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NAM 2024\GOI VT THAY THE  2025\"/>
    </mc:Choice>
  </mc:AlternateContent>
  <bookViews>
    <workbookView xWindow="0" yWindow="0" windowWidth="25125" windowHeight="12300" tabRatio="471" firstSheet="2" activeTab="3"/>
  </bookViews>
  <sheets>
    <sheet name="DM VTTH (GOC)" sheetId="1" state="hidden" r:id="rId1"/>
    <sheet name="DM VTTH (XL)" sheetId="3" state="hidden" r:id="rId2"/>
    <sheet name="DANH MUC" sheetId="9" r:id="rId3"/>
    <sheet name="MAU CHAO GIA" sheetId="11" r:id="rId4"/>
    <sheet name="DM VTTT (XL)" sheetId="5" state="hidden" r:id="rId5"/>
    <sheet name="DM VTTT (GOC)" sheetId="2" state="hidden" r:id="rId6"/>
  </sheets>
  <externalReferences>
    <externalReference r:id="rId7"/>
  </externalReferences>
  <definedNames>
    <definedName name="_xlnm._FilterDatabase" localSheetId="2" hidden="1">'DANH MUC'!$A$9:$G$9</definedName>
    <definedName name="_xlnm._FilterDatabase" localSheetId="0" hidden="1">'DM VTTH (GOC)'!$A$9:$BK$9</definedName>
    <definedName name="_xlnm._FilterDatabase" localSheetId="1" hidden="1">'DM VTTH (XL)'!$A$9:$IF$770</definedName>
    <definedName name="_xlnm._FilterDatabase" localSheetId="5" hidden="1">'DM VTTT (GOC)'!$A$8:$BD$1107</definedName>
    <definedName name="_xlnm._FilterDatabase" localSheetId="4" hidden="1">'DM VTTT (XL)'!$A$8:$IM$8</definedName>
    <definedName name="DMMOI">#REF!</definedName>
    <definedName name="dmuc" localSheetId="2">#REF!</definedName>
    <definedName name="dmuc" localSheetId="0">#REF!</definedName>
    <definedName name="dmuc" localSheetId="1">#REF!</definedName>
    <definedName name="dmuc" localSheetId="5">#REF!</definedName>
    <definedName name="dmuc" localSheetId="4">#REF!</definedName>
    <definedName name="dmuc">#REF!</definedName>
    <definedName name="LDKD" localSheetId="2">#REF!</definedName>
    <definedName name="LDKD" localSheetId="0">#REF!</definedName>
    <definedName name="LDKD" localSheetId="1">#REF!</definedName>
    <definedName name="LDKD" localSheetId="4">#REF!</definedName>
    <definedName name="LDKD">#REF!</definedName>
    <definedName name="NGTQ" localSheetId="2">#REF!</definedName>
    <definedName name="NGTQ" localSheetId="1">#REF!</definedName>
    <definedName name="NGTQ" localSheetId="4">#REF!</definedName>
    <definedName name="NGTQ">#REF!</definedName>
    <definedName name="NLKN" localSheetId="2">#REF!</definedName>
    <definedName name="NLKN" localSheetId="0">#REF!</definedName>
    <definedName name="NLKN" localSheetId="1">#REF!</definedName>
    <definedName name="NLKN" localSheetId="4">#REF!</definedName>
    <definedName name="NLKN">#REF!</definedName>
    <definedName name="_xlnm.Print_Titles" localSheetId="2">'DANH MUC'!$7:$8</definedName>
    <definedName name="TNKT">#REF!</definedName>
    <definedName name="XOADM">#REF!</definedName>
    <definedName name="Z_3A7FA76A_3B37_4B11_9488_0922BE4A2C4F_.wvu.FilterData" localSheetId="2" hidden="1">'DANH MUC'!$A$9:$G$700</definedName>
    <definedName name="Z_3A7FA76A_3B37_4B11_9488_0922BE4A2C4F_.wvu.FilterData" localSheetId="0" hidden="1">'DM VTTH (GOC)'!$A$9:$BK$918</definedName>
    <definedName name="Z_3A7FA76A_3B37_4B11_9488_0922BE4A2C4F_.wvu.FilterData" localSheetId="1" hidden="1">'DM VTTH (XL)'!$A$9:$BK$760</definedName>
    <definedName name="Z_94E94531_DF82_40A0_8BCE_17A7353433A5_.wvu.FilterData" localSheetId="2" hidden="1">'DANH MUC'!$A$1:$G$700</definedName>
    <definedName name="Z_94E94531_DF82_40A0_8BCE_17A7353433A5_.wvu.FilterData" localSheetId="0" hidden="1">'DM VTTH (GOC)'!$A$1:$BK$918</definedName>
    <definedName name="Z_94E94531_DF82_40A0_8BCE_17A7353433A5_.wvu.FilterData" localSheetId="1" hidden="1">'DM VTTH (XL)'!$A$1:$BK$760</definedName>
    <definedName name="Z_B0582043_6256_4F68_98CA_4474885E18A1_.wvu.FilterData" localSheetId="2" hidden="1">'DANH MUC'!$A$9:$G$700</definedName>
    <definedName name="Z_B0582043_6256_4F68_98CA_4474885E18A1_.wvu.FilterData" localSheetId="0" hidden="1">'DM VTTH (GOC)'!$A$9:$BK$918</definedName>
    <definedName name="Z_B0582043_6256_4F68_98CA_4474885E18A1_.wvu.FilterData" localSheetId="1" hidden="1">'DM VTTH (XL)'!$A$9:$BK$760</definedName>
    <definedName name="Z_B0582043_6256_4F68_98CA_4474885E18A1_.wvu.FilterData" localSheetId="5" hidden="1">'DM VTTT (GOC)'!$A$1:$A$4</definedName>
    <definedName name="Z_B0582043_6256_4F68_98CA_4474885E18A1_.wvu.FilterData" localSheetId="4" hidden="1">'DM VTTT (XL)'!$A$1:$A$4</definedName>
    <definedName name="Z_DDE5F522_7352_4C74_9524_19AA6DC6F616_.wvu.FilterData" localSheetId="2" hidden="1">'DANH MUC'!#REF!</definedName>
    <definedName name="Z_DDE5F522_7352_4C74_9524_19AA6DC6F616_.wvu.FilterData" localSheetId="0" hidden="1">'DM VTTH (GOC)'!$G$5</definedName>
    <definedName name="Z_DDE5F522_7352_4C74_9524_19AA6DC6F616_.wvu.FilterData" localSheetId="1" hidden="1">'DM VTTH (XL)'!$G$5</definedName>
    <definedName name="Z_DDE5F522_7352_4C74_9524_19AA6DC6F616_.wvu.FilterData" localSheetId="5" hidden="1">'DM VTTT (GOC)'!$A$1:$A$4</definedName>
    <definedName name="Z_DDE5F522_7352_4C74_9524_19AA6DC6F616_.wvu.FilterData" localSheetId="4" hidden="1">'DM VTTT (XL)'!$A$1:$A$4</definedName>
  </definedNames>
  <calcPr calcId="162913"/>
  <customWorkbookViews>
    <customWorkbookView name="trinh" guid="{B0582043-6256-4F68-98CA-4474885E18A1}" maximized="1" windowWidth="0" windowHeight="0" activeSheetId="0"/>
    <customWorkbookView name="dũng" guid="{DDE5F522-7352-4C74-9524-19AA6DC6F616}" maximized="1" windowWidth="0" windowHeight="0" activeSheetId="0"/>
    <customWorkbookView name="thảo" guid="{3A7FA76A-3B37-4B11-9488-0922BE4A2C4F}" maximized="1" windowWidth="0" windowHeight="0" activeSheetId="0"/>
    <customWorkbookView name="dan" guid="{94E94531-DF82-40A0-8BCE-17A7353433A5}" maximized="1" windowWidth="0" windowHeight="0" activeSheetId="0"/>
  </customWorkbookViews>
</workbook>
</file>

<file path=xl/calcChain.xml><?xml version="1.0" encoding="utf-8"?>
<calcChain xmlns="http://schemas.openxmlformats.org/spreadsheetml/2006/main">
  <c r="A9" i="9" l="1"/>
  <c r="AC188" i="3" l="1"/>
  <c r="BA188" i="3"/>
  <c r="R739" i="3" l="1"/>
  <c r="BH739" i="3" s="1"/>
  <c r="R743" i="3"/>
  <c r="BH743" i="3" s="1"/>
  <c r="R747" i="3"/>
  <c r="BH747" i="3" s="1"/>
  <c r="R751" i="3"/>
  <c r="BH751" i="3" s="1"/>
  <c r="R755" i="3"/>
  <c r="BH755" i="3" s="1"/>
  <c r="R759" i="3"/>
  <c r="BH759" i="3" s="1"/>
  <c r="R16" i="3"/>
  <c r="BH16" i="3" s="1"/>
  <c r="R18" i="3"/>
  <c r="BH18" i="3" s="1"/>
  <c r="R20" i="3"/>
  <c r="BH20" i="3" s="1"/>
  <c r="R22" i="3"/>
  <c r="BH22" i="3" s="1"/>
  <c r="R24" i="3"/>
  <c r="BH24" i="3" s="1"/>
  <c r="R26" i="3"/>
  <c r="BH26" i="3" s="1"/>
  <c r="R28" i="3"/>
  <c r="BH28" i="3" s="1"/>
  <c r="R30" i="3"/>
  <c r="BH30" i="3" s="1"/>
  <c r="R32" i="3"/>
  <c r="BH32" i="3" s="1"/>
  <c r="R34" i="3"/>
  <c r="BH34" i="3" s="1"/>
  <c r="R36" i="3"/>
  <c r="BH36" i="3" s="1"/>
  <c r="R38" i="3"/>
  <c r="BH38" i="3" s="1"/>
  <c r="R40" i="3"/>
  <c r="BH40" i="3" s="1"/>
  <c r="R42" i="3"/>
  <c r="BH42" i="3" s="1"/>
  <c r="R44" i="3"/>
  <c r="BH44" i="3" s="1"/>
  <c r="R46" i="3"/>
  <c r="BH46" i="3" s="1"/>
  <c r="R48" i="3"/>
  <c r="BH48" i="3" s="1"/>
  <c r="R50" i="3"/>
  <c r="BH50" i="3" s="1"/>
  <c r="R52" i="3"/>
  <c r="BH52" i="3" s="1"/>
  <c r="R54" i="3"/>
  <c r="BH54" i="3" s="1"/>
  <c r="R56" i="3"/>
  <c r="BH56" i="3" s="1"/>
  <c r="R58" i="3"/>
  <c r="BH58" i="3" s="1"/>
  <c r="R60" i="3"/>
  <c r="BH60" i="3" s="1"/>
  <c r="R62" i="3"/>
  <c r="BH62" i="3" s="1"/>
  <c r="R64" i="3"/>
  <c r="BH64" i="3" s="1"/>
  <c r="R66" i="3"/>
  <c r="BH66" i="3" s="1"/>
  <c r="R68" i="3"/>
  <c r="BH68" i="3" s="1"/>
  <c r="R70" i="3"/>
  <c r="BH70" i="3" s="1"/>
  <c r="R72" i="3"/>
  <c r="BH72" i="3" s="1"/>
  <c r="R74" i="3"/>
  <c r="BH74" i="3" s="1"/>
  <c r="R76" i="3"/>
  <c r="BH76" i="3" s="1"/>
  <c r="R78" i="3"/>
  <c r="BH78" i="3" s="1"/>
  <c r="R80" i="3"/>
  <c r="BH80" i="3" s="1"/>
  <c r="R82" i="3"/>
  <c r="BH82" i="3" s="1"/>
  <c r="R84" i="3"/>
  <c r="BH84" i="3" s="1"/>
  <c r="R86" i="3"/>
  <c r="BH86" i="3" s="1"/>
  <c r="R88" i="3"/>
  <c r="BH88" i="3" s="1"/>
  <c r="R90" i="3"/>
  <c r="BH90" i="3" s="1"/>
  <c r="R92" i="3"/>
  <c r="BH92" i="3" s="1"/>
  <c r="R94" i="3"/>
  <c r="BH94" i="3" s="1"/>
  <c r="R96" i="3"/>
  <c r="BH96" i="3" s="1"/>
  <c r="R98" i="3"/>
  <c r="BH98" i="3" s="1"/>
  <c r="R100" i="3"/>
  <c r="BH100" i="3" s="1"/>
  <c r="R102" i="3"/>
  <c r="BH102" i="3" s="1"/>
  <c r="R104" i="3"/>
  <c r="BH104" i="3" s="1"/>
  <c r="R106" i="3"/>
  <c r="BH106" i="3" s="1"/>
  <c r="R108" i="3"/>
  <c r="BH108" i="3" s="1"/>
  <c r="R110" i="3"/>
  <c r="BH110" i="3" s="1"/>
  <c r="R112" i="3"/>
  <c r="BH112" i="3" s="1"/>
  <c r="R114" i="3"/>
  <c r="BH114" i="3" s="1"/>
  <c r="R116" i="3"/>
  <c r="BH116" i="3" s="1"/>
  <c r="R118" i="3"/>
  <c r="BH118" i="3" s="1"/>
  <c r="R120" i="3"/>
  <c r="BH120" i="3" s="1"/>
  <c r="R122" i="3"/>
  <c r="BH122" i="3" s="1"/>
  <c r="R124" i="3"/>
  <c r="BH124" i="3" s="1"/>
  <c r="R126" i="3"/>
  <c r="BH126" i="3" s="1"/>
  <c r="R128" i="3"/>
  <c r="BH128" i="3" s="1"/>
  <c r="R130" i="3"/>
  <c r="BH130" i="3" s="1"/>
  <c r="R132" i="3"/>
  <c r="BH132" i="3" s="1"/>
  <c r="R134" i="3"/>
  <c r="BH134" i="3" s="1"/>
  <c r="R136" i="3"/>
  <c r="BH136" i="3" s="1"/>
  <c r="R138" i="3"/>
  <c r="BH138" i="3" s="1"/>
  <c r="R140" i="3"/>
  <c r="BH140" i="3" s="1"/>
  <c r="R142" i="3"/>
  <c r="BH142" i="3" s="1"/>
  <c r="R144" i="3"/>
  <c r="BH144" i="3" s="1"/>
  <c r="R146" i="3"/>
  <c r="BH146" i="3" s="1"/>
  <c r="R148" i="3"/>
  <c r="BH148" i="3" s="1"/>
  <c r="R150" i="3"/>
  <c r="BH150" i="3" s="1"/>
  <c r="R152" i="3"/>
  <c r="BH152" i="3" s="1"/>
  <c r="R154" i="3"/>
  <c r="BH154" i="3" s="1"/>
  <c r="R156" i="3"/>
  <c r="BH156" i="3" s="1"/>
  <c r="R158" i="3"/>
  <c r="BH158" i="3" s="1"/>
  <c r="R160" i="3"/>
  <c r="BH160" i="3" s="1"/>
  <c r="R162" i="3"/>
  <c r="BH162" i="3" s="1"/>
  <c r="R164" i="3"/>
  <c r="BH164" i="3" s="1"/>
  <c r="R166" i="3"/>
  <c r="BH166" i="3" s="1"/>
  <c r="R168" i="3"/>
  <c r="BH168" i="3" s="1"/>
  <c r="R170" i="3"/>
  <c r="BH170" i="3" s="1"/>
  <c r="R172" i="3"/>
  <c r="BH172" i="3" s="1"/>
  <c r="R174" i="3"/>
  <c r="BH174" i="3" s="1"/>
  <c r="R176" i="3"/>
  <c r="BH176" i="3" s="1"/>
  <c r="R179" i="3"/>
  <c r="BH179" i="3" s="1"/>
  <c r="R237" i="3"/>
  <c r="BH237" i="3" s="1"/>
  <c r="R240" i="3"/>
  <c r="BH240" i="3" s="1"/>
  <c r="R243" i="3"/>
  <c r="BH243" i="3" s="1"/>
  <c r="R254" i="3"/>
  <c r="BH254" i="3" s="1"/>
  <c r="R270" i="3"/>
  <c r="BH270" i="3" s="1"/>
  <c r="R286" i="3"/>
  <c r="BH286" i="3" s="1"/>
  <c r="R302" i="3"/>
  <c r="BH302" i="3" s="1"/>
  <c r="R304" i="3"/>
  <c r="BH304" i="3" s="1"/>
  <c r="R307" i="3"/>
  <c r="BH307" i="3" s="1"/>
  <c r="R344" i="3"/>
  <c r="BH344" i="3" s="1"/>
  <c r="R384" i="3"/>
  <c r="BH384" i="3" s="1"/>
  <c r="R394" i="3"/>
  <c r="BH394" i="3" s="1"/>
  <c r="R431" i="3"/>
  <c r="BH431" i="3" s="1"/>
  <c r="R439" i="3"/>
  <c r="BH439" i="3" s="1"/>
  <c r="R447" i="3"/>
  <c r="BH447" i="3" s="1"/>
  <c r="R455" i="3"/>
  <c r="BH455" i="3" s="1"/>
  <c r="R463" i="3"/>
  <c r="BH463" i="3" s="1"/>
  <c r="R471" i="3"/>
  <c r="BH471" i="3" s="1"/>
  <c r="R479" i="3"/>
  <c r="BH479" i="3" s="1"/>
  <c r="R487" i="3"/>
  <c r="BH487" i="3" s="1"/>
  <c r="R495" i="3"/>
  <c r="BH495" i="3" s="1"/>
  <c r="R503" i="3"/>
  <c r="BH503" i="3" s="1"/>
  <c r="R511" i="3"/>
  <c r="BH511" i="3" s="1"/>
  <c r="R517" i="3"/>
  <c r="BH517" i="3" s="1"/>
  <c r="R523" i="3"/>
  <c r="BH523" i="3" s="1"/>
  <c r="R533" i="3"/>
  <c r="BH533" i="3" s="1"/>
  <c r="R539" i="3"/>
  <c r="BH539" i="3" s="1"/>
  <c r="R543" i="3"/>
  <c r="BH543" i="3" s="1"/>
  <c r="R549" i="3"/>
  <c r="BH549" i="3" s="1"/>
  <c r="R555" i="3"/>
  <c r="BH555" i="3" s="1"/>
  <c r="R565" i="3"/>
  <c r="BH565" i="3" s="1"/>
  <c r="R571" i="3"/>
  <c r="BH571" i="3" s="1"/>
  <c r="R573" i="3"/>
  <c r="BH573" i="3" s="1"/>
  <c r="R582" i="3"/>
  <c r="BH582" i="3" s="1"/>
  <c r="R584" i="3"/>
  <c r="BH584" i="3" s="1"/>
  <c r="R592" i="3"/>
  <c r="BH592" i="3" s="1"/>
  <c r="R606" i="3"/>
  <c r="BH606" i="3" s="1"/>
  <c r="R628" i="3"/>
  <c r="BH628" i="3" s="1"/>
  <c r="R639" i="3"/>
  <c r="BH639" i="3" s="1"/>
  <c r="R647" i="3"/>
  <c r="BH647" i="3" s="1"/>
  <c r="R663" i="3"/>
  <c r="BH663" i="3" s="1"/>
  <c r="R671" i="3"/>
  <c r="BH671" i="3" s="1"/>
  <c r="R677" i="3"/>
  <c r="BH677" i="3" s="1"/>
  <c r="R695" i="3"/>
  <c r="BH695" i="3" s="1"/>
  <c r="R703" i="3"/>
  <c r="BH703" i="3" s="1"/>
  <c r="R725" i="3"/>
  <c r="BH725" i="3" s="1"/>
  <c r="R727" i="3"/>
  <c r="BH727" i="3" s="1"/>
  <c r="AD348" i="3"/>
  <c r="C782" i="3"/>
  <c r="AJ770" i="3"/>
  <c r="Q769" i="3"/>
  <c r="R769" i="3"/>
  <c r="R768" i="3"/>
  <c r="R767" i="3"/>
  <c r="R766" i="3"/>
  <c r="R765" i="3"/>
  <c r="F778" i="3"/>
  <c r="R764" i="3"/>
  <c r="R763" i="3"/>
  <c r="R762" i="3"/>
  <c r="R761" i="3"/>
  <c r="V1013" i="5"/>
  <c r="AK1003" i="5"/>
  <c r="AK1004" i="5"/>
  <c r="AK1005" i="5"/>
  <c r="AK1006" i="5"/>
  <c r="AK1007" i="5"/>
  <c r="AK1008" i="5"/>
  <c r="AK1009" i="5"/>
  <c r="AK1010" i="5"/>
  <c r="AK1011" i="5"/>
  <c r="AK341" i="5"/>
  <c r="AK342" i="5"/>
  <c r="AK343" i="5"/>
  <c r="AK344" i="5"/>
  <c r="AK345" i="5"/>
  <c r="AK346" i="5"/>
  <c r="AK347" i="5"/>
  <c r="AK348" i="5"/>
  <c r="AK349" i="5"/>
  <c r="AK350" i="5"/>
  <c r="AK351" i="5"/>
  <c r="AK352" i="5"/>
  <c r="AK353" i="5"/>
  <c r="AK354" i="5"/>
  <c r="AK355" i="5"/>
  <c r="AK356" i="5"/>
  <c r="AK357" i="5"/>
  <c r="AK358" i="5"/>
  <c r="AK359" i="5"/>
  <c r="AK360" i="5"/>
  <c r="AK361" i="5"/>
  <c r="AK362" i="5"/>
  <c r="AK363" i="5"/>
  <c r="AK364" i="5"/>
  <c r="AK365" i="5"/>
  <c r="AK366" i="5"/>
  <c r="AK367" i="5"/>
  <c r="AK368" i="5"/>
  <c r="AK369" i="5"/>
  <c r="AK370" i="5"/>
  <c r="AK371" i="5"/>
  <c r="AK372" i="5"/>
  <c r="AK374" i="5"/>
  <c r="AK375" i="5"/>
  <c r="AK376" i="5"/>
  <c r="AK377" i="5"/>
  <c r="AK379" i="5"/>
  <c r="AK380" i="5"/>
  <c r="AK381" i="5"/>
  <c r="AK382" i="5"/>
  <c r="AK383" i="5"/>
  <c r="AK384" i="5"/>
  <c r="AK385" i="5"/>
  <c r="AK386" i="5"/>
  <c r="AK387" i="5"/>
  <c r="AK388" i="5"/>
  <c r="AK389" i="5"/>
  <c r="AK390" i="5"/>
  <c r="AK391" i="5"/>
  <c r="AK392" i="5"/>
  <c r="AK393" i="5"/>
  <c r="AK394" i="5"/>
  <c r="AK395" i="5"/>
  <c r="AK396" i="5"/>
  <c r="AK397" i="5"/>
  <c r="AK398" i="5"/>
  <c r="AK399" i="5"/>
  <c r="AK400" i="5"/>
  <c r="AK401" i="5"/>
  <c r="AK402" i="5"/>
  <c r="AK403" i="5"/>
  <c r="AK404" i="5"/>
  <c r="AK405" i="5"/>
  <c r="AK406" i="5"/>
  <c r="AK407" i="5"/>
  <c r="AK408" i="5"/>
  <c r="AK409" i="5"/>
  <c r="AK410" i="5"/>
  <c r="AK411" i="5"/>
  <c r="AK412" i="5"/>
  <c r="AK413" i="5"/>
  <c r="AK414" i="5"/>
  <c r="AK415" i="5"/>
  <c r="AK416" i="5"/>
  <c r="AK417" i="5"/>
  <c r="AK418" i="5"/>
  <c r="AK419" i="5"/>
  <c r="AK420" i="5"/>
  <c r="AK421" i="5"/>
  <c r="AK422" i="5"/>
  <c r="AK423" i="5"/>
  <c r="AK424" i="5"/>
  <c r="AK425" i="5"/>
  <c r="AK426" i="5"/>
  <c r="AK427" i="5"/>
  <c r="AK428" i="5"/>
  <c r="AK429" i="5"/>
  <c r="AK430" i="5"/>
  <c r="AK431" i="5"/>
  <c r="AK432" i="5"/>
  <c r="AK433" i="5"/>
  <c r="AK434" i="5"/>
  <c r="AK435" i="5"/>
  <c r="AK436" i="5"/>
  <c r="AK437" i="5"/>
  <c r="AK438" i="5"/>
  <c r="AK439" i="5"/>
  <c r="AK440" i="5"/>
  <c r="AK455" i="5"/>
  <c r="AK442" i="5"/>
  <c r="AK443" i="5"/>
  <c r="AK444" i="5"/>
  <c r="AK445" i="5"/>
  <c r="AK446" i="5"/>
  <c r="AK447" i="5"/>
  <c r="AK448" i="5"/>
  <c r="AK449" i="5"/>
  <c r="AK450" i="5"/>
  <c r="AK451" i="5"/>
  <c r="AK452" i="5"/>
  <c r="AK453" i="5"/>
  <c r="AK454" i="5"/>
  <c r="AK459" i="5"/>
  <c r="AK456" i="5"/>
  <c r="AK457" i="5"/>
  <c r="AK458" i="5"/>
  <c r="AK460" i="5"/>
  <c r="AK461" i="5"/>
  <c r="AK502" i="5"/>
  <c r="AK462" i="5"/>
  <c r="AK463" i="5"/>
  <c r="AK464" i="5"/>
  <c r="AK465" i="5"/>
  <c r="AK466" i="5"/>
  <c r="AK467" i="5"/>
  <c r="AK468" i="5"/>
  <c r="AK469" i="5"/>
  <c r="AK470" i="5"/>
  <c r="AK471" i="5"/>
  <c r="AK472" i="5"/>
  <c r="AK473" i="5"/>
  <c r="AK474" i="5"/>
  <c r="AK475" i="5"/>
  <c r="AK476" i="5"/>
  <c r="AK477" i="5"/>
  <c r="AK478" i="5"/>
  <c r="AK479" i="5"/>
  <c r="AK480" i="5"/>
  <c r="AK481" i="5"/>
  <c r="AK482" i="5"/>
  <c r="AK483" i="5"/>
  <c r="AK484" i="5"/>
  <c r="AK485" i="5"/>
  <c r="AK486" i="5"/>
  <c r="AK487" i="5"/>
  <c r="AK488" i="5"/>
  <c r="AK489" i="5"/>
  <c r="AK490" i="5"/>
  <c r="AK491" i="5"/>
  <c r="AK492" i="5"/>
  <c r="AK493" i="5"/>
  <c r="AK494" i="5"/>
  <c r="AK495" i="5"/>
  <c r="AK496" i="5"/>
  <c r="AK497" i="5"/>
  <c r="AK498" i="5"/>
  <c r="AK499" i="5"/>
  <c r="AK500" i="5"/>
  <c r="AK501" i="5"/>
  <c r="AK877" i="5"/>
  <c r="AK503" i="5"/>
  <c r="AK504" i="5"/>
  <c r="AK505" i="5"/>
  <c r="AK506" i="5"/>
  <c r="AK507" i="5"/>
  <c r="AK508" i="5"/>
  <c r="AK509" i="5"/>
  <c r="AK510" i="5"/>
  <c r="AK511" i="5"/>
  <c r="AK512" i="5"/>
  <c r="AK513" i="5"/>
  <c r="AK514" i="5"/>
  <c r="AK515" i="5"/>
  <c r="AK516" i="5"/>
  <c r="AK517" i="5"/>
  <c r="AK518" i="5"/>
  <c r="AK519" i="5"/>
  <c r="AK520" i="5"/>
  <c r="AK521" i="5"/>
  <c r="AK522" i="5"/>
  <c r="AK523" i="5"/>
  <c r="AK524" i="5"/>
  <c r="AK525" i="5"/>
  <c r="AK526" i="5"/>
  <c r="AK527" i="5"/>
  <c r="AK528" i="5"/>
  <c r="AK529" i="5"/>
  <c r="AK530" i="5"/>
  <c r="AK531" i="5"/>
  <c r="AK532" i="5"/>
  <c r="AK533" i="5"/>
  <c r="AK534" i="5"/>
  <c r="AK535" i="5"/>
  <c r="AK536" i="5"/>
  <c r="AK537" i="5"/>
  <c r="AK538" i="5"/>
  <c r="AK539" i="5"/>
  <c r="AK540" i="5"/>
  <c r="AK541" i="5"/>
  <c r="AK542" i="5"/>
  <c r="AK543" i="5"/>
  <c r="AK544" i="5"/>
  <c r="AK545" i="5"/>
  <c r="AK546" i="5"/>
  <c r="AK547" i="5"/>
  <c r="AK548" i="5"/>
  <c r="AK549" i="5"/>
  <c r="AK550" i="5"/>
  <c r="AK551" i="5"/>
  <c r="AK552" i="5"/>
  <c r="AK553" i="5"/>
  <c r="AK554" i="5"/>
  <c r="AK555" i="5"/>
  <c r="AK556" i="5"/>
  <c r="AK557" i="5"/>
  <c r="AK558" i="5"/>
  <c r="AK559" i="5"/>
  <c r="AK560" i="5"/>
  <c r="AK561" i="5"/>
  <c r="AK562" i="5"/>
  <c r="AK563" i="5"/>
  <c r="AK564" i="5"/>
  <c r="AK565" i="5"/>
  <c r="AK566" i="5"/>
  <c r="AK567" i="5"/>
  <c r="AK568" i="5"/>
  <c r="AK569" i="5"/>
  <c r="AK570" i="5"/>
  <c r="AK571" i="5"/>
  <c r="AK572" i="5"/>
  <c r="AK573" i="5"/>
  <c r="AK574" i="5"/>
  <c r="AK575" i="5"/>
  <c r="AK576" i="5"/>
  <c r="AK577" i="5"/>
  <c r="AK578" i="5"/>
  <c r="AK579" i="5"/>
  <c r="AK580" i="5"/>
  <c r="AK581" i="5"/>
  <c r="AK582" i="5"/>
  <c r="AK583" i="5"/>
  <c r="AK584" i="5"/>
  <c r="AK585" i="5"/>
  <c r="AK586" i="5"/>
  <c r="AK587" i="5"/>
  <c r="AK588" i="5"/>
  <c r="AK589" i="5"/>
  <c r="AK590" i="5"/>
  <c r="AK591" i="5"/>
  <c r="AK592" i="5"/>
  <c r="AK593" i="5"/>
  <c r="AK594" i="5"/>
  <c r="AK595" i="5"/>
  <c r="AK596" i="5"/>
  <c r="AK597" i="5"/>
  <c r="AK598" i="5"/>
  <c r="AK599" i="5"/>
  <c r="AK600" i="5"/>
  <c r="AK601" i="5"/>
  <c r="AK602" i="5"/>
  <c r="AK603" i="5"/>
  <c r="AK604" i="5"/>
  <c r="AK605" i="5"/>
  <c r="AK606" i="5"/>
  <c r="AK607" i="5"/>
  <c r="AK608" i="5"/>
  <c r="AK609" i="5"/>
  <c r="AK610" i="5"/>
  <c r="AK611" i="5"/>
  <c r="AK612" i="5"/>
  <c r="AK613" i="5"/>
  <c r="AK614" i="5"/>
  <c r="AK615" i="5"/>
  <c r="AK616" i="5"/>
  <c r="AK617" i="5"/>
  <c r="AK618" i="5"/>
  <c r="AK619" i="5"/>
  <c r="AK620" i="5"/>
  <c r="AK621" i="5"/>
  <c r="AK622" i="5"/>
  <c r="AK623" i="5"/>
  <c r="AK624" i="5"/>
  <c r="AK625" i="5"/>
  <c r="AK626" i="5"/>
  <c r="AK627" i="5"/>
  <c r="AK628" i="5"/>
  <c r="AK629" i="5"/>
  <c r="AK630" i="5"/>
  <c r="AK631" i="5"/>
  <c r="AK632" i="5"/>
  <c r="AK633" i="5"/>
  <c r="AK634" i="5"/>
  <c r="AK635" i="5"/>
  <c r="AK636" i="5"/>
  <c r="AK637" i="5"/>
  <c r="AK638" i="5"/>
  <c r="AK639" i="5"/>
  <c r="AK640" i="5"/>
  <c r="AK641" i="5"/>
  <c r="AK642" i="5"/>
  <c r="AK643" i="5"/>
  <c r="AK644" i="5"/>
  <c r="AK645" i="5"/>
  <c r="AK646" i="5"/>
  <c r="AK647" i="5"/>
  <c r="AK648" i="5"/>
  <c r="AK649" i="5"/>
  <c r="AK650" i="5"/>
  <c r="AK651" i="5"/>
  <c r="AK652" i="5"/>
  <c r="AK653" i="5"/>
  <c r="AK654" i="5"/>
  <c r="AK655" i="5"/>
  <c r="AK656" i="5"/>
  <c r="AK657" i="5"/>
  <c r="AK658" i="5"/>
  <c r="AK659" i="5"/>
  <c r="AK660" i="5"/>
  <c r="AK661" i="5"/>
  <c r="AK662" i="5"/>
  <c r="AK663" i="5"/>
  <c r="AK664" i="5"/>
  <c r="AK665" i="5"/>
  <c r="AK666" i="5"/>
  <c r="AK667" i="5"/>
  <c r="AK668" i="5"/>
  <c r="AK669" i="5"/>
  <c r="AK670" i="5"/>
  <c r="AK671" i="5"/>
  <c r="AK672" i="5"/>
  <c r="AK673" i="5"/>
  <c r="AK674" i="5"/>
  <c r="AK675" i="5"/>
  <c r="AK676" i="5"/>
  <c r="AK677" i="5"/>
  <c r="AK678" i="5"/>
  <c r="AK679" i="5"/>
  <c r="AK680" i="5"/>
  <c r="AK681" i="5"/>
  <c r="AK682" i="5"/>
  <c r="AK683" i="5"/>
  <c r="AK684" i="5"/>
  <c r="AK685" i="5"/>
  <c r="AK686" i="5"/>
  <c r="AK687" i="5"/>
  <c r="AK688" i="5"/>
  <c r="AK689" i="5"/>
  <c r="AK690" i="5"/>
  <c r="AK691" i="5"/>
  <c r="AK692" i="5"/>
  <c r="AK693" i="5"/>
  <c r="AK694" i="5"/>
  <c r="AK695" i="5"/>
  <c r="AK696" i="5"/>
  <c r="AK697" i="5"/>
  <c r="AK698" i="5"/>
  <c r="AK699" i="5"/>
  <c r="AK700" i="5"/>
  <c r="AK701" i="5"/>
  <c r="AK702" i="5"/>
  <c r="AK703" i="5"/>
  <c r="AK704" i="5"/>
  <c r="AK705" i="5"/>
  <c r="AK706" i="5"/>
  <c r="AK707" i="5"/>
  <c r="AK708" i="5"/>
  <c r="AK709" i="5"/>
  <c r="AK710" i="5"/>
  <c r="AK711" i="5"/>
  <c r="AK712" i="5"/>
  <c r="AK713" i="5"/>
  <c r="AK714" i="5"/>
  <c r="AK715" i="5"/>
  <c r="AK716" i="5"/>
  <c r="AK717" i="5"/>
  <c r="AK718" i="5"/>
  <c r="AK719" i="5"/>
  <c r="AK720" i="5"/>
  <c r="AK721" i="5"/>
  <c r="AK722" i="5"/>
  <c r="AK723" i="5"/>
  <c r="AK724" i="5"/>
  <c r="AK725" i="5"/>
  <c r="AK726" i="5"/>
  <c r="AK727" i="5"/>
  <c r="AK728" i="5"/>
  <c r="AK729" i="5"/>
  <c r="AK730" i="5"/>
  <c r="AK731" i="5"/>
  <c r="AK732" i="5"/>
  <c r="AK733" i="5"/>
  <c r="AK734" i="5"/>
  <c r="AK735" i="5"/>
  <c r="AK736" i="5"/>
  <c r="AK737" i="5"/>
  <c r="AK738" i="5"/>
  <c r="AK739" i="5"/>
  <c r="AK740" i="5"/>
  <c r="AK741" i="5"/>
  <c r="AK742" i="5"/>
  <c r="AK743" i="5"/>
  <c r="AK744" i="5"/>
  <c r="AK745" i="5"/>
  <c r="AK746" i="5"/>
  <c r="AK747" i="5"/>
  <c r="AK748" i="5"/>
  <c r="AK749" i="5"/>
  <c r="AK750" i="5"/>
  <c r="AK751" i="5"/>
  <c r="AK752" i="5"/>
  <c r="AK753" i="5"/>
  <c r="AK754" i="5"/>
  <c r="AK755" i="5"/>
  <c r="AK756" i="5"/>
  <c r="AK757" i="5"/>
  <c r="AK758" i="5"/>
  <c r="AK759" i="5"/>
  <c r="AK760" i="5"/>
  <c r="AK761" i="5"/>
  <c r="AK762" i="5"/>
  <c r="AK763" i="5"/>
  <c r="AK764" i="5"/>
  <c r="AK765" i="5"/>
  <c r="AK766" i="5"/>
  <c r="AK767" i="5"/>
  <c r="AK768" i="5"/>
  <c r="AK769" i="5"/>
  <c r="AK770" i="5"/>
  <c r="AK771" i="5"/>
  <c r="AK772" i="5"/>
  <c r="AK773" i="5"/>
  <c r="AK774" i="5"/>
  <c r="AK775" i="5"/>
  <c r="AK776" i="5"/>
  <c r="AK777" i="5"/>
  <c r="AK778" i="5"/>
  <c r="AK779" i="5"/>
  <c r="AK780" i="5"/>
  <c r="AK781" i="5"/>
  <c r="AK782" i="5"/>
  <c r="AK783" i="5"/>
  <c r="AK784" i="5"/>
  <c r="AK785" i="5"/>
  <c r="AK786" i="5"/>
  <c r="AK787" i="5"/>
  <c r="AK788" i="5"/>
  <c r="AK789" i="5"/>
  <c r="AK790" i="5"/>
  <c r="AK791" i="5"/>
  <c r="AK792" i="5"/>
  <c r="AK793" i="5"/>
  <c r="AK794" i="5"/>
  <c r="AK795" i="5"/>
  <c r="AK796" i="5"/>
  <c r="AK797" i="5"/>
  <c r="AK798" i="5"/>
  <c r="AK799" i="5"/>
  <c r="AK800" i="5"/>
  <c r="AK801" i="5"/>
  <c r="AK802" i="5"/>
  <c r="AK803" i="5"/>
  <c r="AK804" i="5"/>
  <c r="AK805" i="5"/>
  <c r="AK806" i="5"/>
  <c r="AK807" i="5"/>
  <c r="AK808" i="5"/>
  <c r="AK809" i="5"/>
  <c r="AK810" i="5"/>
  <c r="AK811" i="5"/>
  <c r="AK812" i="5"/>
  <c r="AK813" i="5"/>
  <c r="AK814" i="5"/>
  <c r="AK815" i="5"/>
  <c r="AK816" i="5"/>
  <c r="AK817" i="5"/>
  <c r="AK818" i="5"/>
  <c r="AK819" i="5"/>
  <c r="AK820" i="5"/>
  <c r="AK821" i="5"/>
  <c r="AK822" i="5"/>
  <c r="AK823" i="5"/>
  <c r="AK824" i="5"/>
  <c r="AK825" i="5"/>
  <c r="AK826" i="5"/>
  <c r="AK827" i="5"/>
  <c r="AK828" i="5"/>
  <c r="AK829" i="5"/>
  <c r="AK830" i="5"/>
  <c r="AK831" i="5"/>
  <c r="AK832" i="5"/>
  <c r="AK833" i="5"/>
  <c r="AK834" i="5"/>
  <c r="AK835" i="5"/>
  <c r="AK836" i="5"/>
  <c r="AK837" i="5"/>
  <c r="AK838" i="5"/>
  <c r="AK839" i="5"/>
  <c r="AK840" i="5"/>
  <c r="AK841" i="5"/>
  <c r="AK842" i="5"/>
  <c r="AK843" i="5"/>
  <c r="AK844" i="5"/>
  <c r="AK845" i="5"/>
  <c r="AK846" i="5"/>
  <c r="AK847" i="5"/>
  <c r="AK848" i="5"/>
  <c r="AK849" i="5"/>
  <c r="AK850" i="5"/>
  <c r="AK851" i="5"/>
  <c r="AK852" i="5"/>
  <c r="AK853" i="5"/>
  <c r="AK854" i="5"/>
  <c r="AK855" i="5"/>
  <c r="AK856" i="5"/>
  <c r="AK857" i="5"/>
  <c r="AK858" i="5"/>
  <c r="AK859" i="5"/>
  <c r="AK860" i="5"/>
  <c r="AK861" i="5"/>
  <c r="AK862" i="5"/>
  <c r="AK863" i="5"/>
  <c r="AK864" i="5"/>
  <c r="AK865" i="5"/>
  <c r="AK866" i="5"/>
  <c r="AK867" i="5"/>
  <c r="AK868" i="5"/>
  <c r="AK869" i="5"/>
  <c r="AK870" i="5"/>
  <c r="AK871" i="5"/>
  <c r="AK872" i="5"/>
  <c r="AK873" i="5"/>
  <c r="AK874" i="5"/>
  <c r="AK875" i="5"/>
  <c r="AK876" i="5"/>
  <c r="AK878" i="5"/>
  <c r="AK879" i="5"/>
  <c r="AK880" i="5"/>
  <c r="AK881" i="5"/>
  <c r="AK882" i="5"/>
  <c r="AK883" i="5"/>
  <c r="AK884" i="5"/>
  <c r="AK885" i="5"/>
  <c r="AK886" i="5"/>
  <c r="AK887" i="5"/>
  <c r="AK888" i="5"/>
  <c r="AK889" i="5"/>
  <c r="AK890" i="5"/>
  <c r="AK891" i="5"/>
  <c r="AK892" i="5"/>
  <c r="AK893" i="5"/>
  <c r="AK894" i="5"/>
  <c r="AK895" i="5"/>
  <c r="AK896" i="5"/>
  <c r="AK897" i="5"/>
  <c r="AK898" i="5"/>
  <c r="AK899" i="5"/>
  <c r="AK1012" i="5"/>
  <c r="AK900" i="5"/>
  <c r="AK901" i="5"/>
  <c r="AK902" i="5"/>
  <c r="AK903" i="5"/>
  <c r="AK904" i="5"/>
  <c r="AK905" i="5"/>
  <c r="AK906" i="5"/>
  <c r="AK907" i="5"/>
  <c r="AK908" i="5"/>
  <c r="AK909" i="5"/>
  <c r="AK910" i="5"/>
  <c r="AK911" i="5"/>
  <c r="AK912" i="5"/>
  <c r="AK913" i="5"/>
  <c r="AK914" i="5"/>
  <c r="AK915" i="5"/>
  <c r="AK916" i="5"/>
  <c r="AK917" i="5"/>
  <c r="AK918" i="5"/>
  <c r="AK919" i="5"/>
  <c r="AK920" i="5"/>
  <c r="AK921" i="5"/>
  <c r="AK922" i="5"/>
  <c r="AK923" i="5"/>
  <c r="AK924" i="5"/>
  <c r="AK925" i="5"/>
  <c r="AK926" i="5"/>
  <c r="AK927" i="5"/>
  <c r="AK928" i="5"/>
  <c r="AK929" i="5"/>
  <c r="AK930" i="5"/>
  <c r="AK931" i="5"/>
  <c r="AK932" i="5"/>
  <c r="AK933" i="5"/>
  <c r="AK934" i="5"/>
  <c r="AK935" i="5"/>
  <c r="AK936" i="5"/>
  <c r="AK937" i="5"/>
  <c r="AK938" i="5"/>
  <c r="AK939" i="5"/>
  <c r="AK940" i="5"/>
  <c r="AK941" i="5"/>
  <c r="AK942" i="5"/>
  <c r="AK943" i="5"/>
  <c r="AK944" i="5"/>
  <c r="AK945" i="5"/>
  <c r="AK946" i="5"/>
  <c r="AK947" i="5"/>
  <c r="AK948" i="5"/>
  <c r="AK949" i="5"/>
  <c r="AK950" i="5"/>
  <c r="AK951" i="5"/>
  <c r="AK952" i="5"/>
  <c r="AK953" i="5"/>
  <c r="AK954" i="5"/>
  <c r="AK955" i="5"/>
  <c r="AK956" i="5"/>
  <c r="AK957" i="5"/>
  <c r="AK958" i="5"/>
  <c r="AK959" i="5"/>
  <c r="AK960" i="5"/>
  <c r="AK961" i="5"/>
  <c r="AK962" i="5"/>
  <c r="AK963" i="5"/>
  <c r="AK964" i="5"/>
  <c r="AK965" i="5"/>
  <c r="AK966" i="5"/>
  <c r="AK967" i="5"/>
  <c r="AK968" i="5"/>
  <c r="AK969" i="5"/>
  <c r="AK970" i="5"/>
  <c r="AK971" i="5"/>
  <c r="AK972" i="5"/>
  <c r="AK973" i="5"/>
  <c r="AK974" i="5"/>
  <c r="AK975" i="5"/>
  <c r="AK976" i="5"/>
  <c r="AK977" i="5"/>
  <c r="AK978" i="5"/>
  <c r="AK979" i="5"/>
  <c r="AK980" i="5"/>
  <c r="AK981" i="5"/>
  <c r="AK982" i="5"/>
  <c r="AK983" i="5"/>
  <c r="AK984" i="5"/>
  <c r="AK985" i="5"/>
  <c r="AK986" i="5"/>
  <c r="AK987" i="5"/>
  <c r="AK988" i="5"/>
  <c r="AK989" i="5"/>
  <c r="AK990" i="5"/>
  <c r="AK991" i="5"/>
  <c r="AK992" i="5"/>
  <c r="AK993" i="5"/>
  <c r="AK994" i="5"/>
  <c r="AK995" i="5"/>
  <c r="AK996" i="5"/>
  <c r="AK997" i="5"/>
  <c r="AK998" i="5"/>
  <c r="AK999" i="5"/>
  <c r="AK1000" i="5"/>
  <c r="AK1001" i="5"/>
  <c r="AK1002" i="5"/>
  <c r="AK334" i="5"/>
  <c r="AK335" i="5"/>
  <c r="AK336" i="5"/>
  <c r="AK337" i="5"/>
  <c r="AK338" i="5"/>
  <c r="AK339" i="5"/>
  <c r="AK340" i="5"/>
  <c r="AK32" i="5"/>
  <c r="AK33" i="5"/>
  <c r="AK34" i="5"/>
  <c r="AK35" i="5"/>
  <c r="AK36" i="5"/>
  <c r="AK37" i="5"/>
  <c r="AK38" i="5"/>
  <c r="AK39" i="5"/>
  <c r="AK40" i="5"/>
  <c r="AK41" i="5"/>
  <c r="AK42" i="5"/>
  <c r="AK43" i="5"/>
  <c r="AK187" i="5"/>
  <c r="AK45" i="5"/>
  <c r="AK46" i="5"/>
  <c r="AK47" i="5"/>
  <c r="AK48" i="5"/>
  <c r="AK49" i="5"/>
  <c r="AK50" i="5"/>
  <c r="AK51" i="5"/>
  <c r="AK52" i="5"/>
  <c r="AK53" i="5"/>
  <c r="AK54" i="5"/>
  <c r="AK55" i="5"/>
  <c r="AK56" i="5"/>
  <c r="AK57" i="5"/>
  <c r="AK58" i="5"/>
  <c r="AK59" i="5"/>
  <c r="AK60" i="5"/>
  <c r="AK61" i="5"/>
  <c r="AK62" i="5"/>
  <c r="AK63" i="5"/>
  <c r="AK64" i="5"/>
  <c r="AK65" i="5"/>
  <c r="AK66" i="5"/>
  <c r="AK67" i="5"/>
  <c r="AK68" i="5"/>
  <c r="AK69" i="5"/>
  <c r="AK70" i="5"/>
  <c r="AK71" i="5"/>
  <c r="AK72" i="5"/>
  <c r="AK73" i="5"/>
  <c r="AK74" i="5"/>
  <c r="AK75" i="5"/>
  <c r="AK76" i="5"/>
  <c r="AK77" i="5"/>
  <c r="AK78" i="5"/>
  <c r="AK79" i="5"/>
  <c r="AK80" i="5"/>
  <c r="AK81" i="5"/>
  <c r="AK82" i="5"/>
  <c r="AK83" i="5"/>
  <c r="AK84" i="5"/>
  <c r="AK85" i="5"/>
  <c r="AK86" i="5"/>
  <c r="AK87" i="5"/>
  <c r="AK88" i="5"/>
  <c r="AK89" i="5"/>
  <c r="AK90" i="5"/>
  <c r="AK91" i="5"/>
  <c r="AK92" i="5"/>
  <c r="AK93" i="5"/>
  <c r="AK190" i="5"/>
  <c r="AK95" i="5"/>
  <c r="AK96" i="5"/>
  <c r="AK97" i="5"/>
  <c r="AK98" i="5"/>
  <c r="AK197" i="5"/>
  <c r="AK100" i="5"/>
  <c r="AK101" i="5"/>
  <c r="AK207" i="5"/>
  <c r="AK102" i="5"/>
  <c r="AK103" i="5"/>
  <c r="AK104" i="5"/>
  <c r="AK105" i="5"/>
  <c r="AK106" i="5"/>
  <c r="AK107" i="5"/>
  <c r="AK108" i="5"/>
  <c r="AK109" i="5"/>
  <c r="AK110" i="5"/>
  <c r="AK111" i="5"/>
  <c r="AK112" i="5"/>
  <c r="AK113" i="5"/>
  <c r="AK114" i="5"/>
  <c r="AK115" i="5"/>
  <c r="AK116" i="5"/>
  <c r="AK117" i="5"/>
  <c r="AK118" i="5"/>
  <c r="AK119" i="5"/>
  <c r="AK120" i="5"/>
  <c r="AK121" i="5"/>
  <c r="AK122" i="5"/>
  <c r="AK123" i="5"/>
  <c r="AK124" i="5"/>
  <c r="AK125" i="5"/>
  <c r="AK126" i="5"/>
  <c r="AK127" i="5"/>
  <c r="AK128" i="5"/>
  <c r="AK129" i="5"/>
  <c r="AK130" i="5"/>
  <c r="AK131" i="5"/>
  <c r="AK132" i="5"/>
  <c r="AK133" i="5"/>
  <c r="AK134" i="5"/>
  <c r="AK135" i="5"/>
  <c r="AK136" i="5"/>
  <c r="AK137" i="5"/>
  <c r="AK138" i="5"/>
  <c r="AK139" i="5"/>
  <c r="AK140" i="5"/>
  <c r="AK141" i="5"/>
  <c r="AK142" i="5"/>
  <c r="AK143" i="5"/>
  <c r="AK144" i="5"/>
  <c r="AK145" i="5"/>
  <c r="AK146" i="5"/>
  <c r="AK147" i="5"/>
  <c r="AK148" i="5"/>
  <c r="AK149" i="5"/>
  <c r="AK150" i="5"/>
  <c r="AK151" i="5"/>
  <c r="AK152" i="5"/>
  <c r="AK153" i="5"/>
  <c r="AK154" i="5"/>
  <c r="AK155" i="5"/>
  <c r="AK156" i="5"/>
  <c r="AK157" i="5"/>
  <c r="AK158" i="5"/>
  <c r="AK159" i="5"/>
  <c r="AK160" i="5"/>
  <c r="AK161" i="5"/>
  <c r="AK162" i="5"/>
  <c r="AK163" i="5"/>
  <c r="AK164" i="5"/>
  <c r="AK165" i="5"/>
  <c r="AK166" i="5"/>
  <c r="AK167" i="5"/>
  <c r="AK168" i="5"/>
  <c r="AK169" i="5"/>
  <c r="AK170" i="5"/>
  <c r="AK171" i="5"/>
  <c r="AK172" i="5"/>
  <c r="AK173" i="5"/>
  <c r="AK174" i="5"/>
  <c r="AK175" i="5"/>
  <c r="AK176" i="5"/>
  <c r="AK177" i="5"/>
  <c r="AK178" i="5"/>
  <c r="AK179" i="5"/>
  <c r="AK180" i="5"/>
  <c r="AK181" i="5"/>
  <c r="AK182" i="5"/>
  <c r="AK183" i="5"/>
  <c r="AK184" i="5"/>
  <c r="AK185" i="5"/>
  <c r="AK186" i="5"/>
  <c r="AK278" i="5"/>
  <c r="AK188" i="5"/>
  <c r="AK189" i="5"/>
  <c r="AK44" i="5"/>
  <c r="AK191" i="5"/>
  <c r="AK192" i="5"/>
  <c r="AK193" i="5"/>
  <c r="AK194" i="5"/>
  <c r="AK195" i="5"/>
  <c r="AK196" i="5"/>
  <c r="AK94" i="5"/>
  <c r="AK198" i="5"/>
  <c r="AK199" i="5"/>
  <c r="AK200" i="5"/>
  <c r="AK201" i="5"/>
  <c r="AK202" i="5"/>
  <c r="AK203" i="5"/>
  <c r="AK204" i="5"/>
  <c r="AK205" i="5"/>
  <c r="AK206" i="5"/>
  <c r="AK280" i="5"/>
  <c r="AK208" i="5"/>
  <c r="AK209" i="5"/>
  <c r="AK210" i="5"/>
  <c r="AK211" i="5"/>
  <c r="AK213" i="5"/>
  <c r="AK214" i="5"/>
  <c r="AK215" i="5"/>
  <c r="AK216" i="5"/>
  <c r="AK217" i="5"/>
  <c r="AK218" i="5"/>
  <c r="AK219" i="5"/>
  <c r="AK220" i="5"/>
  <c r="AK221" i="5"/>
  <c r="AK222" i="5"/>
  <c r="AK223" i="5"/>
  <c r="AK224" i="5"/>
  <c r="AK225" i="5"/>
  <c r="AK226" i="5"/>
  <c r="AK227" i="5"/>
  <c r="AK228" i="5"/>
  <c r="AK229" i="5"/>
  <c r="AK230" i="5"/>
  <c r="AK231" i="5"/>
  <c r="AK232" i="5"/>
  <c r="AK233" i="5"/>
  <c r="AK234" i="5"/>
  <c r="AK235" i="5"/>
  <c r="AK236" i="5"/>
  <c r="AK237" i="5"/>
  <c r="AK238" i="5"/>
  <c r="AK239" i="5"/>
  <c r="AK240" i="5"/>
  <c r="AK241" i="5"/>
  <c r="AK242" i="5"/>
  <c r="AK243" i="5"/>
  <c r="AK244" i="5"/>
  <c r="AK245" i="5"/>
  <c r="AK246" i="5"/>
  <c r="AK247" i="5"/>
  <c r="AK248" i="5"/>
  <c r="AK249" i="5"/>
  <c r="AK250" i="5"/>
  <c r="AK251" i="5"/>
  <c r="AK252" i="5"/>
  <c r="AK253" i="5"/>
  <c r="AK254" i="5"/>
  <c r="AK255" i="5"/>
  <c r="AK256" i="5"/>
  <c r="AK257" i="5"/>
  <c r="AK258" i="5"/>
  <c r="AK259" i="5"/>
  <c r="AK260" i="5"/>
  <c r="AK261" i="5"/>
  <c r="AK262" i="5"/>
  <c r="AK263" i="5"/>
  <c r="AK264" i="5"/>
  <c r="AK265" i="5"/>
  <c r="AK266" i="5"/>
  <c r="AK267" i="5"/>
  <c r="AK268" i="5"/>
  <c r="AK269" i="5"/>
  <c r="AK270" i="5"/>
  <c r="AK271" i="5"/>
  <c r="AK272" i="5"/>
  <c r="AK273" i="5"/>
  <c r="AK274" i="5"/>
  <c r="AK275" i="5"/>
  <c r="AK276" i="5"/>
  <c r="AK277" i="5"/>
  <c r="AK99" i="5"/>
  <c r="AK279" i="5"/>
  <c r="AK281" i="5"/>
  <c r="AK283" i="5"/>
  <c r="AK282" i="5"/>
  <c r="AK284" i="5"/>
  <c r="AK441" i="5"/>
  <c r="AK285" i="5"/>
  <c r="AK286" i="5"/>
  <c r="AK287" i="5"/>
  <c r="AK288" i="5"/>
  <c r="AK289" i="5"/>
  <c r="AK290" i="5"/>
  <c r="AK291" i="5"/>
  <c r="AK292" i="5"/>
  <c r="AK293" i="5"/>
  <c r="AK294" i="5"/>
  <c r="AK295" i="5"/>
  <c r="AK296" i="5"/>
  <c r="AK297" i="5"/>
  <c r="AK298" i="5"/>
  <c r="AK299" i="5"/>
  <c r="AK300" i="5"/>
  <c r="AK301" i="5"/>
  <c r="AK302" i="5"/>
  <c r="AK303" i="5"/>
  <c r="AK304" i="5"/>
  <c r="AK305" i="5"/>
  <c r="AK306" i="5"/>
  <c r="AK307" i="5"/>
  <c r="AK308" i="5"/>
  <c r="AK309" i="5"/>
  <c r="AK310" i="5"/>
  <c r="AK311" i="5"/>
  <c r="AK312" i="5"/>
  <c r="AK313" i="5"/>
  <c r="AK314" i="5"/>
  <c r="AK315" i="5"/>
  <c r="AK316" i="5"/>
  <c r="AK317" i="5"/>
  <c r="AK318" i="5"/>
  <c r="AK319" i="5"/>
  <c r="AK320" i="5"/>
  <c r="AK321" i="5"/>
  <c r="AK322" i="5"/>
  <c r="AK323" i="5"/>
  <c r="AK324" i="5"/>
  <c r="AK325" i="5"/>
  <c r="AK326" i="5"/>
  <c r="AK327" i="5"/>
  <c r="AK328" i="5"/>
  <c r="AK329" i="5"/>
  <c r="AK330" i="5"/>
  <c r="AK331" i="5"/>
  <c r="AK332" i="5"/>
  <c r="AK333" i="5"/>
  <c r="AK10" i="5"/>
  <c r="AK11" i="5"/>
  <c r="AK12" i="5"/>
  <c r="AK13" i="5"/>
  <c r="AK14" i="5"/>
  <c r="AK15" i="5"/>
  <c r="AK16" i="5"/>
  <c r="AK17" i="5"/>
  <c r="AK18" i="5"/>
  <c r="AK19" i="5"/>
  <c r="AK20" i="5"/>
  <c r="AK21" i="5"/>
  <c r="AK22" i="5"/>
  <c r="AK23" i="5"/>
  <c r="AK24" i="5"/>
  <c r="AK25" i="5"/>
  <c r="AK26" i="5"/>
  <c r="AK27" i="5"/>
  <c r="AK28" i="5"/>
  <c r="AK29" i="5"/>
  <c r="AK30" i="5"/>
  <c r="AK31" i="5"/>
  <c r="AK9" i="5"/>
  <c r="V1011" i="5"/>
  <c r="V1010" i="5"/>
  <c r="V1009" i="5"/>
  <c r="V1008" i="5"/>
  <c r="V1007" i="5"/>
  <c r="V1006" i="5"/>
  <c r="V1005" i="5"/>
  <c r="V1004" i="5"/>
  <c r="V1003" i="5"/>
  <c r="V1002" i="5"/>
  <c r="V1001" i="5"/>
  <c r="V1000" i="5"/>
  <c r="V999" i="5"/>
  <c r="V998" i="5"/>
  <c r="V997" i="5"/>
  <c r="V996" i="5"/>
  <c r="V995" i="5"/>
  <c r="V994" i="5"/>
  <c r="V993" i="5"/>
  <c r="V992" i="5"/>
  <c r="V991" i="5"/>
  <c r="V990" i="5"/>
  <c r="V989" i="5"/>
  <c r="V988" i="5"/>
  <c r="V987" i="5"/>
  <c r="V986" i="5"/>
  <c r="V985" i="5"/>
  <c r="V984" i="5"/>
  <c r="V983" i="5"/>
  <c r="V982" i="5"/>
  <c r="V981" i="5"/>
  <c r="V980" i="5"/>
  <c r="V979" i="5"/>
  <c r="V978" i="5"/>
  <c r="V977" i="5"/>
  <c r="V976" i="5"/>
  <c r="V975" i="5"/>
  <c r="V974" i="5"/>
  <c r="V973" i="5"/>
  <c r="V972" i="5"/>
  <c r="V971" i="5"/>
  <c r="V970" i="5"/>
  <c r="V969" i="5"/>
  <c r="V968" i="5"/>
  <c r="V967" i="5"/>
  <c r="V966" i="5"/>
  <c r="V965" i="5"/>
  <c r="V964" i="5"/>
  <c r="V963" i="5"/>
  <c r="V962" i="5"/>
  <c r="V961" i="5"/>
  <c r="V960" i="5"/>
  <c r="V959" i="5"/>
  <c r="V958" i="5"/>
  <c r="V957" i="5"/>
  <c r="V956" i="5"/>
  <c r="V955" i="5"/>
  <c r="V954" i="5"/>
  <c r="V953" i="5"/>
  <c r="V952" i="5"/>
  <c r="V951" i="5"/>
  <c r="V950" i="5"/>
  <c r="V949" i="5"/>
  <c r="V948" i="5"/>
  <c r="V947" i="5"/>
  <c r="V946" i="5"/>
  <c r="V945" i="5"/>
  <c r="V944" i="5"/>
  <c r="V943" i="5"/>
  <c r="V942" i="5"/>
  <c r="V941" i="5"/>
  <c r="V940" i="5"/>
  <c r="V939" i="5"/>
  <c r="V938" i="5"/>
  <c r="V937" i="5"/>
  <c r="V936" i="5"/>
  <c r="V935" i="5"/>
  <c r="V934" i="5"/>
  <c r="V933" i="5"/>
  <c r="V932" i="5"/>
  <c r="V931" i="5"/>
  <c r="V930" i="5"/>
  <c r="V929" i="5"/>
  <c r="V928" i="5"/>
  <c r="V927" i="5"/>
  <c r="V926" i="5"/>
  <c r="V925" i="5"/>
  <c r="V924" i="5"/>
  <c r="V923" i="5"/>
  <c r="V922" i="5"/>
  <c r="V921" i="5"/>
  <c r="V920" i="5"/>
  <c r="V919" i="5"/>
  <c r="V918" i="5"/>
  <c r="V917" i="5"/>
  <c r="V916" i="5"/>
  <c r="V915" i="5"/>
  <c r="V914" i="5"/>
  <c r="V913" i="5"/>
  <c r="V912" i="5"/>
  <c r="V911" i="5"/>
  <c r="V910" i="5"/>
  <c r="V909" i="5"/>
  <c r="V908" i="5"/>
  <c r="V907" i="5"/>
  <c r="V906" i="5"/>
  <c r="V905" i="5"/>
  <c r="V904" i="5"/>
  <c r="V903" i="5"/>
  <c r="V902" i="5"/>
  <c r="V901" i="5"/>
  <c r="V900" i="5"/>
  <c r="V1012" i="5"/>
  <c r="V899" i="5"/>
  <c r="V898" i="5"/>
  <c r="V897" i="5"/>
  <c r="V896" i="5"/>
  <c r="V895" i="5"/>
  <c r="V894" i="5"/>
  <c r="V893" i="5"/>
  <c r="V892" i="5"/>
  <c r="V891" i="5"/>
  <c r="V890" i="5"/>
  <c r="V889" i="5"/>
  <c r="V888" i="5"/>
  <c r="V887" i="5"/>
  <c r="V886" i="5"/>
  <c r="V885" i="5"/>
  <c r="V884" i="5"/>
  <c r="V883" i="5"/>
  <c r="V882" i="5"/>
  <c r="V881" i="5"/>
  <c r="V880" i="5"/>
  <c r="V879" i="5"/>
  <c r="V878" i="5"/>
  <c r="V876" i="5"/>
  <c r="V875" i="5"/>
  <c r="V874" i="5"/>
  <c r="V873" i="5"/>
  <c r="V872" i="5"/>
  <c r="V871" i="5"/>
  <c r="AI870" i="5"/>
  <c r="V870" i="5"/>
  <c r="V869" i="5"/>
  <c r="V868" i="5"/>
  <c r="V867" i="5"/>
  <c r="AI867" i="5" s="1"/>
  <c r="U867" i="5"/>
  <c r="V866" i="5"/>
  <c r="AI866" i="5" s="1"/>
  <c r="U866" i="5"/>
  <c r="V865" i="5"/>
  <c r="AI865" i="5"/>
  <c r="U865" i="5"/>
  <c r="V864" i="5"/>
  <c r="AI864" i="5" s="1"/>
  <c r="U864" i="5"/>
  <c r="V863" i="5"/>
  <c r="AI863" i="5"/>
  <c r="U863" i="5"/>
  <c r="V862" i="5"/>
  <c r="AI862" i="5" s="1"/>
  <c r="U862" i="5"/>
  <c r="V861" i="5"/>
  <c r="AI861" i="5" s="1"/>
  <c r="U861" i="5"/>
  <c r="V860" i="5"/>
  <c r="AI860" i="5" s="1"/>
  <c r="U860" i="5"/>
  <c r="V859" i="5"/>
  <c r="AI859" i="5"/>
  <c r="U859" i="5"/>
  <c r="V858" i="5"/>
  <c r="AI858" i="5" s="1"/>
  <c r="U858" i="5"/>
  <c r="V857" i="5"/>
  <c r="AI857" i="5" s="1"/>
  <c r="U857" i="5"/>
  <c r="V856" i="5"/>
  <c r="AI856" i="5" s="1"/>
  <c r="U856" i="5"/>
  <c r="V855" i="5"/>
  <c r="AI855" i="5"/>
  <c r="U855" i="5"/>
  <c r="V854" i="5"/>
  <c r="AI854" i="5" s="1"/>
  <c r="U854" i="5"/>
  <c r="V853" i="5"/>
  <c r="AI853" i="5" s="1"/>
  <c r="U853" i="5"/>
  <c r="V852" i="5"/>
  <c r="AI852" i="5" s="1"/>
  <c r="U852" i="5"/>
  <c r="V851" i="5"/>
  <c r="AI851" i="5"/>
  <c r="U851" i="5"/>
  <c r="V850" i="5"/>
  <c r="AI850" i="5" s="1"/>
  <c r="U850" i="5"/>
  <c r="V849" i="5"/>
  <c r="AI849" i="5" s="1"/>
  <c r="U849" i="5"/>
  <c r="V848" i="5"/>
  <c r="AI848" i="5" s="1"/>
  <c r="U848" i="5"/>
  <c r="V847" i="5"/>
  <c r="AI847" i="5"/>
  <c r="U847" i="5"/>
  <c r="V846" i="5"/>
  <c r="AI846" i="5" s="1"/>
  <c r="U846" i="5"/>
  <c r="V845" i="5"/>
  <c r="AI845" i="5" s="1"/>
  <c r="U845" i="5"/>
  <c r="V844" i="5"/>
  <c r="AI844" i="5" s="1"/>
  <c r="U844" i="5"/>
  <c r="V843" i="5"/>
  <c r="AI843" i="5"/>
  <c r="U843" i="5"/>
  <c r="V842" i="5"/>
  <c r="AI842" i="5" s="1"/>
  <c r="U842" i="5"/>
  <c r="V841" i="5"/>
  <c r="AI841" i="5" s="1"/>
  <c r="U841" i="5"/>
  <c r="V840" i="5"/>
  <c r="AI840" i="5" s="1"/>
  <c r="U840" i="5"/>
  <c r="V839" i="5"/>
  <c r="AI839" i="5"/>
  <c r="U839" i="5"/>
  <c r="V838" i="5"/>
  <c r="AI838" i="5" s="1"/>
  <c r="U838" i="5"/>
  <c r="V837" i="5"/>
  <c r="AI837" i="5" s="1"/>
  <c r="U837" i="5"/>
  <c r="V836" i="5"/>
  <c r="AI836" i="5"/>
  <c r="U836" i="5"/>
  <c r="V835" i="5"/>
  <c r="AI835" i="5"/>
  <c r="U835" i="5"/>
  <c r="V834" i="5"/>
  <c r="AI834" i="5" s="1"/>
  <c r="U834" i="5"/>
  <c r="V833" i="5"/>
  <c r="AI833" i="5"/>
  <c r="U833" i="5"/>
  <c r="V832" i="5"/>
  <c r="AI832" i="5"/>
  <c r="U832" i="5"/>
  <c r="V831" i="5"/>
  <c r="AI831" i="5"/>
  <c r="U831" i="5"/>
  <c r="V830" i="5"/>
  <c r="AI830" i="5" s="1"/>
  <c r="U830" i="5"/>
  <c r="V829" i="5"/>
  <c r="AI829" i="5"/>
  <c r="U829" i="5"/>
  <c r="V828" i="5"/>
  <c r="AI828" i="5" s="1"/>
  <c r="U828" i="5"/>
  <c r="V827" i="5"/>
  <c r="AI827" i="5"/>
  <c r="U827" i="5"/>
  <c r="V826" i="5"/>
  <c r="AI826" i="5" s="1"/>
  <c r="U826" i="5"/>
  <c r="V825" i="5"/>
  <c r="AI825" i="5" s="1"/>
  <c r="U825" i="5"/>
  <c r="V824" i="5"/>
  <c r="AI824" i="5"/>
  <c r="U824" i="5"/>
  <c r="V823" i="5"/>
  <c r="AI823" i="5"/>
  <c r="U823" i="5"/>
  <c r="V822" i="5"/>
  <c r="AI822" i="5" s="1"/>
  <c r="U822" i="5"/>
  <c r="V821" i="5"/>
  <c r="AI821" i="5"/>
  <c r="U821" i="5"/>
  <c r="V820" i="5"/>
  <c r="AI820" i="5" s="1"/>
  <c r="U820" i="5"/>
  <c r="V819" i="5"/>
  <c r="AI819" i="5"/>
  <c r="U819" i="5"/>
  <c r="V818" i="5"/>
  <c r="AI818" i="5" s="1"/>
  <c r="U818" i="5"/>
  <c r="V817" i="5"/>
  <c r="AI817" i="5" s="1"/>
  <c r="U817" i="5"/>
  <c r="V816" i="5"/>
  <c r="AI816" i="5"/>
  <c r="U816" i="5"/>
  <c r="V815" i="5"/>
  <c r="AI815" i="5"/>
  <c r="U815" i="5"/>
  <c r="V814" i="5"/>
  <c r="AI814" i="5" s="1"/>
  <c r="U814" i="5"/>
  <c r="V813" i="5"/>
  <c r="AI813" i="5"/>
  <c r="U813" i="5"/>
  <c r="V812" i="5"/>
  <c r="AI812" i="5" s="1"/>
  <c r="U812" i="5"/>
  <c r="V811" i="5"/>
  <c r="AI811" i="5"/>
  <c r="U811" i="5"/>
  <c r="V810" i="5"/>
  <c r="AI810" i="5" s="1"/>
  <c r="U810" i="5"/>
  <c r="V809" i="5"/>
  <c r="AI809" i="5" s="1"/>
  <c r="U809" i="5"/>
  <c r="V808" i="5"/>
  <c r="AI808" i="5"/>
  <c r="U808" i="5"/>
  <c r="V807" i="5"/>
  <c r="AI807" i="5"/>
  <c r="U807" i="5"/>
  <c r="V806" i="5"/>
  <c r="AI806" i="5" s="1"/>
  <c r="U806" i="5"/>
  <c r="V805" i="5"/>
  <c r="AI805" i="5"/>
  <c r="U805" i="5"/>
  <c r="V804" i="5"/>
  <c r="AI804" i="5"/>
  <c r="U804" i="5"/>
  <c r="V803" i="5"/>
  <c r="AI803" i="5" s="1"/>
  <c r="U803" i="5"/>
  <c r="V802" i="5"/>
  <c r="AI802" i="5" s="1"/>
  <c r="U802" i="5"/>
  <c r="V801" i="5"/>
  <c r="AI801" i="5"/>
  <c r="U801" i="5"/>
  <c r="V800" i="5"/>
  <c r="AI800" i="5" s="1"/>
  <c r="U800" i="5"/>
  <c r="V799" i="5"/>
  <c r="AI799" i="5" s="1"/>
  <c r="U799" i="5"/>
  <c r="V798" i="5"/>
  <c r="AI798" i="5" s="1"/>
  <c r="U798" i="5"/>
  <c r="V797" i="5"/>
  <c r="AI797" i="5" s="1"/>
  <c r="U797" i="5"/>
  <c r="V796" i="5"/>
  <c r="AI796" i="5" s="1"/>
  <c r="U796" i="5"/>
  <c r="V795" i="5"/>
  <c r="AI795" i="5"/>
  <c r="U795" i="5"/>
  <c r="V794" i="5"/>
  <c r="AI794" i="5" s="1"/>
  <c r="U794" i="5"/>
  <c r="V793" i="5"/>
  <c r="AI793" i="5" s="1"/>
  <c r="U793" i="5"/>
  <c r="V792" i="5"/>
  <c r="AI792" i="5" s="1"/>
  <c r="U792" i="5"/>
  <c r="V791" i="5"/>
  <c r="AI791" i="5"/>
  <c r="U791" i="5"/>
  <c r="V790" i="5"/>
  <c r="AI790" i="5" s="1"/>
  <c r="U790" i="5"/>
  <c r="V789" i="5"/>
  <c r="AI789" i="5" s="1"/>
  <c r="U789" i="5"/>
  <c r="V788" i="5"/>
  <c r="AI788" i="5" s="1"/>
  <c r="U788" i="5"/>
  <c r="V787" i="5"/>
  <c r="AI787" i="5"/>
  <c r="U787" i="5"/>
  <c r="V786" i="5"/>
  <c r="AI786" i="5" s="1"/>
  <c r="U786" i="5"/>
  <c r="V785" i="5"/>
  <c r="AI785" i="5" s="1"/>
  <c r="U785" i="5"/>
  <c r="V784" i="5"/>
  <c r="AI784" i="5" s="1"/>
  <c r="U784" i="5"/>
  <c r="V783" i="5"/>
  <c r="AI783" i="5" s="1"/>
  <c r="U783" i="5"/>
  <c r="V782" i="5"/>
  <c r="AI782" i="5" s="1"/>
  <c r="U782" i="5"/>
  <c r="V781" i="5"/>
  <c r="AI781" i="5" s="1"/>
  <c r="U781" i="5"/>
  <c r="V780" i="5"/>
  <c r="AI780" i="5" s="1"/>
  <c r="U780" i="5"/>
  <c r="V779" i="5"/>
  <c r="AI779" i="5"/>
  <c r="U779" i="5"/>
  <c r="V778" i="5"/>
  <c r="AI778" i="5" s="1"/>
  <c r="U778" i="5"/>
  <c r="V777" i="5"/>
  <c r="AI777" i="5" s="1"/>
  <c r="U777" i="5"/>
  <c r="V776" i="5"/>
  <c r="AI776" i="5" s="1"/>
  <c r="U776" i="5"/>
  <c r="V775" i="5"/>
  <c r="AI775" i="5"/>
  <c r="U775" i="5"/>
  <c r="V774" i="5"/>
  <c r="AI774" i="5" s="1"/>
  <c r="U774" i="5"/>
  <c r="V773" i="5"/>
  <c r="AI773" i="5" s="1"/>
  <c r="U773" i="5"/>
  <c r="V772" i="5"/>
  <c r="AI772" i="5"/>
  <c r="U772" i="5"/>
  <c r="V771" i="5"/>
  <c r="AI771" i="5" s="1"/>
  <c r="U771" i="5"/>
  <c r="V770" i="5"/>
  <c r="AI770" i="5" s="1"/>
  <c r="U770" i="5"/>
  <c r="V769" i="5"/>
  <c r="AI769" i="5"/>
  <c r="U769" i="5"/>
  <c r="V768" i="5"/>
  <c r="AI768" i="5" s="1"/>
  <c r="U768" i="5"/>
  <c r="V767" i="5"/>
  <c r="AI767" i="5"/>
  <c r="U767" i="5"/>
  <c r="V766" i="5"/>
  <c r="AI766" i="5" s="1"/>
  <c r="U766" i="5"/>
  <c r="V765" i="5"/>
  <c r="AI765" i="5" s="1"/>
  <c r="U765" i="5"/>
  <c r="V764" i="5"/>
  <c r="AI764" i="5" s="1"/>
  <c r="U764" i="5"/>
  <c r="V763" i="5"/>
  <c r="AI763" i="5"/>
  <c r="U763" i="5"/>
  <c r="V762" i="5"/>
  <c r="AI762" i="5" s="1"/>
  <c r="U762" i="5"/>
  <c r="V761" i="5"/>
  <c r="AI761" i="5" s="1"/>
  <c r="U761" i="5"/>
  <c r="V760" i="5"/>
  <c r="AI760" i="5" s="1"/>
  <c r="U760" i="5"/>
  <c r="V759" i="5"/>
  <c r="AI759" i="5"/>
  <c r="U759" i="5"/>
  <c r="V758" i="5"/>
  <c r="AI758" i="5" s="1"/>
  <c r="U758" i="5"/>
  <c r="V757" i="5"/>
  <c r="AI757" i="5" s="1"/>
  <c r="U757" i="5"/>
  <c r="V756" i="5"/>
  <c r="AI756" i="5" s="1"/>
  <c r="U756" i="5"/>
  <c r="V755" i="5"/>
  <c r="AI755" i="5"/>
  <c r="U755" i="5"/>
  <c r="V754" i="5"/>
  <c r="AI754" i="5" s="1"/>
  <c r="U754" i="5"/>
  <c r="V753" i="5"/>
  <c r="AI753" i="5" s="1"/>
  <c r="U753" i="5"/>
  <c r="V752" i="5"/>
  <c r="AI752" i="5" s="1"/>
  <c r="U752" i="5"/>
  <c r="V751" i="5"/>
  <c r="AI751" i="5"/>
  <c r="U751" i="5"/>
  <c r="V750" i="5"/>
  <c r="AI750" i="5" s="1"/>
  <c r="U750" i="5"/>
  <c r="V749" i="5"/>
  <c r="AI749" i="5" s="1"/>
  <c r="U749" i="5"/>
  <c r="V748" i="5"/>
  <c r="AI748" i="5" s="1"/>
  <c r="U748" i="5"/>
  <c r="V747" i="5"/>
  <c r="AI747" i="5"/>
  <c r="U747" i="5"/>
  <c r="V746" i="5"/>
  <c r="AI746" i="5" s="1"/>
  <c r="U746" i="5"/>
  <c r="V745" i="5"/>
  <c r="AI745" i="5" s="1"/>
  <c r="U745" i="5"/>
  <c r="V744" i="5"/>
  <c r="AI744" i="5" s="1"/>
  <c r="U744" i="5"/>
  <c r="V743" i="5"/>
  <c r="AI743" i="5"/>
  <c r="U743" i="5"/>
  <c r="V742" i="5"/>
  <c r="AI742" i="5" s="1"/>
  <c r="U742" i="5"/>
  <c r="V741" i="5"/>
  <c r="AI741" i="5" s="1"/>
  <c r="U741" i="5"/>
  <c r="V740" i="5"/>
  <c r="AI740" i="5"/>
  <c r="U740" i="5"/>
  <c r="V739" i="5"/>
  <c r="AI739" i="5" s="1"/>
  <c r="U739" i="5"/>
  <c r="V738" i="5"/>
  <c r="AI738" i="5" s="1"/>
  <c r="U738" i="5"/>
  <c r="V737" i="5"/>
  <c r="AI737" i="5"/>
  <c r="U737" i="5"/>
  <c r="V736" i="5"/>
  <c r="AI736" i="5" s="1"/>
  <c r="U736" i="5"/>
  <c r="V735" i="5"/>
  <c r="AI735" i="5"/>
  <c r="U735" i="5"/>
  <c r="V734" i="5"/>
  <c r="AI734" i="5" s="1"/>
  <c r="U734" i="5"/>
  <c r="V733" i="5"/>
  <c r="AI733" i="5" s="1"/>
  <c r="U733" i="5"/>
  <c r="V732" i="5"/>
  <c r="AI732" i="5" s="1"/>
  <c r="U732" i="5"/>
  <c r="V731" i="5"/>
  <c r="AI731" i="5"/>
  <c r="U731" i="5"/>
  <c r="V730" i="5"/>
  <c r="AI730" i="5" s="1"/>
  <c r="U730" i="5"/>
  <c r="V729" i="5"/>
  <c r="AI729" i="5" s="1"/>
  <c r="U729" i="5"/>
  <c r="V728" i="5"/>
  <c r="AI728" i="5" s="1"/>
  <c r="U728" i="5"/>
  <c r="V727" i="5"/>
  <c r="AI727" i="5"/>
  <c r="U727" i="5"/>
  <c r="V726" i="5"/>
  <c r="AI726" i="5" s="1"/>
  <c r="U726" i="5"/>
  <c r="V725" i="5"/>
  <c r="AI725" i="5" s="1"/>
  <c r="U725" i="5"/>
  <c r="V724" i="5"/>
  <c r="AI724" i="5" s="1"/>
  <c r="U724" i="5"/>
  <c r="V723" i="5"/>
  <c r="AI723" i="5"/>
  <c r="U723" i="5"/>
  <c r="V722" i="5"/>
  <c r="AI722" i="5" s="1"/>
  <c r="U722" i="5"/>
  <c r="V721" i="5"/>
  <c r="AI721" i="5" s="1"/>
  <c r="U721" i="5"/>
  <c r="V720" i="5"/>
  <c r="AI720" i="5" s="1"/>
  <c r="U720" i="5"/>
  <c r="V719" i="5"/>
  <c r="AI719" i="5"/>
  <c r="U719" i="5"/>
  <c r="V718" i="5"/>
  <c r="AI718" i="5" s="1"/>
  <c r="U718" i="5"/>
  <c r="V717" i="5"/>
  <c r="AI717" i="5" s="1"/>
  <c r="U717" i="5"/>
  <c r="V716" i="5"/>
  <c r="AI716" i="5" s="1"/>
  <c r="U716" i="5"/>
  <c r="V715" i="5"/>
  <c r="AI715" i="5"/>
  <c r="U715" i="5"/>
  <c r="V714" i="5"/>
  <c r="AI714" i="5" s="1"/>
  <c r="U714" i="5"/>
  <c r="V713" i="5"/>
  <c r="AI713" i="5" s="1"/>
  <c r="U713" i="5"/>
  <c r="V712" i="5"/>
  <c r="AI712" i="5" s="1"/>
  <c r="U712" i="5"/>
  <c r="V711" i="5"/>
  <c r="AI711" i="5"/>
  <c r="U711" i="5"/>
  <c r="V710" i="5"/>
  <c r="AI710" i="5" s="1"/>
  <c r="U710" i="5"/>
  <c r="V709" i="5"/>
  <c r="AI709" i="5" s="1"/>
  <c r="U709" i="5"/>
  <c r="V708" i="5"/>
  <c r="AI708" i="5" s="1"/>
  <c r="U708" i="5"/>
  <c r="V707" i="5"/>
  <c r="AI707" i="5"/>
  <c r="U707" i="5"/>
  <c r="V706" i="5"/>
  <c r="AI706" i="5" s="1"/>
  <c r="U706" i="5"/>
  <c r="V705" i="5"/>
  <c r="AI705" i="5" s="1"/>
  <c r="U705" i="5"/>
  <c r="V704" i="5"/>
  <c r="AI704" i="5"/>
  <c r="U704" i="5"/>
  <c r="V703" i="5"/>
  <c r="AI703" i="5"/>
  <c r="U703" i="5"/>
  <c r="V702" i="5"/>
  <c r="AI702" i="5" s="1"/>
  <c r="U702" i="5"/>
  <c r="V701" i="5"/>
  <c r="AI701" i="5"/>
  <c r="U701" i="5"/>
  <c r="V700" i="5"/>
  <c r="AI700" i="5" s="1"/>
  <c r="U700" i="5"/>
  <c r="V699" i="5"/>
  <c r="AI699" i="5" s="1"/>
  <c r="U699" i="5"/>
  <c r="V698" i="5"/>
  <c r="AI698" i="5" s="1"/>
  <c r="U698" i="5"/>
  <c r="V697" i="5"/>
  <c r="AI697" i="5" s="1"/>
  <c r="U697" i="5"/>
  <c r="V696" i="5"/>
  <c r="AI696" i="5"/>
  <c r="U696" i="5"/>
  <c r="V695" i="5"/>
  <c r="AI695" i="5"/>
  <c r="U695" i="5"/>
  <c r="V694" i="5"/>
  <c r="AI694" i="5" s="1"/>
  <c r="U694" i="5"/>
  <c r="V693" i="5"/>
  <c r="AI693" i="5"/>
  <c r="U693" i="5"/>
  <c r="V692" i="5"/>
  <c r="AI692" i="5" s="1"/>
  <c r="U692" i="5"/>
  <c r="V691" i="5"/>
  <c r="AI691" i="5" s="1"/>
  <c r="U691" i="5"/>
  <c r="V690" i="5"/>
  <c r="AI690" i="5" s="1"/>
  <c r="U690" i="5"/>
  <c r="V689" i="5"/>
  <c r="AI689" i="5" s="1"/>
  <c r="U689" i="5"/>
  <c r="V688" i="5"/>
  <c r="AI688" i="5"/>
  <c r="U688" i="5"/>
  <c r="V687" i="5"/>
  <c r="AI687" i="5"/>
  <c r="U687" i="5"/>
  <c r="V686" i="5"/>
  <c r="AI686" i="5" s="1"/>
  <c r="U686" i="5"/>
  <c r="V685" i="5"/>
  <c r="AI685" i="5"/>
  <c r="U685" i="5"/>
  <c r="V684" i="5"/>
  <c r="AI684" i="5" s="1"/>
  <c r="U684" i="5"/>
  <c r="V683" i="5"/>
  <c r="AI683" i="5" s="1"/>
  <c r="U683" i="5"/>
  <c r="V682" i="5"/>
  <c r="AI682" i="5" s="1"/>
  <c r="U682" i="5"/>
  <c r="V681" i="5"/>
  <c r="AI681" i="5" s="1"/>
  <c r="U681" i="5"/>
  <c r="V680" i="5"/>
  <c r="AI680" i="5"/>
  <c r="U680" i="5"/>
  <c r="V679" i="5"/>
  <c r="AI679" i="5"/>
  <c r="U679" i="5"/>
  <c r="V678" i="5"/>
  <c r="AI678" i="5" s="1"/>
  <c r="U678" i="5"/>
  <c r="V677" i="5"/>
  <c r="AI677" i="5"/>
  <c r="U677" i="5"/>
  <c r="V676" i="5"/>
  <c r="AI676" i="5"/>
  <c r="U676" i="5"/>
  <c r="V675" i="5"/>
  <c r="AI675" i="5" s="1"/>
  <c r="U675" i="5"/>
  <c r="V674" i="5"/>
  <c r="AI674" i="5" s="1"/>
  <c r="U674" i="5"/>
  <c r="V673" i="5"/>
  <c r="AI673" i="5"/>
  <c r="U673" i="5"/>
  <c r="V672" i="5"/>
  <c r="AI672" i="5" s="1"/>
  <c r="U672" i="5"/>
  <c r="V671" i="5"/>
  <c r="AI671" i="5"/>
  <c r="U671" i="5"/>
  <c r="V670" i="5"/>
  <c r="AI670" i="5" s="1"/>
  <c r="U670" i="5"/>
  <c r="V669" i="5"/>
  <c r="AI669" i="5" s="1"/>
  <c r="U669" i="5"/>
  <c r="V668" i="5"/>
  <c r="AI668" i="5" s="1"/>
  <c r="U668" i="5"/>
  <c r="V667" i="5"/>
  <c r="AI667" i="5"/>
  <c r="U667" i="5"/>
  <c r="V666" i="5"/>
  <c r="AI666" i="5" s="1"/>
  <c r="U666" i="5"/>
  <c r="V665" i="5"/>
  <c r="AI665" i="5" s="1"/>
  <c r="U665" i="5"/>
  <c r="V664" i="5"/>
  <c r="AI664" i="5" s="1"/>
  <c r="U664" i="5"/>
  <c r="V663" i="5"/>
  <c r="AI663" i="5" s="1"/>
  <c r="U663" i="5"/>
  <c r="V662" i="5"/>
  <c r="AI662" i="5" s="1"/>
  <c r="U662" i="5"/>
  <c r="V661" i="5"/>
  <c r="AI661" i="5" s="1"/>
  <c r="U661" i="5"/>
  <c r="V660" i="5"/>
  <c r="AI660" i="5" s="1"/>
  <c r="U660" i="5"/>
  <c r="V659" i="5"/>
  <c r="AI659" i="5"/>
  <c r="U659" i="5"/>
  <c r="V658" i="5"/>
  <c r="AI658" i="5" s="1"/>
  <c r="U658" i="5"/>
  <c r="V657" i="5"/>
  <c r="AI657" i="5" s="1"/>
  <c r="U657" i="5"/>
  <c r="V656" i="5"/>
  <c r="AI656" i="5" s="1"/>
  <c r="U656" i="5"/>
  <c r="V655" i="5"/>
  <c r="AI655" i="5"/>
  <c r="U655" i="5"/>
  <c r="V654" i="5"/>
  <c r="AI654" i="5" s="1"/>
  <c r="U654" i="5"/>
  <c r="V653" i="5"/>
  <c r="AI653" i="5" s="1"/>
  <c r="U653" i="5"/>
  <c r="V652" i="5"/>
  <c r="AI652" i="5" s="1"/>
  <c r="U652" i="5"/>
  <c r="V651" i="5"/>
  <c r="AI651" i="5"/>
  <c r="U651" i="5"/>
  <c r="V650" i="5"/>
  <c r="AI650" i="5" s="1"/>
  <c r="U650" i="5"/>
  <c r="V649" i="5"/>
  <c r="AI649" i="5" s="1"/>
  <c r="U649" i="5"/>
  <c r="V648" i="5"/>
  <c r="AI648" i="5" s="1"/>
  <c r="U648" i="5"/>
  <c r="V647" i="5"/>
  <c r="AI647" i="5" s="1"/>
  <c r="U647" i="5"/>
  <c r="V646" i="5"/>
  <c r="AI646" i="5" s="1"/>
  <c r="U646" i="5"/>
  <c r="V645" i="5"/>
  <c r="AI645" i="5" s="1"/>
  <c r="U645" i="5"/>
  <c r="V644" i="5"/>
  <c r="AI644" i="5"/>
  <c r="U644" i="5"/>
  <c r="V643" i="5"/>
  <c r="AI643" i="5"/>
  <c r="U643" i="5"/>
  <c r="V642" i="5"/>
  <c r="AI642" i="5" s="1"/>
  <c r="U642" i="5"/>
  <c r="V641" i="5"/>
  <c r="AI641" i="5"/>
  <c r="U641" i="5"/>
  <c r="V640" i="5"/>
  <c r="AI640" i="5"/>
  <c r="U640" i="5"/>
  <c r="V639" i="5"/>
  <c r="AI639" i="5"/>
  <c r="U639" i="5"/>
  <c r="V638" i="5"/>
  <c r="AI638" i="5" s="1"/>
  <c r="U638" i="5"/>
  <c r="V637" i="5"/>
  <c r="AI637" i="5"/>
  <c r="U637" i="5"/>
  <c r="V636" i="5"/>
  <c r="AI636" i="5" s="1"/>
  <c r="U636" i="5"/>
  <c r="V635" i="5"/>
  <c r="AI635" i="5"/>
  <c r="U635" i="5"/>
  <c r="V634" i="5"/>
  <c r="AI634" i="5" s="1"/>
  <c r="U634" i="5"/>
  <c r="V633" i="5"/>
  <c r="AI633" i="5" s="1"/>
  <c r="U633" i="5"/>
  <c r="V632" i="5"/>
  <c r="AI632" i="5"/>
  <c r="U632" i="5"/>
  <c r="V631" i="5"/>
  <c r="AI631" i="5"/>
  <c r="U631" i="5"/>
  <c r="V630" i="5"/>
  <c r="AI630" i="5" s="1"/>
  <c r="U630" i="5"/>
  <c r="V629" i="5"/>
  <c r="AI629" i="5"/>
  <c r="U629" i="5"/>
  <c r="V628" i="5"/>
  <c r="AI628" i="5" s="1"/>
  <c r="U628" i="5"/>
  <c r="V627" i="5"/>
  <c r="AI627" i="5"/>
  <c r="U627" i="5"/>
  <c r="V626" i="5"/>
  <c r="AI626" i="5" s="1"/>
  <c r="U626" i="5"/>
  <c r="V625" i="5"/>
  <c r="AI625" i="5" s="1"/>
  <c r="U625" i="5"/>
  <c r="V624" i="5"/>
  <c r="AI624" i="5"/>
  <c r="U624" i="5"/>
  <c r="V623" i="5"/>
  <c r="AI623" i="5"/>
  <c r="U623" i="5"/>
  <c r="V622" i="5"/>
  <c r="AI622" i="5" s="1"/>
  <c r="U622" i="5"/>
  <c r="V621" i="5"/>
  <c r="AI621" i="5"/>
  <c r="U621" i="5"/>
  <c r="V620" i="5"/>
  <c r="AI620" i="5" s="1"/>
  <c r="U620" i="5"/>
  <c r="V619" i="5"/>
  <c r="AI619" i="5"/>
  <c r="U619" i="5"/>
  <c r="V618" i="5"/>
  <c r="AI618" i="5" s="1"/>
  <c r="U618" i="5"/>
  <c r="V617" i="5"/>
  <c r="AI617" i="5" s="1"/>
  <c r="U617" i="5"/>
  <c r="V616" i="5"/>
  <c r="AI616" i="5"/>
  <c r="U616" i="5"/>
  <c r="V615" i="5"/>
  <c r="AI615" i="5"/>
  <c r="U615" i="5"/>
  <c r="V614" i="5"/>
  <c r="AI614" i="5" s="1"/>
  <c r="U614" i="5"/>
  <c r="V613" i="5"/>
  <c r="AI613" i="5"/>
  <c r="U613" i="5"/>
  <c r="V612" i="5"/>
  <c r="AI612" i="5"/>
  <c r="U612" i="5"/>
  <c r="V611" i="5"/>
  <c r="AI611" i="5" s="1"/>
  <c r="U611" i="5"/>
  <c r="V610" i="5"/>
  <c r="AI610" i="5" s="1"/>
  <c r="U610" i="5"/>
  <c r="V609" i="5"/>
  <c r="AI609" i="5"/>
  <c r="U609" i="5"/>
  <c r="V608" i="5"/>
  <c r="AI608" i="5" s="1"/>
  <c r="U608" i="5"/>
  <c r="V607" i="5"/>
  <c r="AI607" i="5"/>
  <c r="U607" i="5"/>
  <c r="V606" i="5"/>
  <c r="AI606" i="5" s="1"/>
  <c r="U606" i="5"/>
  <c r="V605" i="5"/>
  <c r="AI605" i="5" s="1"/>
  <c r="U605" i="5"/>
  <c r="V604" i="5"/>
  <c r="AI604" i="5" s="1"/>
  <c r="U604" i="5"/>
  <c r="V603" i="5"/>
  <c r="AI603" i="5"/>
  <c r="U603" i="5"/>
  <c r="V602" i="5"/>
  <c r="AI602" i="5" s="1"/>
  <c r="U602" i="5"/>
  <c r="V601" i="5"/>
  <c r="AI601" i="5" s="1"/>
  <c r="U601" i="5"/>
  <c r="V600" i="5"/>
  <c r="AI600" i="5" s="1"/>
  <c r="U600" i="5"/>
  <c r="V599" i="5"/>
  <c r="AI599" i="5"/>
  <c r="U599" i="5"/>
  <c r="V598" i="5"/>
  <c r="AI598" i="5" s="1"/>
  <c r="U598" i="5"/>
  <c r="V597" i="5"/>
  <c r="AI597" i="5" s="1"/>
  <c r="U597" i="5"/>
  <c r="V596" i="5"/>
  <c r="AI596" i="5" s="1"/>
  <c r="U596" i="5"/>
  <c r="V595" i="5"/>
  <c r="AI595" i="5"/>
  <c r="U595" i="5"/>
  <c r="V594" i="5"/>
  <c r="AI594" i="5" s="1"/>
  <c r="U594" i="5"/>
  <c r="V593" i="5"/>
  <c r="AI593" i="5" s="1"/>
  <c r="U593" i="5"/>
  <c r="V592" i="5"/>
  <c r="AI592" i="5" s="1"/>
  <c r="U592" i="5"/>
  <c r="V591" i="5"/>
  <c r="AI591" i="5"/>
  <c r="U591" i="5"/>
  <c r="V590" i="5"/>
  <c r="AI590" i="5" s="1"/>
  <c r="U590" i="5"/>
  <c r="V589" i="5"/>
  <c r="AI589" i="5" s="1"/>
  <c r="U589" i="5"/>
  <c r="V588" i="5"/>
  <c r="AI588" i="5" s="1"/>
  <c r="U588" i="5"/>
  <c r="V587" i="5"/>
  <c r="AI587" i="5"/>
  <c r="U587" i="5"/>
  <c r="V586" i="5"/>
  <c r="AI586" i="5" s="1"/>
  <c r="U586" i="5"/>
  <c r="V585" i="5"/>
  <c r="AI585" i="5" s="1"/>
  <c r="U585" i="5"/>
  <c r="V584" i="5"/>
  <c r="AI584" i="5" s="1"/>
  <c r="U584" i="5"/>
  <c r="V583" i="5"/>
  <c r="AI583" i="5"/>
  <c r="U583" i="5"/>
  <c r="V582" i="5"/>
  <c r="AI582" i="5" s="1"/>
  <c r="U582" i="5"/>
  <c r="V581" i="5"/>
  <c r="AI581" i="5" s="1"/>
  <c r="U581" i="5"/>
  <c r="V580" i="5"/>
  <c r="AI580" i="5"/>
  <c r="U580" i="5"/>
  <c r="V579" i="5"/>
  <c r="AI579" i="5"/>
  <c r="U579" i="5"/>
  <c r="V578" i="5"/>
  <c r="AI578" i="5" s="1"/>
  <c r="U578" i="5"/>
  <c r="V577" i="5"/>
  <c r="AI577" i="5"/>
  <c r="U577" i="5"/>
  <c r="V576" i="5"/>
  <c r="AI576" i="5"/>
  <c r="U576" i="5"/>
  <c r="V575" i="5"/>
  <c r="AI575" i="5"/>
  <c r="U575" i="5"/>
  <c r="V574" i="5"/>
  <c r="AI574" i="5" s="1"/>
  <c r="U574" i="5"/>
  <c r="V573" i="5"/>
  <c r="AI573" i="5"/>
  <c r="U573" i="5"/>
  <c r="V572" i="5"/>
  <c r="AI572" i="5" s="1"/>
  <c r="U572" i="5"/>
  <c r="V571" i="5"/>
  <c r="AI571" i="5"/>
  <c r="U571" i="5"/>
  <c r="V570" i="5"/>
  <c r="AI570" i="5" s="1"/>
  <c r="U570" i="5"/>
  <c r="V569" i="5"/>
  <c r="AI569" i="5" s="1"/>
  <c r="U569" i="5"/>
  <c r="V568" i="5"/>
  <c r="AI568" i="5"/>
  <c r="U568" i="5"/>
  <c r="V567" i="5"/>
  <c r="AI567" i="5"/>
  <c r="U567" i="5"/>
  <c r="V566" i="5"/>
  <c r="AI566" i="5" s="1"/>
  <c r="U566" i="5"/>
  <c r="V565" i="5"/>
  <c r="AI565" i="5"/>
  <c r="U565" i="5"/>
  <c r="V564" i="5"/>
  <c r="AI564" i="5" s="1"/>
  <c r="U564" i="5"/>
  <c r="V563" i="5"/>
  <c r="AI563" i="5"/>
  <c r="U563" i="5"/>
  <c r="V562" i="5"/>
  <c r="AI562" i="5" s="1"/>
  <c r="U562" i="5"/>
  <c r="V561" i="5"/>
  <c r="AI561" i="5" s="1"/>
  <c r="U561" i="5"/>
  <c r="V560" i="5"/>
  <c r="AI560" i="5"/>
  <c r="U560" i="5"/>
  <c r="V559" i="5"/>
  <c r="AI559" i="5"/>
  <c r="U559" i="5"/>
  <c r="V558" i="5"/>
  <c r="AI558" i="5" s="1"/>
  <c r="U558" i="5"/>
  <c r="V557" i="5"/>
  <c r="AI557" i="5"/>
  <c r="U557" i="5"/>
  <c r="V556" i="5"/>
  <c r="AI556" i="5" s="1"/>
  <c r="U556" i="5"/>
  <c r="V555" i="5"/>
  <c r="AI555" i="5"/>
  <c r="U555" i="5"/>
  <c r="V554" i="5"/>
  <c r="AI554" i="5" s="1"/>
  <c r="U554" i="5"/>
  <c r="V553" i="5"/>
  <c r="AI553" i="5" s="1"/>
  <c r="U553" i="5"/>
  <c r="V552" i="5"/>
  <c r="AI552" i="5"/>
  <c r="U552" i="5"/>
  <c r="V551" i="5"/>
  <c r="AI551" i="5"/>
  <c r="U551" i="5"/>
  <c r="V550" i="5"/>
  <c r="AI550" i="5" s="1"/>
  <c r="U550" i="5"/>
  <c r="V549" i="5"/>
  <c r="AI549" i="5"/>
  <c r="U549" i="5"/>
  <c r="V548" i="5"/>
  <c r="AI548" i="5"/>
  <c r="U548" i="5"/>
  <c r="V547" i="5"/>
  <c r="AI547" i="5" s="1"/>
  <c r="U547" i="5"/>
  <c r="V546" i="5"/>
  <c r="AI546" i="5" s="1"/>
  <c r="U546" i="5"/>
  <c r="V545" i="5"/>
  <c r="AI545" i="5"/>
  <c r="U545" i="5"/>
  <c r="V544" i="5"/>
  <c r="AI544" i="5" s="1"/>
  <c r="U544" i="5"/>
  <c r="V543" i="5"/>
  <c r="AI543" i="5" s="1"/>
  <c r="U543" i="5"/>
  <c r="V542" i="5"/>
  <c r="AI542" i="5" s="1"/>
  <c r="U542" i="5"/>
  <c r="V541" i="5"/>
  <c r="AI541" i="5" s="1"/>
  <c r="U541" i="5"/>
  <c r="V540" i="5"/>
  <c r="AI540" i="5" s="1"/>
  <c r="U540" i="5"/>
  <c r="V539" i="5"/>
  <c r="AI539" i="5"/>
  <c r="U539" i="5"/>
  <c r="V538" i="5"/>
  <c r="AI538" i="5" s="1"/>
  <c r="U538" i="5"/>
  <c r="V537" i="5"/>
  <c r="AI537" i="5" s="1"/>
  <c r="U537" i="5"/>
  <c r="V536" i="5"/>
  <c r="AI536" i="5" s="1"/>
  <c r="U536" i="5"/>
  <c r="V535" i="5"/>
  <c r="AI535" i="5"/>
  <c r="U535" i="5"/>
  <c r="V534" i="5"/>
  <c r="AI534" i="5" s="1"/>
  <c r="U534" i="5"/>
  <c r="V533" i="5"/>
  <c r="AI533" i="5" s="1"/>
  <c r="U533" i="5"/>
  <c r="V532" i="5"/>
  <c r="AI532" i="5" s="1"/>
  <c r="U532" i="5"/>
  <c r="V531" i="5"/>
  <c r="AI531" i="5"/>
  <c r="U531" i="5"/>
  <c r="V530" i="5"/>
  <c r="AI530" i="5" s="1"/>
  <c r="U530" i="5"/>
  <c r="V529" i="5"/>
  <c r="AI529" i="5" s="1"/>
  <c r="U529" i="5"/>
  <c r="V528" i="5"/>
  <c r="AI528" i="5" s="1"/>
  <c r="U528" i="5"/>
  <c r="V527" i="5"/>
  <c r="AI527" i="5" s="1"/>
  <c r="U527" i="5"/>
  <c r="V526" i="5"/>
  <c r="AI526" i="5" s="1"/>
  <c r="U526" i="5"/>
  <c r="V525" i="5"/>
  <c r="AI525" i="5" s="1"/>
  <c r="U525" i="5"/>
  <c r="V524" i="5"/>
  <c r="AI524" i="5"/>
  <c r="U524" i="5"/>
  <c r="V523" i="5"/>
  <c r="AI523" i="5" s="1"/>
  <c r="U523" i="5"/>
  <c r="V522" i="5"/>
  <c r="AI522" i="5" s="1"/>
  <c r="U522" i="5"/>
  <c r="V521" i="5"/>
  <c r="AI521" i="5"/>
  <c r="U521" i="5"/>
  <c r="V520" i="5"/>
  <c r="AI520" i="5"/>
  <c r="U520" i="5"/>
  <c r="V519" i="5"/>
  <c r="AI519" i="5" s="1"/>
  <c r="U519" i="5"/>
  <c r="V518" i="5"/>
  <c r="AI518" i="5"/>
  <c r="U518" i="5"/>
  <c r="V517" i="5"/>
  <c r="AI517" i="5"/>
  <c r="U517" i="5"/>
  <c r="V516" i="5"/>
  <c r="AI516" i="5" s="1"/>
  <c r="U516" i="5"/>
  <c r="V515" i="5"/>
  <c r="AI515" i="5" s="1"/>
  <c r="U515" i="5"/>
  <c r="V514" i="5"/>
  <c r="AI514" i="5"/>
  <c r="U514" i="5"/>
  <c r="V513" i="5"/>
  <c r="AI513" i="5" s="1"/>
  <c r="U513" i="5"/>
  <c r="V512" i="5"/>
  <c r="AI512" i="5"/>
  <c r="U512" i="5"/>
  <c r="V511" i="5"/>
  <c r="AI511" i="5" s="1"/>
  <c r="U511" i="5"/>
  <c r="V510" i="5"/>
  <c r="AI510" i="5" s="1"/>
  <c r="U510" i="5"/>
  <c r="V509" i="5"/>
  <c r="AI509" i="5"/>
  <c r="U509" i="5"/>
  <c r="V508" i="5"/>
  <c r="AI508" i="5" s="1"/>
  <c r="U508" i="5"/>
  <c r="V507" i="5"/>
  <c r="AI507" i="5" s="1"/>
  <c r="U507" i="5"/>
  <c r="V506" i="5"/>
  <c r="AI506" i="5"/>
  <c r="U506" i="5"/>
  <c r="V505" i="5"/>
  <c r="AI505" i="5" s="1"/>
  <c r="U505" i="5"/>
  <c r="V504" i="5"/>
  <c r="AI504" i="5"/>
  <c r="U504" i="5"/>
  <c r="V503" i="5"/>
  <c r="AI503" i="5" s="1"/>
  <c r="U503" i="5"/>
  <c r="V877" i="5"/>
  <c r="AI877" i="5" s="1"/>
  <c r="U877" i="5"/>
  <c r="V501" i="5"/>
  <c r="AI501" i="5" s="1"/>
  <c r="U501" i="5"/>
  <c r="V500" i="5"/>
  <c r="AI500" i="5"/>
  <c r="U500" i="5"/>
  <c r="V499" i="5"/>
  <c r="AI499" i="5" s="1"/>
  <c r="U499" i="5"/>
  <c r="V498" i="5"/>
  <c r="AI498" i="5" s="1"/>
  <c r="U498" i="5"/>
  <c r="V497" i="5"/>
  <c r="AI497" i="5" s="1"/>
  <c r="U497" i="5"/>
  <c r="V496" i="5"/>
  <c r="AI496" i="5" s="1"/>
  <c r="U496" i="5"/>
  <c r="V495" i="5"/>
  <c r="AI495" i="5" s="1"/>
  <c r="U495" i="5"/>
  <c r="V494" i="5"/>
  <c r="AI494" i="5" s="1"/>
  <c r="U494" i="5"/>
  <c r="V493" i="5"/>
  <c r="AI493" i="5"/>
  <c r="U493" i="5"/>
  <c r="V492" i="5"/>
  <c r="AI492" i="5"/>
  <c r="U492" i="5"/>
  <c r="V491" i="5"/>
  <c r="AI491" i="5" s="1"/>
  <c r="U491" i="5"/>
  <c r="V490" i="5"/>
  <c r="AI490" i="5"/>
  <c r="U490" i="5"/>
  <c r="V489" i="5"/>
  <c r="AI489" i="5"/>
  <c r="U489" i="5"/>
  <c r="V488" i="5"/>
  <c r="AI488" i="5"/>
  <c r="U488" i="5"/>
  <c r="V487" i="5"/>
  <c r="AI487" i="5" s="1"/>
  <c r="U487" i="5"/>
  <c r="V486" i="5"/>
  <c r="AI486" i="5"/>
  <c r="U486" i="5"/>
  <c r="V485" i="5"/>
  <c r="AI485" i="5"/>
  <c r="U485" i="5"/>
  <c r="V484" i="5"/>
  <c r="AI484" i="5" s="1"/>
  <c r="U484" i="5"/>
  <c r="V483" i="5"/>
  <c r="AI483" i="5" s="1"/>
  <c r="U483" i="5"/>
  <c r="V482" i="5"/>
  <c r="AI482" i="5"/>
  <c r="U482" i="5"/>
  <c r="V481" i="5"/>
  <c r="AI481" i="5" s="1"/>
  <c r="U481" i="5"/>
  <c r="V480" i="5"/>
  <c r="AI480" i="5"/>
  <c r="U480" i="5"/>
  <c r="V479" i="5"/>
  <c r="AI479" i="5" s="1"/>
  <c r="U479" i="5"/>
  <c r="V478" i="5"/>
  <c r="AI478" i="5" s="1"/>
  <c r="U478" i="5"/>
  <c r="V477" i="5"/>
  <c r="AI477" i="5"/>
  <c r="U477" i="5"/>
  <c r="V476" i="5"/>
  <c r="AI476" i="5" s="1"/>
  <c r="U476" i="5"/>
  <c r="V475" i="5"/>
  <c r="AI475" i="5" s="1"/>
  <c r="U475" i="5"/>
  <c r="V474" i="5"/>
  <c r="AI474" i="5"/>
  <c r="U474" i="5"/>
  <c r="V473" i="5"/>
  <c r="AI473" i="5" s="1"/>
  <c r="U473" i="5"/>
  <c r="V472" i="5"/>
  <c r="AI472" i="5" s="1"/>
  <c r="U472" i="5"/>
  <c r="V471" i="5"/>
  <c r="AI471" i="5" s="1"/>
  <c r="U471" i="5"/>
  <c r="V470" i="5"/>
  <c r="AI470" i="5" s="1"/>
  <c r="U470" i="5"/>
  <c r="V469" i="5"/>
  <c r="AI469" i="5"/>
  <c r="U469" i="5"/>
  <c r="V468" i="5"/>
  <c r="AI468" i="5"/>
  <c r="U468" i="5"/>
  <c r="V467" i="5"/>
  <c r="AI467" i="5" s="1"/>
  <c r="U467" i="5"/>
  <c r="V466" i="5"/>
  <c r="AI466" i="5"/>
  <c r="U466" i="5"/>
  <c r="V465" i="5"/>
  <c r="AI465" i="5" s="1"/>
  <c r="U465" i="5"/>
  <c r="V464" i="5"/>
  <c r="AI464" i="5" s="1"/>
  <c r="U464" i="5"/>
  <c r="V463" i="5"/>
  <c r="AI463" i="5" s="1"/>
  <c r="U463" i="5"/>
  <c r="V462" i="5"/>
  <c r="AI462" i="5" s="1"/>
  <c r="U462" i="5"/>
  <c r="V502" i="5"/>
  <c r="AI502" i="5"/>
  <c r="U502" i="5"/>
  <c r="V461" i="5"/>
  <c r="AI461" i="5"/>
  <c r="U461" i="5"/>
  <c r="V460" i="5"/>
  <c r="AI460" i="5" s="1"/>
  <c r="U460" i="5"/>
  <c r="V458" i="5"/>
  <c r="AI458" i="5"/>
  <c r="U458" i="5"/>
  <c r="V457" i="5"/>
  <c r="AI457" i="5"/>
  <c r="U457" i="5"/>
  <c r="V456" i="5"/>
  <c r="AI456" i="5"/>
  <c r="U456" i="5"/>
  <c r="V459" i="5"/>
  <c r="AI459" i="5" s="1"/>
  <c r="U459" i="5"/>
  <c r="V454" i="5"/>
  <c r="AI454" i="5"/>
  <c r="U454" i="5"/>
  <c r="V453" i="5"/>
  <c r="AI453" i="5"/>
  <c r="U453" i="5"/>
  <c r="V452" i="5"/>
  <c r="AI452" i="5" s="1"/>
  <c r="U452" i="5"/>
  <c r="V451" i="5"/>
  <c r="AI451" i="5" s="1"/>
  <c r="U451" i="5"/>
  <c r="V450" i="5"/>
  <c r="AI450" i="5"/>
  <c r="U450" i="5"/>
  <c r="V449" i="5"/>
  <c r="AI449" i="5" s="1"/>
  <c r="U449" i="5"/>
  <c r="V448" i="5"/>
  <c r="AI448" i="5" s="1"/>
  <c r="U448" i="5"/>
  <c r="V447" i="5"/>
  <c r="AI447" i="5" s="1"/>
  <c r="U447" i="5"/>
  <c r="V446" i="5"/>
  <c r="AI446" i="5" s="1"/>
  <c r="U446" i="5"/>
  <c r="V445" i="5"/>
  <c r="AI445" i="5"/>
  <c r="U445" i="5"/>
  <c r="V444" i="5"/>
  <c r="AI444" i="5" s="1"/>
  <c r="U444" i="5"/>
  <c r="V443" i="5"/>
  <c r="AI443" i="5" s="1"/>
  <c r="U443" i="5"/>
  <c r="V442" i="5"/>
  <c r="AI442" i="5"/>
  <c r="U442" i="5"/>
  <c r="V455" i="5"/>
  <c r="AI455" i="5" s="1"/>
  <c r="U455" i="5"/>
  <c r="V440" i="5"/>
  <c r="AI440" i="5"/>
  <c r="U440" i="5"/>
  <c r="V439" i="5"/>
  <c r="AI439" i="5" s="1"/>
  <c r="U439" i="5"/>
  <c r="V438" i="5"/>
  <c r="AI438" i="5" s="1"/>
  <c r="U438" i="5"/>
  <c r="V437" i="5"/>
  <c r="AI437" i="5"/>
  <c r="U437" i="5"/>
  <c r="V436" i="5"/>
  <c r="AI436" i="5"/>
  <c r="U436" i="5"/>
  <c r="V435" i="5"/>
  <c r="AI435" i="5" s="1"/>
  <c r="U435" i="5"/>
  <c r="V434" i="5"/>
  <c r="AI434" i="5"/>
  <c r="U434" i="5"/>
  <c r="V433" i="5"/>
  <c r="AI433" i="5" s="1"/>
  <c r="U433" i="5"/>
  <c r="V432" i="5"/>
  <c r="AI432" i="5" s="1"/>
  <c r="U432" i="5"/>
  <c r="V431" i="5"/>
  <c r="AI431" i="5" s="1"/>
  <c r="U431" i="5"/>
  <c r="V430" i="5"/>
  <c r="AI430" i="5" s="1"/>
  <c r="U430" i="5"/>
  <c r="V429" i="5"/>
  <c r="AI429" i="5"/>
  <c r="U429" i="5"/>
  <c r="V428" i="5"/>
  <c r="AI428" i="5" s="1"/>
  <c r="U428" i="5"/>
  <c r="V427" i="5"/>
  <c r="AI427" i="5" s="1"/>
  <c r="U427" i="5"/>
  <c r="V426" i="5"/>
  <c r="AI426" i="5"/>
  <c r="U426" i="5"/>
  <c r="V425" i="5"/>
  <c r="AI425" i="5" s="1"/>
  <c r="U425" i="5"/>
  <c r="V424" i="5"/>
  <c r="AI424" i="5"/>
  <c r="U424" i="5"/>
  <c r="V423" i="5"/>
  <c r="AI423" i="5" s="1"/>
  <c r="U423" i="5"/>
  <c r="V422" i="5"/>
  <c r="AI422" i="5" s="1"/>
  <c r="U422" i="5"/>
  <c r="V421" i="5"/>
  <c r="AI421" i="5"/>
  <c r="U421" i="5"/>
  <c r="V420" i="5"/>
  <c r="AI420" i="5" s="1"/>
  <c r="U420" i="5"/>
  <c r="V419" i="5"/>
  <c r="AI419" i="5" s="1"/>
  <c r="U419" i="5"/>
  <c r="V418" i="5"/>
  <c r="AI418" i="5"/>
  <c r="U418" i="5"/>
  <c r="V417" i="5"/>
  <c r="AI417" i="5" s="1"/>
  <c r="U417" i="5"/>
  <c r="V416" i="5"/>
  <c r="AI416" i="5"/>
  <c r="U416" i="5"/>
  <c r="V415" i="5"/>
  <c r="AI415" i="5" s="1"/>
  <c r="U415" i="5"/>
  <c r="V414" i="5"/>
  <c r="AI414" i="5" s="1"/>
  <c r="U414" i="5"/>
  <c r="V413" i="5"/>
  <c r="AI413" i="5"/>
  <c r="U413" i="5"/>
  <c r="V412" i="5"/>
  <c r="AI412" i="5" s="1"/>
  <c r="U412" i="5"/>
  <c r="V411" i="5"/>
  <c r="AI411" i="5" s="1"/>
  <c r="U411" i="5"/>
  <c r="V410" i="5"/>
  <c r="AI410" i="5"/>
  <c r="U410" i="5"/>
  <c r="V409" i="5"/>
  <c r="AI409" i="5" s="1"/>
  <c r="U409" i="5"/>
  <c r="V408" i="5"/>
  <c r="AI408" i="5"/>
  <c r="U408" i="5"/>
  <c r="V407" i="5"/>
  <c r="AI407" i="5" s="1"/>
  <c r="U407" i="5"/>
  <c r="V406" i="5"/>
  <c r="AI406" i="5" s="1"/>
  <c r="U406" i="5"/>
  <c r="V405" i="5"/>
  <c r="AI405" i="5"/>
  <c r="U405" i="5"/>
  <c r="V404" i="5"/>
  <c r="AI404" i="5" s="1"/>
  <c r="U404" i="5"/>
  <c r="V403" i="5"/>
  <c r="AI403" i="5" s="1"/>
  <c r="U403" i="5"/>
  <c r="V402" i="5"/>
  <c r="AI402" i="5"/>
  <c r="U402" i="5"/>
  <c r="V401" i="5"/>
  <c r="AI401" i="5" s="1"/>
  <c r="U401" i="5"/>
  <c r="V400" i="5"/>
  <c r="AI400" i="5" s="1"/>
  <c r="U400" i="5"/>
  <c r="V399" i="5"/>
  <c r="AI399" i="5" s="1"/>
  <c r="U399" i="5"/>
  <c r="V398" i="5"/>
  <c r="AI398" i="5" s="1"/>
  <c r="U398" i="5"/>
  <c r="V397" i="5"/>
  <c r="AI397" i="5" s="1"/>
  <c r="U397" i="5"/>
  <c r="V396" i="5"/>
  <c r="AI396" i="5"/>
  <c r="U396" i="5"/>
  <c r="V395" i="5"/>
  <c r="AI395" i="5" s="1"/>
  <c r="U395" i="5"/>
  <c r="V394" i="5"/>
  <c r="AI394" i="5" s="1"/>
  <c r="U394" i="5"/>
  <c r="V393" i="5"/>
  <c r="AI393" i="5"/>
  <c r="U393" i="5"/>
  <c r="V392" i="5"/>
  <c r="AI392" i="5"/>
  <c r="U392" i="5"/>
  <c r="V391" i="5"/>
  <c r="AI391" i="5" s="1"/>
  <c r="U391" i="5"/>
  <c r="V390" i="5"/>
  <c r="AI390" i="5"/>
  <c r="U390" i="5"/>
  <c r="V389" i="5"/>
  <c r="AI389" i="5"/>
  <c r="U389" i="5"/>
  <c r="V388" i="5"/>
  <c r="AI388" i="5" s="1"/>
  <c r="U388" i="5"/>
  <c r="V387" i="5"/>
  <c r="AI387" i="5" s="1"/>
  <c r="U387" i="5"/>
  <c r="V386" i="5"/>
  <c r="AI386" i="5"/>
  <c r="U386" i="5"/>
  <c r="V385" i="5"/>
  <c r="AI385" i="5" s="1"/>
  <c r="U385" i="5"/>
  <c r="V384" i="5"/>
  <c r="AI384" i="5"/>
  <c r="U384" i="5"/>
  <c r="V383" i="5"/>
  <c r="AI383" i="5" s="1"/>
  <c r="U383" i="5"/>
  <c r="V382" i="5"/>
  <c r="AI382" i="5" s="1"/>
  <c r="U382" i="5"/>
  <c r="V381" i="5"/>
  <c r="AI381" i="5"/>
  <c r="U381" i="5"/>
  <c r="V380" i="5"/>
  <c r="AI380" i="5" s="1"/>
  <c r="U380" i="5"/>
  <c r="V379" i="5"/>
  <c r="AI379" i="5" s="1"/>
  <c r="U379" i="5"/>
  <c r="V378" i="5"/>
  <c r="AI378" i="5"/>
  <c r="U378" i="5"/>
  <c r="V377" i="5"/>
  <c r="AI377" i="5" s="1"/>
  <c r="U377" i="5"/>
  <c r="V376" i="5"/>
  <c r="AI376" i="5"/>
  <c r="U376" i="5"/>
  <c r="V375" i="5"/>
  <c r="AI375" i="5" s="1"/>
  <c r="U375" i="5"/>
  <c r="V374" i="5"/>
  <c r="AI374" i="5" s="1"/>
  <c r="U374" i="5"/>
  <c r="V373" i="5"/>
  <c r="AI373" i="5" s="1"/>
  <c r="U373" i="5"/>
  <c r="V372" i="5"/>
  <c r="AI372" i="5"/>
  <c r="U372" i="5"/>
  <c r="V371" i="5"/>
  <c r="AI371" i="5" s="1"/>
  <c r="U371" i="5"/>
  <c r="V370" i="5"/>
  <c r="AI370" i="5" s="1"/>
  <c r="U370" i="5"/>
  <c r="V369" i="5"/>
  <c r="AI369" i="5" s="1"/>
  <c r="U369" i="5"/>
  <c r="V368" i="5"/>
  <c r="AI368" i="5" s="1"/>
  <c r="U368" i="5"/>
  <c r="V367" i="5"/>
  <c r="AI367" i="5" s="1"/>
  <c r="U367" i="5"/>
  <c r="V366" i="5"/>
  <c r="AI366" i="5" s="1"/>
  <c r="U366" i="5"/>
  <c r="V365" i="5"/>
  <c r="AI365" i="5"/>
  <c r="U365" i="5"/>
  <c r="V364" i="5"/>
  <c r="AI364" i="5"/>
  <c r="U364" i="5"/>
  <c r="V363" i="5"/>
  <c r="AI363" i="5" s="1"/>
  <c r="U363" i="5"/>
  <c r="V362" i="5"/>
  <c r="AI362" i="5"/>
  <c r="U362" i="5"/>
  <c r="V361" i="5"/>
  <c r="AI361" i="5"/>
  <c r="U361" i="5"/>
  <c r="V360" i="5"/>
  <c r="AI360" i="5"/>
  <c r="U360" i="5"/>
  <c r="V359" i="5"/>
  <c r="AI359" i="5" s="1"/>
  <c r="U359" i="5"/>
  <c r="V358" i="5"/>
  <c r="AI358" i="5"/>
  <c r="U358" i="5"/>
  <c r="V357" i="5"/>
  <c r="AI357" i="5"/>
  <c r="U357" i="5"/>
  <c r="V356" i="5"/>
  <c r="AI356" i="5" s="1"/>
  <c r="U356" i="5"/>
  <c r="V355" i="5"/>
  <c r="AI355" i="5" s="1"/>
  <c r="U355" i="5"/>
  <c r="V354" i="5"/>
  <c r="AI354" i="5"/>
  <c r="U354" i="5"/>
  <c r="V353" i="5"/>
  <c r="AI353" i="5" s="1"/>
  <c r="U353" i="5"/>
  <c r="V352" i="5"/>
  <c r="AI352" i="5"/>
  <c r="U352" i="5"/>
  <c r="V351" i="5"/>
  <c r="AI351" i="5" s="1"/>
  <c r="U351" i="5"/>
  <c r="V350" i="5"/>
  <c r="AI350" i="5" s="1"/>
  <c r="U350" i="5"/>
  <c r="V349" i="5"/>
  <c r="AI349" i="5"/>
  <c r="U349" i="5"/>
  <c r="V348" i="5"/>
  <c r="AI348" i="5" s="1"/>
  <c r="U348" i="5"/>
  <c r="V347" i="5"/>
  <c r="AI347" i="5" s="1"/>
  <c r="U347" i="5"/>
  <c r="V346" i="5"/>
  <c r="AI346" i="5"/>
  <c r="U346" i="5"/>
  <c r="V345" i="5"/>
  <c r="AI345" i="5" s="1"/>
  <c r="U345" i="5"/>
  <c r="V344" i="5"/>
  <c r="AI344" i="5" s="1"/>
  <c r="U344" i="5"/>
  <c r="V343" i="5"/>
  <c r="AI343" i="5" s="1"/>
  <c r="U343" i="5"/>
  <c r="V342" i="5"/>
  <c r="AI342" i="5" s="1"/>
  <c r="U342" i="5"/>
  <c r="V341" i="5"/>
  <c r="AI341" i="5"/>
  <c r="U341" i="5"/>
  <c r="V340" i="5"/>
  <c r="AI340" i="5"/>
  <c r="U340" i="5"/>
  <c r="V339" i="5"/>
  <c r="AI339" i="5" s="1"/>
  <c r="U339" i="5"/>
  <c r="V338" i="5"/>
  <c r="AI338" i="5"/>
  <c r="U338" i="5"/>
  <c r="V337" i="5"/>
  <c r="AI337" i="5" s="1"/>
  <c r="U337" i="5"/>
  <c r="V336" i="5"/>
  <c r="AI336" i="5" s="1"/>
  <c r="U336" i="5"/>
  <c r="V335" i="5"/>
  <c r="AI335" i="5" s="1"/>
  <c r="U335" i="5"/>
  <c r="V334" i="5"/>
  <c r="AI334" i="5" s="1"/>
  <c r="U334" i="5"/>
  <c r="V333" i="5"/>
  <c r="AI333" i="5"/>
  <c r="U333" i="5"/>
  <c r="V332" i="5"/>
  <c r="AI332" i="5"/>
  <c r="U332" i="5"/>
  <c r="V331" i="5"/>
  <c r="AI331" i="5" s="1"/>
  <c r="U331" i="5"/>
  <c r="V330" i="5"/>
  <c r="AI330" i="5"/>
  <c r="U330" i="5"/>
  <c r="V329" i="5"/>
  <c r="AI329" i="5"/>
  <c r="U329" i="5"/>
  <c r="V328" i="5"/>
  <c r="AI328" i="5"/>
  <c r="U328" i="5"/>
  <c r="V327" i="5"/>
  <c r="AI327" i="5" s="1"/>
  <c r="U327" i="5"/>
  <c r="V326" i="5"/>
  <c r="AI326" i="5"/>
  <c r="U326" i="5"/>
  <c r="V325" i="5"/>
  <c r="AI325" i="5"/>
  <c r="U325" i="5"/>
  <c r="V324" i="5"/>
  <c r="AI324" i="5" s="1"/>
  <c r="U324" i="5"/>
  <c r="V323" i="5"/>
  <c r="AI323" i="5" s="1"/>
  <c r="U323" i="5"/>
  <c r="V322" i="5"/>
  <c r="AI322" i="5"/>
  <c r="U322" i="5"/>
  <c r="V321" i="5"/>
  <c r="AI321" i="5" s="1"/>
  <c r="U321" i="5"/>
  <c r="V320" i="5"/>
  <c r="AI320" i="5" s="1"/>
  <c r="U320" i="5"/>
  <c r="V319" i="5"/>
  <c r="AI319" i="5" s="1"/>
  <c r="U319" i="5"/>
  <c r="V318" i="5"/>
  <c r="AI318" i="5" s="1"/>
  <c r="U318" i="5"/>
  <c r="V317" i="5"/>
  <c r="AI317" i="5"/>
  <c r="U317" i="5"/>
  <c r="V316" i="5"/>
  <c r="AI316" i="5" s="1"/>
  <c r="U316" i="5"/>
  <c r="V315" i="5"/>
  <c r="AI315" i="5" s="1"/>
  <c r="U315" i="5"/>
  <c r="V314" i="5"/>
  <c r="AI314" i="5"/>
  <c r="U314" i="5"/>
  <c r="V313" i="5"/>
  <c r="AI313" i="5" s="1"/>
  <c r="U313" i="5"/>
  <c r="V312" i="5"/>
  <c r="AI312" i="5"/>
  <c r="U312" i="5"/>
  <c r="V311" i="5"/>
  <c r="AI311" i="5" s="1"/>
  <c r="U311" i="5"/>
  <c r="V310" i="5"/>
  <c r="AI310" i="5" s="1"/>
  <c r="U310" i="5"/>
  <c r="V309" i="5"/>
  <c r="AI309" i="5"/>
  <c r="U309" i="5"/>
  <c r="V308" i="5"/>
  <c r="AI308" i="5"/>
  <c r="U308" i="5"/>
  <c r="V307" i="5"/>
  <c r="AI307" i="5" s="1"/>
  <c r="U307" i="5"/>
  <c r="V306" i="5"/>
  <c r="AI306" i="5"/>
  <c r="U306" i="5"/>
  <c r="V305" i="5"/>
  <c r="AI305" i="5" s="1"/>
  <c r="U305" i="5"/>
  <c r="V304" i="5"/>
  <c r="AI304" i="5"/>
  <c r="U304" i="5"/>
  <c r="V303" i="5"/>
  <c r="AI303" i="5" s="1"/>
  <c r="U303" i="5"/>
  <c r="V302" i="5"/>
  <c r="AI302" i="5" s="1"/>
  <c r="U302" i="5"/>
  <c r="V301" i="5"/>
  <c r="AI301" i="5"/>
  <c r="U301" i="5"/>
  <c r="V300" i="5"/>
  <c r="AI300" i="5"/>
  <c r="U300" i="5"/>
  <c r="V299" i="5"/>
  <c r="AI299" i="5" s="1"/>
  <c r="U299" i="5"/>
  <c r="V298" i="5"/>
  <c r="AI298" i="5"/>
  <c r="U298" i="5"/>
  <c r="V297" i="5"/>
  <c r="AI297" i="5"/>
  <c r="U297" i="5"/>
  <c r="V296" i="5"/>
  <c r="AI296" i="5" s="1"/>
  <c r="U296" i="5"/>
  <c r="V295" i="5"/>
  <c r="AI295" i="5" s="1"/>
  <c r="U295" i="5"/>
  <c r="V294" i="5"/>
  <c r="AI294" i="5"/>
  <c r="U294" i="5"/>
  <c r="V293" i="5"/>
  <c r="AI293" i="5" s="1"/>
  <c r="U293" i="5"/>
  <c r="V292" i="5"/>
  <c r="AI292" i="5"/>
  <c r="U292" i="5"/>
  <c r="V291" i="5"/>
  <c r="AI291" i="5" s="1"/>
  <c r="U291" i="5"/>
  <c r="V290" i="5"/>
  <c r="AI290" i="5" s="1"/>
  <c r="U290" i="5"/>
  <c r="V289" i="5"/>
  <c r="AI289" i="5" s="1"/>
  <c r="U289" i="5"/>
  <c r="V288" i="5"/>
  <c r="AI288" i="5"/>
  <c r="U288" i="5"/>
  <c r="V287" i="5"/>
  <c r="AI287" i="5" s="1"/>
  <c r="U287" i="5"/>
  <c r="V286" i="5"/>
  <c r="AI286" i="5" s="1"/>
  <c r="U286" i="5"/>
  <c r="V285" i="5"/>
  <c r="AI285" i="5" s="1"/>
  <c r="U285" i="5"/>
  <c r="V441" i="5"/>
  <c r="AI441" i="5"/>
  <c r="U441" i="5"/>
  <c r="V284" i="5"/>
  <c r="AI284" i="5" s="1"/>
  <c r="U284" i="5"/>
  <c r="V282" i="5"/>
  <c r="AI282" i="5" s="1"/>
  <c r="U282" i="5"/>
  <c r="V283" i="5"/>
  <c r="AI283" i="5"/>
  <c r="U283" i="5"/>
  <c r="V281" i="5"/>
  <c r="AI281" i="5"/>
  <c r="U281" i="5"/>
  <c r="V279" i="5"/>
  <c r="AI279" i="5" s="1"/>
  <c r="U279" i="5"/>
  <c r="V99" i="5"/>
  <c r="AI99" i="5"/>
  <c r="U99" i="5"/>
  <c r="V277" i="5"/>
  <c r="AI277" i="5"/>
  <c r="U277" i="5"/>
  <c r="V276" i="5"/>
  <c r="AI276" i="5"/>
  <c r="U276" i="5"/>
  <c r="V275" i="5"/>
  <c r="AI275" i="5" s="1"/>
  <c r="U275" i="5"/>
  <c r="V274" i="5"/>
  <c r="AI274" i="5"/>
  <c r="U274" i="5"/>
  <c r="V273" i="5"/>
  <c r="AI273" i="5" s="1"/>
  <c r="U273" i="5"/>
  <c r="V272" i="5"/>
  <c r="AI272" i="5"/>
  <c r="U272" i="5"/>
  <c r="V271" i="5"/>
  <c r="AI271" i="5" s="1"/>
  <c r="U271" i="5"/>
  <c r="V270" i="5"/>
  <c r="AI270" i="5" s="1"/>
  <c r="U270" i="5"/>
  <c r="V269" i="5"/>
  <c r="AI269" i="5"/>
  <c r="U269" i="5"/>
  <c r="V268" i="5"/>
  <c r="AI268" i="5"/>
  <c r="U268" i="5"/>
  <c r="V267" i="5"/>
  <c r="AI267" i="5" s="1"/>
  <c r="U267" i="5"/>
  <c r="V266" i="5"/>
  <c r="AI266" i="5"/>
  <c r="U266" i="5"/>
  <c r="V265" i="5"/>
  <c r="AI265" i="5"/>
  <c r="U265" i="5"/>
  <c r="V264" i="5"/>
  <c r="AI264" i="5" s="1"/>
  <c r="U264" i="5"/>
  <c r="V263" i="5"/>
  <c r="AI263" i="5" s="1"/>
  <c r="U263" i="5"/>
  <c r="V262" i="5"/>
  <c r="AI262" i="5"/>
  <c r="U262" i="5"/>
  <c r="V261" i="5"/>
  <c r="AI261" i="5" s="1"/>
  <c r="U261" i="5"/>
  <c r="V260" i="5"/>
  <c r="AI260" i="5"/>
  <c r="U260" i="5"/>
  <c r="V259" i="5"/>
  <c r="AI259" i="5" s="1"/>
  <c r="U259" i="5"/>
  <c r="V258" i="5"/>
  <c r="AI258" i="5" s="1"/>
  <c r="U258" i="5"/>
  <c r="V257" i="5"/>
  <c r="AI257" i="5" s="1"/>
  <c r="U257" i="5"/>
  <c r="V256" i="5"/>
  <c r="AI256" i="5"/>
  <c r="U256" i="5"/>
  <c r="V255" i="5"/>
  <c r="AI255" i="5" s="1"/>
  <c r="U255" i="5"/>
  <c r="V254" i="5"/>
  <c r="AI254" i="5" s="1"/>
  <c r="U254" i="5"/>
  <c r="V253" i="5"/>
  <c r="AI253" i="5" s="1"/>
  <c r="U253" i="5"/>
  <c r="V252" i="5"/>
  <c r="AI252" i="5"/>
  <c r="U252" i="5"/>
  <c r="V251" i="5"/>
  <c r="AI251" i="5" s="1"/>
  <c r="U251" i="5"/>
  <c r="V250" i="5"/>
  <c r="AI250" i="5" s="1"/>
  <c r="U250" i="5"/>
  <c r="V249" i="5"/>
  <c r="AI249" i="5"/>
  <c r="U249" i="5"/>
  <c r="V248" i="5"/>
  <c r="AI248" i="5"/>
  <c r="U248" i="5"/>
  <c r="V247" i="5"/>
  <c r="AI247" i="5" s="1"/>
  <c r="U247" i="5"/>
  <c r="V246" i="5"/>
  <c r="AI246" i="5"/>
  <c r="U246" i="5"/>
  <c r="V245" i="5"/>
  <c r="AI245" i="5"/>
  <c r="U245" i="5"/>
  <c r="V244" i="5"/>
  <c r="AI244" i="5"/>
  <c r="U244" i="5"/>
  <c r="V243" i="5"/>
  <c r="AI243" i="5" s="1"/>
  <c r="U243" i="5"/>
  <c r="V242" i="5"/>
  <c r="AI242" i="5"/>
  <c r="U242" i="5"/>
  <c r="V241" i="5"/>
  <c r="AI241" i="5" s="1"/>
  <c r="U241" i="5"/>
  <c r="V240" i="5"/>
  <c r="AI240" i="5"/>
  <c r="U240" i="5"/>
  <c r="V239" i="5"/>
  <c r="AI239" i="5" s="1"/>
  <c r="U239" i="5"/>
  <c r="V238" i="5"/>
  <c r="AI238" i="5" s="1"/>
  <c r="U238" i="5"/>
  <c r="V237" i="5"/>
  <c r="AI237" i="5"/>
  <c r="U237" i="5"/>
  <c r="V236" i="5"/>
  <c r="AI236" i="5"/>
  <c r="U236" i="5"/>
  <c r="V235" i="5"/>
  <c r="AI235" i="5" s="1"/>
  <c r="U235" i="5"/>
  <c r="V234" i="5"/>
  <c r="AI234" i="5"/>
  <c r="U234" i="5"/>
  <c r="V233" i="5"/>
  <c r="AI233" i="5"/>
  <c r="U233" i="5"/>
  <c r="V232" i="5"/>
  <c r="AI232" i="5" s="1"/>
  <c r="U232" i="5"/>
  <c r="V231" i="5"/>
  <c r="AI231" i="5" s="1"/>
  <c r="U231" i="5"/>
  <c r="V230" i="5"/>
  <c r="AI230" i="5"/>
  <c r="U230" i="5"/>
  <c r="V229" i="5"/>
  <c r="AI229" i="5" s="1"/>
  <c r="U229" i="5"/>
  <c r="V228" i="5"/>
  <c r="AI228" i="5"/>
  <c r="U228" i="5"/>
  <c r="V227" i="5"/>
  <c r="AI227" i="5" s="1"/>
  <c r="U227" i="5"/>
  <c r="V226" i="5"/>
  <c r="AI226" i="5" s="1"/>
  <c r="U226" i="5"/>
  <c r="V225" i="5"/>
  <c r="AI225" i="5" s="1"/>
  <c r="U225" i="5"/>
  <c r="V224" i="5"/>
  <c r="AI224" i="5"/>
  <c r="U224" i="5"/>
  <c r="V223" i="5"/>
  <c r="AI223" i="5" s="1"/>
  <c r="U223" i="5"/>
  <c r="V222" i="5"/>
  <c r="AI222" i="5" s="1"/>
  <c r="U222" i="5"/>
  <c r="V221" i="5"/>
  <c r="AI221" i="5" s="1"/>
  <c r="U221" i="5"/>
  <c r="V220" i="5"/>
  <c r="AI220" i="5"/>
  <c r="U220" i="5"/>
  <c r="V219" i="5"/>
  <c r="AI219" i="5" s="1"/>
  <c r="U219" i="5"/>
  <c r="V218" i="5"/>
  <c r="AI218" i="5" s="1"/>
  <c r="U218" i="5"/>
  <c r="V217" i="5"/>
  <c r="AI217" i="5"/>
  <c r="U217" i="5"/>
  <c r="V216" i="5"/>
  <c r="AI216" i="5"/>
  <c r="U216" i="5"/>
  <c r="V215" i="5"/>
  <c r="AI215" i="5" s="1"/>
  <c r="U215" i="5"/>
  <c r="V214" i="5"/>
  <c r="AI214" i="5"/>
  <c r="U214" i="5"/>
  <c r="V213" i="5"/>
  <c r="AI213" i="5"/>
  <c r="U213" i="5"/>
  <c r="V212" i="5"/>
  <c r="AI212" i="5"/>
  <c r="U212" i="5"/>
  <c r="V211" i="5"/>
  <c r="AI211" i="5" s="1"/>
  <c r="U211" i="5"/>
  <c r="V210" i="5"/>
  <c r="AI210" i="5"/>
  <c r="U210" i="5"/>
  <c r="V209" i="5"/>
  <c r="AI209" i="5" s="1"/>
  <c r="U209" i="5"/>
  <c r="V208" i="5"/>
  <c r="AI208" i="5"/>
  <c r="U208" i="5"/>
  <c r="V280" i="5"/>
  <c r="AI280" i="5" s="1"/>
  <c r="U280" i="5"/>
  <c r="V206" i="5"/>
  <c r="AI206" i="5" s="1"/>
  <c r="U206" i="5"/>
  <c r="V205" i="5"/>
  <c r="AI205" i="5"/>
  <c r="U205" i="5"/>
  <c r="V204" i="5"/>
  <c r="AI204" i="5"/>
  <c r="U204" i="5"/>
  <c r="V203" i="5"/>
  <c r="AI203" i="5" s="1"/>
  <c r="U203" i="5"/>
  <c r="V202" i="5"/>
  <c r="AI202" i="5"/>
  <c r="U202" i="5"/>
  <c r="V201" i="5"/>
  <c r="AI201" i="5"/>
  <c r="U201" i="5"/>
  <c r="V200" i="5"/>
  <c r="AI200" i="5" s="1"/>
  <c r="U200" i="5"/>
  <c r="V199" i="5"/>
  <c r="AI199" i="5" s="1"/>
  <c r="U199" i="5"/>
  <c r="V198" i="5"/>
  <c r="AI198" i="5"/>
  <c r="U198" i="5"/>
  <c r="V94" i="5"/>
  <c r="AI94" i="5" s="1"/>
  <c r="U94" i="5"/>
  <c r="V196" i="5"/>
  <c r="AI196" i="5"/>
  <c r="U196" i="5"/>
  <c r="V195" i="5"/>
  <c r="AI195" i="5" s="1"/>
  <c r="U195" i="5"/>
  <c r="V194" i="5"/>
  <c r="AI194" i="5" s="1"/>
  <c r="U194" i="5"/>
  <c r="V193" i="5"/>
  <c r="AI193" i="5" s="1"/>
  <c r="U193" i="5"/>
  <c r="V192" i="5"/>
  <c r="AI192" i="5"/>
  <c r="U192" i="5"/>
  <c r="V191" i="5"/>
  <c r="AI191" i="5" s="1"/>
  <c r="U191" i="5"/>
  <c r="V44" i="5"/>
  <c r="AI44" i="5" s="1"/>
  <c r="U44" i="5"/>
  <c r="V189" i="5"/>
  <c r="AI189" i="5" s="1"/>
  <c r="U189" i="5"/>
  <c r="V188" i="5"/>
  <c r="AI188" i="5"/>
  <c r="U188" i="5"/>
  <c r="V278" i="5"/>
  <c r="AI278" i="5" s="1"/>
  <c r="U278" i="5"/>
  <c r="V186" i="5"/>
  <c r="AI186" i="5" s="1"/>
  <c r="U186" i="5"/>
  <c r="V185" i="5"/>
  <c r="AI185" i="5"/>
  <c r="U185" i="5"/>
  <c r="V184" i="5"/>
  <c r="AI184" i="5"/>
  <c r="U184" i="5"/>
  <c r="V183" i="5"/>
  <c r="AI183" i="5" s="1"/>
  <c r="U183" i="5"/>
  <c r="V182" i="5"/>
  <c r="AI182" i="5"/>
  <c r="U182" i="5"/>
  <c r="V181" i="5"/>
  <c r="AI181" i="5"/>
  <c r="U181" i="5"/>
  <c r="V180" i="5"/>
  <c r="AI180" i="5"/>
  <c r="U180" i="5"/>
  <c r="V179" i="5"/>
  <c r="AI179" i="5" s="1"/>
  <c r="U179" i="5"/>
  <c r="V178" i="5"/>
  <c r="AI178" i="5"/>
  <c r="U178" i="5"/>
  <c r="V177" i="5"/>
  <c r="AI177" i="5" s="1"/>
  <c r="U177" i="5"/>
  <c r="V176" i="5"/>
  <c r="AI176" i="5"/>
  <c r="U176" i="5"/>
  <c r="V175" i="5"/>
  <c r="AI175" i="5" s="1"/>
  <c r="U175" i="5"/>
  <c r="V174" i="5"/>
  <c r="AI174" i="5" s="1"/>
  <c r="U174" i="5"/>
  <c r="V173" i="5"/>
  <c r="AI173" i="5"/>
  <c r="U173" i="5"/>
  <c r="V172" i="5"/>
  <c r="AI172" i="5"/>
  <c r="U172" i="5"/>
  <c r="V171" i="5"/>
  <c r="AI171" i="5" s="1"/>
  <c r="U171" i="5"/>
  <c r="V170" i="5"/>
  <c r="AI170" i="5"/>
  <c r="U170" i="5"/>
  <c r="V169" i="5"/>
  <c r="AI169" i="5"/>
  <c r="U169" i="5"/>
  <c r="V168" i="5"/>
  <c r="AI168" i="5" s="1"/>
  <c r="U168" i="5"/>
  <c r="V167" i="5"/>
  <c r="AI167" i="5" s="1"/>
  <c r="U167" i="5"/>
  <c r="V166" i="5"/>
  <c r="AI166" i="5"/>
  <c r="U166" i="5"/>
  <c r="V165" i="5"/>
  <c r="AI165" i="5" s="1"/>
  <c r="U165" i="5"/>
  <c r="V164" i="5"/>
  <c r="AI164" i="5"/>
  <c r="U164" i="5"/>
  <c r="V163" i="5"/>
  <c r="AI163" i="5" s="1"/>
  <c r="U163" i="5"/>
  <c r="V162" i="5"/>
  <c r="AI162" i="5" s="1"/>
  <c r="U162" i="5"/>
  <c r="V161" i="5"/>
  <c r="AI161" i="5" s="1"/>
  <c r="U161" i="5"/>
  <c r="V160" i="5"/>
  <c r="AI160" i="5"/>
  <c r="U160" i="5"/>
  <c r="V159" i="5"/>
  <c r="AI159" i="5" s="1"/>
  <c r="U159" i="5"/>
  <c r="V158" i="5"/>
  <c r="AI158" i="5" s="1"/>
  <c r="U158" i="5"/>
  <c r="V157" i="5"/>
  <c r="AI157" i="5" s="1"/>
  <c r="U157" i="5"/>
  <c r="V156" i="5"/>
  <c r="AI156" i="5"/>
  <c r="U156" i="5"/>
  <c r="V155" i="5"/>
  <c r="AI155" i="5" s="1"/>
  <c r="U155" i="5"/>
  <c r="V154" i="5"/>
  <c r="AI154" i="5" s="1"/>
  <c r="U154" i="5"/>
  <c r="V153" i="5"/>
  <c r="AI153" i="5"/>
  <c r="U153" i="5"/>
  <c r="V152" i="5"/>
  <c r="AI152" i="5"/>
  <c r="U152" i="5"/>
  <c r="V151" i="5"/>
  <c r="AI151" i="5" s="1"/>
  <c r="U151" i="5"/>
  <c r="V150" i="5"/>
  <c r="AI150" i="5"/>
  <c r="U150" i="5"/>
  <c r="V149" i="5"/>
  <c r="AI149" i="5"/>
  <c r="U149" i="5"/>
  <c r="V148" i="5"/>
  <c r="AI148" i="5"/>
  <c r="U148" i="5"/>
  <c r="V147" i="5"/>
  <c r="AI147" i="5" s="1"/>
  <c r="U147" i="5"/>
  <c r="V146" i="5"/>
  <c r="AI146" i="5"/>
  <c r="U146" i="5"/>
  <c r="V145" i="5"/>
  <c r="AI145" i="5" s="1"/>
  <c r="U145" i="5"/>
  <c r="V144" i="5"/>
  <c r="AI144" i="5"/>
  <c r="U144" i="5"/>
  <c r="V143" i="5"/>
  <c r="AI143" i="5" s="1"/>
  <c r="U143" i="5"/>
  <c r="V142" i="5"/>
  <c r="AI142" i="5" s="1"/>
  <c r="U142" i="5"/>
  <c r="V141" i="5"/>
  <c r="AI141" i="5"/>
  <c r="U141" i="5"/>
  <c r="V140" i="5"/>
  <c r="AI140" i="5"/>
  <c r="U140" i="5"/>
  <c r="V139" i="5"/>
  <c r="AI139" i="5" s="1"/>
  <c r="U139" i="5"/>
  <c r="V138" i="5"/>
  <c r="AI138" i="5"/>
  <c r="U138" i="5"/>
  <c r="V137" i="5"/>
  <c r="AI137" i="5"/>
  <c r="U137" i="5"/>
  <c r="V136" i="5"/>
  <c r="AI136" i="5" s="1"/>
  <c r="U136" i="5"/>
  <c r="V135" i="5"/>
  <c r="AI135" i="5" s="1"/>
  <c r="U135" i="5"/>
  <c r="V134" i="5"/>
  <c r="AI134" i="5"/>
  <c r="U134" i="5"/>
  <c r="V133" i="5"/>
  <c r="AI133" i="5" s="1"/>
  <c r="U133" i="5"/>
  <c r="V132" i="5"/>
  <c r="AI132" i="5"/>
  <c r="U132" i="5"/>
  <c r="V131" i="5"/>
  <c r="AI131" i="5" s="1"/>
  <c r="U131" i="5"/>
  <c r="V130" i="5"/>
  <c r="AI130" i="5" s="1"/>
  <c r="U130" i="5"/>
  <c r="V129" i="5"/>
  <c r="AI129" i="5" s="1"/>
  <c r="U129" i="5"/>
  <c r="V128" i="5"/>
  <c r="AI128" i="5"/>
  <c r="U128" i="5"/>
  <c r="V127" i="5"/>
  <c r="AI127" i="5" s="1"/>
  <c r="U127" i="5"/>
  <c r="V126" i="5"/>
  <c r="AI126" i="5" s="1"/>
  <c r="U126" i="5"/>
  <c r="V125" i="5"/>
  <c r="AI125" i="5" s="1"/>
  <c r="U125" i="5"/>
  <c r="V124" i="5"/>
  <c r="AI124" i="5"/>
  <c r="U124" i="5"/>
  <c r="V123" i="5"/>
  <c r="AI123" i="5" s="1"/>
  <c r="U123" i="5"/>
  <c r="V122" i="5"/>
  <c r="AI122" i="5" s="1"/>
  <c r="U122" i="5"/>
  <c r="V121" i="5"/>
  <c r="AI121" i="5"/>
  <c r="U121" i="5"/>
  <c r="V120" i="5"/>
  <c r="AI120" i="5"/>
  <c r="U120" i="5"/>
  <c r="V119" i="5"/>
  <c r="AI119" i="5" s="1"/>
  <c r="U119" i="5"/>
  <c r="V118" i="5"/>
  <c r="AI118" i="5"/>
  <c r="U118" i="5"/>
  <c r="V117" i="5"/>
  <c r="AI117" i="5"/>
  <c r="U117" i="5"/>
  <c r="V116" i="5"/>
  <c r="AI116" i="5"/>
  <c r="U116" i="5"/>
  <c r="V115" i="5"/>
  <c r="AI115" i="5" s="1"/>
  <c r="U115" i="5"/>
  <c r="V114" i="5"/>
  <c r="AI114" i="5"/>
  <c r="U114" i="5"/>
  <c r="V113" i="5"/>
  <c r="AI113" i="5" s="1"/>
  <c r="U113" i="5"/>
  <c r="V112" i="5"/>
  <c r="AI112" i="5"/>
  <c r="U112" i="5"/>
  <c r="V111" i="5"/>
  <c r="AI111" i="5" s="1"/>
  <c r="U111" i="5"/>
  <c r="V110" i="5"/>
  <c r="AI110" i="5" s="1"/>
  <c r="U110" i="5"/>
  <c r="V109" i="5"/>
  <c r="AI109" i="5"/>
  <c r="U109" i="5"/>
  <c r="V108" i="5"/>
  <c r="AI108" i="5"/>
  <c r="U108" i="5"/>
  <c r="V107" i="5"/>
  <c r="AI107" i="5" s="1"/>
  <c r="U107" i="5"/>
  <c r="V106" i="5"/>
  <c r="AI106" i="5"/>
  <c r="U106" i="5"/>
  <c r="V105" i="5"/>
  <c r="AI105" i="5"/>
  <c r="U105" i="5"/>
  <c r="V104" i="5"/>
  <c r="AI104" i="5" s="1"/>
  <c r="U104" i="5"/>
  <c r="V103" i="5"/>
  <c r="AI103" i="5" s="1"/>
  <c r="U103" i="5"/>
  <c r="V102" i="5"/>
  <c r="AI102" i="5"/>
  <c r="U102" i="5"/>
  <c r="V207" i="5"/>
  <c r="AI207" i="5" s="1"/>
  <c r="U207" i="5"/>
  <c r="V101" i="5"/>
  <c r="AI101" i="5"/>
  <c r="U101" i="5"/>
  <c r="V100" i="5"/>
  <c r="AI100" i="5" s="1"/>
  <c r="U100" i="5"/>
  <c r="V197" i="5"/>
  <c r="AI197" i="5" s="1"/>
  <c r="U197" i="5"/>
  <c r="V98" i="5"/>
  <c r="AI98" i="5" s="1"/>
  <c r="U98" i="5"/>
  <c r="V97" i="5"/>
  <c r="AI97" i="5"/>
  <c r="U97" i="5"/>
  <c r="V96" i="5"/>
  <c r="AI96" i="5" s="1"/>
  <c r="U96" i="5"/>
  <c r="V95" i="5"/>
  <c r="AI95" i="5" s="1"/>
  <c r="U95" i="5"/>
  <c r="V190" i="5"/>
  <c r="AI190" i="5" s="1"/>
  <c r="U190" i="5"/>
  <c r="V93" i="5"/>
  <c r="AI93" i="5"/>
  <c r="U93" i="5"/>
  <c r="V92" i="5"/>
  <c r="AI92" i="5" s="1"/>
  <c r="U92" i="5"/>
  <c r="V91" i="5"/>
  <c r="AI91" i="5" s="1"/>
  <c r="U91" i="5"/>
  <c r="V90" i="5"/>
  <c r="AI90" i="5"/>
  <c r="U90" i="5"/>
  <c r="V89" i="5"/>
  <c r="AI89" i="5"/>
  <c r="U89" i="5"/>
  <c r="V88" i="5"/>
  <c r="AI88" i="5" s="1"/>
  <c r="U88" i="5"/>
  <c r="V87" i="5"/>
  <c r="AI87" i="5"/>
  <c r="U87" i="5"/>
  <c r="V86" i="5"/>
  <c r="AI86" i="5"/>
  <c r="U86" i="5"/>
  <c r="V85" i="5"/>
  <c r="AI85" i="5"/>
  <c r="U85" i="5"/>
  <c r="V84" i="5"/>
  <c r="AI84" i="5" s="1"/>
  <c r="U84" i="5"/>
  <c r="V83" i="5"/>
  <c r="AI83" i="5"/>
  <c r="U83" i="5"/>
  <c r="V82" i="5"/>
  <c r="AI82" i="5" s="1"/>
  <c r="U82" i="5"/>
  <c r="V81" i="5"/>
  <c r="AI81" i="5"/>
  <c r="U81" i="5"/>
  <c r="V80" i="5"/>
  <c r="AI80" i="5" s="1"/>
  <c r="U80" i="5"/>
  <c r="V79" i="5"/>
  <c r="AI79" i="5" s="1"/>
  <c r="U79" i="5"/>
  <c r="V78" i="5"/>
  <c r="AI78" i="5"/>
  <c r="U78" i="5"/>
  <c r="V77" i="5"/>
  <c r="AI77" i="5"/>
  <c r="U77" i="5"/>
  <c r="V76" i="5"/>
  <c r="AI76" i="5" s="1"/>
  <c r="U76" i="5"/>
  <c r="V75" i="5"/>
  <c r="AI75" i="5"/>
  <c r="U75" i="5"/>
  <c r="V74" i="5"/>
  <c r="AI74" i="5"/>
  <c r="U74" i="5"/>
  <c r="V73" i="5"/>
  <c r="AI73" i="5" s="1"/>
  <c r="U73" i="5"/>
  <c r="V72" i="5"/>
  <c r="AI72" i="5" s="1"/>
  <c r="U72" i="5"/>
  <c r="V71" i="5"/>
  <c r="AI71" i="5"/>
  <c r="U71" i="5"/>
  <c r="V70" i="5"/>
  <c r="AI70" i="5" s="1"/>
  <c r="U70" i="5"/>
  <c r="V69" i="5"/>
  <c r="AI69" i="5"/>
  <c r="U69" i="5"/>
  <c r="V68" i="5"/>
  <c r="AI68" i="5" s="1"/>
  <c r="U68" i="5"/>
  <c r="V67" i="5"/>
  <c r="AI67" i="5" s="1"/>
  <c r="U67" i="5"/>
  <c r="V66" i="5"/>
  <c r="AI66" i="5" s="1"/>
  <c r="U66" i="5"/>
  <c r="V65" i="5"/>
  <c r="AI65" i="5"/>
  <c r="U65" i="5"/>
  <c r="V64" i="5"/>
  <c r="AI64" i="5" s="1"/>
  <c r="U64" i="5"/>
  <c r="V63" i="5"/>
  <c r="AI63" i="5" s="1"/>
  <c r="U63" i="5"/>
  <c r="V62" i="5"/>
  <c r="AI62" i="5" s="1"/>
  <c r="U62" i="5"/>
  <c r="V61" i="5"/>
  <c r="AI61" i="5"/>
  <c r="U61" i="5"/>
  <c r="V60" i="5"/>
  <c r="AI60" i="5" s="1"/>
  <c r="U60" i="5"/>
  <c r="V59" i="5"/>
  <c r="AI59" i="5" s="1"/>
  <c r="U59" i="5"/>
  <c r="V58" i="5"/>
  <c r="AI58" i="5"/>
  <c r="U58" i="5"/>
  <c r="V57" i="5"/>
  <c r="AI57" i="5"/>
  <c r="U57" i="5"/>
  <c r="V56" i="5"/>
  <c r="AI56" i="5" s="1"/>
  <c r="U56" i="5"/>
  <c r="V55" i="5"/>
  <c r="AI55" i="5"/>
  <c r="U55" i="5"/>
  <c r="V54" i="5"/>
  <c r="AI54" i="5"/>
  <c r="U54" i="5"/>
  <c r="V53" i="5"/>
  <c r="AI53" i="5"/>
  <c r="U53" i="5"/>
  <c r="V52" i="5"/>
  <c r="AI52" i="5" s="1"/>
  <c r="U52" i="5"/>
  <c r="V51" i="5"/>
  <c r="AI51" i="5"/>
  <c r="U51" i="5"/>
  <c r="V50" i="5"/>
  <c r="AI50" i="5" s="1"/>
  <c r="U50" i="5"/>
  <c r="V49" i="5"/>
  <c r="AI49" i="5"/>
  <c r="U49" i="5"/>
  <c r="V48" i="5"/>
  <c r="AI48" i="5" s="1"/>
  <c r="U48" i="5"/>
  <c r="V47" i="5"/>
  <c r="AI47" i="5" s="1"/>
  <c r="U47" i="5"/>
  <c r="V46" i="5"/>
  <c r="AI46" i="5"/>
  <c r="U46" i="5"/>
  <c r="V45" i="5"/>
  <c r="AI45" i="5"/>
  <c r="U45" i="5"/>
  <c r="V187" i="5"/>
  <c r="AI187" i="5" s="1"/>
  <c r="U187" i="5"/>
  <c r="V43" i="5"/>
  <c r="AI43" i="5"/>
  <c r="U43" i="5"/>
  <c r="V42" i="5"/>
  <c r="AI42" i="5"/>
  <c r="U42" i="5"/>
  <c r="V41" i="5"/>
  <c r="AI41" i="5" s="1"/>
  <c r="U41" i="5"/>
  <c r="V40" i="5"/>
  <c r="AI40" i="5" s="1"/>
  <c r="U40" i="5"/>
  <c r="V39" i="5"/>
  <c r="AI39" i="5"/>
  <c r="U39" i="5"/>
  <c r="V38" i="5"/>
  <c r="AI38" i="5" s="1"/>
  <c r="U38" i="5"/>
  <c r="V37" i="5"/>
  <c r="AI37" i="5"/>
  <c r="U37" i="5"/>
  <c r="V36" i="5"/>
  <c r="AI36" i="5" s="1"/>
  <c r="U36" i="5"/>
  <c r="V35" i="5"/>
  <c r="AI35" i="5" s="1"/>
  <c r="U35" i="5"/>
  <c r="V34" i="5"/>
  <c r="AI34" i="5" s="1"/>
  <c r="U34" i="5"/>
  <c r="V33" i="5"/>
  <c r="AI33" i="5"/>
  <c r="U33" i="5"/>
  <c r="V32" i="5"/>
  <c r="AI32" i="5" s="1"/>
  <c r="U32" i="5"/>
  <c r="V31" i="5"/>
  <c r="AI31" i="5" s="1"/>
  <c r="U31" i="5"/>
  <c r="V30" i="5"/>
  <c r="AI30" i="5" s="1"/>
  <c r="U30" i="5"/>
  <c r="V29" i="5"/>
  <c r="AI29" i="5"/>
  <c r="U29" i="5"/>
  <c r="V28" i="5"/>
  <c r="AI28" i="5" s="1"/>
  <c r="U28" i="5"/>
  <c r="V27" i="5"/>
  <c r="AI27" i="5" s="1"/>
  <c r="U27" i="5"/>
  <c r="V26" i="5"/>
  <c r="AI26" i="5"/>
  <c r="U26" i="5"/>
  <c r="V25" i="5"/>
  <c r="AI25" i="5"/>
  <c r="U25" i="5"/>
  <c r="V24" i="5"/>
  <c r="AI24" i="5" s="1"/>
  <c r="U24" i="5"/>
  <c r="V23" i="5"/>
  <c r="AI23" i="5"/>
  <c r="U23" i="5"/>
  <c r="V22" i="5"/>
  <c r="AI22" i="5"/>
  <c r="U22" i="5"/>
  <c r="V21" i="5"/>
  <c r="AI21" i="5"/>
  <c r="U21" i="5"/>
  <c r="V20" i="5"/>
  <c r="AI20" i="5" s="1"/>
  <c r="U20" i="5"/>
  <c r="V19" i="5"/>
  <c r="AI19" i="5"/>
  <c r="U19" i="5"/>
  <c r="V18" i="5"/>
  <c r="AI18" i="5" s="1"/>
  <c r="U18" i="5"/>
  <c r="V17" i="5"/>
  <c r="AI17" i="5"/>
  <c r="U17" i="5"/>
  <c r="V16" i="5"/>
  <c r="AI16" i="5"/>
  <c r="U16" i="5"/>
  <c r="V15" i="5"/>
  <c r="AI15" i="5"/>
  <c r="U15" i="5"/>
  <c r="V14" i="5"/>
  <c r="AI14" i="5" s="1"/>
  <c r="U14" i="5"/>
  <c r="V13" i="5"/>
  <c r="AI13" i="5"/>
  <c r="U13" i="5"/>
  <c r="V12" i="5"/>
  <c r="AI12" i="5"/>
  <c r="U12" i="5"/>
  <c r="V11" i="5"/>
  <c r="AI11" i="5" s="1"/>
  <c r="U11" i="5"/>
  <c r="V10" i="5"/>
  <c r="AI10" i="5" s="1"/>
  <c r="U10" i="5"/>
  <c r="V9" i="5"/>
  <c r="AI9" i="5"/>
  <c r="U9" i="5"/>
  <c r="AD4" i="5"/>
  <c r="V10" i="2"/>
  <c r="AI10" i="2"/>
  <c r="V11" i="2"/>
  <c r="AI11" i="2"/>
  <c r="V12" i="2"/>
  <c r="AI12" i="2"/>
  <c r="V13" i="2"/>
  <c r="AI13" i="2"/>
  <c r="V14" i="2"/>
  <c r="AI14" i="2"/>
  <c r="V15" i="2"/>
  <c r="AI15" i="2"/>
  <c r="V16" i="2"/>
  <c r="AI16" i="2"/>
  <c r="V17" i="2"/>
  <c r="AI17" i="2" s="1"/>
  <c r="V18" i="2"/>
  <c r="AI18" i="2" s="1"/>
  <c r="V19" i="2"/>
  <c r="AI19" i="2" s="1"/>
  <c r="V20" i="2"/>
  <c r="AI20" i="2" s="1"/>
  <c r="V21" i="2"/>
  <c r="AI21" i="2" s="1"/>
  <c r="V22" i="2"/>
  <c r="AI22" i="2" s="1"/>
  <c r="V23" i="2"/>
  <c r="AI23" i="2" s="1"/>
  <c r="V24" i="2"/>
  <c r="AI24" i="2" s="1"/>
  <c r="V25" i="2"/>
  <c r="AI25" i="2" s="1"/>
  <c r="V26" i="2"/>
  <c r="AI26" i="2" s="1"/>
  <c r="V27" i="2"/>
  <c r="AI27" i="2" s="1"/>
  <c r="V28" i="2"/>
  <c r="AI28" i="2" s="1"/>
  <c r="V29" i="2"/>
  <c r="AI29" i="2" s="1"/>
  <c r="V30" i="2"/>
  <c r="AI30" i="2" s="1"/>
  <c r="V31" i="2"/>
  <c r="AI31" i="2" s="1"/>
  <c r="V32" i="2"/>
  <c r="AI32" i="2" s="1"/>
  <c r="V33" i="2"/>
  <c r="AI33" i="2" s="1"/>
  <c r="V34" i="2"/>
  <c r="AI34" i="2" s="1"/>
  <c r="V35" i="2"/>
  <c r="AI35" i="2" s="1"/>
  <c r="V36" i="2"/>
  <c r="AI36" i="2" s="1"/>
  <c r="V37" i="2"/>
  <c r="AI37" i="2" s="1"/>
  <c r="V38" i="2"/>
  <c r="AI38" i="2" s="1"/>
  <c r="V39" i="2"/>
  <c r="AI39" i="2" s="1"/>
  <c r="V40" i="2"/>
  <c r="AI40" i="2" s="1"/>
  <c r="V41" i="2"/>
  <c r="AI41" i="2" s="1"/>
  <c r="V42" i="2"/>
  <c r="AI42" i="2" s="1"/>
  <c r="V43" i="2"/>
  <c r="AI43" i="2" s="1"/>
  <c r="V44" i="2"/>
  <c r="AI44" i="2" s="1"/>
  <c r="V45" i="2"/>
  <c r="AI45" i="2" s="1"/>
  <c r="V46" i="2"/>
  <c r="AI46" i="2" s="1"/>
  <c r="V47" i="2"/>
  <c r="AI47" i="2" s="1"/>
  <c r="V48" i="2"/>
  <c r="AI48" i="2" s="1"/>
  <c r="V49" i="2"/>
  <c r="AI49" i="2" s="1"/>
  <c r="V50" i="2"/>
  <c r="AI50" i="2" s="1"/>
  <c r="V51" i="2"/>
  <c r="AI51" i="2" s="1"/>
  <c r="V52" i="2"/>
  <c r="AI52" i="2" s="1"/>
  <c r="V53" i="2"/>
  <c r="AI53" i="2" s="1"/>
  <c r="V54" i="2"/>
  <c r="AI54" i="2" s="1"/>
  <c r="V55" i="2"/>
  <c r="AI55" i="2" s="1"/>
  <c r="V56" i="2"/>
  <c r="AI56" i="2" s="1"/>
  <c r="V57" i="2"/>
  <c r="AI57" i="2" s="1"/>
  <c r="V58" i="2"/>
  <c r="AI58" i="2" s="1"/>
  <c r="V59" i="2"/>
  <c r="AI59" i="2" s="1"/>
  <c r="V60" i="2"/>
  <c r="AI60" i="2" s="1"/>
  <c r="V61" i="2"/>
  <c r="AI61" i="2" s="1"/>
  <c r="V62" i="2"/>
  <c r="AI62" i="2" s="1"/>
  <c r="V63" i="2"/>
  <c r="AI63" i="2" s="1"/>
  <c r="V64" i="2"/>
  <c r="AI64" i="2" s="1"/>
  <c r="V65" i="2"/>
  <c r="AI65" i="2" s="1"/>
  <c r="V66" i="2"/>
  <c r="AI66" i="2" s="1"/>
  <c r="V67" i="2"/>
  <c r="AI67" i="2"/>
  <c r="V68" i="2"/>
  <c r="AI68" i="2"/>
  <c r="V69" i="2"/>
  <c r="AI69" i="2"/>
  <c r="V70" i="2"/>
  <c r="AI70" i="2"/>
  <c r="V71" i="2"/>
  <c r="AI71" i="2"/>
  <c r="V72" i="2"/>
  <c r="AI72" i="2"/>
  <c r="V73" i="2"/>
  <c r="AI73" i="2"/>
  <c r="V74" i="2"/>
  <c r="AI74" i="2"/>
  <c r="V75" i="2"/>
  <c r="AI75" i="2"/>
  <c r="V76" i="2"/>
  <c r="AI76" i="2"/>
  <c r="V77" i="2"/>
  <c r="AI77" i="2"/>
  <c r="V78" i="2"/>
  <c r="AI78" i="2"/>
  <c r="V79" i="2"/>
  <c r="AI79" i="2"/>
  <c r="V80" i="2"/>
  <c r="AI80" i="2"/>
  <c r="V81" i="2"/>
  <c r="AI81" i="2"/>
  <c r="V82" i="2"/>
  <c r="AI82" i="2"/>
  <c r="V83" i="2"/>
  <c r="AI83" i="2"/>
  <c r="V84" i="2"/>
  <c r="AI84" i="2"/>
  <c r="V85" i="2"/>
  <c r="AI85" i="2"/>
  <c r="V86" i="2"/>
  <c r="AI86" i="2"/>
  <c r="V87" i="2"/>
  <c r="AI87" i="2"/>
  <c r="V88" i="2"/>
  <c r="AI88" i="2"/>
  <c r="V89" i="2"/>
  <c r="AI89" i="2"/>
  <c r="V90" i="2"/>
  <c r="AI90" i="2"/>
  <c r="V91" i="2"/>
  <c r="AI91" i="2"/>
  <c r="V92" i="2"/>
  <c r="AI92" i="2"/>
  <c r="V93" i="2"/>
  <c r="AI93" i="2"/>
  <c r="V94" i="2"/>
  <c r="AI94" i="2"/>
  <c r="V95" i="2"/>
  <c r="AI95" i="2"/>
  <c r="V96" i="2"/>
  <c r="AI96" i="2"/>
  <c r="V97" i="2"/>
  <c r="AI97" i="2"/>
  <c r="V98" i="2"/>
  <c r="AI98" i="2"/>
  <c r="V99" i="2"/>
  <c r="AI99" i="2"/>
  <c r="V100" i="2"/>
  <c r="AI100" i="2"/>
  <c r="V101" i="2"/>
  <c r="AI101" i="2"/>
  <c r="V102" i="2"/>
  <c r="AI102" i="2"/>
  <c r="V103" i="2"/>
  <c r="AI103" i="2"/>
  <c r="V104" i="2"/>
  <c r="AI104" i="2"/>
  <c r="V105" i="2"/>
  <c r="AI105" i="2"/>
  <c r="V106" i="2"/>
  <c r="AI106" i="2"/>
  <c r="V107" i="2"/>
  <c r="AI107" i="2"/>
  <c r="V108" i="2"/>
  <c r="AI108" i="2"/>
  <c r="V109" i="2"/>
  <c r="AI109" i="2"/>
  <c r="V110" i="2"/>
  <c r="AI110" i="2"/>
  <c r="V111" i="2"/>
  <c r="AI111" i="2"/>
  <c r="V112" i="2"/>
  <c r="AI112" i="2"/>
  <c r="V113" i="2"/>
  <c r="AI113" i="2"/>
  <c r="V114" i="2"/>
  <c r="AI114" i="2"/>
  <c r="V115" i="2"/>
  <c r="AI115" i="2"/>
  <c r="V116" i="2"/>
  <c r="AI116" i="2"/>
  <c r="V117" i="2"/>
  <c r="AI117" i="2"/>
  <c r="V118" i="2"/>
  <c r="AI118" i="2"/>
  <c r="V119" i="2"/>
  <c r="AI119" i="2"/>
  <c r="V120" i="2"/>
  <c r="AI120" i="2"/>
  <c r="V121" i="2"/>
  <c r="AI121" i="2"/>
  <c r="V122" i="2"/>
  <c r="AI122" i="2"/>
  <c r="V123" i="2"/>
  <c r="AI123" i="2"/>
  <c r="V124" i="2"/>
  <c r="AI124" i="2"/>
  <c r="V125" i="2"/>
  <c r="AI125" i="2"/>
  <c r="V126" i="2"/>
  <c r="AI126" i="2"/>
  <c r="V127" i="2"/>
  <c r="AI127" i="2"/>
  <c r="V128" i="2"/>
  <c r="V129" i="2"/>
  <c r="AI129" i="2" s="1"/>
  <c r="V130" i="2"/>
  <c r="AI130" i="2" s="1"/>
  <c r="V131" i="2"/>
  <c r="AI131" i="2" s="1"/>
  <c r="V132" i="2"/>
  <c r="AI132" i="2" s="1"/>
  <c r="V133" i="2"/>
  <c r="AI133" i="2" s="1"/>
  <c r="V134" i="2"/>
  <c r="AI134" i="2" s="1"/>
  <c r="V135" i="2"/>
  <c r="AI135" i="2" s="1"/>
  <c r="V136" i="2"/>
  <c r="AI136" i="2" s="1"/>
  <c r="V137" i="2"/>
  <c r="AI137" i="2" s="1"/>
  <c r="V138" i="2"/>
  <c r="AI138" i="2" s="1"/>
  <c r="V139" i="2"/>
  <c r="AI139" i="2" s="1"/>
  <c r="V140" i="2"/>
  <c r="AI140" i="2" s="1"/>
  <c r="V141" i="2"/>
  <c r="AI141" i="2" s="1"/>
  <c r="V142" i="2"/>
  <c r="AI142" i="2" s="1"/>
  <c r="V143" i="2"/>
  <c r="AI143" i="2" s="1"/>
  <c r="V144" i="2"/>
  <c r="AI144" i="2" s="1"/>
  <c r="V145" i="2"/>
  <c r="AI145" i="2" s="1"/>
  <c r="V146" i="2"/>
  <c r="AI146" i="2" s="1"/>
  <c r="V147" i="2"/>
  <c r="AI147" i="2" s="1"/>
  <c r="V148" i="2"/>
  <c r="AI148" i="2" s="1"/>
  <c r="V149" i="2"/>
  <c r="AI149" i="2" s="1"/>
  <c r="V150" i="2"/>
  <c r="AI150" i="2" s="1"/>
  <c r="V151" i="2"/>
  <c r="AI151" i="2" s="1"/>
  <c r="V152" i="2"/>
  <c r="AI152" i="2" s="1"/>
  <c r="V153" i="2"/>
  <c r="AI153" i="2" s="1"/>
  <c r="V154" i="2"/>
  <c r="AI154" i="2" s="1"/>
  <c r="V155" i="2"/>
  <c r="AI155" i="2" s="1"/>
  <c r="V156" i="2"/>
  <c r="AI156" i="2" s="1"/>
  <c r="V157" i="2"/>
  <c r="AI157" i="2" s="1"/>
  <c r="V158" i="2"/>
  <c r="AI158" i="2" s="1"/>
  <c r="V159" i="2"/>
  <c r="AI159" i="2" s="1"/>
  <c r="V160" i="2"/>
  <c r="AI160" i="2" s="1"/>
  <c r="V161" i="2"/>
  <c r="AI161" i="2" s="1"/>
  <c r="V162" i="2"/>
  <c r="AI162" i="2" s="1"/>
  <c r="V163" i="2"/>
  <c r="AI163" i="2" s="1"/>
  <c r="V164" i="2"/>
  <c r="AI164" i="2" s="1"/>
  <c r="V165" i="2"/>
  <c r="AI165" i="2" s="1"/>
  <c r="V166" i="2"/>
  <c r="AI166" i="2" s="1"/>
  <c r="V167" i="2"/>
  <c r="AI167" i="2" s="1"/>
  <c r="V168" i="2"/>
  <c r="AI168" i="2" s="1"/>
  <c r="V169" i="2"/>
  <c r="AI169" i="2" s="1"/>
  <c r="V170" i="2"/>
  <c r="AI170" i="2" s="1"/>
  <c r="V171" i="2"/>
  <c r="AI171" i="2" s="1"/>
  <c r="V172" i="2"/>
  <c r="AI172" i="2" s="1"/>
  <c r="V173" i="2"/>
  <c r="AI173" i="2" s="1"/>
  <c r="V174" i="2"/>
  <c r="AI174" i="2" s="1"/>
  <c r="V175" i="2"/>
  <c r="AI175" i="2" s="1"/>
  <c r="V176" i="2"/>
  <c r="AI176" i="2" s="1"/>
  <c r="V177" i="2"/>
  <c r="AI177" i="2" s="1"/>
  <c r="V178" i="2"/>
  <c r="AI178" i="2" s="1"/>
  <c r="V179" i="2"/>
  <c r="AI179" i="2" s="1"/>
  <c r="V180" i="2"/>
  <c r="AI180" i="2" s="1"/>
  <c r="V181" i="2"/>
  <c r="AI181" i="2" s="1"/>
  <c r="V182" i="2"/>
  <c r="AI182" i="2" s="1"/>
  <c r="V183" i="2"/>
  <c r="AI183" i="2" s="1"/>
  <c r="V184" i="2"/>
  <c r="AI184" i="2" s="1"/>
  <c r="V185" i="2"/>
  <c r="AI185" i="2" s="1"/>
  <c r="V186" i="2"/>
  <c r="AI186" i="2" s="1"/>
  <c r="V187" i="2"/>
  <c r="AI187" i="2" s="1"/>
  <c r="V188" i="2"/>
  <c r="AI188" i="2" s="1"/>
  <c r="V189" i="2"/>
  <c r="AI189" i="2" s="1"/>
  <c r="V190" i="2"/>
  <c r="AI190" i="2" s="1"/>
  <c r="V191" i="2"/>
  <c r="AI191" i="2" s="1"/>
  <c r="V192" i="2"/>
  <c r="AI192" i="2" s="1"/>
  <c r="V193" i="2"/>
  <c r="AI193" i="2" s="1"/>
  <c r="V194" i="2"/>
  <c r="AI194" i="2" s="1"/>
  <c r="V195" i="2"/>
  <c r="AI195" i="2" s="1"/>
  <c r="V196" i="2"/>
  <c r="AI196" i="2" s="1"/>
  <c r="V197" i="2"/>
  <c r="AI197" i="2" s="1"/>
  <c r="V198" i="2"/>
  <c r="AI198" i="2" s="1"/>
  <c r="V199" i="2"/>
  <c r="AI199" i="2" s="1"/>
  <c r="V200" i="2"/>
  <c r="AI200" i="2" s="1"/>
  <c r="V201" i="2"/>
  <c r="AI201" i="2" s="1"/>
  <c r="V202" i="2"/>
  <c r="AI202" i="2" s="1"/>
  <c r="V203" i="2"/>
  <c r="AI203" i="2" s="1"/>
  <c r="V204" i="2"/>
  <c r="AI204" i="2" s="1"/>
  <c r="V205" i="2"/>
  <c r="AI205" i="2" s="1"/>
  <c r="V206" i="2"/>
  <c r="AI206" i="2" s="1"/>
  <c r="V207" i="2"/>
  <c r="AI207" i="2" s="1"/>
  <c r="V208" i="2"/>
  <c r="AI208" i="2" s="1"/>
  <c r="V209" i="2"/>
  <c r="AI209" i="2" s="1"/>
  <c r="V210" i="2"/>
  <c r="AI210" i="2" s="1"/>
  <c r="V211" i="2"/>
  <c r="AI211" i="2" s="1"/>
  <c r="V212" i="2"/>
  <c r="AI212" i="2" s="1"/>
  <c r="V213" i="2"/>
  <c r="AI213" i="2" s="1"/>
  <c r="V214" i="2"/>
  <c r="AI214" i="2" s="1"/>
  <c r="V215" i="2"/>
  <c r="AI215" i="2" s="1"/>
  <c r="V216" i="2"/>
  <c r="AI216" i="2" s="1"/>
  <c r="V217" i="2"/>
  <c r="AI217" i="2" s="1"/>
  <c r="V218" i="2"/>
  <c r="AI218" i="2" s="1"/>
  <c r="V219" i="2"/>
  <c r="AI219" i="2" s="1"/>
  <c r="V220" i="2"/>
  <c r="AI220" i="2" s="1"/>
  <c r="V221" i="2"/>
  <c r="AI221" i="2" s="1"/>
  <c r="V222" i="2"/>
  <c r="AI222" i="2" s="1"/>
  <c r="V223" i="2"/>
  <c r="AI223" i="2" s="1"/>
  <c r="V224" i="2"/>
  <c r="AI224" i="2" s="1"/>
  <c r="V225" i="2"/>
  <c r="AI225" i="2" s="1"/>
  <c r="V226" i="2"/>
  <c r="AI226" i="2" s="1"/>
  <c r="V227" i="2"/>
  <c r="AI227" i="2" s="1"/>
  <c r="V228" i="2"/>
  <c r="AI228" i="2" s="1"/>
  <c r="V229" i="2"/>
  <c r="AI229" i="2" s="1"/>
  <c r="V230" i="2"/>
  <c r="AI230" i="2" s="1"/>
  <c r="V231" i="2"/>
  <c r="AI231" i="2" s="1"/>
  <c r="V232" i="2"/>
  <c r="AI232" i="2" s="1"/>
  <c r="V233" i="2"/>
  <c r="AI233" i="2" s="1"/>
  <c r="V234" i="2"/>
  <c r="AI234" i="2" s="1"/>
  <c r="V235" i="2"/>
  <c r="AI235" i="2" s="1"/>
  <c r="V236" i="2"/>
  <c r="AI236" i="2"/>
  <c r="V237" i="2"/>
  <c r="AI237" i="2" s="1"/>
  <c r="V238" i="2"/>
  <c r="AI238" i="2"/>
  <c r="V239" i="2"/>
  <c r="AI239" i="2" s="1"/>
  <c r="V240" i="2"/>
  <c r="V241" i="2"/>
  <c r="AI241" i="2" s="1"/>
  <c r="V242" i="2"/>
  <c r="AI242" i="2" s="1"/>
  <c r="V243" i="2"/>
  <c r="AI243" i="2" s="1"/>
  <c r="V244" i="2"/>
  <c r="AI244" i="2" s="1"/>
  <c r="V245" i="2"/>
  <c r="AI245" i="2" s="1"/>
  <c r="V246" i="2"/>
  <c r="AI246" i="2" s="1"/>
  <c r="V247" i="2"/>
  <c r="AI247" i="2" s="1"/>
  <c r="V248" i="2"/>
  <c r="AI248" i="2"/>
  <c r="V249" i="2"/>
  <c r="AI249" i="2" s="1"/>
  <c r="V250" i="2"/>
  <c r="AI250" i="2" s="1"/>
  <c r="V251" i="2"/>
  <c r="AI251" i="2" s="1"/>
  <c r="V252" i="2"/>
  <c r="AI252" i="2" s="1"/>
  <c r="V253" i="2"/>
  <c r="AI253" i="2" s="1"/>
  <c r="V254" i="2"/>
  <c r="AI254" i="2" s="1"/>
  <c r="V255" i="2"/>
  <c r="AI255" i="2" s="1"/>
  <c r="V256" i="2"/>
  <c r="AI256" i="2"/>
  <c r="V257" i="2"/>
  <c r="AI257" i="2" s="1"/>
  <c r="V258" i="2"/>
  <c r="AI258" i="2" s="1"/>
  <c r="V259" i="2"/>
  <c r="AI259" i="2"/>
  <c r="V260" i="2"/>
  <c r="AI260" i="2" s="1"/>
  <c r="V261" i="2"/>
  <c r="AI261" i="2" s="1"/>
  <c r="V262" i="2"/>
  <c r="AI262" i="2" s="1"/>
  <c r="V263" i="2"/>
  <c r="AI263" i="2"/>
  <c r="V264" i="2"/>
  <c r="AI264" i="2" s="1"/>
  <c r="V265" i="2"/>
  <c r="AI265" i="2" s="1"/>
  <c r="V266" i="2"/>
  <c r="AI266" i="2" s="1"/>
  <c r="V267" i="2"/>
  <c r="AI267" i="2" s="1"/>
  <c r="V268" i="2"/>
  <c r="AI268" i="2" s="1"/>
  <c r="V269" i="2"/>
  <c r="AI269" i="2" s="1"/>
  <c r="V270" i="2"/>
  <c r="AI270" i="2" s="1"/>
  <c r="V271" i="2"/>
  <c r="AI271" i="2" s="1"/>
  <c r="V272" i="2"/>
  <c r="AI272" i="2" s="1"/>
  <c r="V273" i="2"/>
  <c r="AI273" i="2" s="1"/>
  <c r="V274" i="2"/>
  <c r="AI274" i="2" s="1"/>
  <c r="V275" i="2"/>
  <c r="AI275" i="2"/>
  <c r="V276" i="2"/>
  <c r="AI276" i="2" s="1"/>
  <c r="V277" i="2"/>
  <c r="AI277" i="2" s="1"/>
  <c r="V278" i="2"/>
  <c r="AI278" i="2" s="1"/>
  <c r="V279" i="2"/>
  <c r="AI279" i="2"/>
  <c r="V280" i="2"/>
  <c r="AI280" i="2" s="1"/>
  <c r="V281" i="2"/>
  <c r="AI281" i="2" s="1"/>
  <c r="V282" i="2"/>
  <c r="AI282" i="2" s="1"/>
  <c r="V283" i="2"/>
  <c r="AI283" i="2"/>
  <c r="V284" i="2"/>
  <c r="AI284" i="2" s="1"/>
  <c r="V285" i="2"/>
  <c r="AI285" i="2" s="1"/>
  <c r="V286" i="2"/>
  <c r="AI286" i="2" s="1"/>
  <c r="V287" i="2"/>
  <c r="AI287" i="2" s="1"/>
  <c r="V288" i="2"/>
  <c r="AI288" i="2" s="1"/>
  <c r="V289" i="2"/>
  <c r="AI289" i="2" s="1"/>
  <c r="V290" i="2"/>
  <c r="AI290" i="2" s="1"/>
  <c r="V291" i="2"/>
  <c r="AI291" i="2" s="1"/>
  <c r="V292" i="2"/>
  <c r="AI292" i="2" s="1"/>
  <c r="V293" i="2"/>
  <c r="AI293" i="2" s="1"/>
  <c r="V294" i="2"/>
  <c r="AI294" i="2" s="1"/>
  <c r="V295" i="2"/>
  <c r="AI295" i="2"/>
  <c r="V296" i="2"/>
  <c r="AI296" i="2" s="1"/>
  <c r="V297" i="2"/>
  <c r="AI297" i="2" s="1"/>
  <c r="V298" i="2"/>
  <c r="AI298" i="2" s="1"/>
  <c r="V299" i="2"/>
  <c r="AI299" i="2"/>
  <c r="V300" i="2"/>
  <c r="AI300" i="2" s="1"/>
  <c r="V301" i="2"/>
  <c r="AI301" i="2" s="1"/>
  <c r="V302" i="2"/>
  <c r="AI302" i="2" s="1"/>
  <c r="V303" i="2"/>
  <c r="AI303" i="2" s="1"/>
  <c r="V304" i="2"/>
  <c r="AI304" i="2" s="1"/>
  <c r="V305" i="2"/>
  <c r="AI305" i="2" s="1"/>
  <c r="V306" i="2"/>
  <c r="AI306" i="2" s="1"/>
  <c r="V307" i="2"/>
  <c r="AI307" i="2"/>
  <c r="V308" i="2"/>
  <c r="AI308" i="2" s="1"/>
  <c r="V309" i="2"/>
  <c r="AI309" i="2" s="1"/>
  <c r="V310" i="2"/>
  <c r="AI310" i="2" s="1"/>
  <c r="V311" i="2"/>
  <c r="AI311" i="2" s="1"/>
  <c r="V312" i="2"/>
  <c r="AI312" i="2" s="1"/>
  <c r="V313" i="2"/>
  <c r="AI313" i="2" s="1"/>
  <c r="V314" i="2"/>
  <c r="AI314" i="2" s="1"/>
  <c r="V315" i="2"/>
  <c r="AI315" i="2"/>
  <c r="V316" i="2"/>
  <c r="AI316" i="2" s="1"/>
  <c r="V317" i="2"/>
  <c r="AI317" i="2" s="1"/>
  <c r="V318" i="2"/>
  <c r="AI318" i="2" s="1"/>
  <c r="V319" i="2"/>
  <c r="AI319" i="2" s="1"/>
  <c r="V320" i="2"/>
  <c r="AI320" i="2" s="1"/>
  <c r="V321" i="2"/>
  <c r="AI321" i="2" s="1"/>
  <c r="V322" i="2"/>
  <c r="AI322" i="2" s="1"/>
  <c r="V323" i="2"/>
  <c r="AI323" i="2"/>
  <c r="V324" i="2"/>
  <c r="AI324" i="2" s="1"/>
  <c r="V325" i="2"/>
  <c r="AI325" i="2" s="1"/>
  <c r="V326" i="2"/>
  <c r="AI326" i="2" s="1"/>
  <c r="V327" i="2"/>
  <c r="AI327" i="2"/>
  <c r="V328" i="2"/>
  <c r="AI328" i="2" s="1"/>
  <c r="V329" i="2"/>
  <c r="AI329" i="2" s="1"/>
  <c r="V330" i="2"/>
  <c r="AI330" i="2" s="1"/>
  <c r="V331" i="2"/>
  <c r="AI331" i="2" s="1"/>
  <c r="V332" i="2"/>
  <c r="AI332" i="2" s="1"/>
  <c r="V333" i="2"/>
  <c r="AI333" i="2" s="1"/>
  <c r="V334" i="2"/>
  <c r="AI334" i="2" s="1"/>
  <c r="V335" i="2"/>
  <c r="AI335" i="2" s="1"/>
  <c r="V336" i="2"/>
  <c r="AI336" i="2" s="1"/>
  <c r="V337" i="2"/>
  <c r="AI337" i="2" s="1"/>
  <c r="V338" i="2"/>
  <c r="AI338" i="2" s="1"/>
  <c r="V339" i="2"/>
  <c r="AI339" i="2"/>
  <c r="V340" i="2"/>
  <c r="AI340" i="2" s="1"/>
  <c r="V341" i="2"/>
  <c r="AI341" i="2" s="1"/>
  <c r="V342" i="2"/>
  <c r="AI342" i="2" s="1"/>
  <c r="V343" i="2"/>
  <c r="AI343" i="2"/>
  <c r="V344" i="2"/>
  <c r="AI344" i="2" s="1"/>
  <c r="V345" i="2"/>
  <c r="AI345" i="2"/>
  <c r="V346" i="2"/>
  <c r="AI346" i="2" s="1"/>
  <c r="V347" i="2"/>
  <c r="AI347" i="2" s="1"/>
  <c r="V348" i="2"/>
  <c r="AI348" i="2" s="1"/>
  <c r="V349" i="2"/>
  <c r="AI349" i="2"/>
  <c r="V350" i="2"/>
  <c r="AI350" i="2" s="1"/>
  <c r="V351" i="2"/>
  <c r="AI351" i="2"/>
  <c r="V352" i="2"/>
  <c r="AI352" i="2" s="1"/>
  <c r="V353" i="2"/>
  <c r="AI353" i="2" s="1"/>
  <c r="V354" i="2"/>
  <c r="AI354" i="2" s="1"/>
  <c r="V355" i="2"/>
  <c r="AI355" i="2" s="1"/>
  <c r="V356" i="2"/>
  <c r="AI356" i="2" s="1"/>
  <c r="V357" i="2"/>
  <c r="AI357" i="2" s="1"/>
  <c r="V358" i="2"/>
  <c r="AI358" i="2" s="1"/>
  <c r="V359" i="2"/>
  <c r="AI359" i="2" s="1"/>
  <c r="V360" i="2"/>
  <c r="AI360" i="2"/>
  <c r="V361" i="2"/>
  <c r="AI361" i="2" s="1"/>
  <c r="V362" i="2"/>
  <c r="AI362" i="2" s="1"/>
  <c r="V363" i="2"/>
  <c r="AI363" i="2" s="1"/>
  <c r="V364" i="2"/>
  <c r="AI364" i="2" s="1"/>
  <c r="V365" i="2"/>
  <c r="AI365" i="2" s="1"/>
  <c r="V366" i="2"/>
  <c r="AI366" i="2" s="1"/>
  <c r="V367" i="2"/>
  <c r="AI367" i="2" s="1"/>
  <c r="V368" i="2"/>
  <c r="AI368" i="2"/>
  <c r="V369" i="2"/>
  <c r="AI369" i="2" s="1"/>
  <c r="V370" i="2"/>
  <c r="AI370" i="2" s="1"/>
  <c r="V371" i="2"/>
  <c r="AI371" i="2" s="1"/>
  <c r="V372" i="2"/>
  <c r="AI372" i="2" s="1"/>
  <c r="V373" i="2"/>
  <c r="AI373" i="2" s="1"/>
  <c r="V374" i="2"/>
  <c r="AI374" i="2" s="1"/>
  <c r="V375" i="2"/>
  <c r="AI375" i="2" s="1"/>
  <c r="V376" i="2"/>
  <c r="AI376" i="2"/>
  <c r="V377" i="2"/>
  <c r="AI377" i="2" s="1"/>
  <c r="V378" i="2"/>
  <c r="AI378" i="2" s="1"/>
  <c r="V379" i="2"/>
  <c r="AI379" i="2" s="1"/>
  <c r="V380" i="2"/>
  <c r="V381" i="2"/>
  <c r="AI381" i="2" s="1"/>
  <c r="V382" i="2"/>
  <c r="AI382" i="2" s="1"/>
  <c r="V383" i="2"/>
  <c r="AI383" i="2" s="1"/>
  <c r="V384" i="2"/>
  <c r="AI384" i="2"/>
  <c r="V385" i="2"/>
  <c r="AI385" i="2" s="1"/>
  <c r="V386" i="2"/>
  <c r="AI386" i="2"/>
  <c r="V387" i="2"/>
  <c r="AI387" i="2" s="1"/>
  <c r="V388" i="2"/>
  <c r="AI388" i="2"/>
  <c r="V389" i="2"/>
  <c r="AI389" i="2" s="1"/>
  <c r="V390" i="2"/>
  <c r="AI390" i="2" s="1"/>
  <c r="V391" i="2"/>
  <c r="AI391" i="2" s="1"/>
  <c r="V392" i="2"/>
  <c r="AI392" i="2"/>
  <c r="V393" i="2"/>
  <c r="AI393" i="2" s="1"/>
  <c r="V394" i="2"/>
  <c r="AI394" i="2"/>
  <c r="V395" i="2"/>
  <c r="AI395" i="2" s="1"/>
  <c r="V396" i="2"/>
  <c r="AI396" i="2" s="1"/>
  <c r="V397" i="2"/>
  <c r="AI397" i="2" s="1"/>
  <c r="V398" i="2"/>
  <c r="AI398" i="2" s="1"/>
  <c r="V399" i="2"/>
  <c r="AI399" i="2" s="1"/>
  <c r="V400" i="2"/>
  <c r="AI400" i="2"/>
  <c r="V401" i="2"/>
  <c r="AI401" i="2" s="1"/>
  <c r="V402" i="2"/>
  <c r="AI402" i="2" s="1"/>
  <c r="V403" i="2"/>
  <c r="AI403" i="2" s="1"/>
  <c r="V404" i="2"/>
  <c r="AI404" i="2"/>
  <c r="V405" i="2"/>
  <c r="AI405" i="2" s="1"/>
  <c r="V406" i="2"/>
  <c r="AI406" i="2" s="1"/>
  <c r="V407" i="2"/>
  <c r="AI407" i="2" s="1"/>
  <c r="V408" i="2"/>
  <c r="AI408" i="2" s="1"/>
  <c r="V409" i="2"/>
  <c r="AI409" i="2" s="1"/>
  <c r="V410" i="2"/>
  <c r="AI410" i="2" s="1"/>
  <c r="V411" i="2"/>
  <c r="AI411" i="2" s="1"/>
  <c r="V412" i="2"/>
  <c r="AI412" i="2" s="1"/>
  <c r="V413" i="2"/>
  <c r="AI413" i="2"/>
  <c r="V414" i="2"/>
  <c r="AI414" i="2" s="1"/>
  <c r="V415" i="2"/>
  <c r="AI415" i="2" s="1"/>
  <c r="V416" i="2"/>
  <c r="AI416" i="2" s="1"/>
  <c r="V417" i="2"/>
  <c r="AI417" i="2"/>
  <c r="V418" i="2"/>
  <c r="AI418" i="2" s="1"/>
  <c r="V419" i="2"/>
  <c r="AI419" i="2" s="1"/>
  <c r="V420" i="2"/>
  <c r="AI420" i="2" s="1"/>
  <c r="V421" i="2"/>
  <c r="AI421" i="2"/>
  <c r="V422" i="2"/>
  <c r="AI422" i="2" s="1"/>
  <c r="V423" i="2"/>
  <c r="AI423" i="2" s="1"/>
  <c r="V424" i="2"/>
  <c r="AI424" i="2" s="1"/>
  <c r="V425" i="2"/>
  <c r="AI425" i="2" s="1"/>
  <c r="V426" i="2"/>
  <c r="AI426" i="2" s="1"/>
  <c r="V427" i="2"/>
  <c r="AI427" i="2" s="1"/>
  <c r="V428" i="2"/>
  <c r="AI428" i="2" s="1"/>
  <c r="V429" i="2"/>
  <c r="AI429" i="2" s="1"/>
  <c r="V430" i="2"/>
  <c r="AI430" i="2" s="1"/>
  <c r="V431" i="2"/>
  <c r="AI431" i="2" s="1"/>
  <c r="V432" i="2"/>
  <c r="AI432" i="2" s="1"/>
  <c r="V433" i="2"/>
  <c r="AI433" i="2"/>
  <c r="V434" i="2"/>
  <c r="AI434" i="2" s="1"/>
  <c r="V435" i="2"/>
  <c r="AI435" i="2" s="1"/>
  <c r="V436" i="2"/>
  <c r="AI436" i="2" s="1"/>
  <c r="V437" i="2"/>
  <c r="AI437" i="2"/>
  <c r="V438" i="2"/>
  <c r="AI438" i="2" s="1"/>
  <c r="V439" i="2"/>
  <c r="AI439" i="2" s="1"/>
  <c r="V440" i="2"/>
  <c r="AI440" i="2" s="1"/>
  <c r="V441" i="2"/>
  <c r="AI441" i="2" s="1"/>
  <c r="V442" i="2"/>
  <c r="AI442" i="2" s="1"/>
  <c r="V443" i="2"/>
  <c r="AI443" i="2" s="1"/>
  <c r="V444" i="2"/>
  <c r="AI444" i="2" s="1"/>
  <c r="V445" i="2"/>
  <c r="AI445" i="2"/>
  <c r="V446" i="2"/>
  <c r="AI446" i="2" s="1"/>
  <c r="V447" i="2"/>
  <c r="AI447" i="2" s="1"/>
  <c r="V448" i="2"/>
  <c r="AI448" i="2" s="1"/>
  <c r="V449" i="2"/>
  <c r="AI449" i="2" s="1"/>
  <c r="V450" i="2"/>
  <c r="AI450" i="2" s="1"/>
  <c r="V451" i="2"/>
  <c r="AI451" i="2"/>
  <c r="V452" i="2"/>
  <c r="AI452" i="2" s="1"/>
  <c r="V453" i="2"/>
  <c r="AI453" i="2"/>
  <c r="V454" i="2"/>
  <c r="AI454" i="2" s="1"/>
  <c r="V455" i="2"/>
  <c r="AI455" i="2"/>
  <c r="V456" i="2"/>
  <c r="AI456" i="2" s="1"/>
  <c r="V457" i="2"/>
  <c r="AI457" i="2" s="1"/>
  <c r="V458" i="2"/>
  <c r="AI458" i="2" s="1"/>
  <c r="V459" i="2"/>
  <c r="AI459" i="2"/>
  <c r="V460" i="2"/>
  <c r="AI460" i="2" s="1"/>
  <c r="V461" i="2"/>
  <c r="AI461" i="2"/>
  <c r="V462" i="2"/>
  <c r="AI462" i="2" s="1"/>
  <c r="V463" i="2"/>
  <c r="AI463" i="2"/>
  <c r="V464" i="2"/>
  <c r="AI464" i="2" s="1"/>
  <c r="V465" i="2"/>
  <c r="AI465" i="2" s="1"/>
  <c r="V466" i="2"/>
  <c r="AI466" i="2" s="1"/>
  <c r="V467" i="2"/>
  <c r="AI467" i="2"/>
  <c r="V468" i="2"/>
  <c r="AI468" i="2" s="1"/>
  <c r="V469" i="2"/>
  <c r="AI469" i="2"/>
  <c r="V470" i="2"/>
  <c r="AI470" i="2" s="1"/>
  <c r="V471" i="2"/>
  <c r="AI471" i="2"/>
  <c r="V472" i="2"/>
  <c r="AI472" i="2" s="1"/>
  <c r="V473" i="2"/>
  <c r="AI473" i="2" s="1"/>
  <c r="V474" i="2"/>
  <c r="AI474" i="2" s="1"/>
  <c r="V475" i="2"/>
  <c r="AI475" i="2"/>
  <c r="V476" i="2"/>
  <c r="AI476" i="2" s="1"/>
  <c r="V477" i="2"/>
  <c r="AI477" i="2"/>
  <c r="V478" i="2"/>
  <c r="AI478" i="2" s="1"/>
  <c r="V479" i="2"/>
  <c r="AI479" i="2"/>
  <c r="V480" i="2"/>
  <c r="AI480" i="2" s="1"/>
  <c r="V481" i="2"/>
  <c r="AI481" i="2" s="1"/>
  <c r="V482" i="2"/>
  <c r="AI482" i="2" s="1"/>
  <c r="V483" i="2"/>
  <c r="AI483" i="2"/>
  <c r="V484" i="2"/>
  <c r="AI484" i="2" s="1"/>
  <c r="V485" i="2"/>
  <c r="AI485" i="2"/>
  <c r="V486" i="2"/>
  <c r="AI486" i="2" s="1"/>
  <c r="V487" i="2"/>
  <c r="AI487" i="2"/>
  <c r="V488" i="2"/>
  <c r="AI488" i="2" s="1"/>
  <c r="V489" i="2"/>
  <c r="AI489" i="2" s="1"/>
  <c r="V490" i="2"/>
  <c r="AI490" i="2" s="1"/>
  <c r="V491" i="2"/>
  <c r="AI491" i="2"/>
  <c r="V492" i="2"/>
  <c r="AI492" i="2" s="1"/>
  <c r="V493" i="2"/>
  <c r="AI493" i="2"/>
  <c r="V494" i="2"/>
  <c r="AI494" i="2" s="1"/>
  <c r="V495" i="2"/>
  <c r="AI495" i="2"/>
  <c r="V496" i="2"/>
  <c r="AI496" i="2" s="1"/>
  <c r="V497" i="2"/>
  <c r="AI497" i="2" s="1"/>
  <c r="V498" i="2"/>
  <c r="AI498" i="2" s="1"/>
  <c r="V499" i="2"/>
  <c r="AI499" i="2"/>
  <c r="V500" i="2"/>
  <c r="AI500" i="2" s="1"/>
  <c r="V501" i="2"/>
  <c r="AI501" i="2"/>
  <c r="V502" i="2"/>
  <c r="AI502" i="2" s="1"/>
  <c r="V503" i="2"/>
  <c r="AI503" i="2"/>
  <c r="V504" i="2"/>
  <c r="AI504" i="2" s="1"/>
  <c r="V505" i="2"/>
  <c r="AI505" i="2" s="1"/>
  <c r="V506" i="2"/>
  <c r="AI506" i="2" s="1"/>
  <c r="V507" i="2"/>
  <c r="AI507" i="2"/>
  <c r="V508" i="2"/>
  <c r="AI508" i="2" s="1"/>
  <c r="V509" i="2"/>
  <c r="AI509" i="2"/>
  <c r="V510" i="2"/>
  <c r="AI510" i="2" s="1"/>
  <c r="V511" i="2"/>
  <c r="AI511" i="2"/>
  <c r="V512" i="2"/>
  <c r="AI512" i="2" s="1"/>
  <c r="V513" i="2"/>
  <c r="AI513" i="2" s="1"/>
  <c r="V514" i="2"/>
  <c r="AI514" i="2" s="1"/>
  <c r="V515" i="2"/>
  <c r="AI515" i="2"/>
  <c r="V516" i="2"/>
  <c r="AI516" i="2" s="1"/>
  <c r="V517" i="2"/>
  <c r="AI517" i="2"/>
  <c r="V518" i="2"/>
  <c r="AI518" i="2" s="1"/>
  <c r="V519" i="2"/>
  <c r="AI519" i="2"/>
  <c r="V520" i="2"/>
  <c r="AI520" i="2" s="1"/>
  <c r="V521" i="2"/>
  <c r="AI521" i="2" s="1"/>
  <c r="V522" i="2"/>
  <c r="AI522" i="2" s="1"/>
  <c r="V523" i="2"/>
  <c r="AI523" i="2"/>
  <c r="V524" i="2"/>
  <c r="AI524" i="2" s="1"/>
  <c r="V525" i="2"/>
  <c r="AI525" i="2"/>
  <c r="V526" i="2"/>
  <c r="AI526" i="2" s="1"/>
  <c r="V527" i="2"/>
  <c r="AI527" i="2"/>
  <c r="V528" i="2"/>
  <c r="AI528" i="2" s="1"/>
  <c r="V529" i="2"/>
  <c r="AI529" i="2" s="1"/>
  <c r="V530" i="2"/>
  <c r="AI530" i="2" s="1"/>
  <c r="V531" i="2"/>
  <c r="AI531" i="2"/>
  <c r="V532" i="2"/>
  <c r="AI532" i="2" s="1"/>
  <c r="V533" i="2"/>
  <c r="AI533" i="2"/>
  <c r="V534" i="2"/>
  <c r="AI534" i="2" s="1"/>
  <c r="V535" i="2"/>
  <c r="AI535" i="2"/>
  <c r="V536" i="2"/>
  <c r="AI536" i="2" s="1"/>
  <c r="V537" i="2"/>
  <c r="AI537" i="2" s="1"/>
  <c r="V538" i="2"/>
  <c r="AI538" i="2" s="1"/>
  <c r="V539" i="2"/>
  <c r="AI539" i="2"/>
  <c r="V540" i="2"/>
  <c r="AI540" i="2" s="1"/>
  <c r="V541" i="2"/>
  <c r="AI541" i="2"/>
  <c r="V542" i="2"/>
  <c r="AI542" i="2" s="1"/>
  <c r="V543" i="2"/>
  <c r="AI543" i="2"/>
  <c r="V544" i="2"/>
  <c r="AI544" i="2" s="1"/>
  <c r="V545" i="2"/>
  <c r="AI545" i="2" s="1"/>
  <c r="V546" i="2"/>
  <c r="AI546" i="2" s="1"/>
  <c r="V547" i="2"/>
  <c r="AI547" i="2"/>
  <c r="V548" i="2"/>
  <c r="AI548" i="2" s="1"/>
  <c r="V549" i="2"/>
  <c r="AI549" i="2"/>
  <c r="V550" i="2"/>
  <c r="AI550" i="2" s="1"/>
  <c r="V551" i="2"/>
  <c r="AI551" i="2"/>
  <c r="V552" i="2"/>
  <c r="AI552" i="2" s="1"/>
  <c r="V553" i="2"/>
  <c r="AI553" i="2" s="1"/>
  <c r="V554" i="2"/>
  <c r="AI554" i="2" s="1"/>
  <c r="V555" i="2"/>
  <c r="AI555" i="2"/>
  <c r="V556" i="2"/>
  <c r="AI556" i="2" s="1"/>
  <c r="V557" i="2"/>
  <c r="AI557" i="2"/>
  <c r="V558" i="2"/>
  <c r="AI558" i="2" s="1"/>
  <c r="V559" i="2"/>
  <c r="AI559" i="2"/>
  <c r="V560" i="2"/>
  <c r="AI560" i="2" s="1"/>
  <c r="V561" i="2"/>
  <c r="AI561" i="2" s="1"/>
  <c r="V562" i="2"/>
  <c r="AI562" i="2" s="1"/>
  <c r="V563" i="2"/>
  <c r="AI563" i="2"/>
  <c r="V564" i="2"/>
  <c r="AI564" i="2" s="1"/>
  <c r="V565" i="2"/>
  <c r="AI565" i="2"/>
  <c r="V566" i="2"/>
  <c r="AI566" i="2" s="1"/>
  <c r="V567" i="2"/>
  <c r="AI567" i="2"/>
  <c r="V568" i="2"/>
  <c r="AI568" i="2" s="1"/>
  <c r="V569" i="2"/>
  <c r="AI569" i="2" s="1"/>
  <c r="V570" i="2"/>
  <c r="AI570" i="2" s="1"/>
  <c r="V571" i="2"/>
  <c r="AI571" i="2"/>
  <c r="V572" i="2"/>
  <c r="AI572" i="2" s="1"/>
  <c r="V573" i="2"/>
  <c r="AI573" i="2"/>
  <c r="V574" i="2"/>
  <c r="AI574" i="2" s="1"/>
  <c r="V575" i="2"/>
  <c r="AI575" i="2"/>
  <c r="V576" i="2"/>
  <c r="AI576" i="2" s="1"/>
  <c r="V577" i="2"/>
  <c r="AI577" i="2" s="1"/>
  <c r="V578" i="2"/>
  <c r="AI578" i="2" s="1"/>
  <c r="V579" i="2"/>
  <c r="AI579" i="2"/>
  <c r="V580" i="2"/>
  <c r="AI580" i="2" s="1"/>
  <c r="V581" i="2"/>
  <c r="AI581" i="2"/>
  <c r="V582" i="2"/>
  <c r="AI582" i="2" s="1"/>
  <c r="V583" i="2"/>
  <c r="AI583" i="2"/>
  <c r="V584" i="2"/>
  <c r="AI584" i="2" s="1"/>
  <c r="V585" i="2"/>
  <c r="AI585" i="2" s="1"/>
  <c r="V586" i="2"/>
  <c r="AI586" i="2" s="1"/>
  <c r="V587" i="2"/>
  <c r="AI587" i="2"/>
  <c r="V588" i="2"/>
  <c r="AI588" i="2" s="1"/>
  <c r="V589" i="2"/>
  <c r="AI589" i="2"/>
  <c r="V590" i="2"/>
  <c r="AI590" i="2" s="1"/>
  <c r="V591" i="2"/>
  <c r="AI591" i="2"/>
  <c r="V592" i="2"/>
  <c r="AI592" i="2" s="1"/>
  <c r="V593" i="2"/>
  <c r="AI593" i="2" s="1"/>
  <c r="V594" i="2"/>
  <c r="AI594" i="2" s="1"/>
  <c r="V595" i="2"/>
  <c r="AI595" i="2"/>
  <c r="V596" i="2"/>
  <c r="AI596" i="2" s="1"/>
  <c r="V597" i="2"/>
  <c r="AI597" i="2"/>
  <c r="V598" i="2"/>
  <c r="AI598" i="2" s="1"/>
  <c r="V599" i="2"/>
  <c r="AI599" i="2"/>
  <c r="V600" i="2"/>
  <c r="AI600" i="2" s="1"/>
  <c r="V601" i="2"/>
  <c r="AI601" i="2" s="1"/>
  <c r="V602" i="2"/>
  <c r="AI602" i="2" s="1"/>
  <c r="V603" i="2"/>
  <c r="AI603" i="2"/>
  <c r="V604" i="2"/>
  <c r="AI604" i="2" s="1"/>
  <c r="V605" i="2"/>
  <c r="AI605" i="2"/>
  <c r="V606" i="2"/>
  <c r="AI606" i="2" s="1"/>
  <c r="V607" i="2"/>
  <c r="AI607" i="2"/>
  <c r="V608" i="2"/>
  <c r="AI608" i="2" s="1"/>
  <c r="V609" i="2"/>
  <c r="AI609" i="2" s="1"/>
  <c r="V610" i="2"/>
  <c r="AI610" i="2" s="1"/>
  <c r="V611" i="2"/>
  <c r="AI611" i="2"/>
  <c r="V612" i="2"/>
  <c r="AI612" i="2" s="1"/>
  <c r="V613" i="2"/>
  <c r="AI613" i="2"/>
  <c r="V614" i="2"/>
  <c r="AI614" i="2" s="1"/>
  <c r="V615" i="2"/>
  <c r="AI615" i="2"/>
  <c r="V616" i="2"/>
  <c r="AI616" i="2" s="1"/>
  <c r="V617" i="2"/>
  <c r="AI617" i="2" s="1"/>
  <c r="V618" i="2"/>
  <c r="AI618" i="2" s="1"/>
  <c r="V619" i="2"/>
  <c r="AI619" i="2"/>
  <c r="V620" i="2"/>
  <c r="AI620" i="2" s="1"/>
  <c r="V621" i="2"/>
  <c r="AI621" i="2"/>
  <c r="V622" i="2"/>
  <c r="AI622" i="2" s="1"/>
  <c r="V623" i="2"/>
  <c r="AI623" i="2"/>
  <c r="V624" i="2"/>
  <c r="AI624" i="2" s="1"/>
  <c r="V625" i="2"/>
  <c r="AI625" i="2" s="1"/>
  <c r="V626" i="2"/>
  <c r="AI626" i="2"/>
  <c r="V627" i="2"/>
  <c r="AI627" i="2" s="1"/>
  <c r="V628" i="2"/>
  <c r="AI628" i="2" s="1"/>
  <c r="V629" i="2"/>
  <c r="AI629" i="2" s="1"/>
  <c r="V630" i="2"/>
  <c r="AI630" i="2"/>
  <c r="V631" i="2"/>
  <c r="AI631" i="2" s="1"/>
  <c r="V632" i="2"/>
  <c r="AI632" i="2" s="1"/>
  <c r="V633" i="2"/>
  <c r="AI633" i="2" s="1"/>
  <c r="V634" i="2"/>
  <c r="AI634" i="2" s="1"/>
  <c r="V635" i="2"/>
  <c r="AI635" i="2" s="1"/>
  <c r="V636" i="2"/>
  <c r="AI636" i="2" s="1"/>
  <c r="V637" i="2"/>
  <c r="AI637" i="2" s="1"/>
  <c r="V638" i="2"/>
  <c r="AI638" i="2"/>
  <c r="V639" i="2"/>
  <c r="AI639" i="2" s="1"/>
  <c r="V640" i="2"/>
  <c r="AI640" i="2" s="1"/>
  <c r="V641" i="2"/>
  <c r="AI641" i="2" s="1"/>
  <c r="V642" i="2"/>
  <c r="AI642" i="2" s="1"/>
  <c r="V643" i="2"/>
  <c r="AI643" i="2" s="1"/>
  <c r="V644" i="2"/>
  <c r="AI644" i="2" s="1"/>
  <c r="V645" i="2"/>
  <c r="AI645" i="2" s="1"/>
  <c r="V646" i="2"/>
  <c r="AI646" i="2"/>
  <c r="V647" i="2"/>
  <c r="AI647" i="2" s="1"/>
  <c r="V648" i="2"/>
  <c r="AI648" i="2" s="1"/>
  <c r="V649" i="2"/>
  <c r="AI649" i="2" s="1"/>
  <c r="V650" i="2"/>
  <c r="AI650" i="2" s="1"/>
  <c r="V651" i="2"/>
  <c r="AI651" i="2" s="1"/>
  <c r="V652" i="2"/>
  <c r="AI652" i="2" s="1"/>
  <c r="V653" i="2"/>
  <c r="AI653" i="2" s="1"/>
  <c r="V654" i="2"/>
  <c r="AI654" i="2"/>
  <c r="V655" i="2"/>
  <c r="AI655" i="2" s="1"/>
  <c r="V656" i="2"/>
  <c r="AI656" i="2" s="1"/>
  <c r="V657" i="2"/>
  <c r="AI657" i="2" s="1"/>
  <c r="V658" i="2"/>
  <c r="AI658" i="2"/>
  <c r="V659" i="2"/>
  <c r="AI659" i="2" s="1"/>
  <c r="V660" i="2"/>
  <c r="AI660" i="2" s="1"/>
  <c r="V661" i="2"/>
  <c r="AI661" i="2" s="1"/>
  <c r="V662" i="2"/>
  <c r="AI662" i="2" s="1"/>
  <c r="V663" i="2"/>
  <c r="AI663" i="2" s="1"/>
  <c r="V664" i="2"/>
  <c r="AI664" i="2" s="1"/>
  <c r="V665" i="2"/>
  <c r="AI665" i="2" s="1"/>
  <c r="V666" i="2"/>
  <c r="AI666" i="2" s="1"/>
  <c r="V667" i="2"/>
  <c r="AI667" i="2" s="1"/>
  <c r="V668" i="2"/>
  <c r="AI668" i="2" s="1"/>
  <c r="V669" i="2"/>
  <c r="AI669" i="2" s="1"/>
  <c r="V670" i="2"/>
  <c r="AI670" i="2"/>
  <c r="V671" i="2"/>
  <c r="AI671" i="2" s="1"/>
  <c r="V672" i="2"/>
  <c r="AI672" i="2" s="1"/>
  <c r="V673" i="2"/>
  <c r="AI673" i="2" s="1"/>
  <c r="V674" i="2"/>
  <c r="AI674" i="2"/>
  <c r="V675" i="2"/>
  <c r="AI675" i="2" s="1"/>
  <c r="V676" i="2"/>
  <c r="AI676" i="2" s="1"/>
  <c r="V677" i="2"/>
  <c r="AI677" i="2" s="1"/>
  <c r="V678" i="2"/>
  <c r="AI678" i="2"/>
  <c r="V679" i="2"/>
  <c r="AI679" i="2" s="1"/>
  <c r="V680" i="2"/>
  <c r="AI680" i="2" s="1"/>
  <c r="V681" i="2"/>
  <c r="AI681" i="2" s="1"/>
  <c r="V682" i="2"/>
  <c r="AI682" i="2" s="1"/>
  <c r="V683" i="2"/>
  <c r="AI683" i="2" s="1"/>
  <c r="V684" i="2"/>
  <c r="AI684" i="2" s="1"/>
  <c r="V685" i="2"/>
  <c r="AI685" i="2" s="1"/>
  <c r="V686" i="2"/>
  <c r="AI686" i="2" s="1"/>
  <c r="V687" i="2"/>
  <c r="AI687" i="2" s="1"/>
  <c r="V688" i="2"/>
  <c r="AI688" i="2" s="1"/>
  <c r="V689" i="2"/>
  <c r="AI689" i="2" s="1"/>
  <c r="V690" i="2"/>
  <c r="AI690" i="2"/>
  <c r="V691" i="2"/>
  <c r="AI691" i="2" s="1"/>
  <c r="V692" i="2"/>
  <c r="AI692" i="2" s="1"/>
  <c r="V693" i="2"/>
  <c r="AI693" i="2" s="1"/>
  <c r="V694" i="2"/>
  <c r="AI694" i="2"/>
  <c r="V695" i="2"/>
  <c r="AI695" i="2" s="1"/>
  <c r="V696" i="2"/>
  <c r="AI696" i="2" s="1"/>
  <c r="V697" i="2"/>
  <c r="AI697" i="2" s="1"/>
  <c r="V698" i="2"/>
  <c r="AI698" i="2" s="1"/>
  <c r="V699" i="2"/>
  <c r="AI699" i="2" s="1"/>
  <c r="V700" i="2"/>
  <c r="AI700" i="2" s="1"/>
  <c r="V701" i="2"/>
  <c r="AI701" i="2" s="1"/>
  <c r="V702" i="2"/>
  <c r="AI702" i="2"/>
  <c r="V703" i="2"/>
  <c r="AI703" i="2" s="1"/>
  <c r="V704" i="2"/>
  <c r="AI704" i="2" s="1"/>
  <c r="V705" i="2"/>
  <c r="AI705" i="2" s="1"/>
  <c r="V706" i="2"/>
  <c r="AI706" i="2" s="1"/>
  <c r="V707" i="2"/>
  <c r="AI707" i="2" s="1"/>
  <c r="V708" i="2"/>
  <c r="AI708" i="2" s="1"/>
  <c r="V709" i="2"/>
  <c r="AI709" i="2" s="1"/>
  <c r="V710" i="2"/>
  <c r="AI710" i="2"/>
  <c r="V711" i="2"/>
  <c r="AI711" i="2" s="1"/>
  <c r="V712" i="2"/>
  <c r="AI712" i="2" s="1"/>
  <c r="V713" i="2"/>
  <c r="AI713" i="2" s="1"/>
  <c r="V714" i="2"/>
  <c r="AI714" i="2" s="1"/>
  <c r="V715" i="2"/>
  <c r="AI715" i="2" s="1"/>
  <c r="V716" i="2"/>
  <c r="AI716" i="2" s="1"/>
  <c r="V717" i="2"/>
  <c r="AI717" i="2" s="1"/>
  <c r="V718" i="2"/>
  <c r="AI718" i="2"/>
  <c r="V719" i="2"/>
  <c r="AI719" i="2" s="1"/>
  <c r="V720" i="2"/>
  <c r="AI720" i="2" s="1"/>
  <c r="V721" i="2"/>
  <c r="AI721" i="2" s="1"/>
  <c r="V722" i="2"/>
  <c r="AI722" i="2"/>
  <c r="V723" i="2"/>
  <c r="AI723" i="2" s="1"/>
  <c r="V724" i="2"/>
  <c r="AI724" i="2" s="1"/>
  <c r="V725" i="2"/>
  <c r="AI725" i="2" s="1"/>
  <c r="V726" i="2"/>
  <c r="AI726" i="2" s="1"/>
  <c r="V727" i="2"/>
  <c r="AI727" i="2" s="1"/>
  <c r="V728" i="2"/>
  <c r="AI728" i="2" s="1"/>
  <c r="V729" i="2"/>
  <c r="AI729" i="2" s="1"/>
  <c r="V730" i="2"/>
  <c r="AI730" i="2" s="1"/>
  <c r="V731" i="2"/>
  <c r="AI731" i="2" s="1"/>
  <c r="V732" i="2"/>
  <c r="AI732" i="2" s="1"/>
  <c r="V733" i="2"/>
  <c r="AI733" i="2" s="1"/>
  <c r="V734" i="2"/>
  <c r="AI734" i="2"/>
  <c r="V735" i="2"/>
  <c r="AI735" i="2" s="1"/>
  <c r="V736" i="2"/>
  <c r="AI736" i="2" s="1"/>
  <c r="V737" i="2"/>
  <c r="AI737" i="2" s="1"/>
  <c r="V738" i="2"/>
  <c r="AI738" i="2"/>
  <c r="V739" i="2"/>
  <c r="AI739" i="2" s="1"/>
  <c r="V740" i="2"/>
  <c r="AI740" i="2" s="1"/>
  <c r="V741" i="2"/>
  <c r="AI741" i="2" s="1"/>
  <c r="V742" i="2"/>
  <c r="AI742" i="2"/>
  <c r="V743" i="2"/>
  <c r="AI743" i="2" s="1"/>
  <c r="V744" i="2"/>
  <c r="AI744" i="2" s="1"/>
  <c r="V745" i="2"/>
  <c r="AI745" i="2"/>
  <c r="V746" i="2"/>
  <c r="AI746" i="2"/>
  <c r="V747" i="2"/>
  <c r="AI747" i="2"/>
  <c r="V748" i="2"/>
  <c r="AI748" i="2"/>
  <c r="V749" i="2"/>
  <c r="AI749" i="2"/>
  <c r="V750" i="2"/>
  <c r="AI750" i="2"/>
  <c r="V751" i="2"/>
  <c r="AI751" i="2"/>
  <c r="V752" i="2"/>
  <c r="AI752" i="2"/>
  <c r="V753" i="2"/>
  <c r="AI753" i="2"/>
  <c r="V754" i="2"/>
  <c r="AI754" i="2"/>
  <c r="V755" i="2"/>
  <c r="AI755" i="2"/>
  <c r="V756" i="2"/>
  <c r="AI756" i="2"/>
  <c r="V757" i="2"/>
  <c r="AI757" i="2"/>
  <c r="V758" i="2"/>
  <c r="AI758" i="2"/>
  <c r="V759" i="2"/>
  <c r="AI759" i="2"/>
  <c r="V760" i="2"/>
  <c r="AI760" i="2"/>
  <c r="V761" i="2"/>
  <c r="AI761" i="2"/>
  <c r="V762" i="2"/>
  <c r="AI762" i="2"/>
  <c r="V763" i="2"/>
  <c r="AI763" i="2"/>
  <c r="V764" i="2"/>
  <c r="AI764" i="2"/>
  <c r="V765" i="2"/>
  <c r="AI765" i="2"/>
  <c r="V766" i="2"/>
  <c r="AI766" i="2"/>
  <c r="V767" i="2"/>
  <c r="AI767" i="2"/>
  <c r="V768" i="2"/>
  <c r="AI768" i="2"/>
  <c r="V769" i="2"/>
  <c r="AI769" i="2"/>
  <c r="V770" i="2"/>
  <c r="AI770" i="2"/>
  <c r="V771" i="2"/>
  <c r="AI771" i="2"/>
  <c r="V772" i="2"/>
  <c r="V773" i="2"/>
  <c r="AI773" i="2" s="1"/>
  <c r="V774" i="2"/>
  <c r="AI774" i="2" s="1"/>
  <c r="V775" i="2"/>
  <c r="AI775" i="2" s="1"/>
  <c r="V776" i="2"/>
  <c r="AI776" i="2" s="1"/>
  <c r="V777" i="2"/>
  <c r="AI777" i="2" s="1"/>
  <c r="V778" i="2"/>
  <c r="AI778" i="2" s="1"/>
  <c r="V779" i="2"/>
  <c r="AI779" i="2" s="1"/>
  <c r="V780" i="2"/>
  <c r="AI780" i="2" s="1"/>
  <c r="V781" i="2"/>
  <c r="AI781" i="2"/>
  <c r="V782" i="2"/>
  <c r="AI782" i="2" s="1"/>
  <c r="V783" i="2"/>
  <c r="AI783" i="2"/>
  <c r="V784" i="2"/>
  <c r="AI784" i="2" s="1"/>
  <c r="V785" i="2"/>
  <c r="AI785" i="2" s="1"/>
  <c r="V786" i="2"/>
  <c r="AI786" i="2" s="1"/>
  <c r="V787" i="2"/>
  <c r="AI787" i="2"/>
  <c r="V788" i="2"/>
  <c r="AI788" i="2" s="1"/>
  <c r="V789" i="2"/>
  <c r="AI789" i="2" s="1"/>
  <c r="V790" i="2"/>
  <c r="AI790" i="2" s="1"/>
  <c r="V791" i="2"/>
  <c r="AI791" i="2" s="1"/>
  <c r="V792" i="2"/>
  <c r="AI792" i="2" s="1"/>
  <c r="V793" i="2"/>
  <c r="AI793" i="2" s="1"/>
  <c r="V794" i="2"/>
  <c r="AI794" i="2" s="1"/>
  <c r="V795" i="2"/>
  <c r="AI795" i="2" s="1"/>
  <c r="V796" i="2"/>
  <c r="AI796" i="2" s="1"/>
  <c r="V797" i="2"/>
  <c r="AI797" i="2"/>
  <c r="V798" i="2"/>
  <c r="AI798" i="2" s="1"/>
  <c r="V799" i="2"/>
  <c r="AI799" i="2" s="1"/>
  <c r="V800" i="2"/>
  <c r="AI800" i="2" s="1"/>
  <c r="V801" i="2"/>
  <c r="AI801" i="2" s="1"/>
  <c r="V802" i="2"/>
  <c r="AI802" i="2" s="1"/>
  <c r="V803" i="2"/>
  <c r="AI803" i="2"/>
  <c r="V804" i="2"/>
  <c r="AI804" i="2" s="1"/>
  <c r="V805" i="2"/>
  <c r="AI805" i="2" s="1"/>
  <c r="V806" i="2"/>
  <c r="AI806" i="2" s="1"/>
  <c r="V807" i="2"/>
  <c r="AI807" i="2" s="1"/>
  <c r="V808" i="2"/>
  <c r="AI808" i="2" s="1"/>
  <c r="V809" i="2"/>
  <c r="AI809" i="2" s="1"/>
  <c r="V810" i="2"/>
  <c r="AI810" i="2" s="1"/>
  <c r="V811" i="2"/>
  <c r="AI811" i="2" s="1"/>
  <c r="V812" i="2"/>
  <c r="AI812" i="2" s="1"/>
  <c r="V813" i="2"/>
  <c r="AI813" i="2" s="1"/>
  <c r="V814" i="2"/>
  <c r="AI814" i="2" s="1"/>
  <c r="V815" i="2"/>
  <c r="AI815" i="2"/>
  <c r="V816" i="2"/>
  <c r="AI816" i="2" s="1"/>
  <c r="V817" i="2"/>
  <c r="AI817" i="2" s="1"/>
  <c r="V818" i="2"/>
  <c r="AI818" i="2" s="1"/>
  <c r="V819" i="2"/>
  <c r="AI819" i="2" s="1"/>
  <c r="V820" i="2"/>
  <c r="AI820" i="2" s="1"/>
  <c r="V821" i="2"/>
  <c r="AI821" i="2" s="1"/>
  <c r="V822" i="2"/>
  <c r="AI822" i="2" s="1"/>
  <c r="V823" i="2"/>
  <c r="AI823" i="2" s="1"/>
  <c r="V824" i="2"/>
  <c r="AI824" i="2" s="1"/>
  <c r="V825" i="2"/>
  <c r="AI825" i="2" s="1"/>
  <c r="V826" i="2"/>
  <c r="AI826" i="2" s="1"/>
  <c r="V827" i="2"/>
  <c r="AI827" i="2" s="1"/>
  <c r="V828" i="2"/>
  <c r="AI828" i="2" s="1"/>
  <c r="V829" i="2"/>
  <c r="AI829" i="2"/>
  <c r="V830" i="2"/>
  <c r="AI830" i="2" s="1"/>
  <c r="V831" i="2"/>
  <c r="AI831" i="2"/>
  <c r="V832" i="2"/>
  <c r="AI832" i="2" s="1"/>
  <c r="V833" i="2"/>
  <c r="AI833" i="2" s="1"/>
  <c r="V834" i="2"/>
  <c r="AI834" i="2" s="1"/>
  <c r="V835" i="2"/>
  <c r="AI835" i="2"/>
  <c r="V836" i="2"/>
  <c r="AI836" i="2" s="1"/>
  <c r="V837" i="2"/>
  <c r="AI837" i="2" s="1"/>
  <c r="V838" i="2"/>
  <c r="AI838" i="2" s="1"/>
  <c r="V839" i="2"/>
  <c r="AI839" i="2" s="1"/>
  <c r="V840" i="2"/>
  <c r="AI840" i="2" s="1"/>
  <c r="V841" i="2"/>
  <c r="AI841" i="2" s="1"/>
  <c r="V842" i="2"/>
  <c r="AI842" i="2" s="1"/>
  <c r="V843" i="2"/>
  <c r="AI843" i="2" s="1"/>
  <c r="V844" i="2"/>
  <c r="AI844" i="2" s="1"/>
  <c r="V845" i="2"/>
  <c r="AI845" i="2" s="1"/>
  <c r="V846" i="2"/>
  <c r="AI846" i="2" s="1"/>
  <c r="V847" i="2"/>
  <c r="AI847" i="2"/>
  <c r="V848" i="2"/>
  <c r="AI848" i="2" s="1"/>
  <c r="V849" i="2"/>
  <c r="AI849" i="2" s="1"/>
  <c r="V850" i="2"/>
  <c r="AI850" i="2" s="1"/>
  <c r="V851" i="2"/>
  <c r="AI851" i="2"/>
  <c r="V852" i="2"/>
  <c r="AI852" i="2" s="1"/>
  <c r="V853" i="2"/>
  <c r="AI853" i="2" s="1"/>
  <c r="V854" i="2"/>
  <c r="AI854" i="2" s="1"/>
  <c r="V855" i="2"/>
  <c r="AI855" i="2" s="1"/>
  <c r="V856" i="2"/>
  <c r="AI856" i="2" s="1"/>
  <c r="V857" i="2"/>
  <c r="AI857" i="2" s="1"/>
  <c r="V858" i="2"/>
  <c r="AI858" i="2" s="1"/>
  <c r="V859" i="2"/>
  <c r="AI859" i="2"/>
  <c r="V860" i="2"/>
  <c r="AI860" i="2" s="1"/>
  <c r="V861" i="2"/>
  <c r="AI861" i="2" s="1"/>
  <c r="V862" i="2"/>
  <c r="AI862" i="2" s="1"/>
  <c r="V863" i="2"/>
  <c r="AI863" i="2" s="1"/>
  <c r="V864" i="2"/>
  <c r="AI864" i="2" s="1"/>
  <c r="V865" i="2"/>
  <c r="AI865" i="2" s="1"/>
  <c r="V866" i="2"/>
  <c r="AI866" i="2" s="1"/>
  <c r="V867" i="2"/>
  <c r="AI867" i="2"/>
  <c r="V868" i="2"/>
  <c r="AI868" i="2" s="1"/>
  <c r="V869" i="2"/>
  <c r="AI869" i="2" s="1"/>
  <c r="V870" i="2"/>
  <c r="AI870" i="2" s="1"/>
  <c r="V871" i="2"/>
  <c r="AI871" i="2" s="1"/>
  <c r="V872" i="2"/>
  <c r="AI872" i="2" s="1"/>
  <c r="V873" i="2"/>
  <c r="AI873" i="2" s="1"/>
  <c r="V874" i="2"/>
  <c r="AI874" i="2" s="1"/>
  <c r="V875" i="2"/>
  <c r="AI875" i="2"/>
  <c r="V876" i="2"/>
  <c r="AI876" i="2" s="1"/>
  <c r="V877" i="2"/>
  <c r="AI877" i="2" s="1"/>
  <c r="V878" i="2"/>
  <c r="AI878" i="2" s="1"/>
  <c r="V879" i="2"/>
  <c r="AI879" i="2"/>
  <c r="V880" i="2"/>
  <c r="AI880" i="2" s="1"/>
  <c r="V881" i="2"/>
  <c r="AI881" i="2" s="1"/>
  <c r="V882" i="2"/>
  <c r="AI882" i="2" s="1"/>
  <c r="V883" i="2"/>
  <c r="AI883" i="2" s="1"/>
  <c r="V884" i="2"/>
  <c r="AI884" i="2" s="1"/>
  <c r="V885" i="2"/>
  <c r="AI885" i="2" s="1"/>
  <c r="V886" i="2"/>
  <c r="AI886" i="2" s="1"/>
  <c r="V887" i="2"/>
  <c r="AI887" i="2" s="1"/>
  <c r="V888" i="2"/>
  <c r="AI888" i="2" s="1"/>
  <c r="V889" i="2"/>
  <c r="AI889" i="2" s="1"/>
  <c r="V890" i="2"/>
  <c r="AI890" i="2" s="1"/>
  <c r="V891" i="2"/>
  <c r="AI891" i="2"/>
  <c r="V892" i="2"/>
  <c r="AI892" i="2" s="1"/>
  <c r="V893" i="2"/>
  <c r="AI893" i="2" s="1"/>
  <c r="V894" i="2"/>
  <c r="AI894" i="2" s="1"/>
  <c r="V895" i="2"/>
  <c r="AI895" i="2"/>
  <c r="V896" i="2"/>
  <c r="AI896" i="2" s="1"/>
  <c r="V897" i="2"/>
  <c r="AI897" i="2" s="1"/>
  <c r="V898" i="2"/>
  <c r="AI898" i="2" s="1"/>
  <c r="V899" i="2"/>
  <c r="AI899" i="2"/>
  <c r="V900" i="2"/>
  <c r="AI900" i="2" s="1"/>
  <c r="V901" i="2"/>
  <c r="AI901" i="2" s="1"/>
  <c r="V902" i="2"/>
  <c r="AI902" i="2" s="1"/>
  <c r="V903" i="2"/>
  <c r="AI903" i="2" s="1"/>
  <c r="V904" i="2"/>
  <c r="AI904" i="2" s="1"/>
  <c r="V905" i="2"/>
  <c r="AI905" i="2" s="1"/>
  <c r="V906" i="2"/>
  <c r="AI906" i="2" s="1"/>
  <c r="V907" i="2"/>
  <c r="AI907" i="2" s="1"/>
  <c r="V908" i="2"/>
  <c r="AI908" i="2" s="1"/>
  <c r="V909" i="2"/>
  <c r="AI909" i="2" s="1"/>
  <c r="V910" i="2"/>
  <c r="AI910" i="2" s="1"/>
  <c r="V911" i="2"/>
  <c r="AI911" i="2"/>
  <c r="V912" i="2"/>
  <c r="AI912" i="2" s="1"/>
  <c r="V913" i="2"/>
  <c r="AI913" i="2" s="1"/>
  <c r="V914" i="2"/>
  <c r="AI914" i="2" s="1"/>
  <c r="V915" i="2"/>
  <c r="AI915" i="2"/>
  <c r="V916" i="2"/>
  <c r="AI916" i="2" s="1"/>
  <c r="V917" i="2"/>
  <c r="AI917" i="2"/>
  <c r="V918" i="2"/>
  <c r="AI918" i="2" s="1"/>
  <c r="V919" i="2"/>
  <c r="AI919" i="2"/>
  <c r="V920" i="2"/>
  <c r="AI920" i="2" s="1"/>
  <c r="V921" i="2"/>
  <c r="AI921" i="2"/>
  <c r="V922" i="2"/>
  <c r="AI922" i="2" s="1"/>
  <c r="V923" i="2"/>
  <c r="AI923" i="2"/>
  <c r="V924" i="2"/>
  <c r="AI924" i="2" s="1"/>
  <c r="V925" i="2"/>
  <c r="AI925" i="2"/>
  <c r="V926" i="2"/>
  <c r="AI926" i="2" s="1"/>
  <c r="V927" i="2"/>
  <c r="AI927" i="2"/>
  <c r="V928" i="2"/>
  <c r="AI928" i="2" s="1"/>
  <c r="V929" i="2"/>
  <c r="AI929" i="2"/>
  <c r="V930" i="2"/>
  <c r="AI930" i="2" s="1"/>
  <c r="V931" i="2"/>
  <c r="AI931" i="2"/>
  <c r="V932" i="2"/>
  <c r="AI932" i="2" s="1"/>
  <c r="V933" i="2"/>
  <c r="AI933" i="2"/>
  <c r="V934" i="2"/>
  <c r="AI934" i="2" s="1"/>
  <c r="V935" i="2"/>
  <c r="AI935" i="2"/>
  <c r="V936" i="2"/>
  <c r="AI936" i="2" s="1"/>
  <c r="V937" i="2"/>
  <c r="AI937" i="2"/>
  <c r="V938" i="2"/>
  <c r="AI938" i="2" s="1"/>
  <c r="V939" i="2"/>
  <c r="AI939" i="2"/>
  <c r="V940" i="2"/>
  <c r="AI940" i="2" s="1"/>
  <c r="V941" i="2"/>
  <c r="AI941" i="2"/>
  <c r="V942" i="2"/>
  <c r="AI942" i="2" s="1"/>
  <c r="V943" i="2"/>
  <c r="AI943" i="2"/>
  <c r="V944" i="2"/>
  <c r="AI944" i="2" s="1"/>
  <c r="V945" i="2"/>
  <c r="AI945" i="2"/>
  <c r="V946" i="2"/>
  <c r="AI946" i="2" s="1"/>
  <c r="V947" i="2"/>
  <c r="AI947" i="2"/>
  <c r="V948" i="2"/>
  <c r="AI948" i="2" s="1"/>
  <c r="V949" i="2"/>
  <c r="AI949" i="2"/>
  <c r="V950" i="2"/>
  <c r="AI950" i="2" s="1"/>
  <c r="V951" i="2"/>
  <c r="AI951" i="2"/>
  <c r="V952" i="2"/>
  <c r="AI952" i="2" s="1"/>
  <c r="V953" i="2"/>
  <c r="AI953" i="2"/>
  <c r="V954" i="2"/>
  <c r="AI954" i="2" s="1"/>
  <c r="V955" i="2"/>
  <c r="AI955" i="2"/>
  <c r="V956" i="2"/>
  <c r="V957" i="2"/>
  <c r="V958" i="2"/>
  <c r="V959" i="2"/>
  <c r="V960" i="2"/>
  <c r="V961" i="2"/>
  <c r="V962" i="2"/>
  <c r="V963" i="2"/>
  <c r="V964" i="2"/>
  <c r="V965" i="2"/>
  <c r="V966" i="2"/>
  <c r="V967" i="2"/>
  <c r="V968" i="2"/>
  <c r="V969" i="2"/>
  <c r="V970" i="2"/>
  <c r="V971" i="2"/>
  <c r="V972" i="2"/>
  <c r="V973" i="2"/>
  <c r="V974" i="2"/>
  <c r="V975" i="2"/>
  <c r="V976" i="2"/>
  <c r="V977" i="2"/>
  <c r="V978" i="2"/>
  <c r="V979" i="2"/>
  <c r="V980" i="2"/>
  <c r="V981" i="2"/>
  <c r="V982" i="2"/>
  <c r="V983" i="2"/>
  <c r="V984" i="2"/>
  <c r="V985" i="2"/>
  <c r="V986" i="2"/>
  <c r="V987" i="2"/>
  <c r="V988" i="2"/>
  <c r="V989" i="2"/>
  <c r="V990" i="2"/>
  <c r="V991" i="2"/>
  <c r="V992" i="2"/>
  <c r="V993" i="2"/>
  <c r="V994" i="2"/>
  <c r="V995" i="2"/>
  <c r="V996" i="2"/>
  <c r="V997" i="2"/>
  <c r="V998" i="2"/>
  <c r="V999" i="2"/>
  <c r="V1000" i="2"/>
  <c r="V1001" i="2"/>
  <c r="V1002" i="2"/>
  <c r="V1003" i="2"/>
  <c r="V1004" i="2"/>
  <c r="V1005" i="2"/>
  <c r="V1006" i="2"/>
  <c r="V1007" i="2"/>
  <c r="V1008" i="2"/>
  <c r="V1009" i="2"/>
  <c r="V1010" i="2"/>
  <c r="V1011" i="2"/>
  <c r="V1012" i="2"/>
  <c r="V1013" i="2"/>
  <c r="V1014" i="2"/>
  <c r="V1015" i="2"/>
  <c r="V1016" i="2"/>
  <c r="V1017" i="2"/>
  <c r="V1018" i="2"/>
  <c r="V1019" i="2"/>
  <c r="V1020" i="2"/>
  <c r="V1021" i="2"/>
  <c r="V1022" i="2"/>
  <c r="V1023" i="2"/>
  <c r="V1024" i="2"/>
  <c r="V1025" i="2"/>
  <c r="V1026" i="2"/>
  <c r="V1027" i="2"/>
  <c r="V1028" i="2"/>
  <c r="V1029" i="2"/>
  <c r="V1030" i="2"/>
  <c r="V1031" i="2"/>
  <c r="V1032" i="2"/>
  <c r="V1033" i="2"/>
  <c r="V1034" i="2"/>
  <c r="V1035" i="2"/>
  <c r="V1036" i="2"/>
  <c r="V1037" i="2"/>
  <c r="V1038" i="2"/>
  <c r="V1039" i="2"/>
  <c r="V1040" i="2"/>
  <c r="V1041" i="2"/>
  <c r="V1042" i="2"/>
  <c r="V1043" i="2"/>
  <c r="V1044" i="2"/>
  <c r="V1045" i="2"/>
  <c r="V1046" i="2"/>
  <c r="V1047" i="2"/>
  <c r="V1048" i="2"/>
  <c r="V1049" i="2"/>
  <c r="V1050" i="2"/>
  <c r="V1051" i="2"/>
  <c r="V1052" i="2"/>
  <c r="V1053" i="2"/>
  <c r="V1054" i="2"/>
  <c r="V1055" i="2"/>
  <c r="V1056" i="2"/>
  <c r="V1057" i="2"/>
  <c r="V1058" i="2"/>
  <c r="V1059" i="2"/>
  <c r="V1060" i="2"/>
  <c r="V1061" i="2"/>
  <c r="V1062" i="2"/>
  <c r="V1063" i="2"/>
  <c r="V1064" i="2"/>
  <c r="V1065" i="2"/>
  <c r="V1066" i="2"/>
  <c r="V1067" i="2"/>
  <c r="V1068" i="2"/>
  <c r="V1069" i="2"/>
  <c r="V1070" i="2"/>
  <c r="V1071" i="2"/>
  <c r="V1072" i="2"/>
  <c r="V1073" i="2"/>
  <c r="V1074" i="2"/>
  <c r="V1075" i="2"/>
  <c r="V1076" i="2"/>
  <c r="V1077" i="2"/>
  <c r="V1078" i="2"/>
  <c r="V1079" i="2"/>
  <c r="V1080" i="2"/>
  <c r="V1081" i="2"/>
  <c r="V1082" i="2"/>
  <c r="V1083" i="2"/>
  <c r="V1084" i="2"/>
  <c r="V1085" i="2"/>
  <c r="V1086" i="2"/>
  <c r="V1087" i="2"/>
  <c r="V1088" i="2"/>
  <c r="V1089" i="2"/>
  <c r="V1090" i="2"/>
  <c r="V1091" i="2"/>
  <c r="V1092" i="2"/>
  <c r="V1093" i="2"/>
  <c r="V1094" i="2"/>
  <c r="V1095" i="2"/>
  <c r="V1096" i="2"/>
  <c r="V1097" i="2"/>
  <c r="V1098" i="2"/>
  <c r="V1099" i="2"/>
  <c r="V1100" i="2"/>
  <c r="V1101" i="2"/>
  <c r="V1102" i="2"/>
  <c r="V1103" i="2"/>
  <c r="V1104" i="2"/>
  <c r="V1105" i="2"/>
  <c r="V1106" i="2"/>
  <c r="V1107" i="2"/>
  <c r="V9" i="2"/>
  <c r="AI9" i="2" s="1"/>
  <c r="AI128" i="2"/>
  <c r="AI240" i="2"/>
  <c r="AI772" i="2"/>
  <c r="BK669" i="3"/>
  <c r="BK667" i="3"/>
  <c r="BK666" i="3"/>
  <c r="BK647" i="3"/>
  <c r="BK646" i="3"/>
  <c r="BK644" i="3"/>
  <c r="BK643" i="3"/>
  <c r="BK642" i="3"/>
  <c r="BK641" i="3"/>
  <c r="BK638" i="3"/>
  <c r="BK637" i="3"/>
  <c r="BK622" i="3"/>
  <c r="BK621" i="3"/>
  <c r="BK620" i="3"/>
  <c r="BK220" i="3"/>
  <c r="BK219" i="3"/>
  <c r="BK218" i="3"/>
  <c r="BK313" i="3"/>
  <c r="BK560" i="3"/>
  <c r="BK618" i="3"/>
  <c r="BK594" i="3"/>
  <c r="BK593" i="3"/>
  <c r="BK520" i="3"/>
  <c r="BK518" i="3"/>
  <c r="BK495" i="3"/>
  <c r="BK491" i="3"/>
  <c r="BK485" i="3"/>
  <c r="BK403" i="3"/>
  <c r="BK402" i="3"/>
  <c r="BK346" i="3"/>
  <c r="BK343" i="3"/>
  <c r="BK342" i="3"/>
  <c r="BK315" i="3"/>
  <c r="BK314" i="3"/>
  <c r="BK290" i="3"/>
  <c r="BK281" i="3"/>
  <c r="BK276" i="3"/>
  <c r="BK267" i="3"/>
  <c r="BK266" i="3"/>
  <c r="BK241" i="3"/>
  <c r="BK230" i="3"/>
  <c r="BK228" i="3"/>
  <c r="BK198" i="3"/>
  <c r="BK196" i="3"/>
  <c r="BK193" i="3"/>
  <c r="BK192" i="3"/>
  <c r="BK188" i="3"/>
  <c r="BK186" i="3"/>
  <c r="BK183" i="3"/>
  <c r="BK178" i="3"/>
  <c r="BK167" i="3"/>
  <c r="BK165" i="3"/>
  <c r="BK160" i="3"/>
  <c r="BK151" i="3"/>
  <c r="BK127" i="3"/>
  <c r="BK126" i="3"/>
  <c r="BK112" i="3"/>
  <c r="BK109" i="3"/>
  <c r="BK104" i="3"/>
  <c r="BK99" i="3"/>
  <c r="BK82" i="3"/>
  <c r="BK81" i="3"/>
  <c r="BK76" i="3"/>
  <c r="BK74" i="3"/>
  <c r="BK57" i="3"/>
  <c r="BK34" i="3"/>
  <c r="BK31" i="3"/>
  <c r="BK29" i="3"/>
  <c r="BK28" i="3"/>
  <c r="BK27" i="3"/>
  <c r="BK25" i="3"/>
  <c r="BK23" i="3"/>
  <c r="BK22" i="3"/>
  <c r="BK21" i="3"/>
  <c r="BK20" i="3"/>
  <c r="BK19" i="3"/>
  <c r="BK12" i="3"/>
  <c r="BK11" i="3"/>
  <c r="BK10" i="3"/>
  <c r="BK676" i="3"/>
  <c r="BK674" i="3"/>
  <c r="BK673" i="3"/>
  <c r="BK640" i="3"/>
  <c r="BK439" i="3"/>
  <c r="BK436" i="3"/>
  <c r="BK432" i="3"/>
  <c r="BK430" i="3"/>
  <c r="BK429" i="3"/>
  <c r="BK425" i="3"/>
  <c r="BK424" i="3"/>
  <c r="BK357" i="3"/>
  <c r="BK356" i="3"/>
  <c r="BK355" i="3"/>
  <c r="BK353" i="3"/>
  <c r="BK352" i="3"/>
  <c r="BK349" i="3"/>
  <c r="BK238" i="3"/>
  <c r="BK237" i="3"/>
  <c r="BK236" i="3"/>
  <c r="BK235" i="3"/>
  <c r="BK234" i="3"/>
  <c r="BK233" i="3"/>
  <c r="BK232" i="3"/>
  <c r="R11" i="3"/>
  <c r="BH11" i="3" s="1"/>
  <c r="R12" i="3"/>
  <c r="BH12" i="3" s="1"/>
  <c r="R13" i="3"/>
  <c r="BH13" i="3" s="1"/>
  <c r="R14" i="3"/>
  <c r="BH14" i="3" s="1"/>
  <c r="R15" i="3"/>
  <c r="BH15" i="3" s="1"/>
  <c r="R17" i="3"/>
  <c r="BH17" i="3" s="1"/>
  <c r="R19" i="3"/>
  <c r="BH19" i="3" s="1"/>
  <c r="R21" i="3"/>
  <c r="BH21" i="3" s="1"/>
  <c r="R23" i="3"/>
  <c r="BH23" i="3" s="1"/>
  <c r="R25" i="3"/>
  <c r="BH25" i="3" s="1"/>
  <c r="R27" i="3"/>
  <c r="BH27" i="3" s="1"/>
  <c r="R29" i="3"/>
  <c r="BH29" i="3" s="1"/>
  <c r="R31" i="3"/>
  <c r="BH31" i="3" s="1"/>
  <c r="R33" i="3"/>
  <c r="BH33" i="3" s="1"/>
  <c r="R35" i="3"/>
  <c r="BH35" i="3" s="1"/>
  <c r="R37" i="3"/>
  <c r="BH37" i="3" s="1"/>
  <c r="R39" i="3"/>
  <c r="BH39" i="3" s="1"/>
  <c r="R41" i="3"/>
  <c r="BH41" i="3" s="1"/>
  <c r="R43" i="3"/>
  <c r="BH43" i="3" s="1"/>
  <c r="R45" i="3"/>
  <c r="BH45" i="3" s="1"/>
  <c r="R47" i="3"/>
  <c r="BH47" i="3" s="1"/>
  <c r="R49" i="3"/>
  <c r="BH49" i="3" s="1"/>
  <c r="R51" i="3"/>
  <c r="BH51" i="3" s="1"/>
  <c r="R53" i="3"/>
  <c r="BH53" i="3" s="1"/>
  <c r="R55" i="3"/>
  <c r="BH55" i="3" s="1"/>
  <c r="R57" i="3"/>
  <c r="BH57" i="3" s="1"/>
  <c r="R59" i="3"/>
  <c r="BH59" i="3" s="1"/>
  <c r="R61" i="3"/>
  <c r="BH61" i="3" s="1"/>
  <c r="R63" i="3"/>
  <c r="BH63" i="3" s="1"/>
  <c r="R65" i="3"/>
  <c r="BH65" i="3" s="1"/>
  <c r="R67" i="3"/>
  <c r="BH67" i="3" s="1"/>
  <c r="R69" i="3"/>
  <c r="BH69" i="3" s="1"/>
  <c r="R71" i="3"/>
  <c r="BH71" i="3" s="1"/>
  <c r="R73" i="3"/>
  <c r="BH73" i="3" s="1"/>
  <c r="R75" i="3"/>
  <c r="BH75" i="3" s="1"/>
  <c r="R77" i="3"/>
  <c r="BH77" i="3" s="1"/>
  <c r="R79" i="3"/>
  <c r="BH79" i="3" s="1"/>
  <c r="R81" i="3"/>
  <c r="BH81" i="3" s="1"/>
  <c r="R83" i="3"/>
  <c r="BH83" i="3" s="1"/>
  <c r="R85" i="3"/>
  <c r="BH85" i="3" s="1"/>
  <c r="R87" i="3"/>
  <c r="BH87" i="3" s="1"/>
  <c r="R89" i="3"/>
  <c r="BH89" i="3" s="1"/>
  <c r="R91" i="3"/>
  <c r="BH91" i="3" s="1"/>
  <c r="R93" i="3"/>
  <c r="BH93" i="3" s="1"/>
  <c r="R95" i="3"/>
  <c r="BH95" i="3" s="1"/>
  <c r="R97" i="3"/>
  <c r="BH97" i="3" s="1"/>
  <c r="R99" i="3"/>
  <c r="BH99" i="3" s="1"/>
  <c r="R101" i="3"/>
  <c r="BH101" i="3" s="1"/>
  <c r="R103" i="3"/>
  <c r="BH103" i="3" s="1"/>
  <c r="R105" i="3"/>
  <c r="BH105" i="3" s="1"/>
  <c r="R107" i="3"/>
  <c r="BH107" i="3" s="1"/>
  <c r="R109" i="3"/>
  <c r="BH109" i="3" s="1"/>
  <c r="R111" i="3"/>
  <c r="BH111" i="3" s="1"/>
  <c r="R113" i="3"/>
  <c r="BH113" i="3" s="1"/>
  <c r="R115" i="3"/>
  <c r="BH115" i="3" s="1"/>
  <c r="R117" i="3"/>
  <c r="BH117" i="3" s="1"/>
  <c r="R119" i="3"/>
  <c r="BH119" i="3" s="1"/>
  <c r="R121" i="3"/>
  <c r="BH121" i="3" s="1"/>
  <c r="R123" i="3"/>
  <c r="BH123" i="3" s="1"/>
  <c r="R125" i="3"/>
  <c r="BH125" i="3" s="1"/>
  <c r="R127" i="3"/>
  <c r="BH127" i="3" s="1"/>
  <c r="R129" i="3"/>
  <c r="BH129" i="3" s="1"/>
  <c r="R131" i="3"/>
  <c r="BH131" i="3" s="1"/>
  <c r="R133" i="3"/>
  <c r="BH133" i="3" s="1"/>
  <c r="R135" i="3"/>
  <c r="BH135" i="3" s="1"/>
  <c r="R137" i="3"/>
  <c r="BH137" i="3" s="1"/>
  <c r="R139" i="3"/>
  <c r="BH139" i="3" s="1"/>
  <c r="R141" i="3"/>
  <c r="BH141" i="3" s="1"/>
  <c r="R143" i="3"/>
  <c r="BH143" i="3" s="1"/>
  <c r="R145" i="3"/>
  <c r="BH145" i="3" s="1"/>
  <c r="R147" i="3"/>
  <c r="BH147" i="3" s="1"/>
  <c r="R149" i="3"/>
  <c r="BH149" i="3" s="1"/>
  <c r="R151" i="3"/>
  <c r="BH151" i="3" s="1"/>
  <c r="R153" i="3"/>
  <c r="BH153" i="3" s="1"/>
  <c r="R155" i="3"/>
  <c r="BH155" i="3" s="1"/>
  <c r="R157" i="3"/>
  <c r="BH157" i="3" s="1"/>
  <c r="R159" i="3"/>
  <c r="BH159" i="3" s="1"/>
  <c r="R161" i="3"/>
  <c r="BH161" i="3" s="1"/>
  <c r="R163" i="3"/>
  <c r="BH163" i="3" s="1"/>
  <c r="R165" i="3"/>
  <c r="BH165" i="3" s="1"/>
  <c r="R167" i="3"/>
  <c r="BH167" i="3" s="1"/>
  <c r="R169" i="3"/>
  <c r="BH169" i="3" s="1"/>
  <c r="R171" i="3"/>
  <c r="BH171" i="3" s="1"/>
  <c r="R173" i="3"/>
  <c r="BH173" i="3" s="1"/>
  <c r="R175" i="3"/>
  <c r="BH175" i="3" s="1"/>
  <c r="R177" i="3"/>
  <c r="BH177" i="3" s="1"/>
  <c r="R178" i="3"/>
  <c r="BH178" i="3" s="1"/>
  <c r="R180" i="3"/>
  <c r="BH180" i="3" s="1"/>
  <c r="R181" i="3"/>
  <c r="BH181" i="3" s="1"/>
  <c r="R182" i="3"/>
  <c r="BH182" i="3" s="1"/>
  <c r="R183" i="3"/>
  <c r="BH183" i="3" s="1"/>
  <c r="R184" i="3"/>
  <c r="BH184" i="3" s="1"/>
  <c r="R185" i="3"/>
  <c r="BH185" i="3" s="1"/>
  <c r="R186" i="3"/>
  <c r="BH186" i="3" s="1"/>
  <c r="R187" i="3"/>
  <c r="BH187" i="3" s="1"/>
  <c r="R188" i="3"/>
  <c r="BH188" i="3" s="1"/>
  <c r="R189" i="3"/>
  <c r="BH189" i="3" s="1"/>
  <c r="R190" i="3"/>
  <c r="BH190" i="3" s="1"/>
  <c r="R191" i="3"/>
  <c r="BH191" i="3" s="1"/>
  <c r="R192" i="3"/>
  <c r="BH192" i="3" s="1"/>
  <c r="R193" i="3"/>
  <c r="BH193" i="3" s="1"/>
  <c r="R194" i="3"/>
  <c r="BH194" i="3" s="1"/>
  <c r="R195" i="3"/>
  <c r="BH195" i="3" s="1"/>
  <c r="R196" i="3"/>
  <c r="BH196" i="3" s="1"/>
  <c r="R197" i="3"/>
  <c r="BH197" i="3" s="1"/>
  <c r="R198" i="3"/>
  <c r="BH198" i="3" s="1"/>
  <c r="R199" i="3"/>
  <c r="BH199" i="3" s="1"/>
  <c r="R200" i="3"/>
  <c r="BH200" i="3" s="1"/>
  <c r="R201" i="3"/>
  <c r="BH201" i="3" s="1"/>
  <c r="R202" i="3"/>
  <c r="BH202" i="3" s="1"/>
  <c r="R203" i="3"/>
  <c r="BH203" i="3" s="1"/>
  <c r="R204" i="3"/>
  <c r="BH204" i="3" s="1"/>
  <c r="R205" i="3"/>
  <c r="BH205" i="3" s="1"/>
  <c r="R206" i="3"/>
  <c r="BH206" i="3" s="1"/>
  <c r="R207" i="3"/>
  <c r="BH207" i="3" s="1"/>
  <c r="R208" i="3"/>
  <c r="BH208" i="3" s="1"/>
  <c r="R209" i="3"/>
  <c r="BH209" i="3" s="1"/>
  <c r="R210" i="3"/>
  <c r="BH210" i="3" s="1"/>
  <c r="R211" i="3"/>
  <c r="BH211" i="3" s="1"/>
  <c r="R212" i="3"/>
  <c r="BH212" i="3" s="1"/>
  <c r="R213" i="3"/>
  <c r="BH213" i="3" s="1"/>
  <c r="R214" i="3"/>
  <c r="BH214" i="3" s="1"/>
  <c r="R215" i="3"/>
  <c r="BH215" i="3" s="1"/>
  <c r="R216" i="3"/>
  <c r="BH216" i="3" s="1"/>
  <c r="R217" i="3"/>
  <c r="BH217" i="3" s="1"/>
  <c r="R218" i="3"/>
  <c r="BH218" i="3" s="1"/>
  <c r="R219" i="3"/>
  <c r="BH219" i="3" s="1"/>
  <c r="R220" i="3"/>
  <c r="BH220" i="3" s="1"/>
  <c r="R221" i="3"/>
  <c r="BH221" i="3" s="1"/>
  <c r="R222" i="3"/>
  <c r="BH222" i="3" s="1"/>
  <c r="R223" i="3"/>
  <c r="BH223" i="3" s="1"/>
  <c r="R224" i="3"/>
  <c r="BH224" i="3" s="1"/>
  <c r="R225" i="3"/>
  <c r="BH225" i="3" s="1"/>
  <c r="R226" i="3"/>
  <c r="BH226" i="3" s="1"/>
  <c r="R227" i="3"/>
  <c r="BH227" i="3" s="1"/>
  <c r="R228" i="3"/>
  <c r="BH228" i="3" s="1"/>
  <c r="R229" i="3"/>
  <c r="BH229" i="3" s="1"/>
  <c r="R230" i="3"/>
  <c r="BH230" i="3" s="1"/>
  <c r="R231" i="3"/>
  <c r="BH231" i="3" s="1"/>
  <c r="R232" i="3"/>
  <c r="BH232" i="3" s="1"/>
  <c r="R233" i="3"/>
  <c r="BH233" i="3" s="1"/>
  <c r="R234" i="3"/>
  <c r="BH234" i="3" s="1"/>
  <c r="R235" i="3"/>
  <c r="BH235" i="3" s="1"/>
  <c r="R236" i="3"/>
  <c r="BH236" i="3" s="1"/>
  <c r="R238" i="3"/>
  <c r="BH238" i="3" s="1"/>
  <c r="R239" i="3"/>
  <c r="BH239" i="3" s="1"/>
  <c r="R241" i="3"/>
  <c r="BH241" i="3" s="1"/>
  <c r="R242" i="3"/>
  <c r="BH242" i="3" s="1"/>
  <c r="R244" i="3"/>
  <c r="BH244" i="3" s="1"/>
  <c r="R245" i="3"/>
  <c r="BH245" i="3" s="1"/>
  <c r="R246" i="3"/>
  <c r="BH246" i="3" s="1"/>
  <c r="R247" i="3"/>
  <c r="BH247" i="3" s="1"/>
  <c r="R248" i="3"/>
  <c r="BH248" i="3" s="1"/>
  <c r="R250" i="3"/>
  <c r="BH250" i="3" s="1"/>
  <c r="R251" i="3"/>
  <c r="BH251" i="3" s="1"/>
  <c r="R252" i="3"/>
  <c r="BH252" i="3" s="1"/>
  <c r="R253" i="3"/>
  <c r="BH253" i="3" s="1"/>
  <c r="R255" i="3"/>
  <c r="BH255" i="3" s="1"/>
  <c r="R256" i="3"/>
  <c r="BH256" i="3" s="1"/>
  <c r="R258" i="3"/>
  <c r="BH258" i="3" s="1"/>
  <c r="R259" i="3"/>
  <c r="BH259" i="3" s="1"/>
  <c r="R260" i="3"/>
  <c r="BH260" i="3" s="1"/>
  <c r="R261" i="3"/>
  <c r="BH261" i="3" s="1"/>
  <c r="R262" i="3"/>
  <c r="BH262" i="3" s="1"/>
  <c r="R263" i="3"/>
  <c r="BH263" i="3" s="1"/>
  <c r="R264" i="3"/>
  <c r="BH264" i="3" s="1"/>
  <c r="R266" i="3"/>
  <c r="BH266" i="3" s="1"/>
  <c r="R267" i="3"/>
  <c r="BH267" i="3" s="1"/>
  <c r="R268" i="3"/>
  <c r="BH268" i="3" s="1"/>
  <c r="R269" i="3"/>
  <c r="BH269" i="3" s="1"/>
  <c r="R271" i="3"/>
  <c r="BH271" i="3" s="1"/>
  <c r="R272" i="3"/>
  <c r="BH272" i="3" s="1"/>
  <c r="R274" i="3"/>
  <c r="BH274" i="3" s="1"/>
  <c r="R275" i="3"/>
  <c r="BH275" i="3" s="1"/>
  <c r="R276" i="3"/>
  <c r="BH276" i="3" s="1"/>
  <c r="R277" i="3"/>
  <c r="BH277" i="3" s="1"/>
  <c r="R278" i="3"/>
  <c r="BH278" i="3" s="1"/>
  <c r="R279" i="3"/>
  <c r="BH279" i="3" s="1"/>
  <c r="R280" i="3"/>
  <c r="BH280" i="3" s="1"/>
  <c r="R282" i="3"/>
  <c r="BH282" i="3" s="1"/>
  <c r="R283" i="3"/>
  <c r="BH283" i="3" s="1"/>
  <c r="R284" i="3"/>
  <c r="BH284" i="3" s="1"/>
  <c r="R285" i="3"/>
  <c r="BH285" i="3" s="1"/>
  <c r="R287" i="3"/>
  <c r="BH287" i="3" s="1"/>
  <c r="R288" i="3"/>
  <c r="BH288" i="3" s="1"/>
  <c r="R290" i="3"/>
  <c r="BH290" i="3" s="1"/>
  <c r="R291" i="3"/>
  <c r="BH291" i="3" s="1"/>
  <c r="R292" i="3"/>
  <c r="BH292" i="3" s="1"/>
  <c r="R293" i="3"/>
  <c r="BH293" i="3" s="1"/>
  <c r="R294" i="3"/>
  <c r="BH294" i="3" s="1"/>
  <c r="R295" i="3"/>
  <c r="BH295" i="3" s="1"/>
  <c r="R296" i="3"/>
  <c r="BH296" i="3" s="1"/>
  <c r="R298" i="3"/>
  <c r="BH298" i="3" s="1"/>
  <c r="R299" i="3"/>
  <c r="BH299" i="3" s="1"/>
  <c r="R300" i="3"/>
  <c r="BH300" i="3" s="1"/>
  <c r="R301" i="3"/>
  <c r="BH301" i="3" s="1"/>
  <c r="R303" i="3"/>
  <c r="BH303" i="3" s="1"/>
  <c r="R305" i="3"/>
  <c r="BH305" i="3" s="1"/>
  <c r="R306" i="3"/>
  <c r="BH306" i="3" s="1"/>
  <c r="R308" i="3"/>
  <c r="BH308" i="3" s="1"/>
  <c r="R309" i="3"/>
  <c r="BH309" i="3" s="1"/>
  <c r="R310" i="3"/>
  <c r="BH310" i="3" s="1"/>
  <c r="R311" i="3"/>
  <c r="BH311" i="3" s="1"/>
  <c r="R312" i="3"/>
  <c r="BH312" i="3" s="1"/>
  <c r="R313" i="3"/>
  <c r="BH313" i="3" s="1"/>
  <c r="R314" i="3"/>
  <c r="BH314" i="3" s="1"/>
  <c r="R315" i="3"/>
  <c r="BH315" i="3" s="1"/>
  <c r="R316" i="3"/>
  <c r="BH316" i="3" s="1"/>
  <c r="R317" i="3"/>
  <c r="BH317" i="3" s="1"/>
  <c r="R318" i="3"/>
  <c r="BH318" i="3" s="1"/>
  <c r="R319" i="3"/>
  <c r="BH319" i="3" s="1"/>
  <c r="R320" i="3"/>
  <c r="BH320" i="3" s="1"/>
  <c r="R321" i="3"/>
  <c r="BH321" i="3" s="1"/>
  <c r="R322" i="3"/>
  <c r="BH322" i="3" s="1"/>
  <c r="R323" i="3"/>
  <c r="BH323" i="3" s="1"/>
  <c r="R324" i="3"/>
  <c r="BH324" i="3" s="1"/>
  <c r="R325" i="3"/>
  <c r="BH325" i="3" s="1"/>
  <c r="R326" i="3"/>
  <c r="BH326" i="3" s="1"/>
  <c r="R327" i="3"/>
  <c r="BH327" i="3" s="1"/>
  <c r="R328" i="3"/>
  <c r="BH328" i="3" s="1"/>
  <c r="R329" i="3"/>
  <c r="BH329" i="3" s="1"/>
  <c r="R330" i="3"/>
  <c r="BH330" i="3" s="1"/>
  <c r="R331" i="3"/>
  <c r="BH331" i="3" s="1"/>
  <c r="R332" i="3"/>
  <c r="BH332" i="3" s="1"/>
  <c r="R333" i="3"/>
  <c r="BH333" i="3" s="1"/>
  <c r="R334" i="3"/>
  <c r="BH334" i="3" s="1"/>
  <c r="R335" i="3"/>
  <c r="BH335" i="3" s="1"/>
  <c r="R336" i="3"/>
  <c r="BH336" i="3" s="1"/>
  <c r="R337" i="3"/>
  <c r="BH337" i="3" s="1"/>
  <c r="R338" i="3"/>
  <c r="BH338" i="3" s="1"/>
  <c r="R339" i="3"/>
  <c r="BH339" i="3" s="1"/>
  <c r="R340" i="3"/>
  <c r="BH340" i="3" s="1"/>
  <c r="R341" i="3"/>
  <c r="BH341" i="3" s="1"/>
  <c r="R342" i="3"/>
  <c r="BH342" i="3" s="1"/>
  <c r="R343" i="3"/>
  <c r="BH343" i="3" s="1"/>
  <c r="R345" i="3"/>
  <c r="BH345" i="3" s="1"/>
  <c r="R346" i="3"/>
  <c r="BH346" i="3" s="1"/>
  <c r="R347" i="3"/>
  <c r="BH347" i="3" s="1"/>
  <c r="R348" i="3"/>
  <c r="BH348" i="3" s="1"/>
  <c r="R349" i="3"/>
  <c r="BH349" i="3" s="1"/>
  <c r="R350" i="3"/>
  <c r="BH350" i="3" s="1"/>
  <c r="R351" i="3"/>
  <c r="BH351" i="3" s="1"/>
  <c r="R352" i="3"/>
  <c r="BH352" i="3" s="1"/>
  <c r="R353" i="3"/>
  <c r="BH353" i="3" s="1"/>
  <c r="R354" i="3"/>
  <c r="BH354" i="3" s="1"/>
  <c r="R355" i="3"/>
  <c r="BH355" i="3" s="1"/>
  <c r="R356" i="3"/>
  <c r="BH356" i="3" s="1"/>
  <c r="R357" i="3"/>
  <c r="BH357" i="3" s="1"/>
  <c r="R358" i="3"/>
  <c r="BH358" i="3" s="1"/>
  <c r="R359" i="3"/>
  <c r="BH359" i="3" s="1"/>
  <c r="R360" i="3"/>
  <c r="BH360" i="3" s="1"/>
  <c r="R361" i="3"/>
  <c r="BH361" i="3" s="1"/>
  <c r="R362" i="3"/>
  <c r="BH362" i="3" s="1"/>
  <c r="R363" i="3"/>
  <c r="BH363" i="3" s="1"/>
  <c r="R364" i="3"/>
  <c r="BH364" i="3" s="1"/>
  <c r="R365" i="3"/>
  <c r="BH365" i="3" s="1"/>
  <c r="R366" i="3"/>
  <c r="BH366" i="3" s="1"/>
  <c r="R367" i="3"/>
  <c r="BH367" i="3" s="1"/>
  <c r="R368" i="3"/>
  <c r="BH368" i="3" s="1"/>
  <c r="R369" i="3"/>
  <c r="BH369" i="3" s="1"/>
  <c r="R370" i="3"/>
  <c r="BH370" i="3" s="1"/>
  <c r="R371" i="3"/>
  <c r="BH371" i="3" s="1"/>
  <c r="R372" i="3"/>
  <c r="BH372" i="3" s="1"/>
  <c r="R373" i="3"/>
  <c r="BH373" i="3" s="1"/>
  <c r="R374" i="3"/>
  <c r="BH374" i="3" s="1"/>
  <c r="R375" i="3"/>
  <c r="BH375" i="3" s="1"/>
  <c r="R376" i="3"/>
  <c r="BH376" i="3" s="1"/>
  <c r="R377" i="3"/>
  <c r="BH377" i="3" s="1"/>
  <c r="R378" i="3"/>
  <c r="BH378" i="3" s="1"/>
  <c r="R379" i="3"/>
  <c r="BH379" i="3" s="1"/>
  <c r="R380" i="3"/>
  <c r="BH380" i="3" s="1"/>
  <c r="R381" i="3"/>
  <c r="BH381" i="3" s="1"/>
  <c r="R382" i="3"/>
  <c r="BH382" i="3" s="1"/>
  <c r="R383" i="3"/>
  <c r="BH383" i="3" s="1"/>
  <c r="R385" i="3"/>
  <c r="BH385" i="3" s="1"/>
  <c r="R386" i="3"/>
  <c r="BH386" i="3" s="1"/>
  <c r="R388" i="3"/>
  <c r="BH388" i="3" s="1"/>
  <c r="R389" i="3"/>
  <c r="BH389" i="3" s="1"/>
  <c r="R390" i="3"/>
  <c r="BH390" i="3" s="1"/>
  <c r="R391" i="3"/>
  <c r="BH391" i="3" s="1"/>
  <c r="R392" i="3"/>
  <c r="BH392" i="3" s="1"/>
  <c r="R393" i="3"/>
  <c r="BH393" i="3" s="1"/>
  <c r="R395" i="3"/>
  <c r="BH395" i="3" s="1"/>
  <c r="R396" i="3"/>
  <c r="BH396" i="3" s="1"/>
  <c r="R397" i="3"/>
  <c r="BH397" i="3" s="1"/>
  <c r="R398" i="3"/>
  <c r="BH398" i="3" s="1"/>
  <c r="R399" i="3"/>
  <c r="BH399" i="3" s="1"/>
  <c r="R400" i="3"/>
  <c r="BH400" i="3" s="1"/>
  <c r="R401" i="3"/>
  <c r="BH401" i="3" s="1"/>
  <c r="R402" i="3"/>
  <c r="BH402" i="3" s="1"/>
  <c r="R403" i="3"/>
  <c r="BH403" i="3" s="1"/>
  <c r="R404" i="3"/>
  <c r="BH404" i="3" s="1"/>
  <c r="R405" i="3"/>
  <c r="BH405" i="3" s="1"/>
  <c r="R406" i="3"/>
  <c r="BH406" i="3" s="1"/>
  <c r="R407" i="3"/>
  <c r="BH407" i="3" s="1"/>
  <c r="R409" i="3"/>
  <c r="BH409" i="3" s="1"/>
  <c r="R410" i="3"/>
  <c r="BH410" i="3" s="1"/>
  <c r="R411" i="3"/>
  <c r="BH411" i="3" s="1"/>
  <c r="R412" i="3"/>
  <c r="BH412" i="3" s="1"/>
  <c r="R413" i="3"/>
  <c r="BH413" i="3" s="1"/>
  <c r="R414" i="3"/>
  <c r="BH414" i="3" s="1"/>
  <c r="R415" i="3"/>
  <c r="BH415" i="3" s="1"/>
  <c r="R416" i="3"/>
  <c r="BH416" i="3" s="1"/>
  <c r="R417" i="3"/>
  <c r="BH417" i="3" s="1"/>
  <c r="R418" i="3"/>
  <c r="BH418" i="3" s="1"/>
  <c r="R419" i="3"/>
  <c r="BH419" i="3" s="1"/>
  <c r="R420" i="3"/>
  <c r="BH420" i="3" s="1"/>
  <c r="R421" i="3"/>
  <c r="BH421" i="3" s="1"/>
  <c r="R422" i="3"/>
  <c r="BH422" i="3" s="1"/>
  <c r="R423" i="3"/>
  <c r="BH423" i="3" s="1"/>
  <c r="R424" i="3"/>
  <c r="BH424" i="3" s="1"/>
  <c r="R425" i="3"/>
  <c r="BH425" i="3" s="1"/>
  <c r="R426" i="3"/>
  <c r="BH426" i="3" s="1"/>
  <c r="R427" i="3"/>
  <c r="BH427" i="3" s="1"/>
  <c r="R428" i="3"/>
  <c r="BH428" i="3" s="1"/>
  <c r="R429" i="3"/>
  <c r="BH429" i="3" s="1"/>
  <c r="R430" i="3"/>
  <c r="BH430" i="3" s="1"/>
  <c r="R432" i="3"/>
  <c r="BH432" i="3" s="1"/>
  <c r="R433" i="3"/>
  <c r="BH433" i="3" s="1"/>
  <c r="R434" i="3"/>
  <c r="BH434" i="3" s="1"/>
  <c r="R435" i="3"/>
  <c r="BH435" i="3" s="1"/>
  <c r="R436" i="3"/>
  <c r="BH436" i="3" s="1"/>
  <c r="R437" i="3"/>
  <c r="BH437" i="3" s="1"/>
  <c r="R438" i="3"/>
  <c r="BH438" i="3" s="1"/>
  <c r="R440" i="3"/>
  <c r="BH440" i="3" s="1"/>
  <c r="R441" i="3"/>
  <c r="BH441" i="3" s="1"/>
  <c r="R442" i="3"/>
  <c r="BH442" i="3" s="1"/>
  <c r="R443" i="3"/>
  <c r="BH443" i="3" s="1"/>
  <c r="R444" i="3"/>
  <c r="BH444" i="3" s="1"/>
  <c r="R445" i="3"/>
  <c r="BH445" i="3" s="1"/>
  <c r="R446" i="3"/>
  <c r="BH446" i="3" s="1"/>
  <c r="R448" i="3"/>
  <c r="BH448" i="3" s="1"/>
  <c r="R449" i="3"/>
  <c r="BH449" i="3" s="1"/>
  <c r="R450" i="3"/>
  <c r="BH450" i="3" s="1"/>
  <c r="R451" i="3"/>
  <c r="BH451" i="3" s="1"/>
  <c r="R452" i="3"/>
  <c r="BH452" i="3" s="1"/>
  <c r="R453" i="3"/>
  <c r="BH453" i="3" s="1"/>
  <c r="R454" i="3"/>
  <c r="BH454" i="3" s="1"/>
  <c r="R456" i="3"/>
  <c r="BH456" i="3" s="1"/>
  <c r="R457" i="3"/>
  <c r="BH457" i="3" s="1"/>
  <c r="R458" i="3"/>
  <c r="BH458" i="3" s="1"/>
  <c r="R459" i="3"/>
  <c r="BH459" i="3" s="1"/>
  <c r="R460" i="3"/>
  <c r="BH460" i="3" s="1"/>
  <c r="R461" i="3"/>
  <c r="BH461" i="3" s="1"/>
  <c r="R462" i="3"/>
  <c r="BH462" i="3" s="1"/>
  <c r="R464" i="3"/>
  <c r="BH464" i="3" s="1"/>
  <c r="R465" i="3"/>
  <c r="BH465" i="3" s="1"/>
  <c r="R466" i="3"/>
  <c r="BH466" i="3" s="1"/>
  <c r="R467" i="3"/>
  <c r="BH467" i="3" s="1"/>
  <c r="R468" i="3"/>
  <c r="BH468" i="3" s="1"/>
  <c r="R469" i="3"/>
  <c r="BH469" i="3" s="1"/>
  <c r="R470" i="3"/>
  <c r="BH470" i="3" s="1"/>
  <c r="R472" i="3"/>
  <c r="BH472" i="3" s="1"/>
  <c r="R473" i="3"/>
  <c r="BH473" i="3" s="1"/>
  <c r="R474" i="3"/>
  <c r="BH474" i="3" s="1"/>
  <c r="R475" i="3"/>
  <c r="BH475" i="3" s="1"/>
  <c r="R476" i="3"/>
  <c r="BH476" i="3" s="1"/>
  <c r="R477" i="3"/>
  <c r="BH477" i="3" s="1"/>
  <c r="R478" i="3"/>
  <c r="BH478" i="3" s="1"/>
  <c r="R480" i="3"/>
  <c r="BH480" i="3" s="1"/>
  <c r="R481" i="3"/>
  <c r="BH481" i="3" s="1"/>
  <c r="R482" i="3"/>
  <c r="BH482" i="3" s="1"/>
  <c r="R483" i="3"/>
  <c r="BH483" i="3" s="1"/>
  <c r="R484" i="3"/>
  <c r="BH484" i="3" s="1"/>
  <c r="R485" i="3"/>
  <c r="BH485" i="3" s="1"/>
  <c r="R486" i="3"/>
  <c r="BH486" i="3" s="1"/>
  <c r="R488" i="3"/>
  <c r="BH488" i="3" s="1"/>
  <c r="R489" i="3"/>
  <c r="BH489" i="3" s="1"/>
  <c r="R490" i="3"/>
  <c r="BH490" i="3" s="1"/>
  <c r="R491" i="3"/>
  <c r="BH491" i="3" s="1"/>
  <c r="R492" i="3"/>
  <c r="BH492" i="3" s="1"/>
  <c r="R494" i="3"/>
  <c r="BH494" i="3" s="1"/>
  <c r="R493" i="3"/>
  <c r="BH493" i="3" s="1"/>
  <c r="R496" i="3"/>
  <c r="BH496" i="3" s="1"/>
  <c r="R497" i="3"/>
  <c r="BH497" i="3" s="1"/>
  <c r="R498" i="3"/>
  <c r="BH498" i="3" s="1"/>
  <c r="R499" i="3"/>
  <c r="BH499" i="3" s="1"/>
  <c r="R500" i="3"/>
  <c r="BH500" i="3" s="1"/>
  <c r="R501" i="3"/>
  <c r="BH501" i="3" s="1"/>
  <c r="R502" i="3"/>
  <c r="BH502" i="3" s="1"/>
  <c r="R504" i="3"/>
  <c r="BH504" i="3" s="1"/>
  <c r="R505" i="3"/>
  <c r="BH505" i="3" s="1"/>
  <c r="R506" i="3"/>
  <c r="BH506" i="3" s="1"/>
  <c r="R507" i="3"/>
  <c r="BH507" i="3" s="1"/>
  <c r="R508" i="3"/>
  <c r="BH508" i="3" s="1"/>
  <c r="R510" i="3"/>
  <c r="BH510" i="3" s="1"/>
  <c r="R512" i="3"/>
  <c r="BH512" i="3" s="1"/>
  <c r="R513" i="3"/>
  <c r="BH513" i="3" s="1"/>
  <c r="R514" i="3"/>
  <c r="BH514" i="3" s="1"/>
  <c r="R516" i="3"/>
  <c r="BH516" i="3" s="1"/>
  <c r="R518" i="3"/>
  <c r="BH518" i="3" s="1"/>
  <c r="R519" i="3"/>
  <c r="BH519" i="3" s="1"/>
  <c r="R520" i="3"/>
  <c r="BH520" i="3" s="1"/>
  <c r="R521" i="3"/>
  <c r="BH521" i="3" s="1"/>
  <c r="R522" i="3"/>
  <c r="BH522" i="3" s="1"/>
  <c r="R524" i="3"/>
  <c r="BH524" i="3" s="1"/>
  <c r="R525" i="3"/>
  <c r="BH525" i="3" s="1"/>
  <c r="R526" i="3"/>
  <c r="BH526" i="3" s="1"/>
  <c r="R527" i="3"/>
  <c r="BH527" i="3" s="1"/>
  <c r="R528" i="3"/>
  <c r="BH528" i="3" s="1"/>
  <c r="R530" i="3"/>
  <c r="BH530" i="3" s="1"/>
  <c r="R531" i="3"/>
  <c r="BH531" i="3" s="1"/>
  <c r="R532" i="3"/>
  <c r="BH532" i="3" s="1"/>
  <c r="R534" i="3"/>
  <c r="BH534" i="3" s="1"/>
  <c r="R535" i="3"/>
  <c r="BH535" i="3" s="1"/>
  <c r="R536" i="3"/>
  <c r="BH536" i="3" s="1"/>
  <c r="R537" i="3"/>
  <c r="BH537" i="3" s="1"/>
  <c r="R538" i="3"/>
  <c r="BH538" i="3" s="1"/>
  <c r="R540" i="3"/>
  <c r="BH540" i="3" s="1"/>
  <c r="BH542" i="3"/>
  <c r="R544" i="3"/>
  <c r="BH544" i="3" s="1"/>
  <c r="R545" i="3"/>
  <c r="BH545" i="3" s="1"/>
  <c r="R546" i="3"/>
  <c r="BH546" i="3" s="1"/>
  <c r="R548" i="3"/>
  <c r="BH548" i="3" s="1"/>
  <c r="R550" i="3"/>
  <c r="BH550" i="3" s="1"/>
  <c r="R551" i="3"/>
  <c r="BH551" i="3" s="1"/>
  <c r="R554" i="3"/>
  <c r="BH554" i="3" s="1"/>
  <c r="R556" i="3"/>
  <c r="BH556" i="3" s="1"/>
  <c r="R557" i="3"/>
  <c r="BH557" i="3" s="1"/>
  <c r="R560" i="3"/>
  <c r="BH560" i="3" s="1"/>
  <c r="R562" i="3"/>
  <c r="BH562" i="3" s="1"/>
  <c r="R564" i="3"/>
  <c r="BH564" i="3" s="1"/>
  <c r="R566" i="3"/>
  <c r="BH566" i="3" s="1"/>
  <c r="R568" i="3"/>
  <c r="BH568" i="3" s="1"/>
  <c r="R570" i="3"/>
  <c r="BH570" i="3" s="1"/>
  <c r="R572" i="3"/>
  <c r="BH572" i="3" s="1"/>
  <c r="R575" i="3"/>
  <c r="BH575" i="3" s="1"/>
  <c r="R577" i="3"/>
  <c r="BH577" i="3" s="1"/>
  <c r="R578" i="3"/>
  <c r="BH578" i="3" s="1"/>
  <c r="R579" i="3"/>
  <c r="BH579" i="3" s="1"/>
  <c r="R581" i="3"/>
  <c r="BH581" i="3" s="1"/>
  <c r="R583" i="3"/>
  <c r="BH583" i="3" s="1"/>
  <c r="R585" i="3"/>
  <c r="BH585" i="3" s="1"/>
  <c r="R587" i="3"/>
  <c r="BH587" i="3" s="1"/>
  <c r="R589" i="3"/>
  <c r="BH589" i="3" s="1"/>
  <c r="R591" i="3"/>
  <c r="BH591" i="3" s="1"/>
  <c r="R595" i="3"/>
  <c r="BH595" i="3" s="1"/>
  <c r="BH597" i="3"/>
  <c r="R598" i="3"/>
  <c r="BH598" i="3" s="1"/>
  <c r="R599" i="3"/>
  <c r="BH599" i="3" s="1"/>
  <c r="R600" i="3"/>
  <c r="BH600" i="3" s="1"/>
  <c r="R602" i="3"/>
  <c r="BH602" i="3" s="1"/>
  <c r="R603" i="3"/>
  <c r="BH603" i="3" s="1"/>
  <c r="R604" i="3"/>
  <c r="BH604" i="3" s="1"/>
  <c r="R605" i="3"/>
  <c r="BH605" i="3" s="1"/>
  <c r="R608" i="3"/>
  <c r="BH608" i="3" s="1"/>
  <c r="R611" i="3"/>
  <c r="BH611" i="3" s="1"/>
  <c r="R612" i="3"/>
  <c r="BH612" i="3" s="1"/>
  <c r="R613" i="3"/>
  <c r="BH613" i="3" s="1"/>
  <c r="R614" i="3"/>
  <c r="BH614" i="3" s="1"/>
  <c r="R616" i="3"/>
  <c r="BH616" i="3" s="1"/>
  <c r="R618" i="3"/>
  <c r="BH618" i="3" s="1"/>
  <c r="R619" i="3"/>
  <c r="BH619" i="3" s="1"/>
  <c r="R620" i="3"/>
  <c r="BH620" i="3" s="1"/>
  <c r="R621" i="3"/>
  <c r="BH621" i="3" s="1"/>
  <c r="R622" i="3"/>
  <c r="BH622" i="3" s="1"/>
  <c r="R624" i="3"/>
  <c r="BH624" i="3" s="1"/>
  <c r="R627" i="3"/>
  <c r="BH627" i="3" s="1"/>
  <c r="R629" i="3"/>
  <c r="BH629" i="3" s="1"/>
  <c r="R630" i="3"/>
  <c r="BH630" i="3" s="1"/>
  <c r="R632" i="3"/>
  <c r="BH632" i="3" s="1"/>
  <c r="R634" i="3"/>
  <c r="BH634" i="3" s="1"/>
  <c r="R635" i="3"/>
  <c r="BH635" i="3" s="1"/>
  <c r="R637" i="3"/>
  <c r="BH637" i="3" s="1"/>
  <c r="R638" i="3"/>
  <c r="BH638" i="3" s="1"/>
  <c r="R640" i="3"/>
  <c r="BH640" i="3" s="1"/>
  <c r="R641" i="3"/>
  <c r="BH641" i="3" s="1"/>
  <c r="R644" i="3"/>
  <c r="BH644" i="3" s="1"/>
  <c r="R646" i="3"/>
  <c r="BH646" i="3" s="1"/>
  <c r="R648" i="3"/>
  <c r="BH648" i="3" s="1"/>
  <c r="R649" i="3"/>
  <c r="BH649" i="3" s="1"/>
  <c r="R650" i="3"/>
  <c r="BH650" i="3" s="1"/>
  <c r="R652" i="3"/>
  <c r="BH652" i="3" s="1"/>
  <c r="R653" i="3"/>
  <c r="BH653" i="3" s="1"/>
  <c r="R654" i="3"/>
  <c r="BH654" i="3" s="1"/>
  <c r="R655" i="3"/>
  <c r="BH655" i="3" s="1"/>
  <c r="R656" i="3"/>
  <c r="BH656" i="3" s="1"/>
  <c r="R657" i="3"/>
  <c r="BH657" i="3" s="1"/>
  <c r="R658" i="3"/>
  <c r="BH658" i="3" s="1"/>
  <c r="R659" i="3"/>
  <c r="BH659" i="3" s="1"/>
  <c r="R660" i="3"/>
  <c r="BH660" i="3" s="1"/>
  <c r="R662" i="3"/>
  <c r="BH662" i="3" s="1"/>
  <c r="R664" i="3"/>
  <c r="BH664" i="3" s="1"/>
  <c r="R665" i="3"/>
  <c r="BH665" i="3" s="1"/>
  <c r="R667" i="3"/>
  <c r="BH667" i="3" s="1"/>
  <c r="R668" i="3"/>
  <c r="BH668" i="3" s="1"/>
  <c r="R670" i="3"/>
  <c r="BH670" i="3" s="1"/>
  <c r="R672" i="3"/>
  <c r="BH672" i="3" s="1"/>
  <c r="R673" i="3"/>
  <c r="R676" i="3"/>
  <c r="BH676" i="3" s="1"/>
  <c r="R678" i="3"/>
  <c r="BH678" i="3" s="1"/>
  <c r="R679" i="3"/>
  <c r="BH679" i="3" s="1"/>
  <c r="R681" i="3"/>
  <c r="BH681" i="3" s="1"/>
  <c r="R682" i="3"/>
  <c r="BH682" i="3" s="1"/>
  <c r="BH684" i="3"/>
  <c r="R685" i="3"/>
  <c r="BH685" i="3" s="1"/>
  <c r="R686" i="3"/>
  <c r="BH686" i="3" s="1"/>
  <c r="R687" i="3"/>
  <c r="BH687" i="3" s="1"/>
  <c r="R689" i="3"/>
  <c r="BH689" i="3" s="1"/>
  <c r="R691" i="3"/>
  <c r="BH691" i="3" s="1"/>
  <c r="R694" i="3"/>
  <c r="BH694" i="3" s="1"/>
  <c r="R697" i="3"/>
  <c r="BH697" i="3" s="1"/>
  <c r="R699" i="3"/>
  <c r="BH699" i="3" s="1"/>
  <c r="R702" i="3"/>
  <c r="BH702" i="3" s="1"/>
  <c r="R705" i="3"/>
  <c r="BH705" i="3" s="1"/>
  <c r="R707" i="3"/>
  <c r="BH707" i="3" s="1"/>
  <c r="R709" i="3"/>
  <c r="BH709" i="3" s="1"/>
  <c r="R710" i="3"/>
  <c r="BH710" i="3" s="1"/>
  <c r="R711" i="3"/>
  <c r="BH711" i="3" s="1"/>
  <c r="R713" i="3"/>
  <c r="BH713" i="3" s="1"/>
  <c r="R717" i="3"/>
  <c r="BH717" i="3" s="1"/>
  <c r="R718" i="3"/>
  <c r="R719" i="3"/>
  <c r="BH719" i="3" s="1"/>
  <c r="R721" i="3"/>
  <c r="BH721" i="3" s="1"/>
  <c r="R722" i="3"/>
  <c r="BH722" i="3" s="1"/>
  <c r="R724" i="3"/>
  <c r="BH724" i="3" s="1"/>
  <c r="R726" i="3"/>
  <c r="BH726" i="3" s="1"/>
  <c r="R728" i="3"/>
  <c r="BH728" i="3" s="1"/>
  <c r="R729" i="3"/>
  <c r="BH729" i="3" s="1"/>
  <c r="R730" i="3"/>
  <c r="BH730" i="3" s="1"/>
  <c r="R731" i="3"/>
  <c r="BH731" i="3" s="1"/>
  <c r="R732" i="3"/>
  <c r="BH732" i="3" s="1"/>
  <c r="R733" i="3"/>
  <c r="BH733" i="3" s="1"/>
  <c r="R734" i="3"/>
  <c r="BH734" i="3" s="1"/>
  <c r="R735" i="3"/>
  <c r="BH735" i="3" s="1"/>
  <c r="R736" i="3"/>
  <c r="BH736" i="3" s="1"/>
  <c r="R737" i="3"/>
  <c r="BH737" i="3" s="1"/>
  <c r="R738" i="3"/>
  <c r="BH738" i="3" s="1"/>
  <c r="R740" i="3"/>
  <c r="BH740" i="3" s="1"/>
  <c r="R741" i="3"/>
  <c r="BH741" i="3" s="1"/>
  <c r="BH742" i="3"/>
  <c r="R744" i="3"/>
  <c r="BH744" i="3" s="1"/>
  <c r="R745" i="3"/>
  <c r="BH745" i="3" s="1"/>
  <c r="R746" i="3"/>
  <c r="BH746" i="3" s="1"/>
  <c r="R748" i="3"/>
  <c r="BH748" i="3" s="1"/>
  <c r="R749" i="3"/>
  <c r="BH749" i="3" s="1"/>
  <c r="R750" i="3"/>
  <c r="BH750" i="3" s="1"/>
  <c r="R752" i="3"/>
  <c r="BH752" i="3" s="1"/>
  <c r="R753" i="3"/>
  <c r="BH753" i="3" s="1"/>
  <c r="R754" i="3"/>
  <c r="BH754" i="3" s="1"/>
  <c r="R756" i="3"/>
  <c r="BH756" i="3" s="1"/>
  <c r="R757" i="3"/>
  <c r="R758" i="3"/>
  <c r="BH758" i="3" s="1"/>
  <c r="R760" i="3"/>
  <c r="BH760" i="3" s="1"/>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L578" i="3"/>
  <c r="P577" i="3"/>
  <c r="P576" i="3"/>
  <c r="P575" i="3"/>
  <c r="AW574" i="3"/>
  <c r="R574" i="3" s="1"/>
  <c r="BH574" i="3" s="1"/>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3" i="3"/>
  <c r="P494"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L467" i="3"/>
  <c r="P466" i="3"/>
  <c r="P465" i="3"/>
  <c r="P464" i="3"/>
  <c r="P463" i="3"/>
  <c r="P462" i="3"/>
  <c r="P461" i="3"/>
  <c r="P460" i="3"/>
  <c r="L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P427" i="3"/>
  <c r="P426" i="3"/>
  <c r="P425" i="3"/>
  <c r="P424" i="3"/>
  <c r="P423" i="3"/>
  <c r="P422" i="3"/>
  <c r="P421" i="3"/>
  <c r="P420" i="3"/>
  <c r="L420" i="3"/>
  <c r="P419" i="3"/>
  <c r="P418" i="3"/>
  <c r="P417" i="3"/>
  <c r="P416" i="3"/>
  <c r="P415" i="3"/>
  <c r="M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AT387" i="3"/>
  <c r="R387" i="3"/>
  <c r="BH387" i="3" s="1"/>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L319" i="3"/>
  <c r="P318" i="3"/>
  <c r="P317" i="3"/>
  <c r="P316" i="3"/>
  <c r="P315" i="3"/>
  <c r="P314" i="3"/>
  <c r="P313" i="3"/>
  <c r="P312" i="3"/>
  <c r="P311" i="3"/>
  <c r="P310" i="3"/>
  <c r="P309" i="3"/>
  <c r="P308" i="3"/>
  <c r="P307" i="3"/>
  <c r="L307" i="3"/>
  <c r="P306" i="3"/>
  <c r="L306" i="3"/>
  <c r="P305" i="3"/>
  <c r="P304" i="3"/>
  <c r="P303" i="3"/>
  <c r="P302" i="3"/>
  <c r="P301" i="3"/>
  <c r="P300" i="3"/>
  <c r="P299" i="3"/>
  <c r="L299" i="3"/>
  <c r="P298" i="3"/>
  <c r="L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264" i="3"/>
  <c r="P263" i="3"/>
  <c r="P262" i="3"/>
  <c r="P261" i="3"/>
  <c r="P260" i="3"/>
  <c r="M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P17" i="3"/>
  <c r="P16" i="3"/>
  <c r="P15" i="3"/>
  <c r="P14" i="3"/>
  <c r="P12" i="3"/>
  <c r="P11" i="3"/>
  <c r="R10" i="3"/>
  <c r="BH10" i="3" s="1"/>
  <c r="P10" i="3"/>
  <c r="BI9" i="3"/>
  <c r="BH9" i="3"/>
  <c r="BF9" i="3"/>
  <c r="BE9" i="3"/>
  <c r="BD9" i="3"/>
  <c r="BC9" i="3"/>
  <c r="BB9" i="3"/>
  <c r="BA9" i="3"/>
  <c r="AZ9" i="3"/>
  <c r="AY9" i="3"/>
  <c r="AX9" i="3"/>
  <c r="AW9" i="3"/>
  <c r="AV9" i="3"/>
  <c r="AU9" i="3"/>
  <c r="AT9" i="3"/>
  <c r="AS9" i="3"/>
  <c r="AR9" i="3"/>
  <c r="AQ9" i="3"/>
  <c r="AP9" i="3"/>
  <c r="AO9" i="3"/>
  <c r="AN9" i="3"/>
  <c r="AM9" i="3"/>
  <c r="AL9" i="3"/>
  <c r="AK9" i="3"/>
  <c r="AJ9" i="3"/>
  <c r="AI9" i="3"/>
  <c r="AH9" i="3"/>
  <c r="AG9" i="3"/>
  <c r="AF9" i="3"/>
  <c r="AE9" i="3"/>
  <c r="AD9" i="3"/>
  <c r="AC9" i="3"/>
  <c r="AB9" i="3"/>
  <c r="AA9" i="3"/>
  <c r="Z9" i="3"/>
  <c r="Y9" i="3"/>
  <c r="X9" i="3"/>
  <c r="W9" i="3"/>
  <c r="V9" i="3"/>
  <c r="U9" i="3"/>
  <c r="R9" i="3"/>
  <c r="Q9" i="3"/>
  <c r="P9" i="3"/>
  <c r="O9" i="3"/>
  <c r="N9" i="3"/>
  <c r="M9" i="3"/>
  <c r="L9" i="3"/>
  <c r="K9" i="3"/>
  <c r="J9" i="3"/>
  <c r="I9" i="3"/>
  <c r="H9" i="3"/>
  <c r="G9" i="3"/>
  <c r="F9" i="3"/>
  <c r="E9" i="3"/>
  <c r="D9" i="3"/>
  <c r="C9" i="3"/>
  <c r="B9" i="3"/>
  <c r="AQ6" i="3"/>
  <c r="G55" i="1"/>
  <c r="AI380" i="2"/>
  <c r="R11" i="1"/>
  <c r="BH11" i="1" s="1"/>
  <c r="R12" i="1"/>
  <c r="BH12" i="1" s="1"/>
  <c r="R13" i="1"/>
  <c r="BH13" i="1" s="1"/>
  <c r="R14" i="1"/>
  <c r="BH14" i="1" s="1"/>
  <c r="R15" i="1"/>
  <c r="BH15" i="1" s="1"/>
  <c r="R16" i="1"/>
  <c r="BH16" i="1" s="1"/>
  <c r="R17" i="1"/>
  <c r="BH17" i="1" s="1"/>
  <c r="R18" i="1"/>
  <c r="BH18" i="1" s="1"/>
  <c r="R19" i="1"/>
  <c r="BH19" i="1" s="1"/>
  <c r="R20" i="1"/>
  <c r="BH20" i="1" s="1"/>
  <c r="R21" i="1"/>
  <c r="BH21" i="1" s="1"/>
  <c r="R22" i="1"/>
  <c r="BH22" i="1" s="1"/>
  <c r="R23" i="1"/>
  <c r="BH23" i="1" s="1"/>
  <c r="R24" i="1"/>
  <c r="BH24" i="1" s="1"/>
  <c r="R25" i="1"/>
  <c r="BH25" i="1" s="1"/>
  <c r="R26" i="1"/>
  <c r="BH26" i="1" s="1"/>
  <c r="R27" i="1"/>
  <c r="BH27" i="1" s="1"/>
  <c r="R28" i="1"/>
  <c r="BH28" i="1" s="1"/>
  <c r="R29" i="1"/>
  <c r="BH29" i="1" s="1"/>
  <c r="R30" i="1"/>
  <c r="BH30" i="1" s="1"/>
  <c r="R31" i="1"/>
  <c r="BH31" i="1" s="1"/>
  <c r="R32" i="1"/>
  <c r="BH32" i="1" s="1"/>
  <c r="R33" i="1"/>
  <c r="BH33" i="1" s="1"/>
  <c r="R34" i="1"/>
  <c r="BH34" i="1" s="1"/>
  <c r="R35" i="1"/>
  <c r="BH35" i="1" s="1"/>
  <c r="R36" i="1"/>
  <c r="BH36" i="1" s="1"/>
  <c r="R37" i="1"/>
  <c r="BH37" i="1" s="1"/>
  <c r="R38" i="1"/>
  <c r="BH38" i="1" s="1"/>
  <c r="R39" i="1"/>
  <c r="BH39" i="1" s="1"/>
  <c r="R40" i="1"/>
  <c r="BH40" i="1" s="1"/>
  <c r="R41" i="1"/>
  <c r="BH41" i="1" s="1"/>
  <c r="R42" i="1"/>
  <c r="BH42" i="1" s="1"/>
  <c r="R43" i="1"/>
  <c r="BH43" i="1" s="1"/>
  <c r="R44" i="1"/>
  <c r="BH44" i="1" s="1"/>
  <c r="R45" i="1"/>
  <c r="BH45" i="1" s="1"/>
  <c r="R46" i="1"/>
  <c r="BH46" i="1" s="1"/>
  <c r="R47" i="1"/>
  <c r="BH47" i="1" s="1"/>
  <c r="R48" i="1"/>
  <c r="BH48" i="1" s="1"/>
  <c r="R49" i="1"/>
  <c r="BH49" i="1" s="1"/>
  <c r="R50" i="1"/>
  <c r="BH50" i="1" s="1"/>
  <c r="R51" i="1"/>
  <c r="BH51" i="1" s="1"/>
  <c r="R52" i="1"/>
  <c r="BH52" i="1" s="1"/>
  <c r="R53" i="1"/>
  <c r="BH53" i="1" s="1"/>
  <c r="R54" i="1"/>
  <c r="BH54" i="1" s="1"/>
  <c r="R55" i="1"/>
  <c r="BH55" i="1" s="1"/>
  <c r="R56" i="1"/>
  <c r="BH56" i="1" s="1"/>
  <c r="R57" i="1"/>
  <c r="BH57" i="1" s="1"/>
  <c r="R58" i="1"/>
  <c r="BH58" i="1" s="1"/>
  <c r="R59" i="1"/>
  <c r="BH59" i="1" s="1"/>
  <c r="R60" i="1"/>
  <c r="BH60" i="1" s="1"/>
  <c r="R61" i="1"/>
  <c r="BH61" i="1" s="1"/>
  <c r="R62" i="1"/>
  <c r="BH62" i="1" s="1"/>
  <c r="R63" i="1"/>
  <c r="BH63" i="1" s="1"/>
  <c r="R64" i="1"/>
  <c r="BH64" i="1" s="1"/>
  <c r="R65" i="1"/>
  <c r="BH65" i="1" s="1"/>
  <c r="R66" i="1"/>
  <c r="BH66" i="1" s="1"/>
  <c r="R67" i="1"/>
  <c r="BH67" i="1" s="1"/>
  <c r="R68" i="1"/>
  <c r="BH68" i="1" s="1"/>
  <c r="R69" i="1"/>
  <c r="BH69" i="1" s="1"/>
  <c r="R70" i="1"/>
  <c r="BH70" i="1" s="1"/>
  <c r="R71" i="1"/>
  <c r="BH71" i="1" s="1"/>
  <c r="R72" i="1"/>
  <c r="BH72" i="1" s="1"/>
  <c r="R73" i="1"/>
  <c r="BH73" i="1" s="1"/>
  <c r="R74" i="1"/>
  <c r="BH74" i="1" s="1"/>
  <c r="R75" i="1"/>
  <c r="BH75" i="1" s="1"/>
  <c r="R76" i="1"/>
  <c r="BH76" i="1" s="1"/>
  <c r="R77" i="1"/>
  <c r="BH77" i="1" s="1"/>
  <c r="R78" i="1"/>
  <c r="BH78" i="1" s="1"/>
  <c r="R79" i="1"/>
  <c r="BH79" i="1" s="1"/>
  <c r="R80" i="1"/>
  <c r="BH80" i="1" s="1"/>
  <c r="R81" i="1"/>
  <c r="BH81" i="1" s="1"/>
  <c r="R82" i="1"/>
  <c r="BH82" i="1" s="1"/>
  <c r="R83" i="1"/>
  <c r="BH83" i="1" s="1"/>
  <c r="R84" i="1"/>
  <c r="BH84" i="1" s="1"/>
  <c r="R85" i="1"/>
  <c r="BH85" i="1" s="1"/>
  <c r="R86" i="1"/>
  <c r="BH86" i="1" s="1"/>
  <c r="R87" i="1"/>
  <c r="BH87" i="1" s="1"/>
  <c r="R88" i="1"/>
  <c r="BH88" i="1" s="1"/>
  <c r="R89" i="1"/>
  <c r="BH89" i="1" s="1"/>
  <c r="R90" i="1"/>
  <c r="BH90" i="1" s="1"/>
  <c r="R91" i="1"/>
  <c r="BH91" i="1" s="1"/>
  <c r="R92" i="1"/>
  <c r="BH92" i="1" s="1"/>
  <c r="R93" i="1"/>
  <c r="BH93" i="1" s="1"/>
  <c r="R94" i="1"/>
  <c r="BH94" i="1" s="1"/>
  <c r="R95" i="1"/>
  <c r="BH95" i="1" s="1"/>
  <c r="R96" i="1"/>
  <c r="BH96" i="1" s="1"/>
  <c r="R97" i="1"/>
  <c r="BH97" i="1" s="1"/>
  <c r="R98" i="1"/>
  <c r="BH98" i="1" s="1"/>
  <c r="R99" i="1"/>
  <c r="BH99" i="1" s="1"/>
  <c r="R100" i="1"/>
  <c r="BH100" i="1" s="1"/>
  <c r="R101" i="1"/>
  <c r="BH101" i="1" s="1"/>
  <c r="R102" i="1"/>
  <c r="BH102" i="1" s="1"/>
  <c r="R103" i="1"/>
  <c r="BH103" i="1" s="1"/>
  <c r="R104" i="1"/>
  <c r="BH104" i="1" s="1"/>
  <c r="R105" i="1"/>
  <c r="BH105" i="1" s="1"/>
  <c r="R106" i="1"/>
  <c r="BH106" i="1" s="1"/>
  <c r="R107" i="1"/>
  <c r="BH107" i="1" s="1"/>
  <c r="R108" i="1"/>
  <c r="BH108" i="1" s="1"/>
  <c r="R109" i="1"/>
  <c r="BH109" i="1" s="1"/>
  <c r="R110" i="1"/>
  <c r="BH110" i="1" s="1"/>
  <c r="R111" i="1"/>
  <c r="BH111" i="1" s="1"/>
  <c r="R112" i="1"/>
  <c r="BH112" i="1" s="1"/>
  <c r="R113" i="1"/>
  <c r="BH113" i="1" s="1"/>
  <c r="R114" i="1"/>
  <c r="BH114" i="1" s="1"/>
  <c r="R115" i="1"/>
  <c r="BH115" i="1" s="1"/>
  <c r="R116" i="1"/>
  <c r="BH116" i="1" s="1"/>
  <c r="R117" i="1"/>
  <c r="BH117" i="1" s="1"/>
  <c r="R118" i="1"/>
  <c r="BH118" i="1" s="1"/>
  <c r="R119" i="1"/>
  <c r="BH119" i="1" s="1"/>
  <c r="R120" i="1"/>
  <c r="BH120" i="1" s="1"/>
  <c r="R121" i="1"/>
  <c r="BH121" i="1" s="1"/>
  <c r="R122" i="1"/>
  <c r="BH122" i="1" s="1"/>
  <c r="R123" i="1"/>
  <c r="BH123" i="1" s="1"/>
  <c r="R124" i="1"/>
  <c r="BH124" i="1" s="1"/>
  <c r="R125" i="1"/>
  <c r="BH125" i="1" s="1"/>
  <c r="R126" i="1"/>
  <c r="BH126" i="1" s="1"/>
  <c r="R127" i="1"/>
  <c r="BH127" i="1" s="1"/>
  <c r="R128" i="1"/>
  <c r="BH128" i="1" s="1"/>
  <c r="R129" i="1"/>
  <c r="BH129" i="1" s="1"/>
  <c r="R130" i="1"/>
  <c r="BH130" i="1" s="1"/>
  <c r="R131" i="1"/>
  <c r="BH131" i="1" s="1"/>
  <c r="R132" i="1"/>
  <c r="BH132" i="1" s="1"/>
  <c r="R133" i="1"/>
  <c r="BH133" i="1" s="1"/>
  <c r="R134" i="1"/>
  <c r="BH134" i="1" s="1"/>
  <c r="R135" i="1"/>
  <c r="BH135" i="1" s="1"/>
  <c r="R136" i="1"/>
  <c r="BH136" i="1" s="1"/>
  <c r="R137" i="1"/>
  <c r="BH137" i="1" s="1"/>
  <c r="R138" i="1"/>
  <c r="BH138" i="1" s="1"/>
  <c r="R139" i="1"/>
  <c r="BH139" i="1" s="1"/>
  <c r="R140" i="1"/>
  <c r="BH140" i="1" s="1"/>
  <c r="R141" i="1"/>
  <c r="BH141" i="1" s="1"/>
  <c r="R142" i="1"/>
  <c r="BH142" i="1" s="1"/>
  <c r="R143" i="1"/>
  <c r="BH143" i="1" s="1"/>
  <c r="R144" i="1"/>
  <c r="BH144" i="1" s="1"/>
  <c r="R145" i="1"/>
  <c r="BH145" i="1" s="1"/>
  <c r="R146" i="1"/>
  <c r="BH146" i="1" s="1"/>
  <c r="R147" i="1"/>
  <c r="BH147" i="1" s="1"/>
  <c r="R148" i="1"/>
  <c r="BH148" i="1" s="1"/>
  <c r="R149" i="1"/>
  <c r="BH149" i="1" s="1"/>
  <c r="R150" i="1"/>
  <c r="BH150" i="1" s="1"/>
  <c r="R151" i="1"/>
  <c r="BH151" i="1" s="1"/>
  <c r="R152" i="1"/>
  <c r="BH152" i="1" s="1"/>
  <c r="R153" i="1"/>
  <c r="BH153" i="1" s="1"/>
  <c r="R154" i="1"/>
  <c r="BH154" i="1" s="1"/>
  <c r="R155" i="1"/>
  <c r="BH155" i="1" s="1"/>
  <c r="R156" i="1"/>
  <c r="BH156" i="1" s="1"/>
  <c r="R157" i="1"/>
  <c r="BH157" i="1" s="1"/>
  <c r="R158" i="1"/>
  <c r="BH158" i="1" s="1"/>
  <c r="R159" i="1"/>
  <c r="BH159" i="1" s="1"/>
  <c r="R160" i="1"/>
  <c r="BH160" i="1" s="1"/>
  <c r="R161" i="1"/>
  <c r="BH161" i="1" s="1"/>
  <c r="R162" i="1"/>
  <c r="BH162" i="1" s="1"/>
  <c r="R163" i="1"/>
  <c r="BH163" i="1" s="1"/>
  <c r="R164" i="1"/>
  <c r="BH164" i="1" s="1"/>
  <c r="R165" i="1"/>
  <c r="BH165" i="1" s="1"/>
  <c r="R166" i="1"/>
  <c r="BH166" i="1" s="1"/>
  <c r="R167" i="1"/>
  <c r="BH167" i="1" s="1"/>
  <c r="R168" i="1"/>
  <c r="BH168" i="1" s="1"/>
  <c r="R169" i="1"/>
  <c r="BH169" i="1" s="1"/>
  <c r="R170" i="1"/>
  <c r="BH170" i="1" s="1"/>
  <c r="R171" i="1"/>
  <c r="BH171" i="1" s="1"/>
  <c r="R172" i="1"/>
  <c r="BH172" i="1" s="1"/>
  <c r="R173" i="1"/>
  <c r="BH173" i="1" s="1"/>
  <c r="R174" i="1"/>
  <c r="BH174" i="1" s="1"/>
  <c r="R175" i="1"/>
  <c r="BH175" i="1" s="1"/>
  <c r="R176" i="1"/>
  <c r="BH176" i="1" s="1"/>
  <c r="R177" i="1"/>
  <c r="BH177" i="1" s="1"/>
  <c r="R178" i="1"/>
  <c r="BH178" i="1" s="1"/>
  <c r="R179" i="1"/>
  <c r="BH179" i="1" s="1"/>
  <c r="R180" i="1"/>
  <c r="BH180" i="1" s="1"/>
  <c r="R181" i="1"/>
  <c r="BH181" i="1" s="1"/>
  <c r="R182" i="1"/>
  <c r="BH182" i="1" s="1"/>
  <c r="R183" i="1"/>
  <c r="BH183" i="1" s="1"/>
  <c r="R184" i="1"/>
  <c r="BH184" i="1" s="1"/>
  <c r="R185" i="1"/>
  <c r="BH185" i="1" s="1"/>
  <c r="R186" i="1"/>
  <c r="BH186" i="1" s="1"/>
  <c r="R187" i="1"/>
  <c r="BH187" i="1" s="1"/>
  <c r="R188" i="1"/>
  <c r="BH188" i="1" s="1"/>
  <c r="R189" i="1"/>
  <c r="BH189" i="1" s="1"/>
  <c r="R190" i="1"/>
  <c r="BH190" i="1" s="1"/>
  <c r="R191" i="1"/>
  <c r="BH191" i="1" s="1"/>
  <c r="R192" i="1"/>
  <c r="BH192" i="1" s="1"/>
  <c r="R193" i="1"/>
  <c r="BH193" i="1" s="1"/>
  <c r="R194" i="1"/>
  <c r="BH194" i="1" s="1"/>
  <c r="R195" i="1"/>
  <c r="BH195" i="1" s="1"/>
  <c r="R196" i="1"/>
  <c r="BH196" i="1" s="1"/>
  <c r="R197" i="1"/>
  <c r="BH197" i="1" s="1"/>
  <c r="R198" i="1"/>
  <c r="BH198" i="1" s="1"/>
  <c r="R199" i="1"/>
  <c r="BH199" i="1" s="1"/>
  <c r="R200" i="1"/>
  <c r="BH200" i="1" s="1"/>
  <c r="R201" i="1"/>
  <c r="BH201" i="1" s="1"/>
  <c r="R202" i="1"/>
  <c r="BH202" i="1" s="1"/>
  <c r="R203" i="1"/>
  <c r="BH203" i="1" s="1"/>
  <c r="R204" i="1"/>
  <c r="BH204" i="1" s="1"/>
  <c r="R205" i="1"/>
  <c r="BH205" i="1" s="1"/>
  <c r="R206" i="1"/>
  <c r="BH206" i="1" s="1"/>
  <c r="R207" i="1"/>
  <c r="BH207" i="1" s="1"/>
  <c r="R208" i="1"/>
  <c r="BH208" i="1" s="1"/>
  <c r="R209" i="1"/>
  <c r="BH209" i="1" s="1"/>
  <c r="R210" i="1"/>
  <c r="BH210" i="1" s="1"/>
  <c r="R211" i="1"/>
  <c r="BH211" i="1" s="1"/>
  <c r="R212" i="1"/>
  <c r="BH212" i="1" s="1"/>
  <c r="R213" i="1"/>
  <c r="BH213" i="1" s="1"/>
  <c r="R214" i="1"/>
  <c r="BH214" i="1" s="1"/>
  <c r="R215" i="1"/>
  <c r="BH215" i="1" s="1"/>
  <c r="R216" i="1"/>
  <c r="BH216" i="1" s="1"/>
  <c r="R217" i="1"/>
  <c r="BH217" i="1" s="1"/>
  <c r="R218" i="1"/>
  <c r="BH218" i="1" s="1"/>
  <c r="R219" i="1"/>
  <c r="BH219" i="1" s="1"/>
  <c r="R220" i="1"/>
  <c r="BH220" i="1" s="1"/>
  <c r="R221" i="1"/>
  <c r="BH221" i="1" s="1"/>
  <c r="R222" i="1"/>
  <c r="BH222" i="1" s="1"/>
  <c r="R223" i="1"/>
  <c r="BH223" i="1" s="1"/>
  <c r="R224" i="1"/>
  <c r="BH224" i="1" s="1"/>
  <c r="R225" i="1"/>
  <c r="BH225" i="1" s="1"/>
  <c r="R226" i="1"/>
  <c r="BH226" i="1" s="1"/>
  <c r="R227" i="1"/>
  <c r="BH227" i="1" s="1"/>
  <c r="R228" i="1"/>
  <c r="BH228" i="1" s="1"/>
  <c r="R229" i="1"/>
  <c r="BH229" i="1" s="1"/>
  <c r="R230" i="1"/>
  <c r="BH230" i="1" s="1"/>
  <c r="R231" i="1"/>
  <c r="BH231" i="1" s="1"/>
  <c r="R232" i="1"/>
  <c r="BH232" i="1" s="1"/>
  <c r="R233" i="1"/>
  <c r="BH233" i="1" s="1"/>
  <c r="R234" i="1"/>
  <c r="BH234" i="1" s="1"/>
  <c r="R235" i="1"/>
  <c r="BH235" i="1" s="1"/>
  <c r="R236" i="1"/>
  <c r="BH236" i="1" s="1"/>
  <c r="R237" i="1"/>
  <c r="BH237" i="1" s="1"/>
  <c r="R238" i="1"/>
  <c r="BH238" i="1" s="1"/>
  <c r="R239" i="1"/>
  <c r="BH239" i="1" s="1"/>
  <c r="R240" i="1"/>
  <c r="BH240" i="1" s="1"/>
  <c r="R241" i="1"/>
  <c r="BH241" i="1" s="1"/>
  <c r="R242" i="1"/>
  <c r="BH242" i="1" s="1"/>
  <c r="R243" i="1"/>
  <c r="BH243" i="1" s="1"/>
  <c r="R244" i="1"/>
  <c r="BH244" i="1" s="1"/>
  <c r="R245" i="1"/>
  <c r="BH245" i="1" s="1"/>
  <c r="R246" i="1"/>
  <c r="BH246" i="1" s="1"/>
  <c r="R247" i="1"/>
  <c r="BH247" i="1" s="1"/>
  <c r="R248" i="1"/>
  <c r="BH248" i="1" s="1"/>
  <c r="R249" i="1"/>
  <c r="BH249" i="1" s="1"/>
  <c r="R250" i="1"/>
  <c r="BH250" i="1" s="1"/>
  <c r="R251" i="1"/>
  <c r="BH251" i="1" s="1"/>
  <c r="R252" i="1"/>
  <c r="BH252" i="1" s="1"/>
  <c r="R253" i="1"/>
  <c r="BH253" i="1" s="1"/>
  <c r="R254" i="1"/>
  <c r="BH254" i="1" s="1"/>
  <c r="R255" i="1"/>
  <c r="BH255" i="1" s="1"/>
  <c r="R256" i="1"/>
  <c r="BH256" i="1" s="1"/>
  <c r="R257" i="1"/>
  <c r="BH257" i="1" s="1"/>
  <c r="R258" i="1"/>
  <c r="BH258" i="1" s="1"/>
  <c r="R259" i="1"/>
  <c r="BH259" i="1" s="1"/>
  <c r="R260" i="1"/>
  <c r="BH260" i="1" s="1"/>
  <c r="R261" i="1"/>
  <c r="BH261" i="1" s="1"/>
  <c r="R262" i="1"/>
  <c r="BH262" i="1" s="1"/>
  <c r="R263" i="1"/>
  <c r="BH263" i="1" s="1"/>
  <c r="R264" i="1"/>
  <c r="BH264" i="1" s="1"/>
  <c r="R265" i="1"/>
  <c r="BH265" i="1" s="1"/>
  <c r="R266" i="1"/>
  <c r="BH266" i="1" s="1"/>
  <c r="R267" i="1"/>
  <c r="BH267" i="1" s="1"/>
  <c r="R268" i="1"/>
  <c r="BH268" i="1" s="1"/>
  <c r="R269" i="1"/>
  <c r="BH269" i="1" s="1"/>
  <c r="R270" i="1"/>
  <c r="BH270" i="1" s="1"/>
  <c r="R271" i="1"/>
  <c r="BH271" i="1" s="1"/>
  <c r="R272" i="1"/>
  <c r="BH272" i="1" s="1"/>
  <c r="R273" i="1"/>
  <c r="BH273" i="1" s="1"/>
  <c r="R274" i="1"/>
  <c r="BH274" i="1" s="1"/>
  <c r="R275" i="1"/>
  <c r="BH275" i="1" s="1"/>
  <c r="R276" i="1"/>
  <c r="BH276" i="1" s="1"/>
  <c r="R277" i="1"/>
  <c r="BH277" i="1" s="1"/>
  <c r="R278" i="1"/>
  <c r="BH278" i="1" s="1"/>
  <c r="R279" i="1"/>
  <c r="BH279" i="1" s="1"/>
  <c r="R280" i="1"/>
  <c r="BH280" i="1" s="1"/>
  <c r="R281" i="1"/>
  <c r="BH281" i="1" s="1"/>
  <c r="R282" i="1"/>
  <c r="BH282" i="1" s="1"/>
  <c r="R283" i="1"/>
  <c r="BH283" i="1" s="1"/>
  <c r="R284" i="1"/>
  <c r="BH284" i="1" s="1"/>
  <c r="R285" i="1"/>
  <c r="BH285" i="1" s="1"/>
  <c r="R286" i="1"/>
  <c r="BH286" i="1" s="1"/>
  <c r="R287" i="1"/>
  <c r="BH287" i="1" s="1"/>
  <c r="R288" i="1"/>
  <c r="BH288" i="1" s="1"/>
  <c r="R289" i="1"/>
  <c r="BH289" i="1" s="1"/>
  <c r="R290" i="1"/>
  <c r="BH290" i="1" s="1"/>
  <c r="R291" i="1"/>
  <c r="BH291" i="1" s="1"/>
  <c r="R292" i="1"/>
  <c r="BH292" i="1" s="1"/>
  <c r="R293" i="1"/>
  <c r="BH293" i="1" s="1"/>
  <c r="R294" i="1"/>
  <c r="BH294" i="1" s="1"/>
  <c r="R295" i="1"/>
  <c r="BH295" i="1" s="1"/>
  <c r="R296" i="1"/>
  <c r="BH296" i="1" s="1"/>
  <c r="R297" i="1"/>
  <c r="BH297" i="1" s="1"/>
  <c r="R298" i="1"/>
  <c r="BH298" i="1" s="1"/>
  <c r="R299" i="1"/>
  <c r="BH299" i="1" s="1"/>
  <c r="R300" i="1"/>
  <c r="BH300" i="1" s="1"/>
  <c r="R301" i="1"/>
  <c r="BH301" i="1" s="1"/>
  <c r="R302" i="1"/>
  <c r="BH302" i="1" s="1"/>
  <c r="R303" i="1"/>
  <c r="BH303" i="1" s="1"/>
  <c r="R304" i="1"/>
  <c r="BH304" i="1" s="1"/>
  <c r="R305" i="1"/>
  <c r="BH305" i="1" s="1"/>
  <c r="R306" i="1"/>
  <c r="BH306" i="1" s="1"/>
  <c r="R307" i="1"/>
  <c r="BH307" i="1" s="1"/>
  <c r="R308" i="1"/>
  <c r="BH308" i="1" s="1"/>
  <c r="R309" i="1"/>
  <c r="BH309" i="1" s="1"/>
  <c r="R310" i="1"/>
  <c r="BH310" i="1" s="1"/>
  <c r="R311" i="1"/>
  <c r="BH311" i="1" s="1"/>
  <c r="R312" i="1"/>
  <c r="BH312" i="1" s="1"/>
  <c r="R313" i="1"/>
  <c r="BH313" i="1" s="1"/>
  <c r="R314" i="1"/>
  <c r="BH314" i="1" s="1"/>
  <c r="R315" i="1"/>
  <c r="BH315" i="1" s="1"/>
  <c r="R316" i="1"/>
  <c r="BH316" i="1" s="1"/>
  <c r="R317" i="1"/>
  <c r="BH317" i="1" s="1"/>
  <c r="R318" i="1"/>
  <c r="BH318" i="1" s="1"/>
  <c r="R319" i="1"/>
  <c r="BH319" i="1" s="1"/>
  <c r="R320" i="1"/>
  <c r="BH320" i="1" s="1"/>
  <c r="R321" i="1"/>
  <c r="BH321" i="1" s="1"/>
  <c r="R322" i="1"/>
  <c r="BH322" i="1" s="1"/>
  <c r="R323" i="1"/>
  <c r="BH323" i="1" s="1"/>
  <c r="R324" i="1"/>
  <c r="BH324" i="1" s="1"/>
  <c r="R325" i="1"/>
  <c r="BH325" i="1" s="1"/>
  <c r="R326" i="1"/>
  <c r="BH326" i="1" s="1"/>
  <c r="R327" i="1"/>
  <c r="BH327" i="1" s="1"/>
  <c r="R328" i="1"/>
  <c r="BH328" i="1" s="1"/>
  <c r="R329" i="1"/>
  <c r="BH329" i="1" s="1"/>
  <c r="R330" i="1"/>
  <c r="BH330" i="1" s="1"/>
  <c r="R331" i="1"/>
  <c r="BH331" i="1" s="1"/>
  <c r="R332" i="1"/>
  <c r="BH332" i="1" s="1"/>
  <c r="R333" i="1"/>
  <c r="BH333" i="1" s="1"/>
  <c r="R334" i="1"/>
  <c r="BH334" i="1" s="1"/>
  <c r="R335" i="1"/>
  <c r="BH335" i="1" s="1"/>
  <c r="R336" i="1"/>
  <c r="BH336" i="1" s="1"/>
  <c r="R337" i="1"/>
  <c r="BH337" i="1" s="1"/>
  <c r="R338" i="1"/>
  <c r="BH338" i="1" s="1"/>
  <c r="R339" i="1"/>
  <c r="BH339" i="1" s="1"/>
  <c r="R340" i="1"/>
  <c r="BH340" i="1" s="1"/>
  <c r="R341" i="1"/>
  <c r="BH341" i="1" s="1"/>
  <c r="R342" i="1"/>
  <c r="BH342" i="1" s="1"/>
  <c r="R343" i="1"/>
  <c r="BH343" i="1" s="1"/>
  <c r="R344" i="1"/>
  <c r="BH344" i="1" s="1"/>
  <c r="R345" i="1"/>
  <c r="BH345" i="1" s="1"/>
  <c r="R346" i="1"/>
  <c r="BH346" i="1" s="1"/>
  <c r="R347" i="1"/>
  <c r="BH347" i="1" s="1"/>
  <c r="R348" i="1"/>
  <c r="BH348" i="1" s="1"/>
  <c r="R349" i="1"/>
  <c r="BH349" i="1" s="1"/>
  <c r="R350" i="1"/>
  <c r="BH350" i="1" s="1"/>
  <c r="R351" i="1"/>
  <c r="BH351" i="1"/>
  <c r="R352" i="1"/>
  <c r="BH352" i="1" s="1"/>
  <c r="R353" i="1"/>
  <c r="BH353" i="1" s="1"/>
  <c r="R354" i="1"/>
  <c r="BH354" i="1" s="1"/>
  <c r="R355" i="1"/>
  <c r="BH355" i="1" s="1"/>
  <c r="R356" i="1"/>
  <c r="BH356" i="1" s="1"/>
  <c r="R357" i="1"/>
  <c r="BH357" i="1" s="1"/>
  <c r="R358" i="1"/>
  <c r="BH358" i="1" s="1"/>
  <c r="R359" i="1"/>
  <c r="BH359" i="1" s="1"/>
  <c r="R360" i="1"/>
  <c r="BH360" i="1" s="1"/>
  <c r="R361" i="1"/>
  <c r="BH361" i="1" s="1"/>
  <c r="R362" i="1"/>
  <c r="BH362" i="1" s="1"/>
  <c r="R363" i="1"/>
  <c r="BH363" i="1" s="1"/>
  <c r="R364" i="1"/>
  <c r="BH364" i="1" s="1"/>
  <c r="R365" i="1"/>
  <c r="BH365" i="1" s="1"/>
  <c r="R366" i="1"/>
  <c r="BH366" i="1" s="1"/>
  <c r="R367" i="1"/>
  <c r="BH367" i="1" s="1"/>
  <c r="R368" i="1"/>
  <c r="BH368" i="1" s="1"/>
  <c r="R369" i="1"/>
  <c r="BH369" i="1" s="1"/>
  <c r="R370" i="1"/>
  <c r="BH370" i="1" s="1"/>
  <c r="R371" i="1"/>
  <c r="BH371" i="1" s="1"/>
  <c r="R372" i="1"/>
  <c r="BH372" i="1" s="1"/>
  <c r="R373" i="1"/>
  <c r="BH373" i="1" s="1"/>
  <c r="R374" i="1"/>
  <c r="BH374" i="1" s="1"/>
  <c r="R375" i="1"/>
  <c r="BH375" i="1" s="1"/>
  <c r="R376" i="1"/>
  <c r="BH376" i="1" s="1"/>
  <c r="R377" i="1"/>
  <c r="BH377" i="1" s="1"/>
  <c r="R378" i="1"/>
  <c r="BH378" i="1" s="1"/>
  <c r="R379" i="1"/>
  <c r="BH379" i="1" s="1"/>
  <c r="R380" i="1"/>
  <c r="BH380" i="1" s="1"/>
  <c r="R381" i="1"/>
  <c r="BH381" i="1" s="1"/>
  <c r="R382" i="1"/>
  <c r="BH382" i="1" s="1"/>
  <c r="R383" i="1"/>
  <c r="BH383" i="1" s="1"/>
  <c r="R384" i="1"/>
  <c r="BH384" i="1" s="1"/>
  <c r="R385" i="1"/>
  <c r="BH385" i="1" s="1"/>
  <c r="R386" i="1"/>
  <c r="BH386" i="1" s="1"/>
  <c r="R387" i="1"/>
  <c r="BH387" i="1" s="1"/>
  <c r="R388" i="1"/>
  <c r="BH388" i="1" s="1"/>
  <c r="R389" i="1"/>
  <c r="BH389" i="1" s="1"/>
  <c r="R390" i="1"/>
  <c r="BH390" i="1" s="1"/>
  <c r="R391" i="1"/>
  <c r="BH391" i="1" s="1"/>
  <c r="R392" i="1"/>
  <c r="BH392" i="1" s="1"/>
  <c r="R393" i="1"/>
  <c r="BH393" i="1" s="1"/>
  <c r="R394" i="1"/>
  <c r="BH394" i="1" s="1"/>
  <c r="R395" i="1"/>
  <c r="BH395" i="1" s="1"/>
  <c r="R396" i="1"/>
  <c r="BH396" i="1" s="1"/>
  <c r="R397" i="1"/>
  <c r="BH397" i="1" s="1"/>
  <c r="R398" i="1"/>
  <c r="BH398" i="1" s="1"/>
  <c r="R399" i="1"/>
  <c r="BH399" i="1" s="1"/>
  <c r="R400" i="1"/>
  <c r="BH400" i="1" s="1"/>
  <c r="R401" i="1"/>
  <c r="BH401" i="1" s="1"/>
  <c r="R402" i="1"/>
  <c r="BH402" i="1" s="1"/>
  <c r="R403" i="1"/>
  <c r="BH403" i="1" s="1"/>
  <c r="R404" i="1"/>
  <c r="BH404" i="1" s="1"/>
  <c r="R405" i="1"/>
  <c r="BH405" i="1" s="1"/>
  <c r="R406" i="1"/>
  <c r="BH406" i="1" s="1"/>
  <c r="R407" i="1"/>
  <c r="BH407" i="1" s="1"/>
  <c r="R408" i="1"/>
  <c r="BH408" i="1" s="1"/>
  <c r="R409" i="1"/>
  <c r="BH409" i="1" s="1"/>
  <c r="R410" i="1"/>
  <c r="BH410" i="1" s="1"/>
  <c r="R411" i="1"/>
  <c r="BH411" i="1" s="1"/>
  <c r="R412" i="1"/>
  <c r="BH412" i="1" s="1"/>
  <c r="R413" i="1"/>
  <c r="BH413" i="1" s="1"/>
  <c r="R414" i="1"/>
  <c r="BH414" i="1" s="1"/>
  <c r="R415" i="1"/>
  <c r="BH415" i="1" s="1"/>
  <c r="R416" i="1"/>
  <c r="BH416" i="1" s="1"/>
  <c r="R417" i="1"/>
  <c r="BH417" i="1" s="1"/>
  <c r="R418" i="1"/>
  <c r="BH418" i="1" s="1"/>
  <c r="R419" i="1"/>
  <c r="BH419" i="1" s="1"/>
  <c r="R420" i="1"/>
  <c r="BH420" i="1" s="1"/>
  <c r="R421" i="1"/>
  <c r="BH421" i="1" s="1"/>
  <c r="R422" i="1"/>
  <c r="BH422" i="1" s="1"/>
  <c r="R423" i="1"/>
  <c r="BH423" i="1" s="1"/>
  <c r="R424" i="1"/>
  <c r="BH424" i="1" s="1"/>
  <c r="R425" i="1"/>
  <c r="BH425" i="1" s="1"/>
  <c r="R426" i="1"/>
  <c r="BH426" i="1" s="1"/>
  <c r="R427" i="1"/>
  <c r="BH427" i="1" s="1"/>
  <c r="R428" i="1"/>
  <c r="BH428" i="1" s="1"/>
  <c r="R429" i="1"/>
  <c r="BH429" i="1" s="1"/>
  <c r="R430" i="1"/>
  <c r="BH430" i="1" s="1"/>
  <c r="R431" i="1"/>
  <c r="BH431" i="1" s="1"/>
  <c r="R432" i="1"/>
  <c r="BH432" i="1" s="1"/>
  <c r="R433" i="1"/>
  <c r="BH433" i="1" s="1"/>
  <c r="R434" i="1"/>
  <c r="BH434" i="1" s="1"/>
  <c r="R435" i="1"/>
  <c r="BH435" i="1" s="1"/>
  <c r="R436" i="1"/>
  <c r="BH436" i="1" s="1"/>
  <c r="R437" i="1"/>
  <c r="BH437" i="1" s="1"/>
  <c r="R438" i="1"/>
  <c r="BH438" i="1" s="1"/>
  <c r="R439" i="1"/>
  <c r="BH439" i="1" s="1"/>
  <c r="R440" i="1"/>
  <c r="BH440" i="1" s="1"/>
  <c r="R441" i="1"/>
  <c r="BH441" i="1" s="1"/>
  <c r="R442" i="1"/>
  <c r="BH442" i="1" s="1"/>
  <c r="R443" i="1"/>
  <c r="BH443" i="1" s="1"/>
  <c r="R444" i="1"/>
  <c r="BH444" i="1" s="1"/>
  <c r="R445" i="1"/>
  <c r="BH445" i="1" s="1"/>
  <c r="R446" i="1"/>
  <c r="BH446" i="1" s="1"/>
  <c r="R447" i="1"/>
  <c r="BH447" i="1" s="1"/>
  <c r="R448" i="1"/>
  <c r="BH448" i="1" s="1"/>
  <c r="R449" i="1"/>
  <c r="BH449" i="1" s="1"/>
  <c r="R450" i="1"/>
  <c r="BH450" i="1" s="1"/>
  <c r="R451" i="1"/>
  <c r="BH451" i="1" s="1"/>
  <c r="R452" i="1"/>
  <c r="BH452" i="1" s="1"/>
  <c r="R453" i="1"/>
  <c r="BH453" i="1"/>
  <c r="R454" i="1"/>
  <c r="BH454" i="1" s="1"/>
  <c r="R455" i="1"/>
  <c r="BH455" i="1" s="1"/>
  <c r="R456" i="1"/>
  <c r="BH456" i="1" s="1"/>
  <c r="R457" i="1"/>
  <c r="BH457" i="1" s="1"/>
  <c r="R458" i="1"/>
  <c r="BH458" i="1" s="1"/>
  <c r="R459" i="1"/>
  <c r="BH459" i="1" s="1"/>
  <c r="R460" i="1"/>
  <c r="BH460" i="1" s="1"/>
  <c r="R461" i="1"/>
  <c r="BH461" i="1" s="1"/>
  <c r="R462" i="1"/>
  <c r="BH462" i="1" s="1"/>
  <c r="R463" i="1"/>
  <c r="BH463" i="1" s="1"/>
  <c r="R464" i="1"/>
  <c r="BH464" i="1" s="1"/>
  <c r="R465" i="1"/>
  <c r="BH465" i="1" s="1"/>
  <c r="R466" i="1"/>
  <c r="BH466" i="1" s="1"/>
  <c r="R467" i="1"/>
  <c r="BH467" i="1" s="1"/>
  <c r="R468" i="1"/>
  <c r="BH468" i="1" s="1"/>
  <c r="R469" i="1"/>
  <c r="BH469" i="1" s="1"/>
  <c r="R470" i="1"/>
  <c r="BH470" i="1" s="1"/>
  <c r="R471" i="1"/>
  <c r="BH471" i="1" s="1"/>
  <c r="R472" i="1"/>
  <c r="BH472" i="1" s="1"/>
  <c r="R473" i="1"/>
  <c r="BH473" i="1" s="1"/>
  <c r="R474" i="1"/>
  <c r="BH474" i="1" s="1"/>
  <c r="R475" i="1"/>
  <c r="BH475" i="1" s="1"/>
  <c r="R477" i="1"/>
  <c r="BH477" i="1" s="1"/>
  <c r="R478" i="1"/>
  <c r="BH478" i="1" s="1"/>
  <c r="R479" i="1"/>
  <c r="BH479" i="1" s="1"/>
  <c r="R480" i="1"/>
  <c r="BH480" i="1" s="1"/>
  <c r="R481" i="1"/>
  <c r="BH481" i="1" s="1"/>
  <c r="R482" i="1"/>
  <c r="BH482" i="1" s="1"/>
  <c r="R483" i="1"/>
  <c r="BH483" i="1" s="1"/>
  <c r="R484" i="1"/>
  <c r="BH484" i="1" s="1"/>
  <c r="R485" i="1"/>
  <c r="BH485" i="1" s="1"/>
  <c r="R486" i="1"/>
  <c r="BH486" i="1" s="1"/>
  <c r="R487" i="1"/>
  <c r="BH487" i="1" s="1"/>
  <c r="R488" i="1"/>
  <c r="BH488" i="1" s="1"/>
  <c r="R489" i="1"/>
  <c r="BH489" i="1" s="1"/>
  <c r="R490" i="1"/>
  <c r="BH490" i="1" s="1"/>
  <c r="R491" i="1"/>
  <c r="BH491" i="1" s="1"/>
  <c r="R492" i="1"/>
  <c r="BH492" i="1" s="1"/>
  <c r="R493" i="1"/>
  <c r="BH493" i="1" s="1"/>
  <c r="R494" i="1"/>
  <c r="BH494" i="1" s="1"/>
  <c r="R495" i="1"/>
  <c r="BH495" i="1" s="1"/>
  <c r="R496" i="1"/>
  <c r="BH496" i="1" s="1"/>
  <c r="R497" i="1"/>
  <c r="BH497" i="1" s="1"/>
  <c r="R498" i="1"/>
  <c r="BH498" i="1" s="1"/>
  <c r="R499" i="1"/>
  <c r="BH499" i="1" s="1"/>
  <c r="R500" i="1"/>
  <c r="BH500" i="1" s="1"/>
  <c r="R501" i="1"/>
  <c r="BH501" i="1" s="1"/>
  <c r="R502" i="1"/>
  <c r="BH502" i="1" s="1"/>
  <c r="R503" i="1"/>
  <c r="BH503" i="1" s="1"/>
  <c r="R504" i="1"/>
  <c r="BH504" i="1" s="1"/>
  <c r="R505" i="1"/>
  <c r="BH505" i="1" s="1"/>
  <c r="R506" i="1"/>
  <c r="BH506" i="1" s="1"/>
  <c r="R507" i="1"/>
  <c r="BH507" i="1" s="1"/>
  <c r="R508" i="1"/>
  <c r="BH508" i="1" s="1"/>
  <c r="R509" i="1"/>
  <c r="BH509" i="1" s="1"/>
  <c r="R510" i="1"/>
  <c r="BH510" i="1" s="1"/>
  <c r="R511" i="1"/>
  <c r="BH511" i="1" s="1"/>
  <c r="R512" i="1"/>
  <c r="BH512" i="1" s="1"/>
  <c r="R513" i="1"/>
  <c r="BH513" i="1" s="1"/>
  <c r="R514" i="1"/>
  <c r="BH514" i="1" s="1"/>
  <c r="R515" i="1"/>
  <c r="BH515" i="1" s="1"/>
  <c r="R516" i="1"/>
  <c r="BH516" i="1" s="1"/>
  <c r="R517" i="1"/>
  <c r="BH517" i="1" s="1"/>
  <c r="R518" i="1"/>
  <c r="BH518" i="1" s="1"/>
  <c r="R519" i="1"/>
  <c r="BH519" i="1" s="1"/>
  <c r="R520" i="1"/>
  <c r="BH520" i="1" s="1"/>
  <c r="R521" i="1"/>
  <c r="BH521" i="1" s="1"/>
  <c r="R522" i="1"/>
  <c r="BH522" i="1" s="1"/>
  <c r="R523" i="1"/>
  <c r="BH523" i="1" s="1"/>
  <c r="R524" i="1"/>
  <c r="BH524" i="1" s="1"/>
  <c r="R525" i="1"/>
  <c r="BH525" i="1" s="1"/>
  <c r="R526" i="1"/>
  <c r="BH526" i="1" s="1"/>
  <c r="R527" i="1"/>
  <c r="BH527" i="1" s="1"/>
  <c r="R528" i="1"/>
  <c r="BH528" i="1" s="1"/>
  <c r="R529" i="1"/>
  <c r="BH529" i="1" s="1"/>
  <c r="R530" i="1"/>
  <c r="BH530" i="1" s="1"/>
  <c r="R531" i="1"/>
  <c r="BH531" i="1" s="1"/>
  <c r="R532" i="1"/>
  <c r="BH532" i="1" s="1"/>
  <c r="R533" i="1"/>
  <c r="BH533" i="1" s="1"/>
  <c r="R534" i="1"/>
  <c r="BH534" i="1" s="1"/>
  <c r="R535" i="1"/>
  <c r="BH535" i="1" s="1"/>
  <c r="R536" i="1"/>
  <c r="BH536" i="1" s="1"/>
  <c r="R537" i="1"/>
  <c r="BH537" i="1" s="1"/>
  <c r="R538" i="1"/>
  <c r="BH538" i="1" s="1"/>
  <c r="R539" i="1"/>
  <c r="BH539" i="1" s="1"/>
  <c r="R540" i="1"/>
  <c r="BH540" i="1" s="1"/>
  <c r="R541" i="1"/>
  <c r="BH541" i="1" s="1"/>
  <c r="R542" i="1"/>
  <c r="BH542" i="1" s="1"/>
  <c r="R543" i="1"/>
  <c r="BH543" i="1" s="1"/>
  <c r="R544" i="1"/>
  <c r="BH544" i="1" s="1"/>
  <c r="R545" i="1"/>
  <c r="BH545" i="1" s="1"/>
  <c r="R546" i="1"/>
  <c r="BH546" i="1" s="1"/>
  <c r="R547" i="1"/>
  <c r="BH547" i="1" s="1"/>
  <c r="R548" i="1"/>
  <c r="BH548" i="1" s="1"/>
  <c r="R549" i="1"/>
  <c r="BH549" i="1" s="1"/>
  <c r="R550" i="1"/>
  <c r="BH550" i="1" s="1"/>
  <c r="R551" i="1"/>
  <c r="BH551" i="1" s="1"/>
  <c r="R552" i="1"/>
  <c r="BH552" i="1" s="1"/>
  <c r="R553" i="1"/>
  <c r="BH553" i="1" s="1"/>
  <c r="R554" i="1"/>
  <c r="BH554" i="1" s="1"/>
  <c r="R555" i="1"/>
  <c r="BH555" i="1" s="1"/>
  <c r="R556" i="1"/>
  <c r="BH556" i="1" s="1"/>
  <c r="R557" i="1"/>
  <c r="BH557" i="1" s="1"/>
  <c r="R558" i="1"/>
  <c r="BH558" i="1" s="1"/>
  <c r="R559" i="1"/>
  <c r="BH559" i="1" s="1"/>
  <c r="R560" i="1"/>
  <c r="BH560" i="1" s="1"/>
  <c r="R561" i="1"/>
  <c r="BH561" i="1" s="1"/>
  <c r="R562" i="1"/>
  <c r="BH562" i="1" s="1"/>
  <c r="R563" i="1"/>
  <c r="BH563" i="1" s="1"/>
  <c r="R564" i="1"/>
  <c r="BH564" i="1" s="1"/>
  <c r="R565" i="1"/>
  <c r="BH565" i="1" s="1"/>
  <c r="R566" i="1"/>
  <c r="BH566" i="1" s="1"/>
  <c r="R567" i="1"/>
  <c r="BH567" i="1" s="1"/>
  <c r="R568" i="1"/>
  <c r="BH568" i="1" s="1"/>
  <c r="R569" i="1"/>
  <c r="BH569" i="1" s="1"/>
  <c r="R570" i="1"/>
  <c r="BH570" i="1" s="1"/>
  <c r="R571" i="1"/>
  <c r="BH571" i="1" s="1"/>
  <c r="R572" i="1"/>
  <c r="BH572" i="1" s="1"/>
  <c r="R573" i="1"/>
  <c r="BH573" i="1" s="1"/>
  <c r="R574" i="1"/>
  <c r="BH574" i="1" s="1"/>
  <c r="R575" i="1"/>
  <c r="BH575" i="1" s="1"/>
  <c r="R576" i="1"/>
  <c r="BH576" i="1" s="1"/>
  <c r="R577" i="1"/>
  <c r="BH577" i="1" s="1"/>
  <c r="R578" i="1"/>
  <c r="BH578" i="1" s="1"/>
  <c r="R579" i="1"/>
  <c r="BH579" i="1" s="1"/>
  <c r="R580" i="1"/>
  <c r="BH580" i="1" s="1"/>
  <c r="R581" i="1"/>
  <c r="BH581" i="1" s="1"/>
  <c r="R582" i="1"/>
  <c r="BH582" i="1" s="1"/>
  <c r="R583" i="1"/>
  <c r="BH583" i="1" s="1"/>
  <c r="R584" i="1"/>
  <c r="BH584" i="1" s="1"/>
  <c r="R585" i="1"/>
  <c r="BH585" i="1" s="1"/>
  <c r="R586" i="1"/>
  <c r="BH586" i="1" s="1"/>
  <c r="R587" i="1"/>
  <c r="BH587" i="1" s="1"/>
  <c r="R588" i="1"/>
  <c r="BH588" i="1" s="1"/>
  <c r="R589" i="1"/>
  <c r="BH589" i="1" s="1"/>
  <c r="R590" i="1"/>
  <c r="BH590" i="1" s="1"/>
  <c r="R591" i="1"/>
  <c r="BH591" i="1" s="1"/>
  <c r="R592" i="1"/>
  <c r="BH592" i="1" s="1"/>
  <c r="R593" i="1"/>
  <c r="BH593" i="1" s="1"/>
  <c r="R594" i="1"/>
  <c r="BH594" i="1" s="1"/>
  <c r="R595" i="1"/>
  <c r="BH595" i="1" s="1"/>
  <c r="R596" i="1"/>
  <c r="BH596" i="1" s="1"/>
  <c r="R597" i="1"/>
  <c r="BH597" i="1" s="1"/>
  <c r="R598" i="1"/>
  <c r="BH598" i="1" s="1"/>
  <c r="R599" i="1"/>
  <c r="BH599" i="1" s="1"/>
  <c r="R600" i="1"/>
  <c r="BH600" i="1" s="1"/>
  <c r="R601" i="1"/>
  <c r="BH601" i="1" s="1"/>
  <c r="R602" i="1"/>
  <c r="BH602" i="1" s="1"/>
  <c r="R603" i="1"/>
  <c r="BH603" i="1" s="1"/>
  <c r="R604" i="1"/>
  <c r="BH604" i="1" s="1"/>
  <c r="R605" i="1"/>
  <c r="BH605" i="1" s="1"/>
  <c r="R606" i="1"/>
  <c r="BH606" i="1" s="1"/>
  <c r="R607" i="1"/>
  <c r="BH607" i="1" s="1"/>
  <c r="R608" i="1"/>
  <c r="BH608" i="1" s="1"/>
  <c r="R609" i="1"/>
  <c r="BH609" i="1" s="1"/>
  <c r="R610" i="1"/>
  <c r="BH610" i="1" s="1"/>
  <c r="R611" i="1"/>
  <c r="BH611" i="1" s="1"/>
  <c r="R612" i="1"/>
  <c r="BH612" i="1" s="1"/>
  <c r="R613" i="1"/>
  <c r="BH613" i="1" s="1"/>
  <c r="R614" i="1"/>
  <c r="BH614" i="1" s="1"/>
  <c r="R615" i="1"/>
  <c r="BH615" i="1" s="1"/>
  <c r="R616" i="1"/>
  <c r="BH616" i="1" s="1"/>
  <c r="R617" i="1"/>
  <c r="BH617" i="1" s="1"/>
  <c r="R618" i="1"/>
  <c r="BH618" i="1" s="1"/>
  <c r="R619" i="1"/>
  <c r="BH619" i="1" s="1"/>
  <c r="R620" i="1"/>
  <c r="BH620" i="1" s="1"/>
  <c r="R621" i="1"/>
  <c r="BH621" i="1" s="1"/>
  <c r="R622" i="1"/>
  <c r="BH622" i="1" s="1"/>
  <c r="R623" i="1"/>
  <c r="BH623" i="1" s="1"/>
  <c r="R624" i="1"/>
  <c r="BH624" i="1" s="1"/>
  <c r="R625" i="1"/>
  <c r="BH625" i="1" s="1"/>
  <c r="R626" i="1"/>
  <c r="BH626" i="1" s="1"/>
  <c r="R627" i="1"/>
  <c r="BH627" i="1" s="1"/>
  <c r="R628" i="1"/>
  <c r="BH628" i="1" s="1"/>
  <c r="R629" i="1"/>
  <c r="BH629" i="1" s="1"/>
  <c r="R630" i="1"/>
  <c r="BH630" i="1" s="1"/>
  <c r="R631" i="1"/>
  <c r="BH631" i="1" s="1"/>
  <c r="R632" i="1"/>
  <c r="BH632" i="1" s="1"/>
  <c r="R633" i="1"/>
  <c r="BH633" i="1" s="1"/>
  <c r="R634" i="1"/>
  <c r="BH634" i="1" s="1"/>
  <c r="R635" i="1"/>
  <c r="BH635" i="1" s="1"/>
  <c r="R636" i="1"/>
  <c r="BH636" i="1" s="1"/>
  <c r="R637" i="1"/>
  <c r="BH637" i="1" s="1"/>
  <c r="R638" i="1"/>
  <c r="BH638" i="1" s="1"/>
  <c r="R639" i="1"/>
  <c r="BH639" i="1" s="1"/>
  <c r="R640" i="1"/>
  <c r="BH640" i="1" s="1"/>
  <c r="R641" i="1"/>
  <c r="BH641" i="1" s="1"/>
  <c r="R642" i="1"/>
  <c r="BH642" i="1" s="1"/>
  <c r="R643" i="1"/>
  <c r="BH643" i="1" s="1"/>
  <c r="R644" i="1"/>
  <c r="BH644" i="1" s="1"/>
  <c r="R645" i="1"/>
  <c r="BH645" i="1" s="1"/>
  <c r="R646" i="1"/>
  <c r="BH646" i="1" s="1"/>
  <c r="R647" i="1"/>
  <c r="BH647" i="1" s="1"/>
  <c r="R648" i="1"/>
  <c r="BH648" i="1" s="1"/>
  <c r="R649" i="1"/>
  <c r="BH649" i="1" s="1"/>
  <c r="R650" i="1"/>
  <c r="BH650" i="1" s="1"/>
  <c r="R651" i="1"/>
  <c r="BH651" i="1" s="1"/>
  <c r="R652" i="1"/>
  <c r="BH652" i="1" s="1"/>
  <c r="R653" i="1"/>
  <c r="BH653" i="1" s="1"/>
  <c r="R654" i="1"/>
  <c r="BH654" i="1" s="1"/>
  <c r="R655" i="1"/>
  <c r="BH655" i="1" s="1"/>
  <c r="R656" i="1"/>
  <c r="BH656" i="1" s="1"/>
  <c r="R657" i="1"/>
  <c r="BH657" i="1" s="1"/>
  <c r="R658" i="1"/>
  <c r="BH658" i="1" s="1"/>
  <c r="R659" i="1"/>
  <c r="BH659" i="1" s="1"/>
  <c r="R660" i="1"/>
  <c r="BH660" i="1" s="1"/>
  <c r="R661" i="1"/>
  <c r="BH661" i="1" s="1"/>
  <c r="R662" i="1"/>
  <c r="BH662" i="1" s="1"/>
  <c r="R663" i="1"/>
  <c r="BH663" i="1" s="1"/>
  <c r="R664" i="1"/>
  <c r="BH664" i="1" s="1"/>
  <c r="R665" i="1"/>
  <c r="BH665" i="1" s="1"/>
  <c r="R666" i="1"/>
  <c r="BH666" i="1" s="1"/>
  <c r="R667" i="1"/>
  <c r="BH667" i="1" s="1"/>
  <c r="R668" i="1"/>
  <c r="BH668" i="1" s="1"/>
  <c r="R669" i="1"/>
  <c r="BH669" i="1" s="1"/>
  <c r="R670" i="1"/>
  <c r="BH670" i="1" s="1"/>
  <c r="R671" i="1"/>
  <c r="BH671" i="1" s="1"/>
  <c r="R672" i="1"/>
  <c r="BH672" i="1" s="1"/>
  <c r="R673" i="1"/>
  <c r="BH673" i="1" s="1"/>
  <c r="R674" i="1"/>
  <c r="BH674" i="1" s="1"/>
  <c r="R675" i="1"/>
  <c r="BH675" i="1" s="1"/>
  <c r="R676" i="1"/>
  <c r="BH676" i="1" s="1"/>
  <c r="R677" i="1"/>
  <c r="BH677" i="1" s="1"/>
  <c r="R678" i="1"/>
  <c r="BH678" i="1" s="1"/>
  <c r="R679" i="1"/>
  <c r="BH679" i="1" s="1"/>
  <c r="R680" i="1"/>
  <c r="BH680" i="1" s="1"/>
  <c r="R681" i="1"/>
  <c r="BH681" i="1" s="1"/>
  <c r="R682" i="1"/>
  <c r="BH682" i="1" s="1"/>
  <c r="R683" i="1"/>
  <c r="BH683" i="1" s="1"/>
  <c r="R684" i="1"/>
  <c r="BH684" i="1" s="1"/>
  <c r="R685" i="1"/>
  <c r="BH685" i="1" s="1"/>
  <c r="R686" i="1"/>
  <c r="BH686" i="1" s="1"/>
  <c r="R687" i="1"/>
  <c r="BH687" i="1" s="1"/>
  <c r="R688" i="1"/>
  <c r="BH688" i="1" s="1"/>
  <c r="R689" i="1"/>
  <c r="BH689" i="1" s="1"/>
  <c r="R690" i="1"/>
  <c r="BH690" i="1" s="1"/>
  <c r="R691" i="1"/>
  <c r="BH691" i="1" s="1"/>
  <c r="R692" i="1"/>
  <c r="BH692" i="1" s="1"/>
  <c r="R693" i="1"/>
  <c r="BH693" i="1" s="1"/>
  <c r="R694" i="1"/>
  <c r="BH694" i="1" s="1"/>
  <c r="R695" i="1"/>
  <c r="BH695" i="1" s="1"/>
  <c r="R696" i="1"/>
  <c r="BH696" i="1" s="1"/>
  <c r="R697" i="1"/>
  <c r="BH697" i="1" s="1"/>
  <c r="R698" i="1"/>
  <c r="BH698" i="1" s="1"/>
  <c r="R699" i="1"/>
  <c r="BH699" i="1" s="1"/>
  <c r="R700" i="1"/>
  <c r="BH700" i="1" s="1"/>
  <c r="R701" i="1"/>
  <c r="BH701" i="1" s="1"/>
  <c r="R702" i="1"/>
  <c r="BH702" i="1" s="1"/>
  <c r="R703" i="1"/>
  <c r="BH703" i="1" s="1"/>
  <c r="R704" i="1"/>
  <c r="BH704" i="1" s="1"/>
  <c r="R705" i="1"/>
  <c r="BH705" i="1" s="1"/>
  <c r="R706" i="1"/>
  <c r="BH706" i="1" s="1"/>
  <c r="R707" i="1"/>
  <c r="BH707" i="1" s="1"/>
  <c r="R708" i="1"/>
  <c r="BH708" i="1" s="1"/>
  <c r="R709" i="1"/>
  <c r="BH709" i="1" s="1"/>
  <c r="R711" i="1"/>
  <c r="BH711" i="1" s="1"/>
  <c r="R712" i="1"/>
  <c r="BH712" i="1" s="1"/>
  <c r="R713" i="1"/>
  <c r="BH713" i="1" s="1"/>
  <c r="R714" i="1"/>
  <c r="BH714" i="1" s="1"/>
  <c r="R715" i="1"/>
  <c r="BH715" i="1" s="1"/>
  <c r="R716" i="1"/>
  <c r="BH716" i="1" s="1"/>
  <c r="R717" i="1"/>
  <c r="BH717" i="1" s="1"/>
  <c r="R718" i="1"/>
  <c r="BH718" i="1" s="1"/>
  <c r="R719" i="1"/>
  <c r="BH719" i="1" s="1"/>
  <c r="R720" i="1"/>
  <c r="BH720" i="1" s="1"/>
  <c r="R721" i="1"/>
  <c r="BH721" i="1" s="1"/>
  <c r="R722" i="1"/>
  <c r="BH722" i="1" s="1"/>
  <c r="R723" i="1"/>
  <c r="BH723" i="1" s="1"/>
  <c r="R724" i="1"/>
  <c r="BH724" i="1" s="1"/>
  <c r="R725" i="1"/>
  <c r="BH725" i="1" s="1"/>
  <c r="R726" i="1"/>
  <c r="BH726" i="1" s="1"/>
  <c r="R727" i="1"/>
  <c r="BH727" i="1" s="1"/>
  <c r="R728" i="1"/>
  <c r="BH728" i="1" s="1"/>
  <c r="R729" i="1"/>
  <c r="BH729" i="1" s="1"/>
  <c r="R730" i="1"/>
  <c r="BH730" i="1" s="1"/>
  <c r="R731" i="1"/>
  <c r="BH731" i="1" s="1"/>
  <c r="R732" i="1"/>
  <c r="BH732" i="1" s="1"/>
  <c r="R733" i="1"/>
  <c r="BH733" i="1" s="1"/>
  <c r="R734" i="1"/>
  <c r="BH734" i="1" s="1"/>
  <c r="R735" i="1"/>
  <c r="BH735" i="1" s="1"/>
  <c r="R736" i="1"/>
  <c r="BH736" i="1" s="1"/>
  <c r="R737" i="1"/>
  <c r="BH737" i="1" s="1"/>
  <c r="R738" i="1"/>
  <c r="BH738" i="1" s="1"/>
  <c r="R739" i="1"/>
  <c r="BH739" i="1" s="1"/>
  <c r="R740" i="1"/>
  <c r="BH740" i="1" s="1"/>
  <c r="R741" i="1"/>
  <c r="BH741" i="1" s="1"/>
  <c r="R742" i="1"/>
  <c r="BH742" i="1" s="1"/>
  <c r="R743" i="1"/>
  <c r="BH743" i="1" s="1"/>
  <c r="R744" i="1"/>
  <c r="BH744" i="1" s="1"/>
  <c r="R745" i="1"/>
  <c r="BH745" i="1" s="1"/>
  <c r="R746" i="1"/>
  <c r="BH746" i="1" s="1"/>
  <c r="R747" i="1"/>
  <c r="BH747" i="1" s="1"/>
  <c r="R748" i="1"/>
  <c r="BH748" i="1" s="1"/>
  <c r="R749" i="1"/>
  <c r="BH749" i="1" s="1"/>
  <c r="R750" i="1"/>
  <c r="BH750" i="1" s="1"/>
  <c r="R751" i="1"/>
  <c r="BH751" i="1" s="1"/>
  <c r="R752" i="1"/>
  <c r="BH752" i="1" s="1"/>
  <c r="R753" i="1"/>
  <c r="BH753" i="1" s="1"/>
  <c r="R754" i="1"/>
  <c r="BH754" i="1" s="1"/>
  <c r="R755" i="1"/>
  <c r="BH755" i="1" s="1"/>
  <c r="R756" i="1"/>
  <c r="BH756" i="1" s="1"/>
  <c r="R757" i="1"/>
  <c r="BH757" i="1" s="1"/>
  <c r="R758" i="1"/>
  <c r="BH758" i="1" s="1"/>
  <c r="R759" i="1"/>
  <c r="BH759" i="1" s="1"/>
  <c r="R760" i="1"/>
  <c r="BH760" i="1" s="1"/>
  <c r="R761" i="1"/>
  <c r="BH761" i="1" s="1"/>
  <c r="R762" i="1"/>
  <c r="BH762" i="1" s="1"/>
  <c r="R763" i="1"/>
  <c r="BH763" i="1" s="1"/>
  <c r="R764" i="1"/>
  <c r="BH764" i="1" s="1"/>
  <c r="R765" i="1"/>
  <c r="BH765" i="1" s="1"/>
  <c r="R766" i="1"/>
  <c r="BH766" i="1" s="1"/>
  <c r="R767" i="1"/>
  <c r="BH767" i="1" s="1"/>
  <c r="R768" i="1"/>
  <c r="BH768" i="1" s="1"/>
  <c r="R769" i="1"/>
  <c r="BH769" i="1" s="1"/>
  <c r="R770" i="1"/>
  <c r="BH770" i="1" s="1"/>
  <c r="R771" i="1"/>
  <c r="BH771" i="1" s="1"/>
  <c r="R772" i="1"/>
  <c r="BH772" i="1" s="1"/>
  <c r="R773" i="1"/>
  <c r="BH773" i="1" s="1"/>
  <c r="R774" i="1"/>
  <c r="BH774" i="1" s="1"/>
  <c r="R775" i="1"/>
  <c r="BH775" i="1" s="1"/>
  <c r="R776" i="1"/>
  <c r="BH776" i="1" s="1"/>
  <c r="R777" i="1"/>
  <c r="BH777" i="1" s="1"/>
  <c r="R778" i="1"/>
  <c r="BH778" i="1" s="1"/>
  <c r="R779" i="1"/>
  <c r="BH779" i="1" s="1"/>
  <c r="R780" i="1"/>
  <c r="BH780" i="1" s="1"/>
  <c r="R781" i="1"/>
  <c r="BH781" i="1" s="1"/>
  <c r="R782" i="1"/>
  <c r="BH782" i="1" s="1"/>
  <c r="R783" i="1"/>
  <c r="BH783" i="1" s="1"/>
  <c r="R784" i="1"/>
  <c r="BH784" i="1" s="1"/>
  <c r="R785" i="1"/>
  <c r="BH785" i="1" s="1"/>
  <c r="R786" i="1"/>
  <c r="BH786" i="1" s="1"/>
  <c r="R787" i="1"/>
  <c r="BH787" i="1" s="1"/>
  <c r="R788" i="1"/>
  <c r="BH788" i="1" s="1"/>
  <c r="R789" i="1"/>
  <c r="BH789" i="1" s="1"/>
  <c r="R790" i="1"/>
  <c r="BH790" i="1" s="1"/>
  <c r="R791" i="1"/>
  <c r="BH791" i="1" s="1"/>
  <c r="R792" i="1"/>
  <c r="BH792" i="1" s="1"/>
  <c r="R793" i="1"/>
  <c r="BH793" i="1" s="1"/>
  <c r="R794" i="1"/>
  <c r="BH794" i="1" s="1"/>
  <c r="R795" i="1"/>
  <c r="BH795" i="1" s="1"/>
  <c r="R796" i="1"/>
  <c r="BH796" i="1" s="1"/>
  <c r="R797" i="1"/>
  <c r="BH797" i="1" s="1"/>
  <c r="R798" i="1"/>
  <c r="BH798" i="1" s="1"/>
  <c r="R799" i="1"/>
  <c r="BH799" i="1" s="1"/>
  <c r="R800" i="1"/>
  <c r="BH800" i="1" s="1"/>
  <c r="R801" i="1"/>
  <c r="BH801" i="1" s="1"/>
  <c r="R802" i="1"/>
  <c r="BH802" i="1" s="1"/>
  <c r="R803" i="1"/>
  <c r="BH803" i="1" s="1"/>
  <c r="R804" i="1"/>
  <c r="BH804" i="1" s="1"/>
  <c r="R805" i="1"/>
  <c r="BH805" i="1" s="1"/>
  <c r="R806" i="1"/>
  <c r="BH806" i="1" s="1"/>
  <c r="R807" i="1"/>
  <c r="BH807" i="1" s="1"/>
  <c r="R808" i="1"/>
  <c r="BH808" i="1" s="1"/>
  <c r="R809" i="1"/>
  <c r="BH809" i="1" s="1"/>
  <c r="R810" i="1"/>
  <c r="BH810" i="1" s="1"/>
  <c r="R811" i="1"/>
  <c r="BH811" i="1" s="1"/>
  <c r="R812" i="1"/>
  <c r="BH812" i="1" s="1"/>
  <c r="R813" i="1"/>
  <c r="BH813" i="1" s="1"/>
  <c r="R814" i="1"/>
  <c r="BH814" i="1" s="1"/>
  <c r="R815" i="1"/>
  <c r="BH815" i="1" s="1"/>
  <c r="R816" i="1"/>
  <c r="BH816" i="1" s="1"/>
  <c r="R817" i="1"/>
  <c r="BH817" i="1" s="1"/>
  <c r="R818" i="1"/>
  <c r="BH818" i="1" s="1"/>
  <c r="R819" i="1"/>
  <c r="BH819" i="1" s="1"/>
  <c r="R820" i="1"/>
  <c r="BH820" i="1" s="1"/>
  <c r="R821" i="1"/>
  <c r="BH821" i="1" s="1"/>
  <c r="R822" i="1"/>
  <c r="R823" i="1"/>
  <c r="R824" i="1"/>
  <c r="R825" i="1"/>
  <c r="BH825" i="1" s="1"/>
  <c r="R826" i="1"/>
  <c r="R827" i="1"/>
  <c r="BH827" i="1" s="1"/>
  <c r="R828" i="1"/>
  <c r="BH828" i="1" s="1"/>
  <c r="R829" i="1"/>
  <c r="BH829" i="1" s="1"/>
  <c r="R830" i="1"/>
  <c r="BH830" i="1" s="1"/>
  <c r="R831" i="1"/>
  <c r="BH831" i="1" s="1"/>
  <c r="R832" i="1"/>
  <c r="BH832" i="1" s="1"/>
  <c r="R833" i="1"/>
  <c r="BH833" i="1" s="1"/>
  <c r="R834" i="1"/>
  <c r="BH834" i="1" s="1"/>
  <c r="R835" i="1"/>
  <c r="BH835" i="1" s="1"/>
  <c r="R836" i="1"/>
  <c r="BH836" i="1" s="1"/>
  <c r="R837" i="1"/>
  <c r="BH837" i="1" s="1"/>
  <c r="R838" i="1"/>
  <c r="BH838" i="1" s="1"/>
  <c r="R839" i="1"/>
  <c r="BH839" i="1" s="1"/>
  <c r="R840" i="1"/>
  <c r="BH840" i="1" s="1"/>
  <c r="R841" i="1"/>
  <c r="BH841" i="1" s="1"/>
  <c r="R842" i="1"/>
  <c r="BH842" i="1" s="1"/>
  <c r="R843" i="1"/>
  <c r="BH843" i="1" s="1"/>
  <c r="R844" i="1"/>
  <c r="BH844" i="1" s="1"/>
  <c r="R845" i="1"/>
  <c r="BH845" i="1" s="1"/>
  <c r="R846" i="1"/>
  <c r="BH846" i="1" s="1"/>
  <c r="R847" i="1"/>
  <c r="BH847" i="1" s="1"/>
  <c r="R848" i="1"/>
  <c r="BH848" i="1" s="1"/>
  <c r="R849" i="1"/>
  <c r="BH849" i="1" s="1"/>
  <c r="R850" i="1"/>
  <c r="BH850" i="1" s="1"/>
  <c r="R851" i="1"/>
  <c r="BH851" i="1"/>
  <c r="R852" i="1"/>
  <c r="BH852" i="1" s="1"/>
  <c r="R853" i="1"/>
  <c r="BH853" i="1" s="1"/>
  <c r="R854" i="1"/>
  <c r="BH854" i="1" s="1"/>
  <c r="R855" i="1"/>
  <c r="BH855" i="1" s="1"/>
  <c r="R856" i="1"/>
  <c r="BH856" i="1" s="1"/>
  <c r="R857" i="1"/>
  <c r="BH857" i="1" s="1"/>
  <c r="R858" i="1"/>
  <c r="BH858" i="1" s="1"/>
  <c r="R859" i="1"/>
  <c r="BH859" i="1" s="1"/>
  <c r="R860" i="1"/>
  <c r="BH860" i="1" s="1"/>
  <c r="R861" i="1"/>
  <c r="BH861" i="1" s="1"/>
  <c r="R862" i="1"/>
  <c r="BH862" i="1" s="1"/>
  <c r="R863" i="1"/>
  <c r="BH863" i="1" s="1"/>
  <c r="R864" i="1"/>
  <c r="BH864" i="1" s="1"/>
  <c r="R865" i="1"/>
  <c r="BH865" i="1" s="1"/>
  <c r="R866" i="1"/>
  <c r="BH866" i="1" s="1"/>
  <c r="R867" i="1"/>
  <c r="BH867" i="1" s="1"/>
  <c r="R868" i="1"/>
  <c r="BH868" i="1" s="1"/>
  <c r="R869" i="1"/>
  <c r="BH869" i="1" s="1"/>
  <c r="R870" i="1"/>
  <c r="BH870" i="1" s="1"/>
  <c r="R871" i="1"/>
  <c r="BH871" i="1" s="1"/>
  <c r="R872" i="1"/>
  <c r="BH872" i="1" s="1"/>
  <c r="R873" i="1"/>
  <c r="R874" i="1"/>
  <c r="BH874" i="1" s="1"/>
  <c r="R875" i="1"/>
  <c r="BH875" i="1" s="1"/>
  <c r="R876" i="1"/>
  <c r="BH876" i="1" s="1"/>
  <c r="R877" i="1"/>
  <c r="BH877" i="1" s="1"/>
  <c r="R878" i="1"/>
  <c r="BH878" i="1" s="1"/>
  <c r="R879" i="1"/>
  <c r="BH879" i="1" s="1"/>
  <c r="R880" i="1"/>
  <c r="BH880" i="1" s="1"/>
  <c r="R881" i="1"/>
  <c r="BH881" i="1" s="1"/>
  <c r="R882" i="1"/>
  <c r="BH882" i="1" s="1"/>
  <c r="R883" i="1"/>
  <c r="BH883" i="1" s="1"/>
  <c r="R884" i="1"/>
  <c r="BH884" i="1" s="1"/>
  <c r="R885" i="1"/>
  <c r="BH885" i="1" s="1"/>
  <c r="R886" i="1"/>
  <c r="BH886" i="1" s="1"/>
  <c r="R887" i="1"/>
  <c r="BH887" i="1" s="1"/>
  <c r="R888" i="1"/>
  <c r="BH888" i="1" s="1"/>
  <c r="R889" i="1"/>
  <c r="BH889" i="1" s="1"/>
  <c r="R890" i="1"/>
  <c r="R891" i="1"/>
  <c r="BH891" i="1" s="1"/>
  <c r="R892" i="1"/>
  <c r="BH892" i="1" s="1"/>
  <c r="R893" i="1"/>
  <c r="BH893" i="1" s="1"/>
  <c r="R894" i="1"/>
  <c r="BH894" i="1" s="1"/>
  <c r="R895" i="1"/>
  <c r="BH895" i="1" s="1"/>
  <c r="R896" i="1"/>
  <c r="BH896" i="1" s="1"/>
  <c r="R897" i="1"/>
  <c r="BH897" i="1"/>
  <c r="R898" i="1"/>
  <c r="BH898" i="1" s="1"/>
  <c r="R899" i="1"/>
  <c r="BH899" i="1" s="1"/>
  <c r="R900" i="1"/>
  <c r="BH900" i="1" s="1"/>
  <c r="R901" i="1"/>
  <c r="BH901" i="1" s="1"/>
  <c r="R902" i="1"/>
  <c r="BH902" i="1" s="1"/>
  <c r="R903" i="1"/>
  <c r="BH903" i="1" s="1"/>
  <c r="R904" i="1"/>
  <c r="BH904" i="1" s="1"/>
  <c r="R905" i="1"/>
  <c r="BH905" i="1" s="1"/>
  <c r="R906" i="1"/>
  <c r="BH906" i="1" s="1"/>
  <c r="R907" i="1"/>
  <c r="BH907" i="1" s="1"/>
  <c r="R908" i="1"/>
  <c r="BH908" i="1" s="1"/>
  <c r="R909" i="1"/>
  <c r="BH909" i="1" s="1"/>
  <c r="R910" i="1"/>
  <c r="BH910" i="1" s="1"/>
  <c r="R911" i="1"/>
  <c r="BH911" i="1" s="1"/>
  <c r="R912" i="1"/>
  <c r="BH912" i="1" s="1"/>
  <c r="R913" i="1"/>
  <c r="BH913" i="1" s="1"/>
  <c r="R914" i="1"/>
  <c r="BH914" i="1" s="1"/>
  <c r="R915" i="1"/>
  <c r="R916" i="1"/>
  <c r="BH916" i="1" s="1"/>
  <c r="R917" i="1"/>
  <c r="BH917" i="1" s="1"/>
  <c r="R918" i="1"/>
  <c r="BH918" i="1" s="1"/>
  <c r="R10" i="1"/>
  <c r="BH10" i="1" s="1"/>
  <c r="AI958" i="2"/>
  <c r="U955" i="2"/>
  <c r="U954" i="2"/>
  <c r="U953" i="2"/>
  <c r="U952" i="2"/>
  <c r="U951" i="2"/>
  <c r="U950" i="2"/>
  <c r="U949" i="2"/>
  <c r="U948" i="2"/>
  <c r="U947" i="2"/>
  <c r="U946" i="2"/>
  <c r="U945" i="2"/>
  <c r="U944" i="2"/>
  <c r="U943" i="2"/>
  <c r="U942" i="2"/>
  <c r="U941" i="2"/>
  <c r="U940" i="2"/>
  <c r="U939" i="2"/>
  <c r="U938" i="2"/>
  <c r="U937" i="2"/>
  <c r="U936" i="2"/>
  <c r="U935" i="2"/>
  <c r="U934" i="2"/>
  <c r="U933" i="2"/>
  <c r="U932" i="2"/>
  <c r="U931" i="2"/>
  <c r="U930" i="2"/>
  <c r="U929" i="2"/>
  <c r="U928" i="2"/>
  <c r="U927" i="2"/>
  <c r="U926" i="2"/>
  <c r="U925" i="2"/>
  <c r="U924" i="2"/>
  <c r="U923" i="2"/>
  <c r="U922" i="2"/>
  <c r="U921" i="2"/>
  <c r="U920" i="2"/>
  <c r="U919" i="2"/>
  <c r="U918" i="2"/>
  <c r="U917" i="2"/>
  <c r="U916" i="2"/>
  <c r="U915" i="2"/>
  <c r="U914" i="2"/>
  <c r="U913" i="2"/>
  <c r="U912" i="2"/>
  <c r="U911" i="2"/>
  <c r="U910" i="2"/>
  <c r="U909" i="2"/>
  <c r="U908" i="2"/>
  <c r="U907" i="2"/>
  <c r="U906" i="2"/>
  <c r="U905" i="2"/>
  <c r="U904" i="2"/>
  <c r="U903" i="2"/>
  <c r="U902" i="2"/>
  <c r="U901" i="2"/>
  <c r="U900" i="2"/>
  <c r="U899" i="2"/>
  <c r="U898" i="2"/>
  <c r="U897" i="2"/>
  <c r="U896" i="2"/>
  <c r="U895" i="2"/>
  <c r="U894" i="2"/>
  <c r="U893" i="2"/>
  <c r="U892" i="2"/>
  <c r="U891" i="2"/>
  <c r="U890" i="2"/>
  <c r="U889" i="2"/>
  <c r="U888" i="2"/>
  <c r="U887" i="2"/>
  <c r="U886" i="2"/>
  <c r="U885" i="2"/>
  <c r="U884" i="2"/>
  <c r="U883" i="2"/>
  <c r="U882" i="2"/>
  <c r="U881" i="2"/>
  <c r="U880" i="2"/>
  <c r="U879" i="2"/>
  <c r="U878" i="2"/>
  <c r="U877" i="2"/>
  <c r="U876" i="2"/>
  <c r="U875" i="2"/>
  <c r="U874" i="2"/>
  <c r="U873" i="2"/>
  <c r="U872" i="2"/>
  <c r="U871" i="2"/>
  <c r="U870" i="2"/>
  <c r="U869" i="2"/>
  <c r="U868" i="2"/>
  <c r="U867" i="2"/>
  <c r="U866" i="2"/>
  <c r="U865" i="2"/>
  <c r="U864" i="2"/>
  <c r="U863" i="2"/>
  <c r="U862" i="2"/>
  <c r="U861" i="2"/>
  <c r="U860" i="2"/>
  <c r="U859" i="2"/>
  <c r="U858" i="2"/>
  <c r="U857" i="2"/>
  <c r="U856" i="2"/>
  <c r="U855" i="2"/>
  <c r="U854" i="2"/>
  <c r="U853" i="2"/>
  <c r="U852" i="2"/>
  <c r="U851" i="2"/>
  <c r="U850" i="2"/>
  <c r="U849" i="2"/>
  <c r="U848" i="2"/>
  <c r="U847" i="2"/>
  <c r="U846" i="2"/>
  <c r="U845" i="2"/>
  <c r="U844" i="2"/>
  <c r="U843" i="2"/>
  <c r="U842" i="2"/>
  <c r="U841" i="2"/>
  <c r="U840" i="2"/>
  <c r="U839" i="2"/>
  <c r="U838" i="2"/>
  <c r="U837" i="2"/>
  <c r="U836" i="2"/>
  <c r="U835" i="2"/>
  <c r="U834" i="2"/>
  <c r="U833" i="2"/>
  <c r="U832" i="2"/>
  <c r="U831" i="2"/>
  <c r="U830" i="2"/>
  <c r="U829" i="2"/>
  <c r="U828" i="2"/>
  <c r="U827" i="2"/>
  <c r="U826" i="2"/>
  <c r="U825" i="2"/>
  <c r="U824" i="2"/>
  <c r="U823" i="2"/>
  <c r="U822" i="2"/>
  <c r="U821" i="2"/>
  <c r="U820" i="2"/>
  <c r="U819" i="2"/>
  <c r="U818" i="2"/>
  <c r="U817" i="2"/>
  <c r="U816" i="2"/>
  <c r="U815" i="2"/>
  <c r="U814" i="2"/>
  <c r="U813" i="2"/>
  <c r="U812" i="2"/>
  <c r="U811" i="2"/>
  <c r="U810" i="2"/>
  <c r="U809" i="2"/>
  <c r="U808" i="2"/>
  <c r="U807" i="2"/>
  <c r="U806" i="2"/>
  <c r="U805" i="2"/>
  <c r="U804" i="2"/>
  <c r="U803" i="2"/>
  <c r="U802" i="2"/>
  <c r="U801" i="2"/>
  <c r="U800" i="2"/>
  <c r="U799" i="2"/>
  <c r="U798" i="2"/>
  <c r="U797" i="2"/>
  <c r="U796" i="2"/>
  <c r="U795" i="2"/>
  <c r="U794" i="2"/>
  <c r="U793" i="2"/>
  <c r="U792" i="2"/>
  <c r="U791" i="2"/>
  <c r="U790" i="2"/>
  <c r="U789" i="2"/>
  <c r="U788" i="2"/>
  <c r="U787" i="2"/>
  <c r="U786" i="2"/>
  <c r="U785" i="2"/>
  <c r="U784" i="2"/>
  <c r="U783" i="2"/>
  <c r="U782" i="2"/>
  <c r="U781" i="2"/>
  <c r="U780" i="2"/>
  <c r="U779" i="2"/>
  <c r="U778" i="2"/>
  <c r="U777" i="2"/>
  <c r="U776" i="2"/>
  <c r="U775" i="2"/>
  <c r="U774" i="2"/>
  <c r="U773" i="2"/>
  <c r="U772" i="2"/>
  <c r="U771" i="2"/>
  <c r="U770" i="2"/>
  <c r="U769" i="2"/>
  <c r="U768" i="2"/>
  <c r="U767" i="2"/>
  <c r="U766" i="2"/>
  <c r="U765" i="2"/>
  <c r="U764" i="2"/>
  <c r="U763" i="2"/>
  <c r="U762" i="2"/>
  <c r="U761" i="2"/>
  <c r="U760" i="2"/>
  <c r="U759" i="2"/>
  <c r="U758" i="2"/>
  <c r="U757" i="2"/>
  <c r="U756" i="2"/>
  <c r="U755" i="2"/>
  <c r="U754" i="2"/>
  <c r="U753" i="2"/>
  <c r="U752" i="2"/>
  <c r="U751" i="2"/>
  <c r="U750" i="2"/>
  <c r="U749" i="2"/>
  <c r="U748" i="2"/>
  <c r="U747" i="2"/>
  <c r="U746" i="2"/>
  <c r="U745" i="2"/>
  <c r="U744" i="2"/>
  <c r="U743" i="2"/>
  <c r="U742" i="2"/>
  <c r="U741" i="2"/>
  <c r="U740" i="2"/>
  <c r="U739" i="2"/>
  <c r="U738" i="2"/>
  <c r="U737" i="2"/>
  <c r="U736" i="2"/>
  <c r="U735" i="2"/>
  <c r="U734" i="2"/>
  <c r="U733" i="2"/>
  <c r="U732" i="2"/>
  <c r="U731" i="2"/>
  <c r="U730" i="2"/>
  <c r="U729" i="2"/>
  <c r="U728" i="2"/>
  <c r="U727" i="2"/>
  <c r="U726" i="2"/>
  <c r="U725" i="2"/>
  <c r="U724" i="2"/>
  <c r="U723" i="2"/>
  <c r="U722" i="2"/>
  <c r="U721" i="2"/>
  <c r="U720" i="2"/>
  <c r="U719" i="2"/>
  <c r="U718" i="2"/>
  <c r="U717" i="2"/>
  <c r="U716" i="2"/>
  <c r="U715" i="2"/>
  <c r="U714" i="2"/>
  <c r="U713" i="2"/>
  <c r="U712" i="2"/>
  <c r="U711" i="2"/>
  <c r="U710" i="2"/>
  <c r="U709" i="2"/>
  <c r="U708" i="2"/>
  <c r="U707" i="2"/>
  <c r="U706" i="2"/>
  <c r="U705" i="2"/>
  <c r="U704" i="2"/>
  <c r="U703" i="2"/>
  <c r="U702" i="2"/>
  <c r="U701" i="2"/>
  <c r="U700" i="2"/>
  <c r="U699" i="2"/>
  <c r="U698" i="2"/>
  <c r="U697" i="2"/>
  <c r="U696" i="2"/>
  <c r="U695" i="2"/>
  <c r="U694" i="2"/>
  <c r="U693" i="2"/>
  <c r="U692" i="2"/>
  <c r="U691" i="2"/>
  <c r="U690" i="2"/>
  <c r="U689" i="2"/>
  <c r="U688" i="2"/>
  <c r="U687" i="2"/>
  <c r="U686" i="2"/>
  <c r="U685" i="2"/>
  <c r="U684" i="2"/>
  <c r="U683" i="2"/>
  <c r="U682" i="2"/>
  <c r="U681" i="2"/>
  <c r="U680" i="2"/>
  <c r="U679" i="2"/>
  <c r="U678" i="2"/>
  <c r="U677" i="2"/>
  <c r="U676" i="2"/>
  <c r="U675" i="2"/>
  <c r="U674" i="2"/>
  <c r="U673" i="2"/>
  <c r="U672" i="2"/>
  <c r="U671" i="2"/>
  <c r="U670" i="2"/>
  <c r="U669" i="2"/>
  <c r="U668" i="2"/>
  <c r="U667" i="2"/>
  <c r="U666" i="2"/>
  <c r="U665" i="2"/>
  <c r="U664" i="2"/>
  <c r="U663" i="2"/>
  <c r="U662" i="2"/>
  <c r="U661" i="2"/>
  <c r="U660" i="2"/>
  <c r="U659" i="2"/>
  <c r="U658" i="2"/>
  <c r="U657" i="2"/>
  <c r="U656" i="2"/>
  <c r="U655" i="2"/>
  <c r="U654" i="2"/>
  <c r="U653" i="2"/>
  <c r="U652" i="2"/>
  <c r="U651" i="2"/>
  <c r="U650" i="2"/>
  <c r="U649" i="2"/>
  <c r="U648" i="2"/>
  <c r="U647" i="2"/>
  <c r="U646" i="2"/>
  <c r="U645" i="2"/>
  <c r="U644" i="2"/>
  <c r="U643" i="2"/>
  <c r="U642" i="2"/>
  <c r="U641" i="2"/>
  <c r="U640" i="2"/>
  <c r="U639" i="2"/>
  <c r="U638" i="2"/>
  <c r="U637" i="2"/>
  <c r="U636" i="2"/>
  <c r="U635" i="2"/>
  <c r="U634" i="2"/>
  <c r="U633" i="2"/>
  <c r="U632" i="2"/>
  <c r="U631" i="2"/>
  <c r="U630" i="2"/>
  <c r="U629" i="2"/>
  <c r="U628" i="2"/>
  <c r="U627" i="2"/>
  <c r="U626" i="2"/>
  <c r="U625" i="2"/>
  <c r="U624" i="2"/>
  <c r="U623" i="2"/>
  <c r="U622" i="2"/>
  <c r="U621" i="2"/>
  <c r="U620" i="2"/>
  <c r="U619" i="2"/>
  <c r="U618" i="2"/>
  <c r="U617" i="2"/>
  <c r="U616" i="2"/>
  <c r="U615" i="2"/>
  <c r="U614" i="2"/>
  <c r="U613" i="2"/>
  <c r="U612" i="2"/>
  <c r="U611" i="2"/>
  <c r="U610" i="2"/>
  <c r="U609" i="2"/>
  <c r="U608" i="2"/>
  <c r="U607" i="2"/>
  <c r="U606" i="2"/>
  <c r="U605" i="2"/>
  <c r="U604" i="2"/>
  <c r="U603" i="2"/>
  <c r="U602" i="2"/>
  <c r="U601" i="2"/>
  <c r="U600" i="2"/>
  <c r="U599" i="2"/>
  <c r="U598" i="2"/>
  <c r="U597" i="2"/>
  <c r="U596" i="2"/>
  <c r="U595" i="2"/>
  <c r="U594" i="2"/>
  <c r="U593" i="2"/>
  <c r="U592" i="2"/>
  <c r="U591" i="2"/>
  <c r="U590" i="2"/>
  <c r="U589" i="2"/>
  <c r="U588" i="2"/>
  <c r="U587" i="2"/>
  <c r="U586" i="2"/>
  <c r="U585" i="2"/>
  <c r="U584" i="2"/>
  <c r="U583" i="2"/>
  <c r="U582" i="2"/>
  <c r="U581" i="2"/>
  <c r="U580" i="2"/>
  <c r="U579" i="2"/>
  <c r="U578" i="2"/>
  <c r="U577" i="2"/>
  <c r="U576" i="2"/>
  <c r="U575" i="2"/>
  <c r="U574" i="2"/>
  <c r="U573" i="2"/>
  <c r="U572" i="2"/>
  <c r="U571" i="2"/>
  <c r="U570" i="2"/>
  <c r="U569" i="2"/>
  <c r="U568" i="2"/>
  <c r="U567" i="2"/>
  <c r="U566" i="2"/>
  <c r="U565" i="2"/>
  <c r="U564" i="2"/>
  <c r="U563" i="2"/>
  <c r="U562" i="2"/>
  <c r="U561" i="2"/>
  <c r="U560" i="2"/>
  <c r="U559" i="2"/>
  <c r="U558" i="2"/>
  <c r="U557" i="2"/>
  <c r="U556" i="2"/>
  <c r="U555" i="2"/>
  <c r="U554" i="2"/>
  <c r="U553" i="2"/>
  <c r="U552" i="2"/>
  <c r="U551" i="2"/>
  <c r="U550" i="2"/>
  <c r="U549" i="2"/>
  <c r="U548" i="2"/>
  <c r="U547" i="2"/>
  <c r="U546" i="2"/>
  <c r="U545" i="2"/>
  <c r="U544" i="2"/>
  <c r="U543" i="2"/>
  <c r="U542" i="2"/>
  <c r="U541" i="2"/>
  <c r="U540" i="2"/>
  <c r="U539" i="2"/>
  <c r="U538" i="2"/>
  <c r="U537" i="2"/>
  <c r="U536" i="2"/>
  <c r="U535" i="2"/>
  <c r="U534" i="2"/>
  <c r="U533" i="2"/>
  <c r="U532" i="2"/>
  <c r="U531" i="2"/>
  <c r="U530" i="2"/>
  <c r="U529" i="2"/>
  <c r="U528" i="2"/>
  <c r="U527" i="2"/>
  <c r="U526" i="2"/>
  <c r="U525" i="2"/>
  <c r="U524" i="2"/>
  <c r="U523" i="2"/>
  <c r="U522" i="2"/>
  <c r="U521" i="2"/>
  <c r="U520" i="2"/>
  <c r="U519" i="2"/>
  <c r="U518" i="2"/>
  <c r="U517" i="2"/>
  <c r="U516" i="2"/>
  <c r="U515" i="2"/>
  <c r="U514" i="2"/>
  <c r="U513" i="2"/>
  <c r="U512" i="2"/>
  <c r="U511" i="2"/>
  <c r="U510" i="2"/>
  <c r="U509" i="2"/>
  <c r="U508" i="2"/>
  <c r="U507" i="2"/>
  <c r="U506" i="2"/>
  <c r="U505" i="2"/>
  <c r="U504" i="2"/>
  <c r="U503" i="2"/>
  <c r="U502" i="2"/>
  <c r="U501" i="2"/>
  <c r="U500" i="2"/>
  <c r="U499" i="2"/>
  <c r="U498" i="2"/>
  <c r="U497" i="2"/>
  <c r="U496" i="2"/>
  <c r="U495" i="2"/>
  <c r="U494" i="2"/>
  <c r="U493" i="2"/>
  <c r="U492" i="2"/>
  <c r="U491" i="2"/>
  <c r="U490" i="2"/>
  <c r="U489" i="2"/>
  <c r="U488" i="2"/>
  <c r="U487" i="2"/>
  <c r="U486" i="2"/>
  <c r="U485" i="2"/>
  <c r="U484" i="2"/>
  <c r="U483" i="2"/>
  <c r="U482" i="2"/>
  <c r="U481" i="2"/>
  <c r="U480" i="2"/>
  <c r="U479" i="2"/>
  <c r="U478" i="2"/>
  <c r="U477" i="2"/>
  <c r="U476" i="2"/>
  <c r="U475" i="2"/>
  <c r="U474" i="2"/>
  <c r="U473" i="2"/>
  <c r="U472" i="2"/>
  <c r="U471" i="2"/>
  <c r="U470" i="2"/>
  <c r="U469" i="2"/>
  <c r="U468" i="2"/>
  <c r="U467" i="2"/>
  <c r="U466" i="2"/>
  <c r="U465" i="2"/>
  <c r="U464" i="2"/>
  <c r="U463" i="2"/>
  <c r="U462" i="2"/>
  <c r="U461" i="2"/>
  <c r="U460" i="2"/>
  <c r="U459" i="2"/>
  <c r="U458" i="2"/>
  <c r="U457" i="2"/>
  <c r="U456" i="2"/>
  <c r="U455" i="2"/>
  <c r="U454" i="2"/>
  <c r="U453" i="2"/>
  <c r="U452" i="2"/>
  <c r="U451" i="2"/>
  <c r="U450" i="2"/>
  <c r="U449" i="2"/>
  <c r="U448" i="2"/>
  <c r="U447" i="2"/>
  <c r="U446" i="2"/>
  <c r="U445" i="2"/>
  <c r="U444" i="2"/>
  <c r="U443" i="2"/>
  <c r="U442" i="2"/>
  <c r="U441" i="2"/>
  <c r="U440" i="2"/>
  <c r="U439" i="2"/>
  <c r="U438" i="2"/>
  <c r="U437" i="2"/>
  <c r="U436" i="2"/>
  <c r="U435" i="2"/>
  <c r="U434" i="2"/>
  <c r="U433" i="2"/>
  <c r="U432" i="2"/>
  <c r="U431" i="2"/>
  <c r="U430" i="2"/>
  <c r="U429" i="2"/>
  <c r="U428" i="2"/>
  <c r="U427" i="2"/>
  <c r="U426" i="2"/>
  <c r="U425" i="2"/>
  <c r="U424" i="2"/>
  <c r="U423" i="2"/>
  <c r="U422" i="2"/>
  <c r="U421" i="2"/>
  <c r="U420" i="2"/>
  <c r="U419" i="2"/>
  <c r="U418" i="2"/>
  <c r="U417" i="2"/>
  <c r="U416" i="2"/>
  <c r="U415" i="2"/>
  <c r="U414" i="2"/>
  <c r="U413" i="2"/>
  <c r="U412" i="2"/>
  <c r="U411" i="2"/>
  <c r="U410" i="2"/>
  <c r="U409" i="2"/>
  <c r="U408" i="2"/>
  <c r="U407" i="2"/>
  <c r="U406" i="2"/>
  <c r="U405" i="2"/>
  <c r="U404" i="2"/>
  <c r="U403" i="2"/>
  <c r="U402" i="2"/>
  <c r="U401" i="2"/>
  <c r="U400" i="2"/>
  <c r="U399" i="2"/>
  <c r="U398" i="2"/>
  <c r="U397" i="2"/>
  <c r="U396" i="2"/>
  <c r="U395" i="2"/>
  <c r="U394" i="2"/>
  <c r="U393" i="2"/>
  <c r="U392" i="2"/>
  <c r="U391" i="2"/>
  <c r="U390" i="2"/>
  <c r="U389" i="2"/>
  <c r="U388" i="2"/>
  <c r="U387" i="2"/>
  <c r="U386" i="2"/>
  <c r="U385" i="2"/>
  <c r="U384" i="2"/>
  <c r="U383" i="2"/>
  <c r="U382" i="2"/>
  <c r="U381" i="2"/>
  <c r="U380" i="2"/>
  <c r="U379" i="2"/>
  <c r="U378" i="2"/>
  <c r="U377" i="2"/>
  <c r="U376" i="2"/>
  <c r="U375" i="2"/>
  <c r="U374" i="2"/>
  <c r="U373" i="2"/>
  <c r="U372" i="2"/>
  <c r="U371" i="2"/>
  <c r="U370" i="2"/>
  <c r="U369" i="2"/>
  <c r="U368" i="2"/>
  <c r="U367" i="2"/>
  <c r="U366" i="2"/>
  <c r="U365" i="2"/>
  <c r="U364" i="2"/>
  <c r="U363" i="2"/>
  <c r="U362" i="2"/>
  <c r="U361" i="2"/>
  <c r="U360" i="2"/>
  <c r="U359" i="2"/>
  <c r="U358" i="2"/>
  <c r="U357" i="2"/>
  <c r="U356" i="2"/>
  <c r="U355" i="2"/>
  <c r="U354" i="2"/>
  <c r="U353" i="2"/>
  <c r="U352" i="2"/>
  <c r="U351" i="2"/>
  <c r="U350" i="2"/>
  <c r="U349" i="2"/>
  <c r="U348" i="2"/>
  <c r="U347" i="2"/>
  <c r="U346" i="2"/>
  <c r="U345" i="2"/>
  <c r="U344" i="2"/>
  <c r="U343" i="2"/>
  <c r="U342" i="2"/>
  <c r="U341" i="2"/>
  <c r="U340" i="2"/>
  <c r="U339" i="2"/>
  <c r="U338" i="2"/>
  <c r="U337" i="2"/>
  <c r="U336" i="2"/>
  <c r="U335" i="2"/>
  <c r="U334" i="2"/>
  <c r="U333" i="2"/>
  <c r="U332" i="2"/>
  <c r="U331" i="2"/>
  <c r="U330" i="2"/>
  <c r="U329" i="2"/>
  <c r="U328" i="2"/>
  <c r="U327" i="2"/>
  <c r="U326" i="2"/>
  <c r="U325" i="2"/>
  <c r="U324" i="2"/>
  <c r="U323" i="2"/>
  <c r="U322" i="2"/>
  <c r="U321" i="2"/>
  <c r="U320" i="2"/>
  <c r="U319" i="2"/>
  <c r="U318" i="2"/>
  <c r="U317" i="2"/>
  <c r="U316" i="2"/>
  <c r="U315" i="2"/>
  <c r="U314" i="2"/>
  <c r="U313" i="2"/>
  <c r="U312" i="2"/>
  <c r="U311" i="2"/>
  <c r="U310" i="2"/>
  <c r="U309" i="2"/>
  <c r="U308" i="2"/>
  <c r="U307" i="2"/>
  <c r="U306" i="2"/>
  <c r="U305" i="2"/>
  <c r="U304" i="2"/>
  <c r="U303" i="2"/>
  <c r="U302" i="2"/>
  <c r="U301" i="2"/>
  <c r="U300" i="2"/>
  <c r="U299" i="2"/>
  <c r="U298" i="2"/>
  <c r="U297" i="2"/>
  <c r="U296" i="2"/>
  <c r="U295" i="2"/>
  <c r="U294" i="2"/>
  <c r="U293" i="2"/>
  <c r="U292" i="2"/>
  <c r="U291" i="2"/>
  <c r="U290" i="2"/>
  <c r="U289" i="2"/>
  <c r="U288" i="2"/>
  <c r="U287" i="2"/>
  <c r="U286" i="2"/>
  <c r="U285" i="2"/>
  <c r="U284" i="2"/>
  <c r="U283" i="2"/>
  <c r="U282" i="2"/>
  <c r="U281" i="2"/>
  <c r="U280" i="2"/>
  <c r="U279" i="2"/>
  <c r="U278" i="2"/>
  <c r="U277" i="2"/>
  <c r="U276" i="2"/>
  <c r="U275" i="2"/>
  <c r="U274" i="2"/>
  <c r="U273" i="2"/>
  <c r="U272" i="2"/>
  <c r="U271" i="2"/>
  <c r="U270" i="2"/>
  <c r="U269" i="2"/>
  <c r="U268" i="2"/>
  <c r="U267" i="2"/>
  <c r="U266" i="2"/>
  <c r="U265" i="2"/>
  <c r="U264" i="2"/>
  <c r="U263" i="2"/>
  <c r="U262" i="2"/>
  <c r="U261" i="2"/>
  <c r="U260" i="2"/>
  <c r="U259" i="2"/>
  <c r="U258" i="2"/>
  <c r="U257" i="2"/>
  <c r="U256" i="2"/>
  <c r="U255" i="2"/>
  <c r="U254" i="2"/>
  <c r="U253" i="2"/>
  <c r="U252" i="2"/>
  <c r="U251" i="2"/>
  <c r="U250" i="2"/>
  <c r="U249" i="2"/>
  <c r="U248" i="2"/>
  <c r="U247" i="2"/>
  <c r="U246" i="2"/>
  <c r="U245" i="2"/>
  <c r="U244" i="2"/>
  <c r="U243" i="2"/>
  <c r="U242" i="2"/>
  <c r="U241" i="2"/>
  <c r="U240" i="2"/>
  <c r="U239" i="2"/>
  <c r="U238" i="2"/>
  <c r="U237" i="2"/>
  <c r="U236" i="2"/>
  <c r="U235" i="2"/>
  <c r="U234" i="2"/>
  <c r="U233" i="2"/>
  <c r="U232" i="2"/>
  <c r="U231" i="2"/>
  <c r="U230" i="2"/>
  <c r="U229" i="2"/>
  <c r="U228" i="2"/>
  <c r="U227" i="2"/>
  <c r="U226" i="2"/>
  <c r="U225" i="2"/>
  <c r="U224" i="2"/>
  <c r="U223" i="2"/>
  <c r="U222" i="2"/>
  <c r="U221" i="2"/>
  <c r="U220" i="2"/>
  <c r="U219" i="2"/>
  <c r="U218" i="2"/>
  <c r="U217" i="2"/>
  <c r="U216" i="2"/>
  <c r="U215" i="2"/>
  <c r="U214" i="2"/>
  <c r="U213" i="2"/>
  <c r="U212" i="2"/>
  <c r="U211" i="2"/>
  <c r="U210" i="2"/>
  <c r="U209" i="2"/>
  <c r="U208" i="2"/>
  <c r="U207" i="2"/>
  <c r="U206" i="2"/>
  <c r="U205" i="2"/>
  <c r="U204" i="2"/>
  <c r="U203" i="2"/>
  <c r="U202" i="2"/>
  <c r="U201" i="2"/>
  <c r="U200" i="2"/>
  <c r="U199" i="2"/>
  <c r="U198" i="2"/>
  <c r="U197" i="2"/>
  <c r="U196" i="2"/>
  <c r="U195" i="2"/>
  <c r="U194" i="2"/>
  <c r="U193" i="2"/>
  <c r="U192" i="2"/>
  <c r="U191" i="2"/>
  <c r="U190" i="2"/>
  <c r="U189" i="2"/>
  <c r="U188" i="2"/>
  <c r="U187" i="2"/>
  <c r="U186" i="2"/>
  <c r="U185" i="2"/>
  <c r="U184" i="2"/>
  <c r="U183" i="2"/>
  <c r="U182" i="2"/>
  <c r="U181" i="2"/>
  <c r="U180" i="2"/>
  <c r="U179" i="2"/>
  <c r="U178" i="2"/>
  <c r="U177" i="2"/>
  <c r="U176" i="2"/>
  <c r="U175" i="2"/>
  <c r="U174" i="2"/>
  <c r="U173" i="2"/>
  <c r="U172" i="2"/>
  <c r="U171" i="2"/>
  <c r="U170" i="2"/>
  <c r="U169" i="2"/>
  <c r="U168" i="2"/>
  <c r="U167" i="2"/>
  <c r="U166" i="2"/>
  <c r="U165" i="2"/>
  <c r="U164" i="2"/>
  <c r="U163" i="2"/>
  <c r="U162" i="2"/>
  <c r="U161" i="2"/>
  <c r="U160" i="2"/>
  <c r="U159" i="2"/>
  <c r="U158" i="2"/>
  <c r="U157" i="2"/>
  <c r="U156" i="2"/>
  <c r="U155" i="2"/>
  <c r="U154" i="2"/>
  <c r="U153" i="2"/>
  <c r="U152" i="2"/>
  <c r="U151" i="2"/>
  <c r="U150" i="2"/>
  <c r="U149" i="2"/>
  <c r="U148" i="2"/>
  <c r="U147" i="2"/>
  <c r="U146" i="2"/>
  <c r="U145" i="2"/>
  <c r="U144" i="2"/>
  <c r="U143" i="2"/>
  <c r="U142" i="2"/>
  <c r="U141" i="2"/>
  <c r="U140" i="2"/>
  <c r="U139" i="2"/>
  <c r="U138" i="2"/>
  <c r="U137" i="2"/>
  <c r="U136" i="2"/>
  <c r="U135" i="2"/>
  <c r="U134" i="2"/>
  <c r="U133" i="2"/>
  <c r="U132" i="2"/>
  <c r="U131" i="2"/>
  <c r="U130" i="2"/>
  <c r="U129" i="2"/>
  <c r="U128" i="2"/>
  <c r="U127" i="2"/>
  <c r="U126" i="2"/>
  <c r="U125" i="2"/>
  <c r="U124" i="2"/>
  <c r="U123" i="2"/>
  <c r="U122" i="2"/>
  <c r="U121" i="2"/>
  <c r="U120" i="2"/>
  <c r="U119" i="2"/>
  <c r="U118" i="2"/>
  <c r="U117" i="2"/>
  <c r="U116" i="2"/>
  <c r="U115" i="2"/>
  <c r="U114" i="2"/>
  <c r="U113" i="2"/>
  <c r="U112" i="2"/>
  <c r="U111" i="2"/>
  <c r="U110" i="2"/>
  <c r="U109" i="2"/>
  <c r="U108" i="2"/>
  <c r="U107" i="2"/>
  <c r="U106" i="2"/>
  <c r="U105" i="2"/>
  <c r="U104" i="2"/>
  <c r="U103" i="2"/>
  <c r="U102" i="2"/>
  <c r="U101" i="2"/>
  <c r="U100" i="2"/>
  <c r="U99" i="2"/>
  <c r="U98" i="2"/>
  <c r="U97" i="2"/>
  <c r="U96" i="2"/>
  <c r="U95" i="2"/>
  <c r="U94" i="2"/>
  <c r="U93" i="2"/>
  <c r="U92" i="2"/>
  <c r="U91" i="2"/>
  <c r="U90" i="2"/>
  <c r="U89" i="2"/>
  <c r="U88" i="2"/>
  <c r="U87" i="2"/>
  <c r="U86" i="2"/>
  <c r="U85" i="2"/>
  <c r="U84" i="2"/>
  <c r="U83" i="2"/>
  <c r="U82" i="2"/>
  <c r="U81" i="2"/>
  <c r="U80" i="2"/>
  <c r="U79" i="2"/>
  <c r="U78" i="2"/>
  <c r="U77" i="2"/>
  <c r="U76" i="2"/>
  <c r="U75" i="2"/>
  <c r="U74" i="2"/>
  <c r="U73" i="2"/>
  <c r="U72" i="2"/>
  <c r="U71" i="2"/>
  <c r="U70" i="2"/>
  <c r="U69" i="2"/>
  <c r="U68" i="2"/>
  <c r="U67" i="2"/>
  <c r="U66" i="2"/>
  <c r="U65" i="2"/>
  <c r="U64" i="2"/>
  <c r="U63" i="2"/>
  <c r="U62" i="2"/>
  <c r="U61" i="2"/>
  <c r="U60" i="2"/>
  <c r="U59" i="2"/>
  <c r="U58" i="2"/>
  <c r="U57" i="2"/>
  <c r="U56" i="2"/>
  <c r="U55" i="2"/>
  <c r="U54" i="2"/>
  <c r="U53" i="2"/>
  <c r="U52" i="2"/>
  <c r="U51" i="2"/>
  <c r="U50" i="2"/>
  <c r="U49" i="2"/>
  <c r="U48" i="2"/>
  <c r="U47" i="2"/>
  <c r="U46" i="2"/>
  <c r="U45" i="2"/>
  <c r="U44" i="2"/>
  <c r="U43" i="2"/>
  <c r="U42" i="2"/>
  <c r="U41" i="2"/>
  <c r="U40" i="2"/>
  <c r="U39" i="2"/>
  <c r="U38" i="2"/>
  <c r="U37" i="2"/>
  <c r="U36" i="2"/>
  <c r="U35" i="2"/>
  <c r="U34" i="2"/>
  <c r="U33" i="2"/>
  <c r="U32" i="2"/>
  <c r="U31" i="2"/>
  <c r="U30" i="2"/>
  <c r="U29" i="2"/>
  <c r="U28" i="2"/>
  <c r="U27" i="2"/>
  <c r="U26" i="2"/>
  <c r="U25" i="2"/>
  <c r="U24" i="2"/>
  <c r="U23" i="2"/>
  <c r="U22" i="2"/>
  <c r="U21" i="2"/>
  <c r="U20" i="2"/>
  <c r="U19" i="2"/>
  <c r="U18" i="2"/>
  <c r="U17" i="2"/>
  <c r="U16" i="2"/>
  <c r="U15" i="2"/>
  <c r="U14" i="2"/>
  <c r="U13" i="2"/>
  <c r="U12" i="2"/>
  <c r="U11" i="2"/>
  <c r="U10" i="2"/>
  <c r="U9" i="2"/>
  <c r="AD4" i="2"/>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L714" i="1"/>
  <c r="P713" i="1"/>
  <c r="P712" i="1"/>
  <c r="P711" i="1"/>
  <c r="AW710" i="1"/>
  <c r="R710" i="1"/>
  <c r="BH710" i="1" s="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L560" i="1"/>
  <c r="P559" i="1"/>
  <c r="P558" i="1"/>
  <c r="P557" i="1"/>
  <c r="P556" i="1"/>
  <c r="P555" i="1"/>
  <c r="P554" i="1"/>
  <c r="P553" i="1"/>
  <c r="P552" i="1"/>
  <c r="L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L509" i="1"/>
  <c r="P508" i="1"/>
  <c r="P507" i="1"/>
  <c r="P506" i="1"/>
  <c r="P505" i="1"/>
  <c r="P504" i="1"/>
  <c r="M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AT476" i="1"/>
  <c r="R476" i="1"/>
  <c r="BH476" i="1" s="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L393" i="1"/>
  <c r="P392" i="1"/>
  <c r="P391" i="1"/>
  <c r="P390" i="1"/>
  <c r="P389" i="1"/>
  <c r="P388" i="1"/>
  <c r="P387" i="1"/>
  <c r="P386" i="1"/>
  <c r="P385" i="1"/>
  <c r="P384" i="1"/>
  <c r="P383" i="1"/>
  <c r="P382" i="1"/>
  <c r="P381" i="1"/>
  <c r="P380" i="1"/>
  <c r="P379" i="1"/>
  <c r="L379" i="1"/>
  <c r="P378" i="1"/>
  <c r="L378" i="1"/>
  <c r="P377" i="1"/>
  <c r="P376" i="1"/>
  <c r="P375" i="1"/>
  <c r="P374" i="1"/>
  <c r="P373" i="1"/>
  <c r="P372" i="1"/>
  <c r="P371" i="1"/>
  <c r="P370" i="1"/>
  <c r="L370" i="1"/>
  <c r="P369" i="1"/>
  <c r="L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M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2" i="1"/>
  <c r="P11" i="1"/>
  <c r="P10" i="1"/>
  <c r="BI9" i="1"/>
  <c r="BH9" i="1"/>
  <c r="BF9" i="1"/>
  <c r="BE9" i="1"/>
  <c r="BD9" i="1"/>
  <c r="BC9" i="1"/>
  <c r="BB9" i="1"/>
  <c r="BA9" i="1"/>
  <c r="AZ9" i="1"/>
  <c r="AY9" i="1"/>
  <c r="AX9" i="1"/>
  <c r="AW9" i="1"/>
  <c r="AV9" i="1"/>
  <c r="AU9" i="1"/>
  <c r="AT9" i="1"/>
  <c r="AS9" i="1"/>
  <c r="AR9" i="1"/>
  <c r="AQ9" i="1"/>
  <c r="AP9" i="1"/>
  <c r="AO9" i="1"/>
  <c r="AN9" i="1"/>
  <c r="AM9" i="1"/>
  <c r="AL9" i="1"/>
  <c r="AK9" i="1"/>
  <c r="AJ9" i="1"/>
  <c r="AI9" i="1"/>
  <c r="AH9" i="1"/>
  <c r="AG9" i="1"/>
  <c r="AF9" i="1"/>
  <c r="AE9" i="1"/>
  <c r="AD9" i="1"/>
  <c r="AC9" i="1"/>
  <c r="AB9" i="1"/>
  <c r="AA9" i="1"/>
  <c r="Z9" i="1"/>
  <c r="Y9" i="1"/>
  <c r="X9" i="1"/>
  <c r="W9" i="1"/>
  <c r="V9" i="1"/>
  <c r="U9" i="1"/>
  <c r="R9" i="1"/>
  <c r="Q9" i="1"/>
  <c r="P9" i="1"/>
  <c r="O9" i="1"/>
  <c r="N9" i="1"/>
  <c r="M9" i="1"/>
  <c r="L9" i="1"/>
  <c r="K9" i="1"/>
  <c r="J9" i="1"/>
  <c r="I9" i="1"/>
  <c r="H9" i="1"/>
  <c r="G9" i="1"/>
  <c r="F9" i="1"/>
  <c r="E9" i="1"/>
  <c r="D9" i="1"/>
  <c r="C9" i="1"/>
  <c r="B9" i="1"/>
  <c r="A9" i="1"/>
  <c r="AQ6" i="1"/>
  <c r="AK378" i="5"/>
  <c r="AK212" i="5"/>
  <c r="AK373" i="5"/>
  <c r="R712" i="3"/>
  <c r="BH712" i="3" s="1"/>
  <c r="R615" i="3"/>
  <c r="BH615" i="3" s="1"/>
  <c r="R281" i="3"/>
  <c r="BH281" i="3" s="1"/>
  <c r="R257" i="3"/>
  <c r="BH257" i="3" s="1"/>
  <c r="R408" i="3"/>
  <c r="BH408" i="3" s="1"/>
  <c r="R714" i="3"/>
  <c r="BH714" i="3" s="1"/>
  <c r="R688" i="3"/>
  <c r="BH688" i="3" s="1"/>
  <c r="R645" i="3"/>
  <c r="BH645" i="3" s="1"/>
  <c r="R623" i="3"/>
  <c r="BH623" i="3" s="1"/>
  <c r="R617" i="3"/>
  <c r="BH617" i="3" s="1"/>
  <c r="R596" i="3"/>
  <c r="BH596" i="3" s="1"/>
  <c r="R590" i="3"/>
  <c r="BH590" i="3" s="1"/>
  <c r="R580" i="3"/>
  <c r="BH580" i="3" s="1"/>
  <c r="R541" i="3"/>
  <c r="BH541" i="3" s="1"/>
  <c r="R509" i="3"/>
  <c r="BH509" i="3" s="1"/>
  <c r="R706" i="3"/>
  <c r="BH706" i="3" s="1"/>
  <c r="R651" i="3"/>
  <c r="BH651" i="3" s="1"/>
  <c r="R609" i="3"/>
  <c r="BH609" i="3" s="1"/>
  <c r="R561" i="3"/>
  <c r="BH561" i="3" s="1"/>
  <c r="R297" i="3"/>
  <c r="BH297" i="3" s="1"/>
  <c r="R289" i="3"/>
  <c r="BH289" i="3" s="1"/>
  <c r="R273" i="3"/>
  <c r="BH273" i="3" s="1"/>
  <c r="R265" i="3"/>
  <c r="BH265" i="3" s="1"/>
  <c r="R249" i="3"/>
  <c r="BH249" i="3" s="1"/>
  <c r="R701" i="3"/>
  <c r="BH701" i="3" s="1"/>
  <c r="R683" i="3"/>
  <c r="BH683" i="3" s="1"/>
  <c r="R675" i="3"/>
  <c r="BH675" i="3" s="1"/>
  <c r="R669" i="3"/>
  <c r="BH669" i="3" s="1"/>
  <c r="R666" i="3"/>
  <c r="BH666" i="3" s="1"/>
  <c r="R661" i="3"/>
  <c r="BH661" i="3" s="1"/>
  <c r="R642" i="3"/>
  <c r="BH642" i="3" s="1"/>
  <c r="R636" i="3"/>
  <c r="BH636" i="3" s="1"/>
  <c r="R723" i="3"/>
  <c r="BH723" i="3" s="1"/>
  <c r="R720" i="3"/>
  <c r="BH720" i="3" s="1"/>
  <c r="R715" i="3"/>
  <c r="BH715" i="3" s="1"/>
  <c r="R693" i="3"/>
  <c r="BH693" i="3" s="1"/>
  <c r="R680" i="3"/>
  <c r="BH680" i="3" s="1"/>
  <c r="R674" i="3"/>
  <c r="R626" i="3"/>
  <c r="BH626" i="3" s="1"/>
  <c r="R610" i="3"/>
  <c r="BH610" i="3" s="1"/>
  <c r="R593" i="3"/>
  <c r="BH593" i="3" s="1"/>
  <c r="R558" i="3"/>
  <c r="BH558" i="3" s="1"/>
  <c r="R552" i="3"/>
  <c r="BH552" i="3" s="1"/>
  <c r="R696" i="3"/>
  <c r="BH696" i="3" s="1"/>
  <c r="R690" i="3"/>
  <c r="BH690" i="3" s="1"/>
  <c r="R631" i="3"/>
  <c r="BH631" i="3" s="1"/>
  <c r="R625" i="3"/>
  <c r="BH625" i="3" s="1"/>
  <c r="R601" i="3"/>
  <c r="BH601" i="3" s="1"/>
  <c r="R569" i="3"/>
  <c r="BH569" i="3" s="1"/>
  <c r="R563" i="3"/>
  <c r="BH563" i="3" s="1"/>
  <c r="R547" i="3"/>
  <c r="BH547" i="3" s="1"/>
  <c r="R515" i="3"/>
  <c r="BH515" i="3" s="1"/>
  <c r="R704" i="3"/>
  <c r="BH704" i="3" s="1"/>
  <c r="R698" i="3"/>
  <c r="BH698" i="3" s="1"/>
  <c r="R643" i="3"/>
  <c r="BH643" i="3" s="1"/>
  <c r="R633" i="3"/>
  <c r="BH633" i="3" s="1"/>
  <c r="R588" i="3"/>
  <c r="BH588" i="3" s="1"/>
  <c r="R529" i="3"/>
  <c r="BH529" i="3" s="1"/>
  <c r="R607" i="3"/>
  <c r="BH607" i="3" s="1"/>
  <c r="R716" i="3"/>
  <c r="BH716" i="3" s="1"/>
  <c r="R708" i="3"/>
  <c r="BH708" i="3" s="1"/>
  <c r="R700" i="3"/>
  <c r="BH700" i="3" s="1"/>
  <c r="R692" i="3"/>
  <c r="BH692" i="3" s="1"/>
  <c r="R594" i="3"/>
  <c r="BH594" i="3" s="1"/>
  <c r="R586" i="3"/>
  <c r="BH586" i="3" s="1"/>
  <c r="R576" i="3"/>
  <c r="BH576" i="3" s="1"/>
  <c r="R567" i="3"/>
  <c r="BH567" i="3" s="1"/>
  <c r="R559" i="3"/>
  <c r="BH559" i="3" s="1"/>
  <c r="R553" i="3"/>
  <c r="BH553" i="3" s="1"/>
  <c r="AI868" i="5" l="1"/>
  <c r="AI956" i="2"/>
</calcChain>
</file>

<file path=xl/sharedStrings.xml><?xml version="1.0" encoding="utf-8"?>
<sst xmlns="http://schemas.openxmlformats.org/spreadsheetml/2006/main" count="25027" uniqueCount="8077">
  <si>
    <t>BỆNH VIỆN THÀNH PHỐ THỦ ĐỨC</t>
  </si>
  <si>
    <t>PHÒNG VẬT TƯ TRANG THIẾT BỊ Y TẾ</t>
  </si>
  <si>
    <t>TỔNG HỢP DANH MỤC ĐỀ XUẤT MUA SẮM THIẾT BỊ Y TẾ NĂM 2025</t>
  </si>
  <si>
    <t>Nhóm vật tư y tế tiêu hao</t>
  </si>
  <si>
    <t>Gói thầu: Mua sắm vật tư y tế tiêu hao năm 2024</t>
  </si>
  <si>
    <t>STT</t>
  </si>
  <si>
    <t>Mã phần/lô</t>
  </si>
  <si>
    <t>DANH MỤC VẬT TƯ</t>
  </si>
  <si>
    <t>YÊU CẦU KỸ THUẬT</t>
  </si>
  <si>
    <t>QUY CÁCH/ĐVT</t>
  </si>
  <si>
    <t xml:space="preserve">TÌNH HÌNH SỬ DỤNG </t>
  </si>
  <si>
    <t>TỒN KHO</t>
  </si>
  <si>
    <t>Số lượng dự trù năm 2023 (Tham khảo)</t>
  </si>
  <si>
    <t>TH SỐ LƯỢNG ĐX 2025</t>
  </si>
  <si>
    <t>CHI TIẾT ĐỀ XUẤT THEO KHOA/ĐƠN VỊ CHUYÊN MÔN</t>
  </si>
  <si>
    <t>Giải trình số ĐX/SD</t>
  </si>
  <si>
    <t>Lý do rớt thầu</t>
  </si>
  <si>
    <t>ĐƠN GIÁ THAM KHẢO</t>
  </si>
  <si>
    <t>DỰ TOÁN ƯỚC TÍNH</t>
  </si>
  <si>
    <t>GHI CHÚ</t>
  </si>
  <si>
    <t>Tên vật tư hàng hóa (Tham khảo)</t>
  </si>
  <si>
    <t>Tên vật tư (Điều chỉnh</t>
  </si>
  <si>
    <t>Tên trang thiết bị y tế/ Tên thương mại</t>
  </si>
  <si>
    <t>Tính năng kỹ thuật (Tham khảo)</t>
  </si>
  <si>
    <t>Tính năng kỹ thuật (Nếu có)</t>
  </si>
  <si>
    <t xml:space="preserve">Quy cách </t>
  </si>
  <si>
    <t xml:space="preserve">Đvt </t>
  </si>
  <si>
    <t>Quy cách  (ĐC nếu có</t>
  </si>
  <si>
    <t>Đvt (ĐC nếu có)</t>
  </si>
  <si>
    <t>2024 (Tháng 06.2024)</t>
  </si>
  <si>
    <t>Cơ số tại khoa
T6/2024</t>
  </si>
  <si>
    <t>Kho vật tư
T6.2024</t>
  </si>
  <si>
    <t>Tổng tồn</t>
  </si>
  <si>
    <t>VI SINH</t>
  </si>
  <si>
    <t>HÓA SINH</t>
  </si>
  <si>
    <t>HUYẾT HỌC</t>
  </si>
  <si>
    <t>CĐHA</t>
  </si>
  <si>
    <t>TDCN</t>
  </si>
  <si>
    <t>GPB</t>
  </si>
  <si>
    <t>KB2</t>
  </si>
  <si>
    <t>KB3</t>
  </si>
  <si>
    <t>BÌNH CHIỂU</t>
  </si>
  <si>
    <t>NGOẠI TK</t>
  </si>
  <si>
    <t>NGOẠI TQ</t>
  </si>
  <si>
    <t>NGOẠI UB</t>
  </si>
  <si>
    <t>NGOẠI NIỆU</t>
  </si>
  <si>
    <t>CTCH</t>
  </si>
  <si>
    <t>LNMM</t>
  </si>
  <si>
    <t>SẢN</t>
  </si>
  <si>
    <t>GMHS</t>
  </si>
  <si>
    <t>PM DSA</t>
  </si>
  <si>
    <t>TMH</t>
  </si>
  <si>
    <t>RHM</t>
  </si>
  <si>
    <t>MẮT</t>
  </si>
  <si>
    <t>NỘI TQ</t>
  </si>
  <si>
    <t>NỘI TM</t>
  </si>
  <si>
    <t>NỘI THẬN</t>
  </si>
  <si>
    <t>NỘI THẦN KINH</t>
  </si>
  <si>
    <t>NỘI TIẾT</t>
  </si>
  <si>
    <t>HS TM</t>
  </si>
  <si>
    <t>HS CC</t>
  </si>
  <si>
    <t>HSTC</t>
  </si>
  <si>
    <t>HS NHI</t>
  </si>
  <si>
    <t>PHCN</t>
  </si>
  <si>
    <t>ĐÔNG Y</t>
  </si>
  <si>
    <t>KHOA NHI</t>
  </si>
  <si>
    <t>DINH DƯỠNG</t>
  </si>
  <si>
    <t>PTTHTM</t>
  </si>
  <si>
    <t>DA LIEU</t>
  </si>
  <si>
    <t>KSNK</t>
  </si>
  <si>
    <t>ĐVCSTN</t>
  </si>
  <si>
    <t>PP2300448066</t>
  </si>
  <si>
    <t>Áo phẫu thuật các cỡ</t>
  </si>
  <si>
    <t>Áo choàng 
phẫu thuật</t>
  </si>
  <si>
    <t>- Vải không dệt SMMMS 43gsm chống thấm nước, chống thấm cồn, chống tĩnh điện
- Kích thước 160 (w) x 135 (h) cm.
- Đạt tiêu chuẩn về độ bảo vệ AAMI mức 3
- Các đường nối được may bằng máy ép cao tần.
- Mỗi áo gồm 2 khăn thấm 30x40cm, vải spunlace có độ thấm tốt, mềm mại.
- Tiêu chuẩn CE, ISO 13485</t>
  </si>
  <si>
    <t>Cái/ Bộ</t>
  </si>
  <si>
    <t>Cuối năm 2023 và đầu năm 2024 mua ngoài thầu nên ko sử dụng được nhiều</t>
  </si>
  <si>
    <t>PP2300448067</t>
  </si>
  <si>
    <t>Áo phẫu thuật cao cấp các cỡ</t>
  </si>
  <si>
    <t>Áo phẫu thuật</t>
  </si>
  <si>
    <t>- Vải không dệt cao cấp chống thấm nước, chống thấm cồn, chống tĩnh điện
- Kích thước 160 (w) x 135 (h) cm.
- Đạt tiêu chuẩn về độ bảo vệ AAMI mức 3
- Các đường nối được may bằng máy ép cao tần.
- Mỗi áo gồm 2 khăn thấm 30x40cm, vải spunlace có độ thấm tốt, mềm mại.
- Tiêu chuẩn CE, ISO 13485</t>
  </si>
  <si>
    <t>PP2300448068</t>
  </si>
  <si>
    <t>Bàn chải rửa tay phẫu thuật</t>
  </si>
  <si>
    <t>Bàn chải phẫu thuật, hấp tiệt trùng 130 độ, dùng nhiều lần</t>
  </si>
  <si>
    <t>Cái</t>
  </si>
  <si>
    <t>2024 ko trúng thầu</t>
  </si>
  <si>
    <t>PP2300448069</t>
  </si>
  <si>
    <t>Băng bó bột 10cm x 2.7m</t>
  </si>
  <si>
    <t>Cuộn</t>
  </si>
  <si>
    <t>PP2300448070</t>
  </si>
  <si>
    <t>Băng bó bột 15cm x 2.7m</t>
  </si>
  <si>
    <t>Băng bột bó dùng cố định gãy xương trong điều trị chấn thương- chỉnh hình
- Chất liệu: Thạch cao nguyên chất (97 - 98%)
- Kích thước: 15cm x 2.7m
- Thời gian đông khô: khoảng 2 - 4 phút
- Tiêu chuẩn chất lượng: ISO</t>
  </si>
  <si>
    <t>PP2300448071</t>
  </si>
  <si>
    <t>Băng cá nhân</t>
  </si>
  <si>
    <t>Urgo Duradle
2cmx6cm</t>
  </si>
  <si>
    <t>Kích thước: 2cm x 6cm</t>
  </si>
  <si>
    <t>Miếng/ Cái</t>
  </si>
  <si>
    <t>Truyền dịch, lấy máu</t>
  </si>
  <si>
    <t>PP2300448072</t>
  </si>
  <si>
    <t>Băng cố định catheter tĩnh mạch trung tâm</t>
  </si>
  <si>
    <t>Băng dán cố định ống dẫn truyền Curafix® i.v ( Băng dán cố định tĩnh mạch trung tâm trong suốt Curafix i.v 9x11 cm)</t>
  </si>
  <si>
    <t>- Độ kết dính cao
- Cửa sổ quan sát trong suốt
- Đầu ra cố định hình chữ V để cố định một ống thông hoặc nhiều ống,
- Miếng cố định rời với vết cắt hình chữ V cho phép cố định chắc chắn hơn.
- Đệm vô trùng bổ sung
- Kích thước : 9 x 11cm
- Vô trùng</t>
  </si>
  <si>
    <t>PP2300448073</t>
  </si>
  <si>
    <t>Băng cuộn vải</t>
  </si>
  <si>
    <t>Băng cuộn 9cm x 2.5m</t>
  </si>
  <si>
    <t>- Chất liệu sợi 100% Cotton
- Hút nước
- Mịn màng, mềm mại, không gây kích ứng da.
- Kích thước : 0,09 x 2,5m</t>
  </si>
  <si>
    <t>PP2300448074</t>
  </si>
  <si>
    <t>Băng dán bảo vệ da trong suốt 10cm x 10m</t>
  </si>
  <si>
    <t>Băng bảo vệ trong suốt Suprasorb F, 10cm x 10m</t>
  </si>
  <si>
    <t>- Băng bảo vệ với lớp màng film polyurethane trong suốt tự dính
- Mặt ngoài chống thấm nước, chống vi trùng xâm nhập
- Khả năng thoát hơi nước 
- Chât kết dinh: keo polyacrylate ít gây dị ứng, không có latex
- Kích thước: 10cm x 10m</t>
  </si>
  <si>
    <t>PP2300448075</t>
  </si>
  <si>
    <t>Băng đạn cắt khâu nối nội soi dài 45mm màu đồng</t>
  </si>
  <si>
    <t>Băng đạn khâu cắt nối thẳng dùng trong mổ nội soi với thiết kế 3 chiều cao ghim dập khác nhau trong mỗi băng đạn P3H</t>
  </si>
  <si>
    <t xml:space="preserve">- Băng đạn cắt khâu nối nội soi, có 3 hàng ghim chiều cao khác nhau mỗi bên
- Chiều cao ghim từ trong ra ngoài là: 2.0mm; 2.5mm; 3.0 mm
- Chiều dài băng ghim 45mm, màu đồng.
- Cung cấp lưỡi dao mới trong mỗi băng đạn. </t>
  </si>
  <si>
    <t>Cái/ Chiếc</t>
  </si>
  <si>
    <t>PP2300448076</t>
  </si>
  <si>
    <t>Băng đạn cắt khâu nối nội soi dài 45mm, màu tím</t>
  </si>
  <si>
    <t>Băng ghim nội soi công nghệ tristaple có 3 hàng ghim chiều cao khác nhau mỗi bên, chiều cao ghim từ trong ra ngoài là: 3.0mm; 3.5mm; 4.0mm,chiều dài băng ghim 45mm.</t>
  </si>
  <si>
    <t xml:space="preserve">- Băng đạn cắt khâu nối nội soi, có 3 hàng ghim chiều cao khác nhau mỗi bên
- Chiều cao ghim từ trong ra ngoài là: 3.0mm; 3.5mm; 4.0mm - Chiều dài băng ghim 45mm, màu tím.
- Cung cấp lưỡi dao mới trong mỗi băng đạn. </t>
  </si>
  <si>
    <t>PP2300448077</t>
  </si>
  <si>
    <t>Băng đạn cắt khâu nối nội soi dài 60mm, màu tím</t>
  </si>
  <si>
    <t>- Băng đạn cắt khâu nối nội soi, có 3 hàng ghim chiều cao khác nhau mỗi bên
- Chiều cao ghim từ trong ra ngoài 3.0mm; 3.5mm; 4.0mm
- Chiều dài băng ghim 60mm, màu tím.
- Cung cấp lưỡi dao mới trong mỗi băng đạn. 
- Tiêu chuẩn chất lượng ISO, CE/EC, FDA</t>
  </si>
  <si>
    <t>PP2300448078</t>
  </si>
  <si>
    <t>Băng đạn của dụng cụ khâu cắt nội soi 45mm</t>
  </si>
  <si>
    <t>Băng ghim cho dụng cụ khâu cắt nối thẳng nội soi với công nghệ giữ mô bề mặt Echelon Endopath</t>
  </si>
  <si>
    <t>- Băng đạn của dụng cụ khâu cắt nối thẳng nội soi đa năng 45mm
- Có 6 hàng ghim, ghim đóng 1.0mm- 2.3 mm, ghim bằng titanium</t>
  </si>
  <si>
    <t>PP2300448079</t>
  </si>
  <si>
    <t>Băng đạn của dụng cụ khâu cắt nội soi 60mm</t>
  </si>
  <si>
    <t xml:space="preserve">- Băng đạn của dụng cụ khâu cắt nối thẳng nội soi đa năng 60mm;
- Có 6 hàng ghim, ghim đóng 1.0mm - 2.3mm, ghim bằng titanium
</t>
  </si>
  <si>
    <t>PP2300448080</t>
  </si>
  <si>
    <t>Băng đạn của dụng cụ khâu cắt nối thẳng nội soi gập góc</t>
  </si>
  <si>
    <t>- Băng đạn của dụng cụ khâu cắt nối thẳng nội soi gập góc sử dụng pin;
- Công nghệ giữ mô bê mặt;
- Chiều dài 45 mm - 60 mm, kim đóng từ 1.0 mm - 2.0 mm, 6 hàng kim.</t>
  </si>
  <si>
    <t>PP2300448081</t>
  </si>
  <si>
    <t>Băng đạn đầu móc dùng trong cắt nối nội soi</t>
  </si>
  <si>
    <t>Băng đạn đầu móc khâu cắt nối thẳng dùng trong mổ nội soi với thiết kế 3 chiều cao ghim dập khác nhau trong mỗi băng đạn P3H</t>
  </si>
  <si>
    <t>Băng đạn dùng cho dụng cụ khâu cắt nối nội soi đa năng: 
 - Thiết kế 3 hàng ghim dập mỗi bên với 3 chiều cao ghim khác nhau trong cùng mỗi mã băng đạn, dùng cho mạch máu, mô mỏng đến nhu mô và mô trung bình.
 - Ghim bằng Titanium.
 - Chiều cao ghim trước khi đóng 2-2.5-3 mm và sau khi đóng 0.75-1.00-1.25 mm.
 - Chiều dài băng đạn 30/45 mm.  
 - Tiêu chuẩn chất lượng ISO, CE/EC, FDA</t>
  </si>
  <si>
    <t>PP2300448082</t>
  </si>
  <si>
    <t>Băng dán điều trị loét cho vùng cùng cụt 16cm x 20cm</t>
  </si>
  <si>
    <t>Băng vết thương ( băng dán điều trị loét cho vùng cùng cụt) Mepilex Border Sacrum 16x20cm 282050, mới 100% của hãng Molnlycke Healh Care AB - Thụy Điển, sx Molnlycke Healh Care AB, Phần Lan.</t>
  </si>
  <si>
    <t xml:space="preserve">- Băng dán điều trị loét cho vùng cùng cụt dùng cho phòng ngừa và điều trị tổn thương tỳ đè, 
- Kích thước: 16cm x 20 cm.
- Thành phần: Màng film polyurethane siêu thấm, vải không dệt, bọt Polyurethane, Silicon.
</t>
  </si>
  <si>
    <t>Cái/ 
Chiếc/
Miếng</t>
  </si>
  <si>
    <t>trúng thầu 100 cái, 1 tháng hết SL thầu, phải mua ngoài nên số lượng sử dụng ko đc nhiều</t>
  </si>
  <si>
    <t>PP2300448083</t>
  </si>
  <si>
    <t>Băng đạn dùng cho dụng cụ cắt khâu nối thẳng mổ mở cỡ 80mm</t>
  </si>
  <si>
    <t>Băng ghim cắt khâu nối thẳng mổ mở công nghệ Tri-Staple, ba hàng ghim chiều cao khác nhau, chiều cao ghim từ trong ra ngoài là: 3.0mm; 3.5mm; 4.0mm, chiều dài 80mm.</t>
  </si>
  <si>
    <t xml:space="preserve">- Băng đạn dùng cho dụng cụ cắt khâu nối thẳng mổ mở cỡ 80mm
- 3 hàng ghim chiều cao khác nhau, chiều cao ghim 3.0mm, 3.5mm, 4.0mm. </t>
  </si>
  <si>
    <t>PP2300448084</t>
  </si>
  <si>
    <t>Băng đạn dùng cho dụng cụ khâu cắt nối nội soi đa năng chiều dài 30/45 mm</t>
  </si>
  <si>
    <t>- Băng đạn dùng cho dụng cụ khâu cắt nối nội soi đa năng các cỡ:
- Thiết kế 3 hàng ghim dập mỗi bên với chiều cao ghim khác nhau trong mỗi băng đạn, dùng cho mạch máu, mô mỏng đến nhu mô và mô trung bình.
- Ghim bằng Titanium.
- Chiều cao ghim trước khi đóng 2-2.5-3 mm và sau khi đóng 0.75-1.00-1.25 mm.
- Dao cắt mới trên mỗi băng đạn. Chiều dài băng đạn 30/45 mm. 
- Tương thích với tay súng cùng hãng sản xuất. 
- Tiêu chuẩn ISO/CE/FDA</t>
  </si>
  <si>
    <t>PP2300448085</t>
  </si>
  <si>
    <t>Băng đạn dùng cho dụng cụ khâu cắt nối nội soi đa năng chiều dài 60 mm</t>
  </si>
  <si>
    <t xml:space="preserve">Băng đạn dùng cho dụng cụ khâu cắt nối nội soi đa năng các cỡ: 
 - Thiết kế 3 hàng ghim dập mỗi bên với chiều cao ghim khác nhau trong mỗi băng đạn, dùng cho nhu mô, mô trung bình đến mô dày.
 - Ghim bằng Titanium.
 - Chiều cao ghim trước khi đóng 3-3.5-4 mm và sau khi đóng 1.25-1.50-1.75 mm.
 - Dao cắt mới trên mỗi băng đạn. Chiều dài băng đạn 60 mm. 
 - Tương thích với tay súng cùng hãng sản xuất. 
 - Tiêu chuẩn ISO/CE/FDA </t>
  </si>
  <si>
    <t>PP2300448086</t>
  </si>
  <si>
    <t>Băng đạn dùng cho dụng cụ khâu cắt nối thẳng mổ hở cỡ 60mm, chiều cao ghim 3.8mm</t>
  </si>
  <si>
    <t>Băng đạn cho dụng cụ khâu cắt nối thẳng dùng trong mổ mở có chiều dài 60mm</t>
  </si>
  <si>
    <t>- Băng đạn khâu cắt nối thẳng dùng trong phẫu thuật mổ mở cỡ 60mm
- Chiều cao ghim 3.8mm</t>
  </si>
  <si>
    <t>PP2300448087</t>
  </si>
  <si>
    <t>Băng đạn dùng cho dụng cụ khâu cắt nối thẳng mổ hở cỡ 80mm</t>
  </si>
  <si>
    <t>Băng đạn cho dụng cụ khâu cắt nối thẳng dùng trong mổ mở có chiều dài 80mm</t>
  </si>
  <si>
    <t>- Băng đạn khâu cắt nối thẳng dùng trong phẫu thuật mổ hở cỡ 80mm
- Chiều cao ghim 3.8mm</t>
  </si>
  <si>
    <t>PP2300448088</t>
  </si>
  <si>
    <t>Băng đạn dùng cho dụng cụ khâu nối thẳng mổ hở các cỡ dài 30mm</t>
  </si>
  <si>
    <t>Băng ghim khâu nối dùng cho phẫu thuật mổ mở TA Auto Suture Loading Unit công nghệ DST các cỡ</t>
  </si>
  <si>
    <t>- Băng đạn khâu nối tự động dùng cho phẫu thuật mổ mở
- 2 hàng ghim so le, chiều cao băng ghim khi mở là 2.5mm - 3.5mm.
- Chiều dài băng ghim 30mm
- Tiêu chuẩn chất lượng ISO, CE/EC, FDA</t>
  </si>
  <si>
    <t>PP2300448089</t>
  </si>
  <si>
    <t>Băng đạn khâu cắt nối thẳng dùng trong mổ nội soi dùng cho mô dày trung bình, màu xanh dương</t>
  </si>
  <si>
    <t xml:space="preserve">Băng đạn dùng cho dụng cụ khâu cắt thẳng nội soi	</t>
  </si>
  <si>
    <t>Băng đạn dùng cho dụng cụ khâu cắt nối nội soi đa năng các cỡ:
 - Thiết kế 3 hàng ghim dập mỗi bên, ghim bằng Titanium.
 - Chiều cao ghim trước khi đóng 3.5mm và sau khi đóng 1.5mm.
 - Dao cắt mới trên mỗi băng đạn. Chiều dài băng đạn 60mm.
 - Tiêu chuẩn chất lượng ISO, CE/EC, FDA</t>
  </si>
  <si>
    <t>PP2300448090</t>
  </si>
  <si>
    <t>Băng đạn khâu cắt nối thẳng mổ hở 55mm</t>
  </si>
  <si>
    <t>Băng ghim cho dụng cụ khâu cắt nối thẳng mổ mở Ethicon Endo-Surgery</t>
  </si>
  <si>
    <t xml:space="preserve">Băng đạn của dụng cụ khâu cắt nối thẳng 55mm mổ mở, ghim bằng titanium </t>
  </si>
  <si>
    <t>PP2300448091</t>
  </si>
  <si>
    <t>Băng đạn khâu cắt nối thẳng mổ hở 75mm</t>
  </si>
  <si>
    <t xml:space="preserve">Băng đạn của dụng cụ khâu cắt nối thẳng 75mm mổ mở, ghim bằng Titanium </t>
  </si>
  <si>
    <t>PP2300448092</t>
  </si>
  <si>
    <t>Băng đựng hóa chất</t>
  </si>
  <si>
    <t>STERRAD 100S CASSETTE</t>
  </si>
  <si>
    <t>- Băng đựng hóa chất H2O2 dùng cho máy tiệt khuẩn nhiệt độ thấp STERRAD 100S
- Thành phần: H2O2 58%
- Tương thích với máy STERRAD 100S
- Đạt các tiêu chuẩn chất lượng : ISO/CE/FDA</t>
  </si>
  <si>
    <t>Băng</t>
  </si>
  <si>
    <t>- Thời điểm đầu năm 2024 không có thầu, nên hàng không có đều
- Đến 18/6/2024 mới bắt đầu có hàng trúng thầu trong gói vtytth năm 2023</t>
  </si>
  <si>
    <t>PP2300448093</t>
  </si>
  <si>
    <t>Băng ép mạch quay</t>
  </si>
  <si>
    <t>- Thiết kế núm nén/giải nén, không cần dụng cụ phụ trợ
- Thiết kế miếng đệm lót ép không tạo áp lực lên động mạch trụ, tuần hoàn tĩnh mạch tốt 
- Thiết bị trong suốt, tăng cường khả năng nhìn chỗ đâm kim
- Hiển thị thời gian định vị
- Tiêu chuẩn kỹ thuật: ISO 13485, CE Mark</t>
  </si>
  <si>
    <t>Cái/ Miếng/ 
Chiếc</t>
  </si>
  <si>
    <t>PP2300448094</t>
  </si>
  <si>
    <t>Băng ghim cho dụng cụ khâu cắt cong 40mm</t>
  </si>
  <si>
    <t>Băng ghim cho dụng cụ khâu cắt cong CONTOUR</t>
  </si>
  <si>
    <t>- Băng ghim của dụng cụ khâu cắt cong 40mm, dùng cho mô thường
- Có 46 ghim bằng titanium alloy với 4 hàng ghim, chiều cao ghim mở 3,5/4,7mm, chiều cao ghim đóng 1,44/2,0mm</t>
  </si>
  <si>
    <t>PP2300448095</t>
  </si>
  <si>
    <t>Băng hút dịch tối ưu 10cm x 10cm</t>
  </si>
  <si>
    <t>Băng hấp thu dịch tối ưu Vliwasorb, không có viền băng keo, 10 x 10 cm</t>
  </si>
  <si>
    <t>- Thành phần: Polyethyene, polypropylene, cellulose, natri polyacrylate 
- Lõi siêu thấm hút có thể hấp thu 20 lần trọng lượng của chính nó.
- Khử trùng bằng khí EO
- Kích thước: 10cm x 10cm</t>
  </si>
  <si>
    <t>Miếng/ Cái/ Chiếc</t>
  </si>
  <si>
    <t>PP2300448096</t>
  </si>
  <si>
    <t>Băng hút dịch tối ưu 20cm x 20cm</t>
  </si>
  <si>
    <t>Băng hấp thu dịch tối ưu Vliwasorb, không có viền băng keo, 20 x 20cm</t>
  </si>
  <si>
    <t>- Thành phần: Polyethyene, polypropylene, cellulose, natri polyacrylate 
- Lõi siêu thấm hút có thể hấp thu 20 lần trọng lượng của chính nó.
- Khử trùng bằng khí EO
- Kích thước: 20cmx20cm</t>
  </si>
  <si>
    <t>PP2300448097</t>
  </si>
  <si>
    <t>Băng keo cố định dán kim luồn (dạng cuộn)</t>
  </si>
  <si>
    <t>Băng keo cố định SOGIROLL 10cm x 10m</t>
  </si>
  <si>
    <t>- Được làm từ vải không đan dệt hoặc tương đương, co giãn, thông thoáng. 
- Kích cỡ: 10cm x 10m</t>
  </si>
  <si>
    <t>PP2300448098</t>
  </si>
  <si>
    <t>Băng keo cố định dán kim luồn (dạng miếng)</t>
  </si>
  <si>
    <t>Optiskin Film
53mm x 80mm</t>
  </si>
  <si>
    <t>- Chất liệu lớp film bằng Polyurethane bán thấm
- Keo Acrylic hoặc Acrylate
- Kích thước: 53mmx80mm
- Tiệt trùng</t>
  </si>
  <si>
    <t>PP2300448099</t>
  </si>
  <si>
    <t>Băng keo cuộn</t>
  </si>
  <si>
    <t>Băng keo cuộn SOGISYVAL 2.5cm x 5m</t>
  </si>
  <si>
    <t>- Vải lụa trắng, 100% sợi cellulose acetate, có kiểm tra vi sinh
- Kích thước 2.5cm x 5m</t>
  </si>
  <si>
    <t xml:space="preserve">Truyền dịch, thay băng 
</t>
  </si>
  <si>
    <t>PP2300448100</t>
  </si>
  <si>
    <t>Băng keo dán định hình vết thương</t>
  </si>
  <si>
    <t>Băng dính y tế</t>
  </si>
  <si>
    <t>- Băng dán dùng sau phẫu thuật thẩm mỹ 
- Kích thước 2.5 cm x 9.1m</t>
  </si>
  <si>
    <t>PP2300448101</t>
  </si>
  <si>
    <t>Băng cố định 3M Tegaderm CHG I.V. Securement Dressing 10cm x 12cm</t>
  </si>
  <si>
    <t>- Trong suốt, cho phép quan sát được liên tục các bề mặt. Gel có khả năng thấm hút dịch tiết/ máu từ vết tiêm. Diện tích bề mặt lớn cho phép bảo vệ toàn diện các loại ống thông và các vết khâu. 
- Kích thước 10cmx12cm</t>
  </si>
  <si>
    <t>Không đáp ứng TNKT:
- E-HSMT "Trong suốt, cho phép quan sát được liên tục các bề mặt"; 
- E-HSĐXKT " không thể hiện Trong suốt, cho phép quan sát được liên tục các bề mặt"</t>
  </si>
  <si>
    <t>PP2300448102</t>
  </si>
  <si>
    <t>Băng phim dính y tế trong suốt 7cm x 8.5cm</t>
  </si>
  <si>
    <t>Optiskin Film
73mm x 80mm</t>
  </si>
  <si>
    <t>- Băng dính trong suốt cố định kim luồn ngoại biên:
- Màng bán thấm trong suốt bằng polyurethan 5-15%, phủ lớp keo acrylate khoảng 5- 25%, ngăn cản nước, cho phép hấp thụ oxy và thải hơi ẩm.  
- Không sót keo khi tháo băng.
- Kích thước: 7 cm x 8.5 cm
- Viền xung quanh bằng vải không dệt, rãnh xẻ sâu phù hợp các loại kim luồn
- Có khung viền giấy giúp dễ cầm khi dán băng giúp băng không bị dính vào nhau khi thao tác.
- Gia cố bằng 1 phần băng vải mềm chắc chắn và chêm lót tránh đè cấn các thiết bị vào da
- Bộ phận đi kèm: nhãn ghi chú ngày giờ dán băng, băng keo cố định.
- Thời gian lưu khoảng 5 - 7 ngày
- Tiệt khuẩn từng miếng</t>
  </si>
  <si>
    <t>PP2300448103</t>
  </si>
  <si>
    <t>Băng phim trong vô trùng 6 cm x 7 cm</t>
  </si>
  <si>
    <t>Băng dính trong suốt vô trùng chống thấm nước 6cm x 7cm, Farmac-Zabban</t>
  </si>
  <si>
    <t>- Băng phim trong suốt, vô trùng;
- Màng Polyurethane, chống thấm nước và vi khuẩn
- Keo: Acrylate hoặc Acrylic 
- Kích thước: 6 cm x 7 cm</t>
  </si>
  <si>
    <r>
      <rPr>
        <sz val="13"/>
        <color indexed="8"/>
        <rFont val="Times New Roman"/>
        <family val="1"/>
      </rPr>
      <t xml:space="preserve">Băng dính trong suốt cố định kim luồn ngoại biên, dành cho người lớn
  - Màng bán thấm trong suốt bằng polyurethan 14%, phủ lớp keo acrylate khoảng 25%
  - Chiều rộng: 6 cm, chiều dài: 7 cm
  - Đặc tính: ngăn cản nước, vi khuẩn, virus có kích thước &gt; 27nm
  - Viền xung quanh bằng vải không dệt, rãnh xẻ sâu phù hợp các loại kim luồn
  - Có khung viền giấy giúp dễ cầm khi dán băng giúp băng không bị dính vào nhau khi thao tác.
  - Bộ phận đi kèm: nhãn ghi chú ngày giờ dán băng, băng keo cố định.
 </t>
    </r>
    <r>
      <rPr>
        <sz val="13"/>
        <color indexed="12"/>
        <rFont val="Times New Roman"/>
        <family val="1"/>
      </rPr>
      <t xml:space="preserve"> - Thời gian lưu khoảng 1 - 3 ngày</t>
    </r>
    <r>
      <rPr>
        <sz val="13"/>
        <color indexed="8"/>
        <rFont val="Times New Roman"/>
        <family val="1"/>
      </rPr>
      <t xml:space="preserve">
  - Tiệt khuẩn
  - Tiêu chuẩn chất lượng: ISO/ CE</t>
    </r>
  </si>
  <si>
    <t>PP2300448104</t>
  </si>
  <si>
    <t>Băng thun 3 móc</t>
  </si>
  <si>
    <t>Băng thun y tế 3 móc 10 cm x 2m</t>
  </si>
  <si>
    <t>- Băng thun màu trắng, sợi polyester và sợi cotton, co giãn 200%
- Kích thước: 0.1m x 2m</t>
  </si>
  <si>
    <t>Thay băng</t>
  </si>
  <si>
    <t>PP2300448105</t>
  </si>
  <si>
    <t>Băng thun có keo cố định khớp</t>
  </si>
  <si>
    <t>Urgocrpe
10cmx4.5m</t>
  </si>
  <si>
    <t>- Băng thun màu trắng, cotton 100%, keo Zinc oxide không dùng dung môi, co giãn ≥ 90%, có kiểm tra vi sinh.
- Kích thước:  10cm x 4.5m</t>
  </si>
  <si>
    <t>PP2300448106</t>
  </si>
  <si>
    <t>Băng vết thương tạo gel kháng khuẩn 2cm x 45cm</t>
  </si>
  <si>
    <t>Băng vết thương tạo gel kháng khuẩn  603400 Exufiber Ag+ 2x45cm, mới 100%, Hãng, nước chủ sở hữu:  Molnlycke Healh Care AB - Thụy Điển, Hãng sản xuất: Molnlycke Healh Care, Anh.</t>
  </si>
  <si>
    <t>- Băng cấu tạo bằng sợi polyvinyl alcohol, tẩm bạc sunfat toàn phần, kết hợp công nghệ Hydrolock giúp khóa dịch tiết, hóa gel khi tiếp xúc dịch tiết, không rã trong vết thương, giảm số lượng lớn vi khuẩn và giải quyết màn biofilm. 
- Kích thước 2cm x 45 cm</t>
  </si>
  <si>
    <t>PP2300448107</t>
  </si>
  <si>
    <t>Băng vết thương tiết dịch dạng foam dán</t>
  </si>
  <si>
    <t>Gạc xốp Polyurethane có viền 20cm x 20cm, Farmac-Zabban</t>
  </si>
  <si>
    <t>Kích thước 20cm x 20cm
Khả năng thấm hút nhanh và duy trì môi trường ẩm cho vết thương.</t>
  </si>
  <si>
    <t>PP2300448108</t>
  </si>
  <si>
    <t>Băng vô trùng trong suốt, không thấm nước</t>
  </si>
  <si>
    <t>Băng dính trong suốt vô trùng chống thấm nước 10cm x 12cm, Farmac-Zabban</t>
  </si>
  <si>
    <t>- Lớp film mỏng bằng màng polyurethane bán thấm, keo acrylic.
- Kích thước: 120mm x 90mm (±10)
- Tiệt trùng</t>
  </si>
  <si>
    <t>PP2300448109</t>
  </si>
  <si>
    <t>Băng xốp có viền băng keo 15cm x20cm</t>
  </si>
  <si>
    <t>- Chất liệu làm từ polyurethane, có viền băng keo, vô trùng
- Kích thước: 15cm x 20cm</t>
  </si>
  <si>
    <t>Không đáp ứng yêu cầu kỹ thuật của E-HSMT về kích thước</t>
  </si>
  <si>
    <t>PP2300448110</t>
  </si>
  <si>
    <t>Băng xốp hút dịch vết thương gạc 10cm x 10cm</t>
  </si>
  <si>
    <t>Gạc xốp kháng khuẩn nano Bạc có màng phủ Silicone COMFISORB FOAM DRESSING (WITH BORDER) 10CMX10CM</t>
  </si>
  <si>
    <t>- Thành phần: Lớp hydrogel,  polyme acrylic, màng film trong suốt làm từ polyetylen
 - Kích thước: 10cm x 10 cm</t>
  </si>
  <si>
    <t>PP2300448111</t>
  </si>
  <si>
    <t>Băng xốp không có viền băng keo 10cm*10cm</t>
  </si>
  <si>
    <t>Gạc xốp Polyurethane 10cm x 10cm, Farmac-Zabban</t>
  </si>
  <si>
    <t>- Băng xốp không có viền băng keo 
- Kích cỡ: 10cm x10 cm
- Màng PU bên ngoài ngăn vi khuẩn và dịch xâm nhập vết thương.
- Vô trùng</t>
  </si>
  <si>
    <t>PP2300448112</t>
  </si>
  <si>
    <t>Băng xốp Suprasorb P, không có viền băng keo, 15x20cm</t>
  </si>
  <si>
    <t>- Chất liệu làm từ polyurethane, không có viền băng keo;
- Vô trùng
- Kích thước: 15cmx20cm</t>
  </si>
  <si>
    <t>PP2300448113</t>
  </si>
  <si>
    <t>Bao chi gối dùng cho máy ép hơi ngắt quãng</t>
  </si>
  <si>
    <t>Bao chi gối dùng cho máy chống thuyên tắc huyết khối VenaFlow Elite</t>
  </si>
  <si>
    <t>Bao chi gối kết hợp với máy ép hơi ngắt quãng có tác dụng tạo ra 1 áp lực cơ học ngắt quãng, giúp tăng dòng máu tĩnh mạch, ngăn ngừa ứ trệ tĩnh mạch</t>
  </si>
  <si>
    <t>Đôi</t>
  </si>
  <si>
    <t>PP2300448114</t>
  </si>
  <si>
    <t>Bao dây camera</t>
  </si>
  <si>
    <t>Bao camera nội soi</t>
  </si>
  <si>
    <t>- Chất liệu: Màng nhựa PE, có vòng nhựa PP màu xanh.
- Kích cỡ: 15cm x 235cm
- Tiệt trùng bằng khí EO. 
- Gói 1 cái tiệt trùng.</t>
  </si>
  <si>
    <t>Cái/ Chiếc/Bao</t>
  </si>
  <si>
    <t>PP2300448115</t>
  </si>
  <si>
    <t>Bao giày y tế</t>
  </si>
  <si>
    <t>Bao giày phẫu thuật</t>
  </si>
  <si>
    <t>- Chất liệu: Vải PP không dệt
- Đặc điểm: Dây thun cổ giày chắc chắn, co giãn tốt
- Tiêu chuẩn kỹ thuật: ISO 13485, ISO 9001.</t>
  </si>
  <si>
    <t>sử dụng đóng bộ thăm bệnh cho các khối hồi sức</t>
  </si>
  <si>
    <t>PP2300448116</t>
  </si>
  <si>
    <t>Bình chứa dịch dùng cho máy hút áp lực âm, cỡ 300ml/ 500ml</t>
  </si>
  <si>
    <t>CCNPWT CANISTER (500 ml)</t>
  </si>
  <si>
    <t>- Bình chứa dịch có gel đông làm đặc dịch tiết &amp; chất lỏng chứa trong bình giúp không rò rỉ dịch và khử mùi hôi, có sensor cảnh báo bình đầy, có đầu tich hợp lắp nhanh vào máy  VAC Ulta/ InfoVAC/ ActiVAC 
- Kích thước : bình 300ml/ 500ml
- Tương thích máy V.A.C Ulta/ InfoVAC/ ActiVAC 
(hoặc tương đương)</t>
  </si>
  <si>
    <t xml:space="preserve">Bộ </t>
  </si>
  <si>
    <t>PP2300448117</t>
  </si>
  <si>
    <t>Bình dẫn lưu vết thương</t>
  </si>
  <si>
    <t>Bình dẫn lưu vết thương (áp lực âm) các cỡ</t>
  </si>
  <si>
    <t>- Dùng dẫn lưu vết thương
- Chất liệu: nhựa PVC nguyên chất trong y tế, không chứa Latex. Bình 3 lò xo, ống nhựa PVC, đầu nối hình chữ Y, ống dẫn có Trocar. Có Van Anti-Reflux.
- Thiết kế tối ưu hạn chế tối thiểu gập gãy
- Dung tích:  200ml
- Tiệt trùng.</t>
  </si>
  <si>
    <t>Cái/ Chiếc/
Bình</t>
  </si>
  <si>
    <t>cuối năm 2023 mua ngoài nên ko sử dụng được nhiều</t>
  </si>
  <si>
    <t>PP2300448118</t>
  </si>
  <si>
    <t>Bộ bình dẫn lưu màng phổi</t>
  </si>
  <si>
    <t>Bình dẫn lưu màng phổi + nắp bình dẫn lưu</t>
  </si>
  <si>
    <t>- Bộ bình dẫn lưu màng phổi gồm:
       +Bình thủy tinh trong suốt
       + Nắp bình dẫn lưu màng phổi
       + Dây dẫn lưu tiệt trùng
- Dung tích 2.000ml
- Có vạch chia đến 1.500ml (Mỗi vạch 100ml).</t>
  </si>
  <si>
    <t>- trúng thầu ít nên sử dụng ít
- 6/2024 hết hạn thầu</t>
  </si>
  <si>
    <t>PP2300448119</t>
  </si>
  <si>
    <t>Bộ catheter chạy thận</t>
  </si>
  <si>
    <t>Bộ catheter chạy thận nhân tạo 2 nhánh, ngắn hạn</t>
  </si>
  <si>
    <t>Catheter chạy thận nhân tạo 12F dài 15cm hoặc 20cm    
   Bao gồm:
- Catheter dây nối thẳng  làm  bằng vật liệu polyurethan cản quang, tương thích sinh học, Không latex.
- Dây dẫn đầu J  0.038''/0.035'' x 60cm.
- 2 cây nong 8Fr x 10cm / 10Frx15cm và 12Fr x 15cm, 
- Kim Y dẫn đường 18G x 7cm, bơm  tiêm 5cc, dao mổ
- Tiêu chuẩn ISO, CE
- Xuất xứ: G7</t>
  </si>
  <si>
    <t>Catheter chạy thận nhân tạo 12F dài 15cm hoặc 20cm 
  Bao gồm:
 - Catheter dây nối thẳng làm bằng vật liệu polyurethan cản quang, tương thích sinh học, Không latex.
 - Dây dẫn đầu J 0.038''/0.035'' x 60cm.
 - 2 cây nong 8Fr x 10cm / 10Frx15cm và 12Fr x 15cm, 
 - Kim Y dẫn đường 18G x 7cm, bơm tiêm 5cc, dao mổ
 - Tiêu chuẩn ISO, CE</t>
  </si>
  <si>
    <t>PP2300448120</t>
  </si>
  <si>
    <t>Bộ catheter chích động mạch seldinger 20G/80mm</t>
  </si>
  <si>
    <t>ARTERIOFIX ARTERY</t>
  </si>
  <si>
    <t>Bộ catheter động mạch theo dõi huyết áp xâm lấn và lấy máu.
- Kim bằng thép không gỉ, kích cỡ 20G, dài 80mm
- Cannula 0.8 -&gt; 0.95G, dài 50mm
- Dây dẫn đường bằng thép không gỉ, dài 25cm
- Catheter bằng FEP
- Khóa luer lock để cố định
- Xuất xứ: G7</t>
  </si>
  <si>
    <t>PP2300448121</t>
  </si>
  <si>
    <t>Bộ catheter dẫn lưu chủ động dịch khoang màng phổi 3 trong 1</t>
  </si>
  <si>
    <t>PLEURX PLEURAL CATHETER MINI KIT</t>
  </si>
  <si>
    <t xml:space="preserve">- Bộ dẫn lưu chủ động dịch màng phổi 3 trong 1 dùng một lần dùng trong điều trị tràn dịch màng phổi kéo dài.
- Bộ dụng cụ gồm:
+ Bộ đặt ống dẫn lưu với catheter dẫn lưu 15.5Fr silicone, dài 66 cm có van dẫn lưu một chiều an toàn kín
+ Khớp nối Polyester, đường hiển thị sọc Barium
+Kim chọc
+Dây dẫn hướng guidewire đầu chữ J 60 cm
+Ống mở đường 16 Fr có nắp van xé được (chiều dài dilator 13.7 cm, chiều dài sheath 10 cm)
+Que luồn tunneler
+Nút cắm kim
+Bơm tiêm 10 ml
+Dây dẫn lưu có kẹp con lăn với đầu kết nối có khoá,
+Kim 17G x 2.5 cm, adapter 5in1, nắp van
+Bộ băng bó cố định dây dẫn lưu ngoài da với tấm đệm catheter
+Gạc 10.2cm x 10.2cm (x6), miếng dán tự dính bảo vệ vùng can thiệp. </t>
  </si>
  <si>
    <t>PP2300448122</t>
  </si>
  <si>
    <t>Bộ catheter thận 2 nòng loại các cỡ</t>
  </si>
  <si>
    <t>Bộ catheter chạy thận đường hầm Smooth Flow sử dụng lâu ngày 15.5Fr</t>
  </si>
  <si>
    <t xml:space="preserve">
- Bộ catheter đường hầm dùng trong lọc máu dài hạn, chiều dài từ đầu tip đến cuff là 15cm - 35cm;
- Đường kính 14.5Fr/15.5Fr
- Bộ Catheter gồm:
+ 01 thanh luồn
+ 02 câu nong
+ 01 cây tạo đường hầm
+ 02 nắp đậy/nút chặn
+ 01 dây dẫn
+ 01 kim dò 18G
</t>
  </si>
  <si>
    <t>- Bộ catheter đường hầm dùng trong lọc máu dài hạn, chất liệu Catheter làm bằng polyurethane chiều dài từ đầu tip đến cuff là 15cm - 27cm;
 - Đường kính 14.5Fr
 - Bộ Catheter gồm:
 + 01 thanh luồn catheter 15Fr có van khóa khí tự động,
 + 01 cây nong 10-12Fr và 01 cây nong 8Fr, 01 Stylet ( tùy chọn)
 + 01 cây tạo đường hầm
 + 02 nắp đậy/nút chặn
 + 01 dây guidewire 0.038"
 + 01 kim dò 18G
 + Dao mổ # 11
 + Bơm tiêm 10cc
 + 02 băng gạc 2x2 Inch
 - Đầu catheter thiết kế đối xứng hạn chế sự tái lọc, tỷ lệ tái lọc bằng hoặc dưới 1%; trên 4 lỗ bên, van khóa khí tự động ngăn ngừa thuyên tắc khí và máu trào ngược.</t>
  </si>
  <si>
    <t>PP2300448123</t>
  </si>
  <si>
    <t>Bộ dẫn lưu áp lực trung bình 400ml</t>
  </si>
  <si>
    <t>Bình dẫn lưu vết thương 400ml</t>
  </si>
  <si>
    <t>- Một bộ bao gồm 01 vacuum, 01 drain và 01 trocar
- Dung tích 400ml, áp lực 900mbar
- Ống nối dài 125cm, chiều dài ống drain 800mm, 
- Chất liệu: PVC
- Có vạch chia mức dịch dẫn lưu; 
- Kết nối dây dẫn lưu redon và dây nối bằng khóa universal; 
- Kết nối bình dẫn lưu và dây nối bằng khóa large lock connector</t>
  </si>
  <si>
    <t>PP2300448124</t>
  </si>
  <si>
    <t>Bộ dẫn truyền cảm ứng 1 đường</t>
  </si>
  <si>
    <t>Bộ đo huyết áp động mạch xâm lấn 1 đường Artline có dây nối phụ người lớn</t>
  </si>
  <si>
    <t xml:space="preserve">
Bộ dẫn truyền cảm ứng 1 đường tích hợp DPT dùng để theo dõi huyết áp động mạch xâm lấn liên tục cho kết quả đọc chính xác, dễ sử dụng. 
- Bộ gồm: 
+ 1 đoạn dây có đường sọc chiều dài 180cm và đoạn dây có đường sọc dài 150cm, làm bằng vật liệu PVC không latex. 
+ Khóa 4 ngã nguyên liệu Polycarbonate. 
+ Bộ truyền dịch không lỗ nguyên liệu PVC không DEHP dài 180cm±3cm, 
+ Tương thích với các loại monitor, dây cable </t>
  </si>
  <si>
    <t>PP2300448125</t>
  </si>
  <si>
    <t>Bộ phụ kiện dùng cho dao siêu âm không dây</t>
  </si>
  <si>
    <t>Bộ phụ kiện dùng cho dao siêu âm không dây, gồm: 
+ 01 khay sạc pin;
+ 01 đầu phát;
+ 02 pin;
+ 02 khay hỗ trợ lắp pin;
+ 01 khay tiệt trùng.</t>
  </si>
  <si>
    <t>PP2300448126</t>
  </si>
  <si>
    <t>Bộ đặt stent các cỡ dùng trong nội soi</t>
  </si>
  <si>
    <t>Bộ đặt stent nhựa đường mật</t>
  </si>
  <si>
    <t xml:space="preserve">- Đầu có 3 điểm cản quang bằng kim loại, có ngã bơm thuốc cản quang. 
- Đường kính dây dẫn 6Fr 
- Đường kính bộ đặt 10Fr, dài 205cm
- Dây dẫn tương thích 0.035 inch </t>
  </si>
  <si>
    <t>PP2300448127</t>
  </si>
  <si>
    <t>Bộ dây dẫn bơm tưới rửa dùng cho máy điều trị vết thương áp lực âm</t>
  </si>
  <si>
    <t>Bộ ống dẫn lưu nước rửa vết thương Veralink, có giá đỡ bình nước cất</t>
  </si>
  <si>
    <t>Bộ dây dẫn bơm tưới rửa dùng cho máy điều trị vết thương áp lực âm gồm
- Bình điều khiển nối với máy
- Dây tubing gắn sẵn 
- Co nối spikeable 38mm,
- Nối với dây cáp và túi nước rửa
- Tương thích máy V.A.C Ulta (hoặc tương đương)</t>
  </si>
  <si>
    <t>PP2300448128</t>
  </si>
  <si>
    <t>Bộ dây dẫn máu tuần hoàn cơ thể dùng cho bộ tim phổi nhân tạo các cỡ</t>
  </si>
  <si>
    <t>Terumo Custom Tubing Pack</t>
  </si>
  <si>
    <t xml:space="preserve">- Bộ dây dùng cho bộ tim phổi nhân tạo phù hợp với thiết bị hiện có của bệnh viện. 
- Dây dẫn làm từ chất liệu PVC trong suốt, co nối bằng polycarbonate trong suốt. 
- Thành dây dẫn trơn giúp máu lưu thông tốt hơn, hạn chế tổn thương tế bào và hình thành huyết khối. 
</t>
  </si>
  <si>
    <t>PP2300448129</t>
  </si>
  <si>
    <t>Bộ dây lọc thận</t>
  </si>
  <si>
    <t>Tubing Sets for Hemodialysis</t>
  </si>
  <si>
    <t>- Một bộ dây truyền máu chạy thận nhân tạo bao gồm 4 trong 1: 
+ Dây chạy thận;
+ Dây truyền dịch;
+ Túi xả;
+ 1 đầu transducer. 
- Loại dây truyền máu chạy thận nhân tạo có kích thước đường kính trong và ngoài của bơm: 8.0mmx12.2mm, dung tích bầu 20ml</t>
  </si>
  <si>
    <t>Bộ dây chạy thận 4 trong 1 bao gồm: dây động mạch và dây tĩnh mạch, 1 dây truyền dịch, 1 transducer, 1 túi xả.
 - Dung tích buồng nhỏ giọt: 20 ml.
 - Đường kinh dây bơm (8.0x12.2x400 mm)
 - Thể tích mồi: 138.9 ± (1÷10%) ml,
 - Túi xả 2000ml
 - Dây truyền dịch 1500mm
 - Có các đường dây để lấy máu và xử lý thuốc, có vị trí tiêm phía trước buồng nhỏ giọt tránh bọt khí đi vào mạch máu
 - Tương thích với nhiều loại máy chạy thận
 - Tiệt trùng bằng khí EO</t>
  </si>
  <si>
    <t>PP2300448130</t>
  </si>
  <si>
    <t>Bộ dây máy thở dùng một lần có bẫy nước</t>
  </si>
  <si>
    <t>Dây thở 2 bẫy nước, có dây nối phụ (5 đoạn) các cỡ</t>
  </si>
  <si>
    <t>- Dây thở 2 nhánh, 2 bẫy nước 
- Chiều dài 1.5m - 1.8m.
- Kèm ống limb 40cm bẫy nước trong suốt;
- Có co khuỷu xoay được.
- Co Y và cổng lấy mẫu khi có nắp đậy cố định. 
- Sử dụng một lần.</t>
  </si>
  <si>
    <t>PP2300448131</t>
  </si>
  <si>
    <t>Bộ dây nối có đầu van kết nối an toàn</t>
  </si>
  <si>
    <t>-Vật liệu Polyurethane an toàn
- Không chứa PVC, DEHP và latex
- Đầu van bằng silicone tự đóng mở tương tích với kết nổi Luer lock và Luer slip an toàn.
- Thao tác không dùng kim, an toàn cho người sử dụng
- Đường kính trong 1mm. Chiều dài 10cm</t>
  </si>
  <si>
    <t>Cái/Bộ</t>
  </si>
  <si>
    <t>PP2300448132</t>
  </si>
  <si>
    <t>Bộ dây truyền chống gập</t>
  </si>
  <si>
    <t>Bộ dây truyền chống gập kèm túi chứa dịch giảm đau 200ml dùng cho máy Rythmic Evolution.</t>
  </si>
  <si>
    <t>Bộ dây truyền chống gập kèm túi chứa dịch giảm đau 200ml 
- Bộ đầy đủ gồm:
+ Túi chứa dịch giảm đau 200ml với dây truyền dịch chống gập dài 150 cm
+ Đoạn để ép dịch truyền, bộ phận loại bỏ không khí kích thước 1,2 micron dùng cho máy bơm giảm đau
- Cho phép cài đặt/ lập trình được đầy đủ các chế độ bơm truyền: + Liên tục + Chỉ tiêm Bolus + Liên tục + tiêm Bolus + Lập trình bơm tự động ngắt quãng PIAB kết hợp PCA
- Có thể lập trình chính xác các thông số theo phác đồ chuyên môn bằng phần mềm kết nối máy tính - Độ chính xác cao ±5% 
- Có thể nâng cấp tính năng tự động nhắn tin SMS cảnh báo và quản lý từ xa telemedicine qua mạng.</t>
  </si>
  <si>
    <t>PP2300448133</t>
  </si>
  <si>
    <t>Bộ dây truyền dịch dùng trọng lực</t>
  </si>
  <si>
    <t>Bộ dây truyền dịch UVERDA/UVD-4, (UVD-41000000)</t>
  </si>
  <si>
    <t>- Chiều dài dây 180cm
- Đường kính trong dây: 3 mm. đường kính ngoài 4.1 mm
- Có bầu đếm giọt 2 ngăn cứng - mềm
- Màng lọc có chức năng lọc vi khuẩn tại van thông khí
- Đầu khóa vặn xoắn Luer Lock
- Cửa chích thuốc an toàn ngăn tai nạn do kim đâm vào tay điều dưỡng</t>
  </si>
  <si>
    <t>Cái/Dây/
Chiếc</t>
  </si>
  <si>
    <t>PP2300448134</t>
  </si>
  <si>
    <t>Bộ đo huyết áp xâm lấn 1 nòng</t>
  </si>
  <si>
    <t>Bộ đo (theo dõi) huyết áp động mạch xâm lấn 1 đường iPeX có khóa lấy máu kín an toàn (Maverlous stopcock) người lớn, trẻ em, sơ sinh</t>
  </si>
  <si>
    <t xml:space="preserve">Bộ dẫn truyền cảm ứng 1 đường tích hợp DPT dùng để theo dõi huyết áp động mạch xâm lấn liên tục cho kết quả đọc chính xác, dễ sử dụng. 
- Bộ gồm: 
+ 1 đoạn dây có đường sọc đỏ chiều dài 180cm và đoạn dây có đường sọc xanh dài 150cm, làm bằng vật liệu PVC không latex. 
+ Khóa 4 ngã nguyên liệu Polycarbonate. 
+ Bộ truyền dịch không lỗ nguyên liệu PVC không DEHP dài 180cm±3cm, 
+ Tương thích với các loại monitor, dây cable </t>
  </si>
  <si>
    <t xml:space="preserve">Tính năng kỹ thuật không đáp ứng E-HSMT : + Bộ truyền dịch không lỗ nguyên liệu PVC không DEHP dài 180cm±3cm,
E-HSDT : + Bộ truyền dịch không lỗ nguyên liệu PVC không DEHP dài 150cm (60inch) </t>
  </si>
  <si>
    <t>PP2300448135</t>
  </si>
  <si>
    <t>Bộ đo huyết áp xâm lấn 2 nòng</t>
  </si>
  <si>
    <t>Bộ đo huyết áp động mạch xâm lấn 2 đường Art-Line</t>
  </si>
  <si>
    <t xml:space="preserve"> Bộ dẫn truyền cảm ứng 2 đường tích hợp DPT dùng để theo dõi huyết áp động mạch xâm lấn liên tục cho kết quả đọc chính xác, dễ sử dụng. 
'- Bộ gồm: 
+ 2 đoạn dây (xanh/đỏ) dài 150cm, làm bằng vật liệu PVC không DEHP và không latex. 
+ Khóa 4 ngã (xanh/đỏ) nguyên liệu Polycarbonate. 
+ Dây truyền dịch dài 130cm±3cm, nguyên liệu PVC không DEHP
+ 2 dây nối, mỗi dây dài 50cm
+ Buồng nhỏ giọt PVC mềm 80mm, có màng lọc 15micron, đầu nhọn 1 chiều
+ Co nối M/F
-  Tương thích với các loại monitor, dây cable 
- Tiêu chuẩn ISO, CE</t>
  </si>
  <si>
    <t>PP2300448136</t>
  </si>
  <si>
    <t>Bộ đốt nhiệt điều trị khối u</t>
  </si>
  <si>
    <t>Kim đốt sóng cao tần (Bộ đốt nhiệt) điều trị khối u gồm kim đốt nhiệt và dây nối</t>
  </si>
  <si>
    <t>Bộ đốt nhiệt điều trị khối u gồm kim đốt nhiệt, dây nối.
- Bộ đầu đốt và dây dẫn tín hiệu có cảm biến nhiệt độ và bộ phận làm mát kim đốt bằng nước
- Kim đốt 5mm, hoặc 7mm, hoặc 10mm.
- Tương thích máy CoATherm AK-F200.</t>
  </si>
  <si>
    <t>PP2300448137</t>
  </si>
  <si>
    <t>Bộ gây tê ngoài màng cứng</t>
  </si>
  <si>
    <t>Bộ gây tê ngoài màng cứng PERIFIX 401 FILTER SET WITH LOR,G18</t>
  </si>
  <si>
    <t>- Kim đầu cong 18G dài 3 1/4", thân kim có chia vạch.
- Catheter bằng polyamid không bị gẫy gập, dài 1000mm, có đường cản quang ngầm
- Đầu nối catheter dạng nắp bật.
- Màng lọc với kích thước lỗ lọc 0.2 micron giúp tiêm thuốc an toàn và vô khuẩn</t>
  </si>
  <si>
    <t>PP2300448138</t>
  </si>
  <si>
    <t>Lọ hút đàm kín</t>
  </si>
  <si>
    <t>INFANT MUCUS EXTRACTOR</t>
  </si>
  <si>
    <t>- Ống dẫn PVC mềm, chống xoắn
- Đầu ống dẫn mềm mại, tròn
- Bình chứa trong suốt, cho phép kiểm tra trực quan khi hút
Chiều dài ống hút: 40 - 50cm với
 kích thước có sẵn: FG 8, 10, 12 và 14
 Dung tích: 25 ml</t>
  </si>
  <si>
    <t>Lọ</t>
  </si>
  <si>
    <t>PP2300448139</t>
  </si>
  <si>
    <t>Bộ khăn chỉnh hình tổng quát</t>
  </si>
  <si>
    <t>Làm bằng vải không dệt SMMMS cao cấp 5 lớp chống thấm nước, chống thấm cồn, chống tĩnh điện. Xung quanh phẫu trường có lớp vải siêu thấm.
Bộ khăn gồm : 
- 1 khăn trải bàn dụng cụ gia cố lớp chống thấm SMMMS 140x200cm;
- 1 khăn trải bàn dụng cụ gia cố lớp chống thấm SMMMS 140x160cm;
- 4 khăn thấm 30x40cm;
- 2 băng keo y tế 9x50cm, 
- 1 khăn tiếp cận 80x100cm ;
- 1 khăn chữ U thấm 200 x 300 cm  và băng keo y tế xung quanh chữ U; 
- 1 khăn chữ U 160x230cm (có băng keo y tế quanh chữ U),
- 1 khăn phủ ngang 160x260cm
- 1 Bao chi dưới 28x85cm, làm từ vải bán thấm, vải 2 lớp, lớp bên trong thấm, lớp bên ngoài không thấm;
- 1 Miếng làm sạch đầu dao đốt: 4.5cm x 4.5cm</t>
  </si>
  <si>
    <t>PP2300448140</t>
  </si>
  <si>
    <t>Bộ khăn gây tê tủy sống</t>
  </si>
  <si>
    <t>Làm bằng vải không dệt SMMMS cao cấp 5 lớp chống thấm nước, chống thấm cồn, chống tĩnh điện.  
Bộ khăn gồm:
- 10 Gòn viên
- 1 Kẹp trắng
- 1 Kéo Kocher
- 1 Khăn trải bàn màu 45cm x 60 cm
- 2 Khăn giấy
- 1 Khăn gây tê tủy sống
- Khăn trải bàn màu: 45cm x 60 cm
Tiêu chuẩn CE, ISO 13485</t>
  </si>
  <si>
    <t>PP2300448141</t>
  </si>
  <si>
    <t>Bộ khăn mổ tim hở</t>
  </si>
  <si>
    <t>Bộ khăn mổ tim hở A</t>
  </si>
  <si>
    <t xml:space="preserve">
Làm bằng vải không dệt SMMMS cao cấp 5 lớp 50gsm . có vùng thấm hút với chất liệu vải thấm. 
Bộ khăn gồm : 
- 2 khăn phủ bàn dụng cụ gia cố lớp chống thấm SMMMS 140cm x 200cm 
- 2 khăn không keo thấm 30cm x 35cm;
- 1 khăn không keo 100cm x 100cm;
- 1 túi dụng cụ 35cmx40cm, có băng keo hai mặt;
- 1 túi kim chỉ 15cmx 15cm, có băng keo
- 2 khăn phủ bên 80cm x 120 cm, có băng keo y tế dùng cố định khăn.
- 1 khăn phủ chân 200cm x 250cm, có tấm cố định ống dây.
- 1 khăn phủ đầu 120cm x 230cm, có băng keo y tế , vùng đầu được cấu tạo từ màng plastic có độ trong suốt cao;
- 5 khăn có keo 80cm x 120cm;
- 1 khăn phủ vùng sinh dục 19cmx35cm, có băng keo y tế 
- 1 khăn phủ dụng cụ có keo 10cm0x200cm, có băng keo y tế.
- 1 Khăn phủ dụng cụ 150cmx160cm;
- Tiêu chuẩn : CE, ISO 13485</t>
  </si>
  <si>
    <t>PP2300448142</t>
  </si>
  <si>
    <t>Bộ khăn nội soi khớp gối</t>
  </si>
  <si>
    <t>Bộ khăn nội soi khớp gối A TD</t>
  </si>
  <si>
    <t>Làm bằng vải không dệt SMMMS cao cấp 5 lớp, chống thấm nước, chống thấm cồn, chống tĩnh điện.
Bộ khăn gồm:
- 1 Khăn trải bàn dụng cụ kích thước 140x200cm
- 1 Khăn nội soi khớp gối có túi chứa dịch, Túi có co nối để xả chất lỏng . Vùng phẫu trường với lỗ tròn đường kính 6 cm. 
- 2  Khăn thấm kích thước 30x40cm
- 2  Băng keo y tế kích thước 9x50cm
- 1  Bao chi dưới kích thước 28x85cm, làm từ vải bán thấm.</t>
  </si>
  <si>
    <t>QD762 từ tháng 06/23 đến tháng 06/24 không dùng cái nào</t>
  </si>
  <si>
    <t>PP2300448143</t>
  </si>
  <si>
    <t>Bộ khăn nội soi khớp vai</t>
  </si>
  <si>
    <t>Bộ khăn 
nội soi khớp vai A TD</t>
  </si>
  <si>
    <t>Làm bằng vải không dệt SMMMS cao cấp 5 lớp chống thấm nước, chống thấm cồn, chống tĩnh điện.
Bộ khăn gồm:
- 1 Khăn trải bàn dụng cụ kích thước 140x200cm
- 1 Khăn nội soi khớp vai có túi chứa dịch, có co nối dùng để dẫn dịch lỏng 160x230cm
- 2 Khăn thấm kích thước 30x40cm, độ thấm tốt, mềm mại
- 1 Khăn chữ U không thấm
- 1 Băng keo y tế kích thước 9x50cm
- 1 Bao chi trên kích thước 23x60cm, làm từ vải bán thấm.</t>
  </si>
  <si>
    <t xml:space="preserve"> QD762 từ tháng 06/23 đến tháng 06/24 không dùng cái nào </t>
  </si>
  <si>
    <t>PP2300448144</t>
  </si>
  <si>
    <t>Bộ khăn tiểu phẫu</t>
  </si>
  <si>
    <t>- Khăn có lỗ với màng phẫu thuật có lỗ tròn đường kính 8cm. 
- Khăn đa dụng có kích thước 120cm x 160cm, chất liệu vải SMMMS cao cấp 5 lớp, không thấm nước, không thấm cồn, chống tĩnh điện.</t>
  </si>
  <si>
    <t>PP2300448145</t>
  </si>
  <si>
    <t>Bộ khăn tổng quát</t>
  </si>
  <si>
    <t>Làm bằng vải không dệt SMMMS cao cấp 5 lớp chống thấm nước, chống thấm cồn, chống tĩnh điện. 
Bộ khăn bao gồm:
- 1 Khăn trải bàn dụng cụ size L 140cm x 200cm
- 1 Băng keo 9cm x 50cm
- 4 Khăn thấm 30cm x 40cm
- 1 Khăn phủ đầu: 160cm x 250cm, có phần gia cố bằng vải siêu thấm
- 2 Khăn phủ bên : 100cm x120cm, có phần gia cố bằng vải siêu thấm
- 1 Khăn phủ chân: 180cm x 200cm, có phần gia cố bằng vải siêu thấm
- Tiêu chuẩn CE, ISO 13485</t>
  </si>
  <si>
    <t>PP2300448146</t>
  </si>
  <si>
    <t>Bộ kim AVF 16G chạy thận nhân tạo</t>
  </si>
  <si>
    <t xml:space="preserve">Kim chạy thận 16G cánh xoay	</t>
  </si>
  <si>
    <t>Gồm có:
- 1 kim (16G) dài 25mm có thành siêu mỏng, được phủ silicone để ngăn chặn máu đông tụ.
- 1 cánh mã màu giúp phân biệt kích thước kim, loại cánh xoay. 
- 1 kẹp khóa
- 1 đầu nối phù hợp với mọi bộ dây chạy thận
- 1 ống dây dài 30cm
- 1 khe hở (backeye) ngay đầu kim, ngăn chặn bất ổn và tổn thương mô, có điểm đánh dấu mặt vát kim.
- Tiệt trùng</t>
  </si>
  <si>
    <t>Gồm có:
 - 1 kim (16G) dài 25mm có thành siêu mỏng, được phủ silicone để ngăn chặn máu đông tụ.
 - 1 cánh mã màu giúp phân biệt kích thước kim, loại cánh xoay. 
 - 1 kẹp khóa
 - 1 đầu nối phù hợp với mọi bộ dây chạy thận
 - 1 ống dây dài 30cm
 - 1 khe hở (backeye) ngay đầu kim, ngăn chặn bất ổn và tổn thương mô, có điểm đánh dấu mặt vát kim.
 - Tiệt trùng</t>
  </si>
  <si>
    <t>PP2300448147</t>
  </si>
  <si>
    <t>Bộ kim AVF 17G chạy thận nhân tạo</t>
  </si>
  <si>
    <t xml:space="preserve">Kim chạy thận 17G cánh xoay	</t>
  </si>
  <si>
    <t>Gồm có:
- 1 kim (17G) dài 25mm có thành siêu mỏng, được phủ silicone để ngăn chặn máu đông tụ.
- 1 cánh mã màu giúp phân biệt kích thước kim, loại cánh xoay. 
- 1 kẹp khóa
- 1 đầu nối phù hợp với mọi bộ dây chạy thận
- 1 ống dây dài 30cm
- 1 khe hở (backeye) ngay đầu kim, ngăn chặn bất ổn và tổn thương mô, có điểm đánh dấu mặt vát kim.
- Tiệt trùng bằng khí Ethylene oxide</t>
  </si>
  <si>
    <t>Gồm có:
 - 1 kim (17G) dài 25mm có thành siêu mỏng, được phủ silicone để ngăn chặn máu đông tụ.
 - 1 cánh mã màu giúp phân biệt kích thước kim, loại cánh xoay. 
 - 1 kẹp khóa
 - 1 đầu nối phù hợp với mọi bộ dây chạy thận
 - 1 ống dây dài 30cm
 - 1 khe hở (backeye) ngay đầu kim, ngăn chặn bất ổn và tổn thương mô, có điểm đánh dấu mặt vát kim.
 - Tiệt trùng bằng khí Ethylene oxide</t>
  </si>
  <si>
    <t>Cây</t>
  </si>
  <si>
    <t>PP2300448148</t>
  </si>
  <si>
    <t>Bộ lọc bạch cầu dùng cho truyền hồng cầu</t>
  </si>
  <si>
    <t>IMUGARD III-RC</t>
  </si>
  <si>
    <t xml:space="preserve">
Chức năng: Loại bỏ bạch cầu, tiểu cầu và vi cục từ một đơn vị hồng cầu lắng và máu toàn phần.
Thể tích bộ lọc cho 01 đơn vị hồng cầu khối (300ml-450ml) hoặc máu toàn phần (450ml-550ml)
Lọc mềm bằng sợi polyester không dệt, dễ dàng sử dụng, không cần tráng bằng nước muối sinh lý.
Có van thông khí lọc khuẩn để đuổi khí nhanh khi bắt đầu truyền và đảm bảo dồn hết máu khi kết thúc truyền máu.
- Hiệu suất lọc (lượng bạch cầu còn lại trong chế phẩm): &lt; 2 x 10^5 (đối với hồng cầu đã loại bỏ buffy coat) và  &lt; 5 x 10^5 (đối với hồng cầu giàu buffy coat)
- Hao tổn do lọc: &lt; 20 ml
- Tỉ lệ hồng cầu hồi phục &gt; 90%
- Lượng tiểu cầu còn lại: &lt; 10 x 10^9/L 
- Bộ lọc được khử trùng bằng tia gramma và đóng gói</t>
  </si>
  <si>
    <t>PP2300448149</t>
  </si>
  <si>
    <t>Bộ lọc bạch cầu dùng cho truyền tiểu cầu</t>
  </si>
  <si>
    <t xml:space="preserve">IMUGARD III-PL </t>
  </si>
  <si>
    <t>- Bộ lọc vỏ cứng bán trong suốt. Vật liệu có tính tương thích sinh học cao (Polyester không dệt) và có hệ thống lọai bỏ không khí để lọc tối ưu.
- Lọc 10 đơn vị tiểu cầu. Lượng bạch cầu còn dư dưới  2 x 10^5.
- Thu được 90% tiểu cầu.
- Không cần làm sạch sau lọc. Tự mồi. Dễ cầm. Có khóa kẹp phân màu dễ nhận dạng.</t>
  </si>
  <si>
    <t>PP2300448150</t>
  </si>
  <si>
    <t>Bộ mở dạ dày ra da</t>
  </si>
  <si>
    <t>Bộ ống thông mở đường rò ra da INTOLIEF PEG KIT (STANDARD)</t>
  </si>
  <si>
    <t xml:space="preserve">Bộ dụng cụ gồm có: 
- Bộ kim khâu cố định da và dạ dày, tổng chiều dài 230mm, chiều dài làm việc 81mm, kích thước kim khâu 20G. 
- Ống thông nuôi ăn dạ dày kiểu bóng chất liệu silicone, dung tích bóng 10ml. Kích thước: ống thông: 20Fr, chiều dài ống thông: 22,5cm. </t>
  </si>
  <si>
    <t>PP2300448151</t>
  </si>
  <si>
    <t>Bộ mở đường rò ra da</t>
  </si>
  <si>
    <t xml:space="preserve">Bộ mở thông dạ dày nội soi qua da </t>
  </si>
  <si>
    <t>Bộ mở dạ dày ra da dạng kéo 24 Fr trọn bộ đầy đủ 
Bao gồm: 1 Ống nuôi ăn silicone 24Fr, 1 External Bolsters, 1 curved, 1 Kim chọc, 4 gạc, 4 miếng chặn, 1 trocar, 1 kéo, 1 dây dẫn, dây treo, 1 clamp, 1 Y-port, 1 thòng lọng kéo.
Không bao gồm thuốc tê</t>
  </si>
  <si>
    <t>PP2300448152</t>
  </si>
  <si>
    <t>Bộ nối dài tiêm tĩnh mạch</t>
  </si>
  <si>
    <t>Dây nối bơm tiêm điện ECO</t>
  </si>
  <si>
    <t>Dây nối dùng trong truyền thuốc qua bơm tiêm điện
- Chất liệu:  PVC, mềm dẻo, trong suốt, chống xoắn.
- Chiều dài: 140 ± 10cm
- Đầu nối male và female, tương thích với các loại bơm tiêm và catheter, đảm bảo không rò gỉ 
- Tiệt khuẩn
- Tiêu chuẩn chất lượng:  ISO/CE/FDA</t>
  </si>
  <si>
    <t>hết SL thầu nên ko mua được nhiều</t>
  </si>
  <si>
    <t>PP2300448153</t>
  </si>
  <si>
    <t>Bộ nong dưới da dùng khi đặt cannula ECMO, phủ chất chống đông</t>
  </si>
  <si>
    <t>Bộ gồm ống nong, dây dẫn hướng (guide wire), dao mổ nhỏ, bơm tiêm, kim tiêm.
- Kích cỡ : đường kính 0.097cm, chiều dài từ 100cm -&gt; 150cm</t>
  </si>
  <si>
    <t>PP2300448154</t>
  </si>
  <si>
    <t>Bộ ống thông điều trị suy giãn tĩnh mạch</t>
  </si>
  <si>
    <t>Ống thông điều trị suy giãn tĩnh mạch Radial Fiber, đường kính 600µm/ 400µm, kèm dụng cụ mở đường</t>
  </si>
  <si>
    <t>Ống thông điều trị suy giãn tĩnh mạch:
- Kích thước:
+ Chiều dài catheter 2.5m
+ Đầu tip:  1.6mm - 2.3mm (600µm); 1mm - 1.3 mm (400µm); Đầu típ tròn phát quang phóng tia tỏa tròn 360 độ 1 vòng, vòng 2 góc lệch 60 độ so với trục sợi quang.
- Bước sóng: 450 nm đến 2100nm
- Độ dày: 600µm/400µm
- Kèm dụng cụ mở đường, bao gồm: kim chọc, dây dẫn, dụng cụ nong mạch, bộ mở đường vào lòng mạch kèm van cầm máu.</t>
  </si>
  <si>
    <t>PP2300448155</t>
  </si>
  <si>
    <t>Bộ quả lọc máu liên tục cho người lớn</t>
  </si>
  <si>
    <t>Prismaflex M100 set</t>
  </si>
  <si>
    <t>Quả lọc máu liên tục kèm bộ dây dẫn:
Chất liệu:
  - Sợi lọc AN69 HF: Acrylonitrile và  sodium methallyl sulfonate copolymer
  - Vỏ và đầu quả lọc: Polycarbonate
  - Vách đầu quả lọc: Polyurethane
  - Ống dẫn: PVC 
  - Cartridge: PETG
Phương pháp tiệt trùng: EtO (ethylene oxide)
Thông số kỹ thuật của quả lọc:
  - TMP tối đa* (mmHg/kPa): 450/60
  - Áp lực máu tối đa (mmHg/kPa): 500/66,6
  - Thể tích máu trong quả lọc (±10%): 152 ml
  - Diện tích màng hiệu dụng: 0,9m2
  - Đường kính trong của sợi lọc (khi ướt): 240µm
  - Độ dày thành sợi lọc: 50µm
  - Tốc độ máu: 75 - 400 ml/phút
  - Cân nặng bệnh nhân tối thiếu: 30 kg</t>
  </si>
  <si>
    <t>PP2300448156</t>
  </si>
  <si>
    <t>Bộ quả lọc máu liên tục cho trẻ em từ 20kg trở lên</t>
  </si>
  <si>
    <t>Prismaflex M60 set</t>
  </si>
  <si>
    <t>Quả lọc máu liên tục kèm bộ dây dẫn.
Chất liệu:
   - Sợi lọc AN69 HF: Acrylonitrile và  sodium methallyl sulfonate copolymer
  - Vỏ và đầu quả lọc: Polycarbonate
  - Ống dẫn: PVC
  - Cartridge: PETG
Tiệt trùng: EtO (ethylene oxide) 
Thông số hoạt động của quả lọc
  - Áp lực máu tối đa (mmHg/kPa): 500/66,6
  - Thể tích máu (± 10 %): 93 ml
  - Diện tích màng hiệu dụng: 0,6 m2
  - Đường kính trong của sợi lọc (khi ướt): 240µm
  - Độ dày thành sợi lọc: 50µm
  - Tốc độ máu: 50 -180 ml / phút
  - Cân nặng bệnh nhân tối thiểu: 20 kg</t>
  </si>
  <si>
    <t>PP2300448157</t>
  </si>
  <si>
    <t>Bộ quả lọc máu liên tục cho trẻ nhỏ</t>
  </si>
  <si>
    <t>Prismaflex HF20 set</t>
  </si>
  <si>
    <t>Quả lọc máu liên tục  kèm bộ dây dẫn cho bệnh nhi với cân nặng &gt;8kg:
Chất liệu:
- Màng lọc: Polyarylethersulfone (sợi rỗng PAES)
- Vỏ và đầu quả lọc: Polycarbonate
- Ống dẫn: PVC
- Cartrige: PETG
Thông số kỹ thuật của quả lọc: 
- Thể tích máu trong bộ quả lọc (± 10 %): 60ml
- Diện tích màng hiệu dụng: 0,2 m2
- Đường kính trong của sợi lọc (khi ướt): 215 µm
- Độ dày thành sợi lọc: 50 µm
- Tốc độ dòng máu tối thiểu: 20 ml/phút
- Tốc độ dòng máu tối đa: 100 ml/phút  
- Thể tích mồi máu (chỉ ở quả lọc): 17ml
- TMP tối đa: 500mmHg/67 kPa</t>
  </si>
  <si>
    <t>PP2300448158</t>
  </si>
  <si>
    <t>Bộ quả lọc máu liên tục có hấp phụ cytokine và nội độc tố</t>
  </si>
  <si>
    <t>Oxiris</t>
  </si>
  <si>
    <t>Quả lọc máu liên tục có gắn Heparin kèm bộ dây dẫn có 3 chức năng: loại bỏ Cytokine, loại bỏ nội độc tố, lọc máu liên tục (loại bỏ dịch và độc tố Urê huyết)
Chất liệu: 
- Chất liệu màng lọc cấu tạo 3 lớp gồm sợi rỗng Acrylonitrile và sodium methallyl sulfonate copolymer giúp hấp phụ các Cytokine, PolyethyleneImine giúp hấp phụ nội độc tố, bề mặt sợi lọc được gắn heparin; 
- Vỏ và đầu quả lọc là Polycarbonate; vách đầu quả lọc là Polyurethane; 
- Ống dẫn là PVC và cartridge là PETG.
   Tiệt trùng: ethylene oxide
Thông số kỹ thuật của quả lọc
- TMP tối đa* (mmHg/kPa): 450/60
- Áp lực máu tối đa (mmHg/kPa): 500/66,6
- Thể tích máu trong quả lọc (±10%): 193 ml
- Diện tích màng: 1,5m2
- Đường kính trong của sợi lọc (khi ướt): 240µm
- Độ dày thành sợi lọc: 50µm
- Tốc độ máu: 100 - 450 ml / phút
- Cân nặng bệnh nhân tối thiểu: 30 kg</t>
  </si>
  <si>
    <t>PP2300448159</t>
  </si>
  <si>
    <t>Bộ tán sỏi cấp cứu</t>
  </si>
  <si>
    <t>Bộ tán sỏi 
cơ học loại III</t>
  </si>
  <si>
    <t>Bộ tán sỏi cấp cứu gồm tay cầm, lõi sắt</t>
  </si>
  <si>
    <t>PP2300448160</t>
  </si>
  <si>
    <t>Bộ tiêm chích FAV</t>
  </si>
  <si>
    <t>Bộ tiêm chích chạy thận nhân tạo 05 tiệt trùng</t>
  </si>
  <si>
    <t>Bao gồm:
- Khăn chống thấm 40cm x 50 cm/40cmx60cm/45cmx60cm: 1 cái
- Gạc không dệt: 5cmx5cm-8ply: 2 cái.
- Gạc không dệt: 7.5cm x 7.5cm-4ply: 4 cái.
- Gạc trụ tròn: 2cmx3 cm: 2 cái.
- Keo dán: 14cm x 2 cm: 6 cái.
- Phương pháp tiệt trùng: Khí EO</t>
  </si>
  <si>
    <t>PP2300448161</t>
  </si>
  <si>
    <t>Bộ tim phổi nhân tạo ECMO trong hồi sức cấp cứu</t>
  </si>
  <si>
    <t>CAPIOX EBS Circuit with X coating</t>
  </si>
  <si>
    <t>Tương thích với máy ECMO của Terumo.
Bao gồm: 
- Phổi nhân tạo (bộ phận trộn khí, bộ phận trao đổi nhiệt); 
- Dây dẫn ; 
- Bộ phận kết nối canuyn vào mạch máu (động mạch, tĩnh mạch);
- Bình chứa máu kín ; 
- Hệ thống bơm ly  tâm;
-  Bộ phận lọc máu, quả lọc máu;
-  Hệ thống cảm biến dòng;
Yêu cầu kỹ thuật
- Diện tích màng lọc 2,5m2
- Vật liệu màng lọc Polymethylpentene
- Diện tích trao đổi nhiệt 0,22m2
- Bộ phận trao đổi nhiệt bàng thép không gỉ
- Tổng thể tích mồi máu 620ml hoặc 740ml
- Áp lực hoạt động tối đa 1000mmHg
- Chiều dài dây dẫn 1,7m hoặc 2,5m
- Lưu lượng tối đa 7 lít/ phút</t>
  </si>
  <si>
    <t>PP2300448162</t>
  </si>
  <si>
    <t>Bộ vệ sinh răng miệng cho người bệnh</t>
  </si>
  <si>
    <t xml:space="preserve">Bộ bàn chải chuyên dụng vệ sinh răng miệng tích hợp hút dịch trên ống cho bệnh nhân thở máy </t>
  </si>
  <si>
    <t>Bộ vệ sinh răng miệng cho người bệnh
- Chất liệu:  nhựa dẻo, bàn chải vừa đủ mềm, tránh tình trạng bị rách nướu khi chải, nhỏ và dài , dễ dàng tiếp cận đến những chân răng nằm sâu bên trong. Tích hợp thêm chức năng của ống hút dịch cầm tay nằm trên thân bàn chải theo sự điều chỉnh của người sử dụng.
 Bao gồm:
- 01 bàn chải 
- 01 lọ đựng nước súc miệng 
-  01 gói nước súc miệng 
-  01 dụng cụ thấm môi chống khô 
   Tiệt khuẩn</t>
  </si>
  <si>
    <t>PP2300448163</t>
  </si>
  <si>
    <t>Bộ xilanh 150ml dùng cho máy bơm cản quang</t>
  </si>
  <si>
    <t>Xilanh 150ml dùng cho máy bơm cản quang Mark V</t>
  </si>
  <si>
    <t>Bơm tiêm sử dụng cho máy Medrad Mark V Provis trong chụp mạch
Bao gồm:
 + 1 bơm tiêm 150ml: chất liệu PC/PP/Rubber/ABS
 +  1 ống hút J: chất liệu PE
- Áp suất: 1200psi
- Tiệt trùng: ETO/EO
- Đạt tiêu chuẩn ISO 13485, EC</t>
  </si>
  <si>
    <t>Bơm tiêm sử dụng cho máy Nemoto Rempress trong chụp mạch
 Bao gồm:
  + 1 bơm tiêm 150ml: chất liệu PC/PP/Rubber/ABS
  + 1 ống hút J: chất liệu PE
 - Áp suất: 1200psi
 - Tiệt trùng: ETO/EO
 - Đạt tiêu chuẩn ISO 13485, EC</t>
  </si>
  <si>
    <t>PP2300448164</t>
  </si>
  <si>
    <t>Bơm tiêm 10ml</t>
  </si>
  <si>
    <t>Bơm tiêm sử dụng một lần Banapha (10ml)</t>
  </si>
  <si>
    <t>- Dung tích 10ml kèm kim 25G/23G
- Kèm Piston và xy lanh được làm bằng nhựa y tế
- Tiệt trùng bằng khí EO, 
- Đóng gói tiệt trùng từng cái; 
- Tiêu chuẩn ISO</t>
  </si>
  <si>
    <t>Lấy máu, thay băng,
tiêm truyền</t>
  </si>
  <si>
    <t>PP2300448165</t>
  </si>
  <si>
    <t>Bơm tiêm 10ml đầu xoắn</t>
  </si>
  <si>
    <t>Bơm tiêm ECO sử dụng một lần đầu xoắn 10ml</t>
  </si>
  <si>
    <t>- Bơm tiêm không kim, đầu xoắn;  
- Thân bơm tiêm làm bằng chất liệu Polypropylen (PP) trong suốt, vạch chia thể tích rõ ràng.
- Pitong làm bằng cao su tổng hợp không Latex có độ đàn hồi chịu nhiệt tốt, bám khít tránh rò rỉ hoặc tương tác với thuốc. 
- Sử dụng được với máy bơm tiêm điện. 
- Tiệt trùng bằng chùm tia điện tử.</t>
  </si>
  <si>
    <t>PP2300448166</t>
  </si>
  <si>
    <t>Bơm tiêm 1ml</t>
  </si>
  <si>
    <t>Bơm tiêm sử dụng một lần Banapha (1ml)</t>
  </si>
  <si>
    <t>- Dung tích 1ml kèm kim các cỡ. 
- Piston và xy lanh được làm bằng nhựa PP y tế;
- Tiệt trùng bằng khí EO;
- Đóng gói tiệt trùng từng cái;</t>
  </si>
  <si>
    <t>Khoa dinh dưỡng yêu cầu bơm tiêm 1ml kèm theo kim tiêm với kích cỡ 23G*1 và 25G*1
Khoa sản: kích cỡ: 26G*1/2(0,45mm*13mm)</t>
  </si>
  <si>
    <t>-</t>
  </si>
  <si>
    <t>GMHS bổ sung - TCVN 5903:1995 (ISO 7886 - 1: 1993 (E) )</t>
  </si>
  <si>
    <t>PP2300448167</t>
  </si>
  <si>
    <t>Bơm tiêm 1ml dành cho tiêm tiểu đường</t>
  </si>
  <si>
    <t>Bơm kim tiêm Insulin sử dụng một lần</t>
  </si>
  <si>
    <t xml:space="preserve">
Bơm tiêm tiểu đường, nhỏ
- Cỡ kim: 29G -32G
</t>
  </si>
  <si>
    <t>PP2300448168</t>
  </si>
  <si>
    <t>Bơm tiêm 20ml</t>
  </si>
  <si>
    <t>Bơm tiêm sử dụng một lần Banapha (20ml)</t>
  </si>
  <si>
    <t>- Dung tích 20ml kèm kim các cỡ.
- Chất liệu được làm bằng nhựa y tế
- Khử vô trùng bằng khí EO, 
- Đóng gói tiệt trùng từng cái.
- Tiêu chuẩn ISO,CE, TCVN.</t>
  </si>
  <si>
    <t>Đặt sonde dạ dày Nhi</t>
  </si>
  <si>
    <t>PP2300448169</t>
  </si>
  <si>
    <t>Bơm tiêm 3ml</t>
  </si>
  <si>
    <t>Bơm tiêm sử dụng một lần Banapha (3ml)</t>
  </si>
  <si>
    <t>- Dung tích 3ml kèm kim các cỡ.
- Piston và xy lanh được làm bằng nhựa PP y tế;
- Khử vô trùng bằng khí EO;
- Đóng gói tiệt trùng từng cái;
- Tiêu chuẩn ISO</t>
  </si>
  <si>
    <t>PP2300448170</t>
  </si>
  <si>
    <t>Bơm tiêm 3ml đầu xoắn</t>
  </si>
  <si>
    <t>TERUMO Syringe (3ml)</t>
  </si>
  <si>
    <t xml:space="preserve"> - Bơm tiêm không kim, đầu xoắn;  
- Thân bơm tiêm làm bằng chất liệu Polypropylen (PP) trong suốt, vạch chia thể tích rõ ràng (0.2cc). 
- Pitong làm bằng cao su tổng hợp không Latex có độ đàn hồi chịu nhiệt tốt, bám khít tránh rò rỉ hoặc tương tác với thuốc. 
- Sử dụng được với máy bơm tiêm điện. 
- Tiệt trùng bằng chùm tia điện tử.</t>
  </si>
  <si>
    <t>Không đáp ứng yêu cầu kỹ thuật về vạch chia thể tích theo yêu cầu của E-HSMT</t>
  </si>
  <si>
    <t>Bơm tiêm 5 ml</t>
  </si>
  <si>
    <t>Bơm tiêm sử dụng một lần Banapha (5ml)</t>
  </si>
  <si>
    <t>- Dung tích 5ml kèm kim các cỡ. 
- Chất liệu được làm bằng nhựa y tế
- Khử vô trùng bằng khí EO;
- Đóng gói tiệt trùng từng cái;
- Tiêu chuẩn ISO, CE, TCVN.</t>
  </si>
  <si>
    <t>Lấy máu, tiêm thuốc</t>
  </si>
  <si>
    <t>PP2300448172</t>
  </si>
  <si>
    <t>Bơm tiêm 50ml đầu nhỏ</t>
  </si>
  <si>
    <t>Bơm tiêm sử dụng một lần Banapha không kim (50ml)</t>
  </si>
  <si>
    <t xml:space="preserve">- Bơm tiêm nhựa dùng một lần;
- Dung tích 50ml;
- Đốc xi lanh nhỏ lắp vừa kim tiêm các số;
- Pít tông có khía bẻ gãy để hủy sau khi sử dụng. 
- Tiệt trùng </t>
  </si>
  <si>
    <t>PP2300448173</t>
  </si>
  <si>
    <t xml:space="preserve">Bơm tiêm 50ml đầu to </t>
  </si>
  <si>
    <t>Bơm tiêm sử dụng một lần Banapha cho ăn (50ml)</t>
  </si>
  <si>
    <t>- Dung tích 50ml, cho ăn. 
- Chất liệu được làm bằng nhựa y tế
- Khử vô trùng bằng khí EO.
- Đóng gói tiệt trùng từng cái.
-  Tiêu chuẩn ISO, CE, TCVN.</t>
  </si>
  <si>
    <t>PP2300448174</t>
  </si>
  <si>
    <t>Bơm tiêm cản quang, cỡ 200ml</t>
  </si>
  <si>
    <t xml:space="preserve">Bơm tiêm 2 nòng 200ml dùng cho máy bơm cản quang </t>
  </si>
  <si>
    <t xml:space="preserve">-  Bộ bơm tiêm gồm:
 + 02 bơm tiêm 200ml: chất liệu PC/PP/Rubber/ABS
 + 01 dây truyền chữ Y: chất liệu PVC
- Áp suất: 350psi
- Tiệt trùng: ETO
- Đạt tiêu chuẩn ISO 13485, EC </t>
  </si>
  <si>
    <t>PP2300448175</t>
  </si>
  <si>
    <t>Bơm tiêm đầu xoáy các cỡ (20cc)</t>
  </si>
  <si>
    <t>Bơm tiêm sử dụng một lần Banapha không kim (20ml)</t>
  </si>
  <si>
    <t>- Bơm tiêm không kim, đầu khóa/ xoắn. Thân bơm tiêm làm bằng chất liệu Polypropylen trong suốt, vạch chia thể tích rõ ràng.
- Đệm pitong sử dụng chất liệu đàn hồi chịu nhiệt cao
- Đóng gói riêng lẻ từng cái trong bao bì nhựa. Tiệt trùng 
- Dung tích 20ml</t>
  </si>
  <si>
    <t>PP2300448176</t>
  </si>
  <si>
    <t>Bơm truyền dịch</t>
  </si>
  <si>
    <t>Bơm truyền cơ học đàn hồi dùng một lần (liều nền thay đổi có bolus, Exacta MultiRate + Bolus)</t>
  </si>
  <si>
    <t>- Bình chứa thuốc dung tích 270ml - 300ml 
- Chất liệu làm bình chứa không có cao su thiên nhiên và DEHP
- Bộ điều chỉnh tốc độ: 2;4;6;8 ml/h, có khóa điều chỉnh;
- Nút bấm PCA thiết kế đặc biệt, dễ sử dụng, liều tăng cường 1ml, thời gian khóa 15 phút.
- Cổng nạp thuốc nằm trên bộ dây, sử dụng van 1 chiều, chống chảy ngược thuốc ra ngoài.
- Bộ dây dài 110cm, có khóa kẹp 
- Bộ lọc khí 5 µm</t>
  </si>
  <si>
    <t>Cái/ Chiếc/
 Bộ</t>
  </si>
  <si>
    <t>Không đáp ứng TNKT:
- E-HSMT " Bộ dây dài 110cm,…; Bộ lọc khí 5 µm"; 
- E-HSĐXKT " Chiều dài dây truyền dịch 115 cm; Bộ lọc kép: lọc hạt 1,2 μ và lọc khí 0,02 μ."</t>
  </si>
  <si>
    <t>PP2300448177</t>
  </si>
  <si>
    <t>Bơm truyền dịch tự động loại 4-6-8-10</t>
  </si>
  <si>
    <t>Bơm tiêm truyền dịch (thuốc giảm đau)  dùng 1 lần, điều chỉnh 4 dòng truyền có hoặc không có PCA. Thể tích 200ml, 275ml</t>
  </si>
  <si>
    <t>- Bơm tiêm nhựa dùng một lần;
- Có thể điều chỉnh tốc độ dòng truyền 
+ 1,0/2.0/3.0/4.0 ml/giờ;
+ 2.0/3.0/5.0/6.0 ml/giờ; 2.0/4.0/6.0/8.0 ml/giờ;
+ 4.0/6.0/8.0/10.0 ml/giờ;
+ 5.0/7.0/9.0/11.0 ml.giờ; 
+ 6.0/8.0/10.0/12.0 ml/giờ</t>
  </si>
  <si>
    <t>QĐ 1075 chưa dùng cái nào</t>
  </si>
  <si>
    <t>PP2300448178</t>
  </si>
  <si>
    <t>Bơm truyền tĩnh mạch</t>
  </si>
  <si>
    <t>Bơm truyền cơ học đàn hồi dùng một lần (liều nền cố định, Exacta NDPI)</t>
  </si>
  <si>
    <t xml:space="preserve"> - Bơm truyền liên tục không có PCA từ 12-240 giờ
- Thể tích 65ml/100ml/150ml/250ml. 
- Kích thước: 116x43ml/128x56ml/135x65ml/160x65ml
-  Tốc độ dòng chảy 0.5/0.9/1.3/2.7/5.4ml/giờ, 0.6/0.8/1.4/2.0/4.1ml/giờ, 0.9/1.2/2.1/3.1/6.2ml/giờ, 0.9/1.5/2.1/3.5/5.2/10.4ml/giờ. 
- Chất liệu bóng chứa bên trong bình: POLYISOPRENE:
- Áp suất làm đầy bình lớn nhất &lt;1.5bar. 
- Áp suất gây dò &gt;2 bar.
- Vỏ ngăn tia cực tím 390mm</t>
  </si>
  <si>
    <t>Không đáp ứng TNKT:
- E-HSMT "Chất liệu bóng chứa bên trong bình: POLYISOPRENE"; 
- E-HSĐXKT " Bóng đàn hồi bên trong bình chất liệu silicon"</t>
  </si>
  <si>
    <t>PP2300448179</t>
  </si>
  <si>
    <t>Bơm tự động chỉnh liều (PCA)</t>
  </si>
  <si>
    <t>- Bình chứa thuốc dung tích 300ml (± 3%)
- Bộ điều chỉnh tốc độ: 2;4;6;8 ml/h, có khóa điều chỉnh; 
- Nút bấm PCA thiết kế liều tăng cường 1ml, thời gian khóa 15 phút 
- Cổng nạp thuốc sử dụng van 1 chiều, chống chảy ngược thuốc ra ngoài
- Bộ lọc khí</t>
  </si>
  <si>
    <t>Cái/ Chiếc/
Bộ</t>
  </si>
  <si>
    <t>PP2300448180</t>
  </si>
  <si>
    <t>Bông gòn dạng cuộn</t>
  </si>
  <si>
    <t>Bông y tế Kilo (Bonino)</t>
  </si>
  <si>
    <t>- Dạng cuộn
- Chất liệu: 100% bông tự nhiên, màu trắng
- Yêu cầu khi sử dụng: mềm, mịn, không để lại tơ gòn khi sử dụng trên người bệnh</t>
  </si>
  <si>
    <t>Kg</t>
  </si>
  <si>
    <t>PP2300448181</t>
  </si>
  <si>
    <t>Bóng kéo sỏi (3 kênh)</t>
  </si>
  <si>
    <t xml:space="preserve">Bóng kéo sỏi  </t>
  </si>
  <si>
    <t>- Bóng kéo sỏi 3 kênh: thuốc cản quang, dây dẫn trong suốt, bơm khí vào bóng, 2 điểm cản quang ở đầu và cuối bóng.
- Đường kính bóng bơm tối đa 9mm- 18mm.
- Dây dẫn tương thích: 0.035 inch.
- Chiều dài dây dẫn 190cm - 200cm. 
- Tiêu chuẩn FDA, CE/ISO</t>
  </si>
  <si>
    <t>Cái/Bóng/
Chiếc</t>
  </si>
  <si>
    <t>PP2300448182</t>
  </si>
  <si>
    <t>Bông mỡ, dạng cuộn</t>
  </si>
  <si>
    <t>Bông y tế không thấm nước 1kg (bông mỡ vàng)</t>
  </si>
  <si>
    <t>Nguyên liệu: 100% bông tự nhiên, không hút nước, không loại mỡ</t>
  </si>
  <si>
    <t>PP2300448183</t>
  </si>
  <si>
    <t>Bóng nong đường mật</t>
  </si>
  <si>
    <t>Bóng nong, các loại</t>
  </si>
  <si>
    <t xml:space="preserve"> - Bóng nong đường mật, có ngã luồn dây dẫn 0,025 inch hoặc 0,035 inch.
 - Chất liệu bóng Pebax
 - Chiều dài bóng ≤5.5cm
 - Bóng được sản xuất theo công nghệ có thể tự động gấp lại. 
 - Bóng có thể bơm ở 3 cấp độ, tương ứng 3 mức áp suất khác nhau, từ 8-&gt;15mm.   
 - Đường kính dây dẫn bóng ≤7.5Fr, chiều dài dây dẫn &lt; 190cm. 
 - Tiêu chuẩn: ISO, CE, FDA</t>
  </si>
  <si>
    <t>Cái/ Chiếc/
Bóng</t>
  </si>
  <si>
    <t>PP2300448184</t>
  </si>
  <si>
    <t>Bóng nong thực quản các cỡ</t>
  </si>
  <si>
    <t>- Đường kính: 3cm -4cm
- Chiều dài: 15cm - 20cm</t>
  </si>
  <si>
    <t>PP2300448185</t>
  </si>
  <si>
    <t>Bóp bóng giúp thở các cỡ dùng một lần</t>
  </si>
  <si>
    <t>Bóng bóp giúp thở Ambu Bag Hsiner, PVC sử dụng 1 lần người lớn, trẻ em, sơ sinh</t>
  </si>
  <si>
    <t xml:space="preserve"> - Chất liệu van, bóp bóng, mặt nạ bằng silicone. 
- Số lần sử dụng: 1 lần
- Kèm túi giúp thở</t>
  </si>
  <si>
    <t>Bộ/Cái</t>
  </si>
  <si>
    <t>Cấp Cứu dùng chung ngoại viện 115</t>
  </si>
  <si>
    <t>Tính năng kỹ thuật không đáp ứng 
E-HSMT :"mặt nạ bằng silicone
E-HSDT:" mặt nạ PVC"</t>
  </si>
  <si>
    <t>PP2300448186</t>
  </si>
  <si>
    <t>Bóp bóng giúp thở các cỡ dùng nhiều lần</t>
  </si>
  <si>
    <t>Bộ giúp thở Ampu Silicon Devotor các cỡ</t>
  </si>
  <si>
    <t xml:space="preserve"> - Chất liệu van, bóp bóng, mặt nạ bằng silicone. 
 - Hấp tiệt trùng ở 121 - 134 độ C (trừ dây oxy), 
 - Số lần sử dụng: Ít nhất 50 lần
 - Dung tích bóng bóp: 1.500 ml/550ml/280ml
 - Kèm túi giúp thở</t>
  </si>
  <si>
    <t>PP2300448187</t>
  </si>
  <si>
    <t>Buồng tiêm đặt dưới da dùng hóa trị liệu và giảm đau 8Fr</t>
  </si>
  <si>
    <t>Buồng tiêm truyền hóa chất cấy dưới da cỡ 8F, catheter đầu đóng có van 3 chiều PowerPort</t>
  </si>
  <si>
    <t>- Buồng tiêm cố định đặt lâu dài dưới da dùng hóa trị liệu và giảm đau:
 + Vỏ bằng titanium.
 + Đường kính nền: 30mm.
 + Chiều cao: 11.3mm.
 + Thể tích trong: 0.6ml.
 + Cho phép truyền được chất cản quang, cản từ trực tiếp.
 + Tốc độ truyền tối đa: 5ml/giây.
 - Catheter cỡ 8F, làm bằng silicone, đầu đóng có van 3 chiều ngăn máu chảy vào gây tắc nghẽn, 90 ngày súc rửa một lần và không cần súc rửa bằng Heparin. 
- Chụp được dưới CT và MRI.
- Tiêu chuẩn ISO, FDA</t>
  </si>
  <si>
    <t>PP2300448188</t>
  </si>
  <si>
    <t>Buồng tiêm truyền cấy dưới da 8.5F</t>
  </si>
  <si>
    <t>Buồng tiêm tĩnh mạch dưới da INFU-KT chất liệu hợp kim titanium</t>
  </si>
  <si>
    <t xml:space="preserve"> - Buồng tiêm tĩnh mạch cấy dưới da 8,5F có phần vỏ ngoài được làm từ chất liệu polysulfone và buồng chứa bên trong bằng titanium có thể chịu được áp lực lên đến 325 psi, không chứa Latex, DEHP và PVC,
- Tương thích MRI, 
- Ống thông bằng vật liệu Polyurethan , lưu lượng cao, luồn qua dây dẫn với mọi vị trr. 
- Đường kính ngoài 2.8mm, đường kính trong 1.6mm, dài 800mm.
- Lưu lượng đạt 12ml/phút đối với kim 22G và 37ml/phút với kim 19G</t>
  </si>
  <si>
    <t>Sản phẩm không phù hợp yêu cầu về chất liệu, đường kính trong/ngoài, lưu lượng so với tiêu chuẩn lô thầu</t>
  </si>
  <si>
    <t>PP2300448189</t>
  </si>
  <si>
    <t>Buồng tiêm truyền cấy dưới da 8F</t>
  </si>
  <si>
    <t>Buồng tiêm tĩnh mạch dưới da INFU-KT chất liệu hợp kim titanium TA6V</t>
  </si>
  <si>
    <t xml:space="preserve"> - Chất liệu: Titanium/POM. 
- Tương thích MRI, Buồng chứa titanium.
- Bộ bao gồm: 
+ 1 port + 1  catheter cản quang
•2 vòng nối cản quang 
(chỉ có 1 được nối trước )
•1 kim 23 G Huber thẳng 
•1catheter introducer
•1 introducer sheath với J guidewire(0.035”-60cm)
•1 kim 20 hoặc 18G
•1 thiết bị mở đưởng Ø  2,5mm, Dài  23 cm 
•1 catheter súc rửa  + 1 bơm tiêm 10 ml </t>
  </si>
  <si>
    <t xml:space="preserve">Sản phẩm không phù hợp với yêu cầu về loại kim 20G hoặc 18G, J guidewire so với tiêu chí sản phẩm mời thầu </t>
  </si>
  <si>
    <t>PP2300448190</t>
  </si>
  <si>
    <t>Cầm máu nướu</t>
  </si>
  <si>
    <t>Vật liệu cầm máu nướu giúp cầm máu nướu và ngăn chặn dịch nướu trong các trường hợp chảy máu trung bình sau khi mài cùi răng, trám răng, gắn phục hình, thay thế formocresol trong việc lấy tủy buồng răng sữa
- Thành phần:  ≥ 20% Sunfat sắt
- Dạng gel 
- Thể tích: ≥ 1.2 ml
- Tiêu chuẩn chất lượng: ISO/CE (Tiêu chuẩn Châu Âu)/FDA</t>
  </si>
  <si>
    <t>Tuýp</t>
  </si>
  <si>
    <t>gói RHM</t>
  </si>
  <si>
    <t>PP2300448191</t>
  </si>
  <si>
    <t>Cannula động mạch có thông khí các cỡ</t>
  </si>
  <si>
    <t>Cannula động mạch EOPA có thông khí, các cỡ</t>
  </si>
  <si>
    <t>- Cannula động mạch có thông khí với thiết kế thân thon dài, một mảnh, thân chống xoắn
- Cỡ từ 18 Fr đến 24Fr</t>
  </si>
  <si>
    <t>PP2300448192</t>
  </si>
  <si>
    <t>Cannula động mạch đầu cong các cỡ</t>
  </si>
  <si>
    <t>Cannula động mạch DLP, đầu cong có vành linh hoạt, có thông khí, các cỡ, đầu nối 3/8"</t>
  </si>
  <si>
    <t xml:space="preserve">- Cannula động mạch đầu cong các cỡ có vành linh hoạt, có thông khí, đầu nối 3/8" được gắn liền với thân của cannula.
- Cannula có thể uốn cong dễ dàng sử dụng </t>
  </si>
  <si>
    <t>PP2300448193</t>
  </si>
  <si>
    <t>Cannula động mạch trẻ em có thông khí các cỡ</t>
  </si>
  <si>
    <t>Cannula động mạch DLP trẻ em có thông khí các cỡ, đầu nối 1/4"</t>
  </si>
  <si>
    <t>- Cannula động mạch trẻ em có thông khí, một mảnh, chống xoắn
- Các cỡ từ 6F -16Fr, co nối 1/4".</t>
  </si>
  <si>
    <t>PP2300448194</t>
  </si>
  <si>
    <t>Cannula động mạch vành đầu rỗ các cỡ</t>
  </si>
  <si>
    <t>Cannula động mạch vành DLP đầu rỗ, các cỡ</t>
  </si>
  <si>
    <t>- Cannula động mạch vành, đầu rỗ, với thiết kế thân bằng thép không rỉ, có khóa ở vị trí kết nối.
- Các cỡ 10Fr, 12Fr ,14 Fr</t>
  </si>
  <si>
    <t>PP2300448195</t>
  </si>
  <si>
    <t>Cannula ECMO động mạch 1 nòng các cỡ</t>
  </si>
  <si>
    <t xml:space="preserve">- Phủ chất chống đông máu Bioline. 
- Thời gian sử dụng lên đến 30 ngày.
- Bộ gồm: 
   + Cannula
   + Dụng cụ đặt;
   + Dây hỗ trợ cố định;
   + Miếng dán cố định bằng nhựa.
- Các cỡ đường kính từ 15Fr -&gt; 23Fr,
- Chiều dài 15cm/ 23cm </t>
  </si>
  <si>
    <t>PP2300448196</t>
  </si>
  <si>
    <t>Cannula ECMO tĩnh mạch 1 nòng các cỡ</t>
  </si>
  <si>
    <t>- Phủ chất chống đông máu Bioline. 
- Thời gian sử dụng lên đến 30 ngày.
-  Bộ gồm:
    + Cannula;
    + Dụng cụ đặt;
    + Dây hỗ trợ cố định ống;
    + Miếng dán cố định bằng nhựa.
- Các cỡ đường kính từ 19Fr -&gt; 29Fr,
- Chiều dài 38cm/ 55cm</t>
  </si>
  <si>
    <t>PP2300448197</t>
  </si>
  <si>
    <t>Cannula gốc động mạch chủ trẻ em</t>
  </si>
  <si>
    <t>Cannula gốc động mạch chủ trẻ em DLP, 18 ga</t>
  </si>
  <si>
    <t>- Cannula gốc động mạch chủ trẻ em với đầu chắn xạ và thân PVC
- Cỡ 9 ga đến 18 ga đối với loại dài 5.5"
- Cỡ 18 ga với loại dài 2.5"</t>
  </si>
  <si>
    <t>PP2300448198</t>
  </si>
  <si>
    <t>Cannula tĩnh mạch cảnh người lớn các cỡ</t>
  </si>
  <si>
    <t>Cannula động mạch đùi  Bio-Medicus Next Gen và Introducer, các cỡ</t>
  </si>
  <si>
    <t>- Cannula tĩnh mạch cảnh người lớn, thân linh hoạt, chống xoắn, thiết kế đầu nhọn.
- Các các cỡ 15Fr, 17 Fr, 19Fr, 21 Fr, 23Fr, 25Fr
- Đầu nối 3/8"
- Kèm bộ dụng cụ mở đường.</t>
  </si>
  <si>
    <t>PP2300448199</t>
  </si>
  <si>
    <t>Cannula tĩnh mạch đùi nhiều tầng các cỡ</t>
  </si>
  <si>
    <t>Cannula tĩnh mạch đùi nhiều tầng Bio-Medicus và bộ Introducer, các cỡ</t>
  </si>
  <si>
    <t>Cannula tĩnh mạch đùi nhiều tầng 
- Cỡ từ 19Fr - 21Fr - 25Fr 
- Kèm bộ dụng cụ can thiệp qua da.</t>
  </si>
  <si>
    <t>PP2300448200</t>
  </si>
  <si>
    <t>Cannula tĩnh mạch hai tầng các cỡ</t>
  </si>
  <si>
    <t>Cannula tĩnh mạch hai tầng MC2 các cỡ, đầu nối 1/2" hoặc 3/8"</t>
  </si>
  <si>
    <t>- Cannula tĩnh mạch hai tầng, thân được thiết kế chống xoắn.
- Cỡ gồm: số 28/36Fr; 36/46 Fr; 32/40Fr ;34/36Fr ; 36/51Fr;
- Co nối 1/2'' hoặc 3/8''</t>
  </si>
  <si>
    <t>PP2300448201</t>
  </si>
  <si>
    <t>Cannula tĩnh mạch một tầng đầu cong các cỡ</t>
  </si>
  <si>
    <t>Cannula tĩnh mạch DLP một tầng đầu cong, các cỡ đầu nối 1/4" hoặc 3/8"</t>
  </si>
  <si>
    <t xml:space="preserve">- Cannula tĩnh mạch một tầng đầu cong, đầu kim loại, có lỗ thông và thân chống xoắn.
- Cỡ từ 12Fr đến 20Fr đối với loại co nối 1/4"
- Cỡ  từ 12Fr đến 31Fr đối với loại co nối 3/8"
</t>
  </si>
  <si>
    <t>PP2300448202</t>
  </si>
  <si>
    <t>Cannula tĩnh mạch một tầng đầu thẳng các cỡ</t>
  </si>
  <si>
    <t>Cannula tĩnh mạch DLP, một tầng đầu thẳng, các cỡ, đầu nối 1/4" hoặc 3/8"</t>
  </si>
  <si>
    <t>- Cannula tĩnh mạch một tầng đầu thẳng, thân được thiết kế chống xoắn, có marker đánh dấu độ sâu 
- Cỡ từ 12Fr - 40Fr</t>
  </si>
  <si>
    <t>PP2300448203</t>
  </si>
  <si>
    <t>Canula 2 nòng có cuff không cuff mở khí quản cỡ số 7.0</t>
  </si>
  <si>
    <t>Mở khí quản 2 nòng Blue Line Ultra có bóng thể tích lớn áp lực thấp an toàn, không lỗ thông khí, các số 7, 7.5, 8, 8.5, 9, 10</t>
  </si>
  <si>
    <t xml:space="preserve">Mở khí quản 2 nòng có bóng,bao gồm:
 - Canula mở khí quản chất liệu PVC y tế, không latex. 
 - Bóng thể tích lớn, áp lực thấp. 
 - 02 nòng trong sử dụng độc lập, đầu bo tròn, có mấu ngắt giúp cố định nòng trong chắc chắn và dễ dàng khi lấy ra, tương thích với các đầu nối tiêu chuẩn 15mm
 - 01 dây cố định mở khí quản 
 - 01 cây chổi vệ sinh nòng trong và nhãn ghi chú đi kèm
 - Cỡ số 7.0
 - Đóng gói tiệt trùng </t>
  </si>
  <si>
    <t>PP2300448204</t>
  </si>
  <si>
    <t>Canula đường mật, hệ V</t>
  </si>
  <si>
    <t>Ống thông núm tá tràng - ERCP Catheters</t>
  </si>
  <si>
    <t xml:space="preserve"> - Canula đường mật, loại 2 kênh;
 - Chiều dài: 1700mm.
 -  Tương thích với dây dẫn hướng 0.035''. 
 -  Kích thước ống từ 4.5FR. Có đánh dấu bằng cách điểm cản quang</t>
  </si>
  <si>
    <t>E-HSMT yêu cầu: “Chiều dài: 1700mm.”
E-HSĐXKT: “Chiều dài 215cm”</t>
  </si>
  <si>
    <t>PP2300448205</t>
  </si>
  <si>
    <t>Canula mở khí quản 1 nòng các cỡ</t>
  </si>
  <si>
    <t>Mở khí quản 1 nòng có bóng Idealcare các số 4.0-9.0</t>
  </si>
  <si>
    <t xml:space="preserve"> - Mở khí quản 1 nòng, có bóng;
 - Thể tích lớn áp lực thấp an toàn
 - Các cỡ 6.0 Fr, 6.5Fr, 7.0Fr, 7.5Fr, 8.0Fr, 8.5Fr, 9.0Fr 
 - Đóng gói tiệt trùng. Dùng 1 lần </t>
  </si>
  <si>
    <t>PP2300448206</t>
  </si>
  <si>
    <t>Canula mở khí quản 1 nòng có cuff các cỡ</t>
  </si>
  <si>
    <t>Ống mở khí quản 1 nòng có bóng thể tích lớn áp lực thấp, phủ silicone các số</t>
  </si>
  <si>
    <t xml:space="preserve"> - Ống mở khí quản có bóng, bằng chất liệu PVC 
 - Co nối tiêu chuẩn 15mm
 - Bóng PVC chất lượng cao gắn chặt trong thân ống nội khí quản 
 - Van bơm bóng 1 chiều vật liệu PVC hoặc thép không gỉ hoặc silicone
 - Đầy đủ các cỡ
 - Đóng gói tiệt trùng. Dùng 1 lần </t>
  </si>
  <si>
    <t>PP2300448207</t>
  </si>
  <si>
    <t>Canula mở khí quản 1 nòng không cuff các cỡ</t>
  </si>
  <si>
    <t>Ống mở khí quản không bóng, phủ silicone các số</t>
  </si>
  <si>
    <t xml:space="preserve"> - Ống mở khí quản không bóng, bằng chất liệu PVC 
 - Co nối tiêu chuẩn 15mm
 - Bóng PVC chất lượng cao gắn chặt trong thân ống nội khí quản 
 - Van bơm bóng 1 chiều vật liệu PVC hoặc thép không gỉ hoặc silicone
 - Đầy đủ các cỡ
 - Đóng gói tiệt trùng. Dùng 1 lần </t>
  </si>
  <si>
    <t>PP2300448208</t>
  </si>
  <si>
    <t>Ca-nuyn dẫn lưu tim trái có thông khí 13F</t>
  </si>
  <si>
    <t>Ống thông hút tim trái trẻ em DLP, các cỡ</t>
  </si>
  <si>
    <t>Cannula hút tim trái, thân cannula thẳng, dễ uốn và có marker đánh dấu độ sâu. Các cỡ 10Fr đến 13 Fr, chiều dài tổng thể 13 in (33cm). Loại 10Fr: đầu nối 1,5 in và có 8 lỗ thông hơi trên đầu. Loại 13Fr: đầu nối 2 in và có 14 lỗ thông hơi trên đầu.</t>
  </si>
  <si>
    <t>PP2300448209</t>
  </si>
  <si>
    <t>Ca-nuyn tĩnh mạch 2 tầng 32/40F</t>
  </si>
  <si>
    <t>Cannulae tĩnh mạch 2 tầng số 28/36Fr (9.3/12.0mm);36/46 Fr (12.0/15.3 mm);32/40Fr (10.7/13.3mm);34/36Fr (11.3/15.3mm);36/51Fr (12.0/17.0mm), co nối 1/2'' và 3/8'', dài 38,1 cm, thân được thiết kế chống xoắn.</t>
  </si>
  <si>
    <t>PP2300448210</t>
  </si>
  <si>
    <t>Ca-nuyn truyền dung dịch liệt tim ngược dòng 15Fr</t>
  </si>
  <si>
    <t>Ca-nuyn truyền dung dịch liệt tim ngược dòng</t>
  </si>
  <si>
    <t>Cannula thân bằng Silicon, dùng cho người lớn hoặc trẻ em, có bóng cỡ 15Fr (5.0mm), chiều dài 31.8cm.</t>
  </si>
  <si>
    <t>PP2300448211</t>
  </si>
  <si>
    <t>Cassette nhựa có nắp</t>
  </si>
  <si>
    <t>Khuôn đúc mẫu mô</t>
  </si>
  <si>
    <t>- Cassette có nắp 
- Kích thước lỗ vuông nhỏ hoặc lỗ dạng khe
- Được thiết kế đạt hiệu suất tối đa từ in nhãn đến xử lý và lưu trữ tự động.
- Lực đóng và mở nắp được cân chỉnh cẩn thận dễ dàng sử dụng và an toàn cho mẫu trong suốt quá trình xử lý</t>
  </si>
  <si>
    <t>PP2300448212</t>
  </si>
  <si>
    <t>Catheter 1 nòng các cỡ</t>
  </si>
  <si>
    <t>Catheter tĩnh mạch trung tâm 1 nòng Prymax 14G hoặc 16G dài 20cm</t>
  </si>
  <si>
    <t>- Chất liệu: polyurethane
- Bao gồm: catheter 1 nòng, kim dẫn V
- Thân catheter có vạch đánh dấu độ dài
- Kích cỡ: người lớn và trẻ em
- Tiệt trùng</t>
  </si>
  <si>
    <t>PP2300448213</t>
  </si>
  <si>
    <t>Catheter tạo đường truyền tĩnh mạch trung tâm từ ngoại biên</t>
  </si>
  <si>
    <t>PREMICATH</t>
  </si>
  <si>
    <t>- Catheter dùng để truyền thuốc, truyền dinh dưỡng cho trẻ sơ sinh dưới 1kg.
- Đóng gói: gồm 01 catheter chất liệu PUR dài 20 cm, cỡ 1Fr, tốc độ truyền dịch 0.7ml/phút, thể tích mồi dịch ban đầu 0.09ml và 01 kim dẫn đường cỡ 24G</t>
  </si>
  <si>
    <t>PP2300448214</t>
  </si>
  <si>
    <t>Catheter tĩnh mạch trung tâm 2 nòng dành cho trẻ em đường kính 4F</t>
  </si>
  <si>
    <t>Ống thông tĩnh mạch trung tâm theo phương pháp Seldinger CERTOFIX DUO PAED S 408</t>
  </si>
  <si>
    <t>- Chất liệu: Polyurethane, dài 8cm;
- Đường kính:  4F, loại 2 nòng G18, G20, hoặc G22/G22;
- Kim dẫn đường thẳng; có các đường cản quang ngầm trên vách catheter; đầu nối an toàn có valve 2 chiều bơm hoặc rút dịch tự động đóng khi ngừng kết nối;
- Có dây đo ECG đi kèm; dây dẫn đường bằng kim loại chữ đầu J 50cm.</t>
  </si>
  <si>
    <t>PP2300448215</t>
  </si>
  <si>
    <t>Catheter tĩnh mạch trung tâm 2 nòng dành cho trẻ em, đường kính 5F</t>
  </si>
  <si>
    <t>Ống thông tĩnh mạch trung tâm theo phương pháp Seldinger CERTOFIX DUO PAED S 508</t>
  </si>
  <si>
    <t>- Catheter tĩnh mạch trung tâm 2 đường 
- Chất liệu bằng polyurethan 
- Đường kính 5Fr, dài 8cm 
- Thân catheter có vạch đánh dấu độ dài, có đường cản quang ngầm trên vách giúp dễ phát hiện bằng X quang.
- Dây dẫn đầu J dài 50cm bằng kim loại; 
- Kim dẫn đường thẳng 
- Có dây đo ECG đi kèm</t>
  </si>
  <si>
    <t>PP2300448216</t>
  </si>
  <si>
    <t>Catheter tĩnh mạch trung tâm 2 nòng người lớn</t>
  </si>
  <si>
    <t>Catheter tĩnh mạch trung tâm 2 nòng</t>
  </si>
  <si>
    <t xml:space="preserve">- Catheter tĩnh mạch trung tâm 2 nòng.
- Chất liệu bằng polyurethan. 
- Kích cỡ 7Fr/7.5Fr, dài 20cm.
- Dây dẫn đầu J dài 50cm-70cm kèm Kim dẫn đường.
- Có dây đo ECG đi kèm
- Tiệt trùng </t>
  </si>
  <si>
    <t>PP2300448217</t>
  </si>
  <si>
    <t>Catheter tĩnh mạch trung tâm 3 nòng</t>
  </si>
  <si>
    <t>Catheter tĩnh mạch trung tâm 3 nòng NOVOCENTtrio 7Fr</t>
  </si>
  <si>
    <t>- Kim dẫn đường 18G sắc bén. 
- Dây kim loại dẫn đường mềm dẻo, tránh vặn xoắn, đầu chữ J giảm tổn thương khi luồn. Có dao mỗ và kim nong bằng nhựa. 
- Catheter bằng chất liệu polyurethan 7F, chiều dài 20cm, 3 nòng, kích cỡ nòng G16 - G22.
- Xuất xứ: G7</t>
  </si>
  <si>
    <t>PP2300448218</t>
  </si>
  <si>
    <t>Catheter tĩnh mạch trung tâm cỡ 24G</t>
  </si>
  <si>
    <t>Epicutaneo cava pur</t>
  </si>
  <si>
    <t>- Catheter tĩnh mạch trung tâm từ ngoại vi vào tĩnh mạch ngắn hạn và trung hạn dùng để truyền thuốc, nuôi dưỡng qua đường tĩnh mạch cho trẻ sơ sinh và trẻ nhỏ.
- Đóng gói:
-1 catheter chất liệu PUR, chiều dài 30cm, cỡ 24G/2Fr
-1 kim dẫn đường cỡ 20G Microflash
-1 thước đo</t>
  </si>
  <si>
    <t>PP2300448219</t>
  </si>
  <si>
    <t>Cây đặt nội khí quản khó các cỡ</t>
  </si>
  <si>
    <t>Cây đặt nội khí quản khó Bougie</t>
  </si>
  <si>
    <t xml:space="preserve">- Cây đặt nội khí quản Bougie các cỡ, đầu típ cong;
- Chiều dài: 700mm
- Tiêu chuẩn: ISO, CE </t>
  </si>
  <si>
    <t>PP2300448220</t>
  </si>
  <si>
    <t>Cây vệ sinh nướu</t>
  </si>
  <si>
    <t>Cây vệ sinh nướu tích hợp hút dịch trên ống cho bệnh nhân thở máy</t>
  </si>
  <si>
    <t>Cây bàn chải vệ sinh nướu tích hợp hút dịch trên ống
- Chất liệu : TPE, PP
- Chiều dài 205mm
- Độ rộng của đầu nướu là : 17mm
- Tích hợp thêm chức năng của ống hút dịch cầm tay nằm trên thân bàn chải theo sự điều chỉnh của người sử dụng.
- Đầu ống được thiết kế  khuôn đúc như silicon mểm dùng cho bệnh nhân có nướu nhạy cảm, dễ bị tổn thương.
- Vệ sinh loại bỏ những mảng bám lâu ngày 2 bên thành má trong miệng</t>
  </si>
  <si>
    <t>Cái/Cây</t>
  </si>
  <si>
    <t>PP2300448221</t>
  </si>
  <si>
    <t>Chỉ Catgut số 2/0, kim tròn 1/2C, dài 26 mm</t>
  </si>
  <si>
    <t>Chỉ Catgut (2/0)</t>
  </si>
  <si>
    <t>Chỉ tan chậm tự nhiên 2/0, chỉ dài 75cm, kim tròn 1/2C, chiều dài kim 26mm.</t>
  </si>
  <si>
    <t>Tép/Sợi</t>
  </si>
  <si>
    <t>PP2300448222</t>
  </si>
  <si>
    <t>Chỉ Catgut số 3/0 kim tròn 1/2C, dài 26 mm</t>
  </si>
  <si>
    <t>Chỉ Catgut (3/0)</t>
  </si>
  <si>
    <t xml:space="preserve">- Chỉ tan chậm tự nhiên số 3/0, chỉ dài 75cm, kim tròn 1/2C, chiều dài kim 26mm. </t>
  </si>
  <si>
    <t>PP2300448223</t>
  </si>
  <si>
    <t>Chỉ Catgut số 4/0, kim tròn 1/2C, dài 26 mm</t>
  </si>
  <si>
    <t>Chỉ Catgut (4/0)</t>
  </si>
  <si>
    <t xml:space="preserve">Chỉ tan chậm tự nhiên số 4/0, chỉ dài 75cm, kim tròn 1/2C, chiều dài kim 26mm. </t>
  </si>
  <si>
    <t>PP2300448224</t>
  </si>
  <si>
    <t>Chỉ đơn sợi tự tiêu tổng hợp 5/0, kim tam giác 3/8C</t>
  </si>
  <si>
    <t>Chỉ Surgicryl Monofast số 5/0</t>
  </si>
  <si>
    <t>PP2300448225</t>
  </si>
  <si>
    <t>Chỉ đơn sợi tự tiêu tổng hợp 6/0, kim tam giác 3/8C</t>
  </si>
  <si>
    <t>Chỉ Surgicryl Monofast số 6/0</t>
  </si>
  <si>
    <t>PP2300448226</t>
  </si>
  <si>
    <t>Chỉ khâu phẫu thuật PTFE</t>
  </si>
  <si>
    <t>Golnit Sutures</t>
  </si>
  <si>
    <t>E-HSMT: Tiêu chuẩn CE.
E-HSDT và làm rõ: ISO và FDA 510k, CE đã hết hạn sử dụng và hiện tại chưa có bản mới</t>
  </si>
  <si>
    <t>PP2300448227</t>
  </si>
  <si>
    <t>Chỉ khâu tiêu chậm đơn sợi có gai số 2/0, 1 kim tròn 1/2C</t>
  </si>
  <si>
    <t>Chỉ tan đơn sợi có gai không cần buộc VLOC số 2-0 dài 30cm, kim tròn đầu nhọn V-20, 1/2C, 26mm. Chỉ giữ vết thương 21 ngày.</t>
  </si>
  <si>
    <t>PP2300448228</t>
  </si>
  <si>
    <t>Chỉ không tan đa sợi 2/0, dài 75cm, 2 kim tròn 1/2C, dài 16mm</t>
  </si>
  <si>
    <t>Chỉ không tan tổng hợp sợi bên Ticron số 2-0, 2 kim tròn đầu nhọn CV-331. Chỉ kèm miếng đệm Pledget 3x3x1,5mm.</t>
  </si>
  <si>
    <t>- Dùng trong thay/ sửa van động mạch chủ, van hai lá/ ba lá
- Chất liệu chỉ bằng Polyester, số 2/0, dài 75cm, chịu lực suốt vòng đời, phủ silicone.
- 2 kim tròn đầu nhọn bằng hợp kim thép không gỉ chống gãy dài 16mm, 1/2C
- Miếng đệm bằng PTFE 3x3x1,5mm
- Quy cách đóng gói: 8sợi/1 tép
- Tiêu chuẩn chất lượng: ISO, CE, FDA</t>
  </si>
  <si>
    <t>PP2300448229</t>
  </si>
  <si>
    <t>Chỉ không tan đa sợi 2/0, dài 75cm, 2 kim tròn 1/2C, dài 20mm</t>
  </si>
  <si>
    <t>Chỉ không tan tổng hợp sợi bên Ticron số 2-0, 2 kim tròn đầu nhọn CV-316. Chỉ kèm miếng đệm Pledget 7x3x1,5mm.</t>
  </si>
  <si>
    <t>- Dùng trong thay/ sửa van động mạch chủ, van hai lá/ ba lá 
- Chất liệu chỉ bằng Polyester, số 2/0, dài 75cm, phủ silicone.
- 2 kim tròn đầu nhọn bằng hợp kim thép không gỉ chống gãy dài 20mm, 1/2C
- Miếng đệm bằng PTFE: 7x3x1,5mm
- Quy cách đóng gói: 10 sợi/tép (5 sợi xanh, 5 sợi trắng).
- Tiêu chuẩn chất lượng: ISO, CE, FDA</t>
  </si>
  <si>
    <t>PP2300448230</t>
  </si>
  <si>
    <t>Chỉ không tan đa sợi 2/0, dài 75cm, 2 kim tròn 1/2C, dài 20mm, loại 1 sợi/tép</t>
  </si>
  <si>
    <t>Chỉ không tan tổng hợp sợi bên Ticron số 2-0, 2 kim tròn đầu nhọn CV-316, Chỉ kèm miếng đệm Pledget 7x3x1,5mm.</t>
  </si>
  <si>
    <t>- Dùng trong thay/ sửa van động mạch chủ, van hai lá/ ba lá 
- Chất liệu chỉ bằng Polyester, số 2/0, dài 75cm, phủ silicone.
- 2 kim tròn đầu nhọn bằng hợp kim thép không gỉ chống gãy dài 20mm, 1/2C
- Miếng đệm bằng PTFE: 7x3x1,5mm
- Quy cách đóng gói: 1 sợi/1 tép
- Tiêu chuẩn chất lượng: ISO, CE, FDA</t>
  </si>
  <si>
    <t>PP2300448231</t>
  </si>
  <si>
    <t>Chỉ không tan đa sợi polyester phủ silicon 2/0, 2 kim tròn 1/2C dài 20mm</t>
  </si>
  <si>
    <t>Chỉ không tan tổng hợp sợi bên Ticron số 2-0, 2 kim tròn đầu nhọn CV-316, 1/2C, 20mm.</t>
  </si>
  <si>
    <t>- Dùng trong thay/ sửa van động mạch van hai lá/ ba lá
- Chất liệu chỉ bằng Polyester, số  2/0, dài 75cm, chịu lực suốt vòng đời, phủ silicone.
- 2 kim tròn đầu nhọn bằng hợp kim thép không gỉ chống gãy dài 20mm, 1/2C
- Quy cách đóng gói: 10 sợi/ tép (5 sợi xanh, 5 sợi trắng)
- Tiêu chuẩn: ISO, CE, FDA.</t>
  </si>
  <si>
    <t>PP2300448232</t>
  </si>
  <si>
    <t>Chỉ không tan đa sợi polyester phủ silicon 2/0, 2 kim tròn 1/2C dài 25mm</t>
  </si>
  <si>
    <t>Chỉ không tan tổng hợp sợi bên Ticron số 2-0, 2 kim tròn đầu nhọn CV-305.</t>
  </si>
  <si>
    <t>- Dùng trong thay/ sửa van động mạch chủ, van hai lá/ ba lá 
- Chất liệu chỉ bằng Polyester, số 2/0, dài 90cm, chịu lực suốt vòng đời, phủ silicone.
- 2 kim tròn đầu nhọn bằng hợp kim thép không gỉ chống gãy dài 25mm, 1/2C
- Quy cách đóng gói: 10 sợi/ tép (5 sợi xanh, 5 sợi trắng)
- Tiêu chuẩn: ISO, CE, FDA.</t>
  </si>
  <si>
    <t>PP2300448233</t>
  </si>
  <si>
    <t>Chỉ không tan đa sợi polyester phủ silicon 2/0, 2 kim tròn 1/2C dài 25mm, kèm miếng đệm</t>
  </si>
  <si>
    <t>Chỉ không tan tổng hợp sợi bên Ticron số 2-0 , 2 kim tròn đầu nhọn CV-305, chỉ kèm miếng đệm Pledget 7x3x1,5mm</t>
  </si>
  <si>
    <t>- Dùng trong thay/ sửa van động mạch chủ, van hai lá/ ba lá 
- Chất liệu chỉ bằng Polyester, số 2/0, dài 75cm, chịu lực suốt vòng đời, phủ silicone.
- 2 kim tròn đầu nhọn bằng hợp kim thép không gỉ chống gãy dài 25mm, 1/2C
- Miếng đệm bằng PTFE: 7x3x1,5mm
- Quy cách đóng gói: 10 sợi/ tép (5 sợi xanh, 5 sợi trắng)
- Tiêu chuẩn: ISO, CE, FDA.</t>
  </si>
  <si>
    <t>PP2300448234</t>
  </si>
  <si>
    <t>Chỉ không tan đa sợi polyester phủ silicon 3/0, 2 kim tròn 1/2C dài 20mm</t>
  </si>
  <si>
    <t>Chỉ không tan tổng hợp sợi bên Ticron số 3-0, 2 kim tròn đầu nhọn CV-316</t>
  </si>
  <si>
    <t>- Dùng trong thay/ sửa van động mạch chủ, van hai lá/ ba lá
- Chất liệu chỉ bằng Polyester, số 3/0, dài 90cm, chịu lực suốt vòng đời, phủ silicone.
- 2 kim tròn đầu nhọn bằng hợp kim thép không gỉ chống gãy dài 20mm, 1/2C
- Tiêu chuẩn: ISO, CE, FDA</t>
  </si>
  <si>
    <t>PP2300448235</t>
  </si>
  <si>
    <t>Chỉ không tan đơn sợi phức hợp đơn sợi số 7/0, 2 kim tròn 3/8C dài 10mm</t>
  </si>
  <si>
    <t>OPTILENE 7/0 (0,5) 75CM 2XDR10 CV2   RCP</t>
  </si>
  <si>
    <t>- Chỉ không tan đơn sợi phức hợp Polypropylene + Polyethylene (95/5), số 7/0, chỉ dài 75cm;
- 2 kim tròn 3/8C, dài 10mm, kim phủ  silicone;
- Tiêu chuẩn ISO, EC, FDA.</t>
  </si>
  <si>
    <t>PP2300448236</t>
  </si>
  <si>
    <t>Chỉ không tan đơn sợi polypropylen số 7/0, 2 kim tròn 3/8C dài 8mm</t>
  </si>
  <si>
    <t xml:space="preserve">Chỉ không tan đơn sợi Luxylene 7/0 </t>
  </si>
  <si>
    <t>PP2300448237</t>
  </si>
  <si>
    <t>Chỉ không tan đơn sợi polypropylen số 8/0, 2 kim tròn 3/8C dài 8mm</t>
  </si>
  <si>
    <t>Chỉ không tan tổng hợp đơn sợi Surgipro số 8-0, 2 kim tròn đầu nhọn MV-1758</t>
  </si>
  <si>
    <t>PP2300448238</t>
  </si>
  <si>
    <t>Chỉ phẫu thuật không tiêu ARES - Chỉ Polypropylene</t>
  </si>
  <si>
    <t>PP2300448239</t>
  </si>
  <si>
    <t>PP2300448240</t>
  </si>
  <si>
    <t>Chỉ không tan đơn sợi số 5/0, 2 kim tròn 3/8C, dài 13mm</t>
  </si>
  <si>
    <t>Chỉ Polypropylene (5/0) 2 kim tròn 13mm</t>
  </si>
  <si>
    <t>PP2300448241</t>
  </si>
  <si>
    <t>Chỉ không tan đơn sợi số 6/0, chỉ dài 75cm, 2 kim tròn</t>
  </si>
  <si>
    <t>Chỉ Polypropylene (6/0) 2 kim tròn</t>
  </si>
  <si>
    <t>- Chỉ không tan đơn sợi phức hợp Polypropylene, số 6/0, chỉ dài 75cm;
- 2 kim tròn 3/8 vòng tròn, kim dài 10mm, kim phủ silicon. 
- Tiêu chuẩn FDA, EC, ISO.</t>
  </si>
  <si>
    <t>PP2300448242</t>
  </si>
  <si>
    <t>Chỉ không tan đơn sợi số 7/0, chỉ dài 75cm, 2 kim tròn</t>
  </si>
  <si>
    <t>Chỉ Polypropylene (7/0) 2 kim tròn</t>
  </si>
  <si>
    <t>- Chỉ không tan đơn sợi phức hợp Polypropylene 95% + Polyethylene 5%, số 7/0, chỉ dài 75cm;
- 2 kim tròn 3/8 vòng tròn, kim dài 10mm, Kim phủ silicon
- Tiêu chuẩn FDA, EC, ISO.</t>
  </si>
  <si>
    <t>PP2300448243</t>
  </si>
  <si>
    <t>Chỉ không tan phức hợp đơn sợi số 8/0, 2 kim tròn 3/8C dài 6mm</t>
  </si>
  <si>
    <t>- Chỉ không tan đơn sợi phức hợp Polypropylene + Polyethylene (95/5), số 8/0, chỉ dài 75cm
- 2 kim tròn 3/8C, dài 6mm, kim phủ silicone
- Lực căng kéo nút thắt 1.08N;
- Tiêu chuẩn FDA, EC, ISO.</t>
  </si>
  <si>
    <t>PP2300448244</t>
  </si>
  <si>
    <t>Chỉ không tan tổng hợp đơn sợi 6/0, kim tam giác 3/8C dài 12mm</t>
  </si>
  <si>
    <t>Chỉ phẫu thuật không tiêu ARES - Chỉ Nylon đơn sợi</t>
  </si>
  <si>
    <t>- Chỉ không tan tổng hợp đơn sợi số 6/0, dài 45cm
- Kim tam giác 3/8C, dài 12mm</t>
  </si>
  <si>
    <t>PP2300448245</t>
  </si>
  <si>
    <t>Chỉ không tan tổng hợp đơn sợi Nylon số 1/0, kim tam giác 3/8C dài 40mm</t>
  </si>
  <si>
    <t>- Chỉ không tan tổng hợp đơn sợi Nylon số 1/0, dài 75 cm
- Kim tam giác 3/8C, dài 40mm</t>
  </si>
  <si>
    <t>PP2300448246</t>
  </si>
  <si>
    <t>Chỉ không tan tổng hợp đơn sợi Nylon số 5/0, kim tam giác 3/8C dài 19mm</t>
  </si>
  <si>
    <t>- Chỉ không tan tổng hợp đơn sợi Nylon số 5/0, dài 75 cm
- Kim tam giác 3/8C, dài 19 mm</t>
  </si>
  <si>
    <t>PP2300448247</t>
  </si>
  <si>
    <t>Chỉ không tan tổng hợp đơn sợi Nylon số 6/0, kim tam giác 3/8C dài 13mm</t>
  </si>
  <si>
    <t>PP2300448248</t>
  </si>
  <si>
    <t>Chỉ không tan tổng hợp đơn sợi Nylon số 7/0, kim tam giác 3/8C dài 13mm</t>
  </si>
  <si>
    <t>- Chỉ không tan tổng hợp đơn sợi Nylon số 7/0, dài 75 cm
  - Kim tam giác 3/8C, dài 13 mm
  - Tiêu chuẩn chất lượng ISO, FDA/CE (tiêu chuẩn Châu âu)</t>
  </si>
  <si>
    <t>PP2300448249</t>
  </si>
  <si>
    <t>Chỉ phẫu thuật PROLENE số 2/0, dài 75cm, 2 kim thẳng ST-70 dài 70mm</t>
  </si>
  <si>
    <t>PP2300448250</t>
  </si>
  <si>
    <t>Chỉ không tan tổng hợp đơn sợi số 4/0, 2 kim tròn đầu nhọn 1/2C dài 22mm</t>
  </si>
  <si>
    <t>Chỉ Polypropylene (4/0) 2 kim tròn đầu nhọn 1/2C</t>
  </si>
  <si>
    <t>- Chỉ không tan tổng hợp đơn sợi số 4/0, dài 90cm
- Chất liệu: Polypropylene + Polyethylene (95/5)
- 2 kim tròn đầu nhọn 1/2C, dài 22mm, kim phủ silicone
- Tiêu chuẩn FDA, EC, ISO.</t>
  </si>
  <si>
    <t>PP2300448251</t>
  </si>
  <si>
    <t>Chỉ không tan tổng hợp đơn sợi số 4/0, 2 kim tròn đầu nhọn, 3/8C, dài 17mm</t>
  </si>
  <si>
    <t>- Chỉ không tan tổng hợp đơn sợi số 4/0, dài 90cm, dùng để nối mạch máu
- Chất liệu: Polypropylene, chất phủ Polyethylen glycol.
- 2 kim tròn đầu nhọn 3/8C, dài 17mm,  phủ silicon. 
- Tiêu chuẩn FDA, CE, ISO.</t>
  </si>
  <si>
    <t>PP2300448252</t>
  </si>
  <si>
    <t>Chỉ không tan tổng hợp đơn sợi số 4/0, 2 kim tròn đầu nhọn, 1/2C, dài 22mm</t>
  </si>
  <si>
    <t>Chỉ Polypropylene (4/0) dài 90cm</t>
  </si>
  <si>
    <t>PP2300448253</t>
  </si>
  <si>
    <t>Chỉ không tan tổng hợp đơn sợi số 5/0 dài 75cm, 2 kim tròn đầu nhọn, 3/8C, 13mm</t>
  </si>
  <si>
    <t>Chỉ Polypropylene (5/0) 2 kim tròn đầu nhọn 13mm</t>
  </si>
  <si>
    <t>- Chỉ không tan, tổng hợp, đơn sợi 5/0 dài 75cm
- Chất liệu Polypropylene hoặc tương đương.
- 2 kim tròn, đầu nhọn, dài 13mm, kim cong 3/8C, sắc bén, được phủ silicon.  
- Tiêu chuẩn FDA, CE, ISO.</t>
  </si>
  <si>
    <t>PP2300448254</t>
  </si>
  <si>
    <t>Chỉ không tan tổng hợp đơn sợi số 5/0 dài 75cm, 2 kim tròn đầu nhọn, 1/2C, dài 13mm</t>
  </si>
  <si>
    <t>Chỉ Polypropylene (5/0) dài 75cm</t>
  </si>
  <si>
    <t>- Chỉ không tan tổng hợp đơn sợi số 5/0, dài 75cm, dùng để nối mạch máu
- Chất liệu: Polypropylene, chất phủ Polyethylen glycol.
- 2 kim tròn, đầu nhọn, dài 13mm, kim cong 1/2C, được phủ silicon.
- Tiêu chuẩn FDA, CE, ISO.</t>
  </si>
  <si>
    <t>PP2300448255</t>
  </si>
  <si>
    <t>Chỉ không tan tổng hợp đơn sợi số 5/0, 2 kim tròn đầu nhọn, 3/8C, dài 17mm</t>
  </si>
  <si>
    <t>- Chỉ không tan tổng hợp đơn sợi số 5/0, dài 90cm, dùng để nối mạch máu.
- Chất liệu: Polypropylene, chất phủ Polyethylen glycol. 
- 2 kim tròn đầu nhọn, dài 17mm, kim cong 3/8C, được phủ silicon. 
- Tiêu chuẩn FDA, CE, ISO.</t>
  </si>
  <si>
    <t>PP2300448256</t>
  </si>
  <si>
    <t>Chỉ không tan tổng hợp đơn sợi số 5/0, 2 kim tròn đầu nhọn, 1/2C, dài 17mm</t>
  </si>
  <si>
    <t>- Chỉ khâu không tiêu tổng hợp, đơn sợi khâu mạch máu 5/0 dài 90 cm.
- Chất liệu:  Polypropylene phủ PEG
- 2 kim tròn đầu tròn, dài 17mm, 1/2C, kim phủ silicon
- Tiêu chuẩn FDA, CE, ISO.</t>
  </si>
  <si>
    <t>PP2300448257</t>
  </si>
  <si>
    <t>Chỉ không tan tổng hợp đơn sợi số 5/0, 2 kim tròn đầu nhọn, 3/8C, dài 13mm</t>
  </si>
  <si>
    <t>Chỉ Polypropylene (5/0) 2 kim tròn</t>
  </si>
  <si>
    <t>- Chỉ không tan tổng hợp đơn sợi số 5/0, dài 90cm, dùng để nối mạch máu.
- Chất liệu: Polypropylene, chất phủ Polyethylen glycol.
- 2 kim tròn đầu nhọn, dài 13mm, kim cong 3/8C, được phủ silicon. 
- Tiêu chuẩn FDA, CE, ISO.</t>
  </si>
  <si>
    <t>PP2300448258</t>
  </si>
  <si>
    <t>Chỉ không tan tổng hợp đơn sợi số 5/0, kim tam giác 3/8C, dài 16mm</t>
  </si>
  <si>
    <t>Chỉ Teklon (Nylon) số 5/0, dài 75 cm, kim tam giác 3/8c, dài 16 mm</t>
  </si>
  <si>
    <t>- Chỉ không tan tổng hợp đơn sợi số 5/0, chỉ dài 75cm
- Kim tam giác 3/8C, dài 16mm</t>
  </si>
  <si>
    <t>PP2300448259</t>
  </si>
  <si>
    <t>Chỉ không tan tổng hợp đơn sợi số 6/0 dài 75cm, 2 kim tròn đầu nhọn, 3/8C, 9mm</t>
  </si>
  <si>
    <t>- Chỉ khâu không tiêu tổng hợp, đơn sợi khâu mạch máu 6/0 dài 75cm
- Chất liệu:  Polypropylene  phủ PEG
- 2 kim tròn đầu nhọn, dài 9mm, 3/8C, kim phủ silicon.
- Tiệt khuẩn
- Tiêu chuẩn ISO,CE,FDA</t>
  </si>
  <si>
    <t>PP2300448260</t>
  </si>
  <si>
    <t>Chỉ không tan tổng hợp đơn sợi số 6/0, 2 kim tròn đầu nhọn, 3/8C, dài 13mm</t>
  </si>
  <si>
    <t>- Chỉ không tan tổng hợp đơn sợi số 6/0, dài 75cm dùng nối mạch máu
-  Chất liệu: Polypropylene và thêm Polyethylenglycol
- 2 kim tròn đầu nhọn, dài 13mm, kim cong 3/8C, được phủ silicon.
- Tiêu chuẩn ISO, CE, FDA.</t>
  </si>
  <si>
    <t>PP2300448261</t>
  </si>
  <si>
    <t>Chỉ không tan tổng hợp đơn sợi số 7/0, 2 kim tròn đầu nhọn, 3/8C, dài 6mm</t>
  </si>
  <si>
    <t>Chỉ Polypropylene (7/0) 2 kim tròn đầu nhọn</t>
  </si>
  <si>
    <t>- Chỉ không tan tổng hợp đơn sợi số 7/0, dài 60cm, dùng để nối mạch máu.
- Chất liệu Polypropylene, chất phủ Polyethylen glycol.
- 2 kim tròn đầu nhọn, dài 6mm, kim cong 3/8C, được phủ silicon.
- Tiêu chuẩn ISO, CE, FDA.</t>
  </si>
  <si>
    <t>PP2300448262</t>
  </si>
  <si>
    <t>Chỉ không tan tự nhiên đa sợi Silk 3/0, kim tam giác 3/8C, dài 18mm</t>
  </si>
  <si>
    <t>Chỉ phẫu thuật không tiêu ARES - Chỉ Silk</t>
  </si>
  <si>
    <t>- Chỉ không tan tự nhiên đa sợi Silk số 3/0, dài 75 cm
- Kim tam giác 3/8C, dài 18 mm</t>
  </si>
  <si>
    <t>PP2300448263</t>
  </si>
  <si>
    <t>Chỉ không tiêu đơn sợi số 2/0, 2 kim tròn đầu nhọn 1/2C, dài 26mm</t>
  </si>
  <si>
    <t>- Chỉ không tiêu, đơn sợi, nối mạch máu
- Chỉ bằng Polypropylene phủ PEG, 2/0, dài 90cm, chịu lực suốt vòng đời.
- 2 kim tròn 1/2C đầu nhọn, dài 26mm, kim phủ silicon
- Tiêu chuẩn: ISO, CE/FDA</t>
  </si>
  <si>
    <t>PP2300448264</t>
  </si>
  <si>
    <t>Chỉ phẫu thuật tim không tiêu số 5/0, 2 kim tròn 3/8C dài 13 mm</t>
  </si>
  <si>
    <t>Chỉ Polypropylene (5/0) 2 kim tròn đầu cắt</t>
  </si>
  <si>
    <t xml:space="preserve">- Chỉ phẫu thuật tim đơn sợi không tiêu số 5/0, dài 80cm;
- Chất liệu: Polyamide 6.6
- 2 kim tròn đầu cắt 3/8C, dài 13mm.
- Tiêu chuẩn ISO/ CE và FDA. </t>
  </si>
  <si>
    <t>PP2300448265</t>
  </si>
  <si>
    <t>Chỉ phẫu thuật tim không tiêu số 2/0, 2 kim tròn 3/8C, dài 20 mm</t>
  </si>
  <si>
    <t>Chỉ phẫu thuật Cardioxyl 2/0 dài 90cm, 2 kim tròn đầu cắt 3/8C 20mm</t>
  </si>
  <si>
    <t>- Chỉ phẫu thuật tim sợi bện 2/0, dài 90cm (Dùng cho phẫu thuật thay van tim);
- Chất liệu:  polyester phủ silicon 
- 2 kim tròn đầu cắt 3/8C, dài 20mm
- Tiêu chuẩn: ISO, CE, FDA.</t>
  </si>
  <si>
    <t>PP2300448266</t>
  </si>
  <si>
    <t>Chỉ phẫu thuật tim không tiêu số 2/0, 2 kim tròn 1/2C, 18mm</t>
  </si>
  <si>
    <t>Chỉ phẫu thuật Cardioxyl 2/0 dài 75cm, 2 kim tròn 1/2C 18mm, tép 10 sợi: 5 xanh, 5 trắng</t>
  </si>
  <si>
    <t>- Chỉ phẫu thuật tim sợi bện không tiêu 2/0, dài 75cm (dùng cho phẫu thuật thay van tim)
- Chất liệu: polyester phủ silicon 
- 2 Kim tròn 1/2C, dài 18mm
- Quy cách: Tép 10 sợi ( 5 xanh 5 trắng)
- Tiêu chuẩn: ISO, CE, FDA.</t>
  </si>
  <si>
    <t>PP2300448267</t>
  </si>
  <si>
    <t>Chỉ phẫu thuật tim không tiêu số 2/0, 2 kim tròn 3/8C, dài 20mm</t>
  </si>
  <si>
    <t>Chỉ phẫu thuật Cardioxyl 2/0 dài 90cm, 2 kim tròn đầu cắt 3/8C 20mm, tép 10 sợi: 5 xanh, 5 trắng</t>
  </si>
  <si>
    <t>- Chỉ phẫu thuật tim sợi bện 2/0, dài 90cm (Dùng cho phẫu thuật thay van tim);
- Chất liệu: Polyester phủ silicon 
- 2 Kim tròn 3/8C, dài 20mm;
- Quy cách:  Tép 10 sợi (5 xanh 5 trắng) 
- Tiêu chuẩn: ISO, CE, FDA.</t>
  </si>
  <si>
    <t>PP2300448268</t>
  </si>
  <si>
    <t>Chỉ phẫu thuật tim không tiêu số 4/0, 2 kim tròn 3/8C, dài 16 mm</t>
  </si>
  <si>
    <t>- Chỉ phẫu thuật tim đơn sợi không tiêu, số 4/0, dài 80cm
- Chất liệu: polyamide 6.6;
- 2 kim tròn 3/8C, dài 16mm. 
- Tiêu chuẩn: ISO, CE, FDA.</t>
  </si>
  <si>
    <t>PP2300448269</t>
  </si>
  <si>
    <t>Chỉ phẫu thuật tim không tiêu số 4/0, 2 kim tròn 3/8C, dài 20 mm</t>
  </si>
  <si>
    <t>Chỉ phẫu thuật Cardionyl 4/0 dài 80cm, 2 kim tròn 3/8C 20mm</t>
  </si>
  <si>
    <t xml:space="preserve">- Chỉ phẫu thuật tim đơn sợi không tiêu số 4/0, dài 80cm
- Chất liệu:  Polyamide 6.6 
- 2 kim tròn 3/8C, dài 20mm.
- Tiêu chuẩn ISO/ CE và FDA. </t>
  </si>
  <si>
    <t>PP2300448270</t>
  </si>
  <si>
    <t>Chỉ phẫu thuật tim không tiêu số 4/0, kim 3/8C, dài 16 mm</t>
  </si>
  <si>
    <t>- Chỉ phẫu thuật tim đơn sợi không tiêu  4/0, dài 80cm
- Chất liệu: polyamide 6.6
-  Kim tròn 3/8C, dài 16mm. 
- Tiêu chuẩn: ISO, CE, FDA.</t>
  </si>
  <si>
    <t>PP2300448271</t>
  </si>
  <si>
    <t>Chỉ phẫu thuật tim không tiêu số 5/0, kim tròn 3/8C dài 16 mm</t>
  </si>
  <si>
    <t>Chỉ phẫu thuật Cardionyl 5/0 dài 80cm, 1 kim tròn 3/8C 16mm</t>
  </si>
  <si>
    <t xml:space="preserve">- Chỉ phẫu thuật tim đơn sợi không tiêu số 5/0, dài 80cm;
- Chất liệu: Polyamide 6.6 
- 1 Kim tròn 3/8C, dài 16mm. 
- Tiêu chuẩn ISO/ CE và FDA. </t>
  </si>
  <si>
    <t>PP2300448272</t>
  </si>
  <si>
    <t>Chỉ phẫu thuật tim không tiêu số 6/0, 2 kim tròn 3/8C, dài 10mm</t>
  </si>
  <si>
    <t>Chỉ phẫu thuật Cardionyl 6/0 dài 80cm, 2 kim tròn 3/8C 10mm, pledget 2x3,5mm</t>
  </si>
  <si>
    <t xml:space="preserve">- Chỉ phẫu thuật tim đơn sợi không tiêu  số 6/0, dài 80cm;
- Chất liệu: polyamide 6.6;
- 2 kim tròn 3/8C, dài 10mm. 
- Miếng pledget: 2x3,5mm
- Tiêu chuẩn ISO/ CE và FDA. </t>
  </si>
  <si>
    <t>PP2300448273</t>
  </si>
  <si>
    <t>Chỉ phẫu thuật tổng hợp đơn sợi không tiêu số 2/0, 2 kim tròn 1/2C, dài 31mm</t>
  </si>
  <si>
    <t>Chỉ phẫu thuật PROLENE số 2/0, dài 90cm, hai kim tròn 31mm 1/2C</t>
  </si>
  <si>
    <t>- Chỉ không tan tổng hợp đơn sợi số 2/0, dài 90cm
- Chất liệu: Polypropylene;
-  2 kim tròn đầu tròn 1/2 C, dài 31mm. 
- Tiêu chuẩn: ISO, EC/FDA.</t>
  </si>
  <si>
    <t>PP2300448274</t>
  </si>
  <si>
    <t>Chỉ phẫu thuật tổng hợp đơn sợi không tiêu số 5/0, 2 kim tròn 1/2C, dài 11mm</t>
  </si>
  <si>
    <t>Chỉ phẫu thuật PROLENE số 5/0, dài 60cm, 2 kim tròn đầu cắt 11mm, 1/2C</t>
  </si>
  <si>
    <t xml:space="preserve">- Chỉ không tan tổng hợp đơn sợi số 5/0, dài 60cm 
- Chất liệu: polypropylene
- 2 kim tròn 1/2C, dài 11mm </t>
  </si>
  <si>
    <t>PP2300448275</t>
  </si>
  <si>
    <t>Chỉ phẫu thuật tổng hợp đơn sợi không tiêu số 6/0, 2 kim tròn 3/8C dài 13mm</t>
  </si>
  <si>
    <t>Chỉ phẫu thuật PROLENE số 6/0, dài 60cm, 2 kim tròn đầu cắt Multipass 13mm, 3/8C</t>
  </si>
  <si>
    <t>- Chỉ không tan tổng hợp đơn sợi số 6/0, dài 60cm
- Chất liệu: polypropylene;
- 2 kim tròn 3/8C, dài 13mm 
- Tiêu chuẩn: ISO, EC/FDA.</t>
  </si>
  <si>
    <t>PP2300448276</t>
  </si>
  <si>
    <t>Chỉ tan cực chậm đơn sợi số 1, kim tròn 1/2C, dài 40mm</t>
  </si>
  <si>
    <t>Mass Poly (P-dioxanone) số (1) dài 90cm , kim tròn đầu nhọn dài 40mm, 1/2C (LNW 9218RB)</t>
  </si>
  <si>
    <t>Chỉ tan cực chậm đơn sợi số 1, chỉ dài 90cm
 - Chất liệu Poly - 4 - hydroxybutyrate 
 - Kim tròn 1/2 vòng tròn, kim tròn dài 40mm, làm bằng thép không gỉ, phủ silicon.
 - Đóng gói tiệt trùng
 -Tiêu chuẩn FDA, EC, ISO.</t>
  </si>
  <si>
    <t>PP2300448277</t>
  </si>
  <si>
    <t>Chỉ tan đa sợi polyglactin 910 số 1/0, loại khâu gan hoặc tương đương</t>
  </si>
  <si>
    <t>Chỉ phẫu thuật coated VICRYL số 1 dài 100cm, kim đầu tù khâu gan 65mm, 3/8C</t>
  </si>
  <si>
    <t>- Chỉ tan tổng hợp đa sợi số 1/0, dài 100cm;
- Chất liệu: Polyglactin 910 hoặc tương đương, 1 đầu tù khâu gan
- Kim 3/8C dài 65mm. Thân kim bằng thép Ethalloy có phủ silicone.
- Lực căng giữ vết thương ≥ 75% sau 14 ngày. 
- Thời gian tự tiêu hoàn toàn: 56-70 ngày.
- Tiêu chuẩn: ISO, CE.</t>
  </si>
  <si>
    <t>- Chỉ tan tổng hợp đa sợi số 1/0, dài 100cm;
 - Chất liệu: Polyglactin 910 hoặc tương đương, 
 - Kim 3/8C dài 65mm, đầu tù khâu gan. Thân kim bằng thép có phủ silicone.
 - Lực căng giữ vết thương ≥ 75% sau 14 ngày. 
 - Thời gian tự tiêu hoàn toàn: 56-70 ngày.
 - Tiêu chuẩn: ISO, CE.</t>
  </si>
  <si>
    <t>PP2300448278</t>
  </si>
  <si>
    <t>Chỉ tan nhanh tổng hợp đa sợi số 2/0, kim tròn 1/2C, dài 37mm</t>
  </si>
  <si>
    <t xml:space="preserve">Chỉ Surgicryl PGA Rapid (2/0)  </t>
  </si>
  <si>
    <t>- Chỉ tan nhanh tổng hợp đa sợi số 2/0, chỉ dài 90cm;
- Chất liệu: Polyglactin 910 hoặc tương đương
- Kim tròn 1/2C dài 37mm, thân dày, đầu cắt, phủ silicon.
- Sức căng kéo giảm 50% sau 5 ngày, 100% sau 14 ngày
- Tan hoàn toàn sau 42 ngày. 
- Tiêu chuẩn: ISO, EC, FDA.</t>
  </si>
  <si>
    <t>PP2300448279</t>
  </si>
  <si>
    <t>Chỉ tan tổng hợp đa sợi số 2/0 dài 70 cm, kim tròn 1/2C dài 26mm</t>
  </si>
  <si>
    <t>Chỉ phẫu thuật tự tiêu tổng hợp ARES - Chỉ Polyglactin 910</t>
  </si>
  <si>
    <t>PP2300448280</t>
  </si>
  <si>
    <t>Chỉ tan tổng hợp đa sợi kháng khuẩn số 1, kim tròn 1/2C dài 40mm</t>
  </si>
  <si>
    <t xml:space="preserve">Chỉ Surgicryl 910 (1) </t>
  </si>
  <si>
    <t>PP2300448281</t>
  </si>
  <si>
    <t>Chỉ tan tổng hợp đa sợi R 4/0, kim tam giác 3/8C, dài 16mm</t>
  </si>
  <si>
    <t>Chỉ tan nhanh tổng hợp Luxcryl PGA Rapid 4/0</t>
  </si>
  <si>
    <t>- Chỉ tan nhanh tổng hợp đa sợi 4/0, dài 75cm
- Chất liệu:  polyglycolic acid hoặc tương đương
- Kim tam giác 3/8C, dài 16mm
- Tan hoàn toàn 42 ngày.
- Tiêu chuẩn: ISO, CE.</t>
  </si>
  <si>
    <t>PP2300448282</t>
  </si>
  <si>
    <t>Chỉ tan tổng hợp đa sợi số 1, kim tròn 1/2C dài 40mm</t>
  </si>
  <si>
    <t>- Chỉ tan tổng hợp, đa sợi số 1 dài 90cm;
- Chất liệu:  Lactomer 9- 1 hoặc tương đương, được bao phủ bởi calcium stearoyl lactylate;
- Lực khỏe bằng 140%;
- Kim tròn đầu nhọn 1/2C dài 40mm, kim sắc bén, được phủ silicone.
- Tiêu chuẩn ISO, CE, FDA.</t>
  </si>
  <si>
    <t>PP2300448283</t>
  </si>
  <si>
    <t>Chỉ tan tổng hợp đa sợi số 2/0, kim tròn 1/2C, dài 26mm</t>
  </si>
  <si>
    <t>- Chỉ tan tổng hợp đa sợi số 2/0 dài 75cm;
 - Kim tròn đầu tròn 1/2C, dài 26mm;
- Sức căng còn lại 65% sau 14 ngày
- Tan hoàn toàn 60-90 ngày. 
- Tiêu chuẩn ISO, CE, FDA.</t>
  </si>
  <si>
    <t>PP2300448284</t>
  </si>
  <si>
    <t>Chỉ phẫu thuật tự tiêu tổng hợp ARES - Chỉ Polyglycolic acid</t>
  </si>
  <si>
    <t>Năm 2024 trúng thầu 296 tép tháng 06/2024, đến tháng 09/2024 mua hết số lượng</t>
  </si>
  <si>
    <t>PP2300448285</t>
  </si>
  <si>
    <t>Chỉ tan tổng hợp đa sợi số 2/0, kim tròn đầu tròn 1/2C 26mm</t>
  </si>
  <si>
    <t>- Chỉ tan tổng hợp đa sợi số 2/0 dài 70cm - 75cm;
 - Kim tròn đầu tròn 1/2C dài 26mm;
-  Kim làm bằng thép không gỉ, kim phủ silicone. 
-  Tiêu chuẩn CE, FDA, ISO.</t>
  </si>
  <si>
    <t>PP2300448286</t>
  </si>
  <si>
    <t>Chỉ tan tổng hợp đa sợi số 3/0, kim tròn 1/2C dài 26mm.</t>
  </si>
  <si>
    <t>- Chỉ tan tổng hợp đa sợi số 3/0, dài 70cm - 75cm;
- Kim tròn đầu tròn 1/2C dài 26mm. 
- Kim làm bằng thép không gỉ, kim phủ silicone.
-  Tiêu chuẩn CE, FDA, ISO.</t>
  </si>
  <si>
    <t>Chỉ tan tổng hợp đa sợi Polyglactin 910 áo bao poly (glycolide-co-l-lactid 30/70) 50% + 50% CaSt, số 3/0, chỉ dài 70 cm, kim tròn 1/2 vòng tròn dài 26mm, kim Easyslide làm bằng hợp kim AISI 300 series (304) Niken 11% theo tiêu chuẩn ASTM f899-20, đạt độ nhám bề mặt ≤0,4 Ra, phủ silicon. Lực căng kéo nút thắt 22.04N. Sức căng kéo giảm 40 - 50% sau 21 ngày, tan hoàn toàn sau 56 đến 70 ngày. Đóng gói bao bên ngoài là màng film Polyester-Polyethyleneterephtalate, chỉ được quấn quanh khung nhựa HDPE Tiêu chuẩn FDA, EC, ISO.</t>
  </si>
  <si>
    <t xml:space="preserve">Năm 2023 trúng thầu 300 tép vào tháng 02/2023, chỉ mua đến tháng 04/2023 đã hết số lượng thầu </t>
  </si>
  <si>
    <t>PP2300448287</t>
  </si>
  <si>
    <t>Chỉ tan tổng hợp đa sợi số 3/0, kim tròn 1/2C 26mm</t>
  </si>
  <si>
    <t>- Chỉ tan tổng hợp, đa sợi số 3/0 dài 75cm
- Chất liệu:  Lactomer 9-1 gồm glycolic và lactide được bao phủ bởi calcium stearoyl lactylate;
- Kim tròn đầu nhọn 1/2C dài 26mm, bằng thép không gỉ, kim được phủ sắc bén
- Tiêu chuẩn CE, ISO, FDA</t>
  </si>
  <si>
    <t>PP2300448288</t>
  </si>
  <si>
    <t>Chỉ tan tổng hợp đa sợi số 4/0, kim tròn 1/2C, dài 26mm</t>
  </si>
  <si>
    <t xml:space="preserve">Chỉ Surgicryl PGA (4/0) dài 75cm </t>
  </si>
  <si>
    <t>- Chỉ tan tổng hợp đa sợi số 4/0, dài 75cm
- Chất liệu: Lactomer 9-1 hoặc tương đương
- Kim tròn đầu nhọn 1/2C, dài 26mm, phủ silicone.
- Tiêu chuẩn: ISO, CE, FDA.</t>
  </si>
  <si>
    <t>PP2300448289</t>
  </si>
  <si>
    <t>Chỉ tan tổng hợp đa sợi số 4/0, kim tròn 1/2C, dài 17mm</t>
  </si>
  <si>
    <t>Chỉ phẫu thuật coated VICRYL số 4/0 dài 75cm, kim taper point plus 17mm, 1/2C</t>
  </si>
  <si>
    <t>- Chỉ tan tổng hợp đa sợi số 4/0, dài 70cm - 75cm
- Chất liêu: Polyglactin 910 hoặc tương đương.
- Kim tròn 1/2C, dài 17mm, kim phủ silicon.
- Tiêu chuẩn: ISO, EC MDR/FDA.</t>
  </si>
  <si>
    <t>PP2300448290</t>
  </si>
  <si>
    <t>Chỉ tan tổng hợp đa sợi số 4/0, kim tròn 1/2C, dài 18mm</t>
  </si>
  <si>
    <t xml:space="preserve">Chỉ Surgicryl PGA (4/0)  </t>
  </si>
  <si>
    <t>- Chỉ tan tổng hợp đa sợi  số 4/0, dài 75cm
- Chất liệu: polyglycolic acid hoặc tương đương.
- Kim tròn đầu tròn 1/2C, dài 18mm
- Tiêu chuẩn: ISO, CE, FDA.</t>
  </si>
  <si>
    <t>PP2300448291</t>
  </si>
  <si>
    <t>Chỉ tan tổng hợp đa sợi số 4/0, kim tròn 1/2C, dài 22mm</t>
  </si>
  <si>
    <t>Chỉ Surgicryl PGA (4/0) kim tròn 22mm 1/2C</t>
  </si>
  <si>
    <t>- Chỉ tan tổng hợp đa sợi số 4/0, dài 70cm;
- Chất liệu chỉ: 90% glycolide, 10% L-lactide 
- Kim tròn 1/2C, dài 22mm, có phủ silicone
- Tiêu chuẩn: ISO, CE, FDA.</t>
  </si>
  <si>
    <t>Chỉ tan tổng hợp đa sợi Polyglactin 910, số 4/0,
 - Chiều dài chỉ 70 cm;
 - Kim tròn 1/2C, dài 22mm, kim làm bằng thép không gỉ, đạt độ nhám bề mặt, phủ silicon.
 - Sức căng kéo giảm 40 - 50% sau 21 ngày
 - Tan hoàn toàn sau 56 đến 70 ngày.
 - Tiêu chuẩn FDA, EC, ISO.</t>
  </si>
  <si>
    <t>PP2300448292</t>
  </si>
  <si>
    <t>- Chỉ tan tổng hợp đa sợi số 4/0, dài 75cm
-  Kim tròn đầu tròn 1/2C, dài 22mm
-  Kim làm bằng thép không gỉ, kim phủ silicone.
- Tan hoàn toàn 56-90 ngày. 
- Tiêu chuẩn: ISO, CE/FDA.</t>
  </si>
  <si>
    <t>PP2300448293</t>
  </si>
  <si>
    <t>Chỉ tan tổng hợp đơn sợi số 2/0 dài 75cm, kim tròn đầu nhọn 1/2C dài 26mm</t>
  </si>
  <si>
    <t>Chỉ tan tổng hợp đơn sợi số 2/0 dài 70cm, kim tròn 1/2C dài 26mm</t>
  </si>
  <si>
    <t>Chỉ Surgicryl Monofilament (2/0)</t>
  </si>
  <si>
    <t>- Chỉ tan tổng hợp đơn sợi 2/0 dài 75cm (khâu tiêu trung bình)
- Thành phần chỉ: Glycomer 631 hoặc tương đương;
- Tan hoàn toàn sau 90-110 ngày.
- Kim tròn 1/2 C dài 26 mm, đầu nhọn  phủ silicone 
- Tiêu chuẩn CE, ISO, FDA.</t>
  </si>
  <si>
    <t>Chỉ tan tổng hợp đơn sợi số 2/0, chỉ dài 70cm;
 - Chất liệu: Glyconate (72% Glycolic + 14% Caprolacton + 14% trimethylene)
 - Kim tròn 1/2C, dài 26mm, phủ silicone.
 - Tiêu chuẩn ISO, CE, FDA</t>
  </si>
  <si>
    <t>PP2300448294</t>
  </si>
  <si>
    <t>Chỉ tan tổng hợp đơn sợi số 3/0 , dài 75cm, kim tròn đầu nhọn 1/2C, dài 26mm</t>
  </si>
  <si>
    <t>Chỉ Surgicryl Monofilament (3/0) kim tròn 26mm 1/2C</t>
  </si>
  <si>
    <t>- Chỉ tan tổng hợp đơn sợi 3/0 dài 75cm (khâu tiêu trung bình)
- Chất liệu chỉ:  Glycomer 631 hoặc tương đương;
- Tan hoàn toàn sau 90-110 ngày.
- Kim tròn 1/2 C dài 26 mm, đầu nhọn phủ silicone.
- Tiêu chuẩn CE, ISO, FDA.</t>
  </si>
  <si>
    <t>PP2300448295</t>
  </si>
  <si>
    <t>Chỉ tan tổng hợp đơn sợi 6/0 dài 45cm, kim tròn 1/2C dài 13mm</t>
  </si>
  <si>
    <t xml:space="preserve">Chỉ tan tổng hợp đa sợi Luxcryl 910 số 6/0 </t>
  </si>
  <si>
    <t>- Chỉtan tổng hợp đơn sợi số 6/0 dài 45cm;
- Thành phần chỉ: 75% glycolide, 25% epsilon-caprolactone 
- Thời gian tự tiêu hoàn toàn: 90 - 120 ngày
- Kim tròn đầu tròn 1/2C dài 13mm, phủ silicone.
- Tiêu chuẩn: ISO, CE/FDA.</t>
  </si>
  <si>
    <t>PP2300448296</t>
  </si>
  <si>
    <t>Chỉ tan tổng hợp đơn sợi có gai số 3/0 dài 15cm, kim tròn 1/2C, dài 26mm</t>
  </si>
  <si>
    <t>Chỉ tan đơn sợi có gai không cần buộc VLOC số 3-0 dài 15cm, kim tròn đầu nhọn V-20, 1/2C, 26mm. Chỉ giữ vết thương 14ngày.</t>
  </si>
  <si>
    <t>- Chỉ tan tổng hợp đơn sợi số 3/0 dài 15cm;
- Chất liệu: Glycomer 631 hoặc tương đương, có gai, một đầu có vòng không cần buộc.
- Tan hoàn toàn 90-110 ngày. 
- Kim tròn đầu tròn 1/2C dài 26mm, phủ Silicon
- Tiêu chuẩn CE, ISO, FDA</t>
  </si>
  <si>
    <t>Chỉ tan tổng hợp đơn sợi số 3/0 
 - Chất liệu: Glycomer 631 hoặc tương đương, có gai, một đầu có vòng không cần buộc.
 - Chiều dài chỉ 15cm và 30cm;
 - Tan hoàn toàn 90-110 ngày. 
 - Kim tròn đầu tròn 1/2C dài 26mm, phủ Silicon
 - Tiêu chuẩn CE, ISO, FDA</t>
  </si>
  <si>
    <t>PP2300448297</t>
  </si>
  <si>
    <t>Chỉ tan tổng hợp đơn sợi Glyconate số 3/0, kim tròn 1/2C, dài 22mm</t>
  </si>
  <si>
    <t>MONOSYN VIOLET 3/0 (2) 70CM HR22 (M) RCP</t>
  </si>
  <si>
    <t>- Chỉ tan tổng hợp đơn sợi số 3/0, chỉ dài 70cm 
- Chất liệu: Glyconate (72% Glycolic +  14% Caprolacton + 14% trimethylene) hoặc tương đương
- Tan hoàn toàn sau từ 60 - 90 ngày. 
- Kim tròn 1/2C dài 22mm, làm bằng thép không gỉ, phủ silicone;
- Tiêu chuẩn ISO, EC, FDA.</t>
  </si>
  <si>
    <t>PP2300448298</t>
  </si>
  <si>
    <t>Chỉ tan tổng hợp đơn sợi số 1/0 dài 90cm, kim tròn 1/2C dài 40mm</t>
  </si>
  <si>
    <t>MONOSYN VIOLET 1 (4) 90CM HR40S (M) RCP</t>
  </si>
  <si>
    <t>- Chỉ tan tổng hợp đơn sợi số 1/0, chỉ dài 90cm;
- Chất liệu:  Glyconate (72% Glycolic +  14% Caprolacton + 14% trimethylene) hoặc tương đương ;
- Sức căng kéo giảm 50% sau 14 ngày, tan hoàn toàn sau từ 60 - 90 ngày.
- Kim tròn 1/2C dài 40mm.
- Tiêu chuẩn ISO, EC, FDA.</t>
  </si>
  <si>
    <t>PP2300448299</t>
  </si>
  <si>
    <t>Chỉ tan tổng hợp đơn sợi số 1/0, dài 45cm, kim tròn 1/2C dài 40mm</t>
  </si>
  <si>
    <t>Chỉ Surgicryl Monofilament (1) kim tròn 40mm 1/2C</t>
  </si>
  <si>
    <t>- Chỉ phẫu thuật tan tổng hợp đơn sợi số 1/0 dài 45cm;
- Chất liệu: Polydioxanone hoặc tương đương
- Có kháng khuẩn, dạng không thắt nút có;
- Thời gian tan hoàn toàn 120 - 180 ngày.
- Kim tròn đầu tròn CT 1/2C dài 40mm.
- Tiêu chuẩn: ISO, CE/FDA.</t>
  </si>
  <si>
    <t>PP2300448300</t>
  </si>
  <si>
    <t>Chỉ tan tổng hợp đơn sợi số 2/0, chỉ dài 70cm, kim tròn dài 26mm</t>
  </si>
  <si>
    <t>MONOSYN VIOLET 2/0 (3) 70CM HR26S (M)RCP</t>
  </si>
  <si>
    <t>Chỉ tan tổng hợp đơn sợi số 2/0, chỉ dài 70cm
- Chất liệu: Glyconate (72% Glycolic +  14% Caprolacton + 14% trimethylene) hoặc tương đương 
- Kim tròn 1/2 vòng tròn dài 26mm.
- Tan hoàn toàn sau từ 60 - 90 ngày.
- Tiêu chuẩn: ISO, EC, FDA.</t>
  </si>
  <si>
    <t>PP2300448301</t>
  </si>
  <si>
    <t>Chỉ tan tổng hợp đơn sợi số 3/0 dài 70cm, kim tròn 1/2C dài 26mm</t>
  </si>
  <si>
    <t>Chỉ Surgicryl Monofilament (3/0) kim tròn 1/2C</t>
  </si>
  <si>
    <t>- Chỉ tan tổng hợp đơn sợi số 3/0, dài 70cm;
- Chất liệu: polydioxanone hoặc tương đương
- Tan hoàn toàn 180 ngày. 
- Kim tròn đầu nhọn 1/2C, dài 26mm, phủ silicone. 
- Tiêu chuẩn: ISO, CE, FDA.</t>
  </si>
  <si>
    <t>PP2300448302</t>
  </si>
  <si>
    <t>Chỉ tan tổng hợp đơn sợi số 3/0, kim tròn 1/2C, dài 22mm</t>
  </si>
  <si>
    <t>Chỉ Surgicryl Monofilament (3/0)</t>
  </si>
  <si>
    <t>- Chỉ tan tổng hợp đơn sợi số 3/0 dài 70cm;
- Thành phần chỉ: 75% glycolide, 25% epsilon-caprolactone 
- Thời gian tự tiêu hoàn toàn: 90 - 120 ngày
- Kim tròn 1/2C  dài 22mm, phủ silicone.
- Tiêu chuẩn ISO, CE/FDA.</t>
  </si>
  <si>
    <t>PP2300448303</t>
  </si>
  <si>
    <t>Chỉ tan tổng hợp đơn sợi số 3/0, kim tròn đầu nhọn 1/2C dài 26mm</t>
  </si>
  <si>
    <t>Chỉ tan chậm tổng hợp đơn sợi Maxon số 3-0, kim tròn đầu nhọn V-20</t>
  </si>
  <si>
    <t>- Chỉ tan tổng hợp đơn sợi số 3/0, dài 75cm (tan chậm);
- Chất liệu: Polyglyconate .
- Kim tròn 1/2C dài 26mm, đầu nhọn, phủ silicone sắc bén.
- Tiêu chuẩn CE/ISO/FDA</t>
  </si>
  <si>
    <t>PP2300448304</t>
  </si>
  <si>
    <t>Chỉ tan tổng hợp đơn sợi số 4/0, kim tròn 1/2C, dài 20mm</t>
  </si>
  <si>
    <t>Chỉ tan chậm tổng hợp đơn sợi Maxon số 4-0,  kim tròn đầu nhọn CV-24</t>
  </si>
  <si>
    <t xml:space="preserve">- Chỉ tan tổng hợp đơn sợi số 4/0 dài 75cm;
- Chất liệu: polyglyconate hoặc tương đương.
- Tan hoàn toàn 180 ngày. 
-  Kim tròn 1/2C, dài 20mm, kim phủ silicone. 
- Tiêu chuẩn: ISO, CE, FDA.
</t>
  </si>
  <si>
    <t>PP2300448305</t>
  </si>
  <si>
    <t>Chỉ tan tổng hợp đơn sợi số 4/0, kim tròn 1/2C, dài 22mm</t>
  </si>
  <si>
    <t>Chỉ tan tổng hợp đơn sợi 4/0, kim tròn 1/2C, dài 22mm</t>
  </si>
  <si>
    <t>Chỉ Surgicryl Monofilament (4/0)</t>
  </si>
  <si>
    <t>- Chỉ tan tổng hợp đơn sợi số 4/0, dài 75cm 
- Chất liệu: Glycomer 631 hoặc tương đương
- Tan hoàn toàn sau 90-110 ngày.
- Kim tròn 1/2C, dài 22 mm, đầu nhọn phủ silicone sắc bén
- Tiêu chuẩn chất lượng: ISO, CE, FDA</t>
  </si>
  <si>
    <t>Chỉ tan tổng hợp đơn sợi số 4/0, chỉ dài 70cm;
 - Chất liệu: Glyconate (72% Glycolic + 14% Caprolacton + 14% trimethylene)
 - Kim tròn 1/2C, dài 22mm, phủ silicone.
 - Tiêu chuẩn ISO, CE, FDA.</t>
  </si>
  <si>
    <t>PP2300448306</t>
  </si>
  <si>
    <t>Chỉ tan tổng hợp đơn sợi số 5/0, kim tròn 1/2C, dài 17mm</t>
  </si>
  <si>
    <t>MONOSYN VIOLET 5/0 (1) 70CM HR17 (M).RCP</t>
  </si>
  <si>
    <t>- Chỉ tan tổng hợp đơn sợi số 5/0, chỉ dài 70cm;
- Chất liệu:  Glyconate (72% Glycolic +  14% Caprolacton + 14% trimethylene)
- Kim tròn 1/2C, dài 17mm, phủ silicone.
- Tiêu chuẩn ISO, CE, FDA.</t>
  </si>
  <si>
    <t>PP2300448307</t>
  </si>
  <si>
    <t>Chỉ tan tổng hợp đơn sợi số 6/0 dài 70cm, kim tròn đầu nhọn 1/2C dài 13mm</t>
  </si>
  <si>
    <t>Chỉ tan chậm tổng hợp đơn sợi Maxon số 6-0, kim tròn đầu nhọn CV-22</t>
  </si>
  <si>
    <t>- Chỉ tan tổng hợp đơn sợi số 6/0, chỉ dài 70cm,
- Kim tròn đầu nhọn 1/2C dài 13mm</t>
  </si>
  <si>
    <t>- Chỉ tan tổng hợp đơn sợi số 6/0, chỉ dài 70cm 
 - Chất liệu: Glyconate (72% Glycolic + 14% Caprolacton + 14% trimethylene) hoặc tương đương
 - Tan hoàn toàn sau từ 60 - 90 ngày. 
 - Kim tròn 1/2C dài 13mm, làm bằng thép không gỉ, phủ silicone;
 - Tiêu chuẩn ISO, EC, FDA.</t>
  </si>
  <si>
    <t>PP2300448308</t>
  </si>
  <si>
    <t>Chỉ tan tổng hợp đơn sợi số 6/0 dài 70cm, kim tròn đầu nhọn 3/8C dài11mm</t>
  </si>
  <si>
    <t>- Chỉ tan tổng hợp đơn sợi số 6/0, chỉ dài 70cm,
- Kim tròn đầu nhọn 3/8C dài 11mm</t>
  </si>
  <si>
    <t>PP2300448309</t>
  </si>
  <si>
    <t>Chỉ thép điện cực đa sợi số 3/0, gồm 1 kim tròn  1/2C và 1 kim thẳng</t>
  </si>
  <si>
    <t xml:space="preserve"> Chỉ thép điện cực đa sợi, số 3/0 , dài 60cm (dùng trong tạo nhịp tim), phủ PTFE poly hoặc FEP poly 
- Gồm 2 kim: 1 kim tròn đầu tròn 1/2C dài 17mm và 1 kim thẳng dài 88mm
- Tiêu chuẩn ISO, CE, FDA.</t>
  </si>
  <si>
    <t>PP2300448310</t>
  </si>
  <si>
    <t>Chỉ thép điện cực số 3/0, 2 đầu kim</t>
  </si>
  <si>
    <t>- Chỉ thép điện cực đa sợi, số 3/0 , dài 60cm (dùng trong tạo nhịp tim), phủ PTFE poly hoặc FEP poly  
- Gồm 2 đầu kim: HR17/GS65v, phủ silicone, áo bao Polyethylene Blue,
- Tiêu chuẩn ISO, CE, FDA
- Quy cách: 01 tép 2 sợi (01 xanh + 01 trắng)</t>
  </si>
  <si>
    <t>PP2300448311</t>
  </si>
  <si>
    <t>Chỉ thép không tiêu 3/0, kim 1/2C, dài 40 mm</t>
  </si>
  <si>
    <t>Chỉ phẫu thuật Acier 3 dài 45cm, kim tròn đầu cắt 1/2C 40mm, tép 5 sợi</t>
  </si>
  <si>
    <t>- Chỉ thép không gỉ AISI 316L số 3/0 dài 45cm;
- Kim tròn đầu cắt, 1/2C, dài 40mm
- Quy cách đóng gói: tép 5 sợi. 
- Tiêu chuẩn ISO, CE, FDA.</t>
  </si>
  <si>
    <t>PP2300448312</t>
  </si>
  <si>
    <t>Chỉ thép số 7</t>
  </si>
  <si>
    <t>Chỉ Steel (7)</t>
  </si>
  <si>
    <t>- Chỉ bằng thép không gỉ 316L, số 7/0, 2 sợi dài 45cm;
- Chịu lực suốt vòng đời;
- Kim tròn đầu cắt, 48mm, 1/2C, 
- Tiêu chuẩn ISO, CE, FDA.</t>
  </si>
  <si>
    <t>PP2300448313</t>
  </si>
  <si>
    <t>Chỉ thị hóa học đa thông số dùng trong tiệt khuẩn hơi nước</t>
  </si>
  <si>
    <t>Chỉ thị kiểm soát gói hơi nước 
C-S-P-5-SV1</t>
  </si>
  <si>
    <t>- Chỉ thị hóa học đa thông số ( nhiệt độ, thời gian, áp suất) kiểm tra chất lượng tiệt khuẩn gói dụng cụ lớp 5,  dùng cho quy trình tiệt khuẩn hơi nước;
-Thiết kế nhỏ gọn, an toàn trong quá trình tiếp xúc với quy trình tiệt khuẩn đạt chuẩn
- Tương thích với tiệt khuẩn hơi nước 121oC, 132oC - 134oC.
tiêu chuẩn chất lượng ISO/CE/FDA</t>
  </si>
  <si>
    <t>Que</t>
  </si>
  <si>
    <t>PP2300448314</t>
  </si>
  <si>
    <t>Chỉ thị sinh học kiểm tra tiệt khuẩn nhiệt độ thấp</t>
  </si>
  <si>
    <t>Chỉ thị sinh học cho chu trình tiệt khuẩn STERRAD Velocity (Hộp 30)</t>
  </si>
  <si>
    <t>Chỉ thị sinh học kiểm tra tiệt khuẩn nhiệt độ thấp công nghệ plasma
- Cho kết quả sau khi ủ &lt; 30 phút
- Tương thích tất cả các dòng máy STERRAD
- Hỗ trợ đặt máy đọc kết quả theo đúng chuẩn
- Tiêu chuẩn chất lượng: ISO/CE/FDA</t>
  </si>
  <si>
    <t>Ống</t>
  </si>
  <si>
    <t>Có điều chỉnh lại số lần và thời gian test nên số lượng có giảm</t>
  </si>
  <si>
    <t>PP2300448315</t>
  </si>
  <si>
    <t>Chổi phết tế bào âm đạo tiệt trùng</t>
  </si>
  <si>
    <t>Bàn chải nội mạc cổ tử cung sử dụng một lần, là một phương pháp hiệu quả để thu thập các mẫu âm hộ, cổ ngoài và cổ trong tử cung.
Chiều dài ~20cm, chổi Ø 6 mm, đóng gói riêng trong túi nhựa vô trùng 
Các sợi lông mềm và bán tròn, ít gây tổn thương cho niêm mạc
Đầu chổi có thể tháo rời cho các phương pháp Pap</t>
  </si>
  <si>
    <t>PP2300448316</t>
  </si>
  <si>
    <t>Clip cầm máu cỡ siêu nhỏ</t>
  </si>
  <si>
    <t>Clip kẹp mạch máu titan Weck Horizon Ligating Clips cỡ siêu nhỏ</t>
  </si>
  <si>
    <t>- Clip kẹp mạch máu cỡ siêu nhỏ (micro);
- Chất liệu:  Titanium 
- Kích thước khi đóng:  2.24 mm x 1.91 mm x 1.91 mm. 
- Clip hình chevron.</t>
  </si>
  <si>
    <t>PP2300448317</t>
  </si>
  <si>
    <t>Clip cầm máu dùng cho mổ tim cỡ nhỏ</t>
  </si>
  <si>
    <t>Clip kẹp mạch máu SLS-Clip Vitalitec cỡ nhỏ</t>
  </si>
  <si>
    <t>- Clip kẹp mạch máu dùng cho mổ tim cỡ nhỏ;
- Chất liệu: Titanium 
- Size: Cỡ nhỏ
- Tiêu chuẩn chất lượng: FDA (cục quản lý dược phẩm và thực phẩm Hoa Kỳ)</t>
  </si>
  <si>
    <t>PP2300448318</t>
  </si>
  <si>
    <t>Clip cầm máu tay cầm lắp sẵn</t>
  </si>
  <si>
    <t>Kẹp cầm máu (Hemoclip)</t>
  </si>
  <si>
    <t xml:space="preserve">- Loại sử dụng 1 lần. Clip lắp sẵn với tay gắn. 
- Độ mở clip 12mm. Xoay được 360 độ, clip có thể đóng mở nhiều lần.
-  Đường kính dụng cụ 2,6mm, dài 195cm hoặc dài 230cm. Dùng được cho dạ dày và đại tràng. </t>
  </si>
  <si>
    <t xml:space="preserve">Dùng đánh dấu, kẹp cầm máu 
Khả năng đóng - mở clip ≥ 10 lần trước khi đóng clip.
Thiết kế lõi đặc biệt, xoay 2 bên 360 độ. 
Độ mở clip: 12-16mm 
Góc mở: 135 độ
Chiều dài: 2300mm
Tương thích kênh dụng cụ ống soi ≥ 2.8mm
Tiêu chuẩn sử dụng 1 lần.
</t>
  </si>
  <si>
    <t>PP2300448319</t>
  </si>
  <si>
    <t>Clip kẹp mạch máu các cỡ</t>
  </si>
  <si>
    <t>Clip kẹp mạch máu Clip 9 Vitalitec cỡ siêu nhỏ</t>
  </si>
  <si>
    <t>- Clip kẹp mạch máu bằng titanium nguyên chất, thân hình chữ V đóng chặt mạch máu từ đầu xa về gần chống trượt
- Mặt trong được cắt thành những hình thoi xếp chồng hình kim tự tháp. Cấu trúc răng khóa giúp clip không trượt trên mạch máu. Thân clip có tiết diện tam giác giúp bám chặt vào ngàm kìm mang
- Chiều cao clip khi đóng 2,6 mm
- Chiều cao clip khi mở: 2,2mm
- Chiều rộng clip khi mở: 3,1mm
- Băng (vỉ) clip với thiết kế cải tiền giúp tăng tính dễ sử dụng, nạp dễ dàng. 
- Cỡ:  Micro, S, S Wide, M, ML, L
- Tương đương loại Horizon</t>
  </si>
  <si>
    <t>PP2300448320</t>
  </si>
  <si>
    <t>Clip kẹp mạch máu loại đầu có móc khóa, có ren các cỡ</t>
  </si>
  <si>
    <t>Clip Polymer kẹp mạch máu các cỡ</t>
  </si>
  <si>
    <t>- Chất liệu: Polymer không tan. 
- Sử dụng được trong phẫu thuật với robot, có công nghệ khoá an toàn, có mấu chống trượt với chân bám 360 độ, gai dọc thân clip và cơ chế khoá đầu clip. 
- Cơ chế gặp mở linh hoạt, kẹp được mạch máu từ 2-16mm, đi qua trocar 5mm và 10mm.</t>
  </si>
  <si>
    <t>Kẹp mạch máu
 - Chất liệu Polymer
 - Kích cỡ:
 + ML: đường kính khoảng 10 - 11 mm, có thể kẹp mô hoặc mạch máu đường kính khoảng 3 - 10 mm
 + L: đường kính khoảng 14 - 15 mm, có thể kẹp mô hoặc mạch máu đường kính khoảng 5 - 13 mm
 + XL: đường kính khoảng 18 - 19 mm, có thể kẹp mô hoặc mạch máu đường kính khoảng 7 - 16 mm
 - Có gai sọc thân kẹp chống trượt với chân bám 360 độ, có khoá an toàn
 - Tiệt khuẩn
 - Tiêu chuẩn FDA (Cục quản lý Thực phẩm và Dược phẩm Hoa Kỳ) hoặc Tiêu chuẩn CE (Châu Âu)</t>
  </si>
  <si>
    <t>PP2300448321</t>
  </si>
  <si>
    <t>Clip mạch máu cỡ lớn</t>
  </si>
  <si>
    <t>Clip kẹp mạch titan Ligaclip Extra</t>
  </si>
  <si>
    <t>- Clip kẹp mạch máu cỡ lớn Ligaclip;
- Tương thích với  dụng cụ  kẹp clip đơn Ligaclip Extra.</t>
  </si>
  <si>
    <t>PP2300448322</t>
  </si>
  <si>
    <t>Clip mạch máu cỡ nhỏ</t>
  </si>
  <si>
    <t xml:space="preserve">- Clip kẹp mạch máu cỡ nhỏ Ligaclip;
-  Tương thích với  dụng cụ  kẹp clip đơn Ligaclip Extra. </t>
  </si>
  <si>
    <t>PP2300448323</t>
  </si>
  <si>
    <t>Clip mạch máu cỡ trung bình lớn</t>
  </si>
  <si>
    <t xml:space="preserve">- Clip kẹp mạch máu cỡ trung bình - lớn Ligaclip;
- Tương thích với  dụng cụ  kẹp clip đơn Ligaclip Extra. </t>
  </si>
  <si>
    <t>PP2300448324</t>
  </si>
  <si>
    <t>Cọ Bond</t>
  </si>
  <si>
    <t>Cọ tăm bông dùng để bôi keo trám răng vào xoang cần trám, ống tuỷ dùng trong trám răng
- Chất liệu: cán nhựa PP, đầu bôi keo bằng bông tròn nhỏ
- Cán nhựa dài: khoảng 5 → 8cm 
- Đầu tăm bông đường kính khoảng 1 → 1.5mm
- Sử dụng 1 lần</t>
  </si>
  <si>
    <t>Hộp/ 100 cái</t>
  </si>
  <si>
    <t>Hộp</t>
  </si>
  <si>
    <t>PP2300448325</t>
  </si>
  <si>
    <t>Co chữ T cai máy thở</t>
  </si>
  <si>
    <t>Cai máy thở chữ T Plasti-med</t>
  </si>
  <si>
    <t>- Cung cấp oxy cho bệnh nhân mở khí quản và đặt nội khí quản'
- Sử dụng 1 lần.
- Ống đựng oxy dài 15 cm để cung cấp oxy tạm thời.</t>
  </si>
  <si>
    <t>PP2300448326</t>
  </si>
  <si>
    <t>Cóng phản ứng dạng khối dùng cho hệ thống máy đông máu tự động</t>
  </si>
  <si>
    <t>ACL TOP Cuvettes</t>
  </si>
  <si>
    <t>- Cóng phản ứng dùng trên hệ thống máy đông máu tự động. 
- Dạng nhựa rắn 4 cóng liền khối trên một thanh.</t>
  </si>
  <si>
    <t>Hộp/2400 cái</t>
  </si>
  <si>
    <t>PP2300448327</t>
  </si>
  <si>
    <t>Cuvette đông máu</t>
  </si>
  <si>
    <t xml:space="preserve">Cuvette racks 4-fold CP  </t>
  </si>
  <si>
    <t>- Cóng đo mẫu 
- Bảo quản nhiệt độ thường
- Quy cách: 1 hộp 20 thanh, 1 thanh 29 racks, 1 racks 4 cuvet làm được 4 xét nghiệm khác nhau
- Tương thích với Máy Throm</t>
  </si>
  <si>
    <t>PP2300448328</t>
  </si>
  <si>
    <t>Đai cột sống các cỡ</t>
  </si>
  <si>
    <t>- Gồm thanh nẹp hợp kim nhôm.
- Băng nhám dính, vải mút mềm, thun đàn hồi</t>
  </si>
  <si>
    <t>PP2300448329</t>
  </si>
  <si>
    <t>Đai Desault</t>
  </si>
  <si>
    <t>ĐAI DESAUTL (TRÁI - PHẢI)</t>
  </si>
  <si>
    <t xml:space="preserve">- Chất liệu cotton, thông thoáng khí, dễ điều chỉnh, đảm bảo tính chắc chắn, tạo cảm giác thoải mái cho người sử dụng
-  Bao gồm cả trái và phải </t>
  </si>
  <si>
    <t>PP2300448330</t>
  </si>
  <si>
    <t>Đai xenlulo</t>
  </si>
  <si>
    <t>Đai xenlulo hỗ trợ tạo hình miếng trám răng
- Chất liệu: nhựa
- Cấu tạo: dẹp, mỏng, dẻo, dễ uốn cong 
- Độ dày: khoảng 0.1 → 0.15mm
- Quy cách: ≥ 40 cái</t>
  </si>
  <si>
    <t>PP2300448331</t>
  </si>
  <si>
    <t>Đai xương đòn các cỡ</t>
  </si>
  <si>
    <t>Đai xương đòn</t>
  </si>
  <si>
    <t>- Đai cố định xương đòn 
- Chất liệu: đệm mút, vải cotton
- Dây đai được thiết kế khóa Velcro (băng nhám dính)
- Kích thước: các cỡ</t>
  </si>
  <si>
    <t>PP2300448332</t>
  </si>
  <si>
    <t>Dẫn lưu đường mật thẳng 10Fr dài 70cm-90cm</t>
  </si>
  <si>
    <t>- Ống dẫn lưu  đường mật thẳng, mềm, đầu hình nón, có vạt và lỗ bên để giữ vị stent không bị trôi và chống tắt stent, có thể nhìn thấy rõ được dưới tia X;
- Đường kính stent 10Fr, chiều dài 70cm-90cm tương thích với kênh sinh thiết từ 2.8mm trở lên.</t>
  </si>
  <si>
    <t>PP2300448333</t>
  </si>
  <si>
    <t>Dẫn lưu đường mật thẳng 7Fr dài 70-90cm</t>
  </si>
  <si>
    <t>Ống dẫn lưu đường mật, mềm, đầu hình nón, có vạt và lỗ bên để giữ vị stent không bị trôi và chống tắt stent, có thể nhìn thấy rõ được dưới tia X;
- Đường kính stent 7Fr, chiều dài 70cm-90cm;
- Tương thích với kênh sinh thiết từ 2.8mm trở lên.</t>
  </si>
  <si>
    <t>PP2300448334</t>
  </si>
  <si>
    <t>Dẫn lưu penrose</t>
  </si>
  <si>
    <t>Ống dẫn lưu mao dẫn</t>
  </si>
  <si>
    <t>- Chất liệu: Bằng cao su mềm
- Sử dụng để dẫn lưu mủ, huyết thanh, máu hoặc các chất dịch;
- Vô trùng
- Đóng gói riêng lẻ từng cái</t>
  </si>
  <si>
    <t>Cái</t>
  </si>
  <si>
    <t>PP2300448335</t>
  </si>
  <si>
    <t>Dao cắt cơ vòng</t>
  </si>
  <si>
    <t>- Chiều dài dao 30mm. 
- Đường kính đầu dao 1,8mm. Chiều dài đầu tip ≤ 5mm. 
- Đường kính dụng cụ 5.5Fr - Chiều dài dụng cụ ≤ 200cm. 
- Ngã luồn dây dẫn tương thích từ 0.025'' - 0.035''
- Thiết kế ngã bơm và ngã luồn dây dẫn riêng biệt. 
- Tiêu chuẩn FDA, CE, ISO</t>
  </si>
  <si>
    <t>PP2300448336</t>
  </si>
  <si>
    <t>Dao cắt cơ vòng dạng kim</t>
  </si>
  <si>
    <t>Dao cắt cơ vòng dạng kim 2 kênh (Tên danh mục kg có)</t>
  </si>
  <si>
    <t>- Dạng kim nhọn
- Chiều dài kim: 3mm -&gt; 6mm;
- Dây dẫn tương thích 0.035''
- Tiêu chuẩn FDA, CE, ISO</t>
  </si>
  <si>
    <t>PP2300448337</t>
  </si>
  <si>
    <t>Dao mổ mắt 2.2 mm</t>
  </si>
  <si>
    <t>Vistrill Normal Blade</t>
  </si>
  <si>
    <t>- Dao mổ mắt;
- Đường kính: 2.2mm .
- Tạo đường hầm trong mổ Phaco độ dày dao từ 0.12-0.22 
- Chiều dài 130-140mm
- Chất  liệu: lưỡi thép không gỉ vát 2 mặt, cán nhựa polycarbonate;
- Được đóng gói vô trùng từng cái.</t>
  </si>
  <si>
    <t>PP2300448338</t>
  </si>
  <si>
    <t>Dao siêu âm dài 17cm</t>
  </si>
  <si>
    <t>Dao siêu âm HARMONIC FOCUS mổ mở cán dài với công nghệ thích ứng mô</t>
  </si>
  <si>
    <t>- Dao siêu âm mổ mở tương thích máy Harmonic Focus
- Công nghệ thích ứng mô, 
- Cán dài 17cm,tương thích với dây dao Harmonic Xanh HPBLUE và máy phát chính GEN11 (máy cắt cầm máu kết hợp công nghệ siêu âm và công nghệ hàn mạch lưỡng cực tiên tiến).
- Đầu dao cong, thon, dài 16mm cho phép kẹp giữ mô, phẫu tích, hàn và cắt mô chính xác.</t>
  </si>
  <si>
    <t>PP2300448339</t>
  </si>
  <si>
    <t>Dao siêu âm dài 36cm</t>
  </si>
  <si>
    <t>Dao siêu âm HARMONIC ACE với công nghệ thích ứng mô</t>
  </si>
  <si>
    <t>- Kích thước: dài 36cm;
- Đường kính 5mm;
- Sử dụng sóng siêu âm để cắt mô và hàn được mạch máu tối đa 5mm;
- Kết nối với dây dao HP054, dùng trong mổ nội soi, có công nghệ thích ứng mô và có chống dính
- Tương thích với máy Harmonic ACE</t>
  </si>
  <si>
    <t>PP2300448340</t>
  </si>
  <si>
    <t>Dao siêu âm Harmonic, đường kính 5mm, dài 9cm</t>
  </si>
  <si>
    <t>Dao siêu âm, đường kính 5mm, dài 9cm</t>
  </si>
  <si>
    <t>Dao siêu âm mổ mở với công nghệ thích ứng mô HARMONIC FOCUS</t>
  </si>
  <si>
    <t xml:space="preserve">- Đường kính: 5 mm, 
- Kích thước: 9cm
- Lưỡi cong;
- Tương thích với dây dao HPBLUE hoặc tương đương. </t>
  </si>
  <si>
    <t>PP2300448341</t>
  </si>
  <si>
    <t>Dao siêu âm lưỡi 23cm</t>
  </si>
  <si>
    <t>- Tương thích máy Harmonic ACE+ với Công nghệ thích ứng mô cho phản hồi bằng âm thanh và chức năng cầm máu ưu việt
- Đường kính cán 5mm
- Chiều dài cán 23cm
- Kết hợp với dây dao Harmonic HP054 và máy phát chính GEN11 (máy cắt cầm máu kết hợp công nghệ siêu âm và công nghệ hàn mạch lưỡng cực tiên tiến).
- Lưỡi dao bằng hợp kim titan phủ lớp chống dính
- Chiều dài hàm dao 15mm, độ mở hàm 10mm.
- Cán xoay 360 độ, điều chỉnh bằng một tay.</t>
  </si>
  <si>
    <t>PP2300448342</t>
  </si>
  <si>
    <t>Dao siêu âm mổ mở ,lưỡi hook</t>
  </si>
  <si>
    <t>Dao siêu âm lưỡi móc HARMONIC SYNERGY</t>
  </si>
  <si>
    <t>- Dao siêu âm mổ mở lưỡi hook, cán dài 4-9cm
- Kết hợp với dây dao Harmonic màu xanh và máy phát chính (máy cắt cầm máu kết hợp công nghệ siêu âm và công nghệ hàn mạch lưỡng cực tiên tiến)</t>
  </si>
  <si>
    <t>PP2300448343</t>
  </si>
  <si>
    <t>Đầu col 1000 µl</t>
  </si>
  <si>
    <t>MDL Pipette Tips 1000ul</t>
  </si>
  <si>
    <t>Thể tích hút từ 100µl - 1000 µl.</t>
  </si>
  <si>
    <t>PP2300448344</t>
  </si>
  <si>
    <t>Đầu col 100-200uL vô trùng</t>
  </si>
  <si>
    <t>Đầu col 200 µL, tiệt trùng</t>
  </si>
  <si>
    <t xml:space="preserve">Đầu côn không có màng lọc 100-200µl dùng cho xét nghiệm sinh học phân tử, huyết thanh
- Chất liệu nhựa, vô trùng
- Quy cách: 96 cái/tips/Hộp
- Tương thích với pipet </t>
  </si>
  <si>
    <t>96 cái/tips/Hộp</t>
  </si>
  <si>
    <t>PP2300448345</t>
  </si>
  <si>
    <t>Đầu col 10-20uL vô trùng</t>
  </si>
  <si>
    <t>Đầu col 20 µL, tiệt trùng</t>
  </si>
  <si>
    <t>Đầu côn không có màng lọc 10µl - 20µl dùng cho xét nghiệm sinh học phân tử, huyết thanh
- Chất liệu nhựa, vô trùng
- Quy cách: : 96 cái/tips/Hộp
- Tương thích với pipet</t>
  </si>
  <si>
    <t>PP2300448346</t>
  </si>
  <si>
    <t>Đầu col 200 µl</t>
  </si>
  <si>
    <t>MDL Pipette Tips 200ul</t>
  </si>
  <si>
    <t>Thể tích hút từ 0µl - 200 µl.</t>
  </si>
  <si>
    <t>PP2300448347</t>
  </si>
  <si>
    <t>Đầu col có lọc 10 -20 µL vô trùng</t>
  </si>
  <si>
    <t>Đầu col lọc 10 -20 µL vô trùng</t>
  </si>
  <si>
    <t>Đầu côn có màng lọc 10μl - 20μl dùng cho xét nghiệm sinh học phân tử, huyết thanh
- Chất liệu nhựa, có lọc, vô trùng
- Loại dài từ 7cm - 9cm</t>
  </si>
  <si>
    <t>PP2300448348</t>
  </si>
  <si>
    <t>Đầu col có lọc 100 µL vô trùng</t>
  </si>
  <si>
    <t>Đầu col 100 µL, có màng lọc, tiệt trùng</t>
  </si>
  <si>
    <t xml:space="preserve">Đầu côn có màng lọc 100μl dùng cho xét nghiệm sinh học phân tử, huyết thanh
- Chất liệu nhựa, có lọc, vô trùng
</t>
  </si>
  <si>
    <t>96 cái/Hộp</t>
  </si>
  <si>
    <t>PP2300448349</t>
  </si>
  <si>
    <t>Đầu col có lọc 1000 µl vô trùng</t>
  </si>
  <si>
    <t>Đầu col 1000 µL, có màng lọc, tiệt trùng</t>
  </si>
  <si>
    <t>Đầu côn có màng lọc 1000μl dùng cho xét nghiệm sinh học phân tử, huyết thanh
- Chất liệu nhựa, có lọc, vô trùng</t>
  </si>
  <si>
    <t>PP2300448350</t>
  </si>
  <si>
    <t>Đầu col có lọc 200 µL vô trùng</t>
  </si>
  <si>
    <t>Đầu col lọc 200 µL vô trùng</t>
  </si>
  <si>
    <t>Đầu côn có màng lọc 200μl dùng cho xét nghiệm sinh học phân tử, huyết thanh
- Chất liệu nhựa, có lọc, vô trùng
- Chiều dài trong khoảng 6.8cm -9.2 cm</t>
  </si>
  <si>
    <t>PP2300448351</t>
  </si>
  <si>
    <t>Đầu col có lọc 200 µL vô trùng loại dài</t>
  </si>
  <si>
    <t xml:space="preserve">Đầu col lọc 200 µL vô trùng </t>
  </si>
  <si>
    <t>Đầu côn có màng lọc 200μl dùng cho xét nghiệm sinh học phân tử, Huyết thanh
- Loại dài (chiều dài 9cm)
- Chất liệu nhựa, có lọc, vô trùng
- Tương thích với máy BD phoenix M500</t>
  </si>
  <si>
    <t>PP2300448352</t>
  </si>
  <si>
    <t>Đầu điện cực cắt đốt nối dài monopolar</t>
  </si>
  <si>
    <t>Kích thước: 2.3 x19 mm, thẳng
Chiều dài: 120 mm - 140mm
Sử dụng nhiều lần, hấp tiệt trùng  ≥ 138 độ C</t>
  </si>
  <si>
    <t>PP2300448353</t>
  </si>
  <si>
    <t>Đầu nối con sâu</t>
  </si>
  <si>
    <t>Ống nối dây máy thở cao tần, dùng một lần SAMBRUS-V, có tiệt trùng (loại đa hướng)</t>
  </si>
  <si>
    <t>Đầu nối con sâu
- Chất liệu bằng nhựa
- Đóng gói tiệt trùng.</t>
  </si>
  <si>
    <t>PP2300448354</t>
  </si>
  <si>
    <t>Đầu ống hút dịch phẫu thuật bằng nhựa</t>
  </si>
  <si>
    <t>Đầu (Ống) hút dịch Yankauer đầu tròn hoặc thẳng</t>
  </si>
  <si>
    <t>Đầu ống hút dịch phẫu thuật bằng nhựa
- Chất liệu: nhựa PVC
- Đầu tiêu chuẩn dài 27cm
- Loại ống dùng cho hút dịch phẫu thuật
- Vật liệu cứng đảm bảo đưa đầu hút đến khu vực cần hút dịch.
- Có thể kết nối với nhiều loại dây dẫn hút dịch phẫu thuật.
- Cong 30 độ, không có lỗ thoát khí.
- Đóng gói tiệt trùng.
- Tiêu chuẩn ISO, CE</t>
  </si>
  <si>
    <t>PP2300448355</t>
  </si>
  <si>
    <t>Dầu parafin</t>
  </si>
  <si>
    <t xml:space="preserve">
Dầu parafin dùng bôi trơn các dụng cụ trong các thủ thuật: đặt nội khí quản, đặt sonde tiểu, đặt sonde dạ dày.
- Thành phần: parafin lỏng vô khuẩn</t>
  </si>
  <si>
    <t>Ống 5ml</t>
  </si>
  <si>
    <t>PP2300448356</t>
  </si>
  <si>
    <t>Đầu thắt tĩnh mạch thực quản</t>
  </si>
  <si>
    <t>Đầu thắt tĩnh mạch thực quản
- Đầu thắt gồm 6 vòng thun được lắp sẵn vào 1 đầu chất liệu silicone mềm trong suốt. 
- Chất liệu vòng thun: cao su latex 
- Dây dẫn: 01 sợi - lắp theo 1 chiều
- Cấu trúc dây kéo: 01 sợi có nắp đậy, chiều dài 155cm. 
- Đường kính ống soi tương thích: 9.5 - 11mm.</t>
  </si>
  <si>
    <t>Đầu thắt gồm 6 vòng thun được lắp sẵn vào 1 đầu chất liệu silicone mềm trong suốt. 
  Chất liệu vòng thun: cao su laxtex 
  Số vòng: 6 vòng (5 màu đen + 1 màu trắng)
  Dây dẫn: 01 sợi - lắp theo 1 chiều
  Cấu trúc dây kéo: 01 sợi có nắp đậy, dài 155cm. 
  Có ngã bơm rửa to giúp sạch máu và chất nhờn. 
  Đường kính ống soi tương thích: 9.5-11mm.</t>
  </si>
  <si>
    <t>PP2300448357</t>
  </si>
  <si>
    <t>Dây cho ăn các số</t>
  </si>
  <si>
    <t>Ống thông dạ dày MPV</t>
  </si>
  <si>
    <t>Dây cho ăn các số
- Ống có nắp gắn vào đầu nối chống lây nhiễm và có cản quang dọc thân ống, vật liệu PVC mềm có độ đàn hồi phù hợp.
- Vạch đánh dấu tại 45, 55, 65, 75 cm
- Có 4 mắt phụ
- Các số: 6FR, 8FR, 10FR, 12FR, 16FR, 18FR
- Chiều dài 125cm
- Tiệt trùng.</t>
  </si>
  <si>
    <t>Đặt sonde dạ dày</t>
  </si>
  <si>
    <t>PP2300448358</t>
  </si>
  <si>
    <t>Dây cưa xương</t>
  </si>
  <si>
    <t>Dây cưa xương chiều dài &gt;= 40cm. Chất liệu thép không gỉ</t>
  </si>
  <si>
    <t>Cái / sợi</t>
  </si>
  <si>
    <t>PP2300448359</t>
  </si>
  <si>
    <t>Dây dẫn hướng đường mật Acrobat 2</t>
  </si>
  <si>
    <t>Dây dẫn hướng đường mật</t>
  </si>
  <si>
    <t xml:space="preserve">Dây dẫn đường  Acrobat </t>
  </si>
  <si>
    <t>Dây dẫn hướng đường mật Acrobat 2
- Đầu dây dẫn thiết kế dạng xoắn tăng độ mềm dẻo, có các điểm dánh dấu giúp dễ dàng nhận dạng qua nội soi và cho phép đo đạc dễ dàng
- Dây dẫn được phủ lớp Hydrophilic 27cm
- Thân dây dẫn được phủ lớp Teflon giúp cảm nhận và điều khiển dễ dàng
- Dây dẫn được làm bằng lõi Nitinol nên có khả năng chống gẫy gập và định hình tốt
- Chiều dài dẫn dẫn tùy chọn từ 205cm đến 450cm. 
- Đường kính làm việc của dây dẫn từ 0.025" đến 0.035".
- Chiều dài đánh dấu cản quang 4mm</t>
  </si>
  <si>
    <r>
      <rPr>
        <sz val="13"/>
        <color indexed="8"/>
        <rFont val="&quot;Times New Roman&quot;, serif"/>
      </rPr>
      <t xml:space="preserve">Dây dẫn hướng đường mật
 - Đầu dây dẫn thiết kế dạng xoắn tăng độ mềm dẻo, có các điểm dánh dấu giúp dễ dàng nhận dạng qua nội soi và cho phép đo đạc dễ dàng
</t>
    </r>
    <r>
      <rPr>
        <b/>
        <sz val="13"/>
        <color indexed="10"/>
        <rFont val="&quot;Times New Roman&quot;, serif"/>
      </rPr>
      <t xml:space="preserve"> - Dây dẫn được phủ lớp Hydrophilic</t>
    </r>
    <r>
      <rPr>
        <sz val="13"/>
        <color indexed="8"/>
        <rFont val="&quot;Times New Roman&quot;, serif"/>
      </rPr>
      <t xml:space="preserve">
 - Thân dây dẫn được phủ lớp Teflon giúp cảm nhận và điều khiển dễ dàng
 - Dây dẫn được làm bằng lõi Nitinol nên có khả năng chống gẫy gập và định hình tốt
 - Chiều dài dẫn dẫn tùy chọn từ 205cm đến 450cm. 
 - Đường kính làm việc của dây dẫn từ 0.025" đến 0.035".
 - Chiều dài đánh dấu cản quang 4mm</t>
    </r>
  </si>
  <si>
    <t>Không đạt do dây dẫn được phủ lớp Hydrophilic HSMT 27cm HSĐXKT là 5.8cm</t>
  </si>
  <si>
    <t>PP2300448360</t>
  </si>
  <si>
    <t>Dây dao siêu âm Harmonic</t>
  </si>
  <si>
    <t>Dây dao Harmonic</t>
  </si>
  <si>
    <t>- Bộ phận tạo ra sóng siêu âm
- Kết nối với tay dao mổ hở và mổ nội soi 
- Tương thích với máy Harmonic thế hệ GEN11.</t>
  </si>
  <si>
    <t>PP2300448361</t>
  </si>
  <si>
    <t>Dây dao siêu âm Harmonic màu xanh</t>
  </si>
  <si>
    <t>Dây dao xanh dương Harmonic</t>
  </si>
  <si>
    <t>- Bộ phận tạo ra sóng siêu âm
- Kết nối với tay dao mổ hở
- Tương thích máy Harmonic thế hệ GEN11.</t>
  </si>
  <si>
    <t>PP2300448362</t>
  </si>
  <si>
    <t>Dây garo</t>
  </si>
  <si>
    <t>Chất liệu: có chứa sợi cotton</t>
  </si>
  <si>
    <t>PP2300448363</t>
  </si>
  <si>
    <t>Dây garô có khóa</t>
  </si>
  <si>
    <t>Dây garo có khóa nhựa</t>
  </si>
  <si>
    <t>120.00</t>
  </si>
  <si>
    <t>Lấy máu</t>
  </si>
  <si>
    <t>PP2300448364</t>
  </si>
  <si>
    <t>Dây hút đàm có kiểm soát các cỡ</t>
  </si>
  <si>
    <t>Dây hút dịch ECO sử dụng một lần</t>
  </si>
  <si>
    <t>Dây hút đàm có kiểm soát
- Chất liệu nhựa y tế PVC mềm dẻo dễ nhìn. 
- Có van kiểm soát. 
- Bề mặt nhám, chống dính vào thành ống, chịu được áp lực cao và không bị bẹp khi hút. 
- Có 2 mắt phụ. 
- Các số 5, 6, 8, 10, 12, 14, 16, 18</t>
  </si>
  <si>
    <t>Dây hút đàm có kiểm soát
 - Chất liệu nhựa y tế PVC mềm dẻo dễ nhìn. 
 - Có van kiểm soát. 
 - Bề mặt nhám, chống dính vào thành ống, chịu được áp lực cao và không bị bẹp khi hút. 
 - Có 2 mắt phụ. 
 - Các số 5, 6, 8, 10, 12, 14, 16, 18
 - Đã tiệt trùng.
 - Tiêu chuẩn chất lượng: ISO/CE và FDA</t>
  </si>
  <si>
    <t>Hút đàm nhớt</t>
  </si>
  <si>
    <t>PP2300448365</t>
  </si>
  <si>
    <t>Dây hút dịch phẫu thuật 8mm x 2m</t>
  </si>
  <si>
    <t>Dây hút dịch phẫu thuật MPV (2000 mm)</t>
  </si>
  <si>
    <t>Dây hút dịch phẫu thuật
- Chất liệu: nhựa PVC, trắng trong, có hai đầu nối.
- Chiều dài 2m
- Tiệt trùng.</t>
  </si>
  <si>
    <t>Dây hút dịch phẫu thuật
 - Chất liệu: nhựa PVC, trắng trong, có hai đầu nối.
 - Chiều dài 2m
 - Đóng gói bằng túi đóng tiệt trùng. Quy cách: 01 cái/túi (đóng 2 lớp)
 - Không bị bẹp khi hút
 - Tiêu chuẩn ISO 13485</t>
  </si>
  <si>
    <t>Sợi/Cái/Ống</t>
  </si>
  <si>
    <t>PP2300448366</t>
  </si>
  <si>
    <t>Dây máy thở gây mê co giãn trẻ em</t>
  </si>
  <si>
    <t>Bộ dây máy gây mê cao tần, đa hướng, dùng một lần, dùng cho trẻ em, không tiệt trùng SAMBRUS-V</t>
  </si>
  <si>
    <t>Dây máy thở gây mê co giãn dùng cho trẻ em
- Độ dài 150cm -165cm
- Chống xoắn, gập.</t>
  </si>
  <si>
    <t>PP2300448368</t>
  </si>
  <si>
    <t>Dây thở gây mê 2 nhánh co giãn</t>
  </si>
  <si>
    <t>Bộ dây máy thở cao tần, dây đa hướng, dùng một lần, dùng cho người lớn/ trẻ em, không tiệt trùng SAMBRUS-V (02 bẫy nước)</t>
  </si>
  <si>
    <t xml:space="preserve">Bộ dây thở dùng 1 lần cho người lớn, trẻ em với 02 bẫy nước
- Chất liệu: nhựa PE/ PP/TPE
- Chiều dài 1.5m - 1.8m
</t>
  </si>
  <si>
    <t>PP2300448369</t>
  </si>
  <si>
    <t>Dây truyền dịch</t>
  </si>
  <si>
    <t>Dây truyền dịch UTARA/UTR-2</t>
  </si>
  <si>
    <t>- Van khoá điều chỉnh, kim chai sản xuất từ hạt nhựa ABS nguyên sinh; 
- Van thoát khí có thiết kế màng lọc khí vô khuẩn; 
- Buồng nhỏ giọt có màng lọc dịch, thể tích ≥ 8.5ml. 
- Có bầu cao su tiếp thuốc. 
- Dây dẫn cấu tạo từ chất liệu nhựa PVC nguyên sinh, mềm dẻo, dai, độ đàn hồi cao, không gãy gập khi bảo quản và sử dụng; 
- Độ dài dây dẫn ≥ 1500mm. 
- Tiệt trùng</t>
  </si>
  <si>
    <t>- Van khoá điều chỉnh, kim chai sản xuất từ hạt nhựa ABS nguyên sinh; 
 - Van thoát khí có thiết kế màng lọc khí vô khuẩn; 
 - Buồng nhỏ giọt có màng lọc dịch, thể tích ≥ 8.5ml. 
 - Có bầu cao su tiếp thuốc. 
 - Dây dẫn cấu tạo từ chất liệu nhựa PVC nguyên sinh, mềm dẻo, dai, độ đàn hồi cao, không gãy gập khi bảo quản và sử dụng; 
 - Độ dài dây dẫn ≥ 1500mm. 
 - Tiệt trùng
 - Tiêu chuẩn chất lượng: CE hoặc FDA</t>
  </si>
  <si>
    <t>Truyền dịch</t>
  </si>
  <si>
    <t>PP2300448370</t>
  </si>
  <si>
    <t>Dây truyền dịch đếm giọt</t>
  </si>
  <si>
    <t>Dây truyền dịch đếm giọt có bộ chỉnh giọt
- Chất liệu: nhựa PVC mềm dẻo, dai, độ đàn hồi cao, không gãy gập khi bảo quản và sử dụng
- Mở khóa chỉnh giọt, mồi dịch tiếp tục đến 3/4 bầu đếm giọt.
- Độ dài dây dẫn ≥ 1500mm.
- Tiệt trùng.</t>
  </si>
  <si>
    <t>Dây truyền dịch đếm giọt có bộ chỉnh giọt
 - Chất liệu: nhựa PVC mềm dẻo, dai, độ đàn hồi cao, không gãy gập khi bảo quản và sử dụng. Không chứa DEHP.
 - Mở khóa chỉnh giọt, mồi dịch tiếp tục đến 3/4 bầu đếm giọt.
 - Độ dài dây dẫn ≥ 1500mm.
 - Tiệt trùng.
 - Tiêu chuẩn chất lượng: CE/FDA</t>
  </si>
  <si>
    <t>Sợi</t>
  </si>
  <si>
    <t>PP2300448371</t>
  </si>
  <si>
    <t>Dây truyền máu</t>
  </si>
  <si>
    <t>Dây truyền máu
- Chất liệu PVC
- Bầu đếm giọt hình trụ
- Khóa điều chỉnh giọt chắc chắn, chính xác
- Bộ lọc 200 micron 
- Dây dài từ 130 cm đến 180cm chống xoắn, không gây độc, gây sốt 
- Tốc độ 20 giọt/ml ra dễ dàng
- Sử dụng 1 lần
- Tiệt trùng</t>
  </si>
  <si>
    <t>Dây truyền máu
 - Chất liệu PVC
 - Bầu đếm giọt hình trụ
 - Khóa điều chỉnh giọt chắc chắn, chính xác
 - Bộ lọc 200 micron 
 - Dây dài từ 130 cm đến 180cm chống xoắn, không gây độc, gây sốt 
 - Tốc độ 20 giọt/ml ra dễ dàng
 - Sử dụng 1 lần
 - Tiệt trùng
 - Tiêu chuẩn CE, FDA</t>
  </si>
  <si>
    <t>PP2300448372</t>
  </si>
  <si>
    <t>Đè lưỡi gỗ tiệt trùng</t>
  </si>
  <si>
    <t>Đè lưỡi gỗ dùng trong thăm khám vùng hầu họng
- Chất liệu: gỗ thông xử lý
- Kích cỡ: 150 x 20 x 2mm
- Đặc điểm: trơn láng, không bén cạnh, không trầy xướt
- Đóng gói tiệt khuẩn</t>
  </si>
  <si>
    <t>PP2300448373</t>
  </si>
  <si>
    <t>Dịch nhầy dùng trong phẫu thuật nhãn khoa 1,8%</t>
  </si>
  <si>
    <t/>
  </si>
  <si>
    <t>Dịch nhầy dùng trong phẫu thuật nhãn khoa 1,8%
- Thành phần Sodium Hyaluronate (NaHA) nồng độ 1,8%; 
- Thể tích ống &gt; 1ml;
- Độ pH 6.8 - 7.5;
- Độ thẩm thấu từ 250 - 350 mOsm/ l
- Trọng lượng phân tử 850.000-1.400.000 Dalton.
- Độ nhớt động ≥1000 mPas, độ nhớt tĩnh ≥ 19.000 CPS và ≤ 30.000 CPS;
- Tiệt trùng</t>
  </si>
  <si>
    <t>PP2300448374</t>
  </si>
  <si>
    <t>Dịch nhầy dùng trong phẫu thuật nhãn khoa 2%</t>
  </si>
  <si>
    <t>AkVisc PFS 2ml</t>
  </si>
  <si>
    <t>Dịch nhầy dùng trong phẫu thuật nhãn khoa 2%
- Thành phần Hydroxypropyl methylcellulose nồng độ 2%
- Thể tích ống 2ml
- Độ nhớt: 4.500 - 5.500 mPa.s
- Độ thẩm thấu: 250-400 mOsm/kg
- Trọng lượng phân tử &gt;80.000 daltons
- Độ pH: 6.8 - 7.4
- Khử trùng bằng khí EO</t>
  </si>
  <si>
    <t>PP2300448376</t>
  </si>
  <si>
    <t>Điện cực đất loại dán</t>
  </si>
  <si>
    <t>Chất liệu: gel bề mặt
Chiều dài dây: ≥ 1.0 m</t>
  </si>
  <si>
    <t>PP2300448377</t>
  </si>
  <si>
    <t>Điện cực ghi</t>
  </si>
  <si>
    <t>Điện cực dán đo dẫn truyền</t>
  </si>
  <si>
    <t>PP2300448385</t>
  </si>
  <si>
    <t>Điện cực tim</t>
  </si>
  <si>
    <t>Miếng dán điện cực tim người lớn, trẻ em</t>
  </si>
  <si>
    <t>Điện cực tim
- Hình dạng : Hình tròn/chữ nhật/oval
- Loại Gel : Gel khô
- Sản xuất bằng vật liệu đáp ứng tiêu chuẩn hạn chế các chất nguy hiểm trong các thiết bị điện và điện tử (RoHS Compliant).
- Tuân thủ các quy định liên quan đến việc sử dụng các hóa chất độc hại, có ảnh hưởng đến con người và môi trường (REACH Compliant)</t>
  </si>
  <si>
    <t>Cái / chiếc</t>
  </si>
  <si>
    <t>PP2300448386</t>
  </si>
  <si>
    <t>Điện cực tim dùng trong môi trường MRI</t>
  </si>
  <si>
    <t>Điện cực tim dùng trong môi trường MRI
- Thiết kế hình tròn, kích thước 50mm.
- Loại Gel ướt
- Thời gian sử dụng: ≥ 72 giờ
- Sử dụng được cho da nhạy cảm.
- Sản xuất bằng vật liệu đáp ứng tiêu chuẩn hạn chế các chất nguy hiểm trong các thiết bị điện và điện tử (RoHS Compliant).
- Tuân thủ các quy định liên quan đến việc sử dụng các hóa chất độc hại, có ảnh hưởng đến con người và môi trường (REACH Compliant)
- Đạt chuẩn ISO 13485 + CE.</t>
  </si>
  <si>
    <t>PP2300448387</t>
  </si>
  <si>
    <t>Điện cực trẻ em</t>
  </si>
  <si>
    <t>Điện cực trẻ em
- Vật liệu xốp bảo vệ điện cực và gel từ các chất tẩy rửa phẫu thuật.
- Gel rắn dính nhanh chóng và giúp ghi tín hiệu tốt trên bề mặt da.
- Tất cả điện cực dán đều có lớp tiếp xúc chất lượng cao Ag/AgCl.
- Dùng một lần, đã bôi gel, không nhựa mũ, không PVC, không vô trùng</t>
  </si>
  <si>
    <t>Miếng</t>
  </si>
  <si>
    <t>PP2300448388</t>
  </si>
  <si>
    <t>Dụng cụ bảo vệ vết mổ trong phẫu thuật ít xâm lấn</t>
  </si>
  <si>
    <t>Banh bảo vệ đường mổ dùng 1 lần các cỡ</t>
  </si>
  <si>
    <t>Dụng cụ bảo vệ vết mổ trong phẫu thuật ít xâm lấn
- Chất liệu: lớp film được cấu tạo bằng chất liệu PS-8011 Polyurethane, 2 vòng làm bằng chất liệu Pellethane.
- Đường kính 2.5-6cm, 2-4cm.
- Dụng cụ bảo vệ vết thương và vén mô mềm được cấu tạo bởi lớp Film chắc chắn gấp 3 lần, trong suốt, giúp dễ quan sát, bảo vệ vết thương tốt hơn, bộc lộ dễ dàng các lớp mô mềm của thành ngực
- Tiệt khuẩn
- Tiêu chuẩn ISO/CE/FDA</t>
  </si>
  <si>
    <t>PP2300448389</t>
  </si>
  <si>
    <t>Dụng cụ cắt khâu nối tự động dùng trong phẫu thuật nội soi</t>
  </si>
  <si>
    <t xml:space="preserve">Dụng cụ khâu cắt thẳng nội soi	</t>
  </si>
  <si>
    <t>- Dụng cụ cắt khâu nối đa năng tự động dùng trong phẫu thuật nội soi, tương thích với tất cả các loại băng đạn cắt khâu nối nội soi 45mm, 60mm.
- Chiều dài 16cm.</t>
  </si>
  <si>
    <t>PP2300448390</t>
  </si>
  <si>
    <t>Dụng cụ cố định lưới thoát vị (thành bụng, bẹn...) dùng trong phẫu thuật nội soi</t>
  </si>
  <si>
    <t>Dụng cụ giúp cố định lưới thoát vị có 30 ghim hình xoắn ốc, chất liệu Titanium thân thiện cơ thể, ghim hình xoắn ốc, cao 3.8mm, rộng 4mm.</t>
  </si>
  <si>
    <t>Dụng cụ cố định lưới thoát vị (thành bụng, bẹn...) dùng trong phẫu thuật nội soi
- Chất liệu ghim:  titan
- Kích thước:
+ Chiều dài thân dụng cụ:  36-45 cm
+ Đường kính nòng: 5mm
+ Chiều dài ghim: cao 3.8mm, rộng 4mm.
- Thiết kế: 
+ Hình dạng ghim: xoắn ốc 
+ Đầu thẳng 
+ Số lượng ghim: 30 / cây
- Đóng gói: riêng rẻ, tiệt khuẩn
- Tiêu chuẩn CE/ISO/FDA</t>
  </si>
  <si>
    <t>PP2300448391</t>
  </si>
  <si>
    <t>Dụng cụ cố định nội khí quản có chống cắn</t>
  </si>
  <si>
    <t xml:space="preserve">Dụng cụ cố định ống nội khí quản  </t>
  </si>
  <si>
    <t>Dụng cụ cố định nội khí quản có chống cắn
- Hai miếng dán cố định hai bên má bệnh nhân, bằng chất liệu hydrocolloid có độ pH giống như da, không gây dị ứng.
- Băng cố định vùng gáy.
- Phần cố định nội khí quản, có thể di chuyển được.
- Có bộ phận chống cắn ống nội khí quản.</t>
  </si>
  <si>
    <t>cái</t>
  </si>
  <si>
    <t>-Tính năng kỹ thuật không đáp ứng E-HSMT: - Hai miếng dán cố định hai bên má bệnh nhân, bằng chất liệu hydrocolloid có độ pH giống như da, không gây dị ứng.
E-HSDT : * Làm bằng vật liệu siêu mềm không gây trầy xước, giảm lở loét cổ và miệng  bệnh nhân.1 dây quấn cổ màu trắng có mấu khóa dán nhiều lớp  có thể điều chỉnh, cố định lại theo kích thước, 3 dây màu xanh có miếng dán cố định ống  có thể thay thế khi bẩn.</t>
  </si>
  <si>
    <t>PP2300448392</t>
  </si>
  <si>
    <t>Dụng cụ cố định ống thông</t>
  </si>
  <si>
    <t>Dụng cụ cố định ống thông nằm ngang 9781</t>
  </si>
  <si>
    <t>- Cố định ống thông theo hướng nằm ngang
- Dụng cụ vô trùng, có thể sử dụng ngay trong phòng mổ
- Thời gian sử dụng từ 5 -7 ngày
- Cố định được ống có kích thước từ 5 - 40 Fr
- Bộ cố định có thể điều chỉnh khi cần thiết</t>
  </si>
  <si>
    <t>PP2300448393</t>
  </si>
  <si>
    <t>Dụng cụ gắp chỉ, đóng lỗ trocar</t>
  </si>
  <si>
    <t>Endo Close™ Dụng cụ gắp chỉ, đóng lỗ trocar</t>
  </si>
  <si>
    <t>Dụng cụ gắp chỉ, đóng lỗ trocar
- Chất liệu: Polycarbonate, thép không rỉ 302, 304</t>
  </si>
  <si>
    <t>PP2300448394</t>
  </si>
  <si>
    <t>Dụng cụ khâu cắt cong 40mm</t>
  </si>
  <si>
    <t>Dụng cụ khâu cắt cong CONTOUR</t>
  </si>
  <si>
    <t>- Dụng cụ khâu cắt cong 40mm, dùng cho mô thường, đường cắt 40mm
- 2 hàng ghim mỗi bên, chiều cao ghim mở 3,5mm/4,7mm, chiều cao ghim đóng 1,44mm/2,0mm</t>
  </si>
  <si>
    <t>PP2300448395</t>
  </si>
  <si>
    <t>Dụng cụ khâu cắt nối nội soi</t>
  </si>
  <si>
    <t>Dụng cụ khâu cắt nối nội soi đa năng:
 - Gập góc 45° liên tục không khấc mỗi bên. Có nút xoay 360° 
 - Thao tác kẹp mô linh hoạt, đóng hàm băng đạn bằng cách bóp cò và mở hàm băng đạn bằng cách gạt ngược cò súng.
   - Dụng cụ tích hợp được với tất cả các loại băng đạn nội soi thẳng/nghiêng.</t>
  </si>
  <si>
    <t>Dụng cụ khâu cắt nối nội soi đa năng:
  - Gập góc 45° liên tục không khấc mỗi bên. Có nút xoay 360° 
  - Thao tác kẹp mô linh hoạt, đóng hàm băng đạn bằng cách bóp cò và mở hàm băng đạn bằng cách gạt ngược cò súng.
  - Dụng cụ tích hợp được với tất cả các loại băng đạn nội soi thẳng/nghiêng.
 Tiêu chuẩn ISO, CE và FDA 510K.</t>
  </si>
  <si>
    <t>PP2300448396</t>
  </si>
  <si>
    <t>Dụng cụ khâu cắt nối thẳng mổ hở 55mm</t>
  </si>
  <si>
    <t>Dụng cụ khâu cắt nối thẳng mổ mở Ethicon Endo-Surgery</t>
  </si>
  <si>
    <t>- Dụng cụ khâu cắt nối thẳng mổ hở 55mm, có nút điều chỉnh
- Chiều cao kim cho mô trung bình, dày &amp; rất dày, 6 hàng ghim, ghim đóng từ 1.5mm - 2.0mm</t>
  </si>
  <si>
    <t>PP2300448397</t>
  </si>
  <si>
    <t>Dụng cụ khâu cắt nối thẳng mổ hở 75mm</t>
  </si>
  <si>
    <t>- Dụng cụ khâu cắt nối thẳng mổ hở 75mm, có nút điều chỉnh  - Chiều cao ghim cho mô trung bình, dày &amp; rất dày, 6 hàng ghim, ghim đóng từ 1.5mm - 2.0mm</t>
  </si>
  <si>
    <t>PP2300448398</t>
  </si>
  <si>
    <t>Dụng cụ khâu cắt nối thẳng mổ hở cỡ 60mm</t>
  </si>
  <si>
    <t>Dụng cụ khâu cắt nối thẳng dùng trong mổ mở SSAB-60</t>
  </si>
  <si>
    <t>- Dụng cụ cắt nối tự động mổ hở cỡ 60mm
- Chiều cao ghim 3.8mm, công nghệ định hướng ghim dập đúng chiều giúp nâng cao hiệu quả lâm sàng và chống lại sự xì dò.</t>
  </si>
  <si>
    <t>PP2300448399</t>
  </si>
  <si>
    <t>Dụng cụ khâu cắt nối thẳng mổ hở cỡ 80mm</t>
  </si>
  <si>
    <t>Dụng cụ khâu cắt nối thẳng dùng trong mổ mở SSAB-80</t>
  </si>
  <si>
    <t xml:space="preserve">- Dụng cụ khâu cắt nối thẳng tự động mổ hở cỡ 80mm
- Chiều cao ghim 3.8mm, công nghệ định hướng ghim dập đúng chiều giúp nâng cao hiệu quả lâm sàng và chống lại sự xì dò. </t>
  </si>
  <si>
    <t>PP2300448400</t>
  </si>
  <si>
    <t>Dụng cụ khâu cắt nối thẳng mổ mở cỡ 80mm</t>
  </si>
  <si>
    <t>Dụng cụ cắt khâu nối thẳng mổ mở công nghệ Tri-Staple, ba hàng ghim chiều cao khác nhau, chiều cao ghim từ trong ra ngoài là: 3.0mm; 3.5mm; 4.0mm, chiều dài 80mm.</t>
  </si>
  <si>
    <t>- Dụng cụ khâu cắt nối thẳng mổ mở cỡ 80mm
- 3 hàng ghim chiều cao khác nhau, chiều cao ghim 3.0mm, 3.5mm, 4.0mm.</t>
  </si>
  <si>
    <t>PP2300448401</t>
  </si>
  <si>
    <t>Dụng cụ khâu cắt nối thẳng nội soi 45mm</t>
  </si>
  <si>
    <t>Dụng cụ khâu cắt nối thẳng nội soi gập góc sử dụng pin với công nghệ giữ mô bề mặt ECHELON FLEX</t>
  </si>
  <si>
    <t>- Dụng cụ khâu cắt nối thẳng nội soi sử dụng pin 45mm
- Dụng cụ có cán dài 34cm, gập góc 45 độ, được bằng thép đúc không gỉ</t>
  </si>
  <si>
    <t>PP2300448402</t>
  </si>
  <si>
    <t>Dụng cụ khâu cắt nối thẳng nội soi 60mm</t>
  </si>
  <si>
    <t>- Dụng cụ khâu cắt nối thẳng nội soi sử dụng pin 60mm
- Dụng cụ có cán dài 34cm, gập góc 45 độ, được bằng thép đúc không gỉ</t>
  </si>
  <si>
    <t>PP2300448403</t>
  </si>
  <si>
    <t>Dụng cụ khâu cắt nối vòng ống tiêu hóa các cỡ</t>
  </si>
  <si>
    <t>Dụng cụ khâu cắt nối vòng Ethicon</t>
  </si>
  <si>
    <t>Dụng cụ khâu cắt nối vòng đầu cong 21-33mm, chiều dài cán 18cm, đường kính trong 12.4-24.4mm, chiều cao ghim mở 5,2mm, chiều cao ghim đóng điều chỉnh 1,5-2,2mm, chất liệu ghim bằng titanium</t>
  </si>
  <si>
    <t>PP2300448404</t>
  </si>
  <si>
    <t>Dụng cụ khâu cắt trĩ theo phương pháp Longo</t>
  </si>
  <si>
    <t>Dụng cụ cắt khâu nối dùng trong kỹ thuật Longo khâu cắt, treo trĩ, sa trực tràng, công nghệ DST, thiết kế đầu đe tháo rời,đường kính 33mm, chiều cao ghim 3.5mm, chất liệu ghim titanium</t>
  </si>
  <si>
    <t xml:space="preserve"> Dụng cụ khâu cắt trĩ theo phương pháp Longo: 
- Đường kính 33mm, 32 ghim titanium. Chiều cao ghim 3.5mm.
- Đầu đe rời, ống soi trong suốt, có chia vạch. 
-Tiêu chuẩn ISO, FDA.</t>
  </si>
  <si>
    <t>PP2300448405</t>
  </si>
  <si>
    <t>Dụng cụ khâu nối thẳng dùng mổ hở dài 30mm</t>
  </si>
  <si>
    <t>Dụng cụ khâu nối thẳng dùng trong phẫu thuật mổ mở TA Auto Suture Stapler tương ứng với băng ghim khâu nối mổ mở hai hàng ghim công nghệ định hướng ghim dập đúng chiều DST, dài 30mm, chiều cao ghim 2.5mm</t>
  </si>
  <si>
    <t xml:space="preserve">- Dụng cụ khâu nối thẳng dùng trong phẫu thuật mổ mở
-Tương thích với băng ghim khâu nối mổ mở có 2 hàng ghim, chiều dài băng ghim 30mm, chiều cao ghim 2.5mm. </t>
  </si>
  <si>
    <t>PP2300448406</t>
  </si>
  <si>
    <t>Dụng cụ khâu nối thẳng dùng trong phẫu thuật mổ mở cỡ 45mm</t>
  </si>
  <si>
    <t>Dụng cụ cắt nối thẳng mổ mở</t>
  </si>
  <si>
    <t xml:space="preserve">- Dụng cụ khâu nối thẳng dùng trong phẫu thuật mổ mở cỡ 45mm
- Tương thích với băng ghim khâu nối mổ mở có 2 hàng ghim, chiều cao ghim 4.8mm. </t>
  </si>
  <si>
    <t>PP2300448407</t>
  </si>
  <si>
    <t>Dụng cụ khâu nối thẳng dùng trong phẫu thuật mổ mở dài 60mm</t>
  </si>
  <si>
    <t>Dụng cụ khâu nối thẳng dùng trong phẫu thuật mổ mở TA Auto Suture Stapler tương ứng với băng ghim khâu nối mổ mở hai hàng ghim công nghệ định hướng ghim dập đúng chiều DST, dài 60mm, chiều cao ghim 3.5mm</t>
  </si>
  <si>
    <t xml:space="preserve">- Dụng cụ khâu nối thẳng dùng trong phẫu thuật mổ mở cỡ 60mm
- Tương thích với băng ghim khâu nối mổ mở có 2 hàng ghim,  chiều cao ghim 3.5mm. </t>
  </si>
  <si>
    <t>PP2300448408</t>
  </si>
  <si>
    <t>Dụng cụ khâu nối tròn dùng khâu nối ống tiêu hóa cỡ 29 hoặc 32</t>
  </si>
  <si>
    <t>Dụng cụ khâu cắt nối dạng vòng dùng khâu nối ống tiêu hóa có đầu đe nghiêng 90 độ</t>
  </si>
  <si>
    <t>Dụng cụ khâu cắt nối tròn dùng khâu nối ống tiêu hóa:
 - Chiều cao ghim trước khi đóng 4.8 mm/ 5.0 mm và sau khi đóng 2.0 mm/ 2.2 mm. Số lượng 24 ghim/ 30 ghim.
 - Chiều dài thân kim loại 213 mm và chiều dài tay cầm 252 mm.
 - Đường kính ngoài 29 mm/ 32 mm. Đầu đe thiết kế nghiêng 90°, có thể tháo rời.
 - Tiêu chuẩn ISO/CE/FDA 510K</t>
  </si>
  <si>
    <t>PP2300448409</t>
  </si>
  <si>
    <t>Dụng cụ khâu nối tự động, chiều dài trục 22cm, đường kính 31mm, chiều cao ghim 4.8mm</t>
  </si>
  <si>
    <t>Dụng cụ cắt khâu nối tròn EEA Autosuture Circular Stapler công nghệ định hướng ghim dập đúng chiều DST các cỡ</t>
  </si>
  <si>
    <t>Dụng cụ khâu nối tự động, chiều dài trục 22cm, 2 hàng ghim, đường kính 31mm, chiều cao ghim khi mở 4.8mm. Chất liệu ghim titanium. Tiêu chuẩn ISO, FDA</t>
  </si>
  <si>
    <t>PP2300448410</t>
  </si>
  <si>
    <t>Dụng cụ khâu nối vòng các cỡ sử dụng pin</t>
  </si>
  <si>
    <t>Dụng cụ khâu cắt nối sử dụng pin ECHELON CIRCULAR</t>
  </si>
  <si>
    <t>Dụng cụ khâu nối vòng sử dụng pin : 
- Các cỡ 23mm, 25mm, 29mm, 31mm. 
- Ghim 3D, có thể giữ mô bề mặt, điều chỉnh được chiều cao ghim đóng 1,5mm-2,2mm, ghim mở 5,2mm, ghim có chất liệu bằng hợp ghim titanium</t>
  </si>
  <si>
    <t>PP2300448411</t>
  </si>
  <si>
    <t>Dụng cụ khâu nối vòng trong phẫu thuật trĩ theo phương pháp Longo</t>
  </si>
  <si>
    <t>Dụng cụ khâu cắt nối vòng điều trị bệnh trĩ PROXIMATE PPH</t>
  </si>
  <si>
    <t xml:space="preserve"> Dụng cụ khâu nối vòng dùng trong phẫu thuật trĩ theo phương pháp Longo:
- Đường kính 33mm, đường kính lòng cắt 24.4mm, 28 ghim, tự động điều chỉnh chiều cao ghim đóng từ 0.75mm-1.5mm.</t>
  </si>
  <si>
    <t>- Bộ dụng cụ khât cắt nối vòng điều trị bệnh trĩ theo phương pháp longo
 - Đường kính đầu &gt;= 33mm, đường kính dao &gt;= 24,4mm, &lt;= 28 ghim làm bằng hợp kim titanium,
 - Chân ghim &gt;= 4mm, chiều cao ghim đóng điều chỉnh 0,75-1,5mm</t>
  </si>
  <si>
    <t>PP2300448412</t>
  </si>
  <si>
    <t>Dụng cụ mổ trĩ theo phương pháp Longo thiết kế an toàn kép</t>
  </si>
  <si>
    <t>Dụng cụ khâu cắt mổ trĩ</t>
  </si>
  <si>
    <t>Dụng cụ phẫu thuật trĩ theo phương pháp Longo: 
 - Cỡ 33 mm/ 34 mm, đầu đe không tháo rời, buồng chứa dịch trong suốt, thiết kế an toàn kép trước khi bắn.
 - Đường kính lòng cắt 26 mm, 34 ghim , chất liệu kim bằng hợp kim Titanium.
 - Chiều cao ghim mở 3.8 mm, chiều cao ghim đóng 1.5 mm.</t>
  </si>
  <si>
    <t>PP2300448413</t>
  </si>
  <si>
    <t>Dụng cụ phẫu thuật trĩ Longo</t>
  </si>
  <si>
    <t>Dụng cụ phẫu thuật trĩ bằng phương pháp Longo  – 3 hàng ghim, 48 ghim đường kính 33,4mm</t>
  </si>
  <si>
    <t>Dụng cụ khâu cắt trĩ theo phương pháp Longo:
- Chiều dài 398mm, đường kính ngoài 33.4(±1) mm, đường kính trong 24(±1) mm
- Công nghệ 3 hàng ghim vòng, 48 ghim dập, chiều dài ghim 4.3mm, chiều rộng ghim 3.8mm, chiều cao ghim đóng 0.75-1.6mm</t>
  </si>
  <si>
    <t>Theo công văn trả lời sô 065/2024/YTC-KD ngày 01/02/2024. Hiện tại nhà thầu chưa có hợp đồng nào có giá trị đáp ứng được yêu cầu của bảng X ( Quy mô hợp đồng tương tự tối thiểu)=&gt; Không đạt</t>
  </si>
  <si>
    <t>PP2300448414</t>
  </si>
  <si>
    <t>Dung dịch hỗ trợ điều trị chống hăm, loét</t>
  </si>
  <si>
    <t>Dung dịch bảo vệ và hỗ trợ điều trị tổn thương da 3M™ Cavilon™ No Sting Barrier Film 28ml</t>
  </si>
  <si>
    <t>Dung dịch hỗ trợ điều trị chống hăm, loét
- Dạng Polymer, hình thành dạng film mỏng trong suốt trên da.
- Duy trì và tác dụng kéo dài lên tới 72 giờ. 
- Đóng gói vô khuẩn riêng từng chai</t>
  </si>
  <si>
    <t>Chai</t>
  </si>
  <si>
    <t>Không đáp ứng TNKT:
- E-HSMT "Dạng Polymer, hình thành dạng film mỏng trong suốt trên da"; 
- E-HSĐXKT " Không thể hiện"</t>
  </si>
  <si>
    <t>PP2300448415</t>
  </si>
  <si>
    <t>Dung dịch rửa vết thương 1000ml</t>
  </si>
  <si>
    <t>Dung dịch rửa vết thương 360102 Granudacyn 1000ml , mới 100% của hãng Molnlycke Healh Care AB - Thụy Điển, sx P.G.F. Industry Solutions GmbH, Áo</t>
  </si>
  <si>
    <t>Dung dịch rửa vết thương
- Chiết xuất từ acid hypoclorous;
- Sử dụng cho vết thương mạn tính; vết thương cấp tính; vết thương phẫu thuật</t>
  </si>
  <si>
    <t>PP2300448416</t>
  </si>
  <si>
    <t>Dung dịch rửa vết thương 250ml</t>
  </si>
  <si>
    <t>Dung dịch rửa vết thương 360100 Granudacyn 250ml , mới 100% của hãng Molnlycke Healh Care AB - Thụy Điển, sx P.G.F. Industry Solutions GmbH, Áo</t>
  </si>
  <si>
    <t>Dung dịch rửa vết thương 
- Chiết xuất từ acid hypoclorous;
- Sử dụng cho vết thương mạn tính; vết thương cấp tính; vết thương phẫu thuật</t>
  </si>
  <si>
    <t>PP2300448417</t>
  </si>
  <si>
    <t>Dung dịch rửa vết thương dạng tưới rửa nồng độ 50 ppm HOCl/NaOCl 1000ml</t>
  </si>
  <si>
    <t>Dung dịch rửa vết thương dạng tưới rửa
- Thành phần là axit hypochlorous (HOCl-), bảo toàn cân bằng với tỷ lệ 50 ppm natri hypoclorite (NAOCl-) và 50 ppm axit hypochlorous (HOCl-), không gây độc tế bào mô;
- Ngăn ngừa các vi khuẩn Gram +/-, vi-rút, nấm và mầm bệnh, kể cả: MRSA, ORSA, VRSA, VRE.
- Sử dụng cho vết thương mạn tính; vết thương cấp tính; vết thương phẫu thuật; vết thương lộ sụn, gân, dây chằng, xương; bỏng độ 1 và 2; lỗ rò và áp xe.</t>
  </si>
  <si>
    <t>PP2300448418</t>
  </si>
  <si>
    <t>Dung dịch rửa vết thương dạng xịt nồng độ 50 ppm HOCl/NaOCl 250ml</t>
  </si>
  <si>
    <t>Dung dịch rửa vết thương dạng xịt 
- Thành phần là axit hypochlorous (HOCl-), bảo toàn cân bằng với tỷ lệ 50 ppm natri hypoclorite (NAOCl-) và 50 ppm axit hypochlorous (HOCl-), không gây độc tế bào mô;
- Ngăn ngừa các vi khuẩn Gram +/-, vi-rút, nấm và mầm bệnh, kể cả: MRSA, ORSA, VRSA, VRE.
- Sử dụng cho vết thương mạn tính; vết thương cấp tính; vết thương phẫu thuật; vết thương lộ sụn, gân, dây chằng, xương; bỏng độ 1 và 2; lỗ rò và áp xe.</t>
  </si>
  <si>
    <t>PP2300448419</t>
  </si>
  <si>
    <t>Dung dịch sát khuẩn da trước mổ</t>
  </si>
  <si>
    <t>Clincare 2</t>
  </si>
  <si>
    <t>Dung dịch dùng sát khuẩn ngoài da cho bệnh nhân trước phẫu thuật
- Hoạt chất: chlorhexidine gluconate 2% 
- Không gây dị ứng/kích ứng da</t>
  </si>
  <si>
    <t>chai</t>
  </si>
  <si>
    <t>PP2300448420</t>
  </si>
  <si>
    <t>Dung dịch sát khuẩn tay nhanh khu vực phẫu thuật</t>
  </si>
  <si>
    <t xml:space="preserve">Clincare </t>
  </si>
  <si>
    <t>Dung dịch sát khuẩn tay nhanh khu vực phẫu thuật
- Thành phần: isopropanol/ethanol hoặc kết hợp hai trong các thành phần này (70% đến 80%).
- Đặc tính: Không mùi/mùi dễ chịu, không gây kích ứng da
- Đạt tiêu chuẩn ASTM E-1174 hoặc EN 12791</t>
  </si>
  <si>
    <t>PP2300448421</t>
  </si>
  <si>
    <t>Gạc cầm máu các loại, các cỡ</t>
  </si>
  <si>
    <t>Dùng trong cầm máu đoạn xa đường quay, dùng trong tim mạch can thiệp, kèm xi lanh 10ml.</t>
  </si>
  <si>
    <t>PP2300448422</t>
  </si>
  <si>
    <t>-  Dùng trong can thiệp qua da đường quay
- Kích thước: 0.8x1.5 "
- Tiêu chuẩn: ISO, CE, FDA.</t>
  </si>
  <si>
    <t>PP2300448423</t>
  </si>
  <si>
    <t>- Dùng trong can thiệp qua da đường đùi
 - Kích thước: 1.5x1.5 "
- Tiêu chuẩn: ISO, CE, FDA.</t>
  </si>
  <si>
    <t>PP2300448424</t>
  </si>
  <si>
    <t>Gạc cầu sản khoa</t>
  </si>
  <si>
    <t>Gạc cầu sản khoa Fi45 vô trùng</t>
  </si>
  <si>
    <t xml:space="preserve"> Chất liệu: 100% bông xơ tự nhiên, được dùng trong thủ thuật, phẫu thuật ngoại khoa và sản phụ khoa
- Đóng gói: 5 viên/gói, tiệt trùng</t>
  </si>
  <si>
    <t>Viên</t>
  </si>
  <si>
    <t>PP2300448425</t>
  </si>
  <si>
    <t>Gạc dẫn lưu tiệt trùng 1cm x 200cm x 4 lớp</t>
  </si>
  <si>
    <t xml:space="preserve">Gạc dẫn lưu 1cm x 200cm x 4 lớp tiệt trùng, vải không dệt </t>
  </si>
  <si>
    <t>Gạc dẫn lưu tiệt trùng
- Chất liệu vải không dệt Polyester, thấm nước;
- Gạc được may thành sợi
- Kích thước:1cmx200cm, dày 4 lớp và được quấn lại thành cuộn</t>
  </si>
  <si>
    <t>PP2300448426</t>
  </si>
  <si>
    <t>Gạc đặt xung quanh ống mở khí quản</t>
  </si>
  <si>
    <t>Gạc đặt xung quanh ống mở khí quản Metalline, 8x9cm</t>
  </si>
  <si>
    <t>Gạc đặt xung quanh ống mở khí quản
- Cấu tạo gồm 3 lớp: 
+ Lớp tiếp xúc với vết thương bằng sợi phủ nhôm, tạo độ nhẵn bóng, không dính vết thương, giúp dịch tiết nhanh chóng thấm vào lớp thứ 2.
+ Lớp thứ 2 hút dịch tiết và giữ lại.
+ Lớp thứ 3 là lớp vật liệu mỏng không dệt, tạo độ thoáng và thoát hơi
- Dùng cho ống mở khí quản có đường kính ống là 12 - 19mm (31 - 50Fr).
- Kích thước gạc: 8x9 cm
- Vô Trùng</t>
  </si>
  <si>
    <t>PP2300448427</t>
  </si>
  <si>
    <t>Gạc ép sọ não cản quang tiệt trùng 1cm x 8cm x 4 lớp</t>
  </si>
  <si>
    <t>Gạc ép sọ não 1cm x 8cm x 4 lớp tiệt trùng, cản quang, vải không dệt (có dây)</t>
  </si>
  <si>
    <t xml:space="preserve">Gạc ép sọ não cản quang tiệt trùng
- Chất liệu vải không dệt Polyester, thấm nước
- Kích thước gạc: 1cm x 8cm, dày 4 lớp
</t>
  </si>
  <si>
    <t>PP2300448428</t>
  </si>
  <si>
    <t>Gạc hút dịch không dính vết thương</t>
  </si>
  <si>
    <t>Gạc hút dịch Solvaline N, không dính vết thương 10x10cm</t>
  </si>
  <si>
    <t>Gạc hút dịch không dính vết thương
- Thành phần: 
+ Lõi thấm hút: 80% viscose, 20% polyester
+ Phim: polyethylene
- Miếng gạc lót bao gồm lõi polyeste / visco có khả năng thấm hút cao được bao phủ cả hai mặt bằng màng polyetylen đục lỗ mịn.
- Dịch rỉ được hấp thụ nhanh chóng qua các lỗ trên màng polyetylen
- Ít dính vết thương 
- Vô trùng</t>
  </si>
  <si>
    <t>PP2300448429</t>
  </si>
  <si>
    <t>Gạc hút dịch thăng đứng tạo gel diệt trùng, sợi Alginate bạc 10cm x 10cm</t>
  </si>
  <si>
    <t>Gạc xốp kháng khuẩn nano Bạc 5 lớp có màng phủ Silicone COMFISORB Ag FOAM DRESSING FIVE LAYER FOAM DRESSING WITH SILICONE ADHESIVE 10CM X 10CM</t>
  </si>
  <si>
    <t>Gạc hút dịch thẳng đứng tạo gel diệt trùng
- Thành phần: sợi calcium alginate, các sợi Alginate bạc
- Dùng cho các vết thương nông hoặc sâu, dịch tiết nhiều, đã bị nhiễm trùng hoặc có nguy cơ nhiễm trùng
- Thấm hút dịch theo chiều thẳng đứng.
- Kích cỡ: 10cm x 10cm
- Đóng gói tiệt trùng</t>
  </si>
  <si>
    <t>PP2300448430</t>
  </si>
  <si>
    <t>Gạc Phẫu thuật 10 x 10cm x 8 lớp tiệt trùng</t>
  </si>
  <si>
    <t>Gạc phẫu thuật 10cm x 10cm x 8 lớp tiệt trùng</t>
  </si>
  <si>
    <t xml:space="preserve">Gạc phẫu thuật tiệt trùng
- Chất liệu 100% sợi cotton, thấm hút
- Gấp thành từng miếng
- Kích thước 10cm x 10cm, dày 8 lớp </t>
  </si>
  <si>
    <t>PP2300448431</t>
  </si>
  <si>
    <t>Gạc phẫu thuật cản quang</t>
  </si>
  <si>
    <t>Gạc phẫu thuật ổ bụng 30cm x 40cm x 8 lớp tiệt trùng, cản quang</t>
  </si>
  <si>
    <t>PP2300448432</t>
  </si>
  <si>
    <t>Gạc Phẫu thuật tiệt trùng 5 x 5cm x 8 lớp</t>
  </si>
  <si>
    <t xml:space="preserve">Gạc phẫu thuật 5cm x 5cm x 8 lớp tiệt trùng </t>
  </si>
  <si>
    <t>Gạc phẫu thuật tiệt trùng
- Chất liệu: 100% cotton
- Kích thước 5x5cmx8 lớp</t>
  </si>
  <si>
    <t>PP2300448433</t>
  </si>
  <si>
    <t>Gạc phẫu thuật tiệt trùng 5 x 6.5cm x 12 lớp</t>
  </si>
  <si>
    <t xml:space="preserve">Gạc phẫu thuật 5cm x 6.5cm x 12 lớp tiệt trùng </t>
  </si>
  <si>
    <t xml:space="preserve">Gạc phẫu thuật tiệt trùng
- Chất liệu sợi cotton 100%, hút  nước
- Kích thước 5cm x 6,5cm, dày 12 lớp
- Gấp thành từng miếng </t>
  </si>
  <si>
    <t>PP2300448434</t>
  </si>
  <si>
    <t>Gạc tẩm cồn</t>
  </si>
  <si>
    <t xml:space="preserve">Bông tẩm cồn </t>
  </si>
  <si>
    <t>Gạc tẩm cồn
- Chất liệu: vải không dệt tẩm sẵn cồn 70%.
- Đóng gói riêng từng miếng
- Kích thước: 3cm/3.25cm x 3cm</t>
  </si>
  <si>
    <t>Sát khuẩn da tiêm,
truyền, lấy máu</t>
  </si>
  <si>
    <t>PP2300448435</t>
  </si>
  <si>
    <t>Gạc thấm dịch ruột thừa có cản quang</t>
  </si>
  <si>
    <t>Meche Phẫu thuật 2 x 30cm x 6 lớp, CQVT (5 cái/gói) (Danameco, VN)</t>
  </si>
  <si>
    <t>Gạc thấm dịch ruột thừa có cản quang
- Chất liệu: vải không dệt Polyester, thấm nước
- Kích thước: 2cm x 30cm, dày 6 lớp
- Có đính sợi cản quang bên trong miếng gạc.</t>
  </si>
  <si>
    <t>E-HSMT: Chất liệu: vải không dệt Polyester, thấm nước
E-HSDT: Chất liệu: Vải dệt hút nước 100% cotton</t>
  </si>
  <si>
    <t>PP2300448436</t>
  </si>
  <si>
    <t>Gạc vaselin</t>
  </si>
  <si>
    <t>Thành phần được sản xuất từ 100 % cotton</t>
  </si>
  <si>
    <t>PP2300448437</t>
  </si>
  <si>
    <t>Gạc vô định hình</t>
  </si>
  <si>
    <t>Gạc gel Suprasorb G, 10x10cm</t>
  </si>
  <si>
    <t>- Lớp Hydrogel: hàm lượng nước cao, khoảng 70%; polyme acrylic khoảng 30%
- Màng film trong suốt làm từ polyetylen
- Chất màu trắng làm từ polyetylen
- Lưới màng màu xanh làm từ polyetylen
- Vô trùng</t>
  </si>
  <si>
    <t>PP2300448438</t>
  </si>
  <si>
    <t>Găng phẫu thuật tiệt trùng các cỡ</t>
  </si>
  <si>
    <t>Găng phẫu thuật tiệt trùng các số</t>
  </si>
  <si>
    <t>Găng phẫu thuật tiệt trùng các cỡ
- Có bột
- Chất liệu: cao su thiên nhiên</t>
  </si>
  <si>
    <t>Găng phẫu thuật tiệt trùng các cỡ
- Có bột
- Chất liệu: cao su latex
- Co giãn tốt, khó đâm thủng và rách
- Tiêu chuẩn chất lượng: phù hợp với các tiêu chuẩn ASTM D3577
- Tiệt trùng</t>
  </si>
  <si>
    <t>Đặt sonde tiểu, 
hút đàm</t>
  </si>
  <si>
    <t>PP2300448439</t>
  </si>
  <si>
    <t>Giấy in nhiệt</t>
  </si>
  <si>
    <t>Giấy in nhiệt, để in phiếu hẹn
- Kích thước: 80 x 65 mm</t>
  </si>
  <si>
    <t>PP2300448440</t>
  </si>
  <si>
    <t>Giấy in nhiệt cho chu trình tiệt khuẩn hơi nước</t>
  </si>
  <si>
    <t>Giấy in nhiệt, sử dụng để in kết quả chu trình tiệt khuẩn hơi nước
 - Kích thước: 57mm x 30m
 - Đặc điểm: giấy có bề mặt trơn láng, đường kẻ ô rõ ràng, in chi tiết rõ, dễ đọc, độ nhạy cao, mực in không lem.
 - Thích hợp với tiệt khuẩn nhiệt độ cao ở 121 độ hoặc 132-134 độ C</t>
  </si>
  <si>
    <t>PP2300448441</t>
  </si>
  <si>
    <t>Giấy in nhiệt sản khoa</t>
  </si>
  <si>
    <t>Giấy đo tim thai COROMETRICS (7982 - Máy Monitor Corometrics 170) 152x90x160</t>
  </si>
  <si>
    <t>Giấy monitor sản khoa Analogic USA-3, Bistos BT-350 (sọc đỏ)
- Kích thước 152mm x 90mm x 150sh</t>
  </si>
  <si>
    <t>Xấp</t>
  </si>
  <si>
    <t>PP2300448442</t>
  </si>
  <si>
    <t>Gói kiểm tra chất lượng máy tiệt khuẩn hơi nước</t>
  </si>
  <si>
    <t>Giấy (gói) thử Bowie Dick 3M kiểm tra chất lượng lò tiệt khuẩn hơi nước 1233LF</t>
  </si>
  <si>
    <t>Dạng gói thử đóng sẵn bao gồm giấy kiểm tra chất lượng máy tiệt khuẩn hơi nước (tấm Bowie - Dick) không chứa Chì
- Tương thích với tiệt khuẩn ở nhiệt độ 121°C hoặc 132-134°C 
- Tiêu chuẩn chất lượng ISO/CE/FDA</t>
  </si>
  <si>
    <t>Gói</t>
  </si>
  <si>
    <t>PP2300448443</t>
  </si>
  <si>
    <t>Hộp đựng vật sắt nhọn 1.5L</t>
  </si>
  <si>
    <t xml:space="preserve">Hộp đựng vật sắt nhọn 1,5 L
- Chất liệu: Nhựa HDPE, kháng thủng.
- Kích thước: 10 x 10 x 20cm
- Màu vàng y tế, nắp đỏ
- Nắp bình kín, miệng bình thiết kế dạng răng cưa và có lỗ thảy kim.
- Tiêu chuẩn:
+ Thân bình có đường kẻ ngang ở mức 3/4 và phía trên có dòng chữ: “ không chứa quá vạch này”
+ Phía dưới có biểu tượng và dòng chữ chỉ đựng vật sắc nhọn.
+ Miệng bình thiết kế dạng răng cưa và đủ lớn để cho vật sắc nhọn mà không cần lực đẩy.
+ Nắp có thể đóng mở và có khóa cài chắc chắn. 
+ Có tay xách </t>
  </si>
  <si>
    <t>PP2300448444</t>
  </si>
  <si>
    <t>Hộp đựng vật sắt nhọn 6.8L</t>
  </si>
  <si>
    <t xml:space="preserve">Hộp đựng vật sắc nhọn y tế, cỡ 6.8 lít
- Chất liệu: Nhựa HDPE, kháng thủng.
- Kích thước: 32 x 13.5 x 30.5cm
- Màu sắc:  Màu vàng y tế, nắp đỏ
- Tiêu chuẩn:
+ Thân bình có đường kẻ ngang ở mức 3/4 và phía trên có dòng chữ: “ không chứa quá vạch này”
+ Phía dưới có biểu tượng và dòng chữ chỉ đựng vật sắc nhọn.
+ Miệng bình thiết kế dạng răng cưa và đủ lớn để cho vật sắc nhọn mà không cần lực đẩy.
+ Nắp có thể đóng mở và có khóa cài chắc chắn. 
+ Có tay xách </t>
  </si>
  <si>
    <t>Đựng vật sắc nhọn</t>
  </si>
  <si>
    <t>PP2300448445</t>
  </si>
  <si>
    <t>Hút đàm kín ComforSoft sử dụng 72h, cỡ 6-14F</t>
  </si>
  <si>
    <t xml:space="preserve">Bộ hút đàm kín 72 có catheter mount </t>
  </si>
  <si>
    <t>Hệ thống hút đàm kín 72h 
- Nguyên liệu PVC y tế, không DEHP, không latex. 
- Kết nối khóa xoay với van khóa 1 chiều sạch hơn và giảm dòng quay trở lại. 
- Van kiểm soát có bộ nối để ngăn chặn việc vô tình khởi động máy hút khi không cần thiết.
- Vỏ bọc ngoài bóng mượt dễ theo dõi catheter hút dịch. 
- Catheter hút dịch đầu trong mềm, có 2 lỗ thoát dịch, có vạch đánh dấu dễ dàng xác định vị trí chèn. 
- Có catheter mount với co nối cứng 
- Có van chân không, và cổng MDI 
- Đa dạng theo nhu cầu sử dụng 
- Các cỡ 6F; 8F; 10F; 12F; 14F
- Tiêu chuẩn ISO 13485, CE (Tiêu chuẩn Châu Âu)</t>
  </si>
  <si>
    <t>PP2300448446</t>
  </si>
  <si>
    <t>JACKSON REE hoặc tương đương</t>
  </si>
  <si>
    <t>Dây gây mê cơ bản kiểu Jackson Rees người lớn, trẻ em</t>
  </si>
  <si>
    <t>- Giúp thở cho bệnh nhân chuyển từ thở máy sang tự thở
- Dạng ống có kèm túi giúp thở</t>
  </si>
  <si>
    <t>PP2300448447</t>
  </si>
  <si>
    <t>Kem bôi chống hăm, loét</t>
  </si>
  <si>
    <t>Kem ngăn ngừa tổn thương da Cavilon DBC</t>
  </si>
  <si>
    <t>Dung dịch dùng ngoài phòng ngừa tổn thương da do dich tiết, dạng kem
- Thành phần: Nước, dầu dừa, Glycerol, Isopropyl palmitate, parafin,...
- Thời gian tác dụng khoảng 8 giờ</t>
  </si>
  <si>
    <t>Dung dịch dùng ngoài phòng ngừa tổn thương da do dịch tiết, dạng kem
  - Thành phần: Nước; dầu dừa; Glycerol; Isopropyl palmitate; Paraffin ....
  - Thời gian tác dụng khoảng 8 giờ
  - Tiêu chuẩn chất lượng: ISO hoặc CE</t>
  </si>
  <si>
    <t>PP2300448448</t>
  </si>
  <si>
    <t>Kềm sinh thiết dạ dày đầu oval</t>
  </si>
  <si>
    <t>Kềm sinh thiết dạ dày</t>
  </si>
  <si>
    <t>Kềm sinh thiết dạ dày đầu oval, dùng trong nội soi dạ dày.
- Dây kim loại không bọc nhựa
- Đường kính 2.4mm - 2.8mm
- Chiều dài 150cm - 180cm.</t>
  </si>
  <si>
    <t xml:space="preserve"> - Đầu oval, dùng trong nội soi dạ dày.
 - Dây làm bằng thép không ghỉ và có vỏ bọc bên ngoài
 - Đường kính 2.2mm
 - Chiều dài 160cm.</t>
  </si>
  <si>
    <t>PP2300448449</t>
  </si>
  <si>
    <t>Kềm sinh thiết đại tràng đầu oval</t>
  </si>
  <si>
    <t>Kềm sinh thiết, sử dụng một lần</t>
  </si>
  <si>
    <t xml:space="preserve">Kềm sinh thiết đại tràng đầu oval, dùng trong nội soi đại tràng.
- Dây kim loại không bọc nhựa.
- Đường kính 2.3mm - 2.4mm
- Chiều dài 2000mm- 2300mm </t>
  </si>
  <si>
    <t xml:space="preserve">" - Đầu oval, dùng trong nội soi đại tràng.
 - Dây làm bằng thép không ghỉ và có vỏ bọc bên ngoài
 - Dây kim loại có vỏ bọc
 - Đường kính 2.2mm
 - Chiều dài 240cm"
</t>
  </si>
  <si>
    <t>PP2300448450</t>
  </si>
  <si>
    <t>Kềm sinh thiết dùng trong nội soi dạ dày</t>
  </si>
  <si>
    <t xml:space="preserve">Kềm sinh thiết dạ dày (1.8mm -160cm) </t>
  </si>
  <si>
    <t>Kềm sinh thiết dùng trong nội soi dạ dày
- Đầu kềm răng cưa.
- Đường kính 1.8mm
- Chiều dài 160cm.
- Có 3 đoạn đánh dấu, đầu - giữa - cuối, mỗi đoạn dài 25cm có phân chia khoảng cách theo từng cm giúp dễ quan sát khi thao tác.</t>
  </si>
  <si>
    <t>PP2300448451</t>
  </si>
  <si>
    <t>Keo dán da, dán mesh nội soi</t>
  </si>
  <si>
    <t>Keo dán da</t>
  </si>
  <si>
    <t>Keo dán da, dán Mesh nội soi 
- Thành phần: N - butyl - 2 - cyano acrylat
- Tiêu chuẩn FDA, EC, ISO.</t>
  </si>
  <si>
    <t>Keo dán da
 - Thành phần: 2-octyl cyanoacrylate. 
 - Quy cách: ống 0,7ml.
 - Tiêu chuẩn: FDA (cục quản lý dược phẩm và thực phẩm Hoa Kỳ)</t>
  </si>
  <si>
    <t>TNKT E-HSMT: Thành phần: N - butyl - 2 - cyano acrylat
TNKT E-HSDT:  Thành phần 2-octyl cyanoacrylate</t>
  </si>
  <si>
    <t>PP2300448452</t>
  </si>
  <si>
    <t>Keo sinh học vá mạch máu và màng não 2ml</t>
  </si>
  <si>
    <t>Thành phần: Là loại protein hydrogel chứa BSA và 65% nước, được tạo thành từ huyết thanh Albumin bò (BSA) (45%) và glutaraldehyde (10%).
- Thể tích: 2ml
- Đóng gói tiệt trùng, bao gồm 1 tuýp 2ml keo và 4 đầu bơm keo</t>
  </si>
  <si>
    <t xml:space="preserve">cuối 2023 và đầu 2024 ko trúng thầu </t>
  </si>
  <si>
    <t>PP2300448453</t>
  </si>
  <si>
    <t>Keo sinh học vá mạch máu và màng não 5ml</t>
  </si>
  <si>
    <t>Thành phần: Là loại protein hydrogel chứa BSA và 65% nước, được tạo thành từ huyết thanh Albumin bò (BSA) (45%) và glutaraldehyde (10%).
- Thể tích: 5ml
- Đóng gói tiệt trùng, bao gồm 1 tuýp 2ml keo và 4 đầu bơm keo</t>
  </si>
  <si>
    <t>PP2300448454</t>
  </si>
  <si>
    <t>Kẹp mạch máu titan cỡ trung bình loại Horizon hoặc tương đương</t>
  </si>
  <si>
    <t>Dụng cụ phẫu thuật cầm máu</t>
  </si>
  <si>
    <t>Clip mạch máu
- Chất liệu: Titanium
- Cỡ 3.08 x 4.68mm
- Có cấu tạo rãnh ngăn ngừa vỡ mạch máu và tuột khi phẫu thuật.
- Tiêu chuẩn CE/ISO/FDA
- Tương đương loại Horizon</t>
  </si>
  <si>
    <t>nhà thầu không gửi làm rõ:
+ E-HSMT yêu cầu: “Chất liệu: Titanium. Cỡ 3.08 x 4.68mm. Có cấu tạo rãnh ngăn ngừa vỡ mạch máu và tuột khi phẫu thuật. Tương đương loại Horizon”
E-HSĐXKT: catalogue không thấy đề cập, đề nghị công ty cung cấp tài liệu.
+ Bản kết quả phân loại TTBYT số 01/2023/PL-HCG: không tra được trên cổng dịch vụ công trực tuyến Quản lý trang thiết bị y tế.
+ Bên dự thầu cung cấp Phiếu tiếp nhận HSCBĐKPL TTBYT.
+ Bên dự thầu cung cấp Phiếu tiếp nhận hồ sơ công bố đủ điều kiện mua bán TTBYT.
ISO 13485:2016 hết hạn ngày 06/9/2024</t>
  </si>
  <si>
    <t>PP2300448455</t>
  </si>
  <si>
    <t>Kẹp rốn</t>
  </si>
  <si>
    <t>Kẹp rốn MPV</t>
  </si>
  <si>
    <t>Kẹp rốn
- Chất liệu nhựa PP nguyên sinh, độ trơn láng cao. 
- Vô trùng</t>
  </si>
  <si>
    <t>PP2300448456</t>
  </si>
  <si>
    <t>Khăn phẫu thuật có lỗ</t>
  </si>
  <si>
    <t>Săng phẫu thuật có lỗ</t>
  </si>
  <si>
    <t>Khăn phẫu thuật có lỗ
- Chất liệu: Vải PP 100%.
- Kích thước: 50cm*50cm, lỗ hình tròn.
- Tiệt khuẩn từng cái</t>
  </si>
  <si>
    <t>PP2300448457</t>
  </si>
  <si>
    <t>Khẩu trang N95</t>
  </si>
  <si>
    <t>Khẩu trang N95, 5 lớp, dây quàng đầu, KVT (1 cái/gói-10 cái/hộp) (Danameco, VN)</t>
  </si>
  <si>
    <t xml:space="preserve"> Khẩu trang N95, không van
- Vật liệu lọc an toàn hiệu quả và thiết kế tiện dụng
- Có lớp Carbon hoạt tính chống mùi, chống bụi, phòng độc dùng một lần an toàn vượt trội.
- Có kẹp mũi.
- Kháng nước
- Dây nịt đầu đàn hồi dễ điều chỉnh</t>
  </si>
  <si>
    <t>PP2300448458</t>
  </si>
  <si>
    <t>Khẩu trang y tế</t>
  </si>
  <si>
    <t xml:space="preserve">Khẩu trang y tế 3 lớp </t>
  </si>
  <si>
    <t>Khẩu trang y tế
- Chất liệu: Vải không dệt, lớp vi lọc kháng khuẩn 
- Hiệu suất lọc BFE &gt;= 95%
- Hiệu suất lọc PFE &gt;= 95%
- Trở lực hô hấp &lt;= 9mmH2O
- Thanh nẹp nhựa Polyetylen mềm mại dễ uốn nắn
- Dây đeo thun xốp co giãn tốt.</t>
  </si>
  <si>
    <t>50 cái / hộp</t>
  </si>
  <si>
    <t xml:space="preserve"> Sử dụng trong việc khám chữa bệnh, kỹ thuật tại nhà và tắm gội nội viện 
-Sử dụng đóng bộ thăm bệnh cho các khối hồi sức</t>
  </si>
  <si>
    <t>PP2300448459</t>
  </si>
  <si>
    <t>Khẩu trang y tế có dây cột</t>
  </si>
  <si>
    <t>Khẩu trang y tế phòng nhiễm khuẩn (dây cột)</t>
  </si>
  <si>
    <t>Khẩu trang y tế dây cột
- Chất liệu: vải PP không dệt, không độc tố, không gây kích ứng, bề mặt sạch, không còn đầu chỉ sơ vải
- Gồm 3 lớp vải: 
+ Lớp trong là lớp vải không dệt PP spunbond trắng, thấm nước,
+ Lớp giữa là lớp giấy vi lọc cao cấp
+ Lớp ngoài là vải không dệt PP Spunbond xanh, không thấm nước, có gấp nếp
- Thanh tựa mũi: nhựa PP định hình (không dùng lõi kim loại bọc nhựa)
- Đặc điểm: dây đeo chắc chắn, các mép ôm khít khuôn mặt, đảm bảo che kín mũi miệng
- Gồm 4 dây cột dài khoảng 40cm
- Kích thước 90 x 175mm, mở rộng &gt; 18cm
- Hiệu suất lọc khuân (BFE_Nelson) &gt; 95% (ASTM 2101) 
- Hiệu suất lọc bụi (PFE): &gt;95%
- Độ chống giọt bắn  và độ sạch vi sinh: đạt Type IIR (EN14683:2019+AC:2019.)
- Đóng gói tiệt khuẩn từng cái
- Tiêu chuẩn chất lượng: ISO, TCVN 8389-1:2010</t>
  </si>
  <si>
    <t>PP2300448460</t>
  </si>
  <si>
    <t>Khí sử dụng cho máy phát tia Plasma lạnh hỗ trợ điều trị vết thương</t>
  </si>
  <si>
    <t>Khí AirMAC</t>
  </si>
  <si>
    <t>- Sử dụng cho máy phát tia Plasma lạnh hỗ trợ điều trị vết thương
- Khí nén đóng trong bình hợp kim nhôm dung tích 8 lít</t>
  </si>
  <si>
    <t>Bình</t>
  </si>
  <si>
    <t>PP2300448461</t>
  </si>
  <si>
    <t>Khóa 3 ngã dây 100cm</t>
  </si>
  <si>
    <t>Khoá ba ngã USAM với van 3 cánh, kèm dây nối</t>
  </si>
  <si>
    <t>Khóa 3 ngã dây 100cm
- Chất liệu Polycarbonate, HDPE, PP;
- Đầu nối côn luer 6%
- Chiều dài dây 100cm;
- Tiệt trùng</t>
  </si>
  <si>
    <t>PP2300448462</t>
  </si>
  <si>
    <t>Khóa 3 ngã không dây</t>
  </si>
  <si>
    <t>Khoá ba ngã USAM với van 3 cánh, không dây nối</t>
  </si>
  <si>
    <t>Khóa 3 ngã không dây
- Chất liệu Polycarbonate, HDPE, PP;
- Đầu nối côn luer 6%
- Thể tích mồi &gt; 0.2ml
- Tiệt trùng</t>
  </si>
  <si>
    <t>Khóa 3 ngã không dây
 - Chất liệu Polycarbonate, HDPE, PP;
 - Đầu nối côn luer 6%
 - Thể tích mồi &gt; 0.2ml
 - Tiệt trùng
 -  Kết nối chặt chẽ với kim tiêm và dây truyền dịch qua các khớp nối mà không bị rò rỉ dịch trong quá trình truyền chất lỏng. 
 - Tiêu chuẩn: ISO, CE</t>
  </si>
  <si>
    <t>PP2300448463</t>
  </si>
  <si>
    <t>Khóa ba ngã có dây dài 25cm</t>
  </si>
  <si>
    <t xml:space="preserve">Khóa ba chạc có dây nối	</t>
  </si>
  <si>
    <t>Khóa ba ngã gồm:
- 2 đầu kết nối có nắp vặn khóa đóng mở được và khóa luer-lock.
- Có dây nối dài 25cm mềm dẻo làm từ nhựa nguyên sinh trong suốt, không chứa độc tố. 
- Tiệt trùng</t>
  </si>
  <si>
    <t xml:space="preserve">"Khóa ba ngã gồm:
- 2 đầu kết nối có nắp vặn khóa đóng mở được và khóa luer-lock.
- Có dây nối dài 25cm mềm dẻo làm từ nhựa nguyên sinh trong suốt, không chứa độc tố. 
- Tiệt trùng
 Kết nối chặt chẽ với kim tiêm và dây truyền dịch qua các khớp nối mà không bị rò rỉ dịch trong quá trình truyền chất lỏng. 
- Tiêu chuẩn: ISO, CE"
</t>
  </si>
  <si>
    <t>PP2300448464</t>
  </si>
  <si>
    <t>Kim 26 1*1/2</t>
  </si>
  <si>
    <t>- Chất liệu kim bằng Crôm-Nikel, phủ silicone, đầu kim 3 mặt vát, thành kim mỏng, trơn láng.
- Kích cỡ: 26 1*1/2
- Chuôi kim bằng nhựa Polypropylen, không chứa DEHP, đấu nối luer lock, tương thích với các đầu nối male
- Đóng gói tiệt khuẩn từng cái</t>
  </si>
  <si>
    <t>PP2300448465</t>
  </si>
  <si>
    <t>Kim châm cứu các cỡ</t>
  </si>
  <si>
    <t>Kim châm cứu vô trùng dùng một lần</t>
  </si>
  <si>
    <t xml:space="preserve">Kim châm cứu
- Chất liệu: làm bằng thép không gỉ
- Kích thước: 0.25x25mm; 0.25x40mm; 0.3x75mm
- Cán kim được cuốn bằng sợi thép, các vòng quấn tròn đều, không có khoảng cách, không có gờ ráp
- Tiêu chuẩn đóng gói tiệt khuẩn, vỉ giấy, vỉ nhựa PVC/PE bao phim từng cây một. </t>
  </si>
  <si>
    <t>PP2300448466</t>
  </si>
  <si>
    <t>Kim chích cầm máu dùng trong nội soi tiêu hóa</t>
  </si>
  <si>
    <t>Kim chích cầm máu</t>
  </si>
  <si>
    <t>Kim chích cầm máu dùng trong nội soi tiêu hóa
 - Dùng chích cầm máu qua nội soi. 
 - Đầu kim dài 4 mm, đầu vát, đường kính 23G.
 - Dây dẫn đường kính ≤ 2.5mm, dài ≥ 165-230cm.
 - Dùng cho dạ dày/ đại tràng.
 - Tay cầm có khóa.
 - Cơ chế thu/ra kim có tiếng click để thao tác chính xác hơn
 - Tiêu chuẩn sử dụng 1 lần</t>
  </si>
  <si>
    <t>Kim chích loại ống PP, ống ngoài trong suốt có thể nhìn thấy đầu kim bên trong 
 Ống hướng thẳng về phía trước nhắm đến chính xác đến vị trí mục tiêu
 Có thể dự đoán chính xác chiều dài kim, khả năng bị thủng thấp do kiểm soát được
 độ nhô kim không bị nhô ra đột ngột
 Chiều dài 230cm (± 10cm), chiều dài mũi kim 4mm, sử dụng 1 lần
 Đường kính kim 0.64mm, đường kính ống 2.4mm</t>
  </si>
  <si>
    <t>PP2300448467</t>
  </si>
  <si>
    <t>Kim chọc dò tủy sống 22G</t>
  </si>
  <si>
    <t>Kim chọc dò gây tê tủy sống</t>
  </si>
  <si>
    <t>Kim chọc dò tủy sống
- Kích thước 22G x 3 1/2", sắc bén
- Chuôi kim trong suốt.</t>
  </si>
  <si>
    <t>PP2300448468</t>
  </si>
  <si>
    <t>Kim chọc hút tủy xương</t>
  </si>
  <si>
    <t>Kim sinh thiết (chọc hút) tủy xương "SELECTIVE"</t>
  </si>
  <si>
    <t>Kim chọc hút tủy xương dùng một lần
- Cỡ kim: 16G 
- Chiều dài kim 28 mm, điều chỉnh được từ 8 - 45 mm 
- Có nút xoay điều chỉnh độ sâu,
- Có thang vạch trên thân kim 
- Đầu kim cannula được mài sắc kiểu 3 cạnh
- Đầu nối Luer chuẩn kết nối với xylanh</t>
  </si>
  <si>
    <t>Tùy vào lượng bệnh cần dùng kỹ thuật</t>
  </si>
  <si>
    <t>PP2300448469</t>
  </si>
  <si>
    <t>Kim chọc mạch quay, đùi các cỡ</t>
  </si>
  <si>
    <t>SURFLO I.V.Catheter</t>
  </si>
  <si>
    <t>Kim chọc mạch quay, đùi các cỡ
- Kim luồn loại không cánh, không cửa. 
- Catheter bằng chất liệu ETFE.
- Khoang chứa máu trong suốt
- Thời gian lưu kim lên đến 72h</t>
  </si>
  <si>
    <t>PP2300448470</t>
  </si>
  <si>
    <t>Kim đẩy chỉ 23G vô trùng</t>
  </si>
  <si>
    <t>Kim châm cứu đẩy chỉ vô trùng dùng một lần</t>
  </si>
  <si>
    <t xml:space="preserve"> Kim đẩy chỉ 23G
- Được ép riêng từng kim trên vỉ nhựa bọc lớp giấy tiệt trùng
- Kích thước 0.3x33mm
- Hộp 20 vỉ -100 kim</t>
  </si>
  <si>
    <t>Cái / Cây</t>
  </si>
  <si>
    <t>PP2300448471</t>
  </si>
  <si>
    <t>Kim điện cơ</t>
  </si>
  <si>
    <t>Kim điện cơ đồng trục dùng một lần dài 37mm</t>
  </si>
  <si>
    <t>- Kim điện cơ đồng trục dùng một lần
- Chiều dài 37mm</t>
  </si>
  <si>
    <t>PP2300448472</t>
  </si>
  <si>
    <t>Kim dùng cho máy khoang xương các cỡ</t>
  </si>
  <si>
    <t>Kim truyền tĩnh mạch qua xương, chiều dài: 15mm - 45mm, bao gồm:
- 1 kim truyền tĩnh mạch qua xương
- 1 dây nối
- 1 vòng đeo tay
- 1 đồ hủy vật sắc nhọn
- Tiệt khuẩn.</t>
  </si>
  <si>
    <t>PP2300448473</t>
  </si>
  <si>
    <t>Kim gây tê tuỷ sống các cỡ</t>
  </si>
  <si>
    <t>Kim gây tê tuỷ sống các cỡ
- Kim bằng thép không gỉ, 3 mặt vát sắc bén, dài 88mm - 90mm.
- Chuôi kim trong suốt, có phản quang, giúp phát hiện nhanh dịch não tủy chảy ra
- Tiệt khuẩn</t>
  </si>
  <si>
    <t>PP2300448474</t>
  </si>
  <si>
    <t>Kìm kẹp clip mổ nội soi cỡ L</t>
  </si>
  <si>
    <t xml:space="preserve">Kìm kẹp clip polymer nội soi Weck Hem-o-lok cỡ L </t>
  </si>
  <si>
    <t>Kìm kẹp clip Hemolok mổ nội soi, đầu thẳng
- Kẹp clip cỡ L
- Chiều dài 32.5cm
- Đường kính 5mm</t>
  </si>
  <si>
    <t>PP2300448475</t>
  </si>
  <si>
    <t>Kìm kẹp clip mổ nội soi cỡ ML</t>
  </si>
  <si>
    <t xml:space="preserve">Kìm kẹp clip polymer nội soi Weck Hem-o-lok cỡ ML </t>
  </si>
  <si>
    <t xml:space="preserve">Kìm kẹp clip Hemolok mổ nội soi, đầu thẳng 
- Kẹp clip cỡ ML
- Chiều dài 32.5cm
- Đường kính 5mm </t>
  </si>
  <si>
    <t>PP2300448476</t>
  </si>
  <si>
    <t>Kìm kẹp clip titan mổ mở, cỡ nhỏ</t>
  </si>
  <si>
    <t>Kìm kẹp clip LIGACLIP</t>
  </si>
  <si>
    <t>Kìm kẹp clip titan mổ mở
- Cỡ nhỏ
- Chiều dài 20cm/19.05cm
- Hàm góc 20 độ/15 độ</t>
  </si>
  <si>
    <t>PP2300448477</t>
  </si>
  <si>
    <t>Kìm kẹp clip titan mổ mở, cỡ trung bình</t>
  </si>
  <si>
    <t>Kìm kẹp clip titan mổ mở
- Cỡ trung bình
- Chiều dài 20cm/19.05cm
- Hàm góc 20 độ/15 độ</t>
  </si>
  <si>
    <t>PP2300448478</t>
  </si>
  <si>
    <t>Kìm kẹp clip titan mổ mở, kẹp clip cỡ Micro</t>
  </si>
  <si>
    <t>Kìm mang clip mạch máu dài 20cm cỡ siêu nhỏ -EB</t>
  </si>
  <si>
    <t>Kìm kẹp clip titan mổ mở,
- Cỡ Micro
- Chiều dài 20cm,
- Hàm góc 20 độ</t>
  </si>
  <si>
    <t>PP2300448479</t>
  </si>
  <si>
    <t>Kìm kẹp clip titan mổ mở, kẹp clip cỡ S-Wide</t>
  </si>
  <si>
    <t>Kìm mang clip mạch máu dài 20cm cỡ lớn -EB</t>
  </si>
  <si>
    <t>Kìm kẹp clip titan mổ mở
- Cỡ S-Wide
- Chiều dài 20cm
- Hàm góc 20 độ</t>
  </si>
  <si>
    <t>PP2300448480</t>
  </si>
  <si>
    <t>Kim lấy máu thử đường huyết</t>
  </si>
  <si>
    <t>Kim lấy máu VivaChek</t>
  </si>
  <si>
    <t>Kim lấy máu thử đường huyết
- Đầu kim 3 mặt cắt dễ dàng đâm qua da 
- Đường kính kim 0.33mm - 0.36mm (28G)
- Độ đâm sâu 1.5mm
- Đầu kim phủ silicon
- Tiệt khuẩn</t>
  </si>
  <si>
    <t>Thử ĐH tại nhà</t>
  </si>
  <si>
    <t>E-HSMT: Đầu kim phủ silicon
E-HSDT và trả lời làm rõ: Đầu kim được làm từ thép không gỉ</t>
  </si>
  <si>
    <t>PP2300448481</t>
  </si>
  <si>
    <t>Kim luồn có cánh, không cửa 24G</t>
  </si>
  <si>
    <t>Kim luồn tĩnh mạch an toàn Polycan Safety</t>
  </si>
  <si>
    <t>Kim luồn tĩnh mạch có đầu bảo vệ bằng kim loại.
 - Đầu kim được thiết kế với 3 mặt vát giúp đạt được độ bén tối đa.
 - Chất liệu:
  + Một đầu được làm từ Cathether nhựa.
  + Kim làm từ chất liệu FEP-Teflon.
 - Có 4 đường cản quang ngầm; 
 - Kim luồn có cánh, không cửa
 - Đường kính và độ dài catheter: 0.9mm x 25mm.
 - Kích cỡ : 24G</t>
  </si>
  <si>
    <t>Kim luồn tĩnh mạch có đầu bảo vệ bằng kim loại.
  - Đầu kim được thiết kế với 3 mặt vát giúp đạt được độ bén tối đa.
  - Chất liệu:
  + Một đầu được làm từ Cathether nhựa.
  + Kim làm từ chất liệu FEP-Teflon.
  - Có 4 đường cản quang ngầm; 
  - Kim luồn có cánh, không cửa
  - Đường kính và độ dài catheter: 0.9mm x 25mm.
  - Kích cỡ : 24G
 - Tiệt trùng
 - Tiêu chuẩn chất lượng: CE</t>
  </si>
  <si>
    <t>PP2300448482</t>
  </si>
  <si>
    <t>Kim luồn tĩnh mạch các số</t>
  </si>
  <si>
    <t xml:space="preserve">Kim luồn tĩnh mạch có cánh và có cổng tiêm        </t>
  </si>
  <si>
    <t>Kim luồn tĩnh mạch, có cánh, có cổng tiêm thuốc, các số
- Chất liệu ống thông bằng PTFE/FEP/PUR
- Kim được làm bằng thép không gỉ, sắc, nhọn. 
- Các cỡ G16, G18, G20, G22, G24. 
- Vô trùng.</t>
  </si>
  <si>
    <t>PP2300448483</t>
  </si>
  <si>
    <t>Kim luồn tĩnh mạch có cánh có cửa 18G</t>
  </si>
  <si>
    <t xml:space="preserve">Kim luồn tĩnh mạch có cánh và có cổng tiêm	</t>
  </si>
  <si>
    <t>- Chất liệu FEP-Teflon nên có thành cứng, mỏng và độ đàn hồi tốt giúp dễ dàng xuyên qua da
- Đầu kim mềm nên thành mạch không bị tổn thương
- Giữ ống thông trong mạch máu lên đến 72 giờ. 
- Cỡ 18 G</t>
  </si>
  <si>
    <t>Chất liệu FEP-Teflon nên có thành cứng, mỏng và độ đàn hồi tốt giúp dễ dàng xuyên qua da
 - Đầu kim mềm nên thành mạch không bị tổn thương
 - Giữ ống thông trong mạch máu lên đến 72 giờ. 
 - Cỡ 18 G
 - Tiệt trùng
 - Tiêu chuẩn CE</t>
  </si>
  <si>
    <t>Cái/Cây/
Chiếc</t>
  </si>
  <si>
    <t>PP2300448484</t>
  </si>
  <si>
    <t>Kim luồn tĩnh mạch có cánh có cửa 20G</t>
  </si>
  <si>
    <t>- Chất liệu FEP-Teflon nên có thành cứng, mỏng và độ đàn hồi tốt giúp dễ dàng xuyên qua da
- Đầu kim mềm nên thành mạch không bị tổn thương
- Giữ ống thông trong mạch máu lên đến 72 giờ. 
- Cỡ 20 G</t>
  </si>
  <si>
    <t>Chất liệu FEP-Teflon nên có thành cứng, mỏng và độ đàn hồi tốt giúp dễ dàng xuyên qua da
 - Đầu kim mềm nên thành mạch không bị tổn thương
 - Giữ ống thông trong mạch máu lên đến 72 giờ. 
 - Cỡ 20 G
 - Tiệt trùng
 - Tiêu chuẩn CE</t>
  </si>
  <si>
    <t>PP2300448485</t>
  </si>
  <si>
    <t>Kim luồn tĩnh mạch có cánh có cửa 22G</t>
  </si>
  <si>
    <t>- Chất liệu FEP-Teflon nên có thành cứng, mỏng và độ đàn hồi tốt giúp dễ dàng xuyên qua da
- Đầu kim mềm nên thành mạch không bị tổn thương
- Giữ ống thông trong mạch máu lên đến 72 giờ. 
- Cỡ 22 G</t>
  </si>
  <si>
    <t>Chất liệu FEP-Teflon nên có thành cứng, mỏng và độ đàn hồi tốt giúp dễ dàng xuyên qua da
 - Đầu kim mềm nên thành mạch không bị tổn thương
 - Giữ ống thông trong mạch máu lên đến 72 giờ. 
 - Cỡ 22 G
 - Tiệt trùng
 - Tiêu chuẩn CE</t>
  </si>
  <si>
    <t>PP2300448486</t>
  </si>
  <si>
    <t>Kim sinh thiết ( phụ kiện sử dụng cho máy sinh thiết chân không vú). Kích thước 10G</t>
  </si>
  <si>
    <t>Kim sinh thiết</t>
  </si>
  <si>
    <t>Kim sinh thiết (phụ kiện sử dụng cho máy sinh thiết chân không vú)
- Dùng 1 lần cho điều trị 1 khối u
- Kích thước kim: 10G
- Kiểu: mũi vát, chất liệu thép không gỉ, vỏ ngoài và vật liệu bên trong bằng nhựa ABS, PC và silicon
- Chiều dài: 369 mm - 400 mm
- Chiều dài mũi kim: 100 mm - 120 mm.
- Tiệt trùng.</t>
  </si>
  <si>
    <t>Không đáp ứng TNKT của E-HSMT:"Chiều dài: 369 mm - 400 mm", E-HSĐXKT: "Chiều dài kim 369.5mm"</t>
  </si>
  <si>
    <t>PP2300448487</t>
  </si>
  <si>
    <t>Kim sinh thiết (phụ kiện sử dụng cho máy sinh thiết chân không vú). Kích thước 8G</t>
  </si>
  <si>
    <t>Kim sinh thiết (phụ kiện sử dụng cho máy sinh thiết chân không vú)
- Dùng 1 lần cho điều trị 1 khối u 
- Kích thước kim: 8G
- Kiểu: mũi vát,
- Chất liệu thép không gỉ, vỏ ngoài và vật liệu bên trong bằng nhựa ABS, PC và silicon
 - Chiều dài: 360mm - 400mm
 - Chiều dài mũi kim: 100mm - 120mm.
 - Tiệt trùng.</t>
  </si>
  <si>
    <t>Không đáp ứng TNKT của E-HSMT:"Chiều dài: 360mm - 400mm
 - Chiều dài mũi kim: 100mm - 120mm.", E-HSĐXKT: " Chiều dài kim 369.5mm;
- Chiều dài mũi kim: 109.0 mm
- Sai số: ± 2%"</t>
  </si>
  <si>
    <t>PP2300448488</t>
  </si>
  <si>
    <t>Kim sinh thiết lõi các cỡ</t>
  </si>
  <si>
    <t>Kim sinh thiết bán tự động Ultimate có kim dẫn đường các cỡ</t>
  </si>
  <si>
    <t xml:space="preserve">
'Kim sinh thiết bán tự động, dùng sinh thiết mô mềm, các cỡ, cho phép sinh thiết ở nhiều vị trí mô khác nhau, 
- Một bộ kim bao gồm: 01 kim chính, 01 kim dẫn đường
- Chất liệu: 
+ Thân kim được làm bằng thép không rỉ
+ Tay cầm 3 ngón được làm bằng nhựa y tế siêu bền
- Đường kính kim 14G, 16G, 18G, 20G
- Độ dài kim: 90mm, 130mm, 160mm, 220mm.
- Có vạch cản quang chia độ dài trên thân kim
- Kim có khóa an toàn.
- Có đầu chọc hút để lựa chọn.</t>
  </si>
  <si>
    <t xml:space="preserve">Cái </t>
  </si>
  <si>
    <t>PP2300448489</t>
  </si>
  <si>
    <t>Kim sinh thiết lõi tự động</t>
  </si>
  <si>
    <t>Kim sinh thiết CoreCut</t>
  </si>
  <si>
    <t>Súng sinh thiết tự động liền kim dùng cho sinh thiết thận
- Kim được làm bằng thép không rỉ, đầu vát
- Đường kính 14G - 16G -18G
- Độ dài 150mm, 200mm.
- Độ dài lưỡi cắt mô bệnh phẩm 22mm
- Súng có cơ chế khóa an toàn.
- Đạt tiêu chuẩn EC, ISO 13485, FSC</t>
  </si>
  <si>
    <t>PP2300448490</t>
  </si>
  <si>
    <t>Kim sinh thiết mô mềm</t>
  </si>
  <si>
    <t>Kim sinh thiết bán tự động, dùng sinh thiết mô mềm, các cỡ
- Một bộ kim bao gồm:
+ 01 kim chính
+ 01 kim dẫn đường
- Chất liệu: 
+ Thân kim được làm bằng thép không rỉ
+ Tay cầm 3 ngón được làm bằng nhựa y tế siêu bền
- Đường kính kim 14G, 16G, 18G, 20G
- Độ dài kim: 90mm, 130mm, 160mm, 220mm.
- Kim có khóa an toàn.
- Có đầu chọc hút để lựa chọn.</t>
  </si>
  <si>
    <t>PP2300448491</t>
  </si>
  <si>
    <t>Kim tiêm 23G</t>
  </si>
  <si>
    <t>Kim tiêm MPV</t>
  </si>
  <si>
    <t>- Kích thước kim: 23G x 1"
- Chất liệu: nhựa PP, thép không gỉ</t>
  </si>
  <si>
    <t>PP2300448492</t>
  </si>
  <si>
    <t>Kim tiêm các cỡ</t>
  </si>
  <si>
    <t>Kim tiêm sử dụng một lần</t>
  </si>
  <si>
    <t>Kim lấy máu, lấy thuốc và kim tiêm các cỡ
- Đóng gói tiệt khuẩn từng cái
- Chất liệu: Kim thép không gỉ phủ lớp silicon;</t>
  </si>
  <si>
    <r>
      <rPr>
        <sz val="13"/>
        <color indexed="8"/>
        <rFont val="Times New Roman"/>
        <family val="1"/>
      </rPr>
      <t xml:space="preserve">Kim lấy máu, lấy thuốc và kim tiêm các cỡ
- Chất liệu: Kim thép không gỉ phủ lớp silicon;
</t>
    </r>
    <r>
      <rPr>
        <b/>
        <sz val="13"/>
        <color indexed="10"/>
        <rFont val="Times New Roman"/>
        <family val="1"/>
      </rPr>
      <t xml:space="preserve">- Gồm các cỡ: 18G, 23G, 25G, ....
</t>
    </r>
    <r>
      <rPr>
        <sz val="13"/>
        <color indexed="8"/>
        <rFont val="Times New Roman"/>
        <family val="1"/>
      </rPr>
      <t>- Đóng gói tiệt khuẩn từng cái</t>
    </r>
  </si>
  <si>
    <t>PP2300448493</t>
  </si>
  <si>
    <t>Kim tiêm và dây nối dùng cho buồng tiêm</t>
  </si>
  <si>
    <t>Kim an toàn GRIPPER Plus Power P.A.C dùng cho buồng tiêm dưới da áp lực cao các cỡ</t>
  </si>
  <si>
    <t>- Kim gập góc có đế cố định
- Chiều dài ống dẫn từ kim đến đầu nối 250 mm
- Đường kính: 0.9 mm
- Chiều dài: 15 mm - 25mm.</t>
  </si>
  <si>
    <t>PP2300448494</t>
  </si>
  <si>
    <t>Kít thu nhận tiểu cầu, huyết tương túi đôi</t>
  </si>
  <si>
    <t>Trima Accel® LRS® Platelet, Plasma Set (Kèm 1 túi dung dịch chống đông)</t>
  </si>
  <si>
    <t xml:space="preserve">                                                                                                                                                                                                                                                                                                                                                                                                                                                                                                                                                                                                                                                                                                                                                                                                                                                                                                                                                                                                                                                                                                                                                                                                                                                                                                                                                                                                                                                                                                                                                                                                                                                                                                                                                                                                                                                                                                                                                                                                                                                                                                                                                                                                                                                                                                                                                                                                                                                                                                                                                                                                                                                                                                                                                                                                                                                                                                                                                                                                                                                                                                                                                                                                                                                                                                                                                                                                                                                                                                                                                                                                                                                                                                                                                                                                                                                                                                                                                                                                                                                                                                                                                                                                                                                                                                                                                                                                                                                                                                                                                                                                                                                                                                                                                                                                                                                                                                                                                                                                                                                                                                                                                                                                                                                                                                                                                                                                                                                                                                                                                                                                                                                                                                                                                                                                                                                                                                                                                                                                                                                                                                                                                                                                                                                                                                                                                                                                                                                                                                                                                                                                                                                                                                                                                                                                                                                                                                                                                                                                                                                                                                                                                                                                                                                                                                                                                                           </t>
  </si>
  <si>
    <t>PP2300448495</t>
  </si>
  <si>
    <t>Kít thu nhận tiểu cầu, huyết tương túi đơn</t>
  </si>
  <si>
    <t>Bộ kít có gắn sẵn các đường dây, các túi thu tiểu cầu, túi thu huyết tương, kênh ly tâm Kín, vô trùng, có filter lọc vi khuẩn trên đường dây chống đông. Thu đồng thời:
- Tiểu cầu túi đơn (thu 1 đơn vị tiểu cầu/1 lần thu) 
- Huyết tương 
- Có filter lọc 200 microns trên đường trả máu về.
- Có bầu bẫy khí trên đường trả máu về
- Bộ kít có hệ thống giảm thiểu bạch cầu LRS
- Bộ kít chỉ dùng 1 kim 
- Thể tích ngoài tuần hoàn 196 ml
 - Kèm 1 túi dung dịch chống đông</t>
  </si>
  <si>
    <t>PP2300448496</t>
  </si>
  <si>
    <t>Lam kính nhám</t>
  </si>
  <si>
    <t>Lam kính xét nghiệm 7105</t>
  </si>
  <si>
    <t>Lam kính nhám
- Chất liệu: Thủy tinh, có một đầu nhám
- Kích thước: 25.4 x 76.2mm
- Độ dày: 1 – 1.2mm</t>
  </si>
  <si>
    <t>PP2300448497</t>
  </si>
  <si>
    <t>Lam kính trơn</t>
  </si>
  <si>
    <t>Lam kính xét nghiệm 7102</t>
  </si>
  <si>
    <t xml:space="preserve">Lam kính trơn
- Chất liệu: Thủy tinh 
- Kích thước: 25.4 x 76.2 mm
- Độ dày: 1mm - 1.2mm            </t>
  </si>
  <si>
    <t>Hộp/ 72 cái</t>
  </si>
  <si>
    <t>PP2300448498</t>
  </si>
  <si>
    <t>Lam nhuộm hóa mô miễn dịch</t>
  </si>
  <si>
    <t>POSITIVE CHARGED SLIDES KALTEK x72</t>
  </si>
  <si>
    <t xml:space="preserve">Làm bằng thủy tinh soda lime siêu trắng, có hàm lượng kim loại thấp, trong suốt về mặt quang học
Có tính chất hóa học tương tự như silane.
Bề mặt tích điện dương để tăng cường sự bám dính của tế bào
Kích thước 25x75x1mm gó 90 độ
Lam kính mỏng, phẳng, dùng cho các mẫu mô cắt lạnh, mẫu mô cố định bằng formalin vùi paraffin hoặc phết tế bào.
Chứng nhận chất lượng FDA/CE
</t>
  </si>
  <si>
    <t>PP2300448499</t>
  </si>
  <si>
    <t>Lammen</t>
  </si>
  <si>
    <t>Lammen xét nghiệm 22*22</t>
  </si>
  <si>
    <t xml:space="preserve">- Kính phủ, hình vuông, trong suốt.
- Kích thước 22 x 22 mm
- Dày 0.13 - 0.17 mm
-Chưng nhận chất lượng FDA/CE
</t>
  </si>
  <si>
    <t>PP2300448500</t>
  </si>
  <si>
    <t>Lancet</t>
  </si>
  <si>
    <t>Kim lấy máu (h/200c)</t>
  </si>
  <si>
    <t>Kim chích lấy máu.
- Thành phần: thép carbon/thép không gỉ
- Đầu mũi kim được vát nhọn
- Tiệt trùng
- Được bọc giấy riêng lẻ</t>
  </si>
  <si>
    <t>Không đạt về hồ sơ kỹ thuật</t>
  </si>
  <si>
    <t>PP2300448501</t>
  </si>
  <si>
    <t>Lọ đựng bệnh phẩm 30ml</t>
  </si>
  <si>
    <t>Lọ nhựa đựng mẫu PP 50ml HTM nắp đỏ, không nhãn</t>
  </si>
  <si>
    <t>Lọ đựng bệnh phẩm sử dụng lấy đàm để xét nghiệm, nắp vặn.
- Chất liệu: nhựa PP/PS
- Dung tích 30ml
- Miệng hình ô van</t>
  </si>
  <si>
    <t>PP2300448502</t>
  </si>
  <si>
    <t>Lọ đựng nước tiểu</t>
  </si>
  <si>
    <t>Lọ nhựa đựng mẫu PS 55ml HTM nắp trắng, có nhãn</t>
  </si>
  <si>
    <t>Lọ đựng nước tiểu
- Chất liệu: nhựa PS trắng trong
- Có nhãn màu trắng
- Nắp màu (đỏ, trắng....)
- Dung tích 50ml ±5.</t>
  </si>
  <si>
    <t>Xét nghiệm nước
tiểu tại nhà</t>
  </si>
  <si>
    <t>PP2300448503</t>
  </si>
  <si>
    <t xml:space="preserve">Lọ đựng phân </t>
  </si>
  <si>
    <t>Lọ nhựa đựng phân có chất bảo quản 50ml HTM nắp vàng, có nhãn</t>
  </si>
  <si>
    <t>- Lọ nhựa y tế trung tính, trắng trong, tinh khiết 100% không phản ứng với bệnh phẩm bên trong.
- Dung tích 50ml ±5.
- Có nhãn màu trắng, có thìa lấy mẫu phân và chất bảo quản bên trong.
- Nắp vặn/xoay</t>
  </si>
  <si>
    <t>PP2300448504</t>
  </si>
  <si>
    <t>Lọ vô trùng lấy mẫu</t>
  </si>
  <si>
    <t>MDL Specimen Container 40mL</t>
  </si>
  <si>
    <t>Lọ vô trùng dùng cho xét nghiệm nuôi cấy vi khuẩn
- Chất liệu: nhựa y tế/Polypropylen/nhựa PP nguyên sinh
- Thể tích 30ml- 60ml
- Tiệt trùng từng cái.</t>
  </si>
  <si>
    <t xml:space="preserve">Không đáp ứng yêu cầu kỹ thuật của E-HSMT về chất liệu </t>
  </si>
  <si>
    <t>PP2300448505</t>
  </si>
  <si>
    <t>Lò xo đóng khoảng dài 9mm</t>
  </si>
  <si>
    <t>Lò xo kéo răng để đóng khoảng trống trên cung hàm giữa các răng trong nắn chỉnh răng 
- Chất liệu: thép không gỉ
- Đường kính lò xo: 0.10 x 0.30 inch
- Chiều dài: 9mm
- Lực kéo: khoảng 100 → 250 gram
- Cấu tạo: hai đầu hình tròn dẹp, một đầu to, một đầu nhỏ, lò xo nằm giữa
- Tương thích với dây chỉnh nha các cỡ</t>
  </si>
  <si>
    <t>PP2300448506</t>
  </si>
  <si>
    <t>Lò xo mở Niti</t>
  </si>
  <si>
    <t>Lò xo kéo răng để đóng khoảng trống trên cung hàm giữa các răng trong nắn chỉnh răng 
- Chất liệu Niti
- Chiều dài 200-500mm
- Đường kính 0.01 inch</t>
  </si>
  <si>
    <t>PP2300448507</t>
  </si>
  <si>
    <t>Lọc 3 chức năng người lớn</t>
  </si>
  <si>
    <t>Phin lọc khuẩn loại 3 chức năng, dùng cho người lớn SAMBRUS-V (có tiệt trùng)</t>
  </si>
  <si>
    <t>Lọc 3 chức năng người lớn
- Hiệu suất lọc vi khuẩn: ≥ 99.9995%
- Hiệu suất lọc vi rút: ≥ 99.9995% 
- Độ ẩm của khí ở ngõ ra (với VT =500ml)  ≥ 31mg/L
- Tiệt trùng bằng khí EO</t>
  </si>
  <si>
    <t>PP2300448508</t>
  </si>
  <si>
    <t>Lọc đo chức năng hô hấp</t>
  </si>
  <si>
    <t>Phin lọc khuẩn đo chức năng hô hấp</t>
  </si>
  <si>
    <t>Lọc đo chức năng hô hấp
- Lọc khuẩn cho máy đo chức năng hô hấp KoKo
- Đầu ngậm elip màu trắng . 
- Vật liệu PVC
- Đường kính ngoài 48mm.</t>
  </si>
  <si>
    <t>PP2300448509</t>
  </si>
  <si>
    <t>Lọc khuẩn làm ẩm sơ sinh cao cấp</t>
  </si>
  <si>
    <t>Lọc ấm ẩm sơ sinh Pharma Neo</t>
  </si>
  <si>
    <t>Lọc khuẩn làm ẩm sơ sinh cao cấp
- Hiệu suất lọc vi khuẩn: ≥ 99.9985%
- Hiệu suất lọc vi rút: &gt; 99.975% 
- Khoảng chết: ≤ 10ml
- Vật liệu màng lọc : Foam PU tĩnh điện tổng hợp/ Polypropylene 
- Tiệt trùng từng cái.</t>
  </si>
  <si>
    <t>Tính năng kỹ thuật không đáp ứng E-HSMT: Vật liệu màng lọc : Foam PU tĩnh điện tổng hợp/ Polypropylene . Khoảng chết: ≤ 10ml
E-HSDT: Vật liệu màng lọc : sợi lọc Acrylic và Polypropylene .Khoảng chết: 23ml</t>
  </si>
  <si>
    <t>PP2300448510</t>
  </si>
  <si>
    <t>Lọc khuẩn làm ẩm trẻ nhỏ cao cấp</t>
  </si>
  <si>
    <t>Phin lọc khuẩn loại 3 chức năng, dùng cho trẻ em SAMBRUS-V (có tiệt trùng)</t>
  </si>
  <si>
    <t>Lọc khuẩn làm ẩm trẻ nhỏ cao cấp
- Hiệu suất lọc: &gt; 99,99%
- Trọng lượng ≤ 18g
- Khoảng chết thấp: ≤ 45ml</t>
  </si>
  <si>
    <t>PP2300448511</t>
  </si>
  <si>
    <t xml:space="preserve">Thòng lọng cắt polyp
</t>
  </si>
  <si>
    <t>Thọng lọng cắt polyp dùng với tần số dòng điện cao tần, hình oval, dài 240cm, độ mở snare D:15mm đến 30mm, tay cầm xoay được. Loại ống kép ống ngoài trong suốt có thể nhìn thấy đầu thòng lọng bên trong , không có lực đẩy đột ngột khi mở thòng lọng và có thể dự đoán được dựa vào tay cầm.
 Sử dụng 01 lần</t>
  </si>
  <si>
    <t xml:space="preserve">"Thọng lọng cắt polyp dùng với tần số dòng điện cao tần, hình oval, dài 240cm, độ mở snare D:15mm đến 30mm, tay cầm xoay được. Loại ống kép ống ngoài trong suốt có thể nhìn thấy đầu thòng lọng bên trong , không có lực đẩy đột ngột khi mở thòng lọng và có thể dự đoán được dựa vào tay cầm.
Sử dùng 01 lần "
</t>
  </si>
  <si>
    <t>PP2300448512</t>
  </si>
  <si>
    <t>Lưỡi dao cắt vi thể</t>
  </si>
  <si>
    <t>MICROTOME blades “UNI-TEK” S-35 n.50 pcs dispenser</t>
  </si>
  <si>
    <t>Lưỡi dao cắt vi thể
- Cắt được tất cả các loại mô (mô cứng, mô mềm, …)
- Tương thích với nhiều loại máy cắt</t>
  </si>
  <si>
    <t>PP2300448513</t>
  </si>
  <si>
    <t>Lưới đặt thoát vị bẹn tự dính mổ mở bên phải, loại Progrip hoặc tương đương</t>
  </si>
  <si>
    <t>Lưới thoát vị bẹn, tự dính Progrip dùng trong mổ mở thoát vị bẹn bên phải, kích thước 12x8 cm TEM1208GR</t>
  </si>
  <si>
    <t>Lưới đặt thoát vị bẹn tự dính mổ mở bên phải, loại Progrip hoặc tương đương
- Chất liệu: Polyethylene Trephthalate (polyester đơn sợi)
- Kích thước: 12x8cm
- Độ nặng 82g/m2, có thể thay đổi theo thời gian sau khi sử dụng.
- Có gai làm bằng chất liệu tan
- Có khả năng tự cố định 
- Tiêu chuẩn CE, ISO,CFS
- Tiêu chuẩn đóng gói: riêng rẻ, không gập đôi
- Tiệt khuẩn</t>
  </si>
  <si>
    <t>Cái / Miếng</t>
  </si>
  <si>
    <t>PP2300448514</t>
  </si>
  <si>
    <t>Lưới đặt thoát vị bẹn tự dính mổ mở bên trái, loại Progrip hoặc tương đương</t>
  </si>
  <si>
    <t>Lưới thoát vị bẹn, tự dính Progrip dùng trong mổ mở thoát vị bẹn bên trái, kích thước 12x8 cm TEM1208GL</t>
  </si>
  <si>
    <t>Lưới đặt thoát vị bẹn tự dính mổ mở bên trái, loại Progrip hoặc tương đương
- Lưới thoát vị đơn sợi
- Chất liệu Polyester thân nước, có các gai tự dính chất liệu Polylactic Acid. 
- Kích thước miếng lưới 12x8cm
- Lưới có hình dạng oval, có miếng lật sẵn tạo thuận lợi trong phẫu thuật
- Kích thước lỗ lưới 1.1mm - 1.7mm.</t>
  </si>
  <si>
    <t>PP2300448515</t>
  </si>
  <si>
    <t>Lưới dùng trong điều trị thoát vị bẹn mổ mở</t>
  </si>
  <si>
    <t>Lưới dùng trong điều trị thoát vị bẹn mổ mở 6 x 11cm - Polypropylene Mesh</t>
  </si>
  <si>
    <t xml:space="preserve">Lưới dùng trong điều trị thoát vị bẹn mổ mở
- Chất liệu polyvinylidene fluoride 
- Kích thước ngang 5-7cm, dọc 10-15cm
- Khả năng chịu lực: ≥ 16N/cm
- Lỗ hiệu quả &gt; 60%
- Độ đàn hồi: &gt; 20% 
- Kiểu dệt: lưới hoặc đan     
</t>
  </si>
  <si>
    <t>PP2300448516</t>
  </si>
  <si>
    <t>Lưới dùng trong điều trị thoát vị bẹn nội soi 10 x 15 cm</t>
  </si>
  <si>
    <t>Lưới dùng trong điều trị thoát vị bẹn nội soi 10 x 15cm - Polypropylene Mesh</t>
  </si>
  <si>
    <t>Lưới dùng trong điều trị thoát vị bẹn nội soi
- Chất liệu polyvinylidene fluoride (PVDF) 
- Kích thước: ngang 10-12cm, dọc 13-15cm 
- Lỗ hiệu quả: 65%
- Khả năng chịu lực: ≥ 16N/cm,
- Độ đàn hồi: 48%
- Đóng gói: riêng rẻ, không gập đôi, tiệt khuẩn
- Tiêu chuẩn chất lượng: ISO/CE/FDA</t>
  </si>
  <si>
    <t>PP2300448517</t>
  </si>
  <si>
    <t>Lưới dùng trong điều trị thoát vị thành bụng, kích thước 15x15cm</t>
  </si>
  <si>
    <t>Lưới dùng trong điều trị thoát vị thành bụng, kích thước 15x15cm - Polypropylene Mesh</t>
  </si>
  <si>
    <t>Lưới dùng trong điều trị thoát vị thành bụng
- Chất liệu bằng Polyvinylidene Flouride
- Kích thước 15 x 15cm
- Lỗ hiệu quả: 61%
- Phản ứng bề mặt: 2.14 m2/m2
- Độ bền tối ưu: 46N/cm
- Tiệt khuẩn</t>
  </si>
  <si>
    <t>PP2300448518</t>
  </si>
  <si>
    <t>Lưới dùng trong điều trị thoát vị thành bụng, kích thước 20x15cm</t>
  </si>
  <si>
    <t>Lưới thoát vị hai lớp chống dính dùng trong mổ nội soi thoát vị thành bụng PCOX Parietex, kích thước 20x15 cm, có đính chỉ PCO2015FX</t>
  </si>
  <si>
    <t xml:space="preserve">
Lưới dùng trong điều trị thoát vị thành bụng
- Chất liệu polyester 
- Kích thước 20 x 15 cm 
- Trọng lượng: 78 g/m2
- Khả năng chịu lực : ≥ 32N/cm theo chiều dọc, ≥ 22N/cm theo chiều ngang.
- Độ đàn hồi: &gt; 20% 
- Kiểu dệt: lưới 3D
- Chống dính: 1 mặt
- Đóng gói: riêng rẻ, không gập đôi, tiệt khuẩn
- Tiêu chuẩn chất lượng:  ISO, CE, CFS </t>
  </si>
  <si>
    <t>PP2300448519</t>
  </si>
  <si>
    <t>Lưới dùng trong điều trị thoát vị thành bụng, kích thước 20x25cm</t>
  </si>
  <si>
    <t>Lưới thoát vị hai lớp chống dính dùng trong mổ nội soi thoát vị thành bụng PCOX Parietex, kích thước 25x20 cm PCO2520FX</t>
  </si>
  <si>
    <t xml:space="preserve">Lưới dùng trong điều trị thoát vị thành bụng
- Chất liệu polyester 
- Kích thước 25 x 20 cm 
- Trọng lượng: 78 g/m2
- Khả năng chịu lực : ≥ 32N/cm theo chiều dọc, ≥ 22N/cm theo chiều ngang.
- Độ đàn hồi: &gt; 20% 
- Kiểu dệt: lưới 3D
- Chống dính: 1 mặt
- Đóng gói: riêng rẻ, không gập đôi, tiệt khuẩn
- Tiêu chuẩn chất lượng:  ISO, CE, CFS </t>
  </si>
  <si>
    <t>PP2300448520</t>
  </si>
  <si>
    <t>Lưới lọc huyết khối tĩnh mạch chủ đặt vĩnh viễn</t>
  </si>
  <si>
    <t>- Lưới lọc huyết khối tĩnh mach chủ dưới bằng hợp kim  Phynox không có tính sắt từ, tương thích MRI và dễ dàng quan sát dưới tia X.
- Kích thước: 40mm x 42mm
- Chiều dài 42mm,  độ mở rộng 40mm thích hợp với tĩnh mạch có đường kính đến 35mm.
- Kèm Bộ đặt lưới lọc tĩnh mạch gồm:
+ Kim chọc mạch
+ Nối chữ Y
+Bơm tiêm 5ml
+ Dao mổ
+ Dây dẫn đường ngắn : đường kính 0.035", dài 70cm
+ Dây dẫn đường chính: đường kính 0.035", dài 150cm và 180cm
+ Dụng cụ mở đường 7F co kèm van cầm máu, nối chữ Y và khóa 3 ngã</t>
  </si>
  <si>
    <t>PP2300448521</t>
  </si>
  <si>
    <t>Lưới nhẹ, dệt 3D, co giãn đa chiều, chất liệu polyester, đơn sợi, kích thước 15x10cm</t>
  </si>
  <si>
    <t>Lưới thoát vị phẳng đơn sợi Versatex, kích thước 15x10 cm, 3 miếng/hộp VTX1510X3</t>
  </si>
  <si>
    <t>Lưới nhẹ, dệt 3D, co giãn đa chiều.
- Chất liệu: Polyester, đơn sợi 
- Kích thước 15x10cm
- Trọng lượng: 64 g/m2. 
- Kích thước lỗ: 2.1 x 3.0 mm. 
- Đóng gói: riêng rẻ, không gập đôi
- Tiệt khuẩn</t>
  </si>
  <si>
    <t>PP2300448522</t>
  </si>
  <si>
    <t>Lưới thoát vị dùng trong mổ thoát vị bẹn bên phải</t>
  </si>
  <si>
    <t>Lưới thoát vị theo hình giải phẫu Parietex chất liệu Polyester, dùng trong mổ thoát vị bẹn bên phải, kích thước 15x10 cm TECT1510AR</t>
  </si>
  <si>
    <t>Lưới thoát vị , gồm 2 phần dệt 2D và dệt 3D, co giãn đa chiều, dùng trong mổ thoát vị bẹn bên phải
- Chất  liệu polyester
- Có rãnh bên
- Kích thước 15cm x 10cm</t>
  </si>
  <si>
    <t>PP2300448523</t>
  </si>
  <si>
    <t>Lưới thoát vị dùng trong mổ thoát vị bẹn bên trái</t>
  </si>
  <si>
    <t>Lưới thoát vị theo hình giải phẫu Parietex chất liệu Polyester, dùng trong mổ thoát vị bẹn bên trái, kích thước 15x10 cm TECT1510AL</t>
  </si>
  <si>
    <t>Lưới thoát vị, gồm 2 phần dệt 2D và dệt 3D, co giãn đa chiều, dùng trong mổ thoát vị bẹn bên trái
- Chất  liệu polyester
- Có rãnh bên
- Kích thước 15cm x 10cm</t>
  </si>
  <si>
    <t>PP2300448524</t>
  </si>
  <si>
    <t>Mạch máu nhân tạo chữ Y được tẩm nhuận gelatin chiều dài 40cm</t>
  </si>
  <si>
    <t>- Mạch máu chia đôi loại dệt kim được tẩm gelatin không aldehyde.
- Đường kính 6mm - 12mm và 12mm - 24mm
- Chiều dài 40cm.</t>
  </si>
  <si>
    <t>PP2300448525</t>
  </si>
  <si>
    <t>Mạch máu nhân tạo nhánh thẳng có tráng bạc chống nhiễm khuẩn dài 40cm</t>
  </si>
  <si>
    <t>- Mạch máu nhân tạo dạng đan, được tẩm nhuận gelatin. Dùng thay thế động mạch chủ ngực và bụng
- Chất liệu PE, có lớp nhung. Bề mặt được phủ bạc
- Đường kính 12mm - 24 mm (đoạn ống lớn
- Chiều dài 40cm.</t>
  </si>
  <si>
    <t>PP2300448526</t>
  </si>
  <si>
    <t>Mạch máu nhân tạo thằng các cỡ dài 50cm</t>
  </si>
  <si>
    <t xml:space="preserve"> FlowLine Bipore </t>
  </si>
  <si>
    <t>- Mạch máu nhân tạo thẳng có thành tiêu chuẩn, lớp phủ ePTFE tăng lực giữ vết khâu và khả năng chống vỡ cao. 
-Đường kính: 6mm - 8mm
- Chiều dài 50 cm</t>
  </si>
  <si>
    <t>PP2300448527</t>
  </si>
  <si>
    <t>Mạch máu nhân tạo thằng các cỡ dài 80cm</t>
  </si>
  <si>
    <t>Mạch máu nhân tạo ePTFE thẳng cỡ 6-7-8mm x 80cm, có vòng xoắn toàn phần</t>
  </si>
  <si>
    <t>- Mạch máu nhân tạo thẳng, thiết kế thành tiêu chuẩn, lớp phủ ePTFE tăng lực giữ vết khâu và khả năng chống vỡ cao. 
- Ống ghép được gia cố bởi vòng xoắn nhằm tăng khả năng chống gập, chống nén.
-Đường kính: 6mm -8mm
-Chiều dài 80 cm</t>
  </si>
  <si>
    <t>PP2300448528</t>
  </si>
  <si>
    <t>Mạch máu nhân tạo thẳng chất liệu Polyester chiều dài 15cm - 30cm</t>
  </si>
  <si>
    <t>- Mạch máu dệt kim thẳng, cấu trúc nhung đôi, được tẩm gelatin không aldehyde
-  Đường kính 6mm- 36 mm 
- Chiều dài 15 cm - 30cm.</t>
  </si>
  <si>
    <t>PP2300448529</t>
  </si>
  <si>
    <t>Mạch máu nhân tạo thẳng có tẩm gelatin chiều dài 15 cm</t>
  </si>
  <si>
    <t>- Mạch máu dệt kim thẳng, cấu trúc nhung đôi, được tẩm gelatin.
- Đường kính 6mm- 36 mm
- Chiều dài 15 cm.</t>
  </si>
  <si>
    <t>PP2300448530</t>
  </si>
  <si>
    <t>Mạch máu nhân tạo thẳng có tẩm gelatin chiều dài 30 cm</t>
  </si>
  <si>
    <t>- Mạch máu dệt kim thẳng, cấu trúc nhung đôi, được tẩm gelatin
- Đường kính 6mm - 36 mm
- Chiều dài 30cm.</t>
  </si>
  <si>
    <t>PP2300448531</t>
  </si>
  <si>
    <t>Mạch máu nhân tạo thằng có vòng xoắn các cỡ dài 50cm</t>
  </si>
  <si>
    <t>- Mạch máu nhân tạo thẳng, thiết kế thành tiêu chuẩn lớp phủ ePTFE tăng lực giữ vết khâu và khả năng chống vỡ cao. 
- Ống ghép được gia cố bởi vòng xoắn nhằm tăng khả năng chống gập, chống nén.
- Đường kính: 6mm - 8mm
- Chiều dài 50 cm</t>
  </si>
  <si>
    <t>PP2300448532</t>
  </si>
  <si>
    <t>Mạch máu nhân tạo thẳng có vòng xoắn dài 50cm</t>
  </si>
  <si>
    <t>- Mạch máu nhân tạo thẳng có thành chuẩn, có vòng xoắn, được sản xuất từ vật liệu Polytetrafluoroethylene bọt.
- Thêm lớp ePTFE bao ngoài hỗ trợ tăng cường duy trì mũi khâu và sức bung cao
- Vòng xoắn ốc gia cố nhằm làm tăng khả năng chống lại sự đè nén và gập gãy 
- Đường kính 5mm
-Chiều dài 50 cm.</t>
  </si>
  <si>
    <t>PP2300448533</t>
  </si>
  <si>
    <t>Mạch máu nhân tạo thẳng có vòng xoắn dài 80cm</t>
  </si>
  <si>
    <t>Mạch máu nhân tạo có thành chuẩn, có vòng xoắn, được sản xuất từ vật liệu Polytetrafluoroethylene bọt . 
- Thêm lớp ePTFE bao ngoài hỗ trợ tăng cường duy trì mũi khâu và sức bung cao
- Vòng xoắn ốc gia cố nhằm làm tăng khả năng chống lại sự đè nén và gập gãy 
- Đường kính 6mm - 10 mm
- Chiều dài 80 cm</t>
  </si>
  <si>
    <t>PP2300448534</t>
  </si>
  <si>
    <t>Mạch máu nhân tạo thẳng dài 20cm</t>
  </si>
  <si>
    <t>VASCUGRAFT NEO 20CM SW</t>
  </si>
  <si>
    <t>- Mạch máu nhân tạo có thành chuẩn, được sản xuất từ vật liệu Polytetrafluoroethylene bọt. 
- Thêm lớp ePTFE bao ngoài hỗ trợ tăng cường duy trì mũi khâu và sức bung cao
- Có đường dẫn rõ ràng trên thân ống cho biết đường kính và độ dày thành mạch
- Đường kính 6-8mm 
- Chiều dài 20 cm.</t>
  </si>
  <si>
    <t>PP2300448535</t>
  </si>
  <si>
    <t>Mạch máu nhân tạo thẳng dài 40cm</t>
  </si>
  <si>
    <t>- Chất liệu: Polytetrafluoroethylene bọt. 
- Có đường dẫn rõ ràng trên thân ống cho biết đường kính và độ dày thành mạch
- Đường kính 5mm - 8mm
- Chiều dài 40cm</t>
  </si>
  <si>
    <t>PP2300448536</t>
  </si>
  <si>
    <t>Mạch máu nhân tạo thằng thành mỏng các cỡ dài 20cm</t>
  </si>
  <si>
    <t xml:space="preserve">- Mạch máu nhân tạo thẳng có thành mỏng, lớp phủ ePTFE tăng lực giữ vết khâu và khả năng chống vỡ cao. 
-Đường kính 6mm - 8mm
-Chiều dài 20 cm 
</t>
  </si>
  <si>
    <t>PP2300448537</t>
  </si>
  <si>
    <t>Mạch máu nhân tạo thẳng tráng bạc dài 60cm</t>
  </si>
  <si>
    <t>- Mạch máu tráng bạc kháng khuẩn loại ống thẳng
- Đường kính 6mm-8 mm
- Chiều dài 60 cm.</t>
  </si>
  <si>
    <t>PP2300448538</t>
  </si>
  <si>
    <t>Mảnh ghép điều trị thoát vị kích thước 5 x 10 cm</t>
  </si>
  <si>
    <t>Mảnh ghép điều trị thoát vị  kích thước - Polypropylene Mesh</t>
  </si>
  <si>
    <t xml:space="preserve">Mảnh ghép điều trị thoát vị
- Mảnh ghép Polypropylene 
- Kích thước 5 x 10cm
- Kích thước lỗ 1.5mm,
- Khối lượng 60g/m2,
- Dày 0.55mm
- Lực căng kéo dọc: 70N/cm
- Lực căng kéo ngang trung binh 65N/cm.
- Tiêu chuẩn FDA, EC, ISO. </t>
  </si>
  <si>
    <t>PP2300448539</t>
  </si>
  <si>
    <t>Mảnh ghép điều trị thoát vị kích thước 10 x 15 cm</t>
  </si>
  <si>
    <t>Mảnh ghép điều trị thoát vị kích thước 10 x 15 cm - Polypropylene Mesh</t>
  </si>
  <si>
    <t>Mảnh ghép điều trị thoát vị
- Mảnh ghép Polypropylene
- Kích thước 10 x 15cm
- Kích thước lỗ 1.5mm
- Khối lượng 60g/m2
- Dày 0.55mm
- Lực căng kéo dọc: 70N/cm
- Lực căng kéo ngang trung binh 65N/cm. 
- Tiêu chuẩn FDA, EC, ISO.</t>
  </si>
  <si>
    <t>PP2300448540</t>
  </si>
  <si>
    <t>Mảnh ghép điều trị thoát vị kích thước 15 x 15 cm</t>
  </si>
  <si>
    <t>Mảnh ghép điều trị thoát vị kích thước 15 x 15 cm - Polypropylene Mesh</t>
  </si>
  <si>
    <t>Mảnh ghép điều trị thoát vị
- Mảnh ghép Polypropylene
- Kích thước 15 x 15cm
- Kích thước lỗ 1.5mm
- Khối lượng 60g/m2
- Dày 0.55mm
- Lực căng kéo dọc: 70N/cm
- Lực căng kéo ngang trung binh 65N/cm.
- Tiêu chuẩn FDA, EC, ISO.</t>
  </si>
  <si>
    <t>PP2300448541</t>
  </si>
  <si>
    <t>Mask oxy có túi các cỡ</t>
  </si>
  <si>
    <t>Mặt nạ thở oxy có túi AMBRUS MASK</t>
  </si>
  <si>
    <t>- Mặt nạ thở oxy có túi
- Mặt nạ và dây dẫn được sản xuất từ nhựa PVC nguyên sinh.
- Màu trong (trắng trong, xanh trong...)
- Dây dẫn có chiều dài ≥2 m. 
- Các cỡ: S, M, L, XL. 
- Tiệt trùng</t>
  </si>
  <si>
    <t>PP2300448542</t>
  </si>
  <si>
    <t>Mask phun khí dung trẻ em</t>
  </si>
  <si>
    <t>Mặt nạ xông khí dung MPV</t>
  </si>
  <si>
    <t>Mặt nạ (mask) phun khí dung trẻ em
- 01 mặt nạ: bằng nhựa PVC, không latex, trên mặt nạ có kẹp mũi và đính kèm dây cố đinh mặt nạ vào mặt người bệnh, đường kính 2 lỗ bên khoảng 2cm
- Có bầu chứa thuốc
- 01 dây nối dài  ≥2m
- Đóng gói tiệt khuẩn</t>
  </si>
  <si>
    <t>PP2300448543</t>
  </si>
  <si>
    <t>Mặt nạ điều chỉnh lưu lượng oxy Venturi</t>
  </si>
  <si>
    <t xml:space="preserve">Mask venturi các cỡ </t>
  </si>
  <si>
    <t>Chất liệu: PVC/Ecolite</t>
  </si>
  <si>
    <t>PP2300448544</t>
  </si>
  <si>
    <t>Mặt nạ silicone các cỡ</t>
  </si>
  <si>
    <t>Mask gây mê silicone các cỡ</t>
  </si>
  <si>
    <t>- Mặt nạ gây mê có nhiều cỡ khác nhau từ sơ sinh đến người lớn. Các cỡ từ 0-6.
 - Vòng đệm khí có thể thay đổi áp lực nhờ bóng bơm 2 chiều đi kèm để bơm căng hoặc giảm phồng tùy theo khuôn mặt, giúp cố định kín và dễ chịu cho bệnh nhân. 
 - Mặt nạ có in sẵn cỡ.
 - Mặt nạ làm bằng vật liệu PVC không chứa DEHP và cao su, hoạt động tốt trong môi trường nhiệt độ 10 - 40 độ C, độ ẩm 10 - 90%. 
 - Có các chứng chỉ tương thích với máy mê máy thở
 - Có chứng chỉ CE/ ISO</t>
  </si>
  <si>
    <t>PP2300448545</t>
  </si>
  <si>
    <t>Mặt nạ thở mũi miệng dùng cho máy Bipap</t>
  </si>
  <si>
    <t>Mask thở không xâm lấn CPAP full face các cỡ</t>
  </si>
  <si>
    <t xml:space="preserve">Mặt nạ dùng cho bệnh nhân thở máy không xâm lấn.
- Miếng đệm silicone dùng nhiều lần
- Khóa đeo dây bằng từ, dễ tháo lắp. 
</t>
  </si>
  <si>
    <t>- Mặt nạ thở dùng với máy thở không xâm nhập chuyên dụng. 
- Miếng đệm silicone dùng nhiều lần, khóa đeo dây bằng từ, dễ tháo lắp. 
- Dây đeo mềm mại giúp bệnh nhân thoải mái khi đeo mặt nạ.</t>
  </si>
  <si>
    <t>PP2300448546</t>
  </si>
  <si>
    <t>Miếng cầm máu mũi có chỉ nhỏ</t>
  </si>
  <si>
    <t>Miếng cầm máu mũi UMAXO - Loại tiêu chuẩn, có dây</t>
  </si>
  <si>
    <t>Miếng cầm máu mũi có chỉ nhỏ phù hợp trong phẫu thuật trong hốc mũi
- Thành phần: Hydroxilated Poly-Vinyl Acetate.
- Kích thước 8cm x 1.5 cm x 2 cm.
- Được nén kép, có thể cắt để tạo kích thước phù hợp
- Khả năng thấm hút hơn 20 lần trong lượng ban đầu khi ở trong chất lỏng.</t>
  </si>
  <si>
    <t>PP2300448547</t>
  </si>
  <si>
    <t>Xương nhân tạo dạng hạt 10cc</t>
  </si>
  <si>
    <t>Xương nhân tạo Exabone HA/TCP, dạng hạt Granules, 10cc</t>
  </si>
  <si>
    <t>Xương nhân tạo dạng hạt
- Chất liệu carbon-apatite/ exabone hoặc tương dương, 
- Dung tích: 10cc
- Tiệt trùng</t>
  </si>
  <si>
    <t>PP2300448548</t>
  </si>
  <si>
    <t>Miếng dán điện tim cho trẻ em</t>
  </si>
  <si>
    <t>- Điện cực có một mặt gel dẫn điện
- 1 lớp nhựa ABS được tráng bạc
- 1 đầu nối bằng kim loại dẫn tín hiệu điện tâm đồ</t>
  </si>
  <si>
    <t>PP2300448549</t>
  </si>
  <si>
    <t>Miếng dán điện tim cho trẻ sơ sinh</t>
  </si>
  <si>
    <t>Miếng dán điện tim cho trẻ sơ sinh
- Hình dạng : Hình vuông
- Loại Gel : Gel ướt
- Điện áp DC offset &lt; 1 mV
- Suy giảm điện thế sau khử rung &lt; 0.2 mV/s
- Trở kháng sau khử rung &lt; 150 Ohm
- Điện áp offset không ổn định và nhiễu trong &lt; 23µV
- Điện áp DC offset sau khi dòng DC đi qua  &lt; 1.7 mv
- Sản xuất bằng vật liệu đáp ứng tiêu chuẩn hạn chế các chất nguy hiểm trong các thiết bị điện và điện tử.
- Tuân thủ các quy định liên quan đến việc sử dụng các hóa chất độc hại, có ảnh hưởng đến con người và môi trường</t>
  </si>
  <si>
    <t>PP2300448550</t>
  </si>
  <si>
    <t>Miếng dán mi</t>
  </si>
  <si>
    <t>Băng phim trong 3M™ Tegaderm™ Frame Style 6cm x 7cm</t>
  </si>
  <si>
    <t>Miếng dán mi mắt trong phẫu thuật nhãn khoa 
- Có tráng lớp keo chống dị ứng da ,không thấm nước
- Kích thước: 6cm x7cm/7cmx6cm
- Đóng gói vô khuẩn từng miếng</t>
  </si>
  <si>
    <t>PP2300448551</t>
  </si>
  <si>
    <t>Miếng vá sinh học, vá tim, vá mạch máu cỡ 4x4cm</t>
  </si>
  <si>
    <t>- Chất liệu: màng ngoài tim bò 
-  Sử dụng công nghệ mô tương tự để hoàn thiện cho van tim
- Độ dày 0,35mm-0,75mm</t>
  </si>
  <si>
    <t>PP2300448552</t>
  </si>
  <si>
    <t>Miếng vá sinh học, vá tim, vá mạch máu cỡ 4x6cm</t>
  </si>
  <si>
    <t>- Chất liệu: màng ngoài tim bò 
- Sử dụng công nghệ mô tương tự để hoàn thiện cho van tim
- Độ dày 0,35mm-0,75mm</t>
  </si>
  <si>
    <t>PP2300448553</t>
  </si>
  <si>
    <t>Mực nhuộm bao</t>
  </si>
  <si>
    <t>Dung dịch nhuộm bao dùng trong nhãn khoa OCUBLU-TRY, 1ml Trypan Blue 0.06%</t>
  </si>
  <si>
    <t>- Thuốc nhuộm bao Trypan Blue 0.06%
- Dung dịch màu xanh chứa trong lọ thủy tinh, tiệt trùng</t>
  </si>
  <si>
    <t>PP2300448554</t>
  </si>
  <si>
    <t>Mũi cắt kẽ răng</t>
  </si>
  <si>
    <t>Mũi khoan thép tốc độ nhanh sử dụng trong điều trị khoan cắt răng, phục hình răng, phẫu thuật, làm sạch lỗ sâu răng,  mài tạo cùi răng...
- Chất liệu: thép cường lực
- Hình dạng đầu mũi khoan: trụ
- Chiều dài cả mũi khoan: từ 4 → 5cm, mũi đường kính chỉ từ 0.3mm tới 0.65 mm
- Tương thích với tay khoan khuỷu tốc độ nhanh</t>
  </si>
  <si>
    <t>Mũi/Cái</t>
  </si>
  <si>
    <t>PP2300448555</t>
  </si>
  <si>
    <t>Mũi khoan chốt các loại</t>
  </si>
  <si>
    <t>Mũi khoan dùng trong điều trị răng để lấy come Gutta perch's trong ống tủy chân răng, sửa soạn ống mang chốt
- Chất liệu: thép không gỉ
- Cấu tạo: Đầu mũi khoan hình xoắn ốc
- Chiều dài cả mũi khoan: từ 2.0 → 3cm 
- Tương thích với tay khoan khuỷu tốc độ chậm</t>
  </si>
  <si>
    <t>Vỉ</t>
  </si>
  <si>
    <t>PP2300448556</t>
  </si>
  <si>
    <t>Mũi khoan xương vùng hàm mặt 2.0mm</t>
  </si>
  <si>
    <t>Mũi khoan nhỏ phẫu thuật vùng hàm mặt 
- Chất liệu: thép không gỉ
- Hình dạng đầu mũi khoan: xoắc ốc, tròn, trụ, chóp...
- Chiều dài mũi khoan: từ 52 → 72mm
- Chiều dài làm việc từ 6 đến 22mm
- Tương thích vít nhỏ đường kính khoảng 2.0mm
- Đường kính tối đa 1.6mm</t>
  </si>
  <si>
    <t>PP2300448557</t>
  </si>
  <si>
    <t>Mũi mài xương tròn các cỡ</t>
  </si>
  <si>
    <t>Mũi khoan thép tốc độ chậm sử dụng trong điều trị mài xương
- Chất liệu: thép cường lực
- Hình dạng đầu mũi khoan: tròn, 
- Chiều dài cả mũi khoan: từ 6-8 cm
- Tương thích với tay khoan thẳng tốc độ chậm</t>
  </si>
  <si>
    <t xml:space="preserve"> gói RHM </t>
  </si>
  <si>
    <t>PP2300448558</t>
  </si>
  <si>
    <t>Nẹp cẳng tay gân duỗi</t>
  </si>
  <si>
    <t>Nẹp cẳng tay gân duỗi (Trái - Phải)</t>
  </si>
  <si>
    <t>Nẹp cẳng tay gân duỗi trái phải, các cỡ</t>
  </si>
  <si>
    <t>PP2300448559</t>
  </si>
  <si>
    <t>Nẹp cẳng tay gân gấp</t>
  </si>
  <si>
    <t>Nẹp cẳng tay gân gấp (Trái - Phải)</t>
  </si>
  <si>
    <t>Nẹp cẳng tay gân gấp trái phải, các cỡ</t>
  </si>
  <si>
    <t>PP2300448560</t>
  </si>
  <si>
    <t>Nẹp cổ cứng</t>
  </si>
  <si>
    <t>Nẹp cổ cứng các số</t>
  </si>
  <si>
    <t>PP2300448561</t>
  </si>
  <si>
    <t>Nẹp đùi các cỡ</t>
  </si>
  <si>
    <t>Nẹp đùi dài (Zimmer)</t>
  </si>
  <si>
    <t>Nẹp đùi các cỡ
- Chất liệu vải, thanh định vị bằng nhôm hoặc hợp kim nhôm
- Có thể uốn cong theo chiều cong sinh lý của cẳng chân.</t>
  </si>
  <si>
    <t>PP2300448562</t>
  </si>
  <si>
    <t>Nẹp nhựa chống xoay</t>
  </si>
  <si>
    <t>Nẹp chống xoay ngắn</t>
  </si>
  <si>
    <t>Nẹp nhựa chống xoay
- Chất liệu vải cotton, vải có lỗ thoáng khí.
- Khóa velcro
- Nẹp nhôm hoặc hợp kim nhôm
- Chiều cao của nẹp từ 30 - 40cm</t>
  </si>
  <si>
    <t>PP2300448563</t>
  </si>
  <si>
    <t>Nẹp vải cẳng tay</t>
  </si>
  <si>
    <t>Nẹp vải cẳng tay
- Chất liệu vải dệt kim, vải có lỗ thoáng khí, vải cào lông. 
- Băng nhám dính (khóa Velcro)
- Nẹp hợp kim nhôm
- Chiều dài 10cm đến 25cm</t>
  </si>
  <si>
    <t>PP2300448564</t>
  </si>
  <si>
    <t>Nẹp xương sườn thẳng, 8 lỗ</t>
  </si>
  <si>
    <t>Nẹp xương sườn 8 lỗ</t>
  </si>
  <si>
    <t>Nẹp xương sườn thẳng, 8 lỗ
- Chất liệu titan
- Dày 1.6mm, màu xanh
- Lỗ bắt vít có ren chìm trong nẹp.</t>
  </si>
  <si>
    <t>PP2300448565</t>
  </si>
  <si>
    <t>Nẹp xương sườn uốn sẵn, 12 lỗ</t>
  </si>
  <si>
    <t>Nẹp xương sườn 12 lỗ</t>
  </si>
  <si>
    <t xml:space="preserve">Nẹp xương sườn uốn sẵn, 12 lỗ 
- Chất liệu titan
- Dày 1.6mm, màu xanh
- Lỗ bắt vít có ren khóa chìm, uốn sẵn
- Bán kính cong trong mặt phẳng 30cm, bán kính cong ngoài mặt phẳng 20cm. </t>
  </si>
  <si>
    <t>PP2300448566</t>
  </si>
  <si>
    <t>Ngáng miệng</t>
  </si>
  <si>
    <t>Ngáng miệng, sử dụng 1 lần</t>
  </si>
  <si>
    <t>Ngáng miệng nội soi có dây choàng dành cho người lớn</t>
  </si>
  <si>
    <t>Ngáng miệng có hoặc không có phần đè lưỡi
 Chất liệu nhựa PP (Polypropylene) nguyên sinh
 Màu trong suốt 
 Dây choàng loại dây thun được lắp sẵn, chiều dài dây 50cm 
 Kích thước: 48,7 x 96mm (kích thước ngoài) và 19,6 x 22,6 (kích thước trong)</t>
  </si>
  <si>
    <t>PP2300448567</t>
  </si>
  <si>
    <t>Nhãn chỉ thị vật lý</t>
  </si>
  <si>
    <t>Nhãn chỉ thị được in các chất chỉ thị khử trùng đổi màu nhiệt độ cao, không chứa chì
- Theo dõi tất cả các chu trình tiệt khuẩn bằng hơi nước ở nhiệt độ từ 121oC - 134oC 
- Chỉ thị đổi màu thể hiện rõ nét, đồng nhất, không bị lem
- Trên nhãn có ghi ngày và hạn sử dụng, tên bộ dụng cụ, không bị thấm ướt sau khi hấp
- Kích thước: 70-80mmx30-35mm
- Đạt chuẩn: CE/ISO</t>
  </si>
  <si>
    <t>Tờ</t>
  </si>
  <si>
    <t>không trúng gói vật tư y tế tiêu hao năm 2023</t>
  </si>
  <si>
    <t>PP2300448568</t>
  </si>
  <si>
    <t>Nhiệt kế vật tư</t>
  </si>
  <si>
    <t>Nhiệt kế vật tư dùng để đo nhiệt độ cơ thể.
- Gồm 2 phần: 
+ Phần cảm nhận nhiệt độ là bầu đựng thủy ngân 
+ Phần hiển thị kết quả là thang chia vạch.</t>
  </si>
  <si>
    <t>PP2300448569</t>
  </si>
  <si>
    <t>Nón phẫu thuật tiệt trùng</t>
  </si>
  <si>
    <t>Mũ phẫu thuật</t>
  </si>
  <si>
    <t>Nón phẫu thuật tiệt trùng
- Chất liệu: vải PP không dệt.
- Đặc điểm: Thun đôi 2 sợi, ôm khít vòng đầu. 
- Thoáng khí, thoải mái.
- Tiệt trùng</t>
  </si>
  <si>
    <t>PP2300448570</t>
  </si>
  <si>
    <t>Nòng đặt nội khí quản Stylet các số</t>
  </si>
  <si>
    <t>Nòng đặt nội khí quản Stylet các số 6, 10, 14 Idealcare</t>
  </si>
  <si>
    <t xml:space="preserve">Nòng đặt nội khí quản Stylet 
- Chất liệu lõi nhôm phủ lớp nhựa mỏng bên ngoài, đầu bo tròn an toàn cho bệnh nhân. 
- Các cỡ : 6Fr, 10Fr, 14Fr. </t>
  </si>
  <si>
    <t>PP2300448571</t>
  </si>
  <si>
    <t>Nòng ngoài trocar</t>
  </si>
  <si>
    <t>Ống ngoài trocar có rãnh cố định đa dụng ENDOPATH XCEL</t>
  </si>
  <si>
    <t>Nòng ngoài trocar nhựa, nòng có rãnh cố định
- Chất liệu: nhựa
- Đường kính từ 5 -&gt; 15mm
- Chiều dài 100mm
- Thân ngoài có rảnh cố định.
- Van giữ khí 4 mảnh 
- Đường vào hình phễu có khóa giữ camera.</t>
  </si>
  <si>
    <t>Nòng ngoài trocar nhựa, nòng có rãnh cố định, tích hợp được với bộ trocar nhựa nội soi an toàn
 - Chất liệu: nhựa
 - Đường kính từ 5 -&gt; 15mm
 - Chiều dài 100mm
 - Thân ngoài có rảnh cố định, trong suốt
 - Van giữ khí &gt;=4 mảnh, có thể tháo rời ở các cỡ &gt;5mm
 - Đường vào hình phễu có khóa giữ camera.
 - Đầu nối khí có chiều dài &gt;=10,4mm, đường kính &gt;=7,6mm</t>
  </si>
  <si>
    <t>PP2300448572</t>
  </si>
  <si>
    <t>Nút chặn đuôi kim luồn</t>
  </si>
  <si>
    <t>Nút chặn đuôi kim luồn có cổng bơm thuốc USTOPPER màu vàng</t>
  </si>
  <si>
    <t>Nút chặn đuôi kim luồn có cổng bơm thuốc, màu vàng
- Latex-Free
- Cho phép rút máu hoặc chích thuốc nhiều lần</t>
  </si>
  <si>
    <t>PP2300448573</t>
  </si>
  <si>
    <t>Ống dẫn lưu đường mật các cỡ</t>
  </si>
  <si>
    <t>Sonde chữ T "TOPCARE", 20 x 40cm, số 14, 16, 18, 20</t>
  </si>
  <si>
    <t>- Ống thông có hình chữ T
- Các cỡ</t>
  </si>
  <si>
    <t>PP2300448574</t>
  </si>
  <si>
    <t>Ống đặt nội khí quản các số</t>
  </si>
  <si>
    <t>Ống nội khí quản có bóng chèn các số</t>
  </si>
  <si>
    <t>Ống đặt nội khí quản cỡ số 2 đến số 8
- Ống có đường cong thích hợp thuận tiện khi đặt ống. 
- Chất liệu PVC cao cấp, DEHP Free, có đường cản quang. 
- Đầu ống vát mài nhẵn mềm, không gây chấn thương. 
- Có bóng chèn hình trái khế, thể tích lớn và áp lực nhỏ.
- Lỗ Murphy.
- Tiệt trùng. 
- Đánh dấu các vạch độ sâu cho vị trí chính xác</t>
  </si>
  <si>
    <t>PP2300448575</t>
  </si>
  <si>
    <t>Ống hút điều kinh</t>
  </si>
  <si>
    <t>Ống hút điều kinh MPV</t>
  </si>
  <si>
    <t>- Ống hút bằng nhựa Polyetylen (PE) màu trắng trong, mềm dẻo, trơn láng không có cạnh bén
- Đường kính 0.4cm, 0.5cm, 0.6cm
- Tiệt khuẩn</t>
  </si>
  <si>
    <t>PP2300448576</t>
  </si>
  <si>
    <t>Ống hút tim trái người lớn DLP, 16 Fr</t>
  </si>
  <si>
    <t>Ống thông hút tim trái người lớn DLP, cỡ 16Fr</t>
  </si>
  <si>
    <t xml:space="preserve"> -Cannula hút tim trái 
- Chất liệu: Silicon/PVC
- Cỡ 16Fr</t>
  </si>
  <si>
    <t>PP2300448577</t>
  </si>
  <si>
    <t>Ống hút tim trái trẻ em DLP 13 Fr</t>
  </si>
  <si>
    <t>- Cannula hút tim trái, thẳng
- Cỡ từ 10Fr - 13 Fr
- Đầu nối : 1.5 - 2"</t>
  </si>
  <si>
    <t>PP2300448578</t>
  </si>
  <si>
    <t>Ống khí quản đè lưỡi các số</t>
  </si>
  <si>
    <t>Airway các cỡ 0-5</t>
  </si>
  <si>
    <t>Ống khí quản đè lưỡi các số
- Chất liệu: PE không độc hại, không gây kích ứng/ PP.
- Gói 1 cái tiệt trùng.</t>
  </si>
  <si>
    <t>PP2300448579</t>
  </si>
  <si>
    <t>Ống lưu mẫu huyết thanh</t>
  </si>
  <si>
    <t>Ống nghiệm giữ chuẩn cryo 1.8ml nắp xoắn vặn trắng</t>
  </si>
  <si>
    <t>Ống lưu mẫu huyết thanh nắp vặn
- Nhựa PP y tế trong suốt, trung tính không phản ứng với hóa chất. 
- Thể tích 1.5ml - 2ml
- Thành trơn láng chống sự bám dính của mẫu bệnh phẩm.
- Chịu được nhiệt độ lạnh đông và ly tâm theo tiêu chuẩn.
- Dùng lưu mẫu và vận chuyển mẫu. 
- Tiệt trùng bằng tia gamma / khí EO/ tia e-beam</t>
  </si>
  <si>
    <t>PP2300448580</t>
  </si>
  <si>
    <t>Ống ly tâm</t>
  </si>
  <si>
    <t>Ống nghiệm lưu mẫu huyết thanh 1.5 ml HTM nắp trắng</t>
  </si>
  <si>
    <t>- Ống nghiệm nắp phẳng gắn liền với thân ống, có vạch chia, dễ dàng quan sát thành phần bên trong
- Nhựa PP y tế
- Dung tích 1.8ml - 2.0ml</t>
  </si>
  <si>
    <t>PP2300448581</t>
  </si>
  <si>
    <t>Ống mở khí quản hai nòng có bóng chèn, có cửa sổ, các cỡ</t>
  </si>
  <si>
    <t>Mở khí quản 2 nòng Blue Line Ultra có bóng thể tích lớn áp lực thấp an toàn, có lỗ thông khí các số 7.0-9.0</t>
  </si>
  <si>
    <t xml:space="preserve">-Ống mở khí quản hai nòng có bóng chèn, có cửa sổ
- Cỡ từ 4 đến 10
</t>
  </si>
  <si>
    <t>PP2300448582</t>
  </si>
  <si>
    <t>Ống mở khí quản hai nòng có bóng chèn, không có cửa sổ, các cỡ</t>
  </si>
  <si>
    <t xml:space="preserve">- Ống mở khí quản hai nòng có bóng chèn, không có cửa sổ
- Cỡ  4 đến 10  
</t>
  </si>
  <si>
    <t>PP2300448583</t>
  </si>
  <si>
    <t>Ống mở khí quản hai nòng không bóng chèn, có cửa sổ, các cỡ</t>
  </si>
  <si>
    <t>Mở khí quản 2 nòng Blue Line Ultra không bóng, có lỗ thông khí các số 7.0-9.0</t>
  </si>
  <si>
    <t xml:space="preserve">- Ống mở khí quản hai nòng không bóng chèn, có cửa sổ
- Cỡ từ 4 đến 10
</t>
  </si>
  <si>
    <t>PP2300448584</t>
  </si>
  <si>
    <t>Ống nghiệm chân không EDTA 6ml</t>
  </si>
  <si>
    <t>Ống nghiệm chân không EDTA K3 HTM 6.0ml</t>
  </si>
  <si>
    <t>- Ống nghiệm nắp tím lấy máu theo bộ hút chân không EDTA 6ml
- Chứa chất chống đông/kháng đông</t>
  </si>
  <si>
    <t>PP2300448585</t>
  </si>
  <si>
    <t>Ống nghiệm chimigly</t>
  </si>
  <si>
    <t>Ống nghiệm Chimigly VMA 2ml</t>
  </si>
  <si>
    <t>Ống nghiệm nắp xám, tiệt trùng
- Thể tích chứa tối đa 5ml hoặc 6ml
- Thân ống Polypropylene (PP), dễ dàng quan sát thành phần bên trong
- Nắp nhựa, màu xám giúp dễ dàng phân biệt với các loại ống khác, nắp kết nối chắc chắn, chống tràn đổ mẫu bệnh phẩm.
- Quy cách : 100 ống/khay</t>
  </si>
  <si>
    <t>100 ống/khay</t>
  </si>
  <si>
    <t>PP2300448586</t>
  </si>
  <si>
    <t>Ống nghiệm Citrate 3.8%</t>
  </si>
  <si>
    <t>Ống nghiệm Citrate 3.8% VMA 2ml</t>
  </si>
  <si>
    <t>Ống nghiệm Citrate 3.8%
- Chất liệu nhựa PP nguyên sinh
- Hóa chất bên trong là Trisodium Citrate 3.8%
- Thể tích chứa từ 5ml đến 6ml
- Nắp nhựa màu xanh lá cây giúp dễ dàng phân biệt ống với các loại ống khác, nắp kết nối chắc chắn, chống tràn đổ mẫu bệnh phẩm.</t>
  </si>
  <si>
    <t>Xét nghiệm</t>
  </si>
  <si>
    <t>PP2300448587</t>
  </si>
  <si>
    <t>Ống nghiệm đo tốc độ máu lắng</t>
  </si>
  <si>
    <t>Ống nghiệm dùng để đo tốc độ máu lắng
- Ống nghiệm thủy tinh trong suốt
- Dung tích 1.28ml ± 5</t>
  </si>
  <si>
    <t>PP2300448588</t>
  </si>
  <si>
    <t>Xương nhân tạo dạng hạt 5cc</t>
  </si>
  <si>
    <t>Xương nhân tạo Exabone HA/TCP, dạng hạt Granules, 5cc</t>
  </si>
  <si>
    <t>Xương nhân tạo dạng hạt
- Chất liệu carbon-apatite/exbonne hoặc tương đương
- Dung tích: 5cc
- Tiệt Trùng</t>
  </si>
  <si>
    <t>PP2300448589</t>
  </si>
  <si>
    <t>Ống nghiệm EDTA</t>
  </si>
  <si>
    <t>Ống nghiệm EDTA K2 VMA 2ml</t>
  </si>
  <si>
    <t>Ống nghiệm EDTA, nắp xanh dương
- Thân ống Polypropylene (PP),
- Dễ dàng quan sát thành phần bên trong
- Nắp nhựa Polyethene, màu xanh dương giúp dễ dàng phân biệt ống EDTA với các loại ống khác, nắp kết nối chắc chắn, chống tràn đổ mẫu bệnh phẩm.
- Thể tích chứa từ 5ml đến 6ml, nồng độ EDTA kháng đông cho 2ml máu.
- Hóa chất bên trong là EDTA K2 hoặc EDTA K3 
- Nồng độ tiêu chuẩn để giữ các tế bào trong máu nhất là tiểu cầu luôn ở trạng thái tách rời tối đa từ 6 - 8 giờ.</t>
  </si>
  <si>
    <t>PP2300448590</t>
  </si>
  <si>
    <t>Ống nghiệm EDTA 0.5ml</t>
  </si>
  <si>
    <t>- Ống nghiệm nhựa EDTA, nắp xanh dương
- Thể tích chứa tối đa 2ml, lượng máu sử dụng 0.5ml
- Sử dụng chất kháng đông Edta với nồng độ tiêu chuẩn để giữ các tế bào trong máu</t>
  </si>
  <si>
    <t>PP2300448591</t>
  </si>
  <si>
    <t>Ống nghiệm Heparin lithium</t>
  </si>
  <si>
    <t>Ống nghiệm Heparin VMA 2ml</t>
  </si>
  <si>
    <t>Ống nghiệm Lithium Heparin
- Thể tích chứa từ 5ml đến 6ml
- Thân ống Polypropylene (PP)
- Dễ dàng quan sát thành phần bên trong
- Nắp nhựa Polyethene, màu đen giúp dễ dàng phân biệt ống Sodium Heparin với các loại ống khác, nắp kết nối chắc chắn, chống tràn đổ mẫu bệnh phẩm.
- Nồng độ Lithium Heparin: &gt;10 IU/mL máu.
- Hóa chất bên trong dùng kháng đông cho 1ml hoặc 2ml máu với vạch lấy mẫu 1ml hoặc 2ml trên nhãn ống.
- Quy cách: 100 ống/khay</t>
  </si>
  <si>
    <t>PP2300448592</t>
  </si>
  <si>
    <t>Ống nghiệm nhựa không nắp, không nhãn</t>
  </si>
  <si>
    <t>Ống nghiệm nhựa PS 5ml không nắp, không nhãn</t>
  </si>
  <si>
    <t>Ống nghiệm nhựa không nắp, không nhãn
- Nhựa PS trắng trong không nắp
- Dung tích tối đa 6ml
- Quy cách: 100 ống/khay</t>
  </si>
  <si>
    <t>PP2300448593</t>
  </si>
  <si>
    <t>Ống nghiệm nhựa có nắp, không nhãn</t>
  </si>
  <si>
    <t>Ống nghiệm nhựa PP 5ml nắp đỏ, không nhãn</t>
  </si>
  <si>
    <t>Ống nghiệm nhựa có nắp, không nhãn
- Nhựa PS/PP nguyên sinh trong, có nắp
- Dung tích tối đa 5ml đến 6ml
- Sử dụng nhựa tinh khiết trung tính không phản ứng với các loại hóa chất chứa bên trong.
- Quy cách: 100 ống/khay</t>
  </si>
  <si>
    <t>Ống nghiệm nhựa nắp trắng, không nhãn
  - Nhựa PS/PP nguyên sinh trong, có nắp
  - Dung tích tối đa 5ml đến 6ml
  - Sử dụng nhựa tinh khiết trung tính không phản ứng với các loại hóa chất chứa bên trong.
  - Quy cách: 100 ống/khay</t>
  </si>
  <si>
    <t>PP2300448594</t>
  </si>
  <si>
    <t>Ống nghiệm Serum hạt to nắp đỏ</t>
  </si>
  <si>
    <t>Ống nghiệm Serum VMA, hạt to</t>
  </si>
  <si>
    <t>Ống nghiệm tách huyết thanh, nắp đỏ, hạt tròn
- Thể tích chứa tối đa đến 6ml
- Thân ống Polypropylene (PP), dễ dàng quan sát thành phần bên trong
- Nắp nhựa Polyethene, màu đỏ giúp dễ dàng phân biệt ống tách huyết thanh với các loại ống khác, nắp kết nối chắc chắn, chống tràn đổ mẫu bệnh phẩm.
- Quy cách: 100 ống/khay</t>
  </si>
  <si>
    <t>Ống nghiệm nhựa PP, kích thước 13x75 mm, dung tích 6ml, nắp nhựa LDPE màu đỏ, có chia các vạch thể tích trên nhãn ống.
 * Hóa chất bên trong là hạt nhựa Poly Styrene hạt to/hạt nhỏ
 * Chịu được lực quay ly tâm gia tốc tối đa 6.000 vòng/phút trong thời gian 10 phút, đạt độ an toàn, đạt độ kín thân và nắp ống nghiệm, đạt độ vô khuẩn (có phiếu kết quả thử nghiệm của đơn vị kiểm chứng).
 * Dùng tách huyết thanh sử dụng trong xét nghiệm sinh hóa, miễn dịch.
 * Đạt tiêu chuẩn ISO 13485:2016 do TQC cấp, CE, CFS Anh, CFS Tây Ban Nha.
  - Quy cách: 100 ống/khay</t>
  </si>
  <si>
    <t>PP2300448595</t>
  </si>
  <si>
    <t>Ống nội khí quản 2 nòng trái, phải, các cỡ</t>
  </si>
  <si>
    <t>Ống nội phế quản Blue Line 2 nòng trái,phải, bóng Soft Seal, các số 28 đến 41</t>
  </si>
  <si>
    <t xml:space="preserve">
Ống thông phế quản 2 nòng trái/phải bao gồm: 
+ Ống nội phế quản có stylet,
+ Bộ nối Y ( stylet carlens),
+ Catheter hút dịch
+ Bộ nối xoay 1 trục
+ Co nối 15m với ống phụ
- Chất liệu PVC trong suốt nhạy nhiệt, cản quang. 
- Mã hóa màu dây nối và dây bơm bóng giúp dễ phân biệt ống phế quản (xanh) và nội khí quản ( trong suốt).
- Bóng thể tích lớn áp lực thấp an toàn khi lưu lâu, hạn chế tổn thương.
- Van bơm bóng 1 chiều với nắp van độc quyền.
- Các size :  
+ Số 28Fr trái/ phải ( ID bóng NKQ 23mm /23mm, ID bóng NPQ 12mm/13mm, nòng soi phế quản 3.2mm, catheter hút dịch 8Fr/2.6mm, kích thước đường thở tương đương tối thiểu 4.6mm).
+ Số 32Fr ( ID bóng NKQ 26 mm, ID ID bóng NPQ 13 mm, nòng soi phế quản 3.8mm, catheter hút dịch 10Fr/3.3mm, kích thước đường thở tương đương tối thiểu 5.4 mm).
+ Số 35Fr (ID bóng NKQ 27 mm, ID bóng NPQ 18/21 mm, nòng soi phế quản 4.1mm, catheter hút dịch 10Fr/3.3mm, kích thước đường thở tương đương tối thiểu 6.0 mm). 
+ Số 37Fr (ID bóng NKQ 28 mm, ID bóng NPQ 18/21 mm, nòng soi phế quản 4.4mm, catheter hút dịch 10Fr/3.3mm, kích thước đường thở tương đương tối thiểu 6.3 mm). 
+ Số 39Fr ( ID bóng NKQ 29 mm, ID bóng NPQ 23/21 mm, nòng soi phế quản 4.7 mm, catheter hút dịch 10Fr/3.3mm, kích thước đường thở tương đương tối thiểu 6.6 mm). 
+ Số 41Fr (ID bóng NKQ 31 mm, ID bóng NPQ 23/21 mm, nòng soi phế quản 5.0 mm, catheter hút dịch 12Fr/4.0mm, kích thước đường thở tương đương tối thiểu 7.0 mm). 
- Tiêu chuẩn CE, ISO</t>
  </si>
  <si>
    <t>PP2300448596</t>
  </si>
  <si>
    <t>Ống nội khí quản có hút dịch trên cuff</t>
  </si>
  <si>
    <t>Ống nội khí quản hút đàm trên bóng thể tích lớn áp lực thấp SACETT, các cỡ 6, 6.5, 7, 7.5, 8, 8.5, 9.0</t>
  </si>
  <si>
    <t>Ống nội khí quản có hút dịch trên cuff:
- Nguyên liệu PVC trong suốt.
- Thời gian lưu tối đa 30 ngày
- Có đường cản quang để xác định vị trí chèn bằng X-quang
- Vạch đánh dấu độ sâu trên bóng giúp xác định chính xác vị trí đặt ống. 
- Bóng thuôn, thể tích lớn áp lực thấp an toàn. Có lỗ hút đàm trên bóng.
- Dây hút đàm trong suốt. 
- Áp lực hút 20mmHg
- Co nối tiêu chuẩn 15mm
- Đầy đủ kích cỡ 
- Tiệt trùng</t>
  </si>
  <si>
    <t>PP2300448597</t>
  </si>
  <si>
    <t>Ống nội phế quản (trái, phải)</t>
  </si>
  <si>
    <t>Ống nội phế quản(nội khí quản 2 nòng) trái/phải các cỡ</t>
  </si>
  <si>
    <t>Ống nội phế quản (trái, phải)
- Chất liệu được làm bằng silicon/PVC phủ silicon, thân ống mềm, dễ đưa vào nội khí quản.
- Đầu ống có lò xo tránh việc gập đầu ống. 
- Bóng chèn áp lực thấp giảm tổn thương bề mặt nội khí quản. 
- Thân ống có gạch cản quang.
- Đường kính ID ống: số 32, số 35, số 37, số 39 
- Đường kính minimum O.D ống: số 32, số 35, số 37, số 39 
- Đi kèm 2 dây hút dịch, co nối, cây dẫn đường</t>
  </si>
  <si>
    <t>PP2300448598</t>
  </si>
  <si>
    <t>Ống thông dẫn lưu màng phổi không nòng các cỡ</t>
  </si>
  <si>
    <t>SURUCATH ULTRA - THORACIC CATHETER (chest drainage catheter)</t>
  </si>
  <si>
    <t>Ống thông dẫn lưu màng phổi không nòng các cỡ
- Chất liệu: Nhựa PVC, có tráng Silicon
- Có đường cản quang và đánh dấu chiều dài mỗi 2cm. 
- Có co nối đi kèm tương thích các hệ thống hút.</t>
  </si>
  <si>
    <t>PP2300448599</t>
  </si>
  <si>
    <t>Ống thông dẫn lưu ổ bụng</t>
  </si>
  <si>
    <t>Ống thông dẫn lưu ổ bụng
- Chất liệu cao su latex thiên nhiên, phủ silicon
- Đường kính trong 5mm
- Đường kính ngoài 9mm
- Cỡ 28F
- Vô trùng</t>
  </si>
  <si>
    <t>PP2300448600</t>
  </si>
  <si>
    <t>Ống thông điều trị suy giãn tĩnh mạch</t>
  </si>
  <si>
    <t>Ống thông (dây đốt) tĩnh mạch Corona 360</t>
  </si>
  <si>
    <t>Ống thông điều trị suy giãn tĩnh mạch:
- Kích thước:
+ Chiều dài catheter 2.5m
+ Đầu tip: 1.8mm;  Đầu típ tròn phát quang phóng tia 1 bên dạng điểm, góc lệch 80 độ so với trục sợi quang và NA=0.22
- Bước sóng: 450 nm đến 2100nm
- Độ dày: 600µm/400µm</t>
  </si>
  <si>
    <t>E-HSMT: Đầu tip góc lệch 80 độ
E-HSDT: Đầu tip góc lệch 60 độ</t>
  </si>
  <si>
    <t>PP2300448601</t>
  </si>
  <si>
    <t>Ống thông JJ</t>
  </si>
  <si>
    <t>STERILE URETERAL STENT SET / DOUBLE J STENT</t>
  </si>
  <si>
    <t xml:space="preserve">- Chất liệu: Polyurethane
- Cây đẩy đi kèm theo ống thông có chiều dài 30cm - 40cm. 
- Ống thông có tính cản quang tốt và có khả năng chống gập ống. 
- Ống thông được phủ lớp PTFE 
</t>
  </si>
  <si>
    <t>SIZE Các cỡ( 5Fr, 6Fr, 7Fr)</t>
  </si>
  <si>
    <t>PP2300448602</t>
  </si>
  <si>
    <t>Ống thống lấy huyết khối các cỡ</t>
  </si>
  <si>
    <t>Sonde Fogarty hút huyết khối 100% silicone (Aterial Embolectomy Catheter) số 3F-7F</t>
  </si>
  <si>
    <t xml:space="preserve"> - Chất liệu bóng latex
- Đường kính các cỡ 2F, 3F, 4F, 5F, 6F, 7F. Chiều dài 80cm.</t>
  </si>
  <si>
    <t>Tính năng kỹ thuật không đáp ứng E-HSMT : " Chất liệu bóng latex"
E-HSDT : " Chất liệu bóng silicon không latex"</t>
  </si>
  <si>
    <t>PP2300448603</t>
  </si>
  <si>
    <t>Ống thông tĩnh mạch rốn các cỡ</t>
  </si>
  <si>
    <t>Catheter động tĩnh mạch rốn cho trẻ sơ sinh dùng:
- Tĩnh mạch rốn: Nuôi dưỡng, truyền dịch, truyền thuốc. Lấy máu tĩnh mạch, truyền máu và các chế phẩm máu.
- Động mạch rốn: Lấy mẫu máu động mạch. Đo áp lực động mạch, đo pH và phân tích khí máu. Truyền dịch và thuốc.
-  Chất liệu catheter : PVC
+  Kích cỡ 3.5 Fr, dài 37cm;
 Tốc độ dòng truyền dịch &gt;6ml/ phút
+  Kích cỡ 5 Fr, dài 37cm;
 Tốc độ dòng truyền dịch &gt;31ml/ phút</t>
  </si>
  <si>
    <t>PP2300448604</t>
  </si>
  <si>
    <t>Ống thông trong lọc máu cỡ 6.5F loại dài</t>
  </si>
  <si>
    <t>Catheter chạy thận 2 nòng Prymax  trẻ em 6.5F</t>
  </si>
  <si>
    <t>Catheter 2 nòng dùng trong lọc máu
- Chất liệu: thermosensitive PUR
- Kích thước (OD): 6.5F
- Chiều dài: 100 mm
- Đóng gói:  (1) catheter, (1) Kim luồn, (1) dây luồn J-tip 0.028 x 500 mm, (2) nắp đậy tiêm truyền , (1) nong mạch 7F x 150 mm, (1) gạc</t>
  </si>
  <si>
    <t>Tính năng kỹ thuật không đáp ứng E-HSMT: - Chiều dài: 100 mm
- Đóng gói:  (1) catheter, (1) Kim luồn, (1) dây luồn J-tip 0.028 x 500 mm, (2) nắp đậy tiêm truyền , (1) nong mạch 7F x 150 mm, (1) gạc
E-HSDT : - Chiều dài: 111 mm
- Đóng gói:  (1) catheter, (1) Kim luồn, (1) dây luồn J-tip 0.018 x 500 mm (50cm), (2) nắp đậy tiêm truyền , (1) nong mạch 7F x 100 mm (10cm),</t>
  </si>
  <si>
    <t>PP2300448605</t>
  </si>
  <si>
    <t>Ống thông trong lọc máu cỡ 8F</t>
  </si>
  <si>
    <t>Catheter siêu lọc máu dòng truyền cao 2 nòng 8Fr dài 100cm (cong) hoặc 125cm (thẳng )</t>
  </si>
  <si>
    <t>Catheter 2 nòng dùng trong lọc máu
- Chất liệu: thermosensitive PUR
- Kích thước (OD): 8F
- Chiều dài: 150 mm
- Đóng gói:  (1) catheter, (1) Kim luồn, (1) dây luồn J-tip 0.035 x 700 mm, (2) nắp đậy tiêm truyền , (1) nong mạch 8F x 150 mm, (1) gạc</t>
  </si>
  <si>
    <t>PP2300448606</t>
  </si>
  <si>
    <t>Ống truyền dinh dưỡng trong đường rò dạ dày loại Zero</t>
  </si>
  <si>
    <t xml:space="preserve">Ống thông Silicone nuôi ăn dạ dày qua da kiểu bóng (Loại Zero) </t>
  </si>
  <si>
    <t xml:space="preserve">Ống thông nuôi ăn dạ dày kiểu bóng 
- Chất liệu silicone 100%,
- Van 1 chiều bơm/xả bóng làm bằng nhựa cứng ABS, 
- Ống có 2 kênh, trên ống có đường cản quang, vạch đánh dấu độ sâu
- Tấm cố định bên ngoài da làm bằng silicone có thể điều chỉnh khoảng cách với da và có thể khóa ống thông dọc theo bụng khi không bơm thức ăn, có dây dẫn đường.
- Kích thước 20Fr, 22Fr, 24Fr
- Dung tích bóng 10ml </t>
  </si>
  <si>
    <t>PP2300448607</t>
  </si>
  <si>
    <t>Oxy lớn</t>
  </si>
  <si>
    <t>Oxygen</t>
  </si>
  <si>
    <t>Chất khí, không màu, không mùi, không vị, sử dụng trong y tế, dễ phát hỏa với nhóm Hydrocacbon
- Hàm lượng (% theo trọng lượng) ≥99.6%.
- Độ hòa tan trong nước ≤ 36.4 lít/m³
- Áp suất: ≥ 150kg/cm²
- Khối lượng riêng: ≥ 1.4289 kg/m³
- Đóng gói trong bình thép không hàn.</t>
  </si>
  <si>
    <t>PP2300448608</t>
  </si>
  <si>
    <t>Oxy nhỏ</t>
  </si>
  <si>
    <t>Chất khí, không màu, không mùi, không vị, sử dụng trong y tế, dễ phát hỏa với nhóm Hydrocacbon
- Hàm lượng (% theo trọng lượng) ≥ 99.6%.
- Độ hòa tan trong nước ≤ 36.4 lít/m³
- Áp suất: ≥ 150kg/cm²
- Khối lượng riêng: ≥ 1.4289 kg/m³
- Đóng gói trong bình thép không hàn.</t>
  </si>
  <si>
    <t>PP2300448609</t>
  </si>
  <si>
    <t>Phim X-quang cỡ 20x25 cm</t>
  </si>
  <si>
    <t>Phim X Quang DI-HL 20X25cm</t>
  </si>
  <si>
    <t>Phim X-quang phục vụ nhu cầu in ấn trong y khoa.
 - Kích thước: 20x25 cm
 - Nhà thầu chịu trách nhiệm hỗ trợ đặt máy theo hàng hóa trúng thầu</t>
  </si>
  <si>
    <t>Tấm</t>
  </si>
  <si>
    <t>PP2300448610</t>
  </si>
  <si>
    <t>Phim X-quang cỡ 35x43 cm</t>
  </si>
  <si>
    <t>Phim X Quang DI-HL 35X43cm</t>
  </si>
  <si>
    <t>Phim X- quang phục vụ nhu cầu in ấn trong y khoa.
 - Kích thước: 35 x 43 cm
 - Phim lưu trữ lâu dài &gt;20 năm
 - Nhà thầu chịu trách nhiệm hỗ trợ đặt máy theo hàng hóa trúng thầu</t>
  </si>
  <si>
    <t>PP2300448611</t>
  </si>
  <si>
    <t>Phổi nhân tạo tích hợp đa cấp cho người lớn và trẻ em</t>
  </si>
  <si>
    <t>Capiox FX</t>
  </si>
  <si>
    <t xml:space="preserve"> - Phổi tích hợp lọc động mạch với màng lọc làm bằng polyester
- Lỗ màng lọc 32 micromet.
- Thể tích bình chứa máu: 1000ml - 4000ml. 
-  Kèm dây dẫn tuần hoàn ngoài cơ thể.
- Tiệt trùng.</t>
  </si>
  <si>
    <t>Tính năng kỹ thuật của E-HSĐXKT trên catalogue không đáp ứng yêu cầu của E-HSMT</t>
  </si>
  <si>
    <t>PP2300448612</t>
  </si>
  <si>
    <t>Phổi nhân tạo tích hợp lọc động mạch dùng cho người lớn kèm bình chứa</t>
  </si>
  <si>
    <t xml:space="preserve">Phổi nhân tạo dành cho bệnh nhân người lớn với bộ lọc động mạch chủ
- Có ba lớp lọc 80µm - 40µm - 40µm được phủ thuốc chống đông PC Phosphorylcoline gốc lipid toàn bộ phổi
- Thể tích chứa 4500ml - 5000ml
- Diện tích màng lọc: 1.65m²
- Dùng cho bệnh nhân trên 45 kg
- Kèm bộ dây vật liệu PVC để kết nối với máy tim phổi nhân tạo 
- Tiệt khuẩn
- Tiêu chuẩn: ISO/CE
</t>
  </si>
  <si>
    <t>PP2300448613</t>
  </si>
  <si>
    <t>Quả lọc máu kèm dây dẫn kiểu Modified/Conventional cho người lớn</t>
  </si>
  <si>
    <t>- Màng lọc: chất liệu Polyethersulfone
- Diện tích màng lọc 1,4 m2
- Dây dẫn: chất liệu nhựa
- Tiệt trùng
- Tiêu chuẩn ISO/CE.</t>
  </si>
  <si>
    <t>PP2300448614</t>
  </si>
  <si>
    <t>Quả lọc tách huyết tương</t>
  </si>
  <si>
    <t>Prismaflex TPE2000 set</t>
  </si>
  <si>
    <t>Quả lọc trao đổi huyết tương được kết nối sẵn với bộ dây dẫn:
  - Thể tích máu của cả bộ quả lọc: 127 ml ±10%
  - Diện tích màng hiệu dụng: 0,35 m2
  - Chất liệu màng lọc dạng sợi rỗng: Polypropylene
  - Đường kính trong của sợi lọc (khi ướt): 330 µm
  - Độ dày thành sợi lọc: 150 µm
  - Thể tích máu trong sợi lọc: 41 ml ±10%
  - Tốc độ máu tối thiểu: 100 ml/phút
  - Tốc độ máu tối đa: 400 ml/phút</t>
  </si>
  <si>
    <t>Quả</t>
  </si>
  <si>
    <t>PP2300448615</t>
  </si>
  <si>
    <t>Quả lọc thận highflux</t>
  </si>
  <si>
    <t>Quả lọc thận nhân tạo</t>
  </si>
  <si>
    <t>Quả lọc thận highflux 
- Diện tích màng 1.4m2 - 1.6m2, 
- Thể tích mồi 74-90ml,
- Hệ số siêu lọc: 47-85 ml/giờxmmHg, 
- Độ thanh thải Qb:300-400 mL/ph (Phosphate:225-270, Creatinine: 234-290, Urea: 264-319) + B12-Microglobin: ≥ 0.7
Albumin: &lt;0.001
- Tiệt trùng bằng hơi nước/Tia Gamma</t>
  </si>
  <si>
    <t>Quả lọc thận highflux Chất liệu: Polyethersulfone/Helixone Plus/Polynephron 
 - Diện tích màng 1.4m2 - 1.6m2, 
 - Thể tích mồi 74-95ml
 - Hệ số siêu lọc (KUF): 47-85 ml/giờ/mmHg
 - Áp lực xuyên màng (TMP): 500mmHg
 - Vỏ quả lọc: Polypropylene/Polycarbonate
 - Độ thanh thải (với Qb: 300 ml/min): 
 + Phosphate:225-270ml/min
 + Creatinine: 252-290ml/min
 +Urea: 264-319ml/min)
 - Vitamin B12:≥ 150 ml/min 
 - β2 Microglobulin: ≥ 0.7
 Albumin: &lt;0.001
 - Tiệt trùng bằng hơi nước inline/Tia Gamma</t>
  </si>
  <si>
    <t>PP2300448616</t>
  </si>
  <si>
    <t>Quả lọc thận nhân tạo lowflux</t>
  </si>
  <si>
    <t xml:space="preserve">Màng lọc thận nhân tạo Middle Flux	</t>
  </si>
  <si>
    <t>Quả lọc thận nhân tạo lowflux
- Chất liệu màng : Micro-undulated Polysulfone hoặc tương đương
- Chất liệu vỏ: Polycarbonate hoặc tương đương
- Chất liệu đầu quả lọc: Polyurethane hoặc tương đương
- Diện tích màng 1.5-1.6 m2
- Hệ số siêu lọc (ml/hr*mmHg) ≥ 22
- Thể tích mồi: ≥ 85ml
- Độ dày thành 40 µm, đường kính sợi 200 µm. 
- Phương pháp tiệt trùng: chiếu tia Gamma</t>
  </si>
  <si>
    <t>Quả lọc thận nhân tạo lowflux: Diện tích màng 1.5-1.6 m2
 - Chất liệu màng: Polynephron/ Polyethersulfone/ α Polysulfone Pro.
 - Chất liệu vỏ: Polypropylene/Polycarbonate.
 - Hệ số siêu lọc KUF: (mL/giờ/mmHg) ≥ 14
 - Thể tích mồi: ≥ 85ml
 - Áp lực xuyên màng (TMP):≥ 500mmHg
 - Độ thanh thải (với Qb: 300ml/min):
  Ure:≥ 261 ml/min
  Creatinine :≥ 236 ml/min
  Phosphate: ≥187 ml/min
  Vitamin B12:≥ 112 ml/min
 - Tiệt trùng: Tia Gamma</t>
  </si>
  <si>
    <t>PP2300448617</t>
  </si>
  <si>
    <t>Quả lọc thận nhân tạo lowflux, diện tích màng 1.4 m2</t>
  </si>
  <si>
    <t>Quả lọc máu FX 8</t>
  </si>
  <si>
    <t>Quả lọc thận nhân tạo lowflux
- Nguyên liệu: màng lọc làm từ sợi Polysulfone/ Helixone/Polynephron./Polyethersulfone. 
- Diện tích:1.4m2. 
- Thể tích mồi: ≤ 74  mL. 
- Hệ số siêu lọc: KUF: ≥12  (mL/giờ/mmHg).TMP: ≥ 600mmHg. 
- Độ dày thành sợi: 35 - 40 µm. 
- Vỏ quả lọc: Polypropylene. 
- Độ thanh thải (với Qb: 300ml/min): Ure: ≥ 250 ml/min; Creatinine: ≥ 225 ml/min; Phosphate: ≥ 194 ml/min; Vitamin B12: ≥112  ml/min. 
- Tiệt trùng: Tia Gamma/Hơi nước Inline.</t>
  </si>
  <si>
    <t>Quả lọc thận nhân tạo lowflux
 - Nguyên liệu: màng lọc làm từ sợi Polysulfone/ Helixone/Polynephron./Polyethersulfone. 
 - Diện tích:1.4m2. 
 - Thể tích mồi: ≤ 74 mL. 
 - Hệ số siêu lọc: KUF: ≥12 (mL/giờ/mmHg).TMP: 600mmHg. 
 - Độ dày thành sợi: 35 - 40 µm. 
 - Vỏ quả lọc: Polypropylene/Polycarbonate
 - Độ thanh thải (với Qb: 300ml/min): Ure: ≥ 250 ml/min; Creatinine: ≥ 225 ml/min; Phosphate: ≥ 194 ml/min; Vitamin B12: ≥112 ml/min. 
 - Tiệt trùng: Tia Gamma/Hơi nước Inline.</t>
  </si>
  <si>
    <t>PP2300448618</t>
  </si>
  <si>
    <t>Que cấy nhựa vô trùng</t>
  </si>
  <si>
    <t>Que vô trùng, dùng để cấy vào đĩa thạch</t>
  </si>
  <si>
    <t>PP2300448619</t>
  </si>
  <si>
    <t>Que gòn trong ống nghiệm nhựa tiệt trùng</t>
  </si>
  <si>
    <t>Que lấy mẫu bệnh phẩm</t>
  </si>
  <si>
    <t>- Công dụng: Que gòn đã được tiệt trùng dùng để lấy mẫu xét nghiệm
- Que gòn đã tiệt trùng, 1 đầu gòn, đựng trong ống nghiệm.</t>
  </si>
  <si>
    <t>Công dụng: Que gòn đã được tiệt trùng dùng để lấy mẫu xét nghiệm
 - Mô tả: Que gòn đã tiệt trùng, 1 đầu gòn, que gỗ, đựng trong ống nhựa. Đóng gói và hàn kín riêng lẻ từng que. 
 Quy cách: 1 que/ 1 túi</t>
  </si>
  <si>
    <t>PP2300448620</t>
  </si>
  <si>
    <t>Que gòn xét nghiệm</t>
  </si>
  <si>
    <t xml:space="preserve">Tăm bông y tế Ø5mm tiệt trùng </t>
  </si>
  <si>
    <t>Que gòn xét nghiệm
- Chất liệu: Bông xơ tự nhiên 100% cotton.
- Que 01 đầu gòn tiệt trùng. 
- Quy cách : 5 que/gói</t>
  </si>
  <si>
    <t>PP2300448621</t>
  </si>
  <si>
    <t>Que lấy bệnh phẩm dịch ngoáy họng</t>
  </si>
  <si>
    <t>Tăm bông y tế Ø3mm tiệt trùng</t>
  </si>
  <si>
    <t>- Bao gồm phần đầu tăm bông và phần que/cán cầm
- Cán/que bằng nhựa
- Tiệt trùng và đóng gói riêng từng que</t>
  </si>
  <si>
    <t>PP2300448622</t>
  </si>
  <si>
    <t>Que lấy mẫu kiểm tra vệ sinh bề mặt</t>
  </si>
  <si>
    <t>Que lấy mẫu kiểm tra vệ sinh bề mặt dùng cho máy đo độ sạch bề mặt 
 - Dễ dàng mở buồng đọc để chèn que đo mẫu dễ dàng
 - Cung cấp kết quả Đạt/Không đạt chính xác,
 - Thời gian đo: =&lt; 10 giây
 - Có hỗ trợ máy đo kèm theo
 - Tiêu chuẩn chất lượng: ISO/CE/FDA</t>
  </si>
  <si>
    <t>PP2300448623</t>
  </si>
  <si>
    <t>Que phết tế bào âm đạo</t>
  </si>
  <si>
    <t>Que phết tế bào âm đạo dùng để lấy tế bào và niêm dịch cổ tử cung, phát hiện sớm ung thư cổ tử cung nhanh và chính xác
- Chất liệu bằng gỗ thông đã trích nhựa
- Tiệt trùng bằng tia Gamma.</t>
  </si>
  <si>
    <t>PP2300448624</t>
  </si>
  <si>
    <t>Que thử có chỉ thị hóa học</t>
  </si>
  <si>
    <t>Que Chỉ thị Hóa học STERRAD</t>
  </si>
  <si>
    <t>Que thử có chỉ thị hóa học nhận dạng H2O2
 - Chuyển màu đồng nhất, màu của chỉ thị thay đổi rõ rệt sau khi tiệt khuẩn.
 - Tương thích với các dòng máy STERRAD 100S</t>
  </si>
  <si>
    <t>PP2300448625</t>
  </si>
  <si>
    <t>Que thử đường huyết</t>
  </si>
  <si>
    <t>Que thử đường huyết VivaChek Ino</t>
  </si>
  <si>
    <t>Que thử đường huyết:
- Thể tích mẫu: 0.4 -  0.9 µl.
- Thời gian thử: ≤5 giây. 
- Độ chính xác cao.
- Sử dụng được cho trẻ sơ sinh
- Đơn vị trúng thầu cung cấp máy theo thầu vật tư, sinh phẩm đã đặt</t>
  </si>
  <si>
    <t>Test</t>
  </si>
  <si>
    <t>PP2300448626</t>
  </si>
  <si>
    <t>Que thử nước tiểu</t>
  </si>
  <si>
    <t xml:space="preserve"> Que thử nước tiểu dùng cho máy phân tích nước tiểu, chủng loại: Cybow - 3</t>
  </si>
  <si>
    <t>- Dùng cho khám thai
- Làm chỉ thị để kiểm tra các thông số pH, Glucose, Protein trong nước tiểu.</t>
  </si>
  <si>
    <t>PP2300448627</t>
  </si>
  <si>
    <t>Que thử tồn dư trong chạy thận nhân tạo</t>
  </si>
  <si>
    <t>SERIM® GUARDIAN™ PERACETIC ACID Test strips</t>
  </si>
  <si>
    <t>Que thử nồng độ của axit peracetic trong dung dịch sát khuẩn quả lọc.
- Nồng độ axit paracetic ở 400 ppm và 800 ppm được phân loại chính xác âm tính và dương tính.
- Kết quả sẽ “Không đạt” nếu nồng độ của axit paracetic bằng hoặc dưới 400 ppm, “ĐẠT” nếu nếu nồng độ của axit paracetic bằng hoặc trên 800 ppm.
- Xem kết quả ngay trong 10 giây.</t>
  </si>
  <si>
    <t>PP2300448628</t>
  </si>
  <si>
    <t>Raccor Y 1/4 - 1/4 - 1/4</t>
  </si>
  <si>
    <t>- Chất liệu polyamide
- Đường kính 4mm - 6mm</t>
  </si>
  <si>
    <t>Co nối Y có khoá/ không khóa các cỡ
 - Vật liệu Polycarbonate (P.c 144R Lexan) 
 - Nút đậy vật liệu PVC (TFG)
 - Khóa Luer vật liệu HDPE</t>
  </si>
  <si>
    <t>PP2300448629</t>
  </si>
  <si>
    <t>Rọ kéo sỏi qua nội soi</t>
  </si>
  <si>
    <t>Rọ lấy sỏi 8 dây, sử dụng nhiều lần</t>
  </si>
  <si>
    <t>Dùng lấy sỏi
- Rọ 8 dây
- Đường kính kênh tương thích 2.8 mm/2,6mm
- Chiều dài dây dẫn 190cm/215cm</t>
  </si>
  <si>
    <t>PP2300448630</t>
  </si>
  <si>
    <t>Rọ lấy sỏi 4 dây, tương thích dây dẫn hướng</t>
  </si>
  <si>
    <t>Escape™ Nitinol Stone Retrieval Basket</t>
  </si>
  <si>
    <t xml:space="preserve">Dùng lấy sỏi hoặc tán sỏi.
- Rọ 4 dây xoắn
- Độ mở 30/45mm và 40/55mm.
- Đường kính dây dẫn 2,6mm
- Chiều dài dây dẫn 215cm. </t>
  </si>
  <si>
    <t>PP2300448631</t>
  </si>
  <si>
    <t>Rọ lấy sỏi niệu</t>
  </si>
  <si>
    <t>UNIVERSAL STONE BASKET - HELICAL</t>
  </si>
  <si>
    <t>- Chất liệu rọ: Nitinol
- Cỡ: 2,5F/3Fr/4Fr
- Tiệt trùng</t>
  </si>
  <si>
    <t>Cỡ: 2,5Fr, 3Fr.</t>
  </si>
  <si>
    <t>PP2300448632</t>
  </si>
  <si>
    <t>Sáp cầm máu xương</t>
  </si>
  <si>
    <t>Sáp cầm máu xương BONEWAX 2.5 gram</t>
  </si>
  <si>
    <t>Vật liệu cầm máu</t>
  </si>
  <si>
    <t>Tép/Cái/
Miếng</t>
  </si>
  <si>
    <t>PP2300448633</t>
  </si>
  <si>
    <t>Shunt động mạch vành</t>
  </si>
  <si>
    <t>Shunt động mạch vành 1.50 mm</t>
  </si>
  <si>
    <t>Shunt động mạch vành dùng trong phẫu thuật bắc cầu mạch vành
- Thân làm bằng chất liệu : Silicone mềm với đầu thuôn nhọn
- Đường kính lòng ống: 1.0mm - 3.0mm</t>
  </si>
  <si>
    <t>PP2300448634</t>
  </si>
  <si>
    <t>Sonde foley 3 nhánh các số</t>
  </si>
  <si>
    <t>Ống thông tiểu foley Idealcare 3 nhánh phủ silicone 16-26</t>
  </si>
  <si>
    <t xml:space="preserve">Sonde foley 3 nhánh các số
- Chất liệu cao su thiên nhiên có phủ silicon, không có chất DEHP.
- Thành ống dầy chống gẫy gập, lỗ ống rộng dẫn lưu tốt
- Cỡ 22Fr - 24Fr 
</t>
  </si>
  <si>
    <t>PP2300448635</t>
  </si>
  <si>
    <t>Stent JJ silicone đặt 1 năm</t>
  </si>
  <si>
    <t>Ống thông niệu quản sonde JJ các số ( lưu &lt; 12 tháng)</t>
  </si>
  <si>
    <t xml:space="preserve">Chất liệu Polyurethane.
Đóng gói gồm jj và cây đẩy.
Kích thước 3Fr - 8Fr
Chiều dài 10cm - 30cm 
</t>
  </si>
  <si>
    <t>Kích thước: 6Fr, 7 Fr.</t>
  </si>
  <si>
    <t>PP2300448636</t>
  </si>
  <si>
    <t>Stent kim loại đại tràng</t>
  </si>
  <si>
    <t>Stent kim 
loại đại tràng</t>
  </si>
  <si>
    <t xml:space="preserve">Stent kim loại đại tràng 
- Chất liệu nitinol.
- Có thể thu hồi sau khi bung 
- Đường kính thân stent 22mm/25mm/30mm
- Chiều dài stent 6mm-136mm  
- Stent được lắp sẵn vào bộ đặt stent
- Bộ đặt stent đường kính: 10Fr/15Fr/18Fr
- Chiều dài bộ đặt sten: 95cm-&gt;230cm
- Guidewire tương thích 0.035 inch. </t>
  </si>
  <si>
    <t>PP2300448637</t>
  </si>
  <si>
    <t>Stent kim loại đường mật qua nội soi hoặc xuyên gan qua da</t>
  </si>
  <si>
    <t xml:space="preserve">Stent kim loại đường mật </t>
  </si>
  <si>
    <t xml:space="preserve">Stent kim loại đường mật qua nội soi hoặc xuyên gan qua da
- Chất liệu Nitinol/Nitinella/Platinol
- Stent không cover hoặc có cover 
- Có thể thu hồi sau khi bung
- Cản quang 100% dưới C-arm. 
- Đường kính thân stent 8-10mm.
- Chiều dài stent 40-100mm.  
- Đường kính Bộ đặt stent: 7Fr/8Fr/9Fr.
- Guidewire tương thích: 0,035 inch
</t>
  </si>
  <si>
    <t>PP2300448638</t>
  </si>
  <si>
    <t>Stent kim loại tá tràng</t>
  </si>
  <si>
    <t xml:space="preserve">Stent kim loại tá tràng
- Chất liệu nitinol.
- Có thể thu hồi sau khi bung 
- Đường kính thân stent 20mm/22mm/25mm 
- Chiều dài stent 6-12mm/82mm-135mm. Có đánh dấu cản quang
- Stent được lắp sẵn vào bộ đặt stent
- Bộ đặt stent: 10Fr/10,5Fr
- Guidewire tương thích 0.035 inch. 
</t>
  </si>
  <si>
    <t>PP2300448639</t>
  </si>
  <si>
    <t>Stent momo J đường niệu bao gồm dây dẫn đường</t>
  </si>
  <si>
    <t>Ống dẫn lưu đường niệu (Stent mono J) (momo J danh mục)</t>
  </si>
  <si>
    <t>Stent dẫn lưu nước tiểu từ bể thận xuống bàng quang 
- Kích thước 4Fr - 8Fr
- Chiều dài 70cm 
- Có vạch chia chiều dài trên thân stent
- Bao gồm: jj, dây dẫn và đầu nối túi nước tiểu.</t>
  </si>
  <si>
    <t>PP2300448640</t>
  </si>
  <si>
    <t>Stent nhựa dẫn lưu đường mật</t>
  </si>
  <si>
    <t>Ống dẫn lưu đường mật bằng nhựa</t>
  </si>
  <si>
    <t>Stent nhựa loại đuôi heo mềm mại khi đặt vào cơ thể, cản quang tốt 
- Kích thước 7Fr, 8.5Fr, 10Fr
- Chiều dài từ 5-15cm</t>
  </si>
  <si>
    <t>PP2300448641</t>
  </si>
  <si>
    <t>Stent ống tụy</t>
  </si>
  <si>
    <t>Ống thông mật, tuỵ</t>
  </si>
  <si>
    <t>Stent nhựa mềm
- Chất liệu: Polyethylen
- Chiều dài: 3cm - 20 cm
- Đường kính: 7Fr - 10 Fr
- Có lỗ ở 2 đầu stent
- Tiệt khuẩn</t>
  </si>
  <si>
    <t>PP2300448642</t>
  </si>
  <si>
    <t>Stent thực quản</t>
  </si>
  <si>
    <t>Stent thực 
kim loại quản</t>
  </si>
  <si>
    <t>- Chất liệu: Nitino
- Đường kính thân stent: 20mm - 23mm, 
- Đường kính đầu stent: 25mm - 28mm.
- Chiều dài stent 10mm-150mm  
- Bộ đặt stent: 18Fr/ 18,5Fr/28Fr. Chiều dài 75cm-78cm</t>
  </si>
  <si>
    <t>PP2300448643</t>
  </si>
  <si>
    <t>Tăm bông</t>
  </si>
  <si>
    <t>Tăm bông y tế Ø5mm tiệt trùng</t>
  </si>
  <si>
    <t>Tăm bông dùng lấy mẫu bệnh phẩm hoặc dùng để làm sạch và bôi thuốc lên vết thương
- Cấu tạo: có đầu bông thấm nước gắn chặt ở 1 đầu que nhựa 
- Chất liệu đầu bông: 100% bông tự nhiên, màu trắng đồng nhất, không dùng chất tạo màu
- Đường kính đầu bông khoảng 5mm
- Que bằng nhựa PP/PE/PVC, dài 15cm
- Tiệt khuẩn từng gói</t>
  </si>
  <si>
    <t>PP2300448644</t>
  </si>
  <si>
    <t>Tăm bông ráy tai</t>
  </si>
  <si>
    <t xml:space="preserve">Tăm bông y tế ráy tai 02 đầu tiệt trùng </t>
  </si>
  <si>
    <t>- Chất liệu: Bông xơ tự nhiên 100% cotton, màu trắng đồng nhất, không dùng chất tạo màu. 
- Que 02 đầu gòn tiệt trùng.</t>
  </si>
  <si>
    <t>PP2300448645</t>
  </si>
  <si>
    <t>Tăm bông vô trùng dùng trong kỹ thuật kháng sinh đồ</t>
  </si>
  <si>
    <t xml:space="preserve">Dùng để lấy các mẫu vi sinh cần hoặc không cần môi trường chuyên chở tùy vào mục đích xét nghiệm, chuyên dùng trong kỹ thuật kháng sinh đồ
- Que vào bao riêng lẻ, hàn kín vô trùng từng que. </t>
  </si>
  <si>
    <t>Dùng để lấy các mẫu vi sinh cần hoặc không cần môi trường chuyên chở tùy vào mục đích xét nghiệm, chuyên dùng trong kỹ thuật kháng sinh đồ
 - Mô tả: Que gòn đã tiệt trùng, 1 đầu gòn, que gỗ, đựng trong ống nhựa. Đóng gói và hàn kín riêng lẻ từng que. 
 Quy cách: 1 que/ 1 túi</t>
  </si>
  <si>
    <t>PP2300448646</t>
  </si>
  <si>
    <t>Tấm điện cực trung tính dùng cho người lớn và trẻ em</t>
  </si>
  <si>
    <t xml:space="preserve">Tấm điện 
cực trung tính </t>
  </si>
  <si>
    <t>- Diện tích tiếp xúc của bề mặt điện cực kiểu chia đôi 85 cm2 + vòng đẳng thế 23 cm2
- Hướng dán điện cực không bị ảnh hưởng theo hướng của phẫu trường
- Có thể dùng cho trẻ em và người lớn.
- Tương tích sinh học tốt với da</t>
  </si>
  <si>
    <t xml:space="preserve">- Tấm điện cực kiểu chia đôi, có thể dùng cho người lớn và trẻ em
- Tương thích sinh học với da
- Hướng dán điện cực không bị ảnh hưởng theo hướng của phẫu trường
- Sử dụng tương thích với dây nối tấm điện cực trung tính và máy đốt hiện có: Arron, Conviden, Emed
</t>
  </si>
  <si>
    <t>PP2300448647</t>
  </si>
  <si>
    <t>Tạp dề y tế</t>
  </si>
  <si>
    <t>Tạp dề y tế 0.8*1.2m</t>
  </si>
  <si>
    <t>- Chất liệu màng PE
- Kích thước 0.8 x 1.2m</t>
  </si>
  <si>
    <t>PP2300448648</t>
  </si>
  <si>
    <t>Tay dao 2 nút bấm dùng một lần</t>
  </si>
  <si>
    <t>Tay dao mổ điện 3 giắc</t>
  </si>
  <si>
    <t>Tay dao 3 chấu, 2 nút bấm, kèm đầu dao.
- Dây dài 3m
- Thiết kế dạng thân lục giác chống trượt. 
- Nút bấm mềm dễ kích hoạt.</t>
  </si>
  <si>
    <t>PP2300448649</t>
  </si>
  <si>
    <t>Tay dao cắt hàn mạch mổ mở 21 cm</t>
  </si>
  <si>
    <t>Tay dao hàn mạch mổ mở LigaSure Exact hàm phủ nano chống dính, đầu cong, chiều dài thân dao 21cm</t>
  </si>
  <si>
    <t>Tay dao hàn mạch mổ mở, hàm thon nhọn, phủ nano
- Chiều dài thân dao 21 cm
- Đường kính thân dao 5mm 
- Sử dụng tương thích cho máy Valleylab LS10, Valleylab FT10, Forcetriad.</t>
  </si>
  <si>
    <t>PP2300448650</t>
  </si>
  <si>
    <t>Tay dao cắt hàn mạch mổ mở 23 cm</t>
  </si>
  <si>
    <t>Tay dao hàn mạch mổ mở LigaSure Maryland hàm phủ nano chống dính, đầu cong, chiều dài thân dao 23cm</t>
  </si>
  <si>
    <t>Tay dao hàn mạch mổ mở hàm phủ nano, đầu cong
- Chiều dài thân dao 23cm
- Đường kính thân dao 5mm
- Sử dụng tương thích với máy Valleylab LS10,Valleylab FT10, Forcetriad.</t>
  </si>
  <si>
    <t>PP2300448651</t>
  </si>
  <si>
    <t>Tay dao cắt hàn mạch mổ nội soi 37 cm</t>
  </si>
  <si>
    <t>Tay dao hàn mạch mổ nội soi LigaSure Maryland hàm phủ nano chống dính, đầu cong, chiều dài thân dao 37cm</t>
  </si>
  <si>
    <t>Tay dao hàn mạch mổ nội soi hàm phủ nano, đầu cong
- Chiều dài thân dao 37cm
- Đường kính thân dao 5mm, 
- Sử dụng tương thích cho máy Valleylab LS10, Valleylab FT10, Forcetriad.</t>
  </si>
  <si>
    <t>PP2300448652</t>
  </si>
  <si>
    <t>Tay dao siêu âm không dây</t>
  </si>
  <si>
    <t>Dao siêu âm không dây đầu cong Sonicision các cỡ hoặc tương đương</t>
  </si>
  <si>
    <t xml:space="preserve">- Tay dao siêu âm mổ mở, đầu cong
- Chiều dài thân dao 13cm/26cm/39cm
- Đường kính thân dao 5mm 
- Sử dụng cho dao siêu âm không dây Sonicision </t>
  </si>
  <si>
    <t>PP2300448654</t>
  </si>
  <si>
    <t>Thông tiểu 2 nhánh phủ silicon các cỡ</t>
  </si>
  <si>
    <t>Ống thông tiểu foley Idealcare 2 nhánh, phủ silicone các số 6-30</t>
  </si>
  <si>
    <t xml:space="preserve">Chất liệu cao su thiên nhiên có phủ silicon
thành ống dầy chống gẫy gập, lỗ ống rộng dẫn lưu tốt, 
Bóng cân đối  có 2 nhánh, chất liệu không có chất DEHP.
Kích thước bóng: 30cc 
Chiều dài 40 cm
Các số:  8, 10, 12, 14 , 16, 18, 20, 22, 24, 26, 28. </t>
  </si>
  <si>
    <t>Đặt sonde tiểu tại
nhà</t>
  </si>
  <si>
    <t>PP2300448655</t>
  </si>
  <si>
    <t>Thông tiểu nelaton 1 nhánh các cỡ</t>
  </si>
  <si>
    <t>Ống thông tiểu 1 nhánh (Sonde Nelaton) ComforSoft mã hóa màu, các số</t>
  </si>
  <si>
    <t>Ống thông tiểu qua đường niệu đạo
- Chất liệu: PVC/Cao Su
- Chiều dài 40cm ±5cm; 
- Tiệt trùng</t>
  </si>
  <si>
    <t>Ống thông tiểu qua đường niệu đạo
- Chất liệu: PVC hoặc cao su mềm 
- Chiều dài 40cm ±5cm; 
- Tiệt trùng</t>
  </si>
  <si>
    <t>Cái / Sợi</t>
  </si>
  <si>
    <t>PP2300448657</t>
  </si>
  <si>
    <t>Trocar dùng trong phẫu thuật nội soi</t>
  </si>
  <si>
    <t>Trocar nhựa không dao LaproSurge</t>
  </si>
  <si>
    <t>Trocar dùng trong phẫu thuật nội soi, có van xả khí
- Chất liệu:
+ Thân: nhựa, có đường ren, van đóng, có rãnh cố định, cấu tạo chống trượt. 
+ Nòng: nhựa, loại cắt, đầu không dao.
- Dài 90-100 mm
- Đường kính 5mm, 11mm, 12mm.</t>
  </si>
  <si>
    <t>Cái / Chiếc</t>
  </si>
  <si>
    <t>PP2300448658</t>
  </si>
  <si>
    <t>Trocar nhựa nội soi</t>
  </si>
  <si>
    <t>Trocar không dao ENDOPATH XCEL</t>
  </si>
  <si>
    <t>Trocar nội soi nhựa, không dao
- Đường kính 5mm, 11mm, 12mm, 15mm
- Thân dài 100mm, thân ngoài có rảnh cố định. 
- Van giữ khí 4 mảnh. 
- Đường vào hình phễu có khóa giữ camera.</t>
  </si>
  <si>
    <t>Trocar nội soi nhựa, không dao
 - Chất liệu: nhựa
 - Đường kính từ 5 -&gt; 15mm
 - Chiều dài 100mm
 - Thân ngoài có rảnh cố định, trong suốt
 - Van giữ khí &gt;=4 mảnh, có thể tháo rời ở các cỡ &gt;5mm
 - Đường vào hình phễu có khóa giữ camera.
 - Đầu nối khí có chiều dài &gt;=10,4mm, đường kính &gt;=7,6mm</t>
  </si>
  <si>
    <t>PP2300448659</t>
  </si>
  <si>
    <t>Túi đo máu sau sinh</t>
  </si>
  <si>
    <t>Túi đo lượng máu sau sinh</t>
  </si>
  <si>
    <t>- Chất liệu: màng nhựa PE trong.
- Có băng keo dính giúp không tuột. 
- Có vạch chia để đo dung tích máu sau sinh (từ 50 ml đến 2000 ml) 
- Tiệt trùng bằng khí OE</t>
  </si>
  <si>
    <t>PP2300448660</t>
  </si>
  <si>
    <t>Túi đựng dịch thải 5L</t>
  </si>
  <si>
    <t>SP-414</t>
  </si>
  <si>
    <t>Túi đựng dịch thải dùng để thu thập dịch thải trong khi thực hiện CRRT 
- Trang bị đầu nối female Luer ở bên trong túi và ống lớn (Ø 8 mm) để làm nơi dẫn lưu.
- Chất liệu: PVC, không có DEHP, không có Latex
- Thể tích: 5L</t>
  </si>
  <si>
    <t>PP2300448661</t>
  </si>
  <si>
    <t>Túi đựng nước tiểu</t>
  </si>
  <si>
    <t>Túi đựng nước tiểu ECO</t>
  </si>
  <si>
    <t>- Dung tích 2000ml
- Có bảng ghi thông tin bệnh nhân 
- Van xả thoát đáy chữ T có quai treo.
- Tiệt khuẩn</t>
  </si>
  <si>
    <t>PP2300448662</t>
  </si>
  <si>
    <t>Túi đựng thức ăn</t>
  </si>
  <si>
    <t>Túi cho ăn MPV 1200 ml</t>
  </si>
  <si>
    <t xml:space="preserve">Túi đựng thức ăn
- Sản phẩm làm từ nhựa PVC
- Túi một đầu có nắp đậy, một đầu được hàn cao tần với ống dẫn có bầu nhỏ giọt
- Khóa điều chỉnh và đầu ống cắm
- Tiệt trùng sử dụng 1 lần
- Dung tích: 1000ml - 1200ml </t>
  </si>
  <si>
    <t>PP2300448663</t>
  </si>
  <si>
    <t>Túi ép dẹp 100mm x 200m</t>
  </si>
  <si>
    <t>Túi hấp tiệt trùng loại dẹp 100mm x 200m</t>
  </si>
  <si>
    <t>Mục đích sử dụng: đóng gói dụng cụ tiệt khuẩn ở nhiệt độ cao
 - Cấu tạo: một lớp giấy y tế dày ≥ 60 gr và một lớp phim/lớp nylon trong suốt nhìn được dụng cụ bên trong dày ≥ 52 µm 
 - Kích thước 100mmx200m
 - Nhà thầu cam kết sản phẩm: chỉ thị hóa học chuyển màu đồng nhất, rõ và chính xác sau khi tiệt khuẩn, màu chỉ thị không biến đổi khi lưu trữ theo quy định của nhà sản xuất ít nhất 2 tháng. Thao tác mở dễ dàng nhưng không bị rách. Hỗ trợ ít nhất 3 máy ép kèm theo.
 - Không có chì.
 - Tương thích với các phương pháp tiệt khuẩn: hơi nước 121oC -134oC
 - Tiêu chuẩn chất lượng ISO/CE/FDA</t>
  </si>
  <si>
    <t>PP2300448664</t>
  </si>
  <si>
    <t>Túi ép dẹp 150mm x 200m</t>
  </si>
  <si>
    <t>Túi hấp tiệt trùng loại dẹp 150mm x 200m</t>
  </si>
  <si>
    <t>Mục đích sử dụng: đóng gói dụng cụ tiệt khuẩn ở nhiệt độ cao
 - Cấu tạo: một lớp giấy y tế dày ≥ 60 gr và một lớp phim/lớp nylon trong suốt nhìn được dụng cụ bên trong dày ≥ 52 µm 
 - Kích thước 150mmx200m
 - Nhà thầu cam kết sản phẩm: chỉ thị hóa học chuyển màu đồng nhất, rõ và chính xác sau khi tiệt khuẩn, màu chỉ thị không biến đổi khi lưu trữ theo quy định của nhà sản xuất ít nhất 2 tháng. Thao tác mở dễ dàng nhưng không bị rách. Hỗ trợ ít nhất 3 máy ép kèm theo.
 - Không có chì.
 - Tương thích với các phương pháp tiệt khuẩn: hơi nước 121oC -134oC
 - Tiêu chuẩn chất lượng ISO/CE/FDA</t>
  </si>
  <si>
    <t>PP2300448665</t>
  </si>
  <si>
    <t>Túi ép dẹp 200mm x 200m</t>
  </si>
  <si>
    <t>Túi hấp tiệt trùng loại dẹp 200mm x 200m</t>
  </si>
  <si>
    <t>Mục đích sử dụng: đóng gói dụng cụ tiệt khuẩn ở nhiệt độ cao
 - Cấu tạo: một lớp giấy y tế dày ≥ 60 gr và một lớp phim/lớp nylon trong suốt nhìn được dụng cụ bên trong dày ≥ 52 µm 
 - Kích thước 200mmx200m
 - Nhà thầu cam kết sản phẩm: chỉ thị hóa học chuyển màu đồng nhất, rõ và chính xác sau khi tiệt khuẩn, màu chỉ thị không biến đổi khi lưu trữ theo quy định của nhà sản xuất ít nhất 2 tháng. Thao tác mở dễ dàng nhưng không bị rách. Hỗ trợ ít nhất 3 máy ép kèm theo.
 - Không có chì.
 - Tương thích với các phương pháp tiệt khuẩn: hơi nước 121oC -134oC
 - Tiêu chuẩn chất lượng ISO/CE/FDA</t>
  </si>
  <si>
    <t>PP2300448666</t>
  </si>
  <si>
    <t>Túi ép dẹp 250mm x 200m</t>
  </si>
  <si>
    <t>Túi hấp tiệt trùng loại dẹp 250mm x 200m</t>
  </si>
  <si>
    <t>Mục đích sử dụng: đóng gói dụng cụ tiệt khuẩn ở nhiệt độ cao
 - Cấu tạo: một lớp giấy y tế dày ≥ 60 gr và một lớp phim/lớp nylon trong suốt nhìn được dụng cụ bên trong dày ≥ 52 µm 
 - Kích thước 250mmx200m
 - Nhà thầu cam kết sản phẩm: chỉ thị hóa học chuyển màu đồng nhất, rõ và chính xác sau khi tiệt khuẩn, màu chỉ thị không biến đổi khi lưu trữ theo quy định của nhà sản xuất ít nhất 2 tháng. Thao tác mở dễ dàng nhưng không bị rách. Hỗ trợ ít nhất 3 máy ép kèm theo.
 - Không có chì.
 - Tương thích với các phương pháp tiệt khuẩn: hơi nước 121oC -134oC
 - Tiêu chuẩn chất lượng ISO/CE/FDA</t>
  </si>
  <si>
    <t>PP2300448667</t>
  </si>
  <si>
    <t>Túi ép dẹp 300mm x 200m</t>
  </si>
  <si>
    <t>Túi hấp tiệt trùng loại dẹp 300mm x 200m</t>
  </si>
  <si>
    <t>Mục đích sử dụng: đóng gói dụng cụ tiệt khuẩn ở nhiệt độ cao
 - Cấu tạo: một lớp giấy y tế dày ≥ 60 gr và một lớp phim/lớp nylon trong suốt nhìn được dụng cụ bên trong dày ≥ 52 µm 
 - Kích thước 300mmx200m
 - Nhà thầu cam kết sản phẩm: chỉ thị hóa học chuyển màu đồng nhất, rõ và chính xác sau khi tiệt khuẩn, màu chỉ thị không biến đổi khi lưu trữ theo quy định của nhà sản xuất ít nhất 2 tháng. Thao tác mở dễ dàng nhưng không bị rách. Hỗ trợ ít nhất 3 máy ép kèm theo.
 - Không có chì.
 - Tương thích với các phương pháp tiệt khuẩn: hơi nước 121oC -134oC
 - Tiêu chuẩn chất lượng ISO/CE/FDA</t>
  </si>
  <si>
    <t>PP2300448668</t>
  </si>
  <si>
    <t>Túi ép dẹp 75mm x 200m</t>
  </si>
  <si>
    <t>Túi hấp tiệt trùng loại dẹp 75mm x 200m</t>
  </si>
  <si>
    <t>Mục đích sử dụng: đóng gói dụng cụ tiệt khuẩn ở nhiệt độ cao
 - Cấu tạo: một lớp giấy y tế dày ≥ 60 gr và một lớp phim/lớp nylon trong suốt nhìn được dụng cụ bên trong dày ≥ 52 µm 
 - Kích thước 75mmx200m
 - Nhà thầu cam kết sản phẩm: chỉ thị hóa học chuyển màu đồng nhất, rõ và chính xác sau khi tiệt khuẩn, màu chỉ thị không biến đổi khi lưu trữ theo quy định của nhà sản xuất ít nhất 2 tháng. Thao tác mở dễ dàng nhưng không bị rách. Hỗ trợ ít nhất 3 máy ép kèm theo.
 - Không có chì.
 - Tương thích với các phương pháp tiệt khuẩn: hơi nước 121oC -134oC
 - Tiêu chuẩn chất lượng ISO/CE/FDA</t>
  </si>
  <si>
    <t>PP2300448669</t>
  </si>
  <si>
    <t>Túi ép đóng gói dụng cụ cỡ 300mm x 70m/100m</t>
  </si>
  <si>
    <t>Túi tiệt trùng Tyvek 300mmx70m</t>
  </si>
  <si>
    <t>Mục đích sử dụng: đóng gói dụng cụ hấp tiệt khuẩn ở nhiệt độ thấp Plasma
 - Cấu tạo: một lớp làm từ Tyvek, một lớp trong suốt nhìn được dụng cụ bên trong. 
 - Kích thước: 300mmx70m/100m
 - Nhà thầu cam kết sản phẩm: chỉ thị hóa học chuyển màu đồng nhất, rõ và chính xác sau khi tiệt khuẩn, màu chỉ thị không biến đổi khi lưu trữ theo quy định của nhà sản xuất ít nhất 2 tháng, duy trì tính vô khuẩn ≥ 6 tháng. Thao tác mở rõ ràng không bị rách. Hỗ trợ ít nhất 3 máy ép kèm theo
 - Tương thích với các phương pháp tiệt khuẩn bằng công nghệ Plasma (H2O2)
 - Tiêu chuẩn chất lượng: ASTM F16080/ASTM F 2101/DIN 58953/BS 6256/SS 876 0019, ISO/ASTM/EN theo tiêu chuẩn TCVN 7394-1:2008/ISO 11607-1 : 2006</t>
  </si>
  <si>
    <t>PP2300448670</t>
  </si>
  <si>
    <t>Túi ép đóng gói dụng cụ tyvek 100mmx70m/100m</t>
  </si>
  <si>
    <t>Túi tiệt trùng Tyvek 100mmx70m</t>
  </si>
  <si>
    <t>Mục đích sử dụng: đóng gói dụng cụ hấp tiệt khuẩn ở nhiệt độ thấp Plasma
 - Cấu tạo: một lớp làm từ Tyvek, một lớp trong suốt nhìn được dụng cụ bên trong. 
 - Kích thước: 100mmx70m/100m
 - Nhà thầu cam kết sản phẩm: chỉ thị hóa học chuyển màu đồng nhất, rõ và chính xác sau khi tiệt khuẩn, màu chỉ thị không biến đổi khi lưu trữ theo quy định của nhà sản xuất ít nhất 2 tháng, duy trì tính vô khuẩn ≥ 6 tháng. Thao tác mở rõ ràng không bị rách. Hỗ trợ ít nhất 3 máy ép kèm theo
 - Tương thích với các phương pháp tiệt khuẩn bằng công nghệ Plasma (H2O2)
 - Tiêu chuẩn chất lượng: ASTM F16080/ASTM F 2101/DIN 58953/BS 6256/SS 876 0019, ISO/ASTM/EN theo tiêu chuẩn TCVN 7394-1:2008/ISO 11607-1 : 2006</t>
  </si>
  <si>
    <t>PP2300448671</t>
  </si>
  <si>
    <t>Túi ép đóng gói dụng cụ tyvek 150mm x 70m/100m</t>
  </si>
  <si>
    <t>Túi tiệt trùng Tyvek 150mmx70m</t>
  </si>
  <si>
    <t>Mục đích sử dụng: đóng gói dụng cụ hấp tiệt khuẩn ở nhiệt độ thấp Plasma
 - Cấu tạo: một lớp làm từ Tyvek, một lớp trong suốt nhìn được dụng cụ bên trong. 
 - Kích thước: 150mmx70m/100m
 - Nhà thầu cam kết sản phẩm: chỉ thị hóa học chuyển màu đồng nhất, rõ và chính xác sau khi tiệt khuẩn, màu chỉ thị không biến đổi khi lưu trữ theo quy định của nhà sản xuất ít nhất 2 tháng, duy trì tính vô khuẩn ≥ 6 tháng. Thao tác mở rõ ràng không bị rách. Hỗ trợ ít nhất 3 máy ép kèm theo
 - Tương thích với các phương pháp tiệt khuẩn bằng công nghệ Plasma (H2O2)
 - Tiêu chuẩn chất lượng: ASTM F16080/ASTM F 2101/DIN 58953/BS 6256/SS 876 0019, ISO/ASTM/EN theo tiêu chuẩn TCVN 7394-1:2008/ISO 11607-1 : 2006</t>
  </si>
  <si>
    <t>PP2300448672</t>
  </si>
  <si>
    <t>Túi ép đóng gói dụng cụ tyvek 200mm x 70m/100m</t>
  </si>
  <si>
    <t>Túi tiệt trùng Tyvek 200mmx70m</t>
  </si>
  <si>
    <t>Mục đích sử dụng: đóng gói dụng cụ hấp tiệt khuẩn ở nhiệt độ thấp Plasma
 - Cấu tạo: một lớp làm từ Tyvek, một lớp trong suốt nhìn được dụng cụ bên trong. 
 - Kích thước: 200mmx70m/100m
 - Nhà thầu cam kết sản phẩm: chỉ thị hóa học chuyển màu đồng nhất, rõ và chính xác sau khi tiệt khuẩn, màu chỉ thị không biến đổi khi lưu trữ theo quy định của nhà sản xuất ít nhất 2 tháng, duy trì tính vô khuẩn ≥ 6 tháng. Thao tác mở rõ ràng không bị rách. Hỗ trợ ít nhất 3 máy ép kèm theo
 - Tương thích với các phương pháp tiệt khuẩn bằng công nghệ Plasma (H2O2)
 - Tiêu chuẩn chất lượng: ASTM F16080/ASTM F 2101/DIN 58953/BS 6256/SS 876 0019, ISO/ASTM/EN theo tiêu chuẩn TCVN 7394-1:2008/ISO 11607-1 : 2006</t>
  </si>
  <si>
    <t>PP2300448673</t>
  </si>
  <si>
    <t>Túi ép đóng gói dụng cụ tyvek 250mm x 70m/100m</t>
  </si>
  <si>
    <t>Túi tiệt trùng Tyvek 250mmx70m</t>
  </si>
  <si>
    <t>Mục đích sử dụng: đóng gói dụng cụ hấp tiệt khuẩn ở nhiệt độ thấp Plasma
 - Cấu tạo: một lớp làm từ Tyvek, một lớp trong suốt nhìn được dụng cụ bên trong. 
 - Kích thước: 250mmx70m/100m
 - Nhà thầu cam kết sản phẩm: chỉ thị hóa học chuyển màu đồng nhất, rõ và chính xác sau khi tiệt khuẩn, màu chỉ thị không biến đổi khi lưu trữ theo quy định của nhà sản xuất ít nhất 2 tháng, duy trì tính vô khuẩn ≥ 6 tháng. Thao tác mở rõ ràng không bị rách. Hỗ trợ ít nhất 3 máy ép kèm theo
 - Tương thích với các phương pháp tiệt khuẩn bằng công nghệ Plasma (H2O2)
 - Tiêu chuẩn chất lượng: ASTM F16080/ASTM F 2101/DIN 58953/BS 6256/SS 876 0019, ISO/ASTM/EN theo tiêu chuẩn TCVN 7394-1:2008/ISO 11607-1 : 2006</t>
  </si>
  <si>
    <t>PP2300448674</t>
  </si>
  <si>
    <t>Túi ép đóng gói dụng cụ tyvek 350mm x 70m/100m</t>
  </si>
  <si>
    <t>Túi tiệt trùng Tyvek 350mmx70m</t>
  </si>
  <si>
    <t>Mục đích sử dụng: đóng gói dụng cụ hấp tiệt khuẩn ở nhiệt độ thấp Plasma
 - Cấu tạo: một lớp làm từ Tyvek, một lớp trong suốt nhìn được dụng cụ bên trong. 
 - Kích thước: 350mmx70m/100m
 - Nhà thầu cam kết sản phẩm: chỉ thị hóa học chuyển màu đồng nhất, rõ và chính xác sau khi tiệt khuẩn, màu chỉ thị không biến đổi khi lưu trữ theo quy định của nhà sản xuất ít nhất 2 tháng, duy trì tính vô khuẩn ≥ 6 tháng. Thao tác mở rõ ràng không bị rách. Hỗ trợ ít nhất 3 máy ép kèm theo
 - Tương thích với các phương pháp tiệt khuẩn bằng công nghệ Plasma (H2O2)
 - Tiêu chuẩn chất lượng: ASTM F16080/ASTM F 2101/DIN 58953/BS 6256/SS 876 0019, ISO/ASTM/EN theo tiêu chuẩn TCVN 7394-1:2008/ISO 11607-1 : 2006</t>
  </si>
  <si>
    <t>PP2300448675</t>
  </si>
  <si>
    <t>Túi ép đóng gói dụng cụ tyvek 75mm x 70m/100m</t>
  </si>
  <si>
    <t>Túi tiệt trùng Tyvek 75mmx70m</t>
  </si>
  <si>
    <t>Mục đích sử dụng: đóng gói dụng cụ hấp tiệt khuẩn ở nhiệt độ thấp Plasma
 - Cấu tạo: một lớp làm từ Tyvek, một lớp trong suốt nhìn được dụng cụ bên trong. 
 - Kích thước: 75mmx70m/100m
 - Nhà thầu cam kết sản phẩm: chỉ thị hóa học chuyển màu đồng nhất, rõ và chính xác sau khi tiệt khuẩn, màu chỉ thị không biến đổi khi lưu trữ theo quy định của nhà sản xuất ít nhất 2 tháng, duy trì tính vô khuẩn ≥ 6 tháng. Thao tác mở rõ ràng không bị rách. Hỗ trợ ít nhất 3 máy ép kèm theo
 - Tương thích với các phương pháp tiệt khuẩn bằng công nghệ Plasma (H2O2)
 - Tiêu chuẩn chất lượng: ASTM F16080/ASTM F 2101/DIN 58953/BS 6256/SS 876 0019, ISO/ASTM/EN theo tiêu chuẩn TCVN 7394-1:2008/ISO 11607-1 : 2006</t>
  </si>
  <si>
    <t>PP2300448676</t>
  </si>
  <si>
    <t>Túi ép phồng 350mm x 100m</t>
  </si>
  <si>
    <t>Túi ép phồng 350mmx100m</t>
  </si>
  <si>
    <t>Mục đích sử dụng: đóng gói dụng cụ tiệt khuẩn ở nhiệt độ cao
 - Cấu tạo: một lớp giấy y tế dày ≥ 60 gr và một lớp phim/lớp nylon trong suốt nhìn được dụng cụ bên trong dày ≥ 52 µm 
 - Kích thước 350mmx100m
 - Nhà thầu cam kết sản phẩm: chỉ thị hóa học chuyển màu đồng nhất, rõ và chính xác sau khi tiệt khuẩn, màu chỉ thị không biến đổi khi lưu trữ theo quy định của nhà sản xuất ít nhất 2 tháng. Thao tác mở dễ dàng nhưng không bị rách. Hỗ trợ ít nhất 3 máy ép kèm theo.
 - Không có chì.
 - Tương thích với các phương pháp tiệt khuẩn: hơi nước 121oC -134oC
 - Tiêu chuẩn chất lượng ISO/CE/FDA</t>
  </si>
  <si>
    <t>PP2300448677</t>
  </si>
  <si>
    <t>Túi hậu môn nhân tạo</t>
  </si>
  <si>
    <t>FLEXIMA DRAINABLE ROLL'UP</t>
  </si>
  <si>
    <t xml:space="preserve">Túi hậu môn nhân tạo 1 mảnh, túi xả, kèm đế dán túi, có khóa mỗi túi.
- Chất liệu mềm, thấm mồ hôi.
- Có lọc khí chống mùi. </t>
  </si>
  <si>
    <t>PP2300448678</t>
  </si>
  <si>
    <t>Túi hậu môn nhân tạo 2 mảnh có đế</t>
  </si>
  <si>
    <t>FLEXIMA 3S BASE PLATE FLAT</t>
  </si>
  <si>
    <t>Túi hậu môn nhân tạo 2 mảnh có đế phẳng 
- Chất liệu túi polyethylene microfibers
- Đế phẳng chất liệu làm từ hydrocolloid bảo vệ da.
- Kích thước đế 132 mm x116 mm. 
- Đế có vòng cắt 15-50mm. 
- Đế có vòng khớp nối để gắn túi với 1 trong 3 chốt an toàn cho phép cố định túi theo nhiều vị trí. 
- Sản phẩm không chứa latex/PVC, không chứa phthalate/(DEHP).</t>
  </si>
  <si>
    <t>Đế</t>
  </si>
  <si>
    <t>PP2300448679</t>
  </si>
  <si>
    <t>Túi hậu môn nhân tạo 2 mảnh không đế</t>
  </si>
  <si>
    <t>FLEXIMA 3S ILEO MIDI BEIGE 65MM</t>
  </si>
  <si>
    <t>Túi hậu môn nhân tạo 2 mảnh màu nâu
- Chất liệu polyethylene microfibers
- Túi có tích hợp thanh lọc khí chứa than hoạt tính
- Túi xả có tích hợp khóa cuốn 
- Miệng xả của túi rộng 7cm. 
- Chiều dài túi 283mm. 
- Dung tích 615ml. 
- Không chứa latex / PVC không chứa phthalate / (DEHP).</t>
  </si>
  <si>
    <t>Túi</t>
  </si>
  <si>
    <t>PP2300448680</t>
  </si>
  <si>
    <t>Vật liệu cầm máu tự tiêu 5cm x 10cm</t>
  </si>
  <si>
    <t>Vật liệu cầm máu tự tiêu SURGIGUARD FIBRILLAR 5.1cm x 10.2cm</t>
  </si>
  <si>
    <t>Vật liệu cầm máu tự tiêu dạng bông, cellulose oxi hóa tái tổ hợp, nguồn gốc thực vật
- Kích thước (5cm x 10cm) ± 5%
- Có tính kháng khuẩn
- Độ pH trong khoảng 2.2-&gt;4.5 giúp co mạch tại chỗ
- Thích hợp trong phẫu thuật nội soi
- Tự tiêu sau 7 - 14 ngày</t>
  </si>
  <si>
    <t>PP2300448681</t>
  </si>
  <si>
    <t>Vật liệu cầm máu tự tiêu 10cm x 20cm</t>
  </si>
  <si>
    <t>Vật liệu cầm máu SURGICEL tự tiêu, có tính kháng khuẩn, bằng cellulose oxi hóa tái tổ hợp (oxidized regenerated cellulose), kích thước 10 x 20cm (W1912)</t>
  </si>
  <si>
    <t>Vật liệu cầm máu dạng lưới mềm tự tiêu, bằng cellulose oxi hóa tái tổ hợp, nguồn gốc thực vật
- Kích thước 10cm x 20cm, 
- Có tính kháng khuẩn 
- Độ pH trong khoảng 2,2 -&gt; 4,5 giúp co mạch tại chỗ
- Tự tiêu sau 7 - 14 ngày</t>
  </si>
  <si>
    <t>PP2300448682</t>
  </si>
  <si>
    <t>Vật liệu cầm máu tự tiêu 7cmx5cmx1cm</t>
  </si>
  <si>
    <t>Miếng xốp cầm máu tự tiêu Spongostan bằng gelatin, dạng bọt xốp màu trắng tiệt trùng, kích thước 7x5x1cm (MS0002)</t>
  </si>
  <si>
    <t>Miếng cầm máu bằng gelatin dạng bọt xốp tiệt trùng,
- Kích thước 7cm x 5cm x 1cm. 
- Độ phồng sau khi thấm hút bằng 40 lần so kích thước sản phẩm. 
- Tự tiêu hoàn toàn sau 4 -6 tuần
- Tiệt trùng</t>
  </si>
  <si>
    <t>PP2300448683</t>
  </si>
  <si>
    <t>Vật liệu sử dụng trong điều trị tổn thương bằng phương pháp hút áp lực âm, cỡ 10 x 7.5 x 3.2cm</t>
  </si>
  <si>
    <t>CCNPWT Disposable negative pressure wound therapy pack (small)</t>
  </si>
  <si>
    <t>Vật liệu sử dụng trong điều trị tổn thương bằng phương pháp hút áp lực âm
- Chất liệu xốp: granufoam polyurethane 
- Kích thước xốp: 10cm x 7.5cm x 3.2cm 
- Cấu trúc lổ hổng mở 400-600 microns
- Tiệt khuẩn 
- Bộ gồm:
+ Miếng xốp; 
+ Dây dẫn và đầu nối có cảm biến cân bằng áp lực;
+ Kẹp dây dẫn &amp; đầu nối
+ Băng dán cố định;
+ Thước đo; 
- Tương thích máy V.A.C Ulta/ InfoVAC/ ActiVAC (hoặc tương đương)</t>
  </si>
  <si>
    <t>PP2300448684</t>
  </si>
  <si>
    <t>Vật liệu sử dụng trong điều trị tổn thương bằng phương pháp hút áp lực âm, cỡ 11 x 8 x 1.8cm</t>
  </si>
  <si>
    <t>Bộ kit hút dịch vết thương Veraflo kết hợp rửa vết thương, tiệt trùng sẵn cỡ nhỏ</t>
  </si>
  <si>
    <t>Vật liệu sử dụng trong điều trị tổn thương bằng phương pháp hút áp lực âm, có chức năng tưới rửa
- Chất liệu xốp: Polyurethane ether
- Kích thước lỗ 400 - 600micron
- Kích thước xốp: 11cm x 8cm x 1.8cm
- Bộ gồm: 
+ 2 miếng xốp;
+ 2 Dây dẫn và đầu nối (dây dẫn nước và dây hút)
+ 2 Gói chứa dung dịch phòng ngừa tổn thương da do dịch tiết
+ Băng dán cố định trong suốt
+ Thước đo
- Tiệt khuẩn
- Tương thích máy V.A.C Ulta
- Hỗ trợ đặt máy</t>
  </si>
  <si>
    <t>Bộ/Gói</t>
  </si>
  <si>
    <t>PP2300448685</t>
  </si>
  <si>
    <t>Vật liệu sử dụng trong điều trị tổn thương bằng phương pháp hút áp lực âm, cỡ 17 x 15 x 1.8cm</t>
  </si>
  <si>
    <t>Bộ kit hút dịch vết thương Veraflo kết hợp rửa vết thương, tiệt trùng sẵn cỡ trung</t>
  </si>
  <si>
    <t>Vật liệu sử dụng trong điều trị tổn thương bằng phương pháp hút áp lực âm, có chức năng tưới rửa
- Chất liệu xốp: polyurethane ether 
- Kích thước lỗ 400 - 600micron
- Kích thước xốp: 17cm x 15cm x 1.8cm 
- Tiệt khuẩn 
- Tương thích máy V.A.C Ulta
- Bộ gồm: 
+ 2 miếng xốp;
+ 2 Dây dẫn và đầu nối; 
+ Băng dán cố định; 
+2 gói băng film;
+ 2 Gói chứa dung dịch phòng ngừa tổn thương da do dịch tiết
+ Thước đo
- Hỗ trợ đặt máy</t>
  </si>
  <si>
    <t>PP2300448686</t>
  </si>
  <si>
    <t>Vật liệu sử dụng trong điều trị tổn thương bằng phương pháp hút áp lực âm, cỡ 18 x 12.5 x 3.2cm</t>
  </si>
  <si>
    <t>CCNPWT Disposable negative pressure wound therapy pack (Medium)</t>
  </si>
  <si>
    <t>Vật liệu sử dụng trong điều trị tổn thương bằng phương pháp hút áp lực âm
- Chất liệu xốp: granufoam polyurethane 
- Cấu trúc lổ hổng mở 400-600 microns
- Kích thước xốp: 18cm x 12.5cm x 3.2cm 
- Bộ gồm: 
+ Miếng xốp;
+ Dây dẫn và đầu nối có cảm biến cân bằng áp lực;
+ Kẹp dây dẫn và đầu nối;
+ Băng dán cố định;
+ Thước đo
- Tương thích máy V.A.C Ulta/ InfoVAC/ ActiVAC (hoặc tương đương)</t>
  </si>
  <si>
    <t>PP2300448687</t>
  </si>
  <si>
    <t>Vật liệu sử dụng trong điều trị tổn thương bằng phương pháp hút áp lực âm, cỡ 26 x 15 x 3.2cm</t>
  </si>
  <si>
    <t>CCNPWT Disposable negative pressure wound therapy pack (large)</t>
  </si>
  <si>
    <t>Vật liệu sử dụng trong điều trị tổn thương bằng phương pháp hút áp lực âm
- Chất liệu xốp: granufoam polyurethane 
- Cấu trúc lổ hổng mở 400-600 microns
- Kích thước xốp: 26cmx 15cmx 3.2cm 
- Bộ gồm: 
+ Miếng xốp;
+ Dây dẫn và đầu nối có cảm biến cân bằng áp lực;
+ Kẹp dây dẫn và đầu nối;
+ Băng dán cố định; 
+ Thước đo 
- Tương thích máy V.A.C Ulta/ InfoVAC/ ActiVAC (hoặc tương đương)</t>
  </si>
  <si>
    <t>PP2300448688</t>
  </si>
  <si>
    <t>Vật liệu sử dụng trong điều trị tổn thương bằng phương pháp hút áp lực âm, xốp bằng polyurethane ether phủ bạc, cỡ 10 x 7.5 x 3.2cm</t>
  </si>
  <si>
    <t>Silver Foam Dressing; Small</t>
  </si>
  <si>
    <t>Vật liệu sử dụng trong điều trị tổn thương bằng phương pháp hút áp lực âm
- Chất liệu xốp polyurethane ether phủ bạc
- Kích thước xốp: 10cm x 7.5cm x 3.2cm 
- Bộ gồm: 
+ Miếng xốp;
+ Dây dẫn và đầu nối có cảm biến cân bằng áp lực;
+ Kẹp dây dẫn và đầu nối;
+ Băng dán cố định;
+ Thước đo 
- Tương thích máy V.A.C Ulta/ InfoVAC/ ActiVAC (hoặc tương đương)</t>
  </si>
  <si>
    <t>PP2300448689</t>
  </si>
  <si>
    <t>Vật liệu sử dụng trong điều trị tổn thương bằng phương pháp hút áp lực âm, xốp bằng polyurethane ether phủ bạc, cỡ 18 x 12.5 x 3.2cm</t>
  </si>
  <si>
    <t>Silver Foam Dressing; Medium</t>
  </si>
  <si>
    <t>Vật liệu sử dụng trong điều trị tổn thương bằng phương pháp hút áp lực âm 
- Chất liệu xốp: polyurethane ether phủ bạc
- Kích thước xốp: 18cm x 12.5cm x 3.2cm 
- Bộ gồm: 
+ Miếng xốp;
+ Dây dẫn và đầu nối có cảm biến cân bằng áp lực; 
+ Kẹp dây dẫn và đầu nối; 
+ Băng dán cố định; 
+ Thước đo 
- Tương thích máy V.A.C Ulta/ InfoVAC/ ActiVAC (hoặc tương đương)</t>
  </si>
  <si>
    <t>PP2300448690</t>
  </si>
  <si>
    <t>Vật liệu sử dụng trong điều trị tổn thương bằng phương pháp hút áp lực âm, xốp bằng polyurethane ether phủ bạc, cỡ 26 x 15 x 3.2cm</t>
  </si>
  <si>
    <t>Silver Foam Dressing; Large</t>
  </si>
  <si>
    <t>Vật liệu sử dụng trong điều trị tổn thương bằng phương pháp hút áp lực âm
- Chất liệu xốp: polyurethane ether phủ bạc
- Kích thước xốp: 26cm x 15cm x 3.2cm 
- Bộ gồm: 
+ Miếng xốp;
+ Dây dẫn và đầu nối có cảm biến cân bằng áp lực;
+ Kẹp dây dẫn và đầu nối;
+ Băng dán cố định; 
+ Thước đo 
- Tương thích máy V.A.C Ulta/ InfoVAC/ ActiVAC (hoặc tương đương)</t>
  </si>
  <si>
    <t>PP2300448691</t>
  </si>
  <si>
    <t>Vít xương sườn các cỡ</t>
  </si>
  <si>
    <t>Vít xương sườn</t>
  </si>
  <si>
    <t>Vít xương sườn 
- Chất liệu titan, dùng cho nẹp cố định xương sườn cùng hãng
- Cỡ 2.4mm/2.7mm
- Dài từ 7mm-16mm</t>
  </si>
  <si>
    <t>PP2300448692</t>
  </si>
  <si>
    <t>Vôi soda</t>
  </si>
  <si>
    <t xml:space="preserve">Vôi soda dạng viên	</t>
  </si>
  <si>
    <t>Dùng lọc khí gây mê phì thở ra của bệnh nhân khi dùng máy gây mê kèm thở cho bệnh nhân trong quá trình phẫu thuật.</t>
  </si>
  <si>
    <t>PP2300448693</t>
  </si>
  <si>
    <t>Vòng bảo vệ da chống loét</t>
  </si>
  <si>
    <t>Vòng đệm bằng 98mm</t>
  </si>
  <si>
    <t>Vòng bảo vệ da chống loét
- Là sự kết hợp hydrocoloid và dịch kết dính, sau đó được liên kết lại bằng siêu sợi. 
- Vòng mềm dẻo, dính tốt vào da bị viêm, ngăn ngừa dịch tiêu hóa tiếp xúc với da bị viêm.
- Kích cỡ: 98 mm</t>
  </si>
  <si>
    <t>PP2300448694</t>
  </si>
  <si>
    <t>Vòng đeo tay bệnh nhân</t>
  </si>
  <si>
    <t xml:space="preserve">Vòng đeo tay bệnh nhân
- Chất liệu: nhựa PVC.
- Kích thước: Người lớn (dài 24cm, rộng 1cm, có 12 lỗ, có nút bấm chết)
- Chiều dài bản ghi/dán thông tin người bệnh 
</t>
  </si>
  <si>
    <t>- Chất liệu: nhựa PVC.
 - Kích thước: Người lớn (dài 24cm ± 2cm, rộng 2cm ± 0,5cm, có 12 lỗ, có nút bấm chết)
 - Chiều dài bản ghi/dán thông tin người bệnh</t>
  </si>
  <si>
    <t>Cái / dây</t>
  </si>
  <si>
    <t>PP2300448695</t>
  </si>
  <si>
    <t>Lọng thắt Polyp</t>
  </si>
  <si>
    <t>Vòng thắt sử dụng 1 lần, dụng cụ chuyên dùng cho thắt polyp</t>
  </si>
  <si>
    <t>Cầm máu các polyp to</t>
  </si>
  <si>
    <t>PP2300448696</t>
  </si>
  <si>
    <t>Vòng tránh thai chữ T</t>
  </si>
  <si>
    <t>Vòng tránh thai có hình dạng chữ T được đặt vào lòng tử cung</t>
  </si>
  <si>
    <t>Chiếc</t>
  </si>
  <si>
    <t>Băng che mắt chiếu đèn vàng da</t>
  </si>
  <si>
    <t>- Bảo vệ tối đa cho tất cả trẻ sơ sinh khi chiếu vàng da.
- Có thể được điều chỉnh tăng giảm tùy vòng đầu của mỗi bé;
- Giảm áp lực và chống tia UV</t>
  </si>
  <si>
    <t>Băng dán vết thương</t>
  </si>
  <si>
    <t>- Băng dán 4 lớp duy trì cân bằng ẩm, giúp mau lành thương, gồm: lớp polyurethan, lớp foam, lớp hydrogel khô, lớp keo dính.
- Kích thước: 10 x 10cm</t>
  </si>
  <si>
    <t>Bari sulfat</t>
  </si>
  <si>
    <t>- Thành phần: Bari sulfat
- Dùng trong chụp X- Quang thực quản, dạ dày, ruột</t>
  </si>
  <si>
    <t xml:space="preserve"> -Vật liệu Polyurethane an toàn
 - Không chứa PVC, DEHP và latex
 - Đầu van bằng silicone tự đóng mở tương tích với kết nổi Luer lock và Luer slip an toàn.
 - Thao tác không dùng kim, an toàn cho người sử dụng
 - Đường kính trong 1mm. Chiều dài 10cm</t>
  </si>
  <si>
    <t>Bộ điều kinh nguyệt</t>
  </si>
  <si>
    <t>Chất liệu bằng nhựa PVC. Bộ gồm Xilanh, Piston, ống hút, chai dầu bôi trơn. Đóng gói tiệt trùng.</t>
  </si>
  <si>
    <t>Bộ</t>
  </si>
  <si>
    <t>Bóng nong co thắt tâm vị</t>
  </si>
  <si>
    <t>- Đường kính: 3cm -4cm
-Chiều dài: 15cm - 20cm</t>
  </si>
  <si>
    <t>Cái/ Chiếc/Bóng</t>
  </si>
  <si>
    <t>Bóng nong đường mật qua da</t>
  </si>
  <si>
    <t>Bông tiêm cắt tiệt trùng</t>
  </si>
  <si>
    <t xml:space="preserve">- Kích thước 4*4cm,  4 lớp  
 - Quy cách: 20gr/gói </t>
  </si>
  <si>
    <t>Gói/Bịch</t>
  </si>
  <si>
    <t>Ca-nuyn tĩnh mạch đùi 1 tầng, không thông khí, các cỡ, đầu nối 3/8</t>
  </si>
  <si>
    <t>Cannulae tĩnh mạch một tầng đầu thẳng ,các cỡ từ 12 - 40 Fr, Chiều dài tổng thể 12–16 in (30,5–40,6 cm), thân được thiết kế chống xoắn, có marker đanh dấu độ sâu.</t>
  </si>
  <si>
    <t>Catheter đặt dẫn lưu màng tim</t>
  </si>
  <si>
    <t>Chỉ Catgut số 0 kim tròn 1/2C, dài 36 mm</t>
  </si>
  <si>
    <t>Chỉ tan chậm tự nhiên số 0, chỉ dài 75cm, kim tròn 1/2C, chiều dài kim  36mm</t>
  </si>
  <si>
    <t>Chỉ Catgut số 4/0 kim tam giác 3/8C, dài 16 mm</t>
  </si>
  <si>
    <t xml:space="preserve"> - Chỉ tan chậm tự nhiên số 4/0, chỉ dài 75cm, kim tam giác 3/8C, chiều dài kim 16 mm</t>
  </si>
  <si>
    <t>Chỉ Catgut số 5/0, kim tam giác 3/8C, dài 12 mm</t>
  </si>
  <si>
    <t>Chỉ tan chậm tự nhiên số 5/0, chỉ dài 75cm, kim tam giác 3/8C, chiều dài kim 12mm</t>
  </si>
  <si>
    <t>Chỉ không tan tổng hợp đơn sợi  Nylon số 10/0, kim tam giác 3/8C 24mm</t>
  </si>
  <si>
    <t>- Chỉ không tan tổng hợp đơn sợi Nylon số 10/0, dài 75cm
 -  Kim tam giác 3/8C, dài 24mm.</t>
  </si>
  <si>
    <t>Chỉ không tan tổng hợp đơn sợi số 6/0, 2 kim tròn đầu nhọn CV-20, 1/2C, dài 10mm</t>
  </si>
  <si>
    <t>- Chỉ không tan tổng hợp đơn sợi số 6/0, dài 60cm
 - Chất liệu: Polypropylene và thêm Polyethylen
 -  2 kim kim tròn, đầu nhọn, dài 10mm, kim cong 1/2C, được phủ silicon. 
- Tiêu chuẩn FDA.</t>
  </si>
  <si>
    <t>Chỉ không tan tổng hợp sợi bện số 2/0, 2 kim tròn đầu nhọn 1/2C, dài 25mm</t>
  </si>
  <si>
    <t>- Chỉ không tan tổng hợp sợi bện số 2/0, dài 75 cm 
 -  Chất liệu: Polyester
-  Quy cách: Tép 8 sợi  (4 xanh 4 trắng)
-  2 kim tròn 1/2C, dài 25 mm
- Tiêu chuẩn: ISO, CE</t>
  </si>
  <si>
    <t>Chỉ phẫu thuật tim không tiêu số 2/0  kim tròn 3/8R, dài 25mm</t>
  </si>
  <si>
    <t xml:space="preserve">- Chỉ phẫu thuật tim sợi bện không tiêu 2/0, dài 75cm;
 - Chất liệu:  polyester phủ silicon 
 - Kim tròn 3/8R, dài 25mm. </t>
  </si>
  <si>
    <t>Chỉ Silk 3/0 không kim</t>
  </si>
  <si>
    <t>- Chỉ silk không tan đa sợi số 3/0, dài 75cm, được phủ ngoài bằng silicon.</t>
  </si>
  <si>
    <t>Chỉ tan tổng hợp đa sợi số 4/, kim tròn 3/8C, dài 20mm</t>
  </si>
  <si>
    <t xml:space="preserve">- Chỉ tan tổng hợp đa sợi  số 4/0, dài 75cm
-  Kim tròn đầu tròn 3/8C, dài 20mm
-  Kim làm bằng thép không gỉ, kim phủ silicone .Giữ vết mổ 28-35 ngày, tan hoàn toàn 60-90 ngày. 
- Trương lực giữ vết mổ ban đầu đạt 140%. 
- Sức căng còn lại 65% sau 14 ngày. </t>
  </si>
  <si>
    <t>Chỉ tan tổng hợp đơn sợi  số 5/0 dài 45cm, kim tam giác 3/8C, dài 13mm</t>
  </si>
  <si>
    <t>- Chỉ tan tổng hợp đơn sợi 5/0 dài 45cm (khâu tiêu trung bình);
 - Chất liệu chỉ: Glycomer 631 ;
 - Độ bền nút ≥ 2 tuần và khoảng 40% sau 3 tuần. Tan hoàn toàn sau 90-110 ngày.
- Kim tam giác ngược 3/8C dài 13mm, phủ silicone sắc bén;
- Tiệt khuẩn
- Tiêu chuẩn CE/ISO/FDA</t>
  </si>
  <si>
    <t>Dầu parafin dùng bôi trơn các dụng cụ trong các thủ thuật: đặt nội khí quản, đặt sonde tiểu, đặt sonde dạ dày.
- Thành phần: parafin lỏng vô khuẩn</t>
  </si>
  <si>
    <t>Dây oxy 1 nhánh 8Fr</t>
  </si>
  <si>
    <t>- Chất liệu nhựa y tế, mềm dẽo và trơn láng, phù hợp với việc dẫn khí oxy cung cấp cho bệnh nhân
- Chiều dài: 40cm
- Được tiệt trùng và đóng gói riêng lẻ từng cái.
- Cỡ 8Fr</t>
  </si>
  <si>
    <t>Dung dịch làm mềm vết thương và ngăn ngừa biofilm</t>
  </si>
  <si>
    <t>Dung dịch sát khuẩn rửa vết thương, trong suốt
- Có chứa polyhexanide 0.1% và betaine 0.1%
- Làm sạch vết thương, loại bỏ và ngăn ngừa hình thành màng biofilm</t>
  </si>
  <si>
    <t>Gạc hút dịch thẳng đứng tạo gel 10cm x10cm</t>
  </si>
  <si>
    <t>Gạc hút dịch thẳng đứng tạo gel
- Lớp ngoài cùng polyurethane không thấm nước, lớp bám dính chứa polyme làm tăng khả năng kiểm soát dịch tiết. 
- Kích thước: 10cmx10cm
- Vô trùng</t>
  </si>
  <si>
    <t>Gạc hút dịch thẳng đứng tạo gel diệt trùng 10cm x 10cm</t>
  </si>
  <si>
    <t>Gạc hút dịch thẳng đứng tạo gel diệt trùng
- Thành phần: 100% sợi calcium alginate
- Thấm hút dịch theo chiều thẳng đứng.
- Kích cỡ: 10cm x 10cm
- Đóng gói tiệt trùng</t>
  </si>
  <si>
    <t>Găng tay hút đàm</t>
  </si>
  <si>
    <t xml:space="preserve">Găng tay hút đàm 
- Chất liệu: bằng Polyethylen, trong suốt
- Kích cỡ: S, 1 chiếc
- Độ dày khoảng 0.008mm đến 0.04mm
- Đặc điểm: thiết kế các ngón thẳng, phù hợp với người thuận tay trái hoặc tay phải, các mép đảm bảo kín
- Đóng gói tiệt khuẩn từng cái </t>
  </si>
  <si>
    <t>Giấy đo điện tim 4 cần</t>
  </si>
  <si>
    <t>Giấy pH quỳ tím thử ối vỡ</t>
  </si>
  <si>
    <t>Giấy quỳ tím thử ối vỡ</t>
  </si>
  <si>
    <t>Kẹp Catheter</t>
  </si>
  <si>
    <t>Kẹp catheter dùng khi thay transferset</t>
  </si>
  <si>
    <t>Kim 26 1/2</t>
  </si>
  <si>
    <t xml:space="preserve">
- Chất liệu kim bằng Crôm-Nikel, phủ silicone, đầu kim 3 mặt vát, thành kim mỏng, trơn láng.
- Kích cỡ: 26 1/2
- Chuôi kim bằng nhựa Polypropylen, không chứa DEHP, đấu nối luer lock, tương thích với các đầu nối male,
- Đóng gói tiệt khuẩn từng cái
</t>
  </si>
  <si>
    <t>Kim cấy chỉ Mono Pro 25mm</t>
  </si>
  <si>
    <t>- Kích thước kim: 29G
- Chiều dài thân kim: 25mm
- Quy cách đóng gói: 5 cây x 2 gói/ túi
- Tiệt trùng</t>
  </si>
  <si>
    <t>Kim cấy chỉ Mono Pro 38mm</t>
  </si>
  <si>
    <t>- Kích thước kim: 29G
- Chiều dài thân kim: 38mm
- Quy cách đóng gói: 5 cây x 2 gói/ túi
- Tiệt trùng</t>
  </si>
  <si>
    <t>Kim chọc dò quay các cỡ</t>
  </si>
  <si>
    <t>- Chất liệu: Nhựa và thép không gỉ
- Cỡ 14G - 24G</t>
  </si>
  <si>
    <t>Kim đặt đường truyền tủy xương</t>
  </si>
  <si>
    <t>Lammen chữ nhật</t>
  </si>
  <si>
    <t>- Kính phủ, hình chữ nhật, trong suốt
- Kích thước khoảng 22mm x 45 mm (±5) 
- Dày 0.13mm - 0.17 mm</t>
  </si>
  <si>
    <t>Lọ đựng mẫu bệnh phẩm 100ml</t>
  </si>
  <si>
    <t>Lọ nhựa đựng mẫu dùng để lưu và vận chuyển mẫu.
- Chất liệu: PP hoặc PS màu trắng trong
- Kích thước 100 x 50 (mm)</t>
  </si>
  <si>
    <t>Lưới dùng trong điều trị thoát vị hoành</t>
  </si>
  <si>
    <t>Lưới dùng trong điều trị thoát vị hoành
- Chất liệu polyvinylidene fluoride (PVDF)
- Kích thước 8x13cm
- Trọng lượng 50-140 g/cm2 
- Lỗ hiệu quả: 68%
- Khả năng chịu lực: ≥ 32N/cm.
- Độ đàn hồi: 13%
- Kiểu dệt: lưới hoặc đan, thiết kế mặt lưới tiếp xúc thực quản mềm mại, hạn chế ăn mòn
- Chống dính: 1 mặt hoặc 2 mặt</t>
  </si>
  <si>
    <t>Lưới dùng trong điều trị thoát vị thành bụng, kích thước 15x20cm</t>
  </si>
  <si>
    <t>Lưới dùng trong điều trị thoát vị thành bụng
- Chất liệu bằng polyvinylidene fluoride + polypropylene
- Chống dính
- Kích thước 15x20cm</t>
  </si>
  <si>
    <t>Lưới dùng trong điều trị thoát vị thành bụng
 - Chất liệu polyvinylidene fluoride (PVDF) + polypropylene (PP)
 - Kích thước 15 x 20 cm
 - Khả năng chịu lực ≥ 32 N/ cm theo chiều dọc, ≥ 22 N/ cm theo chiều ngang
 - Đóng gói riêng lẻ, không gập đôi
 - Tiệt khuẩn 
 - Tiêu chuẩn FDA (Cục quản lý Thực phẩm và Dược phẩm Hoa Kỳ) hoặc tiêu chuẩn CE (Châu Âu)</t>
  </si>
  <si>
    <t>Mạch máu nhân tạo chữ Y, chất liệu Polyester các cỡ</t>
  </si>
  <si>
    <t xml:space="preserve"> - Mạch máu nhân tạo chữ Y chất liệu Polyester đan bằng kỹ thuật dệt kim tăng khả năng chống vỡ và hạn chế phình. 
- Mạch máu nhân tạo được phủ lớp collagen, không sử dụng Aldehyde và Isocyanate trong quá trình ngâm tẩm.
- Đường kính: 12x6mm, 14x7mm, 16x8mm, 18x9mm, 20x10mm, 22x11mm, 24x12mm
- Chiều dài 45 cm</t>
  </si>
  <si>
    <t>Màn nhựa đo huyết áp</t>
  </si>
  <si>
    <t>Mảnh ghép điều trị sa tử cung</t>
  </si>
  <si>
    <t>Mảnh ghép điều trị sa tử cung, cố định tử cung vào mỏm nhô
- Kích thước 2/4cm x 23cm</t>
  </si>
  <si>
    <t>Merocel có ống thở</t>
  </si>
  <si>
    <t xml:space="preserve">Miếng dán cảm biến </t>
  </si>
  <si>
    <t>Miếng dán cảm biến mức dịch dùng trong máy tim phổi nhân tạo</t>
  </si>
  <si>
    <t>Miếng đệm khâu mạch máu</t>
  </si>
  <si>
    <t xml:space="preserve">Nẹp gỗ bất động mặt dưới xương đùi người lớn </t>
  </si>
  <si>
    <t>Kích thước: Dài 120cm, rộng 2.5cm</t>
  </si>
  <si>
    <t>Nẹp gỗ bất động mặt dưới xương đùi trẻ em</t>
  </si>
  <si>
    <t>Kích thước: Dài 90cm, rộng 2.5cm</t>
  </si>
  <si>
    <t xml:space="preserve">Nẹp gỗ bất động mặt ngoài xương đùi người lớn </t>
  </si>
  <si>
    <t>Kích thước: 120cm, rộng 2.5cm</t>
  </si>
  <si>
    <t xml:space="preserve">Nẹp gỗ bất động mặt ngoài xương đùi trẻ em </t>
  </si>
  <si>
    <t>Nẹp gỗ bất động mặt trong xương đùi người lớn</t>
  </si>
  <si>
    <t>Kích thước: Dài 80cm, rộng 2.5cm</t>
  </si>
  <si>
    <t>Nẹp gỗ bất động mặt trong xương đùi trẻ em</t>
  </si>
  <si>
    <t>Kích thước: Dài 70cm, rộng 2.5cm</t>
  </si>
  <si>
    <t>Nẹp gỗ bất động xương cẳng chân người lớn</t>
  </si>
  <si>
    <t>Kích thước: Dài 60cm, rộng 2.5cm</t>
  </si>
  <si>
    <t>Nẹp gỗ bất động xương cẳng chân trẻ em</t>
  </si>
  <si>
    <t>Kích thước: Dài 50cm, rộng 2.5cm</t>
  </si>
  <si>
    <t>Nẹp gỗ bất động xương cánh tay người lớn</t>
  </si>
  <si>
    <t>Kích thước: 50cm, rộng 2.5cm</t>
  </si>
  <si>
    <t>Nẹp gỗ bất động xương cánh tay trẻ em</t>
  </si>
  <si>
    <t>Kích thước: Dài 30cm, rộng 2.5cm</t>
  </si>
  <si>
    <t>Nẹp mũi</t>
  </si>
  <si>
    <t>Nẹp định hình sóng mũi sau phẫu thuật
 - Chất liệu 3 lớp nhôm nhựa dẻo polyme chịu nhiệt độ thấp.
 - Kích thước 5x5 cm</t>
  </si>
  <si>
    <t>Ống dẫn lưu dịch</t>
  </si>
  <si>
    <t>- Dẫn lưu kín vết mổ với hút áp lực âm.  
- Vật liệu PolyVinyl Chloride (PVC)/ Thép không gỉ. 
- Đường kính 14Fr hoặc 16FR.</t>
  </si>
  <si>
    <t>Ống lấy máu dùng cho nha khoa</t>
  </si>
  <si>
    <t>Ống hút chân không, có chất phụ gia, nắp màu đỏ
- Thể tích 10ml
- Đóng gói hộp 100 ống. 
- Tương thích với máy PRF PROCESS</t>
  </si>
  <si>
    <t>Ống lấy máu xét nghiệm Hematocrit HCT</t>
  </si>
  <si>
    <t>Ống lấy máu làm xét nghiệm hematocrit 
- Kích thước 75mm/ 75µl
- Chứa Na-heparin khoảng 3.75 IU</t>
  </si>
  <si>
    <t>Ống thông dẻo dễ dàng uốn (Catheter Mount)</t>
  </si>
  <si>
    <t>Ống thông dẻo dễ dàng uốn
- Vật liệu Polypropylen (PP)/PVC y tế
- Chiều dài 15cm
- Đa hướng có thể co giãn.
- Co nối xoay</t>
  </si>
  <si>
    <t>Ống thông khẩn cấp truyền tốc độ dòng chảy cao</t>
  </si>
  <si>
    <t>- Chấtt liệu Polytetrafluoroethylene và kết hợp Floswitch, 
- Bộ bao gồm bút stylus trước và cánh ổn định.</t>
  </si>
  <si>
    <t>Oxy già</t>
  </si>
  <si>
    <t>Que cấy tránh thai</t>
  </si>
  <si>
    <t>- Que cấy tránh thai dài khoảng 4 cm
- Chât liệu nhựa dẻo, được cấy vào dưới da cánh tay
- Que cấy tránh thai chứa progestogen (levonorgestrel hay etonogestrel),một loại hormon tương tự như hormon do buồng trứng sản xuất
- Tác dụng ngừa thai kéo dài</t>
  </si>
  <si>
    <t>Que tán sỏi mật thủy lực</t>
  </si>
  <si>
    <t>Raccor Y 1/4 - 1/4 - 1/4 Rulock</t>
  </si>
  <si>
    <t>Soft tisser Revactor banh sườn</t>
  </si>
  <si>
    <t>Sonde Blackmore các cỡ</t>
  </si>
  <si>
    <t>- Chất liệu 100% Silicone</t>
  </si>
  <si>
    <t>Sụn nhân tạo Surgifom hoặc tương đương (cằm)</t>
  </si>
  <si>
    <t>Sụn nhân tạo sử dụng trong phẫu thuật độn cằm
- Chất liệu: 100% ePTFE
- Sụn có khả năng bám chắc, độ bền cao, không gây kích ứng</t>
  </si>
  <si>
    <t>Sụn nhân tạo Surgifom hoặc tương đương (mũi)</t>
  </si>
  <si>
    <t>Sụn nhân tạo sử dụng trong phẫu thuật nâng mũi
- Chất liệu: 100% ePTFE
- Kết cấu dạng lưới siêu vi điểm nên khả năng bám dính tốt, không gây kích ứng</t>
  </si>
  <si>
    <t>Tấm lót 80cm x 200cm</t>
  </si>
  <si>
    <t>Mục đích sử dụng: Tấm lót giường dùng trong các thủ thuật nội soi, chụp XQ, MRI...
 - Chất liệu: vải không dệt spunpond, màu trắng
 - Kich thước: rộng 80cm, dài khoảng 200cm
 - Đặc tính: dạng cuộn, các tấm được nối với nhau bởi đường cắt đứt đoạn để xé không cần sử dụng kéo cắt
 - Hỗ trợ lắp đặt giá đỡ khi Bệnh viện có yêu cầu.</t>
  </si>
  <si>
    <t>Tấm lót bệnh phẩm</t>
  </si>
  <si>
    <t>- Dùng để lót bệnh phẩm.
-Kích thước: khoảng 25mm x 30mm (±3mm)</t>
  </si>
  <si>
    <t>1000 cái/túi</t>
  </si>
  <si>
    <t>Thuốc tê bôi</t>
  </si>
  <si>
    <t>Gel làm tê bề mặt niêm mạc miệng
- Thành phần: 20-30% benzocaine, sodium saccharin và chất tạo vị
- Trọng lượng: 29 → 30gr
- Dùng cho cả trẻ em và người lớn</t>
  </si>
  <si>
    <t>chuyển qua thuốc, vt ko đấu</t>
  </si>
  <si>
    <t>Trụ mũi vách ngăn sinh học</t>
  </si>
  <si>
    <t>Van silicone tự đóng cho trocar các cỡ</t>
  </si>
  <si>
    <t>Van silicone tự đóng cho trocar
- Đường kính 3 / 3.5 / 5.5 / 11 / 12.5mm</t>
  </si>
  <si>
    <t>Vaseline</t>
  </si>
  <si>
    <t>Vaseline, không màu, không mùi</t>
  </si>
  <si>
    <t>Vessel loops (dây lắc se mạch máu)</t>
  </si>
  <si>
    <t>Xốp Cầm máu tự tiêu</t>
  </si>
  <si>
    <t>- Bông cầm máu tự tiêu gelatin tan tự nhiên
- Tương hợp sinh học với cơ thể.</t>
  </si>
  <si>
    <t>Găng tay y tế có bột các cỡ</t>
  </si>
  <si>
    <t>Găng tay sạch có bột dùng trong thăm khám, chăm sóc người bệnh, các cỡ.
 - Chất liệu: latex cao su thiên nhiên, có bột.
 - Thiết kế găng tay có các ngón thẳng, phù hợp với hình dáng bàn tay của người sử dụng, viền gân ở cổ tay.
 - Kích cỡ: XS, S, M, L.
 - Mặt ngoài găng có độ nhám ma sát khi cầm nắm.</t>
  </si>
  <si>
    <t>?</t>
  </si>
  <si>
    <t>BS</t>
  </si>
  <si>
    <t>Giấy đo tim thai Bistos BÌNH THƯỜNG-300 131*120-300P</t>
  </si>
  <si>
    <t>Chỉ Caresilk (black Silk) 2/0 kim tam giác 26mm</t>
  </si>
  <si>
    <t>Tép</t>
  </si>
  <si>
    <t>Dao mổ số 10</t>
  </si>
  <si>
    <t>- Lưỡi dao mổ dùng trong phẫu thuật
- Chất liệu: Thép carbon / thép không gỉ.
- Tiệt khuẩn</t>
  </si>
  <si>
    <t>Dao mổ số 11</t>
  </si>
  <si>
    <t>- Lưỡi dao mổ dùng trong phẫu thuật
- Chất liệu Thép carbon / Thép không gỉ.
- Tiệt trùng</t>
  </si>
  <si>
    <t>Dao mổ số 15</t>
  </si>
  <si>
    <t>Dao mổ số 20</t>
  </si>
  <si>
    <t>- Lưỡi dao mổ dùng trong phẫu thuật
- Chất liệu Thép carbon / thép không gỉ. 
- Tiệt trùng</t>
  </si>
  <si>
    <t>Bông viên tiệt trùng 50gr</t>
  </si>
  <si>
    <t>- Bông gòn, dạng viên, tiệt khuẩn.
- Chất liệu: Bông tự nhiên, màu trắng, không dùng chất tạo màu.
- Thiết kế dạng viên cuộn, đường kính 2 - 3 cm</t>
  </si>
  <si>
    <t>Cassette dùng trong mổ mắt</t>
  </si>
  <si>
    <t xml:space="preserve">Cassette tương thích cho máy Infinity bao gồm:
- Đầu típ U/S (kích thước típ 0.9mm)
- Dụng cụ giữ đầu típ.
- Clê vặn đầu típ.
- Bầu kiểm tra.
- Hệ thống quản lý dịch 
- 02 đầu nhựa bao phủ đầu phaco </t>
  </si>
  <si>
    <t>Giấy thấm y tế</t>
  </si>
  <si>
    <t>- Chất liệu: Giấy y tế, màu trắng 
- Đặc điểm: Thấm nước, không gây kích ứng. - Kích thước (± 5cm) : 40cm x 50cm</t>
  </si>
  <si>
    <t>Bơm tiêm nhựa dưới da tiệt trùng dùng một lần 1ml</t>
  </si>
  <si>
    <t xml:space="preserve"> Dung tích 1ml kèm kim 261/2
- Piston và xy lanh được làm bằng nhựa PP y tế;
- Tiệt trùng bằng khí EO;
- Đóng gói tiệt trùng từng cái;</t>
  </si>
  <si>
    <t>Chỉ không tan tổng hợp đơn sợi Nylon 4/0 dài 75cm-&gt;80cm, , dài 19mm</t>
  </si>
  <si>
    <r>
      <rPr>
        <sz val="13"/>
        <color indexed="8"/>
        <rFont val="Times New Roman"/>
        <family val="1"/>
      </rPr>
      <t xml:space="preserve">Chỉ không tan tổng hợp đơn sợi Nylon 4/0  dài 75cm-&gt;80cm. Kim tam giác 3/8C, </t>
    </r>
    <r>
      <rPr>
        <b/>
        <sz val="13"/>
        <color indexed="8"/>
        <rFont val="Times New Roman"/>
        <family val="1"/>
      </rPr>
      <t>dài 18mm - 19mm</t>
    </r>
  </si>
  <si>
    <t>Tép/sợi</t>
  </si>
  <si>
    <t>Chỉ không tan tổng hợp đơn sợi Nylon 2/0 dài 75cm-&gt;80cm, kim tam giác 3/8C 24mm</t>
  </si>
  <si>
    <t>Chỉ không tan tổng hợp đơn sợi Nylon số 2/0, dài 75cm-&gt;80cm. Kim tam giác 3/8C, dài 24 mm</t>
  </si>
  <si>
    <t>Chỉ không tan tổng hợp đơn sợi Nylon 3/0 dài 75cm-&gt;80cm, kim tam giác 3/8C</t>
  </si>
  <si>
    <r>
      <rPr>
        <sz val="13"/>
        <color indexed="8"/>
        <rFont val="Times New Roman"/>
        <family val="1"/>
      </rPr>
      <t xml:space="preserve">Chỉ không tan tổng hợp Nylon số 3/0, dài 75cm-&gt;80cm, kim tam giác 3/8C dài </t>
    </r>
    <r>
      <rPr>
        <b/>
        <sz val="13"/>
        <color indexed="8"/>
        <rFont val="Times New Roman"/>
        <family val="1"/>
      </rPr>
      <t>20mm - 24 mm</t>
    </r>
  </si>
  <si>
    <t>Chỉ không tan tổng hợp Nylon số 3/0,
 - Chiều dài thuộc trong khoảng 75cm-&gt;80cm,
 - Kim tam giác 3/8C, dài 20mm - 24 mm, kim làm bằng thép không gỉ phủ silicon
 - Tiêu chuẩn ISO 13485; CE</t>
  </si>
  <si>
    <t>Bao cao su</t>
  </si>
  <si>
    <t>- Chất liệu: cao su thiên nhiên
- Chiều dài ≥ 170mm, đường kính khoảng 52 ± 2mm
- Đặc tính: không gân gai, không mùi, không gây kích ứng</t>
  </si>
  <si>
    <t>Dây thở oxy 2 nhánh các cỡ</t>
  </si>
  <si>
    <t>Các cỡ sơ sinh, trẻ em, người lớn. Dây dẫn chính có chiều dài 1800 mm -&gt;2.200 mm được sản xuất từ chất liệu nhựa PVC, PVC nguyên sinh.</t>
  </si>
  <si>
    <t>Cái / Dây/ Sợi</t>
  </si>
  <si>
    <t>Khoa Nhi: sơ sinh: 1.000; trẻ em: 2.000; người lớn: 500</t>
  </si>
  <si>
    <t>Catheter lọc máu 2 nòng</t>
  </si>
  <si>
    <t>Chất liệu: Polyurethane, kích thước 12Fr, đầu thẳng hoặc cong, chiều dài 20cm. Đoạn nối silicone trong suốt. Phần cố định silicone. Đầu nối bền chắc, chống bể, nứt khi khóa – mở nhiều lần
- Cấu hình cung cấp gồm: - 01 catheter ; 01 kim hướng dẫn 18 G, 01 guide wire; 02 thông nòng; 02 băng tiệt trùng; 02 nắp đậy</t>
  </si>
  <si>
    <t>Giấy đo tim thai COROMETRICS (7982 - Máy Monitor Corometrics 170) 152x90x150</t>
  </si>
  <si>
    <t xml:space="preserve">Găng tay dài tiệt trùng </t>
  </si>
  <si>
    <t>Dao mổ mắt 2.4 mm</t>
  </si>
  <si>
    <t xml:space="preserve"> Dao mổ mắt chính  2.4mm .
- Tạo đường hầm trong mổ Phaco 
- Độ dày dao từ 0.12-0.24 
- chiều dài 130-140mm,
- vật liệu: lưỡi thép không gỉ 30Crl3 vát 2 mặt, 
- cán nhựa polycarbonate
- Được đóng gói vô trùng từng cái.</t>
  </si>
  <si>
    <t>Màng dán phẫu thuật kháng khuẩn có iodine</t>
  </si>
  <si>
    <t>Miếng dán sát khuẩn dùng trong phẫu thuật, phủ Iodophor, kháng khuẩn
- Chất liệu: Lớp film Polyester resin phủ Iodophur hàm lượng  0.117 -&gt; 0.197 mg/cm² kháng khuẩn phổ rộng, keo Acrylate phủ bên dưới màng phim, lớp giấy lót
- Kích thước băng 34 x 35cm
- Đặc tính: Lớp film mỏng, thông thoáng, co giãn tốt và dính chặt trên da và rìa vết mổ, cung cấp phẫu trường vô khuẩn, có tính kháng khuẩn phổ rộng, tăng hiệu quả ngăn ngừa nhiễm khuẩn vết mổ.
- Hiệu quả tiệt khuẩn suốt 48h
- Tiệt khuẩn từng miếng</t>
  </si>
  <si>
    <t>Miếng dán sát khuẩn dùng trong phẫu thuật, phủ Iodophor, kháng khuẩn
 + Màng film Polyethylene: 75% - 90%
 + Lớp kết dính kháng khuẩn Iodophor: 4% - 6% 
 + Giấy lót: 10 % - 15% 
 - Kích thước: băng 34 x 35cm, tổng thể: 44 x 35cm
 - Lớp film mỏng, thông thoáng, co giãn tốt và dính chặt trên da và rìa vết mổ.
 - Iodine (hàm lượng 0.117 -&gt; 0.197 mg/cm²) giải phóng từ từ và liên tục, thẩm thấu sâu dưới da lên tới 1000µm 
 - Hiệu quả tiệt khuẩn liên tục trong 48h
 - Tiệt khuẩn từng miếng
 - Tiêu chuẩn chất lượng: ISO, CE (tiêu chuẩn Châu Âu), sản xuất tại Châu Âu/G7</t>
  </si>
  <si>
    <t>10 miếng/hộp</t>
  </si>
  <si>
    <t>100 miếng/hộp</t>
  </si>
  <si>
    <t>Băng keo giấy y tế</t>
  </si>
  <si>
    <t>Băng keo giấy y tế
- Chất liệu : Giấy tổng hợp, keo Acrylate (không chứa mủ cao su). Không sót keo khi tháo băng.
- Nền giấy : 60-70%, nền keo Acrylate 25-30%.
- Dính tốt trên da ẩm
- Kích thước 2.5cm x 9.1m
- Lõi giấy</t>
  </si>
  <si>
    <t>12 cuộn/hộp</t>
  </si>
  <si>
    <t>Bình chứa dịch hút áp lực âm kci hoặc tương đương</t>
  </si>
  <si>
    <t>Bình chứa dịch có gel đông làm đặc dịch tiết &amp; chất lỏng chứa trong bình giúp không rò rỉ dịch và khử mùi hôi, có sensor cảnh báo bình đầy, có đầu tich hợp lắp nhanh vào máy hút áp lực âm
Kích thước : bình 300ml/ 500ml
Tương thích máy hút áp lực âm
(hoặc tương đương)</t>
  </si>
  <si>
    <t>Bộ gồm bình điều khiển nối với máy kèm dây tubing gắn sẵn và co nối spikeable 38mm, nối với dây cấp và túi nước rửa, điều chỉnh lượng nước bơm tưới rửa vết thương
 Tương thích máy hút áp lực âm V.A.C và bộ xốp tưới rửa, dây dẫn.
 (hoặc tương đương)
 Có đặt máy hút tương thích khi trúng thầu
 Tiêu chuẩn: ISO, CE
 (hoặc tương đương)</t>
  </si>
  <si>
    <t>Cái/gói</t>
  </si>
  <si>
    <t>Bộ dây dẫn bơm tưới rửa hút áp lực âm  ulta cassette hoặc tương đương</t>
  </si>
  <si>
    <t>Bộ gồm bình điều khiển nối với máy kèm dây tubing gắn sẵn và co nối spikeable 38mm, nối với dây cấp và túi nước rửa, điều chỉnh lượng nước bơm tưới rửa vết thương
Tương thích máy hút áp lực âm V.A.C Ulta
Tiêu chuẩn: ISO, CE
(hoặc tương đương)</t>
  </si>
  <si>
    <t>QD 762 trúng thầu 6 bộ, nhưng chưa dùng bộ nào</t>
  </si>
  <si>
    <t xml:space="preserve">Xốp cỡ lớn đầu hút công nghệ bù trừ để đảm bảo áp lực tại vết thương </t>
  </si>
  <si>
    <t>Chất liệu : xốp granufoam polyurethane, cấu trúc lổ hổng mở 400-600 microns, hydrophobic construction không giữ nước, không lưu đọng dịch tiết trong xốp, thông thoáng &amp; thoát dịch tốt
Công nghệ  bù trừ để đảm bảo áp lực tại vết thương với 4 sensor lumen, phản hồi áp suất
Xốp granufoam duy trì cấu trúc tế bào mở Open-Cell Structure trong suốt quá trình V.A.C, xốp thông thoáng &amp; thoát dịch tốt
Bộ gồm :
- Xốp Granufoam kích thước 26 x 15 x 3.2cm
- Dây dẫn &amp; đầu nối có cảm biến cân bằng áp lực  bù trừ để đảm bảo áp lực tại vết thương
- Kẹp dây dẫn &amp; đầu nối
- 2 Băng dán cố định (30,5 cm x 26cm)x 2
- Thước đo
Tương thích máy V.A.C Ulta/ InfoVAC/ ActiVAC</t>
  </si>
  <si>
    <t>Bộ/gói</t>
  </si>
  <si>
    <t xml:space="preserve">Xốp cỡ trung đầu hút công nghệ bù trừ để đảm bảo áp lực tại vết thương </t>
  </si>
  <si>
    <t>Chất liệu : xốp granufoam polyurethane, cấu trúc lổ hổng mở 400-600 microns, hydrophobic construction không giữ nước, không lưu đọng dịch tiết trong xốp, thông thoáng &amp; thoát dịch tốt
Công nghệ  bù trừ để đảm bảo áp lực tại vết thương với 4 sensor lumen, phản hồi áp suất
Xốp granufoam duy trì cấu trúc tế bào mở Open-Cell Structure trong suốt quá trình V.A.C, xốp thông thoáng &amp; thoát dịch tốt
Bộ gồm :
- Xốp Granufoam kích thước 18 x 12.5 x 3.2cm
- Dây dẫn &amp; đầu nối có cảm biến cân bằng áp lực  bù trừ để đảm bảo áp lực tại vết thương
- Kẹp dây dẫn &amp; đầu nối
- 2 Băng dán cố định (30,5 cm x 26cm)x 2
- Thước đo
Tương thích máy V.A.C Ulta/ InfoVAC/ ActiVAC
(hoặc tương đương)</t>
  </si>
  <si>
    <t xml:space="preserve">Xốp cỡ nhỏ đầu hút công nghệ bù trừ để đảm bảo áp lực tại vết thương </t>
  </si>
  <si>
    <t>Chất liệu : xốp granufoam polyurethane, cấu trúc lổ hổng mở 400-600 microns, hydrophobic construction không giữ nước, không lưu đọng dịch tiết trong xốp, thông thoáng &amp; thoát dịch tốt
Công nghệ  bù trừ để đảm bảo áp lực tại vết thương với 4 sensor lumen, phản hồi áp suất. Xốp granufoam duy trì cấu trúc tế bào mở Open-Cell Structure trong suốt quá trình V.A.C, xốp thông thoáng &amp; thoát dịch tốt
Bộ gồm :
- Xốp Granufoam kích thước 10 x 7.5 x 3.2cm
- Dây dẫn &amp; đầu nối có cảm biến cân bằng áp lực âm
- Kẹp dây dẫn &amp; đầu nối
- 1 Băng dán cố định (30,5 cm x 26cm)
- Thước đo
Tương thích máy hút áp lực âm V.A.C Info , Active, Ulta
(hoặc tương đương)</t>
  </si>
  <si>
    <t>Xốp silver cỡ lớn đầu hút cân bằng áp lực  bù trừ để đảm bảo áp lực tại vết thương  hoặc tương đương</t>
  </si>
  <si>
    <t>Chất liệu : xốp granufoam polyurethane phủ bạc 
- Công nghệ senst.r.a.c với 4 sensor lumen, phản hồi áp suất
- Xốp granufoam phủ bạc sẽ được oxy hóa bởi dịch tiết vết thương thành ion bạc làm phá hủy tế bào vi khuẩn 
Bộ gồm :
- Xốp Granufoam Silver kích thước 26 x 15 x 3.2cm
- Dây dẫn &amp; đầu nối có cảm biến cân bằng áp lực SENSAT.R.A.C.™ Pad
- Kẹp dây dẫn &amp; đầu nối
- 2 Băng dán cố định (30,5 cm x 26cm)x 2
- Thước đo
Tương thích máy V.A.C Ulta/ InfoVAC/ ActiVAC 
(hoặc tương đương)</t>
  </si>
  <si>
    <t>Xốp silver cỡ trung đầu hút cân bằng áp lực  bù trừ để đảm bảo áp lực tại vết thương  hoặc tương đương</t>
  </si>
  <si>
    <t>Chất liệu : xốp granufoam polyurethane phủ bạc 
- Công nghệ senst.r.a.c với 4 sensor lumen, phản hồi áp suất
- - Xốp granufoam phủ bạc sẽ được oxy hóa bởi dịch tiết vết thương thành ion bạc làm phá hủy tế bào vi khuẩn 
Bộ gồm :
- Xốp Granufoam Silver kích thước 18 x 12.5 x 3.2cm
- Dây dẫn &amp; đầu nối có cảm biến cân bằng áp lực SENSAT.R.A.C.™ Pad
- Kẹp dây dẫn &amp; đầu nối
- 2 Băng dán cố định (30,5 cm x 26cm)x 2 
- Thước đo
Tương thích máy V.A.C Ulta/ InfoVAC/ ActiVAC 
(hoặc tương đương)</t>
  </si>
  <si>
    <t>Xốp silver cỡ nhỏ đầu hút cân bằng áp lực  bù trừ để đảm bảo áp lực tại vết thương  hoặc tương đương</t>
  </si>
  <si>
    <t>Chất liệu : xốp granufoam polyurethane phủ bạc 
- Công nghệ senst.r.a.c với 4 sensor lumen, phản hồi áp suất
- Xốp granufoam phủ bạc sẽ được oxy hóa bởi dịch tiết vết thương thành ion bạc làm phá hủy tế bào vi khuẩn 
Bộ gồm :
- Xốp Granufoam Silver kích thước 10 x 7.5 x 3.2cm
- Dây dẫn &amp; đầu nối có cảm biến cân bằng áp lực SENSAT.R.A.C.™ Pad
- Kẹp dây dẫn &amp; đầu nối
- 1 Băng dán cố định  (30,5 cm x 26cm)
- Thước đo
Tương thích máy V.A.C Ulta/ InfoVAC/ ActiVAC 
(hoặc tương đương)</t>
  </si>
  <si>
    <t>Xốp tưới rửa công nghệ mới hoặc tương đương, cỡ lớn</t>
  </si>
  <si>
    <t>Vật liệu sử dụng trong điều trị tổn thương bằng phương pháp hút áp lực âm, có chức năng tưới rửa
Bộ gồm:
- 2 miếng xốp bằng Polyurethane ether, kích thước lỗ 400 - 600micron, kích thước miếng xốp 25 x 15 x 1.6cm. Tính chất kỵ nước ít hơn để giúp phân phối đồng đều dung dịch rửa trên nền vết thương.
- 2 Dây dẫn và đầu nối (dây dẫn nước và dây hút), đầu hút có các cảm biến phản hồi áp suất và thực hiện điều chỉnh áp suất đầu ra của bơm
- 3 miếng Băng dán cải tiến
- 2 gói chứa dung dịch phòng ngừa tổn thương da do dịch tiết
- 1 thước đo
- Đặc tính: kết hợp 2 liệu trình tưới rửa và loại bỏ dịch phù nề, làm sạch vết thương và giảm nhiễm khuẩn tại chỗ tự động kết hợp với trị liệu áp lực âm. Điều chỉnh được lượng dung dịch rửa và thời gian tưới ngâm rửa vết thương.
- Tiêt khuẩn
- Hỗ trợ đặt máy
- Tiêu chuẩn chất lượng: ISO/CE
-Tương thích máy V.A.C Ulta</t>
  </si>
  <si>
    <t>Xốp tưới rửa công nghệ mới hoặc tương đương, cỡ trung</t>
  </si>
  <si>
    <t>Vật liệu sử dụng trong điều trị tổn thương bằng phương pháp hút áp lực âm, có chức năng tưới rửa
Bộ gồm:
- 2 miếng xốp bằng Polyurethane ether, kích thước lỗ 400 - 600micron, kích thước miếng xốp 17 x 15 x 1.8cm. Tính chất kỵ nước ít hơn để giúp phân phối đồng đều dung dịch rửa trên nền vết thương.
- 2 Dây dẫn và đầu nối (dây dẫn nước và dây hút), đầu hút có các cảm biến phản hồi áp suất và thực hiện điều chỉnh áp suất đầu ra của bơm
- 2 miếng Băng dán cải tiến
- 2 gói chứa dung dịch phòng ngừa tổn thương da do dịch tiết
- 1 thước đo
- Đặc tính: kết hợp 2 liệu trình tưới rửa và loại bỏ dịch phù nề, làm sạch vết thương và giảm nhiễm khuẩn tại chỗ tự động kết hợp với trị liệu áp lực âm. Điều chỉnh được lượng dung dịch rửa và thời gian tưới ngâm rửa vết thương.
- Tiệt khuẩn
- Hỗ trợ đặt máy 
- Tiêu chuẩn chất lượng: ISO/ CE
-Tương thích máy V.A.C Ulta</t>
  </si>
  <si>
    <t>Vật liệu sử dụng trong điều trị tổn thương bằng phương pháp hút áp lực âm, có chức năng tưới rửa
 Bộ gồm:
 - 2 miếng xốp bằng Polyurethane ether, kích thước lỗ 400 - 600micron, kích thước miếng xốp 17 x 15 x 1.8cm. Tính chất kỵ nước ít hơn để giúp phân phối đồng đều dung dịch rửa trên nền vết thương.
 - 2 Dây dẫn và đầu nối (dây dẫn nước và dây hút), đầu hút có các cảm biến phản hồi áp suất và thực hiện điều chỉnh áp suất đầu ra của bơm
 - 2 miếng Băng dán cải tiến
 - 2 gói chứa dung dịch phòng ngừa tổn thương da do dịch tiết
 - 1 thước đo
 - Đặc tính: kết hợp 2 liệu trình tưới rửa và loại bỏ dịch phù nề, làm sạch vết thương và giảm nhiễm khuẩn tại chỗ tự động kết hợp với trị liệu áp lực âm. Điều chỉnh được lượng dung dịch rửa và thời gian tưới ngâm rửa vết thương.
 - Tiệt khuẩn
 - Hỗ trợ đặt máy 
 - Tiêu chuẩn chất lượng: ISO/ CE
 -Tương thích máy V.A.C, dây dẫn, bình chứa dịch.
 (hoặc tương đương)</t>
  </si>
  <si>
    <t>Xốp tưới rửa công nghệ mới hoặc tương đương, cỡ nhỏ</t>
  </si>
  <si>
    <t>Vật liệu sử dụng trong điều trị tổn thương bằng phương pháp hút áp lực âm, có chức năng tưới rửa
Bộ gồm:
- 2 miếng xốp bằng Polyurethane ether, kích thước lỗ 400 - 600micron, kích thước miếng xốp 11 x 8 x 1.8cm. Tính chất kỵ nước ít hơn để giúp phân phối đồng đều dung dịch rửa trên nền vết thương.
- 2 Dây dẫn và đầu nối (dây dẫn nước và dây hút), đầu hút có các cảm biến phản hồi áp suất và thực hiện điều chỉnh áp suất đầu ra của bơm
- 2 miếng Băng dán cải tiến
- 1 gói chứa dung dịch phòng ngừa tổn thương da do dịch tiết 
- 1 thước đo
- Đặc tính: kết hợp 2 liệu trình tưới rửa và loại bỏ dịch phù nề, làm sạch vết thương và giảm nhiễm khuẩn tại chỗ tự động kết hợp với trị liệu áp lực âm. Điều chỉnh được lượng dung dịch rửa và thời gian tưới ngâm rửa vết thương.
- Tiệt khuẩn
- Hỗ trợ đặt máy
- Tiêu chuẩn chất lượng: ISO/ CE
-Tương thích máy V.A.C Ulta</t>
  </si>
  <si>
    <t>Kít đôi tách chiết huyết tương giàu tiểu cầu PRP tinh sạch</t>
  </si>
  <si>
    <t>Kít đôi tách chiết huyết tương giàu tiểu cầu PRP tinh sạch, công nghệ ly tâm đẳng tỉ trọng có gel phân tách và hoạt hoá cơ học bằng màng lọc vô trùng với kích thước lỗ lọc ≤ 0,45µm gồm 2 ống áp lực âm chứa gel thu 20-24ml máu và ly tâm 1 lần trong 8 phút 5PRP KIT. Tiêu chuẩn ISO 13485:2016</t>
  </si>
  <si>
    <t>Kít đơn tách chiết huyết tương giàu tiểu cầu PRP tinh sạch</t>
  </si>
  <si>
    <t>Kít đơn tách chiết huyết tương giàu tiểu cầu PRP tinh sạch công nghệ ly tâm đẳng tỉ trọng có gel phân tách và hoạt hoá cơ học bằng màng lọc vô trùng kích thước lỗ lọc ≤ 0,45µm,  gồm 1 ống áp lực âm chứa gel thu 10-15ml máu và ly tâm 1 lần trong 8 phút 5PRP V1 KIT. Tiêu chuẩn ISO 13485:2016</t>
  </si>
  <si>
    <t>Bộ kit tách huyết tương giàu tiểu cầu</t>
  </si>
  <si>
    <t>- Có 3 khoang khép kín:
     + 01 khoang chứa PRP
     + 01 khoang chứa Plasma
     + 01 khoang chứa RBC 
- Có 2 khóa chốt: 
     + 01 chốt khóa PRP
     + 01 chốt khóa RBC
- Có 2 nắp khoang: 
     + 01 nắp khoang chứa PRP
     + 01 nắp khoang chứa RBC
- Có điểm bơm máu và thông khí riêng biệt
- Có điều chỉnh được mật độ PRP từ 1cc đến 4cc 
- Dung tích khoang chứa máu ≥30 ml
- Quy cách đóng gói là 5 bộ/hộp</t>
  </si>
  <si>
    <t>5 Bộ/ Hộp</t>
  </si>
  <si>
    <t>- Có 3 khoang khép kín:
     + 01 khoang chứa PRP
     + 01 khoang chứa Plasma
     + 01 khoang chứa RBC 
- Có 2 khóa chốt: 
     + 01 chốt khóa PRP
     + 01 chốt khóa RBC
- Có 2 nắp khoang: 
     + 01 nắp khoang chứa PRP
     + 01 nắp khoang chứa RBC
- Có điểm bơm máu và thông khí riêng biệt
- Có điều chỉnh được mật độ PRP từ 1cc đến 4cc 
- Dung tích khoang chứa máu ≥15 ml
- Quy cách đóng gói là 5 bộ/hộp</t>
  </si>
  <si>
    <t>Nẹp vải cẳng bàn chân dài</t>
  </si>
  <si>
    <t xml:space="preserve"> Chất liệu: bản nẹp băng hợp kim nhôm, thanh nhôm được bao bọc bằng đệm mút và vải cotton
- Cấu tạo: Làm từ bản nẹp hợp kim nhôm định hình uốn cong theo độ cong của bàn chân và cẳng chân với một bản nẹp hợp kim nhôm đặc biệt. Sản phẩm được bao bọc bởi đệm mút và vải cotton, cố định vào chân bởi hệ thống khóa velcro (băng nhám dính)
-Kích thước nẹp: chiếu dài tính từ mũi đến gót chân: 28 cm, rộng 23 cm. Chiều cao nẹp từ 53cm đến 69cm tương ứng với 3 cỡ S. M. L.
-Tiêu chuẩn chất lượng ISO 13485.</t>
  </si>
  <si>
    <t>Túi 1 Cái</t>
  </si>
  <si>
    <t>Bột thủy tinh 10cm</t>
  </si>
  <si>
    <t>- Làm từ vải sợi thủy tinh dệt kim hoạt hóa trong nước. Vỏ được làm từ giấy bạc chống ẩm. Thiết kế dạng lưới cùng độ dày mỗi lớp chỉ 0,5mm giúp tăng tính thoáng khí, giảm tình trạng nóng bí, ngứa ngáy. Thời gian đông kết khoảng từ 2-4 phút. Đông kết hoàn toàn sau khoảng 20 phút. -Kích thước: rộng 10cm, cuộn dài tối thiểu 3.60m. 
- Tiêu chuẩn ISO 13485</t>
  </si>
  <si>
    <t>Thùng 10 cuộn</t>
  </si>
  <si>
    <t>Bông bó bột 10cm* 2,7m</t>
  </si>
  <si>
    <t>Làm từ chất liệu sợi bông 100% polyester tổng hợp, màu trắng, không mùi, không thấm nước. Chiều rộng 10cm, chiều dài 2,7m. Sản xuất theo tiêu chuẩn ISO 13485.</t>
  </si>
  <si>
    <t>thùng</t>
  </si>
  <si>
    <t>Bông bó bột 15cm* 2,7m</t>
  </si>
  <si>
    <t>Làm từ chất liệu sợi bông 100% polyester tổng hợp, màu trắng, không mùi, không thấm nước. Chiều rộng 15cm, chiều dài 2,7m. Sản xuất theo tiêu chuẩn ISO 13485.</t>
  </si>
  <si>
    <t>Băng thun cổ tay</t>
  </si>
  <si>
    <t>Đai cổ tay hỗ trợ chấn thương khớp cổ tay, dùng trong các trường hợp sơ cứu chấn thương, trật khớp, bong gân cổ tay.
- Chất liệu: Neoprene tự dính, Băng nhám dính 
- Tiêu chuẩn sản xuất ISO  13485.</t>
  </si>
  <si>
    <t>Bột thủy tinh 7.5cm</t>
  </si>
  <si>
    <t>- Làm từ vải sợi thủy tinh dệt kim hoạt hóa trong nước. Vỏ được làm từ giấy bạc chống ẩm. Thiết kế dạng lưới cùng độ dày mỗi lớp chỉ 0,5mm giúp tăng tính thoáng khí, giảm tình trạng nóng bí, ngứa ngáy. Thời gian đông kết khoảng từ 2-4 phút. Đông kết hoàn toàn sau khoảng 20 phút. -Kích thước: rộng 7.5cm, cuộn dài tối thiểu 3.60m. 
- Tiêu chuẩn ISO 13485</t>
  </si>
  <si>
    <t xml:space="preserve">Màng mổ tẩm iod vô trùng60cm x 45cm </t>
  </si>
  <si>
    <t>* Màng mổ tẩm iod vô trùng
* Màng film Polyester resin phủ Iodophor kháng khuẩn, ngăn ngừa nhiễm khuẩn vết mổ. 
* Kích thước màng: 60cm x 45cm 
* Kích thước băng dính: 50 cm x 45 cm
* Đóng gói vô trùng từng miếng
* Sau phẫu thuật, lấy màng mổ ra khỏi vùng da bệnh nhân một cách dễ dàng
Tiêu chuẩn ISO và FDA
*Độ truyền hơi nước phải ≥500g/㎡*24h.
Thành phần
*Polyurethane:22,4%
*Acrylic acid :20,2%
*Paper:32%
*Pe:25,4%
*Tiêu chuẩn ISO/CE và FDA
* Đóng gói ép chân không vô trùng từng miếng,tiệt khuẩn bằng khí EO
* Sau phẫu thuật, lấy màng mổ ra khỏi vùng da bệnh nhân một cách dễ dàng</t>
  </si>
  <si>
    <t>Màng mổ tẩm iod vô trùng
    - Màng film Polyester resin phủ Iodophor kháng khuẩn, ngăn ngừa nhiễm khuẩn
  vết mổ. 
    - Kích thước màng: 60cm x 45cm 
    - Kích thước băng dính: 50 cm x 45 cm
    - Đóng gói vô trùng từng miếng
    - Tiêu chuẩn ISO/CE và FDA</t>
  </si>
  <si>
    <t>25 miếng/ hộp</t>
  </si>
  <si>
    <t>Bộ khăn chụp mạch vành C</t>
  </si>
  <si>
    <t>Làm bằng vải không dệt cao cấp 5 lớp 
Bộ khăn gồm: 
- Khăn trải bàn dụng cụ gia cố lớp chống thấm 200 cmx 240 cm 
- Khăn chụp mạch vành 220cm x 370cm được cấu tạo từ vải không dệt SMMMS không thấm nước, không thấm cồn, chống tĩnh điện. Hai bên khăn được thiết kế bằng chất liệu trong suốt, lỗ đùi kích thước 13cm, lỗ trên màng phẫu thuật 7cm.
- Bao chụp đầu đèn đường kính 60cm
- Khăn phủ bàn dụng cụ vô trùng 150x180cm
- Tấm phủ chắn chì 150x180 cm
- Bao kính chắn chì 100x120cm có màng thun
- Bao đựng remote 10x26cm
- Khăn lót 50x60cm</t>
  </si>
  <si>
    <t>Mask thở oxy người lớn có túi</t>
  </si>
  <si>
    <t>Cấu tạo bằng nhựa PVC không chứa latex, tất cả đều có màu trắng trong̣.
Bao gồm: Mặt nạ chụp, túi chứa khí, dây oxy ≥ 2m</t>
  </si>
  <si>
    <t>Dẫn lưu đường mật xuyên gan qua da các cỡ</t>
  </si>
  <si>
    <t>Gồm 01 catheter có khóa , 01 trocar stylet; 01 kim chọc stylet và 01 spit straightener
Chất liệu: polyurethane
Catheter làm bằng polyurethane dùng trong y học, có độ tương thích sinh học, độ cản quang, và không bị gập khúc, tăng độ đàn hồi.</t>
  </si>
  <si>
    <t>Dẫn lưu đường mật xuyên gan qua da các cỡ
 - Nguyên liệu: Polyurethane chống xoắn, non latex, có phủ lớp ái nước slip-coat.
 - Sử dụng kỹ thuật đâm trực tiếp Seldinger,
 - Có vạch cản quang
 - Có ít nhất 4 lổ thoát 1 bên với kích thước lớn (&gt;2mm)
 - Bao gồm:
 + Khoá đuôi heo cấu hình thấp dễ dàng khoá với khoá cố định,
 + 1 ống giúp làm thẳng đuôi heo có thể tháo rời,
 + 1 ống thông chất liệu kim loại 5-10cm,
 + 1 ống thông cứng linh hoạt 5-10cm (không có ở cỡ 6F và 7F)
 + 1 dụng cụ định hình trocar, đầu ống thông được vát thuôn giúp chèn dễ dàng
 - Kích cỡ: 6F, 7F, 8F, 10F, 12F, 14F và 16F dài 15cm, 20cm, 25cm, 30cm, 35cm, 45cm và 60cm
 - Tương thích với dây dẫn .038"
 - Tiêu chuẩn: FDA (cục quản lý dược phẩm và thực phẩm Hoa Kỳ), ISO</t>
  </si>
  <si>
    <t>Túi chứa dẫn lưu dịch, có thể kết nối với ống dẫn lưu mật ra da</t>
  </si>
  <si>
    <t>Gồm 01 túi dùng chứa dịch. Kích cỡ: 800ml. Chất liệu: PVC Dùng chứa dịch dẫn lưu. Đóng gói tiệt trùng riêng biệt từng túi.</t>
  </si>
  <si>
    <t>Dụng cụ dẫn lưu lòng động mạch vành  mổ bắc cầu động mạch vành không sử dụng CEC</t>
  </si>
  <si>
    <t>Ống dẫn nội mạch bằng silicone dùng trong phẫu thuật bắc cầu mạch vành có đường kính lòng ống từ 1.0 -&gt; 3.0mm. Thân ống được buộc với thẻ đánh dấu cản quang ghi cỡ ống dẫn.</t>
  </si>
  <si>
    <t>Dụng cụ cố định tim mổ bắc cầu động mạch vành không sử dụng CEC.</t>
  </si>
  <si>
    <t>Dụng cụ có các đầu giác hút có thể tự động căng rộng, thân được bọc silicone có thể uốn cong linh hoạt, đế có thể xoay được 360 độ, có khoá kiểm soát áp lực hút, có kẹp chắc chắn để gắn lên hệ thống banh ngực.</t>
  </si>
  <si>
    <t>Ống thổi dùng trong mổ bắc cầu động mạch vành không sử dụng CEC</t>
  </si>
  <si>
    <t>Bộ gồm 01 tay cầm với thân bằng thép không gỉ, có thể uốn cong, dài 16.5cm. Đầu tip bằng silicon, mềm. Có 02 dây, một dây gắn với túi dịch lỏng, 01 dây gắn với nguồn khí, có tích hợp lọc khí 0.2 micron.</t>
  </si>
  <si>
    <t>Đầu dò mổ amidan</t>
  </si>
  <si>
    <t>- Đầu cắt có các điện cực hoạt động kèm theo 1 kênh dẫn nước và một bộ phận hút.
- Đầu cắt có 4 chức năng cắt, cầm máu, tưới nước và hút
- Tương thích với máy Coblator II</t>
  </si>
  <si>
    <t>Đầu dò mổ thanh quản</t>
  </si>
  <si>
    <t>- Dùng trong phẫu thuật thanh quản 
 -Tương thích với máy Coblator II</t>
  </si>
  <si>
    <t>Mask phun khí dung người lớn</t>
  </si>
  <si>
    <t>Mặt nạ (mask) khí dung dùng cho người lớn.
 Bao gồm:
 - 01 mặt nạ: bằng nhựa PVC, không latex, trên mặt nạ có kẹp mũi và đính kèm dây cố đinh mặt nạ vào mặt người bệnh, đường kính 2 lỗ bên khoảng 2cm
  Kích cỡ người lớn: 8 x 13cm
 - Bầu chứa thuốc thiết kế thẳng đứng
 - 01 dây nối dài khoảng 2m
 - Đóng gói tiệt khuẩn</t>
  </si>
  <si>
    <t>Kim Cecalon</t>
  </si>
  <si>
    <t>Kim sinh thiết gan Monopty</t>
  </si>
  <si>
    <t>Ống Pigtail dẫn lưu đường mật</t>
  </si>
  <si>
    <t>Gồm 01 catheter có khóa , 01 trocar stylet; 01 kim chọc stylet và 01 spit straightener
 Kích cỡ: 6F - 16F
 Chất liệu: polyurethane
 Catheter làm bằng polyurethane dùng trong y học, có độ tương thích sinh học, độ cản quang, và không bị gập khúc, tăng độ đàn hồi.</t>
  </si>
  <si>
    <t>Ống Pigtail dẫn lưu đường mật
 - Bao gồm:
 + 01 catheter có khóa;
 + 01 trocar stylet;
 + 01 kim chọc stylet 
 + 01 spit straightener
 - Kích cỡ: 6F - 16F
 - Chất liệu: polyurethane
 - Catheter làm bằng polyurethane dùng trong y học, có độ tương thích sinh học, độ cản quang, và không bị gập khúc, tăng độ đàn hồi.</t>
  </si>
  <si>
    <t>Túi dẫn lưu Bioteg</t>
  </si>
  <si>
    <t>Túi chứa dịch dẫn lưu</t>
  </si>
  <si>
    <t>1.Nguyên liệu: chất liệu túi bằng PVC y tế, dung tích 600ml, 
 - ống nối dẫn lưu có khoá luerlock chất liệu silicone, chống xoắn, dài 80cm, có thể cắt ngắn để điều chỉnh độ dài phù hợp với bệnh nhân.
 2. Van xả dạng xoắn. Có cửa thoát dịch phía dưới túi.
 3. Tiêu chuẩn: FDA, ISO</t>
  </si>
  <si>
    <t>Túi chứa dịch dẫn lưu, dung tích 600ml
 - Chất liệu túi bằng PVC y tế
 - Ống nối dẫn lưu có khoá luerlock chất liệu silicone, chống xoắn, dài 80cm, có thể cắt ngắn để điều chỉnh độ dài phù hợp với bệnh nhân.
 - Van xả dạng xoắn.
 - Có cửa thoát dịch phía dưới túi.
 - Tiêu chuẩn: FDA (cục quản lý dược phẩm và thực phẩm Hoa Kỳ), ISO</t>
  </si>
  <si>
    <t>Kim pha thuốc 18G</t>
  </si>
  <si>
    <t>Tiêm thuốc tại nhà</t>
  </si>
  <si>
    <t>Dụng cụ khâu cắt nối vòng, đầu cong, 3 hàng ghim, 21 - 33 mm</t>
  </si>
  <si>
    <t>Dụng cụ cắt khâu nối tròn các cỡ, công nghệ Tri-Staple thiết kế 3 hàng ghim dập với chiều cao khác nhau</t>
  </si>
  <si>
    <t>Dụng cụ khâu cắt nối vòng 3 hàng ghim theo công nghệ Tri- Staple đầu cong, đe nghiêng sau khi sử dụng, dùng trong phẫu thuật nối ống tiêu hóa.
 -Chiều dài thân dụng cụ: 22cm, 35cm. 
 -Các cỡ đường kính tròn: 28mm, 31mm, 33mm tương ứng với số lượng ghim là 39, 45, 48. 
 - Thiết kế 3 hàng ghim theo công nghệ Tri- Staple, sau khi đóng ghim có hình dạng chữ B, chiều cao ghim đóng khác nhau.
 -Chiều cao ghim từ trong ra ngoài: 3.0mm; 3.5mm; 4.0mm (màu tím) Chất liệu ghim titanium
  Tiêu chuẩn ISO, CE, FDA.Xuất xứ: G7</t>
  </si>
  <si>
    <t>Dụng cụ khâu cắt nối vòng, đầu cong, dùng trong phẫu thuật nối ống tiêu hóa.
  - Chiều dài thân dụng cụ: 22cm, 35cm. 
  - Đường kính tròn: 28mm, 31mm, 33mm tương ứng với số lượng ghim là 39, 45, 48. 
  - Thiết kế 3 hàng ghim theo công nghệ Tri- Staple, sau khi đóng ghim có hình dạng chữ B, chiều cao ghim đóng khác nhau.
  - Chiều cao ghim từ trong ra ngoài: 3.0mm; 3.5mm; 4.0mm (màu tím) Chất liệu ghim titanium
 - Tiêu chuẩn ISO, CE, FDA (cục quản lý dược phẩm và thực phẩm Hoa Kỳ).
 - Xuất xứ: G7</t>
  </si>
  <si>
    <t>Hộp/ 3 bộ</t>
  </si>
  <si>
    <t>Chỉ khâu tiêu, bằng polyglyconate, số 0, dài ≥ 90 cm, 1 kim, dài 40mm, 1/2C</t>
  </si>
  <si>
    <t>Chỉ tan đơn sợi Maxon 0 90cm GS-24 1/2C 40mm</t>
  </si>
  <si>
    <t>Chỉ khâu tiêu chậm, đơn sợi tổng hợp
 Chỉ bằng polyglyconate ( copolymer của glycolic acid và trimethylene carbonate), số 0, sợi chỉ dài 90cm. Lực căng của chỉ còn 80% sau 1 tuần , 75% sau 2 tuần, 65% sau 3 tuần, 50% sau 4 tuần và còn 25% sau 6 tuần. Tan hoàn toàn sau 180 ngày.
 - 1 kim tròn phủ silicone sắc bén giúp giảm tình trạng ăn mòn kim bằng công nghệ Nucoat, 1/2C dài 40 mm
 - Tiệt khuẩn
 - Tiêu chuẩn ISO, CE, FDA. Xuất xứ : Châu Mỹ</t>
  </si>
  <si>
    <t>Chỉ khâu tiêu chậm, đơn sợi tổng hợp số 0
 - Chất liệu polyglyconate ( copolymer của glycolic acid và trimethylene carbonate)
 - Chiều dài chỉ 90cm.
 - Lực căng của chỉ còn:
 + 80% sau 1 tuần 
 + 75% sau 2 tuần
 + 65% sau 3 tuần
 + 50% sau 4 tuần 
 + 25% sau 6 tuần.
 - Tan hoàn toàn sau 180 ngày.
 - 1 kim tròn, 1/2C dài 40 mm, phủ silicone sắc bén giúp giảm tình trạng ăn mòn kim bằng công nghệ Nucoat.
 - Tiệt khuẩn
 - Tiêu chuẩn ISO, CE, FDA.
 - Xuất xứ : Châu Mỹ</t>
  </si>
  <si>
    <t>36 tép/hộp</t>
  </si>
  <si>
    <t>tép</t>
  </si>
  <si>
    <t>Chỉ khâu tiêu, bằng polyglyconate, số 1, dài ≥ 90 cm, 1 kim, dài 40mm, 1/2C</t>
  </si>
  <si>
    <t>Chỉ tan đơn sợi Maxon 1 90cm GS-24 1/2C 40mm</t>
  </si>
  <si>
    <t>Chỉ khâu tiêu chậm, đơn sợi tổng hợp
 - Chỉ bằng polyglyconate thành phần copolymer của glycolic acid và trimethylene carbonate, số 1, sợi chỉ dài 90cm. Tan hoàn toàn sau 180 ngày.
 - 1 kim tròn phủ silicone sắc bén giúp giảm tình trạng ăn mòn kim bằng công nghệ Nucoat, 1/2C dài 40 mm
 - Tiệt khuẩn
 - Tiêu chuẩn chất lượng: ISO, CE, FDA (cục quản lý dược phẩm và thực phẩm Hoa Kỳ). Xuất xứ: Châu Mỹ</t>
  </si>
  <si>
    <t>Chỉ khâu tiêu chậm, đơn sợi tổng hợp, số 1
 - Chất liệu: polyglyconate (copolymer của glycolic acid và trimethylene carbonate)
 - Chiều dài chỉ 90cm.
 - Tan hoàn toàn sau 180 ngày.
 - 1 kim tròn, 1/2C, dài 40mm phủ silicone sắc bén giúp giảm tình trạng ăn mòn kim bằng công nghệ Nucoat 
 - Tiệt khuẩn
 - Tiêu chuẩn: ISO, CE, FDA (cục quản lý dược phẩm và thực phẩm Hoa Kỳ).
 - Xuất xứ: Châu Mỹ</t>
  </si>
  <si>
    <t>Chỉ khâu tiêu, bằng polyglyconate, số 5/0, dài ≥ 75 cm, 1 kim, dài 13mm, 1/2C</t>
  </si>
  <si>
    <t>Chỉ tan tổng hợp đơn sợi Maxon số 5-0, dài 75cm, kim tròn đầu nhọn CV-22 1/2C, 13mm</t>
  </si>
  <si>
    <t>Chỉ khâu tiêu chậm, đơn sợi tổng hợp
 - Chỉ bằng polyglyconate thành phần copolymer của glycolic acid và trimethylene carbonate, số 5/0, sợi chỉ dài 75cm. Tan hoàn toàn sau 180 ngày.
 - 1 kim tròn phủ silicone sắc bén giúp giảm tình trạng ăn mòn kim bằng công nghệ Nucoat, 1/2C dài 13mm
 - Tiệt khuẩn
 - Tiêu chuẩn chất lượng: ISO, CE, FDA (cục quản lý dược phẩm và thực phẩm Hoa Kỳ). Xuất xứ: Châu Mỹ</t>
  </si>
  <si>
    <t>Chỉ khâu tiêu chậm, đơn sợi tổng hợp, số 5
  - Chất liệu: polyglyconate (copolymer của glycolic acid và trimethylene carbonate)
 - Chiều dài chỉ 75cm.
 - Tan hoàn toàn sau 180 ngày.
 - 1 kim tròn, 1/2C, dài 13mm, phủ silicone sắc bén giúp giảm tình trạng ăn mòn kim bằng công nghệ Nucoat
 - Tiệt khuẩn
 - Tiêu chuẩn chất lượng: ISO, CE, FDA (cục quản lý dược phẩm và thực phẩm Hoa Kỳ).
 - Xuất xứ: Châu Mỹ</t>
  </si>
  <si>
    <t>Chỉ khâu tiêu, bằng polyglyconate, đơn sợi, có gai, số 0, dài ≥ 30 cm, 1 kim, dài 37 mm, 1/2 C</t>
  </si>
  <si>
    <t>Chỉ tan đơn sợi có gai không cần buộc VLOC số 0 dài 30cm, kim tròn đầu nhọn GS-21, 1/2C, 37mm. Chỉ giữ vết thương 21 ngày.</t>
  </si>
  <si>
    <t>Chỉ khâu tiêu tổng hợp đơn sợi 
 -Chỉ bằng polyglyconate ( copolymer của glycolic acid và trimethylene carbonate), có gai số 0, hướng gai một chiều, một đầu có vòng không cần buộc, dài 30cm, thời gian giữ vết thương 21 ngày, thời gian tan hoàn toàn 180 ngày
 - 1 kim tròn bằng Surgalloy 37mm, 1/2C ,kim phủ silicon sắc bén, giúp giảm tình trạng ăn mòn kim, theo công nghệ Nucoat
 - Tiệt khuẩn
 - Tiêu chuẩn ISO, CE, FDA. Xuất xứ : G7</t>
  </si>
  <si>
    <t>Chỉ tan tổng hợp đơn sợi, có gai số 0 
 - Chất liệu: polyglyconate (copolymer của glycolic acid và trimethylene carbonate)
 - Hướng gai một chiều, một đầu có vòng không cần buộc,
 - Chiều dài chỉ 30cm
 - Thời gian giữ vết thương 21 ngày
 - Tan hoàn toàn 180 ngày
  - 1 kim tròn bằng Surgalloy 37mm, 1/2C ,kim phủ silicon sắc bén, giúp giảm tình trạng ăn mòn kim, theo công nghệ Nucoat
 - Tiệt khuẩn
 - Tiêu chuẩn ISO, CE, FDA (cục quản lý dược phẩm và thực phẩm Hoa Kỳ). 
 - Xuất xứ : G7</t>
  </si>
  <si>
    <t>12 tép/hộp</t>
  </si>
  <si>
    <t>Trocar nhựa không dao các cỡ, 5 -&gt; 12mm x 100mm</t>
  </si>
  <si>
    <t>Trocar nhựa dùng trong phẫu thuật nội soi loại Visible</t>
  </si>
  <si>
    <t>Trocar nhựa dùng trong phẫu thuật nội soi, loại tháo rời bán phần, đầu tip trong suốt nhìn thấy được trong quá trình đặt. Thân trocar cấu tạo từ PC, chịu được lực kéo 49N, có ren cố định bên ngoài. Nòng cấu tạo bằng thép không gỉ. Trocar có van kín khí khi kéo dụng cụ ra và nắp kín khí khi đưa dụng cụ vào. Có các cỡ 5mm x 100mm, 10mm x 100mm, 12mm x 100mm. Tiêu chuẩn FDA (Mỹ).</t>
  </si>
  <si>
    <t>Trocar nhựa dùng trong phẫu thuật nội soi, loại tháo rời bán phần
 - Bao gồm:
 + Đầu tip trong suốt nhìn thấy được trong quá trình đặt.
 + Thân trocar cấu tạo từ PC, chịu được lực kéo 49N, có ren cố định bên ngoài.
 + Nòng cấu tạo bằng thép không gỉ.
 + Trocar có van kín khí khi kéo dụng cụ ra và nắp kín khí khi đưa dụng cụ vào.
 - Có các cỡ 5mm x 100mm, 10mm x 100mm, 12mm x 100mm.
 - Tiêu chuẩn: FDA (cục quản lý dược phẩm và thực phẩm Hoa Kỳ).</t>
  </si>
  <si>
    <t>5 Cái/Hộp</t>
  </si>
  <si>
    <t>Mảnh ghép dùng trong điều trị thoát vị bẹn nội soi bằng polyester, 6 x 11 cm</t>
  </si>
  <si>
    <t>Tấm màng nâng thoát vị đơn sợi Versatex, kích thước 11x6 cm</t>
  </si>
  <si>
    <t>Mảnh ghép nhẹ dùng trong điều trị thoát vị bẹn mổ mở, co giãn đa chiều
 - Chất liệu bằng polyester đơn sợi, dệt 3D
 - Kích thước lỗ 2,1 x 3,0mm
 - Trọng lượng nhẹ: 64g/m2
 - Kích thước: 11x 6 cm
 - Tiệt khuẩn
 - Tiêu chuẩn CE. Xuất xứ: G7</t>
  </si>
  <si>
    <t>1 miếng/ hộp</t>
  </si>
  <si>
    <t>Mảnh ghép dùng trong điều trị thoát vị bẹn nội soi bằng polyester, 15 x 15 cm</t>
  </si>
  <si>
    <t>Tấm màng nâng thoát vị đơn sợi Versatex, kích thước 15x15 cm</t>
  </si>
  <si>
    <t>Mảnh ghép nhẹ dùng trong điều trị thoát vị bẹn mổ nội soi, co giãn đa chiều
 - Chất liệu bằng polyester đơn sợi, dệt 3D
 - Kích thước lỗ 2,1 x 3,0mm
 - Trọng lượng nhẹ: 64g/m2
 - Kích thước: 15x 15 cm
 - Tiệt khuẩn
 - Tiêu chuẩn CE. Xuất xứ: G7</t>
  </si>
  <si>
    <t>Kim luồn tĩnh mạch không cánh, không cổng (BD Angiocath™ I.V. Catheter for Special Placement)</t>
  </si>
  <si>
    <t>Kim luồn tĩnh mạch không cánh, không cổng</t>
  </si>
  <si>
    <t>1. Kim BD loại Angiocath, chọc dò ổ bụng
 2. Kích cỡ 16G, chiều dài 5.25 in, nguyên liệu FEP polymer, DEHP free, vô trùng
 3. Đường kính ngoài 1.7 mm, Chiều dài catheter 133 mm, Dòng chảy 108 ml/mm
 4. Đạt chứng nhận ISO, CE</t>
  </si>
  <si>
    <t>Kim luồn tĩnh mạch không cánh, không cổng, dùng chọc dò ổ bụng
 - Chất liệu: FEP polymer, DEHP free
 - Kích cỡ 16G, chiều dài 5.25 in
 - Đường kính ngoài 1.7 mm, Chiều dài catheter 133 mm
 - Dòng chảy 108 ml/mm
 - Vô trùng
 - Đạt chứng nhận ISO, CE</t>
  </si>
  <si>
    <t>Hộp 10 cây</t>
  </si>
  <si>
    <t>Kim sinh thiết SuperCore</t>
  </si>
  <si>
    <t>Trọng lượng nhẹ, dễ sử dụng, có kim dẫn đường. Tay cầm hình cánh bướm, thuận tiện thao tác. Thân có vạch chia.
 Đầu kim cản tia CT scanner. Có 2 nấc lấy mẫu độ dài mẫu 19mm hoặc 9.5mm. Có các size: 14G, 16G, 18G, 20G, dài 9cm, 15cm, 20cm.
 * Tiêu chuẩn: FDA, ISO</t>
  </si>
  <si>
    <t>Ống thông dẫn lưu có khóa Pigtail Skater</t>
  </si>
  <si>
    <t>1. Nguyên liệu: Polyurethane chống xoắn, non latex, có phủ lớp ái nước slip-coat.
 2. Sử dụng kỹ thuật đâm trực tiếp 1 bước, có vạch cản quang, lòng ống thông lớn, có ít nhất 4 lổ thoát 1 bên với kích thước lớn (&gt;2mm), có khoá đuôi heo cấu hình thấp dễ dàng khoá với khoá cố định Snap-off, 1 ống thông chất liệu kim loại 5-10cm, 1 dụng cụ định hình trocar Choice Lock cho phép tiếp cận bằng 1 tay vào vị trí cần dẫn lưu, đầu ống thông được vát thuôn giúp chèn dễ dàng, 1 ống giúp làm thẳng đuôi heo có thể tháo rời.
 3. Kích cỡ: 6F, 7F, 8F, 10F, 12F, 14F và16F dài 20cm, 25cm và 30cm, tương thích với dây dẫn .035" và .038"
 4. Tiêu chuẩn: FDA, ISO</t>
  </si>
  <si>
    <t>Hộp 5 bộ</t>
  </si>
  <si>
    <t>Ống thông dẫn lưu đường mật có khóa Pigtail Skater</t>
  </si>
  <si>
    <t>1. Nguyên liệu: Polyurethane chống xoắn, non latex, có phủ lớp ái nước slip-coat.
 2. Sử dụng kỹ thuật đâm trực tiếp Seldinger, có vạch cản quang, lòng ống thông lớn, có từ 7-9 lổ thoát 1 bên với kích thước lớn (&gt;2mm), có khoá đuôi heo cấu hình thấp dễ dàng khoá với khoá cố định Snap-off, 1 ống giúp làm thẳng đuôi heo có thể tháo rời, 1 ống cứng linh hoạt 5-10cm, đầu ống thông được vát thuôn giúp chèn dễ dàng
 3. Kích cỡ: 8F, 10F và 12F dài 40cm, tương thích với dây dẫn 0.038"
 4. Tiêu chuẩn: FDA, ISO</t>
  </si>
  <si>
    <t>Hộp 5 cái</t>
  </si>
  <si>
    <t>Ống thông dẫn lưu có khóa Pigtail Skater (loại đa mục đích và thận)</t>
  </si>
  <si>
    <t>1. Nguyên liệu: Polyurethane chống xoắn, non latex, có phủ lớp ái nước slip-coat.
 2. Sử dụng kỹ thuật đâm trực tiếp Seldinger, có vạch cản quang, lòng ống thông lớn, có ít nhất 4 lổ thoát 1 bên với kích thước lớn (&gt;2mm), có khoá đuôi heo cấu hình thấp dễ dàng khoá với khoá cố định Snap-off, 1 ống giúp làm thẳng đuôi heo có thể tháo rời,1 ống thông chất liệu kim loại 5-10cm, 1 ống thông cứng linh hoạt 5-10cm (không có ở cỡ 6F và 7F), 1 dụng cụ định hình trocar Choice Lock cho phép tiếp cận bằng 1 tay vào vị trí cần dẫn lưu, đầu ống thông được vát thuôn giúp chèn dễ dàng
 3. Kích cỡ: 6F, 7F, 8F, 10F, 12F, 14F và16F dài 15cm, 20cm, 25cm, 30cm, 35cm, 45cm và 60cm tương thích với dây dẫn .038"
 4. Tiêu chuẩn: FDA, ISO</t>
  </si>
  <si>
    <t>Ống thông dẫn lưu thận có khóa Pigtail Skater</t>
  </si>
  <si>
    <t>1. Nguyên liệu: Polyurethane chống xoắn, non latex, có phủ lớp ái nước slip-coat.
 2. Sử dụng kỹ thuật đâm trực tiếp Seldinger, có vạch cản quang, lòng ống thông lớn, có ít nhất 4 lổ thoát 1 bên với kích thước lớn (&gt;2mm), có khoá đuôi heo cấu hình thấp dễ dàng khoá với khoá cố định Snap-off, 1 ống giúp làm thẳng đuôi heo có thể tháo rời, 1 ống cứng linh hoạt 5-10cm (chỉ có ở loại 8F, 10F, 12F và 14F), đầu ống thông được vát thuôn giúp chèn dễ dàng
 3. Kích cỡ: 6F, 7F, 8F, 10F, 12F và 14F dài 25cm và 35cm, tương thích với dây dẫn .035" và .038"
 4. Tiêu chuẩn: FDA, ISO</t>
  </si>
  <si>
    <t>1.Nguyên liệu: chất liệu túi bằng PVC y tế, dung tích 600ml, ống nối dẫn lưu có khoá luerlock chất liệu silicone, chống xoắn, dài 80cm, có thể cắt ngắn để điều chỉnh độ dài phù hợp với bệnh nhân.
 2. Van dạng xoắn giúp quá trình xả dịch nhanh chóng, dễ dàng, chống trào ngược ngăn ngừa nhiễm trùng ngược. Có cửa thoát dịch phía dưới túi giúp thoát dịch nhanh chóng và dễ dàng.
 3. Tiêu chuẩn: FDA, ISO</t>
  </si>
  <si>
    <t>Kim 25G*1</t>
  </si>
  <si>
    <t>Chất liệu kim bằng Crôm-A804Nikel, phủ silicone, đầu kim 3 mặt vát, thành kim mỏng, trơn láng.
- Kích cỡ: 25*1 ( 05x25mm)
- Chuôi kim bằng nhựa Polypropylen, không chứa DEHP, đấu nối luer lock, tương thích với các đầu nối male
- Đóng gói tiệt khuẩn từng cái</t>
  </si>
  <si>
    <t>PP2300000003</t>
  </si>
  <si>
    <t>Bộ dây lọc máu HDF - Online 5008</t>
  </si>
  <si>
    <t>Bộ dây lọc máu HDF - Online</t>
  </si>
  <si>
    <t>- Dây có tính năng Online ( Thích hợp máy
HDF Online 5008) 
- Dây safeline được trang bị trong mỗi set
- Chất liệu dây: PVC, không có DEHP
- Thể tích làm đầy 132ml</t>
  </si>
  <si>
    <t>Bộ dây lọc máu HDF Online gồm:
 - Dây động mạch
 - Dây tĩnh mạch và safeline
 - Chất liệu tương hợp tốt với máu và phản ứng độc tế bào thấp, không có DEHP
 Bộ dây thích hợp máy 5008 ( HDF Online)</t>
  </si>
  <si>
    <t xml:space="preserve">Nhang ngải cứu
</t>
  </si>
  <si>
    <t>Thành phần : Ngãi nhung đặc chế, Hương liệu dược thảo, Tinh dược bí truyền, Quy cách : Gói 10 cây nhang</t>
  </si>
  <si>
    <t>PP2300357691</t>
  </si>
  <si>
    <t>Ống nghiệm đựng mẫu nước tiểu</t>
  </si>
  <si>
    <t>- Ống nhựa PP 16x100mm + nắp gắn sẵn, để lấy mẫu dùng cho chạy máy phân tích kết quả
 - Nhà thầu cam kết hỗ trợ đặt máy theo sinh phẩm trúng thầu. Máy đặt còn ≥ 85% chất lượng sử dụng còn lại.</t>
  </si>
  <si>
    <t>Quả lọc dịch Diasafe</t>
  </si>
  <si>
    <t xml:space="preserve"> - Màng lọc dịch, gắn phía sau máy thận nhân tạo dịch lọc siêu sạch
 - Diện tích màng: 2,2m2
 - Chất liệu màng: Polysulfone
 - Chất liệu vỏ bọc: Polypropylene</t>
  </si>
  <si>
    <t>- Màng lọc dịch, gắn phía sau máy thận nhân tạo dịch lọc siêu sạch ( Tương thích máy FMC 5008 và máy 4008)
  - Diện tích màng: 2,2m2
  - Chất liệu màng: Polysulfone
  - Chất liệu vỏ bọc: Polypropylene</t>
  </si>
  <si>
    <t>BS
vật tư mới</t>
  </si>
  <si>
    <t>Nắp đóng bộ chuyển tiếp (Minicap with povidone - iodine)</t>
  </si>
  <si>
    <t>- Nắp đóng bộ chuyển tiếp 
- Nắp bằng nhựa chứa povidon-iod được sử dụng để bảo vệ đầu khóa nối của bộ chuyển tiếp</t>
  </si>
  <si>
    <t>Quả lọc hấp phụ sử dụng trong lọc máu thận nhân tạo và dây nối</t>
  </si>
  <si>
    <t>- Thể tích hấp phụ: ≥ 130mL
 - Vật liệu vỏ: Nắp quả lọc và miếng đệm mesh được làm từ Polypropylene/ Polycarbonate
 - Vật liệu hấp phụ: Polystyrene resin sản xuất tại Mỹ, đáp ứng tiêu chuẩn FDA
 - Phương thức khử trùng: Hấp tự động
 - Thể tích mồi: ≤80ml
 - Lưu lượng máu tối đa tới ≥250mL/phút
 - Dải hấp phụ: 5~30kDa
 - Diện tích hấp phụ: ≥ 52.000m2
 - Nội trở tối đa: 4kPa
 - Áp suất chịu đựng tối đa: 100kPa
 - Độ chịu lực của hạt: 8,1N
 - Năng lực hấp phụ: PTH: 50%-53.5%, β2-MG: 44%-45%, Creatinine: 83%-85%, Protein bounded toxin: 40%-42%, IL-6: 21.8%-31.5%. 
 - pH: Sự khác biệt giữa giá trị pH của ung dịch thử và dung dịch đối chứng trắng không được quá 1,5
 - Độ hấp phụ tia cực tím nhỏ hơn 0,1
 - Nội độc tố vi khuẩn dưới 0,5EU/mL
 - Kích thước lỗ 3-30nm (cho phép hấp phụ các chất có trọng lượng phân tử lớn)
 - Sản phẩm đạt tiêu chuẩn: ISO 13485, EC</t>
  </si>
  <si>
    <t xml:space="preserve">TEST HP HƠI THỞ </t>
  </si>
  <si>
    <t xml:space="preserve">  kiểm tra vi khuẩn HP trong dạ dày</t>
  </si>
  <si>
    <t>Bầu phun khí dung sử dụng nhiều lần</t>
  </si>
  <si>
    <t>Bộ kim huber an toàn kết nối với buồng tiêm dưới da</t>
  </si>
  <si>
    <t>- Thông số kỹ thuật: Tái sử dụng lên đến 300 lần, hấp tiệt trùng lên đến 134 độ C. 
- Kích thước hạt trung bình (MMD): 3.5 µm. 
- Tích hợp van 1 chiều . 
- Tỉ lệ hạt thuốc có kích thước &lt;5µm: 67%
- Tiêu chuẩn chất lượng: ISO</t>
  </si>
  <si>
    <t>Bộ tiêm truyền thể tích đàn hồi điều chỉnh giọt tự động</t>
  </si>
  <si>
    <t>Kim dùng cho buồng tiêm dưới da</t>
  </si>
  <si>
    <t>NIPRO SAFETOUCH HUBER INFUSION SET</t>
  </si>
  <si>
    <t>- Kim không có lõi: Xử lý đặc biệt đầu kim để tránh tắc kim, chất liệu SUS 304
- Đầu nối Luer lock, dây nối dài 100mm. Khóa áp lực ngăn máu chảy ngược.
- Kim 20G (màu vàng), 22G (màu đen) dài 19mm/25mm.
- Đường kính kim:
 + 20G (0.90 mm)
 + 22G (0.70 mm)
- Lực xuyên nhỏ 0,2-0.4 kgf, phủ silicone ít đau và ít tổn thương. Chịu áp lực 300PSI
- Đầu bảo vệ an toàn kích hoạt nhẹ nhàng. Có tiếng ""click"" hoặc cảm nhận xúc giác
- Màu sắc chỉ báo khóa an toàn
- Dễ cố định, hệ thống kín, nhỏ gọn
- Không Latex, không DEHP
- Tiệt trùng
- Chứng nhận ISO, FDA</t>
  </si>
  <si>
    <t>Gạc cầu sát khuẩn vết thương</t>
  </si>
  <si>
    <t>SUREFUSER+</t>
  </si>
  <si>
    <t>- Bơm đàn hồi tự động truyền thuốc hóa trị hay thuốc gây tê, thuốc giảm đau liên tục 48 giờ 
- Thể tích 250ml. Tốc độ truyền 5 ml/h 
- Vỏ cứng giúp không ảnh hưởng tốc độ dòng chảy khi bệnh nhân đè cấn. 
- Có vạch chia thể tích dễ theo dõi lượng thuốc đã được truyền vào bệnh nhân 
- Dây truyền làm bằng nhựa PVC không chứa DEHP. Thể tích mồi dây rất nhỏ, thời gian mồi nhanh: 32 giây
- Bộ lọc khí và lọc hạt 0,2um. 
- Chứng nhận ISO 13485, CE 
- Tiệt trùng: EO (bao bì)"
- Van back-check ngăn chặn rò rỉ.
- Có màng kỵ nước hydrophobic đuổi khí tự động.</t>
  </si>
  <si>
    <t>Vật liệu cầm máu dùng trong phẫu thuật</t>
  </si>
  <si>
    <t>- Gạc cầu đa khoa tiệt khuẩn
- Quy cách: Fi 30 x 1 lớp
- Đóng gói 5 viên/ gói</t>
  </si>
  <si>
    <t>Dụng cụ pha thuốc Mini-spike</t>
  </si>
  <si>
    <t>Dụng cụ pha thuốc Mini-spike: dùng để hút và bơm lọ thuốc nhiều liều. Gồm có: 
 - Thân 
 - Nắp đậy 
 - Nắp bảo vệ tem van 
 - Tấm lọc: Acrylic copolymer 
 - Đĩa van: Silicon</t>
  </si>
  <si>
    <t>Gạc Phẫu thuật 10 x 10cm x 8 lớp tiệt trùng, có cản quang</t>
  </si>
  <si>
    <t>Gạc phẫu thuật tiệt trùng 
- Chất liệu 100% sợi cotton, thấm hút
- Gấp thành từng miếng
- Kích thước 10cm x 10cm, dày 8 lớp 
- Có cản quang</t>
  </si>
  <si>
    <t>Mảnh ghép dùng trong điều trị bẹn mổ hở bằng polyvinylidene fluoride, kích thước 6cm x 11cm</t>
  </si>
  <si>
    <t>Mảnh ghép dùng trong điều trị bẹn mổ hở bằng polyvinylidene fluoride, ngang  thuộc khoảng từ 5 đến 7</t>
  </si>
  <si>
    <t>Mảnh ghép DynaMesh Lichtenstein 6 cm x 11 cm</t>
  </si>
  <si>
    <t>*Mô tả: Mảnh ghép điều trị thoát vị bẹn hoặc thoát vị đùi được cắt sẵn và bo viền mép PVDF
 - Phẩu thuật mổ hở điều trị thoát vị bẹn: Lichtenstein 
 *Kích thước: 6cm x 11cm
 *Chất liệu: Poly Vinylidene Flouride (PVDF)
 *Đặc tính:
 - Công nghệ dệt đặc biệt, chống rách dây chuyền
 - Vật liệu tương thích sinh học, chống lão hóa
 - Chống hình thành mảng sẹo
 - Được tiệt khuẩn và đóng gói riêng lẻ
 *Tiêu chuẩn áp dụng: CE</t>
  </si>
  <si>
    <t>Mảnh ghép dùng trong điều trị thoát vị bẹn mổ mở
 - Chất liệu polyvinylidene fluoride 
 - Kích thước: 
  + Ngang khoảng 5 - 7 cm
  + Dọc khoảng 10 - 15 cm
 - Khả năng chịu lực ≥ 16 N/cm 
 - Đóng gói riêng lẻ, không gập đôi
 - Tiệt khuẩn
 - Tiêu chuẩn FDA (Cục quản lý Thực phẩm và Dược phẩm Hoa Kỳ) hoặc Tiêu chuẩn CE (Châu Âu)</t>
  </si>
  <si>
    <t>Hộp 1 miếng
 Hộp 3 miếng
 Hộp 5 miếng
 Hộp 10 miếng</t>
  </si>
  <si>
    <t>Miếng</t>
  </si>
  <si>
    <t>Mảnh ghép dùng trong điều trị bẹn mổ hở bằng polyvinylidene fluoride, kích thước 7,5cm x 15cm</t>
  </si>
  <si>
    <t>Mảnh ghép dùng trong điều trị bẹn mổ hở bằng polyvinylidene fluoride, ngang ≥7 cm</t>
  </si>
  <si>
    <t>Mảnh ghép DynaMesh LICHTENSTEIN, PVDF, 7.5cm x15cm</t>
  </si>
  <si>
    <t>*Mô tả: Mảnh ghép điều trị thoát vị bẹn được cắt sẵn và bo viền mép PVDF
 - Phẩu thuật mổ hở điều trị thoát vị bẹn: Lichtenstein 
 *Kích thước: 7,5cm x 15cm
 *Chất liệu: Poly Vinylidene Flouride (PVDF)
 *Đặc tính:
 - Công nghệ dệt đặc biệt, chống rách dây chuyền
 - Vật liệu tương thích sinh học, chống lão hóa
 - Chống hình thành mảng sẹo
 - Được tiệt khuẩn và đóng gói riêng lẻ
 *Tiêu chuẩn áp dụng: CE</t>
  </si>
  <si>
    <t>Mảnh ghép dùng trong điều trị thoát vị bẹn mổ mở 
 - Chất liệu polyvinylidene fluoride 
 - Kích thước:
  + Ngang ≥ 7 cm
  + Dọc khoảng 10 - 15 cm
 - Khả năng chịu lực ≥ 16 N/cm 
 - Đóng gói riêng lẻ, không gập đôi 
 - Tiệt khuẩn
 - Tiêu chuẩn FDA (Cục quản lý Thực phẩm và Dược phẩm Hoa Kỳ) hoặc Tiêu chuẩn CE (Châu Âu)</t>
  </si>
  <si>
    <t>Mảnh ghép dùng trong điều trị bẹn mổ nội soi bằng polyvinylidene fluoride, kích thước 10cm x 15cm</t>
  </si>
  <si>
    <t>Mảnh ghép DynaMesh Endolap 10 x 15 cm</t>
  </si>
  <si>
    <t>*Mô tả: Mảnh ghép điều trị thoát vị bẹn PVDF 
 - Phẫu thuật mổ nội soi Điều trị thoát vị bẹn : TAPP, TEP.
 *Kích thước: 10cm x 15cm
 *Chất liệu: Poly Vinylidene Flouride (PVDF)
 *Đặc tính:
 - Công nghệ dệt đặc biệt, chống rách dây chuyền
 - Vật liệu tương thích sinh học, chống lão hóa
 - Chống hình thành mảng sẹo
 - Được tiệt khuẩn và đóng gói riêng lẻ
 *Tiêu chuẩn áp dụng: CE</t>
  </si>
  <si>
    <t>Mảnh ghép dùng trong điều trị thoát vị bẹn nội soi
 - Chất liệu polyvinylidene fluoride (PVDF) 
 - Kích thước 10 x 15 cm
 - Khả năng chịu lực ≥ 16 N/ cm
 - Đóng gói riêng lẻ, không gập đôi
 - Tiệt khuẩn
 - Tiêu chuẩn FDA (Cục quản lý Thực phẩm và Dược phẩm Hoa Kỳ) hoặc Tiêu chuẩn CE (Châu Âu)</t>
  </si>
  <si>
    <t>Hộp 1 miếng
 Hộp 3 miếng
 Hộp 10 miếng</t>
  </si>
  <si>
    <t>Mảnh ghép dùng trong điều trị thoát vị thành bụng bằng polyvinylidene fluoride + polypropylene, hình tròn, đường kính 12 cm</t>
  </si>
  <si>
    <t>Mảnh ghép DynaMesh-IPOM d 12cm round</t>
  </si>
  <si>
    <t>*Mô tả: Mảnh ghép điều trị thoát vị thành bụng 2 chất liệu PVDF/PP
 - Điều trị thoát vị thành bụng chống dính mặt PVDF: mổ nội soi, mổ mở
 - Ví trí đặt mesh: trong phúc mạc
 *Kích thước: đường kính 12cm
 *Chất liệu: &gt;85% PVDF (Polyvinylidene Fluoride) và &lt;13% PP (Polypropylene)
 *Đặc tính:
 - Công nghệ dệt đặc biệt, chống rách dây chuyền
 - Vật liệu tương thích sinh học, chống lão hóa
 - Chống hình thành mảng sẹo
 - Mặt chống dính PVDF
 - Được tiệt khuẩn và đóng gói riêng lẻ
 *Tiêu chuẩn áp dụng: CE</t>
  </si>
  <si>
    <t>Mảnh ghép dùng trong điều trị thoát vị thành bụng
 - Chất liệu polyvinylidene fluoride (PVDF) + polypropylene (PP)
 - Hình tròn, đường kính khoảng 10 - 12 cm
 - Khả năng chịu lực ≥ 32 N/ cm theo chiều dọc, ≥ 22 N/ cm theo chiều ngang
 - Đóng gói riêng lẻ, không gập đôi
 - Tiệt khuẩn
 - Tiêu chuẩn FDA (Cục quản lý Thực phẩm và Dược phẩm Hoa Kỳ) hoặc tiêu chuẩn CE (Châu Âu)</t>
  </si>
  <si>
    <t>Hộp 1 miếng
 Hộp 3 miếng</t>
  </si>
  <si>
    <t>Mảnh ghép dùng trong điều trị thoát vị thành bụng bằng polyvinylidene fluoride + polypropylene kích thước 15cm x 15cm</t>
  </si>
  <si>
    <t>Mảnh ghép DynaMesh-IPOM 15cm x 15cm</t>
  </si>
  <si>
    <t>*Mô tả: Mảnh ghép điều trị thoát vị thành bụng 2 chất liệu PVDF/PP
 - Điều trị thoát vị thành bụng chống dính mặt PVDF: mổ nội soi, mổ mở
 - Ví trí đặt mesh: trong phúc mạc
 *Kích thước: 15cm x 15cm
 *Chất liệu: &gt;85% PVDF (Polyvinylidene Fluoride) và &lt;13% PP (Polypropylene)
 *Đặc tính:
 - Công nghệ dệt đặc biệt, chống rách dây chuyền
 - Vật liệu tương thích sinh học, chống lão hóa
 - Chống hình thành mảng sẹo
 - Mặt chống dính PVDF
 - Được tiệt khuẩn và đóng gói riêng lẻ
 *Tiêu chuẩn áp dụng: CE</t>
  </si>
  <si>
    <t>Mảnh ghép dùng trong điều trị thoát vị thành bụng
 - Chất liệu polyvinylidene fluoride (PVDF) + polypropylene (PP)
 - Kích thước 15 x 15 cm
 - Khả năng chịu lực ≥ 32 N/ cm theo chiều dọc, ≥ 22 N/ cm theo chiều ngang
 - Đóng gói riêng lẻ, không gập đôi
 - Tiệt khuẩn 
 - Tiêu chuẩn FDA (Cục quản lý Thực phẩm và Dược phẩm Hoa Kỳ) hoặc tiêu chuẩn CE (Châu Âu)</t>
  </si>
  <si>
    <t>Hộp 1 miếng
 Hộp 3 miếng
 Hộp 5 miếng</t>
  </si>
  <si>
    <t>Mảnh ghép dùng trong điều trị thoát vị thành bụng bằng polyvinylidene fluoride + polypropylene, kích thước 15cm x 20cm</t>
  </si>
  <si>
    <t>Mảnh ghép DynaMesh-IPOM 15cm x 20cm</t>
  </si>
  <si>
    <t>*Mô tả: Mảnh ghép điều trị thoát vị thành bụng 2 chất liệu PVDF/PP
 - Điều trị thoát vị thành bụng chống dính mặt PVDF: mổ nội soi, mổ mở
 - Ví trí đặt mesh: trong phúc mạc
 *Kích thước: 15cm x 20cm
 *Chất liệu: &gt;85% PVDF ( Polyvinylidene Fluoride) và &lt;13% PP (Polypropylene )
 *Đặc tính:
 - Công nghệ dệt đặc biệt, chống rách dây chuyền
 - Vật liệu tương thích sinh học, chống lão hóa
 - Chống hình thành mảng sẹo
 - Mặt chống dính PVDF
 - Khả năng chịu lực ≥ 32 N/ cm theo chiều dọc, ≥ 22 N/ cm theo chiều ngang
 - Được tiệt khuẩn và đóng gói riêng lẻ
 *Tiêu chuẩn áp dụng: CE</t>
  </si>
  <si>
    <t>Mảnh ghép dùng trong điều trị thoát vị thành bụng
 - Chất liệu polyvinylidene fluoride (PVDF) + polypropylene (PP)
 - Kích thước 15 x 20 cm
 - Khả năng chịu lực ≥ 32 N/ cm theo chiều dọc, ≥ 22 N/ cm theo chiều ngang
 - Đóng gói riêng lẻ, không gập đôi
 - Tiệt khuẩn 
 - Tiêu chuẩn FDA (Cục quản lý Thực phẩm và Dược phẩm Hoa Kỳ) hoặc tiêu chuẩn CE (Châu Âu)</t>
  </si>
  <si>
    <t>Mảnh ghép dùng trong điều trị thoát vị thành bụng bằng polyvinylidene fluoride + polypropylene, kích thước 20cm x 20cm</t>
  </si>
  <si>
    <t>Mảnh ghép DynaMesh-IPOM 20cm x 20cm</t>
  </si>
  <si>
    <t>*Mô tả: Mảnh ghép điều trị thoát vị thành bụng 2 chất liệu PVDF/PP
 - Điều trị thoát vị thành bụng chống dính mặt PVDF: mổ nội soi, mổ mở
 - Ví trí đặt mesh: trong phúc mạc
 *Kích thước: 20cm x 20cm
 *Chất liệu: &gt;85% PVDF (Polyvinylidene Fluoride) và &lt;13% PP (Polypropylene)
 *Đặc tính:
 - Công nghệ dệt đặc biệt, chống rách dây chuyền
 - Vật liệu tương thích sinh học, chống lão hóa
 - Chống hình thành mảng sẹo
 - Mặt chống dính PVDF
 - Được tiệt khuẩn và đóng gói riêng lẻ
 *Tiêu chuẩn áp dụng: CE</t>
  </si>
  <si>
    <t>Mảnh ghép dùng trong điều trị thoát vị thành bụng
 - Chất liệu polyvinylidene fluoride (PVDF) + polypropylene (PP)
 - Kích thước 20 x 20 cm
 - Khả năng chịu lực ≥ 32 N/ cm theo chiều dọc, ≥ 22 N/ cm theo chiều ngang
 - Đóng gói riêng lẻ, không gập đôi
 - Tiệt khuẩn 
 - Tiêu chuẩn FDA (Cục quản lý Thực phẩm và Dược phẩm Hoa Kỳ) hoặc tiêu chuẩn CE (Châu Âu)</t>
  </si>
  <si>
    <t>Hộp 1 miếng</t>
  </si>
  <si>
    <t>Mảnh ghép dùng trong điều trị thoát vị thành bụng bằng polyvinylidene fluoride + polypropylene, kích thước 20cm x 25cm</t>
  </si>
  <si>
    <t>Mảnh ghép DynaMesh IPOM, PVDF, 20cm x25cm</t>
  </si>
  <si>
    <t>*Mô tả: Mảnh ghép điều trị thoát vị thành bụng 2 chất liệu PVDF/PP
 - Điều trị thoát vị thành bụng chống dính mặt PVDF: mổ nội soi, mổ mở
 - Ví trí đặt mesh: trong phúc mạc
 *Kích thước: 20cm x 25cm
 *Chất liệu: &gt;85% PVDF ( Polyvinylidene Fluoride) và &lt;13% PP (Polypropylene)
 *Đặc tính:
 - Công nghệ dệt đặc biệt, chống rách dây chuyền
 - Vật liệu tương thích sinh học, chống lão hóa
 - Chống hình thành mảng sẹo
 - Mặt chống dính PVDF
 - Khả năng chịu lực ≥ 32 N/ cm theo chiều dọc, ≥ 22 N/ cm theo chiều ngang
 - Được tiệt khuẩn và đóng gói riêng lẻ
 *Tiêu chuẩn áp dụng: CE</t>
  </si>
  <si>
    <t>Mảnh ghép dùng trong điều trị thoát vị thành bụng
 - Chất liệu polyvinylidene fluoride (PVDF) + polypropylene (PP)
 - Kích thước 20 x 25 cm
 - Khả năng chịu lực ≥ 32 N/ cm theo chiều dọc, ≥ 22 N/ cm theo chiều ngang
 - Đóng gói riêng lẻ, không gập đôi
 - Tiệt khuẩn 
 - Tiêu chuẩn FDA (Cục quản lý Thực phẩm và Dược phẩm Hoa Kỳ) hoặc tiêu chuẩn CE (Châu Âu)</t>
  </si>
  <si>
    <t>Mảnh ghép dùng trong điều trị thoát vị thành bụng bằng polyvinylidene fluoride + polypropylene, kích thước 20cm x 30cm</t>
  </si>
  <si>
    <t>Mảnh ghép DynaMesh-IPOM 20cm x 30cm</t>
  </si>
  <si>
    <t>*Mô tả: Mảnh ghép điều trị thoát vị thành bụng 2 chất liệu PVDF/PP
 - Điều trị thoát vị thành bụng chống dính mặt PVDF: mổ nội soi, mổ mở
 - Ví trí đặt mesh: trong phúc mạc
 *Kích thước: 20cm x 30cm
 *Chất liệu: &gt;85% PVDF (Polyvinylidene Fluoride) và &lt;13% PP (Polypropylene)
 *Đặc tính:
 - Công nghệ dệt đặc biệt, chống rách dây chuyền
 - Vật liệu tương thích sinh học, chống lão hóa
 - Chống hình thành mảng sẹo
 - Mặt chống dính PVDF
 - Được tiệt khuẩn và đóng gói riêng lẻ
 *Tiêu chuẩn áp dụng: CE</t>
  </si>
  <si>
    <t>Mảnh ghép dùng trong điều trị thoát vị thành bụng
 - Chất liệu polyvinylidene fluoride (PVDF) + polypropylene (PP)
 - Kích thước 20 x 30 cm
 - Khả năng chịu lực ≥ 32 N/ cm theo chiều dọc, ≥ 22 N/ cm theo chiều ngang
 - Đóng gói riêng lẻ, không gập đôi
 - Tiệt khuẩn 
 - Tiêu chuẩn FDA (Cục quản lý Thực phẩm và Dược phẩm Hoa Kỳ) hoặc tiêu chuẩn CE (Châu Âu)</t>
  </si>
  <si>
    <t>Mảnh ghép dùng trong điều trị thoát vị thành bụng bằng polyvinylidene fluoride, kích thước 15cm x 15cm</t>
  </si>
  <si>
    <t>Mảnh ghép DynaMesh-CICAT 15cm x 15cm</t>
  </si>
  <si>
    <t>*Mô tả: Mảnh ghép điều trị thoát vị thành bụng chất liệu PVDF
 - Điều trị thoát vị thành bụng: mổ mở
 - Ví trí đặt mesh: Ngoài phúc mạc
 *Kích thước: 15cm x 15cm
 *Chất liệu: PVDF (Polyvinylidene Fluoride) 
 *Đặc tính:
 - Công nghệ dệt đặc biệt, chống rách dây chuyền
 - Vật liệu tương thích sinh học, chống lão hóa
 - Chống hình thành mảng sẹo
 - Khả năng chịu lực ≥ 32 N/ cm theo chiều dọc, ≥ 22 N/ cm theo chiều ngang
 - Được tiệt khuẩn và đóng gói riêng lẻ
 *Tiêu chuẩn áp dụng: CE</t>
  </si>
  <si>
    <t>Mảnh ghép điều trị thoát vị thành bụng chất liệu PVDF
 - Điều trị thoát vị thành bụng: mổ mở
 - Ví trí đặt mesh: Ngoài phúc mạc
 - Chất liệu: Polyvinylidene Fluoride
 - Kích thước: 15cm x 15cm
 - Chống hình thành mảng sẹo
 - Vật liệu tương thích sinh học, chống lão hóa
 - Khả năng chịu lực ≥ 32 N/ cm theo chiều dọc, ≥ 22 N/ cm theo chiều ngang
 - Tiệt khuẩn từng miếng
 - Tiêu chuẩn FDA (Cục quản lý Thực phẩm và Dược phẩm Hoa Kỳ) hoặc tiêu chuẩn CE (Châu Âu)</t>
  </si>
  <si>
    <t>Mảnh ghép dùng trong điều trị thoát vị thành bụng bằng polyvinylidene fluoride, kích thước 15cm x 25cm</t>
  </si>
  <si>
    <t>Mảnh ghép DynaMesh-CICAT 15cm x 25cm</t>
  </si>
  <si>
    <t>*Mô tả: Mảnh ghép điều trị thoát vị thành bụng chất liệu PVDF
 - Điều trị thoát vị thành bụng: mổ mở
 - Ví trí đặt mesh: Ngoài phúc mạc
 *Kích thước: 15cm x 25cm
 *Chất liệu: PVDF (Polyvinylidene Fluoride) 
 *Đặc tính:
 - Công nghệ dệt đặc biệt, chống rách dây chuyền
 - Vật liệu tương thích sinh học, chống lão hóa
 - Chống hình thành mảng sẹo
 - Được tiệt khuẩn và đóng gói riêng lẻ
 *Tiêu chuẩn áp dụng: CE</t>
  </si>
  <si>
    <t>Mảnh ghép điều trị thoát vị thành bụng chất liệu PVDF
 - Vật liệu tương thích sinh học, chống lão hóa
 - Điều trị thoát vị thành bụng: mổ mở
 - Ví trí đặt mesh: Ngoài phúc mạc
 - Chất liệu: Polyvinylidene Fluoride 
 - Kích thước: 15cm x 25cm
 - Chống hình thành mảng sẹo
 - Tiệt khuẩn từng miếng
 - Tiêu chuẩn FDA (Cục quản lý Thực phẩm và Dược phẩm Hoa Kỳ) hoặc tiêu chuẩn CE (Châu Âu)</t>
  </si>
  <si>
    <t>Hộp 1 miếng
 Hộp 2 miếng
 Hộp 5 miếng</t>
  </si>
  <si>
    <t>Mảnh ghép dùng trong điều trị thoát vị thành bụng bằng polyvinylidene fluoride, kích thước 20cm x 30cm</t>
  </si>
  <si>
    <t>Mảnh ghép DynaMesh-CICAT 20cm x 30cm</t>
  </si>
  <si>
    <t>*Mô tả: Mảnh ghép điều trị thoát vị thành bụng chất liệu PVDF
 - Điều trị thoát vị thành bụng: mổ mở
 - Ví trí đặt mesh: Ngoài phúc mạc
 *Kích thước: 20cm x 30cm
 *Chất liệu: PVDF (Polyvinylidene Fluoride) 
 *Đặc tính:
 - Công nghệ dệt đặc biệt, chống rách dây chuyền
 - Vật liệu tương thích sinh học, chống lão hóa
 - Chống hình thành mảng sẹo
 - Được tiệt khuẩn và đóng gói riêng lẻ
 *Tiêu chuẩn áp dụng: CE</t>
  </si>
  <si>
    <t>Mảnh ghép điều trị thoát vị thành bụng chất liệu PVDF
 - Điều trị thoát vị thành bụng: mổ mở
 - Ví trí đặt mesh: Ngoài phúc mạc
 - Chất liệu: Polyvinylidene Fluoride
 - Kích thước: 20cm x 30cm
 - Vật liệu tương thích sinh học, chống lão hóa
 - Chống hình thành mảng sẹo
 - Tiệt khuẩn từng miếng
 - Tiêu chuẩn FDA (Cục quản lý Thực phẩm và Dược phẩm Hoa Kỳ) hoặc tiêu chuẩn CE (Châu Âu)</t>
  </si>
  <si>
    <t>Mảnh ghép dùng trong điều trị thoát vị khe hoành bằng polyvinylidene fluoride, kích thước 07cm x 12cm</t>
  </si>
  <si>
    <t>Mảnh ghép DynaMesh-HIATUS 07cm x 12cm</t>
  </si>
  <si>
    <t>*Mô tả: Mảnh ghép điều trị thoát vị khe hoành chất liệu PVDF
 - Điều trị thoát vị khe hoành với mảnh ghép: mổ nội soi
 *Kích thước: 07cm x 12cm
 *Chất liệu: PVDF (Polyvinylidene Fluoride) 
 *Đặc tính:
 - Công nghệ dệt đặc biệt, chống rách dây chuyền
 - Vật liệu tương thích sinh học, chống lão hóa
 - Chống hình thành mảng sẹo
 - Cấu trúc dệt vuông giúp ổn định hình dạng, dệt mịn và bo viền giảm thiểu nguy cơ sói mòn
 - Công nghệ hiện hình trên MRI
 - Được tiệt khuẩn và đóng gói riêng lẻ
 *Tiêu chuẩn áp dụng: CE</t>
  </si>
  <si>
    <t>Mảnh ghép điều trị thoát vị khe hoành chất liệu PVDF
  - Điều trị thoát vị khe hoành với mảnh ghép: mổ nội soi
  - Chất liệu: Polyvinylidene Fluoride
  - Kích thước: 07cm x 12cm 
  - Vật liệu tương thích sinh học, chống lão hóa
  - Chống hình thành mảng sẹo
  - Công nghệ hiện hình trên MRI
  - Tiệt khuẩn từng miếng
 - Tiêu chuẩn FDA (Cục quản lý Thực phẩm và Dược phẩm Hoa Kỳ) hoặc tiêu chuẩn CE (Châu Âu)</t>
  </si>
  <si>
    <t>Mảnh ghép dùng trong điều trị thoát vị khe hoành bằng polyvinylidene fluoride, kích thước 08cm x 13cm</t>
  </si>
  <si>
    <t>Mảnh ghép DynaMesh-HIATUS 08cm x 13cm</t>
  </si>
  <si>
    <t>*Mô tả: Mảnh ghép điều trị thoát vị khe hoành chất liệu PVDF
 - Điều trị thoát vị khe hoành với mảnh ghép: mổ nội soi
 *Kích thước: 08cm x 13cm
 *Chất liệu: PVDF (Polyvinylidene Fluoride) 
 *Đặc tính:
 - Công nghệ dệt đặc biệt, chống rách dây chuyền
 - Vật liệu tương thích sinh học, chống lão hóa
 - Chống hình thành mảng sẹo
 - Cấu trúc dệt vuông giúp ổn định hình dạng, dệt mịn và bo viền giảm thiểu nguy cơ sói mòn
 - Công nghệ hiện hình trên MRI
 - Được tiệt khuẩn và đóng gói riêng lẻ
 *Tiêu chuẩn áp dụng: CE</t>
  </si>
  <si>
    <t>Mảnh ghép dùng trong điều trị thoát vị khe hoành nội soi
 - Chất liệu polyvinylidene fluoride (PVDF)
 - Kích thước: 08cm x 13cm
 - Đóng gói riêng lẻ, không gập đôi
 - Tiệt khuẩn
 - Tiêu chuẩn FDA (Cục quản lý Thực phẩm và Dược phẩm Hoa Kỳ) hoặc tiêu chuẩn CE (Châu Âu)</t>
  </si>
  <si>
    <t>Mảnh ghép dùng trong điều trị dự phòng thoát vị thành bụng hoặc thoát vị thành bụng sau khi phẫu thuật tạo hậu môn nhân tạo bằng polyvinylidene fluoride + polypropylene, kích thước 3 cm x 16 cm x 16 cm</t>
  </si>
  <si>
    <t>Mảnh ghép dùng trong điều trị dự phòng thoát vị thành bụng hoặc thoát vị thành bụng sau khi phẫu thuật tạo hậu môn nhân tạo</t>
  </si>
  <si>
    <t>Mảnh ghép DynaMesh-IPST 3 cm x 16 cm x 16 cm</t>
  </si>
  <si>
    <t>*Mô tả: Mảnh ghép đặt trong phúc mạc dự phòng thoát vị thành bụng hoặc thoát vị thành bụng sau khi phẫu thuật tạo hậu môn nhân tạo IPST, PVDF/PP
 Dùng trong dự phòng/điều trị thoát vị cạnh hậu môn nhân tạo bằng mesh đặt trong ổ bụng, cấu trúc 3D
 *Kích thước: 3 cm x 16 cm x 16 cm
 *Chất liệu: Chất liệu PVDF (PolyVinylidene Flouride) (&gt;85%) và Polypropylene (&lt;13%)
 *Đặc tính:
 - Cấu trúc đang dệt 3D
 - Công nghệ dệt đặc biệt, chống rách dây chuyền
 - Vật liệu tương thích sinh học, chống lão hóa
 - Chống hình thành mảng sẹo
 - Mặt chống dính PVDF
 - Được tiệt khuẩn và đóng gói riêng lẻ
 *Tiêu chuẩn áp dụng: CE</t>
  </si>
  <si>
    <t>Mảnh ghép đặt trong phúc mạc dự phòng thoát vị thành bụng hoặc thoát vị thành bụng sau khi phẫu thuật tạo hậu môn nhân tạo
 - Chất liệu polyvinylidene fluoride (PVDF) + polypropylene (PP)
 - Kích thước: 3 cm x 16 cm x 16 cm
 - Đóng gói riêng lẻ, không gập đôi
 - Tiệt khuẩn
 - Tiêu chuẩn FDA (Cục quản lý Thực phẩm và Dược phẩm Hoa Kỳ) hoặc tiêu chuẩn CE (Châu Âu)</t>
  </si>
  <si>
    <t>Sonde Rectal</t>
  </si>
  <si>
    <t>Không gây độc hại, không kích ứng, PVC mềm, trơn bề mặt
 Size: 16Fr
 Tiệt trùng</t>
  </si>
  <si>
    <t>Túi ủ ấm sơ sinh</t>
  </si>
  <si>
    <t>Tiệt trùng
 Giữ thân nhiệt cho trẻ sơ sinh non tháng</t>
  </si>
  <si>
    <t>Găng tay phẫu thuật các cỡ</t>
  </si>
  <si>
    <t>Tiệt trùng</t>
  </si>
  <si>
    <t>Đầu đo SpO2 dùng một lần</t>
  </si>
  <si>
    <t>Đầu đo SpO2 dùng 1 lần thích hợp cho trẻ sơ sinh
 Không chứa Latex
 Chuẩn RD set
 Tương thích máy Masimo 4003</t>
  </si>
  <si>
    <t>Găng tay sạch không bột</t>
  </si>
  <si>
    <t>Băng keo chỉ thị nhiệt độ tiệt khuẩn hơi nước</t>
  </si>
  <si>
    <t>Chỉ thị hóa học đơn thông số dùng trong kiểm tra gói hấp</t>
  </si>
  <si>
    <t>Chỉ thị hóa học đơn thông số kiểm tra chất lượng tiệt khuẩn gói đồ vải lớp 4 (class 4) dùng cho quy trình tiệt khuẩn hơi nước 121oC, 132oC - 134oC
 - Đo lường 2 thông số của quá trình tiệt khuẩn: thời gian - nhiệt độ
 - Nhà thầu cam kết sản phẩm: chỉ thị chuyển màu đồng nhất và rõ sau tiệt khuẩn, màu chỉ thị không biến đổi khi lưu trữ theo quy định của nhà sản xuất trong vòng 6 tháng.
 - Tiêu chuẩn chất lượng: ISO 13485/CE/FDA</t>
  </si>
  <si>
    <t>Nắp cao su</t>
  </si>
  <si>
    <t>Sử dụng được cho ống nghiệm kích thước ống 13x75mm (+- 1 mm)</t>
  </si>
  <si>
    <t xml:space="preserve">Ống nghiệm EDTA nắp cao su
</t>
  </si>
  <si>
    <t>Ống nghiệm EDTA nắp cao su
- Kích thước ống 13x75mm (+- 1 mm)
- Thân ống Polypropylene (PP)
- Nắp cao su chất lượng cao giúp kim xuyên qua dễ và đàn hồi tốt, không gây hiện tượng rơi vãi giọt máu ra ngoài.Thiết kế phù hợp cho hệ thống máy huyết học tự động.
- Thể tích chứa từ 5ml đến 6ml, nồng độ EDTA kháng đông cho 2ml máu.
- Hóa chất bên trong là EDTA K2 hoặc EDTA K3  Nồng độ tiêu chuẩn để giữ các tế bào trong máu nhất là tiểu cầu luôn ở trạng thái tách rời tối đa từ 6 - 8 giờ.</t>
  </si>
  <si>
    <t>Điện cực dán dành cho máy sốc điện Mindray</t>
  </si>
  <si>
    <t>Ồng nghiệm nắp trắng</t>
  </si>
  <si>
    <t>Bóp bóng giúp thở cao cấp dùng cho người lớn, trẻ em, sơ sinh</t>
  </si>
  <si>
    <t>- Có các bộ phận: bóng bóp, mặt nạ thở, túi trữ khí, dây oxy. Dung tích bóng bóp người lớn : 1.500ml; trẻ em: 550ml, sơ sinh: 280ml
  - Các bộ phận chính (bóng bóp, mặt nạ và túi trữ khí) đều hấp tiệt trùng được 134 độ C tối thiểu được 50 lần.
  - Bóng bóp, mặt nạ thở và túi trữ khí làm bằng vật liệu silicone rubber.
  - Nồng độ oxy cung cấp bởi bóp bóng có thể lên đến 99%.
  - Lò xo trong van làm bằng thép không gỉ.</t>
  </si>
  <si>
    <t>01 Bộ/Hộp</t>
  </si>
  <si>
    <t>Mặt nạ thở (dùng với máy thở CPAP, BiPAP)</t>
  </si>
  <si>
    <t>Mặt nạ thở dùng với máy thở không xâm nhập chuyên dụng. Miếng đệm silicone dùng nhiều lần, khóa đeo dây bằng từ, dễ tháo lắp. Dây đeo mềm mại giúp bệnh nhân thoải mái khi đeo mặt nạ.</t>
  </si>
  <si>
    <t>01 Cái/ Hộp</t>
  </si>
  <si>
    <t>Bơm tiêm có đóng gói sẵn Natriclorid 0,9%</t>
  </si>
  <si>
    <t>Ống thông dạ dày silicon nuôi ăn dài ngày</t>
  </si>
  <si>
    <t>Băng gạc cân bằng ẩm tối ưu</t>
  </si>
  <si>
    <t>Băng gạc cân bằng ẩm tối ưu (Askina® Transorbent 15x15)</t>
  </si>
  <si>
    <t>Băng gạc cân bằng ẩm vô trùng, có 4 lớp: lớp polyurethane, lớp foam, lớp hydrogel khô và lớp keo dính vào vùng da xung quanh nhưng không dính vào vết thương. Kích thước 15x15 cm</t>
  </si>
  <si>
    <t>Hộp/ 5 miếng</t>
  </si>
  <si>
    <t>Gel làm mềm vết thương và loại bỏ biofilm</t>
  </si>
  <si>
    <t>Gel làm mềm vết thương và loại bỏ biofilm (Prontosan® Wound Gel)</t>
  </si>
  <si>
    <t>Gel sát khuẩn và làm mềm vết thương, trong suốt có chứa polyhexanide 0.1%, betaine hàm lượng 0.1%, glycerol, và hydroxyethylcellulose, nước tinh khiết. Làm sạch vết thương, loại bỏ và ngăn ngừa hình thành màng biofilm</t>
  </si>
  <si>
    <t>Chai 30ml</t>
  </si>
  <si>
    <t>Băng gạc cân bằng ẩm tối ưu (Askina® Transorbent 10x10)</t>
  </si>
  <si>
    <t>Băng gạc cân bằng ẩm vô trùng có 4 lớp: lớp polyurethane, lớp foam, lớp hydrogel khô và lớp keo dính vào vùng da xung quanh nhưng không dính vào vết thương. Kích thước 10x10 cm</t>
  </si>
  <si>
    <t>Hộp 5 miếng</t>
  </si>
  <si>
    <t>Băng phim dính y tế trong suốt có gạc vô trùng</t>
  </si>
  <si>
    <t>Băng phim dính y tế trong suốt có gạc vô trùng Tegaderm Pad 5cm x 7cm</t>
  </si>
  <si>
    <t>Gạc gắn băng dính trong suốt, dùng cho vết mổ nội soi
 - Nền băng: lớp màng trong suốt, bán thấm, bằng Polyurethane &lt; 5%, phủ lớp keo Acrylate 10 - 15%, ngăn ngừa sự xâm nhập của vi khuẩn/ vi rút có đường kính &gt; 27nm, cạnh mép bo tròn, kích thước 5 x 7cm
 - Lớp gạc ở giữa: bằng vải không dệt 15 - 25%, màu trắng, thấm hút tốt, không dính vào vết thương, kích thước 2 x 4cm
 - Có khung viền giấy dễ dàng tháo gỡ và thao tác, không dính găng tay nhân viên y tế, giữ băng luôn căng và phẳng trong khi dán
 - Không thấm nước, ít gây kích ứng da, độ dính tốt, không sót keo khi tháo băng
 - Đóng gói tiệt khuẩn từng miếng
 - Tiêu chuẩn chất lượng: ISO/ CE</t>
  </si>
  <si>
    <t>Giấy đo điện tim 6 cần</t>
  </si>
  <si>
    <t>Ống thông dạ dày các cỡ</t>
  </si>
  <si>
    <t>Ống thông tiểu</t>
  </si>
  <si>
    <t>Mảnh ghép dùng trong điều trị sa tạng chậu, cố định thành trước tử cung vào ngành mu bằng polyvinylidene fluoride, kích thước 03cm x 15cm</t>
  </si>
  <si>
    <t>Mảnh ghép/ Tấm màng nâng Dynamesh-PRP soft, PVDF, 03cm x 15cm</t>
  </si>
  <si>
    <t>*Mô tả: Mảnh ghép điều trị sa tạng chậu, cố định thành trước tử cung vào ngành mu, chất liệu PolyVinylidene Flouride (PVDF)
 - Điều trị phẫu thuật sa tạng chậu vùng đỉnh, cố định thành trước tử cung vào ngành mu.
 - Điều trị sa tạng chậu, sa tử cung, sa âm đạo, sa vùng đỉnh: bảo tồn tử cung (tử cung nhỏ), cố định mảnh ghép thành trước tử cung vào ngành mu
 *Kích thước: 03cm x 15cm
 *Chất liệu: PVDF (Polyvinylidene Fluoride)
 *Đặc tính kỹ thuật:
 - Thiết kế chuyên biệt cho phẫu thuật sàn chậu
 - Công nghệ dệt đặc biệt, chống rách dây chuyền
 - Vật liệu PVDF tương thích sinh học, chống lão hóa
 - Chống hình thành mảng sẹo
 - Cấu trúc dệt vuông giúp ổn định hình dạng, dệt mịn và bo viền giảm thiểu nguy cơ sói mòn
 - Được tiệt khuẩn và đóng gói riêng lẻ không gập đôi
 *Tiêu chuẩn áp dụng: CE</t>
  </si>
  <si>
    <t>Hộp 1 miếng
 Hộp 3 miếng</t>
  </si>
  <si>
    <t>Mảnh ghép dùng trong điều trị sa tạng chậu bằng polyvinylidene fluoride, kích thước 04cm x 23cm</t>
  </si>
  <si>
    <t>Mảnh ghép/ Tấm màng nâng Dynamesh PR Soft 04 cm x 23 cm</t>
  </si>
  <si>
    <t>*Mô tả: Mảnh ghép điều trị sa tạng chậu hỗ trợ ổn định cấu trúc cân cơ, dây chằng.
 *Kích thước: 04cm x 23cm
 *Chất liệu: PVDF (Polyvinylidene Fluoride)
 *Đặc tính kỹ thuật:
 - Thiết kế chuyên biệt cho phẫu thuật sàn chậu
 - Công nghệ dệt đặc biệt, chống rách dây chuyền
 - Vật liệu PVDF tương thích sinh học, chống lão hóa
 - Chống hình thành mảng sẹo
 - Cấu trúc dệt vuông giúp ổn định hình dạng, dệt mịn và bo viền giảm thiểu nguy cơ sói mòn
 - Được tiệt khuẩn và đóng gói riêng lẻ
 *Tiêu chuẩn áp dụng: CE</t>
  </si>
  <si>
    <t>Dây cắt đốt U vú dưới áp lực hút chân không (VABB)</t>
  </si>
  <si>
    <t xml:space="preserve"> - Kim sinh thiết có hỗ trợ hút chân không (Vacuum-assisted breast biopsy -VABB) dùng sinh thiết tổn thương ở vú bằng máy có hỗ trợ bằng lực chân không, tương thích máy Bexcore System- BXS100.
 - Thông số kích thước kim: 8G hoặc 10G
 - Mã số: BXC145 hoặc BXC140
 - Hàng mới 100%, sản xuất theo tiêu chuẩn ISO; CE
 - Thời hạn bảo hành: 12 tháng.</t>
  </si>
  <si>
    <t>1 Hộp/ 1 Bộ</t>
  </si>
  <si>
    <t>Băng keo tròn</t>
  </si>
  <si>
    <t>Miếng/
Cái</t>
  </si>
  <si>
    <t>Dụng cụ khâu cắt nối tự động, dùng trong điều trị sa trực tràng kiểu túi</t>
  </si>
  <si>
    <t>Dụng cụ cắt khâu nối dùng trong kỹ thuật Longo khâu cắt, treo trĩ, sa trực tràng, công nghệ DST, thiết kế đầu đe tháo rời,đường kính 33mm, chiều cao ghim 4.8mm chất liệu ghim titanium</t>
  </si>
  <si>
    <t>Dụng cụ khâu nối vòng tự động dùng trong phẫu thuật Starr
 - Ghim bằng titanium , công nghệ DST
 - Thiết kế: 32 ghim dập, có đầu đe tháo rời
 - Kích thước: 
 * Chiều cao ghim 4.8mm, 
 * Đường kính ghim 33mm
 - Tiêu chuẩn chất lượng: ISO, CE, FDA. Xuất xứ : G7</t>
  </si>
  <si>
    <t>Dụng cụ khâu nối vòng tự động dùng trong phẫu thuật Starr
 - Ghim bằng titanium , công nghệ DST
 - Thiết kế: 32 ghim dập, có đầu đe tháo rời
 - Kích thước: 
 + Chiều cao ghim 4.8mm, 
 + Đường kính ghim 33mm
 - Tiêu chuẩn chất lượng: ISO, CE, FDA (cục quản lý dược phẩm và thực phẩm Hoa Kỳ).
 - Xuất xứ : G7</t>
  </si>
  <si>
    <t>Dụng cụ khâu cắt nối tự động dùng trong kỹ thuật Longo và Starr</t>
  </si>
  <si>
    <t>Dụng cụ cắt khâu nối mổ trĩ Kangdi dùng trong kỹ thuật Longo khâu cắt, treo trĩ, sa trực tràng, chiều cao ghim 4.2mm, đường kính ngoài 32mm, chất liệu ghim titanium</t>
  </si>
  <si>
    <t>Dụng cụ cắt khâu nối mổ trĩ Kangdi dùng trong kỹ thuật Longo khâu cắt, treo trĩ, sa trực tràng, chiều cao ghim 4.2mm, đường kính ngoài 32mm, đường kính trong 23mm, độ dày mô dập ghim 1.5- 0.8 chất liệu ghim titanium. 
 Tiêu chuẩn :ISO, CE, CFS (Đức), CFS ( Trung Quốc)</t>
  </si>
  <si>
    <t>Dụng cụ cắt khâu nối mổ trĩ dùng trong kỹ thuật Longo khâu cắt, treo trĩ, sa trực tràng
 - Chiều cao ghim 4.2mm, đường kính ngoài 32mm, đường kính trong 23mm, độ dày mô dập ghim 1.5- 0.8
 - Chất liệu ghim titanium. 
 - Tiêu chuẩn :ISO, CE (Tiêu chuẩn Châu Âu).</t>
  </si>
  <si>
    <t>Dụng cụ khâu cắt nối vòng 3 hàng ghim theo công nghệ Tri- Staple đầu cong, đe nghiêng sau khi sử dụng, dùng trong phẫu thuật nối ống tiêu hóa.
 - Chiều dài thân dụng cụ: 22cm, 35cm. 
 - Đường kính tròn: 28mm, 31mm, 33mm tương ứng với số lượng ghim là 39, 45, 48. 
 - Thiết kế 3 hàng ghim theo công nghệ Tri- Staple, sau khi đóng ghim có hình dạng chữ B, chiều cao ghim đóng khác nhau.
 - Chiều cao ghim từ trong ra ngoài: 3.0mm; 3.5mm; 4.0mm (màu tím); Chất liệu ghim titanium
 - Tiêu chuẩn ISO, CE, FDA(cục quản lý dược phẩm và thực phẩm Hoa Kỳ).
 - Xuất xứ: G7</t>
  </si>
  <si>
    <t>Chỉ khâu tiêu, bằng polyglyconate, đơn sợi, có gai, số 4/0</t>
  </si>
  <si>
    <t>Chỉ khâu tiêu tổng hợp đơn sợi 
  -Chỉ bằng polyglyconate, có gai số 4/0, hướng gai một chiều, một đầu có vòng không cần buộc, dài 15 cm và 30cm, thời gian giữ vết thương 21 ngày, thời gian tan hoàn toàn 180 ngày
  - 1 kim tròn, 1/2C , kim phủ silicon, sắc bén.
  - Tiệt khuẩn
  - Tiêu chuẩn ISO, CE, FDA. Xuất xứ : G7</t>
  </si>
  <si>
    <t>Chỉ tan tổng hợp đơn sợi, số 4/0 có gai 
 - Chất liệu: polyglyconate
 - Có gai, hướng gai một chiều, một đầu có vòng không cần buộc
 - Chiều dài chỉ 15 cm và 30cm,
 - Thời gian giữ vết thương 21 ngày,
 - Thời gian tan hoàn toàn 180 ngày
 - 1 kim tròn, 1/2C , kim phủ silicon, sắc bén.
 - Tiệt khuẩn
 - Tiêu chuẩn ISO, CE, FDA (cục quản lý dược phẩm và thực phẩm Hoa Kỳ).
 - Xuất xứ : G7</t>
  </si>
  <si>
    <t>Bao trùm kính hiển vi</t>
  </si>
  <si>
    <t>Dùng để bao kính vi phẫu
Kích thước 122cmx209cm</t>
  </si>
  <si>
    <t>thầu 2023,2024 ko có</t>
  </si>
  <si>
    <t>Kim luồn tĩnh mạch an toàn (VASOFIX SAFETY FEP 20G,1.25 IN.,1.1X33MM-AP)</t>
  </si>
  <si>
    <t>Kim luồn tĩnh mạch an toàn (VASOFIX SAFETY FEP 20G, 1.25 IN.,1.1X33MM-AP)</t>
  </si>
  <si>
    <t>- Dây dài 180cm, '- Có chức năng đuổi khí tự động. Không có chất phụ gia DEHP . Thay thế bằng DEHT an toàn, Bao bì thân thiện với môi trường theo 94/62/EC, Kích thước màng lọc 200µm, Diện tích màng lọc 11cm2, '- Đầu khóa vặn xoắn Spin Lock Có chứng nhận EN ISO 13485:2016, Chứng nhận EC</t>
  </si>
  <si>
    <t>Bộ dây truyền dịch an toàn</t>
  </si>
  <si>
    <t>Dây truyền dịch dùng trong liệu pháp tiêm truyền cho người bệnh
 - Chất liệu: PVC, không chứa DEHP
 - Chiều dài dây: ≥ 185cm, đường kính trong khoảng 3mm, đường kính ngoài khoảng 4mm, đầu nối dạng khóa xoắn vặn
 - Bầu đếm giọt có 2 ngăn cứng - mềm, màng lọc dịch khoảng 8µm, van thông khí có màng lọc vi khuẩn 
 - Có chức năng tự động: đuổi khí, ngưng truyền tự động khi hết dịch
 - Tương thích với đầu nối catheter, dây nối, đảm bảo không rò rỉ dịch
 - Có bộ phận điều chỉnh giọt
 - Tiệt khuẩn
 - Tiêu chuẩn chất lượng: ISO/FDA/CE</t>
  </si>
  <si>
    <t>Băng trong dính y tế 7.5 cm x 7.5 cm</t>
  </si>
  <si>
    <t>Băng trong phủ keo Acrylic
 Chất liệu: 100% polyurethane, vải không dệt 50 g/m²
 Trọng lượng keo:acrylic 20 ±2g/m2
 Kích thước 7.5 cm x 7.5 cm
 Độ bám dính: ≥1.0N/cm
 Bám dính liên tục ≤ 2.5 mm sau 30 phút
 Tiêu chuẩn: YY/T0471.1-2004, YY/T0471.2-2004, YY0148-2006, ISO10993.5-2009, ISO10993.10-2010
 Chứng nhận ISO13485/CE và FDA</t>
  </si>
  <si>
    <t>Băng trong phủ keo Acrylic
 - Chất liệu: polyurethane, vải không dệt
 - Kích thước 7.5 cm x 7.5 cm
 - Tiêu chuẩn: ISO 13485 hoặc CE (Tiêu chuẩn Châu Âu) và FDA (cục quản lý dược phẩm và thực phẩm Hoa Kỳ).</t>
  </si>
  <si>
    <t>Băng dính có gạc, có rãnh 6cmx8cm</t>
  </si>
  <si>
    <t>Băng vải không dệt mềm mại, phủ keo Acrylic không gây kích ứng da.
 Thiết kế hình chữ U
 Kích thước: 6cm x 8cm
 Kích thước miếng gạc 2.3 cm x 3.2 cm
 Chất liệu: vải không dệt, tỉ trọng 25% -35%
 Keo acrylic, tỉ trọng 15% -25%, trọng lượng keo 35 ± 2 g/m²
 Độ bám dính: ≥1.0N/cm
 Bám dính liên tục ≤ 2.5 mm sau 30 phút
 Tiêu chuẩn: YY/T0471.1-2004, YY/T0471.2-2004, YY0148-2006, ISO10993.5-2009, ISO10993.10-2010
 Chứng nhận ISO/CE và FDA</t>
  </si>
  <si>
    <t>Băng vải không dệt mềm mại, phủ keo Acrylic không gây kích ứng da.
 - Chất liệu: vải không dệt
 - Thiết kế hình chữ U
 - Kích thước: 6cm x 8cm
 - Kích thước miếng gạc 2.3 cm x 3.2 cm (+-0,3cm)
 - Tiêu chuẩn: ISO hoặc CE (Tiêu chuẩn Châu Âu) và FDA (cục quản lý dược phẩm và thực phẩm Hoa Kỳ).</t>
  </si>
  <si>
    <t xml:space="preserve"> </t>
  </si>
  <si>
    <t>Màng mổ tẩm iod vô trùng</t>
  </si>
  <si>
    <t>Màng phẫu thuật y tế</t>
  </si>
  <si>
    <t>* Màng mổ tẩm iod vô trùng
 * Màng film polyurethane phủ Iodophor kháng khuẩn, ngăn ngừa nhiễm khuẩn vết mổ. 
 * Kích thước màng: 40cm x 45cm 
 * Kích thước băng dính:35 cm x 40cm
 *Thành phần iod ≥1%
 *Độ truyền hơi nước phải ≥500g/㎡*24h.
 Thành phần
 *Polyurethane:22,4%
 *Acrylic acid :20,2%
 *Paper:32%
 *Pe:25,4%
 *Tiêu chuẩn ISO/CE và FDA
 * Đóng gói ép chân không vô trùng từng miếng,tiệt khuẩn bằng khí EO
 * Sau phẫu thuật, lấy màng mổ ra khỏi vùng da bệnh nhân một cách dễ dàng</t>
  </si>
  <si>
    <t>Màng mổ tẩm iod vô trùng
 - Màng film polyurethane phủ Iodophor kháng khuẩn, ngăn ngừa nhiễm khuẩn vết mổ. 
 - Kích thước màng: 40cm x 45cm (+-10cm)
 - Thành phần iod ≥1%
 -Tiệt khuẩn từng miếng bằng khí EO
 - Tiêu chuẩn ISO/CE và FDA (cục quản lý dược phẩm và thực phẩm Hoa Kỳ)</t>
  </si>
  <si>
    <t>Ống nội khí quản không bóng chèn các số</t>
  </si>
  <si>
    <t>Ống đặt nội khí quản cỡ số 2 đến số 8
- Ống có đường cong thích hợp thuận tiện khi đặt ống. 
- Chất liệu PVC cao cấp, DEHP Free, có đường cản quang. 
- Đầu ống vát mài nhẵn mềm, không gây chấn thương. 
- Không có bóng chèn hình trái khế, thể tích lớn và áp lực nhỏ.
- Lỗ Murphy.
- Tiệt trùng. 
- Đánh dấu các vạch độ sâu cho vị trí chính xác</t>
  </si>
  <si>
    <t>Dụng cụ khâu cắt nối nội soi đa năng gập góc 45° liên tục không khấc mỗi bên</t>
  </si>
  <si>
    <t>1. Chất liệu:
 - Tay cầm: nhựa
 - Trục kim loại: thép không gỉ
 2. Thông số kỹ thuật: 
  - Gập góc 45° liên tục không khấc mỗi bên, hai bên tổng 90°. Có nút xoay 360°
 3. Đặc tính, tính năng kỹ thuật:
 - Sử dụng được 25 băng đạn trong một ca phẫu thuật
 - Thao tác kẹp mô linh hoạt, đóng hàm băng đạn bằng cách bóp cò và mở hàm băng đạn bằng cách gạt ngược cò súng.
 - Dụng cụ tích hợp được với tất cả các loại băng đạn nội soi cùng hãng sản xuất
 4. Tiêu chuẩn: ISO 13485, CE và FDA 510K.</t>
  </si>
  <si>
    <t>Dụng cụ khâu cắt nối vòng tự động, dùng trong phẫu thuật cắt trĩ và sa niêm mạc trực tràng</t>
  </si>
  <si>
    <t>Dụng cụ khâu nối vòng tự động dùng trong phẫu thuật Longo 
 - Ghim bằng titanium , công nghệ DST
 - Thiết kế: 32 ghim dập, có đầu đe tháo rời
 - Kích thước: 
 * Chiều cao ghim 3.5mm 
 * Đường kính ghim 33mm
 - Tiêu chuẩn chất lượng: ISO, CE, FDA. Xuất xứ: G7</t>
  </si>
  <si>
    <t>Dụng cụ khâu nối vòng tự động dùng trong phẫu thuật Longo 
 - Ghim bằng titanium , công nghệ DST
 - Thiết kế: 32 ghim dập, có đầu đe tháo rời
 - Kích thước: 
 + Chiều cao ghim 3.5mm 
 + Đường kính ghim 33mm
 - Tiêu chuẩn chất lượng: ISO, CE, FDA (cục quản lý dược phẩm và thực phẩm Hoa Kỳ).
 - Xuất xứ: G7</t>
  </si>
  <si>
    <t>Kim luồn tĩnh mạch an toàn có cánh có cổng</t>
  </si>
  <si>
    <t>Kim luồn mạch máu an toàn, có cánh, có cổng, thời gian lưu đến 3-5 ngày, các cỡ
 - Kim bằng thép không gỉ, phủ silicone, đầu kim 3 mặt vát, sắc bén. Có đầu bảo vệ bằng nhựa.
 _Catheter chất liệu bằng Polyurethane (PUR), có 4 đường ngầm cản quang
 _Kích cỡ:
 Kim 20G: kích thước 1.0mm * 32mm, tốc độ 64ml/ phút, màu hồng
 Kim 22G: kích thước 0.8mm * 25mm, tốc độ 38ml/ phút, màu xanh dương
 _Tương thích với các đầu nối của dây truyền, dây nối.
 - Đóng gói tiệt khuẩn EO
 - Áp lực 305 psi
 - Tiêu chuẩn chất lượng: ISO/ CE (Tiêu chuẩn Châu Âu)</t>
  </si>
  <si>
    <t>Kim luồn mạch máu an toàn, có cánh, có cổng, các cỡ
 - Kim bằng thép không gỉ, phủ silicone, đầu kim 3 mặt vát, sắc bén. 
 - Có đầu bảo vệ bằng nhựa.
 - Chất liệu ống thông bằng Polyurethane (PUR) hoặc PTFE hoặc FEP
 - Có 4 đường ngầm cản quang
 - Tương thích với các đầu nối của dây truyền, dây nối.
 - Đóng gói tiệt khuẩn EO
 - Tiêu chuẩn chất lượng: ISO hoặc CE (Tiêu chuẩn Châu Âu)</t>
  </si>
  <si>
    <t>Quả lọc máu cho người lớn kèm dây dẫn</t>
  </si>
  <si>
    <t>Quả  lọc máu có cấu tạo bởi màng polyethersulfone có tính tương thích sinh học cao
- Lọc được các chất: urea, Creatine,Photphates, Vitamine B12
- Diện tích bề mặt khoảng 0.68m2
- Dây dẫn quản lọc máu kèm túi đựng chất thải</t>
  </si>
  <si>
    <t>Tấm điện cực trung tính dùng cho trẻ sơ sinh</t>
  </si>
  <si>
    <t>Hướng dán điện cực không bị ảnh hưởng theo hướng của phẫu trường
- Có thể dùng cho sơ sinh
- Tương tích sinh học tốt với da
- Phù hợp trẻ dưới 5kg</t>
  </si>
  <si>
    <t>Túi truyền áp lực cao</t>
  </si>
  <si>
    <t>Dùng để bơm dịch truyền, máu tốc độ nhanh
Khóa van 3 chạc dể sử dụng, kín, chống thoát khí
Vạch hiển thực áp lực rõ ràng, chính xác
Bóng bóp mềm dễ dàng tạo áp lực túi truyền
Lưới Nylon mặt sau chắc chắn, bền, dễ quan sát hiện trạng mức dịch/ máu
Tiêu chuẩn CE, ISO 13485</t>
  </si>
  <si>
    <t>Bộ nong niệu quản</t>
  </si>
  <si>
    <t>- Dùng để nong lòng niệu quản hoặc dẫn chất cản quang trước các thủ thuật chẩn đoán/can thiệp
 - Vật liệu bằng Polyurethane cản quang, bề mặt nhẵn phủ lớp ái nước, thân ống có chia vạch.
 - Đầu ống thuôn dần giúp giảm thiểu tổn thương
 - Sử dụng được với dây dẫn lên đến 0.038''
 - Đủ 6 kích cỡ: 6, 8, 10, 12, 14 và 16 Fr
 - Chiều dài: 70cm
 - Sử dụng cho 1 lần.</t>
  </si>
  <si>
    <t>Ống kính nội soi mềm dùng 1 lần</t>
  </si>
  <si>
    <t>- Độ phân giải: 160K
 - Đường kính kênh làm việc ngoài: 3.1mm
 - Đường kính kênh làm việc trong: 1.2mm
 - Góc uốn: Từ -275° ~ +275°
 - Chiều dài làm việc: 650 mm
 - Tổng chiều dài: 920 mm</t>
  </si>
  <si>
    <t>Dây dẫn đường(dùng ống kính soi mềm)</t>
  </si>
  <si>
    <t>- Dây dẫn đường đầu thẳng, mềm, vỏ vằn đen-vàng (Guide Zebra), lõi nitinol chống gấp khúc, thân phủ lớp ái nước.
 - Size: 0.032’’, 0.035’’
 - Dài 150cm</t>
  </si>
  <si>
    <t>Ống nội soi niệu quản bán cứng 9.5 Fr</t>
  </si>
  <si>
    <t>- Đầu tròn không gây tổn thương
 - Đường kính thân: 9.5Fr, đầu ống cỡ 8Fr
 - Chiều dài: 43cm
 - Hướng nhìn: 6-12 độ
 - Kênh làm việc: 6Fr
 - 2 kênh bên vuông góc cho phép nước vào ra liên tục.</t>
  </si>
  <si>
    <t>Bộ nong thận chuyên dùng cho tán sỏi qua da vừa tán vừa hút</t>
  </si>
  <si>
    <t>- Dùng để tạo đường hầm trong tán sỏi qua da.
 - Một bộ gồm có: 01 sheath size 18Fr; 06 que nong thận (các size: 8, 10, 12, 14, 16, 18Fr); 01 kim chọc dò 18G/20cm. 
 - Cấu tạo phủ hydrophilic giúp hạn chế tối đa chảy máu trong quá trình tán sỏi 
 - Các số, vạch đo khoảng cách trên thân rõ ràng</t>
  </si>
  <si>
    <t>Catheter niệu quản chuyên dùng cho tán sỏi qua da đường hầm nhỏ</t>
  </si>
  <si>
    <t>- Dùng để dẫn lưu nước tiểu bể thận tạm thời/bơm thuốc cản quang.
 - Một đầu cong (pigtail) để cố định trong bể thận
 - Vật liệu bằng Polyurethane cản quang, mềm, bề mặt nhẵn, bán mềm (semi-flexible), dọc theo thân ống có nhiều lỗ giúp dẫn lưu hiệu quả hơn
 - Kích cỡ: 3, 4, 5, 6, 7Fr.
 - Chiều dài: 70cm
 - Đầu mở (Open End)</t>
  </si>
  <si>
    <t>Miếng dán phẩu thuật chuyên dùng cho tán sỏi qua da</t>
  </si>
  <si>
    <t>- Dùng để dán vào khu vực thao tác, tránh nhiễm khuẩn.
 - Vật liệu từ polyurethane hoặc polyethylene.
 - Trong suốt, độ đàn hồi cao, bám dính tốt, hơi nước có thể bốc hơi qua đồng thời ngăn ngừa nước và vi khuẩn xâm nhập.
 - Kích cỡ: 45x45cm</t>
  </si>
  <si>
    <t>Catheter động mạch đùi có đầu nhận cảm biến áp lực và nhiệt độ</t>
  </si>
  <si>
    <t>Được dùng để theo dõi huyết động học ít xâm lấn
 - Thiết bị gồm một đầu cảm biến nhiệt tại đầu catheter dùng trong phương pháp pha loãng nhiệt qua phổi
 - Có nòng thứ hai để đo huyết áp động mạch
 - Chất liệu được làm bằng Polyurethane
 - Đường kính vòng ngoài: 5F
 - Chiều dài sử dụng: 200mm
 - Đặc tính và chiều dài của dây dẫn: Đường kính 0,53 mm/ chiều dài 600mm
 - Đường kính và chiều dài của cannul: 
  + Đường kính 18G/ chiều dài 80 mm
  + Đường kính 20G/ chiều dài 55 mm
 - Que nong mạch: Đường kính ngoài 1,8 mm</t>
  </si>
  <si>
    <t>01 bộ/túi</t>
  </si>
  <si>
    <t>Bộ cảm biến đo đồng thời huyết áp động mạch và huyết áp tĩnh mạch trung tâm và bộ cảm biến nhiệt</t>
  </si>
  <si>
    <t>Bộ cảm biến theo dõi huyết áp động mạch: 01 bộ
 - Bộ cảm biến theo dõi huyết áp tĩnh mạch trung tâm: 01 bộ
 - Cảm biến nhiệt đầu vào: 01 chiếc
 - Theo dõi áp lực đáng tin cậy
 - Theo dõi cung lượng tim chính xác cùng với catheter PiCCO
 - Cảm biến áp lực được thiết kế trong suốt dễ dàng kiểm tra
 - Chất liệu: Polycarbonate (PC), Polyethylen (PE), Silicone (SI), Polyvinlchlorid (PVC), ABS
 - Hệ thống xả: Tốc độ 3ml/h với áp lực 300mmHg trong túi xả (xả nhanh &gt; 2ml/s)
 - Chiều dài dây đo huyết áp màu đỏ dài 150cm
 - Chiều dài đo huyết áp tĩnh mạch trung tâm màu xanh dài 150cm
 - Tiệt trùng bằng Ethylene oxide</t>
  </si>
  <si>
    <t>Bộ cảm biến đo các thông số huyết động ProAQT</t>
  </si>
  <si>
    <t>Theo dõi cung lượng tim thời gian thực theo từng nhịp đập
 - Tương thích với các catheter động mạch quay tiêu chuẩn và cảm biến theo dõi áp lực
 - Cho phép phát hiện đáp ứng truyền dịch
 - Có thể hiệu chỉnh bằng nguồn dữ liệu bên ngoài (Ví dụ siêu âm hoặc PAC)
 - Có LED tích hợp bên trong cảm biến 
 - Vật liệu: ABS, HDPE, PC, PP, PVC
 - Tiệu trùng: Ethylene oxide
 - Nhiệt độ hoạt động: 15 đến 40ºC
 - Nhiệt độ lưu trữ: Nhiệt độ phòng
 - Nhiệt độ vận chuyển: -29ºC đến 50ºC trong vòng 72 giờ</t>
  </si>
  <si>
    <t>Tấm dán hạ thân nhiệt các cỡ</t>
  </si>
  <si>
    <t>Bộ tấm dán các kích cỡ XXS, XS, S, M, L dành cho bệnh nhân từ 16-100kg
 - Tấm dán gồm có 3 lớp, có cách nhiệt với bên ngoài
 - Vị trí dán: Đùi và ngực
 - Tuổi thọ miếng dán: 5 ngày, lên đến 120 giờ/1 miếng
 - Tốc độ dòng chảy: Lên tới 5 lít/phút</t>
  </si>
  <si>
    <t>Miếng dán sát khuẩn có chứa Chlorhexidine Gluconate 2% dùng cố định catheter tĩnh mạch trung tâm
 - Màng film Polyurethane 3-10%, phủ lớp keo Acrylate 5- 15%; chính giữa có Gel CHG kháng khuẩn, kích thước 3 x 4cm; xung quanh viền vải không dệt, có rãnh xẻ sâu.
 - Kích thước 10x12cm
 - Đặc tính: Kháng khuẩn cao (chống lại 1 loạt các vi khuẩn gram dương, âm và nấm), Chống thấm nước và vi khuẩn xâm nhập, rào cản chống virus có đường kính ≥27nm ((HIV-1 và HBV), thấm máu và dịch tiết. Cho phép hấp thụ oxy và thải hơi ẩm. Cố định chắc chắn, độ dính tốt và hạn chế kích ứng da. Có nhãn ghi chú ngày giờ dán băng. Có tích hợp sẵn các đoạn băng keo cố định đi kèm dùng cho cố định dây truyền dịch
 - Thời gian lưu 7 ngày
 - Đóng gói tiệt khuẩn từng miếng</t>
  </si>
  <si>
    <t>25 miếng/hộp
 4 hộp/thùng</t>
  </si>
  <si>
    <t>miếng</t>
  </si>
  <si>
    <t>Kim đốt Microwave</t>
  </si>
  <si>
    <t>Tương thích máy Solero 
 Chiều dài 19cm</t>
  </si>
  <si>
    <t>Kim đồng trục</t>
  </si>
  <si>
    <t>- Kim đồng trục (dùng với BioPince Ultra) được sử dụng với thiết bị kim sinh thiết có khía bên hoặc lõi đầy đủ để thực hiện sinh thiết mô mềm qua da. 
 - Kim đồng trục kích thước: 16G; 18G chiều dài: 6.8cm, 11.8cm, 16.8cm.
 - Tiêu chuẩn: ISO, CE, FDA.</t>
  </si>
  <si>
    <t>Dung dịch dùng ngoài dạng xịt điều trị phòng ngừa tổn thương da do dịch tiết, loét do áp lực 
 - Thành phần: Hexamethyldisiloxane 65 - 90%, Isooctane 8 - 12%, Acrylate Terpolymer 3 - 12%, Polyphenylmethylsiloxane Copolymer 0.1 - 5%, không chứa cồn
 - Thời gian khô: &lt;30 giây
 - Thời gian tác dụng kéo dài khoảng 72 giờ
 - Đặc tính: Cung cấp độ ẩm cho da, cân bằng pH trên da, làm tăng độ dính của keo trên da.
 - Đóng gói tiệt khuẩn từng chai
 - Tiêu chuẩn chất lượng: ISO/CE</t>
  </si>
  <si>
    <t>Bộ dây máy HFNC (AIRVO2) có kèm đầu nối phun khí dung</t>
  </si>
  <si>
    <t>- Bộ kit dây thở tích hợp cảm biến nhiệt độ và bình làm ấm, kèm bộ co nối có thể phun khí dung Aerogen (tương thích máy HFNC Airvo2)</t>
  </si>
  <si>
    <t>Vật liệu nâng mũi</t>
  </si>
  <si>
    <t>Là vật liệu dùng làm chất độn trong quá trình phẫu thuật nâng mũi.
 - Chất liệu: 100% ePTFE
 - Kết cấu dạng lưới siêu vi điểm nên khả năng bám dính tốt, không gây kích ứng, độ tương thích cơ thể cao.</t>
  </si>
  <si>
    <t>1 cái / hộp</t>
  </si>
  <si>
    <t>Là vật liệu dùng làm chất độn trong quá trình phẫu thuật nâng mũi.
 - Chất liệu: silicon dẻo
 - Dễ cắt gọt và có thể hấp sấy tiệt trùng.
 - Loại: có chân và không chân.</t>
  </si>
  <si>
    <t>Vật liệu độn cằm</t>
  </si>
  <si>
    <t>Là vật liệu dùng làm chất độn trong quá trình phẫu thuật độn cằm.
 - Chất liệu: silicon dẻo
 - Dễ cắt gọt và có thể hấp sấy tiệt trùng.</t>
  </si>
  <si>
    <t>Vật liệu cấy ghép sinh học với cấu trúc lỗ xốp bên trong cho phép mô xuyên qua
 - Thành phần chính Poly-caprolactone (PCL) hoặc polyethylene
 - Kích thước 40mmx10mmx1mm
 - Tiêu chuẩn chất lượng FDA/CE.
 - Ví dụ: Trụ mũi vách ngăn sinh học Osteopore</t>
  </si>
  <si>
    <t>Chỉ phẫu thuật tổng hợp đơn sợi không tiêu số 4/0, kim tròn 1/2C, dài 22mm</t>
  </si>
  <si>
    <t>- Chỉ không tan tổng hợp đơn sợi số 4/0, dài 75cm 
 - Chất liệu: polypropylene
 - Kim tròn 1/2C, dài 22mm</t>
  </si>
  <si>
    <t>- Chỉ tan tổng hợp đơn sợi
 số 6/0, kim tròn 1/2C, dài 70cm</t>
  </si>
  <si>
    <t>- Chỉ tan tổng hợp đơn sợi số 6/0 , dài 70cm, kim tròn đầu nhọn 3/8C, dài 11mm</t>
  </si>
  <si>
    <t>- Chỉ tan tổng hợp đơn sợi 6/0 dài 70cm (khâu tiêu trung bình)
 - Chất liệu chỉ: Glycomer 631 hoặc tương đương;
 - Tan hoàn toàn sau 90-110 ngày.
 - Kim tròn 3/8 C dài 11 mm, đầu nhọn phủ silicone.
 - Tiêu chuẩn CE, ISO, FDA.</t>
  </si>
  <si>
    <t>Băng keo giấy</t>
  </si>
  <si>
    <t>Định hình sau phẫu thuật thẩm mỹ như: cấy sụn, độn cằm, nâng mũi.
 - Gồm lớp giấy mềm có lớp keo dán acrytate bên trong.
 - Kích thước 1.25cm x 9.1cm</t>
  </si>
  <si>
    <t>Túi nâng ngực</t>
  </si>
  <si>
    <t>- Vật liệu độn ngực làm từ chất dẻo đàn hồi silicone
 - Cấu tạo chắc chắn, độ bền cao
 - Tiêu chuẩn FDA.</t>
  </si>
  <si>
    <t>Cặp</t>
  </si>
  <si>
    <t>Tay cầm dụng cụ cắt - khâu mô nội soi đa năng</t>
  </si>
  <si>
    <t>- Dụng cụ cắt khâu nối tự động, dùng trong phẫu thuật nội soi công nghệ S3
 - Trục dài có 2 kích thước 160mm, 260mm
 - Có bánh răng đa tốc độ
 - Có chế độ Thick mode làm giảm lực bắn. 
 - Khớp vặn gập góc mượt mà
 - Tiêu chuẩn FDA- Mỹ, TGA- Úc. Xuất xứ: G7</t>
  </si>
  <si>
    <t>- Dụng cụ cắt khâu nối tự động, dùng trong phẫu thuật nội soi
 - Trục dài có kích thước thuốc trong khoảng 160mm đến 260mm
 - Có bánh răng đa tốc độ
 - Có chế độ làm giảm lực bắn. 
 - Khớp vặn gập góc mượt mà
 - Tiêu chuẩn FDA- Mỹ.
 - Xuất xứ: G7</t>
  </si>
  <si>
    <t>Băng ghim cắt - khâu mô nội soi đa năng</t>
  </si>
  <si>
    <t>- Băng đạn (ghim khâu) nội soi các cỡ, thiết kế có 3 hàng ghim chiều cao bằng nhau trên mỗi băng ghim các cỡ: 2.0mm, 2.5mm, 3.25mm, 4.0mm, 5.0mm tương thích với tay súng có chế độ giảm lực bắn Thick mode
 - Có đầu Tip, Curved Tip và Short Tip
 - Cung cấp lưỡi dao mới trong mỗi băng đạn
 - Chất liệu ghim bấm: Titanium không hợp kim (nguyên chất) đạt tiêu chuẩn ASTM F67 Grade 1
 - Tiêu chuẩn FDA- Mỹ, TGA- Úc. Xuất xứ: G7</t>
  </si>
  <si>
    <t>- Băng đạn (ghim khâu) nội soi các cỡ,
 - Thiết kế có 3 hàng ghim chiều cao bằng nhau trên mỗi băng ghim các cỡ: 2.0mm, 2.5mm, 3.25mm, 4.0mm, 5.0mm
 - Tương thích với tay súng có chế độ giảm lực bắn
 - Cung cấp lưỡi dao mới trong mỗi băng đạn
 - Chất liệu ghim bấm: Titanium
 - Tiêu chuẩn FDA- Mỹ
 - Xuất xứ: G7</t>
  </si>
  <si>
    <t>Trocar nhựa không dao có bóng cố định dùng trong phẫu thuật nội soi các cỡ</t>
  </si>
  <si>
    <t>Trocar nhựa không dao các cỡ 5mm, 10mm, 12mm có bóng dùng trong phẫu thuật nội soi.
 - Chiều dài khoảng 100mm
 - Có bóng trên thân trocar
 - Van giữ khí Universal
 - Vòng cố định tăng cường kín khí
 - Vỏ trơn láng giảm lực cản khi đặt xuyên qua thành bụng và giảm nguy cơ chấn thương.
 - Chất liệu bóng không cao su
 - Tiêu chuẩn ISO, CE
 - Đạt tiêu chuẩn ISO, CE</t>
  </si>
  <si>
    <t>Trocar nhựa không dao các cỡ 5mm, 10mm, 12mm có bóng dùng trong phẫu thuật nội soi.
 - Chiều dài: 100mm (+-10mm)
 - Có bóng trên thân trocar
 - Van giữ khí
 - Vòng cố định tăng cường kín khí
 - Vỏ trơn láng giảm lực cản khi đặt xuyên qua thành bụng và giảm nguy cơ chấn thương.
 - Chất liệu bóng không cao su
 - Đạt tiêu chuẩn ISO, CE</t>
  </si>
  <si>
    <t>Tấm dán hạ thân nhiệt cỡ SU</t>
  </si>
  <si>
    <t>Sử dụng cho bệnh nhân từ 2,5kg đến 5 kg
 Tấm dán gồm có 3 lớp, có cách nhiệt với bên ngoài
 Tuổi thọ miếng dán: 5 ngày, lên đến 120 giờ/1 miếng
 Tốc độ dòng chảy: Lên tới 5 lít/phút</t>
  </si>
  <si>
    <t>Catheter tĩnh mạch trung tâm
 đặt từ ngoại biên</t>
  </si>
  <si>
    <t>Catheter tĩnh mạch trung tâm từ ngoại vi vào tĩnh mạch cho trẻ sơ sinh và trẻ nhỏ.
 Đóng gói:
 -1 catheter chất liệu PUR, chiều dài 30cm,
 cỡ 24G/2Fr
 -1 kim dẫn đường cỡ 20G Microflash
 -1 thước đo</t>
  </si>
  <si>
    <t>Vật liệu sử dụng trong điều trị các tổn thương bằng phương pháp hút áp lực âm (gồm: miếng băng bọt xốp, đầu nối, dây dẫn dịch, băng dán cố định)</t>
  </si>
  <si>
    <t>Vật liệu sử dụng trong điều trị các tổn thương bằng phương pháp hút áp lực âm cỡ nhỏ, dùng với máy hút dịch áp lực âm chế độ liên tục &amp; chu kỳ, gồm:
 - Băng bọt xốp cỡ nhỏ (Size S: 100 x 75 x 30 mm), vật liệu Polyurethane, kích thước lỗ xốp 400-600 micromet đồng nhất giúp phân bố lực hút đồng đều, tối ưu hoá quá trình phát triển mô hạt và hạn chế tổn thương thứ cấp khi thay băng xốp
 - Đầu hút dịch vật liệu Silicone Elastomers
 - Dây dẫn dịch, vật liệu Silicone Elastomers, Polyvinly Chloride, đường kính bên trong 2.5mm, tốc độ hút dịch 22,9m/s
 - Đầu hút dịch liền khối và tích hợp băng dán trên đầu hút dịch: tăng sự lưu kín của áp lực âm khi hút dịch, hạn chế rò rỉ khí
 - Băng dán, vật liệu Polyurethane Film và Acrylic Adhesive, Polyethylene (1 miếng 350 x 350 mm)
 - Tiêu chuẩn ISO 13485
 - Đóng gói ép chân không
 - Được tiệt khuẩn trước khi đóng gói</t>
  </si>
  <si>
    <t>Vật liệu sử dụng trong điều trị các tổn thương bằng phương pháp hút áp lực âm (gồm: miếng băng bọt xốp, đầu nối, dây dẫn dịch, băng dán cố định),</t>
  </si>
  <si>
    <t>Vật liệu sử dụng trong điều trị các tổn thương bằng phương pháp hút áp lực âm cỡ trung, dùng với máy hút dịch áp lực âm chế độ liên tục &amp; chu kỳ, gồm:
 - Băng bọt xốp cỡ trung (Size M: 160 x 125 x 30 mm), vật liệu Polyurethane, kích thước lỗ xốp 400-600 micromet đồng nhất giúp phân bố lực hút đồng đều, tối ưu hoá quá trình phát triển mô hạt và hạn chế tổn thương thứ cấp khi thay băng xốp
 - Đầu hút dịch, vật liệu Silicone Elastomers
 - Dây dẫn dịch, vật liệu Silicone Elastomers, Polyvinly Chloride, đường kính bên trong 2.5mm, tốc độ hút dịch 22.9m/s
 - Đầu hút dịch liền khối và tích hợp băng dán trên đầu hút dịch: tăng sự lưu kín của áp lực âm khi hút dịch, hạn chế rò rỉ khí
 - Băng dán, vật liệu Polyurethane Film và Acrylic Adhesive, Polyethylene (1 miếng 350 x 350 mm)
 - Tiêu chuẩn ISO 13485
 - Đóng gói ép chân không
 - Được tiệt khuẩn trước khi đóng gói</t>
  </si>
  <si>
    <t>Vật liệu sử dụng trong điều trị các tổn thương bằng phương pháp hút áp lực âm cỡ lớn, dùng với máy hút dịch áp lực âm chế độ liên tục &amp; chu kỳ, gồm:
 - Băng bọt xốp cỡ lớn (Size L: 260 x 150 x 30 mm), vật liệu Polyurethane, kích thước lỗ xốp nhỏ 400-600 micromet đồng nhất giúp phân bố lực hút đồng đều, tối ưu hoá quá trình phát triển mô hạt và hạn chế tổn thương thứ cấp khi thay băng xốp
 - Đầu hút dịch, vật liệu Silicone Elastomers
 - Dây dẫn dịch, vật liệu Silicone Elastomers, Polyvinly Chloride, đường kính bên trong 2.5mm, tốc độ hút dịch 22.9m/s
 - Đầu hút dịch liền khối và tích hợp băng dán trên đầu hút dịch: tăng sự lưu kín của áp lực âm khi hút dịch, hạn chế rò rỉ khí 
 - Băng dán, vật liệu Polyurethane Film và Acrylic Adhesive, Polyethylene (2 miếng 350 x 350 mm)
 - Tiêu chuẩn ISO 13485
 - Đóng gói ép chân không
 - Được tiệt khuẩn trước khi đóng gói</t>
  </si>
  <si>
    <t>Vật liệu sử dụng trong điều trị các tổn thương bằng phương pháp hút áp lực âm (gồm: miếng xốp, đầu nối, dây dẫn dịch, băng dán cố định), có phủ các phân tử bạc</t>
  </si>
  <si>
    <t>Vật liệu sử dụng trong điều trị các tổn thương bằng phương pháp hút áp lực âm cỡ nhỏ, có phủ các phân tử bạc, dùng với máy hút dịch áp lực âm chế độ liên tục &amp; chu kỳ, gồm:
 - Băng bọt xốp cỡ nhỏ (Size S: 100 x 75 x 30 mm), vật liệu Polyurethane, kích thước lỗ xốp nhỏ 400-600 micromet đồng nhất giúp phân bố lực hút đồng đều, tối ưu hoá quá trình phát triển mô hạt và hạn chế tổn thương thứ cấp khi thay băng xốp
 - Băng xốp được phủ đều các phân tử Bạc trên bề mặt xốp
 - Đầu hút dịch, vật liệu Silicone Elastomers
 - Dây dẫn dịch, vật liệu Silicone Elastomers, Polyvinly Chloride
 - Khóa dây dẫn dịch
 - Băng dán, vật liệu Polyurethane Film và Acrylic Adhesive, Polyethylene (1 miếng 350 x 350 mm, 1 miếng 260 x 100 mm)
 - Tiêu chuẩn ISO 13485
 - Được tiệt khuẩn trước khi đóng gói.</t>
  </si>
  <si>
    <t>Vật liệu sử dụng trong điều trị các tổn thương bằng phương pháp hút áp lực âm cỡ trung, có phủ các phân tử bạc, dùng với máy hút dịch áp lực âm chế độ liên tục &amp; chu kỳ, gồm:
 - Băng bọt xốp cỡ trung (Size M: 160 x 125 x 30 mm), vật liệu Polyurethane, kích thước lỗ xốp nhỏ 400-600 micromet đồng nhất giúp phân bố lực hút đồng đều, tối ưu hoá quá trình phát triển mô hạt và hạn chế tổn thương thứ cấp khi thay băng xốp
 - Băng xốp được phủ đều các phân tử Bạc trên bề mặt xốp
 - Đầu hút dịch, vật liệu Silicone Elastomers
 - Dây dân dịch, vật liệu Silicone Elastomers, Polyvinly Chloride
 - Khóa dây dẫn dịch
 - Băng dán, vật liệu Polyurethane Film và Acrylic Adhesive, Polyethylene (1 miếng 350 x 350 mm, 1 miếng 260 x 100 mm)
 - Tiêu chuẩn ISO 13485
 - Được tiệt khuẩn trước khi đóng gói.</t>
  </si>
  <si>
    <t>Vật liệu sử dụng trong điều trị các tổn thương bằng phương pháp hút áp lực âm cỡ lớn, có phủ các phân tử bạc, dùng với máy hút dịch áp lực âm chế độ liên tục &amp; chu kỳ, gồm:
 - Băng xốp cỡ lớn (Size L: 260 x 150 x 30 mm), vật liệu Polyurethane, kích thước lỗ xốp nhỏ 400-600 micromet đồng nhất giúp phân bố lực hút đồng đều, tối ưu hoá quá trình phát triển mô hạt và hạn chế tổn thương thứ cấp khi thay băng xốp
 - Băng bọt xốp được phủ đều các phân tử Bạc trên bề mặt xốp
 - Đầu hút dịch, vật liệu Silicone Elastomers
 - Dây dẫn dịch, vật liệu Silicone Elastomers, Polyvinly Chloride
 - Khóa dây dẫn dịch
 - Băng dán, vật liệu Polyurethane Film và Acrylic Adhesive, Polyethylene (1 miếng 350 x 350 mm, 1 miếng 260 x 100 mm)
 - Tiêu chuẩn ISO 13485
 - Được tiệt khuẩn trước khi đóng gói.</t>
  </si>
  <si>
    <t>Bình chứa dịch vết thương kháng khuẩn</t>
  </si>
  <si>
    <t>Sản phẩm bình chứa dịch dùng trong điều trị các tổn thương bằng phương pháp áp lực âm
 - Tương thích máy hút dịch áp lực âm chế độ liên tục &amp; chu kỳ:
 - Bình chứa dịch, dung tích 600cc, vật liệu Polycarbonate (Grade: PC - 1220)
 - Kích thước bình 100x120mm.
 - Có chứa thành phần Biocera-A giúp kháng khuẩn, giảm mùi hôi của dịch vết thương và chứa gel làm đặc dịch vết thương và chất lỏng trong bình.
 - Bình chứa dịch có gắn cảm biến để báo hiệu dịch chứa đầy, máy sẽ báo tín hiệu cảnh báo.
 - Bình gồm bộ lọc một lần ngăn dòng chất lỏng chảy ngược trở lại hệ thống hút.</t>
  </si>
  <si>
    <t>Bộ dây dẫn bơm tưới rửa hút áp lực âm ulta cassette hoặc tương đương</t>
  </si>
  <si>
    <t>Bình chứa dịch có gel đông làm đặc dịch tiết &amp; chất lỏng chứa trong bình giúp không rò rỉ dịch và khử mùi hôi, có sensor cảnh báo bình đầy, có đầu tich hợp lắp nhanh vào máy hút áp lực âm
 Kích thước : bình 300ml/ 500ml
 Tương thích máy hút áp lực âm và bộ xốp tưới rửa, bình chứa dịch.
 (hoặc tương đương)
 Có đặt máy hút tương thích khi trúng thầu</t>
  </si>
  <si>
    <t>Gel chống dính sau phẫu thuật</t>
  </si>
  <si>
    <t>Gel chống dính sau phẫu thuật chứa 
 thành phần Natri hyaluronat 10 mg/ml
 được sử dụng để ngăn ngừa và làm
 giảm tình trạng dính sau phẫu thuật.
 Ống 2ml</t>
  </si>
  <si>
    <t>Gel chống dính sau phẫu thuật chứa 
 thành phần Natri hyaluronat 10 mg/ml
 được sử dụng để ngăn ngừa và làm
 giảm tình trạng dính sau phẫu thuật.
 Ống 2.5 ml</t>
  </si>
  <si>
    <t>Gel chống dính sau phẫu thuật chứa 
 thành phần Natri hyaluronat 10 mg/ml
 được sử dụng để ngăn ngừa và làm
 giảm tình trạng dính sau phẫu thuật.
 Ống 5ml</t>
  </si>
  <si>
    <t>Băng dán điều trị vết thương hậu phẫu co giãn 360 độ 10x25cm</t>
  </si>
  <si>
    <t>Băng vết thương thấm hút dịch tiết cao, dùng cho các vết thương phẫu thuật, kích thước 10x25 cm.
 Thành phần: Polyurethane film, Bi- component/polyester fibers,viscose fibres, Silicone
 Cấu tạo: 4 lớp. Gồm: màng bán thấm trong suốt chống nước và vi khuẩn, lớp lưu dịch siêu thấm hút polyacrylate có những đường cắt chữ Y với công nghệ Flex Cut, lớp điều hướng dịch tiết, lớp dính Silicon mềm toàn phần 100% tinh khiết với công nghệ Safetac.
 Diện tích thấm hút: 100 cm2</t>
  </si>
  <si>
    <t>Băng vết thương tạo gel kháng khuẩn Ag+ kích thước 2x45cm</t>
  </si>
  <si>
    <t>Băng cấu tạo bằng sợi polyvinyl alcohol (PVA) đan đa chiều tẩm bạc sun-phat (0.2 mg Ag/cm2) toàn phần, kết hợp công nghệ Hydrolock giúp khóa dịch tiết, hóa gel khi tiếp xúc dịch tiết, không rã trong vết thương, giảm số lượng lớn vi khuẩn và giải quyết màn biofilm. Kích thước 2x45 cm</t>
  </si>
  <si>
    <t>5 miếng/hộp</t>
  </si>
  <si>
    <t>Chỉ tan nhanh tổng hợp đơn sợi Glyconate số 3/0, kim hình thang dài 19mm</t>
  </si>
  <si>
    <t>Chỉ tan nhanh tổng hợp đơn sợi Glyconate (72% Glycolic + 14% Caprolacton + 14% trimethylene) số 3/0, chỉ dài 70cm, thân kim hình thang có khắcvi mô, đầu kim vi điểm dài 19mm, làm bằng thép không gỉ 300, phủ silicone. Lực căng kéo nút thắt 25.43N. Sức căng kéo giảm 50% sau 6-7 ngày, tan hoàn toàn sau từ 56 ngày. Đóng gói trực tiếp 2 lớp: lá nhôm bên trong, vỏ nhựa bên ngoài. Tiêu chuẩn FDA, EC, ISO.</t>
  </si>
  <si>
    <t>Chỉ tan nhanh tổng hợp đơn sợi Glyconate số 4/0, kim hình thang dài 19mm</t>
  </si>
  <si>
    <t>Chỉ tan nhanh tổng hợp đơn sợi Glyconate (72% Glycolic + 14% Caprolacton + 14% trimethylene) số 4/0, chỉ dài 45cm, thân kim hình thang có khắc vi mô, đầu kim vi điểm dài 19mm, làm bằng thép không gỉ 300, phủ silicone. Lực căng kéo nút thắt 17.87N. Sức căng kéo giảm 50% sau 6-7 ngày, tan hoàn toàn sau từ 56 ngày. Đóng gói trực tiếp 2 lớp: lá nhôm bên trong, vỏ nhựa bên ngoài. Tiêu chuẩn FDA, EC, ISO.</t>
  </si>
  <si>
    <t>Chỉ tan tổng hợp đơn sợi Glyconate số 2/0, chỉ dài 70cm, kim tròn dài 26mm</t>
  </si>
  <si>
    <t>Chỉ tan tổng hợp đơn sợi Glyconate (72% Glycolic + 14% Caprolacton + 14% trimethylene) số 2/0, chỉ dài 70cm, kim tròn 1/2 vòng tròn dài 26mm, kim Easyslide làm bằng hợp kim AISI 300 series (304) Niken 11% theo tiêu chuẩn ASTM f899-20, đạt độ nhám bề mặt ≤0,4 Ra, phủ silicon. Lực căng kéo nút thắt 43.74N. Sức căng kéo giảm 50% sau 14 ngày, tan hoàn toàn sau từ 60 - 90 ngày. Đóng gói bao bên ngoài là màng nhôm, chỉ được quấn quanh khung nhựa HDPE+PP. Tiêu chuẩn FDA, EC, ISO.</t>
  </si>
  <si>
    <t>Chỉ tan tổng hợp đơn sợi Glyconate số 1/0 dài 90cm, kim tròn 1/2C dài 40mm</t>
  </si>
  <si>
    <t>Chỉ tan tổng hợp đơn sợi Glyconate (72% Glycolic + 14% Caprolacton + 14% trimethylene) số 1, chỉ dài 90cm, kim tròn thân dầy 1/2 vòng tròn dài 40mm, làm bằng thép không gỉ AISI 300 series (304), kim Easyslide làm bằng hợp kim AISI 300 series (304) Niken 11% theo tiêu chuẩn ASTM f899-20, đạt độ nhám bề mặt ≤0,4 Ra, phủ silicon. Lực căng kéo nút thắt 81.09N. Sức căng kéo giảm 50% sau 14 ngày, tan hoàn toàn sau từ 60 - 90 ngày. Đóng gói bao bên ngoài là màng nhôm, chỉ được quấn quanh khung nhựa HDPE+PP. Tiêu chuẩn FDA, EC, ISO.</t>
  </si>
  <si>
    <t>Chỉ tan tổng hợp đa sợi số 0, kim tròn 1/2C dài 40mm</t>
  </si>
  <si>
    <t>Chỉ tan tổng hợp đa sợi Polyglactin 910 áo bao poly (glycolide-co-l-lactid 30/70) 50% + 50% CaSt, số 0, chỉ dài 90 cm, kim tròn thân dày, 1/2 vòng tròn dài 40mm, kim Easyslide làm bằng hợp kim AISI 300 series (304) Niken 11% theo tiêu chuẩn ASTM f899-20, đạt độ nhám bề mặt ≤0,4 Ra, phủ silicon. Lực căng kéo nút thắt 51.66N. Sức căng kéo giảm 40 - 50% sau 21 ngày, tan hoàn toàn sau 56 đến 70 ngày. Đóng gói bao bên ngoài là màng film Polyester-Polyethyleneterephtalate, chỉ được quấn quanh khung nhựa HDPE. Tiêu chuẩn FDA, EC, ISO.</t>
  </si>
  <si>
    <t>Bộ kit xét nghiệm định tính PAMG-1, đánh giá nguy cơ sinh non</t>
  </si>
  <si>
    <t>1. Chức năng/ công dụng: Que thử nhằm đánh giá nguy cơ sinh non của phụ nữ mang thai.
 2. Chất liệu/ thành phần:
 * Que thử đựng trong túi giấy bạc với chất hút ẩm
 * Tăm bông để lấy mẫu âm đạo
 * Lọ nhựa chứa dung môi 0.9% NaCl, 0.05% NaN3, 0.01% Triton X100
 3.Ngưỡng cutoff phát hiện PAMG-1 (human placental-alpha-microglobulin-1) là 1 ng / ml
 4. Tiêu chuẩn chất lượng : ISO, CE, FDA</t>
  </si>
  <si>
    <t>Test/ ( hộp 20 test)</t>
  </si>
  <si>
    <t>Bộ kit xét nghiệm định tính PAMG-1, phát hiện ối rỉ</t>
  </si>
  <si>
    <t>1. Chức năng/ công dụng: Que thử hỗ trợ phát hiện vỡ màng ối ở thai phụ.
 2. Chất liệu/ thành phần:
 * Que thử đựng trong túi giấy bạc với chất hút ẩm
 * Tăm bông để lấy mẫu âm đạo
 * Lọ nhựa chứa dung môi 0.9% NaCl, 0.05% NaN3, 0.01% Triton X100
 3. Ngưỡng cutoff phát hiện PAMG-1 (human placental-alpha-microglobulin-1) là 5 ng / ml
 4. Tiêu chuẩn chất lượng : ISO, CE, FDA</t>
  </si>
  <si>
    <t>Test/ ( hộp 25 test)</t>
  </si>
  <si>
    <t>Tay dao cắt hàn mạch mổ nội soi 37cm</t>
  </si>
  <si>
    <t>Tay dao hàn mạch mổ nội soi hàm phủ nano, đầu cong -Chiều dài thân dao 37cm -Đường kính thân dao 5mm -Sử dụng tương thích cho máy Valleylab LS10, ValleylabFT10, Forcetriad</t>
  </si>
  <si>
    <t>Bộ Catheter tĩnh mạch trung tâm từ ngoại vi POWER PICC 3 nòng 5F, dài 70cm</t>
  </si>
  <si>
    <t>Bộ catheter tĩnh mạch trung tâm từ ngoại vi 3 nòng bao gồm: 
 - Catheter PowerPICC kích cỡ 5F, chất liệu polyurethance với độ bền cao và chất liệu mềm giúp hạn chế tổn thương thành mạch khi đặt, kích thước nhỏ tạo điều kiện cho đặt catheter trong các tĩnh mạch nhỏ hơn. Được chỉ định cho việc theo dõi CVP.
 3 nòng catheter:
 + Nòng màu đỏ cỡ 18G, thể tích đuổi khí 0,68 ml, tốc độ dòng chảy với trọng lực 743 ml/giờ, sử dụng cho tiêm truyền áp lực cao với tốc độ tối đa 5 ml/giây và áp lực tối đa 300 psi
 + Nòng màu xám và màu trắng cỡ 19G, thể tích đuổi khí 0,44 ml, tốc độ dòng chảy với trọng lực 280 ml/giờ, không sử dụng cho tiêm truyền áp lực cao.
 - Bơm tiêm đầu xoắn luer-lock 10m hoặc 12 ml
 - Thiết bị cố định catheter StatLock
 - Lưỡi dao
 - Thước đo giấy
 - 3 nắp đậy catheter
 - Kim introducer 21G 
 - Thông nòng microintroducer 10 cm
 - Dây dẫn bằng nitinol với chiều dài 70 cm.</t>
  </si>
  <si>
    <t>01 bộ/hộp</t>
  </si>
  <si>
    <t>bộ</t>
  </si>
  <si>
    <t>Lọc khuẩn 1 chức năng người lớn</t>
  </si>
  <si>
    <t>Lọc khuẩn 1 chức năng dùng cho người lớn
 + Vỏ ngoài bằng nhựa cứng, bo tròn
 + Không chứa chất latex,
 + Không chứa chất phthalate
 + Kháng trở dòng khí tại mức 60L/phút : 1.9cm H20 , mức 30L/phút: 0.9cm H20
 + Loại lọc : electrostatic ( tĩnh điện)
 + Khả năng lọc khuẩn: &gt; 99,999%
 + Khả năng lọc vi rút corona : &gt; 99,99%
 + Thể tích nén : 60ml
 + Trọng lượng lọc : 28g
 + Mức rò rỉ khí ga : &lt; 5 ml/phút
 + Thể tích phổi nhỏ nhất : &gt; 200ml
 + Thể tích phổi lớn nhất : 1000ml
 + Co nối: 22M/15F+ 22F/15M
 + Có cổng đo ETCO2
 + Sử dụng tối đa trong vòng 24 tiếng
 + Sản phẩm sử dụng được khi chụp máy MRI
 - Tiêu chuẩn chất lượng CE (Châu Âu) và tiêu chuẩn sản xuất ISO</t>
  </si>
  <si>
    <t>Băng phim trong vô trùng 7.5 cm x 7.5 cm</t>
  </si>
  <si>
    <t>- Băng phim trong suốt, vô trùng;
 - Màng Polyurethane, chống thấm nước và vi khuẩn
 - Keo: Acrylate hoặc Acrylic 
 - Kích thước 7.5 cm x 7.5 cm</t>
  </si>
  <si>
    <t>Băng dính trong suốt cố định kim luồn ngoại biên, dành cho người lớn
  - Màng bán thấm trong suốt bằng polyurethan 14%, phủ lớp keo acrylate khoảng 25%
  - Chiều rộng: 7.5 cm, chiều dài 7.5 cm
  - Đặc tính: ngăn cản nước, vi khuẩn, virus có kích thước &gt; 27nm
  - Viền xung quanh bằng vải không dệt, rãnh xẻ sâu phù hợp các loại kim luồn
  - Có khung viền giấy giúp dễ cầm khi dán băng giúp băng không bị dính vào nhau khi thao tác.
  - Bộ phận đi kèm: nhãn ghi chú ngày giờ dán băng, băng keo cố định.
  - Tiệt khuẩn
  - Tiêu chuẩn chất lượng: ISO/ CE</t>
  </si>
  <si>
    <t>Chỉ tan tổng hợp đơn sợi số 6/0, kim tròn 1/2C, dài 17mm</t>
  </si>
  <si>
    <t>- Chỉ tan tổng hợp đơn sợi số 6/0, chỉ dài 70cm;
 - Chất liệu: Glyconate (72% Glycolic + 14% Caprolacton + 14% trimethylene)
 - Kim tròn 1/2C, dài 17mm, phủ silicone.
 - Tiêu chuẩn ISO, CE, FDA.</t>
  </si>
  <si>
    <t>Tép / sợi</t>
  </si>
  <si>
    <t>Khí Argon</t>
  </si>
  <si>
    <t>Nhóm vật tư thay thế</t>
  </si>
  <si>
    <t>DANH MỤC MỜI THẦU</t>
  </si>
  <si>
    <t>YÊU CẦU KỸ THUẬT MỜI THẦU</t>
  </si>
  <si>
    <t>QUY CÁCH /ĐVT</t>
  </si>
  <si>
    <t>Số lượng 2023 tham khảo</t>
  </si>
  <si>
    <t>Quyết định 05/QĐ-BV ngày 04/01/23</t>
  </si>
  <si>
    <t>Quyết định 1265/QĐ-BV ngày 11/07/24</t>
  </si>
  <si>
    <t>ĐỀ XUẤT KHOA</t>
  </si>
  <si>
    <t>GIẢI TRÌNH SỐ ĐX/SD</t>
  </si>
  <si>
    <t>LÝ DO RỚT THẦU</t>
  </si>
  <si>
    <t>Tên danh mục</t>
  </si>
  <si>
    <t>Tên thương mại tham khảo</t>
  </si>
  <si>
    <t>Tên danh mục điều chỉnh (nếu có)</t>
  </si>
  <si>
    <t>Yêu cầu kỹ thuật</t>
  </si>
  <si>
    <t>Yêu cầu kỹ thuật (điều chỉnh (nếu có)</t>
  </si>
  <si>
    <t>Đvt</t>
  </si>
  <si>
    <t>Quy cách (Điều chỉnh)</t>
  </si>
  <si>
    <t>Đvt (Điều chỉnh)</t>
  </si>
  <si>
    <t xml:space="preserve">SL trúng thầu năm 2023 </t>
  </si>
  <si>
    <t>Số nhập kho</t>
  </si>
  <si>
    <t>SL trúng thầu năm 2024</t>
  </si>
  <si>
    <t>Năm 2023</t>
  </si>
  <si>
    <t>Năm 2024 (Tháng 06.2024)</t>
  </si>
  <si>
    <t>NGTK</t>
  </si>
  <si>
    <t>NỘI TK</t>
  </si>
  <si>
    <t>HSTM</t>
  </si>
  <si>
    <t>PP2300519887</t>
  </si>
  <si>
    <t>Bộ vi ống thông kèm dây dẫn can thiệp toce, đầu tip 2.6F</t>
  </si>
  <si>
    <t>- Bộ vi ống thông có kèm dây dẫn, torque rời với đầu tip ống thông nhỏ 2.6F dành cho mạch máu chọn lọc.
- Lòng ống rộng 0.69 mm. 
- Ống thông được viền bằng sợi bện tungsten tăng khả năng hiển thị và duy trì hình dạng lòng trong ống. 
- Áp lực bơm lên tới 1000 psi. 
- Lớp phủ hydrophilic 65 cm. 
- Dây dẫn đi kèm 0.021 inch
- Chiều dài khả dụng 105cm/ 125 cm.</t>
  </si>
  <si>
    <t>Bộ/Hộp</t>
  </si>
  <si>
    <t>PP2300519888</t>
  </si>
  <si>
    <t>Bóng nong mạch máu ngoại biên có phủ thuốc tương thích dây dẫn 0.035''</t>
  </si>
  <si>
    <t>- Bóng nong mạch máu ngoại biên có phủ thuốc, sử dụng dây dẫn 0.035" . 
 - Kích thước đường kính bóng 4mm -&gt; 12 mm; 
 - Chiều dài bóng 20mm -&gt; 150 mm.
 - Chiều dài Catheter 75cm -&gt; 130cm.
 -Dụng cụ mở đường loại: 5F-&gt; 7F.</t>
  </si>
  <si>
    <t>PP2300519889</t>
  </si>
  <si>
    <t>Bóng nong mạch máu ngoại biên có phủ thuốc tương thích dây dẫn 0.035'', áp lực cao</t>
  </si>
  <si>
    <t>- Bóng nong mạch máu ngoại biên có phủ thuốc, sử dụng dây dẫn 0.035" 
 - Áp suất làm việc bình thường 8 atm. Áp lực vỡ bóng tối đa lên tới 40 atm. 
 - Kích thước đường kính bóng 4mm -&gt; 12 mm; 
 - Chiều dài Catheter 50cm -&gt; 75cm.
 -Dụng cụ mở đường loại: 6F-&gt; 8F.</t>
  </si>
  <si>
    <t>PP2300519890</t>
  </si>
  <si>
    <t>Bóng nong mạch máu ngoại biên sử dụng dây dẫn 0.018"</t>
  </si>
  <si>
    <t>- Bóng nong mạch máu ngoại biên, sử dụng dây dẫn 0.018" . 
 - Kích thước đường kính bóng 2mm -&gt; 9mm; 
 - Chiều dài bóng 20mm -&gt; 300 mm.
 - Chiều dài Catheter 75cm -&gt; 150cm.
 -Dụng cụ mở đường loại: 4F-&gt; 6F.</t>
  </si>
  <si>
    <t>PP2300519891</t>
  </si>
  <si>
    <t>Giá đỡ mạch máu ngoại biên tự bung sử dụng dây dẫn 0.035" loại 8 marker</t>
  </si>
  <si>
    <t xml:space="preserve"> - Giá đỡ mạch máu ngoại biên tự bung 
 - Sử dụng dây dẫn 0.035", được làm bằng hợp kim nitinol
 - Thiết kế 8 marker bằng Tantalum 
 - Hệ thống tối ưu “Pin-and-Pull” 
 - Đường kính Stent: 7mm - 10 mm;
 - Chiều dài Stent: 20mm - 100 mm.
 - Chiều dài catheter: 80cm - 135 cm;</t>
  </si>
  <si>
    <t>PP2300519892</t>
  </si>
  <si>
    <t>Giá đỡ mạch máu ngoại biên tự bung sử dụng dây dẫn 0.035" loại 12 marker</t>
  </si>
  <si>
    <t xml:space="preserve"> - Giá đỡ mạch máu ngoại biên tự bung 
 -  Sử dụng dây dẫn 0.035", được làm bằng hợp kim nitinol 
 - Thiết kế 12 marker bằng Tantalum 
 - Đường kính Stent: 5mm - 7 mm.
 - Chiều dài Stent: 20mm - 170 mm
 - Chiều dài catheter: 80cm -130 cm.</t>
  </si>
  <si>
    <t>PP2300519893</t>
  </si>
  <si>
    <t>Hạt nhựa nút mạch kích thước 40-1.300 µm</t>
  </si>
  <si>
    <t xml:space="preserve"> - Vật liệu hạt vi cầu hydrogel, phủ polymer, tương thích sinh học, không tan trong dung môi.
 - Kích thước hạt 40 µm – 1.300 µm. 
 - Đóng gói dạng lỏng chứa trong syringe 1ml hoặc 2ml. 
 - Loại không màu hoặc có màu (để dễ dàng phân biệt các kích cỡ hạt)</t>
  </si>
  <si>
    <t>01 lọ/hộp</t>
  </si>
  <si>
    <t>PP2300519894</t>
  </si>
  <si>
    <t>Hạt nút mạch điều trị ung thư gan</t>
  </si>
  <si>
    <t>- Vật liệu hạt vi cầu hydrogel, phủ polymer, tương thích sinh học, không tan trong dung môi.
 - Khả năng mang thuốc doxorubicin-HCl và irinotecan-HCl lên đến 50mg/1 ml hạt
 - Kích thước hạt 40 ± 10 µm; 75 ± 15 µm; 100 ± 25 µm.
 - Đóng gói dạng lỏng, chứa trong syringe 2ml hoặc 3ml.</t>
  </si>
  <si>
    <t>Hộp/ 1 lọ</t>
  </si>
  <si>
    <t>PP2300519895</t>
  </si>
  <si>
    <t>Hạt nút mạch không tải thuốc có kích thước hạt từ 45µm-1180µm</t>
  </si>
  <si>
    <t xml:space="preserve"> - Hạt nút mạch không tải thuốc chất liệu Polyvinyl Alcohol. 
 - Hạt nút mạch được đóng gói vô trùng 1cc
 - Có các cỡ từ 45-1180 micron
 - Có nhiều kích thước phân theo màu sắc khác nhau để dễ dàng sử dụng. 
 - Được chỉ định để nút mạch các khối u tăng sinh mạch máu ngoại biên, bao gồm các u xơ tử cung và dị dạng động tỉnh mạch ngoại biên</t>
  </si>
  <si>
    <t>2 lọ/Hộp, 
5 Lọ/Hộp</t>
  </si>
  <si>
    <t>PP2300519896</t>
  </si>
  <si>
    <t>Vật liệu nút mạch tải thuốc điều trị ung thư gan có kích thước hạt từ 70µm-500µm</t>
  </si>
  <si>
    <t xml:space="preserve"> - Vật liệu nút mạch có chức năng tải thuốc điều trị ung thư gan. 
 - Thành phần hydrogel, có khả năng tắc mạch máu trong khối u ác tính và truyền hóa chất Doxorubicin, Irrinotecan điều trị ung thư biểu mô tế bào gan nguyên phát hoặc thứ phát do khối u đại trực tràng di căn gan
 - Hạt vi cầu tắc mạch tải hóa chất Polyvinylalcohol được nhuộm xanh để hỗ trợ trực quan trong quá trình chuẩn bị và tải thuốc
 -  Kích thước 70-500 µm.
 -  Khả năng ngậm thuốc doxorubicin lên đến 37.5mg/ml hạt. </t>
  </si>
  <si>
    <t>Đã Chỉnh tên và kích cỡ, TNKT</t>
  </si>
  <si>
    <t>PP2300519897</t>
  </si>
  <si>
    <t>Vật liệu nút mạch tạm thời có nguồn gốc từ gelatin, kích thước hạt từ 50µm-4000µm</t>
  </si>
  <si>
    <t xml:space="preserve"> - Vật liệu nút mạch tạm thời có nguồn gốc từ gelatin, kích thước từ 50-4000 µm, được mã hóa màu theo từng kích thước và được hiệu chuẩn chính xác. 
 - Có tính đàn hồi tốt,  tương thích sinh học, ưa nước và hấp thụ trong mạch máu. - Thể tích: ống tiêm 20ml. 
 - Mỗi ống chứa khoảng 100mg vật liệu nút mạch trong điều kiện vô trùng.</t>
  </si>
  <si>
    <t>Hộp/10 lọ</t>
  </si>
  <si>
    <t>PP2300519898</t>
  </si>
  <si>
    <t>Vi dây dẫn can thiệp mạch máu ngoại biên</t>
  </si>
  <si>
    <t xml:space="preserve"> - Cấu trúc vòng xoắn kép duy trì hình dạng đầu tip
 - Đường kính 0.014 inch -0.016 inch, lớp phủ ái nước chiều dài 130cm - 175cm 
 - Chiều dài dây dẫn 135cm - 180cm </t>
  </si>
  <si>
    <t>Cái/Gói</t>
  </si>
  <si>
    <t>PP2300519899</t>
  </si>
  <si>
    <t>Vi dây dẫn can thiệp mạch tạng vùng bụng</t>
  </si>
  <si>
    <t xml:space="preserve"> - Lõi bằng thép không rỉ được bao phủ bằng polyurethane resin và lớp polymer ái nước.
 - Đường kính: 0.016"
 - Chiều dài đầu cản quang 3cm, 
 - Chiều dài: 135cm -&gt; 180cm. </t>
  </si>
  <si>
    <t>PP2300519900</t>
  </si>
  <si>
    <t>Vi ống thông can thiệp mạch máu tạng và mạch máu ngoại biên</t>
  </si>
  <si>
    <t xml:space="preserve"> - Vi ống thông có đầu xa siêu nhỏ, dành cho mạch máu siêu chọn lọc, dùng trong can thiệp mạch máu tạng và mạch máu ngoại biên,tiết niệu, sinh dục, gan, lách, thận.
- Phủ lớp ái nước Hydrophilic
- Tương thích vi dây dẫn: 0.016"; 0.018"; 0.025" 
- Chiều dài: 70cm -  150cm.</t>
  </si>
  <si>
    <t>Cái/Hộp</t>
  </si>
  <si>
    <t>PP2300519901</t>
  </si>
  <si>
    <t>Vi ống thông can thiệp toce 1.9F/2.6F</t>
  </si>
  <si>
    <t>- Đầu tip siêu nhỏ 1.9F/ 2.6F dành cho mạch máu siêu chọn lọc.
- Áp lực bơm lên tới 1000psi.
- Lớp phủ Hydrophilic 65cm, 100cm.
- Chiều dài khả dụng 105cm - 150cm.</t>
  </si>
  <si>
    <t>Cái/ Hộp</t>
  </si>
  <si>
    <t>PP2300519902</t>
  </si>
  <si>
    <t>Vi ống thông can thiệp toce 2.4F</t>
  </si>
  <si>
    <t xml:space="preserve">- Vi ống thông can thiệp toce đầu tip 2.4F, phủ ái nước. 
 - Đường kính gần cán 3F, xa cán 2.4F; đường kính trong 0.021" 
 - PTFE, áp lực đỉnh 1000 psi, độ dài 105 cm - 150cm. 
 - Chất liệu bện kim loại và xơ tăng độ nhìn, chống gập
</t>
  </si>
  <si>
    <t>01 cái/hộp</t>
  </si>
  <si>
    <t>PP2300519903</t>
  </si>
  <si>
    <t>Vi ống thông loại đầu típ thuôn can thiệp mạch tạng,các cỡ</t>
  </si>
  <si>
    <t xml:space="preserve"> - Dây dẫn thuôn dài, thiết kế hình dạng đầu vát bút chì.
 - Chiều dài: 110cm -&gt;150cm.
 -  Đường kính trong 0.019"/0.022"
 -  Tương thích với dây dẫn có đường kính tối đa 0.018". 
 - Đường kính ngoài tại vị trí của marker, đầu xa, đầu gần tương đương với 1.9Fr, 2.2Fr, 2.8Fr</t>
  </si>
  <si>
    <t>PP2300519904</t>
  </si>
  <si>
    <t>Vòng xoắn kim loại gây tắc mạch có thể thu lại coil</t>
  </si>
  <si>
    <t xml:space="preserve"> - Vòng xoắn được bao phủ dày đặc bởi các sợi dacron. 
 - Cánh tay khóa đơn giản giúp tăng khả năng kiểm soát, độ chính xác và có thể thu lại coil để đặt lại khi chưa mở khóa. 
 - Đường kính 2/6–22 mm và chiều dài đến 60 cm. 
 - Hình dạng coil 2D, kim cương, khối lập phương, tiêu chuẩn.</t>
  </si>
  <si>
    <t>PP2300519905</t>
  </si>
  <si>
    <t>Vật liệu nút mạch điều trị ung thư gan</t>
  </si>
  <si>
    <t xml:space="preserve"> - Hạt nút mạch tải thuốc điều trị ung thư gan.
 - Kích thước hạt khô 20-200 µm.
 -  Hấp thụ, giữ thuốc Doxorubicin và Irinotican
 - Kích thước hạt sau khi ngậm thuốc 80-800 µm </t>
  </si>
  <si>
    <t>PP2300519906</t>
  </si>
  <si>
    <t>Stent động mạch thận các cỡ</t>
  </si>
  <si>
    <t xml:space="preserve"> - Giá đỡ nong mạch máu ngoại biên bung bằng bóng (thận)
 - Chất liệu: Cobalt Chromium
 - Lớp phủ: proBIO
 - Đường kính: 4.5mm-7mm 
 - Dây dẫn: 0.014"
 - Chiều dài: 12mm-19mm</t>
  </si>
  <si>
    <t>PP2300519907</t>
  </si>
  <si>
    <t>Khung giá đỡ động mạch thận</t>
  </si>
  <si>
    <t xml:space="preserve"> - Stent thận bung bằng bóng với hệ thống phân phối RX
 - Chiều dài làm việc 80 và 135cm
 - Bóng nong có 02 điểm đánh dấu cản quang 
 - Chạy trên dây dẫn 0.014", tương thích ống thông 6F cho tất cả các cỡ
 - Stent có chất liệu Cobalt Chromium 
 - Đường kính: 4 - 7mm; Chiều dài: 12, 15, 18mm
 - Chất liệu bóng: Nylon/Pebax và đầu chóp mềm dẻo
 - Áp lực định danh: 11 atm, áp lực tối đa 14 atm</t>
  </si>
  <si>
    <t>PP2300519908</t>
  </si>
  <si>
    <t>Bộ bơm bóng áp lực cao dùng trong tim mạch can thiệp</t>
  </si>
  <si>
    <t>- Chất liệu làm bằng Polycarbonate
- Thể tích 20ml
- Áp lực 30atm - 40atm
- Mặt đồng hồ áp lực gập góc, dây áp lực cao 1200psi kích thước 12''
- Bộ bơm bóng gồm: 
+ Bộ kết nối chữ Y dạng Push-click có áp lực lên đến 1200 psi
+ Khóa 3 chạc, dây dài 25cm
+ Dụng cụ chèn 21G
+ Torquer 0.014''/0.035''.</t>
  </si>
  <si>
    <t>5 bộ/ Hộp</t>
  </si>
  <si>
    <t>nội tim mạch: Theo số lượng GMHS</t>
  </si>
  <si>
    <t>PP2300519909</t>
  </si>
  <si>
    <t>Bộ dẫn lưu dịch não tủy từ não thất ra ngoài</t>
  </si>
  <si>
    <t>- Có 2 vị trí lấy mẫu/tiêm không cần dùng kim. Vent lọc khí kháng khuẩn.
- Thể tích buồng dẫn lưu 50ml
- Có van chống trào ngược (van 1 chiều).
- Bộ dẫn lưu dịch não tủy bao gồm:
+ 1 Catheter não thất dài 35cm, đường kính ngoài 3.0mm-3.3mm, đường kính trong 1.6mm-1.9mm
+ Dụng cụ đặt thả catheter 38cm
+ Có troca cỡ 10F dài 15cm</t>
  </si>
  <si>
    <t>1 bộ/túi</t>
  </si>
  <si>
    <t>PP2300519910</t>
  </si>
  <si>
    <t>Bộ đầu đốt phẫu thuật rung nhĩ đơn cực và lưỡng cực</t>
  </si>
  <si>
    <t>- Bộ dụng cụ phẫu thuật đốt rung nhĩ đơn cực và lưỡng cực sử dụng sóng cao tần với nước tưới IRF. 
- Hàm kẹp linh hoạt, hàm kẹp xoay được góc 300 độ.
- Bộ gồm: 1 tay súng, 1 bút, dây giải nhiệt</t>
  </si>
  <si>
    <t>Hộp/1 cái</t>
  </si>
  <si>
    <t>PP2300519911</t>
  </si>
  <si>
    <t>Bộ đinh đầu trên xương đùi</t>
  </si>
  <si>
    <t xml:space="preserve">- Chất liệu Ti6Al4V/Titanium. 
- Đinh được thiết kế theo tiêu chuẩn xương của người Châu Á.
- Đường kính 9mm-&gt;12mm 
- Kích thước: 170mm-&gt; 380mm
- Thành phần bao gồm:  đinh, nail blade, nail lag screw, traction blot, limitation cap, locking screw </t>
  </si>
  <si>
    <t>PP2300519912</t>
  </si>
  <si>
    <t>Bộ đinh nội tủy xương chày</t>
  </si>
  <si>
    <t xml:space="preserve">- Chất liệu: Thép không gỉ
- Sử dụng khung ngắm
- Sử dụng vít chốt ø 5.0mm ứng với chiều dài 30-100mm với bước tăng 5mm
- Nắp đinh có ø 8.4mm, chiều dài 15mm, chiều cao 5mm
- Đinh có ø 9mm-13mm,Chiều dài các cỡ
- 1 bộ bao gồm: đinh, nắp đinh, vít chốt </t>
  </si>
  <si>
    <t>PP2300519913</t>
  </si>
  <si>
    <t>Bộ đinh nội tủy xương đùi</t>
  </si>
  <si>
    <t>- Chất liệu: Thép không gỉ
- Sử dụng khung ngắm
- Sử dụng vít chốt ø 5.0mm ứng với chiều dài 30-100mm với bước tăng 5mm
- Sử dụng vít chốt ø 6.3mm ứng với chiều dài 65-120mm với bước tăng 5mm
- Nắp đinh có ø 13mm ứng với chiều dài 17mm, chiều cao 5mm
- Đinh có ø 9mm - 14mm, Chiều dài các cỡ
- 1 bộ bao gồm: đinh, nắp đinh, vít chốt</t>
  </si>
  <si>
    <t>PP2300519914</t>
  </si>
  <si>
    <t>Dây dẫn can thiệp chẩn đoán mạch đường kính 0.018", chiều dài các cỡ</t>
  </si>
  <si>
    <t>- Dây dẫn can thiệp mạch máu phủ lớp ái nước hydrophilic:
- Cấu tạo: Nitinol.
- Đường kính: 0.018".
- Tương thích vi ống thông 2.2F; 2.7F</t>
  </si>
  <si>
    <t>PP2300519915</t>
  </si>
  <si>
    <t>Ống thông chụp chẩn đoán tạng có đường kính 5Fr</t>
  </si>
  <si>
    <t xml:space="preserve"> - Cấu tạo gồm 3 lớp
 - Có lớp phủ ái nước dài 25cm hoặc 40cm
 - Kích cỡ 5Fr. 
 - Chiều dài 40cm - 100cm</t>
  </si>
  <si>
    <t>Hộp/ 3 cái</t>
  </si>
  <si>
    <t>PP2300519916</t>
  </si>
  <si>
    <t>Vòng xoắn kim loại siêu mềm gây tắc mạch dạng coil đẩy</t>
  </si>
  <si>
    <t>Vòng xoắn chất liệu hợp kim platium nên có độ cản quang cao, cho hình ảnh rõ nét. Đường kính 2-11 mm. Chiều dài trong introducer từ 2 đến 85mm. Hình dạng kim cương, hình nón, vòng xoắn lặp lại, thẳng, vòng xoắn, xoắn ốc phức tạp.</t>
  </si>
  <si>
    <t>PP2300519917</t>
  </si>
  <si>
    <t>Bộ dụng cụ mở đường động mạch đùi dài 11cm các cỡ</t>
  </si>
  <si>
    <t>Dụng cụ mở đường đùi (Sheath) 4F, 5F, 6F, 7F, 8F
 - Chất liệu Polyethylene và Polypropylene, mềm dẻo an toàn cho bệnh nhân
 - Hemostasis valve ngăn chặn máu rò rỉ
 - Holster giúp cố định và giữ các dụng cụ trong bộ đúng chỗ
 - Đủ các cỡ 4F, 5F, 6F, 7F, 8F dài 11cm, mỗi size được thiết kế màu sắc khác nhau.
  - Có kèm theo kim chọc mạch 18Gx 7cm (tùy mã sản phẩm, mã 4F không kèm kim)
 - Có khóa 3 ngã
 - Có Guidewire kèm (làm bằng thép không rỉ) có đầu cong hình J, đường kính 0.035'' hoặc 0.038”, dài 50cm.
 - Tiêu chuẩn chất lượng: ISO, CE (tiêu chuẩn châu âu) và FDA-Mỹ</t>
  </si>
  <si>
    <t>5 cái/ Hộp</t>
  </si>
  <si>
    <t>nội tim mạch: Theo số lượng GMHS
HSTM theo số lượng GMHS</t>
  </si>
  <si>
    <t>PP2300519918</t>
  </si>
  <si>
    <t>Bộ dụng cụ bơm bóng áp lực cao với áp lực tối đa 40 atm</t>
  </si>
  <si>
    <t>- Bộ dụng cụ bơm bóng áp lực cao:
 - Áp lực tối đa 40 atm.
 -  Thể tích bơm tiêm 30ml.
 -  Bơm bóng với cả áp suất thấp lẫn áp suất cao.
 -  Dung tích ống lớn cho phép nhanh chóng dễ dàng giảm áp.</t>
  </si>
  <si>
    <t>nội tim mạch: 10 cái, gộp chung HSTM
HSTM theo số lượng GMHS</t>
  </si>
  <si>
    <t>PP2300519919</t>
  </si>
  <si>
    <t>Bộ dụng cụ lấy huyết khối trong lòng mạch máu các loại, các cỡ</t>
  </si>
  <si>
    <t>- Cấu trúc sợi bện đan xen, thiết kế trục stylet, đoạn đánh dấu cản quang ở đầu xa
 - Chiều dài trục: 140 cm
 - Chiều dài đầu tip: 6 mm
 - Lớp phủ ái nước Hydrophilic dài 40 cm
 - Kích cỡ: 6F
- Gồm: xylanh polycarponate 30 ml có khóa, dây nối có khóa 2 chiều, dụng cụ đẩy, màng lọc 70 µm.</t>
  </si>
  <si>
    <t>Hộp/ 1 cái</t>
  </si>
  <si>
    <t>Nếu GMHS đã đề xuất thì lấy số lượng GMHS.</t>
  </si>
  <si>
    <t>PP2300519920</t>
  </si>
  <si>
    <t>Đầu dò siêu âm nội  mạch vành</t>
  </si>
  <si>
    <t>- Đầu dò siêu âm mạch vành 
- Chất liệu: Dây cáp bằng thép không gỉ, phủ lớp ái nước Bio-Slide
- Kích thước: 5Fr, 6Fr, khả năng đường kính xâm nhập tối đa là 6mm
- Chiều dài hữu dụng 135cm.
- Nhà thầu đặt máy khi trúng thầu</t>
  </si>
  <si>
    <t>Đầu dò siêu âm mạch vành tần số 40MHz
 - Chất liệu: Dây cáp bằng thép không gỉ , phủ lớp ái nước.
 - Kích thước: 5Fr/ 6Fr, tần số hoạt động 40 MHz, khả năng đường kính xâm nhập tối đa là 6mm, độ phân giải trục là 38 Micron, chiều dài 135cm
 - Tiêu chuẩn ISO/CE/FDA
 - Dùng cho máy siêu âm lòng mạch (hỗ trợ đặt máy)</t>
  </si>
  <si>
    <t>nội tim mạch: 20 cái, gộp chung HSTM</t>
  </si>
  <si>
    <t>PP2300519921</t>
  </si>
  <si>
    <t>Bộ kết nối 3 cổng</t>
  </si>
  <si>
    <t xml:space="preserve">-  Chất liệu PolyCarbonate.
 -  Đường kính trong (.093”/.25cm) . 
 - Có luer xoay và đầu xoay đuổi khí. 
 - 246 kiểu và chịu áp lực 200, 500  PSI.
 - Khe thông suốt, dễ dàng vặn, moment xoắn tay nhỏ.
 - Manifold với van kiểm tra chức năng tích hợp có với 3 cổng, thân dạng half, núm điều khiển off, bên phải.
 - Tiêu chuẩn chất lượng: ISO, CE (tiêu chuẩn châu âu) và FDA-Mỹ
</t>
  </si>
  <si>
    <t>25 Cái/hộp</t>
  </si>
  <si>
    <t>- nội tim mạch: Theo số lượng GMHS</t>
  </si>
  <si>
    <t>PP2300519922</t>
  </si>
  <si>
    <t>Thanh trượt dùng cho dụng cụ siêu âm lòng mạch</t>
  </si>
  <si>
    <t xml:space="preserve">
- Chất liệu: Nhựa Plastic
- Chiều dài: 100mm
- Tương thích với hệ thống máy đặt khi trúng thầu đầu dò siêu âm nội mạch vành</t>
  </si>
  <si>
    <t>nội tim mạch: 05 cái, gộp chung HSTM</t>
  </si>
  <si>
    <t>PP2300519923</t>
  </si>
  <si>
    <t>Bộ hút huyết khối động mạch vành</t>
  </si>
  <si>
    <t xml:space="preserve">- Chiều dài hữu dụng: 140cm.
- Có 2 RO marker đầu típ giúp định vị tốt
- Cấu trúc đầu ống hút mềm mại kèm lớp bôi trơn durable Hydrophilic
 - Bao gồm: 
+ 1 catheter hút huyết khối ; 
+ 1-&gt;2 ống tiêm hút  
+ 1-&gt;2 giỏ lọc;
+ 1 dây nối van khóa vòi 1 hướng. </t>
  </si>
  <si>
    <t>PP2300519924</t>
  </si>
  <si>
    <t>Bộ hút huyết khối mạch vành kèm dây cứng</t>
  </si>
  <si>
    <t>- Dùng được cho hệ thống mạch chính và mạch ngoại biên. 
- Đường kính trong lòng loại 6F là 0.041". tương thích ống thông can thiệp kích thước trong lòng ≥ 0.071’’. 
 - Chiều dài 145cm. Lớp phủ Hydrophilic 
- Có 1 marker cản quang được chế tạo bằng hợp kim Platinum / Iridium 
-  Chiều dài đầu tip đến vị trí marker ≥ 3.0 mm
 - Dây thăm dò cứng dài 126.5 cm
 - Bao gồm: 
+ 1 catheter hút huyết khối ; 
+ 1 dây thăm dò cứng; 
+ 1-&gt;2 ống tiêm hút 60ml; 
+ 1-&gt;2  giỏ lọc 40µm;
+ 1 dây nối van khóa vòi 1 hướng dài 28.5cm.</t>
  </si>
  <si>
    <t>1 Bộ/ Hộp</t>
  </si>
  <si>
    <t xml:space="preserve"> Bộ</t>
  </si>
  <si>
    <t>PP2300519925</t>
  </si>
  <si>
    <t>Bộ máy tạo nhịp 1 buồng đáp ứng nhịp, tương thích MRI</t>
  </si>
  <si>
    <t>Bộ máy tạo nhịp 1 buồng thay đổi nhịp theo nhu cầu cảm xúc VVI-CLS. Tự động chuyển sang chương trình MRI - MRI AutoDetect,  Kết nối wireless, có chức năng theo dõi từ nhà - Home Monitoring, thời gian hoạt động 14 năm 9 tháng .Thể tích 10 cm3, kích cỡ 48 mm x 40mm x 6.5mm, thời gian hoạt động 14 năm 9 tháng . Dây điện cực tạo nhịp với chất phủ fractal Iridium, tương thích cộng hưởng từ, dài 60 cm.</t>
  </si>
  <si>
    <t>PP2300519926</t>
  </si>
  <si>
    <t>Bộ nẹp khóa mâm chày cắt xương chày chỉnh trục khớp gối theo phương pháp cắt xương định hướng</t>
  </si>
  <si>
    <t>- Chất liệu Ti6Al4V.
- Đường dẫn: 4 lỗ 
- Tính ổn định cao: 4 vít khóa 5.0mm ở bề mặt khớp mâm chày.
-  Lỗ khóa kết hợp nén ép. Thân nẹp sử dụng hệ thống vít 5.0mm
- Loại trái/ phải. Dùng vít khóa 5.0mm, vít vỏ 4.5mm
- Dài các cỡ
- Bộ bao gồm: 1 nẹp mâm chày, vít khóa</t>
  </si>
  <si>
    <t>PP2300519927</t>
  </si>
  <si>
    <t>Bộ trộn và phân phối xi măng đóng gói tiệt trùng sẵn</t>
  </si>
  <si>
    <t>- Bao gồm: 
+ Tay quay trộn xi măng, 
+ Phễu dùng để trộn xi măng và dung dịch (hóa chất),
+ Xi lanh để hút và bơm xi măng, 
+ 1 tay cầm, 1 ống nối. 
- Tiệt trùng</t>
  </si>
  <si>
    <t>Hộp/1 bộ</t>
  </si>
  <si>
    <t>PP2300519928</t>
  </si>
  <si>
    <t>Bộ máy tạo nhịp 2 buồng có đáp ứng nhịp thay đổi theo nhu cầu cảm xúc, tương thích MRI</t>
  </si>
  <si>
    <t>Bộ máy tạo nhịp 2 buồng có đáp ứng tần số DDDR, với nhịp sinh lý thay đổi nhịp theo nhu cầu cảm xúc CLS,  tương thích MRI 1,5 Tesla toàn thân đến 4 W/Kg, và 3 Tesla ngoài vùng ngực. Tự động chuyển sang chương trình MRI. Kết nối wireless, đo trở kháng lồng ngực, cài sẵn chương trình Home Monitoring. Dây điện cực tạo nhịp với chất phủ fractal Iridium, tương thích cộng hưởng từ, dài 53 và 60 cm.</t>
  </si>
  <si>
    <t>Hộp/Bộ</t>
  </si>
  <si>
    <t>PP2300519929</t>
  </si>
  <si>
    <t>Bộ máy tạo nhịp có phá rung 1 buồng tương thích MRI</t>
  </si>
  <si>
    <t>Bộ máy tạo nhịp có phá rung cấy vào cơ thể 1 buồng, chuẩn DF4, bề dày 10mm, pin 1.73Ah với thời gian hoạt động &gt;15 năm với bảo hành 10 năm. Chương trình theo dõi qua vệ tinh , tương thích MRI 3T toàn thân, năng lượng sốc 40J ngay từ sốc đầu. Có chương trình ATP One shot.</t>
  </si>
  <si>
    <t>PP2300519930</t>
  </si>
  <si>
    <t>Bộ máy tạo nhịp không phá rung 3 buồng, tương thích MRI, thất trái 4 cực</t>
  </si>
  <si>
    <t>Bộ máy tạo nhịp 3 buồng điều trị suy tim (CRT-P), với nhịp sinh lý DDD-CLS giúp  giảm rung nhĩ. Có chương trình MRI AutoDetect: phát hiện khi chụp MRI và tự động vào chương trình MRI đã được lập trình từ trước. Đo trở kháng lồng ngực để theo dõi phù phổi, kết nối wireless, cài sẵn chương trình theo dõi từ nhà  Home Monitoring, Có chức năng an toàn ức chế xung có thể phát vào sóng T thất trái. Có 13 vector tạo nhịp thất trái LV. Thời gian hoạt động  9 năm 8 tháng. Các dây điện cực tương thích MRI toàn thân, có lớp phủ fractal iridium. Dây thất trái 4,8F isodiametric với thiết kế coradial mềm, với 4 cực, chuẩn IS-4.</t>
  </si>
  <si>
    <t>PP2300519931</t>
  </si>
  <si>
    <t>Bộ bơm áp lực dùng trong can thiệp mạch vành</t>
  </si>
  <si>
    <t xml:space="preserve">- Gia tăng áp lực chính xác đến 30ATM. Thể tích 20ml
- Đầu nối chữ Y loại bấm có van cầm máu, có đường kính rộng đến 9F.
- Bộ bao gồm: bơm bóng, Y-connector, Torquer, Insertion tool
</t>
  </si>
  <si>
    <t>Bộ/ Gói</t>
  </si>
  <si>
    <t>PP2300519932</t>
  </si>
  <si>
    <t>Bóng mềm nong mạch vành</t>
  </si>
  <si>
    <t>- Khẩu kính bóng: 0.58mm
- Khẩu kính đầu xa: 0.399mm
- Tráng phủ Hydrophilic
- Đường kính từ 1.0 - 4.0mm
- Chiều dài bóng: 6mm - 30mm
- Áp lực tối đa: 14 atm; Áp lực bơm bóng: 6 atm
- Nếp gấp bóng: 2 gấp, 3 gấp</t>
  </si>
  <si>
    <t>PP2300519933</t>
  </si>
  <si>
    <t>Bóng cứng nong mạch vành</t>
  </si>
  <si>
    <t xml:space="preserve">- Khẩu kính đầu xa: 0.43mm 
- Khẩu kính bóng: 0.85mm 
- Tráng phủ Hydrophilic
- Áp lực nổ bóng cao lên tới 22 bar
- Áp lực bơm bóng: 12 bar
- Đường kính: 1.5 - 4.5mm 
- Chiều dài: 8mm - 30mm
- 2 markers cản quang. 
- Nếp gấp bóng: 2 nếp, 3 nếp </t>
  </si>
  <si>
    <t>PP2300519934</t>
  </si>
  <si>
    <t>Bóng nong áp lực cao với đường kính 2.0mm-5.0mm</t>
  </si>
  <si>
    <t>- Bóng nong không đàn hồi chất liệu nylon AV100.
- Kích thước đầu bóng ≥  0.016'' và đường kính thân bóng vượt tổn thương ≤ 0.032''.
- Áp lực trung bình ≥ 10 atm, áp lực gây vỡ bóng ≤ 18 atm. Chiều dài thân bóng ≥ 6mm.
- Đường kính 2.0 - 5.0mm, dài 6 - 27mm
- Tiêu chuẩn FDA/PMA (Cục quản lý Thực phẩm và Dược phẩm Hoa Kỳ)</t>
  </si>
  <si>
    <t>PP2300519935</t>
  </si>
  <si>
    <t>Bóng nong áp lực thường với đường kính 1.25mm - 4.0mm</t>
  </si>
  <si>
    <t>- Bóng nong bán đàn hồi chất liệu nhựa pellethane hoặc pebax.
- Kích thước đầu bóng ≥  0.41mm và đường kính thân bóng vượt tổn thương ≤ 0.024''.
- Đường kính bóng: 1.25 mm - 4.0mm, dài 6 -30 mm
- Có thể sử dụng 2 bóng đường kính bất kỳ trong kỹ thuật 'kissing balloon' với ống thông can thiệp loại 6F.
- Tiêu chuẩn FDA/PMA (Cục quản lý Thực phẩm và Dược phẩm Hoa Kỳ) và tiêu chuẩn CE (Châu Âu)</t>
  </si>
  <si>
    <t>PP2300519936</t>
  </si>
  <si>
    <t>Bóng nong mạch vành có dao cắt</t>
  </si>
  <si>
    <t>- Bóng nong mạch vành có dao cắt 
-  Chiều dài: 6 mm đến 15 mm.
-  Đường kính: 2.0 đến 4.0 mm. 
-  Số lượng lưỡi dao: 3 hoặc 4, chất liệu thép không gỉ, Độ cao của lưỡi dao 0.005"
-  Có lớp áo phủ ái nước 
- Tiêu chuẩn CE, FDA (bản PMA)</t>
  </si>
  <si>
    <t>nội tim mạch: xây dựng kỹ thuật mới: nong bóng cắt sang thương vôi hóa, số lượng đề xuất 05 (gộp chung HSTM)</t>
  </si>
  <si>
    <t>nội tim mạch: xây dựng kỹ thuật mới: nong bóng cắt sang thương vôi hóa</t>
  </si>
  <si>
    <t>PP2300519937</t>
  </si>
  <si>
    <t>Bóng nong động mạch vành áp lực cao có vai bóng ngắn</t>
  </si>
  <si>
    <t>- Bóng có cấu trúc 3 lớp, lớp giữa là polyamide, lớp trong và lớp ngoài là elastomer
- Vai bóng ngắn 3.0mm
- Áp lực tối đa 22atm 
- Thông số trục đẩy bóng
+  Entry profile 0.43mm
+ Đường kính trục: 1.9Fr đoạn gần dễ dàng thực hiện kỹ thuật Kissing Balloon; 2.5Fr đoạn giữa; 2.6Fr đoạn xa
+ Lớp phủ ái nước Hydrophilic
- Đường kính 2.0mm - 5.0mm. 
- Chiều dài 6mm - 30mm</t>
  </si>
  <si>
    <t>PP2300519938</t>
  </si>
  <si>
    <t>Bóng nong động mạch vành bán đàn hồi</t>
  </si>
  <si>
    <t>-Loại bóng: Bóng nong mạch vành và cầu nối
-Chất liệu: Semi Crystalline Co-Polymer.
- Mấy lớp: có 2 nếp gấp đối với đường kính  1.25mm-1.5mm  và 3 nếp gấp đối với đường kính 2.0mm - 4.0mm
- Áp lực tròn bóng: 7atm . Áp lực vỡ bóng: 14atm
- Số điểm cản quang: 1 chỉ điểm (marker) đối với đường kính  1.25mm - 1.5mm và 2 chỉ điểm (marker) đối với đường kính 2.0mm - 4.0mm
- Chiều dài bóng từ: 6mm đến: 30mm
- Đường kính bóng từ: 1.25mm đến: 4.0mm,
- Chứng nhận ISO, CE VÀ FDA và FSC: Switzerland &amp; Australia
- Thân bóng và đầu tip của đường kính 1.25mm - 2.0mm có lớp phủ ái nước xen kẽ  - Thân bóng và đầu tip của đường kính 2.5mm - 4.0mm có lớp phủ kị nước xen kẽ</t>
  </si>
  <si>
    <t>PP2300519939</t>
  </si>
  <si>
    <t>Bóng nong động mạch vành siêu nhỏ đáp ứng được các tổn thương phức tạp</t>
  </si>
  <si>
    <t xml:space="preserve"> - Bóng nong được làm bằng vật liệu Polyamide.
- Entry profile: 0.41mm. Đầu tip làm bằng vật liệu Elastomer
- Crossing Profile: 0.58mm
 - Đoạn xa được phủ lớp ái nước M Coat
 -  Điểm đánh dấu cản quang dài 0.8mm
 - Đường kính trục: 1.9Fr - 2.7Fr 
 -  Đường kính: 1.0mm - 4.0mm. 
 -  Chiều dài 5mm - 40mm</t>
  </si>
  <si>
    <t>PP2300519940</t>
  </si>
  <si>
    <t>Bóng nong điều trị hẹp mạch máu não</t>
  </si>
  <si>
    <t>Bóng nong điều trị hẹp mạch máu não nội sọ</t>
  </si>
  <si>
    <t>- Bóng nong có ống thông 2 lòng
- Đường kính 1.5 - 4.0mm
- Dài từ 140-160cm</t>
  </si>
  <si>
    <t>- Bóng nong có ống thông 2 lòng dùng trong can thiệp điều trị xơ vữa động mạch nội sọ.
 - Đường kính 1.5 đến 4.0mm, 
 - Chiều dài bóng 8-15mm 
 - Chiều dài 150cm.</t>
  </si>
  <si>
    <t>PP2300519941</t>
  </si>
  <si>
    <t>Bóng nong mạch máu ngoại biên có phủ thuốc tương thích dây dẫn 0.014''</t>
  </si>
  <si>
    <t xml:space="preserve">- Bóng nong mạch máu ngoại biên có phủ thuốc, sử dụng dây dẫn 0.014" . 
 - Kích thước đường kính bóng 2mm -&gt; 4 mm; 
 - Chiều dài bóng 40mm -&gt; 150 mm.
 - Chiều dài Catheter các cỡ.
</t>
  </si>
  <si>
    <t>PP2300519942</t>
  </si>
  <si>
    <t>Bóng nong mạch vành áp lực thường có đường kính nhỏ 0.85 mm</t>
  </si>
  <si>
    <t>Thiết kế ống P-Tech tăng lực đẩy, chống xoắn vặn.
Thiết kế đầu tip thuôn sát (Sub-zero tip) dài 1.5-2.5mm.
Chất liệu bóng: Nylon/Pebax 
Lòng trong ống được mở rộng đến 30 cm tăng độ hỗ trợ &amp; khả năng lần theo dây dẫn
Đường kính bóng: 0.85 – 4 mm. 
Chiều dài bóng: 5 – 30 mm.
Áp lực thường: 6 atm. Áp lực gây vỡ bóng: 14 atm - 16 atm 
Lớp phủ ái nước Hydro-X (đầu tip đoạn xa đến exit marker của dây dẫn), Lớp phủ kháng nước Invio (lòng trong ống)
Số nếp gấp bóng: 2-3
Chiều dài khả dụng của ống thông: 140 cm, 145 cm (Ø0.85 – 1.25 mm)</t>
  </si>
  <si>
    <t>1 Cái/ Hộp</t>
  </si>
  <si>
    <t>PP2300519943</t>
  </si>
  <si>
    <t>Bóng nong mạch vành áp lực cao có 3 nếp gấp đường kính đến 5mm</t>
  </si>
  <si>
    <t>-Loại bóng: Bóng nong mạch vành áp lực cao,
-Chất liệu: Semi Crystalline Polymer (SCP),
-Mấy lớp: Bóng có 3 nếp gấp.
-Có phủ ái nước: Có
-Áp lực tròn bóng: 14atm . Áp lực vỡ bóng: 20atm
- Đường kính trước bơm bóng: Khẩu kính đầu vào (Lesion entry profile) 0.018 inch.
-Số điểm cản quang: 2 điểm.
- Chiều dài bóng từ: 8mm đến: 30mm
- Đường kính bóng từ: 2.0mm đến: 5.0mm
-Chứng nhận ISO, CE VÀ FDA và FSC: Switzerland &amp; Australia
-Công nghệ phủ đan xen từng phần (patchwork coating) kị nước, chống trơn trượt và bung chính xác</t>
  </si>
  <si>
    <t>01 cái/ hộp</t>
  </si>
  <si>
    <t>PP2300519944</t>
  </si>
  <si>
    <t>Bóng nong mạch vành có giãn nở đường kính nhỏ nhất 1.2mm</t>
  </si>
  <si>
    <t>- Bóng nong mạch vành có dãn nở 
 - Áp lực: 6-18 atm.
 - Chất liệu bóng: optiLEAP
 - Phủ lớp ái nước ZGlide - giúp giảm lực ma sát lên trục ống thông tới 51%. Thiết kế thân trong cấu tạo Bi-segment
 - Đường kính: 1.2-4.0mm
 - Chiều dài: 8-30mm. 
 - Tip profile siêu nhỏ: 0.017"
 - Crossing profile nhỏ ≥ 0.026". Marker làm bằng Platinum Iridium
 - Tiêu chuẩn chất lượng: ISO, CE</t>
  </si>
  <si>
    <t>Hộp 1 Cái</t>
  </si>
  <si>
    <t>Nội tim mạch: 20 cái, gộp chung HSTM</t>
  </si>
  <si>
    <t>PP2300519945</t>
  </si>
  <si>
    <t>Bóng nong mạch vành áp lực cao, sử dụng cho những tổn thương khó</t>
  </si>
  <si>
    <t>- Bóng áp lực cao: lên đến 20 atm.
- Đường kính: 2.0mm - 5.0mm, chiều dài: 6.0mm - 30mm.
-  Đường kính đầu 0.016"
- Lớp phủ ái nước
- Chất liệu đàn hồi 
- Định vị bằng hai marker metalic Platinum Iridium</t>
  </si>
  <si>
    <t>PP2300519946</t>
  </si>
  <si>
    <t>Bóng nong mạch vành áp lực thường, sử dụng cho những tổn thương khó</t>
  </si>
  <si>
    <t xml:space="preserve"> - Lớp phủ ái nước
- Thiết kế: 2.6F - 2.7F
- Chất liệu bán đàn hồi
- Đường kính: 1.25 mm - 5.0mm
- Chiều dài: 10mm – 40mm.
- Crossing profile 0.024"</t>
  </si>
  <si>
    <t>PP2300519947</t>
  </si>
  <si>
    <t>Bóng nong mạch vành bán đàn hồi các cỡ</t>
  </si>
  <si>
    <t>- Hai lớp phủ ái nước
- Bóng 2 nếp gấp và 3 nếp gấp
- Tip profile  ≥ 0.016''. Crossing profile ≥ 0.0186" 
- Đường kính bóng: 1.0 mm - 4.0 mm. 
- Chiều dài bóng: 5mm - 30 mm.
- Tiêu chuẩn: ISO/FDA (tiêu chuẩn Châu Âu)</t>
  </si>
  <si>
    <t>PP2300519948</t>
  </si>
  <si>
    <t>Bóng nong mạch vành có tẩm thuốc 3 nếp gấp các cỡ</t>
  </si>
  <si>
    <t>-Loại bóng: Bóng nong mạch vành tẩm thuốc Paclitaxel (3.0µg/mm2) được hấp thu trên hợp chất hữu cơ kị nước Butyryl-tri-hexyl citrate (BTHC)
-Chất liệu: Semi Crystalline Co-Polymer (SCP),
-Mấy lớp: Bóng có 3 nếp gấp.
-Áp lực tròn bóng: 7atm  Áp lực vỡ bóng: 13atm
-Đường kính trước bơm bóng: Khẩu kính đầu vào (Lesion entry profile) 0.017 inch.
-Số điểm cản quang: 2 điểm.
-Chiều dài bóng từ: 10mm đến: 30mm
-Đường kính bóng từ: 2.0mm đến: 4.0mm
-Chứng nhận ISO, CE.
-Công nghệ phủ đan xen từng phần (patchwork coating) kị nước, chống trơn trượt và bung chính xác</t>
  </si>
  <si>
    <t>1 cái/ hộp</t>
  </si>
  <si>
    <t>Bỏ Nội tim mạch
 HSTM dự trù chung 2 khoa</t>
  </si>
  <si>
    <t>PP2300519949</t>
  </si>
  <si>
    <t>Bóng nong mạch vành áp lực cao không đàn hồi 3 nếp gấp các cỡ</t>
  </si>
  <si>
    <t>- Bóng 3 nếp gấp
 - RBP 21 bar (Ø 2.0, 2.5, 2.75, 3.0), RBP 19 bar (Ø 3.25, 3.5, 4.0, 4.5). NP 12 bar. 
 - Chất liệu bóng Non-compliant polyamide.
 - Đường kính: 2.0mm -&gt; 4.5mm. 
 - Chiều dài: 5mm -&gt; 20mm
 - Bóng không bị giãn nỡ theo chiều dọc, không bị biến dạng ngay cả tại áp lực vỡ bóng, bơm xả nhiều lần. 
 - Trục gần 1.9F (0.64 mm), Trục xa 2.7F (0.90 mm).
 - Chiều dài catheter 154cm. Phủ ái nước</t>
  </si>
  <si>
    <t>Chất liệu bóng không đàn hồi polyamide. 
 Bóng không bị giãn nở theo chiều dọc, không bị biến dạng ngay cả khi ở áp suất cao. Tỉ lệ nở bóng ít hơn 1% trên mỗi atm. 
 Thiết kế bóng 3 cánh. 
 Lớp phủ ái nước. 
 Đầu tip thiết kế thuôn dần dài 3.5mm, khẩu kính xâm nhập tổn thương 0.016" (0.40mm). 
 Trục gần 1.9F (0.64mm), Trục xa 2.7F (0.90mm)
 Đường kính 2.0-4.50-mm. Chiều dài: 5-20mm.</t>
  </si>
  <si>
    <t>PP2300519950</t>
  </si>
  <si>
    <t>Bóng nong mạch vành không đàn hồi, công nghệ 2 lớp, các cỡ</t>
  </si>
  <si>
    <t xml:space="preserve">- Công nghệ 2 lớp phủ ái nước, 3 nếp gấp
- Tip profile ≥ 0.016''
- Hai marker 
- Bóng giãn nở 0.55%.
- Đường kính: 2.0mm - 5.0 mm. 
- Chiều dài: 6mm - 30 mm. </t>
  </si>
  <si>
    <t>PP2300519951</t>
  </si>
  <si>
    <t>Bóng nong mạch vành áp lực cao không giãn nở</t>
  </si>
  <si>
    <t>- Bóng nong mạch vành có phủ lớp ái nước. Chất liệu: Polyamide 12 Grilamide L25. 
- Bóng không giãn nở, thành bóng mỏng chịu được áp lực cao. 
- Áp lực định danh 10-12 atm, áp lực vỡ bóng định danh ≥ 21 atm. 
- Chiều dài catheter khả dụng ≤ 140cm.
- Đường kính bóng: 1.5mm - 4.5mm
- Chiều dài bóng: 6mm- 30mm
- Biên độ giãn nở đường kính tại áp lực vỡ bóng định danh ≤ 0.44mm.</t>
  </si>
  <si>
    <t>PP2300519952</t>
  </si>
  <si>
    <t>Cây đẩy chỉ giúp đẩy và luồn chỉ với 3 tùy chọn khâu.</t>
  </si>
  <si>
    <t>- Gồm các loại đầu mũi thẳng, cong
-  Thân cứng một mảnh chống cong và gẫy.
-  Kèm chỉ chiều dài ≥ 38"
- Vô trùng</t>
  </si>
  <si>
    <t>PP2300519953</t>
  </si>
  <si>
    <t>Chỉ khâu chỉnh hình siêu bền, kèm kim</t>
  </si>
  <si>
    <t>- Chỉ chất liệu polyethylene/UHMWPE
- Chiều dài: 90cm -100cm
- Kim bằng thép không gỉ, dài 26mm, độ cong 1/2
- Tiệt trùng</t>
  </si>
  <si>
    <t xml:space="preserve">Tép/cái </t>
  </si>
  <si>
    <t>PP2300519954</t>
  </si>
  <si>
    <t>Chỉ khâu siêu bền dùng cho nội soi các loại</t>
  </si>
  <si>
    <t xml:space="preserve">- Chỉ không tiêu kèm kim. 
- Chất liệu: polyethylene/UHMWPE
- Dài ≥ 38 Inch. 
- Tiệt trùng. </t>
  </si>
  <si>
    <t>PP2300519955</t>
  </si>
  <si>
    <t>Dây bơm nước dùng trong nội soi chạy bằng máy</t>
  </si>
  <si>
    <t xml:space="preserve">- Dây bơm nước dùng trong nội soi khớp
- Vật liệu: Nhựa PVC/ Silicone
- Tiệt trùng
- Cung cấp kèm máy bơm nước khi sử dụng.
</t>
  </si>
  <si>
    <t>Gói / cái</t>
  </si>
  <si>
    <t>PP2300519956</t>
  </si>
  <si>
    <t>Dây bơm thuốc cản quang đo áp lực cao</t>
  </si>
  <si>
    <t xml:space="preserve">Dây bơm đo áp lực cao
- Vật liệu làm bằng PVC, Nylon/ Polyurethane
- Chịu áp lực từ 500 psi( 34 bar), 900 psi ( 62 bar),1200 psi (83 bar) (tùy mã sản phẩm) với nhiều màu sắc khác nhau để dễ phân biệt, giúp tăng tính an toàn và giảm thời gian thủ thuật.
- Chiều dài: 25, 51, 76, 122, 183 cm (10", 20", 30", 48", 72")
- Tiêu chuẩn chất lượng: ISO, CE (tiêu chuẩn châu âu)/FDA-Mỹ
</t>
  </si>
  <si>
    <t>25 cái/ Hộp</t>
  </si>
  <si>
    <t>PP2300519957</t>
  </si>
  <si>
    <t>Dây dẫn ái nước có trợ lực xoay</t>
  </si>
  <si>
    <t xml:space="preserve">Dây dẫn ái nước dùng trong chẩn đoán và can thiệp mạch ngoại biên:
- Có lõi Nitinol và áo cản quang (radipaque jacket) với chất liệu polyurethane/ tungsten, và lớp áo ái nước dạng gel chất liệu Hydrophilic co-polymer giúp phủ một lớp nước liên tục trên thân dây dẫn, giúp tối ưu tính trơn và độ bền kéo dài 
- Dây dẫn có trợ lực tốt, đáp ứng độ torque theo tỷ lệ 1:1
- Có 2 dạng đầu tip: đầu cong chữ J (angled) và đầu thẳng. Độ cứng gồm 2 dạng: Chuẩn và cứng.
- Đủ các kích cỡ  0.035", 0.038", 0.025", 0.018" chiều dài từ 80cm, 150cm, 180cm, 220cm, 260cm.
- Tiêu chuẩn chất lượng: ISO, CE (tiêu chuẩn châu âu) và FDA-Mỹ
</t>
  </si>
  <si>
    <t>Nếu GMHS đã đề xuất thì lấy số lượng GMHS. Thông số mời thầu lấy theo file này</t>
  </si>
  <si>
    <t>PP2300519958</t>
  </si>
  <si>
    <t>Bóng nong mạch vành không giãn nở dùng cho CTO</t>
  </si>
  <si>
    <t>- Có 01 proximal  marker (đối với đường kính 0.85mm), 01 central marker (đối với đường kính 1.1mm)
- Có 3 nếp gấp
- Phủ lớp ái nước cả bóng và thân đầu xa. 
- Khẩu kính băng qua tổn thương tối thiểu ≤ 0.0205".
- Đường kính bóng: 0.85mm - 1.1mm, 
- Chiều dài bóng: 6mm -20 mm.</t>
  </si>
  <si>
    <t>PP2300519959</t>
  </si>
  <si>
    <t>Dây dẫn can thiệp mạch vành mềm, có phủ hydrophilic</t>
  </si>
  <si>
    <t xml:space="preserve">- Cấu tạo trục với công nghệ nối trực tiếp DuoCore, không mối hàn
- Kích thước: 0.014'' x 180cm
- Chiều dài đoạn xa có lớp cuộn phía ngoài: 25 cm
- Chiều dài phần đầu cản quang: 3 cm 
- Lớp phủ:  Hydrophilic coating, PTFE coating và Silicone coating
- Đầu gần được đánh dấu giúp dễ phân biệt loại dây dẫn: 
 </t>
  </si>
  <si>
    <t>Hộp/ 5 cái</t>
  </si>
  <si>
    <t xml:space="preserve">Nếu GMHS đã đề xuất thì lấy số lượng GMHS. </t>
  </si>
  <si>
    <t>PP2300519960</t>
  </si>
  <si>
    <t>Bóng nong mạch vành siêu áp lực cao 35 bar thành bóng 2 lớp</t>
  </si>
  <si>
    <t>- Dùng trong các trường hợp nong lại tổn thương bị vôi hóa nặng. 
 -  Áp lực vỡ bóng lên đến 35 bar. 
 - Cấu trúc bóng kép 2 lớp
 - Đường kính 1.5mm - 4.5mm; dài 10mm- 20mm.</t>
  </si>
  <si>
    <t>nội tim mạch: 15 cái, gộp chung HSTM</t>
  </si>
  <si>
    <t>PP2300519961</t>
  </si>
  <si>
    <t>Bột cản quang pha keo nút dị dạng mạch não</t>
  </si>
  <si>
    <t>- Bột kim loại taltalum lọ 0,5g dùng pha keo Hystoacryl gây tắc mạch máu để tăng độ cản quang và độ đặc của keo Hystoacry .</t>
  </si>
  <si>
    <t>Hộp/8 lọ</t>
  </si>
  <si>
    <t>PP2300519962</t>
  </si>
  <si>
    <t>Dây dẫn chuẩn đoán mạch vành lõi thép không gỉ các cỡ</t>
  </si>
  <si>
    <t xml:space="preserve">Dây dẫn chẩn đoán
- Lõi làm bằng thép không gỉ dùng trong thủ thuật chẩn đoán. Các dạng lõi gồm: lõi cố định (fix core); Lõi di động (Moveable Core), lõi thuôn nhọn (Tapered Core)
- Có phủ PTFE (dạng pre-coating) giúp có thể di chuyển uốn khúc để tối ưu hóa độ linh hoạt của dây dẫn.
- Có Heparin giúp giảm ngưng tập huyết khối (tùy mã sản phẩm)
- Có thiết bị giúp hỗ trợ flush (Ringmaster) giúp dễ dàng áo nước cho dây dẫn, giúp giữ dây dẫn giữ lớp áo nước trong suốt tiến trình can thiệp (tùy mã sản phẩm)
- Có kèm thiết bị làm thẳng dầu tip chữ J (J straightener)
- Dạng đầu tip đa dạng: thẳng, chữ J (đầu tip dài 1.5; 3, 6, 15 mm), đầu tip Newton/ LT/ LLT (đầu tip dài 13.5, 18.5,23,5 cm); đầu tip Bentson/ Bentson ST (dầu tip dài 10 cm, 23 cm), thuôn ngắn (Short Taper)
- Đủ các kích cỡ:  0.038", 0.035”, 0.025”, 0.021", 0.018”; 80cm, dài150cm, 180cm và 260cm;
- Tiêu chuẩn chất lượng: ISO, CE (tiêu chuẩn châu âu) và FDA-Mỹ
</t>
  </si>
  <si>
    <t>10 cái/ Hộp</t>
  </si>
  <si>
    <t>PP2300519963</t>
  </si>
  <si>
    <t>Dây dẫn chẩn đoán tim mạch 200 cm - 300 cm</t>
  </si>
  <si>
    <t>- Dây dẫn 0.035" với đầu tip mềm dẻo, tip load là 6.3
  gf  &amp; độ cứng thân ống 3.6 N giúp
  tăng lực đẩy. 
    - Lõi nitinol cản quang phủ nhựa tổng hợp polyester resin dễ thao tác. Phủ
  lớp ái nước ngoài dây dẫn.
    - Hình dạng đầu tip: 1.5, 3, 6 J, straight, angle.
    - Chiều dài khả dụng: 200 - 300 cm. (Chi tiết các cỡ)</t>
  </si>
  <si>
    <t>PP2300519964</t>
  </si>
  <si>
    <t>Dây dẫn dịch tưới hoạt dịch ổ khớp</t>
  </si>
  <si>
    <t>- Dây sử dụng cho máy bơm nước trong phẫu thuật nội soi có hộp điều khiển.
- Lưu lượng nước ≥ 2.0l/phút, có hai đường nước ra và đường nước vào riêng biệt</t>
  </si>
  <si>
    <t>PP2300519965</t>
  </si>
  <si>
    <t>Dây dẫn chẩn đoán tim mạch 50cm - 180 cm</t>
  </si>
  <si>
    <t>- Dây dẫn 0.035" với đầu tip mềm dẻo, tip load là 6.3
  gf  &amp; độ cứng thân ống 3.6 N giúp
  tăng lực đẩy. 
    - Lõi nitinol cản quang phủ nhựa tổng hợp polyester resin dễ thao tác. Phủ
  lớp ái nước ngoài dây dẫn.
    - Hình dạng đầu tip: 1.5, 3, 6 J, straight, angle.
    - Chiều dài khả dụng: 50 - 180 cm.</t>
  </si>
  <si>
    <t>PP2300519966</t>
  </si>
  <si>
    <t>Dây dẫn đường có lớp ái nước, lõi Nitinol</t>
  </si>
  <si>
    <t>-  Lõi là hợp kim Nitinol
  siêu đàn hồi.
    -  Lớp ngoài là Polyurethane, tăng
  tính cản quang bằng lớp Tungsten.
    -  Lớp phủ ái nước hydrophilic M
  Coat.
    Hình dạng đầu tip: đầu thẳng, đầu cong (Straight, Angled)
    Kích thước: 
    - Chiều dài dây dẫn: 150 cm
    - Chiều dài của phần đầu linh hoạt: 3 cm
    - Đường kính: 0.035'', 0.025''</t>
  </si>
  <si>
    <t>PP2300519967</t>
  </si>
  <si>
    <t>Dây dẫn có lưới lọc bảo vệ trong can thiệp mạch cảnh</t>
  </si>
  <si>
    <t>- Dụng cụ bảo vệ ngoại vi có dây dẫn gắn lưới lọc hình chóp nón, kèm ống thông dẫn và thu hồi
- Đường kính lưới 3-7mm, chiều dài dây đẩy 190cm -&gt; 300cm.</t>
  </si>
  <si>
    <t>E-HSMT yêu cầu đặc tính kỹ thuật : Dây dẫn có lưới lọc bảo vệ trong can thiệp mạch cảnh đường kính lưới 3-7mm nhưng đặc tính kỹ thuật của sản phẩm dự thầu đường kính khoảng từ 3.5 đến 5.5mm</t>
  </si>
  <si>
    <t>PP2300519968</t>
  </si>
  <si>
    <t>Dây dẫn đường cho catheter ái nước 260cm</t>
  </si>
  <si>
    <t>-  Lõi là vật liệu
  Nitinol, hợp kim siêu đàn hồi.
    -  Lớp ngoài là Polyurethane, tăng
  tính cản quang bằng lớp Tungsten
    -  Lớp phủ ái nước Hydrophilic M
  coat
    Hình dạng đầu: đầu cong, đầu thẳng (Angled, Straight)
    Kích thước: 
    - Chiều dài dây dẫn: 260 cm
    - Chiều dài của phần đầu linh hoạt: 3 cm
    - Đường kính: 0.035''</t>
  </si>
  <si>
    <t>Nội tim mạch: lấy theo số lượng GMHS</t>
  </si>
  <si>
    <t>PP2300519969</t>
  </si>
  <si>
    <t>Đĩa đệm cột sống cổ lối trước, các cỡ</t>
  </si>
  <si>
    <t>- Vật liệu: PEEK và Titanium.
- Thiết kế dạng hình thang. 
- Mặt trên và mặt dưới có răng cưa (độ cao răng từ 0.5mm – 0.8mm) 
- Đĩa đệm có 3 điểm đánh dấu làm bằng Titanium 
- Đường kính/ Độ cao: 5mm -13 mm.
- Độ rộng: 15 mm
- Độ sâu: 12 mm 
- Góc nghiêng: 0 độ đến 8 độ.</t>
  </si>
  <si>
    <t>PP2300519970</t>
  </si>
  <si>
    <t>Đĩa đệm cột sống lưng loại cong, các cỡ</t>
  </si>
  <si>
    <t>- Vật liệu: PEEK và Titanium .
- Thiết kế dạng cong 
- Mặt trên và mặt dưới có răng cưa (độ cao răng từ 0.5mm – 0.8mm) 
- Góc nghiêng 0 độ đến 8 độ
- Độ ưỡn từ 0 độ đến 10 độ
- Hai đầu đĩa đệm được vát góc 30 độ 
- Đĩa đệm có thể xoay một góc từ 10 độ đến 90 độ khi đặt
- Thân đĩa đệm có các lỗ suốt giúp tăng tốc độ lành xương.  
- Đĩa đệm có 3 điểm đánh dấu làm bằng Titanium 
- Độ dài: 25mm đến 30mm. 
- Đường kính/ Độ cao: 7mm - 13mm. 
- Bán kính cong: 28mm - 34mm.</t>
  </si>
  <si>
    <t>PP2300519971</t>
  </si>
  <si>
    <t>Đĩa đệm cột sống lưng loại thẳng, các cỡ</t>
  </si>
  <si>
    <t xml:space="preserve">- Vật liệu: PEEK và Titanium 
- Thiết kế dạng thẳng hình viên đạn, đầu thuôn.
- Mặt trên và mặt dưới có răng cưa (chiều cao răng từ 0.5mm – 0.8mm) 
- Góc nghiêng: 0 độ đến 10 độ
-  Độ ưỡn: 0 độ đến 15 độ 
- Thân đĩa đệm có các lỗ suốt
- Đĩa đệm có 3 điểm đánh dấu làm bằng Titanium 
- Độ rộng: 10mm. 
- Độ dài: 22mm - 30mm.
- Đường kính/ Độ cao: 7mm -13mm. </t>
  </si>
  <si>
    <t>PP2300519972</t>
  </si>
  <si>
    <t>Đĩa đệm cột sống lưng, đóng gói tiệt trùng sẵn, lối bên</t>
  </si>
  <si>
    <t>- Chất liệu PEEK
- Kích thước: dài 22-32mm, rộng 8-13mm, cao 7- 14mm
- Bên trong khoang chứa xương
- Đóng gói tiệt trùng</t>
  </si>
  <si>
    <t>PP2300519973</t>
  </si>
  <si>
    <t>Đinh chốt titan cẳng chân các cỡ</t>
  </si>
  <si>
    <t xml:space="preserve"> - Đinh đường kính 8mm -10 mm, chiều dài : 255mm - 375 mm;
 - Vít chốt đường kính 4.3mm- 4.8mm, chiều dài các cỡ</t>
  </si>
  <si>
    <t>1 cây/gói</t>
  </si>
  <si>
    <t>PP2300519974</t>
  </si>
  <si>
    <t>Đinh chốt titan đùi các cỡ</t>
  </si>
  <si>
    <t>- Đinh đường kính 9mm - 11 mm, chiều dài các cỡ
- Vít chốt đường kính 4.7- 6.4mm, chiều dài các cỡ</t>
  </si>
  <si>
    <t>PP2300519975</t>
  </si>
  <si>
    <t>Dây điện cực có bóng dùng cho máy tạo nhịp tạm thời</t>
  </si>
  <si>
    <t>• Chất liệu woven tương thích sinh học, mềm ở nhiệt độ cơ thể và thích ứng với màng trong tim
 • Bóng bằng latex có thể tích lên tới 1.5 ml, thiết kế của bóng hỗ trợ đặt dây dễ dàng không cần X-quang.
 • Kích thước thân tùy chọn 5F
 • Điện cực thứ nhất nằm ở đầu chóp dây điện cực
 • Điện cực thứ hai cách đầu chóp khoảng 1cm.
 • Kèm theo kim, syringe, ECG adapter, Safety Adapte</t>
  </si>
  <si>
    <t>Dây</t>
  </si>
  <si>
    <t>PP2300519976</t>
  </si>
  <si>
    <t>Dây điện cực tạo nhịp tạm thời có bóng các cỡ</t>
  </si>
  <si>
    <t>Dây dẫn tín hiệu cho máy tạo nhịp tim tạm thời với đầu chữ S để dễ vào thất. Dài ≥ 110 cm với thân dây polyurethane. 
 Tương thích với dây cáp điện cực của máy tạo nhịp Model Reocor/S,Hãng Biotronik của bệnh viện</t>
  </si>
  <si>
    <t>Hộp/Cái</t>
  </si>
  <si>
    <t>PP2300519977</t>
  </si>
  <si>
    <t>Dụng cụ cố định mạch vành trong phẫu thuật bắc cầu động mạch vành</t>
  </si>
  <si>
    <t xml:space="preserve"> - Dụng cụ có các đầu giác hút có thể tự động căng rộng
 - Thân được bọc silicone có thể uốn cong linh hoạt, đế có thể xoay được 360 độ
 - Khoá kiểm soát áp lực hút,  kẹp chắc chắn để gắn lên hệ thống banh ngực.
- Tiêu chuẩn chất lượng: ISO, FDA (Mỹ)/ CE (tiêu chuẩn châu âu)</t>
  </si>
  <si>
    <t>PP2300519978</t>
  </si>
  <si>
    <t>Dụng cụ cố định mỏm tim trong phẫu thuật mạch vành</t>
  </si>
  <si>
    <t>- Thiết kế độc đáo, nhiều ống hút trên dụng cụ chụp giúp cố định tim hiệu quả.</t>
  </si>
  <si>
    <t>PP2300519979</t>
  </si>
  <si>
    <t>Dụng cụ dẫn lưu lòng động mạch vành mổ bắc cầu động mạch vành</t>
  </si>
  <si>
    <t>- Ống dẫn nội mạch bằng silicone 
 - Đường kính lòng ống từ  1.0mm-3.0mm
-  2 đầu ống được thiết kế thuôn bầu được đánh dấu cản quang. 
- Thân ống được buộc với thẻ đánh dấu cản quang ghi cỡ ống dẫn.</t>
  </si>
  <si>
    <t>Hộp/5 cái</t>
  </si>
  <si>
    <t>PP2300519980</t>
  </si>
  <si>
    <t>Dụng cụ đóng mạch máu không cần bộc lộ động mạch</t>
  </si>
  <si>
    <t>Dụng cụ đóng mạch bằng chỉ ngoại khoa</t>
  </si>
  <si>
    <t>- Dụng cụ đóng mạch máu sau can thiệp bằng chỉ ngoại khoa 3.0  
- Cho lỗ động mạch từ 5F đến 21F không cần bộc lộ động mạch</t>
  </si>
  <si>
    <t>- Đóng mạch bằng chỉ tạo sẵn, loại chỉ Polypropylene
 - sử dụng cho lỗ vào động mạch đùi 5F đến 21F; cho lỗ vào tĩnh mạch đùi 5F đến 24F</t>
  </si>
  <si>
    <t>Số lượng dùng tăng do dụng cụ đã được thanh toán BHYT</t>
  </si>
  <si>
    <t>Nội tim mạch đồng ý với điều chỉnh tên danh mục, yêu cầu kỹ thuật của Nội thần kinh</t>
  </si>
  <si>
    <t>PP2300519981</t>
  </si>
  <si>
    <t>Dụng cụ bắt dị vật 3 vòng kích thước lớn</t>
  </si>
  <si>
    <t>Dụng cụ bắt dị vật kích thước lớn
 - Ba dây cáp bằng Nitinol của En Snare xoắn lại với nhau
 - Có một dải Platinum liên kết chặt với các loop để tăng tính nhận biết
 - Dây Nitinol siêu đàn hồi có đặc tính là mềm dẻo, có độ chịu xoắn tốt, và độ xoắn được kiểm soát 1:1.
 - Có dải band marker cản quang giúp xác định thiết bị một cách chính xác.
 - Kích thước làm việc: 6-10mm, 9-15mm, 12-20mm, 18-30mm, 27-45mm
 - Chiều dài catheter: 100cm
 - Chiều dài của snare: 120 cm</t>
  </si>
  <si>
    <t>1 Cái/hộp hoặc 1 bộ/hộp</t>
  </si>
  <si>
    <t>PP2300519982</t>
  </si>
  <si>
    <t>Dụng cụ bắt dị vật 3 vòng kích thước nhỏ</t>
  </si>
  <si>
    <t>Dụng cụ bắt dị vật kích thước nhỏ
 - Ba dây cáp bằng Nitinol của En Snare xoắn lại với nhau
 - Có một dải Platinum liên kết chặt với các loop để tăng tính nhận biết
 - Dây Nitinol siêu đàn hồi có đặc tính là mềm dẻo, có độ chịu xoắn tốt, và độ xoắn được kiểm soát 1:1.
 - Có dải band marker cản quang giúp xác định thiết bị một cách chính xác.
 - Thước làm việc: 2-4mm, 4-8mm,
 - Chiều dài catheter: 150cm
 - Chiều dài của snare: 175 cm
 - Hạn dùng 3 năm.
 - Tiêu chuẩn chất lượng: ISO và FDA-Mỹ</t>
  </si>
  <si>
    <t>PP2300519983</t>
  </si>
  <si>
    <t>Dụng cụ đóng mạch với khả năng tự tiêu và cơ chế cầm máu kép</t>
  </si>
  <si>
    <t>Cấu tạo gồm các thành phần sau: 
 + Dụng cụ đóng mạch 
 + 01 dây dẫn cỡ 0.035'' hoặc 0.038'' dài 70cm
 + 01 dilator - 01 sheath Kích cỡ: 6Fr và 8Fr
 - Sử dụng cơ chế cầm máu kép</t>
  </si>
  <si>
    <t>Hộp/ 5 bộ</t>
  </si>
  <si>
    <t>PP2300519984</t>
  </si>
  <si>
    <t>Dụng cụ mở đường vào động mạch có van cầm máu</t>
  </si>
  <si>
    <t>- Kim chọc mạch cỡ 18G hoặc 20G
 - Mini plastic guide wire cỡ 0.025'', 0.035", dài 45cm
 - Bơm tiêm 2.5ml
 - Introducer sheath
 - Dilator (que nong)
 Đặc điểm:
 - Van cầm máu kiểu "Cross-Cut"
 - Kích thước: cỡ 4F, 5F, 6F, 7F, 8F, dài 7cm, 10cm
 - Vật liệu: Dilator chất liệu Polypropylene; Sheath làm bằng ETFE (ethylene tetrafluoroethylene)</t>
  </si>
  <si>
    <t>Nội tim mạch: theo số lượng GMHS</t>
  </si>
  <si>
    <t>PP2300519985</t>
  </si>
  <si>
    <t>Dụng cụ cắt Coil</t>
  </si>
  <si>
    <t>Dụng cụ cắt Coil cơ học</t>
  </si>
  <si>
    <t>- Cắt coil nhanh, mức độ sử dụng ổn định
- Có khả năng cắt &gt;10 coil liên tục.
- Có thể là loại cắt cơ hoặc cắt điện</t>
  </si>
  <si>
    <t>- Cắt coil nhanh, mức độ sử dụng ổn định
 - Có khả năng cắt &gt;10 coil liên tục.
 - Cơ chế cắt cơ
 - Tương thích với coil hãng sản xuất</t>
  </si>
  <si>
    <t>loại cắt coil phải phù hợp với loại coil trúng thầu, vì mỗi hãng coil có dụng cụ cắt chuyên biệt riêng</t>
  </si>
  <si>
    <t>PP2300519986</t>
  </si>
  <si>
    <t>Dụng cụ lấy huyết khối các cỡ</t>
  </si>
  <si>
    <t xml:space="preserve">- Cấu trúc sợi bện đan xen, thiết kế trục stylet
- Chiều dài trục: 140 cm
- Chiều dài đầu tip: 6 mm
- Lớp phủ ái nước, dài 40 cm
- Có 2 kích cỡ: 6F hoặc 7F
- Bao gồm: xylanh có khóa, dây nối có khóa 2 chiều, dụng cụ đẩy, màng lọc </t>
  </si>
  <si>
    <t>Hộp/ 1 bộ</t>
  </si>
  <si>
    <t>Nếu GMHS đã đề xuất thì lấy số luong chung từ GMHS</t>
  </si>
  <si>
    <t>PP2300519987</t>
  </si>
  <si>
    <t>Giá đỡ mạch cảnh các cỡ</t>
  </si>
  <si>
    <t>Giá đỡ mạch cảnh các cỡ cấu trúc đóng (close-cell)</t>
  </si>
  <si>
    <t xml:space="preserve">- Stent động mạch cảnh tự bung
 - Chiều dài ống thông có gắn stent 135cm.
 - Chiều dài: 30cm -&gt; 60cm
 - Đường kính: 6mm -&gt; 10mm
</t>
  </si>
  <si>
    <t>Stent tự bung bằng sheath. 
 Có thể thu stent lại sau khi đã bung ra được 50%. 
 Thiết kế stent dạng closed-cell
 Thiết kế hệ thống: Monorail. 
 Đường kính: 6-10mm
 Chiều dài: các cỡ
 Dây dẫn tương thích 0.014".</t>
  </si>
  <si>
    <t>PP2300519988</t>
  </si>
  <si>
    <t>Giá đỡ mạch vành phủ thuốc có tác động kép các cỡ</t>
  </si>
  <si>
    <t>Giá đỡ  mạch vành chất liệu Cobalt Chromium, có lớp phủ  hấp thụ sinh học, tẩm thuốc Sirolimus 
Độ dày khung giá đỡ: 60 μm, 80 μm
Đường kính: 2.25mm - 4.0 mm
Chiều dài: 9mm - 40 mm
- Tiêu chuẩn chất lượng: ISO, FDA (Mỹ)/CE (châu âu)</t>
  </si>
  <si>
    <t>PP2300519989</t>
  </si>
  <si>
    <t>Giá đỡ mạch vành phủ thuốc với lớp phủ kép</t>
  </si>
  <si>
    <t>- Giá đỡ mạch vành phủ thuốc Sirolimus với lớp phủ kép Biolute và ProBio
 - Chất liệu: Cobalt Chromium với lớp phủ kép Biolute và ProBio
 - Phủ thuốc: Sirolimus. Mật độ: 1.4µg/mm²
 - Loại Polymer: Tự tiêu
 - Độ dày khung Stent: 60 µm (0.0024 inch) với đường kính 2.25mm-3.0mm, đường kính 3.5mm - 4.0mm có kích thước thanh stent 80 µm (0.0031 inch)
 - Công nghệ ép stent sát trên nền bóng (Deep Embedding) khiến khả năng vượt qua tổn thương tốt hơn
 - Chiều dài từ: 9mm đến 40mm
 - Đường kính từ: 2.25mm đến 4.0mm
 - Chứng nhận ISO, CE và PMA thị trường Mỹ</t>
  </si>
  <si>
    <t>PP2300519990</t>
  </si>
  <si>
    <t xml:space="preserve">Khung giá đỡ mạch vành phủ thuốc Sirolimus, polymer tự tiêu </t>
  </si>
  <si>
    <t>- Chất liệu Cobalt Chromium L605, polymer tự tiêu Poly (DL-lactide-co-caprolactone) phủ mặt áp thành mạch kiểu Abluminal &amp; Gradient,
 - Độ dày 80µm đến 85µm
 - Thân hệ thống đẩy được gia cố bằng lõi thép không gỉ
 - Entry profile: 0.018''. Đầu vào vật liệu polyamide elastomer.
 - Crossing profile: 0.044'' (với cỡ 3.0mm)
 - Áp lực tham chiếu: 9atm. Áp lực tối đa: 16atm (với cỡ từ 2.25mm đến 3.0mm); 14atm (với cỡ từ 3.5mm đến 4.0mm)
 - Đường kính trục đoạn xa: 2.7Fr có lớp phủ ái nước, đoạn gần 1.9Fr
 - Kích cỡ stent: Đường kính 2.25mm đến 4.0mm. Chiều dài: 9mm đến 38mm
 Nghiên cứu trên hơn 4500 bệnh nhân nguy cơ chảy máu cao tại 140 bệnh viện; 30 quốc gia, DAPT 1 tháng không làm tăng nguy cơ thiếu máu cục bộ nhưng làm giảm nguy cơ chảy máu, Có phân tích dưới nhóm trên bệnh nhân có hoặc không dùng kèm OAC, nguy cơ chảy máu thấp hơn trên bệnh nhân không sử dụng OAC (MASTER DAPT) .</t>
  </si>
  <si>
    <t>PP2300519991</t>
  </si>
  <si>
    <t>Khóa thép (dây chỉ thép)</t>
  </si>
  <si>
    <t>- Vật liệu bằng thép không gỉ, miếng đệm bằng titanium.
-  Kích thước: đường kính 1.2mm - 1.5mm
- Tiệt trùng</t>
  </si>
  <si>
    <t>Hộp/2 cái</t>
  </si>
  <si>
    <t>PP2300519992</t>
  </si>
  <si>
    <t>Khớp gối nhân tạo toàn phần có xi măng thiết kế hộp ổn định lối sau</t>
  </si>
  <si>
    <t>1, Đĩa đệm mâm chày: kích cỡ: size 1-2, 3-4, 5-6,7-8. Mỗi size có các độ dày sau: 9, 11, 13, 15, 18 mm. Chất liệu UHMWPE/hợp kim titan.
2. Mâm chày: Chất liệu titanium/peek/polyethelene với 6 kích cỡ  riêng biệt trái, phải: 1, 2, 3, 4, 5, 6. Chiều trước sau các cỡ. 
3. Lồi cầu xương đùi: chất liệu CoCr/hợp kim titan với các cỡ
4.  Bánh chè: với đường kính: 23mm- 35mm; độ dày 9mm -13mm 
5. Xi măng xương không kháng sinh</t>
  </si>
  <si>
    <t>PP2300519993</t>
  </si>
  <si>
    <t>Khớp gối toàn phần di động có xi măng</t>
  </si>
  <si>
    <t>- Khớp gối toàn phần có tâm chuyển động ở phía sau là đơn trục cho phép duỗi hoàn toàn 
- Miếng đệm mâm chày có tính di động
- Lồi cầu đùi: bằng hợp kim chromium cobalt molybdenum, có 5 kích cỡ bên trái, 5 kích cỡ bên phải.
- Mâm chày: bằng hợp kim chromium cobalt molybdenum, có nhiều kích cỡ.
- Lớp đệm: bằng vật liệu polyethylene, chiều cao 9mm-15mm, mỗi chiều cao có nhiều kích cỡ.
- Xương bánh chè: vật liệu polyethylene, đường kính 31mm -37mm.</t>
  </si>
  <si>
    <t>Hộp/1 Cái</t>
  </si>
  <si>
    <t>PP2300519994</t>
  </si>
  <si>
    <t>Khớp háng bán phần có xi măng</t>
  </si>
  <si>
    <t xml:space="preserve">1. Chuôi có xi măng: Góc cổ chuôi: 125-135 độ. Vật liệu thép không gỉ, các cỡ.
2. Ổ cối bán phần: Bề mặt ngoài bằng thép ko gỉ, bề mặt bên trong bằng polyethylene. Đường kính các cỡ
 - Ổ cối có khóa ràng chống trật khớp
3.Đầu xương đùi (chỏm): Chất liệu thép không rỉ. 
4.Nút chặn
5.Xi măng </t>
  </si>
  <si>
    <t>PP2300519995</t>
  </si>
  <si>
    <t>Khớp háng bán phần không xi măng, chuôi dài</t>
  </si>
  <si>
    <t xml:space="preserve">1. Chuôi xương đùi: 
- Góc cổ chuôi 125-135 độ 
 - Vật liệu: hợp kim Titanium
 - Cổ chuôi 12/14. Chuôi có 2 lỗ bắt vít điều chỉnh.
2. Ổ cối bán phần: Bề mặt ngoài bằng thép ko gỉ,  Bề mặt bên trong bằng polyethylene.
 - Ổ cối có khóa chống trật khớp
3.Đầu xương đùi: Thép không rỉ. </t>
  </si>
  <si>
    <t>PP2300519996</t>
  </si>
  <si>
    <t>Khớp háng bán phần không xi măng</t>
  </si>
  <si>
    <t xml:space="preserve">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Chất liệu thép không rỉ. Kích cỡ: 12/14 </t>
  </si>
  <si>
    <t>PP2300519997</t>
  </si>
  <si>
    <t>Khớp háng bán phần không xi măng, ổ cối lưỡng cực</t>
  </si>
  <si>
    <t>1. Chuôi khớp chất liệu hợp kim Titanium 6Al-4V, chiều dài từ 120mm - 190 mm, góc cổ chuôi từ 125 -145 độ.
 2. Chỏm khớp phù hợp cổ côn 12/14 chất liệu Cobalt Chrome hoặc tương đương
 3. Ổ cối lưỡng cực có lót đường kính trong 22mm-&gt;28mm, đường kính ngoài từ 38 -&gt; 56 mm, chất liệu Cobalt Chrome/UHMWPE.</t>
  </si>
  <si>
    <t>PP2300519998</t>
  </si>
  <si>
    <t>Khớp háng toàn phần nhân tạo không xi măng phủ ha</t>
  </si>
  <si>
    <t>-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 cối chất liệu XLPE -Crosslinked Polyethylene hoặc tương đương
- Vít ổ cối chất liệu titan dài từ 15mm -&gt; 70 mm</t>
  </si>
  <si>
    <t>PP2300519999</t>
  </si>
  <si>
    <t>Giá đỡ nội mạch siêu mềm làm thay đổi hướng dòng chảy</t>
  </si>
  <si>
    <t>- Stent chuyển dòng (thay đổi dòng chảy) cho mạch máu 
 - Có thể đóng gói kèm vi ống thông thả stent
 - Đường kính stent : từ 2.5mm trở lên
 - Chiều dài stent: các cỡ
 - Kích thước có thể có xê dịch tùy nhà sản xuất</t>
  </si>
  <si>
    <t>PP2300520000</t>
  </si>
  <si>
    <t>Keo nút mạch</t>
  </si>
  <si>
    <t>- Thành phần bao gồm Ethylene-vinyl alcohol,  Di-methyl sulfoxide và Tantalium hoặc tương đương. 
- Dung tích tối thiểu 1.5ml</t>
  </si>
  <si>
    <t>Thành phần bao gồm EVOH (Ethylene-vinyl alcohol), DMSO (di-methyl sulfoxide) và Tantalium
 Có nhiều mức dộ đậm đặc khác nhau tuỳ tỷ lệ pha
 Dung tích tối thiểu 1,5ml</t>
  </si>
  <si>
    <t>PP2300520001</t>
  </si>
  <si>
    <t>Kim chọc dò bơm xi măng vào thân đốt sống</t>
  </si>
  <si>
    <t xml:space="preserve"> - Kim trocar có nòng rỗng và có cây lõi bên trong
 -  Dùng để dùi chân cung và bơm xi măng. 
 - Có 2 loại 11G và 13G, dài 125mm</t>
  </si>
  <si>
    <t>Bịch/1 cái</t>
  </si>
  <si>
    <t>PP2300520002</t>
  </si>
  <si>
    <t>Lưỡi bào xương dùng trong nội soi khớp</t>
  </si>
  <si>
    <t>- Thẳng, dùng một lần, mã màu theo cỡ để nhận diện. 
- Đường kính từ 3.5mm đến 5.5mm. 
- Có tính năng khoá cửa sổ hút. Có hai chế độ cắt dao động.</t>
  </si>
  <si>
    <t>PP2300520003</t>
  </si>
  <si>
    <t>Lưỡi cắt đốt bằng sóng radio</t>
  </si>
  <si>
    <t>-  Đầu đốt dùng công nghệ Coblation hoặc tương đương
- Có mạch bảo vệ ống kính, ngắt đầu đốt khi lại gần hoặc tiếp xúc với kim loại
- Có đường hút nước; Đường kính mũi ≥ 5.25mm
-  Đường kính phần thân ≥ 3.75mm; Đầu mũi nghiêng 90° hoặc tương đương</t>
  </si>
  <si>
    <t>PP2300520004</t>
  </si>
  <si>
    <t>Lưỡi gà dùng cho súng bắn chỉ chóp xoay khớp vai</t>
  </si>
  <si>
    <t xml:space="preserve">- Kim dùng cho súng khâu chóp xoay. 
- Chất liệu kim thép không gỉ. Mũi kim phủ Polymer.
- Cho phép xuyên chỉ qua mô dày tới ≥ 10mm. </t>
  </si>
  <si>
    <t>PP2300520005</t>
  </si>
  <si>
    <t>Lưỡi mài ổ khớp các cỡ</t>
  </si>
  <si>
    <t>- Đường kính lưỡi mài: 4mm; 5.5mm
- Chiều dài 130mm
- Tương thích với nhiều loại máy bào của nhiều hãng khác nhau 
- Cung cấp kèm tay bào và máy bào tương thích khi sử dụng.
- Tiệt trùng</t>
  </si>
  <si>
    <t>Hộp / cái</t>
  </si>
  <si>
    <t>PP2300520006</t>
  </si>
  <si>
    <t>Miếng ghép tạo hình xương và cân cơ thái dương</t>
  </si>
  <si>
    <t xml:space="preserve"> - Chất liệu Polyethylene gồm trái và phải
 - Miếng ghép có cuống
 - Cỡ 45 x 44 x 7.0mm x 3.0mm</t>
  </si>
  <si>
    <t>PP2300520007</t>
  </si>
  <si>
    <t>Miếng vá màng cứng Collagen tự dính cỡ 2.5x2.5cm</t>
  </si>
  <si>
    <t xml:space="preserve"> - Chất liệu Ultra Pure Collagen
 -  Toàn bộ miếng vá có các vi hốc kích thước 50-150 micron để nguyên bào sợi phát triển bên trong. 
 - Công nghệ tự dính, tự tiêu. Sau 1 năm lớp màng cứng mới tái tạo biến thành màng cứng tự thân
 - Cỡ 2.5 x 2.5cm. </t>
  </si>
  <si>
    <t>1 cái/túi</t>
  </si>
  <si>
    <t>PP2300520008</t>
  </si>
  <si>
    <t>Miếng vá màng cứng Collagen tự dính cỡ 5x5cm</t>
  </si>
  <si>
    <t xml:space="preserve"> - Chất liệu Ultra Pure Collagen, toàn bộ miếng vá có các vi hốc kích thước 50-150 micron để nguyên bào sợi phát triển bên trong. 
 - Công nghệ tự dính, tự tiêu. Sau 1 năm lớp màng cứng mới tái tạo biến thành màng cứng tự thân
 - Cỡ 5 x 5cm. </t>
  </si>
  <si>
    <t>PP2300520009</t>
  </si>
  <si>
    <t>Miếng vá màng cứng Collagen tự dính cỡ 7.5x7.5cm</t>
  </si>
  <si>
    <t xml:space="preserve"> - Chất liệu Ultra Pure Collagen, toàn bộ miếng vá đều có các vi hốc kích thước 50-150 micron để nguyên bào sợi phát triển bên trong.
 - Công nghệ tự dính, tự tiêu và biến thành màng cứng tự thân sau khoảng 12 tháng
 - Cỡ 7.5 x 7.5cm</t>
  </si>
  <si>
    <t>PP2300520010</t>
  </si>
  <si>
    <t>Miếng vá sọ titan cỡ 100x120mm</t>
  </si>
  <si>
    <t>- Chất liệu titan, màu bạc
- Kích thước 100 x 120mm 
- Dùng với vít High Torque HT chống long vít.</t>
  </si>
  <si>
    <t>PP2300520011</t>
  </si>
  <si>
    <t>Miếng vá sọ titan cỡ 150x150mm</t>
  </si>
  <si>
    <t>Chất liệu titan, màu bạc,
- Kích thước 150 x 150mm 
- Dùng với vít High Torque HT chống long vít.</t>
  </si>
  <si>
    <t>PP2300520012</t>
  </si>
  <si>
    <t>Miếng vá sọ titan cỡ 131x235 mm</t>
  </si>
  <si>
    <t xml:space="preserve"> -Chất liệu titan, màu bạc
- Kích thước 131x235 mm
- Dùng với vít High Torque HT chống long vít</t>
  </si>
  <si>
    <t>PP2300520013</t>
  </si>
  <si>
    <t>Miếng vá sọ titan cỡ 90x90mm</t>
  </si>
  <si>
    <t>- Chất liệu titan, màu bạc
- Kích thước 90 x 90mm
- Dùng với vít High Torque HT chống long vít.</t>
  </si>
  <si>
    <t>PP2300520014</t>
  </si>
  <si>
    <t>Mũi khoan ngược chiều rỗng nòng kỹ thuật All inside</t>
  </si>
  <si>
    <t>- Mũi khoan ngược sử dụng trong kĩ thuật tái tạo dây chằng chéo All-inside.
 - Một hộp bao gồm: mũi khoan ngược, mũi khoan dẫn đường và cây rút chỉ.
 - Lưỡi cắt có thể thu vào, bào ngược tạo đường hầm đường kính từ 5.5mm - 12mm</t>
  </si>
  <si>
    <t>PP2300520015</t>
  </si>
  <si>
    <t>Nẹp bất động cẳng chân</t>
  </si>
  <si>
    <t>- Sử dụng đinh: Ф4.0mm x 90mm; Ф5.0mm x 110mm, Ф6mm x 120-130mm.</t>
  </si>
  <si>
    <t>1 bộ/gói</t>
  </si>
  <si>
    <t>bộ</t>
  </si>
  <si>
    <t>PP2300520016</t>
  </si>
  <si>
    <t>Nẹp chẩm cổ loại 1</t>
  </si>
  <si>
    <t xml:space="preserve">- Vật liệu: Titanium 
- Độ dài: 100mm - 200mm
- Đầu nẹp phẳng có các lỗ bầu dục giúp việc điều chỉnh vị trí và hướng vít bắt vào xương chẩm dễ dàng. 
- Phần thân nẹp được uốn một góc 60 độ so với đầu nẹp. Thân nẹp đường kính 3.5mm, tương thích với vít cột sống cổ lối sau tạo thành hệ thống chẩm – cổ vững chắc. 
- Kèm theo Vít chẩm có đường kính từ 3.0mm đến 4.0mm, chiều dài từ 4mm đến 18mm. Đầu vít được thiết kế khớp với các nẹp chẩm cổ.
</t>
  </si>
  <si>
    <t>PP2300520017</t>
  </si>
  <si>
    <t>Nẹp chẩm cổ loại 2</t>
  </si>
  <si>
    <t>-  Vật liệu: Titanium
 - Là loại nẹp khóa, bề mặt nẹp có các lỗ để bắt vít cố định nẹp và xương chẩm
 - Độ dài: 50mm - 55mm
 - Hai bên nẹp có hệ thống khóa hình hoa tulip dùng để kết nối thanh nối ROD.
 - Kèm theo Vít Chẩm: Là loại vít khóa có đường kính từ 3.0mm đến 4.0mm, chiều dài từ 4mm đến 18mm.
 - Đầu vít được thiết kế khớp với các nẹp chẩm cổ</t>
  </si>
  <si>
    <t>PP2300520018</t>
  </si>
  <si>
    <t>Nẹp cổ trước</t>
  </si>
  <si>
    <t>- Vật liệu: Titanium 
- Độ dài: Từ 35 mm đến 47 mm.
- Độ dày nẹp: Từ 1.7mm đến 2.2 mm
- Độ rộng: Từ 16mm đến 20mm.
- Thân nẹp có các lỗ để bắt vít cột sống cổ lối trước, trên các lỗ có thiết kế vòng khóa với cơ chế khóa đầu mũ vít. 
- Các vít cột sống cổ lối trước bắt với nẹp một góc dao động từ 0 độ đến 20 độ.
- Nẹp cột sống cổ lối trước được uốn cong theo chiều cong sinh lý của cột sống, và có thể điều chỉnh tùy theo từng bệnh nhân. 
- Có các cửa sổ giúp dễ dàng quan sát vị trí tương quan giữa nẹp và đĩa đệm.</t>
  </si>
  <si>
    <t>PP2300520019</t>
  </si>
  <si>
    <t>Nẹp dọc cột sống lưng, đường kính 5.4mm</t>
  </si>
  <si>
    <t xml:space="preserve"> - Vật liệu: titanium, nẹp dọc được uốn sẵn.
 -  Kích thước: đk: 5.4mm, dài 50-90mm
 - Tương thích với vít có ren bén, nhuyễn.
 - Tiệt trùng </t>
  </si>
  <si>
    <t>PP2300520020</t>
  </si>
  <si>
    <t>Nẹp dọc cột sống lưng, đường kính 5.4mm, dài 550mm</t>
  </si>
  <si>
    <t>- Vật liệu: titanium, nẹp dọc thẳng. 
 - Kích thước: đk: 5.4mm, dài 550mm
 - Tương thích với vít có ren bén, nhuyễn. 
 - Tiệt trùng</t>
  </si>
  <si>
    <t>PP2300520021</t>
  </si>
  <si>
    <t>Nẹp dọc đường kính 5.5mm</t>
  </si>
  <si>
    <t xml:space="preserve">- Vật liệu: Titanium 
- Thiết kế dạng thanh tròn đặc, 2 đầu: một đầu tròn, một đầu có hình lục giác. 
- Thanh nối ROD được khắc đường kẽ bằng laser, tương thích với vít chân cung đơn - đa trục các loại
- Đường kính: 5.5mm 
- Chiều dài từ: 100mm -&gt; 160mm
</t>
  </si>
  <si>
    <t>PP2300520022</t>
  </si>
  <si>
    <t>Nẹp đóng sọ titan 16 lỗ</t>
  </si>
  <si>
    <t>- Chất liệu titan, dạng thẳng, 16 lỗ
- Nẹp dày 0.6mm - 1mm
- Tương thích với vít High Torque HT chống long vít cùng hãng</t>
  </si>
  <si>
    <t>PP2300520023</t>
  </si>
  <si>
    <t>Nẹp gắn liền đĩa đệm dùng trong phẫu thuật cột sống cổ</t>
  </si>
  <si>
    <t>Gồm:
 - 1 đĩa đệm vật liệu bằng PEEK
 - 2 điểm đánh dấu bằng titanium
 - Độ dày của răng cưa: 0.5mm.  
 - Chiều sâu 12mm x chiều rộng 15mm x chiều cao: 5-6-7mm (khoảng cách từ thành tường phía trước đến điểm đánh dấu là 0.95mm và khoảng cách từ thành tường phía sau đến điểm đánh dấu là 1.3mm)
 - Chiều sâu 14mm x chiều rộng 17mm x chiều cao: 5-6-7mm (khoảng cách từ thành tường phía trước đến điểm đánh dấu là 1.2mm và khoảng cách từ thành tường phía sau đến điểm đánh dấu là 1.75mm)
 - 1 nẹp: độ dày 1mm x chiều  dài: 25mm x chiều rộng 7.5mm, có 2 lỗ để bắt vít.</t>
  </si>
  <si>
    <t>PP2300520024</t>
  </si>
  <si>
    <t>Nẹp khóa 5.0mm bản hẹp</t>
  </si>
  <si>
    <t>- Chất liệu: Thép không gỉ/ Titanium
- Tương thích vít 5.0mm
- Bề rộng nẹp: 12mm-&gt;15mm
- Lỗ: 3-&gt; 20 lỗ
- Chiều dài nẹp: 60mm-&gt;300mm</t>
  </si>
  <si>
    <t>PP2300520025</t>
  </si>
  <si>
    <t>Nẹp khóa 5.0mm bản rộng</t>
  </si>
  <si>
    <t>- Chất liệu: Thép không gỉ/ Titanium
- Tương thích vít 5.0mm
- Bề rộng nẹp: 15mm-&gt;20mm
- Lỗ: 6-&gt; 20 lỗ
- Chiều dài nẹp: 115mm-&gt;350mm</t>
  </si>
  <si>
    <t>PP2300520026</t>
  </si>
  <si>
    <t>Nẹp khóa bao quanh chuôi xương đùi</t>
  </si>
  <si>
    <t xml:space="preserve"> - Vật liệu nẹp bằng thép không gỉ. 
 - Chiều dài các cỡ, thân nẹp có 14 lỗ, 16 lỗ khóa 
 - Có thể sử dụng với mắt khóa titanium cùng dây chỉ thép có đk 2.0mm.
 - Sử dụng vít tự khóa titanium đk 3.5mm, dài 10-70mm
 - Tiệt trùng</t>
  </si>
  <si>
    <t>PP2300520027</t>
  </si>
  <si>
    <t>Nẹp khóa đa hướng cẳng chân các cỡ</t>
  </si>
  <si>
    <t xml:space="preserve"> - Loại 4 - 16 lỗ ứng với chiều dài các cỡ.
 - Dùng vít 5.0 mm,  lỗ vít ở hai đầu nẹp là lỗ vít khóa đa hướng.
 - Chất liệu: titanium</t>
  </si>
  <si>
    <t>1 cái/gói</t>
  </si>
  <si>
    <t>PP2300520028</t>
  </si>
  <si>
    <t>Nẹp khóa đa hướng cẳng tay các cỡ</t>
  </si>
  <si>
    <t xml:space="preserve"> - Loại 4 -&gt;10 lỗ, chiều dài các cỡ
 - Dùng vít 4.0 mm, lỗ vít ở hai đầu nẹp là lỗ vít khóa đa hướng. 
 - Chất liệu: Titanium</t>
  </si>
  <si>
    <t>PP2300520029</t>
  </si>
  <si>
    <t>Nẹp khóa đa hướng đầu dưới cẳng chân các cỡ</t>
  </si>
  <si>
    <t xml:space="preserve"> - Loại: trái, phải 5-&gt; 13 lỗ ứng với chiều dài các cỡ.
 - Đầu nẹp có 8 lỗ vít khóa đa hướng.
 - Dùng vít 4.0 mm. 
 - Chất liệu: Titanium</t>
  </si>
  <si>
    <t>PP2300520030</t>
  </si>
  <si>
    <t>Nẹp khóa đa hướng đầu dưới xương mác các cỡ</t>
  </si>
  <si>
    <t xml:space="preserve"> - Loại : 3 -&gt; 8 lỗ, chiều dài các cỡ.
 - Dùng vít 4.0 mm, đầu nẹp có 3 lỗ vít khóa đa hướng. 
 - Chất liệu: Titanium</t>
  </si>
  <si>
    <t>PP2300520031</t>
  </si>
  <si>
    <t>Nẹp khóa đa hướng đầu trên mâm chày các cỡ</t>
  </si>
  <si>
    <t>- Lỗ 3 -&gt; 13 lỗ, chiều dài các cỡ.
 - Đầu nẹp có 6 lỗ vít khóa đa hướng, 
 - Dùng vít 5.0 mm. 
- Chất liệu: Titanium</t>
  </si>
  <si>
    <t>PP2300520032</t>
  </si>
  <si>
    <t>Nẹp khóa đa hướng đầu trên xương cánh tay các cỡ</t>
  </si>
  <si>
    <t>- Loại 3-&gt; 10 lỗ, Chiều dài các cỡ.
 - Dùng vít 4.0 mm, đầu nẹp có 9 lỗ.
 - Chất liệu: Titanium</t>
  </si>
  <si>
    <t>PP2300520033</t>
  </si>
  <si>
    <t>Nẹp khóa đa hướng gót chân IV (trái, phải) các cỡ</t>
  </si>
  <si>
    <t xml:space="preserve"> - Loại 12 lỗ
 - Thân nẹp lỗ vít khóa đa hướng.
 - Dùng vít 4.0 mm. 
 - Chất liệu: Titanium</t>
  </si>
  <si>
    <t>PP2300520034</t>
  </si>
  <si>
    <t>Nẹp khóa đa hướng lồi cầu trong (trái, phải) cánh tay các cỡ</t>
  </si>
  <si>
    <t xml:space="preserve"> - Nẹp loại 4 -&gt; 10 lỗ,  chiều dài các cỡ.
 - Dùng vít 2.7/ 4.0 mm, đầu nẹp có 3 lỗ vít khóa đa hướng. 
 - Thân nẹp lỗ vít hình tròn và 1 lỗ vít nén ép.
 - Chất liệu: Titanium</t>
  </si>
  <si>
    <t>PP2300520035</t>
  </si>
  <si>
    <t>Nẹp khóa đa hướng T nâng đỡ các cỡ</t>
  </si>
  <si>
    <t xml:space="preserve"> - Loại 3 -&gt; 8 lỗ,  Chiều dài các cỡ.
 - Thân nẹp hình số tám, đầu nẹp có 2 lỗ vít khóa đa hướng. 
 - Dùng vít 5.0 mm. 
 - Chất liệu: Titanium</t>
  </si>
  <si>
    <t>PP2300520036</t>
  </si>
  <si>
    <t>Nẹp khóa đầu dưới xương cánh tay hình chữ Y</t>
  </si>
  <si>
    <t xml:space="preserve"> - Vật liệu nẹp bằng thép không gỉ.
 -  Kích thước chiều dài 101mm, đầu nẹp có 9 lỗ khóa 
 - Sử dụng vít tự khóa titanium đường kính 2.5mm-3.5mm, chiều dài các cỡ</t>
  </si>
  <si>
    <t>PP2300520037</t>
  </si>
  <si>
    <t>Nẹp khóa đầu dưới xương chày, chiều dài 130-190mm</t>
  </si>
  <si>
    <t xml:space="preserve"> - Vật liệu nẹp bằng thép không gỉ. 
 - Đầu nẹp 7 lỗ khóa và 0 lỗ free, thân nẹp 4 lỗ khóa-&gt; 7 lỗ khóa chiều dài các cỡ
 - Vít tự khóa titanium đường kính 3.5mm, chiều dài các cỡ
 - Tiệt trùng</t>
  </si>
  <si>
    <t>PP2300520038</t>
  </si>
  <si>
    <t>Nẹp khóa đầu dưới xương mác các cỡ</t>
  </si>
  <si>
    <t xml:space="preserve"> - Vật liệu nẹp bằng thép không gỉ.
 - Đầu nẹp có 4 lỗ khóa và 1 lỗ free, thân nẹp có 1-&gt;6 lỗ khóa, chiều dài các cỡ
 - Sử dụng vít tự khóa Titanium 
 - Đường kính vít:  2.5mm -&gt; 3.5mm, dài các cỡ
 - Tiệt trùng</t>
  </si>
  <si>
    <t>PP2300520039</t>
  </si>
  <si>
    <t>Nẹp khoá đầu dưới xương quay (trái, phải) loại 5 lỗ, 7 lỗ</t>
  </si>
  <si>
    <t>- Chất liệu Ti6Al4V
- Nẹp được thiết kế theo tiêu chuẩn xương của người Châu Á.
- Vít khóa 2.4mm đa hướng ở đầu mặt khớp.
- Đầu mặt khớp 5 lỗ và 7 lỗ.
- Lỗ vít nén cố định ổ gãy.
- Thiết kế kết hợp xương theo nguyên lý 3 cột (cột quay, cột giữa, cột trụ). 
- Dùng vít khóa 2.4mm/3.5mm, vít vỏ 3.5mm.
- Dài các cỡ</t>
  </si>
  <si>
    <t>PP2300520040</t>
  </si>
  <si>
    <t>Nẹp khóa đầu dưới, giữa xương cánh tay</t>
  </si>
  <si>
    <t xml:space="preserve"> - Vật liệu nẹp bằng thép không gỉ.
 - Đầu nẹp 3 lỗ khóa và 0 lỗ free, thân nẹ 4 lỗ -&gt; 7 lỗ khoa khóa và 0 lỗ free
 - Chất liệu vít Titanium 
 - Đường kính vít 2.5mm -&gt; 3.5mm, dài các cỡ
 - Tiệt trùng</t>
  </si>
  <si>
    <t>PP2300520041</t>
  </si>
  <si>
    <t>Nẹp khóa đầu gần xương trụ có móc, vít 3.5mm</t>
  </si>
  <si>
    <t xml:space="preserve"> -Chất liệu Ti6Al4V.
 - Nẹp được thiết kế theo tiêu chuẩn xương của người Châu Á.
 - Vít khóa/vít nén đầu gần mỏm khuỷu  
 - Thân nẹp được thiết kế dài hơn phù hợp với giải phẫu xương trụ. 
 - Hình dáng móc thiết kế cắt cạnh.
 - Móc để cố định 
 - Dùng vít khóa 3.5mm, vít vỏ 3.5mm
 - Loại trái/ phải các cỡ</t>
  </si>
  <si>
    <t>PP2300520042</t>
  </si>
  <si>
    <t>Nẹp khóa đầu trên xương cánh tay các cỡ</t>
  </si>
  <si>
    <t xml:space="preserve"> - Vật liệu nẹp bằng thép không gỉ. 
 - Đầu nẹp có 7 lỗ khóa và 0 lỗ free, thân nẹp có 2 lỗ-&gt; 4 lỗ khóa và 1 lỗ free, chiều dài các cỡ
- Vít tự khóa chất liệu: Titanium 
 - Đường kính vít 3.5mm, dài các cỡ; 
 - Vít vỏ xương thép không gỉ </t>
  </si>
  <si>
    <t>PP2300520043</t>
  </si>
  <si>
    <t>Nẹp khóa đầu trên xương chày các cỡ</t>
  </si>
  <si>
    <t>- Chất liệu Titanium.
 - Nẹp được thiết kế theo tiêu chuẩn xương của người Châu Á.
 - Dùng vít khóa 3.5mm, vít vỏ 3.5mm
 - Loại trái/ phải.
 - Loại  2-&gt; 6 lỗ, chiều dài các cỡ</t>
  </si>
  <si>
    <t>PP2300520044</t>
  </si>
  <si>
    <t>Nẹp khóa đầu trên, phía bên xương chày các cỡ</t>
  </si>
  <si>
    <t>Vật liệu nẹp bằng thép không gỉ. Kích thước chiều dài 124mm, đầu nẹp có 3 lỗ khóa và 0 lỗ free, thân nẹp có 4 lỗ khóa và 0 lỗ free
Ron vis bằng titanium khóa bên trong lỗ nẹp, cơ chế khóa kiểu thiết kế hình nón côn 2 độ.
Đóng gói tiệt trùng sẵn chính hãng.
Sử dụng vít tự khóa titanium đường kính 5.0mm, dài 12-110mm</t>
  </si>
  <si>
    <t>PP2300520045</t>
  </si>
  <si>
    <t>Nẹp khóa đầu xa xương cánh tay</t>
  </si>
  <si>
    <t>Chất liệu Pure Titanium
Nẹp được thiết kế theo tiêu chuẩn xương của người Châu Á.
Vít đầu xa của nẹp đặt mặt trong được thiết kế xen kẽ với vít của nẹp được đặt ở mặt ngoài tạo ra 1 cấu trúc song song  để cố định ổ gãy đầu xa.
Phần thân bên hông nẹp được thiết kế uốn lượn dễ uốn cong (nếu cần) để đáp ứng các lựa chọn điều trị.
Dùng vít khóa 3.5mm, vít vỏ 3.5mm.
Loại trái/ phải.
Mặt trong: Có 4/ 6/ 8/ 10 lỗ ứng với chiều dài 87/ 110/ 133/ 156mm.
Mặt ngoài: Có 2/ 4/ 6/ 8/ 10/ 12/ 14  lỗ ứng với chiều dài 63/ 86/ 109/ 132/ 154/ 177/ 200mm.</t>
  </si>
  <si>
    <t>PP2300520046</t>
  </si>
  <si>
    <t>Nẹp khóa đầu xa xương quay đầu khớp có móc</t>
  </si>
  <si>
    <t>- Chất liệu Ti6Al4V.
- Nẹp được thiết kế theo tiêu chuẩn xương của người Châu Á.
- 3 móc có các cạnh tròn dễ uốn cong.
- 3 móc ở đầu mặt khớp để cố định những mảnh gãy.
- 2 vít khóa hướng mõm trâm quay.
- Có lỗ vít nén ép cố định ổ gãy.
- Dùng vít khóa 2.4mm/3.5mm, vít vỏ 3.5mm
- Dài các cỡ</t>
  </si>
  <si>
    <t>PP2300520047</t>
  </si>
  <si>
    <t>Nẹp khoá đầu dưới xương quay (trái, phải) loại 9 lỗ, 12 lỗ</t>
  </si>
  <si>
    <t>- Chất liệu Ti6Al4V.
- Nẹp được thiết kế theo tiêu chuẩn xương của người Châu Á.
- Đầu mặt khớp 9 lỗ và 12 lỗ.
- Lỗ vít nén cố định ổ gãy.
- Vít khóa đa hướng - hướng vào mõm trâm quay. 
- Dùng vít khóa 2.4mm/3.5mm, vít vỏ 3.5mm.
- Dài các cỡ</t>
  </si>
  <si>
    <t>PP2300520048</t>
  </si>
  <si>
    <t>Nẹp khóa gót chân, vít 3.5mm</t>
  </si>
  <si>
    <t xml:space="preserve"> - Chất liệu Ti6Al4V.
- Nẹp được thiết kế theo tiêu chuẩn xương của người Châu Á.
- Có chậu xương gót.
- Có chậu đáy xương gót.
- Có chậu Achilles.
- Thân nẹp có lỗ trống để ghép xương.
- Dùng vít khóa 3.5mm, vít vỏ 3.5mm
- Loại trái/ phải các cỡ</t>
  </si>
  <si>
    <t>PP2300520049</t>
  </si>
  <si>
    <t>Nẹp khóa khớp cùng xương đòn có móc, thiết kế móc giải phẫu 100º</t>
  </si>
  <si>
    <t>- Chất liệu Ti6Al4V.
- Nẹp được thiết kế theo tiêu chuẩn xương của người Châu Á.
- Thân nẹp hình dạng mắt xích dễ uốn (nếu cần) để đáp ứng các lựa chọn điều trị.
- Đầu mặt khớp có 4 lỗ
- Nẹp được thiết kế mỏng giảm kích ứng mô mềm.
- Chiều cao móc 17mm
- Dùng vít khóa 3.5mm, vít vỏ 3.5mm.
- Loại trái, phải các cỡ</t>
  </si>
  <si>
    <t>PP2300520050</t>
  </si>
  <si>
    <t>Nẹp khóa mâm chày chữ T</t>
  </si>
  <si>
    <t>- Chất liệu Ti6Al4V.
- Nẹp được thiết kế theo tiêu chuẩn xương của người Châu Á.
- Khu vực gần mặt khớp có 5 lỗ, sử dụng vít khóa 3.5mm. 
- Lỗ vít nén cố định ổ gãy.
- Dùng vít khóa 3.5mm/5.0mm, vít vỏ 4.5mm.
- Loại trái/ phải các cỡ</t>
  </si>
  <si>
    <t>PP2300520051</t>
  </si>
  <si>
    <t>Nẹp khóa mắt cá ngoài</t>
  </si>
  <si>
    <t>- Chất liệu Ti6Al4V.
- Nẹp được thiết kế theo tiêu chuẩn xương của người Châu Á.
- Đầu mặt khớp có 7 lỗ
- Đầu nẹp có 2 móc
- Dùng vít khóa 2.4mm/3.5mm, vít vỏ 3.5mm.
- Loại trái, phải các cỡ</t>
  </si>
  <si>
    <t>PP2300520052</t>
  </si>
  <si>
    <t>Nẹp khóa mặt sau đầu trên xương chày</t>
  </si>
  <si>
    <t xml:space="preserve">  - Chất liệu Ti6Al4V/Titanium
 - Nẹp được thiết kế theo tiêu chuẩn xương của người Châu Á.
 - Nẹp được đặt mặt sau phía trong đầu trên xương chày.
 - Dùng vít khóa 3.5mm, vít vỏ 3.5mm
 - Loại 2-&gt; 6 lỗ 
 - Kích thước 55mm-&gt;107mm</t>
  </si>
  <si>
    <t>PP2300520053</t>
  </si>
  <si>
    <t>Nẹp khóa mắt xích</t>
  </si>
  <si>
    <t>- Chất liệu Pure Titanium.
 - Nẹp được thiết kế theo tiêu chuẩn xương của người Châu Á.
 - Thân nẹp được thiết kế uốn lượn dễ dàng uốn cong
 - Dùng vít khóa 3.5mm, vít vỏ 3.5mm.
 - Loại  4 -&gt; 14 lỗ chiều dài các cỡ</t>
  </si>
  <si>
    <t>PP2300520054</t>
  </si>
  <si>
    <t>Nẹp khóa mini 1.5mm, góc vít đa hướng</t>
  </si>
  <si>
    <t xml:space="preserve"> - Chất liệu Ti6Al4V.
 - Nẹp được thiết kế theo tiêu chuẩn xương của người Châu Á.
 - Độ dày 0.8mm, có nhiều hình dạng khác nhau 
 - Dùng vít khóa 1.5mm, vít vỏ 2.0mm</t>
  </si>
  <si>
    <t>PP2300520055</t>
  </si>
  <si>
    <t>Nẹp khóa mỏm khuỷu, đầu trên xương trụ các loại</t>
  </si>
  <si>
    <t xml:space="preserve"> - Vật liệu nẹp bằng thép không gỉ. 
 - Kích thước chiều dài 105mm
 -  Đầu nẹp có 5 lỗ khóa và 0 lỗ free, thân nẹp có 4 lỗ khóa và 0 lỗ free
 - Vít tự khóa chất liệu Titanium 
 - Đường kính vít 2.5mm -&gt;3.5mm, dài các cỡ</t>
  </si>
  <si>
    <t>PP2300520056</t>
  </si>
  <si>
    <t>Nẹp khóa nén ép</t>
  </si>
  <si>
    <t xml:space="preserve"> - Chất liệu Ti6Al4V.
 - Nẹp được thiết kế theo tiêu chuẩn xương của người Châu Á 
 - Dùng vít khóa 3.5mm, vít vỏ 3.5mm
- Loại 4-&gt; 12 lỗ, chiều dài các cỡ</t>
  </si>
  <si>
    <t>PP2300520057</t>
  </si>
  <si>
    <t>Nẹp khóa thân xương đùi các cỡ</t>
  </si>
  <si>
    <t>- Vật liệu nẹp bằng thép không gỉ. 
 - Thân nẹp có 6 lỗ-&gt;10 lỗ khóa và 2 lỗ free
 - Chiều dài các cỡ 
 - Vít tự khóa Titanium 
 -Đường kính vít 5.0mm, dài 12-&gt;110mm</t>
  </si>
  <si>
    <t>PP2300520058</t>
  </si>
  <si>
    <t>Nẹp khóa thẳng xương cẳng tay, xương trụ-quay</t>
  </si>
  <si>
    <t xml:space="preserve"> -Vật liệu nẹp bằng thép không gỉ. 
 - Thân nẹp có 4 lỗ -&gt; 6 lỗ khóa và 2 lỗ free, dài các cỡ
 - Vít tự khóa Titanium
 -  Đường kính 3.5mm, dài các cỡ
 - Tiệt trùng</t>
  </si>
  <si>
    <t>PP2300520059</t>
  </si>
  <si>
    <t>Nẹp khóa xương chày và xương cánh tay các cỡ</t>
  </si>
  <si>
    <t xml:space="preserve"> - Vật liệu nẹp bằng thép không gỉ. Kích thước:
 - Thân nẹp có 6 lỗ -&gt;10 lỗ khóa và 2 lỗ free, dài các cỡ
 - Vít tự khóa Titanium 
 - Đường kính vít 5.0mm, dài 12-&gt;110mm
 - Tiệt trùng</t>
  </si>
  <si>
    <t>PP2300520060</t>
  </si>
  <si>
    <t>Nẹp khóa chữ S thân xương đòn chất liệu thép không gỉ</t>
  </si>
  <si>
    <t xml:space="preserve"> - Chất liệu: Thép không gỉ 
 - Nẹp hình chữ S 
 - Lỗ vít trên thân nẹp có ren khóa đôi 
 - Có lỗ nén và lỗ khóa phù hợp với giải phẫu học
 - Vít khóa 3.5mm, vít vỏ 3.5mm; đầu vít chống trượt
 - Loại 7 lỗ-&gt;9 lỗ, chiều dài 85mm -&gt; 114mm</t>
  </si>
  <si>
    <t>PP2300520061</t>
  </si>
  <si>
    <t>Nẹp khóa xương đòn dạng móc</t>
  </si>
  <si>
    <t xml:space="preserve"> - Vật liệu nẹp bằng thép không gỉ.
 - Chiều dài 63mm
 -  Đầu nẹp có 3 lỗ khóa và 0 lỗ free. 
 - Thân nẹp có 3 lỗ khóa và 0 lỗ free
 - Vít tự khóa Titanium 
 -  Đường kính 3.5mm, dài 10-&gt;70mm</t>
  </si>
  <si>
    <t>PP2300520062</t>
  </si>
  <si>
    <t>Nẹp khóa đầu rắn xương đòn</t>
  </si>
  <si>
    <t>- Chất liệu Ti6Al4V.
- Nẹp được thiết kế theo tiêu chuẩn xương của người Châu Á.
- Đầu mặt khớp có 8 lỗ, sử dụng vít khóa 2.4mm.
- Thân nẹp cong hình chữ S xoắn quanh đầu ngoài xương đòn.
- Dùng vít khóa 2.4mm/3.5mm, vít vỏ 3.5mm.
- Loại trái, phải các cỡ</t>
  </si>
  <si>
    <t>PP2300520063</t>
  </si>
  <si>
    <t>Nẹp khóa xương đòn mặt bên</t>
  </si>
  <si>
    <t>- Vật liệu nẹp bằng thép không gỉ.
 - Chiều dài 58mm
 -  Đầu nẹp và thân nẹp có 4 lỗ khóa và 0 lỗ free. 
 - Vít tự khóa Titanium
 - Đường kính 2.5mm, chiều dài 8mm -&gt; 50mm.
 - Tiệt trùng</t>
  </si>
  <si>
    <t>PP2300520064</t>
  </si>
  <si>
    <t>Nẹp khóa chữ S thân xương đòn chất liệu Pure Titanium</t>
  </si>
  <si>
    <t>- Chất liệu Pure Titanium
 - Nẹp được thiết kế theo tiêu chuẩn xương của người Châu Á.
 - Nẹp hình chữ S 
 - Có 2 lỗ nén ở giữa để nén ép và cố định ổ gãy.
 - Dùng vít khóa 3.5mm, vít vỏ 3.5mm
 - Loại trái/ phải 
 - Loại  5lỗ -&gt; 11 lỗ, chiều dài các cỡ</t>
  </si>
  <si>
    <t>PP2300520065</t>
  </si>
  <si>
    <t>Nẹp khóa xương gót</t>
  </si>
  <si>
    <t xml:space="preserve"> - Vật liệu nẹp bằng titanium. Kích thước:
 - Đầu nẹp có 11 lỗ khóa và 0 lỗ free, chiều dài các cỡ
 - Vít tự khóa titanium
 - Đường kính 2.5mm, dài 8-&gt;50mm</t>
  </si>
  <si>
    <t>PP2300520066</t>
  </si>
  <si>
    <t>Nẹp nối dọc cột sống cổ, đk 3.3mm, dài 100mm</t>
  </si>
  <si>
    <t xml:space="preserve"> - Vật liệu: Titanium.
 -  Đường kính 3.3mm, dài 100mm.
 -  Tương thích với vít đa trục cột sống cổ góc xoay 50 độ</t>
  </si>
  <si>
    <t>PP2300520067</t>
  </si>
  <si>
    <t>Nẹp nối ngang cột sống cổ có chiều dài điều chỉnh từ 30-70mm</t>
  </si>
  <si>
    <t xml:space="preserve"> - Vật liệu: Titanium
 -  Dài 30-70mm, bước tăng 5mm.
 - Tương thích với vít đa trục cột sống cổ góc xoay 50 độ</t>
  </si>
  <si>
    <t>PP2300520068</t>
  </si>
  <si>
    <t>Khung giá đỡ hẹp mạch nội sọ các cỡ</t>
  </si>
  <si>
    <t xml:space="preserve">- Stent dạng tự bung dùng trong can thiệp điều trị hẹp động mạch nội sọ. 
- Đường kính: 2.5mm -&gt; 5.0 mm. 
 - Chiều dài: 15mm -&gt; 30mm. 
</t>
  </si>
  <si>
    <t>- Stent dạng tự bung dùng trong can thiệp điều trị hẹp động mạch nội sọ.
 - Đường kính 3.0mm, 4.0mm, 5.0mm.
 - Chiều dài 15mm, 20mm, 25mm, 30mm. 
 - Có thể thu hồi sau khi thả &lt;50% chiều dài stent
 - Có các điểm cản quang trên thân stent giúp quan sát tốt</t>
  </si>
  <si>
    <t>PP2300520069</t>
  </si>
  <si>
    <t>Khung giá đỡ mạch vành phủ thuốc</t>
  </si>
  <si>
    <t>- Stent phủ thuốc Sirolimus, chất liệu Cocr 
- Đường kính từ 2.0mm - 4.5mm 
- Chiều dài từ 9mm - 49mm.
- Polymer tự tiêu dạng 3 lớp
- Độ dày stent: 75µm -85µm.</t>
  </si>
  <si>
    <t>PP2300520070</t>
  </si>
  <si>
    <t>Vi ống thông hút huyết khối mạch não cỡ lớn</t>
  </si>
  <si>
    <t>- Vi ống thông hút huyết khối dành cho mạch máu não
 - Chiều dài: 132cm
 - Có thể kèm theo bộ dây hút huyết khối hoặc không</t>
  </si>
  <si>
    <t>Chất liệu: Nitinol. Phủ lớp ưa nước.
 Kích cỡ đường kính ngoài đầu gần: 6F.
 Đường kính trong: ≥ 0.062"
 Chiều dài ≥ 132 cm
 Có thể kèm theo bộ dây hút huyết khối hoặc không</t>
  </si>
  <si>
    <t>1 Hộp / 1 cái</t>
  </si>
  <si>
    <t xml:space="preserve">NTK </t>
  </si>
  <si>
    <t>PP2300520071</t>
  </si>
  <si>
    <t>Ống thổi dùng trong mổ bắc cầu động mạch vành</t>
  </si>
  <si>
    <t xml:space="preserve"> - Bộ gồm 01 tay cầm, thân bằng thép không gỉ, có thể uốn cong, dài 16.5cm.  
 - Đầu tip bằng silicon, mềm. 
 - Có 02 dây 
 - Có tích hợp lọc khí 0.2 micron.</t>
  </si>
  <si>
    <t>PP2300520072</t>
  </si>
  <si>
    <t>Ống nối, dây nối, chạc nối (adapter), bộ phân phối (manifold) và cổng chia (stopcock) dùng trong thủ thuật, phẫu thuật, chăm sóc người bệnh các loại, các cỡ</t>
  </si>
  <si>
    <t>Chịu được áp lực tới 500 psi, 2 hoặc 3 cửa.
Có thể chọn lựa nút On / Off. 
Thân làm từ polycarbonate dễ quan sát dòng chảy.
Có thể chọn thêm dây nối.</t>
  </si>
  <si>
    <t>Cái/ Gói</t>
  </si>
  <si>
    <t>PP2300520073</t>
  </si>
  <si>
    <t>Bộ kết nối chữ Y dùng trong truyền thuốc, truyền dịch các loại, các cỡ</t>
  </si>
  <si>
    <t>Van cầm máu gồm 2 loại: Push - Click và Twist. 
Van 180 psi (push-click) &amp; 300 psi (twist) chống rò rỉ. Tương thích với lòng 9F . 
Thiết bị torque và Introducer tương thích với dây dẫn từ 0.014" - 0.021".
Bộ van cầm máu gồm nhiều thành phần: van, torque, dây nối, dây mở đường (tùy chọn).</t>
  </si>
  <si>
    <t>PP2300520074</t>
  </si>
  <si>
    <t>Ống thông chụp buồng tim các cỡ</t>
  </si>
  <si>
    <t>- Ống thông chụp buống tim các cỡ loại 4F-6F
- Cấu tạo 3 lớp, tương thích  guidewire 0.038'</t>
  </si>
  <si>
    <t>PP2300520075</t>
  </si>
  <si>
    <t>Ống thông chẩn đoán mạch vành 2 bên</t>
  </si>
  <si>
    <t>- Ống thông chẩn đoán mạch vành 2 bên loại 5F
- Cấu tạo sợi bện kép, tương thích với  guidewire 0.038''</t>
  </si>
  <si>
    <t>5 cái/ Hộp
 10 cái/ Hộp</t>
  </si>
  <si>
    <t>PP2300520076</t>
  </si>
  <si>
    <t>Ống thông 2 nòng có thiết kế ống hình bầu dục</t>
  </si>
  <si>
    <t>Ống thông 2 nòng trong tim mạch can thiệp</t>
  </si>
  <si>
    <t>- Ống thông 2 nòng (1 nòng OTW và 1 nòng RX dài 20 cm) thích hợp cho mạch nhánh và tổn thương CTO. 
- Ống thông gồm 2 lõi thép không gỉ chống xoắn.
- Chiều dài từ đầu tip tới OTW port dài 6.5 mm.
- Lớp phủ ái nước L coating 380 mm
- Thiết kế ống hình bầu dục 3.3 Fr x 2.5 Fr
- Đường kính ngoài (tip/ distal): 1.5/ 2.5 - 3.3 F.
- Chiều dài: 145 cm.</t>
  </si>
  <si>
    <t>PP2300520077</t>
  </si>
  <si>
    <t>Ống thông can thiệp chẩn đoán mạch máu não, mạch máu tạng và ngoại biên các cỡ</t>
  </si>
  <si>
    <t xml:space="preserve"> '- Ống thông can thiệp chẩn đoán chuyên cho mạch máu não, mạch máu tạng (gan, phổi, phế quản) và ngoại biên.
 - Phần thân ống thông được đan bằng các sợi thép
 - Tốc độ dòng chảy tối ưu
 - Kích thước: 4F - 6 F
 - Chiều dài: 70cm - 125cm
</t>
  </si>
  <si>
    <t>- Thân ống được phủ lớp ái nước (Hydrophilic)
 - Độ cản quang dưới màn hình soi huỳnh quang cao
 - Phần thân ống thông được đan bằng các sợi thép không gỉ giảm thiểu sự xoắn nút trong mạch máu
 - Kích thước: 4; 5; 6F
 - Chịu được áp lực đến: 1.200 PSI
 - Đa dạng chiều dài: 40cm - 150cm
 - Đầu xa ống thông được thiết kế linh hoạt chuyên cho mạch máu não, mạch máu tạng, ngoại biên và mạch vành (Cobra I,II,III/ Vert/ Simmons I,II,III/ Yashiro/ RH/ JR/ JL/ TiG/ PIG Tail,...)</t>
  </si>
  <si>
    <t>Mục dùng chung NTK+CDHA</t>
  </si>
  <si>
    <t>PP2300520078</t>
  </si>
  <si>
    <t>Ống thông can thiệp đầu siêu mềm không gắn bóng cỡ 5-6F</t>
  </si>
  <si>
    <t>Ống thông can thiệp đầu siêu mềm không gắn bóng</t>
  </si>
  <si>
    <t>- Ống thông hỗ trợ can thiệp được thiết kế đầu mềm
- Đường kính tối đa của ống thông: 5F-&gt;6F
- Chiều dài: các cỡ</t>
  </si>
  <si>
    <t>Thân ống mềm dẻo uyển chuyển với lớp phủ hydrophilic dài 105-115cm. Kích cỡ 4.2 Fr
 Công nghệ bện dây độc quyền chống xoắn và duy trì độ toàn vẹn lòng ống.
 Lòng trong ống rộng 1.1 mm (0.043inch), lớp phủ PTFE.
 Chiều dài khả dụng: 120, 125, 130cm.
 Hình dạng đầu tip: straight.</t>
  </si>
  <si>
    <t>PP2300520079</t>
  </si>
  <si>
    <t>Ống thông can thiệp mạch vành , cỡ 5-&gt;8Fr</t>
  </si>
  <si>
    <t xml:space="preserve">- Ống thông can thiệp loại có lực hỗ trợ cân bằng. Thành ống thông có lõi là các sợi kim loại dẹt được kết nang polymer - Vest Tech nylon, giúp cho thành ống thông mỏng mà vẫn vững chắc.
- Ống thông có từ 20 loại độ cong trở lên, có các dạng cong EBU, RBU, IMA, SAL, SL, AL,...
- Có loại dài 90cm cho các ca đặc biệt. Có loại ống thông dùng cho can thiệp ngoại biên.
-Tiêu chuẩn chất lượng FDA và CE. </t>
  </si>
  <si>
    <t>Hộp/ 1 Cái</t>
  </si>
  <si>
    <t>Nội tim mạch: 200 ca can thiệp/năm.</t>
  </si>
  <si>
    <t>PP2300520080</t>
  </si>
  <si>
    <t>Ống thông chẩn đoán buồng tim các cỡ</t>
  </si>
  <si>
    <t>Cấu tạo: 3 lớp
- Lớp trong và lớp ngoài là Nylon-Polyurethan.
- Lớp giữa là lớp đan kép bằng thép không gỉ (SUS) (32 sợi)
- Kích thước: đường kính 4Fr (lòng rộng 1.03mm) - 5Fr (lòng rộng 1.20mm), dạng đuôi heo. Chiều dài 110cm.
- Thành ống mỏng cho đường kính trong rộng. Tương thích guidewire 0.038''. Giới hạn áp lực 4Fr: 750psi, 5Fr: 1000psi.</t>
  </si>
  <si>
    <t>PP2300520081</t>
  </si>
  <si>
    <t>Ống thông can thiệp mạch vành với thân ống thông bao các loại, các cỡ</t>
  </si>
  <si>
    <t>- Cấu tạo: lớp trong bằng PTFE, ở giữa là lớp lưới thép không gỉ phẳng được bện cường độ cao, có tính cản quang cao ở đoạn xa.
- Đặc điểm: kết cấu vật liệu nổi bật bao gồm 5 đến 6 vùng, mỗi vùng được làm từ các vật liệu có độ cứng khác nhau. 
- Hình dạng các kiểu 
- Kích thước cỡ 5F - 7F'. Chiều dài 100cm.</t>
  </si>
  <si>
    <t>PP2300520082</t>
  </si>
  <si>
    <t>Ống thông can thiệp tim mạch các loại, các cỡ</t>
  </si>
  <si>
    <t xml:space="preserve">Thiết kế ống Hyper chống biến dạng ống dưới nhiệt độ, độ ẩm cao.
Đường viền Henka có độ cứng ống giảm dần từ đoạn gần tới đầu tip. 
Đầu tip viền tròn, mềm dẻo (urethane) hiển thị tốt.
Lòng trong ống rộng: 6F (1.80mm/ 0.071"), 7F (2.05mm/ 0.081"), 8F (2.28mm/ 0.090") được phủ lớp PTFE.
Đường kính ngoài: 2.09, 2.4, 2.7 mm (6, 7, 8 F).
Các loại shape: JL, JR, AL, SAL, AR, HS, IM, PB, SC, SPB, MP
Chiều dài khả dụng: 100cm. </t>
  </si>
  <si>
    <t>Nếu GMHS đã đề xuất thì lấy số lượng GMHS. 
Thông số lấy file này</t>
  </si>
  <si>
    <t>PP2300520083</t>
  </si>
  <si>
    <t>Ống thông chẩn đoán mạch quay đa năng chụp được trái và phải các cỡ</t>
  </si>
  <si>
    <t>- Cấu tạo: công nghệ sợi bện kép
- Vật liệu thành ống: các loại Polyamide khác nhau trong cấu trúc ống 2 lớp
- Hình dạng đầu cho can thiệp qua đường quay: Brachial Type 
 -Kích cỡ: 5Fr 
- Tương thích guidewire 0.038''
 - Đường kính 5Fr, chiều dài 100cm - 120cm.</t>
  </si>
  <si>
    <t>Nội tim mạch: theo số luọng GMHS</t>
  </si>
  <si>
    <t>PP2300520084</t>
  </si>
  <si>
    <t>Ống thông chẩn đoán mạch vành có bện sợi thép không gỉ các cỡ</t>
  </si>
  <si>
    <t xml:space="preserve">- Cấu tạo: 3 lớp
- Lớp trong và lớp ngoài là Nylon-Polyurethan.
- Lớp giữa là lớp đan kép bằng thép không gỉ. 
 - Đường kính 4Fr  - 5Fr. Chiều dài 100cm.
-  Tương thích guidewire 0.038''. </t>
  </si>
  <si>
    <t>PP2300520085</t>
  </si>
  <si>
    <t>Ống thông chẩn đoán tim đa năng các cỡ</t>
  </si>
  <si>
    <t xml:space="preserve"> - Cấu tạo: 3 lớp
- Lớp trong và lớp ngoài là Nylon rich Polyurethan.
- Lớp giữa là lớp đan kép bằng thép không gỉ
- Đường kính 4Fr - 5Fr.  Chiều dài 100cm.
- Tương thích guidewire 0.038''. </t>
  </si>
  <si>
    <t>PP2300520086</t>
  </si>
  <si>
    <t>Ống thông chuẩn đoán ngoại biên</t>
  </si>
  <si>
    <t xml:space="preserve"> - Ống thông chẩn đoán ngoại biên
 - Có đường viền bện giúp chống gẫy gập, chống biến dạng. 
 - Có đầu tip mềm và hãm lực chống tổn thương lòng mạch
 - Đường kính loại: 4F-&gt;7F
 - Chiều dài: 40 -&gt; 150 cm
 - Tương thích guide wire 0.035”/ 0.038”
 - Có 1-5 lỗ bên </t>
  </si>
  <si>
    <t>5 Cái/hộp</t>
  </si>
  <si>
    <t>PP2300520087</t>
  </si>
  <si>
    <t>Ống thông hỗ trợ can thiệp mạch vành</t>
  </si>
  <si>
    <t>Ống thông mở rộng đi sâu vào động mạch vành
- Có chiều dài 25cm và 40cm
- Chiều dài của shaft 125cm. 
- Các size 6F, 7F, 8F và 6F dài. 
- Phủ lớp ái nước Z-glide
- Cổ nối xoắn ốc bằng Platinum Iridium 
- Tiêu chuẩn CE châu Âu và  FDA Mỹ</t>
  </si>
  <si>
    <t>Hộp 1 cái</t>
  </si>
  <si>
    <t>PP2300520088</t>
  </si>
  <si>
    <t>Stent can thiệp túi phình mạch não</t>
  </si>
  <si>
    <t>- Stent điều trị phình mạch cổ rộng kết hợp với vòng xoắn kim loại 
- Stent tự bung.
- Có thể đóng gói kèm vi ống thông thả stent.
- Đường kính stent từ 2.0mm -&gt; 5.5mm
- Chiều dài các cỡ</t>
  </si>
  <si>
    <t>- Stent tự nở, dùng trong can thiệp túi phình mạch máu não
 - Đường kính 3.0mm - 8.0mm.
 - Chiều dài 15-60mm.
 - Tương thích với ống thông có đường kính trong 0.0165"- 0.017", 0.021" và 0.027". 
 - Có thể thu hồi sau khi đặt 90% chiều dài.
 - Có các điểm cản quang giúp dễ quan sát stent</t>
  </si>
  <si>
    <t>PP2300520089</t>
  </si>
  <si>
    <t>Stent có màng bọc chữa túi phình mạch vành các cỡ</t>
  </si>
  <si>
    <t>-Chất liệu: Cobalt Chromium với lớp phủ ProBio
-Độ dày khung Stent: 2.5mm, 3.0mm có kích thước 60µm (0.0024 inch); đường kính 3.5mm - 4.0mm có kích thước 80µm (0.0031 inch); đường kính 4.5mm, 5.0mm có kích thước 120µm (0.0047 inch)
-Chiều dài từ: 15mm đến 26mm
- Đường kính từ: 2.5mm đến: 5.0mm
- Chứng nhận ISO, CE VÀ FDA và FSC: Switzerland &amp; Australia
-Stent được phủ lớp Silicon Carbide siêu mỏng (PROBIO) và thiết kế đơn lớp (single layer) làm khẩu kính nhỏ</t>
  </si>
  <si>
    <t>PP2300520090</t>
  </si>
  <si>
    <t>Giá đỡ (Stent) can thiệp mạch vành thành mỏng phủ thuốc Sirolimus</t>
  </si>
  <si>
    <t>- Stent lõi Co-Cr, phủ thuốc Sirolimus
- Cấu tạo mắc cáo mở có liên kết chữ Z kép dài
- Độ dày Stent: ≤ 60µm. 
-  Đường kính: 2.0 mm - 4.5 mm, chiều dài: 8 mm - 48 mm.
- Có nghiên cứu lâm sàng với hơn 1000 bệnh nhân tại các quốc gia Châu Âu đã được công bố trên các tạp chí được lập chỉ mục ISI, SCOPUS, PubMed.</t>
  </si>
  <si>
    <t>PP2300520091</t>
  </si>
  <si>
    <t>Stent mạch vành phủ thuốc tự tiêu sinh học</t>
  </si>
  <si>
    <t>Stent mạch vành phủ thuốc Everolimus, liều lượng ≤1.2 µg/mm2
 Polymer tự tiêu sinh học PLLA/PLGA 50/50, độ dày lớp phủ: 3-5 µm
 Vật liệu Cobalt Chromium, thiết kế đóng và mở, kết nối có dạng chữ "U", 6 đỉnh đối với Ø2.00 - 2.75, 8 đỉnh đối với Ø3.00 - 4.50,
 Độ dày khung stent: 60-70μm
 Đường kính: 2.00, 2.25, 2.50, 2.75, 3.00, 3.25, 3.50, 4.00, 4.50mm
 Chiều dài: 8-48 mm.
 Số nếp gấp bóng: 3 cánh
 Biên dạng đầu tip: 0.016",
 Có 2 dấu cản quang
 Áp suất danh định ≤ 7 bar,
 Tiêu chuẩn ISO</t>
  </si>
  <si>
    <t>1 cái/hộp</t>
  </si>
  <si>
    <t>PP2300520092</t>
  </si>
  <si>
    <t>Stent can thiệp mạch máu ngoại biên</t>
  </si>
  <si>
    <t>- Tương thích với sheath 6F -&gt; 7F
- Đường kính 5 - 10 mm
- Chiều dài stent: các cỡ
- Tiêu chuẩn chất lượng: ISO, FDA (Mỹ)</t>
  </si>
  <si>
    <t>PP2300520093</t>
  </si>
  <si>
    <t>Stent graft bổ sung cho động mạch chủ bụng</t>
  </si>
  <si>
    <t xml:space="preserve"> - Stent graft động mạch chủ bụng loại bổ sung 
 - Khung giá đỡ bằng hợp kim Nitinol. 
 - Lớp phủ bằng polyester 
 - Cấu tạo: Stent đầu gần chữ M 
 - Có marker 
 - Đường kính đầu gần 16 mm, đầu xa từ 10 -&gt; 28 mm, chiều dài các cỡ
 - Đường kính dụng cụ: 14F -&gt;18F</t>
  </si>
  <si>
    <t>PP2300520094</t>
  </si>
  <si>
    <t>Stent graft bổ sung cho động mạch chủ ngực</t>
  </si>
  <si>
    <t xml:space="preserve"> - Stent graft động mạch chủ ngực loại bổ sung
 - Khung giá đỡ bằng hợp kim Nitinol. 
 - Lớp phủ bằng polyester 
 - Cấu tạo:  Có Marker 
 - Đường kính 22 ­&gt; 46 mm, chiều dài các cỡ
 - Đường kính dụng cụ: 22F -&gt; 25F</t>
  </si>
  <si>
    <t>PP2300520095</t>
  </si>
  <si>
    <t>Stent graft cho động mạch chủ bụng</t>
  </si>
  <si>
    <t xml:space="preserve"> - Stent graft động mạch chủ bụng
 - Khung giá đỡ bằng hợp kim Nitinol. 
 - Lớp phủ bằng polyester 
 - Có marker 
 - Đường kính stent chính: 23 -&gt; 36 mm, chiều dài: 103 mm 
 - Đường kính stent nhánh: đầu gần 16 mm, đầu xa từ 10 -&gt; 28 mm, chiều dài các cỡ
- Đường kính dụng cụ: 18 -&gt; 20Fr</t>
  </si>
  <si>
    <t>PP2300520096</t>
  </si>
  <si>
    <t>Stent graft động mạch chủ ngực các loại, các cỡ</t>
  </si>
  <si>
    <t xml:space="preserve"> - Stent graft động mạch chủ ngực 
 - Khung giá đỡ bằng hợp kim Nitinol. 
 - Lớp phủ bằng polyester 
 - Cấu tạo:  Có Marker 
 - Đường kính 24 ­&gt; 44 mm, chiều dài các cỡ
 - Đường kính dụng cụ: 16F -&gt; 24F</t>
  </si>
  <si>
    <t>PP2300520097</t>
  </si>
  <si>
    <t>Stent mạch vành phủ thuốc lõi kép Zotarolimus, các cỡ</t>
  </si>
  <si>
    <t>- Phủ thuốc Zotarolimus
 - Lớp phủ Biolink tương thích sinh học
 - Công nghệ lõi kép 
 - Chỉ định được cho bệnh nhân tiểu đường
 - Đường kính 2.0 mm - 5.0 mm, dài 8 mm - 38 mm
 - Tiêu chuẩn FDA/PMA (Cục quản lý Thực phẩm và Dược phẩm Hoa Kỳ) và tiêu chuẩn CE (Châu Âu)</t>
  </si>
  <si>
    <t>Nội tim mạch: 15 cái, gộp chung HSTM</t>
  </si>
  <si>
    <t>PP2300520098</t>
  </si>
  <si>
    <t>Dụng cụ lấy huyết khối dạng stent</t>
  </si>
  <si>
    <t>- Dụng cụ kéo huyết khối tái thông mạch được thiết kế dạng stent, có thể thu lại được
  - Kích thước 4mm -&gt; 6mm .
  - Chiều dài stent: Các cỡ</t>
  </si>
  <si>
    <t>- Stent kéo huyết khối tái thông mạch máu chất liệu Nitinol
 - Có các marker trên thân stent giúp cản quang tốt.
 - Đa dạng kích thước 4mm, 5mm và 6mm . 
 - Chiều dài stent: Các cỡ
 - Tương thích với vi ống thông có đường kính trong .017", .021".</t>
  </si>
  <si>
    <t>PP2300520099</t>
  </si>
  <si>
    <t>Stent mạch vành phủ thuốc tự tiêu đường kính 2.0 - 4.0mm</t>
  </si>
  <si>
    <t xml:space="preserve">- Stent mạch vành chất liệu Cobalt Chromium phủ thuốc Sirolimus và Polymer 
- 2 marker Platinum / Iridium. 
- Số thanh nối ≤ 2 giúp đảm bảo độ linh hoạt và khả năng tiếp cận mạch nhánh tối đa
- Chu vi mắc cáo mở rộng tối đa  ≥ 18.5mm, giúp duy trì hỗ trợ tốt lối vào mạch nhánh 
- Hàm lượng thuốc: 12.5μg/mm chiều dài, phủ ở mặt ngoài thành stent.
- Dùng kèm dây dẫn 0.014" và ống thông can thiệp tối thiểu 5F.
-  Độ dày thanh chống 68 μm- 80 μm 
-  Đường kính 2.0mm -  2.50 mm , chiều dài 8mm - 32mm.
-  Đường kính stent 2.75mm -  4.00 mm, chiều dài 8mm - 40 mm. </t>
  </si>
  <si>
    <t>PP2300520100</t>
  </si>
  <si>
    <t>Stent nong mạch vành có phủ thuốc tự tiêu sinh học tiêu chuẩn châu âu</t>
  </si>
  <si>
    <t>SYNERGY™ XD0</t>
  </si>
  <si>
    <t>Stent mạch vành PtCr, phủ polymer tự tiêu, thiết kế mắt mở</t>
  </si>
  <si>
    <t>- Chất liệu Platinum Chromium có tẩm thuốc Everolimus, phủ Polymer tự tiêu 
 - Khung stent mỏng, có bề dày 74μm đến 81μm
 - Tip profile: 0.017 inch
 - Đường kính: 2.25mm - 5.00mm
 - Chiều dài 8mm - 48mm.
 - Polymer Tự tiêu hoàn toàn sau 120 ngày, Lớp Polymer chỉ phủ ở mặt stent áp thành mạch, bề dày lớp phủ polymer 4μm
 - Chất liệu bóng trong stent: Pepax có 2 lớp, bóng 5 nếp gấp
 - Hệ thống mang stent phủ lớp ái nước.
 - Tiêu chuẩn chất lượng CE, FDA ( Bản PMA)</t>
  </si>
  <si>
    <t>PP2300520101</t>
  </si>
  <si>
    <t>Stent nong mạch vành có phủ thuốc tự tiêu hoàn toàn sau 90 ngày</t>
  </si>
  <si>
    <t>Stent nong mạch vành Platinum Chromium có tẩm thuốc</t>
  </si>
  <si>
    <t>- Chất liệu Platinum Chromium có tẩm thuốc Everolimus và  Polymer vĩnh cửu PVDF-HFP
-  Thời gian tự tiêu thuốc hoàn toàn là 90 ngày.
-  Có 4-5 kết nối giữa các segment ở đầu gần của giá đỡ.
- Tip profile: 0.018 inch
-  Đường kính: 2.25mm - 4.0mm,  khả năng oversize lên đến 5.75mm
- Chiều dài: 8mm-38mm
- Bóng trong stent: chất liệu Pepax 2 lớp
-Tiêu chuẩn chất lượng FDA Mỹ và CE châu Âu</t>
  </si>
  <si>
    <t>- Phủ thuốc Everolimus từ 100mcg/cm2; 
 - Chất liệu Platinum Chromium (PtCr) 
 - Độ dày thành stent: 0.081-0.086 mm
 - Đường kính 2.25-4.0mm, dài 8-38 mm
 - Đầu profile 0.018''
 - Hệ thống bóng PEBAX</t>
  </si>
  <si>
    <t>nội tim mạch: Vẫn tham gia mã này</t>
  </si>
  <si>
    <t>Cả 2 khoa bỏ mã này chuyển sang thế hệ mới hơn là Megatron</t>
  </si>
  <si>
    <t>PP2300520102</t>
  </si>
  <si>
    <t>Thanh nâng ngực các loại các cỡ (kèm ốc/vít)</t>
  </si>
  <si>
    <t>- Thanh nâng ngực định hình biến dạng lồng ngực
 - Chất liệu: Titanium
 - Kích cỡ: 6cm -&gt; 40cm
 - Thanh dùng ốc vít để cố định vào thành ngực.
 - Mỗi thanh kèm 2 ốc vít</t>
  </si>
  <si>
    <t>PP2300520103</t>
  </si>
  <si>
    <t>Thanh nâng ngực các loại các cỡ không kèm vít</t>
  </si>
  <si>
    <t xml:space="preserve"> - Thanh nâng ngực định hình biến dạng lồng ngực, 
 - Thiết kế: 2 đầu bo tròn, nhỏ thon, có lỗ và khấc ở 2 đầu
 - Kích thước:
 +  Chiều  rộng 10mm -&gt; 13mm</t>
  </si>
  <si>
    <t>PP2300520104</t>
  </si>
  <si>
    <t>Thủy tinh thể nhân tạo mềm đơn tiêu</t>
  </si>
  <si>
    <t xml:space="preserve"> - Thủy tinh thể mềm đơn tiêu một mảnh; chất liệu Acrylic ngậm nước, bề mặt không ngậm nước.
 - Kính lọc tia UV, bờ vuông chống đục bao sau, cầu sai trung tính , trong suốt. 
 - Chỉ số khúc xạ &gt;1,45; chỉ số ABBE &gt; 57. 
 - Đường kính optic 5.5mm - 6.5mm; chiều dài 10mm - 13mm . 
 - Dải công suất 0D đến +32D.
 - Lắp sẵn trong cartidge + injector dùng một lần.
 - Thủy tinh thể đặt sẵn trong cartridge trong hộp vô trùng</t>
  </si>
  <si>
    <t>PP2300520105</t>
  </si>
  <si>
    <t>Thủy tinh thể nhân tạo mềm, đơn tiêu ,chỉnh loạn thị</t>
  </si>
  <si>
    <t xml:space="preserve"> - Thủy tinh nhân tạo mềm đơn tiêu chỉnh loạn thị ở cả hai mặt optic. 
 - Chất liệu Acrylic .
 - Bề mặt không ngậm nước, chống tia UV. 
 - Chỉ số khúc xạ &gt;1,45; chỉ số ABBE &gt;55. 
 - Thiết kế dạng dĩa 4 điểm tựa. 
 - Đường kính optic 5.5mm - 6.5mm, chiều dài 10mm -13mm.
 - Dải công suất: độ cầu từ -10D đến +32D ; 
 - Độ loạn thị từ +1D đến +12D. bước nhảy 0.5.
 - Kèm theo cartridge + injector sử dụng một lần.
 - Kính đóng gói trong hộp riêng, vô khuẩn.</t>
  </si>
  <si>
    <t>1 cái /hộp</t>
  </si>
  <si>
    <t>PP2300520106</t>
  </si>
  <si>
    <t>Thủy tinh thể nhân tạo mềm, đơn tiêu điểm, kéo dài tiêu điểm</t>
  </si>
  <si>
    <t>- Chất liệu acrylic không ngậm nước, đặc tính tiêu điểm kéo dài tiêu điểm.
 - Đường kính optic từ 5.0mm đến 6.0 mm, đặc điểm phi cầu.
 - Dải công suất từ +10.0D đến + 30.0D. 
 - Chỉ số khúc xạ (RI) 1.52 &lt; RI&lt; 1.54. 
 - Màu vàng lọc ánh sáng xanh và tia UV. 
 - Thiết kế 4 càng, thủy tinh thể kèm theo dụng cụ đặt
 - Thủy tinh thể đặt sẵn trong cartridge trong hộp vô trùng</t>
  </si>
  <si>
    <t>PP2300520107</t>
  </si>
  <si>
    <t>Thủy tinh thể nhân tạo mềm, đơn tiêu, chất liệu không ngậm nước, 4 càng</t>
  </si>
  <si>
    <t>- Chất liệu acrylic không ngậm nước 
- Đường kính optic từ 5mm đến 6 mm. 
 - Đặc điểm phi cầu. dải công suất từ -10.0 D đến + 35.0 D.
 - Chiều dài tổng thể từ 10mm đến 12 mm.
 - Chỉ số khúc xạ (RI) 1.52 &lt; RI &lt;1.54. 
 - Màu vàng lọc ánh sáng xanh, tia UV. Thiết kế 4 càng. 
 - Thuỷ tinh thể kèm theo dụng cụ đặt.</t>
  </si>
  <si>
    <t>NK đến tháng 7/23
sử dụng trong 6 tháng</t>
  </si>
  <si>
    <t>PP2300520108</t>
  </si>
  <si>
    <t>Thủy tinh thể nhân tạo mềm, đơn tiêu, chất liệu không ngậm nước, càng chữ C</t>
  </si>
  <si>
    <t xml:space="preserve"> -Chất liệu acrylic.không ngậm nước 
 - Đường kính optic từ 5.5mm đến 6.5 mm. 
 - Đặc điểm phi cầu , trung tính dải công suất từ -5.0 D đến + 40.0 D.Chiều dài tổng thể từ 11 mm đến 13 mm. 
 - Chỉ số khúc xạ 1.48&lt;=  n &lt;= 1.52. Chỉ số ABBE trong khoảng từ 52-55,  
 - Lọc ánh sáng xanh, nhuộm vàng tự nhiên chống tia UV. 
 - Thiết kế càng chữ C, chống dính càng Antistick, góc càng &lt; 2 độ. 
 - Thuỷ tinh thể lắp sẵn hoàn toàn trong cartidge+ injector dùng một lần</t>
  </si>
  <si>
    <t>Nhập kho đến ngày 12/23
trong vòng 6 tháng</t>
  </si>
  <si>
    <t>PP2300520109</t>
  </si>
  <si>
    <t>Thủy tinh thể nhân tạo mềm, một mảnh, ba tiêu, ngậm nước</t>
  </si>
  <si>
    <t xml:space="preserve"> - Thủy tinh thể nhân tạo mềm, 3 tiêu cự, thiết kế quang học khúc xạ, nhiễu xạ, kính không bị bọt khí,cho tiêu cự nhìn gần, nhìn trung gian, phi cầu (cầu sai âm tính)
 - Chất liệu Acrylic ngậm nước &gt;= 25% với đặc tính bề mặt ngoài kỵ nước, lọc tia UV
 - Thiết kế dạng một mảnh, thiết kế theo bảng phiến 4 cạnh
 - Đường kính optic 5.5mm - 6.5mm, đường kính tổng 10mm - 13mm
 - Dãy diopter từ +0D đến + 32D, bước nhảy 0.5D
 - Chỉ số khúc xạ &gt;= 1.45
 - Chỉ số ABBE &gt;= 58
 - Thủy tinh thể đặt sẵn vào cartridge kèm súng injector sử dụng 1 lần
 - Tiệt khuẩn</t>
  </si>
  <si>
    <t>PP2300520110</t>
  </si>
  <si>
    <t>Stent sinh học phủ thuốc điều trị kép</t>
  </si>
  <si>
    <t>Stent phủ thuốc sirolimus trên nền polymer sinh học tự tiêu kết hợp với lớp kháng thể anti CD-34 chủ động làm lành lòng mạch.
Độ dày stent: 95-105 µm
Kích thước tối đa của mắc cáo trên stent: 4.5 mm
Đường kính: 2.5 - 4.0 mm. 
Chiều dài: 9 – 38 mm. 
Radial strength (Khả năng chịu nén) &gt; 25 psi
Foreshortening (Tỷ lệ rút ngắn chiều dài của stent) &lt; 1%
Recoil (Tỷ lệ co lại của stent) &lt; 5%
Đường kính 2.5-2.75mm nong lên tối đa 3.25 mm
Đường kính 3.0-4.0mm nong lên tối đa 4.5 mm
Thử nghiệm lâm sàng trên 9600 bệnh nhân.
CE chứng nhận khả năng rút ngắn thời sử dụng DAPT linh hoạt cho bệnh nhân ổn định và bệnh nhân ACS</t>
  </si>
  <si>
    <t>PP2300520111</t>
  </si>
  <si>
    <t>Van cầm máu dạng chữ Y loại đóng mở bằng lò xo, và van kép chất liệu Polycarbonate</t>
  </si>
  <si>
    <t>- Van cầm máu chất liệu Polycarbonate
 - Loại đóng mở bằng lò xo, có van kép
 -  Có kèm insertion tool bằng kim loại và torque điều khiển
 - Dây dẫn 0.014"
 -  Đường kính trong 2.44 mm.
- Tiêu chuẩn chất lượng: ISO, CE (Tiêu chuẩn châu âu) và FDA-Mỹ</t>
  </si>
  <si>
    <t>25Cái/hộp</t>
  </si>
  <si>
    <t>Nếu GMHS đã đề xuất thì lấy số lượng GMHS. 
Thông số mời thầu lấy theo file này</t>
  </si>
  <si>
    <t>PP2300520112</t>
  </si>
  <si>
    <t>Van tim cơ học động mạch chủ</t>
  </si>
  <si>
    <t xml:space="preserve"> - Van tim nhân tạo cơ học động mạch chủ, cấy ghép kiểu ngồi trên vòng van.
 - Vật liệu 
 + Khung van: Titanium/ MP35N
 + Thiết kế lá van dạng trục treo
 + Vòng khâu được dệt bằng vải Polyester với thiết kế 2 tầng, có marker.
 - Van được thiết kế cấy ghép trên 1 mặt phẳng.
 - Van có các cỡ: 16mm -&gt; 28mm</t>
  </si>
  <si>
    <t>PP2300520113</t>
  </si>
  <si>
    <t>Van động mạch chủ sinh học các cỡ</t>
  </si>
  <si>
    <t>Van động mạch chủ sinh học các cỡ - Magna Ease -Pt</t>
  </si>
  <si>
    <t xml:space="preserve">- 3 lá van tách rời 
 - Chất liệu:  màng tim bò/heo
 - Vòng van: khung bằng hợp kim Cobalt - chromium, phủ bởi lớp Ployester 
 -  Có vùng nới rộng van, có marker hiển thị dưới hình ảnh cản quang
 - Kích cỡ :  19mm-&gt;29mm </t>
  </si>
  <si>
    <t>PP2300520114</t>
  </si>
  <si>
    <t>Van hai lá cơ học gờ nổi các cỡ</t>
  </si>
  <si>
    <t xml:space="preserve"> - Van tim nhân tạo cơ học 2 lá, cấp ghép kiểu ngồi trên vòng van
 - Vật liệu 
 + Khung van: Titanium
 + Thiết kế lá van dạng trục treo
 + Vòng khâu được dệt bằng vải Polyester với thiết kế 2 tầng, có marker.
 - Van được thiết kế cấy ghép trên 1 mặt phẳng.
 - Van có các cỡ: 19mm -&gt; 33mm</t>
  </si>
  <si>
    <t>PP2300520115</t>
  </si>
  <si>
    <t>Van hai lá sinh học các cỡ</t>
  </si>
  <si>
    <t>Van hai lá sinh học các cỡ - Magna Ease -Pt</t>
  </si>
  <si>
    <t xml:space="preserve">- Chất liệu:  màng tim bò/heo
 - Kích cỡ :  25mm-&gt;33mm </t>
  </si>
  <si>
    <t>- 3 lá van tách rời có cấu tạo từ màng tim bò được gắn vào một khung bằng hợp kim Cobalt - chromium.
 - Van có vòng chỉ hướng dẫn vị trí khâu. 
 - Thiết kế van ở vị trí supra-annular và có 2 markers chỉ dẫn vị trí đặt van để tối ưu hóa dòng chảy thất trái 
 - Van được xử lý dưới quy trình ThermaFix chống vôi hóa.
 - Cỡ 25-33mm</t>
  </si>
  <si>
    <t>PP2300520116</t>
  </si>
  <si>
    <t>Van tim cơ học động mạch chủ loại INR thấp</t>
  </si>
  <si>
    <t xml:space="preserve"> - Chất liệu carbon nhiệt phân tinh khiết 
 - Góc mở lá van tới 90 độ
 - Đầu ra dạng ống loe 
 - Được chứng nhận an toàn hơn với INR 1.5IU-&gt;2.5UI 
 - Độ chênh áp thấp 
 - Van động mạch chủ vòng khâu số 19-&gt;29</t>
  </si>
  <si>
    <t>PP2300520117</t>
  </si>
  <si>
    <t>Van tim hai lá INR thấp</t>
  </si>
  <si>
    <t xml:space="preserve"> - Chất liệu carbon nhiệt phân tinh khiết 
 - Góc mở lá van tới 90 độ
 - Đầu ra dạng ống loe 
 - Được chứng nhận an toàn hơn với INR 1.5IU-&gt;2.5UI 
 - Độ chênh áp thấp 
</t>
  </si>
  <si>
    <t>PP2300520118</t>
  </si>
  <si>
    <t>Bóng nong mạch vành bán đàn hồi chịu được áp lực cao 21atm với 16 điểm nổi trên 4 dãy của thân bóng, các cỡ</t>
  </si>
  <si>
    <t xml:space="preserve">- Bóng nong mạch vành bán đàn hồi phủ hydrolubric chịu được áp lực RBP lên đến 21atm. 
- Có 16 điểm nổi trên 4 dãy của thân bóng giúp chống trượt. 
- Đầu tip: 4mm thon gọn và linh hoạt. Entry profile 0.017" . Vật liệu: semi-compliant polyamide. NP: 11atm; RBP: 21atm. Có 2 vạch cản quang dài 1.0mm. Chiều dài khả dụng: 138cm 
- Đường kính: 2.5, 3.0, 3.5, 4.0mm. Chiều dài: 8, 12,16mm. </t>
  </si>
  <si>
    <t>Hộp/ Cái</t>
  </si>
  <si>
    <t>BỎ MÃ NÀY</t>
  </si>
  <si>
    <t>Khoa HSTM xây dựng và bỏ mã này
 Thay bằng mã khác sẻ bổ sung phần thêm mới</t>
  </si>
  <si>
    <t>PP2300520119</t>
  </si>
  <si>
    <t>Vật liệu gây nút mạch</t>
  </si>
  <si>
    <t>- Chất gây tắc mạch dạng lỏng ethelene vinyl alcohol hòa tan trong chất dimethylsulfoxide, bột tantalum làm tăng độ cản quang
 - Chỉ định thuyên tắc các tổn thương ngoại biên và mạch máu não bao gồm dị dạng động tĩnh mạch và u máu.
 - Nồng độ 12 và 18 tương ứng với độ đậm đặc của chất tắc mạch</t>
  </si>
  <si>
    <t>PP2300520120</t>
  </si>
  <si>
    <t>Vi dây dẫn can thiệp mềm với cấu trúc vòng xoắn kép</t>
  </si>
  <si>
    <t>Lõi dây hình trụ tròn chất liệu thép không gỉ
Dây dẫn đơn lõi/đa lõi theo công nghệ ACT ONE (thiết kế vòng xoắn kép) tăng độ bền đầu tip, khả năng phản hồi momen xoắn và chống giựt.
Vòng xoắn ngoài (Lõi platinum + thép không gỉ) giữ được phản hồi moment xoắn của dây dẫn.
Lớp phủ: silicon hoặc ái nước SLIP-COAT.
Tip load: 0.5 gf, 0.7gf
Đầu tip: straight, J.
Đường kính: 0.014 inch. Chiều dài: 150, 165, 180, 190, 300 cm</t>
  </si>
  <si>
    <t>Lõi dây hình trụ tròn chất liệu thép không gỉ
 Dây dẫn đơn lõi/đa lõi theo công nghệ ACT ONE (thiết kế vòng xoắn kép) tăng độ bền đầu tip, khả năng phản hồi momen xoắn và chống giựt.
 Vòng xoắn ngoài (Lõi platinum + thép không gỉ) giữ được phản hồi moment xoắn của dây dẫn.
 Lớp phủ: silicon hoặc ái nước SLIP-COAT.
 Tip load: 0.5 gf hoặc 0.7gf
 Đầu tip: straight, J.
 Đường kính: 0.014 inch. Chiều dài: 150, 165, 180, 190, 300 cm</t>
  </si>
  <si>
    <t>PP2300520121</t>
  </si>
  <si>
    <t>Vi ống thông can thiệp mạch thần kinh điều trị túi phình mạch não</t>
  </si>
  <si>
    <t xml:space="preserve"> - Vi ống thông can thiệp mạch máu não
 - Đường kính ngoài của đoạn hoạt động: đầu gần 2.1Fr- 2.4Fr và đầu xa 1.7Fr -1.9Fr
- Đường kính trong lòng ống từ 0.017" trở xuống, chiều dài sử dụng là 150cm.
- Có thể đầu thẳng hoặc cong</t>
  </si>
  <si>
    <t>PP2300520122</t>
  </si>
  <si>
    <t>Vít chỉ khâu chóp xoay, sử dụng kỹ thuật khâu hai hàng</t>
  </si>
  <si>
    <t>- Chất liệu: Peek optima
- Sử dụng trong khâu hàng ngoài chóp xoay khớp vai.
- Kích thước neo 5.5mm x 6.7mm.
- Chiều dài bung tương ứng 20.8mm
- Tiệt trùng</t>
  </si>
  <si>
    <t>PP2300520123</t>
  </si>
  <si>
    <t>Vít chỉ khâu sụn chêm kỹ thuật khâu all inside</t>
  </si>
  <si>
    <t xml:space="preserve"> - Sử dụng kỹ thuật khâu sụn chêm All -Inside. 
 - Gồm hai neo ≥ 5mm chất liệu peek/titan/cocr và nút chỉ không tiêu chất liệu polyethelene.
 - Tích hợp khoá giới hạn độ sâu từ 10 - 18mm. </t>
  </si>
  <si>
    <t>PP2300520124</t>
  </si>
  <si>
    <t>Vít chỉ neo đôi khâu chóp xoay khớp vai</t>
  </si>
  <si>
    <t>- Chất liệu: PLLA phủ HA tự tiêu 
 -  Kèm hai hoặc ba sợi chỉ
 - Kích thước: Các cỡ
 - Tiệt trùng</t>
  </si>
  <si>
    <t>PP2300520125</t>
  </si>
  <si>
    <t>Vít đa trục cột sống cổ kèm vít khóa trong</t>
  </si>
  <si>
    <t xml:space="preserve"> - Vít đa trục: Titanium. 
 - Góc xoay: 50 độ, biên độ di dộng của vít đa trục cao. 
 - Đường kính: 3.5mm -&gt; 4.5mm  các cỡ
 -  Vít cấu tạo tương thích với nẹp dọc đường kính 3.3mm + Vít khóa trong: titanium, đk 3.5mm</t>
  </si>
  <si>
    <t>Bịch/1 cá</t>
  </si>
  <si>
    <t>PP2300520126</t>
  </si>
  <si>
    <t>Vít đa trục cột sống cổ lối sau</t>
  </si>
  <si>
    <t xml:space="preserve"> -Vật liệu: Titanium 
 - Đầu vít thiết kế dạng hoa Tulip. 
 - Vít thay đổi được góc giữa thân và mũ vít. 
 - Góc xoay thay đổi từ 0 độ đến 60 độ. 
- Mũi có rãnh cắt giúp vít tự taro, dễ dàng bắt vào xương. 
- Đường kính 3.5mm và 4.0 mm.
- Độ dài: từ 14mm -&gt; 32mm mỗi bước tăng 2mm.
- Kèm theo ốc khóa trong, đường kính 6mm. </t>
  </si>
  <si>
    <t>PP2300520127</t>
  </si>
  <si>
    <t>Vít đa trục cột sống lưng có ren bén, nhuyễn các cỡ</t>
  </si>
  <si>
    <t xml:space="preserve"> - Chất liệu Titanium/Titanium Alloy
 - Đầu vít có 3 lưỡi, giúp vít có thể đi nhanh hơn vào xương. 
 - Vít tự taro, thân vít đặc
 - Đường kính 4.5mm-8.0mm.
 - Chiều dài từ 25mm-100mm
 - Tiệt trùng</t>
  </si>
  <si>
    <t>PP2300520128</t>
  </si>
  <si>
    <t>Vít đa trục rỗng ruột</t>
  </si>
  <si>
    <t>- Chất liệu Titanium
 - Đầu vít được thiết kế để gắn với canulla bơm xi măng
 - Phần rỗng bên trong 
 - Chiều dài từ 35-60mm
 - Đường kính 5-7 mm.
 - Đóng gói tiệt trùng sẵn.</t>
  </si>
  <si>
    <t>PP2300520129</t>
  </si>
  <si>
    <t>Vít đơn trục cột sống lưng có ren bén, nhuyễn các cỡ</t>
  </si>
  <si>
    <t>- Vật liệu bằng titanium, đầu vít thon nhỏ, ren vít bén
 - Đường kính ngoài 4mm, Đường kính trong 3.25mm, Khoảng cách ren vít 2.2mm, Chiều dài 25-45mm
 - Đường kính ngoài 5mm, Đường kính trong 3.55mm, khoảng cách ren vít 2.7mm, chiều dài 30-50mm
 -Đường kính ngoài 6mm, Đường kính trong 4.55mm, khoảng cách ren vít 2.7mm, chiều dài 30-80mm
 - Đường kính ngoài 7mm, đường kính trong 5.30m, khoảng cách ren vít 2.7mm, chiều dài 30-80mm
 - Đường kính ngoài 8mm, đường kính trong 5.95mm, khoảng cách ren vít 2.7mm, chiều dài 30-80mm.
- Tiệt trùng</t>
  </si>
  <si>
    <t>PP2300520130</t>
  </si>
  <si>
    <t>Vít dùng trong phẫu thuật cột sống cổ tương thích nẹp gắn liền đĩa đệm</t>
  </si>
  <si>
    <t xml:space="preserve"> -Vật liệu titanium
 - Đường kính 4mm, chiều dài 12-&gt;18mm
 - Đường kính 4.5mm, chiều dài 14-&gt;18mm
 - Tương thích với nẹp gắn liền đĩa đệm cột sống cổ
 - Trùng sẵn</t>
  </si>
  <si>
    <t>PP2300520131</t>
  </si>
  <si>
    <t>Vít khóa 3.5mm các cỡ</t>
  </si>
  <si>
    <t xml:space="preserve"> - Chất liệu: Thép không gỉ
 - Đầu vít chống trượt tự taro, có ren khóa đôi 
 - Đường kính 3.5mm, dài các cỡ</t>
  </si>
  <si>
    <t>PP2300520132</t>
  </si>
  <si>
    <t>Vít khóa 4.0 các cỡ</t>
  </si>
  <si>
    <t xml:space="preserve"> - Chiều dài 12mm - 60mm.toàn ren.
 - Đường kính 4.0mm.
 - Chất liệu: titanium.</t>
  </si>
  <si>
    <t>PP2300520133</t>
  </si>
  <si>
    <t>Vít khóa 5.0mm các cỡ</t>
  </si>
  <si>
    <t xml:space="preserve"> - Chiều dài 18 - 90mm, toàn ren.
 - Đường kính 5.0mm.
 - Chất liệu: Titanium.</t>
  </si>
  <si>
    <t>PP2300520134</t>
  </si>
  <si>
    <t>Vít khóa 5.0mm các cỡ tự taro</t>
  </si>
  <si>
    <t xml:space="preserve">- Chất liệu: Thép không gỉ/ Titanium
- Đường kính 5.0mm, 
- Kích thước: 14mm-140mm </t>
  </si>
  <si>
    <t>PP2300520135</t>
  </si>
  <si>
    <t>Vít khóa 6.5 các cỡ</t>
  </si>
  <si>
    <t xml:space="preserve"> - Đường kính 6.5mm
 - Chiều dài từ 30 - 110mm, toàn ren, thân vít rỗng.
 - Đường kính 6.5mm.
 - Chất liệu: Titanium.</t>
  </si>
  <si>
    <t>PP2300520136</t>
  </si>
  <si>
    <t>Vít khóa 7.3 các cỡ</t>
  </si>
  <si>
    <t xml:space="preserve"> - Chiều dài từ 60 - 115mm
 - Đường kính 7.3mm, thân vít rỗng.
 - Chất liệu: Titanium.</t>
  </si>
  <si>
    <t>PP2300520137</t>
  </si>
  <si>
    <t>Vít khóa động tự taro đường kính 2.4mm các cỡ</t>
  </si>
  <si>
    <t xml:space="preserve"> - Chất liệu: Titan/Titanium/ Ti6A14V
 - Đường kính ren: 2.4mm, tự taro
 - Chiều dài: 8mm -&gt; 50mm</t>
  </si>
  <si>
    <t>PP2300520138</t>
  </si>
  <si>
    <t>Vít khóa động tự taro đường kính 3.5mm các cỡ</t>
  </si>
  <si>
    <t xml:space="preserve"> - Chất liệu Ti6Al4V/Titanium
 - Đường kính 3.5mm, tự taro 
 - Kích thước: Dài 10mm-&gt;90mm 
</t>
  </si>
  <si>
    <t>PP2300520139</t>
  </si>
  <si>
    <t>Vít khóa động tự taro đường kính 5.0 các cỡ</t>
  </si>
  <si>
    <t xml:space="preserve"> - Chất liệu Ti6Al4V
 - Đường kính 5.0mm, tự taro
 - Chiều dài 12mm-&gt;80mm </t>
  </si>
  <si>
    <t>PP2300520140</t>
  </si>
  <si>
    <t>Vít khóa đường kính 2.5mm</t>
  </si>
  <si>
    <t xml:space="preserve"> - Vật liệu titanium.
 - Vít tự khóa, tự taro, đầu vít hình nón 2 độ.
 - Đường kính 2.5mm, dài 8-&gt;50mm. 
 - Đóng gói tiệt trùng </t>
  </si>
  <si>
    <t>PP2300520141</t>
  </si>
  <si>
    <t>Vít khóa đường kính 3.5mm</t>
  </si>
  <si>
    <t xml:space="preserve"> - Vật liệu Titanium. 
 - Vít tự khóa, tự taro, đầu vít hình nón 2 độ. 
 - Đường kính 3.5mm, dài 10-&gt;90mm. 
 - Đóng gói tiệt trùng </t>
  </si>
  <si>
    <t>PP2300520142</t>
  </si>
  <si>
    <t>Vít khóa đường kính 5.0mm</t>
  </si>
  <si>
    <t xml:space="preserve"> - Vật liệu Titanium. 
 - Vít tự khóa, tự taro, đầu vít hình nón 2 độ. 
 - Đường kính 5.0mm, dài 12mm-&gt;110mm. 
 - Đóng gói tiệt trùng </t>
  </si>
  <si>
    <t>PP2300520143</t>
  </si>
  <si>
    <t>Vít khóa đường kính 7.0mm</t>
  </si>
  <si>
    <t xml:space="preserve"> - Vật liệu Titanium. 
 - Vít tự khóa, tự taro, đầu vít hình nón 2 độ. 
 - Đường kính 7.0mm, dài 60mm-&gt;120mm. 
 - Đóng gói tiệt trùng </t>
  </si>
  <si>
    <t>PP2300520144</t>
  </si>
  <si>
    <t>Vít khóa mini tự taro đường kính 1.5mm các cỡ</t>
  </si>
  <si>
    <t xml:space="preserve"> - Chất liệu Ti6Al4V
 - Đường kính 1.5mm, tự taro, đầu gài chữ thập chống trượt
 - Dài từ 6mm -&gt; 30mm </t>
  </si>
  <si>
    <t>PP2300520145</t>
  </si>
  <si>
    <t>Vít khóa mini tự taro đường kính 2.0mm các cỡ</t>
  </si>
  <si>
    <t>- Chất liệu Titan/Titanium
 - Chiều dài: 8mm -&gt; 34mm
 - Vít khóa tự taro,
 - Đường kính 2.0</t>
  </si>
  <si>
    <t>PP2300520146</t>
  </si>
  <si>
    <t>Vít đóng sọ titan tự khoan, tự taro</t>
  </si>
  <si>
    <t>- Chất liệu tita
 - Loại HT chống long, tự khoan, tự taro, mũ vít chữ X.</t>
  </si>
  <si>
    <t>PP2300520147</t>
  </si>
  <si>
    <t>Vít neo cố định dây chằng chéo</t>
  </si>
  <si>
    <t xml:space="preserve"> - Chốt loại: 4 lỗ, Chiều dài chốt:  ≥ 10mm
 - Chiều dài vòng treo gân: từ 10mm- 35 mm
 - Chất liệu: Chốt là Titanium/Cobalt Chrome.  
 - Vòng treo gân được tạo bởi vật liệu Polyester hoặc tương đương 
 - Đường kính ≥ 5mm</t>
  </si>
  <si>
    <t>PP2300520148</t>
  </si>
  <si>
    <t>Vít neo cố định dây chằng, điều chỉnh được độ dài.</t>
  </si>
  <si>
    <t>- Kích thước vít: dài ≥ 10mm, rộng ≥ 4mm, dày 2mm; 8 lỗ
- Chất liệu chốt: titanium/Peek/CoCr
- Chất liệu vòng treo: UHMWPE/Peek/CoCr
- Điều chỉnh được chiều dài vòng treo từ 10mm – 105 mmm
- Đường kính chỉ vòng loop: ≥ 1.5 mm
- Cơ chế khoá bên trong, giúp tối đa gân trong đường hầm và tối thiểu lực siết vòng treo.
- Vòng treo có bao bảo vệ gân.
- Có vòng chỉ thắt giúp thắt chỉ bằng một tay</t>
  </si>
  <si>
    <t>PP2300520149</t>
  </si>
  <si>
    <t>Vít rỗng titan 3.0 các cỡ</t>
  </si>
  <si>
    <t>Đường kính 3.0mm x chiều dài 14-30mm với mỗi bước tăng 2mm.Thân vít rỗng, chất liệu: Titanium.</t>
  </si>
  <si>
    <t>PP2300520150</t>
  </si>
  <si>
    <t>Vít rỗng tự nén ép đường kính 2.8mm các cỡ</t>
  </si>
  <si>
    <t>- Chất liệu Ti6Al4V/Titanium
- Đường kính 2.8mm.
- Vít không đầu. 
- Vít được bắt chìm trong xương.
- Kích thước:  8mm-&gt;30mm với bước ren tăng 1mm/ 2mm.</t>
  </si>
  <si>
    <t>PP2300520151</t>
  </si>
  <si>
    <t>Vít rỗng tự nén ép đường kính 3.6 mm các cỡ</t>
  </si>
  <si>
    <t>- Chất liệu Ti6Al4V/Titanium
- Đường kính 3.6mm.
- Vít không đầu
- Vít được bắt chìm trong xương.
- Kích thước:  15mm-&gt;70mm với bước ren  tăng 2mm/ 5mm.</t>
  </si>
  <si>
    <t>PP2300520152</t>
  </si>
  <si>
    <t>Vít rỗng tự nén ép đường kính 4.1mm các cỡ</t>
  </si>
  <si>
    <t>- Chất liệu Ti6Al4V/Titanium
- Đường kính 4.1mm.
- Vít không đầu
- Vít được bắt chìm trong xương.
- Kích thước:  15mm-&gt;80mm với bước ren  tăng 2mm/ 5mm.</t>
  </si>
  <si>
    <t>PP2300520153</t>
  </si>
  <si>
    <t>Vít rỗng tự nén ép đường kính 5.5mm các cỡ</t>
  </si>
  <si>
    <t>- Chất liệu Ti6Al4V/Titanium
- Đường kính 5.5mm.
- Vít không đầu
- Vít được bắt chìm trong xương.
- Kích thước:  15mm-&gt;100mm với bước ren tăng 5mm</t>
  </si>
  <si>
    <t>PP2300520154</t>
  </si>
  <si>
    <t>Vít vỏ 2.7 các cỡ</t>
  </si>
  <si>
    <t>- Đường kính 2.7mm 
 - Chiều dài 6mm-&gt;30mm 
 - Chất liệu: Titanium.</t>
  </si>
  <si>
    <t>2 cái/gói</t>
  </si>
  <si>
    <t>PP2300520155</t>
  </si>
  <si>
    <t>Vít vỏ 3.5mm chất liệu thép không gỉ/ titanium</t>
  </si>
  <si>
    <t xml:space="preserve">- Chất liệu: Thép không gỉ/ Titanium
- Đường kính 3.5mm, 
- Kích thước: 10mm-&gt;120mm </t>
  </si>
  <si>
    <t>PP2300520156</t>
  </si>
  <si>
    <t>Vít vỏ 4.0 các cỡ</t>
  </si>
  <si>
    <t xml:space="preserve"> - Chiều dài 12 - 60 mm, toàn ren.
 - Đường kính 4.0mm.
 - Chất liệu: titanium.</t>
  </si>
  <si>
    <t>PP2300520157</t>
  </si>
  <si>
    <t>Vít vỏ 4.5mm các cỡ tự taro</t>
  </si>
  <si>
    <t>- Chất liệu: Thép không gỉ/ Titanium
- Đường kính 4.5mm, 
- Kích thước: 14mm -&gt;140mm "</t>
  </si>
  <si>
    <t>PP2300520158</t>
  </si>
  <si>
    <t>Vít vỏ 5.0 các cỡ</t>
  </si>
  <si>
    <t xml:space="preserve"> - Chiều dài 18 - 90mm, toàn ren.
 - Đường kính 5.0mm
 - Chất liệu: Titanium.</t>
  </si>
  <si>
    <t>PP2300520159</t>
  </si>
  <si>
    <t>Vít vỏ 3.5mm tự taro chất liệu Ti6A14V</t>
  </si>
  <si>
    <t xml:space="preserve"> - Chất liệu Ti6Al4V
 - Đường kính 3.5mm, tự taro
 - Kích thích sự phát triển của mô can xương.
 - Chiều dài 12mm-&gt;55mm </t>
  </si>
  <si>
    <t>PP2300520160</t>
  </si>
  <si>
    <t>Vít vỏ động mm tự taro đường kính 4.5mm các cỡ</t>
  </si>
  <si>
    <t xml:space="preserve"> - Chất liệu Ti6Al4V
 - Đường kính 4.5mm, tự taro
 - Dài 14mm-&gt;60mm </t>
  </si>
  <si>
    <t>PP2300520161</t>
  </si>
  <si>
    <t>Vít vỏ mini đường kính 2.0mm các cỡ</t>
  </si>
  <si>
    <t xml:space="preserve"> - Chất liệu Ti6Al4V
 - Đường kính 2.0mm, tự taro
 - Dài từ 6mm-&gt;30mm </t>
  </si>
  <si>
    <t>PP2300520162</t>
  </si>
  <si>
    <t>Vít vỏ xương đường kính 2.7mm -&gt; 3.5mm</t>
  </si>
  <si>
    <t xml:space="preserve"> - Vít đường kính 2.7mm -&gt; 3.5mm, chiều dài các cỡ
 - Chất liệu Titanium/thép không gỉ </t>
  </si>
  <si>
    <t>PP2300520163</t>
  </si>
  <si>
    <t>Vít xốp 6.5 mm tự taro đường kính các cỡ</t>
  </si>
  <si>
    <t xml:space="preserve">- Chất liệu Ti6Al4V/Titanium
- Đường kính 6.5mm, tự taro
- Kích thước: Dài 50mm-&gt;90mm </t>
  </si>
  <si>
    <t>PP2300520164</t>
  </si>
  <si>
    <t>Vít xốp dường kính 4.0 mm tự taro các cỡ</t>
  </si>
  <si>
    <t>- Chất liệu Ti6Al4V/Titanium
- Đường kính 4.0mm, tự taro
- Kích thước: Dài 30mm-&gt;90mm</t>
  </si>
  <si>
    <t>PP2300520165</t>
  </si>
  <si>
    <t>Vít xốp rỗng 4.5 các cỡ</t>
  </si>
  <si>
    <t xml:space="preserve"> - Đường kính 4.5mm, chiều dài 16mm-&gt; 34 mm, 
 - Thân vít rỗng kèm long đền
 - Chất liệu thép không rỉ</t>
  </si>
  <si>
    <t>PP2300520166</t>
  </si>
  <si>
    <t>Vít xốp rỗng 7.3 các cỡ</t>
  </si>
  <si>
    <t xml:space="preserve">  - Đường kính 7.3mm
  -  Chiều dài 60mm -&gt; 115mm.
  - Thân không toàn ren
  - Có kèm long đền đệm.
  - Chất liệu thép không rỉ</t>
  </si>
  <si>
    <t>PP2300520167</t>
  </si>
  <si>
    <t>Vít xương xốp đường kính 5.0mm</t>
  </si>
  <si>
    <t xml:space="preserve"> - Vật liệu titanium.
 -  Có 2 loại: vít ren toàn phần, vít ren bán phần
 - Chiều dài: 10mm-&gt;60mm</t>
  </si>
  <si>
    <t>PP2300520168</t>
  </si>
  <si>
    <t>Vòng van 2 hoặc 3 lá loại mềm</t>
  </si>
  <si>
    <t xml:space="preserve"> - Vòng sửa van nhân tạo loại mềm
 - Chất liệu: Polyester 
 - Kích thước: 23mm-&gt;35mm</t>
  </si>
  <si>
    <t>PP2300520169</t>
  </si>
  <si>
    <t>Vòng van ba lá 3D các cỡ</t>
  </si>
  <si>
    <t>Vòng van ba lá 3D - Edwards Physio Tricuspid - Pt</t>
  </si>
  <si>
    <t xml:space="preserve"> - Vòng van 3 lá mềm dẻo 
 - Lõi:  Titanium.
 - Hình dạng lượn sóng 3D, thiết kế hở. 
 - Kích cỡ 24mm -&gt;36mm.</t>
  </si>
  <si>
    <t>- Vòng van 3 lá mềm dẻo.Vòng khâu silicone, được bao phủ bởi lớp vải polyester.
 - Lõi titanium.
 - Hình dạng lượn sóng 3D, thiết kế mở. 
 - Viền khâu riêng biệt thuận lợi cho việc đặt chỉ khâu và tiết diện viền khâu nhỏ giúp giảm lực xuyên kim và lực trượt trong quá trình khâu vòng van
 - Cỡ 24-36mm.</t>
  </si>
  <si>
    <t>PP2300520170</t>
  </si>
  <si>
    <t>Vòng van hai lá loại cứng</t>
  </si>
  <si>
    <t>Vòng van 2 lá hình yên ngựa, lõi cứng phần trước, mềm phần sau, cỡ 24-40mm - Edward Physio II - Pt</t>
  </si>
  <si>
    <t xml:space="preserve"> - Lõi van cứng ở phần trước 
 - Thiết kế hình yên ngựa.
 - Có 3 vị trí giúp định vị vòng van.
 - Kích cỡ 24mm-40mm.</t>
  </si>
  <si>
    <t>- Lõi van bằng nhiều tấm cobalt-chromium ghép lại giúp cứng ở phần trước . Thiết kế hình yên ngựa. Vòng khâu silicone, được bao phủ bởi lớp vải polyester.
 - Có 3 vị trí giúp định vị vòng van.
 - Dễ tháo tay cầm ra chỉ với 1 chỗ cắt.
 - Cỡ 24-40mm.</t>
  </si>
  <si>
    <t>PP2300520171</t>
  </si>
  <si>
    <t>Vòng van ba lá hở loại bán cứng</t>
  </si>
  <si>
    <t xml:space="preserve"> - Vòng được tăng cứng bằng lõi hợp kim và được phủ vải polyester bện.  
  - Có marker 
  - Có hệ thống giá đỡ vòng van 
  - Kích cỡ: 26mm -&gt; 36mm</t>
  </si>
  <si>
    <t>PP2300520172</t>
  </si>
  <si>
    <t>Vi ống thông siêu nhỏ dùng trong can thiệp dị dạng mạch máu não</t>
  </si>
  <si>
    <t xml:space="preserve">- Vi ống thông siêu nhỏ tự trôi theo dòng chảy của mạch máu
- Dùng trong can thiệp dị dạng mạch máu não.
- Đường kính từ 1.2F -&gt; 1.8F
</t>
  </si>
  <si>
    <t>Được thiết kế đầu gần bằng sợi thép không gỉ, đầu xa có lớp Nitinol. 
 Đường kính trong đầu xa là 0.013''
 Đường kính ngoài là 2.7Fr - 1.5Fr
 Chiều dài 165cm.</t>
  </si>
  <si>
    <t>PP2300520173</t>
  </si>
  <si>
    <t>Vòng xoắn kim loại điều trị phình mạch máu não</t>
  </si>
  <si>
    <t xml:space="preserve"> - Vòng xoắn với thiết kế dạng xoắn
 - Hệ thống vòng xoắn kim loại 10 và 18 tương ứng với đường kính sợi coi từ 0.012 inch-&gt;0.014inch 
 - Đường kính vòng xoắn kim loại tối tiểu từ 1mm
 -  Chiều dài: Các cỡ</t>
  </si>
  <si>
    <t>- Có loại: 3D và 2D (Helical)
 - Chấy liệu Coil platinum
 - kích cỡ: 0.010 inch, 0.012 inch, 0.014 inch
 - Đường kính vòng: các cỡ
 - Cắt coil bằng bộ cắt coil điện tử</t>
  </si>
  <si>
    <t>PP2300520174</t>
  </si>
  <si>
    <t>Xi măng ngoại khoa có kháng sinh</t>
  </si>
  <si>
    <t xml:space="preserve"> - Xi măng xương có kháng sinh 
 - Bao gồm lọ bột polymer và dung môi monomer 
 - Tỷ lệ bột và dung môi là 3:1 
 - Cung cấp kèm bộ trộn xi măng khi sử dụng</t>
  </si>
  <si>
    <t>Gói / hộp</t>
  </si>
  <si>
    <t>PP2300520175</t>
  </si>
  <si>
    <t>Xi măng xương có kháng sinh</t>
  </si>
  <si>
    <t xml:space="preserve"> - Xi măng xương có kháng sinh (0.28g kháng sinh/20g bột).
 - Dung dịch pha chứa: Methyl methacrylate, N,N-dimethyl-p-toluidine, hydroquinone và chất tạo màu E141. </t>
  </si>
  <si>
    <t>PP2300520176</t>
  </si>
  <si>
    <t>Xi măng tạo hình thân đốt sống</t>
  </si>
  <si>
    <t xml:space="preserve"> - Tính sền sền trung bình.
 - Tự cứng lại
 - Có tính cản quang.
 -  Đóng gói ở dạng 27.2 gam bột và 9.2 gam dịch</t>
  </si>
  <si>
    <t>PP2300520177</t>
  </si>
  <si>
    <t>Giá đỡ mạch vành phủ thuốc Everolimus</t>
  </si>
  <si>
    <t>Stent (giá đỡ) động mạch vành phủ thuốc Everolimus, tiêu chuẩn FDA, dài nhất 48mm</t>
  </si>
  <si>
    <t>- Phủ thuốc Everolimus 
- Bóng trong Stent với thiết kế đa lớp được làm từ chất liệu Pebax. 
- Áp suất nong bóng: từ 10 đến 18 atm
- Kích thước: đường kính 2.25 -&gt; 4.0 mm , chiều dài 8 -&gt; 48 mm
- Chiều dài hệ thống ≥145 cm
- Đạt tiêu chuẩn chất lượng FDA của Hoa Kỳ.</t>
  </si>
  <si>
    <t>- Phủ thuốc Everolimus với độ giải phóng thuốc 100 µg/cm2 
 - Bóng trong Stent thiết kế đa lớp được làm từ chất liệu Pebax. 
 - Phủ lớp tương thích sinh học flouropolymer vĩnh cửu giúp liên kết chặt chẽ với albumin để giảm sự hình thành huyết khối.
 - Khung giá đỡ so le mỗi vòng 3-3-3, được làm từ hợp kim Cobalt–Chromium. 
 - Có thể ngưng thuốc chống tích tập tiểu cầu sau 1 tháng.
 - Crossing profile 0.0425''. 
 - Kích thước: đường kính 2.25 mm , chiều dài 15 - 28 mm; đường kính 2.5 - 4.0 mm, chiều dài từ 15 - 48 mm.
 - Đạt tiêu chuẩn chất lượng FDA của Hoa Kỳ.
 - Có nghiên cứu ngẫu nhiên đối chứng với cỡ mẫu trên 3000 bệnh nhân đăng trên tạp chí chuyên ngành có uy tín ( ISI, SCOPUS ), so sánh về tính an toàn hiệu quả lâu dài trên bệnh mạch vành ổn định.</t>
  </si>
  <si>
    <t>Nội tim mạch: năm trước trúng 50 cái, nam nay giảm số lượng để tăng thế hệ sau cải tiến hơn về chất lượng nhưng giá thành tương đương, vẫn giữ 1 số stent cũ vì có kích thước 48mm.</t>
  </si>
  <si>
    <t>PP2300520178</t>
  </si>
  <si>
    <t>Bóng nong động mạch và mạch máu bán đàn hồi 3 nếp gấp</t>
  </si>
  <si>
    <t>- Bán đàn hồi 3 nếp gấp
 - NP 6 bar, RBP 16 bar (Ø 4.0=14bar)
  - Bề mặt lượn sóng, gấp nếp
 - Bơm xả được nhiều lần
  - Phủ Hydrophyllic
 - Khẩu kính đầu vào tổn thương nhỏ 0.40 mm. Khẩu kính băng qua tổn thương ≤0.85mm (Ø 1.5mm)
 - Kích thước: đường kính 1.5 - 4.0 mm, chiều dài 10 - 30 mm"</t>
  </si>
  <si>
    <t>Bóng 3 cánh. 
 Khả năng tái gấp bóng và tái cuộn bóng. 
 Lớp phủ ái nước. 
 Chất liệu bán đàn hồi polyamide. 
 Đầu tip thiết kế thuôn dần dài 3mm, khẩu kính xâm nhập tổn thương 0.016" (0.40mm). 
 Đường kính 1.5-4.0mm. Chiều dài: 10-30mm.</t>
  </si>
  <si>
    <t>Nội tim mạch: 50 cái, gộp chung HSTM</t>
  </si>
  <si>
    <t>PP2300520179</t>
  </si>
  <si>
    <t>Bóng nong mạch vành áp lực cao, không đàn hồi trong tim mạch can thiệp</t>
  </si>
  <si>
    <t xml:space="preserve">- Áp suất:12 atm - 18 atm
- Kích thước: đường kính 2.0 - 4.5 mm
- Chiều dài 8 - 25 mm
- Bóng nong mạch vành áp lực cao, không đàn hồi.
- Trục bóng được phủ lớp ái nước
</t>
  </si>
  <si>
    <t>PP2300520180</t>
  </si>
  <si>
    <t>Dây dẫn can thiệp mạch vành mềm lõi Durastell dành cho sang thương CTO</t>
  </si>
  <si>
    <t>- Lõi dây dẫn DURASTEEL phủ lớp Polymer và lớp ái nước hydrophylic
 - Thiết kế đầu tip: Core-to-Tip
 - Chiều dài dây dẫn: 190 cm, Tip load: 1.5 g đến 4.1g
 - Lõi cản quang dài 3cm 
 - Có điểm đánh dấu cách đầu tip 4.5cm.
 - Chất lượng: FDA (Tiêu chuẩn châu âu)</t>
  </si>
  <si>
    <t>- Lõi dây dẫn DURASTEEL phủ lớp Polymer và lớp ái nước hydrophylic
 - Thiết kế đầu tip: Core-to-Tip
 - Chiều dài dây dẫn: 190 cm, Tip load: 1.5 g hoặc 2.7g hoặc 4.1g
 - Lõi cản quang dài 3cm 
 - Có điểm đánh dấu cách đầu tip 4.5cm.
 - Chất lượng: FDA</t>
  </si>
  <si>
    <t>5 Cái/ Hộp</t>
  </si>
  <si>
    <t>PP2300520181</t>
  </si>
  <si>
    <t>6 Cái/ Hộp</t>
  </si>
  <si>
    <t>PP2300520182</t>
  </si>
  <si>
    <t>Bộ kết nối Manifolds 2, 3 cửa chất liệu Polycarbonate chịu áp lực 500 PSI cổng xoay On-Off</t>
  </si>
  <si>
    <t>- Bộ kết nối Manifold chất liệu Polycarbonate đường kính 0.093''.
- Áp lực truyền lên tới 500 PSI có 2, 3 cổng phù hợp với các mục đích sử dụng khác nhau. Cổng xoay phải/trái On hoặc Off</t>
  </si>
  <si>
    <t>01 cái / hộp</t>
  </si>
  <si>
    <t>PP2300520183</t>
  </si>
  <si>
    <t>Ống tiêm thuốc cản quang đầu xoáy Purple Barrel 6-12ml</t>
  </si>
  <si>
    <t xml:space="preserve">- Bơm tiêm thuốc cản quang  Polycarbonate không chứa latex
- Dung tích: 6,8,10,12ml
- Thân ống trong suốt, ánh tím, dễ dàng nhận thấy dòng chảy và bọt khí bên trong
- Đầu tip luer lock hoặc xoay. 
</t>
  </si>
  <si>
    <t>PP2300520184</t>
  </si>
  <si>
    <t>Bộ kết nối Manifolds 3 của chịu áp lực 500 PSI</t>
  </si>
  <si>
    <t xml:space="preserve">- Bộ kết nối Manifold chất liệu Polycarbonate. Cổng xoay phải On hoặc trái Off
- 1 ống tiêm 12ml cổng luer lock hoặc dạng xoay
- 2 dây truyền dịch 180cm có bình nhỏ giọt
- 1 dây nối áp lực 120cm, áp lực truyền 500 PSI
</t>
  </si>
  <si>
    <t>PP2300520185</t>
  </si>
  <si>
    <t>Vi dây dẫn can thiệp đơn lõi</t>
  </si>
  <si>
    <t>- Dây dẫn đơn lõi one-piece core.
- Tip load từ 0.8- 12 gf hỗ trợ rất tốt cho các trường hợp can thiệp CTO.
- Lớp phủ: silicon
- Đầu tip: straight
- Chiều dài: 180cm -&gt; 300 cm</t>
  </si>
  <si>
    <t>PP2300520186</t>
  </si>
  <si>
    <t>Vi dây dẫn can thiệp đa lõi</t>
  </si>
  <si>
    <t>- Dây dẫn đa lõi thiết kế vòng xoắn kép tăng độ bền đầu tip, khả năng phản hồi momen xoắn và chống giựt.
- Tip load từ 0.3 - 4.5 gf hỗ trợ rất tốt cho các trường hợp can thiệp CTO.
- Đầu tip: straight, J, pre-shape.
- Chiều dài: 190cm -&gt; 300 cm</t>
  </si>
  <si>
    <t>PP2300520187</t>
  </si>
  <si>
    <t>Dẫn lưu dịch não tủy trong loại tự động điều chỉnh áp lực</t>
  </si>
  <si>
    <t xml:space="preserve"> - Thiết kế kiểu van tự động đáp ứng các mức áp lực khác nhau, không cần sử dụng dụng cụ điều chỉnh bên ngoài. 
 - Van lắp liền với 1 catheter dẫn lưu bụng.</t>
  </si>
  <si>
    <t>PP2300520188</t>
  </si>
  <si>
    <t>Hệ thống dẫn lưu não thất- màng bụng áp lực trung bình- thấp</t>
  </si>
  <si>
    <t xml:space="preserve"> - Loại van phẳn 
 - Van đúc liền với catheter dẫn lưu bụng
 - Catheter bụng dài 120cm
 - Loại chống xoắn
 -  Catheter não thất dài 18cm. 
 - Các cỡ áp lực trung bình hoặc áp lực thấp. </t>
  </si>
  <si>
    <t>PP2300520189</t>
  </si>
  <si>
    <t>Bộ dẫn lưu dịch não tủy từ thắt lưng ra ngoài</t>
  </si>
  <si>
    <t>- Có cổng tiêm/lấy mẫu
 - Có 1 buồng nhỏ giọt cứng 50ml, van chống trào ngược
 - Vent lọc khí, khóa 4 chiều.
Bộ dẫn lưu bao gồm:
+ 1 Catheter dẫn lưu thắt lưng dài 80cm
+ 1 kim Tuohy 14 G x 8.8cm
+ 2 khớp nối hai đầu dạng buộc chỉ
+ 1 kim cùn cỡ 22G.</t>
  </si>
  <si>
    <t>PP2300520190</t>
  </si>
  <si>
    <t>Miếng vá màng cứng loại tự dính</t>
  </si>
  <si>
    <t xml:space="preserve"> - Chất liệu Ultra Pure Collagen
 -  Thiết kế toàn bộ miếng vá đều có các vi hốc kích thước 50-150 micron 
 - Đặc tính tự tiêu và biến thành màng cứng tự thân sau khoảng 12 tháng
 - Loại tự dính
  - Kích cỡ: 10cm x 12.5cm</t>
  </si>
  <si>
    <t>PP2300520191</t>
  </si>
  <si>
    <t>Keo sinh học vá màng cứng vùng não và cột sống</t>
  </si>
  <si>
    <t xml:space="preserve"> - Bộ gồm xylanh kép
 - Hỗn hợp keo gồm: dung dịch màu xanh Polythylene Glycol và dung dịch màu trong trilysine amine/ buffer. 
 - Sản phẩm cuối có màu xanh dương
 - Dung tích 5ml. </t>
  </si>
  <si>
    <t>PP2300520192</t>
  </si>
  <si>
    <t>Miếng ghép tạo hình sọ dạng lưới</t>
  </si>
  <si>
    <t xml:space="preserve"> - Chất liệu Polyethylene tỉ trọng cao
 -  Có các vi hốc liên thông đa hướng
 -  Miếng ghép có dạng uốn cong theo hình sinh lý của hộp sọ 
 - Kích cỡ 110 x 97.5 x 5.25mm. </t>
  </si>
  <si>
    <t>Túi/1cái</t>
  </si>
  <si>
    <t>PP2300520193</t>
  </si>
  <si>
    <t>Miếng ghép tạo hình khuyết sọ một bên bán cầu trái, phải</t>
  </si>
  <si>
    <t xml:space="preserve"> - Chất liệu Polyethylenne tỉ trọng cao không tiêu
 - Có các vi hốc liên thông đa hướng hỗ trợ mô phát triển với tổng thể tích rỗng lên đến 50% thể tích toàn phần.
 -Loại đã được uốn sẵn, tùy chỉnh lại độ cong theo ý muốn
 -Kích cỡ 174 x 133 x 5.0mm, trái, phải</t>
  </si>
  <si>
    <t>PP2300520194</t>
  </si>
  <si>
    <t>Lưỡi cắt đốt sóng cao tần Plasma đường kính khoảng 4.0mm</t>
  </si>
  <si>
    <t xml:space="preserve">- Lưỡi cắt đốt sóng cao tần Plasma dùng trong phẫu thuật nội soi cột sống 2 cổng
 - Thiết kế cách nhiệt và góc cong của đầu lưỡi cắt đốt đặc biệt 70 độ nhằm đảm bảo tính an toàn và hiệu ứng đốt tốt.
- Cung cấp kết quả đốt hiệu quả với các loại mô mềm khác nhau. 
- Đường kính lưỡi đốt khoảng 4.0mm, chiều dài thân đốt khoảng 135mm.
- Tiệt trùng 
</t>
  </si>
  <si>
    <t>PP2300520195</t>
  </si>
  <si>
    <t>Lưỡi cắt đốt bằng sóng cao tần plasma đường kính khoảng 2.8mm</t>
  </si>
  <si>
    <t>- Lưỡi cắt đốt bằng sóng cao tần plasma, đầu lưỡi đốt uốn được dùng trong nội soi cột sống hai cổng:
- Đường kính khoảng 2.8mm, chiều dài làm việc khoảng 135mm
- Đầu lưỡi đốt uốn được, điều khiển trực tiếp trên tay cầm.
- Tiệt trùng sẵn, sử dụng một lần</t>
  </si>
  <si>
    <t>PP2300520196</t>
  </si>
  <si>
    <t>Lưỡi cắt đốt sóng cao tần Plasma đường kính khoảng 3.8mm</t>
  </si>
  <si>
    <t xml:space="preserve"> - Lưỡi cắt đốt bằng sóng cao tần tạo Plasma dùng trong nội soi cột sống hai cổng:
 - Thiết kế trục nhỏ với đường kính thân đốt khoảng 3.8mm.
 - Đầu lưỡi cắt đốt hình móc câu được thiết kế để cắt và cắt bỏ mô mềm. 
 - Toàn bộ đầu móc có chức năng cắt bỏ và cầm máu, giúp đầu đốt hoạt động tốt ở mọi góc độ.
- Tiệt trùng</t>
  </si>
  <si>
    <t>PP2300520197</t>
  </si>
  <si>
    <t xml:space="preserve">-  Tương thích với máy bơm 
 - Chất liệu: Nhựa PVC/ Silicone
 - Dây bơm nước có 2 đầu nhọn cắm vào bình đựng nước và nắp đậy
 - 3 kẹp bấm, đầu nối với ống soi và nắp đậy, ...
 - Tiệt trùng 
</t>
  </si>
  <si>
    <t>PP2300520198</t>
  </si>
  <si>
    <t>Lưỡi mài kim cương tròn, loại nhám nhiều đường kính</t>
  </si>
  <si>
    <t xml:space="preserve"> - Đường kính 3mm-&gt; 4mm. Chiều dài 130mm
 - Có thể điều khiển bằng bảng điều khiển hoặc bàn đạp chân
 - Có thể kết nối hai tay khoan với bộ điều khiển, cho phép chuyển đổi giữa hai tay khoan
 - Điều chỉnh tăng/giảm tốc từ nhỏ nhất 10 % đến lớn nhất 100%
 - Momen xoắn của mô tơ được điều chỉnh từ 30 % đến 100%.</t>
  </si>
  <si>
    <t>PP2300520199</t>
  </si>
  <si>
    <t>Lưỡi mài phá, đầu tròn dùng trong nội soi cột sống 2 cổng</t>
  </si>
  <si>
    <t xml:space="preserve"> - Đường kính 3-&gt; 4mm. Chiều dài 130mm
 - Tương thích với máy khoan mài Primado2 :  
 - Có thể điều khiển bằng bảng điều khiển hoặc bàn đạp chân
 - Có thể kết nối hai tay khoan với bộ điều khiển, cho phép chuyển đổi giữa hai tay khoan
 - Điều chỉnh tăng/giảm tốc từ nhỏ nhất 10 % đến lớn nhất 100%
 - Momen xoắn của mô tơ được điều chỉnh từ 30 % đến 100%.</t>
  </si>
  <si>
    <t>PP2300520200</t>
  </si>
  <si>
    <t>Lưỡi cắt đốt sóng cao tần Plasma đường kính khoảng 1.4mm</t>
  </si>
  <si>
    <t xml:space="preserve">- Lưỡi cắt đốt bằng sóng cao tần tạo Plasma dùng để tạo hình nhân đệm cột sống lưng: 
- Chiều dài làm việc khoảng 218mm, đường kính khoảng 1.4mm
- Hóa hơi các mô nhân ở nhiệt độ thấp được kiểm soát.
- Loại bỏ mô chính xác với tổn thương tối thiểu cho mô xung quanh và đĩa đệm hiệu quả
- Cung cấp một kim chọc dò lưỡi vát kèm  theo lưỡi cắt đốt
- Tiệt trùng
</t>
  </si>
  <si>
    <t>PP2300520201</t>
  </si>
  <si>
    <t>Nẹp nối ngang tự điều chỉnh chiều dài cho vít đơn trục và đa trục</t>
  </si>
  <si>
    <t>- Nẹp nối ngang tự điều chỉnh kích cỡ dùng trong phẫu thuật cột sống lưng, ngực:
 - Chất liệu: Ti6Al4V
 - Chiều dài có thể điều chỉnh được
 - Kích cỡ: 30-&gt;70mm
  - Lắp sẵn các ốc khóa trong để siết chặt vào nẹp dọc
 - Tương thích với các loại vít cột sống, nẹp dọc cùng hãng sản xuất.</t>
  </si>
  <si>
    <t>PP2300520202</t>
  </si>
  <si>
    <t>Xi măng sinh học cột sống độ nhớt thấp kèm bộ trộn</t>
  </si>
  <si>
    <t xml:space="preserve"> - Xi măng sinh học cột sống độ nhớt thấp kèm bộ trộn
 - Bộ trộn bao gồm: 20g bột có thành phần 67,50% Polymethylmethacrylate, 30% Barium sulphate,  2,5% Benzoyl peroxide đựng sẵn trong ống trộn xi măng và 9,4g chất lỏng có thành phần 99,1% Methylmethacrylate, 0,9% N,N-dimethyl-p-toluidine, Hydroquinone 75 ppm.
 - Thể tích xi măng sau khi trộn là 22,6 cc.
 - Thời gian trộn 60 giây, thời gian đợi 5 phút và thời gian làm việc của xi măng khoảng 10 phút</t>
  </si>
  <si>
    <t>PP2300520203</t>
  </si>
  <si>
    <t>Kim chọc dò đốt sống với đầu kim loại chống sốc các cỡ</t>
  </si>
  <si>
    <t xml:space="preserve"> - Kim chọc dò đốt sống với đầu kim loại chống sốc các cỡ:
- Mũi kim vát hoặc mũi kim cương, loại có khóa ở tay cầm. 
- Phần cán làm bằng nhựa, phần kim làm bằng thép không gỉ. 
- Kim chọc dò gồm tối thiểu các loại 9G-&gt;15G, dài các cỡ
- Có đường đánh dấu laser trên thân cho phép kiểm soát độ sâu.
- Có đầu nối Luer Lock. </t>
  </si>
  <si>
    <t>PP2300520204</t>
  </si>
  <si>
    <t>Bộ dụng cụ bơm Xi măng tạo hình thân đốt sống</t>
  </si>
  <si>
    <t xml:space="preserve"> - Bộ bơm xi măng tạo hình thân đốt sống, gồm : 
- Xi măng tạo hình đốt sống gồm 20g bột có thành phần 67,50% Polymethylmethacrylate, 30% Barium sulphate,  2,5% Benzoyl peroxide đựng sẵn trong ống trộn xi măng dạng xy ranh và 9,4g chất lỏng có thành phần 99,1% Methylmethacrylate, 0,9% N,N-dimethyl-p-toluidine, Hydroquinone 75 ppm.
- Bơm áp lực đẩy xi măng dạng súng và dây nối kim chọc dò.</t>
  </si>
  <si>
    <t>hộp / bộ</t>
  </si>
  <si>
    <t>PP2300520205</t>
  </si>
  <si>
    <t>Vít cột sống đa trục rỗng ren đôi, thân vít phun cát các cỡ, kèm ốc khóa trong</t>
  </si>
  <si>
    <t xml:space="preserve">  - Vít cột sống đa trục rỗng nòng bơm xi măng, ren đôi, thân vít được xử lý phun cát 
 - Chất liệu: Ti6Al4V ELI
 - Đường kính 5.5-&gt;8.5mm, dài các cỡ
 - Thiết kế:  Bước ren đôi.  Thân vít được xử lý phun cát
  - Góc dao động lên đến 60°
 - Đầu vít có đường kính cạnh lớn 13mm, cạnh nhỏ 9.5mm, với cơ chế khóa theo kiểu cánh ren ngược 
 - Thân vít có 2 lỗ bơm xi măng, đường kính lỗ là 2.5mm
 - Tương thích với nẹp dọc đường kính 5.5 và ốc khóa trong cùng hãng sản xuất.
</t>
  </si>
  <si>
    <t>PP2300520206</t>
  </si>
  <si>
    <t>Đĩa đệm cột sống lưng loại cong với cơ chế khớp nối được kiểm soát</t>
  </si>
  <si>
    <t xml:space="preserve"> - Đĩa đệm cột sống lưng loại cong với cơ chế khớp nối được kiểm soát 
 - Chất liệu: PEEK-Optima
 - Dài 27mm, 32 mm
 - Rộng 10 mm, Cao: 7-18 mm với bước tăng 1mm, góc nghiêng 0 và 6o
 - Thiết kế: Viền đầu đĩa thuôn nhọn cả hai hướng. Cơ chế khớp nối được kiểm soát 
 - Có thể đặt ở bất kỳ vị trí nào từ 10o cho tới 65o từ trục của cây đặt đĩa.
 - Khoang ghép xương lớn với thể tích nhồi xương từ 0,51cc tới 1,91cc 
 - Vị trí độc đáo của các điểm đánh dấu bằng chất liệu tantalum </t>
  </si>
  <si>
    <t>PP2300520207</t>
  </si>
  <si>
    <t>Vít cột sống đa trục ren đôi, thân vít xử lý phun cát các cỡ kèm ốc khóa trong</t>
  </si>
  <si>
    <t xml:space="preserve"> - Vít cột sống đa trục, ren đôi, thân vít được xử lý phun cát 
 - Chất liệu: Ti6Al4V ELI
 - Đường kính 4.5-&gt;8.5mm dài các cỡ
 - Thiết kế: Bước ren đôi.  Thân vít được xử lý phun cát. Mũi vít tự ta ro. Góc dao động: lên đến 60°
 - Đầu vít có đường kính cạnh lớn 13mm, cạnh nhỏ 9.5mm, với cơ chế khóa theo kiểu cánh ren ngược 
 - Tương thích với nẹp dọc đường kính 5.5 và ốc khóa trong cùng hãng sản xuất.</t>
  </si>
  <si>
    <t>PP2300520208</t>
  </si>
  <si>
    <t>Vít cột sống đơn trục các cỡ kèm ốc khóa trong</t>
  </si>
  <si>
    <t xml:space="preserve"> - Vít cột sống đơn trục, 2 bước ren, tiết diện thân vít thay đổi
 -  Đường kính 4.75mm-&gt;8.5mm , chiều dài các cỡ
 - Thiết kế phù hợp với cấu trúc giải phẫu. 2 loại ren khác nhau trên thân vít
 - Thân vít được thiết kế theo 2 loại tiết diện khác nhau: Đầu mũi vít có lõi hình trụ, phần đầu vít có lõi hình nón 
 - Phân biệt đường kính vít bằng màu sắc
 - Sự ma sát phù hợp giúp vít giữ nguyên vị trí sau khi được căn chỉnh ở vị trí mong muốn</t>
  </si>
  <si>
    <t>PP2300520209</t>
  </si>
  <si>
    <t>Nẹp dọc cho vít đơn trục và đa trục dài 500mm</t>
  </si>
  <si>
    <t xml:space="preserve"> - Nẹp dọc đường kính 5.5mm 
 - Chất liệu: Ti6Al4V
 - Đường kính : 5.5mm; chiều dài : 500mm
 - Tương thích với các Vít cột sống cùng hãng sản xuất
</t>
  </si>
  <si>
    <t>PP2300520210</t>
  </si>
  <si>
    <t>Dụng cụ đóng mạch máu bằng chỉ ngoại khoa</t>
  </si>
  <si>
    <t xml:space="preserve"> - Chỉ định cho sử dụng lỗ vào động mạch đùi 5F đến 21F;
 -  Cho lỗ vào tĩnh mạch đùi 5F đến 24F
 </t>
  </si>
  <si>
    <t>PP2300520211</t>
  </si>
  <si>
    <t>Bơm áp lực cao trong chụp buồng tim mạch các loại, các cỡ</t>
  </si>
  <si>
    <t>Bộ bơm bóng áp lực cao dùng trong tim mạch chẩn đoán và can thiệp
- Vật liệu làm bằng Polycarbonate;  Acrylonitrile-Butadiene-Styrene
- Màn hình analog
- Cơ chế khóa luồng (threaded locking) giúp tạo áp lực chính xác, tối đa đến 30 atm; 
- Thể tích xy lanh 20ml, có kèm tubing dài 33 cm (13 inches) nối sẵn với đầu tip của xy lanh
- Phụ kiện tùy chọn: Van cầm máu gồm dạng lòng rộng đến 9F với khóa Tuohy (Access-9/ Access-PLUS), dạng lòng nhỏ 7F kèm cơ chế đẩy-kéo (Honor) và loại phối hợp hai cơ chết khóa Tuohy và cơ chế đẩy-kéo (MBA); có dụng cụ hỗ trợ đi dây wire chất liệu plastic hoặc kim loại, thiết bị torque, khóa 3 ngã; tùy chọn tubing nối dài chiều dài 10, 20, 50 cm
- Tiệt khuẩn bằng Ethylene Oxide (EO)
- Hạn dùng 3 năm.
- Tiêu chuẩn chất lượng: ISO, CE (tiêu chuẩn châu âu) và FDA-Mỹ</t>
  </si>
  <si>
    <t>PP2300520212</t>
  </si>
  <si>
    <t>Ống thông chẩn đoán mạch vành 1 bên các loại, các cỡ</t>
  </si>
  <si>
    <t>Ống thông chẩn đoán mạch vành
- Chất liệu Nylon Pebax giúp bề mặt dụng cụ nhẵn, trơn, bền ở nhiệt độ cơ thể, thành ống mỏng, đầu tip nhớ hình tốt
- Có đường viền bện (wire -braided) thân bằng chất liệu thép không gỉ giúp thân ống thông giữ được hình dáng tốt, dễ lái, khả năng nhớ hình đầu típ tốt.
- Thân ống thông và tip làm bằng chất liệu cản quang
- Có các loại JL, JR, AL, AR
- Loại có lỗ bên hoặc không có lỗ bên
- Đủ các kích cỡ 4F, 5F chiều dài 100cm/125cm
- Đường kính trong 0.042"/1.07mm loại 4F, 0.046"/1.17mm loại 5F, 0.054"/1.37mm loại 6F
- Dùng được với guide wire 0.035”/0.038”
- Chịu áp lực dòng chảy cao lên đến 1,200 psi/ 81.6 bar
- Hạn dùng 3 năm
- Tiêu chuẩn chất lượng: ISO, CE (tiêu chuẩn châu âu) và FDA-Mỹ</t>
  </si>
  <si>
    <t>PP2300520213</t>
  </si>
  <si>
    <t>Băng ép cầm máu mạch quay</t>
  </si>
  <si>
    <t>Dụng cụ cầm máu đoạn xa đường quay dùng trong can thiệp tim mạch,
 - Có ba dây đeo giúp cố định vị trí cơ chế nén ép cầm máu gồm: dây đeo cổ tay, dây đeo yên cho ngón tay cái với móc an toàn và vòng dây gài có thể điều chỉnh được vị trí cài khóa theo kích thước cổ tay. Ngoài ra dây đeo có đoạn dây nối dài (tùy chọn) để phù hợp với bệnh nhân có bàn tay to.
 - Có một vị trí phồng bơm hơi thiết kế trên dây đeo để tạo áp tại vị trí rút sheath giúp cầm máu đường quay xa, chất liệu trong suốt giúp quan sát hình ảnh rõ ràng tại vị trí rút sheath,
 - Trên quả bóng bơm hơi có có một van một chiều (Slip-n-Lock) giúp dễ dàng bơm hơi và xả hơi bằng ống tiêm.
 - Có kèm một Xi lanh 10ml với đầu xilanh được thiết kế phù hợp khóa một chiều (Slip-n-Lock), dùng để bơm khí hỗ tạo áp lực nén ép lên mạch máu, hỗ trợ cầm máu đoạn quay xa.
 - Có sản phẩm phù hợp cho tay trái và tay phải
 - Tiêu chuẩn chất lượng: ISO, CE (tiêu chuẩn châu âu) và FDA-Mỹ</t>
  </si>
  <si>
    <t>PP2300520214</t>
  </si>
  <si>
    <t>Bơm tiêm truyền áp lực các loại, các cỡ</t>
  </si>
  <si>
    <t>Bơm tiêm 1ml, 3ml
- Bơm tiêm có đầu luer lock dùng trong can thiệp mạch máu
- Vật liệu làm bằng Polycarbonate chịu áp lực tốt dễ dàng nhận thấy dòng chảy và bọt khí bên trong
- Có đầu xoáy luer loại Fixed Male hoặc Slip
- Có 7 màu : Light Green, Purple, Yellow, Red,
Dark Green, Light Blue and White.
- Trên ống tiêm có thể hiện tên được in lên từng loại thuốc trên thân ống theo kích cỡ và màu sắc của ống, giúp giảm sai sót khi sử dụng thuốc.
- Tiêu chuẩn chất lượng: ISO, CE (tiêu chuẩn châu âu) và FDA-Mỹ</t>
  </si>
  <si>
    <t>PP2300520215</t>
  </si>
  <si>
    <t>Bơm tiêm truyền áp lực các loại 10ml</t>
  </si>
  <si>
    <t xml:space="preserve">Bơm tiêm 10ml
- Bơm tiêm có đầu luer lock dùng trong can thiệp mạch máu
- Vật liệu làm bằng Polycarbonate chịu áp lực tốt dễ dàng nhận thấy dòng chảy và bọt khí bên trong
- Có đầu xoáy luer loại Fixed Male hoặc Slip
- Có 7 màu : Light Green, Purple, Yellow, Red,
Dark Green, Light Blue and White.
- Trên ống tiêm có thể hiện tên được in lên từng loại thuốc trên thân ống theo kích cỡ và màu sắc của ống, giúp giảm sai sót khi sử dụng thuốc.
- Tiêu chuẩn chất lượng: ISO, CE (tiêu chuẩn châu âu) và FDA-Mỹ
</t>
  </si>
  <si>
    <t>PP2300520216</t>
  </si>
  <si>
    <t>Bóng nong mạch vành áp lực cao có điểm đánh dấu bằng Platinum</t>
  </si>
  <si>
    <t>-Bóng nong mạch vành áp lực cao
- Chất liệu không giãn nở, lớp ngoài là Nylon, lớp trong bằng Pepax
-  Lớp phủ ái nước . 
- Tip profile siêu nhỏ: 0.017". 
- Crossing profile nhỏ: 0.031". 
- Có điểm đánh dấu bằng Platinum Iridium
- Đường kính bóng: 2.00mm -&gt;6 mm
- Tiêu chuẩn chất lượng: FDA Mỹ</t>
  </si>
  <si>
    <t>PP2300520217</t>
  </si>
  <si>
    <t>Miếng vá khuyết sọ kích thước 148x148mm</t>
  </si>
  <si>
    <t xml:space="preserve"> - Vật liệu Titanium ASTM 
 - Cấu trúc 3D
 - Dài 148 mm, Rộng 148mm
 -  Đường kính lỗ lưới phù hợp với Vis 1.5/1.6mm
 -  Độ dày lưới 0.6 mm.
 - Tiêu chuẩn FDA, ISO, CE, CFS</t>
  </si>
  <si>
    <t>PP2300520218</t>
  </si>
  <si>
    <t>Miếng vá khuyết sọ kích thước 113 x 77mm</t>
  </si>
  <si>
    <t xml:space="preserve"> - Vật liệu Titanium ASTM 
 - Cấu trúc 3D
 - Dài 113 mm, Rộng 77 mm
 - Đường kính lỗ lưới phù hợp với Vis 1.5/1.6mm. Độ dày lưới 0.6 mm.
- Tiêu chuẩn FDA, ISO, CE, CFS</t>
  </si>
  <si>
    <t>PP2300520219</t>
  </si>
  <si>
    <t>Nẹp sọ não vuông loại 4 lỗ, dùng vít 1.6mm</t>
  </si>
  <si>
    <t>- Vật liệu: CP Titanium 
 - Đường kính lỗ nẹp tương thích với vít 1.6mm tự khoan, lỗ bắt vít chìm 0.4mm.  
 - Độ dày nẹp  0.67mm. 
 - Nẹp vuông 4 lỗ bắt vít. Khoảng cách giữa 2 lỗ bắt vít là 10.7mm.
 - Có tay cầm cố định, thể hiện mã sản phẩm và tên tránh nhầm lẫn
 - Khoảng cách từ lỗ nẹp đến tay cầm là 19.6m
 - Đường chéo nẹp là 15.1mm. 
- Độ lệch hướng so với cổng vào của hệ thống GE signa 3T MR nhỏ hơn 1°.
- Tiêu chuẩn FDA, ISO, CE, CFS</t>
  </si>
  <si>
    <t>PP2300520220</t>
  </si>
  <si>
    <t>Nẹp sọ não hoặc hàm mặt hình quạt tròn</t>
  </si>
  <si>
    <t>- Vật liệu: CP Titanium
- Đường kính lỗ nẹp phù hợp với Vis 1.6mm tự khoan
- Nẹp hình quạt tròn đường kính 14 hoặc 18mm, gồm 6 lỗ bắt Vis đối lập, giúp che lỗ khoan sọ.
- Có tay cầm cố định, thể hiện mã sản phẩm và tên tránh nhầm lẫn.
- Tiêu chuẩn FDA, ISO</t>
  </si>
  <si>
    <t>PP2300520221</t>
  </si>
  <si>
    <t>Nẹp sọ não hoặc hàm mặt thẳng gồm 20 lỗ, dùng Vis 1.6mm</t>
  </si>
  <si>
    <t>- Vật liệu: CP Titanium (ASTM F-67) loại 1,3.
- Đường kính lỗ nẹp phù hợp với Vis 1.6mm tự khoan
- Nẹp thẳng gồm 20 lỗ bắt Vis,
- Khoảng cách giữa 2 lỗ bắt Vis là 5mm   
- Có tay cầm cố định, thể hiện mã sản phẩm và tên tránh nhầm lẫn.
- Tiêu chuẩn FDA, ISO</t>
  </si>
  <si>
    <t>PP2300520222</t>
  </si>
  <si>
    <t>Vis sọ não hoặc hàm mặt loại tự khoan đường kính 1.6 mm, dài 4mm.</t>
  </si>
  <si>
    <t>- Vật liệu của Vis là ASTM F-136 (Ti-6Al-4V ELI) / Titanium CP1 - Commercially pure 1 và CP3 -  Commercially Pure 3
- Đường kính: 1.6 mm, Chiều dài Vis: 4mm
- Vis tự khoan, không cần khoan mồi 
- Đầu Vis hình chữ thập, tương thích với nẹp Titanium và lưới có đường kính lỗ Vis 1.5mm 
- Tiêu chuẩn FDA, ISO</t>
  </si>
  <si>
    <t>6 cái/ hộp</t>
  </si>
  <si>
    <t>PP2300520223</t>
  </si>
  <si>
    <t>Dụng cụ luồn dưới da hỗ trợ đặt các loại shunt dẫn lưu dịch não tủy (loại dùng 1 lần)</t>
  </si>
  <si>
    <t>- Thân làm từ thép không gỉ
 - Tay cầm có chất liệu Polypropylene; chiều dài 38cm hoặc 60cm.
 - Dùng hỗ trợ luồn Catheter xuống bụng trong mổ đặt shunt dẫn lưu não thất - màng bụng.
 - Đường kính trong là 3.3mm; Đường kính ngoài là 4.8mm.
 - Tiêu chuẩn FDA, ISO</t>
  </si>
  <si>
    <t>1 bộ/ hộp</t>
  </si>
  <si>
    <t>PP2300520224</t>
  </si>
  <si>
    <t>Bộ Van dẫn lưu nhân tạo não thất - màng bụng có khoang Delta kiểm soát hiện tượng siphon</t>
  </si>
  <si>
    <t>- Delta shunt có 2 kích thước nhỏ hoặc vừa: 36 x 13 x 6mm hoặc 40 x 16.5 x 8mm, với áp lực 1; 1.5; 2.
- Catheter phủ lớp barium có đầu tip có đánh dấu bằng tantalum
 - Markers chiều dài đánh dấu độ sâu đâm xuyên trong quá trình đâm vào
 - Kèm kẹp góc phải giúp chống gãy dây dẫn dịch não thất tại lỗ dẫn lưu
 -Catheter đường kính trong là 1.3mm và đường kính ngoài là 2.5mm. 
 - Catheter não thất dài: 23cm. Catheter ổ bụng dài: 90cm
- Có thiết bị kiểm soát hiện tượng siphon
- Tiêu chuẩn FDA, ISO</t>
  </si>
  <si>
    <t>PP2300520225</t>
  </si>
  <si>
    <t>Hệ thống dẫn lưu ngoài và theo dõi dịch não tủy CFS có thang đo áp lực dòng chảy.</t>
  </si>
  <si>
    <t>- Hệ thống gồm: 
 + Túi chứa dịch 700 ml
 + Hệ thống điểm chặn chính (hình ảnh) cột theo dõi áp suất dòng chảy (hình ảnh)
 + Trocar 15cm, catheter não thất dài 35cm phủ barium, đường kính trong 1.5mm, đường kính ngoài 2.8mm.
 - Hai vị trí tiêm không có mủ cao su 
 - Hình dạng hình nón của buồng khoang 50 cc 
 - Bộ lọc hydrophobic trên buồng nhỏ giọt 
 - Túi chứa dịch có vạch đo được lượng dịch chảy, có thể tháo rời.
 - Tiêu chuẩn FDA, ISO</t>
  </si>
  <si>
    <t>PP2300520226</t>
  </si>
  <si>
    <t>Dẫn lưu thắt lưng ra ngoài có khả năng theo dõi dòng chảy</t>
  </si>
  <si>
    <t>- Catheter phủ barium, làm từ silicone giúp chống xoắn.
- Chiều dài catheter là 80cm
- Đường kính trong là 0.7mm; đường kính ngoài là 1.5m
- Dung tích 0.308mL.
- Túi chứa dịch 700ml
- Gồm kim Tuohy chọc dò 14 gauge, dài 9 cm, với đầu tip Huber và kim Blunt 20 gauge.
- Có khả năng theo dõi dòng chảy
- Có vị trí tiêm không chứa latex để có thể lấy dịch não tủy đi xét nghiệm hoặc truyền thuốc và hóa chất.
- Khóa chặn ở đường dây nối với bệnh nhân giúp dễ dàng lấy mẫu dịch não tủy.
- Tiêu chuẩn FDA, ISO</t>
  </si>
  <si>
    <t>PP2300520227</t>
  </si>
  <si>
    <t>Van dẫn lưu nhân tạo não thất - màng bụng</t>
  </si>
  <si>
    <t xml:space="preserve"> - Van có lớp nền bằng polypropylene và acetalplastic, lớp vòm bằng silicone. Phần vòm có in mũi tên đánh dấu cản quang bằng tantalum chỉ hướng dòng chảy.
 + Áp lực van: 0.5; 1.0; 1.5;  2.0; 2.5 
 + Kích thước van: 35 x 13 x 7mm và 47 x 16 x 7 mm. 
 - Catheter được phủ barium
 + Đường kính trong: 1.3mm
 +  đường kính ngoài: 2.5mm
 + Chiều dài catheter não thất: 23cm, catheter ổ bụng: 90cm
- Tương thích với Hệ thống chụp cộng hưởng từ 
- Van có nút ấn để kiểm tra khả năng nghẹt van trước và sau khi đặt Shunt. 
- Van có thể điều chỉnh mức áp lục sau mổ bằng dụng cụ ngoài bộ điện tử hoặc nam châm. (Hoặc tương đương)
- Tiêu chuẩn FDA, CE, ISO</t>
  </si>
  <si>
    <t>PP2300520228</t>
  </si>
  <si>
    <t>Bộ dẫn lưu dịch não tủy điều chỉnh áp lực mong muốn bằng bộ điều chỉnh điện tử</t>
  </si>
  <si>
    <t>- Chất liệu Valve Strata: polypropylene và acetalplastic, silicone. Phần vòm có in mũi tên đánh dấu cản quang bằng tantalum chỉ hướng dòng chảy.
- Van có 2 kích thước là 35 x 13 x 7mm và 47 x 16 x 7 mm. 
- Có 5 mức áp lực: 0.5; 1.0; 1.5;  2.0; 2.5 
- Catheter phủ thuốc kháng sinh Rifampicin và clindamycin 
- Catheter dẫn lưu não thất có phủ kháng sinh bao gồm: 1 que thông làm từ thép không gỉ và ghim góc vuông 
- Catheter có đk trong: 1.3mm, đk ngoài: 2.5mm. 
- Catheter não thất dài: 23cm, Catheter ổ bụng dài: 120cm 
- Tương thích với Hệ thống chụp cộng hưởng từ 
- Valve có nút ấn để kiểm tra khả năng nghẹt Valve trước và sau khi đặt Shunt. 
- Valve có thể điều chỉnh mức áp lực sau mổ bằng dụng cụ ngoài bằng điện tử hoặc nam châm.
- Tiêu chuẩn FDA, ISO</t>
  </si>
  <si>
    <t>PP2300520229</t>
  </si>
  <si>
    <t>Vít cột sống đơn trục các cỡ</t>
  </si>
  <si>
    <t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 tương thích.</t>
  </si>
  <si>
    <t>PP2300520230</t>
  </si>
  <si>
    <t>Vít cột sống đa trục các cỡ</t>
  </si>
  <si>
    <t>-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 thích.</t>
  </si>
  <si>
    <t>PP2300520231</t>
  </si>
  <si>
    <t>Vít khóa trong đốt sống lưng các cỡ</t>
  </si>
  <si>
    <t>- Hình trụ tròn có 3 bước ren đều để cố định nẹp dọc
 - Đầu vít khóa bên trong hình ngôi sao 6 cạn
 - Sử dụng kết hợp đồng bộ với vít cột sống đơn trục và đa trục.
 - Chất liệu hợp kim Titanium - Ti6AL4V, ASTM F 136
 - Có trợ cụ hỗ trợ tương thích</t>
  </si>
  <si>
    <t>PP2300520232</t>
  </si>
  <si>
    <t>Vít cột sống đa trục rỗng nòng có lỗ bơm xi măng</t>
  </si>
  <si>
    <t>- Vít đa trục xoay 57 độ, thân vít hình trụ, có lỗ bơm xi măng, phân biệt các đường kính khác nhau về màu sắc, bước ren đều để bám vững chắc vào thành xương.
- Đường kính của trục ren vít: Ø5.5mm -&gt; Ø8.0mm, dài các cỡ
- Chiều dài mỗi cỡ tăng 5mm
- Chất liệu hợp kim Titanium - Ti6AL4V, ASTM F 136
- Có trợ cụ hỗ trợ tương thích.</t>
  </si>
  <si>
    <t>PP2300520233</t>
  </si>
  <si>
    <t>Nẹp dọc nâng đỡ đốt sống các cỡ</t>
  </si>
  <si>
    <t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Ti6AL4V, ASTM F 136
- Có trợ cụ hỗ trợ tương thích.</t>
  </si>
  <si>
    <t>PP2300520234</t>
  </si>
  <si>
    <t>Nẹp nối ngang đơn các cỡ</t>
  </si>
  <si>
    <t xml:space="preserve">- Nẹp nối ngang chống xoay đốt sống đơn sử dụng đồng bộ với vít cột sống và ốc khóa trong, nẹp dọc, khả năng tương thích sinh học hiệu quả.
- Kích cỡ: 40mm-&gt; 80mm;
- Chất liệu hợp kim Titanium </t>
  </si>
  <si>
    <t>PP2300520235</t>
  </si>
  <si>
    <t>Nẹp nối ngang xoay các cỡ</t>
  </si>
  <si>
    <t>- Nẹp nối ngang chống xoay đốt sống xoay; sử dụng đồng bộ với vít cột sống và ốc khóa trong, nẹp dọc, khả năng tương thích sinh học hiệu quả.
- Kích cỡ: 20-&gt;100mm; 
- Chất liệu hợp kim Titanium</t>
  </si>
  <si>
    <t>PP2300520236</t>
  </si>
  <si>
    <t>Miếng ghép đĩa đệm lưng</t>
  </si>
  <si>
    <t xml:space="preserve"> - Hình cong, có răng hai bề mặt để tăng cường kết cấu xương vững chắc và chống trượt
 - Số điểm đánh dấu cản quang: 2 điểm để căn chỉnh độ cân bằng
 - Miếng ghép có 1 khoang để nhồi xương, khả năng tương thích sinh học hiệu quả.
 - Kích thước: dài 28mm, rộng 10mm, cao 7-&gt; 13mm, độ ưỡn: 8°
 - Chất liệu PEEK
 - Tiệt trùng
 - Có trợ cụ hỗ trợ tương thích.</t>
  </si>
  <si>
    <t>PP2300520237</t>
  </si>
  <si>
    <t>Vít cột sống cổ lối trước</t>
  </si>
  <si>
    <t>- Vật liệu: Titanium Alloy Ti-6Al-4V ELI
- Đi kèm với nẹp cột sống cổ lối trước 
- Mũ vít mỏng giúp bám sát vào thân nẹp. 
- Thân vít có ren nhọn, mũi vít có 2 rãnh giúp vít tự taro. 
- Vít bắt với nẹp một góc nghiêng từ 0 độ đến 20 độ.
- Đường kính 3.5mm; 4.0mm; 4.5mm.
- Độ dài từ 13mm đến 18mm mỗi bước tăng 1mm.
- Tiệt trùng
- Dùng tương thích với bộ trợ cụ hãng.</t>
  </si>
  <si>
    <t>PP2300520238</t>
  </si>
  <si>
    <t>Đốt sống nhân tạo dạng lồng, tăng đơ điều chỉnh độ dài đường kính 14mm</t>
  </si>
  <si>
    <t>- Vật liệu: Titanium Alloy Ti-6Al-4V ELI 
- Hai đầu của đốt sống nhân tạo có nẹp với 4 lỗ để bắt vít vào thân đốt sống trên - dưới. 
- Phần thân hình trụ có khoang rỗng ghép xương và điều chỉnh được chiều dài tùy theo kích thước thân đốt sống cần thay thế. 
- Trên thân có từ 2 đến 3 ốc khóa để cố định khi điều chỉnh đủ chiều dài cần thiết. 
- Đường kính: 14mm.
- Độ dài: từ 20mm đến 42.5 mm.
- Góc ưỡn từ -10 độ đến 10 độ. Biên độ tăng chỉnh chiều cao mỗi size từ 0 đến 20mm. 
- Kèm theo Vít có đường kính 4.0mm, giúp cố định đốt sống nhân tạo vào cột sống.
- Tiệt trùng
- Dùng tương thích với bộ trợ cụ</t>
  </si>
  <si>
    <t>PP2300520239</t>
  </si>
  <si>
    <t>Nẹp nối ngang, các cỡ</t>
  </si>
  <si>
    <t xml:space="preserve">- Vật liệu: Titanium Alloy Ti6Al4V ELI theo tiêu chuẩn ASTM F136 
- Có size S, M, L với thiết kế chiều dài thích hợp dùng cho tất cả các vị trí của cột sống.
- Thanh nối ngang bao gồm: 2 đầu có rãnh tương thích với hệ thống thanh ROD, và 1 thanh nối ngang được vát hai mặt.
- Thanh nối ngang và thanh nối ROD được liên kết nhờ lực siết của hai ốc khóa trong, giúp tăng độ vững chắc cho hệ thống cấy ghép cột sống
- Độ dài: từ 20mm đến 80mm. 
- Tiêu chuẩn chất lượng: ISO 13485:2016.
- Đã tiệt trùng sẵn, đóng gói riêng lẻ theo hộp, hạn sử dụng lâu dài (5 năm).
- Dùng tương thích với bộ trợ cụ </t>
  </si>
  <si>
    <t>PP2300520240</t>
  </si>
  <si>
    <t>Vít cột sống lưng đa trục kèm ốc khóa trong, các cỡ</t>
  </si>
  <si>
    <t>- Vật liệu: Titanium Alloy Ti-6Al-4V ELI 
- Đầu vít dạng hoa Tulip. 
- Mũi vít nhọn và có 2 rãnh cắt giúp vít tự taro, dễ dàng bắt vào xương.
- Thân vít có 2 loại ren: 2/3 ren trước là ren bén; 1/3 ren sau là ren tù
- Vít đa trục thay đổi được góc giữa thân và mũ vít. Góc xoay thay đổi từ 0 độ đến 60 độ. 
- Đường kính thân vít: từ 4.0mm đến 7.5mm, bước tăng 0.5 mm
- Chiều dài thân vít: từ 20mm đến 60mm mỗi bước tăng 5 mm.
- Đa màu sắc, dễ phân biệt kích thước.
- Kèm theo ốc khóa trong, đường kính từ 9mm đến 11mm. 
- Tiệt trùng
- Dùng tương thích với bộ trợ cụ.</t>
  </si>
  <si>
    <t>PP2300520241</t>
  </si>
  <si>
    <t>Vít cột sống lưng đa trục ren đôi kèm ốc khóa trong, các cỡ</t>
  </si>
  <si>
    <t>- Vật liệu: Titanium Alloy Ti-6Al-4V ELI 
- Đầu vít dạng hoa Tulip. 
- Mũi vít nhọn và có 2 rãnh cắt giúp vít tự taro
- Vít có ren đôi với bước ren khác nhau
- Thân vít có 2 loại ren: 2/3 ren trước là ren bén,1/3 ren sau là ren tù
- Vít đa trục thay đổi được góc giữa thân và mũ vít. Góc xoay thay đổi từ 0 độ đến 60 độ.
- Đường kính thân vít từ 4.0mm đến 7.0mm, bước tăng 0.5 mm
- Chiều dài thân vít từ 20mm đến 60mm mỗi bước tăng 5mm.
- Đa màu sắc, dễ phân biệt kích thước.
- Kèm theo ốc khóa trong, đường kính từ 9mm đến 11mm. 
- Tiệt trùng
- Dùng tương thích với bộ trợ cụ.</t>
  </si>
  <si>
    <t>PP2300520242</t>
  </si>
  <si>
    <t>Vít cột sống lưng đơn trục kèm ốc khóa trong, các cỡ</t>
  </si>
  <si>
    <t xml:space="preserve">- Vật liệu: Titanium Alloy Ti-6Al-4V ELI 
- Đầu vít dạng hoa Tulip. 
- Mũi vít nhọn và có 2 rãnh cắt giúp vít tự taro
- Thân vít có 2 loại ren: 2/3 ren trước là ren bén; 1/3 ren sau là ren tù
- Đường kính thân vít: từ 4.0mm đến 7.5mm, bước tăng 0.5 mm
- Chiều dài thân vít: từ 20mm đến 60mm mỗi bước tăng 5 mm.
- Đa màu sắc, dễ phân biệt kích thước.
- Kèm theo ốc khóa trong, đường kính từ 9mm đến 11mm
- Tiệt trùng
- Dùng tương thích với bộ trợ cụ </t>
  </si>
  <si>
    <t>PP2300520243</t>
  </si>
  <si>
    <t>Vít cột sống lưng đơn trục ren đôi kèm ốc khóa trong, các cỡ</t>
  </si>
  <si>
    <t xml:space="preserve">- Vật liệu: Titanium Alloy Ti-6Al-4V ELI
- Đầu vít dạng hoa Tulip. 
- Mũi vít nhọn và có 2 rãnh cắt giúp vít tự taro, dễ dàng bắt vào xương.
- Vít có ren đôi với bước ren khác nhau. Cơ chế ren đôi nén ép 
- Thân vít có 2 loại ren: 2/3 ren trước là ren bén; 1/3 ren sau là ren tù
- Đường kính thân vít từ 4.0mm đến 7.0mm, bước tăng 0.5 mm
- Chiều dài thân vít từ 20mm đến 60mm mỗi bước tăng 5mm.
- Đa màu sắc, dễ phân biệt kích thước.
- Kèm theo ốc khóa trong, đường kính từ 9mm đến 11mm. 
- Tiệt trùng
- Dùng tương thích với bộ trợ cụ </t>
  </si>
  <si>
    <t>PP2300520244</t>
  </si>
  <si>
    <t>Vít cột sống lưng phủ H.A đa trục, các cỡ</t>
  </si>
  <si>
    <t xml:space="preserve">- Vật liệu: Titanium Alloy Ti-6Al-4V ELI 
- Đầu vít dạng hoa Tulip. 
- Mũi vít nhọn và có 2 rãnh cắt giúp vít tự taro
- Thân vít có 2 loại ren: 2/3 ren trước là ren bén; 1/3 ren sau là ren tù
- Thân vít được phủ lớp HA (Hydroxylapatite) 
- Vít đa trục thay đổi được góc giữa thân và mũ vít. Góc xoay thay đổi từ 0 độ đến 60 độ. 
- Đường kính thân vít: từ 4.0mm đến 7.0mm, bước tăng 0.5 mm
- Chiều dài thân vít: từ 20mm đến 60mm mỗi bước tăng 5 mm
- Đa màu sắc, dễ phân biệt kích thước.
- Kèm theo ốc khóa trong, đường kính từ 9mm đến 11mm
- Tiệt trùng
- Dùng tương thích với bộ trợ cụ </t>
  </si>
  <si>
    <t>PP2300520245</t>
  </si>
  <si>
    <t>Vít cột sống lưng phủ H.A đơn trục, các cỡ</t>
  </si>
  <si>
    <t>- Vật liệu: Titanium Alloy Ti-6Al-4V ELI
- Đầu vít dạng hoa Tulip. 
- Mũi vít nhọn và có 2 rãnh cắt giúp vít tự taro
- Thân vít có 2 loại ren: 2/3 ren trước là ren bén; 1/3 ren sau là ren tù
-Thân vít được phủ lớp HA 
- Đường kính thân vít: từ 4.0mm đến 7.0mm, bước tăng 0.5 mm
- Chiều dài thân vít: từ 20mm đến 60mm mỗi bước tăng 5 mm.
- Đa màu sắc, dễ phân biệt kích thước.
- Kèm theo ốc khóa trong, đường kính từ 9mm đến 11mm
- Tiệt trùng
- Dùng tương thích với bộ trợ cụ hãng.</t>
  </si>
  <si>
    <t>PP2300520246</t>
  </si>
  <si>
    <t xml:space="preserve">- Vật liệu: Titanium Alloy Ti-6Al-4V ELI 
- Đầu vít thiết kế dạng hoa Tulip
- Vít thay đổi được góc giữa thân và mũ vít. Góc xoay thay đổi từ 0 độ đến 60 độ. 
- Mũi có rãnh cắt giúp vít tự taro, dễ dàng bắt vào xương. 
- Đường kính 3.5mm và 4.0 mm.
- Độ dài: từ 14mm đến 32mm mỗi bước tăng 2mm.
- Kèm theo ốc khóa trong, đường kính 6mm.
- Tiệt trùng
- Dùng tương thích với bộ trợ cụ </t>
  </si>
  <si>
    <t>PP2300520247</t>
  </si>
  <si>
    <t>Vi dây dẫn can thiệp mạch máu não loại 0.014''</t>
  </si>
  <si>
    <t xml:space="preserve"> -Vi dây dẫn can thiệp mạch máu não có đường kính 0.014" 
 - Mức độ cản quang tốt
 - Chiều dài: Các cỡ</t>
  </si>
  <si>
    <t>PP2300520248</t>
  </si>
  <si>
    <t>Bóng hỗ trợ điều trị túi phình mạch máu não</t>
  </si>
  <si>
    <t>Bóng dùng che cổ trong phình mạch cổ rộng
 Dùng trong hỗ trợ đặt vòng xoắn kim loại điều trị túi phình cổ rộng
 Chiều dài và kích thước: các cỡ
 Tương thích với vi dây dẫn 0.010" hoặc 0.014"</t>
  </si>
  <si>
    <t>PP2300520249</t>
  </si>
  <si>
    <t>Bóng nong điều trị hẹp động mạch cảnh và mạch ngoại biên</t>
  </si>
  <si>
    <t>Bóng nong điều trị hẹp động mạch cảnh và mạch ngoại biên loại monorail</t>
  </si>
  <si>
    <t>Bóng nong điều trị nong mạch cảnh, mạch ngoại biên
 Đa dạng kích thước và chiều dài
 Kết cấu dạng monorail
 Bung bằng bộ bơm áp lực</t>
  </si>
  <si>
    <t>- Chiều dài bóng: các cỡ
 - Đường kính bóng: các cỡ
 - Tương thích ống thông 6F 
 - Dây dẫn bóng 0.014"
 - Bung bằng bộ áp lực
 - Kết cấu dạng monorail</t>
  </si>
  <si>
    <t>PP2300520250</t>
  </si>
  <si>
    <t>Bình chứa huyết khối</t>
  </si>
  <si>
    <t>- Bằng nhựa trong suốt, dung tích cỡ khoảng 1000ml
  - Có nắp tháo rời, đầu kết nối với dây nối hút huyết khối, bộ lọc ngăn chất bẩn
  - Sử dụng kết nối với máy bơm hút huyết khối</t>
  </si>
  <si>
    <t>PP2300520251</t>
  </si>
  <si>
    <t>Dây nối với ống hút huyết khối</t>
  </si>
  <si>
    <t>- Chất liệu: Bằng nhựa trong suốt 
- Sử dụng tương thích với tất cả ống thông hút huyết khối</t>
  </si>
  <si>
    <t>Bằng nhựa trong suốt dễ dàng quan sát dòng chảy khi hút huyết khối
 Có công tắc on/off dễ dàng trong quá trình vận hành.</t>
  </si>
  <si>
    <t>PP2300520252</t>
  </si>
  <si>
    <t>Ống thông hỗ trợ can thiệp</t>
  </si>
  <si>
    <t>- Ống thông hỗ trợ can thiệp mạch não
- Kích thước: 6F -&gt; 8F
- Chiều dài: 90-120cm</t>
  </si>
  <si>
    <t>Ống thông hỗ trợ can thiệp mạch não
 Đầu ống có đoạn được phủ ái nước dài 5cm - 15cm
 Kích thước ống thông: 6F, 7F, 8F 
 Chiều dài khả dụng: 80, 90, 100, 110 cm.
 Hình dạng đầu tip: angled, straight.</t>
  </si>
  <si>
    <t>E-HSMT: Chiều dài: 90-120cm
 E-HSDT: mã sản phẩm dự thầu 80cm, 90cm, 105cm</t>
  </si>
  <si>
    <t>PP2300520253</t>
  </si>
  <si>
    <t>Lưỡi bào ổ khớp</t>
  </si>
  <si>
    <t xml:space="preserve"> - Cửa sổ bào rộng cho phép bào được phía trước và bên hông. 
 - Thiết kế có răng hoặc không răng.
 -  Đường kính: 2.5mm -&gt; 5,5 mm. </t>
  </si>
  <si>
    <t>PP2300520254</t>
  </si>
  <si>
    <t>Lưỡi cắt đốt đơn cực</t>
  </si>
  <si>
    <t xml:space="preserve"> - Cung cấp tốc độ cắt lớn nhất với lượng mô lớn trong nội soi khớp vai, gối, khớp nhỏ
 - Có nhiều lỗ hút nước ra
 - Bề mặt điện cực lớn  
 - Độ  gập góc 30-&gt;90 độ
</t>
  </si>
  <si>
    <t>PP2300520255</t>
  </si>
  <si>
    <t>Vít cố định dây chằng chéo tự tiêu, các cỡ</t>
  </si>
  <si>
    <t xml:space="preserve"> - Chất liệu: vật liệu sinh học tự tiêu PLDLA 
 - Thiết kế: Ren cùn
 - Đường kính: 6mm-&gt; 9 mm. 
 - Chiều dài: 20mm-&gt; 30mm.</t>
  </si>
  <si>
    <t>PP2300520256</t>
  </si>
  <si>
    <t>Vít cố định dây chằng U</t>
  </si>
  <si>
    <t>- Vít neo chữ U được sản xuất từ ​​hợp kim titan 
- Có các kích cỡ: 6-&gt;10; dài 20mm</t>
  </si>
  <si>
    <t>PP2300520257</t>
  </si>
  <si>
    <t>Vít neo cố định dây chằng tự điều chỉnh</t>
  </si>
  <si>
    <t xml:space="preserve"> - Dùng cho nội soi tái tạo dây chằng 
 - Nẹp bằng titanium, 4 lỗ có vòng treo 
 - Cơ chế một chiều, vòng treo chỉ thắt lại, không nới được</t>
  </si>
  <si>
    <t>PP2300520258</t>
  </si>
  <si>
    <t>Vít khâu sụn chêm</t>
  </si>
  <si>
    <t xml:space="preserve"> - Sử dụng kỹ thuật All-Inside
 -  Đầu kim được thiết kế cứng, sắc, có thước đo 
 - Điểm vào nhỏ 
 -  Chất liệu: PEEK. Chỉ chất liệu UHMWPE </t>
  </si>
  <si>
    <t>PP2300520259</t>
  </si>
  <si>
    <t>Dây dẫn dịch dùng 1 lần</t>
  </si>
  <si>
    <t xml:space="preserve"> - Dây sử dụng cho máy bơm nước 
 - Vật liệu: nhựa có bộ chíp điều khiển được dòng nước 
 - Tốc độ đến 2l/1 phút và áp lực dòng chảy tới 200 mmHg
 - Cảnh báo quang học</t>
  </si>
  <si>
    <t>PP2300520260</t>
  </si>
  <si>
    <t>Lưỡi cắt mô, cắt sụn</t>
  </si>
  <si>
    <t xml:space="preserve"> - Cung cấp tốc độ cắt lớn 
 -  Tích hợp với tất cả các loại máy đốt.
 - Độ  gập góc 30-&gt;90 độ.
 -  Công suất đầu dò 70 watt -&gt; 100 watt. 
</t>
  </si>
  <si>
    <t>PP2300520261</t>
  </si>
  <si>
    <t>Vít neo khớp vai đường kính từ 2.0-3.0mm</t>
  </si>
  <si>
    <t xml:space="preserve"> - Dùng trong phẫu thuật Nội soi khớp. 
 - Đường kính 2.0 -3.0mm. 
 - Vít neo có ren kép 
 -  Trục vít rỗng. 
 - Vít neo được kết nối sẵn với tay đóng
 - Chất liệu vít neo: Polyethylene, có chỉ khâu, kèm chỉ siêu bền UHMWPE
 - Tiệt trùng. </t>
  </si>
  <si>
    <t>PP2300520262</t>
  </si>
  <si>
    <t>Vít neo tự tiêu khâu chóp xoay</t>
  </si>
  <si>
    <t xml:space="preserve"> - Dùng trong phẫu thuật Rotator Cuff và dây chằng bên. 
 - Thiết kế rỗng, ren toàn thân. 
 - Chất liệu PLDLA kèm chỉ siêu bền UHMWPE. 
 - Kích thước 5.5 mm</t>
  </si>
  <si>
    <t>PP2300520263</t>
  </si>
  <si>
    <t>Vít neo khớp vai đường kính 4.5mm</t>
  </si>
  <si>
    <t>- Dùng trong phẫu thuật nội soi khớp. 
 - Đường kính 4.5mm
 - Trục vít thiết kế rỗng 
 -  Vít neo được kết nối sẵn với tay đóng, không cần buộc chỉ
 - Chất liệu tự tiêu PEEK, kèm chỉ siêu bền UHMWPE
 - Tiệt trùng</t>
  </si>
  <si>
    <t>PP2300520264</t>
  </si>
  <si>
    <t>Vít neo khâu chóp xoay khớp vai</t>
  </si>
  <si>
    <t xml:space="preserve"> - Chất liệu PeeK
 -  Kèm 02 sợi chỉ UHMWPE kết nối trong sẵn tay đóng.
 - Đường kính: 5.5  mm
 - Tiệt trùng</t>
  </si>
  <si>
    <t>PP2300520265</t>
  </si>
  <si>
    <t>Canula nhựa dùng trong phẫu thuật nội soi khớp</t>
  </si>
  <si>
    <t xml:space="preserve"> - Thiết kế có rãnh xoắn, mã hóa màu theo đường kính
 - Chất liệu: nhựa
 - Cổng vào chất lỏng điều chỉnh được
 - Đường kính 0.6 mm
 -  Đường kính canulla: 6.5 mm/ 8.0 mm</t>
  </si>
  <si>
    <t>PP2300520266</t>
  </si>
  <si>
    <t>Lưỡi cắt bào, luồn mô khớp vai</t>
  </si>
  <si>
    <t xml:space="preserve"> - Chất liệu Nitinol
 - Tương thích với hầu hết các công cụ cung cấp một neo, cắt, sửa chữa chính xác trong nội soi khớp vai.
 -  Lưỡi cắt linh hoạt này là an toàn để sử dụng, dễ sử dụng.</t>
  </si>
  <si>
    <t>PP2300520267</t>
  </si>
  <si>
    <t>Chỉ dùng trong nội soi khớp</t>
  </si>
  <si>
    <t xml:space="preserve"> - Chất liệu: Polyethylene cao phân tử siêu bền (UHMWPE)
 -  Chiều rộng chỉ 1.40 mm. 
 - Màu sắc: trắng và xanh coban
 - Cố định mô mềm trong nội soi khớp</t>
  </si>
  <si>
    <t>PP2300520268</t>
  </si>
  <si>
    <t>Vít rỗng Titan nén ép không đầu</t>
  </si>
  <si>
    <t>- Vít rỗng nòng chất liệu Titanium, (kèm kim dẫn hướng), mũi vít tự khoan, tự taro
- Đường kính  2.5mm -&gt;4.0mm,dài 8-&gt;40mm</t>
  </si>
  <si>
    <t>PP2300520269</t>
  </si>
  <si>
    <t>Kim cố định xương đường kính các cỡ</t>
  </si>
  <si>
    <t>- Chất liệu Stainless Steel, 
 - Chiều dài 150-&gt;310mm
 -  Đường kính 0.8 - 3.0mm
 - 2 đầu nhọn.</t>
  </si>
  <si>
    <t>PP2300520270</t>
  </si>
  <si>
    <t>Cuộn Chỉ thép</t>
  </si>
  <si>
    <t>- Chất liệu Stainless Steel
 - Chiều dài 10m
 - Đường kính 0.2-&gt;2.5mm</t>
  </si>
  <si>
    <t>PP2300520271</t>
  </si>
  <si>
    <t>Mũi khoan xương các cỡ</t>
  </si>
  <si>
    <t>- Chất liệu Stainless Steel.
 - Đường Kính 1.1 -&gt;4.5mm chiều dài các cỡ.</t>
  </si>
  <si>
    <t>PP2300520272</t>
  </si>
  <si>
    <t>Khung cố định ngoài thẳng</t>
  </si>
  <si>
    <t>1 bộ gồm:
-  2 thanh ren đường kính 8mm; chiều dài &gt;=330mm
- 8 khối chữ nhật
- 16 đai ốc thép không rỉ</t>
  </si>
  <si>
    <t>PP2300520273</t>
  </si>
  <si>
    <t>Khung cố định ngoài chữ T</t>
  </si>
  <si>
    <t>1 bộ gồm:
-  2 thanh ren đường kính 8mm; chiều dài &gt;=330mm
-  2 thanh ren đường kính 6mm chiều dài 160-180
- 12 khối chữ nhật
- 28 đai ốc thép không rỉ.</t>
  </si>
  <si>
    <t>PP2300520274</t>
  </si>
  <si>
    <t>Khung cố định ngoài gần khớp</t>
  </si>
  <si>
    <t>1 bộ gồm:
- 1 cung tròn đường kính 8mm
- 1 thanh trơn đường kính 8mm; chiều dài &gt;=300
- 1 thanh răng đường kính 6mm, chiều dài 230-250mm
- 12 khối chữ nhật
-  4 đai ốc thép không rỉ.</t>
  </si>
  <si>
    <t>PP2300520275</t>
  </si>
  <si>
    <t>Khung cố định ngoài qua gối</t>
  </si>
  <si>
    <t>1 bộ gồm: 
- 2 thanh ren đường kính 8mm; chiều dài &gt;=650mm
- 12 khối chữ nhật
- 24 đai ốc</t>
  </si>
  <si>
    <t>PP2300520276</t>
  </si>
  <si>
    <t>Khung cố định ngoài khung chậu</t>
  </si>
  <si>
    <t>1 bộ gồm:
-  2 thanh cong đường kính 8mm
- 3 thanh ren đường kính 6mm, chiều dài 360-400mm
- 14 khối chữ nhật
- 12 đai ốc thép không rỉ.</t>
  </si>
  <si>
    <t>PP2300520277</t>
  </si>
  <si>
    <t>Khung cố định ngoài cẳng chân</t>
  </si>
  <si>
    <t>*1 bộ loại có cản quang gồm:
- 4 vòng nhôm
-  3 thanh ren đường kính 6mm, chiều dài 330mm
- 40 đai ốc thép không rỉ        
* 1 bộ loại không cản quang gồm:
- 4 vòng nhựa 
- 3 thanh ren đường kính 6mm, chiều dài khoảng 330mm
- 40 đai ốc thép không rỉ</t>
  </si>
  <si>
    <t>PP2300520278</t>
  </si>
  <si>
    <t>Vít xương cứng 2.4/2.7mm dùng cho nẹp khóa</t>
  </si>
  <si>
    <t xml:space="preserve">- Chất liệu Titanium 
 -  Đường kính 2.4mm, chiều dài 8-30mm
  - Đường kính 2.7mm, chiều dài 6-30mm 
</t>
  </si>
  <si>
    <t>PP2300520279</t>
  </si>
  <si>
    <t>Vít xương cứng đường kính 3.5mm tự tạo ren</t>
  </si>
  <si>
    <t>- Chất liệu Titanium, mũi vít tự taro.
- Đường kính: 3.5mm, dài các cỡ</t>
  </si>
  <si>
    <t>PP2300520280</t>
  </si>
  <si>
    <t>Vít xương cứng đường kính 4.5mm tự tạo ren</t>
  </si>
  <si>
    <t>- Chất liệu Titanium, mũi vít tự taro.
- Đường kính: 3.5mm dài các cỡ</t>
  </si>
  <si>
    <t>PP2300520281</t>
  </si>
  <si>
    <t>Vit xương xốp 4.0mm dùng cho nẹp khóa.</t>
  </si>
  <si>
    <t>- Chất liệu Titanium, đường kính 4.0mm
 - Vít toàn ren dài 10mm - 60 mm  
 - Vít bán phần ren dài 20mm - 60mm</t>
  </si>
  <si>
    <t>PP2300520282</t>
  </si>
  <si>
    <t>Vít xương xốp 6.5mm dùng cho nẹp khóa.</t>
  </si>
  <si>
    <t>- Chất liệu Titanium, đường kính 6.5mm
 - Vít toàn ren dài 30mm - 90 mm
 - Vít ren 16/32mm dài 30mm - 120mm</t>
  </si>
  <si>
    <t>PP2300520283</t>
  </si>
  <si>
    <t>Vít khóa đa hướng 2.4/2.7mm, tự tạo ren</t>
  </si>
  <si>
    <t xml:space="preserve">- Chất liệu Titanium
 - Vít 2.4mm: dài 8mm - 30 mm
 - Vít 2.7mm: dài 8mm - 60mm
</t>
  </si>
  <si>
    <t>PP2300520284</t>
  </si>
  <si>
    <t>Vít khóa 3.5mm, tự tạo ren</t>
  </si>
  <si>
    <t>- Chất liệu Titanium
- Đường kính 3.5mm, chiều dài 10mm - 95mm.</t>
  </si>
  <si>
    <t>PP2300520285</t>
  </si>
  <si>
    <t>Vít khóa 5.0mm, tự tạo ren</t>
  </si>
  <si>
    <t>- Chất liệu Titanium
- Đường kính 5.0mm, chiều dài 14mm - 90mm
- Tiêu chuẩn chất lượng: CE, ISO</t>
  </si>
  <si>
    <t>PP2300520286</t>
  </si>
  <si>
    <t>Nẹp khóa nén ép đa hướng đầu dưới xương quay mặt lưng 2.4/2.7mm</t>
  </si>
  <si>
    <t>- Chất liệu Titanium, thân có lỗ kép hình số 8 dùng vít 2.4/2.7mm.
- Nẹp mặt bên hình lượn sóng, có 5-6 lỗ, dài 46-57mm, dày ≤ 2mm.
- Nẹp chữ T, đầu có 3 lỗ khóa , thân 3-5 lỗ, dài 37-51mm, dày ≤ 2mm.
- Nẹp trung tính có 5-6 lỗ, dài 41-49mm có trái/ phải, dày ≤ 2mm</t>
  </si>
  <si>
    <t>PP2300520287</t>
  </si>
  <si>
    <t>Nẹp khóa nén ép thân xương đòn 3.5mm.</t>
  </si>
  <si>
    <t>- Chất liệu Titanium, có trái/phải 
- Nẹp  hình chữ S có đủ 6-12 lỗ khóa, chiều dài các cỡ
- Tiêu chuẩn chất lượng: CE, ISO, FDA 510k</t>
  </si>
  <si>
    <t>PP2300520288</t>
  </si>
  <si>
    <t>Nẹp khóa nén ép đầu trên cánh tay 3.5mm.</t>
  </si>
  <si>
    <t>- Chất liệu Titanium
-Nẹp mặt ngoài: Đầu cong có 9 lỗ khóa 3.5mm, 11  lỗ cố định k_wire hoặc chỉ, thân 3-10 lỗ , chiều dài các cỡ. 
- Nẹp mặt sau trái/phải: Đầu nẹp cong ôm về phía sau, có 7 lỗ khóa 3.5mm, lỗ cố định k_wire hoặc chỉ, thân 4-14 lỗ kép có rãnh cắt, chiều dài các cỡ.
- Tiêu chuẩn chất lượng: CE, ISO, FDA 510k</t>
  </si>
  <si>
    <t>PP2300520289</t>
  </si>
  <si>
    <t>Nẹp khóa nén ép đầu trên xương chày 3.5mm</t>
  </si>
  <si>
    <t>- Chất liệu Titanium, thân nẹp có rãnh cắt, lỗ kép hình số 8
- Nẹp L trái/phải: 4 lỗ khóa đầu, lỗ k-wire, thân 4-16 lỗ kép, chiều dài các cỡ
- Nẹp T trái/phải: 3 lỗ khóa đầu, thân 4-18 lỗ kép, chiều dài các cỡ
- nẹp mặt sau: 3 lỗ  khóa đầu, thân 5-14 lỗ, chiều dài các cỡ
 - Tiêu chuẩn chất lượng: CE, ISO, FDA 510k</t>
  </si>
  <si>
    <t>PP2300520290</t>
  </si>
  <si>
    <t>Nẹp khóa nén ép đầu dưới xương chày 3.5mm</t>
  </si>
  <si>
    <t>- Chất liệu Titanium, thân nẹp có rãnh cắt, lỗ kép hình số 8
- Nẹp mặt trong 4-14 lỗ, chiều dài các cỡ, đầu có 8 lỗ  khóa 3.5mm
- Nẹp trần chày 4-14 lỗ, chiều dài các cỡ, đầu nhọn có 9 lỗ khóa.
 - Nẹp trước ngoài L: Đầu có 4 lỗ khóa, thân 5-19 lỗ, chiều dài 8 các cỡ
- Chất lượng: CE, ISO, FDA 510k</t>
  </si>
  <si>
    <t>PP2300520291</t>
  </si>
  <si>
    <t>Nẹp khóa đầu dưới xương mác</t>
  </si>
  <si>
    <t>- Chất liệu Titanium, thân nẹp có rãnh cắt, có lỗ kép hình số 8
- Nẹp 3.5mm : Đầu nhọn có 4 lỗ khóa, thân 4-8 lỗ, chiều dài các cỡ
- Tiêu chuẩn chất lượng CE, ISO, FDA 510k</t>
  </si>
  <si>
    <t>PP2300520292</t>
  </si>
  <si>
    <t>Nẹp khóa nén ép đầu xương đòn có móc.</t>
  </si>
  <si>
    <t xml:space="preserve">- Chất liệu Titanium, thân có rãnh cắt, có lỗ kép hình số 8, phân biệt trái/phải
- Nẹp móc: 4-7 lỗ, chiều dài các cỡ, đầu có móc nâng đỡ </t>
  </si>
  <si>
    <t>PP2300520293</t>
  </si>
  <si>
    <t>Nẹp khóa Titan nén ép Bản Nhỏ</t>
  </si>
  <si>
    <t>- Chất liệu Titanium, nẹp thẳng có rãnh cắt, lỗ kép hình số 8
- Nẹp thẳng: 4-12 lỗ, chiều dài các cỡ
- Nẹp móc: 3 lỗ chiều dài 64mm, có móc nhọn ở đầu, 1 lỗ vít cố định đầu nẹp 
*Tiêu chuẩn CE, ISO, FDA 510k</t>
  </si>
  <si>
    <t>PP2300520294</t>
  </si>
  <si>
    <t>Nẹp khóa nén ép đầu dưới xương quay đa hướng mặt lòng 2.4/2.7mm</t>
  </si>
  <si>
    <t>- Chất liệu Titanium, thân có lỗ kép hình số 8, đầu có cửa sổ tam giác, có lỗ K-wire, thân lỗ kép hinh số 8
- Nẹp tiêu chuẩn: Đầu có 6 lỗ khóa đơn, thân 2-5 lỗ, chiều dài các cỡ  
- Nẹp bản hẹp: Đầu có 4 lỗ  khóa đơn, 1 lỗ đôi, thân 2-5, chiều dài các cỡ
- Nẹp bản rộng: Đầu có 7 lỗ khóa đơn, thân 2-5 lỗ, chiều dài các cỡ 
- Tiêu chuẩn chất lượng CE, ISO, FDA 510k</t>
  </si>
  <si>
    <t>PP2300520295</t>
  </si>
  <si>
    <t>Nẹp DHS/DCS vít nén trượt 4.5mm</t>
  </si>
  <si>
    <t>- Chất liệu Stainless Steel
- Nẹp DHS 135 độ: có 3-12 lỗ, chiều dài các cỡ
- Nẹp  DCS  95 độ có  4-12 lỗ, chiều dài các cỡ, 2 lỗ vít xốp 6.5mm đầu.
- Vít DHS/DCS: đường kính 12mm (kèm vít nén), chiều dài các cỡ
- Tiêu chuẩn chất lượng: CE, ISO, FDA 510k</t>
  </si>
  <si>
    <t>PP2300520296</t>
  </si>
  <si>
    <t>Nẹp mini 2.0mm</t>
  </si>
  <si>
    <t>Chất liệu Titanium
- Nẹp thẳng có 2-7 lỗ, chiều dài 12-42mm
- Nẹp chữ T 10-11 lỗ, chiều dài 40mm</t>
  </si>
  <si>
    <t>PP2300520297</t>
  </si>
  <si>
    <t>Vit mini 2.0mm</t>
  </si>
  <si>
    <t>- Chất liệu Titanium, mũi vít tự tạo ren, đường kính 2.0mm
- Đầu gài chữ thập, chiều dài 8-28mm
- Đầu gài ngôi sao, chiều dài 6-30mm
- Tiêu chuẩn chất lượng:  ISO, CE</t>
  </si>
  <si>
    <t>PP2300520298</t>
  </si>
  <si>
    <t>Vít vỏ xương 3.5mm</t>
  </si>
  <si>
    <t>- Chất liệu thép không gỉ
- Đường kính 3.5mm, chiều dài 12-50mm
- Tiêu chuẩn chất lượng:  ISO, CE</t>
  </si>
  <si>
    <t>PP2300520299</t>
  </si>
  <si>
    <t>Vít vỏ xương 4.5mm</t>
  </si>
  <si>
    <t>- Chất liệu thép không gỉ
- Đường kính 4.5mm, chiều dài 20-60mm
- Tiêu chuẩn chất lượng:  ISO, CE</t>
  </si>
  <si>
    <t>PP2300520300</t>
  </si>
  <si>
    <t>Vít xương xốp 4.0mm</t>
  </si>
  <si>
    <t xml:space="preserve"> Chất liệu thép không gỉ, đường kính 4.0mm:
- Vit xốp toàn ren chiều dài 10-60mm
- Vit xốp 1 phần ren chiều dài 20-60mm
- Tiêu chuẩn chất lượng:  ISO, CE</t>
  </si>
  <si>
    <t>PP2300520301</t>
  </si>
  <si>
    <t>Vít xương xốp 6.5mm</t>
  </si>
  <si>
    <t>-Chất liệu thép không gỉ, đường kính 6.5mm
- Vít ren 16/32mm chiều dài 30-120mm
- Vít toàn ren dài 30-90mm
- Tiêu chuẩn chất lượng:  ISO, CE</t>
  </si>
  <si>
    <t>PP2300520302</t>
  </si>
  <si>
    <t>Loong đền đệm vít xốp</t>
  </si>
  <si>
    <t xml:space="preserve"> - Chất liệu Titanium
- Đường kính 9 x 1.2mm hoặc tương đương cho vít xốp 4.0mm 
- Đường kính 13 x 1.5mm hoặc tương đương cho vít xốp 6.5mm.
- Tiêu chuẩn chất lượng:  ISO, CE</t>
  </si>
  <si>
    <t>PP2300520303</t>
  </si>
  <si>
    <t>Kẹp kim bấm da</t>
  </si>
  <si>
    <t>- Thiết kế bấm đòn bẩy tiệt trùng sẵn
- Kim chữ nhật, chất liệu thép không gỉ
-  Đường kính 0.6mm, số lượng 10-45 kim/cái 
- Tiêu chuẩn chất lượng:  ISO, CE</t>
  </si>
  <si>
    <t>PP2300520304</t>
  </si>
  <si>
    <t>Đinh dẻo Elastic dùng cho Nhi</t>
  </si>
  <si>
    <t>- Đinh đàn hồi, chất liệu Titanium
- Đường kính 1.5mm - 4.0mm 
- Chiều dài 300mm - 440mm
- Tiêu chuẩn chất lượng:  ISO, CE</t>
  </si>
  <si>
    <t>PP2300520305</t>
  </si>
  <si>
    <t>Nẹp khoá đa hướng khớp cùng đòn (trái, phải) các cỡ</t>
  </si>
  <si>
    <t xml:space="preserve">- Chất liệu: Titanium
- Kích thước: 3- 10 lỗ, chiều dài 61mm - 131mm
- Dùng vít 4.0 mm, đầu nẹp có 2 lỗ vít khóa đa hướng. </t>
  </si>
  <si>
    <t>PP2300520306</t>
  </si>
  <si>
    <t>Nẹp khoá đa hướng ốp lồi cầu đùi (trái, phải) các cỡ</t>
  </si>
  <si>
    <t xml:space="preserve">- Chất liệu: Titanium
- Kích thước: 4-13 lỗ, chiều dài 139mm - 319mm.
- Đầu nẹp có nhiều lỗ vít khóa đa hướng"
- Thân nẹp lỗ vít hình số 8 
- Dùng vít 5.0 mm. </t>
  </si>
  <si>
    <t>PP2300520307</t>
  </si>
  <si>
    <t>Nẹp khoá đa hướng xương đòn S (trái, phải) các cỡ</t>
  </si>
  <si>
    <t>- Chất liệu: titanium
- Kích thước 6-10 lỗ, chiều dài 69mm - 117mm.
- Dùng vít 4.0 mm, lỗ vít ở hai đầu nẹp là lỗ vít khóa đa hướng</t>
  </si>
  <si>
    <t>PP2300520308</t>
  </si>
  <si>
    <t>Nẹp khoá DHS các cỡ</t>
  </si>
  <si>
    <t>- Chất liệu: titanium.
- Kích thước: 3-12 lỗ, chiều dài 91mm -  235 mm
- Dùng vít 5.0 mm.</t>
  </si>
  <si>
    <t>PP2300520309</t>
  </si>
  <si>
    <t>Nẹp khoá đa hướng mắc xích các cỡ</t>
  </si>
  <si>
    <t xml:space="preserve">- Chất liệu: titanium
- Kích thước: 4-16 lỗ, chiều dài 70mm - 205mm.
- Thân nẹp hình số 8, lỗ vít ở hai đầu nẹp là lỗ vít khóa đa hướng
- Dùng vít 4.0 mm. </t>
  </si>
  <si>
    <t>PP2300520310</t>
  </si>
  <si>
    <t>Khớp háng chuyển động đôi toàn phần không xi măng, chỏm ceramic</t>
  </si>
  <si>
    <t>1. Chỏm + Lớp đệm: được thiết kế lắp sẵn với nhau;
 - Chỏm Ceramic Ceralepine
-  Đường kính 28mm tương ứng ổ cối size 48-60mm, 
2. Ổ cối: bề mặt ngoài có 2 lớp: lớp bên dưới phủ bột titanium, lớp bên trên phủ lớp hydroxyapatite toàn phần.
3.Chuôi xương đùi: Góc cổ chuôi 125-135 độ. 
 - Vật liệu: hợp kim Titanium Aluminium Vanadium, 
 - Cổ chuôi 12/14 
 - Kích thước: 9-&gt;16  chiều dài các cỡ</t>
  </si>
  <si>
    <t>PP2300520311</t>
  </si>
  <si>
    <t>Khớp háng chuyển động đôi toàn phần không xi măng</t>
  </si>
  <si>
    <t>1. Đầu xương đùi: 
 - Chất liệu: Thép không gỉ. 
 - Kích cỡ: 12/14
 - Đường kính 22.2mm-&gt;28mm
2. Lớp đệm: Vật liệu: Polyethylene
 -  Size 44-&gt;60 
 -  Đường kính 22.2mm-&gt; 28mm
3. Ổ cối: bề mặt ngoài có 2 lớp
 -  Vật liệu: Hợp kim Cobalt - Chrome - molybdenum
 - Kích cỡ: 44-60 mm 
 -  Chén đóng ổ cối được thiết kế gắn sẵn với cup
4. Chuôi xương đùi: Góc cổ chuôi 135 độ. 
 - Vật liệu: hợp kim Titanium Aluminium Vanadium, được phủ 2 lớp 
 - Cổ chuôi 12/14 
 -  Kích thước:  9-&gt; 16, chiều dài các cỡ</t>
  </si>
  <si>
    <t>PP2300520312</t>
  </si>
  <si>
    <t>Nẹp khóa bao quanh ổ khớp (gối) đầu dưới xương đùi</t>
  </si>
  <si>
    <t xml:space="preserve">- Vật liệu nẹp bằng thép không gỉ, kích thước:
- Đầu nẹp có 7 lỗ khóa và 0 lỗ free, thân nẹp có 4 -8 lỗ khóa và 0 lỗ free
- Chiều dài: 139mm - 254mm
- Sử dụng vít tự khóa titanium đường kính 5.0mm, chiều dài 12mm-110mm
</t>
  </si>
  <si>
    <t>PP2300520313</t>
  </si>
  <si>
    <t>Vít tự tiêu cố định dây chằng chéo khớp gối các cỡ</t>
  </si>
  <si>
    <t>- Vít tự tiêu sử dụng trong Phẫu thuật nội soi tái tạo dây chằng chéo khớp gối, cố định dây chằng vào đầu đường hầm xương chày hoặc xương đùi
- Chất liệu: PLGA kết hợp β-TCP 
- Đường kính: 7mm - 11mm
- Chiều dài: 20mm - 33mm
- Cung cấp kèm bộ dụng cụ bắt vít tự tiêu tương thích và các dụng cụ hỗ trợ khi sử dụng</t>
  </si>
  <si>
    <t>PP2300520314</t>
  </si>
  <si>
    <t>Vít tự tiêu cố định dây chằng cho vai, khuỷu và cổ chân, bàn tay, … các cỡ</t>
  </si>
  <si>
    <t>- Vít tự tiêu sử dụng trong Phẫu thuật vai, khuỷu tay, mắt cá, bàn tay, bàn chân, ...:
- Chất liệu: PLGA kết hợp β-TCP 
- Đường kính: 4mm - 6mm
- Chiều dài: 10mm - 26mm
- Cung cấp kèm bộ dụng cụ bắt vít tự tiêu tương thích và các dụng cụ hỗ trợ khi sử dụng</t>
  </si>
  <si>
    <t>PP2300520315</t>
  </si>
  <si>
    <t>Lưỡi bào ổ khớp chức năng kép</t>
  </si>
  <si>
    <t>- Lưỡi bào ổ khớp chức năng kép cắt xương và mô mềm với 3 lưỡi cắt đôi:
- Đường kính lưỡi bào: 3mm -  5mm
- Chiều dài 85mm - 130mm 
- Có 3 lưỡi cắt đôi với chức năng kép là cắt xương và cắt mô mềm.
- Cung cấp kèm tay bào và máy bào tương thích khi sử dụng.</t>
  </si>
  <si>
    <t>PP2300520316</t>
  </si>
  <si>
    <t>Vít neo cố định dây chằng chéo tự điều chỉnh độ dài dây treo</t>
  </si>
  <si>
    <t>- Nút treo: Ti-6Al-4V
- Vòng treo điều chỉnh: Chỉ chất liệu cao phân tử siêu bền (UHMWPE) 
- Dây kéo: Chỉ chất liệu cao phân tử siêu bền (UHMWPE) 
- Cơ chế khóa 3 điểm giúp dễ bắt và giảm biến dạng từ biến
- Cung cấp kèm Bộ dụng cụ bắt chốt neo cố định dây chằng chéo tự điều chỉnh chiều dài tương thích và các dụng cụ hỗ trợ khác khi sử dụng</t>
  </si>
  <si>
    <t>PP2300520317</t>
  </si>
  <si>
    <t>Vít neo cố định dây chằng chéo Power Button F</t>
  </si>
  <si>
    <t>- Nút treo: Ti-6Al-4V
- Chỉ kéo và vòng treo: Chỉ chất liệu cao phân tử siêu bền (UHMWPE)
- Chiều dài vòng treo gồm 15mm - 30mm
- Kiểm soát mảnh ghép bằng 2 sợi chỉ chất liệu cao phân tử siêu bền.
- Cung cấp kèm Bộ dụng cụ bắt chốt neo cố định dây chằng chéo tương thích và các dụng cụ hỗ trợ khác khi sử dụng</t>
  </si>
  <si>
    <t>PP2300520318</t>
  </si>
  <si>
    <t>Lưỡi cắt đốt sóng cao tần tạo Plasma</t>
  </si>
  <si>
    <t>- Lưỡi cắt đốt bằng sóng cao tần tạo Plasma dùng trong phẫu thuật nội soi khớp vai, gối, háng: 
- Đầu lưỡi cong 90 độ 
- Đường kính thân đốt nhỏ khoảng 4.2mm 
- Mặt điện cực đốt đầu nhọn đa năng, lớn để tạo ra plasma 
- Cung cấp kèm máy đốt ARS600 Radio Frequency Plasma Surgical System hoặc tương đương khi sử dụng.</t>
  </si>
  <si>
    <t>PP2300520319</t>
  </si>
  <si>
    <t>Bộ chỏm xương quay lồi cầu ngoài nhân tạo không xi măng, dạng mô đun, chuôi in 3D</t>
  </si>
  <si>
    <t>1. Chỏm quay: chất liệu Ti6A14V tích hợp sẵn lớp đệm PE
 - Kích cỡ 17,5mm-&gt;23,5mm
2. Cổ lưỡng cực: chất liệu Titanium phủ thêm lớp TiNbN
 - Kích cỡ với các độ lệch 1mm; 2,5mm; 5mm
3. Chuôi xương quay không xi măng hình nón
 - Chất liệu Titanium, sản xuất theo công nghệ in 3D 
 -  Kích cỡ: 1-&gt; 7
 - Cung cấp kèm Bộ dụng cụ Thay chỏm xương quay lồi cầu ngoài và các dụng cụ hỗ trợ khi sử dụng</t>
  </si>
  <si>
    <t>PP2300520320</t>
  </si>
  <si>
    <t>Khớp háng toàn phần không xi măng</t>
  </si>
  <si>
    <t>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 phẳng. 
 - Vỏ chén bằng Titanium 
 -  Có 3 lỗ bắt vít 
 - Kích cỡ:   42mm -&gt; 66mm
3. Lớp đệm: có bờ chống trật 
4. Đầu chỏm xương đùi 
 - Chất liệu CoCrMo 
 - Đường kính: 28mm -&gt; 36mm 
5.Vít: Chất liệu Titanium
 - Đường kính 6,5mm
 - Chiều dài từ 20-50mm
 - Hỗ trợ dụng cụ khi sử dụng</t>
  </si>
  <si>
    <t>PP2300520321</t>
  </si>
  <si>
    <t>Khớp háng toàn phần không xi măng, Ceramic On Ceramic</t>
  </si>
  <si>
    <t xml:space="preserve">1. Chuôi khớp không xi măng, cổ chuôi 12/14
 - Góc cổ chuôi 135 độ 
 - Chất liệu Titanium,  thân chuôi được phủ lớp HA 
 - Kích cỡ chuôi 8 -&gt; 18 chiều dài các cỡ 
- Chuôi có các rãnh ngang ở đầu gần và rãnh dọc ở đầu xa 
2. Chén hình bán cầu, đỉnh phẳng. 
 - Kích cỡ: 42mm -&gt; 66mm
3. Lớp đệm
- Chất liệu Biolox Delta,
-  Đường kính trong 32 - &gt;40mm
4. Đầu chỏm xương đùi 
 - Chất liệu Delta Alumina Ceramic 
 - Đường kính  28mm -&gt; 36mm
5.Vít:
 -  Chất liệu Titaniu, đường kính 6,5mm, chiều dài  20-&gt;50mm </t>
  </si>
  <si>
    <t>PP2300520322</t>
  </si>
  <si>
    <t>Khớp háng toàn phần không xi măng, Ceramic On PoLy</t>
  </si>
  <si>
    <t>1. Chuôi khớp không xi măng
 -  Cổ chuôi 12/14, Góc cổ chuôi 135 độ 
 - Chất liệu Titanium, phủ HA 
 - Kích cỡ chuôi 8-&gt; 18 chiều dài các cỡ
 - Chuôi có các rãnh ngang ở đầu gần và rãnh dọc ở đầu xa 
2. Chén hình bán cầu, đỉnh phẳng. 
  - Vỏ chén bằng Titanium được phun plasma lớp titan nhám và lớp HA 
  - Có 3 lỗ bắt vít
 -  Có 13 kích cỡ từ 42mm-&gt; 66mm
3. Lớp đệm có bờ chống trật 15 độ
4. Đầu chỏm xương đùi: 
 -  Chất liệu Delta Alumina Ceramic 
 - Đường kính  28mm -&gt; 36mm 
5.Vít: Chất liệu Titanium
 - Đường kính 6,5mm chiều dài các cỡ  
 - Côn 24 độ</t>
  </si>
  <si>
    <t>PP2300520323</t>
  </si>
  <si>
    <t>Khớp háng toàn phần chuyển động đôi không xi măng, chén in 3D nguyên khối</t>
  </si>
  <si>
    <t xml:space="preserve">1. Chuôi khớp không xi măng, cổ chuôi 12/1
 - Góc cổ chuôi 135 độ 
 -  Chất liệu Titanium, chuôi được phủ lớp HA  
 - Kích cỡ chuôi 8 -&gt;18 chiều dài các cỡ
 - Chuôi có các rãnh ngang ở đầu gần và rãnh dọc ở đầu xa
2. Chén in 3 chiều nguyên khối:
- Đường kính trong từ 39-57mm, đường kính ngoài 45-63mm.
3. Lớp đệm di động Cross-linked PE: 
  - Chất liệu UHMWPE 
4. Đầu chỏm xương đùi   
 - Chất liệu CoCrMo 
 - Đường kính: 22.2mm-&gt;28mm </t>
  </si>
  <si>
    <t>PP2300520324</t>
  </si>
  <si>
    <t>Khớp gối toàn phần di động loại ổn định phía sau</t>
  </si>
  <si>
    <t>- Khớp gối toàn phần di động, ổn định phía sau, tương thích với kỹ thuật phẫu thuật xâm lấn tối thiểu không cần mở lòng tủy xương đùi:
1. Lồi cầu chất liệu CoCrMo, gồm nhiều kích cỡ
2. Lớp đệm di động chất liệu UHMWPE, gồm nhiều kích cỡ
3. Mâm chày di động chất liệu CoCrMo, gồm nhiều kích cỡ
4. Bánh chè chất liệu UHMWPE
 - Độ dày: 8mm, đường kính: 27mm -  36mm</t>
  </si>
  <si>
    <t>PP2300520325</t>
  </si>
  <si>
    <t>Vít cố định dây chằng chéo chất liệu sinh học tự tiêu phủ Ha, các cỡ</t>
  </si>
  <si>
    <t xml:space="preserve">- Chất liệu: sinh học tự tiêu  ≥ 73% poly-L-lactic acid PLLA kết hợp với ≥ 23% Hydroxyapatite (HA)
- Có vít ren ngược phù hợp với gối
- Đường kính: 6mm - 11 mm. 
- Chiều dài: từ 20mm -35mm. </t>
  </si>
  <si>
    <t>PP2300520326</t>
  </si>
  <si>
    <t>Vít neo khớp vai tự tiêu, đường kính 2.9mm chất liệu PLLA phủ Ha, kèm 2 sợi chỉ Ultra</t>
  </si>
  <si>
    <t>Dùng trong phẫu thuật Nội soi khớp
• Vít được kết nối sẵn với tay đóng.
• Chất liệu tự tiêu PLLA kết hợp HA, đã tiệt trùng
•  Kèm hai sợi chỉ siêu bền, Đường kính 2.9 mm. Kích thước ngoài 3.7 x 11.5mm</t>
  </si>
  <si>
    <t>PP2300520327</t>
  </si>
  <si>
    <t>Troca nhựa tích hợp khóa 3 lớp</t>
  </si>
  <si>
    <t>- Chất liệu: polycarbonate, Latex-free
- Ống trocar nhựa, dùng trong nội soi khớp.
- Tích hợp khóa ba lớp giảm rò dịch khi thao tác.
- Đường kính 4.5mm - 8.5mm
- Chiều dài 45mm - 90mm.</t>
  </si>
  <si>
    <t>PP2300520328</t>
  </si>
  <si>
    <t>1. Cuống khớp có xi măng
 - Chất liệu: Thép không gỉ 
 - Cổ côn 12/14.
 - Chiều dài: từ 119mm -&gt; 159 mm, góc cổ chuôi 125 độ - 135 độ
2. Chỏm khớp: Chất liệu thép không gỉ 
 - Kích thước:  22 -&gt; 32 mm 
3. Chỏm lưỡng cực có lót  
 - Đường kính trong 22-&gt;28mm
 - Đường kính ngoài từ 38 -&gt; 55 mm 
 - Chất liệu Cobalt Chrome/UHMWPE.
4. Xi măng xương không kháng sinh</t>
  </si>
  <si>
    <t>PP2300520329</t>
  </si>
  <si>
    <t>Xi măng xương không kháng sinh</t>
  </si>
  <si>
    <t>- Bột xi măng một gói ≥ 44.0g bột có chứa ≥ 38.3g Poly-(methylacrylate, methyl methacrylate), ≥ 5.3g zirconium dioxide, ≥ 0.4g hydrous benzoyl peroxide và chlorophyll VIII.
- Dung dịch pha 20ml một ống chứa: 18.4g Methyl methacrylate, 0.4g N,N-dimethyl-p-toluidine, hydroquinone và chlorophyll VIII
 -Chất tạo màu chlorophyll (E141) đánh dấu vị trí của xi măng trong phẫu trường.</t>
  </si>
  <si>
    <t>PP2300520330</t>
  </si>
  <si>
    <t>Dụng cụ gỡ ghim khâu da</t>
  </si>
  <si>
    <t>Tay cầm bằng nhựa y tế, đầu tháo ghim bằng thép y tế không gỉ</t>
  </si>
  <si>
    <t>PP2300520331</t>
  </si>
  <si>
    <t>Kẹp da 5.4 x 3.6mm</t>
  </si>
  <si>
    <t>- Chất liệu kim bằng thép không rỉ/ titanium
- Có 3 kích thước R(5.4mm x 3.6mm), W(7.0mm x 4.0mm), H(7.0mm x 4.5mm) loại 35 kim. 
- Tiệt trùng
- Tiêu chuẩn: ISO, CE, FDA.</t>
  </si>
  <si>
    <t>PP2300520332</t>
  </si>
  <si>
    <t xml:space="preserve">1. Stem: có taper 12/14, Biên độ xoay 135°, có cánh &amp; rãnh chống xoay.
 - Chuôichất liệu: Ti6Al4V 
 -  Kích cỡ:  8-&gt;18, chiều dài các cỡ
2.Head: Chất liệu CoCrMo 
 - Có taper 12/14. Có biên độ xoay 135º, đầu gắng chỏm 22.2mm- &gt;28mm đường kính 39mm -&gt; 55mm. Gồm nhiều size
3. Cup bipolar: Chất liệu Ultra high molecular weight polyethylene UHMWPE bên trong , bên ngoài chất liệu Implant Stainless steel  
 - Kích thước:  39mm-&gt;55mm, có vòng khóa chống trật.
</t>
  </si>
  <si>
    <t>PP2300520333</t>
  </si>
  <si>
    <t>Khớp gối toàn phần gập gối tối đa 160 độ</t>
  </si>
  <si>
    <t>- Khớp gối cố định toàn phần mâm chày không đối xứng
- Lồi Cầu và Mâm Chày chất liệu làm bằng hợp kim Cobalt-Chrome Molybdenum (CoCrMo) đánh bóng bề mặt, gập gối tối đa 160 độ. 
- Lồi cầu các cỡ
- Lớp đệm mâm chày được làm bằng vật liệu cao cấp Beta Polyethylent ( UHMWPE) có kích thướt 10mm - 20 mm.
- Mâm chày các cỡ</t>
  </si>
  <si>
    <t>PP2300520334</t>
  </si>
  <si>
    <t>Khớp háng bán phần tự định vị tâm xoay không xi măng chuôi dài</t>
  </si>
  <si>
    <t>Bao gồm: Đầu chỏm Bipolar, chỏm khớp, cuống khớp Pannon loại dài.
-  Đầu chỏm Bipolar: 
 + Vật liệu : REX Steel/PE. 
 +  Kích cỡ : 41 – 61mm 
-  Cuống khớp: 
 + Vật liệu : Titanium alloy.      
 + Thiết kế phù hợp với giải phẫu giúp bảo tồn xương
 + Kích cỡ chuôi: 3 -&gt; 10, chiều dài các cỡ
 +  Góc cổ chuôi: 135độ 
 +  Cổ côn 12/14 mm
- Chuôi dạng không cổ, lớp phủ Titanium Plasma 
-  Đầu Chỏm xương đùi 
 - Vật liệu : REX Steel.
 - Đường kính: 28 mm (-3, +0, +3, +5, +8, +12).</t>
  </si>
  <si>
    <t>PP2300520335</t>
  </si>
  <si>
    <t>Khớp háng toàn phần không xi măng, chuôi dài.</t>
  </si>
  <si>
    <t xml:space="preserve"> -  Cuống khớp: Vật liệu : Titanium alloy.      
 + Thiết kế phù hợp với giải phẫu giúp bảo tồn xương
 +  Kích cỡ chuôi: 3-&gt; 10, chiều dài các cỡ 
 + Góc cổ chuôi: 125-&gt;135độ. cổ côn 12/14 mm
 + Chuôi dạng không cổ, lớp phủ Titanium Plasma 
 - Ổ cối:
 + Vật liệu : Titanium alloy lớp phủ Titanium Plasma Spray
 +  Có thể lắp được với cả 2 loại lớp đệm PE và Ceramic.
 + Có thể gắn thêm đai cố định xung quanh viền ổ cối giúp cố định ổ cối   
 + Kích cỡ : 40 –&gt; 74 mm
-  Lớp đệm 
 + Vật liệu : Polyetylene cao phân tử 
 +  Đường kính trong : 28 -&gt;  32 mm.
 + Đường kính ngoài :phù hợp với ổ cối có đường kính  40–74mm 
 - Đầu Chỏm xương đùi 
 - Vật liệu : REX Steel.
 - Đường kính: 28 -&gt; 32mm </t>
  </si>
  <si>
    <t>PP2300520336</t>
  </si>
  <si>
    <t>Xi măng Xương</t>
  </si>
  <si>
    <t>- Gói bột xi măng 40g có kháng sinh màu xanh lá cây, thành phần gồm: Polymethyl methacrylate 82,68%, Barium Sulphate  10.00%, Benzoyl Peroxide 3.00%, Gentamicin Sulphate 4.22%, Coloured Pigments 0.10%.
- Lọ chất lỏng 16,7g thành phần bao gồm: Methylmethacrylate 98.20%, N,N-Dimethyl-p-toluidine 1.80%, Hydroquinone 75 ppm.
- Độ nhớt trung bình, ứng dụng được cho cả bơm tiêm và nặn thủ công.</t>
  </si>
  <si>
    <t>PP2300520337</t>
  </si>
  <si>
    <t>Khớp vai toàn phần không xi măng có 3 chốt</t>
  </si>
  <si>
    <t xml:space="preserve">1. Chuôi cánh tay không xi măng chất liệu: Ti6Al4V
2. Đầu cánh tay với khoá vật liệu: hợp kim Ti6AI4V cùng với vít khoá
3. Ổ chảo: Có 3 chốt khoá cấu tạo Polyethylene cao phân tử 
4. Chỏm:
- Cấu tạo bởi chỏm khớp: hợp kim CoCrMo với giá đỡ khoá chất liệu Titan </t>
  </si>
  <si>
    <t>PP2300520338</t>
  </si>
  <si>
    <t>Khớp vai bán phần có xi măng SMR Hemi</t>
  </si>
  <si>
    <t>1. Chuôi cánh tay có xi măng vật liệu : Ti6Al4V
2. Đầu cánh tay với khoá vật liệu: hợp kim Ti6AI4V cùng với vít khoá
Có 1 size: medium.
3. Chỏm: Cấu tạo bởi hợp kim CoCrMo với giá đỡ khoá Titan 
4. Xi măng kháng sinh với Gentamicine Cemex</t>
  </si>
  <si>
    <t>PP2300520339</t>
  </si>
  <si>
    <t>Nẹp khóa xương đòn chữ S</t>
  </si>
  <si>
    <t>- Chất liệu Titan/ Ti6Al4V 
- Rộng 10.5mm; dày 3.2mm
- Dùng kết hợp với:
  + Vít khóa đường kính 3.5 mm 
  + Vít cứng đường kính 3.5 mm 
  + Vít khóa xốp đường kính 3.5 mm
  + Vít xốp đường kính 4.0 mm</t>
  </si>
  <si>
    <t>PP2300520340</t>
  </si>
  <si>
    <t>Nẹp khóa đầu trên xương cánh tay</t>
  </si>
  <si>
    <t>- Chất liệu Titan, Ti6Al4V
- Rộng 11.8mm; dày 3.2mm
- Dùng kết hợp với:
  + Vít khóa đường kính 3.5 mm 
  + Vít cứng đường kính 3.5 mm 
  + Vít khóa xốp đường kính 3.5 mm
  + Vít xốp đường kính 4.0 mm</t>
  </si>
  <si>
    <t>PP2300520341</t>
  </si>
  <si>
    <t>Nẹp khóa đầu dưới mặt trong xương cánh tay</t>
  </si>
  <si>
    <t>- Chất liệu Titan, Ti6Al4V 
- Rộng 11.1mm; dày 3.2mm
- Dùng kết hợp với:
  + Vít khóa đường kính 2.7 mm   
  + Vít khóa đường kính 3.5 mm 
  + Vít cứng đường kính 3.5 mm 
  + Vít khóa xốp đường kính 3.5 mm
  + Vít xốp đường kính 4.0 mm</t>
  </si>
  <si>
    <t>PP2300520342</t>
  </si>
  <si>
    <t>Nẹp khóa đầu dưới xương quay bàn tay</t>
  </si>
  <si>
    <t xml:space="preserve">- Chất liệu Titan, Ti6Al4V 
- Rộng 8.25mm; dày 2.5mm
- Dùng kết hợp với:
  + Vít khóa đường kính 2.4 mm 
  + Vít cứng đường kính 2.4 mm </t>
  </si>
  <si>
    <t>PP2300520343</t>
  </si>
  <si>
    <t>Nẹp khóa Titan đầu dưới mặt bên xương mác</t>
  </si>
  <si>
    <t xml:space="preserve">- Chất liệu Titan, Ti6Al4V 
- Rộng 10.5mm; dày 3mm
- Dùng kết hợp với:
  + Vít khóa đường kính 3.5 mm 
  + Vít cứng đường kính 3.5 mm 
  + Vít khóa xốp đường kính 3.5 mm </t>
  </si>
  <si>
    <t>PP2300520344</t>
  </si>
  <si>
    <t>Nẹp khóa nén ép bản hẹp</t>
  </si>
  <si>
    <t>- Chất liệu Titan, Ti6Al4V
- Rộng 14mm; dày 4.9mm
- Dùng kết hợp với:
  + Vít khóa đường kính 5.0 mm 
  + Vít cứng đường kính 4.5 mm 
  + Vít khóa xốp đường kính 5.0mm</t>
  </si>
  <si>
    <t>PP2300520345</t>
  </si>
  <si>
    <t>Nẹp khóa nén ép bản rộng</t>
  </si>
  <si>
    <t>- Chất liệu Titan, Ti6Al4V
- Rộng 17.6mm; dày 5.6mm
- Dùng kết hợp với:
  + Vít khóa đường kính 5.0 mm 
  + Vít cứng đường kính 4.5 mm 
  + Vít khóa xốp đường kính 5.0 mm</t>
  </si>
  <si>
    <t>PP2300520346</t>
  </si>
  <si>
    <t>Nẹp khóa đầu trên mặt ngoài xương chày bản rộng</t>
  </si>
  <si>
    <t>- Chất liệu Titan, Ti6Al4V 
- Dày 4.5mm; rộng 15.5mm
- Dùng kết hợp với:
  + Vít khóa đường kính 5.0 mm 
  + Vít cứng đường kính 4.5 mm 
  + Vít khóa xốp đường kính 5.0 mm</t>
  </si>
  <si>
    <t>PP2300520347</t>
  </si>
  <si>
    <t>Nẹp khóa gót chân</t>
  </si>
  <si>
    <t>- Chất liệu Titan, Ti6Al4V
- Dùng kết hợp với:
   + Vít khóa đường kính 3.5 mm 
   + Vít khóa xốp đường kinh 3.5 mm</t>
  </si>
  <si>
    <t>PP2300520348</t>
  </si>
  <si>
    <t>Nẹp khóa Mini</t>
  </si>
  <si>
    <t xml:space="preserve">- Chất liệu Titan, Ti6Al4V
- Dùng kết hợp với:
  + Vít khóa đường kính 2.0 mm
  + Vít cứng đường kính 2.0 mm </t>
  </si>
  <si>
    <t>PP2300520349</t>
  </si>
  <si>
    <t>Vít khóa đường kính 2.7mm</t>
  </si>
  <si>
    <t>- Chất liệu Titan, Ti6Al4V
- Đường kính 2.7mm
- Chiều dài các cỡ</t>
  </si>
  <si>
    <t>10 Cái/ Gói</t>
  </si>
  <si>
    <t>PP2300520350</t>
  </si>
  <si>
    <t>- Chất liệu Titan, Ti6Al4V 
- Đường kính 3.5mm
- Chiều dài các cỡ</t>
  </si>
  <si>
    <t>PP2300520351</t>
  </si>
  <si>
    <t>- Chất liệu Titan, Ti6Al4V
- Đường kính 5.0mm
- Chiều dài các cỡ</t>
  </si>
  <si>
    <t>PP2300520352</t>
  </si>
  <si>
    <t>Vít xương cứng đường kính 3.5 mm</t>
  </si>
  <si>
    <t>PP2300520353</t>
  </si>
  <si>
    <t>Vít xương cứng đường kính 4.5mm</t>
  </si>
  <si>
    <t>- Chất liệu Titan, Ti6Al4V 
- Đường kính 4.5mm
- Chiều dài các cỡ</t>
  </si>
  <si>
    <t>PP2300520354</t>
  </si>
  <si>
    <t>Vít khóa xốp đường kính 3.5mm</t>
  </si>
  <si>
    <t>PP2300520355</t>
  </si>
  <si>
    <t>Vít khóa xốp đường kính 5.0mm</t>
  </si>
  <si>
    <t>- Chất liệu Titan, Ti6Al4V 
- Đường kính 5.0mm
- Chiều dài 30mm -&gt; 120mm</t>
  </si>
  <si>
    <t>PP2300520356</t>
  </si>
  <si>
    <t>Vít khóa tự taro đường kính 2.4mm</t>
  </si>
  <si>
    <t>- Chất liệu Titan, Ti6Al4V 
- Đường kính 2.4mm
- Chiều dài 10mm -&gt; 50mm</t>
  </si>
  <si>
    <t>PP2300520357</t>
  </si>
  <si>
    <t>Vít khóa tự taro đường kính 1.5mm</t>
  </si>
  <si>
    <t>- Chất liệu Titan, Ti6Al4V 
- Vít khóa tự taro đường kính 1.5mm
- Chiều dài các cỡ</t>
  </si>
  <si>
    <t>PP2300520358</t>
  </si>
  <si>
    <t>Vít khóa tự taro đường kính 2.0mm</t>
  </si>
  <si>
    <t>- Chất liệu Titan, Ti6Al4V
- Vít khóa tự taro đường kính 2.0mm
- Chiều dài: 8mm -&gt; 34mm</t>
  </si>
  <si>
    <t>PP2300520359</t>
  </si>
  <si>
    <t>Khớp háng toàn phần không xi măng phủ TPS</t>
  </si>
  <si>
    <t>1. Chuôi khớp chất liệu hợp kim Titan TiAl6V4. Góc cổ thân 125-135 độ
2. Chỏm xương đùi chất liệu Cobalt-Chrome. Cổ đầu 12/14
 3. Ổ cối chất liệu hợp kim Titan TiAl6V4. Kích cỡ từ 38mm đến 82mm, Trên ổ cối có 5 lỗ để bắt vít ổ cối.
- Vít ổ cối: chất liệu hợp kim titanium TiAl64V4
4. Lót ổ cối: Chất liệu vật liệu cao phân từ Ultra high polyetylen hoặc tương đương; có gờ chống trượt</t>
  </si>
  <si>
    <t>Bộ/hộp</t>
  </si>
  <si>
    <t>PP2300520360</t>
  </si>
  <si>
    <t>Khớp háng bán phần không xi măng phủ TPS</t>
  </si>
  <si>
    <t xml:space="preserve">1. Chuôi khớp
 - Chất liệu hợp kim Titan TiA16V4, phủ TPS 
  - Góc cổ thân 125- 135 độ  
  - Đầu chuôi dạng Taper 12/ 14
 - Kích cỡ chuôi : từ 6.25mm-&gt; 20mm, chiều dài các cỡ
2. Chỏm xương đùi 
  - Chất liệu : Cobalt-Chrome (CoCr) 
 - Đường kính đầu : 22-&gt; 36
3. Đầu Bipolar - Chất liệu thép không gỉ.
 - Đường kính trong: 22-&gt; 28mm
  - Đường kính ngoài: từ 38mm -&gt; 58mm </t>
  </si>
  <si>
    <t>PP2300520361</t>
  </si>
  <si>
    <t>Chỉ thép bánh chè</t>
  </si>
  <si>
    <t xml:space="preserve">- Chỉ thép khâu xương bánh chè các cỡ, chỉ liền kim
 -Chất liệu được làm bằng thép không gỉ
 -Tiệt trùng </t>
  </si>
  <si>
    <t>PP2300520362</t>
  </si>
  <si>
    <t>Stent graft động mạch chậu các loại, các cỡ</t>
  </si>
  <si>
    <t xml:space="preserve">- Sử dụng cho phình và bóc tách động mạch chậu
 -  Kích thước:  18F tương thích  guidewire 0.035". Dài 113 cm
 - Có marker
 -  Đường kính của Stent từ 14mm-&gt;18mm 
 - Chất liệu Stent: Nitinol
 - Chất liệu Graft: Polyester </t>
  </si>
  <si>
    <t>PP2300520363</t>
  </si>
  <si>
    <t>Giá đỡ mạch vành phủ thuốc Amphilimus</t>
  </si>
  <si>
    <t>- Không polymer
- Vật liệu khung giá đỡ: Hợp kim Cobalt Chromium
- Lớp phủ thuốc Amphilimus
- Độ dầy khung giá đỡ  70µm - 80µm
- 2 điểm đánh dấu bằng vật liệu Platinum 
- Khung giá đỡ không bị thu ngắn trong suốt quá trình nong
- Đường kính: 2.25mm - 4.5mm
- Chiều dài: 9mm - 46mm</t>
  </si>
  <si>
    <t>PP2300520364</t>
  </si>
  <si>
    <t>Bóng nong mạch vành bán đàn hồi</t>
  </si>
  <si>
    <t>- Bóng nong mạch vành bán đàn hồi Grilamide L25
- Khẩu kính tương thích nong bóng kissing trong ống thông 6Fr.
- Có 2 điểm đánh dầu bằng vàng
- Tip entry profile: 0.0158 inch</t>
  </si>
  <si>
    <t>PP2300520365</t>
  </si>
  <si>
    <t>Bóng nong mạch vành không đàn hồi</t>
  </si>
  <si>
    <t>- Bóng nong mạch vành không đàn hồi 
- Chất liệu Polyamide.
-  Có 2 điểm đánh dấu bằng Platinum.
- Thân đoạn gần: thép không gỉ AISI 304, phủ Teflon
- Thân đoạn xa: kết hợp Polyamide/ PEBA, phủ Hydrophilic
- Áp lực tối đa lên đến 22 atm</t>
  </si>
  <si>
    <t>PP2300520366</t>
  </si>
  <si>
    <t>Bóng đối xung động mạch chủ 7.5Fr các cỡ</t>
  </si>
  <si>
    <t>- Bao gồm: kim chọc, dây dẫn đường (Guidewire), bộ nong các kích cỡ, catheter, ống chích, khóa Stopcock ba ngõ (Three – way Stopcock)
- Đường kính catheter 7.5Fr
- Có ba kích cỡ bóng dựa theo chiều cao bệnh nhân:
o Loại 40cc dùng cho người có chiều cao từ 162cm - 183cm
o Loại 34cc dùng cho người có chiều cao từ 152cm - 162cm
o Loại 25cc dùng cho người có chiều cao &lt; 152cm</t>
  </si>
  <si>
    <t>PP2300520367</t>
  </si>
  <si>
    <t>Máy tạo nhịp 1 buồng vĩnh viễn có đáp ứng nhịp, tương thích MRI</t>
  </si>
  <si>
    <t xml:space="preserve">- Bộ máy tạo nhịp một buồng nhịp thích ứng, tươg thích MRI ≥ 1,5 Tesla tòan thân đến mức SAR (specific absorpton rate – tốc độ hấp thụ riêng) 4 W/Kg, thời gian hoạt động ≥ 16 năm, ghi lại tiền sử điện tim, độ nhạy tự động, dây điện cực có lớp phủ fractal Iridium giúp đạt biên độ song cao. Máy mỏng bề dày ≤ 6.5 mm </t>
  </si>
  <si>
    <t>PP2300520368</t>
  </si>
  <si>
    <t>Máy tạo nhịp 2 buồng có đáp ứng nhịp, tương thích MRI</t>
  </si>
  <si>
    <t>Máy tạo nhịp hai buồng nhịp thích ứng, thời gian hoạt động ≥ 12 năm, ghi lại tiền sử điện tim, độ nhạy tự động như ICD, có chương trình giảm tạo nhịp ở thất IRS+ với thời gian trễ lên đến 400ms và Vp suppression</t>
  </si>
  <si>
    <t>PP2300520369</t>
  </si>
  <si>
    <t>Máy tạo nhịp có phá rung 1 buồng tương thích MRI</t>
  </si>
  <si>
    <t>Máy tạo nhịp có phá rung cấy vào cơ thể 1 buồng, chuẩn DF4, bề dày 10mm, pin 1.73Ah với thời gian hoạt động &gt;15 năm với bảo hành 10 năm. Chương trình theo dõi qua vệ tinh , tương thích MRI 3T toàn thân, năng lượng sốc 40J ngay từ sốc đầu. Có chương trình ATP One shot.</t>
  </si>
  <si>
    <t>PP2300520370</t>
  </si>
  <si>
    <t>Dụng cụ hỗ trợ nối mạch máu trong phẫu thuật bắc cầu động mạch vành</t>
  </si>
  <si>
    <t>- Chất liệu:
+ Kim bằng thép không gỉ
+ Tay cầm bằng nhựa
 -  Kim 14G
 -  Khoan động mạch chủ: 3.5mm -&gt; 4.0mm</t>
  </si>
  <si>
    <t>Hộp/ 01 Cái</t>
  </si>
  <si>
    <t>PP2300520371</t>
  </si>
  <si>
    <t>Dù đóng thông liên nhĩ</t>
  </si>
  <si>
    <t xml:space="preserve">- Chất liệu:  Hợp kim Nitinol
 -  Kích cỡ: 4mm -&gt; 40mm
  </t>
  </si>
  <si>
    <t>PP2300520372</t>
  </si>
  <si>
    <t>Dù đóng lỗ bầu dục</t>
  </si>
  <si>
    <t>- Chất liệu:  Hợp kim Nitinol
 -  Kích cỡ 18mm -&gt; 25mm</t>
  </si>
  <si>
    <t>PP2300520373</t>
  </si>
  <si>
    <t>Dù đóng thông liên thất</t>
  </si>
  <si>
    <t>- Chất liệu: Hợp kim Nitinol
 - Kích cỡ ize 4mm-&gt;12mm</t>
  </si>
  <si>
    <t>PP2300520374</t>
  </si>
  <si>
    <t>Dù đóng ống động mạch</t>
  </si>
  <si>
    <t>- Chất liệu: Hợp kim Nitinol
 -  Kích cỡ 5mm-&gt;14mm</t>
  </si>
  <si>
    <t>PP2300520375</t>
  </si>
  <si>
    <t>Dụng cụ thả dù</t>
  </si>
  <si>
    <t>- Thả dù được cho cả ống động mạch thông liên thất, thông liên nhĩ
 -  Kích cỡ: 6F-12F.</t>
  </si>
  <si>
    <t>PP2300520376</t>
  </si>
  <si>
    <t>Bóng đo đường kính lỗ thông</t>
  </si>
  <si>
    <t xml:space="preserve"> - Đường kính: 18mm -&gt; 34mm, chiều dài các cỡ.
</t>
  </si>
  <si>
    <t>PP2300520377</t>
  </si>
  <si>
    <t>Vi ống thông can thiệp mạch máu não</t>
  </si>
  <si>
    <t>Vi ống thông can thiệp mạch máu não siêu nhỏ</t>
  </si>
  <si>
    <t>Có điểm tăng cản quang ở gần đầu xa để tăng cường khả năng nhận diện.
- Đường kính ngoài: 1.7F -&gt; 2.8F
- Chiều dài: Các cỡ
- Tương thích guidewire 0.014", 0.018", tùy kích thước vi ống thông</t>
  </si>
  <si>
    <t>- Vi ống thông phủ lớp ái nước Hydrophillic ở đoạn xa và phủ PTFE trong lòng ống làm tăng khả năng điều hướng. 
 . Kích thước ngoài đoạn gần đa dạng từ 2.2F- 4.0F, đoạn xa từ 1.9F-3.8F.
 - Chiều dài vi ống thông: đa dạng</t>
  </si>
  <si>
    <t>PP2300520378</t>
  </si>
  <si>
    <t>Bóng nong mạch vành lưỡng tính (2 trong 1 ), các cỡ.</t>
  </si>
  <si>
    <t>- Bóng nong mạch vành bán đàn hồi phủ hydrolubric chịu áp lực RBP lên đến 20atm.
- Áp lực &lt; 16atm: hoạt động như bóng mềm/độ giãn nỡ bóng cao. Áp lực 16-20atm:  hoạt động như bóng cứng/độ giãn nở bóng thấp. 
- Entry profile: 0.017”
- Vật liệu bóng: semi-compliant polyamide, chiều dài đầu tip 4mm (cho đường kính 1.5 - 3.0mm); chiều dài đầu tip 2mm (cho đường kính 3.5 - 4.5mm). 
- NP: 11atm; RBP: 20atm. Có 2 vạch cản quang dài 1.0mm
- Đường kính: 1.5 - 4.5mm; chiều dài: 10 - 20mm
- Chiều dài ống thông khả dụng: 138cm.</t>
  </si>
  <si>
    <t>HSTM xây dựng nay bỏ mã này do tính năng tương đương sản phẩm đã có
 Khoa xay thêm mục ở phần thêm mới thay thế</t>
  </si>
  <si>
    <t>PP2300520379</t>
  </si>
  <si>
    <t>Dụng cụ mở đường quay</t>
  </si>
  <si>
    <t xml:space="preserve">Dụng cụ mở đường quay (sheath Introducer) 4F, 5F, 6F
- Chất liệu Polyethylene và Polypropylene, 
-  Có van cầm máu giúp ngăn chặn máu rò rỉ
- Có thiết kế holster giúp cố định và giữ các dụng cụ trong bộ đúng chỗ
- Có Guidewire kèm (làm bằng thép không rỉ) có đầu cong hình J, đường kính 0.018”, dài 40cm
- Có kèm theo kim chọc mạch 21Gx 4cm , có khóa 3 ngã
- Đủ các cỡ 4F, 5F, 6F dài 7 cm, 11 cm, 23 cm mỗi size được thiết kế màu sắc khác nhau.
- Tiêu chuẩn chất lượng: ISO, CE (tiêu chuẩn châu âu) và FDA-Mỹ
</t>
  </si>
  <si>
    <t>5 cái/hộp</t>
  </si>
  <si>
    <t>PP2300520380</t>
  </si>
  <si>
    <t>Bộ dụng cụ mở đường vào động mạch quay có công nghệ thành siêu mỏng</t>
  </si>
  <si>
    <t xml:space="preserve">- Bộ dụng cụ mở đường vào động mạch quay có công nghệ thành siêu mỏng làm giảm đi 1Fr đường kính ngoài của sheath mà vẫn giữ được kích cỡ đường kính trong như các sheath tương tự.
- Chất liệu: Lớp vỏ bằng ETFE, phủ lớp hydrophilic M Coat. 
- Gồm: kim luồn chọc mạch cỡ: 20G x 51mm, Mini guidewire plastic cỡ 0.025" x 45cm;
- Đường kính 5F, 6F, 7F, dài 10cm </t>
  </si>
  <si>
    <t>PP2300520381</t>
  </si>
  <si>
    <t xml:space="preserve">
Giá đỡ mạch vành tiết diện thanh chống hình thang, phủ thuốc Sirolimus, công nghệ phủ Abluminal</t>
  </si>
  <si>
    <t>-Stent bằng vật liệu Cobalt-Chromium alloy, L-605, có thanh chống (strut) hình thang cạnh trên và đáy không đều nhau, độ rộng thanh chống: mặt trên ≤75µm, mặt dưới ≤90µm.
- Polymer tự tiêu (PLLA/PGLA), công nghệ phủ Abluminal (phủ bán phần) độ dày &lt;4µm
- Phủ thuốc sirolimus liều lượng 1.02µg/mm2, độ dày phủ thuốc &lt; 4µm, phóng thích hơn 60% thuốc trong 30 ngày. 
- Đường kính: 2.25-5.00mm, chiều dài: 8-38mm, 
- NP: 9atm (2.25-3.5mm), 10atm (3.75-5.00mm). 
- RBP: 16atm (2.25-3.5mm), 14atm(3.75-5.00mm).Tỉ lệ co lại &lt;2%, rút ngắn &lt;1%.
- Chiều dài khả dụng: 145cm</t>
  </si>
  <si>
    <t>cái/hộp</t>
  </si>
  <si>
    <t>BỎ MÃ MÀY</t>
  </si>
  <si>
    <t>PP2300520382</t>
  </si>
  <si>
    <t>Khung giá đỡ mạch vành phủ thuốc Novolimus với lớp phủ polymer tự tiêu</t>
  </si>
  <si>
    <t>- Vật liệu khung giá đỡ: Cobalt Chromium. 
- Độ dày stent: 71 µm.
- Thiết kế cấu trúc khớp mở 
 - Phủ thuốc Novolimus 
 - Có 2 lớp phủ Polymer tự tiêu
- Thiết diện cắt ngang: 0.040"
- Thiết diện đầu tip 0.017" 
 - Đường kính: 2.25-&gt; 4.0mm. Chiều dài: các cỡ</t>
  </si>
  <si>
    <t>nội tim mạch: 25 cái, xây gộp cho HSTM 65 cái.</t>
  </si>
  <si>
    <t>PP2300520384</t>
  </si>
  <si>
    <t>Dung dịch liệt tim túi</t>
  </si>
  <si>
    <t>- Dung dịch dùng bảo quản mô, tạng, giác mạc, có tác dụng liệt tim. 
- Thể tích 1000ml</t>
  </si>
  <si>
    <t>1000ml/
Túi</t>
  </si>
  <si>
    <t>PP2300520385</t>
  </si>
  <si>
    <t>- Gồm 01 catheter có khóa , 01 trocar stylet; 01 kim chọc stylet và 01 spit straightener
- Chất liệu: Polyurethane
- Catheter làm bằng polyurethane dùng trong y học, có độ tương thích sinh học, độ cản quang, và không bị gập khúc, tăng độ đàn hồi.</t>
  </si>
  <si>
    <t>PP2300520386</t>
  </si>
  <si>
    <t>- Gồm 01 túi dùng chứa dịch. 
 - Kích cỡ: 800ml
 - Chất liệu: PVC Dùng chứa dịch dẫn lưu 
-  Đóng gói tiệt trùng riêng biệt từng túi.</t>
  </si>
  <si>
    <t>PP2300520387</t>
  </si>
  <si>
    <t>Ống thông can thiệp chẩn đoán chuyên cho mạch máu não</t>
  </si>
  <si>
    <t xml:space="preserve"> - Ống thông can thiệp chẩn đoán chuyên cho mạch máu não
 - Kích thước: 5F
 - Chiều dài: 70cm - 125cm
 - Có nhiều dạng đầu</t>
  </si>
  <si>
    <t>PP2300520388</t>
  </si>
  <si>
    <t>Dụng cụ thắt và cắt chỉ khâu mổ mở kèm chốt titan thắt chỉ</t>
  </si>
  <si>
    <t>- Bộ gồm dụng cụ thắt - cắt chỉ khâu có núm xoay;
- Chiều dài làm việc 17cm, đường kính vỏ 4mm. 
- Sử dụng kết hợp với chỉ khâu polyester 
- Bao gồm: 1 tay súng (dụng cụ), 1 băng đạn/chốt titan thắt chỉ
- Tiệt trùng</t>
  </si>
  <si>
    <t>PP2300520389</t>
  </si>
  <si>
    <t>Chốt titan thắt chỉ cấy ghép vĩnh viễn trong cơ thể</t>
  </si>
  <si>
    <t xml:space="preserve">- Dụng cụ nạp chốt titan bao gồm:
- Chốt có dạng nấm làm từ chất liệu titan y tế
- Tay cầm cong đầu cùn
- Một bẫy dây
- Tương thích với dụng cụ thắt và cắt chỉ khâu mổ mở </t>
  </si>
  <si>
    <t>Trùng PP2300520049</t>
  </si>
  <si>
    <t>Nẹp khóa khớp cùng xương đòn có móc, thiết kế móc giải phẫu 100º, chất liệu Ti6Al4V</t>
  </si>
  <si>
    <t xml:space="preserve">Chất liệu Ti6Al4V.
Nẹp được thiết kế theo tiêu chuẩn xương của người Châu Á.
Thân nẹp hình dạng mắt xích dễ uốn (nếu cần) để đáp ứng các lựa chọn điều trị.
Đầu mặt khớp có 4 lỗ, thiết kế móc giải phẫu 100º theo đường cong xương người châu á cho các trường hợp gãy đầu ngoài xương đòn hoặc trật khớp xương đòn.
Nẹp được thiết kế mỏng giảm kích ứng mô mềm.
Chiều cao móc 17mm
Dùng vít khóa 3.5mm, vít vỏ 3.5mm.
Loại trái/ phải.
Có 3/ 4/ 5/ 6 lỗ ứng với các chiều dài 70/ 82/ 93/ 104mm </t>
  </si>
  <si>
    <t>CTCH Bổ sung</t>
  </si>
  <si>
    <t>Bộ dụng cụ lấy huyết khối trong lòng mạch vành, phủ nylon Pebax</t>
  </si>
  <si>
    <t>Bộ dụng cụ lấy huyết khối trong lòng mạch vành
- Chất liệu: phủ Nylon Pebax, bên trong có đường viền bện thép không gỉ, chống xoắn vặn, markers bằng chất liệu Platinum/Iridium
- Đường kính ≥ 2.0mm, dài ống thông 140 cm, đoạn ái nước dài 20cm
- Đường kính trong guiding catheter tương thích nhỏ nhất 0.070”
- Dây dẫn tương thích: 0.014”. 
- Vật tư kèm theo: 2 bơm hút 30 ml, 1 cái bơm xả 4 ml, 1 khay chứa,  1-2 cái lọc 70µm, 1 ống dẫn: có khóa
- Tiêu chuẩn ISO/CE/FDA</t>
  </si>
  <si>
    <t>Nội tim mạch: bỏ mục này</t>
  </si>
  <si>
    <t>Đầu dò siêu âm mạch vành  có tần số 40 MHz</t>
  </si>
  <si>
    <t>Đầu dò siêu âm mạch vành tần số 40MHz
- Chất liệu: Dây cáp bằng thép không gỉ , phủ lớp ái nước.
- Kích thước: 5Fr/ 6Fr, tần số hoạt động 40 MHz,  khả năng đường kính xâm nhập tối đa là 6mm, độ phân giải trục là 38 Micron cho hình ảnh sắc nét, chiều dài 135cm
- Tiêu chuẩn ISO/CE/FDA
- Dùng cho máy siêu âm lòng mạch (hỗ trợ đặt máy)</t>
  </si>
  <si>
    <t>nội tim mạch 24/9: bỏ do trùng</t>
  </si>
  <si>
    <t>Đầu dò siêu âm mạch vành  có tần số 60 MHz</t>
  </si>
  <si>
    <t>Đầu dò siêu âm mạch vành tần số 60MHz
- Chất liệu: Dây cáp bằng thép không gỉ , phủ lớp ái nước.
- Kích thước: 5Fr/ 6Fr, tần số hoạt động 60 MHz,  khả năng đường kính xâm nhập tối đa là 6mm, độ phân giải trục là 22 Micron cho hình ảnh sắc nét, chiều dài 135cm
- Tiêu chuẩn ISO/CE/FDA
- Dùng cho máy siêu âm lòng mạch (hỗ trợ đặt máy)</t>
  </si>
  <si>
    <t>Dụng cụ kéo đầu dò dùng cho máy siêu âm lòng mạch</t>
  </si>
  <si>
    <t>Thanh trượt đầu dò siêu âm, chất liệu: plastic, tương thích với hệ thống máy đặt</t>
  </si>
  <si>
    <t>Vi ống thông can thiệp mạch vành</t>
  </si>
  <si>
    <t>Vi ống thông can thiệp mạch vành
- Chất liệu: Mặt ngoài làm bằng nhựa polyamide elastomer phủ bởi polymer ái nước. Đầu tip được làm bằng polyurethane cản quang. Mặt trong ống (không bao gồm đoạn nối) được viền bởi fluropolymer
- Đầu tip thuôn: 1.4Fr
- Đường kính ngoài ống: 1.9Fr. Đường kính trong (đầu tip/ ống): 0.016/ 0.022". Chiều dài khả dụng: 135 - 150cm
- Tiêu chuẩn ISO/CE/FDA</t>
  </si>
  <si>
    <t>thêm</t>
  </si>
  <si>
    <t>Vi ống thông can thiệp mạch vành, có 2 nòng</t>
  </si>
  <si>
    <t>Vi ống thông can thiệp mạch vành 2 nòng
- Chất liệu Polyamide resin và Polyimide
- Có cấu trúc 2 lớp nòng 
- Khẩu kính đầu xa: 0.43mm 
- Tương thích dây dẫn 0.36mm (0.014")
- Đường kính thân 0.97mm (2.9Fr), chiều dài khả dụng 140cm
- Tiêu chuẩn ISO/CE/FDA</t>
  </si>
  <si>
    <t>Ống thông mở rộng dùng trong can thiệp tim mạch</t>
  </si>
  <si>
    <t>Ống thông mở rộng đi sâu vào động mạch vành có chiều dài 25cm và 40cm, chiều dài của shaft 125cm, có thiết kế sợi đan,. Các size 6F, 7F, 8F và 6F dài. Có lớp áo phủ ái nước.</t>
  </si>
  <si>
    <t>Giá đỡ động mạch vành phủ thuốc Everolimus</t>
  </si>
  <si>
    <t>Giá đỡ động mạch vành
- Phủ thuốc Everolimus 100mcg/cm2; 
- Chất liệu Platinum Chromium (PtCr) 
- Độ dày thành stent: 0.081-0.086 mm
- 2 marker cản quang
- Đường kính 2.25-4.0mm, dài 8-38 mm
- Áp suất vỡ bóng: 16 atm (đối với kích thước 3.00 mm - 4.00 mm) và 18 atm (đối với kích thước 2.25 mm - 2.75 mm) 
- Đầu profile 0.018''
- Hệ thống bóng dual layer PEBAX
- Thời gian xẹp bóng ≤3s.</t>
  </si>
  <si>
    <t>Giá đỡ động mạch vành phủ thuốc Everolimus có lớp polime tự tiêu</t>
  </si>
  <si>
    <t>Giá đỡ động mạch vành 
- Chất liệu Platinum Chromium (PtCr) 
- Có tẩm thuốc Everolimus 1µg/ 1mm²
- Phủ polymer (PLGA) tự tiêu hoàn toàn sau 120 ngày, có polymer (PLGA) (độ dày chỉ 4µm)
- Khung stent có bề dày 0.0029" (74µm)
- Kích cỡ: đường kính: 2.25-5.00mm, chiều dài 8-48mm.
- Có hệ thống bóng dual layer PEBAX 
- 2 marker cản quang
- Áp suất vỡ bóng: 16 atm (đối với kích thước 3.00 mm - 5.00 mm) và 18 atm (đối với kích thước 2.25 mm - 2.75 mm) 
- Stent đường kính 2.25 - 2.75 mm có thể giãn tối đa 3.50 mm; đường kính 3.00 - 3.50 mm giãn nở tối đa 4.25 mm và đường kính 4.00 - 5.00 mm giãn nở tối đa 5.75 mm.</t>
  </si>
  <si>
    <t>Bóng nong mạch vành áp lực cao</t>
  </si>
  <si>
    <t>Bóng nong động mạch vành áp lực cao.
- Bằng chất liệu không giãn nở
- Lớp phủ ái nước.
- Tip profile siêu nhỏ: 0.017". 
- Crossing profile nhỏ: 0.031". 
- Maker làm bằng Platinum. 
- Đường kính từ 2.0-6.0mm
- Chiều dài từ 6.0-30mm</t>
  </si>
  <si>
    <t>Giá đỡ mạch vành phủ thuốc Sirolimus</t>
  </si>
  <si>
    <t xml:space="preserve">Chất liệu Cocr, phủ thuốc Sirolimus, nồng độ thuốc 1.38µg/mm2. Giải phóng thuốc trong 90 ngày.
Thiết kế hình xoắn ốc đôi theo chiều dọc tăng khả năng đẩy. 
Cấu trúc đối xứng hình sin lượn sóng theo chiều ngang, khung giá đỡ bung đa chiều. 
Nền stent có mắt cáo mở, 3 liên kết, 9 đỉnh trong một phân đoạn. 
Độ dày thanh chống 0.00253", chiều rộng thanh chống 0.00276", chiều dài thanh chống 1.00 mm. Chiều rộng nối liên kết 0.00213"
Lớp phủ polymer đôi, tự tiêu gắn liền với lớp thuốc sirolimus,
Đường kính: 2.25-4.00 (mm).
Chiều dài: 8-48 (mm).
Hệ thống bóng đẩy bán giãn nở, polyamide 2 nếp gấp đường kính 2.25 - 2.50; 4 nếp gấp đường kính 2.75 - 4.00, bóng nhô ra nhỏ hơn 5mm. Marker Platinum/ Iridium. 
Khẩu kính đầu tip: 0.017". Khẩu kính băng qua tổn thương nhỏ nhất 0.035"
Đầu xa 2.5 Fr./0.82 mm, đầu gần 2.9 Fr./ 0.64 mm. </t>
  </si>
  <si>
    <t>Thiết kế WIG SHAPE từ đầu tip đến bóng. 
Bóng Semi- compliant polyamide, 3 nếp gấp. NP 6 bar, RBP 16 bar. Đầu tip 3 mm kháng xoắn, thuôn nhọn theo từng cấp độ. 
Đường kính: 1.50-4.00 (mm). 
Chiều dài: 10-30 (mm). 
Bề mặt lượn sóng, gấp nếp. Bơm xả được nhiều lần. 
Đầu gần bóng 0.025". Đầu xa bóng 0.023". Khẩu kính qua tổn thương nhỏ 0.016". Thân gần 1.9F (0.64 mm), thân xa 2.6F (0.86 mm). 
Phủ Hydrophyllic.</t>
  </si>
  <si>
    <t>Khung giá đỡ (stent) ngoại vi</t>
  </si>
  <si>
    <t>Innova OVER-THE-WIRE Self-Expanding Stent System</t>
  </si>
  <si>
    <t>Khung giá đỡ (stent) ngoại vi - Innova - Nvmd</t>
  </si>
  <si>
    <t>Epic Over-the-Wire Self-Expanding Nitinol Stent with Delivery System</t>
  </si>
  <si>
    <t>Khung giá đỡ (stent) ngoại vi - Epic - Nvmd</t>
  </si>
  <si>
    <t>Khung giá đỡ (stent) động mạch ngoại vi</t>
  </si>
  <si>
    <t>Express LD Vascular OVER-THE-WIRE Premounted Stent System</t>
  </si>
  <si>
    <t>Khung giá đỡ (stent) động mạch ngoại vi - Express LD Vascular - Nvmd</t>
  </si>
  <si>
    <t>Khung giá đỡ mạch máu ngoại biên phủ thuốc Paclitaxel Eluvia Drug-Eluting Vascular Stent System</t>
  </si>
  <si>
    <t>Khung giá đỡ (stent) động mạch ngoại vi - phủ thuốc Eluting vascular Stent - Nvmd</t>
  </si>
  <si>
    <t>Stent ngoại biên tự bung,  chất liệu hợp kim Elgiloy</t>
  </si>
  <si>
    <t>Khung giá đỡ (Stent) can thiệp mạch máu ngoại biên WALLSTENT-Uni Endoprosthesis Self-Expanding Stent</t>
  </si>
  <si>
    <t>Stent ngoại biên tự bung, chất liệu hợp kim Elgiloy - Wallstent - Nvmd</t>
  </si>
  <si>
    <t>Bóng nong can thiệp mạch máu ngoại biên</t>
  </si>
  <si>
    <t>Sterling</t>
  </si>
  <si>
    <t>Bóng nong can thiệp mạch máu ngoại biên - Sterling - Nvmd</t>
  </si>
  <si>
    <t>Bóng nong dùng can thiệp mạch máu ngoại biên</t>
  </si>
  <si>
    <t>Bóng nong dùng can thiệp mạch máu ngoại biên XXL Vascular Balloon Dilatation Catheters</t>
  </si>
  <si>
    <t>Bóng nong dùng can thiệp mạch máu ngoại biên - XXL Vascular Balloon - Nvmd</t>
  </si>
  <si>
    <t>Coyote</t>
  </si>
  <si>
    <t>Bóng nong dùng can thiệp mạch máu ngoại biên - Coyote - Nvmd</t>
  </si>
  <si>
    <t>Bóng nong mạch máu ngoại biên áp lực cao</t>
  </si>
  <si>
    <t>Mustang OVER THE WIRE PTA Balloon Dilatation Catheter</t>
  </si>
  <si>
    <t>Bóng nong mạch máu ngoại biên áp lực cao - PTA Balloon - Nvmd</t>
  </si>
  <si>
    <t>Bóng nong mạch máu ngoại biên phủ thuốc</t>
  </si>
  <si>
    <t>Bóng nong mạch máu ngoại biên phủ thuốc Paclitaxel Ranger Balloon Catheter</t>
  </si>
  <si>
    <t>Bóng nong mạch máu ngoại biên phủ thuốc - Ranger Balloon - Nvmd</t>
  </si>
  <si>
    <t>Ống thông hỗ trợ can thiệp mạch máu ngoại biên</t>
  </si>
  <si>
    <t>Rubicon</t>
  </si>
  <si>
    <t>Ống thông hỗ trợ can thiệp mạch máu ngoại biên - Rubicon - Nvmd</t>
  </si>
  <si>
    <t xml:space="preserve">Dây dẫn can thiệp mạch máu ngoại biên đường kính 0.014" </t>
  </si>
  <si>
    <t>V-14 Control Wire GuideWire with ICE Hydrophilic Coating</t>
  </si>
  <si>
    <t>Dây dẫn can thiệp mạch máu ngoại biên đường kính 0.014" - V-14 Control Wire - Nvmd</t>
  </si>
  <si>
    <t>Dây dẫn can thiệp mạch máu ngoại biên đường kính  0.018"</t>
  </si>
  <si>
    <t>V-18 Control Wire GuideWire with ICE Hydrophilic Coating</t>
  </si>
  <si>
    <t>Dây dẫn can thiệp mạch máu ngoại biên đường kính 0.018" - V-18 Control Wire - Nvmd</t>
  </si>
  <si>
    <t xml:space="preserve">Stent động mạch đùi bằng hợp kim Nickel Titanium tự bung, phủ hoạt chất Bio Inducer, tương thích Sheath 6F và Guide wire 0.035", loại Easy Flype </t>
  </si>
  <si>
    <t>Giá đỡ động mạch đùi  (Easy Flype Carbostent)</t>
  </si>
  <si>
    <t>Stent động mạch đùi bằng hợp kim Nickel Titanium tự bung, phủ hoạt chất Bio Inducer, tương thích Sheath 6F và Guide wire 0.035", loại Easy Flype - Nvmd</t>
  </si>
  <si>
    <t>Giá đỡ động mạch chậu bằng hợp kim Nickel Titanium tự bung, phủ hoạt chất Bio Inducer, loại Easy HiFlype</t>
  </si>
  <si>
    <t>Giá đỡ động mạch chậu  (Easy Hìlype Carbostent)</t>
  </si>
  <si>
    <t>Giá đỡ động mạch chậu bằng hợp kim Nickel Titanium tự bung, phủ hoạt chất Bio Inducer, loại Easy HiFlype - Nvmd</t>
  </si>
  <si>
    <t>Bóng nong mạch máu ngoại biên phủ thuốc Paclitaxel trên nền Resveratrol không Polymer, liều lượng 3µg/mm2, kiểu OTW tương thích guide wire 0.014"</t>
  </si>
  <si>
    <t>Bóng phủ thuốc mạch ngoại vi (SeQuent PLEASE OTW 0.014")</t>
  </si>
  <si>
    <t>Bóng nong mạch máu ngoại biên phủ thuốc Paclitaxel trên nền Resveratrol không Polymer, liều lượng 3µg/mm2, kiểu OTW tương thích guide wire 0.014" - Nvmd</t>
  </si>
  <si>
    <t>Bóng nong mạch máu ngoại biên phủ thuốc Paclitaxel trên nền Resveratrol không Polymer, liều lượng 3µg/mm2, kiểu OTW tương thích guide wire 0.018"</t>
  </si>
  <si>
    <t>Bóng phủ thuốc mạch ngoại vi (SeQuent PLEASE OTW 0.018")</t>
  </si>
  <si>
    <t>Bóng nong mạch máu ngoại biên phủ thuốc Paclitaxel trên nền Resveratrol không Polymer, liều lượng 3µg/mm2, kiểu OTW tương thích guide wire 0.018" - Nvmd</t>
  </si>
  <si>
    <t>Bóng nong mạch máu ngoại biên phủ thuốc Paclitaxel trên nền Resveratrol không Polymer, liều lượng 3µg/mm2, kiểu OTW tương thích guide wire 0.035"</t>
  </si>
  <si>
    <t>Bóng phủ thuốc mạch ngoại vi (SeQuent PLEASE OTW 0.035")</t>
  </si>
  <si>
    <t>Bóng nong mạch máu ngoại biên phủ thuốc Paclitaxel trên nền Resveratrol không Polymer, liều lượng 3µg/mm2, kiểu OTW tương thích guide wire 0.035" - Nvmd</t>
  </si>
  <si>
    <t>Lưới lọc huyết khối tĩnh mạch chủ dưới bằng vật liệu Co-Cr, đường kính 40 mở lưới mm, chiều cao 53 mm, loại đặt tạm thời</t>
  </si>
  <si>
    <t>Lưới lọc huyết khối tĩnh mạch (VENATECH RETRIEVABLE VCF SYSTEM)</t>
  </si>
  <si>
    <t>Lưới lọc huyết khối tĩnh mạch chủ dưới bằng vật liệu Co-Cr, đường kính 40 mở lưới mm, chiều cao 53 mm, loại đặt tạm thời - ALN</t>
  </si>
  <si>
    <t>Lưới lọc huyết khối tĩnh mạch chủ dưới bằng vật liệu Phynox phi từ tính, đường kính mở lưới 42 mm, chiều cao 44 mm, loại đặt vĩnh viễn</t>
  </si>
  <si>
    <t>Lưới lọc huyết khối tĩnh mạch (VENA TECH LP FILTER)</t>
  </si>
  <si>
    <t>Lưới lọc huyết khối tĩnh mạch chủ dưới bằng vật liệu Phynox phi từ tính, đường kính mở lưới 42 mm, chiều cao 44 mm, loại đặt vĩnh viễn - ALN</t>
  </si>
  <si>
    <t>Stent graft động mạch chủ bụng các loại, các cỡ</t>
  </si>
  <si>
    <t>Bộ stent graft động mạch chủ Bụng  E-tegra và phụ kiện</t>
  </si>
  <si>
    <t>Stent graft động mạch chủ bụng các loại, các cỡ - Jotec</t>
  </si>
  <si>
    <t>Stent graft bổ sung cho động mạch chủ bụng các loại, các cỡ</t>
  </si>
  <si>
    <t>Stent graft bổ sung cho động mạch chủ bụng E-tegra</t>
  </si>
  <si>
    <t>Stent graft bổ sung cho động mạch chủ bụng các loại, các cỡ - Jotec</t>
  </si>
  <si>
    <t>Bộ stent graft  động mạch chủ ngực E-vita Thoracic 3G và phụ kiện</t>
  </si>
  <si>
    <t>Stent graft động mạch chủ ngực các loại, các cỡ - Jotec</t>
  </si>
  <si>
    <t>Stent graft bổ sung động mạch chủ ngực các loại, các cỡ</t>
  </si>
  <si>
    <t>Stent graft bổ sung cho động mạch chủ ngực loại E-vita Thoracic 3G</t>
  </si>
  <si>
    <t>Stent graft bổ sung động mạch chủ ngực các loại, các cỡ - Jotec</t>
  </si>
  <si>
    <t>Bộ stent graft cho phình động mạch Chậu E-liac và phụ kiện</t>
  </si>
  <si>
    <t>Stent graft động mạch chậu các loại, các cỡ - Jotec</t>
  </si>
  <si>
    <t>Bộ stent graft cho phình động mạch chủ ngực bụng E-nside và phụ kiện</t>
  </si>
  <si>
    <t>Stent graft động mạch chủ ngực các loại, các cỡ - E-nside - Jotec</t>
  </si>
  <si>
    <t>Mạch máu nhân tạo kết hợp stent graft các loại, các cỡ</t>
  </si>
  <si>
    <t>Mạch máu nhân tạo kết hợp stent graft E-vita OPEN NEO các loại, các cỡ</t>
  </si>
  <si>
    <t>Mạch máu nhân tạo kết hợp stent graft các loại, các cỡ - E-vita Open Neo - Pt</t>
  </si>
  <si>
    <t xml:space="preserve">Miếng vá mạch máu nhân tạo phủ PTFE hình chữ Nhật </t>
  </si>
  <si>
    <t xml:space="preserve">_ Miếng đệm khâu vá mạch máu Felt
 _ Chất liệu PTFE
_  Kích thước:  2.5 x 15.2 cm
_ Độ dày thông thường :1.65mm                                 
_Tiêu chuẩn đóng gói : 10 miếng/hộp </t>
  </si>
  <si>
    <t>Miếng vá mạch máu nhân tạo phủ PTFE hình chữ Nhật - Pladgets</t>
  </si>
  <si>
    <t xml:space="preserve">Vật liệu nút mạch tắc tạm thời chất liệu gelatin cỡ 150-3500 µm </t>
  </si>
  <si>
    <t xml:space="preserve">- Vật liệu nút mạch tạm thời chất liệu gelatin dạng vi hạt được sử dụng để nút mạch hoá chất điều trị ung thư gan và kiểm soát chảy máu.
- Kích thước hạt: 150-3500 µm.
- Hạt có tính đàn hồi cao và độ đính kết chắc chắn, tắc mạch và hấp thụ hiệu quả trong mạch máu, không có chứa chẩt gây hại.
- Đóng gói: lọ, mỗi lọ chứa 150mg vật liệu.
-Tiêu chuẩn: ISO và MFDS Hàn Quốc
</t>
  </si>
  <si>
    <t xml:space="preserve">Hạt vi cầu nút mạch tắc tạm thời chất liệu gelatin cỡ 100-900 µm </t>
  </si>
  <si>
    <t>- Hạt vi cầu nút mạch tạm thời chất liệu gelatin dùng trong điều trị ung thư gan, u xơ cổ tử cung, phì đại tuyến tiền liệt và vỡ động mạch.
- Kích thước hạt vi cầu: 100-900 µm, các hạt được hiệu chỉnh kích thước đồng nhất.
- Có tính đàn hồi cao và độ đính kết chắc chắn, tính tương thích sinh học, ưa nước, hấp thụ trong mạch máu.
- Đóng gói: lọ, mỗi lọ chứa khoảng 250- 300 mg hạt vi cầu dạng nén.
- Có chủng loại hấp thụ trong vòng 24 tiếng.
-Tiêu chuẩn: ISO, CE và MFDS Hàn Quốc</t>
  </si>
  <si>
    <t>Vi ống thông can thiệp TOCE đầu tip 1.7F, tương thích dây dẫn 0.016 inch</t>
  </si>
  <si>
    <t>- Đầu ống siêu nhỏ 1.7 F thuôn mềm bám sát dây dẫn (tương thích với dây dẫn 0.016 inch). 
- Ống thông được bện bởi 2 dây (độ dày khác nhau) giúp chống xoắn, chống co giãn ống thông và hiển thị cao. 
- Thiết kế ống thuôn dần cho phép phản hồi xúc giác tốt và đảm bảo dòng chảy đều. 
- Lớp phủ ái nước.
- Chiều dài khả dụng 105, 125, 150 cm.
- Hình dạng đầu ống: thẳng, cong.
- Tiêu chuẩn kỹ thuật: ISO</t>
  </si>
  <si>
    <t>Ống thông dẫn đường (guiding catheter) các loại, các cỡ</t>
  </si>
  <si>
    <t>- Kích cỡ/ Đường kính trong nhất quán từ tay cầm đến đầu tip: 5F/0.056inch, 6F/0.070inch, 7F/0.078inch, 8F/0.088inch, 9F/0.098inch.
 - Thiết kế cấu trúc bện Hybrid gồm 1 dây dẹt và 1 dây lõi tròn thép không gỉ.
 - Chiều dài ống: Các size cho mạch cánh tay brachial = 90 cm, mạch đùi femoral (5F, 6F, 7F, 8F = 100 cm), 9F = 98cm.
 - Đầu tip cản quang dài 16mm với size 5F và 2,5mm cho các size còn lại.
 - Các shape: JL, JCL, AL, XB, XBLAD, XBC, JR, JCR, AR, XBR, XBRCA, NR, Hockey Stick, DRC, MPA, MPB, JFL, JFR, RB, RBL, BARBEAU, LCB, RCB.
 _Đạt chứng nhận FDA.</t>
  </si>
  <si>
    <t>Đề xuất mới</t>
  </si>
  <si>
    <t xml:space="preserve">Bóng nong
mạch vành phủ
thuốc Sirolimus </t>
  </si>
  <si>
    <t xml:space="preserve">- Bóng nong mạch vành phủ thuốc Sirolimus (1 μg/mm2).
- Mỗi phân tử thuốc được bọc bởi 1 lớp Polymer tự tiêu.
- Thời gian phóng thích thuốc: 90 ngày, sau đó lớp Polymer phân huỷ hoàn toàn.  
- Chiều dài Catheter khả dụng: 140cm; đường kính thân 1.9Fr (0.63mm)
- Đường kính bóng tối thiểu đủ các cỡ: 1.50 - 5.0 mm
- Chiều dài bóng tối thiểu đủ các cỡ: 10 - 40mm </t>
  </si>
  <si>
    <t>Bộ bơm áp lực cao với áp lực tối đa 40 atm, thể tích 30ml</t>
  </si>
  <si>
    <t>- Bộ dụng cụ bơm bóng áp lục cao:
- Áp lực tối đa 40atm
- Thể tích bơm tiêm 25ml
- Bơm bóng với áp suất thấp lẫn áp suất cao
- Dung tích lớn cho phép nhanh chóng dễ dàng giảm áp
- Tiêu chuẩn :  ISO 13485 và FDA</t>
  </si>
  <si>
    <t>Bộ dụng cụ mở đường động mạch quay xa 4-7F</t>
  </si>
  <si>
    <t>Dụng cụ mở đường quay (sheath Introducer)
 - Chất liệu Polythylene và Polypropylene 
 - Có lựa chọn khóa ba ngã 
 - Thành mỏng đến 13%, có đường kính thân trong (ID) lớn hơn tương ứng đường kính thân ngoài (OD): ID/OD: 4F (1.57/1.78 mm); 5F (1.9/2.13 mm); 6F (2.24/2.44 mm); 7F (2.57/ 2.77 mm)
 - Có kèm lựa chọn Guirewire làm bằng thép không gỉ, nitinol và platinium, có 3 dạng thiết kế: dạng lõi chuẩn (mandrel), dạng cuộn (coil) hoặc phủ plastic (plastic jacket),
 - Có holster giúp cố định và giữ các dụng cụ trong bộ đúng chỗ
 - Đủ các cỡ 4F, 5F, 6F, 7F dài 7 cm, 11 cm, 16 cm, 23 cm mỗi size được thiết kế màu sắc khác nhau.
 - Tiêu chuẩn chất lượng: ISO, CE (tiêu chuẩn châu âu) và FDA-Mỹ</t>
  </si>
  <si>
    <t>Bộ hút huyết khối mạch vành với ống hút 4F , tương thích ống thông dẫn đường 6F</t>
  </si>
  <si>
    <t>,- Có đường viền bện thép không gỉ giúp ông thông chống xoắn vặn tốt, và chịu được áp lực dòng chảy cao
- Đầu tip thuôn
- Sử dụng cho mạch máu có đường kính &gt;=1.5mm
- Markers bằng chất liệu Platinum 
- Chiều dài Catheter hút 145 cm
- Catheter 4F được thiết kế khoang hút lớn nhất 
- Guide wire tương thích: 0.014”. Có đầu Rapid Exchange dài 20 cm để đi dây guide wire 0.014"
- Đoạn ái nước 30 cm
- Cung cấp kèm theo: 2 syringe hút 30 ml, 1 cái syringe flushing 4 ml, 1 khay chứa và làm đông máu chứa tối đa 60ml dung dịch và 2 cái lọc 70 micron, 1 tubing: 21.5 cm có stopcock.
- Tiêu chuẩn chất lượng: ISO, CE (tiêu chuẩn châu âu) và FDA-Mỹ</t>
  </si>
  <si>
    <t>Khung giá đỡ mạch vành phủ thuốc Sirolimus, polymer tự tiêu áp thành, độ nở vượt định mức đến 6.25mm</t>
  </si>
  <si>
    <t>-Khung bằng Cobalt Chromium L605, độ dày 80µm đến 85µm
 - Phủ thuốc Sirolimus và polymer tự tiêu áp thành, phủ thuốc kiểu bậc thang trừ đỉnh và điểm nối. Liều thuốc: 3,9µg/mm. Thời gian hấp thụ polymer và phóng thích thuốc: ≤3-4 tháng
 - Mắt cáo sắp xếp như hình vảy rắn, mắt cáo mở với 2 link liên kết, Stent 3.5mm; 4.0mm và 4.5mm có thiết kế 2 link 10 đỉnh, có độ nở vượt định mức 6.25mm
 - Đường kính: 2.0mm - 4.5mm; Chiều dài: 9mm - 50mm 
 - Hệ thống đẩy stent được phủ ái nước hydrophilic cải tiến đầu xa, với bóng nong áp lực tham chiếu 11atm, và đường kính băng qua tối thiểu 1.00mm</t>
  </si>
  <si>
    <t>Ống thông trợ giúp can thiệp mạch vành lòng rộng, hỗ trợ thụ động với lớp phủ ái nước chọn lọc và đầu vào mềm mại</t>
  </si>
  <si>
    <t>Cấu tạo ống thông:
- Cấu tạo trục với lớp lưới đan thép không gỉ 2x2 và lớp ngoài polyamide
- Lớp phủ ái nước hydrophilic chọn lọc, chỉ phủ ái nước ở đoạn giữa, không phủ ái nước ở 7cm đầu xa và 25cm đầu gần
- Đầu vào mềm mại
- Thiết bị 6Fr, 7Fr có 02 lỗ bên ở đầu xa
Kích cỡ:
- Chiều dài: 100cm, 125cm
- Đường kính: 5Fr, 6Fr, 7Fr
- Các kiểu đầu: Amplaz Left, Amplaz Right, Judkins Left, Judkins Right, Extra backup, Multipurpose, Hockey Stick, IMA, Bypass, Tiger</t>
  </si>
  <si>
    <t xml:space="preserve">Vi ống thông can thiệp CTO cấu trúc lõi lớp bện kép thép không gỉ </t>
  </si>
  <si>
    <t>Đầu vào dài 0.7mm. Sau đoạn đầu vào là điểm đánh dấu bằng vàng dài 0.7mm để tăng cường khả năng nhận diện.
Cấu trúc lõi là lớp bện bằng thép không gỉ (SUS braid)
Đường kính ngoài: đoạn xa 1.8Fr, đoạn gần 2.6Fr
- Đường kính trong: đoạn xa 0.018'', đoạn gần 0.021''
Chiều dài: 130 cm hoặc 150 cm</t>
  </si>
  <si>
    <t>Dụng cụ mở đường vào động mạch có van cầm máu kiểu Cross-cut, dài 25cm</t>
  </si>
  <si>
    <t>Cấu tạo gồm:
- Mini plastic guide wire cỡ 0.035" hoặc 0.038'', dài 80cm
- Introducer sheath
- Dilator (que nong)
Đặc điểm:
- Van cầm máu kiểu "Cross-Cut"
- Kích thước: cỡ 5F, 6F, 7F dài 25cm
- Vật liệu: Dilator chất liệu Polypropylene; Sheath làm bằng ETFE (ethylene tetrafluoroethylene)</t>
  </si>
  <si>
    <t xml:space="preserve">Bóng nong mạch vành dây dẫn kép </t>
  </si>
  <si>
    <t>Hệ thống dây dẫn kép (dây dẫn đính kèm bằng Nitinol 0.011") nong bóng tập trung lực hiệu quả. 
Chất liệu bóng: Nylon
Số nếp gấp bóng: 3
Lớp phủ: ái nước ở đoạn xa và đầu tip, kháng nước trong lòng ống và bóng
Đường kính thân bóng (crossing profile): 0.034 inch (Ø 3.0 mm).
Chiều dài đầu tip: 11 mm
Đường kính bóng: 1.75 - 4 mm. 
Chiều dài: 10, 15, 20 mm.
Áp lực thường: 12 atm. Áp lực vỡ bóng: 20 atm.</t>
  </si>
  <si>
    <t>Vi ống thông can thiệp tim mạch</t>
  </si>
  <si>
    <t>Thiết kế trục mới với lõi ống được bện từ 14 dây dẫn và đầu tip linh hoạt tạo điều kiện tiếp cận từ xa trong quá trình tiếp cận ngược dòng. Có bảo vệ hình xoắn ốc tăng tính chống xoắn giúp bảo vệ thân ống.
Đầu tip thuôn mềm, đường kính 1.3F
Đường kính ngoài (prox/ distal): 2.9, 2.1 F.
Lớp phủ hydrophilic tính từ đầu tip: 700 mm (dây 135cm)/ 850 mm (dây 150 cm). 
Chiều dài khả dụng: 135, 150 cm</t>
  </si>
  <si>
    <t>Bóng nong mạch vành áp lực cao 26 atm</t>
  </si>
  <si>
    <t>Chất liệu Nylon 12 + Pebax
Bóng kiểm soát độ giãn nở tốt
Thiết kế ống P-Tech tăng lực đẩy
Thiết kế đầu tip thuôn sát (Sub-zero tip) dài 1.5-2.5mm.
Đường kính thân bóng: 0.0345 inch (Ø3.0 mm) - 0.0347 inch 
Tiết diện thâm nhập đầu tip: 0.0169 inch (Ø3.0 mm)
Áp lực thường: 14 atm. Áp lực ngưỡng: 20 - 24 atm
Đường kính bóng: 1.5 – 5 mm
Chiều dài bóng: 8 – 26 mm
Số điểm cản quang: 1 (Ø1.5 mm), 2 (Ø1.75 - 5.0 mm)
Số nếp gấp bóng: 2-5</t>
  </si>
  <si>
    <t>Cai</t>
  </si>
  <si>
    <t>Bóng nong mạch vành áp lực thông thường</t>
  </si>
  <si>
    <t xml:space="preserve">- Polyether block amide, gắn bóng loại RX bán đàn hồi
- Cản quang cả hai đầu bóng bằng Platinum và Iridium , lớp phủ ái nước.
- Vai bóng thường có 2 maker, loại vai bóng thuôn có 1 maker,
- đường kính: 1.0 -&gt; 3.5mm, độ dài 5,10,12,15,20mm. 
- Áp lực thường 6Atm, Áp lực vỡ bóng 14 Atm
- Tiêu chuẩn chất lượng: ISO, CE
</t>
  </si>
  <si>
    <t xml:space="preserve">Bóng nong mạch vành áp lực cao NC </t>
  </si>
  <si>
    <t>- Không đàn hồi bằng Polyamide, được đánh dấu cản quang cả hai đầu bóng bởi Platinium và Iridium
-bao lớp siêu ái nước, vai bóng dạng hình chuông.
-đường kính bóng từ 2.5 -&gt; 4.5 mm, độ dài bóng 8, 10, 12, 15mm
- áp lực thường 12atm, áp lực vỡ bóng 23atm
-Tiêu chuẩn chất lượng: ISO, CE, CFS</t>
  </si>
  <si>
    <t>Bóng cắt nong mạch vành chống trượt Áp lực cao</t>
  </si>
  <si>
    <t xml:space="preserve">- Catheter RX có bóng bằng Nylon 12, loại  không đàn hồi, có áp lực khác nhau
- được đánh dấu cản quang cả hai đầu bóng bằng Platinum và Iridium, bao lớp siêu ái nước.
- Độ dài catheter 142cm, độ dài lớp phủ ái nươc từ đầu bóng đến cổng thoát 27cm. 
- Đường kính bóng 2.0 -&gt; 4.0mm; độ dài bóng 13mm, áp lực thường 14atm, áp lực vỡ bóng 24Atm
- Tiêu chuẩn chất lượng: ISO, CE
</t>
  </si>
  <si>
    <t xml:space="preserve">Ống thông hỗ trợ can thiệp mạch vành </t>
  </si>
  <si>
    <t xml:space="preserve">-Dụng cụ gồm : một đầu típ, trục xa, trục bảo vệ gần được làm bằng dây thép
-Độ dài ống thông145cm, bao lớp thân nước, đường kính trong 1.33mm &amp; 1.43mm, độ dài trục đoạn xa 25cm
-đánh dấu tại vị trí 900mm và 1000mm so với đầu típ, phù hợp với ống thông can thiệp 6F
- Tiêu chuẩn chất lượng: ISO, CE
</t>
  </si>
  <si>
    <t>Bóng nong động mạch và mạch máu 2 nếp gấp</t>
  </si>
  <si>
    <t xml:space="preserve">Thiết kế độc quyền WIG SHAPE. 
Công nghệ chống xoắn PoleVault ™
Ống thông dài 154 cm
Chất liệu bóng Silky-semi- compliant polyamide. Phủ Hydrophyllic
Bóng 2 nếp gấp, loại RX. NP 4bar, RBP 15 bar
Khẩu kính nhỏ 0.40mm, đầu xa 0.62 mm. Thân gần 1.9F (0.64 mm), thân xa 2.6F (0.86 mm). Đầu tip vát nhọn 3mm
Đường kính: 1.10; 1.25; 1.50 (mm). Chiều dài: 10; 15; 20 (mm). </t>
  </si>
  <si>
    <t>Bóng nong động mạch và mạch máu 3 nếp gấp, bán đàn hồi phủ thuốc Paclitaxel</t>
  </si>
  <si>
    <t>Lớp phủ ưa nước. 
Thiết kế bóng hình Wing. 
Hình dạng Bóng 3 nếp gấp. Thuốc được đặt trong các cánh bóng công nghệ Wing -seal. Thuốc Paclitaxel: 3.0 μg/mm², phủ trên bề mặt bóng. 
NP 6 bar. RBP 16 bar
Đạt cửa sổ thời gian điều trị sau khi bơm bóng 30 giây
Chất liệu: semi-compliant polyamide. Tiêu chuẩn Workhorse PTCA. 
Áp lực vỡ bóng: 16 bar (ngoại trừ Ø 4.00=13 bar) . Thời gian xẹp bóng 3 giây (Ø 3.0, L: 20).
Đường kính bóng (mm) : 2.00, 2.50, 3.00, 3.50, 4.00. Độ dài bóng (mm): 10 , 15 , 20, 30</t>
  </si>
  <si>
    <t>Bộ máy tạo nhịp 1 buồng có đáp ứng tương thích MRI toàn thân 1.5T và 3T, quản lý tạo nhịp thất, có chức năng gợi ý các thông số lập trình.</t>
  </si>
  <si>
    <t>• Tạo nhịp tim 1 buồng, đáp ứng nhịp theo vận động.
• Thể tích máy ≤ 9.7 cc.
• Cho phép chụp MRI toàn thân 3T không giới hạn thời gian chụp và chiều cao của bệnh nhân.
• Quản lý tạo nhịp thất, cho phép lập trình biên độ tạo nhịp an toàn lên tới 4 lần ngưỡng tạo nhịp.
• Có chức năng gợi ý các thông số lập trình máy thích hợp cho từng bệnh nhân.
• Tần số đáp ứng với nam châm khi còn pin ≤ 85 chu kỳ/ phút.</t>
  </si>
  <si>
    <t>Xây mục mới do năm 2023 tập hợp file bi lỗi mất mục</t>
  </si>
  <si>
    <t>Bộ máy tạo nhịp 2 buồng có đáp ứng nhịp theo vận động, với tương thích MRI toàn thân 3T, có chức năng gợi ý các thông số lập trình, tuổi thọ pin ≥ 14.9 năm.</t>
  </si>
  <si>
    <t>• Tạo nhịp tim 2 buồng, có đáp ứng nhịp theo vận động.
• Cho phép chụp MRI toàn thân 3T - không giới hạn thời gian chụp và chiều cao của bệnh nhân.
• Quản lý tạo nhịp nhĩ và thất, cho phép lập trình biên độ tạo nhịp an toàn lên tới 4 lần ngưỡng tạo nhịp.
• Có chức năng gợi ý các thông số giúp lập trình máy thích hợp cho từng bệnh nhân.
• Tần số đáp ứng với nam châm khi còn pin ≤ 85 chu kỳ/ phút.
• Tuổi thọ pin ≥ 14.9 năm.</t>
  </si>
  <si>
    <t>Dụng cụ đẩy lắp sẵn ống thông có mũi khoan</t>
  </si>
  <si>
    <t>Bao gồm: Ống thông có mũi khoan đính kim cương và dụng cụ đẩy
- Tích hợp nút on/off trên dụng cụ đẩy
- Các cỡ đầu khoan: 1.25; 1.5; 1.75; 2; 2.15; 2.25; 2.38; 2.50mm
- Chiều dài ống thông: 135cm.</t>
  </si>
  <si>
    <t>Mục mới phát triển kỹ thuật mới theo định hướng BGD</t>
  </si>
  <si>
    <t>Dung dịch bôi trơn trong can thiệp bào mảng xơ vữa</t>
  </si>
  <si>
    <t>Dung dịch dùng trong hệ thống máy bào mãng xơ vữa trong lòng mach máu. 
Đóng lọ 20cc. 
Thành phần: Dầu ô liu, phospholipid, lòng đỏ trứng, sodium deoxycholate, L-histidine,disodium EDTA, sodium hydroxide, nước</t>
  </si>
  <si>
    <t>Dây dẫn cho đầu mũi khoan bào mảng xơ vữa</t>
  </si>
  <si>
    <t>Dây dân cho đầu mũi khoan bào mòn mãng xơ vữa
- Đường kính: 0.014"", dài 330cm
- Đầu cứng 2.8cm, đầu linh động 2.2cm
- Chất liệu bằng thép không gỉ</t>
  </si>
  <si>
    <t>Dụng cụ lấy huyết khối mạch máu não dạng stent có thể điều chỉnh độ bung</t>
  </si>
  <si>
    <t>Stent lấy huyết khối có thể điều chỉnh độ bung. 
 - Chất liệu: Nitinol và Tantalum
 - Kích thước: 
  + Đường kính: 1.5 - 6mm
  + Chiều dài: 32mm.
 - Đặc điểm: dạng lưới kín đầu, điều khiển độ bung mở bằng tay cầm bên ngoài.
 Cấu trúc Stent có lớp bện đặc biệt cho lực xuyên tâm cao hơn. Thiết bị tái thông mạch máu, kiểm soát 100%, hiển thị toàn bộ.
 - Tương thích Microcatheter: 0.021" ID</t>
  </si>
  <si>
    <t>Thiết bị tái thông mạch máu dạng lưới kín đầu, điều khiển độ bung mở bằng tay cầm bên ngoài.
 - Kích thước: 
  + Đường kính: 1.5 - 6mm
  + Chiều dài: 32mm.
 - Đặc điểm: dạng lưới kín đầu, điều khiển độ bung mở bằng tay cầm bên ngoài.
 - Tương thích Microcatheter: 0.021" ID</t>
  </si>
  <si>
    <t>Stent bắc cầu tạm thời cho túi phình mạch não cổ rộng</t>
  </si>
  <si>
    <t>- Là loại Stent chặn cổ túi phình dạng lưới, có thể bung và thu hồi sau khi coiling
 - Kích thước: 
  + Đường kính: 1.5 - 4.5mm
  + Chiều dài: 32mm
 - Tương thích Microcatheter: 0.021" ID
 - Đặc điểm: dạng lưới kín đầu, điều khiển độ bung mở bằng tay cầm bên ngoài</t>
  </si>
  <si>
    <t>Vi ống thông hút huyết khối mạch não đường kính trong nhỏ</t>
  </si>
  <si>
    <t>Đường kính trong đầu xa: 0.035". Đường kính ngoài đầu xa: 3,8F;  Đường kính ngoài đầu gần: 4,7F. Chiều dài làm việc: 160cm</t>
  </si>
  <si>
    <t>nội thần kinh thêm</t>
  </si>
  <si>
    <t>Vi dây dẫn can thiệp siêu nhỏ siêu ái nước có đường kính 0,08"</t>
  </si>
  <si>
    <t>-Vi dây dẫn can thiệp ái nước làm bằng thép không rỉ ở đoạn gần và Nitinol nhớ hình ở đoạn xa. 
- Đường kính 007", 008",014" và loại có đoạn xa .014", đoạn gần .012". 
- Chiều dài từ 200cm đến 220cm .
- Đạt tiêu chuẩn ISO, CE</t>
  </si>
  <si>
    <t>Đầu xa wire kích thước 0.008 inch
 Chiều dài từ 200cm đến 220cm .</t>
  </si>
  <si>
    <t>Ống thông can thiệp  không gắn bóng cỡ 6F</t>
  </si>
  <si>
    <t>- Ống thông  can thiệp mạch máu não được bện dọc thân ống bằng 8 dây tiên tiến 
- Kích thước đầu gần 6.0F và đầu xa 4.9Fvà 6.0F.
 -Kích thước trong 0.058" và 0.070"
- Chiều dài đa dạng 95cm, 105 cm, 115 cm, 125cm, 135 cm.
- Đạt tiêu chuẩn ISO, CE</t>
  </si>
  <si>
    <t>- Ống thông dẫn đường can thiệp mạch máu não
  - Kích thước:
  + Chiều dài: các cỡ
  + Đường kính: đường kính ngoài 6F, đường kính trong 0.070 inch
 - Có nhiều hình dạng đầu tip</t>
  </si>
  <si>
    <t>Ống thông trung gian can thiệp mạch não</t>
  </si>
  <si>
    <t>Ống thông trung gian cho can thiệp mạch não</t>
  </si>
  <si>
    <t>- Ống thông có lớp phủ ưa nước hai lớp.
- Lớp phủ PTFE trong lòng ống.
- Chiều dài khả dụng là 115-145cm.
- Đầu ống cong 25°.
- Đường kính trong 0.039", 0.052", 0.065".
- Đường kính ngoài đầu xa-gần là 3.9F/ 4.2F, 5.0F/ 5.3F, 6.1F/ 6.3F. 
- Số dấu cản quang ở đầu ống là 1.
- Tiêu chuẩn kỹ thuật: ISO, MDR (CE).</t>
  </si>
  <si>
    <t>- Ống thông hỗ trợ trung gian trong can thiệp mạch máu não
 - Chiều dài khả dụng &gt;110cm
 - Đường kính trong các cỡ</t>
  </si>
  <si>
    <t xml:space="preserve">Ống thông can thiệp mạch máu thần kinh 4.2F, </t>
  </si>
  <si>
    <t>Thân ống với lớp phủ hydrophilic dài 105-115cm. Kích cỡ 4.2 Fr
Công nghệ bện dây độc quyền chống xoắn và duy trì độ toàn vẹn lòng ống.
Lòng trong ống rộng 1.1 mm (0.043inch), lớp phủ PTFE.
Chiều dài khả dụng: 120, 125, 130cm.
Hình dạng đầu tip: straight.</t>
  </si>
  <si>
    <t>Nút tắt mạch platinum tách nhiệt điện (tại đoạn PVA), coil ghi nhớ hình dạng thấp</t>
  </si>
  <si>
    <t>- Coil 3D và 2D (Helical)
- Coil platinum, kích cỡ: 0.010 inch, 0.012 inch, 0.014 inch
- Đường kính vòng 1-20 mm, dài 1-50 cm
- Công nghệ dây lượn sóng SR bên trong làm đầy không gian trống và tối thiểu khả năng vi ống thông bị giật lùi ra khỏi túi phình
- Đa dạng mức độ mềm của coil: SilkySoft, ExtraSoft, Soft, MediumSoft, Standard
- Chiều dài dây đẩy 187 cm
- Tương thích bộ điều khiển cắt coil điện tử EDG v4</t>
  </si>
  <si>
    <t xml:space="preserve">Stent mạch cảnh nitinol hệ thống Rx </t>
  </si>
  <si>
    <t>- Stent mạch cảnh chất liệu nitinol, hệ thống Rx
- Đường kính 5 – 10 mm
- Chiều dài 20 – 40 mm
- Tương thích mạch máu 3-9 mm
- Thiết kế Peak-to-valley với cấu trúc 18 đoạn hình “V” 2mm,  mỗi 3 “V” sẽ có 1 mối nối bắc cầu liên kết khung stent
- Stent tự áp sát thành mạch nhờ công nghệ Tự thuôn lại</t>
  </si>
  <si>
    <t>Giá đỡ mạch cảnh cấu trúc Open- cell</t>
  </si>
  <si>
    <t>- Stent động mạch cảnh tự bung
  - Chiều dài ống thông có gắn stent 135cm.
  - Chiều dài: 30cm -&gt; 60cm
  - Đường kính: 6mm -&gt; 10mm</t>
  </si>
  <si>
    <t>Stent Động mạch cảnh tự bung,
 tương thích với dây dẫn 0.014".
 Cấu trúc open-cell (cấu trúc mở)
  - Khung thẳng: Đuờng kính 6-10mm, chiều dài 20,30,40,60mm.
  - Khung hình nón có 2 loại: đường kính 2 đầu to nhỏ loại 8mm - 6mm và loại 10mm - 7mm ứng với chiều dài stent là 30mm và 40 mm.</t>
  </si>
  <si>
    <t>Thủy tinh thể nhân tạo mềm, đơn tiêu cự, lọc tia UV và ánh sáng xanh, một mảnh</t>
  </si>
  <si>
    <t>Chất liệu Optic: Bằng Hydrophobic Acrylic, nhuộm vàng, thiết kế phi cầu . Chỉ số cầu sai SA = (-0,16) µm ± 10%; Chỉ số khúc xạ ≥ 1,54; Chỉ số ABBE từ 36 đến 37, Hằng số A từ 118 đến 119; Độ sâu tiền phòng ACD từ 5,45 đến 5,50; Dải công suất đáp ứng: từ +6,0 D đến +30,0 D; Kích thước vết mổ ≤ 2,2mm; Có 2 càng hình chữ C, góc càng 0 độ; Thuỷ tinh thể lắp sẵn trong súng (injector) dạng xoay hoặc tương đương.</t>
  </si>
  <si>
    <t>hộp/cái</t>
  </si>
  <si>
    <t>KM bổ sung</t>
  </si>
  <si>
    <t>Lưỡi bào da</t>
  </si>
  <si>
    <t>Lưỡi bào da dùng cho tay bào, tiệt trùng sẵn</t>
  </si>
  <si>
    <t>Cái/hộp</t>
  </si>
  <si>
    <t>Nẹp khóa đầu trên xương đùi, có móc</t>
  </si>
  <si>
    <t xml:space="preserve"> - Vật liệu nẹp bằng thép không gỉ.
 - Đầu nẹp có 3 lỗ khóa và 0 lỗ free, thân nẹp có 3 lỗ- &gt;7 lỗ khóa khóa và 0 lỗ free. Chiều dài các cỡ
 - Vít tự khóa Titanium
 - Đường kính vít 5.0mm -&gt; 7.0mm, dài các cỡ</t>
  </si>
  <si>
    <t xml:space="preserve">Dao cắt chỉ sụn chêm dạng thẳng </t>
  </si>
  <si>
    <t>- Dùng để đẩy, cắt chỉ ở bên trong ổ khớp sau khi khâu và thắt nút, dùng trong phẫu thuật nội soi khớp vai. 
- Dạng thẳng hoặc tương đương</t>
  </si>
  <si>
    <t>Vít neo không buộc chỉ có chốt bên trong khóa chỉ</t>
  </si>
  <si>
    <t>- Chất liệu PEEK/titan/cocr
- Vít neo không buộc chỉ đường kính 2.9mm, thân cán dài ≥ 6.3"</t>
  </si>
  <si>
    <t>Khớp háng bán phần tự định vị tâm xoay có xi măng chuôi dài</t>
  </si>
  <si>
    <t xml:space="preserve"> Bao gồm: Đầu chỏm Bipolar, chỏm khớp, cuống khớp loại dài, xi măng ngoại khoa, bơm xi măng.
 -  Đầu chỏm Bipolar: 
  + Vật liệu : REX Steel/PE. 
  +  Kích cỡ : 41 –&gt; 61mm 
  + Cuống khớp: REX steel có hàm lượng nitrogen cao giúp có độ bền cao, chịu xoắn vặn ,chống mài mòn, ăn mòn kim loại
  + Chuôi dạng không cổ                      
  + Góc cổ chuôi: 135 độ.
  + Kích cỡ chuôi: 0 -&gt; 10
  + Chiều dài chuôi: các cỡ                     
-  Đầu Chỏm xương đùi 
 +  Vật liệu : REX steel có hàm lượng nitrogen cao hoặc CoCr
 + Đường kính đầu: 28 mm 
</t>
  </si>
  <si>
    <t>Nẹp khóa nén ép 3.5, chất liệu Ti6Al4V</t>
  </si>
  <si>
    <t>Chất liệu Ti6Al4V.
Nẹp được thiết kế theo tiêu chuẩn xương của người Châu Á 
Thiết kế cho giải pháp trục xương nhỏ hoặc thân xương cánh tay.
Nẹp được thiết kế mỏng.
2 đầu nẹp vát nhọn bo tròn giúp giảm kích ứng, dễ bóc tách mô mềm phù hợp với kỹ thuật mổ ít xâm lấn.
Thân nẹp được thiết kế uốn lượn, đường viền tự động
Dùng vít khóa 3.5mm, vít vỏ 3.5mm
Có 4/ 6/ 8/ 10/ 12 lỗ ứng với chiều dài 59/ 85/ 111/ 137/ 163mm</t>
  </si>
  <si>
    <t>Nẹp khóa đầu gần xương cánh tay, đầu mặt khớp 9 lỗ, vít 3.5mm, chất liệu Ti6Al4V</t>
  </si>
  <si>
    <t>Chất liệu Ti6Al4V.
Nẹp được thiết kế theo tiêu chuẩn xương của người Châu Á.
Vừa vặn với bề mặt xương khớp vai không cần phải uốn.
Đầu mặt khớp được thiết kế theo nguyên lý kết hợp xương 9 điểm với 9 lỗ vít trong đó có vít chịu lực giúp cố định tối đa ổ gãy để ngăn khớp vai không bị xẹp sau phẫu thuật.
Thiết kế đuôi nẹp vát nhọn giúp bóc tách mô mềm phù hợp với kỹ thuật mổ ít xâm lấn.
Góc vít đa hướng nâng 20º hỗ trợ tối đa cho mặt ngoài và mặt trong khớp vai.
Dùng vít khóa 3.5mm, vít vỏ 3.5mm.
Loại trái/ phải.
Có 3/ 4/ 6/ 8/ 10/ 12 lỗ ứng với chiều dài 90/ 106/ 132/ 158/ 184/ 210mm.</t>
  </si>
  <si>
    <t>Nẹp khóa đầu xa xương cánh tay, Chất liệu Pure Titanium</t>
  </si>
  <si>
    <t>Chất liệu Pure Titanium
Nẹp được thiết kế theo tiêu chuẩn xương của người Châu Á.
Vít đầu xa của nẹp đặt mặt trong được thiết kế xen kẽ với vít của nẹp được đặt ở mặt ngoài tạo ra 1 cấu trúc song song  để cố định ổ gãy đầu xa.
Phần thân bên hông nẹp được thiết kế uốn lượn dễ uốn cong (nếu cần) để đáp ứng các lựa chọn điều trị.
Dùng vít khóa 3.5mm, vít vỏ 3.5mm.
Loại trái/ phải.
Mặt trong: 0201-1400(1)-xx: Có 4/ 6/ 8/ 10 lỗ ứng với chiều dài 87/ 110/ 133/ 156mm.
Mặt ngoài: 0202-1400(1)-xx: Có 2/ 4/ 6/ 8/ 10/ 12/ 14  lỗ ứng với chiều dài 63/ 86/ 109/ 132/ 154/ 177/ 200mm.</t>
  </si>
  <si>
    <t>Nẹp khóa đầu gần xương trụ có móc, vít 3.5mm, chất liệu Ti6Al4V</t>
  </si>
  <si>
    <t>Chất liệu Ti6Al4V.
Nẹp được thiết kế theo tiêu chuẩn xương của người Châu Á.
Vít khóa tối ưu hóa các mảnh gãy ở mỏm khuỷu và mỏm vẹt.
Vít khóa/vít nén đầu gần mỏm khuỷu để cố định mảnh gãy. 
Thân nẹp được thiết kế dài hơn phù hợp với giải phẫu xương trụ. 
Hình dáng móc thiết kế cắt cạnh.
Móc để cố định tối ưu các mảnh xương nhỏ và tăng tính ổn định.
Dùng vít khóa 3.5mm, vít vỏ 3.5mm
Loại trái/ phải 
Có 2/ 4/ 6/ 8/ 10/ 12 lỗ ứng với chiều dài 73/ 96/ 118/ 141/ 163/ 186mm</t>
  </si>
  <si>
    <t>Nẹp khóa đầu xa xương trụ, vít 2.4mm đa hướng ở đầu mặt khớp có góc cố định liên kết chéo, chất liệu Ti6Al4V</t>
  </si>
  <si>
    <t>Chất liệu Ti6Al4V.
Nẹp được thiết kế theo tiêu chuẩn xương của người Châu Á.
Vít khóa 2.4mm đa hướng ở đầu mặt khớp có góc cố định liên kết chéo.
Có lỗ K-pin cố định tạm thời.
Thân nẹp sử dụng vít khóa 3.5mm.
Đầu và đuôi nẹp được vát cạnh bo tròn.
Kiểu dáng thiết kế mỏng phù hợp với bề mặt khớp đầu xa xương trụ.
Dùng vít khóa 2.4mm/3.5mm, vít vỏ 3.5mm.
Loại trái/ phải.
Có 1/ 2/ 3 lỗ ứng với chiều dài 52/ 60/ 68mm.</t>
  </si>
  <si>
    <t>Nẹp khóa đầu xa xương quay, đầu mặt khớp 5 lỗ và 7 lỗ, vít 2.4mm, chất liệu Ti6Al4V</t>
  </si>
  <si>
    <t>Chất liệu Ti6Al4V.
Nẹp được thiết kế theo tiêu chuẩn xương của người Châu Á.
Vít khóa 2.4mm đa hướng ở đầu mặt khớp.
Đầu mặt khớp 5 lỗ và 7 lỗ.
Lỗ vít nén cố định ổ gãy.
Thiết kế nẹp mỏng giảm khả năng bám dính gân.
Thiết kế các cạnh được vát nhọn bo tròn giúp giảm kích ứng, dễ bóc tách mô mềm phù hợp với kỹ thuật mổ ít xâm lấn.
Thiết kế kết hợp xương theo nguyên lý 3 cột (cột quay, cột giữa, cột trụ). 
Dùng vít khóa 2.4mm/3.5mm, vít vỏ 3.5mm.
có 2/ 4/ 6/ 8/ 10/ 12 lỗ ứng với chiều dài 52/ 74/ 96/ 118/ 140/ 162mm.</t>
  </si>
  <si>
    <t>Nẹp khóa đầu xa xương quay, đầu mặt khớp  9 lỗ và 12 lỗ vít 2.4mm, thân vít 3.5, thiết kế hình quạt, chất liệu Ti6Al4V</t>
  </si>
  <si>
    <t>Chất liệu Ti6Al4V.
Nẹp được thiết kế theo tiêu chuẩn xương của người Châu Á.
Đầu mặt khớp 9 lỗ và 12 lỗ.
Thiết kế hình quạt giúp tái tạo lại hình dáng giải phẫu ban đầu.
Lỗ vít nén cố định ổ gãy.
Vít khóa đa hướng - hướng vào mõm trâm quay. 
Nẹp mỏng giảm khả năng bám dính gân.
Thiết kế các cạnh được vát nhọn bo tròn giúp giảm kích ứng, dễ bóc tách mô mềm phù hợp với kỹ thuật mổ ít xâm lấn.
Thiết kế kết hợp xương theo nguyên lý 3 cột (cột quay, cột giữa, cột trụ). 
Dùng vít khóa 2.4mm/3.5mm, vít vỏ 3.5mm.
Loại trái/ phải.
Có 2/ 4/ 6/ 8 lỗ ứng với chiều dài 66/ 85/ 104/ 123mm.</t>
  </si>
  <si>
    <t>Nẹp khóa đầu xa xương quay đầu khớp có móc, 3 móc ở đầu mặt khớp để cố định những mảnh vỡ, chất liệu Ti6Al4V</t>
  </si>
  <si>
    <t>Chất liệu Ti6Al4V.
Nẹp được thiết kế theo tiêu chuẩn xương của người Châu Á.
3 móc có các cạnh tròn dễ uốn cong hoặc cắt.
3 móc ở đầu mặt khớp để cố định những mảnh gãy.
2 vít khóa hướng mõm trâm quay.
Có lỗ vít nén ép cố định ổ gãy.
Thiết kế các cạnh được vát nhọn bo tròn giúp giảm kích ứng, dễ bóc tách mô mềm phù hợp với kỹ thuật mổ ít xâm lấn.
Vít khóa được bắt liên kết chéo. Thân nẹp có góc vít đa hướng θ= 5° để cố định trục.
Dùng vít khóa 2.4mm/3.5mm, vít vỏ 3.5mm
Loại trái/ phải.
Có 2/ 3/ 4/ 5/ 7/ 9/ 11 lỗ ứng với chiều dài 55/ 64/ 73/ 82/ 99/ 116/ 133mm.</t>
  </si>
  <si>
    <t>Nẹp khóa mini 1.5, góc vít đa hướng, chất liệu Ti6Al4V</t>
  </si>
  <si>
    <t>Chất liệu Ti6Al4V.
Nẹp được thiết kế theo tiêu chuẩn xương của người Châu Á.
Độ dày 0.8mm, có nhiều hình dạng khác nhau như L, Y, ARC, X, H
Dùng vít khóa 1.5mm, vít vỏ 2.0mm
Nẹp chữ L có 3/ 4 lỗ ứng với chiều dài 35/45mm.
Nẹp chữ Y có 5/ 6/ 7 lỗ ứng với chiều dài 29/ 34/ 39mm.
Nẹp chữ ARC có 8 lỗ ứng với chiều dài 23mm.
Nẹp chữ H có 4 lỗ ứng với chiều dài 12mm.
Nẹp chữ X có 4 lỗ ứng với chiều dài 16mm.</t>
  </si>
  <si>
    <t>Nẹp khóa mini 2.0, góc vít đa hướng, chất liệu Ti6Al4V</t>
  </si>
  <si>
    <t>Chất liệu Ti6Al4V
Nẹp được thiết kế theo tiêu chuẩn xương của người Châu Á 
Độ dày 1.2mm, có nhiều hình dạng khác nhau như L, Y, ARC, X, H, thẳng, T,
Dùng vít khóa 2.0mm, vít vỏ 2.0mm
Nẹp chữ L có 3/ 4 lỗ ứng với chiều dài 37/ 45mm
Nẹp chữ Y có 5/ 6/ 7 lỗ ứng với chiều dài 30/ 35/ 39mm
Nẹp chữ ARC có 8 lỗ ứng với chiều dài 23mm
Nẹp chữ H có 4 lỗ ứng với chiều dài 12mm
Nẹp chữ X có 4 lỗ ứng với chiều dài 16mm
Nẹp thẳng có 4/ 5/ 6/ 7/ 8/ 10/ 12 lỗ ứng với chiều dài 24/ 30/ 36/ 42/ 48/ 61/ 73mm
Nẹp chữ T có 4/ 5/ 6/ 7 lỗ ứng với chiều dài 34/ 41/ 47/ 53mm</t>
  </si>
  <si>
    <t>Nẹp khóa mâm chày chữ T, đầu mặt khớp 5 lỗ vít 3.5mm, thân vít 5.0mm, chất liệu Ti6Al4V</t>
  </si>
  <si>
    <t>Chất liệu Ti6Al4V.
Nẹp được thiết kế theo tiêu chuẩn xương của người Châu Á.
Khu vực gần mặt khớp có 5 lỗ, sử dụng vít khóa 3.5mm. Có vít chịu lực giúp cố định tối đa ổ gãy để ngăn mặt khớp mâm chày không bị xẹp lún sau phẫu thuật.
Lỗ vít nén cố định ổ gãy.
Nẹp được thiết kế mỏng. Thân nẹp sử dụng vít khóa 5.0mm.
Thiết kế đuôi nẹp vát nhọn giúp bóc tách mô mềm phù hợp với kỹ thuật mổ ít xâm lấn.
Cấu trúc trục vít phân kỳ và hội tụ để cố định ổ gãy.
Dùng vít khóa 3.5mm/5.0mm, vít vỏ 4.5mm.
Loại trái/ phải.
Có 4/ 6/ 8/ 10/ 12/ 14 lỗ ứng với chiều dài 126/ 158/ 190/ 222/ 254/ 286mm</t>
  </si>
  <si>
    <t>Nẹp khóa mâm chày chữ L, đầu mặt khớp 8 lỗ vít 3.5mm, thân vít 5.0mm, chất liệu Ti6Al4V</t>
  </si>
  <si>
    <t>Chất liệu Ti6Al4V.
Nẹp được thiết kế theo tiêu chuẩn xương của người Châu Á.
Khu vực gần mặt khớp có 8 lỗ, sử dụng vít khóa 3.5mm. Có vít chịu lực giúp cố định tối đa ổ gãy để ngăn mặt khớp mâm chày không bị xẹp lún sau phẫu thuật.
Lỗ vít nén cố định ổ gãy.
Nẹp được thiết kế mỏng. Thân nẹp sử dụng vít khóa 5.0mm.
Thiết kế đuôi nẹp vát nhọn giúp bóc tách mô mềm phù hợp với kỹ thuật mổ ít xâm lấn.
Cấu trúc trục vít phân kỳ và hội tụ để cố định ổ gãy.
Dùng vít khóa 3.5mm/5.0mm, vít vỏ 4.5mm.
Loại trái/ phải.
Có 4/ 6/ 8/ 10/ 12/ 14 lỗ ứng với chiều dài 130/ 162/ 194/ 226/ 258/ 290</t>
  </si>
  <si>
    <t>Nẹp khóa mắt cá trong, đầu mặt khớp 9 lỗ vít 3.5mm, thân vít 5.0mm, chất liệu Ti6Al4V</t>
  </si>
  <si>
    <t>Chất liệu Ti6Al4V
Nẹp được thiết kế theo tiêu chuẩn xương của người Châu Á.
Khu vực đầu mặt khớp 9 lỗ, sử dụng vít khóa 3.5mm, trong đó có vít chịu lực giúp cố định tối đa ổ gãy để ngăn mặt khớp không bị xẹp lún sau phẫu thuật.
Thiết kế đuôi nẹp vát nhọn giúp bóc tách mô mềm phù hợp với kỹ thuật mổ ít xâm lấn.
Thân nẹp sử dụng vít khóa 5.0mm.
Lỗ vít nén cố định ổ gãy.
Dùng vít khóa 3.5mm/5.0mm, vít vỏ 4.5mm.
Loại trái/ phải.
Có 4/ 6/ 8/ 10/ 12 lỗ ứng với chiều dài 123/ 151/ 179/ 207/ 235mm.</t>
  </si>
  <si>
    <t>Nẹp khóa mắt cá ngoài, đầu mặt khớp 7 lỗ vít 2.4mm, thân vít 3.5mm, đầu nẹp có 2 móc , chất liệu Ti6Al4V</t>
  </si>
  <si>
    <t>Chất liệu Ti6Al4V.
Nẹp được thiết kế theo tiêu chuẩn xương của người Châu Á.
Thiết kế đuôi nẹp vát nhọn giúp bóc tách mô mềm phù hợp với kỹ thuật mổ ít xâm lấn.
Thân nẹp sử dụng vít khóa 3.5mm.
Lỗ vít nén cố định ổ gãy.
Đầu mặt khớp có 7 lỗ, sử dụng vít khóa 2.4mm.
Đầu nẹp có 2 móc cố định ổ gãy đầu xa xương mác vỡ nhiều mảnh.
Dùng vít khóa 2.4mm/3.5mm, vít vỏ 3.5mm.
Loại trái/ phải.
Có 2/ 4/ 6/ 8/ 10/ 12/ 14 lỗ ứng với chiều dài 74/ 100/ 126/ 152/ 178/ 204/ 230mm</t>
  </si>
  <si>
    <t>Nẹp khóa đầu xa xương đùi, đầu mặt khớp 9 lỗ thiết kế mỏng, vít 5.0mm, chất liệu Ti6Al4V</t>
  </si>
  <si>
    <t>Chất liệu Ti6Al4V.
Nẹp được thiết kế theo tiêu chuẩn xương của người Châu Á.
Thiết kế đuôi nẹp vát nhọn giúp bóc tách mô mềm phù hợp với kỹ thuật mổ ít xâm lấn.
Nẹp ở đầu mặt khớp được thiết kế mỏng. Thân nẹp phù hợp với giải phẫu. 
Lỗ vít nén cố định ổ gãy.
Khu vực gần mặt khớp 9 lỗ trong đó có vít thiết kế chịu lực chống sụp lún mặt khớp sau phẫu thuật.
Dùng vít khóa 5.0mm, vít vỏ 4.5mm.
Loại trái/ phải.
Có 6/ 8/ 10/ 12/ 14/ 16 lỗ ứng với chiều dài 172/ 204/ 236/ 268/ 300/ 332mm.</t>
  </si>
  <si>
    <t>Nẹp khóa gót chân, vít 3.5mm, thân nẹp có lỗ trống để ghép xương, chất liệu Ti6Al4V</t>
  </si>
  <si>
    <t>Chất liệu Ti6Al4V.
Nẹp được thiết kế theo tiêu chuẩn xương của người Châu Á.
Vít khóa đa hướng điểm bám gân gót (gân Achilles).
Có chậu xương gót.
Có chậu đáy xương gót.
Có chậu Achilles.
Thân nẹp có lỗ trống để ghép xương.
Dùng vít khóa 3.5mm, vít vỏ 3.5mm
Loại trái/ phải.
Có 1/ 2 lỗ ứng với chiều dài 58/ 64.5mm</t>
  </si>
  <si>
    <t>Nẹp khóa mặt sau đầu trên xương chày, vít 3.5mm, chất liệu Ti6Al4V</t>
  </si>
  <si>
    <t>Chất liệu Ti6Al4V.
Nẹp được thiết kế theo tiêu chuẩn xương của người Châu Á.
Nẹp được đặt mặt sau phía trong đầu trên xương chày.
Sử dụng hệ thống vít 3.5mm đa hướng, giúp cố định ổ gãy mặt sau đầu trên xương chày.
Dùng vít khóa 3.5mm, vít vỏ 3.5mm
Loại trái/ phải.
Có 2/ 4/ 6 lỗ ứng với chiều dài 55/ 81/ 107mm</t>
  </si>
  <si>
    <t>Bộ dây cáp neo, chất liệu Ti6Al4V</t>
  </si>
  <si>
    <t>Chất liệu Ti6Al4V.
Dùng để cố định ổ gãy, buộc giữ hoặc buộc tăng cường các mảnh gãy nhỏ, các đoạn xương gãy.
Có các đường kính 1.6/ 1.8mm ứng với chiều dài 650mm.
1 bộ bao gồm: dây cáp neo, ốc siết cáp</t>
  </si>
  <si>
    <t>Bộ đinh đầu trên xương đùi, chất liệu Ti6Al4V</t>
  </si>
  <si>
    <t>Chất liệu Ti6Al4V. Đinh được thiết kế theo tiêu chuẩn xương của người Châu Á.
Được thiết kế với hình dáng giải phẫu tiên tiến nghiêng về phía trước
Mặt trong và mặt ngoài góc 5°, hỗ trợ dò lòng tủy.
Nắp đinh+ốc khóa trong: chống xoay ngược và ngăn chặn vít tụt ra.
Lưỡi chốt và vít chốt thay thế góc cổ xương đùi 130°.
Thiết kế dạng rãnh làm giảm sự chèn ép và giữ cho xương ổn định không cần nắn nhiều, dễ dàng phẫu thuật.
Có thể sử dụng vít tĩnh hoặc vít động. Bệnh nhân loãng xương có thể dùng cả hai vít để cố định tốt hơn.
Nắp đinh có độ dài tùy chọn và dễ tháo rời, thiết kế mặt ma sát giữa ốc khóa trong và nút khóa trong dễ ăn khớp và chống xoay ngược.
Vít chốt ở cổ xương đùi có 2 loại: Lưỡi chốt &amp; vít chốt dành cho xương thường và xương loãng.
Đường kính 9-12mm tương ứng chiều dài 170mm-240mm.
Đường kính 13mm tương ứng chiều dài 170mm-200mm.
Đường kính 9-14mm tương ứng chiều dài 300mm-380mm (loại trái/phải)
1 bộ bao gồm: đinh, lưỡi chốt, vít chốt, ốc khóa trong, nút khóa trong, vít chốt 4.9mm</t>
  </si>
  <si>
    <t>Bộ nẹp khóa mâm chày cắt xương chày chỉnh trục khớp gối theo phương pháp cắt xương định hướng, chất liệu Ti6Al4V</t>
  </si>
  <si>
    <t>Chất liệu Ti6Al4V.
Bộ nẹp khóa mâm chày cắt xương chày chỉnh trục khớp gối theo phương pháp H.T.O là phương pháp điều trị thoái hóa sụn ở khớp gối. Có thể điều chỉnh trục cơ học ở chi dưới và làm chậm quá trình thoái hóa, hơn nữa còn có thể bảo tồn được khớp gối thoái hóa ở mức độ nhẹ. Hệ thống A Plus APP PSI sẽ cung cấp cho bạn đường dẫn thông minh và hiệu chỉnh chính xác.
Đường dẫn PSI thông minh: 4 lỗ cố định và 2 đường dẫn cắt hướng dẫn chính xác đường cắt thứ nhất và đường cắt thứ 2 để canh chỉnh đường chịu lực.
Thanh dọc xuyên qua các lỗ hiệu chỉnh: Hai lỗ định vị trên PSI có thể xác định góc cắt và mở độ cao chính xác.
Các tính năng của PSI:
Vị trí tiêu chuẩn để duy trì độ dốc của xương chày.
Cung cấp hướng cho lần cắt thứ hai.
Cung cấp hướng cho lần cắt thứ nhất, cạnh song song với bản lề bên.
Có lỗ định hướng trên và lỗ định hướng dưới. 
Độ sâu của vết cắt đầu tiên được đánh dấu trên PSI.
Đinh K-pin để cố định PSI.
Tính ổn định cao: 4 vít khóa 5.0mm ở bề mặt khớp mâm chày.
Lỗ khóa kết hợp nén ép. Thân nẹp sử dụng hệ thống vít 5.0mm, thân nẹp dài cong theo xương chày
Thiết kế đuôi nẹp vát nhọn để chèn qua da và giảm kích ứng.
Loại trái/ phải. Dùng vít khóa 5.0mm, vít vỏ 4.5mm
Có 3/ 5 lỗ ứng với chiều dài 86/ 115mm và có các góc độ 6°/ 9°/ 15°/ 17°
1 bộ bao gồm: 1 nẹp khóa mâm chày, vít khóa 5.0mm, vít vỏ 4.5mm</t>
  </si>
  <si>
    <t>Bộ nẹp khóa xương đùi cắt xương chỉnh trục khớp gối, chất liệu Ti6Al4V</t>
  </si>
  <si>
    <t>Chất liệu Ti6Al4V.
Bộ nẹp khóa xương đùi cắt xương chỉnh trục khớp gối D.F.O là 1 bộ cắt xương chỉnh trục cá nhân hóa nhằm bảo tồn và kéo dài thoái hóa khớp gối.
Đường dẫn PSI thông minh: 4 chốt cố định và rãnh cắt định hướng chính xác phẫu thuật cắt xương để canh chỉnh đường chịu lực.
Thanh dọc xuyên qua các lỗ hiệu chỉnh: hai lỗ định vị có thể đảm bảo góc chỉnh và độ mở chiều cao chính xác.
Các đặc điểm của nẹp khóa D.F.O: 
Tính ổn định cao: 4 vít khóa 5.0mm ở bề mặt khớp xương đùi.
Lỗ khóa kết hợp nén ép. Thân nẹp sử dụng hệ thống vít khóa 5.0mm, thân nẹp dài cong theo xương đùi.
Thiết kế đuôi nẹp vát nhọn để chèn qua da và giảm kích ứng.
Loại trái/ phải. Dùng vít khóa 5.0mm, vít vỏ 4.5mm
Mặt trong: 0501-xxxx-04 ứng với chiều dài 121mm với các góc độ 11°/ 14°/ 17°/ 20°
Mặt ngoài: 0502-xxxx-05 ứng với chiều dài 146mm với các góc độ 9°/ 12°/ 15°/ 18°
1 bộ bao gồm: 1 nẹp khóa xương đùi, vít khóa 5.0mm, vít vỏ 4.5mm</t>
  </si>
  <si>
    <t>Vít rỗng tự nén ép 2.8 các cỡ, chất liệu Ti6Al4V</t>
  </si>
  <si>
    <t>Chất liệu Ti6Al4V.
Đường kính 2.8mm.
Thiết kế vít không đầu. Sử dụng cho nhiều vị trí ổ gãy khác nhau.
Có 3 bước ren khác nhau trên thân vít, tự nén ép ổ gãy. 
Vít được bắt chìm trong xương.
Dài 08-14mm với bước tăng 1mm, từ 14-30mm với bước tăng 2mm.</t>
  </si>
  <si>
    <t>Vít rỗng tự nén ép 3.6 các cỡ, chất liệu Ti6Al4V</t>
  </si>
  <si>
    <t>Chất liệu Ti6Al4V.
Đường kính 3.6mm.
Thiết kế vít không đầu. Sử dụng cho nhiều vị trí ổ gãy khác nhau.
Có 3 bước ren khác nhau trên thân vít, tự nén ép ổ gãy. 
Vít được bắt chìm trong xương.
Dài 16-50mm với bước tăng 2mm, từ 50-60mm với bước tăng 5mm.</t>
  </si>
  <si>
    <t>Vít rỗng tự nén ép 4.1 các cỡ, chất liệu Ti6Al4V</t>
  </si>
  <si>
    <t>Chất liệu Ti6Al4V.
Đường kính 4.1mm.
Thiết kế vít không đầu. Sử dụng cho nhiều vị trí ổ gãy khác nhau.
Có 3 bước ren khác nhau trên thân vít, tự nén ép ổ gãy. 
Vít được bắt chìm trong xương.
Dài 16-50mm với bước tăng 2mm, từ 50-75mm với bước tăng 5mm.</t>
  </si>
  <si>
    <t>Vít rỗng tự nén ép 5.5 các cỡ, chất liệu Ti6Al4V</t>
  </si>
  <si>
    <t>Chất liệu Ti6Al4V. 
Đường kính 5.5mm. 
Thiết kế vít không đầu. Sử dụng cho nhiều vị trí ổ gãy khác nhau.
Có 3 bước ren khác nhau trên thân vít, tự nén ép ổ gãy. 
Vít được bắt chìm trong xương. 
Dài 25-90mm với bước tăng 5mm.</t>
  </si>
  <si>
    <t>Vít khóa mini tự taro 1.5 các cỡ, chất liệu Ti6Al4V</t>
  </si>
  <si>
    <t>Chất liệu Ti6Al4V
Đường kính 1.5mm, tự taro, đầu gài chữ thập chống trượt
Dài từ 6-16mm với bước tăng 1mm, từ 16-30mm với bước tăng 2mm</t>
  </si>
  <si>
    <t>Vít khóa mini tự taro 2.0 các cỡ, chất liệu Ti6Al4V</t>
  </si>
  <si>
    <t>Chất liệu Ti6Al4V
Đường kính 2.0mm, tự taro, đầu gài chữ thập chống trượt
Dài từ 6-16mm với bước tăng 1mm, từ 16-30mm với bước tăng 2mm</t>
  </si>
  <si>
    <t>Vít khóa động tự taro 2.4 các cỡ, chất liệu Ti6Al4V</t>
  </si>
  <si>
    <t>Chất liệu Ti6Al4V
Đường kính 2.4mm, tự taro
Thân vít có chiều rộng thay đổi, phần gần đầu vít không có ren đường kính 2.0mm, phần đuôi vít đường kính 2.4mm có thiết kế 3 lưỡi. 
Đầu vít hình sao chống tuôn, cải thiện chữa lành vết gãy được cố định bằng nẹp.
Kích thích sự phát triển của mô can xương.
Dài 08-30mm với bước tăng 2mm</t>
  </si>
  <si>
    <t>Vít khóa động tự taro 3.5 các cỡ, chất liệu Ti6Al4V</t>
  </si>
  <si>
    <t>Chất liệu Ti6Al4V
Đường kính 3.5mm, tự taro
Thân vít có chiều rộng thay đổi, phần gần đầu vít không có ren đường kính 2.5mm, phần đuôi vít đường kính 3.5mm có thiết kế 3 lưỡi. 
Đầu vít hình sao chống tuôn, cải thiện chữa lành vết gãy được cố định bằng nẹp.
Kích thích sự phát triển của mô can xương.
Dài 10-50mm với bước tăng 2mm, từ 50-80mm với bước tăng 5mm.</t>
  </si>
  <si>
    <t>Vít khóa động tự taro 5.0 các cỡ, chất liệu Ti6Al4V</t>
  </si>
  <si>
    <t>Chất liệu Ti6Al4V
Đường kính 5.0mm, tự taro
Thân vít có chiều rộng thay đổi, phần gần đầu vít không có ren đường kính 3.5mm, phần đuôi vít đường kính 5.0mm có thiết kế 3 lưỡi. 
Đầu vít hình sao chống tuôn, cải thiện chữa lành vết gãy được cố định bằng nẹp.
Kích thích sự phát triển của mô can xương.
Dài 12-50mm với bước tăng 2mm, từ 50-80mm với bước tăng 5mm</t>
  </si>
  <si>
    <t>Vít vỏ mini 2.0 các cỡ, chất liệu Ti6Al4V</t>
  </si>
  <si>
    <t>Vít vỏ động tự taro 3.5 các cỡ, chất liệu Ti6Al4V</t>
  </si>
  <si>
    <t>Chất liệu Ti6Al4V
Đường kính 3.5mm, tự taro
Thân vít có chiều rộng thay đổi, phần gần đầu vít không có ren đường kính 2.5mm, phần đuôi vít đường kính 3.5mm có thiết kế 3 lưỡi. 
Đầu vít hình sao chống tuôn, cải thiện chữa lành vết gãy được cố định bằng nẹp.
Kích thích sự phát triển của mô can xương.
Dài 12-50mm với bước tăng 2mm, từ 50-55mm với bước tăng 5mm</t>
  </si>
  <si>
    <t>Vít vỏ động tự taro 4.5 các cỡ, chất liệu Ti6Al4V</t>
  </si>
  <si>
    <t>Chất liệu Ti6Al4V
Đường kính 4.5mm, tự taro
Thân vít có chiều rộng thay đổi, phần gần đầu vít không có ren đường kính 3.5mm, phần đuôi vít đường kính 4.5mm có thiết kế 3 lưỡi. 
Đầu vít hình sao chống tuôn, cải thiện chữa lành vết gãy được cố định bằng nẹp.
Kích thích sự phát triển của mô can xương.
Dài 14-54mm với bước tăng 2mm, từ 54-56mm với bước tăng 1mm, từ 56-60mm với bước tăng 2mm</t>
  </si>
  <si>
    <t>Vít xốp 4.0 tự taro các cỡ, chất liệu Ti6Al4V</t>
  </si>
  <si>
    <t>Chất liệu Ti6Al4V
Đường kính 4.0mm, tự taro
Đầu vít hình sao chống tuôn, cải thiện chữa lành vết gãy được cố định bằng nẹp.
Kích thích sự phát triển của mô can xương.
Dài 30-54mm với bước tăng 2mm, từ 54-56mm với bước tăng 1mm, từ 56-60mm với bước tăng 2mm, từ 60-80mm với bước tăng 5mm</t>
  </si>
  <si>
    <t>Vít xốp 6.5 tự taro các cỡ, chất liệu Ti6Al4V</t>
  </si>
  <si>
    <t>Chất liệu Ti6Al4V
Đường kính 6.5mm, tự taro
Đầu vít hình sao chống tuôn, cải thiện chữa lành vết gãy được cố định bằng nẹp.
Kích thích sự phát triển của mô can xương.
Dài 50-54mm với bước tăng 2mm, từ 54-56mm với bước tăng 1mm, từ 56-60mm với bước tăng 2mm, từ 60-80mm với bước tăng 5mm</t>
  </si>
  <si>
    <t>Xương nhân tạo Bicera dạng khối 5cc các cỡ Wiltrom hoặc tương đương</t>
  </si>
  <si>
    <t>Xương nhân tạo Bicera bao gồm hydroxyapatite (HAP, 60wt%) và beta-tricalcium phosphate (β-TCP, 40wt%). Hydroxyapatite là một thành phần có chứa khoáng chất của chất nền xương và răng; β-TCP là canxi photphat có thể hấp thụ sinh học.
Độ tin cậy tuyệt vời và tương thích sinh học cao.
Khi được cấy vào chỗ khuyết xương, β-TCP có thể được hấp thụ dần dần và được thay thế bởi mô xương và HAP có thể có liên kết hoạt tính sinh học với xương mới để cuối cùng trở thành một phần của xương.
Có độ xốp cao 70%. Ngoài ra các lỗ xốp được kết nối với nhau với kích thước lỗ 300 ~ 600µm, có thể làm mô xương phát triển để đạt được mục đích tạo xương mới và chữa lành xương.
An toàn và đáng tin cậy với kiểm soát chất lượng cao.</t>
  </si>
  <si>
    <t>Xương nhân tạo Bicera dạng hạt 5cc các cỡ Wiltrom hoặc tương đương</t>
  </si>
  <si>
    <t>Xương nhân tạo Bicera bao gồm hydroxyapatite (HAP, 60wt%) và beta-tricalcium phosphate (β-TCP, 40wt%). Hydroxyapatite là một thành phần có chứa khoáng chất của chất nền xương và răng; β-TCP là canxi photphat có thể hấp thụ sinh học.
Độ tin cậy tuyệt vời và tương thích sinh học cao.
Khi được cấy vào chỗ khuyết xương, β-TCP có thể được hấp thụ dần dần và được thay thế bởi mô xương và HAP có thể có liên kết hoạt tính sinh học với xương mới để cuối cùng trở thành một phần của xương.
Có độ xốp cao 70%. Ngoài ra các lỗ xốp được kết nối với nhau với kích thước lỗ 300 ~ 600µm, có thể làm mô xương phát triển để đạt được mục đích tạo xương mới và chữa lành xương
An toàn và đáng tin cậy với kiểm soát chất lượng cao.</t>
  </si>
  <si>
    <t>Nẹp khóa 3.5, lỗ vít trên thân nẹp có ren khóa đôi (double lead) gia cố chống vít bật ra ngoài, chất liệu Titanium.</t>
  </si>
  <si>
    <t>Chất liệu Titanium.
Độ dày 3.3mm
Chiều cao 4.0mm
Chiều rộng 11mm
Khoảng cách giữa các lỗ vít 13.0mm
Lỗ vít trên thân nẹp có ren khóa đôi (double lead) gia cố chống vít bật ra ngoài.
Có lỗ nén và lỗ khóa phù hợp với giải phẫu học
Dùng vít khóa 3.5mm, vít vỏ 3.5mm; đầu vít chống trượt
Có 2/ 3/ 4/ 5/ 6/ 7/ 8/ 9/ 10/ 11/ 12/ 14/ 16/ 18/ 20/ 22/ 24 lỗ ứng với chiều dài 33/ 46/ 59/ 72/ 85/ 98/ 111/ 124/ 137/ 150/ 163/ 189/ 215/ 241/ 267/ 293/ 319mm
* Có kèm hình ảnh mô tả ren khóa đôi (double lead)</t>
  </si>
  <si>
    <t>Nẹp khóa tái cấu trúc 3.5, lỗ vít trên thân nẹp có ren khóa đôi (double lead) gia cố chống vít bật ra ngoài, chất liệu Titanium.</t>
  </si>
  <si>
    <t>Chất liệu Titanium.
Chiều rộng 10.1mm
Độ dày 3.5mm
Khoảng cách giữa các lỗ vít 14mm
Lỗ vít trên thân nẹp có ren khóa đôi (double lead) gia cố chống vít bật ra ngoài. 
Có lỗ nén và lỗ khóa phù hợp với giải phẫu học
Dùng vít khóa 3.5mm, vít vỏ 3.5mm;  đầu vít chống trượt
Có 4/ 5/ 6/ 7/ 8/ 9/ 10/ 11/ 12/ 13/ 14/ 15/ 16/ 17/ 18/ 20/ 22 lỗ ứng với chiều dài 56/ 70/ 84/ 98/ 112/ 128/ 142/ 156/ 171/ 185/ 200/ 215/ 228/ 243/ 257/ 286/ 315mm
* Có kèm hình ảnh mô tả ren khóa đôi (double lead)</t>
  </si>
  <si>
    <t>Nẹp khóa đầu xa xương quay đa hướng, lỗ vít trên thân nẹp có ren khóa đôi (double lead) gia cố chống vít bật ra ngoài, chất liệu Titanium.</t>
  </si>
  <si>
    <t>Chất liệu Titanium
Lỗ vít trên thân nẹp đa hướng có ren khóa đôi (double lead) gia cố chống vít bật ra ngoài. 
Có lỗ nén và lỗ khóa phù hợp với giải phẫu học
Loại trái/phải
Dùng vít khóa 2.4mm, vít vỏ 2.4mm; đầu vít chống trượt
Đầu 6 lỗ 22mm, thân có 2/ 3/ 4/ 5 lỗ ứng với chiều dài 45/ 54/ 66/75mm
Đầu 7 lỗ 25mm, thân có 2/ 3/ 4/ 5 lỗ ứng với chiều dài 47/ 55/ 68/77mm
* Có kèm hình ảnh mô tả ren khóa đôi (double lead)</t>
  </si>
  <si>
    <t>Nẹp khóa xương đòn chữ S, lỗ vít trên thân nẹp có ren khóa đôi (double lead) gia cố chống vít bật ra ngoài, chất liệu Titanium.</t>
  </si>
  <si>
    <t>Chất liệu Titanium.
Nẹp hình chữ S uốn cong theo thân xương đòn
Lỗ vít trên thân nẹp có ren khóa đôi (double lead) gia cố chống vít bật ra ngoài. 
Có lỗ nén và lỗ khóa phù hợp với giải phẫu học
Loại trái/phải
Dùng vít khóa 3.5mm, vít vỏ 3.5mm; đầu vít chống trượt
Có 7/ 8/ 9 lỗ ứng với các chiều dài 85/ 99/ 114mm
* Có kèm hình ảnh mô tả ren khóa đôi (double lead)</t>
  </si>
  <si>
    <t>Nẹp khóa 5.0 bản hẹp, lỗ vít trên thân nẹp có ren khóa đôi (double lead) gia cố chống vít bật ra ngoài, chất liệu Titanium.</t>
  </si>
  <si>
    <t>Chất liệu Titanium.
Bề rộng 13.5mm
Độ dày 4.2mm
Khoảng cách giữa các lỗ vít 18.5mm
Lỗ vít trên thân nẹp có ren khóa đôi (double lead) gia cố chống vít bật ra ngoài. 
Có lỗ nén và lỗ khóa phù hợp với giải phẫu học
Dùng vít khóa 5.0mm, vít vỏ 4.5mm; đầu vít chống trượt
Có 3/ 4/ 5/ 6/ 7/ 8/ 9/ 10/ 11/ 12/ 14/ 16 lỗ ứng với chiều dài 62/ 80/ 98/ 116/ 134/ 152/ 170/ 188/ 206/ 224/ 260/ 296mm
* Có kèm hình ảnh mô tả ren khóa đôi (double lead)</t>
  </si>
  <si>
    <t>Nẹp khóa 5.0 bản rộng, lỗ vít trên thân nẹp có ren khóa đôi (double lead) gia cố chống vít bật ra ngoài, chất liệu Titanium.</t>
  </si>
  <si>
    <t>Chất liệu Titanium.
Bề rộng 17.5mm 
Độ dày 5.2mm
Khoảng cách giữa các lỗ vít 18.0mm
Lỗ vít trên thân nẹp có ren khóa đôi (double lead) gia cố chống vít bật ra ngoài. 
Có lỗ nén và lỗ khóa phù hợp với giải phẫu học
Dùng vít khóa 5.0mm, vít vỏ 4.5mm; đầu vít chống trượt
Có 6/ 7/ 8/ 9/ 10/ 11/ 12/ 13/ 14/ 15/ 16/ 17/ 18 lỗ ứng với chiều dài 116/ 134/ 152/ 170/ 188/ 206/ 216/ 234/ 252/ 270/ 288/ 306/ 324mm
* Có kèm hình ảnh mô tả ren khóa đôi (double lead)</t>
  </si>
  <si>
    <t>Nẹp khóa mâm chày ngoài, lỗ vít trên thân nẹp có ren khóa đôi (double lead) gia cố chống vít bật ra ngoài, chất liệu Titanium.</t>
  </si>
  <si>
    <t>Chất liệu Titanium.
Lỗ vít trên thân nẹp có ren khóa đôi (double lead) gia cố chống vít bật ra ngoài. 
Có lỗ nén và lỗ khóa phù hợp với giải phẫu học
Dùng vít khóa 5.0mm, vít vỏ 4.5mm; đầu vít chống trượt
Loại trái/ phải 
Có 5/ 7/ 9/ 11/ 13 lỗ ứng với chiều dài 140/ 180/ 220/ 260/ 300mm
* Có kèm hình ảnh mô tả ren khóa đôi (double lead)</t>
  </si>
  <si>
    <t>Nẹp khóa mắt cá trong, lỗ vít trên thân nẹp có ren khóa đôi (double lead) gia cố chống vít bật ra ngoài, chất liệu Titanium.</t>
  </si>
  <si>
    <t>Chất liệu Titanium.
Lỗ vít trên thân nẹp có ren khóa đôi (double lead) gia cố chống vít bật ra ngoài. 
Có lỗ nén và lỗ khóa phù hợp với giải phẫu học
Dùng vít khóa 3.5mm, vít vỏ 3.5mm; đầu vít chống trượt
Loại trái/ phải 
Có 6/ 8/ 10/ 12/ 14 lỗ ứng với chiều dài 144.5/ 170.5/ 196.5/ 222.5/ 248.5mm
* Có kèm hình ảnh mô tả ren khóa đôi (double lead)</t>
  </si>
  <si>
    <t>Nẹp khóa đầu trên xương đùi, lỗ vít trên thân nẹp có ren khóa đôi (double lead) gia cố chống vít bật ra ngoài, chất liệu Titanium.</t>
  </si>
  <si>
    <t>Chất liệu Titanium.
Lỗ vít trên thân nẹp có ren khóa đôi (double lead) gia cố chống vít bật ra ngoài. 
Có lỗ nén và lỗ khóa phù hợp với giải phẫu học
Dùng vít khóa 5.0mm, vít vỏ 4.5mm; đầu vít chống trượt
Loại trái/ phải 
Có 5/ 7/ 9/ 11/ 13 lỗ ứng với chiều dài 122/ 158/ 194/ 230/ 266mm
* Có kèm hình ảnh mô tả ren khóa đôi (double lead)</t>
  </si>
  <si>
    <t>Nẹp khóa đầu xa xương đùi, lỗ vít trên thân nẹp có ren khóa đôi (double lead) gia cố chống vít bật ra ngoài, chất liệu Titanium.</t>
  </si>
  <si>
    <t>Chất liệu Titanium.
Lỗ vít trên thân nẹp có ren khóa đôi (double lead) gia cố chống vít bật ra ngoài. 
Có lỗ nén và lỗ khóa phù hợp với giải phẫu học
Dùng vít khóa 5.0mm, vít vỏ 4.5mm; đầu vít chống trượt
Loại trái/ phải 
Có 5/ 7/ 9/ 11/ 13 lỗ ứng với chiều dài 156/ 196/ 236/ 276/ 316mm
* Có kèm hình ảnh mô tả ren khóa đôi (double lead)</t>
  </si>
  <si>
    <t>Bộ đinh nội tủy xương chày (Syntec)</t>
  </si>
  <si>
    <t>Chất liệu Titanium.
Sử dụng khung ngắm TB-AD-103
Sử dụng vít chốt ø5.0mm ứng với chiều dài 30-100mm với bước tăng 5mm
Nắp đinh có ø8.4mm, chiều dài 15mm, chiều cao 5mm
Đinh có ø9/ 10/ 11mm ứng với các chiều dài từ 270-345mm với các bước tăng 15mm
Đinh có ø12mm ứng với các chiều dài từ 270-360mm với các bước tăng 15mm
Đinh có ø13mm ứng với các chiều dài từ 285-360mm với các bước tăng 15mm
1 bộ bao gồm: đinh, nắp đinh, vít chốt ø5.0mm</t>
  </si>
  <si>
    <t>Bộ đinh nội tủy xương đùi (Syntec)</t>
  </si>
  <si>
    <t>Chất liệu Titanium.
Sử dụng khung ngắm FM-AD-102
Loại trái/phải
Sử dụng vít chốt ø5.0mm ứng với chiều dài 30-100mm với bước tăng 5mm
Sử dụng vít chốt ø6.3mm ứng với chiều dài 65-120mm với bước tăng 5mm
Nắp đinh có ø13mm ứng với chiều dài 15mm, chiều cao 3mm
Đinh có ø9mm ứng với các chiều dài từ 260-400mm với các bước tăng 20mm.
Đinh có ø10/ 11/ 12mm ứng với các chiều dài từ 320-440mm với các bước tăng 20mm.
Đinh có ø13mm ứng với các chiều dài từ 340-440mm với các bước tăng 20mm.
Đinh có ø14mm ứng với các chiều dài từ 340-460mm với các bước tăng 20mm.
1 bộ bao gồm: đinh, nắp đinh, vít chốt ø5.0mm, vít chốt ø6.3mm</t>
  </si>
  <si>
    <t>Vít khóa 2.4mm các cỡ tự taro có ren khóa đôi (double lead) chống vít bật ra khỏi nẹp, chất liệu Titanium.</t>
  </si>
  <si>
    <t>Chất liệu Titanium
Vít đa hướng, đầu vít hình sao chống trượt tự taro, có ren khóa đôi (double lead) chống vít bật ra khỏi nẹp.
Cải thiện chữa lành vết gãy được cố định bằng nẹp.
Kích thích sự phát triển của mô can xương.
Đường kính 2.4mm, dài 08-26mm với bước tăng 2mm
* Có kèm hình ảnh mô tả ren khóa đôi (double lead)</t>
  </si>
  <si>
    <t>Vít khóa 3.5mm các cỡ tự taro có ren khóa đôi (double lead) chống vít bật ra khỏi nẹp, chất liệu Titanium.</t>
  </si>
  <si>
    <t>Chất liệu Titanium.
Đầu vít hình sao chống trượt tự taro, có ren khóa đôi (double lead) chống vít bật ra khỏi nẹp.
Cải thiện chữa lành vết gãy được cố định bằng nẹp.
Kích thích sự phát triển của mô can xương.
Đường kính 3.5mm, dài 10-40mm với bước tăng 2mm, từ 40-45mm với bước tăng 5mm, từ 45-48mm với bước tăng 3mm, từ 48-50mm với bước tăng 2mm và từ 50-140mm với bước tăng 5mm
* Có kèm hình ảnh mô tả ren khóa đôi (double lead)</t>
  </si>
  <si>
    <t>Vít khóa 5.0mm các cỡ tự taro có ren khóa đôi (double lead) chống vít bật ra khỏi nẹp, chất liệu Titanium.</t>
  </si>
  <si>
    <t>Chất liệu Titanium.
Đầu vít hình sao chống trượt tự taro, có ren khóa đôi (double lead) chống vít bật ra khỏi nẹp.
Cải thiện chữa lành vết gãy được cố định bằng nẹp.
Kích thích sự phát triển của mô can xương.
Đường kính 5.0mm, dài 14-50mm với bước tăng 2mm, và từ 50-140mm với bước tăng 5mm
* Có kèm hình ảnh mô tả ren khóa đôi (double lead)</t>
  </si>
  <si>
    <t>Vít vỏ 2.4mm các cỡ tự taro có ren khóa đôi (double lead) chống vít bật ra khỏi nẹp, chất liệu Titanium.</t>
  </si>
  <si>
    <t>Chất liệu Titanium
Vít đa hướng, đầu vít hình sao chống trượt tự taro, có ren khóa đôi (double lead) chống vít bật ra khỏi nẹp.
Cải thiện chữa lành vết gãy được cố định bằng nẹp.
Kích thích sự phát triển của mô can xương.
Đường kính 2.4mm, dài 06-30mm với bước tăng 2mm
* Có kèm hình ảnh mô tả ren khóa đôi (double lead)</t>
  </si>
  <si>
    <t>Vít vỏ 3.5mm các cỡ tự taro có ren khóa đôi (double lead) chống vít bật ra khỏi nẹp, chất liệu Titanium.</t>
  </si>
  <si>
    <t>Chất liệu Titanium.
Đầu vít chống trượt tự taro, có ren khóa đôi (double lead) chống vít bật ra khỏi nẹp.
Cải thiện chữa lành vết gãy được cố định bằng nẹp.
Kích thích sự phát triển của mô can xương.
Đường kính 3.5mm, dài 10-40mm với bước tăng 2mm, và từ 40-110mm với bước tăng 5mm
* Có kèm hình ảnh mô tả ren khóa đôi (double lead)</t>
  </si>
  <si>
    <t>Vít vỏ 4.5mm các cỡ tự taro có ren khóa đôi (double lead) chống vít bật ra khỏi nẹp, chất liệu Titanium.</t>
  </si>
  <si>
    <t>Chất liệu Titanium.
Đầu vít chống trượt tự taro, có ren khóa đôi (double lead) chống vít bật ra khỏi nẹp.
Cải thiện chữa lành vết gãy được cố định bằng nẹp.
Kích thích sự phát triển của mô can xương.
Đường kính 4.5mm, dài 14-60mm với bước tăng 2mm, và từ 60-68mm với bước tăng 4mm, từ 68-72mm với bước tăng 2mm, từ 72-80mm với bước tăng 4mm, từ 80-140mm với bước tăng 5mm
* Có kèm hình ảnh mô tả ren khóa đôi (double lead)</t>
  </si>
  <si>
    <t>Đinh chốt titan cẳng chân các cỡ</t>
  </si>
  <si>
    <t>- Chất liệu: titanium alloy.
- Kích cỡ: đường kính đinh 8/9/10mm. Chiều dài 255-375mm, mỗi bước tăng 15mm.
- Đặc tính: thân đinh đặc (gồm 1 đinh, 1 nắp đinh và 9 vít). Các loại vít như sau:
+ Vít chốt khoá đường kính 4.8mm với chiều dài: 30-80mm, gia số tăng 5mm.
+ Vít chốt khoá đường kính 4.3mm với chiều dài: 25-80mm, gia số tăng 5mm.
- Đạt tiêu chuẩn chất lượng: ISO 13485, CE.</t>
  </si>
  <si>
    <t xml:space="preserve">Đinh chốt titan đùi các cỡ </t>
  </si>
  <si>
    <t>- Chất liệu: titanium alloy.
- Kích cỡ: đường kính đinh 9/10/11mm. Chiều dài 340-420mm, mỗi bước tăng 20mm.
- Đặc tính: thân đinh rỗng (gồm 1 đinh, 1 nắp đinh và 4 vít). Các loại vít như sau:
+ Vít khoá Gamma đường kính 6.4mm với chiều dài 70-115mm, gia tăng số 5mm;
+ Vít chốt khoá đường kính 4.7mm với chiều dài: 26-60 mm, gia số tăng 2mm, 64-84mm gia tăng số 4mm.
- Đạt tiêu chuẩn chất lượng: ISO 13485, CE.</t>
  </si>
  <si>
    <t>- Chất liệu: titanium alloy.
- Kích cỡ: đường kính 3.0mm, chiều dài: 14/16/18/20/22/24/26/28/30mm.
- Đặc tính: thân vít rỗng, đầu vít hình lục giác. Dùng tuốc nơ vít hình lục giác rỗng đường kính 2.0mm. Thân toàn ren (full thread).
- Đạt tiêu chuẩn chất lượng: ISO 13485, CE.</t>
  </si>
  <si>
    <t>- Chất liệu: titanium alloy.
- Kích cỡ: đường kính 6.5mm, chiều dài: 30/35/40/45/50/55/60/65/70/75/80/85/90/95/100/105/110mm.
- Đặc tính: vít tự taro, đầu vít hình lục giác. Dùng tuốc nơ vít hình lục giác. Thân vít rỗng toàn ren (full thread).
- Đạt tiêu chuẩn chất lượng: ISO 13485, CE.</t>
  </si>
  <si>
    <t>- Chất liệu: titanium alloy.
- Kích cỡ: đường kính 7.3mm, chiều dài: 60/65/70/75/80/85/90/95/100/105/110/115mm.
- Đặc tính: vít tự taro, đầu vít hình lục giác. Dùng tuốc nơ vít hình lục giác. Thân vít rỗng, đoạn ren ngắn.
- Đạt tiêu chuẩn chất lượng: ISO 13485, CE.</t>
  </si>
  <si>
    <t>Nẹp khóa đầu xa hai xương cẳng tay (trái, phải) các cỡ</t>
  </si>
  <si>
    <t>- Chất liệu: pure titanium.
- Kích cỡ: 14 lỗ. Chiều dài: 64mm.
- Đặc tính: nẹp có hình chữ U, lỗ vít hình tròn (có thể sử dụng vít khoá hoặc vít vỏ) , chất liệu Titanium có khả năng chống ăn mòn tốt.
+ Sử dụng vít khoá đường kính 2.7mm và vít vỏ đường kính 2.7mm.
- Đạt tiêu chuẩn chất lượng: ISO 13485, CE.</t>
  </si>
  <si>
    <t>Vít khóa 2.7 các cỡ</t>
  </si>
  <si>
    <t>- Chất liệu: titanium alloy.
- Kích cỡ: đường kính 2.7mm, chiều dài: 6/8/10/12/14/16/18/20/22/24/26/28/30mm và 35/40/45/50/55/60 mm.
- Đặc tính: vít tự taro, đầu vít hình ngôi sao. Dùng tuốc nơ vít hình ngôi sao. Thân toàn ren (full thread).
- Đạt tiêu chuẩn chất lượng: ISO 13485, CE.</t>
  </si>
  <si>
    <t>- Chất liệu: titanium alloy.
- Kích cỡ: đường kính 2.7mm, chiều dài: 6/8/10/12/14/16/18/20/22/24/26/28/30mm.
- Đặc tính: vít tự taro, đầu vít hình ngôi sao. Dùng tuốc nơ vít hình ngôi sao. Thân toàn ren (full thread).
- Đạt tiêu chuẩn chất lượng: ISO 13485, CE.</t>
  </si>
  <si>
    <t xml:space="preserve">Nẹp khóa DHS các cỡ </t>
  </si>
  <si>
    <t>- Chất liệu: pure titanium.
- Kích cỡ: 3/4/5/6/7/8/9/10/11/12lỗ. Chiều dài: 91/107/123/139/155/171/187/203/219/235mm.
- Đặc tính: nẹp thẳng có kèm vít khoá DHS, thân nẹp  lỗ vít hình số tám (lỗ vít kết hợp vít khóa hoặc vít nén ép), chất liệu Titanium có khả năng chống ăn mòn tốt.
+ Sử dụng vít khoá đường kính 5.00mm và vít vỏ đường kính 5.0mm.
- Đạt tiêu chuẩn chất lượng: ISO 13485, CE.</t>
  </si>
  <si>
    <t>Vít khóa 5.0 các cỡ</t>
  </si>
  <si>
    <t>- Chất liệu: titanium alloy.
- Kích cỡ: đường kính 5.0mm, chiều dài: 18/20/22/24/26/28/30/32/34/36/38/40/42/44/46/48/50/52/54/56/58/60mm và 65/70/75/80/85/90mm.
- Đặc tính: vít tự taro, đầu vít hình lục giác. Dùng tuốc nơ vít hình lục giác. Thân toàn ren (full thread).
- Đạt tiêu chuẩn chất lượng: ISO 13485, CE.</t>
  </si>
  <si>
    <t>Nẹp khóa chữ I các cỡ</t>
  </si>
  <si>
    <t>- Chất liệu: pure titanium.
- Kích cỡ: 4/5/6/7/8/9/10 lỗ. Chiều dài: 23.2/28.5/33.8/39.1/44.4/49.7/55mm.
- Đặc tính:  nẹp thẳng có lỗ vít hình tròn (có thể sử dụng vít khoá hoặc vít vỏ), chất liệu Titanium có khả năng chống ăn mòn tốt.
+ Sử dụng vít khoá đường kính 2.0mm và vít vỏ đường kính 2.0mm.
- Đạt tiêu chuẩn chất lượng: ISO 13485, CE.</t>
  </si>
  <si>
    <t>Vít khóa 2.0 các cỡ</t>
  </si>
  <si>
    <t>- Chất liệu: titanium alloy.
- Kích cỡ: đường kính 2.0mm, chiều dài: 6/8/10/12/14/16/18/20/22mm.
- Đặc tính: vít tự taro, đầu vít hình tam giác. Dùng tuốc nơ vít hình tam giác. Thân toàn ren ((full thread).
- Đạt tiêu chuẩn chất lượng: ISO 13485, CE.</t>
  </si>
  <si>
    <t>Vít vỏ (titanium) 2.0 các cỡ</t>
  </si>
  <si>
    <t>Nẹp khóa chữ L (trái, phải) các cỡ</t>
  </si>
  <si>
    <t>- Chất liệu: pure titanium.
- Kích cỡ: 5/6/7/8 lỗ. Chiều dài: 22.5/27.8/33.1/38.4mm.
- Đặc tính:  nẹp hình chữ L có lỗ vít hình tròn (có thể sử dụng vít khoá hoặc vít vỏ), chất liệu Titanium có khả năng chống ăn mòn tốt.
+ Sử dụng vít khoá đường kính 2.0mm và vít vỏ đường kính 2.0mm.
- Đạt tiêu chuẩn chất lượng: ISO 13485, CE.</t>
  </si>
  <si>
    <t>Nẹp khóa chữ T các cỡ</t>
  </si>
  <si>
    <t>- Chất liệu: pure titanium.
- Kích cỡ: 5/6/7/8/9 lỗ. Chiều dài: 23.4/28.7/34/39.3/44.6mm.
- Đặc tính:  nẹp hình chữ T có lỗ vít hình tròn (có thể sử dụng vít khoá hoặc vít vỏ), chất liệu Titanium có khả năng chống ăn mòn tốt.
+ Sử dụng vít khoá đường kính 2.0mm và vít vỏ đường kính 2.0mm.
- Đạt tiêu chuẩn chất lượng: ISO 13485, CE.</t>
  </si>
  <si>
    <t>- Chất liệu: pure titanium.
- Kích cỡ: 4/5/6/7/8/9/10 lỗ. Chiều dài: 63/76/89/102/115/128/141mm.
- Đặc tính: nẹp thẳng, lỗ vít ở 2 đầu nẹp là lỗ vít khoá đa hướng (lỗ vít khoá đa hướng giúp xoay vít theo nhiều hướng phù hợp với người bệnh), thân nẹp lỗ vít hình số tám (lỗ vít kết hợp vít khóa hoặc vít nén ép), chất liệu Titanium có khả năng chống ăn mòn tốt.
+ Sử dụng vít khoá đường kính 4.0mm và vít vỏ đường kính 4.0mm.
- Đạt tiêu chuẩn chất lượng: ISO 13485, CE.</t>
  </si>
  <si>
    <t>- Chất liệu: titanium alloy.
- Kích cỡ: đường kính 4.0mm, chiều dài: 12/14/16/18/20/22/24/26/28/30/32/34/36/38/40/42/44/46/48/50/52/54/56/58/60mm.
- Đặc tính: vít tự taro, đầu vít hình lục giác. Dùng tuốc nơ vít hình lục giác. Thân toàn ren ((full thread).
- Đạt tiêu chuẩn chất lượng: ISO 13485, CE.</t>
  </si>
  <si>
    <t>Nẹp khóa đa hướng cánh tay các cỡ</t>
  </si>
  <si>
    <t>- Chất liệu: pure titanium.
- Kích cỡ: 4/5/6/7/8/9/10/11/12 lỗ. Chiều dài: 67/80/93/106/119/132/145/158/171mm.
- Đặc tính: nẹp thẳng, lỗ vít ở 2 đầu nẹp là lỗ vít khoá đa hướng (lỗ vít khoá đa hướng giúp xoay vít theo nhiều hướng phù hợp với người bệnh), thân nẹp lỗ vít hình số tám (lỗ vít kết hợp vít khóa hoặc vít nén ép), chất liệu Titanium có khả năng chống ăn mòn tốt.
+ Sử dụng vít khoá đường kính 4.0mm và vít vỏ đường kính 4.0mm.
- Đạt tiêu chuẩn chất lượng: ISO 13485, CE.</t>
  </si>
  <si>
    <t>Nẹp khóa đa hướng xương đòn S (trái, phải) các cỡ</t>
  </si>
  <si>
    <t>- Chất liệu: pure titanium.
- Kích cỡ: 6/7/8/9/10 lỗ. Chiều dài: 69/81/93/105/117mm.
- Đặc tính: nẹp hình chữ S, lỗ vít ở 2 đầu nẹp là lỗ vít khoá đa hướng (lỗ vít khoá đa hướng giúp xoay vít theo nhiều hướng phù hợp với người bệnh), thân nẹp lỗ vít hình tròn (có thể sử dụng vít khoá hoặc vít vỏ), chất liệu Titanium có khả năng chống ăn mòn tốt.
+ Sử dụng vít khoá đường kính 4.0mm và vít vỏ đường kính 4.0mm.
- Đạt tiêu chuẩn chất lượng: ISO 13485, CE.</t>
  </si>
  <si>
    <t>Nẹp khóa đa hướng mắc xích các cỡ</t>
  </si>
  <si>
    <t>- Chất liệu: pure titanium.
- Kích cỡ: 4/5/6/7/8/9/10/12/14/16lỗ. Chiều dài: 70/85/100/115/130/145/160/175/190/205mm.
- Đặc tính: nẹp thẳng, lỗ vít ở 2 đầu nẹp là lỗ vít khoá đa hướng (lỗ vít khoá đa hướng giúp xoay vít theo nhiều hướng phù hợp với người bệnh), thân nẹp lỗ vít hình số tám (lỗ vít kết hợp vít khóa hoặc vít nén ép), chất liệu Titanium có khả năng chống ăn mòn tốt.
+ Sử dụng vít khoá đường kính 4.0mm và vít vỏ đường kính 4.0mm.
- Đạt tiêu chuẩn chất lượng: ISO 13485, CE.</t>
  </si>
  <si>
    <t>Nẹp khóa đa hướng khớp cùng đòn (trái, phải) các cỡ</t>
  </si>
  <si>
    <t>- Chất liệu: pure titanium.
- Kích cỡ: 3/4/5/6/7/8/9/10 lỗ. Chiều dài: 61/71/81/91/101/111/121/131mm.
- Đặc tính: Đầu nẹp là hình tam giác có móc, có 2 lỗ vít khoá đa hướng (lỗ vít khoá đa hướng giúp xoay vít theo nhiều hướng phù hợp với người bệnh) và 1 lỗ vít hình tròn, thân nẹp lỗ vít hình tròn (có thể sử dụng vít khoá hoặc vít vỏ) và 1 lỗ vít dùng để nén ép, chất liệu Titanium có khả năng chống ăn mòn tốt.
+ Sử dụng vít khoá đường kính 4.0mm và vít vỏ đường kính 4.0mm.
- Đạt tiêu chuẩn chất lượng: ISO 13485, CE.</t>
  </si>
  <si>
    <t>Nẹp khóa đa hướng đầu xa xương đòn (trái, phải) các cỡ</t>
  </si>
  <si>
    <t>- Chất liệu: pure titanium.
- Kích cỡ: 4/5/6/7/8/9/10lỗ. Chiều dài: 72/84/96/108/120/132/144mm.
- Đặc tính: nẹp hình chữ S, đầu nẹp có 6 lỗ vít khoá đa hướng (lỗ vít khoá đa hướng giúp xoay vít theo nhiều hướng phù hợp với người bệnh), thân nẹp lỗ vít hình tròn (có thể sử dụng vít khoá hoặc vít vỏ), chất liệu Titanium có khả năng chống ăn mòn tốt.
+ Sử dụng vít khoá đường kính 2.7mm/4.0mm và vít vỏ đường kính 2.7/4.0mm.
- Đạt tiêu chuẩn chất lượng: ISO 13485, CE.</t>
  </si>
  <si>
    <t>Nẹp khóa đa hướng T nhỏ các cỡ</t>
  </si>
  <si>
    <t>- Chất liệu: pure titanium.
- Kích cỡ: 3/4/5/6 lỗ. Chiều dài: 45/56/67/78mm.
- Đặc tính: nẹp hình chữ T, đầu nẹp có 4 lỗ vít khoá đa hướng (lỗ vít khoá đa hướng giúp xoay vít theo nhiều hướng phù hợp với người bệnh), thân nẹp lỗ vít hình tròn (có thể sử dụng vít khoá hoặc vít vỏ), chất liệu Titanium có khả năng chống ăn mòn tốt.
+ Sử dụng vít khoá đường kính 2.7mm và vít vỏ đường kính 2.7mm.
- Đạt tiêu chuẩn chất lượng: ISO 13485, CE.</t>
  </si>
  <si>
    <t>- Chất liệu: pure titanium.
- Kích cỡ: 3/4/5/6/7/8lỗ. Chiều dài: 65/81/97/113/129/145mm.
- Đặc tính: Nẹp hình chữ T, đầu nẹp có 2 lỗ vít hình số tám (gồm lỗ vít khoá đa hướng và lỗ vít dùng để nén ép), thân nẹp lỗ vít hình số tám (lỗ vít kết hợp vít khóa hoặc vít nén ép), chất liệu Titanium có khả năng chống ăn mòn tốt.
+ Sử dụng vít khoá đường kính 5.0mm và vít vỏ đường kính 5.0mm.
- Đạt tiêu chuẩn chất lượng: ISO 13485, CE.</t>
  </si>
  <si>
    <t>Nẹp khóa đa hướng L nâng đỡ (trái, phải) các cỡ</t>
  </si>
  <si>
    <t>- Chất liệu: pure titanium.
- Kích cỡ: 4/5/6/7/8lỗ. Chiều dài: 80/96/112/128/144mm.
- Đặc tính: Nẹp hình chữ L, đầu nẹp có 2 lỗ vít hình số tám (gồm lỗ vít khoá đa hướng và lỗ vít dùng để nén ép), thân nẹp lỗ vít hình số tám (lỗ vít kết hợp vít khóa hoặc vít nén ép), chất liệu Titanium có khả năng chống ăn mòn tốt.
+ Sử dụng vít khoá đường kính 5.0mm và vít vỏ đường kính 5.0mm.
- Đạt tiêu chuẩn chất lượng: ISO 13485, CE.</t>
  </si>
  <si>
    <t>- Chất liệu: pure titanium.
- Kích cỡ: 3/4/5/6/7/8/9/10lỗ. Chiều dài: 103/116/129/142/155/168/181/194mm.
- Đặc tính: đầu nẹp có 9 lỗ vít khoá đa hướng (lỗ vít khoá đa hướng giúp xoay vít theo nhiều hướng phù hợp với người bệnh) và 1 lỗ vít hình tròn dùng để nén ép, thân nẹp lỗ vít hình số tám (lỗ vít kết hợp vít khóa hoặc vít nén ép), chất liệu Titanium có khả năng chống ăn mòn tốt.
+ Sử dụng vít khoá đường kính 4.0mm và vít vỏ đường kính 4.0mm.
- Đạt tiêu chuẩn chất lượng: ISO 13485, CE.</t>
  </si>
  <si>
    <t>Nẹp khóa đa hướng lồi cầu ngoài cánh tay (trái, phải) các cỡ</t>
  </si>
  <si>
    <t>- Chất liệu: pure titanium.
- Kích cỡ: 5/6/7/8/9/10/11lỗ. Chiều dài: 99/111/123/135/147/159/171mm.
- Đặc tính: đầu nẹp có 5 lỗ vít khoá đa hướng (lỗ vít khoá đa hướng giúp xoay vít theo nhiều hướng phù hợp với người bệnh) và 1 lỗ vít khoá hình tròn, thân nẹp lỗ vít hình tròn (có thể sử dụng vít khoá hoặc vít vỏ) và 1 lỗ vít dùng để nén ép, chất liệu Titanium có khả năng chống ăn mòn tốt.
+ Sử dụng vít khoá đường kính 2.7mm/4.0mm và vít vỏ đường kính 2.7/4.0mm.
- Đạt tiêu chuẩn chất lượng: ISO 13485, CE.</t>
  </si>
  <si>
    <t>Nẹp khóa đa hướng lồi cầu trong cánh tay (trái, phải) các cỡ</t>
  </si>
  <si>
    <t>- Chất liệu: pure titanium.
- Kích cỡ: 4/5/6/7/8/9/10lỗ. Chiều dài: 79/91/103/115/127/139/151mm.
- Đặc tính: đầu nẹp có 3 lỗ vít khoá đa hướng (lỗ vít khoá đa hướng giúp xoay vít theo nhiều hướng phù hợp với người bệnh) và 1 lỗ vít khoá hình tròn, thân nẹp lỗ vít hình tròn (có thể sử dụng vít khoá hoặc vít vỏ) và 1 lỗ vít dùng để nén ép, chất liệu Titanium có khả năng chống ăn mòn tốt.
+ Sử dụng vít khoá đường kính 2.7mm/4.0mm và vít vỏ đường kính 2.7/4.0mm.
- Đạt tiêu chuẩn chất lượng: ISO 13485, CE.</t>
  </si>
  <si>
    <t>Nẹp khóa đa hướng mỏm khuỷu (trái, phải) các cỡ</t>
  </si>
  <si>
    <t>- Chất liệu: pure titanium.
- Kích cỡ: 3/4/5/6/7/8lỗ. Chiều dài: 70/83/96/109/122/135mm.
- Đặc tính: đầu nẹp có 2 lỗ vít khoá, thân nẹp có lỗ ở đầu nẹp và cuối nẹp là lỗ vít khoá đa hướng (lỗ vít khoá đa hướng giúp xoay vít theo nhiều hướng phù hợp với người bệnh),các lỗ vít còn lại là lỗ vít hình tròn (lỗ vít kết hợp vít khoá hoặc vít vỏ); chất liệu Titanium có khả năng chống ăn mòn tốt.
+ Sử dụng vít khoá đường kính 4.0mm và vít vỏ đường kính 4.0mm.
- Đạt tiêu chuẩn chất lượng: ISO 13485, CE.</t>
  </si>
  <si>
    <t>Nẹp khóa đa hướng chữ Y cánh tay (trái, phải) các cỡ</t>
  </si>
  <si>
    <t>- Chất liệu: pure titanium.
- Kích cỡ: 3/4/5/6/7/8lỗ. Chiều dài: 79/91/103/115/127/139mm.
- Đặc tính: nẹp hình chữ Y, đầu nẹp có 2 nhánh nhỏ, mỗi nhánh có 3 lỗ vít khoá đa hướng(lỗ vít khoá đa hướng giúp xoay vít theo nhiều hướng phù hợp với người bệnh),đầu nẹp có lỗ dùng để xuyên đinh Kirschner cố định nẹp trước khi bắt vít. Thân nẹp lỗ vít hình tròn (có thể sử dụng vít khoá hoặc vít vỏ) và 1 lỗ vít dùng để nén ép, chất liệu Titanium có khả năng chống ăn mòn tốt.
+ Sử dụng vít khoá đường kính 4.0mm và vít vỏ đường kính 4.0mm.
- Đạt tiêu chuẩn chất lượng: ISO 13485, CE.</t>
  </si>
  <si>
    <t>- Chất liệu: pure titanium.
- Kích cỡ: 4/5/6/7/8/9/10/11/12/14/16lỗ. Chiều dài: 94/112/130/148/166/184/202/222/238/274/310mm.
- Đặc tính: nẹp thẳng, lỗ vít ở 2 đầu nẹp là lỗ vít khoá đa hướng (lỗ vít khoá đa hướng giúp xoay vít theo nhiều hướng phù hợp với người bệnh), thân nẹp lỗ vít hình số tám (lỗ vít kết hợp vít khóa hoặc vít nén ép), chất liệu Titanium có khả năng chống ăn mòn tốt.
+ Sử dụng vít khoá đường kính 5.0mm và vít vỏ đường kính 5.0mm.
- Đạt tiêu chuẩn chất lượng: ISO 13485, CE.</t>
  </si>
  <si>
    <t>Nẹp khóa đa hướng đùi các cỡ</t>
  </si>
  <si>
    <t>- Chất liệu: pure titanium.
- Kích cỡ: 6/7/8/9/10/11/12/13/14/16lỗ. Chiều dài: 143/161/179/197/215/233/251/269/287/323mm.
- Đặc tính: nẹp thẳng, lỗ vít ở 2 đầu nẹp là lỗ vít khoá đa hướng (lỗ vít khoá đa hướng giúp xoay vít theo nhiều hướng phù hợp với người bệnh), thân nẹp lỗ vít hình số tám (lỗ vít kết hợp vít khóa hoặc vít nén ép), chất liệu Titanium có khả năng chống ăn mòn tốt.
+ Sử dụng vít khoá đường kính 5.0mm và vít vỏ đường kính 5.0mm.
- Đạt tiêu chuẩn chất lượng: ISO 13485, CE.</t>
  </si>
  <si>
    <t>Nẹp khóa đa hướng đầu trên mâm chày (trái, phải) các cỡ</t>
  </si>
  <si>
    <t>- Chất liệu: pure titanium.
- Kích cỡ: 3/5/6/7/8/9/10/11/13lỗ. Chiều dài: 99/139/159/179/199/219/239/259/299mm.
- Đặc tính: đầu nẹp có 5 lỗ vít khoá đa hướng (lỗ vít khoá đa hướng giúp xoay vít theo nhiều hướng phù hợp với người bệnh), thân nẹp lỗ vít hình số tám (lỗ vít kết hợp vít khóa hoặc vít nén ép) và lỗ vít hình tròn, chất liệu Titanium có khả năng chống ăn mòn tốt.
+ Sử dụng vít khoá đường kính 5.0mm và vít vỏ đường kính 5.0mm.
- Đạt tiêu chuẩn chất lượng: ISO 13485, CE.</t>
  </si>
  <si>
    <t>Nẹp khóa đa hướng đầu dưới cẳng chân II (trái, phải) các cỡ</t>
  </si>
  <si>
    <t>- Chất liệu: pure titanium.
- Kích cỡ: 5/6/7/8/9/10/11/12/13lỗ. Chiều dài: 124/137/150/163/176/189/202/215/228mm.
- Đặc tính: đầu nẹp có 6 lỗ vít khoá đa hướng (lỗ vít khoá đa hướng giúp xoay vít theo nhiều hướng phù hợp với người bệnh), 2 lỗ vít khoá hình số tám((lỗ vít kết hợp vít khóa hoặc vít nén ép), thân nẹp lỗ vít hình số tám (lỗ vít kết hợp vít khóa hoặc vít nén ép), chất liệu Titanium có khả năng chống ăn mòn tốt.
+ Sử dụng vít khoá đường kính 4.0mm và vít vỏ đường kính 4.0mm.
- Đạt tiêu chuẩn chất lượng: ISO 13485, CE.</t>
  </si>
  <si>
    <t>Nẹp khóa đa hướng ốp lồi cầu đùi (trái, phải) các cỡ</t>
  </si>
  <si>
    <t>- Chất liệu: pure titanium.
- Kích cỡ: 4/5/6/7/8/9/10/11/12/13lỗ. Chiều dài: 139/159/179/199/219/239/259/279/299/319mm.
- Đặc tính: đầu nẹp có 7 lỗ vít khoá đa hướng (lỗ vít khoá đa hướng giúp xoay vít theo nhiều hướng phù hợp với người bệnh), thân nẹp lỗ vít hình số tám (lỗ vít kết hợp vít khóa hoặc vít nén ép) và lỗ vít hình tròn, chất liệu Titanium có khả năng chống ăn mòn tốt.
+ Sử dụng vít khoá đường kính 5.0mm và vít vỏ đường kính 5.0mm.
- Đạt tiêu chuẩn chất lượng: ISO 13485, CE.</t>
  </si>
  <si>
    <t>Nẹp khóa đa hướng đùi đầu rắn các cỡ</t>
  </si>
  <si>
    <t>- Chất liệu: pure titanium.
- Kích cỡ: 4/5/6/7/8/9/10/11/13lỗ. Chiều dài: 120/138/156/174/192/210/228/246/282mm.
- Đặc tính: đầu nẹp có 4 lỗ vít khoá đa hướng (lỗ vít khoá đa hướng giúp xoay vít theo nhiều hướng phù hợp với người bệnh), thân nẹp lỗ vít hình số tám (lỗ vít kết hợp vít khóa hoặc vít nén ép), chất liệu Titanium có khả năng chống ăn mòn tốt.
+ Sử dụng vít khoá đường kính 5.0mm và vít vỏ đường kính 5.0mm.
- Đạt tiêu chuẩn chất lượng: ISO 13485, CE.</t>
  </si>
  <si>
    <t>Nẹp khóa đa hướng gót chân IV các cỡ</t>
  </si>
  <si>
    <t>- Chất liệu: pure titanium.
- Kích cỡ: có size 12 lỗ, chiều dài 58mm và 67mm.
- Đặc tính: thân nẹp lỗ vít khoá đa hướng (lỗ vít khoá đa hướng giúp xoay vít theo nhiều hướng phù hợp với người bệnh), chất liệu Titanium có khả năng chống ăn mòn tốt.
+ Sử dụng vít khoá đường kính 4.0mm và vít vỏ đường kính 4.0mm.
- Đạt tiêu chuẩn chất lượng: ISO 13485, CE.</t>
  </si>
  <si>
    <t>- Chất liệu: pure titanium.
- Kích cỡ: 3/4/5/6/7/8lỗ. Chiều dài: 74/86/98/110/122/134mm.
- Đặc tính: nẹp thẳng, đầu nẹp có móc giúp cố định chỗ gãy thuận lợi hơn và có 3 lỗ vít khoá đa hướng(lỗ vít khoá đa hướng giúp xoay vít theo nhiều hướng phù hợp với người bệnh), đầu nẹp có lỗ dùng để xuyên đinh Kirschner cố định nẹp trước khi bắt vít.Thân nẹp lỗ vít hình tròn (có thể sử dụng vít khoá hoặc vít vỏ), chất liệu Titanium có khả năng chống ăn mòn tốt.
+ Sử dụng vít khoá đường kính 2.7/4.0mm và vít vỏ đường kính 2.7/4.0mm.
- Đạt tiêu chuẩn chất lượng: ISO 13485, CE.</t>
  </si>
  <si>
    <t>- Chất liệu: thép y khoa (stainless steel).
- Kích cỡ: đường kính 4.5mm, chiều dài: 16/18/20/22/24/26/28/30/32/34mm.
- Đặc tính: thân vít rỗng, đầu vít hình lục giác. Dùng tuốc nơ vít hình lục giác.
- Đạt tiêu chuẩn chất lượng: ISO 13485, CE.</t>
  </si>
  <si>
    <t>- Chất liệu: thép y khoa (stainless steel).
- Kích cỡ: đường kính 7.3mm, chiều dài: 60/65/70/75/80/85/90/95/100/105/110/115mm.
- Đặc tính: thân vít rỗng, thân không toàn ren, chỉ có 1 đoạn ren tại mũi vít; kèm loong đền đệm, đầu vít hình lục giác. Dùng tuốc nơ vít hình lục giác.
- Đạt tiêu chuẩn chất lượng: ISO 13485, CE.</t>
  </si>
  <si>
    <t xml:space="preserve">Nẹp bất động cẳng chân </t>
  </si>
  <si>
    <t>- Chất liệu: thép y khoa (Stainless Steel).
- Kích cỡ: Gồm có 1 thanh chính có 2 khớp nối, 4 đinh đường kính 6mm /5mm/ 4mm.
- Đặc tính: dùng để cố định bên ngoài cho các phẫu thuật gãy hở xương cẳng chân, có 1 thanh lắp ốc và sử dụng cờ lê lục giác hình chữ L.
- Đạt tiêu chuẩn chất lượng: ISO 13485, CE.</t>
  </si>
  <si>
    <t>Bộ</t>
  </si>
  <si>
    <t xml:space="preserve">Nẹp bất động đùi </t>
  </si>
  <si>
    <t>- Chất liệu: thép y khoa (Stainless Steel).
- Kích cỡ: Gồm có 1 thanh chính có 2 khớp nối dài 260mm và 1 thanh nén, kéo. 
- 6 đinh đường kính 6.0mm với chiều dài 130mm, đoạn răng 50mm.
- Đặc tính: dùng để cố định bên ngoài cho các phẫu thuật gãy hở xương đùi, có 1 thanh lắp ốc và sử dụng cờ lê lục giác hình chữ L.
- Đạt tiêu chuẩn chất lượng: ISO 13485, CE.</t>
  </si>
  <si>
    <t xml:space="preserve">Kẹp khâu da 11.6 </t>
  </si>
  <si>
    <t>- Chất liệu: kẹp khâu là chất liệu nhựa Polycacbonate; kim bấm khâu là chất liệu thép y khoa.
- Kích cỡ: kẹp khâu có chiều dài 158.54mm, chiều cao 85.67mm. Kim bấm khâu khi chưa sử dụng có đường kính 0.55mm chiều dài 11.6mm; sau khi kim được cố định vào vết mổ thì có chiều rộng 4.1mm chiều dài 5.88mm.
- Đặc tính: dùng trong việc đóng vết thương dễ dàng, tiết kiệm thời gian phẫu thuật, có tính thẩm mỹ cao. Thiết kế gọn, nhẹ dễ di chuyển. Được đóng gói chuyên dụng và tiệt trùng sẵn.
- Đạt tiêu chuẩn chất lượng: ISO 13485.</t>
  </si>
  <si>
    <t>Kẹp khâu da 13</t>
  </si>
  <si>
    <t>- Chất liệu: kẹp khâu là chất liệu nhựa Polycacbonate; kim bấm khâu là chất liệu thép y khoa.
- Kích cỡ: kẹp khâu có chiều dài 158.54mm, chiều cao 85.67mm. Kim bấm khâu khi chưa sử dụng có đường kính 0.55mm chiều dài 13mm; sau khi kim được cố định vào vết mổ thì có chiều rộng 4.4mm chiều dài 6.5mm.
- Đặc tính: dùng trong việc đóng vết thương dễ dàng, tiết kiệm thời gian phẫu thuật, có tính thẩm mỹ cao. Thiết kế gọn, nhẹ dễ di chuyển. Được đóng gói chuyên dụng và tiệt trùng sẵn.
- Đạt tiêu chuẩn chất lượng: ISO 13485.</t>
  </si>
  <si>
    <t>Khớp gối toàn phần di động có xi măng NEW WAVE</t>
  </si>
  <si>
    <t>Khớp gối toàn phần Mobile bearing có xi măng có tâm chuyển động ở phía sau là đơn trục cho phép duỗi hoàn toàn góc lên đến 130 độ.
Sự  chuyển động giữa lồi cầu đùi và mâm chày cho phép độ rơ ít nhất là 5 độ.
Bề mặt tiếp xúc của lồi cầu đùi và lớp đệm ≥800 mm2 nhằm giảm lực tải để hạn chế bào mòn.
Miếng đệm mâm chày có tính di động làm giảm tốc độ bào mòn của polyethylene đến những điểm trên bề mặt khoảng 4-10 lần ít hơn so với khớp cố định.
Lồi cầu đùi: bằng hợp kim chromium cobalt molybdenum theo tiêu chuẩn ISO 5832-4 và ASTM F75, có 5 kíc cỡ bên trái, 5 kích cỡ bên phải.
Mâm chày:  bằng hợp kim chromium cobalt molybdenum theo tiêu chuẩn ISO 5832-4 và ASTM F75, có 6 kích cỡ.
Lớp đệm: bằng vật liệu polyethylene, chiều cao 9-11-13-15mm, mỗi chiều cao có 5 kích cỡ
Xương bánh chè: vật liệu polyethylene cao phân tử theo tiêu chuẩn ISO 5834-2 và ASTM F648, đường kính 31-34-37mm.</t>
  </si>
  <si>
    <t>Khớp háng bán phần có xi măng UHL - PAVI</t>
  </si>
  <si>
    <t>1. Chuôi có xi măng: Góc cổ chuôi: 135độ. Vật liệu thép không gỉ. Cổ chuôi 12/14 5 độ 40 phút, hình ê-líp và được đánh bóng gương.  Kích cỡ: 9, 10, 11, 12, 13, 14, 15, 16. Tiệt trùng sẵn bằng tia gamma.
2. Ổ cối bán phần: Bề mặt ngoài bằng thép ko gỉ, đánh bóng gương. Bề mặt bên trong bằng polyethylene. ĐK 42-58 bước tăng 2 tương ứng chỏm đk 22.2mm; Đk 42-60 bước tăng 2 tương ứng chỏm đk 28mm. Ổ cối có cơ chế khóa ràng chống trật khớp.
3.Đầu xương đùi (chỏm): Chất liệu: Thép không rỉ. Kích cỡ: 12/14 đk 22.2mm: có các size: 0; +3, 12/14 đk 28mm: có các size: -3.5; 0; +3.5; +7
4.Nút chặn
5.Xi măng</t>
  </si>
  <si>
    <t>Khớp háng bán phần không xi măng UHL - PAVI</t>
  </si>
  <si>
    <t>1.Chuôi xương đùi (cuống xương đùi): Góc cổ chuôi 135 độ. Vật liệu: hợp kim Titanium Aluminium Vanadium, được phủ 2 lớp gồm 1 lớp bột titanium và 1 lớp hydroxyapatite. Cổ chuôi 12/14, 5 độ 40 phút, hình ê-líp và được đánh bóng gương. Kích thước: size x chiều dài: 9 x 130mm; 10 x 140mm; 11 x 145mm; 12 x 150mm; 13 x 155mm; 14 x 160mm; 15 x 165mm; 16 x 170mm. Tiệt trùng sẵn bằng tia gamma.
2. Ổ cối bán phần: Bề mặt ngoài bằng thép ko gỉ, đánh bóng gương. Bề mặt bên trong bằng polyethylene. ĐK 42-58 bước tăng 2 tương ứng chỏm đk 22.2mm; Đk 42-60 bước tăng 2 tương ứng chỏm đk 28mm. Ổ cối có cơ chế khóa ràng chống trật khớp.
3.Đầu xương đùi (chỏm): Chất liệu: Thép không rỉ. Kích cỡ: 12/14 đk 22.2mm: có các size: 0; +3, 12/14 đk 28mm: có các size: -3.5; 0; +3.5; +7</t>
  </si>
  <si>
    <t>Khớp háng bán phần không xi măng, chuôi dài TARGOS - UHL</t>
  </si>
  <si>
    <t>1. Chuôi xương đùi: Góc cổ chuôi 135 độ, cổ xương đùi có gờ chống lún. Vật liệu : hợp kim Titanium Aluminium  Vanadium, được phủ 2 lớp gồm 1 lớp bột titanium và 1 lớp hydroxyapatite. Cổ chuôi 12/14 5 độ 40 phút, hình ê-líp và được đánh bóng gương. Chuôi có 2 lỗ bắt vít điều chỉnh. Có 3 kích cỡ: 12; 14; 16mm, chiều dài chuôi 200; 250; 300mm. Vít điều chỉnh: đk 5.5mm, dài 28-55mm; đk 3.2mm, dài 30-35mm
2. Ổ cối bán phần: Bề mặt ngoài bằng thép ko gỉ, đánh bóng gương. Bề mặt bên trong bằng polyethylene. ĐK 42-58 bước tăng 2 tương ứng chỏm đk 22.2mm; Đk 42-60 bước tăng 2 tương ứng chỏm đk 28mm. Ổ cối có cơ chế khóa ràng chống trật khớp.
3.Đầu xương đùi: Thép không rỉ. Kích cỡ: 12/14 đk 22.2mm: có các size: 0; +3, 12/14 đk 28mm: có các size: -3.5; 0; +3.5; +7</t>
  </si>
  <si>
    <t>Khớp háng toàn phần nhân tạo chuyển động đôi không xi măng QUATTRO PNP, Ceramic on Poly (COP)</t>
  </si>
  <si>
    <t>1. Chỏm + Lớp đệm: được thiết kế lắp sẵn với nhau; chỏm chuyển động bên trong lớp đệm, lớp đệm chuyển động bên trong ổ cối, tạo thành chuyển động kép. Chỏm Ceramic Ceralepine đk 28mm tương ứng ổ cối size 48-60mm, bước tăng 2mm. Tiệt trùng sẵn bằng tia gamma.
2. Ổ cối (cup): bề mặt ngoài có 2 lớp: lớp bên dưới phủ bột titanium, lớp bên trên phủ lớp hydroxyapatite toàn phần, vành ngoài có 6 đinh cố định chống xoay; đỉnh ổ cối có 4 đinh chống lật và xoay. Bề mặt bên trong được đánh bóng cao. Vật liệu: Hợp kim Cobalt - Chrome - molybdenum. Kích cỡ: 44-60 mm với bước tăng 2 mm. Chén đóng ổ cối được thiết kế gắn sẵn với cup, đóng gói tiệt trùng sẵn bằng tia gamma.
3.Chuôi xương đùi (cuống xương đùi): Góc cổ chuôi 135 độ. Vật liệu: hợp kim Titanium Aluminium  Vanadium, được phủ 2 lớp gồm 1 lớp bột titanium và 1 lớp hydroxyapatite. Cổ chuôi 12/14 5 độ 40 phút, hình ê-líp và được đánh bóng gương. Kích thước: size x chiều dài: 9 x 130mm; 10 x 140mm; 11 x 145mm; 12 x 150mm; 13 x 155mm; 14 x 160mm; 15 x 165mm; 16 x 170mm. Tiệt trùng sẵn bằng tia gamma.</t>
  </si>
  <si>
    <t>Khớp háng toàn phần không xi măng QUATTRO PNP, Metal on Poly (MOP)</t>
  </si>
  <si>
    <t>1. Đầu xương đùi (chỏm): Chỏm và lớp đệm được đóng thành 1 khối; chỏm chuyển động bên trong lớp đệm, lớp đệm chuyển động bên trong ổ cối, tạo thành chuyển động kép. Chất liệu: Thép không gỉ. Kích cỡ: 12/14 đk 22.2mm: có các size: 0; +3, 12/14 đk 28mm: có các size: -3.5; 0; +3.5; +7
2. Lớp đệm (liner): Vật liệu: Polyethylene. Size 44-60 bước tăng 2 tương ứng chỏm đk 22.2mm; size 48-60 bước tăng 2 tương ứng chỏm đk 28mm.
3. Ổ cối (cup): bề mặt ngoài có 2 lớp: lớp bên dưới phủ bột titanium, lớp bên trên phủ lớp hydroxyapatite toàn phần, vành ngoài có 6 đinh cố định chống xoay; đỉnh ổ cối có 4 đinh chống lật và xoay. Bề mặt bên trong được đánh bóng cao. Vật liệu: Hợp kim Cobalt - Chrome - molybdenum. Kích cỡ: 44-60 mm với bước tăng 2 mm. Chén đóng ổ cối được thiết kế gắn sẵn với cup, đóng gói tiệt trùng sẵn bằng tia gamma.
4. Chuôi xương đùi (cuống xương đùi): Góc cổ chuôi 135 độ. Vật liệu: hợp kim Titanium Aluminium Vanadium, được phủ 2 lớp gồm 1 lớp bột titanium  và 1 lớp hydroxyapatite. Cổ chuôi 12/14 5 độ 40 phút, hình ê-líp và được đánh bóng gương. Kích thước: size x chiều dài: 9 x 130mm; 10 x 140mm; 11 x 145mm; 12 x 150mm; 13 x 155mm; 14 x 160mm; 15 x 165mm; 16 x 170mm.  Tiệt trùng sẵn bằng tia gamma.</t>
  </si>
  <si>
    <t>Nẹp khóa thân xương cánh tay (Nẹp khóa bao quanh chuôi đầu trên xương cánh tay)</t>
  </si>
  <si>
    <t>Vật liệu nẹp bằng thép không gỉ. Kích thước:
-Chiều dài 120mm, thân nẹp có 8 lỗ khóa và 0 lỗ free
-Chiều dài 180mm, thân nẹp có 10 lỗ khóa và 0 lỗ free
Ron vis bằng titanium khóa bên trong lỗ nẹp, cơ chế khóa kiểu thiết kế hình nón côn 2 độ.
Đóng gói tiệt trùng sẵn chính hãng.
Sử dụng vít tự khóa titanium đk 3.5mm, dài 10-70mm</t>
  </si>
  <si>
    <t>Nẹp khóa bao quanh chuôi xương đùi IRON LADY, dài 200; 249mm</t>
  </si>
  <si>
    <t>Vật liệu nẹp bằng thép không gỉ. Kích thước:
-Chiều dài 200mm, thân nẹp có 14 lỗ khóa và 0 lỗ free
-Chiều dài 249mm, thân nẹp có 16 lỗ khóa và 0 lỗ free
Ron vis bằng titanium khóa bên trong lỗ nẹp, cơ chế khóa kiểu thiết kế hình nón côn 2 độ.
Có thể sử dụng với mắt khóa titanium cùng dây chỉ thép (khóa thép) có đk 2.0mm.
Đóng gói tiệt trùng sẵn chính hãng.
Sử dụng vít tự khóa titanium đk 3.5mm, dài 10-70mm</t>
  </si>
  <si>
    <t>Nẹp khóa bao quanh chuôi xương đùi IRON LADY, dài 300mm</t>
  </si>
  <si>
    <t>Vật liệu nẹp bằng thép không gỉ. Kích thước:
-Chiều dài 300mm, thân nẹp có 18 lỗ khóa và 0 lỗ free
Ron vis bằng titanium khóa bên trong lỗ nẹp, cơ chế khóa kiểu thiết kế hình nón côn 2 độ.
Có thể sử dụng với mắt khóa titanium cùng dây chỉ thép (khóa thép) có đk 2.0mm.
Đóng gói tiệt trùng sẵn chính hãng.
Sử dụng vít tự khóa titanium đk 3.5mm, dài 10-70mm</t>
  </si>
  <si>
    <t>Nẹp khóa bao quanh ổ khớp đầu dưới xương đùi (Nẹp khóa bao quanh ổ khớp (gối), đầu dưới xương đùi), loại 139; 179; 254mm</t>
  </si>
  <si>
    <t>Vật liệu nẹp bằng thép không gỉ. Kích thước:
-Chiều dài 139mm, đầu nẹp có 7 lỗ khóa và 0 lỗ free, thân nẹp có 4 lỗ khóa và 0 lỗ free
-Chiều dài 179mm, đầu nẹp có 7 lỗ khóa và 0 lỗ free, thân nẹp có 5 lỗ khóa và 0 lỗ free
-Chiều dài 254mm, đầu nẹp có 7 lỗ khóa và 0 lỗ free, thân nẹp có 8 lỗ khóa và 0 lỗ free
Ron vis bằng titanium khóa bên trong lỗ nẹp, cơ chế khóa kiểu thiết kế hình nón côn 2 độ.
Đóng gói tiệt trùng sẵn chính hãng.
Sử dụng vít tự khóa titanium đk 5.0mm, dài 12-110mm</t>
  </si>
  <si>
    <t>Nẹp khóa bao quanh ổ khớp đầu dưới xương đùi (Nẹp khóa bao quanh ổ khớp (gối), đầu dưới xương đùi), loại siêu dài</t>
  </si>
  <si>
    <t>Vật liệu nẹp bằng thép không gỉ. Kích thước:
-Chiều dài 327mm, đầu nẹp có 7 lỗ khóa và 0 lỗ free, thân nẹp có 11 lỗ khóa và 0 lỗ free
Ron vis bằng titanium khóa bên trong lỗ nẹp, cơ chế khóa kiểu thiết kế hình nón côn 2 độ.
Đóng gói tiệt trùng sẵn chính hãng.
Sử dụng vít tự khóa titanium đk 5.0mm, dài 12-110mm</t>
  </si>
  <si>
    <t>Nẹp khóa đầu dưới xương cánh tay dạng Fork</t>
  </si>
  <si>
    <t>Vật liệu nẹp bằng thép không gỉ. Kích thước:
-Chiều dài 109mm, đầu nẹp có 4 lỗ khóa và 0 lỗ free, thân nẹp có 3 lỗ khóa và 1 lỗ free
-Chiều dài 169mm, đầu nẹp có 4 lỗ khóa và 0 lỗ free, thân nẹp có 6 lỗ khóa và 1 lỗ free
Ron vis bằng titanium khóa bên trong lỗ nẹp, cơ chế khóa kiểu thiết kế hình nón côn 2 độ.
Đóng gói tiệt trùng sẵn chính hãng.
Sử dụng vít tự khóa titanium đk 3.5mm, dài 10-70mm; vít vỏ xương thép không gỉ đk 3.5mm, dài 12-70mm</t>
  </si>
  <si>
    <t>Vật liệu nẹp bằng thép không gỉ. Kích thước:
-Chiều dài 101mm, đầu nẹp có 9 lỗ khóa và 0 lỗ free, thân nẹp có 4 lỗ khóa và 0 lỗ free
Ron vis bằng titanium khóa bên trong lỗ nẹp, cơ chế khóa kiểu thiết kế hình nón côn 2 độ.
Đóng gói tiệt trùng sẵn chính hãng.
Sử dụng vít tự khóa titanium đk 3.5mm, dài 10-70mm; vít tự khóa titanium đk 2.5mm, dài 8-50mm</t>
  </si>
  <si>
    <t>Nẹp khóa đầu dưới xương chày, dài 250mm</t>
  </si>
  <si>
    <t>Vật liệu nẹp bằng thép không gỉ. Kích thước:
-Chiều dài 250mm, đầu nẹp có 7 lỗ khóa và 0 lỗ free, thân nẹp có 10 lỗ khóa và 1 lỗ free
Ron vis bằng titanium khóa bên trong lỗ nẹp, cơ chế khóa kiểu thiết kế hình nón côn 2 độ.
Đóng gói tiệt trùng sẵn chính hãng.
Sử dụng vít tự khóa titanium đk 3.5mm, dài 10-70mm; vít vỏ xương thép không gỉ đk 3.5mm, dài 10-70mm</t>
  </si>
  <si>
    <t>Vật liệu nẹp bằng thép không gỉ. Kích thước:
-Chiều dài 130mm, đầu nẹp có 7 lỗ khóa và 0 lỗ free, thân nẹp có 4 lỗ khóa và 1 lỗ free
-Chiều dài 190mm, đầu nẹp có 7 lỗ khóa và 0 lỗ free, thân nẹp có 7 lỗ khóa và 1 lỗ free
Ron vis bằng titanium khóa bên trong lỗ nẹp, cơ chế khóa kiểu thiết kế hình nón côn 2 độ.
Đóng gói tiệt trùng sẵn chính hãng.
Sử dụng vít tự khóa titanium đk 3.5mm, dài 10-70mm; vít vỏ xương thép không gỉ đk 3.5mm, dài 12-70mm</t>
  </si>
  <si>
    <t>Nẹp khóa đầu dưới xương mác KITE</t>
  </si>
  <si>
    <t>Vật liệu nẹp bằng thép không gỉ. Kích thước:
-Chiều dài 80mm, đầu nẹp có 4 lỗ khóa và 1 lỗ free, thân nẹp có 3 lỗ khóa và 1 lỗ free
-Chiều dài 108mm, đầu nẹp có 4 lỗ khóa và 1 lỗ free, thân nẹp có 4 lỗ khóa và 2 lỗ free
-Chiều dài 150mm, đầu nẹp có 4 lỗ khóa và 1 lỗ free, thân nẹp có 6 lỗ khóa và 3 lỗ free
Ron vis bằng titanium khóa bên trong lỗ nẹp, cơ chế khóa kiểu thiết kế hình nón côn 2 độ.
Đóng gói tiệt trùng sẵn chính hãng.
Sử dụng vít tự khóa titanium đk 2.5mm, dài 8-50mm; vít vỏ xương titanium đk 2.7mm, dài 10-40mm; vít dây chằng chéo thép không gỉ đk 3.5mm, dài 40-62mm</t>
  </si>
  <si>
    <t>Nẹp khóa Window đầu dưới xương quay</t>
  </si>
  <si>
    <t>Vật liệu nẹp bằng thép không gỉ. Kích thước:
-Chiều dài 48mm, đầu nẹp có 6 lỗ khóa và 0 lỗ free, thân nẹp có 2 lỗ khóa và 1 lỗ free
-Chiều dài 53mm, đầu nẹp có 7 lỗ khóa và 0 lỗ free, thân nẹp có 2 lỗ khóa và 1 lỗ free
Ron vis bằng titanium khóa bên trong lỗ nẹp, cơ chế khóa kiểu thiết kế hình nón côn 2 độ.
Đóng gói tiệt trùng sẵn chính hãng.
Sử dụng vít tự khóa titanium đk 2.5mm, dài 8-50mm; vít vỏ xương titanium đk 2.7mm, dài 10-40mm</t>
  </si>
  <si>
    <t>Nẹp khóa đầu dưới, giữa xương cánh tay (Nẹp khóa đầu dưới, hỏm khuỷu mặt trong xương cánh tay)</t>
  </si>
  <si>
    <t>Vật liệu nẹp bằng thép không gỉ. Kích thước:
-Chiều dài 103mm, đầu nẹp có 3 lỗ khóa và 0 lỗ free, thân nẹp có 4 lỗ khóa và 0 lỗ free
-Chiều dài 148mm, đầu nẹp có 3 lỗ khóa và 0 lỗ free, thân nẹp có 7 lỗ khóa và 0 lỗ free
Ron vis bằng titanium khóa bên trong lỗ nẹp, cơ chế khóa kiểu thiết kế hình nón côn 2 độ.
Đóng gói tiệt trùng sẵn chính hãng.
Sử dụng vít tự khóa titanium đk 3.5mm, dài 10-70mm; vít tự khóa titanium đk 2.5mm, dài 8-50mm</t>
  </si>
  <si>
    <t>Nẹp khóa đầu dưới, phía bên xương cánh tay (Nẹp khóa đầu dưới, hỏm khuỷu mặt bên xương cánh tay)</t>
  </si>
  <si>
    <t>Vật liệu nẹp bằng thép không gỉ. Kích thước:
-Chiều dài 98mm, đầu nẹp có 5 lỗ khóa và 0 lỗ free, thân nẹp có 4 lỗ khóa và 0 lỗ free
-Chiều dài 143mm, đầu nẹp có 5 lỗ khóa và 0 lỗ free, thân nẹp có 7 lỗ khóa và 0 lỗ free
Ron vis bằng titanium khóa bên trong lỗ nẹp, cơ chế khóa kiểu thiết kế hình nón côn 2 độ.
Đóng gói tiệt trùng sẵn chính hãng.
Sử dụng vít tự khóa titanium đk 3.5mm, dài 10-70mm; vít tự khóa titanium đk 2.5mm, dài 8-50mm</t>
  </si>
  <si>
    <t>Nẹp khóa đầu trên xương cánh tay PHF</t>
  </si>
  <si>
    <t>Vật liệu nẹp bằng thép không gỉ. Kích thước:
-Chiều dài 82mm, đầu nẹp có 7 lỗ khóa và 0 lỗ free, thân nẹp có 2 lỗ khóa và 1 lỗ free
-Chiều dài 125mm, đầu nẹp có 7 lỗ khóa và 0 lỗ free, thân nẹp có 4 lỗ khóa và 2 lỗ free
-Chiều dài 180mm, đầu nẹp có 7 lỗ khóa và 0 lỗ free, thân nẹp có 7 lỗ khóa và 2 lỗ free
Ron vis bằng titanium khóa bên trong lỗ nẹp, cơ chế khóa kiểu thiết kế hình nón côn 2 độ.
Đóng gói tiệt trùng sẵn chính hãng.
Sử dụng vít tự khóa titanium đk 3.5mm, dài 10-70mm; vít vỏ xương thép không gỉ đk 3.5mm, dài 12-70mm</t>
  </si>
  <si>
    <t>Nẹp khóa đầu trên xương cánh tay dạng móc Claw-PGR</t>
  </si>
  <si>
    <t>Vật liệu nẹp bằng thép không gỉ. Kích thước:
-Chiều dài 83mm, đầu nẹp có 6 lỗ khóa và 0 lỗ free, thân nẹp có 2 lỗ khóa và 1 lỗ free
-Chiều dài 124mm, đầu nẹp có 6 lỗ khóa và 0 lỗ free, thân nẹp có 4 lỗ khóa và 3 lỗ free
Ron vis bằng titanium khóa bên trong lỗ nẹp, cơ chế khóa kiểu thiết kế hình nón côn 2 độ.
Đóng gói tiệt trùng sẵn chính hãng.
Sử dụng vít tự khóa titanium đk 3.5mm, dài 10-70mm; vít vỏ xương thép không gỉ đk 3.5mm, dài 12-70mm</t>
  </si>
  <si>
    <t>Nẹp khóa đầu trên xương chày (Nẹp khóa đầu trên mặt ngoài xương chày)</t>
  </si>
  <si>
    <t>Vật liệu nẹp bằng thép không gỉ. Kích thước:
-Chiều dài 83mm, đầu nẹp có 4 lỗ khóa và 0 lỗ free, thân nẹp có 2 lỗ khóa và 0 lỗ free
-Chiều dài 143mm, đầu nẹp có 4 lỗ khóa và 0 lỗ free, thân nẹp có 5 lỗ khóa và 0 lỗ free
-Chiều dài 203mm, đầu nẹp có 4 lỗ khóa và 0 lỗ free, thân nẹp có 8 lỗ khóa và 0 lỗ free
Ron vis bằng titanium khóa bên trong lỗ nẹp, cơ chế khóa kiểu thiết kế hình nón côn 2 độ.
Đóng gói tiệt trùng sẵn chính hãng.
Sử dụng vít tự khóa titanium đk 5.0mm, dài 12-110mm</t>
  </si>
  <si>
    <t>Nẹp khóa đầu trên xương đùi, có móc PFF</t>
  </si>
  <si>
    <t>Vật liệu nẹp bằng thép không gỉ. Kích thước:
-Chiều dài 123mm, đầu nẹp có 3 lỗ khóa và 0 lỗ free, thân nẹp có 3 lỗ khóa và 0 lỗ free
-Chiều dài 173mm, đầu nẹp có 3 lỗ khóa và 0 lỗ free, thân nẹp có 5 lỗ khóa và 0 lỗ free
-Chiều dài 223mm, đầu nẹp có 3 lỗ khóa và 0 lỗ free, thân nẹp có 7 lỗ khóa và 0 lỗ free
Ron vis bằng titanium khóa bên trong lỗ nẹp, cơ chế khóa kiểu thiết kế hình nón côn 2 độ.
Đóng gói tiệt trùng sẵn chính hãng.
Sử dụng vít tự khóa titanium đk 5.0mm, dài 12-110mm; vít tự khóa titanium đk 7.0mm, dài 60-120mm</t>
  </si>
  <si>
    <t>Nẹp khóa đầu trên, phía bên xương chày (Nẹp khóa đầu trên mặt bên xương chày)</t>
  </si>
  <si>
    <t>Nẹp khóa Olecranon mỏm khuỷu, đầu trên xương trụ dạng chữ L</t>
  </si>
  <si>
    <t>Vật liệu nẹp bằng thép không gỉ. Kích thước:
-Chiều dài 105mm, đầu nẹp có 5 lỗ khóa và 0 lỗ free, thân nẹp có 4 lỗ khóa và 0 lỗ free
Ron vis bằng titanium khóa bên trong lỗ nẹp, cơ chế khóa kiểu thiết kế hình nón côn 2 độ.
Đóng gói tiệt trùng sẵn chính hãng.
Sử dụng vít tự khóa titanium đk 2.5mm, dài 8-50mm; vít tự khóa titanium đk 3.5mm, dài 10-70mm</t>
  </si>
  <si>
    <t>Nẹp khóa mỏm khuỷu, đầu trên xương trụ dạng Hook - OLECRANON</t>
  </si>
  <si>
    <t>Vật liệu nẹp bằng thép không gỉ. Kích thước:
-Chiều dài 90mm, thân nẹp có 5 lỗ khóa và 0 lỗ free
Ron vis bằng titanium khóa bên trong lỗ nẹp, cơ chế khóa kiểu thiết kế hình nón côn 2 độ.
Đóng gói tiệt trùng sẵn chính hãng.
Sử dụng vít tự khóa titanium đk 3.5mm, dài 10-70mm</t>
  </si>
  <si>
    <t>Nẹp khóa thân xương đùi ACP</t>
  </si>
  <si>
    <t>Vật liệu nẹp bằng thép không gỉ. Kích thước:
-Chiều dài 190mm, thân nẹp có 6 lỗ khóa và 2 lỗ free
-Chiều dài 240mm, thân nẹp có 8 lỗ khóa và 2 lỗ free
-Chiều dài 290mm, thân nẹp có 10 lỗ khóa và 2 lỗ free
Ron vis bằng titanium khóa bên trong lỗ nẹp, cơ chế khóa kiểu thiết kế hình nón côn 2 độ.
Có thể sử dụng với mắt khóa titanium cùng dây chỉ thép (khóa thép) có đk 2.0mm.
Đóng gói tiệt trùng sẵn chính hãng.
Sử dụng vít tự khóa titanium đk 5.0mm, dài 12-110mm</t>
  </si>
  <si>
    <t>Nẹp khóa thẳng xương cẳng tay, xương trụ-quay, ACP</t>
  </si>
  <si>
    <t>Vật liệu nẹp bằng thép không gỉ. Kích thước:
-Chiều dài 79mm, thân nẹp có 4 lỗ khóa và 2 lỗ free
-Chiều dài 111mm, thân nẹp có 6 lỗ khóa và 2 lỗ free
-Chiều dài 145mm, thân nẹp có 6 lỗ khóa và 2 lỗ free
Ron vis bằng titanium khóa bên trong lỗ nẹp, cơ chế khóa kiểu thiết kế hình nón côn 2 độ.
Đóng gói tiệt trùng sẵn chính hãng.
Sử dụng vít tự khóa titanium đk 3.5mm, dài 10-70mm; vít vỏ xương thép không gỉ đk 3.5mm, dài 12-70mm</t>
  </si>
  <si>
    <t>Nẹp khóa xương chày và xương cánh tay ACP</t>
  </si>
  <si>
    <t>Vật liệu nẹp bằng thép không gỉ. Kích thước:
-Chiều dài 122mm, thân nẹp có 6 lỗ khóa và 2 lỗ free
-Chiều dài 169mm, thân nẹp có 6 lỗ khóa và 2 lỗ free
-Chiều dài 209mm, thân nẹp có 8 lỗ khóa và 2 lỗ free
-Chiều dài 249mm, thân nẹp có 10 lỗ khóa và 2 lỗ free
Ron vis bằng titanium khóa bên trong lỗ nẹp, cơ chế khóa kiểu thiết kế hình nón côn 2 độ.
Có thể sử dụng với mắt khóa titanium cùng dây chỉ thép (khóa thép) có đk 2.0mm.
Đóng gói tiệt trùng sẵn chính hãng.
Sử dụng vít tự khóa titanium đk 5.0mm, dài 12-110mm</t>
  </si>
  <si>
    <t>Vật liệu nẹp bằng thép không gỉ. Kích thước:
-Chiều dài 70mm, thân nẹp có 4 lỗ khóa và 0 lỗ free
-Chiều dài 94mm, thân nẹp có 6 lỗ khóa và 0 lỗ free
-Chiều dài 95mm, thân nẹp có 6 lỗ khóa và 0 lỗ free
Ron vis bằng titanium khóa bên trong lỗ nẹp, cơ chế khóa kiểu thiết kế hình nón côn 2 độ
Đóng gói tiệt trùng sẵn chính hãng.
Sử dụng vít tự khóa titanium đk 3.5mm, dài 10-70mm</t>
  </si>
  <si>
    <t>Vật liệu nẹp bằng thép không gỉ. Kích thước:
-Chiều dài 63mm, đầu nẹp có 3 lỗ khóa và 0 lỗ free. thân nẹp có 3 lỗ khóa và 0 lỗ free
Ron vis bằng titanium khóa bên trong lỗ nẹp, cơ chế khóa kiểu thiết kế hình nón côn 2 độ.
Đóng gói tiệt trùng sẵn chính hãng.
Sử dụng vít tự khóa titanium đk 3.5mm, dài 10-70mm</t>
  </si>
  <si>
    <t>Vật liệu nẹp bằng thép không gỉ. Kích thước:
-Chiều dài 58mm, đầu nẹp và thân nẹp có 4 lỗ khóa và 0 lỗ free
Ron vis bằng titanium khóa bên trong lỗ nẹp, cơ chế khóa kiểu thiết kế hình nón côn 2 độ.
Đóng gói tiệt trùng sẵn chính hãng.
Sử dụng vít tự khóa titanium đk 2.5mm, dài 8-50mm</t>
  </si>
  <si>
    <t>Nẹp khóa xương gót MERCURY</t>
  </si>
  <si>
    <t>Vật liệu nẹp bằng titanium. Kích thước:
-Chiều dài 56mm, đầu nẹp có 11 lỗ khóa và 0 lỗ free
-Chiều dài 67mm, đầu nẹp có 11 lỗ khóa và 0 lỗ free
Ron vis bằng titanium khóa bên trong lỗ nẹp, cơ chế khóa kiểu thiết kế hình nón côn 2 độ.
Đóng gói tiệt trùng sẵn chính hãng.
Sử dụng vít tự khóa titanium đk 2.5mm, dài 8-50mm</t>
  </si>
  <si>
    <t>Nẹp khóa đầu dưới xương quay WRISTAR, dài 50mm</t>
  </si>
  <si>
    <t>Vật liệu nẹp bằng titanium. Kích thước:
-Chiều dài 50mm, đầu nẹp có 7 lỗ khóa và 0 lỗ free, thân nẹp có 2 lỗ khóa và 1 lỗ free
Ron vis bằng titanium khóa bên trong lỗ nẹp, cơ chế khóa kiểu thiết kế hình nón côn 2 độ.
Đóng gói tiệt trùng sẵn chính hãng.
Sử dụng vít tự khóa titanium đk 2.5mm, dài 8-50mm; vít vỏ xương titanium đk 2.7mm, dài 10-40mm</t>
  </si>
  <si>
    <t>Nẹp khóa đầu dưới xương quay WRISTAR, dài 86mm</t>
  </si>
  <si>
    <t>Vật liệu nẹp bằng titanium. Kích thước:
-Chiều dài 86mm, đầu nẹp có 7 lỗ khóa và 0 lỗ free, thân nẹp có 5 lỗ khóa và 1 lỗ free
Ron vis bằng titanium khóa bên trong lỗ nẹp, cơ chế khóa kiểu thiết kế hình nón côn 2 độ.
Đóng gói tiệt trùng sẵn chính hãng.
Sử dụng vít tự khóa titanium đk 2.5mm, dài 8-50mm; vít vỏ xương titanium đk 2.7mm, dài 10-40mm</t>
  </si>
  <si>
    <t>Vật liệu titanium. Vít tự khóa, tự taro, đầu vít hình nón 2 độ. Đường kính 2.5mm, dài 8-50mm. Đóng gói tiệt trùng sẵn chính hãng</t>
  </si>
  <si>
    <t>Vật liệu titanium. Vít tự khóa, tự taro, đầu vít hình nón 2 độ. Đường kính 3.5mm, dài 10-90mm. Đóng gói tiệt trùng sẵn chính hãng</t>
  </si>
  <si>
    <t>Vật liệu titanium. Vít tự khóa, tự taro, đầu vít hình nón 2 độ. Đường kính 5.0mm, dài 12-110mm. Đóng gói tiệt trùng sẵn chính hãng</t>
  </si>
  <si>
    <t>Vít vỏ xương đường kính 2.7mm; 3.5mm</t>
  </si>
  <si>
    <t>Vít đường kính 2.7mm, dài 10-40mm, titanium. Đóng gói tiệt trùng sẵn chính hãng
Vít đường kính 3.5mm, dài 12-70mm, thép không gỉ. Đóng gói tiệt trùng sẵn chính hãng</t>
  </si>
  <si>
    <t>Vật liệu titanium, đường kính 5mm, dài 30-60mm. Đóng gói tiệt trùng sẵn chính hãng</t>
  </si>
  <si>
    <t>Vật liệu titanium. Vít tự khóa, tự taro, đầu vít hình nón 2 độ. Đường kính 7.0mm, dài 60-120mm. Đóng gói tiệt trùng sẵn chính hãng</t>
  </si>
  <si>
    <t>Đinh nội tủy xương đùi ELOS, loại ngắn 180mm, kèm vít đầu xương (đầu gần) và vít thân xương (đầu xa)</t>
  </si>
  <si>
    <t>Gồm:
Đinh nội tủy: Vật liệu titanium, có mặt bên dẹt, kích thước 12mm x 13mm x 13mm x15mm, đk 10mm, dài 180mm, góc 127 độ, có khe hở đầu xa tạo đàn hồi cho implant, diện tích bề mặt 176mm2.
Nắp đậy đinh nội tủy: titanium
Vít thân xương (đầu xa): titanium, đk 5.0mm, dài 30-60mm
Vít đầu xương (đầu gần): titanium, đk 10.5mm, dài 70-125mm
Vít chống xoay: titanium, đk 5.0mm, dài 65-100mm (tùy trường hợp phẫu thuật)
Đóng gói tiệt trùng sẵn chính hãng.</t>
  </si>
  <si>
    <t>Đinh nội tủy xương đùi ELOS, loại dài 300mm, kèm vít đầu xương (đầu gần) và vít thân xương (đầu xa)</t>
  </si>
  <si>
    <t>Gồm:
Đinh nội tủy: Vật liệu titanium, có mặt bên dẹt, kích thước 12mm x 13mm x 13mm x15mm, đk 10mm, dài 300mm, góc 127 độ, có khe hở đầu xa tạo đàn hồi cho implant, diện tích bề mặt 176mm2.
Nắp đậy đinh nội tủy: titanium
Vít thân xương (đầu xa): titanium, đk 5.0mm, dài 30-60mm
Vít đầu xương (đầu gần): titanium, đk 10.5mm, dài 70-125mm
Vít chống xoay: titanium, đk 5.0mm, dài 65-100mm (tùy trường hợp phẫu thuật)
Đóng gói tiệt trùng sẵn chính hãng.</t>
  </si>
  <si>
    <t>Vít chống xoay đường kính 5.0mm đi kèm đinh nội tủy xương đùi.</t>
  </si>
  <si>
    <t>Vật liệu titanium, đường kính 5mm, dài 65-100mm. Đóng gói tiệt trùng sẵn chính hãng. Tùy trường hợp phẫu thuật sử dụng loại vít này.</t>
  </si>
  <si>
    <t>Vít cố định dây chằng BIOSURE-HA, các cỡ</t>
  </si>
  <si>
    <t>Sử dụng trong phẫu thuật tái tạo dây chằng chéo khớp gối. Có vít ren ngược phù hợp với gối phải. Đường kính: 6, 7, 8, 9, 10, 11 mm. Chiều dài: 20, 25, 30, 35 mm. Chất liệu: sinh học tự tiêu 75% poly-L-lactic acid PLLA kết hợp với 25% Hydroxyapatite (HA)</t>
  </si>
  <si>
    <t>Cái/ hộp
Đã tiệt trùng</t>
  </si>
  <si>
    <t>Chốt neo cố định dây chằng ENDOBUTTON CL ULTRA, các cỡ</t>
  </si>
  <si>
    <t>• Thiết kế chốt: 4 lỗ, Chiều dài chốt:  ≥ 12mm, chiều rộng chốt ≥ 4mm, dày ≥ 2mm.
• Chỉ kéo màu trắng, chỉ lật màu xanh.
• Chiều dài vòng treo gân: từ 10 - 35 mm
• Chất liệu: Chốt chất liệu titanium/Cobalt Chrome. Vòng treo gân được tạo bởi vật liệu Polyester hoặc tương đương đường kính ≥ 5mm.
 Độ di lệch &lt; 1mm. Sức căng tối đa &gt;1300N</t>
  </si>
  <si>
    <t>Vít neo ngang cố định dây chằng điều chỉnh được độ dài ULTRABUTTON</t>
  </si>
  <si>
    <t>- Kích thước: dài ≥ 12mm, rộng ≥ 4mm, dày 2mm; 8 lỗ
- Chất liệu chốt: titanium/Peek/CoCr
- Chất liệu vòng treo: Ultrahigh Molecular Weight Polyethylene (UHMWPE)/Peek/CoCr
- Điều chỉnh được chiều dài vòng treo từ 10 – 105 mmm
- Đường kính chỉ vòng loop: ≥ 1.5 mm
- Dùng 1 sợi chỉ polyester #2 duy nhất để kéo và lật
- Cơ chế khoá bên trong, giúp tối đa gân trong đường hầm và tối thiểu lực siết vòng treo.
- Vòng treo có bao bảo vệ gân.
- Có vòng chỉ thắt giúp thắt chỉ bằng một tay
- Sức căng tối đa &gt;1500N, độ di lệch &lt; 2mm</t>
  </si>
  <si>
    <t>Vít chỉ khâu sụn chêm UltraFastfix</t>
  </si>
  <si>
    <t>Sử dụng kỹ thuật khâu sụn chêm All-Inside, được thiết kế để dễ dàng làm bung chốt. Gồm hai neo 5mm chất liệu PEEK và nút chỉ số 0 buộc sẵn không tiêu UltraBraid chất liệu UHMW polyethelene</t>
  </si>
  <si>
    <t>Vít chỉ khâu sụn chêm FAST-FIX 360</t>
  </si>
  <si>
    <t>Sử dụng kỹ thuật khâu sụn chêm All -Inside. Thiết kế chốt trượt bung neo chủ động 360° cho phép bung neo tại mọi vị trí tay. Gồm hai neo 5mm chất liệu PEEK OPTIMA và nút chỉ không tiêu 2-0 ULTRABRAID chất liệu, UHMW polyethelene. Tích hợp khoá giới hạn độ sâu từ 10-18mm. Mũi kim 17 gauge</t>
  </si>
  <si>
    <t>Lưỡi bào xương ngược chiều rỗng nòng ACUFEX TRUNAV</t>
  </si>
  <si>
    <t>Mũi khoan ngược sử dụng trong kĩ thuật tái tạo dây chằng chéo All-inside. Một hộp bao gồm mũi khoan  ngược, mũi khoan dẫn đường 2.4mm và cây rút chỉ. Khoan tiến tạo đường hầm đường kính 4.9mm. Lưỡi cắt có thể thu vào, bào ngược tạo đường hầm đường kính 5.5mm - 12mm, bước tăng 0.5mm. Có ống đo chiều dài cầu xương.</t>
  </si>
  <si>
    <t>Chỉ không tiêu ULTRABRAID, các loại</t>
  </si>
  <si>
    <t xml:space="preserve">Chỉ không tiêu số 2 kèm kim, kim có hình dạng bán nguyệt. Chất liệu: Polyethylene khối lượng phân tử siêu cao - (UHMW) polyethylene và polypropylene. Dài 38 Inch. Màu sắc: trắng và trắng bện xanh. Đã tiệt trùng. Sức căng ≥227N (51lb), độ bền kéo ≥138N (31lb). </t>
  </si>
  <si>
    <t>Cái/ gói
Đã tiệt trùng</t>
  </si>
  <si>
    <t>Vít chỉ neo đôi, tự tiêu, khâu chóp xoay TWINFIX ULTRA HA</t>
  </si>
  <si>
    <t xml:space="preserve">Dùng trong phẫu thuật Nội soi khớp vai. Thiết kế ren cắt ở đầu xa giúp dễ đặt neo và ren khoá ở đầu gần chống bật neo.
• Chất liệu PLLA - HA tự tiêu giúp tăng tốc độ liền xương, đã tiệt trùng
• Kèm hai hoặc ba sợi chỉ Ultrabraid số 2
• Đường kính 4.5mm, 5.5mm, 6.5mm tương ứng chiều dài 18.7mm,19.2mm, 19.2mm
</t>
  </si>
  <si>
    <t>Vít chỉ tự tiêu khâu sụn viền OSTEORAPTOR đường kính 2.9mm có phủ HA, kèm 2 sợi chỉ Ultra</t>
  </si>
  <si>
    <t>Dùng trong phẫu thuật Nội soi khớp
. Vít được kết nối sẵn với tay đóng.
• Chất liệu tự tiêu PLLA kết hợp HA,  đã tiệt trùng
•  Kèm hai sợi chỉ siêu bền Ultrabraid số 2, Đường kính 2.9 mm. Đường kính ngoài 3.7 mm, dài 11.5mm</t>
  </si>
  <si>
    <t>Vít chỉ neo FOOTPRINT ULTRA PK</t>
  </si>
  <si>
    <t>Chất liệu: PEEK - OPTIMA, đã tiệt trùng. Sử dụng trong khâu hàng ngoài chóp xoay khớp vai. Tay vặn giới hạn mô men xoắn, đảm bảo chốt bên trong khoá chỉ vào thân neo. Thiết kế neo đóng với ren hình ngạnh mọc ngang giúp chống bật neo và dễ đóng neo. Kích thước neo: 4.5mm và 5.5mm tương ứng đường kính 5.8mm và 6.7mm. Chiều dài bung tương ứng 20.4mm và 20.8mm</t>
  </si>
  <si>
    <t>Lưỡi bào (mài) xương DYONICS các cỡ cửa sổ mài rộng, thiết kế rỗng nòng DYONICS</t>
  </si>
  <si>
    <t>Lưỡi bào xương thẳng sử dụng trong nội soi khớp, có vạch màu chốt, mã màu theo cỡ để nhận diện, đã tiệt trùng. Đường kính: 4.0mm, 5.5mm. Tốc độ tối đa 8000 vòng/phút. Tương thích với tay bào DYONICS POWERMAX ELITE</t>
  </si>
  <si>
    <t>Lưỡi bào sụn khớp DYONICS, cửa sổ bào rộng, thiết kế rỗng nòng</t>
  </si>
  <si>
    <t>Lưỡi bào cắt lọc mô dùng trong nội soi khớp. Thẳng, dùng một lần, mã màu theo cỡ để nhận diện. Thiết kế có răng hoặc không răng, đường kính 3.5mm, 4.5mm, 5.5mm. Tương thích với tay bào DYONICS POWERMAX ELITE. Có tính năng khoá cửa sổ hút. Có hai chế độ cắt dao động.</t>
  </si>
  <si>
    <t>Lưỡi bào DYONICS ELITE các cỡ</t>
  </si>
  <si>
    <t>Lưỡi bào cắt lọc mô dùng trong nội soi khớp. Thẳng hoặc cong dài 17mm, dùng một lần, mã màu theo cỡ để nhận diện. Thiết kế răng vát ở cả hai mặt, đường kính 3.5mm, 4.5mm, 5.5mm. Chiều dài làm việc: 13.3 cm. Tương thích với tay bào DYONICS POWERMAX ELITE. Có tính năng khoá cửa sổ hút. Có hai chế độ cắt dao động.</t>
  </si>
  <si>
    <t>Dây dẫn dịch tưới hoạt dịch ổ khớp DYONICS 25 (cho chạy máy)</t>
  </si>
  <si>
    <t>Dây sử dụng cho máy bơm nước DYONICS 25. Lưu lượng nước lên tới 2.5l/phút, có hộp điều khiển.</t>
  </si>
  <si>
    <t>Dụng cụ khâu (cây đẩy chỉ) ACCU PASS</t>
  </si>
  <si>
    <t>Cây đẩy luồn chỉ. Gồm các loại đầu mũi thẳng, cong trái 45 độ, cong phải 45 độ, uốn lên trên 45 độ, uốn lên trên 70 độ, hình lưỡi liềm. Vô trùng, sử dụng một lần. Thiết kế tay cầm thao tác một tay, có bánh xe. Thân cứng một mảnh chống cong và gẫy. Kèm chỉ  #1 Monofiament dài 48"</t>
  </si>
  <si>
    <t>Kim lưỡi gà khâu chóp xoay TRUE PASS</t>
  </si>
  <si>
    <t>Kim dùng cho súng khâu chóp xoay TRUEPASS. Chất liệu thép không gỉ, dùng một lần. Mũi kim phủ Polymer giúp xuyên qua mô mềm một cách trơn tru, bảo vệ mũi kim tránh gẫy. Cho phép xuyên chỉ qua mô dày tới 10mm. Phù hợp xuyên chỉ số 2.</t>
  </si>
  <si>
    <t>Lưỡi cắt đốt mô bằng sóng radio cao tần Ambient  Super Turbo Vac 90</t>
  </si>
  <si>
    <t>• Đầu đốt dùng công nghệ Coblation, cắt ở nhiệt độ thấp hơn so với đầu đốt RF thông thường. Phần cách nhiệt được phủ vật liệu PET (polyethylene terephthalate)
• Tạo plasma dày 100-200µm giúp cắt đốt chính xác, tối thiểu tổn thương tới mô xung quanh
• Có mạch bảo vệ ống kính, ngắt đầu đốt khi lại gần hoặc tiếp xúc với kim loại
• Có cảm biến theo dõi nhiệt độ chất lỏng trong khớp
• Có đường hút nước
• Đường kính mũi 5.25mm
• Đường kính phần thân 3,75mm
• Chiều dài làm việc: 5.4 inch (tương đương với 13.7cm)
• Độ chính xác nhiệt độ ± 3 độ c
• Đầu mũi nghiêng 90°</t>
  </si>
  <si>
    <t>Lưỡi cắt đốt mô bằng sóng radio cao tần SUPER TURBO VAC 90</t>
  </si>
  <si>
    <t>• Đầu đốt dùng công nghệ Coblation, cắt ở nhiệt độ thấp hơn so với đầu đốt RF thông thường. Phần cách nhiệt được phủ vật liệu PET (polyethylene terephthalate).
• Tạo plasma dày 100-200µm giúp cắt đốt chính xác, tối thiểu tổn thương tới mô xung quanh
• Có mạch bảo vệ ống kính, ngắt đầu đốt khi lại gần hoặc tiếp xúc với kim loại
• Có đường hút nước
• Đường kính mũi 5.25mm
• Đường kính phần thân 3,75mm
• Chiều dài làm việc: 5.4 inch (tương đương với 13.7cm)
• Đầu mũi nghiêng 90°</t>
  </si>
  <si>
    <t>Lưỡi cắt đốt mô bằng sóng radio cao tần STARVAC</t>
  </si>
  <si>
    <t>Đầu đốt mô mềm dùng công nghệ Coblation, cắt ở nhiệt độ thấp hơn so với đầu đốt RF thông thường. Khe hút đơn hình ngôi sao. Đầu mũi nghiêng 90°. Đường kính mũi (tối đa) 5.5mm, đường kính thân 3.5 mm. Điện cực đốt gồm 4 viên cầu.</t>
  </si>
  <si>
    <t xml:space="preserve">Ống canunal (trocar) nhựa  CLEAR TRAC </t>
  </si>
  <si>
    <t>Ống trocar nhựa. Tích hợp khoá ba lớp giảm rò dịch khi thao tác. Thiết kế nhấn vào, vặn ra giúp bám chắc vào mô và đem lại khả năng điều chỉnh hữu ích. Chất liệu: polycarbonate, Latex-free. 
Đường kính 4.5mm (chiều dài: 72mm)
Đường kính 5.5mm (chiều dài: 45,55,72mm)
Đường kính 6.5mm (chiều dài: 72mm)
Đường kính 7.0mm (chiều dài: 72mm)
Đường kính 8.5mm (chiều dài: 45,72,90mm)</t>
  </si>
  <si>
    <t>Bộ kim và kẹp thu chỉ FIRSTPASS</t>
  </si>
  <si>
    <t>Bộ kim và kẹp thu chỉ dùng cho súng khâu chóp xoay FIRSTPASS. Kim tròn, uốn cong sẵn chất liệu nitinol. Mũi kim có rãnh để mang và bảo vệ chỉ.</t>
  </si>
  <si>
    <t>Vít neo không buộc chỉ BIORAPTOR KNOTLESS 2.9</t>
  </si>
  <si>
    <t>Vít neo không buộc chỉ BIORAPTOR KNOTLESS, vít 2.9mm, thân cán dài 6.3". Thiết kế chốt bên trong khoá chỉ. Chất liệu PEEK.</t>
  </si>
  <si>
    <t>Đinh đàn hồi Titan kết hợp xương Nhi</t>
  </si>
  <si>
    <t>* Chất liệu Titanium.
 - ĐK thân đinh 1.5/2.0/2.5/3.0/3.5/4.0mm, dài 300-&gt; 440mm, ĐK nắp đinh 6.0-7.5mm, cao 14-25mm.
 - Thân dẻo đàn hồi, 1 đầu cong dẹp, 1 đầu tròn, dùng KHX Nhi. 
* Đạt tiêu chuẩn ISO, CE…</t>
  </si>
  <si>
    <t>Đinh chốt nội tủy Titan chống xoay đầu trên xương đùi.</t>
  </si>
  <si>
    <t>* Chất liệu Titanium.
 - Đinh ngắn: ĐK 9/10/11/12mm, dài 170-&gt;240mm. 
 - Đinh dài phân biệt trái/phải: ĐK 9/10/11mm, dài 300-&gt; 420mm.
 - Thân đinh rỗng, đầu trên có 1 vít cổ chống xoay dạng lưỡi đóng, ĐK 10mm, dài 70-&gt;115mm, đầu dưới có 1-2 vít chốt 4.8mm, dài 25-&gt;85mm, nắp đinh cao 0-&gt;18mm.
* Đạt tiêu chuẩn ISO, CE...</t>
  </si>
  <si>
    <t>Đinh chốt nội tủy Titan chống xoay xương đùi.</t>
  </si>
  <si>
    <t>* Chất liệu Titanium.
 - Đường kính 9/10/11/12mm, dài 320-&gt;420mm.
 - Thân đinh rỗng có trái/phải, đầu trên dùng 2 vít chốt cổ 6.4mm hoặc 2 vít chốt 4.8mm, đầu dưới có 2 lỗ chốt 4.8mm, nắp đinh cao 10-30mm.
 - Vít cổ 6.4mm dài 65-&gt;115mm, vít chốt 4.8mm dài 25-&gt;85mm.
* Đạt tiêu chuẩn ISO, CE...</t>
  </si>
  <si>
    <t>Đinh chốt nội tủy Titan chống xoay xương chày.</t>
  </si>
  <si>
    <t>* Chất liệu Titanium.
 - Đường kính 8/9/10/11/12mm, dài 270-&gt;375mm.
 - Thân đinh rỗng đầu trên có 3 lỗ chốt 5.0mm, 2 lỗ chốt 4.0mm, đầu dưới có 4 lỗ chốt 4.0mm, nắp đinh cao 5-&gt;18mm.
 - Vít chốt 5.0mm dài 25-&gt;90mm, 4.0mm dài 24-&gt;80mm.
* Đạt tiêu chuẩn ISO, CE…</t>
  </si>
  <si>
    <t>Vít rỗng nén ép Titan không đầu.</t>
  </si>
  <si>
    <t>* Chất liệu Titanium (có dẫn hướng).
 - Vít 2.5mm: Dài 8-&gt;30mm, tăng 1-2mm.
 - Vít 3.5mm: Dài 16-&gt;40mm, tăng 2mm.
 - Vít 4.0mm: Dài 16-&gt;40mm, tăng 2mm, 40-&gt;50mm, tăng 5mm.
 - Thân vít rỗng, đầu vặn hình sao, mũi tự khoan, tự taro.
* Đạt tiêu chuẩn ISO, CE...</t>
  </si>
  <si>
    <t>Vít xốp rỗng Titan bán phần ren.</t>
  </si>
  <si>
    <t>* Chất liệu Titanium (kèm vòng đệm).
 - Vít 3.5mm: Dài 20-&gt;50mm, tăng 5mm. 
 - Vít 4.0mm: Dài 20-&gt;50mm, tăng 5mm. 
 - Vít 4.5mm: Dài 30-&gt;70mm, tăng 5mm. 
 - Vít 7.3mm: Dài 50-&gt;110mm, tăng 5mm.
 - Thân vít rỗng có 1 phần ren, đầu vặn lục giác, mũi vít tự khoan, tự taro.
* Đạt tiêu chuẩn ISO, CE...</t>
  </si>
  <si>
    <t>Nẹp khóa nén ép Titan đầu trên xương quay 2.4/2.7mm.</t>
  </si>
  <si>
    <t>* Chất liệu Titanium.
 - Nẹp chỏm trái/phải: 8/9/10 lỗ, dài 38-&gt;56mm, dày ≤ 2.0mm, đầu gấp góc có 5 lỗ khóa.
 - Nẹp cổ: Thân 3/4 lỗ, dài 40-50mm, dày ≤ 2.0mm, đầu nẹp cong mở rộng có 5 lỗ khóa.
 - Nẹp dùng vít 2.4/2.7mm, thân có lỗ kép kết hợp vít khóa hoặc nén ép.
* Đạt tiêu chuẩn ISO, CE, FDA 510k…</t>
  </si>
  <si>
    <t xml:space="preserve">Nẹp khóa nén ép Titan đầu dưới xương quay T 2.4/2.7mm. </t>
  </si>
  <si>
    <t>* Chất liệu Titanium.
 - Nẹp T nghiêng: thân 3-5 lỗ, đầu 5 lỗ, dài 43-&gt;61mm, dày ≤ 1.5mm.
 - Nẹp T thẳng: Thân 3-&gt;13 lỗ, đầu 4/5 lỗ, dài 47-&gt;137mm, dày ≤ 2.0mm.
 - Nẹp phân biệt  trái/phải, dùng vít 2.4/2.7mm, thân có lỗ kép kết hợp vít khóa hoặc nén ép.
* Đạt tiêu chuẩn ISO, CE, FDA 510k…</t>
  </si>
  <si>
    <t>Nẹp khóa nén ép Titan đầu dưới xương quay mặt lưng 2.4/2.7mm.</t>
  </si>
  <si>
    <t>* Chất liệu Titanium.
 - Nẹp mặt bên 5-6 lỗ, dài 48-57mm, dày ≤ 1.5mm.
 - Nẹp L trái/phải: Đầu có 2-3 lỗ vít khóa, thân 3-4 lỗ, dài 40-&gt;49mm, dày ≤ 1.5mm.
 - Nẹp T đầu có 3 lỗ khóa, thân 3-4 lỗ, dài 40-&gt;49mm, dày ≤ 1.5mm.
 - Nẹp dùng vít 2.4/2.7mm, thân có lỗ kép, kết hợp vít khóa hoặc nén ép.
* Đạt tiêu chuẩn ISO, CE, FDA 510k…</t>
  </si>
  <si>
    <t>Nẹp khóa đa hướng Titan đầu dưới xương quay 2.4/2.7mm.</t>
  </si>
  <si>
    <t>* Chất liệu Titanium.
 - Nẹp tiêu chuẩn: Đầu có 6 lỗ khóa đa hướng, thân 2/3/4/5 lỗ, dài 42-&gt;72mm, dày ≤ 2mm.
 - Nẹp bản hẹp: Đầu có 4 lỗ khóa đơn, 1 lỗ khóa đôi đa hướng, thân 2/3/4/5 lỗ dài 45-&gt;75mm, dày ≤ 2mm.  
 - Nẹp bản rộng: Đầu có 7 lỗ khóa đa hướng, thân 2/3/4/5 lỗ dài 47-&gt;77mm, dày ≤ 2mm.
 - Nẹp có trái/phải, dùng vít 2.4/2.7mm, thân có lỗ kép kết hợp vít khóa hoặc nén ép, đầu có cửa sổ tam giác, lỗ cố định K-wire.
* Đạt tiêu chuẩn ISO, CE, FDA 510k…</t>
  </si>
  <si>
    <t>Nẹp khóa đa hướng Titan đầu dưới xương quay mặt lưng 2.4/2.7mm</t>
  </si>
  <si>
    <t>* Chất liệu Titanium.
 - Nẹp T đầu 3 lỗ, thân 3-5 lỗ, dài 37-&gt;51mm, dày ≤ 2mm.
 - Nẹp mặt bên 5-6 lỗ, dài 46-&gt;57mm, dày ≤ 2mm.
 - Nẹp trung tính trái/phải, đầu có 2 vít khóa, thân 5-6 lỗ, dài 41-&gt;49mm, dày ≤ 2mm.
 - Nẹp dùng vít 2.4/2.7mm, thân có lỗ kép kết hợp vít khóa hoặc nén ép .
* Đạt tiêu chuẩn ISO, CE, FDA 510k…</t>
  </si>
  <si>
    <t>Nẹp khóa nén ép Titan đầu dưới xương cánh tay mặt trong.</t>
  </si>
  <si>
    <t>* Chất liệu Titanium.
 - Nẹp 2.7/3.5mm: Đầu thuôn nhọn có 3 lỗ khóa 2.4/2.7mm, thân 3/5/7/9/14 lỗ, dài 59-201mm, dày ≤ 2.5mm, phân biệt trái/phải.
 - Nẹp 3.5mm: Đầu có 3 lỗ khóa 3.5mm, thân 7/9/11/13/15 lỗ dài 80-184mm, dày ≤ 3mm.
 - Thân có rãnh cắt, lỗ kép kết hợp vít khóa hoặc nén ép 3.5mm.
* Đạt tiêu chuẩn ISO, CE, FDA 510k…</t>
  </si>
  <si>
    <t>Nẹp khóa nén ép Titan đầu dưới xương cánh tay mặt ngoài.</t>
  </si>
  <si>
    <t>* Chất liệu Titanium.
 - Nẹp móc: Đầu có 5 lỗ khóa 2.4/2.7mm, thân 3/5/7/9/14 lỗ, dài 65-&gt;208mm, dày ≤ 2.5mm.
 - Nẹp không móc: Đầu có 3 lỗ khóa 2.4/2.7mm, thân 3/5/7/9/14 lỗ, dài 65-&gt;208mm, dày ≤ 2.5mm.
 - Thân nẹp có rãnh cắt, lỗ kép kết hợp vít khóa hoặc nén ép 3.5mm.
* Đạt tiêu chuẩn ISO, CE, FDA 510k…</t>
  </si>
  <si>
    <t>Nẹp khóa nén ép Titan đầu ngoài xương đòn.</t>
  </si>
  <si>
    <t>* Chất liệu Titanium.
 - Nẹp mặt trên 2.7/3.5mm: Thân 3/4/5/6/7/8 lỗ, dài 69-&gt;136mm, dày ≥ 3.4mm, đầu có 6 vít khóa 2.4/2.7mm.
 - Nẹp trước trên 2.7/3.5mm: Thân 3/4/5/6/7/8 lỗ, dài 69-&gt;135mm, dày ≥ 3.5mm, đầu có 6 vít khóa 2.4/2.7mm.
 - Thân nẹp có lỗ kép kết hợp vít khóa hoặc nén ép.
* Tiêu chuẩn ISO, CE, FDA 510k...</t>
  </si>
  <si>
    <t>Nẹp khóa nén ép Titan  đầu ngoài xương đòn có móc.</t>
  </si>
  <si>
    <t>* Chất liệu Titanium.
 - Đầu nẹp có móc đỡ cao 12/15/18mm, thân 4/5/6/7 lỗ, dài 70-&gt;112mm, dày ≥ 3.0mm.
 - Thân nẹp có lỗ kép kết hợp vít khóa hoặc nén ép.
* Tiêu chuẩn ISO, CE, FDA 510k...</t>
  </si>
  <si>
    <t>Nẹp khóa nén ép Titan xương đòn chữ S 3.5mm.</t>
  </si>
  <si>
    <t>* Chất liệu Titanium.
 - Nẹp hình chứ S có trái/phải: Tthân 6/7/8/10/12 lỗ khóa 3.5mm, dài 68-&gt;138mm, rộng ≥ 11mm, dày ≥ 3.0mm.
* Đạt tiêu chuẩn ISO, CE, FDA 510k…</t>
  </si>
  <si>
    <t>Nẹp khóa nén ép Titan xương đòn 3.5mm.</t>
  </si>
  <si>
    <t>* Chất liệu Titanium.
 - Nẹp mặt trên trái/phải: Thân 6/7/8 lỗ kép, dài 94-&gt;123mm, dày ≥ 3.5mm.
 - Nẹp vặn trước trên trái/phải: thân 6/7/8 lỗ kép dài 94-120mm, dày ≥ 3.5mm.
 - Thân có rãnh cắt, lỗ kép kết hợp vít khóa hoặc nén ép .
* Đạt tiêu chuẩn ISO, CE, FDA 510k…</t>
  </si>
  <si>
    <t>Nẹp khóa nén ép Titan bản nhỏ 3.5mm.</t>
  </si>
  <si>
    <t>* Chất liệu Titanium.
 - Nẹp thẳng: Thân 4/5/6/7/8/9/10/11/12 lỗ, dài 58-162mm, rộng ≥ 11mm, dày ≥ 3.4mm.
 - Nẹp móc: Thân 3 lỗ, dài ≥ 64mm, dày ≥ 3.0mm,  đầu có 2 móc nhọn, 1 vít ép cố định đầu nẹp.
 - Thân có rãnh cắt, lỗ kép kết hợp vít khóa hoặc nén ép.
* Đạt tiêu chuẩn ISO, CE, FDA 510k…</t>
  </si>
  <si>
    <t>Nẹp khóa Titan mắt xich tái cấu trúc.</t>
  </si>
  <si>
    <t>* Chất liệu Titanium.
 - Nẹp 3.5mm: Thân 5/6/7/8/9/10/12/14 lỗ khóa, dài 58-166mm, rộng ≤ 10mm, dày ≤ 3.0mm.
 - Nẹp 5.0mm: Thân 4/5/6/7/8/9/10/11 lỗ kép hình số 8, dài 76-208mm, rộng ≤ 12mm, dày ≤ 3.0mm.
 - Thân nẹp có rãnh cắt 2 bên tạo hình mắt xích, giúp dễ dàng uốn tạo hình.
*  Đạt tiêu chuẩn ISO, CE, FDA 510k…</t>
  </si>
  <si>
    <t>Nẹp khóa nén ép Titan đầu xương trụ.</t>
  </si>
  <si>
    <t>* Chất liệu Titanium.
 - Nẹp đầu trên trái/phải, đầu nẹp có 8 lỗ khóa, 7 lỗ k-wire, thân 4/6/8/10/12/14 lỗ, dài 86-216mm, dày ≥ 3.0mm.
 - Nẹp đầu dưới 2.0mm có 7 lỗ khóa, 1 lỗ kép, đầu có móc dài ≥ 52mm, dày ≤ 1.5mm.
 - Thân nẹp có lỗ kép kết hợp vít khóa hoặc nén ép.
* Đạt tiêu chuẩn ISO, CE, FDA 510k…</t>
  </si>
  <si>
    <t>Nẹp khóa nén ép Titan đầu trên xương cánh tay 3.5mm.</t>
  </si>
  <si>
    <t>* Chất liệu Titanium.
 - Nẹp I: Thân 3/4/5/6/8/10 lỗ, dài 96-184mm dày ≥ 4.0mm. Đầu nẹp mở rộng có 8 lỗ khóa, 1 lỗ kép 3.5mm, 11 lỗ cố định k_wire hoặc chỉ bao khớp. 
 - Nẹp II: Thân 5/6/7/8 lỗ kép 3.5mm, dài 86-122mm, dày ≥ 4.0mm. Đầu nẹp mở rộng có 4 lỗ khóa đầu,
 - Thân nẹp có rãnh cắt, lỗ kép kết hợp vít khóa hoặc nén ép.
* Đạt tiêu chuẩn ISO, CE, FDA 510k…</t>
  </si>
  <si>
    <t>Nẹp khóa nén ép Titan ôm sau đầu trên xương cánh tay 3.5mm.</t>
  </si>
  <si>
    <t>* Chất liệu Titanium.
 - Nẹp ốp sau trái/phải: Đầu nẹp mở rộng ôm sau, có 7 lỗ khóa 3.5mm, lỗ cố định k_wire hoặc chỉ bao khớp, thân 4/6/8/10/12/14 lỗ kép, có rãnh cắt, dài 91-271mm, dày ≥ 4.2mm.
 - Nẹp ốp mấu động 4 lỗ khóa 2.7mm, 1 lỗ kép 3.5mm, 5 lỗ chỉ bao khớp, dài khoảng 50mm, dày ≥ 4.0mm.
 - Thân nẹp có rãnh cắt, lỗ kép kết hợp vít khóa hoặc nén ép.
* Đạt tiêu chuẩn ISO, CE, FDA 510k…</t>
  </si>
  <si>
    <t>Nẹp khóa nén ép Titan mâm chày trong 3.5mm.</t>
  </si>
  <si>
    <t>* Chất liệu Titanium.
 - Nẹp mặt sau: 3 lỗ  khóa đầu, thân 5/6/8/10/12/14 lỗ, dài 69-183mm, dày ≥ 3.5mm.
 - Nẹp T trái/phải: 3 lỗ khóa đầu, thân 4/6/8/10/12/14/16/18 lỗ kép, dài 93-275mm, dày ≥ 4.0mm.
 - Thân nẹp có rãnh cắt, lỗ kép hình số 8.
* Đạt tiêu chuẩn ISO, CE, FDA 510k…</t>
  </si>
  <si>
    <t>Nẹp khóa nén ép Titan đầu dưới xương chày mặt trong 3.5mm</t>
  </si>
  <si>
    <t>* Chất liệu Titanium.
 - Nẹp mặt trong: 4/6/8/10/12/14 lỗ kép, dài 109-239mm, dày ≥ 3.5mm, đầu có 6 lỗ  khóa 3.5mm, 2 lỗ kép.
 - Nẹp trần chày: 4/6/8/10/12/14 lỗ, dài 118-248mm, dày ≥ 3.5mm, đầu họn có 9 lỗ khóa, vít đầu có thể bẻ được.
 - Thân nẹp có rãnh cắt, lỗ kép kết hợp vít khóa hoặc nén ép.
* Tiêu chuẩn ISO, CE, FDA 510k...</t>
  </si>
  <si>
    <t>Nẹp khóa nén ép Titan  đầu dưới xương chày mặt ngoài 3.5mm</t>
  </si>
  <si>
    <t>* Chất liệu Titanium.
 - Nẹp trước ngoài: 5/7/9/11/13/15/17/19 lỗ, dài 80-262mm, dày ≥ 4.0mm, đầu chữ L có 4 lỗ khóa.
 - Nep mặt ngoài: 6/8/10/14/18 lỗ, dài 94-&gt;238mm, dày ≥ 4.0mm, đầu chữ L có 4 lỗ khóa.
 - Thân nẹp có rãnh cắt, lỗ kép kết hợp vít khóa hoặc nén ép.
* Tiêu chuẩn ISO, CE, FDA 510k...</t>
  </si>
  <si>
    <t>Nẹp khóa nén ép Titan  lòng máng 3.5mm.</t>
  </si>
  <si>
    <t>* Chất liệu Titanium.
 - Nẹp thẳng dạng lòng máng 3/4/5/6/7/8/9/10/11/12/13 lỗ, dài 40-160mm, dày ≤ 1.2mm, rộng 10mm.
* Đạt tiêu chuẩn ISO, CE, FDA 510k…</t>
  </si>
  <si>
    <t>Nẹp khóa nén ép Titan đầu dưới xương mác 3.5mm.</t>
  </si>
  <si>
    <t>* Chất liệu Titanium.
 - Nẹp 3.5mm (I): Đầu nhọn có 4 lỗ khóa, thân 4/5/6/7/8 lỗ, dài 78-126mm, dày ≥ 2.0mm.
 - Nẹp 3.5mm (II): Có trái/phải, đầu có 4 lỗ khóa, thân 4/5/6/7 lỗ, dài 74-104mm, dày ≥ 2.5mm.
 - Thân có rãnh cắt, lỗ kép kết hợp vít khóa hoặc nén ép.
* Đạt tiêu chuẩn ISO, CE, FDA 510k…</t>
  </si>
  <si>
    <t>Nẹp khóa nén ép Titan đầu dưới xương mác 2.7/3.5mm</t>
  </si>
  <si>
    <t>* Chất liệu Titanium.
 - Nẹp mặt sau trái/phải, đầu nẹp 8 lỗ khóa 2.4/2.7mm, thân 3/4/5/6/7/9/11/13/15 lỗ 3.5mm, dài 77-&gt;233mm, dày ≤ 2.0mm.
 - Nẹp mặt bên trái/phải, đầu nẹp 5 lỗ khóa 2.4/2.7mm, 4 lỗ k-wire, thân 3-15 lỗ 3.5mm, dài 73-229mm, dày ≤ 2.5mm.
 - Thân nẹp có lỗ kép kết hợp vít khóa hoặc nén ép. 
* Đạt tiêu chuẩn ISO, CE, FDA 510k…</t>
  </si>
  <si>
    <t>Nẹp khóa nén ép Titan xương gót 3.5mm.</t>
  </si>
  <si>
    <t>* Chất liệu Titanium, phân biệt trái phải. 
 - Nẹp 15 lỗ khóa 3.5mm, dài 64-81mm, dày ≤ 2.0mm.
 - Nẹp 11 lỗ khóa 3.5mm, dài 60-72mm, dày ≤ 1.2mm.
* Đạt tiêu chuẩn ISO, CE, FDA 510k…</t>
  </si>
  <si>
    <t>Nẹp khóa nén ép Titan hành xương 3.5/5.0mm.</t>
  </si>
  <si>
    <t>* Chất liệu Titanium.
 - Nẹp cong trái/phải: Đầu mỏng uốn cong có 4 lỗ kép, thân có 4-18 lỗ, dài 123-375mm, dày ≥ 4.0mm.
 - Nẹp thẳng: Đầu nẹp mỏng có 5 lỗ kép, thân có 3-13 lỗ, ứng với các chiều dài 118-298mm, rộng 14mm, dày ≥ 4.4mm.
 - Thân nẹp có rãnh cắt, lỗ kép kết hợp vít khóa hoặc nén ép.
* Tiêu chuẩn ISO, CE, FDA 510k...</t>
  </si>
  <si>
    <t>Nẹp khóa nén ép Titan bản hẹp.</t>
  </si>
  <si>
    <t>* Chất liệu Titanium
 - Nẹp 3.5mm: 6/7/8/9/10/12/14/16/18 lỗ, dài khoảng 86-242mm, rộng ≥ 11mm, dày ≥ 4.4 mm.
 - Nẹp 5.0mm: 4/5/6/7/8/9/10/11/12/13/14 lỗ, dài khoảng 72-252mm, rộng ≥ 14mm, dày ≥ 4.4mm.
 - Thân nẹp có rãnh cắt, lỗ kép kết hợp vít khóa hoặc nén ép.
* Đạt tiêu chuẩn ISO, CE, FDA 510k…</t>
  </si>
  <si>
    <t>Nẹp khóa nén ép Titan bản rộng 5.0mm.</t>
  </si>
  <si>
    <t>* Chất liệu Titanium.
 - Nẹp thẳng: có đủ 6/7/8/9/10/11/12/13/14/15 lỗ, dài khoảng 108-270mm, rộng ≥ 18mm, dày ≥ 5.4mm.
- Nẹp cong 2 đầu nhọn có đủ 12/14/16/18  lỗ, dài khoảng 229-336mm, dày ≥ 5.5mm.
 - Thân nẹp có rãnh cắt, lỗ kép kết hợp vít khóa hoặc nén ép.
* Đạt tiêu chuẩn ISO, CE, FDA 510k…</t>
  </si>
  <si>
    <t>Nẹp khóa nén ép Titan đầu trên xương đùi 5.0mm.</t>
  </si>
  <si>
    <t>* Chất liệu Titanium.
 - Nẹp trái/phải: Có 4/6/8/10/12 lỗ, dài 125-269mm, dày ≥ 6.0mm.
 - Đầu nẹp có 4 lỗ khóa 7.0mm, thân nẹp có lỗ kép kết hợp vít khóa hoặc nén ép.
* Đạt tiêu chuẩn ISO, CE, FDA 510k…</t>
  </si>
  <si>
    <t>Nẹp khóa nén ép Titan cổ xương đùi 5.0mm.</t>
  </si>
  <si>
    <t>* Chất liệu Titanium.
 - Nẹp cổ xương đùi trái/phải: 3 lỗ vít khóa rỗng 7.0mm, 1 vít khóa 5.0mm, dài khoảng 49mm, dày ≥ 4.0mm.
 - Thân nẹp có lỗ kép kết hợp vít khóa hoặc nén ép.
* Đạt tiêu chuẩn ISO, CE, FDA 510k…</t>
  </si>
  <si>
    <t>Nẹp khóa nén ép Titan chỉnh trục đầu trên xương đùi.</t>
  </si>
  <si>
    <t>* Chất liệu Titanium.
 - Nẹp 3.5mm: Thân 3-4 lỗ, dài 58-75mm, dày ≤ 2.4mm.
 - Nẹp 5.0mm: Thân 3-4 lỗ dài 74-95mm, dày ≤ 3.6mm.
 - Nẹp gập góc 100o/110o/120o/150o, đầu có 3 lỗ khóa, thân nẹp có rãnh cắt, lỗ kép kết hợp vít khóa hoặc nén ép.
* Đạt tiêu chuẩn ISO, CE, FDA 510k…</t>
  </si>
  <si>
    <t>Nẹp khóa nén ép Titan chỉnh trục đầu dưới xương đùi.</t>
  </si>
  <si>
    <t>* Chất liệu Titanium.
 - Nẹp mặt ngoài trái/phải, 5 lỗ, dài ≥ 141mm, dày ≥ 5.5mm.
 - Nẹp mặt trong  trái/phải, 5 lỗ, dài ≥ 114mm, dày ≥ 4.0mm.
 - Thân nẹp có rãnh cắt, lỗ kép kết hợp vít khóa hoặc nén ép.
* Tiêu chuẩn ISO, CE, FDA 510k…</t>
  </si>
  <si>
    <t>Nẹp khóa nén ép Titan đầu dưới xương đùi 5.0mm.</t>
  </si>
  <si>
    <t>* Chất liệu Titanium.
 - Nẹp đầu dưới : Đầu có 7 lỗ khóa, có lỗ k_wire, thân 5/7/9/11 lỗ kép hình số 8, dài 158-278mm, dày ≥ 6.0mm, phân biệt trái/phải.
 - Nẹp Liss: Đầu có 7 lỗ khóa, có lỗ k_wire, thân 5/7/9/11/13 lỗ kép hình số 8, dài 156-316mm, dày ≥ 6.0mm, phân biệt trái/phải.
 - Thân nẹp có rãnh cắt, lỗ kép kết hợp vít khóa hoặc nén ép.
* Đạt tiêu chuẩn ISO, CE, FDA 510k…</t>
  </si>
  <si>
    <t>Nẹp khóa nén ép Titan đầu trên xương chày mặt ngoài 5.0mm.</t>
  </si>
  <si>
    <t>* Chất liệu Titanium.
 - Nẹp đầu trên: Có 5/7/9/11 lỗ, dài 144-264mm, dày 4.5mm.
 - Nẹp Liss: Có 5/7/9/11/13 lỗ, dài 140-300mm, dày 5.0mm.
 - Thân nẹp có rãnh cắt, lỗ kép kết hợp vít khóa hoặc nén ép.
* Đạt tiêu chuẩn ISO, CE, FDA 510k…</t>
  </si>
  <si>
    <t>Nẹp khóa nén ép Titan mâm chày trong 5.0mm.</t>
  </si>
  <si>
    <t>* Chất liệu Titanium
 - Nẹp chỉnh trục: 3 lỗ đầu, thân 3 lỗ kép, 2 lỗ khóa dài ≥ 115mm, dày ≥ 4.0mm.
 - Nẹp T: 3 lỗ khóa đầu, thân 4/6/8/10 lỗ kép, dài 106-214mm, dày ≥ 3.5mm.
 - Thân nẹp có rãnh cắt, lỗ kép kết hợp vít khóa hoặc nén ép.
* Tiêu chuẩn ISO, CE, FDA 510k...</t>
  </si>
  <si>
    <t>Nẹp khóa nén ép Titan mâm chày ngoài 5.0mm.</t>
  </si>
  <si>
    <t>* Chất liệu Titanium
 - Nẹp mâm chày L: 3 lỗ khóa đầu, thân 4/6/8/10 lỗ, dài 82-190mm, dày ≥ 4.0mm.
 - Nẹp chỉnh trục ngoài trái/phải: 5 lỗ đầu, thân 3 lỗ kép, dài  ≥ 102mm, dày ≥ 4.5mm.
 - Thân nẹp có rãnh cắt, lỗ kép kết hợp vít khóa hoặc nén ép.
* Đạt tiêu chuẩn ISO, CE, FDA 510k…</t>
  </si>
  <si>
    <t>Vít khóa Titan 2.4/2.7mm đầu ngôi sao, tự tạo ren.</t>
  </si>
  <si>
    <t>* Chất liệu Titanium.
 - Vít 2.4mm: Dài 8-30mm, tăng 2mm.
 - Vít 2.7mm: Dài 6-30mm, tăng 2mm; 30-60mm, tăng 5mm.
 - Đầu vặn hình sao, mũ vít có ren khóa đồng bộ với nẹp, mũi vít tự taro.
* Đạt tiêu chuẩn ISO, CE, FDA 510k…</t>
  </si>
  <si>
    <t>Vít khóa đa hướng Titan 2.4/2.7mm đầu ngôi sao, tự tạo ren.</t>
  </si>
  <si>
    <t>* Chất liệu Titanium.
 - Vít 2.4mm: Dài 8-30mm, tăng 2mm.
 - Vít 2.7mm: Dài 8-40mm tăng 2mm; 40-60mm tăng 5mm.
 - Đầu vặn hình sao, mũ vít có ren khóa đồng bộ với nẹp đơn và đa hướng, mũi vít tự taro. 
* Tiêu chuẩn ISO, CE, FDA 510k…</t>
  </si>
  <si>
    <t>Vít khóa Titan 3.5mm đầu  ngôi sao, tự tạo ren.</t>
  </si>
  <si>
    <t>* Chất liệu Titanium.
 - Đường kính 3.5mm, dài 10-40mm, tăng 2mm; 40-95mm, tăng 5mm.
 - Đầu vặn hình sao, mũ vít có ren khóa đồng bộ với nẹp, mũi vít tự taro. 
* Đạt tiêu chuẩn ISO, CE, FDA 510k…</t>
  </si>
  <si>
    <t>Vít khóa Titan 5.0mm đầu  ngôi sao, tự tạo ren.</t>
  </si>
  <si>
    <t>* Chất liệu Titanium.
 - Đường kính 5.0mm, dài 14-50mm, tăng 2mm; 50-90mm, tăng 5mm.
 - Đầu vặn hình sao, mũ vít có ren khóa đồng bộ với nẹp, mũi vít tự taro.
* Đạt tiêu chuẩn ISO, CE, FDA 510k…</t>
  </si>
  <si>
    <t>Vít rỗng Titan 7.0mm, dùng cho nẹp khóa.</t>
  </si>
  <si>
    <t>* Chất liệu Titanium.
 - Vít khóa 7.0mm, dài 65-110mm, tăng 5mm, thân toàn ren.
 - Vít nén ép 7.0mm dài 65-110mm, tăng 5mm, thân bán phần ren.
 - Thân rỗng, đầu vặn lục giác, mũi vít tự khoan, tự taro.
* Đạt tiêu chuẩn ISO, CE, FDA 510k…</t>
  </si>
  <si>
    <t>Vít nén ép Titan 2.4/2.7mm, đầu ngôi sao tự tạo ren.</t>
  </si>
  <si>
    <t>* Chất liệu Titanium.
 - Vít 2.4mm: Dài 8-30mm, tăng 2mm.
 - Vít 2.7mm: Dài 6-30mm, tăng 2mm.
 - Đầu vặn hình sao, mũi vít tự taro.
* Đạt tiêu chuẩn ISO, CE, FDA 510k…</t>
  </si>
  <si>
    <t>Vít nén ép Titan 3.5mm, đầu ngôi sao tự tạo ren.</t>
  </si>
  <si>
    <t>* Chất liệu Titanium.
 - Đường kính 3.5mm, dài 10-50mm, tăng 2mm; 50-70mm, tăng 5mm.
 - Đầu vặn ngôi sao, mũi vít tự taro.
* Đạt tiêu chuẩn ISO, CE, FDA 510k…</t>
  </si>
  <si>
    <t>Vít nén ép Titan 4.5mm, đầu  ngôi sao tự tạo ren.</t>
  </si>
  <si>
    <t>* Chất liệu Titanium.
 - Đường kính 4.5mm, dài 14-70mm, tăng 2mm.
 - Đầu vặn ngôi sao, mũi vít tự taro.
* Đạt tiêu chuẩn ISO, CE, FDA 510k…</t>
  </si>
  <si>
    <t>Vit xương xốp Titan 4.0mm đầu  ngôi sao.</t>
  </si>
  <si>
    <t>* Chất liệu Titanium.
 - Vít toàn ren dài 10-60mm, tăng 2mm. 
 - Vít bán phần ren dài 20-70mm, tăng 5mm.
 - Đường kính 4.0mm, đầu vặn hình sao.
* Đạt tiêu chuẩn ISO, CE, FDA 510k…</t>
  </si>
  <si>
    <t>Vit xương xốp Titan 6.5mm đầu  ngôi sao.</t>
  </si>
  <si>
    <t>* Chất liệu Titanium.
 - Vít toàn ren dài 30-90mm, tăng 5mm.
 - Vít ren 16/32mm, dài 30-120mm, tăng 5mm.
 - Đường kính 6.5mm, đầu vặn hình sao.
* Đạt tiêu chuẩn ISO, CE, FDA 510k…</t>
  </si>
  <si>
    <t>Nẹp vít nén trượt, thép không gỉ.</t>
  </si>
  <si>
    <t>* Chất liệu Stainless Steel.
 - Nẹp DHS 135°: 3/4/5/6/7/8/9/10/11/12 lỗ, dài 64-&gt;208mm, dày 5.5-&gt;6.2mm.
- Nẹp DCS 95°: 4/5/6/7/8/9/10/11/12 lỗ, dài 82-&gt;210mm, dày 5.5-&gt;6.7mm.
 - Vít nén trượt: Đường kính 12mm (kèm vít nén trong) dài 55-&gt;110mm, tăng 5mm.
 - Vít vỏ 4.5mm, dài 20-&gt;60mm, tăng 2mm.
* Đạt tiêu chuẩn ISO, CE...</t>
  </si>
  <si>
    <t>Vít tự tiêu tự gia cường cố định dây chằng chéo khớp gối Activa Interference TCP các cỡ</t>
  </si>
  <si>
    <t>Vít tự tiêu sinh học sử dụng trong Phẫu thuật nội soi tái tạo dây chằng chéo khớp gối:
 • Chất liệu sinh học tự tiêu hoàn toàn PLGA kết hợp β-TCP với công nghệ tự gia cường giúp tăng khả năng chịu lực. Lực kéo nhổ của vít đường kính 11 x 30mm lên đến 800N ngay khi cố định và duy trì hơn 700N trong 20 tuần sau khi bắt.
 • Công nghệ tự khóa giãn nở đường kính vít từ 1-2% sau khi cố định giúp vít neo mảnh ghép vào khoang đường hầm chặt hơn trong thời gian 8-12 tuần sau phẫu thuật.
 • Tăng cường khả năng hàn mô và tái tạo xương với β-TCP có kích thước hạt TCP đã được tối ưu hóa
 • Thiết kế bảo tồn mô, rỗng nòng.
 • Đường kính x Chiều dài: 7x(20,24,26,30) ; 8x(20,24,28,30,33) ; 9x(20,24,28,30,33) ; 10x(24,28,30,33) ; 11x(28,30,33) mm
 Cung cấp kèm bộ dụng cụ bắt vít tự tiêu tương thích và các dụng cụ hỗ trợ khi sử dụng</t>
  </si>
  <si>
    <t>Vít tự tiêu tự gia cường Activa Interference TCP cố định dây chằng cho vai, khuỷu và cổ chân, bàn tay, … các cỡ</t>
  </si>
  <si>
    <t>Vít tự tiêu sinh học sử dụng trong phẫu thuật nội soi khớp vai, khuỷu tay, mắt cá, bàn tay, bàn chân, ...:
 • Chất liệu sinh học tự tiêu hoàn toàn PLGA kết hợp β-TCP với công nghệ tự gia cường giúp tăng khả năng chịu lực.
 • Công nghệ tự khóa giãn nở đường kính vít từ 1-2% sau khi cố định giúp vít neo mảnh ghép vào khoang đường hầm chặt hơn trong thời gian 8-12 tuần sau phẫu thuật.
 • Tăng cường khả năng hàn mô và tái tạo xương với β-TCP có kích thước hạt TCP đã được tối ưu hóa
 • Thiết kế bảo tồn mô, rỗng nòng.
 • Đường kính x Chiều dài: 4x(10,15,20), 5x(10,15,20), 6x(15,20,26) mm
 Cung cấp kèm bộ dụng cụ bắt vít tự tiêu tương thích và các dụng cụ hỗ trợ khi sử dụng</t>
  </si>
  <si>
    <t>Lưỡi bào ổ khớp Wave cutter</t>
  </si>
  <si>
    <t>- Đường kính lưỡi bào: 3mm; 4mm; 5mm
- Chiều dài 85mm, 130mm với đường kính 3mm ; Chiều dài 130mm với các đường kính 4 và 5mm
- Tương thích với nhiều loại máy bào thông dụng trên thị trường như Linvatec, Arthrex, Stryker, Smith &amp; Nephew, Vimex, Reger, ...
- Tiệt trùng sẵn, sử dụng một lần
Cung cấp kèm tay bào và máy bào tương thích khi sử dụng.</t>
  </si>
  <si>
    <t>Vít neo cố định dây chằng chéo free size Power Button, tự điều chỉnh độ dài dây treo.</t>
  </si>
  <si>
    <t>- Chất liệu: 
     Nút treo: Ti-6Al-4V ELI, 
     Vòng treo điều chỉnh: Chỉ chất liệu cao phân tử siêu bền (UHMWPE) dài 121.92mm +15%/-5%, 
     Dây kéo: Chỉ chất liệu cao phân tử siêu bền (UHMWPE) dài 91.44mm +15%/-5%
- Một kích cỡ duy nhất có thể điều chỉnh độ dài ngắn từ 15mm đến 60mm. 
- Cơ chế khóa 3 điểm giúp dễ bắt và giảm biến dạng từ biến
- Độ bền kéo cao lên đến 1300N. 
- Tiệt trùng bằng Ethylene Oxide
Cung cấp kèm Bộ dụng cụ bắt chốt neo cố định dây chằng chéo tự điều chỉnh chiều dài tương thích và các dụng cụ hỗ trợ khác khi sử dụng</t>
  </si>
  <si>
    <t>- Chất liệu 
  Nút treo: Ti-6Al-4V ELI, 
  Chỉ kéo và vòng treo: Chỉ chất liệu cao phân tử siêu bền (UHMWPE)
 - Chiều dài vòng treo gồm 15, 20, 25, 30mm
 - Kiểm soát mảnh ghép bằng 2 sợi chỉ chất liệu cao phân tử siêu bền.
 - Cường độ và độ bền cực cao. Lực cực hạn khi phá hủy của Vít neo cố định dây chằng chéo chiều dài 20mm lên tới 1680N.
 - Tiệt trùng bằng Ethylene Oxide
 Cung cấp kèm Bộ dụng cụ bắt chốt neo cố định dây chằng chéo tương thích và các dụng cụ hỗ trợ khác khi sử dụng</t>
  </si>
  <si>
    <t>Chỉ khâu chỉnh hình siêu bền BRAIDED SUPER FIBER</t>
  </si>
  <si>
    <t>- Chỉ khâu chỉnh hình, chất liệu cao phân tử siêu bền (UHMWPE), đường kính: USP 2, chiều dài: 90cm, lực kéo thẳng &gt; 345N, lực kéo nút thắt &gt; 167N.
- Kim khâu bằng Chất liệu thép không gỉ 300 austenitic, dài 26mm, độ cong 1/2.
- Tiệt trùng bằng Ethylene oxide</t>
  </si>
  <si>
    <t xml:space="preserve">Tép/gói </t>
  </si>
  <si>
    <t>Lưỡi cắt đốt sóng cao tần Plasma NeoBlator90, đầu lưỡi cong 90 độ</t>
  </si>
  <si>
    <t>Lưỡi cắt đốt bằng sóng cao tần tạo Plasma dùng trong phẫu thuật nội soi khớp vai, gối, háng: 
 - Thiết kế đầu lưỡi đốt hình vuông
 - Đầu lưỡi cong 90 độ, đường kính đầu đốt nhỏ khoảng 4.0mm giúp dễ dàng tiếp cận các hốc hẹp, cắt bỏ và đông máu chính xác. Chiều dài thân đốt 135mm ± 20mm, chiều dài tay cầm 173mm ± 20mm.
 - Sử dụng công nghệ Plasma để tạo lớp plasma mỏng 100μm xung quanh các điện cực chính xác và tập trung, có tính năng kiểm soát phản hồi nhiệt độ để tự động tối ưu hóa công suất đầu ra theo trạng thái lớp plasma và đặc tính của mô cần đốt, nhờ đó lưỡi cắt đốt có thể đảm bảo hoạt động ổn định và hiệu quả trong khi vẫn giữ ở nhiệt độ làm việc thấp nhất (40-70°C).
 - Tính năng tự động tạm dừng đốt khi đầu đốt tiếp xúc kim loại và tự động hoạt động trở lại sau khi đầu đốt trở về khoảng cách thích hợp.
 - Mặt điện cực đốt lớn để tạo ra plasma giúp khả năng đốt và cầm máu mạnh mẽ.
 - Thiết kế cổng hút nước sáng tạo theo dạng lỗ đơn và hình sao giúp nâng cao khả năng hút, đảm bảo tầm nhìn rõ ràng trong phẫu thuật đồng thời loại bỏ mô mềm nhanh chóng và chuẩn xác. Ống hút có thể loại bỏ các bong bóng cản trở tầm nhìn của bác sĩ phẫu thuật trong khi loại bỏ mô nổi hiệu quả.
 - Tiệt trùng sẵn, sử dụng một lần. Tương thích với các máy cắt đốt cùng nhà sản xuất.
 Cung cấp kèm máy đốt ARS900 Radio Frequency Plasma Surgical System hoặc tương đương khi sử dụng.'</t>
  </si>
  <si>
    <t>Lưỡi cắt đốt sóng cao tần Plasma ReleaseRX</t>
  </si>
  <si>
    <t>Lưỡi cắt đốt bằng sóng cao tần tạo Plasma dùng trong giải phóng viêm quanh khớp vai thể đông cứng và giải phóng bên gối (Lateral Release), ... :
 - Thiết kế trục nhỏ với đường kính đầu đốt khoảng 3.8mm. Chiều dài thân đốt 130mm ± 20mm, chiều dài tay cầm 173mm ± 20mm.
 - Đầu lưỡi cắt đốt hình móc câu được thiết kế để cắt và cắt bỏ mô mềm. Toàn bộ đầu móc có chức năng cắt bỏ và đông tụ, giúp đầu đốt hoạt động tốt ở mọi góc độ.
 - Sử dụng công nghệ Plasma để tạo ra chính xác và tập trung lớp plasma mỏng 100μm xung quanh các điện cực, có tính năng kiểm soát phản hồi nhiệt độ để tự động tối ưu hóa công suất đầu ra theo trạng thái lớp plasma và đặc tính của mô cần đốt, nhờ đó lưỡi cắt đốt có thể đảm bảo hoạt động ổn định và hiệu quả trong khi vẫn giữ ở nhiệt độ làm việc thấp nhất (40-70°C).
 - Tính năng tự động tạm dừng đốt khi đầu đốt tiếp xúc kim loại và tự động hoạt động trở lại sau khi đầu đốt trở về khoảng cách thích hợp.
 - Tiệt trùng sẵn, sử dụng một lần
 Cung cấp kèm máy đốt ARS600 Radio Frequency Plasma Surgical System hoặc tương đương khi sử dụng.</t>
  </si>
  <si>
    <t>Dây dẫn nước nội soi dùng một lần cho máy bơm nước kiểu SUTS</t>
  </si>
  <si>
    <t>Dây bơm nước dùng trong nội soi khớp loại dùng một lần, tương thích với máy bơm PV-5201AUH/NAV-ARTH-PUMP có dải áp lực 10-150mmHg, dải lưu lượng 0,1-2,0 l/phút
Chất liệu: Nhựa PVC/ Silicone
Dây bơm nước có 2 kim đầu nhọn cắm vào bình đựng nước và nắp đậy đầu kim, 3 kẹp bấm, đầu nối với ống soi và nắp đậy đầu nối, ...
Tiệt trùng bằng Ethylene Oxide
Cung cấp kèm máy bơm nước PV-5201AUH/NAV-ARTH-PUMP khi sử dụng.</t>
  </si>
  <si>
    <t>Khớp quay lồi cầu ngoài không xi măng, dạng mô đun, chuôi in 3D ANTEA</t>
  </si>
  <si>
    <t>Bộ chỏm xương quay lồi cầu ngoài không xi măng, dạng mô đun, chuôi in 3D:
 1. Chỏm quay chất liệu Ti6A14V tích hợp sẵn lớp đệm PE, với 5 kích cỡ 17,5mm; 19mm; 20,5mm; 22mm và 23,5mm. Mặt trên của chỏm quay lõm theo cấu trúc giải phẫu, được phủ lớp TiNbN không gây dị ứng.
 2. Cổ lưỡng cực chất liệu Titanium phủ thêm lớp TiNbN, tự cân chỉnh hướng tâm cho đầu chỏm có thể chuyển động tự do 10 độ. Có 3 kích cỡ với các độ lệch 1mm; 2,5mm; 5mm
 3. Chuôi xương quay không xi măng hình nón. Chất liệu Titanium, sản xuất theo công nghệ in 3D từ bột tạo bề mặt nguyên khối 3 chiều giúp xương mọc vào trong chuôi. Có 9 kích cỡ: 1; 1,5; 2; 2,5; 3; 4; 5; 6; 7
 Cung cấp kèm Bộ dụng cụ Thay chỏm xương quay lồi cầu ngoài và các dụng cụ hỗ trợ khi sử dụng</t>
  </si>
  <si>
    <t>3 Hộp/bộ</t>
  </si>
  <si>
    <t>Khớp háng toàn phần không xi măng, chuôi phủ Plasma và HA toàn phần, góc cổ chuôi 135° FIXA LARUS</t>
  </si>
  <si>
    <t>1. Chuôi khớp không xi măng, cổ chuôi 12/14, Góc cổ chuôi 135 độ, Chất liệu Titanium, toàn bộ bề mặt thân chuôi được phủ lớp HA dày 80 Microns +/- 20Mμ.
 - 11 kích cỡ chuôi từ 8 đến 18 tương ứng chiều dài từ 116 mm đến 186mm, Có 2 loai chuôi tiêu chuẩn và chuôi có độ di lệch cổ ngang 7.5mm cho phép phục hồi cơ sinh học của háng chính xác. Các chuôi đều có 2 lựa chọn có vành cổ chuôi và không có vành cổ chuôi.
 - Chuôi có các rãnh ngang ở đầu gần chống lún và rãnh dọc ở đầu xa giúp cực đại hóa diện tích tiếp xúc của xương và chuôi, đồng thời cải thiện sự cố định thứ cấp của chuôi (chống xoay).
 2. Chén hình bán cầu, đỉnh phẳng. Hình dạng chén được thiết kế để tối đa độ ổn định chính nhờ việc nén chặt vành ngoài chén đồng thời giảm thiểu sự mất xương. Vỏ chén bằng Titanium được phun plasma lớp titan nhám có độ xốp trung bình dày 400μm và lớp HA dày hơn 50μm để thúc đẩy sự phát triển của xương. Có 3 lỗ bắt vít nhằm thêm sự lựa chọn để tăng độ ổn định. Có 13 kích cỡ từ 42mm đến 66mm, bước tăng 2mm; 
 3. Lớp đệm: có 2 lựa chọn bờ chống trật 0 độ và 15 độ
 4. Đầu chỏm xương đùi chất liệu CoCrMo với các đường kính: 22mm (Chiều dài cổ -2, 0, +2, +5); 28mm (Chiều dài cổ -3.5, 0, +3.5, + 7); 32mm (Chiều dài cổ -4, +0, +4, +7), 36mm (Chiều dài cổ -4, +0, +4, +7)
 5.Vít: Chất liệu Titanium; đường kính 6,5mm; chiều dài từ 20-50mm bước tăng 5mm; côn 24 độ; mũi vít tự dẫn hướng ; đầu vít hình lục giác
 Cung cấp kèm bộ dụng cụ thay Khớp háng toàn phần và các dụng cụ hỗ trợ khi sử dụng</t>
  </si>
  <si>
    <t>5 Hộp/bộ</t>
  </si>
  <si>
    <t>Khớp háng toàn phần không xi măng Ceramic On Ceramic chuôi phủ Plasma và HA toàn phần, góc cổ chuôi 135° FIXA LARUS</t>
  </si>
  <si>
    <t>1. Chuôi khớp không xi măng, cổ chuôi 12/14, Góc cổ chuôi 135 độ, Chất liệu Titanium, toàn bộ bề mặt thân chuôi được phủ lớp HA dày 80 Microns +/- 20Mμ.
 - 11 kích cỡ chuôi từ 8 đến 18 tương ứng chiều dài từ 116 mm đến 186mm, Có 2 loai chuôi tiêu chuẩn và chuôi có độ di lệch cổ ngang 7.5mm cho phép phục hồi cơ sinh học của háng chính xác. Các chuôi đều có 2 lựa chọn có vành cổ chuôi và không có vành cổ chuôi.
 - Chuôi có các rãnh ngang ở đầu gần chống lún và rãnh dọc ở đầu xa giúp cực đại hóa diện tích tiếp xúc của xương và chuôi, đồng thời cải thiện sự cố định thứ cấp của chuôi (chống xoay).
 2. Chén hình bán cầu, đỉnh phẳng. Hình dạng chén được thiết kế để tối đa độ ổn định chính nhờ việc nén chặt vành ngoài chén đồng thời giảm thiểu sự mất xương. Vỏ chén bằng Titanium được phun plasma lớp titan nhám có độ xốp trung bình dày 400μm và lớp HA dày hơn 50μm để thúc đẩy sự phát triển của xương. Có 3 lỗ bắt vít nhằm thêm sự lựa chọn để tăng độ ổn định. Có 13 kích cỡ từ 42mm đến 66mm, bước tăng 2mm; 
 3. Lớp đệm
 - Chất liệu Biolox Delta, đường kính trong 32, 36, 40mm
 4. Đầu chỏm xương đùi chất liệu Delta Alumina Ceramic với các đường kính 28mm, 32mm, 36mm, 40mm (S,M,L).
 5.Vít: Chất liệu Titanium; đường kính 6,5mm; chiều dài từ 20-50mm bước tăng 5mm; côn 24 độ; mũi vít tự dẫn hướng ; đầu vít hình lục giác
 Cung cấp kèm bộ dụng cụ thay Khớp háng toàn phần ceramic on ceramic và các dụng cụ hỗ trợ khi sử dụng</t>
  </si>
  <si>
    <t>Khớp háng toàn phần không xi măng, Ceramic On PoLy, chuôi phủ Plasma và HA toàn phần, góc cổ chuôi 135° FIXA LARUS</t>
  </si>
  <si>
    <t>1. Chuôi khớp không xi măng, cổ chuôi 12/14, Góc cổ chuôi 135 độ, Chất liệu Titanium, toàn bộ bề mặt thân chuôi được phủ lớp HA dày 80 Microns +/- 20Mμ.
 - 11 kích cỡ chuôi từ 8 đến 18 tương ứng chiều dài từ 116 mm đến 186mm, Có 2 loai chuôi tiêu chuẩn và chuôi có độ di lệch cổ ngang 7.5mm cho phép phục hồi cơ sinh học của háng chính xác. Các chuôi đều có 2 lựa chọn có vành cổ chuôi và không có vành cổ chuôi.
 - Chuôi có các rãnh ngang ở đầu gần chống lún và rãnh dọc ở đầu xa giúp cực đại hóa diện tích tiếp xúc của xương và chuôi, đồng thời cải thiện sự cố định thứ cấp của chuôi (chống xoay).
 2. Chén hình bán cầu, đỉnh phẳng. Hình dạng chén được thiết kế để tối đa độ ổn định chính nhờ việc nén chặt vành ngoài chén đồng thời giảm thiểu sự mất xương. Vỏ chén bằng Titanium được phun plasma lớp titan nhám có độ xốp trung bình dày 400μm và lớp HA dày hơn 50μm để thúc đẩy sự phát triển của xương. Có 3 lỗ bắt vít nhằm thêm sự lựa chọn để tăng độ ổn định. Có 13 kích cỡ từ 42mm đến 66mm, bước tăng 2mm.
 3. Lớp đệm vật liệu Xlinked Poly có bờ chống trật 15 độ
 4. Đầu chỏm xương đùi chất liệu Delta Alumina Ceramic với các đường kính 28mm, 32mm, 36mm, 40mm (S,M,L)
 5.Vít: Chất liệu Titanium; đường kính 6,5mm; chiều dài từ 20-50mm bước tăng 5mm; côn 24 độ; mũi vít tự dẫn hướng ; đầu vít hình lục giác; mũi vít tự dẫn hướng ; đầu víthình lục giác
 Cung cấp kèm bộ dụng cụ thay Khớp háng toàn phần ceramic on poly và các dụng cụ hỗ trợ khi sử dụng.</t>
  </si>
  <si>
    <t>Khớp háng toàn phần chuyển động đôi, không xi măng, chén in 3 chiều nguyên khối chất liệu CoCrMo tối ưu hàn xương Fixa Duplex</t>
  </si>
  <si>
    <t>1. Chuôi khớp không xi măng, cổ chuôi 12/14, Góc cổ chuôi 135 độ, Chất liệu Titanium, toàn bộ bề mặt thân chuôi được phủ lớp HA dày 80 Microns +/- 20Mμ.
 - 11 kích cỡ chuôi từ 8 đến 18 tương ứng chiều dài từ 116 mm đến 186mm, Có 2 loai chuôi tiêu chuẩn và chuôi có độ di lệch cổ ngang 7.5mm cho phép phục hồi cơ sinh học của háng chính xác. Các chuôi đều có 2 lựa chọn có vành cổ chuôi và không có vành cổ chuôi.
 - Chuôi có các rãnh ngang ở đầu gần chống lún và rãnh dọc ở đầu xa giúp cực đại hóa diện tích tiếp xúc của xương và chuôi, đồng thời cải thiện sự cố định thứ cấp của chuôi (chống xoay).
 2. Chén in 3 chiều nguyên khối:
 - Chén hình bán cầu, cộng thêm lớp viền hình trụ nâng cao 3mm chống trật khớp.
 - Vỏ chén cực kỳ thô ráp nhờ bề mặt nguyên khối in 3 chiều từ bột CoCrMo, có kích thước lỗ trung bình là 700µm với độ xốp 63,3% giúp tối ưu độ ổn định chính và sự cố định đáng tin cậy mà không cần phải bắt thêm vít hay chân cố định. 
 - Bề mặt in 3 chiều được phủ thêm một lớp hydroxyapatite 40µm để tăng cường sự tích hợp chính với xương chủ. Bề mặt bên trong chén là lớp gương bóng, giúp giảm sự mài mòn của lớp đệm di động
 - Chén có sẵn 14 kích cỡ (từ kích thước 42 đến 68 bước tăng 2mm). Đường kính trong từ 39-57mm, đường kính ngoài 45-63mm.
 3. Lớp đệm di động Cross-linked PE: Chất liệu UHMWPE ( ISO5834/1-2) grade GUR 1020
 4. Đầu chỏm xương đùi chất liệu CoCrMo với các đường kính: 22.2mm (Chiều dài cổ -2, +0, +2, +5); 28mm (Chiều dài cổ -3.5, 0, +3.5, + 7)
 Cung cấp kèm bộ dụng cụ thay Khớp háng toàn phần chuyển động đôi và các dụng cụ hỗ trợ khi sử dụng</t>
  </si>
  <si>
    <t>4 Hộp/bộ</t>
  </si>
  <si>
    <t>Khớp gối toàn phần di động loại ổn định phía sau tương thích với kỹ thuật phẫu thuật xâm lấn tối thiểu không cần mở lòng tủy xương đùi GENUS, có xi măng kháng sinh</t>
  </si>
  <si>
    <t>Khớp gối toàn phần di động, ổn định phía sau, tương thích với kỹ thuật phẫu thuật xâm lấn tối thiểu không cần mở lòng tủy xương đùi:
1. Lồi cầu chất liệu CoCrMo, có 7 kích cỡ với các kích thước từ #1(60*34,8*16mm) đến #7(80,5*55,8*22mm), nghiêng trước 6o, nghiêng sau 3o giúp cải thiện độ uốn, tăng tiếp xúc bề mặt và tăng lực cố định.
- Thiết kế độ cong được tối ưu hóa của bề mặt chịu tải nhằm mục đích bù lại không gian khe hở khi gấp gối và hệ quả của sự mất ổn định khi loại bỏ dây chằng chéo sau.
2. Lớp đệm di động chất liệu UHMWPE. Có 7 kích cỡ từ #1 đến #7 với 5 độ dày 10mm, 12mm, 14mm, 17mm, 20mm.
3. Mâm chày di động chất liệu CoCrMo. Có 7 kích cỡ với các kích thước #1; #2; #3; #4; #5; #6; #7
4. Bánh chè chất liệu UHMWPE, tiệt trùng ETO. Độ dày: 8mm, đường kính: 27mm, 30mm, 33mm, 36mm.
5. Xi măng xương có kháng sinh Gentamicin, độ nhớt trung bình, màu xanh, cản quang, 40g. Bao gồm lọ bột polymer và dung môi monomer đóng gói riêng lẽ. Tỷ lệ bột và dung môi là 3:1 giúp an toàn hơn khi tiếp xúc, nhiệt lượng tỏa ra ít hơn (tối đa là 54,5 độ) bảo vệ các mô xung quanh, độ co ngót giảm hơn giúp cải thiện đáng kể sự cố định vật tư cấy ghép, giảm nguy cơ phân hủy kháng sinh giúp đảm bảo giải phóng kháng sinh hiệu quả
Tương thích với Hệ thống cân chỉnh tủy phụ để áp dụng kỹ thuật xâm lấn tối thiểu không cần mở rộng lòng tủy xương đùi
Cung cấp kèm Bộ dụng cụ thay Khớp gối, Hệ thống cân chỉnh tủy phụ EMAS, các dụng cụ hỗ trợ và bộ bơm rửa khớp gối khi sử dụng</t>
  </si>
  <si>
    <t>Khớp gối toàn phần di động GENUS loại ổn định phía sau</t>
  </si>
  <si>
    <t>Khớp gối toàn phần di động, ổn định phía sau, tương thích với kỹ thuật phẫu thuật xâm lấn tối thiểu không cần mở lòng tủy xương đùi:
 1. Lồi cầu chất liệu CoCrMo, có 7 kích cỡ với các kích thước từ #1(60*34,8*16mm) đến #7(80,5*55,8*22mm), nghiêng trước 6o, nghiêng sau 3o giúp cải thiện độ uốn, tăng tiếp xúc bề mặt và tăng lực cố định.
 - Thiết kế độ cong được tối ưu hóa của bề mặt chịu tải nhằm mục đích bù lại không gian khe hở khi gấp gối và hệ quả của sự mất ổn định khi loại bỏ dây chằng chéo sau.
 2. Lớp đệm di động chất liệu UHMWPE. Có 7 kích cỡ từ #1 đến #7 với 5 độ dày 10mm, 12mm, 14mm, 17mm, 20mm.
 3. Mâm chày di động chất liệu CoCrMo. Có 7 kích cỡ với các kích thước #1; #2; #3; #4; #5; #6; #7
 4. Bánh chè chất liệu UHMWPE, tiệt trùng ETO. Độ dày: 8mm, đường kính: 27mm, 30mm, 33mm, 36mm
 Tương thích với Hệ thống cân chỉnh tủy phụ để áp dụng kỹ thuật xâm lấn tối thiểu không cần mở rộng lòng tủy xương đùi
 Cung cấp kèm Bộ dụng cụ thay Khớp gối, Hệ thống cân chỉnh tủy phụ EMAS, các dụng cụ hỗ trợ và bộ bơm rửa khớp gối khi sử dụng</t>
  </si>
  <si>
    <t>Khớp gối toàn phần di động, ổn định phía sau, loại không có bánh chè tương thích với kỹ thuật phẫu thuật xâm lấn tối thiểu không cần mở lòng tủy xương đùi GENUS</t>
  </si>
  <si>
    <t>Khớp gối toàn phần di động, ổn định phía sau, loại không có bánh chè tương thích với kỹ thuật phẫu thuật xâm lấn tối thiểu không cần mở lòng tủy xương đùi:
1. Lồi cầu chất liệu CoCrMo, có 7 kích cỡ với các kích thước từ #1(60*34,8*16mm) đến #7(80,5*55,8*22mm), nghiêng trước 6o, nghiêng sau 3o giúp cải thiện độ uốn, tăng tiếp xúc bề mặt và tăng lực cố định.
- Thiết kế độ cong được tối ưu hóa của bề mặt chịu tải nhằm mục đích bù lại không gian khe hở khi gấp gối và hệ quả của sự mất ổn định khi loại bỏ dây chằng chéo sau.
2. Lớp đệm di động chất liệu UHMWPE. Có 7 kích cỡ từ #1 đến #7 với 5 độ dày 10mm, 12mm, 14mm, 17mm, 20mm.
3. Mâm chày di động chất liệu CoCrMo. Có 7 kích cỡ với các kích thước #1; #2; #3; #4; #5; #6; #7
Tương thích với Hệ thống cân chỉnh tủy phụ để áp dụng kỹ thuật phẫu thuật xâm lấn tối thiểu không cần mở rộng lòng tủy xương đùi
Cung cấp kèm Bộ dụng cụ thay Khớp gối, Hệ thống cân chỉnh tủy phụ, các dụng cụ hỗ trợ và bộ bơm rửa khớp gối khi sử dụng</t>
  </si>
  <si>
    <t>Hộp/gói</t>
  </si>
  <si>
    <t>1. Chuôi khớp (Stem)
- Chất liệu hợp kim Titan TiA16V4, phủ phun plasma titan (TPS - Titan Plasma Spray) 
- Góc cổ thân 135 độ (standard) 
- Đầu chuôi dạng Taper 12/ 14 (5°42'30") 
- Kích cỡ chuôi (Stem Size): từ 6.25mm đến 20mm (mỗi size tăng 1.25mm) 
- Chiều dài chuôi (Stem Length): 135, 140, 145, 150, 155 mm. Tiêu chuẩn Iso 13485, CE
2. Chỏm xương đùi (Modular head) 
- Chất liệu: Cobalt-Chrome (CoCr), là kim loại kết hợp giữa Cobalt và Chrome.
- Đường kính đầu (head): 22; 26; 28; 32; 36; cổ dài (0, ±3.5, +7,+10.5, +14, +17.5)mm; size S, M, L, XL, XXL, XXXL, XXXXL; cổ đầu 12/14 
3. Đầu Bipolar
- Bên ngoài thép không gỉ có hàm lượng Nitơ cao; bên trong vật liệu cao phân tử Ultra high polyetylen 
- Đường kính trong: 22; 28mm 
- Đường kính ngoài: từ 38mm đến 58mm (mỗi cỡ tăng 2mm)</t>
  </si>
  <si>
    <t>Khớp háng toàn phần không xi măng phủ TPS (Ceramic on PE)</t>
  </si>
  <si>
    <t>1. Chuôi khớp (Stem) 
- Chất liệu hợp kim Titan TiA16V4 phủ phun plasma titan (TPS - Titan Plasma Spray)  
- Góc cổ thân 135 độ (standard) 
- Đầu chuôi dạng Taper 12/14 (5°42'30") 
- Kích cỡ chuôi (Stem Size): từ 6.25mm đến 20mm (mỗi size tăng 1.25mm) 
- Chiều dài chuôi (Stem Length): 135, 140, 145, 150, 155 mm. Tiêu chuẩn Iso 13485, CE  
2. Chỏm xương đùi (Modular head) 
- Chất liệu gốm (Ceramic) 
- Đường kính đầu (head): 28; 32; 36; cổ dài (0, ±3.5, +7, +10.5, +14, +17.5)mm; size S, M, L, XL, XXL, XXXL, XXXXL; cổ đầu 12/ 14 
3. Ổ cối (Acetabular Press-fit Shell) 
- Chất liệu hợp kim Titan TiAl6V4, phủ phun plasma titan (TPS - Titan Plasma Spray) 
- Kích cỡ từ 38mm đến 82mm; mỗi cỡ tăng 2mm; 
- Trên ổ cối có 5 lỗ để bắt vít ổ cối.
- Vít ổ cối: chất liệu hợp kim titanium TiAl64V gắn ổ cối với xương, đường kính 6.5mm; dài từ 25mm đến 50mm; mỗi bước tăng 5mm
 4. Lót ổ cối (Inlay) 
- Vật liệu cao phân tử Ultra high polyetylen (UHMWPE) có gờ chống trượt 20 độ
- Đường kính trong: 22, 26, 28, 32, 36 mm; 
- Kích cỡ (size): 20, 21, 22, 23, 24, 25, 26, 27, 28, 29, 30, 31, 32,33,34,35.</t>
  </si>
  <si>
    <t>Khớp háng toàn phần không xi măng phủ TPS (CoCr on PE</t>
  </si>
  <si>
    <t>1. Chuôi khớp (Stem) 
- Chất liệu hợp kim Titan TiAl6V4, phủ phun plasma titan (TPS - Titan Plasma Spray) tăng kết cấu trên bề mặt kim loại 
- Góc cổ thân 135 độ (standard) 
- Đầu chuôi dạng Taper 12/ 14 (5°42'30") 
- Kích cỡ chuôi (Stem Size): từ 6.25mm đến 20mm (mỗi size tăng 1.25mm) 
- Chiều dài chuôi (Stem Length): 135, 140, 145, 150, 155 mm. Tiêu chuẩn Iso 13485, CE
2. Chỏm xương đùi (Modular head) 
- Chất liệu: Cobalt-Chrome (CoCr) - tiêu chuẩn DIN EN ISO 5832-4; 
- Đường kính đầu (head):  đk 22mm: cổ dài (0; ±3.5; +7; +10.5); size: S, M, L, XL, XXL; đk 26, 28, 32, 36mm: cổ dài (0; ±3.5; +7; +10.5; +14; +17.5)mm; size S, M, L, XL, XXL, XXXL, XXXXL; cổ đầu 12/ 14 
3. Ổ cối (Acetabular Press-fit Shell) 
- Chất liệu hợp kim Titan TiAl6V4, phủ phun plasma titan (TPS - Titan Plasma Spray) tăng kết cấu trên bề mặt kim loại 
- Kích cỡ từ 38mm đến 82mm; mỗi cỡ tăng 2mm; 
- Trên ổ cối có 5 lỗ để bắt vít ổ cối.
- Vít ổ cối: chất liệu hợp kim titanium TiAl64V, gắn ổ cối với xương, đường kính 6.5mm; dài từ 25mm đến 50mm; mỗi bước tăng 5mm 
4. Lót ổ cối (Inlay):
- chất liệu vật liệu cao phân từ Ultra high polyetylen (UHMWPE); có gờ chống trượt 20 độ
- Đường kính trong: 22, 26, 28, 32, 36 mm; - Kích cỡ (size): 20, 21, 22, 23, 24, 25, 26, 27, 28, 29, 30, 31, 32, 33, 34, 35.
Tiêu chuẩn Iso 13485, CE</t>
  </si>
  <si>
    <t>- Độ dày nẹp 1mm, lỗ vít có ren khóa
- Chất liệu hợp kim Titan.
- Dùng kết hợp với vít khóa Ø 1.5mm/ 2.0 mm.
- Đạt tiêu chuẩn ISO 13485, EC.</t>
  </si>
  <si>
    <t>Nẹp khóa đầu ngoài xương đòn</t>
  </si>
  <si>
    <t>- Đầu nẹp có 6 lỗ bắt vít dùng vít đường kính 2.7mm, thân nẹp có số lỗ từ 3-10 lỗ, chiều dài tương ứng từ 61-149mm, dùng vít đường kính 3.5mm. Loại trái/ phải, dày 3.2mm, rộng 10mm.
- Chất liệu hợp kim Titan.
- Đạt tiêu chuẩn ISO 13485, EC.
- Dùng kết hợp với:
  + Vít khóa Ø 2.7 mm
  + Vít khóa Ø 3.5mm
  + Vít cứng Ø 3.5 mm 
  + Vít khóa xốp Ø 3.5 mm
  + Vít xốp Ø 4.0 mm</t>
  </si>
  <si>
    <t>Nẹp khóa đầu dưới mặt trong xương chày</t>
  </si>
  <si>
    <t>- Đầu nẹp có 9 lỗ bắt vít, thân nẹp có số lỗ từ 4-16 lỗ, tương ứng chiều dài từ 114.5-270.5mm, loại trái/ phải, dày 3.7mm, rộng 11.5mm.
- Chất liệu hợp kim Titan.
- Đạt tiêu chuẩn ISO 13485, EC.
- Dùng kết hợp với:
  + Vít khóa Ø 3.5 mm 
  + Vít cứng Ø 3.5 mm 
  + Vít khóa xốp Ø 3.5 mm
  + Vít xốp Ø 4.0 mm</t>
  </si>
  <si>
    <t>- Đầu nẹp có 9 lỗ bắt vít, thân nẹp có số lỗ từ 3-14 lỗ, tương ứng chiều dài từ 100-276mm. Nẹp dày 3.2mm, rộng 11.8mm.
- Chất liệu hợp kim Titan.
- Đạt tiêu chuẩn ISO 13485, EC.
- Dùng kết hợp với:
  + Vít khóa Ø 3.5 mm 
  + Vít cứng Ø 3.5 mm 
  + Vít khóa xốp Ø 3.5 mm
  + Vít xốp Ø 4.0 mm.</t>
  </si>
  <si>
    <t>Nẹp khóa đầu trên mặt ngoài xương chày (bản rộng)</t>
  </si>
  <si>
    <t>- Đầu nẹp có 5 lỗ bắt vít; thân nẹp có số lỗ từ 4-13 lỗ, tương ứng chiều dài từ 125-305mm, nẹp dày 4.5mm và rộng 15.5mm, loại trái/ phải. 
- Chất liệu hợp kim Titan.
- Đạt tiêu chuẩn ISO 13485, EC.
- Dùng kết hợp với:
  + Vít khóa Ø 5.0 mm 
  + Vít cứng Ø 4.5 mm 
  + Vít khóa xốp Ø 5.0 mm</t>
  </si>
  <si>
    <t>Nẹp khóa đầu trên xương đùi</t>
  </si>
  <si>
    <t>- Đầu nẹp có 4 lỗ bắt vít, thân nẹp có số lỗ nẹp từ 4-15 lỗ, tương ứng chiều dài từ 120-318mm, loại trái/ phải. Nẹp dày 5.4mm, rộng 17.3mm.
- Chất liệu hợp kim Titan.
- Đạt tiêu chuẩn ISO 13485, EC.
- Dùng kết hợp với:
  + Vít khóa Ø 5.0 mm 
  + Vít cứng Ø 4.5 mm 
  + Vít khóa xốp Ø 5.0 mm</t>
  </si>
  <si>
    <t>Nẹp khóa đầu dưới xương đùi</t>
  </si>
  <si>
    <t>- Đầu nẹp có 7 lỗ bắt vít, thân nẹp có số lỗ từ 4-15 lỗ, tương ứng chiều dài từ 141-361mm. Loại trái/ phải.
- Chất liệu hợp kim Titan.
- Đạt tiêu chuẩn ISO 13485, EC.
- Dùng kết hợp với:
  + Vít khóa Ø 5.0 mm 
  + Vít cứng Ø 4.5 mm 
  + Vít khóa xốp Ø 5.0 mm</t>
  </si>
  <si>
    <t>Nẹp khóa đầu dưới mặt ngoài xương cánh tay</t>
  </si>
  <si>
    <t>- Đầu nẹp có 4 lỗ bắt vít đường kính 2.7mm, thân nẹp có số lỗ từ 3-13 lỗ, tương ứng chiều dài từ 74-204mm, sử dụng vít đường kính 3.5mm. Loại trái/ phải, nẹp dày 3.2mm và rộng 11mm.
- Chất liệu hợp kim Titan.
- Đạt tiêu chuẩn ISO 13485, EC.
- Dùng kết hợp với:
  + Vít khóa Ø 2.7 mm
  + Vít khóa Ø 3.5 mm 
  + Vít cứng Ø 3.5 mm 
  + Vít khóa xốp Ø 3.5 mm
  + Vít xốp Ø 4.0 mm</t>
  </si>
  <si>
    <t>- Đầu nẹp có 3 lỗ bắt vít đường kính 2.7mm và 2 lỗ bắt vít đường kính 3.5mm, thân nẹp có số lỗ từ 3-13 lỗ, tương ứng chiều dài từ 94-224mm. Loại trái/ phải, nẹp dày 3.2mm và rộng 11mm.
- Chất liệu hợp kim Titan.
- Đạt tiêu chuẩn ISO 13485, EC.
- Dùng kết hợp với:
  + Vít khóa Ø 2.7 mm   
  + Vít khóa Ø 3.5 mm 
  + Vít cứng Ø 3.5 mm 
  + Vít khóa xốp Ø 3.5 mm
  + Vít xốp Ø 4.0 mm</t>
  </si>
  <si>
    <t xml:space="preserve">- Đầu nẹp có 5 lỗ bắt vít, thân nẹp có số lỗ từ 4-14 lỗ, tương ứng chiều dài từ 92-212mm, loại trái/ phải, nẹp dày 3mm và rộng 10.5mm.
- Chất liệu hợp kim Titan.
- Đạt tiêu chuẩn ISO 13485, EC.
- Dùng kết hợp với:
  + Vít khóa Ø 3.5 mm 
  + Vít cứng Ø 3.5 mm
  + Vít khóa xốp Ø 3.5 mm </t>
  </si>
  <si>
    <t>Nẹp khóa đầu dưới xương quay bàn tay (7 lỗ đầu)</t>
  </si>
  <si>
    <t xml:space="preserve">- Đầu nẹp có 7 lỗ bắt vít đa hướng dùng vít đường kính 2.4mm.
- Nẹp dày 2.5mm, rộng 9mm. Thân nẹp từ 3-10 lỗ ứng chiều dài 70-159.5mm, loại trái/ phải, dùng vít khóa đường kính 3.5mm.
- Chất liệu hợp kim Titan.
- Đạt tiêu chuẩn ISO 13485, EC.
- Dùng kết hợp với:
  + Vít khóa Ø 2.4 mm 
  + Vít khóa Ø 3.5 mm 
  + Vít cứng Ø 3.5 mm 
  + Vít khóa xốp Ø 3.5 mm
  + Vít xốp Ø 4.0 mm  </t>
  </si>
  <si>
    <t>Nẹp khóa đầu dưới xương quay bàn tay (6 lỗ đầu)</t>
  </si>
  <si>
    <t xml:space="preserve">- Đầu nẹp có 6 lỗ bắt vít. Nẹp dày 2.5mm, rộng 8.25mm.
- Thân nẹp từ 3-10 lỗ ứng chiều dài 59-116.75mm, loại trái/ phải.
- Chất liệu hợp kim Titan.
- Đạt tiêu chuẩn ISO 13485, EC.
- Dùng kết hợp với:
  + Vít khóa Ø 2.4 mm 
  + Vít cứng Ø 2.4 mm  </t>
  </si>
  <si>
    <t>Nẹp khóa đỡ chữ L</t>
  </si>
  <si>
    <t>- Nẹp khoá đầu trên xương chày chữ L: số lỗ từ 4-10 lỗ; tương ứng dài 90-186mm. Loại trái/phải. Nẹp dày 3mm, rộng 16mm.
- Chất liệu hợp kim Titan.
- Đạt tiêu chuẩn ISO 13485, EC.
- Dùng kết hợp với:
  + Vít khóa Ø 5.0 mm 
  + Vít cứng Ø 4.5 mm 
  + Vít khóa xốp Ø 5.0 mm</t>
  </si>
  <si>
    <t>Nẹp khóa chữ T</t>
  </si>
  <si>
    <t>- Nẹp khoá đầu trên xương chày chữ T: Số lỗ từ 4-10 lỗ; tương ứng dài 88-184mm. Nẹp dày 3mm, rộng 16mm.
- Chất liệu hợp kim Titan.
- Đạt tiêu chuẩn ISO 13485, EC.
- Dùng kết hợp với:
  + Vít khóa Ø 5.0 mm 
  + Vít cứng Ø 4.5 mm 
  + Vít khóa xốp Ø 5.0 mm</t>
  </si>
  <si>
    <t>- Nẹp có loại trái/ phải, chiều dài 57mm và 67mm. Nẹp dày 2mm.
- Chất liệu hợp kim Titan.
- Đạt tiêu chuẩn ISO 13485, EC.
- Dùng kết hợp với:
   + Vít khóa Ø 3.5 mm
   + Vít khóa xốp Ø 3.5 mm</t>
  </si>
  <si>
    <t>Nẹp khóa lòng máng</t>
  </si>
  <si>
    <t>- Nẹp có số lỗ từ 4-14 lỗ, tương ứng chiều dài từ 58-188mm. Nẹp dày 1mm, rộng 9.7mm.
- Chất liệu hợp kim Titan.
- Đạt tiêu chuẩn ISO 13485, EC.
- Dùng kết hợp với:
   + Vít khóa Ø 3.5 mm
   + Vít cứng Ø 3.5 mm
   + Vít khóa xốp Ø 3.5mm
   + Vít xốp Ø 4.0mm</t>
  </si>
  <si>
    <t>Nẹp khóa mỏm khuỷu</t>
  </si>
  <si>
    <t xml:space="preserve">- Đầu nẹp có các các lỗ bắt vít đường kính 2.7mm. Thân nẹp có số lỗ từ 2-8 lỗ, tương ứng chiều dài từ 82.5-169mm, sử dụng vít 3.5mm, loại trái/ phải, nẹp dày 2.5mm, rộng 11mm.
- Chất liệu hợp kim Titan.
- Đạt tiêu chuẩn ISO 13485, EC.
- Dùng kết hợp với:
  + Vít khóa Ø 2.7 mm
  + Vít khóa Ø 3.5 m.
  + Vít cứng Ø 3.5 mm 
  + Vít khóa xốp Ø 3.5 mm
  + Vít xốp Ø 4.0mm </t>
  </si>
  <si>
    <t>-  Nẹp dày 4.9mm và rộng 14mm. Số lỗ từ 4-18 lỗ, tương ứng chiều dài từ 76-328mm. 
- Chất liệu hợp kim Titan.
- Đạt tiêu chuẩn ISO 13485, EC.
- Dùng kết hợp với:
  + Vít khóa Ø 5.0 mm 
  + Vít cứng Ø 4.5 mm 
  + Vít khóa xốp Ø 5.0mm</t>
  </si>
  <si>
    <t>-  Nẹp dày 5.6mm và rộng 17.6mm. Số lỗ của nẹp từ 4-20 lỗ, tương ứng chiều dài từ 78-366mm.
- Chất liệu hợp kim Titan.
- Đạt tiêu chuẩn ISO 13485, EC.
- Dùng kết hợp với:
  + Vít khóa Ø 5.0 mm 
  + Vít cứng Ø 4.5 mm 
  + Vít khóa xốp Ø 5.0 mm</t>
  </si>
  <si>
    <t>Nẹp khóa tái tạo (mắt xích)</t>
  </si>
  <si>
    <t>- Nẹp dày 3mm và rộng 10mm. Số lỗ từ 4-20 lỗ, tương ứng chiều dài từ 52-244mm.
- Chất liệu hợp kim Titan.
- Đạt tiêu chuẩn ISO 13485, EC.
- Dùng kết hợp với:
  + Vít khóa Ø 3.5 mm 
  + Vít cứng Ø 3.5 mm 
  + Vít khóa xốp Ø 3.5 mm</t>
  </si>
  <si>
    <t>Nẹp khóa xương cánh tay</t>
  </si>
  <si>
    <t>- Nẹp dày 3.6mm và rộng 12mm. Số lỗ từ 4-14 lỗ, tương ứng chiều dài từ 56-188mm.
- Chất liệu hợp kim Titan.
- Đạt tiêu chuẩn ISO 13485, EC.
- Dùng kết hợp với:
  + Vít khóa Ø 3.5 mm 
  + Vít cứng Ø 3.5 mm 
  + Vít khóa xốp Ø 3.5 mm
  + Vít xốp Ø 4.0 mm</t>
  </si>
  <si>
    <t>- Nẹp khóa xương đòn có dạng hình chữ S; số lỗ của nẹp 6-10 lỗ; tương ứng chiều dài 88.5mm-136.5mm. Nẹp dày 3.2mm và rộng 10.5mm, loại trái/ phải.
- Chất liệu hợp kim Titan.
- Đạt tiêu chuẩn ISO 13485, EC.
- Dùng kết hợp với:
  + Vít khóa Ø 3.5 mm 
  + Vít cứng Ø 3.5 mm 
  + Vít khóa xốp Ø 3.5 mm
  + Vít xốp Ø 4.0 mm</t>
  </si>
  <si>
    <t>Vít khóa (Ti) đường kính 2.7mm</t>
  </si>
  <si>
    <t>- Đường kính ren 2.7mm. Mũ vít hình sao.
- Chiều dài từ 10mm đến 40mm, bước tăng 2mm; từ 40mm đến 60mm, bước tăng 5mm. 
- Chất liệu hợp kim Titan.
- Đạt tiêu chuẩn ISO 13485, EC.</t>
  </si>
  <si>
    <t>5 Cái/ Gói</t>
  </si>
  <si>
    <t>Vít khóa (Ti) tự taro đường kính 1.5mm</t>
  </si>
  <si>
    <t>- Vít khóa tự taro đk 1.5mm.
- Mũ vít hình sao.
- Chiều dài: từ 6mm đến 16mm, bước tăng 1mm; từ 18mm đến 24mm, bước tăng 2mm.
- Chất liệu hợp kim Titan.
- Đạt tiêu chuẩn ISO 13485, EC.</t>
  </si>
  <si>
    <t>Vít khóa (Ti) tự taro đường kính 2.4mm</t>
  </si>
  <si>
    <t>- Đường kính ren 2.4mm. Mũ vít hình sao.
- Chiều dài từ 10mm đến 50mm, bước tăng 2mm
- Chất liệu hợp kim Titan.
- Đạt tiêu chuẩn ISO 13485, EC.</t>
  </si>
  <si>
    <t>Vít khóa (Ti) đường kính 3.5mm</t>
  </si>
  <si>
    <t>- Đường kính ren 3.5mm. Mũ vít hình sao.
- Chiều dài từ 10mm đến 50mm, bước tăng 2mm; từ 50mm đến 70mm, bước tăng 5mm
- Chất liệu hợp kim Titan.
- Đạt tiêu chuẩn ISO 13485, EC.</t>
  </si>
  <si>
    <t>Vít khóa (Ti) đường kính 5.0mm</t>
  </si>
  <si>
    <t xml:space="preserve">- Đường kính ren 5.0mm. Mũ vít hình sao.
- Chiều dài từ 14mm đến 50mm, bước tăng 2mm; từ 50mm đến 110mm, bước tăng 5mm
- Chất liệu hợp kim Titan.
- Đạt tiêu chuẩn ISO 13485, EC.
</t>
  </si>
  <si>
    <t>Vít khóa (Ti) tự taro đường kính 2.0mm</t>
  </si>
  <si>
    <t>- Vít khóa tự taro đk 2.0mm
- Mũ vít hình sao.
- Chiều dài: từ 8mm đến 34mm, bước tăng 2mm.
- Đạt chất lượng ISO13485; CE 2292
- Chất liệu hợp kim Titan.
- Đạt tiêu chuẩn ISO 13485, EC.</t>
  </si>
  <si>
    <t>Vít khóa xốp (Ti) đường kính 3.5mm</t>
  </si>
  <si>
    <t>- Đường kính ren 3.5mm. Mũ vít hình sao.
- Ren toàn phần
- Chiều dài từ 14mm đến 50mm, bước tăng 2mm; từ 50mm đến 70mm, bước tăng 5mm
- Chất liệu hợp kim Titan.
- Đạt tiêu chuẩn ISO 13485, EC.</t>
  </si>
  <si>
    <t>Vít khóa xốp (Ti) đường kính 5.0mm</t>
  </si>
  <si>
    <t>- Đường kính ren 5.0mm. Mũ vít hình sao.
- Ren roàn phần
- Chiều dài từ 30mm đến 120mm, bước tăng 5mm
- Chất liệu hợp kim Titan.
- Đạt tiêu chuẩn ISO 13485, EC.</t>
  </si>
  <si>
    <t>Vít xương cứng (Ti) đường kính 3.5 mm</t>
  </si>
  <si>
    <t>- Đường kính ren 3.5mm; chiều dài từ 10mm đến 40mm bước tăng 2mm; chiều dài từ 40mm-70mm bước tăng 5mm. Mũ vít hình lục giác.
- Chất liệu hợp kim Titan.
- Đạt tiêu chuẩn ISO 13485, EC.</t>
  </si>
  <si>
    <t>Vít xương cứng (Ti) đường kính 4.5mm</t>
  </si>
  <si>
    <t>- Đường kính ren 4.5mm; chiều dài từ 14mm-60mm bước tăng 2mm, từ 60-110mm bước tăng 5mm. Mũ vít hình lục giác.
- Chất liệu hợp kim Titan.
- Đạt tiêu chuẩn ISO 13485, EC.</t>
  </si>
  <si>
    <t>Khớp háng toàn phần không xi măng Harmony góc cỗ chuôi 129 độ Ceramic on Ceramic(COC)</t>
  </si>
  <si>
    <t xml:space="preserve">* Nội hàm tương đương với mặt hàng "Harmony , Ceramic on Ceramic" về các đặc điểm kỹ thuật như sau:
1. Ổ cối (Shell Alril): Vật liệu: Hợp kim titan (Ti6Al4V-ISO 5832-3). Lớp phủ: Xốp titan và hydroxyapatit. Lắp được với các loại lớp đệm sứ BIOLOX® Delta của Symbios . Thiết kế 3 lỗ chống xoay  và tích hợp khóa lớp đệm dạng côn. Có lỗ bắt vít cho đáy ổ cối. Kích cỡ: 40 – 64 mm với mỗi bước tăng 2 mm.
2. Lót ổ cối (Liner): Vật liệu: gốm  BIOLOX delta thế hệ thứ 4 (Ceramic (Al2O3 + ZrO2-ISO 6474-2). Đường kính trong: 28, 32, 36, 40 mm.
- Các kích cỡ:
   + Đường kính ngoài từ 40 đến 44mm sử dụng với chỏm khớp 28mm.
   + Đường kính ngoài từ 46 đến 50 mm sử dụng với chỏm 32mm
   + Đường kính ngoài từ 52 đến 56 mm sử dụng với chỏm 36mm
   + Đường kính ngoài từ 58 đến 64mm sử dụng với chỏm 40mm
3. Chỏm khớp (femoral head): Vật liệu :  Biolox Delta Ceramic. Đường kính đầu (head) : 28 (0, ±3.5), 32 (-4, 0, +4,+7), 36 (-4, 0, +4,+8), 40 (0, ±4,+8) mm.
4. Cuống khớp (Stem Harmony ): Vật liệu : Hợp kim titannium (Ti6Al4V-ISO 5832-3). Lớp phủ bên ngoài : Hydroxyapatite. Cổ côn: 12/14. Góc cổ chuôi: 129 độ. Kích thước chuôi nhiều số: 9 x 130mm; 10 x 140mm; 11 x 145mm; 12 x 150mm; 13 x 155mm; 14 x 160mm; 15 x 165mm; 16 x 170mm; 18 x 180mm; 20 x 190mm; .
5. Vít ổ cối: Vật liệu Titanium alloy (Ti6Al4V-ISO 5832-3). Loại vít tự taro. Có đường kính 6.5mm. Chiều dài vít từ 15mm đến 60mm với mỗi bước tăng 5mm, </t>
  </si>
  <si>
    <t>Từng chi tiết/ hộp</t>
  </si>
  <si>
    <t>Khớp háng toàn phần không xi măng harmony Ceramic on PE(COP)</t>
  </si>
  <si>
    <t>* Nội hàm tương đương với mặt hàng "Harmony, Ceramic on PE" về các đặc điểm kỹ thuật như sau:
1. Ổ cối (Shell Alril): Vật liệu: Hợp kim titan (Ti6Al4V-ISO 5832-3). Lớp phủ: Xốp titan và hydroxyapatit. Lắp được với các loại lớp đệm có liên kết chéo cao(crosslinked polyethylene của Symbios) . Thiết kế 3 lỗ chống xoay  và tích hợp khóa lớp đệm dạng côn. Có lỗ bắt vít cho đáy ổ cối. Kích cỡ: 40 – 64 mm với mỗi bước tăng 2 mm
2. Lót ổ cối (Liner :INLOCK X inserts): Vật liệu: liên kết chéo cao phân tử polyethylene Crosslinked. Đường kính trong: 28, 32, 36, 40 mm. có gờ chống trật khớp 10 độ
- Có các kích cỡ
   + Đường kính ngoài 40, 44mm sử dụng với chỏm khớp 22.2mm.
   + Đường kính ngoài từ 46 đến 64mm sử dụng với chỏm khớp 28mm.
   + Đường kính ngoài từ 50 đến 64mm sử dụng với chỏm 32mm
   + Đường kính ngoài từ 54 đến 64mm sử dụng với chỏm 36mm
3.Chỏm khớp (femoral head): Vật liệu :  Biolox Delta Ceramic. Đường kính đầu (head) : 28 (0, ±3.5), 32 (-4, 0, +4,+7), 36 (-4, 0, +4,+8), 40 (0, ±4,+8) mm.
4. Cuống khớp (Stem Harmony ): Vật liệu : Hợp kim titannium (Ti6Al4V-ISO 5832-3). Lớp phủ bên ngoài : Hydroxyapatite. Cổ côn: 12/14. Góc cổ chuôi: 129 độ. Kích thước chuôi nhiều số: 9 x 130mm; 10 x 140mm; 11 x 145mm; 12 x 150mm; 13 x 155mm; 14 x 160mm; 15 x 165mm; 16 x 170mm; 18 x 180mm; 20 x 190mm; .
5.  Vít ổ cối: Vật liệu Titanium alloy (Ti6Al4V-ISO 5832-3). Loại vít tự taro. Có đường kính 6.5mm. Chiều dài vít từ 15mm đến 60mm với mỗi bước tăng 5mm,</t>
  </si>
  <si>
    <t>Khớp háng toàn phần không xi măng Harmony góc cổ chuôi 129 độ</t>
  </si>
  <si>
    <t>* Nội hàm tương đương với mặt hàng "Harmony - Symbios" về các đặc điểm kỹ thuật như sau:
1. Ổ cối (Shell Alril): Vật liệu: Hợp kim titan (Ti6Al4V-ISO 5832-3). Lớp phủ: Xốp titan và hydroxyapatit. Lắp được với các loại lớp đệm có liên kết chéo cao(crosslinked polyethylene của Symbios) . Thiết kế 3 lỗ chống xoay  và tích hợp khóa lớp đệm dạng côn. Có lỗ bắt vít cho đáy ổ cối. Kích cỡ: 40 – 64 mm với mỗi bước tăng 2 mm
2. Lót ổ cối (Liner :INLOCK X inserts): Vật liệu: liên kết chéo cao phân tử polyethylene Crosslinked. Đường kính trong: 28, 32, 36, 40 mm. có gờ chống trật khớp 10 độ
- Có các kích cỡ
   + Đường kính ngoài 40, 44mm sử dụng với chỏm khớp 22.2mm.
   + Đường kính ngoài từ 46 đến 64mm sử dụng với chỏm khớp 28mm.
   + Đường kính ngoài từ 50 đến 64mm sử dụng với chỏm 32mm
   + Đường kính ngoài từ 52 đến 64mm sử dụng với chỏm 36mm
3. Chỏm khớp (head): Vật liệu : Cobalt-chrome head (CoCrMo-ISO 5832-12), Độ côn 12 / 14 5°40’ taper.. Đường kính đầu (head) : 22.2(-2, 0, 43)mm, 28 (0, ±3.5, +7,)mm, 32 (0, ± 4, 8 )mm, 36(0, ± 4, 8 )mm.
4. Cuống khớp (Stem Harmony ): Vật liệu : Hợp kim titannium (Ti6Al4V-ISO 5832-3). Lớp phủ bên ngoài : Hydroxyapatite. Cổ côn: 12/14. Góc cổ chuôi: 129 độ. Kích thước chuôi nhiều số: 9 x 130mm; 10 x 140mm; 11 x 145mm; 12 x 150mm; 13 x 155mm; 14 x 160mm; 15 x 165mm; 16 x 170mm; 18 x 180mm; 20 x 190mm;
5. Vít ổ cối: Vật liệu Titanium alloy (Ti6Al4V-ISO 5832-3). Loại vít tự taro. Có đường kính 6.5mm. Chiều dài vít từ 15mm đến 60mm với mỗi bước tăng 5mm,</t>
  </si>
  <si>
    <t>Khớp háng toàn phần không xi măng chuyển động đôi, góc cổ chuôi 129 độ</t>
  </si>
  <si>
    <t>1. Ổ cối (Dual-mobility): Vật liệu: Hợp kim (M30NW-ISO 5832-2). Lớp phủ: Xốp titan và hydroxyapatit. Lắp được với các loại lớp đệm có liên kết chéo cao(crosslinked polyethylene của Symbios) . Thiết kế có thể đóng dạng côn và tích hợp khóa lớp đệm dạng côn(Retentive mobile). Kích cỡ: 48 – 64 mm với mỗi bước tăng 2 mm
2. Lót ổ cối (Liner :Retentive mobile): Vật liệu: liên kết chéo cao phân tử Polyetylen (UHMWPE-ISO 5834-2).. Đường kính trong: 28 mm. có thể chuyển động xoay trong ổ cối tích hợp
   + Đường kính ngoài từ 48 đến 64mm sử dụng với chỏm khớp 28mm.
3.Chỏm khớp (femoral head):Vật liệu : Cobalt-chrome head (CoCrMo-ISO 5832-12), Độ côn 12 / 14 5°40’ taper. Đường kính đầu (head) 28 (0, ±3.5, +7,)mm
4. Cuống khớp (Stem Harmony ): Vật liệu : Hợp kim titannium (Ti6Al4V-ISO 5832-3). Lớp phủ bên ngoài : Hydroxyapatite. Cổ côn: 12/14. Góc cổ chuôi: 129 độ. Kích thước chuôi nhiều số: 9 x 130mm; 10 x 140mm; 11 x 145mm; 12 x 150mm; 13 x 155mm; 14 x 160mm; 15 x 165mm; 16 x 170mm; 18 x 180mm; 20 x 190mm; .
5.  Vít ổ cối: Vật liệu Titanium alloy (Ti6Al4V-ISO 5832-3). Loại vít tự taro. Có đường kính 6.5mm. Chiều dài vít từ 15mm đến 60mm với mỗi bước tăng 5mm,</t>
  </si>
  <si>
    <t>Khớp háng toàn phần không xi măng chuyển động kép Ceramic, góc cổ chuôi 129 độ</t>
  </si>
  <si>
    <t>1. Ổ cối (Dual-mobility): Vật liệu: Hợp kim (M30NW-ISO 5832-2). Lớp phủ: Xốp titan và hydroxyapatit. Lắp được với các loại lớp đệm có liên kết chéo cao(crosslinked polyethylene của Symbios) . Thiết kế có thể đóng dạng côn và tích hợp khóa lớp đệm dạng côn(Retentive mobile). Kích cỡ: 48 – 64 mm với mỗi bước tăng 2 mm
2. Lót ổ cối (Liner :Retentive mobile): Vật liệu: liên kết chéo cao phân tử Polyetylen (UHMWPE-ISO 5834-2).. Đường kính trong: 28 mm. có thể chuyển động xoay trong ổ cối tích hợp
   + Đường kính ngoài từ 48 đến 64mm sử dụng với chỏm khớp 28mm.
3.Chỏm khớp (femoral head): Vật liệu :  Biolox Delta Ceramic. Đường kính đầu (head) : 28 (0, ±3.5)
4. Cuống khớp (Stem Harmony ): Vật liệu : Hợp kim titannium (Ti6Al4V-ISO 5832-3). Lớp phủ bên ngoài : Hydroxyapatite. Cổ côn: 12/14. Góc cổ chuôi: 129 độ. Kích thước chuôi nhiều số: 9 x 130mm; 10 x 140mm; 11 x 145mm; 12 x 150mm; 13 x 155mm; 14 x 160mm; 15 x 165mm; 16 x 170mm; 18 x 180mm; 20 x 190mm; .
5.  Vít ổ cối: Vật liệu Titanium alloy (Ti6Al4V-ISO 5832-3). Loại vít tự taro. Có đường kính 6.5mm. Chiều dài vít từ 15mm đến 60mm với mỗi bước tăng 5mm,</t>
  </si>
  <si>
    <t>Khớp háng bán không xi măng Harmony góc cổ chuôi 129</t>
  </si>
  <si>
    <t>1. Cuống khớp (Stem Harmony ): Vật liệu : Hợp kim titannium (Ti6Al4V-ISO 5832-3). Lớp phủ bên ngoài : Hydroxyapatite. Cổ côn: 12/14. Góc cổ chuôi: 129 độ. Kích thước chuôi nhiều số: 9 x 130mm; 10 x 140mm; 11 x 145mm; 12 x 150mm; 13 x 155mm; 14 x 160mm; 15 x 165mm; 16 x 170mm; 18 x 180mm; 20 x 190mm;
2. Chỏm khớp (head): Vật liệu : Cobalt-chrome head (CoCrMo-ISO 5832-12), Độ côn 12 / 14 5°40’ taper. Đường kính đầu (head) : 22.2(-2, 0, 43)mm, 28 (0, ±3.5, +7,)mm
3.  Phần tử lưỡng cực (Bipolar zimed Component (Shell and Liner)) :
- Bên ngoài (shell) là Cobalt Chrome, bên trong (liner) là polyethylene cao phân tử (UHMWPE).
- Loại có vòng khóa (polyethylene top - locking ring).
- Sử dụng với đầu xương đùi đường kính 22 mm tương ứng kích cỡ : 38; 40 mm với bước tăng 2 mm.
- Sử dụng với đầu xương đùi đường kính 28 mm tương ứng kích cỡ : 42 ,44, 46, 48, 50, 52, 54, 56 mm</t>
  </si>
  <si>
    <t>Khớp háng toàn phần không xi măng Costom tùy chỉnh ceramic</t>
  </si>
  <si>
    <t xml:space="preserve">1. Ổ cối (Shell Alril): Vật liệu: Hợp kim titan (Ti6Al4V-ISO 5832-3). Lớp phủ: Xốp titan và hydroxyapatit. Được thiết kế đặc biệt phù hợp với từng hình dạng ổ cối theo giải phẩu của từng cấu trúc xương cụ thể qua hình ảnh được chụp CT information . Lắp được với các loại lớp đệm sứ BIOLOX® Delta của Symbios và loại lớp đệm có liên kết chéo cao(crosslinked polyethylene của Symbios) . Thiết kế 3 lỗ chống xoay  và tích hợp khóa viền ổ cối khi cần thiết. Có lỗ bắt vít cho đáy ổ cối.
2. Lót ổ cối (Liner): Vật liệu: gốm  BIOLOX delta thế hệ thứ 4 (Ceramic (Al2O3 + ZrO2-ISO 6474-2) hoặc Lót ổ cối (Liner :INLOCK X inserts): Vật liệu: liên kết chéo cao phân tử polyethylene Crosslinked có gờ chống trật khớp 10 độ. Đường kính trong: 28, 32, 36, 40 mm.
- Các kích cỡ:
   + Đường kính ngoài từ 40 đến 44mm sử dụng với chỏm khớp 28mm.
   + Đường kính ngoài từ 46 đến 50 mm sử dụng với chỏm 32mm
   + Đường kính ngoài từ 52 đến 56 mm sử dụng với chỏm 36mm
   + Đường kính ngoài từ 58 đến 64mm sử dụng với chỏm 40mm
3. Chỏm khớp (femoral head): Vật liệu :  Biolox Delta Ceramic. Đường kính đầu (head) : 28 (0, ±3.5), 32 (-4, 0, +4,+7), 36 (-4, 0, +4,+8), 40 (0, ±4,+8) mm.
4. Cuống khớp (Stem costom): Vật liệu : Hợp kim titannium (Ti6Al4V-ISO 5832-3). Lớp phủ bên ngoài : Hydroxyapatite. Cổ côn: 12/14. Góc cổ chuôi và kích thước được sản xuất theo từng hình dạng xương đùi do khuyết hay biến dạng... để thích hợp nhất giải phẩu bệnh hoàn hảo theo mỗi cấu trúc xương đùi qua hình ảnh được chụp CT information.
5. Vít ổ cối: Vật liệu Titanium alloy (Ti6Al4V-ISO 5832-3). Loại vít tự taro. Có đường kính 6.5mm. Chiều dài vít từ 15mm đến 60mm với mỗi bước tăng 5mm, </t>
  </si>
  <si>
    <t xml:space="preserve">Khớp gối toàn phần ORIGIN tùy chỉnh </t>
  </si>
  <si>
    <t xml:space="preserve"> Kiểu phẫu thuật : Tùy chỉnh được đặt riêng theo cấu trúc bệnh của từng bệnh nhân được nhận biết qua hình ảnh CT
1. Lồi cầu xương đùi  (Fomoral Component) : Được thiết kế linh hoạt theo cấu trúc lồi cầu bị tổi thương hay chấn thương để tăng cường độ an toàn và độ gấp duỗi chính xác cho từng giải phẩu bệnh. Vật liệu: hợp kim Cobalt Chrome (CrCoMo-ISO 5832-4). 
2. Mâm chày Sinbios (Tibial Tray) : Được thiết kế  theo giải phẫu học của cơ thể con người trên nền tảng cố định, ổn định sau phẩu thuật.
- Vật liệu: hợp kimTitanium alloy (Ti6Al4V-ISO 5832-3)
- Có  kích cỡ (size)  :  phù hợp với từng cá thể có dụng cụ sử dụng một lần đi kèm
- Tương ứng với các kích thước:
  + Độ dài ( Overall M/L): mâm chày bị tàn phá.
3. Đệm mâm chày : 
- Vật liệu: vật liệu cao phân tử  Polyetylen (UHMWPE-ISO 5834-2). giúp tăng độ bền, giảm thiểu độ mài mòn và thích ứng tốt với cơ thể con người.
- Có độ dày : Chèn cố định xương chày được làm theo yêu cầu đã ổn định phía sau. Chiều dày kế hoạch theo cấu trúc từng cá thể, có 2 kích cỡ cách nhau +- 2mm cho trường hơp sai sót trong quá trình khoan cưa xương
- Tương ứng với các kích thước mâm chày đã xác định
4. Bánh chè: 
- Vật liệu: Vật liệu cao phân tử (Uhmwpe) Fixed
- Có 4 kích cỡ về độ dày và đường kính:   26  mm. 29  mm.  32 mm. 35  mm.
5. Xi măng ngoại khoa</t>
  </si>
  <si>
    <t>Lưỡi cắt đốt đơn cực loại cong 90 °</t>
  </si>
  <si>
    <t>* Chất liệu : Tay cầm Nhựa(PVC), đầu đốt sóng titan
* Kích cỡ: gập góc 30, 45,70, 90 độ, đường kính 3mm, chiều dài 135mm
* Đặc tính: Cung cấp tốc độ cắt lớn nhất với lượng mô lớn trong nội soi khớp vai, gối, khớp nhỏ, có nhiều lỗ hút nước ra giúp trường quan sát tốt
Bề mặt điện cực lớn  giúp loại bỏ tốt các phần mô mềm cần loại bỏ, và cầm máu trong ổ khớp.
* Đạt tiêu chuẩn: ISO,CE</t>
  </si>
  <si>
    <t>Lưỡi cắt đốt đơn cực loại cong 70 °</t>
  </si>
  <si>
    <t>Lưỡi bào ổ khớp 5.5mm / 130mm / răng nhọn 1 bên</t>
  </si>
  <si>
    <t>*Chất liệu : Nhựa(PVC), Thép không rỉ
* Kích cỡ: Chiều dài 80,130,160 mm .
                 Đường kính: 2.5, 3.5, 4.5, 5.5, 6, 6,5 mm
                 Xoay 360 độ
* Đặc tính:Cửa sổ bào rộng cho phép bào được phía trước và bên hông. Thiết kế có răng hoặc không răng.Dùng 1 lần, bào cắt lọc mô xơ, thiết kế rỗng nòng để hút được các mô vụn đẩy ra ngoài, giúp trường phẫu thuật trong suốt. 
- Dùng với tay bào có tốc độ vòng quay lên đến 16000 vòng/phút, tần số dao động lên đến 4Hz
* Đạt tiêu chuẩn: ISO,CE</t>
  </si>
  <si>
    <t>Lưỡi bào ổ khớp 4.5mm / 130mm / răng nhọn 1 bên</t>
  </si>
  <si>
    <t>Lưỡi bào ổ khớp 4.5mm / 130mm / lưỡi bén 2 bên</t>
  </si>
  <si>
    <t>Dây dẫn dịch dùng 1 lần cho máy thế hệ cũ</t>
  </si>
  <si>
    <t xml:space="preserve">*Chất liệu liệu: nhựa(PVC)
* Kích cỡ: Dài 3m
* Đặc tính: Dây sử dụng cho máy bơm nước FLUID control  sử dụng cho mổ nội soi khớp.bộ chíp điều khiển được dòng nước : Tốc độ đến 2l/1 phút và áp lực dòng chảy tới 200 mmHg, có thể điều chỉnh bằng màn hình cảm ứng hay cài chế độ tự động cho từng chố độ : nội soi khớp gối, nội soi khóp vai, nội soi cột sống, khớp nhỏ.
* Đạt tiêu chuẩn: ISO,CE   
</t>
  </si>
  <si>
    <t xml:space="preserve">Dây dẫn dịch dùng 1 lần </t>
  </si>
  <si>
    <t>*Chất liệu liệu: nhựa(PVC)
*Kích cỡ: Dài 3m
*Đặc tính:Dây sử dụng cho máy bơm nước FLUID control  sử dụng cho mổ nội soi khớp.bộ chíp điều khiển được dòng nước : Tốc độ đến 2l/1 phút và áp lực dòng chảy tới 200 mmHg, có thể điều chỉnh bằng màn hình cảm ứng hay cài chế độ tự động cho từng chố độ : nội soi khớp gối, nội soi khóp vai, nội soi cột sống, khớp nhỏ.
• bộ chíp điều khiển tự cân bằng áp suất và nhận ra sự gián đoạn đột ngột trong
dòng chảy ,Cảnh báo quang học và âm thanh được đưa ra khi quá áp quan trọng xảy ra sự cố
*Đạt tiêu chuẩn: ISO,CE</t>
  </si>
  <si>
    <t>Vít cố định dây chằng loại Interfix</t>
  </si>
  <si>
    <t>*Chất liệu: Peek (Poly Ether-Ether Kethon)
*Kích cỡ: Đường kính: 7, 8, 9, 10,11 mm. Chiều dài: 20, 25, 30,35 mm.
* Đặc tính: Sử dụng trong Phẫu thuật nội soi tái tạo dây chằng chéo khớp gối, neo và cố định một đầu dây chằng vào đầu đường hầm xương.
Thiết kế ren toàn thân, ren cùn giúp bảo vệ mảnh ghép gân
*Đạt tiêu chuẩn: ISO,CE</t>
  </si>
  <si>
    <t>Vít tự tiêu cố định dây chằng chéo, loại đầu tròn</t>
  </si>
  <si>
    <t>* Chất liệu: Vật liệu sinh học tự tiêu PLDLA (Poly-L70/30 L-Lactide/DL-Lactic Acide).
* Kích cỡ: Đường kính: 6, 7, 8, 9 mm. 
                  Chiều dài: 20, 25, mm.
* Đặc tính: Sử dụng trong Phẫu thuật nội soi tái tạo dây chằng chéo khớp gối. Thiết kế: Ren cùn, đường kính rỗng giữa 1.5mm không gây tổn thương cho dây chằng
* Đạt tiêu chuẩn: ISO,CE</t>
  </si>
  <si>
    <t>Vít tự tiêu cố định dây chằng chéo, loại đầu phẳng</t>
  </si>
  <si>
    <t>* Chất liệu: Vật liệu sinh học tự tiêu PLDLA (Poly-L70/30 L-Lactide/DL-Lactic Acide).
* Kích cỡ:  Đường kính: 6, 7, 8, 9, 10, 11 mm. 
                   Chiều dài: 25, 30, mm.
* Đặc tính: Sử dụng trong Phẫu thuật nội soi tái tạo dây chằng chéo khớp gối. Thiết kế: Ren cùn, đường kính rỗng giữa 1.5mm không gây tổn thương cho dây chằng
* Đạt tiêu chuẩn: ISO,CE</t>
  </si>
  <si>
    <t>Vít neo cố định dây chằng loại Loopfix Button các cỡ</t>
  </si>
  <si>
    <t>* Chất liệu: Chốt làm bằng titanium, vòng treo bẳng chỉ  UHMWPE 
* Kích cỡ: Chiều dài chốt: 12mm.Chiều dài  vòng treo gân: 10,12,15, 20, 25, 30, 35, 40, 45, 50, 60 mm.
* Đặc tính: Thiết kế: 4 lỗ, 2 lỗ giữa cố định cho vòng treo, 2 dây kéo và giật cân đối  nhau 2 bên giúp dễ dàng kéo bật chốt trên xương đùi
Lực kéo ra 1800 Newton
*Đạt tiêu chuẩn: ISO,CE</t>
  </si>
  <si>
    <t>Vít neo cố định dây chằng tự điều chỉnh loại Ext Liftfix Button</t>
  </si>
  <si>
    <t>*Chất liệu:  Bằng titanium, vòng treo chỉ UHMWPE.
* Kích cỡ : 4 lỗ có vòng treo UHMWPE UPS số 6 fiber suture
* Đặc tính: Dùng cho nội soi tái tạo dây chằng có thể sử dụng trong kĩ thuật All inside
Lực kéo lên đến 1840,00 Newton, Cơ chế một chiều, vòng treo chỉ thắt lại, không nới được.C ó hai sợi chỉ riêng biệt dùng lật và kéo
* Đạt tiêu chuẩn: ISO,CE</t>
  </si>
  <si>
    <t>Vít neo cố định dây chằng tự điều chỉnh loại Liftfix Button</t>
  </si>
  <si>
    <t>*Chất liệu:  Bằng titanium, vòng treo chỉ UHMWPE.
* Kích cỡ : 4 lỗ có vòng treo UHMWPE UPS số 7 fiber suture
* Đặc tính: Dùng cho nội soi tái tạo dây chằng có thể sử dụng trong kĩ thuật All inside
Lực kéo  1843,76 Newton, Cơ chế một chiều, vòng treo chỉ thắt lại, không nới được.C ó hai sợi chỉ riêng biệt dùng lật và kéo
* Đạt tiêu chuẩn: ISO,CE</t>
  </si>
  <si>
    <t>Vít khâu sụn chêm loại MFix</t>
  </si>
  <si>
    <t>*Chất liệu: Peek. Chỉ fiber suture chất liệu UHMWPE
*Nêu đặc tính: Sử dụng kỹ thuật All-Inside. M-fix có 2 nút thắt peek cấy chỉ, được thiết kế để dễ dàng làm bung chốt bằng nút điều khiển. Đầu kim được thiết kế cứng, sắc, có thước đo có khả năng xuyên sâu giúp điều khiển dễ dàng. Điểm vào nhỏ làm tối thiểu hóa rách sụn chêm do đầu kim
* Đạt tiêu chuẩn: ISO,CE</t>
  </si>
  <si>
    <t>Nẹp cố định dây chằng hình chữ U, các cỡ</t>
  </si>
  <si>
    <t>*Chất liệu: hợp kim titan
*Kích thước: 8,10,11mm
sử dụng phẫu thuật sửa chữa gân. Chân dài và thiết kế số lùi giúp cố định chắc chắn
Bấm dây chằng, với cầu nối thấp, làm giảm tần suất cắt bỏ thứ phát do bệnh nhân khó chịu do kích ứng mô mềm
Hệ thống cố định đinh ghim cung cấp một phương tiện đơn giản để gắn mô vào xương.Nó có thể dễ dàng thao tác mà không cần khoan nhờ thiết kế đầu nhọn
*Đạt tiêu chuẩn: ISO,CE</t>
  </si>
  <si>
    <t>Vít neo cố định dây chằng loại Jumbo Button</t>
  </si>
  <si>
    <t>*Chất liệu: Nẹp bằng titanium
*Kích cỡ: 4 lỗ có vòng treo tăng cường các nút neo bất kỳ chiều rộng có thể thêm thêm 5mm và chiều dài thêm 15mm làm tăng khả năng chịu lực vỏ xương
*Nêu đặc tính: Dùng cho nội soi tái tạo dây chằng có thể sử dụng trong kĩ thuật All inside, mổ lại dây chằng hay sửa đổi
*Đạt tiêu chuẩn: ISO,CE</t>
  </si>
  <si>
    <t>*Chất liệu: Polyethylene Cao phân tử siêu bền (UHMWPE), *Kích thước: bề rộng chỉ 1.40 mm.
*Nêu đặc tính: Màu sắc: trắng và xanh coban
Lực kéo 576,12 N/mm2
- Cố định mô mềm trong nội soi khớp
*Đạt tiêu chuẩn: ISO,CE</t>
  </si>
  <si>
    <t>1 sợi/ gói</t>
  </si>
  <si>
    <t>Lưỡi bào ngược chiều dùng trong kỷ thuật all inside</t>
  </si>
  <si>
    <t>Chất liệu:thép không gỉ
Kích thước có đủ các cỡ: 5mm,6mm,7mm,8mm,9mm,10mm.11mm,12mm,13mm
Đường kính đầu mũi khoan: 3.4mm
Lưỡi Bào nội soi dùng cho phẫu thuật nội soi tái tạo dây chằng, thay đổi từ lưỡi thẳng sang mũi  bào ngược ngay trên đầu mũi khoan bằng nút bấm điều khiển để thực hiện kỹ thuật tất cả bên trong ACL, PCL ...</t>
  </si>
  <si>
    <t>Lưỡi cắt bào, luồn mô khớp vai loại Easy Pass</t>
  </si>
  <si>
    <t>*Chất liệu: được làm bằng Nitinol. 
*Kích cỡ: Tương thích tất cả các công cụ 
* Nêu đặc tính: Giúp cắt bào qua mô mềm trong nội soi chóp xoay khớp vai. Dễ dàng neo tải từ hai bên, lên hoặc xuống.
Dễ dàng chụp và truy xuất các neo bằng cách di chuyển đơn từ một cửa sổ đang hoạt động. Lưỡi cắt linh hoạt này là an toàn để sử dụng, dễ sử dụng.
*Đạt tiêu chuẩn: ISO,CE</t>
  </si>
  <si>
    <t>Lưỡi cắt bào, luồn mô khớp vai loại Suture Pass</t>
  </si>
  <si>
    <t>*Chất liệu: được làm bằng Nitinol. 
*Nêu đặc tính :Giúp cắt bào qua mô mềm trong nội soi chóp xoay khớp vail. Tương thích với hầu hết các công cụ cung cấp một neo, cắt, sửa chữa chính xác trong nội soi khớp vai.
Dễ dàng neo tải từ hai bên, lên hoặc xuống.
Dễ dàng chụp và truy xuất các neo bằng cách di chuyển đơn từ một cửa sổ đang hoạt động. Lưỡi cắt linh hoạt này là an toàn để sử dụng, dễ sử dụng.
*Đạt tiêu chuẩn: ISO,CE</t>
  </si>
  <si>
    <t>Vít neo khớp vai loại Excalibur Tack II Anchor Peek</t>
  </si>
  <si>
    <t>*Chất liệu: Chất liệu tự tiêu PEEK, đã tiệt trùng
*Kích cỡ: Đường kính 2.9 mm
* Nêu đặc tính: Dùng trong phẫu thuật Nội soi khớp
Vít neo dễ dàng đóng với thiết kế mạnh mẽ ở đầu gần và thiết kế ren kép giúp gia tăng sự cố định ở xương xốp và vỏ xương. Trục vít thiết kế rỗng giúp ngăn ngừa các tác nhân nguy cơ trong quá trình phẫu thuật. 
Vít neo được kết nối sẵn với tay đóng
Neo này là phù hợp nhất cho nhu cầu trong Rotator cuff, Bankart, tổn thương SLAP và sửa chữa dây chằng bên.
*Đạt tiêu chuẩn: ISO,CE</t>
  </si>
  <si>
    <t>Vít neo khớp vai loại Excalibur Tack II Anchor Peek kèm hai sợi chỉ đôi</t>
  </si>
  <si>
    <t>*Chất liệu: Chất liệu tự tiêu PEEK, kèm chỉ siêu bền UHMWPE, đã tiệt trùng
*Kích cỡ: Đường kính 2.9 mm
* Nêu đặc tính: Dùng trong phẫu thuật Nội soi khớp
Vít neo dễ dàng đóng với thiết kế mạnh mẽ ở đầu gần và thiết kế ren kép giúp gia tăng sự cố định ở xương xốp và vỏ xương. Trục vít thiết kế rỗng giúp ngăn ngừa các tác nhân nguy cơ trong quá trình phẫu thuật. 
Vít neo được kết nối sẵn với tay đóng
Neo này là phù hợp nhất cho nhu cầu trong Rotator cuff, Bankart, tổn thương SLAP và sửa chữa dây chằng bên.
*Đạt tiêu chuẩn: ISO,CE</t>
  </si>
  <si>
    <t>Vít neo khớp vai loại Excalibur Soft Clew Anchor (UHMWPE)</t>
  </si>
  <si>
    <t>*Chất liệu: 100% UHMWPE, đã tiệt trùng
* Kích cỡ: Đường kính 1.8mm và 3.0mm
* Nêu đặc tính: Dùng trong phẫu thuật Nội soi khớp vai.
Vít được kết nối sẵn với tay đóng. Kèm một sợi chỉ
*Đạt tiêu chuẩn: ISO,CE</t>
  </si>
  <si>
    <t>*Chất liệu: tự tiêu PEEK đã tiệt trùng
* Kích cỡ: Đường kính,3.5mm hoặc 4.5mm
* Đặc tính: :Dùng trong phẫu thuật Nội soi khớp
Vít neo dễ dàng đóng với thiết kế mạnh mẽ ở đầu gần và thiết kế ren kép giúp gia tăng sự cố định ở xương xốp và vỏ xương. Trục vít thiết kế rỗng giúp ngăn ngừa các tác nhân nguy cơ trong quá trình phẫu thuật. Vít neo được kết nối sẵn với tay đóng.
Neo này là phù hợp nhất cho nhu cầu trong Rotator cuff, Bankart, tổn thương SLAP và sửa chữa dây chằng bên.
* Đạt tiêu chuẩn: ISO,CE</t>
  </si>
  <si>
    <t>Vít neo khớp vai loại Excalibur Tack II S Peek</t>
  </si>
  <si>
    <t>*Chất liệu: tự tiêu Polyether ether ketone( PEEK), kèm chỉ siêu bền UHMWPE, đã tiệt trùng
* Kích cỡ: Đường kính,3.5mm hoặc 4.5mm
* Đặc tính: :Dùng trong phẫu thuật Nội soi khớp
Được thiết kế đắc biệt với mỏ neo nhọn bằng chất liệu titan dẫn hướng và xác định vị trí đóng neo thay thế cho dụng cụ thông thường, vít neo dễ dàng đóng với thiết kế mạnh mẽ ở đầu gần và thiết kế ren kép giúp gia tăng sự cố định ở xương xốp và vỏ xương. Trục vít thiết kế rỗng giúp ngăn ngừa các tác nhân nguy cơ trong quá trình phẫu thuật. Vít neo được kết nối sẵn với tay đóng.
Neo này là phù hợp nhất cho nhu cầu trong Rotator cuff, Bankart, tổn thương SLAP và sửa chữa dây chằng bên.
* Đạt tiêu chuẩn: ISO,CE</t>
  </si>
  <si>
    <t>Vít neo tự tiêu khâu chóp xoay Excalibur II Bio Suture Anchor</t>
  </si>
  <si>
    <t>*Chất liệu: PLDLA kèm chỉ siêu bền UHMWPE.
*Kích cỡ: 5.5 mm
*Đặc tính: Dùng trong phẫu thuật Rotator Cuff và dây chằng bên. Thiết kế rỗng, ren toàn thân.
*Đạt tiêu chuẩn: ISO,CE</t>
  </si>
  <si>
    <t>Vít neo khâu chóp xoay khớp vai EXCALIBUR II SCREW PEEK ANCHOR</t>
  </si>
  <si>
    <t>*Chất liệu: PeeK , đã tiệt trùng. Kèm 02 sợi chỉ UHMWPE kết nối trong sẵn tay đóng.
* Kích cỡ: Đường kính: 5.5  mm
* Nêu đặc tính: Vít neo dễ dàng đóng với thiết kế mạnh mẽ ở đầu gần và thiết kế ren kép giúp gia tăng sự cố định ở xương xốp và vỏ xương. Trục vít thiết kế rỗng giúp ngăn ngừa các tác nhân nguy cơ trong quá trình phẫu thuật.
Sử dụng trong phẫu thuật nội soi khâu chóp xoay khớp vai, khâu dây chằng bên khớp gối.
* Đạt tiêu chuẩn: ISO,CE</t>
  </si>
  <si>
    <t>Cannulla dùng trong phẫu thuật nội soi khớp</t>
  </si>
  <si>
    <t>*Chất liệu: nhựa
*Kích cỡ: Cổng vào chất lỏng điều chỉnh được, đường kính 0.6 mm, đường kính canulla: 6.5 mm/ 8.0 mm
*Nêu đặc tính:Thiết kế có rãnh xoắn, mã hóa màu theo đường kính, kiểm soát dòng chảy với khóa kín, ống canulla trong suốt giúp quan sát được.
*Đạt tiêu chuẩn: ISO,CE</t>
  </si>
  <si>
    <t>Vòng xoắn kim loại siêu mềm điều trị túi phình mạch não</t>
  </si>
  <si>
    <t>-Vòng xoắn kim loại siêu mềm(coil) gây bít phình mạch máu
 - 2 dạng thiết kế: dạng xoắn ốc (Helical) và xoắn phức hợp (Complex hay 3D)
 - Phân loại: tiêu chuẩn ( Standard), mềm ( Soft ) và siêu mềm (Super Soft ) 
 - Hệ thống vòng xoắn kim loại 10 và 18 tương ứng với đường kính sợi coil từ 0.012 inch-&gt;0.014inch 
  - Đường kính coil: các cỡ
 - Chiều dài coil : Các cỡ
 - Có thể cắt coil bằng dụng cụ cắt chuyên biệt bằng điện</t>
  </si>
  <si>
    <t>NTK Thêm</t>
  </si>
  <si>
    <t>Bóng nong điều trị hẹp động mạch cảnh và mạch ngoại biên loại Over-the-wire</t>
  </si>
  <si>
    <t>Bóng nong điều trị nong mạch cảnh, mạch ngoại biên
 Có dạng Over-the-wire. 
 Catheter dài các cỡ
 Đường kính các cỡ
 Tương thích dây dẫn 0.014''/0.018''.
 Bung bằng bộ áp lực</t>
  </si>
  <si>
    <t>Vi ống thông can thiệp mạch thần kinh 0.021"</t>
  </si>
  <si>
    <t>Vi ống thông xử dụng trong can thiệp mạch thần kinh
 Lớp áo hydrophilic bao bề mặt ngoài. 
 Đường kính ngoài đầu gần-xa là 2.7Fr-2.4Fr
 Đường kính trong 0.021"
 Chiều dài: &gt;150cm</t>
  </si>
  <si>
    <t>Ống thông dẫn đường can thiệp mạch máu não dạng sheath</t>
  </si>
  <si>
    <t>- Ống thông dẫn đường can thiệp mạch máu não (guiding)
 - Có phần thiết kế lớp vỏ bên ngoài ưa nước ở đoạn đầu xa (khoảng 20cm)
 - Kích thước:
  + Chiều dài: &gt;/= 80cm
  + Đường kính: 0.090inch</t>
  </si>
  <si>
    <t>Nút tắt mạch platinum túi phình mạch máu não</t>
  </si>
  <si>
    <t>- Có 2 dạng cấu trúc: 3D (Complex) và 2D (Helical)
 - Cấu tạo platinum
 - Kích cỡ: 0.010 inch, 0.012 inch, 0.014 inch
 - Đường kính vòng 1-20 mm, dài 1-50 cm
 - Đa dạng mức độ mềm của coil: SilkySoft, ExtraSoft, Soft, MediumSoft, Standard</t>
  </si>
  <si>
    <t>Dụng cụ cắt coil điện</t>
  </si>
  <si>
    <t>-Cáp cắt coil dưới &lt; 01giây, có khả năng cắt 60 coil liên tục.
 - Tương thích với coil hãng sản xuất</t>
  </si>
  <si>
    <t>Bộ điều khiển cắt coil điện tử</t>
  </si>
  <si>
    <t>- Bộ điều khiển kết nối có ED clip (nối với pusher) và Patient-side clip (sử dụng kèm với kim từ 20G - 22G để tiêm dưới da bệnh nhân).
 - Có đèn nhận biết khi cắt được coil</t>
  </si>
  <si>
    <t>Vi ống thông siêu nhỏ dùng trong can thiệp dị dạng mạch máu não có đầu đứt</t>
  </si>
  <si>
    <t>Được thiết kế đầu gần được cuộn bằng một sợi thép không gỉ tránh gập, đầu xa có lớp nitinol. 
 Có đầu tự đứt dài 1,5cm, 3cm. 
 Đường kính trong 0.013''
 Đường kính ngoài đầu xa 1.5Fr
 Đường kính đầu gần 2.7Fr, tổng chiều dài 165cm.</t>
  </si>
  <si>
    <t>Stent mạch vành phủ thuốc Rapamycin, phủ polymer tự tiêu sinh học</t>
  </si>
  <si>
    <t>FireHawk</t>
  </si>
  <si>
    <t>- Chất liệu Cobalt Chromium L605 Co-Cr, phủ polymer tự tiêu sinh học PLA và thuốc Rapamycin.
 - Liều thuốc phủ: 0.3 microgram/mm2.
 - Bề mặt áp thành được khoét thêm các rãnh phủ polymer tự tiêu sinh học và mang thuốc.
 - Giới hạn đường kính open cell (dành cho can thiệp nhánh bên) ≥ 6.3 mm với đường kính 2.75mm và 3mm. 
 - Độ dày ≥ 86μm (bao gồm lớp phủ thuốc).
 - Đường kính: 2.25-4.00 (mm).
 - Chiều dài: 13-38 (mm)
 - Tiêu chuẩn chất lượng: ISO, CE, CFS Châu Âu.</t>
  </si>
  <si>
    <t>nội tim mạch: bổ sung Mới, stent có lịch sử sử dụng lâu dài, hiệu quả cao qua các nghiên cứu, chi phí thấp để giảm chi phí.</t>
  </si>
  <si>
    <t>Stent mạch vành phủ thuốc Everolimus, phủ polymer tự tiêu</t>
  </si>
  <si>
    <t>Everoshine</t>
  </si>
  <si>
    <t>- Khung giá đỡ mạch vành phủ thuốc Sirolimus, nồng độ thuốc: 1.33µg/mm2
 - Khung Coban-Chromium L605 phủ polymer tự tiêu
 - Thiết kế mắt cáo mở: 5 vòng và 2 thanh kết nối cho đường kính 2.00 - 2.75.
 - Độ dày thanh chống 65 micromet, thanh nối 50 micromet
 - Diện tích khoảng tròn trống lớn nhất khi stent mở tối đa là 0.965mm2 đối với đường kính 2.75mm
 - Crossing profile: 0.98 mm cho đường kính 3.00 mm
 - Tiết diện đầu tip: 0.48mm
 - Đường kính: 2.25- 4.00 (mm). 
 - Chiều dài: 13-43 (mm).
 - Đạt tiêu chuẩn chất lượng: ISO, CE</t>
  </si>
  <si>
    <t>nội tim mạch: bổ sung Mới, stent có chi phí thấp để giảm chi phí, thuốc everolimus giảm tái hẹp trong stent.</t>
  </si>
  <si>
    <t>Stent (khung giá đỡ) mạch vành phủ thuốc Sirolimus có polymer tự tiêu dưới 60 ngày</t>
  </si>
  <si>
    <t>HT Supreme</t>
  </si>
  <si>
    <t>- Khung giá đỡ mạch vành phủ thuốc Sirolimus, nồng độ thuốc: 1.2 µg/mm2, 90% thuốc được giải phóng trong vòng 28 ngày
 - Phủ polymer PLGA theo công nghệ eG với độ dày 4-&gt; 10µm tự tiêu dưới 60 ngày
 - Với 90% thuốc được giải phóng trong vòng 28 ngày.
 - Stent được thiết kể 8 -&gt; 11 đỉnh, dạng cấu trúc open cell với 3 loại ô khác nhau.
 - Thành stent ≤ 80µm, các đầu nối xoắn ốc.
 - Đường kính: 2.25 -&gt; 4.00 (mm). 
 - Chiều dài: 10 -&gt; 35 (mm).
 - Stent có nghiên cứu ngẫu nhiên có đối chứng, so sánh đối đầu, cỡ mẫu trên 1500 Bệnh nhân, đăng trên các tạp chí chuyên ngành có uy tín (JSCAI), chứng minh hiệu quả vượt trội trong nhồi máu cơ tim cấp cũng như có tỉ lệ tái hẹp thấp nhất trong stent theo dõi trên 01 năm. 
 - Đạt tiêu chuẩn chất lượng: ISO, CE</t>
  </si>
  <si>
    <t>nội tim mạch: bổ sung Mới, stent có chi phí thấp để giảm chi phí.</t>
  </si>
  <si>
    <t>Khung giá đỡ động mạch vành CoCr phủ thuốc Sirolimus, lớp polymer sinh học tự tiêu</t>
  </si>
  <si>
    <t>Inspiron</t>
  </si>
  <si>
    <t>-Stent động mạch vành các cỡ phủ thuốc có phủ lớp polymer sinh học tự tiêu, chất liệu khung cobalt-crom (CoCr L605)
 Lớp polymers tự tiêu: PLLA&amp; PLGA 
 - Polymers tự tiêu hoàn toàn trong khoảng từ 6 đến 9 tháng
 - Strut thickness: 75μm, Lớp phủ 5μm
 - Bề rộng nhánh stent 80μm
 - Bề dầy link kết nối hình chữ S: 65μm
 - Đường kính stent: từ 2.25-4.0mm
 - Độ dài stent: từ 13-58mm
 - Crossing profile: 1.05mm
 Đạt tiêu chuẩn CE, ISO</t>
  </si>
  <si>
    <t>nội tim mạch: bổ sung Mới, stent có lịch sử sử dụng lâu dài, hiệu quả cao qua các nghiên cứu, chi phí thấp để giảm chi phí: giá phù hợp, kích thước dài 58mm</t>
  </si>
  <si>
    <t>Stent mạch vành phủ thuốc, không polymer, khung Cobalt Chromium</t>
  </si>
  <si>
    <t>BioFreedom Ultra</t>
  </si>
  <si>
    <t>Stent mạch vành Cobalt Chromium, tẩm thuốc Biolimus A9 trực tiếp lên bề mặt stent được đánh nhám, không phủ polymer. Hàm lượng thuốc: &gt;15µg/mm chiều dài stent. Chiều dài từ 9-36mm, đường kính các kích cỡ từ 2.25-4.0mm. Đường kính stent có thể đạt tối đa 5.95mm. Bề dày thanh giá đỡ ≤ 88µm (thiết kế 9 vành), ≤ 84µm (thiết kế 6 vành). Độ rút ngắn: ≤ 2.29%. Độ co lại đàn hồi: ≤ 3.87%. Đoạn nối S và đoạn nối thẳng. Đường kính mắt cáo ≥ 1.58mm. Tính chịu lực xuyên tâm &gt; 0.67bar hay 500mmHg. 
 Tiêu chuẩn chất lượng: ISO, CE.</t>
  </si>
  <si>
    <t>Nội tim mạch: Stent với thuốc thế hệ mới, giảm tái hẹp, được chứng minh hiệu quả qua các nghiên cứu, giảm thời gian sủa dụng kháng kết tập tiểu cầu kép còn 1 tháng, thích hợp sử dụng ở bệnh nhân nguy cơ chảy máu cao (The LEADERS FREE trial). Đặc biệt stent không có lớp polymer, giúp mạch máu nhanh phục hồi.</t>
  </si>
  <si>
    <t>Stent mạch vành phủ thuốc, polymer tự tiêu sinh học, khung Cobalt Chromium.</t>
  </si>
  <si>
    <t>BioMatrix Alpha</t>
  </si>
  <si>
    <t>Stent mạch vành Cobalt Chromium, tẩm thuốc Biolimus A9 có phủ lớp polymer tự tiêu sinh học. Hàm lượng thuốc: &gt;15µg/mm chiều dài stent. Chiều dài từ 9-36mm, đường kính các kích cỡ từ 2.25-4.0mm. Đường kính stent có thể đạt tối đa 5.95mm. Bề dày thanh giá đỡ ≤ 88µm ( thiết kế 9 vành), ≤ 84µm (thiết kế 6 vành). Độ rút ngắn: ≤ 2.29%. Độ co lại đàn hồi: ≤ 3.87%. Đoạn nối S và đoạn nối thẳng. Đường kính mắt cáo ≥ 1.58mm. Tính chịu lực xuyên tâm &gt; 0.67bar hay 500mmHg. 
 Tiêu chuẩn chất lượng: ISO, CE.</t>
  </si>
  <si>
    <t>Nội tim mạch: Stent với thuốc thế hệ mới, giảm tái hẹp, được chứng minh hiệu quả qua các nghiên cứu, giảm thời gian sủa dụng kháng kết tập tiểu cầu kép còn 1 tháng, thích hợp sử dụng ở bệnh nhân nguy cơ chảy máu cao.</t>
  </si>
  <si>
    <t>Stent động mạch vành Cobalt Chrome phủ thuốc Sirolimus, không polyme, thanh chống mỏng</t>
  </si>
  <si>
    <t>COROFLEX ISAR NEO</t>
  </si>
  <si>
    <t>- Stent động mạch vành phủ thuốc Sirolimus.
 - Hàm lượng Sirolimus từ 1.2μg/mm2
 - Không polymer. Có chất nền dẫn thuốc
 - chất liệu là hợp kim Cobalt Chrome. Bề dày thanh stent từ 55µm - 65µm.
 - Kích cỡ stent: đường kính: 2.0-4.0 mm; chiều dài: 9-38 mm
 - Profile qua tổn thương nhỏ nhất từ 0.79 - 0.96 mm.
 Profile đầu chóp: 0.41 mm
 - Tiêu chuẩn EC hoặc ISO
 - Có nghiên cứu lâm sàng ngẫu nhiên đa trung tâm trên 3,000 bệnh nhân, thời gian theo dõi 5 năm</t>
  </si>
  <si>
    <t>nội tim mạch: bổ sung Mới. Stent rất mòng, phù hợp cho những tổn thương khó. Hiệu quả cao, có nghiên cứu lâm sàng ngẫu nhiên đa trung tâm trên 3,000 bệnh nhân, thời gian theo dõi 5 năm.</t>
  </si>
  <si>
    <t>Lõi ống được bện từ 10 - 14 dây dẫn giúp thao tác vừa xoay vừa đẩy. Có bảo vệ xoắn ốc chống xoắn, bảo vệ thân ống
 Kích cỡ đầu tip (OD/ID): 1.3F/ 0.015inch
 OD đoạn xa: 2.1-2.6F
 OD đoạn gần: 2.8-2.9F
 Chiều dài khả dụng: 135 hoặc150 cm</t>
  </si>
  <si>
    <t>nội tim mạch: bổ sung Mới. Vi ống thông hỗ trợ can thiệp tổn thương khó mạch vành.</t>
  </si>
  <si>
    <t>Ông thông dẫn đường nối dài hỗ trợ can thiệp tổn thương khó mạch vành và mạch máu ngoại biên.</t>
  </si>
  <si>
    <t>Ông thông dẫn đường nối dài GuideLiner V3 Catheter</t>
  </si>
  <si>
    <t>Ống thông dẫn đường với đoạn nối dài có đường kính trong từ 0.046" (1.17mm) đến 0.071" (1.80mm), đường kính ngoài đầu tip từ 0.053" (1.35mm) đến 0.085" (2.16mm), đường kính ngoài thanh đẩy từ 0.25mm đến 0.30mm . Thiết kế đoạn phân phối nhanh dài ≥25cm với hai điểm đánh dấu huỳnh quang trên thân ống, đoạn cổ dạng half-pipe dài ≥17cm và đoạn thanh đẩy dài ≥108cm. Tương thích ống thông dẫn đường từ 5Fr đến 8Fr. Chiều dài 150cm. Tiệt trùng. Tiêu chuẩn chất lượng: ISO và FDA.</t>
  </si>
  <si>
    <t>nội tim mạch: bổ sung Mới. Ông thông dẫn đường nối dài hỗ trợ can thiệp tổn thương khó mạch vành.</t>
  </si>
  <si>
    <t>Bóng nong mạch vành phủ thuốc Sirolimus bằng công nghệ Nano</t>
  </si>
  <si>
    <t>Magic Touch</t>
  </si>
  <si>
    <t>Bóng nong mạch vành phủ thuốc Sirolimus, hàm lượng thuốc 1.27µg/mm² được phủ bằng công nghệ Nano với chất mang thuốc Phospholipid. Chất liệu Polyamide. Tiết diện đầu vào tổn thương ≤0.016". Đường kính trước bơm bóng ≤0.029". Đường kính từ 1.5- 4.0mm , chiều dài từ 10-40mm. Tiêu chuẩn chất lượng: ISO, CE và 2 giấy phép lưu hành tự do (FSC) tại Châu Âu.</t>
  </si>
  <si>
    <t>nội tim mạch: bổ sung Mới phục vụ kỹ thuật mới: nong bóng phủ thuốc cho các sang thương mạch vành phù hợp/sang thương nhánh nhỏ/tái hẹp trong stent.</t>
  </si>
  <si>
    <t>Bóng nong động mạch vành phủ thuốc Paclitaxel</t>
  </si>
  <si>
    <t>SEQUENT PLEASE NEO (ALL SIZES)</t>
  </si>
  <si>
    <t>- Bóng nong động mạch vành phủ thuốc Paclitaxel.
 - Thuốc phủ Paclitaxel, lượng thuốc phủ: Paclitaxel 3µg/mm2; Chất mang Iopromide
 - Kích cỡ bóng: đường kính từ 2.-4.0 mm; dài từ 10- 40mm
 - Đường kính thân đầu xa: 2.5F, đầu gần: 1.9F;
 - Tiết diện vào tổn thương: 0.016 inch
 - Tiết diện bóng: 0.033- 0.037 inch
 - Tiêu chuẩn EC/ISO
 - Có 22 nghiên cứu lâm sàng cho các chỉ định khác nhau cho trên &gt; 5000 bệnh nhân</t>
  </si>
  <si>
    <t>Bóng nong mạch vành bán đàn hồi đường kính nhỏ đạt tiêu chuẩn FDA.</t>
  </si>
  <si>
    <t>Mini Trek</t>
  </si>
  <si>
    <t>Bóng đa lớp, chất liệu Pebax, bán đàn hồi
 Đầu tip siêu nhỏ, không điểm chuyển tiếp
 Bóng được thiết kế 3 nếp gấp.
 Tip entry profile: 0.017''. Crossing profile 0.021”. RX Notch: 0.033’’
 Trục bóng được phủ lớp ái nước kép (dual hydrophilic) 
 đường kính 1.2 - 2.0 mm, chiều dài 6 - 30 mm.
 Chiều dài chóp bóng: 3 mm. Chiều dài trục bóng 143 cm.
 Đạt tiêu chuẩn FDA.</t>
  </si>
  <si>
    <t>nội tim mạch: bổ sung Mới. Bóng nong mạch vành chất lượng cao, tiêu chuẩn FDA, giá thành hợp lý.</t>
  </si>
  <si>
    <t>Bóng nong mạch vành bán đàn hồi đạt tiêu chuẩn FDA.</t>
  </si>
  <si>
    <t>Trek</t>
  </si>
  <si>
    <t>Bóng đa lớp, chất liệu Pebax,bán đàn hồi
 Đầu tip siêu nhỏ, không điểm chuyển tiếp
 Bóng được thiết kế 3 nếp gấp.
 Tip entry profile: 0.017''. Crossing profile 0.021”. RX Notch: 0.033’’
 Trục bóng được phủ lớp ái nước kép (dual hydrophilic) 
 Kích thước : đường kính 2.25 - 5.0 mm, chiều dài 6 - 30 mm.
 Chiều dài chóp bóng: 3 mm. Chiều dài trục bóng 143 cm.
 Đạt tiêu chuẩn FDA.</t>
  </si>
  <si>
    <t>Bóng nong mạch vành áp lực cao, không đàn hồi đạt tiêu chuẩn FDA.</t>
  </si>
  <si>
    <t>NC Trek</t>
  </si>
  <si>
    <t>Chất liệu Pebax, không đàn hồi
 Đầu tip hình chóp được thiết kế bo tròn
 Bóng đa lớp, bề mặt phẳng và giảm thiểu tỉ lệ “dog- boning” 
 Bóng được thiết kế 3 nếp gấp (tri-fold design) 
 Tip entry profile: 0.018’’
 Trục bóng được phủ lớp ái nước kép (dual hydrophilic) 
 Kích thước: đường kính 1.5 - 5.0 mm, chiều dài 6 - 25 mm. 
 Chiều dài chóp bóng: 3 mm. Chiều dài trục bóng 143 cm.
 Đạt tiêu chuẩn FDA.</t>
  </si>
  <si>
    <t>Foxtrot PRO</t>
  </si>
  <si>
    <t>- Nguyên liệu: Pebax.
 - Lớp phủ ái nước 
 - Đường kính: 1.5-4.0 (mm)
 - Chiều dài: 06-25 (mm) 
 - Thiết diện đầu tip: 0.017'', thiết diện cắt ngang: 0.026''.
 - Áp lực tối đa: 14 atm
 - Cho phép thực hiện thủ thuật "kissing balloon" bằng 2 bóng chỉ với ống thông can thiệp 6F.
 - Đánh dấu cản quang bằng hợp chất Platinum và Iridium.
 - Tiêu chuẩn chất lượng: ISO, CE</t>
  </si>
  <si>
    <t>nội tim mạch: bổ sung Mới. Bóng nong mạch vành phù hợp với kỹ thuật can thiệp, Cho phép thực hiện thủ thuật "kissing balloon" bằng 2 bóng chỉ với ống thông can thiệp 6F. Bóng đã trúng thầu bổ sung năm nay với mã "PP2300520364"</t>
  </si>
  <si>
    <t>Bóng nong mạch vành áp lực thường</t>
  </si>
  <si>
    <t>Ruby SC</t>
  </si>
  <si>
    <t>-Bóng nong mạch vành áp lực thường 
 Chiều dài của hệ thống bóng là: 1409 - 1419mm
 Đường kính đầu xa: 0.89mm
 Đường kính đầu gần: 0.76mm
 Đường kính xâm nhập tổn thương: 0.7mm
 Đường kính đầu vào của catheter 0.018''
 Hai điểm đánh dấu chất liệu Platinum iridium
 Đường kính bóng có 14 kích cỡ: 1.0-4.00mm
 Chiều dài bóng có 36 kích cỡ: 5-40mm</t>
  </si>
  <si>
    <t>nội tim mạch: bổ sung Mới. Bóng nong mạch vành phù hợp với kỹ thuật can thiệp, chi phí giảm.</t>
  </si>
  <si>
    <t>Bóng nong mạch vành áp lực thường phủ ái nước</t>
  </si>
  <si>
    <t>Bóng nong mạch vành áp lực thường SC HonKyTonk, các cỡ</t>
  </si>
  <si>
    <t>- Bóng nong mạch vành áp lực thường chất liệu Pebax phủ Hydrophilic với 3 nếp gấp
 - Crossing profile ≤ 0.0336", lession entry profile ≤ 0.015", kissing balloon với ống thông can thiệp 6F
 - Ống trong được thiết kế 3 lớp
 - Đường kính bóng từ 1.25- 4.0 mm, chiều dài bóng từ 9- 35 mm,
 - Đạt tiêu chuẩn chất lượng: ISO, CE và FDA 510k</t>
  </si>
  <si>
    <t>nội tim mạch: bổ sung Mới. Bóng tiêu chuẩn cao ISO, CE và FDA 510k, giá phù hợp để giảm chi phí can thiệp.</t>
  </si>
  <si>
    <t>Bóng nong động mạch vành có cỡ cho sang thương CTO</t>
  </si>
  <si>
    <t>SEQUENT NEO (ALL SIZES)</t>
  </si>
  <si>
    <t>- Chất liệu Comax II, gấp bóng làm 2, 3, 4
 - đường kính 1.25-4.0 mm; chiều dài 10-30mm
 - Có các kích cỡ chuyên dụng cho các tổn thương CTO: đk 1.25mm-1.5mm, bóng cứng, 1 marker cản quang.
 - Đối với bóng có đk 2.0mm - 4.0mm (bóng bán đàn hồi), 2 marker cản quang.
 - Thân phủ lớp ái nước
 - Profile qua tổn thương: 0.016 inch
 - Profile bóng từ 0.023- 0.026 inch
 - Tay cầm đoạn gần: chất liệu thép không rỉ phủ Teflon, Ø 1.9F; Tay cầm đoạn xa: chất liệu Polyamide, Ø 2.5F; 
 - Tiêu chuẩn EC/ISO</t>
  </si>
  <si>
    <t>nội tim mạch: bổ sung Mới. Bóng đa dụng cho các loại tổn thương: CTO, tổn thương khó.</t>
  </si>
  <si>
    <t>Bóng nong động mạch vành bán đàn hồi mềm</t>
  </si>
  <si>
    <t>SUMMIT</t>
  </si>
  <si>
    <t>Bóng CTO. 
 Chất liệu bóng bán đàn hồi mềm polyamide. 
 Thiết kế bóng 2 cánh. Lớp phủ ái nước toàn bộ chiều dài (bao gồm cả phần bóng). 
 Có ống chống xoắn. Cấu hình dây cứng.
 Đầu tip thiết kế thuôn dần dài 3mm, khẩu kính xâm nhập tổn thương 0.016" (0.40mm), khẩu kính bóng đầu xa 0.024" (0.62 mm). 
 Đường kính 1.1-1.5mm. Chiều dài: 10-20mm.</t>
  </si>
  <si>
    <t>nội tim mạch: bổ sung Mới. Bóng cho các loại tổn thương: CTO. Có thể trung với HSTM, cộng số lượng</t>
  </si>
  <si>
    <t>Bóng nong động mạch vành bán đàn hồi phủ thuốc</t>
  </si>
  <si>
    <t>PROTÉGÉ (DEB Catheter - Paclitaxel Eluting Balloon - PTCA Dilatation Catheter)</t>
  </si>
  <si>
    <t>Thiết kế bóng 3 cánh. 
 Thuốc phủ Paclitaxel: 3.0 μg/mm², đặt trong các cánh bóng với thiết kế siết chặt. 
 Chất liệu: polyamide bán đàn hồi. 
 Lớp phủ ái nước trên bề mặt bóng Polyvinylpyrrolidone (PVP).
 Khẩu kính xâm nhập tổn thương 0.016" (0.40mm). 
 Đường kính bóng: 2.0-4.0mm. Độ dài bóng: 10-30mm.</t>
  </si>
  <si>
    <t>nội tim mạch: bổ sung Mới phục vụ kỹ thuật mới: nong bóng phủ thuốc cho các sang thương mạch vành phù hợp/sang thương nhánh nhỏ/tái hẹp trong stent. Số lượng 10 cái gộp chung HSTM</t>
  </si>
  <si>
    <t>Bóng nong mạch vành áp lực cao 2 chất liệu</t>
  </si>
  <si>
    <t>Bóng nong mạch vành áp lực cao NC RockStar, các cỡ</t>
  </si>
  <si>
    <t>- Bóng nong mạch vành áp lực cao 2 chất liệu (lớp trong Pebax, lớp ngoài Nylon) phủ ái nước với 3 nếp gấp
 - Crossing profile ≤ 0.0336", lession entry profile ≤ 0.015"
 - Ống trong được thiết kế 3 lớp
 - Đường kính bóng từ 2.0-5.0 mm, chiều dài bóng từ 8-20 mm.
 - Đạt tiêu chuẩn chất lượng: ISO, CE và FDA 510k</t>
  </si>
  <si>
    <t>Bóng nong mạch vành áp lực cao Ruby NC</t>
  </si>
  <si>
    <t>-Bóng nong mạch vành áp lực cao.
 Chiều dài của hệ thống bóng là: 1409 - 1419mm
 Đường kính đầu xa: 0.89mm
 Đường kính đầu gần: 0.76mm
 Đường kính xâm nhập tổn thương Tip profile: 0.8mm
 Đường kính đầu vào của catheter 0.018''
 Hai điểm đánh dấu chất liệu Platinum iridium
 Đường kính: 1.5-5.00mm
 Chiều dài: 8-40mm</t>
  </si>
  <si>
    <t>Dây dẫn can thiệp mạch vành mềm</t>
  </si>
  <si>
    <t>Hi-Torque Balance Middleweight Universal II</t>
  </si>
  <si>
    <t>Lõi đoạn gần làm bằng kim loại, phủ lớp chống thấm nước hydrophobic
 Lõi đoạn xa làm bằng chất liệu NITINOL phủ lớp Intermediate Polymer Sleeve và lớp ái nước hydrophilic 
 Lõi parabol không điểm chuyển tiếp RESPONSEASE
 Thiết kế đầu tip: Shapping ribbon
 Chiều dài dây dẫn 190 cm. Tip load: 0.7 g
 Có đoạn đánh dấu bức xạ 4.5 cm.
 Đạt tiêu chuẩn FDA.</t>
  </si>
  <si>
    <t>nội tim mạch: bổ sung Mới. Wire thông dụng, an toàn.</t>
  </si>
  <si>
    <t>Dây dẫn can thiệp mạch vành có phủ ái nước</t>
  </si>
  <si>
    <t>Dây dẫn can thiệp mạch vành Hi-Torque Whisper ES</t>
  </si>
  <si>
    <t>Lõi kim loại, phủ lớp Full Polymer và lớp ái nước hydrophylic
 Lõi parabol không điểm chuyển tiếp RESPONSEASE
 Thiết kế đầu tip: Core-to-Tip
 Chiều dài dây dẫn: 190 cm, Tip load: 1.2 g
 Lõi Radiopaque dài 3cm.
 Đạt tiêu chuẩn FDA.</t>
  </si>
  <si>
    <t>nội tim mạch: bổ sung Mới. Wire ưa nước cho các tổn thương phù hợp.</t>
  </si>
  <si>
    <t>Stent mạch vành phủ thuốc Everolimus, thiết kế tối ưu cho mạch máu lớn</t>
  </si>
  <si>
    <t>-Chất liệu Platinum Chromium (PtCr), có Polymer (PLGA) tự tiêu hoàn toàn. Lớp polymer chỉ phủ ở mặt stent áp thành mạch .
 - Phủ thuốc Everolimus.
 - Khung stent có 12 peak, 4 kết nối ở phần đầu gần và 3 kết nối ở thân. 
 - Đường kính stent 3.5-&gt; 5.0mm và có thể mở rộng tới 6.0 mm. Chiều dài 8-32 mm
 - Đường kính mở rộng nhánh bên: tối đa 5mm
 - Tiêu chuẩn chất lượng ISO, CE, FDA ( bản PMA)</t>
  </si>
  <si>
    <t>Đề xuất mới thay thế thế hệ stent cũ</t>
  </si>
  <si>
    <t>Bóng nong động mạch vành loại áp lực cao NC chiều dài lên đến 38mm</t>
  </si>
  <si>
    <t>Mozec NC</t>
  </si>
  <si>
    <t>- Chất liệu: Nylon
 - Phủ Biocompatible, hydrophilic, lubricious từ đầ xa bóng tới cổng chuyển đổi
 - Gấp nếp 2 lần đối với đường kính 2.00, gấp nếp 3 lần đối với đường kính 2.25 tới 5.00mm.
 - Áp lực bơm bóng: 12-20 atm
 - Đường kính: 2.00 - 5.00mm.
 - Chiều dài: 8 -38mm</t>
  </si>
  <si>
    <t>Bổ sung mới thay cho các mục đã bỏ</t>
  </si>
  <si>
    <t>Stent mạch vành phủ thuốc Sirolimus, đường kính hai đầu khác nhau, đầu lớn đầu nhỏ</t>
  </si>
  <si>
    <t>Biomime Morph</t>
  </si>
  <si>
    <t>Chất liệu: Cobalt Chromium L605
 Độ dày khung Stent nằm trong khoản từ 62 - 68 μm
 Đường kính Stent từ 2.25 - 3.50mm, Stent dạng thuôn đầu lớn đầu nhỏ Tapered Stent system
 Chiều dài Stent: 30, 40, 50, 60mm
 Phủ thuốc: Sirolimus
 Áp lực: 9-14 atm
 Bóng:: Phần nhô ra &lt; 0.5 mm, Độ dài vai bóng ngắn
 Cấu trúc Stent: Dạng liên kết S phi tuyến tính và đầu nối Y
 Mắt cáo: Dạng Novel Hybrid mắt đóng ở hai đầu mắt mở ở giữa stent 
 Cơ chế bóng Stent :Bung từ giữa thân Stent.</t>
  </si>
  <si>
    <t>Bóng nong mạch vành không đàn hồi có phủ thuốc Paclitaxel</t>
  </si>
  <si>
    <t>Protege NC</t>
  </si>
  <si>
    <t>"Bóng sản xuất theo tiêu chuẩn Workhorse. Thiết kế bóng 3 cánh. 
 Thuốc phủ Paclitaxel: 3.0 μg/mm², đặt trong các cánh bóng với thiết kế siết chặt Wing-seal.
 Giải phóng thuốc 3 lần 
 Chất liệu: polyamide không đàn hồi. NP 12 bar, RBP: 22 bar (Ø2.50 - 2.75), 20 bar (Ø3.00 - 3.50), 18 bar (Ø4.00 - 4.50). 
 Lớp phủ ái nước trên bề mặt bóng Polyvinylpyrrolidone (PVP).
 Khẩu kính xâm nhập tổn thương 0.016" (0.40mm). 
 Đường kính bóng (mm) : 2.50, 2.75, 3.00, 3.25, 3.50, 4.00, 4.50. 
 Độ dài bóng (mm): 10, 15, 20.</t>
  </si>
  <si>
    <t>Giá đỡ động mạch và mạch máu chất liệu CoCr, phủ thuốc Sirolimus và polymer tự tiêu</t>
  </si>
  <si>
    <t>LimusTrack</t>
  </si>
  <si>
    <t>"- Phủ thuốc Sirolimus và polymer tự tiêu
 - NP 8 bar, RBP 16-19 bar.
 - Mắt cáo mở, có 3 liên kết, 9 đỉnh. Chiều rộng liên kết 58µm.
 - Độ dày thanh chống 65µm.
 - Lớp phủ polymer tự tiêu PLGA 85/15.
 - Bóng polyamide compound, 2 nếp gấp hoặc 4 nếp gấp
 - Khẩu kính đầu tip 0.43mm. Chiều dài Catheter 138cm.
 - Chiều dài từ 8 - 48 mm
 - Đường kính 2.25 - 4.0 mm"</t>
  </si>
  <si>
    <t>Vi dây dẫn can thiệp mạch máu não siêu nhỏ</t>
  </si>
  <si>
    <t>-Vi dây dẫn can thiệp ái nước làm bằng thép không rỉ ở đoạn gần và Nitinol nhớ hình ở đoạn xa. 
 - Đa dạng đường kính .007", .008",.012" và .014". 
 - Chiều dài từ 200cm đến 220cm .</t>
  </si>
  <si>
    <t>Nội thần kinh thêm mới</t>
  </si>
  <si>
    <t>Vi dây dẫn can thiệp mạch máu não 300cm</t>
  </si>
  <si>
    <t>Đường kính: 0.008 - 0.014 inch
 Chiều dài khả dụng: 300- 310cm
 Đầu tip: thẳng hoặc cong.</t>
  </si>
  <si>
    <t>Nẹp khóa nén ép Titan đầu dưới xương quay 2.4/2.7mm.</t>
  </si>
  <si>
    <t>* Chất liệu Titanium.
  - Nẹp nghiêng: thân 3-&gt;5 lỗ, dài 43-&gt;61mm, đầu 5 lỗ, dày ≤ 1.5mm.
  - Nẹp thẳng: Thân 3-&gt;13 lỗ, dài 47-&gt;137mm, đầu 4-5 lỗ, dày ≤ 2.0mm.
  - Nẹp phân biệt trái/phải, dùng vít 2.4/2.7mm, thân có lỗ kép kết hợp vít khóa hoặc nén ép.
 * Đạt tiêu chuẩn ISO, CE, FDA 510k…</t>
  </si>
  <si>
    <t>* Chất liệu Titanium.
  - Nẹp chỏm trái/phải: 8/9/10 lỗ, dài 38-&gt;56mm, dày ≤ 2.0mm, đầu gấp góc có 5 lỗ khóa.
  - Nẹp cổ: Thân 3/4 lỗ, dài 40-50mm, dày ≤ 2.0mm, đầu nẹp cong mở rộng có 5 lỗ khóa.
  - Nẹp dùng vít 2.4/2.7mm, thân có lỗ kép kết hợp vít khóa hoặc nén ép.
 * Đạt tiêu chuẩn ISO, CE, FDA 510k…</t>
  </si>
  <si>
    <t>Nẹp khóa nén ép Titan đầu dưới xương cánh tay .</t>
  </si>
  <si>
    <t>* Chất liệu Titanium.
 - Nẹp mặt trong 2.7/3.5mm: Đầu thuôn nhọn có 3 lỗ khóa 2.4/2.7mm, thân 3/5/7/9/14 lỗ, dài 59-201mm, dày ≤ 2.5mm, phân biệt trái/phải.
 - Nẹp măt ngoài: 
  + Có móc: 5 lỗ khóa đầu 2.4/2.7mm
  + Không móc: 3 lỗ khóa đầu 2.4/2.7mm
 Thân có 3/5/7/9/14 lỗ, dài 65-&gt;208mm, dày ≤ 2.5mm, có rãnh cắt, lỗ kép kết hợp vít khóa hoặc nén ép 3.5mm.
 * Đạt tiêu chuẩn ISO, CE, FDA 510k…</t>
  </si>
  <si>
    <t>* Chất liệu Titanium.
  - Nẹp 3.5mm: Thân 5/6/7/8/9/10/12/14 lỗ khóa, dài 58-166mm, rộng ≤ 10mm, dày ≤ 3.0mm.
  - Nẹp 5.0mm: Thân 4/5/6/7/8/9/10/11 lỗ kép hình số 8, dài 76-208mm, rộng ≤ 12mm, dày ≤ 3.0mm.
  - Thân nẹp có rãnh cắt 2 bên tạo hình mắt xích, giúp dễ dàng uốn tạo hình.
 * Đạt tiêu chuẩn ISO, CE, FDA 510k…</t>
  </si>
  <si>
    <t>* Chất liệu Titanium.
  - Nẹp đầu trên trái/phải, đầu nẹp có 8 lỗ khóa, 7 lỗ k-wire, thân 4/6/8/10/12/14 lỗ, dài 86-216mm, dày ≥ 3.0mm.
  - Nẹp đầu dưới 2.0mm có 7 lỗ khóa, 1 lỗ kép, đầu có móc dài ≥ 52mm, dày ≤ 1.5mm.
  - Thân nẹp có lỗ kép kết hợp vít khóa hoặc nén ép.
 * Đạt tiêu chuẩn ISO, CE, FDA 510k…</t>
  </si>
  <si>
    <t>* Chất liệu Titanium.
  - Nẹp cong trái/phải: Đầu mỏng uốn cong có 4 lỗ kép, thân có 4-18 lỗ, dài 123-375mm, dày ≥ 4.0mm.
  - Nẹp thẳng: Đầu nẹp mỏng có 5 lỗ kép, thân có 3-13 lỗ, ứng với các chiều dài 118-298mm, rộng 14mm, dày ≥ 4.4mm.
  - Thân nẹp có rãnh cắt, lỗ kép kết hợp vít khóa hoặc nén ép.
 * Tiêu chuẩn ISO, CE, FDA 510k...</t>
  </si>
  <si>
    <t>* Chất liệu Titanium
  - Nẹp 3.5mm: 6/7/8/9/10/12/14/16/18 lỗ, dài khoảng 86-242mm, rộng ≥ 11mm, dày ≥ 4.4 mm.
  - Nẹp 5.0mm: 4/5/6/7/8/9/10/11/12/13/14 lỗ, dài khoảng 72-252mm, rộng ≥ 14mm, dày ≥ 4.4mm.
  - Thân nẹp có rãnh cắt, lỗ kép kết hợp vít khóa hoặc nén ép.
 * Đạt tiêu chuẩn ISO, CE, FDA 510k…</t>
  </si>
  <si>
    <t>* Chất liệu Titanium.
  - Nẹp thẳng: có đủ 6/7/8/9/10/11/12/13/14/15 lỗ, dài khoảng 108-270mm, rộng ≥ 18mm, dày ≥ 5.4mm.
  - Nẹp 2 đầu nhọn, có đủ 6/7/8/9/10 lỗ, dài khoảng 116-188mm, dày ≥ 5.5mm.
  - Nẹp cong 2 đầu nhọn có đủ 12/14/16/18 lỗ, dài khoảng 229-336mm, dày ≥ 5.5mm.
  - Thân nẹp có rãnh cắt, lỗ kép kết hợp vít khóa hoặc nén ép.
 * Đạt tiêu chuẩn ISO, CE, FDA 510k…</t>
  </si>
  <si>
    <t>* Chất liệu Titanium.
  - Nẹp trái/phải: Có 4/6/8/10/12 lỗ, dài 125-269mm, dày ≥ 6.0mm.
  - Đầu nẹp có 4 lỗ khóa 7.0mm, thân nẹp có lỗ kép kết hợp vít khóa hoặc nén ép.
 * Đạt tiêu chuẩn ISO, CE, FDA 510k…</t>
  </si>
  <si>
    <t>* Chất liệu Titanium.
  - Nẹp đầu dưới : Đầu có 7 lỗ khóa, có lỗ k_wire, thân 5/7/9/11 lỗ kép hình số 8, dài 158-278mm, dày ≥ 6.0mm, phân biệt trái/phải.
  - Nẹp Liss: Đầu có 7 lỗ khóa, có lỗ k_wire, thân 5/7/9/11/13 lỗ kép hình số 8, dài 156-316mm, dày ≥ 6.0mm, phân biệt trái/phải.
  - Thân nẹp có rãnh cắt, lỗ kép kết hợp vít khóa hoặc nén ép.
 * Đạt tiêu chuẩn ISO, CE, FDA 510k…</t>
  </si>
  <si>
    <t>* Chất liệu Titanium.
  - Nẹp chỉnh trục: 5 lỗ đầu, thân 3 lỗ kép, dài ≥ 102mm, dày ≥ 4.5mm.
  - Nẹp Liss: Có 5 lỗ khóa đầu, thân 5/7/9/11/13 lỗ, dài 140-300mm, dày 5.0mm.
  - Thân nẹp có rãnh cắt, lỗ kép kết hợp vít khóa hoặc nén ép.
 * Đạt tiêu chuẩn ISO, CE, FDA 510k…</t>
  </si>
  <si>
    <t>* Chất liệu Titanium
  - Nẹp chỉnh trục: 3 lỗ đầu, thân 3 lỗ kép, 2 lỗ khóa dài ≥ 115mm, dày ≥ 4.0mm.
  - Nẹp T: 3 lỗ khóa đầu, thân 4/6/8/10 lỗ kép, dài 106-214mm, dày ≥ 3.5mm.
  - Thân nẹp có rãnh cắt, lỗ kép kết hợp vít khóa hoặc nén ép.
 * Tiêu chuẩn ISO, CE, FDA 510k...</t>
  </si>
  <si>
    <t>Vít xương xốp đường kính 4.0mm</t>
  </si>
  <si>
    <t>- Đường kính ren 4.0mm; Vít dài từ 14-20mm, tương ứng bước ren dài 6mm; dài từ 22-24mm,tương ứng bước ren dài 8mm; dài từ 25-26, tương ứng bước ren dài 10mm; dài 28mm tương ứng chiều dài bước ren 12mm; dài 30-38mm tương ứng bước ren dài 14mm; dài từ 40-70mm tương ứng bước ren dài 16mm. Mũ vít hình lục giác.
 - Chất liệu hợp kim Titan.
 - Đạt tiêu chuẩn ISO 13485, EC. Xuất xứ: Châu Âu</t>
  </si>
  <si>
    <t>Vít xương xốp đường kính 6.5mm, ren 32mm</t>
  </si>
  <si>
    <t>- Đường kính ren 6.5mm; ren dài 32mm; dài từ 45mm đến 120mm, mỗi cỡ tăng 5mm; mũ vít hình lục giác
 - Chất liệu hợp kim Titan.
 - Đạt tiêu chuẩn ISO 13485, EC. Xuất xứ: Châu Âu</t>
  </si>
  <si>
    <t>Nẹp khóa mặt bên đầu xa xương chày, đầu mặt khớp 4 lỗ vít 3.5mm, thân vít 5.0mm, chất liệu Ti6Al4V</t>
  </si>
  <si>
    <t>Chất liệu Ti6Al4V.
 Nẹp được thiết kế theo tiêu chuẩn xương của người Châu Á.
 Đầu mặt khớp 4 lỗ, sử dụng vít khóa động tự taro 3.5mm.
 Thiết kế đuôi nẹp vát nhọn giúp bóc tách mô mềm phù hợp với kỹ thuật mổ ít xâm lấn.
 Thân nẹp sử dụng vít khóa động tự taro 5.0mm.
 Lỗ vít nén cố định ổ gãy.
 Vòng xoay 36° độ từ mặt trước ra mặt bên cho phù hợp với giải phẫu.
 Cấu trúc trục vít phân kỳ và hội tụ để cố định ổ gãy.
 Dùng vít khóa động tự taro 3.5mm/5.0mm, vít vỏ 4.5mm.
 Loại trái/ phải.
 Có 4/ 6/ 8/ 10/ 12 lỗ ứng với chiều dài 112/ 144/ 176/ 208/ 240mm.</t>
  </si>
  <si>
    <t>Vít vỏ tự taro 2.4 các cỡ, chất liệu Ti6Al4V</t>
  </si>
  <si>
    <t>Chất liệu Ti6Al4V
 Đường kính 2.4mm, tự taro, thân toàn ren
 Đầu vít hình sao chống tuôn, cải thiện chữa lành vết gãy được cố định bằng nẹp.
 Kích thích sự phát triển của mô can xương.
 Dài 8-30mm với bước tăng 2mm</t>
  </si>
  <si>
    <t>Nẹp khóa 2.9, chất liệu Pure Titanium</t>
  </si>
  <si>
    <t>Chất liệu Pure Titanium.
 Nẹp được thiết kế theo tiêu chuẩn xương của người Châu Á.
 Dùng để cố định vị trí gãy xương sườn và một số vị trí gãy xương khác.
 Nẹp được thiết kế mỏng 1.5mm, dễ dàng uốn (nếu cần) để đáp ứng các lựa chọn điều trị.
 Nẹp được tạo hình sẵn (R=166mm) để phù hợp với hình dáng cong trung bình của xương giúp giảm thiểu uốn cong trong quá trình phẫu thuật.
 Dùng vít khóa 2.9mm, vít vỏ 2.9mm.
 Có 8/ 10/ 12 lỗ ứng với chiều dài 79.4/ 99.4/ 119.4mm.</t>
  </si>
  <si>
    <t>Vít khóa 2.9 các cỡ, chất liệu Ti6Al4V</t>
  </si>
  <si>
    <t>Chất liệu Ti6Al4V
 Đường kính 2.9mm, tự taro, Đầu vít hình sao chống tuôn, cải thiện chữa lành vết gãy được cố định bằng nẹp, kích thích sự phát triển của mô can xương.
 Sử dụng chung với đầu vặn vít tự giữ vít để giảm hiện tượng trượt vít.
 Dùng cho nẹp khóa 2.9
 Dài từ 6-14mm với bước tăng 2mm.</t>
  </si>
  <si>
    <t>Vít vỏ 2.9 các cỡ, chất liệu Ti6Al4V</t>
  </si>
  <si>
    <t>Chất liệu Ti6Al4V
 Đường kính 2.9mm, tự taro, Đầu vít hình sao chống tuôn, cải thiện chữa lành vết gãy được cố định bằng nẹp, kích thích sự phát triển của mô can xương.
 Sử dụng chung với đầu vặn vít tự giữ vít để giảm hiện tượng trượt vít.
 Dùng cho nẹp khóa 2.9
 Dài từ 10-12mm với bước tăng 2mm.</t>
  </si>
  <si>
    <t>Nẹp khóa lòng máng 3.5, lỗ vít trên thân nẹp có ren khóa đôi (double lead) gia cố chống vít bật ra ngoài, chất liệu Pure titanium</t>
  </si>
  <si>
    <t>Chất liệu Pure titanium
 Độ dày 1.0mm
 Chiều rộng 9.0mm
 Khoảng cách giữa các lỗ vít 12.0mm và 16.0mm
 Lỗ vít trên thân nẹp có ren khóa đôi (double lead) gia cố chống vít bật ra ngoài. 
 Có lỗ nén và lỗ khóa phù hợp với giải phẫu học
 Dùng vít khóa 3.5mm, vít vỏ 3.5mm; đầu vít chống trượt
 Có 5/ 6/ 7/ 8/ 10/ 12 lỗ ứng với chiều dài 57/ 69/ 81/ 93/ 117/ 141mm
 * Có kèm hình ảnh mô tả ren khóa đôi (double lead)</t>
  </si>
  <si>
    <t>Nẹp khóa đầu xa xương quay, lỗ vít trên thân nẹp có ren khóa đôi (double lead) gia cố chống vít bật ra ngoài, chất liệu Pure titanium</t>
  </si>
  <si>
    <t>Chất liệu Pure titanium
 Lỗ vít trên thân nẹp có ren khóa đôi (double lead) gia cố chống vít bật ra ngoài. 
 Có lỗ nén và lỗ khóa phù hợp với giải phẫu học
 Dùng vít khóa 3.5mm, vít vỏ 3.5mm; đầu vít chống trượt
 Đầu chữ T 3 lỗ có thân 3/ 4/ 5/ 6/ 7/ 8 lỗ ứng với chiều dài 50/ 57/ 67/ 77/ 86/ 97mm
 Đầu chữ T 4 lỗ có thân 3/ 4/ 5/ 6/ 7/ 8 lỗ ứng với chiều dài 50/ 56/ 67/ 78/ 89/ 100mm
 Đầu chữ T nghiêng trái/phải có thân 3/ 4/ 5/ 6/ 7/ 8 lỗ ứng với chiều dài 52/ 63/ 74/ 85/ 96/ 107mm
 * Có kèm hình ảnh mô tả ren khóa đôi (double lead)</t>
  </si>
  <si>
    <t>Nẹp khóa móc cùng đòn, lỗ vít trên thân nẹp có ren khóa đôi (double lead) gia cố chống vít bật ra ngoài, chất liệu Pure titanium</t>
  </si>
  <si>
    <t>Chất liệu Pure titanium
 Lỗ vít trên thân nẹp có ren khóa đôi (double lead) gia cố chống vít bật ra ngoài. 
 Có lỗ nén và lỗ khóa phù hợp với giải phẫu học
 Dùng vít khóa 3.5mm, vít vỏ 3.5mm; đầu vít chống trượt
 Loại trái/ phải 
 Có 4/ 6 lỗ có móc cao 15mm/ 18mm
 * Có kèm hình ảnh mô tả ren khóa đôi (double lead)</t>
  </si>
  <si>
    <t>Nẹp khóa đầu trên xương cánh tay, lỗ vít trên thân nẹp có ren khóa đôi (double lead) gia cố chống vít bật ra ngoài, chất liệu Pure titanium</t>
  </si>
  <si>
    <t>Chất liệu Pure titanium
 Lỗ vít trên thân nẹp có ren khóa đôi (double lead) gia cố chống vít bật ra ngoài. 
 Có lỗ nén và lỗ khóa phù hợp với giải phẫu học
 Dùng vít khóa 3.5mm, vít vỏ 3.5mm; đầu vít chống trượt
 Có 3/ 5/ 8 lỗ ứng với chiều dài 90/ 114/ 150mm
 * Có kèm hình ảnh mô tả ren khóa đôi (double lead)</t>
  </si>
  <si>
    <t>Nẹp khóa mâm chày chữ L, lỗ vít trên thân nẹp có ren khóa đôi (double lead) gia cố chống vít bật ra ngoài, chất liệu Pure titanium</t>
  </si>
  <si>
    <t>Chất liệu Pure titanium
 Lỗ vít trên thân nẹp có ren khóa đôi (double lead) gia cố chống vít bật ra ngoài. 
 Có lỗ nén và lỗ khóa phù hợp với giải phẫu học
 Dùng vít khóa 3.5mm, vít vỏ 3.5mm; đầu vít chống trượt
 Loại trái/ phải 
 Có 4/ 6/ 8/ 10/ 12/ 14/ 16 lỗ ứng với chiều dài 81/ 107/ 133/ 159/ 185/ 211/ 237mm
 * Có kèm hình ảnh mô tả ren khóa đôi (double lead)</t>
  </si>
  <si>
    <t>Nẹp khóa mâm chày chữ T, lỗ vít trên thân nẹp có ren khóa đôi (double lead) gia cố chống vít bật ra ngoài, chất liệu Pure titanium</t>
  </si>
  <si>
    <t>Chất liệu Pure titanium
 Lỗ vít trên thân nẹp có ren khóa đôi (double lead) gia cố chống vít bật ra ngoài. 
 Có lỗ nén và lỗ khóa phù hợp với giải phẫu học
 Dùng vít khóa 3.5mm, vít vỏ 3.5mm; đầu vít chống trượt
 Loại trái/ phải 
 Có 4/ 6/ 8/ 10/ 12/ 14/ 16/ 18/ 20 lỗ ứng với chiều dài 81/ 119/ 145/ 171/ 197/ 223/ 249/ 275/ 301mm
 * Có kèm hình ảnh mô tả ren khóa đôi (double lead)</t>
  </si>
  <si>
    <t>Nẹp khóa gót chân, lỗ vít trên thân nẹp có ren khóa đôi (double lead) gia cố chống vít bật ra ngoài, chất liệu Pure titanium</t>
  </si>
  <si>
    <t>Chất liệu Pure titanium
 Lỗ vít trên thân nẹp có ren khóa đôi (double lead) gia cố chống vít bật ra ngoài. 
 Có lỗ nén và lỗ khóa phù hợp với giải phẫu học
 Dùng vít khóa 3.5mm, vít vỏ 3.5mm; đầu vít chống trượt
 Loại trái/ phải 
 Loại nhỏ 46mm, loại lớn 61mm
 * Có kèm hình ảnh mô tả ren khóa đôi (double lead)</t>
  </si>
  <si>
    <t>Nẹp khóa tiệt trùng LCP chất liệu Titanium thế hệ mới xương đòn chữ S, trái/ phải.</t>
  </si>
  <si>
    <t>Nẹp được tiệt trùng, đóng gói, tem nhãn riêng lẻ 1 size/ 1 hộp tại nơi sản xuất. 
 Chất liệu: Titanium thương mại tinh khiết cấp độ 2.
 Kích cỡ: 6/7/8 lỗ, tương ứng với chiều dài 94-120mm. Độ dày thân nẹp 3.2 mm, chiều rộng thân nẹp 10mm. 
 Đạt tiêu chuẩn ISO, CE.Xuất xứ: Châu Úc</t>
  </si>
  <si>
    <t>Nẹp khóa tiệt trùng LCP chất liệu Titanium thế hệ mới xương đòn có móc, trái/ phải.</t>
  </si>
  <si>
    <t>Nẹp được tiệt trùng, đóng gói, tem nhãn riêng lẻ 1 size/ 1 hộp tại nơi sản xuất. 
 Chất liệu: Titanium thương mại tinh khiết cấp độ 2. 
 Kích cỡ: 4/5/6/7 lỗ, tương ứng với chiều dài 41-74mm. Độ dày thân nẹp 3.6 mm, chiều rộng thân nẹp 11mm, chiều rộng đầu nẹp 24mm, chiều dài móc 30mm. 
 Đạt tiêu chuẩn ISO, CE. Xuất xứ: Châu Úc</t>
  </si>
  <si>
    <t>Nẹp khóa tiệt trùng LCP chất liệu Titanium thế hệ mới đầu dưới xương quay đa hướng.</t>
  </si>
  <si>
    <t>Nẹp được tiệt trùng, đóng gói, tem nhãn riêng lẻ 1 size/ 1 hộp tại nơi sản xuất. 
 Chất liệu: Titanium thương mại tinh khiết cấp độ 2. 
 Dài 48mm-80mm. Thiết kế lỗ khóa đa hướng cho phép bắt vít với góc 40 độ, độ dày thân nẹp 2.2 mm, chiều rộng đầu nẹp 24 mm, góc cong giữa đầu và thân nẹp 18 độ.
 Đạt tiêu chuẩn ISO, CE. Xuất xứ: Châu Úc</t>
  </si>
  <si>
    <t>Nẹp khóa tiệt trùng LCP chất liệu Titanium thế hệ mới đầu trên xương cánh tay.</t>
  </si>
  <si>
    <t>Nẹp được tiệt trùng, đóng gói, tem nhãn riêng lẻ 1 size/ 1 hộp tại nơi sản xuất. 
 Chất liệu: Titanium thương mại tinh khiết cấp độ 2. 
 Kích cỡ: 3/4/5/6/7/8/9/10/11/12/13 lỗ, tương ứng với chiều dài 110-290mm. Độ dày thân nẹp 4.0 mm, chiều rộng thân nẹp 12 mm, chiều rộng đầu nẹp 20mm. 
 Đạt tiêu chuẩn ISO, CE. Xuất xứ: Châu Úc</t>
  </si>
  <si>
    <t>Nẹp khóa tiệt trùng LCP chất liệu Titanium thế hệ mới mỏm khuỷu, trái/ phải.</t>
  </si>
  <si>
    <t>Nẹp được tiệt trùng, đóng gói, tem nhãn riêng lẻ 1 size/ 1 hộp tại nơi sản xuất. 
 Chất liệu: Titanium thương mại tinh khiết cấp độ 2. 
 Kích cỡ: 2/4/6/8/10/12 lỗ, tương ứng với chiều dài 86-216mm. Độ dày thân nẹp 2.5 mm, chiều rộng thân nẹp 10.5 mm. 
 Đạt tiêu chuẩn ISO, CE. Xuất xứ: Châu Úc</t>
  </si>
  <si>
    <t>Nẹp khóa tiệt trùng LCP chất liệu Titanium thế hệ mới mặt trong lồi cầu cánh tay, trái/ phải.</t>
  </si>
  <si>
    <t>Nẹp được tiệt trùng, đóng gói, tem nhãn riêng lẻ 1 size/ 1 hộp tại nơi sản xuất. 
  Chất liệu: Titanium thương mại tinh khiết cấp độ 2. 
 Kích cỡ: 3/5/7/9/14 lỗ, tương ứng với chiều dài 59-201mm. Độ dày thân nẹp 2.5 mm, chiều rộng thân nẹp 11mm. 
 Đạt tiêu chuẩn ISO, CE. Xuất xứ: Châu Úc</t>
  </si>
  <si>
    <t>Nẹp khóa tiệt trùng LCP chất liệu Titanium thế hệ mới mặt ngoài lồi cầu cánh tay, trái/ phải.</t>
  </si>
  <si>
    <t>Nẹp được tiệt trùng, đóng gói, tem nhãn riêng lẻ 1 size/ 1 hộp tại nơi sản xuất. 
 Chất liệu: Titanium thương mại tinh khiết cấp độ 2. 
 Kích cỡ: 3/5/7/9/14 lỗ, tương ứng với chiều dài 65-208mm. Độ dày thân nẹp 2.5 mm, chiều rộng thân nẹp 11.8 mm, chiều rộng đầu nẹp 20 mm. 
 Đạt tiêu chuẩn ISO, CE. Xuất xứ: Châu Úc</t>
  </si>
  <si>
    <t>Nẹp khóa tiệt trùng LC-LCP chất liệu Titanium thế hệ mới bản hẹp vít khóa 3.5mm.</t>
  </si>
  <si>
    <t>Nẹp được tiệt trùng, đóng gói, tem nhãn riêng lẻ 1 size/ 1 hộp tại nơi sản xuất. 
 Chất liệu: Titanium thương mại tinh khiết cấp độ 2. 
 Kích cỡ: 4/5/6/7/8/9/10/11/12 lỗ, tương ứng với chiều dài 59-163mm. Độ dày thân nẹp 3.2 mm, chiều rộng thân nẹp: 11.5mm. 
 Đạt tiêu chuẩn ISO, CE. Xuất xứ: Châu Úc</t>
  </si>
  <si>
    <t>Nẹp khóa tiệt trùng LC-LCP chất liệu Titanium thế hệ mới bản hẹp vít khóa 5.0mm.</t>
  </si>
  <si>
    <t>Nẹp được tiệt trùng, đóng gói, tem nhãn riêng lẻ 1 size/ 1 hộp tại nơi sản xuất. 
 Chất liệu: Titanium thương mại tinh khiết cấp độ 2. 
 Kích cỡ: 5/6/7/8/9/10/11/12/13/14/15/16 lỗ, tương ứng với chiều dài 98-296mm. Chiều rộng thân nẹp 14mm, độ dày thân nẹp 4.8mm, độ dày đầu nẹp 2.4mm. 
 Đạt tiêu chuẩn ISO, CE. Xuất xứ: Châu Úc</t>
  </si>
  <si>
    <t>Nẹp khóa tiệt trùng LC-LCP chất liệu Titanium thế hệ mới bản rộng</t>
  </si>
  <si>
    <t>Nẹp được tiệt trùng, đóng gói, tem nhãn riêng lẻ 1 size/ 1 hộp tại nơi sản xuất. Chất liệu: Titanium thương mại tinh khiết cấp độ 2. 
 Kích cỡ: 5/6/7/8/9/10/11/12/13/14/15/16/17/18 lỗ, tương ứng với chiều dài 98-332 mm. Độ dày thân nẹp 5.9mm, chiều rộng thân nẹp 17.3mm. 
 Đạt tiêu chuẩn ISO, CE. Xuất xứ: Châu Úc</t>
  </si>
  <si>
    <t>Nẹp khóa tiệt trùng LCP chất liệu Titanium thế hệ mới đầu trên xương đùi, trái/ phải.</t>
  </si>
  <si>
    <t>Nẹp được tiệt trùng, đóng gói, tem nhãn riêng lẻ 1 size/ 1 hộp tại nơi sản xuất. 
 Chất liệu: Titanium thương mại tinh khiết cấp độ 2. 
 Kích cỡ: 4/6/8/10/12 lỗ, tương ứng với chiều dài 139-283mm. Độ dày thân nẹp 5.5mm, chiều rộng đầu nẹp 25.2mm, chiều rộng thân nẹp 17.5mm. 
 Đạt tiêu chuẩn ISO, CE. Xuất xứ: Châu Úc</t>
  </si>
  <si>
    <t>Nẹp khóa tiệt trùng LCP chất liệu Titanium thế hệ mới đầu dưới xương đùi, trái/ phải.</t>
  </si>
  <si>
    <t>Nẹp được tiệt trùng, đóng gói, tem nhãn riêng lẻ 1 size/ 1 hộp tại nơi sản xuất. Chất liệu: Titanium thương mại tinh khiết cấp độ 2.
 Kích cỡ: 5/7/9/11/13 lỗ, tương ứng với chiều dài 155-315mm. Độ dày thân nẹp 5.5mm, chiều rộng thân nẹp 16mm, chiều rộng đầu nẹp 35mm. 
 Đạt tiêu chuẩn ISO, CE. Xuất xứ: Châu Úc</t>
  </si>
  <si>
    <t>Nẹp khóa tiệt trùng LCP chất liệu Titanium thế hệ mới đầu trên xương chày mặt ngoài, trái/ phải.</t>
  </si>
  <si>
    <t>Nẹp được tiệt trùng, đóng gói, tem nhãn riêng lẻ 1 size/ 1 hộp tại nơi sản xuất. 
 Chất liệu: Titanium thương mại tinh khiết cấp độ 2. 
 Kích cỡ: 3/5/7/9/11/13 lỗ, tương ứng với chiều dài 105-305mm. Độ dày thân nẹp 4.8mm, chiều rộng thân nẹp 15.5mm. 
 Đạt tiêu chuẩn ISO, CE. Xuất xứ: Châu Úc</t>
  </si>
  <si>
    <t>Nẹp khóa tiệt trùng LCP chất liệu Titanium thế hệ mới đầu trên xương chày mặt trong chữ T, trái/ phải.</t>
  </si>
  <si>
    <t>Nẹp được tiệt trùng, đóng gói, tem nhãn riêng lẻ 1 size/ 1 hộp tại nơi sản xuất. 
 Chất liệu: Titanium thương mại tinh khiết cấp độ 2.
 Kích cỡ: 4/6/8 lỗ, tương ứng với chiều dài 60-108mm. Độ dày thân nẹp 4.0 mm, chiều rộng thân nẹp 11mm, chiều rộng đầu nẹp 30mm. 
 Đạt tiêu chuẩn ISO, CE. Xuất xứ: Châu Úc</t>
  </si>
  <si>
    <t>Nẹp khóa tiệt trùng LCP chất liệu Titanium thế hệ mới đầu dưới xương chày mặt trong, trái/ phải.</t>
  </si>
  <si>
    <t>Nẹp được tiệt trùng, đóng gói, tem nhãn riêng lẻ 1 size/ 1 hộp tại nơi sản xuất. 
 Chất liệu: Titanium thương mại tinh khiết cấp độ 2. 
 Kích cỡ: 4/6/8/10/12/14 lỗ, tương ứng với chiều dài 117-252mm. Độ dày thân nẹp 4.0mm, chiều rộng thân nẹp 11mm, chiều rộng đầu nẹp 22mm. 
 Đạt tiêu chuẩn ISO, CE. Xuất xứ: Châu Úc</t>
  </si>
  <si>
    <t>Nẹp khóa tiệt trùng LCP chất liệu Titanium thế hệ mới đầu dưới xương mác, trái/phải.</t>
  </si>
  <si>
    <t>Nẹp được tiệt trùng, đóng gói, tem nhãn riêng lẻ 1 size/ 1 hộp tại nơi sản xuất. 
 Chất liệu: Titanium thương mại tinh khiết cấp độ 2. 
 Kích cỡ: 3/4/5/6/7 lỗ, tương ứng với chiều dài 73-125mm. Độ dày thân nẹp 3.5 mm, chiểu rộng thân nẹp 9.5 mm, chiều rộng đầu nẹp 15mm. 
 Đạt tiêu chuẩn ISO, CE. Xuất xứ: Châu Úc</t>
  </si>
  <si>
    <t>Nẹp khóa tiệt trùng LCP chất liệu Titanium thế hệ mới mắt xích thẳng.</t>
  </si>
  <si>
    <t>Nẹp được tiệt trùng, đóng gói, tem nhãn riêng lẻ 1 size/ 1 hộp tại nơi sản xuất. 
 Chất liệu: Titanium thương mại tinh khiết cấp độ 2.
 Kích cỡ: 4/5/6/7/8/9/10/11/12/13/14/16/18/20/22 lỗ, tương ứng với chiều dài 56-308 mm. Độ dày thân nẹp 3.4 mm, chiều rộng thân nẹp 10.5 mm. 
 Đạt tiêu chuẩn ISO, CE. Xuất xứ: Châu Úc</t>
  </si>
  <si>
    <t>Đinh chốt Titanium thế hệ mới, dùng cho thân xương đùi và đầu trên xương đùi.</t>
  </si>
  <si>
    <t>Đinh được tiệt trùng, đóng gói, tem nhãn riêng lẻ 1 size/ 1 hộp tại nơi sản xuất.
 Chất liệu: Titanium cấp độ 5. Đường kính đầu gần 13-14mm. Đường kính đầu xa: 9-12mm. Độ cong thân đinh 7,5 độ. Hướng bắt vít cổ xương đùi 125/130 độ. Thiết kế 2 vít cổ xương đùi song song giúp đinh chống xoay, sử dụng vít cổ đường kính 6.5mm, dài từ 60mm đến 120mm, bước tăng 5mm, đầu ren vít dài từ 20mm đến 26mm.
 Đinh có vít chốt khóa ngang đầu gần và đầu xa, sử dụng vít chốt khóa 4.0/4.8mm. Vít chốt khóa 4.0 dài từ 10mm đến 70mm, bước tăng 5mm. Vít chốt khóa 4.8mm, dài từ 20mm đến 90mm, bước tăng 5mm. Bộ đinh chốt đã bao gồm vít cổ 6.5mm, vít chốt khóa 4.8/4.0mm.
 Đạt tiêu chuẩn ISO, CE. Xuất xứ: Châu Úc</t>
  </si>
  <si>
    <t>Đinh chốt Titanium thế hệ mới, dùng cho xương chày.</t>
  </si>
  <si>
    <t>Đinh được tiệt trùng, đóng gói, tem nhãn riêng lẻ 1 size/ 1 hộp tại nơi sản xuất.
 Chất liệu: Titanium cấp độ 5. Đường kính 8-11mm, dài từ 260-420mm. Độ cong thân đinh 7,5 độ, lỗ bắt vít di động rộng 3mm.
 Đinh sử dụng vít chốt khóa 4.0/4.8mm. Vít chốt khóa 4.0 dài từ 10mm đến 70mm, bước tăng 5mm. Vít chốt khóa 4.8mm, dài từ 20mm đến 90mm, bước tăng 5mm.
 Bộ đinh chốt đã bao gồm vít chốt khoá: 4.0mm hoặc 4.8mm.
 Đạt tiêu chuẩn ISO, CE. Xuất xứ: Châu Úc</t>
  </si>
  <si>
    <t>Sợi cáp Polymer tăng cường kết hợp xương có chốt khóa bằng titanium.</t>
  </si>
  <si>
    <t>*Chất liệu cáp bằng Polymer.
 *Đường kính 1.5mm.
 *Chịu được lực tải 445N.
 *Có chốt khóa được làm bằng Titanium 
 *Sử dụng tăng cường với nẹp khóa và nẹp có móc đỉnh mấu chuyển lớn có lỗ bắt vít khóa.
 *Cáp đã được tiệt trùng và đóng gói tại nơi sản xuất.
 Đạt tiêu chuẩn ISO, CE. Xuất xứ: nhóm G7.</t>
  </si>
  <si>
    <t>Nẹp khóa titanium kết hợp xương phức tạp cho xương đùi, có móc, loại 1 lỗ.</t>
  </si>
  <si>
    <t>*Chất liệu Titanium.
 *Đầu trên có móc cố định mấu chuyển lớn.
 *Trên thân tích hợp lỗ buộc cáp tăng cường cố định xương.
 *Lỗ bắt vít vỏ đa hướng góc 57°. 
 *Kích cỡ: dài 50 mm, bề rộng 17.5 mm, bề dày 5.3 mm. 
 *Sử dụng đồng bộ với vít khóa titanium 5.0 mm, vít vỏ titanium 4.5 mm. 
 * Bộ bao gồm nẹp và vít, được tiệt trùng và đóng gói tại nơi sản xuất.
 Đạt tiêu chuẩn ISO, CE. Xuất xứ: nhóm G7.</t>
  </si>
  <si>
    <t>Nẹp khóa titanium dùng kết hợp xương phức tạp cho thân xương đùi, có móc, loại 2 lỗ.</t>
  </si>
  <si>
    <t>*Chất liệu Titanium.
 *Đầu trên có móc cố định mấu chuyển lớn.
 *Trên thân tích hợp lỗ buộc cáp tăng cường cố định xương.
 *Lỗ bắt vít vỏ đa hướng góc 57°.
 *Kích cỡ: có 2 lỗ bắt vít vào xương, dài 135 mm, bề rộng 17.5 mm, bề dày 5.3 mm. 
 *Sử dụng đồng bộ với vít khóa titanium 5.0 mm, vít vỏ titanium 4.5 mm. 
 * Bộ bao gồm nẹp và vít, được tiệt trùng và đóng gói tại nơi sản xuất.
 Đạt tiêu chuẩn ISO, CE. Xuất xứ: nhóm G7.</t>
  </si>
  <si>
    <t>Nẹp khóa titanium dùng kết hợp xương phức tạp cho thân xương đùi, có móc, loại 4 lỗ.</t>
  </si>
  <si>
    <t>*Chất liệu Titanium.
 *Đầu trên có móc cố định mấu chuyển lớn.
 *Trên thân tích hợp lỗ buộc cáp tăng cường cố định xương.
 *Lỗ bắt vít vỏ đa hướng góc 57°.
 *Kích cỡ: có 4 lỗ bắt vít vào xương, dài 190 mm, bề rộng 17.5 mm, bề dày 5.3 mm. 
 *Sử dụng đồng bộ với vít khóa titanium 5.0 mm, vít vỏ titanium 4.5 mm. 
 * Bộ bao gồm nẹp và vít, được tiệt trùng và đóng gói tại nơi sản xuất.
 Đạt tiêu chuẩn ISO, CE. Xuất xứ: nhóm G7.</t>
  </si>
  <si>
    <t>Nẹp khóa titanium thẳng dùng kết hợp xương phức tạp cho thân xương đùi, loại 6 lỗ.</t>
  </si>
  <si>
    <t>*Chất liệu Titanium.
 *Trên thân tích hợp lỗ buộc cáp tăng cường cố định xương.
 *Kích cỡ: có 6 lỗ bắt vít vào xương, dài 185mm, bề rộng 17.5mm, bề dày 5.3mm. 
 *Sử dụng đồng bộ với vít khóa titanium 5.0mm, vít vỏ titanium 4.5mm. 
 * Bộ bao gồm nẹp và vít, được tiệt trùng và đóng gói tại nơi sản xuất.
 Đạt tiêu chuẩn ISO, CE. Xuất xứ: nhóm G7.</t>
  </si>
  <si>
    <t>Nẹp khóa titanium có móc dùng kết hợp xương phức tạp cho thân xương đùi, loại 6 lỗ.</t>
  </si>
  <si>
    <t>*Chất liệu Titanium.
 *Đầu trên có móc cố định mấu chuyển lớn.
 *Trên thân tích hợp lỗ buộc cáp tăng cường cố định xương.
 *Lỗ bắt vít vỏ đa hướng góc 57°.
 *Kích cỡ: có 6 lỗ bắt vít vào xương, dài 245 mm, bề rộng 17.5 mm, bề dày 5.3 mm. 
 *Sử dụng đồng bộ với vít khóa titanium 5.0 mm, vít vỏ titanium 4.5 mm. 
 * Bộ bao gồm nẹp và vít, được tiệt trùng và đóng gói tại nơi sản xuất.
 Đạt tiêu chuẩn ISO, CE. Xuất xứ: nhóm G7.</t>
  </si>
  <si>
    <t>Nẹp khóa titanium thẳng dùng kết hợp xương phức tạp cho thân xương đùi, loại 8 lỗ.</t>
  </si>
  <si>
    <t>*Chất liệu Titanium.
 *Trên thân tích hợp lỗ buộc cáp tăng cường cố định xương.
 *Kích cỡ: có 8 lỗ bắt vít vào xương, dài 240mm, bề rộng 17.5mm, bề dày 5.3mm. 
 *Sử dụng đồng bộ với vít khóa titanium 5.0mm, vít vỏ titanium 4.5mm. 
 * Bộ bao gồm nẹp và vít, được tiệt trùng và đóng gói tại nơi sản xuất.
 Đạt tiêu chuẩn ISO, CE. Xuất xứ: nhóm G7.</t>
  </si>
  <si>
    <t>Nẹp khóa titanium thẳng dùng kết hợp xương phức tạp cho thân xương đùi, loại 10 lỗ.</t>
  </si>
  <si>
    <t>*Chất liệu Titanium.
 *Trên thân tích hợp lỗ buộc cáp tăng cường cố định xương.
 *Kích cỡ: có 10 lỗ bắt vít vào xương, dài 290mm, bề rộng 17.5mm, bề dày 5.3mm. 
 *Sử dụng đồng bộ với vít khóa titanium 5.0mm, vít vỏ titanium 4.5mm. 
 * Bộ bao gồm nẹp và vít, được tiệt trùng và đóng gói tại nơi sản xuất.
 Đạt tiêu chuẩn ISO, CE. Xuất xứ: nhóm G7.</t>
  </si>
  <si>
    <t>Vít khóa đa hướng titanium Alloy Grade 5 loại 2.5mm.</t>
  </si>
  <si>
    <t>* Chất liệu: Titanium Alloy Grade 5 ISO 5832-3 (Ti6AI4V)
 *Đường kính thân vít 2.4 mm, đường kính đầu khóa vít 3.6mm, chiều dài đầu khóa vít 2.4 mm.
 *Chiều dài vít 8-34mm.
 Đạt tiêu chuẩn ISO, CE. Xuất xứ: Châu Úc</t>
  </si>
  <si>
    <t>Vít khóa titanium loại 2.7mm, tự taro.</t>
  </si>
  <si>
    <t>* Chất liệu: Titanium Alloy Grade 5 ISO 5832-3 (Ti6AI4V)
 *Đường kính thân vít 2.7 mm, đường kính đầu khóa vít 3.6 mm, đường kính đầu bắt vít 2.1mm.
 *Chiều dài: 8-60mm.
 Đạt tiêu chuẩn ISO, CE. Xuất xứ: Châu Úc</t>
  </si>
  <si>
    <t>Vít khóa titanium loại 3.5 mm, tự taro.</t>
  </si>
  <si>
    <t>* Chất liệu: Titanium Alloy Grade 5 ISO 5832-3 (Ti6AI4V)
 * Đường kính thân vít 3.5 mm, đường kính đầu khóa vít 5.0 mm, đường kính đầu bắt vít 3.3 mm.
 * Chiều dài: 10-90mm.
 Đạt tiêu chuẩn ISO, CE. Xuất xứ: Châu Úc</t>
  </si>
  <si>
    <t>Vít khóa titanium loại 5.0 mm, tự taro.</t>
  </si>
  <si>
    <t>* Chất liệu: Titanium Alloy Grade 5 ISO 5832-3 (Ti6AI4V)
 * Đường kính thân vít 5.0 mm, đường kính đầu khóa vít 6.6mm, đường kính đầu bắt vít 4.4 mm.
 * Chiều dài: 14-100mm.
 Đạt tiêu chuẩn ISO, CE. Xuất xứ: Châu Úc</t>
  </si>
  <si>
    <t>Vít khóa titanium loại 6.5 mm, tự taro.</t>
  </si>
  <si>
    <t>* Chất liệu: Titanium Alloy Grade 5 ISO 5832-3 (Ti6AI4V)
 * Đường kính thân vít 6.5 mm, đường kính đầu khóa vít 8.0 mm, đường kính đầu bắt vít 4.5 mm.
 * Chiều dài: 50-120 mm.
 Đạt tiêu chuẩn ISO, CE. Xuất xứ: Châu Úc</t>
  </si>
  <si>
    <t>Vít vỏ titanium loại 2.5 mm.</t>
  </si>
  <si>
    <t>* Chất liệu: Titanium Alloy Grade 5 ISO 5832-3 (Ti6AI4V)
 *Đường kính thân vít 2.5 mm, đường kính đầu bắt vít 2.3mm, chiều dài đầu vít 2.4 mm.
 *Chiều dài: 10-34mm.
 Đạt tiêu chuẩn ISO, CE. Xuất xứ: Châu Úc</t>
  </si>
  <si>
    <t>Vít vỏ titanium loại 3.5 mm.</t>
  </si>
  <si>
    <t>* Chất liệu: Titanium Alloy Grade 5 ISO 5832-3 (Ti6AI4V)
 *Đường kính thân vít 3.5 mm, đường kính đầu vít 6.2mm, đường kính đầu bắt vít 3.0 mm.
 *Chiều dài: 10-50mm.
 Đạt tiêu chuẩn ISO, CE. Xuất xứ: Châu Úc</t>
  </si>
  <si>
    <t>Vít vỏ titanium loại 4.5 mm.</t>
  </si>
  <si>
    <t>* Chất liệu: Titanium Alloy Grade 5 ISO 5832-3 (Ti6AI4V)
 *Đường kính thân vít 4.5 mm, đường kính đầu vít 8.0 mm, đường kính đầu bắt vít 4.5 mm.
 *Chiều dài: 16-60mm.
 Đạt tiêu chuẩn ISO, CE. Xuất xứ: Châu Úc</t>
  </si>
  <si>
    <t>Khớp háng bán phần không xi măng, thiết kế bảo tồn xương</t>
  </si>
  <si>
    <t>1.Cuống xương đùi (Stem): Vật liệu: Titanium Alloy TA6V theo tiêu chuẩn ISO5832-3, bên ngoài được phủ 200μm T40 titanium và 100μm Calcium Hydroxyapatide (HA), thiết kế thân có rãnh dọc chống xoay và rãnh ngang chống lún. Kích thước: có 12 kích cỡ từ 7 đến 20. Chiều dài: 110mm, 115mm, 130mm, 140mm, 145mm, 150mm, 155mm, 160mm, 165mm, 170mm, 180mm, 190mm. Góc cổ chuôi: phổ biến ở hai góc độ 135° hoặc 128°, phần đầu taper 12/14 có nhiều rãnh siêu nhỏ tăng sự kết nối đầu xương đùi
 2. Đầu xương đùi (Head):
 + Vật liệu: Co-Cr theo tiêu chuẩn ISO 5832-12, kích thước 22.2mm (-2, +0, +2), 28mm (-7, -3.5, +0, +3.5, +7, +10.5mm).
 3. Chỏm xương đùi (Shell):
 + Vật liệu: Bên ngoài thép không rỉ theo tiêu chuẩn ISO5832-1 và lớp đệm Polyethylene cao phân tử UHMWPE theo tiêu chuẩn ISO5834-1&amp;2 kèm vòng khóa chống trật.
 + Kích cỡ: phổ biến từ 39mm đến 59mm.
 Đạt tiêu chuẩn ISO, CE. Xuất xứ: nhóm G7</t>
  </si>
  <si>
    <t>Khớp háng bán phần không xi măng chuôi dài, thiết kế bảo tồn xương.</t>
  </si>
  <si>
    <t>1.Cuống xương đùi (Stem): Vật liệu: Titanium Alloy TA6V theo tiêu chuẩn ISO5832-3, bên ngoài được phủ T40 titanium và Calcium Hydroxyapatide (HA), thiết kế thân có rãnh dọc chống xoay và rãnh ngang chống lún, có khe dọc cuối chuôi tăng tiết diện bám xương. Kích thước: có 6 kích cỡ gồm 10, 12, 14, 16, 18, 20 với chiều dài: 200mm, 210mm, 220mm, 230mm, 240mm và đường kính cuối chuôi 10, 12, 13, 14mm. Góc cổ chuôi: phổ biến ở hai góc độ 135° hoặc 128°, phần đầu taper 12/14 có nhiều rãnh siêu nhỏ tăng sự kết nối đầu xương đùi. 
 2.Đầu xương đùi (Head): Vật liệu: Co-Cr theo tiêu chuẩn ISO 5832-12, kích thước 22.2mm (-2, +0, +2), 28mm (-7, -3.5, +0, +3.5, +7,+10.5mm). 3.Chỏm xương đùi (Shell): Vật liệu: bên ngoài thép không rỉ theo tiêu chuẩn ISO5832-1 và lớp đệm Polyethylene cao phân tử UHMWPE theo tiêu chuẩn ISO5834-1&amp;2 kèm vòng khóa chống trật. Kích cỡ: phổ biến từ 39mm đến 59mm.
 Đạt tiêu chuẩn ISO, CE. Xuất xứ: nhóm G7</t>
  </si>
  <si>
    <t>Khớp háng toàn phần không xi măng chuyển động đôi, góc cổ chuôi 137 độ, taper 10/12.</t>
  </si>
  <si>
    <t>1.Cuống xương đùi (Stem): có 7 kích cỡ 1-7, chiều dài tương ứng 111mm, 116mm, 122mm, 127mm, 133mm, 138mm, 144mm. Mặt cắt thân chuôi hình bầu dục. Thân chuôi có rãnh dọc. Vật liệu: anodized TA6V, phủ 80μm Hydroxyapatite toàn thân (HAP). Góc cổ chuôi (Neck Angle): 137 độ, taper 10/12. 
 2. Đầu xương đùi (Femoral head): Chất liệu: hợp kim M30NW, kích cỡ 22.2mm, 28mm. 
 3. Ổ cối dạng vòm trụ với phần nhô ra 3mm, được phủ 2 lớp Titanium spray 80μm và Hydroxyapatite (HA) 80μm. các rãnh tròn song song đồng tâm chống xoay ổ cối. Kích cỡ: từ 42 - 64 mm. 
 4. Lớp đệm (Insert): Chất liệu: Hợp chất cao phân tử Polyethylene (UHMWPE). Phổ biến các đầu xương đùi 22.2mm, 28mm. Mặt vát của lớp đệm có gốc mở lớn sau khi kết hợp giữa ổ cối và cổ xương đùi cho biên độ vận động lớn hơn giữa cuống xương đùi và lớp đệm xương đùi.
 Đạt tiêu chuẩn ISO, CE. Xuất xứ: nhóm G7.</t>
  </si>
  <si>
    <t>Khớp háng toàn phần không xi măng, thiết kế bảo tồn xương.</t>
  </si>
  <si>
    <t>1. Cuống xương đùi (Stem): Vật liệu: Titanium Alloy TA6V theo tiêu chuẩn ISO5832-3,bên ngoài được phủ 200μm T40 titanium và 100μm Calcium Hydroxyapatide (HA), thiết kế thân có rãnh dọc chống xoay và rãnh ngang chống lún. Kích thước: có 12 kích cỡ từ 7 đến 20. Chiều dài: 110mm, 115mm, 130mm, 140mm, 145mm, 150mm, 155mm, 160mm, 165mm, 170mm, 180mm, 190mm. Góc cổ chuôi: phổ biến ở hai góc độ 135° hoặc 128°, phần đầu taper 12/14 có nhiều rãnh siêu nhỏ tăng sự kết nối với đầu xương đùi. 
 2. Đầu xương đùi (Head): Vật liệu: Co-Cr theo tiêu chuẩn ISO 5832-12 , kích thước 32mm (-4, +0, +4, +8); 36mm (-4, +0, +4, +8).
 3. Ổ cối (Cup): Vật liệu: Titanium Alloy TA6V theo tiêu chuẩn ISO5832-3, bên ngoài được phủ 2 lớp theo công nghệ Plasma Sprayed porous Titanium (400µm - 600µm) và Calcium HydroxyApatite (HA) 80µm cho độ nhám cao, ổ cối được thiết kế cao hơn lớp đệm 2.6mm nhằm ngăn ngừa sự va chạm giữa cổ chuôi và vành lớp đệm. Thiết kế 4 lỗ bắt vít trên một cung không đổi 120º. Kích cỡ: từ 46-62mm. 
 4. Lớp đệm (Insert) : Chất liệu: Polyethylene được trộn với 0.1% Vitamine E theo công nghệ Highly Crosslinked. Mặt vát 20° của lớp đệm hạn chế sự va chạm cổ xương đùi. Cố định lớp đệm bằng 10 mấu chống xoay gắn vào vành của ổ cối. Kích thước của lớp đệm phổ biến cho các đầu xương đùi 32mm và 36mm. 
 5. Vít ổ cối (Screw): Chất liệu titanium TA6V, đường kính 6.0mm, chiều dài vít 20-50mm.
 Đạt tiêu chuẩn ISO, CE. Xuất xứ: nhóm G7.</t>
  </si>
  <si>
    <t>Khớp háng toàn phần không xi măng Ceramic on Poly, thiết kế bảo tồn xương.</t>
  </si>
  <si>
    <t>1. Cuống xương đùi (Stem): Vật liệu: Titanium Alloy TA6V theo tiêu chuẩn ISO5832-3, bên ngoài được phủ 200μm T40 titanium và 100μm Calcium Hydroxyapatide (HA), thiết kế thân có rãnh dọc chống xoay và rãnh ngang chống lún. Kích thước: có 12 kích cỡ từ 7 đến 20. Chiều dài: 110mm, 115mm, 130mm, 140mm, 145mm, 150mm, 155mm, 160mm, 165mm, 170mm, 180mm, 190mm. Góc cổ chuôi: phổ biến ở hai góc độ 135° hoặc 128°, phần đầu taper 12/14 có nhiều rãnh siêu nhỏ tăng sự kết nối với đầu xương đùi.
 2. Đầu xương đùi (Head): Chất liệu: Composite Ceramic theo tiêu chuẩn ISO 6474-2, kích thước 32mm (-4, +0, +4); 36mm (-4, +0, +4).
 3. Ổ cối (Cup): Vật liệu:Titanium Alloy TA6V theo tiêu chuẩn ISO5832-3, bên ngoài được phủ 2 lớp theo công nghệ Plasma Sprayed porous Titanium (400µm - 600µm) và Calcium HydroxyApatite (HA) 80µm cho độ nhám cao, ổ cối được thiết kế cao hơn lớp đệm 2.6mm nhằm ngăn ngừa sự va chạm giữa cổ chuôi và vành lớp đệm. Thiết kế 4 lỗ bắt vít trên một cung không đổi 120º. Kích cỡ: từ 46-62mm.
 4. Lớp đệm (Insert): Chất liệu: Polyethylene được trộn với 0.1% Vitamine E theo công nghệ Highly Crosslinked. Mặt vát 20° của lớp đệm hạn chế sự va chạm cổ xương đùi. Cố định lớp đệm bằng 10 mấu chống xoay gắn vào vành của ổ cối. Kích thước của lớp đệm phổ biến cho các đầu xương đùi 32mm và 36mm.
 5. Vít ổ cối (Screw): Chất liệu titanium TA6V, đường kính 6.0mm, chiều dài vít 20-50mm.
 Đạt tiêu chuẩn ISO, CE. Xuất xứ: nhóm G7.</t>
  </si>
  <si>
    <t>Khớp háng toàn phần không xi măng Ceramic on Ceramic, thiết kế bảo tồn xương.</t>
  </si>
  <si>
    <t>1. Cuống xương đùi (Stem): Vật liệu: Titanium Alloy TA6V theo tiêu chuẩn ISO5832-3, bên ngoài được phủ 200μm T40 titanium và 100μm Calcium Hydroxyapatide (HA), thiết kế thân có rãnh dọc chống xoay và rãnh ngang chống lún. Kích thước: có 12 kích cỡ từ 7 đến 20. Chiều dài: 110mm, 115mm, 130mm, 140mm, 145mm, 150mm, 155mm, 160mm, 165mm, 170mm, 180mm, 190mm. Góc cổ chuôi: phổ biến ở hai góc độ 135° hoặc 128°, phần đầu taper 12/14 có nhiều rãnh siêu nhỏ tăng sự kết nối với đầu xương đùi.
 2. Đầu xương đùi (Head): Chất liệu Ceramic Composite theo tiêu chuẩn ISO6474-2, kích thước 32mm (-4, +0, +4), 36mm (-4, +0, +4).
 3. Ổ cối (Cup): Vật liệu:Titanium Alloy TA6V theo tiêu chuẩn ISO5832-3, bên ngoài được phủ 2 lớp theo công nghệ Plasma Sprayed porous Titanium (400µm - 600µm) và Calcium HydroxyApatite (HA) 80µm cho độ nhám cao, ổ cối được thiết kế cao hơn lớp đệm 2.6mm nhằm ngăn ngừa sự va chạm giữa cổ chuôi và vành lớp đệm. Thiết kế 4 lỗ bắt vít trên một cung không đổi 120º. Kích cỡ: từ 46-62mm.
 4. Lớp đệm (Insert): Vật liệu: Ceramic (hợp chất Alumina và Zirconia). Kích thước của lớp đệm phổ biến cho các đầu xương đùi 32mm, 36mm, 40mm.
 5. Vít ổ cối (Screw): Chất liệu titanium TA6V, đường kính 6.0mm, chiều dài vít 20-50mm.
 Đạt tiêu chuẩn ISO, CE. Xuất xứ: nhóm G7.</t>
  </si>
  <si>
    <t>Khớp gối toàn phần di động có xi măng, thiết kế bảo tồn xương.</t>
  </si>
  <si>
    <t>1. Lồi cầu đùi (Femoral Component):
 - Vật liệu: Cobalt-Chrome (CoCr) theo tiêu chuẩn ISO5832-4, gồm 9 kích cỡ phải/trái từ 1 đến 9, thiết kế kiểu ổn định trước (Ultra-congruents), bảo tồn xương. Kích thước chiều rộng ngang lồi cầu 55/58/61/64/67/70/73/76/80mm tương ứng các size từ 1 đến 9.
 2. Mâm chày (Tibial Baseplate): 
 - Vật liệu: Cobalt-Chrome (CoCr) theo tiêu chuẩn ISO5832-4, gồm 9 kích cỡ từ 0 đến 8, thiết kế phải/trái.
 - Mâm chày thiết kế kiểu di động (Rotating Baseplate), biên độ xoay quanh trục của lớp đệm 20 độ, có thể gắn thêm miếng chêm và cuống dài. Miếng chêm có độ dày 5 mm và 10mm, có 9 kích cỡ từ 0 đến 8. Cuống dài có đường kính 13mm với các chiều dài 20mm, 40mm, 70mm, 110mm. 
 3. Lớp đệm (Tibial Insert)
  - Vật liệu: PEXEL UHMWPE theo tiêu chuẩn ISO5834-1&amp;2. Kích cỡ: có 3 độ dày 10mm, 12mm, 15mm. Thiết kế kiểu ổn định trước (Ultra-congruents).
 4. Bánh chè (Patellar): 
 - Vật liệu: UHMW Polyethylene. Kích cỡ: 23mm, 25mm, 28mm.
 5. Xi măng có kháng sinh Gentamycine.
 Đạt tiêu chuẩn CE, ISO. Xuất xứ: nhóm G7.</t>
  </si>
  <si>
    <t>Khớp háng toàn phần không xi măng chuyển động đôi Ceramic</t>
  </si>
  <si>
    <t>1. Ổ cối (Dual-mobility): Vật liệu: Hợp kim (M30NW-ISO 5832-2). Lớp phủ: Xốp titan(350 µm) và hydroxyapatite (75 µm). Thiết kế đóng dạng côn với Cường độ ép tập trung dần dần bắt đầu từ 36° và đạt tới 1,2 mm ở tâm ổ cối. và tích hợp khóa lớp đệm dạng côn(Retentive mobile). Kích cỡ: 42 – 64 với mỗi bước tăng 2 mm
 2. Lót ổ cối (Liner :Retentive mobile): Vật liệu: Polyethylene (UHMWPE-ISO 5834-2). Đường kính trong: 22.2mm, 28 mm. có thể chuyển động xoay trong ổ cối tích hợp
  + Đường kính ngoài từ 42 đến 46mm tương thích với chỏm với chỏm khớp 22.2mm.
  + Đường kính ngoài từ 48 đến 64mm tương thích với chỏm với chỏm khớp 28mm.
 3.Chỏm khớp (femoral head): Vật liệu : Biolox Delta Ceramic. Đường kính đầu (head) : 28 (0, ±3.5), 32 (-4, 0, +4,+7), 36 (-4, 0, +4,+8), 40 (0, ±4,+8) mm.
 4. Cuống khớp (Stem Harmony ): Vật liệu : Hợp kim titannium (Ti6Al4V-ISO 5832-3). Lớp phủ bên ngoài : Hydroxyapatite. Cổ côn: 12/14 5°40'. Góc cổ chuôi: 129 độ. Kích thước chuôi nhiều số: 9 x 130mm; 10 x 140mm; 11 x 145mm; 12 x 150mm; 13 x 155mm; 14 x 160mm; 15 x 165mm; 16 x 170mm; 18 x 180mm; 20 x 190mm
 5. Vít ổ cối: Vật liệu Titanium alloy (Ti6Al4V-ISO 5832-3). Loại vít tự taro. Có đường kính 6.5mm. Chiều dài vít từ 15mm đến 60mm với mỗi bước tăng 5mm,</t>
  </si>
  <si>
    <t>Khớp háng toàn phần không xi măng loại tiêu chuẩn</t>
  </si>
  <si>
    <t>1. Ổ cối (Shell Alril): Vật liệu: Hợp kim titan (Ti6Al4V-ISO 5832-3). Lớp phủ: Xốp titan và hydroxyapatit. Lắp được với các loại lớp đệm có liên kết chéo cao(crosslinked polyethylene của Symbios) . Thiết kế 3 lỗ chống xoay và tích hợp khóa lớp đệm dạng côn. Có lỗ bắt vít cho đáy ổ cối. Kích cỡ: 40 – 64 mm với mỗi bước tăng 2 mm.
 2. Lót ổ cối (Liner :INLOCK X inserts): Vật liệu: liên kết chéo cao phân tử polyethylene Crosslinked (Chirulen® 1020 X-ASTM F2565). Đường kính trong: 22.2, 28, 32, 36 mm. có gờ chống trật khớp 0 độ; 10 độ
 3. Chỏm khớp (head): Vật liệu : Cobalt-chrome head (CoCrMo-ISO 5832-12), Độ côn 12 / 14 5°40’ taper. Đường kính đầu (head) : 22.2mm tương thích với offset -2, +0, +4mm, Æ 28mm tương thích với offset: +0, ±3.5, +7 mm, Æ 32mm tương thích với offset +0, ± 4, +8 mm, Æ 36mm tương thích với offset +0, ± 4, +8 mm.
 4. Cuống khớp (Stem Harmony ): Vật liệu : Hợp kim titannium (Ti6Al4V-ISO 5832-3). Lớp phủ bên ngoài : Hydroxyapatite. Cổ côn: 12/14 5°40'. Góc cổ chuôi: 129 độ. Kích thước chuôi nhiều số: 9 x 130mm; 10 x 140mm; 11 x 145mm; 12 x 150mm; 13 x 155mm; 14 x 160mm; 15 x 165mm; 16 x 170mm; 18 x 180mm; 20 x 190mm
 5. Vít ổ cối: Vật liệu Titanium alloy (Ti6Al4V-ISO 5832-3). Loại vít tự taro. Có đường kính 6.5mm. Chiều dài vít từ 15mm đến 60mm với mỗi bước tăng 5mm,</t>
  </si>
  <si>
    <t>Khớp háng bán phần không xi măng loại tiêu chuẩn</t>
  </si>
  <si>
    <t>1. Cuống khớp (Stem Harmony ): Vật liệu : Hợp kim titannium (Ti6Al4V-ISO 5832-3). Lớp phủ bên ngoài : Hydroxyapatite. Cổ côn: 12/14 5°40'. Góc cổ chuôi: 129 độ. Kích thước chuôi nhiều số: 9 x 130mm; 10 x 140mm; 11 x 145mm; 12 x 150mm; 13 x 155mm; 14 x 160mm; 15 x 165mm; 16 x 170mm; 18 x 180mm; 20 x 190mm
 2. Chỏm khớp (head): Vật liệu : Cobalt-chrome head (CoCrMo-ISO 5832-12), Độ côn 12 / 14 5°40’ taper. Đường kính đầu (head) : 22.2mm tương thích với offset -2, +0, +4mm, Æ 28mm tương thích với offset: +0, ±3.5, +7 mm, Æ 32mm tương thích với offset +0, ± 4, +8 mm, Æ 36mm tương thích với offset +0, ± 4, +8 mm.
 3. Phần tử lưỡng cực (Bipolar Component (Shell and Liner)) :
 - Bên ngoài (shell) là Cobalt Chrome (CrCoMo-ISO 5832-4), bên trong (liner) là polyethylene cao phân tử (UHMWPE-ISO 5834-2).
 - Loại có vòng khóa (polyethylene top - locking ring).
 Sử dụng với đầu xương đùi đường kính 28 mm tương ứng kích cỡ : 42 - 57 mm, mỗi bước tăng 1mm</t>
  </si>
  <si>
    <t>Miếng ghép sọ não sinh học tự tiêu</t>
  </si>
  <si>
    <t>- Chất liệu nhựa sinh học Polycaprolacton, lấp đầy khoảng trống giữa nắp sọ và vòm sọ xung quanh sau phẫu thuật mở sọ. 
- Miếng ghép tự tiêu sau khi xương được tái tạo. 
- Tiêu chuẩn chất lượng ISO, CE</t>
  </si>
  <si>
    <t>Keo sinh học cầm máu có thành phần gelatin và thrombin</t>
  </si>
  <si>
    <t>- Thành phần gồm gelatin từ bò và thrombin từ người, 2 thành phần này đóng vai trò quan trọng, đem lại hiệu quả cầm máu độc lập, không phụ thuộc vào cơ chế cầm máu của cơ thể. 
- Tiêu chuẩn chất lượng ISO và FDA.</t>
  </si>
  <si>
    <t>Bộ dây đo áp lực nội sọ tại nhu mô não, có chốt cố định trên hộp sọ</t>
  </si>
  <si>
    <t>- Catheter làm bằng polyamid, gắn cảm biến (sensor) ở đầu, đường kính 0,7mm 
- Chốt có vít vặn chặt vòng nhựa để điều chỉnh độ sâu của chốt 
- Mũi khoan đường kính 2,7mm có thể điều chỉnh độ sâu 
- Que điều chỉnh độ sâu mũi khoan que thông (dùi chọc màng cứng)</t>
  </si>
  <si>
    <t>Bộ dây đo áp lực nội sọ tại não thất, cố định bằng cách tạo đường hầm trên da đầu, kèm dẫn lưu dịch não tuỷ</t>
  </si>
  <si>
    <t xml:space="preserve">- Catheter có gắn cảm biến (sensor) ở đầu nằm trong ống dẫn silicon 3mm, có que dẫn đường, có dây dẫn lưu dịch não tủy ra ngoài để giải áp và có vạch đánh dấu độ sâu Mũi khoan xương sọ, đường kính 3,5mm có thể điều chỉnh độ sâu Que điều chỉnh độ sâu mũi khoan Trocar có ống tạo đường hầm Vòng nhựa cố định Nút khóa để dẫn lưu dịch não tủy ra ngoài
</t>
  </si>
  <si>
    <t>Bộ xi măng tạo hình thân đốt sống có cốt nâng Tripod-Fix</t>
  </si>
  <si>
    <t>- Xi măng tạo hình thân đốt sống: ít co giãn, độ nhớt trung bình, có thể tự đông đặc với nồng độ cao, thành phần chắn bức xạ cao (Zirconium Dioxide 45%), giúp phẫu thuật viên quan sát tốt trong quá trình bơm vào thân đốt sống.
 - Nhiệt độ tỏa ra sau khi pha thấp giúp ca phẫu thuật an toàn hơn.
 - Có cơ chế hỗ trợ bơm và chống tràn xi măng.
 - Thành phần gồm: 
 + Dung dịch 9.2g: Methyl methacrylate 99.3%, N, N dimethyl-p-toluidine 0.7%, Hydroquinone 75 ppm.
 + Bột xi măng 25.8g: Poly methyl methacrylate 54.6%, Benzoyl peroxide 0.4%, Zirconium dioxide 45.0%.
 + Cốt nâng Tripod-fix: chất liệu Ti-6Al-4V, đường kính 5.0mm, chiều dài 25mm. Cơ chế mở rộng ba chiều tạo thành hình kim tự tháp hỗ trợ vững chắc cho việc phục hồi chiều cao của thân đốt sống, ngăn các lực tác động theo chiều dọc và chiều ngang. 3 chấu tạo thành khoang 3D có khả năng co giãn tùy chỉnh giúp nâng đốt sống bị xẹp và giúp xi măng được bơm đồng đều vào đốt sống.</t>
  </si>
  <si>
    <t>Nẹp dọc cột sống cổ</t>
  </si>
  <si>
    <t>- Vật liệu: Titanium 
 - Thiết kế dạng thanh tròn đặc, 2 đầu
 - Thanh nối ROD được khắc đường kẽ bằng laser, tương thích với vít chân cung đơn - đa trục các loại
 - Đường kính: 3.2mm; 3.3mm 
 - Chiều dài từ: 50mm -&gt; 160mm</t>
  </si>
  <si>
    <t>Vít cột sống ngực/thắt lưng đa trục, vật liệu Titan, cobalt Chrome, rỗng nòng qua da, hai bước ren các cỡ, 4.75mm</t>
  </si>
  <si>
    <t>- Mũ vít vật liệu Cobalt Chrome với vòng vương miện Titanium
  - Thân vít vật liệu hợp kim Titanium
 - Vít rỗng nòng
  - Vít có hai bước ren để tăng cố định vào xương, phù hợp cho vùng xương xốp và vùng xương cứng
  - Phần bẻ của mũ vít dài lên tới 13.8mm cho phép nắn chỉnh trượt
  - Vít đi với hệ thống rod 4.75
  - Có nhiều loại đường kính khác nhau: từ 4.5mm - 8.5mm, bước tăng 1mm
  - Chiều dài vít từ 35mm - 80mm với bước tăng 5mm
  - Đồng bộ với nẹp dọc qua da đường kinh 4.75mm và ốc khóa trong qua da tự gãy có chiều cao ban đầu là 10.38mm, chiều cao sau khi vặn đủ lực là 4.85mm"</t>
  </si>
  <si>
    <t>Nẹp dọc qua da uốn sẵn cột sống ngực/thắt lưng, vật liệu cobalt chrome, 4.75mm</t>
  </si>
  <si>
    <t>- Vật liệu: Cobalt Chrome
  - Đường kính: 4.75 mm
  - Uốn sẵn
  - Chiều dài từ 30mm - 90mm với bước tăng 5mm
  - Đồng bộ với vít cột sống ngực/thắt lưng đa trục rỗng nòng qua da và ốc khóa trong qua da tự gãy có chiều cao ban đầu là 10.38mm, chiều cao sau khi vặn đủ lực là 4.85mm (không tính phần khuyết của vít khóa trong)</t>
  </si>
  <si>
    <t>Ốc khóa trong cột sống ngực/thắt lưng qua da tự gãy vật liệu Titan</t>
  </si>
  <si>
    <t>- Vật liệu: hợp kim Titanium
  - Khoảng cách giữa hai bước ren 0.9mm
  - Đường kính ren 7.863mm
  - Chiều cao sau khi bẻ mũ vít khóa trong 4.85mm (không tính phần khuyết của vít khóa trong)
  - Chiều cao ban đầu trước khi bẻ mũ vít khóa trong: 10.38mm
  - Tự gãy khi vặn đủ lực
  - Đồng bộ với vít cột sống ngực/thắt lưng đa trục rỗng nòng qua da và nẹp dọc qua da uốn sẵn 4.75mm"</t>
  </si>
  <si>
    <t>Kim chọc dò cuống sống cột sống thắt lưng</t>
  </si>
  <si>
    <t>- Vật liệu: Thép không gỉ và polymer (nhựa y tế)
  - Kim được thiết kế với 2 đường kính: phía mũi đường kính nhỏ và phía sau đường kính lớn hơn, giúp dễ dàng đưa kim vào thân đốt sống qua cuống sống.
  - Tây cầm có khóa có thể tháo rời, có vạch chia trên thân dụng cụ
  - Chiều dài 150mm
  - Gồm hai phần: phần kim bên ngoài với đường kính 4.191mm và nòng bên trong với đường kính 3.175mm
  - Đóng gói 02 cái/gói. Bao gồm 01 kim mũi vát, 01 kim mũi trocar
  - Hàng đóng gói đã tiệt trùng."</t>
  </si>
  <si>
    <t>Dù dạng lưới kim loại tự nở thế hệ mới loại 2 cánh, để bít các đường rò bất thường - Amplatzer Vascular Plug II</t>
  </si>
  <si>
    <t>- Tắc mạch khu vực đặt đa dạng
 - Tắc mạch nhanh: Thiết kế lưới Nitinol nhiều cuộn, đa lớp mang đến tắc mạch nhanh trong lòng mạch
 - Chính xác vị trí: Nhiều điểm tiếp xúc với thành mạch cho chính xác vị trí trong mạch có dòng chảy vừa và mạnh
 - Tương thích ống thông can thiệp hoặc dụng cụ mở đường : Tương thích dụng cụ mở đường 4-7F hoặc ống thông can thiệp 5-9F tùy vào kích thước thiết bị
 - Khoảng mạch điều trị được là: 2.0 -17 mm
 - Đường kính dù: 3, 4, 6, 8, 10, 12, 14, 16, 18, 20, 22 mm; Chiều dài khi không ép: 6, 7, 9, 10 , 12, 14, 16, 18 mm</t>
  </si>
  <si>
    <t>Thêm - Dù tắc mạch dùng trong các trường hợp bít tắc mạch máu.</t>
  </si>
  <si>
    <t>Khung giá đỡ động mạch ngoại biên loại tự nở, chất liệu Nitinol dạng sợi đan, uốn theo đường đi của động mạch Supera</t>
  </si>
  <si>
    <t>- Là Stent Nitinol tự bung được chỉ định cho mạch ngoại biên, chuyên biệt cho động mạch đùi nông và khoeo
 - Duy trì mạch tròn và lòng mạch luôn mở
 - Chịu được lực nén đến 9 kg , mức độ bị nén 53% (cho stent 5.0 x 100 mm)
 - Được đan từ 6 sợi Nitinol tăng độ linh hoạt
 - Hệ thống phân phối: OTW, tương thích dây dẫn 0.014" hoặc 0.018"
 - Hệ thống làm việc: tương thích Sheath 6F cho chiều dài 80cm và 120cm
 - Đường kính: 4.5, 5.5, 6.5, 7.5 mm; 
 - Chiều dài: 20, 30, 40, 60, 80, 100, 120, 150, 180, 200 mm</t>
  </si>
  <si>
    <t>Thêm - Stent mạch máu ngoại biên chuẩn bị triển khai trong năm tới</t>
  </si>
  <si>
    <t>Vi dây dẫn can thiệp chẩn đoán mạch máu đường kính: 0.014"</t>
  </si>
  <si>
    <t>Vi dây dẫn can thiệp chẩn đoán mạch máu phủ lớp ái nước:
 - Cấu tạo: Nitinol.
 - Đường kính: 0.014".
 - Chiều dài khác nhau: 110cm - 300cm
 - Có 03 loại đầu tip khác nhau: Straight; Angled; Double Angled</t>
  </si>
  <si>
    <t>Thêm - Dây dẫn dùng để can thiệp stent ngoại biên với dây dẫn 0.014</t>
  </si>
  <si>
    <t>Dây dẫn can thiệp chẩn đoán mạch máu phủ lớp ái nước đường kính: 0.035", chiều dài: 45cm - 180cm.</t>
  </si>
  <si>
    <t>Dây dẫn can thiệp mạch máu phủ lớp ái nước hydrophilic:
 - Cấu tạo: Nitinol.
 - Đường kính: 0.035".
 - Có 05 kích thước chiều dài khác nhau: 45cm - 180cm.
 - Có 06 loại đầu tip khác nhau: Angled; Straight; 1.5J; 2.0J; 3.0J; Beak.</t>
  </si>
  <si>
    <t>Thêm - Dây dẫn để chẩn đoán mạch máu tạng và ngoại biên với nhiều chiều dài thích hợp</t>
  </si>
  <si>
    <t>Ống thông can thiệp chẩn đoán chuyên can thiệp mạch máu tạng, phế quản, phổi</t>
  </si>
  <si>
    <t>Ống thông can thiệp chẩn đoáncó các hình dạng chuyên cho mạch máu não, mạch máu tạng (gan, phổi, phế quản) và ngoại biên có nhiều dạng đầu: Simmons I, Simmons II, Simmons III, Vert, Cobra II, Cobra III, Liver, Liver RH, Mikaelsson
 - Kích thước: 4; 5; 6 F
 - Tương thích dây dẫn đến 0.038" (Maximum guidewire: 0.965mm)
 - Chịu được áp lực đến: 1.200 PSI (8.274 MPA)
 - Chiều dài: 70cm - 100cm</t>
  </si>
  <si>
    <t>Thêm- Điều chỉnh số lượng mới phù hợp bổ sung cho ống thông chẩn đoán ngoại biên.</t>
  </si>
  <si>
    <t>Hạt vi cầu nút mạch tải thuốc, vật liệu PEG ái nước với độ nén và đàn hồi, hiệu chuẩn kích cỡ chặt chẽ</t>
  </si>
  <si>
    <t>Công thức mới: PEG (Polyethylene Glycol), ái nước, độ nén và đàn hồi cao.
 - Kích cỡ hạt 100-400 micromet
 - Được bổ sung thêm các Sulfonate liên kết để giữ và phóng thích thuốc có kiểm soát trong gan
 - Vật liệu PEG giúp giảm thời gian tạo thể hỗn dịch nhằm tối đa hóa thời gian tồn tại ở trạng thái hỗn dịch (trên 2 phút)
 - Khả năng tải các loại thuốc: Doxorubicin, Idarubicin, Epirubicin, Irinotecan
 Tương thích ống thông đường kính 0.019"</t>
  </si>
  <si>
    <t>Thêm, hạt nút mạch tải nhiều loại thuốc ung thư phù hợp.</t>
  </si>
  <si>
    <t>Vi ống thông kèm bóng thuyên tắc nút mạch, phủ ái nước với đầu vào 1.8Fr và 02 đoạn đánh dấu cản quang ở đầu xa và đầu gần của bóng</t>
  </si>
  <si>
    <t>Cấu tạo bóng:
 - Vật liệu: polyurethane
 - Chiều dài: 10mm
 - Vị trí: cách 3.5mm từ đầu vào ống thông
 - Bóng chẹn hoàn toàn, bóng được nong cao hơn 1,1 hoặc 1,2 lần đường kính mạch máu
 Cấu tạo vi ống thông:
 - Chiều dài: 110cm; 130cm; 150cm
 - Phủ ái nước hydrophilic ở 60cm đầu xa
 - Gồm 02 đoạn đánh dấu cản quang ở đầu xa và đầu gần của bóng dài 0.65mm
 - Đầu vào 1.8Fr, dài 0.5mm
 - Tương thích với dây dẫn 0.014";</t>
  </si>
  <si>
    <t>Vi ống thông phù hợp với B-TACE ( kỹ thuật mới)</t>
  </si>
  <si>
    <t>Ống thông chụp chẩn đoán tạng có cấu tạo 3 lớp, đường kính 5Fr (đường kính trong 1.10mm), chiều dài 70cm, 100cm.</t>
  </si>
  <si>
    <t>Cấu tạo: 3 lớp
 - Đoạn xa có lớp phủ ái nước Hydrophilic (M Coat) dài 25cm hoặc 40cm.
 - Kích cỡ: 5Fr (đường kính trong 1.10mm). Chiều dài: 70cm, 100cm</t>
  </si>
  <si>
    <t>Thêm Ống chụp mạch tạng mềm cho can thiệp mạch sâu.</t>
  </si>
  <si>
    <t>Ống thông ái nước chụp mạch tạng qua động mạch quay có lớp bện kép thép không gỉ và lớp trong giàu nylon; kiểu đầu MG1, MG2</t>
  </si>
  <si>
    <t>Cấu tạo:
 - Lớp trong giàu nylon
 - Lớp bện kép thép không gỉ giúp truyền chuyển động xoay hiệu quả
 Kiểu đầu thiết kế chuyên dụng cho tiếp cận qua động mạch quay 
 Kích cỡ:
 - Đường kính: 4Fr
 - Chiều dài: 125cm; 135cm; 150cm
 - Lớp phủ ái nước: 15cm hoặc 40cm đầu xa
 - Dây dẫn tương thích: 0.0038”/0.97 mm
 - Áp lực bơm tối đa: 750 psi</t>
  </si>
  <si>
    <t>Dây dẫn đường với phần cuộn vàng (Gold coil) ở đầu xa, lõi nitinol, lớp ngoài polyurethane và lớp phủ ái nước</t>
  </si>
  <si>
    <t>Cấu tạo đồng trục gồm:
 - Lõi Nitinol siêu đàn hồi.
 - Lớp ngoài Polyurethane
 - Lớp phủ ái nước hydrophilic
 - Đầu xa có phần cuộn vàng (Gold coil) dài 2cm tăng cường tính cản quang
 Kích thước: 
 - Chiều dài dây dẫn: 180cm; 200cm
 - Đường kính: 0.012"; 0.014"; 0.016"
 - Hình dạng đầu vào: Angled 45° x 4 mm; Angled 90° x 4 mm; Angled 1.5 mm J curve; Double Angled 90°+150°</t>
  </si>
  <si>
    <t>Vi ống thông can thiệp 2.4Fr loại đồng trục có dây dẫn đi kèm, cấu trúc 3 lớp với cuộn tungsten xoắn ốc, phủ ái nước hydrophilic M coat, đầu xa dây dẫn có cuộn vàng</t>
  </si>
  <si>
    <t>Vi ống thông 2.4Fr loại đồng trục có dây dẫn đi kèm
 Cấu trúc 3 lớp:
 - Lớp trong: phủ lớp PTFE
 - Lớp giữa: là lớp cuộn chất liệu Tungsten đánh dấu cản quang 
 - Lớp ngoài: phủ lớp ái nước M coat
 Kich thước: đường kính: 2.4Fr, chiều dài: 110 cm hoặc 130 cm
 Thông số dây dẫn đi kèm
 - Kích cỡ 0.018''
 - Lõi bằng hợp kim Nitinol siêu đàn hồi
 - Lớp ngoài Polyurethane; 
 - Lớp phủ ái nước hydrophilic
 - Đầu có lớp cuộn bằng vàng 3cm
 - Kiểu dầu: 70° ; Double angled</t>
  </si>
  <si>
    <t>Bộ Kit gồm vi ống thông can thiệp mạch máu tạng và mạch máu ngoại biên, TACE (tiết niệu, sinh dục, gan, lách, thận) kèm vi dây dẫn</t>
  </si>
  <si>
    <t>Vi ống thông có đầu xa siêu nhỏ, dành cho mạch máu siêu chọn lọc:
 - Lưu lượng dòng chảy lớn
 - Bọc Tungsten chống vặn xoắn; chất liệu PTFE, đầu tip Marker Platinum, phủ lớp ái nước Hydrophilic
 - Phủ lớp ái nước dài: từ 60cm - 110cm.
 - Đường kính ngoài đầu gần: 2.7F - 2.9F
 - Đường kính ngoài đầu xa: 1.7F - 2.7F
 - Tương thích vi dây dẫn: từ 0.016" - 0.025" 
 - Chiều dài: từ 70cm - 150cm.
 - Chịu được áp lực lên đến 1.000 PSI.
 - Kèm theo vi dây dẫn</t>
  </si>
  <si>
    <t>Bóng nong mạch ngoại biên RBP 22 atm, hệ thống lai RX, 0.014" - Jade -Pt</t>
  </si>
  <si>
    <t>Bóng nong (balloon), bóng bơm ngược dòng động mạch chủ, bóng tách rời, bóng chẹn các loại, các cỡ</t>
  </si>
  <si>
    <t>ktra lại tên mời thầu</t>
  </si>
  <si>
    <t>Vi ống thông hỗ trợ can thiệp ngoại biên thân Shinka đầu tip 1.5F, thân ống 2.3F- Asahi Corsair Armet - Pt</t>
  </si>
  <si>
    <t>- Thiết kế ống Shinka cho phép xoay cả hai chiều thông qua tổn thương khó, đầu tip kim loại bền vững tiết diện thâm nhập 0.020 inch (0.5 mm), đoạn ống 100 mm từ đầu tip có độ hỗ trợ cao.
 - Đường kính ngoài (tip/ distal): 1.5F/2.3F
 - Dây dẫn tương thích 0.014 inch
 - Lớp phủ ái nước 23, 30, 70, 115cm
 - Chiều dài khả dụng: 60, 90, 135, 150 cm</t>
  </si>
  <si>
    <t>Vi dây dẫn can thiệp ngoại biên 0.014" &amp; 0.018" với cấu trúc vòng xoắn kép ACT ONE, tip load 1 - 40 gf - Asahi -Pt</t>
  </si>
  <si>
    <t>- Dây dẫn có tip load từ 1.0 - 40gf, đầu tip nhọn hoặc tù
 - Đường kính dây 0.014inch, 0.018inch 
 - Dây dẫn đơn lỏi one-piece core/đa lõi theo công nghệ ACT ONE tăng khả năng truyền moment xoắn và độ bền đầu tip cao
 - Chiều dài 180cm, 190cm, 200cm, 235cm, 300cm
 - Lớp phủ ái nước/ ái nước trên nền polymer 
 - Hình dạng đầu tip: straight/pre-shape</t>
  </si>
  <si>
    <t>Ống thông chẩn đoán mạch máu công nghệ THRULUMEN™, lớp phủ MDX/SLX™. Kích cỡ 4-5F, dài 40-125cm. Áp suất tối đa 1200psi - Tempo - Pt</t>
  </si>
  <si>
    <t>- Kích cỡ: 4F, 5F
 - Đường kính trong đầu tip: 0.038 - 0.042 inch
 - Đường kính trong của ống: 0.042 inch/1.07mm - 0.048 inch/1.20mm
 - Áp suất tối đa 1200 PSI
 - Cấu trúc nylon 3 đoạn tăng cường khả năng chống xoắn, giảm hiện tượng bị giựt.
 - Thân ống công nghệ THRULUMEN™ được bện từ các sợi thép không gỉ với chất liệu chống đông máu
 - Lớp phủ MDX/SLX™ giúp di chuyển trong lòng mạch trơn mượt
 - Đầu tip neon 3 lớp có tungsten, mềm &amp; cản quang giúp hạn chế chấn thương, tăng độ hiển thị
 - Tốc độ dòng chảy: 
 Size 4F với chiều dài lần lượt 65, 90, 100, 110cm: 23, 20, 19, 18ml/s
 Size 5F với chiều dài lần lượt 65, 90, 100, 110cm: 31, 27, 25, 24ml/s
 - Dây dẫn tương thích 0.035inch, 0.038 inch
 - Chiều dài ống: 40, 65, 80, 90, 100, 110, 125cm
 - Các shape: Straight, Pigtail, Universal Flush, MP, Mani, Berenstein, Vertebral, Newton, Sidewinder, Headhunter, Cobra, Renal, Uni Select, Shepherd Hook, J-Curve, Bentson</t>
  </si>
  <si>
    <t>Sheath mở đường 4-11F, van cầm máu 6 cạnh xoắn cắt, dài 4.5 - 90cm - Brite Tip Sheath Introducers -Pt</t>
  </si>
  <si>
    <t>- Công nghệ SLIX-VALVE (van cầm máu thiết kế 6 cạnh xoắn cắt) hỗ trợ di chuyển ống thông tự do mà không bị trào ngược máu hoặc hút khí.
 - Ống cannula 2 lớp đàn hồi, tăng cường chống xoắn giúp linh hoạt, dễ dàng tiếp cận mạch quanh co.
 - Lớp phủ silicone (cannula và dilator)
 - Đoạn xa đầu tip được phủ lớp Tungsten giúp định vị cản quang tốt hơn.
 - Chiều dài sheath: 4.5 - 90cm
 - Kích thước: 4-11 F
 - Đường kính tip của dilator: 25mm, 35mm, 45mm.</t>
  </si>
  <si>
    <t>Bóng nong ngoại vi 0.035 OTW chất liệu Nylon (Grilamid). Đường kính 3-12mm, dài 20-300mm. RBP lên đến 24atm - Saber .035 PTA Dilatation Catheter - Pt</t>
  </si>
  <si>
    <t>- Thiết kế OTW. Chất liệu bóng: Nylon (Grilamid)
 - Đầu tip thuôn nhỏ tăng cường khả năng lần qua tổn thương
 - Đường kính bóng: 3, 4, 5, 6, 7, 8, 9, 10, 12 mm. 
 - Chiều dài bóng: 20, 40, 60, 80, 100, 120, 150, 200, 250, 300 mm.
 - Áp lực thường: 8-10 atm.
 - Áp lực gây vỡ bóng: 12-24 atm
 - Marker cản quang đoạn gần và xa (có marker kép ở đầu xa đối với bóng có chiều dài ≥100 mm)
 - Lớp phủ ái nước kép dài 35cm tăng khả năng lần theo dây dẫn
 - Chiều dài khả dụng của ống thông: 40, 80, 135 cm.
 - Sheath tương thích: 5-7F
 - Dây dẫn tương thích: 0.035"</t>
  </si>
  <si>
    <t>Ống thông chẩn đoán mạch máu công nghệ TRUELUMEN™ và Thermocool. Cấu trúc nylon 3 đoạn, thân ống bện từ thép không gỉ. Kích cỡ 4-6F, dài 65-125cm. Áp suất tối đa 1200psi -INFINIT - Pt</t>
  </si>
  <si>
    <t>- Kích cỡ: 4F, 5F, 6F
 - Đường kính trong của ống: 0.042”/1.07mm (4F), 0.047”/1.19mm (5F), 0.057”/1.45mm (6F)
 - Áp suất tối đa 1200 PSI
 - Cấu trúc nylon 3 đoạn tăng cường khả năng chống xoắn, giảm hiện tượng bị giựt.
 - Thân ống được bện từ các sợi thép không gỉ và bọc chất liệu chống đông máu.
 - Công nghệ TRUELUMEN đảm bảo đường kính trong duy trì từ đoạn tay cầm đến đầu tip
 - Công nghệ Thermocool duy trì nhiệt độ ổn định, giữ nguyên hình dạng
 - Đầu tip cản quang mềm hạn chế chấn thương, tăng độ hiển thị
 - Tốc độ dòng chảy: 
 4F: 16.7 ml/s (Loại chọn lọc), 16.6 ml/s (Loại đuôi heo)
 5F: 21.3 ml/s (Loại chọn lọc), 19.8 ml/s (Loại đuôi heo)
 6F: 35.0 ml/s (Loại chọn lọc), 32.6 ml/s (Loại đuôi heo)
 - Dây dẫn tương thích 0.035 inch, 0.038 inch
 - Chiều dài ống: 65, 80, 100, 125cm
 - Các dạng đầu cong: JL, JR, AL, AR, DRC, SRC, MPA 2, MPB 2, SON, BARBEAU, RBL, RBL-TG, RBL-JK, PIG, LCB, RCB, IM</t>
  </si>
  <si>
    <t>Khung giá đỡ động mạch chủ ngực miếng chính dòng Valiant Captivia - Med</t>
  </si>
  <si>
    <t>- Bộ stent graft cho động mạch chủ ngực:
 - Hệ thống đưa stent có đường kính ngoài: 22F- 25F, phủ lớp ái nước hydrophilic
 - Chất liệu stent: Nitinol; graft: Polyester mật độ cao; chỉ khâu: polyethylene siêu cao phân tử. 
 - Có 2 loại marker, và tổng số 7 marker trên 1 thân stent graft. Marker được phân bổ ở đầu gần, ở giữa và đầu xa, trong đó có 4 marker ở đầu gần để giúp tăng khả năng quan sát và định vị. Marker có chất liệu platinum iridium. 
 - Đầu gần có 8 đỉnh stent trần không lớp phủ, dài 12mm giúp stent bám chắc vào thành mạch.
 - Đường kính của stent: 22mm- 46mm
 - Chiều dài của stent: 107mm- 212mm.
 - Hệ thống bung stent bằng cách xoay tròn
 - Tiêu chuẩn kỹ thuật: CE và FDA-PMA.</t>
  </si>
  <si>
    <t>Khung giá đỡ cho động mạch chủ ngực miếng phụ Valiant Captivia - Med</t>
  </si>
  <si>
    <t>Stent graft phụ cho động mạch chủ ngực:
 - Hệ thống đưa stent có đường kính ngoài: 22F- 25F, phủ lớp ái nước hydrophilic
 - Chất liệu stent: Nitinol; graft: Polyester mật độ cao; chỉ khâu: polyethylene siêu cao phân tử. 
 - Có 2 loại marker, và tổng số 7 marker trên 1 thân stent graft. Marker được phân bổ ở đầu gần, ở giữa và đầu xa, trong đó có 4 marker ở đầu gần để giúp tăng khả năng quan sát và định vị. Marker có chất liệu platinum iridium. 
 - Đường kính của stent: 22mm- 46mm.
 - Chiều dài của stent: 105mm- 205mm
 - Hệ thống bung stent bằng cách xoay tròn
 - Tiêu chuẩn kỹ thuật: CE và FDA-PMA.</t>
  </si>
  <si>
    <t>Khung giá đỡ động mạch chủ bụng miếng chính dòng Endurant II - Med</t>
  </si>
  <si>
    <t>Bộ stent graft cho động mạch chủ bụng:
 - Hệ thống đưa stent có đường kính ngoài:14F- 20F, phủ lớp ái nước hydrophilic.
 - Chất liệu stent: Nitinol; graft: Polyester mật độ cao; chỉ khâu: polyethylene siêu cao phân tử. 
 - Đầu gần có stent chữ M: giúp chống gập gãy, áp sát thành mạch và hạn chế sự gấp nếp.
 - Có 4 marker ở đầu gần, với 1 marker hình chữ "e" giúp xác định hướng trước - sau của stent. 
 - Đường kính đầu gần stent graft thân chính: 23mm- 36mm, chiều dài thân stent graft chính: 103mm (đối với thân chính 2 chân) hoặc 102mm (đối với thân chính ống thẳng, sử dụng trong kỹ thuật AUI).
 - Đường kính thân stent graft nối dài: 10mm- 36mm; chiều dài thân stent graft nối dài: 49mm- 199mm.
 - Hệ thống bung stent bằng cách xoay tròn.
 - Tiêu chuẩn kỹ thuật: CE và FDA-PMA.</t>
  </si>
  <si>
    <t>Khung giá đỡ động mạch chủ bụng miếng phụ dòng Endurant II - Med</t>
  </si>
  <si>
    <t>Stent graft phụ cho động mạch chủ bụng:
 - Hệ thống đưa stent có đường kính ngoài: 14F- 20F, phủ lớp ái nước hydrophilic
 - Chất liệu stent: Nitinol; graft: Polyester mật độ cao; chỉ khâu: polyethylene siêu cao phân tử. 
 - stent có đường kính: 10mm- 36mm.
 - Chiều dài stent: 49mm- 199mm.
 - Hệ thống bung stent bằng cách xoay tròn.
 - Tiêu chuẩn kỹ thuật: CE và FDA-PMA.</t>
  </si>
  <si>
    <t>Bộ dụng cụ vít cố định khung giá đỡ động mạch chủ HeliFx - Med</t>
  </si>
  <si>
    <t>Bộ dụng cụ vít cố định stent graft:
 - Được thiết kế riêng cho can thiệp động mạch chủ ngực và bụng. Sử dụng trong những tổn thương có giải phẫu phức tạp, hỗ trợ xử lý stent graft trôi tuột sau đặt, trường hợp rò nội mạc tuýp I.
 - Chất liệu vít: hợp kim Nitinol
 - Marker hình chữ C ở đầu xa giúp định vị bên, trước và sau.
 - Các bộ phận đi kèm:
 + Ống thông điều chỉnh hướng giúp định hình chính xác vị trí muốn đặt chân ghim. 
 + Cây điều khiển cầm tay dễ dàng sử dụng giúp đặt chân ghim chính xác vị trí mong muốn.
 - Loại dùng trong can thiệp động mạch chủ ngực:
 + Ống thông điều chỉ hướng: dài 90cm, đường kính ngoài 18Fr.
 + Cây điều khiển cầm tay: dài 114cm, đường kính ngoài 12Fr.
 - Loại dùng trong can thiệp đồng mạch chủ bụng:
 + Ống thông điều chỉnh hướng dài 62cm, đường kính ngoài 16Fr
 + Cây điều khiển cầm tay dài 86cm, đường kính ngoài 12Fr.
 - Tiêu chuẩn kỹ thuật: CE và FDA-PMA.</t>
  </si>
  <si>
    <t>DM</t>
  </si>
  <si>
    <t>DC</t>
  </si>
  <si>
    <t>PP2300000004</t>
  </si>
  <si>
    <t>PP2300000005</t>
  </si>
  <si>
    <t>PP2300000006</t>
  </si>
  <si>
    <t>PP2300000007</t>
  </si>
  <si>
    <t>PP2300000008</t>
  </si>
  <si>
    <t>PP2300000009</t>
  </si>
  <si>
    <t>PP2300000010</t>
  </si>
  <si>
    <t>PP2300000011</t>
  </si>
  <si>
    <t>PP2300000012</t>
  </si>
  <si>
    <t>PP2300000013</t>
  </si>
  <si>
    <t>PP2300000014</t>
  </si>
  <si>
    <t>PP2300000015</t>
  </si>
  <si>
    <t>PP2300000016</t>
  </si>
  <si>
    <t>PP2300000017</t>
  </si>
  <si>
    <t>PP2300000018</t>
  </si>
  <si>
    <t>PP2300000019</t>
  </si>
  <si>
    <t>PP2300000020</t>
  </si>
  <si>
    <t>PP2300000021</t>
  </si>
  <si>
    <t>PP2300000022</t>
  </si>
  <si>
    <t>PP2300000023</t>
  </si>
  <si>
    <t>PP2300000024</t>
  </si>
  <si>
    <t>PP2300000025</t>
  </si>
  <si>
    <t>PP2300000026</t>
  </si>
  <si>
    <t>PP2300000027</t>
  </si>
  <si>
    <t>PP2300000028</t>
  </si>
  <si>
    <t>PP2300000029</t>
  </si>
  <si>
    <t>PP2300000030</t>
  </si>
  <si>
    <t>PP2300000031</t>
  </si>
  <si>
    <t>PP2300000032</t>
  </si>
  <si>
    <t>PP2300000033</t>
  </si>
  <si>
    <t>PP2300000034</t>
  </si>
  <si>
    <t>PP2300000035</t>
  </si>
  <si>
    <t>PP2300000036</t>
  </si>
  <si>
    <t>PP2300000037</t>
  </si>
  <si>
    <t>PP2300000038</t>
  </si>
  <si>
    <t>PP2300000039</t>
  </si>
  <si>
    <t>PP2300000040</t>
  </si>
  <si>
    <t>PP2300000041</t>
  </si>
  <si>
    <t>PP2300000042</t>
  </si>
  <si>
    <t>PP2300000043</t>
  </si>
  <si>
    <t>PP2300000044</t>
  </si>
  <si>
    <t>PP2300000045</t>
  </si>
  <si>
    <t>PP2300000046</t>
  </si>
  <si>
    <t>PP2300000047</t>
  </si>
  <si>
    <t>PP2300000048</t>
  </si>
  <si>
    <t>PP2300000049</t>
  </si>
  <si>
    <t>PP2300000050</t>
  </si>
  <si>
    <t>PP2300000051</t>
  </si>
  <si>
    <t>PP2300000052</t>
  </si>
  <si>
    <t>PP2300000053</t>
  </si>
  <si>
    <t>PP2300000054</t>
  </si>
  <si>
    <t>PP2300000055</t>
  </si>
  <si>
    <t>PP2300000056</t>
  </si>
  <si>
    <t>PP2300000057</t>
  </si>
  <si>
    <t>PP2300000058</t>
  </si>
  <si>
    <t>PP2300000059</t>
  </si>
  <si>
    <t>PP2300000060</t>
  </si>
  <si>
    <t>PP2300000061</t>
  </si>
  <si>
    <t>PP2300000062</t>
  </si>
  <si>
    <t>PP2300000063</t>
  </si>
  <si>
    <t>PP2300000064</t>
  </si>
  <si>
    <t>PP2300000065</t>
  </si>
  <si>
    <t>PP2300000066</t>
  </si>
  <si>
    <t>PP2300000067</t>
  </si>
  <si>
    <t>PP2300000069</t>
  </si>
  <si>
    <t>PP2300000070</t>
  </si>
  <si>
    <t>PP2300000071</t>
  </si>
  <si>
    <t>PP2300000072</t>
  </si>
  <si>
    <t>PP2300000073</t>
  </si>
  <si>
    <t>PP2300000074</t>
  </si>
  <si>
    <t>PP2300000075</t>
  </si>
  <si>
    <t>PP2300000076</t>
  </si>
  <si>
    <t>PP2300000077</t>
  </si>
  <si>
    <t>PP2300000078</t>
  </si>
  <si>
    <t>PP2300000079</t>
  </si>
  <si>
    <t>PP2300000080</t>
  </si>
  <si>
    <t>PP2300000081</t>
  </si>
  <si>
    <t>PP2300000082</t>
  </si>
  <si>
    <t>PP2300000084</t>
  </si>
  <si>
    <t>PP2300000088</t>
  </si>
  <si>
    <t>PP2300000085</t>
  </si>
  <si>
    <t>PP2300000086</t>
  </si>
  <si>
    <t>PP2300000087</t>
  </si>
  <si>
    <t>PP2300000089</t>
  </si>
  <si>
    <t>PP2300000090</t>
  </si>
  <si>
    <t>PP2300000091</t>
  </si>
  <si>
    <t>PP2300000092</t>
  </si>
  <si>
    <t>PP2300000093</t>
  </si>
  <si>
    <t>PP2300000094</t>
  </si>
  <si>
    <t>PP2300000095</t>
  </si>
  <si>
    <t>PP2300000096</t>
  </si>
  <si>
    <t>PP2300000097</t>
  </si>
  <si>
    <t>PP2300000098</t>
  </si>
  <si>
    <t>PP2300000099</t>
  </si>
  <si>
    <t>PP2300000100</t>
  </si>
  <si>
    <t>PP2300000101</t>
  </si>
  <si>
    <t>PP2300000102</t>
  </si>
  <si>
    <t>PP2300000103</t>
  </si>
  <si>
    <t>PP2300000104</t>
  </si>
  <si>
    <t>PP2300000105</t>
  </si>
  <si>
    <t>PP2300000106</t>
  </si>
  <si>
    <t>PP2300000107</t>
  </si>
  <si>
    <t>PP2300000108</t>
  </si>
  <si>
    <t>PP2300000109</t>
  </si>
  <si>
    <t>PP2300000110</t>
  </si>
  <si>
    <t>PP2300000111</t>
  </si>
  <si>
    <t>PP2300000112</t>
  </si>
  <si>
    <t>PP2300000113</t>
  </si>
  <si>
    <t>PP2300000114</t>
  </si>
  <si>
    <t>PP2300000115</t>
  </si>
  <si>
    <t>PP2300000116</t>
  </si>
  <si>
    <t>PP2300000117</t>
  </si>
  <si>
    <t>PP2300000118</t>
  </si>
  <si>
    <t>PP2300000119</t>
  </si>
  <si>
    <t>PP2300000120</t>
  </si>
  <si>
    <t>PP2300000121</t>
  </si>
  <si>
    <t>PP2300000122</t>
  </si>
  <si>
    <t>PP2300000123</t>
  </si>
  <si>
    <t>PP2300000124</t>
  </si>
  <si>
    <t>PP2300000125</t>
  </si>
  <si>
    <t>PP2300000126</t>
  </si>
  <si>
    <t>PP2300000127</t>
  </si>
  <si>
    <t>PP2300000128</t>
  </si>
  <si>
    <t>PP2300000129</t>
  </si>
  <si>
    <t>PP2300000130</t>
  </si>
  <si>
    <t>PP2300000131</t>
  </si>
  <si>
    <t>PP2300000132</t>
  </si>
  <si>
    <t>PP2300000133</t>
  </si>
  <si>
    <t>PP2300000134</t>
  </si>
  <si>
    <t>PP2300000135</t>
  </si>
  <si>
    <t>PP2300000136</t>
  </si>
  <si>
    <t>PP2300000137</t>
  </si>
  <si>
    <t>PP2300000138</t>
  </si>
  <si>
    <t>PP2300000139</t>
  </si>
  <si>
    <t>PP2300000140</t>
  </si>
  <si>
    <t>PP2300000141</t>
  </si>
  <si>
    <t>PP2300000142</t>
  </si>
  <si>
    <t>PP2300000143</t>
  </si>
  <si>
    <t>PP2300000144</t>
  </si>
  <si>
    <t>PP2300000145</t>
  </si>
  <si>
    <t>PP2300000146</t>
  </si>
  <si>
    <t>PP2300000147</t>
  </si>
  <si>
    <t>PP2300000148</t>
  </si>
  <si>
    <t>PP2300000149</t>
  </si>
  <si>
    <t>PP2300000150</t>
  </si>
  <si>
    <t>PP2300000151</t>
  </si>
  <si>
    <t>PP2300000152</t>
  </si>
  <si>
    <t>PP2300000153</t>
  </si>
  <si>
    <t>PP2300000154</t>
  </si>
  <si>
    <t>PP2300000155</t>
  </si>
  <si>
    <t>PP2300000156</t>
  </si>
  <si>
    <t>PP2300000157</t>
  </si>
  <si>
    <t>PP2300000158</t>
  </si>
  <si>
    <t>PP2300000159</t>
  </si>
  <si>
    <t>PP2300000160</t>
  </si>
  <si>
    <t>PP2300000161</t>
  </si>
  <si>
    <t>PP2300000162</t>
  </si>
  <si>
    <t>PP2300000163</t>
  </si>
  <si>
    <t>PP2300000164</t>
  </si>
  <si>
    <t>PP2300000165</t>
  </si>
  <si>
    <t>PP2300000166</t>
  </si>
  <si>
    <t>PP2300000167</t>
  </si>
  <si>
    <t>PP2300000168</t>
  </si>
  <si>
    <t>PP2300000169</t>
  </si>
  <si>
    <t>PP2300000170</t>
  </si>
  <si>
    <t>PP2300000171</t>
  </si>
  <si>
    <t>PP2300000172</t>
  </si>
  <si>
    <t>PP2300000173</t>
  </si>
  <si>
    <t>PP2300000174</t>
  </si>
  <si>
    <t>PP2300000175</t>
  </si>
  <si>
    <t>PP2300000176</t>
  </si>
  <si>
    <t>PP2300000177</t>
  </si>
  <si>
    <t>PP2300000178</t>
  </si>
  <si>
    <t>PP2300000179</t>
  </si>
  <si>
    <t>PP2300000180</t>
  </si>
  <si>
    <t>PP2300000181</t>
  </si>
  <si>
    <t>PP2300000182</t>
  </si>
  <si>
    <t>PP2300000183</t>
  </si>
  <si>
    <t>PP2300000184</t>
  </si>
  <si>
    <t>PP2300000185</t>
  </si>
  <si>
    <t>PP2300000186</t>
  </si>
  <si>
    <t>PP2300000187</t>
  </si>
  <si>
    <t>PP2300000188</t>
  </si>
  <si>
    <t>PP2300000189</t>
  </si>
  <si>
    <t>PP2300000190</t>
  </si>
  <si>
    <t>PP2300000191</t>
  </si>
  <si>
    <t>PP2300000192</t>
  </si>
  <si>
    <t>PP2300000193</t>
  </si>
  <si>
    <t>PP2300000194</t>
  </si>
  <si>
    <t>PP2300000195</t>
  </si>
  <si>
    <t>PP2300000196</t>
  </si>
  <si>
    <t>PP2300000197</t>
  </si>
  <si>
    <t>PP2300000198</t>
  </si>
  <si>
    <t>PP2300000199</t>
  </si>
  <si>
    <t>PP2300000200</t>
  </si>
  <si>
    <t>PP2300000201</t>
  </si>
  <si>
    <t>PP2300000202</t>
  </si>
  <si>
    <t>PP2300000203</t>
  </si>
  <si>
    <t>PP2300000204</t>
  </si>
  <si>
    <t>PP2300000205</t>
  </si>
  <si>
    <t>PP2300000206</t>
  </si>
  <si>
    <t>PP2300000207</t>
  </si>
  <si>
    <t>PP2300000208</t>
  </si>
  <si>
    <t>PP2300000209</t>
  </si>
  <si>
    <t>PP2300000210</t>
  </si>
  <si>
    <t>PP2300000211</t>
  </si>
  <si>
    <t>PP2300000212</t>
  </si>
  <si>
    <t>PP2300000213</t>
  </si>
  <si>
    <t>PP2300000214</t>
  </si>
  <si>
    <t>PP2300000215</t>
  </si>
  <si>
    <t>PP2300000216</t>
  </si>
  <si>
    <t>PP2300000217</t>
  </si>
  <si>
    <t>PP2300000218</t>
  </si>
  <si>
    <t>PP2300000219</t>
  </si>
  <si>
    <t>PP2300000220</t>
  </si>
  <si>
    <t>PP2300000221</t>
  </si>
  <si>
    <t>PP2300000222</t>
  </si>
  <si>
    <t>PP2300000223</t>
  </si>
  <si>
    <t>PP2300000224</t>
  </si>
  <si>
    <t>PP2300000225</t>
  </si>
  <si>
    <t>PP2300000226</t>
  </si>
  <si>
    <t>PP2300000227</t>
  </si>
  <si>
    <t>PP2300000228</t>
  </si>
  <si>
    <t>PP2300000229</t>
  </si>
  <si>
    <t>PP2300000230</t>
  </si>
  <si>
    <t>PP2300000231</t>
  </si>
  <si>
    <t>PP2300000232</t>
  </si>
  <si>
    <t>PP2300000233</t>
  </si>
  <si>
    <t>PP2300000234</t>
  </si>
  <si>
    <t>PP2300000235</t>
  </si>
  <si>
    <t>PP2300000236</t>
  </si>
  <si>
    <t>PP2300000237</t>
  </si>
  <si>
    <t>PP2300000238</t>
  </si>
  <si>
    <t>PP2300000239</t>
  </si>
  <si>
    <t>PP2300000240</t>
  </si>
  <si>
    <t>PP2300000241</t>
  </si>
  <si>
    <t>PP2300000242</t>
  </si>
  <si>
    <t>PP2300000243</t>
  </si>
  <si>
    <t>PP2300000244</t>
  </si>
  <si>
    <t>PP2300000245</t>
  </si>
  <si>
    <t>PP2300000246</t>
  </si>
  <si>
    <t>PP2300000247</t>
  </si>
  <si>
    <t>PP2300000248</t>
  </si>
  <si>
    <t>PP2300000249</t>
  </si>
  <si>
    <t>PP2300000250</t>
  </si>
  <si>
    <t>PP2300000251</t>
  </si>
  <si>
    <t>PP2300000252</t>
  </si>
  <si>
    <t>PP2300000253</t>
  </si>
  <si>
    <t>PP2300000254</t>
  </si>
  <si>
    <t>PP2300000255</t>
  </si>
  <si>
    <t>PP2300000256</t>
  </si>
  <si>
    <t>PP2300000257</t>
  </si>
  <si>
    <t>PP2300000258</t>
  </si>
  <si>
    <t>PP2300000259</t>
  </si>
  <si>
    <t>PP2300000260</t>
  </si>
  <si>
    <t>PP2300000261</t>
  </si>
  <si>
    <t>PP2300000262</t>
  </si>
  <si>
    <t>PP2300000263</t>
  </si>
  <si>
    <t>PP2300000264</t>
  </si>
  <si>
    <t>PP2300000265</t>
  </si>
  <si>
    <t>PP2300000266</t>
  </si>
  <si>
    <t>PP2300000267</t>
  </si>
  <si>
    <t>PP2300000268</t>
  </si>
  <si>
    <t>PP2300000269</t>
  </si>
  <si>
    <t>PP2300000270</t>
  </si>
  <si>
    <t>PP2300000271</t>
  </si>
  <si>
    <t>PP2300000272</t>
  </si>
  <si>
    <t>PP2300000273</t>
  </si>
  <si>
    <t>PP2300000274</t>
  </si>
  <si>
    <t>PP2300000275</t>
  </si>
  <si>
    <t>PP2300000276</t>
  </si>
  <si>
    <t>PP2300000277</t>
  </si>
  <si>
    <t>PP2300000278</t>
  </si>
  <si>
    <t>PP2300000279</t>
  </si>
  <si>
    <t>PP2300000280</t>
  </si>
  <si>
    <t>PP2300000281</t>
  </si>
  <si>
    <t>PP2300000282</t>
  </si>
  <si>
    <t>PP2300000283</t>
  </si>
  <si>
    <t>PP2300000284</t>
  </si>
  <si>
    <t>PP2300000285</t>
  </si>
  <si>
    <t>PP2300000286</t>
  </si>
  <si>
    <t>PP2300000287</t>
  </si>
  <si>
    <t>PP2300000288</t>
  </si>
  <si>
    <t>PP2300000289</t>
  </si>
  <si>
    <t>PP2300000290</t>
  </si>
  <si>
    <t>PP2300000291</t>
  </si>
  <si>
    <t>CK</t>
  </si>
  <si>
    <t>HS</t>
  </si>
  <si>
    <t>NGOAI</t>
  </si>
  <si>
    <t xml:space="preserve">Van silicon 1 chiều </t>
  </si>
  <si>
    <t>Dùng cho Niệu</t>
  </si>
  <si>
    <t>Bỏ</t>
  </si>
  <si>
    <t>2 hàng ghim so le, chiều cao băng ghim khi mở là 2.5mm - 3.5mm.
- CK</t>
  </si>
  <si>
    <t>75cm;
- KK</t>
  </si>
  <si>
    <t>BỎ</t>
  </si>
  <si>
    <t>P. LOẠI</t>
  </si>
  <si>
    <t>MGOAI</t>
  </si>
  <si>
    <t>CLS</t>
  </si>
  <si>
    <t>PL ĐX</t>
  </si>
  <si>
    <t>PM</t>
  </si>
  <si>
    <t>Dây dẫn can thiệp mạch vành phủ lớp ái nước chiều dài lên đến 190cm</t>
  </si>
  <si>
    <t>- Lõi đoạn gần phủ lớp chống thấm nước hydrophobic
- Lõi đoạn xa phủ lớp ái nước hydrophilic
- Lõi parabol không điểm chuyển tiếp 
- Thiết kế đầu tip: Core-To-Tip
- Chiều dài dây dẫn: 190 cm, Tip load: 0.8 g
- Lõi Radiopaque dài 3 cm.</t>
  </si>
  <si>
    <t>Gạc phẫu thuật có cản quang tiệt trùng
- Chất liệu: 100% sợi cotton, màu trắng, mềm mịn, không gây kích ứng da
- Kích thước: 30 x 40cm x 8 lớp</t>
  </si>
  <si>
    <r>
      <t xml:space="preserve">Áo choàng cao cấp chống thấm nước, chống thấm cồn, chống tĩnh điện.
Chất liệu: Vải không dệt </t>
    </r>
    <r>
      <rPr>
        <sz val="13"/>
        <color indexed="10"/>
        <rFont val="Times New Roman"/>
        <family val="1"/>
      </rPr>
      <t>sunplace</t>
    </r>
    <r>
      <rPr>
        <sz val="13"/>
        <color indexed="8"/>
        <rFont val="Times New Roman"/>
        <family val="1"/>
      </rPr>
      <t xml:space="preserve">
- Kích thước 160 (w) x 135 (h) cm.
- Đạt tiêu chuẩn về độ bảo vệ AAMI mức 3
- Các đường nối được may bằng máy ép cao tần.
- Mỗi áo choàng gồm 2 khăn thấm 30x40cm, vải spunlace có độ thấm tốt, mềm mại.
- Tiêu chuẩn CE, ISO 13485</t>
    </r>
  </si>
  <si>
    <r>
      <t>- Công dụng: dùng để vệ sinh tay trước khi phẩu thuật.
- Thân bàn chải được sản xuất từ nhựa cứng, đầu lông bàn chải mề</t>
    </r>
    <r>
      <rPr>
        <sz val="13"/>
        <color indexed="10"/>
        <rFont val="Times New Roman"/>
        <family val="1"/>
      </rPr>
      <t>m dễ dàng làm sạch các kẽ tay cho kỹ thuật viên trước khi phẩu thuật.</t>
    </r>
    <r>
      <rPr>
        <sz val="13"/>
        <color indexed="8"/>
        <rFont val="Times New Roman"/>
        <family val="1"/>
      </rPr>
      <t xml:space="preserve">
- Kích thước: 10cm x 4cm</t>
    </r>
  </si>
  <si>
    <r>
      <t>Băng bột bó dùng cố định gãy xương trong điều trị chấn thương- chỉnh hình
- Chất liệu: Thạch cao nguyên chất (97 - 98%)
- Kích thước: 10cm x 2.7m
- Thời gian đông khô:</t>
    </r>
    <r>
      <rPr>
        <sz val="13"/>
        <color indexed="10"/>
        <rFont val="Times New Roman"/>
        <family val="1"/>
      </rPr>
      <t xml:space="preserve"> khoảng 2 - 4 phút</t>
    </r>
    <r>
      <rPr>
        <sz val="13"/>
        <color indexed="8"/>
        <rFont val="Times New Roman"/>
        <family val="1"/>
      </rPr>
      <t xml:space="preserve">
- Tiêu chuẩn chất lượng: ISO</t>
    </r>
  </si>
  <si>
    <r>
      <t xml:space="preserve">Chất liệu </t>
    </r>
    <r>
      <rPr>
        <sz val="13"/>
        <color indexed="10"/>
        <rFont val="Times New Roman"/>
        <family val="1"/>
      </rPr>
      <t>PVC (Polyviny clorua</t>
    </r>
    <r>
      <rPr>
        <sz val="13"/>
        <color indexed="8"/>
        <rFont val="Times New Roman"/>
        <family val="1"/>
      </rPr>
      <t xml:space="preserve">) màu da
hình tròn chuyên dùng dán vết kim tiêm, 
</t>
    </r>
    <r>
      <rPr>
        <sz val="13"/>
        <color indexed="10"/>
        <rFont val="Times New Roman"/>
        <family val="1"/>
      </rPr>
      <t>độ bền kéo 2.0kg/12mm ± 50g.</t>
    </r>
    <r>
      <rPr>
        <sz val="13"/>
        <color indexed="8"/>
        <rFont val="Times New Roman"/>
        <family val="1"/>
      </rPr>
      <t xml:space="preserve"> Phủ keo 
Acrylic 30mg không chứa latex, </t>
    </r>
    <r>
      <rPr>
        <sz val="13"/>
        <color indexed="10"/>
        <rFont val="Times New Roman"/>
        <family val="1"/>
      </rPr>
      <t xml:space="preserve">độ dính 
520g/12mm ± 30g </t>
    </r>
    <r>
      <rPr>
        <sz val="13"/>
        <color indexed="8"/>
        <rFont val="Times New Roman"/>
        <family val="1"/>
      </rPr>
      <t xml:space="preserve">an toàn cho mọi loại da.
 Gạc 10mm x 10mm thấm hút tốt, mềm, 
có lớp màng P.E (polyethylene) không 
dính vào vết thương, tẩm benzalkonium 
chloride 0.034mg có hiệu quả khử trùng 
và diệt khuẩn.
Tiêu chuẩn chất lượng: </t>
    </r>
    <r>
      <rPr>
        <sz val="13"/>
        <color indexed="10"/>
        <rFont val="Times New Roman"/>
        <family val="1"/>
      </rPr>
      <t>ISO 13485, CFS,
TCCS 01:2014/YC</t>
    </r>
  </si>
  <si>
    <t>Băng keo y tế vô trùng trong suốt có gel loại 10cmx12cm</t>
  </si>
  <si>
    <r>
      <t>Băng xốp</t>
    </r>
    <r>
      <rPr>
        <sz val="13"/>
        <color indexed="10"/>
        <rFont val="Times New Roman"/>
        <family val="1"/>
      </rPr>
      <t xml:space="preserve"> không có viền</t>
    </r>
    <r>
      <rPr>
        <sz val="13"/>
        <color indexed="8"/>
        <rFont val="Times New Roman"/>
        <family val="1"/>
      </rPr>
      <t xml:space="preserve"> băng keo 15cmx20cm</t>
    </r>
  </si>
  <si>
    <t>Băng keo y tế vô trùng trong suốt có gel loại  6.5cm x 7cm</t>
  </si>
  <si>
    <r>
      <t>Băng dính trong suốt cố định kim luồn ngoại biên, dành cho người lớn
- Màng bán thấm trong suốt bằ</t>
    </r>
    <r>
      <rPr>
        <sz val="13"/>
        <color indexed="10"/>
        <rFont val="Times New Roman"/>
        <family val="1"/>
      </rPr>
      <t xml:space="preserve">ng polyurethan &lt;20 %, phủ lớp keo acrylate khoảng 15-30 % không chứa cao su,  ngăn cản nước, vi khuẩn, virus có kích thước &gt; 27nm (HIV-1 và HBV), </t>
    </r>
    <r>
      <rPr>
        <sz val="13"/>
        <color indexed="8"/>
        <rFont val="Times New Roman"/>
        <family val="1"/>
      </rPr>
      <t xml:space="preserve">cho phép hấp thụ oxy và thải hơi ẩm. 
- </t>
    </r>
    <r>
      <rPr>
        <sz val="13"/>
        <color indexed="10"/>
        <rFont val="Times New Roman"/>
        <family val="1"/>
      </rPr>
      <t>Phủ keo hình kim cương tăng độ bám dính và thông thoáng, hạn chế kích ứng tối đa, không sót keo khi tháo băng</t>
    </r>
    <r>
      <rPr>
        <sz val="13"/>
        <color indexed="8"/>
        <rFont val="Times New Roman"/>
        <family val="1"/>
      </rPr>
      <t xml:space="preserve">
- Kích thước: 6.5cm x 7cm
- Viền xung quanh bằng vải không dệt, rãnh xẻ sâu phù hợp các loại kim luồn
- Có khung viền giấy
- Bộ phận đi kèm: nhãn ghi chú ngày giờ dán băng, băng keo cố định.
- Thời gian lưu 7 ngày
- Tiệt khuẩn từng miếng </t>
    </r>
  </si>
  <si>
    <r>
      <t>Băng keo chỉ thị tiếp xúc dùng cho phương pháp tiệt khuẩn hơi nước 121 oC và 132 -134oC
 - Thiết kế mặt dưới phủ keo dán và mặt trên có in vạch chéo chỉ thị hóa học sẽ chuyển màu khi tiếp xúc trong quá trình tiệt khuẩn hơi nước.
 - Kích thước: 1.2cm -1.4cm x 55m 
 - Nhà thầu cam kết sản phẩm: không chứa chì, chỉ thị chuyển màu đồng nhất và rõ sau tiệt khuẩn, dễ dàng bóc không để lại vết dơ trên các vật liệu đóng gói ( kể cả đồ vải), màu chỉ thị không biến đổi khi lưu trữ theo quy định của nhà sản xuất ít nhất trong vòng 6 tháng.
 Tiêu chuẩn ISO/CE</t>
    </r>
    <r>
      <rPr>
        <sz val="13"/>
        <color indexed="10"/>
        <rFont val="Times New Roman"/>
        <family val="1"/>
      </rPr>
      <t>/FDA</t>
    </r>
  </si>
  <si>
    <r>
      <t xml:space="preserve">- Chỉ tiêu tổng hợp đơn sợi 5/0, dài 45cm;
-  Kim tam giác 3/8C có phủ silicone, dài 16mm 
- Thành phần chỉ: </t>
    </r>
    <r>
      <rPr>
        <sz val="13"/>
        <color indexed="10"/>
        <rFont val="Times New Roman"/>
        <family val="1"/>
      </rPr>
      <t>75% glycolide, 25% epsilon-caprolactone.</t>
    </r>
    <r>
      <rPr>
        <sz val="13"/>
        <color indexed="8"/>
        <rFont val="Times New Roman"/>
        <family val="1"/>
      </rPr>
      <t xml:space="preserve">
- Thời gian tự tiêu hoàn toàn: 90 - 120 ngày .
- Tiêu chuẩn: ISO, CE/FDA.</t>
    </r>
  </si>
  <si>
    <r>
      <t xml:space="preserve">- Chỉ tiêu tổng hợp đơn sợi số 6/0, dài 45cm;
- Kim tam giác 3/8C có phủ silicone, dài 13mm 
- Thành phần chỉ: 75% glycolide, 25% epsilon-caprolactone 
- Thời gian tự tiêu hoàn toàn: 90 - 120 ngày.
- Tiêu chuẩn: ISO, </t>
    </r>
    <r>
      <rPr>
        <sz val="13"/>
        <color indexed="10"/>
        <rFont val="Times New Roman"/>
        <family val="1"/>
      </rPr>
      <t>CE/FDA.</t>
    </r>
  </si>
  <si>
    <r>
      <t>- Chỉ khâu không tiêu dây chằng nhân tạo dùng trong phẫu thuật sửa van tim hai lá
- Chất liệu chỉ poly</t>
    </r>
    <r>
      <rPr>
        <sz val="13"/>
        <color indexed="10"/>
        <rFont val="Times New Roman"/>
        <family val="1"/>
      </rPr>
      <t>tetrafluroethylene (PTFE), số 2/0 - 5/0, dài 75cm.</t>
    </r>
    <r>
      <rPr>
        <sz val="13"/>
        <color indexed="8"/>
        <rFont val="Times New Roman"/>
        <family val="1"/>
      </rPr>
      <t xml:space="preserve">
- 2 kim 3/8C hoặc 1/2C dài 13-25mm, </t>
    </r>
    <r>
      <rPr>
        <sz val="13"/>
        <color indexed="10"/>
        <rFont val="Times New Roman"/>
        <family val="1"/>
      </rPr>
      <t>đường kính kim 0.24-0.51mm.</t>
    </r>
    <r>
      <rPr>
        <sz val="13"/>
        <color indexed="8"/>
        <rFont val="Times New Roman"/>
        <family val="1"/>
      </rPr>
      <t xml:space="preserve">
- Tiêu chuẩn CE.</t>
    </r>
  </si>
  <si>
    <r>
      <t xml:space="preserve"> - Chỉ khâu tiêu chậm tổng hợp đơn sợi  
 - Chất liệu: polyglyconate, có gai số 2/0, dài 30cm;
 - </t>
    </r>
    <r>
      <rPr>
        <sz val="13"/>
        <color indexed="10"/>
        <rFont val="Times New Roman"/>
        <family val="1"/>
      </rPr>
      <t>Thời gian chịu lực 3 tuần 65%, thời gian tan hoàn toàn 180 ngày</t>
    </r>
    <r>
      <rPr>
        <sz val="13"/>
        <color indexed="8"/>
        <rFont val="Times New Roman"/>
        <family val="1"/>
      </rPr>
      <t xml:space="preserve">
 - 1 kim tròn bằng Surgalloy 26mm, 1/2C, phủ silicon
 - Tiêu chuẩn: ISO, CE, FDA.</t>
    </r>
  </si>
  <si>
    <r>
      <t>- Chỉ khâu không tiêu, đơn sợi,  dùng khâu  nối mạch máu 
- Chỉ bằng Polypropylene ph</t>
    </r>
    <r>
      <rPr>
        <sz val="13"/>
        <color indexed="10"/>
        <rFont val="Times New Roman"/>
        <family val="1"/>
      </rPr>
      <t>ủ PEG số 8/0</t>
    </r>
    <r>
      <rPr>
        <sz val="13"/>
        <color indexed="8"/>
        <rFont val="Times New Roman"/>
        <family val="1"/>
      </rPr>
      <t>, dài 60cm, chất phủ polyethylene glycol
- 2 kim tròn đầu nhọn, dài 8mm, 3/8C, kim phủ silicon.
- Tiêu chuẩn chất lượng: ISO, CE, FDA</t>
    </r>
  </si>
  <si>
    <t>- Chỉ khâu không tiêu, đơn sợi, dùng khâu nối mạch máu 
- Chỉ bằng Polypropylene, số 7/0, dài 60cm, chịu lực suốt vòng đời, chất phủ polyethylene glycol
- 2 kim tròn đầu nhọn, dài 8mm, 3/8 C, kim phủ silicone.
- Tiêu chuẩn chất lượng: ISO, CE, FDA</t>
  </si>
  <si>
    <r>
      <t xml:space="preserve">- Chỉ khâu không tan, đơn sợi
- Chỉ bằng Polypropylene số 2/0, dài 90cm, </t>
    </r>
    <r>
      <rPr>
        <sz val="13"/>
        <color indexed="10"/>
        <rFont val="Times New Roman"/>
        <family val="1"/>
      </rPr>
      <t>chất phủ Polyethylen glycol</t>
    </r>
    <r>
      <rPr>
        <sz val="13"/>
        <color indexed="8"/>
        <rFont val="Times New Roman"/>
        <family val="1"/>
      </rPr>
      <t xml:space="preserve">
- 2 kim tròn dài 26mm, đầu cắt, bằng hợp kim Surgalloy, cong 1/2C, kim phủ silicon.</t>
    </r>
  </si>
  <si>
    <r>
      <t>Chỉ không tan đơn sợi polypropylene số</t>
    </r>
    <r>
      <rPr>
        <sz val="13"/>
        <color indexed="10"/>
        <rFont val="Times New Roman"/>
        <family val="1"/>
      </rPr>
      <t xml:space="preserve"> 3/0</t>
    </r>
    <r>
      <rPr>
        <sz val="13"/>
        <color indexed="8"/>
        <rFont val="Times New Roman"/>
        <family val="1"/>
      </rPr>
      <t>, 2 kim tròn 1/2C dài 26mm</t>
    </r>
  </si>
  <si>
    <r>
      <t xml:space="preserve">Chỉ không tan đơn sợi </t>
    </r>
    <r>
      <rPr>
        <sz val="13"/>
        <color indexed="10"/>
        <rFont val="Times New Roman"/>
        <family val="1"/>
      </rPr>
      <t>polypropylene phủ PEG</t>
    </r>
    <r>
      <rPr>
        <sz val="13"/>
        <color indexed="8"/>
        <rFont val="Times New Roman"/>
        <family val="1"/>
      </rPr>
      <t xml:space="preserve"> số </t>
    </r>
    <r>
      <rPr>
        <sz val="13"/>
        <color indexed="10"/>
        <rFont val="Times New Roman"/>
        <family val="1"/>
      </rPr>
      <t>2/0</t>
    </r>
    <r>
      <rPr>
        <sz val="13"/>
        <color indexed="8"/>
        <rFont val="Times New Roman"/>
        <family val="1"/>
      </rPr>
      <t>, 2 kim tròn 1/2C dài 26mm</t>
    </r>
  </si>
  <si>
    <r>
      <t xml:space="preserve">- Chỉ khâu không tiêu, đơn sợi,  dùng khâu  nối mạch máu
- Chỉ bằng Polypropylene phủ PEG, 3/0, dài 90cm, chất phủ polyethylene glycol
- 2 kim tròn đầu nhọn, dài 26mm, 1/2C, kim phủ silicon, </t>
    </r>
    <r>
      <rPr>
        <sz val="13"/>
        <color indexed="10"/>
        <rFont val="Times New Roman"/>
        <family val="1"/>
      </rPr>
      <t>kim có thể khâu qua mô nhiều lần mà không bị cùn.</t>
    </r>
    <r>
      <rPr>
        <sz val="13"/>
        <color indexed="8"/>
        <rFont val="Times New Roman"/>
        <family val="1"/>
      </rPr>
      <t xml:space="preserve">
- Tiêu chuẩn chất lượng: ISO, CE, FDA</t>
    </r>
  </si>
  <si>
    <r>
      <t xml:space="preserve">- Chỉ 5/0 không tan đơn sợi phức hợp Polypropylene + Polyethylene (95/5), chỉ dài 75cm; 
- 2 kim tròn 3/8C dài 13mm, 
- </t>
    </r>
    <r>
      <rPr>
        <sz val="13"/>
        <color indexed="10"/>
        <rFont val="Times New Roman"/>
        <family val="1"/>
      </rPr>
      <t xml:space="preserve">Lực căng kéo nút thắt 7.16N; </t>
    </r>
    <r>
      <rPr>
        <sz val="13"/>
        <color indexed="8"/>
        <rFont val="Times New Roman"/>
        <family val="1"/>
      </rPr>
      <t xml:space="preserve">
- Tiêu chuẩn FDA, EC, ISO.</t>
    </r>
  </si>
  <si>
    <t>Chỉ không tan đơn sợi số 6/0, 2 kim tròn</t>
  </si>
  <si>
    <t xml:space="preserve">Chỉ không tan tổng hợp đơn sợi Nylon số 1/0, kim tam giác 3/8C </t>
  </si>
  <si>
    <t xml:space="preserve">Chỉ không tan tổng hợp đơn sợi Nylon số 6/0, kim tam giác 3/8C </t>
  </si>
  <si>
    <r>
      <t xml:space="preserve"> - Chỉ không tan tổng hợp đơn sợi Nylon số 6/0, dài 75 cm
 -  Kim tam giác 3/8C, dài 13 mm
 - Tiêu chuẩn chất lượng </t>
    </r>
    <r>
      <rPr>
        <sz val="13"/>
        <color indexed="10"/>
        <rFont val="Times New Roman"/>
        <family val="1"/>
      </rPr>
      <t>ISO, FDA/CE (tiêu chuẩn Châu âu)</t>
    </r>
  </si>
  <si>
    <t xml:space="preserve">Chỉ không tan tổng hợp đơn sợi Nylon số 7/0, kim tam giác 3/8C </t>
  </si>
  <si>
    <r>
      <t xml:space="preserve">Chỉ không tan tổng hợp đơn sợi số 2/0, 2 kim </t>
    </r>
    <r>
      <rPr>
        <sz val="13"/>
        <color indexed="10"/>
        <rFont val="Times New Roman"/>
        <family val="1"/>
      </rPr>
      <t>tròn đầu thẳng dài 70mm</t>
    </r>
  </si>
  <si>
    <r>
      <t>- Chỉ không tan tổng hợp đơn sợi polypropylene số 2/0, dài 75cm
- 2 k</t>
    </r>
    <r>
      <rPr>
        <sz val="13"/>
        <color indexed="10"/>
        <rFont val="Times New Roman"/>
        <family val="1"/>
      </rPr>
      <t>im thẳng bằng hợp</t>
    </r>
    <r>
      <rPr>
        <sz val="13"/>
        <color indexed="8"/>
        <rFont val="Times New Roman"/>
        <family val="1"/>
      </rPr>
      <t xml:space="preserve"> kim Ethalloy, dài 70mm.
- Tiêu chuẩn ISO, CE/FDA. </t>
    </r>
  </si>
  <si>
    <t>Ngoại TQ giải trình: cái này là đặc thù riêng để khâu một số cuộc mổ đặc biệt như cắt đại tràng, khâu thoát vị thành bụng, khâu treo tử cung và khấu treo gan</t>
  </si>
  <si>
    <t xml:space="preserve">Chỉ không tan tổng hợp đơn sợi số 4/0, 2 kim tròn đầu nhọn 1/2C </t>
  </si>
  <si>
    <r>
      <t xml:space="preserve">- Chỉ khâu không tan tổng hợp đơn sợi, nối mạch máu, số 4/0, dài 90cm,
- Chất liệu:  Polypropylene, </t>
    </r>
    <r>
      <rPr>
        <sz val="13"/>
        <color indexed="10"/>
        <rFont val="Times New Roman"/>
        <family val="1"/>
      </rPr>
      <t>chất phủ PEG</t>
    </r>
    <r>
      <rPr>
        <sz val="13"/>
        <color indexed="8"/>
        <rFont val="Times New Roman"/>
        <family val="1"/>
      </rPr>
      <t xml:space="preserve">
- 2 kim tròn đầu nhọn, dài 22mm, 1/2C, kim phủ silicon
- Tiêu chuẩn FDA, CE, ISO.</t>
    </r>
  </si>
  <si>
    <r>
      <t>- Chỉ tan tổng hợp đa sợi số 2/0 dài 70 cm; 
- Chất liệu: Polyglactin</t>
    </r>
    <r>
      <rPr>
        <sz val="13"/>
        <color indexed="10"/>
        <rFont val="Times New Roman"/>
        <family val="1"/>
      </rPr>
      <t xml:space="preserve"> 910 hoặc tương đương</t>
    </r>
    <r>
      <rPr>
        <sz val="13"/>
        <color indexed="8"/>
        <rFont val="Times New Roman"/>
        <family val="1"/>
      </rPr>
      <t xml:space="preserve">
- Kim tròn 1/2C dài 26mm
- Tan hoàn toàn sau 56 - 70 ngày
- Tiêu chuẩn ISO, EC, FDA.</t>
    </r>
  </si>
  <si>
    <r>
      <t xml:space="preserve">Chỉ tan tổng hợp đa sợi số 2/0, kim tròn </t>
    </r>
    <r>
      <rPr>
        <sz val="13"/>
        <color indexed="10"/>
        <rFont val="Times New Roman"/>
        <family val="1"/>
      </rPr>
      <t xml:space="preserve">đầu nhọn </t>
    </r>
    <r>
      <rPr>
        <sz val="13"/>
        <color indexed="8"/>
        <rFont val="Times New Roman"/>
        <family val="1"/>
      </rPr>
      <t>1/2C dài 26mm</t>
    </r>
  </si>
  <si>
    <r>
      <t>- Chỉ tan tổng hợp, đa sợi 2/0 dài 75cm 
- Chất liệu:  Lactomer 9-1, bao phủ bởi calcium stearoyl lactylate;
- Kim tròn</t>
    </r>
    <r>
      <rPr>
        <sz val="13"/>
        <color indexed="10"/>
        <rFont val="Times New Roman"/>
        <family val="1"/>
      </rPr>
      <t xml:space="preserve"> đầu nhọn </t>
    </r>
    <r>
      <rPr>
        <sz val="13"/>
        <color indexed="8"/>
        <rFont val="Times New Roman"/>
        <family val="1"/>
      </rPr>
      <t>dài 26mm 1/2C, kim phủ Silicone.
- Tiêu chuẩn: ISO, CE, FDA.</t>
    </r>
  </si>
  <si>
    <r>
      <t xml:space="preserve">- Chỉ tan tổng hợp đa sợi kháng khuẩn số 1 dài 90cm;
- Chất liệu: Polyglactin 910, có chất kháng khuẩn chlorhexidine diacetate;
- Kim tròn 1/2 C, dài 40mm, kim phủ silicon. 
- Tan hoàn toàn sau 56 - 70 ngày.
- Tiêu chuẩn ISO, </t>
    </r>
    <r>
      <rPr>
        <sz val="13"/>
        <color indexed="10"/>
        <rFont val="Times New Roman"/>
        <family val="1"/>
      </rPr>
      <t>EC MDR/FDA.</t>
    </r>
  </si>
  <si>
    <t>NGOẠI</t>
  </si>
  <si>
    <t>- Băng đựng hóa chất H2O2 dùng cho máy tiệt khuẩn nhiệt độ thấp STERRAD 100S
- Thành phần: H2O2 ≥50%
- Tương thích với máy STERRAD 100S
- Đạt các tiêu chuẩn chất lượng : ISO/CE/FDA</t>
  </si>
  <si>
    <t>- Chỉ thị hóa học đa thông số ( nhiệt độ, thời gian, áp suất) kiểm tra chất lượng tiệt khuẩn gói dụng cụ lớp 5,  dùng cho quy trình tiệt khuẩn hơi nước;
- Nhà thầu cam kết sản phẩm: chỉ thị chuyển màu đồng nhất và rõ sau tiệt khuẩn, màu chỉ thị không biến đổi khi lưu trữ theo quy định của nhà sản xuất trong vòng 6 tháng.
- Tiêu chuẩn chất lượng ISO 13485/CE/FDA</t>
  </si>
  <si>
    <t>- Gói thử chất lượng máy tiệt khuẩn hơi nước. Dùng kiểm tra độ hiệu quả của khả năng xả khí cho lò hơi nước hút chân không - chu trình tiệt khuẩn ở nhiệt độ 121°C hoặc 132-134°C
- Gói chứa test Bowie-Dick mực chỉ thị nhạy cảm với hơi nước không chì.
- Nhà thầu cam kết sản phẩm: vạch chỉ thị chuyển màu đồng nhất và rõ, màu của chỉ thị duy trì trong vòng 24 tháng sau tiệt khuẩn.
- Tiêu chuẩn chất lượng ISO 13485/CE/FDA</t>
  </si>
  <si>
    <t>- Nhãn chỉ thị vật lý  kiểm tra chất lượng chu trình tiệt khuẩn  lớp 1 (class 1)
- Không chưa chì
- Theo dõi tất cả các chu trình tiệt khuẩn bằng hơi nước ở nhiệt độ từ 121oC - 134oC 
- Nhà thầu cam kết sản phẩm: Không chứa chì, không bị lem, chỉ thị chuyển màu đồng nhất và rõ sau tiệt khuẩn, màu chỉ thị không biến đổi khi lưu trữ theo quy định của nhà sản xuất ít nhất trong vòng 6 tháng.
- Trên nhãn có ghi ngày và hạn sử dụng, tên bộ dụng cụ, không bị thấm ướt sau khi hấp
- Kích thước: 60-80mmx30-35mm
- Đạt chuẩn:  ISO 13485/CE/FDA</t>
  </si>
  <si>
    <t>- Que lấy mẫu kiểm tra vệ sinh bề mặt dùng cho máy đo độ sạch bề mặt 
-  Nhà thầu cam kết sản phẩm: Dễ dàng mở buồng đọc để chèn que đo mẫu dễ dàng, cung cấp kết quả Đạt/không đạt chính xác. Có hỗ trợ máy đo kèm theo (máy phải đảm bảo chạy đều không gián đoạn trong quá trình đo)
- Thời gian đo: =&lt; 10 giây
- Tiêu chuẩn chất lượng: ISO/CE/FDA</t>
  </si>
  <si>
    <t>- Que thử có chỉ thị hóa học nhận dạng H2O2 tiệt khuẩn nhiệt độ thấp công nghệ plasma
- Tương thích với máy tiệt khuẩn nhiệt độ thấp H2O2 plasma STERRAD
- Nhà thầu cam kết sản phẩm: chỉ thị hóa học chuyển màu đồng nhất, màu của chỉ thị thay đổi rõ rệt sau khi tiệt khuẩn.
- Tiêu chuẩn chất lượng: ISO, FDA,CE</t>
  </si>
  <si>
    <t>- Chỉ thị hóa học đơn thông số  kiểm tra chất lượng tiệt khuẩn gói đồ vải lớp 4 (class 4) dùng cho quy trình tiệt khuẩn hơi nước 121oC, 132oC - 134oC
- Đo lường 2 thông số của quá trình tiệt khuẩn: thời gian - nhiệt độ
- Nhà thầu cam kết sản phẩm: chỉ thị chuyển màu đồng nhất và rõ sau tiệt khuẩn, màu chỉ thị không biến đổi khi lưu trữ theo quy định của nhà sản xuất trong vòng 6 tháng.
- Tiêu chuẩn chất lượng: ISO 13485/CE/FDA</t>
  </si>
  <si>
    <r>
      <t>- Băng bột bó dùng cố định gãy xương trong điều trị chấn thương- chỉnh hình
- Chất liệu: Thạch cao nguyên chất (97 - 98%)
- Kích thước: 10cm x 2.7m
- Thời gian đông khô:</t>
    </r>
    <r>
      <rPr>
        <sz val="13"/>
        <color indexed="10"/>
        <rFont val="Times New Roman"/>
        <family val="1"/>
      </rPr>
      <t xml:space="preserve"> khoảng 2 - 4 phút</t>
    </r>
    <r>
      <rPr>
        <sz val="13"/>
        <color indexed="8"/>
        <rFont val="Times New Roman"/>
        <family val="1"/>
      </rPr>
      <t xml:space="preserve">
- Tiêu chuẩn chất lượng: ISO</t>
    </r>
  </si>
  <si>
    <r>
      <t xml:space="preserve">- </t>
    </r>
    <r>
      <rPr>
        <sz val="13"/>
        <color indexed="10"/>
        <rFont val="Times New Roman"/>
        <family val="1"/>
      </rPr>
      <t>Kích thước: 2cm x 6cm</t>
    </r>
  </si>
  <si>
    <t>- Băng bảo vệ với lớp màng film polyurethane trong suốt tự dính.
- Mặt ngoài chống thấm nước, chống vi trùng xâm nhập
- Khả năng thoát hơi nước 
- Chât kết dinh: keo polyacrylate ít gây dị ứng, không có latex
- Kích thước: 10cm x 10m</t>
  </si>
  <si>
    <r>
      <t>Băng đạn cắt khâu nối nội soi dài 45mm</t>
    </r>
    <r>
      <rPr>
        <sz val="13"/>
        <color indexed="10"/>
        <rFont val="Times New Roman"/>
        <family val="1"/>
      </rPr>
      <t xml:space="preserve"> màu đồng</t>
    </r>
  </si>
  <si>
    <r>
      <t xml:space="preserve">Băng đạn cắt khâu nối nội soi dài 45mm, </t>
    </r>
    <r>
      <rPr>
        <sz val="13"/>
        <color indexed="10"/>
        <rFont val="Times New Roman"/>
        <family val="1"/>
      </rPr>
      <t>màu tím</t>
    </r>
  </si>
  <si>
    <r>
      <t xml:space="preserve">- Băng đạn của dụng cụ khâu cắt nối thẳng nội soi đa năng 45mm
- </t>
    </r>
    <r>
      <rPr>
        <sz val="13"/>
        <color indexed="10"/>
        <rFont val="Times New Roman"/>
        <family val="1"/>
      </rPr>
      <t>Có 6 hàng ghim</t>
    </r>
    <r>
      <rPr>
        <sz val="13"/>
        <color indexed="8"/>
        <rFont val="Times New Roman"/>
        <family val="1"/>
      </rPr>
      <t>, ghim đóng 1.0mm- 2.3 mm, ghim bằng titanium</t>
    </r>
  </si>
  <si>
    <t>P. LOẠI 2</t>
  </si>
  <si>
    <r>
      <t>Băng đạn dùng cho dụng cụ khâu cắt nối thẳng mổ hở cỡ</t>
    </r>
    <r>
      <rPr>
        <sz val="13"/>
        <color indexed="10"/>
        <rFont val="Times New Roman"/>
        <family val="1"/>
      </rPr>
      <t xml:space="preserve"> 60mm</t>
    </r>
    <r>
      <rPr>
        <sz val="13"/>
        <color indexed="8"/>
        <rFont val="Times New Roman"/>
        <family val="1"/>
      </rPr>
      <t>, chiều cao ghim 3.8mm</t>
    </r>
  </si>
  <si>
    <r>
      <t>Băng đạn dùng cho dụng cụ khâu nối thẳng mổ hở c</t>
    </r>
    <r>
      <rPr>
        <sz val="13"/>
        <color indexed="10"/>
        <rFont val="Times New Roman"/>
        <family val="1"/>
      </rPr>
      <t>ác cỡ dài 30mm</t>
    </r>
  </si>
  <si>
    <r>
      <t>Băng đạn dùng cho dụng cụ khâu cắt nối nội soi đa năng</t>
    </r>
    <r>
      <rPr>
        <sz val="13"/>
        <color indexed="10"/>
        <rFont val="Times New Roman"/>
        <family val="1"/>
      </rPr>
      <t xml:space="preserve"> các cỡ:</t>
    </r>
    <r>
      <rPr>
        <sz val="13"/>
        <color indexed="8"/>
        <rFont val="Times New Roman"/>
        <family val="1"/>
      </rPr>
      <t xml:space="preserve">
 - Thiết kế 3 hàng ghim dập mỗi bên, ghim bằng Titanium.
 - Chiều cao ghim trước khi đóng 3.5mm và sau khi đóng 1.5mm.
 - Dao cắt mới trên mỗi băng đạn. Chiều dài băng đạn 60mm.
 - Tiêu chuẩn chất lượng ISO, CE/EC, FDA</t>
    </r>
  </si>
  <si>
    <r>
      <t xml:space="preserve">Băng đạn dùng cho dụng cụ khâu cắt nối thẳng mổ mở dài </t>
    </r>
    <r>
      <rPr>
        <sz val="13"/>
        <color indexed="10"/>
        <rFont val="Times New Roman"/>
        <family val="1"/>
      </rPr>
      <t>60mm</t>
    </r>
  </si>
  <si>
    <r>
      <t xml:space="preserve">Băng đạn dùng cho dụng cụ khâu nối thẳng mổ mở </t>
    </r>
    <r>
      <rPr>
        <sz val="13"/>
        <color indexed="10"/>
        <rFont val="Times New Roman"/>
        <family val="1"/>
      </rPr>
      <t>dài 30mm</t>
    </r>
  </si>
  <si>
    <t>- Băng đạn khâu cắt nối thẳng dùng trong phẫu thuật mổ mở loại dài 60mm
- Chiều cao ghim 3.8mm</t>
  </si>
  <si>
    <r>
      <t xml:space="preserve">- Băng đạn khâu nối tự động dùng cho phẫu thuật mổ mở
- 2 hàng ghim so le, chiều cao băng ghim khi mở là </t>
    </r>
    <r>
      <rPr>
        <sz val="13"/>
        <color indexed="10"/>
        <rFont val="Times New Roman"/>
        <family val="1"/>
      </rPr>
      <t>2.5mm - 3.5mm.</t>
    </r>
    <r>
      <rPr>
        <sz val="13"/>
        <color indexed="8"/>
        <rFont val="Times New Roman"/>
        <family val="1"/>
      </rPr>
      <t xml:space="preserve">
- Chiều dài băng ghim 30mm
- Tiêu chuẩn chất lượng ISO, CE/EC, FDA</t>
    </r>
  </si>
  <si>
    <r>
      <t>Băng dính trong suốt cố định kim luồn ngoại biên, dành cho người lớn
- Màng bán thấm trong suốt bằ</t>
    </r>
    <r>
      <rPr>
        <sz val="13"/>
        <color indexed="10"/>
        <rFont val="Times New Roman"/>
        <family val="1"/>
      </rPr>
      <t xml:space="preserve">ng polyurethan &lt;20 %, phủ lớp keo acrylate khoảng 15-30 % không chứa cao su,  ngăn cản nước, vi khuẩn, virus có kích thước &gt; 27nm (HIV-1 và HBV), </t>
    </r>
    <r>
      <rPr>
        <sz val="13"/>
        <color indexed="8"/>
        <rFont val="Times New Roman"/>
        <family val="1"/>
      </rPr>
      <t xml:space="preserve">cho phép hấp thụ oxy và thải hơi ẩm. 
- </t>
    </r>
    <r>
      <rPr>
        <sz val="13"/>
        <color indexed="10"/>
        <rFont val="Times New Roman"/>
        <family val="1"/>
      </rPr>
      <t>Phủ keo hình kim cương tăng độ bám dính và thông thoáng, hạn chế kích ứng tối đa, không sót keo khi tháo băng</t>
    </r>
    <r>
      <rPr>
        <sz val="13"/>
        <color indexed="8"/>
        <rFont val="Times New Roman"/>
        <family val="1"/>
      </rPr>
      <t xml:space="preserve">
- Kích thước: 6.5cm x 7cm
- Viền xung quanh bằng vải không dệt, rãnh xẻ sâu phù hợp các loại kim luồn
- Có khung viền giấy
- Bộ phận đi kèm: nhãn ghi chú ngày giờ dán băng, băng keo cố định.
</t>
    </r>
    <r>
      <rPr>
        <sz val="13"/>
        <color indexed="10"/>
        <rFont val="Times New Roman"/>
        <family val="1"/>
      </rPr>
      <t>- Thời gian lưu 7 ngày (3 ngày)</t>
    </r>
    <r>
      <rPr>
        <sz val="13"/>
        <color indexed="8"/>
        <rFont val="Times New Roman"/>
        <family val="1"/>
      </rPr>
      <t xml:space="preserve">
- Tiệt khuẩn từng miếng </t>
    </r>
  </si>
  <si>
    <t>Dao siêu âm mổ mở, lưỡi hook</t>
  </si>
  <si>
    <r>
      <t xml:space="preserve">- Dụng cụ khâu cắt nối thẳng mổ hở 55mm, có nút điều chỉnh
- Chiều cao kim cho mô trung bình, </t>
    </r>
    <r>
      <rPr>
        <sz val="13"/>
        <color indexed="10"/>
        <rFont val="Times New Roman"/>
        <family val="1"/>
      </rPr>
      <t>dày &amp; rất dày</t>
    </r>
    <r>
      <rPr>
        <sz val="13"/>
        <color indexed="8"/>
        <rFont val="Times New Roman"/>
        <family val="1"/>
      </rPr>
      <t>, 6 hàng ghim, ghim đóng từ 1.5mm - 2.0mm</t>
    </r>
  </si>
  <si>
    <r>
      <t xml:space="preserve">- Dụng cụ khâu cắt nối thẳng mổ hở 75mm, có nút điều chỉnh  
- Chiều cao ghim cho mô trung bình, </t>
    </r>
    <r>
      <rPr>
        <sz val="13"/>
        <color indexed="10"/>
        <rFont val="Times New Roman"/>
        <family val="1"/>
      </rPr>
      <t>dày &amp; rất dà</t>
    </r>
    <r>
      <rPr>
        <sz val="13"/>
        <color indexed="8"/>
        <rFont val="Times New Roman"/>
        <family val="1"/>
      </rPr>
      <t>y, 6 hàng ghim, ghim đóng từ 1.5mm - 2.0mm</t>
    </r>
  </si>
  <si>
    <r>
      <t xml:space="preserve">- Dụng cụ cắt nối tự động mổ hở cỡ 60mm
- Chiều cao ghim 3.8mm, </t>
    </r>
    <r>
      <rPr>
        <sz val="13"/>
        <color indexed="10"/>
        <rFont val="Times New Roman"/>
        <family val="1"/>
      </rPr>
      <t>công nghệ định hướng ghim dập đúng chiều giúp nâng cao hiệu quả lâm sàng và chống lại sự xì dò.</t>
    </r>
  </si>
  <si>
    <r>
      <t xml:space="preserve">- Dụng cụ khâu cắt nối thẳng tự động mổ hở cỡ 80mm
- Chiều cao ghim 3.8mm, </t>
    </r>
    <r>
      <rPr>
        <sz val="13"/>
        <color indexed="10"/>
        <rFont val="Times New Roman"/>
        <family val="1"/>
      </rPr>
      <t xml:space="preserve">công nghệ định hướng ghim dập đúng chiều giúp nâng cao hiệu quả lâm sàng và chống lại sự xì dò. </t>
    </r>
  </si>
  <si>
    <r>
      <t xml:space="preserve"> Dụng cụ khâu cắt trĩ theo phương pháp Longo: 
- Đường kính 33mm, 32 ghim titanium. Chiều cao ghim 3.5mm.
- Đầu đe rời, ống soi trong suốt, có chia vạch. 
-Tiêu chuẩn ISO,</t>
    </r>
    <r>
      <rPr>
        <sz val="13"/>
        <color indexed="10"/>
        <rFont val="Times New Roman"/>
        <family val="1"/>
      </rPr>
      <t xml:space="preserve"> FDA.</t>
    </r>
  </si>
  <si>
    <t>PP2300000001</t>
  </si>
  <si>
    <t>PP2300000002</t>
  </si>
  <si>
    <t>PP2300000068</t>
  </si>
  <si>
    <t>PP2300000083</t>
  </si>
  <si>
    <t>PP2300000292</t>
  </si>
  <si>
    <t>PP2300000293</t>
  </si>
  <si>
    <t>PP2300000294</t>
  </si>
  <si>
    <t>PP2300000295</t>
  </si>
  <si>
    <t>PP2300000296</t>
  </si>
  <si>
    <t>PP2300000297</t>
  </si>
  <si>
    <t>PP2300000298</t>
  </si>
  <si>
    <t>PP2300000299</t>
  </si>
  <si>
    <t>PP2300000300</t>
  </si>
  <si>
    <t>PP2300000301</t>
  </si>
  <si>
    <t>PP2300000302</t>
  </si>
  <si>
    <t>PP2300000303</t>
  </si>
  <si>
    <t>PP2300000304</t>
  </si>
  <si>
    <t>PP2300000305</t>
  </si>
  <si>
    <t>PP2300000306</t>
  </si>
  <si>
    <t>PP2300000307</t>
  </si>
  <si>
    <t>PP2300000308</t>
  </si>
  <si>
    <t>PP2300000309</t>
  </si>
  <si>
    <t>PP2300000310</t>
  </si>
  <si>
    <t>PP2300000311</t>
  </si>
  <si>
    <t>PP2300000312</t>
  </si>
  <si>
    <t>PP2300000313</t>
  </si>
  <si>
    <t>PP2300000314</t>
  </si>
  <si>
    <t>PP2300000315</t>
  </si>
  <si>
    <t>PP2300000316</t>
  </si>
  <si>
    <t>PP2300000317</t>
  </si>
  <si>
    <t>PP2300000318</t>
  </si>
  <si>
    <t>PP2300000319</t>
  </si>
  <si>
    <t>PP2300000320</t>
  </si>
  <si>
    <t>PP2300000321</t>
  </si>
  <si>
    <t>PP2300000322</t>
  </si>
  <si>
    <t>PP2300000323</t>
  </si>
  <si>
    <t>PP2300000324</t>
  </si>
  <si>
    <t>PP2300000325</t>
  </si>
  <si>
    <t>PP2300000326</t>
  </si>
  <si>
    <t>PP2300000327</t>
  </si>
  <si>
    <t>PP2300000328</t>
  </si>
  <si>
    <t>PP2300000329</t>
  </si>
  <si>
    <t>PP2300000330</t>
  </si>
  <si>
    <t>PP2300000331</t>
  </si>
  <si>
    <t>PP2300000332</t>
  </si>
  <si>
    <t>PP2300000333</t>
  </si>
  <si>
    <t>PP2300000334</t>
  </si>
  <si>
    <t>PP2300000335</t>
  </si>
  <si>
    <t>PP2300000336</t>
  </si>
  <si>
    <t>PP2300000337</t>
  </si>
  <si>
    <t>PP2300000338</t>
  </si>
  <si>
    <t>PP2300000339</t>
  </si>
  <si>
    <t>PP2300000340</t>
  </si>
  <si>
    <t>PP2300000341</t>
  </si>
  <si>
    <t>PP2300000342</t>
  </si>
  <si>
    <t>PP2300000343</t>
  </si>
  <si>
    <t>PP2300000344</t>
  </si>
  <si>
    <t>PP2300000345</t>
  </si>
  <si>
    <t>PP2300000346</t>
  </si>
  <si>
    <t>PP2300000347</t>
  </si>
  <si>
    <t>PP2300000348</t>
  </si>
  <si>
    <t>PP2300000349</t>
  </si>
  <si>
    <t>PP2300000350</t>
  </si>
  <si>
    <t>PP2300000351</t>
  </si>
  <si>
    <t>PP2300000352</t>
  </si>
  <si>
    <t>PP2300000353</t>
  </si>
  <si>
    <t>PP2300000354</t>
  </si>
  <si>
    <t>PP2300000355</t>
  </si>
  <si>
    <t>PP2300000356</t>
  </si>
  <si>
    <t>PP2300000357</t>
  </si>
  <si>
    <t>PP2300000358</t>
  </si>
  <si>
    <t>PP2300000359</t>
  </si>
  <si>
    <t>PP2300000360</t>
  </si>
  <si>
    <t>PP2300000361</t>
  </si>
  <si>
    <t>PP2300000362</t>
  </si>
  <si>
    <t>PP2300000363</t>
  </si>
  <si>
    <t>PP2300000364</t>
  </si>
  <si>
    <t>PP2300000365</t>
  </si>
  <si>
    <t>PP2300000366</t>
  </si>
  <si>
    <t>PP2300000367</t>
  </si>
  <si>
    <t>PP2300000368</t>
  </si>
  <si>
    <t>PP2300000369</t>
  </si>
  <si>
    <t>PP2300000370</t>
  </si>
  <si>
    <t>PP2300000371</t>
  </si>
  <si>
    <t>PP2300000372</t>
  </si>
  <si>
    <t>PP2300000373</t>
  </si>
  <si>
    <t>PP2300000374</t>
  </si>
  <si>
    <t>PP2300000375</t>
  </si>
  <si>
    <t>PP2300000376</t>
  </si>
  <si>
    <t>PP2300000377</t>
  </si>
  <si>
    <t>PP2300000378</t>
  </si>
  <si>
    <t>PP2300000379</t>
  </si>
  <si>
    <t>PP2300000380</t>
  </si>
  <si>
    <t>PP2300000381</t>
  </si>
  <si>
    <t>PP2300000382</t>
  </si>
  <si>
    <t>PP2300000383</t>
  </si>
  <si>
    <t>PP2300000384</t>
  </si>
  <si>
    <t>PP2300000385</t>
  </si>
  <si>
    <t>PP2300000386</t>
  </si>
  <si>
    <t>PP2300000387</t>
  </si>
  <si>
    <t>PP2300000388</t>
  </si>
  <si>
    <t>PP2300000389</t>
  </si>
  <si>
    <t>PP2300000390</t>
  </si>
  <si>
    <t>PP2300000391</t>
  </si>
  <si>
    <t>PP2300000392</t>
  </si>
  <si>
    <t>PP2300000393</t>
  </si>
  <si>
    <t>PP2300000394</t>
  </si>
  <si>
    <t>PP2300000395</t>
  </si>
  <si>
    <t>PP2300000396</t>
  </si>
  <si>
    <t>PP2300000397</t>
  </si>
  <si>
    <t>PP2300000398</t>
  </si>
  <si>
    <t>PP2300000399</t>
  </si>
  <si>
    <t>PP2300000400</t>
  </si>
  <si>
    <t>PP2300000401</t>
  </si>
  <si>
    <t>PP2300000402</t>
  </si>
  <si>
    <t>PP2300000403</t>
  </si>
  <si>
    <t>PP2300000404</t>
  </si>
  <si>
    <t>PP2300000405</t>
  </si>
  <si>
    <t>PP2300000406</t>
  </si>
  <si>
    <t>PP2300000407</t>
  </si>
  <si>
    <t>PP2300000408</t>
  </si>
  <si>
    <t>PP2300000409</t>
  </si>
  <si>
    <t>PP2300000410</t>
  </si>
  <si>
    <t>PP2300000411</t>
  </si>
  <si>
    <t>PP2300000412</t>
  </si>
  <si>
    <t>PP2300000413</t>
  </si>
  <si>
    <t>PP2300000414</t>
  </si>
  <si>
    <t>PP2300000415</t>
  </si>
  <si>
    <t>PP2300000416</t>
  </si>
  <si>
    <t>PP2300000417</t>
  </si>
  <si>
    <t>PP2300000418</t>
  </si>
  <si>
    <t>PP2300000419</t>
  </si>
  <si>
    <t>PP2300000420</t>
  </si>
  <si>
    <t>PP2300000421</t>
  </si>
  <si>
    <t>PP2300000422</t>
  </si>
  <si>
    <t>PP2300000423</t>
  </si>
  <si>
    <t>PP2300000424</t>
  </si>
  <si>
    <t>PP2300000425</t>
  </si>
  <si>
    <t>PP2300000426</t>
  </si>
  <si>
    <t>PP2300000427</t>
  </si>
  <si>
    <t>PP2300000428</t>
  </si>
  <si>
    <t>PP2300000429</t>
  </si>
  <si>
    <t>PP2300000430</t>
  </si>
  <si>
    <t>PP2300000431</t>
  </si>
  <si>
    <t>PP2300000432</t>
  </si>
  <si>
    <t>PP2300000433</t>
  </si>
  <si>
    <t>PP2300000434</t>
  </si>
  <si>
    <t>PP2300000435</t>
  </si>
  <si>
    <t>PP2300000436</t>
  </si>
  <si>
    <t>PP2300000437</t>
  </si>
  <si>
    <t>PP2300000438</t>
  </si>
  <si>
    <t>PP2300000439</t>
  </si>
  <si>
    <t>PP2300000440</t>
  </si>
  <si>
    <t>PP2300000441</t>
  </si>
  <si>
    <t>PP2300000442</t>
  </si>
  <si>
    <t>PP2300000443</t>
  </si>
  <si>
    <t>PP2300000444</t>
  </si>
  <si>
    <t>PP2300000445</t>
  </si>
  <si>
    <t>PP2300000446</t>
  </si>
  <si>
    <t>PP2300000447</t>
  </si>
  <si>
    <t>PP2300000448</t>
  </si>
  <si>
    <t>PP2300000449</t>
  </si>
  <si>
    <t>PP2300000450</t>
  </si>
  <si>
    <t>PP2300000451</t>
  </si>
  <si>
    <t>PP2300000452</t>
  </si>
  <si>
    <t>PP2300000453</t>
  </si>
  <si>
    <t>PP2300000454</t>
  </si>
  <si>
    <t>PP2300000455</t>
  </si>
  <si>
    <t>PP2300000456</t>
  </si>
  <si>
    <t>PP2300000457</t>
  </si>
  <si>
    <t>PP2300000458</t>
  </si>
  <si>
    <t>PP2300000459</t>
  </si>
  <si>
    <t>PP2300000460</t>
  </si>
  <si>
    <t>PP2300000461</t>
  </si>
  <si>
    <t>PP2300000462</t>
  </si>
  <si>
    <t>PP2300000463</t>
  </si>
  <si>
    <t>PP2300000464</t>
  </si>
  <si>
    <t>PP2300000465</t>
  </si>
  <si>
    <t>PP2300000466</t>
  </si>
  <si>
    <t>PP2300000467</t>
  </si>
  <si>
    <t>PP2300000468</t>
  </si>
  <si>
    <t>PP2300000469</t>
  </si>
  <si>
    <t>PP2300000470</t>
  </si>
  <si>
    <t>PP2300000471</t>
  </si>
  <si>
    <t>PP2300000472</t>
  </si>
  <si>
    <t>PP2300000473</t>
  </si>
  <si>
    <t>PP2300000474</t>
  </si>
  <si>
    <t>PP2300000475</t>
  </si>
  <si>
    <t>PP2300000476</t>
  </si>
  <si>
    <t>PP2300000477</t>
  </si>
  <si>
    <t>PP2300000478</t>
  </si>
  <si>
    <t>PP2300000479</t>
  </si>
  <si>
    <t>PP2300000480</t>
  </si>
  <si>
    <t>PP2300000481</t>
  </si>
  <si>
    <t>PP2300000482</t>
  </si>
  <si>
    <t>PP2300000483</t>
  </si>
  <si>
    <t>PP2300000484</t>
  </si>
  <si>
    <t>PP2300000485</t>
  </si>
  <si>
    <t>PP2300000486</t>
  </si>
  <si>
    <t>PP2300000487</t>
  </si>
  <si>
    <t>PP2300000488</t>
  </si>
  <si>
    <t>PP2300000489</t>
  </si>
  <si>
    <t>PP2300000490</t>
  </si>
  <si>
    <t>PP2300000491</t>
  </si>
  <si>
    <t>PP2300000492</t>
  </si>
  <si>
    <t>PP2300000493</t>
  </si>
  <si>
    <t>PP2300000494</t>
  </si>
  <si>
    <t>PP2300000495</t>
  </si>
  <si>
    <t>PP2300000496</t>
  </si>
  <si>
    <t>PP2300000497</t>
  </si>
  <si>
    <t>PP2300000498</t>
  </si>
  <si>
    <t>PP2300000499</t>
  </si>
  <si>
    <t>PP2300000500</t>
  </si>
  <si>
    <t>PP2300000501</t>
  </si>
  <si>
    <t>PP2300000502</t>
  </si>
  <si>
    <t>PP2300000503</t>
  </si>
  <si>
    <t>PP2300000504</t>
  </si>
  <si>
    <t>PP2300000505</t>
  </si>
  <si>
    <t>PP2300000506</t>
  </si>
  <si>
    <t>PP2300000507</t>
  </si>
  <si>
    <t>PP2300000508</t>
  </si>
  <si>
    <t>PP2300000509</t>
  </si>
  <si>
    <t>PP2300000510</t>
  </si>
  <si>
    <t>PP2300000511</t>
  </si>
  <si>
    <t>PP2300000512</t>
  </si>
  <si>
    <t>PP2300000513</t>
  </si>
  <si>
    <t>PP2300000514</t>
  </si>
  <si>
    <t>PP2300000515</t>
  </si>
  <si>
    <t>PP2300000516</t>
  </si>
  <si>
    <t>PP2300000517</t>
  </si>
  <si>
    <t>PP2300000518</t>
  </si>
  <si>
    <t>PP2300000519</t>
  </si>
  <si>
    <t>PP2300000520</t>
  </si>
  <si>
    <t>PP2300000521</t>
  </si>
  <si>
    <t>PP2300000522</t>
  </si>
  <si>
    <t>PP2300000523</t>
  </si>
  <si>
    <t>PP2300000524</t>
  </si>
  <si>
    <t>PP2300000525</t>
  </si>
  <si>
    <t>PP2300000526</t>
  </si>
  <si>
    <t>PP2300000527</t>
  </si>
  <si>
    <t>PP2300000528</t>
  </si>
  <si>
    <t>PP2300000529</t>
  </si>
  <si>
    <t>PP2300000530</t>
  </si>
  <si>
    <t>PP2300000531</t>
  </si>
  <si>
    <t>PP2300000532</t>
  </si>
  <si>
    <t>PP2300000533</t>
  </si>
  <si>
    <t>PP2300000534</t>
  </si>
  <si>
    <t>PP2300000535</t>
  </si>
  <si>
    <t>PP2300000536</t>
  </si>
  <si>
    <t>PP2300000537</t>
  </si>
  <si>
    <t>PP2300000538</t>
  </si>
  <si>
    <t>PP2300000539</t>
  </si>
  <si>
    <t>PP2300000540</t>
  </si>
  <si>
    <t>PP2300000541</t>
  </si>
  <si>
    <t>PP2300000542</t>
  </si>
  <si>
    <t>PP2300000543</t>
  </si>
  <si>
    <t>PP2300000544</t>
  </si>
  <si>
    <t>PP2300000545</t>
  </si>
  <si>
    <t>PP2300000546</t>
  </si>
  <si>
    <t>PP2300000547</t>
  </si>
  <si>
    <t>PP2300000548</t>
  </si>
  <si>
    <t>PP2300000549</t>
  </si>
  <si>
    <t>PP2300000550</t>
  </si>
  <si>
    <t>PP2300000551</t>
  </si>
  <si>
    <t>PP2300000552</t>
  </si>
  <si>
    <t>PP2300000553</t>
  </si>
  <si>
    <t>PP2300000554</t>
  </si>
  <si>
    <t>PP2300000555</t>
  </si>
  <si>
    <t>PP2300000556</t>
  </si>
  <si>
    <t>PP2300000557</t>
  </si>
  <si>
    <t>PP2300000558</t>
  </si>
  <si>
    <t>PP2300000559</t>
  </si>
  <si>
    <t>PP2300000560</t>
  </si>
  <si>
    <t>PP2300000561</t>
  </si>
  <si>
    <t>PP2300000562</t>
  </si>
  <si>
    <t>PP2300000563</t>
  </si>
  <si>
    <t>PP2300000564</t>
  </si>
  <si>
    <t>PP2300000565</t>
  </si>
  <si>
    <t>PP2300000566</t>
  </si>
  <si>
    <t>PP2300000567</t>
  </si>
  <si>
    <t>PP2300000568</t>
  </si>
  <si>
    <t>PP2300000569</t>
  </si>
  <si>
    <t>PP2300000570</t>
  </si>
  <si>
    <t>PP2300000571</t>
  </si>
  <si>
    <t>PP2300000572</t>
  </si>
  <si>
    <t>PP2300000573</t>
  </si>
  <si>
    <t>PP2300000574</t>
  </si>
  <si>
    <t>PP2300000575</t>
  </si>
  <si>
    <t>PP2300000576</t>
  </si>
  <si>
    <t>PP2300000577</t>
  </si>
  <si>
    <t>PP2300000578</t>
  </si>
  <si>
    <t>PP2300000579</t>
  </si>
  <si>
    <t>PP2300000580</t>
  </si>
  <si>
    <t>PP2300000581</t>
  </si>
  <si>
    <t>PP2300000582</t>
  </si>
  <si>
    <t>PP2300000583</t>
  </si>
  <si>
    <t>PP2300000584</t>
  </si>
  <si>
    <t>PP2300000585</t>
  </si>
  <si>
    <t>PP2300000586</t>
  </si>
  <si>
    <t>PP2300000587</t>
  </si>
  <si>
    <t>PP2300000588</t>
  </si>
  <si>
    <t>PP2300000589</t>
  </si>
  <si>
    <t>PP2300000590</t>
  </si>
  <si>
    <t>PP2300000591</t>
  </si>
  <si>
    <t>PP2300000592</t>
  </si>
  <si>
    <t>PP2300000593</t>
  </si>
  <si>
    <t>PP2300000594</t>
  </si>
  <si>
    <t>PP2300000595</t>
  </si>
  <si>
    <t>PP2300000596</t>
  </si>
  <si>
    <r>
      <rPr>
        <sz val="13"/>
        <color indexed="8"/>
        <rFont val="Times New Roman"/>
        <family val="1"/>
      </rPr>
      <t xml:space="preserve">HSTM </t>
    </r>
    <r>
      <rPr>
        <b/>
        <sz val="13"/>
        <color indexed="8"/>
        <rFont val="Times New Roman"/>
        <family val="1"/>
      </rPr>
      <t>bỏ mã này</t>
    </r>
  </si>
  <si>
    <t xml:space="preserve">Lý do rớt thầu </t>
  </si>
  <si>
    <r>
      <t xml:space="preserve">- Chất liệu làm bằng Polycarbonate
- Thể tích 20ml
- Áp lực 30atm - 40atm
- Mặt đồng hồ áp lực gập góc, dây áp lực cao 1200PSI kích thước 12''
- </t>
    </r>
    <r>
      <rPr>
        <b/>
        <sz val="13"/>
        <color indexed="8"/>
        <rFont val="Times New Roman"/>
        <family val="1"/>
      </rPr>
      <t>Bộ bơm bóng gồm</t>
    </r>
    <r>
      <rPr>
        <sz val="13"/>
        <color indexed="8"/>
        <rFont val="Times New Roman"/>
        <family val="1"/>
      </rPr>
      <t>: 
+ Bộ kết nối chữ Y dạng Push-click có áp lực lên đến 1200 psi
+ Khóa 3 chạc, dây dài 25cm
+ Dụng cụ chèn 21G
+ Torquer 0.014''/0.035''.</t>
    </r>
  </si>
  <si>
    <r>
      <t xml:space="preserve">- Dụng cụ mở đường đùi (Sheath) 4F, 5F, 6F, 7F, 8F
 - Chất liệu Polyethylene và Polypropylene, mềm dẻo an toàn cho bệnh nhân
 - Hemostasis valve ngăn chặn máu rò rỉ
 - Holster giúp cố định và giữ các dụng cụ trong bộ đúng chỗ
 - Đủ các cỡ 4F, 5F, 6F, 7F, 8F dài 11cm, mỗi size được thiết kế màu sắc khác nhau.
  - Có kèm theo kim chọc mạch 18Gx 7cm (tùy mã sản phẩm, mã 4F không kèm kim)
 - Có khóa 3 ngã
 - Có Guidewire kèm (làm bằng thép không rỉ) có đầu cong hình J, đường kính 0.035'' hoặc 0.038”, dài 50cm.
 - Tiêu chuẩn chất lượng: </t>
    </r>
    <r>
      <rPr>
        <sz val="13"/>
        <color indexed="10"/>
        <rFont val="Times New Roman"/>
        <family val="1"/>
      </rPr>
      <t>ISO, CE (tiêu chuẩn châu âu),  FDA (Cục quản lý dược phẩm và thực phẩm Hoa Kỳ)</t>
    </r>
  </si>
  <si>
    <t>Dây bơm đo áp lực cao
- Vật liệu làm bằng PVC, Nylon/ Polyurethane
- Chịu áp lực từ 500 psi( 34 bar), 900 psi ( 62 bar),1200 psi (83 bar) (tùy mã sản phẩm) với nhiều màu sắc khác nhau để dễ phân biệt, giúp tăng tính an toàn và giảm thời gian thủ thuật.
- Chiều dài: 25, 51, 76, 122, 183 cm (10", 20", 30", 48", 72")
- Tiêu chuẩn chất lượng: ISO, CE (tiêu chuẩn châu âu)/FDA-Mỹ</t>
  </si>
  <si>
    <r>
      <t xml:space="preserve">Chỉ khâu tiêu chậm, đơn sợi tổng hợp
 - Chỉ bằng polyglyconate thành phần copolymer của glycolic acid và trimethylene carbonate, số 1, sợi chỉ dài 90cm. Tan hoàn toàn sau 180 ngày.
 - 1 kim tròn phủ silicone sắc bén giúp giảm tình trạng ăn mòn kim bằng công nghệ Nucoat, 1/2C dài 40 mm
 - Tiệt khuẩn
 - </t>
    </r>
    <r>
      <rPr>
        <sz val="13"/>
        <color indexed="10"/>
        <rFont val="Times New Roman"/>
        <family val="1"/>
      </rPr>
      <t>Tiêu chuẩn chất lượng: ISO, CE, FDA (cục quản lý dược phẩm và thực phẩm Hoa Kỳ).
-  Xuất xứ: Châu Mỹ</t>
    </r>
  </si>
  <si>
    <r>
      <t xml:space="preserve">- Clip kẹp mạch máu dùng cho mổ tim cỡ nhỏ;
- Chất liệu: Titanium 
- Size: Cỡ nhỏ
- Tiêu chuẩn chất lượng: </t>
    </r>
    <r>
      <rPr>
        <sz val="13"/>
        <color indexed="10"/>
        <rFont val="Times New Roman"/>
        <family val="1"/>
      </rPr>
      <t>FDA (cục quản lý dược phẩm và thực phẩm Hoa Kỳ)</t>
    </r>
  </si>
  <si>
    <t>Catheter chạy thận nhân tạo 12F dài 15cm hoặc 20cm  
   Bao gồm:
- Catheter dây nối thẳng  làm  bằng vật liệu polyurethan cản quang, tương thích sinh học, Không latex.
- Dây dẫn đầu J  0.038''/0.035'' x 60cm.
- 2 cây nong 8Fr x 10cm / 10Frx15cm và 12Fr x 15cm, 
- Kim Y dẫn đường 18G x 7cm, bơm  tiêm 5cc, dao mổ
- Tiêu chuẩn ISO, CE
- Xuất xứ: G7</t>
  </si>
  <si>
    <r>
      <t xml:space="preserve">- Bộ dẫn lưu chủ động dịch màng phổi 3 trong 1 dùng một lần dùng trong điều trị tràn dịch màng phổi kéo dài.
- </t>
    </r>
    <r>
      <rPr>
        <b/>
        <sz val="13"/>
        <color indexed="8"/>
        <rFont val="Times New Roman"/>
        <family val="1"/>
      </rPr>
      <t>Bộ dụng cụ gồm:</t>
    </r>
    <r>
      <rPr>
        <sz val="13"/>
        <color indexed="8"/>
        <rFont val="Times New Roman"/>
        <family val="1"/>
      </rPr>
      <t xml:space="preserve">
+ Bộ đặt ống dẫn lưu với catheter dẫn lưu 15.5Fr silicone, dài 66 cm có van dẫn lưu một chiều an toàn kín
+ Khớp nối Polyester, đường hiển thị sọc Barium
+Kim chọc
+Dây dẫn hướng guidewire đầu chữ J 60 cm
+Ống mở đường 16 Fr có nắp van xé được (chiều dài dilator 13.7 cm, chiều dài sheath 10 cm)
+Que luồn tunneler
+Nút cắm kim
+Bơm tiêm 10 ml
+Dây dẫn lưu có kẹp con lăn với đầu kết nối có khoá,
+Kim 17G x 2.5 cm, adapter 5in1, nắp van
+Bộ băng bó cố định dây dẫn lưu ngoài da với tấm đệm catheter
+Gạc 10.2cm x 10.2cm (x6), miếng dán tự dính bảo vệ vùng can thiệp. </t>
    </r>
  </si>
  <si>
    <r>
      <t xml:space="preserve">Tính năng kỹ thuật </t>
    </r>
    <r>
      <rPr>
        <b/>
        <sz val="11"/>
        <color indexed="10"/>
        <rFont val="Times New Roman"/>
        <family val="1"/>
      </rPr>
      <t xml:space="preserve"> điều chỉnh 
(Nếu có)</t>
    </r>
  </si>
  <si>
    <r>
      <t xml:space="preserve">- </t>
    </r>
    <r>
      <rPr>
        <sz val="13"/>
        <rFont val="Times New Roman"/>
        <family val="1"/>
      </rPr>
      <t xml:space="preserve"> Chất liệu dây mềm ở nhiệt độ cơ thể và thích ứng với màng</t>
    </r>
    <r>
      <rPr>
        <sz val="13"/>
        <color indexed="8"/>
        <rFont val="Times New Roman"/>
        <family val="1"/>
      </rPr>
      <t xml:space="preserve"> trong tim
 -  Bóng bằng latex có thể tích lên tới 1.5 ml, thiết kế của bóng hỗ trợ đặt dây dễ dàng không cần X-quang.
 -  Kích thước thân tùy chọn 5F
 -  Điện cực thứ nhất nằm ở đầu chóp dây điện cực
 -  Điện cực thứ hai cách đầu chóp khoảng 1cm.
 -  Kèm theo kim, bơm tiêm</t>
    </r>
    <r>
      <rPr>
        <sz val="13"/>
        <color indexed="10"/>
        <rFont val="Times New Roman"/>
        <family val="1"/>
      </rPr>
      <t>, dây nối (ECG adapter), dây nối an toàn (Safety Adapte)</t>
    </r>
  </si>
  <si>
    <t>- Đóng mạch bằng chỉ tạo sẵn, loại chỉ Polypropylene
 - Sử dụng cho lỗ vào động mạch đùi 5F đến 21F; cho lỗ vào tĩnh mạch đùi 5F đến 24F</t>
  </si>
  <si>
    <r>
      <rPr>
        <b/>
        <sz val="13"/>
        <color indexed="8"/>
        <rFont val="Times New Roman"/>
        <family val="1"/>
      </rPr>
      <t xml:space="preserve">- Cấu tạo gồm các thành phần sau: </t>
    </r>
    <r>
      <rPr>
        <sz val="13"/>
        <color indexed="8"/>
        <rFont val="Times New Roman"/>
        <family val="1"/>
      </rPr>
      <t xml:space="preserve">
 + Dụng cụ đóng mạch 
 + 01 dây dẫn cỡ 0.035'' hoặc 0.038'' dài 70cm
 + 01 dilator - 01 sheath Kích cỡ: 6Fr và 8Fr
 - Sử dụng cơ chế cầm máu kép</t>
    </r>
  </si>
  <si>
    <t>- Ống thông 2 nòng (1 nòng OTW và 1 nòng RX dài 20 cm) thích hợp cho mạch nhánh và tổn thương CTO. 
- Ống thông gồm 2 lõi thép không gỉ chống xoắn.
- Chiều dài từ đầu tip tới OTW port dài 6.5 mm.
- Lớp phủ ái nước 380 mm
- Thiết kế ống hình bầu dục 3.3 Fr x 2.5 Fr
- Đường kính ngoài (tip/ distal): 1.5/ 2.5 - 3.3 F.
- Chiều dài: 145 cm.</t>
  </si>
  <si>
    <r>
      <t>- Ống thông can thiệp loại có lực hỗ trợ cân bằng. T</t>
    </r>
    <r>
      <rPr>
        <sz val="13"/>
        <color indexed="10"/>
        <rFont val="Times New Roman"/>
        <family val="1"/>
      </rPr>
      <t>hành ống thông có lõi là các sợi kim loại dẹt được kết nang polymer - Vest Tech nylon, giúp cho thành ống thông mỏng mà vẫn vững chắc.</t>
    </r>
    <r>
      <rPr>
        <sz val="13"/>
        <color indexed="8"/>
        <rFont val="Times New Roman"/>
        <family val="1"/>
      </rPr>
      <t xml:space="preserve">
- Ống thông có từ 20 loại độ cong trở lên, có các dạng cong EBU, RBU, IMA, SAL, SL, AL,...
- Có loại dài 90cm cho các ca đặc biệt. Có loại ống thông dùng cho can thiệp ngoại biên.
-Tiêu chuẩn chất lượng FDA và CE. </t>
    </r>
  </si>
  <si>
    <t>- Ống thông mở rộng đi sâu vào động mạch vành
- Có chiều dài 25cm và 40cm
- Chiều dài của shaft 125cm. 
- Các size 6F, 7F, 8F và 6F dài. 
- Phủ lớp ái nước 
- Cổ nối xoắn ốc bằng Platinum Iridium 
- Tiêu chuẩn CE châu Âu và  FDA (Cục quản lý Thực phẩm và Dược phẩm Hoa Kỳ)</t>
  </si>
  <si>
    <r>
      <t xml:space="preserve">- Chất liệu Platinum Chromium có tẩm thuốc Everolimus, phủ Polymer tự tiêu 
 - Khung stent mỏng, có bề dày 74μm đến 81μm
 - Tip profile: 0.017 inch
 - Đường kính: 2.25mm - 5.00mm
 - Chiều dài 8mm - 48mm.
 - Polymer Tự tiêu hoàn toàn sau 120 ngày, Lớp Polymer chỉ phủ ở mặt stent áp thành mạch, bề dày lớp phủ polymer 4μm
 - Chất liệu bóng trong stent: Pepax có 2 lớp, bóng 5 nếp gấp
 - Hệ thống mang stent phủ lớp ái nước.
 - </t>
    </r>
    <r>
      <rPr>
        <sz val="13"/>
        <color indexed="10"/>
        <rFont val="Times New Roman"/>
        <family val="1"/>
      </rPr>
      <t>Tiêu chuẩn chất lượng CE, FDA ( Bản PMA)</t>
    </r>
  </si>
  <si>
    <t>- Lõi dây hình trụ tròn chất liệu thép không gỉ
 - Dây dẫn đơn lõi/đa lõi theo công nghệ ACT ONE (thiết kế vòng xoắn kép) tăng độ bền đầu tip, khả năng phản hồi momen xoắn và chống giựt.
- Vòng xoắn ngoài (Lõi platinum + thép không gỉ) giữ được phản hồi moment xoắn của dây dẫn.
 - Lớp phủ: silicon hoặc ái nước
 - Tip load: 0.5 gf hoặc 0.7gf
 - Đầu tip: straight, J.
 - Đường kính: 0.014 inch. Chiều dài: 150, 165, 180, 190, 300 cm</t>
  </si>
  <si>
    <t>Stent (giá đỡ) động mạch vành phủ thuốc Everolimus, các cỡ</t>
  </si>
  <si>
    <t>Stent động mạch vành phủ thuốc Everolimus, tiêu chuẩn FDA</t>
  </si>
  <si>
    <t>Xience Sierra</t>
  </si>
  <si>
    <t>Giá đỡ mạch vành phủ thuốc Everolimus, độ mở rộng đường kính đạt tối đa 5.5mm</t>
  </si>
  <si>
    <t>- Phủ thuốc Everolimus với độ giải phóng thuốc ≤ 100 µg/cm2 
- Khung giá đỡ so le mỗi vòng 3-3-3, được làm từ hợp kim Cobalt–Chromium.
- Bóng trong Stent được làm bằng chất liệu Pebax.
- Có thể ngưng thuốc chống tích tập tiểu cầu sau 1 tháng.
- Crossing profile 0.039''.
- Kích thước : đường kính 2.0 - 4.0 mm, chiều dài từ 8 - 38 mm. Độ mở rộng đường kính stent có thể đạt tối đa 5.5 mm
- Có nghiên cứu ngẫu nhiên đối chứng với cỡ mẫu trên 3000 bệnh nhân đăng trên tạp chí chuyên ngành có uy tín ( ISI, SCOPUS ), so sánh về tính an toàn hiệu quả lâu dài trên bệnh mạch vành ổn định.
- Đạt tiêu chuẩn chất lượng FDA(Cục quản lý Thực phẩm và Dược phẩm Hoa Kỳ),</t>
  </si>
  <si>
    <t>- Phủ thuốc Everolimus với độ giải phóng thuốc 100 µg/cm2 
 - Bóng trong Stent thiết kế đa lớp được làm từ chất liệu Pebax. 
 - Phủ lớp tương thích sinh học flouropolymer vĩnh cửu giúp liên kết chặt chẽ với albumin để giảm sự hình thành huyết khối.
 - Khung giá đỡ so le mỗi vòng 3-3-3, được làm từ hợp kim Cobalt–Chromium. 
 - Có thể ngưng thuốc chống tích tập tiểu cầu sau 1 tháng.
 - Crossing profile 0.0425''. 
 - Kích thước: đường kính 2.25 mm , chiều dài 15 - 28 mm; đường kính 2.5 - 4.0 mm, chiều dài từ 15 - 48 mm.
 - Đạt tiêu chuẩn chất lượng FDA 
 - Có nghiên cứu ngẫu nhiên đối chứng với cỡ mẫu trên 3000 bệnh nhân đăng trên tạp chí chuyên ngành có uy tín ( ISI, SCOPUS ), so sánh về tính an toàn hiệu quả lâu dài trên bệnh mạch vành ổn định.</t>
  </si>
  <si>
    <r>
      <t xml:space="preserve">- Chiều dài hữu dụng: 140cm
- Có 2 RO marker đầu típ giúp định vị tốt
- Cấu trúc đầu ống hút mềm mại kèm lớp bôi trơn ái nước
 - </t>
    </r>
    <r>
      <rPr>
        <b/>
        <sz val="13"/>
        <color indexed="8"/>
        <rFont val="Times New Roman"/>
        <family val="1"/>
      </rPr>
      <t xml:space="preserve">Bao gồm: </t>
    </r>
    <r>
      <rPr>
        <sz val="13"/>
        <color indexed="8"/>
        <rFont val="Times New Roman"/>
        <family val="1"/>
      </rPr>
      <t xml:space="preserve">
+ 1 catheter hút huyết khối ; 
+ 1-&gt;2 ống tiêm hút  
+ 1-&gt;2 giỏ lọc;
+ 1 dây nối van khóa vòi 1 hướng. </t>
    </r>
  </si>
  <si>
    <r>
      <t>- Chiều dài hữu dụng: t</t>
    </r>
    <r>
      <rPr>
        <sz val="13"/>
        <color indexed="10"/>
        <rFont val="Times New Roman"/>
        <family val="1"/>
      </rPr>
      <t>huộc trong khoảng 135cm -&gt; 145cm</t>
    </r>
    <r>
      <rPr>
        <sz val="13"/>
        <color indexed="8"/>
        <rFont val="Times New Roman"/>
        <family val="1"/>
      </rPr>
      <t xml:space="preserve">
- Có 2 RO marker đầu típ giúp định vị tốt
- Cấu trúc đầu ống hút mềm mại kèm lớp bôi trơn ái nước
 - </t>
    </r>
    <r>
      <rPr>
        <b/>
        <sz val="13"/>
        <color indexed="8"/>
        <rFont val="Times New Roman"/>
        <family val="1"/>
      </rPr>
      <t xml:space="preserve">Bao gồm: </t>
    </r>
    <r>
      <rPr>
        <sz val="13"/>
        <color indexed="8"/>
        <rFont val="Times New Roman"/>
        <family val="1"/>
      </rPr>
      <t xml:space="preserve">
+ 1 catheter hút huyết khối ; 
+ 1-&gt;2 ống tiêm hút  
+ 1-&gt;2 giỏ lọc;
+ 1 dây nối van khóa vòi 1 hướng. </t>
    </r>
  </si>
  <si>
    <t>Dây dẫn can thiệp mạch vành mềm lõi Durasteel dành cho sang thương CTO</t>
  </si>
  <si>
    <r>
      <t xml:space="preserve">- Lõi dây dẫn </t>
    </r>
    <r>
      <rPr>
        <sz val="13"/>
        <color indexed="10"/>
        <rFont val="Times New Roman"/>
        <family val="1"/>
      </rPr>
      <t xml:space="preserve"> Durasteel</t>
    </r>
    <r>
      <rPr>
        <sz val="13"/>
        <color indexed="8"/>
        <rFont val="Times New Roman"/>
        <family val="1"/>
      </rPr>
      <t xml:space="preserve"> phủ lớp Polymer và lớp ái nước hydrophylic
 - Thiết kế đầu tip: Core-to-Tip
 - Chiều dài dây dẫn: </t>
    </r>
    <r>
      <rPr>
        <sz val="13"/>
        <color indexed="10"/>
        <rFont val="Times New Roman"/>
        <family val="1"/>
      </rPr>
      <t>190 cm, Tip load: 1.5g và 2.7g và 4.1g</t>
    </r>
    <r>
      <rPr>
        <sz val="13"/>
        <color indexed="8"/>
        <rFont val="Times New Roman"/>
        <family val="1"/>
      </rPr>
      <t xml:space="preserve">
 - Lõi cản quang dài 3cm 
 - Có điểm đánh dấu cách đầu tip 4.5cm.
 - Chất lượng: FDA ( Cục quản lý dược phẩm và thực phẩm Hoa Kỳ)</t>
    </r>
  </si>
  <si>
    <t>- Lõi đoạn gần phủ lớp chống thấm nước 
- Lõi đoạn xa phủ lớp ái nước
- Lõi parabol không điểm chuyển tiếp 
- Thiết kế đầu tip: Core-To-Tip
- Chiều dài dây dẫn: 190 cm, Tip load: 0.8 g
- Lõi Radiopaque dài 3 cm.</t>
  </si>
  <si>
    <r>
      <t>- Dây dẫn</t>
    </r>
    <r>
      <rPr>
        <sz val="13"/>
        <color indexed="10"/>
        <rFont val="Times New Roman"/>
        <family val="1"/>
      </rPr>
      <t xml:space="preserve"> đa lõi thiết kế vòng</t>
    </r>
    <r>
      <rPr>
        <sz val="13"/>
        <color indexed="8"/>
        <rFont val="Times New Roman"/>
        <family val="1"/>
      </rPr>
      <t xml:space="preserve"> xoắn kép tăng độ bền đầu tip, khả năng phản hồi momen xoắn và chống giựt.
- Tip load từ 0.3 - 4.5 gf hỗ trợ rất tốt cho các trường hợp can thiệp CTO.
- Đầu tip: straight, J, pre-shape.
- Chiều dài: 190cm -&gt; 300 cm</t>
    </r>
  </si>
  <si>
    <r>
      <t xml:space="preserve">- Chất liệu: Mặt ngoài làm bằng nhựa </t>
    </r>
    <r>
      <rPr>
        <sz val="13"/>
        <color indexed="10"/>
        <rFont val="Times New Roman"/>
        <family val="1"/>
      </rPr>
      <t xml:space="preserve">polyamide elastomer </t>
    </r>
    <r>
      <rPr>
        <sz val="13"/>
        <color indexed="8"/>
        <rFont val="Times New Roman"/>
        <family val="1"/>
      </rPr>
      <t xml:space="preserve">phủ bởi polymer ái nước. Đầu tip được làm bằng polyurethane cản quang. Mặt trong ống (không bao gồm đoạn nối) được viền bởi fluropolymer
- Đầu tip thuôn: 1.4Fr
- Đường kính ngoài ống: 1.9Fr. Đường kính trong (đầu tip/ ống): 0.016/ 0.022". Chiều dài khả dụng: 135 - 150cm
- Tiêu chuẩn </t>
    </r>
    <r>
      <rPr>
        <sz val="13"/>
        <color indexed="10"/>
        <rFont val="Times New Roman"/>
        <family val="1"/>
      </rPr>
      <t>ISO/CE/FDA</t>
    </r>
  </si>
  <si>
    <r>
      <t xml:space="preserve">- Chất liệu: Mặt ngoài làm bằng nhựa </t>
    </r>
    <r>
      <rPr>
        <sz val="13"/>
        <color indexed="10"/>
        <rFont val="Times New Roman"/>
        <family val="1"/>
      </rPr>
      <t xml:space="preserve">polyamide </t>
    </r>
    <r>
      <rPr>
        <sz val="13"/>
        <color indexed="8"/>
        <rFont val="Times New Roman"/>
        <family val="1"/>
      </rPr>
      <t xml:space="preserve">phủ bởi polymer ái nước. Đầu tip được làm bằng polyurethane cản quang. Mặt trong ống (không bao gồm đoạn nối) được viền bởi fluropolymer
- Đầu tip thuôn: 1.4Fr
- Đường kính ngoài ống: 1.9Fr. 
- Đường kính trong (đầu tip/ ống): 0.016/ 0.022". 
- Chiều dài khả dụng: thuộc trong khoảng 135 -&gt; 150cm
- Tiêu chuẩn </t>
    </r>
    <r>
      <rPr>
        <sz val="13"/>
        <color indexed="10"/>
        <rFont val="Times New Roman"/>
        <family val="1"/>
      </rPr>
      <t>ISO/CE/FDA</t>
    </r>
  </si>
  <si>
    <t>- Ống thông mở rộng đi sâu vào động mạch vành có chiều dài 25cm và 40cm, chiều dài của shaft 125cm, có thiết kế sợi đan, 
 - Các size 6F, 7F, 8F và 6F dài. Có lớp áo phủ ái nước.</t>
  </si>
  <si>
    <t>- Hệ thống dây dẫn kép (dây dẫn đính kèm bằng Nitinol 0.011") nong bóng tập trung lực hiệu quả. 
- Chất liệu bóng: Nylon
- Số nếp gấp bóng: 3
- Lớp phủ: ái nước ở đoạn xa và đầu tip, kháng nước trong lòng ống và bóng
- Đường kính thân bóng (crossing profile): 0.034 inch (Ø 3.0 mm).
- Chiều dài đầu tip: 11 mm
- Đường kính bóng: 1.75 - 4 mm. 
- Chiều dài: 10, 15, 20 mm.
- Tiêu chuẩn chất lượng: ISO/CE/FDA</t>
  </si>
  <si>
    <t>- Khung giá đỡ mạch vành phủ thuốc Sirolimus, nồng độ thuốc: Trong khoảng 1.33µg/mm2 ± 0.05
 - Khung Coban-Chromium L605 phủ polymer tự tiêu
 - Thiết kế mắt cáo mở: 5 vòng và 2 thanh kết nối cho đường kính 2.00 - 2.75.
 - Độ dày thanh chống 65 micromet, thanh nối 50 micromet
 - Diện tích khoảng tròn trống lớn nhất khi stent mở tối đa là 0.965mm2 đối với đường kính 2.75mm
 - Crossing profile: 0.98 mm cho đường kính 3.00 mm
 - Tiết diện đầu tip: 0.48mm
 - Đường kính: 2.25- 4.00 (mm). 
 - Chiều dài: 13-43 (mm).
 - Đạt tiêu chuẩn chất lượng: ISO, CE</t>
  </si>
  <si>
    <r>
      <t xml:space="preserve">- Khung giá đỡ mạch vành phủ thuốc Sirolimus, </t>
    </r>
    <r>
      <rPr>
        <sz val="13"/>
        <color indexed="10"/>
        <rFont val="Times New Roman"/>
        <family val="1"/>
      </rPr>
      <t>nồng độ thuốc: 1.2 µg/mm2.</t>
    </r>
    <r>
      <rPr>
        <sz val="13"/>
        <color indexed="8"/>
        <rFont val="Times New Roman"/>
        <family val="1"/>
      </rPr>
      <t xml:space="preserve">
 - Phủ polymer PLGA, với độ dày 4-&gt; 10µm tự tiêu dưới 60 ngày
 - Với 90% thuốc được giải phóng trong vòng 28 ngày.
 - Thành stent ≤ 80µm, các đầu nối xoắn ốc.
 - Đường kính: 2.25 -&gt; 4.00 (mm). 
 - Chiều dài: 10 -&gt; 35 (mm).
 - Stent có nghiên cứu ngẫu nhiên có đối chứng, so sánh đối đầu, cỡ mẫu trên 1500 Bệnh nhân, đăng trên các tạp chí chuyên ngành có uy tín (JSCAI), chứng minh hiệu quả vượt trội trong nhồi máu cơ tim cấp cũng như có tỉ lệ tái hẹp thấp nhất trong stent theo dõi trên 01 năm. 
 - Đạt tiêu chuẩn chất lượng: ISO, CE</t>
    </r>
  </si>
  <si>
    <t>-Stent động mạch vành các cỡ phủ thuốc có phủ lớp polymer sinh học tự tiêu, chất liệu khung cobalt-crom (CoCr L605)
 Lớp polymers tự tiêu: PLLA&amp; PLGA 
 - Polymers tự tiêu hoàn toàn trong khoảng từ 6 đến 9 tháng
 - Strut thickness: 75μm, Lớp phủ 5μm
 - Bề rộng nhánh stent 80μm
 - Bề dầy link kết nối hình chữ S: 65μm
 - Đường kính stent: từ 2.25-4.0mm
 - Độ dài stent: từ 13-58mm
 - Crossing profile: 1.05mm
 - Đạt tiêu chuẩn CE, ISO</t>
  </si>
  <si>
    <t>- Chất liệu Cobalt Chromium, tẩm thuốc Biolimus A9 trực tiếp lên bề mặt stent được đánh nhám, không phủ polymer. Hàm lượng thuốc: &gt;15µg/mm,
- Chiều dài stent: thuộc khoảng từ 9-&gt;36mm
-  Đường kính các cỡ:  2.25-&gt;4.0mm. Đường kính stent có thể đạt tối đa 5.95mm. 
- Bề dày thanh giá đỡ ≤ 88µm (thiết kế 9 vành), ≤ 84µm (thiết kế 6 vành). Độ rút ngắn: ≤ 2.29%. Độ co lại đàn hồi: ≤ 3.87%. Đoạn nối S và đoạn nối thẳng. 
- Đường kính mắt cáo ≥ 1.58mm. Tính chịu lực xuyên tâm &gt; 0.67bar hay 500mmHg. 
 - Tiêu chuẩn chất lượng: ISO, CE.</t>
  </si>
  <si>
    <t>- Chất liệu: Cobalt Chromium, tẩm thuốc Biolimus A9 có phủ lớp polymer tự tiêu sinh học. Hàm lượng thuốc: &gt;15µg/mm 
- Chiều dài stent: Thuộc khoảng 9mm-36mm
-  Đường kính các kích cỡ:  2.25-4.0mm. Đường kính stent có thể đạt tối đa 5.95mm. 
- Bề dày thanh giá đỡ ≤ 88µm ( thiết kế 9 vành), ≤ 84µm (thiết kế 6 vành). Độ rút ngắn: ≤ 2.29%. Độ co lại đàn hồi: ≤ 3.87%. Đoạn nối S và đoạn nối thẳng. 
- Đường kính mắt cáo ≥ 1.58mm. Tính chịu lực xuyên tâm &gt; 0.67bar hay 500mmHg. 
- Tiêu chuẩn chất lượng: ISO, CE.</t>
  </si>
  <si>
    <t>- Stent động mạch vành phủ thuốc Sirolimus.
 - Hàm lượng Sirolimus từ 1.2μg/mm2
 - Không polymer. Có chất nền dẫn thuốc
 - Chất liệu là hợp kim Cobalt Chrome. Bề dày thanh stent từ 55µm - 65µm.
 - Kích cỡ stent: đường kính: 2.0-4.0 mm; chiều dài: 9-38 mm
 - Profile qua tổn thương nhỏ nhất từ 0.79 - 0.96 mm.
 Profile đầu chóp: 0.41 mm
 - Tiêu chuẩn EC hoặc ISO
 - Có nghiên cứu lâm sàng ngẫu nhiên đa trung tâm trên 3,000 bệnh nhân, thời gian theo dõi 5 năm</t>
  </si>
  <si>
    <t>- Lõi ống được bện từ 10 - 14 dây dẫn giúp thao tác vừa xoay vừa đẩy. Có bảo vệ xoắn ốc chống xoắn, bảo vệ thân ống
 Kích cỡ đầu tip (OD/ID): 1.3F/ 0.015inch
 OD đoạn xa: 2.1-2.6F
 OD đoạn gần: 2.8-2.9F
 Chiều dài khả dụng: 135 hoặc150 cm</t>
  </si>
  <si>
    <t>- Ống thông dẫn đường với đoạn nối dài
-  Đường kính trong:  0.046" (1.17mm) đến 0.071" (1.80mm)
-  Đường kính ngoài đầu tip:  0.053" (1.35mm) đến 0.085" (2.16mm)
-  Đường kính ngoài thanh đẩy: 0.25mm đến 0.30mm .
-  Thiết kế đoạn phân phối nhanh dài ≥25cm với hai điểm đánh dấu huỳnh quang trên thân ống, đoạn cổ dạng half-pipe dài ≥17cm và đoạn thanh đẩy dài ≥108cm. 
- Tương thích ống thông dẫn đường từ 5Fr đến 8Fr. 
- Chiều dài 150cm. 
- Tiêu chuẩn chất lượng: ISO và FDA (Cục quản lý dược phẩm hoa kỳ)</t>
  </si>
  <si>
    <t>- Bóng nong mạch vành phủ thuốc Sirolimus, hàm lượng thuốc 1.27µg/mm², với chất mang thuốc Phospholipid.
-  Chất liệu Polyamide. Tiết diện đầu vào tổn thương ≤0.016". 
- Đường kính trước bơm bóng ≤0.029".
-  Đường kính sau bơm bóng: 1.5- 4.0mm
- Chiều dài từ 10-40mm. 
- Tiêu chuẩn chất lượng: ISO, CE (Châu Âu).</t>
  </si>
  <si>
    <t>- Bóng đa lớp, chất liệu Pebax, bán đàn hồi
 - Đầu tip siêu nhỏ, không điểm chuyển tiếp
 - Bóng được thiết kế 3 nếp gấp.
 - Tip entry profile: 0.017''. Crossing profile 0.021”. RX Notch: 0.033’’
 - Trục bóng được phủ lớp ái nước kép
 - Đường kính bóng: 1.2 - 2.0 mm
- Chiều dài bóng:  6 - 30 mm.Chiều dài chóp bóng: 3 mm
 - Đạt tiêu chuẩn FDA (Cục quản lý thực phẩm Hoa kỳ)</t>
  </si>
  <si>
    <t>Bóng nong mạch vành bán đàn hồi đường kính 1.2-&gt;2.0mm</t>
  </si>
  <si>
    <t>Bóng nong mạch vành bán đàn hồi đường kính 2.25-&gt;5.0 mm</t>
  </si>
  <si>
    <t>Bóng nong mạch vành áp lực cao không đàn hồi kính 1.5-&gt;5.0 mm</t>
  </si>
  <si>
    <t xml:space="preserve">Bóng nong mạch vành áp lực thông thường </t>
  </si>
  <si>
    <t>Bóng nong động mạch vành có kích thước cho sang thương CTO</t>
  </si>
  <si>
    <t>- Chất liệu Comax II, gấp bóng làm 2, 3, 4
 - Đường kính bóng 1.25-4.0 mm. Trong đó:
 + Đường kính 1.25mm-1.5mm, bóng cứng, 1 marker cản quang;
 + Đường kính 2.0mm - 4.0mm (bóng bán đàn hồi), 2 marker cản quang;
 - Chiều dài bóng 10-30mm
 - Thân phủ lớp ái nước
 - Profile qua tổn thương: 0.016 inch
 - Profile bóng từ 0.023- 0.026 inch
 - Tiêu chuẩn EC/ISO</t>
  </si>
  <si>
    <t>- Bóng nong mạch vành áp lực cao.
- Đường kính đầu xa: 0.89mm
-  Đường kính đầu gần: 0.76mm
-  Đường kính xâm nhập tổn thương Tip profile: 0.8mm
-  Đường kính đầu vào của catheter 0.018''
-  Hai điểm đánh dấu chất liệu Platinum iridium
-  Đường kính bóng: 1.5-5.00mm
 - Chiều dài bóng: 8-40mm</t>
  </si>
  <si>
    <t>- Lõi đoạn gần làm bằng kim loại, phủ lớp chống thấm nước
 -  Lõi đoạn xa làm bằng chất liệu NITINOL phủ lớp Polymer  và lớp ái nước  
 - Lõi parabol không điểm chuyển tiếp 
 - Chiều dài dây dẫn 190 cm. Tip load: 0.7 g
 - Có đoạn đánh dấu bức xạ 4.5 cm.
 - Đạt tiêu chuẩn FDA.</t>
  </si>
  <si>
    <t>- Lõi kim loại, phủ lớp Full Polymer và lớp ái nước 
- Lõi parabol không điểm chuyển tiếp 
 - Thiết kế đầu tip: Core-to-Tip
 - Chiều dài dây dẫn: 190 cm, Tip load: 1.2 g
 - Lõi Radiopaque dài 3cm.
 - Đạt tiêu chuẩn FDA.</t>
  </si>
  <si>
    <t>- Chất liệu lõi là các sợi kim loại dẹt được kết bằng polymer vest tech nylon.
- Có tối thiểu các cỡ 6F, 7F, 8F.
- Đường kính trong khoảng 0.071"-0.081".
- Có từ 20 loại độ cong trở lên, trong đó có các dạng cong EBU, RBU, IMA, SAL, SL, AL.
- Tiêu chuẩn FDA (Cục quản lý Thực phẩm và Dược phẩm Hoa Kỳ) và CE (châu Âu).</t>
  </si>
  <si>
    <t>- Co nối Y có khoá/ không khóa các cỡ
 - Vật liệu Polycarbonate (P.c 144R Lexan) 
 - Nút đậy vật liệu PVC (TFG)
 - Khóa Luer vật liệu HDPE</t>
  </si>
  <si>
    <t>- Dùng để lấy các mẫu vi sinh cần hoặc không cần môi trường chuyên chở tùy vào mục đích xét nghiệm, chuyên dùng trong kỹ thuật kháng sinh đồ
 - Mô tả: Que gòn đã tiệt trùng, 1 đầu gòn, que gỗ, đựng trong ống nhựa. Đóng gói và hàn kín riêng lẻ từng que. 
 - Quy cách: 1 que/ 1 túi</t>
  </si>
  <si>
    <t>- Tấm điện cực kiểu chia đôi, có thể dùng cho người lớn và trẻ em
- Tương thích sinh học với da
- Hướng dán điện cực không bị ảnh hưởng theo hướng của phẫu trường
- Sử dụng tương thích với dây nối tấm điện cực trung tính và máy đốt hiện có: Arron, Conviden, Emed</t>
  </si>
  <si>
    <r>
      <t>- Vôi soda sử dụng cho máy gây mê có chất chỉ thị màu, chuyển từ t</t>
    </r>
    <r>
      <rPr>
        <sz val="13"/>
        <color indexed="10"/>
        <rFont val="Times New Roman"/>
        <family val="1"/>
      </rPr>
      <t>rắng sang tím</t>
    </r>
    <r>
      <rPr>
        <sz val="13"/>
        <color indexed="8"/>
        <rFont val="Times New Roman"/>
        <family val="1"/>
      </rPr>
      <t xml:space="preserve"> để báo hiệu cần thay
- Vôi soda có hình bán nguyệt để giảm khoảng trống, tăng tiết diện tiếp xúc giúp tối ưu khả năng hấp thụ khí CO2. 
- Độ bụi 0.11%, độ hấp thụ C02 là 209,2 lít/ kg
- Duy trì FiO2 dưới 0,5% trung binh là 17.4 giờ
- Vôi soda với thành phần chính gồm calcium hydroxide, natrium hydroxide, ethyl violet, nước. 
- Tương thích với các dòng máy gây mê của Draeger/ GE</t>
    </r>
  </si>
  <si>
    <t>Vật liệu cầm máu tự tiêu
Cellulose oxi hóa tái tổ hợp (oxidized regenerated cellulose)</t>
  </si>
  <si>
    <t>Mặt nạ gây mê dùng 1 lần</t>
  </si>
  <si>
    <t>- Vật liệu cầm máu dạng lưới không dệt tự tiêu dùng cho Phẫu thuật thần kinh.
- Vật liệu: cellulose oxi hóa tái tổ hợp (oxidized regenerated cellulose), kết cấu không dệt nhiều lớp với cơ chế tự tiêu giúp cầm máu nhanh chóng.
- Kích thước: 5x5cm, 2,5 x 2,5 cm
- Số lớp: 6 lớp 
- Tự tiêu 100% trong vòng 7-14 ngày 
- Lượng máu bị mất trước khi được cầm máu rất ít : ≥ 0.130g. Thời gian đạt được sự cầm máu: 64s. 
- Tiêu chuẩn chất lượng ISO, CE, FDA</t>
  </si>
  <si>
    <t>Mặt nạ gây mê gây mê dùng một lần với chất liệu PVC
Có đủ các size từ sơ sinh đến người lớn ( cỡ số 1-7)
Phần đệm với chất liệu PVC (không DEHP)
Môi trường hoạt động: nhiệt độ từ 10 đến 40 độ C, độ ẩm từ 10 đến 90%</t>
  </si>
  <si>
    <t xml:space="preserve">Vật liệu cầm máu tự tiêu Cellulose oxi hóa tái tổ hợp </t>
  </si>
  <si>
    <t>Hộp/Chiếc</t>
  </si>
  <si>
    <t xml:space="preserve">Ghi chú </t>
  </si>
  <si>
    <t>Tương đương vât tư :448096;448112</t>
  </si>
  <si>
    <r>
      <t xml:space="preserve">- Mặt nạ silicone sử dụng nhiều lần, dùng trong gây mê
- Chất liệu silicone y tế,  không chứa PVC &amp; DEHP. 
- </t>
    </r>
    <r>
      <rPr>
        <sz val="13"/>
        <color indexed="8"/>
        <rFont val="Times New Roman"/>
        <family val="1"/>
      </rPr>
      <t xml:space="preserve"> Với màu trong suốt giúp dễ quan sát. 
- Làm sạch và khử khuẩn bằng nhiệt
- Tiêu chuẩn chất lượng: CE/ISO</t>
    </r>
  </si>
  <si>
    <r>
      <t>- Bộ dây máy thở một lần dùng cho người lớn.
-</t>
    </r>
    <r>
      <rPr>
        <sz val="13"/>
        <color indexed="10"/>
        <rFont val="Times New Roman"/>
        <family val="1"/>
      </rPr>
      <t xml:space="preserve"> </t>
    </r>
    <r>
      <rPr>
        <sz val="13"/>
        <rFont val="Times New Roman"/>
        <family val="1"/>
      </rPr>
      <t xml:space="preserve">Bộ dây làm từ  vật liệu EVA hoặc PP hoặc PE hoặc TPE  không chứa cao su, không chứa PVC hoặc DEHP. </t>
    </r>
    <r>
      <rPr>
        <sz val="13"/>
        <color indexed="10"/>
        <rFont val="Times New Roman"/>
        <family val="1"/>
      </rPr>
      <t xml:space="preserve"> </t>
    </r>
    <r>
      <rPr>
        <sz val="13"/>
        <color indexed="8"/>
        <rFont val="Times New Roman"/>
        <family val="1"/>
      </rPr>
      <t xml:space="preserve">
- Chiều dài dây thở: Thuộc trong khoảng 150cm - 180cm. 
- Tích hợp cổng Luer-Lock (có nắp đậy bảo vệ) giúp trích mẫu thuận tiện.
- Tương thí</t>
    </r>
    <r>
      <rPr>
        <sz val="13"/>
        <color indexed="10"/>
        <rFont val="Times New Roman"/>
        <family val="1"/>
      </rPr>
      <t xml:space="preserve">ch với các máy gây mê hãng </t>
    </r>
    <r>
      <rPr>
        <sz val="13"/>
        <color indexed="8"/>
        <rFont val="Times New Roman"/>
        <family val="1"/>
      </rPr>
      <t>Drager
- Đảm bảo hệ thống kết nối và vận hành hoàn hảo trong phòng mổ, phòng hồi sức. Hạn chế rò khí, giúp quá trình test máy nhanh chóng và chính xác. 
- Có chứng chỉ CE/ISO</t>
    </r>
  </si>
  <si>
    <t>- Ống sonde dùng để cầm máu thực quản:
- Có 3 nòng: 1 nòng bơm bóng thực quản, 1 nòng bơm bóng dạ dày, 1 nòng hút dịch dạ dày.
- Chất liệu 100% silicone, gồm có 02 bóng : 01 bóng hình ống dài (bóng thực quản), 01 bóng tròn (bóng dạ dày)
- Có vạch cản quang
- Tiệt trùng</t>
  </si>
  <si>
    <t>Cái/Ống</t>
  </si>
  <si>
    <r>
      <t xml:space="preserve">- Ống thông dạ dày dùng để nuôi ăn dài ngày:
- 100% chất liệu silicon y tế cho tương thích sinh học cao, không chứa cao su.
- Có thể sử dụng tới 29 ngày
- Chất liệu mềm, dẻo dai </t>
    </r>
    <r>
      <rPr>
        <sz val="13"/>
        <color indexed="10"/>
        <rFont val="Times New Roman"/>
        <family val="1"/>
      </rPr>
      <t>làm tăng sự thoải mái cho bệnh nhân.</t>
    </r>
    <r>
      <rPr>
        <sz val="13"/>
        <rFont val="Times New Roman"/>
        <family val="1"/>
      </rPr>
      <t xml:space="preserve">
-Đầu ống thuôn, mềm dễ đưa vào </t>
    </r>
    <r>
      <rPr>
        <sz val="13"/>
        <color indexed="10"/>
        <rFont val="Times New Roman"/>
        <family val="1"/>
      </rPr>
      <t>và an toàn cho bệnh nhân</t>
    </r>
    <r>
      <rPr>
        <sz val="13"/>
        <rFont val="Times New Roman"/>
        <family val="1"/>
      </rPr>
      <t xml:space="preserve">
-Ống trong suốt dễ nhìn bằng mắt thường.
- Có đường cản quang, dễ dàng xác định chính xác vị trí của ống khi chụp XQ.
- Thân ống có nhiều điểm đánh dấu nên thuận tiện cho việc xác định vị trí khi đặt ống</t>
    </r>
  </si>
  <si>
    <r>
      <t>- Ống thông dạ dày dùng để nuôi ăn dài ngày:
- 100% chất liệu silicon y tế</t>
    </r>
    <r>
      <rPr>
        <sz val="13"/>
        <color indexed="10"/>
        <rFont val="Times New Roman"/>
        <family val="1"/>
      </rPr>
      <t xml:space="preserve"> mềm, dẻo dai,</t>
    </r>
    <r>
      <rPr>
        <sz val="13"/>
        <rFont val="Times New Roman"/>
        <family val="1"/>
      </rPr>
      <t xml:space="preserve"> tương thích sinh học cao, không chứa cao su.
- Có thể sử dụng tới 29 ngày
- Đầu ống thuôn, mềm
- Ống trong suốt dễ nhìn bằng mắt thường.
- Có đường cản quang, dễ dàng xác định chính xác vị trí của ống khi chụp XQ.
- Thân ống có nhiều điểm đánh dấu nên thuận tiện cho việc xác định vị trí khi đặt ống,</t>
    </r>
  </si>
  <si>
    <r>
      <t xml:space="preserve">- Bơm tiêm nước muối đóng gói sẵn, bơm tiêm vô trùng, chất liệu  polypropylenen, có chứa dung dịch natri clorua 0,9% vô khuẩn và không gây sốt. Bơm tiêm đảm bảo không chứa độc tính, vô trùng và, không gây sốt.
- </t>
    </r>
    <r>
      <rPr>
        <b/>
        <sz val="13"/>
        <rFont val="Times New Roman"/>
        <family val="1"/>
      </rPr>
      <t>Mỗi bơm tiêm bao gồm:</t>
    </r>
    <r>
      <rPr>
        <sz val="13"/>
        <rFont val="Times New Roman"/>
        <family val="1"/>
      </rPr>
      <t xml:space="preserve">
  + Bơm tiêm polypropylene với đầu </t>
    </r>
    <r>
      <rPr>
        <sz val="13"/>
        <color indexed="10"/>
        <rFont val="Times New Roman"/>
        <family val="1"/>
      </rPr>
      <t>tip BD Luer-Lok™</t>
    </r>
    <r>
      <rPr>
        <sz val="13"/>
        <rFont val="Times New Roman"/>
        <family val="1"/>
      </rPr>
      <t xml:space="preserve">
  + Nút chặn bằng cao su không latex
  + Dung dịch muối: natri clorua 9g/l (NaCl 0.9%)
  + Nước cất vô trùng, không chất bảo quản và  không gây sốt
- Thành bơm chứa Polypropylene</t>
    </r>
  </si>
  <si>
    <t>- Băng đạn của dụng cụ khâu cắt nối thẳng nội soi đa năng 60mm;
- Có 6 hàng ghim, ghim đóng 1.0mm - 2.3mm, ghim bằng titanium</t>
  </si>
  <si>
    <t>- Bộ vi ống thông có kèm dây dẫn, torque rời với đầu tip ống thông nhỏ 2.6F dành cho mạch máu chọn lọc.
- Lòng ống rộng 0.69 mm. 
- Ống thông được viền bằng sợi bện tungsten tăng khả năng hiển thị và duy trì hình dạng lòng trong ống. 
- Áp lực bơm lên tới 1000 psi. 
- Lớp phủ hydrophilic 65 cm. 
- Dây dẫn đi kèm 0.021 inch
- Chiều dài khả dụng 105cm hoặc 125 cm.</t>
  </si>
  <si>
    <t>- Bóng nong mạch máu ngoại biên có phủ thuốc, sử dụng dây dẫn 0.035" . 
 - Kích thước đường kính bóng 4mm -&gt; 12 mm; 
 - Chiều dài bóng 20mm -&gt; 150 mm.
 - Chiều dài Catheter 75cm -&gt; 130cm.
 - Dụng cụ mở đường loại: 5F-&gt; 7F.</t>
  </si>
  <si>
    <t>- Cannula hút tim trái, thân cannula thẳng, dễ uốn và có marker đánh dấu độ sâu. 
- Các cỡ 10Fr đến 13 Fr, chiều dài tổng thể 13 in (33cm).
- Loại 10Fr: đầu nối 1,5 in và có 8 lỗ thông hơi trên đầu.
- Loại 13Fr: đầu nối 2 in và có 14 lỗ thông hơi trên đầu.</t>
  </si>
  <si>
    <t>- Cannula thân bằng Silicon, dùng cho người lớn hoặc trẻ em
- Có bóng cỡ 15Fr (5.0mm), chiều dài 31.8cm.</t>
  </si>
  <si>
    <t>- Cây bàn chải vệ sinh nướu tích hợp hút dịch trên ống
- Chất liệu : TPE, PP
- Chiều dài 205mm
- Độ rộng của đầu nướu là : 17mm
- Tích hợp thêm chức năng của ống hút dịch cầm tay nằm trên thân bàn chải theo sự điều chỉnh của người sử dụng.
- Đầu ống được thiết kế khuôn đúc như silicon mểm dùng cho bệnh nhân có nướu nhạy cảm, dễ bị tổn thương.
- Vệ sinh loại bỏ những mảng bám lâu ngày 2 bên thành má trong miệng</t>
  </si>
  <si>
    <t>- Cung cấp oxy cho bệnh nhân mở khí quản và đặt nội khí quản
- Sử dụng 1 lần.
- Ống đựng oxy dài 15 cm để cung cấp oxy tạm thời.</t>
  </si>
  <si>
    <r>
      <t xml:space="preserve">- Đầu nối con sâu
- Chất liệu bằng nhựa
- Đóng gói tiệt trùng.
</t>
    </r>
    <r>
      <rPr>
        <sz val="13"/>
        <color indexed="10"/>
        <rFont val="Times New Roman"/>
        <family val="1"/>
      </rPr>
      <t>- Quy cách: 1 cái / 1 gói</t>
    </r>
  </si>
  <si>
    <r>
      <t xml:space="preserve">- Dây garo có khóa nhựa
- Chất liệu: Thun co dãn tốt
- Kích thước: Dài </t>
    </r>
    <r>
      <rPr>
        <sz val="13"/>
        <rFont val="Calibri"/>
        <family val="2"/>
      </rPr>
      <t>≥</t>
    </r>
    <r>
      <rPr>
        <sz val="13"/>
        <rFont val="Times New Roman"/>
        <family val="1"/>
      </rPr>
      <t xml:space="preserve"> 30cm, Rộng thuộc trong khoảng từ 2cm đến 2.5cm</t>
    </r>
  </si>
  <si>
    <r>
      <t xml:space="preserve"> - Chất liệu Polyethylene và Polypropylene, </t>
    </r>
    <r>
      <rPr>
        <sz val="13"/>
        <color indexed="10"/>
        <rFont val="Times New Roman"/>
        <family val="1"/>
      </rPr>
      <t xml:space="preserve">mềm dẻo </t>
    </r>
    <r>
      <rPr>
        <sz val="13"/>
        <color indexed="8"/>
        <rFont val="Times New Roman"/>
        <family val="1"/>
      </rPr>
      <t xml:space="preserve">
 - Hemostasis valve ngăn chặn máu rò rỉ
 - Holster giúp cố định và giữ các dụng cụ trong bộ đúng chỗ
 - Đủ các cỡ 4F, 5F, 6F, 7F, 8F dài 11cm, mỗi size được thiết kế màu sắc khác nhau.
 - Có kèm theo kim chọc mạch 18Gx 7cm </t>
    </r>
    <r>
      <rPr>
        <sz val="13"/>
        <color indexed="10"/>
        <rFont val="Times New Roman"/>
        <family val="1"/>
      </rPr>
      <t>(mã 4F không kèm kim)</t>
    </r>
    <r>
      <rPr>
        <sz val="13"/>
        <color indexed="8"/>
        <rFont val="Times New Roman"/>
        <family val="1"/>
      </rPr>
      <t xml:space="preserve">
 - Có khóa 3 ngã
 - Có Guidewire kèm (làm bằng thép không rỉ) có đầu cong hình J, đường kính 0.035'' hoặc 0.038”, dài 50cm.
 - Tiêu chuẩn chất lượng: </t>
    </r>
    <r>
      <rPr>
        <sz val="13"/>
        <color indexed="10"/>
        <rFont val="Times New Roman"/>
        <family val="1"/>
      </rPr>
      <t>ISO, CE (tiêu chuẩn châu âu),  FDA (Cục quản lý Dược phẩm và Thực phẩm Hoa Kỳ)</t>
    </r>
  </si>
  <si>
    <t>- Bộ dụng cụ bơm bóng áp lực cao:
- Áp lực tối đa 40 atm.
-  Thể tích bơm tiêm 30ml.
-  Bơm bóng với cả áp suất thấp lẫn áp suất cao.</t>
  </si>
  <si>
    <r>
      <t xml:space="preserve">-  Chất liệu PolyCarbonate.
 - </t>
    </r>
    <r>
      <rPr>
        <sz val="13"/>
        <color indexed="10"/>
        <rFont val="Times New Roman"/>
        <family val="1"/>
      </rPr>
      <t xml:space="preserve"> Đường kính trong (.093”/.25cm) . </t>
    </r>
    <r>
      <rPr>
        <sz val="13"/>
        <color indexed="8"/>
        <rFont val="Times New Roman"/>
        <family val="1"/>
      </rPr>
      <t xml:space="preserve">
 - Có luer xoay và đầu xoay đuổi khí. 
 - 246 kiểu và chịu áp lực 200, 500  PSI.
 - Khe thông suốt, dễ dàng vặn, moment xoắn tay nhỏ.
 - Manifold với van kiểm tra chức năng tích hợp có với 3 cổng, thân dạng half, núm điều khiển off, bên phải.
 - Tiêu chuẩn chất lượng: ISO, CE (tiêu chuẩn châu âu) và FDA-Mỹ
</t>
    </r>
  </si>
  <si>
    <r>
      <t xml:space="preserve">- Dây bơm đo áp lực cao
- Vật liệu làm bằng PVC, Nylon hoặc Polyurethane
- Chịu áp lực từ 500 psi( 34 bar), 900 psi ( 62 bar),1200 psi (83 bar) (tùy mã sản phẩm) với nhiều màu sắc khác nhau </t>
    </r>
    <r>
      <rPr>
        <sz val="13"/>
        <rFont val="Times New Roman"/>
        <family val="1"/>
      </rPr>
      <t>để dễ phân biệt,</t>
    </r>
    <r>
      <rPr>
        <sz val="13"/>
        <color indexed="8"/>
        <rFont val="Times New Roman"/>
        <family val="1"/>
      </rPr>
      <t xml:space="preserve">
- </t>
    </r>
    <r>
      <rPr>
        <sz val="13"/>
        <color indexed="10"/>
        <rFont val="Times New Roman"/>
        <family val="1"/>
      </rPr>
      <t>Chiều dài: 25, 51, 76, 122, 183 cm (10", 20", 30", 48", 72")</t>
    </r>
    <r>
      <rPr>
        <sz val="13"/>
        <color indexed="8"/>
        <rFont val="Times New Roman"/>
        <family val="1"/>
      </rPr>
      <t xml:space="preserve">
-</t>
    </r>
    <r>
      <rPr>
        <sz val="13"/>
        <rFont val="Times New Roman"/>
        <family val="1"/>
      </rPr>
      <t xml:space="preserve"> Tiêu chuẩn chất lượng: ISO, CE (tiêu chuẩn châu âu) hoặc FDA (Cục quản lý dược phẩm và thực phẩm Hoa Kỳ)</t>
    </r>
  </si>
  <si>
    <r>
      <t xml:space="preserve">- Lõi làm bằng thép không gỉ dùng trong thủ thuật chẩn đoán.
- Lớp Heparin giúp giảm ngưng tập huyết khối
- Đầu dây dạng chữ J: 1,5 hoặc 3 hoặc 6 hoặc 15 mm.
- </t>
    </r>
    <r>
      <rPr>
        <sz val="13"/>
        <color indexed="10"/>
        <rFont val="Times New Roman"/>
        <family val="1"/>
      </rPr>
      <t>Đường kính dây:  0.018'',0.21'', 0.25'', 0.35'', 0.38''
- Chiều dài dây:  80cm, 150cm, 180cm và 260cm;</t>
    </r>
    <r>
      <rPr>
        <sz val="13"/>
        <rFont val="Times New Roman"/>
        <family val="1"/>
      </rPr>
      <t xml:space="preserve">
- Tiêu chuẩn chất lượng: ISO, CE (tiêu chuẩn châu âu) và FDA
 (Cục quản lý dược phẩm và thực phẩm Hoa Kỳ)</t>
    </r>
  </si>
  <si>
    <t>-  Lõi là hợp kim Nitinol siêu đàn hồi.
-  Lớp ngoài là Polyurethane, tăng tính cản quang bằng lớp Tungsten.
-  Lớp phủ ái nước 
- Hình dạng đầu tip: đầu thẳng, đầu cong (Straight, Angled)
- Kích thước: 
    + Chiều dài dây dẫn: 150 cm
    + Chiều dài của phần đầu linh hoạt: 3 cm
    +  Đường kính: 0.035'', 0.025''</t>
  </si>
  <si>
    <t>-  Lõi là vật liệu Nitinol, hợp kim siêu đàn hồi.
-  Lớp ngoài là Polyurethane, tăng tính cản quang bằng lớp Tungsten
-  Lớp phủ ái nước 
-  Hình dạng đầu: đầu cong, đầu thẳng (Angled, Straight)
-  Kích thước: 
    + Chiều dài dây dẫn: 260 cm
    + Chiều dài của phần đầu linh hoạt: 3 cm
    +  Đường kính: 0.035''</t>
  </si>
  <si>
    <t>Dây dẫn đường có lớp ái nước, dài 150 cm</t>
  </si>
  <si>
    <t>Dây dẫn đường có lớp ái nước, dài 260 cm</t>
  </si>
  <si>
    <t>- Cấu tạo gồm:
 + Kim chọc mạch cỡ 18G/ 20G
 + Mini plastic guide wire cỡ 0.025'' hoặc 0.035", dài ≥ 45cm
 + Bơm tiêm 2.5ml
 + Introducer sheath
 + Dilator (que nong)
 + Dao rạch da
 - Đặc điểm:
 + Van cầm máu kiểu Cross-Cut
 + Kích thước: cỡ 4F, 5F, 6F, 7F, 8F, dài 7cm, 10cm</t>
  </si>
  <si>
    <t>- Cấu tạo: 3 lớp
- Kích thước: đường kính 4Fr - 5Fr , dạng đuôi heo. 
- Chiều dài ống:  110cm.
- Tương thích guidewire 0.038''.
- Giới hạn áp lực 4Fr: 750psi, 5Fr: 1000psi.</t>
  </si>
  <si>
    <r>
      <t xml:space="preserve">- Cấu tạo: công nghệ sợi bện kép
- Vật liệu thành ống: các loại Polyamide khác nhau trong cấu trúc ống 2 lớp
- </t>
    </r>
    <r>
      <rPr>
        <sz val="13"/>
        <color indexed="10"/>
        <rFont val="Times New Roman"/>
        <family val="1"/>
      </rPr>
      <t>Hình dạng đầu cho can thiệp qua đường quay: Brachial Type</t>
    </r>
    <r>
      <rPr>
        <sz val="13"/>
        <color indexed="8"/>
        <rFont val="Times New Roman"/>
        <family val="1"/>
      </rPr>
      <t xml:space="preserve"> 
 -Kích cỡ: 5Fr 
- Tương thích guidewire 0.038''
 - Đường kính 5Fr, chiều dài 100cm - 120cm.</t>
    </r>
  </si>
  <si>
    <r>
      <t>- Van cầm máu chất liệu Polycarbonate
 - Loại đóng mở bằng lò xo, có van kép
 -  C</t>
    </r>
    <r>
      <rPr>
        <sz val="13"/>
        <color indexed="10"/>
        <rFont val="Times New Roman"/>
        <family val="1"/>
      </rPr>
      <t>ó kèm insertion tool bằng kim loại và torque điều khiển</t>
    </r>
    <r>
      <rPr>
        <sz val="13"/>
        <color indexed="8"/>
        <rFont val="Times New Roman"/>
        <family val="1"/>
      </rPr>
      <t xml:space="preserve">
 - Dây dẫn 0.014"
 -  Đường kính trong 2.44 mm.
- Tiêu chuẩn chất lượng: ISO, CE (Tiêu chuẩn châu âu) và FDA (cục quản lý dược phẩm và thực phẩm Hoa Kỳ)</t>
    </r>
  </si>
  <si>
    <r>
      <t>- Bộ kết nối Manifold chất liệu Polycarbonate đường kính 0.093''.
- Áp lực truyền</t>
    </r>
    <r>
      <rPr>
        <sz val="13"/>
        <color indexed="10"/>
        <rFont val="Times New Roman"/>
        <family val="1"/>
      </rPr>
      <t xml:space="preserve"> lên tới 500 PSI có 2</t>
    </r>
    <r>
      <rPr>
        <sz val="13"/>
        <color indexed="8"/>
        <rFont val="Times New Roman"/>
        <family val="1"/>
      </rPr>
      <t>, 3 cổng phù hợp với các mục đích sử dụng khác nhau. 
- Cổng xoay phải/trái On hoặc Off</t>
    </r>
  </si>
  <si>
    <t xml:space="preserve"> - Chất liệu polycarbonate  
- Cơ chế khóa luồng giúp tạo áp lực chính xác, tối đa đến 30 atm; 
 - Thể tích xy lanh 20ml, có kèm tubing dài 33 cm nối sẵn với đầu tip của xy lanh
 - Phụ kiện tùy chọn: Van cầm máu gồm dạng lòng rộng đến 9F, dạng lòng nhỏ 7F 
 - Có dụng cụ hỗ trợ đi dây wire chất liệu plastic hoặc kim loại
 - Tiệt khuẩn
- Tiêu chí chất lượng: ISO, CE (tiêu chuẩn châu âu), FDA (Cục quản lý Dược phẩm và Thực phẩm Hoa Kỳ)  </t>
  </si>
  <si>
    <t xml:space="preserve">- Ống thông chẩn đoán mạch vành
- Thân ống thông và tip làm bằng chất liệu cản quang
- Có các loại JL, JR, AL, AR
- Loại có lỗ bên hoặc không có lỗ bên
- Đủ các kích cỡ 4F, 5F dài 100cm/125cm
- Dùng được với guide wire 0.035”/0.038”
- Chịu áp lực dòng chảy cao 1,200 psi/ 81.6 bar
- Tiêu chuẩn chất lượng: ISO, CE (tiêu chuẩn châu âu) và FDA (Cục quản lý Dược phẩm và Thực phẩm Hoa Kỳ) </t>
  </si>
  <si>
    <t>Dụng cụ mở đường quay (sheath Introducer) 4F, 5F, 6F
- Chất liệu Polyethylene và Polypropylene, 
-  Có van cầm máu giúp ngăn chặn máu rò rỉ
- Có thiết kế holster giúp cố định và giữ các dụng cụ trong bộ đúng chỗ
- Có Guidewire kèm (làm bằng thép không rỉ) có đầu cong hình J, đường kính 0.018”, dài 40cm
- Có kèm theo kim chọc mạch 21Gx 4cm , có khóa 3 ngã
- Đủ các cỡ 4F, 5F, 6F dài 7 cm, 11 cm, 23 cm mỗi size được thiết kế màu sắc khác nhau.
- Tiêu chuẩn chất lượng: ISO, CE (tiêu chuẩn châu âu) và FDA-Mỹ</t>
  </si>
  <si>
    <t>- Có van cầm máu
- Chất liệu: Polyethylene và Polypropylene
-  Có Guirewire làm bằng thép không rỉ, đường kính 0.018”, dài 40cm
- Có kèm theo kim chọc mạch 21Gx 4cm, có khóa 3 ngã
- Đủ các cỡ 4F, 5F, 6F dài ít nhất 7cm
- Tiêu chuẩn chất lượng: ISO, CE (tiêu chuẩn châu âu) và FDA (Cục quản lý Dược phẩm và Thực phẩm Hoa Kỳ)</t>
  </si>
  <si>
    <t>- Bộ dụng cụ mở đường vào động mạch quay có công nghệ thành siêu mỏng làm giảm đi 1Fr đường kính ngoài của sheath mà vẫn giữ được kích cỡ đường kính trong như các sheath tương tự.
- Chất liệu: Lớp vỏ bằng ETFE, phủ lớp ái nước
- Mini guidewire plastic cỡ 0.025" x 45cm;
- Đường kính 5F, 6F, 7F, dài 10cm hoặc 16cm</t>
  </si>
  <si>
    <t>- Chất liệu: nhựa PVC, trắng trong, có hai đầu nối.
 - Chiều dài 2m
 - Đóng gói bằng túi đóng tiệt trùng. Quy cách: 01 cái/túi (đóng 2 lớp)
 - Không bị bẹp khi hút
 - Tiêu chuẩn ISO 13485</t>
  </si>
  <si>
    <r>
      <t xml:space="preserve">- Dây hút đàm có kiểm soát
 - Chất liệu nhựa y tế PVC mềm dẻo dễ nhìn. 
 - Có van kiểm soát. 
 - Bề mặt nhám, chống dính vào thành ống, chịu được áp lực cao và không bị bẹp khi hút. 
 - Có 2 mắt phụ. 
 </t>
    </r>
    <r>
      <rPr>
        <sz val="13"/>
        <color indexed="10"/>
        <rFont val="Times New Roman"/>
        <family val="1"/>
      </rPr>
      <t>- Các số 6, 8, 10, 12, 14, 16, 18</t>
    </r>
    <r>
      <rPr>
        <sz val="13"/>
        <color indexed="8"/>
        <rFont val="Times New Roman"/>
        <family val="1"/>
      </rPr>
      <t xml:space="preserve">
 - Đã tiệt trùng.
 - Tiêu chuẩn chất lượng: ISO/CE và FDA (Cục quản lý Thực phẩm và Dược phẩm Hoa Kỳ)</t>
    </r>
  </si>
  <si>
    <t xml:space="preserve">Dây máy thở gây mê co giãn dùng cho trẻ em
</t>
  </si>
  <si>
    <t>- Độ dài: Thuộc trong khoảng 150cm -&gt;165cm
- Chống xoắn, gập.</t>
  </si>
  <si>
    <r>
      <t>Dây truyền dịch đếm giọt có bộ chỉnh giọt
 - Chất liệu: nhựa PVC mềm dẻo, dai, độ đàn hồi cao, không gãy gập khi bảo quản và sử dụng. Không chứa DEHP.
 - Mở khóa chỉnh giọt, mồi dịch tiếp tục đến 3/4 bầu đếm giọt.
 - Độ dài dây dẫn ≥ 1500mm.
 - Tiệt trùng.
 - T</t>
    </r>
    <r>
      <rPr>
        <sz val="13"/>
        <color indexed="10"/>
        <rFont val="Times New Roman"/>
        <family val="1"/>
      </rPr>
      <t>iêu chuẩn chất lượng: CE (tiêu chuẩn Châu Âu)</t>
    </r>
  </si>
  <si>
    <r>
      <t xml:space="preserve">- Hai miếng dán cố định hai bên má bệnh nhân, </t>
    </r>
    <r>
      <rPr>
        <sz val="13"/>
        <color indexed="10"/>
        <rFont val="Times New Roman"/>
        <family val="1"/>
      </rPr>
      <t>bằng chất liệu hydrocolloid có độ pH giống như da</t>
    </r>
    <r>
      <rPr>
        <sz val="13"/>
        <color indexed="8"/>
        <rFont val="Times New Roman"/>
        <family val="1"/>
      </rPr>
      <t>, không gây dị ứng.
- Băng cố định vùng gáy.
- Phần cố định nội khí quản, có thể di chuyển được.
- Có bộ phận chống cắn ống nội khí quản.</t>
    </r>
  </si>
  <si>
    <t>- Chiết xuất từ acid hypoclorous;
- Sử dụng cho vết thương mạn tính; vết thương cấp tính; vết thương phẫu thuật</t>
  </si>
  <si>
    <t>Gói 2025 chuyển HCSP</t>
  </si>
  <si>
    <r>
      <t xml:space="preserve">Gạc dẫn lưu tiệt trùng
- Chất liệu vải không dệt Polyester, thấm nước;
- </t>
    </r>
    <r>
      <rPr>
        <sz val="13"/>
        <color indexed="10"/>
        <rFont val="Times New Roman"/>
        <family val="1"/>
      </rPr>
      <t>Gạc được may thành sợi</t>
    </r>
    <r>
      <rPr>
        <sz val="13"/>
        <color indexed="8"/>
        <rFont val="Times New Roman"/>
        <family val="1"/>
      </rPr>
      <t xml:space="preserve">
- Kích thước:1cmx200cm, dày 4 lớp và được quấn lại thành cuộn</t>
    </r>
  </si>
  <si>
    <r>
      <t xml:space="preserve">Gạc hút dịch </t>
    </r>
    <r>
      <rPr>
        <sz val="13"/>
        <color indexed="10"/>
        <rFont val="&quot;Times New Roman&quot;"/>
      </rPr>
      <t>không dính</t>
    </r>
    <r>
      <rPr>
        <sz val="13"/>
        <color indexed="8"/>
        <rFont val="&quot;Times New Roman&quot;"/>
      </rPr>
      <t xml:space="preserve"> vết thương</t>
    </r>
  </si>
  <si>
    <r>
      <t xml:space="preserve">Gạc hút dịch thẳng đứng tạo gel </t>
    </r>
    <r>
      <rPr>
        <sz val="13"/>
        <color indexed="10"/>
        <rFont val="Times New Roman"/>
        <family val="1"/>
      </rPr>
      <t>diệt trùng</t>
    </r>
    <r>
      <rPr>
        <sz val="13"/>
        <color indexed="8"/>
        <rFont val="Times New Roman"/>
        <family val="1"/>
      </rPr>
      <t xml:space="preserve">
- Thành phần: sợi </t>
    </r>
    <r>
      <rPr>
        <sz val="13"/>
        <color indexed="10"/>
        <rFont val="Times New Roman"/>
        <family val="1"/>
      </rPr>
      <t>calcium alginate, các sợi Alginate bạc</t>
    </r>
    <r>
      <rPr>
        <sz val="13"/>
        <color indexed="8"/>
        <rFont val="Times New Roman"/>
        <family val="1"/>
      </rPr>
      <t xml:space="preserve">
- Dùng cho các vết thương nông hoặc sâu, dịch tiết nhiều, đã bị nhiễm trùng hoặc có nguy cơ nhiễm trùng
- Thấm hút dịch theo chiều thẳng đứng.
- Kích cỡ: 10cm x 10cm
- Đóng gói tiệt trùng</t>
    </r>
  </si>
  <si>
    <r>
      <t xml:space="preserve">Gạc hút dịch thẳng đứng tạo </t>
    </r>
    <r>
      <rPr>
        <sz val="13"/>
        <color indexed="10"/>
        <rFont val="Times New Roman"/>
        <family val="1"/>
      </rPr>
      <t>gel diệt trùng, sợi Alginate bạc</t>
    </r>
    <r>
      <rPr>
        <sz val="13"/>
        <color indexed="8"/>
        <rFont val="Times New Roman"/>
        <family val="1"/>
      </rPr>
      <t xml:space="preserve"> 10cm x 10cm</t>
    </r>
  </si>
  <si>
    <t xml:space="preserve">- Chất liệu 100% sợi cotton, thấm hút
- Gấp thành từng miếng
- Kích thước 10cm x 10cm, dày 8 lớp </t>
  </si>
  <si>
    <t>- Chất liệu: vải không dệt tẩm sẵn cồn 70%.
- Đóng gói riêng từng miếng
- Kích thước: 3cm/3.25cm x 3cm</t>
  </si>
  <si>
    <r>
      <t>- Thành phần được sản xuất từ 100 % cotton
-</t>
    </r>
    <r>
      <rPr>
        <sz val="13"/>
        <color indexed="10"/>
        <rFont val="Times New Roman"/>
        <family val="1"/>
      </rPr>
      <t xml:space="preserve"> Đóng gói tiệt trùng từng miếng</t>
    </r>
  </si>
  <si>
    <r>
      <t xml:space="preserve">
'- </t>
    </r>
    <r>
      <rPr>
        <b/>
        <sz val="13"/>
        <rFont val="Times New Roman"/>
        <family val="1"/>
      </rPr>
      <t>Thành phần:</t>
    </r>
    <r>
      <rPr>
        <sz val="13"/>
        <rFont val="Times New Roman"/>
        <family val="1"/>
      </rPr>
      <t xml:space="preserve"> 
+ Lõi thấm hút: 80% viscose, 20% polyester
+ Phim: polyethylene
- Có khả năng thấm hút cao được bao phủ cả hai mặt bằng màng polyetylen đục lỗ mịn.
-</t>
    </r>
    <r>
      <rPr>
        <sz val="13"/>
        <color indexed="10"/>
        <rFont val="Times New Roman"/>
        <family val="1"/>
      </rPr>
      <t xml:space="preserve"> Ít dính vết t</t>
    </r>
    <r>
      <rPr>
        <sz val="13"/>
        <rFont val="Times New Roman"/>
        <family val="1"/>
      </rPr>
      <t>hương 
- Vô trùng</t>
    </r>
  </si>
  <si>
    <r>
      <t>- Chất liệu vải không dệt Polyester, thấm nước;</t>
    </r>
    <r>
      <rPr>
        <sz val="13"/>
        <color indexed="8"/>
        <rFont val="Times New Roman"/>
        <family val="1"/>
      </rPr>
      <t xml:space="preserve">
- Kích thước:1cmx200cm, dày 4 lớp và được quấn lại thành cuộn</t>
    </r>
  </si>
  <si>
    <t>- Băng bảo vệ với lớp màng film polyurethane trong suốt tự dính.
- Mặt ngoài chống thấm nước, chống vi trùng xâm nhập
- Khả năng thoát hơi nước 
- Chất kết dinh: keo polyacrylate ít gây dị ứng, không có latex
- Kích thước: 10cm x 10m</t>
  </si>
  <si>
    <t>Băng dán vết thương 15cm x 20 cm</t>
  </si>
  <si>
    <r>
      <t>-  Chất liệu PolyCarbonate.
 -  Đường kính tron</t>
    </r>
    <r>
      <rPr>
        <sz val="13"/>
        <color indexed="10"/>
        <rFont val="Times New Roman"/>
        <family val="1"/>
      </rPr>
      <t xml:space="preserve">g (0.093”/0.25cm) . </t>
    </r>
    <r>
      <rPr>
        <sz val="13"/>
        <color indexed="8"/>
        <rFont val="Times New Roman"/>
        <family val="1"/>
      </rPr>
      <t xml:space="preserve">
 - Có luer xoay và đầu xoay đuổi khí. 
 - </t>
    </r>
    <r>
      <rPr>
        <sz val="13"/>
        <color indexed="10"/>
        <rFont val="Times New Roman"/>
        <family val="1"/>
      </rPr>
      <t>C</t>
    </r>
    <r>
      <rPr>
        <sz val="13"/>
        <color indexed="8"/>
        <rFont val="Times New Roman"/>
        <family val="1"/>
      </rPr>
      <t>hịu áp lực 200 hoặc 500  PSI.
 - Khe thông suốt
 - Manifold với van kiểm tra chức năng tích hợp có với 3 cổng, thân dạng half, núm điều khiển off, bên phải.
 - Tiêu chuẩn chất lượng: ISO, CE (tiêu chuẩn châu âu) và FDA (Cục quản lý Thực phẩm và Dược phẩm Hoa Kỳ)</t>
    </r>
  </si>
  <si>
    <t xml:space="preserve">- Lõi đoạn gần phủ lớp chống thấm nước 
- Lõi đoạn xa phủ lớp ái nước
- Lõi parabol không điểm chuyển tiếp 
- Thiết kế đầu tip: Core-To-Tip
- Chiều dài dây dẫn: 190 cm, Tip load: 0.8 g
- Lõi Radiopaque dài 3 cm.
</t>
  </si>
  <si>
    <r>
      <t xml:space="preserve">Dây dẫn can thiệp mạch vành phủ lớp ái nước chiều </t>
    </r>
    <r>
      <rPr>
        <sz val="13"/>
        <color indexed="10"/>
        <rFont val="Times New Roman"/>
        <family val="1"/>
      </rPr>
      <t>dài lên đến 190cm</t>
    </r>
  </si>
  <si>
    <t>Gạc hút dịch thẳng  đứng tiệt khuẩn 10cm x10cm</t>
  </si>
  <si>
    <r>
      <t xml:space="preserve">
'- Thành phần: sợi </t>
    </r>
    <r>
      <rPr>
        <sz val="13"/>
        <rFont val="Times New Roman"/>
        <family val="1"/>
      </rPr>
      <t>calcium alginate, các sợi Alginate bạc</t>
    </r>
    <r>
      <rPr>
        <sz val="13"/>
        <color indexed="8"/>
        <rFont val="Times New Roman"/>
        <family val="1"/>
      </rPr>
      <t xml:space="preserve">
- Dùng cho các vết thương nông hoặc sâu, dịch tiết nhiều, đã bị nhiễm trùng hoặc có nguy cơ nhiễm trùng
- Thấm hút dịch theo chiều thẳng đứng.
- Kích cỡ: 10cm x 10cm
- Đóng gói tiệt trùng</t>
    </r>
  </si>
  <si>
    <r>
      <t xml:space="preserve">- Thành phần 80% Cellulose Ethyl Sulfonate Fibre </t>
    </r>
    <r>
      <rPr>
        <sz val="13"/>
        <color indexed="10"/>
        <rFont val="Times New Roman"/>
        <family val="1"/>
      </rPr>
      <t xml:space="preserve">, </t>
    </r>
    <r>
      <rPr>
        <sz val="13"/>
        <rFont val="Times New Roman"/>
        <family val="1"/>
      </rPr>
      <t>20% Cellulose Fibre
 - Được khử trùng bằng chiếu xạ gamma
- Tạo thành một loại gel khi tiếp xúc với dịch tiết của vết thương, có tác dụng giữ lại vi trùng trong băng;
- Kích thước: 10cm x10 cm
- Tiêu chuẩn kỹ thuật: ISO, EC</t>
    </r>
  </si>
  <si>
    <t>Gạc hút dịch thẳng  đứng có các sợi Alginate bạc 10cmx10cm</t>
  </si>
  <si>
    <t xml:space="preserve">- Miếng dán sát khuẩn có chứa Chlorhexidine Gluconate 2% dùng cố định catheter tĩnh mạch trung tâm
- Màng film Polyurethane 3-10%, phủ lớp keo Acrylate 5- 15%; chính giữa có Gel CHG kháng khuẩn 35-45%, kích thước 3 x 4cm thấm hút tốt (8 lần trọng lượng của lớp gel với dung dịch muối và 3 lần trọng lượng với máu); xung quanh viền vải không dệt, có rãnh xẻ sâu, khả năng chịu lực lên đến 3,5 kg,
- Kích thước 10cm x12cm
- Thời gian lưu 7 ngày
- Đóng gói tiệt khuẩn từng miếng       
- Tiêu chuẩn chất lượng: ISO, CE (Châu Âu), FDA (Cục quản lý Thực phẩm và Dược phẩm Hoa Kỳ)
- Sản xuất: Các nước thuộc G7                                                            </t>
  </si>
  <si>
    <t>- Băng dán điều trị loét cho vùng cùng cụt dùng cho phòng ngừa và điều trị tổn thương tỳ đè.
- Kích thước: 16cm x 20 cm.
- Thành phần: Màng film polyurethane siêu thấm, vải không dệt, bọt Polyurethane, Silicon.</t>
  </si>
  <si>
    <t>- Thành phần làm từ cấc chất liệu có khả năng thấm hút và kháng khuẩn cao như: Polyethyene, polyurethane, aginate, cellulose, natri polyacrylate 
- Lõi siêu thấm hút có thể hấp thu 20 lần trọng lượng của chính nó.
- Không dính vào vết thương khi tháo băng
- Vô trùng
- Kích thước: 10cmx10cm 
- Tiêu chuẩn kỹ thuật: ISO, EC</t>
  </si>
  <si>
    <t>Băng dán vết thương  20cm x 20cm</t>
  </si>
  <si>
    <t>Băng dán vết thương  10cm x 10cm</t>
  </si>
  <si>
    <t>- Hấp thụ dịch tốt
- Có lớp film Polyurethane thông thoáng, không thấm nước, chống vi khuẩn và vi rút, có viền băng keo, vô trùng
- Diện tích vùng hút: ≥176 cm2
- Kích thước: 15x20 cm
- Tiêu chuẩn kỹ thuật: ISO, EC (Tiêu chuẩn Châu Âu)</t>
  </si>
  <si>
    <t>- Thành phần làm từ cấc chất liệu có khả năng thấm hút và kháng khuẩn cao như: Polyethyene, polyurethane, aginate, cellulose, natri polyacrylate 
- Lõi siêu thấm hút có thể hấp thu 20 lần trọng lượng của chính nó.
- Không dính vào vết thương khi tháo băng
- Vô trùng
- Kích thước: 15cm x 20cm</t>
  </si>
  <si>
    <t>Chỉ không tan tổng hợp đơn sợi số 2/0, 2 kim thẳng dài 70mm</t>
  </si>
  <si>
    <t>- Vải lụa trắng, 100% sợi cellulose acetate;
- Có kiểm tra vi sinh
- Kích thước 2.5cm x 5m</t>
  </si>
  <si>
    <t>- Bộ catheter động mạch theo dõi huyết áp xâm lấn và lấy máu.
- Kim bằng thép không gỉ, kích cỡ 20G, dài 80mm
- Cannula 0.8 -&gt; 0.95G, dài 50mm
- Dây dẫn đường bằng thép không gỉ, dài 25cm
- Catheter bằng FEP
- Khóa luer lock để cố định
- Xuất xứ: Các nước thuộc G7</t>
  </si>
  <si>
    <r>
      <t xml:space="preserve">- Bộ dẫn truyền cảm ứng 1 đường tích hợp DPT dùng để theo dõi huyết áp động mạch xâm lấn liên tục cho kết quả đọc chính xác, dễ sử dụng. 
- </t>
    </r>
    <r>
      <rPr>
        <b/>
        <sz val="13"/>
        <color indexed="8"/>
        <rFont val="Times New Roman"/>
        <family val="1"/>
      </rPr>
      <t>Bộ gồm</t>
    </r>
    <r>
      <rPr>
        <sz val="13"/>
        <color indexed="8"/>
        <rFont val="Times New Roman"/>
        <family val="1"/>
      </rPr>
      <t xml:space="preserve">: 
+ 1 đoạn dây có đường sọc đỏ chiều dài 180cm và đoạn dây có đường sọc xanh dài 150cm, làm bằng vật liệu PVC không latex. 
+ Khóa 4 ngã nguyên liệu Polycarbonate. 
+ Bộ truyền dịch không lỗ nguyên liệu PVC không DEHP dài 180cm±3cm, 
+ Tương thích với các loại monitor, dây cable </t>
    </r>
  </si>
  <si>
    <r>
      <t xml:space="preserve">Bộ dẫn truyền cảm ứng 1 đường tích hợp DPT dùng để theo dõi huyết áp động mạch xâm lấn liên tục cho kết quả đọc chính xác, dễ sử dụng. 
- Bộ gồm: 
+ 1 đoạn dây có đường sọc đỏ chiều dài 180cm và đoạn dây có đường sọc xanh dài 150cm, làm bằng vật liệu PVC không latex. 
+ Khóa 4 ngã nguyên liệu Polycarbonate. 
</t>
    </r>
    <r>
      <rPr>
        <sz val="13"/>
        <color indexed="10"/>
        <rFont val="Times New Roman"/>
        <family val="1"/>
      </rPr>
      <t xml:space="preserve">+ Bộ truyền dịch không lỗ nguyên liệu PVC không DEHP dài 180cm±3cm, </t>
    </r>
    <r>
      <rPr>
        <sz val="13"/>
        <color indexed="8"/>
        <rFont val="Times New Roman"/>
        <family val="1"/>
      </rPr>
      <t xml:space="preserve">
+ Tương thích với các loại monitor, dây cable </t>
    </r>
  </si>
  <si>
    <t>- Dây nối dùng trong truyền thuốc qua bơm tiêm điện
- Chất liệu:  PVC, mềm dẻo, trong suốt, chống xoắn.
- Chiều dài: 140 ± 10cm
- Đầu nối male và female, tương thích với các loại bơm tiêm và catheter, đảm bảo không rò gỉ 
- Tiệt khuẩn
- Tiêu chuẩn chất lượng:  ISO/CE/FDA</t>
  </si>
  <si>
    <t>- Bộ gồm ống nong, dây dẫn hướng (guide wire), dao mổ nhỏ, bơm tiêm, kim tiêm.
- Đường kính 0.097cm
- Chiều dài: thuộc trong khoảng từ 100cm -&gt; 150cm</t>
  </si>
  <si>
    <t>Bơm tiêm 1ml kèm kim các cỡ</t>
  </si>
  <si>
    <t>- Dung tích 1ml
-  Cỡ kim: 23G*1, 25G*1, 26G*1/2….
- Piston và xy lanh được làm bằng nhựa PP y tế;
- Tiệt trùng bằng khí EO;
- Đóng gói tiệt trùng từng cái.</t>
  </si>
  <si>
    <t xml:space="preserve">Bơm tiêm 1ml </t>
  </si>
  <si>
    <r>
      <t>- Dung tích 20ml kèm</t>
    </r>
    <r>
      <rPr>
        <sz val="13"/>
        <color indexed="10"/>
        <rFont val="Times New Roman"/>
        <family val="1"/>
      </rPr>
      <t xml:space="preserve"> kim các cỡ.</t>
    </r>
    <r>
      <rPr>
        <sz val="13"/>
        <color indexed="8"/>
        <rFont val="Times New Roman"/>
        <family val="1"/>
      </rPr>
      <t xml:space="preserve">
- Chất liệu được làm bằng nhựa y tế
- Khử vô trùng bằng khí EO, 
- Đóng gói tiệt trùng từng cái.
- Tiêu chuẩn ISO,CE, TCVN.</t>
    </r>
  </si>
  <si>
    <r>
      <t>- Dung tích</t>
    </r>
    <r>
      <rPr>
        <sz val="13"/>
        <color indexed="10"/>
        <rFont val="Times New Roman"/>
        <family val="1"/>
      </rPr>
      <t xml:space="preserve"> 3ml kèm kim các cỡ.</t>
    </r>
    <r>
      <rPr>
        <sz val="13"/>
        <color indexed="8"/>
        <rFont val="Times New Roman"/>
        <family val="1"/>
      </rPr>
      <t xml:space="preserve">
- Piston và xy lanh được làm bằng nhựa PP y tế;
- Khử vô trùng bằng khí EO;
- Đóng gói tiệt trùng từng cái;
- Tiêu chuẩn ISO</t>
    </r>
  </si>
  <si>
    <r>
      <t>- Dung tích 5m</t>
    </r>
    <r>
      <rPr>
        <sz val="13"/>
        <color indexed="10"/>
        <rFont val="Times New Roman"/>
        <family val="1"/>
      </rPr>
      <t xml:space="preserve">l kèm kim các cỡ. </t>
    </r>
    <r>
      <rPr>
        <sz val="13"/>
        <color indexed="8"/>
        <rFont val="Times New Roman"/>
        <family val="1"/>
      </rPr>
      <t xml:space="preserve">
- Chất liệu được làm bằng nhựa y tế
- Khử vô trùng bằng khí EO;
- Đóng gói tiệt trùng từng cái;
- Tiêu chuẩn ISO, CE, TCVN.</t>
    </r>
  </si>
  <si>
    <t>- Dung tích 50ml, cho ăn. 
- Chất liệu được làm bằng nhựa y tế
- Khử vô trùng bằng khí EO.
- Đóng gói tiệt trùng từng cái.
- Tiêu chuẩn ISO, CE, TCVN.</t>
  </si>
  <si>
    <t>- Chất liệu van, bóp bóng, mặt nạ bằng silicone. 
- Số lần sử dụng: 1 lần
- Kèm túi giúp thở</t>
  </si>
  <si>
    <t>- Khóa ba ngã gồm:
- 2 đầu kết nối có nắp vặn khóa đóng mở được và khóa luer-lock.
- Có dây nối dài 25cm mềm dẻo làm từ nhựa nguyên sinh trong suốt, không chứa độc tố. 
- Tiệt trùng
-  Kết nối chặt chẽ với kim tiêm và dây truyền dịch qua các khớp nối mà không bị rò rỉ dịch trong quá trình truyền chất lỏng. 
- Tiêu chuẩn: ISO, CE</t>
  </si>
  <si>
    <t>- Kim chọc mạch quay, đùi các cỡ
- Kim luồn loại không cánh, không cửa. 
- Catheter bằng chất liệu ETFE.
- Khoang chứa máu trong suốt
- Thời gian lưu kim lên đến 72h</t>
  </si>
  <si>
    <t xml:space="preserve">- Chất liệu: Thủy tinh 
- Kích thước: 25.4 x 76.2 mm
- Độ dày: 1mm - 1.2mm            </t>
  </si>
  <si>
    <t>- Lọ đựng bệnh phẩm sử dụng lấy đàm để xét nghiệm, nắp vặn.
- Chất liệu: nhựa PP/PS
- Dung tích 30ml
- Miệng hình ô van</t>
  </si>
  <si>
    <t>- Hiệu suất lọc vi khuẩn: ≥ 99.9995%
- Hiệu suất lọc vi rút: ≥ 99.9995% 
- Độ ẩm của khí ở ngõ ra (với VT =500ml)  ≥ 31mg/L
- Tiệt trùng bằng khí EO</t>
  </si>
  <si>
    <t>- Băng trong phủ keo Acrylic
 - Chất liệu: polyurethane, vải không dệt
 - Kích thước 7.5 cm x 7.5 cm
 - Tiêu chuẩn: ISO 13485 hoặc CE (Tiêu chuẩn Châu Âu) và FDA (cục quản lý dược phẩm và thực phẩm Hoa Kỳ).</t>
  </si>
  <si>
    <t>Băng keo cuộn vải không dệt Nichipore 25mm x 6m</t>
  </si>
  <si>
    <t>- Kích thước: 25mm x 6m;
- Chất liệu vải không đan dệt, bột giấy polyester, keo acrylic ít dị ứng, không chứa cao su, lõi giấy. 
-  Độ bám dính 1,40 - 3,00 N/12mm. 
- Trọng lượng keo 38 ± 3g/m2</t>
  </si>
  <si>
    <r>
      <t>- Dung tích 3ml kèm kim các cỡ.
- Piston và xy lanh được làm bằng nhựa PP y tế;
- Khử vô trùng bằng khí EO;
- Đóng gói tiệt trùng từng cái;
- Tiêu chuẩn ISO,</t>
    </r>
    <r>
      <rPr>
        <sz val="13"/>
        <color indexed="10"/>
        <rFont val="Times New Roman"/>
        <family val="1"/>
      </rPr>
      <t>CE,TCVN.</t>
    </r>
  </si>
  <si>
    <t>Bóp bóng giúp thở  cao cấp dùng nhiều lần</t>
  </si>
  <si>
    <r>
      <t xml:space="preserve">- Dùng được cho người lớn, trẻ em, sơ sinh
- </t>
    </r>
    <r>
      <rPr>
        <b/>
        <sz val="13"/>
        <rFont val="Times New Roman"/>
        <family val="1"/>
      </rPr>
      <t>Bao gồm</t>
    </r>
    <r>
      <rPr>
        <sz val="13"/>
        <rFont val="Times New Roman"/>
        <family val="1"/>
      </rPr>
      <t>: bóng bóp, mặt nạ thở, túi trữ khí, dây oxy. 
- Dung tích bóng bóp người lớn : 1.500ml; trẻ em: 550ml, sơ sinh: 280ml
  - Các bộ phận bóng bóp, mặt nạ và túi trữ khí đều hấp tiệt trùng được ở 134 độ C tối thiểu được 50 lần.
  - Bóng bóp, mặt nạ thở và túi trữ khí làm bằng vật liệu silicone rubber.
 - Nồng độ oxy cung cấp bởi bóp bóng có thể lên đến 99%.
 - Lò xo trong van làm bằng thép không gỉ.</t>
    </r>
  </si>
  <si>
    <r>
      <t xml:space="preserve">- Cannula động mạch trẻ em có thông khí, một mảnh, chống xoắn
- Các cỡ từ 6F -16Fr, co nối 1/4".
</t>
    </r>
    <r>
      <rPr>
        <sz val="13"/>
        <color indexed="10"/>
        <rFont val="Times New Roman"/>
        <family val="1"/>
      </rPr>
      <t>- Tiệt khuẩn
- Tiêu chuẩn: ISO, CE</t>
    </r>
  </si>
  <si>
    <r>
      <t xml:space="preserve">- Cannula động mạch chủ đầu cong dùng trong tuần hoàn ngoài cơ thể. 
- Chất liệu PVC và silicon.
- Kích thước các cỡ, co nối 3/8 được gắn liền với cannula, có vành kinh hoạt, có thông khí.
- Cannula có thể uốn cong dễ dàng sử dụng.
- Tiệt khuẩn.
- </t>
    </r>
    <r>
      <rPr>
        <sz val="13"/>
        <color indexed="10"/>
        <rFont val="Times New Roman"/>
        <family val="1"/>
      </rPr>
      <t>Tiêu chuẩn: ISO, CE</t>
    </r>
  </si>
  <si>
    <r>
      <t xml:space="preserve">- Cannula động mạch vành, đầu rỗ, với thiết kế thân bằng thép không rỉ, có khóa ở vị trí kết nối.
- Các cỡ 10Fr, 12Fr ,14 Fr
</t>
    </r>
    <r>
      <rPr>
        <sz val="13"/>
        <color indexed="10"/>
        <rFont val="Times New Roman"/>
        <family val="1"/>
      </rPr>
      <t>- Tiệt khuẩn
- Tiêu chuẩn: ISO, CE</t>
    </r>
  </si>
  <si>
    <t>- Cannula tĩnh mạch đùi dùng trong tuần hoàn ngoài cơ thể.
- Chất liệu PVC và silicon.
- Cỡ từ 19Fr- 21Fr- 25Fr (6.3 - 8.3 mm), với chiều dài đầu tip 23.6 in( 60cm), chiều dài tổng cộng 30in(76.2 cm), thành mỏng 0.48 mm, đầu nối 3/8(0.95 cm).
- Cannula tĩnh mạch đùi có vòng lò xo chống xoắn, thành mỏng cho dòng chảy cao, đầu típ thích hợp cho kỹ thuật seldinger. kèm bộ kít can thiệp qua da.
- Tiệt khuẩn.
- Tiêu chuẩn: ISO, CE</t>
  </si>
  <si>
    <t>- Cannula tĩnh mạch một tầng đầu cong dùng trong tuần hoàn ngoài cơ thể.
- Chất liệu PVC và silicon.
- Các cỡ từ 12Fr -20 Fr( 4.0-6.7 mm) co nối 1/4(0.64 cm) 
- Các cỡ từ 12Fr-31Fr (4.0-10.3 mm) co nối 3/8(0.95 cm).
- Cannula tĩnh mạch một tầng đầu cong đầu kim loại, có nhiều cổng, hệ thống dây chằng lò xo chống xoắn ở thân, đường đánh dấu ở cổng giúp xác định hướng đầu cannula.
- Tiệt khuẩn.
- Tiêu chuẩn: ISO, CE</t>
  </si>
  <si>
    <t>- Cannula tĩnh mạch một tầng đầu thẳng dùng trong tuần hoàn ngoài cơ thể.
- Chất liệu chính PVC và silicon.
- Kích thước chiều dài tổng cộng 30,5-38,1 cm,
các cỡ từ 12Fr-40Fr, co nối 3/8( 9,525 mm)
-  Cannula tĩnh mạch một tầng, đầu thẳng, chống rạn, chống xoắn do có vòng lò xo gia cố, có đánh dấu độ sâu.
- Tiệt khuẩn
- Tiêu chuẩn: ISO, CE</t>
  </si>
  <si>
    <r>
      <t xml:space="preserve">- Dùng dẫn lưu vết thương
</t>
    </r>
    <r>
      <rPr>
        <b/>
        <sz val="13"/>
        <rFont val="Times New Roman"/>
        <family val="1"/>
      </rPr>
      <t xml:space="preserve">- </t>
    </r>
    <r>
      <rPr>
        <b/>
        <u/>
        <sz val="13"/>
        <rFont val="Times New Roman"/>
        <family val="1"/>
      </rPr>
      <t>Bao gồm:</t>
    </r>
    <r>
      <rPr>
        <sz val="13"/>
        <rFont val="Times New Roman"/>
        <family val="1"/>
      </rPr>
      <t xml:space="preserve">
+ Bình 3 lò xo, chất liệu: nhựa PVC nguyên chất trong y tế, không chứa Latex.
+ Ống nhựa PVC
+ Đầu nối hình chữ Y,
+ Ống dẫn có Trocar bằng thép không gỉ.
+ Có Van Anti-Reflux.
- Thiết kế tối ưu hạn chế tối thiểu gập gãy
- Dung tích: 200ml
- Tiệt trùng.
- Tiêu chuẩn ISO, CE.</t>
    </r>
  </si>
  <si>
    <r>
      <t xml:space="preserve">- Làm bằng vải không dệt SMMMS cao cấp 5 lớp chống thấm nước, chống thấm cồn, chống tĩnh điện.  
- </t>
    </r>
    <r>
      <rPr>
        <b/>
        <sz val="13"/>
        <rFont val="Times New Roman"/>
        <family val="1"/>
      </rPr>
      <t>Bộ khăn gồm:</t>
    </r>
    <r>
      <rPr>
        <sz val="13"/>
        <rFont val="Times New Roman"/>
        <family val="1"/>
      </rPr>
      <t xml:space="preserve">
 +  10 Gòn viên
 + 1 Kẹp trắng
 + 1 Kéo Kocher
 + 1 Khăn trải bàn màu 45cm x 60 cm
 + 2 Khăn giấy
 + 1 Khăn gây tê tủy sống
- Tiêu chuẩn CE, ISO 13485</t>
    </r>
  </si>
  <si>
    <r>
      <t xml:space="preserve">- Chỉ tan cực chậm đơn sợi số 1, chỉ dài 90cm
 - Chất liệu Poly - 4 - hydroxybutyrate 
 - Kim tròn 1/2 vòng tròn, kim tròn dài 40mm, làm bằng thép không gỉ, phủ silicon.
 - Đóng gói tiệt trùng
</t>
    </r>
    <r>
      <rPr>
        <sz val="13"/>
        <color indexed="10"/>
        <rFont val="Times New Roman"/>
        <family val="1"/>
      </rPr>
      <t xml:space="preserve"> -Tiêu chuẩn FDA, EC, ISO.</t>
    </r>
  </si>
  <si>
    <r>
      <t xml:space="preserve">Chỉ tan tổng hợp đa sợi kháng khuẩn số 1
- Chiều dài chỉ 90cm;
- Chất liệu: Polyglactin 910, có chất kháng khuẩn chlorhexidine diacetate;
- Kim tròn 1/2C, dài 40mm, kim phủ silicon. 
- Tan hoàn toàn sau 56 - 70 ngày.
- Tiêu chuẩn ISO, </t>
    </r>
    <r>
      <rPr>
        <b/>
        <sz val="13"/>
        <color indexed="10"/>
        <rFont val="Times New Roman"/>
        <family val="1"/>
      </rPr>
      <t>EU MDR</t>
    </r>
    <r>
      <rPr>
        <sz val="13"/>
        <color indexed="10"/>
        <rFont val="Times New Roman"/>
        <family val="1"/>
      </rPr>
      <t xml:space="preserve"> hoặc FDA (Cục quản lý Thực phẩm và Dược phẩm Hoa Kỳ) </t>
    </r>
  </si>
  <si>
    <t>- Chỉ tan tổng hợp đa sợi Polyglactin 910, số 4/0,
 - Chiều dài chỉ 70 cm;
 - Kim tròn 1/2C, dài 22mm, kim làm bằng thép không gỉ, đạt độ nhám bề mặt, phủ silicon.
 - Sức căng kéo giảm 40 - 50% sau 21 ngày
 - Tan hoàn toàn sau 56 đến 70 ngày.
 - Tiêu chuẩn FDA, EC, ISO.</t>
  </si>
  <si>
    <r>
      <t xml:space="preserve">Chỉ tan tổng hợp đơn sợi số 2/0 dài </t>
    </r>
    <r>
      <rPr>
        <sz val="13"/>
        <color indexed="10"/>
        <rFont val="Times New Roman"/>
        <family val="1"/>
      </rPr>
      <t>75cm,</t>
    </r>
    <r>
      <rPr>
        <sz val="13"/>
        <color indexed="8"/>
        <rFont val="Times New Roman"/>
        <family val="1"/>
      </rPr>
      <t xml:space="preserve"> kim tròn đầu nhọn 1/2C dài 26mm</t>
    </r>
  </si>
  <si>
    <t>Chỉ tan tổng hợp đơn sợi có gai số 3/0, kim tròn 1/2C, dài 26mm</t>
  </si>
  <si>
    <t>- Keo dán da
 - Thành phần: 2-octyl cyanoacrylate. 
 - Quy cách: ống 0,7ml.
 - Tiêu chuẩn: FDA (Cục quản lý Dược phẩm và Thực phẩm Hoa Kỳ)</t>
  </si>
  <si>
    <t>- Nòng ngoài trocar nhựa, nòng có rãnh cố định, tích hợp được với bộ trocar nhựa nội soi an toàn
 - Chất liệu: nhựa
 - Đường kính từ 5 -&gt; 15mm
 - Chiều dài 100mm
 - Thân ngoài có rảnh cố định, trong suốt
 - Van giữ khí &gt;=4 mảnh, có thể tháo rời ở các cỡ &gt;5mm
 - Đường vào hình phễu có khóa giữ camera.
 - Đầu nối khí có chiều dài &gt;=10,4mm, đường kính &gt;=7,6mm</t>
  </si>
  <si>
    <t>- Tay dao 3 chấu, 2 nút bấm, kèm đầu dao
- Dây dài 3m 
- Thiết kế dạng thân lục giác chống trượt. 
- Nút bấm mềm dễ kích hoạt.
- Tương thích với các loại máy đốt tại khoa: Emed, Coviden, Arron</t>
  </si>
  <si>
    <t>- Ống thông tiểu qua đường niệu đạo
- Chất liệu: PVC hoặc cao su mềm 
- Chiều dài 40cm ±5cm; 
- Tiệt trùng</t>
  </si>
  <si>
    <t>- Trocar nội soi nhựa, không dao
 - Chất liệu: nhựa
 - Đường kính từ 5 -&gt; 15mm
 - Chiều dài 100mm
 - Thân ngoài có rảnh cố định, trong suốt
 - Van giữ khí &gt;=4 mảnh, có thể tháo rời ở các cỡ &gt;5mm
 - Đường vào hình phễu có khóa giữ camera.
 - Đầu nối khí có chiều dài &gt;=10,4mm, đường kính &gt;=7,6mm</t>
  </si>
  <si>
    <t>- Chỉ không tan tổng hợp đơn sợi Nylon số 10/0,
- Chiều dài 30cm
- 2 kim hình thang 3/8C, dài 6mm.</t>
  </si>
  <si>
    <t>- Miếng dán sát khuẩn dùng trong phẫu thuật, phủ Iodophor, kháng khuẩn
 + Màng film Polyethylene: 75% - 90%
 + Lớp kết dính kháng khuẩn Iodophor: 4% - 6% 
 + Giấy lót: 10 % - 15% 
 - Kích thước: băng 34 x 35cm, tổng thể: 44 x 35cm
 - Lớp film mỏng, thông thoáng, co giãn tốt và dính chặt trên da và rìa vết mổ.
 - Iodine (hàm lượng 0.117 -&gt; 0.197 mg/cm²) giải phóng từ từ và liên tục, thẩm thấu sâu dưới da lên tới 1000µm 
 - Hiệu quả tiệt khuẩn liên tục trong 48h
 - Tiệt khuẩn từng miếng
 - Tiêu chuẩn chất lượng: ISO, CE (tiêu chuẩn Châu Âu)
-  Sản xuất: Các nước thuộc G7 hoặc Châu Âu</t>
  </si>
  <si>
    <r>
      <t xml:space="preserve">- Chỉ khâu tiêu chậm, đơn sợi tổng hợp số 0
 - Chất liệu polyglyconate ( copolymer của glycolic acid và trimethylene carbonate)
 - Chiều dài chỉ 90cm.
 - Lực căng của chỉ còn:
 + 80% sau 1 tuần 
 + 75% sau 2 tuần
 + 65% sau 3 tuần
 + 50% sau 4 tuần 
 + 25% sau 6 tuần.
 - Tan hoàn toàn sau 180 ngày.
 - 1 kim tròn, 1/2C dài 40 mm, phủ silicone sắc bén giúp giảm tình trạng ăn mòn kim bằng công nghệ Nucoat.
 - Tiệt khuẩn
 - Tiêu chuẩn ISO, CE, FDA.
 - Xuất xứ : </t>
    </r>
    <r>
      <rPr>
        <sz val="13"/>
        <color indexed="10"/>
        <rFont val="Times New Roman"/>
        <family val="1"/>
      </rPr>
      <t>Châu Mỹ</t>
    </r>
  </si>
  <si>
    <r>
      <t xml:space="preserve">- Chỉ khâu tiêu chậm, đơn sợi tổng hợp, số 1
 - Chất liệu: polyglyconate (copolymer của glycolic acid và trimethylene carbonate)
 - Chiều dài chỉ 90cm.
 - Tan hoàn toàn sau 180 ngày.
 - 1 kim tròn, 1/2C, dài 40mm phủ silicone sắc bén giúp giảm tình trạng ăn mòn kim bằng công nghệ Nucoat 
 - Tiệt khuẩn
 - Tiêu chuẩn: ISO, CE, FDA (cục quản lý dược phẩm và thực phẩm Hoa Kỳ).
 - Xuất xứ: </t>
    </r>
    <r>
      <rPr>
        <sz val="13"/>
        <color indexed="10"/>
        <rFont val="Times New Roman"/>
        <family val="1"/>
      </rPr>
      <t>Châu Mỹ</t>
    </r>
  </si>
  <si>
    <t>- Chỉ khâu tiêu chậm, đơn sợi tổng hợp, số 5
  - Chất liệu: polyglyconate (copolymer của glycolic acid và trimethylene carbonate)
 - Chiều dài chỉ 75cm.
 - Tan hoàn toàn sau 180 ngày.
 - 1 kim tròn, 1/2C, dài 13mm, phủ silicone sắc bén giúp giảm tình trạng ăn mòn kim bằng công nghệ Nucoat
 - Tiệt khuẩn
 - Tiêu chuẩn chất lượng: ISO, CE, FDA (cục quản lý dược phẩm và thực phẩm Hoa Kỳ).
 - Xuất xứ: Châu Mỹ</t>
  </si>
  <si>
    <t>- Chỉ tan tổng hợp đơn sợi, có gai số 0 
 - Chất liệu: polyglyconate (copolymer của glycolic acid và trimethylene carbonate)
 - Hướng gai một chiều, một đầu có vòng không cần buộc,
 - Chiều dài chỉ 30cm
 - Thời gian giữ vết thương 21 ngày
 - Tan hoàn toàn 180 ngày
  - 1 kim tròn bằng Surgalloy 37mm, 1/2C ,kim phủ silicon sắc bén, giúp giảm tình trạng ăn mòn kim, theo công nghệ Nucoat
 - Tiệt khuẩn
 - Tiêu chuẩn ISO, CE, FDA (cục quản lý dược phẩm và thực phẩm Hoa Kỳ). 
 - Xuất xứ : G7</t>
  </si>
  <si>
    <t>- Chỉ tan tổng hợp đơn sợi, số 4/0 có gai 
 - Chất liệu: polyglyconate
 - Có gai, hướng gai một chiều, một đầu có vòng không cần buộc
 - Chiều dài chỉ 15 cm và 30cm,
 - Thời gian giữ vết thương 21 ngày,
 - Thời gian tan hoàn toàn 180 ngày
 - 1 kim tròn, 1/2C , kim phủ silicon, sắc bén.
 - Tiệt khuẩn
 - Tiêu chuẩn ISO, CE, FDA (cục quản lý dược phẩm và thực phẩm Hoa Kỳ).
 - Xuất xứ : G7</t>
  </si>
  <si>
    <r>
      <t>- Kim luồn mạch máu an toàn, có cánh, có cổng, các cỡ
 - Kim bằng thép không gỉ, phủ silicone, đầu kim 3 mặt vát, sắc bén. 
 - Có đầu bảo vệ bằng nhựa.
 - Chất liệu ống thông bằng Polyurethane (PUR) hoặc PTFE hoặc FEP
 - Có 4 đường ngầm cản quang
 - Tương thích với các đầu nối của dây truyền, dây nối.
-</t>
    </r>
    <r>
      <rPr>
        <sz val="12"/>
        <color indexed="10"/>
        <rFont val="Times New Roman"/>
        <family val="1"/>
      </rPr>
      <t xml:space="preserve"> Không gây kích ứng da nơi đặt.
- Đủ các cơ kim: 18G, 20G, 22G, 24G</t>
    </r>
    <r>
      <rPr>
        <sz val="12"/>
        <color indexed="8"/>
        <rFont val="Times New Roman"/>
        <family val="1"/>
      </rPr>
      <t>, 
 - Đóng gói tiệt khuẩn EO
 - Tiêu chuẩn chất lượng: ISO hoặc CE (Tiêu chuẩn Châu Âu)</t>
    </r>
  </si>
  <si>
    <t>- Chỉ tan nhanh tổng hợp đơn sợi Glyconate số 4/0, chỉ dài 45cm,
- Chất liệu: Glyconate (72% Glycolic + 14% Caprolacton + 14% trimethylene)
- Thân kim hình thang có khắc vi mô, đầu kim vi điểm dài 19mm, làm bằng thép không gỉ 300, phủ silicone. 
- Lực căng kéo nút thắt 17.87N. 
- Sức căng kéo giảm 50% sau 6-7 ngày,
- Tan hoàn toàn sau từ 56 ngày.
- Tiêu chuẩn FDA, EC, ISO.</t>
  </si>
  <si>
    <r>
      <t xml:space="preserve">- Chỉ tan tổng hợp đơn sợi Glyconate số 1, chỉ dài 90cm
- Chất liệu: Glyconate (72% Glycolic + 14% Caprolacton + 14% trimethylene)
- Kim tròn thân dầy 1/2 vòng tròn dài 40mm,chất liệu thép không gỉ </t>
    </r>
    <r>
      <rPr>
        <b/>
        <sz val="13"/>
        <rFont val="Times New Roman"/>
        <family val="1"/>
      </rPr>
      <t>AISI 300 series (304),</t>
    </r>
    <r>
      <rPr>
        <sz val="13"/>
        <rFont val="Times New Roman"/>
        <family val="1"/>
      </rPr>
      <t xml:space="preserve">  Niken 11%</t>
    </r>
    <r>
      <rPr>
        <b/>
        <sz val="13"/>
        <rFont val="Times New Roman"/>
        <family val="1"/>
      </rPr>
      <t xml:space="preserve"> </t>
    </r>
    <r>
      <rPr>
        <sz val="13"/>
        <rFont val="Times New Roman"/>
        <family val="1"/>
      </rPr>
      <t xml:space="preserve">, phủ silicon. 
- Lực căng kéo nút thắt ≥ 81.09N.
- Sức căng kéo giảm 50% sau 14 ngày, 
- Tan hoàn toàn sau từ 60 - 90 ngày.
- Tiêu chuẩn: ISO, CE (Tiêu chuẩn Châu Âu) hoặc FDA (Cục quản lý Thực phẩm và Dược phẩm Hoa Kỳ) </t>
    </r>
  </si>
  <si>
    <r>
      <t xml:space="preserve">- Chỉ tan tổng hợp đa sợi số 0, chỉ dài 90 cm,
- Chất liệu: Polyglactin 910 áo bao poly (glycolide-co-l-lactid 30/70) 50% + 50% CaSt
- Kim tròn thân dày, 1/2 vòng tròn dài 40mm,chất liệu </t>
    </r>
    <r>
      <rPr>
        <b/>
        <sz val="13"/>
        <rFont val="Times New Roman"/>
        <family val="1"/>
      </rPr>
      <t xml:space="preserve">bằng hợp kim AISI 300 series (304) Niken 11% </t>
    </r>
    <r>
      <rPr>
        <sz val="13"/>
        <rFont val="Times New Roman"/>
        <family val="1"/>
      </rPr>
      <t xml:space="preserve">, phủ silicon. 
- Lực căng kéo nút thắt ≥ 51.66N.
- Sức căng kéo giảm 40 - 50% sau 21 ngày,
- Tan hoàn toàn sau 56 đến 70 ngày.
- Tiêu chuẩn: ISO,  CE (Tiêu chuẩn Châu Âu) hoặc FDA (Cục quản lý Thực phẩm và Dược phẩm Hoa Kỳ) </t>
    </r>
  </si>
  <si>
    <t>- Dụng cụ khâu nối vòng tự động dùng trong phẫu thuật Longo 
 - Ghim bằng titanium , công nghệ DST
 - Thiết kế: 32 ghim dập, có đầu đe tháo rời
 - Kích thước: 
 + Chiều cao ghim 3.5mm 
 + Đường kính ghim 33mm
 - Tiêu chuẩn chất lượng: ISO, CE, FDA (cục quản lý dược phẩm và thực phẩm Hoa Kỳ).
 - Xuất xứ: G7</t>
  </si>
  <si>
    <t>- Trocar nhựa không dao các cỡ 5mm, 10mm, 12mm có bóng dùng trong phẫu thuật nội soi.
 - Chiều dài: 100mm (+-10mm)
 - Có bóng trên thân trocar
 - Van giữ khí
 - Vòng cố định tăng cường kín khí
 - Vỏ trơn láng giảm lực cản khi đặt xuyên qua thành bụng và giảm nguy cơ chấn thương.
 - Chất liệu bóng không cao su
 - Đạt tiêu chuẩn ISO, CE</t>
  </si>
  <si>
    <t>- Ngáng miệng có hoặc không có phần đè lưỡi
- Chất liệu nhựa PP (Polypropylene) nguyên sinh
- Màu trong suốt 
- Dây choàng loại dây thun được lắp sẵn, chiều dài dây 50cm 
- Kích thước: 48,7 x 96mm (kích thước ngoài) và 19,6 x 22,6 (kích thước trong)</t>
  </si>
  <si>
    <t>- Áo choàng cao cấp chống thấm nước, chống thấm cồn, chống tĩnh điện.
- Chất liệu: Vải không dệt spunlace
- Kích thước 160 (w) x 135 (h) cm.
- Đạt tiêu chuẩn về độ bảo vệ AAMI mức 3
- Các đường nối được may bằng máy ép cao tần.
- Mỗi áo choàng gồm 2 khăn thấm 30x40cm, vải spunlace có độ thấm tốt, mềm mại.
- Tiêu chuẩn CE, ISO 13485</t>
  </si>
  <si>
    <t>- Công dụng: dùng để vệ sinh tay trước khi phẩu thuật.
- Thân bàn chải được sản xuất từ nhựa cứng, đầu lông bàn chải mềm.
- Kích thước: 10cm x 4cm</t>
  </si>
  <si>
    <t>- Kích thước: 2cm x 6cm (± 0.2cm)
- Có gạc tẩm dung dịch sát trùng benzalkonium chlorid
- Băng được làm từ chất liệu vải co giãn tốt và không thấm nước</t>
  </si>
  <si>
    <t>Băng phim trong vô trùng 6 cm x 7.5 cm</t>
  </si>
  <si>
    <t>- Lớp Hydrogel: hàm lượng nước cao, khoảng 70%; polyme acrylic khoảng 30%
 - Màng film trong suốt làm từ polyetylen
 - Chất màu trắng làm từ polyetylen
 -  Lưới mang màu xanh làm từ polyetylen
 - Kích thước: 10cmx10 cm</t>
  </si>
  <si>
    <t>Băng xốp không có viền băng keo 10cmx10cm</t>
  </si>
  <si>
    <r>
      <t>-</t>
    </r>
    <r>
      <rPr>
        <b/>
        <sz val="13"/>
        <color indexed="8"/>
        <rFont val="Times New Roman"/>
        <family val="1"/>
      </rPr>
      <t xml:space="preserve"> Bộ bình dẫn lưu màng phổi gồm:</t>
    </r>
    <r>
      <rPr>
        <sz val="13"/>
        <color indexed="8"/>
        <rFont val="Times New Roman"/>
        <family val="1"/>
      </rPr>
      <t xml:space="preserve">
       +Bình thủy tinh trong suốt
       + Nắp bình dẫn lưu màng phổi
       + Dây dẫn lưu tiệt trùng
- Dung tích 2.000ml
- Có vạch chia đến 1.500ml (Mỗi vạch 100ml).</t>
    </r>
  </si>
  <si>
    <r>
      <t xml:space="preserve">- Catheter chạy thận nhân tạo 12F dài 15cm hoặc 20cm 
  </t>
    </r>
    <r>
      <rPr>
        <b/>
        <sz val="13"/>
        <rFont val="Times New Roman"/>
        <family val="1"/>
      </rPr>
      <t>Bao gồm:</t>
    </r>
    <r>
      <rPr>
        <sz val="13"/>
        <rFont val="Times New Roman"/>
        <family val="1"/>
      </rPr>
      <t xml:space="preserve">
 - Catheter dây nối thẳng làm bằng vật liệu polyurethan cản quang, tương thích sinh học, Không latex.
 - Dây dẫn đầu J 0.038''/0.035'' x 60cm.
 - 2 cây nong 8Fr x 10cm / 10Frx15cm và 12Fr x 15cm, 
 - Kim Y dẫn đường 18G x 7cm, bơm tiêm 5cc, dao mổ
 - Tiêu chuẩn ISO, CE
 - Xuất xứ: Các nước thuộc G7</t>
    </r>
  </si>
  <si>
    <r>
      <t xml:space="preserve">- Dung tích 400ml, áp lực 900mbar
- Chất liệu: PVC
- Có vạch chia mức dịch dẫn lưu; 
</t>
    </r>
    <r>
      <rPr>
        <b/>
        <sz val="13"/>
        <color indexed="8"/>
        <rFont val="Times New Roman"/>
        <family val="1"/>
      </rPr>
      <t xml:space="preserve">- </t>
    </r>
    <r>
      <rPr>
        <b/>
        <u/>
        <sz val="13"/>
        <color indexed="8"/>
        <rFont val="Times New Roman"/>
        <family val="1"/>
      </rPr>
      <t>Bao gồm:</t>
    </r>
    <r>
      <rPr>
        <sz val="13"/>
        <color indexed="8"/>
        <rFont val="Times New Roman"/>
        <family val="1"/>
      </rPr>
      <t xml:space="preserve">
+ 01 vacuum
+ 01 drain, chiều dài ống drain 800mm 
+ 01 trocar
- Ống nối dài 125cm
- Kết nối dây dẫn lưu redon và dây nối bằng khóa </t>
    </r>
    <r>
      <rPr>
        <sz val="13"/>
        <color indexed="10"/>
        <rFont val="Times New Roman"/>
        <family val="1"/>
      </rPr>
      <t>universal</t>
    </r>
    <r>
      <rPr>
        <sz val="13"/>
        <color indexed="8"/>
        <rFont val="Times New Roman"/>
        <family val="1"/>
      </rPr>
      <t xml:space="preserve">; 
- Kết nối bình dẫn lưu và dây nối bằng khóa </t>
    </r>
    <r>
      <rPr>
        <sz val="13"/>
        <color indexed="10"/>
        <rFont val="Times New Roman"/>
        <family val="1"/>
      </rPr>
      <t>large lock connector</t>
    </r>
    <r>
      <rPr>
        <sz val="13"/>
        <color indexed="8"/>
        <rFont val="Times New Roman"/>
        <family val="1"/>
      </rPr>
      <t xml:space="preserve">
 - Tiệt trùng.
 - Tiêu chuẩn ISO, CE.</t>
    </r>
  </si>
  <si>
    <t>Gạc cầu đa khoa</t>
  </si>
  <si>
    <r>
      <t>- Bộ dẫn truyền cảm ứng 2 đường tích hợp DPT dùng để theo dõi huyết áp động mạch xâm lấn liên tục cho kết quả đọc chính xác, dễ sử dụng. 
-</t>
    </r>
    <r>
      <rPr>
        <b/>
        <sz val="13"/>
        <color indexed="8"/>
        <rFont val="Times New Roman"/>
        <family val="1"/>
      </rPr>
      <t xml:space="preserve"> Bộ gồm</t>
    </r>
    <r>
      <rPr>
        <sz val="13"/>
        <color indexed="8"/>
        <rFont val="Times New Roman"/>
        <family val="1"/>
      </rPr>
      <t>: 
+ 2 đoạn dây (xanh/đỏ) dài 150cm, làm bằng vật liệu PVC không DEHP và không latex. 
+ Khóa 4 ngã (xanh/đỏ) nguyên liệu Polycarbonate. 
+ Dây truyền dịch dài 130cm±3cm, nguyên liệu PVC không DEHP
+ 2 dây nối, mỗi dây dài 50cm
+ Buồng nhỏ giọt PVC mềm 80mm, có màng lọc 15micron, đầu nhọn 1 chiều
+ Co nối M/F
-  Tương thích với các loại monitor, dây cable 
- Tiêu chuẩn ISO, CE</t>
    </r>
  </si>
  <si>
    <t>- Bộ đốt nhiệt điều trị khối u gồm kim đốt nhiệt, dây nối.
- Bộ đầu đốt và dây dẫn tín hiệu có cảm biến nhiệt độ và bộ phận làm mát kim đốt bằng nước
- Kim đốt 5mm, hoặc 7mm, hoặc 10mm.
- Tương thích máy CoATherm AK-F200.</t>
  </si>
  <si>
    <t xml:space="preserve">
'- Chất liệu: bằng Polyethylen, trong suốt
- Kích cỡ: S, 1 chiếc
- Độ dày khoảng 0.008mm đến 0.04mm
- Đặc điểm: thiết kế các ngón thẳng, phù hợp với người thuận tay trái hoặc tay phải, các mép đảm bảo kín
- Đóng gói tiệt khuẩn từng cái </t>
  </si>
  <si>
    <t>- Găng tay sạch có bột dùng trong thăm khám, chăm sóc người bệnh, các cỡ.
 - Chất liệu: latex cao su thiên nhiên, có bột.
 - Thiết kế găng tay có các ngón thẳng, phù hợp với hình dáng bàn tay của người sử dụng, viền gân ở cổ tay.
 - Kích cỡ: XS, S, M, L.
 - Mặt ngoài găng có độ nhám ma sát khi cầm nắm.</t>
  </si>
  <si>
    <t>- Băng bột bó dùng cố định gãy xương trong điều trị chấn thương- chỉnh hình.
- Chất liệu: Thạch cao nguyên chất (97 - 98%)
- Kích thước: 15cm x 2.7m
- Thời gian đông khô: khoảng 2 - 4 phút
- Tiêu chuẩn chất lượng: ISO</t>
  </si>
  <si>
    <r>
      <t xml:space="preserve">- Chất liệu sợi 100% Cotton
- Hút nước
- </t>
    </r>
    <r>
      <rPr>
        <sz val="13"/>
        <color indexed="10"/>
        <rFont val="Times New Roman"/>
        <family val="1"/>
      </rPr>
      <t xml:space="preserve">Mịn màng, mềm mại, </t>
    </r>
    <r>
      <rPr>
        <sz val="13"/>
        <color indexed="8"/>
        <rFont val="Times New Roman"/>
        <family val="1"/>
      </rPr>
      <t>không gây kích ứng da.
- Kích thước : 9cm x 2.5m</t>
    </r>
  </si>
  <si>
    <r>
      <t>- Chất liệu sợi 100% Cotton
- Hút nước
- Mịn màng, mềm mại, không gây kích ứng da.
- Kích thước</t>
    </r>
    <r>
      <rPr>
        <sz val="13"/>
        <color indexed="10"/>
        <rFont val="Times New Roman"/>
        <family val="1"/>
      </rPr>
      <t>: 9cm x 2.5m</t>
    </r>
  </si>
  <si>
    <t>- Thành phần: Polyethyene, polypropylene, cellulose, natri polyacrylate 
- Lõi siêu thấm hút có thể hấp thu 20 lần trọng lượng của chính nó.
- Không dính vào vết thương khi tháo băng
- Khử trùng bằng khí EO
- Kích thước: 20cm x 20cm 
- Tiêu chuẩn kỹ thuật: ISO, EC</t>
  </si>
  <si>
    <t>Băng xốp không có viền băng keo 15cmx20cm</t>
  </si>
  <si>
    <r>
      <t xml:space="preserve">- </t>
    </r>
    <r>
      <rPr>
        <b/>
        <sz val="13"/>
        <color indexed="8"/>
        <rFont val="Times New Roman"/>
        <family val="1"/>
      </rPr>
      <t xml:space="preserve">Bộ dây chạy thận 4 trong 1 bao gồm: </t>
    </r>
    <r>
      <rPr>
        <sz val="13"/>
        <color indexed="8"/>
        <rFont val="Times New Roman"/>
        <family val="1"/>
      </rPr>
      <t xml:space="preserve">
 + Dây động mạch
 +  Dây tĩnh mạch
 + 1 dây truyền dịch
 +  1 transducer
 +  1 túi xả.
 - Dung tích buồng nhỏ giọt: 20 ml.
 - Đường kinh dây bơm (8.0x12.2x400 mm)</t>
    </r>
    <r>
      <rPr>
        <sz val="13"/>
        <color indexed="8"/>
        <rFont val="Times New Roman"/>
        <family val="1"/>
      </rPr>
      <t xml:space="preserve">
 - Túi xả 2000ml
 - Dây truyền dịch 1500mm
 - Có các đường dây để lấy máu và xử lý thuốc, có vị trí tiêm phía trước buồng nhỏ giọt tránh bọt khí đi vào mạch máu
 - Tương thích với nhiều loại máy chạy thận
 - Tiệt trùng bằng khí EO</t>
    </r>
  </si>
  <si>
    <t>- Băng đạn dùng cho dụng cụ khâu cắt nối nội soi đa năng.
- Thiết kế 3 hàng ghim dập mỗi bên với 3 chiều cao ghim khác nhau trong cùng mỗi mã băng đạn, dùng cho mạch máu, mô mỏng đến nhu mô và mô trung bình.
 - Ghim bằng Titanium.
 - Chiều cao ghim trước khi đóng 2-2.5-3 mm và sau khi đóng 0.75-1.00-1.25 mm.
 - Chiều dài băng đạn 30/45 mm.  
 - Tiêu chuẩn chất lượng ISO, CE/EC, FDA</t>
  </si>
  <si>
    <t>Chỉ Catgut số 2/0, kim tròn 1/2C, dài 26 mm chất lượng cao</t>
  </si>
  <si>
    <t>Bộ catheter đường hầm dùng trong lọc dài hạn</t>
  </si>
  <si>
    <r>
      <t>- Bộ dẫn truyền cảm ứng 1 đường tích hợp DPT dùng để theo dõi huyết áp động mạch xâm lấn liên tục cho kết quả đọc chính xác, dễ sử dụng. 
-</t>
    </r>
    <r>
      <rPr>
        <b/>
        <sz val="13"/>
        <rFont val="Times New Roman"/>
        <family val="1"/>
      </rPr>
      <t xml:space="preserve"> Bộ gồm: </t>
    </r>
    <r>
      <rPr>
        <sz val="13"/>
        <rFont val="Times New Roman"/>
        <family val="1"/>
      </rPr>
      <t xml:space="preserve">
+ 2 đoạn dây có đường sọc chiều dài lần lượt là180cm và  150cm, làm bằng vật liệu PVC không latex. 
+ Khóa 4 ngã nguyên liệu Polycarbonate. 
+ Bộ truyền dịch không lỗ nguyên liệu PVC không DEHP dài 180cm±3cm, 
+ Tương thích với các loại monitor, dây cable </t>
    </r>
  </si>
  <si>
    <t xml:space="preserve">- Bộ dây dùng cho bộ tim phổi nhân tạo phù hợp với Máy tim phổi nhân tạo Sorin C5
- Dây dẫn làm từ chất liệu PVC trong suốt, co nối bằng polycarbonate trong suốt. 
- Thành dây dẫn trơn giúp máu lưu thông tốt hơn, hạn chế tổn thương tế bào và hình thành huyết khối. 
</t>
  </si>
  <si>
    <t>- Ống dẫn PVC mềm, chống xoắn
- Đầu ống dẫn mềm mại, tròn
- Bình chứa trong suốt, cho phép kiểm tra trực quan khi hút
- Chiều dài ống hút: Thuộc trong khoảng 40 -&gt; 50cm
-  Kích thước có sẵn: FG 8, 10, 12 và 14
-  Dung tích: 25 ml</t>
  </si>
  <si>
    <r>
      <t xml:space="preserve">- Làm bằng vải không dệt SMMMS cao cấp 5 lớp. Khả năng chống thấm cao: chống thấm nước, chống thấm cồn, chống tĩnh điện. 
- Xung quanh phẫu trường có lớp vải siêu thấm.
- Bề mặt xơ vải thấp, độ thoáng khí cao, mềm mại, thoải mái và không gây kích ứng da.
-Tiệt trùng bằng khí EO
- Tiêu chuẩn: CE, ISO 13485, ASTM F1670
- </t>
    </r>
    <r>
      <rPr>
        <b/>
        <sz val="13"/>
        <rFont val="Times New Roman"/>
        <family val="1"/>
      </rPr>
      <t xml:space="preserve">Bộ khăn gồm : </t>
    </r>
    <r>
      <rPr>
        <sz val="13"/>
        <rFont val="Times New Roman"/>
        <family val="1"/>
      </rPr>
      <t xml:space="preserve">
 + 1 khăn trải bàn dụng cụ gia cố lớp chống thấm SMMMS 140x200cm;
 + 1 khăn trải bàn dụng cụ gia cố lớp chống thấm SMMMS 140x160cm;
 + 4 khăn thấm 30x40cm;
 + 2 băng keo y tế 9x50cm, 
 + 1 khăn tiếp cận 80x100cm ;
 + 1 khăn chữ U thấm 200 x 300 cm  và băng keo y tế xung quanh chữ U; 
 + 1 khăn chữ U 160x230cm (có băng keo y tế quanh chữ U),
 + 1 khăn phủ ngang 160x260cm
 + 1 Bao chi dưới 28x85cm, làm từ vải bán thấm, vải 2 lớp, lớp bên trong thấm, lớp bên ngoài không thấm;
 + 1 Miếng làm sạch đầu dao đốt: 4.5cm x 4.5cm</t>
    </r>
  </si>
  <si>
    <r>
      <t xml:space="preserve">- Chất liệu vải không dệt SMMMS cao cấp 5 lớp 50gsm, có vùng thấm hút với chất liệu vải thấm. 
- </t>
    </r>
    <r>
      <rPr>
        <b/>
        <sz val="13"/>
        <color indexed="8"/>
        <rFont val="Times New Roman"/>
        <family val="1"/>
      </rPr>
      <t xml:space="preserve">Bộ khăn gồm : </t>
    </r>
    <r>
      <rPr>
        <sz val="13"/>
        <color indexed="8"/>
        <rFont val="Times New Roman"/>
        <family val="1"/>
      </rPr>
      <t xml:space="preserve">
 + 2 khăn phủ bàn dụng cụ gia cố lớp chống thấm SMMMS 140cm x 200cm 
 + 2 khăn không keo thấm 30cm x 35cm;
 + 1 khăn không keo 100cm x 100cm;
 + 1 túi dụng cụ 35cmx40cm, có băng keo hai mặt;
 + 1 túi kim chỉ 15cmx 15cm, có băng keo
 + 2 khăn phủ bên 80cm x 120 cm, có băng keo y tế dùng cố định khăn.
 + 1 khăn phủ chân 200cm x 250cm, có tấm cố định ống dây.
+ 1 khăn phủ đầu 120cm x 230cm, có băng keo y tế , vùng đầu được cấu tạo từ màng plastic có độ trong suốt cao;
 + 5 khăn có keo 80cm x 120cm;
 + 1 khăn phủ vùng sinh dục 19cmx35cm, có băng keo y tế 
 + 1 khăn phủ dụng cụ có keo 10cm0x200cm, có băng keo y tế.
 + 1 Khăn phủ dụng cụ 150cmx160cm;
- Tiêu chuẩn : CE, ISO 13485</t>
    </r>
  </si>
  <si>
    <r>
      <t xml:space="preserve">- Chất liệu: vải không dệt SMMMS cao cấp 5 lớp, chống thấm nước, chống thấm cồn, chống tĩnh điện.
- </t>
    </r>
    <r>
      <rPr>
        <b/>
        <sz val="13"/>
        <color indexed="8"/>
        <rFont val="Times New Roman"/>
        <family val="1"/>
      </rPr>
      <t>Bộ khăn gồm</t>
    </r>
    <r>
      <rPr>
        <sz val="13"/>
        <color indexed="8"/>
        <rFont val="Times New Roman"/>
        <family val="1"/>
      </rPr>
      <t xml:space="preserve">:
 + 1 Khăn trải bàn dụng cụ kích thước 140x200cm
 + 1 Khăn nội soi khớp gối có túi chứa dịch, túi có co nối để xả chất lỏng. Vùng phẫu trường với lỗ tròn đường kính 6 cm. 
 + 2 Khăn thấm kích thước 30x40cm
 + 2 Băng keo y tế kích thước 9x50cm
 + 1 Bao chi dưới kích thước 28x85cm, làm từ vải bán thấm.
- Tiêu chuẩn chất lượng: ISO,  CE </t>
    </r>
  </si>
  <si>
    <r>
      <t xml:space="preserve">- Chất liệu:  vải không dệt SMMMS cao cấp 5 lớp chống thấm nước, chống thấm cồn, chống tĩnh điện.
- </t>
    </r>
    <r>
      <rPr>
        <b/>
        <sz val="13"/>
        <color indexed="8"/>
        <rFont val="Times New Roman"/>
        <family val="1"/>
      </rPr>
      <t>Bộ khăn gồm:</t>
    </r>
    <r>
      <rPr>
        <sz val="13"/>
        <color indexed="8"/>
        <rFont val="Times New Roman"/>
        <family val="1"/>
      </rPr>
      <t xml:space="preserve">
 + 1 Khăn trải bàn dụng cụ kích thước 140x200cm
 + 1 Khăn nội soi khớp vai có túi chứa dịch, có co nối dùng để dẫn dịch lỏng 160x230cm
 + 2 Khăn thấm kích thước 30x40cm, độ thấm tốt, mềm mại
 + 1 Khăn chữ U không thấm
 + 1 Băng keo y tế kích thước 9x50cm
 + 1 Bao chi trên kích thước 23x60cm, làm từ vải bán thấm.
- Tiêu chuẩn chất lượng: ISO,  CE.</t>
    </r>
  </si>
  <si>
    <r>
      <t xml:space="preserve">-  </t>
    </r>
    <r>
      <rPr>
        <b/>
        <sz val="13"/>
        <color indexed="8"/>
        <rFont val="Times New Roman"/>
        <family val="1"/>
      </rPr>
      <t>Bao gồm</t>
    </r>
    <r>
      <rPr>
        <sz val="13"/>
        <color indexed="8"/>
        <rFont val="Times New Roman"/>
        <family val="1"/>
      </rPr>
      <t>:
 +  Khăn có lỗ với màng phẫu thuật có lỗ tròn đường kính 8cm. 
 + Khăn đa dụng có kích thước 120cm x 160cm, chất liệu vải SMMMS cao cấp 5 lớp, không thấm nước, không thấm cồn, chống tĩnh điện.
- Tiệt trùng từng khăn
- Tiêu chuẩn chất lượng: CE, ISO 13485.</t>
    </r>
  </si>
  <si>
    <r>
      <t xml:space="preserve">- Chất liệu: Vải không dệt SMMMS cao cấp 5 lớp chống thấm nước, chống thấm cồn, chống tĩnh điện. 
- </t>
    </r>
    <r>
      <rPr>
        <b/>
        <sz val="13"/>
        <color indexed="8"/>
        <rFont val="Times New Roman"/>
        <family val="1"/>
      </rPr>
      <t>Bộ khăn bao gồm</t>
    </r>
    <r>
      <rPr>
        <sz val="13"/>
        <color indexed="8"/>
        <rFont val="Times New Roman"/>
        <family val="1"/>
      </rPr>
      <t>:
 + 1 Khăn trải bàn dụng cụ size L 140cm x 200cm
 + 1 Băng keo 9cm x 50cm
 + 4 Khăn thấm 30cm x 40cm
 + 1 Khăn phủ đầu: 160cm x 250cm, có phần gia cố bằng vải siêu thấm
 + 2 Khăn phủ bên : 100cm x120cm, có phần gia cố bằng vải siêu thấm
 + 1 Khăn phủ chân: 180cm x 200cm, có phần gia cố bằng vải siêu thấm
- Tiêu chuẩn chất lượng: CE, ISO 13485</t>
    </r>
  </si>
  <si>
    <r>
      <rPr>
        <b/>
        <sz val="13"/>
        <color indexed="8"/>
        <rFont val="Times New Roman"/>
        <family val="1"/>
      </rPr>
      <t>- Gồm có</t>
    </r>
    <r>
      <rPr>
        <sz val="13"/>
        <color indexed="8"/>
        <rFont val="Times New Roman"/>
        <family val="1"/>
      </rPr>
      <t xml:space="preserve">:
 + 1 kim (16G) dài 25mm có thành siêu mỏng, được phủ silicone để ngăn chặn máu đông tụ.
  + 1 cánh mã màu giúp phân biệt kích thước kim, loại cánh xoay. 
  + 1 kẹp khóa
  + 1 đầu nối phù hợp với mọi bộ dây chạy thận
  + 1 ống dây dài 30cm
  + 1 khe hở (backeye) ngay đầu kim, ngăn chặn bất ổn và tổn thương mô, có điểm đánh dấu mặt vát kim.
 - Tiệt trùng
 - Tiêu chuẩn chất lượng: ISO,  CE. </t>
    </r>
  </si>
  <si>
    <r>
      <rPr>
        <b/>
        <sz val="13"/>
        <color indexed="8"/>
        <rFont val="Times New Roman"/>
        <family val="1"/>
      </rPr>
      <t>- Gồm có</t>
    </r>
    <r>
      <rPr>
        <sz val="13"/>
        <color indexed="8"/>
        <rFont val="Times New Roman"/>
        <family val="1"/>
      </rPr>
      <t xml:space="preserve">:
 + 1 kim (17G) dài 25mm có thành siêu mỏng, được phủ silicone để ngăn chặn máu đông tụ.
  + 1 cánh mã màu giúp phân biệt kích thước kim, loại cánh xoay. 
  + 1 kẹp khóa
  + 1 đầu nối phù hợp với mọi bộ dây chạy thận
  + 1 ống dây dài 30cm
  + 1 khe hở (backeye) ngay đầu kim, ngăn chặn bất ổn và tổn thương mô, có điểm đánh dấu mặt vát kim.
 - Tiệt trùng
 - Tiêu chuẩn chất lượng: ISO,  CE. </t>
    </r>
  </si>
  <si>
    <t>- Thiết kế núm nén/giải nén, không cần dụng cụ phụ trợ
- Thiết kế miếng đệm lót ép không tạo áp lực lên động mạch trụ, tuần hoàn tĩnh mạch tốt 
- Thiết bị trong suốt, tăng cường khả năng nhìn chỗ đâm kim
- Hiển thị thời gian định vị
- Tiêu chuẩn kỹ thuật: ISO 13485.</t>
  </si>
  <si>
    <t>-Chất liệu: vải không đan dệt hoặc tương đương, co giãn, thông thoáng. 
- Kích cỡ: 10cm x 10m
- Tiêu chuẩn chất lượng: ISO,  CE.</t>
  </si>
  <si>
    <t>- Chất liệu lớp film bằng Polyurethane bán thấm
- Keo Acrylic hoặc Acrylate
- Kích thước: 53mmx80mm
- Tiệt trùng
- Tiêu chuẩn chất lượng: ISO,  CE.</t>
  </si>
  <si>
    <t>- Vải lụa trắng, 100% sợi cellulose acetate;
- Có kiểm tra vi sinh
- Kích thước 2.5cm x 5m
- Tiêu chuẩn chất lượng: ISO,  CE.</t>
  </si>
  <si>
    <t>- Tiêu chuẩn chất lượng: ISO,  CE.</t>
  </si>
  <si>
    <t>- Băng dính trong suốt cố định kim luồn ngoại biên:
- Màng bán thấm trong suốt bằng polyurethan 5-15%, phủ lớp keo acrylate khoảng 5- 25%, ngăn cản nước, cho phép hấp thụ oxy và thải hơi ẩm.  
- Không sót keo khi tháo băng.
- Kích thước: 7 cm x 8.5 cm
- Viền xung quanh bằng vải không dệt, rãnh xẻ sâu phù hợp các loại kim luồn
- Có khung viền giấy giúp dễ cầm khi dán băng giúp băng không bị dính vào nhau khi thao tác.
- Gia cố bằng 1 phần băng vải mềm chắc chắn và chêm lót tránh đè cấn các thiết bị vào da.
- Bộ phận đi kèm: nhãn ghi chú ngày giờ dán băng, băng keo cố định.
- Thời gian lưu khoảng 5 - 7 ngày
- Tiệt khuẩn từng miếng</t>
  </si>
  <si>
    <t xml:space="preserve">
- Màng film Polyurethane 3-10%, phủ lớp keo Acrylate 5- 15%; chính giữa có Gel CHG kháng khuẩn.Kích thước 3 x 4cm; xung quanh viền vải không dệt, có rãnh xẻ sâu.
- Kích thước 10x12cm
- Đặc tính: Kháng khuẩn cao (chống lại 1 loạt các vi khuẩn gram dương, âm và nấm), Chống thấm nước và vi khuẩn xâm nhập, rào cản chống virus có đường kính ≥27nm ((HIV-1 và HBV), thấm máu và dịch tiết. Cho phép hấp thụ oxy và thải hơi ẩm. 
- Cố định chắc chắn, độ dính tốt và hạn chế kích ứng da. 
- Có nhãn ghi chú ngày giờ dán băng. Có tích hợp sẵn các đoạn băng keo cố định đi kèm dùng cho cố định dây truyền dịch
- Đóng gói tiệt khuẩn từng miếng
- Tiêu chuẩn chất lượng: ISO,  CE.</t>
  </si>
  <si>
    <t>- Băng dính trong suốt cố định kim luồn ngoại biên:
- Màng bán thấm trong suốt bằng polyurethan 5-15%, phủ lớp keo acrylate khoảng 5- 25%, ngăn cản nước, cho phép hấp thụ oxy và thải hơi ẩm.  
- Không sót keo khi tháo băng.
- Kích thước: 7 cm x 8.5 cm
- Viền xung quanh bằng vải không dệt, rãnh xẻ sâu phù hợp các loại kim luồn
- Có khung viền giấy giúp dễ cầm khi dán băng giúp băng không bị dính vào nhau khi thao tác.
- Gia cố bằng 1 phần băng vải mềm chắc chắn và chêm lót tránh đè cấn các thiết bị vào da.
- Bộ phận đi kèm: nhãn ghi chú ngày giờ dán băng, băng keo cố định.
- Thời gian lưu khoảng 5 - 7 ngày
- Tiệt khuẩn từng miếng
- Tiêu chuẩn chất lượng: ISO,  CE.</t>
  </si>
  <si>
    <t>- Băng dính trong suốt cố định kim luồn ngoại biên, dành cho người lớn
  - Màng bán thấm trong suốt bằng 
  - Chiều rộng: 6 cm, chiều dài: 7.5 cm
  - Đặc tính: ngăn cản nước, vi khuẩn, virus 
  - Viền xung quanh bằng vải không dệt, góc với các góc tròn, rãnh xẻ sâu phù hợp các loại kim luồn
  - Có khung viền giấy giúp dễ cầm khi dán băng giúp băng không bị dính vào nhau khi thao tác.
  - Bộ phận đi kèm: nhãn ghi chú ngày giờ dán băng, băng keo cố định.  
  - Tiệt khuẩn
  - Tiêu chuẩn chất lượng: ISO/ CE</t>
  </si>
  <si>
    <t>- Chất liệu: Cotton co giãn. 
- Có Keo Oxit kẽm không dùng dung môi, có lớp giấy lót bảo vệ.
- Kích thước: 10cm x 4.5m
- Tiêu chuẩn chất lượng: ISO,  CE.</t>
  </si>
  <si>
    <t>- Băng thun màu trắng, sợi polyester và sợi cotton, co giãn 200%
- Kích thước: 0.1m x 2m
- Tiêu chuẩn chất lượng: ISO/CE.</t>
  </si>
  <si>
    <t>- Băng cấu tạo bằng sợi polyvinyl alcohol, tẩm bạc sunfat toàn phần, kết hợp công nghệ Hydrolock giúp khóa dịch tiết, hóa gel khi tiếp xúc dịch tiết, không rã trong vết thương, giảm số lượng lớn vi khuẩn và giải quyết màn biofilm. 
- Kích thước 2cm x 45 cm
- Tiêu chuẩn chất lượng: ISO,  CE.</t>
  </si>
  <si>
    <t>- Kích thước: 48cm hoặc 19''
- Chất liệu: Vải không dệt, không có chất cao su.
- Có tấm lót hơi không đối xứng với ống nối hơi đơn quấn từ mắt cá chân lên bắp chân dưới đầu gối.
- Có thể dùng hai chế độ nén tức thời và nén ngắt quãng.
- Đạt áp lực nén trong thời gian dưới 0,5 giây.
- Tạo áp lực đỉnh ban đầu là 73mmHg ±15% (xa tim) và 63mmHg ± 15% (gần tim). Áp lực giữ là 45mmHg±10% , thời gian giữ 6 giây.</t>
  </si>
  <si>
    <t>- Chất liệu: Màng nhựa PE, có vòng nhựa PP màu xanh.
- Kích cỡ: 15cm x 235cm
- Tiệt trùng bằng khí EO. 
- Gói 1 cái tiệt trùng.
- Tiêu chuẩn chất lượng: ISO/CE.</t>
  </si>
  <si>
    <t>- Bộ dây dùng cho bộ tim phổi nhân tạo phù hợp với Máy tim phổi nhân tạo Sorin C5
- Dây dẫn làm từ chất liệu PVC trong suốt, co nối bằng polycarbonate trong suốt. 
- Thành dây dẫn trơn giúp máu lưu thông tốt hơn, hạn chế tổn thương tế bào và hình thành huyết khối. 
- Tiêu chuẩn chất lượng: ISO,  CE.</t>
  </si>
  <si>
    <t>- Dây thở 2 nhánh, 2 bẫy nước 
- Chiều dài 1.5m - 1.8m.
- Kèm ống limb 40cm bẫy nước trong suốt;
- Có co khuỷu xoay được.
- Co Y và cổng lấy mẫu khi có nắp đậy cố định. 
- Sử dụng một lần.
- Tiêu chuẩn chất lượng: ISO,  CE.</t>
  </si>
  <si>
    <t>-Vật liệu Polyurethane an toàn
- Không chứa PVC, DEHP và latex
- Đầu van bằng silicone tự đóng mở tương tích với kết nổi Luer lock và Luer slip an toàn.
- Thao tác không dùng kim, an toàn cho người sử dụng
- Đường kính trong 1mm. Chiều dài 10cm
- Tiêu chuẩn chất lượng: ISO,  CE.</t>
  </si>
  <si>
    <t xml:space="preserve">- Chiều dài dây 180cm
- Đường kính trong dây: 3 mm. đường kính ngoài 4.1 mm
- Có bầu đếm giọt 2 ngăn cứng - mềm
- Màng lọc có chức năng lọc vi khuẩn tại van thông khí
- Đầu khóa vặn xoắn Luer Lock
- Cửa chích thuốc an toàn ngăn tai nạn do kim đâm vào tay điều dưỡng
- Tiêu chuẩn chất lượng: ISO, CE. </t>
  </si>
  <si>
    <r>
      <t>- Bộ dẫn truyền cảm ứng 2 đường tích hợp DPT dùng để theo dõi huyết áp động mạch xâm lấn liên tục cho kết quả đọc chính xác, dễ sử dụng. 
-</t>
    </r>
    <r>
      <rPr>
        <b/>
        <sz val="13"/>
        <color indexed="8"/>
        <rFont val="Times New Roman"/>
        <family val="1"/>
      </rPr>
      <t xml:space="preserve"> Bộ gồm</t>
    </r>
    <r>
      <rPr>
        <sz val="13"/>
        <color indexed="8"/>
        <rFont val="Times New Roman"/>
        <family val="1"/>
      </rPr>
      <t xml:space="preserve">: 
+ 2 đoạn dây (xanh/đỏ) dài 150cm, làm bằng vật liệu PVC không DEHP và không latex. 
+ Khóa 4 ngã (xanh/đỏ) nguyên liệu Polycarbonate. 
+ Dây truyền dịch dài 130cm±3cm, nguyên liệu PVC không DEHP
+ 2 dây nối, mỗi dây dài 50cm
+ Buồng nhỏ giọt PVC mềm 80mm, có màng lọc 15micron, đầu nhọn 1 chiều
+ Co nối M/F
-  Tương thích với các loại monitor, dây cable 
- Tiêu chuẩn chất lượng: ISO, CE. </t>
    </r>
  </si>
  <si>
    <t xml:space="preserve">- Bộ đốt nhiệt điều trị khối u gồm kim đốt nhiệt, dây nối.
- Bộ đầu đốt và dây dẫn tín hiệu có cảm biến nhiệt độ và bộ phận làm mát kim đốt bằng nước
- Kim đốt 5mm, hoặc 7mm, hoặc 10mm.
- Tương thích máy CoATherm AK-F200.
- Tiêu chuẩn chất lượng: ISO, CE. </t>
  </si>
  <si>
    <t>- Kim đầu cong 18G dài 3 1/4", thân kim có chia vạch.
- Catheter bằng polyamid không bị gẫy gập, dài 1000mm, có đường cản quang ngầm
- Đầu nối catheter dạng nắp bật.
- Màng lọc với kích thước lỗ lọc 0.2 micron giúp tiêm thuốc an toàn và vô khuẩn.
- Tiêu chuẩn chất lượng: ISO, CE.</t>
  </si>
  <si>
    <r>
      <t xml:space="preserve">- </t>
    </r>
    <r>
      <rPr>
        <b/>
        <sz val="13"/>
        <color indexed="8"/>
        <rFont val="Times New Roman"/>
        <family val="1"/>
      </rPr>
      <t>Bộ dụng cụ gồm có</t>
    </r>
    <r>
      <rPr>
        <sz val="13"/>
        <color indexed="8"/>
        <rFont val="Times New Roman"/>
        <family val="1"/>
      </rPr>
      <t xml:space="preserve">: 
+  Bộ kim khâu cố định da và dạ dày, tổng chiều dài 230mm, chiều dài làm việc 81mm, kích thước kim khâu 20G. 
+ Ống thông nuôi ăn dạ dày kiểu bóng chất liệu silicone, dung tích bóng 10ml. Kích thước: ống thông: 20Fr, chiều dài ống thông: 22,5cm.
- Tiêu chuẩn chất lượng: ISO, CE. </t>
    </r>
  </si>
  <si>
    <r>
      <t xml:space="preserve">- Bộ mở dạ dày ra da dạng kéo 24 Fr trọn bộ đầy đủ 
- </t>
    </r>
    <r>
      <rPr>
        <b/>
        <sz val="13"/>
        <color indexed="8"/>
        <rFont val="Times New Roman"/>
        <family val="1"/>
      </rPr>
      <t>Bao gồm</t>
    </r>
    <r>
      <rPr>
        <sz val="13"/>
        <color indexed="8"/>
        <rFont val="Times New Roman"/>
        <family val="1"/>
      </rPr>
      <t xml:space="preserve">: 1 Ống nuôi ăn silicone 24Fr, 1 External Bolsters, 1 curved, 1 Kim chọc, 4 gạc, 4 miếng chặn, 1 trocar, 1 kéo, 1 dây dẫn, dây treo, 1 clamp, 1 Y-port, 1 thòng lọng kéo.
- Không bao gồm thuốc tê
- Tiêu chuẩn chất lượng: ISO, CE. </t>
    </r>
  </si>
  <si>
    <t>- Kích thước:
+ Chiều dài catheter 2.5m
+ Đầu tip:  1.6mm - 2.3mm (600µm); 1mm - 1.3 mm (400µm); Đầu típ tròn phát quang phóng tia tỏa tròn 360 độ 1 vòng, vòng 2 góc lệch 60 độ so với trục sợi quang.
- Bước sóng: 450 nm đến 2100nm
- Độ dày: 600µm/400µm
- Kèm dụng cụ mở đường, bao gồm: kim chọc, dây dẫn, dụng cụ nong mạch, bộ mở đường vào lòng mạch kèm van cầm máu.
- Tiêu chuẩn chất lượng: ISO, CE.</t>
  </si>
  <si>
    <r>
      <t xml:space="preserve">- Quả lọc máu liên tục kèm bộ dây dẫn:
- </t>
    </r>
    <r>
      <rPr>
        <b/>
        <sz val="13"/>
        <rFont val="Times New Roman"/>
        <family val="1"/>
      </rPr>
      <t>Chất liệu</t>
    </r>
    <r>
      <rPr>
        <sz val="13"/>
        <rFont val="Times New Roman"/>
        <family val="1"/>
      </rPr>
      <t xml:space="preserve">:
  + Sợi lọc AN69 HF: Acrylonitrile và  sodium methallyl sulfonate copolymer
  + Vỏ và đầu quả lọc: Polycarbonate
  + Vách đầu quả lọc: Polyurethane
  + Ống dẫn: PVC 
  + Cartridge: PETG
- Phương pháp tiệt trùng: EtO (ethylene oxide)
- </t>
    </r>
    <r>
      <rPr>
        <b/>
        <sz val="13"/>
        <rFont val="Times New Roman"/>
        <family val="1"/>
      </rPr>
      <t>Thông số kỹ thuật của quả lọc</t>
    </r>
    <r>
      <rPr>
        <sz val="13"/>
        <rFont val="Times New Roman"/>
        <family val="1"/>
      </rPr>
      <t>:
  + TMP tối đa* (mmHg/kPa): 450/60
  + Áp lực máu tối đa (mmHg/kPa): 500/66,6
  + Thể tích máu trong quả lọc (±10%): 152 ml
  +  Diện tích màng hiệu dụng: 0,9m2
  + Đường kính trong của sợi lọc (khi ướt): 240µm
  + Độ dày thành sợi lọc: 50µm
  + Tốc độ máu: 75 - 400 ml/phút
  + Cân nặng bệnh nhân tối thiếu: 30 kg</t>
    </r>
  </si>
  <si>
    <r>
      <t xml:space="preserve">- Quả lọc máu liên tục kèm bộ dây dẫn.
- Chất liệu :
  + </t>
    </r>
    <r>
      <rPr>
        <sz val="13"/>
        <color indexed="10"/>
        <rFont val="Times New Roman"/>
        <family val="1"/>
      </rPr>
      <t>Sợi lọc AN69 HF: Acrylonitrile và sodium methallyl sulfonate copolymer</t>
    </r>
    <r>
      <rPr>
        <sz val="13"/>
        <color indexed="8"/>
        <rFont val="Times New Roman"/>
        <family val="1"/>
      </rPr>
      <t xml:space="preserve">
  + Vỏ và đầu quả lọc: Polycarbonate
  +  Ống dẫn: PVC
  + Cartridge: PETG
- Tiệt trùng: EtO (ethylene oxide) 
- Thông số hoạt động của quả lọc
  + Áp lực máu tối đa (mmHg/kPa): 500/66,6
  + Thể tích máu (± 10 %): 93 ml
  + Diện tích màng hiệu dụng: 0,6 m2
  + Đường kính trong của sợi lọc (khi ướt): 240µm
  + Độ dày thành sợi lọc: 50µm
  + Tốc độ máu: 50 -180 ml / phút
</t>
    </r>
    <r>
      <rPr>
        <sz val="13"/>
        <rFont val="Times New Roman"/>
        <family val="1"/>
      </rPr>
      <t xml:space="preserve">  + Cân nặng bệnh nhân tối thiểu: 20 kg
- Tiêu chuẩn ISO / CE
- Xuất xứ: Các nước thuộc G7 </t>
    </r>
  </si>
  <si>
    <r>
      <t xml:space="preserve">- Quả lọc máu liên tục  kèm bộ dây dẫn cho bệnh nhi với cân nặng &gt;8kg:
- </t>
    </r>
    <r>
      <rPr>
        <b/>
        <sz val="13"/>
        <color indexed="8"/>
        <rFont val="Times New Roman"/>
        <family val="1"/>
      </rPr>
      <t>Chất liệu:</t>
    </r>
    <r>
      <rPr>
        <sz val="13"/>
        <color indexed="8"/>
        <rFont val="Times New Roman"/>
        <family val="1"/>
      </rPr>
      <t xml:space="preserve">
 + Màng lọc: Polyarylethersulfone </t>
    </r>
    <r>
      <rPr>
        <sz val="13"/>
        <color indexed="10"/>
        <rFont val="Times New Roman"/>
        <family val="1"/>
      </rPr>
      <t>(sợi rỗng PAES)</t>
    </r>
    <r>
      <rPr>
        <sz val="13"/>
        <color indexed="8"/>
        <rFont val="Times New Roman"/>
        <family val="1"/>
      </rPr>
      <t xml:space="preserve">
 + Vỏ và đầu quả lọc: Polycarbonate
 + Ống dẫn: PVC
 + </t>
    </r>
    <r>
      <rPr>
        <sz val="13"/>
        <color indexed="10"/>
        <rFont val="Times New Roman"/>
        <family val="1"/>
      </rPr>
      <t>Cartrige: PETG</t>
    </r>
    <r>
      <rPr>
        <sz val="13"/>
        <color indexed="8"/>
        <rFont val="Times New Roman"/>
        <family val="1"/>
      </rPr>
      <t xml:space="preserve">
- </t>
    </r>
    <r>
      <rPr>
        <b/>
        <sz val="13"/>
        <color indexed="8"/>
        <rFont val="Times New Roman"/>
        <family val="1"/>
      </rPr>
      <t xml:space="preserve">Thông số kỹ thuật của quả lọc: </t>
    </r>
    <r>
      <rPr>
        <sz val="13"/>
        <color indexed="8"/>
        <rFont val="Times New Roman"/>
        <family val="1"/>
      </rPr>
      <t xml:space="preserve">
 + Thể tích máu trong bộ quả lọc (± 10 %): 60ml
 + Diện tích màng hiệu dụng: 0,2 m2
 + Đường kính trong của sợi lọc (khi ướt): 215 µm
 + Độ dày thành sợi lọc: 50 µm
 + Tốc độ dòng máu tối thiểu: 20 ml/phút
 + Tốc độ dòng máu tối đa: 100 ml/phút  
 + Thể tích mồi máu (chỉ ở quả lọc): 17ml
 + TMP tối đa: 500mmHg/67 kPa
 + Tiệt trùng
- Tiêu chuẩn ISO / CE
- Xuất xứ: Các nước thuộc G7.</t>
    </r>
  </si>
  <si>
    <r>
      <t xml:space="preserve">- Quả lọc máu liên tục có gắn Heparin kèm bộ dây dẫn có 3 chức năng: loại bỏ Cytokine, loại bỏ nội độc tố, lọc máu liên tục (loại bỏ dịch và độc tố Urê huyết), 
- Chất liệu màng lọc cấu tạo 3 lớp gồm sợi rỗng Acrylonitrile và sodium methallyl sulfonate copolymer giúp hấp phụ các Cytokine, PolyethyleneImine giúp hấp phụ nội độc tố, bề mặt sợi lọc được gắn heparin;
- Vỏ và đầu quả lọc là Polycarbonate; vách đầu quả lọc là Polyurethane; 
- Ống dẫn là PVC và cartridge là PETG.
- Tiệt trùng: ethylene oxide
- </t>
    </r>
    <r>
      <rPr>
        <b/>
        <sz val="13"/>
        <color indexed="8"/>
        <rFont val="Times New Roman"/>
        <family val="1"/>
      </rPr>
      <t>Thông số kỹ thuật của quả lọc</t>
    </r>
    <r>
      <rPr>
        <sz val="13"/>
        <color indexed="8"/>
        <rFont val="Times New Roman"/>
        <family val="1"/>
      </rPr>
      <t xml:space="preserve">
 + TMP tối đa* (mmHg/kPa): 450/60
 + Áp lực máu tối đa (mmHg/kPa): 500/66,6
 + Thể tích máu trong quả lọc (±10%): 193 ml
 + Diện tích màng: 1,5m2
 + Đường kính trong của sợi lọc (khi ướt): 240µm
 + Độ dày thành sợi lọc: 50µm
 + Tốc độ máu: 100 - 450 ml / phút
 + Cân nặng bệnh nhân tối thiểu: 30 kg
- Tiêu chuẩn chất lượng: ISO, CE.</t>
    </r>
  </si>
  <si>
    <r>
      <rPr>
        <b/>
        <sz val="13"/>
        <color indexed="8"/>
        <rFont val="Times New Roman"/>
        <family val="1"/>
      </rPr>
      <t xml:space="preserve">  Bao gồm:</t>
    </r>
    <r>
      <rPr>
        <sz val="13"/>
        <color indexed="8"/>
        <rFont val="Times New Roman"/>
        <family val="1"/>
      </rPr>
      <t xml:space="preserve">
- Khăn chống thấm 40cm x 50 cm/40cmx60cm/45cmx60cm: 1 cái
- Gạc không dệt: 5cmx5cm-8ply: 2 cái.
- Gạc không dệt: 7.5cm x 7.5cm-4ply: 4 cái.
- Gạc trụ tròn: 2cmx3 cm: 2 cái.
- Keo dán: 14cm x 2 cm: 6 cái.
- Phương pháp tiệt trùng: Khí EO</t>
    </r>
  </si>
  <si>
    <r>
      <t xml:space="preserve">- Tương thích với máy ECMO của Terumo.
   </t>
    </r>
    <r>
      <rPr>
        <b/>
        <sz val="13"/>
        <color indexed="8"/>
        <rFont val="Times New Roman"/>
        <family val="1"/>
      </rPr>
      <t>Bao gồm</t>
    </r>
    <r>
      <rPr>
        <sz val="13"/>
        <color indexed="8"/>
        <rFont val="Times New Roman"/>
        <family val="1"/>
      </rPr>
      <t>: 
- Phổi nhân tạo (bộ phận trộn khí, bộ phận trao đổi nhiệt); 
- Dây dẫn ; 
- Bộ phận kết nối canuyn vào mạch máu (động mạch, tĩnh mạch);
- Bình chứa máu kín ; 
- Hệ thống bơm ly  tâm;
-  Bộ phận lọc máu, quả lọc máu;
-  Hệ thống cảm biến dòng;
Yêu cầu kỹ thuật
- Diện tích màng lọc 2,5m2
- Vật liệu màng lọc Polymethylpentene
- Diện tích trao đổi nhiệt 0,22m2
- Bộ phận trao đổi nhiệt bàng thép không gỉ
- Tổng thể tích mồi máu 620ml hoặc 740ml
- Áp lực hoạt động tối đa 1000mmHg
- Chiều dài dây dẫn 1,7m hoặc 2,5m
- Lưu lượng tối đa 7 lít/ phút</t>
    </r>
  </si>
  <si>
    <r>
      <t>- Chất liệu:  nhựa dẻo</t>
    </r>
    <r>
      <rPr>
        <sz val="13"/>
        <color indexed="8"/>
        <rFont val="Times New Roman"/>
        <family val="1"/>
      </rPr>
      <t xml:space="preserve">, nhỏ và dài , dễ dàng tiếp cận đến những chân răng nằm sâu bên trong. Tích hợp thêm chức năng của ống hút dịch cầm tay nằm trên thân bàn chải.
- </t>
    </r>
    <r>
      <rPr>
        <b/>
        <sz val="13"/>
        <color indexed="8"/>
        <rFont val="Times New Roman"/>
        <family val="1"/>
      </rPr>
      <t>Bao gồm:</t>
    </r>
    <r>
      <rPr>
        <sz val="13"/>
        <color indexed="8"/>
        <rFont val="Times New Roman"/>
        <family val="1"/>
      </rPr>
      <t xml:space="preserve">
+ 01 bàn chải 
+ 01 lọ đựng nước súc miệng 
+  01 gói nước súc miệng 
+  01 dụng cụ thấm môi chống khô 
 - Tiệt khuẩn</t>
    </r>
  </si>
  <si>
    <r>
      <t xml:space="preserve">- Bơm tiêm sử dụng cho máy Nemoto Rempress trong chụp mạch
</t>
    </r>
    <r>
      <rPr>
        <b/>
        <sz val="13"/>
        <color indexed="8"/>
        <rFont val="Times New Roman"/>
        <family val="1"/>
      </rPr>
      <t xml:space="preserve"> - Bao gồm:</t>
    </r>
    <r>
      <rPr>
        <sz val="13"/>
        <color indexed="8"/>
        <rFont val="Times New Roman"/>
        <family val="1"/>
      </rPr>
      <t xml:space="preserve">
  + 1 bơm tiêm 150ml: chất liệu PC/PP/Rubber/ABS
  + 1 ống hút J: chất liệu PE
 - Áp suất: 1200psi
 - Tiệt trùng: ETO/EO
 - Đạt tiêu chuẩn ISO 13485, EC</t>
    </r>
  </si>
  <si>
    <t>- Dung tích 10ml kèm kim 25G/23G
- Kèm Piston và xy lanh được làm bằng nhựa y tế
- Tiệt trùng bằng khí EO, 
- Đóng gói tiệt trùng từng cái; 
- Tiêu chuẩn ISO,CE,TCVN.</t>
  </si>
  <si>
    <t>- Bơm tiêm tiểu đường, nhỏ. Tiệt trùng
- Cỡ kim: 26G, kích thước kim : 0.45x13mm
- Tiệt trùng
- Tiêu chuẩn chất lượng: ISO, CE.</t>
  </si>
  <si>
    <t>Que thử đường huyết kèm kim</t>
  </si>
  <si>
    <r>
      <t xml:space="preserve">- </t>
    </r>
    <r>
      <rPr>
        <b/>
        <sz val="13"/>
        <color indexed="8"/>
        <rFont val="Times New Roman"/>
        <family val="1"/>
      </rPr>
      <t>Yêu cầu kỹ thuật Que thử.</t>
    </r>
    <r>
      <rPr>
        <sz val="13"/>
        <color indexed="8"/>
        <rFont val="Times New Roman"/>
        <family val="1"/>
      </rPr>
      <t xml:space="preserve">
 + Thể tích mẫu: 0.4 -  0.9 µl.
 + Thời gian thử: ≤5 giây. 
 + Độ chính xác cao.
- </t>
    </r>
    <r>
      <rPr>
        <b/>
        <sz val="13"/>
        <color indexed="8"/>
        <rFont val="Times New Roman"/>
        <family val="1"/>
      </rPr>
      <t>Yêu cầu kỹ thuật đối với kim.</t>
    </r>
    <r>
      <rPr>
        <sz val="13"/>
        <color indexed="8"/>
        <rFont val="Times New Roman"/>
        <family val="1"/>
      </rPr>
      <t xml:space="preserve">
 + Đầu kim 3 mặt cắt dễ đâm qua da
 + Đường kính: Trong khoảng 0,33mm-0,36m
 + Độ đâm sâu: 1.5 mm, đầu kim phủ silicon, tiệt khuẩn.  
- Sử dụng được cho trẻ sơ sinh
- Đơn vị trúng thầu cam kết cung cấp máy theo thầu vật tư, sinh phẩm đã đặt</t>
    </r>
  </si>
  <si>
    <t>Bơm tiêm đầu xoáy, cỡ 20ml</t>
  </si>
  <si>
    <t>- Nguyên liệu: 100% bông tự nhiên, không hút nước, không loại mỡ
- Sợi mảnh, mềm, trơn, được chải kỹ, có độ đàn hồi cao, không lẫn tạp chất.
- Tiêu chuẩn chất lượng: ISO.</t>
  </si>
  <si>
    <t>- Vật liệu cầm máu nướu giúp cầm máu nướu và ngăn chặn dịch nướu trong các trường hợp chảy máu trung bình sau khi mài cùi răng, trám răng, gắn phục hình, thay thế formocresol trong việc lấy tủy buồng răng sữa
- Thành phần:  ≥ 20% Sunfat sắt
- Dạng gel 
- Thể tích: ≥ 1.2 ml
- Tiêu chuẩn chất lượng: ISO/CE (Tiêu chuẩn Châu Âu)/ FDA (Cục quản lý Thực phẩm và Dược phẩm Hoa Kỳ).</t>
  </si>
  <si>
    <r>
      <t xml:space="preserve">- Cannula tĩnh mạch cảnh người lớn, thân linh hoạt, chống xoắn, thiết kế đầu nhọn.
- Các các cỡ 15Fr, 17 Fr, 19Fr, 21 Fr, 23Fr, 25Fr
- Đầu nối 3/8"
- Kèm bộ dụng cụ mở đường.
</t>
    </r>
    <r>
      <rPr>
        <sz val="13"/>
        <color indexed="10"/>
        <rFont val="Times New Roman"/>
        <family val="1"/>
      </rPr>
      <t>- Tiệt khuẩn.
- Tiêu chuẩn: ISO, CE</t>
    </r>
  </si>
  <si>
    <r>
      <t xml:space="preserve">- Cannula tĩnh mạch hai tầng, thân được thiết kế chống xoắn.
- Cỡ gồm: số 28/36Fr; 36/46 Fr; 32/40Fr ;34/36Fr ; 36/51Fr;
- Co nối 1/2'' hoặc 3/8''
- </t>
    </r>
    <r>
      <rPr>
        <sz val="13"/>
        <color indexed="10"/>
        <rFont val="Times New Roman"/>
        <family val="1"/>
      </rPr>
      <t>Tiệt khuẩn.
- Tiêu chuẩn: ISO, CE</t>
    </r>
  </si>
  <si>
    <r>
      <t xml:space="preserve">- </t>
    </r>
    <r>
      <rPr>
        <b/>
        <u/>
        <sz val="13"/>
        <color indexed="8"/>
        <rFont val="Times New Roman"/>
        <family val="1"/>
      </rPr>
      <t>Bao gồm</t>
    </r>
    <r>
      <rPr>
        <sz val="13"/>
        <color indexed="8"/>
        <rFont val="Times New Roman"/>
        <family val="1"/>
      </rPr>
      <t xml:space="preserve">:
 - Canula mở khí quản chất liệu PVC y tế, không latex. 
 - Bóng thể tích lớn, áp lực thấp. 
 - 02 nòng trong sử dụng độc lập, đầu bo tròn, có mấu ngắt giúp cố định nòng trong chắc chắn và dễ dàng khi lấy ra, tương thích với các đầu nối tiêu chuẩn 15mm
 - 01 dây cố định mở khí quản 
 - 01 cây chổi vệ sinh nòng trong và nhãn ghi chú đi kèm
 - Cỡ số 7.0
 - Đóng gói tiệt trùng </t>
    </r>
  </si>
  <si>
    <r>
      <t xml:space="preserve">- </t>
    </r>
    <r>
      <rPr>
        <b/>
        <u/>
        <sz val="13"/>
        <color indexed="8"/>
        <rFont val="Times New Roman"/>
        <family val="1"/>
      </rPr>
      <t>Bao gồm</t>
    </r>
    <r>
      <rPr>
        <sz val="13"/>
        <color indexed="8"/>
        <rFont val="Times New Roman"/>
        <family val="1"/>
      </rPr>
      <t xml:space="preserve">:
 - Canula mở khí quản chất liệu PVC y tế, không latex. 
 - Bóng thể tích lớn, áp lực thấp. 
 - 02 nòng trong sử dụng độc lập, đầu bo tròn, có mấu ngắt giúp cố định nòng trong chắc chắn và dễ dàng khi lấy ra, tương thích với các đầu nối tiêu chuẩn 15mm.
 - 01 dây cố định mở khí quản 
 - 01 cây chổi vệ sinh nòng trong và nhãn ghi chú đi kèm
 - Cỡ số 7.0
 - Đóng gói tiệt trùng </t>
    </r>
  </si>
  <si>
    <t xml:space="preserve"> - Ống mở khí quản có bóng, bằng chất liệu PVC 
 - Co nối tiêu chuẩn 15mm
 - Bóng PVC chất lượng cao gắn chặt trong thân ống nội khí quản 
 - Van bơm bóng 1 chiều vật liệu PVC hoặc thép không gỉ hoặc silicone
 - Đầy đủ các cỡ
 - Đóng gói tiệt trùng. dùng 1 lần </t>
  </si>
  <si>
    <t xml:space="preserve"> - Mở khí quản 1 nòng, có bóng;
 - Thể tích lớn áp lực thấp an toàn
 - Các cỡ 6.0 Fr, 6.5Fr, 7.0Fr, 7.5Fr, 8.0Fr, 8.5Fr, 9.0Fr 
 - Đóng gói tiệt trùng. dùng 1 lần </t>
  </si>
  <si>
    <r>
      <t xml:space="preserve">- Cannula hút tim trái, thân cannula thẳng, dễ uốn và có marker đánh dấu độ sâu. 
- Các cỡ 10Fr đến 13 Fr, chiều dài tổng thể 13 in (33cm).
- Loại 10Fr: đầu nối 1,5 in và có 8 lỗ thông hơi trên đầu.
- Loại 13Fr: đầu nối 2 in và có 14 lỗ thông hơi trên đầu.
- </t>
    </r>
    <r>
      <rPr>
        <sz val="13"/>
        <color indexed="10"/>
        <rFont val="Times New Roman"/>
        <family val="1"/>
      </rPr>
      <t>Tiêu chuẩn chất lượng: ISO, CE (Tiêu chuẩn Châu Âu) hoặc FDA (Cục quản lý Thực phẩm và Dược phẩm Hoa Kỳ),</t>
    </r>
  </si>
  <si>
    <r>
      <t xml:space="preserve">- Cannula thân bằng Silicon, dùng cho người lớn hoặc trẻ em
- Có bóng cỡ 15Fr (5.0mm), chiều dài 31.8cm.
</t>
    </r>
    <r>
      <rPr>
        <sz val="13"/>
        <color indexed="10"/>
        <rFont val="Times New Roman"/>
        <family val="1"/>
      </rPr>
      <t>- Tiêu chuẩn chất lượng: ISO, FDA (Cục quản lý Thực phẩm và Dược phẩm Hoa Kỳ).</t>
    </r>
  </si>
  <si>
    <t xml:space="preserve">- Bơm tiêm không kim, đầu khóa/ xoắn. Thân bơm tiêm làm bằng chất liệu Polypropylen trong suốt, vạch chia thể tích rõ ràng.
- Đệm pitong sử dụng chất liệu đàn hồi chịu nhiệt cao
- Đóng gói riêng lẻ từng cái trong bao bì nhựa. Tiệt trùng 
- Dung tích 20ml
- Tiêu chuẩn chất lượng: ISO, CE. </t>
  </si>
  <si>
    <r>
      <t xml:space="preserve">- Catheter  bằng chất liệu polyurethan có đường kính ngoài 7F, chiều dài 20cm, 2 nòng, kích cỡ nòng G14, G18, dòng chảy (100/27 ml/phút).
- Kim dẫn 18G chữ V sắc bén, có valve ngăn chặn máu trào ngược  và tránh tắc mạch do khí; dây kim loại dẫn đường 0.035" dài 50cm,  mềm dẻo, tránh vặn xoắn, đầu chữ J giảm tổn thương khi luồn,
- Đầu nối catheter có valve 2 chiều, tránh nhiễm khuẩn; có dao mỗ và kim nong bằng nhựa
- Có dây cáp để định vị đầu catheter bằng sóng ECG.
- Tiệt khuẩn
- Tiêu chuẩn chất lượng ISO/CE
- </t>
    </r>
    <r>
      <rPr>
        <sz val="13"/>
        <color indexed="10"/>
        <rFont val="Times New Roman"/>
        <family val="1"/>
      </rPr>
      <t>Xuất xứ: các nước thuộc Châu Âu</t>
    </r>
  </si>
  <si>
    <r>
      <t xml:space="preserve">- Catheter tĩnh mạch trung tâm 2 đường 
- Chất liệu bằng polyurethan 
- Đường kính 5Fr, dài 8cm 
- Thân catheter có vạch đánh dấu độ dài, có đường cản quang ngầm trên vách giúp dễ phát hiện bằng X quang.
- Dây dẫn đầu J dài 50cm bằng kim loại; 
- Kim dẫn đường thẳng 
- Có dây đo ECG đi kèm
</t>
    </r>
    <r>
      <rPr>
        <sz val="13"/>
        <color indexed="10"/>
        <rFont val="Times New Roman"/>
        <family val="1"/>
      </rPr>
      <t xml:space="preserve">- Tiêu chuẩn chất lượng: ISO, CE (Tiêu chuẩn Châu Âu) hoặc FDA (Cục quản lý Thực phẩm và Dược phẩm Hoa Kỳ) 
- Xuất xứ: Các nước thuộc G7 </t>
    </r>
  </si>
  <si>
    <r>
      <t xml:space="preserve">- Chất liệu: Polyurethane, dài 8cm;
- Đường kính:  4F, loại 2 nòng G18, G20, hoặc G22.
- Kim dẫn đường thẳng; có các đường cản quang ngầm trên vách catheter; đầu nối an toàn có valve 2 chiều bơm hoặc rút dịch tự động đóng khi ngừng kết nối;
- Có dây đo ECG đi kèm; dây dẫn đường bằng kim loại chữ đầu J 50cm.
</t>
    </r>
    <r>
      <rPr>
        <sz val="13"/>
        <color indexed="10"/>
        <rFont val="Times New Roman"/>
        <family val="1"/>
      </rPr>
      <t>- Tiêu chuẩn chất lượng: ISO, CE (Tiêu chuẩn Châu Âu) hoặc FDA (Cục quản lý Thực phẩm và Dược phẩm Hoa Kỳ) 
- Xuất xứ: Các nước thuộc G7.</t>
    </r>
  </si>
  <si>
    <r>
      <t xml:space="preserve">- Catheter dùng để truyền thuốc, truyền dinh dưỡng cho trẻ sơ sinh dưới 1kg. 
  </t>
    </r>
    <r>
      <rPr>
        <b/>
        <sz val="13"/>
        <rFont val="Times New Roman"/>
        <family val="1"/>
      </rPr>
      <t xml:space="preserve">Đóng gói: </t>
    </r>
    <r>
      <rPr>
        <sz val="13"/>
        <rFont val="Times New Roman"/>
        <family val="1"/>
      </rPr>
      <t xml:space="preserve">
- 01 catheter chất liệu PUR:
+ cỡ 1Fr 
+ dài 20 cm 
+ Tốc độ truyền dịch 0.7ml/phút 
+ Thể tích mồi dịch ban đầu 0.09ml 
+ 01 kim dẫn đường cỡ 24G    
- </t>
    </r>
    <r>
      <rPr>
        <sz val="13"/>
        <color indexed="10"/>
        <rFont val="Times New Roman"/>
        <family val="1"/>
      </rPr>
      <t>Tiêu chuẩn chất lượng: ISO, CE (Tiêu chuẩn Châu Âu) hoặc FDA (Cục quản lý Thực phẩm và Dược phẩm Hoa Kỳ) 
- Xuất xứ: Các nước thuộc G7.</t>
    </r>
  </si>
  <si>
    <r>
      <t xml:space="preserve">- Dùng trong lọc máu dài hạn.
-  Chất liệu Catheter làm bằng polyurethane chiều dài từ đầu tip đến cuff là 19cm - 27cm;
 - Đường kính 14.5Fr
 - </t>
    </r>
    <r>
      <rPr>
        <b/>
        <sz val="13"/>
        <rFont val="Times New Roman"/>
        <family val="1"/>
      </rPr>
      <t>Bộ Catheter gồm</t>
    </r>
    <r>
      <rPr>
        <sz val="13"/>
        <rFont val="Times New Roman"/>
        <family val="1"/>
      </rPr>
      <t>:
 + 01 thanh luồn catheter 15Fr có van khóa khí tự động,
 + 01 cây nong 10-12Fr và 01 cây nong 8Fr, 01 Stylet ( tùy chọn)
 + 01 cây tạo đường hầm
 + 02 nắp đậy/nút chặn
 + 01 dây guidewire 0.038"
 + 01 kim dò 18G
 + Dao mổ # 11
 + Bơm tiêm 10cc
 + 02 băng gạc 2x2 Inch
 - Đầu catheter thiết kế đối xứng hạn chế sự tái lọc, tỷ lệ tái lọc bằng hoặc dưới 1%; trên 4 lỗ bên, van khóa khí tự động ngăn ngừa thuyên tắc khí và máu trào ngược.
- Tiêu chuẩn chất lượng: ISO 13485, FDA (Cục quản lý Thực phẩm và Dược phẩm Hoa Kỳ).</t>
    </r>
  </si>
  <si>
    <t>Quả lọc thận highflux Chất liệu: Polyethersulfone/Helixone Plus/Polynephron 
 - Diện tích màng 1.4m2 - 1.6m2, 
 - Thể tích mồi 74-95ml
 - Hệ số siêu lọc (KUF): 47-85 ml/giờ/mmHg
 - Áp lực xuyên màng (TMP): 500mmHg
 - Vỏ quả lọc: Polypropylene/Polycarbonate
 - Độ thanh thải (với Qb: 300 ml/min): 
 + Phosphate:225-270ml/min
 + Creatinine: 252-290ml/min
 +Urea: 264-319ml/min)
 - Vitamin B12:≥ 150 ml/min 
 - β2 Microglobulin: ≥ 0.7
 - Albumin: &lt;0.001
 - Tiệt trùng bằng hơi nước inline/Tia Gamma</t>
  </si>
  <si>
    <t>- Tên: Catheter 1 nòng
- Tính năng kỹ thuật:
Chất liệu: polyurethane
Bao gồm: catheter 1 nòng, kim dẫn V
Thân catheter có vạch đánh dấu độ dài
Kích cỡ: 3Fr
Tiệt trùng
Tiêu chuẩn chất lượng: ISO, CE (Tiêu chuẩn Châu Âu) hoặc FDA (Cục quản lý Thực phẩm và Dược phẩm Hoa Kỳ)
Xuất xứ: Các nước thuộc G7</t>
  </si>
  <si>
    <t xml:space="preserve">- Catheter  bằng chất liệu polyurethan có đường kính ngoài 7F, chiều dài 20cm, 3 nòng, kích cỡ nòng G16,G18, G18, dòng chảy (46/22/22 ml/phút).
- Kim dẫn 18G chữ V sắc bén, có valve ngăn chặn máu trào ngược  và tránh tắc mạch do khí; dây kim loại dẫn đường 0.035" dài 50cm,  mềm dẻo, tránh vặn xoắn, đầu chữ J giảm tổn thương khi luồn
- Đầu nối catheter có valve 2 chiều, tránh nhiễm khuẩn; có dao mỗ và kim nong bằng nhựa
- Có dây cáp để định vị đầu catheter bằng sóng ECG.
- Tiệt khuẩn
- Tiêu chuẩn chất lượng ISO/CE
- Xuất xứ: các nước thuộc Châu Âu
</t>
  </si>
  <si>
    <t>- Chỉ tan tổng hợp đơn sợi số 4/0, chỉ dài 70cm;
- Chất liệu: Glyconate (72% Glycolic + 14% Caprolacton + 14% trimethylene)
 - Kim tròn 1/2C, dài 22mm, phủ silicone.
 - Tiêu chuẩn ISO, CE, FDA.</t>
  </si>
  <si>
    <t>- Chỉ tan tổng hợp đơn sợi số 6/0, chỉ dài 70cm 
- Chất liệu: Glyconate (72% Glycolic + 14% Caprolacton + 14% trimethylene) hoặc tương đương
 - Tan hoàn toàn sau từ 60 - 90 ngày. 
 - Kim tròn 1/2C dài 13mm, làm bằng thép không gỉ, phủ silicone;
 - Tiêu chuẩn ISO, EC, FDA.</t>
  </si>
  <si>
    <t>- Chỉ thị sinh học kiểm tra tiệt khuẩn nhiệt độ thấp công nghệ plasma
- Cho kết quả sau khi ủ &lt; 30 phút
- Tương thích với máy tiệt khuẩn nhiệt độ thấp STERRAD 100S
- Nhà thầu cam kết sản phẩm: chỉ thị chuyển màu đồng nhất và rõ. Hỗ trợ đặt máy đọc kết quả theo đúng chuẩn
- Tiêu chuẩn chất lượng: ISO/EC/FDA</t>
  </si>
  <si>
    <t>- Bàn chải nội mạc cổ tử cung sử dụng một lần, là một phương pháp hiệu quả để thu thập các mẫu âm hộ, cổ ngoài và cổ trong tử cung.
- Chiều dài ~20cm, chổi Ø 6 mm, đóng gói riêng trong túi nhựa vô trùng 
- Các sợi lông mềm và bán tròn, ít gây tổn thương cho niêm mạc
- Đầu chổi có thể tháo rời cho các phương pháp Pap</t>
  </si>
  <si>
    <t>Không có ai dự thầu</t>
  </si>
  <si>
    <t xml:space="preserve"> - Chất liệu Polymer
 - Kích cỡ:
 + ML: đường kính khoảng 10 - 11 mm, có thể kẹp mô hoặc mạch máu đường kính khoảng 3 - 10 mm
 + L: đường kính khoảng 14 - 15 mm, có thể kẹp mô hoặc mạch máu đường kính khoảng 5 - 13 mm
 + XL: đường kính khoảng 18 - 19 mm, có thể kẹp mô hoặc mạch máu đường kính khoảng 7 - 16 mm
 - Có gai sọc thân kẹp chống trượt với chân bám 360 độ, có khoá an toàn
 - Tiệt khuẩn
 - Tiêu chuẩn FDA (Cục quản lý Thực phẩm và Dược phẩm Hoa Kỳ) hoặc Tiêu chuẩn CE (Châu Âu)</t>
  </si>
  <si>
    <t>- Cọ tăm bông dùng để bôi keo trám răng vào xoang cần trám, ống tuỷ dùng trong trám răng.
- Chất liệu: cán nhựa PP, đầu bôi keo bằng bông tròn nhỏ
- Cán nhựa dài: khoảng 5 → 8cm 
- Đầu tăm bông đường kính khoảng 1 → 1.5mm
- Sử dụng 1 lần</t>
  </si>
  <si>
    <t>- Đai xenlulo hỗ trợ tạo hình miếng trám răng
- Chất liệu: nhựa
- Cấu tạo: dẹp, mỏng, dẻo, dễ uốn cong 
- Độ dày: khoảng 0.1 → 0.15mm
- Quy cách: ≥ 40 cái</t>
  </si>
  <si>
    <t>- Ống dẫn lưu đường mật, mềm, đầu hình nón, có vạt và lỗ bên để giữ vị stent không bị trôi và chống tắt stent, có thể nhìn thấy rõ được dưới tia X;
- Đường kính stent 7Fr
- Chiều dài: Trong khoảng 70cm-&gt;90cm;
- Tương thích với kênh sinh thiết từ 2.8mm trở lên.</t>
  </si>
  <si>
    <t xml:space="preserve">- Chiều dài dao 30mm. 
- Đường kính đầu dao 1,8mm. Chiều dài đầu tip ≤ 5mm. 
- Đường kính dụng cụ 5.5Fr - Chiều dài dụng cụ ≤ 200cm. 
- Ngã luồn dây dẫn tương thích từ 0.025'' - 0.035''
- Thiết kế ngã bơm và ngã luồn dây dẫn riêng biệt. 
- Tiêu chuẩn chất lượng: ISO, CE (Tiêu chuẩn châu âu), FDA (Cục quản lý Thực phẩm và Dược phẩm Hoa Kỳ) </t>
  </si>
  <si>
    <t xml:space="preserve">- Đầu côn không có màng lọc 100-200µl dùng cho xét nghiệm sinh học phân tử, huyết thanh
- Chất liệu nhựa, vô trùng
- Quy cách: 96 cái/tips/Hộp
- Tương thích với pipet </t>
  </si>
  <si>
    <t>- Đầu côn có màng lọc 10μl - 20μl dùng cho xét nghiệm sinh học phân tử, huyết thanh
- Chất liệu nhựa, có lọc, vô trùng
- Loại dài từ 7cm - 9cm</t>
  </si>
  <si>
    <t>- Đầu côn có màng lọc 100μl dùng cho xét nghiệm sinh học phân tử, huyết thanh
- Chất liệu nhựa, có lọc, vô trùng</t>
  </si>
  <si>
    <t>- Đầu côn có màng lọc 1000μl dùng cho xét nghiệm sinh học phân tử, huyết thanh
- Chất liệu nhựa, có lọc, vô trùng</t>
  </si>
  <si>
    <t>- Đầu côn có màng lọc 200μl dùng cho xét nghiệm sinh học phân tử, huyết thanh
- Chất liệu nhựa, có lọc, vô trùng
- Chiều dài trong khoảng 6.8cm -9.2 cm</t>
  </si>
  <si>
    <t>- Kích thước: 2.3 x19 mm, thẳng
- Chiều dài: 120 mm - 140mm
- Sử dụng nhiều lần, hấp tiệt trùng  ≥ 138 độ C</t>
  </si>
  <si>
    <t>- Đầu ống hút dịch phẫu thuật bằng nhựa
- Chất liệu: nhựa PVC
- Đầu tiêu chuẩn dài 27cm
- Loại ống dùng cho hút dịch phẫu thuật
- Vật liệu cứng đảm bảo đưa đầu hút đến khu vực cần hút dịch.
- Có thể kết nối với nhiều loại dây dẫn hút dịch phẫu thuật.
- Cong 30 độ, không có lỗ thoát khí.
- Đóng gói tiệt trùng.
- Tiêu chuẩn ISO, CE</t>
  </si>
  <si>
    <t>- Dầu parafin dùng bôi trơn các dụng cụ trong các thủ thuật: đặt nội khí quản, đặt sonde tiểu, đặt sonde dạ dày.
- Thành phần: parafin lỏng vô khuẩn</t>
  </si>
  <si>
    <t>- Đầu thắt gồm 6 vòng thun được lắp sẵn vào 1 đầu chất liệu silicone mềm trong suốt. 
 - Chất liệu vòng thun: cao su laxtex 
  - Số vòng: 6 vòng (5 màu đen + 1 màu trắng)
  - Dây dẫn: 01 sợi - lắp theo 1 chiều
  - Cấu trúc dây kéo: 01 sợi có nắp đậy, dài 155cm. 
  - Có ngã bơm rửa to giúp sạch máu và chất nhờn. 
  - Đường kính ống soi tương thích: 9.5-11mm.</t>
  </si>
  <si>
    <r>
      <t xml:space="preserve">- Ống có nắp gắn vào đầu nối chống lây nhiễm và có cản quang dọc thân ống, vật liệu PVC mềm có độ đàn hồi phù hợp.
- Có vạch đánh dấu chiều dài trên thân ống
- Có từ 2 đến 4 mắt phụ
- </t>
    </r>
    <r>
      <rPr>
        <sz val="13"/>
        <color indexed="10"/>
        <rFont val="Times New Roman"/>
        <family val="1"/>
      </rPr>
      <t>Các số: 6FR, 8FR, 10FR, 12FR, 14FR, 16FR, 18FR</t>
    </r>
    <r>
      <rPr>
        <sz val="13"/>
        <rFont val="Times New Roman"/>
        <family val="1"/>
      </rPr>
      <t xml:space="preserve">
- Chiều dài: Thuộc trong khoảng 40cm đến 125cm
- Tiệt trùng.</t>
    </r>
  </si>
  <si>
    <t>Chiều dài ≥ 40cm. Chất liệu thép không gỉ</t>
  </si>
  <si>
    <r>
      <rPr>
        <sz val="13"/>
        <color indexed="8"/>
        <rFont val="Times New Roman&quot;, serif"/>
      </rPr>
      <t xml:space="preserve"> - Đầu dây dẫn thiết kế dạng xoắn tăng độ mềm dẻo, có các điểm dánh dấu giúp dễ dàng nhận dạng qua nội soi và cho phép đo đạc dễ dàng
</t>
    </r>
    <r>
      <rPr>
        <b/>
        <sz val="13"/>
        <color indexed="10"/>
        <rFont val="Times New Roman&quot;, serif"/>
      </rPr>
      <t xml:space="preserve"> - Dây dẫn được phủ lớp Hydrophilic</t>
    </r>
    <r>
      <rPr>
        <sz val="13"/>
        <color indexed="8"/>
        <rFont val="Times New Roman&quot;, serif"/>
      </rPr>
      <t xml:space="preserve">
 - Thân dây dẫn được phủ lớp Teflon giúp cảm nhận và điều khiển dễ dàng
 - Dây dẫn được làm bằng lõi Nitinol nên có khả năng chống gẫy gập và định hình tốt
 - Chiều dài dẫn dẫn tùy chọn từ 205cm đến 450cm. 
 - Đường kính làm việc của dây dẫn từ 0.025" đến 0.035".
 - Chiều dài đánh dấu cản quang 4mm</t>
    </r>
  </si>
  <si>
    <t>Băng phim trong vô trùng 10cm x 12 cm</t>
  </si>
  <si>
    <r>
      <t xml:space="preserve">- Mặt nạ (mask) khí dung dùng cho người lớn.
 - </t>
    </r>
    <r>
      <rPr>
        <b/>
        <sz val="13"/>
        <color indexed="8"/>
        <rFont val="Times New Roman"/>
        <family val="1"/>
      </rPr>
      <t>Bao gồm</t>
    </r>
    <r>
      <rPr>
        <sz val="13"/>
        <color indexed="8"/>
        <rFont val="Times New Roman"/>
        <family val="1"/>
      </rPr>
      <t>:
   + 01 mặt nạ bằng nhựa PVC, không latex, trên mặt nạ có kẹp mũi và đính kèm dây cố đinh mặt nạ vào mặt người bệnh, đường kính 2 lỗ bên khoảng 2cm. Kích cỡ người lớn: 8 x 13cm
 + Bầu chứa thuốc thiết kế thẳng đứng
 + 01 dây nối dài khoảng 2m
 - Đóng gói tiệt khuẩn</t>
    </r>
  </si>
  <si>
    <t>- Chỉ không tan tổng hợp đơn sợi Nylon số 2/0
- Chiều dài  thuộc trong khoảng 75cm-&gt;80cm.
- Kim tam giác 3/8C, dài 24 mm
- Tiêu chuẩn ISO, CE</t>
  </si>
  <si>
    <t>- Lưỡi dao mổ dùng trong phẫu thuật
- Chất liệu Thép carbon  hoặc thép không gỉ.
- Tiệt trùng</t>
  </si>
  <si>
    <r>
      <t xml:space="preserve">- Găng tay sạch có bột dùng trong thăm khám, chăm sóc người bệnh, các cỡ.
 - Chất liệu: latex cao su thiên nhiên, có bột.
 - Thiết kế găng tay có các ngón thẳng, phù hợp với hình dáng bàn tay của người sử dụng, viền gân ở cổ tay.
 - Kích cỡ: XS, S, M, L.
 - Mặt ngoài găng có độ nhám ma sát khi cầm nắm.
 - Hàm lượng bột: </t>
    </r>
    <r>
      <rPr>
        <sz val="13"/>
        <color indexed="10"/>
        <rFont val="Times New Roman"/>
        <family val="1"/>
      </rPr>
      <t>nằm trong khoảng từ 2 mg -&gt; 4mg</t>
    </r>
  </si>
  <si>
    <r>
      <t xml:space="preserve">- Van silicone tự đóng cho trocar
- Đường kính thuộc </t>
    </r>
    <r>
      <rPr>
        <sz val="13"/>
        <color indexed="10"/>
        <rFont val="Times New Roman"/>
        <family val="1"/>
      </rPr>
      <t>trong khoảng:  3mm -&gt; 12.5mm</t>
    </r>
  </si>
  <si>
    <t>Dao mổ các cỡ</t>
  </si>
  <si>
    <t>- Lưỡi dao mổ dùng trong phẫu thuật
- Chất liệu: Thép carbon / thép không gỉ.
- Kích cỡ: 10,11,15,20,...
- Tiệt khuẩn</t>
  </si>
  <si>
    <t>- Catheter được làm bằng chất liệu ethylene tetrafluorethylene
- Thành ống (catheter) mỏng và đủ độ cứng cũng như độ đàn hồi giúp ôm chặt vào kim thép không rỉ.
- Mũi kim thiết kế được cắt vát, sắc nhọn, giảm thiểu đau.
- Chuôi kim trong suốt dễ dàng quan sát thấy máu chảy ra.
- Có tấm vi lọc ở đốc kim.
- Có nắp dạng xoáy để nắp kín vào catheter sau khi rút kim thép ra
- Có đầu bảo vệ an toàn bịt mũi kim thép sau khi rút kim ra khỏi nòng catheter.
- Size 18G, 20G, 22G, 24G 
- Tiêu chuẩn chất lượng:  ISO, CE</t>
  </si>
  <si>
    <t>Mũi kim ba mặt vát giúp dễ dàng xuyên qua da
ống thông bằng vật liệu FEP, tương thích sinh học cao, lưu được 96h 
Kim có cánh, cổng van hoạt động một chiều.
Buồng chặn có màng lọc kháng khuẩn PTFE.
 - Cỡ 18 G
 - Tiệt trùng
 - Tiêu chuẩn FDA, ISO</t>
  </si>
  <si>
    <t>- Mũi kim ba mặt vát giúp dễ dàng xuyên qua da
- Ống thông bằng vật liệu FEP, tương thích sinh học cao, lưu được 96h 
- Kim có cánh, cổng van hoạt động một chiều.
- Buồng chặn có màng lọc kháng khuẩn PTFE.
 - Cỡ 18 G
 - Tiệt trùng
 - Tiêu chuẩn FDA (Cục quản lý Thực phẩm và Dược phẩm Hoa Kỳ), ISO.</t>
  </si>
  <si>
    <t>- Mũi kim ba mặt vát giúp dễ dàng xuyên qua da
- Ống thông bằng vật liệu FEP, tương thích sinh học cao, lưu được 96h 
- Kim có cánh, cổng van hoạt động một chiều.
- Buồng chặn có màng lọc kháng khuẩn PTFE.
 - Cỡ 20 G
 - Tiệt trùng
 - Tiêu chuẩn FDA (Cục quản lý Thực phẩm và Dược phẩm Hoa Kỳ), ISO.</t>
  </si>
  <si>
    <t>- Mũi kim ba mặt vát giúp dễ dàng xuyên qua da
- Ống thông bằng vật liệu FEP, tương thích sinh học cao, lưu được 96h 
- Kim có cánh, cổng van hoạt động một chiều.
- Buồng chặn có màng lọc kháng khuẩn PTFE.
 - Cỡ 22 G
 - Tiệt trùng
 - Tiêu chuẩn FDA (Cục quản lý Thực phẩm và Dược phẩm Hoa Kỳ), ISO.</t>
  </si>
  <si>
    <t xml:space="preserve">
'- Bơm tiêm có đầu luer lock dùng trong can thiệp mạch máu
- Vật liệu làm bằng Polycarbonate chịu áp lực tốt dễ dàng nhận thấy dòng chảy và bọt khí bên trong.
- Có đầu xoáy luer loại Fixed Male hoặc Slip
- Có 7 màu : Light Green, Purple, Yellow, Red,
Dark Green, Light Blue and White.
- Loại 10ml
- Trên ống tiêm có thể hiện tên được in lên từng loại thuốc trên thân ống theo kích cỡ và màu sắc của ống, giúp giảm sai sót khi sử dụng thuốc.
- Tiêu chuẩn chất lượng: ISO, CE (tiêu chuẩn châu âu) và FDA-Mỹ
</t>
  </si>
  <si>
    <t>- Băng không thấm nước, vô khuẩn để bảo vệ và tránh ngoại nhiễm từ dịch, vi khuẩn, virus,
- Phủ keo không chứa gốc cao su, độ kích ứng thấp
- Băng co giãn theo chuyển động của người bệnh
- Kích thước: 10 cm x 12 cm</t>
  </si>
  <si>
    <r>
      <t xml:space="preserve">Kim luồn tĩnh mạch không cánh, không cổng </t>
    </r>
    <r>
      <rPr>
        <sz val="13"/>
        <color indexed="10"/>
        <rFont val="Times New Roman"/>
        <family val="1"/>
      </rPr>
      <t>(BD Angiocath™ I.V. Catheter for Special Placement)</t>
    </r>
  </si>
  <si>
    <t>Kim luồn tĩnh mạch loại không cánh, không cổng</t>
  </si>
  <si>
    <r>
      <t>- Kim đầu cong G18 dài 3 ¼'', t</t>
    </r>
    <r>
      <rPr>
        <sz val="12"/>
        <color indexed="10"/>
        <rFont val="Times New Roman"/>
        <family val="1"/>
      </rPr>
      <t>ổng chiều d</t>
    </r>
    <r>
      <rPr>
        <sz val="12"/>
        <color indexed="8"/>
        <rFont val="Times New Roman"/>
        <family val="1"/>
      </rPr>
      <t>ài</t>
    </r>
    <r>
      <rPr>
        <b/>
        <sz val="12"/>
        <color indexed="8"/>
        <rFont val="Times New Roman"/>
        <family val="1"/>
      </rPr>
      <t xml:space="preserve"> 80mm</t>
    </r>
    <r>
      <rPr>
        <sz val="12"/>
        <color indexed="8"/>
        <rFont val="Times New Roman"/>
        <family val="1"/>
      </rPr>
      <t xml:space="preserve">
- Catheter bằng polyamid, thiết kế đầu catheter thuôn nhỏ dần,dài 1000mm, có đường cản quang ngầm, </t>
    </r>
    <r>
      <rPr>
        <b/>
        <sz val="12"/>
        <color indexed="8"/>
        <rFont val="Times New Roman"/>
        <family val="1"/>
      </rPr>
      <t>3 lỗ thoát thuốc</t>
    </r>
    <r>
      <rPr>
        <sz val="12"/>
        <color indexed="8"/>
        <rFont val="Times New Roman"/>
        <family val="1"/>
      </rPr>
      <t xml:space="preserve">
- Đầu nối catheter dạng nắp bật,
- Màng lọc với kích thước lỗ lọc 0.2 micron, có miếng dán cố định lọc
- Có đầy đủ bơm và kim tiêm thuốc : 1 bơm tiêm áp lực</t>
    </r>
    <r>
      <rPr>
        <sz val="12"/>
        <color indexed="10"/>
        <rFont val="Times New Roman"/>
        <family val="1"/>
      </rPr>
      <t xml:space="preserve"> ( </t>
    </r>
    <r>
      <rPr>
        <sz val="12"/>
        <color indexed="8"/>
        <rFont val="Times New Roman"/>
        <family val="1"/>
      </rPr>
      <t>bơm tiêm test sức cản giúp xác định khoang ngoài màng cứng dễ dàng và chính xác), 1 bơm tiêm</t>
    </r>
    <r>
      <rPr>
        <sz val="12"/>
        <color indexed="10"/>
        <rFont val="Times New Roman"/>
        <family val="1"/>
      </rPr>
      <t xml:space="preserve"> 2 ml,</t>
    </r>
    <r>
      <rPr>
        <sz val="12"/>
        <color indexed="8"/>
        <rFont val="Times New Roman"/>
        <family val="1"/>
      </rPr>
      <t xml:space="preserve"> 1 bơm tiêm </t>
    </r>
    <r>
      <rPr>
        <sz val="12"/>
        <color indexed="10"/>
        <rFont val="Times New Roman"/>
        <family val="1"/>
      </rPr>
      <t xml:space="preserve"> 20ml</t>
    </r>
  </si>
  <si>
    <t>Bộ gây tê ngoài màng cứng 2</t>
  </si>
  <si>
    <t>Thông tiểu 3 nhánh các số</t>
  </si>
  <si>
    <r>
      <t>Thông tiểu</t>
    </r>
    <r>
      <rPr>
        <sz val="13"/>
        <color indexed="17"/>
        <rFont val="Times New Roman"/>
        <family val="1"/>
      </rPr>
      <t xml:space="preserve"> nelaton </t>
    </r>
    <r>
      <rPr>
        <sz val="13"/>
        <color indexed="8"/>
        <rFont val="Times New Roman"/>
        <family val="1"/>
      </rPr>
      <t>1 nhánh các cỡ</t>
    </r>
  </si>
  <si>
    <r>
      <t>Thông tiểu</t>
    </r>
    <r>
      <rPr>
        <sz val="13"/>
        <color indexed="17"/>
        <rFont val="Times New Roman"/>
        <family val="1"/>
      </rPr>
      <t xml:space="preserve"> </t>
    </r>
    <r>
      <rPr>
        <sz val="13"/>
        <color indexed="8"/>
        <rFont val="Times New Roman"/>
        <family val="1"/>
      </rPr>
      <t>1 nhánh các cỡ</t>
    </r>
  </si>
  <si>
    <t xml:space="preserve">
'- Chất liệu cao su thiên nhiên có phủ silicon, không có chất DEHP.
- Thành ống dầy chống gẫy gập, lỗ ống rộng dẫn lưu tốt
- Cỡ 22Fr - 24Fr 
</t>
  </si>
  <si>
    <t>- Ống thông tiểu qua đường niệu đạo
- Chất liệu: PVC/Cao Su
- Chiều dài 40cm ±5cm; 
- Tiệt trùng</t>
  </si>
  <si>
    <t xml:space="preserve">- Chất liệu cao su thiên nhiên có phủ silicon
 - Thành ống dầy chống gẫy gập, lỗ ống rộng dẫn lưu tốt, 
-  Bóng cân đối  có 2 nhánh, chất liệu không có chất DEHP.
 - Kích thước bóng: 30cc 
 - Chiều dài 40 cm
 - Các số:  8, 10, 12, 14 , 16, 18, 20, 22, 24, 26, 28. </t>
  </si>
  <si>
    <t xml:space="preserve">- Chất liệu cao su thiên nhiên có phủ silicon, không có chất DEHP.
- Thành ống dầy chống gẫy gập, lỗ ống rộng dẫn lưu tốt
- Cỡ 22Fr - 24Fr 
</t>
  </si>
  <si>
    <t>- Chiều dài: ≥ 490mm 
- Chất liệu: cao su tự nhiên
- Có bột chống dính
- Tiệt trùng.</t>
  </si>
  <si>
    <t>f</t>
  </si>
  <si>
    <r>
      <rPr>
        <sz val="13"/>
        <color indexed="8"/>
        <rFont val="Times New Roman"/>
        <family val="1"/>
      </rPr>
      <t xml:space="preserve">- Kim lấy máu, lấy thuốc
- Chất liệu: Kim thép không gỉ phủ lớp silicon;
</t>
    </r>
    <r>
      <rPr>
        <b/>
        <sz val="13"/>
        <color indexed="10"/>
        <rFont val="Times New Roman"/>
        <family val="1"/>
      </rPr>
      <t xml:space="preserve">- Gồm các cỡ: 18G, 23G, 25G, ....
</t>
    </r>
    <r>
      <rPr>
        <sz val="13"/>
        <color indexed="8"/>
        <rFont val="Times New Roman"/>
        <family val="1"/>
      </rPr>
      <t>- Đóng gói tiệt khuẩn từng cái</t>
    </r>
  </si>
  <si>
    <t xml:space="preserve">- Bộ gồm bình điều khiển nối với máy kèm dây tubing gắn sẵn và co nối spikeable 38mm, nối với dây cấp và túi nước rửa, điều chỉnh lượng nước bơm tưới rửa vết thương
- Tương thích máy hút áp lực âm V.A.C Ulta
- Tiêu chuẩn: ISO, CE
</t>
  </si>
  <si>
    <t>- Bình chứa dịch có gel đông làm đặc dịch tiết &amp; chất lỏng chứa trong bình giúp không rò rỉ dịch và khử mùi hôi, có sensor cảnh báo bình đầy, có đầu tich hợp lắp nhanh vào máy hút áp lực âm
- Kích thước : bình 300ml/ 500ml
 - Tương thích máy hút áp lực âm và bộ xốp tưới rửa, bình chứa dịch.
-  Có đặt máy hút tương thích khi trúng thầu</t>
  </si>
  <si>
    <r>
      <t xml:space="preserve">- Bộ gồm bình điều khiển nối với máy kèm dây tubing gắn sẵn và co nối spikeable 38mm, nối với dây cấp và túi nước rửa, điều chỉnh lượng nước bơm tưới rửa vết thương
 - </t>
    </r>
    <r>
      <rPr>
        <sz val="13"/>
        <color indexed="17"/>
        <rFont val="Times New Roman"/>
        <family val="1"/>
      </rPr>
      <t>Tương thích máy hút áp lực âm V.A.C và bộ xốp tưới rửa, dây dẫn (hoặc tương đương)
 - Có đặt máy hút tương thích khi trúng thầu</t>
    </r>
    <r>
      <rPr>
        <sz val="13"/>
        <color indexed="8"/>
        <rFont val="Times New Roman"/>
        <family val="1"/>
      </rPr>
      <t xml:space="preserve">
 - Tiêu chuẩn: ISO, CE</t>
    </r>
  </si>
  <si>
    <t>Chỉ không tan tự nhiên đa sợi bện, làm từ protein hữu cơ - sợi tơ tằm (lụa) Bombyx Mori, có phủ sáp (wax), sợi bện rất chắc, giúp dễ thao tác, không gây hiện tượng mao dẫn</t>
  </si>
  <si>
    <t>Giấy monitor sản khoa Analogic USA-3, Bistos BT-350 (sọc đỏ)
- Kích thước 130 x 90- 300P</t>
  </si>
  <si>
    <t>- Đường kính 4.5 Fr
- Chiều dài dây 600 mm
- Tương thích với máy tán sỏi điện thủy lực
- Tiêu chuẩn ISO 13485</t>
  </si>
  <si>
    <r>
      <t>Chỉ tan tổng hợp đơn sợi số 6/0, kim tr</t>
    </r>
    <r>
      <rPr>
        <sz val="13"/>
        <color indexed="10"/>
        <rFont val="Times New Roman"/>
        <family val="1"/>
      </rPr>
      <t>òn 1/2C</t>
    </r>
    <r>
      <rPr>
        <sz val="13"/>
        <color indexed="8"/>
        <rFont val="Times New Roman"/>
        <family val="1"/>
      </rPr>
      <t>, dài 70cm</t>
    </r>
  </si>
  <si>
    <r>
      <t xml:space="preserve">Chỉ không tan đơn sợi </t>
    </r>
    <r>
      <rPr>
        <sz val="13"/>
        <color indexed="8"/>
        <rFont val="Times New Roman"/>
        <family val="1"/>
      </rPr>
      <t xml:space="preserve">số </t>
    </r>
    <r>
      <rPr>
        <sz val="13"/>
        <color indexed="10"/>
        <rFont val="Times New Roman"/>
        <family val="1"/>
      </rPr>
      <t>2/0</t>
    </r>
    <r>
      <rPr>
        <sz val="13"/>
        <color indexed="8"/>
        <rFont val="Times New Roman"/>
        <family val="1"/>
      </rPr>
      <t>, 2 kim tròn 1/2C dài 26mm</t>
    </r>
  </si>
  <si>
    <r>
      <t xml:space="preserve">- Chỉ khâu không tan, đơn sợi
- Chỉ bằng Polypropylene số 2/0, dài 90cm, </t>
    </r>
    <r>
      <rPr>
        <sz val="13"/>
        <color indexed="10"/>
        <rFont val="Times New Roman"/>
        <family val="1"/>
      </rPr>
      <t>chất phủ Polyethylen glycol</t>
    </r>
    <r>
      <rPr>
        <sz val="13"/>
        <color indexed="8"/>
        <rFont val="Times New Roman"/>
        <family val="1"/>
      </rPr>
      <t xml:space="preserve">
- 2 kim tròn dài 26mm,</t>
    </r>
    <r>
      <rPr>
        <sz val="13"/>
        <color indexed="10"/>
        <rFont val="Times New Roman"/>
        <family val="1"/>
      </rPr>
      <t xml:space="preserve"> đầu cắ</t>
    </r>
    <r>
      <rPr>
        <sz val="13"/>
        <color indexed="8"/>
        <rFont val="Times New Roman"/>
        <family val="1"/>
      </rPr>
      <t xml:space="preserve">t, bằng hợp kim Surgalloy, cong 1/2C, kim phủ silicon.
- Tiêu chuẩn chất lượng:  ISO, CE/FDA. </t>
    </r>
  </si>
  <si>
    <t xml:space="preserve">- Chỉ không tan tổng hợp đơn sợi polypropylene số 2/0, dài 75cm
- 2 kim thẳng bằng hợp kim Ethalloy, dài 70mm.
- Tiêu chuẩn chất lượng:  ISO, CE/FDA. </t>
  </si>
  <si>
    <t xml:space="preserve">- Chỉ không tiêu, đơn sợi, nối mạch máu
- Chỉ bằng Polypropylene phủ PEG, 2/0, dài 90cm, chịu lực suốt vòng đời.
- 2 kim tròn 1/2C đầu nhọn, dài 26mm, kim phủ silicon
- Tiêu chuẩn chất lượng:  ISO, CE/FDA. </t>
  </si>
  <si>
    <t xml:space="preserve">- Chỉ không tan tổng hợp đơn sợi số 2/0, dài 90cm
- Chất liệu: Polypropylene;
-  2 kim tròn đầu tròn 1/2 C, dài 31mm. 
- Tiêu chuẩn chất lượng:  ISO, CE/FDA. </t>
  </si>
  <si>
    <r>
      <t>- Chỉ tan tổng hợp, đa sợi 2/0 dài 75cm 
- Chất liệu:  Lactomer 9-1, bao phủ bởi calcium stearoyl lactylate;
- Kim tròn</t>
    </r>
    <r>
      <rPr>
        <sz val="13"/>
        <color indexed="10"/>
        <rFont val="Times New Roman"/>
        <family val="1"/>
      </rPr>
      <t xml:space="preserve"> đầu nhọn </t>
    </r>
    <r>
      <rPr>
        <sz val="13"/>
        <color indexed="8"/>
        <rFont val="Times New Roman"/>
        <family val="1"/>
      </rPr>
      <t xml:space="preserve">dài 26mm 1/2C, kim phủ Silicone.
- Tiêu chuẩn chất lượng:  ISO, CE/FDA. </t>
    </r>
  </si>
  <si>
    <t xml:space="preserve">- Chỉ tan tổng hợp đơn sợi 2/0 dài 75cm (khâu tiêu trung bình)
- Thành phần chỉ: Glycomer 631 hoặc tương đương;
- Tan hoàn toàn sau 90-110 ngày.
- Kim tròn 1/2 C dài 26 mm, đầu nhọn  phủ silicone 
- Tiêu chuẩn chất lượng:  ISO, CE/FDA. </t>
  </si>
  <si>
    <r>
      <t xml:space="preserve">- Chỉ tan tổng hợp đơn sợi Glyconate số 2/0, chỉ dài 70cm,
- Chất liệu: Glyconate (72% Glycolic + 14% Caprolacton + 14% trimethylene)
- Kim tròn 1/2 vòng tròn dài 26mm,chất liệu bằng hợp kim </t>
    </r>
    <r>
      <rPr>
        <b/>
        <sz val="13"/>
        <rFont val="Times New Roman"/>
        <family val="1"/>
      </rPr>
      <t xml:space="preserve">AISI 300 series (304) Niken 11% </t>
    </r>
    <r>
      <rPr>
        <sz val="13"/>
        <rFont val="Times New Roman"/>
        <family val="1"/>
      </rPr>
      <t xml:space="preserve">, phủ silicon.
- Lực căng kéo nút thắt ≥ 43.74N.
- Sức căng kéo giảm 50% sau 14 ngày, 
-Tan hoàn toàn sau từ 60 - 90 ngày.
- Tiêu chuẩn chất lượng: ISO, CE (TIÊU CHUẨN CHÂU ÂU) hoặc FDA (Cục quản lý Thực phẩm và Dược phẩm Hoa Kỳ) </t>
    </r>
  </si>
  <si>
    <r>
      <t>- Chỉ tan tổng hợp đơn sợi số 2/0, c</t>
    </r>
    <r>
      <rPr>
        <sz val="13"/>
        <color indexed="10"/>
        <rFont val="Times New Roman"/>
        <family val="1"/>
      </rPr>
      <t>hỉ dài 70cm;</t>
    </r>
    <r>
      <rPr>
        <sz val="13"/>
        <color indexed="8"/>
        <rFont val="Times New Roman"/>
        <family val="1"/>
      </rPr>
      <t xml:space="preserve">
 - Chất liệu: Glyconate (72% Glycolic + 14% Caprolacton + 14% trimethylene)
 - Kim tròn 1/2C, dài 26mm, phủ silicone.
 - Tiêu chuẩn chất lượng:  ISO, CE/FDA. </t>
    </r>
  </si>
  <si>
    <r>
      <t xml:space="preserve">- Chỉ tan chậm tự nhiên 2/0, chỉ dài trong khoảng 75cm -&gt; 90cm
-  Kim tròn 1/2C, chất liệu thép không gỉ, phủ silicon. Chiều dài kim 26mm.
- </t>
    </r>
    <r>
      <rPr>
        <sz val="13"/>
        <color indexed="10"/>
        <rFont val="Times New Roman"/>
        <family val="1"/>
      </rPr>
      <t>Thời gian tan hoàn toàn trong thời gian từ 14-&gt;90 ngày
- Lực căng khi thắt nút cao, đạt yêu cầu Dược Điển Mỹ (USP)</t>
    </r>
    <r>
      <rPr>
        <sz val="13"/>
        <color indexed="8"/>
        <rFont val="Times New Roman"/>
        <family val="1"/>
      </rPr>
      <t xml:space="preserve">
- Tiêu chuẩn chất lượng:  ISO, CE/FDA. </t>
    </r>
  </si>
  <si>
    <r>
      <t xml:space="preserve"> - Chỉ khâu tiêu chậm tổng hợp đơn sợi  
 - Chất liệu: polyglyconate, có gai số 2/0, dài 30cm;
 - </t>
    </r>
    <r>
      <rPr>
        <sz val="13"/>
        <color indexed="10"/>
        <rFont val="Times New Roman"/>
        <family val="1"/>
      </rPr>
      <t>Thời gian chịu lực 3 tuần 65%, thời gian tan hoàn toàn 180 ngày</t>
    </r>
    <r>
      <rPr>
        <sz val="13"/>
        <color indexed="8"/>
        <rFont val="Times New Roman"/>
        <family val="1"/>
      </rPr>
      <t xml:space="preserve">
 - 1 kim tròn bằng Surgalloy 26mm, 1/2C, phủ silicon
 - Tiêu chuẩn chất lượng:  ISO, CE/FDA. </t>
    </r>
  </si>
  <si>
    <r>
      <t>- Chỉ tan tổng hợp đơn sợi số 3/0 
- Chất liệu: Glycomer 631 hoặc tương đương, có gai, một đầu có vòng không cần buộc.
 - Chiều dài chỉ 1</t>
    </r>
    <r>
      <rPr>
        <sz val="13"/>
        <color indexed="10"/>
        <rFont val="Times New Roman"/>
        <family val="1"/>
      </rPr>
      <t>5cm và 30cm;</t>
    </r>
    <r>
      <rPr>
        <sz val="13"/>
        <color indexed="8"/>
        <rFont val="Times New Roman"/>
        <family val="1"/>
      </rPr>
      <t xml:space="preserve">
 - Tan hoàn toàn 90-110 ngày. 
 - Kim tròn đầu tròn 1/2C dài 26mm, phủ Silicon
 - Tiêu chuẩn chất lượng:  CE, ISO, FDA</t>
    </r>
  </si>
  <si>
    <t>- Chỉ tan tổng hợp đơn sợi số 3/0 dài 70cm;
- Thành phần chỉ: 75% glycolide, 25% epsilon-caprolactone 
- Thời gian tự tiêu hoàn toàn: 90 - 120 ngày
- Kim tròn 1/2C  dài 22mm, phủ silicone.
- Tiêu chuẩn chất lượng: ISO, CE/FDA.</t>
  </si>
  <si>
    <r>
      <t xml:space="preserve">- Chỉ tan tổng hợp đơn sợi số 3/0, dài 75cm (tan chậm);
- Chất liệu: Polyglyconate .
- Kim tròn 1/2C dài 26mm, </t>
    </r>
    <r>
      <rPr>
        <sz val="13"/>
        <color indexed="10"/>
        <rFont val="Times New Roman"/>
        <family val="1"/>
      </rPr>
      <t>đầu nhọn,</t>
    </r>
    <r>
      <rPr>
        <sz val="13"/>
        <color indexed="8"/>
        <rFont val="Times New Roman"/>
        <family val="1"/>
      </rPr>
      <t xml:space="preserve"> phủ silicone sắc bén.
- Tiêu chuẩn chất lượng: CE/ISO/FDA</t>
    </r>
  </si>
  <si>
    <r>
      <t xml:space="preserve">- Chỉ thép điện cực đa sợi, số 3/0 , dài 60cm (dùng trong tạo nhịp tim), phủ PTFE poly hoặc FEP poly  
- Gồm 2 đầu kim: </t>
    </r>
    <r>
      <rPr>
        <sz val="13"/>
        <color indexed="10"/>
        <rFont val="Times New Roman"/>
        <family val="1"/>
      </rPr>
      <t>HR17/GS65v</t>
    </r>
    <r>
      <rPr>
        <sz val="13"/>
        <color indexed="8"/>
        <rFont val="Times New Roman"/>
        <family val="1"/>
      </rPr>
      <t>, phủ silicone, áo bao Polyethylene Blue,
- Tiêu chuẩn chất lượng: ISO, CE, FDA
- Quy cách: 01 tép 2 sợi (01 xanh + 01 trắng)</t>
    </r>
  </si>
  <si>
    <t>- Chỉ không tan tổng hợp Nylon số 3/0,
 - Chiều dài thuộc trong khoảng 75cm-&gt;80cm,
 - Kim tam giác 3/8C, dài 20mm - 24 mm, kim làm bằng thép không gỉ phủ silicon
 - Tiêu chuẩn chất lượng: ISO 13485; CE</t>
  </si>
  <si>
    <r>
      <t xml:space="preserve">Chỉ không tan tổng hợp Nylon số 3/0, dài 75cm-&gt;80cm, kim tam giác 3/8C dài </t>
    </r>
    <r>
      <rPr>
        <b/>
        <sz val="13"/>
        <color indexed="8"/>
        <rFont val="Times New Roman"/>
        <family val="1"/>
      </rPr>
      <t>20mm - 24 mm</t>
    </r>
  </si>
  <si>
    <r>
      <t xml:space="preserve">- Chỉ tan tổng hợp đa sợi số 3/0, 
</t>
    </r>
    <r>
      <rPr>
        <b/>
        <sz val="13"/>
        <color indexed="10"/>
        <rFont val="Times New Roman"/>
        <family val="1"/>
      </rPr>
      <t>- Chiều dài chỉ thuộc khoảng 70cm - 75cm;</t>
    </r>
    <r>
      <rPr>
        <sz val="13"/>
        <color indexed="8"/>
        <rFont val="Times New Roman"/>
        <family val="1"/>
      </rPr>
      <t xml:space="preserve">
- Kim tròn đầu tròn 1/2C dài 26mm. 
- Kim làm bằng thép không gỉ, kim phủ silicone.
- Tiêu chuẩn chất lượng: CE, FDA, ISO.</t>
    </r>
  </si>
  <si>
    <t>- Chỉ tan chậm tự nhiên số 3/0, chỉ dài 75cm, kim tròn 1/2C, chiều dài kim 26mm. 
- Tiêu chuẩn chất lượng: ISO, CE</t>
  </si>
  <si>
    <t>- Chỉ tan nhanh tổng hợp đơn sợi số 3/0, chỉ dài 70cm,
- Chất liệu: Glyconate (72% Glycolic + 14% Caprolacton + 14% trimethylene);
- Thân kim hình thang có khắc vi mô, đầu kim vi điểm dài 19mm, làm bằng thép không gỉ 300, phủ silicone.
- Lực căng kéo nút thắt 25.43N.
- Sức căng kéo giảm 50% sau 6-7 ngày,
- Tan hoàn toàn sau từ 56 ngày.
- Tiêu chuẩn chất lượng: FDA, EC, ISO.</t>
  </si>
  <si>
    <t>- Chỉ tan tổng hợp đơn sợi số 3/0, chỉ dài 70cm 
- Chất liệu: Glyconate (72% Glycolic +  14% Caprolacton + 14% trimethylene) hoặc tương đương
- Tan hoàn toàn sau từ 60 - 90 ngày. 
- Kim tròn 1/2C dài 22mm, làm bằng thép không gỉ, phủ silicone;
- Tiêu chuẩn chất lượng:D192:F192 ISO, EC, FDA.</t>
  </si>
  <si>
    <t>- Chỉ không tan tổng hợp đơn sợi số 4/0, dài 90cm
- Chất liệu: Polypropylene + Polyethylene (95/5)
- 2 kim tròn đầu nhọn 1/2C, dài 22mm, kim phủ silicone
- Tiêu chuẩn chất lượng: FDA, EC, ISO.</t>
  </si>
  <si>
    <t>- Chỉ không tan tổng hợp đơn sợi số 4/0, dài 90cm, dùng để nối mạch máu
- Chất liệu: Polypropylene, chất phủ Polyethylen glycol.
- 2 kim tròn đầu nhọn 3/8C, dài 17mm,  phủ silicon. 
- Tiêu chuẩn chất lượng: FDA, CE, ISO.</t>
  </si>
  <si>
    <t>- Chỉ tan tổng hợp đơn sợi số 5/0, chỉ dài 70cm;
- Chất liệu:  Glyconate (72% Glycolic +  14% Caprolacton + 14% trimethylene)
- Kim tròn 1/2C, dài 17mm, phủ silicone.
- Tiêu chuẩn chất lượng: ISO, CE, FDA.</t>
  </si>
  <si>
    <t>- Chỉ tan chậm tự nhiên số 5/0, phủ silicon.  Chỉ dài 75cm
-  Kim tam giác 3/8C, phủ silicon. Chiều dài kim 12mm
- Chỉ có lực căng nút thắt rất cao, đảm bảo đạt các tiêu chuẩn Dược Điển Mỹ (USP)</t>
  </si>
  <si>
    <r>
      <t xml:space="preserve">Chỉ tan tổng hợp đơn sợi số 6/0 , dài 70cm, kim </t>
    </r>
    <r>
      <rPr>
        <sz val="13"/>
        <color rgb="FFFF0000"/>
        <rFont val="Times New Roman"/>
        <family val="1"/>
      </rPr>
      <t>tròn đầu nhọn 3</t>
    </r>
    <r>
      <rPr>
        <sz val="13"/>
        <color indexed="10"/>
        <rFont val="Times New Roman"/>
        <family val="1"/>
      </rPr>
      <t>/8C</t>
    </r>
    <r>
      <rPr>
        <sz val="13"/>
        <color indexed="8"/>
        <rFont val="Times New Roman"/>
        <family val="1"/>
      </rPr>
      <t>, dài 11mm</t>
    </r>
  </si>
  <si>
    <t>- Chỉ tan tổng hợp đơn sợi số 6/0, chỉ dài 70cm;
 - Chất liệu: Glyconate (72% Glycolic + 14% Caprolacton + 14% trimethylene)
 - Kim tròn 1/2C, dài 17mm, phủ silicone.
 - Tiêu chuẩn chất lượng:  ISO, CE, FDA.</t>
  </si>
  <si>
    <t>- Chỉ tan tổng hợp đơn sợi 6/0 dài trong khoảng 70cm-&gt; 90cm (khâu tiêu trung bình)
 - Chất liệu chỉ: Glycomer 631 hoặc tương đương;
 - Tan hoàn toàn sau 90-110 ngày.
 - Kim tròn 3/8 C dài 11 mm, đầu nhọn phủ silicone.
 - Tiêu chuẩn chất lượng:  ISO, CE, FDA.</t>
  </si>
  <si>
    <t>- Chỉ tan tổng hợp đơn sợi số 6/0, chỉ dài trong khoảng từ 70cm -90cm
 - Chất liệu: Glyconate (72% Glycolic + 14% Caprolacton + 14% trimethylene) hoặc tương đương
 - Tan hoàn toàn sau từ 60 - 90 ngày. 
 - Kim tròn 1/2C dài 13mm, làm bằng thép không gỉ, phủ silicone;
 - Tiêu chuẩn chất lượng:  ISO, CE, FDA.</t>
  </si>
  <si>
    <t>- Chỉ không tan đơn sợi phức hợp Polypropylene, số 6/0, chỉ dài 75cm;
- 2 kim tròn 3/8 vòng tròn, kim dài 10mm, kim phủ silicon. 
 - Tiêu chuẩn chất lượng:  ISO, CE, FDA.</t>
  </si>
  <si>
    <t>- Chỉ không tan tổng hợp đơn sợi số 6/0, dài 45cm
- Kim tam giác 3/8C, chất liệu thép không gỉ, phủ silicon, dài 12mm
- Tiêu chuẩn chất lượng: ISO, CE</t>
  </si>
  <si>
    <r>
      <t xml:space="preserve">- Chỉ tiêu tổng hợp đơn sợi số 6/0, dài 45cm;
- Kim tam giác 3/8C có phủ silicone, dài 13mm 
- Thành phần chỉ: 75% glycolide, 25% epsilon-caprolactone 
- Thời gian tự tiêu hoàn toàn: 90 - 120 ngày.
- Tiêu chuẩn chất lượng: ISO, </t>
    </r>
    <r>
      <rPr>
        <sz val="13"/>
        <color indexed="10"/>
        <rFont val="Times New Roman"/>
        <family val="1"/>
      </rPr>
      <t>CE/FDA.</t>
    </r>
  </si>
  <si>
    <t>- Chỉ không tan đơn sợi phức hợp Polypropylene + Polyethylene (95/5), số 7/0, chỉ dài 75cm;
- 2 kim tròn 3/8C, dài 10mm, kim phủ  silicone;
- Tiêu chuẩn chất lượng: ISO, EC, FDA.</t>
  </si>
  <si>
    <t>- Chỉ không tan tổng hợp đơn sợi Nylon số 7/0, dài 75 cm
 - Kim tam giác 3/8C, dài 13 mm
 - Tiêu chuẩn chất lượng: ISO, FDA/CE (tiêu chuẩn Châu âu)</t>
  </si>
  <si>
    <t>- Chỉ không tan đơn sợi phức hợp Polypropylene + Polyethylene (95/5), số 7/0, chỉ dài ≥ 75cm;
- 2 kim tròn 3/8C, dài 10mm, kim phủ  silicone;
- Tiêu chuẩn chất lượng: ISO, EC, FDA.</t>
  </si>
  <si>
    <t>- Chỉ khâu không tiêu, đơn sợi, dùng khâu nối mạch máu 
- Chỉ bằng Polypropylene, số 7/0, dài ≥  60cm, chịu lực suốt vòng đời, chất phủ polyethylene glycol
- 2 kim tròn đầu nhọn, dài 8mm, 3/8 C, kim phủ silicone.
- Tiêu chuẩn chất lượng: ISO, CE, FDA</t>
  </si>
  <si>
    <t>- Chỉ không tan tổng hợp đơn sợi Nylon số 7/0, dài  ≥ 75 cm
 - Kim tam giác 3/8C, dài 13 mm
 - Tiêu chuẩn chất lượng: ISO, FDA/CE (tiêu chuẩn Châu âu)</t>
  </si>
  <si>
    <r>
      <t>- Chỉ khâu không tiêu, đơn sợi,  dùng khâu  nối mạch máu 
- Chỉ bằng Polypropylene ph</t>
    </r>
    <r>
      <rPr>
        <sz val="13"/>
        <color indexed="10"/>
        <rFont val="Times New Roman"/>
        <family val="1"/>
      </rPr>
      <t>ủ PEG số 8/0</t>
    </r>
    <r>
      <rPr>
        <sz val="13"/>
        <color indexed="8"/>
        <rFont val="Times New Roman"/>
        <family val="1"/>
      </rPr>
      <t>, dài ≥ 60cm, chất phủ polyethylene glycol
- 2 kim tròn đầu nhọn, dài 8mm, 3/8C, kim phủ silicon.
- Tiêu chuẩn chất lượng: ISO, CE, FDA</t>
    </r>
  </si>
  <si>
    <t xml:space="preserve">- Chất liệu Polypropylene, số 6-0, dài ≥ 75 cm, chỉ phủ polyethylene glycol.
- 2 kim tròn đầu nhọn, bằng hợp kim, dài 9 mm, 3/8 C, phủ silicon
- Tiệt khuẩn
- Tiêu chuẩn FDA (Cục quản lý Thực phẩm và Dược phẩm Hoa Kỳ) hoặc Tiêu chuẩn CE (Châu Âu)
</t>
  </si>
  <si>
    <t>Chỉ không tan tổng hợp Nylon số 10/0</t>
  </si>
  <si>
    <t xml:space="preserve">Băng thun có keo cố định </t>
  </si>
  <si>
    <r>
      <rPr>
        <sz val="13"/>
        <color theme="1"/>
        <rFont val="Times New Roman"/>
        <family val="1"/>
      </rPr>
      <t xml:space="preserve">Chỉ không tan tổng hợp đơn sợi số 2/0, 2 kim </t>
    </r>
    <r>
      <rPr>
        <sz val="13"/>
        <color rgb="FFFF0000"/>
        <rFont val="Times New Roman"/>
        <family val="1"/>
      </rPr>
      <t>thẳng dài 70mm</t>
    </r>
  </si>
  <si>
    <t>- Loại sử dụng 1 lần. Clip lắp sẵn với tay gắn. 
- Độ mở clip trong khoảng 11mm - 12mm. Xoay được 360 độ, clip có thể đóng mở nhiều lần.
-  Đường kính dụng cụ 2.6mm; Chiều dài trong khoảng 195cm - 230cm. Dùng được cho dạ dày và đại tràng.</t>
  </si>
  <si>
    <t>- Dùng chích cầm máu, chích xơ qua nội soi. 
- Kim đầu kim loại dài 3-5mm, đầu vát, đường kính 21G, 23G.
- Dây dẫn dài chất liệu nhựa Teflon, đường kính 2.35mm (± 0.05), dài 180-230cm.
- Dùng được cho dạ dày và đại tràng.
- Tay cầm có nút bấm cố định kim.
- Tiêu chuẩn sử dụng 1 lần/ 1 bệnh nhân.</t>
  </si>
  <si>
    <t>- Hình oval, dài 240cm, độ mở snare D:15mm đến 30mm, tay cầm xoay được.
-  Loại ống kép ống ngoài trong suốt có thể nhìn thấy đầu thòng lọng bên trong , không có lực đẩy đột ngột khi mở thòng lọng và có thể dự đoán được dựa vào tay cầm. 
- Sử dùng 01 lần</t>
  </si>
  <si>
    <t>- Vòng thắt cầm máu polyp trước khi tiến hành thủ thuật 
- Đường kính lọng thắt 30mm
- Tương thích với ống soi dạ dày GIF, ống soi đại tràng CF​</t>
  </si>
  <si>
    <t>Bóng nong thực quản bằng pebax, dài 55mm, đường kính bóng 6-20mm</t>
  </si>
  <si>
    <t xml:space="preserve">- 3 kích thước tuyến tính trên cùng 1 bóng, 03 mức áp suất tương ướng với 03 cấp nong
- Đường kính bóng tối thiểu 6mm, đường kính bóng tối đa 20mm;
- Chiều dài bóng 55mm; 
- Chiều dài catheter 230mm; đường kính catherter 7FR </t>
  </si>
  <si>
    <t>Tên vật tư mời thầu</t>
  </si>
  <si>
    <t>CỘNG HÒA XÃ HỘI CHỦ NGHĨA VIỆT NAM</t>
  </si>
  <si>
    <t>Độc lập - Tự do - Hạnh phúc</t>
  </si>
  <si>
    <t>Số lượng</t>
  </si>
  <si>
    <t xml:space="preserve">Tính năng kỹ thuật </t>
  </si>
  <si>
    <t xml:space="preserve">Công ty: </t>
  </si>
  <si>
    <t>…</t>
  </si>
  <si>
    <t xml:space="preserve">Địa chỉ: </t>
  </si>
  <si>
    <t xml:space="preserve">Điện thoại  :                                                               Fax: </t>
  </si>
  <si>
    <t xml:space="preserve">Email công ty: </t>
  </si>
  <si>
    <t>Người phụ trách:</t>
  </si>
  <si>
    <t>Điện thoại:</t>
  </si>
  <si>
    <t>Email:</t>
  </si>
  <si>
    <t xml:space="preserve">              Kính gửi: BỆNH VIỆN THÀNH PHỐ THỦ ĐỨC</t>
  </si>
  <si>
    <r>
      <t xml:space="preserve">              Theo yêu cầu báo giá số ………. ngày ……….. của Bệnh viện thành phố Thủ Đức, Công Ty …………………………………………………….. trân trọng gửi đến Quý Bệnh viện biểu bảng chào giá gói …………………………………….. như sau</t>
    </r>
    <r>
      <rPr>
        <sz val="13"/>
        <color indexed="56"/>
        <rFont val="VNI-Times"/>
      </rPr>
      <t xml:space="preserve">: </t>
    </r>
  </si>
  <si>
    <t>STT theo DMCG</t>
  </si>
  <si>
    <t>Danh Mục 
theo
HSCG</t>
  </si>
  <si>
    <t>Tên thương mại của hàng hóa</t>
  </si>
  <si>
    <t>Tên thương mại chuẩn theo QĐ 5086</t>
  </si>
  <si>
    <r>
      <t xml:space="preserve">Phân loại TTBYT
</t>
    </r>
    <r>
      <rPr>
        <b/>
        <sz val="10"/>
        <color indexed="56"/>
        <rFont val="Times New Roman"/>
        <family val="1"/>
      </rPr>
      <t>(A,B,C, D)</t>
    </r>
  </si>
  <si>
    <t>Tính năng kỹ thuật hàng hóa chào giá</t>
  </si>
  <si>
    <t xml:space="preserve">Quy cách
</t>
  </si>
  <si>
    <t>Đơn vị tính</t>
  </si>
  <si>
    <t>Đơn giá chào</t>
  </si>
  <si>
    <t>Đơn giá công khai trên cổng công khai giá BYT</t>
  </si>
  <si>
    <t>Mã kê khai</t>
  </si>
  <si>
    <t>Hãng/ nước sản xuất</t>
  </si>
  <si>
    <t>Hãng/ nước chủ sở hữu</t>
  </si>
  <si>
    <t>Ghi chú</t>
  </si>
  <si>
    <t>Thông tin đơn vị chào giá</t>
  </si>
  <si>
    <t>Tên đơn vị chào giá</t>
  </si>
  <si>
    <t>Địa chỉ</t>
  </si>
  <si>
    <t>Email</t>
  </si>
  <si>
    <t>Số điện thoại</t>
  </si>
  <si>
    <t>Người phụ trách</t>
  </si>
  <si>
    <t>Đề nghị thể hiện đúng yêu cầu kỹ thuật của hàng hóa chào giá, không copy tính năng kỹ thuật mời chào</t>
  </si>
  <si>
    <t xml:space="preserve">           - Chúng tôi cam kết:</t>
  </si>
  <si>
    <t xml:space="preserve">    +  Không đang trong quá trình thực hiện thủ tục giải thể hoặc bị thu hồi Giấy chứng nhận đăng ký doanh nghiệp hoặc Giấy chứng nhận đăng ký hộ kinh doanh hoặc các tài liệu tương đương khác; không thuộc trường hợp mất khả năng thanh toán theo quy định của pháp luật về doanh nghiệp.</t>
  </si>
  <si>
    <t xml:space="preserve">    +  Giá trị của các thiết bị y tế nêu trong báo giá là phù hợp, không vi phạm quy định của pháp luật về cạnh tranh, bán phá giá.</t>
  </si>
  <si>
    <t xml:space="preserve">    +  Những thông tin nêu trong báo giá là trung thực.</t>
  </si>
  <si>
    <t>ĐẠI DIỆN CÔNG TY</t>
  </si>
  <si>
    <t>Giám đốc</t>
  </si>
  <si>
    <t xml:space="preserve">Lưu ý: </t>
  </si>
  <si>
    <t>Nhà thầu cập nhật đầy đủ thông tin tại mẫu chào giá gửi bản cứng theo địa chỉ tại thư mời chào giá và file điện tử qua emai: phongvtu.bvtd@gmail.com</t>
  </si>
  <si>
    <t>Đề nghị thể hiện đúng quy cách của hàng hóa chào giá, không copy quy cách mời chào</t>
  </si>
  <si>
    <t>Đề nghị thể hiện đúng đơn vị tính của hàng hóa chào giá, không copy đơn vị tính mời chào</t>
  </si>
  <si>
    <t>Công ty vui lòng điền thông tin và gửi mail, không in các thông tin này.</t>
  </si>
  <si>
    <t>DANH MỤC VẬT TƯ KỸ THUẬT CAO MỜI CHÀO GIÁ</t>
  </si>
  <si>
    <t>MÃ VT</t>
  </si>
  <si>
    <t>PP2300000657</t>
  </si>
  <si>
    <t>PP2300000597</t>
  </si>
  <si>
    <t>PP2300000598</t>
  </si>
  <si>
    <t>PP2300000599</t>
  </si>
  <si>
    <t>PP2300000601</t>
  </si>
  <si>
    <t>PP2300000602</t>
  </si>
  <si>
    <t>PP2300000603</t>
  </si>
  <si>
    <t>PP2300000644</t>
  </si>
  <si>
    <t>PP2300000605</t>
  </si>
  <si>
    <t>PP2300000606</t>
  </si>
  <si>
    <t>PP2300000604</t>
  </si>
  <si>
    <t>PP2300000608</t>
  </si>
  <si>
    <t>PP2300000609</t>
  </si>
  <si>
    <t>PP2300000610</t>
  </si>
  <si>
    <t>PP2300000611</t>
  </si>
  <si>
    <t>PP2300000659</t>
  </si>
  <si>
    <t>PP2300000660</t>
  </si>
  <si>
    <t>PP2300000658</t>
  </si>
  <si>
    <t>PP2300000612</t>
  </si>
  <si>
    <t>PP2300000613</t>
  </si>
  <si>
    <t>PP2300000614</t>
  </si>
  <si>
    <t>PP2300000616</t>
  </si>
  <si>
    <t>PP2300000617</t>
  </si>
  <si>
    <t>PP2300000618</t>
  </si>
  <si>
    <t>PP2300000619</t>
  </si>
  <si>
    <t>PP2300000620</t>
  </si>
  <si>
    <t>PP2300000622</t>
  </si>
  <si>
    <t>PP2300000661</t>
  </si>
  <si>
    <t>PP2300000662</t>
  </si>
  <si>
    <t>PP2300000624</t>
  </si>
  <si>
    <t>PP2300000625</t>
  </si>
  <si>
    <t>PP2300000626</t>
  </si>
  <si>
    <t>PP2300000627</t>
  </si>
  <si>
    <t>PP2300000628</t>
  </si>
  <si>
    <t>PP2300000629</t>
  </si>
  <si>
    <t>PP2300000630</t>
  </si>
  <si>
    <t>PP2300000631</t>
  </si>
  <si>
    <t>PP2300000633</t>
  </si>
  <si>
    <t>PP2300000663</t>
  </si>
  <si>
    <t>PP2300000634</t>
  </si>
  <si>
    <t>PP2300000635</t>
  </si>
  <si>
    <t>PP2300000636</t>
  </si>
  <si>
    <t>PP2300000637</t>
  </si>
  <si>
    <t>PP2300000638</t>
  </si>
  <si>
    <t>PP2300000656</t>
  </si>
  <si>
    <t>PP2300000639</t>
  </si>
  <si>
    <t>PP2300000640</t>
  </si>
  <si>
    <t>PP2300000641</t>
  </si>
  <si>
    <t>PP2300000642</t>
  </si>
  <si>
    <t>PP2300000643</t>
  </si>
  <si>
    <t>PP2300000645</t>
  </si>
  <si>
    <t>PP2300000646</t>
  </si>
  <si>
    <t>PP2300000648</t>
  </si>
  <si>
    <t>PP2300000649</t>
  </si>
  <si>
    <t>PP2300000650</t>
  </si>
  <si>
    <t>PP2300000652</t>
  </si>
  <si>
    <t>PP2300000654</t>
  </si>
  <si>
    <t>PP2300000653</t>
  </si>
  <si>
    <t>PP2300000664</t>
  </si>
  <si>
    <t>PP2300000665</t>
  </si>
  <si>
    <t>PP2300000666</t>
  </si>
  <si>
    <t xml:space="preserve"> Khớp háng bán phần không xi măng loại có 2 offset</t>
  </si>
  <si>
    <t>Nẹp Khóa xương đòn chữ S chiều dài tới 117mm</t>
  </si>
  <si>
    <t>Bộ 1 nẹp tròn vá sọ, 6 vít</t>
  </si>
  <si>
    <t>Bộ 3 nẹp kèm 6 vít tiệt trùng sẵn</t>
  </si>
  <si>
    <t>Bộ chỉ thép có chốt, chất liệu Ti6Al4V</t>
  </si>
  <si>
    <t>Bộ đinh nội tủy xương chày chất liệu Titanium</t>
  </si>
  <si>
    <t>Bộ dụng cụ bơm bóng áp lực cao với áp lực tối đa 40 atm, thể tích bơm tiêm 25 ml</t>
  </si>
  <si>
    <t>Bộ dụng cụ bơm bóng áp lực cao với áp lực tối đa 40 atm, thể tích bơm tiêm 30ml</t>
  </si>
  <si>
    <t>Bộ dụng cụ bơm Xi măng thân đốt sống</t>
  </si>
  <si>
    <t>Bộ dụng cụ đưa xi măng sinh học vào vít đa trục rỗng nòng</t>
  </si>
  <si>
    <t>Bộ dụng cụ mở đường động mạch quay xa các cỡ</t>
  </si>
  <si>
    <t xml:space="preserve">Bộ dụng cụ vít cố định khung giá đỡ động mạch chủ </t>
  </si>
  <si>
    <t xml:space="preserve">Bộ kim và kẹp thu chỉ </t>
  </si>
  <si>
    <t>Bộ máy tạo nhịp 2 buồng có đáp ứng nhịp theo vận động, với tương thích MRI toàn thân 3T</t>
  </si>
  <si>
    <t>Bộ Vít chân cung cột sống lưng đa trục rỗng ruột kèm ốc khóa trong</t>
  </si>
  <si>
    <t>Bộ vít cột sống lưng đa trục kèm ốc khóa trong</t>
  </si>
  <si>
    <t>Bộ vít cột sống lưng đơn trục kèm ốc khóa trong</t>
  </si>
  <si>
    <t>Bộ xi măng tạo hình thân đốt sống có cốt nâng</t>
  </si>
  <si>
    <t>Bóng nong can thiệp mạch máu ngoại biên cho chậu đùi và dưới gối, đường kính 2.0mm đến 10.0mm, chiều dài 10mm đến 220mm, có 2 dạng: Monorail và Over-the-wire</t>
  </si>
  <si>
    <t>Bóng nong dùng can thiệp ngoại biên đường kính lớn, đường kính bóng 12mm và 14mm</t>
  </si>
  <si>
    <t>Bóng nong dùng can thiệp mạch máu dưới gối, đường kính từ 1.5mm đến 4.0mm</t>
  </si>
  <si>
    <t>Bóng nong mạch máu ngoại biên áp lực cao 24atm, đường kính 3mm đến 12mm, chiều dài 20mm đến 200mm</t>
  </si>
  <si>
    <t>Bóng nong mạch máu ngoại biên phủ thuốc Paclitaxel, mật độ phủ ≤ 2µg/mm2</t>
  </si>
  <si>
    <t xml:space="preserve">Bóng nong mạch vành phủ thuốc Sirolimus </t>
  </si>
  <si>
    <t>Chỉ khâu chỉnh hình siêu bền kèm kim chất liệu polyethylene</t>
  </si>
  <si>
    <t>Chỉ không tiêu các loại</t>
  </si>
  <si>
    <t>Chốt neo cố định dây chằng các cỡ</t>
  </si>
  <si>
    <t>Cuộn chỉ thép</t>
  </si>
  <si>
    <t>Dây bơm nước dùng trong nội soi chạy bằng máy sử dụng trong nội soi 2 cổng</t>
  </si>
  <si>
    <t>Dây dẫn can thiệp mạch máu ngoại biên đường kính  0.018", chiều dài 110cm; 150cm, 200cm, 300cm</t>
  </si>
  <si>
    <t>Dây dẫn dịch tưới hoạt dịch ổ khớp  cho chạy máy</t>
  </si>
  <si>
    <t>Dây dẫn nước nội soi dùng một lần cho máy bơm nước</t>
  </si>
  <si>
    <t>Đĩa đệm cổ nhân tạo toàn phần có khớp xoay, các cỡ</t>
  </si>
  <si>
    <t>Đinh chốt nội tủy Titanium chống xoay xương chày.</t>
  </si>
  <si>
    <t>Đinh chốt nội tủy Titanium chống xoay xương đùi.</t>
  </si>
  <si>
    <t>Đinh nội tủy xương đùi, loại dài 300mm</t>
  </si>
  <si>
    <t>Đinh nội tủy xương đùi, loại ngắn 180mm</t>
  </si>
  <si>
    <t>Đốt sống nhân tạo dạng lồng hình trụ tròn</t>
  </si>
  <si>
    <t>Dây dẫn can thiệp mạch máu ngoại biên đường kính 0.014" , chiều dài 182cm; 300cm</t>
  </si>
  <si>
    <t xml:space="preserve">Dụng cụ khâu (cây đẩy chỉ) </t>
  </si>
  <si>
    <t>Hạt nhựa nút mạch kích thước 40 µm-1.300 µm</t>
  </si>
  <si>
    <t>Kẹp da 5.4mm x 3.6mm</t>
  </si>
  <si>
    <t>Khớp gối toàn phần có xi măng bảo tồn dây chằng chéo sau</t>
  </si>
  <si>
    <t xml:space="preserve">Khớp gối toàn phần di động có xi măng </t>
  </si>
  <si>
    <t xml:space="preserve">Khớp gối toàn phần tùy chỉnh </t>
  </si>
  <si>
    <t>Khớp háng bán phần không xi măng, góc cổ chuôi 129</t>
  </si>
  <si>
    <t>Khớp háng bán phần có xi măng góc cổ chuôi 125 độ</t>
  </si>
  <si>
    <t>Khớp háng bán phần có xi măng góc cổ chuôi 135 độ</t>
  </si>
  <si>
    <t xml:space="preserve">Khớp háng bán phần không xi măng </t>
  </si>
  <si>
    <t>Khớp háng bán phần không xi măng cánh và rãnh chống xoay</t>
  </si>
  <si>
    <t xml:space="preserve">Khớp háng toàn phần chuyển động đôi, không xi măng, chén in 3 chiều nguyên khối chất liệu CoCrMo </t>
  </si>
  <si>
    <t>Khớp háng toàn phần không xi măng chuyển động đôi loại tiêu chuẩn</t>
  </si>
  <si>
    <t xml:space="preserve">Khớp háng toàn phần không xi măng chuyển động kép chuôi làm bằng Titanium alumninium Vanadium , góc cổ chuôi 135º </t>
  </si>
  <si>
    <t>Khớp háng toàn phần không xi măng góc cổ chuôi 129 độ</t>
  </si>
  <si>
    <t>Khớp háng toàn phần không xi măng góc cỗ chuôi 135 độ Ceramic on Ceramic</t>
  </si>
  <si>
    <t>Khớp háng toàn phần không xi măng tùy chỉnh ceramic</t>
  </si>
  <si>
    <t>Khớp háng toàn phần không xi măng, Metal on Poly (MOP)</t>
  </si>
  <si>
    <t xml:space="preserve">Khớp vai bán phần có xi măng </t>
  </si>
  <si>
    <t>Khung giá đỡ (stent) động mạch chậu bung bằng bóng, đường kính 5mm  đến 10mm, chiều dài 17mm đến 57mm, áp suất tối đa: 12 atm.</t>
  </si>
  <si>
    <t>Khung giá đỡ (stent) động mạch đùi phủ thuốc Paclitaxel, mật độ phủ ≤ 0.167µg/mm²</t>
  </si>
  <si>
    <t>Khung giá đỡ (stent) động mạch đùi, đường kính 5mm đến 8mm, chiều dài 20mm đến 200mm, chiều dài trục thân: 75cm; 130cm.</t>
  </si>
  <si>
    <t>Khung giá đỡ (stent) động mạch chậu &amp; đùi, đường kính 5mm đến 14mm, chiều dài 20mm đến 120mm</t>
  </si>
  <si>
    <t xml:space="preserve">Khung giá đỡ cho động mạch chủ ngực miếng phụ </t>
  </si>
  <si>
    <t>Khung giá đỡ động mạch chủ bụng miếng chính</t>
  </si>
  <si>
    <t xml:space="preserve">Khung giá đỡ động mạch chủ bụng miếng phụ </t>
  </si>
  <si>
    <t>Khung giá đỡ động mạch chủ ngực miếng chính</t>
  </si>
  <si>
    <t>Khung giá đỡ mạch vành phủ thuốc với lớp phủ polymer tự tiêu</t>
  </si>
  <si>
    <t>Kim chọc dò cuống sống cột sống thắt lưng dùng trong bắt vít qua da</t>
  </si>
  <si>
    <t>Kim chọc dò đốt sống dùng để bơm xi măng vào thân đốt sống</t>
  </si>
  <si>
    <t xml:space="preserve">Kim lưỡi gà khâu chóp xoay </t>
  </si>
  <si>
    <t>Long đền đệm vít xốp</t>
  </si>
  <si>
    <t>Lưỡi bào các cỡ</t>
  </si>
  <si>
    <t>Lưỡi bào ổ khớp đường kính 4.5mm  lưỡi bén 2 bên</t>
  </si>
  <si>
    <t>Lưỡi bào ổ khớp đường kính 4.5mm răng nhọn 1 bên</t>
  </si>
  <si>
    <t>Lưỡi bào ổ khớp đường kính 5.5mm răng nhọn 1 bên</t>
  </si>
  <si>
    <t>Lưỡi bào dạng thẳng các cỡ</t>
  </si>
  <si>
    <t xml:space="preserve">Lưỡi bào xương ngược chiều rỗng nòng </t>
  </si>
  <si>
    <t xml:space="preserve">Lưỡi cắt bào, luồn mô khớp vai </t>
  </si>
  <si>
    <t>Lưỡi cắt đốt bằng sóng cao tần plasma, đầu lưỡi đốt uốn được dùng trong phẫu thuật nội soi cột sống hai cổng</t>
  </si>
  <si>
    <t>Lưỡi cắt đốt mô bằng sóng radio cao tần đường kính mũi 5.25mm</t>
  </si>
  <si>
    <t>Lưỡi cắt đốt mô bằng sóng radio cao tần đường kính mũi 5.5mm</t>
  </si>
  <si>
    <t>Lưỡi cắt đốt sóng cao tần Plasma đầu lưỡi cong 90 độ, đường kính đầu đốt 3.8 mm</t>
  </si>
  <si>
    <t>Lưỡi cắt đốt sóng cao tần Plasma đầu lưỡi cong 90 độ, đường kính đầu đốt 4.0mm</t>
  </si>
  <si>
    <t>Lưỡi cắt đốt sóng cao tần Plasma dùng bên ngoài ống tủy sống trong phẫu thuật nội soi cột sống 2 cổng</t>
  </si>
  <si>
    <t>Lưỡi cắt đốt sóng cao tần tạo Plasma, đường kính thân đốt 4.2mm</t>
  </si>
  <si>
    <t>Lưỡi mài kim cương tròn, loại nhám nhiều dùng trong nội soi cột sống 2 cổng</t>
  </si>
  <si>
    <t>Miếng ghép đĩa đệm cột sống cổ có xương ghép sẵn</t>
  </si>
  <si>
    <t>Miếng ghép đĩa đệm cột sống cổ không có xương ghép sẵn</t>
  </si>
  <si>
    <t>Miếng ghép đĩa đệm lưng, loại cong</t>
  </si>
  <si>
    <t>Miếng ghép sọ não sinh học tự tiêu các loại</t>
  </si>
  <si>
    <t xml:space="preserve">Miếng vá khuyết sọ  các cỡ </t>
  </si>
  <si>
    <t xml:space="preserve">Miếng vá mạch máu nhân tạo phủ PTFE hình chữ nhật </t>
  </si>
  <si>
    <t>Miếng vá tái tạo màng cứng Poly-L-lactic, tự tiêu các kích cỡ</t>
  </si>
  <si>
    <t>Nẹp cột sống cổ lối trước 1 tầng, các cỡ</t>
  </si>
  <si>
    <t>Nẹp cột sống cổ lối trước 2 tầng, các cỡ</t>
  </si>
  <si>
    <t>Nẹp cột sống cổ lối trước 3 tầng, các cỡ</t>
  </si>
  <si>
    <t>Nẹp dọc cột sống cổ lối sau đường kính 3.3mm các cỡ</t>
  </si>
  <si>
    <t>Nẹp dọc cột sống lưng thẳng 5.5mm các cỡ</t>
  </si>
  <si>
    <t>Nẹp dọc cột sống thắt lưng các cỡ</t>
  </si>
  <si>
    <t>Nẹp dọc cột sống thắt lưng tương thích với Vít đa trục  can thiệp tối thiểu qua da</t>
  </si>
  <si>
    <t>Nẹp khóa đa hướng đầu dưới cẳng chân (trái, phải) các cỡ</t>
  </si>
  <si>
    <t>Nẹp khóa đa hướng thân xương đùi các cỡ</t>
  </si>
  <si>
    <t>Nẹp khóa đa hướng Titan đầu dưới xương quay 2.4 và 2.7mm.</t>
  </si>
  <si>
    <t>Nẹp khóa đa hướng Titan đầu dưới xương quay mặt lưng 2.4 và 2.7mm</t>
  </si>
  <si>
    <t>Nẹp khóa đầ trên xương chày chữ T</t>
  </si>
  <si>
    <t>Nẹp khóa đầu dưới xương chày, chiều dài 130mm-190mm</t>
  </si>
  <si>
    <t>Nẹp khóa đầu dưới xương quay, dài 50mm</t>
  </si>
  <si>
    <t>Nẹp khóa đầu dưới xương quay, dài 86mm</t>
  </si>
  <si>
    <t>Nẹp khóa đầu trên xương cánh tay dạng móc</t>
  </si>
  <si>
    <t>Nẹp khóa đầu trên xương cánh tay, lỗ vít trên thân nẹp có ren khóa đôi gia cố chống vít bật ra ngoài, chất liệu Pure titanium</t>
  </si>
  <si>
    <t>Nẹp khóa đầu trên xương đùi, lỗ vít trên thân nẹp có ren khóa đôi  gia cố chống vít bật ra ngoài, chất liệu Pure Titanium.</t>
  </si>
  <si>
    <t>Nẹp khóa đầu xa xương đùi, lỗ vít trên thân nẹp có ren khóa đôi gia cố chống vít bật ra ngoài, chất liệu Pure Titanium.</t>
  </si>
  <si>
    <t>Nẹp khóa đầu xa xương quay đa hướng, lỗ vít trên thân nẹp có ren khóa đôi (double lead) gia cố chống vít bật ra ngoài, chất liệu Pure Titanium.</t>
  </si>
  <si>
    <t>Nẹp khóa gót chân, lỗ vít trên thân nẹp có ren khóa đôi gia cố chống vít bật ra ngoài, chất liệu Pure titanium</t>
  </si>
  <si>
    <t>Nẹp khóa mâm chày chữ L, chất liệu Ti6Al4V</t>
  </si>
  <si>
    <t>Nẹp khóa mâm chày chữ T, chất liệu Ti6Al4V</t>
  </si>
  <si>
    <t>Nẹp khóa mâm chày ngoài, có ren khóa đôi, chất liệu Pure Titanium.</t>
  </si>
  <si>
    <t>Nẹp khóa mặt bên đầu xa xương chày, đầu mặt khớp 4 lỗ, vít 3.5mm và 5.0mm, chất liệu Ti6Al4V</t>
  </si>
  <si>
    <t>Nẹp khóa mắt cá ngoài, đầu mặt khớp 7 lỗ,  vít khóa 2.4mm và 3.5mm, đầu nẹp có 2 móc , chất liệu Ti6Al4V</t>
  </si>
  <si>
    <t>Nẹp khóa mắt cá trong, đầu mặt khớp 9 lỗ, vít khóa 3.5mm và 5.0mm, chất liệu Ti6Al4V</t>
  </si>
  <si>
    <t>Nẹp khóa mini 1.5mm, góc vít đa hướng, chất liệu Ti6Al4V</t>
  </si>
  <si>
    <t>Nẹp khóa mini 2.0mm, góc vít đa hướng, chất liệu Ti6Al4V</t>
  </si>
  <si>
    <t>Nẹp khóa nén ép 3.5 mm, chất liệu Ti6Al4V</t>
  </si>
  <si>
    <t>Nẹp khóa nén ép Titan đầu dưới xương mác 2.7 và 3.5mm</t>
  </si>
  <si>
    <t>Nẹp khóa nén ép Titan đầu dưới xương quay 2.4 và 2.7mm.</t>
  </si>
  <si>
    <t xml:space="preserve">Nẹp khóa nén ép Titan đầu dưới xương quay T 2.4 và 2.7mm. </t>
  </si>
  <si>
    <t>Nẹp khóa mỏm khuỷu, đầu trên xương trụ dạng chữ L</t>
  </si>
  <si>
    <t>Nẹp khóa sử dụng vít khóa 5.0mm bản hẹp chất liệu thép không gỉ</t>
  </si>
  <si>
    <t>Nẹp khóa sử dụng vít khóa 5.0mm bản rộng chất liệu thép không gỉ</t>
  </si>
  <si>
    <t xml:space="preserve">Nẹp khóa tái cấu trúc 3.5mm, lỗ vít trên thân nẹp có ren khóa đôi </t>
  </si>
  <si>
    <t>Nẹp khóa đầu dưới xương quay</t>
  </si>
  <si>
    <t>Nẹp khóa xương chày và xương cánh tay có ron vis.</t>
  </si>
  <si>
    <t>Nẹp khóa xương đòn chữ S loại dài</t>
  </si>
  <si>
    <t>Nẹp liền miếng ghép đĩa đệm cột sống cổ , kèm 2 vít</t>
  </si>
  <si>
    <t>Nẹp nối ngang cột sống điều chỉnh được độ dài, các cỡ</t>
  </si>
  <si>
    <t>Nẹp sọ não thẳng</t>
  </si>
  <si>
    <t>Ốc khóa trong cho vít cột sống cổ đa trục lối sau</t>
  </si>
  <si>
    <t>Ốc khóa trong cho vít cột sống lưng đơn, đa, vít trượt sử dụng kỹ thuật hai bước khóa</t>
  </si>
  <si>
    <t>Ốc khóa trong cột sống thắt lưng tương thích với vít cột sống lưng đơn, đa trục 2 loại ren</t>
  </si>
  <si>
    <t>Ốc khóa trong cột sống thắt lưng tương thích với vít đa trục khóa đôi can thiệp tối thiểu qua da</t>
  </si>
  <si>
    <t xml:space="preserve">Ống canunal (trocar) nhựa  </t>
  </si>
  <si>
    <t>Ống soi sử dụng trong nội soi cột sống 2 cổng, sử dụng 1 lần</t>
  </si>
  <si>
    <t>Ống thông chẩn đoán mạch máu công nghệ chống đông máu, lớp phủ giúp di chuyển dễ dàng. Kích cỡ 4-5F, dài 40-125cm. Áp suất tối đa 1200psi</t>
  </si>
  <si>
    <t>Ống thông chẩn đoán mạch máu công nghệ duy trì đường kính và giữ nguyên hình dạng. Cấu trúc nylon 3 đoạn, thân ống bện từ thép không gỉ. Kích cỡ 4F, 5F và 6F, dài 65-125cm. Áp suất tối đa 1200psi</t>
  </si>
  <si>
    <t>Ống thông hỗ trợ can thiệp mạch máu ngoại biên, đường kính: 0.014", 0.018", 0.035",  chiều dài: 65cm, 90cm, 135cm, 150 cm</t>
  </si>
  <si>
    <t xml:space="preserve">Ống thông chẩn đoán mạch quay đa năng chụp được trái và phải </t>
  </si>
  <si>
    <t xml:space="preserve">Stent graft bổ sung động mạch chủ bụng các loại, có đầu gần có stent chống gập gãy và hạn chế sự gấp nếp. </t>
  </si>
  <si>
    <t>Stent graft động mạch chủ ngực bổ sung các loại, các cỡ với 2 thiết kế khác nhau</t>
  </si>
  <si>
    <t xml:space="preserve">Stent graft động mạch chậu các loại, các cỡ có đầu gần có stent chống gập gãy và hạn chế sự gấp nếp. </t>
  </si>
  <si>
    <t xml:space="preserve">Stent graft động mạch chủ bụng các loại, các cỡ có đầu gần có stent chống gập gãy và hạn chế sự gấp nếp. </t>
  </si>
  <si>
    <t>Stent graft động mạch chủ ngực các loại, các cỡ với 2 thiết kế khác nhau</t>
  </si>
  <si>
    <t>Khung giá đỡ (Stent) động mạch và tĩnh mạch, đường kính 5mm tới 24mm, chiều dài 20mm tới 145mm.</t>
  </si>
  <si>
    <t>Van động mạch chủ sinh học các cỡ thời gian thoái hóa lâu</t>
  </si>
  <si>
    <t>Van hai lá sinh học các cỡ thời gian thoái hóa lâu</t>
  </si>
  <si>
    <t>Vi dây dẫn can thiệp ngoại biên 0.014" và 0.018" với cấu trúc vòng xoắn kép, tip load 1 - 40 gf</t>
  </si>
  <si>
    <t>Vi dây dẫn can thiệp siêu nhỏ siêu ái nước có đường kính 0,08 inch</t>
  </si>
  <si>
    <t>Vi ống thông hỗ trợ can thiệp ngoại biên đầu tip 1.5F, thân ống 2.3F</t>
  </si>
  <si>
    <t>Vi ống thông loại đầu típ thuôn can thiệp mạch tạng, các cỡ</t>
  </si>
  <si>
    <t>Vít chân cung rỗng đa trục cột sống lưng đầu nắn trượt ren đôi kèm vít khóa trong, vít tự taro</t>
  </si>
  <si>
    <t>Vít chỉ khâu sụn chêm loại tích hợp khóa giới hạn, nút chỉ không tiêu 2-0</t>
  </si>
  <si>
    <t xml:space="preserve">Vít chỉ khâu sụn chêm </t>
  </si>
  <si>
    <t xml:space="preserve">Vít chỉ neo đôi, tự tiêu, khâu chóp xoay </t>
  </si>
  <si>
    <t>Vít chỉ neo</t>
  </si>
  <si>
    <t>Vít chỉ tự tiêu khâu sụn viền  đường kính 2.9mm có phủ HA, kèm 2 sợi chỉ Ultra</t>
  </si>
  <si>
    <t>Vít cố định dây chằng đường kính từ 7-&gt;11mm</t>
  </si>
  <si>
    <t>Vít cố định dây chằng HA, các cỡ</t>
  </si>
  <si>
    <t>Vít cột sống cổ đa trục lối sau</t>
  </si>
  <si>
    <t>Vít cột sống cổ lối trước, các cỡ, tương thích với nẹp cột sống cổ lối trước 1, 2, 3 tầng</t>
  </si>
  <si>
    <t>Vít cột sống lưng đa trục 2 loại ren</t>
  </si>
  <si>
    <t>Vít cột sống lưng đa trục đuôi dài 2 loại ren</t>
  </si>
  <si>
    <t>Vít cột sống lưng đa trục hai bước khóa, các cỡ</t>
  </si>
  <si>
    <t>Vít cột sống lưng đơn trục 2 loại ren</t>
  </si>
  <si>
    <t>Vít cột sống lưng đơn trục đuôi dài 2 loại ren</t>
  </si>
  <si>
    <t>Vít đa trục khóa đôi can thiệp tối thiểu qua da</t>
  </si>
  <si>
    <t xml:space="preserve">Vít khâu sụn chêm </t>
  </si>
  <si>
    <t>Vít khóa 2.4mm các cỡ tự taro có ren khóa đôi</t>
  </si>
  <si>
    <t>Vít khóa 3.5mm các cỡ tự taro có ren khóa đôi, chất liệu Titanium.</t>
  </si>
  <si>
    <t>Vít khóa 4.0 mm các cỡ</t>
  </si>
  <si>
    <t>Vít khóa 6.5mm các cỡ</t>
  </si>
  <si>
    <t>Vít khóa 7.3mm các cỡ</t>
  </si>
  <si>
    <t>Vít khóa đa hướng Titan 2.4 và 2.7mm đầu ngôi sao, tự tạo ren.</t>
  </si>
  <si>
    <t>Vít khóa động tự taro 2.4mm các cỡ, chất liệu Ti6Al4V</t>
  </si>
  <si>
    <t>Vít khóa động tự taro 3.5mm các cỡ, chất liệu Ti6Al4V</t>
  </si>
  <si>
    <t>Vít khóa mini tự taro 1.5mm các cỡ, chất liệu Ti6Al4V</t>
  </si>
  <si>
    <t>Vít khóa mini tự taro 2.0mm các cỡ, chất liệu Ti6Al4V</t>
  </si>
  <si>
    <t>Vít khóa Titan 2.4 và 2.7mm đầu ngôi sao, tự tạo ren.</t>
  </si>
  <si>
    <t>Vít khóatitanium Alloy Grade 5 loại 2.7mm, tự taro.</t>
  </si>
  <si>
    <t>Vít khóatitanium Alloy Grade 5 loại 3.5 mm, tự taro.</t>
  </si>
  <si>
    <t>Vít khóatitanium Alloy Grade 5 loại 5.0 mm, tự taro.</t>
  </si>
  <si>
    <t>Vít khóatitanium Alloy Grade 5 loại 6.5 mm, tự taro.</t>
  </si>
  <si>
    <t>Vít mini 2.0mm</t>
  </si>
  <si>
    <t>Vít nén ép Titan 2.4 và 2.7mm, đầu ngôi sao tự tạo ren.</t>
  </si>
  <si>
    <t>Vít neo cố định dây chằng các cỡ</t>
  </si>
  <si>
    <t>Vít neo cố định dây chằng chéo tự điều chỉnh độ dài dây treo.</t>
  </si>
  <si>
    <t xml:space="preserve">Vít neo cố định dây chằng chéo </t>
  </si>
  <si>
    <t>Vít neo cố định dây chằng tự điều chỉnh kích cỡ vòng treo số 6</t>
  </si>
  <si>
    <t>Vít neo cố định dây chằng tự điều chỉnh kích cỡ vòng treo số 7</t>
  </si>
  <si>
    <t>Vít neo khâu chóp xoay khớp vai loại kèm 02 sợi chỉ, đường kính 5.5 mm</t>
  </si>
  <si>
    <t xml:space="preserve">Vít neo không buộc chỉ </t>
  </si>
  <si>
    <t>Vít neo khớp vai chất liệu UHMWPE</t>
  </si>
  <si>
    <t>Vít neo khớp vai đường kính 2.9mm kèm hai sợi chỉ</t>
  </si>
  <si>
    <t>Vít neo khớp vai đường kính 3.5mm và c 4.5mm</t>
  </si>
  <si>
    <t>Vít neo khớp vai đường kính 3.5mm và 4.5mm kèm hai sợi chỉ</t>
  </si>
  <si>
    <t>Vít neo khớp vai đường kính từ 2.0mm-3.0mm</t>
  </si>
  <si>
    <t xml:space="preserve">Vít neo ngang cố định dây chằng điều chỉnh được độ dài </t>
  </si>
  <si>
    <t>Vít neo tự tiêu khâu chóp xoay đường kính 5.5mm</t>
  </si>
  <si>
    <t>Vít rỗng tự nén ép 2.8mm các cỡ, chất liệu Ti6Al4V</t>
  </si>
  <si>
    <t>Vít rỗng tự nén ép 3.6mm các cỡ, chất liệu Ti6Al4V</t>
  </si>
  <si>
    <t>Vít rỗng tự nén ép 4.1mm các cỡ, chất liệu Ti6Al4V</t>
  </si>
  <si>
    <t>Vít rỗng tự nén ép 5.5mm các cỡ, chất liệu Ti6Al4V</t>
  </si>
  <si>
    <t xml:space="preserve">Vít sọ tự khoan, tự taro </t>
  </si>
  <si>
    <t>Vít trượt cột sống lưng đa trục cơ chế khoá kép, các cỡ</t>
  </si>
  <si>
    <t>Vít tự tiêu tự gia cường cố định dây chằng cho vai, khuỷu và cổ chân, bàn tay, … các cỡ</t>
  </si>
  <si>
    <t>Vít tự tiêu tự gia cường cố định dây chằng chéo khớp gối các cỡ</t>
  </si>
  <si>
    <t>Vít vỏ 5.0 mm các cỡ</t>
  </si>
  <si>
    <t>Vít vỏ động tự taro 3.5mm các cỡ</t>
  </si>
  <si>
    <t>Vít vỏ động tự taro 4.5mm các cỡ</t>
  </si>
  <si>
    <t>Vít vỏ mini 2.0mm các cỡ, chất liệu Ti6Al4V</t>
  </si>
  <si>
    <t>Vít vỏtitanium Alloy Grade 5 loại 2.5 mm.</t>
  </si>
  <si>
    <t>Vít vỏtitanium Alloy Grade 5 loại 3.5 mm.</t>
  </si>
  <si>
    <t>Vít vỏtitanium Alloy Grade 5 loại 4.5 mm.</t>
  </si>
  <si>
    <t>Vít vỏ tự taro 2.4 các cỡ</t>
  </si>
  <si>
    <t xml:space="preserve">Vít vỏ xương </t>
  </si>
  <si>
    <t>Vít xốp 4.0mm tự taro các cỡ</t>
  </si>
  <si>
    <t>Vít xốp 6.5mm tự taro các cỡ, chất liệu Ti6Al4V</t>
  </si>
  <si>
    <t>Vít xốp đường kính 4.0 mm tự taro các cỡ</t>
  </si>
  <si>
    <t>Vit xương xốp Titan 4.0mm đầu ngôi sao.</t>
  </si>
  <si>
    <t>Vit xương xốp Titan 6.5mm đầu ngôi sao.</t>
  </si>
  <si>
    <t>Vòng van 2 lá hoặc 3 lá loại mềm</t>
  </si>
  <si>
    <t xml:space="preserve">Vòng van ba lá 3D </t>
  </si>
  <si>
    <t>Vòng van 2 lá hình yên ngựa, lõi cứng phần trước, mềm phần sau, cỡ 24-40mm</t>
  </si>
  <si>
    <t>Xi măng sinh học cột sống kèm dung dịch pha</t>
  </si>
  <si>
    <t>Xương nhân tạo dạng hạt các cỡ</t>
  </si>
  <si>
    <t xml:space="preserve">Xương nhân tạo dạng khối 5cc các cỡ </t>
  </si>
  <si>
    <t>Xương nhân tạo dạng khối các cỡ</t>
  </si>
  <si>
    <t>Ống thông dẫn đường can thiệp các loại</t>
  </si>
  <si>
    <t>Ống hút huyết khối mạch não đường kính trong lớn các cỡ</t>
  </si>
  <si>
    <t>Mũi khoan sọ não tự dừng, sử dụng 1 lần</t>
  </si>
  <si>
    <r>
      <rPr>
        <b/>
        <sz val="13"/>
        <rFont val="Times New Roman"/>
        <family val="1"/>
      </rPr>
      <t>1.Chuôi xương đùi:</t>
    </r>
    <r>
      <rPr>
        <sz val="13"/>
        <rFont val="Times New Roman"/>
        <family val="1"/>
      </rPr>
      <t xml:space="preserve">
- Chất liệu:  Ti6Al4V. 
- Lớp phủ: Titanium nguyên chất xốp 
- Kích thước: 10 kích cỡ: 6,25 -&gt; 20 tương ứng với chiều dàu 137mm - &gt; 162,5mm; 
+ Góc cổ chuôi:135º, cổ côn 12/14 
+ Offset: có 2 offset Standard; Lateralized
</t>
    </r>
    <r>
      <rPr>
        <b/>
        <sz val="13"/>
        <rFont val="Times New Roman"/>
        <family val="1"/>
      </rPr>
      <t>2. Chỏm xương đùi</t>
    </r>
    <r>
      <rPr>
        <sz val="13"/>
        <rFont val="Times New Roman"/>
        <family val="1"/>
      </rPr>
      <t xml:space="preserve">
- Chất liệu: Hợp kim Cobalt Chromium Molibdenum 
- Kích thước: 28mm (-3,5; +0; +3,5; +7)
</t>
    </r>
    <r>
      <rPr>
        <b/>
        <sz val="13"/>
        <rFont val="Times New Roman"/>
        <family val="1"/>
      </rPr>
      <t xml:space="preserve">3. Đầu chỏm Bipolar (Bipolar head): </t>
    </r>
    <r>
      <rPr>
        <sz val="13"/>
        <rFont val="Times New Roman"/>
        <family val="1"/>
      </rPr>
      <t xml:space="preserve">
- Chất liệu: hợp kim thép không gỉ 
- Kích thước: có 22 kích cỡ từ 39 -&gt; 60mm với mỗi bước tăng 1mm.
</t>
    </r>
    <r>
      <rPr>
        <b/>
        <sz val="13"/>
        <rFont val="Times New Roman"/>
        <family val="1"/>
      </rPr>
      <t>4. Lót đầu chỏm Bipolar (Liner)</t>
    </r>
    <r>
      <rPr>
        <sz val="13"/>
        <rFont val="Times New Roman"/>
        <family val="1"/>
      </rPr>
      <t xml:space="preserve">
- Chất liệu: làm từ polyethylen cao phân tử
- Kích thước: 39-60mm
-Có vòng khóa giữ chỏm xương đùi, đều sử dụng liner đường kính 28mm.</t>
    </r>
  </si>
  <si>
    <t>- Nẹp sử dụng vít khóa đường kính 3.5 mm và vít vỏ 3.5 mm
- Nẹp có các kích cỡ tương ứng với chiều dài từ 73 - 117 mm 
- Bề rộng lỗ nén ép: 4.5 ± 0.1 mm
- Khoảng cách giữa 2 lỗ khóa: 14.0 ± 0.1 mm
- Vật liệu Titanium-6AL-4V Grade 23
- Đóng gói, tiệt trùng bằng Ethylene Oxyde tại nhà sản xuất
- Tương thích với bộ trợ cụ đi kèm
- Đạt tiêu chuẩn ISO 13485:2016</t>
  </si>
  <si>
    <t xml:space="preserve">- Dụng cụ cầm máu đoạn xa đường quay dùng trong can thiệp tim mạch,
 - Có ba dây đeo giúp cố định vị trí cơ chế nén ép cầm máu gồm: dây đeo cổ tay, dây đeo yên cho ngón tay cái với móc an toàn và vòng dây gài có thể điều chỉnh được vị trí cài khóa theo kích thước cổ tay. Ngoài ra dây đeo có đoạn dây nối dài (tùy chọn) để phù hợp với bệnh nhân có bàn tay to.
 - Có một vị trí phồng bơm hơi thiết kế trên dây đeo để tạo áp tại vị trí rút sheath giúp cầm máu đường quay xa, chất liệu trong suốt giúp quan sát hình ảnh rõ ràng tại vị trí rút sheath,
 - Trên quả bóng bơm hơi có có một van một chiều (Slip-n-Lock) giúp dễ dàng bơm hơi và xả hơi bằng ống tiêm.
 - Có kèm một Xi lanh 10ml với đầu xilanh được thiết kế phù hợp khóa một chiều (Slip-n-Lock), dùng để bơm khí hỗ trợ tạo áp lực nén ép lên mạch máu, hỗ trợ cầm máu đoạn quay xa.
 - Có sản phẩm phù hợp cho tay trái và tay phải
 - Tiêu chuẩn chất lượng: ISO, CE (tiêu chuẩn châu âu) và FDA (Cục quản lý Thực phẩm và Dược phẩm Hoa Kỳ) </t>
  </si>
  <si>
    <t>- Bằng nhựa trong suốt, dung tích cỡ khoảng 1000ml
- Có nắp tháo rời, đầu kết nối với dây nối hút huyết khối, bộ lọc ngăn chất bẩn
- Sử dụng kết nối với máy bơm hút huyết khối</t>
  </si>
  <si>
    <t xml:space="preserve">- Chất liệu Titanium
- Bộ nẹp vá sọ gồm 1 nẹp tròn 6 lỗ, đường kính &lt;= 25 mm, kèm 6 vít
- Bề dày bản nẹp thuộc trong khoảng 0.2-0.3mm
- Sử dụng hệ thống vít tự khoan xương sọ phù hợp với nẹp
- Dùng cố định nắp sọ và che lỗ khoan sọ não. Đóng hộp tiệt trùng sẵn.
- Tiêu chuẩn chất lượng : ISO, CE (Châu Âu), FDA (Cục quản lý Thực phẩm và Dược phẩm Hoa Kỳ) </t>
  </si>
  <si>
    <t xml:space="preserve">- Chất liệu Titanium
- Bộ nẹp vá sọ gồm 3 nẹp thẳng 2 lỗ dài &lt;= 16mm, kèm 6 vít tự khoan
- Dùng cố định nắp sọ não. Đóng hộp tiệt trùng sẵn.
- Tiêu chuẩn chất lượng : ISO, CE (Châu Âu), FDA (Cục quản lý Thực phẩm và Dược phẩm Hoa Kỳ) </t>
  </si>
  <si>
    <t>- Chất liệu Ti6Al4V.
- Dùng để cố định ổ gãy, buộc giữ hoặc buộc tăng cường các mảnh gãy nhỏ, các đoạn xương gãy.
- Có các đường kính 1.6mm hoặc1.8mm ứng với chiều dài 650mm.
- 1 bộ bao gồm: chỉ thép, chốt</t>
  </si>
  <si>
    <t xml:space="preserve">- Catheter có gắn cảm biến (sensor) ở đầu nằm trong ống dẫn silicon 3mm, có que dẫn đường, có dây dẫn lưu dịch não tủy ra ngoài để giải áp và có vạch đánh dấu độ sâu
- Mũi khoan xương sọ có thể điều chỉnh độ sâu
- Que điều chỉnh độ sâu mũi khoan
- Trocar có ống tạo đường hầm
- Vòng nhựa cố định
- Nút khóa để dẫn lưu dịch não tủy ra ngoài. 
- Tiêu chuẩn chất lượng : ISO, CE (Châu Âu), FDA (Cục quản lý Thực phẩm và Dược phẩm Hoa Kỳ) </t>
  </si>
  <si>
    <t>- Chất liệu Ti6Al4V
- Đinh được thiết kế theo tiêu chuẩn xương của người Châu Á.
- Đường kính: 9mm,10mm,11mm,12mm,13mm,14mm
- Chiều dài: 170mm-&gt;380mm, tùy theo kích cỡ đường kính mà độ dài tương ứng,
- Thành phần bao gồm: đinh, lưỡi chốt, vít chốt, ốc khóa trong, nút khóa trong, vít chốt .
- Nắp đinh+ốc khóa trong: chống xoay ngược và ngăn chặn vít tụt ra.
- Lưỡi chốt và vít chốt thay thế góc cổ xương đùi 130°</t>
  </si>
  <si>
    <t xml:space="preserve">- Chất liệu: Titanium.
- Sử dụng khung ngắm
- Sử dụng vít chốt ø 5.0mm ứng với chiều dài 30mm-100mm với bước tăng 5mm
- Nắp đinh có ø 8.4mm, chiều dài 15mm, chiều cao 5mm
- Đinh có ø 9mm-&gt;13mm, Chiều dài các cỡ
- 1 bộ bao gồm: đinh, nắp đinh, vít chốt </t>
  </si>
  <si>
    <t>- Bộ dụng cụ bơm bóng áp lực cao.
- Áp lực tối đa 40 atm.
- Thể tích bơm tiêm 30ml.
- Bơm bóng với cả áp suất thấp lẫn áp suất cao.</t>
  </si>
  <si>
    <t xml:space="preserve">- Bộ bơm xi măng tạo hình thân đốt sống, bao gồm xi măng, bộ trộn và phân phối xi măng 
- Xi măng tạo hình đốt sống và chất lỏng pha 
- Bơm áp lực đẩy xi măng dạng súng và dây nối kim chọc dò. 
Tổng dung dịch và bột xi măng &gt;=30g
- Tiêu chuẩn chất lượng : ISO, CE (Châu Âu), FDA (Cục quản lý Thực phẩm và Dược phẩm Hoa Kỳ) </t>
  </si>
  <si>
    <t xml:space="preserve">- Bộ dụng cụ đưa xi măng sinh học vào vít đa trục rỗng nòng tiệt trùng sẵn dùng trong phẫu thuật cột sống lưng có chỉ định bơm xi măng:
- Dung tích kim bơm: 1.5cc
- Tương thích với các vít rỗng nòng bơm xi măng cùng hãng sản xuất.
- Đóng gói tiệt trùng sẵn
- Cung cấp kèm Bộ dụng cụ cố định cột sống tương thích và các dụng cụ hỗ trợ khác khi sử dụng. 
- Tiêu chuẩn chất lượng : ISO, CE (Châu Âu), FDA (Cục quản lý Thực phẩm và Dược phẩm Hoa Kỳ). </t>
  </si>
  <si>
    <t xml:space="preserve"> - Cấu trúc sợi bện đan xen, thiết kế trục stylet, đoạn đánh dấu cản quang ở đầu xa
 - Chiều dài trục: 140 cm
 - Chiều dài đầu tip: 6 mm
 - Lớp phủ ái nước Hydrophilic dài 40 cm
 - Kích cỡ: 6F
 - Gồm: xylanh polycarponate 30 ml có khóa, dây nối có khóa 2 chiều, dụng cụ đẩy, màng lọc 70 µm.</t>
  </si>
  <si>
    <t xml:space="preserve"> - Chất liệu Polyethylene và Polypropylene, mềm dẻo 
 - Hemostasis valve ngăn chặn máu rò rỉ
 - Holster giúp cố định và giữ các dụng cụ trong bộ đúng chỗ
 - Đủ các cỡ 4F, 5F, 6F, 7F, 8F dài 11cm, mỗi size được thiết kế màu sắc khác nhau.
 - Có kèm theo kim chọc mạch 18Gx 7cm (mã 4F không kèm kim)
 - Có khóa 3 ngã
 - Có Guidewire kèm (làm bằng thép không rỉ) có đầu cong hình J, đường kính 0.035'' hoặc 0.038”, dài 50cm.
 - Tiêu chuẩn chất lượng: ISO, CE (tiêu chuẩn châu âu),  FDA (Cục quản lý Dược phẩm và Thực phẩm Hoa Kỳ)</t>
  </si>
  <si>
    <t>- Dụng cụ mở đường quay (sheath Introducer)
 - Chất liệu Polythylene và Polypropylene 
 - Có lựa chọn khóa ba ngã 
 - Thành mỏng đến 13%, có đường kính thân trong (ID) lớn hơn tương ứng đường kính thân ngoài (OD): ID/OD: 4F (1.57/1.78 mm); 5F (1.9/2.13 mm); 6F (2.24/2.44 mm); 7F (2.57/ 2.77 mm)
 - Có kèm lựa chọn Guirewire làm bằng thép không gỉ, nitinol và platinium, có 3 dạng thiết kế: dạng lõi chuẩn (mandrel), dạng cuộn (coil) hoặc phủ plastic (plastic jacket),
 - Có holster giúp cố định và giữ các dụng cụ trong bộ đúng chỗ
 - Đủ các cỡ 4F, 5F, 6F, 7F dài 7 cm, 11 cm, 16 cm, 23 cm mỗi size được thiết kế màu sắc khác nhau.
 - Tiêu chuẩn chất lượng: ISO, CE (tiêu chuẩn châu âu) và FDA-Mỹ</t>
  </si>
  <si>
    <t>- Được thiết kế riêng cho can thiệp động mạch chủ ngực và bụng. Sử dụng trong những tổn thương có giải phẫu phức tạp, hỗ trợ xử lý stent graft trôi tuột sau đặt, trường hợp rò nội mạc tuýp I.
- Chất liệu vít: hợp kim Nitinol
- Marker hình chữ C ở đầu xa giúp định vị bên, trước và sau.
- Các bộ phận đi kèm:
+ Ống thông điều chỉnh hướng giúp định hình chính xác vị trí muốn đặt chân ghim. 
+ Cây điều khiển cầm tay dễ dàng sử dụng giúp đặt chân ghim chính xác vị trí mong muốn.
- Loại dùng trong can thiệp động mạch chủ ngực:
+ Ống thông điều chỉ hướng: dài 90cm, đường kính ngoài 18Fr.
+ Cây điều khiển cầm tay: dài 114cm, đường kính ngoài 12Fr.
- Loại dùng trong can thiệp động mạch chủ bụng:
+ Ống thông điều chỉnh hướng dài 62cm, đường kính ngoài 16Fr
+ Cây điều khiển cầm tay dài 86cm, đường kính ngoài 12Fr.
- Tiêu chuẩn kỹ thuật: CE và FDA-PMA.</t>
  </si>
  <si>
    <t>- Dùng được cho hệ thống mạch chính và mạch ngoại biên. 
- Đường kính trong lòng loại 6F là 0.041". tương thích ống thông can thiệp kích thước trong lòng ≥ 0.071’’. 
- Chiều dài 145cm. Lớp phủ Hydrophilic 
- Có 1 marker cản quang được chế tạo bằng hợp kim Platinum / Iridium 
- Chiều dài đầu tip đến vị trí marker ≥ 3.0 mm
- Dây thăm dò cứng dài 126.5 cm
- Bao gồm: 
+ 1 catheter hút huyết khối ; 
+ 1 dây thăm dò cứng; 
+ 1-&gt;2 ống tiêm hút 60ml; 
+ 1-&gt;2 giỏ lọc 40µm;
+ 1 dây nối van khóa vòi 1 hướng dài 28.5cm.</t>
  </si>
  <si>
    <t>- Có đường viền bện thép không gỉ giúp ống thông chống xoắn vặn tốt, và chịu được áp lực dòng chảy cao
- Đầu tip thuôn
- Sử dụng cho mạch máu có đường kính ≥1.5mm
- Markers bằng chất liệu Platinum 
- Chiều dài Catheter hút 145 cm
- Catheter 4F được thiết kế khoang hút lớn nhất 
- Guide wire tương thích: 0.014”. Có đầu Rapid Exchange dài 20 cm để đi dây guide wire 0.014"
- Đoạn ái nước 30 cm
- Cung cấp kèm theo: 2 syringe hút 30 ml, 1 cái syringe flushing 4 ml, 1 khay chứa và làm đông máu chứa tối đa 60ml dung dịch và 2 cái lọc 70 micron, 1 tubing: 21.5 cm có stopcock.
- Tiêu chuẩn chất lượng: ISO, CE (tiêu chuẩn châu âu) và FDA-Mỹ</t>
  </si>
  <si>
    <t xml:space="preserve"> - Chất liệu PolyCarbonate.
 - Đường kính trong (0.093"/0.25cm) . 
 - Có luer xoay và đầu xoay đuổi khí. 
 - Chịu áp lực 200 PSI hoặc 500  PSI.
 - Khe thông suốt
 - Manifold với van kiểm tra chức năng tích hợp có với 3 cổng, thân dạng half, núm điều khiển off, bên phải.
 - Tiêu chuẩn chất lượng: ISO, CE (tiêu chuẩn châu âu) và FDA (Cục quản lý Thực phẩm và Dược phẩm Hoa Kỳ)</t>
  </si>
  <si>
    <t>- Van cầm máu gồm 2 loại: Push - Click và Twist. 
- Van 180 psi (push-click) và 300 psi (twist) chống rò rỉ. 
- Tương thích với lòng 9F . 
- Thiết bị torque và Introducer tương thích với dây dẫn từ 0.014" - 0.021".
- Bộ van cầm máu gồm nhiều thành phần: van, torque, dây nối, dây mở đường (tùy chọn).</t>
  </si>
  <si>
    <t>- Bộ kim và kẹp thu chỉ dùng cho súng khâu chóp xoay 
- Kim tròn, uốn cong sẵn chất liệu nitinol. 
- Mũi kim có rãnh để mang và bảo vệ chỉ.
- Tiệt trùng</t>
  </si>
  <si>
    <t>-  Tạo nhịp tim 1 buồng, đáp ứng nhịp theo vận động.
-  Thể tích máy ≤ 9.7 cc.
- Cho phép chụp MRI toàn thân 3T không giới hạn thời gian chụp và chiều cao của bệnh nhân.
- Quản lý tạo nhịp thất, cho phép lập trình biên độ tạo nhịp an toàn lên tới 4 lần ngưỡng tạo nhịp.
- Có chức năng gợi ý các thông số lập trình máy thích hợp cho từng bệnh nhân.
- Tần số đáp ứng với nam châm khi còn pin ≤ 85 chu kỳ/ phút.</t>
  </si>
  <si>
    <t>- Bộ máy tạo nhịp 1 buồng thay đổi nhịp theo nhu cầu cảm xúc VVI-CLS. 
- Tự động chuyển sang chương trình MRI - MRI AutoDetect,  Kết nối wireless, có chức năng theo dõi từ nhà - Home Monitoring,
- Thời gian hoạt động 14 năm 9 tháng . 
- Thể tích 10 cm3, kích cỡ 48 mm x 40mm x 6.5mm, thời gian hoạt động 14 năm 9 tháng . 
- Dây điện cực tạo nhịp với chất phủ fractal Iridium, tương thích cộng hưởng từ, dài 60 cm.</t>
  </si>
  <si>
    <t>- Bộ máy tạo nhịp 2 buồng có đáp ứng tần số DDDR, với nhịp sinh lý thay đổi nhịp theo nhu cầu cảm xúc CLS,  tương thích MRI 1,5 Tesla toàn thân đến 4 W/Kg, và 3 Tesla ngoài vùng ngực. 
- Tự động chuyển sang chương trình MRI. 
- Kết nối wireless, đo trở kháng lồng ngực, cài sẵn chương trình Home Monitoring. 
- Dây điện cực tạo nhịp với chất phủ fractal Iridium, tương thích cộng hưởng từ, dài 53 và 60 cm.</t>
  </si>
  <si>
    <t>- Tạo nhịp tim 2 buồng, có đáp ứng nhịp theo vận động.
- Cho phép chụp MRI toàn thân 3T - không giới hạn thời gian chụp và chiều cao của bệnh nhân.
- Quản lý tạo nhịp nhĩ và thất, cho phép lập trình biên độ tạo nhịp an toàn lên tới 4 lần ngưỡng tạo nhịp.
- Có chức năng gợi ý các thông số giúp lập trình máy thích hợp cho từng bệnh nhân.
- Tần số đáp ứng với nam châm khi còn pin ≤ 85 chu kỳ/ phút.
- Tuổi thọ pin ≥ 14.9 năm.</t>
  </si>
  <si>
    <t>Bộ máy tạo nhịp 3 buồng điều trị suy tim (CRT-P), với nhịp sinh lý DDD-CLS giúp giảm rung nhĩ. 
Có chương trình MRI AutoDetect: phát hiện khi chụp MRI và tự động vào chương trình MRI đã được lập trình từ trước. 
Đo trở kháng lồng ngực để theo dõi phù phổi, kết nối wireless, cài sẵn chương trình theo dõi từ nhà Home Monitoring, 
Có chức năng an toàn ức chế xung có thể phát vào sóng T thất trái. Có 13 vector tạo nhịp thất trái LV. 
Thời gian hoạt động 9 năm 8 tháng. Các dây điện cực tương thích MRI toàn thân, có lớp phủ fractal iridium. Dây thất trái 4,8F isodiametric với thiết kế coradial mềm, với 4 cực, chuẩn IS-4.</t>
  </si>
  <si>
    <t>- Chất liệu Ti6Al4V.
- Bộ nẹp khóa mâm chày cắt xương chày chỉnh trục khớp gối theo phương pháp H.T.O.
-  Hệ thống PSI sẽ cung cấp đường dẫn thông minh và hiệu chỉnh chính xác.
- Đường dẫn PSI thông minh: 4 lỗ cố định và 2 đường dẫn cắt hướng dẫn chính xác đường cắt thứ nhất và đường cắt thứ 2 để canh chỉnh đường chịu lực.
- Thanh dọc xuyên qua các lỗ hiệu chỉnh: Hai lỗ định vị trên PSI có thể xác định góc cắt và mở độ cao chính xác.
- Có lỗ định hướng trên và lỗ định hướng dưới. 
- Độ sâu của vết cắt đầu tiên được đánh dấu trên PSI.
- Đinh K-pin để cố định PSI.
- Tính ổn định cao: 4 vít khóa 5.0mm ở bề mặt khớp mâm chày.
- Lỗ khóa kết hợp nén ép. Thân nẹp sử dụng hệ thống vít 5.0mm, thân nẹp dài cong theo xương chày
 - Thiết kế đuôi nẹp vát nhọn để chèn qua da và giảm kích ứng.
- Loại trái/ phải. Dùng vít khóa 5.0mm, vít vỏ 4.5mm
Có 3/ 5 lỗ ứng với chiều dài 86/ 115mm và có các góc độ 6°/ 9°/ 15°/ 17°
- 1 bộ bao gồm: 1 nẹp khóa mâm chày, vít khóa 5.0mm, vít vỏ 4.5mm</t>
  </si>
  <si>
    <t>- Chất liệu Ti6Al4V.
- Bộ nẹp khóa xương đùi cắt xương chỉnh trục khớp gối là 1 bộ cắt xương chỉnh trục cá nhân hóa nhằm bảo tồn và kéo dài thoái hóa khớp gối.
- Đường dẫn PSI thông minh: 4 chốt cố định và rãnh cắt định hướng chính xác phẫu thuật cắt xương để canh chỉnh đường chịu lực.
- Thanh dọc xuyên qua các lỗ hiệu chỉnh: hai lỗ định vị có thể đảm bảo góc chỉnh và độ mở chiều cao chính xác.
- Các đặc điểm của nẹp khóa 
+ Tính ổn định cao: 4 vít khóa 5.0mm ở bề mặt khớp xương đùi.
+ Lỗ khóa kết hợp nén ép. Thân nẹp sử dụng hệ thống vít khóa 5.0mm, thân nẹp dài cong theo xương đùi.
+ Thiết kế đuôi nẹp vát nhọn để chèn qua da và giảm kích ứng.
+ Loại trái/ phải. Dùng vít khóa 5.0mm, vít vỏ 4.5mm
- 1 bộ bao gồm: 1 nẹp khóa xương đùi, vít khóa 5.0mm, vít vỏ 4.5mm</t>
  </si>
  <si>
    <t xml:space="preserve">- Gồm: tay quay trộn xi măng, phễu dùng để trộn xi măng và dung dịch (hóa chất), xi lanh để hút và bơm xi măng, 1 tay cầm, 1 ống nối. 
- Sản phẩm chỉ sử dụng 1 lần, được đóng gói tiệt trùng sẵn. 
- Tiêu chuẩn chất lượng : ISO, CE (Châu Âu), FDA (Cục quản lý Thực phẩm và Dược phẩm Hoa Kỳ). </t>
  </si>
  <si>
    <t>- Vật liệu titanium-Ti6Al4V. Trên thân vít có  lỗ bơm xi măng
- Đầu vít được thiết kế để gắn với canulla bơm xi măng có thể tích 2cc, mỗi vạch là 0.5cc. 
- Đường kính: 4.5mm, 5mm, 5.5mm, 6mm, 6.5mm, chiều dài thuộc trong khoảng 35mm-60mm. 
- Đóng gói tiệt trùng sẵn chính hãng. 
- Tiêu chuẩn chất lượng ISO 13485,CE (Châu Âu), FDA (Cục quản lý Thực phẩm và Dược phẩm Hoa Kỳ)
- Ốc khóa trong: Ti6Al4V hình tròn, bên trong rỗng hình lục giác, tương thích với vít</t>
  </si>
  <si>
    <t>- Chất liệu hợp kim Titanium/ Ti6AL4V
- Vít cột sống đa trục ren đôi gồm ren bén và ren tù trên thân vít
- Thiết kế ren đôi thể hiện lực kéo vượt trội. Góc xoay 40- 60 độ
- Đường kính: Ø4.5mm, Ø5.0mm, Ø5.5mm, Ø6.0mm, Ø6.5mm, Ø7.0mm, Ø7.5mm
- Chiều dài các cỡ,  mỗi cỡ tăng 5mm sử dụng đồng bộ với ốc khóa trong và thanh rod
-  Sử dụng kết hợp đồng bộ với ốc khóa trong đều để cố định nẹp dọc
- Ốc khóa trong có hình trụ tròn để cố định nẹp (thanh) dọc. , sử dụng kết hợp đồng bộ với vít cột sống và đa trục..
- Đồng bộ với nẹp dọc 5.5mm
- Có trợ cụ hỗ trợ tương thích. 
- Tiêu chuẩn chất lượng ISO 13485,CE (Châu Âu), FDA (Cục quản lý Thực phẩm và Dược phẩm Hoa Kỳ)</t>
  </si>
  <si>
    <t>- Chất liệu hợp kim Titanium - Ti6AL4V
- Vít đốt sống lưng đơn trục ren đôi gồm ren bén và ren tù trên thân vít
- Thiết kế ren đôi thể hiện lực kéo vượt trội.
- Đường kính: Ø4.0mm, Ø4.5mm, Ø5.0mm, Ø5.5mm, Ø6.0mm, Ø6.5mm, Ø7.0mm, Ø7.5mm
- Chiều dài các cỡ,  mỗi cỡ tăng 5mm phù hợp kết cấu của cuống sống lưng, sử dụng kết hợp đồng bộ với ốc khóa trong.
-  Sử dụng kết hợp đồng bộ với ốc khóa trong đều để cố định nẹp dọc
- Ốc khóa trong có hình trụ tròn có 3 bước ren đều để cố định nẹp (thanh) dọc.
- Đồng bộ với nẹp dọc 5.5mm
- Có trợ cụ hỗ trợ tương thích. 
- Tiêu chuẩn chất lượng ISO 13485,CE (Châu Âu), FDA (Cục quản lý Thực phẩm và Dược phẩm Hoa Kỳ)</t>
  </si>
  <si>
    <t xml:space="preserve">- Xi măng loại ít co giãn, độ nhớt trung bình, thành phần chắn bức xạ cao.
- Nhiệt độ tỏa ra sau khi pha thấp hơn 65 độ C
- Tổng dung dịch và bột xi măng ≥ 30g
- Đóng gói tiệt trùng sẵn chính hãng.
- Cốt nâng: chất liệu Ti-6Al-4V, mở rộng được ba chiều giúp phục hồi chiều cao đốt sống.
- Tiêu chuẩn chất lượng: ISO 13485, CE (Châu Âu), FDA (Cục quản lý Thực phẩm và Dược phẩm Hoa Kỳ) </t>
  </si>
  <si>
    <t xml:space="preserve">-  Vật liệu: Polycarbonate; Acrylonitrile-Butadiene-Styrene.
- Màn hình analog
- Cơ chế khóa luồng (threaded locking) giúp tạo áp lực chính xác, tối đa đến 30 atm; 
- Thể tích xy lanh 20ml;
- Phụ kiện tùy chọn: Van cầm máu , dụng cụ hỗ trợ đi dây wire, thiết bị torque, khóa 3 ngã.
- Tiệt khuẩn bằng Ethylene Oxide (EO)
- Hạn dùng 3 năm.
- Tiêu chuẩn chất lượng: ISO, CE (tiêu chuẩn châu âu) và FDA (Cục quản lý Thực phẩm và Dược phẩm Hoa Kỳ) </t>
  </si>
  <si>
    <t>- Catheter RX có bóng bằng Nylon 12, loại  không đàn hồi, có áp lực khác nhau
- Được đánh dấu cản quang cả hai đầu bóng bằng Platinum và Iridium, bao lớp siêu ái nước.
- Độ dài catheter 142cm, độ dài lớp phủ ái nươc từ đầu bóng đến cổng thoát 27cm. 
- Đường kính bóng 2.0 -&gt; 4.0mm; độ dài bóng 13mm, áp lực thường 14atm, áp lực vỡ bóng 24Atm
- Tiêu chuẩn chất lượng: ISO, CE</t>
  </si>
  <si>
    <t xml:space="preserve">- Khẩu kính đầu xa: 0.43mm 
- Khẩu kính bóng: 0.85mm 
- Tráng phủ Hydrophilic
- Áp lực nổ bóng cao lên tới 22 bar
- Áp lực bơm bóng: 12 bar
- Đường kính: 1.5 mm - 4.5mm 
- Chiều dài: 8mm - 30mm
- 2 markers cản quang. 
- Nếp gấp bóng: 2 nếp, 3 nếp </t>
  </si>
  <si>
    <t xml:space="preserve"> - Đường kính: 18mm -&gt; 34mm, chiều dài các cỡ.</t>
  </si>
  <si>
    <t>- Bao gồm: kim chọc, dây dẫn đường (Guidewire), bộ nong các kích cỡ, catheter, ống chích, khóa Stopcock ba ngõ (Three – way Stopcock)
- Đường kính catheter 7.5Fr
- Có ba kích cỡ bóng dựa theo chiều cao bệnh nhân:
 + Loại 40cc dùng cho người có chiều cao từ 162cm -&gt; 183cm
 + Loại 34cc dùng cho người có chiều cao từ 152cm -&gt; 162cm
 + Loại 25cc dùng cho người có chiều cao &lt; 152cm</t>
  </si>
  <si>
    <t xml:space="preserve"> Bóng dùng che cổ trong phình mạch cổ rộng
 Dùng trong hỗ trợ đặt vòng xoắn kim loại điều trị túi phình cổ rộng
 Chiều dài và kích thước: các cỡ
 Tương thích với vi dây dẫn 0.010" hoặc 0.014"</t>
  </si>
  <si>
    <t>- Khẩu kính bóng: 0.58mm
- Khẩu kính đầu xa: 0.399mm
- Tráng phủ Hydrophilic
- Đường kính từ 1.0 mm - 4.0mm
- Chiều dài bóng: 6mm - 30mm
- Áp lực tối đa: 14 atm; Áp lực bơm bóng: 6 atm
- Nếp gấp bóng: 2 gấp, 3 gấp</t>
  </si>
  <si>
    <t>- Bóng nong không đàn hồi chất liệu nylon
- Kích thước đầu bóng ≥  0.016'' và đường kính thân bóng vượt tổn thương ≤ 0.032''.
- Áp lực trung bình ≥ 10 atm, áp lực gây vỡ bóng ≤ 18 atm. Chiều dài thân bóng ≥ 6mm.
- Đường kính 2.0 mm - 5.0mm, dài 6 mm - 27mm
- Tiêu chuẩn FDA/PMA (Cục quản lý Thực phẩm và Dược phẩm Hoa Kỳ)</t>
  </si>
  <si>
    <t>- Bóng nong bán đàn hồi chất liệu nhựa pellethane hoặc pebax.
- Kích thước đầu bóng ≥  0.41mm và đường kính thân bóng vượt tổn thương ≤ 0.024''.
- Đường kính bóng: 1.25 mm - 4.0mm, dài 6 mm -30 mm
- Có thể sử dụng 2 bóng đường kính bất kỳ trong kỹ thuật 'kissing balloon' với ống thông can thiệp loại 6F.
- Tiêu chuẩn FDA/PMA (Cục quản lý Thực phẩm và Dược phẩm Hoa Kỳ) và tiêu chuẩn CE (Châu Âu)</t>
  </si>
  <si>
    <t>- Đầu vào vị trí tổn thương khoảng 0.020''.
- Chất liệu Pebax trên bóng phủ lớp ái nước Hydrophilic.
- Có 2 dạng: Monorail và Over-the-wire.
- Catheter dài 40cm, 80cm, 90cm, 135cm, 150 cm. 
- Có 2 markers bằng vàng dễ nhận diện hơn.
- Đường kính thuộc trong khoảng từ 2.0mm đến 10.0mm, chiều dài thuộc trong khoảng từ 10mm đến 220mm.
- Tương thích dây dẫn 0.014''/0.018''.
- Áp lực vỡ bóng tối đa 14atm.
- Tiêu chuẩn FDA (Cục quản lý Thực phẩm và Dược phẩm Hoa Kỳ) và tiêu chuẩn CE (Châu Âu)</t>
  </si>
  <si>
    <t xml:space="preserve"> Bóng nong điều trị nong mạch cảnh, mạch ngoại biên
 Có dạng Over-the-wire. 
 Catheter dài các cỡ
 Đường kính các cỡ Tương thích dây dẫn 0.014'' hoặc 0.018''.
 Bung bằng bộ áp lực</t>
  </si>
  <si>
    <t>- Bóng nong có ống thông 2 lòng dùng trong can thiệp điều trị xơ vữa động mạch nội sọ.
 - Đường kính 1.5 mm đến 4.0mm, 
 - Chiều dài bóng 8 mm -15mm 
 - Chiều dài 150cm.</t>
  </si>
  <si>
    <t xml:space="preserve">- Ống thông dài 154 cm
- Chất liệu bóng Silky-semi- compliant polyamide. Phủ Hydrophyllic
- Bóng 2 nếp gấp, loại RX. NP 4bar, RBP 15 bar
- Khẩu kính nhỏ 0.40mm, đầu xa 0.62 mm. 
- Thân gần 1.9F (0.64 mm), thân xa 2.6F (0.86 mm). 
- Đầu tip vát nhọn 3mm
- Đường kính: 1.10; 1.25; 1.50 (mm). 
- Chiều dài: 10; 15; 20 (mm). </t>
  </si>
  <si>
    <t>-Bóng sản xuất theo tiêu chuẩn Workhorse. Thiết kế bóng 3 cánh.
- Thuốc phủ Paclitaxel: 3.0 μg/mm²
- Giải phóng thuốc 3 lần 
- Chất liệu: polyamide bán đàn hồi. NP 6 bar, RBP 16 bar . 
- Lớp phủ ái nước trên bề mặt bóng Polyvinylpyrrolidone (PVP).
- Khẩu kính xâm nhập tổn thương 0.016" (0.40mm).
- Ống thông loại trao đổi nhanh (RX), chiều dài khả dụng 154cm.
- Tương thích ống thông 5F, tương thích dây dẫn tối đa 0.014" (0.36mm). 
- Đường kính bóng (mm) : 2.0, 2.5, 3.0, 3.5, 4.0 
- Độ dài bóng (mm): 10, 15, 20, 30.</t>
  </si>
  <si>
    <t>- Bóng 3 cánh. 
 - Khả năng tái gấp bóng và tái cuộn bóng. 
 - Lớp phủ ái nước. 
 - Chất liệu bán đàn hồi polyamide. 
 - Đầu tip thiết kế thuôn dần dài 3mm, khẩu kính xâm nhập tổn thương 0.016" (0.40mm). 
 - Đường kính 1.5mm-4.0mm. Chiều dài: 10mm-30mm.</t>
  </si>
  <si>
    <t xml:space="preserve">- Loại bóng: Bóng nong mạch vành và cầu nối
- Chất liệu: Semi Crystalline Co-Polymer.
- Mấy lớp: có 2 nếp gấp đối với đường kính  1.25mm-1.5mm  và 3 nếp gấp đối với đường kính 2.0mm - 4.0mm
- Áp lực tròn bóng: 7atm. Áp lực vỡ bóng: 14atm
- Số điểm cản quang: 1 chỉ điểm (marker) đối với đường kính  1.25mm - 1.5mm và 2 chỉ điểm (marker) đối với đường kính 2.0mm - 4.0mm
- Chiều dài bóng từ: 6mm đến: 30mm
- Đường kính bóng từ: 1.25mm đến: 4.0mm,
- Thân bóng và đầu tip của đường kính 1.25mm - 2.0mm có lớp phủ ái nước xen kẽ  
- Thân bóng và đầu tip của đường kính 2.5mm - 4.0mm có lớp phủ kị nước xen kẽ
- Tiêu chuẩn chất lượng: ISO, CE và FDA </t>
  </si>
  <si>
    <t>- Chất liệu Comax II, gấp bóng làm 2, 3, 4
 - Đường kính bóng 1.25-4.0 mm. Trong đó:
 + Đường kính 1.25mm-1.5mm, bóng cứng, 1 marker cản quang;
 + Đường kính 2.0mm - 4.0mm (bóng bán đàn hồi), 2 marker cản quang;
 - Chiều dài bóng 10-30mm
 - Thân phủ lớp ái nước
 - Profile qua tổn thương: 0.016 inch
 - Profile bóng từ 0.023- 0.026 inch
 - Tiêu chuẩn EC, ISO</t>
  </si>
  <si>
    <t>- Chất liệu: Nylon
 - Phủ Biocompatible, hydrophilic, lubricious từ đầu xa bóng tới cổng chuyển đổi
 - Gấp nếp 2 lần đối với đường kính 2.00mm, gấp nếp 3 lần đối với đường kính 2.25 tới 5.00mm.
 - Áp lực bơm bóng: 12-20 atm
 - Đường kính: 2.00 - 5.00mm.
 - Chiều dài: 8 -38mm</t>
  </si>
  <si>
    <t>- Bóng nong được làm bằng vật liệu Polyamide.
- Entry profile: 0.41mm. Đầu tip làm bằng vật liệu Elastomer
- Crossing Profile: 0.58mm
- Đoạn xa được phủ lớp ái nước M Coat
- Điểm đánh dấu cản quang dài 0.8mm
- Đường kính trục: 1.9Fr - 2.7Fr 
-  Đường kính: 1.0mm - 4.0mm. 
-  Chiều dài 5mm - 40mm</t>
  </si>
  <si>
    <t>- Thiết kế hệ thống: Over-The-Wire. Dạng bóng: Non-Compliant.
- Chất liệu bóng: Co-Extruded.
- Đường kính đầu vào khoảng 0.037''.
- Đường kính bóng: 12mm, 14mm.
- Chiều dài bóng: 20mm, 40mm, 60mm.
- Chiều dài trục thân: 75cm, 120cm.
- Dây dẫn tương thích: 0.035".
- Áp suất tối đa ≤ 8atm.
- Tiêu chuẩn FDA (Cục quản lý Thực phẩm và Dược phẩm Hoa Kỳ) và tiêu chuẩn CE (Châu Âu).</t>
  </si>
  <si>
    <t>- Vạch đánh dấu Platinum Iridium 2mm.
- Chất liệu bóng : Nybax. 
- Đầu vào vị trí tổn thương 0.017”. Đường kính vượt tổn thương 0.030".
- Đường kính từ 1.5mm đến 4.0mm.
- Chiều dài từ 40mm đến 220mm.
- Catheter có hai dạng Monorail và Over-The-Wire với chiều dài khoảng 90cm và 150cm.
- Áp lực tối đa ≤ 14atm.
- Tương thích dây dẫn 0.014".
- Tiêu chuẩn FDA (Cục quản lý Thực phẩm và Dược phẩm Hoa Kỳ) và tiêu chuẩn CE (Châu Âu)</t>
  </si>
  <si>
    <t>- Bóng nong mạch máu ngoại biên có phủ thuốc, sử dụng dây dẫn 0.014" . 
 - Kích thước đường kính bóng 2mm -&gt; 4 mm; 
 - Chiều dài bóng 40mm -&gt; 150 mm.
 - Chiều dài Catheter các cỡ.</t>
  </si>
  <si>
    <t>- Bóng nong mạch máu ngoại biên có phủ thuốc, sử dụng dây dẫn 0.035" 
 - Áp suất làm việc bình thường 8 atm. Áp lực vỡ bóng tối đa lên tới 40 atm.
 - Kích thước đường kính bóng 4mm -&gt; 12 mm; 
 - Chiều dài Catheter 50cm -&gt; 75cm.
 - Dụng cụ mở đường loại: 6F-&gt; 8F.</t>
  </si>
  <si>
    <t>- Đầu vào vị trí tổn thương khoảng 0.040" (1.016mm).
- Chất liệu bóng : Nybax.
- Đường kính từ 3mm đến 12mm.
- Chiều dài từ 20mm đến 200mm.
- Tương thích dây dẫn 0.035''. Chiều dài catheter : 40cm, 75cm, 135 cm.
- Áp lực tối đa ≤ 24atm.
- Bóng được gấp 3 cạnh ở đường kính 3-5mm, gấp 5 cạnh từ đường kính 6mm trở lên.
- Có 2 dải đánh dấu bằng Platinum Iridium RO rộng 1.5 mm.
- Tiêu chuẩn FDA (Cục quản lý Thực phẩm và Dược phẩm Hoa Kỳ) và tiêu chuẩn CE (Châu Âu)</t>
  </si>
  <si>
    <t>- Nồng độ hấp thụ thuốc tối ưu trong mô chỉ 2µg/mm2.
- Chất liệu bóng : Pebax.
- Đường kính từ 2mm đến 8mm; chiều dài từ 30mm đến 150mm.
- Chiều dài hệ thống: 80cm, 90cm, 135cm và 150cm.
- Áp suất tối đa ≤ 14 atm.
- Sheath phù hợp: 5F, 6F.
- Tiêu chuẩn FDA (Cục quản lý Thực phẩm và Dược phẩm Hoa Kỳ) và tiêu chuẩn CE (Châu Âu)</t>
  </si>
  <si>
    <t>- Bóng nong mạch máu ngoại biên, sử dụng dây dẫn 0.018" . 
- Kích thước đường kính bóng 2mm -&gt; 9mm; 
- Chiều dài bóng 20mm -&gt; 300 mm.
- Chiều dài Catheter 75cm -&gt; 150cm.
-Dụng cụ mở đường loại: 4F-&gt; 6F.</t>
  </si>
  <si>
    <t>- Bóng nong mạch vành áp lực cao.
- Đường kính đầu xa: 0.89mm
- Đường kính đầu gần: 0.76mm
- Đường kính xâm nhập tổn thương Tip profile: 0.8mm
- Đường kính đầu vào của catheter 0.018''
- Hai điểm đánh dấu chất liệu Platinum iridium
- Đường kính bóng: 1.5-5.0mm
- Chiều dài bóng: 8-40mm</t>
  </si>
  <si>
    <t>- Chất liệu Nylon 12 + Pebax
- Bóng kiểm soát độ giãn nở tốt
- Thiết kế ống P-Tech tăng lực đẩy
- Thiết kế đầu tip thuôn sát (Sub-zero tip) dài 1.5-2.5mm.
- Đường kính thân bóng: 0.0345 inch (Ø3.0 mm) - 0.0347 inch 
- Tiết diện thâm nhập đầu tip: 0.0169 inch (Ø3.0 mm)
- Áp lực thường: 14 atm. Áp lực ngưỡng: 20 - 24 atm
- Đường kính bóng: 1.5 – 5 mm
- Chiều dài bóng: 8 – 26 mm
- Số điểm cản quang: 1 (Ø1.5 mm), 2 (Ø1.75 - 5.0 mm)
- Số nếp gấp bóng: 2-5</t>
  </si>
  <si>
    <t xml:space="preserve">- Loại bóng: Bóng nong mạch vành áp lực cao,
- Chất liệu: Semi Crystalline Polymer (SCP),
- Mấy lớp: Bóng có 3 nếp gấp.
- Có phủ ái nước: Có
- Áp lực tròn bóng: 14atm . Áp lực vỡ bóng: 20atm
- Đường kính trước bơm bóng: Khẩu kính đầu vào (Lesion entry profile) 0.018 inch.
- Số điểm cản quang: 2 điểm.
- Chiều dài bóng từ: 8mm đến: 30mm
- Đường kính bóng từ: 2.0mm đến: 5.0mm
- Công nghệ phủ đan xen từng phần kị nước, chống trơn trượt và bung chính xác.
- Tiêu chuẩn chất lượng:  ISO, CE và FDA </t>
  </si>
  <si>
    <t>- Bóng nong mạch vành áp lực cao
- Chất liệu không giãn nở, lớp ngoài là Nylon, lớp trong bằng Pepax
- Lớp phủ ái nước . 
- Tip profile siêu nhỏ: 0.017". 
- Crossing profile nhỏ: 0.031". 
- Có điểm đánh dấu bằng Platinum Iridium
- Đường kính bóng: 2.00mm -&gt;6 mm
- Tiêu chuẩn chất lượng: FDA(Cục quản lý Thực phẩm và
 Dược phẩm Hoa Kỳ).</t>
  </si>
  <si>
    <t>- Chất liệu bóng không đàn hồi polyamide. 
 - Bóng không bị giãn nở theo chiều dọc, không bị biến dạng ngay cả khi ở áp suất cao. Tỉ lệ nở bóng ít hơn 1% trên mỗi atm. 
 - Thiết kế bóng 3 cánh. 
 - Lớp phủ ái nước. 
 - Đầu tip thiết kế thuôn dần dài 3.5mm, khẩu kính xâm nhập tổn thương 0.016" (0.40mm). 
 - Trục gần 1.9F (0.64mm), Trục xa 2.7F (0.90mm)
 - Đường kính 2.0mm-4.50mm. Chiều dài: 5mm-20mm.</t>
  </si>
  <si>
    <t>- Chất liệu Pebax, không đàn hồi
 - Đầu tip hình chóp được thiết kế bo tròn
 - Bóng đa lớp, bề mặt phẳng và giảm thiểu tỉ lệ “dog- boning” 
 - Bóng được thiết kế 3 nếp gấp 
 - Tip entry profile: 0.018’’
 - Trục bóng được phủ lớp ái nước kép 
 - Đường kính bóng:  1.5 -&gt; 5.0 mm
 -  Chiều dài bóng: 6 -&gt; 25 mm. 
 - Chiều dài chóp bóng: 3 mm. 
 - Tiêu chuẩn chất lượng: FDA (Cục quản lý Thực phẩm và 
Dược phẩm Hoa Kỳ).</t>
  </si>
  <si>
    <t>- Bóng nong mạch vành có phủ lớp ái nước. Chất liệu: Polyamide 
- Bóng không giãn nở, thành bóng mỏng chịu được áp lực cao. 
- Áp lực định danh 10-12 atm, áp lực vỡ bóng định danh ≥ 21 atm. 
- Chiều dài catheter khả dụng ≤ 140cm.
- Đường kính bóng: 1.5mm - 4.5mm
- Chiều dài bóng: 6mm- 30mm
- Biên độ giãn nở đường kính tại áp lực vỡ bóng định danh ≤ 0.44mm.</t>
  </si>
  <si>
    <t>- Không đàn hồi bằng Polyamide, được đánh dấu cản quang cả hai đầu bóng bởi Platinium và Iridium
- Bao lớp siêu ái nước, vai bóng dạng hình chuông.
- Đường kính bóng từ 2.5 -&gt; 4.5 mm, độ dài bóng 8, 10, 12, 15mm
- Áp lực thường 12atm, áp lực vỡ bóng 23atm
- Tiêu chuẩn chất lượng: ISO, CE</t>
  </si>
  <si>
    <t>- Polyether block amide, gắn bóng loại RX bán đàn hồi
- Cản quang cả hai đầu bóng bằng Platinum và Iridium , lớp phủ ái nước.
- Vai bóng thường có 2 maker, loại vai bóng thuôn có 1 maker,
- đường kính: 1.0 -&gt; 3.5mm, độ dài 5,10,12,15,20mm. 
- Áp lực thường 6Atm, Áp lực vỡ bóng 14 Atm
- Tiêu chuẩn chất lượng: ISO, CE</t>
  </si>
  <si>
    <t xml:space="preserve"> - Nguyên liệu: Pebax.
 - Lớp phủ ái nước 
 - Đường kính: 1.5-4.0 (mm)
 - Chiều dài: 06-25 (mm) 
 - Thiết diện đầu tip: 0.017'', thiết diện cắt ngang: 0.026''.
 - Áp lực tối đa: 14 atm
 - Cho phép thực hiện thủ thuật "kissing balloon" bằng 2 bóng chỉ với ống thông can thiệp 6F.
 - Đánh dấu cản quang bằng hợp chất Platinum và Iridium.
 - Tiêu chuẩn chất lượng: ISO, CE</t>
  </si>
  <si>
    <t>- Thiết kế ống P-Tech tăng lực đẩy, chống xoắn vặn.
- Thiết kế đầu tip thuôn sát (Sub-zero tip) dài 1.5 mm-2.5mm.
Chất liệu bóng: Nylon/Pebax 
- Lòng trong ống được mở rộng đến 30 cm tăng độ hỗ trợ và khả năng lần theo dây dẫn
- Đường kính bóng: 0.85 mm – 4 mm. 
- Chiều dài bóng: 5 mm –&gt; 30 mm.
- Áp lực thường: 6 atm. Áp lực gây vỡ bóng: 14 atm - 16 atm 
- Lớp phủ ái nước Hydro-X (đầu tip đoạn xa đến exit marker của dây dẫn), Lớp phủ kháng nước Invio (lòng trong ống)
- Số nếp gấp bóng: 2-3
- Chiều dài khả dụng của ống thông: 140 cm, 145 cm (Ø0.85 – 1.25 mm)</t>
  </si>
  <si>
    <t>- Chiều dài Catheter: 150cm
- Áp lực bình thường (NP): 8 atm. Áp lực vỡ bóng (RBP): 16 atm
- Chất liệu bóng: Grilamid
- 2 điểm đánh dầu bằng vàng
- Thân đoạn gần: thép không gỉ
- Thân đoạn xa: Polyamide 3 lớp kết hợp thân với lòng trong được gia cố
- Kích cở đầu vào: 0.0158"
- Chất liệu đầu bóng: Pebax
- Đường kính: 1,25mm – 5,0mm
- Chiếu dài: 6mm – 34mm</t>
  </si>
  <si>
    <t>- Bóng đa lớp, chất liệu Pebax,bán đàn hồi
 - Đầu tip không điểm chuyển tiếp
 - Bóng được thiết kế 3 nếp gấp.
 -Tip entry profile: 0.017''. Crossing profile 0.021”. RX Notch: 0.033’’
 - Trục bóng được phủ lớp ái nước kép 
 - Đường kính bóng:  2.25 -&gt; 5.0 mm
 -  Chiều dài bóng:  6 -&gt; 30 mm.
 - Chiều dài chóp bóng: 3 mm. 
 - Tiêu chuẩn chất lượng: FDA (Cục quản lý Thực phẩm và 
Dược phẩm Hoa Kỳ).</t>
  </si>
  <si>
    <t>- Bóng nong mạch vành có dao cắt 
- Chiều dài: 6 mm đến 15 mm.
- Đường kính: 2.0 mm đến 4.0 mm. 
- Số lượng lưỡi dao: 3 hoặc 4, chất liệu thép không gỉ, Độ cao của lưỡi dao 0.005"
- Có lớp áo phủ ái nước 
- Tiêu chuẩn CE, FDA (bản PMA)</t>
  </si>
  <si>
    <t>- Bóng nong mạch vành có dãn nở 
- Áp lực: 6-18 atm.
- Chất liệu bóng: optiLEAP
- Phủ lớp ái nước 
- Đường kính: 1.2mm-4.0mm
- Chiều dài: 8mm-30mm. 
- Tip profile siêu nhỏ: 0.017"
- Crossing profile nhỏ ≥ 0.026". Marker làm bằng Platinum Iridium
- Tiêu chuẩn chất lượng: ISO, CE</t>
  </si>
  <si>
    <t>- Loại bóng: Bóng nong mạch vành tẩm thuốc Paclitaxel (3.0µg/mm2) được hấp thu trên hợp chất hữu cơ kị nước Butyryl-tri-hexyl citrate (BTHC)
- Chất liệu: Semi Crystalline Co-Polymer (SCP),
- Mấy lớp: Bóng có 3 nếp gấp.
- Áp lực tròn bóng: 7atm. Áp lực vỡ bóng: 13atm
- Đường kính trước bơm bóng: Khẩu kính đầu vào  0.017 inch.
- Số điểm cản quang: 2 điểm.
- Chiều dài bóng từ: 10mm đến: 30mm
- Đường kính bóng từ: 2.0mm đến: 4.0mm
- Công nghệ phủ đan xen từng phần kị nước, chống trơn trượt và bung chính xác.
- Tiêu chuẩn chất lượng: ISO, CE.</t>
  </si>
  <si>
    <t>- Chất liệu Polyamide.
- Có 2 điểm đánh dấu bằng Platinum.
- Thân đoạn gần: thép không gỉ AISI 304, phủ Teflon
- Thân đoạn xa: kết hợp Polyamide/ PEBA, phủ Hydrophilic
- Áp lực tối đa lên đến 22 atm</t>
  </si>
  <si>
    <t>- Bóng sản xuất theo tiêu chuẩn Workhorse. Thiết kế bóng 3 cánh. 
- Thuốc phủ Paclitaxel: 3.0 μg/mm², đặt trong các cánh bóng với thiết kế siết chặt Wing-seal.
 - Giải phóng thuốc 3 lần 
 - Chất liệu: polyamide không đàn hồi. NP 12 bar, RBP: 22 bar (Ø2.50 - 2.75), 20 bar (Ø3.00 - 3.50), 18 bar (Ø4.00 - 4.50). 
 - Lớp phủ ái nước trên bề mặt bóng Polyvinylpyrrolidone (PVP).
 - Khẩu kính xâm nhập tổn thương 0.016" (0.40mm). 
 - Đường kính bóng (mm) : 2.50, 2.75, 3.00, 3.25, 3.50, 4.00, 4.50. 
 - Độ dài bóng (mm): 10, 15, 20.</t>
  </si>
  <si>
    <t>- Dùng trong các trường hợp nong lại tổn thương bị vôi hóa nặng. 
- Áp lực vỡ bóng lên đến 35 bar. 
- Cấu trúc bóng kép 2 lớp
- Đường kính 1.5mm - 4.5mm; dài 10mm- 20mm.</t>
  </si>
  <si>
    <t>- Chất liệu: nhựa
- Kích cỡ: Cổng vào chất lỏng điều chỉnh được, đường kính 0.6 mm, đường kính canulla: 6.5 mm hoặc 8.0 mm
- Đặc tính: Thiết kế có rãnh xoắn, mã hóa màu theo đường kính, kiểm soát dòng chảy với khóa kín, ống canulla trong suốt giúp quan sát được.
- Tiêu chuẩn chất lượng : ISO, CE (Châu Âu)</t>
  </si>
  <si>
    <t>- Gồm các loại đầu mũi thẳng, cong
- Thân cứng một mảnh chống cong và gẫy.
- Kèm chỉ chiều dài ≥ 38"
- Vô trùng</t>
  </si>
  <si>
    <t>- Chất liệu: Polyethylene cao phân tử siêu bền (UHMWPE)
 - Chiều rộng chỉ 1.40 mm. 
 - Màu sắc: trắng và xanh coban
  - Lực kéo 576,12 N/mm2
 - Cố định mô mềm trong nội soi khớp
 - Tiêu chuẩn chất lượng : ISO, CE (Châu Âu)</t>
  </si>
  <si>
    <t xml:space="preserve">- Chỉ không tiêu kèm kim. 
- Chất liệu: polyethylene
- Dài ≥ 38 Inch. 
- Tiệt trùng. </t>
  </si>
  <si>
    <t xml:space="preserve">- Chỉ không tiêu số 2 kèm kim, kim có hình dạng bán nguyệt. 
- Chất liệu: Polyethylene khối lượng phân tử siêu cao - (UHMW) polyethylene và polypropylene. 
- Dài 38 Inch. 
- Màu sắc: trắng và trắng bện xanh. 
- Đã tiệt trùng. 
- Sức căng ≥227N (51lb), độ bền kéo ≥138N (31lb). </t>
  </si>
  <si>
    <t xml:space="preserve"> - Chỉ thép khâu xương bánh chè các cỡ, chỉ liền kim
 - Chất liệu: thép không gỉ
 - Tiệt trùng </t>
  </si>
  <si>
    <t>-  Thiết kế chốt: 4 lỗ, Chiều dài chốt:  ≥ 12mm, chiều rộng chốt ≥ 4mm, dày ≥ 2mm.
- Chỉ kéo màu trắng, chỉ lật màu xanh.
- Chiều dài vòng treo gân: từ 10 - 35 mm
- Chất liệu: Chốt chất liệu titanium/Cobalt Chrome. Vòng treo gân được tạo bởi vật liệu Polyester hoặc tương đương, đường kính ≥ 5mm.
 - Độ di lệch &lt; 1mm. Sức căng tối đa &gt;1300N
- Tiệt trùng</t>
  </si>
  <si>
    <t>- Chất liệu Stainless Steel
 - Chiều dài 10m
 - Đường kính 0.2mm-&gt;2.5mm</t>
  </si>
  <si>
    <t>- Dùng để đẩy, cắt chỉ ở bên trong ổ khớp sau khi khâu và thắt nút, dùng trong phẫu thuật nội soi khớp vai. 
- Dạng thẳng hoặc tương đương.</t>
  </si>
  <si>
    <t>- Dây bơm nước dùng trong nội soi khớp loại dùng một lần, tương thích với máy bơm 
- Chất liệu: Nhựa PVC/ Silicone
- Dây bơm nước có 2 kim đầu nhọn cắm vào bình đựng nước và nắp đậy đầu kim, 3 kẹp bấm, đầu nối với ống soi và nắp đậy đầu nối, ...
- Tiệt trùng bằng Ethylene Oxide
- Cung cấp kèm máy bơm nước khi sử dụng.
- Tiêu chuẩn chất lượng ISO 13485,CE (Châu Âu), FDA (Cục quản lý Thực phẩm và Dược phẩm Hoa Kỳ)</t>
  </si>
  <si>
    <t>- Dây bơm đo áp lực cao
- Vật liệu làm bằng PVC, Nylon hoặc Polyurethane
- Chịu áp lực từ 500 psi( 34 bar), 900 psi ( 62 bar),1200 psi (83 bar) (tùy mã sản phẩm) với nhiều màu sắc khác nhau để dễ phân biệt,
- Chiều dài: 25, 51, 76, 122, 183 cm (10", 20", 30", 48", 72")
- Tiêu chuẩn chất lượng: ISO, CE (tiêu chuẩn châu âu) hoặc FDA (Cục quản lý dược phẩm và thực phẩm Hoa Kỳ)</t>
  </si>
  <si>
    <t>- Dây dẫn ngoại biên đường kính 0.018", chiều dài 110cm, 150cm, 200cm, 300cm.
- Chất liệu thép không gỉ: Scitanium.
- Tip load: 6 gr, 8 gr.
- Đầu típ cản quang dài 2cm cho hình ảnh rõ nét hơn.
- Tiêu chuẩn FDA (Cục quản lý Thực phẩm và Dược phẩm Hoa Kỳ) và tiêu chuẩn CE (Châu Âu)</t>
  </si>
  <si>
    <t>- Lõi kim loại, phủ lớp Full Polymer và lớp ái nước 
 - Lõi parabol không điểm chuyển tiếp 
 - Thiết kế đầu tip: Core-to-Tip
 - Chiều dài dây dẫn: 190 cm, Tip load: 1.2 g
 - Lõi Radiopaque dài 3cm.
 -Tiêu chuẩn chất lượng: FDA (Cục quản lý Thực phẩm 
và Dược phẩm Hoa Kỳ).</t>
  </si>
  <si>
    <t xml:space="preserve"> - Lõi đoạn gần làm bằng kim loại, phủ lớp chống thấm nước
 -  Lõi đoạn xa làm bằng chất liệu NITINOL phủ lớp Polymer  và lớp ái nước  
 - Lõi parabol không điểm chuyển tiếp 
 - Chiều dài dây dẫn 190 cm. Tip load: 0.7 g
 - Có đoạn đánh dấu bức xạ 4.5 cm.
 -Tiêu chuẩn chất lượng: FDA (Cục quản lý Thực phẩm và 
Dược phẩm Hoa Kỳ).</t>
  </si>
  <si>
    <t>- Lõi dây dẫn  Durasteel phủ lớp Polymer và lớp ái nước hydrophylic
 - Thiết kế đầu tip: Core-to-Tip
 - Chiều dài dây dẫn: 190 cm, Tip load: 1.5g và 2.7g và 4.1g
 - Lõi cản quang dài 3cm 
 - Có điểm đánh dấu cách đầu tip 4.5cm.
 - Chất lượng: FDA ( Cục quản lý dược phẩm và thực phẩm Hoa Kỳ).</t>
  </si>
  <si>
    <t xml:space="preserve">- Cấu tạo trục với công nghệ nối trực tiếp DuoCore, không mối hàn
- Kích thước: 0.014'' x 180cm
- Chiều dài đoạn xa có lớp cuộn phía ngoài: 25 cm
- Chiều dài phần đầu cản quang: 3 cm 
- Lớp phủ: Hydrophilic coating, PTFE coating và Silicone coating
- Đầu gần được đánh dấu giúp dễ phân biệt loại dây dẫn. 
 </t>
  </si>
  <si>
    <t>- Lõi đoạn gần phủ lớp chống thấm nước 
- Lõi đoạn xa phủ lớp ái nước
- Lõi parabol không điểm chuyển tiếp 
- Chiều dài dây dẫn: 190 cm, Tip load: 0.8 g
- Lõi Radiopaque dài 3 cm.</t>
  </si>
  <si>
    <t>Dây dân cho đầu mũi khoan bào mòn mãng xơ vữa
- Đường kính: 0.014", dài 330cm
- Đầu cứng 2.8cm, đầu linh động 2.2cm
- Chất liệu bằng thép không gỉ</t>
  </si>
  <si>
    <t>- Lõi làm bằng thép không gỉ dùng trong thủ thuật chẩn đoán.
- Lớp Heparin giúp giảm ngưng tập huyết khối
- Đầu dây dạng chữ J: 1,5 hoặc 3 hoặc 6 hoặc 15 mm.
- Đường kính dây:  0.018'',0.21'', 0.25'', 0.35'', 0.38''
- Chiều dài dây:  80cm, 150cm, 180cm và 260cm;
- Tiêu chuẩn chất lượng: ISO, CE (tiêu chuẩn châu âu) và FDA
 (Cục quản lý dược phẩm và thực phẩm Hoa Kỳ)</t>
  </si>
  <si>
    <t>- Chất liệu liệu: nhựa (PVC)
 - Kích cỡ: Dài 3m
 - Đặc tính: Dây sử dụng cho máy bơm nước FLUID control  
- Sử dụng cho mổ nội soi khớp, bộ chíp điều khiển được dòng nước : Tốc độ đến 2l/1 phút và áp lực dòng chảy tới 200 mmHg, có thể điều chỉnh bằng màn hình cảm ứng hay cài chế độ tự động cho từng chố độ : nội soi khớp gối, nội soi khóp vai, nội soi cột sống, khớp nhỏ.
-  Tiêu chuẩn chất lượng : ISO, CE (Châu Âu)</t>
  </si>
  <si>
    <t>- Dây sử dụng cho máy bơm nước trong phẫu thuật nội soi có hộp điều khiển.
- Lưu lượng nước ≥ 2.0l/phút, có hai đường nước ra và đường nước vào riêng biệt.</t>
  </si>
  <si>
    <t>- Dây dẫn dịch tưới hoạt dịch ổ khớp
- Lưu lượng nước lên tới 2.5l/phút, có hộp điều khiển.
- Tiệt trùng</t>
  </si>
  <si>
    <t>- Lõi là hợp kim Nitinol siêu đàn hồi.
- Lớp ngoài là Polyurethane, tăng tính cản quang bằng lớp Tungsten.
- Lớp phủ ái nước 
- Hình dạng đầu tip: đầu thẳng, đầu cong (Straight, Angled)
- Kích thước: 
    + Chiều dài dây dẫn: 150 cm
    + Chiều dài của phần đầu linh hoạt: 3 cm
    +  Đường kính: 0.035'', 0.025''</t>
  </si>
  <si>
    <t>- Lõi là vật liệu Nitinol, hợp kim siêu đàn hồi.
- Lớp ngoài là Polyurethane, tăng tính cản quang bằng lớp Tungsten
- Lớp phủ ái nước 
- Hình dạng đầu: đầu cong, đầu thẳng (Angled, Straight)
- Kích thước: 
    + Chiều dài dây dẫn: 260 cm
    + Chiều dài của phần đầu linh hoạt: 3 cm
    +  Đường kính: 0.035''</t>
  </si>
  <si>
    <t>-Dây bơm nước dùng trong nội soi khớp loại dùng một lần có dải áp lực 10-150mmHg, dải lưu lượng 0,1-2,0 l/phút
- Chất liệu: Nhựa PVC/ Silicone
- Dây bơm nước có 2 kim đầu nhọn cắm vào bình đựng nước và nắp đậy đầu kim, 3 kẹp bấm, đầu nối với ống soi và nắp đậy đầu nối, ...
- Tiệt trùng bằng Ethylene Oxide
- Cung cấp kèm máy bơm nước khi sử dụng.</t>
  </si>
  <si>
    <t>-  Chất liệu dây mềm ở nhiệt độ cơ thể và thích ứng với màng trong tim
 -  Bóng bằng latex có thể tích lên tới 1.5 ml, thiết kế của bóng hỗ trợ đặt dây dễ dàng không cần X-quang.
 -  Kích thước thân tùy chọn 5F
 -  Điện cực thứ nhất nằm ở đầu chóp dây điện cực
 -  Điện cực thứ hai cách đầu chóp khoảng 1cm.
 -  Kèm theo kim, bơm tiêm, dây nối (ECG adapter), dây nối an toàn (Safety Adapte)</t>
  </si>
  <si>
    <t>- Dây dẫn tín hiệu cho máy tạo nhịp tim tạm thời với đầu chữ S để dễ vào thất. Dài ≥ 110 cm với thân dây polyurethane. 
 - Tương thích với dây cáp điện cực của máy tạo nhịp Model Reocor/S, Hãng Biotronik của bệnh viện</t>
  </si>
  <si>
    <t>- Bằng nhựa trong suốt dễ dàng quan sát dòng chảy khi hút huyết khối
 - Có công tắc on/off dễ dàng trong quá trình vận hành.</t>
  </si>
  <si>
    <t>- Đĩa đệm có khớp xoay chiều cao 5mm, 6mm, 7mm, 8mm
- Có nhiều sống hình răng cưa
- Chất liệu mặt đĩa đệm: PEEK-OPTIMA LT1
- Thiết kế cho phép: Gấp duỗi lên tới ±15°, uốn theo hướng bên ngoài lên tới  ±10°, không giới hạn quay quanh trục.
- Hai hình dạng theo mặt phẳng đứng dọc (0° &amp; 6°)
- Phần nhân động khớp chất liệu PEEK-OPTIMA LT1
- Thiết kế khớp hình cầu và hình trụ, cho phép dịch chuyển theo chiều trước sau ±1.25mm. 
- Tiêu chuẩn chất lượng ISO 13485,CE (Châu Âu), FDA (Cục quản lý Thực phẩm và Dược phẩm Hoa Kỳ)</t>
  </si>
  <si>
    <t>-  Chất liệu Titanium.
 - Đường kính 8/9/10/11/12mm, dài 270-&gt;375mm.
 - Thân đinh rỗng đầu trên có 3 lỗ chốt 5.0mm, 2 lỗ chốt 4.0mm, đầu dưới có 4 lỗ chốt 4.0mm, nắp đinh cao 5-&gt;18mm.
 - Vít chốt 5.0mm dài 25-&gt;90mm, 4.0mm dài 24-&gt;80mm.
- Tiêu chuẩn chất lượng : ISO, CE (Châu Âu)</t>
  </si>
  <si>
    <t>- Chất liệu Titanium.
 - Đường kính 9/10/11/12mm, dài 320-&gt;420mm.
 - Thân đinh rỗng có trái/phải, đầu trên dùng 2 vít chốt cổ 6.4mm hoặc 2 vít chốt 4.8mm, đầu dưới có 2 lỗ chốt 4.8mm, nắp đinh cao 10-30mm.
 - Vít cổ 6.4mm dài 65-&gt;115mm, vít chốt 4.8mm dài 25-&gt;85mm.
- Tiêu chuẩn chất lượng : ISO, CE (Châu Âu)</t>
  </si>
  <si>
    <t>- Chất liệu: Titanium alloy.
- Kích cỡ: đường kính đinh 8/9/10mm. Chiều dài 255-375mm, mỗi bước tăng 15mm.
- Đặc tính: thân đinh đặc (gồm 1 đinh, 1 nắp đinh và 9 vít). Các loại vít như sau:
+ Vít chốt khoá đường kính 4.8mm với chiều dài: 30-80mm, gia số tăng 5mm.
+ Vít chốt khoá đường kính 4.3mm với chiều dài: 25-80mm, gia số tăng 5mm.
- Tiêu chuẩn chất lượng: ISO 13485, CE (Châu Âu)</t>
  </si>
  <si>
    <t>- Chất liệu: Titanium cấp độ 5. 
 - Đường kính đầu gần 13-14mm. 
 - Đường kính đầu xa: 9-12mm. 
 - Độ cong thân đinh 7,5 độ. 
 - Hướng bắt vít cổ xương đùi 125/130 độ. 
 - Thiết kế 2 vít cổ xương đùi song song giúp đinh chống xoay, bao gồm vít cổ đường kính 6.5mm, dài từ 60mm đến 120mm, bước tăng 5mm, đầu ren vít dài từ 20mm đến 26mm.
 - Đinh có vít chốt khóa ngang đầu gần và đầu xa, bao gồm vít chốt khóa 4.0/4.8mm. 
 +Vít chốt khóa 4.0mm dài từ 10mm đến 70mm, bước tăng 5mm. 
 + Vít chốt khóa 4.8mm, dài từ 20mm đến 90mm, bước tăng 5mm 
- Tiệt trùng
 - Tiêu chuẩn chất lượng: ISO, CE (Châu Âu)
-  Xuất xứ: các nước thuộc Châu Úc</t>
  </si>
  <si>
    <t>- Chất liệu: Titanium cấp độ 5. 
 - Đường kính 8-11mm, dài từ 260-420mm. 
 - Độ cong thân đinh 7,5 độ, lỗ bắt vít di động rộng 3mm.
 - Đinh sử dụng vít chốt khóa 4.0/4.8mm. 
 + Vít chốt khóa 4.0 dài từ 10mm đến 70mm, bước tăng 5mm. 
 + Vít chốt khóa 4.8mm, dài từ 20mm đến 90mm, bước tăng 5mm.
- Đinh được tiệt trùng, đóng gói riêng lẻ
-  Tiêu chuẩn chất lượng: ISO, CE (Châu Âu)
-  Xuất xứ: Các nước thuộc Châu Úc</t>
  </si>
  <si>
    <t>- Chất liệu Titanium.
 - Đường kính thân đinh 1.5/2.0/2.5/3.0/3.5/4.0mm, dài 300-&gt; 440mm,  
 - Đường kính nắp đinh 6.0-7.5mm, cao 14-25mm.
 - Thân dẻo đàn hồi, 1 đầu cong dẹp, 1 đầu tròn, dùng KHX Nhi. 
- Tiêu chuẩn chất lượng:  ISO, CE (Châu Âu)</t>
  </si>
  <si>
    <t>- Đinh đàn hồi, chất liệu Titanium
- Đường kính 1.5mm - 4.0mm 
- Chiều dài 300mm - 440mm
- Tiêu chuẩn chất lượng: ISO, CE (Châu Âu)</t>
  </si>
  <si>
    <t>- Đinh nội tủy: 
 + Vật liệu titanium, 
 + Có mặt bên dẹt, 
 + Kích thước 12mm x 13mm x 13mm x15mm, 
 + Đường kính 10mm, 
 + Dài 300mm, 
 + Góc 127 độ, có khe hở đầu xa tạo đàn hồi cho implant,
 + Diện tích bề mặt 176 mm2
- Nắp đậy đinh nội tủy: chất liệu titanium
- Vít thân xương (đầu xa): chất liệu titanium, đường kính 5.0mm, chiều dài từ 30mm-&gt;60mm
- Vít đầu xương (đầu gần): Chất liệu titanium, đường kính 10.5mm, chiều dài từ 70mm-&gt;125mm
- Vít chống xoay: Chất liệu titanium, đường kính 5.0mm, dài từ 65mm-&gt;100mm,
- Đóng gói tiệt trùng sẵn chính hãng.</t>
  </si>
  <si>
    <t>- Đinh nội tủy: 
 + Vật liệu titanium,
 + Có mặt bên dẹt, 
 + Kích thước 12mm x 13mm x 13mm x15mm, 
 + Đường kính 10mm,  
 + Dài 180mm, 
 + Góc 127 độ, 
 + Có khe hở đầu xa tạo đàn hồi cho implant, 
 + Diện tích bề mặt 176mm2.
- Nắp đậy đinh nội tủy: Chất liệu titanium
- Vít thân xương (đầu xa): Chất liệu titanium, đường kính 5.0mm, dài từ 30mm-&gt;60mm
- Vít đầu xương (đầu gần): Chất liệu titanium, đường kính 10.5mm, dài từ 70mm-&gt;125mm
- Vít chống xoay: Chất liệu titanium, đường kính 5.0mm, dài từ  65mm-&gt;100mm.
- Đóng gói tiệt trùng sẵn chính hãng.</t>
  </si>
  <si>
    <t xml:space="preserve"> - Vật liệu: Titanium
 - Đường kính: 16mm
 - Chiều dài 60mm
 - Dạng hình trụ tròn có mắt lưới hình tam giác.
 - Dùng để đặt và thay thân sống.</t>
  </si>
  <si>
    <t>- Dây dẫn ngoại biên đường kính 0.014", chiều dài 182cm; 300cm. 
- Chất liệu thép không gỉ: Scitanium
- Đầu típ cản quang dài 2cm cho hình ảnh rõ nét hơn.
- Loại đầu: thẳng và cong.
- Tip load: 3 gr, 6 gr.
- Tiêu chuẩn FDA (Cục quản lý Thực phẩm và Dược phẩm Hoa Kỳ) và tiêu chuẩn CE (Châu Âu)</t>
  </si>
  <si>
    <t>- Chất liệu: Hợp kim Nitinol
 - Kích cỡ: 18mm -&gt; 25mm</t>
  </si>
  <si>
    <t xml:space="preserve"> - Chất liệu: Hợp kim Nitinol
 - Kích cỡ: 5mm-&gt;14mm</t>
  </si>
  <si>
    <t>- Chất liệu: Hợp kim Nitinol
- Kích cỡ: 4mm -&gt; 40mm</t>
  </si>
  <si>
    <t>Dụng cụ bắt dị vật kích thước lớn
 - Ba dây cáp bằng Nitinol của En Snare xoắn lại với nhau
 - Có một dải Platinum liên kết chặt với các loop để tăng tính nhận biết
 - Dây Nitinol siêu đàn hồi có đặc tính là mềm dẻo, có độ chịu xoắn tốt, và độ xoắn được kiểm soát 1:1.
 - Có dải band marker cản quang giúp xác định thiết bị một cách chính xác.
 - Kích thước làm việc: 6mm-10mm, 9mm-15mm, 12mm-20mm, 18mm-30mm, 27mm-45mm
 - Chiều dài catheter: 100cm
 - Chiều dài của snare: 120 cm</t>
  </si>
  <si>
    <t>- Cắt coil nhanh, mức độ sử dụng ổn định
- Có khả năng cắt &gt;10 coil liên tục.
- Cơ chế cắt cơ
- Tương thích với coil hãng sản xuất</t>
  </si>
  <si>
    <t xml:space="preserve"> - Cáp cắt coil dưới &lt; 01giây, có khả năng cắt 60 coil liên tục.
 - Tương thích với coil hãng sản xuất</t>
  </si>
  <si>
    <t>- Ống dẫn nội mạch bằng silicone 
- Đường kính lòng ống từ 1.0mm-3.0mm
- 2 đầu ống được thiết kế thuôn bầu được đánh dấu cản quang. 
- Thân ống được buộc với thẻ đánh dấu cản quang ghi cỡ ống dẫn.</t>
  </si>
  <si>
    <t>- Cấu tạo gồm các thành phần sau: 
 + Dụng cụ đóng mạch 
 + 01 dây dẫn cỡ 0.035'' hoặc 0.038'' dài 70cm
 + 01 dilator - 01 sheath Kích cỡ: 6Fr và 8Fr
 - Sử dụng cơ chế cầm máu kép</t>
  </si>
  <si>
    <t xml:space="preserve"> - Cây đẩy luồn chỉ. 
- Gồm các loại đầu mũi thẳng, cong trái 45 độ, cong phải 45 độ, uốn lên trên 45 độ, uốn lên trên 70 độ, hình lưỡi liềm. 
- Vô trùng, sử dụng một lần. 
- Thiết kế tay cầm thao tác một tay, có bánh xe. 
- Thân cứng một mảnh chống cong và gẫy. 
- Kèm chỉ chiều dài ≥  48"
- Tiêu chuẩn chất lượng: ISO, FDA (Cục quản lý Thực phẩm và Dược phẩm Hoa Kỳ) </t>
  </si>
  <si>
    <t>Thiết bị tái thông mạch máu dạng lưới kín đầu, điều khiển độ bung mở bằng tay cầm bên ngoài.
 - Kích thước: 
  + Đường kính: 1.5mm - 6mm
  + Chiều dài: 32mm.
 - Đặc điểm: dạng lưới kín đầu, điều khiển độ bung mở bằng tay cầm bên ngoài.
 - Tương thích Microcatheter: 0.021" ID</t>
  </si>
  <si>
    <t>- Dụng cụ mở đường mạch máu
- Chất liệu  Polythylene và Polypropylene,
-  valve ngăn chặn máu rò rỉ
- Có Guirewire kèm có 1 đầu cong mềm, đường kính 0.025", dài 40-45cm
-  có khoá 3 ngã
- Các cỡ: 4F,5F,6F,7F 
- Tiêu chuẩn chất lượng: ISO, CE (tiêu chuẩn châu âu)​, FDA (Cục quản lý Thực phẩm và Dược phẩm Hoa Kỳ).</t>
  </si>
  <si>
    <t>- Cấu tạo gồm:
+ Mini plastic guide wire cỡ 0.035" hoặc 0.038'', dài 80cm
+ Introducer sheath
+ Dilator (que nong)
- Đặc điểm:
+ Van cầm máu kiểu "Cross-Cut"
+  Kích thước: cỡ 5F, 6F, 7F dài 25cm
+ Vật liệu: Dilator chất liệu Polypropylene; Sheath làm bằng ETFE (ethylene tetrafluoroethylene)</t>
  </si>
  <si>
    <t>- Thả dù được cho cả ống động mạch thông liên thất, thông liên nhĩ.
 - Kích cỡ: 6F-12F.</t>
  </si>
  <si>
    <t>Dung dịch dùng trong hệ thống máy bào mãng xơ vữa trong lòng mạch máu. 
Đóng lọ 20cc. 
Thành phần: Dầu ô liu, phospholipid, lòng đỏ trứng, sodium deoxycholate, L-histidine,disodium EDTA, sodium hydroxide, nước.</t>
  </si>
  <si>
    <t>- Stent lõi Co-Cr, phủ thuốc Sirolimus
- Cấu tạo mắc cáo mở có liên kết chữ Z kép dài
- Độ dày Stent: ≤ 60µm. 
- Đường kính: 2.0 mm - 4.5 mm, chiều dài: 8 mm - 48 mm.
- Có nghiên cứu lâm sàng với hơn 1000 bệnh nhân tại các quốc gia Châu Âu đã được công bố trên các tạp chí được lập chỉ mục ISI, SCOPUS, PubMed.</t>
  </si>
  <si>
    <t>- Phủ thuốc Sirolimus và polymer tự tiêu PLGA
- NP 8 atm, RBP 16-19 atm. Áp suất tối đa có thể lên đến 20 atm. Áp suất bắt đầu nở bóng 6 atm.
- Mắt cáo mở, có 3 nối liên kết, 9 đỉnh. Chiều rộng thanh chống liên kết 58µm.
- Độ dày thanh chống 65µm.
- Bóng polyamide compound, 2 nếp gấp hoặc 4 nếp gấp
- Khẩu kính đầu tip 0.43mm. Chiều dài khả dụng 138cm.
- Tỷ lệ co ngắn sau bung &lt;2%, co hẹp sau bung &lt;5%
- Chiều dài từ 8 - 48 mm
- Đường kính 2.25 - 4.0 mm
- Đạt tiêu chuẩn CE</t>
  </si>
  <si>
    <t>Stent Động mạch cảnh tự bung, tương thích với dây dẫn 0.014".
Cấu trúc open-cell (cấu trúc mở)
  - Khung thẳng: Đường kính 6-10mm, chiều dài 20, 30, 40, 60mm.
  - Khung hình nón có 2 loại: đường kính 2 đầu to nhỏ:
 + loại 8mm - 6mm, chiều dài stent là 30mm
 + loại 10mm - 7mm, chiều dài stent là 40 mm.</t>
  </si>
  <si>
    <t xml:space="preserve"> - Giá đỡ mạch máu ngoại biên tự bung 
 - Sử dụng dây dẫn 0.035", được làm bằng hợp kim nitinol 
 - Thiết kế 12 marker bằng Tantalum 
 - Đường kính Stent: 5mm - 7 mm.
 - Chiều dài Stent: 20mm - 170 mm
 - Chiều dài catheter: 80cm - 130 cm.</t>
  </si>
  <si>
    <t>- Không polymer
- Vật liệu khung giá đỡ: Hợp kim Cobalt Chromium
- Lớp phủ thuốc Amphilimus
- Độ dầy khung giá đỡ 70µm - 80µm
- 2 điểm đánh dấu bằng vật liệu Platinum 
- Khung giá đỡ không bị thu ngắn trong suốt quá trình nong
- Đường kính: 2.25mm - 4.5mm
- Chiều dài: 9mm - 46mm</t>
  </si>
  <si>
    <t>- Stent chuyển dòng (thay đổi dòng chảy) cho mạch máu 
- Có thể đóng gói kèm vi ống thông thả stent
- Đường kính stent : từ 2.5mm trở lên
- Chiều dài stent: các cỡ
- Kích thước có thể có xê dịch tùy nhà sản xuất</t>
  </si>
  <si>
    <t xml:space="preserve"> - Hạt nút mạch không tải thuốc chất liệu Polyvinyl Alcohol. 
 - Hạt nút mạch được đóng gói vô trùng 1cc
 - Có các cỡ từ 45 µm - 1180 µm
 - Có nhiều kích thước phân theo màu sắc khác nhau để dễ dàng sử dụng. 
 - Được chỉ định để nút mạch các khối u tăng sinh mạch máu ngoại biên, bao gồm các u xơ tử cung và dị dạng động tỉnh mạch ngoại biên.</t>
  </si>
  <si>
    <t xml:space="preserve">- Hạt vi cầu nút mạch tạm thời chất liệu gelatin dùng trong điều trị ung thư gan, u xơ cổ tử cung, phì đại tuyến tiền liệt và vỡ động mạch.
- Kích thước hạt vi cầu: 100-900 µm, các hạt được hiệu chỉnh kích thước đồng nhất.
- Có tính đàn hồi cao và độ đính kết chắc chắn, tính tương thích sinh học, ưa nước, hấp thụ trong mạch máu.
- Đóng gói: lọ, mỗi lọ chứa khoảng 250- 300 mg hạt vi cầu dạng nén.
- Có chủng loại hấp thụ trong vòng 24 tiếng.
- Tiêu chuẩn: ISO, CE </t>
  </si>
  <si>
    <t>- Công thức mới: PEG (Polyethylene Glycol), ái nước, độ nén và đàn hồi cao.
 - Kích cỡ hạt 100-400 micromet
 - Được bổ sung thêm các Sulfonate liên kết để giữ và phóng thích thuốc có kiểm soát trong gan
 - Vật liệu PEG giúp giảm thời gian tạo thể hỗn dịch nhằm tối đa hóa thời gian tồn tại ở trạng thái hỗn dịch (trên 2 phút)
 - Khả năng tải các loại thuốc: Doxorubicin, Idarubicin, Epirubicin, Irinotecan
-  Tương thích ống thông đường kính 0.019"</t>
  </si>
  <si>
    <t>- Thành phần bao gồm EVOH (Ethylene-vinyl alcohol), DMSO (di-methyl sulfoxide) và Tantalium
 - Có nhiều mức dộ đậm đặc khác nhau tuỳ tỷ lệ pha
 - Dung tích tối thiểu 1,5ml</t>
  </si>
  <si>
    <t>- Thành phần gồm gelatin từ bò và thrombin từ người. 
- Tiêu chuẩn chất lượng ISO 13485,CE (Châu Âu), FDA (Cục quản lý Thực phẩm và Dược phẩm Hoa Kỳ)</t>
  </si>
  <si>
    <t>- Chất liệu kim bằng thép không gỉ/ titanium
- Có 3 kích thước R(5.4mm x 3.6mm), W(7.0mm x 4.0mm), H(7.0mm x 4.5mm) loại 35 kim. 
- Tiệt trùng
- Tiêu chuẩn: ISO, CE (Châu Âu)</t>
  </si>
  <si>
    <t>- Thiết kế bấm đòn bẩy tiệt trùng sẵn
- Kim chữ nhật, chất liệu thép không gỉ
- Đường kính 0.6mm, số lượng 10-45 kim/cái 
- Tiêu chuẩn chất lượng:  ISO, CE (Châu Âu)</t>
  </si>
  <si>
    <t>1. Thành phần đầu xương đùi
- Chất liệu: hợp kim Cobalt Chromium Molybdenum
- Lớp phủ bề mặt: CrCo và phủ nhám TiNbN 
- Kích cỡ: 10 kích cỡ từ 4-13, phân biệt trái, phải.
2. Thành phần mâm chày
- Chất liệu: hợp kim Titanium Aluminium Vanadium
- Kích cỡ: 10 kích cỡ mâm chày kết hợp với đệm mâm chày theo mã màu 
3. Đệm mâm chày
- Chất liệu: UHMWPE cao phân tử.
- Độ dày: 9 độ dày (9mm -&gt; 20mm) phù hợp với từng mã màu của size mâm chày.  
- Bảo tồn dây chằng sau.
4. Bánh chè (Patella): 
- Chất liệu: UHMWPE cao phân tử không có Calcium Stearate
- Kích cỡ: 6 kích cỡ (28mm-38mm, mỗi bước tăng 2mm)</t>
  </si>
  <si>
    <t>- Khớp gối toàn phần Mobile bearing có xi măng có tâm chuyển động ở phía sau là đơn trục cho phép duỗi hoàn toàn góc lên đến 130 độ.
- Sự chuyển động giữa lồi cầu đùi và mâm chày cho phép độ rơ ít nhất là 5 độ.
- Bề mặt tiếp xúc của lồi cầu đùi và lớp đệm ≥800 mm2 
- Miếng đệm mâm chày có tính di động 
- Lồi cầu đùi: 
 + Bằng hợp kim chromium cobalt molybdenum
 + Có 5 kích cỡ bên trái và 5 kích cỡ bên phải 
- Mâm chày: 
 + Bằng hợp kim chromium cobalt molybdenum 
 + Có 6 kích cỡ.
- Lớp đệm: 
 + Bằng vật liệu polyethylene, 
 + Chiều cao 9-11-13-15mm, mỗi chiều cao có 5 kích cỡ
- Xương bánh chè: 
 + Vật liệu polyethylene cao phân tử
 + Đường kính 31-34-37mm.</t>
  </si>
  <si>
    <t>- Lồi cầu đùi (Femoral Component):
  + Vật liệu: Cobalt-Chrome (CoCr), gồm 9 kích cỡ phải/trái từ 1 đến 9, thiết kế kiểu ổn định trước (Ultra-congruents), bảo tồn xương. 
  + Kích thước chiều rộng ngang lồi cầu 55mm-&gt;80mm tương ứng các size từ 1 đến 9.
- Mâm chày (Tibial Baseplate): 
  + Vật liệu: Cobalt-Chrome (CoCr), kích cỡ từ 0 đến 8, thiết kế phải/trái.
  + Mâm chày thiết kế kiểu di động (Rotating Baseplate), biên độ xoay quanh trục của lớp đệm 20 độ, có thể gắn thêm miếng chêm và cuống dài. Miếng chêm có độ dày 5 mm và 10mm. 
  + Cuống dài có đường kính 13mm, chiều dài 20mm-&gt;110mm. 
- Lớp đệm (Tibial Insert)
  + Vật liệu: PEXEL UHMWPE. có 3 độ dày 10mm, 12mm, 15mm. 
- Bánh chè (Patellar): 
  + Vật liệu: UHMW Polyethylene. Kích cỡ: 23mm, 25mm, 28mm.
- Xi măng có kháng sinh Gentamycine.
- Tiêu chuẩn chất lượng:  CE (Châu Âu),  ISO. 
- Xuất xứ: Các nước thuộc nhóm G7.</t>
  </si>
  <si>
    <t>- Khớp gối cố định toàn phần mâm chày không đối xứng
- Lồi Cầu và Mâm Chày chất liệu làm bằng hợp kim Cobalt-Chrome Molybdenum (CoCrMo) đánh bóng bề mặt, gập gối tối đa 160 độ. 
- Lồi cầu các cỡ
- Lớp đệm mâm chày được làm bằng vật liệu cao cấp Beta Polyethylent ( UHMWPE) có kích thước 10mm - 20 mm.
- Mâm chày các cỡ</t>
  </si>
  <si>
    <r>
      <rPr>
        <b/>
        <sz val="13"/>
        <rFont val="Times New Roman"/>
        <family val="1"/>
      </rPr>
      <t>1. Lồi cầu xương đùi  (Fomoral Component)</t>
    </r>
    <r>
      <rPr>
        <sz val="13"/>
        <rFont val="Times New Roman"/>
        <family val="1"/>
      </rPr>
      <t xml:space="preserve"> : Vật liệu: hợp kim Cobalt Chrome 
</t>
    </r>
    <r>
      <rPr>
        <b/>
        <sz val="13"/>
        <rFont val="Times New Roman"/>
        <family val="1"/>
      </rPr>
      <t>2. Mâm chày Sinbios (Tibial Tray)</t>
    </r>
    <r>
      <rPr>
        <sz val="13"/>
        <rFont val="Times New Roman"/>
        <family val="1"/>
      </rPr>
      <t xml:space="preserve"> : 
- Vật liệu: hợp kimTitanium alloy
- Có  kích cỡ (size):  phù hợp với từng cá thể có dụng cụ sử dụng một lần đi kèm
</t>
    </r>
    <r>
      <rPr>
        <b/>
        <sz val="13"/>
        <rFont val="Times New Roman"/>
        <family val="1"/>
      </rPr>
      <t xml:space="preserve">3. Đệm mâm chày : </t>
    </r>
    <r>
      <rPr>
        <sz val="13"/>
        <rFont val="Times New Roman"/>
        <family val="1"/>
      </rPr>
      <t xml:space="preserve">
- Vật liệu: vật liệu cao phân tử  Polyetylen. 
- Có độ dày: Chèn cố định xương chày được làm theo yêu cầu đã ổn định phía sau. 
</t>
    </r>
    <r>
      <rPr>
        <b/>
        <sz val="13"/>
        <rFont val="Times New Roman"/>
        <family val="1"/>
      </rPr>
      <t xml:space="preserve">4. Bánh chè: </t>
    </r>
    <r>
      <rPr>
        <sz val="13"/>
        <rFont val="Times New Roman"/>
        <family val="1"/>
      </rPr>
      <t xml:space="preserve">
- Vật liệu: Vật liệu cao phân tử (Uhmwpe) Fixed
- Có 4 kích cỡ về độ dày và đường kính:  26  mm, 29  mm,  32 mm, 35  mm.
</t>
    </r>
    <r>
      <rPr>
        <b/>
        <sz val="13"/>
        <rFont val="Times New Roman"/>
        <family val="1"/>
      </rPr>
      <t>5. Xi măng ngoại khoa</t>
    </r>
  </si>
  <si>
    <r>
      <rPr>
        <b/>
        <sz val="13"/>
        <rFont val="Times New Roman"/>
        <family val="1"/>
      </rPr>
      <t xml:space="preserve">1. Cuống khớp (Stem Harmony ): </t>
    </r>
    <r>
      <rPr>
        <sz val="13"/>
        <rFont val="Times New Roman"/>
        <family val="1"/>
      </rPr>
      <t xml:space="preserve">
- Vật liệu : Hợp kim titannium 
- Lớp phủ bên ngoài : Hydroxyapatite. Cổ côn: 12/14. 
- Góc cổ chuôi: 129 độ. 
- Kích thước chuôi nhiều số: 9 x 130mm -&gt; 20 x 190mm;
</t>
    </r>
    <r>
      <rPr>
        <b/>
        <sz val="13"/>
        <rFont val="Times New Roman"/>
        <family val="1"/>
      </rPr>
      <t xml:space="preserve">2. Chỏm khớp (head): </t>
    </r>
    <r>
      <rPr>
        <sz val="13"/>
        <rFont val="Times New Roman"/>
        <family val="1"/>
      </rPr>
      <t xml:space="preserve">
- Vật liệu : Cobalt-chrome head 
- Độ côn 12 / 14 5°40’ taper. 
- Đường kính đầu (head) : 22.2mm(-2, 0, 43), 28mm (0, ±3.5, +7,)
</t>
    </r>
    <r>
      <rPr>
        <b/>
        <sz val="13"/>
        <rFont val="Times New Roman"/>
        <family val="1"/>
      </rPr>
      <t>3.  Phần tử lưỡng cực (Bipolar zimed Component (Shell and Liner) :</t>
    </r>
    <r>
      <rPr>
        <sz val="13"/>
        <rFont val="Times New Roman"/>
        <family val="1"/>
      </rPr>
      <t xml:space="preserve">
- Bên ngoài (shell) là Cobalt Chrome, bên trong (liner) là polyethylene cao phân tử (UHMWPE).
- Loại có vòng khóa (polyethylene top - locking ring).
- Sử dụng với đầu xương đùi đường kính 22 mm và 28mm</t>
    </r>
  </si>
  <si>
    <r>
      <rPr>
        <b/>
        <sz val="13"/>
        <rFont val="Times New Roman"/>
        <family val="1"/>
      </rPr>
      <t>1. Chuôi có xi măng:</t>
    </r>
    <r>
      <rPr>
        <sz val="13"/>
        <rFont val="Times New Roman"/>
        <family val="1"/>
      </rPr>
      <t xml:space="preserve"> Góc cổ chuôi: 125 độ. Vật liệu thép không gỉ, các cỡ.
</t>
    </r>
    <r>
      <rPr>
        <b/>
        <sz val="13"/>
        <rFont val="Times New Roman"/>
        <family val="1"/>
      </rPr>
      <t>2. Ổ cối bán phần</t>
    </r>
    <r>
      <rPr>
        <sz val="13"/>
        <rFont val="Times New Roman"/>
        <family val="1"/>
      </rPr>
      <t xml:space="preserve">: Bề mặt ngoài bằng thép ko gỉ, bề mặt bên trong bằng polyethylene. 
 - Đường kính các cỡ
 - Ổ cối có khóa ràng chống trật khớp
</t>
    </r>
    <r>
      <rPr>
        <b/>
        <sz val="13"/>
        <rFont val="Times New Roman"/>
        <family val="1"/>
      </rPr>
      <t>3.Đầu xương đùi (chỏm)</t>
    </r>
    <r>
      <rPr>
        <sz val="13"/>
        <rFont val="Times New Roman"/>
        <family val="1"/>
      </rPr>
      <t xml:space="preserve">: Chất liệu thép không rỉ. 
</t>
    </r>
    <r>
      <rPr>
        <b/>
        <sz val="13"/>
        <rFont val="Times New Roman"/>
        <family val="1"/>
      </rPr>
      <t>4.Nút chặ</t>
    </r>
    <r>
      <rPr>
        <sz val="13"/>
        <rFont val="Times New Roman"/>
        <family val="1"/>
      </rPr>
      <t xml:space="preserve">n
</t>
    </r>
    <r>
      <rPr>
        <b/>
        <sz val="13"/>
        <rFont val="Times New Roman"/>
        <family val="1"/>
      </rPr>
      <t xml:space="preserve">5.Xi măng </t>
    </r>
  </si>
  <si>
    <r>
      <rPr>
        <b/>
        <sz val="13"/>
        <rFont val="Times New Roman"/>
        <family val="1"/>
      </rPr>
      <t xml:space="preserve">1. Chuôi có xi măng: </t>
    </r>
    <r>
      <rPr>
        <sz val="13"/>
        <rFont val="Times New Roman"/>
        <family val="1"/>
      </rPr>
      <t xml:space="preserve">
 + Góc cổ chuôi: 135độ. 
 + Vật liệu thép không gỉ. 
 + Cổ chuôi 12/14 5 độ 40 phút, hình ê-líp
 + Kích cỡ: 9, 10, 11, 12, 13, 14, 15, 16. 
 + Tiệt trùng sẵn bằng tia gamma.
</t>
    </r>
    <r>
      <rPr>
        <b/>
        <sz val="13"/>
        <rFont val="Times New Roman"/>
        <family val="1"/>
      </rPr>
      <t xml:space="preserve">2. Ổ cối bán phần: </t>
    </r>
    <r>
      <rPr>
        <sz val="13"/>
        <rFont val="Times New Roman"/>
        <family val="1"/>
      </rPr>
      <t xml:space="preserve">
 + Bề mặt ngoài bằng thép ko gỉ
 + Bề mặt bên trong bằng polyethylene. 
 + Đường kính 22.2mm-&gt;28mm
 + Ổ cối có cơ chế khóa ràng chống trật khớp.
</t>
    </r>
    <r>
      <rPr>
        <b/>
        <sz val="13"/>
        <rFont val="Times New Roman"/>
        <family val="1"/>
      </rPr>
      <t xml:space="preserve">3. Đầu xương đùi (chỏm): </t>
    </r>
    <r>
      <rPr>
        <sz val="13"/>
        <rFont val="Times New Roman"/>
        <family val="1"/>
      </rPr>
      <t xml:space="preserve">
 + Chất liệu: Thép không rỉ. 
 -  Đường kính  22.2mm: có các size: 0; +3
 - Đường kính 28mm: có các size: -3.5; 0; +3.5; +7)
</t>
    </r>
    <r>
      <rPr>
        <b/>
        <sz val="13"/>
        <rFont val="Times New Roman"/>
        <family val="1"/>
      </rPr>
      <t>4. Nút chặn</t>
    </r>
    <r>
      <rPr>
        <sz val="13"/>
        <rFont val="Times New Roman"/>
        <family val="1"/>
      </rPr>
      <t xml:space="preserve">
</t>
    </r>
    <r>
      <rPr>
        <b/>
        <sz val="13"/>
        <rFont val="Times New Roman"/>
        <family val="1"/>
      </rPr>
      <t>5. Xi măng</t>
    </r>
  </si>
  <si>
    <r>
      <rPr>
        <b/>
        <sz val="13"/>
        <rFont val="Times New Roman"/>
        <family val="1"/>
      </rPr>
      <t xml:space="preserve">1.Chuôi xương đùi (cuống xương đùi): </t>
    </r>
    <r>
      <rPr>
        <sz val="13"/>
        <rFont val="Times New Roman"/>
        <family val="1"/>
      </rPr>
      <t xml:space="preserve">
 + Góc cổ chuôi 135 độ. 
 + Vật liệu: hợp kim Titanium Aluminium Vanadium, được phủ 2 lớp gồm 1 lớp bột titanium và 1 lớp hydroxyapatite. 
 + Cổ chuôi 12/14,
 + Kích thước: 9-&gt;16 tương ứng chiều dài 130mm -&gt;170mm. 
 + Tiệt trùng sẵn bằng tia gamma.
</t>
    </r>
    <r>
      <rPr>
        <b/>
        <sz val="13"/>
        <rFont val="Times New Roman"/>
        <family val="1"/>
      </rPr>
      <t xml:space="preserve">2. Ổ cối bán phần: </t>
    </r>
    <r>
      <rPr>
        <sz val="13"/>
        <rFont val="Times New Roman"/>
        <family val="1"/>
      </rPr>
      <t xml:space="preserve">
 + Bề mặt ngoài bằng thép không gỉ
 + Bề mặt bên trong bằng polyethylene. 
 + Đường kính 22.2-&gt; 28mm 
 + Ổ cối có cơ chế khóa ràng chống trật khớp.
</t>
    </r>
    <r>
      <rPr>
        <b/>
        <sz val="13"/>
        <rFont val="Times New Roman"/>
        <family val="1"/>
      </rPr>
      <t>3. Đầu xương đùi (chỏm):</t>
    </r>
    <r>
      <rPr>
        <sz val="13"/>
        <rFont val="Times New Roman"/>
        <family val="1"/>
      </rPr>
      <t xml:space="preserve"> 
 + Chất liệu: Thép không rỉ. 
 + Đường kính 22.2mm: có các size: 0; +3, 
  + Đường kính 28mm: có các size: -3.5; 0; +3.5; +7</t>
    </r>
  </si>
  <si>
    <r>
      <rPr>
        <b/>
        <sz val="13"/>
        <rFont val="Times New Roman"/>
        <family val="1"/>
      </rPr>
      <t>1. Chuôi xương đùi:</t>
    </r>
    <r>
      <rPr>
        <sz val="13"/>
        <rFont val="Times New Roman"/>
        <family val="1"/>
      </rPr>
      <t xml:space="preserve"> có taper 12/14, Biên độ xoay 135°, có cánh và rãnh chống xoay.
 - Chuôi chất liệu: Ti6Al4V 
 -  Kích cỡ: 8-&gt;18, chiều dài các cỡ
</t>
    </r>
    <r>
      <rPr>
        <b/>
        <sz val="13"/>
        <rFont val="Times New Roman"/>
        <family val="1"/>
      </rPr>
      <t>2. Đầu xương đùi:</t>
    </r>
    <r>
      <rPr>
        <sz val="13"/>
        <rFont val="Times New Roman"/>
        <family val="1"/>
      </rPr>
      <t xml:space="preserve"> Chất liệu CoCrMo 
 - Có taper 12/14. Có biên độ xoay 135º, đầu gắng chỏm 22.2mm- &gt;28mm, đường kính 39mm -&gt; 55mm.
 - Gồm nhiều size
</t>
    </r>
    <r>
      <rPr>
        <b/>
        <sz val="13"/>
        <rFont val="Times New Roman"/>
        <family val="1"/>
      </rPr>
      <t>3. Chỏm xương đùi</t>
    </r>
    <r>
      <rPr>
        <sz val="13"/>
        <rFont val="Times New Roman"/>
        <family val="1"/>
      </rPr>
      <t>: Chất liệu  UHMWPE bên trong , bên ngoài chất liệu Implant Stainless steel  
 - Kích thước: 39mm-&gt;55mm, có vòng khóa chống trật.</t>
    </r>
  </si>
  <si>
    <r>
      <rPr>
        <b/>
        <sz val="13"/>
        <rFont val="Times New Roman"/>
        <family val="1"/>
      </rPr>
      <t xml:space="preserve">1.Cuống xương đùi: </t>
    </r>
    <r>
      <rPr>
        <sz val="13"/>
        <rFont val="Times New Roman"/>
        <family val="1"/>
      </rPr>
      <t xml:space="preserve">
 + Vật liệu: Titanium Alloy TA6V, bên ngoài được phủ titanium và Calcium Hydroxyapatide (HA), thiết kế thân có rãnh dọc chống xoay và rãnh ngang chống lún, có khe dọc cuối chuôi tăng tiết diện bám xương. 
 + Kích thước: có 6 kích cỡ gồm 10 -&gt;20 với chiều dài: 200mm -&gt;240mm; đường kính cuối chuôi 10 -&gt; 14mm.    
+ Góc cổ chuôi: phổ biến ở hai góc độ 135° hoặc 128°, phần đầu taper 12/14 có nhiều rãnh siêu nhỏ tăng sự kết nối đầu xương đùi. 
</t>
    </r>
    <r>
      <rPr>
        <b/>
        <sz val="13"/>
        <rFont val="Times New Roman"/>
        <family val="1"/>
      </rPr>
      <t xml:space="preserve"> 2.Đầu xương đùi: </t>
    </r>
    <r>
      <rPr>
        <sz val="13"/>
        <rFont val="Times New Roman"/>
        <family val="1"/>
      </rPr>
      <t xml:space="preserve">
  + Vật liệu: Co-Cr
  + Đường kính:  22.2mm (-2, +0, +2), 
                         28mm (-7, -3.5, +0, +3.5, +7,+10.5mm). 
 </t>
    </r>
    <r>
      <rPr>
        <b/>
        <sz val="13"/>
        <rFont val="Times New Roman"/>
        <family val="1"/>
      </rPr>
      <t xml:space="preserve">3.Chỏm xương đùi : </t>
    </r>
    <r>
      <rPr>
        <sz val="13"/>
        <rFont val="Times New Roman"/>
        <family val="1"/>
      </rPr>
      <t xml:space="preserve">
  + Vật liệu: bên ngoài thép không rỉ và lớp đệm Polyethylene cao phân tử UHMWPE kèm vòng khóa chống trật. 
  + Kích cỡ: từ 39mm đến 59mm.
-  Tiêu chuẩn chất lượng: ISO, CE. 
 </t>
    </r>
    <r>
      <rPr>
        <b/>
        <sz val="13"/>
        <rFont val="Times New Roman"/>
        <family val="1"/>
      </rPr>
      <t xml:space="preserve">4. Xuất xứ: </t>
    </r>
    <r>
      <rPr>
        <sz val="13"/>
        <rFont val="Times New Roman"/>
        <family val="1"/>
      </rPr>
      <t>Các nước thuộc nhóm G7</t>
    </r>
  </si>
  <si>
    <r>
      <rPr>
        <b/>
        <sz val="13"/>
        <rFont val="Times New Roman"/>
        <family val="1"/>
      </rPr>
      <t>1. Chuôi khớp</t>
    </r>
    <r>
      <rPr>
        <sz val="13"/>
        <rFont val="Times New Roman"/>
        <family val="1"/>
      </rPr>
      <t xml:space="preserve">
  - Chất liệu hợp kim Titan TiA16V4, phủ TPS 
  - Góc cổ thân 125- 135 độ  
  - Đầu chuôi dạng Taper 12/ 14
  - Kích cỡ chuôi : từ 6.25mm-&gt; 20mm, chiều dài các cỡ
</t>
    </r>
    <r>
      <rPr>
        <b/>
        <sz val="13"/>
        <rFont val="Times New Roman"/>
        <family val="1"/>
      </rPr>
      <t xml:space="preserve">2. Chỏm xương đùi </t>
    </r>
    <r>
      <rPr>
        <sz val="13"/>
        <rFont val="Times New Roman"/>
        <family val="1"/>
      </rPr>
      <t xml:space="preserve">
  - Chất liệu : Cobalt-Chrome (CoCr) 
  - Đường kính đầu : 22mm-&gt; 36mm
</t>
    </r>
    <r>
      <rPr>
        <b/>
        <sz val="13"/>
        <rFont val="Times New Roman"/>
        <family val="1"/>
      </rPr>
      <t>3. Đầu Bipolar</t>
    </r>
    <r>
      <rPr>
        <sz val="13"/>
        <rFont val="Times New Roman"/>
        <family val="1"/>
      </rPr>
      <t xml:space="preserve"> - Chất liệu thép không gỉ.
 - Đường kính trong: 22-&gt; 28mm
  - Đường kính ngoài: từ 38mm -&gt; 58mm </t>
    </r>
  </si>
  <si>
    <r>
      <t xml:space="preserve">1. </t>
    </r>
    <r>
      <rPr>
        <b/>
        <sz val="13"/>
        <rFont val="Times New Roman"/>
        <family val="1"/>
      </rPr>
      <t xml:space="preserve">Chuôi khớp: </t>
    </r>
    <r>
      <rPr>
        <sz val="13"/>
        <rFont val="Times New Roman"/>
        <family val="1"/>
      </rPr>
      <t xml:space="preserve">chất liệu hợp kim Titanium 6Al-4V, chiều dài từ 120mm - 190 mm, góc cổ chuôi từ 125 -145 độ.
</t>
    </r>
    <r>
      <rPr>
        <b/>
        <sz val="13"/>
        <rFont val="Times New Roman"/>
        <family val="1"/>
      </rPr>
      <t>2. Chỏm khớp:</t>
    </r>
    <r>
      <rPr>
        <sz val="13"/>
        <rFont val="Times New Roman"/>
        <family val="1"/>
      </rPr>
      <t xml:space="preserve"> phù hợp cổ côn 12/14 chất liệu Cobalt Chrome 
3. </t>
    </r>
    <r>
      <rPr>
        <b/>
        <sz val="13"/>
        <rFont val="Times New Roman"/>
        <family val="1"/>
      </rPr>
      <t>Ổ cối lưỡng cực:</t>
    </r>
    <r>
      <rPr>
        <sz val="13"/>
        <rFont val="Times New Roman"/>
        <family val="1"/>
      </rPr>
      <t xml:space="preserve"> có lót đường kính trong 22mm-&gt;28mm, đường kính ngoài từ 38 -&gt; 56 mm, chất liệu Cobalt Chrome/UHMWPE.</t>
    </r>
  </si>
  <si>
    <r>
      <rPr>
        <b/>
        <sz val="13"/>
        <rFont val="Times New Roman"/>
        <family val="1"/>
      </rPr>
      <t xml:space="preserve">1.Cuống xương đùi (Stem): </t>
    </r>
    <r>
      <rPr>
        <sz val="13"/>
        <rFont val="Times New Roman"/>
        <family val="1"/>
      </rPr>
      <t xml:space="preserve">
  + Vật liệu: Titanium Alloy TA6V, bên ngoài được phủ titanium và Calcium Hydroxyapatide (HA), thiết kế thân có rãnh dọc chống xoay và rãnh ngang chống lún. 
  + Kích thước: 7 -&gt; 20 tương ứng chiều dài: 110mm-&gt;190mm.    
 + Góc cổ chuôi: phổ biến ở hai góc độ 135° hoặc 128°, phần đầu taper 12/14 có nhiều rãnh siêu nhỏ tăng sự kết nối đầu xương đùi.
 </t>
    </r>
    <r>
      <rPr>
        <b/>
        <sz val="13"/>
        <rFont val="Times New Roman"/>
        <family val="1"/>
      </rPr>
      <t>2. Đầu xương đùi (Head):</t>
    </r>
    <r>
      <rPr>
        <sz val="13"/>
        <rFont val="Times New Roman"/>
        <family val="1"/>
      </rPr>
      <t xml:space="preserve">
 + Vật liệu: Co-Cr
 + Kích thước:  22.2mm (-2, +0, +2), 
                           28mm (-7, -3.5, +0, +3.5, +7, +10.5mm).
</t>
    </r>
    <r>
      <rPr>
        <b/>
        <sz val="13"/>
        <rFont val="Times New Roman"/>
        <family val="1"/>
      </rPr>
      <t xml:space="preserve"> 3. Chỏm xương đùi (Shell):</t>
    </r>
    <r>
      <rPr>
        <sz val="13"/>
        <rFont val="Times New Roman"/>
        <family val="1"/>
      </rPr>
      <t xml:space="preserve">
 + Vật liệu: Bên ngoài thép không rỉ và lớp đệm Polyethylene cao phân tử UHMWPE kèm vòng khóa chống trật.
 + Kích cỡ:  từ 39mm đến 59mm.
</t>
    </r>
    <r>
      <rPr>
        <b/>
        <sz val="13"/>
        <rFont val="Times New Roman"/>
        <family val="1"/>
      </rPr>
      <t xml:space="preserve"> 4.Tiêu chuẩn chất lượng:  ISO, CE. </t>
    </r>
    <r>
      <rPr>
        <sz val="13"/>
        <rFont val="Times New Roman"/>
        <family val="1"/>
      </rPr>
      <t xml:space="preserve">
</t>
    </r>
    <r>
      <rPr>
        <b/>
        <sz val="13"/>
        <rFont val="Times New Roman"/>
        <family val="1"/>
      </rPr>
      <t xml:space="preserve"> 5. Xuất xứ: các nước thuộc nhóm G7.</t>
    </r>
  </si>
  <si>
    <r>
      <rPr>
        <b/>
        <sz val="13"/>
        <rFont val="Times New Roman"/>
        <family val="1"/>
      </rPr>
      <t xml:space="preserve"> - Bao gồm</t>
    </r>
    <r>
      <rPr>
        <sz val="13"/>
        <rFont val="Times New Roman"/>
        <family val="1"/>
      </rPr>
      <t xml:space="preserve">: Đầu chỏm Bipolar, chỏm khớp, cuống khớp loại dài, xi măng ngoại khoa, bơm xi măng.
 -  </t>
    </r>
    <r>
      <rPr>
        <b/>
        <sz val="13"/>
        <rFont val="Times New Roman"/>
        <family val="1"/>
      </rPr>
      <t>Đầu chỏm Bipolar:</t>
    </r>
    <r>
      <rPr>
        <sz val="13"/>
        <rFont val="Times New Roman"/>
        <family val="1"/>
      </rPr>
      <t xml:space="preserve"> 
  + Vật liệu : REX Steel hoặc PE. 
  +  Kích cỡ : 41 –&gt; 61mm 
  + </t>
    </r>
    <r>
      <rPr>
        <b/>
        <sz val="13"/>
        <rFont val="Times New Roman"/>
        <family val="1"/>
      </rPr>
      <t>Cuống khớp</t>
    </r>
    <r>
      <rPr>
        <sz val="13"/>
        <rFont val="Times New Roman"/>
        <family val="1"/>
      </rPr>
      <t xml:space="preserve">: REX steel hoặc PE có hàm lượng nitrogen cao giúp có độ bền cao, chịu xoắn vặn ,chống mài mòn, ăn mòn kim loại
  + Chuôi dạng không cổ                      
  + Góc cổ chuôi: 135 độ.
  + Kích cỡ chuôi: 0 -&gt; 10
  + Chiều dài chuôi: các cỡ                     
 - </t>
    </r>
    <r>
      <rPr>
        <b/>
        <sz val="13"/>
        <rFont val="Times New Roman"/>
        <family val="1"/>
      </rPr>
      <t xml:space="preserve"> Đầu Chỏm xương đùi </t>
    </r>
    <r>
      <rPr>
        <sz val="13"/>
        <rFont val="Times New Roman"/>
        <family val="1"/>
      </rPr>
      <t xml:space="preserve">
 +  Vật liệu : REX steel hoặc PE 
 +  Đường kính đầu: 28 mm 
</t>
    </r>
  </si>
  <si>
    <r>
      <rPr>
        <b/>
        <sz val="13"/>
        <rFont val="Times New Roman"/>
        <family val="1"/>
      </rPr>
      <t xml:space="preserve"> -Bao gồm</t>
    </r>
    <r>
      <rPr>
        <sz val="13"/>
        <rFont val="Times New Roman"/>
        <family val="1"/>
      </rPr>
      <t xml:space="preserve">: Đầu chỏm Bipolar, chỏm khớp, cuống khớp loại dài.
</t>
    </r>
    <r>
      <rPr>
        <b/>
        <sz val="13"/>
        <rFont val="Times New Roman"/>
        <family val="1"/>
      </rPr>
      <t xml:space="preserve">-  Đầu chỏm Bipolar: </t>
    </r>
    <r>
      <rPr>
        <sz val="13"/>
        <rFont val="Times New Roman"/>
        <family val="1"/>
      </rPr>
      <t xml:space="preserve">
 + Vật liệu : REX Steel hoặc PE. 
 + Kích cỡ : 41 – 61mm 
-  </t>
    </r>
    <r>
      <rPr>
        <b/>
        <sz val="13"/>
        <rFont val="Times New Roman"/>
        <family val="1"/>
      </rPr>
      <t xml:space="preserve">Cuống khớp: </t>
    </r>
    <r>
      <rPr>
        <sz val="13"/>
        <rFont val="Times New Roman"/>
        <family val="1"/>
      </rPr>
      <t xml:space="preserve">
 + Vật liệu : REX Steel hoặc PE    
 + Thiết kế phù hợp với giải phẫu giúp bảo tồn xương
 + Kích cỡ chuôi: 3 -&gt; 10, chiều dài các cỡ
 + Góc cổ chuôi: 135độ 
 + Cổ côn 12/14 mm
 + </t>
    </r>
    <r>
      <rPr>
        <b/>
        <sz val="13"/>
        <rFont val="Times New Roman"/>
        <family val="1"/>
      </rPr>
      <t xml:space="preserve"> </t>
    </r>
    <r>
      <rPr>
        <sz val="13"/>
        <rFont val="Times New Roman"/>
        <family val="1"/>
      </rPr>
      <t xml:space="preserve">Chuôi dạng không cổ, lớp phủ Titanium Plasma 
- </t>
    </r>
    <r>
      <rPr>
        <b/>
        <sz val="13"/>
        <rFont val="Times New Roman"/>
        <family val="1"/>
      </rPr>
      <t xml:space="preserve"> Đầu Chỏm xương đùi </t>
    </r>
    <r>
      <rPr>
        <sz val="13"/>
        <rFont val="Times New Roman"/>
        <family val="1"/>
      </rPr>
      <t xml:space="preserve">
 + Vật liệu : REX Steel hoặc PE
 + Đường kính: 28 mm (-3, +0, +3, +5, +8, +12).</t>
    </r>
  </si>
  <si>
    <r>
      <rPr>
        <b/>
        <sz val="13"/>
        <rFont val="Times New Roman"/>
        <family val="1"/>
      </rPr>
      <t xml:space="preserve">1. Đầu xương đùi: </t>
    </r>
    <r>
      <rPr>
        <sz val="13"/>
        <rFont val="Times New Roman"/>
        <family val="1"/>
      </rPr>
      <t xml:space="preserve">
 - Chất liệu: Thép không gỉ. 
 - Kích cỡ: 12/14
 - Đường kính 22.2mm-&gt;28mm
</t>
    </r>
    <r>
      <rPr>
        <b/>
        <sz val="13"/>
        <rFont val="Times New Roman"/>
        <family val="1"/>
      </rPr>
      <t>2. Lớp đệm</t>
    </r>
    <r>
      <rPr>
        <sz val="13"/>
        <rFont val="Times New Roman"/>
        <family val="1"/>
      </rPr>
      <t xml:space="preserve">: Vật liệu: Polyethylene
 -  Size 44-&gt;60 
 -  Đường kính 22.2mm-&gt; 28mm
</t>
    </r>
    <r>
      <rPr>
        <b/>
        <sz val="13"/>
        <rFont val="Times New Roman"/>
        <family val="1"/>
      </rPr>
      <t>3. Ổ cối:</t>
    </r>
    <r>
      <rPr>
        <sz val="13"/>
        <rFont val="Times New Roman"/>
        <family val="1"/>
      </rPr>
      <t xml:space="preserve"> bề mặt ngoài có 2 lớp
 - Vật liệu: Hợp kim Cobalt - Chrome - molybdenum
 - Kích cỡ: 44-60 mm 
 - Chén đóng ổ cối được thiết kế gắn sẵn với cup
</t>
    </r>
    <r>
      <rPr>
        <b/>
        <sz val="13"/>
        <rFont val="Times New Roman"/>
        <family val="1"/>
      </rPr>
      <t>4. Chuôi xương đù</t>
    </r>
    <r>
      <rPr>
        <sz val="13"/>
        <rFont val="Times New Roman"/>
        <family val="1"/>
      </rPr>
      <t>i: Góc cổ chuôi 135 độ. 
 - Vật liệu: hợp kim Titanium Aluminium Vanadium, được phủ 2 lớp 
 - Cổ chuôi 12/14 
 -  Kích thước:  9-&gt; 16, chiều dài các cỡ</t>
    </r>
  </si>
  <si>
    <r>
      <rPr>
        <b/>
        <sz val="13"/>
        <rFont val="Times New Roman"/>
        <family val="1"/>
      </rPr>
      <t>1. Chỏm + Lớp đệm</t>
    </r>
    <r>
      <rPr>
        <sz val="13"/>
        <rFont val="Times New Roman"/>
        <family val="1"/>
      </rPr>
      <t xml:space="preserve">: được thiết kế lắp sẵn với nhau;
 - Chỏm Ceramic Ceralepine
 - Đường kính 28mm tương ứng ổ cối size 48-60mm, 
2. </t>
    </r>
    <r>
      <rPr>
        <b/>
        <sz val="13"/>
        <rFont val="Times New Roman"/>
        <family val="1"/>
      </rPr>
      <t>Ổ cối</t>
    </r>
    <r>
      <rPr>
        <sz val="13"/>
        <rFont val="Times New Roman"/>
        <family val="1"/>
      </rPr>
      <t>: bề mặt ngoài có 2 lớp: lớp bên dưới phủ bột titanium, lớp bên trên phủ lớp hydroxyapatite toàn phần.
3.</t>
    </r>
    <r>
      <rPr>
        <b/>
        <sz val="13"/>
        <rFont val="Times New Roman"/>
        <family val="1"/>
      </rPr>
      <t>Chuôi xương đùi</t>
    </r>
    <r>
      <rPr>
        <sz val="13"/>
        <rFont val="Times New Roman"/>
        <family val="1"/>
      </rPr>
      <t>: Góc cổ chuôi 125-135 độ. 
 - Vật liệu: hợp kim Titanium Aluminium Vanadium, 
 - Cổ chuôi 12/14 
 - Kích thước: 9-&gt;16  chiều dài các cỡ</t>
    </r>
  </si>
  <si>
    <r>
      <rPr>
        <b/>
        <sz val="13"/>
        <rFont val="Times New Roman"/>
        <family val="1"/>
      </rPr>
      <t>1. Chuôi khớp không xi măng</t>
    </r>
    <r>
      <rPr>
        <sz val="13"/>
        <rFont val="Times New Roman"/>
        <family val="1"/>
      </rPr>
      <t xml:space="preserve">
   + Cổ chuôi 12/14, 
   + Góc cổ chuôi 135 độ, 
   + Chất liệu Titanium,  phủ lớp HA 
   +  kích cỡ chuôi:  từ 8 -&gt; 18 tương ứng chiều dài từ 116 mm -&gt; 186mm 
    - Chuôi có các rãnh ngang ở đầu gần chống lún và rãnh dọc ở đầu xa 
</t>
    </r>
    <r>
      <rPr>
        <b/>
        <sz val="13"/>
        <rFont val="Times New Roman"/>
        <family val="1"/>
      </rPr>
      <t xml:space="preserve"> 2. Chén in 3 chiều nguyên khối:</t>
    </r>
    <r>
      <rPr>
        <sz val="13"/>
        <rFont val="Times New Roman"/>
        <family val="1"/>
      </rPr>
      <t xml:space="preserve">
   - Chén hình bán cầu, cộng thêm lớp viền hình trụ nâng cao 3mm chống trật khớp.
   - Vỏ chén cực kỳ thô ráp nhờ bề mặt nguyên khối in 3 chiều từ bột CoCrMo
   - Bề mặt in 3 chiều được phủ thêm một lớp hydroxyapatite 
   - Kích cỡ chén: 14 kích cỡ ( 42 đến 68 bước tăng 2mm). Đường kính trong từ 39-57mm, đường kính ngoài 45-63mm.
 </t>
    </r>
    <r>
      <rPr>
        <b/>
        <sz val="13"/>
        <rFont val="Times New Roman"/>
        <family val="1"/>
      </rPr>
      <t>3. Lớp đệm di động</t>
    </r>
    <r>
      <rPr>
        <sz val="13"/>
        <rFont val="Times New Roman"/>
        <family val="1"/>
      </rPr>
      <t xml:space="preserve"> Cross-linked PE: Chất liệu UHMWPE
 </t>
    </r>
    <r>
      <rPr>
        <b/>
        <sz val="13"/>
        <rFont val="Times New Roman"/>
        <family val="1"/>
      </rPr>
      <t xml:space="preserve">4. Đầu chỏm xương đùi </t>
    </r>
    <r>
      <rPr>
        <sz val="13"/>
        <rFont val="Times New Roman"/>
        <family val="1"/>
      </rPr>
      <t xml:space="preserve">
   + Chất liệu CoCrMo  
   + Đường kính:   * 22.2mm (Chiều dài cổ -2, +0, +2, +5); 
                              * 28mm (Chiều dài cổ -3.5, 0, +3.5, + 7)
- Hỗ trợ dụng cụ khi sử dụng</t>
    </r>
  </si>
  <si>
    <r>
      <rPr>
        <b/>
        <sz val="13"/>
        <rFont val="Times New Roman"/>
        <family val="1"/>
      </rPr>
      <t>1. Chuôi khớp</t>
    </r>
    <r>
      <rPr>
        <sz val="13"/>
        <rFont val="Times New Roman"/>
        <family val="1"/>
      </rPr>
      <t xml:space="preserve"> không xi măng, cổ chuôi 12/14
 -  Góc cổ chuôi 135 độ
 -  Chất liệu Titanium, toàn bộ bề mặt thân chuôi được phủ lớp HA 
- Kích cỡ: 8 -&gt; 18, chiều dài các cỡ
- Chuôi có các rãnh ngang ở đầu gần và rãnh dọc ở đầu xa 
</t>
    </r>
    <r>
      <rPr>
        <b/>
        <sz val="13"/>
        <rFont val="Times New Roman"/>
        <family val="1"/>
      </rPr>
      <t xml:space="preserve">2. Chén </t>
    </r>
    <r>
      <rPr>
        <sz val="13"/>
        <rFont val="Times New Roman"/>
        <family val="1"/>
      </rPr>
      <t xml:space="preserve">hình bán cầu, đỉnh phẳng. 
 - Vỏ chén bằng Titanium 
 - Có 3 lỗ bắt vít 
 - Kích cỡ: 42mm -&gt; 66mm
</t>
    </r>
    <r>
      <rPr>
        <b/>
        <sz val="13"/>
        <rFont val="Times New Roman"/>
        <family val="1"/>
      </rPr>
      <t>3. Lớp đệm</t>
    </r>
    <r>
      <rPr>
        <sz val="13"/>
        <rFont val="Times New Roman"/>
        <family val="1"/>
      </rPr>
      <t xml:space="preserve">: có bờ chống trật 
</t>
    </r>
    <r>
      <rPr>
        <b/>
        <sz val="13"/>
        <rFont val="Times New Roman"/>
        <family val="1"/>
      </rPr>
      <t xml:space="preserve">4. Đầu chỏm </t>
    </r>
    <r>
      <rPr>
        <sz val="13"/>
        <rFont val="Times New Roman"/>
        <family val="1"/>
      </rPr>
      <t xml:space="preserve">xương đùi 
 - Chất liệu CoCrMo 
 - Đường kính: 28mm -&gt; 36mm 
</t>
    </r>
    <r>
      <rPr>
        <b/>
        <sz val="13"/>
        <rFont val="Times New Roman"/>
        <family val="1"/>
      </rPr>
      <t>5.Vít:</t>
    </r>
    <r>
      <rPr>
        <sz val="13"/>
        <rFont val="Times New Roman"/>
        <family val="1"/>
      </rPr>
      <t xml:space="preserve"> Chất liệu Titanium
 - Đường kính 6,5mm
 - Chiều dài từ 20mm-50mm
 - Hỗ trợ dụng cụ khi sử dụng</t>
    </r>
  </si>
  <si>
    <r>
      <rPr>
        <b/>
        <sz val="13"/>
        <rFont val="Times New Roman"/>
        <family val="1"/>
      </rPr>
      <t xml:space="preserve">1. Cuống xương đùi (Stem): </t>
    </r>
    <r>
      <rPr>
        <sz val="13"/>
        <rFont val="Times New Roman"/>
        <family val="1"/>
      </rPr>
      <t xml:space="preserve">
  + Vật liệu: Titanium Alloy TA6V, bên ngoài được phủ titanium và Calcium Hydroxyapatide (HA), thiết kế thân có rãnh dọc chống xoay và rãnh ngang chống lún. 
  + Kích thước: từ 7 đến 20. 
  + Chiều dài: 110mm-&gt;190mm. 
  + Góc cổ chuôi: phổ biến ở hai góc độ 135° hoặc 128°, phần đầu taper 12/14 có nhiều rãnh siêu nhỏ tăng sự kết nối với đầu xương đùi.
</t>
    </r>
    <r>
      <rPr>
        <b/>
        <sz val="13"/>
        <rFont val="Times New Roman"/>
        <family val="1"/>
      </rPr>
      <t xml:space="preserve"> 2. Đầu xương đùi (Head): </t>
    </r>
    <r>
      <rPr>
        <sz val="13"/>
        <rFont val="Times New Roman"/>
        <family val="1"/>
      </rPr>
      <t xml:space="preserve">
  + Chất liệu Ceramic Composite 
  + Kích thước 32mm (-4, +0, +4), 36mm (-4, +0, +4).
 </t>
    </r>
    <r>
      <rPr>
        <b/>
        <sz val="13"/>
        <rFont val="Times New Roman"/>
        <family val="1"/>
      </rPr>
      <t xml:space="preserve">3. Ổ cối (Cup): </t>
    </r>
    <r>
      <rPr>
        <sz val="13"/>
        <rFont val="Times New Roman"/>
        <family val="1"/>
      </rPr>
      <t xml:space="preserve">
  + Vật liệu:Titanium Alloy TA6V, bên ngoài được phủ 2 lớp Titanium và Calcium HydroxyApatite (HA) , ổ cối được thiết kế cao hơn lớp đệm 2.6mm . Thiết kế 4 lỗ bắt vít trên một cung không đổi 120º. 
  + Kích cỡ: từ 46-62mm.
 </t>
    </r>
    <r>
      <rPr>
        <b/>
        <sz val="13"/>
        <rFont val="Times New Roman"/>
        <family val="1"/>
      </rPr>
      <t xml:space="preserve">4. Lớp đệm (Insert): </t>
    </r>
    <r>
      <rPr>
        <sz val="13"/>
        <rFont val="Times New Roman"/>
        <family val="1"/>
      </rPr>
      <t xml:space="preserve">
  + Vật liệu: Ceramic
  + Kích thước lớp đệm phổ biến cho các đầu xương đùi 32mm, 36mm, 40mm.
 </t>
    </r>
    <r>
      <rPr>
        <b/>
        <sz val="13"/>
        <rFont val="Times New Roman"/>
        <family val="1"/>
      </rPr>
      <t xml:space="preserve">5. Vít ổ cối (Screw): </t>
    </r>
    <r>
      <rPr>
        <sz val="13"/>
        <rFont val="Times New Roman"/>
        <family val="1"/>
      </rPr>
      <t xml:space="preserve">
  + Chất liệu titanium TA6V, 
  + Đường kính 6.0mm, 
  + Chiều dài vít 20-50mm.
 - Tiêu chuẩn chất lượng:  ISO, CE. Xuất xứ: Các nước thuộc nhóm G7.</t>
    </r>
  </si>
  <si>
    <r>
      <rPr>
        <b/>
        <sz val="13"/>
        <rFont val="Times New Roman"/>
        <family val="1"/>
      </rPr>
      <t xml:space="preserve">1. Cuống xương đùi (Stem): </t>
    </r>
    <r>
      <rPr>
        <sz val="13"/>
        <rFont val="Times New Roman"/>
        <family val="1"/>
      </rPr>
      <t xml:space="preserve">
  + Vật liệu: Titanium Alloy TA6V, bên ngoài được phủ titanium và  Calcium Hydroxyapatide (HA), thiết kế thân có rãnh dọc chống xoay và rãnh ngang chống lún. 
  + Kích thước:  từ 7 đến 20 tương ứng Chiều dài: 110mm -&gt; 190mm. 
  + Góc cổ chuôi: phổ biến ở hai góc độ 135° hoặc 128°, phần đầu taper 12/14 có nhiều rãnh siêu nhỏ tăng sự kết nối với đầu xương đùi.
</t>
    </r>
    <r>
      <rPr>
        <b/>
        <sz val="13"/>
        <rFont val="Times New Roman"/>
        <family val="1"/>
      </rPr>
      <t xml:space="preserve"> 2. Đầu xương đùi (Head): </t>
    </r>
    <r>
      <rPr>
        <sz val="13"/>
        <rFont val="Times New Roman"/>
        <family val="1"/>
      </rPr>
      <t xml:space="preserve">
  + Chất liệu: Composite Ceramic
  + Kích thước: 32mm (-4, +0, +4); 36mm (-4, +0, +4).
</t>
    </r>
    <r>
      <rPr>
        <b/>
        <sz val="13"/>
        <rFont val="Times New Roman"/>
        <family val="1"/>
      </rPr>
      <t xml:space="preserve"> 3. Ổ cối (Cup): </t>
    </r>
    <r>
      <rPr>
        <sz val="13"/>
        <rFont val="Times New Roman"/>
        <family val="1"/>
      </rPr>
      <t xml:space="preserve">
  + Vật liệu: Titanium Alloy TA6V, bên ngoài được phủ 2 lớp Titanium và Calcium HydroxyApatite (HA), ổ cối được thiết kế cao hơn lớp đệm 2.6mm .Thiết kế 4 lỗ bắt vít trên một cung không đổi 120º. 
  + Kích cỡ: từ 46-62mm.
 </t>
    </r>
    <r>
      <rPr>
        <b/>
        <sz val="13"/>
        <rFont val="Times New Roman"/>
        <family val="1"/>
      </rPr>
      <t xml:space="preserve">4. Lớp đệm (Insert): </t>
    </r>
    <r>
      <rPr>
        <sz val="13"/>
        <rFont val="Times New Roman"/>
        <family val="1"/>
      </rPr>
      <t xml:space="preserve">
  + Chất liệu: Polyethylene được trộn với 0.1% Vitamine E.  Mặt vát 20° của lớp đệm. Cố định lớp đệm bằng 10 mấu chống xoay gắn vào vành của ổ cối. 
  + Kích thước của lớp đệm phổ biến cho các đầu xương đùi 32mm và 36mm.
 </t>
    </r>
    <r>
      <rPr>
        <b/>
        <sz val="13"/>
        <rFont val="Times New Roman"/>
        <family val="1"/>
      </rPr>
      <t xml:space="preserve">5. Vít ổ cối (Screw): </t>
    </r>
    <r>
      <rPr>
        <sz val="13"/>
        <rFont val="Times New Roman"/>
        <family val="1"/>
      </rPr>
      <t xml:space="preserve">
  + Chất liệu titanium TA6V, 
  + Đường kính 6.0mm, 
  + Chiều dài vít 20-50mm.
 - Tiêu chuẩn chất lượng: ISO, CE.  Xuất xứ: các nước thuộc nhóm G7.</t>
    </r>
  </si>
  <si>
    <r>
      <rPr>
        <b/>
        <sz val="13"/>
        <rFont val="Times New Roman"/>
        <family val="1"/>
      </rPr>
      <t>1. Ổ cối (Dual-mobility):</t>
    </r>
    <r>
      <rPr>
        <sz val="13"/>
        <rFont val="Times New Roman"/>
        <family val="1"/>
      </rPr>
      <t xml:space="preserve"> 
 - Vật liệu: Hợp kim. Lớp phủ: Xốp titan và hydroxyapatite. 
 - Kích cỡ: 42 – 64 với mỗi bước tăng 2 mm.
</t>
    </r>
    <r>
      <rPr>
        <b/>
        <sz val="13"/>
        <rFont val="Times New Roman"/>
        <family val="1"/>
      </rPr>
      <t xml:space="preserve"> 2. Lót ổ cối (Liner :Retentive mobile): </t>
    </r>
    <r>
      <rPr>
        <sz val="13"/>
        <rFont val="Times New Roman"/>
        <family val="1"/>
      </rPr>
      <t xml:space="preserve">
 - Vật liệu: Polyethylene 
 - Đường kính trong: 22.2mm và 28 mm. 
  - Đường kính ngoài: 
    + Từ 42 đến 46mm tương thích với chỏm với chỏm khớp 22.2mm.
    + Từ 48 đến 64mm tương thích với chỏm với chỏm khớp 28mm.
 3.Chỏm khớp (femoral head): </t>
    </r>
    <r>
      <rPr>
        <b/>
        <sz val="13"/>
        <rFont val="Times New Roman"/>
        <family val="1"/>
      </rPr>
      <t xml:space="preserve">
</t>
    </r>
    <r>
      <rPr>
        <sz val="13"/>
        <rFont val="Times New Roman"/>
        <family val="1"/>
      </rPr>
      <t xml:space="preserve">  - Vật liệu : Biolox Delta Ceramic. 
  - Đường kính đầu (head) : 28 (0, ±3.5), 32 (-4, 0, +4,+7), 36 (-4, 0, +4,+8), 40 (0, ±4,+8) mm.
</t>
    </r>
    <r>
      <rPr>
        <b/>
        <sz val="13"/>
        <rFont val="Times New Roman"/>
        <family val="1"/>
      </rPr>
      <t xml:space="preserve"> 4. Cuống khớp (Stem Harmony ): </t>
    </r>
    <r>
      <rPr>
        <sz val="13"/>
        <rFont val="Times New Roman"/>
        <family val="1"/>
      </rPr>
      <t xml:space="preserve">
  - Vật liệu : Hợp kim titannium. Lớp phủ bên ngoài : Hydroxyapatite. Cổ côn: 12/14 5°40'. Góc cổ chuôi: 129 độ. 
  - Kích thước chuôi: 9 -&gt; 20 tương tứng chiều dài 130mm -&gt;190mm
</t>
    </r>
    <r>
      <rPr>
        <b/>
        <sz val="13"/>
        <rFont val="Times New Roman"/>
        <family val="1"/>
      </rPr>
      <t xml:space="preserve"> 5. Vít ổ cối: </t>
    </r>
    <r>
      <rPr>
        <sz val="13"/>
        <rFont val="Times New Roman"/>
        <family val="1"/>
      </rPr>
      <t xml:space="preserve">
  - Vật liệu Titanium alloy 
  - Loại vít tự taro. Có đường kính 6.5mm. 
  - Chiều dài vít từ 15mm đến 60mm với mỗi bước tăng 5mm.</t>
    </r>
  </si>
  <si>
    <r>
      <rPr>
        <b/>
        <sz val="13"/>
        <rFont val="Times New Roman"/>
        <family val="1"/>
      </rPr>
      <t>1. Ổ cối</t>
    </r>
    <r>
      <rPr>
        <sz val="13"/>
        <rFont val="Times New Roman"/>
        <family val="1"/>
      </rPr>
      <t xml:space="preserve">: Vật liệu: Hợp kim. Phủ xốp titan và hydroxyapatite. Kích cỡ: 42 –&gt; 64  với mỗi bước tăng 2 mm
</t>
    </r>
    <r>
      <rPr>
        <b/>
        <sz val="13"/>
        <rFont val="Times New Roman"/>
        <family val="1"/>
      </rPr>
      <t>2. Lót ổ cối</t>
    </r>
    <r>
      <rPr>
        <sz val="13"/>
        <rFont val="Times New Roman"/>
        <family val="1"/>
      </rPr>
      <t xml:space="preserve">: Vật liệu: Polyethylene. Đường kính trong: 22.2mm, 28 mm. có thể chuyển động xoay trong ổ cối tích hợp
</t>
    </r>
    <r>
      <rPr>
        <b/>
        <sz val="13"/>
        <rFont val="Times New Roman"/>
        <family val="1"/>
      </rPr>
      <t>3.Chỏm khớp</t>
    </r>
    <r>
      <rPr>
        <sz val="13"/>
        <rFont val="Times New Roman"/>
        <family val="1"/>
      </rPr>
      <t xml:space="preserve"> : 
+ Vật liệu : Cobalt-chrome head,  Độ côn 12 / 14.
+  Đường kính đầu : 22.2mm -&gt; 36mm
</t>
    </r>
    <r>
      <rPr>
        <b/>
        <sz val="13"/>
        <rFont val="Times New Roman"/>
        <family val="1"/>
      </rPr>
      <t>4. Cuống khớp</t>
    </r>
    <r>
      <rPr>
        <sz val="13"/>
        <rFont val="Times New Roman"/>
        <family val="1"/>
      </rPr>
      <t xml:space="preserve">: 
+ Vật liệu : Hợp kim titannium. Lớp phủ bên ngoài : Hydroxyapatite. 
+ Cổ côn: 12/14, Góc cổ chuôi: 129 độ. 
+ Kích thước chuôi nhiều số: 9 -&gt; 20 tương ứng chiều dài từ  130mm -&gt; 190mm
</t>
    </r>
    <r>
      <rPr>
        <b/>
        <sz val="13"/>
        <rFont val="Times New Roman"/>
        <family val="1"/>
      </rPr>
      <t>5.  Vít ổ cối:</t>
    </r>
    <r>
      <rPr>
        <sz val="13"/>
        <rFont val="Times New Roman"/>
        <family val="1"/>
      </rPr>
      <t xml:space="preserve"> 
+ Vật liệu Titanium alloy. Loại vít tự taro. 
+ Đường kính 6.5mm. Chiều dài vít từ 15mm đến 60mm với mỗi bước tăng 5mm,</t>
    </r>
  </si>
  <si>
    <r>
      <rPr>
        <b/>
        <sz val="13"/>
        <rFont val="Times New Roman"/>
        <family val="1"/>
      </rPr>
      <t xml:space="preserve">1. Ổ cối (Dual-mobility): </t>
    </r>
    <r>
      <rPr>
        <sz val="13"/>
        <rFont val="Times New Roman"/>
        <family val="1"/>
      </rPr>
      <t xml:space="preserve">
- Vật liệu: Hợp kim, 
- Lớp phủ: Xốp titan và hydroxyapatit.
- Kích cỡ: 48 – 64 mm với mỗi bước tăng 2 mm
</t>
    </r>
    <r>
      <rPr>
        <b/>
        <sz val="13"/>
        <rFont val="Times New Roman"/>
        <family val="1"/>
      </rPr>
      <t xml:space="preserve">2. Lót ổ cối (Liner :Retentive mobile): </t>
    </r>
    <r>
      <rPr>
        <sz val="13"/>
        <rFont val="Times New Roman"/>
        <family val="1"/>
      </rPr>
      <t xml:space="preserve">
- Vật liệu: liên kết chéo cao phân tử Polyetylen 
- Đường kính trong: 28 mm. có thể chuyển động xoay trong ổ cối tích hợp
- Đường kính ngoài từ 48 đến 64mm sử dụng với chỏm khớp 28mm.
</t>
    </r>
    <r>
      <rPr>
        <b/>
        <sz val="13"/>
        <rFont val="Times New Roman"/>
        <family val="1"/>
      </rPr>
      <t xml:space="preserve">3.Chỏm khớp (femoral head): </t>
    </r>
    <r>
      <rPr>
        <sz val="13"/>
        <rFont val="Times New Roman"/>
        <family val="1"/>
      </rPr>
      <t xml:space="preserve">
- Vật liệu : Cobalt-chrome head, Độ côn 12 / 14 5°40’ taper. 
- Đường kính đầu (head) 28 (0, ±3.5, +7,)mm
</t>
    </r>
    <r>
      <rPr>
        <b/>
        <sz val="13"/>
        <rFont val="Times New Roman"/>
        <family val="1"/>
      </rPr>
      <t xml:space="preserve">4. Cuống khớp (Stem Harmony ): </t>
    </r>
    <r>
      <rPr>
        <sz val="13"/>
        <rFont val="Times New Roman"/>
        <family val="1"/>
      </rPr>
      <t xml:space="preserve">
- Vật liệu : Hợp kim titannium
- Lớp phủ bên ngoài : Hydroxyapatite. Cổ côn: 12/14. 
- Góc cổ chuôi: 129 độ. 
- Kích thước: 9 -&gt;20 tương ứng chiều dài 130mm -&gt; 190mm
</t>
    </r>
    <r>
      <rPr>
        <b/>
        <sz val="13"/>
        <rFont val="Times New Roman"/>
        <family val="1"/>
      </rPr>
      <t xml:space="preserve">5.  Vít ổ cối: </t>
    </r>
    <r>
      <rPr>
        <sz val="13"/>
        <rFont val="Times New Roman"/>
        <family val="1"/>
      </rPr>
      <t xml:space="preserve">
- Vật liệu Titanium alloy 
- Loại vít tự taro. 
- Đường kính 6.5mm. 
- Chiều dài vít từ 15mm đến 60mm với mỗi bước tăng 5mm,</t>
    </r>
  </si>
  <si>
    <r>
      <rPr>
        <b/>
        <sz val="13"/>
        <rFont val="Times New Roman"/>
        <family val="1"/>
      </rPr>
      <t xml:space="preserve">1.Cuống xương đùi (Stem): </t>
    </r>
    <r>
      <rPr>
        <sz val="13"/>
        <rFont val="Times New Roman"/>
        <family val="1"/>
      </rPr>
      <t xml:space="preserve">
  + Kích cỡ 1-7, tương ứng chiều dài 111mm -&gt;144mm. 
  + Mặt cắt thân chuôi hình bầu dục. Thân chuôi có rãnh dọc. 
  + Vật liệu: anodized TA6V, phủ Hydroxyapatite toàn thân (HAP). 
  + Góc cổ chuôi (Neck Angle): 137 độ, taper 10/12. 
</t>
    </r>
    <r>
      <rPr>
        <b/>
        <sz val="13"/>
        <rFont val="Times New Roman"/>
        <family val="1"/>
      </rPr>
      <t xml:space="preserve"> 2. Đầu xương đùi (Femoral head): </t>
    </r>
    <r>
      <rPr>
        <sz val="13"/>
        <rFont val="Times New Roman"/>
        <family val="1"/>
      </rPr>
      <t xml:space="preserve">
  + Chất liệu: hợp kim 
   + Kích cỡ 22.2mm, 28mm. 
</t>
    </r>
    <r>
      <rPr>
        <b/>
        <sz val="13"/>
        <rFont val="Times New Roman"/>
        <family val="1"/>
      </rPr>
      <t xml:space="preserve"> 3. Ổ cối </t>
    </r>
    <r>
      <rPr>
        <sz val="13"/>
        <rFont val="Times New Roman"/>
        <family val="1"/>
      </rPr>
      <t xml:space="preserve">dạng vòm trụ được phủ 2 lớp Titanium và Hydroxyapatite (HA)
  Kích cỡ: từ 42 - 64 mm. 
</t>
    </r>
    <r>
      <rPr>
        <b/>
        <sz val="13"/>
        <rFont val="Times New Roman"/>
        <family val="1"/>
      </rPr>
      <t xml:space="preserve"> 4. Lớp đệm (Insert): </t>
    </r>
    <r>
      <rPr>
        <sz val="13"/>
        <rFont val="Times New Roman"/>
        <family val="1"/>
      </rPr>
      <t xml:space="preserve">
  + Chất liệu: Hợp chất cao phân tử Polyethylene (UHMWPE). 
 - Tiêu chuẩn chất lượng:  ISO, CE. 
 - Xuất xứ: các nước thuộc nhóm G7.</t>
    </r>
  </si>
  <si>
    <r>
      <rPr>
        <b/>
        <sz val="13"/>
        <rFont val="Times New Roman"/>
        <family val="1"/>
      </rPr>
      <t xml:space="preserve">1. Ổ cối (Dual-mobility): </t>
    </r>
    <r>
      <rPr>
        <sz val="13"/>
        <rFont val="Times New Roman"/>
        <family val="1"/>
      </rPr>
      <t xml:space="preserve">
- Vật liệu: Hợp kim. Lớp phủ: Xốp titan và hydroxyapatit.
- Kích cỡ: 48 – 64 mm với mỗi bước tăng 2 mm
</t>
    </r>
    <r>
      <rPr>
        <b/>
        <sz val="13"/>
        <rFont val="Times New Roman"/>
        <family val="1"/>
      </rPr>
      <t xml:space="preserve">2. Lót ổ cối (Liner :Retentive mobile): </t>
    </r>
    <r>
      <rPr>
        <sz val="13"/>
        <rFont val="Times New Roman"/>
        <family val="1"/>
      </rPr>
      <t xml:space="preserve">
- Vật liệu: liên kết chéo cao phân tử Polyetylen 
- Đường kính trong: 28 mm. có thể chuyển động xoay trong ổ cối tích hợp
- Đường kính ngoài từ 48 đến 64mm sử dụng với chỏm khớp 28mm.
</t>
    </r>
    <r>
      <rPr>
        <b/>
        <sz val="13"/>
        <rFont val="Times New Roman"/>
        <family val="1"/>
      </rPr>
      <t xml:space="preserve">3. Chỏm khớp (femoral head): </t>
    </r>
    <r>
      <rPr>
        <sz val="13"/>
        <rFont val="Times New Roman"/>
        <family val="1"/>
      </rPr>
      <t xml:space="preserve">
- Vật liệu :  Biolox Delta Ceramic. 
- Đường kính đầu (head) : 28 (0, ±3.5)
</t>
    </r>
    <r>
      <rPr>
        <b/>
        <sz val="13"/>
        <rFont val="Times New Roman"/>
        <family val="1"/>
      </rPr>
      <t xml:space="preserve">4. Cuống khớp (Stem Harmony ): </t>
    </r>
    <r>
      <rPr>
        <sz val="13"/>
        <rFont val="Times New Roman"/>
        <family val="1"/>
      </rPr>
      <t xml:space="preserve">
- Vật liệu : Hợp kim titannium 
- Lớp phủ bên ngoài : Hydroxyapatite. Cổ côn: 12/14. 
- Góc cổ chuôi: 129 độ. 
- Kích thước: 9 -&gt;20 tương ứng chiều dài 130mm -&gt; 190mm; .
</t>
    </r>
    <r>
      <rPr>
        <b/>
        <sz val="13"/>
        <rFont val="Times New Roman"/>
        <family val="1"/>
      </rPr>
      <t xml:space="preserve">5. Vít ổ cối: </t>
    </r>
    <r>
      <rPr>
        <sz val="13"/>
        <rFont val="Times New Roman"/>
        <family val="1"/>
      </rPr>
      <t xml:space="preserve">
- Vật liệu Titanium alloy 
- Loại vít tự taro. 
- Có đường kính 6.5mm. 
- Chiều dài vít từ 15mm đến 60mm với mỗi bước tăng 5mm,</t>
    </r>
  </si>
  <si>
    <r>
      <rPr>
        <b/>
        <sz val="13"/>
        <rFont val="Times New Roman"/>
        <family val="1"/>
      </rPr>
      <t>1. Cuống khớp:</t>
    </r>
    <r>
      <rPr>
        <sz val="13"/>
        <rFont val="Times New Roman"/>
        <family val="1"/>
      </rPr>
      <t xml:space="preserve">
- Chất liệu Ti6Al4V
- Lớp phủ Titanium nguyên chất xốp
- Góc cổ chuôi (Neck Angle) : 135º, cổ côn 12/14 
- Kích cỡ: 10 kích cỡ 6,25 -&gt; 20 tương ứng chiều dài 137mm -&gt;162,5mm
- Offset: có 2 offset Standard; Lateralized 
</t>
    </r>
    <r>
      <rPr>
        <b/>
        <sz val="13"/>
        <rFont val="Times New Roman"/>
        <family val="1"/>
      </rPr>
      <t>2. Đầu chỏm xương đùi:</t>
    </r>
    <r>
      <rPr>
        <sz val="13"/>
        <rFont val="Times New Roman"/>
        <family val="1"/>
      </rPr>
      <t xml:space="preserve">
- Chất liệu: Hỗn hợp thép không rỉ nitro hóa cao PM734 - ISO5832/9
- Đường kính: 22mm (-2; 0; +2), 28mm (-3,5; 0; +3,5; +7).
</t>
    </r>
    <r>
      <rPr>
        <b/>
        <sz val="13"/>
        <rFont val="Times New Roman"/>
        <family val="1"/>
      </rPr>
      <t xml:space="preserve">3. Ổ cối (Shell): </t>
    </r>
    <r>
      <rPr>
        <sz val="13"/>
        <rFont val="Times New Roman"/>
        <family val="1"/>
      </rPr>
      <t xml:space="preserve">
- Chất liệu: hợp kim Titanium Aluminium Vanadium (Ti6Al4V),
Lớp phủ: 500µm Titanium nguyên chất bằng công nghệ phun Plasma.
- Kích cỡ : có 15 kích cỡ từ 42–70mm với mỗi bước tăng 2mm. 
- Kết cấu: có hệ thống khóa giữ chặt lớp đệm, có nút đậy vít có thể tháo rời.
</t>
    </r>
    <r>
      <rPr>
        <b/>
        <sz val="13"/>
        <rFont val="Times New Roman"/>
        <family val="1"/>
      </rPr>
      <t xml:space="preserve">4. Lớp lót kim loại: </t>
    </r>
    <r>
      <rPr>
        <sz val="13"/>
        <rFont val="Times New Roman"/>
        <family val="1"/>
      </rPr>
      <t xml:space="preserve">
- Chất liệu: hợp kim thép không gỉ 
</t>
    </r>
    <r>
      <rPr>
        <b/>
        <sz val="13"/>
        <rFont val="Times New Roman"/>
        <family val="1"/>
      </rPr>
      <t>5.Lớp đệm Acorn:</t>
    </r>
    <r>
      <rPr>
        <sz val="13"/>
        <rFont val="Times New Roman"/>
        <family val="1"/>
      </rPr>
      <t xml:space="preserve"> 
- Chất liệu: Polyethylene cao phân tử 
- Đường kính trong: 22mm, 28mm.
- Đường kính ngoài: có 5 kích thước kết hợp với lớp lót kim loại 
</t>
    </r>
    <r>
      <rPr>
        <b/>
        <sz val="13"/>
        <rFont val="Times New Roman"/>
        <family val="1"/>
      </rPr>
      <t>6. Vít ổ cối (Screw)</t>
    </r>
    <r>
      <rPr>
        <sz val="13"/>
        <rFont val="Times New Roman"/>
        <family val="1"/>
      </rPr>
      <t>: Titanium đường kính 6.5mm
chiều dài: 20 -&gt;50mm (mỗi bước tăng 5mm), 50-&gt; 60mm (mỗi bước tăng 10mm).</t>
    </r>
  </si>
  <si>
    <r>
      <rPr>
        <b/>
        <sz val="13"/>
        <rFont val="Times New Roman"/>
        <family val="1"/>
      </rPr>
      <t xml:space="preserve">1. Chuôi khớp </t>
    </r>
    <r>
      <rPr>
        <sz val="13"/>
        <rFont val="Times New Roman"/>
        <family val="1"/>
      </rPr>
      <t xml:space="preserve">không xi măng, cổ chuôi 12/14
 - Góc cổ chuôi 135 độ 
 - Chất liệu Titanium,  thân chuôi được phủ lớp HA 
 - Kích cỡ chuôi 8 -&gt; 18 chiều dài các cỡ 
- Chuôi có các rãnh ngang ở đầu gần và rãnh dọc ở đầu xa 
</t>
    </r>
    <r>
      <rPr>
        <b/>
        <sz val="13"/>
        <rFont val="Times New Roman"/>
        <family val="1"/>
      </rPr>
      <t>2. Chén</t>
    </r>
    <r>
      <rPr>
        <sz val="13"/>
        <rFont val="Times New Roman"/>
        <family val="1"/>
      </rPr>
      <t xml:space="preserve"> hình bán cầu, đỉnh phẳng. 
 - Kích cỡ: 42mm -&gt; 66mm
</t>
    </r>
    <r>
      <rPr>
        <b/>
        <sz val="13"/>
        <rFont val="Times New Roman"/>
        <family val="1"/>
      </rPr>
      <t>3. Lớp đệm</t>
    </r>
    <r>
      <rPr>
        <sz val="13"/>
        <rFont val="Times New Roman"/>
        <family val="1"/>
      </rPr>
      <t xml:space="preserve">
- Chất liệu Biolox Delta,
- Đường kính trong 32mm - &gt;40mm
</t>
    </r>
    <r>
      <rPr>
        <b/>
        <sz val="13"/>
        <rFont val="Times New Roman"/>
        <family val="1"/>
      </rPr>
      <t xml:space="preserve">4. Đầu chỏm xương đùi </t>
    </r>
    <r>
      <rPr>
        <sz val="13"/>
        <rFont val="Times New Roman"/>
        <family val="1"/>
      </rPr>
      <t xml:space="preserve">
 - Chất liệu Delta Alumina Ceramic 
 - Đường kính 28mm -&gt; 36mm
</t>
    </r>
    <r>
      <rPr>
        <b/>
        <sz val="13"/>
        <rFont val="Times New Roman"/>
        <family val="1"/>
      </rPr>
      <t>5.Vít:</t>
    </r>
    <r>
      <rPr>
        <sz val="13"/>
        <rFont val="Times New Roman"/>
        <family val="1"/>
      </rPr>
      <t xml:space="preserve">
 - Chất liệu Titanium
 - Đường kính 6,5mm,
 - Chiều dài  20mm-&gt;50mm </t>
    </r>
  </si>
  <si>
    <r>
      <rPr>
        <b/>
        <sz val="13"/>
        <rFont val="Times New Roman"/>
        <family val="1"/>
      </rPr>
      <t xml:space="preserve">1. Ổ cối (Shell Alril): </t>
    </r>
    <r>
      <rPr>
        <sz val="13"/>
        <rFont val="Times New Roman"/>
        <family val="1"/>
      </rPr>
      <t xml:space="preserve">
- Vật liệu: Hợp kim titan 
- Lớp phủ: Xốp titan và hydroxyapatit. 
2</t>
    </r>
    <r>
      <rPr>
        <b/>
        <sz val="13"/>
        <rFont val="Times New Roman"/>
        <family val="1"/>
      </rPr>
      <t xml:space="preserve">. Lót ổ cối (Liner): </t>
    </r>
    <r>
      <rPr>
        <sz val="13"/>
        <rFont val="Times New Roman"/>
        <family val="1"/>
      </rPr>
      <t xml:space="preserve">
- Vật liệu: gốm  BIOLOX delta  hoặc Vật liệu: liên kết chéo cao phân tử polyethylene Crosslinked có gờ chống trật khớp 10 độ.
-  Đường kính ngoài: 40mm-&gt; 64mm
3. </t>
    </r>
    <r>
      <rPr>
        <b/>
        <sz val="13"/>
        <rFont val="Times New Roman"/>
        <family val="1"/>
      </rPr>
      <t xml:space="preserve">Chỏm khớp (femoral head): </t>
    </r>
    <r>
      <rPr>
        <sz val="13"/>
        <rFont val="Times New Roman"/>
        <family val="1"/>
      </rPr>
      <t xml:space="preserve">
- Vật liệu :  Biolox Delta Ceramic. 
- Đường kính đầu (head) : 28 (0, ±3.5), 32 (-4, 0, +4,+7), 36 (-4, 0, +4,+8), 40 (0, ±4,+8) mm.
</t>
    </r>
    <r>
      <rPr>
        <b/>
        <sz val="13"/>
        <rFont val="Times New Roman"/>
        <family val="1"/>
      </rPr>
      <t>4. Cuống khớp (Stem costom)</t>
    </r>
    <r>
      <rPr>
        <sz val="13"/>
        <rFont val="Times New Roman"/>
        <family val="1"/>
      </rPr>
      <t xml:space="preserve">: 
- Vật liệu : </t>
    </r>
    <r>
      <rPr>
        <b/>
        <sz val="13"/>
        <rFont val="Times New Roman"/>
        <family val="1"/>
      </rPr>
      <t xml:space="preserve">Hợp kim titannium </t>
    </r>
    <r>
      <rPr>
        <sz val="13"/>
        <rFont val="Times New Roman"/>
        <family val="1"/>
      </rPr>
      <t xml:space="preserve">
- Lớp phủ bên ngoài : Hydroxyapatite. 
- Cổ côn: 12/14. 
</t>
    </r>
    <r>
      <rPr>
        <b/>
        <sz val="13"/>
        <rFont val="Times New Roman"/>
        <family val="1"/>
      </rPr>
      <t xml:space="preserve">5. Vít ổ cối: </t>
    </r>
    <r>
      <rPr>
        <sz val="13"/>
        <rFont val="Times New Roman"/>
        <family val="1"/>
      </rPr>
      <t xml:space="preserve">
- Vật liệu Titanium alloy 
- Loại vít tự taro. 
- Có đường kính 6.5mm. 
- Chiều dài vít từ 15mm đến 60mm với mỗi bước tăng 5mm, </t>
    </r>
  </si>
  <si>
    <r>
      <rPr>
        <b/>
        <sz val="13"/>
        <rFont val="Times New Roman"/>
        <family val="1"/>
      </rPr>
      <t>1. Chuôi khớp không xi măng</t>
    </r>
    <r>
      <rPr>
        <sz val="13"/>
        <rFont val="Times New Roman"/>
        <family val="1"/>
      </rPr>
      <t xml:space="preserve">
 -  Cổ chuôi 12/14, Góc cổ chuôi 135 độ 
 - Chất liệu Titanium, phủ HA 
 - Kích cỡ chuôi 8-&gt; 18 chiều dài các cỡ
 - Chuôi có các rãnh ngang ở đầu gần và rãnh dọc ở đầu xa 
</t>
    </r>
    <r>
      <rPr>
        <b/>
        <sz val="13"/>
        <rFont val="Times New Roman"/>
        <family val="1"/>
      </rPr>
      <t xml:space="preserve">2. Chén hình bán cầu, đỉnh phẳng. </t>
    </r>
    <r>
      <rPr>
        <sz val="13"/>
        <rFont val="Times New Roman"/>
        <family val="1"/>
      </rPr>
      <t xml:space="preserve">
  - Vỏ chén bằng Titanium được phun plasma lớp titan nhám và lớp HA 
  - Có 3 lỗ bắt vít
  - Có 13 kích cỡ từ 42mm-&gt; 66mm
</t>
    </r>
    <r>
      <rPr>
        <b/>
        <sz val="13"/>
        <rFont val="Times New Roman"/>
        <family val="1"/>
      </rPr>
      <t>3. Lớp đệm</t>
    </r>
    <r>
      <rPr>
        <sz val="13"/>
        <rFont val="Times New Roman"/>
        <family val="1"/>
      </rPr>
      <t xml:space="preserve"> có bờ chống trật 15 độ
</t>
    </r>
    <r>
      <rPr>
        <b/>
        <sz val="13"/>
        <rFont val="Times New Roman"/>
        <family val="1"/>
      </rPr>
      <t xml:space="preserve">4. Đầu chỏm xương đùi: </t>
    </r>
    <r>
      <rPr>
        <sz val="13"/>
        <rFont val="Times New Roman"/>
        <family val="1"/>
      </rPr>
      <t xml:space="preserve">
 - Chất liệu Delta Alumina Ceramic 
 - Đường kính  28mm -&gt; 36mm 
</t>
    </r>
    <r>
      <rPr>
        <b/>
        <sz val="13"/>
        <rFont val="Times New Roman"/>
        <family val="1"/>
      </rPr>
      <t>5.Vít</t>
    </r>
    <r>
      <rPr>
        <sz val="13"/>
        <rFont val="Times New Roman"/>
        <family val="1"/>
      </rPr>
      <t>: Chất liệu Titanium
 - Đường kính 6,5mm
 - Chiều dài các cỡ  
 - Côn 24 độ</t>
    </r>
  </si>
  <si>
    <r>
      <t xml:space="preserve"> -  </t>
    </r>
    <r>
      <rPr>
        <b/>
        <sz val="13"/>
        <rFont val="Times New Roman"/>
        <family val="1"/>
      </rPr>
      <t>Cuống khớp</t>
    </r>
    <r>
      <rPr>
        <sz val="13"/>
        <rFont val="Times New Roman"/>
        <family val="1"/>
      </rPr>
      <t xml:space="preserve">: Vật liệu : Titanium alloy.      
 + Thiết kế phù hợp với giải phẫu giúp bảo tồn xương
 +  Kích cỡ chuôi: 3-&gt; 10, chiều dài các cỡ 
 + Góc cổ chuôi: 125-&gt;135độ. cổ côn 12/14 mm
 + Chuôi dạng không cổ, lớp phủ Titanium Plasma 
 - </t>
    </r>
    <r>
      <rPr>
        <b/>
        <sz val="13"/>
        <rFont val="Times New Roman"/>
        <family val="1"/>
      </rPr>
      <t>Ổ cối:</t>
    </r>
    <r>
      <rPr>
        <sz val="13"/>
        <rFont val="Times New Roman"/>
        <family val="1"/>
      </rPr>
      <t xml:space="preserve">
 + Vật liệu : Titanium alloy lớp phủ Titanium Plasma Spray
 +  Có thể lắp được với cả 2 loại lớp đệm PE và Ceramic.
 + Có thể gắn thêm đai cố định xung quanh viền ổ cối giúp cố định ổ cối   
 + Kích cỡ : 40 –&gt; 74 mm
-  </t>
    </r>
    <r>
      <rPr>
        <b/>
        <sz val="13"/>
        <rFont val="Times New Roman"/>
        <family val="1"/>
      </rPr>
      <t>Lớp đệm</t>
    </r>
    <r>
      <rPr>
        <sz val="13"/>
        <rFont val="Times New Roman"/>
        <family val="1"/>
      </rPr>
      <t xml:space="preserve"> 
 + Vật liệu : Polyetylene cao phân tử 
 + Đường kính trong : 28 -&gt;  32 mm.
 + Đường kính ngoài : phù hợp với ổ cối có đường kính  40–74mm 
 </t>
    </r>
    <r>
      <rPr>
        <b/>
        <sz val="13"/>
        <rFont val="Times New Roman"/>
        <family val="1"/>
      </rPr>
      <t xml:space="preserve">- Đầu chỏm xương đùi </t>
    </r>
    <r>
      <rPr>
        <sz val="13"/>
        <rFont val="Times New Roman"/>
        <family val="1"/>
      </rPr>
      <t xml:space="preserve">
 + Vật liệu : REX Steel.
 + Đường kính: 28 -&gt; 32mm </t>
    </r>
  </si>
  <si>
    <r>
      <rPr>
        <b/>
        <sz val="13"/>
        <rFont val="Times New Roman"/>
        <family val="1"/>
      </rPr>
      <t xml:space="preserve">1. Cuống xương đùi (Stem): </t>
    </r>
    <r>
      <rPr>
        <sz val="13"/>
        <rFont val="Times New Roman"/>
        <family val="1"/>
      </rPr>
      <t xml:space="preserve">
  + Vật liệu: Titanium Alloy TA6V, bên ngoài được phủ  titanium và Calcium Hydroxyapatide (HA), thiết kế thân có rãnh dọc chống xoay và rãnh ngang chống lún. 
  + Kích thước: từ 7 đến 20 tương ứng Chiều dài: 110mm -&gt;190mm. 
  + Góc cổ chuôi: phổ biến ở hai góc độ 135° hoặc 128°, 
  + Phần đầu taper 12/14 
</t>
    </r>
    <r>
      <rPr>
        <b/>
        <sz val="13"/>
        <rFont val="Times New Roman"/>
        <family val="1"/>
      </rPr>
      <t xml:space="preserve"> 2. Đầu xương đùi (Head):</t>
    </r>
    <r>
      <rPr>
        <sz val="13"/>
        <rFont val="Times New Roman"/>
        <family val="1"/>
      </rPr>
      <t xml:space="preserve"> 
  + Vật liệu: Co-Cr
  + Đường kính 32mm (-4, +0, +4, +8); 
   + Đường kính 36mm (-4, +0, +4, +8).
</t>
    </r>
    <r>
      <rPr>
        <b/>
        <sz val="13"/>
        <rFont val="Times New Roman"/>
        <family val="1"/>
      </rPr>
      <t xml:space="preserve"> 3. Ổ cối (Cup): </t>
    </r>
    <r>
      <rPr>
        <sz val="13"/>
        <rFont val="Times New Roman"/>
        <family val="1"/>
      </rPr>
      <t xml:space="preserve">
  + Vật liệu: Titanium Alloy TA6V, bên ngoài được phủ 2 lớp Titanium và Calcium HydroxyApatite (HA). 
  + Kích cỡ: từ 46-62mm. 
</t>
    </r>
    <r>
      <rPr>
        <b/>
        <sz val="13"/>
        <rFont val="Times New Roman"/>
        <family val="1"/>
      </rPr>
      <t xml:space="preserve"> 4. Lớp đệm (Insert) : </t>
    </r>
    <r>
      <rPr>
        <sz val="13"/>
        <rFont val="Times New Roman"/>
        <family val="1"/>
      </rPr>
      <t xml:space="preserve">
  + Chất liệu: Polyethylene được trộn với 0.1% Vitamine E
  + Kích thước của lớp đệm phổ biến cho các đầu xương đùi 32mm và 36mm. 
</t>
    </r>
    <r>
      <rPr>
        <b/>
        <sz val="13"/>
        <rFont val="Times New Roman"/>
        <family val="1"/>
      </rPr>
      <t xml:space="preserve"> 5. Vít ổ cối (Screw): </t>
    </r>
    <r>
      <rPr>
        <sz val="13"/>
        <rFont val="Times New Roman"/>
        <family val="1"/>
      </rPr>
      <t xml:space="preserve">
  + Chất liệu titanium TA6V, 
  + Đường kính 6.0mm, 
  + Chiều dài vít 20-50mm.
 - Tiêu chuẩn chất lượng: ISO, CE. 
 - Xuất xứ: các nước thuộc nhóm G7.</t>
    </r>
  </si>
  <si>
    <r>
      <rPr>
        <b/>
        <sz val="13"/>
        <rFont val="Times New Roman"/>
        <family val="1"/>
      </rPr>
      <t xml:space="preserve">1. Chỏm </t>
    </r>
    <r>
      <rPr>
        <sz val="13"/>
        <rFont val="Times New Roman"/>
        <family val="1"/>
      </rPr>
      <t xml:space="preserve">
 + Lớp đệm: được thiết kế lắp sẵn với nhau; chỏm chuyển động bên trong lớp đệm, lớp đệm chuyển động bên trong ổ cối, tạo thành chuyển động kép. 
 + Chỏm Ceramic Ceralepine đường kính 28mm tương ứng ổ cối size 48-60mm, bước tăng 2mm.
 + Tiệt trùng sẵn bằng tia gamma.
</t>
    </r>
    <r>
      <rPr>
        <b/>
        <sz val="13"/>
        <rFont val="Times New Roman"/>
        <family val="1"/>
      </rPr>
      <t xml:space="preserve">2. Ổ cối (cup): </t>
    </r>
    <r>
      <rPr>
        <sz val="13"/>
        <rFont val="Times New Roman"/>
        <family val="1"/>
      </rPr>
      <t xml:space="preserve">
 + Bề mặt ngoài có 2 lớp: lớp bên dưới phủ bột titanium, lớp bên trên phủ lớp hydroxyapatite toàn phần, 
 + Đỉnh ổ cối có 4 đinh chống lật và xoay. 
 + Vật liệu: Hợp kim Cobalt - Chrome - molybdenum. 
 + Kích cỡ: 44-60 mm với bước tăng 2 mm. 
 + Chén đóng ổ cối được thiết kế gắn sẵn với cup, đóng gói tiệt trùng sẵn bằng tia gamma.
</t>
    </r>
    <r>
      <rPr>
        <b/>
        <sz val="13"/>
        <rFont val="Times New Roman"/>
        <family val="1"/>
      </rPr>
      <t xml:space="preserve">3. Chuôi xương đùi (cuống xương đùi): </t>
    </r>
    <r>
      <rPr>
        <sz val="13"/>
        <rFont val="Times New Roman"/>
        <family val="1"/>
      </rPr>
      <t xml:space="preserve">
 + Góc cổ chuôi 135 độ. 
 + Vật liệu: hợp kim Titanium Aluminium  Vanadium, được phủ 2 lớp gồm 1 lớp bột titanium và 1 lớp hydroxyapatite. 
 + Cổ chuôi 12/14 5 độ 40 phút, hình ê-líp và được đánh bóng gương. 
 + Kích thước: 9-&gt;16 tương ứng chiều dài:130mm -&gt; 170mm. 
 + Tiệt trùng sẵn bằng tia gamma.</t>
    </r>
  </si>
  <si>
    <r>
      <t xml:space="preserve">- </t>
    </r>
    <r>
      <rPr>
        <b/>
        <sz val="13"/>
        <rFont val="Times New Roman"/>
        <family val="1"/>
      </rPr>
      <t>Cuống khớp</t>
    </r>
    <r>
      <rPr>
        <sz val="13"/>
        <rFont val="Times New Roman"/>
        <family val="1"/>
      </rPr>
      <t xml:space="preserve"> không xi măng chất liệu hợp kim titanium phủ HA và phủ Ti-plasma. 
 + Chiều dài chuôi từ 119 mm -&gt; 171 mm, góc cổ chuôi 126 độ -&gt; 145 độ. 
- </t>
    </r>
    <r>
      <rPr>
        <b/>
        <sz val="13"/>
        <rFont val="Times New Roman"/>
        <family val="1"/>
      </rPr>
      <t>Chỏm khớp</t>
    </r>
    <r>
      <rPr>
        <sz val="13"/>
        <rFont val="Times New Roman"/>
        <family val="1"/>
      </rPr>
      <t xml:space="preserve"> phù hợp cổ côn 12/14 chất liệu CobaltChrome 
- </t>
    </r>
    <r>
      <rPr>
        <b/>
        <sz val="13"/>
        <rFont val="Times New Roman"/>
        <family val="1"/>
      </rPr>
      <t xml:space="preserve">Ổ cối </t>
    </r>
    <r>
      <rPr>
        <sz val="13"/>
        <rFont val="Times New Roman"/>
        <family val="1"/>
      </rPr>
      <t xml:space="preserve">chất liệu hợp kim Titanium 6Al-4V
- </t>
    </r>
    <r>
      <rPr>
        <b/>
        <sz val="13"/>
        <rFont val="Times New Roman"/>
        <family val="1"/>
      </rPr>
      <t xml:space="preserve">Lót ổ cối </t>
    </r>
    <r>
      <rPr>
        <sz val="13"/>
        <rFont val="Times New Roman"/>
        <family val="1"/>
      </rPr>
      <t xml:space="preserve">chất liệu XLPE -Crosslinked Polyethylene hoặc tương đương
- </t>
    </r>
    <r>
      <rPr>
        <b/>
        <sz val="13"/>
        <rFont val="Times New Roman"/>
        <family val="1"/>
      </rPr>
      <t>Vít ổ cố</t>
    </r>
    <r>
      <rPr>
        <sz val="13"/>
        <rFont val="Times New Roman"/>
        <family val="1"/>
      </rPr>
      <t>i chất liệu titan dài từ 15mm -&gt; 70 mm</t>
    </r>
  </si>
  <si>
    <r>
      <rPr>
        <b/>
        <sz val="13"/>
        <rFont val="Times New Roman"/>
        <family val="1"/>
      </rPr>
      <t>1. Chuôi cánh tay</t>
    </r>
    <r>
      <rPr>
        <sz val="13"/>
        <rFont val="Times New Roman"/>
        <family val="1"/>
      </rPr>
      <t xml:space="preserve"> có xi măng vật liệu : Ti6Al4V
</t>
    </r>
    <r>
      <rPr>
        <b/>
        <sz val="13"/>
        <rFont val="Times New Roman"/>
        <family val="1"/>
      </rPr>
      <t>2. Đầu cánh tay</t>
    </r>
    <r>
      <rPr>
        <sz val="13"/>
        <rFont val="Times New Roman"/>
        <family val="1"/>
      </rPr>
      <t xml:space="preserve"> với khoá vật liệu: hợp kim Ti6AI4V cùng với vít khoá
Có 1 size: medium.
</t>
    </r>
    <r>
      <rPr>
        <b/>
        <sz val="13"/>
        <rFont val="Times New Roman"/>
        <family val="1"/>
      </rPr>
      <t>3. Chỏm</t>
    </r>
    <r>
      <rPr>
        <sz val="13"/>
        <rFont val="Times New Roman"/>
        <family val="1"/>
      </rPr>
      <t xml:space="preserve">: Cấu tạo bởi hợp kim CoCrMo với giá đỡ khoá Titan 
</t>
    </r>
    <r>
      <rPr>
        <b/>
        <sz val="13"/>
        <rFont val="Times New Roman"/>
        <family val="1"/>
      </rPr>
      <t xml:space="preserve">4. Xi măng </t>
    </r>
    <r>
      <rPr>
        <sz val="13"/>
        <rFont val="Times New Roman"/>
        <family val="1"/>
      </rPr>
      <t>kháng sinh với Gentamicine Cemex</t>
    </r>
  </si>
  <si>
    <r>
      <rPr>
        <b/>
        <sz val="13"/>
        <rFont val="Times New Roman"/>
        <family val="1"/>
      </rPr>
      <t xml:space="preserve">1. Chuôi </t>
    </r>
    <r>
      <rPr>
        <sz val="13"/>
        <rFont val="Times New Roman"/>
        <family val="1"/>
      </rPr>
      <t xml:space="preserve">cánh tay không xi măng chất liệu: Ti6Al4V
</t>
    </r>
    <r>
      <rPr>
        <b/>
        <sz val="13"/>
        <rFont val="Times New Roman"/>
        <family val="1"/>
      </rPr>
      <t>2. Đầu</t>
    </r>
    <r>
      <rPr>
        <sz val="13"/>
        <rFont val="Times New Roman"/>
        <family val="1"/>
      </rPr>
      <t xml:space="preserve"> cánh tay với khoá vật liệu: hợp kim Ti6AI4V cùng với vít khoá
</t>
    </r>
    <r>
      <rPr>
        <b/>
        <sz val="13"/>
        <rFont val="Times New Roman"/>
        <family val="1"/>
      </rPr>
      <t>3. Ổ chảo</t>
    </r>
    <r>
      <rPr>
        <sz val="13"/>
        <rFont val="Times New Roman"/>
        <family val="1"/>
      </rPr>
      <t xml:space="preserve">: Có 3 chốt khoá cấu tạo Polyethylene cao phân tử 
</t>
    </r>
    <r>
      <rPr>
        <b/>
        <sz val="13"/>
        <rFont val="Times New Roman"/>
        <family val="1"/>
      </rPr>
      <t xml:space="preserve">4. Chỏm: </t>
    </r>
    <r>
      <rPr>
        <sz val="13"/>
        <rFont val="Times New Roman"/>
        <family val="1"/>
      </rPr>
      <t xml:space="preserve">Cấu tạo bởi chỏm khớp: hợp kim CoCrMo với giá đỡ khoá chất liệu Titan </t>
    </r>
  </si>
  <si>
    <r>
      <rPr>
        <b/>
        <sz val="13"/>
        <rFont val="Times New Roman"/>
        <family val="1"/>
      </rPr>
      <t>- 1 bộ loại có cản quang gồm:</t>
    </r>
    <r>
      <rPr>
        <sz val="13"/>
        <rFont val="Times New Roman"/>
        <family val="1"/>
      </rPr>
      <t xml:space="preserve">
 + 4 vòng nhôm
 + 3 thanh ren đường kính 6mm, chiều dài 330mm
 +  40 đai ốc thép không rỉ        
</t>
    </r>
    <r>
      <rPr>
        <b/>
        <sz val="13"/>
        <rFont val="Times New Roman"/>
        <family val="1"/>
      </rPr>
      <t>- 1 bộ loại không cản quang gồm:</t>
    </r>
    <r>
      <rPr>
        <sz val="13"/>
        <rFont val="Times New Roman"/>
        <family val="1"/>
      </rPr>
      <t xml:space="preserve">
 + 4 vòng nhựa 
 +  3 thanh ren đường kính 6mm, chiều dài khoảng 330mm
 + 40 đai ốc thép không rỉ</t>
    </r>
  </si>
  <si>
    <r>
      <rPr>
        <b/>
        <sz val="13"/>
        <rFont val="Times New Roman"/>
        <family val="1"/>
      </rPr>
      <t xml:space="preserve">   </t>
    </r>
    <r>
      <rPr>
        <b/>
        <u/>
        <sz val="13"/>
        <rFont val="Times New Roman"/>
        <family val="1"/>
      </rPr>
      <t>1 bộ gồm:</t>
    </r>
    <r>
      <rPr>
        <sz val="13"/>
        <rFont val="Times New Roman"/>
        <family val="1"/>
      </rPr>
      <t xml:space="preserve">
- 2 thanh ren đường kính 8mm; chiều dài &gt;=330mm
- 2 thanh ren đường kính 6mm; chiều dài 160mm-180mm
- 12 khối chữ nhật
- 28 đai ốc thép không rỉ.</t>
    </r>
  </si>
  <si>
    <r>
      <t xml:space="preserve"> </t>
    </r>
    <r>
      <rPr>
        <b/>
        <sz val="13"/>
        <rFont val="Times New Roman"/>
        <family val="1"/>
      </rPr>
      <t xml:space="preserve">  </t>
    </r>
    <r>
      <rPr>
        <b/>
        <u/>
        <sz val="13"/>
        <rFont val="Times New Roman"/>
        <family val="1"/>
      </rPr>
      <t>1 bộ gồm:</t>
    </r>
    <r>
      <rPr>
        <sz val="13"/>
        <rFont val="Times New Roman"/>
        <family val="1"/>
      </rPr>
      <t xml:space="preserve">
- 1 cung tròn đường kính 8mm
- 1 thanh trơn đường kính 8mm; chiều dài &gt;=300
- 1 thanh răng đường kính 6mm, chiều dài 230mm-250mm
- 12 khối chữ nhật
- 4 đai ốc thép không rỉ.</t>
    </r>
  </si>
  <si>
    <r>
      <t xml:space="preserve">  </t>
    </r>
    <r>
      <rPr>
        <b/>
        <u/>
        <sz val="13"/>
        <rFont val="Times New Roman"/>
        <family val="1"/>
      </rPr>
      <t>1 bộ gồm</t>
    </r>
    <r>
      <rPr>
        <sz val="13"/>
        <rFont val="Times New Roman"/>
        <family val="1"/>
      </rPr>
      <t>:
- 2 thanh cong đường kính 8mm
- 3 thanh ren đường kính 6mm, chiều dài 360mm-400mm
- 14 khối chữ nhật
- 12 đai ốc thép không rỉ.</t>
    </r>
  </si>
  <si>
    <r>
      <rPr>
        <b/>
        <sz val="13"/>
        <rFont val="Times New Roman"/>
        <family val="1"/>
      </rPr>
      <t xml:space="preserve">  </t>
    </r>
    <r>
      <rPr>
        <b/>
        <u/>
        <sz val="13"/>
        <rFont val="Times New Roman"/>
        <family val="1"/>
      </rPr>
      <t>1 bộ gồm</t>
    </r>
    <r>
      <rPr>
        <b/>
        <sz val="13"/>
        <rFont val="Times New Roman"/>
        <family val="1"/>
      </rPr>
      <t xml:space="preserve">: </t>
    </r>
    <r>
      <rPr>
        <sz val="13"/>
        <rFont val="Times New Roman"/>
        <family val="1"/>
      </rPr>
      <t xml:space="preserve">
- 2 thanh ren đường kính 8mm; chiều dài &gt;=650mm
- 12 khối chữ nhật
- 24 đai ốc</t>
    </r>
  </si>
  <si>
    <r>
      <t xml:space="preserve">  </t>
    </r>
    <r>
      <rPr>
        <b/>
        <u/>
        <sz val="13"/>
        <rFont val="Times New Roman"/>
        <family val="1"/>
      </rPr>
      <t>1 bộ gồm</t>
    </r>
    <r>
      <rPr>
        <sz val="13"/>
        <rFont val="Times New Roman"/>
        <family val="1"/>
      </rPr>
      <t>:
- 2 thanh ren đường kính 8mm; chiều dài &gt;=330mm
- 8 khối chữ nhật
- 16 đai ốc thép không rỉ</t>
    </r>
  </si>
  <si>
    <t>- Stent động mạch chậu được bung bằng bóng
- Chất liệu thép không gỉ.
- Đường kính: 5, 6, 7, 8, 9, 10mm;
- Chiều dài: 17, 25, 27, 37, 57mm;
- Tương thích sheath 6F - 7F, dây dẫn 0.035''.
- Chiều dài trục thân: 75cm, 135cm.
- Áp suất tối đa: 12 atm.
- Tiêu chuẩn ISO 13485 và CE( Châu Âu )</t>
  </si>
  <si>
    <t>- Stent động mạch ngoại vi tự bung :
- Chất liệu Nitinol 
- Phủ thuốc Paclitaxel, mật độ phủ 0.167µg/mm². 
- Đường kính từ 6mm đến 7mm,
- Chiều dài từ 40mm đến 150mm. Chiều dài trục thân 75cm; 130cm.
- Sheath tương thích: 6F. Dây dẫn tương thích: 0.035".
- Tiêu chuẩn FDA (Cục quản lý Thực phẩm và Dược phẩm Hoa Kỳ) và tiêu chuẩn CE (Châu Âu)</t>
  </si>
  <si>
    <t>- Stent can thiệp mạch máu ngoại biên tự bung, thiết kế mắt cáo đóng và mở
- Chất liệu Nitinol
- Đường kính từ 5mm đến 8mm
- Chiều dài từ 20mm đến 200mm.
- Chiều dài ống thông 75cm, 130cm
- Tương thích dụng cụ mở đường 6F
- Tương thích dây dẫn 0.035"
- Tiêu chuẩn FDA (Cục quản lý Thực phẩm và Dược phẩm Hoa Kỳ) và tiêu chuẩn CE (Châu Âu)</t>
  </si>
  <si>
    <t>- Stent can thiệp mạch máu ngoại biên tự bung, thiết kế mắt cáo đóng và mở
- Chất liệu làm từ hợp kim nikel và titanium. 
- Đường kính từ 5mm đến 14mm.
- Chiều dài từ 20mm đến 120mm.
- Chiều dài trục thân: 75cm, 120cm.
- Sheath tương thích: 6F, tương thích dây dẫn 0.035".
- Tiêu chuẩn ISO 13485 và CE( Châu Âu )</t>
  </si>
  <si>
    <t>- Hệ thống đưa stent có đường kính ngoài: 22F- 25F, phủ lớp ái nước hydrophilic
- Chất liệu stent: Nitinol; graft: Polyester mật độ cao; chỉ khâu: polyethylene siêu cao phân tử. 
- Có 2 loại marker, và tổng số 7 marker trên 1 thân stent graft. Marker được phân bổ ở đầu gần, ở giữa và đầu xa, trong đó có 4 marker ở đầu gần để giúp tăng khả năng quan sát và định vị. Marker có chất liệu platinum iridium. 
- Đường kính của stent: 22mm- 46mm.
- Chiều dài của stent: 105mm- 205mm
- Hệ thống bung stent bằng cách xoay tròn
- Tiêu chuẩn kỹ thuật: CE và FDA - PMA</t>
  </si>
  <si>
    <t>- Hệ thống đưa stent có đường kính ngoài:14F- 20F, phủ lớp ái nước hydrophilic.
- Chất liệu stent: Nitinol; graft: Polyester mật độ cao; chỉ khâu: polyethylene siêu cao phân tử. 
-  Đầu gần có stent chữ M: giúp chống gập gãy, áp sát thành mạch và hạn chế sự gấp nếp.
- Có 4 marker ở đầu gần, với 1 marker hình chữ "e" giúp xác định hướng trước - sau của stent. 
- Đường kính đầu gần stent graft thân chính: 23mm- 36mm, chiều dài thân stent graft chính: 103mm (đối với thân chính 2 chân) hoặc 102mm (đối với thân chính ống thẳng, sử dụng trong kỹ thuật AUI).
- Đường kính thân stent graft nối dài: 10mm- 36mm; chiều dài thân stent graft nối dài: 49mm- 199mm.
- Hệ thống bung stent bằng cách xoay tròn.
- Tiêu chuẩn kỹ thuật: CE và FDA-PMA.</t>
  </si>
  <si>
    <t>- Hệ thống đưa stent có đường kính ngoài: 14F- 20F, phủ lớp ái nước hydrophilic
- Chất liệu stent: Nitinol; graft: Polyester mật độ cao; chỉ khâu: polyethylene siêu cao phân tử. 
- Stent có đường kính: 10mm- 36mm.
- Chiều dài stent: 49mm- 199mm.
- Hệ thống bung stent bằng cách xoay tròn.
- Tiêu chuẩn kỹ thuật: CE và FDA-PMA.</t>
  </si>
  <si>
    <t>- Hệ thống đưa stent có đường kính ngoài: 22F- 25F, phủ lớp ái nước hydrophilic
- Chất liệu stent: Nitinol; graft: Polyester mật độ cao; chỉ khâu: polyethylene siêu cao phân tử. 
- Có 2 loại marker, và tổng số 7 marker trên 1 thân stent graft. Marker được phân bổ ở đầu gần, ở giữa và đầu xa, trong đó có 4 marker ở đầu gần để giúp tăng khả năng quan sát và định vị. Marker có chất liệu platinum iridium. 
- Đầu gần có 8 đỉnh stent trần không lớp phủ, dài 12mm giúp stent bám chắc vào thành mạch.
- Đường kính của stent: 22mm- 46mm
- Chiều dài của stent: 107mm- 212mm.
- Hệ thống bung stent bằng cách xoay tròn
- Tiêu chuẩn kỹ thuật: CE và FDA-PMA.</t>
  </si>
  <si>
    <t xml:space="preserve"> - Stent thận bung bằng bóng với hệ thống phân phối RX
 - Chiều dài làm việc 80 cm và 135cm
 - Bóng nong có 02 điểm đánh dấu cản quang 
 - Chạy trên dây dẫn 0.014", tương thích ống thông 6F cho tất cả các cỡ.
 - Stent có chất liệu Cobalt Chromium 
 - Đường kính: 4mm -&gt; 7mm; 
 - Chiều dài: 12mm, 15mm, 18mm
 - Chất liệu bóng: Nylon/Pebax và đầu chóp mềm dẻo
 - Áp lực định danh: 11 atm, áp lực tối đa 14 atm</t>
  </si>
  <si>
    <t>- Stent động mạch vành các cỡ phủ thuốc có phủ lớp polymer sinh học tự tiêu, chất liệu khung cobalt-crom 
 - Lớp polymers tự tiêu: PLLA&amp; PLGA 
 - Polymers tự tiêu hoàn toàn trong khoảng từ 6 đến 9 tháng
 - Strut thickness: 75μm, Lớp phủ 5μm
 - Bề rộng nhánh stent 80μm
 - Bề dầy link kết nối hình chữ S: 65μm
 - Đường kính stent: từ 2.25-4.0mm
 - Độ dài stent: từ 13-58mm
 - Crossing profile: 1.05mm
 - Đạt tiêu chuẩn CE, ISO</t>
  </si>
  <si>
    <t>- Chất liệu Cobalt Chromium L605, polymer tự tiêu Poly (DL-lactide-co-caprolactone) phủ mặt áp thành mạch kiểu Abluminal &amp; Gradient,
 - Độ dày 80µm đến 85µm
 - Thân hệ thống đẩy được gia cố bằng lõi thép không gỉ
 - Entry profile: 0.018''. Đầu vào vật liệu polyamide elastomer.
 - Crossing profile: 0.044'' (với cỡ 3.0mm)
 - Áp lực tham chiếu: 9atm. Áp lực tối đa: 16atm (với cỡ từ 2.25mm đến 3.0mm); 14atm (với cỡ từ 3.5mm đến 4.0mm)
 - Đường kính trục đoạn xa: 2.7Fr có lớp phủ ái nước, đoạn gần 1.9Fr
 - Kích cỡ stent: Đường kính 2.25mm đến 4.0mm. Chiều dài: 9mm đến 38mm
-  Nghiên cứu trên hơn 4500 bệnh nhân nguy cơ chảy máu cao tại 140 bệnh viện; 30 quốc gia, DAPT 1 tháng không làm tăng nguy cơ thiếu máu cục bộ nhưng làm giảm nguy cơ chảy máu, Có phân tích dưới nhóm trên bệnh nhân có hoặc không dùng kèm OAC, nguy cơ chảy máu thấp hơn trên bệnh nhân không sử dụng OAC (MASTER DAPT) .</t>
  </si>
  <si>
    <t>- Khung bằng Cobalt Chromium L605, độ dày 80µm đến 85µm
 - Phủ thuốc Sirolimus và polymer tự tiêu áp thành, phủ thuốc kiểu bậc thang trừ đỉnh và điểm nối. Liều thuốc: 3,9µg/mm. Thời gian hấp thụ polymer và phóng thích thuốc: ≤3-4 tháng
 - Mắt cáo sắp xếp như hình vảy rắn, mắt cáo mở với 2 link liên kết, Stent 3.5mm; 4.0mm và 4.5mm có thiết kế 2 link 10 đỉnh, có độ nở vượt định mức 6.25mm
 - Đường kính: 2.0mm - 4.5mm; 
- Chiều dài: 9mm - 50mm 
 - Hệ thống đẩy stent được phủ ái nước hydrophilic cải tiến đầu xa, với bóng nong áp lực tham chiếu 11atm, và đường kính băng qua tối thiểu 1.00mm</t>
  </si>
  <si>
    <t>- Vật liệu khung giá đỡ: Cobalt Chromium. 
- Độ dày stent: 71 µm.
- Thiết kế cấu trúc khớp mở 
- Phủ thuốc Novolimus 
- Có 2 lớp phủ Polymer tự tiêu
- Thiết diện cắt ngang: 0.040"
- Thiết diện đầu tip 0.017" 
- Đường kính: 2.25mm-&gt; 4.0mm. 
- Chiều dài: các cỡ</t>
  </si>
  <si>
    <t xml:space="preserve"> - Vật liệu: Thép không gỉ và polymer (nhựa y tế)
 - Kim được thiết kế với 2 đường kính: phía mũi đường kính nhỏ và phía sau đường kính lớn hơn
 - Tay cầm có khóa có thể tháo rời, có vạch chia trên thân dụng cụ
 - Chiều dài 150mm
 - Gồm hai phần: phần kim bên ngoài và nòng bên trong
 - Đóng gói 02 cái/gói. Bao gồm 01 kim mũi vát, 01 kim mũi trocar
 - Hàng đóng gói đã tiệt trùng.</t>
  </si>
  <si>
    <t>Kim chọc dò đốt sống với đầu kim loại chống sốc các cỡ
- Mũi kim vát hoặc mũi kim cương, loại có khóa ở tay cầm. 
- Phần cán làm bằng nhựa, phần kim làm bằng thép không gỉ. 
- Kim chọc dò gồm tối thiểu các loại 9G, 11G, 13G và 15G
- Có đường đánh dấu laser trên thân cho phép kiểm soát độ sâu.
- Có đầu nối Luer Lock. 
- Tiêu chuẩn chất lượng ISO 13485,CE (Châu Âu), FDA (Cục quản lý Thực phẩm và Dược phẩm Hoa Kỳ)</t>
  </si>
  <si>
    <t>- Chất liệu Stainless Steel, 
 - Chiều dài 150mm-&gt;310mm
 - Đường kính 0.8mm - 3.0mm
 - 2 đầu nhọn.</t>
  </si>
  <si>
    <t>- Kim dùng cho súng khâu chóp xoay 
- Chất liệu thép không gỉ, dùng một lần. 
- Mũi kim phủ Polymer. Cho phép xuyên chỉ qua mô dày tới 10mm. 
- Phù hợp xuyên chỉ số 2.
- Tiệt trùng</t>
  </si>
  <si>
    <t>- Chất liệu Titanium
- Đường kính 9mm x 1.2mm hoặc tương đương cho vít xốp 4.0mm 
- Đường kính 13mm x 1.5mm hoặc tương đương cho vít xốp 6.5mm.
- Tiêu chuẩn chất lượng: ISO, CE</t>
  </si>
  <si>
    <t>- Lưỡi bào cắt lọc mô dùng trong nội soi khớp. Thẳng hoặc cong dài 17mm, dùng một lần, mã màu theo cỡ để nhận diện. 
- Thiết kế răng vát ở cả hai mặt, đường kính 3.5mm, 4.5mm, 5.5mm. 
- Chiều dài làm việc: 13.3 cm. 
- Có tính năng khoá cửa sổ hút. 
- Có hai chế độ cắt dao động
- Tiệt trùng</t>
  </si>
  <si>
    <t>- Chất liệu: thép không gỉ
- Kích thước có đủ các cỡ: 5mm,6mm,7mm,8mm,9mm,10mm.11mm,12mm,13mm
- Đường kính đầu mũi khoan: 3.4mm
- Lưỡi Bào nội soi dùng cho phẫu thuật nội soi tái tạo dây chằng, thay đổi từ lưỡi thẳng sang mũi bào ngược ngay trên đầu mũi khoan bằng nút bấm điều khiển để thực hiện kỹ thuật tất cả bên trong ACL, PCL ...</t>
  </si>
  <si>
    <t xml:space="preserve"> - Cửa sổ bào rộng cho phép bào được phía trước và bên hông. 
 - Thiết kế có răng hoặc không răng.
 -  Đường kính: 2.5mm -&gt; 5.5 mm. </t>
  </si>
  <si>
    <t>- Chất liệu : Nhựa(PVC) 
- Kích cỡ: Chiều dài 130 mm .
                   Đường kính:  4.5  mm
                   Xoay 360 độ
- Đặc tính:Cửa sổ bào rộng cho phép bào được phía trước và bên hông. Thiết kế có răng 2 bên. Dùng 1 lần, bào cắt lọc mô xơ, thiết kế rỗng nòng để hút được các mô vụn đẩy ra ngoài, giúp trường phẫu thuật trong suốt. 
- Dùng với tay bào có tốc độ vòng quay lên đến 16000 vòng/phút, tần số dao động lên đến 4Hz
- Tiêu chuẩn chất lượng: ISO,CE</t>
  </si>
  <si>
    <t>- Chất liệu : Nhựa(PVC), Thép không rỉ 
- Kích cỡ:  + Chiều dài 130 mm .
                   + Đường kính:  4.5  mm
                   + Xoay 360 độ
-  Đặc tính:Cửa sổ bào rộng cho phép bào được phía trước và bên hông. Dùng 1 lần, bào cắt lọc mô xơ, thiết kế rỗng nòng để hút được các mô vụn đẩy ra ngoài, giúp trường phẫu thuật trong suốt.
- Dùng với tay bào có tốc độ vòng quay lên đến 16000 vòng/phút, tần số dao động lên đến 4Hz
-  Tiêu chuẩn chất lượng: ISO,CE</t>
  </si>
  <si>
    <t>- Chất liệu : Nhựa(PVC), Thép không rỉ 
- Kích cỡ:  + Chiều dài 130 mm .
                 + Đường kính:  5.5  mm
                 + Xoay 360 độ
-  Đặc tính:Cửa sổ bào rộng cho phép bào được phía trước và bên hông. .Dùng 1 lần, bào cắt lọc mô xơ, thiết kế rỗng nòng để hút được các mô vụn đẩy ra ngoài, giúp trường phẫu thuật trong suốt. 
- Dùng với tay bào có tốc độ vòng quay lên đến 16000 vòng/phút, tần số dao động lên đến 4Hz
-  Tiêu chuẩn chất lượng: ISO,CE</t>
  </si>
  <si>
    <t>- Đường kính lưỡi bào: 3mm; 4mm; 5mm
- Chiều dài 85mm, 130mm với đường kính 3mm ; Chiều dài 130mm với các đường kính 4 và 5mm
- Tương thích với nhiều loại máy bào thông dụng trên thị trường như Linvatec, Arthrex, Stryker, Smith &amp; Nephew, Vimex, Reger, ...
- Tiệt trùng sẵn, sử dụng một lần
- Cung cấp kèm tay bào và máy bào tương thích khi sử dụng.</t>
  </si>
  <si>
    <t>- Lưỡi bào cắt lọc mô dùng trong nội soi khớp. Thẳng, dùng một lần, mã màu theo cỡ để nhận diện. 
- Thiết kế có răng hoặc không răng, 
- Đường kính 3.5mm, 4.5mm, 5.5mm. 
- Có tính năng khoá cửa sổ hút. 
- Có hai chế độ cắt dao động.
- Tiệt trùng</t>
  </si>
  <si>
    <t>- Mũi khoan ngược sử dụng trong kĩ thuật tái tạo dây chằng chéo All-inside. 
- Một hộp bao gồm mũi khoan  ngược, mũi khoan dẫn đường 2.4mm và cây rút chỉ. Khoan tiến tạo đường hầm đường kính 4.9mm. 
- Lưỡi cắt có thể thu vào, bào ngược tạo đường hầm đường kính trong khoảng 5.5mm -&gt; 12mm, bước tăng 0.5mm. 
- Có ống đo chiều dài cầu xương.
- Tiệt trùng</t>
  </si>
  <si>
    <t>- Chất liệu: được làm bằng Nitinol. 
- Kích cỡ: Tương thích tất cả các công cụ 
-  Đặc tính: 
   + Giúp cắt bào qua mô mềm trong nội soi chóp xoay khớp vai. 
   + Dễ dàng neo tải từ hai bên, lên hoặc xuống.
   + Dễ dàng chụp và truy xuất các neo bằng cách di chuyển đơn từ một cửa sổ đang hoạt động. 
   + Lưỡi cắt linh hoạt này là an toàn để sử dụng, dễ sử dụng.
- Tiêu chuẩn chất lượng: ISO,CE</t>
  </si>
  <si>
    <t>- Chất liệu: được làm bằng Nitinol. 
- Đặc tính: Giúp cắt bào qua mô mềm trong nội soi chóp xoay khớp vail. Tương thích với hầu hết các công cụ cung cấp một neo, cắt, sửa chữa chính xác trong nội soi khớp vai.
- Dễ dàng neo tải từ hai bên, lên hoặc xuống.
- Dễ dàng chụp và truy xuất các neo bằng cách di chuyển đơn từ một cửa sổ đang hoạt động. Lưỡi cắt linh hoạt này là an toàn để sử dụng, dễ sử dụng.
- Tiêu chuẩn chất lượng: ISO,CE</t>
  </si>
  <si>
    <t>- Lưỡi cắt đốt bằng sóng cao tần plasma, đầu lưỡi đốt uốn được dùng trong nội soi cột sống hai cổng để loại bỏ, cắt, đông máu và cầm máu các mô mềm 
- Đầu lưỡi đốt uốn được, điều khiển trực tiếp trên tay cầm.
- Tính năng tự động tạm dừng đốt khi đầu đốt tiếp xúc kim loại và tự động hoạt động trở lại sau khi đầu đốt trở về khoảng cách thích hợp.
- Tiệt trùng sẵn, sử dụng một lần. Tương thích với các máy cắt đốt cùng nhà sản xuất.
- Cung cấp kèm máy đốt sóng cao tần plasma cùng nhà sản xuất khi sử dụng.</t>
  </si>
  <si>
    <t>- Đầu đốt dùng công nghệ Coblation hoặc tương đương
- Có mạch bảo vệ ống kính, ngắt đầu đốt khi lại gần hoặc tiếp xúc với kim loại
- Có đường hút nước; Đường kính mũi ≥ 5.25mm
- Đường kính phần thân ≥ 3.75mm; Đầu mũi nghiêng 90° hoặc tương đương</t>
  </si>
  <si>
    <t>- Chất liệu : Tay cầm nhựa (PVC), đầu đốt sóng titan
- Kích cỡ: gập góc 30, 45,70, 90 độ, đường kính 3mm, chiều dài 135mm
-  Đặc tính: Cung cấp tốc độ cắt lớn nhất với lượng mô lớn trong nội soi khớp vai, gối, khớp nhỏ, có nhiều lỗ hút nước ra giúp trường quan sát tốt
- Bề mặt điện cực lớn  giúp loại bỏ tốt các phần mô mềm cần loại bỏ, và cầm máu trong ổ khớp.
- Cung cấp kèm máy đốt
-  Tiêu chuẩn chất lượng: ISO,CE</t>
  </si>
  <si>
    <t>-  Chất liệu : Tay cầm Nhựa (PVC), đầu đốt sóng titan
- Kích cỡ: gập góc 90 độ, đường kính 3mm, chiều dài 135mm
-  Đặc tính: Cung cấp tốc độ cắt lớn nhất với lượng mô lớn trong nội soi khớp vai, gối, khớp nhỏ, có nhiều lỗ hút nước ra giúp trường quan sát tốt
- Bề mặt điện cực lớn  giúp loại bỏ tốt các phần mô mềm cần loại bỏ, và cầm máu trong ổ khớp.
-  Tiêu chuẩn chất lượng: ISO,CE</t>
  </si>
  <si>
    <t>-  Đầu đốt dùng công nghệ Coblation, cắt ở nhiệt độ thấp hơn so với đầu đốt RF thông thường. 
- Tạo plasma dày 100-200µm giúp cắt đốt chính xác, tối thiểu tổn thương tới mô xung quanh
- Có mạch bảo vệ ống kính, ngắt đầu đốt khi lại gần hoặc tiếp xúc với kim loại
- Có đường hút nước
- Đường kính mũi 5.25mm
- Đường kính phần thân 3.75mm
- Chiều dài làm việc: 5.4 inch (tương đương với 13.7cm)
- Đầu mũi nghiêng 90°
- Cung cấp kèm máy đốt
- Tiệt trùng</t>
  </si>
  <si>
    <t>- Đầu đốt mô mềm dùng công nghệ Coblation, cắt ở nhiệt độ thấp hơn so với đầu đốt RF thông thường. 
- Khe hút đơn hình ngôi sao.
- Đầu mũi nghiêng 90°. 
- Đường kính mũi 5.5mm, 
- Đường kính thân 3.5 mm. 
- Điện cực đốt gồm 4 viên cầu.
- Cung cấp kèm máy đốt
- Tiệt trùng</t>
  </si>
  <si>
    <t>- Dùng trong giải phóng viêm quanh khớp vai thể đông cứng và giải phóng bên gối 
 - Thiết kế trục nhỏ với đường kính đầu đốt 3.8mm. Chiều dài thân đốt 130mm ± 20mm, chiều dài tay cầm 173mm ± 20mm.
 - Đầu lưỡi cắt đốt hình móc câu được thiết kế để cắt và cắt bỏ mô mềm. 
 - Sử dụng công nghệ Plasma để tạo ra chính xác và tập trung lớp plasma mỏng 100μm xung quanh các điện cực
 - Tính năng tự động tạm dừng đốt khi đầu đốt tiếp xúc kim loại và tự động hoạt động trở lại sau khi đầu đốt trở về khoảng cách thích hợp.
 - Tiệt trùng sẵn, sử dụng một lần
 - Cung cấp kèm máy đốt khi sử dụng</t>
  </si>
  <si>
    <t>- Dùng trong phẫu thuật nội soi khớp vai, gối, háng: 
 - Thiết kế đầu lưỡi đốt hình vuông
 - Đầu lưỡi cong 90 độ, đường kính đầu đốt 4.0mm . Chiều dài thân đốt 135mm ± 20mm, chiều dài tay cầm 173mm ± 20mm.
 - Sử dụng công nghệ Plasma để tạo lớp plasma mỏng 100μm xung quanh các điện cực
 - Mặt điện cực đốt lớn để tạo ra plasma giúp khả năng đốt và cầm máu mạnh mẽ.
 - Thiết kế cổng hút nước sáng tạo theo dạng lỗ đơn và hình sao giúp nâng cao khả năng hút, đảm bảo tầm nhìn rõ ràng trong phẫu thuật đồng thời loại bỏ mô mềm nhanh chóng và chuẩn xác. 
 - Tiệt trùng sẵn, sử dụng một lần. 
 - Cung cấp kèm máy đốt khi sử dụng</t>
  </si>
  <si>
    <t>- Lưỡi cắt đốt sóng cao tần Plasma dùng bên ngoài ống tủy sống trong phẫu thuật nội soi cột sống 2 cổng để loại bỏ, cắt, đông máu và cầm máu các mô mềm
- Sử dụng công nghệ Plasma 
- Lớp cách nhiệt ở đầu mũi đốt bằng ceramic giảm nguy cơ tổn thương mô thần kinh, đảm bảo cho ca phẫu thuật an toàn.
- Tính năng tự động tạm dừng đốt khi đầu đốt tiếp xúc kim loại và tự động hoạt động trở lại sau khi đầu đốt trở về khoảng cách thích hợp.
- Tiệt trùng sẵn, sử dụng một lần. Tương thích với các máy cắt đốt cùng nhà sản xuất.
- Cung cấp kèm máy đốt sóng cao tần plasma cùng nhà sản xuất khi sử dụng. 
- Tiêu chuẩn chất lượng ISO 13485,CE (Châu Âu), FDA (Cục quản lý Thực phẩm và Dược phẩm Hoa Kỳ)</t>
  </si>
  <si>
    <t xml:space="preserve">- Lưỡi cắt đốt bằng sóng cao tần tạo Plasma dùng trong phẫu thuật nội soi khớp vai, gối, háng: 
- Đầu lưỡi cong 90 độ 
- Đường kính thân đốt 4.2mm 
- Mặt điện cực đốt đầu nhọn đa năng, lớn để tạo ra plasma 
- Cung cấp kèm máy đốt </t>
  </si>
  <si>
    <t xml:space="preserve"> - Cung cấp tốc độ cắt lớn 
 - Tích hợp với tất cả các loại máy đốt.
 - Độ gập góc 30 độ -&gt;90 độ.
 - Công suất đầu dò 70 watt -&gt; 100 watt. 
</t>
  </si>
  <si>
    <t>- Lưới lọc huyết khối tĩnh mạch chủ dưới bằng hợp kim Phynox không có tính sắt từ, tương thích MRI và dễ dàng quan sát dưới tia X. 
- Chiều dài hình nón ngắn 44 mm, độ mở rộng 42 mm thích hợp với tĩnh mạch có đường kính đến 35 mm. 
- Bộ dụng cụ bộc lộ tĩnh mạch gồm: kim chọc mạch, nối chữ Y, bơm tiêm 5 ml, dao mổ, dây dẫn đường ngắn đường kính 0,035" (0,089 mm) dài 70 cm. 
- Dây dẫn đường chính đầu chữ "J" đường kính 0,035" dài 150 cm và 180 cm, bề mặt phủ lớp PTFE. Dụng cụ mở đường 7F có van cầm máu, nối chữ Y và stopcock.</t>
  </si>
  <si>
    <t>Lưỡi mài kim cương tròn, loại nhám nhiều dùng trong nội soi cột sống 2 cổng
- Đường kính lưỡi mài: 2, 3, 4, 5mm;
- Có thể điều chỉnh chiều dài của mũi mài khi lắp vào
- Tương thích với máy khoan mài tốc độ cao
- Tiệt trùng sẵn, sử dụng một lần. 
- Tiêu chuẩn chất lượng ISO 13485,CE (Châu Âu), FDA (Cục quản lý Thực phẩm và Dược phẩm Hoa Kỳ)</t>
  </si>
  <si>
    <t xml:space="preserve">- Bộ máy tạo nhịp một buồng nhịp thích ứng, tương thích MRI ≥ 1,5 Tesla tòan thân đến mức SAR (specific absorpton rate – tốc độ hấp thụ riêng) 4 W/Kg,
- Thời gian hoạt động ≥ 16 năm, 
- Ghi lại tiền sử điện tim,
- Độ nhạy tự động, 
- Dây điện cực có lớp phủ fractal Iridium giúp đạt biên độ song cao. 
- Máy mỏng bề dày ≤ 6.5 mm </t>
  </si>
  <si>
    <t>- Máy tạo nhịp hai buồng nhịp thích ứng, 
- Thời gian hoạt động ≥ 12 năm, 
- Ghi lại tiền sử điện tim,
- Độ nhạy tự động như ICD, 
- Có chương trình giảm tạo nhịp ở thất IRS+ với thời gian trễ lên đến 400ms và Vp suppression</t>
  </si>
  <si>
    <t>- Máy tạo nhịp có phá rung cấy vào cơ thể 1 buồng, chuẩn DF4, bề dày 10mm, 
- Pin 1.73Ah
- Thời gian hoạt động &gt;15 năm
- Bảo hành 10 năm. 
- Chương trình theo dõi qua vệ tinh , tương thích MRI 3T toàn thân, năng lượng sốc 40J ngay từ sốc đầu. 
- Có chương trình ATP One shot.</t>
  </si>
  <si>
    <t>- Vật liệu: PEEK OPTIMA. Hai điểm đánh dấu bằng titanium. Răng cưa cố định và chắc chắn
- Bên trong có khoang chứa xương lớn, xương ghép sẵn 
- Đĩa đệm có các kích thước khác nhau
- Đóng gói tiệt trùng sẵn. 
- Tiêu chuẩn chất lượng ISO 13485,CE (Châu Âu), FDA (Cục quản lý Thực phẩm và Dược phẩm Hoa Kỳ)</t>
  </si>
  <si>
    <t>- Vật liệu: PEEK OPTIMA. Thiết kế phù hợp với cấu trúc giải phẫu của cơ thể. Hai bề mặt có răng. 
- Có điểm đánh dấu cản quang bằng vật liệu Titanium. 
- Dung tích khoang ghép xương thuộc trong khoảng 0.12-0.26cc. Đóng gói trong hộp đã được tiệt trùng. 
- Tiêu chuẩn chất lượng ISO 13485,CE (Châu Âu), FDA (Cục quản lý Thực phẩm và Dược phẩm Hoa Kỳ)</t>
  </si>
  <si>
    <t>- Chất liệu PEEK không thấu xạ, có đánh dấu cản quang 
- Răng ở mặt trên và dưới giúp chống di lệch, đường viền chống trượt. 
- Kênh trục dọc lớn, cho phép nhồi vật liệu ghép. Mũi thon dần giúp dễ đưa implant vào vị trí.
- Các kích cỡ : 8mm, 9mm, 10mm, 11mm, 12mm,13mm, 14mm
- Phù hợp với kỹ thuật TLIF. 
- Tiêu chuẩn chất lượng ISO 13485,CE (Châu Âu), FDA (Cục quản lý Thực phẩm và Dược phẩm Hoa Kỳ)</t>
  </si>
  <si>
    <t>- Chất liệu nhựa sinh học Polycaprolacton 
- Kích thước: 100x4x3.5mm
 + Lỗ thuộc trong khoảng 250-1600µm 
 + Dày thuộc trong khoảng 0.5-30mm 
- Che đậy các lỗ khoan sọ, lấp đầy khoảng trống giữa nắp sọ và vòm sọ xung quanh sau phẫu thuật mở sọ
- Miếng ghép tự tiêu sau khi xương được tái tạo. 
- Tiêu chuẩn chất lượng ISO 13485,CE (Châu Âu), FDA (Cục quản lý Thực phẩm và Dược phẩm Hoa Kỳ)</t>
  </si>
  <si>
    <t>- Chất liệu: Titanium, các kích cỡ
- Miếng vá khuyết sọ loại có cấu trúc lưỡi uốn 3D
- Đồng bộ với vít cùng danh mục. 
- Tiêu chuẩn chất lượng ISO 13485,CE (Châu Âu), FDA (Cục quản lý Thực phẩm và Dược phẩm Hoa Kỳ)</t>
  </si>
  <si>
    <t xml:space="preserve">- Miếng đệm khâu vá mạch máu Felt
- Chất liệu PTFE
- Kích thước:  2.5 x 15.2 cm
- Độ dày thông thường : 1.65mm                                 
- Tiêu chuẩn đóng gói : 10 miếng/hộp </t>
  </si>
  <si>
    <t>- Chất liệu: Poly-L-Lactic Acid và Porcine Gelatin. Màng cứng phân hủy thành H2O và CO2 có thể được hấp thụ hoàn toàn trong 12 tháng.
- Có thể đặt dính, khâu, các kích cỡ
- Tiêu chuẩn chất lượng ISO 13485,CE (Châu Âu), FDA (Cục quản lý Thực phẩm và Dược phẩm Hoa Kỳ)</t>
  </si>
  <si>
    <t>- Mũi khoan ngược sử dụng trong kĩ thuật tái tạo dây chằng chéo All-inside.
- Một hộp bao gồm: mũi khoan ngược, mũi khoan dẫn đường và cây rút chỉ.
- Lưỡi cắt có thể thu vào, bào ngược tạo đường hầm đường kính từ 5.5mm - 12mm</t>
  </si>
  <si>
    <t>- Chất liệu Stainless Steel.
- Đường kính 1.1mm -&gt;4.5mm
- Chiều dài các cỡ.</t>
  </si>
  <si>
    <t>- Chất liệu: hợp kim titan
- Kích thước: 8,10,11mm
- Sử dụng phẫu thuật sửa chữa gân. Chân dài và thiết kế số lùi giúp cố định chắc chắn
- Bấm dây chằng, với cầu nối thấp
- Hệ thống cố định đinh ghim cung cấp một phương tiện đơn giản để gắn mô vào xương. 
- Đạt tiêu chuẩn: ISO,CE</t>
  </si>
  <si>
    <t>- Chất liệu hợp kim titanium
- Thiết kế phù hợp cố định cột sống cổ lối trước, một tầng.
- Tích hợp ốc khóa trên nẹp, tránh tuột vít
- Chiều dài thuộc trong khoảng 10mm-26mm
- Góc bắt vít nghiêng trong 6 độ, nghiêng tương ứng theo trục đầu/chân 10 độ
- Tiêu chuẩn chất lượng ISO 13485,CE (Châu Âu), FDA (Cục quản lý Thực phẩm và Dược phẩm Hoa Kỳ)</t>
  </si>
  <si>
    <t>- Chất liệu hợp kim titanium
- Thiết kế phù hợp cố định cột sống cổ lối trước, 2 tầng.
- Tích hợp ốc khóa trên nẹp, tránh tuột vít
- Chiều dài thuộc trong khoảng 24mm-46mm
- Góc bắt vít nghiêng trong 6 độ, nghiêng tương ứng theo trục đầu/chân 10 độ
- Tiêu chuẩn chất lượng ISO 13485,CE (Châu Âu), FDA (Cục quản lý Thực phẩm và Dược phẩm Hoa Kỳ)</t>
  </si>
  <si>
    <t>- Chất liệu hợp kim titanium
- Thiết kế phù hợp cố định cột sống cổ lối trước, 3 tầng.
- Tích hợp ốc khóa trên nẹp, tránh tuột vít
- Chiều dài thuộc trong khoảng 39mm-69mm
- Góc bắt vít nghiêng trong 6 độ, nghiêng tương ứng theo trục đầu/chân 10 độ
- Tiêu chuẩn chất lượng ISO 13485,CE (Châu Âu), FDA (Cục quản lý Thực phẩm và Dược phẩm Hoa Kỳ)</t>
  </si>
  <si>
    <t>- Vật liệu: Titanium, đường kính 3.3mm, chiều dài thuộc trong khoảng 100mm- 250mm. 
- Tương thích với vít đa trục cột sống cổ, đồng bộ với vít cột sống cổ đa trục lối sau. 
- Tiêu chuẩn chất lượng ISO 13485,CE (Châu Âu), FDA (Cục quản lý Thực phẩm và Dược phẩm Hoa Kỳ)</t>
  </si>
  <si>
    <t>- Chất liệu titan Ti-6Al-4V
- Thanh dọc đường kính 5.5mm, loại thẳng
- Chiều dài thuộc trong khoảng 25mm-500mm, có 2 đường kẻ dọc để đánh dấu khi xoay. 
- Tiêu chuẩn chất lượng ISO 13485,CE (Châu Âu), FDA (Cục quản lý Thực phẩm và Dược phẩm Hoa Kỳ)</t>
  </si>
  <si>
    <t>- Vật liệu: Titanium, Ti6Al4V. Đường kính 6.0mm, chiều dài thuộc trong khoảng 50mm-400mm
- Tương thích với vít có 2 loại ren bén và ren tù trên cùng 1 con vít. 
- Đóng gói tiệt trùng sẵn chính hãng. 
- Tiêu chuẩn chất lượng ISO 13485,CE (Châu Âu), FDA (Cục quản lý Thực phẩm và Dược phẩm Hoa Kỳ)</t>
  </si>
  <si>
    <t>- Vật liệu: Titanium/Cobalt chrome, Ti6Al4V 
- Kích thước: đường kính 5.5mm, chiều dài thuộc trong khoảng 30-300 mm. Nẹp dọc uốn sẵn
- Tiêu chuẩn chất lượng ISO 13485,CE (Châu Âu), FDA (Cục quản lý Thực phẩm và Dược phẩm Hoa Kỳ)</t>
  </si>
  <si>
    <t>- Chất liệu Pure Titanium.
 - Nẹp được thiết kế theo tiêu chuẩn xương của người Châu Á.
 - Dùng để cố định vị trí gãy xương sườn và một số vị trí gãy xương khác.
 - Nẹp được thiết kế mỏng 1.5mm, dễ dàng uốn 
 - Nẹp được tạo hình sẵn (R=166mm) 
 - Dùng vít khóa 2.9mm, vít vỏ 2.9mm.
 - Có 8/ 10/ 12 lỗ ứng với chiều dài  trong khoảng 79.4 -&gt; 119.4mm.</t>
  </si>
  <si>
    <t xml:space="preserve"> - Vật liệu nẹp bằng thép không gỉ. 
 - Chiều dài các cỡ, thân nẹp có 14 lỗ, 16 lỗ khóa 
 - Có thể sử dụng với mắt khóa titanium cùng dây chỉ thép có đường kính 2.0mm.
 - Sử dụng vít tự khóa titanium đường kinh 3.5mm, dài 10mm-70mm
 - Tiệt trùng</t>
  </si>
  <si>
    <t>- Vật liệu nẹp bằng thép không gỉ, kích thước:
- Đầu nẹp có 7 lỗ khóa và 0 lỗ free, thân nẹp có 4 -8 lỗ khóa và 0 lỗ free
- Chiều dài: 139mm - 254mm
- Sử dụng vít tự khóa titanium đường kính 5.0mm, chiều dài 12mm-110mm</t>
  </si>
  <si>
    <t>- Chất liệu Pure Titanium
 - Nẹp được thiết kế theo tiêu chuẩn xương của người Châu Á.
 - Nẹp hình chữ S 
 - Có 2 lỗ nén ở giữa để nén ép và cố định ổ gãy.
 - Dùng vít khóa 3.5mm, vít vỏ 3.5mm
 - Loại trái hoặc phải 
 - Loại  5lỗ -&gt; 11 lỗ, chiều dài các cỡ</t>
  </si>
  <si>
    <t>- Chất liệu: pure titanium.
- Kích cỡ: 5 -&gt; 9 lỗ. Chiều dài: 23.4 -&gt; 44.6mm.
- Đặc tính:  nẹp hình chữ T có lỗ vít hình tròn (có thể sử dụng vít khoá hoặc vít vỏ), chất liệu Titanium có khả năng chống ăn mòn tốt.
- Sử dụng vít khoá đường kính 2.0mm và vít vỏ đường kính 2.0mm.
- Đạt tiêu chuẩn chất lượng: ISO 13485, CE.</t>
  </si>
  <si>
    <t>- Chất liệu: pure titanium.
- Kích cỡ: 
 + 4-&gt;16 lỗ, tương ứng chiều dài: 94 -&gt;310mm.
- Đặc tính: 
 + Nẹp thẳng, lỗ vít ở 2 đầu nẹp là lỗ vít khoá đa hướng
 + Thân nẹp lỗ vít hình số tám (lỗ vít kết hợp vít khóa hoặc vít nén ép), 
 + Chất liệu Titanium có khả năng chống ăn mòn tốt.
- Sử dụng vít khoá đường kính 5.0mm và vít vỏ đường kính 5.0mm.
- Đạt tiêu chuẩn chất lượng: ISO 13485, CE.</t>
  </si>
  <si>
    <t>- Chất liệu: Pure titanium.
- Kích cỡ: 4-&gt;12 lỗ tương ứng Chiều dài: 67-&gt;171mm.
- Đặc tính: nẹp thẳng, lỗ vít ở 2 đầu nẹp là lỗ vít khoá đa hướng, chất liệu Titanium có khả năng chống ăn mòn tốt.
+ Sử dụng vít khoá đường kính 4.0mm và vít vỏ đường kính 4.0mm.
- Đạt tiêu chuẩn chất lượng: ISO 13485, CE.</t>
  </si>
  <si>
    <t>- Chất liệu: Pure titanium.
- Kích cỡ: 3-&gt; 8lỗ tương ứng với Chiều dài: 79-&gt;139mm.
- Đặc tính: 
 + Nẹp hình chữ Y, 
 + Đầu nẹp có 2 nhánh nhỏ, mỗi nhánh có 3 lỗ vít khoá đa hướng
 + Đầu nẹp có lỗ dùng để xuyên đinh Kirschner cố định nẹp trước khi bắt vít.   
 +Thân nẹp lỗ vít hình tròn (có thể sử dụng vít khoá hoặc vít vỏ) và 1 lỗ vít dùng để nén ép, chất liệu Titanium có khả năng chống ăn mòn tốt.
- Sử dụng vít khoá đường kính 4.0mm và vít vỏ đường kính 4.0mm.
- Đạt tiêu chuẩn chất lượng: ISO 13485, CE.</t>
  </si>
  <si>
    <t>- Chất liệu: pure titanium.
- Kích cỡ:  5-&gt;13lỗ tương ứng Chiều dài: 124-&gt;228mm.
- Đặc tính: 
 + Đầu nẹp có 6 lỗ vít khoá đa hướng, 2 lỗ vít khoá hình số tám((lỗ vít kết hợp vít khóa hoặc vít nén ép).
 + Thân nẹp lỗ vít hình số tám (lỗ vít kết hợp vít khóa hoặc vít nén ép), 
 + Chất liệu Titanium có khả năng chống ăn mòn tốt.
- Sử dụng vít khoá đường kính 4.0mm và vít vỏ đường kính 4.0mm.
- Đạt tiêu chuẩn chất lượng: ISO 13485, CE.</t>
  </si>
  <si>
    <t>- Chất liệu: pure titanium.
- Kích cỡ:  Có 3-&gt; 8 lỗ tương ứng Chiều dài: 74-&gt;134mm.
- Đặc tính: nẹp thẳng, đầu nẹp có móc  và có 3 lỗ vít khoá đa hướng, đầu nẹp có lỗ dùng để xuyên đinh Kirschner cố định nẹp trước khi bắt vít.Thân nẹp lỗ vít hình tròn (có thể sử dụng vít khoá hoặc vít vỏ), chất liệu Titanium có khả năng chống ăn mòn tốt.
- Sử dụng vít khoá đường kính 2.7 và 4.0mm, vít vỏ đường kính 2.7 và 4.0mm.
- Đạt tiêu chuẩn chất lượng: ISO 13485, CE.</t>
  </si>
  <si>
    <t>- Chất liệu: pure titanium.
- Kích cỡ:  3-&gt;13lỗ tương ứng Chiều dài: 99-&gt; 299mm.
- Đặc tính: 
 + Đầu nẹp có 5 lỗ vít khoá đa hướng 
 + Thân nẹp lỗ vít hình số tám (lỗ vít kết hợp vít khóa hoặc vít nén ép) và lỗ vít hình tròn, 
 + Chất liệu Titanium có khả năng chống ăn mòn tốt.
- Sử dụng vít khoá đường kính 5.0mm và vít vỏ đường kính 5.0mm.
- Đạt tiêu chuẩn chất lượng: ISO 13485, CE.</t>
  </si>
  <si>
    <t>- Chất liệu: pure titanium.
- Kích cỡ: 3 -&gt;10lỗ tương ứng Chiều dài: 103 -&gt;194mm.
- Đặc tính: 
 + Đầu nẹp có 9 lỗ vít khoá đa hướng  và 1 lỗ vít hình tròn dùng để nén ép, 
 + Thân nẹp lỗ vít hình số tám (lỗ vít kết hợp vít khóa hoặc vít nén ép)
- Sử dụng vít khoá đường kính 4.0mm và vít vỏ đường kính 4.0mm.
- Đạt tiêu chuẩn chất lượng: ISO 13485, CE.</t>
  </si>
  <si>
    <t>- Chất liệu: pure titanium.
- Kích cỡ: 4-&gt;10lỗ. Chiều dài: 72-&gt;144mm.
- Đặc tính: nẹp hình chữ S, 
 + Đầu nẹp có 6 lỗ vít khoá đa hướng 
 + Thân nẹp lỗ vít hình tròn (có thể sử dụng vít khoá hoặc vít vỏ)
- Sử dụng vít khoá đường kính 2.7mm và 4.0mm, vít vỏ đường kính 2.7 và 4.0mm.
- Đạt tiêu chuẩn chất lượng: ISO 13485, CE.</t>
  </si>
  <si>
    <t>- Chất liệu: pure titanium.
- Kích cỡ: 4-&gt; 13lỗ tương ứng Chiều dài: 120-&gt; 282mm.
- Đặc tính: 
 + Đầu nẹp có 4 lỗ vít khoá đa hướng
 + Thân nẹp lỗ vít hình số tám (lỗ vít kết hợp vít khóa hoặc vít nén ép), 
 + Chất liệu Titanium có khả năng chống ăn mòn tốt.
- Sử dụng vít khoá đường kính 5.0mm và vít vỏ đường kính 5.0mm.
- Đạt tiêu chuẩn chất lượng: ISO 13485, CE.</t>
  </si>
  <si>
    <t>- Chất liệu: pure titanium.
- Kích cỡ: có size 12 lỗ, chiều dài 58mm và 67mm.
- Đặc tính: thân nẹp lỗ vít khoá đa hướng, chất liệu Titanium có khả năng chống ăn mòn tốt.
+ Sử dụng vít khoá đường kính 4.0mm và vít vỏ đường kính 4.0mm.
- Đạt tiêu chuẩn chất lượng: ISO 13485, CE.</t>
  </si>
  <si>
    <t>- Chất liệu: pure titanium.
- Kích cỡ: 3-&gt;10 lỗ. Chiều dài: 61-&gt;131mm.
- Đặc tính: 
 + Đầu nẹp là hình tam giác có móc, có 2 lỗ vít khoá đa hướng  và 1 lỗ vít hình tròn, 
 + Thân nẹp lỗ vít hình tròn (có thể sử dụng vít khoá hoặc vít vỏ) và 1 lỗ vít dùng để nén ép
+ Sử dụng vít khoá đường kính 4.0mm và vít vỏ đường kính 4.0mm.
- Đạt tiêu chuẩn chất lượng: ISO 13485, CE.</t>
  </si>
  <si>
    <t>- Chất liệu: pure titanium.
- Kích cỡ: 4-&gt;8lỗ tương ứng Chiều dài: 80-&gt;144mm.
- Đặc tính: Nẹp hình chữ L, 
 + Đầu nẹp có 2 lỗ vít hình số tám (gồm lỗ vít khoá đa hướng và lỗ vít dùng để nén ép), 
 + Thân nẹp lỗ vít hình số tám (lỗ vít kết hợp vít khóa hoặc vít nén ép)
- Sử dụng vít khoá đường kính 5.0mm và vít vỏ đường kính 5.0mm.
- Đạt tiêu chuẩn chất lượng: ISO 13485, CE.</t>
  </si>
  <si>
    <t>- Chất liệu: pure titanium.
- Kích cỡ: 5-&gt;11lỗ. Chiều dài: 99-&gt;171mm.
- Đặc tính: 
 + Đầu nẹp có 5 lỗ vít khoá đa hướng và 1 lỗ vít khoá hình tròn, 
 + Thân nẹp lỗ vít hình tròn (có thể sử dụng vít khoá hoặc vít vỏ) và 1 lỗ vít dùng để nén ép, chất liệu Titanium có khả năng chống ăn mòn tốt.
- Sử dụng vít khoá đường kính 2.7mm và 4.0mm; vít vỏ đường kính 2.7 và 4.0mm.
- Đạt tiêu chuẩn chất lượng: ISO 13485, CE.</t>
  </si>
  <si>
    <t xml:space="preserve"> - Nẹp loại 4 -&gt; 10 lỗ,  chiều dài các cỡ.
 - Dùng vít 2.7 và 4.0 mm, đầu nẹp có 3 lỗ vít khóa đa hướng. 
 - Thân nẹp lỗ vít hình tròn và 1 lỗ vít nén ép.
 - Chất liệu: Titanium</t>
  </si>
  <si>
    <t>- Chất liệu: pure titanium.
- Kích cỡ: 4-&gt;10lỗ. Chiều dài: 79-&gt;151mm.
- Đặc tính: 
 + Đầu nẹp có 3 lỗ vít khoá đa hướng và 1 lỗ vít khoá hình tròn, 
 + Thân nẹp lỗ vít hình tròn (có thể sử dụng vít khoá hoặc vít vỏ) và 1 lỗ vít dùng để nén ép, chất liệu Titanium có khả năng chống ăn mòn tốt.
- Sử dụng vít khoá đường kính 2.7mm và 4.0mm; vít vỏ đường kính 2.7 và 4.0mm.
- Đạt tiêu chuẩn chất lượng: ISO 13485, CE.</t>
  </si>
  <si>
    <t>- Chất liệu: pure titanium.
- Kích cỡ: 4-&gt;16 lỗ tương ứng Chiều dài: 70-&gt;205mm.
- Đặc tính: nẹp thẳng, lỗ vít ở 2 đầu nẹp là lỗ vít khoá đa hướng, thân nẹp lỗ vít hình số tám (lỗ vít kết hợp vít khóa hoặc vít nén ép), chất liệu Titanium có khả năng chống ăn mòn tốt.
+ Sử dụng vít khoá đường kính 4.0mm và vít vỏ đường kính 4.0mm.
- Đạt tiêu chuẩn chất lượng: ISO 13485, CE.</t>
  </si>
  <si>
    <t>- Chất liệu: pure titanium.
- Kích cỡ: 3-&gt; 8lỗ tương ứng Chiều dài: 70-&gt; 135mm.
- Đặc tính: 
 + Đầu nẹp có 2 lỗ vít khoá, 
 + Thân nẹp có lỗ ở đầu nẹp và cuối nẹp là lỗ vít khoá đa hướng
 + Các lỗ vít còn lại là lỗ vít hình tròn (lỗ vít kết hợp vít khoá hoặc vít vỏ); 
 + Chất liệu Titanium có khả năng chống ăn mòn tốt.
+ Sử dụng vít khoá đường kính 4.0mm và vít vỏ đường kính 4.0mm.
- Đạt tiêu chuẩn chất lượng: ISO 13485, CE.</t>
  </si>
  <si>
    <t>- Chất liệu: pure titanium.
- Kích cỡ:  4-&gt; 13lỗ tương ứng Chiều dài: 139-&gt; 319mm.
- Đặc tính: 
 + Đầu nẹp có 7 lỗ vít khoá đa hướng
 + Thân nẹp lỗ vít hình số tám (lỗ vít kết hợp vít khóa hoặc vít nén ép) và lỗ vít hình tròn, 
 + Chất liệu Titanium có khả năng chống ăn mòn tốt.
- Sử dụng vít khoá đường kính 5.0mm và vít vỏ đường kính 5.0mm.
- Đạt tiêu chuẩn chất lượng: ISO 13485, CE.</t>
  </si>
  <si>
    <t>- Chất liệu: pure titanium.
- Kích cỡ: 3 -&gt; 8lỗ tương tứng Chiều dài: 65 -&gt;145mm.
- Đặc tính: Nẹp hình chữ T, 
 + Đầu nẹp có 2 lỗ vít hình số tám (gồm lỗ vít khoá đa hướng và lỗ vít dùng để nén ép), 
 + Thân nẹp lỗ vít hình số tám (lỗ vít kết hợp vít khóa hoặc vít nén ép)
+ Sử dụng vít khoá đường kính 5.0mm và vít vỏ đường kính 5.0mm.
- Đạt tiêu chuẩn chất lượng: ISO 13485, CE.</t>
  </si>
  <si>
    <t>- Chất liệu: pure titanium.
- Kích cỡ: 3 -&gt; 6 lỗ tương ứng Chiều dài: 45 -&gt;78mm.
- Đặc tính: nẹp hình chữ T, 
 + Đầu nẹp có 4 lỗ vít khoá đa hướng 
 + Thân nẹp lỗ vít hình tròn (có thể sử dụng vít khoá hoặc vít vỏ)
- Sử dụng vít khoá đường kính 2.7mm và vít vỏ đường kính 2.7mm.
- Đạt tiêu chuẩn chất lượng: ISO 13485, CE.</t>
  </si>
  <si>
    <t>- Chất liệu: Pure titanium.
- Kích cỡ: 
 + 6-&gt;16lỗ. 
 + Chiều dài: 143mm-&gt;323mm.
- Đặc tính: 
 + Nẹp thẳng, lỗ vít ở 2 đầu nẹp là lỗ vít khoá đa hướng 
 + Thân nẹp lỗ vít hình số tám (lỗ vít kết hợp vít khóa hoặc vít nén ép).
+ Sử dụng vít khoá đường kính 5.0mm và vít vỏ đường kính 5.0mm.
- Tiêu chuẩn chất lượng: ISO 13485, CE.</t>
  </si>
  <si>
    <t>- Chất liệu Titanium.
 + Nẹp tiêu chuẩn: Đầu có 6 lỗ khóa đa hướng, thân 2 -&gt;5 lỗ, dài 42-&gt;72mm, dày ≤ 2mm.
 + Nẹp bản hẹp: Đầu có 4 lỗ khóa đơn, 1 lỗ khóa đôi đa hướng, thân 2 -&gt; 5 lỗ dài 45-&gt;75mm, dày ≤ 2mm.  
 +  Nẹp bản rộng: Đầu có 7 lỗ khóa đa hướng, thân 2 -&gt; 5 lỗ dài 47-&gt;77mm, dày ≤ 2mm.
 + Nẹp có trái/phải, dùng vít 2.4 và 2.7mm, thân có lỗ kép kết hợp vít khóa hoặc nén ép, đầu có cửa sổ tam giác, lỗ cố định K-wire.
* Đạt tiêu chuẩn ISO, CE, FDA 510k</t>
  </si>
  <si>
    <t>-  Chất liệu Titanium.
 + Nẹp T đầu 3 lỗ, thân 3-&gt; 5 lỗ, dài 37-&gt;51mm, dày ≤ 2mm.
 + Nẹp mặt bên 5-&gt; 6 lỗ, dài 46-&gt;57mm, dày ≤ 2mm.
 + Nẹp trung tính trái/phải, đầu có 2 vít khóa, thân 5-&gt; 6 lỗ, dài 41-&gt;49mm, dày ≤ 2mm.
 + Nẹp dùng vít 2.4 và 2.7mm, thân có lỗ kép kết hợp vít khóa hoặc nén ép .
- Đạt tiêu chuẩn ISO, CE, FDA 510k</t>
  </si>
  <si>
    <t>- Chất liệu: pure titanium.
- Kích cỡ: 6 -&gt; 10 lỗ tương ứng Chiều dài: 69 -&gt;117mm.
- Đặc tính: nẹp hình chữ S, lỗ vít ở 2 đầu nẹp là lỗ vít khoá đa hướng, thân nẹp lỗ vít hình tròn (có thể sử dụng vít khoá hoặc vít vỏ), chất liệu Titanium có khả năng chống ăn mòn tốt.
+ Sử dụng vít khoá đường kính 4.0mm và vít vỏ đường kính 4.0mm.
- Đạt tiêu chuẩn chất lượng: ISO 13485, CE.</t>
  </si>
  <si>
    <t>- Đầu nẹp có 4 lỗ bắt vít đường kính 2.7mm, thân nẹp có số lỗ từ 3-13 lỗ, tương ứng chiều dài từ 74-204mm, sử dụng vít đường kính 3.5mm. Loại trái/ phải, nẹp dày 3.2mm và rộng 11mm.
- Chất liệu hợp kim Titan.
- Dùng kết hợp với:
  + Vít khóa Ø 2.7 mm
  + Vít khóa Ø 3.5 mm 
  + Vít cứng Ø 3.5 mm 
  + Vít khóa xốp Ø 3.5 mm
  + Vít xốp Ø 4.0 mm
- Tiêu chuẩn chất lượng: ISO, CE</t>
  </si>
  <si>
    <t>- Đầu nẹp có 3 lỗ bắt vít đường kính 2.7mm và 2 lỗ bắt vít đường kính 3.5mm, thân nẹp có số lỗ từ 3-&gt;13 lỗ, tương ứng chiều dài từ 94 -&gt; 224mm. Loại trái/ phải, nẹp dày 3.2mm và rộng 11mm.
- Chất liệu hợp kim Titan.
- Dùng kết hợp với:
  + Vít khóa Ø 2.7 mm   
  + Vít khóa Ø 3.5 mm 
  + Vít cứng Ø 3.5 mm 
  + Vít khóa xốp Ø 3.5 mm
  + Vít xốp Ø 4.0 mm
- Tiêu chuẩn chất lượng: ISO, CE</t>
  </si>
  <si>
    <t xml:space="preserve"> - Vật liệu nẹp bằng thép không gỉ.
 - Kích thước chiều dài 101mm, đầu nẹp có 9 lỗ khóa 
 - Sử dụng vít tự khóa titanium, đường kính 2.5mm-3.5mm, chiều dài các cỡ</t>
  </si>
  <si>
    <t>- Vật liệu nẹp bằng thép không gỉ. 
- Kích thước:
+ Chiều dài 250mm, đầu nẹp có 7 lỗ khóa và 0 lỗ free, thân nẹp có 10 lỗ khóa và 1 lỗ free
- Ron vis bằng titanium
- Đóng gói tiệt trùng.
- Sử dụng vít tự khóa titanium đường kính 3.5mm, dài 10-70mm; vít vỏ xương thép không gỉ đường kính 3.5mm, dài 10-70mm</t>
  </si>
  <si>
    <t>- Đầu nẹp có 7 lỗ bắt vít, thân nẹp có số lỗ từ 4 -&gt;15 lỗ, tương ứng chiều dài từ 141-&gt; 361mm. 
- Loại trái/ phải.
- Chất liệu hợp kim Titan.
- Dùng kết hợp với:
  + Vít khóa Ø 5.0 mm 
  + Vít cứng Ø 4.5 mm 
  + Vít khóa xốp Ø 5.0 mm
- Đạt tiêu chuẩn ISO 13485, EC.</t>
  </si>
  <si>
    <t xml:space="preserve"> - Vật liệu nẹp bằng thép không gỉ.
 - Đầu nẹp có 4 lỗ khóa và 1 lỗ free, thân nẹp có 1-&gt; 6 lỗ khóa, chiều dài các cỡ
 - Sử dụng vít tự khóa Titanium 
 - Đường kính vít:  2.5mm -&gt; 3.5mm, dài các cỡ
 - Tiệt trùng</t>
  </si>
  <si>
    <t>- Chất liệu Ti6Al4V
- Nẹp được thiết kế theo tiêu chuẩn xương của người Châu Á.
- Vít khóa 2.4mm đa hướng ở đầu mặt khớp.
- Đầu mặt khớp 5 lỗ và 7 lỗ.
- Lỗ vít nén cố định ổ gãy.
- Thiết kế kết hợp xương theo nguyên lý 3 cột (cột quay, cột giữa, cột trụ). 
- Dùng vít khóa 2.4mm và 3.5mm; vít vỏ 3.5mm.
- Dài các cỡ</t>
  </si>
  <si>
    <t>- Chất liệu Ti6Al4V.
- Nẹp được thiết kế theo tiêu chuẩn xương của người Châu Á.
- Đầu mặt khớp 9 lỗ và 12 lỗ.
- Lỗ vít nén cố định ổ gãy.
- Vít khóa đa hướng - hướng vào mõm trâm quay. 
- Dùng vít khóa 2.4mm và 3.5mm, vít vỏ 3.5mm.
- Dài các cỡ</t>
  </si>
  <si>
    <t>- Đầu nẹp có 6 lỗ bắt vít. Nẹp dày 2.5mm, rộng 8.25mm.
- Thân nẹp từ 3-&gt;10 lỗ ứng chiều dài 59 -&gt;116.75mm, loại trái/ phải.
- Chất liệu hợp kim Titan.
- Dùng kết hợp với:
  + Vít khóa Ø 2.4 mm 
  + Vít cứng Ø 2.4 mm  
- Tiêu chuẩn chất lượng: ISO, CE</t>
  </si>
  <si>
    <t>- Vật liệu nẹp bằng titanium.
- Chiều dài 50mm, đầu nẹp có 7 lỗ khóa và 0 lỗ free, thân nẹp có 2 lỗ khóa và 1 lỗ free
- Ron vis bằng titanium 
- Đóng gói tiệt trùng
- Vít tự khóa titanium đường kính 2.5mm, dài 8-50mm
- Vít vỏ xương titanium đường kính 2.7mm, dài 10-40mm.</t>
  </si>
  <si>
    <t>- Vật liệu nẹp bằng titanium. 
- Chiều dài 86mm, đầu nẹp có 7 lỗ khóa và 0 lỗ free, thân nẹp có 5 lỗ khóa và 1 lỗ free
- Ron vis bằng titanium
- Đóng gói tiệt trùng s
- Vít tự khóa titanium đường kính 2.5mm, dài 8-50mm
-  Vít vỏ xương titanium đường kính 2.7mm, dài 10-40mm.</t>
  </si>
  <si>
    <t xml:space="preserve"> - Vật liệu nẹp bằng thép không gỉ.
 - Đầu nẹp 3 lỗ khóa và 0 lỗ free, thân nẹp 4 lỗ -&gt; 7 lỗ khóa và 0 lỗ free
 - Chất liệu vít Titanium 
 - Đường kính vít 2.5mm -&gt; 3.5mm, dài các cỡ
 - Tiệt trùng</t>
  </si>
  <si>
    <t>- Vật liệu nẹp bằng thép không gỉ. 
- Kích thước:
 + Chiều dài 103mm, đầu nẹp có 3 lỗ khóa và 0 lỗ free, thân nẹp có 4 lỗ khóa và 0 lỗ free
 + Chiều dài 148mm, đầu nẹp có 3 lỗ khóa và 0 lỗ free, thân nẹp có 7 lỗ khóa và 0 lỗ free
- Ron vis bằng titanium
- Đóng gói tiệt trùng.
- Vít tự khóa titanium đường kính 3.5mm, dài 10 -&gt;70mm;
-  Vít tự khóa titanium đường kính 2.5mm, dài 8 -&gt;50mm.</t>
  </si>
  <si>
    <t>- Vật liệu nẹp bằng thép không gỉ. 
- Kích thước:
 + Chiều dài 98mm, đầu nẹp có 5 lỗ khóa và 0 lỗ free, thân nẹp có 4 lỗ khóa và 0 lỗ free
 +  Chiều dài 143mm, đầu nẹp có 5 lỗ khóa và 0 lỗ free, thân nẹp có 7 lỗ khóa và 0 lỗ free
- Ron vis bằng titanium 
- Đóng gói tiệt trùng.
- Vít tự khóa titanium đường kính 3.5mm, dài 10-70mm;
-  Vít tự khóa titanium đường kính 2.5mm, dài 8-50mm</t>
  </si>
  <si>
    <t>- Chất liệu Ti6Al4V.
- Nẹp được thiết kế theo tiêu chuẩn xương của người Châu Á.
- Có 9 lỗ vít, có vít chịu lực cố định ổ gẫy
- Góc vít đa hướng nâng 20º hỗ trợ tối đa cho mặt ngoài và mặt trong khớp vai.
- Dùng vít khóa 3.5mm, vít vỏ 3.5mm. Loại trái/ phải.
- Có 3 -&gt; 12 lỗ ứng với chiều dài 90 -&gt; 210mm.</t>
  </si>
  <si>
    <t>- Chất liệu Ti6Al4V.
- Nẹp được thiết kế theo tiêu chuẩn xương của người Châu Á.
- Vít khóa/vít nén đầu gần mỏm khuỷu để cố định mảnh gãy. 
- Thân nẹp được thiết kế dài hơn phù hợp với giải phẫu xương trụ. 
- Móc để cố định tối ưu các mảnh xương nhỏ và tăng tính ổn định.
- Dùng vít khóa 3.5mm, vít vỏ 3.5mm. Loại trái/ phải 
- Có 2 -&gt;12 lỗ ứng với chiều dài 73 -&gt; 186mm</t>
  </si>
  <si>
    <t>- Đầu nẹp có 6 lỗ bắt vít dùng vít đường kính 2.7mm, thân nẹp có số lỗ từ 3 -&gt;10 lỗ, chiều dài tương ứng từ 61-&gt;149mm, dùng vít đường kính 3.5mm. Loại trái/ phải, dày 3.2mm, rộng 10mm.
- Chất liệu hợp kim Titan.
- Dùng kết hợp với:
  + Vít khóa Ø 2.7 mm
  + Vít khóa Ø 3.5mm
  + Vít cứng Ø 3.5 mm 
  + Vít khóa xốp Ø 3.5 mm
  + Vít xốp Ø 4.0 mm
- Tiêu chuẩn chất lượng: ISO, CE</t>
  </si>
  <si>
    <t>- Chất liệu Ti6Al4V.
- Nẹp được thiết kế theo tiêu chuẩn xương của người Châu Á.
- Đầu mặt khớp có 8 lỗ, sử dụng vít khóa 2.4mm.
- Thân nẹp cong hình chữ S xoắn quanh đầu ngoài xương đòn.
- Dùng vít khóa 2.4mm và 3.5mm, vít vỏ 3.5mm.
- Loại trái, phải các cỡ</t>
  </si>
  <si>
    <t>- Đầu nẹp có 5 lỗ bắt vít; thân nẹp có số lỗ từ 4 -&gt;13 lỗ, tương ứng chiều dài từ 125 -&gt; 305mm, nẹp dày 4.5mm và rộng 15.5mm, loại trái/ phải. 
- Chất liệu hợp kim Titan.
- Dùng kết hợp với:
  + Vít khóa Ø 5.0 mm 
  + Vít cứng Ø 4.5 mm 
  + Vít khóa xốp Ø 5.0 mm
- Tiêu chuẩn chất lượng: ISO 13485, EC.</t>
  </si>
  <si>
    <t>- Chất liệu Titan, Ti6Al4V
- Rộng 11.8mm; dày 3.2mm
- Dùng kết hợp với:
  + Vít khóa đường kính 3.5 mm 
  + Vít cứng đường kính 3.5 mm 
  + Vít khóa xốp đường kính 3.5 mm
  + Vít xốp đường kính 4.0 mm
- Tiêu chuẩn chất lượng: ISO 13485, EC</t>
  </si>
  <si>
    <t>- Vật liệu nẹp bằng thép không gỉ. 
- Kích thước:
+ Chiều dài 83mm, đầu nẹp có 6 lỗ khóa và 0 lỗ free, thân nẹp có 2 lỗ khóa và 1 lỗ free
+ Chiều dài 124mm, đầu nẹp có 6 lỗ khóa và 0 lỗ free, thân nẹp có 4 lỗ khóa và 3 lỗ free
- Ron vis bằng titanium 
- Đóng gói tiệt trùng
- Vít tự khóa titanium đường kính 3.5mm, dài 10 -&gt; 70mm
- Vít vỏ xương thép không gỉ đường kính 3.5mm, dài 12 -&gt; 70mm</t>
  </si>
  <si>
    <t>- Chất liệu Pure titanium
 - Lỗ vít trên thân nẹp có ren khóa đôi (double lead) gia cố chống vít bật ra ngoài. 
 - Có lỗ nén và lỗ khóa phù hợp với giải phẫu học
 - Dùng vít khóa 3.5mm, vít vỏ 3.5mm; đầu vít chống trượt
 - Có 3 -&gt; 8 lỗ ứng với chiều dài 90 -&gt; 150mm
 - Có kèm hình ảnh mô tả ren khóa đôi (double lead).</t>
  </si>
  <si>
    <t>- Vật liệu nẹp bằng thép không gỉ. 
- Kích thước:
+ Chiều dài 83mm, đầu nẹp có 4 lỗ khóa và 0 lỗ free, thân nẹp có 2 lỗ khóa và 0 lỗ free
+ Chiều dài 143mm, đầu nẹp có 4 lỗ khóa và 0 lỗ free, thân nẹp có 5 lỗ khóa và 0 lỗ free
+ Chiều dài 203mm, đầu nẹp có 4 lỗ khóa và 0 lỗ free, thân nẹp có 8 lỗ khóa và 0 lỗ free
- Ron vis bằng titanium 
- Đóng gói tiệt trùng sẵn chính hãng.
- Vít tự khóa titanium đường kính 5.0mm, dài 12 -&gt; 110mm</t>
  </si>
  <si>
    <t>- Đầu nẹp có 4 lỗ bắt vít, thân nẹp có số lỗ nẹp từ 4 -&gt;15 lỗ, tương ứng chiều dài từ 120 -&gt;318mm, loại trái/ phải. Nẹp dày 5.4mm, rộng 17.3mm.
- Chất liệu hợp kim Titan.
- Dùng kết hợp với:
  + Vít khóa Ø 5.0 mm 
  + Vít cứng Ø 4.5 mm 
  + Vít khóa xốp Ø 5.0 mm
- Tiêu chuẩn chất lượng: ISO 13485, CE.</t>
  </si>
  <si>
    <t>- Chất liệu Pure Titanium.
- Lỗ vít trên thân nẹp có ren khóa đôi (double lead) gia cố chống vít bật ra ngoài. 
- Có lỗ nén và lỗ khóa phù hợp với giải phẫu học
- Dùng vít khóa 5.0mm, vít vỏ 4.5mm; đầu vít chống trượt
- Loại trái/ phải 
- Có 5 -&gt; 13 lỗ ứng với chiều dài 122 -&gt; 266mm
- Có kèm hình ảnh mô tả ren khóa đôi (double lead)</t>
  </si>
  <si>
    <t>- Vật liệu nẹp bằng thép không gỉ. Kích thước chiều dài 124mm, đầu nẹp có 3 lỗ khóa và 0 lỗ free, thân nẹp có 4 lỗ khóa và 0 lỗ free
- Ron vis bằng titanium
- Đóng gói tiệt trùng sẵn chính hãng.
- Sử dụng vít tự khóa titanium đường kính 5.0mm, dài 12 -&gt; 110mm</t>
  </si>
  <si>
    <t>- Chất liệu Pure Titanium
- Nẹp được thiết kế theo tiêu chuẩn xương của người Châu Á.
- Vít đầu xa của nẹp đặt mặt trong được thiết kế xen kẽ với vít của nẹp được đặt ở mặt ngoài tạo ra 1 cấu trúc song song để cố định ổ gãy đầu xa.
- Phần thân bên hông nẹp được thiết kế uốn lượn dễ uốn cong 
- Dùng vít khóa 3.5mm, vít vỏ 3.5mm. Loại trái/ phải.
- Có 4-&gt;14 lỗ ứng với chiều dài 87 -&gt;200mm.
- Đạt tiêu chuẩn chất lượng: ISO 13485, CE.</t>
  </si>
  <si>
    <t xml:space="preserve">- Chất liệu Pure Titanium.
- Lỗ vít trên thân nẹp có ren khóa đôi
- Có lỗ nén và lỗ khóa phù hợp với giải phẫu học
- Dùng vít khóa 5.0mm, vít vỏ 4.5mm; đầu vít chống trượt
- Loại trái/ phải 
- Có 5 -&gt; 13 lỗ ứng với chiều dài 156 -&gt; 316mm
- Có kèm hình ảnh mô tả ren khóa đôi </t>
  </si>
  <si>
    <t>- Chất liệu Pure Titanium
- Lỗ vít trên thân nẹp đa hướng có ren khóa đôi
- Có lỗ nén và lỗ khóa. Loại trái/phải
- Dùng vít khóa 2.4mm, vít vỏ 2.4mm; đầu vít chống trượt
- Đầu 6 lỗ 22mm, thân có 2 -&gt; 5 lỗ ứng với chiều dài 45 -&gt; 75mm
- Đầu 7 lỗ 25mm, thân có 2 -&gt; 5 lỗ ứng với chiều dài 47 -&gt;77mm
- Có kèm hình ảnh mô tả ren khóa đôi</t>
  </si>
  <si>
    <t>- Chất liệu Ti6Al4V.
- Nẹp được thiết kế theo tiêu chuẩn xương của người Châu Á.
- 3 móc có các cạnh, 3 móc ở đầu mặt khớp
- 2 vít khóa hướng mõm trâm quay.
- Có lỗ vít nén ép cố định ổ gãy.
- Vít khóa được bắt liên kết chéo.Thân nẹp có góc vít đa hướng đường kính 5° 
- Dùng vít khóa 2.4mm/3.5mm, vít vỏ 3.5mm. Loại trái/ phải.
- Có 2 -&gt; 11 lỗ ứng với chiều dài 55 -&gt; 133mm.</t>
  </si>
  <si>
    <t>- Chất liệu: pure titanium.
- Kích cỡ: 3 -&gt;12lỗ tương ứng Chiều dài: 91 -&gt; 235mm.
- Đặc tính: nẹp thẳng có kèm vít khoá DHS, thân nẹp  lỗ vít hình số tám (lỗ vít kết hợp vít khóa hoặc vít nén ép), chất liệu Titanium
- Sử dụng vít khoá đường kính 5.00mm và vít vỏ đường kính 5.0mm.
- Tiêu chuẩn chất lượng: ISO 13485, CE.</t>
  </si>
  <si>
    <t>- Chất liệu Pure titanium
 - Lỗ vít trên thân nẹp có ren khóa đôi (double lead) gia cố chống vít bật ra ngoài. 
 - Có lỗ nén và lỗ khóa phù hợp với giải phẫu học
 - Dùng vít khóa 3.5mm, vít vỏ 3.5mm; đầu vít chống trượt
 - Loại trái/ phải 
 - Loại nhỏ 46mm, loại lớn 61mm
 - Có kèm hình ảnh mô tả ren khóa đôi (double lead).</t>
  </si>
  <si>
    <t>- Chất liệu Ti6Al4V.
- Nẹp được thiết kế theo tiêu chuẩn xương của người Châu Á.
- Vít khóa đa hướng điểm bám gân gót
- Có chậu xương gót, chậu đáy xương gót, chậu gân gót
- Thân nẹp có lỗ trống để ghép xương.
- Dùng vít khóa 3.5mm, vít vỏ 3.5mm
- Loại trái/ phải.
- Có 1/ 2 lỗ ứng với chiều dài 58/ 64.5mm</t>
  </si>
  <si>
    <t>- Chất liệu Ti6Al4V.
- Nẹp được thiết kế theo tiêu chuẩn xương của người Châu Á.
- Thân nẹp hình dạng mắt xích dễ uốn
- Đầu mặt khớp có 4 lỗ
- Nẹp được thiết kế mỏng giảm kích ứng mô mềm
- Chiều cao móc 17mm
- Dùng vít khóa 3.5mm, vít vỏ 3.5mm.
- Loại trái, phải các cỡ</t>
  </si>
  <si>
    <t xml:space="preserve">- Nẹp có số lỗ từ 4 -&gt; 14 lỗ, tương ứng chiều dài từ 58 -&gt; 188mm. Nẹp dày 1mm, rộng 9.7mm.
- Chất liệu hợp kim Titan.
- Dùng kết hợp với:
   + Vít khóa Ø 3.5 mm
   + Vít cứng Ø 3.5 mm
   + Vít khóa xốp Ø 3.5mm
   + Vít xốp Ø 4.0mm
- Tiêu chuẩn chất lượng: ISO 13485, CE </t>
  </si>
  <si>
    <t>-  Chất liệu Pure titanium
 - Độ dày 1.0mm
 - Chiều rộng 9.0mm
 - Khoảng cách giữa các lỗ vít 12.0mm và 16.0mm
 - Lỗ vít trên thân nẹp có ren khóa đôi (double lead) gia cố chống vít bật ra ngoài. 
 - Có lỗ nén và lỗ khóa 
 - Dùng vít khóa 3.5mm, vít vỏ 3.5mm; đầu vít chống trượt
-  Có 5 -&gt; 12 lỗ ứng với chiều dài 57 -&gt; 141mm
-  Có kèm hình ảnh mô tả ren khóa đôi (double lead)</t>
  </si>
  <si>
    <t>- Chất liệu Ti6Al4V.
- Nẹp được thiết kế theo tiêu chuẩn xương của người Châu Á.
- Có vít chịu lực
- Lỗ vít nén cố định ổ gãy.
- Cấu trúc trục vít phân kỳ và hội tụ để cố định ổ gãy.
- Dùng vít khóa 3.5mm/5.0mm, vít vỏ 4.5mm.
- Loại trái/ phải.
- Có  4-&gt; 14 lỗ ứng với chiều dài 130mm-&gt;290mm. Khu vực gần mặt khớp có 8 lỗ.</t>
  </si>
  <si>
    <t>- Chất liệu Ti6Al4V.
- Nẹp được thiết kế theo tiêu chuẩn xương của người Châu Á.
- Lỗ vít nén cố định ổ gãy.
- Thiết kế đuôi nẹp vát nhọn giúp bóc tách mô mềm phù hợp với kỹ thuật mổ ít xâm lấn.
- Dùng vít khóa 3.5mm/5.0mm, vít vỏ 4.5mm.
- Loại trái/ phải.
- Có 4-&gt; 14 lỗ ứng với chiều dài 126mm-&gt; 286mm. Khu vực gần mặt khớp có 5 lỗ.</t>
  </si>
  <si>
    <t>- Chất liệu Pure Titanium.
- Lỗ vít trên thân nẹp có ren khóa đôi  gia cố chống vít bật ra ngoài. 
- Dùng vít khóa 5.0mm, vít vỏ 4.5mm; đầu vít chống trượt
- Loại trái/ phải 
- Có 5 -&gt; 13 lỗ ứng với chiều dài 140mm -&gt;300mm</t>
  </si>
  <si>
    <t>- Chất liệu Ti6Al4V.
 - Nẹp được thiết kế theo tiêu chuẩn xương của người Châu Á.
-  Đầu mặt khớp 4 lỗ, sử dụng vít khóa động tự taro 3.5mm.
-  Lỗ vít nén cố định ổ gãy.
-  Vòng xoay 36° độ từ mặt trước ra mặt bên 
 - Dùng vít khóa động tự taro 3.5mm và 5.0mm; vít vỏ 4.5mm.
-  Loại trái/ phải.
 - Có 4 -&gt; 12 lỗ ứng với chiều dài 112 -&gt; 240mm.</t>
  </si>
  <si>
    <t>- Chất liệu Ti6Al4V.
- Nẹp được thiết kế theo tiêu chuẩn xương của người Châu Á.
- Lỗ vít nén cố định ổ gãy.
- Đầu mặt khớp có 7 lỗ, sử dụng vít khóa 2.4mm.
- Đầu nẹp có 2 móc cố định ổ gãy đầu xa xương mác vỡ nhiều mảnh.
- Dùng vít khóa 2.4mm và 3.5mm;  vít vỏ 3.5mm.
- Loại trái/ phải.
- Có 2 -&gt; 14 lỗ ứng với chiều dài 74 -&gt; 230mm</t>
  </si>
  <si>
    <t>- Chất liệu Ti6Al4V
- Nẹp được thiết kế theo tiêu chuẩn xương của người Châu Á.
- Khu vực đầu mặt khớp 9 lỗ, sử dụng vít khóa 3.5mm, trong đó có vít chịu lực
- Lỗ vít nén cố định ổ gãy.
- Vít khóa 3.5mm và 5.0mm; vít vỏ 4.5mm.
- Loại trái/ phải.
- Có 4 -&gt;  12 lỗ ứng với chiều dài 123 -&gt; 235mm.</t>
  </si>
  <si>
    <t>- Chất liệu Ti6Al4V.
- Nẹp được thiết kế theo tiêu chuẩn xương của người Châu Á.
- Sử dụng hệ thống vít 3.5mm đa hướng
- Dùng vít khóa 3.5mm, vít vỏ 3.5mm
- Loại trái/ phải.
- Có 2-&gt; 6 lỗ ứng với chiều dài 55 -&gt; 107mm</t>
  </si>
  <si>
    <t>- Chất liệu Pure Titanium.
- Nẹp được thiết kế theo tiêu chuẩn xương của người Châu Á.
- Thân nẹp được thiết kế uốn lượn dễ dàng uốn cong
- Dùng vít khóa 3.5mm, vít vỏ 3.5mm.
- Loại  4 -&gt; 14 lỗ, chiều dài các cỡ</t>
  </si>
  <si>
    <t>- Chất liệu: Hợp kim titan
- Dùng kết hợp với:
  + Vít khóa đường kính 2.0 mm và 1.5mm
  + Vít cứng đường kính 2.0 mm  và 1.5mm
- Đạt tiêu chuẩn ISO 13485, EC.</t>
  </si>
  <si>
    <t>- Chất liệu Ti6Al4V.
- Nẹp được thiết kế theo tiêu chuẩn xương của người Châu Á.
- Độ dày 0.8mm, có nhiều hình dạng khác nhau như L, Y, ARC, X, H
- Dùng vít khóa 1.5mm, vít vỏ 2.0mm</t>
  </si>
  <si>
    <t>- Chất liệu Ti6Al4V
- Nẹp được thiết kế theo tiêu chuẩn xương của người Châu Á 
- Độ dày 1.2mm, có nhiều hình dạng khác nhau như L, Y, ARC, X, H, thẳng, T,
- Dùng vít khóa 2.0mm, vít vỏ 2.0mm</t>
  </si>
  <si>
    <t>- Đầu nẹp có các các lỗ bắt vít đường kính 2.7mm. Thân nẹp có số lỗ từ 2-8 lỗ, tương ứng chiều dài từ 82.5-&gt;169mm, sử dụng vít 3.5mm, loại trái/ phải, nẹp dày 2.5mm, rộng 11mm.
- Chất liệu hợp kim Titan.
- Dùng kết hợp với:
  + Vít khóa Ø 2.7 mm và Ø 3.5 m.
  + Vít cứng Ø 3.5 mm 
  + Vít khóa xốp Ø 3.5 mm
  + Vít xốp Ø 4.0mm 
- Đạt tiêu chuẩn ISO 13485, EC.</t>
  </si>
  <si>
    <t>- Vật liệu nẹp bằng thép không gỉ. 
 - Kích thước chiều dài 105mm
 - Đầu nẹp có 5 lỗ khóa và 0 lỗ free, thân nẹp có 4 lỗ khóa và 0 lỗ free
 - Vít tự khóa chất liệu Titanium 
 - Đường kính vít 2.5mm -&gt;3.5mm, dài các cỡ</t>
  </si>
  <si>
    <t>- Chất liệu Ti6Al4V.
- Nẹp được thiết kế theo tiêu chuẩn xương của người Châu Á 
- Nẹp được thiết kế mỏng.
- 2 đầu nẹp vát nhọn bo tròn 
- Thân nẹp được thiết kế uốn lượn, đường viền tự động
- Dùng vít khóa 3.5mm, vít vỏ 3.5mm
- Có 4 -&gt; 12 lỗ ứng với chiều dài 59 -&gt; 163mm</t>
  </si>
  <si>
    <t>- Chất liệu Titanium, thân nẹp có rãnh cắt, lỗ kép hình số 8
- Nẹp mặt trong 4-14 lỗ, chiều dài các cỡ, đầu có 8 lỗ  khóa 3.5mm
- Nẹp trần chày 4-14 lỗ, chiều dài các cỡ, đầu nhọn có 9 lỗ khóa.
- Nẹp trước ngoài L: Đầu có 4 lỗ khóa, thân 5-19 lỗ, chiều dài 8 các cỡ
- Chất lượng: CE, ISO, FDA 510k</t>
  </si>
  <si>
    <t>- Chất liệu Titanium
- Nẹp mặt ngoài: Đầu cong có 9 lỗ khóa 3.5mm, 11  lỗ cố định k_wire hoặc chỉ, thân 3-10 lỗ , chiều dài các cỡ. 
- Nẹp mặt sau trái/phải: Đầu nẹp cong ôm về phía sau, có 7 lỗ khóa 3.5mm, lỗ cố định k_wire hoặc chỉ, thân 4-14 lỗ kép có rãnh cắt, chiều dài các cỡ.
- Tiêu chuẩn chất lượng: CE, ISO, FDA 510k</t>
  </si>
  <si>
    <t>- Chất liệu Titanium, thân nẹp có rãnh cắt, lỗ kép hình số 8
- Nẹp L trái/phải: 4 lỗ khóa đầu, lỗ k-wire, thân 4-16 lỗ kép, chiều dài các cỡ
- Nẹp T trái/phải: 3 lỗ khóa đầu, thân 4-18 lỗ kép, chiều dài các cỡ
- Nẹp mặt sau: 3 lỗ  khóa đầu, thân 5-14 lỗ, chiều dài các cỡ
- Tiêu chuẩn chất lượng: CE, ISO, FDA 510k</t>
  </si>
  <si>
    <t>- Chất liệu Titanium, có trái/phải 
- Nẹp hình chữ S có đủ 6-12 lỗ khóa, chiều dài các cỡ
- Tiêu chuẩn chất lượng: CE, ISO, FDA 510k</t>
  </si>
  <si>
    <t>-  Chất liệu Titanium.
 - Nẹp trước ngoài: 5 -&gt;19 lỗ tương ứng chiều dài 80 -&gt; 262mm, dày ≥ 4.0mm, đầu chữ L có 4 lỗ khóa.
 - Nep mặt ngoài: 6 -&gt;18 lỗ tương ứng chiều dài 94-&gt;238mm, dày ≥ 4.0mm, đầu chữ L có 4 lỗ khóa.
 - Thân nẹp có rãnh cắt, lỗ kép kết hợp vít khóa hoặc nén ép.
-  Tiêu chuẩn  chất lượng: ISO, CE, FDA 510k</t>
  </si>
  <si>
    <t>-  Chất liệu Titanium
 +  Nẹp 3.5mm: 6 -&gt;18 lỗ tương ứng chiều dài  86 - &gt;242mm, rộng ≥ 11mm, dày ≥ 4.4 mm.
 + Nẹp 5.0mm: 4 -&gt; 14 lỗ tương ứng chiều dài dài  72 -&gt; 252mm, rộng ≥ 14mm, dày ≥ 4.4mm.
 + Thân nẹp có rãnh cắt, lỗ kép kết hợp vít khóa hoặc nén ép.
-  Đạt tiêu chuẩn ISO, CE, FDA 510k</t>
  </si>
  <si>
    <t>-  Chất liệu Titanium.
 - Nẹp thẳng: Thân 4-&gt;12 lỗ, dài 58-162mm, rộng ≥ 11mm, dày ≥ 3.4mm.
 - Nẹp móc: Thân 3 lỗ, dài ≥ 64mm, dày ≥ 3.0mm,  đầu có 2 móc nhọn, 1 vít ép cố định đầu nẹp.
 - Thân có rãnh cắt, lỗ kép kết hợp vít khóa hoặc nén ép.
- Tiêu chuẩn chất lượng:  ISO, CE, FDA 510k</t>
  </si>
  <si>
    <t>- Chất liệu Titanium.
  - Nẹp thẳng: có đủ 6/7/8/9/10/11/12/13/14/15 lỗ, dài khoảng 108-270mm, rộng ≥ 18mm, dày ≥ 5.4mm.
  - Nẹp 2 đầu nhọn, có đủ 6/7/8/9/10 lỗ, dài khoảng 116-188mm, dày ≥ 5.5mm.
  - Nẹp cong 2 đầu nhọn có đủ 12/14/16/18 lỗ, dài khoảng 229-336mm, dày ≥ 5.5mm.
  - Thân nẹp có rãnh cắt, lỗ kép kết hợp vít khóa hoặc nén ép.
-  Tiêu chuẩn chất lượng:  ISO, CE, FDA 510k</t>
  </si>
  <si>
    <t>-  Chất liệu Titanium.
 - Nẹp cổ xương đùi trái/phải: 3 lỗ vít khóa rỗng 7.0mm, 1 vít khóa 5.0mm, dài khoảng 49mm, dày ≥ 4.0mm.
 - Thân nẹp có lỗ kép kết hợp vít khóa hoặc nén ép.
- Đạt tiêu chuẩn ISO, CE, FDA 510k</t>
  </si>
  <si>
    <t>- Chất liệu Titanium.
 - Nẹp mặt trong 2.7/3.5mm: Đầu thuôn nhọn có 3 lỗ khóa 2.4/2.7mm, thân 3-&gt; 14 lỗ, dài 59 -&gt;201mm, dày ≤ 2.5mm, phân biệt trái/phải.
 - Nẹp măt ngoài: 
  + Có móc: 5 lỗ khóa đầu 2.4/2.7mm
  + Không móc: 3 lỗ khóa đầu 2.4/2.7mm
 Thân có 3/5/7/9/14 lỗ, dài 65-&gt;208mm, dày ≤ 2.5mm, có rãnh cắt, lỗ kép kết hợp vít khóa hoặc nén ép 3.5mm.
-  Đạt tiêu chuẩn ISO, CE, FDA 510k</t>
  </si>
  <si>
    <t>-  Chất liệu Titanium.
 - Nẹp móc: Đầu có 5 lỗ khóa 2.4/2.7mm, thân 3/5/7/9/14 lỗ, dài 65-&gt;208mm, dày ≤ 2.5mm.
 - Nẹp không móc: Đầu có 3 lỗ khóa 2.4/2.7mm, thân 3/5/7/9/14 lỗ, dài 65-&gt;208mm, dày ≤ 2.5mm.
 - Thân nẹp có rãnh cắt, lỗ kép kết hợp vít khóa hoặc nén ép 3.5mm.
- Đạt tiêu chuẩn ISO, CE, FDA 510k</t>
  </si>
  <si>
    <t>- Chất liệu Titanium.
 - Nẹp 2.7/3.5mm: Đầu thuôn nhọn có 3 lỗ khóa 2.4/2.7mm, thân 3/5/7/9/14 lỗ, dài 59-201mm, dày ≤ 2.5mm, phân biệt trái/phải.
 - Nẹp 3.5mm: Đầu có 3 lỗ khóa 3.5mm, thân 7/9/11/13/15 lỗ dài 80-184mm, dày ≤ 3mm.
 - Thân có rãnh cắt, lỗ kép kết hợp vít khóa hoặc nén ép 3.5mm.
- Đạt tiêu chuẩn ISO, CE, FDA 510k</t>
  </si>
  <si>
    <t>-  Chất liệu Titanium.
 - Nẹp đầu dưới : Đầu có 7 lỗ khóa, có lỗ k_wire, thân 5/7/9/11 lỗ kép hình số 8, dài 158-278mm, dày ≥ 6.0mm, phân biệt trái/phải.
 - Nẹp Liss: Đầu có 7 lỗ khóa, có lỗ k_wire, thân 5/7/9/11/13 lỗ kép hình số 8, dài 156-316mm, dày ≥ 6.0mm, phân biệt trái/phải.
 - Thân nẹp có rãnh cắt, lỗ kép kết hợp vít khóa hoặc nén ép.
-  Tiêu chuẩn chất lượng:  ISO, CE, FDA 510k</t>
  </si>
  <si>
    <t>- Chất liệu Titanium.
 - Nẹp mặt sau trái/phải, đầu nẹp 8 lỗ khóa 2.4/2.7mm, thân 3 -&gt;15 lỗ 3.5mm, dài 77-&gt;233mm, dày ≤ 2.0mm.
 - Nẹp mặt bên trái/phải, đầu nẹp 5 lỗ khóa 2.4/2.7mm, 4 lỗ k-wire, thân 3-15 lỗ 3.5mm, dài 73-&gt;229mm, dày ≤ 2.5mm.
 - Thân nẹp có lỗ kép kết hợp vít khóa hoặc nén ép. 
-  Đạt tiêu chuẩn ISO, CE, FDA 510k</t>
  </si>
  <si>
    <t>-  Chất liệu Titanium.
  - Nẹp nghiêng: thân 3-&gt;5 lỗ, dài 43-&gt;61mm, đầu 5 lỗ, dày ≤ 1.5mm.
  - Nẹp thẳng: Thân 3-&gt;13 lỗ, dài 47-&gt;137mm, đầu 4-5 lỗ, dày ≤ 2.0mm.
  - Nẹp phân biệt trái/phải, dùng vít 2.4/2.7mm, thân có lỗ kép kết hợp vít khóa hoặc nén ép.
 - Đạt tiêu chuẩn ISO, CE, FDA 510k</t>
  </si>
  <si>
    <t>- Chất liệu Titanium.
 - Nẹp T nghiêng: thân 3-5 lỗ, đầu 5 lỗ, dài 43-&gt;61mm, dày ≤ 1.5mm.
 - Nẹp T thẳng: Thân 3-&gt;13 lỗ, đầu 4/5 lỗ, dài 47-&gt;137mm, dày ≤ 2.0mm.
 - Nẹp phân biệt  trái/phải, dùng vít 2.4/2.7mm, thân có lỗ kép kết hợp vít khóa hoặc nén ép.
- Đạt tiêu chuẩn ISO, CE, FDA 510k</t>
  </si>
  <si>
    <t>-  Chất liệu Titanium.
 - Nẹp mặt trên 2.7/3.5mm: Thân 3/4/5/6/7/8 lỗ, dài 69-&gt;136mm, dày ≥ 3.4mm, đầu có 6 vít khóa 2.4/2.7mm.
 - Nẹp trước trên 2.7/3.5mm: Thân 3/4/5/6/7/8 lỗ, dài 69-&gt;135mm, dày ≥ 3.5mm, đầu có 6 vít khóa 2.4/2.7mm.
 - Thân nẹp có lỗ kép kết hợp vít khóa hoặc nén ép.
- Tiêu chuẩn ISO, CE, FDA 510k</t>
  </si>
  <si>
    <t>- Chất liệu Titanium.
 - Nẹp I: Thân 3/4/5/6/8/10 lỗ, dài 96-184mm dày ≥ 4.0mm. Đầu nẹp mở rộng có 8 lỗ khóa, 1 lỗ kép 3.5mm, 11 lỗ cố định k_wire hoặc chỉ bao khớp. 
 - Nẹp II: Thân 5/6/7/8 lỗ kép 3.5mm, dài 86-122mm, dày ≥ 4.0mm. Đầu nẹp mở rộng có 4 lỗ khóa đầu,
 - Thân nẹp có rãnh cắt, lỗ kép kết hợp vít khóa hoặc nén ép.
- Đạt tiêu chuẩn ISO, CE, FDA 510k</t>
  </si>
  <si>
    <t>-  Chất liệu Titanium.
 + Nẹp đầu trên: Có 5 -&gt; 11 lỗ tương ứng chiều dài 144 -&gt; 264mm, dày 4.5mm.
 + Nẹp Liss: Có 5 -&gt; 13 lỗ tương ứng chiều  dài 140 -&gt; 300mm, dày 5.0mm.
 + Thân nẹp có rãnh cắt, lỗ kép kết hợp vít khóa hoặc nén ép.
- Đạt tiêu chuẩn ISO, CE, FDA 510k</t>
  </si>
  <si>
    <t>- Chất liệu Titanium.
  - Nẹp đầu trên trái/phải, đầu nẹp có 8 lỗ khóa, 7 lỗ k-wire, thân 4 -&gt; 14 lỗ, dài 86-&gt; 216mm, dày ≥ 3.0mm.
  - Nẹp đầu dưới 2.0mm có 7 lỗ khóa, 1 lỗ kép, đầu có móc dài ≥ 52mm, dày ≤ 1.5mm.
  - Thân nẹp có lỗ kép kết hợp vít khóa hoặc nén ép.
- Đạt tiêu chuẩn ISO, CE, FDA 510k</t>
  </si>
  <si>
    <t>- Vật liệu nẹp bằng thép không gỉ. 
- Kích thước:
+ Chiều dài 105mm, đầu nẹp có 5 lỗ khóa và 0 lỗ free, thân nẹp có 4 lỗ khóa và 0 lỗ free
- Ron vis bằng titanium khóa bên trong lỗ nẹp, cơ chế khóa kiểu thiết kế hình nón côn 2 độ.
- Vít tự khóa titanium đường kính 2.5mm, dài 8-&gt;50mm
- Vít tự khóa titanium đường kính 3.5mm, dài 10 -&gt;70mm
- Tiệt trùng</t>
  </si>
  <si>
    <t>- Chất liệu: Thép không gỉ
- Tương thích vít 5.0mm
- Bề rộng nẹp: 12mm-&gt;15mm
- Lỗ: 3-&gt; 20 lỗ
- Chiều dài nẹp: 60mm-&gt;300mm</t>
  </si>
  <si>
    <t>- Chất liệu: Thép không gỉ
- Tương thích vít 5.0mm
- Bề rộng nẹp: 15mm-&gt;20mm
- Lỗ: 6 lỗ -&gt; 20 lỗ
- Chiều dài nẹp: 115mm-&gt;350mm</t>
  </si>
  <si>
    <t>- Chất liệu Pure Titanium.
- Chiều rộng 10.1mm
- Độ dày 3.5mm
- Khoảng cách giữa các lỗ vít 14mm
- Lỗ vít trên thân nẹp có ren khóa đôi 
- Có lỗ nén và lỗ khóa 
- Vít khóa 3.5mm, vít vỏ 3.5mm;  đầu vít chống trượt
- Có 4 -&gt;  22 lỗ ứng với chiều dài 56  -&gt; 315mm
-  Có kèm hình ảnh mô tả ren khóa đôi.</t>
  </si>
  <si>
    <t>- Nẹp dày 3mm và rộng 10mm. Số lỗ từ 4-20 lỗ, tương ứng chiều dài từ 52-244mm.
- Chất liệu hợp kim Titan.
- Dùng kết hợp với:
  + Vít khóa Ø 3.5 mm 
  + Vít cứng Ø 3.5 mm 
  + Vít khóa xốp Ø 3.5 mm
- Tiêu chuẩn chất lượng:  ISO 13485, EC.</t>
  </si>
  <si>
    <t>- Vật liệu nẹp bằng thép không gỉ. 
- Kích thước:
+ Chiều dài 120mm, thân nẹp có 8 lỗ khóa và 0 lỗ free
+ Chiều dài 180mm, thân nẹp có 10 lỗ khóa và 0 lỗ free
- Ron vis bằng titanium khóa bên trong lỗ nẹp, cơ chế khóa kiểu thiết kế hình nón côn 2 độ.
- Vít tự khóa titanium đường kính 3.5mm, dài 10-70mm
- Tiệt trùng</t>
  </si>
  <si>
    <t xml:space="preserve">- Vật liệu nẹp bằng thép không gỉ. 
- Thân nẹp có 6 lỗ-&gt;10 lỗ khóa và 2 lỗ free
- Chiều dài các cỡ 
- Vít tự khóa Titanium 
- Đường kính vít 5.0mm, dài 12mm-&gt;110mm  </t>
  </si>
  <si>
    <t>- Chất liệu: thép không gỉ. 
- Kích thước: Thân nẹp có 6-&gt;10 lỗ khóa, 2 lỗ free. Chiều dài từ 190mm-&gt; 290mm,
- Ron vis bằng titanium khóa bên trong lỗ nẹp, cơ chế khóa kiểu thiết kế hình nón côn 2 độ.
- Có thể sử dụng với mắt khóa titanium cùng dây chỉ thép (khóa thép) có đường kính 2.0mm.
- Tiệt trùng
- Sử dụng vít tự khóa titanium đường kính 5.0mm.</t>
  </si>
  <si>
    <t>- Vật liệu nẹp bằng thép không gỉ. Kích thước:
- Chiều dài 79mm, thân nẹp có 4 lỗ khóa và 2 lỗ free
- Chiều dài 111mm  và 145mm, thân nẹp có 6 lỗ khóa và 2 lỗ free
- Ron vis bằng titanium khóa bên trong lỗ nẹp, cơ chế khóa kiểu thiết kế hình nón côn 2 độ.
- Vít tự khóa titanium đường kính 3.5mm, dài 10-&gt;70mm
- Vít vỏ xương thép không gỉ đường kính 3.5mm, dài 12 -&gt;70mm
- Tiệt trùng</t>
  </si>
  <si>
    <t>- Chất liệu: Titanium
 - Kích cỡ: 4 -&gt; 12 lỗ, tương ứng với chiều dài 59 -&gt;163mm. 
-  Độ dày thân nẹp 3.2 mm, 
 - Chiều rộng thân nẹp: 11.5mm. 
- Tiệt trùng
-  Tiêu chuẩn chất lượng:  ISO, CE. 
-  Xuất xứ: Châu Úc</t>
  </si>
  <si>
    <t>-  Chất liệu: Titanium
 - Kích cỡ: 5 -&gt; 16 lỗ, tương ứng với chiều dài 98 -&gt; 296mm.  
- Chiều rộng thân nẹp 14mm, 
-  Độ dày thân nẹp 4.8mm, độ dày đầu nẹp 2.4mm. 
- Tiệt trùng
-  Tiêu chuẩn chất lượng:  ISO, CE. 
-  Xuất xứ: Châu Úc</t>
  </si>
  <si>
    <t>-  Chất liệu: Titanium
- Kích cỡ: 5 -&gt; 18 lỗ, tương ứng với chiều dài 98 -&gt; 332 mm. 
-  Độ dày thân nẹp 5.9mm, 
-  Chiều rộng thân nẹp 17.3mm. 
  - Tiệt trùng
-  Tiêu chuẩn chất lượng:  ISO, CE. 
-  Xuất xứ: Châu Úc</t>
  </si>
  <si>
    <t>- Chất liệu: Titanium 
 - Kích cỡ: 4-&gt;14 lỗ, tương ứng với chiều dài 117mm-&gt;252mm. 
 - Độ dày thân nẹp 4.0mm, chiều rộng thân nẹp 11mm, chiều rộng đầu nẹp 22mm.
 - Tiệt trùng
-  Tiêu chuẩn chất lượng:  ISO, CE. 
-  Xuất xứ: Châu Úc</t>
  </si>
  <si>
    <t>- Chất liệu: Titanium 
- Kích cỡ: 5 -&gt;13 lỗ, tương ứng với chiều dài 155 -&gt; 315mm. 
- Độ dày thân nẹp 5.5mm, 
- Chiều rộng thân nẹp 16mm, chiều rộng đầu nẹp 35mm. 
 - Tiệt trùng
-  Tiêu chuẩn chất lượng:  ISO, CE. 
-  Xuất xứ: Châu Úc</t>
  </si>
  <si>
    <t xml:space="preserve"> -  Chất liệu: Titanium thương mại tinh khiết cấp độ 2. 
 - Kích cỡ: 3 -&gt;7 lỗ, tương ứng với chiều dài 73-&gt;125mm. 
 - Độ dày thân nẹp 3.5 mm, chiểu rộng thân nẹp 9.5 mm, chiều rộng đầu nẹp 15mm. 
  - Tiệt trùng
-  Tiêu chuẩn chất lượng:  ISO, CE. 
-  Xuất xứ: Châu Úc</t>
  </si>
  <si>
    <t>-  Chất liệu: Titanium thương mại tinh khiết cấp độ 2. 
-  Dài 48mm-80mm. 
-  Thiết kế lỗ khóa đa hướng cho phép bắt vít với góc 40 độ, 
-  Độ dày thân nẹp 2.2 mm, 
- Chiều rộng đầu nẹp 24 mm, góc cong giữa đầu và thân nẹp 18 độ.
 - Tiệt trùng
-  Tiêu chuẩn chất lượng:  ISO, CE. 
-  Xuất xứ: Châu Úc</t>
  </si>
  <si>
    <t>- Chất liệu: Titanium thương mại tinh khiết cấp độ 2. 
-  Kích cỡ: 3 -&gt; 13 lỗ, tương ứng với chiều dài 110 -&gt; 290mm. 
 - Độ dày thân nẹp 4.0 mm, 
 - Chiều rộng thân nẹp 12 mm, chiều rộng đầu nẹp 20mm. 
 - Tiệt trùng
-  Tiêu chuẩn chất lượng:  ISO, CE. 
-  Xuất xứ: Châu Úc</t>
  </si>
  <si>
    <t>-  Chất liệu: Titanium 
- Kích cỡ: 3/5/7/9/11/13 lỗ, tương ứng với chiều dài 105-305mm. 
- Độ dày thân nẹp 4.8mm, chiều rộng thân nẹp 15.5mm. 
 - Tiệt trùng
-  Tiêu chuẩn chất lượng:  ISO, CE. 
-  Xuất xứ: Châu Úc</t>
  </si>
  <si>
    <t>-  Chất liệu: Titanium 
-  Kích cỡ: 4/6/8 lỗ, tương ứng với chiều dài 60 -&gt;108mm. 
 - Độ dày thân nẹp 4.0 mm, chiều rộng thân nẹp 11mm, chiều rộng đầu nẹp 30mm.
 - Tiệt trùng
-  Tiêu chuẩn chất lượng:  ISO, CE. 
-  Xuất xứ: Châu Úc</t>
  </si>
  <si>
    <t>- Chất liệu: Titanium 
-  Kích cỡ: 4 -&gt; 12 lỗ, tương ứng với chiều dài 139 -&gt; 283mm. 
 - Độ dày thân nẹp 5.5mm, 
 - Chiều rộng đầu nẹp 25.2mm, chiều rộng thân nẹp 17.5mm. 
- Tiệt trùng
-  Tiêu chuẩn chất lượng:  ISO, CE. 
-  Xuất xứ: Châu Úc</t>
  </si>
  <si>
    <t>- Chất liệu: Titanium
 - Kích cỡ: 3 -&gt;14 lỗ, tương ứng với chiều dài 65-&gt;208mm. 
 - Độ dày thân nẹp 2.5 mm, 
 - Chiều rộng thân nẹp 11.8 mm, 
 - Chiều rộng đầu nẹp 20 mm. 
- Tiệt trùng
-  Tiêu chuẩn chất lượng:  ISO, CE. 
-  Xuất xứ: Châu Úc</t>
  </si>
  <si>
    <t>- Chất liệu: Titanium 
-  Kích cỡ: 3 -&gt;14 lỗ, tương ứng với chiều dài 59 -&gt; 201mm. 
-  Độ dày thân nẹp 2.5 mm, 
-  Chiều rộng thân nẹp 11mm. 
 - Tiệt trùng
-  Tiêu chuẩn chất lượng:  ISO, CE. 
-  Xuất xứ: Châu Úc</t>
  </si>
  <si>
    <t>- Chất liệu: Titanium 
 - Kích cỡ: 4  -&gt; /22 lỗ, tương ứng với chiều dài 56 -&gt; 308 mm. 
 - Độ dày thân nẹp 3.4 mm, chiều rộng thân nẹp 10.5 mm. 
- Tiệt trùng
-  Tiêu chuẩn chất lượng:  ISO, CE. 
-  Xuất xứ: Châu Úc</t>
  </si>
  <si>
    <t>- Chất liệu: Titanium
-  Kích cỡ: 2 -&gt; 12 lỗ, tương ứng với chiều dài 86 -&gt; 216mm. 
 - Độ dày thân nẹp 2.5 mm,
-  Chiều rộng thân nẹp 10.5 mm. 
 - Tiệt trùng
-  Tiêu chuẩn chất lượng:  ISO, CE. 
-  Xuất xứ: Châu Úc</t>
  </si>
  <si>
    <t>- Chất liệu: Titanium
-  Kích cỡ: 6 -&gt; 8 lỗ, tương ứng với chiều dài 94 -&gt;120mm. 
-  Độ dày thân nẹp 3.2 mm, 
-  Chiều rộng thân nẹp 10mm. 
- Tiệt trùng
 - Tiêu chuẩn chất lượng:  ISO, CE. 
 - Xuất xứ: Châu Úc</t>
  </si>
  <si>
    <t>- Chất liệu: Titanium 
 - Kích cỡ: 4 -&gt; 7 lỗ, tương ứng với chiều dài 41-&gt;74mm. 
-  Thân nẹp dày 3.6 mm, rộng 11mm,  rộng đầu nẹp 24mm, 
-  Chiều dài móc 30mm. 
- Tiệt trùng
 - Tiêu chuẩn chất lượng:  ISO, CE. 
 - Xuất xứ: Châu Úc</t>
  </si>
  <si>
    <t>- Đầu nẹp có 5 lỗ bắt vít, thân nẹp có số lỗ từ 4 -&gt; 14 lỗ, tương ứng chiều dài từ 92 -&gt; 212mm, loại trái/ phải, nẹp dày 3mm và rộng 10.5mm.
- Chất liệu hợp kim Titan.
- Dùng kết hợp với:
  + Vít khóa Ø 3.5 mm 
  + Vít cứng Ø 3.5 mm
  + Vít khóa xốp Ø 3.5 mm 
- Tiêu chuẩn chất lượng:  ISO 13485, EC.</t>
  </si>
  <si>
    <t>- Chất liệu Titanium.
 + Nẹp 3.5mm: Thân 5-&gt;14 lỗ khóa, dài 58-&gt;166mm, rộng ≤ 10mm, dày ≤ 3.0mm.
 + Nẹp 5.0mm: Thân 4-&gt;11 lỗ kép hình số 8, dài 76-&gt;208mm, rộng ≤ 12mm, dày ≤ 3.0mm.
 + Thân nẹp có rãnh cắt 2 bên tạo hình mắt xích, giúp dễ dàng uốn tạo hình.
- Tiêu chuẩn ISO, CE, FDA 510k</t>
  </si>
  <si>
    <t>- Chất liệu Titanium.
 - Trên thân tích hợp lỗ buộc cáp tăng cường cố định xương.
- Có 10 lỗ bắt vít vào xương, dài 290mm, bề rộng 17.5mm, bề dày 5.3mm. 
 - Sử dụng vít khóa titanium 5.0mm, vít vỏ titanium 4.5mm. 
 - Bộ bao gồm nẹp và vít
- Tiệt trùng
 - Tiêu chuẩn chất lượng:  ISO, CE. 
 - Xuất xứ: nhóm G7.</t>
  </si>
  <si>
    <t>- Chất liệu Titanium.
- Trên thân tích hợp lỗ buộc cáp tăng cường cố định xương.
- Có 6 lỗ bắt vít vào xương, dài 185mm, bề rộng 17.5mm, bề dày 5.3mm. 
- Sử dụng vít khóa titanium 5.0mm, vít vỏ titanium 4.5mm. 
 - Bộ bao gồm nẹp và vít
- Tiệt trùng
-  Tiêu chuẩn chất lượng:  ISO, CE. 
-  Xuất xứ: nhóm G7.</t>
  </si>
  <si>
    <t>- Chất liệu Titanium.
 - Trên thân tích hợp lỗ buộc cáp tăng cường cố định xương.
 - Có 8 lỗ bắt vít vào xương, dài 240mm, bề rộng 17.5mm, bề dày 5.3mm. 
 - Sử dụng  với vít khóa titanium 5.0mm, vít vỏ titanium 4.5mm. 
-  Bộ bao gồm nẹp và vít
 - Tiệt trùng
-  Tiêu chuẩn chất lượng:  ISO, CE. 
 - Xuất xứ: nhóm G7.</t>
  </si>
  <si>
    <t>- Vật liệu nẹp bằng thép không gỉ. 
- Kích thước:
+ Chiều dài 48mm, đầu nẹp có 6 lỗ khóa và 0 lỗ free, thân nẹp có 2 lỗ khóa và 1 lỗ free
+ Chiều dài 53mm, đầu nẹp có 7 lỗ khóa và 0 lỗ free, thân nẹp có 2 lỗ khóa và 1 lỗ free
+ Ron vis bằng titanium khóa bên trong lỗ nẹp, cơ chế khóa kiểu thiết kế hình nón côn 2 độ.
- Đóng gói tiệt trùng sẵn chính hãng.
- Sử dụng vít tự khóa titanium đường kính 2.5mm, dài 8 -&gt; 50mm; vít vỏ xương titanium đường kính 2.7mm, dài 10 -&gt; 40mm</t>
  </si>
  <si>
    <t>- Chất liệu nẹp:Thép không gỉ. 
- Kích thước:
Thân nẹp có 6-10 lỗ, 2 lỗ free. Chiều dài 122mm-&gt;249mm.
- Ron vis bằng titanium khóa bên trong lỗ nẹp, cơ chế khóa kiểu thiết kế hình nón côn 2 độ.
- Có thể sử dụng với mắt khóa titanium cùng dây chỉ thép (khóa thép) có đường kính 2.0mm.
- Đóng gói tiệt trùng sẵn chính hãng.
- Sử dụng vít tự khóa titanium đường kính 5.0mm</t>
  </si>
  <si>
    <t>- Chất liệu:  thép không gỉ. 
- Kích thước:
+ Chiều dài 70mm, thân nẹp có 4 lỗ khóa và 0 lỗ free
+ Chiều dài 94mm, thân nẹp có 6 lỗ khóa và 0 lỗ free
+ Chiều dài 95mm, thân nẹp có 6 lỗ khóa và 0 lỗ free
- Ron vis bằng titanium khóa bên trong lỗ nẹp, cơ chế khóa kiểu thiết kế hình nón côn 2 độ
- Sử dụng vít tự khóa titanium đường kính 3.5mm, dài 10-70mm
- Đóng gói tiệt trùng.</t>
  </si>
  <si>
    <t>- Số lỗ của nẹp 6 -&gt;10 lỗ; tương ứng chiều dài 88.5mm -&gt;136.5mm. 
- Nẹp dày 3.2mm và rộng 10.5mm, loại trái/ phải.
- Chất liệu hợp kim Titan.
- Dùng kết hợp với:
  + Vít khóa Ø 3.5 mm 
  + Vít cứng Ø 3.5 mm 
  + Vít khóa xốp Ø 3.5 mm
  + Vít xốp Ø 4.0 mm
- Tiêu chuẩn ISO 13485, EC.</t>
  </si>
  <si>
    <t xml:space="preserve"> - Vật liệu nẹp bằng thép không gỉ.
 - Chiều dài 63mm
 -  Đầu nẹp có 3 lỗ khóa và 0 lỗ free. 
 - Thân nẹp có 3 lỗ khóa và 0 lỗ free
 - Vít tự khóa Titanium 
 -  Đường kính 3.5mm, dài 10mm-&gt;70mm</t>
  </si>
  <si>
    <t>- Vật liệu nẹp bằng titanium.
 - Đầu nẹp có 11 lỗ khóa và 0 lỗ free, chiều dài các cỡ
 - Vít tự khóa titanium
 - Đường kính 2.5mm, dài 8-&gt;50mm</t>
  </si>
  <si>
    <t>- Gồm khung titanium với đĩa đệm PEEK
- Vít đơn/ đa trục dùng với đĩa đệm cổ
 + Đường kính 3.6 mm hoặc 4.2mm
 + Thiêt kế tự taro, tự khoan
 + Chiều dài 12, 14, 16, 18, 20mm
 + Chất liệu Titanium
- Vít neo dùng với đĩa đệm cổ
 + Ba chiều dài neo : 12mm, 14mm, 15mm 
- Tiêu chuẩn chất lượng ISO 13485,CE (Châu Âu), FDA (Cục quản lý Thực phẩm và Dược phẩm Hoa Kỳ)</t>
  </si>
  <si>
    <t>- Chất liệu hợp kim titanium-Ti6Al4V
- Nẹp nối ngang điều chỉnh độ dài, bề mặt thấp
- độ dài 40mm, 50mm, 60mm, 70mm, 80mm, 90mm
- Tiêu chuẩn chất lượng ISO 13485,CE (Châu Âu), FDA (Cục quản lý Thực phẩm và Dược phẩm Hoa Kỳ)</t>
  </si>
  <si>
    <t>- Chất liệu: Titannium
- Phù hợp với vít sọ não trong danh mục
- Tiêu chuẩn chất lượng ISO 13485,CE (Châu Âu), FDA (Cục quản lý Thực phẩm và Dược phẩm Hoa Kỳ)</t>
  </si>
  <si>
    <t>-  Chất liệu Stainless Steel.
 - Nẹp DHS 135°: 3 -&gt; 12 lỗ tương ứng dài 64-&gt;208mm, dày 5.5-&gt;6.2mm.
- Nẹp DCS 95°: 4 -&gt; 12 lỗ tương ứng  dài 82-&gt;210mm, dày 5.5-&gt;6.7mm.
 - Vít nén trượt: Đường kính 12mm (kèm vít nén trong) dài 55-&gt;110mm, tăng 5mm.
 - Vít vỏ 4.5mm, dài 20-&gt;60mm, tăng 2mm.
-  Tiêu chuẩn chất lượng:  ISO, CE</t>
  </si>
  <si>
    <t xml:space="preserve"> - Có 2 dạng cấu trúc: 3D (Complex) và 2D (Helical)
 - Cấu tạo platinum
 - Kích cỡ: 0.010 inch, 0.012 inch, 0.014 inch
 - Đường kính vòng 1-20 mm, dài 1-50 cm
 - Đa dạng mức độ mềm của coil: SilkySoft, ExtraSoft, Soft, MediumSoft, Standard</t>
  </si>
  <si>
    <t>- Vật liệu titanium, đường kính 3.5mm, tương thích với vít đa trục cột sống cổ  
- Đồng bộ với vít cột sống cổ đa trục lối sau. 
- Tiêu chuẩn chất lượng ISO 13485,CE (Châu Âu), FDA (Cục quản lý Thực phẩm và Dược phẩm Hoa Kỳ)</t>
  </si>
  <si>
    <t>- Vật liệu Titanium-Ti6Al4V, đóng gói tiệt trùng sẵn chính hãng, tương thích với vít có ren bén, nhuyễn
- Tiêu chuẩn chất lượng ISO 13485,CE (Châu Âu), FDA (Cục quản lý Thực phẩm và Dược phẩm Hoa Kỳ)</t>
  </si>
  <si>
    <t>- Vật liệu: Titanium-Ti6Al4V, tương thích với vít có 2 loại ren bén và ren tù trên cùng 1 con vít. 
- Đóng gói tiệt trùng sẵn chính hãng, phù hợp với thanh dọc đường kính 5.5mm. 
- Tiêu chuẩn chất lượng ISO 13485,CE (Châu Âu), FDA (Cục quản lý Thực phẩm và Dược phẩm Hoa Kỳ)</t>
  </si>
  <si>
    <t>- Vật liệu: Titanium/Cobalt chrome. 
- Tương thích với Vít đa trục đuôi siêu dài khóa đôi can thiệp tối thiểu qua da và nẹp dọc qua da, tự gãy khi vặn đủ lực. 
- Tiêu chuẩn chất lượng ISO 13485,CE (Châu Âu), FDA (Cục quản lý Thực phẩm và Dược phẩm Hoa Kỳ)</t>
  </si>
  <si>
    <t>- Ống trocar nhựa. Tích hợp khoá ba lớp giảm rò dịch.
-  Thiết kế nhấn vào, vặn ra giúp bám chắc vào mô và đem lại khả năng điều chỉnh hữu ích. 
- Chất liệu: polycarbonate, Latex-free. 
- Đường kính 4.5mm -&gt; 8.5mm tương ứng chiều dài: 72mm -&gt; 90mm</t>
  </si>
  <si>
    <t>- Ống soi sử dụng trong nội soi cột sống 2 cổng, sử dụng 1 lần
- Thiết kế quang học được cấp bằng sáng chế tạo ra hình ảnh chất lượng 4K, mà không cần sử dụng bó sợi quang học.
- Tương thích với bất kì hệ thống camera.
- Tiệt trùng sẵn, sử dụng 1 lần.
- Tiêu chuẩn chất lượng: ISO 13485,CE (Châu Âu)</t>
  </si>
  <si>
    <t>- Kích cỡ: 4F, 5F
- Đường kính trong đầu tip ≤ 0.042 inch
- Đường kính trong của ống: 0.042 inch/1.07mm - 0.048 inch/1.20mm
- Áp suất tối đa 1200 PSI
- Tốc độ dòng chảy: 
 + Size 4F (65, 90, 100, 110cm): 23, 20, 19, 18 ml/s
 + Size 5F (65, 90, 100, 110cm): 31, 27, 25, 24ml/s
- Dây dẫn tương thích 0.035,0.038 inch
- Chiều dài ống: 40-125cm
- Các dạng đầu cong: Straight, Pigtail, Universal Flush, MP, Mani, Berenstein, Vertebral, Newton, Sidewinder, Headhunter, Cobra, Renal, Uni Select, Shepherd Hook, J-Curve, Bentson</t>
  </si>
  <si>
    <t xml:space="preserve"> - Ống thông dẫn đường can thiệp mạch máu não
  - Kích thước:
  + Chiều dài: các cỡ
  + Đường kính: đường kính ngoài 6F, đường kính trong 0.070 inch
  - Có nhiều hình dạng đầu tip</t>
  </si>
  <si>
    <t>- Thân ống được phủ lớp ái nước (Hydrophilic)
 - Độ cản quang dưới màn hình soi huỳnh quang cao
 - Phần thân ống thông được đan bằng các sợi thép không gỉ giảm thiểu sự xoắn nút trong mạch máu
 - Kích thước: 4F; 5F; 6F
 - Chịu được áp lực đến: 1.200 PSI
 - Đa dạng chiều dài: 40cm - 150cm
 - Đầu xa ống thông được thiết kế linh hoạt chuyên cho mạch máu não, mạch máu tạng, ngoại biên và mạch vành (Cobra I,II,III/ Vert/ Simmons I,II,III/ Yashiro/ RH/ JR/ JL/ TiG/ PIG Tail,...)</t>
  </si>
  <si>
    <t>- Thân ống mềm dẻo uyển chuyển với lớp phủ hydrophilic dài 105cm-115cm. 
- Kích cỡ 4.2 Fr
-  Công nghệ bện dây độc quyền chống xoắn và duy trì độ toàn vẹn lòng ống.
 - Lòng trong ống rộng 1.1 mm (0.043inch), lớp phủ PTFE.
 - Chiều dài khả dụng: 120cm, 125cm, 130cm.
 - Hình dạng đầu tip: straight.</t>
  </si>
  <si>
    <t>- Kích cỡ: 4F, 5F, 6F
- Đường kính trong của ống: 0.042"/1.07mm (4F), 0.047"/1.19mm (5F), 0.057"/1.45mm (6F)
- Áp suất tối đa ≤ 1200 PSI
- Tốc độ dòng chảy: 
 + 4F: 16.7 ml/s (Loại chọn lọc), 16.6 ml/s (Loại đuôi heo)
 + 5F: 21.3 ml/s (Loại chọn lọc), 19.8 ml/s (Loại đuôi heo)
 + 6F: 35.0 ml/s (Loại chọn lọc), 32.6 ml/s (Loại đuôi heo)
- Dây dẫn tương thích 0.035 inch, 0.038 inch
- Chiều dài ống: 65-&gt;125cm
- Các dạng đầu cong: JL, JR, AL, AR, DRC, SRC, MPA 2, MPB 2, SON, BARBEAU, RBL, RBL-TG, RBL-JK, PIG, LCB, RCB, IM</t>
  </si>
  <si>
    <t>- Lớp phủ ái nước giúp tăng độ trơn láng.
- Thân catheter và hub trong suốt. Đầu tip màu tía, thon dần.
- Đường kính tiếp cận tổn thương 0.018".
- Có 3 điểm đánh dấu cản quang nằm cách đều nhau dọc theo trục đầu xa.
- Đường kính: 0.014", 0.018", 0.035". 
- Chiều dài: 65cm, 90cm, 135cm, 150 cm.
- Tiêu chuẩn FDA (Cục quản lý Thực phẩm và Dược phẩm Hoa Kỳ) và tiêu chuẩn CE (Châu Âu)</t>
  </si>
  <si>
    <t xml:space="preserve">- Cấu tạo: 3 lớp
- Lớp trong và lớp ngoài là Nylon-Polyurethan.
- Lớp giữa là lớp đan kép bằng thép không gỉ. 
- Đường kính 4Fr - 5Fr. Chiều dài 100cm.
- Tương thích guidewire 0.038''. </t>
  </si>
  <si>
    <t>- Ống thông chụp buồn tim các cỡ loại 4F-6F
- Cấu tạo 3 lớp, tương thích guidewire 0.038'</t>
  </si>
  <si>
    <t>- Kích cỡ/ Đường kính trong nhất quán từ tay cầm đến đầu tip: 5F/0.056inch, 6F/0.070inch, 7F/0.078inch, 8F/0.088inch, 9F/0.098inch.
- Thiết kế cấu trúc bện Hybrid gồm 1 dây dẹt và 1 dây lõi tròn thép không gỉ.
- Chiều dài ống: Các size cho mạch cánh tay brachial = 90 cm, mạch đùi femoral (5F, 6F, 7F, 8F = 100 cm), 9F = 98cm.
- Đầu tip cản quang dài 16mm với size 5F và 2,5mm cho các size còn lại.
- Các shape: JL, JCL, AL, XB, XBLAD, XBC, JR, JCR, AR, XBR, XBRCA, NR, Hockey Stick, DRC, MPA, MPB, JFL, JFR, RB, RBL, BARBEAU, LCB, RCB. 
- Đạt chứng nhận FDA.</t>
  </si>
  <si>
    <t xml:space="preserve"> - Ống thông hỗ trợ can thiệp mạch não
 - Đầu ống có đoạn được phủ ái nước dài 5cm - 15cm
 - Kích thước ống thông: 6F, 7F, 8F 
 - Chiều dài khả dụng: 80 cm, 90 cm, 100 cm, 110 cm.
 - Hình dạng đầu tip: angled, straight.</t>
  </si>
  <si>
    <t>- Dụng cụ gồm : một đầu típ, trục xa, trục bảo vệ gần được làm bằng dây thép
- Độ dài ống thông145cm, bao lớp thân nước, đường kính trong 1.33mm và 1.43mm, độ dài trục đoạn xa 25cm
- Đánh dấu tại vị trí 900mm và 1000mm so với đầu típ, phù hợp với ống thông can thiệp 6F
- Tiêu chuẩn chất lượng: ISO, CE</t>
  </si>
  <si>
    <t>- Khung giá đỡ mạch vành phủ thuốc Sirolimus, nồng độ thuốc: 1.2 µg/mm2.
 - Phủ polymer PLGA, với độ dày 4-&gt; 10µm tự tiêu dưới 60 ngày
 - Với 90% thuốc được giải phóng trong vòng 28 ngày.
 - Thành stent ≤ 80µm, các đầu nối xoắn ốc.
 - Đường kính: 2.25 -&gt; 4.00 (mm). 
 - Chiều dài: 10 -&gt; 35 (mm).
 - Stent có nghiên cứu ngẫu nhiên có đối chứng, so sánh đối đầu, cỡ mẫu trên 1500 Bệnh nhân, đăng trên các tạp chí chuyên ngành có uy tín (JSCAI), chứng minh hiệu quả vượt trội trong nhồi máu cơ tim cấp cũng như có tỉ lệ tái hẹp thấp nhất trong stent theo dõi trên 01 năm. 
 - Đạt tiêu chuẩn chất lượng: ISO, CE</t>
  </si>
  <si>
    <t>- Là loại Stent chặn cổ túi phình dạng lưới, có thể bung và thu hồi sau khi coiling.
 - Kích thước: 
  + Đường kính: 1.5 mm- 4.5mm
  + Chiều dài: 32mm
 - Tương thích Microcatheter: 0.021" ID
 - Đặc điểm: dạng lưới kín đầu, điều khiển độ bung mở bằng tay cầm bên ngoài.</t>
  </si>
  <si>
    <t>- Tương thích với sheath 6F -&gt; 7F
- Đường kính 5mm - 10 mm
- Chiều dài stent: các cỡ
- Tiêu chuẩn chất lượng: ISO, FDA (Mỹ)</t>
  </si>
  <si>
    <t>- Stent tự nở, dùng trong can thiệp túi phình mạch máu não
 - Đường kính 3.0mm - 8.0mm.
 - Chiều dài 15mm-60mm.
 - Tương thích với ống thông có đường kính trong 0.0165"- 0.017", 0.021" và 0.027". 
 - Có thể thu hồi sau khi đặt 90% chiều dài.
 - Có các điểm cản quang giúp dễ quan sát stent</t>
  </si>
  <si>
    <t>- Chất liệu: Cobalt Chromium với lớp phủ ProBio
- Độ dày khung Stent: 
+ đường kính 2.5mm - 3.0mm có kích thước 60µm (0.0024 inch); 
+ đường kính 3.5mm - 4.0mm có kích thước 80µm (0.0031 inch); 
+ đường kính 4.5mm, 5.0mm có kích thước 120µm (0.0047 inch)
- Chiều dài từ: 15mm đến 26mm
- Đường kính từ: 2.5mm đến: 5.0mm
- Chứng nhận ISO, CE VÀ FDA và FSC: Switzerland &amp; Australia
- Stent được phủ lớp Silicon Carbide siêu mỏng (PROBIO) và thiết kế đơn lớp (single layer) làm khẩu kính nhỏ</t>
  </si>
  <si>
    <t>- Phù hợp với bộ khung giá đỡ động mạch chủ bụng phía trên để sử dụng khi cần ghép thêm cho bệnh nhân, có kích thước hệ thống dẫn nhỏ nhất 16F-20F (phần nối dài). 
- Đầu gần có stent chữ M giúp chống gập gãy, áp sát thành mạch và hạn chế sự gấp nếp. Phần Sheath phủ Hydrophilic giúp đi đến tổn thương tốt hơn. Có marker hình chữ E ngược
- Kích cỡ: Đường kính của Stent đầu gần từ 15mm đến 36mm, đầu xa từ 13mm đến 38mm.
- Chất liệu: 
 + Stent: Nitinol
 + Graft: Polyester đa sợi mật độ cao.
- Tiêu chuẩn kỹ thuật: CE</t>
  </si>
  <si>
    <t>- Giá đỡ nong mạch máu ngoại biên bung bằng bóng (thận)
 - Chất liệu: Cobalt Chromium
 - Lớp phủ: proBIO
 - Đường kính: 4.5mm -&gt; 7mm 
 - Dây dẫn: 0.014"
 - Chiều dài: 12mm -&gt; 19mm</t>
  </si>
  <si>
    <t xml:space="preserve"> - Stent động mạch vành phủ thuốc Sirolimus.
 - Hàm lượng Sirolimus từ 1.2μg/mm2
 - Không polymer. Có chất nền dẫn thuốc
 - Chất liệu là hợp kim Cobalt Chrome. Bề dày thanh stent từ 55µm - 65µm.
 - Kích cỡ stent: đường kính: 2.0-4.0 mm; chiều dài: 9-38 mm
 - Profile qua tổn thương nhỏ nhất từ 0.79 - 0.96 mm.
 Profile đầu chóp: 0.41 mm
 - Tiêu chuẩn EC hoặc ISO
 - Có nghiên cứu lâm sàng ngẫu nhiên đa trung tâm trên 3,000 bệnh nhân, thời gian theo dõi 5 năm</t>
  </si>
  <si>
    <t>- Stent bổ sung sử dụng cho phình, bóc tách động mạch chủ ngực. Có 2 thiết kế làm cho đầu gần của stent bám chắc hơn, giảm thiểu di lệch. 
- Đường kính 20F, 22F, 24F
- Có thiết kế duy nhất đầu to đầu nhỏ với đường kính khác nhau tương thích với giải phẩu bệnh hơn. Có marker hình 0 ở đoạn đầu
- Kích cỡ: Đường kính của Stent từ 24mm đến 44mm dài 80mm - 230mm
- Nút khóa an toàn vẫn được khóa cho đến khi lò xo đầu gần được triển khai.
- Chất liệu: 
 + Stent: Nitinol
 + Graft: Polyester đa sợi mật độ cao.
- Tiêu chuẩn kỹ thuật: CE</t>
  </si>
  <si>
    <t>- Sử dụng cho phình và bóc tách động mạch chủ Chậu, có kích thước hệ thống dẫn nhỏ nhất 18F. GW 0.035" . Dài 113 cm .
- Đầu gần có stent chữ M giúp chống gập gãy, áp sát thành mạch và hạn chế sự gấp nếp. Có marker hình chữ E.
- Kích cỡ: Đường kính của Stent từ 14/16/18mm đối với đầu gần và từ 10mm đến 14mm đối với đầu xa, 8mm nhánh bên.
- Chất liệu: 
 + Stent: Nitinol
 + Graft: Polyester đa sợi mật độ cao.
- Tiêu chuẩn kỹ thuật: CE</t>
  </si>
  <si>
    <t>- Sử dụng cho phình và bóc tách động mạch chủ Bụng Chậu gồm loại 2 bên(MB) hoặc 1 bên(AUI), có kích thước hệ thống dẫn nhỏ nhất 18F-20F (phần thân chính). 
- Đầu gần có stent chữ M giúp chống gập gãy, áp sát thành mạch và hạn chế sự gấp nếp. Phần Sheath phủ Hydrophilic giúp đi đến tổn thương tốt hơn. Có marker hình chữ E ngược và ring marker ở chân ngắn.
- Kích cỡ: Đường kính từ 23mm đến 36mm đối với stent đầu gần và 13mm đến 19mm đối với stent đầu xa.
- Chất liệu: 
 + Stent: Nitinol
 + Graft: Polyester đa sợi mật độ cao.
- Tiêu chuẩn kỹ thuật: CE</t>
  </si>
  <si>
    <t>- Stent graft sử dụng cho phình, bóc tách động mạch chủ ngực. Có 2 thiết kế làm cho đầu gần của stent bám chắc hơn, giảm thiểu di lệch.
- Đường kính 20F, 22F, 24F
- Có thiết kế duy nhất đầu to đầu nhỏ với đường kính khác nhau tương thích với giải phẩu bệnh hơn. Có marker hình 0 ở đoạn đầu
- Kích cỡ: Đường kính của Stent từ 24mm đến 44mm dài 80mm đến 230mm.
- Nút khóa an toàn vẫn được khóa cho đến khi lò xo đầu gần được triển khai.
- Chất liệu: 
 + Stent: Nitinol
 + Graft: Polyester đa sợi mật độ cao.
- Tiêu chuẩn kỹ thuật: CE</t>
  </si>
  <si>
    <t>- Stent can thiệp mạch máu ngoại biên tự bung bằng sheath, có thể bung ra và thu hồi lại khi chưa kéo sheath đến maker giới hạn.
- Chất liệu: hợp kim Elgiloy, lõi Platinum.
- Đường kính: 5 -24 mm. Chiều dài: 20 - 145 mm.
- Chiều dài trục thân: 75cm, 135cm.
- Thiết kế mắt cáo đóng
- Dây dẫn tương thích: 0.035". Sheath tương thích: 6-12F.
- Tiêu chuẩn ISO 13485 và CE ( Châu Âu )</t>
  </si>
  <si>
    <t xml:space="preserve"> - Chất liệu Platinum Chromium (PtCr), có Polymer (PLGA) tự tiêu hoàn toàn. Lớp polymer chỉ phủ ở mặt stent áp thành mạch .
 - Phủ thuốc Everolimus.
 - Khung stent có 12 peak, 4 kết nối ở phần đầu gần và 3 kết nối ở thân. 
 - Đường kính stent 3.5-&gt; 5.0mm và có thể mở rộng tới 6.0 mm. Chiều dài 8-32 mm
 - Đường kính mở rộng nhánh bên: tối đa 5mm
 - Tiêu chuẩn chất lượng ISO, CE, FDA ( bản PMA)</t>
  </si>
  <si>
    <t>- Chất liệu Cobalt Chromium, phủ polymer tự tiêu sinh học PLA và thuốc Rapamycin.
 - Liều thuốc phủ: 0.3 microgram/mm2.
 - Bề mặt áp thành được khoét thêm các rãnh phủ polymer tự tiêu sinh học và mang thuốc.
 - Giới hạn đường kính open cell (dành cho can thiệp nhánh bên) ≥ 6.3 mm với đường kính 2.75mm và 3mm. 
 - Độ dày ≥ 86μm (bao gồm lớp phủ thuốc).
 - Đường kính: 2.25-4.00 (mm).
 - Chiều dài: 13-38 (mm)
 - Tiêu chuẩn chất lượng: ISO, CE (Châu Âu).</t>
  </si>
  <si>
    <t>- Chất liệu: Cobalt Chromium L605
 - Độ dày khung Stent nằm trong khoảng từ 62 - 68 μm
 - Đường kính Stent từ 2.25 - 3.50mm, Stent dạng thuôn đầu lớn đầu nhỏ Tapered Stent system
 - Chiều dài Stent: 30, 40, 50, 60mm
 - Phủ thuốc: Sirolimus
 - Áp lực: 9-14 atm
 - Bóng: Phần nhô ra &lt; 0.5 mm, Độ dài vai bóng ngắn
 - Cấu trúc Stent: Dạng liên kết S phi tuyến tính và đầu nối Y
 - Mắt cáo: Dạng Novel Hybrid mắt đóng ở hai đầu mắt mở ở giữa stent 
 - Cơ chế bóng Stent: Bung từ giữa thân Stent.</t>
  </si>
  <si>
    <t>- Stent mạch vành chất liệu Cobalt Chromium phủ thuốc Sirolimus và Polymer tự tiêu
- 2 marker Platinum / Iridium. 
- Số thanh nối ≤ 2 giúp đảm bảo độ linh hoạt và khả năng tiếp cận mạch nhánh tối đa
- Chu vi mắc cáo mở rộng tối đa  ≥ 18.5mm, giúp duy trì hỗ trợ tốt lối vào mạch nhánh 
- Hàm lượng thuốc: 12.5μg/mm chiều dài, phủ ở mặt ngoài thành stent.
-  Độ dày thanh chống 68 μm- 79 μm 
-  Đường kính 2.0mm -  2.50 mm , chiều dài 8mm - 32mm.
-  Đường kính stent 2.75mm -  4.00 mm, chiều dài 8mm - 40 mm.</t>
  </si>
  <si>
    <t>- Stent mạch vành phủ thuốc Everolimus, liều lượng ≤1.2 µg/mm2
 Polymer tự tiêu sinh học PLLA/PLGA 50/50, độ dày lớp phủ: 3-5 µm
 - Vật liệu Cobalt Chromium, thiết kế đóng và mở, kết nối có dạng chữ "U", 6 đỉnh đối với Ø2.00 - 2.75, 8 đỉnh đối với Ø3.00 - 4.50,
 - Độ dày khung stent: 60μm-70μm
 - Đường kính: 2.00, 2.25, 2.50, 2.75, 3.00, 3.25, 3.50, 4.00, 4.50mm
 - Chiều dài: 8mm-&gt;48 mm.
 - Nếp gấp bóng: 3 cánh
 - Đầu tip: 0.016",
 - Có 2 dấu cản quang
 - Áp suất danh định ≤ 7 bar,
 - Tiêu chuẩn ISO</t>
  </si>
  <si>
    <t>- Chất liệu Cobalt Chromium, tẩm thuốc Biolimus A9 trực tiếp lên bề mặt stent được đánh nhám, không phủ polymer. Hàm lượng thuốc: &gt;15µg/mm,
- Chiều dài stent: thuộc khoảng từ 9-&gt;36mm
-  Đường kính các cỡ:  2.25-&gt;4.0mm. Đường kính stent có thể đạt tối đa 5.95mm. 
- Bề dày thanh giá đỡ ≤ 88µm (thiết kế 9 vành), ≤ 84µm (thiết kế 6 vành). Độ rút ngắn: ≤ 2.29%. Độ co lại đàn hồi: ≤ 3.87%. Đoạn nối S và đoạn nối thẳng. 
- Đường kính mắt cáo ≥ 1.58mm. Tính chịu lực xuyên tâm &gt; 0.67bar hay 500mmHg. 
- Tiêu chuẩn chất lượng: ISO, CE.</t>
  </si>
  <si>
    <t>- Chất liệu Platinum Chromium có tẩm thuốc Everolimus, phủ Polymer tự tiêu 
 - Khung stent mỏng, có bề dày 74μm đến 81μm
 - Tip profile: 0.017 inch
 - Đường kính: 2.25mm - 5.00mm
 - Chiều dài 8mm - 48mm.
 - Polymer tự tiêu hoàn toàn sau 120 ngày, Lớp Polymer chỉ phủ ở mặt stent áp thành mạch, bề dày lớp phủ polymer 4μm
 - Chất liệu bóng trong stent: Pepax có 2 lớp, bóng 5 nếp gấp
 - Hệ thống mang stent phủ lớp ái nước.
 - Tiêu chuẩn chất lượng CE, FDA ( Bản PMA) (Mỹ)</t>
  </si>
  <si>
    <t>- Stent phủ thuốc sirolimus trên nền polymer sinh học tự tiêu kết hợp với lớp kháng thể anti CD-34 chủ động làm lành lòng mạch.
- Độ dày stent: 95-105 µm
- Kích thước tối đa của mắc cáo trên stent: 4.5 mm
- Đường kính: 2.5 - 4.0 mm. 
- Chiều dài: 9 – 38 mm. 
- Radial strength (Khả năng chịu nén) &gt; 25 psi
- Foreshortening (Tỷ lệ rút ngắn chiều dài của stent) &lt; 1%
- Recoil (Tỷ lệ co lại của stent) &lt; 5%
- Đường kính 2.5-2.75mm nong lên tối đa 3.25 mm
- Đường kính 3.0-4.0mm nong lên tối đa 4.5 mm
- Thử nghiệm lâm sàng trên 9600 bệnh nhân.</t>
  </si>
  <si>
    <t>- Chất liệu: Nhựa Plastic
- Chiều dài: 100mm
- Tương thích với hệ thống máy tại Bệnh viện</t>
  </si>
  <si>
    <t>- Chất liệu Hydrophilic, ngậm nước &gt; 25% và &lt; 26%, lọc ánh sáng xanh, tím (nhuộm vàng tự nhiên). Optic: Thiết kế phi cầu với cầu sai từ (-0.08 µm) đến (+0.2 µm)
- Càng kính: thiết kế dạng dĩa hoặc 2 càng khép kín, bờ vuông 360 độ chống đục bao sau, góc càng &lt; 1,5 độ.
- Đường kính: ≥ 6,0 mm. Chiều dài tổng &lt; 11,0 mm. Hằng số A &lt; 117,4. 
- Chỉ số khúc xạ: nhỏ hơn hoặc bằng 1,47. Chỉ số ABBE: từ ≥ 47 đến ≤ 49
- Dãy công suất từ -5,0 D đến lớn hơn hoặc bằng +40,0 D.</t>
  </si>
  <si>
    <t>- Chất liệu Optic: Bằng Hydrophobic Acrylic, nhuộm vàng, thiết kế phi cầu . 
- Chỉ số cầu sai SA = (-0,16) µm ± 10%; 
- Chỉ số khúc xạ ≥ 1,54; 
- Chỉ số ABBE từ 36 đến 37, Hằng số A từ 118 đến 119;
- Độ sâu tiền phòng ACD từ 5,45 đến 5,50; 
- Dải công suất đáp ứng: từ +6,0 D đến +30,0 D; 
- Kích thước vết mổ ≤ 2,2mm; 
- Có 2 càng hình chữ C, góc càng 0 độ; 
- Thuỷ tinh thể lắp sẵn trong súng (injector) dạng xoay hoặc tương đương.</t>
  </si>
  <si>
    <t>- Chất liệu acrylic không ngậm nước 
 - Đường kính optic từ 5mm đến 6 mm. 
 - Đặc điểm phi cầu. dải công suất từ -10.0 D đến + 35.0 D.
 - Chiều dài tổng thể từ 10mm đến 12 mm.
 - Chỉ số khúc xạ (RI) 1.52 &lt; RI &lt;1.54. 
 - Màu vàng lọc ánh sáng xanh, tia UV. Thiết kế 4 càng. 
 - Thuỷ tinh thể kèm theo dụng cụ đặt.</t>
  </si>
  <si>
    <t>- Chất liệu acrylic.không ngậm nước 
 - Đường kính optic từ 5.5mm đến 6.5 mm. 
 - Đặc điểm phi cầu , trung tính dải công suất từ -5.0 D đến + 40.0 D. Chiều dài tổng thể từ 11 mm đến 13 mm. 
 - Chỉ số khúc xạ 1.48&lt;=  n &lt;= 1.52. 
 - Chỉ số ABBE trong khoảng từ 52-55,  
 - Lọc ánh sáng xanh, nhuộm vàng tự nhiên chống tia UV. 
 - Thiết kế càng chữ C, chống dính càng Antistick, góc càng &lt; 2 độ. 
 - Thuỷ tinh thể lắp sẵn hoàn toàn trong cartidge+ injector dùng một lần</t>
  </si>
  <si>
    <t>- Chất liệu: acrylic hỗn hợp, kính trong (không nhuộm màu).
- Optic: Càng chữ C dạng kép, góc càng &lt; 2 độ; thiết kế phi cầu âm hiệu chỉnh quang sai. Đường kính optic: ≥ 6mm. Chiều dài tổng ≥ 12.5 mm. 
- Thấu kính tiêu cự hội tụ liên tục với công suất là ≥ +2.75D, kéo dài tiêu cự từ gần đến xa, công nghệ khúc xạ (không bị hiện tượng quầng sáng và chói). 
- Chỉ số khúc xạ nhỏ hơn hoặc bằng 1.46. Chỉ số ABBE: từ ≥ 47 đến ≤ 50
- Dãy công suất từ + 1.0 D đến lớn hơn hoặc bằng +35.0 D. Thủy tinh thể lắp sẵn trong cartridge</t>
  </si>
  <si>
    <t xml:space="preserve"> - Van cầm máu chất liệu Polycarbonate
 - Loại đóng mở bằng lò xo, có van kép
 -  Có kèm insertion tool bằng kim loại và torque điều khiển
 - Dây dẫn 0.014"
 - Đường kính trong 2.44 mm.
 - Tiêu chuẩn chất lượng: ISO, CE (Tiêu chuẩn châu âu) và FDA (Cục quản lý dược phẩm và thực phẩm Hoa Kỳ)</t>
  </si>
  <si>
    <t xml:space="preserve">- 3 lá van tách rời 
 - Chất liệu: màng tim bò/heo
 - Vòng van: khung bằng hợp kim Cobalt - chromium, phủ bởi lớp Polyester 
 - Có vùng nới rộng van, có marker hiển thị dưới hình ảnh cản quang
 - Kích cỡ: 19mm-&gt;29mm </t>
  </si>
  <si>
    <t xml:space="preserve">- 3 lá van tách rời có cấu tạo từ màng tim bò được gắn vào một khung bằng hợp kim Cobalt - chromium.
 - Van có vòng chỉ hướng dẫn vị trí khâu. 
 - Thiết kế van ở vị trí trên vòng van và có 2 markers chỉ dẫn vị trí đặt van để tối ưu hóa dòng chảy thất trái 
 - Cỡ 25-33mm
- Tiêu chuẩn chất lượng: ISO, CE (Tiêu châu Âu), FDA (Cục quản lý Thực phẩm và Dược phẩm Hoa Kỳ). </t>
  </si>
  <si>
    <t xml:space="preserve"> - Hạt nút mạch tải thuốc điều trị ung thư gan.
 - Kích thước hạt khô 20µm - 200 µm.
 - Hấp thụ, giữ thuốc Doxorubicin và Irinotican
 - Kích thước hạt sau khi ngậm thuốc 80 µm - 800 µm </t>
  </si>
  <si>
    <t>- Vật liệu nút mạch tạm thời chất liệu gelatin dạng vi hạt được sử dụng để nút mạch hoá chất điều trị ung thư gan và kiểm soát chảy máu.
- Kích thước hạt: 150-3500 µm.
- Hạt có tính đàn hồi cao và độ đính kết chắc chắn, tắc mạch và hấp thụ hiệu quả trong mạch máu, không có chứa chẩt gây hại.
- Đóng gói: lọ, mỗi lọ chứa 150mg vật liệu.
- Tiêu chuẩn: ISO, CE</t>
  </si>
  <si>
    <t xml:space="preserve"> - Vật liệu nút mạch có chức năng tải thuốc điều trị ung thư gan. 
 - Thành phần hydrogel, có khả năng tắc mạch máu trong khối u ác tính và truyền hóa chất Doxorubicin, Irrinotecan điều trị ung thư biểu mô tế bào gan nguyên phát hoặc thứ phát do khối u đại trực tràng di căn gan.
 - Hạt vi cầu tắc mạch tải hóa chất Polyvinylalcohol được nhuộm xanh để hỗ trợ trực quan trong quá trình chuẩn bị và tải thuốc.
 - Kích thước 70 µm - 500 µm.
 - Khả năng ngậm thuốc doxorubicin lên đến 37.5mg/ml hạt. </t>
  </si>
  <si>
    <t xml:space="preserve"> - Vật liệu nút mạch tạm thời có nguồn gốc từ gelatin, kích thước hạt từ 50µm - 4000 µm, được mã hóa màu theo từng kích thước và được hiệu chuẩn chính xác. 
 - Có tính đàn hồi tốt, tương thích sinh học, ưa nước và hấp thụ trong mạch máu. 
- Thể tích: ống tiêm 20ml. 
 - Mỗi ống chứa khoảng 100mg vật liệu nút mạch trong điều kiện vô trùng.</t>
  </si>
  <si>
    <t xml:space="preserve"> Đường kính: 0.008 - 0.014 inch
 Chiều dài khả dụng: 300- 310cm
 Đầu tip: thẳng hoặc cong.</t>
  </si>
  <si>
    <t>- Vi dây dẫn can thiệp mạch máu não có đường kính 0.014" 
 - Mức độ cản quang tốt
 - Chiều dài: Các cỡ</t>
  </si>
  <si>
    <t>- Vi dây dẫn can thiệp ái nước làm bằng thép không rỉ ở đoạn gần và Nitinol nhớ hình ở đoạn xa. 
 - Đa dạng đường kính .007", .008",.012" và .014". 
 - Chiều dài từ 200cm đến 220cm .</t>
  </si>
  <si>
    <t>- Lõi dây hình trụ tròn chất liệu thép không gỉ
- Dây dẫn đơn lõi/đa lõi (thiết kế vòng xoắn kép) tăng độ bền đầu tip, khả năng phản hồi momen xoắn và chống giựt.
- Vòng xoắn ngoài (Lõi platinum + thép không gỉ) giữ được phản hồi moment xoắn của dây dẫn.
- Lớp phủ: silicon hoặc ái nước
- Tip load: 0.5 gf hoặc 0.7gf 
- Đầu tip: straight, J.
- Đường kính: 0.014 inch. Chiều dài: 150 cm, 165 cm, 180 cm, 190 cm, 300 cm.</t>
  </si>
  <si>
    <t>- Dây dẫn có độ nặng đầu tip từ 1.0 - 40gf
- Đường kính dây 0.014inch, 0.018inch 
- Dây dẫn đơn lõi/đa lõi với công nghệ vòng xoắn kép duy trì hình dạng đầu tip, phản hồi momen xoắn tốt.
- Chiều dài 180-300cm
- Lớp phủ ái nước/ ái nước trên nền polymer 
- Hình dạng đầu tip: thẳng/định hình sẵn</t>
  </si>
  <si>
    <t>Đầu xa wire kích thước 0.008 inch
Chiều dài từ 200cm đến 220cm .</t>
  </si>
  <si>
    <t>- Đầu vào dài 0.7mm. Sau đoạn đầu vào là điểm đánh dấu bằng vàng dài 0.7mm để tăng cường khả năng nhận diện.
- Cấu trúc lõi là lớp bện bằng thép không gỉ (SUS braid)
- Đường kính ngoài: đoạn xa 1.8Fr, đoạn gần 2.6Fr
- Đường kính trong: đoạn xa 0.018'', đoạn gần 0.021''
- Chiều dài: 130 cm hoặc 150 cm</t>
  </si>
  <si>
    <t>- Vi ống thông phủ lớp ái nước Hydrophillic ở đoạn xa và phủ PTFE trong lòng ống làm tăng khả năng điều hướng. 
 - Kích thước ngoài đoạn gần đa dạng từ 2.2F- 4.0F, đoạn xa từ 1.9F-3.8F.
 - Chiều dài vi ống thông: đa dạng</t>
  </si>
  <si>
    <t xml:space="preserve"> - Vi ống thông có đầu xa siêu nhỏ, dành cho mạch máu siêu chọn lọc, dùng trong can thiệp mạch máu tạng và mạch máu ngoại biên, tiết niệu, sinh dục, gan, lách, thận.
- Phủ lớp ái nước Hydrophilic
- Tương thích vi dây dẫn: 0.016"; 0.018"; 0.025" 
- Chiều dài: 70cm -  150cm.</t>
  </si>
  <si>
    <t>- Vi ống thông can thiệp mạch máu não
- Đường kính ngoài của đoạn hoạt động: đầu gần 2.1Fr- 2.4Fr và đầu xa 1.7Fr -1.9Fr
- Đường kính trong lòng ống từ 0.017" trở xuống, chiều dài sử dụng là 150cm.
- Có thể đầu thẳng hoặc cong</t>
  </si>
  <si>
    <t>- Chất liệu: Mặt ngoài làm bằng nhựa polyamide phủ bởi polymer ái nước. 
- Đầu tip được làm bằng polyurethane cản quang. Mặt trong ống (không bao gồm đoạn nối) được viền bởi fluropolymer
- Đầu tip thuôn: 1.4Fr
- Đường kính ngoài ống: 1.9Fr. 
- Đường kính trong (đầu tip/ ống): 0.016/ 0.022". 
- Chiều dài khả dụng: thuộc trong khoảng 135 -&gt; 150cm
- Tiêu chuẩn chất lượng: ISO, CE (Châu Âu)/FDA</t>
  </si>
  <si>
    <t>- Thiết kế trục mới với lõi ống được bện từ 14 dây dẫn và đầu tip linh hoạt tạo điều kiện tiếp cận từ xa trong quá trình tiếp cận ngược dòng. Có bảo vệ hình xoắn ốc tăng tính chống xoắn giúp bảo vệ thân ống.
- Đầu tip thuôn mềm, đường kính 1.3F
- Đường kính ngoài (prox/ distal): 2.9, 2.1 F.
- Lớp phủ hydrophilic tính từ đầu tip: 700 mm (dây 135cm)/ 850 mm (dây 150 cm). 
- Chiều dài khả dụng: 135, 150 cm</t>
  </si>
  <si>
    <t>- Vi ống thông can thiệp toce đầu tip 2.4F, phủ ái nước. 
- Đường kính gần cán 3F, xa cán 2.4F; đường kính trong 0.021" 
- PTFE, áp lực đỉnh 1000 psi, độ dài 105 cm - 150cm. 
- Chất liệu bện kim loại và xơ tăng độ nhìn, chống gập.</t>
  </si>
  <si>
    <t>- Đầu ống siêu nhỏ 1.7 F thuôn mềm bám sát dây dẫn (tương thích với dây dẫn 0.016 inch). 
- Ống thông được bện bởi 2 dây (độ dày khác nhau) giúp chống xoắn, chống co giãn ống thông và hiển thị cao. 
- Thiết kế ống thuôn dần cho phép phản hồi xúc giác tốt và đảm bảo dòng chảy đều. 
- Lớp phủ ái nước.
- Chiều dài khả dụng 105, 125, 150 cm.
- Hình dạng đầu ống: thẳng, cong.
- Tiêu chuẩn : ISO</t>
  </si>
  <si>
    <t>- Thiết kế ống xoay cả hai chiều
- Đầu tip kim loại, tiết diện thâm nhập ≤ 0.020 inch (0.5 mm)
- Đường kính ngoài (tip/ distal): 1.5F/2.3F
- Dây dẫn tương thích 0.014 inch
- Lớp phủ ái nước 23-115cm
- Chiều dài khả dụng: 60-150 cm</t>
  </si>
  <si>
    <t>Đường kính trong đầu xa: 0.035". 
Đường kính ngoài đầu xa: 3,8F;  
Đường kính ngoài đầu gần: 4,7F. 
Chiều dài làm việc: 160cm</t>
  </si>
  <si>
    <t xml:space="preserve"> - Dây dẫn thuôn dài, thiết kế hình dạng đầu vát bút chì.
 - Chiều dài: 110cm -&gt;150cm.
 - Đường kính trong 0.019"/0.022"
 - Tương thích với dây dẫn có đường kính tối đa 0.018". 
 - Đường kính ngoài tại vị trí của marker, đầu xa, đầu gần tương đương với 1.9Fr, 2.2Fr, 2.8Fr</t>
  </si>
  <si>
    <t>- Được thiết kế đầu gần bằng sợi thép không gỉ, đầu xa có lớp Nitinol. 
 - Đường kính trong đầu xa là 0.013''
 - Đường kính ngoài là 2.7Fr - 1.5Fr
 - Chiều dài 165cm.</t>
  </si>
  <si>
    <t>- Được thiết kế đầu gần được cuộn bằng một sợi thép không gỉ tránh gập, đầu xa có lớp nitinol. 
 - Có đầu tự đứt dài 1,5cm, 3cm. 
 - Đường kính trong 0.013''
 - Đường kính ngoài đầu xa 1.5Fr
 - Đường kính đầu gần 2.7Fr, tổng chiều dài 165cm.</t>
  </si>
  <si>
    <t>- Chất liệu Ti6Al4V
- Đầu vít có 3 lưỡi, tự taro
- Vít ren đôi, thích hợp cho bệnh nhân loãng xương.
- Phù hợp với thanh dọc đường kính 5.5mm
- Phân biệt đường kính vít bằng mã màu
- Thân vít rỗng có thể bơm xi măng vào đốt sống qua thân vít.
- Đầu vít có phần nắn trượt hỗ trợ nắn chỉnh đốt sống.
- Đường kính 4.5mm x 25-40mm; 5.0mm x 30-45mm; 5.5mm x 30-50mm; 6.0mm x 30-55mm; 6.5mm x 30-100mm; 7.0mm x 30-100mm; 7.5mm x 30-100mm
- Ốc khóa trong: chất liệu Ti-6Al-4V, hình tròn, bên trong rỗng hình lục giác.
- Tiêu chuẩn chất lượng ISO 13485, FDA (Cục quản lý Thực phẩm và Dược phẩm Hoa Kỳ)</t>
  </si>
  <si>
    <t>- Sử dụng kỹ thuật khâu sụn chêm All -Inside. 
- Thiết kế chốt trượt bung neo chủ động 360° cho phép bung neo tại mọi vị trí tay. 
-  Gồm hai neo 5mm chất liệu PEEK OPTIMA và nút chỉ không tiêu 2-0 ULTRABRAID chất liệu, UHMW polyethelene. 
- Tích hợp khoá giới hạn độ sâu từ 10-18mm. 
- Mũi kim 17 gauge
- Tiệt trùng</t>
  </si>
  <si>
    <t xml:space="preserve"> - Sử dụng kỹ thuật khâu sụn chêm All -Inside. 
 - Gồm hai neo ≥ 5mm chất liệu peek/titan/cocr và nút chỉ không tiêu chất liệu polyethelene.
 - Tích hợp khoá giới hạn độ sâu từ 10mm - 18mm. </t>
  </si>
  <si>
    <t>- Sử dụng kỹ thuật khâu sụn chêm All-Inside, được thiết kế để dễ dàng làm bung chốt. 
- Gồm hai neo 5mm chất liệu PEEK và nút chỉ số 0 buộc sẵn không tiêu UltraBraid chất liệu UHMW polyethelene</t>
  </si>
  <si>
    <t>- Chất liệu: PLLA phủ HA tự tiêu 
- Kèm hai hoặc ba sợi chỉ
- Kích thước: Các cỡ
- Tiệt trùng</t>
  </si>
  <si>
    <t>- Dùng trong phẫu thuật Nội soi khớp vai. Thiết kế ren cắt ở đầu xa giúp dễ đặt neo và ren khoá ở đầu gần chống bật neo.
- Chất liệu PLLA - HA tự tiêu giúp tăng tốc độ liền xương, đã tiệt trùng
- Kèm hai hoặc ba sợi chỉ Ultrabraid số 2
- Đường kính 4.5mm, 5.5mm, 6.5mm tương ứng chiều dài 18.7mm,19.2mm, 19.2mm</t>
  </si>
  <si>
    <t>- Chất liệu: PEEK - OPTIMA, đã tiệt trùng. 
- Sử dụng trong khâu hàng ngoài chóp xoay khớp vai. Tay vặn giới hạn mô men xoắn, đảm bảo chốt bên trong khoá chỉ vào thân neo. 
- Thiết kế neo đóng với ren hình ngạnh mọc ngang
- Kích thước neo: 4.5mm và 5.5mm tương ứng đường kính 5.8mm và 6.7mm. Chiều dài bung tương ứng 20.4mm và 20.8mm</t>
  </si>
  <si>
    <t>- Dùng trong phẫu thuật Nội soi khớp
.- Vít được kết nối sẵn với tay đóng.
-  Chất liệu tự tiêu PLLA kết hợp HA,  đã tiệt trùng
-  Kèm hai sợi chỉ siêu bền Ultrabraid số 2
-  Đường kính 2.9 mm. Đường kính ngoài 3.7 mm, dài 11.5mm</t>
  </si>
  <si>
    <t>-  Chất liệu: Peek 
- Kích cỡ: Đường kính: 7 -&gt; 11 mm. Chiều dài: 20 -&gt; 35 mm.
-  Đặc tính: Sử dụng trong Phẫu thuật nội soi tái tạo dây chằng chéo khớp gối, neo và cố định một đầu dây chằng vào đầu đường hầm xương.
- Thiết kế ren toàn thân, ren cùn giúp bảo vệ mảnh ghép gân
-Tiêu  chuẩn chất lượng: ISO,CE</t>
  </si>
  <si>
    <t>- Sử dụng trong phẫu thuật tái tạo dây chằng chéo khớp gối. 
- Có vít ren ngược phù hợp với gối phải. 
- Đường kính: 6 -&gt; 11 mm tương ứng  chiều dài: 20 -&gt; 35 mm.
- Chất liệu sinh học tự tiêu gồm:   poly-L-lactic acid PLLA kết hợp với  Hydroxyapatite (HA)
- Tiệt trùng</t>
  </si>
  <si>
    <t>- Vật liệu: Titanium
- Kích thước:
 + Đường kính 3.5mm, chiều dài thuộc trong khoảng 8-40mm 
 + Đường kính 4.0mm, chiều dài thuộc trong khoảng 8-52mm
 + Đường kính 4.5mm, chiều dài thuộc trong khoảng 8-50mm. 
- Vít cấu tạo tương thích với nẹp dọc đường kính 3.3mm. 
- Tiêu chuẩn chất lượng ISO 13485,CE (Châu Âu), FDA (Cục quản lý Thực phẩm và Dược phẩm Hoa Kỳ)</t>
  </si>
  <si>
    <t>- Chất liệu: hợp kim titan
- Vít sử dụng với nẹp cổ lối trước
- Thiết kế đơn trục hoặc đa trục, tự khoan hoặc tự taro
- Góc bắt vít nghiêng trong 6 độ, nghiêng tương ứng theo trục đầu/chân 10 độ.
- Đường kính 4.2mm hoặc 4.6mm, chiều dài vít 15mm và &gt; 15mm
- Tiêu chuẩn chất lượng ISO 13485,CE (Châu Âu), FDA (Cục quản lý Thực phẩm và Dược phẩm Hoa Kỳ)</t>
  </si>
  <si>
    <t>- Vật liệu: Titanium-Ti6Al4V
- Đường kính: 4.5mm, 5.5mm, 6.5mm, 7.5mm, chiều dài thuộc trong khoảng 25mm-60mm. Phù với thanh dọc đường kính 5.5mm. 
- Tiêu chuẩn chất lượng ISO 13485,CE (Châu Âu), FDA (Cục quản lý Thực phẩm và Dược phẩm Hoa Kỳ)</t>
  </si>
  <si>
    <t>- Vật liệu: Titanium
- Đóng gói tiệt trùng sẵn chính hãng. 
- Đường kính: 4.5mm, 5.5mm, 6.5mm, 7.5mm, 
- Chiều dài thuộc trong khoảng 25mm-60mm. 
- Tiêu chuẩn chất lượng ISO 13485,CE (Châu Âu), FDA (Cục quản lý Thực phẩm và Dược phẩm Hoa Kỳ)</t>
  </si>
  <si>
    <t>- Vít chân cung đa trục, chất liệu hợp kim titan-Ti6Al4V. Phù hợp với thanh dọc đường kính 5.5mm
- Đường kính vít 4.0mm, 4.5mm, 5.0mm, 5.5mm, 6.5mm, 7.5mm, 8.5mm, 9.0mm, 10.0mm,
- Chiều dài các cỡ
- Tiêu chuẩn chất lượng ISO 13485,CE (Châu Âu), FDA (Cục quản lý Thực phẩm và Dược phẩm Hoa Kỳ)</t>
  </si>
  <si>
    <t>- Vật liệu: Titanium-Ti6Al4V. 
- Đóng gói tiệt trùng sẵn chính hãng. 
- Đường kính: 4.5mm, 5.5mm, 6.5mm, 7.5mm, chiều dài thuộc trong khoảng 25mm-60mm. Phù với thanh dọc đường kính 5.5mm. 
- Tiêu chuẩn chất lượng ISO 13485,CE (Châu Âu), FDA (Cục quản lý Thực phẩm và Dược phẩm Hoa Kỳ)</t>
  </si>
  <si>
    <t>- Vật liệu: Titanium.
- Đóng gói tiệt trùng sẵn chính hãng. 
- Đường kính: 4.5mm, 5.5mm, 6.5mm, 7.5mm
- Chiều dài: thuộc trong khoảng 20mm-60mm. 
- Tiêu chuẩn ISO 13485,CE (Châu Âu), FDA (Cục quản lý Thực phẩm và Dược phẩm Hoa Kỳ)</t>
  </si>
  <si>
    <t>- Vật liệu: Titanium/Cobalt chrome, đuôi siêu dài 120mm, dùng trong phẫu thuật can thiệp tối thiểu qua da (MIS).
- Vít rỗng nòng, có 2 bước ren để cố định vào xương
Kích thước: 5.0mm x 25-70mm; 5.5mm x 25-70mm; 6.0mm x 25-100mm; 6.5mm x 25-100mm; 7.0mm x 25-100mm
- Tiêu chuẩn chất lượng ISO 13485,CE (Châu Âu), FDA (Cục quản lý Thực phẩm và Dược phẩm Hoa Kỳ)</t>
  </si>
  <si>
    <t xml:space="preserve">- Sử dụng kỹ thuật All-Inside
 - Đầu kim được thiết kế cứng, sắc, có thước đo 
 - Điểm vào nhỏ 
 - Chất liệu: PEEK. Chỉ chất liệu UHMWPE </t>
  </si>
  <si>
    <t>- Chất liệu: Peek. Chỉ fiber suture chất liệu UHMWPE
- Đặc tính: Sử dụng kỹ thuật All-Inside. Vít có 2 nút thắt peek cấy chỉ, được thiết kế để dễ dàng làm bung chốt bằng nút điều khiển. 
- Đầu kim được thiết kế cứng, sắc, có thước đo có khả năng xuyên sâu giúp điều khiển dễ dàng. 
- Điểm vào nhỏ làm tối thiểu hóa rách sụn chêm do đầu kim
- Đạt tiêu chuẩn: ISO,CE</t>
  </si>
  <si>
    <t>- Đường kính ren 2.7mm. Mũ vít hình sao.
- Chiều dài: 
   + Từ 10mm đến 40mm, bước tăng 2mm; 
   + Từ 40mm đến 60mm, bước tăng 5mm. 
- Chất liệu hợp kim Titan.
- Đạt tiêu chuẩn ISO 13485, EC.</t>
  </si>
  <si>
    <t>- Đường kính ren 3.5mm. Mũ vít hình sao.
- Chiều dài:
   + Từ 10mm đến 50mm, bước tăng 2mm; 
   + Từ 50mm đến 70mm, bước tăng 5mm
- Chất liệu hợp kim Titan.
- Đạt tiêu chuẩn ISO 13485, EC.</t>
  </si>
  <si>
    <t>- Đường kính ren 5.0mm. Mũ vít hình sao.
- Chiều dài:  
   + Từ 14mm đến 50mm, bước tăng 2mm; 
   + Từ 50mm đến 110mm, bước tăng 5mm
- Chất liệu hợp kim Titan.
- Đạt tiêu chuẩn ISO 13485, EC.</t>
  </si>
  <si>
    <t>- Vít khóa tự taro đường kính 1.5mm.
- Mũ vít hình sao.
- Chiều dài: 
   + Từ 6mm đến 16mm, bước tăng 1mm; 
   + Từ 18mm đến 24mm, bước tăng 2mm.
- Chất liệu hợp kim Titan.
- Đạt tiêu chuẩn ISO 13485, EC.</t>
  </si>
  <si>
    <t>- Vít khóa tự taro đường kính 2.0mm
- Mũ vít hình sao.
- Chiều dài: từ 8mm đến 34mm, bước tăng 2mm.
- Đạt chất lượng ISO13485; CE 2292
- Chất liệu hợp kim Titan.
- Đạt tiêu chuẩn ISO 13485, EC.</t>
  </si>
  <si>
    <t>- Chất liệu: titanium alloy.
- Kích cỡ: đường kính 2.0mm, chiều dài: 6 -&gt; 22mm.
- Đặc tính: vít tự taro, đầu vít hình tam giác. Dùng tuốc nơ vít hình tam giác. Thân toàn ren
- Đạt tiêu chuẩn chất lượng: ISO 13485, CE.</t>
  </si>
  <si>
    <t xml:space="preserve">- Chất liệu Titanium
- Vít đa hướng, đầu vít hình sao chống trượt tự taro, có ren khóa đôi 
- Đường kính 2.4mm, dài 08 -&gt; 26mm với bước tăng 2mm
- Có kèm hình ảnh mô tả ren khóa đôi </t>
  </si>
  <si>
    <t>- Chất liệu: titanium alloy.
- Kích cỡ: đường kính 2.7mm, tương ứng  chiều dài: 6 -&gt; 60 mm.
- Đặc tính: vít tự taro, đầu vít hình ngôi sao. Dùng tuốc nơ vít hình ngôi sao. Thân toàn ren.
- Đạt tiêu chuẩn chất lượng: ISO 13485, CE.</t>
  </si>
  <si>
    <t>- Chất liệu Ti6Al4V
 - Đường kính 2.9mm, tự taro, 
 - Đầu vít hình sao chống tuôn
 - Sử dụng chung với đầu vặn vít tự giữ vít.
 - Dùng cho nẹp khóa 2.9mm
 - Dài từ 6 -&gt; 14mm với bước tăng 2mm.</t>
  </si>
  <si>
    <t>- Chất liệu Titanium.
- Đầu vít hình sao chống trượt tự taro, có ren khóa đôi 
- Đường kính 3.5mm, dài 10 -&gt; 40mm với bước tăng 2mm, từ 40 -&gt; 45mm với bước tăng 5mm, từ 45 -&gt; 48mm với bước tăng 3mm, từ 48 -&gt; 50mm với bước tăng 2mm và từ 50 -&gt; 140mm với bước tăng 5mm
- Có kèm hình ảnh mô tả ren khóa đôi.</t>
  </si>
  <si>
    <t>- Chất liệu Titanium
- Đường kính 3.5mm
- Chiều dài 10mm - 95mm.</t>
  </si>
  <si>
    <t>- Chất liệu: titanium alloy.
- Kích cỡ: 
 + Đường kính 4.0mm, 
 + Chiều dài: 12 -&gt; 60mm.
- Đặc tính: 
 + Vít tự taro, đầu vít hình lục giác. 
 + Dùng tuốc nơ vít hình lục giác. 
 +Thân toàn ren.
- Đạt tiêu chuẩn chất lượng: ISO 13485, CE.</t>
  </si>
  <si>
    <t>- Chất liệu: titanium alloy.
- Kích cỡ: đường kính 5.0mm tương ứng chiều dài: 18 -&gt; 90mm.
- Đặc tính: vít tự taro, đầu vít hình lục giác. Dùng tuốc nơ vít hình lục giác. Thân toàn ren,
- Đạt tiêu chuẩn chất lượng: ISO 13485, CE.</t>
  </si>
  <si>
    <t>- Chất liệu Titanium.
- Đầu vít hình sao chống trượt tự taro, có ren khóa đôi chống vít bật ra khỏi nẹp.
- Đường kính 5.0mm, dài 14 -&gt; 50mm với bước tăng 2mm, và từ 50 -&gt; 140mm với bước tăng 5mm
- Có kèm hình ảnh mô tả ren khóa đôi.</t>
  </si>
  <si>
    <t>- Chất liệu Titanium
- Đường kính 5.0mm
- Chiều dài 14mm - 90mm
- Tiêu chuẩn chất lượng: CE, ISO</t>
  </si>
  <si>
    <t>- Chất liệu: titanium alloy.
- Kích cỡ: đường kính 6.5mm, chiều dài: 30 -&gt;110mm.
- Đặc tính: vít tự taro, đầu vít hình lục giác. Dùng tuốc nơ vít hình lục giác. Thân vít rỗng toàn ren 
- Đạt tiêu chuẩn chất lượng: ISO 13485, CE.</t>
  </si>
  <si>
    <t xml:space="preserve"> - Đường kính 6.5mm
 - Chiều dài từ 30 mm - 110mm, toàn ren, thân vít rỗng.
 - Đường kính 6.5mm.
 - Chất liệu: Titanium.</t>
  </si>
  <si>
    <t>- Chất liệu: titanium alloy.
- Kích cỡ: đường kính 7.3mm, chiều dài: 60 -&gt; 115mm.
- Đặc tính: vít tự taro, đầu vít hình lục giác. Dùng tuốc nơ vít hình lục giác. Thân vít rỗng, đoạn ren ngắn.
- Đạt tiêu chuẩn chất lượng: ISO 13485, CE.</t>
  </si>
  <si>
    <t>- Chất liệu Titanium
- Vít 2.4mm: dài 8mm - 30 mm
- Vít 2.7mm: dài 8mm - 60mm</t>
  </si>
  <si>
    <t>-  Chất liệu Titanium.
 - Vít 2.4mm: dài 8-&gt;30mm, tăng 2mm.
 - Vít 2.7mm: dài 8-&gt;40mm tăng 2mm; 40-&gt;60mm tăng 5mm.
 - Đầu vặn hình sao, mũ vít có ren khóa đồng bộ với nẹp đơn và đa hướng, mũi vít tự taro. 
-  Tiêu chuẩn ISO, CE, FDA 510k</t>
  </si>
  <si>
    <t>- Chất liệu: Titanium Alloy Grade 5
- Đường kính thân vít 2.4 mm, đường kính đầu khóa vít 3.6mm, chiều dài đầu khóa vít 2.4 mm.
- Chiều dài vít 8-34mm.
-  Tiêu chuẩn chất lượng:  ISO, CE. 
-  Xuất xứ: Châu Úc</t>
  </si>
  <si>
    <t>- Chất liệu Ti6Al4V
- Đường kính 2.4mm, tự taro
- Thân vít có chiều rộng thay đổi, phần gần đầu vít không có ren đường kính 2.0mm, phần đuôi vít đường kính 2.4mm có thiết kế 3 lưỡi. 
- Đầu vít hình sao chống tuôn
- Dài 08 -&gt; 30mm với bước tăng 2mm</t>
  </si>
  <si>
    <t>- Chất liệu Ti6Al4V
- Đường kính 3.5mm, tự taro
- Thân vít có chiều rộng thay đổi, phần gần đầu vít không có ren đường kính 2.5mm, phần đuôi vít đường kính 3.5mm có thiết kế 3 lưỡi. 
- Đầu vít hình sao chống tuôn
- Dài 10 -&gt;50mm với bước tăng 2mm, từ 50 -&gt; 80mm với bước tăng 5mm.</t>
  </si>
  <si>
    <t>- Chất liệu Ti6Al4V
- Đường kính 5.0mm, tự taro
- Thân vít có chiều rộng thay đổi, phần gần đầu vít không có ren 
- Đường  kính 3.5mm, phần đuôi vít đường kính 5.0mm có thiết kế 3 lưỡi. 
- Đầu vít hình sao chống tuôn
- Dài 12 -&gt;50mm với bước tăng 2mm, từ 50 -&gt; 80mm với bước tăng 5mm</t>
  </si>
  <si>
    <t xml:space="preserve"> - Vật liệu titanium.
 - Vít tự khóa, tự taro, đầu vít hình nón 2 độ.
 - Đường kính 2.5mm, dài 8mm-&gt;50mm. 
 - Đóng gói tiệt trùng </t>
  </si>
  <si>
    <t xml:space="preserve"> - Vật liệu Titanium. 
 - Vít tự khóa, tự taro, đầu vít hình nón 2 độ. 
 - Đường kính 3.5mm, dài 10mm-&gt;90mm. 
 - Đóng gói tiệt trùng </t>
  </si>
  <si>
    <t>- Chất liệu Ti6Al4V
- Đường kính 1.5mm, tự taro, đầu gài chữ thập chống trượt
- Dài từ 6 -&gt; 16mm với bước tăng 1mm, từ 16- &gt;30mm với bước tăng 2mm</t>
  </si>
  <si>
    <t>- Chất liệu Ti6Al4V
- Đường kính 2.0mm, tự taro, đầu gài chữ thập chống trượt
- Dài từ 6 -&gt; 16mm với bước tăng 1mm, từ 16 -&gt; 30mm với bước tăng 2mm</t>
  </si>
  <si>
    <t xml:space="preserve"> - Chất liệu Titan/Titanium
 - Chiều dài: 8mm -&gt; 34mm
 - Vít khóa tự taro,
 - Đường kính 2.0</t>
  </si>
  <si>
    <t>- Chất liệu Titanium.
 - Vít 2.4mm: dài 8-&gt;30mm, tăng 2mm.
 - Vít 2.7mm: dài 6-&gt;30mm, tăng 2mm; 30-&gt;60mm, tăng 5mm.
 - Đầu vặn hình sao, mũ vít có ren khóa đồng bộ với nẹp, mũi vít tự taro.
- Đạt tiêu chuẩn ISO, CE, FDA 510k</t>
  </si>
  <si>
    <t>-  Chất liệu Titanium.
 - Đường kính 3.5mm, dài 10-&gt;40mm, tăng 2mm; 40-&gt;95mm, tăng 5mm.
 - Đầu vặn hình sao, mũ vít có ren khóa đồng bộ với nẹp, mũi vít tự taro. 
- Đạt tiêu chuẩn ISO, CE, FDA 510k</t>
  </si>
  <si>
    <t>-  Chất liệu Titanium.
 - Đường kính 5.0mm, dài 14-&gt;50mm, tăng 2mm; 50-&gt;90mm, tăng 5mm.
 - Đầu vặn hình sao, mũ vít có ren khóa đồng bộ với nẹp, mũi vít tự taro.
- Đạt tiêu chuẩn ISO, CE, FDA 510k</t>
  </si>
  <si>
    <t>-  Chất liệu: Titanium Alloy Grade 5
- Đường kính thân vít 2.7 mm, đường kính đầu khóa vít 3.6 mm, đường kính đầu bắt vít 2.1mm.
- Chiều dài: 8-60mm.
 - Tiêu chuẩn chất lượng:  ISO, CE. 
 - Xuất xứ: Châu Úc</t>
  </si>
  <si>
    <t>-  Chất liệu: Titanium Alloy Grade 5 
-  Đường kính thân vít 3.5 mm, đường kính đầu khóa vít 5.0 mm, đường kính đầu bắt vít 3.3 mm.
-  Chiều dài: 10-90mm.
 - Tiêu chuẩn ISO, CE. 
-  Xuất xứ: Châu Úc</t>
  </si>
  <si>
    <t>-  Chất liệu: Titanium Alloy Grade 5
 -  Đường kính thân vít 5.0 mm, đường kính đầu khóa vít 6.6mm, đường kính đầu bắt vít 4.4 mm.
 -  Chiều dài: 14-100mm.
 - Tiêu chuẩn chất lượng:  ISO, CE. 
 - Xuất xứ: Châu Úc</t>
  </si>
  <si>
    <t>-  Chất liệu: Titanium Alloy Grade 5'-  Đường kính thân vít 6.5 mm, đường kính đầu khóa vít 8.0 mm, đường kính đầu bắt vít 4.5 mm.
 -  Chiều dài: 50-120 mm.
-  Tiêu chuẩn chất lượng:  ISO, CE. 
-  Xuất xứ: Châu Úc</t>
  </si>
  <si>
    <t>- Đường kính ren 3.5mm. Mũ vít hình sao.
- Ren toàn phần
- Chiều dài: 
   + Từ 14mm đến 50mm, bước tăng 2mm; 
   + Từ 50mm đến 70mm, bước tăng 5mm
- Chất liệu hợp kim Titan.
- Đạt tiêu chuẩn ISO 13485, EC.</t>
  </si>
  <si>
    <t>- Chất liệu Titanium, mũi vít tự tạo ren, đường kính 2.0mm
- Đầu gài chữ thập, chiều dài 8mm-28mm
- Đầu gài ngôi sao, chiều dài 6mm-30mm
- Tiêu chuẩn chất lượng:  ISO, CE</t>
  </si>
  <si>
    <t>-  Chất liệu Titanium.
 - Vít 2.4mm: dài 8-&gt;30mm, tăng 2mm.
 - Vít 2.7mm: dài 6-&gt;30mm, tăng 2mm.
 - Đầu vặn hình sao, mũi vít tự taro.
- Đạt tiêu chuẩn ISO, CE, FDA 510k</t>
  </si>
  <si>
    <t>-  Chất liệu Titanium.
 - Đường kính 3.5mm, dài 10-&gt;50mm, tăng 2mm; 50-&gt;70mm, tăng 5mm.
 - Đầu vặn ngôi sao, mũi vít tự taro.
- Tiêu chuẩn chất lượng:  ISO, CE, FDA 510k</t>
  </si>
  <si>
    <t>-  Chất liệu Titanium.
 - Đường kính 4.5mm, dài 14-&gt;70mm, tăng 2mm.
 - Đầu vặn ngôi sao, mũi vít tự taro.
- Tiêu chuẩn chất lượng:  ISO, CE, FDA 510k</t>
  </si>
  <si>
    <t>-  Chất liệu: Chốt làm bằng titanium, vòng treo bẳng chỉ  UHMWPE 
-  Kích cỡ: Chiều dài chốt: 12mm.Chiều dài  vòng treo gân: 10-&gt; 60 mm.
-  Thiết kế: 4 lỗ, 2 lỗ giữa cố định cho vòng treo, 2 dây kéo và giật cân đối  nhau 2 bên,
- Lực kéo ra 1800 Newton
- Đạt tiêu chuẩn: ISO,CE</t>
  </si>
  <si>
    <t xml:space="preserve"> - Chốt loại: 4 lỗ, Chiều dài chốt:  ≥ 10mm
 - Chiều dài vòng treo gân: từ 10mm - 35 mm
 - Chất liệu: Chốt là Titanium/Cobalt Chrome.  
 - Vòng treo gân được tạo bởi vật liệu Polyester hoặc tương đương 
 - Đường kính ≥ 5mm</t>
  </si>
  <si>
    <t>- Chất liệu: 
     + Nút treo: Ti-6Al-4V ELI, 
     + Vòng treo điều chỉnh: Chỉ chất liệu cao phân tử siêu bền (UHMWPE) dài 121.92mm +15%/-5%, 
    +  Dây kéo: Chỉ chất liệu cao phân tử siêu bền (UHMWPE) dài 91.44mm +15%/-5%
-  Có thể điều chỉnh độ dài ngắn từ 15mm đến 60mm. 
- Cơ chế khóa 3 điểm 
- Độ bền kéo cao lên đến 1300N. 
- Tiệt trùng bằng Ethylene Oxide
- Cung cấp kèm Bộ dụng cụ bắt chốt neo cố định dây chằng chéo tự điều chỉnh chiều dài tương thích và các dụng cụ hỗ trợ khác khi sử dụng</t>
  </si>
  <si>
    <t>- Chất liệu:  Titanium, vòng treo chỉ UHMWPE.
-  Kích cỡ : 4 lỗ có vòng treo UHMWPE UPS số 6 fiber suture
-  Đặc tính: Dùng cho nội soi tái tạo dây chằng có thể sử dụng trong kĩ thuật All inside
- Lực kéo lên đến 1840,00 Newton, Cơ chế một chiều, vòng treo chỉ thắt lại, không nới được. Có hai sợi chỉ riêng biệt dùng lật và kéo
- Tiêu chuẩn: ISO,CE</t>
  </si>
  <si>
    <t>- Chất liệu:  Bằng titanium, vòng treo chỉ UHMWPE.
- Kích cỡ : 4 lỗ có vòng treo UHMWPE UPS số 7 fiber suture
-  Đặc tính: Dùng cho nội soi tái tạo dây chằng có thể sử dụng trong kĩ thuật All inside
- Lực kéo  1843,76 Newton, Cơ chế một chiều, vòng treo chỉ thắt lại, không nới được. Có hai sợi chỉ riêng biệt dùng lật và kéo
- Tiêu chuẩn: ISO,CE</t>
  </si>
  <si>
    <t>- Kích thước vít: dài ≥ 10mm, rộng ≥ 4mm, dày 2mm; 8 lỗ
- Chất liệu chốt: Titanium/Peek/CoCr
- Chất liệu vòng treo: UHMWPE/Peek/CoCr
- Điều chỉnh được chiều dài vòng treo từ 10mm –&gt; 105 mmm
- Đường kính chỉ vòng loop: ≥ 1.5 mm
- Cơ chế khoá bên trong
- Vòng treo có bao bảo vệ gân.
- Có vòng chỉ thắt giúp thắt chỉ bằng một tay.
- Dùng 1 sợi chỉ Polyester</t>
  </si>
  <si>
    <t>- Chất liệu: PeeK , đã tiệt trùng. 
- Kèm 02 sợi chỉ UHMWPE kết nối trong sẵn tay đóng.
-  Kích cỡ: Đường kính: 5.5  mm
-  Đặc tính: Vít neo dễ dàng đóng với thiết kế mạnh mẽ ở đầu gần và thiết kế ren kép. Trục vít thiết kế rỗng 
- Sử dụng trong phẫu thuật nội soi khâu chóp xoay khớp vai, khâu dây chằng bên khớp gối.
- Tiêu chuẩn chất lượng: ISO, CE</t>
  </si>
  <si>
    <t>- Vít neo không buộc chỉ, vít 2.9mm, thân cán dài 6.3". 
- Thiết kế chốt bên trong khoá chỉ. 
- Chất liệu PEEK.</t>
  </si>
  <si>
    <t>- Chất liệu: 100% UHMWPE, đã tiệt trùng
- Kích cỡ: Đường kính 1.8mm và 3.0mm
-  Đặc tính: Dùng trong phẫu thuật nội soi khớp vai.
- Vít được kết nối sẵn với tay đóng. Kèm một sợi chỉ
- Tiêu chuẩn: ISO,CE</t>
  </si>
  <si>
    <t>- Chất liệu: Chất liệu tự tiêu PEEK, kèm chỉ siêu bền UHMWPE, đã tiệt trùng
- Kích cỡ: Đường kính 2.9 mm
-  Đặc tính: Dùng trong phẫu thuật Nội soi khớp
- Trục vít thiết kế rỗn
- Vít neo được kết nối sẵn với tay đóng
- Tiêu chuẩn: ISO,CE</t>
  </si>
  <si>
    <t>-  Chất liệu: tự tiêu PEEK đã tiệt trùng
- Kích cỡ: Đường kính,3.5mm hoặc 4.5mm
-  Đặc tính: Dùng trong phẫu thuật Nội soi khớp
-  Trục vít thiết kế rỗng. Vít neo được kết nối sẵn với tay đóng.
- Tiêu chuẩn chất lượng: ISO,CE</t>
  </si>
  <si>
    <t>-  Chất liệu: tự tiêu PEEK đã tiệt trùng
- Kích cỡ: Đường kính 3.5mm hoặc 4.5mm
-  Đặc tính: Dùng trong phẫu thuật Nội soi khớp
- Trục vít thiết kế rỗng. Vít neo được kết nối sẵn với tay đóng.
-  Tiêu chuẩn chất lượng: ISO,CE</t>
  </si>
  <si>
    <t xml:space="preserve"> - Dùng trong phẫu thuật nội soi khớp. 
 - Đường kính 4.5mm
 - Trục vít thiết kế rỗng 
 - Vít neo được kết nối sẵn với tay đóng, không cần buộc chỉ
 - Chất liệu tự tiêu PEEK, kèm chỉ siêu bền UHMWPE
 - Tiệt trùng</t>
  </si>
  <si>
    <t xml:space="preserve"> - Dùng trong phẫu thuật Nội soi khớp. 
 - Đường kính 2.0mm -3.0mm. 
 - Vít neo có ren kép 
 - Trục vít rỗng. 
 - Vít neo được kết nối sẵn với tay đóng
 - Chất liệu vít neo: Polyethylene, có chỉ khâu, kèm chỉ siêu bền UHMWPE
 - Tiệt trùng. </t>
  </si>
  <si>
    <t>- Dùng trong phẫu thuật Nội soi khớp
- Vít được kết nối sẵn với tay đóng.
-  Chất liệu tự tiêu PLLA kết hợp HA, đã tiệt trùng
- Kèm hai sợi chỉ siêu bền, Đường kính 2.9 mm. 
- Kích thước ngoài 3.7 x 11.5mm</t>
  </si>
  <si>
    <t>- Kích thước: dài ≥ 12mm, rộng ≥ 4mm, dày 2mm; 8 lỗ
- Chất liệu chốt: titanium/Peek/CoCr
- Chất liệu vòng treo: UHMWPE/Peek/CoCr
- Điều chỉnh được chiều dài vòng treo từ 10 –&gt; 105 mmm
- Đường kính chỉ vòng loop: ≥ 1.5 mm
- Dùng 1 sợi chỉ polyester
- Cơ chế khoá bên trong, giúp tối đa gân trong đường hầm và tối thiểu lực siết vòng treo.
- Vòng treo có bao bảo vệ gân.
- Có vòng chỉ thắt giúp thắt chỉ bằng một tay
- Sức căng tối đa &gt;1500N, độ di lệch &lt; 2mm
- Tiệt trùng</t>
  </si>
  <si>
    <t>- Chất liệu: PLDLA kèm chỉ siêu bền UHMWPE.
- Kích cỡ: 5.5 mm
- Đặc tính: Dùng trong phẫu thuật Rotator Cuff và dây chằng bên. 
- Thiết kế rỗng, ren toàn thân.
- Tiêu chuẩn chất lượng: ISO, CE</t>
  </si>
  <si>
    <t>-  Chất liệu Titanium.
 - Vít khóa 7.0mm, dài 65-&gt;110mm, tăng 5mm, thân toàn ren.
 - Vít nén ép 7.0mm dài 65-&gt;110mm, tăng 5mm, thân bán phần ren.
 - Thân rỗng, đầu vặn lục giác, mũi vít tự khoan, tự taro.
- Đạt tiêu chuẩn ISO, CE, FDA 510k</t>
  </si>
  <si>
    <t>- Vít rỗng nòng chất liệu Titanium, (kèm kim dẫn hướng), mũi vít tự khoan, tự taro
- Đường kính  2.5mm -&gt;4.0mm, dài 8-&gt;40mm</t>
  </si>
  <si>
    <t>- Chất liệu Ti6Al4V.
- Đường kính 2.8mm.
- Thiết kế vít không đầu. Sử dụng cho nhiều vị trí ổ gãy khác nhau.
- Có 3 bước ren khác nhau trên thân vít, tự nén ép ổ gãy. 
- Vít được bắt chìm trong xương.
- Dài 08-&gt;14mm với bước tăng 1mm, từ 14-&gt;30mm với bước tăng 2mm.</t>
  </si>
  <si>
    <t>- Chất liệu Ti6Al4V.
- Đường kính 3.6mm.
- Thiết kế vít không đầu. Sử dụng cho nhiều vị trí ổ gãy khác nhau.
- Có 3 bước ren khác nhau trên thân vít, tự nén ép ổ gãy. 
- Vít được bắt chìm trong xương.
- Dài 16 -&gt; 50mm với bước tăng 2mm, từ 50 -&gt;60mm với bước tăng 5mm.</t>
  </si>
  <si>
    <t>- Chất liệu Ti6Al4V.
- Đường kính 4.1mm.
- Thiết kế vít không đầu. Sử dụng cho nhiều vị trí ổ gãy khác nhau.
- Có 3 bước ren khác nhau trên thân vít, tự nén ép ổ gãy. 
- Vít được bắt chìm trong xương.
- Dài 16 -&gt;50mm với bước tăng 2mm, từ 50-75mm với bước tăng 5mm.</t>
  </si>
  <si>
    <t>- Chất liệu Ti6Al4V. 
- Đường kính 5.5mm. 
- Thiết kế vít không đầu. Sử dụng cho nhiều vị trí ổ gãy khác nhau.
- Có 3 bước ren khác nhau trên thân vít, tự nén ép ổ gãy. 
- Vít được bắt chìm trong xương. 
- Dài 25-&gt;90mm với bước tăng 5mm.</t>
  </si>
  <si>
    <t>- Chất liệu: Titanium
- Vít vá sọ đường kính 1.6mm, chiều dài vít 5-8mm, tự khoan, tự taro; Đuôi vít chữ thập, 4 cạnh.
- Đồng bộ với Miếng vá sọ cùng danh mục
- Tiêu chuẩn chất lượng ISO 13485,CE (Châu Âu), FDA (Cục quản lý Thực phẩm và Dược phẩm Hoa Kỳ)</t>
  </si>
  <si>
    <t>- Chất liệu hợp kim titanium-Ti6Al4V
- Vít trượt cổ cao đa trục
- Kích cỡ:
 + Đường kính 5.5mm, chiều dài thuộc trong khoảng 30mm-55mm 
 + Đường kính 6.5mm ,chiều dài thuộc trong khoảng 30mm-65mm 
 + Đường kính 7.5mm, chiều dài thuộc trong khoảng 30mm-90mm
- Tiêu chuẩn chất lượng ISO 13485,CE (Châu Âu), FDA (Cục quản lý Thực phẩm và Dược phẩm Hoa Kỳ)</t>
  </si>
  <si>
    <t>- Vít tự tiêu sử dụng trong phẫu thuật nội soi tái tạo dây chằng chéo khớp gối, cố định dây chằng vào đầu đường hầm xương chày hoặc xương đùi
- Chất liệu: PLGA kết hợp β-TCP 
- Đường kính: 7mm -&gt; 11mm
- Chiều dài: 20mm -&gt; 33mm
- Cung cấp kèm bộ dụng cụ bắt vít tự tiêu tương thích và các dụng cụ hỗ trợ khi sử dụng</t>
  </si>
  <si>
    <t>-  Chất liệu: Vật liệu sinh học tự tiêu PLDLA (Poly-L70/30 L-Lactide/DL-Lactic Acide).
-  Kích cỡ: +  Đường kính: 6 -&gt; 11 mm. 
                  +  Chiều dài: 25mm, 30 mm.
-  Đặc tính: Sử dụng trong Phẫu thuật nội soi tái tạo dây chằng chéo khớp gối
-  Thiết kế: Ren cùn, đường kính rỗng giữa 1.5mm không gây tổn thương cho dây chằng
- Tiêu chuẩn: ISO,CE</t>
  </si>
  <si>
    <t>-  Chất liệu: Vật liệu sinh học tự tiêu PLDLA (Poly-L70/30 L-Lactide/DL-Lactic Acide).
- Kích cỡ: +  Đường kính: 6, 7, 8, 9 mm. 
                 + Chiều dài: 20, 25, mm.
-  Đặc tính: Sử dụng trong Phẫu thuật nội soi tái tạo dây chằng chéo khớp gối
-  Thiết kế: Ren cùn, đường kính rỗng giữa 1.5mm
- Tiêu chuẩn chất lượng: ISO,CE</t>
  </si>
  <si>
    <t>- Vít tự tiêu sinh học sử dụng trong phẫu thuật nội soi khớp vai, khuỷu tay, mắt cá, bàn tay, bàn chân, ...:
- Chất liệu sinh học tự tiêu hoàn toàn PLGA kết hợp β-TCP 
-  Công nghệ tự khóa giãn nở đường kính vít từ 1-2% sau khi cố định
- Tăng cường khả năng hàn mô và tái tạo xương với β-TCP
- Thiết kế bảo tồn mô, rỗng nòng.
- Đường kính x Chiều dài: 4x(10,15,20), 5x(10,15,20), 6x(15,20,26) mm
-  Cung cấp kèm bộ dụng cụ bắt vít tự tiêu tương thích và các dụng cụ hỗ trợ khi sử dụng</t>
  </si>
  <si>
    <t>- Chất liệu sinh học tự tiêu hoàn toàn PLGA kết hợp β-TCP
-  Lực kéo nhổ của vít đường kính 11 x 30mm lên đến 800N ngay khi cố định và duy trì hơn 700N trong 20 tuần sau khi bắt.
 - Công nghệ tự khóa giãn nở đường kính vít từ 1-2% sau khi cố định 
 - Tăng cường khả năng hàn mô và tái tạo xương với β-TCP có kích thước hạt TCP đã được tối ưu hóa
 - Thiết kế bảo tồn mô, rỗng nòng.
 - Đường kính: 7-&gt;11mm tương ứng chiều dài: 20mm -&gt; 33mm
 - Cung cấp kèm bộ dụng cụ bắt vít tự tiêu tương thích và các dụng cụ hỗ trợ khi sử dụng</t>
  </si>
  <si>
    <t>- Chất liệu: titanium alloy.
- Kích cỡ: đường kính 2.0mm, chiều dài: 6 -&gt; 22mm.
- Đặc tính: vít tự taro, đầu vít hình tam giác. Dùng tuốc nơ vít hình tam giác. Thân toàn ren.
- Đạt tiêu chuẩn chất lượng: ISO 13485, CE.</t>
  </si>
  <si>
    <t>- Chất liệu: titanium alloy.
- Kích cỡ: đường kính 2.7mm, chiều dài: 6 -&gt; 30mm.
- Đặc tính: vít tự taro, đầu vít hình ngôi sao. Dùng tuốc nơ vít hình ngôi sao. Thân toàn ren.
- Đạt tiêu chuẩn chất lượng: ISO 13485, CE.</t>
  </si>
  <si>
    <t>- Chất liệu Ti6Al4V
 - Đường kính 2.9mm, tự taro, 
 - Đầu vít hình sao chống tuôn
 - Sử dụng chung với đầu vặn vít tự giữ vít để giảm hiện tượng trượt vít.
-  Dùng cho nẹp khóa 2.9mm
-  Dài từ 10 -&gt; 12mm với bước tăng 2mm.</t>
  </si>
  <si>
    <t>- Chất liệu Titanium.
- Đầu vít chống trượt tự taro, có ren khóa đôi 
- Đường kính 3.5mm, dài 10-40mm với bước tăng 2mm, và từ 40-110mm với bước tăng 5mm
-  Có kèm hình ảnh mô tả ren khóa đôi.</t>
  </si>
  <si>
    <t>- Chất liệu: titanium alloy.
- Kích cỡ: đường kính 4.0mm, chiều dài: 12 -&gt; 60mm.
- Đặc tính: vít tự taro, đầu vít hình lục giác. Dùng tuốc nơ vít hình lục giác. Thân toàn ren.
- Đạt tiêu chuẩn chất lượng: ISO 13485, CE.</t>
  </si>
  <si>
    <t xml:space="preserve">- Chất liệu: Thép không gỉ/ Titanium
- Đường kính 4.5mm, 
- Kích thước: 14mm -&gt;140mm </t>
  </si>
  <si>
    <t>- Chất liệu Titanium.
- Đầu vít chống trượt tự taro, có ren khóa đôi.
- Đường kính 4.5mm, dài 14-60mm với bước tăng 2mm, và từ 60-68mm với bước tăng 4mm, từ 68-72mm với bước tăng 2mm, từ 72-80mm với bước tăng 4mm, từ 80-140mm với bước tăng 5mm
- Có kèm hình ảnh mô tả ren khóa đôi (double lead)</t>
  </si>
  <si>
    <t>- Chất liệu: Titanium alloy.
- Kích cỡ: đường kính 5.0mm, chiều dài: 18 mm -&gt; 90mm
- Đặc tính: vít tự taro, đầu vít hình lục giác. Dùng tuốc nơ vít hình lục giác. Thân toàn ren (full thread).
- Đạt tiêu chuẩn chất lượng: ISO 13485, CE.</t>
  </si>
  <si>
    <t xml:space="preserve"> - Chiều dài 18 mm - 90mm, toàn ren.
 - Đường kính 5.0mm
 - Chất liệu: Titanium.</t>
  </si>
  <si>
    <t>- Chất liệu Ti6Al4V
- Đường kính 3.5mm, tự taro
- Thân vít có chiều rộng thay đổi, phần gần đầu vít không có ren đường kính 2.5mm, phần đuôi vít đường kính 3.5mm có thiết kế 3 lưỡi. 
- Đầu vít hình sao chống tuôn, cải thiện chữa lành vết gãy được cố định bằng nẹp.
- Kích thích sự phát triển của mô can xương.
- Dài 12-50mm với bước tăng 2mm, từ 50-55mm với bước tăng 5mm</t>
  </si>
  <si>
    <t>- Chất liệu Ti6Al4V
- Đường kính 4.5mm, tự taro
- Thân vít có chiều rộng thay đổi, phần gần đầu vít không có ren đường kính 3.5mm, phần đuôi vít đường kính 4.5mm có thiết kế 3 lưỡi. 
- Đầu vít hình sao chống tuôn, cải thiện chữa lành vết gãy được cố định bằng nẹp.
- Kích thích sự phát triển của mô can xương.
- Dài 14-54mm với bước tăng 2mm, từ 54 -&gt; 56mm với bước tăng 1mm, từ 56 -&gt; 60mm với bước tăng 2mm</t>
  </si>
  <si>
    <t>- Chất liệu Ti6Al4V
- Đường kính 2.0mm, tự taro, đầu gài chữ thập chống trượt
- Dài từ 6-16mm với bước tăng 1mm, từ 16-30mm với bước tăng 2mm</t>
  </si>
  <si>
    <t>- Chất liệu: Titanium Alloy Grade 5
- Đường kính thân vít 2.5 mm, đường kính đầu bắt vít 2.3mm, chiều dài đầu vít 2.4 mm.
- Chiều dài:10-34mm.
- Tiêu chuẩn chất lượng ISO, CE. 
- Xuất xứ: Châu Úc</t>
  </si>
  <si>
    <t>- Chất liệu: Titanium Alloy Grade 5
- Đường kính thân vít 3.5 mm, đường kính đầu vít 6.2mm, đường kính đầu bắt vít 3.0 mm.
- Chiều dài: 10-50mm.
- Tiêu chuẩn chất lượng ISO, CE. 
- Xuất xứ: Châu Úc</t>
  </si>
  <si>
    <t>- Chất liệu:Titanium Alloy Grade 5
- Đường kính thân vít 4.5 mm, đường kính đầu vít 8.0 mm, đường kính đầu bắt vít 4.5 mm.
- Chiều dài: 16-60mm.
- Tiêu chuẩn chất lượng ISO, CE. 
- Xuất xứ: Châu Úc</t>
  </si>
  <si>
    <t>- Chất liệu Ti6Al4V
- Đường kính 2.4mm, tự taro, thân toàn ren
- Đầu vít hình sao chống tuôn, cải thiện chữa lành vết gãy được cố định bằng nẹp.
- Kích thích sự phát triển của mô can xương.
- Dài 8-30mm với bước tăng 2mm</t>
  </si>
  <si>
    <t>- Chất liệu Titanium/thép không gỉ 
- Vít đường kính 2.7mm -&gt; 3.5mm, chiều dài các cỡ
- Tiêu chuẩn chất lượng:  ISO, CE</t>
  </si>
  <si>
    <t>- Chất liệu thép không gỉ
- Đường kính 3.5mm, chiều dài 12mm-50mm
- Tiêu chuẩn chất lượng:  ISO, CE</t>
  </si>
  <si>
    <t>- Chất liệu thép không gỉ
- Đường kính 4.5mm, chiều dài 20mm-60mm
- Tiêu chuẩn chất lượng: ISO, CE</t>
  </si>
  <si>
    <t>- Chất liệu Titanium Ti6Al4V
- Đường kính 4.0mm, tự taro
- Đầu vít hình sao chống tuôn, cải thiện chữa lành vết gãy được cố định bằng nẹp.
- Kích thích sự phát triển của mô can xương.
- Dài 30-54mm với bước tăng 2mm, từ 54-56mm với bước tăng 1mm, từ 56-60mm với bước tăng 2mm, từ 60-80mm với bước tăng 5mm</t>
  </si>
  <si>
    <t>- Chất liệu: Titanium Ti6Al4V
- Đường kính 6.5mm, tự taro
- Đầu vít hình sao chống tuôn, cải thiện chữa lành vết gãy được cố định bằng nẹp.
- Kích thích sự phát triển của mô can xương.
- Dài 50-54mm với bước tăng 2mm, từ 54-56mm với bước tăng 1mm, từ 56-60mm với bước tăng 2mm, từ 60-80mm với bước tăng 5mm</t>
  </si>
  <si>
    <t>- Chất liệu: thép y khoa/thép không gỉ
- Kích cỡ: 
 + Đường kính 4.5mm, 
 + Chiều dài: 16mm -&gt; 34mm.
- Đặc tính: Thân vít rỗng, đầu vít hình lục giác, dùng tuốc nơ vít hình lục giác.
- Tiêu chuẩn chất lượng: ISO 13485, CE.</t>
  </si>
  <si>
    <t>- Chất liệu: thép y khoa/thép không rỉ
- Kích cỡ: 
 + Đường kính 7.3mm, 
 + Chiều dài: 60mm -&gt; 115mm.
- Đặc tính: thân vít rỗng, thân không toàn ren, chỉ có 1 đoạn ren tại mũi vít; kèm loong đền đệm, đầu vít hình lục giác. Dùng tuốc nơ vít hình lục giác.
- Tiêu chuẩn chất lượng: ISO 13485, CE.</t>
  </si>
  <si>
    <t>- Chất liệu Titanium (kèm vòng đệm).
 + Vít 3.5mm: Dài 20-&gt;50mm, tăng 5mm. 
 + Vít 4.0mm: Dài 20-&gt;50mm, tăng 5mm. 
 + Vít 4.5mm: Dài 30-&gt;70mm, tăng 5mm. 
 + Vít 7.3mm: Dài 50-&gt;110mm, tăng 5mm.
- Thân vít rỗng có 1 phần ren, đầu vặn lục giác, mũi vít tự khoan, tự taro.
- Tiêu chuẩn chất lượng ISO, CE.</t>
  </si>
  <si>
    <t>- Chất liệu hợp kim Titan.
- Đường kính ren 3.5mm; 
- Chiều dài từ 10mm đến 40mm bước tăng 2mm; 
- Chiều dài từ 40mm-70mm bước tăng 5mm. 
- Mũ vít hình lục giác.
- Tiêu chuẩn chất lượng ISO 13485, EC.</t>
  </si>
  <si>
    <t>- Chất liệu hợp kim Titan
- Đường kính ren 4.5mm; 
- Chiều dài: 
   + Từ 14mm-60mm bước tăng 2mm, 
   + Từ 60mm-110mm bước tăng 5mm. 
- Mũ vít hình lục giác.
- Tiêu chuẩn chất lượng ISO 13485, EC.</t>
  </si>
  <si>
    <t xml:space="preserve">- Chất liệu Titanium 
 - Đường kính 2.4mm, chiều dài 8mm-30mm
 - Đường kính 2.7mm, chiều dài 6mm-30mm 
</t>
  </si>
  <si>
    <t>- Chất liệu Titan Ti6Al4V 
- Đường kính 3.5mm, dài các cỡ</t>
  </si>
  <si>
    <t>- Chất liệu Titan Ti6Al4V 
- Đường kính 4.5mm, dài các cỡ</t>
  </si>
  <si>
    <t>- Chất liệu Titanium.
- Mũi vít tự taro.
- Đường kính: 3.5mm, dài các cỡ.</t>
  </si>
  <si>
    <t>- Chất liệu thép không gỉ, đường kính 4.0mm:
- Vit xốp toàn ren chiều dài 10mm-60mm
- Vit xốp 1 phần ren chiều dài 20mm-60mm
- Tiêu chuẩn chất lượng: ISO, CE</t>
  </si>
  <si>
    <t>- Chất liệu Titanium 
- Đường kính 4.0mm
- Vít toàn ren dài 10mm - 60 mm  
- Vít bán phần ren dài 20mm - 60mm</t>
  </si>
  <si>
    <t>- Chất liệu: Titanium
- Đường kính 6.5mm
- Vít toàn ren dài 30mm - 90 mm
- Vít ren 16/32mm, dài 30mm - 120mm</t>
  </si>
  <si>
    <t>- Chất liệu: hợp kim Titan.
- Đường kính ren 4.0mm; 
- Vít dài :
   + Dài từ 14-20mm, tương ứng bước ren dài 6mm; 
   + Dài từ 22-24mm,tương ứng bước ren dài 8mm; 
   + Dài từ 26, tương ứng bước ren dài 10mm; 
   + Dài 28mm tương ứng chiều dài bước ren 12mm; 
   + Dài từ 30-38mm tương ứng bước ren dài 14mm; 
   + Dài từ 40-70mm tương ứng bước ren dài 16mm. 
- Mũ vít hình lục giác.
- Tiêu chuẩn chất lượng ISO 13485, EC. 
- Xuất xứ: Châu Âu</t>
  </si>
  <si>
    <t xml:space="preserve"> - Vật liệu: Titanium.
 - Có 2 loại: vít ren toàn phần, vít ren bán phần
 - Chiều dài: 10mm-&gt;60mm
 - Đường kính: 5.0mm</t>
  </si>
  <si>
    <t>- Chất liệu: hợp kim Titan.
- Đường kính ren 6.5mm; ren dài 32mm; 
- Dài từ 45mm đến 120mm, mỗi cỡ tăng 5mm; 
- Mũ vít hình lục giác.
- Tiêu chuẩn chất lượng ISO 13485, EC. 
- Xuất xứ: Châu Âu</t>
  </si>
  <si>
    <t>- Chất liệu: Titanium.
- Vít toàn ren dài 10 -&gt; 60mm, tăng 2mm. 
- Vít bán phần ren dài 20 -&gt; 70mm, tăng 5mm.
- Đường kính 4.0mm, đầu vặn hình sao.
- Tiêu chuẩn chất lượng  ISO, CE, FDA 510k</t>
  </si>
  <si>
    <t>- Chất liệu Titanium.
- Vít toàn ren dài 30 -&gt; 90mm, tăng 5mm.
- Vít ren 16/32mm, dài 30 -&gt;120mm, tăng 5mm.
- Đường kính 6.5mm, đầu vặn hình sao.
- Tiêu chuẩn chất lượng ISO, CE, FDA 510k</t>
  </si>
  <si>
    <t>- Vòng van 3 lá mềm dẻo.Vòng khâu silicone, được bao phủ bởi lớp vải polyester.
 - Lõi titanium.
 - Hình dạng lượn sóng 3D, thiết kế mở. 
 - Viền khâu riêng biệt thuận lợi cho việc đặt chỉ khâu và tiết diện viền khâu nhỏ giúp giảm lực xuyên kim và lực trượt trong quá trình khâu vòng van
 - Cỡ 24mm-36mm.
- Tiêu chuẩn chất lượng: ISO, CE (Châu Âu), FDA (Cục quản lý Thực phẩm và Dược phẩm Hoa Kỳ).</t>
  </si>
  <si>
    <t xml:space="preserve">- Lõi van bằng nhiều tấm cobalt-chromium ghép lại giúp cứng ở phần trước . Thiết kế hình yên ngựa. 
Vòng khâu silicone, được bao phủ bởi lớp vải polyester.
 - Có 3 vị trí giúp định vị vòng van.
 - Dễ tháo tay cầm ra chỉ với 1 chỗ cắt.
 - Cỡ 24mm-40mm.
- Tiêu chuẩn chất lượng: ISO, CE (Châu Âu), FDA (Cục quản lý Thực phẩm và Dược phẩm Hoa Kỳ). </t>
  </si>
  <si>
    <t xml:space="preserve"> - Có loại: 3D và 2D (Helical)
 - Chấy liệu Coil platinum
 - Kích cỡ: 0.010 inch, 0.012 inch, 0.014 inch
 - Đường kính vòng: các cỡ
 - Cắt coil bằng bộ cắt coil điện tử</t>
  </si>
  <si>
    <t>- Vòng xoắn kim loại siêu mềm(coil) gây bít phình mạch máu
 - 2 dạng thiết kế: dạng xoắn ốc (Helical) và xoắn phức hợp (Complex hay 3D)
 - Phân loại: tiêu chuẩn ( Standard), mềm ( Soft ) và siêu mềm (Super Soft ) 
 - Hệ thống vòng xoắn kim loại 10 và 18 tương ứng với đường kính sợi coil từ 0.012 inch-&gt;0.014inch 
  - Đường kính coil: các cỡ
 - Chiều dài coil : Các cỡ
 - Có thể cắt coil bằng dụng cụ cắt chuyên biệt bằng điện</t>
  </si>
  <si>
    <t>- Loại xi măng có độ nhớt trung bình hoặc cao. Bao gồm xi măng dạng bột và dung dịch pha. 
- Tiêu chuẩn chất lượng ISO 13485,CE (Châu Âu), FDA (Cục quản lý Thực phẩm và Dược phẩm Hoa Kỳ)</t>
  </si>
  <si>
    <t>- Thành phần gồm: Polymethyl methacrylate, Barium Sulphate, Benzoyl Peroxide , Gentamicin Sulphate , Coloured Pigments.
- Có kháng sinh
- Lọ chất lỏng thành phần bao gồm: Methylmethacrylate , N,N-Dimethyl-p-toluidine, Hydroquinone .
- Độ nhớt trung bình, ứng dụng được cho cả bơm tiêm và nặn thủ công.
- Quy cách: ≥ 40g</t>
  </si>
  <si>
    <t xml:space="preserve"> - Xi măng xương có kháng sinh (0.28g kháng sinh/20g bột).
 - Dung dịch pha chứa: Methyl methacrylate, N,N-dimethyl-p-toluidine, hydroquinone và chất tạo màu. </t>
  </si>
  <si>
    <t>- Thành phần:  Poly-(methylacrylate, methyl methacrylate),  zirconium dioxide, hydrous benzoyl peroxide và chlorophyll VIII.
- Dung dịch pha 20ml một ống chứa:  Methyl methacrylate, N, N-dimethyl-p-toluidine, hydroquinone và chlorophyll VIII,
 - Chất tạo màu chlorophyll đánh dấu vị trí của xi măng trong phẫu trường.</t>
  </si>
  <si>
    <t>- Bao gồm hydroxyapatite ≥ 60% và beta-tricalcium phosphate ≥ 40%
- Có độ xốp cao ≥ 70%.
- Kích thước lỗ 300 ~ 600µm
- Dung tích 5cc
- Tiêu chuẩn chất lượng ISO 13485, FDA (Cục quản lý Thực phẩm và Dược phẩm Hoa Kỳ)</t>
  </si>
  <si>
    <t>- Dạng khối 5cc
- Bao gồm hydroxyapatite và beta-tricalcium phosphate. 
- Có độ xốp cao 70%. Ngoài ra các lỗ xốp được kết nối với nhau với kích thước lỗ 300 ~ 600µm
- Tiêu chuẩn chất lương: ISO, CE</t>
  </si>
  <si>
    <t>- Đường kính trong lớn loại 0.070" và 0.088". 
- Chiều dài 80-105 cm
- Đường kính ngoài đầu gần/đầu xa 8F/8F  hoặc  6F/6F tuỳ loại. 
loại đầu đa dụng MP.</t>
  </si>
  <si>
    <t>- Chất liệu: Nitinol. Phủ lớp ưa nước.
- Kích cỡ đường kính ngoài đầu gần: 6F.
- Đường kính trong lớn nhất. đầu xa có các kích thước: 0.062"; 0.068"; 0.072".
- Chiều dài ≥ 132 cm</t>
  </si>
  <si>
    <t>- Mũi khoan sọ tự dừng dùng trong phẫu thuật thần kinh, sử dụng 01 lần. 
- Đường kính 11/14mm; 
- Cơ cấu nhả khóa an toàn thích hợp cho cả xương phẳng và xương nhám; 
- Đầu cắt có mũi trung tâm chống trượt; 
- Sử dụng được trên độ dày xương sọ ở 1.0, 2.0 và 3.0mm, 
- Tương thích với máy khoan; 
- Dùng được cho cả người lớn và trẻ em.
- Tiêu chuẩn ISO 13485 và CE, xuất xứ G7</t>
  </si>
  <si>
    <t xml:space="preserve">Cái/ hộp
</t>
  </si>
  <si>
    <t>Cái/ gói</t>
  </si>
  <si>
    <t>1Cái or Bộ/
Hộp</t>
  </si>
  <si>
    <t xml:space="preserve">5 cái/ Hộp
 </t>
  </si>
  <si>
    <t>Cái /dây</t>
  </si>
  <si>
    <t>Cái/ hộp</t>
  </si>
  <si>
    <t>Gói/Hộp</t>
  </si>
  <si>
    <t>Cái/Mũi</t>
  </si>
  <si>
    <t>Mọi vướng mắc Quý nhà thầu vui lòng liên hệ theo số ĐT: (02822)444167 - Gặp Mrs Sinh</t>
  </si>
  <si>
    <t xml:space="preserve">- Thiết kế ống Hyper chống biến dạng ống dưới nhiệt độ, độ ẩm cao.
- Độ cứng ống giảm dần từ đoạn gần tới đầu tip. 
- Đầu tip viền tròn, mềm dẻo (urethane) hiển thị tốt.
- Lòng trong ống rộng: 6F (1.80mm/ 0.071"), 7F (2.05mm/ 0.081"), 8F (2.28mm/ 0.090") được phủ lớp PTFE.
- Đường kính ngoài: 2.09, 2.4, 2.7 mm (6, 7, 8 F).
- Các loại shape: JL, JR, AL, SAL, AR, HS, IM, PB, SC, SPB, MP
- Chiều dài khả dụng: 100cm. </t>
  </si>
  <si>
    <t>GIÁM ĐỐC</t>
  </si>
  <si>
    <t>Dây dẫn ái nước dùng trong chẩn đoán và can thiệp mạch ngoại biên:
- Có lõi Nitinol và áo cản quang (radipaque jacket) với chất liệu polyurethane/ tungsten, và lớp áo ái nước dạng gel chất liệu Hydrophilic co-polymer giúp phủ một lớp nước liên tục trên thân dây dẫn, giúp tối ưu tính trơn và độ bền kéo dài 
- Dây dẫn có trợ lực tốt, đáp ứng độ torque theo tỷ lệ 1:1
- Có 2 dạng đầu tip: đầu cong chữ J (angled) và đầu thẳng. Độ cứng gồm 2 dạng: Chuẩn và cứng.
- Đủ các kích cỡ  0.035", 0.038", 0.025", 0.018" chiều dài từ 80cm, 150cm, 180cm, 220cm, 260cm.
- Tiêu chuẩn chất lượng: ISO, CE (tiêu chuẩn châu âu) và FDA-Mỹ</t>
  </si>
  <si>
    <r>
      <rPr>
        <b/>
        <sz val="13"/>
        <rFont val="Times New Roman"/>
        <family val="1"/>
      </rPr>
      <t xml:space="preserve">1. Ổ cối (Shell Alril): </t>
    </r>
    <r>
      <rPr>
        <sz val="13"/>
        <rFont val="Times New Roman"/>
        <family val="1"/>
      </rPr>
      <t xml:space="preserve">
- Vật liệu: Hợp kim titan 
- Lớp phủ: Xốp titan và hydroxyapatit.
- Kích cỡ: 40 – 64 mm với mỗi bước tăng 2 mm.
</t>
    </r>
    <r>
      <rPr>
        <b/>
        <sz val="13"/>
        <rFont val="Times New Roman"/>
        <family val="1"/>
      </rPr>
      <t xml:space="preserve">2. Lót ổ cối </t>
    </r>
    <r>
      <rPr>
        <sz val="13"/>
        <rFont val="Times New Roman"/>
        <family val="1"/>
      </rPr>
      <t xml:space="preserve">
- Vật liệu: liên kết chéo cao phân tử polyethylene Crosslinked. 
-  Đường kính ngoài: 40mm-&gt;52mm
</t>
    </r>
    <r>
      <rPr>
        <b/>
        <sz val="13"/>
        <rFont val="Times New Roman"/>
        <family val="1"/>
      </rPr>
      <t xml:space="preserve">3. Chỏm khớp (head): </t>
    </r>
    <r>
      <rPr>
        <sz val="13"/>
        <rFont val="Times New Roman"/>
        <family val="1"/>
      </rPr>
      <t xml:space="preserve">
- Vật liệu : Cobalt-chrome head 
- Độ côn 12 / 14 5°40’ taper.. 
- Đường kính đầu (head) : 22.2(-2, 0, 43)mm, 28 (0, ±3.5, +7,)mm, 32 (0, ± 4, 8 )mm, 36 (0, ± 4, 8 )mm.
</t>
    </r>
    <r>
      <rPr>
        <b/>
        <sz val="13"/>
        <rFont val="Times New Roman"/>
        <family val="1"/>
      </rPr>
      <t xml:space="preserve">4. Cuống khớp (Stem Harmony): </t>
    </r>
    <r>
      <rPr>
        <sz val="13"/>
        <rFont val="Times New Roman"/>
        <family val="1"/>
      </rPr>
      <t xml:space="preserve">
- Vật liệu : Hợp kim titannium 
- Lớp phủ bên ngoài : Hydroxyapatite. Cổ côn: 12/14. 
- Góc cổ chuôi: 129 độ. 
- Kích thước: 9-&gt; 20 tương ứng chiều dài 130mm -&gt; 190mm; .
</t>
    </r>
    <r>
      <rPr>
        <b/>
        <sz val="13"/>
        <rFont val="Times New Roman"/>
        <family val="1"/>
      </rPr>
      <t xml:space="preserve">5. Vít ổ cối: </t>
    </r>
    <r>
      <rPr>
        <sz val="13"/>
        <rFont val="Times New Roman"/>
        <family val="1"/>
      </rPr>
      <t xml:space="preserve">
- Vật liệu Titanium alloy
- Loại vít tự taro. 
- Đường kính 6.5mm. 
- Chiều dài vít từ 15mm đến 60mm với mỗi bước tăng 5mm</t>
    </r>
  </si>
  <si>
    <r>
      <rPr>
        <b/>
        <sz val="13"/>
        <rFont val="Times New Roman"/>
        <family val="1"/>
      </rPr>
      <t xml:space="preserve">1. Đầu xương đùi (chỏm): </t>
    </r>
    <r>
      <rPr>
        <sz val="13"/>
        <rFont val="Times New Roman"/>
        <family val="1"/>
      </rPr>
      <t xml:space="preserve"> Chỏm và lớp đệm được đóng thành 1 khối; chỏm chuyển động bên trong lớp đệm, lớp đệm chuyển động bên trong ổ cối, tạo thành chuyển động kép. 
 + Chất liệu: Thép không gỉ. Đường kính 22.2mm: có các size: 0; +3, 
 + Đường kính 28mm: có các size: -3.5; 0; +3.5; +7
</t>
    </r>
    <r>
      <rPr>
        <b/>
        <sz val="13"/>
        <rFont val="Times New Roman"/>
        <family val="1"/>
      </rPr>
      <t>2. Lớp đệm (liner):</t>
    </r>
    <r>
      <rPr>
        <sz val="13"/>
        <rFont val="Times New Roman"/>
        <family val="1"/>
      </rPr>
      <t xml:space="preserve"> 
 + Vật liệu: Polyethylene. 
 + Size 44-60 bước tăng 2 tương ứng chỏm đường kính 22.2mm; 
 + Size 48-60 bước tăng 2 tương ứng chỏm đường kính 28mm.
</t>
    </r>
    <r>
      <rPr>
        <b/>
        <sz val="13"/>
        <rFont val="Times New Roman"/>
        <family val="1"/>
      </rPr>
      <t xml:space="preserve">3. Ổ cối (cup): </t>
    </r>
    <r>
      <rPr>
        <sz val="13"/>
        <rFont val="Times New Roman"/>
        <family val="1"/>
      </rPr>
      <t xml:space="preserve">
 + Bề mặt ngoài có 2 lớp: lớp bên dưới phủ bột titanium, lớp bên trên phủ lớp hydroxyapatite toàn phần, vành ngoài có 6 đinh cố định chống xoay; 
 + Đỉnh ổ cối có 4 đinh chống lật và xoay. 
 + Bề mặt bên trong được đánh bóng cao. 
 + Vật liệu: Hợp kim Cobalt - Chrome - molybdenum. 
 + Kích cỡ: 44-60 mm với bước tăng 2 mm. 
 + Chén đóng ổ cối được thiết kế gắn sẵn với cup, đóng gói tiệt trùng sẵn bằng tia gamma.
</t>
    </r>
    <r>
      <rPr>
        <b/>
        <sz val="13"/>
        <rFont val="Times New Roman"/>
        <family val="1"/>
      </rPr>
      <t xml:space="preserve">4. Chuôi xương đùi (cuống xương đùi): </t>
    </r>
    <r>
      <rPr>
        <sz val="13"/>
        <rFont val="Times New Roman"/>
        <family val="1"/>
      </rPr>
      <t xml:space="preserve">
 + Góc cổ chuôi 135 độ. 
 + Vật liệu: hợp kim Titanium Aluminium Vanadium, được phủ 2 lớp gồm 1 lớp bột titanium  và 1 lớp hydroxyapatite. Cổ chuôi 12/14 5 độ 40 phút, hình ê-líp. Kích thước: 9 -&gt; 16 tương ứng chiều dài 130mm -&gt;170mm.  
 + Tiệt trùng sẵn bằng tia gamma.</t>
    </r>
  </si>
  <si>
    <t xml:space="preserve">             SỞ Y TẾ THÀNH PHỐ HỒ CHÍ MINH</t>
  </si>
  <si>
    <t xml:space="preserve">           BỆNH VIỆN THÀNH PHỐ THỦ ĐỨC</t>
  </si>
  <si>
    <t>(Đính kèm công văn số……..… ngày ….... tháng ...… năm 2025)</t>
  </si>
  <si>
    <t>Tp.HCM, ngày       tháng        năm 2025</t>
  </si>
  <si>
    <t xml:space="preserve"> BẢNG GIÁ CHÀO CỦA HÀNG HÓA</t>
  </si>
  <si>
    <r>
      <t xml:space="preserve">Cột </t>
    </r>
    <r>
      <rPr>
        <b/>
        <i/>
        <sz val="13"/>
        <color indexed="56"/>
        <rFont val="Times New Roman"/>
        <family val="1"/>
      </rPr>
      <t>STT theo DMCG</t>
    </r>
    <r>
      <rPr>
        <i/>
        <sz val="13"/>
        <color indexed="56"/>
        <rFont val="Times New Roman"/>
        <family val="1"/>
      </rPr>
      <t xml:space="preserve"> nhà thầu vui lòng cập nhật đúng số thứ tự tại danh mục mời chào giá của Bệnh viện</t>
    </r>
  </si>
  <si>
    <t>BIỂU MẪU</t>
  </si>
  <si>
    <t xml:space="preserve">            - Báo giá này có hiệu lực trong vòng: 180 ngày, kể từ ngày     tháng     năm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</si>
</sst>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_(* #,##0_);_(* \(#,##0\);_(* &quot;-&quot;??_);_(@_)"/>
    <numFmt numFmtId="165" formatCode="_-* #,##0.00\ _₫_-;\-* #,##0.00\ _₫_-;_-* &quot;-&quot;??\ _₫_-;_-@"/>
    <numFmt numFmtId="166" formatCode="0_);\(0\)"/>
    <numFmt numFmtId="167" formatCode="_(* #,##0.0_);_(* \(#,##0.0\);_(* &quot;-&quot;??.0_);_(@_)"/>
    <numFmt numFmtId="168" formatCode="General;;;@"/>
  </numFmts>
  <fonts count="99">
    <font>
      <sz val="11"/>
      <color theme="1"/>
      <name val="Calibri"/>
      <family val="2"/>
      <scheme val="minor"/>
    </font>
    <font>
      <b/>
      <sz val="13"/>
      <color indexed="8"/>
      <name val="Times New Roman"/>
      <family val="1"/>
    </font>
    <font>
      <sz val="11"/>
      <name val="Calibri"/>
      <family val="2"/>
    </font>
    <font>
      <b/>
      <sz val="13"/>
      <color indexed="10"/>
      <name val="Times New Roman"/>
      <family val="1"/>
    </font>
    <font>
      <sz val="13"/>
      <color indexed="8"/>
      <name val="Times New Roman"/>
      <family val="1"/>
    </font>
    <font>
      <sz val="13"/>
      <color indexed="12"/>
      <name val="Times New Roman"/>
      <family val="1"/>
    </font>
    <font>
      <sz val="13"/>
      <color indexed="8"/>
      <name val="&quot;Times New Roman&quot;, serif"/>
    </font>
    <font>
      <b/>
      <sz val="13"/>
      <color indexed="10"/>
      <name val="&quot;Times New Roman&quot;, serif"/>
    </font>
    <font>
      <sz val="13"/>
      <color indexed="10"/>
      <name val="Times New Roman"/>
      <family val="1"/>
    </font>
    <font>
      <sz val="13"/>
      <name val="Times New Roman"/>
      <family val="1"/>
    </font>
    <font>
      <b/>
      <sz val="11"/>
      <color indexed="10"/>
      <name val="Times New Roman"/>
      <family val="1"/>
    </font>
    <font>
      <sz val="10"/>
      <name val="Arial"/>
      <family val="2"/>
    </font>
    <font>
      <sz val="10"/>
      <name val="Arial"/>
      <family val="2"/>
      <charset val="163"/>
    </font>
    <font>
      <b/>
      <sz val="13"/>
      <name val="Times New Roman"/>
      <family val="1"/>
    </font>
    <font>
      <sz val="13"/>
      <color indexed="8"/>
      <name val="&quot;Times New Roman&quot;"/>
    </font>
    <font>
      <sz val="13"/>
      <color indexed="10"/>
      <name val="&quot;Times New Roman&quot;"/>
    </font>
    <font>
      <sz val="13"/>
      <name val="Calibri"/>
      <family val="2"/>
    </font>
    <font>
      <sz val="12"/>
      <color indexed="10"/>
      <name val="Times New Roman"/>
      <family val="1"/>
    </font>
    <font>
      <sz val="12"/>
      <color indexed="8"/>
      <name val="Times New Roman"/>
      <family val="1"/>
    </font>
    <font>
      <b/>
      <u/>
      <sz val="13"/>
      <color indexed="8"/>
      <name val="Times New Roman"/>
      <family val="1"/>
    </font>
    <font>
      <b/>
      <u/>
      <sz val="13"/>
      <name val="Times New Roman"/>
      <family val="1"/>
    </font>
    <font>
      <sz val="13"/>
      <color indexed="8"/>
      <name val="Times New Roman&quot;, serif"/>
    </font>
    <font>
      <b/>
      <sz val="13"/>
      <color indexed="10"/>
      <name val="Times New Roman&quot;, serif"/>
    </font>
    <font>
      <b/>
      <sz val="12"/>
      <color indexed="8"/>
      <name val="Times New Roman"/>
      <family val="1"/>
    </font>
    <font>
      <sz val="13"/>
      <color indexed="17"/>
      <name val="Times New Roman"/>
      <family val="1"/>
    </font>
    <font>
      <sz val="11"/>
      <color theme="1"/>
      <name val="Calibri"/>
      <family val="2"/>
      <scheme val="minor"/>
    </font>
    <font>
      <sz val="11"/>
      <color theme="1"/>
      <name val="Calibri"/>
      <family val="2"/>
      <charset val="163"/>
      <scheme val="minor"/>
    </font>
    <font>
      <sz val="12"/>
      <color theme="1"/>
      <name val="Times New Roman"/>
      <family val="1"/>
    </font>
    <font>
      <sz val="12"/>
      <color rgb="FFFF0000"/>
      <name val="Times New Roman"/>
      <family val="1"/>
    </font>
    <font>
      <sz val="11"/>
      <color theme="1"/>
      <name val="Calibri"/>
      <family val="2"/>
    </font>
    <font>
      <b/>
      <sz val="12"/>
      <color theme="1"/>
      <name val="Times New Roman"/>
      <family val="1"/>
    </font>
    <font>
      <b/>
      <sz val="16"/>
      <color theme="1"/>
      <name val="Times New Roman"/>
      <family val="1"/>
    </font>
    <font>
      <b/>
      <sz val="18"/>
      <color theme="1"/>
      <name val="Times New Roman"/>
      <family val="1"/>
    </font>
    <font>
      <b/>
      <sz val="13"/>
      <color theme="1"/>
      <name val="Times New Roman"/>
      <family val="1"/>
    </font>
    <font>
      <b/>
      <sz val="11"/>
      <color theme="1"/>
      <name val="Calibri"/>
      <family val="2"/>
    </font>
    <font>
      <b/>
      <sz val="12"/>
      <color rgb="FFFF0000"/>
      <name val="Times New Roman"/>
      <family val="1"/>
    </font>
    <font>
      <sz val="13"/>
      <color theme="1"/>
      <name val="Times New Roman"/>
      <family val="1"/>
    </font>
    <font>
      <b/>
      <sz val="13"/>
      <color rgb="FFFF0000"/>
      <name val="Times New Roman"/>
      <family val="1"/>
    </font>
    <font>
      <sz val="13"/>
      <color rgb="FF000000"/>
      <name val="Times New Roman"/>
      <family val="1"/>
    </font>
    <font>
      <sz val="14"/>
      <color rgb="FF000000"/>
      <name val="Times New Roman"/>
      <family val="1"/>
    </font>
    <font>
      <sz val="13"/>
      <color rgb="FFFF0000"/>
      <name val="Times New Roman"/>
      <family val="1"/>
    </font>
    <font>
      <sz val="14"/>
      <color theme="1"/>
      <name val="Times New Roman"/>
      <family val="1"/>
    </font>
    <font>
      <sz val="13"/>
      <color rgb="FF000000"/>
      <name val="&quot;Times New Roman&quot;"/>
    </font>
    <font>
      <sz val="13"/>
      <color theme="1"/>
      <name val="&quot;Times New Roman&quot;"/>
    </font>
    <font>
      <sz val="11"/>
      <color rgb="FF000000"/>
      <name val="Calibri"/>
      <family val="2"/>
    </font>
    <font>
      <sz val="13"/>
      <color rgb="FFFF0000"/>
      <name val="&quot;Times New Roman&quot;"/>
    </font>
    <font>
      <sz val="13"/>
      <color rgb="FF002060"/>
      <name val="&quot;Times New Roman&quot;"/>
    </font>
    <font>
      <sz val="14"/>
      <color rgb="FF000000"/>
      <name val="&quot;Times New Roman&quot;"/>
    </font>
    <font>
      <sz val="12"/>
      <color rgb="FF000000"/>
      <name val="&quot;Times New Roman&quot;"/>
    </font>
    <font>
      <sz val="11"/>
      <color rgb="FF000000"/>
      <name val="&quot;Times New Roman&quot;"/>
    </font>
    <font>
      <sz val="11"/>
      <color theme="1"/>
      <name val="&quot;Times New Roman&quot;"/>
    </font>
    <font>
      <sz val="13"/>
      <color rgb="FF00B050"/>
      <name val="Times New Roman"/>
      <family val="1"/>
    </font>
    <font>
      <b/>
      <sz val="13"/>
      <color rgb="FFFF0000"/>
      <name val="&quot;Times New Roman&quot;"/>
    </font>
    <font>
      <sz val="12"/>
      <color rgb="FF000000"/>
      <name val="Times New Roman"/>
      <family val="1"/>
    </font>
    <font>
      <sz val="12"/>
      <color theme="1"/>
      <name val="&quot;Times New Roman&quot;"/>
    </font>
    <font>
      <sz val="11"/>
      <color theme="1"/>
      <name val="Times New Roman"/>
      <family val="1"/>
    </font>
    <font>
      <sz val="12"/>
      <color rgb="FF000000"/>
      <name val="Arial"/>
      <family val="2"/>
    </font>
    <font>
      <b/>
      <sz val="14"/>
      <color rgb="FFFF0000"/>
      <name val="Times New Roman"/>
      <family val="1"/>
    </font>
    <font>
      <b/>
      <sz val="14"/>
      <color theme="1"/>
      <name val="Times New Roman"/>
      <family val="1"/>
    </font>
    <font>
      <b/>
      <sz val="12"/>
      <color rgb="FF000000"/>
      <name val="Times New Roman"/>
      <family val="1"/>
    </font>
    <font>
      <b/>
      <sz val="13"/>
      <color rgb="FF003366"/>
      <name val="Times New Roman"/>
      <family val="1"/>
    </font>
    <font>
      <b/>
      <sz val="17"/>
      <color theme="1"/>
      <name val="Times New Roman"/>
      <family val="1"/>
    </font>
    <font>
      <sz val="14"/>
      <color rgb="FFFF0000"/>
      <name val="Times New Roman"/>
      <family val="1"/>
    </font>
    <font>
      <b/>
      <sz val="11"/>
      <color theme="1"/>
      <name val="Times New Roman"/>
      <family val="1"/>
    </font>
    <font>
      <b/>
      <sz val="11"/>
      <color rgb="FFFF0000"/>
      <name val="Times New Roman"/>
      <family val="1"/>
    </font>
    <font>
      <sz val="13"/>
      <color rgb="FF002060"/>
      <name val="Times New Roman"/>
      <family val="1"/>
    </font>
    <font>
      <b/>
      <sz val="13"/>
      <color rgb="FF000000"/>
      <name val="Times New Roman"/>
      <family val="1"/>
    </font>
    <font>
      <sz val="11"/>
      <color rgb="FF000000"/>
      <name val="Times New Roman"/>
      <family val="1"/>
    </font>
    <font>
      <b/>
      <sz val="13"/>
      <color rgb="FFFFFF00"/>
      <name val="Times New Roman"/>
      <family val="1"/>
    </font>
    <font>
      <sz val="12"/>
      <color rgb="FF003366"/>
      <name val="Times New Roman"/>
      <family val="1"/>
    </font>
    <font>
      <sz val="12"/>
      <color rgb="FFCC0000"/>
      <name val="Times New Roman"/>
      <family val="1"/>
    </font>
    <font>
      <b/>
      <sz val="13"/>
      <color rgb="FFFF00FF"/>
      <name val="Times New Roman"/>
      <family val="1"/>
    </font>
    <font>
      <b/>
      <sz val="14"/>
      <color rgb="FF000000"/>
      <name val="Times New Roman"/>
      <family val="1"/>
    </font>
    <font>
      <sz val="12"/>
      <color rgb="FF0000FF"/>
      <name val="Times New Roman"/>
      <family val="1"/>
    </font>
    <font>
      <sz val="11"/>
      <color rgb="FFFF0000"/>
      <name val="Times New Roman"/>
      <family val="1"/>
    </font>
    <font>
      <sz val="13"/>
      <color rgb="FF003366"/>
      <name val="Times New Roman"/>
      <family val="1"/>
    </font>
    <font>
      <sz val="13"/>
      <color rgb="FF0000FF"/>
      <name val="Times New Roman"/>
      <family val="1"/>
    </font>
    <font>
      <sz val="13"/>
      <color rgb="FFC00000"/>
      <name val="Times New Roman"/>
      <family val="1"/>
    </font>
    <font>
      <sz val="13"/>
      <color theme="1"/>
      <name val="Times New Roman&quot;, serif"/>
    </font>
    <font>
      <b/>
      <sz val="13"/>
      <color rgb="FF002060"/>
      <name val="Times New Roman"/>
      <family val="1"/>
    </font>
    <font>
      <sz val="11"/>
      <color rgb="FF002060"/>
      <name val="Calibri"/>
      <family val="2"/>
      <scheme val="minor"/>
    </font>
    <font>
      <sz val="11"/>
      <color rgb="FF002060"/>
      <name val="Times New Roman"/>
      <family val="1"/>
    </font>
    <font>
      <sz val="13"/>
      <color rgb="FF002060"/>
      <name val="Calibri"/>
      <family val="2"/>
    </font>
    <font>
      <b/>
      <sz val="16"/>
      <color rgb="FF002060"/>
      <name val="Times New Roman"/>
      <family val="1"/>
    </font>
    <font>
      <sz val="13"/>
      <color indexed="56"/>
      <name val="VNI-Times"/>
    </font>
    <font>
      <b/>
      <sz val="10"/>
      <color indexed="56"/>
      <name val="Times New Roman"/>
      <family val="1"/>
    </font>
    <font>
      <b/>
      <u/>
      <sz val="13"/>
      <color rgb="FF002060"/>
      <name val="Times New Roman"/>
      <family val="1"/>
    </font>
    <font>
      <i/>
      <sz val="13"/>
      <color rgb="FF002060"/>
      <name val="Times New Roman"/>
      <family val="1"/>
    </font>
    <font>
      <sz val="11"/>
      <name val="Calibri"/>
      <family val="2"/>
      <scheme val="minor"/>
    </font>
    <font>
      <b/>
      <sz val="14"/>
      <name val="Times New Roman"/>
      <family val="1"/>
    </font>
    <font>
      <b/>
      <sz val="17"/>
      <name val="Times New Roman"/>
      <family val="1"/>
    </font>
    <font>
      <b/>
      <i/>
      <sz val="14"/>
      <name val="Times New Roman"/>
      <family val="1"/>
    </font>
    <font>
      <b/>
      <sz val="12"/>
      <name val="Times New Roman"/>
      <family val="1"/>
    </font>
    <font>
      <sz val="12"/>
      <name val="Times New Roman"/>
      <family val="1"/>
    </font>
    <font>
      <b/>
      <i/>
      <sz val="13"/>
      <color indexed="56"/>
      <name val="Times New Roman"/>
      <family val="1"/>
    </font>
    <font>
      <i/>
      <sz val="13"/>
      <color indexed="56"/>
      <name val="Times New Roman"/>
      <family val="1"/>
    </font>
    <font>
      <i/>
      <sz val="11"/>
      <color rgb="FF002060"/>
      <name val="Times New Roman"/>
      <family val="1"/>
    </font>
    <font>
      <b/>
      <sz val="15"/>
      <color rgb="FF002060"/>
      <name val="Times New Roman"/>
      <family val="1"/>
    </font>
    <font>
      <b/>
      <sz val="12"/>
      <color rgb="FF002060"/>
      <name val="Times New Roman"/>
      <family val="1"/>
    </font>
  </fonts>
  <fills count="37">
    <fill>
      <patternFill patternType="none"/>
    </fill>
    <fill>
      <patternFill patternType="gray125"/>
    </fill>
    <fill>
      <patternFill patternType="solid">
        <fgColor rgb="FFD0E0E3"/>
        <bgColor rgb="FFD0E0E3"/>
      </patternFill>
    </fill>
    <fill>
      <patternFill patternType="solid">
        <fgColor rgb="FFFFFFFF"/>
        <bgColor rgb="FFFFFFFF"/>
      </patternFill>
    </fill>
    <fill>
      <patternFill patternType="solid">
        <fgColor rgb="FFFFFF00"/>
        <bgColor rgb="FFFFFF00"/>
      </patternFill>
    </fill>
    <fill>
      <patternFill patternType="solid">
        <fgColor rgb="FFFF9900"/>
        <bgColor rgb="FFFF9900"/>
      </patternFill>
    </fill>
    <fill>
      <patternFill patternType="solid">
        <fgColor rgb="FFFF0000"/>
        <bgColor rgb="FFFF0000"/>
      </patternFill>
    </fill>
    <fill>
      <patternFill patternType="solid">
        <fgColor rgb="FFFFF2CC"/>
        <bgColor rgb="FFFFF2CC"/>
      </patternFill>
    </fill>
    <fill>
      <patternFill patternType="solid">
        <fgColor rgb="FF92D050"/>
        <bgColor rgb="FF92D050"/>
      </patternFill>
    </fill>
    <fill>
      <patternFill patternType="solid">
        <fgColor rgb="FFE2EFD9"/>
        <bgColor rgb="FFE2EFD9"/>
      </patternFill>
    </fill>
    <fill>
      <patternFill patternType="solid">
        <fgColor rgb="FFCCCCFF"/>
        <bgColor rgb="FFCCCCFF"/>
      </patternFill>
    </fill>
    <fill>
      <patternFill patternType="solid">
        <fgColor theme="0"/>
        <bgColor theme="0"/>
      </patternFill>
    </fill>
    <fill>
      <patternFill patternType="solid">
        <fgColor rgb="FFFFFF00"/>
        <bgColor indexed="64"/>
      </patternFill>
    </fill>
    <fill>
      <patternFill patternType="solid">
        <fgColor rgb="FFFFFF00"/>
        <bgColor rgb="FFD0E0E3"/>
      </patternFill>
    </fill>
    <fill>
      <patternFill patternType="solid">
        <fgColor rgb="FFFFFF00"/>
        <bgColor rgb="FFFFFFFF"/>
      </patternFill>
    </fill>
    <fill>
      <patternFill patternType="solid">
        <fgColor rgb="FFFFC00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CAEDFB"/>
        <bgColor rgb="FFCAEDFB"/>
      </patternFill>
    </fill>
    <fill>
      <patternFill patternType="solid">
        <fgColor rgb="FF83CCEB"/>
        <bgColor rgb="FF83CCEB"/>
      </patternFill>
    </fill>
    <fill>
      <patternFill patternType="solid">
        <fgColor theme="0"/>
        <bgColor indexed="64"/>
      </patternFill>
    </fill>
    <fill>
      <patternFill patternType="solid">
        <fgColor theme="5" tint="0.59999389629810485"/>
        <bgColor indexed="64"/>
      </patternFill>
    </fill>
    <fill>
      <patternFill patternType="solid">
        <fgColor rgb="FF92D050"/>
        <bgColor indexed="64"/>
      </patternFill>
    </fill>
    <fill>
      <patternFill patternType="solid">
        <fgColor theme="4" tint="0.59999389629810485"/>
        <bgColor theme="0"/>
      </patternFill>
    </fill>
    <fill>
      <patternFill patternType="solid">
        <fgColor theme="7" tint="0.59999389629810485"/>
        <bgColor indexed="64"/>
      </patternFill>
    </fill>
    <fill>
      <patternFill patternType="solid">
        <fgColor theme="7" tint="0.59999389629810485"/>
        <bgColor rgb="FF83CCEB"/>
      </patternFill>
    </fill>
    <fill>
      <patternFill patternType="solid">
        <fgColor rgb="FF92D050"/>
        <bgColor rgb="FFFFFF00"/>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4"/>
        <bgColor theme="7"/>
      </patternFill>
    </fill>
    <fill>
      <patternFill patternType="solid">
        <fgColor rgb="FFBFBFBF"/>
        <bgColor rgb="FFBFBFBF"/>
      </patternFill>
    </fill>
    <fill>
      <patternFill patternType="solid">
        <fgColor theme="4" tint="0.39997558519241921"/>
        <bgColor rgb="FFBFBFBF"/>
      </patternFill>
    </fill>
    <fill>
      <patternFill patternType="solid">
        <fgColor theme="4" tint="0.399975585192419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bottom style="thin">
        <color indexed="64"/>
      </bottom>
      <diagonal/>
    </border>
  </borders>
  <cellStyleXfs count="11">
    <xf numFmtId="0" fontId="0" fillId="0" borderId="0"/>
    <xf numFmtId="43" fontId="25" fillId="0" borderId="0" applyFont="0" applyFill="0" applyBorder="0" applyAlignment="0" applyProtection="0"/>
    <xf numFmtId="43" fontId="25" fillId="0" borderId="0" applyFont="0" applyFill="0" applyBorder="0" applyAlignment="0" applyProtection="0"/>
    <xf numFmtId="43" fontId="11" fillId="0" borderId="0" applyFont="0" applyFill="0" applyBorder="0" applyAlignment="0" applyProtection="0"/>
    <xf numFmtId="0" fontId="26" fillId="0" borderId="0"/>
    <xf numFmtId="0" fontId="25" fillId="0" borderId="0"/>
    <xf numFmtId="0" fontId="11" fillId="0" borderId="0"/>
    <xf numFmtId="0" fontId="11" fillId="0" borderId="0"/>
    <xf numFmtId="0" fontId="11" fillId="0" borderId="0"/>
    <xf numFmtId="0" fontId="12" fillId="0" borderId="0"/>
    <xf numFmtId="0" fontId="11" fillId="0" borderId="0"/>
  </cellStyleXfs>
  <cellXfs count="957">
    <xf numFmtId="0" fontId="0" fillId="0" borderId="0" xfId="0" applyFont="1" applyAlignment="1"/>
    <xf numFmtId="0" fontId="27" fillId="0" borderId="0" xfId="0" applyFont="1" applyAlignment="1">
      <alignment vertical="center"/>
    </xf>
    <xf numFmtId="0" fontId="27" fillId="0" borderId="0" xfId="0" applyFont="1" applyAlignment="1">
      <alignment horizontal="center" vertical="center"/>
    </xf>
    <xf numFmtId="0" fontId="27" fillId="0" borderId="0" xfId="0" applyFont="1" applyAlignment="1">
      <alignment vertical="center" wrapText="1"/>
    </xf>
    <xf numFmtId="0" fontId="27" fillId="0" borderId="0" xfId="0" applyFont="1" applyAlignment="1">
      <alignment horizontal="center" vertical="center" wrapText="1"/>
    </xf>
    <xf numFmtId="0" fontId="27" fillId="2" borderId="0" xfId="0" applyFont="1" applyFill="1" applyBorder="1" applyAlignment="1">
      <alignment vertical="center" wrapText="1"/>
    </xf>
    <xf numFmtId="0" fontId="28" fillId="0" borderId="0" xfId="0" applyFont="1" applyAlignment="1">
      <alignment vertical="center" wrapText="1"/>
    </xf>
    <xf numFmtId="0" fontId="29" fillId="0" borderId="0" xfId="0" applyFont="1" applyAlignment="1">
      <alignment vertical="center" wrapText="1"/>
    </xf>
    <xf numFmtId="0" fontId="29" fillId="0" borderId="0" xfId="0" applyFont="1"/>
    <xf numFmtId="0" fontId="30" fillId="0" borderId="0" xfId="0" applyFont="1" applyAlignment="1">
      <alignment vertical="center"/>
    </xf>
    <xf numFmtId="0" fontId="31" fillId="0" borderId="0" xfId="0" applyFont="1" applyAlignment="1">
      <alignment horizontal="center" vertical="center" wrapText="1"/>
    </xf>
    <xf numFmtId="0" fontId="31" fillId="2" borderId="0" xfId="0" applyFont="1" applyFill="1" applyBorder="1" applyAlignment="1">
      <alignment horizontal="center" vertical="center" wrapText="1"/>
    </xf>
    <xf numFmtId="0" fontId="32" fillId="0" borderId="0" xfId="0" applyFont="1" applyAlignment="1">
      <alignment horizontal="center" vertical="center" wrapText="1"/>
    </xf>
    <xf numFmtId="0" fontId="32" fillId="2" borderId="0" xfId="0" applyFont="1" applyFill="1" applyBorder="1" applyAlignment="1">
      <alignment horizontal="center" vertical="center" wrapText="1"/>
    </xf>
    <xf numFmtId="0" fontId="29" fillId="2" borderId="0" xfId="0" applyFont="1" applyFill="1" applyBorder="1"/>
    <xf numFmtId="164" fontId="29" fillId="0" borderId="0" xfId="0" applyNumberFormat="1" applyFont="1"/>
    <xf numFmtId="0" fontId="30" fillId="0" borderId="2"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4" xfId="0" applyFont="1" applyBorder="1" applyAlignment="1">
      <alignment vertical="center" wrapText="1"/>
    </xf>
    <xf numFmtId="0" fontId="33" fillId="0" borderId="5" xfId="0" applyFont="1" applyBorder="1" applyAlignment="1">
      <alignment horizontal="center" vertical="center" wrapText="1"/>
    </xf>
    <xf numFmtId="0" fontId="34" fillId="0" borderId="0" xfId="0" applyFont="1"/>
    <xf numFmtId="0" fontId="30" fillId="0" borderId="4" xfId="0" applyFont="1" applyBorder="1" applyAlignment="1">
      <alignment horizontal="center" vertical="center" wrapText="1"/>
    </xf>
    <xf numFmtId="0" fontId="35" fillId="0" borderId="4" xfId="0" applyFont="1" applyBorder="1" applyAlignment="1">
      <alignment horizontal="center" vertical="center" wrapText="1"/>
    </xf>
    <xf numFmtId="164" fontId="30" fillId="0" borderId="4" xfId="0" applyNumberFormat="1" applyFont="1" applyBorder="1" applyAlignment="1">
      <alignment horizontal="center" vertical="center" wrapText="1"/>
    </xf>
    <xf numFmtId="166" fontId="30" fillId="0" borderId="4" xfId="0" applyNumberFormat="1" applyFont="1" applyBorder="1" applyAlignment="1">
      <alignment horizontal="left" vertical="center" wrapText="1"/>
    </xf>
    <xf numFmtId="166" fontId="30" fillId="2" borderId="4" xfId="0" applyNumberFormat="1" applyFont="1" applyFill="1" applyBorder="1" applyAlignment="1">
      <alignment horizontal="left" vertical="center" wrapText="1"/>
    </xf>
    <xf numFmtId="166" fontId="35" fillId="0" borderId="4" xfId="0" applyNumberFormat="1" applyFont="1" applyBorder="1" applyAlignment="1">
      <alignment horizontal="left" vertical="center" wrapText="1"/>
    </xf>
    <xf numFmtId="0" fontId="29" fillId="0" borderId="0" xfId="0" applyFont="1" applyAlignment="1">
      <alignment horizontal="left"/>
    </xf>
    <xf numFmtId="0" fontId="36" fillId="0" borderId="4" xfId="0" applyFont="1" applyBorder="1" applyAlignment="1">
      <alignment horizontal="center" vertical="center" wrapText="1"/>
    </xf>
    <xf numFmtId="0" fontId="36" fillId="0" borderId="4" xfId="0" applyFont="1" applyBorder="1" applyAlignment="1">
      <alignment vertical="center" wrapText="1"/>
    </xf>
    <xf numFmtId="165" fontId="36" fillId="0" borderId="4" xfId="0" applyNumberFormat="1" applyFont="1" applyBorder="1" applyAlignment="1">
      <alignment horizontal="center" vertical="center" wrapText="1"/>
    </xf>
    <xf numFmtId="164" fontId="36" fillId="2" borderId="4" xfId="0" applyNumberFormat="1" applyFont="1" applyFill="1" applyBorder="1" applyAlignment="1">
      <alignment vertical="center" wrapText="1"/>
    </xf>
    <xf numFmtId="164" fontId="36" fillId="0" borderId="4" xfId="0" applyNumberFormat="1" applyFont="1" applyBorder="1" applyAlignment="1">
      <alignment vertical="center" wrapText="1"/>
    </xf>
    <xf numFmtId="164" fontId="36" fillId="0" borderId="4" xfId="0" applyNumberFormat="1" applyFont="1" applyBorder="1" applyAlignment="1">
      <alignment horizontal="center" vertical="center" wrapText="1"/>
    </xf>
    <xf numFmtId="164" fontId="37" fillId="0" borderId="4" xfId="0" applyNumberFormat="1" applyFont="1" applyBorder="1" applyAlignment="1">
      <alignment vertical="center" wrapText="1"/>
    </xf>
    <xf numFmtId="164" fontId="36" fillId="0" borderId="4" xfId="0" applyNumberFormat="1" applyFont="1" applyBorder="1"/>
    <xf numFmtId="164" fontId="36" fillId="0" borderId="4" xfId="0" applyNumberFormat="1" applyFont="1" applyBorder="1" applyAlignment="1">
      <alignment vertical="center"/>
    </xf>
    <xf numFmtId="164" fontId="36" fillId="0" borderId="4" xfId="0" applyNumberFormat="1" applyFont="1" applyBorder="1" applyAlignment="1">
      <alignment vertical="center" wrapText="1"/>
    </xf>
    <xf numFmtId="164" fontId="38" fillId="3" borderId="4" xfId="0" applyNumberFormat="1" applyFont="1" applyFill="1" applyBorder="1"/>
    <xf numFmtId="164" fontId="36" fillId="0" borderId="3" xfId="0" applyNumberFormat="1" applyFont="1" applyBorder="1" applyAlignment="1">
      <alignment vertical="center" wrapText="1"/>
    </xf>
    <xf numFmtId="164" fontId="36" fillId="0" borderId="4" xfId="0" applyNumberFormat="1" applyFont="1" applyBorder="1" applyAlignment="1">
      <alignment wrapText="1"/>
    </xf>
    <xf numFmtId="0" fontId="36" fillId="0" borderId="4" xfId="0" applyFont="1" applyBorder="1" applyAlignment="1">
      <alignment wrapText="1"/>
    </xf>
    <xf numFmtId="0" fontId="36" fillId="0" borderId="0" xfId="0" applyFont="1" applyAlignment="1">
      <alignment wrapText="1"/>
    </xf>
    <xf numFmtId="164" fontId="36" fillId="0" borderId="6" xfId="0" applyNumberFormat="1" applyFont="1" applyBorder="1"/>
    <xf numFmtId="164" fontId="36" fillId="0" borderId="6" xfId="0" applyNumberFormat="1" applyFont="1" applyBorder="1" applyAlignment="1">
      <alignment vertical="center"/>
    </xf>
    <xf numFmtId="164" fontId="38" fillId="3" borderId="6" xfId="0" applyNumberFormat="1" applyFont="1" applyFill="1" applyBorder="1"/>
    <xf numFmtId="164" fontId="36" fillId="0" borderId="3" xfId="0" applyNumberFormat="1" applyFont="1" applyBorder="1" applyAlignment="1">
      <alignment vertical="center" wrapText="1"/>
    </xf>
    <xf numFmtId="164" fontId="36" fillId="4" borderId="6" xfId="0" applyNumberFormat="1" applyFont="1" applyFill="1" applyBorder="1" applyAlignment="1">
      <alignment horizontal="left"/>
    </xf>
    <xf numFmtId="164" fontId="36" fillId="4" borderId="6" xfId="0" applyNumberFormat="1" applyFont="1" applyFill="1" applyBorder="1" applyAlignment="1">
      <alignment horizontal="left" vertical="center"/>
    </xf>
    <xf numFmtId="164" fontId="39" fillId="3" borderId="6" xfId="0" applyNumberFormat="1" applyFont="1" applyFill="1" applyBorder="1" applyAlignment="1">
      <alignment horizontal="left" vertical="center"/>
    </xf>
    <xf numFmtId="164" fontId="36" fillId="0" borderId="4" xfId="0" applyNumberFormat="1" applyFont="1" applyBorder="1" applyAlignment="1">
      <alignment horizontal="left" vertical="center" wrapText="1"/>
    </xf>
    <xf numFmtId="164" fontId="36" fillId="4" borderId="4" xfId="0" applyNumberFormat="1" applyFont="1" applyFill="1" applyBorder="1" applyAlignment="1">
      <alignment vertical="center" wrapText="1"/>
    </xf>
    <xf numFmtId="164" fontId="36" fillId="3" borderId="3" xfId="0" applyNumberFormat="1" applyFont="1" applyFill="1" applyBorder="1" applyAlignment="1">
      <alignment horizontal="left" vertical="center"/>
    </xf>
    <xf numFmtId="164" fontId="38" fillId="3" borderId="6" xfId="0" applyNumberFormat="1" applyFont="1" applyFill="1" applyBorder="1" applyAlignment="1">
      <alignment horizontal="left" vertical="center"/>
    </xf>
    <xf numFmtId="164" fontId="36" fillId="4" borderId="6" xfId="0" applyNumberFormat="1" applyFont="1" applyFill="1" applyBorder="1"/>
    <xf numFmtId="164" fontId="36" fillId="2" borderId="4" xfId="0" applyNumberFormat="1" applyFont="1" applyFill="1" applyBorder="1" applyAlignment="1">
      <alignment vertical="center" wrapText="1"/>
    </xf>
    <xf numFmtId="164" fontId="40" fillId="2" borderId="4" xfId="0" applyNumberFormat="1" applyFont="1" applyFill="1" applyBorder="1" applyAlignment="1">
      <alignment horizontal="left" vertical="center"/>
    </xf>
    <xf numFmtId="164" fontId="40" fillId="0" borderId="4" xfId="0" applyNumberFormat="1" applyFont="1" applyBorder="1" applyAlignment="1">
      <alignment horizontal="left"/>
    </xf>
    <xf numFmtId="0" fontId="36" fillId="0" borderId="3" xfId="0" quotePrefix="1" applyFont="1" applyBorder="1" applyAlignment="1">
      <alignment vertical="center" wrapText="1"/>
    </xf>
    <xf numFmtId="164" fontId="38" fillId="3" borderId="6" xfId="0" applyNumberFormat="1" applyFont="1" applyFill="1" applyBorder="1" applyAlignment="1">
      <alignment horizontal="left"/>
    </xf>
    <xf numFmtId="164" fontId="39" fillId="3" borderId="6" xfId="0" applyNumberFormat="1" applyFont="1" applyFill="1" applyBorder="1" applyAlignment="1">
      <alignment horizontal="left"/>
    </xf>
    <xf numFmtId="164" fontId="41" fillId="0" borderId="4" xfId="0" applyNumberFormat="1" applyFont="1" applyBorder="1" applyAlignment="1">
      <alignment vertical="center" wrapText="1"/>
    </xf>
    <xf numFmtId="164" fontId="41" fillId="0" borderId="3" xfId="0" applyNumberFormat="1" applyFont="1" applyBorder="1" applyAlignment="1">
      <alignment vertical="center" wrapText="1"/>
    </xf>
    <xf numFmtId="0" fontId="36" fillId="0" borderId="4" xfId="0" applyFont="1" applyBorder="1" applyAlignment="1">
      <alignment vertical="center" wrapText="1"/>
    </xf>
    <xf numFmtId="0" fontId="36" fillId="0" borderId="4" xfId="0" applyFont="1" applyBorder="1" applyAlignment="1">
      <alignment horizontal="left" vertical="center" wrapText="1"/>
    </xf>
    <xf numFmtId="164" fontId="40" fillId="0" borderId="4" xfId="0" applyNumberFormat="1" applyFont="1" applyBorder="1" applyAlignment="1">
      <alignment horizontal="left" vertical="top" wrapText="1"/>
    </xf>
    <xf numFmtId="0" fontId="36" fillId="0" borderId="3" xfId="0" quotePrefix="1" applyFont="1" applyBorder="1" applyAlignment="1">
      <alignment vertical="center" wrapText="1"/>
    </xf>
    <xf numFmtId="0" fontId="40" fillId="0" borderId="4" xfId="0" applyFont="1" applyBorder="1" applyAlignment="1">
      <alignment horizontal="left" wrapText="1"/>
    </xf>
    <xf numFmtId="164" fontId="41" fillId="2" borderId="4" xfId="0" applyNumberFormat="1" applyFont="1" applyFill="1" applyBorder="1" applyAlignment="1">
      <alignment vertical="center" wrapText="1"/>
    </xf>
    <xf numFmtId="164" fontId="41" fillId="5" borderId="4" xfId="0" applyNumberFormat="1" applyFont="1" applyFill="1" applyBorder="1" applyAlignment="1">
      <alignment vertical="center" wrapText="1"/>
    </xf>
    <xf numFmtId="164" fontId="39" fillId="6" borderId="4" xfId="0" applyNumberFormat="1" applyFont="1" applyFill="1" applyBorder="1" applyAlignment="1">
      <alignment vertical="center" wrapText="1"/>
    </xf>
    <xf numFmtId="164" fontId="36" fillId="0" borderId="6" xfId="0" applyNumberFormat="1" applyFont="1" applyBorder="1" applyAlignment="1">
      <alignment vertical="center"/>
    </xf>
    <xf numFmtId="164" fontId="40" fillId="4" borderId="6" xfId="0" applyNumberFormat="1" applyFont="1" applyFill="1" applyBorder="1" applyAlignment="1">
      <alignment horizontal="left" vertical="center"/>
    </xf>
    <xf numFmtId="0" fontId="41" fillId="0" borderId="4" xfId="0" applyFont="1" applyBorder="1" applyAlignment="1">
      <alignment vertical="center" wrapText="1"/>
    </xf>
    <xf numFmtId="164" fontId="41" fillId="0" borderId="4" xfId="0" applyNumberFormat="1" applyFont="1" applyBorder="1" applyAlignment="1">
      <alignment vertical="center" wrapText="1"/>
    </xf>
    <xf numFmtId="0" fontId="36" fillId="0" borderId="4" xfId="0" applyFont="1" applyBorder="1" applyAlignment="1">
      <alignment horizontal="left"/>
    </xf>
    <xf numFmtId="164" fontId="41" fillId="3" borderId="3" xfId="0" applyNumberFormat="1" applyFont="1" applyFill="1" applyBorder="1" applyAlignment="1">
      <alignment horizontal="left" vertical="center"/>
    </xf>
    <xf numFmtId="164" fontId="39" fillId="3" borderId="6" xfId="0" applyNumberFormat="1" applyFont="1" applyFill="1" applyBorder="1" applyAlignment="1">
      <alignment horizontal="left"/>
    </xf>
    <xf numFmtId="164" fontId="36" fillId="0" borderId="6" xfId="0" applyNumberFormat="1" applyFont="1" applyBorder="1" applyAlignment="1">
      <alignment horizontal="left" vertical="center"/>
    </xf>
    <xf numFmtId="0" fontId="42" fillId="0" borderId="4" xfId="0" applyFont="1" applyBorder="1" applyAlignment="1">
      <alignment horizontal="left" vertical="center" wrapText="1"/>
    </xf>
    <xf numFmtId="0" fontId="43" fillId="0" borderId="4" xfId="0" applyFont="1" applyBorder="1" applyAlignment="1">
      <alignment horizontal="left" vertical="center" wrapText="1"/>
    </xf>
    <xf numFmtId="0" fontId="43" fillId="0" borderId="4" xfId="0" applyFont="1" applyBorder="1" applyAlignment="1">
      <alignment horizontal="left" wrapText="1"/>
    </xf>
    <xf numFmtId="164" fontId="42" fillId="0" borderId="3" xfId="0" applyNumberFormat="1" applyFont="1" applyBorder="1" applyAlignment="1">
      <alignment horizontal="left" vertical="center" wrapText="1"/>
    </xf>
    <xf numFmtId="0" fontId="36" fillId="0" borderId="4" xfId="0" applyFont="1" applyBorder="1" applyAlignment="1">
      <alignment horizontal="left" wrapText="1"/>
    </xf>
    <xf numFmtId="0" fontId="36" fillId="4" borderId="4" xfId="0" applyFont="1" applyFill="1" applyBorder="1" applyAlignment="1">
      <alignment horizontal="left" vertical="center" wrapText="1"/>
    </xf>
    <xf numFmtId="0" fontId="43" fillId="0" borderId="4" xfId="0" applyFont="1" applyBorder="1" applyAlignment="1">
      <alignment horizontal="left"/>
    </xf>
    <xf numFmtId="164" fontId="41" fillId="0" borderId="6" xfId="0" applyNumberFormat="1" applyFont="1" applyBorder="1" applyAlignment="1">
      <alignment horizontal="left"/>
    </xf>
    <xf numFmtId="0" fontId="44" fillId="0" borderId="0" xfId="0" applyFont="1" applyAlignment="1">
      <alignment horizontal="left"/>
    </xf>
    <xf numFmtId="0" fontId="45" fillId="0" borderId="4" xfId="0" applyFont="1" applyBorder="1" applyAlignment="1">
      <alignment horizontal="left"/>
    </xf>
    <xf numFmtId="0" fontId="36" fillId="0" borderId="4" xfId="0" applyFont="1" applyBorder="1" applyAlignment="1">
      <alignment horizontal="left" vertical="center" wrapText="1"/>
    </xf>
    <xf numFmtId="164" fontId="36" fillId="3" borderId="3" xfId="0" applyNumberFormat="1" applyFont="1" applyFill="1" applyBorder="1" applyAlignment="1">
      <alignment horizontal="left"/>
    </xf>
    <xf numFmtId="164" fontId="41" fillId="0" borderId="6" xfId="0" applyNumberFormat="1" applyFont="1" applyBorder="1"/>
    <xf numFmtId="0" fontId="36" fillId="7" borderId="4" xfId="0" applyFont="1" applyFill="1" applyBorder="1" applyAlignment="1">
      <alignment horizontal="left"/>
    </xf>
    <xf numFmtId="164" fontId="41" fillId="4" borderId="6" xfId="0" applyNumberFormat="1" applyFont="1" applyFill="1" applyBorder="1" applyAlignment="1">
      <alignment horizontal="left"/>
    </xf>
    <xf numFmtId="164" fontId="41" fillId="4" borderId="6" xfId="0" applyNumberFormat="1" applyFont="1" applyFill="1" applyBorder="1"/>
    <xf numFmtId="0" fontId="36" fillId="2" borderId="4" xfId="0" applyFont="1" applyFill="1" applyBorder="1" applyAlignment="1">
      <alignment vertical="center" wrapText="1"/>
    </xf>
    <xf numFmtId="0" fontId="43" fillId="0" borderId="4" xfId="0" quotePrefix="1" applyFont="1" applyBorder="1" applyAlignment="1">
      <alignment horizontal="left" vertical="center" wrapText="1"/>
    </xf>
    <xf numFmtId="164" fontId="29" fillId="4" borderId="6" xfId="0" applyNumberFormat="1" applyFont="1" applyFill="1" applyBorder="1" applyAlignment="1">
      <alignment horizontal="left" vertical="center"/>
    </xf>
    <xf numFmtId="0" fontId="36" fillId="6" borderId="4" xfId="0" applyFont="1" applyFill="1" applyBorder="1" applyAlignment="1">
      <alignment horizontal="center" vertical="center" wrapText="1"/>
    </xf>
    <xf numFmtId="0" fontId="36" fillId="6" borderId="4" xfId="0" applyFont="1" applyFill="1" applyBorder="1" applyAlignment="1">
      <alignment vertical="center" wrapText="1"/>
    </xf>
    <xf numFmtId="165" fontId="36" fillId="6" borderId="4" xfId="0" applyNumberFormat="1" applyFont="1" applyFill="1" applyBorder="1" applyAlignment="1">
      <alignment horizontal="center" vertical="center" wrapText="1"/>
    </xf>
    <xf numFmtId="164" fontId="36" fillId="6" borderId="4" xfId="0" applyNumberFormat="1" applyFont="1" applyFill="1" applyBorder="1" applyAlignment="1">
      <alignment vertical="center" wrapText="1"/>
    </xf>
    <xf numFmtId="164" fontId="36" fillId="6" borderId="4" xfId="0" applyNumberFormat="1" applyFont="1" applyFill="1" applyBorder="1" applyAlignment="1">
      <alignment horizontal="center" vertical="center" wrapText="1"/>
    </xf>
    <xf numFmtId="164" fontId="36" fillId="6" borderId="6" xfId="0" applyNumberFormat="1" applyFont="1" applyFill="1" applyBorder="1" applyAlignment="1">
      <alignment vertical="center"/>
    </xf>
    <xf numFmtId="164" fontId="36" fillId="6" borderId="6" xfId="0" applyNumberFormat="1" applyFont="1" applyFill="1" applyBorder="1"/>
    <xf numFmtId="164" fontId="36" fillId="6" borderId="3" xfId="0" applyNumberFormat="1" applyFont="1" applyFill="1" applyBorder="1" applyAlignment="1">
      <alignment vertical="center" wrapText="1"/>
    </xf>
    <xf numFmtId="164" fontId="36" fillId="6" borderId="4" xfId="0" applyNumberFormat="1" applyFont="1" applyFill="1" applyBorder="1" applyAlignment="1">
      <alignment wrapText="1"/>
    </xf>
    <xf numFmtId="0" fontId="36" fillId="6" borderId="4" xfId="0" applyFont="1" applyFill="1" applyBorder="1" applyAlignment="1">
      <alignment wrapText="1"/>
    </xf>
    <xf numFmtId="0" fontId="36" fillId="6" borderId="0" xfId="0" applyFont="1" applyFill="1" applyBorder="1" applyAlignment="1">
      <alignment wrapText="1"/>
    </xf>
    <xf numFmtId="0" fontId="40" fillId="0" borderId="4" xfId="0" applyFont="1" applyBorder="1" applyAlignment="1">
      <alignment horizontal="left" vertical="center" wrapText="1"/>
    </xf>
    <xf numFmtId="0" fontId="40" fillId="0" borderId="4" xfId="0" applyFont="1" applyBorder="1" applyAlignment="1">
      <alignment vertical="center" wrapText="1"/>
    </xf>
    <xf numFmtId="164" fontId="41" fillId="0" borderId="6" xfId="0" applyNumberFormat="1" applyFont="1" applyBorder="1" applyAlignment="1"/>
    <xf numFmtId="0" fontId="46" fillId="4" borderId="4" xfId="0" applyFont="1" applyFill="1" applyBorder="1" applyAlignment="1">
      <alignment horizontal="left"/>
    </xf>
    <xf numFmtId="0" fontId="45" fillId="0" borderId="4" xfId="0" applyFont="1" applyBorder="1" applyAlignment="1">
      <alignment horizontal="left"/>
    </xf>
    <xf numFmtId="164" fontId="36" fillId="0" borderId="6" xfId="0" applyNumberFormat="1" applyFont="1" applyBorder="1" applyAlignment="1">
      <alignment horizontal="left"/>
    </xf>
    <xf numFmtId="164" fontId="36" fillId="0" borderId="3" xfId="0" applyNumberFormat="1" applyFont="1" applyBorder="1" applyAlignment="1">
      <alignment horizontal="left" vertical="center" wrapText="1"/>
    </xf>
    <xf numFmtId="0" fontId="36" fillId="2" borderId="4" xfId="0" applyFont="1" applyFill="1" applyBorder="1" applyAlignment="1">
      <alignment wrapText="1"/>
    </xf>
    <xf numFmtId="164" fontId="43" fillId="8" borderId="4" xfId="0" applyNumberFormat="1" applyFont="1" applyFill="1" applyBorder="1" applyAlignment="1">
      <alignment horizontal="left"/>
    </xf>
    <xf numFmtId="164" fontId="40" fillId="0" borderId="4" xfId="0" applyNumberFormat="1" applyFont="1" applyBorder="1" applyAlignment="1">
      <alignment horizontal="left" vertical="center" wrapText="1"/>
    </xf>
    <xf numFmtId="0" fontId="43" fillId="4" borderId="4" xfId="0" applyFont="1" applyFill="1" applyBorder="1" applyAlignment="1">
      <alignment horizontal="left" vertical="center" wrapText="1"/>
    </xf>
    <xf numFmtId="164" fontId="36" fillId="9" borderId="4" xfId="0" applyNumberFormat="1" applyFont="1" applyFill="1" applyBorder="1" applyAlignment="1">
      <alignment vertical="center" wrapText="1"/>
    </xf>
    <xf numFmtId="164" fontId="39" fillId="3" borderId="6" xfId="0" applyNumberFormat="1" applyFont="1" applyFill="1" applyBorder="1" applyAlignment="1">
      <alignment horizontal="center"/>
    </xf>
    <xf numFmtId="164" fontId="36" fillId="0" borderId="6" xfId="0" applyNumberFormat="1" applyFont="1" applyBorder="1" applyAlignment="1">
      <alignment horizontal="center"/>
    </xf>
    <xf numFmtId="0" fontId="38" fillId="4" borderId="4" xfId="0" applyFont="1" applyFill="1" applyBorder="1" applyAlignment="1">
      <alignment horizontal="left"/>
    </xf>
    <xf numFmtId="164" fontId="41" fillId="0" borderId="6" xfId="0" applyNumberFormat="1" applyFont="1" applyBorder="1" applyAlignment="1">
      <alignment vertical="center"/>
    </xf>
    <xf numFmtId="0" fontId="36" fillId="0" borderId="4" xfId="0" quotePrefix="1" applyFont="1" applyBorder="1" applyAlignment="1">
      <alignment vertical="center" wrapText="1"/>
    </xf>
    <xf numFmtId="0" fontId="36" fillId="0" borderId="6" xfId="0" applyFont="1" applyBorder="1" applyAlignment="1">
      <alignment vertical="center"/>
    </xf>
    <xf numFmtId="0" fontId="36" fillId="0" borderId="6" xfId="0" applyFont="1" applyBorder="1"/>
    <xf numFmtId="164" fontId="36" fillId="4" borderId="6" xfId="0" applyNumberFormat="1" applyFont="1" applyFill="1" applyBorder="1" applyAlignment="1">
      <alignment vertical="center"/>
    </xf>
    <xf numFmtId="0" fontId="40" fillId="0" borderId="4" xfId="0" applyFont="1" applyBorder="1" applyAlignment="1">
      <alignment horizontal="left" vertical="center" wrapText="1"/>
    </xf>
    <xf numFmtId="0" fontId="36" fillId="3" borderId="4" xfId="0" applyFont="1" applyFill="1" applyBorder="1" applyAlignment="1">
      <alignment vertical="center" wrapText="1"/>
    </xf>
    <xf numFmtId="164" fontId="36" fillId="0" borderId="6" xfId="0" applyNumberFormat="1" applyFont="1" applyBorder="1" applyAlignment="1">
      <alignment horizontal="left" vertical="center"/>
    </xf>
    <xf numFmtId="0" fontId="47" fillId="0" borderId="4" xfId="0" applyFont="1" applyBorder="1" applyAlignment="1">
      <alignment horizontal="left"/>
    </xf>
    <xf numFmtId="0" fontId="42" fillId="0" borderId="4" xfId="0" applyFont="1" applyBorder="1" applyAlignment="1">
      <alignment horizontal="left"/>
    </xf>
    <xf numFmtId="0" fontId="43" fillId="0" borderId="4" xfId="0" applyFont="1" applyBorder="1" applyAlignment="1">
      <alignment horizontal="center"/>
    </xf>
    <xf numFmtId="167" fontId="36" fillId="0" borderId="4" xfId="0" applyNumberFormat="1" applyFont="1" applyBorder="1" applyAlignment="1">
      <alignment vertical="center" wrapText="1"/>
    </xf>
    <xf numFmtId="164" fontId="36" fillId="0" borderId="6" xfId="0" applyNumberFormat="1" applyFont="1" applyBorder="1" applyAlignment="1"/>
    <xf numFmtId="164" fontId="36" fillId="5" borderId="4" xfId="0" applyNumberFormat="1" applyFont="1" applyFill="1" applyBorder="1" applyAlignment="1">
      <alignment vertical="center" wrapText="1"/>
    </xf>
    <xf numFmtId="0" fontId="45" fillId="0" borderId="4" xfId="0" applyFont="1" applyBorder="1" applyAlignment="1">
      <alignment horizontal="left" wrapText="1"/>
    </xf>
    <xf numFmtId="0" fontId="48" fillId="0" borderId="4" xfId="0" applyFont="1" applyBorder="1" applyAlignment="1">
      <alignment horizontal="left" wrapText="1"/>
    </xf>
    <xf numFmtId="0" fontId="49" fillId="0" borderId="4" xfId="0" applyFont="1" applyBorder="1" applyAlignment="1">
      <alignment horizontal="left" wrapText="1"/>
    </xf>
    <xf numFmtId="0" fontId="50" fillId="0" borderId="4" xfId="0" applyFont="1" applyBorder="1" applyAlignment="1">
      <alignment horizontal="left" vertical="center" wrapText="1"/>
    </xf>
    <xf numFmtId="0" fontId="38" fillId="0" borderId="4" xfId="0" applyFont="1" applyBorder="1" applyAlignment="1">
      <alignment horizontal="center" vertical="center" wrapText="1"/>
    </xf>
    <xf numFmtId="0" fontId="38" fillId="0" borderId="4" xfId="0" applyFont="1" applyBorder="1" applyAlignment="1">
      <alignment vertical="center" wrapText="1"/>
    </xf>
    <xf numFmtId="165" fontId="38" fillId="0" borderId="4" xfId="0" applyNumberFormat="1" applyFont="1" applyBorder="1" applyAlignment="1">
      <alignment horizontal="center" vertical="center" wrapText="1"/>
    </xf>
    <xf numFmtId="164" fontId="38" fillId="2" borderId="4" xfId="0" applyNumberFormat="1" applyFont="1" applyFill="1" applyBorder="1" applyAlignment="1">
      <alignment vertical="center" wrapText="1"/>
    </xf>
    <xf numFmtId="164" fontId="38" fillId="0" borderId="4" xfId="0" applyNumberFormat="1" applyFont="1" applyBorder="1" applyAlignment="1">
      <alignment vertical="center" wrapText="1"/>
    </xf>
    <xf numFmtId="164" fontId="38" fillId="0" borderId="4" xfId="0" applyNumberFormat="1" applyFont="1" applyBorder="1" applyAlignment="1">
      <alignment horizontal="center" vertical="center" wrapText="1"/>
    </xf>
    <xf numFmtId="164" fontId="38" fillId="0" borderId="6" xfId="0" applyNumberFormat="1" applyFont="1" applyBorder="1"/>
    <xf numFmtId="164" fontId="38" fillId="0" borderId="6" xfId="0" applyNumberFormat="1" applyFont="1" applyBorder="1" applyAlignment="1">
      <alignment vertical="center"/>
    </xf>
    <xf numFmtId="164" fontId="38" fillId="0" borderId="3" xfId="0" applyNumberFormat="1" applyFont="1" applyBorder="1" applyAlignment="1">
      <alignment vertical="center" wrapText="1"/>
    </xf>
    <xf numFmtId="164" fontId="38" fillId="0" borderId="4" xfId="0" applyNumberFormat="1" applyFont="1" applyBorder="1" applyAlignment="1">
      <alignment wrapText="1"/>
    </xf>
    <xf numFmtId="0" fontId="38" fillId="0" borderId="4" xfId="0" applyFont="1" applyBorder="1" applyAlignment="1">
      <alignment wrapText="1"/>
    </xf>
    <xf numFmtId="0" fontId="38" fillId="0" borderId="0" xfId="0" applyFont="1" applyAlignment="1">
      <alignment wrapText="1"/>
    </xf>
    <xf numFmtId="164" fontId="39" fillId="3" borderId="6" xfId="0" applyNumberFormat="1" applyFont="1" applyFill="1" applyBorder="1"/>
    <xf numFmtId="0" fontId="36" fillId="0" borderId="4" xfId="0" applyFont="1" applyBorder="1" applyAlignment="1">
      <alignment horizontal="center" wrapText="1"/>
    </xf>
    <xf numFmtId="0" fontId="38" fillId="0" borderId="4" xfId="0" applyFont="1" applyBorder="1" applyAlignment="1">
      <alignment horizontal="left" vertical="center" wrapText="1"/>
    </xf>
    <xf numFmtId="164" fontId="36" fillId="0" borderId="3" xfId="0" applyNumberFormat="1" applyFont="1" applyBorder="1" applyAlignment="1">
      <alignment horizontal="center" vertical="center" wrapText="1"/>
    </xf>
    <xf numFmtId="164" fontId="36" fillId="3" borderId="3" xfId="0" applyNumberFormat="1" applyFont="1" applyFill="1" applyBorder="1" applyAlignment="1">
      <alignment horizontal="center"/>
    </xf>
    <xf numFmtId="165" fontId="36" fillId="0" borderId="4" xfId="0" applyNumberFormat="1" applyFont="1" applyBorder="1" applyAlignment="1">
      <alignment horizontal="center" wrapText="1"/>
    </xf>
    <xf numFmtId="0" fontId="51" fillId="0" borderId="4" xfId="0" applyFont="1" applyBorder="1" applyAlignment="1">
      <alignment horizontal="left" vertical="center" wrapText="1"/>
    </xf>
    <xf numFmtId="164" fontId="36" fillId="0" borderId="4" xfId="0" applyNumberFormat="1" applyFont="1" applyBorder="1" applyAlignment="1">
      <alignment horizontal="left" wrapText="1"/>
    </xf>
    <xf numFmtId="0" fontId="36" fillId="4" borderId="4" xfId="0" applyFont="1" applyFill="1" applyBorder="1" applyAlignment="1">
      <alignment horizontal="left"/>
    </xf>
    <xf numFmtId="0" fontId="36" fillId="0" borderId="4" xfId="0" applyFont="1" applyBorder="1" applyAlignment="1">
      <alignment horizontal="left" wrapText="1"/>
    </xf>
    <xf numFmtId="0" fontId="36" fillId="0" borderId="4" xfId="0" applyFont="1" applyBorder="1" applyAlignment="1">
      <alignment horizontal="left" vertical="top" wrapText="1"/>
    </xf>
    <xf numFmtId="0" fontId="33" fillId="0" borderId="4" xfId="0" applyFont="1" applyBorder="1" applyAlignment="1">
      <alignment horizontal="left" vertical="top" wrapText="1"/>
    </xf>
    <xf numFmtId="0" fontId="47" fillId="0" borderId="4" xfId="0" applyFont="1" applyBorder="1" applyAlignment="1">
      <alignment horizontal="left" vertical="center" wrapText="1"/>
    </xf>
    <xf numFmtId="165" fontId="36" fillId="0" borderId="4" xfId="0" applyNumberFormat="1" applyFont="1" applyBorder="1" applyAlignment="1">
      <alignment horizontal="left" vertical="top" wrapText="1"/>
    </xf>
    <xf numFmtId="0" fontId="52" fillId="0" borderId="4" xfId="0" applyFont="1" applyBorder="1" applyAlignment="1">
      <alignment horizontal="left" vertical="center" wrapText="1"/>
    </xf>
    <xf numFmtId="0" fontId="53" fillId="0" borderId="4" xfId="0" applyFont="1" applyBorder="1" applyAlignment="1">
      <alignment horizontal="left" vertical="top"/>
    </xf>
    <xf numFmtId="0" fontId="53" fillId="0" borderId="4" xfId="0" applyFont="1" applyBorder="1" applyAlignment="1">
      <alignment horizontal="left" vertical="center" wrapText="1"/>
    </xf>
    <xf numFmtId="0" fontId="53" fillId="0" borderId="4" xfId="0" applyFont="1" applyBorder="1" applyAlignment="1">
      <alignment horizontal="left" vertical="top" wrapText="1"/>
    </xf>
    <xf numFmtId="0" fontId="53" fillId="0" borderId="4" xfId="0" applyFont="1" applyBorder="1" applyAlignment="1">
      <alignment horizontal="left" vertical="center" wrapText="1"/>
    </xf>
    <xf numFmtId="0" fontId="36" fillId="0" borderId="6" xfId="0" applyFont="1" applyBorder="1" applyAlignment="1">
      <alignment vertical="center" wrapText="1"/>
    </xf>
    <xf numFmtId="0" fontId="27" fillId="0" borderId="4" xfId="0" applyFont="1" applyBorder="1" applyAlignment="1">
      <alignment horizontal="left" vertical="top"/>
    </xf>
    <xf numFmtId="165" fontId="53" fillId="0" borderId="4" xfId="0" applyNumberFormat="1" applyFont="1" applyBorder="1" applyAlignment="1">
      <alignment horizontal="left" vertical="top"/>
    </xf>
    <xf numFmtId="0" fontId="36" fillId="0" borderId="6" xfId="0" applyFont="1" applyBorder="1" applyAlignment="1">
      <alignment horizontal="center" vertical="center" wrapText="1"/>
    </xf>
    <xf numFmtId="164" fontId="36" fillId="2" borderId="6" xfId="0" applyNumberFormat="1" applyFont="1" applyFill="1" applyBorder="1" applyAlignment="1">
      <alignment vertical="center" wrapText="1"/>
    </xf>
    <xf numFmtId="164" fontId="36" fillId="0" borderId="6" xfId="0" applyNumberFormat="1" applyFont="1" applyBorder="1" applyAlignment="1">
      <alignment vertical="center" wrapText="1"/>
    </xf>
    <xf numFmtId="164" fontId="36" fillId="0" borderId="6" xfId="0" applyNumberFormat="1" applyFont="1" applyBorder="1" applyAlignment="1">
      <alignment horizontal="center" vertical="center" wrapText="1"/>
    </xf>
    <xf numFmtId="164" fontId="44" fillId="0" borderId="6" xfId="0" applyNumberFormat="1" applyFont="1" applyBorder="1" applyAlignment="1">
      <alignment horizontal="left" vertical="center"/>
    </xf>
    <xf numFmtId="164" fontId="36" fillId="0" borderId="7" xfId="0" applyNumberFormat="1" applyFont="1" applyBorder="1"/>
    <xf numFmtId="164" fontId="36" fillId="0" borderId="8" xfId="0" applyNumberFormat="1" applyFont="1" applyBorder="1" applyAlignment="1">
      <alignment horizontal="center" vertical="center" wrapText="1"/>
    </xf>
    <xf numFmtId="0" fontId="29" fillId="0" borderId="4" xfId="0" applyFont="1" applyBorder="1"/>
    <xf numFmtId="0" fontId="36" fillId="0" borderId="2" xfId="0" applyFont="1" applyBorder="1" applyAlignment="1">
      <alignment vertical="center" wrapText="1"/>
    </xf>
    <xf numFmtId="0" fontId="27" fillId="0" borderId="2" xfId="0" applyFont="1" applyBorder="1" applyAlignment="1">
      <alignment horizontal="left"/>
    </xf>
    <xf numFmtId="0" fontId="36" fillId="0" borderId="2" xfId="0" applyFont="1" applyBorder="1" applyAlignment="1">
      <alignment horizontal="center" vertical="center" wrapText="1"/>
    </xf>
    <xf numFmtId="164" fontId="36" fillId="2" borderId="2" xfId="0" applyNumberFormat="1" applyFont="1" applyFill="1" applyBorder="1" applyAlignment="1">
      <alignment vertical="center" wrapText="1"/>
    </xf>
    <xf numFmtId="164" fontId="36" fillId="0" borderId="2" xfId="0" applyNumberFormat="1" applyFont="1" applyBorder="1" applyAlignment="1">
      <alignment vertical="center" wrapText="1"/>
    </xf>
    <xf numFmtId="164" fontId="36" fillId="0" borderId="2" xfId="0" applyNumberFormat="1" applyFont="1" applyBorder="1" applyAlignment="1">
      <alignment horizontal="center" vertical="center" wrapText="1"/>
    </xf>
    <xf numFmtId="164" fontId="36" fillId="0" borderId="9" xfId="0" applyNumberFormat="1" applyFont="1" applyBorder="1" applyAlignment="1">
      <alignment horizontal="center" vertical="center" wrapText="1"/>
    </xf>
    <xf numFmtId="0" fontId="29" fillId="0" borderId="2" xfId="0" applyFont="1" applyBorder="1"/>
    <xf numFmtId="164" fontId="36" fillId="0" borderId="2" xfId="0" applyNumberFormat="1" applyFont="1" applyBorder="1" applyAlignment="1">
      <alignment wrapText="1"/>
    </xf>
    <xf numFmtId="0" fontId="27" fillId="3" borderId="4" xfId="0" applyFont="1" applyFill="1" applyBorder="1"/>
    <xf numFmtId="0" fontId="27" fillId="0" borderId="4" xfId="0" applyFont="1" applyBorder="1" applyAlignment="1">
      <alignment horizontal="left"/>
    </xf>
    <xf numFmtId="0" fontId="36" fillId="3" borderId="4" xfId="0" quotePrefix="1" applyFont="1" applyFill="1" applyBorder="1"/>
    <xf numFmtId="165" fontId="36" fillId="3" borderId="4" xfId="0" applyNumberFormat="1" applyFont="1" applyFill="1" applyBorder="1" applyAlignment="1">
      <alignment horizontal="center"/>
    </xf>
    <xf numFmtId="0" fontId="36" fillId="3" borderId="4" xfId="0" applyFont="1" applyFill="1" applyBorder="1" applyAlignment="1">
      <alignment horizontal="center"/>
    </xf>
    <xf numFmtId="164" fontId="44" fillId="0" borderId="6" xfId="0" applyNumberFormat="1" applyFont="1" applyBorder="1" applyAlignment="1">
      <alignment vertical="center"/>
    </xf>
    <xf numFmtId="0" fontId="27" fillId="3" borderId="4" xfId="0" applyFont="1" applyFill="1" applyBorder="1" applyAlignment="1">
      <alignment vertical="center"/>
    </xf>
    <xf numFmtId="0" fontId="36" fillId="3" borderId="4" xfId="0" applyFont="1" applyFill="1" applyBorder="1"/>
    <xf numFmtId="0" fontId="38" fillId="3" borderId="4" xfId="0" applyFont="1" applyFill="1" applyBorder="1" applyAlignment="1">
      <alignment horizontal="left"/>
    </xf>
    <xf numFmtId="0" fontId="44" fillId="0" borderId="0" xfId="0" applyFont="1" applyAlignment="1">
      <alignment horizontal="left"/>
    </xf>
    <xf numFmtId="164" fontId="36" fillId="3" borderId="6" xfId="0" applyNumberFormat="1" applyFont="1" applyFill="1" applyBorder="1" applyAlignment="1">
      <alignment horizontal="left" vertical="center"/>
    </xf>
    <xf numFmtId="0" fontId="38" fillId="0" borderId="6" xfId="0" applyFont="1" applyBorder="1" applyAlignment="1">
      <alignment horizontal="left"/>
    </xf>
    <xf numFmtId="0" fontId="36" fillId="0" borderId="6" xfId="0" applyFont="1" applyBorder="1" applyAlignment="1">
      <alignment horizontal="left"/>
    </xf>
    <xf numFmtId="0" fontId="38" fillId="3" borderId="6" xfId="0" applyFont="1" applyFill="1" applyBorder="1" applyAlignment="1">
      <alignment horizontal="left"/>
    </xf>
    <xf numFmtId="164" fontId="36" fillId="3" borderId="6" xfId="0" applyNumberFormat="1" applyFont="1" applyFill="1" applyBorder="1" applyAlignment="1">
      <alignment horizontal="left" vertical="center"/>
    </xf>
    <xf numFmtId="0" fontId="27" fillId="0" borderId="4" xfId="0" applyFont="1" applyBorder="1" applyAlignment="1">
      <alignment horizontal="left" vertical="center" wrapText="1"/>
    </xf>
    <xf numFmtId="0" fontId="54" fillId="0" borderId="4" xfId="0" applyFont="1" applyBorder="1" applyAlignment="1">
      <alignment horizontal="left" vertical="center" wrapText="1"/>
    </xf>
    <xf numFmtId="165" fontId="36" fillId="3" borderId="4" xfId="0" applyNumberFormat="1" applyFont="1" applyFill="1" applyBorder="1" applyAlignment="1">
      <alignment horizontal="center" vertical="center" wrapText="1"/>
    </xf>
    <xf numFmtId="164" fontId="36" fillId="0" borderId="7" xfId="0" applyNumberFormat="1" applyFont="1" applyBorder="1" applyAlignment="1">
      <alignment vertical="center" wrapText="1"/>
    </xf>
    <xf numFmtId="0" fontId="0" fillId="0" borderId="0" xfId="0" applyFont="1" applyAlignment="1">
      <alignment vertical="center" wrapText="1"/>
    </xf>
    <xf numFmtId="164" fontId="36" fillId="3" borderId="6" xfId="0" applyNumberFormat="1" applyFont="1" applyFill="1" applyBorder="1" applyAlignment="1">
      <alignment horizontal="left" vertical="center" wrapText="1"/>
    </xf>
    <xf numFmtId="0" fontId="29" fillId="0" borderId="4" xfId="0" applyFont="1" applyBorder="1" applyAlignment="1">
      <alignment vertical="center" wrapText="1"/>
    </xf>
    <xf numFmtId="0" fontId="36" fillId="0" borderId="0" xfId="0" applyFont="1" applyAlignment="1">
      <alignment vertical="center" wrapText="1"/>
    </xf>
    <xf numFmtId="164" fontId="36" fillId="3" borderId="6" xfId="0" applyNumberFormat="1" applyFont="1" applyFill="1" applyBorder="1" applyAlignment="1">
      <alignment vertical="center"/>
    </xf>
    <xf numFmtId="0" fontId="27" fillId="8" borderId="4" xfId="0" applyFont="1" applyFill="1" applyBorder="1" applyAlignment="1">
      <alignment horizontal="left"/>
    </xf>
    <xf numFmtId="0" fontId="53" fillId="0" borderId="4" xfId="0" applyFont="1" applyBorder="1" applyAlignment="1">
      <alignment horizontal="left"/>
    </xf>
    <xf numFmtId="164" fontId="36" fillId="4" borderId="6" xfId="0" applyNumberFormat="1" applyFont="1" applyFill="1" applyBorder="1" applyAlignment="1">
      <alignment horizontal="left" vertical="center"/>
    </xf>
    <xf numFmtId="0" fontId="53" fillId="8" borderId="6" xfId="0" applyFont="1" applyFill="1" applyBorder="1" applyAlignment="1">
      <alignment horizontal="left"/>
    </xf>
    <xf numFmtId="0" fontId="53" fillId="3" borderId="6" xfId="0" applyFont="1" applyFill="1" applyBorder="1" applyAlignment="1">
      <alignment horizontal="left"/>
    </xf>
    <xf numFmtId="0" fontId="53" fillId="3" borderId="8" xfId="0" applyFont="1" applyFill="1" applyBorder="1" applyAlignment="1">
      <alignment horizontal="left"/>
    </xf>
    <xf numFmtId="0" fontId="53" fillId="3" borderId="6" xfId="0" applyFont="1" applyFill="1" applyBorder="1" applyAlignment="1">
      <alignment horizontal="left" vertical="center" wrapText="1"/>
    </xf>
    <xf numFmtId="0" fontId="53" fillId="3" borderId="8" xfId="0" applyFont="1" applyFill="1" applyBorder="1" applyAlignment="1">
      <alignment horizontal="left" vertical="center"/>
    </xf>
    <xf numFmtId="0" fontId="48" fillId="3" borderId="4" xfId="0" applyFont="1" applyFill="1" applyBorder="1" applyAlignment="1">
      <alignment horizontal="left" vertical="center" wrapText="1"/>
    </xf>
    <xf numFmtId="0" fontId="53" fillId="3" borderId="7" xfId="0" applyFont="1" applyFill="1" applyBorder="1" applyAlignment="1">
      <alignment horizontal="left"/>
    </xf>
    <xf numFmtId="0" fontId="53" fillId="3" borderId="10" xfId="0" applyFont="1" applyFill="1" applyBorder="1" applyAlignment="1">
      <alignment horizontal="left"/>
    </xf>
    <xf numFmtId="0" fontId="48" fillId="3" borderId="9" xfId="0" applyFont="1" applyFill="1" applyBorder="1" applyAlignment="1">
      <alignment horizontal="left" wrapText="1"/>
    </xf>
    <xf numFmtId="164" fontId="55" fillId="4" borderId="6" xfId="0" applyNumberFormat="1" applyFont="1" applyFill="1" applyBorder="1" applyAlignment="1">
      <alignment horizontal="left" vertical="center"/>
    </xf>
    <xf numFmtId="0" fontId="53" fillId="3" borderId="4" xfId="0" applyFont="1" applyFill="1" applyBorder="1" applyAlignment="1">
      <alignment horizontal="left"/>
    </xf>
    <xf numFmtId="0" fontId="53" fillId="3" borderId="4" xfId="0" applyFont="1" applyFill="1" applyBorder="1" applyAlignment="1">
      <alignment horizontal="left"/>
    </xf>
    <xf numFmtId="164" fontId="55" fillId="4" borderId="6" xfId="0" applyNumberFormat="1" applyFont="1" applyFill="1" applyBorder="1" applyAlignment="1">
      <alignment vertical="center"/>
    </xf>
    <xf numFmtId="0" fontId="56" fillId="0" borderId="7" xfId="0" applyFont="1" applyBorder="1" applyAlignment="1">
      <alignment horizontal="left"/>
    </xf>
    <xf numFmtId="164" fontId="36" fillId="3" borderId="4" xfId="0" applyNumberFormat="1" applyFont="1" applyFill="1" applyBorder="1" applyAlignment="1">
      <alignment horizontal="left"/>
    </xf>
    <xf numFmtId="0" fontId="42" fillId="3" borderId="4" xfId="0" applyFont="1" applyFill="1" applyBorder="1" applyAlignment="1">
      <alignment horizontal="left"/>
    </xf>
    <xf numFmtId="164" fontId="36" fillId="3" borderId="6" xfId="0" applyNumberFormat="1" applyFont="1" applyFill="1" applyBorder="1" applyAlignment="1">
      <alignment horizontal="left"/>
    </xf>
    <xf numFmtId="0" fontId="53" fillId="3" borderId="3" xfId="0" applyFont="1" applyFill="1" applyBorder="1" applyAlignment="1">
      <alignment horizontal="left"/>
    </xf>
    <xf numFmtId="0" fontId="48" fillId="3" borderId="3" xfId="0" applyFont="1" applyFill="1" applyBorder="1" applyAlignment="1">
      <alignment horizontal="left"/>
    </xf>
    <xf numFmtId="164" fontId="36" fillId="4" borderId="6" xfId="0" applyNumberFormat="1" applyFont="1" applyFill="1" applyBorder="1" applyAlignment="1">
      <alignment horizontal="left"/>
    </xf>
    <xf numFmtId="165" fontId="36" fillId="0" borderId="0" xfId="0" applyNumberFormat="1" applyFont="1" applyAlignment="1">
      <alignment horizontal="center" vertical="center" wrapText="1"/>
    </xf>
    <xf numFmtId="0" fontId="36" fillId="0" borderId="0" xfId="0" applyFont="1" applyAlignment="1">
      <alignment horizontal="center" vertical="center" wrapText="1"/>
    </xf>
    <xf numFmtId="164" fontId="36" fillId="0" borderId="0" xfId="0" applyNumberFormat="1" applyFont="1" applyAlignment="1">
      <alignment vertical="center" wrapText="1"/>
    </xf>
    <xf numFmtId="164" fontId="36" fillId="0" borderId="0" xfId="0" applyNumberFormat="1" applyFont="1" applyAlignment="1">
      <alignment horizontal="center" vertical="center" wrapText="1"/>
    </xf>
    <xf numFmtId="164" fontId="36" fillId="2" borderId="0" xfId="0" applyNumberFormat="1" applyFont="1" applyFill="1" applyBorder="1" applyAlignment="1">
      <alignment vertical="center" wrapText="1"/>
    </xf>
    <xf numFmtId="164" fontId="37" fillId="0" borderId="0" xfId="0" applyNumberFormat="1" applyFont="1" applyAlignment="1">
      <alignment vertical="center" wrapText="1"/>
    </xf>
    <xf numFmtId="164" fontId="36" fillId="10" borderId="0" xfId="0" applyNumberFormat="1" applyFont="1" applyFill="1" applyBorder="1" applyAlignment="1">
      <alignment horizontal="center" vertical="center" wrapText="1"/>
    </xf>
    <xf numFmtId="164" fontId="29" fillId="0" borderId="0" xfId="0" applyNumberFormat="1" applyFont="1" applyAlignment="1">
      <alignment vertical="center" wrapText="1"/>
    </xf>
    <xf numFmtId="0" fontId="31" fillId="0" borderId="0" xfId="0" applyFont="1" applyAlignment="1">
      <alignment vertical="center"/>
    </xf>
    <xf numFmtId="0" fontId="31" fillId="0" borderId="0" xfId="0" applyFont="1" applyAlignment="1">
      <alignment vertical="center" wrapText="1"/>
    </xf>
    <xf numFmtId="164" fontId="31" fillId="0" borderId="0" xfId="0" applyNumberFormat="1" applyFont="1" applyAlignment="1">
      <alignment vertical="center" wrapText="1"/>
    </xf>
    <xf numFmtId="0" fontId="36" fillId="0" borderId="0" xfId="0" applyFont="1" applyAlignment="1">
      <alignment horizontal="center" vertical="center"/>
    </xf>
    <xf numFmtId="43" fontId="36" fillId="0" borderId="0" xfId="0" applyNumberFormat="1" applyFont="1" applyAlignment="1">
      <alignment horizontal="center" vertical="center" wrapText="1"/>
    </xf>
    <xf numFmtId="164" fontId="36" fillId="0" borderId="0" xfId="0" applyNumberFormat="1" applyFont="1" applyAlignment="1">
      <alignment vertical="center"/>
    </xf>
    <xf numFmtId="0" fontId="37" fillId="0" borderId="0" xfId="0" applyFont="1" applyAlignment="1">
      <alignment horizontal="center" vertical="center"/>
    </xf>
    <xf numFmtId="0" fontId="36" fillId="0" borderId="0" xfId="0" applyFont="1" applyAlignment="1">
      <alignment vertical="center"/>
    </xf>
    <xf numFmtId="0" fontId="30" fillId="0" borderId="2" xfId="0" applyFont="1" applyBorder="1" applyAlignment="1">
      <alignment horizontal="center" vertical="center"/>
    </xf>
    <xf numFmtId="164" fontId="30" fillId="0" borderId="2" xfId="0" applyNumberFormat="1" applyFont="1" applyBorder="1" applyAlignment="1">
      <alignment horizontal="center" vertical="center" wrapText="1"/>
    </xf>
    <xf numFmtId="0" fontId="57" fillId="0" borderId="4" xfId="0" applyFont="1" applyBorder="1" applyAlignment="1">
      <alignment horizontal="center" vertical="center"/>
    </xf>
    <xf numFmtId="164" fontId="37" fillId="0" borderId="3" xfId="0" applyNumberFormat="1" applyFont="1" applyBorder="1" applyAlignment="1">
      <alignment horizontal="center" vertical="center" wrapText="1"/>
    </xf>
    <xf numFmtId="164" fontId="33" fillId="0" borderId="4" xfId="0" applyNumberFormat="1" applyFont="1" applyBorder="1" applyAlignment="1">
      <alignment horizontal="center" vertical="center" wrapText="1"/>
    </xf>
    <xf numFmtId="0" fontId="58" fillId="0" borderId="0" xfId="0" applyFont="1" applyAlignment="1">
      <alignment vertical="center"/>
    </xf>
    <xf numFmtId="0" fontId="30" fillId="0" borderId="6" xfId="0" applyFont="1" applyBorder="1" applyAlignment="1">
      <alignment horizontal="center" vertical="center"/>
    </xf>
    <xf numFmtId="0" fontId="30" fillId="0" borderId="6" xfId="0" applyFont="1" applyBorder="1" applyAlignment="1">
      <alignment horizontal="center" vertical="center" wrapText="1"/>
    </xf>
    <xf numFmtId="0" fontId="59" fillId="0" borderId="4" xfId="0" applyFont="1" applyBorder="1" applyAlignment="1">
      <alignment horizontal="center" vertical="center" wrapText="1"/>
    </xf>
    <xf numFmtId="43" fontId="30" fillId="0" borderId="4" xfId="0" applyNumberFormat="1" applyFont="1" applyBorder="1" applyAlignment="1">
      <alignment horizontal="center" vertical="center" wrapText="1"/>
    </xf>
    <xf numFmtId="43" fontId="35" fillId="0" borderId="4" xfId="0" applyNumberFormat="1" applyFont="1" applyBorder="1" applyAlignment="1">
      <alignment horizontal="center" vertical="center" wrapText="1"/>
    </xf>
    <xf numFmtId="164" fontId="30" fillId="0" borderId="6" xfId="0" applyNumberFormat="1" applyFont="1" applyBorder="1" applyAlignment="1">
      <alignment horizontal="center" vertical="center" wrapText="1"/>
    </xf>
    <xf numFmtId="49" fontId="30" fillId="0" borderId="4" xfId="0" applyNumberFormat="1" applyFont="1" applyBorder="1" applyAlignment="1">
      <alignment horizontal="left" vertical="center" wrapText="1"/>
    </xf>
    <xf numFmtId="164" fontId="30" fillId="0" borderId="4" xfId="0" applyNumberFormat="1" applyFont="1" applyBorder="1" applyAlignment="1">
      <alignment horizontal="left" vertical="center" wrapText="1"/>
    </xf>
    <xf numFmtId="164" fontId="60" fillId="0" borderId="4" xfId="0" applyNumberFormat="1" applyFont="1" applyBorder="1" applyAlignment="1">
      <alignment horizontal="center" vertical="center" wrapText="1"/>
    </xf>
    <xf numFmtId="0" fontId="30" fillId="4" borderId="7" xfId="0" applyFont="1" applyFill="1" applyBorder="1" applyAlignment="1">
      <alignment horizontal="center" vertical="center" wrapText="1"/>
    </xf>
    <xf numFmtId="0" fontId="30" fillId="4" borderId="7" xfId="0" applyFont="1" applyFill="1" applyBorder="1" applyAlignment="1">
      <alignment horizontal="center" vertical="center"/>
    </xf>
    <xf numFmtId="164" fontId="30" fillId="4" borderId="7" xfId="0" applyNumberFormat="1" applyFont="1" applyFill="1" applyBorder="1" applyAlignment="1">
      <alignment horizontal="center" vertical="center" wrapText="1"/>
    </xf>
    <xf numFmtId="0" fontId="29" fillId="0" borderId="0" xfId="0" applyFont="1" applyAlignment="1">
      <alignment wrapText="1"/>
    </xf>
    <xf numFmtId="0" fontId="36" fillId="11" borderId="0" xfId="0" applyFont="1" applyFill="1" applyBorder="1" applyAlignment="1">
      <alignment vertical="center" wrapText="1"/>
    </xf>
    <xf numFmtId="164" fontId="33" fillId="0" borderId="4" xfId="0" applyNumberFormat="1" applyFont="1" applyBorder="1" applyAlignment="1">
      <alignment horizontal="center" vertical="center" wrapText="1"/>
    </xf>
    <xf numFmtId="0" fontId="27" fillId="11" borderId="0" xfId="0" applyFont="1" applyFill="1" applyBorder="1" applyAlignment="1">
      <alignment vertical="center" wrapText="1"/>
    </xf>
    <xf numFmtId="0" fontId="27" fillId="11" borderId="0" xfId="0" applyFont="1" applyFill="1" applyBorder="1" applyAlignment="1">
      <alignment horizontal="center" vertical="center" wrapText="1"/>
    </xf>
    <xf numFmtId="164" fontId="27" fillId="11" borderId="0" xfId="0" applyNumberFormat="1" applyFont="1" applyFill="1" applyBorder="1" applyAlignment="1">
      <alignment vertical="center" wrapText="1"/>
    </xf>
    <xf numFmtId="0" fontId="33" fillId="11" borderId="0" xfId="0" applyFont="1" applyFill="1" applyBorder="1" applyAlignment="1">
      <alignment horizontal="center" vertical="center" wrapText="1"/>
    </xf>
    <xf numFmtId="0" fontId="37" fillId="11" borderId="0" xfId="0" applyFont="1" applyFill="1" applyBorder="1" applyAlignment="1">
      <alignment horizontal="center" vertical="center" wrapText="1"/>
    </xf>
    <xf numFmtId="164" fontId="36" fillId="11" borderId="0" xfId="0" applyNumberFormat="1" applyFont="1" applyFill="1" applyBorder="1" applyAlignment="1">
      <alignment vertical="center" wrapText="1"/>
    </xf>
    <xf numFmtId="0" fontId="27" fillId="11" borderId="0" xfId="0" applyFont="1" applyFill="1" applyBorder="1" applyAlignment="1">
      <alignment vertical="center" wrapText="1"/>
    </xf>
    <xf numFmtId="0" fontId="27" fillId="11" borderId="0" xfId="0" applyFont="1" applyFill="1" applyBorder="1" applyAlignment="1">
      <alignment horizontal="center" vertical="center" wrapText="1"/>
    </xf>
    <xf numFmtId="164" fontId="27" fillId="11" borderId="0" xfId="0" applyNumberFormat="1" applyFont="1" applyFill="1" applyBorder="1" applyAlignment="1">
      <alignment vertical="center" wrapText="1"/>
    </xf>
    <xf numFmtId="0" fontId="33" fillId="11" borderId="0" xfId="0" applyFont="1" applyFill="1" applyBorder="1" applyAlignment="1">
      <alignment horizontal="center" vertical="center" wrapText="1"/>
    </xf>
    <xf numFmtId="0" fontId="37" fillId="11" borderId="0" xfId="0" applyFont="1" applyFill="1" applyBorder="1" applyAlignment="1">
      <alignment horizontal="center" vertical="center" wrapText="1"/>
    </xf>
    <xf numFmtId="0" fontId="36" fillId="11" borderId="0" xfId="0" applyFont="1" applyFill="1" applyBorder="1" applyAlignment="1">
      <alignment vertical="center" wrapText="1"/>
    </xf>
    <xf numFmtId="164" fontId="37" fillId="11" borderId="0" xfId="0" applyNumberFormat="1" applyFont="1" applyFill="1" applyBorder="1" applyAlignment="1">
      <alignment vertical="center" wrapText="1"/>
    </xf>
    <xf numFmtId="0" fontId="61" fillId="0" borderId="0" xfId="0" applyFont="1" applyAlignment="1">
      <alignment vertical="center"/>
    </xf>
    <xf numFmtId="0" fontId="61"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6" fillId="12" borderId="4" xfId="0" applyFont="1" applyFill="1" applyBorder="1" applyAlignment="1">
      <alignment vertical="center" wrapText="1"/>
    </xf>
    <xf numFmtId="0" fontId="36" fillId="12" borderId="4" xfId="0" applyFont="1" applyFill="1" applyBorder="1" applyAlignment="1">
      <alignment horizontal="center" vertical="center" wrapText="1"/>
    </xf>
    <xf numFmtId="0" fontId="36" fillId="12" borderId="4" xfId="0" applyFont="1" applyFill="1" applyBorder="1" applyAlignment="1">
      <alignment horizontal="left" wrapText="1"/>
    </xf>
    <xf numFmtId="0" fontId="36" fillId="12" borderId="4" xfId="0" applyFont="1" applyFill="1" applyBorder="1" applyAlignment="1">
      <alignment horizontal="left" vertical="center" wrapText="1"/>
    </xf>
    <xf numFmtId="0" fontId="62" fillId="12" borderId="4" xfId="0" applyFont="1" applyFill="1" applyBorder="1" applyAlignment="1">
      <alignment horizontal="left" wrapText="1"/>
    </xf>
    <xf numFmtId="0" fontId="40" fillId="12" borderId="4" xfId="0" applyFont="1" applyFill="1" applyBorder="1" applyAlignment="1">
      <alignment horizontal="left" wrapText="1"/>
    </xf>
    <xf numFmtId="165" fontId="36" fillId="12" borderId="4" xfId="0" applyNumberFormat="1" applyFont="1" applyFill="1" applyBorder="1" applyAlignment="1">
      <alignment horizontal="center" vertical="center" wrapText="1"/>
    </xf>
    <xf numFmtId="0" fontId="36" fillId="12" borderId="4" xfId="0" applyFont="1" applyFill="1" applyBorder="1" applyAlignment="1">
      <alignment horizontal="center" wrapText="1"/>
    </xf>
    <xf numFmtId="164" fontId="41" fillId="13" borderId="4" xfId="0" applyNumberFormat="1" applyFont="1" applyFill="1" applyBorder="1" applyAlignment="1">
      <alignment vertical="center" wrapText="1"/>
    </xf>
    <xf numFmtId="164" fontId="36" fillId="13" borderId="4" xfId="0" applyNumberFormat="1" applyFont="1" applyFill="1" applyBorder="1" applyAlignment="1">
      <alignment vertical="center" wrapText="1"/>
    </xf>
    <xf numFmtId="164" fontId="36" fillId="12" borderId="4" xfId="0" applyNumberFormat="1" applyFont="1" applyFill="1" applyBorder="1" applyAlignment="1">
      <alignment vertical="center" wrapText="1"/>
    </xf>
    <xf numFmtId="0" fontId="63" fillId="0" borderId="4" xfId="0" applyFont="1" applyBorder="1" applyAlignment="1">
      <alignment horizontal="center" vertical="center" wrapText="1"/>
    </xf>
    <xf numFmtId="0" fontId="64" fillId="0" borderId="4" xfId="0" applyFont="1" applyBorder="1" applyAlignment="1">
      <alignment horizontal="center" vertical="center" wrapText="1"/>
    </xf>
    <xf numFmtId="165" fontId="63" fillId="0" borderId="4" xfId="0" applyNumberFormat="1" applyFont="1" applyBorder="1" applyAlignment="1">
      <alignment horizontal="center" vertical="center" wrapText="1"/>
    </xf>
    <xf numFmtId="165" fontId="64" fillId="0" borderId="4" xfId="0" applyNumberFormat="1" applyFont="1" applyBorder="1" applyAlignment="1">
      <alignment horizontal="center" vertical="center" wrapText="1"/>
    </xf>
    <xf numFmtId="49" fontId="63" fillId="2" borderId="4" xfId="0" applyNumberFormat="1" applyFont="1" applyFill="1" applyBorder="1" applyAlignment="1">
      <alignment horizontal="center" vertical="center" wrapText="1"/>
    </xf>
    <xf numFmtId="164" fontId="63" fillId="2" borderId="4" xfId="0" applyNumberFormat="1" applyFont="1" applyFill="1" applyBorder="1" applyAlignment="1">
      <alignment horizontal="center" vertical="center" wrapText="1"/>
    </xf>
    <xf numFmtId="164" fontId="64" fillId="0" borderId="4" xfId="0" applyNumberFormat="1" applyFont="1" applyBorder="1" applyAlignment="1">
      <alignment horizontal="center" vertical="center" wrapText="1"/>
    </xf>
    <xf numFmtId="164" fontId="63" fillId="0" borderId="4" xfId="0" applyNumberFormat="1" applyFont="1" applyBorder="1" applyAlignment="1">
      <alignment horizontal="center" vertical="center" wrapText="1"/>
    </xf>
    <xf numFmtId="0" fontId="29" fillId="0" borderId="0" xfId="0" applyFont="1"/>
    <xf numFmtId="0" fontId="0" fillId="0" borderId="0" xfId="0" applyFont="1" applyAlignment="1"/>
    <xf numFmtId="0" fontId="36" fillId="0" borderId="0" xfId="0" applyFont="1" applyAlignment="1">
      <alignment wrapText="1"/>
    </xf>
    <xf numFmtId="0" fontId="36" fillId="0" borderId="0" xfId="0" applyFont="1" applyAlignment="1">
      <alignment vertical="center" wrapText="1"/>
    </xf>
    <xf numFmtId="164" fontId="36" fillId="12" borderId="4" xfId="0" applyNumberFormat="1" applyFont="1" applyFill="1" applyBorder="1" applyAlignment="1">
      <alignment horizontal="center" vertical="center" wrapText="1"/>
    </xf>
    <xf numFmtId="164" fontId="37" fillId="12" borderId="4" xfId="0" applyNumberFormat="1" applyFont="1" applyFill="1" applyBorder="1" applyAlignment="1">
      <alignment vertical="center" wrapText="1"/>
    </xf>
    <xf numFmtId="164" fontId="36" fillId="12" borderId="6" xfId="0" applyNumberFormat="1" applyFont="1" applyFill="1" applyBorder="1"/>
    <xf numFmtId="164" fontId="38" fillId="14" borderId="6" xfId="0" applyNumberFormat="1" applyFont="1" applyFill="1" applyBorder="1" applyAlignment="1">
      <alignment horizontal="left"/>
    </xf>
    <xf numFmtId="164" fontId="36" fillId="12" borderId="3" xfId="0" applyNumberFormat="1" applyFont="1" applyFill="1" applyBorder="1" applyAlignment="1">
      <alignment vertical="center" wrapText="1"/>
    </xf>
    <xf numFmtId="164" fontId="36" fillId="12" borderId="4" xfId="0" applyNumberFormat="1" applyFont="1" applyFill="1" applyBorder="1" applyAlignment="1">
      <alignment wrapText="1"/>
    </xf>
    <xf numFmtId="0" fontId="36" fillId="12" borderId="4" xfId="0" applyFont="1" applyFill="1" applyBorder="1" applyAlignment="1">
      <alignment wrapText="1"/>
    </xf>
    <xf numFmtId="0" fontId="36" fillId="0" borderId="4" xfId="0" applyFont="1" applyBorder="1" applyAlignment="1">
      <alignment vertical="center" wrapText="1"/>
    </xf>
    <xf numFmtId="0" fontId="36" fillId="0" borderId="4" xfId="0" applyFont="1" applyBorder="1" applyAlignment="1">
      <alignment wrapText="1"/>
    </xf>
    <xf numFmtId="0" fontId="33" fillId="0" borderId="0" xfId="0" applyFont="1" applyAlignment="1">
      <alignment wrapText="1"/>
    </xf>
    <xf numFmtId="0" fontId="4" fillId="0" borderId="4" xfId="0" applyFont="1" applyBorder="1" applyAlignment="1">
      <alignment vertical="center" wrapText="1"/>
    </xf>
    <xf numFmtId="0" fontId="36" fillId="0" borderId="4" xfId="0" applyFont="1" applyBorder="1" applyAlignment="1">
      <alignment horizontal="left" vertical="center" wrapText="1"/>
    </xf>
    <xf numFmtId="0" fontId="36" fillId="4" borderId="4" xfId="0" applyFont="1" applyFill="1" applyBorder="1" applyAlignment="1">
      <alignment vertical="center" wrapText="1"/>
    </xf>
    <xf numFmtId="0" fontId="36" fillId="0" borderId="4" xfId="0" quotePrefix="1" applyFont="1" applyBorder="1" applyAlignment="1">
      <alignment vertical="center" wrapText="1"/>
    </xf>
    <xf numFmtId="0" fontId="36" fillId="3" borderId="4" xfId="0" applyFont="1" applyFill="1" applyBorder="1" applyAlignment="1">
      <alignment wrapText="1"/>
    </xf>
    <xf numFmtId="0" fontId="65" fillId="0" borderId="4" xfId="0" applyFont="1" applyBorder="1" applyAlignment="1">
      <alignment horizontal="center" vertical="center" wrapText="1"/>
    </xf>
    <xf numFmtId="0" fontId="36" fillId="12" borderId="4" xfId="0" quotePrefix="1" applyFont="1" applyFill="1" applyBorder="1" applyAlignment="1">
      <alignment vertical="center" wrapText="1"/>
    </xf>
    <xf numFmtId="0" fontId="36" fillId="12" borderId="4" xfId="0" applyFont="1" applyFill="1" applyBorder="1" applyAlignment="1">
      <alignment vertical="center" wrapText="1"/>
    </xf>
    <xf numFmtId="0" fontId="33" fillId="0" borderId="3" xfId="0" applyFont="1" applyBorder="1" applyAlignment="1">
      <alignment horizontal="center" vertical="center" wrapText="1"/>
    </xf>
    <xf numFmtId="0" fontId="0" fillId="0" borderId="0" xfId="0" applyFont="1" applyAlignment="1"/>
    <xf numFmtId="0" fontId="36" fillId="0" borderId="4" xfId="0" applyFont="1" applyBorder="1" applyAlignment="1">
      <alignment horizontal="left" wrapText="1"/>
    </xf>
    <xf numFmtId="0" fontId="36" fillId="0" borderId="4" xfId="0" applyFont="1" applyFill="1" applyBorder="1" applyAlignment="1">
      <alignment vertical="center" wrapText="1"/>
    </xf>
    <xf numFmtId="0" fontId="38" fillId="0" borderId="4" xfId="0" applyFont="1" applyBorder="1" applyAlignment="1">
      <alignment horizontal="left" vertical="center" wrapText="1"/>
    </xf>
    <xf numFmtId="164" fontId="37" fillId="15" borderId="4" xfId="0" applyNumberFormat="1" applyFont="1" applyFill="1" applyBorder="1" applyAlignment="1">
      <alignment vertical="center" wrapText="1"/>
    </xf>
    <xf numFmtId="0" fontId="36" fillId="15" borderId="4" xfId="0" applyFont="1" applyFill="1" applyBorder="1" applyAlignment="1">
      <alignment vertical="center" wrapText="1"/>
    </xf>
    <xf numFmtId="0" fontId="36" fillId="15" borderId="4" xfId="0" quotePrefix="1" applyFont="1" applyFill="1" applyBorder="1" applyAlignment="1">
      <alignment vertical="center" wrapText="1"/>
    </xf>
    <xf numFmtId="0" fontId="36" fillId="15" borderId="4" xfId="0" applyFont="1" applyFill="1" applyBorder="1" applyAlignment="1">
      <alignment vertical="center" wrapText="1"/>
    </xf>
    <xf numFmtId="0" fontId="43" fillId="0" borderId="4" xfId="0" applyFont="1" applyFill="1" applyBorder="1" applyAlignment="1">
      <alignment horizontal="left" vertical="center" wrapText="1"/>
    </xf>
    <xf numFmtId="0" fontId="36" fillId="16" borderId="4" xfId="0" applyFont="1" applyFill="1" applyBorder="1" applyAlignment="1">
      <alignment vertical="center" wrapText="1"/>
    </xf>
    <xf numFmtId="0" fontId="36" fillId="16" borderId="4" xfId="0" applyFont="1" applyFill="1" applyBorder="1" applyAlignment="1">
      <alignment vertical="center" wrapText="1"/>
    </xf>
    <xf numFmtId="0" fontId="0" fillId="0" borderId="0" xfId="0" applyFont="1" applyAlignment="1">
      <alignment vertical="center"/>
    </xf>
    <xf numFmtId="164" fontId="43" fillId="8" borderId="4" xfId="0" applyNumberFormat="1" applyFont="1" applyFill="1" applyBorder="1" applyAlignment="1">
      <alignment horizontal="left" vertical="center"/>
    </xf>
    <xf numFmtId="0" fontId="0" fillId="0" borderId="0" xfId="0" applyFont="1" applyFill="1" applyAlignment="1"/>
    <xf numFmtId="0" fontId="36" fillId="0" borderId="4" xfId="0" applyFont="1" applyFill="1" applyBorder="1" applyAlignment="1">
      <alignment horizontal="center" vertical="center" wrapText="1"/>
    </xf>
    <xf numFmtId="0" fontId="36" fillId="0" borderId="4" xfId="0" applyFont="1" applyFill="1" applyBorder="1" applyAlignment="1">
      <alignment vertical="center" wrapText="1"/>
    </xf>
    <xf numFmtId="165" fontId="36" fillId="0" borderId="4" xfId="0" applyNumberFormat="1" applyFont="1" applyFill="1" applyBorder="1" applyAlignment="1">
      <alignment horizontal="center" vertical="center" wrapText="1"/>
    </xf>
    <xf numFmtId="164" fontId="36" fillId="0" borderId="4" xfId="0" applyNumberFormat="1" applyFont="1" applyFill="1" applyBorder="1" applyAlignment="1">
      <alignment vertical="center" wrapText="1"/>
    </xf>
    <xf numFmtId="164" fontId="36" fillId="0" borderId="4" xfId="0" applyNumberFormat="1" applyFont="1" applyFill="1" applyBorder="1" applyAlignment="1">
      <alignment horizontal="center" vertical="center" wrapText="1"/>
    </xf>
    <xf numFmtId="164" fontId="37" fillId="0" borderId="4" xfId="0" applyNumberFormat="1" applyFont="1" applyFill="1" applyBorder="1" applyAlignment="1">
      <alignment vertical="center" wrapText="1"/>
    </xf>
    <xf numFmtId="164" fontId="36" fillId="0" borderId="4" xfId="0" applyNumberFormat="1" applyFont="1" applyFill="1" applyBorder="1"/>
    <xf numFmtId="164" fontId="36" fillId="0" borderId="4" xfId="0" applyNumberFormat="1" applyFont="1" applyFill="1" applyBorder="1" applyAlignment="1">
      <alignment vertical="center"/>
    </xf>
    <xf numFmtId="164" fontId="38" fillId="0" borderId="4" xfId="0" applyNumberFormat="1" applyFont="1" applyFill="1" applyBorder="1"/>
    <xf numFmtId="164" fontId="36" fillId="0" borderId="3" xfId="0" applyNumberFormat="1" applyFont="1" applyFill="1" applyBorder="1" applyAlignment="1">
      <alignment vertical="center" wrapText="1"/>
    </xf>
    <xf numFmtId="164" fontId="36" fillId="0" borderId="4" xfId="0" applyNumberFormat="1" applyFont="1" applyFill="1" applyBorder="1" applyAlignment="1">
      <alignment wrapText="1"/>
    </xf>
    <xf numFmtId="0" fontId="36" fillId="0" borderId="4" xfId="0" applyFont="1" applyFill="1" applyBorder="1" applyAlignment="1">
      <alignment wrapText="1"/>
    </xf>
    <xf numFmtId="0" fontId="36" fillId="0" borderId="0" xfId="0" applyFont="1" applyFill="1" applyAlignment="1">
      <alignment wrapText="1"/>
    </xf>
    <xf numFmtId="0" fontId="36" fillId="0" borderId="0" xfId="0" applyFont="1" applyFill="1" applyAlignment="1">
      <alignment wrapText="1"/>
    </xf>
    <xf numFmtId="164" fontId="36" fillId="0" borderId="6" xfId="0" applyNumberFormat="1" applyFont="1" applyFill="1" applyBorder="1"/>
    <xf numFmtId="164" fontId="36" fillId="0" borderId="6" xfId="0" applyNumberFormat="1" applyFont="1" applyFill="1" applyBorder="1" applyAlignment="1">
      <alignment vertical="center"/>
    </xf>
    <xf numFmtId="164" fontId="38" fillId="0" borderId="6" xfId="0" applyNumberFormat="1" applyFont="1" applyFill="1" applyBorder="1"/>
    <xf numFmtId="0" fontId="36" fillId="0" borderId="4" xfId="0" quotePrefix="1" applyFont="1" applyFill="1" applyBorder="1" applyAlignment="1">
      <alignment vertical="center" wrapText="1"/>
    </xf>
    <xf numFmtId="164" fontId="36" fillId="0" borderId="6" xfId="0" applyNumberFormat="1" applyFont="1" applyFill="1" applyBorder="1" applyAlignment="1">
      <alignment horizontal="left"/>
    </xf>
    <xf numFmtId="164" fontId="36" fillId="0" borderId="6" xfId="0" applyNumberFormat="1" applyFont="1" applyFill="1" applyBorder="1" applyAlignment="1">
      <alignment horizontal="left" vertical="center"/>
    </xf>
    <xf numFmtId="164" fontId="39" fillId="0" borderId="6" xfId="0" applyNumberFormat="1" applyFont="1" applyFill="1" applyBorder="1" applyAlignment="1">
      <alignment horizontal="left" vertical="center"/>
    </xf>
    <xf numFmtId="164" fontId="36" fillId="0" borderId="4" xfId="0" applyNumberFormat="1" applyFont="1" applyFill="1" applyBorder="1" applyAlignment="1">
      <alignment horizontal="left" vertical="center" wrapText="1"/>
    </xf>
    <xf numFmtId="164" fontId="36" fillId="0" borderId="3" xfId="0" applyNumberFormat="1" applyFont="1" applyFill="1" applyBorder="1" applyAlignment="1">
      <alignment horizontal="left" vertical="center"/>
    </xf>
    <xf numFmtId="164" fontId="38" fillId="0" borderId="6" xfId="0" applyNumberFormat="1" applyFont="1" applyFill="1" applyBorder="1" applyAlignment="1">
      <alignment horizontal="left" vertical="center"/>
    </xf>
    <xf numFmtId="0" fontId="36" fillId="0" borderId="4" xfId="0" quotePrefix="1" applyFont="1" applyFill="1" applyBorder="1" applyAlignment="1">
      <alignment vertical="center" wrapText="1"/>
    </xf>
    <xf numFmtId="164" fontId="40" fillId="0" borderId="4" xfId="0" applyNumberFormat="1" applyFont="1" applyFill="1" applyBorder="1" applyAlignment="1">
      <alignment horizontal="left" vertical="center"/>
    </xf>
    <xf numFmtId="164" fontId="40" fillId="0" borderId="4" xfId="0" applyNumberFormat="1" applyFont="1" applyFill="1" applyBorder="1" applyAlignment="1">
      <alignment horizontal="left"/>
    </xf>
    <xf numFmtId="0" fontId="36" fillId="0" borderId="3" xfId="0" quotePrefix="1" applyFont="1" applyFill="1" applyBorder="1" applyAlignment="1">
      <alignment vertical="center" wrapText="1"/>
    </xf>
    <xf numFmtId="164" fontId="38" fillId="0" borderId="6" xfId="0" applyNumberFormat="1" applyFont="1" applyFill="1" applyBorder="1" applyAlignment="1">
      <alignment horizontal="left"/>
    </xf>
    <xf numFmtId="164" fontId="39" fillId="0" borderId="6" xfId="0" applyNumberFormat="1" applyFont="1" applyFill="1" applyBorder="1" applyAlignment="1">
      <alignment horizontal="left"/>
    </xf>
    <xf numFmtId="164" fontId="41" fillId="0" borderId="4" xfId="0" applyNumberFormat="1" applyFont="1" applyFill="1" applyBorder="1" applyAlignment="1">
      <alignment vertical="center" wrapText="1"/>
    </xf>
    <xf numFmtId="164" fontId="41" fillId="0" borderId="3" xfId="0" applyNumberFormat="1" applyFont="1" applyFill="1" applyBorder="1" applyAlignment="1">
      <alignment vertical="center" wrapText="1"/>
    </xf>
    <xf numFmtId="0" fontId="36" fillId="0" borderId="4" xfId="0" applyFont="1" applyFill="1" applyBorder="1" applyAlignment="1">
      <alignment horizontal="left" vertical="center" wrapText="1"/>
    </xf>
    <xf numFmtId="164" fontId="40" fillId="0" borderId="4" xfId="0" applyNumberFormat="1" applyFont="1" applyFill="1" applyBorder="1" applyAlignment="1">
      <alignment horizontal="left" vertical="top" wrapText="1"/>
    </xf>
    <xf numFmtId="0" fontId="40" fillId="0" borderId="4" xfId="0" applyFont="1" applyFill="1" applyBorder="1" applyAlignment="1">
      <alignment horizontal="left" wrapText="1"/>
    </xf>
    <xf numFmtId="164" fontId="39" fillId="0" borderId="4" xfId="0" applyNumberFormat="1" applyFont="1" applyFill="1" applyBorder="1" applyAlignment="1">
      <alignment vertical="center" wrapText="1"/>
    </xf>
    <xf numFmtId="0" fontId="36" fillId="0" borderId="0" xfId="0" applyFont="1" applyFill="1" applyAlignment="1">
      <alignment vertical="center" wrapText="1"/>
    </xf>
    <xf numFmtId="164" fontId="40" fillId="0" borderId="6" xfId="0" applyNumberFormat="1" applyFont="1" applyFill="1" applyBorder="1" applyAlignment="1">
      <alignment horizontal="left" vertical="center"/>
    </xf>
    <xf numFmtId="0" fontId="41" fillId="0" borderId="4" xfId="0" applyFont="1" applyFill="1" applyBorder="1" applyAlignment="1">
      <alignment vertical="center" wrapText="1"/>
    </xf>
    <xf numFmtId="0" fontId="36" fillId="0" borderId="4" xfId="0" applyFont="1" applyFill="1" applyBorder="1" applyAlignment="1">
      <alignment horizontal="left"/>
    </xf>
    <xf numFmtId="164" fontId="41" fillId="0" borderId="3" xfId="0" applyNumberFormat="1" applyFont="1" applyFill="1" applyBorder="1" applyAlignment="1">
      <alignment horizontal="left" vertical="center"/>
    </xf>
    <xf numFmtId="0" fontId="36" fillId="0" borderId="4" xfId="0" applyFont="1" applyFill="1" applyBorder="1" applyAlignment="1">
      <alignment wrapText="1"/>
    </xf>
    <xf numFmtId="164" fontId="42" fillId="0" borderId="3" xfId="0" applyNumberFormat="1" applyFont="1" applyFill="1" applyBorder="1" applyAlignment="1">
      <alignment horizontal="left" vertical="center" wrapText="1"/>
    </xf>
    <xf numFmtId="0" fontId="36" fillId="0" borderId="4" xfId="0" applyFont="1" applyFill="1" applyBorder="1" applyAlignment="1">
      <alignment horizontal="left" wrapText="1"/>
    </xf>
    <xf numFmtId="0" fontId="42" fillId="0" borderId="4" xfId="0" applyFont="1" applyFill="1" applyBorder="1" applyAlignment="1">
      <alignment horizontal="left" vertical="center" wrapText="1"/>
    </xf>
    <xf numFmtId="164" fontId="41" fillId="0" borderId="6" xfId="0" applyNumberFormat="1" applyFont="1" applyFill="1" applyBorder="1" applyAlignment="1">
      <alignment horizontal="left"/>
    </xf>
    <xf numFmtId="0" fontId="44" fillId="0" borderId="0" xfId="0" applyFont="1" applyFill="1" applyAlignment="1">
      <alignment horizontal="left"/>
    </xf>
    <xf numFmtId="164" fontId="36" fillId="0" borderId="3" xfId="0" applyNumberFormat="1" applyFont="1" applyFill="1" applyBorder="1" applyAlignment="1">
      <alignment horizontal="left"/>
    </xf>
    <xf numFmtId="164" fontId="41" fillId="0" borderId="6" xfId="0" applyNumberFormat="1" applyFont="1" applyFill="1" applyBorder="1"/>
    <xf numFmtId="164" fontId="29" fillId="0" borderId="6" xfId="0" applyNumberFormat="1" applyFont="1" applyFill="1" applyBorder="1" applyAlignment="1">
      <alignment horizontal="left" vertical="center"/>
    </xf>
    <xf numFmtId="0" fontId="9" fillId="0" borderId="1" xfId="0" quotePrefix="1" applyFont="1" applyFill="1" applyBorder="1" applyAlignment="1">
      <alignment vertical="center" wrapText="1"/>
    </xf>
    <xf numFmtId="0" fontId="40" fillId="0" borderId="4" xfId="0" applyFont="1" applyFill="1" applyBorder="1" applyAlignment="1">
      <alignment horizontal="left" vertical="center" wrapText="1"/>
    </xf>
    <xf numFmtId="0" fontId="40" fillId="0" borderId="4" xfId="0" applyFont="1" applyFill="1" applyBorder="1" applyAlignment="1">
      <alignment vertical="center" wrapText="1"/>
    </xf>
    <xf numFmtId="164" fontId="41" fillId="0" borderId="6" xfId="0" applyNumberFormat="1" applyFont="1" applyFill="1" applyBorder="1" applyAlignment="1"/>
    <xf numFmtId="0" fontId="46" fillId="0" borderId="4" xfId="0" applyFont="1" applyFill="1" applyBorder="1" applyAlignment="1">
      <alignment horizontal="left"/>
    </xf>
    <xf numFmtId="164" fontId="36" fillId="0" borderId="3" xfId="0" applyNumberFormat="1" applyFont="1" applyFill="1" applyBorder="1" applyAlignment="1">
      <alignment horizontal="left" vertical="center" wrapText="1"/>
    </xf>
    <xf numFmtId="164" fontId="43" fillId="0" borderId="4" xfId="0" applyNumberFormat="1" applyFont="1" applyFill="1" applyBorder="1" applyAlignment="1">
      <alignment horizontal="left"/>
    </xf>
    <xf numFmtId="0" fontId="9" fillId="0" borderId="1" xfId="4" quotePrefix="1" applyFont="1" applyFill="1" applyBorder="1" applyAlignment="1">
      <alignment vertical="center" wrapText="1"/>
    </xf>
    <xf numFmtId="164" fontId="40" fillId="0" borderId="4" xfId="0" applyNumberFormat="1" applyFont="1" applyFill="1" applyBorder="1" applyAlignment="1">
      <alignment horizontal="left" vertical="center" wrapText="1"/>
    </xf>
    <xf numFmtId="164" fontId="41" fillId="0" borderId="6" xfId="0" applyNumberFormat="1" applyFont="1" applyFill="1" applyBorder="1" applyAlignment="1">
      <alignment vertical="center"/>
    </xf>
    <xf numFmtId="0" fontId="0" fillId="0" borderId="0" xfId="0" applyFont="1" applyFill="1" applyAlignment="1">
      <alignment vertical="center"/>
    </xf>
    <xf numFmtId="164" fontId="43" fillId="0" borderId="4" xfId="0" applyNumberFormat="1" applyFont="1" applyFill="1" applyBorder="1" applyAlignment="1">
      <alignment horizontal="left" vertical="center"/>
    </xf>
    <xf numFmtId="164" fontId="39" fillId="0" borderId="6" xfId="0" applyNumberFormat="1" applyFont="1" applyFill="1" applyBorder="1" applyAlignment="1">
      <alignment horizontal="center"/>
    </xf>
    <xf numFmtId="164" fontId="36" fillId="0" borderId="6" xfId="0" applyNumberFormat="1" applyFont="1" applyFill="1" applyBorder="1" applyAlignment="1">
      <alignment horizontal="center"/>
    </xf>
    <xf numFmtId="0" fontId="45" fillId="0" borderId="4" xfId="0" applyFont="1" applyFill="1" applyBorder="1" applyAlignment="1">
      <alignment horizontal="left" wrapText="1"/>
    </xf>
    <xf numFmtId="0" fontId="38" fillId="0" borderId="4" xfId="0" applyFont="1" applyFill="1" applyBorder="1" applyAlignment="1">
      <alignment horizontal="left"/>
    </xf>
    <xf numFmtId="0" fontId="36" fillId="0" borderId="6" xfId="0" applyFont="1" applyFill="1" applyBorder="1" applyAlignment="1">
      <alignment vertical="center"/>
    </xf>
    <xf numFmtId="0" fontId="36" fillId="0" borderId="6" xfId="0" applyFont="1" applyFill="1" applyBorder="1"/>
    <xf numFmtId="0" fontId="43" fillId="0" borderId="4" xfId="0" applyFont="1" applyFill="1" applyBorder="1" applyAlignment="1">
      <alignment horizontal="center"/>
    </xf>
    <xf numFmtId="167" fontId="36" fillId="0" borderId="4" xfId="0" applyNumberFormat="1" applyFont="1" applyFill="1" applyBorder="1" applyAlignment="1">
      <alignment vertical="center" wrapText="1"/>
    </xf>
    <xf numFmtId="0" fontId="36" fillId="0" borderId="4" xfId="0" applyFont="1" applyFill="1" applyBorder="1" applyAlignment="1">
      <alignment horizontal="left" vertical="center" wrapText="1"/>
    </xf>
    <xf numFmtId="164" fontId="36" fillId="0" borderId="6" xfId="0" applyNumberFormat="1" applyFont="1" applyFill="1" applyBorder="1" applyAlignment="1"/>
    <xf numFmtId="0" fontId="4" fillId="0" borderId="4" xfId="0" applyFont="1" applyFill="1" applyBorder="1" applyAlignment="1">
      <alignment vertical="center" wrapText="1"/>
    </xf>
    <xf numFmtId="164" fontId="39" fillId="0" borderId="6" xfId="0" applyNumberFormat="1" applyFont="1" applyFill="1" applyBorder="1"/>
    <xf numFmtId="0" fontId="38" fillId="0" borderId="4" xfId="0" applyFont="1" applyFill="1" applyBorder="1" applyAlignment="1">
      <alignment horizontal="left" vertical="center" wrapText="1"/>
    </xf>
    <xf numFmtId="164" fontId="36" fillId="0" borderId="3" xfId="0" applyNumberFormat="1" applyFont="1" applyFill="1" applyBorder="1" applyAlignment="1">
      <alignment horizontal="center" vertical="center" wrapText="1"/>
    </xf>
    <xf numFmtId="164" fontId="36" fillId="0" borderId="3" xfId="0" applyNumberFormat="1" applyFont="1" applyFill="1" applyBorder="1" applyAlignment="1">
      <alignment horizontal="center"/>
    </xf>
    <xf numFmtId="165" fontId="36" fillId="0" borderId="4" xfId="0" applyNumberFormat="1" applyFont="1" applyFill="1" applyBorder="1" applyAlignment="1">
      <alignment horizontal="center" wrapText="1"/>
    </xf>
    <xf numFmtId="0" fontId="36" fillId="0" borderId="4" xfId="0" applyFont="1" applyFill="1" applyBorder="1" applyAlignment="1">
      <alignment horizontal="center" wrapText="1"/>
    </xf>
    <xf numFmtId="0" fontId="51" fillId="0" borderId="4" xfId="0" applyFont="1" applyFill="1" applyBorder="1" applyAlignment="1">
      <alignment horizontal="left" vertical="center" wrapText="1"/>
    </xf>
    <xf numFmtId="0" fontId="62" fillId="0" borderId="4" xfId="0" applyFont="1" applyFill="1" applyBorder="1" applyAlignment="1">
      <alignment horizontal="left" wrapText="1"/>
    </xf>
    <xf numFmtId="164" fontId="36" fillId="0" borderId="4" xfId="0" applyNumberFormat="1" applyFont="1" applyFill="1" applyBorder="1" applyAlignment="1">
      <alignment horizontal="left" wrapText="1"/>
    </xf>
    <xf numFmtId="0" fontId="36" fillId="0" borderId="4" xfId="0" applyFont="1" applyFill="1" applyBorder="1" applyAlignment="1">
      <alignment horizontal="left" vertical="top" wrapText="1"/>
    </xf>
    <xf numFmtId="0" fontId="33" fillId="0" borderId="4" xfId="0" applyFont="1" applyFill="1" applyBorder="1" applyAlignment="1">
      <alignment horizontal="left" vertical="top" wrapText="1"/>
    </xf>
    <xf numFmtId="165" fontId="36" fillId="0" borderId="4" xfId="0" applyNumberFormat="1" applyFont="1" applyFill="1" applyBorder="1" applyAlignment="1">
      <alignment horizontal="left" vertical="top" wrapText="1"/>
    </xf>
    <xf numFmtId="0" fontId="52" fillId="0" borderId="4" xfId="0" applyFont="1" applyFill="1" applyBorder="1" applyAlignment="1">
      <alignment horizontal="left" vertical="center" wrapText="1"/>
    </xf>
    <xf numFmtId="0" fontId="53" fillId="0" borderId="4" xfId="0" applyFont="1" applyFill="1" applyBorder="1" applyAlignment="1">
      <alignment horizontal="left" vertical="top"/>
    </xf>
    <xf numFmtId="0" fontId="53" fillId="0" borderId="4" xfId="0" applyFont="1" applyFill="1" applyBorder="1" applyAlignment="1">
      <alignment horizontal="left" vertical="center" wrapText="1"/>
    </xf>
    <xf numFmtId="0" fontId="53" fillId="0" borderId="4" xfId="0" applyFont="1" applyFill="1" applyBorder="1" applyAlignment="1">
      <alignment horizontal="left" vertical="top" wrapText="1"/>
    </xf>
    <xf numFmtId="0" fontId="36" fillId="0" borderId="4" xfId="0" applyFont="1" applyFill="1" applyBorder="1" applyAlignment="1">
      <alignment horizontal="left" wrapText="1"/>
    </xf>
    <xf numFmtId="0" fontId="27" fillId="0" borderId="4" xfId="0" applyFont="1" applyFill="1" applyBorder="1" applyAlignment="1">
      <alignment horizontal="left" vertical="top"/>
    </xf>
    <xf numFmtId="165" fontId="53" fillId="0" borderId="4" xfId="0" applyNumberFormat="1" applyFont="1" applyFill="1" applyBorder="1" applyAlignment="1">
      <alignment horizontal="left" vertical="top"/>
    </xf>
    <xf numFmtId="0" fontId="36" fillId="0" borderId="6" xfId="0" applyFont="1" applyFill="1" applyBorder="1" applyAlignment="1">
      <alignment horizontal="center" vertical="center" wrapText="1"/>
    </xf>
    <xf numFmtId="164" fontId="36" fillId="0" borderId="6" xfId="0" applyNumberFormat="1" applyFont="1" applyFill="1" applyBorder="1" applyAlignment="1">
      <alignment vertical="center" wrapText="1"/>
    </xf>
    <xf numFmtId="164" fontId="36" fillId="0" borderId="6" xfId="0" applyNumberFormat="1" applyFont="1" applyFill="1" applyBorder="1" applyAlignment="1">
      <alignment horizontal="center" vertical="center" wrapText="1"/>
    </xf>
    <xf numFmtId="164" fontId="44" fillId="0" borderId="6" xfId="0" applyNumberFormat="1" applyFont="1" applyFill="1" applyBorder="1" applyAlignment="1">
      <alignment horizontal="left" vertical="center"/>
    </xf>
    <xf numFmtId="164" fontId="36" fillId="0" borderId="7" xfId="0" applyNumberFormat="1" applyFont="1" applyFill="1" applyBorder="1"/>
    <xf numFmtId="164" fontId="36" fillId="0" borderId="8" xfId="0" applyNumberFormat="1" applyFont="1" applyFill="1" applyBorder="1" applyAlignment="1">
      <alignment horizontal="center" vertical="center" wrapText="1"/>
    </xf>
    <xf numFmtId="0" fontId="29" fillId="0" borderId="4" xfId="0" applyFont="1" applyFill="1" applyBorder="1"/>
    <xf numFmtId="0" fontId="27" fillId="0" borderId="2" xfId="0" applyFont="1" applyFill="1" applyBorder="1" applyAlignment="1">
      <alignment horizontal="left"/>
    </xf>
    <xf numFmtId="0" fontId="36" fillId="0" borderId="2" xfId="0" applyFont="1" applyFill="1" applyBorder="1" applyAlignment="1">
      <alignment horizontal="center" vertical="center" wrapText="1"/>
    </xf>
    <xf numFmtId="164" fontId="36" fillId="0" borderId="2" xfId="0" applyNumberFormat="1" applyFont="1" applyFill="1" applyBorder="1" applyAlignment="1">
      <alignment vertical="center" wrapText="1"/>
    </xf>
    <xf numFmtId="164" fontId="36" fillId="0" borderId="2" xfId="0" applyNumberFormat="1" applyFont="1" applyFill="1" applyBorder="1" applyAlignment="1">
      <alignment horizontal="center" vertical="center" wrapText="1"/>
    </xf>
    <xf numFmtId="164" fontId="36" fillId="0" borderId="9" xfId="0" applyNumberFormat="1" applyFont="1" applyFill="1" applyBorder="1" applyAlignment="1">
      <alignment horizontal="center" vertical="center" wrapText="1"/>
    </xf>
    <xf numFmtId="0" fontId="29" fillId="0" borderId="2" xfId="0" applyFont="1" applyFill="1" applyBorder="1"/>
    <xf numFmtId="164" fontId="36" fillId="0" borderId="2" xfId="0" applyNumberFormat="1" applyFont="1" applyFill="1" applyBorder="1" applyAlignment="1">
      <alignment wrapText="1"/>
    </xf>
    <xf numFmtId="0" fontId="27" fillId="0" borderId="4" xfId="0" applyFont="1" applyFill="1" applyBorder="1"/>
    <xf numFmtId="0" fontId="27" fillId="0" borderId="4" xfId="0" applyFont="1" applyFill="1" applyBorder="1" applyAlignment="1">
      <alignment horizontal="left"/>
    </xf>
    <xf numFmtId="0" fontId="36" fillId="0" borderId="4" xfId="0" quotePrefix="1" applyFont="1" applyFill="1" applyBorder="1"/>
    <xf numFmtId="165" fontId="36" fillId="0" borderId="4" xfId="0" applyNumberFormat="1" applyFont="1" applyFill="1" applyBorder="1" applyAlignment="1">
      <alignment horizontal="center"/>
    </xf>
    <xf numFmtId="0" fontId="36" fillId="0" borderId="4" xfId="0" applyFont="1" applyFill="1" applyBorder="1" applyAlignment="1">
      <alignment horizontal="center"/>
    </xf>
    <xf numFmtId="164" fontId="44" fillId="0" borderId="6" xfId="0" applyNumberFormat="1" applyFont="1" applyFill="1" applyBorder="1" applyAlignment="1">
      <alignment vertical="center"/>
    </xf>
    <xf numFmtId="0" fontId="27" fillId="0" borderId="4" xfId="0" applyFont="1" applyFill="1" applyBorder="1" applyAlignment="1">
      <alignment vertical="center"/>
    </xf>
    <xf numFmtId="0" fontId="65" fillId="0" borderId="4" xfId="0" applyFont="1" applyFill="1" applyBorder="1" applyAlignment="1">
      <alignment horizontal="center" vertical="center" wrapText="1"/>
    </xf>
    <xf numFmtId="0" fontId="38" fillId="0" borderId="6" xfId="0" applyFont="1" applyFill="1" applyBorder="1" applyAlignment="1">
      <alignment horizontal="left"/>
    </xf>
    <xf numFmtId="0" fontId="36" fillId="0" borderId="6" xfId="0" applyFont="1" applyFill="1" applyBorder="1" applyAlignment="1">
      <alignment horizontal="left"/>
    </xf>
    <xf numFmtId="0" fontId="27" fillId="0" borderId="4" xfId="0" applyFont="1" applyFill="1" applyBorder="1" applyAlignment="1">
      <alignment horizontal="left" vertical="center" wrapText="1"/>
    </xf>
    <xf numFmtId="164" fontId="36" fillId="0" borderId="7" xfId="0" applyNumberFormat="1" applyFont="1" applyFill="1" applyBorder="1" applyAlignment="1">
      <alignment vertical="center" wrapText="1"/>
    </xf>
    <xf numFmtId="0" fontId="0" fillId="0" borderId="0" xfId="0" applyFont="1" applyFill="1" applyAlignment="1">
      <alignment vertical="center" wrapText="1"/>
    </xf>
    <xf numFmtId="164" fontId="36" fillId="0" borderId="6" xfId="0" applyNumberFormat="1" applyFont="1" applyFill="1" applyBorder="1" applyAlignment="1">
      <alignment horizontal="left" vertical="center" wrapText="1"/>
    </xf>
    <xf numFmtId="0" fontId="29" fillId="0" borderId="4" xfId="0" applyFont="1" applyFill="1" applyBorder="1" applyAlignment="1">
      <alignment vertical="center" wrapText="1"/>
    </xf>
    <xf numFmtId="0" fontId="36" fillId="0" borderId="4" xfId="0" applyFont="1" applyFill="1" applyBorder="1"/>
    <xf numFmtId="0" fontId="53" fillId="0" borderId="6" xfId="0" applyFont="1" applyFill="1" applyBorder="1" applyAlignment="1">
      <alignment horizontal="left"/>
    </xf>
    <xf numFmtId="0" fontId="53" fillId="0" borderId="6" xfId="0" applyFont="1" applyFill="1" applyBorder="1" applyAlignment="1">
      <alignment horizontal="left" vertical="center" wrapText="1"/>
    </xf>
    <xf numFmtId="0" fontId="53" fillId="0" borderId="8" xfId="0" applyFont="1" applyFill="1" applyBorder="1" applyAlignment="1">
      <alignment horizontal="left" vertical="center"/>
    </xf>
    <xf numFmtId="0" fontId="53" fillId="0" borderId="7" xfId="0" applyFont="1" applyFill="1" applyBorder="1" applyAlignment="1">
      <alignment horizontal="left"/>
    </xf>
    <xf numFmtId="0" fontId="53" fillId="0" borderId="10" xfId="0" applyFont="1" applyFill="1" applyBorder="1" applyAlignment="1">
      <alignment horizontal="left"/>
    </xf>
    <xf numFmtId="164" fontId="55" fillId="0" borderId="6" xfId="0" applyNumberFormat="1" applyFont="1" applyFill="1" applyBorder="1" applyAlignment="1">
      <alignment horizontal="left" vertical="center"/>
    </xf>
    <xf numFmtId="0" fontId="53" fillId="0" borderId="4" xfId="0" applyFont="1" applyFill="1" applyBorder="1" applyAlignment="1">
      <alignment horizontal="left"/>
    </xf>
    <xf numFmtId="164" fontId="55" fillId="0" borderId="6" xfId="0" applyNumberFormat="1" applyFont="1" applyFill="1" applyBorder="1" applyAlignment="1">
      <alignment vertical="center"/>
    </xf>
    <xf numFmtId="0" fontId="56" fillId="0" borderId="7" xfId="0" applyFont="1" applyFill="1" applyBorder="1" applyAlignment="1">
      <alignment horizontal="left"/>
    </xf>
    <xf numFmtId="164" fontId="36" fillId="0" borderId="4" xfId="0" applyNumberFormat="1" applyFont="1" applyFill="1" applyBorder="1" applyAlignment="1">
      <alignment horizontal="left"/>
    </xf>
    <xf numFmtId="0" fontId="33" fillId="0" borderId="0" xfId="0" applyFont="1" applyFill="1" applyAlignment="1">
      <alignment wrapText="1"/>
    </xf>
    <xf numFmtId="0" fontId="36" fillId="17" borderId="4" xfId="0" applyFont="1" applyFill="1" applyBorder="1" applyAlignment="1">
      <alignment vertical="center" wrapText="1"/>
    </xf>
    <xf numFmtId="0" fontId="36" fillId="0" borderId="0" xfId="0" applyFont="1" applyFill="1" applyBorder="1" applyAlignment="1">
      <alignment wrapText="1"/>
    </xf>
    <xf numFmtId="0" fontId="30" fillId="0" borderId="2" xfId="0" applyFont="1" applyBorder="1" applyAlignment="1">
      <alignment horizontal="center" vertical="center" wrapText="1"/>
    </xf>
    <xf numFmtId="0" fontId="33" fillId="0" borderId="3" xfId="0" applyFont="1" applyBorder="1" applyAlignment="1">
      <alignment horizontal="center" vertical="center" wrapText="1"/>
    </xf>
    <xf numFmtId="0" fontId="37" fillId="0" borderId="0" xfId="0" applyFont="1" applyAlignment="1">
      <alignment horizontal="center" vertical="center"/>
    </xf>
    <xf numFmtId="0" fontId="0" fillId="0" borderId="0" xfId="0" applyFont="1" applyAlignment="1"/>
    <xf numFmtId="0" fontId="40" fillId="0" borderId="4" xfId="0" applyFont="1" applyFill="1" applyBorder="1" applyAlignment="1">
      <alignment vertical="center" wrapText="1"/>
    </xf>
    <xf numFmtId="0" fontId="27" fillId="0" borderId="4" xfId="0" applyFont="1" applyBorder="1" applyAlignment="1">
      <alignment vertical="center" wrapText="1"/>
    </xf>
    <xf numFmtId="164" fontId="27" fillId="0" borderId="4" xfId="0" applyNumberFormat="1" applyFont="1" applyBorder="1" applyAlignment="1">
      <alignment vertical="center" wrapText="1"/>
    </xf>
    <xf numFmtId="0" fontId="27" fillId="0" borderId="4" xfId="0" applyFont="1" applyBorder="1" applyAlignment="1">
      <alignment horizontal="center" vertical="center" wrapText="1"/>
    </xf>
    <xf numFmtId="43" fontId="27" fillId="0" borderId="4" xfId="0" applyNumberFormat="1" applyFont="1" applyBorder="1" applyAlignment="1">
      <alignment horizontal="center" vertical="center" wrapText="1"/>
    </xf>
    <xf numFmtId="164" fontId="27" fillId="0" borderId="4" xfId="0" applyNumberFormat="1" applyFont="1" applyBorder="1" applyAlignment="1">
      <alignment horizontal="center" vertical="center" wrapText="1"/>
    </xf>
    <xf numFmtId="164" fontId="37" fillId="0" borderId="4" xfId="0" applyNumberFormat="1" applyFont="1" applyBorder="1" applyAlignment="1">
      <alignment vertical="center" wrapText="1"/>
    </xf>
    <xf numFmtId="0" fontId="33" fillId="0" borderId="4" xfId="0" applyFont="1" applyBorder="1" applyAlignment="1">
      <alignment horizontal="center" vertical="center" wrapText="1"/>
    </xf>
    <xf numFmtId="0" fontId="66" fillId="0" borderId="4" xfId="0" applyFont="1" applyBorder="1" applyAlignment="1">
      <alignment horizontal="center"/>
    </xf>
    <xf numFmtId="0" fontId="36" fillId="0" borderId="3" xfId="0" applyFont="1" applyBorder="1" applyAlignment="1">
      <alignment vertical="center" wrapText="1"/>
    </xf>
    <xf numFmtId="164" fontId="36" fillId="0" borderId="4" xfId="0" applyNumberFormat="1" applyFont="1" applyBorder="1" applyAlignment="1">
      <alignment vertical="center" wrapText="1"/>
    </xf>
    <xf numFmtId="0" fontId="55" fillId="0" borderId="0" xfId="0" applyFont="1" applyAlignment="1">
      <alignment wrapText="1"/>
    </xf>
    <xf numFmtId="0" fontId="55" fillId="0" borderId="0" xfId="0" applyFont="1" applyAlignment="1"/>
    <xf numFmtId="0" fontId="66" fillId="0" borderId="6" xfId="0" applyFont="1" applyBorder="1" applyAlignment="1">
      <alignment horizontal="center"/>
    </xf>
    <xf numFmtId="0" fontId="53" fillId="0" borderId="4" xfId="0" applyFont="1" applyBorder="1" applyAlignment="1">
      <alignment horizontal="left" vertical="top" wrapText="1"/>
    </xf>
    <xf numFmtId="0" fontId="28" fillId="0" borderId="4" xfId="0" applyFont="1" applyBorder="1" applyAlignment="1">
      <alignment horizontal="left"/>
    </xf>
    <xf numFmtId="0" fontId="36" fillId="0" borderId="3" xfId="0" quotePrefix="1" applyFont="1" applyBorder="1" applyAlignment="1">
      <alignment vertical="center" wrapText="1"/>
    </xf>
    <xf numFmtId="0" fontId="27" fillId="11" borderId="4" xfId="0" applyFont="1" applyFill="1" applyBorder="1" applyAlignment="1">
      <alignment horizontal="center" vertical="center" wrapText="1"/>
    </xf>
    <xf numFmtId="164" fontId="27" fillId="11" borderId="4" xfId="0" applyNumberFormat="1" applyFont="1" applyFill="1" applyBorder="1" applyAlignment="1">
      <alignment vertical="center" wrapText="1"/>
    </xf>
    <xf numFmtId="0" fontId="27" fillId="11" borderId="4" xfId="0" applyFont="1" applyFill="1" applyBorder="1" applyAlignment="1">
      <alignment vertical="center" wrapText="1"/>
    </xf>
    <xf numFmtId="43" fontId="27" fillId="11" borderId="4" xfId="0" applyNumberFormat="1" applyFont="1" applyFill="1" applyBorder="1" applyAlignment="1">
      <alignment horizontal="center" vertical="center" wrapText="1"/>
    </xf>
    <xf numFmtId="164" fontId="27" fillId="11" borderId="4" xfId="0" applyNumberFormat="1" applyFont="1" applyFill="1" applyBorder="1" applyAlignment="1">
      <alignment horizontal="center" vertical="center" wrapText="1"/>
    </xf>
    <xf numFmtId="0" fontId="33" fillId="11" borderId="4" xfId="0" applyFont="1" applyFill="1" applyBorder="1" applyAlignment="1">
      <alignment horizontal="center" vertical="center" wrapText="1"/>
    </xf>
    <xf numFmtId="0" fontId="66" fillId="3" borderId="6" xfId="0" applyFont="1" applyFill="1" applyBorder="1" applyAlignment="1">
      <alignment horizontal="center"/>
    </xf>
    <xf numFmtId="0" fontId="36" fillId="11" borderId="3" xfId="0" applyFont="1" applyFill="1" applyBorder="1" applyAlignment="1">
      <alignment vertical="center" wrapText="1"/>
    </xf>
    <xf numFmtId="164" fontId="36" fillId="11" borderId="4" xfId="0" applyNumberFormat="1" applyFont="1" applyFill="1" applyBorder="1" applyAlignment="1">
      <alignment vertical="center" wrapText="1"/>
    </xf>
    <xf numFmtId="0" fontId="36" fillId="11" borderId="4" xfId="0" applyFont="1" applyFill="1" applyBorder="1" applyAlignment="1">
      <alignment vertical="center" wrapText="1"/>
    </xf>
    <xf numFmtId="0" fontId="36" fillId="11" borderId="0" xfId="0" applyFont="1" applyFill="1" applyBorder="1" applyAlignment="1">
      <alignment vertical="center" wrapText="1"/>
    </xf>
    <xf numFmtId="0" fontId="55" fillId="11" borderId="0" xfId="0" applyFont="1" applyFill="1" applyBorder="1" applyAlignment="1">
      <alignment wrapText="1"/>
    </xf>
    <xf numFmtId="164" fontId="28" fillId="0" borderId="4" xfId="0" applyNumberFormat="1" applyFont="1" applyBorder="1" applyAlignment="1">
      <alignment vertical="center" wrapText="1"/>
    </xf>
    <xf numFmtId="0" fontId="28" fillId="3" borderId="4" xfId="0" applyFont="1" applyFill="1" applyBorder="1" applyAlignment="1">
      <alignment horizontal="left"/>
    </xf>
    <xf numFmtId="0" fontId="66" fillId="0" borderId="4" xfId="0" applyFont="1" applyBorder="1" applyAlignment="1">
      <alignment horizontal="center" vertical="center" wrapText="1"/>
    </xf>
    <xf numFmtId="0" fontId="53" fillId="0" borderId="4" xfId="0" applyFont="1" applyBorder="1" applyAlignment="1">
      <alignment horizontal="left" vertical="center" wrapText="1"/>
    </xf>
    <xf numFmtId="0" fontId="38" fillId="0" borderId="6" xfId="0" applyFont="1" applyBorder="1" applyAlignment="1">
      <alignment horizontal="left" vertical="center" wrapText="1"/>
    </xf>
    <xf numFmtId="164" fontId="27" fillId="12" borderId="4" xfId="0" applyNumberFormat="1" applyFont="1" applyFill="1" applyBorder="1" applyAlignment="1">
      <alignment vertical="center" wrapText="1"/>
    </xf>
    <xf numFmtId="0" fontId="33" fillId="12" borderId="4" xfId="0" applyFont="1" applyFill="1" applyBorder="1" applyAlignment="1">
      <alignment horizontal="center" vertical="center" wrapText="1"/>
    </xf>
    <xf numFmtId="164" fontId="53" fillId="4" borderId="4" xfId="0" applyNumberFormat="1" applyFont="1" applyFill="1" applyBorder="1" applyAlignment="1">
      <alignment horizontal="left"/>
    </xf>
    <xf numFmtId="0" fontId="53" fillId="4" borderId="4" xfId="0" applyFont="1" applyFill="1" applyBorder="1" applyAlignment="1">
      <alignment horizontal="left" wrapText="1"/>
    </xf>
    <xf numFmtId="0" fontId="27" fillId="0" borderId="0" xfId="0" applyFont="1" applyAlignment="1">
      <alignment vertical="center" wrapText="1"/>
    </xf>
    <xf numFmtId="164" fontId="38" fillId="4" borderId="4" xfId="0" applyNumberFormat="1" applyFont="1" applyFill="1" applyBorder="1" applyAlignment="1">
      <alignment horizontal="left"/>
    </xf>
    <xf numFmtId="0" fontId="36" fillId="11" borderId="0" xfId="0" applyFont="1" applyFill="1" applyAlignment="1">
      <alignment vertical="center" wrapText="1"/>
    </xf>
    <xf numFmtId="0" fontId="55" fillId="11" borderId="0" xfId="0" applyFont="1" applyFill="1" applyAlignment="1">
      <alignment wrapText="1"/>
    </xf>
    <xf numFmtId="0" fontId="53" fillId="4" borderId="4" xfId="0" applyFont="1" applyFill="1" applyBorder="1" applyAlignment="1">
      <alignment horizontal="left"/>
    </xf>
    <xf numFmtId="0" fontId="38" fillId="4" borderId="3" xfId="0" applyFont="1" applyFill="1" applyBorder="1" applyAlignment="1">
      <alignment horizontal="left"/>
    </xf>
    <xf numFmtId="0" fontId="53" fillId="0" borderId="7" xfId="0" applyFont="1" applyBorder="1" applyAlignment="1">
      <alignment horizontal="left"/>
    </xf>
    <xf numFmtId="0" fontId="53" fillId="4" borderId="4" xfId="0" quotePrefix="1" applyFont="1" applyFill="1" applyBorder="1" applyAlignment="1">
      <alignment horizontal="left"/>
    </xf>
    <xf numFmtId="0" fontId="38" fillId="4" borderId="4" xfId="0" applyFont="1" applyFill="1" applyBorder="1" applyAlignment="1">
      <alignment horizontal="left"/>
    </xf>
    <xf numFmtId="164" fontId="28" fillId="0" borderId="4" xfId="0" applyNumberFormat="1" applyFont="1" applyBorder="1" applyAlignment="1">
      <alignment horizontal="left"/>
    </xf>
    <xf numFmtId="0" fontId="38" fillId="4" borderId="4" xfId="0" applyFont="1" applyFill="1" applyBorder="1" applyAlignment="1">
      <alignment horizontal="left" wrapText="1"/>
    </xf>
    <xf numFmtId="164" fontId="53" fillId="0" borderId="4" xfId="0" applyNumberFormat="1" applyFont="1" applyBorder="1" applyAlignment="1">
      <alignment horizontal="left" vertical="center" wrapText="1"/>
    </xf>
    <xf numFmtId="164" fontId="53" fillId="0" borderId="5" xfId="0" applyNumberFormat="1" applyFont="1" applyBorder="1" applyAlignment="1">
      <alignment horizontal="left" vertical="center" wrapText="1"/>
    </xf>
    <xf numFmtId="164" fontId="28" fillId="18" borderId="4" xfId="0" applyNumberFormat="1" applyFont="1" applyFill="1" applyBorder="1" applyAlignment="1">
      <alignment horizontal="left" vertical="center" wrapText="1"/>
    </xf>
    <xf numFmtId="0" fontId="28" fillId="18" borderId="4" xfId="0" applyFont="1" applyFill="1" applyBorder="1" applyAlignment="1">
      <alignment horizontal="left" vertical="center" wrapText="1"/>
    </xf>
    <xf numFmtId="0" fontId="67" fillId="0" borderId="4" xfId="0" quotePrefix="1" applyFont="1" applyBorder="1" applyAlignment="1">
      <alignment horizontal="left"/>
    </xf>
    <xf numFmtId="0" fontId="68" fillId="6" borderId="4" xfId="0" applyFont="1" applyFill="1" applyBorder="1" applyAlignment="1">
      <alignment vertical="center" wrapText="1"/>
    </xf>
    <xf numFmtId="0" fontId="53" fillId="0" borderId="4" xfId="0" applyFont="1" applyBorder="1" applyAlignment="1">
      <alignment horizontal="left"/>
    </xf>
    <xf numFmtId="164" fontId="28" fillId="0" borderId="4" xfId="0" applyNumberFormat="1" applyFont="1" applyBorder="1" applyAlignment="1">
      <alignment horizontal="left" wrapText="1"/>
    </xf>
    <xf numFmtId="0" fontId="38" fillId="4" borderId="3" xfId="0" applyFont="1" applyFill="1" applyBorder="1" applyAlignment="1">
      <alignment horizontal="left" wrapText="1"/>
    </xf>
    <xf numFmtId="0" fontId="37" fillId="0" borderId="4" xfId="0" applyFont="1" applyBorder="1" applyAlignment="1">
      <alignment horizontal="center" vertical="center" wrapText="1"/>
    </xf>
    <xf numFmtId="0" fontId="27" fillId="0" borderId="4" xfId="0" quotePrefix="1" applyFont="1" applyBorder="1" applyAlignment="1">
      <alignment vertical="center" wrapText="1"/>
    </xf>
    <xf numFmtId="49" fontId="27" fillId="0" borderId="4" xfId="0" applyNumberFormat="1" applyFont="1" applyBorder="1" applyAlignment="1">
      <alignment horizontal="left" vertical="center" wrapText="1"/>
    </xf>
    <xf numFmtId="49" fontId="53" fillId="0" borderId="4" xfId="0" applyNumberFormat="1" applyFont="1" applyBorder="1" applyAlignment="1">
      <alignment horizontal="left" vertical="center" wrapText="1"/>
    </xf>
    <xf numFmtId="0" fontId="27" fillId="0" borderId="4" xfId="0" applyFont="1" applyBorder="1" applyAlignment="1">
      <alignment horizontal="left" vertical="center" wrapText="1"/>
    </xf>
    <xf numFmtId="0" fontId="68" fillId="6" borderId="3" xfId="0" applyFont="1" applyFill="1" applyBorder="1" applyAlignment="1">
      <alignment vertical="center" wrapText="1"/>
    </xf>
    <xf numFmtId="0" fontId="40" fillId="4" borderId="3" xfId="0" applyFont="1" applyFill="1" applyBorder="1" applyAlignment="1">
      <alignment horizontal="left" wrapText="1"/>
    </xf>
    <xf numFmtId="0" fontId="38" fillId="3" borderId="3" xfId="0" applyFont="1" applyFill="1" applyBorder="1" applyAlignment="1">
      <alignment horizontal="left" wrapText="1"/>
    </xf>
    <xf numFmtId="164" fontId="33" fillId="0" borderId="4" xfId="0" applyNumberFormat="1" applyFont="1" applyBorder="1" applyAlignment="1">
      <alignment horizontal="center" vertical="center" wrapText="1"/>
    </xf>
    <xf numFmtId="164" fontId="36" fillId="0" borderId="0" xfId="0" applyNumberFormat="1" applyFont="1" applyAlignment="1">
      <alignment vertical="center" wrapText="1"/>
    </xf>
    <xf numFmtId="0" fontId="69" fillId="0" borderId="4" xfId="0" applyFont="1" applyBorder="1" applyAlignment="1">
      <alignment horizontal="left" vertical="center" wrapText="1"/>
    </xf>
    <xf numFmtId="0" fontId="36" fillId="0" borderId="3" xfId="0" applyFont="1" applyBorder="1" applyAlignment="1">
      <alignment horizontal="center" vertical="center" wrapText="1"/>
    </xf>
    <xf numFmtId="0" fontId="55" fillId="0" borderId="0" xfId="0" applyFont="1" applyAlignment="1">
      <alignment vertical="center" wrapText="1"/>
    </xf>
    <xf numFmtId="0" fontId="27" fillId="0" borderId="4" xfId="0" applyFont="1" applyBorder="1" applyAlignment="1">
      <alignment wrapText="1"/>
    </xf>
    <xf numFmtId="0" fontId="27" fillId="0" borderId="4" xfId="0" applyFont="1" applyBorder="1" applyAlignment="1">
      <alignment horizontal="center" wrapText="1"/>
    </xf>
    <xf numFmtId="0" fontId="53" fillId="3" borderId="4" xfId="0" applyFont="1" applyFill="1" applyBorder="1" applyAlignment="1">
      <alignment horizontal="left" wrapText="1"/>
    </xf>
    <xf numFmtId="0" fontId="70" fillId="0" borderId="4" xfId="0" applyFont="1" applyBorder="1" applyAlignment="1">
      <alignment vertical="center" wrapText="1"/>
    </xf>
    <xf numFmtId="0" fontId="71" fillId="0" borderId="4" xfId="0" applyFont="1" applyBorder="1" applyAlignment="1">
      <alignment horizontal="center" vertical="center" wrapText="1"/>
    </xf>
    <xf numFmtId="0" fontId="27" fillId="3" borderId="4" xfId="0" applyFont="1" applyFill="1" applyBorder="1" applyAlignment="1">
      <alignment vertical="center" wrapText="1"/>
    </xf>
    <xf numFmtId="0" fontId="27" fillId="3" borderId="4" xfId="0" applyFont="1" applyFill="1" applyBorder="1" applyAlignment="1">
      <alignment horizontal="center" vertical="center" wrapText="1"/>
    </xf>
    <xf numFmtId="164" fontId="27" fillId="3" borderId="4" xfId="0" applyNumberFormat="1" applyFont="1" applyFill="1" applyBorder="1" applyAlignment="1">
      <alignment vertical="center" wrapText="1"/>
    </xf>
    <xf numFmtId="0" fontId="33" fillId="3" borderId="0" xfId="0" applyFont="1" applyFill="1" applyBorder="1" applyAlignment="1">
      <alignment horizontal="center" vertical="center" wrapText="1"/>
    </xf>
    <xf numFmtId="0" fontId="66" fillId="3" borderId="0" xfId="0" applyFont="1" applyFill="1" applyAlignment="1">
      <alignment horizontal="center"/>
    </xf>
    <xf numFmtId="0" fontId="66" fillId="3" borderId="0" xfId="0" applyFont="1" applyFill="1" applyBorder="1" applyAlignment="1">
      <alignment horizontal="center" vertical="center" wrapText="1"/>
    </xf>
    <xf numFmtId="0" fontId="37" fillId="3" borderId="0" xfId="0" applyFont="1" applyFill="1" applyBorder="1" applyAlignment="1">
      <alignment horizontal="center" vertical="center" wrapText="1"/>
    </xf>
    <xf numFmtId="0" fontId="53" fillId="3" borderId="4" xfId="0" applyFont="1" applyFill="1" applyBorder="1" applyAlignment="1">
      <alignment horizontal="center"/>
    </xf>
    <xf numFmtId="164" fontId="36" fillId="3" borderId="0" xfId="0" applyNumberFormat="1" applyFont="1" applyFill="1" applyBorder="1" applyAlignment="1">
      <alignment vertical="center" wrapText="1"/>
    </xf>
    <xf numFmtId="164" fontId="37" fillId="3" borderId="0" xfId="0" applyNumberFormat="1" applyFont="1" applyFill="1" applyBorder="1" applyAlignment="1">
      <alignment vertical="center" wrapText="1"/>
    </xf>
    <xf numFmtId="0" fontId="36" fillId="3" borderId="0" xfId="0" applyFont="1" applyFill="1" applyBorder="1" applyAlignment="1">
      <alignment vertical="center" wrapText="1"/>
    </xf>
    <xf numFmtId="0" fontId="53" fillId="3" borderId="4" xfId="0" applyFont="1" applyFill="1" applyBorder="1"/>
    <xf numFmtId="0" fontId="33" fillId="3" borderId="4" xfId="0" applyFont="1" applyFill="1" applyBorder="1" applyAlignment="1">
      <alignment horizontal="center" vertical="center" wrapText="1"/>
    </xf>
    <xf numFmtId="0" fontId="66" fillId="3" borderId="4" xfId="0" applyFont="1" applyFill="1" applyBorder="1" applyAlignment="1">
      <alignment horizontal="center"/>
    </xf>
    <xf numFmtId="0" fontId="37" fillId="3" borderId="4" xfId="0" applyFont="1" applyFill="1" applyBorder="1" applyAlignment="1">
      <alignment horizontal="center" vertical="center" wrapText="1"/>
    </xf>
    <xf numFmtId="164" fontId="36" fillId="3" borderId="4" xfId="0" applyNumberFormat="1" applyFont="1" applyFill="1" applyBorder="1" applyAlignment="1">
      <alignment vertical="center" wrapText="1"/>
    </xf>
    <xf numFmtId="0" fontId="36" fillId="3" borderId="4" xfId="0" applyFont="1" applyFill="1" applyBorder="1" applyAlignment="1">
      <alignment vertical="center" wrapText="1"/>
    </xf>
    <xf numFmtId="0" fontId="38" fillId="3" borderId="4" xfId="0" applyFont="1" applyFill="1" applyBorder="1"/>
    <xf numFmtId="0" fontId="55" fillId="0" borderId="4" xfId="0" applyFont="1" applyBorder="1" applyAlignment="1">
      <alignment wrapText="1"/>
    </xf>
    <xf numFmtId="164" fontId="33" fillId="3" borderId="4" xfId="0" applyNumberFormat="1" applyFont="1" applyFill="1" applyBorder="1" applyAlignment="1">
      <alignment vertical="center" wrapText="1"/>
    </xf>
    <xf numFmtId="0" fontId="72" fillId="3" borderId="4" xfId="0" applyFont="1" applyFill="1" applyBorder="1" applyAlignment="1">
      <alignment horizontal="center"/>
    </xf>
    <xf numFmtId="0" fontId="53" fillId="3" borderId="4" xfId="0" applyFont="1" applyFill="1" applyBorder="1" applyAlignment="1">
      <alignment wrapText="1"/>
    </xf>
    <xf numFmtId="0" fontId="38" fillId="3" borderId="4" xfId="0" applyFont="1" applyFill="1" applyBorder="1" applyAlignment="1">
      <alignment horizontal="left" wrapText="1"/>
    </xf>
    <xf numFmtId="0" fontId="73" fillId="3" borderId="4" xfId="0" applyFont="1" applyFill="1" applyBorder="1" applyAlignment="1">
      <alignment horizontal="left" wrapText="1"/>
    </xf>
    <xf numFmtId="0" fontId="55" fillId="3" borderId="4" xfId="0" applyFont="1" applyFill="1" applyBorder="1" applyAlignment="1">
      <alignment wrapText="1"/>
    </xf>
    <xf numFmtId="0" fontId="55" fillId="3" borderId="0" xfId="0" applyFont="1" applyFill="1" applyBorder="1" applyAlignment="1">
      <alignment wrapText="1"/>
    </xf>
    <xf numFmtId="0" fontId="53" fillId="19" borderId="4" xfId="0" applyFont="1" applyFill="1" applyBorder="1" applyAlignment="1">
      <alignment horizontal="left" wrapText="1"/>
    </xf>
    <xf numFmtId="0" fontId="53" fillId="19" borderId="4" xfId="0" applyFont="1" applyFill="1" applyBorder="1" applyAlignment="1">
      <alignment wrapText="1"/>
    </xf>
    <xf numFmtId="0" fontId="37" fillId="11" borderId="4" xfId="0" applyFont="1" applyFill="1" applyBorder="1" applyAlignment="1">
      <alignment horizontal="center" vertical="center" wrapText="1"/>
    </xf>
    <xf numFmtId="0" fontId="38" fillId="19" borderId="4" xfId="0" applyFont="1" applyFill="1" applyBorder="1" applyAlignment="1">
      <alignment horizontal="left" wrapText="1"/>
    </xf>
    <xf numFmtId="0" fontId="66" fillId="19" borderId="4" xfId="0" applyFont="1" applyFill="1" applyBorder="1" applyAlignment="1">
      <alignment horizontal="center" wrapText="1"/>
    </xf>
    <xf numFmtId="0" fontId="36" fillId="19" borderId="4" xfId="0" applyFont="1" applyFill="1" applyBorder="1" applyAlignment="1">
      <alignment horizontal="left" wrapText="1"/>
    </xf>
    <xf numFmtId="0" fontId="53" fillId="19" borderId="4" xfId="0" applyFont="1" applyFill="1" applyBorder="1"/>
    <xf numFmtId="0" fontId="33" fillId="3" borderId="4" xfId="0" applyFont="1" applyFill="1" applyBorder="1" applyAlignment="1">
      <alignment horizontal="center" wrapText="1"/>
    </xf>
    <xf numFmtId="0" fontId="37" fillId="3" borderId="4" xfId="0" applyFont="1" applyFill="1" applyBorder="1" applyAlignment="1">
      <alignment horizontal="center" wrapText="1"/>
    </xf>
    <xf numFmtId="0" fontId="40" fillId="4" borderId="4" xfId="0" applyFont="1" applyFill="1" applyBorder="1" applyAlignment="1">
      <alignment horizontal="left" wrapText="1"/>
    </xf>
    <xf numFmtId="0" fontId="38" fillId="11" borderId="4" xfId="0" applyFont="1" applyFill="1" applyBorder="1" applyAlignment="1">
      <alignment horizontal="center"/>
    </xf>
    <xf numFmtId="0" fontId="38" fillId="3" borderId="5" xfId="0" applyFont="1" applyFill="1" applyBorder="1" applyAlignment="1">
      <alignment horizontal="left"/>
    </xf>
    <xf numFmtId="0" fontId="38" fillId="11" borderId="4" xfId="0" applyFont="1" applyFill="1" applyBorder="1" applyAlignment="1">
      <alignment horizontal="center" vertical="center" wrapText="1"/>
    </xf>
    <xf numFmtId="0" fontId="38" fillId="3" borderId="4" xfId="0" applyFont="1" applyFill="1" applyBorder="1" applyAlignment="1">
      <alignment horizontal="left"/>
    </xf>
    <xf numFmtId="0" fontId="53" fillId="3" borderId="4" xfId="0" applyFont="1" applyFill="1" applyBorder="1" applyAlignment="1">
      <alignment horizontal="left"/>
    </xf>
    <xf numFmtId="0" fontId="53" fillId="3" borderId="5" xfId="0" applyFont="1" applyFill="1" applyBorder="1" applyAlignment="1">
      <alignment horizontal="left"/>
    </xf>
    <xf numFmtId="0" fontId="53" fillId="3" borderId="11" xfId="0" applyFont="1" applyFill="1" applyBorder="1"/>
    <xf numFmtId="0" fontId="66" fillId="11" borderId="4" xfId="0" applyFont="1" applyFill="1" applyBorder="1" applyAlignment="1">
      <alignment horizontal="center" vertical="center" wrapText="1"/>
    </xf>
    <xf numFmtId="0" fontId="27" fillId="0" borderId="4" xfId="0" applyFont="1" applyBorder="1" applyAlignment="1">
      <alignment horizontal="left"/>
    </xf>
    <xf numFmtId="0" fontId="27" fillId="0" borderId="4" xfId="0" applyFont="1" applyBorder="1" applyAlignment="1">
      <alignment horizontal="center"/>
    </xf>
    <xf numFmtId="0" fontId="33" fillId="0" borderId="4" xfId="0" applyFont="1" applyBorder="1" applyAlignment="1">
      <alignment horizontal="center"/>
    </xf>
    <xf numFmtId="0" fontId="71" fillId="11" borderId="4" xfId="0" applyFont="1" applyFill="1" applyBorder="1" applyAlignment="1">
      <alignment horizontal="center" vertical="center" wrapText="1"/>
    </xf>
    <xf numFmtId="0" fontId="27" fillId="0" borderId="6" xfId="0" applyFont="1" applyBorder="1" applyAlignment="1">
      <alignment horizontal="left"/>
    </xf>
    <xf numFmtId="0" fontId="27" fillId="0" borderId="6" xfId="0" applyFont="1" applyBorder="1" applyAlignment="1">
      <alignment horizontal="center"/>
    </xf>
    <xf numFmtId="0" fontId="33" fillId="0" borderId="6" xfId="0" applyFont="1" applyBorder="1" applyAlignment="1">
      <alignment horizontal="center"/>
    </xf>
    <xf numFmtId="0" fontId="27" fillId="0" borderId="0" xfId="0" applyFont="1" applyAlignment="1">
      <alignment horizontal="center" vertical="center" wrapText="1"/>
    </xf>
    <xf numFmtId="0" fontId="27" fillId="11" borderId="0" xfId="0" applyFont="1" applyFill="1" applyBorder="1" applyAlignment="1">
      <alignment vertical="center" wrapText="1"/>
    </xf>
    <xf numFmtId="0" fontId="27" fillId="11" borderId="0" xfId="0" applyFont="1" applyFill="1" applyBorder="1" applyAlignment="1">
      <alignment horizontal="center" vertical="center" wrapText="1"/>
    </xf>
    <xf numFmtId="164" fontId="27" fillId="11" borderId="0" xfId="0" applyNumberFormat="1" applyFont="1" applyFill="1" applyBorder="1" applyAlignment="1">
      <alignment vertical="center" wrapText="1"/>
    </xf>
    <xf numFmtId="0" fontId="33" fillId="11" borderId="0" xfId="0" applyFont="1" applyFill="1" applyBorder="1" applyAlignment="1">
      <alignment horizontal="center" vertical="center" wrapText="1"/>
    </xf>
    <xf numFmtId="0" fontId="37" fillId="11" borderId="0" xfId="0" applyFont="1" applyFill="1" applyBorder="1" applyAlignment="1">
      <alignment horizontal="center" vertical="center" wrapText="1"/>
    </xf>
    <xf numFmtId="164" fontId="36" fillId="11" borderId="0" xfId="0" applyNumberFormat="1" applyFont="1" applyFill="1" applyBorder="1" applyAlignment="1">
      <alignment vertical="center" wrapText="1"/>
    </xf>
    <xf numFmtId="0" fontId="55" fillId="0" borderId="6" xfId="0" applyFont="1" applyBorder="1" applyAlignment="1">
      <alignment horizontal="left"/>
    </xf>
    <xf numFmtId="0" fontId="71" fillId="11" borderId="0" xfId="0" applyFont="1" applyFill="1" applyBorder="1" applyAlignment="1">
      <alignment horizontal="center" vertical="center" wrapText="1"/>
    </xf>
    <xf numFmtId="0" fontId="39" fillId="0" borderId="4" xfId="0" applyFont="1" applyBorder="1" applyAlignment="1">
      <alignment horizontal="left" wrapText="1"/>
    </xf>
    <xf numFmtId="0" fontId="55" fillId="3" borderId="4" xfId="0" applyFont="1" applyFill="1" applyBorder="1" applyAlignment="1">
      <alignment horizontal="left" wrapText="1"/>
    </xf>
    <xf numFmtId="0" fontId="53" fillId="3" borderId="4" xfId="0" applyFont="1" applyFill="1" applyBorder="1" applyAlignment="1">
      <alignment horizontal="center" wrapText="1"/>
    </xf>
    <xf numFmtId="0" fontId="27" fillId="3" borderId="4" xfId="0" applyFont="1" applyFill="1" applyBorder="1" applyAlignment="1">
      <alignment horizontal="center" wrapText="1"/>
    </xf>
    <xf numFmtId="0" fontId="53" fillId="0" borderId="4" xfId="0" applyFont="1" applyBorder="1" applyAlignment="1">
      <alignment horizontal="center" wrapText="1"/>
    </xf>
    <xf numFmtId="0" fontId="67" fillId="0" borderId="4" xfId="0" applyFont="1" applyBorder="1" applyAlignment="1">
      <alignment horizontal="left" wrapText="1"/>
    </xf>
    <xf numFmtId="0" fontId="74" fillId="3" borderId="4" xfId="0" applyFont="1" applyFill="1" applyBorder="1" applyAlignment="1">
      <alignment horizontal="center" wrapText="1"/>
    </xf>
    <xf numFmtId="0" fontId="38" fillId="3" borderId="4" xfId="0" applyFont="1" applyFill="1" applyBorder="1" applyAlignment="1">
      <alignment wrapText="1"/>
    </xf>
    <xf numFmtId="0" fontId="74" fillId="3" borderId="4" xfId="0" applyFont="1" applyFill="1" applyBorder="1" applyAlignment="1">
      <alignment horizontal="left" wrapText="1"/>
    </xf>
    <xf numFmtId="0" fontId="28" fillId="3" borderId="4" xfId="0" applyFont="1" applyFill="1" applyBorder="1" applyAlignment="1">
      <alignment horizontal="left" wrapText="1"/>
    </xf>
    <xf numFmtId="0" fontId="36" fillId="0" borderId="4" xfId="0" applyFont="1" applyBorder="1" applyAlignment="1">
      <alignment horizontal="center" vertical="center" wrapText="1"/>
    </xf>
    <xf numFmtId="43" fontId="36" fillId="0" borderId="4" xfId="0" applyNumberFormat="1" applyFont="1" applyBorder="1" applyAlignment="1">
      <alignment horizontal="center" vertical="center" wrapText="1"/>
    </xf>
    <xf numFmtId="164" fontId="36" fillId="0" borderId="4" xfId="0" applyNumberFormat="1" applyFont="1" applyBorder="1" applyAlignment="1">
      <alignment horizontal="center" vertical="center" wrapText="1"/>
    </xf>
    <xf numFmtId="0" fontId="36" fillId="0" borderId="0" xfId="0" applyFont="1" applyAlignment="1"/>
    <xf numFmtId="0" fontId="40" fillId="0" borderId="4" xfId="0" applyFont="1" applyBorder="1" applyAlignment="1">
      <alignment horizontal="left"/>
    </xf>
    <xf numFmtId="0" fontId="36" fillId="11" borderId="4" xfId="0" applyFont="1" applyFill="1" applyBorder="1" applyAlignment="1">
      <alignment horizontal="center" vertical="center" wrapText="1"/>
    </xf>
    <xf numFmtId="43" fontId="36" fillId="11" borderId="4" xfId="0" applyNumberFormat="1" applyFont="1" applyFill="1" applyBorder="1" applyAlignment="1">
      <alignment horizontal="center" vertical="center" wrapText="1"/>
    </xf>
    <xf numFmtId="164" fontId="36" fillId="11" borderId="4" xfId="0" applyNumberFormat="1" applyFont="1" applyFill="1" applyBorder="1" applyAlignment="1">
      <alignment horizontal="center" vertical="center" wrapText="1"/>
    </xf>
    <xf numFmtId="0" fontId="36" fillId="11" borderId="0" xfId="0" applyFont="1" applyFill="1" applyBorder="1" applyAlignment="1">
      <alignment wrapText="1"/>
    </xf>
    <xf numFmtId="164" fontId="40" fillId="0" borderId="4" xfId="0" applyNumberFormat="1" applyFont="1" applyBorder="1" applyAlignment="1">
      <alignment vertical="center" wrapText="1"/>
    </xf>
    <xf numFmtId="0" fontId="40" fillId="3" borderId="4" xfId="0" applyFont="1" applyFill="1" applyBorder="1" applyAlignment="1">
      <alignment horizontal="left"/>
    </xf>
    <xf numFmtId="164" fontId="36" fillId="12" borderId="4" xfId="0" applyNumberFormat="1" applyFont="1" applyFill="1" applyBorder="1" applyAlignment="1">
      <alignment vertical="center" wrapText="1"/>
    </xf>
    <xf numFmtId="0" fontId="38" fillId="4" borderId="4" xfId="0" quotePrefix="1" applyFont="1" applyFill="1" applyBorder="1" applyAlignment="1">
      <alignment horizontal="left"/>
    </xf>
    <xf numFmtId="164" fontId="38" fillId="0" borderId="4" xfId="0" applyNumberFormat="1" applyFont="1" applyBorder="1" applyAlignment="1">
      <alignment horizontal="left" vertical="center" wrapText="1"/>
    </xf>
    <xf numFmtId="164" fontId="38" fillId="0" borderId="5" xfId="0" applyNumberFormat="1" applyFont="1" applyBorder="1" applyAlignment="1">
      <alignment horizontal="left" vertical="center" wrapText="1"/>
    </xf>
    <xf numFmtId="164" fontId="40" fillId="18" borderId="4" xfId="0" applyNumberFormat="1" applyFont="1" applyFill="1" applyBorder="1" applyAlignment="1">
      <alignment horizontal="left" vertical="center" wrapText="1"/>
    </xf>
    <xf numFmtId="0" fontId="40" fillId="18" borderId="4" xfId="0" applyFont="1" applyFill="1" applyBorder="1" applyAlignment="1">
      <alignment horizontal="left" vertical="center" wrapText="1"/>
    </xf>
    <xf numFmtId="0" fontId="38" fillId="0" borderId="4" xfId="0" quotePrefix="1" applyFont="1" applyBorder="1" applyAlignment="1">
      <alignment horizontal="left"/>
    </xf>
    <xf numFmtId="164" fontId="40" fillId="0" borderId="4" xfId="0" applyNumberFormat="1" applyFont="1" applyBorder="1" applyAlignment="1">
      <alignment horizontal="left" wrapText="1"/>
    </xf>
    <xf numFmtId="49" fontId="36" fillId="0" borderId="4" xfId="0" applyNumberFormat="1" applyFont="1" applyBorder="1" applyAlignment="1">
      <alignment horizontal="left" vertical="center" wrapText="1"/>
    </xf>
    <xf numFmtId="49" fontId="38" fillId="0" borderId="4" xfId="0" applyNumberFormat="1" applyFont="1" applyBorder="1" applyAlignment="1">
      <alignment horizontal="left" vertical="center" wrapText="1"/>
    </xf>
    <xf numFmtId="0" fontId="75" fillId="0" borderId="4" xfId="0" applyFont="1" applyBorder="1" applyAlignment="1">
      <alignment horizontal="left" vertical="center" wrapText="1"/>
    </xf>
    <xf numFmtId="0" fontId="36" fillId="0" borderId="4" xfId="0" applyFont="1" applyBorder="1" applyAlignment="1">
      <alignment horizontal="center" wrapText="1"/>
    </xf>
    <xf numFmtId="0" fontId="36" fillId="3" borderId="4" xfId="0" applyFont="1" applyFill="1" applyBorder="1" applyAlignment="1">
      <alignment horizontal="center" vertical="center" wrapText="1"/>
    </xf>
    <xf numFmtId="0" fontId="38" fillId="3" borderId="4" xfId="0" applyFont="1" applyFill="1" applyBorder="1" applyAlignment="1">
      <alignment horizontal="center"/>
    </xf>
    <xf numFmtId="0" fontId="76" fillId="3" borderId="4" xfId="0" applyFont="1" applyFill="1" applyBorder="1" applyAlignment="1">
      <alignment horizontal="left" wrapText="1"/>
    </xf>
    <xf numFmtId="0" fontId="36" fillId="3" borderId="0" xfId="0" applyFont="1" applyFill="1" applyBorder="1" applyAlignment="1">
      <alignment wrapText="1"/>
    </xf>
    <xf numFmtId="0" fontId="38" fillId="19" borderId="4" xfId="0" applyFont="1" applyFill="1" applyBorder="1" applyAlignment="1">
      <alignment wrapText="1"/>
    </xf>
    <xf numFmtId="0" fontId="38" fillId="19" borderId="4" xfId="0" applyFont="1" applyFill="1" applyBorder="1"/>
    <xf numFmtId="0" fontId="38" fillId="3" borderId="11" xfId="0" applyFont="1" applyFill="1" applyBorder="1"/>
    <xf numFmtId="0" fontId="40" fillId="3" borderId="4" xfId="0" applyFont="1" applyFill="1" applyBorder="1" applyAlignment="1">
      <alignment horizontal="left" wrapText="1"/>
    </xf>
    <xf numFmtId="0" fontId="38" fillId="0" borderId="4" xfId="0" quotePrefix="1" applyFont="1" applyBorder="1" applyAlignment="1">
      <alignment horizontal="left" vertical="top" wrapText="1"/>
    </xf>
    <xf numFmtId="0" fontId="36" fillId="0" borderId="0" xfId="0" quotePrefix="1" applyFont="1" applyAlignment="1">
      <alignment vertical="center" wrapText="1"/>
    </xf>
    <xf numFmtId="0" fontId="40" fillId="17" borderId="4" xfId="0" applyFont="1" applyFill="1" applyBorder="1" applyAlignment="1">
      <alignment vertical="center" wrapText="1"/>
    </xf>
    <xf numFmtId="0" fontId="36" fillId="20" borderId="4" xfId="0" applyFont="1" applyFill="1" applyBorder="1" applyAlignment="1">
      <alignment vertical="center" wrapText="1"/>
    </xf>
    <xf numFmtId="0" fontId="36" fillId="21" borderId="4" xfId="0" applyFont="1" applyFill="1" applyBorder="1" applyAlignment="1">
      <alignment vertical="center" wrapText="1"/>
    </xf>
    <xf numFmtId="0" fontId="36" fillId="22" borderId="4" xfId="0" quotePrefix="1" applyFont="1" applyFill="1" applyBorder="1" applyAlignment="1">
      <alignment vertical="center" wrapText="1"/>
    </xf>
    <xf numFmtId="0" fontId="38" fillId="0" borderId="4" xfId="0" quotePrefix="1" applyFont="1" applyBorder="1" applyAlignment="1">
      <alignment horizontal="left" vertical="center" wrapText="1"/>
    </xf>
    <xf numFmtId="164" fontId="38" fillId="4" borderId="4" xfId="0" applyNumberFormat="1" applyFont="1" applyFill="1" applyBorder="1" applyAlignment="1">
      <alignment horizontal="left" wrapText="1"/>
    </xf>
    <xf numFmtId="0" fontId="38" fillId="4" borderId="4" xfId="0" quotePrefix="1" applyFont="1" applyFill="1" applyBorder="1" applyAlignment="1">
      <alignment horizontal="left" vertical="center" wrapText="1"/>
    </xf>
    <xf numFmtId="164" fontId="40" fillId="0" borderId="4" xfId="0" applyNumberFormat="1" applyFont="1" applyBorder="1" applyAlignment="1">
      <alignment horizontal="left" vertical="center" wrapText="1"/>
    </xf>
    <xf numFmtId="0" fontId="36" fillId="0" borderId="4" xfId="0" applyFont="1" applyFill="1" applyBorder="1" applyAlignment="1">
      <alignment horizontal="center" vertical="center" wrapText="1"/>
    </xf>
    <xf numFmtId="0" fontId="36" fillId="17" borderId="4" xfId="0" applyFont="1" applyFill="1" applyBorder="1" applyAlignment="1">
      <alignment horizontal="center" vertical="center" wrapText="1"/>
    </xf>
    <xf numFmtId="0" fontId="38" fillId="19" borderId="4" xfId="0" applyFont="1" applyFill="1" applyBorder="1" applyAlignment="1">
      <alignment horizontal="left" vertical="center" wrapText="1"/>
    </xf>
    <xf numFmtId="0" fontId="38" fillId="19" borderId="4" xfId="0" applyFont="1" applyFill="1" applyBorder="1" applyAlignment="1">
      <alignment vertical="center" wrapText="1"/>
    </xf>
    <xf numFmtId="0" fontId="36" fillId="0" borderId="4" xfId="0" applyFont="1" applyBorder="1" applyAlignment="1"/>
    <xf numFmtId="164" fontId="36" fillId="0" borderId="0" xfId="0" applyNumberFormat="1" applyFont="1" applyBorder="1" applyAlignment="1">
      <alignment vertical="center" wrapText="1"/>
    </xf>
    <xf numFmtId="0" fontId="36" fillId="0" borderId="0" xfId="0" applyFont="1" applyBorder="1" applyAlignment="1">
      <alignment vertical="center" wrapText="1"/>
    </xf>
    <xf numFmtId="0" fontId="36" fillId="0" borderId="0" xfId="0" applyFont="1" applyBorder="1" applyAlignment="1">
      <alignment wrapText="1"/>
    </xf>
    <xf numFmtId="0" fontId="27" fillId="23" borderId="1" xfId="0" applyFont="1" applyFill="1" applyBorder="1" applyAlignment="1">
      <alignment vertical="center" wrapText="1"/>
    </xf>
    <xf numFmtId="0" fontId="36" fillId="24" borderId="4" xfId="0" applyFont="1" applyFill="1" applyBorder="1" applyAlignment="1">
      <alignment horizontal="center" vertical="center" wrapText="1"/>
    </xf>
    <xf numFmtId="0" fontId="40" fillId="3" borderId="4" xfId="0" applyFont="1" applyFill="1" applyBorder="1" applyAlignment="1">
      <alignment horizontal="left" vertical="center" wrapText="1"/>
    </xf>
    <xf numFmtId="0" fontId="27" fillId="23" borderId="1" xfId="0" quotePrefix="1" applyFont="1" applyFill="1" applyBorder="1" applyAlignment="1">
      <alignment vertical="center" wrapText="1"/>
    </xf>
    <xf numFmtId="0" fontId="28" fillId="0" borderId="4" xfId="0" applyFont="1" applyBorder="1" applyAlignment="1">
      <alignment horizontal="left" wrapText="1"/>
    </xf>
    <xf numFmtId="0" fontId="40" fillId="0" borderId="4" xfId="0" quotePrefix="1" applyFont="1" applyBorder="1" applyAlignment="1">
      <alignment horizontal="left" wrapText="1"/>
    </xf>
    <xf numFmtId="43" fontId="36" fillId="24" borderId="4" xfId="0" applyNumberFormat="1" applyFont="1" applyFill="1" applyBorder="1" applyAlignment="1">
      <alignment horizontal="center" vertical="center" wrapText="1"/>
    </xf>
    <xf numFmtId="0" fontId="36" fillId="24" borderId="4" xfId="0" applyFont="1" applyFill="1" applyBorder="1" applyAlignment="1">
      <alignment vertical="center" wrapText="1"/>
    </xf>
    <xf numFmtId="0" fontId="36" fillId="24" borderId="4" xfId="0" quotePrefix="1" applyFont="1" applyFill="1" applyBorder="1" applyAlignment="1">
      <alignment vertical="center" wrapText="1"/>
    </xf>
    <xf numFmtId="0" fontId="9" fillId="0" borderId="4" xfId="0" quotePrefix="1" applyFont="1" applyBorder="1" applyAlignment="1">
      <alignment vertical="center" wrapText="1"/>
    </xf>
    <xf numFmtId="0" fontId="38" fillId="25" borderId="4" xfId="0" applyFont="1" applyFill="1" applyBorder="1" applyAlignment="1">
      <alignment horizontal="left" vertical="center" wrapText="1"/>
    </xf>
    <xf numFmtId="0" fontId="38" fillId="25" borderId="4" xfId="0" applyFont="1" applyFill="1" applyBorder="1" applyAlignment="1">
      <alignment horizontal="left" wrapText="1"/>
    </xf>
    <xf numFmtId="0" fontId="36" fillId="22" borderId="4" xfId="0" applyFont="1" applyFill="1" applyBorder="1" applyAlignment="1">
      <alignment horizontal="center" vertical="center" wrapText="1"/>
    </xf>
    <xf numFmtId="0" fontId="0" fillId="0" borderId="0" xfId="0" applyFont="1" applyAlignment="1">
      <alignment wrapText="1"/>
    </xf>
    <xf numFmtId="165" fontId="36" fillId="0" borderId="4" xfId="0" applyNumberFormat="1" applyFont="1" applyFill="1" applyBorder="1" applyAlignment="1">
      <alignment horizontal="center" vertical="center" wrapText="1"/>
    </xf>
    <xf numFmtId="0" fontId="38" fillId="26" borderId="4" xfId="0" quotePrefix="1" applyFont="1" applyFill="1" applyBorder="1" applyAlignment="1">
      <alignment horizontal="left" vertical="center" wrapText="1"/>
    </xf>
    <xf numFmtId="0" fontId="36" fillId="22" borderId="4" xfId="5" quotePrefix="1" applyFont="1" applyFill="1" applyBorder="1" applyAlignment="1">
      <alignment vertical="center" wrapText="1"/>
    </xf>
    <xf numFmtId="0" fontId="40" fillId="0" borderId="4" xfId="0" quotePrefix="1" applyFont="1" applyFill="1" applyBorder="1" applyAlignment="1">
      <alignment vertical="center" wrapText="1"/>
    </xf>
    <xf numFmtId="0" fontId="9" fillId="0" borderId="4" xfId="0" quotePrefix="1" applyFont="1" applyFill="1" applyBorder="1" applyAlignment="1">
      <alignment vertical="center" wrapText="1"/>
    </xf>
    <xf numFmtId="0" fontId="0" fillId="0" borderId="0" xfId="0" applyFont="1" applyFill="1" applyAlignment="1">
      <alignment wrapText="1"/>
    </xf>
    <xf numFmtId="0" fontId="36" fillId="24" borderId="4" xfId="0" applyFont="1" applyFill="1" applyBorder="1" applyAlignment="1">
      <alignment vertical="center" wrapText="1"/>
    </xf>
    <xf numFmtId="0" fontId="40" fillId="20" borderId="4" xfId="0" applyFont="1" applyFill="1" applyBorder="1" applyAlignment="1">
      <alignment vertical="center" wrapText="1"/>
    </xf>
    <xf numFmtId="0" fontId="9" fillId="20" borderId="4" xfId="0" quotePrefix="1" applyFont="1" applyFill="1" applyBorder="1" applyAlignment="1">
      <alignment vertical="center" wrapText="1"/>
    </xf>
    <xf numFmtId="0" fontId="36" fillId="16" borderId="4" xfId="0" quotePrefix="1" applyFont="1" applyFill="1" applyBorder="1" applyAlignment="1">
      <alignment vertical="center" wrapText="1"/>
    </xf>
    <xf numFmtId="0" fontId="27" fillId="0" borderId="0" xfId="0" applyFont="1" applyFill="1" applyAlignment="1">
      <alignment vertical="center"/>
    </xf>
    <xf numFmtId="0" fontId="30" fillId="0" borderId="0" xfId="0" applyFont="1" applyFill="1" applyAlignment="1">
      <alignment vertical="center"/>
    </xf>
    <xf numFmtId="0" fontId="61" fillId="0" borderId="0" xfId="0" applyFont="1" applyFill="1" applyAlignment="1">
      <alignment vertical="center"/>
    </xf>
    <xf numFmtId="0" fontId="61" fillId="0" borderId="0" xfId="0" applyFont="1" applyFill="1" applyAlignment="1">
      <alignment horizontal="center" vertical="center"/>
    </xf>
    <xf numFmtId="0" fontId="32" fillId="0" borderId="0" xfId="0" applyFont="1" applyFill="1" applyAlignment="1">
      <alignment horizontal="center" vertical="center"/>
    </xf>
    <xf numFmtId="0" fontId="32" fillId="0" borderId="0" xfId="0" applyFont="1" applyFill="1" applyAlignment="1">
      <alignment horizontal="center" vertical="center" wrapText="1"/>
    </xf>
    <xf numFmtId="166" fontId="30" fillId="0" borderId="4" xfId="0" applyNumberFormat="1" applyFont="1" applyFill="1" applyBorder="1" applyAlignment="1">
      <alignment horizontal="left" vertical="center" wrapText="1"/>
    </xf>
    <xf numFmtId="0" fontId="27" fillId="0" borderId="0" xfId="0" applyFont="1" applyFill="1" applyAlignment="1">
      <alignment horizontal="center" vertical="center" wrapText="1"/>
    </xf>
    <xf numFmtId="0" fontId="9" fillId="0" borderId="4" xfId="0" applyFont="1" applyFill="1" applyBorder="1" applyAlignment="1">
      <alignment vertical="center" wrapText="1"/>
    </xf>
    <xf numFmtId="0" fontId="9" fillId="0" borderId="0" xfId="0" quotePrefix="1" applyFont="1" applyAlignment="1">
      <alignment vertical="center" wrapText="1"/>
    </xf>
    <xf numFmtId="0" fontId="38" fillId="4" borderId="4" xfId="0" applyFont="1" applyFill="1" applyBorder="1" applyAlignment="1">
      <alignment horizontal="left" vertical="center" wrapText="1"/>
    </xf>
    <xf numFmtId="164" fontId="37" fillId="17" borderId="4" xfId="0" applyNumberFormat="1" applyFont="1" applyFill="1" applyBorder="1" applyAlignment="1">
      <alignment vertical="center" wrapText="1"/>
    </xf>
    <xf numFmtId="168" fontId="9" fillId="0" borderId="1" xfId="0" applyNumberFormat="1" applyFont="1" applyFill="1" applyBorder="1" applyAlignment="1">
      <alignment vertical="center" wrapText="1"/>
    </xf>
    <xf numFmtId="168" fontId="9" fillId="0" borderId="1" xfId="0" quotePrefix="1" applyNumberFormat="1" applyFont="1" applyFill="1" applyBorder="1" applyAlignment="1">
      <alignment vertical="center" wrapText="1"/>
    </xf>
    <xf numFmtId="0" fontId="36" fillId="27" borderId="4" xfId="0" quotePrefix="1" applyFont="1" applyFill="1" applyBorder="1" applyAlignment="1">
      <alignment vertical="center" wrapText="1"/>
    </xf>
    <xf numFmtId="0" fontId="36" fillId="28" borderId="4" xfId="0" applyFont="1" applyFill="1" applyBorder="1" applyAlignment="1">
      <alignment horizontal="center" vertical="center" wrapText="1"/>
    </xf>
    <xf numFmtId="164" fontId="36" fillId="28" borderId="4" xfId="0" applyNumberFormat="1" applyFont="1" applyFill="1" applyBorder="1" applyAlignment="1">
      <alignment vertical="center" wrapText="1"/>
    </xf>
    <xf numFmtId="49" fontId="36" fillId="28" borderId="4" xfId="0" applyNumberFormat="1" applyFont="1" applyFill="1" applyBorder="1" applyAlignment="1">
      <alignment horizontal="left" vertical="center" wrapText="1"/>
    </xf>
    <xf numFmtId="43" fontId="36" fillId="28" borderId="4" xfId="0" applyNumberFormat="1" applyFont="1" applyFill="1" applyBorder="1" applyAlignment="1">
      <alignment horizontal="center" vertical="center" wrapText="1"/>
    </xf>
    <xf numFmtId="164" fontId="37" fillId="28" borderId="4" xfId="0" applyNumberFormat="1" applyFont="1" applyFill="1" applyBorder="1" applyAlignment="1">
      <alignment vertical="center" wrapText="1"/>
    </xf>
    <xf numFmtId="0" fontId="33" fillId="28" borderId="4" xfId="0" applyFont="1" applyFill="1" applyBorder="1" applyAlignment="1">
      <alignment horizontal="center" vertical="center" wrapText="1"/>
    </xf>
    <xf numFmtId="0" fontId="37" fillId="28" borderId="4" xfId="0" applyFont="1" applyFill="1" applyBorder="1" applyAlignment="1">
      <alignment horizontal="center" vertical="center" wrapText="1"/>
    </xf>
    <xf numFmtId="0" fontId="36" fillId="28" borderId="3" xfId="0" applyFont="1" applyFill="1" applyBorder="1" applyAlignment="1">
      <alignment vertical="center" wrapText="1"/>
    </xf>
    <xf numFmtId="0" fontId="36" fillId="16" borderId="4" xfId="0" quotePrefix="1" applyFont="1" applyFill="1" applyBorder="1" applyAlignment="1">
      <alignment horizontal="left" vertical="center" wrapText="1"/>
    </xf>
    <xf numFmtId="0" fontId="36" fillId="0" borderId="4" xfId="0" quotePrefix="1" applyFont="1" applyFill="1" applyBorder="1" applyAlignment="1">
      <alignment horizontal="left" vertical="center" wrapText="1"/>
    </xf>
    <xf numFmtId="0" fontId="36" fillId="17" borderId="4" xfId="0" quotePrefix="1" applyFont="1" applyFill="1" applyBorder="1" applyAlignment="1">
      <alignment vertical="center" wrapText="1"/>
    </xf>
    <xf numFmtId="0" fontId="36" fillId="27" borderId="4" xfId="0" applyFont="1" applyFill="1" applyBorder="1" applyAlignment="1">
      <alignment vertical="center" wrapText="1"/>
    </xf>
    <xf numFmtId="0" fontId="9" fillId="0" borderId="4" xfId="0" quotePrefix="1" applyFont="1" applyFill="1" applyBorder="1" applyAlignment="1">
      <alignment horizontal="left" vertical="center" wrapText="1"/>
    </xf>
    <xf numFmtId="49" fontId="9" fillId="17" borderId="1" xfId="0" applyNumberFormat="1" applyFont="1" applyFill="1" applyBorder="1" applyAlignment="1">
      <alignment horizontal="left" vertical="center" wrapText="1" shrinkToFit="1"/>
    </xf>
    <xf numFmtId="49" fontId="28" fillId="0" borderId="1" xfId="4" quotePrefix="1" applyNumberFormat="1" applyFont="1" applyFill="1" applyBorder="1" applyAlignment="1">
      <alignment vertical="center" wrapText="1"/>
    </xf>
    <xf numFmtId="0" fontId="9" fillId="17" borderId="4" xfId="0" quotePrefix="1" applyFont="1" applyFill="1" applyBorder="1" applyAlignment="1">
      <alignment vertical="center" wrapText="1"/>
    </xf>
    <xf numFmtId="0" fontId="77" fillId="0" borderId="1" xfId="0" quotePrefix="1" applyFont="1" applyFill="1" applyBorder="1" applyAlignment="1">
      <alignment vertical="top" wrapText="1"/>
    </xf>
    <xf numFmtId="0" fontId="36" fillId="29" borderId="4" xfId="0" quotePrefix="1" applyFont="1" applyFill="1" applyBorder="1" applyAlignment="1">
      <alignment vertical="center" wrapText="1"/>
    </xf>
    <xf numFmtId="49" fontId="28" fillId="0" borderId="1" xfId="0" quotePrefix="1" applyNumberFormat="1" applyFont="1" applyBorder="1" applyAlignment="1">
      <alignment horizontal="left" vertical="center" wrapText="1" shrinkToFit="1"/>
    </xf>
    <xf numFmtId="0" fontId="53" fillId="0" borderId="10" xfId="0" applyFont="1" applyFill="1" applyBorder="1" applyAlignment="1">
      <alignment horizontal="left" wrapText="1"/>
    </xf>
    <xf numFmtId="0" fontId="9" fillId="0" borderId="4" xfId="0" applyFont="1" applyBorder="1" applyAlignment="1">
      <alignment vertical="center" wrapText="1"/>
    </xf>
    <xf numFmtId="0" fontId="36" fillId="7" borderId="4" xfId="0" quotePrefix="1" applyFont="1" applyFill="1" applyBorder="1" applyAlignment="1">
      <alignment horizontal="left" vertical="center" wrapText="1"/>
    </xf>
    <xf numFmtId="0" fontId="36" fillId="0" borderId="4" xfId="0" quotePrefix="1" applyFont="1" applyFill="1" applyBorder="1" applyAlignment="1">
      <alignment horizontal="left" wrapText="1"/>
    </xf>
    <xf numFmtId="0" fontId="53" fillId="7" borderId="3" xfId="0" quotePrefix="1" applyFont="1" applyFill="1" applyBorder="1" applyAlignment="1">
      <alignment horizontal="left" vertical="center" wrapText="1"/>
    </xf>
    <xf numFmtId="0" fontId="53" fillId="0" borderId="8" xfId="0" applyFont="1" applyFill="1" applyBorder="1" applyAlignment="1">
      <alignment horizontal="left" wrapText="1"/>
    </xf>
    <xf numFmtId="0" fontId="53" fillId="0" borderId="4" xfId="0" applyFont="1" applyFill="1" applyBorder="1" applyAlignment="1">
      <alignment horizontal="left" wrapText="1"/>
    </xf>
    <xf numFmtId="0" fontId="56" fillId="0" borderId="7" xfId="0" applyFont="1" applyFill="1" applyBorder="1" applyAlignment="1">
      <alignment horizontal="left" wrapText="1"/>
    </xf>
    <xf numFmtId="0" fontId="53" fillId="0" borderId="4" xfId="0" quotePrefix="1" applyFont="1" applyFill="1" applyBorder="1" applyAlignment="1">
      <alignment horizontal="left" wrapText="1"/>
    </xf>
    <xf numFmtId="0" fontId="36" fillId="30" borderId="4" xfId="0" applyFont="1" applyFill="1" applyBorder="1" applyAlignment="1">
      <alignment vertical="center" wrapText="1"/>
    </xf>
    <xf numFmtId="0" fontId="9" fillId="0" borderId="1" xfId="0" quotePrefix="1" applyFont="1" applyFill="1" applyBorder="1" applyAlignment="1">
      <alignment horizontal="left" vertical="center" wrapText="1"/>
    </xf>
    <xf numFmtId="0" fontId="9" fillId="29" borderId="4" xfId="0" quotePrefix="1" applyFont="1" applyFill="1" applyBorder="1" applyAlignment="1">
      <alignment vertical="center" wrapText="1"/>
    </xf>
    <xf numFmtId="0" fontId="9" fillId="0" borderId="1" xfId="0" applyFont="1" applyFill="1" applyBorder="1" applyAlignment="1">
      <alignment vertical="top" wrapText="1"/>
    </xf>
    <xf numFmtId="0" fontId="9" fillId="0" borderId="1" xfId="0" quotePrefix="1" applyFont="1" applyFill="1" applyBorder="1" applyAlignment="1">
      <alignment vertical="top" wrapText="1"/>
    </xf>
    <xf numFmtId="0" fontId="40" fillId="21" borderId="4" xfId="0" applyFont="1" applyFill="1" applyBorder="1" applyAlignment="1">
      <alignment vertical="center" wrapText="1"/>
    </xf>
    <xf numFmtId="0" fontId="36" fillId="31" borderId="4" xfId="0" applyFont="1" applyFill="1" applyBorder="1" applyAlignment="1">
      <alignment vertical="center" wrapText="1"/>
    </xf>
    <xf numFmtId="0" fontId="9" fillId="31" borderId="4" xfId="0" applyFont="1" applyFill="1" applyBorder="1" applyAlignment="1">
      <alignment vertical="center" wrapText="1"/>
    </xf>
    <xf numFmtId="0" fontId="78" fillId="0" borderId="4" xfId="0" quotePrefix="1" applyFont="1" applyFill="1" applyBorder="1" applyAlignment="1">
      <alignment vertical="center" wrapText="1"/>
    </xf>
    <xf numFmtId="0" fontId="0" fillId="0" borderId="0" xfId="0" applyFont="1" applyAlignment="1"/>
    <xf numFmtId="164" fontId="36" fillId="17" borderId="4" xfId="0" applyNumberFormat="1" applyFont="1" applyFill="1" applyBorder="1" applyAlignment="1">
      <alignment vertical="center" wrapText="1"/>
    </xf>
    <xf numFmtId="0" fontId="36" fillId="17" borderId="4" xfId="0" applyFont="1" applyFill="1" applyBorder="1" applyAlignment="1">
      <alignment wrapText="1"/>
    </xf>
    <xf numFmtId="164" fontId="36" fillId="17" borderId="6" xfId="0" applyNumberFormat="1" applyFont="1" applyFill="1" applyBorder="1" applyAlignment="1">
      <alignment vertical="center" wrapText="1"/>
    </xf>
    <xf numFmtId="164" fontId="36" fillId="17" borderId="2" xfId="0" applyNumberFormat="1" applyFont="1" applyFill="1" applyBorder="1" applyAlignment="1">
      <alignment vertical="center" wrapText="1"/>
    </xf>
    <xf numFmtId="0" fontId="33" fillId="17" borderId="4" xfId="0" applyFont="1" applyFill="1" applyBorder="1" applyAlignment="1">
      <alignment horizontal="center" vertical="center" wrapText="1"/>
    </xf>
    <xf numFmtId="164" fontId="36" fillId="17" borderId="0" xfId="0" applyNumberFormat="1" applyFont="1" applyFill="1" applyAlignment="1">
      <alignment vertical="center" wrapText="1"/>
    </xf>
    <xf numFmtId="0" fontId="0" fillId="17" borderId="0" xfId="0" applyFont="1" applyFill="1" applyAlignment="1"/>
    <xf numFmtId="164" fontId="36" fillId="17" borderId="0" xfId="0" applyNumberFormat="1" applyFont="1" applyFill="1" applyBorder="1" applyAlignment="1">
      <alignment vertical="center" wrapText="1"/>
    </xf>
    <xf numFmtId="164" fontId="36" fillId="29" borderId="4" xfId="0" applyNumberFormat="1" applyFont="1" applyFill="1" applyBorder="1" applyAlignment="1">
      <alignment vertical="center" wrapText="1"/>
    </xf>
    <xf numFmtId="0" fontId="27" fillId="20" borderId="0" xfId="0" applyFont="1" applyFill="1" applyBorder="1" applyAlignment="1" applyProtection="1">
      <alignment vertical="center" wrapText="1"/>
      <protection locked="0"/>
    </xf>
    <xf numFmtId="0" fontId="40" fillId="12" borderId="4" xfId="0" applyFont="1" applyFill="1" applyBorder="1" applyAlignment="1">
      <alignment vertical="center" wrapText="1"/>
    </xf>
    <xf numFmtId="0" fontId="40" fillId="29" borderId="4" xfId="0" applyFont="1" applyFill="1" applyBorder="1" applyAlignment="1">
      <alignment vertical="center" wrapText="1"/>
    </xf>
    <xf numFmtId="0" fontId="40" fillId="0" borderId="1" xfId="0" applyFont="1" applyFill="1" applyBorder="1" applyAlignment="1">
      <alignment vertical="top"/>
    </xf>
    <xf numFmtId="164" fontId="40" fillId="0" borderId="4" xfId="0" applyNumberFormat="1" applyFont="1" applyFill="1" applyBorder="1" applyAlignment="1">
      <alignment vertical="center" wrapText="1"/>
    </xf>
    <xf numFmtId="164" fontId="62" fillId="0" borderId="4" xfId="0" applyNumberFormat="1" applyFont="1" applyFill="1" applyBorder="1" applyAlignment="1">
      <alignment vertical="center" wrapText="1"/>
    </xf>
    <xf numFmtId="0" fontId="53" fillId="0" borderId="0" xfId="0" applyFont="1" applyAlignment="1">
      <alignment vertical="center" wrapText="1"/>
    </xf>
    <xf numFmtId="0" fontId="27" fillId="0" borderId="0" xfId="0" applyFont="1" applyFill="1" applyAlignment="1">
      <alignment vertical="center" wrapText="1"/>
    </xf>
    <xf numFmtId="0" fontId="31" fillId="0" borderId="0" xfId="0" applyFont="1" applyFill="1" applyAlignment="1">
      <alignment horizontal="center" vertical="center" wrapText="1"/>
    </xf>
    <xf numFmtId="0" fontId="29" fillId="0" borderId="0" xfId="0" applyFont="1" applyFill="1"/>
    <xf numFmtId="164" fontId="36" fillId="0" borderId="0" xfId="0" applyNumberFormat="1" applyFont="1" applyFill="1" applyBorder="1" applyAlignment="1">
      <alignment horizontal="center" vertical="center" wrapText="1"/>
    </xf>
    <xf numFmtId="164" fontId="36" fillId="0" borderId="0" xfId="0" applyNumberFormat="1" applyFont="1" applyFill="1" applyAlignment="1">
      <alignment vertical="center" wrapText="1"/>
    </xf>
    <xf numFmtId="0" fontId="27" fillId="20" borderId="1" xfId="0" quotePrefix="1" applyFont="1" applyFill="1" applyBorder="1" applyAlignment="1" applyProtection="1">
      <alignment vertical="center" wrapText="1"/>
      <protection locked="0"/>
    </xf>
    <xf numFmtId="0" fontId="36" fillId="32" borderId="4" xfId="0" applyFont="1" applyFill="1" applyBorder="1" applyAlignment="1">
      <alignment horizontal="center" vertical="center" wrapText="1"/>
    </xf>
    <xf numFmtId="0" fontId="51" fillId="0" borderId="4" xfId="0" applyFont="1" applyFill="1" applyBorder="1" applyAlignment="1">
      <alignment horizontal="left" wrapText="1"/>
    </xf>
    <xf numFmtId="164" fontId="36" fillId="0" borderId="4" xfId="0" applyNumberFormat="1" applyFont="1" applyFill="1" applyBorder="1" applyAlignment="1">
      <alignment horizontal="center" wrapText="1"/>
    </xf>
    <xf numFmtId="164" fontId="37" fillId="0" borderId="4" xfId="0" applyNumberFormat="1" applyFont="1" applyFill="1" applyBorder="1" applyAlignment="1">
      <alignment wrapText="1"/>
    </xf>
    <xf numFmtId="164" fontId="36" fillId="17" borderId="4" xfId="0" applyNumberFormat="1" applyFont="1" applyFill="1" applyBorder="1" applyAlignment="1">
      <alignment wrapText="1"/>
    </xf>
    <xf numFmtId="164" fontId="36" fillId="0" borderId="3" xfId="0" applyNumberFormat="1" applyFont="1" applyFill="1" applyBorder="1" applyAlignment="1">
      <alignment horizontal="center" wrapText="1"/>
    </xf>
    <xf numFmtId="164" fontId="38" fillId="0" borderId="6" xfId="0" applyNumberFormat="1" applyFont="1" applyFill="1" applyBorder="1" applyAlignment="1">
      <alignment vertical="center"/>
    </xf>
    <xf numFmtId="0" fontId="27" fillId="0" borderId="4" xfId="0" applyFont="1" applyFill="1" applyBorder="1" applyAlignment="1">
      <alignment horizontal="left" vertical="center"/>
    </xf>
    <xf numFmtId="0" fontId="53" fillId="0" borderId="3" xfId="0" applyFont="1" applyFill="1" applyBorder="1" applyAlignment="1">
      <alignment horizontal="left" vertical="center" wrapText="1"/>
    </xf>
    <xf numFmtId="165" fontId="36" fillId="0" borderId="4" xfId="0" applyNumberFormat="1" applyFont="1" applyFill="1" applyBorder="1" applyAlignment="1">
      <alignment horizontal="center" vertical="center"/>
    </xf>
    <xf numFmtId="0" fontId="36" fillId="0" borderId="4" xfId="0" applyFont="1" applyFill="1" applyBorder="1" applyAlignment="1">
      <alignment horizontal="center" vertical="center"/>
    </xf>
    <xf numFmtId="0" fontId="29" fillId="0" borderId="4" xfId="0" applyFont="1" applyFill="1" applyBorder="1" applyAlignment="1">
      <alignment vertical="center"/>
    </xf>
    <xf numFmtId="0" fontId="36" fillId="27" borderId="0" xfId="0" applyFont="1" applyFill="1" applyAlignment="1">
      <alignment vertical="center" wrapText="1"/>
    </xf>
    <xf numFmtId="0" fontId="36" fillId="27" borderId="0" xfId="0" quotePrefix="1" applyFont="1" applyFill="1" applyAlignment="1">
      <alignment vertical="center" wrapText="1"/>
    </xf>
    <xf numFmtId="0" fontId="40" fillId="33" borderId="4" xfId="0" applyFont="1" applyFill="1" applyBorder="1" applyAlignment="1">
      <alignment vertical="center" wrapText="1"/>
    </xf>
    <xf numFmtId="0" fontId="0" fillId="27" borderId="0" xfId="0" applyFont="1" applyFill="1" applyAlignment="1"/>
    <xf numFmtId="0" fontId="51" fillId="0" borderId="4" xfId="0" applyFont="1" applyFill="1" applyBorder="1" applyAlignment="1">
      <alignment vertical="center" wrapText="1"/>
    </xf>
    <xf numFmtId="0" fontId="51" fillId="12" borderId="4" xfId="0" applyFont="1" applyFill="1" applyBorder="1" applyAlignment="1">
      <alignment horizontal="left" vertical="center" wrapText="1"/>
    </xf>
    <xf numFmtId="0" fontId="36" fillId="0" borderId="0" xfId="0" quotePrefix="1" applyFont="1" applyFill="1" applyBorder="1" applyAlignment="1">
      <alignment vertical="center" wrapText="1"/>
    </xf>
    <xf numFmtId="0" fontId="0" fillId="0" borderId="0" xfId="0" quotePrefix="1" applyFont="1" applyAlignment="1">
      <alignment wrapText="1"/>
    </xf>
    <xf numFmtId="164" fontId="51" fillId="27" borderId="4" xfId="0" applyNumberFormat="1" applyFont="1" applyFill="1" applyBorder="1" applyAlignment="1">
      <alignment vertical="center" wrapText="1"/>
    </xf>
    <xf numFmtId="0" fontId="40" fillId="0" borderId="1" xfId="0" applyFont="1" applyFill="1" applyBorder="1" applyAlignment="1">
      <alignment vertical="top" wrapText="1"/>
    </xf>
    <xf numFmtId="0" fontId="36" fillId="21" borderId="4" xfId="0" quotePrefix="1" applyFont="1" applyFill="1" applyBorder="1" applyAlignment="1">
      <alignment vertical="center" wrapText="1"/>
    </xf>
    <xf numFmtId="0" fontId="38" fillId="0" borderId="4" xfId="0" quotePrefix="1" applyFont="1" applyFill="1" applyBorder="1" applyAlignment="1">
      <alignment horizontal="left" vertical="center" wrapText="1"/>
    </xf>
    <xf numFmtId="0" fontId="46" fillId="0" borderId="4" xfId="0" applyFont="1" applyFill="1" applyBorder="1" applyAlignment="1">
      <alignment horizontal="left" wrapText="1"/>
    </xf>
    <xf numFmtId="0" fontId="55" fillId="0" borderId="0" xfId="0" quotePrefix="1" applyFont="1" applyAlignment="1">
      <alignment wrapText="1"/>
    </xf>
    <xf numFmtId="0" fontId="65" fillId="0" borderId="0" xfId="0" applyFont="1" applyFill="1" applyAlignment="1">
      <alignment horizontal="center" vertical="center" wrapText="1"/>
    </xf>
    <xf numFmtId="0" fontId="65" fillId="0" borderId="0" xfId="0" applyFont="1" applyFill="1" applyAlignment="1">
      <alignment vertical="center" wrapText="1"/>
    </xf>
    <xf numFmtId="0" fontId="65" fillId="0" borderId="0" xfId="0" applyFont="1" applyFill="1" applyAlignment="1">
      <alignment vertical="center"/>
    </xf>
    <xf numFmtId="0" fontId="65" fillId="0" borderId="0" xfId="0" quotePrefix="1" applyFont="1" applyFill="1" applyAlignment="1">
      <alignment vertical="center" wrapText="1"/>
    </xf>
    <xf numFmtId="0" fontId="79" fillId="0" borderId="0" xfId="0" applyFont="1" applyAlignment="1">
      <alignment vertical="center"/>
    </xf>
    <xf numFmtId="0" fontId="65" fillId="0" borderId="0" xfId="0" applyFont="1" applyAlignment="1">
      <alignment horizontal="center" vertical="center"/>
    </xf>
    <xf numFmtId="164" fontId="65" fillId="0" borderId="0" xfId="0" applyNumberFormat="1" applyFont="1" applyAlignment="1">
      <alignment horizontal="center" vertical="center"/>
    </xf>
    <xf numFmtId="164" fontId="65" fillId="0" borderId="0" xfId="0" applyNumberFormat="1" applyFont="1" applyAlignment="1">
      <alignment vertical="center"/>
    </xf>
    <xf numFmtId="0" fontId="65" fillId="0" borderId="0" xfId="0" applyFont="1" applyAlignment="1">
      <alignment vertical="center"/>
    </xf>
    <xf numFmtId="0" fontId="65" fillId="0" borderId="0" xfId="0" applyFont="1" applyAlignment="1">
      <alignment vertical="center" wrapText="1"/>
    </xf>
    <xf numFmtId="0" fontId="82" fillId="0" borderId="0" xfId="0" applyFont="1"/>
    <xf numFmtId="49" fontId="82" fillId="0" borderId="0" xfId="0" applyNumberFormat="1" applyFont="1"/>
    <xf numFmtId="0" fontId="80" fillId="0" borderId="0" xfId="0" applyFont="1" applyAlignment="1"/>
    <xf numFmtId="0" fontId="79" fillId="0" borderId="18" xfId="0" applyFont="1" applyBorder="1" applyAlignment="1">
      <alignment vertical="center"/>
    </xf>
    <xf numFmtId="0" fontId="65" fillId="0" borderId="18" xfId="0" applyFont="1" applyBorder="1" applyAlignment="1">
      <alignment horizontal="center" vertical="center"/>
    </xf>
    <xf numFmtId="164" fontId="65" fillId="0" borderId="18" xfId="0" applyNumberFormat="1" applyFont="1" applyBorder="1" applyAlignment="1">
      <alignment horizontal="center" vertical="center"/>
    </xf>
    <xf numFmtId="164" fontId="65" fillId="0" borderId="18" xfId="0" applyNumberFormat="1" applyFont="1" applyBorder="1" applyAlignment="1">
      <alignment vertical="center"/>
    </xf>
    <xf numFmtId="0" fontId="79" fillId="0" borderId="0" xfId="0" applyFont="1" applyAlignment="1">
      <alignment horizontal="left" vertical="center"/>
    </xf>
    <xf numFmtId="0" fontId="79" fillId="0" borderId="0" xfId="0" applyFont="1" applyAlignment="1">
      <alignment horizontal="right" vertical="center"/>
    </xf>
    <xf numFmtId="0" fontId="65" fillId="0" borderId="0" xfId="0" applyFont="1"/>
    <xf numFmtId="164" fontId="65" fillId="0" borderId="0" xfId="0" applyNumberFormat="1" applyFont="1"/>
    <xf numFmtId="49" fontId="65" fillId="0" borderId="0" xfId="0" applyNumberFormat="1" applyFont="1"/>
    <xf numFmtId="0" fontId="83" fillId="0" borderId="0" xfId="0" applyFont="1" applyAlignment="1">
      <alignment vertical="center" wrapText="1"/>
    </xf>
    <xf numFmtId="0" fontId="82" fillId="0" borderId="0" xfId="0" applyFont="1" applyAlignment="1">
      <alignment horizontal="center"/>
    </xf>
    <xf numFmtId="164" fontId="82" fillId="0" borderId="0" xfId="0" applyNumberFormat="1" applyFont="1" applyAlignment="1">
      <alignment horizontal="center"/>
    </xf>
    <xf numFmtId="164" fontId="82" fillId="0" borderId="0" xfId="0" applyNumberFormat="1" applyFont="1"/>
    <xf numFmtId="0" fontId="79" fillId="35" borderId="2" xfId="0" applyFont="1" applyFill="1" applyBorder="1" applyAlignment="1">
      <alignment horizontal="center" vertical="center" wrapText="1"/>
    </xf>
    <xf numFmtId="49" fontId="79" fillId="35" borderId="2" xfId="0" applyNumberFormat="1" applyFont="1" applyFill="1" applyBorder="1" applyAlignment="1">
      <alignment horizontal="center" vertical="center" wrapText="1"/>
    </xf>
    <xf numFmtId="0" fontId="65" fillId="11" borderId="4" xfId="0" applyFont="1" applyFill="1" applyBorder="1" applyAlignment="1">
      <alignment horizontal="center" vertical="center"/>
    </xf>
    <xf numFmtId="0" fontId="65" fillId="11" borderId="4" xfId="0" applyFont="1" applyFill="1" applyBorder="1" applyAlignment="1">
      <alignment vertical="center" wrapText="1"/>
    </xf>
    <xf numFmtId="0" fontId="65" fillId="11" borderId="4" xfId="0" applyFont="1" applyFill="1" applyBorder="1" applyAlignment="1">
      <alignment horizontal="left" vertical="center" wrapText="1"/>
    </xf>
    <xf numFmtId="0" fontId="65" fillId="11" borderId="4" xfId="0" applyFont="1" applyFill="1" applyBorder="1" applyAlignment="1">
      <alignment horizontal="center" vertical="center" wrapText="1"/>
    </xf>
    <xf numFmtId="164" fontId="65" fillId="11" borderId="4" xfId="1" applyNumberFormat="1" applyFont="1" applyFill="1" applyBorder="1" applyAlignment="1">
      <alignment horizontal="center" vertical="center"/>
    </xf>
    <xf numFmtId="164" fontId="65" fillId="11" borderId="4" xfId="1" applyNumberFormat="1" applyFont="1" applyFill="1" applyBorder="1" applyAlignment="1">
      <alignment vertical="center" wrapText="1"/>
    </xf>
    <xf numFmtId="0" fontId="65" fillId="36" borderId="4" xfId="0" applyFont="1" applyFill="1" applyBorder="1" applyAlignment="1">
      <alignment horizontal="center" vertical="center" wrapText="1"/>
    </xf>
    <xf numFmtId="49" fontId="65" fillId="36" borderId="4" xfId="0" applyNumberFormat="1" applyFont="1" applyFill="1" applyBorder="1" applyAlignment="1">
      <alignment horizontal="center" vertical="center" wrapText="1"/>
    </xf>
    <xf numFmtId="0" fontId="65" fillId="0" borderId="0" xfId="0" quotePrefix="1" applyFont="1" applyAlignment="1">
      <alignment vertical="center"/>
    </xf>
    <xf numFmtId="0" fontId="65" fillId="0" borderId="0" xfId="0" quotePrefix="1" applyFont="1" applyAlignment="1">
      <alignment vertical="center" wrapText="1"/>
    </xf>
    <xf numFmtId="49" fontId="65" fillId="0" borderId="0" xfId="0" applyNumberFormat="1" applyFont="1" applyAlignment="1">
      <alignment vertical="center" wrapText="1"/>
    </xf>
    <xf numFmtId="0" fontId="65" fillId="0" borderId="0" xfId="0" applyFont="1" applyAlignment="1">
      <alignment horizontal="center" vertical="center" wrapText="1"/>
    </xf>
    <xf numFmtId="164" fontId="65" fillId="0" borderId="0" xfId="0" applyNumberFormat="1" applyFont="1" applyAlignment="1">
      <alignment vertical="center" wrapText="1"/>
    </xf>
    <xf numFmtId="3" fontId="65" fillId="0" borderId="0" xfId="0" applyNumberFormat="1" applyFont="1" applyAlignment="1">
      <alignment vertical="center" wrapText="1"/>
    </xf>
    <xf numFmtId="49" fontId="80" fillId="0" borderId="0" xfId="0" applyNumberFormat="1" applyFont="1" applyAlignment="1"/>
    <xf numFmtId="0" fontId="87" fillId="0" borderId="0" xfId="0" applyFont="1" applyAlignment="1">
      <alignment vertical="center"/>
    </xf>
    <xf numFmtId="0" fontId="87" fillId="0" borderId="0" xfId="0" applyFont="1" applyAlignment="1">
      <alignment horizontal="center" vertical="center"/>
    </xf>
    <xf numFmtId="0" fontId="9" fillId="0" borderId="1" xfId="0" applyFont="1" applyFill="1" applyBorder="1" applyAlignment="1">
      <alignment vertical="center" wrapText="1"/>
    </xf>
    <xf numFmtId="164" fontId="9" fillId="0" borderId="1" xfId="0" applyNumberFormat="1" applyFont="1" applyFill="1" applyBorder="1" applyAlignment="1">
      <alignment vertical="center" wrapText="1"/>
    </xf>
    <xf numFmtId="0" fontId="9" fillId="0" borderId="1" xfId="0" applyFont="1" applyFill="1" applyBorder="1" applyAlignment="1">
      <alignment horizontal="center" vertical="center" wrapText="1"/>
    </xf>
    <xf numFmtId="164" fontId="9" fillId="0" borderId="1" xfId="0" applyNumberFormat="1" applyFont="1" applyFill="1" applyBorder="1" applyAlignment="1">
      <alignment horizontal="center" vertical="center" wrapText="1"/>
    </xf>
    <xf numFmtId="164" fontId="13" fillId="0" borderId="1" xfId="0" applyNumberFormat="1" applyFont="1" applyFill="1" applyBorder="1" applyAlignment="1">
      <alignment vertical="center" wrapText="1"/>
    </xf>
    <xf numFmtId="165" fontId="9" fillId="0" borderId="1" xfId="0" applyNumberFormat="1" applyFont="1" applyFill="1" applyBorder="1" applyAlignment="1">
      <alignment horizontal="center" vertical="center" wrapText="1"/>
    </xf>
    <xf numFmtId="0" fontId="88" fillId="0" borderId="0" xfId="0" applyFont="1" applyFill="1" applyAlignment="1">
      <alignment vertical="center"/>
    </xf>
    <xf numFmtId="165"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165" fontId="9" fillId="0" borderId="1" xfId="0" applyNumberFormat="1"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0" xfId="0" applyFont="1" applyFill="1" applyAlignment="1">
      <alignment vertical="center"/>
    </xf>
    <xf numFmtId="165" fontId="9" fillId="0" borderId="1" xfId="0" applyNumberFormat="1" applyFont="1" applyFill="1" applyBorder="1" applyAlignment="1">
      <alignment horizontal="left" vertical="center"/>
    </xf>
    <xf numFmtId="0" fontId="9" fillId="0" borderId="1" xfId="0" applyFont="1" applyFill="1" applyBorder="1" applyAlignment="1">
      <alignment horizontal="left" vertical="center"/>
    </xf>
    <xf numFmtId="164" fontId="9" fillId="0" borderId="1" xfId="0" applyNumberFormat="1" applyFont="1" applyFill="1" applyBorder="1" applyAlignment="1">
      <alignment horizontal="left"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quotePrefix="1" applyFont="1" applyFill="1" applyBorder="1" applyAlignment="1">
      <alignment horizontal="left" vertical="center" wrapText="1"/>
    </xf>
    <xf numFmtId="165" fontId="9" fillId="0" borderId="0" xfId="0" applyNumberFormat="1" applyFont="1" applyFill="1" applyBorder="1" applyAlignment="1">
      <alignment horizontal="center" vertical="center" wrapText="1"/>
    </xf>
    <xf numFmtId="164" fontId="13" fillId="0" borderId="0" xfId="0" applyNumberFormat="1" applyFont="1" applyFill="1" applyBorder="1" applyAlignment="1">
      <alignment vertical="center" wrapText="1"/>
    </xf>
    <xf numFmtId="0" fontId="13" fillId="0" borderId="0" xfId="0" applyFont="1" applyFill="1" applyAlignment="1">
      <alignment horizontal="center" vertical="center"/>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13" fillId="0" borderId="0" xfId="0" applyFont="1" applyFill="1" applyAlignment="1">
      <alignment horizontal="center" vertical="center" wrapText="1"/>
    </xf>
    <xf numFmtId="0" fontId="9" fillId="0" borderId="0" xfId="0" quotePrefix="1" applyFont="1" applyFill="1" applyBorder="1" applyAlignment="1">
      <alignment vertical="center" wrapText="1"/>
    </xf>
    <xf numFmtId="0" fontId="93" fillId="0" borderId="0" xfId="0" applyFont="1" applyFill="1" applyAlignment="1">
      <alignment vertical="center"/>
    </xf>
    <xf numFmtId="166" fontId="13" fillId="0" borderId="1" xfId="0" applyNumberFormat="1" applyFont="1" applyFill="1" applyBorder="1" applyAlignment="1">
      <alignment horizontal="center" vertical="center" wrapText="1"/>
    </xf>
    <xf numFmtId="166" fontId="13" fillId="0" borderId="16" xfId="0" applyNumberFormat="1" applyFont="1" applyFill="1" applyBorder="1" applyAlignment="1">
      <alignment horizontal="center" vertical="center" wrapText="1"/>
    </xf>
    <xf numFmtId="0" fontId="88" fillId="0" borderId="0" xfId="0" applyFont="1" applyFill="1" applyBorder="1" applyAlignment="1">
      <alignment vertical="center"/>
    </xf>
    <xf numFmtId="0" fontId="80" fillId="0" borderId="0" xfId="0" applyFont="1" applyAlignment="1"/>
    <xf numFmtId="0" fontId="65" fillId="0" borderId="0" xfId="0" applyFont="1" applyAlignment="1">
      <alignment horizontal="left" vertical="center" wrapText="1"/>
    </xf>
    <xf numFmtId="0" fontId="65" fillId="0" borderId="0" xfId="0" applyFont="1" applyAlignment="1">
      <alignment horizontal="center" vertical="center"/>
    </xf>
    <xf numFmtId="164" fontId="33" fillId="0" borderId="2" xfId="0" applyNumberFormat="1" applyFont="1" applyBorder="1" applyAlignment="1">
      <alignment horizontal="center" vertical="center" wrapText="1"/>
    </xf>
    <xf numFmtId="0" fontId="2" fillId="0" borderId="6" xfId="0" applyFont="1" applyBorder="1"/>
    <xf numFmtId="0" fontId="30" fillId="0" borderId="2" xfId="0" applyFont="1" applyBorder="1" applyAlignment="1">
      <alignment horizontal="center" vertical="center" wrapText="1"/>
    </xf>
    <xf numFmtId="0" fontId="33" fillId="0" borderId="3" xfId="0" applyFont="1" applyBorder="1" applyAlignment="1">
      <alignment horizontal="center" vertical="center" wrapText="1"/>
    </xf>
    <xf numFmtId="0" fontId="2" fillId="0" borderId="5" xfId="0" applyFont="1" applyBorder="1"/>
    <xf numFmtId="164" fontId="33" fillId="0" borderId="3" xfId="0" applyNumberFormat="1" applyFont="1" applyBorder="1" applyAlignment="1">
      <alignment horizontal="center" vertical="center" wrapText="1"/>
    </xf>
    <xf numFmtId="0" fontId="2" fillId="0" borderId="12" xfId="0" applyFont="1" applyBorder="1"/>
    <xf numFmtId="164" fontId="33" fillId="2" borderId="3" xfId="0" applyNumberFormat="1" applyFont="1" applyFill="1" applyBorder="1" applyAlignment="1">
      <alignment horizontal="center" vertical="center" wrapText="1"/>
    </xf>
    <xf numFmtId="164" fontId="35" fillId="0" borderId="2" xfId="0" applyNumberFormat="1" applyFont="1" applyBorder="1" applyAlignment="1">
      <alignment horizontal="center" vertical="center" wrapText="1"/>
    </xf>
    <xf numFmtId="164" fontId="37" fillId="0" borderId="2" xfId="0" applyNumberFormat="1" applyFont="1" applyBorder="1" applyAlignment="1">
      <alignment horizontal="center" vertical="center" wrapText="1"/>
    </xf>
    <xf numFmtId="0" fontId="58" fillId="0" borderId="3" xfId="0" applyFont="1" applyBorder="1" applyAlignment="1">
      <alignment horizontal="center" vertical="center" wrapText="1"/>
    </xf>
    <xf numFmtId="164" fontId="37" fillId="0" borderId="9" xfId="0" applyNumberFormat="1" applyFont="1" applyBorder="1" applyAlignment="1">
      <alignment horizontal="center" vertical="center" wrapText="1"/>
    </xf>
    <xf numFmtId="0" fontId="2" fillId="0" borderId="8" xfId="0" applyFont="1" applyBorder="1"/>
    <xf numFmtId="0" fontId="31" fillId="0" borderId="0" xfId="0" applyFont="1" applyAlignment="1">
      <alignment horizontal="center" vertical="center"/>
    </xf>
    <xf numFmtId="164" fontId="32" fillId="0" borderId="0" xfId="1" applyNumberFormat="1" applyFont="1" applyAlignment="1">
      <alignment horizontal="center" vertical="center" wrapText="1"/>
    </xf>
    <xf numFmtId="164" fontId="35" fillId="0" borderId="2" xfId="0" applyNumberFormat="1" applyFont="1" applyFill="1" applyBorder="1" applyAlignment="1">
      <alignment horizontal="center" vertical="center" wrapText="1"/>
    </xf>
    <xf numFmtId="0" fontId="2" fillId="0" borderId="6" xfId="0" applyFont="1" applyFill="1" applyBorder="1"/>
    <xf numFmtId="0" fontId="30" fillId="0" borderId="2" xfId="0" applyFont="1" applyFill="1" applyBorder="1" applyAlignment="1">
      <alignment horizontal="center" vertical="center" wrapText="1"/>
    </xf>
    <xf numFmtId="0" fontId="9" fillId="0" borderId="0" xfId="4" applyFont="1" applyFill="1" applyAlignment="1">
      <alignment horizontal="left" vertical="top" wrapText="1"/>
    </xf>
    <xf numFmtId="0" fontId="13" fillId="0" borderId="0" xfId="4" applyFont="1" applyFill="1" applyAlignment="1">
      <alignment horizontal="left" vertical="center" wrapText="1"/>
    </xf>
    <xf numFmtId="165" fontId="79" fillId="0" borderId="0" xfId="0" applyNumberFormat="1" applyFont="1" applyFill="1" applyAlignment="1">
      <alignment horizontal="center" vertical="center" wrapText="1"/>
    </xf>
    <xf numFmtId="0" fontId="13" fillId="0" borderId="0" xfId="4" applyFont="1" applyFill="1" applyAlignment="1">
      <alignment horizontal="center" wrapText="1"/>
    </xf>
    <xf numFmtId="43" fontId="89" fillId="0" borderId="0" xfId="2" applyFont="1" applyFill="1" applyAlignment="1">
      <alignment horizontal="center" vertical="center" wrapText="1"/>
    </xf>
    <xf numFmtId="0" fontId="92" fillId="0" borderId="9" xfId="0" applyFont="1" applyFill="1" applyBorder="1" applyAlignment="1">
      <alignment horizontal="center" vertical="center" wrapText="1"/>
    </xf>
    <xf numFmtId="0" fontId="92" fillId="0" borderId="13" xfId="0" applyFont="1" applyFill="1" applyBorder="1" applyAlignment="1">
      <alignment horizontal="center" vertical="center" wrapText="1"/>
    </xf>
    <xf numFmtId="165" fontId="92" fillId="0" borderId="14" xfId="0" applyNumberFormat="1" applyFont="1" applyFill="1" applyBorder="1" applyAlignment="1">
      <alignment horizontal="center" vertical="center" wrapText="1"/>
    </xf>
    <xf numFmtId="165" fontId="92" fillId="0" borderId="15" xfId="0" applyNumberFormat="1" applyFont="1" applyFill="1" applyBorder="1" applyAlignment="1">
      <alignment horizontal="center" vertical="center" wrapText="1"/>
    </xf>
    <xf numFmtId="0" fontId="92" fillId="0" borderId="14" xfId="0" applyFont="1" applyFill="1" applyBorder="1" applyAlignment="1">
      <alignment horizontal="center" vertical="center" wrapText="1"/>
    </xf>
    <xf numFmtId="0" fontId="92" fillId="0" borderId="15" xfId="0" applyFont="1" applyFill="1" applyBorder="1" applyAlignment="1">
      <alignment horizontal="center" vertical="center" wrapText="1"/>
    </xf>
    <xf numFmtId="0" fontId="92" fillId="0" borderId="2" xfId="0" applyFont="1" applyFill="1" applyBorder="1" applyAlignment="1">
      <alignment horizontal="center" vertical="center" wrapText="1"/>
    </xf>
    <xf numFmtId="0" fontId="93" fillId="0" borderId="7" xfId="0" applyFont="1" applyFill="1" applyBorder="1" applyAlignment="1">
      <alignment vertical="center"/>
    </xf>
    <xf numFmtId="0" fontId="90" fillId="0" borderId="0" xfId="0" applyFont="1" applyFill="1" applyAlignment="1">
      <alignment horizontal="center" vertical="center" wrapText="1"/>
    </xf>
    <xf numFmtId="0" fontId="90" fillId="0" borderId="0" xfId="0" applyFont="1" applyFill="1" applyAlignment="1">
      <alignment horizontal="center" vertical="center"/>
    </xf>
    <xf numFmtId="0" fontId="91" fillId="0" borderId="0" xfId="0" applyFont="1" applyFill="1" applyAlignment="1">
      <alignment horizontal="center" vertical="center" wrapText="1"/>
    </xf>
    <xf numFmtId="164" fontId="92" fillId="0" borderId="1" xfId="0" applyNumberFormat="1" applyFont="1" applyFill="1" applyBorder="1" applyAlignment="1">
      <alignment horizontal="center" vertical="center" wrapText="1"/>
    </xf>
    <xf numFmtId="0" fontId="93" fillId="0" borderId="1" xfId="0" applyFont="1" applyFill="1" applyBorder="1" applyAlignment="1">
      <alignment vertical="center"/>
    </xf>
    <xf numFmtId="0" fontId="92" fillId="0" borderId="1" xfId="0" applyFont="1" applyFill="1" applyBorder="1" applyAlignment="1">
      <alignment horizontal="center" vertical="center" wrapText="1"/>
    </xf>
    <xf numFmtId="0" fontId="92" fillId="0" borderId="20" xfId="0" applyFont="1" applyFill="1" applyBorder="1" applyAlignment="1">
      <alignment horizontal="center" vertical="center" wrapText="1"/>
    </xf>
    <xf numFmtId="165" fontId="13" fillId="0" borderId="0" xfId="0" applyNumberFormat="1" applyFont="1" applyFill="1" applyAlignment="1">
      <alignment horizontal="center" vertical="center" wrapText="1"/>
    </xf>
    <xf numFmtId="0" fontId="37" fillId="36" borderId="0" xfId="0" applyFont="1" applyFill="1" applyAlignment="1">
      <alignment horizontal="center" vertical="center" wrapText="1"/>
    </xf>
    <xf numFmtId="0" fontId="65" fillId="0" borderId="0" xfId="0" quotePrefix="1" applyFont="1" applyAlignment="1">
      <alignment horizontal="left" vertical="center"/>
    </xf>
    <xf numFmtId="0" fontId="65" fillId="0" borderId="0" xfId="0" applyFont="1" applyAlignment="1">
      <alignment horizontal="center" vertical="center"/>
    </xf>
    <xf numFmtId="0" fontId="80" fillId="0" borderId="0" xfId="0" applyFont="1" applyAlignment="1"/>
    <xf numFmtId="0" fontId="79" fillId="0" borderId="0" xfId="0" applyFont="1" applyAlignment="1">
      <alignment horizontal="center" vertical="center"/>
    </xf>
    <xf numFmtId="0" fontId="79" fillId="35" borderId="19" xfId="0" applyFont="1" applyFill="1" applyBorder="1" applyAlignment="1">
      <alignment horizontal="center" vertical="center" wrapText="1"/>
    </xf>
    <xf numFmtId="0" fontId="79" fillId="35" borderId="17" xfId="0" applyFont="1" applyFill="1" applyBorder="1" applyAlignment="1">
      <alignment horizontal="center" vertical="center" wrapText="1"/>
    </xf>
    <xf numFmtId="0" fontId="79" fillId="0" borderId="0" xfId="0" applyFont="1" applyAlignment="1">
      <alignment horizontal="center" vertical="center" wrapText="1"/>
    </xf>
    <xf numFmtId="0" fontId="86" fillId="0" borderId="0" xfId="0" applyFont="1" applyBorder="1" applyAlignment="1">
      <alignment horizontal="left" vertical="center" wrapText="1"/>
    </xf>
    <xf numFmtId="164" fontId="79" fillId="34" borderId="2" xfId="0" applyNumberFormat="1" applyFont="1" applyFill="1" applyBorder="1" applyAlignment="1">
      <alignment horizontal="center" vertical="center" wrapText="1"/>
    </xf>
    <xf numFmtId="0" fontId="81" fillId="0" borderId="6" xfId="0" applyFont="1" applyBorder="1"/>
    <xf numFmtId="0" fontId="79" fillId="34" borderId="2" xfId="0" applyFont="1" applyFill="1" applyBorder="1" applyAlignment="1">
      <alignment horizontal="center" vertical="center" wrapText="1"/>
    </xf>
    <xf numFmtId="0" fontId="65" fillId="0" borderId="0" xfId="0" quotePrefix="1" applyFont="1" applyAlignment="1">
      <alignment horizontal="left" vertical="center" wrapText="1"/>
    </xf>
    <xf numFmtId="0" fontId="65" fillId="0" borderId="0" xfId="0" applyFont="1" applyAlignment="1">
      <alignment horizontal="left" vertical="center" wrapText="1"/>
    </xf>
    <xf numFmtId="0" fontId="83" fillId="0" borderId="0" xfId="0" applyFont="1" applyAlignment="1">
      <alignment horizontal="center" vertical="center" wrapText="1"/>
    </xf>
    <xf numFmtId="0" fontId="79" fillId="0" borderId="0" xfId="0" applyFont="1" applyAlignment="1">
      <alignment horizontal="left" vertical="center" wrapText="1"/>
    </xf>
    <xf numFmtId="0" fontId="37" fillId="0" borderId="0" xfId="0" applyFont="1" applyAlignment="1">
      <alignment horizontal="center" vertical="center"/>
    </xf>
    <xf numFmtId="0" fontId="0" fillId="0" borderId="0" xfId="0" applyFont="1" applyAlignment="1"/>
    <xf numFmtId="164" fontId="58" fillId="0" borderId="3" xfId="0" applyNumberFormat="1" applyFont="1" applyBorder="1" applyAlignment="1">
      <alignment horizontal="center" vertical="center" wrapText="1"/>
    </xf>
    <xf numFmtId="164" fontId="37" fillId="0" borderId="6" xfId="0" applyNumberFormat="1" applyFont="1" applyBorder="1" applyAlignment="1">
      <alignment horizontal="center" vertical="center" wrapText="1"/>
    </xf>
    <xf numFmtId="0" fontId="57" fillId="0" borderId="3" xfId="0" applyFont="1" applyBorder="1" applyAlignment="1">
      <alignment horizontal="center" vertical="center"/>
    </xf>
    <xf numFmtId="0" fontId="58" fillId="0" borderId="10" xfId="0" applyFont="1" applyBorder="1" applyAlignment="1">
      <alignment horizontal="center" vertical="center"/>
    </xf>
    <xf numFmtId="0" fontId="58" fillId="0" borderId="3" xfId="0" applyFont="1" applyBorder="1" applyAlignment="1">
      <alignment horizontal="center" vertical="center"/>
    </xf>
    <xf numFmtId="0" fontId="65" fillId="0" borderId="0" xfId="0" applyFont="1" applyAlignment="1">
      <alignment horizontal="center"/>
    </xf>
    <xf numFmtId="0" fontId="81" fillId="0" borderId="0" xfId="0" applyFont="1" applyAlignment="1"/>
    <xf numFmtId="0" fontId="81" fillId="0" borderId="0" xfId="0" applyFont="1" applyAlignment="1"/>
    <xf numFmtId="49" fontId="81" fillId="0" borderId="0" xfId="0" applyNumberFormat="1" applyFont="1" applyAlignment="1"/>
    <xf numFmtId="0" fontId="87" fillId="0" borderId="0" xfId="0" applyFont="1"/>
    <xf numFmtId="0" fontId="87" fillId="0" borderId="0" xfId="0" applyFont="1" applyAlignment="1">
      <alignment horizontal="center"/>
    </xf>
    <xf numFmtId="0" fontId="96" fillId="0" borderId="0" xfId="0" applyFont="1" applyAlignment="1"/>
    <xf numFmtId="0" fontId="97" fillId="0" borderId="0" xfId="0" applyFont="1" applyAlignment="1">
      <alignment horizontal="center"/>
    </xf>
    <xf numFmtId="0" fontId="98" fillId="0" borderId="4" xfId="0" applyFont="1" applyFill="1" applyBorder="1" applyAlignment="1">
      <alignment horizontal="center" vertical="center" wrapText="1"/>
    </xf>
  </cellXfs>
  <cellStyles count="11">
    <cellStyle name="Comma" xfId="1" builtinId="3"/>
    <cellStyle name="Comma 2" xfId="2"/>
    <cellStyle name="Comma 3" xfId="3"/>
    <cellStyle name="Normal" xfId="0" builtinId="0"/>
    <cellStyle name="Normal 2" xfId="4"/>
    <cellStyle name="Normal 3" xfId="5"/>
    <cellStyle name="Normal 4" xfId="6"/>
    <cellStyle name="Normal 5" xfId="7"/>
    <cellStyle name="Normal 6" xfId="8"/>
    <cellStyle name="Normal 7" xfId="9"/>
    <cellStyle name="Normal 8" xfId="1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xdr:col>
      <xdr:colOff>452036</xdr:colOff>
      <xdr:row>2</xdr:row>
      <xdr:rowOff>16010</xdr:rowOff>
    </xdr:from>
    <xdr:to>
      <xdr:col>3</xdr:col>
      <xdr:colOff>359595</xdr:colOff>
      <xdr:row>2</xdr:row>
      <xdr:rowOff>16010</xdr:rowOff>
    </xdr:to>
    <xdr:cxnSp macro="">
      <xdr:nvCxnSpPr>
        <xdr:cNvPr id="3" name="Straight Connector 2"/>
        <xdr:cNvCxnSpPr/>
      </xdr:nvCxnSpPr>
      <xdr:spPr>
        <a:xfrm>
          <a:off x="900271" y="441834"/>
          <a:ext cx="177894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985914</xdr:colOff>
      <xdr:row>2</xdr:row>
      <xdr:rowOff>11528</xdr:rowOff>
    </xdr:from>
    <xdr:to>
      <xdr:col>6</xdr:col>
      <xdr:colOff>283394</xdr:colOff>
      <xdr:row>2</xdr:row>
      <xdr:rowOff>11528</xdr:rowOff>
    </xdr:to>
    <xdr:cxnSp macro="">
      <xdr:nvCxnSpPr>
        <xdr:cNvPr id="4" name="Straight Connector 3"/>
        <xdr:cNvCxnSpPr/>
      </xdr:nvCxnSpPr>
      <xdr:spPr>
        <a:xfrm>
          <a:off x="8538679" y="437352"/>
          <a:ext cx="186362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INHVUONG\THAU%202022%20-%20HOAN%20THIEN\NAM%202023\GOI%20THAU%20VTKTC%202023\PDKQLCNT%20-%20VTTT2023\12%20Quyet%20dinh%20phe%20duyet%20Ket%20Qua%20Lua%20Chon%20Nha%20Thau%20-%20phu%20lu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Oan"/>
      <sheetName val="KHLCNT"/>
      <sheetName val="TH TTD"/>
      <sheetName val="in pl1"/>
      <sheetName val="TĐ-KT"/>
      <sheetName val="BCDG-CG KT"/>
      <sheetName val="TĐinh EHDTC"/>
      <sheetName val="PL1 - KEM QD KET QUA"/>
      <sheetName val="PL1 - KEM QD KET QUA (2)"/>
      <sheetName val="PL2 - KEM QD KET QUA"/>
      <sheetName val="PL1 - KEM THONG BAO"/>
      <sheetName val="Mail nhà thầu"/>
      <sheetName val="BDHD"/>
      <sheetName val="BDHD (2)"/>
    </sheetNames>
    <sheetDataSet>
      <sheetData sheetId="0"/>
      <sheetData sheetId="1"/>
      <sheetData sheetId="2"/>
      <sheetData sheetId="3"/>
      <sheetData sheetId="4"/>
      <sheetData sheetId="5">
        <row r="14">
          <cell r="C14" t="str">
            <v>PP2300519890</v>
          </cell>
          <cell r="D14" t="str">
            <v>Bóng nong mạch máu ngoại biên sử dụng dây dẫn 0.018"</v>
          </cell>
          <cell r="E14" t="str">
            <v>- Bóng nong mạch máu ngoại biên, sử dụng dây dẫn 0.018" . 
 - Kích thước đường kính bóng 2mm -&gt; 9mm; 
 - Chiều dài bóng 20mm -&gt; 300 mm.
 - Chiều dài Catheter 75cm -&gt; 150cm.
 -Dụng cụ mở đường loại: 4F-&gt; 6F.</v>
          </cell>
          <cell r="F14">
            <v>0</v>
          </cell>
          <cell r="G14" t="str">
            <v>Cái</v>
          </cell>
          <cell r="H14">
            <v>5</v>
          </cell>
          <cell r="I14">
            <v>8200000</v>
          </cell>
          <cell r="J14">
            <v>41000000</v>
          </cell>
          <cell r="K14">
            <v>820000</v>
          </cell>
          <cell r="L14">
            <v>61500000</v>
          </cell>
          <cell r="M14">
            <v>28700000</v>
          </cell>
          <cell r="N14">
            <v>1</v>
          </cell>
          <cell r="O14" t="str">
            <v>PP2300519890</v>
          </cell>
          <cell r="P14" t="str">
            <v>Bóng nong mạch máu ngoại biên sử dụng dây dẫn 0.018"</v>
          </cell>
          <cell r="Q14">
            <v>180</v>
          </cell>
          <cell r="R14" t="str">
            <v>3.120.000 (Cam kết trong đơn dự thầu)</v>
          </cell>
          <cell r="S14">
            <v>210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t="str">
            <v>vn0313061995</v>
          </cell>
          <cell r="AK14" t="str">
            <v>CÔNG TY TNHH MỘT THÀNH VIÊN CVS MEDICAL</v>
          </cell>
          <cell r="AL14" t="str">
            <v>Đạt</v>
          </cell>
          <cell r="AM14"/>
          <cell r="AN14" t="str">
            <v>Trần Thị Kiều Diễm</v>
          </cell>
          <cell r="AO14" t="str">
            <v>Không đạt</v>
          </cell>
          <cell r="AP14" t="str">
            <v>Không đạt</v>
          </cell>
          <cell r="AQ14" t="str">
            <v>Không đạt</v>
          </cell>
          <cell r="AR14" t="str">
            <v>Không đạt</v>
          </cell>
          <cell r="AS14" t="str">
            <v>Không đạt</v>
          </cell>
          <cell r="AT14" t="str">
            <v>Không đạt</v>
          </cell>
          <cell r="AU14" t="str">
            <v>Không đạt</v>
          </cell>
          <cell r="AV14" t="str">
            <v>Không đạt</v>
          </cell>
          <cell r="AW14" t="str">
            <v>Không đạt</v>
          </cell>
          <cell r="AX14" t="str">
            <v>Không đạt</v>
          </cell>
          <cell r="AY14" t="str">
            <v>Không đạt</v>
          </cell>
          <cell r="AZ14" t="str">
            <v>HSDT Không cung cấp mẫu 22</v>
          </cell>
          <cell r="BA14" t="str">
            <v>Nguyễn Văn Thành</v>
          </cell>
          <cell r="BB14" t="str">
            <v>Không đạt</v>
          </cell>
          <cell r="BC14" t="str">
            <v>HSDT Không cung cấp mẫu 22</v>
          </cell>
        </row>
        <row r="15">
          <cell r="C15" t="str">
            <v>PP2300519891</v>
          </cell>
          <cell r="D15" t="str">
            <v>Giá đỡ mạch máu ngoại biên tự bung sử dụng dây dẫn 0.035" loại 8 marker</v>
          </cell>
          <cell r="E15" t="str">
            <v xml:space="preserve"> - Giá đỡ mạch máu ngoại biên tự bung 
 - Sử dụng dây dẫn 0.035", được làm bằng hợp kim nitinol
 - Thiết kế 8 marker bằng Tantalum 
 - Hệ thống tối ưu “Pin-and-Pull” 
 - Đường kính Stent: 7mm - 10 mm;
 - Chiều dài Stent: 20mm - 100 mm.
 - Chiều dài catheter: 80cm - 135 cm;</v>
          </cell>
          <cell r="F15">
            <v>0</v>
          </cell>
          <cell r="G15" t="str">
            <v>Cái</v>
          </cell>
          <cell r="H15">
            <v>1</v>
          </cell>
          <cell r="I15">
            <v>26200000</v>
          </cell>
          <cell r="J15">
            <v>26200000</v>
          </cell>
          <cell r="K15">
            <v>524000</v>
          </cell>
          <cell r="L15">
            <v>39300000</v>
          </cell>
          <cell r="M15">
            <v>18340000</v>
          </cell>
          <cell r="N15">
            <v>1</v>
          </cell>
          <cell r="O15" t="str">
            <v>PP2300519891</v>
          </cell>
          <cell r="P15" t="str">
            <v>Giá đỡ mạch máu ngoại biên tự bung sử dụng dây dẫn 0.035" loại 8 marker</v>
          </cell>
          <cell r="Q15">
            <v>180</v>
          </cell>
          <cell r="R15">
            <v>169680000</v>
          </cell>
          <cell r="S15">
            <v>210</v>
          </cell>
          <cell r="T15">
            <v>0</v>
          </cell>
          <cell r="U15" t="str">
            <v>Giá đỡ mạch máu ngoại vi PONTOS-pp</v>
          </cell>
          <cell r="V15" t="str">
            <v>Giá đỡ mạch máu ngoại vi PONTOS-pp</v>
          </cell>
          <cell r="W15" t="str">
            <v>N06.02.040.3575.155.0002.001 -&gt; N06.02.040.3575.155.0002.114</v>
          </cell>
          <cell r="X15" t="str">
            <v>08 APS xxxxx;12 APS xxxxx</v>
          </cell>
          <cell r="Y15" t="str">
            <v xml:space="preserve"> - Giá đỡ mạch máu ngoại biên tự bung 
 - Sử dụng dây dẫn 0.035", được làm bằng hợp kim nitinol (Nickel titanium alloy)
 - Thiết kế 8 marker bằng Tantalum 
 - Hệ thống tối ưu “Pin-and-Pull” 
 - Đường kính Stent: 5mm - 11 mm;
 - Chiều dài Stent: 20mm - 200 mm.
 - Chiều dài catheter: 80cm - 120 cm;</v>
          </cell>
          <cell r="Z15" t="str">
            <v>QualiMed Innovative Medizinprodukte GmbH</v>
          </cell>
          <cell r="AA15" t="str">
            <v>Đức</v>
          </cell>
          <cell r="AB15" t="str">
            <v>QualiMed Innovative Medizinprodukte GmbH</v>
          </cell>
          <cell r="AC15" t="str">
            <v>Đức</v>
          </cell>
          <cell r="AD15" t="str">
            <v>Loại D</v>
          </cell>
          <cell r="AE15" t="str">
            <v>2300354ĐKLH/BYT-TB-CT ngày 10/05/2023</v>
          </cell>
          <cell r="AF15" t="str">
            <v>Hộp/ 1 cái</v>
          </cell>
          <cell r="AG15" t="str">
            <v>Cái</v>
          </cell>
          <cell r="AH15">
            <v>1</v>
          </cell>
          <cell r="AI15">
            <v>0</v>
          </cell>
          <cell r="AJ15" t="str">
            <v>vn0314406882</v>
          </cell>
          <cell r="AK15" t="str">
            <v>CÔNG TY CỔ PHẦN VẬT TƯ Y TẾ BẢO TÂM</v>
          </cell>
          <cell r="AL15" t="str">
            <v>Đạt</v>
          </cell>
          <cell r="AM15"/>
          <cell r="AN15" t="str">
            <v>Phan Thị Lường</v>
          </cell>
          <cell r="AO15" t="str">
            <v>Đạt</v>
          </cell>
          <cell r="AP15" t="str">
            <v>Đạt</v>
          </cell>
          <cell r="AQ15" t="str">
            <v>Đạt</v>
          </cell>
          <cell r="AR15">
            <v>0</v>
          </cell>
          <cell r="AS15" t="str">
            <v>Đạt</v>
          </cell>
          <cell r="AT15" t="str">
            <v>Không đạt</v>
          </cell>
          <cell r="AU15" t="str">
            <v>Đạt</v>
          </cell>
          <cell r="AV15" t="str">
            <v>Đạt</v>
          </cell>
          <cell r="AW15" t="str">
            <v>Đạt</v>
          </cell>
          <cell r="AX15" t="str">
            <v>Đạt</v>
          </cell>
          <cell r="AY15" t="str">
            <v>Không đạt</v>
          </cell>
          <cell r="AZ15" t="str">
            <v>E-HSMT: Chiều dài catheter: 80cm - 135 cm
E-HSDT: Chiều dài catheter: 80cm - 120 cm</v>
          </cell>
          <cell r="BA15" t="str">
            <v>Trần Thị Huyền Trân</v>
          </cell>
          <cell r="BB15" t="str">
            <v>Không đạt</v>
          </cell>
          <cell r="BC15" t="str">
            <v>E-HSMT: Chiều dài catheter: 80cm - 135 cm
E-HSDT: Chiều dài catheter: 80cm - 120 cm</v>
          </cell>
        </row>
        <row r="16">
          <cell r="C16" t="str">
            <v>PP2300519891</v>
          </cell>
          <cell r="D16" t="str">
            <v>Giá đỡ mạch máu ngoại biên tự bung sử dụng dây dẫn 0.035" loại 8 marker</v>
          </cell>
          <cell r="E16" t="str">
            <v xml:space="preserve"> - Giá đỡ mạch máu ngoại biên tự bung 
 - Sử dụng dây dẫn 0.035", được làm bằng hợp kim nitinol
 - Thiết kế 8 marker bằng Tantalum 
 - Hệ thống tối ưu “Pin-and-Pull” 
 - Đường kính Stent: 7mm - 10 mm;
 - Chiều dài Stent: 20mm - 100 mm.
 - Chiều dài catheter: 80cm - 135 cm;</v>
          </cell>
          <cell r="F16">
            <v>0</v>
          </cell>
          <cell r="G16" t="str">
            <v>Cái</v>
          </cell>
          <cell r="H16">
            <v>1</v>
          </cell>
          <cell r="I16">
            <v>26200000</v>
          </cell>
          <cell r="J16">
            <v>26200000</v>
          </cell>
          <cell r="K16">
            <v>524000</v>
          </cell>
          <cell r="L16">
            <v>39300000</v>
          </cell>
          <cell r="M16">
            <v>18340000</v>
          </cell>
          <cell r="N16">
            <v>1</v>
          </cell>
          <cell r="O16" t="str">
            <v>PP2300519891</v>
          </cell>
          <cell r="P16" t="str">
            <v>Giá đỡ mạch máu ngoại biên tự bung sử dụng dây dẫn 0.035" loại 8 marker</v>
          </cell>
          <cell r="Q16">
            <v>180</v>
          </cell>
          <cell r="R16" t="str">
            <v>9.754.000 (Cam kết trong đơn dự thầu)</v>
          </cell>
          <cell r="S16">
            <v>210</v>
          </cell>
          <cell r="T16" t="str">
            <v>Trong vòng 24 giờ kể từ thời điểm đặt hàng của Bệnh viện</v>
          </cell>
          <cell r="U16" t="str">
            <v>LifeStar</v>
          </cell>
          <cell r="V16" t="str">
            <v>LifeStar</v>
          </cell>
          <cell r="W16" t="str">
            <v>N06.02.040.0216.155.0002</v>
          </cell>
          <cell r="X16" t="str">
            <v>VIESxxxxx;VIELxxxxx</v>
          </cell>
          <cell r="Y16" t="str">
            <v xml:space="preserve">_ Giá đỡ mạch máu ngoại biên tự bung sử dụng dây dẫn 0.035", được làm bằng hợp kim nickel - titanium; 
_ Thiết kế đặc biệt 8 marker bằng Tantalum ở đầu xa và gần của stent giúp dễ dàng quan sát khi thao tác;
_ Hệ thống tối ưu “Pin-and-Pull” giúp thao tác </v>
          </cell>
          <cell r="Z16" t="str">
            <v>Angiomed 
GmbH &amp; Co. 
Medizintechnik 
KG</v>
          </cell>
          <cell r="AA16" t="str">
            <v>Germany</v>
          </cell>
          <cell r="AB16" t="str">
            <v xml:space="preserve">Angiomed 
GmbH &amp; Co. 
Medizintechnik 
KG </v>
          </cell>
          <cell r="AC16" t="str">
            <v>Germany</v>
          </cell>
          <cell r="AD16" t="str">
            <v>D</v>
          </cell>
          <cell r="AE16" t="str">
            <v>8652NK/BYT-TB-CT</v>
          </cell>
          <cell r="AF16" t="str">
            <v>01 cái / hộp</v>
          </cell>
          <cell r="AG16" t="str">
            <v>Cái</v>
          </cell>
          <cell r="AH16">
            <v>1</v>
          </cell>
          <cell r="AI16">
            <v>0</v>
          </cell>
          <cell r="AJ16" t="str">
            <v>vn0313499066</v>
          </cell>
          <cell r="AK16" t="str">
            <v>CÔNG TY TNHH DK MEDICAL</v>
          </cell>
          <cell r="AL16" t="str">
            <v>Đạt</v>
          </cell>
          <cell r="AM16"/>
          <cell r="AN16" t="str">
            <v>Tăng Thị Hiếu</v>
          </cell>
          <cell r="AO16" t="str">
            <v>Đạt</v>
          </cell>
          <cell r="AP16" t="str">
            <v>Đạt</v>
          </cell>
          <cell r="AQ16" t="str">
            <v>Đạt</v>
          </cell>
          <cell r="AR16">
            <v>0</v>
          </cell>
          <cell r="AS16" t="str">
            <v>Đạt</v>
          </cell>
          <cell r="AT16" t="str">
            <v>Đạt</v>
          </cell>
          <cell r="AU16" t="str">
            <v>Đạt</v>
          </cell>
          <cell r="AV16" t="str">
            <v>Đạt</v>
          </cell>
          <cell r="AW16" t="str">
            <v>Đạt</v>
          </cell>
          <cell r="AX16" t="str">
            <v>Đạt</v>
          </cell>
          <cell r="AY16" t="str">
            <v>Đạt</v>
          </cell>
          <cell r="AZ16">
            <v>0</v>
          </cell>
          <cell r="BA16" t="str">
            <v>Nguyễn Văn Tuyền</v>
          </cell>
          <cell r="BB16" t="str">
            <v>Đạt</v>
          </cell>
          <cell r="BC16">
            <v>0</v>
          </cell>
        </row>
        <row r="17">
          <cell r="C17" t="str">
            <v>PP2300519892</v>
          </cell>
          <cell r="D17" t="str">
            <v>Giá đỡ mạch máu ngoại biên tự bung sử dụng dây dẫn 0.035" loại 12 marker</v>
          </cell>
          <cell r="E17" t="str">
            <v xml:space="preserve"> - Giá đỡ mạch máu ngoại biên tự bung 
 -  Sử dụng dây dẫn 0.035", được làm bằng hợp kim nitinol 
 - Thiết kế 12 marker bằng Tantalum 
 - Đường kính Stent: 5mm - 7 mm.
 - Chiều dài Stent: 20mm - 170 mm
 - Chiều dài catheter: 80cm -130 cm.</v>
          </cell>
          <cell r="F17">
            <v>0</v>
          </cell>
          <cell r="G17" t="str">
            <v>Cái</v>
          </cell>
          <cell r="H17">
            <v>2</v>
          </cell>
          <cell r="I17">
            <v>28000000</v>
          </cell>
          <cell r="J17">
            <v>56000000</v>
          </cell>
          <cell r="K17">
            <v>1120000</v>
          </cell>
          <cell r="L17">
            <v>84000000</v>
          </cell>
          <cell r="M17">
            <v>39200000</v>
          </cell>
          <cell r="N17">
            <v>1</v>
          </cell>
          <cell r="O17" t="str">
            <v>PP2300519892</v>
          </cell>
          <cell r="P17" t="str">
            <v>Giá đỡ mạch máu ngoại biên tự bung sử dụng dây dẫn 0.035" loại 12 marker</v>
          </cell>
          <cell r="Q17">
            <v>180</v>
          </cell>
          <cell r="R17" t="str">
            <v>9.754.000 (Cam kết trong đơn dự thầu)</v>
          </cell>
          <cell r="S17">
            <v>210</v>
          </cell>
          <cell r="T17" t="str">
            <v>Trong vòng 24 giờ kể từ thời điểm đặt hàng của Bệnh viện</v>
          </cell>
          <cell r="U17" t="str">
            <v>LifeStent XL Vascular Stent;LifeStent vascular stent;LifeStent Solo Vascular Stent System</v>
          </cell>
          <cell r="V17" t="str">
            <v>Khung giá đỡ động mạch ngoại biên LifeStent Vascular Stent XL; Khung giá đỡ động mạch ngoại biên LifeStent Vascular Stent; Khung giá đỡ mạch máu ngoại biên LifeStent</v>
          </cell>
          <cell r="W17" t="str">
            <v>N06.02.100.0216.155.0003;N06.02.100.0216.155.0004;N06.02.100.0216.155.0006</v>
          </cell>
          <cell r="X17" t="str">
            <v>EX050201C;……;EXxxxxxxC;EX070803C;EX051001C;……;Exxxxxxx;EX071703C;EX062001L;……..;EXxxxxxxL;EX072003L</v>
          </cell>
          <cell r="Y17" t="str">
            <v>_ Giá đỡ mạch máu ngoại biên tự bung sử dụng dây dẫn 0.035", được làm bằng hợp kim  nitinol (nickel, titanium) với thiết kế dạng lưới xoắn ốc tạo khả năng linh động.
_ Thiết kế đặc biệt 12 marker bằng Tantalum ở đầu xa và gần của stent giúp dễ dàng quan s</v>
          </cell>
          <cell r="Z17" t="str">
            <v>Angiomed 
GmbH &amp; Co. 
Medizintechnik 
KG</v>
          </cell>
          <cell r="AA17" t="str">
            <v>Germany</v>
          </cell>
          <cell r="AB17" t="str">
            <v xml:space="preserve">Angiomed 
GmbH &amp; Co. 
Medizintechnik 
KG </v>
          </cell>
          <cell r="AC17" t="str">
            <v>Germany</v>
          </cell>
          <cell r="AD17" t="str">
            <v>D</v>
          </cell>
          <cell r="AE17" t="str">
            <v>8652NK/BYT-TB-CT</v>
          </cell>
          <cell r="AF17" t="str">
            <v>01 cái / hộp</v>
          </cell>
          <cell r="AG17" t="str">
            <v>Cái</v>
          </cell>
          <cell r="AH17">
            <v>2</v>
          </cell>
          <cell r="AI17">
            <v>0</v>
          </cell>
          <cell r="AJ17" t="str">
            <v>vn0313499066</v>
          </cell>
          <cell r="AK17" t="str">
            <v>CÔNG TY TNHH DK MEDICAL</v>
          </cell>
          <cell r="AL17" t="str">
            <v>Đạt</v>
          </cell>
          <cell r="AM17"/>
          <cell r="AN17" t="str">
            <v>Tăng Thị Hiếu</v>
          </cell>
          <cell r="AO17" t="str">
            <v>Đạt</v>
          </cell>
          <cell r="AP17" t="str">
            <v>Đạt</v>
          </cell>
          <cell r="AQ17" t="str">
            <v>Đạt</v>
          </cell>
          <cell r="AR17">
            <v>0</v>
          </cell>
          <cell r="AS17" t="str">
            <v>Đạt</v>
          </cell>
          <cell r="AT17" t="str">
            <v>Đạt</v>
          </cell>
          <cell r="AU17" t="str">
            <v>Đạt</v>
          </cell>
          <cell r="AV17" t="str">
            <v>Đạt</v>
          </cell>
          <cell r="AW17" t="str">
            <v>Đạt</v>
          </cell>
          <cell r="AX17" t="str">
            <v>Đạt</v>
          </cell>
          <cell r="AY17" t="str">
            <v>Đạt</v>
          </cell>
          <cell r="AZ17">
            <v>0</v>
          </cell>
          <cell r="BA17" t="str">
            <v>Nguyễn Văn Tuyền</v>
          </cell>
          <cell r="BB17" t="str">
            <v>Đạt</v>
          </cell>
          <cell r="BC17">
            <v>0</v>
          </cell>
        </row>
        <row r="18">
          <cell r="C18" t="str">
            <v>PP2300519893</v>
          </cell>
          <cell r="D18" t="str">
            <v>Hạt nhựa nút mạch kích thước 40-1.300 µm</v>
          </cell>
          <cell r="E18" t="str">
            <v xml:space="preserve"> - Vật liệu hạt vi cầu hydrogel, phủ polymer, tương thích sinh học, không tan trong dung môi.
 - Kích thước hạt 40 µm – 1.300 µm. 
 - Đóng gói dạng lỏng chứa trong syringe 1ml hoặc 2ml. 
 - Loại không màu hoặc có màu (để dễ dàng phân biệt các kích cỡ hạt)</v>
          </cell>
          <cell r="F18" t="str">
            <v>01 lọ/hộp</v>
          </cell>
          <cell r="G18" t="str">
            <v>Lọ</v>
          </cell>
          <cell r="H18">
            <v>50</v>
          </cell>
          <cell r="I18">
            <v>5500000</v>
          </cell>
          <cell r="J18">
            <v>275000000</v>
          </cell>
          <cell r="K18">
            <v>5500000</v>
          </cell>
          <cell r="L18">
            <v>412500000</v>
          </cell>
          <cell r="M18">
            <v>192500000</v>
          </cell>
          <cell r="N18">
            <v>9</v>
          </cell>
          <cell r="O18" t="str">
            <v>PP2300519893</v>
          </cell>
          <cell r="P18" t="str">
            <v>Hạt nhựa nút mạch kích thước 40-1.300 µm</v>
          </cell>
          <cell r="Q18">
            <v>180</v>
          </cell>
          <cell r="R18">
            <v>188950000</v>
          </cell>
          <cell r="S18">
            <v>210</v>
          </cell>
          <cell r="T18" t="str">
            <v>Giao hàng trong vòng 24h kể từ thời điểm gửi đơn đặt hàng của Bệnh viện</v>
          </cell>
          <cell r="U18" t="str">
            <v>Vật liệu nút mạch Embozene Color Advanced Microspheres, 2ml</v>
          </cell>
          <cell r="V18" t="str">
            <v>Vật liệu nút mạch Embozene Color Advanced Microspheres, 2ml</v>
          </cell>
          <cell r="W18" t="str">
            <v>N07.01.430.0587.183.0005</v>
          </cell>
          <cell r="X18" t="str">
            <v>10420-S1;10720-S1;11020-S1; 12020-S1; 14020-S1; 15020-S1; 17020-S1; 19020-S1;111020-S1; 113020-S1</v>
          </cell>
          <cell r="Y18" t="str">
            <v xml:space="preserve"> - Vật liệu hạt vi cầu hydrogel, phủ polymer, tương thích sinh học, không tan trong dung môi.
 - Kích thước hạt 40 µm – 1.300 µm. 
 - Đóng gói dạng lỏng chứa trong syringe 2ml. 
 - Loại không màu hoặc có màu (để dễ dàng phân biệt các kích cỡ hạt)</v>
          </cell>
          <cell r="Z18" t="str">
            <v>Boston Scientific Limited</v>
          </cell>
          <cell r="AA18" t="str">
            <v>Ireland</v>
          </cell>
          <cell r="AB18" t="str">
            <v>Varian Medical Systems Inc</v>
          </cell>
          <cell r="AC18" t="str">
            <v>Mỹ</v>
          </cell>
          <cell r="AD18" t="str">
            <v>D</v>
          </cell>
          <cell r="AE18" t="str">
            <v>19230NK/BYT-TB-CT</v>
          </cell>
          <cell r="AF18" t="str">
            <v>01 lọ/Hộp</v>
          </cell>
          <cell r="AG18" t="str">
            <v>Lọ</v>
          </cell>
          <cell r="AH18">
            <v>50</v>
          </cell>
          <cell r="AI18">
            <v>0</v>
          </cell>
          <cell r="AJ18" t="str">
            <v>vn0304471508</v>
          </cell>
          <cell r="AK18" t="str">
            <v>CÔNG TY TNHH CÔNG NGHỆ AN PHA</v>
          </cell>
          <cell r="AL18" t="str">
            <v>Đạt</v>
          </cell>
          <cell r="AM18"/>
          <cell r="AN18" t="str">
            <v xml:space="preserve">Nguyễn Thủy Tiên </v>
          </cell>
          <cell r="AO18" t="str">
            <v>Đạt</v>
          </cell>
          <cell r="AP18" t="str">
            <v>Đạt</v>
          </cell>
          <cell r="AQ18" t="str">
            <v>Đạt</v>
          </cell>
          <cell r="AR18">
            <v>0</v>
          </cell>
          <cell r="AS18" t="str">
            <v>Đạt</v>
          </cell>
          <cell r="AT18" t="str">
            <v>Đạt</v>
          </cell>
          <cell r="AU18" t="str">
            <v>Đạt</v>
          </cell>
          <cell r="AV18" t="str">
            <v>Đạt</v>
          </cell>
          <cell r="AW18" t="str">
            <v>Đạt</v>
          </cell>
          <cell r="AX18" t="str">
            <v>Đạt</v>
          </cell>
          <cell r="AY18" t="str">
            <v>Đạt</v>
          </cell>
          <cell r="AZ18">
            <v>0</v>
          </cell>
          <cell r="BA18" t="str">
            <v>Nguyễn Thị Huệ</v>
          </cell>
          <cell r="BB18" t="str">
            <v>Đạt</v>
          </cell>
          <cell r="BC18">
            <v>0</v>
          </cell>
        </row>
        <row r="19">
          <cell r="C19" t="str">
            <v>PP2300519894</v>
          </cell>
          <cell r="D19" t="str">
            <v>Hạt nút mạch điều trị ung thư gan</v>
          </cell>
          <cell r="E19" t="str">
            <v>- Vật liệu hạt vi cầu hydrogel, phủ polymer, tương thích sinh học, không tan trong dung môi.
 - Khả năng mang thuốc doxorubicin-HCl và irinotecan-HCl lên đến 50mg/1 ml hạt
 - Kích thước hạt 40 ± 10 µm; 75 ± 15 µm; 100 ± 25 µm.
 - Đóng gói dạng lỏng, chứa trong syringe 2ml hoặc 3ml.</v>
          </cell>
          <cell r="F19" t="str">
            <v>Hộp/ 1 lọ</v>
          </cell>
          <cell r="G19" t="str">
            <v>Lọ</v>
          </cell>
          <cell r="H19">
            <v>20</v>
          </cell>
          <cell r="I19">
            <v>31200000</v>
          </cell>
          <cell r="J19">
            <v>624000000</v>
          </cell>
          <cell r="K19">
            <v>12480000</v>
          </cell>
          <cell r="L19">
            <v>936000000</v>
          </cell>
          <cell r="M19">
            <v>436800000</v>
          </cell>
          <cell r="N19">
            <v>4</v>
          </cell>
          <cell r="O19" t="str">
            <v>PP2300519894</v>
          </cell>
          <cell r="P19" t="str">
            <v>Hạt nút mạch điều trị ung thư gan</v>
          </cell>
          <cell r="Q19">
            <v>180</v>
          </cell>
          <cell r="R19">
            <v>188950000</v>
          </cell>
          <cell r="S19">
            <v>210</v>
          </cell>
          <cell r="T19" t="str">
            <v>Giao hàng trong vòng 24h kể từ thời điểm gửi đơn đặt hàng của Bệnh viện</v>
          </cell>
          <cell r="U19" t="str">
            <v>Vật liệu nút mạch Embozene Tandem Microspheres điều trị ung thư gan, 2ml</v>
          </cell>
          <cell r="V19" t="str">
            <v>Vật liệu nút mạch Embozene Tandem Microspheres điều trị ung thư gan, 2ml</v>
          </cell>
          <cell r="W19" t="str">
            <v>N07.01.440.0587.183.0002</v>
          </cell>
          <cell r="X19" t="str">
            <v>10420-TS0; 
10720-TS0; 
11020-TS0</v>
          </cell>
          <cell r="Y19" t="str">
            <v xml:space="preserve">- Vật liệu hạt vi cầu hydrogel, phủ polymer, tương thích sinh học, không tan trong dung môi.
 - Khả năng mang thuốc doxorubicin-HCl và irinotecan-HCl lên đến 50mg/1 ml hạt
 - Kích thước hạt 40 ± 10 µm; 75 ± 15 µm; 100 ± 25 µm.
 - Đóng gói dạng lỏng, chứa trong syringe 2ml </v>
          </cell>
          <cell r="Z19" t="str">
            <v>Boston Scientific Limited</v>
          </cell>
          <cell r="AA19" t="str">
            <v>Ireland</v>
          </cell>
          <cell r="AB19" t="str">
            <v>Varian Medical Systems Inc</v>
          </cell>
          <cell r="AC19" t="str">
            <v>Mỹ</v>
          </cell>
          <cell r="AD19" t="str">
            <v>D</v>
          </cell>
          <cell r="AE19" t="str">
            <v>19230NK/BYT-TB-CT</v>
          </cell>
          <cell r="AF19" t="str">
            <v>01 lọ/Hộp</v>
          </cell>
          <cell r="AG19" t="str">
            <v>Lọ</v>
          </cell>
          <cell r="AH19">
            <v>20</v>
          </cell>
          <cell r="AI19">
            <v>0</v>
          </cell>
          <cell r="AJ19" t="str">
            <v>vn0304471508</v>
          </cell>
          <cell r="AK19" t="str">
            <v>CÔNG TY TNHH CÔNG NGHỆ AN PHA</v>
          </cell>
          <cell r="AL19" t="str">
            <v>Đạt</v>
          </cell>
          <cell r="AM19"/>
          <cell r="AN19" t="str">
            <v xml:space="preserve">Nguyễn Thủy Tiên </v>
          </cell>
          <cell r="AO19" t="str">
            <v>Đạt</v>
          </cell>
          <cell r="AP19" t="str">
            <v>Đạt</v>
          </cell>
          <cell r="AQ19" t="str">
            <v>Đạt</v>
          </cell>
          <cell r="AR19">
            <v>0</v>
          </cell>
          <cell r="AS19" t="str">
            <v>Đạt</v>
          </cell>
          <cell r="AT19" t="str">
            <v>Đạt</v>
          </cell>
          <cell r="AU19" t="str">
            <v>Đạt</v>
          </cell>
          <cell r="AV19" t="str">
            <v>Đạt</v>
          </cell>
          <cell r="AW19" t="str">
            <v>Đạt</v>
          </cell>
          <cell r="AX19" t="str">
            <v>Đạt</v>
          </cell>
          <cell r="AY19" t="str">
            <v>Đạt</v>
          </cell>
          <cell r="AZ19">
            <v>0</v>
          </cell>
          <cell r="BA19" t="str">
            <v>Nguyễn Thị Huệ</v>
          </cell>
          <cell r="BB19" t="str">
            <v>Đạt</v>
          </cell>
          <cell r="BC19">
            <v>0</v>
          </cell>
        </row>
        <row r="20">
          <cell r="C20" t="str">
            <v>PP2300519895</v>
          </cell>
          <cell r="D20" t="str">
            <v>Hạt nút mạch không tải thuốc có kích thước hạt từ 45µm-1180µm</v>
          </cell>
          <cell r="E20" t="str">
            <v xml:space="preserve"> - Hạt nút mạch không tải thuốc chất liệu Polyvinyl Alcohol. 
 - Hạt nút mạch được đóng gói vô trùng 1cc
 - Có các cỡ từ 45-1180 micron
 - Có nhiều kích thước phân theo màu sắc khác nhau để dễ dàng sử dụng. 
 - Được chỉ định để nút mạch các khối u tăng sinh mạch máu ngoại biên, bao gồm các u xơ tử cung và dị dạng động tỉnh mạch ngoại biên</v>
          </cell>
          <cell r="F20" t="str">
            <v>2 lọ/Hộp, 
5 Lọ/Hộp</v>
          </cell>
          <cell r="G20" t="str">
            <v>Lọ</v>
          </cell>
          <cell r="H20">
            <v>30</v>
          </cell>
          <cell r="I20">
            <v>2080000</v>
          </cell>
          <cell r="J20">
            <v>62400000</v>
          </cell>
          <cell r="K20">
            <v>1248000</v>
          </cell>
          <cell r="L20">
            <v>93600000</v>
          </cell>
          <cell r="M20">
            <v>43680000</v>
          </cell>
          <cell r="N20">
            <v>5</v>
          </cell>
          <cell r="O20" t="str">
            <v>PP2300519895</v>
          </cell>
          <cell r="P20" t="str">
            <v>Hạt nút mạch không tải thuốc có kích thước hạt từ 45µm-1180µm</v>
          </cell>
          <cell r="Q20">
            <v>180</v>
          </cell>
          <cell r="R20">
            <v>253000000</v>
          </cell>
          <cell r="S20">
            <v>210</v>
          </cell>
          <cell r="T20" t="str">
            <v>Trong vòng 24 giờ kể từ thời điểm đặt hàng của Bệnh viện</v>
          </cell>
          <cell r="U20" t="str">
            <v>Hạt nút mạch Contour™ Embolization Particles</v>
          </cell>
          <cell r="V20" t="str">
            <v>Hạt nút mạch Contour™ Embolization Particles</v>
          </cell>
          <cell r="W20" t="str">
            <v>N07.01.430.0587.183.0006</v>
          </cell>
          <cell r="X20" t="str">
            <v>M0017600121 
M0017600151 
M0017600221 
M0017600251 
M0017600321 
M0017600351 
M0017600421 
M0017600451
M0017600621 
M0017600651 
M0017600821 
M0017600851
M0017601121 
M0017601151</v>
          </cell>
          <cell r="Y20" t="str">
            <v>Hạt nút mạch  làm từ hạt nhựa PVA (Polyvinyl Alcohol), 
- Dùng để chặn mạch hoặc giảm lưu lượng của máu trong mạch mục tiêu tuỳ theo việc đặt có chọn lọc thông qua nhiều loại ống thông truyền. 
- Hạt nút mạch được đóng gói vô trùng 1cm3 (1cc) thể tích khô mỗi lọ, trong túi vô trùng. Có kích cỡ hạt từ 45-1180 micron,  có nhiều kích thước phân theo màu sắc khác nhau để dễ dàng sử dụng.
- Được chỉ định để nút mạch các khối u tăng sinh mạch máu ngoại biên, bao gồm các u xơ tử cung và dị dạng động tỉnh mạch ngoại biên (AVMs).
- Hạn sử dụng 3 năm kể từ ngày sản xuất
- Tiêu chuẩn chất lượng: ISO, CE, CFS, FDA hoặc tương đương</v>
          </cell>
          <cell r="Z20" t="str">
            <v>Boston Scientific Limited</v>
          </cell>
          <cell r="AA20" t="str">
            <v>Ireland</v>
          </cell>
          <cell r="AB20" t="str">
            <v>Boston Scientific Corporation</v>
          </cell>
          <cell r="AC20" t="str">
            <v xml:space="preserve"> USA</v>
          </cell>
          <cell r="AD20" t="str">
            <v>C</v>
          </cell>
          <cell r="AE20" t="str">
            <v>16733NK/BYT-TB-CT</v>
          </cell>
          <cell r="AF20" t="str">
            <v>Hộp/2 lọ
Hộp/5 lọ</v>
          </cell>
          <cell r="AG20" t="str">
            <v>Lọ</v>
          </cell>
          <cell r="AH20">
            <v>30</v>
          </cell>
          <cell r="AI20">
            <v>0</v>
          </cell>
          <cell r="AJ20" t="str">
            <v>vn0400101404</v>
          </cell>
          <cell r="AK20" t="str">
            <v>CÔNG TY CỔ PHẦN DƯỢC - THIẾT BỊ Y TẾ ĐÀ NẴNG</v>
          </cell>
          <cell r="AL20" t="str">
            <v>Đạt</v>
          </cell>
          <cell r="AM20"/>
          <cell r="AN20" t="str">
            <v>Phạm Thị Kim Hoàng</v>
          </cell>
          <cell r="AO20" t="str">
            <v>Đạt</v>
          </cell>
          <cell r="AP20" t="str">
            <v>Đạt</v>
          </cell>
          <cell r="AQ20" t="str">
            <v>Đạt</v>
          </cell>
          <cell r="AR20">
            <v>0</v>
          </cell>
          <cell r="AS20" t="str">
            <v>Đạt</v>
          </cell>
          <cell r="AT20" t="str">
            <v>Đạt</v>
          </cell>
          <cell r="AU20" t="str">
            <v>Đạt</v>
          </cell>
          <cell r="AV20" t="str">
            <v>Đạt</v>
          </cell>
          <cell r="AW20" t="str">
            <v>Đạt</v>
          </cell>
          <cell r="AX20" t="str">
            <v>Đạt</v>
          </cell>
          <cell r="AY20" t="str">
            <v>Đạt</v>
          </cell>
          <cell r="AZ20">
            <v>0</v>
          </cell>
          <cell r="BA20" t="str">
            <v>Hồ Thị Xuân Thu</v>
          </cell>
          <cell r="BB20" t="str">
            <v>Đạt</v>
          </cell>
          <cell r="BC20">
            <v>0</v>
          </cell>
        </row>
        <row r="21">
          <cell r="C21" t="str">
            <v>PP2300519896</v>
          </cell>
          <cell r="D21" t="str">
            <v>Vật liệu nút mạch tải thuốc điều trị ung thư gan có kích thước hạt từ 70µm-700µm</v>
          </cell>
          <cell r="E21" t="str">
            <v xml:space="preserve"> - Vật liệu nút mạch có chức năng tải thuốc điều trị ung thư gan. 
 - Thành phần hydrogel, có khả năng tắc mạch máu trong khối u ác tính và truyền hóa chất Doxorubicin, Irrinotecan điều trị ung thư biểu mô tế bào gan nguyên phát hoặc thứ phát do khối u đại trực tràng di căn gan
 - Hạt vi cầu tắc mạch tải hóa chất Polyvinylalcohol được nhuộm xanh để hỗ trợ trực quan trong quá trình chuẩn bị và tải thuốc
 -  Kích thước 70-700 µm.
 -  Khả năng ngậm thuốc doxorubicin lên đến 37.5mg/ml hạt. </v>
          </cell>
          <cell r="F21" t="str">
            <v>Hộp/ 1 lọ</v>
          </cell>
          <cell r="G21" t="str">
            <v>Lọ</v>
          </cell>
          <cell r="H21">
            <v>100</v>
          </cell>
          <cell r="I21">
            <v>31500000</v>
          </cell>
          <cell r="J21">
            <v>3150000000</v>
          </cell>
          <cell r="K21">
            <v>63000000</v>
          </cell>
          <cell r="L21">
            <v>4725000000</v>
          </cell>
          <cell r="M21">
            <v>2205000000</v>
          </cell>
          <cell r="N21">
            <v>17</v>
          </cell>
          <cell r="O21" t="str">
            <v>PP2300519896</v>
          </cell>
          <cell r="P21" t="str">
            <v>Vật liệu nút mạch tải thuốc điều trị ung thư gan có kích thước hạt từ 70µm-700µm</v>
          </cell>
          <cell r="Q21">
            <v>180</v>
          </cell>
          <cell r="R21">
            <v>253000000</v>
          </cell>
          <cell r="S21">
            <v>210</v>
          </cell>
          <cell r="T21" t="str">
            <v>Trong vòng 24 giờ kể từ thời điểm đặt hàng của Bệnh viện</v>
          </cell>
          <cell r="U21" t="str">
            <v xml:space="preserve">Hạt Nút Mạch DC Bead M1™/DC Bead™  Embolic Drug-Eluting Bead </v>
          </cell>
          <cell r="V21" t="str">
            <v xml:space="preserve">Hạt Nút Mạch DC Bead M1™/DC Bead™  Embolic Drug-Eluting Bead </v>
          </cell>
          <cell r="W21" t="str">
            <v>N07.01.440.0587.183.0004</v>
          </cell>
          <cell r="X21" t="str">
            <v xml:space="preserve">DC2V001
DC2V103
DC2V305
</v>
          </cell>
          <cell r="Y21" t="str">
            <v>Vật liệu nút mạch có chức năng tải thuốc điều trị ung thư gan
- Thành phần: Hydrogel
- Có khả năng tắc mạch máu trong khối u ác tính và truyền hóa chất Doxorubicin, Irrinotecan điều trị ung thư biểu mô tế bào gan nguyên phát hoặc thứ phát do khối u đại trực tràng di căn gan.
- Mỗi lọ chứa 2ml hạt trong dung dịch đệm nước muối sinh lý.
- Mỗi lọ được đậy bằng nắp nhôm có mã màu theo kích thước hạt.
- Hạt vi cầu tắc mạch tải hóa chất được làm từ PVA (Polyvinylalcohol) và nhuộm xanh để hỗ trợ trực quan trong quá trình chuẩn bị và tải thuốc, có 3 loại kích thước hạt từ 70-150µm; 100-300µm; 300-500µm.
- Thời gian tải thuốc trong khoảng 30-90 phút tùy kích thước hạt khi tải với Doxorubicin 25mg/ml đảm bảo tải ≥ 98% lượng thuốc tương ứng. Kiểm soát việc phóng thích thuốc trong quá trình điều trị. 
- Hạt sau khi tải doxorubicin, Irrinotecan bảo quản trong nhiệt độ 2-8 độ C có thể giữ được tới 14 ngày hoặc 7 ngày nếu đã trộn cản quang 
- Khả năng ngậm thuốc doxorubicin lên đến 37.5mg/ml hạt.
- Khả năng ngậm thuốc Irrinotecan lên đến 50mg/ml hạt.
- Hạn sử dụng 4 năm kể từ ngày sản xuất
- Tiêu chuẩn chất lượng: ISO, CE
- Có giấy phép lưu hành khu vực Châu Âu hoặc tương đương</v>
          </cell>
          <cell r="Z21" t="str">
            <v>Boston Scientific Limited</v>
          </cell>
          <cell r="AA21" t="str">
            <v>Ireland</v>
          </cell>
          <cell r="AB21" t="str">
            <v>Boston Scientific Corporation</v>
          </cell>
          <cell r="AC21" t="str">
            <v xml:space="preserve"> USA</v>
          </cell>
          <cell r="AD21" t="str">
            <v>D</v>
          </cell>
          <cell r="AE21" t="str">
            <v>2301864ĐKLH/BYT-HTTB</v>
          </cell>
          <cell r="AF21" t="str">
            <v>Hộp/ 1 lọ</v>
          </cell>
          <cell r="AG21" t="str">
            <v>Lọ</v>
          </cell>
          <cell r="AH21">
            <v>100</v>
          </cell>
          <cell r="AI21">
            <v>0</v>
          </cell>
          <cell r="AJ21" t="str">
            <v>vn0400101404</v>
          </cell>
          <cell r="AK21" t="str">
            <v>CÔNG TY CỔ PHẦN DƯỢC - THIẾT BỊ Y TẾ ĐÀ NẴNG</v>
          </cell>
          <cell r="AL21" t="str">
            <v>Đạt</v>
          </cell>
          <cell r="AM21"/>
          <cell r="AN21" t="str">
            <v>Phạm Thị Kim Hoàng</v>
          </cell>
          <cell r="AO21" t="str">
            <v>Đạt</v>
          </cell>
          <cell r="AP21" t="str">
            <v>Đạt</v>
          </cell>
          <cell r="AQ21" t="str">
            <v>Đạt</v>
          </cell>
          <cell r="AR21">
            <v>0</v>
          </cell>
          <cell r="AS21" t="str">
            <v>Đạt</v>
          </cell>
          <cell r="AT21" t="str">
            <v>Không đạt</v>
          </cell>
          <cell r="AU21" t="str">
            <v>Đạt</v>
          </cell>
          <cell r="AV21" t="str">
            <v>Đạt</v>
          </cell>
          <cell r="AW21" t="str">
            <v>Đạt</v>
          </cell>
          <cell r="AX21" t="str">
            <v>Đạt</v>
          </cell>
          <cell r="AY21" t="str">
            <v>Không đạt</v>
          </cell>
          <cell r="AZ21" t="str">
            <v>E-HSMT yêu cầu đặc tính kỹ thuật : Vật liệu nút mạch tải thuốc điều trị ung thư gan có kích thước hạt từ 70µm-700µm nhưng đặc tính kỹ thuật sản phẩm dự thầu chỉ có 3 loại kích thước hạt từ 70-150µm; 100-300µm; 300-500µm.</v>
          </cell>
          <cell r="BA21" t="str">
            <v>Hồ Thị Xuân Thu</v>
          </cell>
          <cell r="BB21" t="str">
            <v>Không đạt</v>
          </cell>
          <cell r="BC21" t="str">
            <v>E-HSMT yêu cầu đặc tính kỹ thuật : Vật liệu nút mạch tải thuốc điều trị ung thư gan có kích thước hạt từ 70µm-700µm nhưng đặc tính kỹ thuật sản phẩm dự thầu chỉ có 3 loại kích thước hạt từ 70-150µm; 100-300µm; 300-500µm.</v>
          </cell>
        </row>
        <row r="22">
          <cell r="C22" t="str">
            <v>PP2300519897</v>
          </cell>
          <cell r="D22" t="str">
            <v>Vật liệu nút mạch tạm thời có nguồn gốc từ gelatin, kích thước hạt từ 50µm-4000µm</v>
          </cell>
          <cell r="E22" t="str">
            <v xml:space="preserve"> - Vật liệu nút mạch tạm thời có nguồn gốc từ gelatin, kích thước từ 50-4000 µm, được mã hóa màu theo từng kích thước và được hiệu chuẩn chính xác. 
 - Có tính đàn hồi tốt,  tương thích sinh học, ưa nước và hấp thụ trong mạch máu. - Thể tích: ống tiêm 20ml. 
 - Mỗi ống chứa khoảng 100mg vật liệu nút mạch trong điều kiện vô trùng.</v>
          </cell>
          <cell r="F22" t="str">
            <v>Hộp/10 lọ</v>
          </cell>
          <cell r="G22" t="str">
            <v>Lọ</v>
          </cell>
          <cell r="H22">
            <v>90</v>
          </cell>
          <cell r="I22">
            <v>2600000</v>
          </cell>
          <cell r="J22">
            <v>234000000</v>
          </cell>
          <cell r="K22">
            <v>4680000</v>
          </cell>
          <cell r="L22">
            <v>351000000</v>
          </cell>
          <cell r="M22">
            <v>163800000</v>
          </cell>
          <cell r="N22">
            <v>15</v>
          </cell>
          <cell r="O22" t="str">
            <v>PP2300519897</v>
          </cell>
          <cell r="P22" t="str">
            <v>Vật liệu nút mạch tạm thời có nguồn gốc từ gelatin, kích thước hạt từ 50µm-4000µm</v>
          </cell>
          <cell r="Q22">
            <v>180</v>
          </cell>
          <cell r="R22">
            <v>253000000</v>
          </cell>
          <cell r="S22">
            <v>210</v>
          </cell>
          <cell r="T22" t="str">
            <v>Trong vòng 24 giờ kể từ thời điểm đặt hàng của Bệnh viện</v>
          </cell>
          <cell r="U22" t="str">
            <v>Hạt Nút Mạch EGgel S Plus</v>
          </cell>
          <cell r="V22" t="str">
            <v>Hạt Nút Mạch  EGgel S Plus</v>
          </cell>
          <cell r="W22" t="str">
            <v>N07.01.450.1996.174.0001</v>
          </cell>
          <cell r="X22" t="str">
            <v xml:space="preserve">
1317100
1317101
1317102
1317103
1317104
1317105
1317106
1317107</v>
          </cell>
          <cell r="Y22" t="str">
            <v>Vật liệu nút mạch tạm thời có nguồn gốc từ gelatin, thiết kế dạng ống tiêm chứa hạt có kích thước chuẩn thuận tiện để sử dụng ngay.
- Kích thước hạt từ 50-4000µm được mã hóa màu theo từng kích thước và được hiệu chuẩn chính xác với các kích cỡ hạt phân bổ trong mỗi lọ: 50 ̴̴-150µm; 150 ̴̴-350µm;  350 ̴̴-560µm; 560 ̴̴-710µm; 710 ̴̴-1000µm; 1000 ̴̴-1400µm; 1400 ̴̴-2000µm; 2000 ̴̴-4000µm)
- Có tính đàn hồi tốt,  tương thích sinh học, ưa nước và hấp thụ trong mạch máu.
- Trong điều trị sẽ thúc đẩy sự hình thành huyết khối trong động mạch hoặc tĩnh mạch bằng cơ chế nhân tạo để ngăn chặn hoặc làm chậm dòng máu.
- Thể tích: ống tiêm 20ml. Mỗi ống chứa khoảng 100mg vật liệu nút mạch trong điều kiện vô trùng.
- Hạn sử dụng 60 tháng kể từ ngày sản xuất
- Tiêu chuẩn chất lượng: ISO, CFS Hàn Quốc hoặc tương đương</v>
          </cell>
          <cell r="Z22" t="str">
            <v>Engain Co., Ltd</v>
          </cell>
          <cell r="AA22" t="str">
            <v>Hàn Quốc</v>
          </cell>
          <cell r="AB22" t="str">
            <v>Engain Co., Ltd</v>
          </cell>
          <cell r="AC22" t="str">
            <v>Hàn Quốc</v>
          </cell>
          <cell r="AD22" t="str">
            <v>D</v>
          </cell>
          <cell r="AE22" t="str">
            <v>2301460ĐKLH/BYT-HTTB</v>
          </cell>
          <cell r="AF22" t="str">
            <v>Hộp/10 lọ</v>
          </cell>
          <cell r="AG22" t="str">
            <v>Lọ</v>
          </cell>
          <cell r="AH22">
            <v>90</v>
          </cell>
          <cell r="AI22">
            <v>0</v>
          </cell>
          <cell r="AJ22" t="str">
            <v>vn0400101404</v>
          </cell>
          <cell r="AK22" t="str">
            <v>CÔNG TY CỔ PHẦN DƯỢC - THIẾT BỊ Y TẾ ĐÀ NẴNG</v>
          </cell>
          <cell r="AL22" t="str">
            <v>Đạt</v>
          </cell>
          <cell r="AM22"/>
          <cell r="AN22" t="str">
            <v>Phạm Thị Kim Hoàng</v>
          </cell>
          <cell r="AO22" t="str">
            <v>Đạt</v>
          </cell>
          <cell r="AP22" t="str">
            <v>Đạt</v>
          </cell>
          <cell r="AQ22" t="str">
            <v>Đạt</v>
          </cell>
          <cell r="AR22">
            <v>0</v>
          </cell>
          <cell r="AS22" t="str">
            <v>Đạt</v>
          </cell>
          <cell r="AT22" t="str">
            <v>Đạt</v>
          </cell>
          <cell r="AU22" t="str">
            <v>Đạt</v>
          </cell>
          <cell r="AV22" t="str">
            <v>Đạt</v>
          </cell>
          <cell r="AW22" t="str">
            <v>Đạt</v>
          </cell>
          <cell r="AX22" t="str">
            <v>Đạt</v>
          </cell>
          <cell r="AY22" t="str">
            <v>Đạt</v>
          </cell>
          <cell r="AZ22">
            <v>0</v>
          </cell>
          <cell r="BA22" t="str">
            <v>Hồ Thị Xuân Thu</v>
          </cell>
          <cell r="BB22" t="str">
            <v>Đạt</v>
          </cell>
          <cell r="BC22">
            <v>0</v>
          </cell>
        </row>
        <row r="23">
          <cell r="C23" t="str">
            <v>PP2300519898</v>
          </cell>
          <cell r="D23" t="str">
            <v>Vi dây dẫn can thiệp mạch máu ngoại biên</v>
          </cell>
          <cell r="E23" t="str">
            <v xml:space="preserve"> - Cấu trúc vòng xoắn kép duy trì hình dạng đầu tip
 - Đường kính 0.014 inch -0.016 inch, lớp phủ ái nước chiều dài 130cm - 175cm 
 - Chiều dài dây dẫn 135cm - 180cm </v>
          </cell>
          <cell r="F23" t="str">
            <v>Cái/Gói</v>
          </cell>
          <cell r="G23" t="str">
            <v>Cái</v>
          </cell>
          <cell r="H23">
            <v>30</v>
          </cell>
          <cell r="I23">
            <v>3500000</v>
          </cell>
          <cell r="J23">
            <v>105000000</v>
          </cell>
          <cell r="K23">
            <v>2100000</v>
          </cell>
          <cell r="L23">
            <v>157500000</v>
          </cell>
          <cell r="M23">
            <v>73500000</v>
          </cell>
          <cell r="N23">
            <v>5</v>
          </cell>
          <cell r="O23" t="str">
            <v>PP2300519898</v>
          </cell>
          <cell r="P23" t="str">
            <v>Vi dây dẫn can thiệp mạch máu ngoại biên</v>
          </cell>
          <cell r="Q23">
            <v>180</v>
          </cell>
          <cell r="R23">
            <v>414885000</v>
          </cell>
          <cell r="S23">
            <v>210</v>
          </cell>
          <cell r="T23" t="str">
            <v>Trong vòng 24 giờ kể từ thời điểm đặt hàng của Bệnh viện</v>
          </cell>
          <cell r="U23" t="str">
            <v>Radifocus Guide Wire GT with Gold Coil</v>
          </cell>
          <cell r="V23" t="str">
            <v>Radifocus Guide Wire GT with Gold Coil</v>
          </cell>
          <cell r="W23" t="str">
            <v>N07.01.460.0280.232.0003</v>
          </cell>
          <cell r="X23" t="str">
            <v>RG*GA1218SM; RG*GE1218SM; RG*GW1218SM; RG*GA1220SM; RG*GE1220SM; RG*GW1220SM; RG*GA1418SM; RG*GE1418SM; RG*GW1418SM; RG*GA1420SM; RG*GE1420SM; RG*GW1420SM; RG*GA1618SM; RG*GA1618FM; RG*GE1618FM; RG*GW1618FM; RG*GA1620FM; RG*GE1620FM; RG*GW1620FM</v>
          </cell>
          <cell r="Y23" t="str">
            <v>Cấu tạo đồng trục gồm:
- Lõi Nitinol siêu đàn hồi.
- Lớp ngoài Polyurethane
- Lớp phủ ái nước hydrophilic
- Đầu xa có phần cuộn vàng (Gold coil) dài 2cm tăng cường tính cản quang
- Đầu xa linh hoạt dài, được vuốt thon 
Kích thước: 
- Chiều dài dây dẫn: 180cm; 200cm
- Đường kính: 0.012"; 0.014"; 0.016"
- Hình dạng đầu vào: Angled 45° x 4 mm; Angled 90° x 4 mm; Angled 1.5 mm J curve; Double Angled 90°+150°</v>
          </cell>
          <cell r="Z23" t="str">
            <v xml:space="preserve">Ashitaka Factory of Terumo Corporation </v>
          </cell>
          <cell r="AA23" t="str">
            <v>Nhật Bản</v>
          </cell>
          <cell r="AB23" t="str">
            <v>Terumo Corporation</v>
          </cell>
          <cell r="AC23" t="str">
            <v>Nhật Bản</v>
          </cell>
          <cell r="AD23" t="str">
            <v>D</v>
          </cell>
          <cell r="AE23" t="str">
            <v>Giấy phép nhập khẩu số: 18154NK/BYT-TB-CT, ngày 15/06/2021</v>
          </cell>
          <cell r="AF23" t="str">
            <v>Hộp/ 1 cái</v>
          </cell>
          <cell r="AG23" t="str">
            <v>Cái</v>
          </cell>
          <cell r="AH23">
            <v>30</v>
          </cell>
          <cell r="AI23">
            <v>0</v>
          </cell>
          <cell r="AJ23" t="str">
            <v>vn0312146808</v>
          </cell>
          <cell r="AK23" t="str">
            <v>CÔNG TY TNHH THIẾT BỊ Y TẾ KHẢI VINH</v>
          </cell>
          <cell r="AL23" t="str">
            <v>Đạt</v>
          </cell>
          <cell r="AM23"/>
          <cell r="AN23" t="str">
            <v>Trương Thị Mỹ Quý</v>
          </cell>
          <cell r="AO23" t="str">
            <v>Đạt</v>
          </cell>
          <cell r="AP23" t="str">
            <v>Đạt</v>
          </cell>
          <cell r="AQ23" t="str">
            <v>Đạt</v>
          </cell>
          <cell r="AR23">
            <v>0</v>
          </cell>
          <cell r="AS23" t="str">
            <v>Đạt</v>
          </cell>
          <cell r="AT23" t="str">
            <v xml:space="preserve"> Không đạt</v>
          </cell>
          <cell r="AU23" t="str">
            <v>Đạt</v>
          </cell>
          <cell r="AV23" t="str">
            <v>Đạt</v>
          </cell>
          <cell r="AW23" t="str">
            <v>Đạt</v>
          </cell>
          <cell r="AX23" t="str">
            <v>Đạt</v>
          </cell>
          <cell r="AY23" t="str">
            <v xml:space="preserve"> Không đạt</v>
          </cell>
          <cell r="AZ23" t="str">
            <v>Không đạt
E-HSMT: Chiều dài dây dẫn 135cm - 180cm
E-HSDT: Chiều dài dây dẫn: 180cm; 200cm</v>
          </cell>
          <cell r="BA23" t="str">
            <v>Phan Thị Hoa</v>
          </cell>
          <cell r="BB23" t="str">
            <v>Không đạt</v>
          </cell>
          <cell r="BC23" t="str">
            <v>Không đạt
E-HSMT: Chiều dài dây dẫn 135cm - 180cm
E-HSDT: Chiều dài dây dẫn: 180cm; 200cm</v>
          </cell>
        </row>
        <row r="24">
          <cell r="C24" t="str">
            <v>PP2300519898</v>
          </cell>
          <cell r="D24" t="str">
            <v>Vi dây dẫn can thiệp mạch máu ngoại biên</v>
          </cell>
          <cell r="E24" t="str">
            <v xml:space="preserve"> - Cấu trúc vòng xoắn kép duy trì hình dạng đầu tip
 - Đường kính 0.014 inch -0.016 inch, lớp phủ ái nước chiều dài 130cm - 175cm 
 - Chiều dài dây dẫn 135cm - 180cm </v>
          </cell>
          <cell r="F24" t="str">
            <v>Cái/Gói</v>
          </cell>
          <cell r="G24" t="str">
            <v>Cái</v>
          </cell>
          <cell r="H24">
            <v>30</v>
          </cell>
          <cell r="I24">
            <v>3500000</v>
          </cell>
          <cell r="J24">
            <v>105000000</v>
          </cell>
          <cell r="K24">
            <v>2100000</v>
          </cell>
          <cell r="L24">
            <v>157500000</v>
          </cell>
          <cell r="M24">
            <v>73500000</v>
          </cell>
          <cell r="N24">
            <v>5</v>
          </cell>
          <cell r="O24" t="str">
            <v>PP2300519898</v>
          </cell>
          <cell r="P24" t="str">
            <v>Vi dây dẫn can thiệp mạch máu ngoại biên</v>
          </cell>
          <cell r="Q24">
            <v>180</v>
          </cell>
          <cell r="R24">
            <v>362642000</v>
          </cell>
          <cell r="S24">
            <v>210</v>
          </cell>
          <cell r="T24">
            <v>0</v>
          </cell>
          <cell r="U24" t="str">
            <v>Vi dây dẫn can thiệp mạch máu ngoại biên Asahi Chikai V, Meister 16</v>
          </cell>
          <cell r="V24" t="str">
            <v>Vi dây dẫn can thiệp mạch máu ngoại biên Asahi Chikai V, Meister 16</v>
          </cell>
          <cell r="W24" t="str">
            <v>Chikai V:
N07.01.460.1122.000.0006
Meister 16:
N07.01.460.1122.000.0005</v>
          </cell>
          <cell r="X24" t="str">
            <v>Chikai V:
WCKV180-14/ WCKV165-14
Meister 16:
WAMS-135-1645/ WAMS-165-1645/ WAMS-180-1645/ WAMS-135-16WA/ WAMS-165-16WA/ WAMS-180-16WA/ WAMS-135-16ST/ WAMS-165-16ST/ WAMS-180-16ST</v>
          </cell>
          <cell r="Y24" t="str">
            <v>- Công nghệ độc quyền ACT ONE với cấu trúc vòng xoắn kép duy trì hình dạng đầu tip, phản hồi mô men xoắn tốt.
- Đường kính 0.014inch, lớp phủ ái nước SLIP COAT® 155cm từ đầu dây, chiều dài dây dẫn: 165 cm, chiều dài cản quang đầu dây: 5cm.
-Đường kính 0.016 inch, lớp phủ ái nước SLIP COAT® trên nền polymer chiều dài 130, 160, 175cm từ đầu dây tương ứng chiều dài dây dẫn lần lượt 135, 165, 180 cm
-Tiêu chuẩn kỹ thuật: ISO</v>
          </cell>
          <cell r="Z24" t="str">
            <v>Công ty TNHH Asahi Intecc Hà Nội</v>
          </cell>
          <cell r="AA24" t="str">
            <v>Việt Nam</v>
          </cell>
          <cell r="AB24" t="str">
            <v xml:space="preserve">ASAHI 
INTECC
CO., LTD., </v>
          </cell>
          <cell r="AC24" t="str">
            <v>Nhật Bản</v>
          </cell>
          <cell r="AD24" t="str">
            <v>B</v>
          </cell>
          <cell r="AE24" t="str">
            <v>Chikai V: GPNK số: 17403NK/BYT-TB-CT, ngày cấp 27/01/2021
Meister 16: GPNK số:7265NK/BYT-TB-CT, ngày cấp 05/05/2018</v>
          </cell>
          <cell r="AF24" t="str">
            <v>Cái/Gói</v>
          </cell>
          <cell r="AG24" t="str">
            <v>Cái</v>
          </cell>
          <cell r="AH24">
            <v>30</v>
          </cell>
          <cell r="AI24">
            <v>0</v>
          </cell>
          <cell r="AJ24" t="str">
            <v>vn0309110047</v>
          </cell>
          <cell r="AK24" t="str">
            <v>CÔNG TY TNHH THƯƠNG MẠI VÀ DỊCH VỤ KỸ THUẬT PHÚC TÍN</v>
          </cell>
          <cell r="AL24" t="str">
            <v>Đạt</v>
          </cell>
          <cell r="AM24"/>
          <cell r="AN24" t="str">
            <v>Nguyễn Thị Phương Hoa</v>
          </cell>
          <cell r="AO24" t="str">
            <v>Đạt</v>
          </cell>
          <cell r="AP24" t="str">
            <v>Đạt</v>
          </cell>
          <cell r="AQ24" t="str">
            <v>Đạt</v>
          </cell>
          <cell r="AR24">
            <v>0</v>
          </cell>
          <cell r="AS24" t="str">
            <v>Đạt</v>
          </cell>
          <cell r="AT24" t="str">
            <v>Đạt</v>
          </cell>
          <cell r="AU24" t="str">
            <v>Đạt</v>
          </cell>
          <cell r="AV24" t="str">
            <v>Đạt</v>
          </cell>
          <cell r="AW24" t="str">
            <v>Đạt</v>
          </cell>
          <cell r="AX24" t="str">
            <v>Đạt</v>
          </cell>
          <cell r="AY24" t="str">
            <v>Đạt</v>
          </cell>
          <cell r="AZ24">
            <v>0</v>
          </cell>
          <cell r="BA24" t="str">
            <v>Trần Thị Huyền Trân</v>
          </cell>
          <cell r="BB24" t="str">
            <v>Đạt</v>
          </cell>
          <cell r="BC24">
            <v>0</v>
          </cell>
        </row>
        <row r="25">
          <cell r="C25" t="str">
            <v>PP2300519899</v>
          </cell>
          <cell r="D25" t="str">
            <v>Vi dây dẫn can thiệp mạch tạng vùng bụng</v>
          </cell>
          <cell r="E25" t="str">
            <v xml:space="preserve"> - Lõi bằng thép không rỉ được bao phủ bằng polyurethane resin và lớp polymer ái nước.
 - Đường kính: 0.016"
 - Chiều dài đầu cản quang 3cm, 
 - Chiều dài: 135cm -&gt; 180cm. </v>
          </cell>
          <cell r="F25">
            <v>0</v>
          </cell>
          <cell r="G25" t="str">
            <v>Cái</v>
          </cell>
          <cell r="H25">
            <v>50</v>
          </cell>
          <cell r="I25">
            <v>3000000</v>
          </cell>
          <cell r="J25">
            <v>150000000</v>
          </cell>
          <cell r="K25">
            <v>3000000</v>
          </cell>
          <cell r="L25">
            <v>225000000</v>
          </cell>
          <cell r="M25">
            <v>105000000</v>
          </cell>
          <cell r="N25">
            <v>9</v>
          </cell>
          <cell r="O25" t="str">
            <v>PP2300519899</v>
          </cell>
          <cell r="P25" t="str">
            <v>Vi dây dẫn can thiệp mạch tạng vùng bụng</v>
          </cell>
          <cell r="Q25">
            <v>180</v>
          </cell>
          <cell r="R25">
            <v>287980000</v>
          </cell>
          <cell r="S25">
            <v>210</v>
          </cell>
          <cell r="T25">
            <v>0</v>
          </cell>
          <cell r="U25" t="str">
            <v>Run&amp;Run</v>
          </cell>
          <cell r="V25" t="str">
            <v>Run&amp;Run</v>
          </cell>
          <cell r="W25" t="str">
            <v>N07.01.460.3492.232.0001</v>
          </cell>
          <cell r="X25" t="str">
            <v>RUN135-16; RUN165-16; RUN165-16A; RUN180-16; RUN180-16A</v>
          </cell>
          <cell r="Y25" t="str">
            <v xml:space="preserve"> - Lõi bằng thép không rỉ được bao phủ bằng polyurethane resin và lớp polymer ái nước.
 - Đường kính: 0.016"
 - Chiều dài đầu cản quang 3cm, 
 - Chiều dài: 135cm -&gt; 180cm. </v>
          </cell>
          <cell r="Z25" t="str">
            <v>Piolax Medical Devices, Inc.</v>
          </cell>
          <cell r="AA25" t="str">
            <v>Nhật Bản</v>
          </cell>
          <cell r="AB25" t="str">
            <v>Piolax Medical Devices, Inc.</v>
          </cell>
          <cell r="AC25" t="str">
            <v>Nhật Bản</v>
          </cell>
          <cell r="AD25" t="str">
            <v>C</v>
          </cell>
          <cell r="AE25" t="str">
            <v>8516NK/BYT-TB-CT ngày 28/03/2018</v>
          </cell>
          <cell r="AF25" t="str">
            <v>Cái/ Hộp</v>
          </cell>
          <cell r="AG25" t="str">
            <v>Cái</v>
          </cell>
          <cell r="AH25">
            <v>50</v>
          </cell>
          <cell r="AI25" t="str">
            <v>-</v>
          </cell>
          <cell r="AJ25" t="str">
            <v>vn0313041685</v>
          </cell>
          <cell r="AK25" t="str">
            <v>CÔNG TY CỔ PHẦN TRANG THIẾT BỊ Y TẾ TRỌNG MINH</v>
          </cell>
          <cell r="AL25" t="str">
            <v>Đạt</v>
          </cell>
          <cell r="AM25"/>
          <cell r="AN25" t="str">
            <v>Nguyễn Thị Phương Hoa</v>
          </cell>
          <cell r="AO25" t="str">
            <v>Đạt</v>
          </cell>
          <cell r="AP25" t="str">
            <v>Đạt</v>
          </cell>
          <cell r="AQ25" t="str">
            <v>Đạt</v>
          </cell>
          <cell r="AR25">
            <v>0</v>
          </cell>
          <cell r="AS25" t="str">
            <v>Đạt</v>
          </cell>
          <cell r="AT25" t="str">
            <v>Đạt</v>
          </cell>
          <cell r="AU25" t="str">
            <v>Đạt</v>
          </cell>
          <cell r="AV25" t="str">
            <v>Đạt</v>
          </cell>
          <cell r="AW25" t="str">
            <v>Đạt</v>
          </cell>
          <cell r="AX25" t="str">
            <v>Đạt</v>
          </cell>
          <cell r="AY25" t="str">
            <v>Đạt</v>
          </cell>
          <cell r="AZ25">
            <v>0</v>
          </cell>
          <cell r="BA25" t="str">
            <v>Nguyễn Thị Linh Đức</v>
          </cell>
          <cell r="BB25" t="str">
            <v>Đạt</v>
          </cell>
          <cell r="BC25">
            <v>0</v>
          </cell>
        </row>
        <row r="26">
          <cell r="C26" t="str">
            <v>PP2300519899</v>
          </cell>
          <cell r="D26" t="str">
            <v>Vi dây dẫn can thiệp mạch tạng vùng bụng</v>
          </cell>
          <cell r="E26" t="str">
            <v xml:space="preserve"> - Lõi bằng thép không rỉ được bao phủ bằng polyurethane resin và lớp polymer ái nước.
 - Đường kính: 0.016"
 - Chiều dài đầu cản quang 3cm, 
 - Chiều dài: 135cm -&gt; 180cm. </v>
          </cell>
          <cell r="F26">
            <v>0</v>
          </cell>
          <cell r="G26" t="str">
            <v>Cái</v>
          </cell>
          <cell r="H26">
            <v>50</v>
          </cell>
          <cell r="I26">
            <v>3000000</v>
          </cell>
          <cell r="J26">
            <v>150000000</v>
          </cell>
          <cell r="K26">
            <v>3000000</v>
          </cell>
          <cell r="L26">
            <v>225000000</v>
          </cell>
          <cell r="M26">
            <v>105000000</v>
          </cell>
          <cell r="N26">
            <v>9</v>
          </cell>
          <cell r="O26" t="str">
            <v>PP2300519899</v>
          </cell>
          <cell r="P26" t="str">
            <v>Vi dây dẫn can thiệp mạch tạng vùng bụng</v>
          </cell>
          <cell r="Q26">
            <v>180</v>
          </cell>
          <cell r="R26">
            <v>197526000</v>
          </cell>
          <cell r="S26">
            <v>210</v>
          </cell>
          <cell r="T26" t="str">
            <v>Trong vòng 24 giờ kể từ thời điểm đặt hàng của Bệnh viện</v>
          </cell>
          <cell r="U26" t="str">
            <v>Vi dây dẫn can thiệp chẩn đoán mạch máu Anguis phủ lớp ái nước đường kính: 0.016", chiều dài các cỡ</v>
          </cell>
          <cell r="V26" t="str">
            <v>Vi dây dẫn can thiệp chẩn đoán mạch máu Anguis phủ lớp ái nước đường kính: 0.016", chiều dài các cỡ</v>
          </cell>
          <cell r="W26" t="str">
            <v>N07.01.460.5238.174.0005</v>
          </cell>
          <cell r="X26" t="str">
            <v xml:space="preserve">GW-X16XXX
</v>
          </cell>
          <cell r="Y26" t="str">
            <v xml:space="preserve"> - Lõi bằng thép không rỉ được bao phủ bằng polyurethane resin và lớp polymer ái nước.
 - Đường kính: 0.016"
 - Chiều dài đầu cản quang 3cm, 
 - Chiều dài: 135cm -&gt; 180cm. </v>
          </cell>
          <cell r="Z26" t="str">
            <v>Sungjin-Hitech Co., Ltd</v>
          </cell>
          <cell r="AA26" t="str">
            <v>Hàn Quốc</v>
          </cell>
          <cell r="AB26" t="str">
            <v>Sungjin-Hitech Co., Ltd</v>
          </cell>
          <cell r="AC26" t="str">
            <v>Hàn Quốc</v>
          </cell>
          <cell r="AD26" t="str">
            <v>D</v>
          </cell>
          <cell r="AE26" t="str">
            <v>17323NK/BYT-TB-CT</v>
          </cell>
          <cell r="AF26" t="str">
            <v>Cái/ Gói</v>
          </cell>
          <cell r="AG26" t="str">
            <v>Cái</v>
          </cell>
          <cell r="AH26">
            <v>50</v>
          </cell>
          <cell r="AI26">
            <v>0</v>
          </cell>
          <cell r="AJ26" t="str">
            <v>vn0313296806</v>
          </cell>
          <cell r="AK26" t="str">
            <v>CÔNG TY TNHH THIÊT BỊ Y TẾ TVT</v>
          </cell>
          <cell r="AL26" t="str">
            <v>Đạt</v>
          </cell>
          <cell r="AM26"/>
          <cell r="AN26" t="str">
            <v>Phạm Thị Kim Hoàng</v>
          </cell>
          <cell r="AO26" t="str">
            <v>Đạt</v>
          </cell>
          <cell r="AP26" t="str">
            <v>Đạt</v>
          </cell>
          <cell r="AQ26" t="str">
            <v>Đạt</v>
          </cell>
          <cell r="AR26">
            <v>0</v>
          </cell>
          <cell r="AS26" t="str">
            <v>Đạt</v>
          </cell>
          <cell r="AT26" t="str">
            <v>Đạt</v>
          </cell>
          <cell r="AU26" t="str">
            <v>Đạt</v>
          </cell>
          <cell r="AV26" t="str">
            <v>Đạt</v>
          </cell>
          <cell r="AW26" t="str">
            <v>Đạt</v>
          </cell>
          <cell r="AX26" t="str">
            <v>Đạt</v>
          </cell>
          <cell r="AY26" t="str">
            <v>Đạt</v>
          </cell>
          <cell r="AZ26">
            <v>0</v>
          </cell>
          <cell r="BA26" t="str">
            <v>Nguyễn Văn Tuyền</v>
          </cell>
          <cell r="BB26" t="str">
            <v>Đạt</v>
          </cell>
          <cell r="BC26">
            <v>0</v>
          </cell>
        </row>
        <row r="27">
          <cell r="C27" t="str">
            <v>PP2300519900</v>
          </cell>
          <cell r="D27" t="str">
            <v>Vi ống thông can thiệp mạch máu tạng và mạch máu ngoại biên</v>
          </cell>
          <cell r="E27" t="str">
            <v xml:space="preserve"> - Vi ống thông có đầu xa siêu nhỏ, dành cho mạch máu siêu chọn lọc, dùng trong can thiệp mạch máu tạng và mạch máu ngoại biên,tiết niệu, sinh dục, gan, lách, thận.
- Phủ lớp ái nước Hydrophilic
- Tương thích vi dây dẫn: 0.016"; 0.018"; 0.025" 
- Chiều dài: 70cm -  150cm.</v>
          </cell>
          <cell r="F27" t="str">
            <v>Cái/Hộp</v>
          </cell>
          <cell r="G27" t="str">
            <v>Cái</v>
          </cell>
          <cell r="H27">
            <v>20</v>
          </cell>
          <cell r="I27">
            <v>10500000</v>
          </cell>
          <cell r="J27">
            <v>210000000</v>
          </cell>
          <cell r="K27">
            <v>4200000</v>
          </cell>
          <cell r="L27">
            <v>315000000</v>
          </cell>
          <cell r="M27">
            <v>147000000</v>
          </cell>
          <cell r="N27">
            <v>4</v>
          </cell>
          <cell r="O27" t="str">
            <v>PP2300519900</v>
          </cell>
          <cell r="P27" t="str">
            <v>Vi ống thông can thiệp mạch máu tạng và mạch máu ngoại biên</v>
          </cell>
          <cell r="Q27">
            <v>180</v>
          </cell>
          <cell r="R27">
            <v>197526000</v>
          </cell>
          <cell r="S27">
            <v>210</v>
          </cell>
          <cell r="T27" t="str">
            <v>Trong vòng 24 giờ kể từ thời điểm đặt hàng của Bệnh viện</v>
          </cell>
          <cell r="U27" t="str">
            <v>Vi ống thông Carnelian can thiệp mạch máu tạng và mạch máu ngoại biên, TACE (tiết niệu, sinh dục, gan, lách, thận)</v>
          </cell>
          <cell r="V27" t="str">
            <v>Vi ống thông Carnelian can thiệp mạch máu tạng và mạch máu ngoại biên, TACE (tiết niệu, sinh dục, gan, lách, thận)</v>
          </cell>
          <cell r="W27" t="str">
            <v>N04.04.030.4191.232.0020</v>
          </cell>
          <cell r="X27" t="str">
            <v>MCH105-E; MCH125-E; MCV070-E; MCV110-E; MCV110S-E; MCV110M-E; MCV110Q-E; MCV130-E; MCV135-E; MCV135S-E; MCV135M-E; MCV135Q-E; MCV150-E; MCV150M-E;MSV110-E; MSV110S-E; MSV110M-E; MSV110Q-E; MSV135-E; MSV135S-E; MSV135X-E; MSV135M-E; MSV135Q-E; MSV150-E; MS</v>
          </cell>
          <cell r="Y27" t="str">
            <v xml:space="preserve"> - Vi ống thông có đầu xa siêu nhỏ, dành cho mạch máu siêu chọn lọc, dùng trong can thiệp mạch máu tạng và mạch máu ngoại biên,tiết niệu, sinh dục, gan, lách, thận.
- Phủ lớp ái nước Hydrophilic
- Tương thích vi dây dẫn: 0.016"; 0.018"; 0.025" 
- Chiều dà</v>
          </cell>
          <cell r="Z27" t="str">
            <v>Tokai Medical Products, Inc</v>
          </cell>
          <cell r="AA27" t="str">
            <v>Nhật Bản</v>
          </cell>
          <cell r="AB27" t="str">
            <v>Tokai Medical Products, Inc</v>
          </cell>
          <cell r="AC27" t="str">
            <v>Nhật Bản</v>
          </cell>
          <cell r="AD27" t="str">
            <v>D</v>
          </cell>
          <cell r="AE27" t="str">
            <v>11185NK/BYT-TB-CT</v>
          </cell>
          <cell r="AF27" t="str">
            <v>Cái/Hộp</v>
          </cell>
          <cell r="AG27" t="str">
            <v>Cái</v>
          </cell>
          <cell r="AH27">
            <v>20</v>
          </cell>
          <cell r="AI27">
            <v>0</v>
          </cell>
          <cell r="AJ27" t="str">
            <v>vn0313296806</v>
          </cell>
          <cell r="AK27" t="str">
            <v>CÔNG TY TNHH THIÊT BỊ Y TẾ TVT</v>
          </cell>
          <cell r="AL27" t="str">
            <v>Đạt</v>
          </cell>
          <cell r="AM27"/>
          <cell r="AN27" t="str">
            <v>Phạm Thị Kim Hoàng</v>
          </cell>
          <cell r="AO27" t="str">
            <v>Đạt</v>
          </cell>
          <cell r="AP27" t="str">
            <v>Đạt</v>
          </cell>
          <cell r="AQ27" t="str">
            <v>Đạt</v>
          </cell>
          <cell r="AR27">
            <v>0</v>
          </cell>
          <cell r="AS27" t="str">
            <v>Đạt</v>
          </cell>
          <cell r="AT27" t="str">
            <v>Đạt</v>
          </cell>
          <cell r="AU27" t="str">
            <v>Đạt</v>
          </cell>
          <cell r="AV27" t="str">
            <v>Đạt</v>
          </cell>
          <cell r="AW27" t="str">
            <v>Đạt</v>
          </cell>
          <cell r="AX27" t="str">
            <v>Đạt</v>
          </cell>
          <cell r="AY27" t="str">
            <v>Đạt</v>
          </cell>
          <cell r="AZ27">
            <v>0</v>
          </cell>
          <cell r="BA27" t="str">
            <v>Nguyễn Văn Tuyền</v>
          </cell>
          <cell r="BB27" t="str">
            <v>Đạt</v>
          </cell>
          <cell r="BC27">
            <v>0</v>
          </cell>
        </row>
        <row r="28">
          <cell r="C28" t="str">
            <v>PP2300519901</v>
          </cell>
          <cell r="D28" t="str">
            <v>Vi ống thông can thiệp toce 1.9F/2.6F</v>
          </cell>
          <cell r="E28" t="str">
            <v>- Đầu tip siêu nhỏ 1.9F/ 2.6F dành cho mạch máu siêu chọn lọc.
- Áp lực bơm lên tới 1000psi.
- Lớp phủ Hydrophilic 65cm, 100cm.
- Chiều dài khả dụng 105cm - 150cm.</v>
          </cell>
          <cell r="F28" t="str">
            <v>Cái/ Hộp</v>
          </cell>
          <cell r="G28" t="str">
            <v>Cái</v>
          </cell>
          <cell r="H28">
            <v>20</v>
          </cell>
          <cell r="I28">
            <v>9000000</v>
          </cell>
          <cell r="J28">
            <v>180000000</v>
          </cell>
          <cell r="K28">
            <v>3600000</v>
          </cell>
          <cell r="L28">
            <v>270000000</v>
          </cell>
          <cell r="M28">
            <v>126000000</v>
          </cell>
          <cell r="N28">
            <v>4</v>
          </cell>
          <cell r="O28" t="str">
            <v>PP2300519901</v>
          </cell>
          <cell r="P28" t="str">
            <v>Vi ống thông can thiệp toce 1.9F/2.6F</v>
          </cell>
          <cell r="Q28">
            <v>180</v>
          </cell>
          <cell r="R28">
            <v>362642000</v>
          </cell>
          <cell r="S28">
            <v>210</v>
          </cell>
          <cell r="T28">
            <v>0</v>
          </cell>
          <cell r="U28" t="str">
            <v>Vi ống thông can thiệp Asahi Masters PARKWAY SOFT, PARKWAY HF</v>
          </cell>
          <cell r="V28" t="str">
            <v>Vi ống thông can thiệp Asahi Masters PARKWAY SOFT, PARKWAY HF</v>
          </cell>
          <cell r="W28" t="str">
            <v>N04.04.030.0272.271.0008</v>
          </cell>
          <cell r="X28" t="str">
            <v>PARKWAY SOFT:
WMST105-18PWSF, WMST125-18PWSF, WMST150- 18PWSF, WMST45A-18PWSSF, WMST45A-18PWSF
PARKWAY HF:
WMST105-27HF, WMST125-27HF, WMST150-27HF</v>
          </cell>
          <cell r="Y28" t="str">
            <v>- Đầu ống siêu nhỏ 1.9F hoặc 2.6F dành cho mạch máu siêu chọn lọc. 
- Được bện bằng sợi bện Tungsten tăng khả năng hiển thị và duy trì hình dạnh lòng trong ống. 
- Áp lực bơm lên tới 1000psi. 
- Lớp phủ ái nước: 65, 100cm. 
- Đường kính ngoài xa/gần: 1.98/2.8 F (Soft), 2.6/2.8F (HF).
- Đường kính trong: 0.022inch (Soft), 0.027inch (HF).
- Dây dẫn tối đa: 0.018inch (Soft), 0.021inch (HF).
- Chiều dài khả dụng 105, 125, 150cm.
-Tiêu chuẩn kỹ thuật: ISO</v>
          </cell>
          <cell r="Z28" t="str">
            <v>ASAHI INTECC (THAILAND) CO., LTD</v>
          </cell>
          <cell r="AA28" t="str">
            <v>Thái Lan</v>
          </cell>
          <cell r="AB28" t="str">
            <v xml:space="preserve">ASAHI 
INTECC
CO., LTD., </v>
          </cell>
          <cell r="AC28" t="str">
            <v>Nhật Bản</v>
          </cell>
          <cell r="AD28" t="str">
            <v>C</v>
          </cell>
          <cell r="AE28" t="str">
            <v>GPNK số: 17519NK/BYT-TB-CT
Ngày cấp: 08/02/2021</v>
          </cell>
          <cell r="AF28" t="str">
            <v>Cái/ Hộp</v>
          </cell>
          <cell r="AG28" t="str">
            <v>Cái</v>
          </cell>
          <cell r="AH28">
            <v>20</v>
          </cell>
          <cell r="AI28">
            <v>0</v>
          </cell>
          <cell r="AJ28" t="str">
            <v>vn0309110047</v>
          </cell>
          <cell r="AK28" t="str">
            <v>CÔNG TY TNHH THƯƠNG MẠI VÀ DỊCH VỤ KỸ THUẬT PHÚC TÍN</v>
          </cell>
          <cell r="AL28" t="str">
            <v>Đạt</v>
          </cell>
          <cell r="AM28"/>
          <cell r="AN28" t="str">
            <v>Nguyễn Thị Phương Hoa</v>
          </cell>
          <cell r="AO28" t="str">
            <v>Đạt</v>
          </cell>
          <cell r="AP28" t="str">
            <v>Đạt</v>
          </cell>
          <cell r="AQ28" t="str">
            <v>Đạt</v>
          </cell>
          <cell r="AR28">
            <v>0</v>
          </cell>
          <cell r="AS28" t="str">
            <v>Đạt</v>
          </cell>
          <cell r="AT28" t="str">
            <v>Đạt</v>
          </cell>
          <cell r="AU28" t="str">
            <v>Đạt</v>
          </cell>
          <cell r="AV28" t="str">
            <v>Đạt</v>
          </cell>
          <cell r="AW28" t="str">
            <v>Đạt</v>
          </cell>
          <cell r="AX28" t="str">
            <v>Đạt</v>
          </cell>
          <cell r="AY28" t="str">
            <v>Đạt</v>
          </cell>
          <cell r="AZ28">
            <v>0</v>
          </cell>
          <cell r="BA28" t="str">
            <v>Trần Thị Huyền Trân</v>
          </cell>
          <cell r="BB28" t="str">
            <v>Đạt</v>
          </cell>
          <cell r="BC28">
            <v>0</v>
          </cell>
        </row>
        <row r="29">
          <cell r="C29" t="str">
            <v>PP2300519902</v>
          </cell>
          <cell r="D29" t="str">
            <v>Vi ống thông can thiệp toce 2.4F</v>
          </cell>
          <cell r="E29" t="str">
            <v xml:space="preserve">- Vi ống thông can thiệp toce đầu tip 2.4F, phủ ái nước. 
 - Đường kính gần cán 3F, xa cán 2.4F; đường kính trong 0.021" 
 - PTFE, áp lực đỉnh 1000 psi, độ dài 105 cm - 150cm. 
 - Chất liệu bện kim loại và xơ tăng độ nhìn, chống gập
</v>
          </cell>
          <cell r="F29" t="str">
            <v>01 cái/hộp</v>
          </cell>
          <cell r="G29" t="str">
            <v>Cái</v>
          </cell>
          <cell r="H29">
            <v>20</v>
          </cell>
          <cell r="I29">
            <v>9900000</v>
          </cell>
          <cell r="J29">
            <v>198000000</v>
          </cell>
          <cell r="K29">
            <v>3960000</v>
          </cell>
          <cell r="L29">
            <v>297000000</v>
          </cell>
          <cell r="M29">
            <v>138600000</v>
          </cell>
          <cell r="N29">
            <v>4</v>
          </cell>
          <cell r="O29" t="str">
            <v>PP2300519902</v>
          </cell>
          <cell r="P29" t="str">
            <v>Vi ống thông can thiệp toce 2.4F</v>
          </cell>
          <cell r="Q29">
            <v>180</v>
          </cell>
          <cell r="R29">
            <v>188950000</v>
          </cell>
          <cell r="S29">
            <v>210</v>
          </cell>
          <cell r="T29" t="str">
            <v>Giao hàng trong vòng 24h kể từ thời điểm gửi đơn đặt hàng của Bệnh viện</v>
          </cell>
          <cell r="U29" t="str">
            <v>Vi ống thông can thiệp mạch máu Renegade STC-18 Microcatheter</v>
          </cell>
          <cell r="V29" t="str">
            <v>Vi ống thông can thiệp mạch máu Renegade STC-18 Microcatheter</v>
          </cell>
          <cell r="W29" t="str">
            <v>N04.04.030.0587.183.0002</v>
          </cell>
          <cell r="X29" t="str">
            <v>M001181250; M001181260; M001181280; M001181310; M001181320; M001181370; M001181380; M001181270; M001181330; M001181340; M001181390; M001181400</v>
          </cell>
          <cell r="Y29" t="str">
            <v>- Công nghệ POLYFUSION,  phủ ái nước HYDRO PASS, chất liệu được bện bằng dây thép không rỉ: dễ hiển thị, chống gập.
- Đường kính gần cán 3F, xa cán 2.4F; đường kính trong 0.021" bằng PTFE, độ dài 105, 130, 150cm.
- Áp lực đỉnh 1000 psi. 
- Kèm dây dẫn Transend.</v>
          </cell>
          <cell r="Z29" t="str">
            <v>Boston Scientific Limited</v>
          </cell>
          <cell r="AA29" t="str">
            <v>Ireland</v>
          </cell>
          <cell r="AB29" t="str">
            <v>Boston Scientific Corporation</v>
          </cell>
          <cell r="AC29" t="str">
            <v>Mỹ</v>
          </cell>
          <cell r="AD29" t="str">
            <v>C</v>
          </cell>
          <cell r="AE29" t="str">
            <v>15946NK/BYT-TB-CT</v>
          </cell>
          <cell r="AF29" t="str">
            <v>01 cái/Hộp</v>
          </cell>
          <cell r="AG29" t="str">
            <v>Cái</v>
          </cell>
          <cell r="AH29">
            <v>20</v>
          </cell>
          <cell r="AI29">
            <v>0</v>
          </cell>
          <cell r="AJ29" t="str">
            <v>vn0304471508</v>
          </cell>
          <cell r="AK29" t="str">
            <v>CÔNG TY TNHH CÔNG NGHỆ AN PHA</v>
          </cell>
          <cell r="AL29" t="str">
            <v>Đạt</v>
          </cell>
          <cell r="AM29"/>
          <cell r="AN29" t="str">
            <v xml:space="preserve">Nguyễn Thủy Tiên </v>
          </cell>
          <cell r="AO29" t="str">
            <v>Đạt</v>
          </cell>
          <cell r="AP29" t="str">
            <v>Đạt</v>
          </cell>
          <cell r="AQ29" t="str">
            <v>Đạt</v>
          </cell>
          <cell r="AR29">
            <v>0</v>
          </cell>
          <cell r="AS29" t="str">
            <v>Đạt</v>
          </cell>
          <cell r="AT29" t="str">
            <v>Đạt</v>
          </cell>
          <cell r="AU29" t="str">
            <v>Đạt</v>
          </cell>
          <cell r="AV29" t="str">
            <v>Đạt</v>
          </cell>
          <cell r="AW29" t="str">
            <v>Đạt</v>
          </cell>
          <cell r="AX29" t="str">
            <v>Đạt</v>
          </cell>
          <cell r="AY29" t="str">
            <v>Đạt</v>
          </cell>
          <cell r="AZ29">
            <v>0</v>
          </cell>
          <cell r="BA29" t="str">
            <v>Nguyễn Thị Huệ</v>
          </cell>
          <cell r="BB29" t="str">
            <v>Đạt</v>
          </cell>
          <cell r="BC29">
            <v>0</v>
          </cell>
        </row>
        <row r="30">
          <cell r="C30" t="str">
            <v>PP2300519902</v>
          </cell>
          <cell r="D30" t="str">
            <v>Vi ống thông can thiệp toce 2.4F</v>
          </cell>
          <cell r="E30" t="str">
            <v xml:space="preserve">- Vi ống thông can thiệp toce đầu tip 2.4F, phủ ái nước. 
 - Đường kính gần cán 3F, xa cán 2.4F; đường kính trong 0.021" 
 - PTFE, áp lực đỉnh 1000 psi, độ dài 105 cm - 150cm. 
 - Chất liệu bện kim loại và xơ tăng độ nhìn, chống gập
</v>
          </cell>
          <cell r="F30" t="str">
            <v>01 cái/hộp</v>
          </cell>
          <cell r="G30" t="str">
            <v>Cái</v>
          </cell>
          <cell r="H30">
            <v>20</v>
          </cell>
          <cell r="I30">
            <v>9900000</v>
          </cell>
          <cell r="J30">
            <v>198000000</v>
          </cell>
          <cell r="K30">
            <v>3960000</v>
          </cell>
          <cell r="L30">
            <v>297000000</v>
          </cell>
          <cell r="M30">
            <v>138600000</v>
          </cell>
          <cell r="N30">
            <v>4</v>
          </cell>
          <cell r="O30" t="str">
            <v>PP2300519902</v>
          </cell>
          <cell r="P30" t="str">
            <v>Vi ống thông can thiệp toce 2.4F</v>
          </cell>
          <cell r="Q30">
            <v>180</v>
          </cell>
          <cell r="R30">
            <v>414885000</v>
          </cell>
          <cell r="S30">
            <v>210</v>
          </cell>
          <cell r="T30" t="str">
            <v>Trong vòng 24 giờ kể từ thời điểm đặt hàng của Bệnh viện</v>
          </cell>
          <cell r="U30" t="str">
            <v xml:space="preserve">Progreat </v>
          </cell>
          <cell r="V30" t="str">
            <v xml:space="preserve">Progreat </v>
          </cell>
          <cell r="W30" t="str">
            <v>N04.04.030.0280.232.0002</v>
          </cell>
          <cell r="X30" t="str">
            <v>MC-PC2011;
MC-PC2013;
MC-PC2411;
MC-PC2413</v>
          </cell>
          <cell r="Y30" t="str">
            <v>Cấu trúc vi ống thông gồm 3 lớp:
- Lớp trong: phủ lớp PTFE
- Lớp giữa: là lớp cuộn chất liệu Tungsten đánh dấu cản quang mang khả năng chống xoắn cao
- Lớp ngoài: phủ lớp ái nước M coat
- Đầu vi ống thông có điểm đánh dấu cản quang platinum/iridium 0.7mm
Kích thước: Đường kính ngoài đầu xa: 2.0Fr, 2.4Fr, đầu gần 2.7Fr, 2.9Fr. Đường kính trong 0.019'',  0.022''. Chiều dài: 110cm, 130 cm.
 Áp lực tối đa 750psi</v>
          </cell>
          <cell r="Z30" t="str">
            <v xml:space="preserve">Ashitaka Factory of Terumo Corporation </v>
          </cell>
          <cell r="AA30" t="str">
            <v>Nhật Bản</v>
          </cell>
          <cell r="AB30" t="str">
            <v>Terumo Corporation</v>
          </cell>
          <cell r="AC30" t="str">
            <v>Nhật Bản</v>
          </cell>
          <cell r="AD30" t="str">
            <v>D</v>
          </cell>
          <cell r="AE30" t="str">
            <v>Giấy phép nhập khẩu số: 17485NK/BYT-TB-CT, ngày 08/02/2021</v>
          </cell>
          <cell r="AF30" t="str">
            <v>Hộp/ 1 cái</v>
          </cell>
          <cell r="AG30" t="str">
            <v>Cái</v>
          </cell>
          <cell r="AH30">
            <v>20</v>
          </cell>
          <cell r="AI30">
            <v>0</v>
          </cell>
          <cell r="AJ30" t="str">
            <v>vn0312146808</v>
          </cell>
          <cell r="AK30" t="str">
            <v>CÔNG TY TNHH THIẾT BỊ Y TẾ KHẢI VINH</v>
          </cell>
          <cell r="AL30" t="str">
            <v>Đạt</v>
          </cell>
          <cell r="AM30"/>
          <cell r="AN30" t="str">
            <v>Trương Thị Mỹ Quý</v>
          </cell>
          <cell r="AO30" t="str">
            <v>Đạt</v>
          </cell>
          <cell r="AP30" t="str">
            <v>Đạt</v>
          </cell>
          <cell r="AQ30" t="str">
            <v>Đạt</v>
          </cell>
          <cell r="AR30">
            <v>0</v>
          </cell>
          <cell r="AS30" t="str">
            <v>Đạt</v>
          </cell>
          <cell r="AT30" t="str">
            <v>Đạt</v>
          </cell>
          <cell r="AU30" t="str">
            <v>Đạt</v>
          </cell>
          <cell r="AV30" t="str">
            <v>Đạt</v>
          </cell>
          <cell r="AW30" t="str">
            <v>Đạt</v>
          </cell>
          <cell r="AX30" t="str">
            <v>Đạt</v>
          </cell>
          <cell r="AY30" t="str">
            <v>Đạt</v>
          </cell>
          <cell r="AZ30">
            <v>0</v>
          </cell>
          <cell r="BA30" t="str">
            <v>Phan Thị Hoa</v>
          </cell>
          <cell r="BB30" t="str">
            <v>Đạt</v>
          </cell>
          <cell r="BC30">
            <v>0</v>
          </cell>
        </row>
        <row r="31">
          <cell r="C31" t="str">
            <v>PP2300519903</v>
          </cell>
          <cell r="D31" t="str">
            <v>Vi ống thông loại đầu típ thuôn can thiệp mạch tạng,các cỡ</v>
          </cell>
          <cell r="E31" t="str">
            <v xml:space="preserve"> - Dây dẫn thuôn dài, thiết kế hình dạng đầu vát bút chì.
 - Chiều dài: 110cm -&gt;150cm.
 -  Đường kính trong 0.019"/0.022"
 -  Tương thích với dây dẫn có đường kính tối đa 0.018". 
 - Đường kính ngoài tại vị trí của marker, đầu xa, đầu gần tương đương với 1.9Fr, 2.2Fr, 2.8Fr</v>
          </cell>
          <cell r="F31">
            <v>0</v>
          </cell>
          <cell r="G31" t="str">
            <v>Cái</v>
          </cell>
          <cell r="H31">
            <v>100</v>
          </cell>
          <cell r="I31">
            <v>9500000</v>
          </cell>
          <cell r="J31">
            <v>950000000</v>
          </cell>
          <cell r="K31">
            <v>19000000</v>
          </cell>
          <cell r="L31">
            <v>1425000000</v>
          </cell>
          <cell r="M31">
            <v>665000000</v>
          </cell>
          <cell r="N31">
            <v>17</v>
          </cell>
          <cell r="O31" t="str">
            <v>PP2300519903</v>
          </cell>
          <cell r="P31" t="str">
            <v>Vi ống thông loại đầu típ thuôn can thiệp mạch tạng,các cỡ</v>
          </cell>
          <cell r="Q31">
            <v>180</v>
          </cell>
          <cell r="R31">
            <v>287980000</v>
          </cell>
          <cell r="S31">
            <v>210</v>
          </cell>
          <cell r="T31">
            <v>0</v>
          </cell>
          <cell r="U31" t="str">
            <v>Vi ống thông can thiệp loại Bishop</v>
          </cell>
          <cell r="V31" t="str">
            <v>Vi ống thông can thiệp loại Bishop</v>
          </cell>
          <cell r="W31" t="str">
            <v>N04.04.030.3492.232.0001</v>
          </cell>
          <cell r="X31" t="str">
            <v>MC16-S110BY; MC16-S130BY; MC16-A130BY; MC16-D130BY; MC16-S150BY</v>
          </cell>
          <cell r="Y31" t="str">
            <v xml:space="preserve"> - Dây dẫn thuôn dài, thiết kế hình dạng đầu vát bút chì.
 - Chiều dài: 110cm -&gt;150cm.
 -  Đường kính trong 0.019"/0.022"
 -  Tương thích với dây dẫn có đường kính tối đa 0.018". 
 - Đường kính ngoài tại vị trí của marker, đầu xa, đầu gần tương đương với 1.9Fr, 2.2Fr, 2.8Fr</v>
          </cell>
          <cell r="Z31" t="str">
            <v>Piolax Medical Devices, Inc.</v>
          </cell>
          <cell r="AA31" t="str">
            <v>Nhật Bản</v>
          </cell>
          <cell r="AB31" t="str">
            <v>Piolax Medical Devices, Inc.</v>
          </cell>
          <cell r="AC31" t="str">
            <v>Nhật Bản</v>
          </cell>
          <cell r="AD31" t="str">
            <v>C</v>
          </cell>
          <cell r="AE31" t="str">
            <v>18125NK/BYT-TB-CT ngày 15/06/2021</v>
          </cell>
          <cell r="AF31">
            <v>0</v>
          </cell>
          <cell r="AG31" t="str">
            <v>Cái</v>
          </cell>
          <cell r="AH31">
            <v>100</v>
          </cell>
          <cell r="AI31" t="str">
            <v>-</v>
          </cell>
          <cell r="AJ31" t="str">
            <v>vn0313041685</v>
          </cell>
          <cell r="AK31" t="str">
            <v>CÔNG TY CỔ PHẦN TRANG THIẾT BỊ Y TẾ TRỌNG MINH</v>
          </cell>
          <cell r="AL31" t="str">
            <v>Đạt</v>
          </cell>
          <cell r="AM31"/>
          <cell r="AN31" t="str">
            <v>Nguyễn Thị Phương Hoa</v>
          </cell>
          <cell r="AO31" t="str">
            <v>Đạt</v>
          </cell>
          <cell r="AP31" t="str">
            <v>Đạt</v>
          </cell>
          <cell r="AQ31" t="str">
            <v>Đạt</v>
          </cell>
          <cell r="AR31">
            <v>0</v>
          </cell>
          <cell r="AS31" t="str">
            <v>Đạt</v>
          </cell>
          <cell r="AT31" t="str">
            <v>Đạt</v>
          </cell>
          <cell r="AU31" t="str">
            <v>Đạt</v>
          </cell>
          <cell r="AV31" t="str">
            <v>Đạt</v>
          </cell>
          <cell r="AW31" t="str">
            <v>Đạt</v>
          </cell>
          <cell r="AX31" t="str">
            <v>Đạt</v>
          </cell>
          <cell r="AY31" t="str">
            <v>Đạt</v>
          </cell>
          <cell r="AZ31">
            <v>0</v>
          </cell>
          <cell r="BA31" t="str">
            <v>Nguyễn Thị Linh Đức</v>
          </cell>
          <cell r="BB31" t="str">
            <v>Đạt</v>
          </cell>
          <cell r="BC31">
            <v>0</v>
          </cell>
        </row>
        <row r="32">
          <cell r="C32" t="str">
            <v>PP2300519904</v>
          </cell>
          <cell r="D32" t="str">
            <v>Vòng xoắn kim loại gây tắc mạch có thể thu lại coil</v>
          </cell>
          <cell r="E32" t="str">
            <v xml:space="preserve"> - Vòng xoắn được bao phủ dày đặc bởi các sợi dacron. 
 - Cánh tay khóa đơn giản giúp tăng khả năng kiểm soát, độ chính xác và có thể thu lại coil để đặt lại khi chưa mở khóa. 
 - Đường kính 2/6–22 mm và chiều dài đến 60 cm. 
 - Hình dạng coil 2D, kim cương, khối lập phương, tiêu chuẩn.</v>
          </cell>
          <cell r="F32" t="str">
            <v>01 cái/hộp</v>
          </cell>
          <cell r="G32" t="str">
            <v>Cái</v>
          </cell>
          <cell r="H32">
            <v>20</v>
          </cell>
          <cell r="I32">
            <v>13700000</v>
          </cell>
          <cell r="J32">
            <v>274000000</v>
          </cell>
          <cell r="K32">
            <v>5480000</v>
          </cell>
          <cell r="L32">
            <v>411000000</v>
          </cell>
          <cell r="M32">
            <v>191800000</v>
          </cell>
          <cell r="N32">
            <v>4</v>
          </cell>
          <cell r="O32" t="str">
            <v>PP2300519904</v>
          </cell>
          <cell r="P32" t="str">
            <v>Vòng xoắn kim loại gây tắc mạch có thể thu lại coil</v>
          </cell>
          <cell r="Q32">
            <v>180</v>
          </cell>
          <cell r="R32">
            <v>188950000</v>
          </cell>
          <cell r="S32">
            <v>210</v>
          </cell>
          <cell r="T32" t="str">
            <v>Giao hàng trong vòng 24h kể từ thời điểm gửi đơn đặt hàng của Bệnh viện</v>
          </cell>
          <cell r="U32" t="str">
            <v>Vòng xoắn kim loại (Coil) gây tắc mạch Interlock Fibered IDC Occlusion System</v>
          </cell>
          <cell r="V32" t="str">
            <v>Vòng xoắn kim loại (Coil) gây tắc mạch Interlock Fibered IDC Occlusion System</v>
          </cell>
          <cell r="W32" t="str">
            <v>N07.01.470.0587.183.0008;
N07.01.470.0587.183.0009</v>
          </cell>
          <cell r="X32" t="str">
            <v>M001361960; M001361490; M001361500; M001361510; M001361520; M001361530; M001361540; M001361550; M001361560; M001361570; M001361580; M001361590; M001361620; M001361630; M001361640; M001361920; M001361930; M001361940; M001361950; M001361600; M001361610; M001361740; M001361750; M001361760; M001361770; M001361480;
M001363500; M001363540; M001363570; M001363580; M001363620; M001363670; M001363700; M001363730; M001363790; M001363810; M001363910; M001363650; M001363920; M001363660; M001363930; M001363640; M001363520; M001363550; M001363590; M001363600; M001363610; M001363630; M001363800; M001363830; M001363720; M001363760; M001363820</v>
          </cell>
          <cell r="Y32" t="str">
            <v>-Vòng xoắn được bao phủ dày đặc bởi các sợi dacron. 
 - Cánh tay khóa đơn giản giúp tăng khả năng kiểm soát, độ chính xác và có thể thu lại coil để đặt lại khi chưa mở khóa. - Đường kính 2/6–22 mm và chiều dài đến 60 cm. 
- Hình dạng coil: 2D, kim cương, khối lập phương, tiêu chuẩn.</v>
          </cell>
          <cell r="Z32" t="str">
            <v>Boston Scientific Limited</v>
          </cell>
          <cell r="AA32" t="str">
            <v>Ireland</v>
          </cell>
          <cell r="AB32" t="str">
            <v>Boston Scientific Corporation</v>
          </cell>
          <cell r="AC32" t="str">
            <v>Mỹ</v>
          </cell>
          <cell r="AD32" t="str">
            <v>C</v>
          </cell>
          <cell r="AE32" t="str">
            <v>15774NK/BYT-TB-CT</v>
          </cell>
          <cell r="AF32" t="str">
            <v>01 cái/Hộp</v>
          </cell>
          <cell r="AG32" t="str">
            <v>Cái</v>
          </cell>
          <cell r="AH32">
            <v>20</v>
          </cell>
          <cell r="AI32">
            <v>0</v>
          </cell>
          <cell r="AJ32" t="str">
            <v>vn0304471508</v>
          </cell>
          <cell r="AK32" t="str">
            <v>CÔNG TY TNHH CÔNG NGHỆ AN PHA</v>
          </cell>
          <cell r="AL32" t="str">
            <v>Đạt</v>
          </cell>
          <cell r="AM32"/>
          <cell r="AN32" t="str">
            <v xml:space="preserve">Nguyễn Thủy Tiên </v>
          </cell>
          <cell r="AO32" t="str">
            <v>Đạt</v>
          </cell>
          <cell r="AP32" t="str">
            <v>Đạt</v>
          </cell>
          <cell r="AQ32" t="str">
            <v>Đạt</v>
          </cell>
          <cell r="AR32">
            <v>0</v>
          </cell>
          <cell r="AS32" t="str">
            <v>Đạt</v>
          </cell>
          <cell r="AT32" t="str">
            <v>Đạt</v>
          </cell>
          <cell r="AU32" t="str">
            <v>Đạt</v>
          </cell>
          <cell r="AV32" t="str">
            <v>Đạt</v>
          </cell>
          <cell r="AW32" t="str">
            <v>Đạt</v>
          </cell>
          <cell r="AX32" t="str">
            <v>Đạt</v>
          </cell>
          <cell r="AY32" t="str">
            <v>Đạt</v>
          </cell>
          <cell r="AZ32">
            <v>0</v>
          </cell>
          <cell r="BA32" t="str">
            <v>Nguyễn Thị Huệ</v>
          </cell>
          <cell r="BB32" t="str">
            <v>Đạt</v>
          </cell>
          <cell r="BC32">
            <v>0</v>
          </cell>
        </row>
        <row r="33">
          <cell r="C33" t="str">
            <v>PP2300519905</v>
          </cell>
          <cell r="D33" t="str">
            <v>Vật liệu nút mạch điều trị ung thư gan</v>
          </cell>
          <cell r="E33" t="str">
            <v xml:space="preserve"> - Hạt nút mạch tải thuốc điều trị ung thư gan.
 - Kích thước hạt khô 20-200 µm.
 -  Hấp thụ, giữ thuốc Doxorubicin và Irinotican
 - Kích thước hạt sau khi ngậm thuốc 80-800 µm </v>
          </cell>
          <cell r="F33">
            <v>0</v>
          </cell>
          <cell r="G33" t="str">
            <v>Lọ</v>
          </cell>
          <cell r="H33">
            <v>10</v>
          </cell>
          <cell r="I33">
            <v>33600000</v>
          </cell>
          <cell r="J33">
            <v>336000000</v>
          </cell>
          <cell r="K33">
            <v>6720000</v>
          </cell>
          <cell r="L33">
            <v>504000000</v>
          </cell>
          <cell r="M33">
            <v>235200000</v>
          </cell>
          <cell r="N33">
            <v>2</v>
          </cell>
          <cell r="O33" t="str">
            <v>PP2300519905</v>
          </cell>
          <cell r="P33" t="str">
            <v>Vật liệu nút mạch điều trị ung thư gan</v>
          </cell>
          <cell r="Q33">
            <v>180</v>
          </cell>
          <cell r="R33" t="str">
            <v>6.720.000 (Cam kết trong đơn dự thầu)</v>
          </cell>
          <cell r="S33">
            <v>210</v>
          </cell>
          <cell r="T33" t="str">
            <v>Trong vòng 24h kể từ thời điểm đặt hàng của bệnh viện</v>
          </cell>
          <cell r="U33" t="str">
            <v>Vật liệu nút mạch điều trị ung thư gan Hepasphere™ Microspheres</v>
          </cell>
          <cell r="V33" t="str">
            <v>Vật liệu nút mạch điều trị ung thư gan Hepasphere™ Microspheres</v>
          </cell>
          <cell r="W33" t="str">
            <v xml:space="preserve">N07.01.440.0539.240.0002.002;N07.01.440.0539.240.0002.001;N07.01.440.0539.240.0002.003;N07.01.440.0539.240.0002.004;N07.01.440.0539.240.0002.005	</v>
          </cell>
          <cell r="X33" t="str">
            <v xml:space="preserve">V125HS; V725HS; V525HS; V225HS; V325HS </v>
          </cell>
          <cell r="Y33" t="str">
            <v xml:space="preserve"> - Hạt nút mạch tải thuốc điều trị ung thư gan.
 - Kích thước hạt khô 20-200 µm.
 -  Hấp thụ, giữ thuốc Doxorubicin và Irinotican
 - Kích thước hạt sau khi ngậm thuốc 80-800 µm </v>
          </cell>
          <cell r="Z33" t="str">
            <v>Biosphere Medical. SA</v>
          </cell>
          <cell r="AA33" t="str">
            <v xml:space="preserve"> Pháp</v>
          </cell>
          <cell r="AB33" t="str">
            <v>Merit Medical Systems, Inc.</v>
          </cell>
          <cell r="AC33" t="str">
            <v>Hoa Kỳ</v>
          </cell>
          <cell r="AD33" t="str">
            <v>Loại D</v>
          </cell>
          <cell r="AE33" t="str">
            <v>2300661ĐKLH/BYT-HTTB</v>
          </cell>
          <cell r="AF33" t="str">
            <v>Hộp 1 Lọ</v>
          </cell>
          <cell r="AG33" t="str">
            <v>Lọ</v>
          </cell>
          <cell r="AH33">
            <v>10</v>
          </cell>
          <cell r="AI33">
            <v>0</v>
          </cell>
          <cell r="AJ33" t="str">
            <v>vn0311036601</v>
          </cell>
          <cell r="AK33" t="str">
            <v>Công ty TNHH Dược Phẩm và Trang Thiết Bị Y Tế Đại Trường Sơn</v>
          </cell>
          <cell r="AL33" t="str">
            <v>Đạt</v>
          </cell>
          <cell r="AM33"/>
          <cell r="AN33" t="str">
            <v>Nguyễn Thị Phương Hoa</v>
          </cell>
          <cell r="AO33" t="str">
            <v>Đạt</v>
          </cell>
          <cell r="AP33" t="str">
            <v>Đạt</v>
          </cell>
          <cell r="AQ33" t="str">
            <v>Đạt</v>
          </cell>
          <cell r="AR33"/>
          <cell r="AS33" t="str">
            <v>Đạt</v>
          </cell>
          <cell r="AT33" t="str">
            <v>Đạt</v>
          </cell>
          <cell r="AU33" t="str">
            <v>Đạt</v>
          </cell>
          <cell r="AV33" t="str">
            <v>Đạt</v>
          </cell>
          <cell r="AW33" t="str">
            <v>Đạt</v>
          </cell>
          <cell r="AX33" t="str">
            <v>Đạt</v>
          </cell>
          <cell r="AY33" t="str">
            <v xml:space="preserve">Đạt </v>
          </cell>
          <cell r="AZ33">
            <v>0</v>
          </cell>
          <cell r="BA33" t="str">
            <v>Nguyễn Văn Thành</v>
          </cell>
          <cell r="BB33" t="str">
            <v xml:space="preserve">Đạt </v>
          </cell>
          <cell r="BC33">
            <v>0</v>
          </cell>
        </row>
        <row r="34">
          <cell r="C34" t="str">
            <v>PP2300519906</v>
          </cell>
          <cell r="D34" t="str">
            <v>Stent động mạch thận các cỡ</v>
          </cell>
          <cell r="E34" t="str">
            <v xml:space="preserve"> - Giá đỡ nong mạch máu ngoại biên bung bằng bóng (thận)
 - Chất liệu: Cobalt Chromium
 - Lớp phủ: proBIO
 - Đường kính: 4.5mm-7mm 
 - Dây dẫn: 0.014"
 - Chiều dài: 12mm-19mm</v>
          </cell>
          <cell r="F34">
            <v>0</v>
          </cell>
          <cell r="G34" t="str">
            <v>Cái</v>
          </cell>
          <cell r="H34">
            <v>3</v>
          </cell>
          <cell r="I34">
            <v>18500000</v>
          </cell>
          <cell r="J34">
            <v>55500000</v>
          </cell>
          <cell r="K34">
            <v>1110000</v>
          </cell>
          <cell r="L34">
            <v>83250000</v>
          </cell>
          <cell r="M34">
            <v>38850000</v>
          </cell>
          <cell r="N34">
            <v>1</v>
          </cell>
          <cell r="O34" t="str">
            <v>PP2300519906</v>
          </cell>
          <cell r="P34" t="str">
            <v>Stent động mạch thận các cỡ</v>
          </cell>
          <cell r="Q34">
            <v>180</v>
          </cell>
          <cell r="R34">
            <v>306000000</v>
          </cell>
          <cell r="S34">
            <v>210</v>
          </cell>
          <cell r="T34" t="str">
            <v>Trong vòng 24 giờ kể từ thời điểm dặt hàng của Bệnh viện</v>
          </cell>
          <cell r="U34" t="str">
            <v>Stent động mạch thận các cỡ</v>
          </cell>
          <cell r="V34" t="str">
            <v>Dynamic Renal</v>
          </cell>
          <cell r="W34" t="str">
            <v>N06.02.030.0549.274.0001</v>
          </cell>
          <cell r="X34" t="str">
            <v>358574; 358575; 358576; 358577; 368707; 368708; 368709; 368710; 358578; 358579; 358580; 358581; 358582; 358583; 358584; 358585; 368711; 368712; 368713; 368714; 358586; 358587; 358588; 358589.</v>
          </cell>
          <cell r="Y34" t="str">
            <v>Dynamic Renal là giá đỡ bung bằng bóng. 
Thiết kế stent: Double helix đảm bảo tính linh hoạt cao, độ phủ thành mạch đồng nhất và tính tương thích tuyệt vời.
Thiết kế hệ thống: Rapid exchange (Rx).
Chất liệu: Cobalt Chromium (L605).
Độ dày thân stent: 120µm (đường kính 4.5mm-5mm), 140µm (đường kính 6mm-7mm).
Lớp phủ: proBIO (Amorphous Silicone Carbide).
Đường kính: 4.5mm, 5mm, 6mm, 7mm.
Chiều dài: 12mm, 15mm, 19mm.
Chiều dài hệ thống: 140cm.
Marker: 2 marker rập khuôn (bóng), bằng vàng ở đầu gần (giá đỡ). 
Hệ thống dây dẫn: 0.014".
Đạt chứng nhận: CFS, ISO, CE.</v>
          </cell>
          <cell r="Z34" t="str">
            <v>Biotronik AG</v>
          </cell>
          <cell r="AA34" t="str">
            <v>Thụy Sĩ</v>
          </cell>
          <cell r="AB34" t="str">
            <v>Thụy Sĩ</v>
          </cell>
          <cell r="AC34" t="str">
            <v>Biotronik AG</v>
          </cell>
          <cell r="AD34" t="str">
            <v>Loại C</v>
          </cell>
          <cell r="AE34" t="str">
            <v>15843NK/BYT-TB-CT</v>
          </cell>
          <cell r="AF34" t="str">
            <v>Hộp/ 1 cái</v>
          </cell>
          <cell r="AG34" t="str">
            <v>Cái</v>
          </cell>
          <cell r="AH34">
            <v>3</v>
          </cell>
          <cell r="AI34">
            <v>0</v>
          </cell>
          <cell r="AJ34" t="str">
            <v>vn0301140748</v>
          </cell>
          <cell r="AK34" t="str">
            <v>CÔNG TY TNHH DƯỢC PHẨM VÀ TRANG THIẾT BỊ Y TẾ HOÀNG ĐỨC</v>
          </cell>
          <cell r="AL34" t="str">
            <v>Đạt</v>
          </cell>
          <cell r="AM34"/>
          <cell r="AN34" t="str">
            <v>Hồ Thị Hồng</v>
          </cell>
          <cell r="AO34" t="str">
            <v>Đạt</v>
          </cell>
          <cell r="AP34" t="str">
            <v>Đạt</v>
          </cell>
          <cell r="AQ34" t="str">
            <v>Đạt</v>
          </cell>
          <cell r="AR34">
            <v>0</v>
          </cell>
          <cell r="AS34" t="str">
            <v>Đạt</v>
          </cell>
          <cell r="AT34" t="str">
            <v>Đạt</v>
          </cell>
          <cell r="AU34" t="str">
            <v>Đạt</v>
          </cell>
          <cell r="AV34" t="str">
            <v>Đạt</v>
          </cell>
          <cell r="AW34" t="str">
            <v>Đạt</v>
          </cell>
          <cell r="AX34" t="str">
            <v>Đạt</v>
          </cell>
          <cell r="AY34" t="str">
            <v>Đạt</v>
          </cell>
          <cell r="AZ34">
            <v>0</v>
          </cell>
          <cell r="BA34" t="str">
            <v>Lê Thị Mơ</v>
          </cell>
          <cell r="BB34" t="str">
            <v>Đạt</v>
          </cell>
          <cell r="BC34">
            <v>0</v>
          </cell>
        </row>
        <row r="35">
          <cell r="C35" t="str">
            <v>PP2300519907</v>
          </cell>
          <cell r="D35" t="str">
            <v>Khung giá đỡ động mạch thận</v>
          </cell>
          <cell r="E35" t="str">
            <v xml:space="preserve"> - Stent thận bung bằng bóng với hệ thống phân phối RX
 - Chiều dài làm việc 80 và 135cm
 - Bóng nong có 02 điểm đánh dấu cản quang 
 - Chạy trên dây dẫn 0.014", tương thích ống thông 6F cho tất cả các cỡ
 - Stent có chất liệu Cobalt Chromium 
 - Đường kính: 4 - 7mm; Chiều dài: 12, 15, 18mm
 - Chất liệu bóng: Nylon/Pebax và đầu chóp mềm dẻo
 - Áp lực định danh: 11 atm, áp lực tối đa 14 atm</v>
          </cell>
          <cell r="F35">
            <v>0</v>
          </cell>
          <cell r="G35" t="str">
            <v>Cái</v>
          </cell>
          <cell r="H35">
            <v>3</v>
          </cell>
          <cell r="I35">
            <v>21000000</v>
          </cell>
          <cell r="J35">
            <v>63000000</v>
          </cell>
          <cell r="K35">
            <v>1260000</v>
          </cell>
          <cell r="L35">
            <v>94500000</v>
          </cell>
          <cell r="M35">
            <v>44100000</v>
          </cell>
          <cell r="N35">
            <v>1</v>
          </cell>
          <cell r="O35" t="str">
            <v>PP2300519907</v>
          </cell>
          <cell r="P35" t="str">
            <v>Khung giá đỡ động mạch thận</v>
          </cell>
          <cell r="Q35">
            <v>180</v>
          </cell>
          <cell r="R35">
            <v>197526000</v>
          </cell>
          <cell r="S35">
            <v>210</v>
          </cell>
          <cell r="T35" t="str">
            <v>Trong vòng 24 giờ kể từ thời điểm đặt hàng của Bệnh viện</v>
          </cell>
          <cell r="U35" t="str">
            <v>RX Herculink Elite</v>
          </cell>
          <cell r="V35" t="str">
            <v>RX Herculink Elite</v>
          </cell>
          <cell r="W35" t="str">
            <v>N06.02.030.0052.175.0001</v>
          </cell>
          <cell r="X35" t="str">
            <v xml:space="preserve">10115xx-xx
</v>
          </cell>
          <cell r="Y35" t="str">
            <v xml:space="preserve"> - Stent thận bung bằng bóng với hệ thống phân phối RX
 - Chiều dài làm việc 80 và 135cm
 - Bóng nong có 02 điểm đánh dấu cản quang 
 - Chạy trên dây dẫn 0.014", tương thích ống thông 6F cho tất cả các cỡ
 - Stent có chất liệu Cobalt Chromium 
 - Đường kí</v>
          </cell>
          <cell r="Z35" t="str">
            <v>Abbott Vascular</v>
          </cell>
          <cell r="AA35" t="str">
            <v>Hoa Kỳ</v>
          </cell>
          <cell r="AB35" t="str">
            <v>Abbott Vascular</v>
          </cell>
          <cell r="AC35" t="str">
            <v>Hoa Kỳ</v>
          </cell>
          <cell r="AD35" t="str">
            <v>D</v>
          </cell>
          <cell r="AE35" t="str">
            <v>2300738ĐKLH/BYT-HTTB</v>
          </cell>
          <cell r="AF35" t="str">
            <v>Cái/ Hộp</v>
          </cell>
          <cell r="AG35" t="str">
            <v>Cái</v>
          </cell>
          <cell r="AH35">
            <v>3</v>
          </cell>
          <cell r="AI35">
            <v>0</v>
          </cell>
          <cell r="AJ35" t="str">
            <v>vn0313296806</v>
          </cell>
          <cell r="AK35" t="str">
            <v>CÔNG TY TNHH THIÊT BỊ Y TẾ TVT</v>
          </cell>
          <cell r="AL35" t="str">
            <v>Đạt</v>
          </cell>
          <cell r="AM35"/>
          <cell r="AN35" t="str">
            <v>Phạm Thị Kim Hoàng</v>
          </cell>
          <cell r="AO35" t="str">
            <v>Đạt</v>
          </cell>
          <cell r="AP35" t="str">
            <v>Đạt</v>
          </cell>
          <cell r="AQ35" t="str">
            <v>Đạt</v>
          </cell>
          <cell r="AR35">
            <v>0</v>
          </cell>
          <cell r="AS35" t="str">
            <v>Đạt</v>
          </cell>
          <cell r="AT35" t="str">
            <v>Đạt</v>
          </cell>
          <cell r="AU35" t="str">
            <v>Đạt</v>
          </cell>
          <cell r="AV35" t="str">
            <v>Đạt</v>
          </cell>
          <cell r="AW35" t="str">
            <v>Đạt</v>
          </cell>
          <cell r="AX35" t="str">
            <v>Đạt</v>
          </cell>
          <cell r="AY35" t="str">
            <v>Đạt</v>
          </cell>
          <cell r="AZ35">
            <v>0</v>
          </cell>
          <cell r="BA35" t="str">
            <v>Nguyễn Văn Tuyền</v>
          </cell>
          <cell r="BB35" t="str">
            <v>Đạt</v>
          </cell>
          <cell r="BC35">
            <v>0</v>
          </cell>
        </row>
        <row r="36">
          <cell r="C36" t="str">
            <v>PP2300519908</v>
          </cell>
          <cell r="D36" t="str">
            <v>Bộ bơm bóng áp lực cao dùng trong tim mạch can thiệp</v>
          </cell>
          <cell r="E36" t="str">
            <v>- Chất liệu làm bằng Polycarbonate
- Thể tích 20ml
- Áp lực 30atm - 40atm
- Mặt đồng hồ áp lực gập góc, dây áp lực cao 1200psi kích thước 12''
- Bộ bơm bóng gồm: 
+ Bộ kết nối chữ Y dạng Push-click có áp lực lên đến 1200 psi
+ Khóa 3 chạc, dây dài 25cm
+ Dụng cụ chèn 21G
+ Torquer 0.014''/0.035''.</v>
          </cell>
          <cell r="F36" t="str">
            <v>5 bộ/ Hộp</v>
          </cell>
          <cell r="G36" t="str">
            <v>Bộ</v>
          </cell>
          <cell r="H36">
            <v>1000</v>
          </cell>
          <cell r="I36">
            <v>1095000</v>
          </cell>
          <cell r="J36">
            <v>1095000000</v>
          </cell>
          <cell r="K36">
            <v>21900000</v>
          </cell>
          <cell r="L36">
            <v>1642500000</v>
          </cell>
          <cell r="M36">
            <v>766500000</v>
          </cell>
          <cell r="N36">
            <v>167</v>
          </cell>
          <cell r="O36" t="str">
            <v>PP2300519908</v>
          </cell>
          <cell r="P36" t="str">
            <v>Bộ bơm bóng áp lực cao dùng trong tim mạch can thiệp</v>
          </cell>
          <cell r="Q36">
            <v>180</v>
          </cell>
          <cell r="R36">
            <v>36254000</v>
          </cell>
          <cell r="S36">
            <v>210</v>
          </cell>
          <cell r="T36" t="str">
            <v>Trong vòng 24 giờ kể từ thời điểm đặt hàng của Bệnh viện</v>
          </cell>
          <cell r="U36" t="str">
            <v xml:space="preserve">Bơm bóng áp  lực cao </v>
          </cell>
          <cell r="V36" t="str">
            <v xml:space="preserve">Bơm bóng áp  lực cao </v>
          </cell>
          <cell r="W36" t="str">
            <v>Cam kết</v>
          </cell>
          <cell r="X36" t="str">
            <v>PK490004</v>
          </cell>
          <cell r="Y36" t="str">
            <v>- Chất liệu làm bằng Polycarbonate
- Thể tích 20ml
- Áp lực 30atm - 40atm
- Mặt đồng hồ áp lực gập góc, dây áp lực cao 1200psi kích thước 12''
- Bộ bơm bóng gồm: 
+ Bộ kết nối chữ Y dạng Push-click có áp lực lên đến 1200 psi
+ Khóa 3 chạc, dây dài 25cm
+</v>
          </cell>
          <cell r="Z36" t="str">
            <v>Shenzhen Antmed Co.,Ltd.</v>
          </cell>
          <cell r="AA36" t="str">
            <v>Trung Quốc</v>
          </cell>
          <cell r="AB36" t="str">
            <v>Shenzhen Antmed Co.,Ltd.</v>
          </cell>
          <cell r="AC36" t="str">
            <v>Trung Quốc</v>
          </cell>
          <cell r="AD36" t="str">
            <v>B</v>
          </cell>
          <cell r="AE36" t="str">
            <v xml:space="preserve">Cam kết </v>
          </cell>
          <cell r="AF36" t="str">
            <v>100 cái/ thùng</v>
          </cell>
          <cell r="AG36" t="str">
            <v>Bộ</v>
          </cell>
          <cell r="AH36">
            <v>1000</v>
          </cell>
          <cell r="AI36">
            <v>0</v>
          </cell>
          <cell r="AJ36" t="str">
            <v>vn0309902229</v>
          </cell>
          <cell r="AK36" t="str">
            <v>CÔNG TY CỔ PHẦN GIẢI PHÁP VÀ DỊCH VỤ HỢP LỰC</v>
          </cell>
          <cell r="AL36" t="str">
            <v>Đạt</v>
          </cell>
          <cell r="AM36"/>
          <cell r="AN36" t="str">
            <v xml:space="preserve">Đào Thị Nhung </v>
          </cell>
          <cell r="AO36" t="str">
            <v>Đạt</v>
          </cell>
          <cell r="AP36" t="str">
            <v>Đạt</v>
          </cell>
          <cell r="AQ36" t="str">
            <v>Đạt</v>
          </cell>
          <cell r="AR36">
            <v>0</v>
          </cell>
          <cell r="AS36" t="str">
            <v>Đạt</v>
          </cell>
          <cell r="AT36" t="str">
            <v>Đạt</v>
          </cell>
          <cell r="AU36" t="str">
            <v>Đạt</v>
          </cell>
          <cell r="AV36" t="str">
            <v>Đạt</v>
          </cell>
          <cell r="AW36" t="str">
            <v>Đạt</v>
          </cell>
          <cell r="AX36" t="str">
            <v>Đạt</v>
          </cell>
          <cell r="AY36" t="str">
            <v>Đạt</v>
          </cell>
          <cell r="AZ36">
            <v>0</v>
          </cell>
          <cell r="BA36" t="str">
            <v>Nguyễn Văn Tuyền</v>
          </cell>
          <cell r="BB36" t="str">
            <v>Đạt</v>
          </cell>
          <cell r="BC36">
            <v>0</v>
          </cell>
        </row>
        <row r="37">
          <cell r="C37" t="str">
            <v>PP2300519908</v>
          </cell>
          <cell r="D37" t="str">
            <v>Bộ bơm bóng áp lực cao dùng trong tim mạch can thiệp</v>
          </cell>
          <cell r="E37" t="str">
            <v>- Chất liệu làm bằng Polycarbonate
- Thể tích 20ml
- Áp lực 30atm - 40atm
- Mặt đồng hồ áp lực gập góc, dây áp lực cao 1200psi kích thước 12''
- Bộ bơm bóng gồm: 
+ Bộ kết nối chữ Y dạng Push-click có áp lực lên đến 1200 psi
+ Khóa 3 chạc, dây dài 25cm
+ Dụng cụ chèn 21G
+ Torquer 0.014''/0.035''.</v>
          </cell>
          <cell r="F37" t="str">
            <v>5 bộ/ Hộp</v>
          </cell>
          <cell r="G37" t="str">
            <v>Bộ</v>
          </cell>
          <cell r="H37">
            <v>1000</v>
          </cell>
          <cell r="I37">
            <v>1095000</v>
          </cell>
          <cell r="J37">
            <v>1095000000</v>
          </cell>
          <cell r="K37">
            <v>21900000</v>
          </cell>
          <cell r="L37">
            <v>1642500000</v>
          </cell>
          <cell r="M37">
            <v>766500000</v>
          </cell>
          <cell r="N37">
            <v>167</v>
          </cell>
          <cell r="O37" t="str">
            <v>PP2300519908</v>
          </cell>
          <cell r="P37" t="str">
            <v>Bộ bơm bóng áp lực cao dùng trong tim mạch can thiệp</v>
          </cell>
          <cell r="Q37">
            <v>180</v>
          </cell>
          <cell r="R37">
            <v>231000000</v>
          </cell>
          <cell r="S37">
            <v>211</v>
          </cell>
          <cell r="T37" t="str">
            <v>Giao hàng trong vòng 24h kể từ thời điểm gửi đơn đặt hàng của Bệnh viện</v>
          </cell>
          <cell r="U37">
            <v>0</v>
          </cell>
          <cell r="V37" t="str">
            <v>N07.01.230.0972.000.0005</v>
          </cell>
          <cell r="W37" t="str">
            <v>IDE-A2030HTB</v>
          </cell>
          <cell r="X37">
            <v>9018</v>
          </cell>
          <cell r="Y37" t="str">
            <v>Bơm áp lực cao gồm: pít tông có tay cầm, đồng hồ đo áp lực, ống nối áp lực, có đầu nối luer, khóa an toàn.
- Làm từ polycarbonate, thể tích 20 ml, áp suất 30 atm - 40 atm, khi mở khóa áp suất về 0 tức thời, dây nối chịu áp lực lên đến 1200 psi
- Đồng hồ hiển thị có nền phát quang hiển thị thang đo ATM và PSI trong điều kiện ánh sáng thấp.
* Phụ kiện kèm theo bộ bơm bóng gồm:
+ Bộ kết nối van cầm máu chữ Y (bộ nối Y adaptor pushing click)
+ Dụng cụ chèn có kim đầu tù  20G dài 10cm + Torque 0.014"/0.035"
+ Kết nối cổng khóa 3 ngã, Dây nối dài 20 cm
- Tiệt trùng EO
- Tiêu chuẩn ISO 9001, ISO 13485, ISO 14001, GMP-FDA.</v>
          </cell>
          <cell r="Z37" t="str">
            <v>Công ty Cổ Phần Nhà máy Trang thiết bị Y tế USM Healthcare</v>
          </cell>
          <cell r="AA37" t="str">
            <v>Việt Nam</v>
          </cell>
          <cell r="AB37" t="str">
            <v>Việt Nam</v>
          </cell>
          <cell r="AC37" t="str">
            <v>Việt Nam</v>
          </cell>
          <cell r="AD37" t="str">
            <v>B</v>
          </cell>
          <cell r="AE37" t="str">
            <v>230000736/PCBB-HCM ngày 10/04/2023</v>
          </cell>
          <cell r="AF37" t="str">
            <v>1 bộ/hộp</v>
          </cell>
          <cell r="AG37" t="str">
            <v>Bộ</v>
          </cell>
          <cell r="AH37">
            <v>1000</v>
          </cell>
          <cell r="AI37">
            <v>0</v>
          </cell>
          <cell r="AJ37" t="str">
            <v>vn0312041033</v>
          </cell>
          <cell r="AK37" t="str">
            <v>CÔNG TY CỔ PHẦN NHÀ MÁY TRANG THIẾT BỊ Y TẾ USM HEALTHCARE</v>
          </cell>
          <cell r="AL37" t="str">
            <v>Đạt</v>
          </cell>
          <cell r="AM37"/>
          <cell r="AN37" t="str">
            <v>Nguyễn Thị Phương Hoa</v>
          </cell>
          <cell r="AO37">
            <v>0</v>
          </cell>
          <cell r="AP37">
            <v>0</v>
          </cell>
          <cell r="AQ37">
            <v>0</v>
          </cell>
          <cell r="AR37">
            <v>0</v>
          </cell>
          <cell r="AS37">
            <v>0</v>
          </cell>
          <cell r="AT37" t="str">
            <v>Không Đạt</v>
          </cell>
          <cell r="AU37">
            <v>0</v>
          </cell>
          <cell r="AV37">
            <v>0</v>
          </cell>
          <cell r="AW37">
            <v>0</v>
          </cell>
          <cell r="AX37">
            <v>0</v>
          </cell>
          <cell r="AY37" t="str">
            <v>Không đạt</v>
          </cell>
          <cell r="AZ37" t="str">
            <v>Sai thông số áp lực tối đa. HSMT : Áp lực 1200psi, Khóa 3 chạc dây dài 25cm.
HSĐXKT: Áp lực 300psi, Khóa 3 chạc dây dài 20cm</v>
          </cell>
          <cell r="BA37" t="str">
            <v>Nguyễn Bảo Thắng</v>
          </cell>
          <cell r="BB37" t="str">
            <v>Không đạt</v>
          </cell>
          <cell r="BC37" t="str">
            <v>Sai thông số áp lực tối đa. HSMT : Áp lực 1200psi, Khóa 3 chạc dây dài 25cm.
HSĐXKT: Áp lực 300psi, Khóa 3 chạc dây dài 20cm</v>
          </cell>
        </row>
        <row r="38">
          <cell r="C38" t="str">
            <v>PP2300519908</v>
          </cell>
          <cell r="D38" t="str">
            <v>Bộ bơm bóng áp lực cao dùng trong tim mạch can thiệp</v>
          </cell>
          <cell r="E38" t="str">
            <v>- Chất liệu làm bằng Polycarbonate
- Thể tích 20ml
- Áp lực 30atm - 40atm
- Mặt đồng hồ áp lực gập góc, dây áp lực cao 1200psi kích thước 12''
- Bộ bơm bóng gồm: 
+ Bộ kết nối chữ Y dạng Push-click có áp lực lên đến 1200 psi
+ Khóa 3 chạc, dây dài 25cm
+ Dụng cụ chèn 21G
+ Torquer 0.014''/0.035''.</v>
          </cell>
          <cell r="F38" t="str">
            <v>5 bộ/ Hộp</v>
          </cell>
          <cell r="G38" t="str">
            <v>Bộ</v>
          </cell>
          <cell r="H38">
            <v>1000</v>
          </cell>
          <cell r="I38">
            <v>1095000</v>
          </cell>
          <cell r="J38">
            <v>1095000000</v>
          </cell>
          <cell r="K38">
            <v>21900000</v>
          </cell>
          <cell r="L38">
            <v>1642500000</v>
          </cell>
          <cell r="M38">
            <v>766500000</v>
          </cell>
          <cell r="N38">
            <v>167</v>
          </cell>
          <cell r="O38" t="str">
            <v>PP2300519908</v>
          </cell>
          <cell r="P38" t="str">
            <v>Bộ bơm bóng áp lực cao dùng trong tim mạch can thiệp</v>
          </cell>
          <cell r="Q38">
            <v>180</v>
          </cell>
          <cell r="R38">
            <v>237220000</v>
          </cell>
          <cell r="S38">
            <v>210</v>
          </cell>
          <cell r="T38" t="str">
            <v>Trong vòng 24h kể 
từ thời điểm đặt 
hàng của bệnh viện</v>
          </cell>
          <cell r="U38" t="str">
            <v>Bộ bơm bóng áp lực cao Medk</v>
          </cell>
          <cell r="V38" t="str">
            <v>Bộ bơm bóng áp lực cao Medk</v>
          </cell>
          <cell r="W38" t="str">
            <v>N07.01.230.3024.155.0005</v>
          </cell>
          <cell r="X38" t="str">
            <v>98229xxxxx</v>
          </cell>
          <cell r="Y38" t="str">
            <v>- Chất liệu Polycarbonate
- Dung tích: 20ml
- Áp lực 30atm, 40atm.
- Mặt đồng hồ áp lực gập góc, phát quang, dây áp lực cao kích thước 12'', áp lực lên đến 1200psi 
- Bộ bơm bóng gồm:
+ Bộ kết nối chữ Y dạng Push-click, có áp lực lên đến 1200 psi.
+ Khóa 3 chạc áp lực 1200 psi, dây mở rộng 25cm
+Dụng cụ chèn 21G
+ Torquer 0.014''/0.035''.</v>
          </cell>
          <cell r="Z38" t="str">
            <v>Medk GmbH</v>
          </cell>
          <cell r="AA38" t="str">
            <v>Đức</v>
          </cell>
          <cell r="AB38" t="str">
            <v>Medk GmbH</v>
          </cell>
          <cell r="AC38" t="str">
            <v>Đức</v>
          </cell>
          <cell r="AD38" t="str">
            <v>B</v>
          </cell>
          <cell r="AE38" t="str">
            <v>Số công bố: 220002081/PCBB-HCM ngày 21/06/2022</v>
          </cell>
          <cell r="AF38" t="str">
            <v>Bộ/ hộp</v>
          </cell>
          <cell r="AG38" t="str">
            <v>Bộ</v>
          </cell>
          <cell r="AH38">
            <v>1000</v>
          </cell>
          <cell r="AI38">
            <v>0</v>
          </cell>
          <cell r="AJ38" t="str">
            <v>vn0313554398</v>
          </cell>
          <cell r="AK38" t="str">
            <v>CÔNG TY CỔ PHẦN TRANG THIẾT BỊ Y TẾ HẠNH NGUYÊN</v>
          </cell>
          <cell r="AL38" t="str">
            <v>Đạt</v>
          </cell>
          <cell r="AM38"/>
          <cell r="AN38" t="str">
            <v>Phan Thị Lường</v>
          </cell>
          <cell r="AO38" t="str">
            <v>Đạt</v>
          </cell>
          <cell r="AP38" t="str">
            <v>Đạt</v>
          </cell>
          <cell r="AQ38" t="str">
            <v>Đạt</v>
          </cell>
          <cell r="AR38">
            <v>0</v>
          </cell>
          <cell r="AS38" t="str">
            <v>Đạt</v>
          </cell>
          <cell r="AT38" t="str">
            <v>Đạt</v>
          </cell>
          <cell r="AU38" t="str">
            <v>Đạt</v>
          </cell>
          <cell r="AV38" t="str">
            <v>Đạt</v>
          </cell>
          <cell r="AW38" t="str">
            <v>Đạt</v>
          </cell>
          <cell r="AX38" t="str">
            <v>Đạt</v>
          </cell>
          <cell r="AY38" t="str">
            <v>Đạt</v>
          </cell>
          <cell r="AZ38">
            <v>0</v>
          </cell>
          <cell r="BA38" t="str">
            <v>Hoàng Thị Thủy</v>
          </cell>
          <cell r="BB38" t="str">
            <v>Đạt</v>
          </cell>
          <cell r="BC38">
            <v>0</v>
          </cell>
        </row>
        <row r="39">
          <cell r="C39" t="str">
            <v>PP2300519908</v>
          </cell>
          <cell r="D39" t="str">
            <v>Bộ bơm bóng áp lực cao dùng trong tim mạch can thiệp</v>
          </cell>
          <cell r="E39" t="str">
            <v>- Chất liệu làm bằng Polycarbonate
- Thể tích 20ml
- Áp lực 30atm - 40atm
- Mặt đồng hồ áp lực gập góc, dây áp lực cao 1200psi kích thước 12''
- Bộ bơm bóng gồm: 
+ Bộ kết nối chữ Y dạng Push-click có áp lực lên đến 1200 psi
+ Khóa 3 chạc, dây dài 25cm
+ Dụng cụ chèn 21G
+ Torquer 0.014''/0.035''.</v>
          </cell>
          <cell r="F39" t="str">
            <v>5 bộ/ Hộp</v>
          </cell>
          <cell r="G39" t="str">
            <v>Bộ</v>
          </cell>
          <cell r="H39">
            <v>1000</v>
          </cell>
          <cell r="I39">
            <v>1095000</v>
          </cell>
          <cell r="J39">
            <v>1095000000</v>
          </cell>
          <cell r="K39">
            <v>21900000</v>
          </cell>
          <cell r="L39">
            <v>1642500000</v>
          </cell>
          <cell r="M39">
            <v>766500000</v>
          </cell>
          <cell r="N39">
            <v>167</v>
          </cell>
          <cell r="O39" t="str">
            <v>PP2300519908</v>
          </cell>
          <cell r="P39" t="str">
            <v>Bộ bơm bóng áp lực cao dùng trong tim mạch can thiệp</v>
          </cell>
          <cell r="Q39">
            <v>180</v>
          </cell>
          <cell r="R39">
            <v>49100000</v>
          </cell>
          <cell r="S39">
            <v>210</v>
          </cell>
          <cell r="T39" t="str">
            <v>Trong vòng 24 giờ kể từ thời điểm đặt hàng của Bệnh viện</v>
          </cell>
          <cell r="U39" t="str">
            <v>Bộ bơm áp lực cao dùng trong can thiệp tim mạch kèm van cầm máu loại trượt và khóa ba ngã REVAS III</v>
          </cell>
          <cell r="V39" t="str">
            <v>Bộ bơm áp lực cao dùng trong can thiệp tim mạch kèm van cầm máu loại trượt và khóa ba ngã REVAS III</v>
          </cell>
          <cell r="W39" t="str">
            <v>N07.01.230.0972.000.0013</v>
          </cell>
          <cell r="X39" t="str">
            <v>RV3-005 (RV3-00520002)</v>
          </cell>
          <cell r="Y39" t="str">
            <v>Vật liệu làm từ Nhựa nguyên sinh cấp độ y tế Acrylonitrile Butadiene Styrene (ABS)
Thể tích bên trong Xi -lanh: 20 ml
Áp suất: 30 atm  ± 10%
Khả năng chịu áp lực nén tốt, độ chính xác cao, giữ áp lực ổn định.
Đồng hồ đo áp lực dạng analog, có mặt hiển thị dạ quang giúp quan sát dễ dàng thông số trong điều kiện ánh sáng yếu, Dây nối áp lực làm từ Nhựa nguyên sinh cấp độ y tế Polyurethane (PU).
Bộ bơm bóng gồm: 
Bộ kết nối chữ Y dạng trượt, bấm 3 nấc 
Khóa 3 chạc - Kèm dây nối dài 25cm
Dụng cụ chèn dây dẫn: Kim đầu tù, dài 10 cm 
Kèm dụng cụ tạo lực xoắn (Torquer 0.014''/0.035'')
Tiệt trùng bằng Ethylene oxide (EO)
Nhà máy đạt  tiêu chuẩn ISO 13485:2016, ISO 9001:2015, ISO 14001:2015, GMP FDA</v>
          </cell>
          <cell r="Z39" t="str">
            <v>Công ty Cổ Phần Nhà máy Trang thiết bị Y tế USM Healthcare</v>
          </cell>
          <cell r="AA39" t="str">
            <v>Việt Nam</v>
          </cell>
          <cell r="AB39" t="str">
            <v>Công ty Cổ Phần Nhà máy Trang thiết bị Y tế USM Healthcare</v>
          </cell>
          <cell r="AC39" t="str">
            <v>Việt Nam</v>
          </cell>
          <cell r="AD39" t="str">
            <v>B</v>
          </cell>
          <cell r="AE39" t="str">
            <v>230002214/PCBB-HCM ngày 03/10/2023</v>
          </cell>
          <cell r="AF39" t="str">
            <v>1 bộ/hộp</v>
          </cell>
          <cell r="AG39" t="str">
            <v>Bộ</v>
          </cell>
          <cell r="AH39">
            <v>1000</v>
          </cell>
          <cell r="AI39">
            <v>0</v>
          </cell>
          <cell r="AJ39" t="str">
            <v>vn0303669801</v>
          </cell>
          <cell r="AK39" t="str">
            <v>CÔNG TY TNHH XUÂN VY</v>
          </cell>
          <cell r="AL39" t="str">
            <v>Đạt</v>
          </cell>
          <cell r="AM39"/>
          <cell r="AN39" t="str">
            <v xml:space="preserve">Nguyễn Thủy Tiên </v>
          </cell>
          <cell r="AO39" t="str">
            <v>Đạt</v>
          </cell>
          <cell r="AP39" t="str">
            <v>Đạt</v>
          </cell>
          <cell r="AQ39" t="str">
            <v>Đạt</v>
          </cell>
          <cell r="AR39">
            <v>0</v>
          </cell>
          <cell r="AS39" t="str">
            <v>Đạt</v>
          </cell>
          <cell r="AT39" t="str">
            <v>Không đạt</v>
          </cell>
          <cell r="AU39" t="str">
            <v>Đạt</v>
          </cell>
          <cell r="AV39" t="str">
            <v>Đạt</v>
          </cell>
          <cell r="AW39" t="str">
            <v>Đạt</v>
          </cell>
          <cell r="AX39" t="str">
            <v>Đạt</v>
          </cell>
          <cell r="AY39" t="str">
            <v>Không đạt</v>
          </cell>
          <cell r="AZ39" t="str">
            <v xml:space="preserve">Mô tả theo E-HSMT yêu cầu chất liệu Polycarbonate. Của sản phẩm dự thầu là ABS. 
Không đạt về chất liệu </v>
          </cell>
          <cell r="BA39" t="str">
            <v>Trần Thị Dân</v>
          </cell>
          <cell r="BB39" t="str">
            <v>Không đạt</v>
          </cell>
          <cell r="BC39" t="str">
            <v xml:space="preserve">Mô tả theo E-HSMT yêu cầu chất liệu Polycarbonate. Của sản phẩm dự thầu là ABS. 
Không đạt về chất liệu </v>
          </cell>
        </row>
        <row r="40">
          <cell r="C40" t="str">
            <v>PP2300519909</v>
          </cell>
          <cell r="D40" t="str">
            <v>Bộ dẫn lưu dịch não tủy từ não thất ra ngoài</v>
          </cell>
          <cell r="E40" t="str">
            <v>- Có 2 vị trí lấy mẫu/tiêm không cần dùng kim. Vent lọc khí kháng khuẩn.
- Thể tích buồng dẫn lưu 50ml
- Có van chống trào ngược (van 1 chiều).
- Bộ dẫn lưu dịch não tủy bao gồm:
+ 1 Catheter não thất dài 35cm, đường kính ngoài 3.0mm-3.3mm, đường kính trong 1.6mm-1.9mm
+ Dụng cụ đặt thả catheter 38cm
+ Có troca cỡ 10F dài 15cm</v>
          </cell>
          <cell r="F40" t="str">
            <v>1 bộ/túi</v>
          </cell>
          <cell r="G40" t="str">
            <v>Bộ</v>
          </cell>
          <cell r="H40">
            <v>10</v>
          </cell>
          <cell r="I40">
            <v>4800000</v>
          </cell>
          <cell r="J40">
            <v>48000000</v>
          </cell>
          <cell r="K40">
            <v>960000</v>
          </cell>
          <cell r="L40">
            <v>72000000</v>
          </cell>
          <cell r="M40">
            <v>33600000</v>
          </cell>
          <cell r="N40">
            <v>2</v>
          </cell>
          <cell r="O40" t="str">
            <v>PP2300519909</v>
          </cell>
          <cell r="P40" t="str">
            <v>Bộ dẫn lưu dịch não tủy từ não thất ra ngoài</v>
          </cell>
          <cell r="Q40">
            <v>180</v>
          </cell>
          <cell r="R40">
            <v>145808600</v>
          </cell>
          <cell r="S40">
            <v>210</v>
          </cell>
          <cell r="T40" t="str">
            <v>Trong vòng 24h kể 
từ thời điểm đặt 
hàng của bệnh viện</v>
          </cell>
          <cell r="U40" t="str">
            <v>Bộ dẫn lưu não thất ra ngoài kèm Cathter não thất</v>
          </cell>
          <cell r="V40" t="str">
            <v>Bộ dẫn lưu não thất ra ngoài kèm Cathter não thất</v>
          </cell>
          <cell r="W40" t="str">
            <v>N04.02.030.3047.213.0004</v>
          </cell>
          <cell r="X40" t="str">
            <v>26040</v>
          </cell>
          <cell r="Y40" t="str">
            <v>- Có 2 vị trí lấy mẫu/tiêm không cần dùng kim. Vent lọc khí kháng khuẩn.
- Thể tích buồng dẫn lưu 50ml
- Có van chống trào ngược (van 1 chiều).
- Bộ dẫn lưu dịch não tủy bao gồm:
+ 1 Catheter não thất dài 35cm, đường kính ngoài 2.8mm, đường kính trong 1.5mm
+ Dụng cụ đặt thả catheter 35cm
+ Có troca cỡ 9F dài 15cm</v>
          </cell>
          <cell r="Z40" t="str">
            <v>Medtronic Mexico S.de R.L.de CV</v>
          </cell>
          <cell r="AA40" t="str">
            <v>Mexico</v>
          </cell>
          <cell r="AB40" t="str">
            <v>Medtronic Inc.</v>
          </cell>
          <cell r="AC40" t="str">
            <v>Mỹ</v>
          </cell>
          <cell r="AD40" t="str">
            <v>D</v>
          </cell>
          <cell r="AE40" t="str">
            <v>10239NK/BYT-TB-CT, ngày 23/07/2018</v>
          </cell>
          <cell r="AF40" t="str">
            <v>1 bộ/túi</v>
          </cell>
          <cell r="AG40" t="str">
            <v>Bộ</v>
          </cell>
          <cell r="AH40">
            <v>10</v>
          </cell>
          <cell r="AI40" t="str">
            <v>-</v>
          </cell>
          <cell r="AJ40" t="str">
            <v>vn0310471834</v>
          </cell>
          <cell r="AK40" t="str">
            <v>CÔNG TY CỔ PHẦN TRANG THIẾT BỊ Y TẾ ĐỨC TÍN</v>
          </cell>
          <cell r="AL40" t="str">
            <v>Đạt</v>
          </cell>
          <cell r="AM40"/>
          <cell r="AN40" t="str">
            <v>Phan Thị Lường</v>
          </cell>
          <cell r="AO40" t="str">
            <v>Đạt</v>
          </cell>
          <cell r="AP40" t="str">
            <v>Đạt</v>
          </cell>
          <cell r="AQ40" t="str">
            <v>Đạt</v>
          </cell>
          <cell r="AR40">
            <v>0</v>
          </cell>
          <cell r="AS40" t="str">
            <v>Đạt</v>
          </cell>
          <cell r="AT40" t="str">
            <v>Đường kính ngoài 2.8mm,
Dụng cụ đặt thả catheter 35cm
Có troca cỡ 9F dài 15cm 
=&gt; Không khớp với thông số HSMT</v>
          </cell>
          <cell r="AU40" t="str">
            <v>Đạt</v>
          </cell>
          <cell r="AV40" t="str">
            <v>Đạt</v>
          </cell>
          <cell r="AW40" t="str">
            <v>Đạt</v>
          </cell>
          <cell r="AX40" t="str">
            <v>Đạt</v>
          </cell>
          <cell r="AY40" t="str">
            <v>Không đạt</v>
          </cell>
          <cell r="AZ40" t="str">
            <v>HSMT : Đường kính ngoài 3.0 - 3.3mm,
Dụng cụ đặt thả catheter 38cm
Có troca cỡ 10F dài 15cm
HSDT :Đường kính ngoài 2.8mm,
Dụng cụ đặt thả catheter 35cm
Có troca cỡ 9F dài 15cm 
=&gt; Thông số không khớp HSMT</v>
          </cell>
          <cell r="BA40" t="str">
            <v>Hoàng Thị Thủy</v>
          </cell>
          <cell r="BB40" t="str">
            <v>Không đạt</v>
          </cell>
          <cell r="BC40" t="str">
            <v xml:space="preserve">Kích thước không đạt yêu cầu E.HSMT : 
HSMT : Đường kính ngoài 3.0 - 3.3mm,
Dụng cụ đặt thả catheter 38cm
Có troca cỡ 10F dài 15cm
HSDT :Đường kính ngoài 2.8mm,
Dụng cụ đặt thả catheter 35cm
Có troca cỡ 9F dài 15cm </v>
          </cell>
        </row>
        <row r="41">
          <cell r="C41" t="str">
            <v>PP2300519909</v>
          </cell>
          <cell r="D41" t="str">
            <v>Bộ dẫn lưu dịch não tủy từ não thất ra ngoài</v>
          </cell>
          <cell r="E41" t="str">
            <v>- Có 2 vị trí lấy mẫu/tiêm không cần dùng kim. Vent lọc khí kháng khuẩn.
- Thể tích buồng dẫn lưu 50ml
- Có van chống trào ngược (van 1 chiều).
- Bộ dẫn lưu dịch não tủy bao gồm:
+ 1 Catheter não thất dài 35cm, đường kính ngoài 3.0mm-3.3mm, đường kính trong 1.6mm-1.9mm
+ Dụng cụ đặt thả catheter 38cm
+ Có troca cỡ 10F dài 15cm</v>
          </cell>
          <cell r="F41" t="str">
            <v>1 bộ/túi</v>
          </cell>
          <cell r="G41" t="str">
            <v>Bộ</v>
          </cell>
          <cell r="H41">
            <v>10</v>
          </cell>
          <cell r="I41">
            <v>4800000</v>
          </cell>
          <cell r="J41">
            <v>48000000</v>
          </cell>
          <cell r="K41">
            <v>960000</v>
          </cell>
          <cell r="L41">
            <v>72000000</v>
          </cell>
          <cell r="M41">
            <v>33600000</v>
          </cell>
          <cell r="N41">
            <v>2</v>
          </cell>
          <cell r="O41" t="str">
            <v>PP2300519909</v>
          </cell>
          <cell r="P41" t="str">
            <v>Bộ dẫn lưu dịch não tủy từ não thất ra ngoài</v>
          </cell>
          <cell r="Q41">
            <v>180</v>
          </cell>
          <cell r="R41">
            <v>32322000</v>
          </cell>
          <cell r="S41">
            <v>210</v>
          </cell>
          <cell r="T41" t="str">
            <v>Trong vòng 24 giờ kể từ thời điểm dặt hàng của Bệnh viện</v>
          </cell>
          <cell r="U41" t="str">
            <v>Bộ dẫn lưu dịch não tủy ngoài kèm catheter não thất</v>
          </cell>
          <cell r="V41" t="str">
            <v>Bộ dẫn lưu dịch não tủy ngoài kèm catheter não thất</v>
          </cell>
          <cell r="W41" t="str">
            <v>N08.00.080.4896.175.0005</v>
          </cell>
          <cell r="X41" t="str">
            <v>NL850-500V
(NL850-8501)
+
INS-4500
(INS-8420)</v>
          </cell>
          <cell r="Y41" t="str">
            <v>- Có 2 vị trí lấy mẫu/tiêm không cần dùng kim. Vent lọc khí kháng khuẩn.
- Thể tích buồng dẫn lưu 50ml
- Có van chống trào ngược (van 1 chiều).
- Bộ dẫn lưu dịch não tủy bao gồm:
+ 1 Catheter não thất dài 35cm, đường kính ngoài 3.0mm-3.3mm, đường kính trong 1.6mm-1.9mm
+ Dụng cụ đặt thả catheter 38cm
+ Có troca cỡ 10F dài 15cm</v>
          </cell>
          <cell r="Z41" t="str">
            <v>Integra NeuroSciences PR</v>
          </cell>
          <cell r="AA41" t="str">
            <v>Hoa Kỳ</v>
          </cell>
          <cell r="AB41" t="str">
            <v>Integra LifeSciences Corporation</v>
          </cell>
          <cell r="AC41" t="str">
            <v>Mỹ</v>
          </cell>
          <cell r="AD41" t="str">
            <v>D</v>
          </cell>
          <cell r="AE41" t="str">
            <v>Số 2065NK/BYT-TB-CT</v>
          </cell>
          <cell r="AF41" t="str">
            <v>1 bộ/túi</v>
          </cell>
          <cell r="AG41" t="str">
            <v>Bộ</v>
          </cell>
          <cell r="AH41">
            <v>10</v>
          </cell>
          <cell r="AI41">
            <v>0</v>
          </cell>
          <cell r="AJ41" t="str">
            <v>vn0101841390</v>
          </cell>
          <cell r="AK41" t="str">
            <v>CÔNG TY TNHH THIẾT BỊ Y TẾ THIÊN Y</v>
          </cell>
          <cell r="AL41" t="str">
            <v>Đạt</v>
          </cell>
          <cell r="AM41"/>
          <cell r="AN41" t="str">
            <v>Tăng Thị Hiếu</v>
          </cell>
          <cell r="AO41" t="str">
            <v>Đạt</v>
          </cell>
          <cell r="AP41" t="str">
            <v>Đạt</v>
          </cell>
          <cell r="AQ41" t="str">
            <v>Đạt</v>
          </cell>
          <cell r="AR41">
            <v>0</v>
          </cell>
          <cell r="AS41" t="str">
            <v>Đạt</v>
          </cell>
          <cell r="AT41" t="str">
            <v>Đạt</v>
          </cell>
          <cell r="AU41" t="str">
            <v>Đạt</v>
          </cell>
          <cell r="AV41" t="str">
            <v>Đạt</v>
          </cell>
          <cell r="AW41" t="str">
            <v>Đạt</v>
          </cell>
          <cell r="AX41" t="str">
            <v>Đạt</v>
          </cell>
          <cell r="AY41" t="str">
            <v>Đạt</v>
          </cell>
          <cell r="AZ41">
            <v>0</v>
          </cell>
          <cell r="BA41" t="str">
            <v>Lê Thị Mơ</v>
          </cell>
          <cell r="BB41" t="str">
            <v>Đạt</v>
          </cell>
          <cell r="BC41">
            <v>0</v>
          </cell>
        </row>
        <row r="42">
          <cell r="C42" t="str">
            <v>PP2300519910</v>
          </cell>
          <cell r="D42" t="str">
            <v>Bộ đầu đốt phẫu thuật rung nhĩ đơn cực và lưỡng cực</v>
          </cell>
          <cell r="E42" t="str">
            <v>- Bộ dụng cụ phẫu thuật đốt rung nhĩ đơn cực và lưỡng cực sử dụng sóng cao tần với nước tưới IRF. 
- Hàm kẹp linh hoạt, hàm kẹp xoay được góc 300 độ.
- Bộ gồm: 1 tay súng, 1 bút, dây giải nhiệt</v>
          </cell>
          <cell r="F42" t="str">
            <v>Hộp/1 cái</v>
          </cell>
          <cell r="G42" t="str">
            <v>Cái</v>
          </cell>
          <cell r="H42">
            <v>5</v>
          </cell>
          <cell r="I42">
            <v>51000000</v>
          </cell>
          <cell r="J42">
            <v>255000000</v>
          </cell>
          <cell r="K42">
            <v>5100000</v>
          </cell>
          <cell r="L42">
            <v>382500000</v>
          </cell>
          <cell r="M42">
            <v>178500000</v>
          </cell>
          <cell r="N42">
            <v>1</v>
          </cell>
          <cell r="O42" t="str">
            <v>PP2300519910</v>
          </cell>
          <cell r="P42" t="str">
            <v>Bộ đầu đốt phẫu thuật rung nhĩ đơn cực và lưỡng cực</v>
          </cell>
          <cell r="Q42">
            <v>180</v>
          </cell>
          <cell r="R42">
            <v>60000000</v>
          </cell>
          <cell r="S42">
            <v>215</v>
          </cell>
          <cell r="T42" t="str">
            <v>Trong vòng 24 giờ kể từ thời điểm đặt hàng của Bệnh viện</v>
          </cell>
          <cell r="U42" t="str">
            <v>Bộ dụng cụ đốt rung nhĩ đơn cực và lưỡng cực sử dụng trong phẫu thuật</v>
          </cell>
          <cell r="V42" t="str">
            <v>Bộ dụng cụ đốt rung nhĩ đơn cực và lưỡng cực sử dụng trong phẫu thuật</v>
          </cell>
          <cell r="W42" t="str">
            <v>N07.01.060.4321.175.0002</v>
          </cell>
          <cell r="X42">
            <v>60832</v>
          </cell>
          <cell r="Y42" t="str">
            <v>Bộ dụng cụ phẫu thuật đốt rung nhĩ (AF) đơn cực và lưỡng cực sử dụng sóng cao tần với nước tưới iRF.
Dụng cụ đốt lưỡng cực có hàm kẹp linh hoạt xoay được góc 300 độ, có thể uốn cong, cổ đầu đốt dễ dàng uốn cong để thích ứng với nhiều cấu trúc giải phẫu.</v>
          </cell>
          <cell r="Z42" t="str">
            <v>Medtronic Perfusion Systems/ Viant Medical, Inc.</v>
          </cell>
          <cell r="AA42" t="str">
            <v xml:space="preserve">Mỹ </v>
          </cell>
          <cell r="AB42" t="str">
            <v>Medtronic Inc</v>
          </cell>
          <cell r="AC42" t="str">
            <v>Mỹ</v>
          </cell>
          <cell r="AD42" t="str">
            <v>D</v>
          </cell>
          <cell r="AE42" t="str">
            <v>Không thuộc danh mục xin GPNK</v>
          </cell>
          <cell r="AF42" t="str">
            <v>Hộp/ 1 cái</v>
          </cell>
          <cell r="AG42" t="str">
            <v>Cái</v>
          </cell>
          <cell r="AH42">
            <v>5</v>
          </cell>
          <cell r="AI42">
            <v>0</v>
          </cell>
          <cell r="AJ42" t="str">
            <v>vn0312268965</v>
          </cell>
          <cell r="AK42" t="str">
            <v>CÔNG TY TNHH THIẾT BỊ Y TẾ ĐỈNH CAO</v>
          </cell>
          <cell r="AL42" t="str">
            <v>Đạt</v>
          </cell>
          <cell r="AM42"/>
          <cell r="AN42" t="str">
            <v xml:space="preserve">Nguyễn Thủy Tiên </v>
          </cell>
          <cell r="AO42" t="str">
            <v>Đạt</v>
          </cell>
          <cell r="AP42" t="str">
            <v>Đạt</v>
          </cell>
          <cell r="AQ42" t="str">
            <v>Đạt</v>
          </cell>
          <cell r="AR42">
            <v>0</v>
          </cell>
          <cell r="AS42" t="str">
            <v>Đạt</v>
          </cell>
          <cell r="AT42" t="str">
            <v>Đạt</v>
          </cell>
          <cell r="AU42" t="str">
            <v>Đạt</v>
          </cell>
          <cell r="AV42" t="str">
            <v>Đạt</v>
          </cell>
          <cell r="AW42" t="str">
            <v>Đạt</v>
          </cell>
          <cell r="AX42" t="str">
            <v>Đạt</v>
          </cell>
          <cell r="AY42" t="str">
            <v>Đạt</v>
          </cell>
          <cell r="AZ42">
            <v>0</v>
          </cell>
          <cell r="BA42" t="str">
            <v>Phan Thị Hoa</v>
          </cell>
          <cell r="BB42" t="str">
            <v>Đạt</v>
          </cell>
          <cell r="BC42">
            <v>0</v>
          </cell>
        </row>
        <row r="43">
          <cell r="C43" t="str">
            <v>PP2300519911</v>
          </cell>
          <cell r="D43" t="str">
            <v>Bộ đinh đầu trên xương đùi</v>
          </cell>
          <cell r="E43" t="str">
            <v xml:space="preserve">- Chất liệu Ti6Al4V/Titanium. 
- Đinh được thiết kế theo tiêu chuẩn xương của người Châu Á.
- Đường kính 9mm-&gt;12mm 
- Kích thước: 170mm-&gt; 380mm
- Thành phần bao gồm:  đinh, nail blade, nail lag screw, traction blot, limitation cap, locking screw </v>
          </cell>
          <cell r="F43">
            <v>0</v>
          </cell>
          <cell r="G43" t="str">
            <v>Bộ</v>
          </cell>
          <cell r="H43">
            <v>10</v>
          </cell>
          <cell r="I43">
            <v>32800000</v>
          </cell>
          <cell r="J43">
            <v>328000000</v>
          </cell>
          <cell r="K43">
            <v>6560000</v>
          </cell>
          <cell r="L43">
            <v>492000000</v>
          </cell>
          <cell r="M43">
            <v>229600000</v>
          </cell>
          <cell r="N43">
            <v>2</v>
          </cell>
          <cell r="O43" t="str">
            <v>PP2300519911</v>
          </cell>
          <cell r="P43" t="str">
            <v>Bộ đinh đầu trên xương đùi</v>
          </cell>
          <cell r="Q43">
            <v>180</v>
          </cell>
          <cell r="R43">
            <v>334960000</v>
          </cell>
          <cell r="S43">
            <v>210</v>
          </cell>
          <cell r="T43" t="str">
            <v>Trong vòng 24 giờ kể từ thời điểm dặt hàng của Bệnh viện</v>
          </cell>
          <cell r="U43" t="str">
            <v>Bộ đinh đầu trên xương đùi 3A (A Plus)</v>
          </cell>
          <cell r="V43" t="str">
            <v>Bộ đinh đầu trên xương đùi 3A (A Plus)</v>
          </cell>
          <cell r="W43" t="str">
            <v>N07.06.040.0029.296.0045</v>
          </cell>
          <cell r="X43" t="str">
            <v>Đinh: 7500-xxxx-xx
Lưỡi chốt: 7500-9610-xx:xxx
Vít chốt: 7500-9510-xx:xxx
Bu lông: 7500-9412-14
Nắp: 7500-9309-16
Vít khóa 4.9mm: 7500-9849-xx:xxx</v>
          </cell>
          <cell r="Y43" t="str">
            <v>Chất liệu Ti6Al4V. Đinh được thiết kế theo tiêu chuẩn xương của người Châu Á.
Được thiết kế với hình dáng giải phẫu tiên tiến ngiêng về phía trước
Mặt trong và mặt ngoài góc 5°, hỗ trợ dò lòng tủy.
Nắp đinh+vít định vị: chống xoay ngược và ngăn chặn vít tụt ra.
Lưỡi chốt và vít chốt  thay thế góc cổ xương đùi 130°.
Thiết kế dạng rãnh làm giảm sự chèn ép và giữ cho xương ổn định không cần nắn nhiều, dễ dàng phẫu thuật.
Có thể sử dụng vít tĩnh hoặc vít động. Bệnh nhân loãng xương có thể dùng cả hai vít để cố định tốt hơn.
Nắp đinh có độ dài tùy chọn và dễ tháo rời, thiết kế mặt ma sát giữa nắp đinh và vít định vị dễ ăn khớp và chống xoay ngược.
Vít chốt ở cổ xương đùi có 2 loại: Lưỡi chốt &amp; vít chốt dành cho xương thường và xương loãng.
Đường kính 9-12mm tương ứng chiều dài 170mm-240mm.
Đường kính 13mm tương ứng chiều dài 170mm-200mm.
Đường kính 9-14mm tương ứng chiều dài 300mm-380mm (loại trái/phải)
1 bộ bao gồm: đinh, lưỡi chốt, vít chốt, bu lông, nắp, vít khóa 4.9mm</v>
          </cell>
          <cell r="Z43" t="str">
            <v>A Plus Biotechnology Co., Ltd</v>
          </cell>
          <cell r="AA43" t="str">
            <v>Đài Loan</v>
          </cell>
          <cell r="AB43" t="str">
            <v>A Plus Biotechnology Co., Ltd</v>
          </cell>
          <cell r="AC43" t="str">
            <v>Đài Loan</v>
          </cell>
          <cell r="AD43" t="str">
            <v>C</v>
          </cell>
          <cell r="AE43" t="str">
            <v>9030NK/BYT-TB-CT ngày 05/05/2018</v>
          </cell>
          <cell r="AF43" t="str">
            <v>Bộ/ gói</v>
          </cell>
          <cell r="AG43" t="str">
            <v>Bộ</v>
          </cell>
          <cell r="AH43">
            <v>10</v>
          </cell>
          <cell r="AI43">
            <v>0</v>
          </cell>
          <cell r="AJ43" t="str">
            <v>vn0302221358</v>
          </cell>
          <cell r="AK43" t="str">
            <v>CÔNG TY CỔ PHẦN DƯỢC PHẨM BẾN THÀNH</v>
          </cell>
          <cell r="AL43" t="str">
            <v>Đạt</v>
          </cell>
          <cell r="AM43"/>
          <cell r="AN43" t="str">
            <v>Phạm Thị Kim Hoàng</v>
          </cell>
          <cell r="AO43" t="str">
            <v>Đạt</v>
          </cell>
          <cell r="AP43" t="str">
            <v>Đạt</v>
          </cell>
          <cell r="AQ43" t="str">
            <v>Đạt</v>
          </cell>
          <cell r="AR43">
            <v>0</v>
          </cell>
          <cell r="AS43" t="str">
            <v>Đạt</v>
          </cell>
          <cell r="AT43" t="str">
            <v>Không đạt</v>
          </cell>
          <cell r="AU43" t="str">
            <v>Đạt</v>
          </cell>
          <cell r="AV43" t="str">
            <v>Đạt</v>
          </cell>
          <cell r="AW43" t="str">
            <v>Đạt</v>
          </cell>
          <cell r="AX43" t="str">
            <v>Đạt</v>
          </cell>
          <cell r="AY43" t="str">
            <v>Không đạt</v>
          </cell>
          <cell r="AZ43" t="str">
            <v>Không đạt do không đáp ứng HSMT về kích thước</v>
          </cell>
          <cell r="BA43" t="str">
            <v>Lê Thị Mơ</v>
          </cell>
          <cell r="BB43" t="str">
            <v>Không đạt</v>
          </cell>
          <cell r="BC43" t="str">
            <v>Không đạt do không đáp ứng HSMT về kích thước</v>
          </cell>
        </row>
        <row r="44">
          <cell r="C44" t="str">
            <v>PP2300519911</v>
          </cell>
          <cell r="D44" t="str">
            <v>Bộ đinh đầu trên xương đùi</v>
          </cell>
          <cell r="E44" t="str">
            <v xml:space="preserve">- Chất liệu Ti6Al4V/Titanium. 
- Đinh được thiết kế theo tiêu chuẩn xương của người Châu Á.
- Đường kính 9mm-&gt;12mm 
- Kích thước: 170mm-&gt; 380mm
- Thành phần bao gồm:  đinh, nail blade, nail lag screw, traction blot, limitation cap, locking screw </v>
          </cell>
          <cell r="F44">
            <v>0</v>
          </cell>
          <cell r="G44" t="str">
            <v>Bộ</v>
          </cell>
          <cell r="H44">
            <v>10</v>
          </cell>
          <cell r="I44">
            <v>32800000</v>
          </cell>
          <cell r="J44">
            <v>328000000</v>
          </cell>
          <cell r="K44">
            <v>6560000</v>
          </cell>
          <cell r="L44">
            <v>492000000</v>
          </cell>
          <cell r="M44">
            <v>229600000</v>
          </cell>
          <cell r="N44">
            <v>2</v>
          </cell>
          <cell r="O44" t="str">
            <v>PP2300519911</v>
          </cell>
          <cell r="P44" t="str">
            <v>Bộ đinh đầu trên xương đùi</v>
          </cell>
          <cell r="Q44">
            <v>180</v>
          </cell>
          <cell r="R44">
            <v>79140000</v>
          </cell>
          <cell r="S44">
            <v>210</v>
          </cell>
          <cell r="T44">
            <v>0</v>
          </cell>
          <cell r="U44" t="str">
            <v>Bộ đinh nội tuỷ xương đùi</v>
          </cell>
          <cell r="V44" t="str">
            <v>- Đinh nội tuỷ xương đùi
- Vít khóa dùng cho đinh nội tủy xương đùi
- Nắp xương đùi
- Vít nén</v>
          </cell>
          <cell r="W44" t="str">
            <v>Đã đăng kí đang đợi được duyệt</v>
          </cell>
          <cell r="X44" t="str">
            <v>F14FB-PA00459; F14FB-PA00460; F14FB-PA00461; F14FB-PA00462; F14FB-PA00463; F14FB-PA00464; F14FB-PA00465; F14FB-PA00466; F14FB-PA00467; F14FB-PA00468; F14FB-PA00469; F14FB-PA00470
F14FB-PA00471; F14FB-PA00472; F14FB-PA00473; F14FB-PA00474; F14FB-PA00475; F14FB-PA00476; F14FB-PA00477; F14FB-PA00485; F14FB-PA00486; F14FB-PA00487; F14FB-PA00488; F14FB-PA00489; F14FB-PA00490; F14FB-PA00491; F14FB-PA00499; F14FB-PA00500; F14FB-PA00501; F14FB-PA00502; F14FB-PA00503; F14FB-PA00504; F14FB-PA00505; F14FB-PA00513; F14FB-PA00514; F14FB-PA00515; F14FB-PA00516; F14FB-PA00517; F14FB-PA00518; F14FB-PA00519; F14FB-PA00478; F14FB-PA00479; F14FB-PA00480; F14FB-PA00481; F14FB-PA00482; F14FB-PA00483; F14FB-PA00484; F14FB-PA00492; F14FB-PA00493; F14FB-PA00494; F14FB-PA00495; F14FB-PA00496; F14FB-PA00497; F14FB-PA00498; F14FB-PA00506; F14FB-PA00507; F14FB-PA00508; F14FB-PA00509; F14FB-PA00510; F14FB-PA00511; F14FB-PA00512; F14FB-PA00520; F14FB-PA00521; F14FB-PA00522; F14FB-PA00523; F14FB-PA00524; F14FB-PA00525; F14FB-PA00526
F14FB-PA00537; F14FB-PA00538; F14FB-PA00539; F14FB-PA00540; F14FB-PA00541; F14FB-PA00542; F14FB-PA00543; F14FB-PA00544; F14FB-PA00545; F14FB-PA00546; F14FB-PA00547; F14FB-PA00548; F14FB-PA00549; F14FB-PA00550; F14FB-PA00551; F14FB-PA00552; F14FB-PA00553; F14FB-PA00554; F14FB-PA00555; F14FB-PA00556; F14FB-PA00557; F14FB-PA00558; F14FB-PA00559; F14FB-PA00560; F14FB-PA00561; F14FB-PA00562; F14FB-PA00563
F14FB-PA00564; F14FB-PA00565; F14FB-PA00566; F14FB-PA00567
F14FB-PA00658; F14FB-PA00659; F14FB-PA00660; F14FB-PA00661
F14FB-PA00527; F14FB-PA00528; F14FB-PA00529; F14FB-PA00530; F14FB-PA00531; F14FB-PA00532; F14FB-PA00533; F14FB-PA00534; F14FB-PA00535; F14FB-PA00536</v>
          </cell>
          <cell r="Y44" t="str">
            <v>Chất liệu: Titanium alloy Ti6Al4V/Ti6Al4VELI (hợp kim titan), tiêu chuẩn ISO 5832-3:2021 và ASTM F136-13, bề mặt có xử lý màu anode hóa loại III (Colored anodizing type III) 
- Đinh ngắn: có màu vàng bền và chống ăn mòn, đầu đinh sử dụng vít nén/lưỡi chốt xoắn ốc, đường kính 10.4mm. Thân đinh sử dụng 1 vít khóa chốt ngang đường kính 4.9mm, tạo góc 90° với đinh
- Đường kính đinh 9/10/11/12mm, tương ứng mỗi đường kính có 3 cỡ chiều dài 170/200/240mm, bước tăng 30/40mm. Độ lớn góc (giữa đinh và vít nén) là 130°
Mô tả: Đinh nội tủy xương đùi rỗng nòng, cố định cổ xương đùi chống xoay (PFNA Nail), loại ngắn, đầu đinh dùng vít nén/lưỡi chốt xoắn ốc đường kính 10.4mm, có bề mặt trơn láng, phần đuôi thuôn và nhỏ hơn đầu đinh
- Đinh dài: có màu vàng bền và chống ăn mòn, đầu đinh sử dụng vít nén/lưỡi chốt xoắn ốc, đường kính 10.4mm. Thân của đinh sử dụng 2 vít khóa chốt ngang đường kính 4.9mm, tạo góc 90° với đinh. 
- Đường kính từ 9/10/11/12mm, tại mỗi đường kính tương ứng với 7 cỡ chiều dài từ 300/320/340/360/380/400/420mm, bước tăng 20mm. Độ lớn góc (giữa đinh và vít nén) là 130° trái/phải.
Mô tả: Đinh nội tủy xương đùi rỗng nòng, cố định cổ xương đùi chống xoay (PFNA Nail), loại dài,  đầu đinh dùng vít nén/lưỡi chốt xoắn ốc đường kính 10.4mm, có bề mặt trơn láng, phần đuôi thuôn và nhỏ hơn đầu đinh
- Vít khóa chốt ngang 4.9mm có màu xanh bền và chống ăn mòn, mũ vít hình bông sao, đường kính 4.9 tương ứng với chiều dài từ 26/28/30/32/34/36/38/40/42/44/46/48/50/52/54/56/58/60/64/68/72/76/80//85/90/95/100mm, bước tăng từ 2/4/5mm
- Nắp khóa ngắn dùng cho đinh nội tủy xương đùi rỗng nòng, dùng cố định đinh cổ xương đùi chống xoay (PFNA), loại ngắn, có màu vàng bền và chống ăn mòn.  Kích thước gồm 0/5/10/15mm 
- Nắp khóa dài dùng cho đinh nội tủy xương đùi rỗng nòng, dùng cố định đinh cổ xương đùi chống xoay (PFNA), loại dài, màu vàng bền và chống ăn mòn. Kích thước gồm 0/5/10/15mm
- Vít nén/lưỡi chốt xoắn ốc, đường kính 10.4mm, màu vàng bền và chống ăn mòn, đường kính 10.4mm với các cỡ chiều dài như sau 75/80/85/90/95/100/105/110/115/120mm, bước tăng 5mm
Có bộ trợ cụ tương thích
Tiêu chuẩn chất lượng: CE, ISO 13485:2016.</v>
          </cell>
          <cell r="Z44" t="str">
            <v xml:space="preserve">Wuhan Mindray Scientific Co., Ltd, </v>
          </cell>
          <cell r="AA44" t="str">
            <v>China</v>
          </cell>
          <cell r="AB44" t="str">
            <v xml:space="preserve">Wuhan Mindray Scientific Co., Ltd, </v>
          </cell>
          <cell r="AC44" t="str">
            <v>China</v>
          </cell>
          <cell r="AD44" t="str">
            <v>C</v>
          </cell>
          <cell r="AE44" t="str">
            <v>2300476ĐKLH/BYT-HTTB</v>
          </cell>
          <cell r="AF44" t="str">
            <v>Cái/ Túi</v>
          </cell>
          <cell r="AG44" t="str">
            <v>Bộ</v>
          </cell>
          <cell r="AH44">
            <v>10</v>
          </cell>
          <cell r="AI44">
            <v>0</v>
          </cell>
          <cell r="AJ44" t="str">
            <v>vn0312587344</v>
          </cell>
          <cell r="AK44" t="str">
            <v>CÔNG TY CỔ PHẦN DƯỢC PHẨM ĐẠI TÍN</v>
          </cell>
          <cell r="AL44" t="str">
            <v>Đạt</v>
          </cell>
          <cell r="AM44"/>
          <cell r="AN44" t="str">
            <v>Trương Thị Mỹ Quý</v>
          </cell>
          <cell r="AO44" t="str">
            <v>Đạt</v>
          </cell>
          <cell r="AP44" t="str">
            <v>Đạt</v>
          </cell>
          <cell r="AQ44" t="str">
            <v>Đạt</v>
          </cell>
          <cell r="AR44">
            <v>0</v>
          </cell>
          <cell r="AS44" t="str">
            <v>Đạt</v>
          </cell>
          <cell r="AT44" t="str">
            <v>Đạt</v>
          </cell>
          <cell r="AU44" t="str">
            <v>Đạt</v>
          </cell>
          <cell r="AV44" t="str">
            <v>Đạt</v>
          </cell>
          <cell r="AW44" t="str">
            <v>Đạt</v>
          </cell>
          <cell r="AX44" t="str">
            <v>Đạt</v>
          </cell>
          <cell r="AY44" t="str">
            <v>Đạt</v>
          </cell>
          <cell r="AZ44">
            <v>0</v>
          </cell>
          <cell r="BA44" t="str">
            <v>Nguyễn Văn Tuyền</v>
          </cell>
          <cell r="BB44" t="str">
            <v>Đạt</v>
          </cell>
          <cell r="BC44">
            <v>0</v>
          </cell>
        </row>
        <row r="45">
          <cell r="C45" t="str">
            <v>PP2300519911</v>
          </cell>
          <cell r="D45" t="str">
            <v>Bộ đinh đầu trên xương đùi</v>
          </cell>
          <cell r="E45" t="str">
            <v xml:space="preserve">- Chất liệu Ti6Al4V/Titanium. 
- Đinh được thiết kế theo tiêu chuẩn xương của người Châu Á.
- Đường kính 9mm-&gt;12mm 
- Kích thước: 170mm-&gt; 380mm
- Thành phần bao gồm:  đinh, nail blade, nail lag screw, traction blot, limitation cap, locking screw </v>
          </cell>
          <cell r="F45">
            <v>0</v>
          </cell>
          <cell r="G45" t="str">
            <v>Bộ</v>
          </cell>
          <cell r="H45">
            <v>10</v>
          </cell>
          <cell r="I45">
            <v>32800000</v>
          </cell>
          <cell r="J45">
            <v>328000000</v>
          </cell>
          <cell r="K45">
            <v>6560000</v>
          </cell>
          <cell r="L45">
            <v>492000000</v>
          </cell>
          <cell r="M45">
            <v>229600000</v>
          </cell>
          <cell r="N45">
            <v>2</v>
          </cell>
          <cell r="O45" t="str">
            <v>PP2300519911</v>
          </cell>
          <cell r="P45" t="str">
            <v>Bộ đinh đầu trên xương đùi</v>
          </cell>
          <cell r="Q45">
            <v>180</v>
          </cell>
          <cell r="R45">
            <v>294448200</v>
          </cell>
          <cell r="S45">
            <v>210</v>
          </cell>
          <cell r="T45" t="str">
            <v>Trong vòng 24 giờ kể từ thời điểm đặt hàng của Bệnh viện</v>
          </cell>
          <cell r="U45" t="str">
            <v>Bộ đinh chốt đầu trên xương đùi AJAX, Titan, các cỡ</v>
          </cell>
          <cell r="V45" t="str">
            <v>Bộ đinh chốt đầu trên xương đùi AJAX, Titan</v>
          </cell>
          <cell r="W45" t="str">
            <v>N07.06.040.0311.115.0224</v>
          </cell>
          <cell r="X45" t="str">
            <v>TI-6085S-xx-xxx
TI-6085L-xx-xxxx
TI-6085-04-0xx
TI-6085-06-0xx
TI-6085-01-0xx</v>
          </cell>
          <cell r="Y45" t="str">
            <v xml:space="preserve"> - Chất liệu Hợp kim Titanium Ti6Al4V. 
 - Đinh được thiết kế theo tiêu chuẩn xương của người Châu Á.
 - Đường kính 9/ 10/ 11/ 12mm 
 - Kích thước:
 + Đinh chốt đầu trên xương đùi ngắn, dài 170/ 200/ 240mm
 + Đinh chốt đầu trên xương đùi dài, trái/ phải, dài 260-420mm, bước tăng 20mm
 - Thành phần bao gồm: 01 Đinh + 01 Vít nắp đinh dài 0/ 5/ 10/ 15mm + 01 Vít chốt cổ xương đùi Ø10.5mm, dài 70-120mm + 02 Vít chốt ngang đinh chốt Ø4.9mm, dài 26-100mm
 - Tiêu chuẩn chất lượng: CE, ISO 13485, FDA 510k</v>
          </cell>
          <cell r="Z45" t="str">
            <v xml:space="preserve"> Auxein</v>
          </cell>
          <cell r="AA45" t="str">
            <v>Ấn Độ</v>
          </cell>
          <cell r="AB45" t="str">
            <v>Ấn Độ</v>
          </cell>
          <cell r="AC45" t="str">
            <v>Ấn Độ</v>
          </cell>
          <cell r="AD45" t="str">
            <v>C</v>
          </cell>
          <cell r="AE45" t="str">
            <v>7764NK/BYT-TB-CT</v>
          </cell>
          <cell r="AF45" t="str">
            <v>Gói/1</v>
          </cell>
          <cell r="AG45" t="str">
            <v>Bộ</v>
          </cell>
          <cell r="AH45">
            <v>10</v>
          </cell>
          <cell r="AI45">
            <v>0</v>
          </cell>
          <cell r="AJ45" t="str">
            <v>vn0303224087</v>
          </cell>
          <cell r="AK45" t="str">
            <v>CÔNG TY TNHH THIẾT BỊ Y TẾ HOÀNG LỘC M.E</v>
          </cell>
          <cell r="AL45" t="str">
            <v>Đạt</v>
          </cell>
          <cell r="AM45"/>
          <cell r="AN45" t="str">
            <v>Hồ Thị Hồng</v>
          </cell>
          <cell r="AO45" t="str">
            <v>Đạt</v>
          </cell>
          <cell r="AP45" t="str">
            <v>Đạt</v>
          </cell>
          <cell r="AQ45" t="str">
            <v>Đạt</v>
          </cell>
          <cell r="AR45">
            <v>0</v>
          </cell>
          <cell r="AS45" t="str">
            <v>Đạt</v>
          </cell>
          <cell r="AT45" t="str">
            <v>Đạt</v>
          </cell>
          <cell r="AU45" t="str">
            <v>Đạt</v>
          </cell>
          <cell r="AV45" t="str">
            <v>Đạt</v>
          </cell>
          <cell r="AW45" t="str">
            <v>Đạt</v>
          </cell>
          <cell r="AX45" t="str">
            <v>Đạt</v>
          </cell>
          <cell r="AY45" t="str">
            <v>Đạt</v>
          </cell>
          <cell r="AZ45">
            <v>0</v>
          </cell>
          <cell r="BA45" t="str">
            <v>Trần Thị Dân</v>
          </cell>
          <cell r="BB45" t="str">
            <v>Đạt</v>
          </cell>
          <cell r="BC45">
            <v>0</v>
          </cell>
        </row>
        <row r="46">
          <cell r="C46" t="str">
            <v>PP2300519911</v>
          </cell>
          <cell r="D46" t="str">
            <v>Bộ đinh đầu trên xương đùi</v>
          </cell>
          <cell r="E46" t="str">
            <v xml:space="preserve">- Chất liệu Ti6Al4V/Titanium. 
- Đinh được thiết kế theo tiêu chuẩn xương của người Châu Á.
- Đường kính 9mm-&gt;12mm 
- Kích thước: 170mm-&gt; 380mm
- Thành phần bao gồm:  đinh, nail blade, nail lag screw, traction blot, limitation cap, locking screw </v>
          </cell>
          <cell r="F46">
            <v>0</v>
          </cell>
          <cell r="G46" t="str">
            <v>Bộ</v>
          </cell>
          <cell r="H46">
            <v>10</v>
          </cell>
          <cell r="I46">
            <v>32800000</v>
          </cell>
          <cell r="J46">
            <v>328000000</v>
          </cell>
          <cell r="K46">
            <v>6560000</v>
          </cell>
          <cell r="L46">
            <v>492000000</v>
          </cell>
          <cell r="M46">
            <v>229600000</v>
          </cell>
          <cell r="N46">
            <v>2</v>
          </cell>
          <cell r="O46" t="str">
            <v>PP2300519911</v>
          </cell>
          <cell r="P46" t="str">
            <v>Bộ đinh đầu trên xương đùi</v>
          </cell>
          <cell r="Q46">
            <v>180</v>
          </cell>
          <cell r="R46">
            <v>265332000</v>
          </cell>
          <cell r="S46">
            <v>210</v>
          </cell>
          <cell r="T46" t="str">
            <v>Trong vòng 24 giờ kể từ thời điểm đặt hàng của Bệnh viện</v>
          </cell>
          <cell r="U46" t="str">
            <v>Bộ đinh chốt nội tủy xương đùi PFNA</v>
          </cell>
          <cell r="V46" t="str">
            <v>Bộ đinh chốt nội tủy xương đùi PFNA</v>
          </cell>
          <cell r="W46" t="str">
            <v>N07.06.040.4589.175.0072</v>
          </cell>
          <cell r="X46" t="str">
            <v>Đinh nội tủy PFNA:
6079xxx
6071xxx
6081xxx
6091xxx
6101xxx
6111xxx
6131xxx
Vít khóa đinh nội tủy PFNA:
6144xxx
Vít khóa chống xoay đinh nội tủy PFNA:
6121xxx
Vít nấp đậy: 6091500
Vít khóa lực nén đinh nội tủy:
6131xxx</v>
          </cell>
          <cell r="Y46" t="str">
            <v xml:space="preserve">- Chất liệu Ti6Al4V/Titanium. 
- Đinh được thiết kế theo tiêu chuẩn xương của người Châu Á.
- Đường kính 9mm-&gt;12mm 
- Kích thước: 170mm-&gt; 380mm
- Thành phần bao gồm:  đinh, nail blade, nail lag screw, traction blot, limitation cap, locking screw </v>
          </cell>
          <cell r="Z46" t="str">
            <v>ARTFX Medical LLC</v>
          </cell>
          <cell r="AA46" t="str">
            <v>Mỹ</v>
          </cell>
          <cell r="AB46" t="str">
            <v>ARTFX Medical LLC</v>
          </cell>
          <cell r="AC46" t="str">
            <v>Mỹ</v>
          </cell>
          <cell r="AD46" t="str">
            <v>C</v>
          </cell>
          <cell r="AE46" t="str">
            <v>19001NK/BYT-TB-CT
19002NK/BYT-TB-CT</v>
          </cell>
          <cell r="AF46" t="str">
            <v>Cái/ Gói</v>
          </cell>
          <cell r="AG46" t="str">
            <v>Bộ</v>
          </cell>
          <cell r="AH46">
            <v>10</v>
          </cell>
          <cell r="AI46">
            <v>0</v>
          </cell>
          <cell r="AJ46" t="str">
            <v>vn0303649259</v>
          </cell>
          <cell r="AK46" t="str">
            <v>CÔNG TY TNHH VIỆT Y</v>
          </cell>
          <cell r="AL46" t="str">
            <v>Đạt</v>
          </cell>
          <cell r="AM46"/>
          <cell r="AN46" t="str">
            <v>Trần Thị Kiều Diễm</v>
          </cell>
          <cell r="AO46" t="str">
            <v>Đạt</v>
          </cell>
          <cell r="AP46" t="str">
            <v>Đạt</v>
          </cell>
          <cell r="AQ46" t="str">
            <v>Đạt</v>
          </cell>
          <cell r="AR46">
            <v>0</v>
          </cell>
          <cell r="AS46" t="str">
            <v>Đạt</v>
          </cell>
          <cell r="AT46" t="str">
            <v>Đạt</v>
          </cell>
          <cell r="AU46" t="str">
            <v>Đạt</v>
          </cell>
          <cell r="AV46" t="str">
            <v>Đạt</v>
          </cell>
          <cell r="AW46" t="str">
            <v>Đạt</v>
          </cell>
          <cell r="AX46" t="str">
            <v>Đạt</v>
          </cell>
          <cell r="AY46" t="str">
            <v>Đạt</v>
          </cell>
          <cell r="AZ46">
            <v>0</v>
          </cell>
          <cell r="BA46" t="str">
            <v>Hồ Thị Xuân Thu</v>
          </cell>
          <cell r="BB46" t="str">
            <v>Đạt</v>
          </cell>
          <cell r="BC46">
            <v>0</v>
          </cell>
        </row>
        <row r="47">
          <cell r="C47" t="str">
            <v>PP2300519912</v>
          </cell>
          <cell r="D47" t="str">
            <v>Bộ đinh nội tủy xương chày</v>
          </cell>
          <cell r="E47" t="str">
            <v xml:space="preserve">- Chất liệu: Thép không gỉ
- Sử dụng khung ngắm
- Sử dụng vít chốt ø 5.0mm ứng với chiều dài 30-100mm với bước tăng 5mm
- Nắp đinh có ø 8.4mm, chiều dài 15mm, chiều cao 5mm
- Đinh có ø 9mm-13mm,Chiều dài các cỡ
- 1 bộ bao gồm: đinh, nắp đinh, vít chốt </v>
          </cell>
          <cell r="F47">
            <v>0</v>
          </cell>
          <cell r="G47" t="str">
            <v>Bộ</v>
          </cell>
          <cell r="H47">
            <v>10</v>
          </cell>
          <cell r="I47">
            <v>15000000</v>
          </cell>
          <cell r="J47">
            <v>150000000</v>
          </cell>
          <cell r="K47">
            <v>3000000</v>
          </cell>
          <cell r="L47">
            <v>225000000</v>
          </cell>
          <cell r="M47">
            <v>105000000</v>
          </cell>
          <cell r="N47">
            <v>2</v>
          </cell>
          <cell r="O47" t="str">
            <v>PP2300519912</v>
          </cell>
          <cell r="P47" t="str">
            <v>Bộ đinh nội tủy xương chày</v>
          </cell>
          <cell r="Q47">
            <v>180</v>
          </cell>
          <cell r="R47">
            <v>334960000</v>
          </cell>
          <cell r="S47">
            <v>210</v>
          </cell>
          <cell r="T47" t="str">
            <v>Trong vòng 24 giờ kể từ thời điểm dặt hàng của Bệnh viện</v>
          </cell>
          <cell r="U47" t="str">
            <v>Bộ đinh nội tủy xương chày (Syntec)</v>
          </cell>
          <cell r="V47" t="str">
            <v>Bộ đinh nội tủy xương chày (Syntec)</v>
          </cell>
          <cell r="W47" t="str">
            <v>N07.06.040.4067.296.0052</v>
          </cell>
          <cell r="X47" t="str">
            <v>đinh: S880xxx,
S880xxxx-xx
nắp đinh: S880120
vít chốt 5.0mm: S880xxx</v>
          </cell>
          <cell r="Y47" t="str">
            <v>Thép không gỉ (stainless steel)
Sử dụng khung ngắm TB-AD-103
Sử dụng vít chốt ø5.0mm ứng với chiều dài 30-100mm với bước tăng 5mm
Nắp đinh có ø8.4mm, chiều dài 15mm, chiều cao 5mm
Đinh có ø9/ 10/ 11mm ứng với các chiều dài từ 270-345mm với các bước tăng 15mm
Đinh có ø12mm ứng với các chiều dài từ 270-360mm với các bước tăng 15mm
Đinh có ø13mm ứng với các chiều dài từ 285-360mm với các bước tăng 15mm
1 bộ bao gồm: đinh, nắp đinh, vít chốt ø5.0mm</v>
          </cell>
          <cell r="Z47" t="str">
            <v>Syntec Scientific Corporation</v>
          </cell>
          <cell r="AA47" t="str">
            <v>Đài Loan</v>
          </cell>
          <cell r="AB47" t="str">
            <v>Syntec Scientific Corporation</v>
          </cell>
          <cell r="AC47" t="str">
            <v>Đài Loan</v>
          </cell>
          <cell r="AD47" t="str">
            <v>C</v>
          </cell>
          <cell r="AE47" t="str">
            <v>11582NK/BYT-TB-CT ngày 24/11/2018</v>
          </cell>
          <cell r="AF47" t="str">
            <v>Bộ/ gói</v>
          </cell>
          <cell r="AG47" t="str">
            <v>Bộ</v>
          </cell>
          <cell r="AH47">
            <v>10</v>
          </cell>
          <cell r="AI47">
            <v>0</v>
          </cell>
          <cell r="AJ47" t="str">
            <v>vn0302221358</v>
          </cell>
          <cell r="AK47" t="str">
            <v>CÔNG TY CỔ PHẦN DƯỢC PHẨM BẾN THÀNH</v>
          </cell>
          <cell r="AL47" t="str">
            <v>Đạt</v>
          </cell>
          <cell r="AM47"/>
          <cell r="AN47" t="str">
            <v>Phạm Thị Kim Hoàng</v>
          </cell>
          <cell r="AO47" t="str">
            <v>Đạt</v>
          </cell>
          <cell r="AP47" t="str">
            <v>Đạt</v>
          </cell>
          <cell r="AQ47" t="str">
            <v>Đạt</v>
          </cell>
          <cell r="AR47">
            <v>0</v>
          </cell>
          <cell r="AS47" t="str">
            <v>Đạt</v>
          </cell>
          <cell r="AT47" t="str">
            <v>Đạt</v>
          </cell>
          <cell r="AU47" t="str">
            <v>Đạt</v>
          </cell>
          <cell r="AV47" t="str">
            <v>Đạt</v>
          </cell>
          <cell r="AW47" t="str">
            <v>Đạt</v>
          </cell>
          <cell r="AX47" t="str">
            <v>Đạt</v>
          </cell>
          <cell r="AY47" t="str">
            <v>Đạt</v>
          </cell>
          <cell r="AZ47">
            <v>0</v>
          </cell>
          <cell r="BA47" t="str">
            <v>Lê Thị Mơ</v>
          </cell>
          <cell r="BB47" t="str">
            <v>Đạt</v>
          </cell>
          <cell r="BC47">
            <v>0</v>
          </cell>
        </row>
        <row r="48">
          <cell r="C48" t="str">
            <v>PP2300519912</v>
          </cell>
          <cell r="D48" t="str">
            <v>Bộ đinh nội tủy xương chày</v>
          </cell>
          <cell r="E48" t="str">
            <v xml:space="preserve">- Chất liệu: Thép không gỉ
- Sử dụng khung ngắm
- Sử dụng vít chốt ø 5.0mm ứng với chiều dài 30-100mm với bước tăng 5mm
- Nắp đinh có ø 8.4mm, chiều dài 15mm, chiều cao 5mm
- Đinh có ø 9mm-13mm,Chiều dài các cỡ
- 1 bộ bao gồm: đinh, nắp đinh, vít chốt </v>
          </cell>
          <cell r="F48">
            <v>0</v>
          </cell>
          <cell r="G48" t="str">
            <v>Bộ</v>
          </cell>
          <cell r="H48">
            <v>10</v>
          </cell>
          <cell r="I48">
            <v>15000000</v>
          </cell>
          <cell r="J48">
            <v>150000000</v>
          </cell>
          <cell r="K48">
            <v>3000000</v>
          </cell>
          <cell r="L48">
            <v>225000000</v>
          </cell>
          <cell r="M48">
            <v>105000000</v>
          </cell>
          <cell r="N48">
            <v>2</v>
          </cell>
          <cell r="O48" t="str">
            <v>PP2300519912</v>
          </cell>
          <cell r="P48" t="str">
            <v>Bộ đinh nội tủy xương chày</v>
          </cell>
          <cell r="Q48">
            <v>180</v>
          </cell>
          <cell r="R48">
            <v>294448200</v>
          </cell>
          <cell r="S48">
            <v>210</v>
          </cell>
          <cell r="T48" t="str">
            <v>Trong vòng 24 giờ kể từ thời điểm đặt hàng của Bệnh viện</v>
          </cell>
          <cell r="U48" t="str">
            <v>Bộ đinh chốt xương chày, các cỡ</v>
          </cell>
          <cell r="V48" t="str">
            <v>Bộ đinh chốt xương chày</v>
          </cell>
          <cell r="W48" t="str">
            <v>N07.06.040.0311.115.0302</v>
          </cell>
          <cell r="X48" t="str">
            <v>1294-4.5-xx
1294-001
1294-xx-xxx</v>
          </cell>
          <cell r="Y48" t="str">
            <v xml:space="preserve"> - Chất liệu: Thép không gỉ 316L
 - Sử dụng khung ngắm 3 chiều
 - Sử dụng vít chốt ngang đinh chốt Ø4.5mm, dài 20-80mm, bước tăng 5mm
 - Vít nắp đinh chốt xương chày
 - Đinh đường kính 8/ 9/ 10/ 11/ 12mm, dài 240-380mm, bước tăng 20mm
 - 1 bộ bao gồm: 01 Đinh + 01 Vít nắp đinh + 04 Vít chốt ngang
 - Tiêu chuẩn chất lượng: CE, ISO 13485, FDA 510k</v>
          </cell>
          <cell r="Z48" t="str">
            <v xml:space="preserve"> Auxein</v>
          </cell>
          <cell r="AA48" t="str">
            <v>Ấn Độ</v>
          </cell>
          <cell r="AB48" t="str">
            <v>Ấn Độ</v>
          </cell>
          <cell r="AC48" t="str">
            <v>Ấn Độ</v>
          </cell>
          <cell r="AD48" t="str">
            <v>C</v>
          </cell>
          <cell r="AE48" t="str">
            <v>7764NK/BYT-TB-CT</v>
          </cell>
          <cell r="AF48" t="str">
            <v>Gói/1</v>
          </cell>
          <cell r="AG48" t="str">
            <v>Bộ</v>
          </cell>
          <cell r="AH48">
            <v>10</v>
          </cell>
          <cell r="AI48">
            <v>0</v>
          </cell>
          <cell r="AJ48" t="str">
            <v>vn0303224087</v>
          </cell>
          <cell r="AK48" t="str">
            <v>CÔNG TY TNHH THIẾT BỊ Y TẾ HOÀNG LỘC M.E</v>
          </cell>
          <cell r="AL48" t="str">
            <v>Đạt</v>
          </cell>
          <cell r="AM48"/>
          <cell r="AN48" t="str">
            <v>Hồ Thị Hồng</v>
          </cell>
          <cell r="AO48" t="str">
            <v>Đạt</v>
          </cell>
          <cell r="AP48" t="str">
            <v>Đạt</v>
          </cell>
          <cell r="AQ48" t="str">
            <v>Đạt</v>
          </cell>
          <cell r="AR48">
            <v>0</v>
          </cell>
          <cell r="AS48" t="str">
            <v>Đạt</v>
          </cell>
          <cell r="AT48" t="str">
            <v>Không đạt</v>
          </cell>
          <cell r="AU48" t="str">
            <v>Đạt</v>
          </cell>
          <cell r="AV48" t="str">
            <v>Đạt</v>
          </cell>
          <cell r="AW48" t="str">
            <v>Đạt</v>
          </cell>
          <cell r="AX48" t="str">
            <v>Đạt</v>
          </cell>
          <cell r="AY48" t="str">
            <v>Không đạt</v>
          </cell>
          <cell r="AZ48" t="str">
            <v>Sản phẩm không đạt yêu cầu theo E-HSMT:
+E-HSMT "Chất liệu: 
 Sử dụng vít chốt ø 5.0mm ứng với chiều dài 30 -100mm với bước tăng 5mm"; 
  E-HSDT "vít chốt ø 4.5mm..."
 +E-HSMT "Nắp đinh có ø 8.4mm, chiều dài 15mm, chiều cao 5mm"; E-HSDT "không có thông số"
+E-HSMT "Đinh có ø 9mm -13mm, Chiều dài các cỡ"; E-HSDT "Đinh có ø 8mm -12mm"</v>
          </cell>
          <cell r="BA48" t="str">
            <v>Trần Thị Dân</v>
          </cell>
          <cell r="BB48" t="str">
            <v>Không đạt</v>
          </cell>
          <cell r="BC48" t="str">
            <v>Sản phẩm không đạt yêu cầu theo E-HSMT:
+E-HSMT "Chất liệu: 
 Sử dụng vít chốt ø 5.0mm ứng với chiều dài 30 -100mm với bước tăng 5mm"; 
  E-HSDT "vít chốt ø 4.5mm..."
 +E-HSMT "Nắp đinh có ø 8.4mm, chiều dài 15mm, chiều cao 5mm"; E-HSDT "không có thông số"
+E-HSMT "Đinh có ø 9mm -13mm, Chiều dài các cỡ"; E-HSDT "Đinh có ø 8mm -12mm"</v>
          </cell>
        </row>
        <row r="49">
          <cell r="C49" t="str">
            <v>PP2300519913</v>
          </cell>
          <cell r="D49" t="str">
            <v>Bộ đinh nội tủy xương đùi</v>
          </cell>
          <cell r="E49" t="str">
            <v>- Chất liệu: Thép không gỉ
- Sử dụng khung ngắm
- Sử dụng vít chốt ø 5.0mm ứng với chiều dài 30-100mm với bước tăng 5mm
- Sử dụng vít chốt ø 6.3mm ứng với chiều dài 65-120mm với bước tăng 5mm
- Nắp đinh có ø 13mm ứng với chiều dài 17mm, chiều cao 5mm
- Đinh có ø 9mm - 14mm, Chiều dài các cỡ
- 1 bộ bao gồm: đinh, nắp đinh, vít chốt</v>
          </cell>
          <cell r="F49">
            <v>0</v>
          </cell>
          <cell r="G49" t="str">
            <v>Bộ</v>
          </cell>
          <cell r="H49">
            <v>10</v>
          </cell>
          <cell r="I49">
            <v>15000000</v>
          </cell>
          <cell r="J49">
            <v>150000000</v>
          </cell>
          <cell r="K49">
            <v>3000000</v>
          </cell>
          <cell r="L49">
            <v>225000000</v>
          </cell>
          <cell r="M49">
            <v>105000000</v>
          </cell>
          <cell r="N49">
            <v>2</v>
          </cell>
          <cell r="O49" t="str">
            <v>PP2300519913</v>
          </cell>
          <cell r="P49" t="str">
            <v>Bộ đinh nội tủy xương đùi</v>
          </cell>
          <cell r="Q49">
            <v>180</v>
          </cell>
          <cell r="R49">
            <v>334960000</v>
          </cell>
          <cell r="S49">
            <v>210</v>
          </cell>
          <cell r="T49" t="str">
            <v>Trong vòng 24 giờ kể từ thời điểm dặt hàng của Bệnh viện</v>
          </cell>
          <cell r="U49" t="str">
            <v>Bộ đinh nội tủy xương đùi (Syntec)</v>
          </cell>
          <cell r="V49" t="str">
            <v>Bộ đinh nội tủy xương đùi (Syntec)</v>
          </cell>
          <cell r="W49" t="str">
            <v>N07.06.040.4067.296.0053</v>
          </cell>
          <cell r="X49" t="str">
            <v>đinh: S8800xxx, S8800xx-xx, S8800xxx-xxx 
nắp đinh: S880060
vít chốt 5.0mm: S8800xx
vít chốt 6.3mm: S8800xx</v>
          </cell>
          <cell r="Y49" t="str">
            <v>Thép không gỉ (stainless steel)
Sử dụng khung ngắm FM-AD-102
Loại trái/phải
Sử dụng vít chốt ø5.0mm ứng với chiều dài 30-100mm với bước tăng 5mm
Sử dụng vít chốt ø6.3mm ứng với chiều dài 65-120mm với bước tăng 5mm
Nắp đinh có ø13mm ứng với chiều dài 15mm, chiều cao 3mm
Đinh có ø9mm ứng với các chiều dài từ 260-400mm với các bước tăng 20mm.
Đinh có ø10/ 11/ 12mm ứng với các chiều dài từ 320-440mm với các bước tăng 20mm.
Đinh có ø13mm ứng với các chiều dài từ 340-440mm với các bước tăng 20mm.
Đinh có ø14mm ứng với các chiều dài từ 340-460mm với các bước tăng 20mm.
1 bộ bao gồm: đinh, nắp đinh, vít chốt ø5.0mm, vít chốt ø6.3mm</v>
          </cell>
          <cell r="Z49" t="str">
            <v>Syntec Scientific Corporation</v>
          </cell>
          <cell r="AA49" t="str">
            <v>Đài Loan</v>
          </cell>
          <cell r="AB49" t="str">
            <v>Syntec Scientific Corporation</v>
          </cell>
          <cell r="AC49" t="str">
            <v>Đài Loan</v>
          </cell>
          <cell r="AD49" t="str">
            <v>C</v>
          </cell>
          <cell r="AE49" t="str">
            <v>11582NK/BYT-TB-CT ngày 24/11/2018</v>
          </cell>
          <cell r="AF49" t="str">
            <v>Bộ/ gói</v>
          </cell>
          <cell r="AG49" t="str">
            <v>Bộ</v>
          </cell>
          <cell r="AH49">
            <v>10</v>
          </cell>
          <cell r="AI49">
            <v>0</v>
          </cell>
          <cell r="AJ49" t="str">
            <v>vn0302221358</v>
          </cell>
          <cell r="AK49" t="str">
            <v>CÔNG TY CỔ PHẦN DƯỢC PHẨM BẾN THÀNH</v>
          </cell>
          <cell r="AL49" t="str">
            <v>Đạt</v>
          </cell>
          <cell r="AM49"/>
          <cell r="AN49" t="str">
            <v>Phạm Thị Kim Hoàng</v>
          </cell>
          <cell r="AO49" t="str">
            <v>Đạt</v>
          </cell>
          <cell r="AP49" t="str">
            <v>Đạt</v>
          </cell>
          <cell r="AQ49" t="str">
            <v>Đạt</v>
          </cell>
          <cell r="AR49">
            <v>0</v>
          </cell>
          <cell r="AS49" t="str">
            <v>Đạt</v>
          </cell>
          <cell r="AT49" t="str">
            <v>Không đạt</v>
          </cell>
          <cell r="AU49" t="str">
            <v>Đạt</v>
          </cell>
          <cell r="AV49" t="str">
            <v>Đạt</v>
          </cell>
          <cell r="AW49" t="str">
            <v>Đạt</v>
          </cell>
          <cell r="AX49" t="str">
            <v>Đạt</v>
          </cell>
          <cell r="AY49" t="str">
            <v>Không đạt</v>
          </cell>
          <cell r="AZ49" t="str">
            <v>Không đạt do không đáp ứng HSMT về kích thước nắp đinh</v>
          </cell>
          <cell r="BA49" t="str">
            <v>Lê Thị Mơ</v>
          </cell>
          <cell r="BB49" t="str">
            <v>Không đạt</v>
          </cell>
          <cell r="BC49" t="str">
            <v>Không đạt do không đáp ứng HSMT về kích thước nắp đinh</v>
          </cell>
        </row>
        <row r="50">
          <cell r="C50" t="str">
            <v>PP2300519913</v>
          </cell>
          <cell r="D50" t="str">
            <v>Bộ đinh nội tủy xương đùi</v>
          </cell>
          <cell r="E50" t="str">
            <v>- Chất liệu: Thép không gỉ
- Sử dụng khung ngắm
- Sử dụng vít chốt ø 5.0mm ứng với chiều dài 30-100mm với bước tăng 5mm
- Sử dụng vít chốt ø 6.3mm ứng với chiều dài 65-120mm với bước tăng 5mm
- Nắp đinh có ø 13mm ứng với chiều dài 17mm, chiều cao 5mm
- Đinh có ø 9mm - 14mm, Chiều dài các cỡ
- 1 bộ bao gồm: đinh, nắp đinh, vít chốt</v>
          </cell>
          <cell r="F50">
            <v>0</v>
          </cell>
          <cell r="G50" t="str">
            <v>Bộ</v>
          </cell>
          <cell r="H50">
            <v>10</v>
          </cell>
          <cell r="I50">
            <v>15000000</v>
          </cell>
          <cell r="J50">
            <v>150000000</v>
          </cell>
          <cell r="K50">
            <v>3000000</v>
          </cell>
          <cell r="L50">
            <v>225000000</v>
          </cell>
          <cell r="M50">
            <v>105000000</v>
          </cell>
          <cell r="N50">
            <v>2</v>
          </cell>
          <cell r="O50" t="str">
            <v>PP2300519913</v>
          </cell>
          <cell r="P50" t="str">
            <v>Bộ đinh nội tủy xương đùi</v>
          </cell>
          <cell r="Q50">
            <v>180</v>
          </cell>
          <cell r="R50">
            <v>294448200</v>
          </cell>
          <cell r="S50">
            <v>210</v>
          </cell>
          <cell r="T50" t="str">
            <v>Trong vòng 24 giờ kể từ thời điểm đặt hàng của Bệnh viện</v>
          </cell>
          <cell r="U50" t="str">
            <v>Bộ đinh chốt xương đùi rỗng Konzept, các cỡ</v>
          </cell>
          <cell r="V50" t="str">
            <v>Bộ đinh chốt xương đùi rỗng Konzept</v>
          </cell>
          <cell r="W50" t="str">
            <v>N07.06.040.0311.115.0254</v>
          </cell>
          <cell r="X50" t="str">
            <v>1-012-0xxSS
6090-0xx
2100-xx
6081-xx-xxxx</v>
          </cell>
          <cell r="Y50" t="str">
            <v xml:space="preserve"> - Chất liệu: Thép không gỉ 316L
 - Sử dụng khung ngắm 3 chiều
 - Sử dụng vít chốt ngang đinh chốt Ø4.5mm, dài 30-90mm, bước tăng 5mm
 - Sử dụng vít chốt cổ xương đùi Ø6.5mm, dài 60-120mm, bước tăng 5mm
 - Vít nắp đinh chốt dài 0/ 5/ 10/ 15mm
 - Đinh đường kính 9/ 10/ 11/ 12/ 13/ 14mm, trái/ phải, dài 200-480mm, bước tăng 20mm
- 1 bộ bao gồm: 01 Đinh + 01 Vít nắp đinh + 02 Vít chốt ngang + 02 Vít chốt cổ xương đùi
 - Tiêu chuẩn chất lượng: CE, ISO 13485, FDA 510k</v>
          </cell>
          <cell r="Z50" t="str">
            <v xml:space="preserve"> Auxein</v>
          </cell>
          <cell r="AA50" t="str">
            <v>Ấn Độ</v>
          </cell>
          <cell r="AB50" t="str">
            <v>Ấn Độ</v>
          </cell>
          <cell r="AC50" t="str">
            <v>Ấn Độ</v>
          </cell>
          <cell r="AD50" t="str">
            <v>C</v>
          </cell>
          <cell r="AE50" t="str">
            <v>7764NK/BYT-TB-CT</v>
          </cell>
          <cell r="AF50" t="str">
            <v>Gói/1</v>
          </cell>
          <cell r="AG50" t="str">
            <v>Bộ</v>
          </cell>
          <cell r="AH50">
            <v>10</v>
          </cell>
          <cell r="AI50">
            <v>0</v>
          </cell>
          <cell r="AJ50" t="str">
            <v>vn0303224087</v>
          </cell>
          <cell r="AK50" t="str">
            <v>CÔNG TY TNHH THIẾT BỊ Y TẾ HOÀNG LỘC M.E</v>
          </cell>
          <cell r="AL50" t="str">
            <v>Đạt</v>
          </cell>
          <cell r="AM50"/>
          <cell r="AN50" t="str">
            <v>Hồ Thị Hồng</v>
          </cell>
          <cell r="AO50" t="str">
            <v>Đạt</v>
          </cell>
          <cell r="AP50" t="str">
            <v>Đạt</v>
          </cell>
          <cell r="AQ50" t="str">
            <v>Đạt</v>
          </cell>
          <cell r="AR50">
            <v>0</v>
          </cell>
          <cell r="AS50" t="str">
            <v>Đạt</v>
          </cell>
          <cell r="AT50" t="str">
            <v>Không đạt</v>
          </cell>
          <cell r="AU50" t="str">
            <v>Đạt</v>
          </cell>
          <cell r="AV50" t="str">
            <v>Đạt</v>
          </cell>
          <cell r="AW50" t="str">
            <v>Đạt</v>
          </cell>
          <cell r="AX50" t="str">
            <v>Đạt</v>
          </cell>
          <cell r="AY50" t="str">
            <v>Không đạt</v>
          </cell>
          <cell r="AZ50" t="str">
            <v>Sản phẩm không đạt yêu cầu theo E-HSMT:
+ Không đạt về chất liệu thép không gỉ
+ E-HSMT "Sử dụng vít chốt ø 5.0mm ứng với chiều dài 30 -100mm với bước tăng 5mm"; E-HSDT "vít chốt ø 4.5mm..."
 +E-HSMT "Sử dụng vít chốt ø 6.3mm, chiều dài ..."; E-HSDT "vít chốt ø 6.5mm..."</v>
          </cell>
          <cell r="BA50" t="str">
            <v>Trần Thị Dân</v>
          </cell>
          <cell r="BB50" t="str">
            <v>Không đạt</v>
          </cell>
          <cell r="BC50" t="str">
            <v>Sản phẩm không đạt yêu cầu theo E-HSMT:
+ Không đạt về chất liệu thép không gỉ
+ E-HSMT "Sử dụng vít chốt ø 5.0mm ứng với chiều dài 30 -100mm với bước tăng 5mm"; E-HSDT "vít chốt ø 4.5mm..."
 +E-HSMT "Sử dụng vít chốt ø 6.3mm, chiều dài ..."; E-HSDT "vít chốt ø 6.5mm..."</v>
          </cell>
        </row>
        <row r="51">
          <cell r="C51" t="str">
            <v>PP2300519914</v>
          </cell>
          <cell r="D51" t="str">
            <v>Dây dẫn can thiệp chẩn đoán mạch đường kính 0.018", chiều dài các cỡ</v>
          </cell>
          <cell r="E51" t="str">
            <v>- Dây dẫn can thiệp mạch máu phủ lớp ái nước hydrophilic:
- Cấu tạo: Nitinol.
- Đường kính: 0.018".
- Tương thích vi ống thông 2.2F; 2.7F</v>
          </cell>
          <cell r="F51" t="str">
            <v>Cái/Gói</v>
          </cell>
          <cell r="G51" t="str">
            <v>Cái</v>
          </cell>
          <cell r="H51">
            <v>20</v>
          </cell>
          <cell r="I51">
            <v>2650000</v>
          </cell>
          <cell r="J51">
            <v>53000000</v>
          </cell>
          <cell r="K51">
            <v>1060000</v>
          </cell>
          <cell r="L51">
            <v>79500000</v>
          </cell>
          <cell r="M51">
            <v>37100000</v>
          </cell>
          <cell r="N51">
            <v>4</v>
          </cell>
          <cell r="O51" t="str">
            <v>PP2300519914</v>
          </cell>
          <cell r="P51" t="str">
            <v>Dây dẫn can thiệp chẩn đoán mạch đường kính 0.018", chiều dài các cỡ</v>
          </cell>
          <cell r="Q51">
            <v>180</v>
          </cell>
          <cell r="R51">
            <v>197526000</v>
          </cell>
          <cell r="S51">
            <v>210</v>
          </cell>
          <cell r="T51" t="str">
            <v>Trong vòng 24 giờ kể từ thời điểm đặt hàng của Bệnh viện</v>
          </cell>
          <cell r="U51" t="str">
            <v>Vi dây dẫn can thiệp chẩn đoán mạch máu Anguis phủ lớp ái nước đường kính: 0.018", chiều dài các cỡ</v>
          </cell>
          <cell r="V51" t="str">
            <v>Vi dây dẫn can thiệp chẩn đoán mạch máu Anguis phủ lớp ái nước đường kính: 0.018", chiều dài các cỡ</v>
          </cell>
          <cell r="W51" t="str">
            <v>N07.01.460.5238.174.0002</v>
          </cell>
          <cell r="X51" t="str">
            <v xml:space="preserve">GW-X18XXX
</v>
          </cell>
          <cell r="Y51" t="str">
            <v>- Dây dẫn can thiệp mạch máu phủ lớp ái nước hydrophilic:
- Cấu tạo: Nitinol.
- Đường kính: 0.018".
- Tương thích vi ống thông 2.2F; 2.7F</v>
          </cell>
          <cell r="Z51" t="str">
            <v>Sungjin-Hitech Co., Ltd</v>
          </cell>
          <cell r="AA51" t="str">
            <v>Hàn Quốc</v>
          </cell>
          <cell r="AB51" t="str">
            <v>Sungjin-Hitech Co., Ltd</v>
          </cell>
          <cell r="AC51" t="str">
            <v>Hàn Quốc</v>
          </cell>
          <cell r="AD51" t="str">
            <v>D</v>
          </cell>
          <cell r="AE51" t="str">
            <v>17323NK/BYT-TB-CT</v>
          </cell>
          <cell r="AF51" t="str">
            <v>Cái/Gói</v>
          </cell>
          <cell r="AG51" t="str">
            <v>Cái</v>
          </cell>
          <cell r="AH51">
            <v>20</v>
          </cell>
          <cell r="AI51">
            <v>0</v>
          </cell>
          <cell r="AJ51" t="str">
            <v>vn0313296806</v>
          </cell>
          <cell r="AK51" t="str">
            <v>CÔNG TY TNHH THIÊT BỊ Y TẾ TVT</v>
          </cell>
          <cell r="AL51" t="str">
            <v>Đạt</v>
          </cell>
          <cell r="AM51"/>
          <cell r="AN51" t="str">
            <v>Phạm Thị Kim Hoàng</v>
          </cell>
          <cell r="AO51" t="str">
            <v>Đạt</v>
          </cell>
          <cell r="AP51" t="str">
            <v>Đạt</v>
          </cell>
          <cell r="AQ51" t="str">
            <v>Đạt</v>
          </cell>
          <cell r="AR51">
            <v>0</v>
          </cell>
          <cell r="AS51" t="str">
            <v>Đạt</v>
          </cell>
          <cell r="AT51" t="str">
            <v>Không đạt</v>
          </cell>
          <cell r="AU51" t="str">
            <v>Đạt</v>
          </cell>
          <cell r="AV51" t="str">
            <v>Đạt</v>
          </cell>
          <cell r="AW51" t="str">
            <v>Đạt</v>
          </cell>
          <cell r="AX51" t="str">
            <v>Đạt</v>
          </cell>
          <cell r="AY51" t="str">
            <v>Không đạt</v>
          </cell>
          <cell r="AZ51" t="str">
            <v>Không đáp ứng yêu cầu kỹ thuật  của E-HSMT</v>
          </cell>
          <cell r="BA51" t="str">
            <v>Nguyễn Văn Tuyền</v>
          </cell>
          <cell r="BB51" t="str">
            <v>Không đạt</v>
          </cell>
          <cell r="BC51" t="str">
            <v xml:space="preserve">E-HSMT"Nước sản xuất là Hàn Quốc". E-HSĐT"catalog làm rõ: Nước sản xuất là Nhật bản". </v>
          </cell>
        </row>
        <row r="52">
          <cell r="C52" t="str">
            <v>PP2300519915</v>
          </cell>
          <cell r="D52" t="str">
            <v>Ống thông chụp chẩn đoán tạng có đường kính 5Fr</v>
          </cell>
          <cell r="E52" t="str">
            <v xml:space="preserve"> - Cấu tạo gồm 3 lớp
 - Có lớp phủ ái nước dài 25cm hoặc 40cm
 - Kích cỡ 5Fr. 
 - Chiều dài 40cm - 100cm</v>
          </cell>
          <cell r="F52" t="str">
            <v>Hộp/ 3 cái</v>
          </cell>
          <cell r="G52" t="str">
            <v>Cái</v>
          </cell>
          <cell r="H52">
            <v>50</v>
          </cell>
          <cell r="I52">
            <v>1100000</v>
          </cell>
          <cell r="J52">
            <v>55000000</v>
          </cell>
          <cell r="K52">
            <v>1100000</v>
          </cell>
          <cell r="L52">
            <v>82500000</v>
          </cell>
          <cell r="M52">
            <v>38500000</v>
          </cell>
          <cell r="N52">
            <v>9</v>
          </cell>
          <cell r="O52" t="str">
            <v>PP2300519915</v>
          </cell>
          <cell r="P52" t="str">
            <v>Ống thông chụp chẩn đoán tạng có đường kính 5Fr</v>
          </cell>
          <cell r="Q52">
            <v>180</v>
          </cell>
          <cell r="R52">
            <v>197526000</v>
          </cell>
          <cell r="S52">
            <v>210</v>
          </cell>
          <cell r="T52" t="str">
            <v>Trong vòng 24 giờ kể từ thời điểm đặt hàng của Bệnh viện</v>
          </cell>
          <cell r="U52" t="str">
            <v>Ống thông chẩn đoán Grafia Catheter mạch máu tạng, mạch vành và ngoại biên các cỡ</v>
          </cell>
          <cell r="V52" t="str">
            <v>Ống thông chẩn đoán Grafia Catheter mạch máu tạng, mạch vành và ngoại biên các cỡ</v>
          </cell>
          <cell r="W52" t="str">
            <v>N04.04.010.5238.174.0003</v>
          </cell>
          <cell r="X52" t="str">
            <v xml:space="preserve">CA-XCX-XXXX-XXX-XX; RA-ACX-XXXX-XXX-XX; EL-ACX-XXXX-XXX-XX
</v>
          </cell>
          <cell r="Y52" t="str">
            <v xml:space="preserve"> - Cấu tạo gồm 3 lớp
 - Có lớp phủ ái nước dài 25cm hoặc 40cm
 - Kích cỡ 5Fr. 
 - Chiều dài 40cm - 100cm</v>
          </cell>
          <cell r="Z52" t="str">
            <v>Sungjin-Hitech Co., Ltd</v>
          </cell>
          <cell r="AA52" t="str">
            <v>Hàn Quốc</v>
          </cell>
          <cell r="AB52" t="str">
            <v>Sungjin-Hitech Co., Ltd</v>
          </cell>
          <cell r="AC52" t="str">
            <v>Hàn Quốc</v>
          </cell>
          <cell r="AD52" t="str">
            <v>D</v>
          </cell>
          <cell r="AE52" t="str">
            <v>17322NK/BYT-TB-CT</v>
          </cell>
          <cell r="AF52" t="str">
            <v>Cái/Gói</v>
          </cell>
          <cell r="AG52" t="str">
            <v>Cái</v>
          </cell>
          <cell r="AH52">
            <v>50</v>
          </cell>
          <cell r="AI52">
            <v>0</v>
          </cell>
          <cell r="AJ52" t="str">
            <v>vn0313296806</v>
          </cell>
          <cell r="AK52" t="str">
            <v>CÔNG TY TNHH THIÊT BỊ Y TẾ TVT</v>
          </cell>
          <cell r="AL52" t="str">
            <v>Đạt</v>
          </cell>
          <cell r="AM52"/>
          <cell r="AN52" t="str">
            <v>Phạm Thị Kim Hoàng</v>
          </cell>
          <cell r="AO52" t="str">
            <v>Đạt</v>
          </cell>
          <cell r="AP52" t="str">
            <v>Đạt</v>
          </cell>
          <cell r="AQ52" t="str">
            <v>Đạt</v>
          </cell>
          <cell r="AR52">
            <v>0</v>
          </cell>
          <cell r="AS52" t="str">
            <v>Đạt</v>
          </cell>
          <cell r="AT52" t="str">
            <v>Đạt</v>
          </cell>
          <cell r="AU52" t="str">
            <v>Đạt</v>
          </cell>
          <cell r="AV52" t="str">
            <v>Đạt</v>
          </cell>
          <cell r="AW52" t="str">
            <v>Đạt</v>
          </cell>
          <cell r="AX52" t="str">
            <v>Đạt</v>
          </cell>
          <cell r="AY52" t="str">
            <v>Đạt</v>
          </cell>
          <cell r="AZ52">
            <v>0</v>
          </cell>
          <cell r="BA52" t="str">
            <v>Nguyễn Văn Tuyền</v>
          </cell>
          <cell r="BB52" t="str">
            <v>Đạt</v>
          </cell>
          <cell r="BC52">
            <v>0</v>
          </cell>
        </row>
        <row r="53">
          <cell r="C53" t="str">
            <v>PP2300519915</v>
          </cell>
          <cell r="D53" t="str">
            <v>Ống thông chụp chẩn đoán tạng có đường kính 5Fr</v>
          </cell>
          <cell r="E53" t="str">
            <v xml:space="preserve"> - Cấu tạo gồm 3 lớp
 - Có lớp phủ ái nước dài 25cm hoặc 40cm
 - Kích cỡ 5Fr. 
 - Chiều dài 40cm - 100cm</v>
          </cell>
          <cell r="F53" t="str">
            <v>Hộp/ 3 cái</v>
          </cell>
          <cell r="G53" t="str">
            <v>Cái</v>
          </cell>
          <cell r="H53">
            <v>50</v>
          </cell>
          <cell r="I53">
            <v>1100000</v>
          </cell>
          <cell r="J53">
            <v>55000000</v>
          </cell>
          <cell r="K53">
            <v>1100000</v>
          </cell>
          <cell r="L53">
            <v>82500000</v>
          </cell>
          <cell r="M53">
            <v>38500000</v>
          </cell>
          <cell r="N53">
            <v>9</v>
          </cell>
          <cell r="O53" t="str">
            <v>PP2300519915</v>
          </cell>
          <cell r="P53" t="str">
            <v>Ống thông chụp chẩn đoán tạng có đường kính 5Fr</v>
          </cell>
          <cell r="Q53">
            <v>180</v>
          </cell>
          <cell r="R53">
            <v>414885000</v>
          </cell>
          <cell r="S53">
            <v>210</v>
          </cell>
          <cell r="T53" t="str">
            <v>Trong vòng 24 giờ kể từ thời điểm đặt hàng của Bệnh viện</v>
          </cell>
          <cell r="U53" t="str">
            <v>Radifocus Glidecath (Yashiro Type)</v>
          </cell>
          <cell r="V53" t="str">
            <v>Radifocus Glidecath (Yashiro Type)</v>
          </cell>
          <cell r="W53" t="str">
            <v>N04.04.010.0280.232.0014</v>
          </cell>
          <cell r="X53" t="str">
            <v>RF*XG95107M;
RF*XG95110M</v>
          </cell>
          <cell r="Y53" t="str">
            <v>Cấu tạo: 3 lớp
- Lớp ngoài polyurethane
- Lớp giữa là lớp bện đơn SUS
- Lớp trong giàu nylon
- Đoạn xa có lớp phủ ái nước Hydrophilic (M Coat) dài 25cm hoặc 40cm.
- Kích cỡ: 5Fr (đường kính trong 1.10mm). Chiều dài: 70cm, 100cm</v>
          </cell>
          <cell r="Z53" t="str">
            <v>Ashitaka Factory of Terumo Corporation</v>
          </cell>
          <cell r="AA53" t="str">
            <v>Nhật Bản</v>
          </cell>
          <cell r="AB53" t="str">
            <v>Terumo Corporation</v>
          </cell>
          <cell r="AC53" t="str">
            <v>Nhật Bản</v>
          </cell>
          <cell r="AD53" t="str">
            <v>D</v>
          </cell>
          <cell r="AE53" t="str">
            <v>Giấy phép nhập khẩu số: 16570NK/BYT-TB-CT, ngày 05/10/2020</v>
          </cell>
          <cell r="AF53" t="str">
            <v>Hộp/ 3 cái</v>
          </cell>
          <cell r="AG53" t="str">
            <v>Cái</v>
          </cell>
          <cell r="AH53">
            <v>50</v>
          </cell>
          <cell r="AI53">
            <v>0</v>
          </cell>
          <cell r="AJ53" t="str">
            <v>vn0312146808</v>
          </cell>
          <cell r="AK53" t="str">
            <v>CÔNG TY TNHH THIẾT BỊ Y TẾ KHẢI VINH</v>
          </cell>
          <cell r="AL53" t="str">
            <v>Đạt</v>
          </cell>
          <cell r="AM53"/>
          <cell r="AN53" t="str">
            <v>Trương Thị Mỹ Quý</v>
          </cell>
          <cell r="AO53" t="str">
            <v>Đạt</v>
          </cell>
          <cell r="AP53" t="str">
            <v>Đạt</v>
          </cell>
          <cell r="AQ53" t="str">
            <v>Đạt</v>
          </cell>
          <cell r="AR53">
            <v>0</v>
          </cell>
          <cell r="AS53" t="str">
            <v>Đạt</v>
          </cell>
          <cell r="AT53" t="str">
            <v>Đạt</v>
          </cell>
          <cell r="AU53" t="str">
            <v>Đạt</v>
          </cell>
          <cell r="AV53" t="str">
            <v>Đạt</v>
          </cell>
          <cell r="AW53" t="str">
            <v>Đạt</v>
          </cell>
          <cell r="AX53" t="str">
            <v>Đạt</v>
          </cell>
          <cell r="AY53" t="str">
            <v>Đạt</v>
          </cell>
          <cell r="AZ53">
            <v>0</v>
          </cell>
          <cell r="BA53" t="str">
            <v>Phan Thị Hoa</v>
          </cell>
          <cell r="BB53" t="str">
            <v>Đạt</v>
          </cell>
          <cell r="BC53">
            <v>0</v>
          </cell>
        </row>
        <row r="54">
          <cell r="C54" t="str">
            <v>PP2300519916</v>
          </cell>
          <cell r="D54" t="str">
            <v>Vòng xoắn kim loại siêu mềm gây tắc mạch dạng coil đẩy</v>
          </cell>
          <cell r="E54" t="str">
            <v>Vòng xoắn chất liệu hợp kim platium nên có độ cản quang cao, cho hình ảnh rõ nét. Đường kính 2-11 mm. Chiều dài trong introducer từ 2 đến 85mm. Hình dạng kim cương, hình nón, vòng xoắn lặp lại, thẳng, vòng xoắn, xoắn ốc phức tạp.</v>
          </cell>
          <cell r="F54" t="str">
            <v>01 cái/hộp</v>
          </cell>
          <cell r="G54" t="str">
            <v>Cái</v>
          </cell>
          <cell r="H54">
            <v>20</v>
          </cell>
          <cell r="I54">
            <v>5400000</v>
          </cell>
          <cell r="J54">
            <v>108000000</v>
          </cell>
          <cell r="K54">
            <v>2160000</v>
          </cell>
          <cell r="L54">
            <v>162000000</v>
          </cell>
          <cell r="M54">
            <v>75600000</v>
          </cell>
          <cell r="N54">
            <v>4</v>
          </cell>
          <cell r="O54" t="str">
            <v>PP2300519916</v>
          </cell>
          <cell r="P54" t="str">
            <v>Vòng xoắn kim loại siêu mềm gây tắc mạch dạng coil đẩy</v>
          </cell>
          <cell r="Q54">
            <v>180</v>
          </cell>
          <cell r="R54">
            <v>188950000</v>
          </cell>
          <cell r="S54">
            <v>210</v>
          </cell>
          <cell r="T54" t="str">
            <v>Giao hàng trong vòng 24h kể từ thời điểm gửi đơn đặt hàng của Bệnh viện</v>
          </cell>
          <cell r="U54" t="str">
            <v>Vòng xoắn kim loại (Coil) gây tắc mạch Complex Helical-18/Figure 8-18/Straight -18 /VortX Diamond – 18/VortX-18/VortX-35/Multi-Loop-18</v>
          </cell>
          <cell r="V54" t="str">
            <v>Vòng xoắn kim loại (Coil) gây tắc mạch Complex Helical-18/Figure 8-18/Straight -18 /VortX Diamond – 18/VortX-18/VortX-35/Multi-Loop-18</v>
          </cell>
          <cell r="W54" t="str">
            <v>N07.01.470.0587.183.0005;
N07.01.470.0587.183.0006;
N07.01.470.0587.183.0007;
N07.01.470.0587.183.0010;
N07.01.470.0587.183.0011;
N07.01.470.0587.183.0012;
N07.01.470.0587.183.0013</v>
          </cell>
          <cell r="X54" t="str">
            <v>M0013120220; M0013120330; M0013120440; M0013120550; M0013120660; M0013120770; M0013120210; M0013120020; M0013120050; M0013822030; M0013822040; M0013822050;
M0013822060; M0013812030; M0013812040; M0013812050; M0013812060; M0013733060; M0013733070; M0013732040; M0013733050; M0013120430</v>
          </cell>
          <cell r="Y54" t="str">
            <v>Vòng xoắn chất liệu hợp kim platium nên có độ cản quang cao, cho hình ảnh rõ nét. Đường kính 2-11 mm. Chiều dài trong introducer từ 2 đến 85mm. Hình dạng kim cương, hình nón, vòng xoắn lặp lại, thẳng, vòng xoắn, xoắn ốc phức tạp.</v>
          </cell>
          <cell r="Z54" t="str">
            <v>Boston Scientific Limited</v>
          </cell>
          <cell r="AA54" t="str">
            <v>Ireland</v>
          </cell>
          <cell r="AB54" t="str">
            <v>Boston Scientific Corporation</v>
          </cell>
          <cell r="AC54" t="str">
            <v>Mỹ</v>
          </cell>
          <cell r="AD54" t="str">
            <v>C</v>
          </cell>
          <cell r="AE54" t="str">
            <v>15966NK/BYT-TB-CT</v>
          </cell>
          <cell r="AF54" t="str">
            <v>01 cái/Hộp</v>
          </cell>
          <cell r="AG54" t="str">
            <v>Cái</v>
          </cell>
          <cell r="AH54">
            <v>20</v>
          </cell>
          <cell r="AI54">
            <v>0</v>
          </cell>
          <cell r="AJ54" t="str">
            <v>vn0304471508</v>
          </cell>
          <cell r="AK54" t="str">
            <v>CÔNG TY TNHH CÔNG NGHỆ AN PHA</v>
          </cell>
          <cell r="AL54" t="str">
            <v>Đạt</v>
          </cell>
          <cell r="AM54"/>
          <cell r="AN54" t="str">
            <v xml:space="preserve">Nguyễn Thủy Tiên </v>
          </cell>
          <cell r="AO54" t="str">
            <v>Đạt</v>
          </cell>
          <cell r="AP54" t="str">
            <v>Đạt</v>
          </cell>
          <cell r="AQ54" t="str">
            <v>Đạt</v>
          </cell>
          <cell r="AR54">
            <v>0</v>
          </cell>
          <cell r="AS54" t="str">
            <v>Đạt</v>
          </cell>
          <cell r="AT54" t="str">
            <v>Đạt</v>
          </cell>
          <cell r="AU54" t="str">
            <v>Đạt</v>
          </cell>
          <cell r="AV54" t="str">
            <v>Đạt</v>
          </cell>
          <cell r="AW54" t="str">
            <v>Đạt</v>
          </cell>
          <cell r="AX54" t="str">
            <v>Đạt</v>
          </cell>
          <cell r="AY54" t="str">
            <v>Đạt</v>
          </cell>
          <cell r="AZ54">
            <v>0</v>
          </cell>
          <cell r="BA54" t="str">
            <v>Nguyễn Thị Huệ</v>
          </cell>
          <cell r="BB54" t="str">
            <v>Đạt</v>
          </cell>
          <cell r="BC54">
            <v>0</v>
          </cell>
        </row>
        <row r="55">
          <cell r="C55" t="str">
            <v>PP2300519917</v>
          </cell>
          <cell r="D55" t="str">
            <v>Bộ dụng cụ mở đường động mạch đùi dài 11cm các cỡ</v>
          </cell>
          <cell r="E55" t="str">
            <v xml:space="preserve"> - Dụng cụ mở đường động mạch đùi
 - Chất liệu polythylene và polypropylene, mềm dẻo 
 - Gồm các cỡ:  4F - 8F dài 11cm, mỗi size được thiết kế màu sắc khác nhau.
 -  Kèm theo kim chọc mạch 18Gx7cm. 
 -  Có khóa 3 ngã. Có Guirewire làm bằng thép không rỉ , có đầu cong hình J, đường kính 0.035'' hoặc 0.038”, dài 50cm</v>
          </cell>
          <cell r="F55" t="str">
            <v>5 cái/ Hộp</v>
          </cell>
          <cell r="G55" t="str">
            <v>Cái</v>
          </cell>
          <cell r="H55">
            <v>1000</v>
          </cell>
          <cell r="I55">
            <v>430000</v>
          </cell>
          <cell r="J55">
            <v>430000000</v>
          </cell>
          <cell r="K55">
            <v>8600000</v>
          </cell>
          <cell r="L55">
            <v>645000000</v>
          </cell>
          <cell r="M55">
            <v>301000000</v>
          </cell>
          <cell r="N55">
            <v>167</v>
          </cell>
          <cell r="O55" t="str">
            <v>PP2300519917</v>
          </cell>
          <cell r="P55" t="str">
            <v>Bộ dụng cụ mở đường động mạch đùi dài 11cm các cỡ</v>
          </cell>
          <cell r="Q55">
            <v>180</v>
          </cell>
          <cell r="R55">
            <v>125558400</v>
          </cell>
          <cell r="S55">
            <v>210</v>
          </cell>
          <cell r="T55" t="str">
            <v>Giao hàng trong vòng 24h kể từ thời điểm gửi đơn đặt hàng của Bệnh viện</v>
          </cell>
          <cell r="U55" t="str">
            <v>Prelude (Femoral)</v>
          </cell>
          <cell r="V55" t="str">
            <v>Prelude (Femoral);
Merit Prelude (Femoral);
Prelude;
Prelude® +NEEDLE SHEATH INTRODUCER</v>
          </cell>
          <cell r="W55" t="str">
            <v>N07.01.110.3082.175.0015;
N07.01.110.3082.175.0013;
N07.01.110.3082.175.0005;
N07.01.110.3082.175.0004</v>
          </cell>
          <cell r="X55" t="str">
            <v>PSI-xF-xx,
PSI-xF-xx-xxx;
PSI-7F-xx-xxx, PSI-7F-xx-xxx-xxx;
PSI-5F-xx-xxx, PSI-5F-xx-018NT4, PSI-5F-xx-xxx-18G;
PSI-8F-xx-xxx, PSI-8F-xx-018NT4, PSI-8F-xx-xxx-18G</v>
          </cell>
          <cell r="Y55" t="str">
            <v>Dụng cụ mở đường đùi (Sheath) 4F, 5F, 6F, 7F, 8F
- Chất liệu polythylene và Polypropylene, mềm dẻo an toàn cho bệh nhân
-Hemostasis valve ngăn chặn máu rò rỉ
- Holster giúp cố định và giữ các dụng cụ trong bộ đúng chỗ
- Đủ các cỡ 4F, 5F, 6F, 7F, 8F dài 11cm, mỗi size được thiết kế màu sắc khác nhau.
 - Có kèm theo kim chọc mạch 18Gx 7cm (tùy mã sản phẩm)
- Có khóa 3 ngã
- Có Guirewire kèm (làm bằng thép không rỉ) có đầu cong hình J, đường kính 0.035'' hoặc 0.038”, dài 50cm</v>
          </cell>
          <cell r="Z55" t="str">
            <v>Merit Medical Systems, Inc - Mỹ</v>
          </cell>
          <cell r="AA55" t="str">
            <v>Mỹ</v>
          </cell>
          <cell r="AB55" t="str">
            <v>Merit Medical Systems, Inc - Mỹ</v>
          </cell>
          <cell r="AC55" t="str">
            <v>Mỹ</v>
          </cell>
          <cell r="AD55" t="str">
            <v>B</v>
          </cell>
          <cell r="AE55" t="str">
            <v>Phiếu tiếp nhận loại B số 220000353/PCBB-BYT</v>
          </cell>
          <cell r="AF55" t="str">
            <v>5 cái/ Hộp</v>
          </cell>
          <cell r="AG55" t="str">
            <v>Cái</v>
          </cell>
          <cell r="AH55">
            <v>1000</v>
          </cell>
          <cell r="AI55">
            <v>0</v>
          </cell>
          <cell r="AJ55" t="str">
            <v>vn0313130367</v>
          </cell>
          <cell r="AK55" t="str">
            <v>CÔNG TY TNHH IDS MEDICAL SYSTEMS VIỆT NAM</v>
          </cell>
          <cell r="AL55" t="str">
            <v>Đạt</v>
          </cell>
          <cell r="AM55"/>
          <cell r="AN55" t="str">
            <v>Trần Thị Kiều Diễm</v>
          </cell>
          <cell r="AO55" t="str">
            <v>Đạt</v>
          </cell>
          <cell r="AP55" t="str">
            <v>Đạt</v>
          </cell>
          <cell r="AQ55" t="str">
            <v>Đạt</v>
          </cell>
          <cell r="AR55">
            <v>0</v>
          </cell>
          <cell r="AS55" t="str">
            <v>Đạt</v>
          </cell>
          <cell r="AT55" t="str">
            <v>Đạt</v>
          </cell>
          <cell r="AU55" t="str">
            <v>Đạt</v>
          </cell>
          <cell r="AV55" t="str">
            <v>Đạt</v>
          </cell>
          <cell r="AW55" t="str">
            <v>Đạt</v>
          </cell>
          <cell r="AX55" t="str">
            <v>Đạt</v>
          </cell>
          <cell r="AY55" t="str">
            <v>Đạt</v>
          </cell>
          <cell r="AZ55">
            <v>0</v>
          </cell>
          <cell r="BA55" t="str">
            <v>Nguyễn Thị Huệ</v>
          </cell>
          <cell r="BB55" t="str">
            <v>Đạt</v>
          </cell>
          <cell r="BC55">
            <v>0</v>
          </cell>
        </row>
        <row r="56">
          <cell r="C56" t="str">
            <v>PP2300519918</v>
          </cell>
          <cell r="D56" t="str">
            <v>Bộ dụng cụ bơm bóng áp lực cao với áp lực tối đa 40 atm</v>
          </cell>
          <cell r="E56" t="str">
            <v>- Bộ dụng cụ bơm bóng áp lực cao:
 - Áp lực tối đa 40 atm.
 -  Thể tích bơm tiêm 30ml.
 -  Bơm bóng với cả áp suất thấp lẫn áp suất cao.
 -  Dung tích ống lớn cho phép nhanh chóng dễ dàng giảm áp.</v>
          </cell>
          <cell r="F56">
            <v>0</v>
          </cell>
          <cell r="G56" t="str">
            <v>Cái</v>
          </cell>
          <cell r="H56">
            <v>50</v>
          </cell>
          <cell r="I56">
            <v>1350000</v>
          </cell>
          <cell r="J56">
            <v>67500000</v>
          </cell>
          <cell r="K56">
            <v>1350000</v>
          </cell>
          <cell r="L56">
            <v>101250000</v>
          </cell>
          <cell r="M56">
            <v>47250000</v>
          </cell>
          <cell r="N56">
            <v>9</v>
          </cell>
          <cell r="O56" t="str">
            <v>PP2300519918</v>
          </cell>
          <cell r="P56" t="str">
            <v>Bộ dụng cụ bơm bóng áp lực cao với áp lực tối đa 40 atm</v>
          </cell>
          <cell r="Q56">
            <v>180</v>
          </cell>
          <cell r="R56" t="str">
            <v>9.754.000 (Cam kết trong đơn dự thầu)</v>
          </cell>
          <cell r="S56">
            <v>210</v>
          </cell>
          <cell r="T56" t="str">
            <v>Trong vòng 24 giờ kể từ thời điểm đặt hàng của Bệnh viện</v>
          </cell>
          <cell r="U56" t="str">
            <v>Presto</v>
          </cell>
          <cell r="V56" t="str">
            <v>Bơm bóng nong mạch máu áp lực cao Presto™ Inflation Device / Presto™ Inflation Device</v>
          </cell>
          <cell r="W56" t="str">
            <v>N07.01.220.2110.279.0001;N07.01.220.4808.279.0001</v>
          </cell>
          <cell r="X56" t="str">
            <v>ID4030</v>
          </cell>
          <cell r="Y56" t="str">
            <v>Bộ dụng cụ bơm bóng áp lực cao:
_ Áp lực tối đa 40 atm.
_ Thể tích bơm tiêm 30ml.
_ Bơm bóng với cả áp suất thấp lẫn áp suất cao.
_ Dung tích ống lớn cho phép nhanh chóng dễ dàng giảm áp.</v>
          </cell>
          <cell r="Z56" t="str">
            <v>Forefront (Xiamen) Medical Devices Co.,LTD / Forefront Medical Technology (Jiangsu) Co., LTD</v>
          </cell>
          <cell r="AA56" t="str">
            <v>China</v>
          </cell>
          <cell r="AB56" t="str">
            <v>Bard Peripheral Vascular, INC.</v>
          </cell>
          <cell r="AC56" t="str">
            <v>USA</v>
          </cell>
          <cell r="AD56" t="str">
            <v>A</v>
          </cell>
          <cell r="AE56" t="str">
            <v>220001806/PCBA-HCM</v>
          </cell>
          <cell r="AF56" t="str">
            <v>05 cái / hộp</v>
          </cell>
          <cell r="AG56" t="str">
            <v>Cái</v>
          </cell>
          <cell r="AH56">
            <v>50</v>
          </cell>
          <cell r="AI56">
            <v>0</v>
          </cell>
          <cell r="AJ56" t="str">
            <v>vn0313499066</v>
          </cell>
          <cell r="AK56" t="str">
            <v>CÔNG TY TNHH DK MEDICAL</v>
          </cell>
          <cell r="AL56" t="str">
            <v>Đạt</v>
          </cell>
          <cell r="AM56"/>
          <cell r="AN56" t="str">
            <v>Tăng Thị Hiếu</v>
          </cell>
          <cell r="AO56" t="str">
            <v>Đạt</v>
          </cell>
          <cell r="AP56" t="str">
            <v>Đạt</v>
          </cell>
          <cell r="AQ56" t="str">
            <v>Đạt</v>
          </cell>
          <cell r="AR56">
            <v>0</v>
          </cell>
          <cell r="AS56" t="str">
            <v>Đạt</v>
          </cell>
          <cell r="AT56" t="str">
            <v>Đạt</v>
          </cell>
          <cell r="AU56" t="str">
            <v>Đạt</v>
          </cell>
          <cell r="AV56" t="str">
            <v>Đạt</v>
          </cell>
          <cell r="AW56" t="str">
            <v>Đạt</v>
          </cell>
          <cell r="AX56" t="str">
            <v>Đạt</v>
          </cell>
          <cell r="AY56" t="str">
            <v>Đạt</v>
          </cell>
          <cell r="AZ56">
            <v>0</v>
          </cell>
          <cell r="BA56" t="str">
            <v>Nguyễn Văn Tuyền</v>
          </cell>
          <cell r="BB56" t="str">
            <v>Đạt</v>
          </cell>
          <cell r="BC56">
            <v>0</v>
          </cell>
        </row>
        <row r="57">
          <cell r="C57" t="str">
            <v>PP2300519919</v>
          </cell>
          <cell r="D57" t="str">
            <v>Bộ dụng cụ lấy huyết khối trong lòng mạch máu các loại, các cỡ</v>
          </cell>
          <cell r="E57" t="str">
            <v>- Cấu trúc sợi bện đan xen, thiết kế trục stylet, đoạn đánh dấu cản quang ở đầu xa
 - Chiều dài trục: 140 cm
 - Chiều dài đầu tip: 6 mm
 - Lớp phủ ái nước Hydrophilic dài 40 cm
 - Kích cỡ: 6F
- Gồm: xylanh polycarponate 30 ml có khóa, dây nối có khóa 2 chiều, dụng cụ đẩy, màng lọc 70 µm.</v>
          </cell>
          <cell r="F57" t="str">
            <v>Hộp/ 1 cái</v>
          </cell>
          <cell r="G57" t="str">
            <v>Bộ</v>
          </cell>
          <cell r="H57">
            <v>50</v>
          </cell>
          <cell r="I57">
            <v>9900000</v>
          </cell>
          <cell r="J57">
            <v>495000000</v>
          </cell>
          <cell r="K57">
            <v>9900000</v>
          </cell>
          <cell r="L57">
            <v>742500000</v>
          </cell>
          <cell r="M57">
            <v>346500000</v>
          </cell>
          <cell r="N57">
            <v>9</v>
          </cell>
          <cell r="O57" t="str">
            <v>PP2300519919</v>
          </cell>
          <cell r="P57" t="str">
            <v>Bộ dụng cụ lấy huyết khối trong lòng mạch máu các loại, các cỡ</v>
          </cell>
          <cell r="Q57">
            <v>180</v>
          </cell>
          <cell r="R57">
            <v>613881000</v>
          </cell>
          <cell r="S57">
            <v>210</v>
          </cell>
          <cell r="T57" t="str">
            <v>Trong vòng 24 giờ kể từ thời điểm đặt hàng của Bệnh viện</v>
          </cell>
          <cell r="U57" t="str">
            <v>Ống thông hút huyết khối Thrombuster</v>
          </cell>
          <cell r="V57" t="str">
            <v>Ống thông hút huyết khối Thrombuster II, Ống thông hút huyết khối Thrombuster PRO</v>
          </cell>
          <cell r="W57" t="str">
            <v>N07.01.100.2685.232.0001;N07.01.100.2685.232.0002</v>
          </cell>
          <cell r="X57" t="str">
            <v>T2R6SA4W; T2R7SA4W;
TP-SL6PE; TP-SL7PE;
TP-GR6PE; TP-GR7PE</v>
          </cell>
          <cell r="Y57" t="str">
            <v>- Cấu trúc sợi bện đan xen, thiết kế trục stylet, đoạn đánh dấu cản quang ở đầu xa
 - Chiều dài trục: 140 cm
 - Chiều dài đầu tip: 2.5 mm
 - Lớp phủ ái nước Hydrophilic dài 30 cm
 - Kích cỡ: 6F
- Gồm: xylanh polycarponate 30 ml có khóa, dây nối có khóa 2 chiều, dụng cụ đẩy, màng lọc</v>
          </cell>
          <cell r="Z57" t="str">
            <v>Kaneka Corporation</v>
          </cell>
          <cell r="AA57" t="str">
            <v>Nhật Bản</v>
          </cell>
          <cell r="AB57" t="str">
            <v>Kaneka Corporation</v>
          </cell>
          <cell r="AC57" t="str">
            <v>Nhật Bản</v>
          </cell>
          <cell r="AD57" t="str">
            <v>D</v>
          </cell>
          <cell r="AE57" t="str">
            <v>18442NK/BYT-TB-CT ngày 02/8/2021, 19245NK/BYT-TB-CT ngày 26/12/2021</v>
          </cell>
          <cell r="AF57" t="str">
            <v>Hộp/1  bộ</v>
          </cell>
          <cell r="AG57" t="str">
            <v>bộ</v>
          </cell>
          <cell r="AH57">
            <v>50</v>
          </cell>
          <cell r="AI57">
            <v>0</v>
          </cell>
          <cell r="AJ57" t="str">
            <v>vn0303649788</v>
          </cell>
          <cell r="AK57" t="str">
            <v>CÔNG TY TNHH THƯƠNG MẠI - DỊCH VỤ VÀ SẢN XUẤT VIỆT TƯỜNG</v>
          </cell>
          <cell r="AL57" t="str">
            <v>Đạt</v>
          </cell>
          <cell r="AM57"/>
          <cell r="AN57" t="str">
            <v>Nguyễn Thị Sao Mai</v>
          </cell>
          <cell r="AO57" t="str">
            <v>Đạt</v>
          </cell>
          <cell r="AP57" t="str">
            <v>Đạt</v>
          </cell>
          <cell r="AQ57" t="str">
            <v>Đạt</v>
          </cell>
          <cell r="AR57">
            <v>0</v>
          </cell>
          <cell r="AS57" t="str">
            <v>Đạt</v>
          </cell>
          <cell r="AT57" t="str">
            <v>Không đạt</v>
          </cell>
          <cell r="AU57" t="str">
            <v>Đạt</v>
          </cell>
          <cell r="AV57" t="str">
            <v>Đạt</v>
          </cell>
          <cell r="AW57" t="str">
            <v>Đạt</v>
          </cell>
          <cell r="AX57" t="str">
            <v>Đạt</v>
          </cell>
          <cell r="AY57" t="str">
            <v>Không đạt</v>
          </cell>
          <cell r="AZ57" t="str">
            <v xml:space="preserve">E-HSDT:
 - Chiều dài đầu tip: 2.5 mm.
 - Lớp phủ ái nước Hydrophilic dài 30 cm.
E-HSMT:
- Chiều dài đầu tip: 6 mm
- Lớp phủ ái nước Hydrophilic dài 40 cm
Không đáp ứng yêu cầu HSMT
</v>
          </cell>
          <cell r="BA57" t="str">
            <v>Cao Dũng</v>
          </cell>
          <cell r="BB57" t="str">
            <v>Không đạt</v>
          </cell>
          <cell r="BC57" t="str">
            <v xml:space="preserve">E-HSDT:
 - Chiều dài đầu tip: 2.5 mm.
 - Lớp phủ ái nước Hydrophilic dài 30 cm.
E-HSMT:
- Chiều dài đầu tip: 6 mm
- Lớp phủ ái nước Hydrophilic dài 40 cm
Không đáp ứng yêu cầu HSMT
</v>
          </cell>
        </row>
        <row r="58">
          <cell r="C58" t="str">
            <v>PP2300519921</v>
          </cell>
          <cell r="D58" t="str">
            <v>Bộ kết nối 3 cổng</v>
          </cell>
          <cell r="E58" t="str">
            <v>-  Chất liệu PolyCarbonate.
 -  Đường kính trong 0.093" (2.36mm). 
 - Có luer xoay và đầu xoay đuổi khí. 
 - Chịu áp lực 200, 500  PSI.
 - Tiêu chuẩn chất lượng: ISO, CE (tiêu chuẩn châu âu)/FDA-Mỹ</v>
          </cell>
          <cell r="F58" t="str">
            <v>25 Cái/hộp</v>
          </cell>
          <cell r="G58" t="str">
            <v>Cái</v>
          </cell>
          <cell r="H58">
            <v>1500</v>
          </cell>
          <cell r="I58">
            <v>175000</v>
          </cell>
          <cell r="J58">
            <v>262500000</v>
          </cell>
          <cell r="K58">
            <v>5250000</v>
          </cell>
          <cell r="L58">
            <v>393750000</v>
          </cell>
          <cell r="M58">
            <v>183750000</v>
          </cell>
          <cell r="N58">
            <v>250</v>
          </cell>
          <cell r="O58" t="str">
            <v>PP2300519921</v>
          </cell>
          <cell r="P58" t="str">
            <v>Bộ kết nối 3 cổng</v>
          </cell>
          <cell r="Q58">
            <v>180</v>
          </cell>
          <cell r="R58">
            <v>253000000</v>
          </cell>
          <cell r="S58">
            <v>210</v>
          </cell>
          <cell r="T58" t="str">
            <v>Trong vòng 24 giờ kể từ thời điểm đặt hàng của Bệnh viện</v>
          </cell>
          <cell r="U58" t="str">
            <v>Nẹp dọc cột sống lưng TRAITANFIX</v>
          </cell>
          <cell r="V58" t="str">
            <v>Nẹp dọc cột sống lưng TRAITANFIX</v>
          </cell>
          <cell r="W58" t="str">
            <v>N07.06.040.4589.175.0006</v>
          </cell>
          <cell r="X58" t="str">
            <v xml:space="preserve"> 1095xxx 1080xxx</v>
          </cell>
          <cell r="Y58"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Ti6AL4V, ASTM F 136
- Có trợ cụ hỗ trợ tương thích.</v>
          </cell>
          <cell r="Z58" t="str">
            <v>ARTFX Medical LLC</v>
          </cell>
          <cell r="AA58" t="str">
            <v>Mỹ</v>
          </cell>
          <cell r="AB58" t="str">
            <v>ARTFX Medical LLC</v>
          </cell>
          <cell r="AC58" t="str">
            <v>Mỹ</v>
          </cell>
          <cell r="AD58" t="str">
            <v>D</v>
          </cell>
          <cell r="AE58" t="str">
            <v>18812NK/BYT-TB-CT
18868NK/BYT-TB-CT</v>
          </cell>
          <cell r="AF58" t="str">
            <v>Cái/ Gói</v>
          </cell>
          <cell r="AG58" t="str">
            <v>Cái</v>
          </cell>
          <cell r="AH58">
            <v>50</v>
          </cell>
          <cell r="AI58">
            <v>0</v>
          </cell>
          <cell r="AJ58" t="str">
            <v>vn0400101404</v>
          </cell>
          <cell r="AK58" t="str">
            <v>CÔNG TY CỔ PHẦN DƯỢC - THIẾT BỊ Y TẾ ĐÀ NẴNG</v>
          </cell>
          <cell r="AL58" t="str">
            <v>Đạt</v>
          </cell>
          <cell r="AM58"/>
          <cell r="AN58" t="str">
            <v>Phạm Thị Kim Hoàng</v>
          </cell>
          <cell r="AO58" t="str">
            <v>Đạt</v>
          </cell>
          <cell r="AP58" t="str">
            <v>Đạt</v>
          </cell>
          <cell r="AQ58" t="str">
            <v>Đạt</v>
          </cell>
          <cell r="AR58">
            <v>0</v>
          </cell>
          <cell r="AS58" t="str">
            <v>Đạt</v>
          </cell>
          <cell r="AT58" t="str">
            <v>Đạt</v>
          </cell>
          <cell r="AU58" t="str">
            <v>Đạt</v>
          </cell>
          <cell r="AV58" t="str">
            <v>Đạt</v>
          </cell>
          <cell r="AW58" t="str">
            <v>Đạt</v>
          </cell>
          <cell r="AX58" t="str">
            <v>Đạt</v>
          </cell>
          <cell r="AY58" t="str">
            <v>Đạt</v>
          </cell>
          <cell r="AZ58">
            <v>0</v>
          </cell>
          <cell r="BA58" t="str">
            <v>Hồ Thị Xuân Thu</v>
          </cell>
          <cell r="BB58" t="str">
            <v>Đạt</v>
          </cell>
          <cell r="BC58">
            <v>0</v>
          </cell>
        </row>
        <row r="59">
          <cell r="C59" t="str">
            <v>PP2300519921</v>
          </cell>
          <cell r="D59" t="str">
            <v>Bộ kết nối 3 cổng</v>
          </cell>
          <cell r="E59" t="str">
            <v>-  Chất liệu PolyCarbonate.
 -  Đường kính trong 0.093" (2.36mm). 
 - Có luer xoay và đầu xoay đuổi khí. 
 - Chịu áp lực 200, 500  PSI.
 - Tiêu chuẩn chất lượng: ISO, CE (tiêu chuẩn châu âu)/FDA-Mỹ</v>
          </cell>
          <cell r="F59" t="str">
            <v>25 Cái/hộp</v>
          </cell>
          <cell r="G59" t="str">
            <v>Cái</v>
          </cell>
          <cell r="H59">
            <v>1500</v>
          </cell>
          <cell r="I59">
            <v>175000</v>
          </cell>
          <cell r="J59">
            <v>262500000</v>
          </cell>
          <cell r="K59">
            <v>5250000</v>
          </cell>
          <cell r="L59">
            <v>393750000</v>
          </cell>
          <cell r="M59">
            <v>183750000</v>
          </cell>
          <cell r="N59">
            <v>250</v>
          </cell>
          <cell r="O59" t="str">
            <v>PP2300519921</v>
          </cell>
          <cell r="P59" t="str">
            <v>Bộ kết nối 3 cổng</v>
          </cell>
          <cell r="Q59">
            <v>180</v>
          </cell>
          <cell r="R59">
            <v>36254000</v>
          </cell>
          <cell r="S59">
            <v>210</v>
          </cell>
          <cell r="T59" t="str">
            <v>Trong vòng 24 giờ kể từ thời điểm đặt hàng của Bệnh viện</v>
          </cell>
          <cell r="U59" t="str">
            <v>Manifold 3 cổng</v>
          </cell>
          <cell r="V59" t="str">
            <v>Manifold 3 cổng</v>
          </cell>
          <cell r="W59" t="str">
            <v>Cam kết</v>
          </cell>
          <cell r="X59" t="str">
            <v>MDM301</v>
          </cell>
          <cell r="Y59" t="str">
            <v>-  Chất liệu PolyCarbonate.
 -  Đường kính trong 0.093" (2.36mm). 
 - Có luer xoay và đầu xoay đuổi khí. 
 - Chịu áp lực 200, 500  PSI.
 - Tiêu chuẩn chất lượng: ISO, CE (tiêu chuẩn châu âu)/FDA-Mỹ</v>
          </cell>
          <cell r="Z59" t="str">
            <v>Shenzhen Antmed Co.,Ltd.</v>
          </cell>
          <cell r="AA59" t="str">
            <v>Trung Quốc</v>
          </cell>
          <cell r="AB59" t="str">
            <v>Shenzhen Antmed Co.,Ltd.</v>
          </cell>
          <cell r="AC59" t="str">
            <v>Trung Quốc</v>
          </cell>
          <cell r="AD59" t="str">
            <v>B</v>
          </cell>
          <cell r="AE59" t="str">
            <v xml:space="preserve">Cam kết </v>
          </cell>
          <cell r="AF59" t="str">
            <v>100 cái/ thùng</v>
          </cell>
          <cell r="AG59" t="str">
            <v>Cái</v>
          </cell>
          <cell r="AH59">
            <v>1500</v>
          </cell>
          <cell r="AI59">
            <v>0</v>
          </cell>
          <cell r="AJ59" t="str">
            <v>vn0309902229</v>
          </cell>
          <cell r="AK59" t="str">
            <v>CÔNG TY CỔ PHẦN GIẢI PHÁP VÀ DỊCH VỤ HỢP LỰC</v>
          </cell>
          <cell r="AL59" t="str">
            <v>Đạt</v>
          </cell>
          <cell r="AM59"/>
          <cell r="AN59" t="str">
            <v xml:space="preserve">Đào Thị Nhung </v>
          </cell>
          <cell r="AO59" t="str">
            <v>Đạt</v>
          </cell>
          <cell r="AP59" t="str">
            <v>Đạt</v>
          </cell>
          <cell r="AQ59" t="str">
            <v>Đạt</v>
          </cell>
          <cell r="AR59">
            <v>0</v>
          </cell>
          <cell r="AS59" t="str">
            <v>Đạt</v>
          </cell>
          <cell r="AT59" t="str">
            <v>Đạt</v>
          </cell>
          <cell r="AU59" t="str">
            <v>Đạt</v>
          </cell>
          <cell r="AV59" t="str">
            <v>Đạt</v>
          </cell>
          <cell r="AW59" t="str">
            <v>Đạt</v>
          </cell>
          <cell r="AX59" t="str">
            <v>Đạt</v>
          </cell>
          <cell r="AY59" t="str">
            <v>Đạt</v>
          </cell>
          <cell r="AZ59">
            <v>0</v>
          </cell>
          <cell r="BA59" t="str">
            <v>Nguyễn Văn Tuyền</v>
          </cell>
          <cell r="BB59" t="str">
            <v>Đạt</v>
          </cell>
          <cell r="BC59">
            <v>0</v>
          </cell>
        </row>
        <row r="60">
          <cell r="C60" t="str">
            <v>PP2300519921</v>
          </cell>
          <cell r="D60" t="str">
            <v>Bộ kết nối 3 cổng</v>
          </cell>
          <cell r="E60" t="str">
            <v>-  Chất liệu PolyCarbonate.
 -  Đường kính trong 0.093" (2.36mm). 
 - Có luer xoay và đầu xoay đuổi khí. 
 - Chịu áp lực 200, 500  PSI.
 - Tiêu chuẩn chất lượng: ISO, CE (tiêu chuẩn châu âu)/FDA-Mỹ</v>
          </cell>
          <cell r="F60" t="str">
            <v>25 Cái/hộp</v>
          </cell>
          <cell r="G60" t="str">
            <v>Cái</v>
          </cell>
          <cell r="H60">
            <v>1500</v>
          </cell>
          <cell r="I60">
            <v>175000</v>
          </cell>
          <cell r="J60">
            <v>262500000</v>
          </cell>
          <cell r="K60">
            <v>5250000</v>
          </cell>
          <cell r="L60">
            <v>393750000</v>
          </cell>
          <cell r="M60">
            <v>183750000</v>
          </cell>
          <cell r="N60">
            <v>250</v>
          </cell>
          <cell r="O60" t="str">
            <v>PP2300519921</v>
          </cell>
          <cell r="P60" t="str">
            <v>Bộ kết nối 3 cổng</v>
          </cell>
          <cell r="Q60">
            <v>180</v>
          </cell>
          <cell r="R60">
            <v>231000000</v>
          </cell>
          <cell r="S60">
            <v>211</v>
          </cell>
          <cell r="T60" t="str">
            <v>Giao hàng trong vòng 24h kể từ thời điểm gửi đơn đặt hàng của Bệnh viện</v>
          </cell>
          <cell r="U60" t="str">
            <v>Bộ phân phối dùng trong can thiệp tim mạch HERA (3 cổng, áp suất 600 psi)</v>
          </cell>
          <cell r="V60" t="str">
            <v>Bộ phân phối dùng trong can thiệp tim mạch HERA (3 cổng, áp suất 600 psi)</v>
          </cell>
          <cell r="W60" t="str">
            <v>MDF-60WF3BTB</v>
          </cell>
          <cell r="X60">
            <v>9018</v>
          </cell>
          <cell r="Y60" t="str">
            <v>Chất liệu polycarbonate dễ quan sát dòng chảy.
Đường kính trong: 0,087” – 0,114” (2,2mm – 2,9 mm)
Đầu nối luer tương thích cổng đực/cái, cổng xoay ON / OFF
Chịu được áp lực tới 600 psi, 3 cổng.
Tiêu chuẩn ISO 13485:2016,  ISO 9001:2015, ISO 14001:2015, GMP FDA</v>
          </cell>
          <cell r="Z60" t="str">
            <v>Công ty Cổ Phần Nhà máy Trang thiết bị Y tế USM Healthcare</v>
          </cell>
          <cell r="AA60" t="str">
            <v>Việt Nam</v>
          </cell>
          <cell r="AB60" t="str">
            <v>Việt Nam</v>
          </cell>
          <cell r="AC60" t="str">
            <v>Việt Nam</v>
          </cell>
          <cell r="AD60" t="str">
            <v>B</v>
          </cell>
          <cell r="AE60" t="str">
            <v>230000585/PCBB-HCM ngày 23/03/2023</v>
          </cell>
          <cell r="AF60" t="str">
            <v>1 cái/túi</v>
          </cell>
          <cell r="AG60" t="str">
            <v>Cái</v>
          </cell>
          <cell r="AH60">
            <v>1500</v>
          </cell>
          <cell r="AI60">
            <v>0</v>
          </cell>
          <cell r="AJ60" t="str">
            <v>vn0312041033</v>
          </cell>
          <cell r="AK60" t="str">
            <v>CÔNG TY CỔ PHẦN NHÀ MÁY TRANG THIẾT BỊ Y TẾ USM HEALTHCARE</v>
          </cell>
          <cell r="AL60" t="str">
            <v>Đạt</v>
          </cell>
          <cell r="AM60"/>
          <cell r="AN60" t="str">
            <v>Nguyễn Thị Phương Hoa</v>
          </cell>
          <cell r="AO60">
            <v>0</v>
          </cell>
          <cell r="AP60">
            <v>0</v>
          </cell>
          <cell r="AQ60">
            <v>0</v>
          </cell>
          <cell r="AR60">
            <v>0</v>
          </cell>
          <cell r="AS60">
            <v>0</v>
          </cell>
          <cell r="AT60" t="str">
            <v>Không Đạt</v>
          </cell>
          <cell r="AU60">
            <v>0</v>
          </cell>
          <cell r="AV60">
            <v>0</v>
          </cell>
          <cell r="AW60">
            <v>0</v>
          </cell>
          <cell r="AX60">
            <v>0</v>
          </cell>
          <cell r="AY60" t="str">
            <v>Không đạt</v>
          </cell>
          <cell r="AZ60" t="str">
            <v xml:space="preserve">Sai thông số áp lực tối đa. HSMT : Áp lực 200, 500 psi, 
HSĐXKT: Áp lực 600psi, </v>
          </cell>
          <cell r="BA60" t="str">
            <v>Nguyễn Bảo Thắng</v>
          </cell>
          <cell r="BB60" t="str">
            <v>Không đạt</v>
          </cell>
          <cell r="BC60" t="str">
            <v xml:space="preserve">Sai thông số áp lực tối đa. HSMT : Áp lực 200, 500 psi, 
HSĐXKT: Áp lực 600psi, </v>
          </cell>
        </row>
        <row r="61">
          <cell r="C61" t="str">
            <v>PP2300519921</v>
          </cell>
          <cell r="D61" t="str">
            <v>Bộ kết nối 3 cổng</v>
          </cell>
          <cell r="E61" t="str">
            <v>-  Chất liệu PolyCarbonate.
 -  Đường kính trong 0.093" (2.36mm). 
 - Có luer xoay và đầu xoay đuổi khí. 
 - Chịu áp lực 200, 500  PSI.
 - Tiêu chuẩn chất lượng: ISO, CE (tiêu chuẩn châu âu)/FDA-Mỹ</v>
          </cell>
          <cell r="F61" t="str">
            <v>25 Cái/hộp</v>
          </cell>
          <cell r="G61" t="str">
            <v>Cái</v>
          </cell>
          <cell r="H61">
            <v>1500</v>
          </cell>
          <cell r="I61">
            <v>175000</v>
          </cell>
          <cell r="J61">
            <v>262500000</v>
          </cell>
          <cell r="K61">
            <v>5250000</v>
          </cell>
          <cell r="L61">
            <v>393750000</v>
          </cell>
          <cell r="M61">
            <v>183750000</v>
          </cell>
          <cell r="N61">
            <v>250</v>
          </cell>
          <cell r="O61" t="str">
            <v>PP2300519921</v>
          </cell>
          <cell r="P61" t="str">
            <v>Bộ kết nối 3 cổng</v>
          </cell>
          <cell r="Q61">
            <v>180</v>
          </cell>
          <cell r="R61">
            <v>125558400</v>
          </cell>
          <cell r="S61">
            <v>210</v>
          </cell>
          <cell r="T61" t="str">
            <v>Giao hàng trong vòng 24h kể từ thời điểm gửi đơn đặt hàng của Bệnh viện</v>
          </cell>
          <cell r="U61" t="str">
            <v>Merit Manifold</v>
          </cell>
          <cell r="V61" t="str">
            <v>Merit Manifold</v>
          </cell>
          <cell r="W61" t="str">
            <v>N04.03.100.3082.175.0001</v>
          </cell>
          <cell r="X61" t="str">
            <v>503LHF-R, 502HF-R, 502LHWF-R</v>
          </cell>
          <cell r="Y61" t="str">
            <v>Manifold 3 cổng
-Chất liệu PolyCarbonate. 
- Đường kính trong 0.093" (2.36mm)
- Có luer xoay và đầu xoay đuổi khí
- Có các loại 2,3,4  cổng phù hợp với các mục đích sử dụng khác nhau.
- Chịu áp lực 200, 500  PSI (tùy mã sản phẩm)</v>
          </cell>
          <cell r="Z61" t="str">
            <v>Merit Medical Systems, Inc - Mỹ</v>
          </cell>
          <cell r="AA61" t="str">
            <v>Mỹ</v>
          </cell>
          <cell r="AB61" t="str">
            <v>Merit Medical Systems, Inc - Mỹ</v>
          </cell>
          <cell r="AC61" t="str">
            <v>Mỹ</v>
          </cell>
          <cell r="AD61" t="str">
            <v>B</v>
          </cell>
          <cell r="AE61" t="str">
            <v>Phiếu tiếp nhận loại B số 220000373/PCBB-BYT</v>
          </cell>
          <cell r="AF61" t="str">
            <v>25 Cái/ hộp</v>
          </cell>
          <cell r="AG61" t="str">
            <v>Cái</v>
          </cell>
          <cell r="AH61">
            <v>1500</v>
          </cell>
          <cell r="AI61">
            <v>0</v>
          </cell>
          <cell r="AJ61" t="str">
            <v>vn0313130367</v>
          </cell>
          <cell r="AK61" t="str">
            <v>CÔNG TY TNHH IDS MEDICAL SYSTEMS VIỆT NAM</v>
          </cell>
          <cell r="AL61" t="str">
            <v>Đạt</v>
          </cell>
          <cell r="AM61"/>
          <cell r="AN61" t="str">
            <v>Trần Thị Kiều Diễm</v>
          </cell>
          <cell r="AO61" t="str">
            <v>Đạt</v>
          </cell>
          <cell r="AP61" t="str">
            <v>Đạt</v>
          </cell>
          <cell r="AQ61" t="str">
            <v>Đạt</v>
          </cell>
          <cell r="AR61">
            <v>0</v>
          </cell>
          <cell r="AS61" t="str">
            <v>Đạt</v>
          </cell>
          <cell r="AT61" t="str">
            <v>Đạt</v>
          </cell>
          <cell r="AU61" t="str">
            <v>Đạt</v>
          </cell>
          <cell r="AV61" t="str">
            <v>Đạt</v>
          </cell>
          <cell r="AW61" t="str">
            <v>Đạt</v>
          </cell>
          <cell r="AX61" t="str">
            <v>Đạt</v>
          </cell>
          <cell r="AY61" t="str">
            <v>Đạt</v>
          </cell>
          <cell r="AZ61">
            <v>0</v>
          </cell>
          <cell r="BA61" t="str">
            <v>Nguyễn Thị Huệ</v>
          </cell>
          <cell r="BB61" t="str">
            <v>Đạt</v>
          </cell>
          <cell r="BC61">
            <v>0</v>
          </cell>
        </row>
        <row r="62">
          <cell r="C62" t="str">
            <v>PP2300519923</v>
          </cell>
          <cell r="D62" t="str">
            <v>Bộ hút huyết khối động mạch vành</v>
          </cell>
          <cell r="E62" t="str">
            <v xml:space="preserve">- Chiều dài hữu dụng: 140cm.
- Có 2 RO marker đầu típ giúp định vị tốt
- Cấu trúc đầu ống hút mềm mại kèm lớp bôi trơn durable Hydrophilic
 - Bao gồm: 
+ 1 catheter hút huyết khối ; 
+ 1-&gt;2 ống tiêm hút  
+ 1-&gt;2 giỏ lọc;
+ 1 dây nối van khóa vòi 1 hướng. </v>
          </cell>
          <cell r="F62" t="str">
            <v>Hộp/ 1 cái</v>
          </cell>
          <cell r="G62" t="str">
            <v>Cái</v>
          </cell>
          <cell r="H62">
            <v>30</v>
          </cell>
          <cell r="I62">
            <v>8100000</v>
          </cell>
          <cell r="J62">
            <v>243000000</v>
          </cell>
          <cell r="K62">
            <v>4860000</v>
          </cell>
          <cell r="L62">
            <v>364500000</v>
          </cell>
          <cell r="M62">
            <v>170100000</v>
          </cell>
          <cell r="N62">
            <v>5</v>
          </cell>
          <cell r="O62" t="str">
            <v>PP2300519923</v>
          </cell>
          <cell r="P62" t="str">
            <v>Bộ hút huyết khối động mạch vành</v>
          </cell>
          <cell r="Q62">
            <v>180</v>
          </cell>
          <cell r="R62">
            <v>169680000</v>
          </cell>
          <cell r="S62">
            <v>210</v>
          </cell>
          <cell r="T62">
            <v>0</v>
          </cell>
          <cell r="U62" t="str">
            <v>Bộ hút huyết khối mạch vành iVascular Capturer</v>
          </cell>
          <cell r="V62" t="str">
            <v>Bộ hút huyết khối mạch vành iVascular Capturer</v>
          </cell>
          <cell r="W62" t="str">
            <v>N07.01.100.2839.269.0001;
N07.01.100.2839.269.0002</v>
          </cell>
          <cell r="X62" t="str">
            <v>DETR14145601; DETR14145701</v>
          </cell>
          <cell r="Y62" t="str">
            <v>- Chiều dài hữu dụng: 140cm.
- Có 2 RO marker đầu típ giúp định vị tốt
- Cấu trúc đầu ống hút mềm mại kèm lớp bôi trơn durable Hydrophilic
 - Bao gồm: 
+ 1 catheter hút huyết khối ; 
+ 2 ống tiêm hút  
+ 2 giỏ lọc;
+ 1 dây nối van khóa vòi 1 hướng.</v>
          </cell>
          <cell r="Z62" t="str">
            <v>Life Vascular Devices Biotech, S.L.</v>
          </cell>
          <cell r="AA62" t="str">
            <v>Tây Ban Nha</v>
          </cell>
          <cell r="AB62" t="str">
            <v>Life Vascular Devices Biotech, S.L.</v>
          </cell>
          <cell r="AC62" t="str">
            <v>Tây Ban Nha</v>
          </cell>
          <cell r="AD62" t="str">
            <v>Loại D</v>
          </cell>
          <cell r="AE62" t="str">
            <v>2300304ĐKLH/BYT-TB-CT ngày 18/04/2023</v>
          </cell>
          <cell r="AF62" t="str">
            <v>Hộp/ 1 cái</v>
          </cell>
          <cell r="AG62" t="str">
            <v>Cái</v>
          </cell>
          <cell r="AH62">
            <v>30</v>
          </cell>
          <cell r="AI62">
            <v>0</v>
          </cell>
          <cell r="AJ62" t="str">
            <v>vn0314406882</v>
          </cell>
          <cell r="AK62" t="str">
            <v>CÔNG TY CỔ PHẦN VẬT TƯ Y TẾ BẢO TÂM</v>
          </cell>
          <cell r="AL62" t="str">
            <v>Đạt</v>
          </cell>
          <cell r="AM62"/>
          <cell r="AN62" t="str">
            <v>Phan Thị Lường</v>
          </cell>
          <cell r="AO62" t="str">
            <v>Đạt</v>
          </cell>
          <cell r="AP62" t="str">
            <v>Đạt</v>
          </cell>
          <cell r="AQ62" t="str">
            <v>Đạt</v>
          </cell>
          <cell r="AR62">
            <v>0</v>
          </cell>
          <cell r="AS62" t="str">
            <v>Đạt</v>
          </cell>
          <cell r="AT62" t="str">
            <v>Đạt</v>
          </cell>
          <cell r="AU62" t="str">
            <v>Đạt</v>
          </cell>
          <cell r="AV62" t="str">
            <v>Đạt</v>
          </cell>
          <cell r="AW62" t="str">
            <v>Đạt</v>
          </cell>
          <cell r="AX62" t="str">
            <v>Đạt</v>
          </cell>
          <cell r="AY62" t="str">
            <v>Đạt</v>
          </cell>
          <cell r="AZ62">
            <v>0</v>
          </cell>
          <cell r="BA62" t="str">
            <v>Trần Thị Huyền Trân</v>
          </cell>
          <cell r="BB62" t="str">
            <v>Đạt</v>
          </cell>
          <cell r="BC62">
            <v>0</v>
          </cell>
        </row>
        <row r="63">
          <cell r="C63" t="str">
            <v>PP2300519924</v>
          </cell>
          <cell r="D63" t="str">
            <v>Bộ hút huyết khối mạch vành kèm dây cứng</v>
          </cell>
          <cell r="E63" t="str">
            <v xml:space="preserve">- Dùng được cho hệ thống mạch chính và mạch ngoại biên. 
- Đường kính trong lòng loại 6F và 7F lần lượt là 0.041", 0.053"
-  Loại 6F/7F thích hợp với catheter dẫn đường 
 - Chiều dài 145cm. Lớp phủ Hydrophilic 
 - Dây thăm dò cứng dài 126.5 cm
 - Bao gồm: 
+ 1 catheter hút huyết khối ; 
+ 1 dây thăm dò cứng; 
+ 1-&gt;2 ống tiêm hút 60ml; 
+ 1-&gt;2  giỏ lọc;
+ 1 dây nối van khóa vòi 1 hướng. </v>
          </cell>
          <cell r="F63" t="str">
            <v>1 Bộ/ Hộp</v>
          </cell>
          <cell r="G63" t="str">
            <v xml:space="preserve"> Bộ</v>
          </cell>
          <cell r="H63">
            <v>20</v>
          </cell>
          <cell r="I63">
            <v>7600000</v>
          </cell>
          <cell r="J63">
            <v>152000000</v>
          </cell>
          <cell r="K63">
            <v>3040000</v>
          </cell>
          <cell r="L63">
            <v>228000000</v>
          </cell>
          <cell r="M63">
            <v>106400000</v>
          </cell>
          <cell r="N63">
            <v>4</v>
          </cell>
          <cell r="O63" t="str">
            <v>PP2300519924</v>
          </cell>
          <cell r="P63" t="str">
            <v>Bộ hút huyết khối mạch vành kèm dây cứng</v>
          </cell>
          <cell r="Q63">
            <v>180</v>
          </cell>
          <cell r="R63">
            <v>41160000</v>
          </cell>
          <cell r="S63">
            <v>210</v>
          </cell>
          <cell r="T63" t="str">
            <v xml:space="preserve"> Bộ</v>
          </cell>
          <cell r="U63">
            <v>20</v>
          </cell>
          <cell r="V63">
            <v>0</v>
          </cell>
          <cell r="W63" t="str">
            <v>vn0103672941</v>
          </cell>
          <cell r="X63" t="str">
            <v>Công ty cổ phần trang thiết bị y tế Đại Dương</v>
          </cell>
          <cell r="Y63" t="str">
            <v xml:space="preserve">- Dùng được cho hệ thống mạch chính và mạch ngoại biên. 
- Đường kính trong lòng loại 6F và 7F lần lượt là 0.071", 0.081"
-  Loại 6F/7F thích hợp với catheter dẫn đường 
 - Chiều dài 145cm. Lớp phủ Hydrophilic 
 - Dây thăm dò cứng dài 126.5 cm
 - Bao gồm: 
+ 1 catheter hút huyết khối 
+ 1 dây thăm dò cứng; 
+ 1 ống tiêm hút 60ml; 
+ 2  giỏ lọc;
+ 1 dây nối van khóa vòi 2 chiều. </v>
          </cell>
          <cell r="Z63" t="str">
            <v>Arthesys</v>
          </cell>
          <cell r="AA63" t="str">
            <v>Pháp</v>
          </cell>
          <cell r="AB63" t="str">
            <v>Arthesys</v>
          </cell>
          <cell r="AC63" t="str">
            <v>Pháp</v>
          </cell>
          <cell r="AD63" t="str">
            <v>D</v>
          </cell>
          <cell r="AE63" t="str">
            <v>GPNK: số 17122NK/BYT-TB-CT ngày 21/12/2020</v>
          </cell>
          <cell r="AF63" t="str">
            <v>1 bộ/ hộp</v>
          </cell>
          <cell r="AG63" t="str">
            <v xml:space="preserve"> Bộ</v>
          </cell>
          <cell r="AH63">
            <v>20</v>
          </cell>
          <cell r="AI63">
            <v>0</v>
          </cell>
          <cell r="AJ63" t="str">
            <v>vn0103672941</v>
          </cell>
          <cell r="AK63" t="str">
            <v>CÔNG TY CỔ PHẦN TRANG THIẾT BỊ Y TẾ ĐẠI DƯƠNG</v>
          </cell>
          <cell r="AL63" t="str">
            <v>Đạt</v>
          </cell>
          <cell r="AM63"/>
          <cell r="AN63" t="str">
            <v>Trần Thị Kiều Diễm</v>
          </cell>
          <cell r="AO63" t="str">
            <v>Đạt</v>
          </cell>
          <cell r="AP63" t="str">
            <v>Đạt</v>
          </cell>
          <cell r="AQ63" t="str">
            <v>Đạt</v>
          </cell>
          <cell r="AR63">
            <v>0</v>
          </cell>
          <cell r="AS63" t="str">
            <v>Đạt</v>
          </cell>
          <cell r="AT63" t="str">
            <v>Không đạt</v>
          </cell>
          <cell r="AU63" t="str">
            <v>Đạt</v>
          </cell>
          <cell r="AV63" t="str">
            <v>Đạt</v>
          </cell>
          <cell r="AW63" t="str">
            <v>Đạt</v>
          </cell>
          <cell r="AX63" t="str">
            <v>Đạt</v>
          </cell>
          <cell r="AY63" t="str">
            <v>Không đạt</v>
          </cell>
          <cell r="AZ63" t="str">
            <v xml:space="preserve">HSMT "Đường kính trong lòng loại 6F và 7F lần lượt là 0.041", 0.053"
HSDT " Đường kính trong lòng loại 6F và 7F lần lượt là 0.071", 0.081"
Không đáp ứng HSMT.
</v>
          </cell>
          <cell r="BA63" t="str">
            <v>Lê Thị Mơ</v>
          </cell>
          <cell r="BB63" t="str">
            <v>Không đạt</v>
          </cell>
          <cell r="BC63" t="str">
            <v xml:space="preserve">HSMT "Đường kính trong lòng loại 6F và 7F lần lượt là 0.041", 0.053"
HSDT " Đường kính trong lòng loại 6F và 7F lần lượt là 0.071", 0.081"
Không đáp ứng HSMT.
</v>
          </cell>
        </row>
        <row r="64">
          <cell r="C64" t="str">
            <v>PP2300519924</v>
          </cell>
          <cell r="D64" t="str">
            <v>Bộ hút huyết khối mạch vành kèm dây cứng</v>
          </cell>
          <cell r="E64" t="str">
            <v xml:space="preserve">- Dùng được cho hệ thống mạch chính và mạch ngoại biên. 
- Đường kính trong lòng loại 6F và 7F lần lượt là 0.041", 0.053"
-  Loại 6F/7F thích hợp với catheter dẫn đường 
 - Chiều dài 145cm. Lớp phủ Hydrophilic 
 - Dây thăm dò cứng dài 126.5 cm
 - Bao gồm: 
+ 1 catheter hút huyết khối ; 
+ 1 dây thăm dò cứng; 
+ 1-&gt;2 ống tiêm hút 60ml; 
+ 1-&gt;2  giỏ lọc;
+ 1 dây nối van khóa vòi 1 hướng. </v>
          </cell>
          <cell r="F64" t="str">
            <v>1 Bộ/ Hộp</v>
          </cell>
          <cell r="G64" t="str">
            <v xml:space="preserve"> Bộ</v>
          </cell>
          <cell r="H64">
            <v>20</v>
          </cell>
          <cell r="I64">
            <v>7600000</v>
          </cell>
          <cell r="J64">
            <v>152000000</v>
          </cell>
          <cell r="K64">
            <v>3040000</v>
          </cell>
          <cell r="L64">
            <v>228000000</v>
          </cell>
          <cell r="M64">
            <v>106400000</v>
          </cell>
          <cell r="N64">
            <v>4</v>
          </cell>
          <cell r="O64" t="str">
            <v>PP2300519924</v>
          </cell>
          <cell r="P64" t="str">
            <v>Bộ hút huyết khối mạch vành kèm dây cứng</v>
          </cell>
          <cell r="Q64">
            <v>180</v>
          </cell>
          <cell r="R64">
            <v>145808600</v>
          </cell>
          <cell r="S64">
            <v>210</v>
          </cell>
          <cell r="T64" t="str">
            <v>Trong vòng 24h kể 
từ thời điểm đặt 
hàng của bệnh viện</v>
          </cell>
          <cell r="U64" t="str">
            <v>XTRAC EC</v>
          </cell>
          <cell r="V64" t="str">
            <v>XTRAC EC</v>
          </cell>
          <cell r="W64" t="str">
            <v>N07.01.100.3868.274.0001</v>
          </cell>
          <cell r="X64" t="str">
            <v>04030271; 04030272</v>
          </cell>
          <cell r="Y64" t="str">
            <v xml:space="preserve">- Dùng được cho hệ thống mạch chính và mạch ngoại biên. 
- Đường kính trong lòng loại 6F và 7F lần lượt là 0.041", 0.053"
-  Loại 6F/7F thích hợp với catheter dẫn đường 
 - Chiều dài 145cm. Lớp phủ Hydrophilic 
 - Dây thăm dò cứng dài 126.5 cm
 - Bao gồm: 
+ 1 catheter hút huyết khối ; 
+ 1 dây thăm dò cứng; 
+ 1 ống tiêm hút 60ml; 
+ 1-&gt;2  giỏ lọc;
+ 1 dây nối van khóa vòi 1 hướng. </v>
          </cell>
          <cell r="Z64" t="str">
            <v>SIS Medical AG</v>
          </cell>
          <cell r="AA64" t="str">
            <v>Thụy Sĩ</v>
          </cell>
          <cell r="AB64" t="str">
            <v>SIS Medical AG</v>
          </cell>
          <cell r="AC64" t="str">
            <v>Thụy Sĩ</v>
          </cell>
          <cell r="AD64" t="str">
            <v>D</v>
          </cell>
          <cell r="AE64" t="str">
            <v>4380NK/BYT-TB-CT, ngày 28/02/2018</v>
          </cell>
          <cell r="AF64" t="str">
            <v>1 Bộ/Hộp</v>
          </cell>
          <cell r="AG64" t="str">
            <v>Bộ</v>
          </cell>
          <cell r="AH64">
            <v>20</v>
          </cell>
          <cell r="AI64" t="str">
            <v>-</v>
          </cell>
          <cell r="AJ64" t="str">
            <v>vn0310471834</v>
          </cell>
          <cell r="AK64" t="str">
            <v>CÔNG TY CỔ PHẦN TRANG THIẾT BỊ Y TẾ ĐỨC TÍN</v>
          </cell>
          <cell r="AL64" t="str">
            <v>Đạt</v>
          </cell>
          <cell r="AM64"/>
          <cell r="AN64" t="str">
            <v>Phan Thị Lường</v>
          </cell>
          <cell r="AO64" t="str">
            <v>Đạt</v>
          </cell>
          <cell r="AP64" t="str">
            <v>Đạt</v>
          </cell>
          <cell r="AQ64" t="str">
            <v>Đạt</v>
          </cell>
          <cell r="AR64">
            <v>0</v>
          </cell>
          <cell r="AS64" t="str">
            <v>Đạt</v>
          </cell>
          <cell r="AT64" t="str">
            <v>Đạt</v>
          </cell>
          <cell r="AU64" t="str">
            <v>Đạt</v>
          </cell>
          <cell r="AV64" t="str">
            <v>Đạt</v>
          </cell>
          <cell r="AW64" t="str">
            <v>Đạt</v>
          </cell>
          <cell r="AX64" t="str">
            <v>Đạt</v>
          </cell>
          <cell r="AY64" t="str">
            <v>Đạt</v>
          </cell>
          <cell r="AZ64">
            <v>0</v>
          </cell>
          <cell r="BA64" t="str">
            <v>Hoàng Thị Thủy</v>
          </cell>
          <cell r="BB64" t="str">
            <v>Đạt</v>
          </cell>
          <cell r="BC64">
            <v>0</v>
          </cell>
        </row>
        <row r="65">
          <cell r="C65" t="str">
            <v>PP2300519925</v>
          </cell>
          <cell r="D65" t="str">
            <v>Bộ máy tạo nhịp 1 buồng đáp ứng nhịp, tương thích MRI</v>
          </cell>
          <cell r="E65" t="str">
            <v>- Bộ máy tạo nhịp 1 buồng thay đổi nhịp
 - Thể tích ≤ 10 cm3
 - Dây điện cực
 - Kim chọc 6F
 - Tương thích cộng hưởng từ</v>
          </cell>
          <cell r="F65">
            <v>0</v>
          </cell>
          <cell r="G65" t="str">
            <v>Bộ</v>
          </cell>
          <cell r="H65">
            <v>25</v>
          </cell>
          <cell r="I65">
            <v>79500000</v>
          </cell>
          <cell r="J65">
            <v>1987500000</v>
          </cell>
          <cell r="K65">
            <v>39750000</v>
          </cell>
          <cell r="L65">
            <v>2981250000</v>
          </cell>
          <cell r="M65">
            <v>1391250000</v>
          </cell>
          <cell r="N65">
            <v>5</v>
          </cell>
          <cell r="O65" t="str">
            <v>PP2300519925</v>
          </cell>
          <cell r="P65" t="str">
            <v>Bộ máy tạo nhịp 1 buồng đáp ứng nhịp, tương thích MRI</v>
          </cell>
          <cell r="Q65">
            <v>180</v>
          </cell>
          <cell r="R65">
            <v>414885000</v>
          </cell>
          <cell r="S65">
            <v>210</v>
          </cell>
          <cell r="T65" t="str">
            <v>Trong vòng 24 giờ kể từ thời điểm đặt hàng của Bệnh viện</v>
          </cell>
          <cell r="U65" t="str">
            <v>Endurity MRI PM1172</v>
          </cell>
          <cell r="V65" t="str">
            <v>Bộ máy tạo nhịp 1 buồng có đáp ứng tương thích MRI, Endurity MRI</v>
          </cell>
          <cell r="W65" t="str">
            <v>N07.01.401.3937.175.0012</v>
          </cell>
          <cell r="X65" t="str">
            <v>PM1172</v>
          </cell>
          <cell r="Y65" t="str">
            <v>- Bộ máy tạo nhịp 1 buồng thay đổi nhịp
- Cho phép chụp MRI 3 Tesla toàn thân không có vùng giới hạn.
- Có thể chụp MRI ngay sau khi cấy máy.
- Hệ thống tạo nhịp AutoCapture cho phép đáp ứng tối đa với ngưỡng tạo nhịp với khả năng xác nhận dẫn tạo nhịp theo từng xung Beat-by-Beat. Hệ thống tạo nhịp AutoCapture tự động phát xung dự phòng 5V khi phát hiện mất dẫn, có thể lập trình cả đơn cực hoặc lưỡng cực.
- Lưu điện tâm đồ bên trong buồng tim lên đến 14 phút
- Dây điện cực tương thích MRI toàn thân 
- Kim chọc 6F
- Trọng lượng 19g, thể tích 9.7 cc</v>
          </cell>
          <cell r="Z65" t="str">
            <v>St. Jude Medical Cardiac Rhythm Management Division</v>
          </cell>
          <cell r="AA65" t="str">
            <v>Mỹ</v>
          </cell>
          <cell r="AB65" t="str">
            <v>St. Jude Medical Cardiac Rhythm Management Division</v>
          </cell>
          <cell r="AC65" t="str">
            <v>Mỹ</v>
          </cell>
          <cell r="AD65" t="str">
            <v>D</v>
          </cell>
          <cell r="AE65" t="str">
            <v>Giấy phép lưu hành số: 2200248ĐKLH/BYT-TB-CT, ngày 19/12/2022</v>
          </cell>
          <cell r="AF65" t="str">
            <v>Hộp/ 1 cái (cho từng bộ phận: Máy, dây điện cực và kim chọc)</v>
          </cell>
          <cell r="AG65" t="str">
            <v>Bộ</v>
          </cell>
          <cell r="AH65">
            <v>25</v>
          </cell>
          <cell r="AI65">
            <v>0</v>
          </cell>
          <cell r="AJ65" t="str">
            <v>vn0312146808</v>
          </cell>
          <cell r="AK65" t="str">
            <v>CÔNG TY TNHH THIẾT BỊ Y TẾ KHẢI VINH</v>
          </cell>
          <cell r="AL65" t="str">
            <v>Đạt</v>
          </cell>
          <cell r="AM65"/>
          <cell r="AN65" t="str">
            <v>Trương Thị Mỹ Quý</v>
          </cell>
          <cell r="AO65" t="str">
            <v>Đạt</v>
          </cell>
          <cell r="AP65" t="str">
            <v>Đạt</v>
          </cell>
          <cell r="AQ65" t="str">
            <v>Đạt</v>
          </cell>
          <cell r="AR65">
            <v>0</v>
          </cell>
          <cell r="AS65" t="str">
            <v>Đạt</v>
          </cell>
          <cell r="AT65" t="str">
            <v>Đạt</v>
          </cell>
          <cell r="AU65" t="str">
            <v>Đạt</v>
          </cell>
          <cell r="AV65" t="str">
            <v>Đạt</v>
          </cell>
          <cell r="AW65" t="str">
            <v>Đạt</v>
          </cell>
          <cell r="AX65" t="str">
            <v>Đạt</v>
          </cell>
          <cell r="AY65" t="str">
            <v>Đạt</v>
          </cell>
          <cell r="AZ65">
            <v>0</v>
          </cell>
          <cell r="BA65" t="str">
            <v>Phan Thị Hoa</v>
          </cell>
          <cell r="BB65" t="str">
            <v>Đạt</v>
          </cell>
          <cell r="BC65">
            <v>0</v>
          </cell>
        </row>
        <row r="66">
          <cell r="C66" t="str">
            <v>PP2300519925</v>
          </cell>
          <cell r="D66" t="str">
            <v>Bộ máy tạo nhịp 1 buồng đáp ứng nhịp, tương thích MRI</v>
          </cell>
          <cell r="E66" t="str">
            <v>- Bộ máy tạo nhịp 1 buồng thay đổi nhịp
 - Thể tích ≤ 10 cm3
 - Dây điện cực
 - Kim chọc 6F
 - Tương thích cộng hưởng từ</v>
          </cell>
          <cell r="F66">
            <v>0</v>
          </cell>
          <cell r="G66" t="str">
            <v>Bộ</v>
          </cell>
          <cell r="H66">
            <v>25</v>
          </cell>
          <cell r="I66">
            <v>79500000</v>
          </cell>
          <cell r="J66">
            <v>1987500000</v>
          </cell>
          <cell r="K66">
            <v>39750000</v>
          </cell>
          <cell r="L66">
            <v>2981250000</v>
          </cell>
          <cell r="M66">
            <v>1391250000</v>
          </cell>
          <cell r="N66">
            <v>5</v>
          </cell>
          <cell r="O66" t="str">
            <v>PP2300519925</v>
          </cell>
          <cell r="P66" t="str">
            <v>Bộ máy tạo nhịp 1 buồng đáp ứng nhịp, tương thích MRI</v>
          </cell>
          <cell r="Q66">
            <v>180</v>
          </cell>
          <cell r="R66">
            <v>223148000</v>
          </cell>
          <cell r="S66">
            <v>215</v>
          </cell>
          <cell r="T66" t="str">
            <v>Giao hàng trong vòng 24h kể từ thời điểm gửi đơn đặt hàng của Bệnh viện</v>
          </cell>
          <cell r="U66" t="str">
            <v>Bộ Máy tạo nhịp vĩnh viễn  1 buồng ATTESTA SR, có đáp ứng, SureScan MRI và phụ kiện chuẩn</v>
          </cell>
          <cell r="V66" t="str">
            <v>Bộ Máy tạo nhịp vĩnh viễn  1 buồng ATTESTA SR, có đáp ứng, SureScan MRI và phụ kiện chuẩn</v>
          </cell>
          <cell r="W66" t="str">
            <v>N07.01.401.3056.257.0009</v>
          </cell>
          <cell r="X66" t="str">
            <v>ATSR01</v>
          </cell>
          <cell r="Y66" t="str">
            <v>• Bộ máy tạo nhịp tim 1 buồng, đáp ứng nhịp theo vận động.
• Thể tích máy  9.7 cc.
• Dây điện cực
• Kim chọc 7F
• Cho phép chụp MRI toàn thân 1.5T và 3T- không giới hạn thời gian chụp và chiều cao của bệnh nhân.
• Có tính năng ổn định nhịp thất khi có rung nhĩ, cuồng nhĩ.
• Có chức năng gợi ý các thông số lập trình máy thích hợp cho bệnh nhân.</v>
          </cell>
          <cell r="Z66" t="str">
            <v>Medtronic Singapore Operations Pte Ltd</v>
          </cell>
          <cell r="AA66" t="str">
            <v>Singapore</v>
          </cell>
          <cell r="AB66" t="str">
            <v>Medtronic, Inc</v>
          </cell>
          <cell r="AC66" t="str">
            <v>Hoa Kỳ</v>
          </cell>
          <cell r="AD66" t="str">
            <v>D</v>
          </cell>
          <cell r="AE66" t="str">
            <v>2100480ĐKLH/BYT-TB-CT(Hiệu lực từ 01/01/2022 đến 01/01/2027), 17992NK/BYT-TB-CT 
ngày cấp: 22/4/2021</v>
          </cell>
          <cell r="AF66" t="str">
            <v>1 bộ/hộp</v>
          </cell>
          <cell r="AG66" t="str">
            <v>Bộ</v>
          </cell>
          <cell r="AH66">
            <v>25</v>
          </cell>
          <cell r="AI66">
            <v>0</v>
          </cell>
          <cell r="AJ66" t="str">
            <v>vn0302314309</v>
          </cell>
          <cell r="AK66" t="str">
            <v>CÔNG TY TNHH THƯƠNG MẠI DỊCH VỤ H.T.L</v>
          </cell>
          <cell r="AL66" t="str">
            <v>Đạt</v>
          </cell>
          <cell r="AM66"/>
          <cell r="AN66" t="str">
            <v>Nguyễn Thị Sao Mai</v>
          </cell>
          <cell r="AO66" t="str">
            <v>Đat</v>
          </cell>
          <cell r="AP66" t="str">
            <v>Đat</v>
          </cell>
          <cell r="AQ66" t="str">
            <v>Đat</v>
          </cell>
          <cell r="AR66">
            <v>0</v>
          </cell>
          <cell r="AS66" t="str">
            <v>Đat</v>
          </cell>
          <cell r="AT66" t="str">
            <v>Đat</v>
          </cell>
          <cell r="AU66" t="str">
            <v>Đat</v>
          </cell>
          <cell r="AV66" t="str">
            <v>Đat</v>
          </cell>
          <cell r="AW66" t="str">
            <v>Đat</v>
          </cell>
          <cell r="AX66" t="str">
            <v>Đat</v>
          </cell>
          <cell r="AY66" t="str">
            <v>Đạt</v>
          </cell>
          <cell r="AZ66">
            <v>0</v>
          </cell>
          <cell r="BA66" t="str">
            <v>Nguyễn Bảo Thắng</v>
          </cell>
          <cell r="BB66" t="str">
            <v>Đạt</v>
          </cell>
          <cell r="BC66">
            <v>0</v>
          </cell>
        </row>
        <row r="67">
          <cell r="C67" t="str">
            <v>PP2300519925</v>
          </cell>
          <cell r="D67" t="str">
            <v>Bộ máy tạo nhịp 1 buồng đáp ứng nhịp, tương thích MRI</v>
          </cell>
          <cell r="E67" t="str">
            <v>- Bộ máy tạo nhịp 1 buồng thay đổi nhịp
 - Thể tích ≤ 10 cm3
 - Dây điện cực
 - Kim chọc 6F
 - Tương thích cộng hưởng từ</v>
          </cell>
          <cell r="F67">
            <v>0</v>
          </cell>
          <cell r="G67" t="str">
            <v>Bộ</v>
          </cell>
          <cell r="H67">
            <v>25</v>
          </cell>
          <cell r="I67">
            <v>79500000</v>
          </cell>
          <cell r="J67">
            <v>1987500000</v>
          </cell>
          <cell r="K67">
            <v>39750000</v>
          </cell>
          <cell r="L67">
            <v>2981250000</v>
          </cell>
          <cell r="M67">
            <v>1391250000</v>
          </cell>
          <cell r="N67">
            <v>5</v>
          </cell>
          <cell r="O67" t="str">
            <v>PP2300519925</v>
          </cell>
          <cell r="P67" t="str">
            <v>Bộ máy tạo nhịp 1 buồng đáp ứng nhịp, tương thích MRI</v>
          </cell>
          <cell r="Q67">
            <v>180</v>
          </cell>
          <cell r="R67">
            <v>236448000</v>
          </cell>
          <cell r="S67">
            <v>210</v>
          </cell>
          <cell r="T67" t="str">
            <v>Giao hàng trong vòng 24h kể từ thời điểm gửi đơn đặt hàng của Bệnh viện</v>
          </cell>
          <cell r="U67" t="str">
            <v xml:space="preserve">EVITY 8 SR-T +
SOLIA S 60 </v>
          </cell>
          <cell r="V67" t="str">
            <v>Bộ EVITY 8 SR-T + SOLIA S 53/SOLIA S 60/SOLIA T 60</v>
          </cell>
          <cell r="W67" t="str">
            <v>N07.01.401.0550.155.0031</v>
          </cell>
          <cell r="X67" t="str">
            <v xml:space="preserve">407158 + 377179 </v>
          </cell>
          <cell r="Y67" t="str">
            <v>Bộ máy tạo nhịp 1 buồng thay đổi nhịp theo nhu cầu cảm xúc VVI-CLS. Tự động chuyển sang chương trình MRI - MRI AutoDetect,  Kết nối wireless, có chức năng theo dõi từ nhà - Home Monitoring, thời gian hoạt động 14 năm 9 tháng .Thể tích 10 cm3, kích cỡ 48 mm x 40mm x 6.5mm, thời gian hoạt động 14 năm 9 tháng . Dây điện cực tạo nhịp với chất phủ fractal Iridium, tương thích cộng hưởng từ, dài 60 cm.</v>
          </cell>
          <cell r="Z67" t="str">
            <v>Biotronik SE &amp; Co. KG</v>
          </cell>
          <cell r="AA67" t="str">
            <v>Đức</v>
          </cell>
          <cell r="AB67" t="str">
            <v>Biotronik SE &amp; Co. KG</v>
          </cell>
          <cell r="AC67" t="str">
            <v>Đức</v>
          </cell>
          <cell r="AD67" t="str">
            <v>D</v>
          </cell>
          <cell r="AE67" t="str">
            <v>14065NK/BYT-TB-CT,
19/11/2019</v>
          </cell>
          <cell r="AF67" t="str">
            <v>Hộp/cái</v>
          </cell>
          <cell r="AG67" t="str">
            <v>Bộ</v>
          </cell>
          <cell r="AH67" t="str">
            <v>25</v>
          </cell>
          <cell r="AI67"/>
          <cell r="AJ67" t="str">
            <v>vn0304918401</v>
          </cell>
          <cell r="AK67" t="str">
            <v>CÔNG TY TNHH XUẤT NHẬP KHẨU TRANG THIẾT BỊ Y TẾ TÂM THU</v>
          </cell>
          <cell r="AL67" t="str">
            <v>Đạt</v>
          </cell>
          <cell r="AM67"/>
          <cell r="AN67" t="str">
            <v>Phan Thị Lường</v>
          </cell>
          <cell r="AO67"/>
          <cell r="AP67"/>
          <cell r="AQ67"/>
          <cell r="AR67"/>
          <cell r="AS67"/>
          <cell r="AT67" t="str">
            <v>Không đạt</v>
          </cell>
          <cell r="AU67"/>
          <cell r="AV67"/>
          <cell r="AW67"/>
          <cell r="AX67"/>
          <cell r="AY67" t="str">
            <v>Không đạt</v>
          </cell>
          <cell r="AZ67" t="str">
            <v>HSMT Thể tích ≤ 10 cm3, HSDT: 15cm3</v>
          </cell>
          <cell r="BA67" t="str">
            <v>Nguyễn Bảo Thắng</v>
          </cell>
          <cell r="BB67" t="str">
            <v>Không đạt</v>
          </cell>
          <cell r="BC67" t="str">
            <v>HSMT Thể tích ≤ 10 cm3, HSDT: 15cm3</v>
          </cell>
        </row>
        <row r="68">
          <cell r="C68" t="str">
            <v>PP2300519926</v>
          </cell>
          <cell r="D68" t="str">
            <v>Bộ nẹp khóa mâm chày cắt xương chày chỉnh trục khớp gối theo phương pháp cắt xương định hướng</v>
          </cell>
          <cell r="E68" t="str">
            <v>- Chất liệu Ti6Al4V.
- Đường dẫn: 4 lỗ 
- Tính ổn định cao: 4 vít khóa 5.0mm ở bề mặt khớp mâm chày.
-  Lỗ khóa kết hợp nén ép. Thân nẹp sử dụng hệ thống vít 5.0mm
- Loại trái/ phải. Dùng vít khóa 5.0mm, vít vỏ 4.5mm
- Dài các cỡ
- Bộ bao gồm: 1 nẹp mâm chày, vít khóa</v>
          </cell>
          <cell r="F68">
            <v>0</v>
          </cell>
          <cell r="G68" t="str">
            <v>Bộ</v>
          </cell>
          <cell r="H68">
            <v>20</v>
          </cell>
          <cell r="I68">
            <v>79000000</v>
          </cell>
          <cell r="J68">
            <v>1580000000</v>
          </cell>
          <cell r="K68">
            <v>31600000</v>
          </cell>
          <cell r="L68">
            <v>2370000000</v>
          </cell>
          <cell r="M68">
            <v>1106000000</v>
          </cell>
          <cell r="N68">
            <v>4</v>
          </cell>
          <cell r="O68" t="str">
            <v>PP2300519926</v>
          </cell>
          <cell r="P68" t="str">
            <v>Bộ nẹp khóa mâm chày cắt xương chày chỉnh trục khớp gối theo phương pháp cắt xương định hướng</v>
          </cell>
          <cell r="Q68">
            <v>180</v>
          </cell>
          <cell r="R68">
            <v>334960000</v>
          </cell>
          <cell r="S68">
            <v>210</v>
          </cell>
          <cell r="T68" t="str">
            <v>Trong vòng 24 giờ kể từ thời điểm dặt hàng của Bệnh viện</v>
          </cell>
          <cell r="U68" t="str">
            <v>Bộ nẹp khóa mâm chày cắt xương chày chỉnh trục khớp gối theo phương pháp cắt xương định hướng H.T.O (A Plus)</v>
          </cell>
          <cell r="V68" t="str">
            <v>Bộ nẹp khóa mâm chày cắt xương chày chỉnh trục khớp gối theo phương pháp cắt xương định hướng H.T.O (A Plus)</v>
          </cell>
          <cell r="W68" t="str">
            <v>N07.06.040.0029.296.0047</v>
          </cell>
          <cell r="X68" t="str">
            <v>nẹp khóa: 0701-xxxx-xx
vít khóa 5.0mm: 0850-4302-xx
vít vỏ 4.5mm: 0945-1302-xx</v>
          </cell>
          <cell r="Y68" t="str">
            <v>Chất liệu Ti6Al4V.
Bộ nẹp khóa mâm chày cắt xương chày chỉnh trục khớp gối theo phương pháp H.T.O là phương pháp điều trị thoái hóa sụn ở khớp gối. Có thể điều chỉnh trục cơ học ở chi dưới và làm chậm quá trình thoái hóa, hơn nữa còn có thể bảo tồn được khớp gối thoái hóa ở mức độ nhẹ. Hệ thống A Plus APP PSI sẽ cung cấp cho bạn đường dẫn thông minh và hiệu chỉnh chính xác.
Đường dẫn PIS thông minh: 4 lỗ cố định và 2 đường dẫn cắt hướng dẫn chính xác đường cắt thứ nhất và đường cắt thứ 2 để canh chỉnh đường chịu lực.
Thanh dọc xuyên qua các lỗ hiệu chỉnh: Hai lỗ định vị trên PSI có thể xác định góc cắt và mở độ cao chính xác.
Các tính năng của PSI:
Vị trí tiêu chuẩn để duy trì độ dốc của xương chày.
Cung cấp hướng cho lần cắt thứ hai.
Cung cấp hướng cho lần cắt thứ nhất, cạnh song song với bản lề bên.
Có lỗ định hướng trên và lỗ định hướng dưới. 
Độ sâu của vết cắt đầu tiên được đánh dấu trên PSI.
Đinh K-pin để cố định PSI.
Tính ổn định cao: 4 vít khóa 5.0mm ở bề mặt khớp mâm chày.
Lỗ khóa kết hợp nén ép. Thân nẹp sử dụng hệ thống vít 5.0mm, thân nẹp dài cong theo xương chày
Thiết kế đuôi nẹp vát nhọn để chèn qua da và giảm kích ứng.
Loại trái/ phải. Dùng vít khóa 5.0mm, vít vỏ 4.5mm
Có 3/ 5 lỗ ứng với chiều dài 86/ 115mm và có các góc độ 6°/ 9°/ 15°/ 17°
1 bộ bao gồm: 1 nẹp khóa mâm chày, vít khóa 5.0mm, vít vỏ 4.5mm</v>
          </cell>
          <cell r="Z68" t="str">
            <v>A Plus Biotechnology Co., Ltd</v>
          </cell>
          <cell r="AA68" t="str">
            <v>Đài Loan</v>
          </cell>
          <cell r="AB68" t="str">
            <v>A Plus Biotechnology Co., Ltd</v>
          </cell>
          <cell r="AC68" t="str">
            <v>Đài Loan</v>
          </cell>
          <cell r="AD68" t="str">
            <v>C</v>
          </cell>
          <cell r="AE68" t="str">
            <v>15400NK/BYT-TB-CT ngày 15/05/2020</v>
          </cell>
          <cell r="AF68" t="str">
            <v>Bộ/ gói</v>
          </cell>
          <cell r="AG68" t="str">
            <v>Bộ</v>
          </cell>
          <cell r="AH68">
            <v>20</v>
          </cell>
          <cell r="AI68">
            <v>0</v>
          </cell>
          <cell r="AJ68" t="str">
            <v>vn0302221358</v>
          </cell>
          <cell r="AK68" t="str">
            <v>CÔNG TY CỔ PHẦN DƯỢC PHẨM BẾN THÀNH</v>
          </cell>
          <cell r="AL68" t="str">
            <v>Đạt</v>
          </cell>
          <cell r="AM68"/>
          <cell r="AN68" t="str">
            <v>Phạm Thị Kim Hoàng</v>
          </cell>
          <cell r="AO68" t="str">
            <v>Đạt</v>
          </cell>
          <cell r="AP68" t="str">
            <v>Đạt</v>
          </cell>
          <cell r="AQ68" t="str">
            <v>Đạt</v>
          </cell>
          <cell r="AR68">
            <v>0</v>
          </cell>
          <cell r="AS68" t="str">
            <v>Đạt</v>
          </cell>
          <cell r="AT68" t="str">
            <v>Đạt</v>
          </cell>
          <cell r="AU68" t="str">
            <v>Đạt</v>
          </cell>
          <cell r="AV68" t="str">
            <v>Đạt</v>
          </cell>
          <cell r="AW68" t="str">
            <v>Đạt</v>
          </cell>
          <cell r="AX68" t="str">
            <v>Đạt</v>
          </cell>
          <cell r="AY68" t="str">
            <v>Đạt</v>
          </cell>
          <cell r="AZ68">
            <v>0</v>
          </cell>
          <cell r="BA68" t="str">
            <v>Lê Thị Mơ</v>
          </cell>
          <cell r="BB68" t="str">
            <v>Đạt</v>
          </cell>
          <cell r="BC68">
            <v>0</v>
          </cell>
        </row>
        <row r="69">
          <cell r="C69" t="str">
            <v>PP2300519926</v>
          </cell>
          <cell r="D69" t="str">
            <v>Bộ nẹp khóa mâm chày cắt xương chày chỉnh trục khớp gối theo phương pháp cắt xương định hướng</v>
          </cell>
          <cell r="E69" t="str">
            <v>- Chất liệu Ti6Al4V.
- Đường dẫn: 4 lỗ 
- Tính ổn định cao: 4 vít khóa 5.0mm ở bề mặt khớp mâm chày.
-  Lỗ khóa kết hợp nén ép. Thân nẹp sử dụng hệ thống vít 5.0mm
- Loại trái/ phải. Dùng vít khóa 5.0mm, vít vỏ 4.5mm
- Dài các cỡ
- Bộ bao gồm: 1 nẹp mâm chày, vít khóa</v>
          </cell>
          <cell r="F69">
            <v>0</v>
          </cell>
          <cell r="G69" t="str">
            <v>Bộ</v>
          </cell>
          <cell r="H69">
            <v>20</v>
          </cell>
          <cell r="I69">
            <v>79000000</v>
          </cell>
          <cell r="J69">
            <v>1580000000</v>
          </cell>
          <cell r="K69">
            <v>31600000</v>
          </cell>
          <cell r="L69">
            <v>2370000000</v>
          </cell>
          <cell r="M69">
            <v>1106000000</v>
          </cell>
          <cell r="N69">
            <v>4</v>
          </cell>
          <cell r="O69" t="str">
            <v>PP2300519926</v>
          </cell>
          <cell r="P69" t="str">
            <v>Bộ nẹp khóa mâm chày cắt xương chày chỉnh trục khớp gối theo phương pháp cắt xương định hướng</v>
          </cell>
          <cell r="Q69">
            <v>180</v>
          </cell>
          <cell r="R69">
            <v>294448200</v>
          </cell>
          <cell r="S69">
            <v>210</v>
          </cell>
          <cell r="T69" t="str">
            <v>Trong vòng 24 giờ kể từ thời điểm đặt hàng của Bệnh viện</v>
          </cell>
          <cell r="U69" t="str">
            <v>Bộ nẹp khóa đầu trên xương chày, phía ngoài, vít Ø4.5/5.0mm, Titan, trái/ phải, các cỡ</v>
          </cell>
          <cell r="V69" t="str">
            <v>Bộ nẹp khóa đầu trên xương chày, phía ngoài, vít Ø4.5/5.0mm, Titan, trái/ phải</v>
          </cell>
          <cell r="W69" t="str">
            <v>N07.06.040.0311.115.0619</v>
          </cell>
          <cell r="X69" t="str">
            <v xml:space="preserve">TI-576-003L
TI-119-0xx
TI-105-0xx
</v>
          </cell>
          <cell r="Y69" t="str">
            <v xml:space="preserve"> - Chất liệu Hợp kim Titanium Ti6Al4V.
 - Đường dẫn: 4 lỗ 
 - Tính ổn định cao: 4 vít khóa 5.0mm ở bề mặt khớp mâm chày.
 - Lỗ khóa kết hợp nén ép. Thân nẹp sử dụng hệ thống vít 5.0mm
 - Loại trái/ phải. Dùng vít khóa 5.0mm, vít vỏ 4.5mm
 - Thân nẹp có 3 lỗ
 - Bộ bao gồm: 01 Nẹp mâm chày + 08 vít khóa 5.0mm
 - Tiêu chuẩn chất lượng: CE, ISO 13485, FDA 510k</v>
          </cell>
          <cell r="Z69" t="str">
            <v xml:space="preserve"> Auxein</v>
          </cell>
          <cell r="AA69" t="str">
            <v>Ấn Độ</v>
          </cell>
          <cell r="AB69" t="str">
            <v>Ấn Độ</v>
          </cell>
          <cell r="AC69" t="str">
            <v>Ấn Độ</v>
          </cell>
          <cell r="AD69" t="str">
            <v>C</v>
          </cell>
          <cell r="AE69" t="str">
            <v>7764NK/BYT-TB-CT</v>
          </cell>
          <cell r="AF69" t="str">
            <v>Gói/1</v>
          </cell>
          <cell r="AG69" t="str">
            <v>Bộ</v>
          </cell>
          <cell r="AH69">
            <v>20</v>
          </cell>
          <cell r="AI69">
            <v>0</v>
          </cell>
          <cell r="AJ69" t="str">
            <v>vn0303224087</v>
          </cell>
          <cell r="AK69" t="str">
            <v>CÔNG TY TNHH THIẾT BỊ Y TẾ HOÀNG LỘC M.E</v>
          </cell>
          <cell r="AL69" t="str">
            <v>Đạt</v>
          </cell>
          <cell r="AM69"/>
          <cell r="AN69" t="str">
            <v>Hồ Thị Hồng</v>
          </cell>
          <cell r="AO69" t="str">
            <v>Đạt</v>
          </cell>
          <cell r="AP69" t="str">
            <v>Đạt</v>
          </cell>
          <cell r="AQ69" t="str">
            <v>Đạt</v>
          </cell>
          <cell r="AR69">
            <v>0</v>
          </cell>
          <cell r="AS69" t="str">
            <v>Đạt</v>
          </cell>
          <cell r="AT69" t="str">
            <v>Đạt</v>
          </cell>
          <cell r="AU69" t="str">
            <v>Đạt</v>
          </cell>
          <cell r="AV69" t="str">
            <v>Đạt</v>
          </cell>
          <cell r="AW69" t="str">
            <v>Đạt</v>
          </cell>
          <cell r="AX69" t="str">
            <v>Đạt</v>
          </cell>
          <cell r="AY69" t="str">
            <v>Đạt</v>
          </cell>
          <cell r="AZ69">
            <v>0</v>
          </cell>
          <cell r="BA69" t="str">
            <v>Trần Thị Dân</v>
          </cell>
          <cell r="BB69" t="str">
            <v>Đạt</v>
          </cell>
          <cell r="BC69">
            <v>0</v>
          </cell>
        </row>
        <row r="70">
          <cell r="C70" t="str">
            <v>PP2300519927</v>
          </cell>
          <cell r="D70" t="str">
            <v>Bộ trộn và phân phối xi măng đóng gói tiệt trùng sẵn</v>
          </cell>
          <cell r="E70" t="str">
            <v>- Bao gồm: 
+ Tay quay trộn xi măng, 
+ Phễu dùng để trộn xi măng và dung dịch (hóa chất),
+ Xi lanh để hút và bơm xi măng, 
+ 1 tay cầm, 1 ống nối. 
- Tiệt trùng</v>
          </cell>
          <cell r="F70" t="str">
            <v>Hộp/1 bộ</v>
          </cell>
          <cell r="G70" t="str">
            <v>Bộ</v>
          </cell>
          <cell r="H70">
            <v>20</v>
          </cell>
          <cell r="I70">
            <v>7500000</v>
          </cell>
          <cell r="J70">
            <v>150000000</v>
          </cell>
          <cell r="K70">
            <v>3000000</v>
          </cell>
          <cell r="L70">
            <v>225000000</v>
          </cell>
          <cell r="M70">
            <v>105000000</v>
          </cell>
          <cell r="N70">
            <v>4</v>
          </cell>
          <cell r="O70" t="str">
            <v>PP2300519927</v>
          </cell>
          <cell r="P70" t="str">
            <v>Bộ trộn và phân phối xi măng đóng gói tiệt trùng sẵn</v>
          </cell>
          <cell r="Q70">
            <v>180</v>
          </cell>
          <cell r="R70">
            <v>613881000</v>
          </cell>
          <cell r="S70">
            <v>210</v>
          </cell>
          <cell r="T70" t="str">
            <v>Trong vòng 24 giờ kể từ thời điểm đặt hàng của Bệnh viện</v>
          </cell>
          <cell r="U70" t="str">
            <v>Bộ trộn và phân phối xi măng đóng gói tiệt trùng sẵn MINI-MALAX</v>
          </cell>
          <cell r="V70" t="str">
            <v>Bộ trộn và phân phối xi măng đóng gói tiệt trùng sẵn MINI-MALAX</v>
          </cell>
          <cell r="W70" t="str">
            <v>N07.06.030.4132.240.0005</v>
          </cell>
          <cell r="X70" t="str">
            <v>T060406</v>
          </cell>
          <cell r="Y70" t="str">
            <v>- Bao gồm: 
+ Tay quay trộn xi măng, 
+ Phễu dùng để trộn xi măng và dung dịch (hóa chất),
+ Xi lanh để hút và bơm xi măng, 
+ 1 tay cầm, 1 ống nối. 
- Tiệt trùng</v>
          </cell>
          <cell r="Z70" t="str">
            <v>Teknimed SAS</v>
          </cell>
          <cell r="AA70" t="str">
            <v>Pháp</v>
          </cell>
          <cell r="AB70" t="str">
            <v>Teknimed SAS</v>
          </cell>
          <cell r="AC70" t="str">
            <v>Pháp</v>
          </cell>
          <cell r="AD70" t="str">
            <v>A</v>
          </cell>
          <cell r="AE70" t="str">
            <v>190001024/PCBA-HCM ngày 21/9/2019</v>
          </cell>
          <cell r="AF70" t="str">
            <v>Hộp/1 bộ</v>
          </cell>
          <cell r="AG70" t="str">
            <v>Bộ</v>
          </cell>
          <cell r="AH70">
            <v>20</v>
          </cell>
          <cell r="AI70">
            <v>0</v>
          </cell>
          <cell r="AJ70" t="str">
            <v>vn0303649788</v>
          </cell>
          <cell r="AK70" t="str">
            <v>CÔNG TY TNHH THƯƠNG MẠI - DỊCH VỤ VÀ SẢN XUẤT VIỆT TƯỜNG</v>
          </cell>
          <cell r="AL70" t="str">
            <v>Đạt</v>
          </cell>
          <cell r="AM70"/>
          <cell r="AN70" t="str">
            <v>Nguyễn Thị Sao Mai</v>
          </cell>
          <cell r="AO70" t="str">
            <v>Đạt</v>
          </cell>
          <cell r="AP70" t="str">
            <v>Đạt</v>
          </cell>
          <cell r="AQ70" t="str">
            <v>Đạt</v>
          </cell>
          <cell r="AR70">
            <v>0</v>
          </cell>
          <cell r="AS70" t="str">
            <v>Đạt</v>
          </cell>
          <cell r="AT70" t="str">
            <v>Đạt</v>
          </cell>
          <cell r="AU70" t="str">
            <v>Đạt</v>
          </cell>
          <cell r="AV70" t="str">
            <v>Đạt</v>
          </cell>
          <cell r="AW70" t="str">
            <v>Đạt</v>
          </cell>
          <cell r="AX70" t="str">
            <v>Đạt</v>
          </cell>
          <cell r="AY70" t="str">
            <v>Đạt</v>
          </cell>
          <cell r="AZ70">
            <v>0</v>
          </cell>
          <cell r="BA70" t="str">
            <v>Cao Dũng</v>
          </cell>
          <cell r="BB70" t="str">
            <v>Đạt</v>
          </cell>
          <cell r="BC70" t="str">
            <v/>
          </cell>
        </row>
        <row r="71">
          <cell r="C71" t="str">
            <v>PP2300519927</v>
          </cell>
          <cell r="D71" t="str">
            <v>Bộ trộn và phân phối xi măng đóng gói tiệt trùng sẵn</v>
          </cell>
          <cell r="E71" t="str">
            <v>- Bao gồm: 
+ Tay quay trộn xi măng, 
+ Phễu dùng để trộn xi măng và dung dịch (hóa chất),
+ Xi lanh để hút và bơm xi măng, 
+ 1 tay cầm, 1 ống nối. 
- Tiệt trùng</v>
          </cell>
          <cell r="F71" t="str">
            <v>Hộp/1 bộ</v>
          </cell>
          <cell r="G71" t="str">
            <v>Bộ</v>
          </cell>
          <cell r="H71">
            <v>20</v>
          </cell>
          <cell r="I71">
            <v>7500000</v>
          </cell>
          <cell r="J71">
            <v>150000000</v>
          </cell>
          <cell r="K71">
            <v>3000000</v>
          </cell>
          <cell r="L71">
            <v>225000000</v>
          </cell>
          <cell r="M71">
            <v>105000000</v>
          </cell>
          <cell r="N71">
            <v>4</v>
          </cell>
          <cell r="O71" t="str">
            <v>PP2300519927</v>
          </cell>
          <cell r="P71" t="str">
            <v>Bộ trộn và phân phối xi măng đóng gói tiệt trùng sẵn</v>
          </cell>
          <cell r="Q71">
            <v>180</v>
          </cell>
          <cell r="R71">
            <v>593283000</v>
          </cell>
          <cell r="S71">
            <v>210</v>
          </cell>
          <cell r="T71" t="str">
            <v>Trong vòng 24h kể từ thời điểm đặt hàng của bệnh viện</v>
          </cell>
          <cell r="U71" t="str">
            <v>Bộ bơm áp lực đẩy xi măng</v>
          </cell>
          <cell r="V71" t="str">
            <v>Bộ bơm áp lực đẩy xi măng</v>
          </cell>
          <cell r="W71" t="str">
            <v>N07.06.030.4132.240.0006</v>
          </cell>
          <cell r="X71" t="str">
            <v>T06xxxx</v>
          </cell>
          <cell r="Y71" t="str">
            <v>- Bao gồm: 
+ Tay quay trộn xi măng, 
+ Phễu dùng để trộn xi măng và dung dịch (hóa chất),
+ Xi lanh để hút và bơm xi măng, 
+ 1 tay cầm, 1 ống nối. 
- Tiệt trùng</v>
          </cell>
          <cell r="Z71" t="str">
            <v>Teknimed SAS</v>
          </cell>
          <cell r="AA71" t="str">
            <v>Pháp</v>
          </cell>
          <cell r="AB71" t="str">
            <v>Teknimed SAS</v>
          </cell>
          <cell r="AC71" t="str">
            <v>Pháp</v>
          </cell>
          <cell r="AD71" t="str">
            <v>B</v>
          </cell>
          <cell r="AE71" t="str">
            <v>220001913/PCBB-HCM ngày 06/06/2022</v>
          </cell>
          <cell r="AF71" t="str">
            <v>1 bộ/ gói</v>
          </cell>
          <cell r="AG71" t="str">
            <v>Bộ</v>
          </cell>
          <cell r="AH71">
            <v>20</v>
          </cell>
          <cell r="AI71">
            <v>0</v>
          </cell>
          <cell r="AJ71" t="str">
            <v>vn0302204137</v>
          </cell>
          <cell r="AK71" t="str">
            <v>CÔNG TY TNHH TRANG THIẾT BỊ Y TẾ B.M.S</v>
          </cell>
          <cell r="AL71" t="str">
            <v>Đạt</v>
          </cell>
          <cell r="AM71"/>
          <cell r="AN71" t="str">
            <v xml:space="preserve">Đào Thị Nhung </v>
          </cell>
          <cell r="AO71" t="str">
            <v>Đạt</v>
          </cell>
          <cell r="AP71" t="str">
            <v>Đạt</v>
          </cell>
          <cell r="AQ71" t="str">
            <v>Đạt</v>
          </cell>
          <cell r="AR71" t="str">
            <v>Đạt</v>
          </cell>
          <cell r="AS71" t="str">
            <v>Đạt</v>
          </cell>
          <cell r="AT71" t="str">
            <v>Đạt</v>
          </cell>
          <cell r="AU71" t="str">
            <v>Đạt</v>
          </cell>
          <cell r="AV71" t="str">
            <v>Đạt</v>
          </cell>
          <cell r="AW71" t="str">
            <v>Đạt</v>
          </cell>
          <cell r="AX71" t="str">
            <v>Đạt</v>
          </cell>
          <cell r="AY71" t="str">
            <v>Đạt</v>
          </cell>
          <cell r="AZ71">
            <v>0</v>
          </cell>
          <cell r="BA71" t="str">
            <v>Nguyễn Văn Thành</v>
          </cell>
          <cell r="BB71" t="str">
            <v>Đạt</v>
          </cell>
          <cell r="BC71">
            <v>0</v>
          </cell>
        </row>
        <row r="72">
          <cell r="C72" t="str">
            <v>PP2300519928</v>
          </cell>
          <cell r="D72" t="str">
            <v>Bộ máy tạo nhịp 2 buồng có đáp ứng nhịp thay đổi theo nhu cầu cảm xúc, tương thích MRI</v>
          </cell>
          <cell r="E72" t="str">
            <v>- Máy tạo nhịp 2 buồng thay đổi nhịp theo nhu cầu cảm xúc
 - Tương thích MRI  
 - Bao gồm: Máy, dây nhĩ và dây thất, kim chọc 6F</v>
          </cell>
          <cell r="F72" t="str">
            <v>Hộp/Bộ</v>
          </cell>
          <cell r="G72" t="str">
            <v>Bộ</v>
          </cell>
          <cell r="H72">
            <v>25</v>
          </cell>
          <cell r="I72">
            <v>145000000</v>
          </cell>
          <cell r="J72">
            <v>3625000000</v>
          </cell>
          <cell r="K72">
            <v>72500000</v>
          </cell>
          <cell r="L72">
            <v>5437500000</v>
          </cell>
          <cell r="M72">
            <v>2537500000</v>
          </cell>
          <cell r="N72">
            <v>5</v>
          </cell>
          <cell r="O72" t="str">
            <v>PP2300519928</v>
          </cell>
          <cell r="P72" t="str">
            <v>Bộ máy tạo nhịp 2 buồng có đáp ứng nhịp thay đổi theo nhu cầu cảm xúc, tương thích MRI</v>
          </cell>
          <cell r="Q72">
            <v>180</v>
          </cell>
          <cell r="R72">
            <v>414885000</v>
          </cell>
          <cell r="S72">
            <v>210</v>
          </cell>
          <cell r="T72" t="str">
            <v>Trong vòng 24 giờ kể từ thời điểm đặt hàng của Bệnh viện</v>
          </cell>
          <cell r="U72" t="str">
            <v>Endurity MRI PM2172</v>
          </cell>
          <cell r="V72" t="str">
            <v>Bộ máy tạo nhịp 2 buồng có đáp ứng tương thích MRI, Endurity MRI</v>
          </cell>
          <cell r="W72" t="str">
            <v>N07.01.402.3937.175.0012</v>
          </cell>
          <cell r="X72" t="str">
            <v>PM2172</v>
          </cell>
          <cell r="Y72" t="str">
            <v>- Máy tạo nhịp 2 buồng thay đổi nhịp theo nhịp vận động
- Cho phép chụp MRI 3 Tesla toàn thân không có vùng giới hạn.
- Có thể chụp MRI ngay sau khi cấy máy.
- Hệ thống tạo nhịp AutoCapture cho phép đáp ứng tối đa với ngưỡng tạo nhịp với khả năng xác nhận dẫn tạo nhịp theo từng xung Beat-by-Beat. Hệ thống tạo nhịp AutoCapture tự động phát xung dự phòng 5V khi phát hiện mất dẫn, có thể lập trình cả đơn cực hoặc lưỡng cực.
- Tính năng SenseAbility - Tự động nhận cảm
- Có cảnh báo loạn nhịp nhanh nhĩ có thể lập trình được.
- Tính năng Ventricular Intrinsic Preference - Ưu tiên dẫn truyền thất nội tại.
- Tính năng tạo nhịp kiềm nén rung nhĩ AF Suppression
- Lưu điện tâm đồ bên trong buồng tim lên đến 14 phút
- Trọng lượng 20g, thể tích 10.4 cc
- Bao gồm: Máy, dây nhĩ và dây thất, kim chọc 6F</v>
          </cell>
          <cell r="Z72" t="str">
            <v>St. Jude Medical Cardiac Rhythm Management Division</v>
          </cell>
          <cell r="AA72" t="str">
            <v>Mỹ</v>
          </cell>
          <cell r="AB72" t="str">
            <v>St. Jude Medical Cardiac Rhythm Management Division</v>
          </cell>
          <cell r="AC72" t="str">
            <v>Mỹ</v>
          </cell>
          <cell r="AD72" t="str">
            <v>D</v>
          </cell>
          <cell r="AE72" t="str">
            <v>Giấy phép lưu hành số: 2200248ĐKLH/BYT-TB-CT, ngày 19/12/2022</v>
          </cell>
          <cell r="AF72" t="str">
            <v>Hộp/ 1 cái (cho từng bộ phận: Máy, dây điện cực và kim chọc)</v>
          </cell>
          <cell r="AG72" t="str">
            <v>Bộ</v>
          </cell>
          <cell r="AH72">
            <v>25</v>
          </cell>
          <cell r="AI72">
            <v>0</v>
          </cell>
          <cell r="AJ72" t="str">
            <v>vn0312146808</v>
          </cell>
          <cell r="AK72" t="str">
            <v>CÔNG TY TNHH THIẾT BỊ Y TẾ KHẢI VINH</v>
          </cell>
          <cell r="AL72" t="str">
            <v>Đạt</v>
          </cell>
          <cell r="AM72"/>
          <cell r="AN72" t="str">
            <v>Trương Thị Mỹ Quý</v>
          </cell>
          <cell r="AO72" t="str">
            <v>Đạt</v>
          </cell>
          <cell r="AP72" t="str">
            <v>Đạt</v>
          </cell>
          <cell r="AQ72" t="str">
            <v>Đạt</v>
          </cell>
          <cell r="AR72">
            <v>0</v>
          </cell>
          <cell r="AS72" t="str">
            <v>Đạt</v>
          </cell>
          <cell r="AT72" t="str">
            <v>Đạt</v>
          </cell>
          <cell r="AU72" t="str">
            <v>Đạt</v>
          </cell>
          <cell r="AV72" t="str">
            <v>Đạt</v>
          </cell>
          <cell r="AW72" t="str">
            <v>Đạt</v>
          </cell>
          <cell r="AX72" t="str">
            <v>Đạt</v>
          </cell>
          <cell r="AY72" t="str">
            <v>Đạt</v>
          </cell>
          <cell r="AZ72">
            <v>0</v>
          </cell>
          <cell r="BA72" t="str">
            <v>Phan Thị Hoa</v>
          </cell>
          <cell r="BB72" t="str">
            <v>Đạt</v>
          </cell>
          <cell r="BC72">
            <v>0</v>
          </cell>
        </row>
        <row r="73">
          <cell r="C73" t="str">
            <v>PP2300519928</v>
          </cell>
          <cell r="D73" t="str">
            <v>Bộ máy tạo nhịp 2 buồng có đáp ứng nhịp thay đổi theo nhu cầu cảm xúc, tương thích MRI</v>
          </cell>
          <cell r="E73" t="str">
            <v>- Máy tạo nhịp 2 buồng thay đổi nhịp theo nhu cầu cảm xúc
 - Tương thích MRI  
 - Bao gồm: Máy, dây nhĩ và dây thất, kim chọc 6F</v>
          </cell>
          <cell r="F73" t="str">
            <v>Hộp/Bộ</v>
          </cell>
          <cell r="G73" t="str">
            <v>Bộ</v>
          </cell>
          <cell r="H73">
            <v>25</v>
          </cell>
          <cell r="I73">
            <v>145000000</v>
          </cell>
          <cell r="J73">
            <v>3625000000</v>
          </cell>
          <cell r="K73">
            <v>72500000</v>
          </cell>
          <cell r="L73">
            <v>5437500000</v>
          </cell>
          <cell r="M73">
            <v>2537500000</v>
          </cell>
          <cell r="N73">
            <v>5</v>
          </cell>
          <cell r="O73" t="str">
            <v>PP2300519928</v>
          </cell>
          <cell r="P73" t="str">
            <v>Bộ máy tạo nhịp 2 buồng có đáp ứng nhịp thay đổi theo nhu cầu cảm xúc, tương thích MRI</v>
          </cell>
          <cell r="Q73">
            <v>180</v>
          </cell>
          <cell r="R73">
            <v>223148000</v>
          </cell>
          <cell r="S73">
            <v>215</v>
          </cell>
          <cell r="T73" t="str">
            <v>Giao hàng trong vòng 24h kể từ thời điểm gửi đơn đặt hàng của Bệnh viện</v>
          </cell>
          <cell r="U73" t="str">
            <v>Bộ Máy tạo nhịp vĩnh viễn 2 buồng SPHERA L DR, có đáp ứng, SureScan MRI và phụ kiện chuẩn</v>
          </cell>
          <cell r="V73" t="str">
            <v>Bộ Máy tạo nhịp vĩnh viễn 2 buồng SPHERA L DR, có đáp ứng, SureScan MRI và phụ kiện chuẩn</v>
          </cell>
          <cell r="W73" t="str">
            <v>N07.01.402.3056.257.0014</v>
          </cell>
          <cell r="X73" t="str">
            <v>SPDRL1</v>
          </cell>
          <cell r="Y73" t="str">
            <v>• Tạo nhịp tim 2 buồng, có đáp ứng nhịp theo vận động.
• Cho phép chụp MRI toàn thân 1.5T và 3T - không giới hạn thời gian chụp và chiều cao của bệnh nhân.
• Bao gồm: Máy, dây nhĩ và dây thất, kim chọc 7F
• Có chức năng gợi ý  các thông số giúp lập trình máy thích hợp cho từng bệnh nhân.
• Tuổi thọ pin 14.9 năm.</v>
          </cell>
          <cell r="Z73" t="str">
            <v>Medtronic Singapore Operations Pte Ltd</v>
          </cell>
          <cell r="AA73" t="str">
            <v>Singapore</v>
          </cell>
          <cell r="AB73" t="str">
            <v>Medtronic, Inc</v>
          </cell>
          <cell r="AC73" t="str">
            <v>Hoa Kỳ</v>
          </cell>
          <cell r="AD73" t="str">
            <v>D</v>
          </cell>
          <cell r="AE73" t="str">
            <v>17992NK/BYT-TB-CT 
ngày cấp: 22/4/2021</v>
          </cell>
          <cell r="AF73" t="str">
            <v>1 bộ/hộp</v>
          </cell>
          <cell r="AG73" t="str">
            <v>Bộ</v>
          </cell>
          <cell r="AH73">
            <v>25</v>
          </cell>
          <cell r="AI73">
            <v>0</v>
          </cell>
          <cell r="AJ73" t="str">
            <v>vn0302314309</v>
          </cell>
          <cell r="AK73" t="str">
            <v>CÔNG TY TNHH THƯƠNG MẠI DỊCH VỤ H.T.L</v>
          </cell>
          <cell r="AL73" t="str">
            <v>Đạt</v>
          </cell>
          <cell r="AM73"/>
          <cell r="AN73" t="str">
            <v>Nguyễn Thị Sao Mai</v>
          </cell>
          <cell r="AO73" t="str">
            <v>Đat</v>
          </cell>
          <cell r="AP73" t="str">
            <v>Đat</v>
          </cell>
          <cell r="AQ73" t="str">
            <v>Đat</v>
          </cell>
          <cell r="AR73">
            <v>0</v>
          </cell>
          <cell r="AS73" t="str">
            <v>Đat</v>
          </cell>
          <cell r="AT73" t="str">
            <v>Đat</v>
          </cell>
          <cell r="AU73" t="str">
            <v>Đat</v>
          </cell>
          <cell r="AV73" t="str">
            <v>Đat</v>
          </cell>
          <cell r="AW73" t="str">
            <v>Đat</v>
          </cell>
          <cell r="AX73" t="str">
            <v>Đat</v>
          </cell>
          <cell r="AY73" t="str">
            <v>Đạt</v>
          </cell>
          <cell r="AZ73">
            <v>0</v>
          </cell>
          <cell r="BA73" t="str">
            <v>Nguyễn Bảo Thắng</v>
          </cell>
          <cell r="BB73" t="str">
            <v>Đạt</v>
          </cell>
          <cell r="BC73">
            <v>0</v>
          </cell>
        </row>
        <row r="74">
          <cell r="C74" t="str">
            <v>PP2300519928</v>
          </cell>
          <cell r="D74" t="str">
            <v>Bộ máy tạo nhịp 2 buồng có đáp ứng nhịp thay đổi theo nhu cầu cảm xúc, tương thích MRI</v>
          </cell>
          <cell r="E74" t="str">
            <v>- Máy tạo nhịp 2 buồng thay đổi nhịp theo nhu cầu cảm xúc
 - Tương thích MRI  
 - Bao gồm: Máy, dây nhĩ và dây thất, kim chọc 6F</v>
          </cell>
          <cell r="F74" t="str">
            <v>Hộp/Bộ</v>
          </cell>
          <cell r="G74" t="str">
            <v>Bộ</v>
          </cell>
          <cell r="H74">
            <v>25</v>
          </cell>
          <cell r="I74">
            <v>145000000</v>
          </cell>
          <cell r="J74">
            <v>3625000000</v>
          </cell>
          <cell r="K74">
            <v>72500000</v>
          </cell>
          <cell r="L74">
            <v>5437500000</v>
          </cell>
          <cell r="M74">
            <v>2537500000</v>
          </cell>
          <cell r="N74">
            <v>5</v>
          </cell>
          <cell r="O74" t="str">
            <v>PP2300519928</v>
          </cell>
          <cell r="P74" t="str">
            <v>Bộ máy tạo nhịp 2 buồng có đáp ứng nhịp thay đổi theo nhu cầu cảm xúc, tương thích MRI</v>
          </cell>
          <cell r="Q74">
            <v>180</v>
          </cell>
          <cell r="R74">
            <v>236448000</v>
          </cell>
          <cell r="S74">
            <v>210</v>
          </cell>
          <cell r="T74" t="str">
            <v>Giao hàng trong vòng 24h kể từ thời điểm gửi đơn đặt hàng của Bệnh viện</v>
          </cell>
          <cell r="U74" t="str">
            <v xml:space="preserve">EVITY 8 DR-T +
SOLIA S 53 +
SOLIA S 60 </v>
          </cell>
          <cell r="V74" t="str">
            <v>Bộ EVITY 8 DR-T + SOLIA S 53 + SOLIA S 60</v>
          </cell>
          <cell r="W74" t="str">
            <v>N07.01.402.0550.155.0024</v>
          </cell>
          <cell r="X74" t="str">
            <v xml:space="preserve">407146 + 377177 + 377179 </v>
          </cell>
          <cell r="Y74" t="str">
            <v>Bộ máy tạo nhịp 2 buồng có đáp ứng tần số DDDR, với nhịp sinh lý thay đổi nhịp theo nhu cầu cảm xúc CLS,  tương thích MRI 1,5 Tesla toàn thân đến 4 W/Kg, và 3 Tesla ngoài vùng ngực. Tự động chuyển sang chương trình MRI. Kết nối wireless, đo trở kháng lồng ngực, cài sẵn chương trình Home Monitoring. Dây điện cực tạo nhịp với chất phủ fractal Iridium, tương thích cộng hưởng từ, dài 53 và 60 cm.</v>
          </cell>
          <cell r="Z74" t="str">
            <v>Biotronik SE &amp; Co. KG</v>
          </cell>
          <cell r="AA74" t="str">
            <v>Đức</v>
          </cell>
          <cell r="AB74" t="str">
            <v>Biotronik SE &amp; Co. KG</v>
          </cell>
          <cell r="AC74" t="str">
            <v>Đức</v>
          </cell>
          <cell r="AD74" t="str">
            <v>D</v>
          </cell>
          <cell r="AE74" t="str">
            <v>14065NK/BYT-TB-CT,
19/11/2019</v>
          </cell>
          <cell r="AF74" t="str">
            <v>Hộp/cái</v>
          </cell>
          <cell r="AG74" t="str">
            <v>Bộ</v>
          </cell>
          <cell r="AH74" t="str">
            <v>25</v>
          </cell>
          <cell r="AI74">
            <v>0</v>
          </cell>
          <cell r="AJ74" t="str">
            <v>vn0304918401</v>
          </cell>
          <cell r="AK74" t="str">
            <v>CÔNG TY TNHH XUẤT NHẬP KHẨU TRANG THIẾT BỊ Y TẾ TÂM THU</v>
          </cell>
          <cell r="AL74" t="str">
            <v>Đạt</v>
          </cell>
          <cell r="AM74"/>
          <cell r="AN74" t="str">
            <v>Phan Thị Lường</v>
          </cell>
          <cell r="AO74" t="str">
            <v>Đạt</v>
          </cell>
          <cell r="AP74" t="str">
            <v>Đạt</v>
          </cell>
          <cell r="AQ74" t="str">
            <v>Đạt</v>
          </cell>
          <cell r="AR74">
            <v>0</v>
          </cell>
          <cell r="AS74" t="str">
            <v>Đạt</v>
          </cell>
          <cell r="AT74" t="str">
            <v>Đạt</v>
          </cell>
          <cell r="AU74" t="str">
            <v>Đạt</v>
          </cell>
          <cell r="AV74" t="str">
            <v>Đạt</v>
          </cell>
          <cell r="AW74" t="str">
            <v>Đạt</v>
          </cell>
          <cell r="AX74" t="str">
            <v>Đạt</v>
          </cell>
          <cell r="AY74" t="str">
            <v>Đạt</v>
          </cell>
          <cell r="AZ74">
            <v>0</v>
          </cell>
          <cell r="BA74" t="str">
            <v>Nguyễn Bảo Thắng</v>
          </cell>
          <cell r="BB74" t="str">
            <v>Đạt</v>
          </cell>
          <cell r="BC74">
            <v>0</v>
          </cell>
        </row>
        <row r="75">
          <cell r="C75" t="str">
            <v>PP2300519929</v>
          </cell>
          <cell r="D75" t="str">
            <v>Bộ máy tạo nhịp có phá rung 1 buồng tương thích MRI</v>
          </cell>
          <cell r="E75" t="str">
            <v>- Bộ máy tạo nhịp có phá rung cấy vào cơ thể 1 buồng, chuẩn DF4
- Tương thích MRI 
- Bao gồm: Máy, dây, kim chọc</v>
          </cell>
          <cell r="F75" t="str">
            <v>Hộp/Bộ</v>
          </cell>
          <cell r="G75" t="str">
            <v>Bộ</v>
          </cell>
          <cell r="H75">
            <v>3</v>
          </cell>
          <cell r="I75">
            <v>305000000</v>
          </cell>
          <cell r="J75">
            <v>915000000</v>
          </cell>
          <cell r="K75">
            <v>18300000</v>
          </cell>
          <cell r="L75">
            <v>1372500000</v>
          </cell>
          <cell r="M75">
            <v>640500000</v>
          </cell>
          <cell r="N75">
            <v>1</v>
          </cell>
          <cell r="O75" t="str">
            <v>PP2300519929</v>
          </cell>
          <cell r="P75" t="str">
            <v>Bộ máy tạo nhịp có phá rung 1 buồng tương thích MRI</v>
          </cell>
          <cell r="Q75">
            <v>180</v>
          </cell>
          <cell r="R75">
            <v>414885000</v>
          </cell>
          <cell r="S75">
            <v>210</v>
          </cell>
          <cell r="T75" t="str">
            <v>Trong vòng 24 giờ kể từ thời điểm đặt hàng của Bệnh viện</v>
          </cell>
          <cell r="U75" t="str">
            <v>Ellipse VR</v>
          </cell>
          <cell r="V75" t="str">
            <v>Bộ máy tạo nhịp phá rung 1 buồng, Ellipse VR/ Ellipse VR</v>
          </cell>
          <cell r="W75" t="str">
            <v>N07.01.404.3937.175.0013;N07.01.404.0048.175.0009</v>
          </cell>
          <cell r="X75" t="str">
            <v>CD1377-36QC</v>
          </cell>
          <cell r="Y75" t="str">
            <v>- Bộ máy tạo nhịp có phá rung cấy vào cơ thể 1 buồng
- Thiết bị sẵn sàng cho chụp MRI cường độ từ trường 1,5 Tesla. Có thể chụp MRI ngay sau khi cấy máy.
- Lớp phủ Parylene chống trầy xước dây điện cực.
- Thuật toán phát hiện quá dòng DynamicTx tự động thay đổi cấu hình shock điện để bảo đảm vẫn cung cấp điều trị điện thế cao khi phát hiện quá dòng.
- Lập trình Cold Can cung cấp thêm vector sốc RV-SVC dự phòng trường hợp dây điện cực sốc bị lỗi
- Chức năng ShockGuard giúp giảm sốc nhầm
- Chức năng SenseAbility giúp giảm nhận cảm nhầm sóng T
- Tính năng SecureSense™ RV phát hiện nhiễu dây điện cực.
- Tương thích dây điện cực sốc chuẩn DF4
- Chức năng CorVue theo dõi điện trở lồng ngực giúp phát hiện phù phổi
- Tính năng FarField MD giúp phân biệt VT và SVT
- Chức năng tạo nhịp cắt cơn nhịp nhanh ATP trước khi sạc và trong khi sạc tụ ở vùng VF
- Có khả năng theo dõi ST chênh cho phép liên tục hiểu thấu các sự kiện chênh đoạn ST rõ rệt, có liên quan đến các cơn loạn nhịp thất.
- Năng lượng phát sốc 36J
- Công nghệ DeFT Response cung cấp các lựa chọn tối ưu không xâm lấn để điều trị ngưỡng shock DFT cao.
- Sử dụng pin QHR
- Trọng lượng 67g, thể tích 30 cc
- Bao gồm: Máy, dây, kim chọc</v>
          </cell>
          <cell r="Z75" t="str">
            <v>St. Jude Medical Cardiac Rhythm Management Division/ Abbott Medical</v>
          </cell>
          <cell r="AA75" t="str">
            <v>Mỹ</v>
          </cell>
          <cell r="AB75" t="str">
            <v>St. Jude Medical Cardiac Rhythm Management Division/ Abbott Medical</v>
          </cell>
          <cell r="AC75" t="str">
            <v>Mỹ</v>
          </cell>
          <cell r="AD75" t="str">
            <v>D</v>
          </cell>
          <cell r="AE75" t="str">
            <v>1/ Giấy phép lưu hành số: 2300126ĐKLH/BYT-TB-CT, ngày 07/03/2023
2/ Giấy phép lưu hành số: 2300246ĐKLH/BYT-TB-CT, ngày 18/04/2023</v>
          </cell>
          <cell r="AF75" t="str">
            <v>Hộp/ 1 cái (cho từng bộ phận: Máy, dây điện cực và kim chọc)</v>
          </cell>
          <cell r="AG75" t="str">
            <v>Bộ</v>
          </cell>
          <cell r="AH75">
            <v>3</v>
          </cell>
          <cell r="AI75">
            <v>0</v>
          </cell>
          <cell r="AJ75" t="str">
            <v>vn0312146808</v>
          </cell>
          <cell r="AK75" t="str">
            <v>CÔNG TY TNHH THIẾT BỊ Y TẾ KHẢI VINH</v>
          </cell>
          <cell r="AL75" t="str">
            <v>Đạt</v>
          </cell>
          <cell r="AM75"/>
          <cell r="AN75" t="str">
            <v>Trương Thị Mỹ Quý</v>
          </cell>
          <cell r="AO75" t="str">
            <v>Đạt</v>
          </cell>
          <cell r="AP75" t="str">
            <v>Đạt</v>
          </cell>
          <cell r="AQ75" t="str">
            <v>Đạt</v>
          </cell>
          <cell r="AR75">
            <v>0</v>
          </cell>
          <cell r="AS75" t="str">
            <v>Đạt</v>
          </cell>
          <cell r="AT75" t="str">
            <v>Đạt</v>
          </cell>
          <cell r="AU75" t="str">
            <v>Đạt</v>
          </cell>
          <cell r="AV75" t="str">
            <v>Đạt</v>
          </cell>
          <cell r="AW75" t="str">
            <v>Đạt</v>
          </cell>
          <cell r="AX75" t="str">
            <v>Đạt</v>
          </cell>
          <cell r="AY75" t="str">
            <v>Đạt</v>
          </cell>
          <cell r="AZ75">
            <v>0</v>
          </cell>
          <cell r="BA75" t="str">
            <v>Phan Thị Hoa</v>
          </cell>
          <cell r="BB75" t="str">
            <v>Đạt</v>
          </cell>
          <cell r="BC75">
            <v>0</v>
          </cell>
        </row>
        <row r="76">
          <cell r="C76" t="str">
            <v>PP2300519929</v>
          </cell>
          <cell r="D76" t="str">
            <v>Bộ máy tạo nhịp có phá rung 1 buồng tương thích MRI</v>
          </cell>
          <cell r="E76" t="str">
            <v>- Bộ máy tạo nhịp có phá rung cấy vào cơ thể 1 buồng, chuẩn DF4
- Tương thích MRI 
- Bao gồm: Máy, dây, kim chọc</v>
          </cell>
          <cell r="F76" t="str">
            <v>Hộp/Bộ</v>
          </cell>
          <cell r="G76" t="str">
            <v>Bộ</v>
          </cell>
          <cell r="H76">
            <v>3</v>
          </cell>
          <cell r="I76">
            <v>305000000</v>
          </cell>
          <cell r="J76">
            <v>915000000</v>
          </cell>
          <cell r="K76">
            <v>18300000</v>
          </cell>
          <cell r="L76">
            <v>1372500000</v>
          </cell>
          <cell r="M76">
            <v>640500000</v>
          </cell>
          <cell r="N76">
            <v>1</v>
          </cell>
          <cell r="O76" t="str">
            <v>PP2300519929</v>
          </cell>
          <cell r="P76" t="str">
            <v>Bộ máy tạo nhịp có phá rung 1 buồng tương thích MRI</v>
          </cell>
          <cell r="Q76">
            <v>180</v>
          </cell>
          <cell r="R76">
            <v>236448000</v>
          </cell>
          <cell r="S76">
            <v>210</v>
          </cell>
          <cell r="T76" t="str">
            <v>Giao hàng trong vòng 24h kể từ thời điểm gửi đơn đặt hàng của Bệnh viện</v>
          </cell>
          <cell r="U76" t="str">
            <v xml:space="preserve">RIVACOR 3 VR-T + 
Plexa ProMRI S 65 </v>
          </cell>
          <cell r="V76" t="str">
            <v>Bộ RIVACOR 3 VR-T + Plexa ProMRI S 65</v>
          </cell>
          <cell r="W76" t="str">
            <v>N07.01.404.0550.155.0112</v>
          </cell>
          <cell r="X76" t="str">
            <v>429574 + 402266</v>
          </cell>
          <cell r="Y76" t="str">
            <v>Bộ máy tạo nhịp có phá rung cấy vào cơ thể 1 buồng, chuẩn DF4, bề dày 10mm, pin 1.73Ah với thời gian hoạt động &gt;15 năm với bảo hành 10 năm. Chương trình theo dõi qua vệ tinh , tương thích MRI 3T toàn thân, năng lượng sốc 40J ngay từ sốc đầu. Có chương trình ATP One shot.</v>
          </cell>
          <cell r="Z76" t="str">
            <v>Biotronik SE &amp; Co. KG</v>
          </cell>
          <cell r="AA76" t="str">
            <v>Đức</v>
          </cell>
          <cell r="AB76" t="str">
            <v>Biotronik SE &amp; Co. KG</v>
          </cell>
          <cell r="AC76" t="str">
            <v>Đức</v>
          </cell>
          <cell r="AD76" t="str">
            <v>D</v>
          </cell>
          <cell r="AE76" t="str">
            <v>14065NK/BYT-TB-CT,
19/11/2019</v>
          </cell>
          <cell r="AF76" t="str">
            <v>Hộp/cái</v>
          </cell>
          <cell r="AG76" t="str">
            <v>Bộ</v>
          </cell>
          <cell r="AH76" t="str">
            <v>3</v>
          </cell>
          <cell r="AI76">
            <v>0</v>
          </cell>
          <cell r="AJ76" t="str">
            <v>vn0304918401</v>
          </cell>
          <cell r="AK76" t="str">
            <v>CÔNG TY TNHH XUẤT NHẬP KHẨU TRANG THIẾT BỊ Y TẾ TÂM THU</v>
          </cell>
          <cell r="AL76" t="str">
            <v>Đạt</v>
          </cell>
          <cell r="AM76"/>
          <cell r="AN76" t="str">
            <v>Phan Thị Lường</v>
          </cell>
          <cell r="AO76" t="str">
            <v>Đạt</v>
          </cell>
          <cell r="AP76" t="str">
            <v>Đạt</v>
          </cell>
          <cell r="AQ76" t="str">
            <v>Đạt</v>
          </cell>
          <cell r="AR76">
            <v>0</v>
          </cell>
          <cell r="AS76" t="str">
            <v>Đạt</v>
          </cell>
          <cell r="AT76" t="str">
            <v>Đạt</v>
          </cell>
          <cell r="AU76" t="str">
            <v>Đạt</v>
          </cell>
          <cell r="AV76" t="str">
            <v>Đạt</v>
          </cell>
          <cell r="AW76" t="str">
            <v>Đạt</v>
          </cell>
          <cell r="AX76" t="str">
            <v>Đạt</v>
          </cell>
          <cell r="AY76" t="str">
            <v>Đạt</v>
          </cell>
          <cell r="AZ76">
            <v>0</v>
          </cell>
          <cell r="BA76" t="str">
            <v>Nguyễn Bảo Thắng</v>
          </cell>
          <cell r="BB76" t="str">
            <v>Đạt</v>
          </cell>
          <cell r="BC76">
            <v>0</v>
          </cell>
        </row>
        <row r="77">
          <cell r="C77" t="str">
            <v>PP2300519930</v>
          </cell>
          <cell r="D77" t="str">
            <v>Bộ máy tạo nhịp không phá rung 3 buồng, tương thích MRI, thất trái 4 cực</v>
          </cell>
          <cell r="E77" t="str">
            <v>- Bộ máy tạo nhịp 3 buồng điều trị suy tim 
-  Có chức năng an toàn ức chế xung có thể phát vào sóng T thất trái. 
- Có 13 vector tạo nhịp thất trái 
- Tương thích MRI toàn thân
- Dây thất trái 4,8F, 4 cực, chuẩn IS-4.</v>
          </cell>
          <cell r="F77">
            <v>0</v>
          </cell>
          <cell r="G77" t="str">
            <v>Bộ</v>
          </cell>
          <cell r="H77">
            <v>3</v>
          </cell>
          <cell r="I77">
            <v>255000000</v>
          </cell>
          <cell r="J77">
            <v>765000000</v>
          </cell>
          <cell r="K77">
            <v>15300000</v>
          </cell>
          <cell r="L77">
            <v>1147500000</v>
          </cell>
          <cell r="M77">
            <v>535500000</v>
          </cell>
          <cell r="N77">
            <v>1</v>
          </cell>
          <cell r="O77" t="str">
            <v>PP2300519930</v>
          </cell>
          <cell r="P77" t="str">
            <v>Bộ máy tạo nhịp không phá rung 3 buồng, tương thích MRI, thất trái 4 cực</v>
          </cell>
          <cell r="Q77">
            <v>180</v>
          </cell>
          <cell r="R77">
            <v>223148000</v>
          </cell>
          <cell r="S77">
            <v>215</v>
          </cell>
          <cell r="T77" t="str">
            <v>Giao hàng trong vòng 24h kể từ thời điểm gửi đơn đặt hàng của Bệnh viện</v>
          </cell>
          <cell r="U77" t="str">
            <v>Bộ Máy tạo nhịp vĩnh viễn có chức năng tái đồng bộ tim 3 buồng SOLARA QUAD CRT-P, SureScan MRI và phụ kiện chuẩn</v>
          </cell>
          <cell r="V77" t="str">
            <v>Bộ Máy tạo nhịp vĩnh viễn có chức năng tái đồng bộ tim 3 buồng SOLARA QUAD CRT-P, SureScan MRI và phụ kiện chuẩn</v>
          </cell>
          <cell r="W77" t="str">
            <v>N07.01.403.5006.274.0001</v>
          </cell>
          <cell r="X77" t="str">
            <v>W4TR06</v>
          </cell>
          <cell r="Y77" t="str">
            <v>• Tạo nhịp 3 buồng.
• Có 16 vetor tạo nhịp thất trái
• Tương thích MRI toàn thân 3T không giới hạn thời gian chụp và chiều cao của bệnh nhân.
• Điện cực thất trái 4 cực chủ động dạng xoắn vào thành mạch., chuẩn IS-4, có điện cực LV2-LV3 cách nhau ≤ 1.3mm giúp giảm giật cơ hoành.
• Tạo nhịp vượt tần số cho buồng nhĩ.
• Kiểu dáng sinh lý - giảm tổng thể áp lực lên ngực bệnh nhân.
• Tự động đánh giá ngưỡng tạo nhịp tất cả các véc-tơ của thất trái.
• Cho phép thu thập tín hiệu EGM từ máy như ECG bề mặt.
• Tính năng theo dõi dịch trong phổi nhằm giúp chẩn đoán sớm suy tim.
• Tính năng cho phép truyền dữ liệu không dây thông qua kết nối Bluetooth với điện thoại thông minh hoặc máy tính bảng.
• Cung cấp dữ liệu về hoạt động của tim  14 tháng.
• Có chức năng gợi ý các thông số giúp lập trình máy thích hợp cho bệnh nhân.
• Tuổi thọ máy  10.6 năm.</v>
          </cell>
          <cell r="Z77" t="str">
            <v>Medtronic Europe Sarl</v>
          </cell>
          <cell r="AA77" t="str">
            <v>Thụy Sỹ</v>
          </cell>
          <cell r="AB77" t="str">
            <v>Medtronic, Inc</v>
          </cell>
          <cell r="AC77" t="str">
            <v>Hoa Kỳ</v>
          </cell>
          <cell r="AD77" t="str">
            <v>D</v>
          </cell>
          <cell r="AE77" t="str">
            <v>11512NK/BYT-TB-CT 
ngày cấp: 23/11/2018</v>
          </cell>
          <cell r="AF77" t="str">
            <v>1 bộ/hộp</v>
          </cell>
          <cell r="AG77" t="str">
            <v>Bộ</v>
          </cell>
          <cell r="AH77">
            <v>3</v>
          </cell>
          <cell r="AI77">
            <v>0</v>
          </cell>
          <cell r="AJ77" t="str">
            <v>vn0302314309</v>
          </cell>
          <cell r="AK77" t="str">
            <v>CÔNG TY TNHH THƯƠNG MẠI DỊCH VỤ H.T.L</v>
          </cell>
          <cell r="AL77" t="str">
            <v>Đạt</v>
          </cell>
          <cell r="AM77"/>
          <cell r="AN77" t="str">
            <v>Nguyễn Thị Sao Mai</v>
          </cell>
          <cell r="AO77" t="str">
            <v>Đat</v>
          </cell>
          <cell r="AP77" t="str">
            <v>Đat</v>
          </cell>
          <cell r="AQ77" t="str">
            <v>Đat</v>
          </cell>
          <cell r="AR77">
            <v>0</v>
          </cell>
          <cell r="AS77" t="str">
            <v>Đat</v>
          </cell>
          <cell r="AT77" t="str">
            <v>Đat</v>
          </cell>
          <cell r="AU77" t="str">
            <v>Đat</v>
          </cell>
          <cell r="AV77" t="str">
            <v>Đat</v>
          </cell>
          <cell r="AW77" t="str">
            <v>Đat</v>
          </cell>
          <cell r="AX77" t="str">
            <v>Đat</v>
          </cell>
          <cell r="AY77" t="str">
            <v>Đạt</v>
          </cell>
          <cell r="AZ77">
            <v>0</v>
          </cell>
          <cell r="BA77" t="str">
            <v>Nguyễn Bảo Thắng</v>
          </cell>
          <cell r="BB77" t="str">
            <v>Đạt</v>
          </cell>
          <cell r="BC77">
            <v>0</v>
          </cell>
        </row>
        <row r="78">
          <cell r="C78" t="str">
            <v>PP2300519930</v>
          </cell>
          <cell r="D78" t="str">
            <v>Bộ máy tạo nhịp không phá rung 3 buồng, tương thích MRI, thất trái 4 cực</v>
          </cell>
          <cell r="E78" t="str">
            <v>- Bộ máy tạo nhịp 3 buồng điều trị suy tim 
-  Có chức năng an toàn ức chế xung có thể phát vào sóng T thất trái. 
- Có 13 vector tạo nhịp thất trái 
- Tương thích MRI toàn thân
- Dây thất trái 4,8F, 4 cực, chuẩn IS-4.</v>
          </cell>
          <cell r="F78">
            <v>0</v>
          </cell>
          <cell r="G78" t="str">
            <v>Bộ</v>
          </cell>
          <cell r="H78">
            <v>3</v>
          </cell>
          <cell r="I78">
            <v>255000000</v>
          </cell>
          <cell r="J78">
            <v>765000000</v>
          </cell>
          <cell r="K78">
            <v>15300000</v>
          </cell>
          <cell r="L78">
            <v>1147500000</v>
          </cell>
          <cell r="M78">
            <v>535500000</v>
          </cell>
          <cell r="N78">
            <v>1</v>
          </cell>
          <cell r="O78" t="str">
            <v>PP2300519930</v>
          </cell>
          <cell r="P78" t="str">
            <v>Bộ máy tạo nhịp không phá rung 3 buồng, tương thích MRI, thất trái 4 cực</v>
          </cell>
          <cell r="Q78">
            <v>180</v>
          </cell>
          <cell r="R78">
            <v>236448000</v>
          </cell>
          <cell r="S78">
            <v>210</v>
          </cell>
          <cell r="T78" t="str">
            <v>Giao hàng trong vòng 24h kể từ thời điểm gửi đơn đặt hàng của Bệnh viện</v>
          </cell>
          <cell r="U78" t="str">
            <v>EVITY 8 HF-T QP +
SOLIA S 53 + 
SOLIA S 60 + 
SENTUS ProMRI OTW QP L 85 + 
SELECTRA 
ACCESSORY KIT</v>
          </cell>
          <cell r="V78" t="str">
            <v>Bộ EVITY 8 HF-T + SOLIA S 53 + SOLIA S 60 + Sentus ProMRI OTW BP L-85 + SELECTRA ACCESSORY KIT + SELECTRA</v>
          </cell>
          <cell r="W78" t="str">
            <v>N07.01.403.0550.155.0030</v>
          </cell>
          <cell r="X78" t="str">
            <v>407139 +
377177 +
377179 + 
377181 +
401182</v>
          </cell>
          <cell r="Y78" t="str">
            <v>Bộ máy tạo nhịp 3 buồng điều trị suy tim (CRT-P), với nhịp sinh lý DDD-CLS giúp  giảm rung nhĩ. Có chương trình MRI AutoDetect: phát hiện khi chụp MRI và tự động vào chương trình MRI đã được lập trình từ trước. Đo trở kháng lồng ngực để theo dõi phù phổi, kết nối wireless, cài sẵn chương trình theo dõi từ nhà  Home Monitoring, Có chức năng an toàn ức chế xung có thể phát vào sóng T thất trái. Có 13 vector tạo nhịp thất trái LV. Thời gian hoạt động  9 năm 8 tháng. Các dây điện cực tương thích MRI toàn thân, có lớp phủ fractal iridium. Dây thất trái 4,8F isodiametric với thiết kế coradial mềm, với 4 cực, chuẩn IS-4.</v>
          </cell>
          <cell r="Z78" t="str">
            <v>Biotronik SE &amp; Co. KG</v>
          </cell>
          <cell r="AA78" t="str">
            <v>Đức</v>
          </cell>
          <cell r="AB78" t="str">
            <v>Biotronik SE &amp; Co. KG</v>
          </cell>
          <cell r="AC78" t="str">
            <v>Đức</v>
          </cell>
          <cell r="AD78" t="str">
            <v>D</v>
          </cell>
          <cell r="AE78" t="str">
            <v>14065NK/BYT-TB-CT,
19/11/2019</v>
          </cell>
          <cell r="AF78" t="str">
            <v>Hộp/cái</v>
          </cell>
          <cell r="AG78" t="str">
            <v>Bộ</v>
          </cell>
          <cell r="AH78" t="str">
            <v>3</v>
          </cell>
          <cell r="AI78">
            <v>0</v>
          </cell>
          <cell r="AJ78" t="str">
            <v>vn0304918401</v>
          </cell>
          <cell r="AK78" t="str">
            <v>CÔNG TY TNHH XUẤT NHẬP KHẨU TRANG THIẾT BỊ Y TẾ TÂM THU</v>
          </cell>
          <cell r="AL78" t="str">
            <v>Đạt</v>
          </cell>
          <cell r="AM78"/>
          <cell r="AN78" t="str">
            <v>Phan Thị Lường</v>
          </cell>
          <cell r="AO78" t="str">
            <v>Đạt</v>
          </cell>
          <cell r="AP78" t="str">
            <v>Đạt</v>
          </cell>
          <cell r="AQ78" t="str">
            <v>Đạt</v>
          </cell>
          <cell r="AR78">
            <v>0</v>
          </cell>
          <cell r="AS78" t="str">
            <v>Đạt</v>
          </cell>
          <cell r="AT78" t="str">
            <v>Đạt</v>
          </cell>
          <cell r="AU78" t="str">
            <v>Đạt</v>
          </cell>
          <cell r="AV78" t="str">
            <v>Đạt</v>
          </cell>
          <cell r="AW78" t="str">
            <v>Đạt</v>
          </cell>
          <cell r="AX78" t="str">
            <v>Đạt</v>
          </cell>
          <cell r="AY78" t="str">
            <v>Đạt</v>
          </cell>
          <cell r="AZ78">
            <v>0</v>
          </cell>
          <cell r="BA78" t="str">
            <v>Nguyễn Bảo Thắng</v>
          </cell>
          <cell r="BB78" t="str">
            <v>Đạt</v>
          </cell>
          <cell r="BC78">
            <v>0</v>
          </cell>
        </row>
        <row r="79">
          <cell r="C79" t="str">
            <v>PP2300519931</v>
          </cell>
          <cell r="D79" t="str">
            <v>Bộ bơm áp lực dùng trong can thiệp mạch vành</v>
          </cell>
          <cell r="E79" t="str">
            <v xml:space="preserve">- Gia tăng áp lực chính xác đến 30ATM. Thể tích 20ml
- Đầu nối chữ Y loại bấm có van cầm máu, có đường kính rộng đến 9F.
- Bộ bao gồm: bơm bóng, Y-connector, Torquer, Insertion tool
</v>
          </cell>
          <cell r="F79" t="str">
            <v>Bộ/ Gói</v>
          </cell>
          <cell r="G79" t="str">
            <v>Bộ</v>
          </cell>
          <cell r="H79">
            <v>100</v>
          </cell>
          <cell r="I79">
            <v>1150000</v>
          </cell>
          <cell r="J79">
            <v>115000000</v>
          </cell>
          <cell r="K79">
            <v>2300000</v>
          </cell>
          <cell r="L79">
            <v>172500000</v>
          </cell>
          <cell r="M79">
            <v>80500000</v>
          </cell>
          <cell r="N79">
            <v>17</v>
          </cell>
          <cell r="O79" t="str">
            <v>PP2300519931</v>
          </cell>
          <cell r="P79" t="str">
            <v>Bộ bơm áp lực dùng trong can thiệp mạch vành</v>
          </cell>
          <cell r="Q79">
            <v>180</v>
          </cell>
          <cell r="R79">
            <v>253000000</v>
          </cell>
          <cell r="S79">
            <v>210</v>
          </cell>
          <cell r="T79" t="str">
            <v>Trong vòng 24 giờ kể từ thời điểm đặt hàng của Bệnh viện</v>
          </cell>
          <cell r="U79" t="str">
            <v>Bộ bơm bóng áp lực cao( gồm có Van cầm máu chữ Y và Bơm bóng áp lực cao)</v>
          </cell>
          <cell r="V79" t="str">
            <v>Bộ bơm bóng áp lực cao( gồm có Van cầm máu chữ Y và Bơm bóng áp lực cao)</v>
          </cell>
          <cell r="W79" t="str">
            <v>N07.01.220.2829.279.0001</v>
          </cell>
          <cell r="X79" t="str">
            <v>LP-P-30S-YNP25</v>
          </cell>
          <cell r="Y79" t="str">
            <v>1 bộ bao gồm :
1 Bơm bong áp lực cao có mặt đồng hồ huỳnh quang. Bơm chất liệu Polycarbonate trong suốt, tay cầm Ergonomic dạng tròn, điều khiển dạng xoay. Áp suất 30atm,dung tích 20ml, khoá xả Trigger xả nhanh.; có kèm khoá ba ngã và dây nối áp lực cao. Tay cầm Ergnomic Grip, điều khiển dạng xoay kiểu T cổ điển, chống trượt
1 Bộ Van cầm máu gồm: Van Y, Kim ( insertion tool), bộ phận lái đường Torque; dụng cụ xoay dẫn, đầu nối connector,  Van Y dạng bật hoặc xoay , van thiết kế chống rỉ máu,  kèm khoá ba ngã &amp; dây nối ngắn có khoá luer 25cm
Tiêu chuẩn ISO TUV, CE TUV, FDA, CFS Hà Lan</v>
          </cell>
          <cell r="Z79" t="str">
            <v>Lepu Medical Technogy(Beijing) Co., Ltd</v>
          </cell>
          <cell r="AA79" t="str">
            <v>Trung Quốc</v>
          </cell>
          <cell r="AB79" t="str">
            <v>Lepu Medical Technogy(Beijing) Co., Ltd</v>
          </cell>
          <cell r="AC79" t="str">
            <v>Trung Quốc</v>
          </cell>
          <cell r="AD79" t="str">
            <v>B</v>
          </cell>
          <cell r="AE79" t="str">
            <v>220002974/PCBB-HN</v>
          </cell>
          <cell r="AF79" t="str">
            <v>1 bộ/hộp</v>
          </cell>
          <cell r="AG79" t="str">
            <v>Bộ</v>
          </cell>
          <cell r="AH79">
            <v>100</v>
          </cell>
          <cell r="AI79">
            <v>0</v>
          </cell>
          <cell r="AJ79" t="str">
            <v>vn0400101404</v>
          </cell>
          <cell r="AK79" t="str">
            <v>CÔNG TY CỔ PHẦN DƯỢC - THIẾT BỊ Y TẾ ĐÀ NẴNG</v>
          </cell>
          <cell r="AL79" t="str">
            <v>Đạt</v>
          </cell>
          <cell r="AM79"/>
          <cell r="AN79" t="str">
            <v>Phạm Thị Kim Hoàng</v>
          </cell>
          <cell r="AO79" t="str">
            <v>Đạt</v>
          </cell>
          <cell r="AP79" t="str">
            <v>Đạt</v>
          </cell>
          <cell r="AQ79" t="str">
            <v>Đạt</v>
          </cell>
          <cell r="AR79">
            <v>0</v>
          </cell>
          <cell r="AS79" t="str">
            <v>Đạt</v>
          </cell>
          <cell r="AT79" t="str">
            <v>Đạt</v>
          </cell>
          <cell r="AU79" t="str">
            <v>Đạt</v>
          </cell>
          <cell r="AV79" t="str">
            <v>Đạt</v>
          </cell>
          <cell r="AW79" t="str">
            <v>Đạt</v>
          </cell>
          <cell r="AX79" t="str">
            <v>Đạt</v>
          </cell>
          <cell r="AY79" t="str">
            <v>Đạt</v>
          </cell>
          <cell r="AZ79">
            <v>0</v>
          </cell>
          <cell r="BA79" t="str">
            <v>Hồ Thị Xuân Thu</v>
          </cell>
          <cell r="BB79" t="str">
            <v>Đạt</v>
          </cell>
          <cell r="BC79">
            <v>0</v>
          </cell>
        </row>
        <row r="80">
          <cell r="C80" t="str">
            <v>PP2300519931</v>
          </cell>
          <cell r="D80" t="str">
            <v>Bộ bơm áp lực dùng trong can thiệp mạch vành</v>
          </cell>
          <cell r="E80" t="str">
            <v xml:space="preserve">- Gia tăng áp lực chính xác đến 30ATM. Thể tích 20ml
- Đầu nối chữ Y loại bấm có van cầm máu, có đường kính rộng đến 9F.
- Bộ bao gồm: bơm bóng, Y-connector, Torquer, Insertion tool
</v>
          </cell>
          <cell r="F80" t="str">
            <v>Bộ/ Gói</v>
          </cell>
          <cell r="G80" t="str">
            <v>Bộ</v>
          </cell>
          <cell r="H80">
            <v>100</v>
          </cell>
          <cell r="I80">
            <v>1150000</v>
          </cell>
          <cell r="J80">
            <v>115000000</v>
          </cell>
          <cell r="K80">
            <v>2300000</v>
          </cell>
          <cell r="L80">
            <v>172500000</v>
          </cell>
          <cell r="M80">
            <v>80500000</v>
          </cell>
          <cell r="N80">
            <v>17</v>
          </cell>
          <cell r="O80" t="str">
            <v>PP2300519931</v>
          </cell>
          <cell r="P80" t="str">
            <v>Bộ bơm áp lực dùng trong can thiệp mạch vành</v>
          </cell>
          <cell r="Q80">
            <v>180</v>
          </cell>
          <cell r="R80">
            <v>104425600</v>
          </cell>
          <cell r="S80">
            <v>210</v>
          </cell>
          <cell r="T80">
            <v>0</v>
          </cell>
          <cell r="U80" t="str">
            <v>InMedflator™ Inflation Device Kit</v>
          </cell>
          <cell r="V80" t="str">
            <v>InMedflator™ Inflation Device Kit</v>
          </cell>
          <cell r="W80" t="str">
            <v>N07.01.220.4263.175.0003</v>
          </cell>
          <cell r="X80" t="str">
            <v>12…, 13…, 14… (các cỡ)</v>
          </cell>
          <cell r="Y80" t="str">
            <v xml:space="preserve">- Gia tăng áp lực chính xác đến 30ATM. Thể tích 20ml
- Đầu nối chữ Y loại bấm có van cầm máu, có đường kính rộng đến 9F.
- Bộ bao gồm: bơm bóng, Y-connector, Torquer, Insertion tool
</v>
          </cell>
          <cell r="Z80" t="str">
            <v>Umbra Medical Products, Inc</v>
          </cell>
          <cell r="AA80" t="str">
            <v>Hoa Kỳ</v>
          </cell>
          <cell r="AB80" t="str">
            <v>Umbra Medical Products, Inc</v>
          </cell>
          <cell r="AC80" t="str">
            <v>Hoa Kỳ</v>
          </cell>
          <cell r="AD80" t="str">
            <v>C</v>
          </cell>
          <cell r="AE80" t="str">
            <v>hàng không thuộc danh mục xin GPNK, Số PLSP: 040823-3/CBPL-HN</v>
          </cell>
          <cell r="AF80" t="str">
            <v>bộ/ hộp</v>
          </cell>
          <cell r="AG80" t="str">
            <v>Bộ</v>
          </cell>
          <cell r="AH80">
            <v>100</v>
          </cell>
          <cell r="AI80" t="str">
            <v>24 tháng</v>
          </cell>
          <cell r="AJ80" t="str">
            <v>vn0300483319</v>
          </cell>
          <cell r="AK80" t="str">
            <v>CÔNG TY CỔ PHẦN DƯỢC PHẨM TRUNG ƯƠNG CODUPHA</v>
          </cell>
          <cell r="AL80" t="str">
            <v>Đạt</v>
          </cell>
          <cell r="AM80"/>
          <cell r="AN80" t="str">
            <v xml:space="preserve">Nguyễn Thủy Tiên </v>
          </cell>
          <cell r="AO80" t="str">
            <v>Đạt</v>
          </cell>
          <cell r="AP80" t="str">
            <v>Đạt</v>
          </cell>
          <cell r="AQ80" t="str">
            <v>Đạt</v>
          </cell>
          <cell r="AR80">
            <v>0</v>
          </cell>
          <cell r="AS80" t="str">
            <v>Đạt</v>
          </cell>
          <cell r="AT80" t="str">
            <v>Đạt</v>
          </cell>
          <cell r="AU80" t="str">
            <v>Đạt</v>
          </cell>
          <cell r="AV80" t="str">
            <v>Đạt</v>
          </cell>
          <cell r="AW80" t="str">
            <v>Đạt</v>
          </cell>
          <cell r="AX80" t="str">
            <v>Đạt</v>
          </cell>
          <cell r="AY80" t="str">
            <v>Đạt</v>
          </cell>
          <cell r="AZ80">
            <v>0</v>
          </cell>
          <cell r="BA80" t="str">
            <v>Nguyễn Thị Linh Đức</v>
          </cell>
          <cell r="BB80" t="str">
            <v>Đạt</v>
          </cell>
          <cell r="BC80">
            <v>0</v>
          </cell>
        </row>
        <row r="81">
          <cell r="C81" t="str">
            <v>PP2300519931</v>
          </cell>
          <cell r="D81" t="str">
            <v>Bộ bơm áp lực dùng trong can thiệp mạch vành</v>
          </cell>
          <cell r="E81" t="str">
            <v xml:space="preserve">- Gia tăng áp lực chính xác đến 30ATM. Thể tích 20ml
- Đầu nối chữ Y loại bấm có van cầm máu, có đường kính rộng đến 9F.
- Bộ bao gồm: bơm bóng, Y-connector, Torquer, Insertion tool
</v>
          </cell>
          <cell r="F81" t="str">
            <v>Bộ/ Gói</v>
          </cell>
          <cell r="G81" t="str">
            <v>Bộ</v>
          </cell>
          <cell r="H81">
            <v>100</v>
          </cell>
          <cell r="I81">
            <v>1150000</v>
          </cell>
          <cell r="J81">
            <v>115000000</v>
          </cell>
          <cell r="K81">
            <v>2300000</v>
          </cell>
          <cell r="L81">
            <v>172500000</v>
          </cell>
          <cell r="M81">
            <v>80500000</v>
          </cell>
          <cell r="N81">
            <v>17</v>
          </cell>
          <cell r="O81" t="str">
            <v>PP2300519931</v>
          </cell>
          <cell r="P81" t="str">
            <v>Bộ bơm áp lực dùng trong can thiệp mạch vành</v>
          </cell>
          <cell r="Q81">
            <v>180</v>
          </cell>
          <cell r="R81">
            <v>36254000</v>
          </cell>
          <cell r="S81">
            <v>210</v>
          </cell>
          <cell r="T81" t="str">
            <v>Trong vòng 24 giờ kể từ thời điểm đặt hàng của Bệnh viện</v>
          </cell>
          <cell r="U81" t="str">
            <v xml:space="preserve">Bơm bóng áp  lực cao </v>
          </cell>
          <cell r="V81" t="str">
            <v xml:space="preserve">Bơm bóng áp  lực cao </v>
          </cell>
          <cell r="W81" t="str">
            <v>Cam kết</v>
          </cell>
          <cell r="X81" t="str">
            <v>PK190000</v>
          </cell>
          <cell r="Y81" t="str">
            <v xml:space="preserve">- Gia tăng áp lực chính xác đến 30ATM. Thể tích 20ml
- Đầu nối chữ Y loại bấm có van cầm máu, có đường kính rộng đến 9F.
- Bộ bao gồm: bơm bóng, Y-connector, Torquer, Insertion tool
</v>
          </cell>
          <cell r="Z81" t="str">
            <v>Shenzhen Antmed Co.,Ltd.</v>
          </cell>
          <cell r="AA81" t="str">
            <v>Trung Quốc</v>
          </cell>
          <cell r="AB81" t="str">
            <v>Shenzhen Antmed Co.,Ltd.</v>
          </cell>
          <cell r="AC81" t="str">
            <v>Trung Quốc</v>
          </cell>
          <cell r="AD81" t="str">
            <v>B</v>
          </cell>
          <cell r="AE81" t="str">
            <v xml:space="preserve">Cam kết </v>
          </cell>
          <cell r="AF81" t="str">
            <v>20 bộ/ thùng</v>
          </cell>
          <cell r="AG81" t="str">
            <v>Bộ</v>
          </cell>
          <cell r="AH81">
            <v>100</v>
          </cell>
          <cell r="AI81">
            <v>0</v>
          </cell>
          <cell r="AJ81" t="str">
            <v>vn0309902229</v>
          </cell>
          <cell r="AK81" t="str">
            <v>CÔNG TY CỔ PHẦN GIẢI PHÁP VÀ DỊCH VỤ HỢP LỰC</v>
          </cell>
          <cell r="AL81" t="str">
            <v>Đạt</v>
          </cell>
          <cell r="AM81"/>
          <cell r="AN81" t="str">
            <v xml:space="preserve">Đào Thị Nhung </v>
          </cell>
          <cell r="AO81" t="str">
            <v>Đạt</v>
          </cell>
          <cell r="AP81" t="str">
            <v>Đạt</v>
          </cell>
          <cell r="AQ81" t="str">
            <v>Đạt</v>
          </cell>
          <cell r="AR81">
            <v>0</v>
          </cell>
          <cell r="AS81" t="str">
            <v>Đạt</v>
          </cell>
          <cell r="AT81" t="str">
            <v>Không đạt</v>
          </cell>
          <cell r="AU81" t="str">
            <v>Đạt</v>
          </cell>
          <cell r="AV81" t="str">
            <v>Đạt</v>
          </cell>
          <cell r="AW81" t="str">
            <v>Đạt</v>
          </cell>
          <cell r="AX81" t="str">
            <v>Đạt</v>
          </cell>
          <cell r="AY81" t="str">
            <v>Không đạt</v>
          </cell>
          <cell r="AZ81" t="str">
            <v>Không đáp ứng yêu cầu kỹ thuật của E-HSMT</v>
          </cell>
          <cell r="BA81" t="str">
            <v>Nguyễn Văn Tuyền</v>
          </cell>
          <cell r="BB81" t="str">
            <v>Không đạt</v>
          </cell>
          <cell r="BC81" t="str">
            <v>E-HSMT''Đầu nối chữ Y loại bấm có van cầm máu, có đường kính rộng đến 9F''. E-HSĐT "van cầm máu chữ Y đường kính Φ2 có dây nối dài"</v>
          </cell>
        </row>
        <row r="82">
          <cell r="C82" t="str">
            <v>PP2300519931</v>
          </cell>
          <cell r="D82" t="str">
            <v>Bộ bơm áp lực dùng trong can thiệp mạch vành</v>
          </cell>
          <cell r="E82" t="str">
            <v xml:space="preserve">- Gia tăng áp lực chính xác đến 30ATM. Thể tích 20ml
- Đầu nối chữ Y loại bấm có van cầm máu, có đường kính rộng đến 9F.
- Bộ bao gồm: bơm bóng, Y-connector, Torquer, Insertion tool
</v>
          </cell>
          <cell r="F82" t="str">
            <v>Bộ/ Gói</v>
          </cell>
          <cell r="G82" t="str">
            <v>Bộ</v>
          </cell>
          <cell r="H82">
            <v>100</v>
          </cell>
          <cell r="I82">
            <v>1150000</v>
          </cell>
          <cell r="J82">
            <v>115000000</v>
          </cell>
          <cell r="K82">
            <v>2300000</v>
          </cell>
          <cell r="L82">
            <v>172500000</v>
          </cell>
          <cell r="M82">
            <v>80500000</v>
          </cell>
          <cell r="N82">
            <v>17</v>
          </cell>
          <cell r="O82" t="str">
            <v>PP2300519931</v>
          </cell>
          <cell r="P82" t="str">
            <v>Bộ bơm áp lực dùng trong can thiệp mạch vành</v>
          </cell>
          <cell r="Q82">
            <v>180</v>
          </cell>
          <cell r="R82">
            <v>231000000</v>
          </cell>
          <cell r="S82">
            <v>211</v>
          </cell>
          <cell r="T82" t="str">
            <v>Giao hàng trong vòng 24h kể từ thời điểm gửi đơn đặt hàng của Bệnh viện</v>
          </cell>
          <cell r="U82" t="str">
            <v>Bộ bơm áp lực cao dùng trong can thiệp tim mạch kèm van cầm máu loại trượt REVAS III</v>
          </cell>
          <cell r="V82" t="str">
            <v>Bộ bơm áp lực cao dùng trong can thiệp tim mạch kèm van cầm máu loại trượt REVAS III</v>
          </cell>
          <cell r="W82" t="str">
            <v>N07.01.230.0972.000.0009</v>
          </cell>
          <cell r="X82" t="str">
            <v>RV3-001 (RV3-00120000)</v>
          </cell>
          <cell r="Y82" t="str">
            <v>Bơm áp lực cao dùng trong can thiệp tim mạch với thiết kế khóa “trượt để mở”/ Slide-to-release (SR).
Khả năng chịu áp lực nén tốt, độ chính xác cao, giữ áp lực ổn định.
Đồng hồ đo áp lực dạng analog, có mặt hiển thị dạ quang giúp quan sát dễ dàng thông số trong điều kiện ánh sáng yếu.
Áp suất: 30 atm 
Thể tích: 20 ml 
- Đầu nối chữ Y dạng bấm 3 nấc có van cầm máu có đường kính rộng  tương đương 9F.
- Bộ bơm bón bao gồm: bơm bóng, Y-connector, dụng cụ xoay dây dẫn (Torque), kim luồn dây dẫn (Insertion tool)
Tiệt trùng bằng Ethylene oxide (EO)
Tiêu chuẩn ISO 13485:2016,  ISO 9001:2015, ISO 14001:2015, GMP FDA.</v>
          </cell>
          <cell r="Z82" t="str">
            <v>Công ty Cổ Phần Nhà máy Trang thiết bị Y tế USM Healthcare</v>
          </cell>
          <cell r="AA82" t="str">
            <v>Việt Nam</v>
          </cell>
          <cell r="AB82" t="str">
            <v>Việt Nam</v>
          </cell>
          <cell r="AC82" t="str">
            <v>Việt Nam</v>
          </cell>
          <cell r="AD82" t="str">
            <v>B</v>
          </cell>
          <cell r="AE82" t="str">
            <v>230002214/PCBB-HCM ngày 03/10/2023</v>
          </cell>
          <cell r="AF82" t="str">
            <v>1 bộ/hộp</v>
          </cell>
          <cell r="AG82" t="str">
            <v>Bộ</v>
          </cell>
          <cell r="AH82">
            <v>100</v>
          </cell>
          <cell r="AI82">
            <v>0</v>
          </cell>
          <cell r="AJ82" t="str">
            <v>vn0312041033</v>
          </cell>
          <cell r="AK82" t="str">
            <v>CÔNG TY CỔ PHẦN NHÀ MÁY TRANG THIẾT BỊ Y TẾ USM HEALTHCARE</v>
          </cell>
          <cell r="AL82" t="str">
            <v>Đạt</v>
          </cell>
          <cell r="AM82"/>
          <cell r="AN82" t="str">
            <v>Nguyễn Thị Phương Hoa</v>
          </cell>
          <cell r="AO82" t="str">
            <v>Đạt</v>
          </cell>
          <cell r="AP82" t="str">
            <v>Đạt</v>
          </cell>
          <cell r="AQ82" t="str">
            <v>Đạt</v>
          </cell>
          <cell r="AR82">
            <v>0</v>
          </cell>
          <cell r="AS82" t="str">
            <v>Đạt</v>
          </cell>
          <cell r="AT82" t="str">
            <v>Đạt</v>
          </cell>
          <cell r="AU82" t="str">
            <v>Đạt</v>
          </cell>
          <cell r="AV82" t="str">
            <v>Đạt</v>
          </cell>
          <cell r="AW82" t="str">
            <v>Đạt</v>
          </cell>
          <cell r="AX82" t="str">
            <v>Đạt</v>
          </cell>
          <cell r="AY82" t="str">
            <v>Đạt</v>
          </cell>
          <cell r="AZ82"/>
          <cell r="BA82" t="str">
            <v>Nguyễn Bảo Thắng</v>
          </cell>
          <cell r="BB82" t="str">
            <v>Đạt</v>
          </cell>
          <cell r="BC82"/>
        </row>
        <row r="83">
          <cell r="C83" t="str">
            <v>PP2300519931</v>
          </cell>
          <cell r="D83" t="str">
            <v>Bộ bơm áp lực dùng trong can thiệp mạch vành</v>
          </cell>
          <cell r="E83" t="str">
            <v xml:space="preserve">- Gia tăng áp lực chính xác đến 30ATM. Thể tích 20ml
- Đầu nối chữ Y loại bấm có van cầm máu, có đường kính rộng đến 9F.
- Bộ bao gồm: bơm bóng, Y-connector, Torquer, Insertion tool
</v>
          </cell>
          <cell r="F83" t="str">
            <v>Bộ/ Gói</v>
          </cell>
          <cell r="G83" t="str">
            <v>Bộ</v>
          </cell>
          <cell r="H83">
            <v>100</v>
          </cell>
          <cell r="I83">
            <v>1150000</v>
          </cell>
          <cell r="J83">
            <v>115000000</v>
          </cell>
          <cell r="K83">
            <v>2300000</v>
          </cell>
          <cell r="L83">
            <v>172500000</v>
          </cell>
          <cell r="M83">
            <v>80500000</v>
          </cell>
          <cell r="N83">
            <v>17</v>
          </cell>
          <cell r="O83" t="str">
            <v>PP2300519931</v>
          </cell>
          <cell r="P83" t="str">
            <v>Bộ bơm áp lực dùng trong can thiệp mạch vành</v>
          </cell>
          <cell r="Q83">
            <v>180</v>
          </cell>
          <cell r="R83">
            <v>169680000</v>
          </cell>
          <cell r="S83">
            <v>210</v>
          </cell>
          <cell r="T83">
            <v>0</v>
          </cell>
          <cell r="U83" t="str">
            <v>Bộ bơm bóng MAC-20</v>
          </cell>
          <cell r="V83" t="str">
            <v>Bộ bơm bóng MAC-20</v>
          </cell>
          <cell r="W83" t="str">
            <v>N07.01.230.0620.115.0001</v>
          </cell>
          <cell r="X83" t="str">
            <v>CMM2PP</v>
          </cell>
          <cell r="Y83" t="str">
            <v>- Gia tăng áp lực chính xác đến 30ATM. Thể tích 20ml
- Đầu nối chữ Y loại bấm có van cầm máu, có đường kính rộng đến 9F.
- Bộ bao gồm: bơm bóng, Y-connector, Torquer, Insertion tool</v>
          </cell>
          <cell r="Z83" t="str">
            <v>Caladrius Medical Private Limited</v>
          </cell>
          <cell r="AA83" t="str">
            <v>Ấn Độ</v>
          </cell>
          <cell r="AB83" t="str">
            <v>Caladrius Medical Private Limited</v>
          </cell>
          <cell r="AC83" t="str">
            <v>Ấn Độ</v>
          </cell>
          <cell r="AD83" t="str">
            <v>Loại B</v>
          </cell>
          <cell r="AE83" t="str">
            <v>220003121/PCBB-HCM ngày 29/09/2022</v>
          </cell>
          <cell r="AF83" t="str">
            <v>Gói/ 1 cái</v>
          </cell>
          <cell r="AG83" t="str">
            <v>Cái</v>
          </cell>
          <cell r="AH83">
            <v>100</v>
          </cell>
          <cell r="AI83">
            <v>0</v>
          </cell>
          <cell r="AJ83" t="str">
            <v>vn0314406882</v>
          </cell>
          <cell r="AK83" t="str">
            <v>CÔNG TY CỔ PHẦN VẬT TƯ Y TẾ BẢO TÂM</v>
          </cell>
          <cell r="AL83" t="str">
            <v>Đạt</v>
          </cell>
          <cell r="AM83"/>
          <cell r="AN83" t="str">
            <v>Phan Thị Lường</v>
          </cell>
          <cell r="AO83" t="str">
            <v>Đạt</v>
          </cell>
          <cell r="AP83" t="str">
            <v>Đạt</v>
          </cell>
          <cell r="AQ83" t="str">
            <v>Đạt</v>
          </cell>
          <cell r="AR83">
            <v>0</v>
          </cell>
          <cell r="AS83" t="str">
            <v>Đạt</v>
          </cell>
          <cell r="AT83" t="str">
            <v>Không đạt</v>
          </cell>
          <cell r="AU83" t="str">
            <v>Đạt</v>
          </cell>
          <cell r="AV83" t="str">
            <v>Đạt</v>
          </cell>
          <cell r="AW83" t="str">
            <v>Đạt</v>
          </cell>
          <cell r="AX83" t="str">
            <v>Đạt</v>
          </cell>
          <cell r="AY83" t="str">
            <v>Không đạt</v>
          </cell>
          <cell r="AZ83" t="str">
            <v>Catalogue tham dự thầu không có các TNKT đáp ứng E-HSMT: 
- Đầu nối chữ Y loại bấm
-  Bộ bao gồm: Y-connector, Torquer, Insertion tool</v>
          </cell>
          <cell r="BA83" t="str">
            <v>Trần Thị Huyền Trân</v>
          </cell>
          <cell r="BB83" t="str">
            <v>Không đạt</v>
          </cell>
          <cell r="BC83" t="str">
            <v>Catalogue tham dự thầu không có các TNKT đáp ứng E-HSMT: 
- Đầu nối chữ Y loại bấm
-  Bộ bao gồm: Y-connector, Torquer, Insertion tool</v>
          </cell>
        </row>
        <row r="84">
          <cell r="C84" t="str">
            <v>PP2300519931</v>
          </cell>
          <cell r="D84" t="str">
            <v>Bộ bơm áp lực dùng trong can thiệp mạch vành</v>
          </cell>
          <cell r="E84" t="str">
            <v xml:space="preserve">- Gia tăng áp lực chính xác đến 30ATM. Thể tích 20ml
- Đầu nối chữ Y loại bấm có van cầm máu, có đường kính rộng đến 9F.
- Bộ bao gồm: bơm bóng, Y-connector, Torquer, Insertion tool
</v>
          </cell>
          <cell r="F84" t="str">
            <v>Bộ/ Gói</v>
          </cell>
          <cell r="G84" t="str">
            <v>Bộ</v>
          </cell>
          <cell r="H84">
            <v>100</v>
          </cell>
          <cell r="I84">
            <v>1150000</v>
          </cell>
          <cell r="J84">
            <v>115000000</v>
          </cell>
          <cell r="K84">
            <v>2300000</v>
          </cell>
          <cell r="L84">
            <v>172500000</v>
          </cell>
          <cell r="M84">
            <v>80500000</v>
          </cell>
          <cell r="N84">
            <v>17</v>
          </cell>
          <cell r="O84" t="str">
            <v>PP2300519931</v>
          </cell>
          <cell r="P84" t="str">
            <v>Bộ bơm áp lực dùng trong can thiệp mạch vành</v>
          </cell>
          <cell r="Q84">
            <v>180</v>
          </cell>
          <cell r="R84">
            <v>125558400</v>
          </cell>
          <cell r="S84">
            <v>210</v>
          </cell>
          <cell r="T84" t="str">
            <v>Giao hàng trong vòng 24h kể từ thời điểm gửi đơn đặt hàng của Bệnh viện</v>
          </cell>
          <cell r="U84" t="str">
            <v>Basix Compak</v>
          </cell>
          <cell r="V84" t="str">
            <v>basixCOMPAKᵀᴹ Inflation Device</v>
          </cell>
          <cell r="W84" t="str">
            <v>N07.01.220.3079.213.0001</v>
          </cell>
          <cell r="X84" t="str">
            <v>Inxxxx</v>
          </cell>
          <cell r="Y84" t="str">
            <v>Bộ bơm bóng áp lực cao dùng trong tim mạch chẩn đoán và can thiệp
- Vật liệu làm bằng Polycarbonate;  Acrylonitrile-Butadiene-Styrene
- Màn hình analog
- Cơ chế khóa luồng (threaded locking) giúp tạo áp lực chính xác, tối đa đến 30 atm; 
- Thể tích xy lanh 20ml, có kèm tubing dài 33 cm (13 inches) nối sẵn với đầu tip của xy lanh
- Phụ kiện tùy chọn: Van cầm máu gồm dạng lòng rộng đến 9F với khóa Tuohy (Access-9/ Access-PLUS), dạng lòng nhỏ 7F kèm cơ chế đẩy-kéo (Honor) và loại phối hợp hai cơ chết khóa Tuohy và cơ chế đẩy-kéo (MBA); có dụng cụ hỗ trợ đi dây wire chất liệu plastic hoặc kim loại, thiết bị torque, khóa 3 ngã; tùy chọn tubing nối dài chiều dài 10, 20, 50 cm
- Tiệt khuẩn bằng Ethylene Oxide (EO)
- Hạn dùng 3 năm.</v>
          </cell>
          <cell r="Z84" t="str">
            <v>Merit Maquiladora Mexico, S. DE R.L. DE C.V - Mexico</v>
          </cell>
          <cell r="AA84" t="str">
            <v>Mexico</v>
          </cell>
          <cell r="AB84" t="str">
            <v>Merit Medical Systems, Inc - Mỹ</v>
          </cell>
          <cell r="AC84" t="str">
            <v>Mỹ</v>
          </cell>
          <cell r="AD84" t="str">
            <v>B</v>
          </cell>
          <cell r="AE84" t="str">
            <v>Phiếu tiếp nhận loại B số 220000447/PCBB-HCM</v>
          </cell>
          <cell r="AF84" t="str">
            <v>5 bộ/ Hộp hoặc 5 cái/ Hộp</v>
          </cell>
          <cell r="AG84" t="str">
            <v>Bộ</v>
          </cell>
          <cell r="AH84">
            <v>100</v>
          </cell>
          <cell r="AI84">
            <v>0</v>
          </cell>
          <cell r="AJ84" t="str">
            <v>vn0313130367</v>
          </cell>
          <cell r="AK84" t="str">
            <v>CÔNG TY TNHH IDS MEDICAL SYSTEMS VIỆT NAM</v>
          </cell>
          <cell r="AL84" t="str">
            <v>Đạt</v>
          </cell>
          <cell r="AM84"/>
          <cell r="AN84" t="str">
            <v>Trần Thị Kiều Diễm</v>
          </cell>
          <cell r="AO84" t="str">
            <v>Đạt</v>
          </cell>
          <cell r="AP84" t="str">
            <v>Đạt</v>
          </cell>
          <cell r="AQ84" t="str">
            <v>Đạt</v>
          </cell>
          <cell r="AR84">
            <v>0</v>
          </cell>
          <cell r="AS84" t="str">
            <v>Đạt</v>
          </cell>
          <cell r="AT84" t="str">
            <v>Đạt</v>
          </cell>
          <cell r="AU84" t="str">
            <v>Đạt</v>
          </cell>
          <cell r="AV84" t="str">
            <v>Đạt</v>
          </cell>
          <cell r="AW84" t="str">
            <v>Đạt</v>
          </cell>
          <cell r="AX84" t="str">
            <v>Đạt</v>
          </cell>
          <cell r="AY84" t="str">
            <v>Đạt</v>
          </cell>
          <cell r="AZ84">
            <v>0</v>
          </cell>
          <cell r="BA84" t="str">
            <v>Nguyễn Thị Huệ</v>
          </cell>
          <cell r="BB84" t="str">
            <v>Đạt</v>
          </cell>
          <cell r="BC84">
            <v>0</v>
          </cell>
        </row>
        <row r="85">
          <cell r="C85" t="str">
            <v>PP2300519931</v>
          </cell>
          <cell r="D85" t="str">
            <v>Bộ bơm áp lực dùng trong can thiệp mạch vành</v>
          </cell>
          <cell r="E85" t="str">
            <v xml:space="preserve">- Gia tăng áp lực chính xác đến 30ATM. Thể tích 20ml
- Đầu nối chữ Y loại bấm có van cầm máu, có đường kính rộng đến 9F.
- Bộ bao gồm: bơm bóng, Y-connector, Torquer, Insertion tool
</v>
          </cell>
          <cell r="F85" t="str">
            <v>Bộ/ Gói</v>
          </cell>
          <cell r="G85" t="str">
            <v>Bộ</v>
          </cell>
          <cell r="H85">
            <v>100</v>
          </cell>
          <cell r="I85">
            <v>1150000</v>
          </cell>
          <cell r="J85">
            <v>115000000</v>
          </cell>
          <cell r="K85">
            <v>2300000</v>
          </cell>
          <cell r="L85">
            <v>172500000</v>
          </cell>
          <cell r="M85">
            <v>80500000</v>
          </cell>
          <cell r="N85">
            <v>17</v>
          </cell>
          <cell r="O85" t="str">
            <v>PP2300519931</v>
          </cell>
          <cell r="P85" t="str">
            <v>Bộ bơm áp lực dùng trong can thiệp mạch vành</v>
          </cell>
          <cell r="Q85">
            <v>180</v>
          </cell>
          <cell r="R85" t="str">
            <v>3.120.000 (Cam kết trong đơn dự thầu)</v>
          </cell>
          <cell r="S85">
            <v>210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t="str">
            <v>vn0313061995</v>
          </cell>
          <cell r="AK85" t="str">
            <v>CÔNG TY TNHH MỘT THÀNH VIÊN CVS MEDICAL</v>
          </cell>
          <cell r="AL85" t="str">
            <v>Đạt</v>
          </cell>
          <cell r="AM85"/>
          <cell r="AN85" t="str">
            <v>Trần Thị Kiều Diễm</v>
          </cell>
          <cell r="AO85" t="str">
            <v>Không đạt</v>
          </cell>
          <cell r="AP85" t="str">
            <v>Không đạt</v>
          </cell>
          <cell r="AQ85" t="str">
            <v>Không đạt</v>
          </cell>
          <cell r="AR85" t="str">
            <v>Không đạt</v>
          </cell>
          <cell r="AS85" t="str">
            <v>Không đạt</v>
          </cell>
          <cell r="AT85" t="str">
            <v>Không đạt</v>
          </cell>
          <cell r="AU85" t="str">
            <v>Không đạt</v>
          </cell>
          <cell r="AV85" t="str">
            <v>Không đạt</v>
          </cell>
          <cell r="AW85" t="str">
            <v>Không đạt</v>
          </cell>
          <cell r="AX85" t="str">
            <v>Không đạt</v>
          </cell>
          <cell r="AY85" t="str">
            <v>Không đạt</v>
          </cell>
          <cell r="AZ85" t="str">
            <v>HSDT Không cung cấp mẫu 22</v>
          </cell>
          <cell r="BA85" t="str">
            <v>Nguyễn Văn Thành</v>
          </cell>
          <cell r="BB85" t="str">
            <v>Không đạt</v>
          </cell>
          <cell r="BC85" t="str">
            <v>HSDT Không cung cấp mẫu 22</v>
          </cell>
        </row>
        <row r="86">
          <cell r="C86" t="str">
            <v>PP2300519931</v>
          </cell>
          <cell r="D86" t="str">
            <v>Bộ bơm áp lực dùng trong can thiệp mạch vành</v>
          </cell>
          <cell r="E86" t="str">
            <v xml:space="preserve">- Gia tăng áp lực chính xác đến 30ATM. Thể tích 20ml
- Đầu nối chữ Y loại bấm có van cầm máu, có đường kính rộng đến 9F.
- Bộ bao gồm: bơm bóng, Y-connector, Torquer, Insertion tool
</v>
          </cell>
          <cell r="F86" t="str">
            <v>Bộ/ Gói</v>
          </cell>
          <cell r="G86" t="str">
            <v>Bộ</v>
          </cell>
          <cell r="H86">
            <v>100</v>
          </cell>
          <cell r="I86">
            <v>1150000</v>
          </cell>
          <cell r="J86">
            <v>115000000</v>
          </cell>
          <cell r="K86">
            <v>2300000</v>
          </cell>
          <cell r="L86">
            <v>172500000</v>
          </cell>
          <cell r="M86">
            <v>80500000</v>
          </cell>
          <cell r="N86">
            <v>17</v>
          </cell>
          <cell r="O86" t="str">
            <v>PP2300519931</v>
          </cell>
          <cell r="P86" t="str">
            <v>Bộ bơm áp lực dùng trong can thiệp mạch vành</v>
          </cell>
          <cell r="Q86">
            <v>180</v>
          </cell>
          <cell r="R86">
            <v>197526000</v>
          </cell>
          <cell r="S86">
            <v>210</v>
          </cell>
          <cell r="T86" t="str">
            <v>Trong vòng 24 giờ kể từ thời điểm đặt hàng của Bệnh viện</v>
          </cell>
          <cell r="U86" t="str">
            <v>Bộ dụng cụ bơm bóng áp lực cao Feather</v>
          </cell>
          <cell r="V86" t="str">
            <v>Bộ dụng cụ bơm bóng áp lực cao Feather</v>
          </cell>
          <cell r="W86" t="str">
            <v>N07.01.230.3943.115.0001</v>
          </cell>
          <cell r="X86" t="str">
            <v xml:space="preserve"> FIDK2030GUN; FIDK2030
</v>
          </cell>
          <cell r="Y86" t="str">
            <v xml:space="preserve">- Gia tăng áp lực chính xác đến 30ATM. Thể tích 20ml
- Đầu nối chữ Y loại bấm có van cầm máu, có đường kính rộng đến 9F.
- Bộ bao gồm: bơm bóng, Y-connector, Torquer, Insertion tool
</v>
          </cell>
          <cell r="Z86" t="str">
            <v xml:space="preserve">St. Stone Medical </v>
          </cell>
          <cell r="AA86" t="str">
            <v>Ấn Độ</v>
          </cell>
          <cell r="AB86" t="str">
            <v xml:space="preserve">St. Stone Medical </v>
          </cell>
          <cell r="AC86" t="str">
            <v>Ấn Độ</v>
          </cell>
          <cell r="AD86" t="str">
            <v>B</v>
          </cell>
          <cell r="AE86" t="str">
            <v>220001755/PCBB-BYT</v>
          </cell>
          <cell r="AF86" t="str">
            <v>Bộ/ Gói</v>
          </cell>
          <cell r="AG86" t="str">
            <v>Bộ</v>
          </cell>
          <cell r="AH86">
            <v>100</v>
          </cell>
          <cell r="AI86">
            <v>0</v>
          </cell>
          <cell r="AJ86" t="str">
            <v>vn0313296806</v>
          </cell>
          <cell r="AK86" t="str">
            <v>CÔNG TY TNHH THIÊT BỊ Y TẾ TVT</v>
          </cell>
          <cell r="AL86" t="str">
            <v>Đạt</v>
          </cell>
          <cell r="AM86"/>
          <cell r="AN86" t="str">
            <v>Phạm Thị Kim Hoàng</v>
          </cell>
          <cell r="AO86" t="str">
            <v>Đạt</v>
          </cell>
          <cell r="AP86" t="str">
            <v>Đạt</v>
          </cell>
          <cell r="AQ86" t="str">
            <v>Đạt</v>
          </cell>
          <cell r="AR86">
            <v>0</v>
          </cell>
          <cell r="AS86" t="str">
            <v>Đạt</v>
          </cell>
          <cell r="AT86" t="str">
            <v>Đạt</v>
          </cell>
          <cell r="AU86" t="str">
            <v>Đạt</v>
          </cell>
          <cell r="AV86" t="str">
            <v>Đạt</v>
          </cell>
          <cell r="AW86" t="str">
            <v>Đạt</v>
          </cell>
          <cell r="AX86" t="str">
            <v>Đạt</v>
          </cell>
          <cell r="AY86" t="str">
            <v>Không đạt</v>
          </cell>
          <cell r="AZ86" t="str">
            <v>E-HSMT''Đầu nối chữ Y loại bấm có van cầm máu, có đường kính rộng đến 9F''. E-HSĐT "van cầm máu chữ Y không thể hiện có đường kínhrộng đến 9F"</v>
          </cell>
          <cell r="BA86" t="str">
            <v>Nguyễn Văn Tuyền</v>
          </cell>
          <cell r="BB86" t="str">
            <v>Không đạt</v>
          </cell>
          <cell r="BC86" t="str">
            <v>E-HSMT''Đầu nối chữ Y loại bấm có van cầm máu, có đường kính rộng đến 9F''. E-HSĐT "van cầm máu chữ Y không thể hiện có đường kínhrộng đến 9F"</v>
          </cell>
        </row>
        <row r="87">
          <cell r="C87" t="str">
            <v>PP2300519931</v>
          </cell>
          <cell r="D87" t="str">
            <v>Bộ bơm áp lực dùng trong can thiệp mạch vành</v>
          </cell>
          <cell r="E87" t="str">
            <v xml:space="preserve">- Gia tăng áp lực chính xác đến 30ATM. Thể tích 20ml
- Đầu nối chữ Y loại bấm có van cầm máu, có đường kính rộng đến 9F.
- Bộ bao gồm: bơm bóng, Y-connector, Torquer, Insertion tool
</v>
          </cell>
          <cell r="F87" t="str">
            <v>Bộ/ Gói</v>
          </cell>
          <cell r="G87" t="str">
            <v>Bộ</v>
          </cell>
          <cell r="H87">
            <v>100</v>
          </cell>
          <cell r="I87">
            <v>1150000</v>
          </cell>
          <cell r="J87">
            <v>115000000</v>
          </cell>
          <cell r="K87">
            <v>2300000</v>
          </cell>
          <cell r="L87">
            <v>172500000</v>
          </cell>
          <cell r="M87">
            <v>80500000</v>
          </cell>
          <cell r="N87">
            <v>17</v>
          </cell>
          <cell r="O87" t="str">
            <v>PP2300519931</v>
          </cell>
          <cell r="P87" t="str">
            <v>Bộ bơm áp lực dùng trong can thiệp mạch vành</v>
          </cell>
          <cell r="Q87">
            <v>180</v>
          </cell>
          <cell r="R87">
            <v>15660000</v>
          </cell>
          <cell r="S87">
            <v>210</v>
          </cell>
          <cell r="T87" t="str">
            <v>Trong vòng 24 giờ kể từ thời điểm đặt hàng của Bệnh viện</v>
          </cell>
          <cell r="U87" t="str">
            <v>Balloon Inflation Device</v>
          </cell>
          <cell r="V87" t="str">
            <v>Balloon Inflation Device</v>
          </cell>
          <cell r="W87">
            <v>0</v>
          </cell>
          <cell r="X87" t="str">
            <v>SCW-BID1-30(20ml)</v>
          </cell>
          <cell r="Y87" t="str">
            <v>- Gia tăng áp lực chính xác đến 30ATM. Thể tích 20ml
- Đầu nối chữ Y có van cầm máu, có đường kính rộng đến ~9F (2.8mm) (đáp ứng mọi yêu cầu về mặt chuyên môn)
- Bộ bao gồm: bơm bóng, Y-connector, Torquer, Insertion tool</v>
          </cell>
          <cell r="Z87" t="str">
            <v>SCW Medicath Ltd.</v>
          </cell>
          <cell r="AA87" t="str">
            <v>Trung Quốc</v>
          </cell>
          <cell r="AB87" t="str">
            <v>SCW Medicath Ltd.</v>
          </cell>
          <cell r="AC87" t="str">
            <v>Trung Quốc</v>
          </cell>
          <cell r="AD87" t="str">
            <v>B</v>
          </cell>
          <cell r="AE87" t="str">
            <v xml:space="preserve"> Công bố số 230002164/PCBB-HN ngày 31/08/2023
</v>
          </cell>
          <cell r="AF87" t="str">
            <v>01 Bộ/ hộp</v>
          </cell>
          <cell r="AG87" t="str">
            <v>Bộ</v>
          </cell>
          <cell r="AH87">
            <v>100</v>
          </cell>
          <cell r="AI87">
            <v>0</v>
          </cell>
          <cell r="AJ87" t="str">
            <v>vn0101479798</v>
          </cell>
          <cell r="AK87" t="str">
            <v>CÔNG TY TNHH THƯƠNG MẠI VÀ DỊCH VỤ VIỆT THẮNG</v>
          </cell>
          <cell r="AL87" t="str">
            <v>Đạt</v>
          </cell>
          <cell r="AM87"/>
          <cell r="AN87" t="str">
            <v>Phan Thị Lường</v>
          </cell>
          <cell r="AO87" t="str">
            <v>Đạt</v>
          </cell>
          <cell r="AP87" t="str">
            <v>Đạt</v>
          </cell>
          <cell r="AQ87" t="str">
            <v>Đạt</v>
          </cell>
          <cell r="AR87">
            <v>0</v>
          </cell>
          <cell r="AS87" t="str">
            <v>Đạt</v>
          </cell>
          <cell r="AT87" t="str">
            <v>Đạt</v>
          </cell>
          <cell r="AU87" t="str">
            <v>Đạt</v>
          </cell>
          <cell r="AV87" t="str">
            <v>Đạt</v>
          </cell>
          <cell r="AW87" t="str">
            <v>Đạt</v>
          </cell>
          <cell r="AX87" t="str">
            <v>Đạt</v>
          </cell>
          <cell r="AY87" t="str">
            <v>Đạt</v>
          </cell>
          <cell r="AZ87">
            <v>0</v>
          </cell>
          <cell r="BA87" t="str">
            <v>Phan Thị Hoa</v>
          </cell>
          <cell r="BB87" t="str">
            <v>Đạt</v>
          </cell>
          <cell r="BC87">
            <v>0</v>
          </cell>
        </row>
        <row r="88">
          <cell r="C88" t="str">
            <v>PP2300519932</v>
          </cell>
          <cell r="D88" t="str">
            <v>Bóng mềm nong mạch vành</v>
          </cell>
          <cell r="E88" t="str">
            <v>- Khẩu kính bóng: ≥ 0.58mm
- Tráng phủ Hydrophilic
- Đường kính từ 1.0 - 4.0mm
- Chiều dài bóng: 6mm - 30mm
- Áp lực tối đa: 14 atm; Áp lực bơm bóng: 6 atm
- Nếp gấp bóng: 2 gấp, 3 gấp</v>
          </cell>
          <cell r="F88" t="str">
            <v>Cái/ Hộp</v>
          </cell>
          <cell r="G88" t="str">
            <v>Cái</v>
          </cell>
          <cell r="H88">
            <v>100</v>
          </cell>
          <cell r="I88">
            <v>7500000</v>
          </cell>
          <cell r="J88">
            <v>750000000</v>
          </cell>
          <cell r="K88">
            <v>15000000</v>
          </cell>
          <cell r="L88">
            <v>1125000000</v>
          </cell>
          <cell r="M88">
            <v>525000000</v>
          </cell>
          <cell r="N88">
            <v>17</v>
          </cell>
          <cell r="O88" t="str">
            <v>PP2300519932</v>
          </cell>
          <cell r="P88" t="str">
            <v>Bóng mềm nong mạch vành</v>
          </cell>
          <cell r="Q88">
            <v>180</v>
          </cell>
          <cell r="R88">
            <v>613881000</v>
          </cell>
          <cell r="S88">
            <v>210</v>
          </cell>
          <cell r="T88" t="str">
            <v>Trong vòng 24 giờ kể từ thời điểm đặt hàng của Bệnh viện</v>
          </cell>
          <cell r="U88" t="str">
            <v>Bóng nong mạch vành IKAZUCHI Zero</v>
          </cell>
          <cell r="V88" t="str">
            <v>Bóng nong mạch vành IKAZUCHI Zero</v>
          </cell>
          <cell r="W88" t="str">
            <v>N07.01.240.2685.232.0005</v>
          </cell>
          <cell r="X88" t="str">
            <v>ZE-x-xxxP; ZE-x-xxxF; ZE-x-xxx; ZE-xx-xxx</v>
          </cell>
          <cell r="Y88" t="str">
            <v>- Khẩu kính bóng: 0.58mm
- Tráng phủ Hydrophilic
- Đường kính từ 1.0 - 4mm
- Chiều dài bóng: 6mm - 30mm
- Áp lực tối đa: 14 atm; Áp lực bơm bóng: 6 atm
- Nếp gấp bóng: 2 gấp, 3 gấp</v>
          </cell>
          <cell r="Z88" t="str">
            <v>Kaneka Corporation</v>
          </cell>
          <cell r="AA88" t="str">
            <v>Nhật Bản</v>
          </cell>
          <cell r="AB88" t="str">
            <v>Kaneka Corporation</v>
          </cell>
          <cell r="AC88" t="str">
            <v>Nhật Bản</v>
          </cell>
          <cell r="AD88" t="str">
            <v>D</v>
          </cell>
          <cell r="AE88" t="str">
            <v>2300758ĐKLH/BYT-HTTB ngày 21/08/2023</v>
          </cell>
          <cell r="AF88" t="str">
            <v>Hộp/1 cái</v>
          </cell>
          <cell r="AG88" t="str">
            <v>Cái</v>
          </cell>
          <cell r="AH88">
            <v>100</v>
          </cell>
          <cell r="AI88">
            <v>0</v>
          </cell>
          <cell r="AJ88" t="str">
            <v>vn0303649788</v>
          </cell>
          <cell r="AK88" t="str">
            <v>CÔNG TY TNHH THƯƠNG MẠI - DỊCH VỤ VÀ SẢN XUẤT VIỆT TƯỜNG</v>
          </cell>
          <cell r="AL88" t="str">
            <v>Đạt</v>
          </cell>
          <cell r="AM88"/>
          <cell r="AN88" t="str">
            <v>Nguyễn Thị Sao Mai</v>
          </cell>
          <cell r="AO88" t="str">
            <v>Đạt</v>
          </cell>
          <cell r="AP88" t="str">
            <v>Đạt</v>
          </cell>
          <cell r="AQ88" t="str">
            <v>Đạt</v>
          </cell>
          <cell r="AR88">
            <v>0</v>
          </cell>
          <cell r="AS88" t="str">
            <v>Đạt</v>
          </cell>
          <cell r="AT88" t="str">
            <v>Đạt</v>
          </cell>
          <cell r="AU88" t="str">
            <v>Đạt</v>
          </cell>
          <cell r="AV88" t="str">
            <v>Đạt</v>
          </cell>
          <cell r="AW88" t="str">
            <v>Đạt</v>
          </cell>
          <cell r="AX88" t="str">
            <v>Đạt</v>
          </cell>
          <cell r="AY88" t="str">
            <v>Đạt</v>
          </cell>
          <cell r="AZ88">
            <v>0</v>
          </cell>
          <cell r="BA88" t="str">
            <v>Cao Dũng</v>
          </cell>
          <cell r="BB88" t="str">
            <v>Đạt</v>
          </cell>
          <cell r="BC88" t="str">
            <v/>
          </cell>
        </row>
        <row r="89">
          <cell r="C89" t="str">
            <v>PP2300519933</v>
          </cell>
          <cell r="D89" t="str">
            <v>Bóng cứng nong mạch vành</v>
          </cell>
          <cell r="E89" t="str">
            <v xml:space="preserve">- Tráng phủ Hydrophilic
- Áp lực nổ bóng cao lên tới 22 bar
- Áp lực bơm bóng: 12 bar
- Đường kính: 1.5 - 4.5mm 
- Chiều dài: 8mm - 30mm
- 2 markers cản quang. 
- Nếp gấp bóng: 2 nếp, 3 nếp </v>
          </cell>
          <cell r="F89" t="str">
            <v>Cái/ Hộp</v>
          </cell>
          <cell r="G89" t="str">
            <v>Cái</v>
          </cell>
          <cell r="H89">
            <v>100</v>
          </cell>
          <cell r="I89">
            <v>7935000</v>
          </cell>
          <cell r="J89">
            <v>793500000</v>
          </cell>
          <cell r="K89">
            <v>15870000</v>
          </cell>
          <cell r="L89">
            <v>1190250000</v>
          </cell>
          <cell r="M89">
            <v>555450000</v>
          </cell>
          <cell r="N89">
            <v>17</v>
          </cell>
          <cell r="O89" t="str">
            <v>PP2300519933</v>
          </cell>
          <cell r="P89" t="str">
            <v>Bóng cứng nong mạch vành</v>
          </cell>
          <cell r="Q89">
            <v>180</v>
          </cell>
          <cell r="R89">
            <v>163570000</v>
          </cell>
          <cell r="S89">
            <v>210</v>
          </cell>
          <cell r="T89">
            <v>0</v>
          </cell>
          <cell r="U89" t="str">
            <v>Bóng nong mạch vành không đàn hồi Fluydo NC</v>
          </cell>
          <cell r="V89" t="str">
            <v>Bóng nong mạch vành không đàn hồi Fluydo NC</v>
          </cell>
          <cell r="W89" t="str">
            <v>N07.01.240.0177.272.0003</v>
          </cell>
          <cell r="X89" t="str">
            <v>ICNC27520 / ICNC30006 / ICNC30008 / ICNC30012 / ICNC30015 / ICNC30020 / ICNC30030 / ICNC32506 / ICNC32508 / ICNC32512 / ICNC32515 / ICNC32520 / ICNC35006 / ICNC35008 / ICNC35012 / ICNC35015 / ICNC35020 / ICNC35030 / ICNC37506 / ICNC37508 / ICNC37512 / ICNC37515 / ICNC37520 / ICNC40006/ ICNC40008 / ICNC40012 / ICNC40015 / ICNC40020 / ICNC45008 / ICNC45012 / ICNC45015 / ICNC45020 / ICNC50008 / ICNC50012 / ICNC50015 / ICNC50020 / ICNC17506 / ICNC17508 / ICNC17512 / ICNC17515 / ICNC17520 / ICNC20006 / ICNC20008 / ICNC20012 / ICNC20015 / ICNC20020 / ICNC22506 / ICNC22508 / ICNC22512 / ICNC22515 / ICNC22520 / ICNC25006 / ICNC25008 / ICNC25012 / ICNC25015 / ICNC25020 / ICNC25030 / ICNC27506 / ICNC27508 / ICNC27512 / ICNC27515</v>
          </cell>
          <cell r="Y89" t="str">
            <v>- Bóng nong mạch vành không đàn hồi, chất liệu Polyamide
- Thân đoạn gần: thép không gỉ AISI 304, phủ Teflon
- Thân đoạn xa: kết hợp Polyamide/ PEBA, phủ Hydrophilic
- Chất liệu đầu bóng: hỗn hợp PEBA, kích cở đầu vào: 0.017"
- Có 2 điểm đánh dấu bằng Platinum.
- Áp lực: NP: 12 atm. RBP: 19-22 atm</v>
          </cell>
          <cell r="Z89" t="str">
            <v>Alvimedica Tibbi Urunler San.ve Dis Tic. A.S.</v>
          </cell>
          <cell r="AA89" t="str">
            <v>Thổ Nhĩ Kỳ</v>
          </cell>
          <cell r="AB89" t="str">
            <v>CID S.p.A.</v>
          </cell>
          <cell r="AC89" t="str">
            <v>Ý</v>
          </cell>
          <cell r="AD89" t="str">
            <v>D</v>
          </cell>
          <cell r="AE89" t="str">
            <v>2300100ĐKLH/BYT-TB-CT ngày 07/03/2023</v>
          </cell>
          <cell r="AF89" t="str">
            <v>Hộp/ 1 cái</v>
          </cell>
          <cell r="AG89" t="str">
            <v>Cái</v>
          </cell>
          <cell r="AH89">
            <v>100</v>
          </cell>
          <cell r="AI89">
            <v>0</v>
          </cell>
          <cell r="AJ89" t="str">
            <v>vn0308613665</v>
          </cell>
          <cell r="AK89" t="str">
            <v>CÔNG TY TNHH THƯƠNG MẠI THIẾT BỊ Y TẾ AN PHA</v>
          </cell>
          <cell r="AL89" t="str">
            <v>Đạt</v>
          </cell>
          <cell r="AM89"/>
          <cell r="AN89" t="str">
            <v>Trương Thị Mỹ Quý</v>
          </cell>
          <cell r="AO89">
            <v>0</v>
          </cell>
          <cell r="AP89">
            <v>0</v>
          </cell>
          <cell r="AQ89">
            <v>0</v>
          </cell>
          <cell r="AR89">
            <v>0</v>
          </cell>
          <cell r="AS89">
            <v>0</v>
          </cell>
          <cell r="AT89" t="str">
            <v>Không đạt</v>
          </cell>
          <cell r="AU89">
            <v>0</v>
          </cell>
          <cell r="AV89" t="str">
            <v>Đạt</v>
          </cell>
          <cell r="AW89" t="str">
            <v>Đạt</v>
          </cell>
          <cell r="AX89" t="str">
            <v>Đạt</v>
          </cell>
          <cell r="AY89" t="str">
            <v>Không đạt</v>
          </cell>
          <cell r="AZ89" t="str">
            <v>1 catalogue tham dự nhiều mã phần lô (PP2300519933, PP2300519951, PP2300520179, PP2300520365)
-&gt; Nhà thầu xác định tham gia 1 mã phần lô PP2300520365</v>
          </cell>
          <cell r="BA89" t="str">
            <v>Trần Thị Huyền Trân</v>
          </cell>
          <cell r="BB89" t="str">
            <v>Không đạt</v>
          </cell>
          <cell r="BC89" t="str">
            <v>1 catalogue tham dự nhiều mã phần lô (PP2300519933, PP2300519951, PP2300520179, PP2300520365)
-&gt; Nhà thầu xác định tham gia 1 mã phần lô PP2300520365</v>
          </cell>
        </row>
        <row r="90">
          <cell r="C90" t="str">
            <v>PP2300519933</v>
          </cell>
          <cell r="D90" t="str">
            <v>Bóng cứng nong mạch vành</v>
          </cell>
          <cell r="E90" t="str">
            <v xml:space="preserve">- Tráng phủ Hydrophilic
- Áp lực nổ bóng cao lên tới 22 bar
- Áp lực bơm bóng: 12 bar
- Đường kính: 1.5 - 4.5mm 
- Chiều dài: 8mm - 30mm
- 2 markers cản quang. 
- Nếp gấp bóng: 2 nếp, 3 nếp </v>
          </cell>
          <cell r="F90" t="str">
            <v>Cái/ Hộp</v>
          </cell>
          <cell r="G90" t="str">
            <v>Cái</v>
          </cell>
          <cell r="H90">
            <v>100</v>
          </cell>
          <cell r="I90">
            <v>7935000</v>
          </cell>
          <cell r="J90">
            <v>793500000</v>
          </cell>
          <cell r="K90">
            <v>15870000</v>
          </cell>
          <cell r="L90">
            <v>1190250000</v>
          </cell>
          <cell r="M90">
            <v>555450000</v>
          </cell>
          <cell r="N90">
            <v>17</v>
          </cell>
          <cell r="O90" t="str">
            <v>PP2300519933</v>
          </cell>
          <cell r="P90" t="str">
            <v>Bóng cứng nong mạch vành</v>
          </cell>
          <cell r="Q90">
            <v>180</v>
          </cell>
          <cell r="R90">
            <v>613881000</v>
          </cell>
          <cell r="S90">
            <v>210</v>
          </cell>
          <cell r="T90" t="str">
            <v>Trong vòng 24 giờ kể từ thời điểm đặt hàng của Bệnh viện</v>
          </cell>
          <cell r="U90" t="str">
            <v>Bóng nong mạch vành RAIDEN 3</v>
          </cell>
          <cell r="V90" t="str">
            <v>Bóng nong mạch vành RAIDEN 3</v>
          </cell>
          <cell r="W90" t="str">
            <v>N07.01.240.2685.232.0006</v>
          </cell>
          <cell r="X90" t="str">
            <v>RD3-x-xxx; RD3-xx-xxx</v>
          </cell>
          <cell r="Y90" t="str">
            <v xml:space="preserve">- Tráng phủ Hydrophilic
- Áp lực nổ bóng cao lên tới 22 bar
- Áp lực bơm bóng: 12 bar
- Đường kính: 1.5 - 4.5mm 
- Chiều dài: 8mm - 30mm
- 2 markers cản quang. 
- Nếp gấp bóng: 2 nếp, 3 nếp </v>
          </cell>
          <cell r="Z90" t="str">
            <v>Kaneka Corporation</v>
          </cell>
          <cell r="AA90" t="str">
            <v>Nhật Bản</v>
          </cell>
          <cell r="AB90" t="str">
            <v>Kaneka Corporation</v>
          </cell>
          <cell r="AC90" t="str">
            <v>Nhật Bản</v>
          </cell>
          <cell r="AD90" t="str">
            <v>D</v>
          </cell>
          <cell r="AE90" t="str">
            <v>2100594ĐKLH/BYT-TB-CT ngày 31/12/2021</v>
          </cell>
          <cell r="AF90" t="str">
            <v>Hộp/1 cái</v>
          </cell>
          <cell r="AG90" t="str">
            <v>Cái</v>
          </cell>
          <cell r="AH90">
            <v>100</v>
          </cell>
          <cell r="AI90">
            <v>0</v>
          </cell>
          <cell r="AJ90" t="str">
            <v>vn0303649788</v>
          </cell>
          <cell r="AK90" t="str">
            <v>CÔNG TY TNHH THƯƠNG MẠI - DỊCH VỤ VÀ SẢN XUẤT VIỆT TƯỜNG</v>
          </cell>
          <cell r="AL90" t="str">
            <v>Đạt</v>
          </cell>
          <cell r="AM90"/>
          <cell r="AN90" t="str">
            <v>Nguyễn Thị Sao Mai</v>
          </cell>
          <cell r="AO90" t="str">
            <v>Đạt</v>
          </cell>
          <cell r="AP90" t="str">
            <v>Đạt</v>
          </cell>
          <cell r="AQ90" t="str">
            <v>Đạt</v>
          </cell>
          <cell r="AR90">
            <v>0</v>
          </cell>
          <cell r="AS90" t="str">
            <v>Đạt</v>
          </cell>
          <cell r="AT90" t="str">
            <v>Đạt</v>
          </cell>
          <cell r="AU90" t="str">
            <v>Đạt</v>
          </cell>
          <cell r="AV90" t="str">
            <v>Đạt</v>
          </cell>
          <cell r="AW90" t="str">
            <v>Đạt</v>
          </cell>
          <cell r="AX90" t="str">
            <v>Đạt</v>
          </cell>
          <cell r="AY90" t="str">
            <v>Đạt</v>
          </cell>
          <cell r="AZ90">
            <v>0</v>
          </cell>
          <cell r="BA90" t="str">
            <v>Cao Dũng</v>
          </cell>
          <cell r="BB90" t="str">
            <v>Đạt</v>
          </cell>
          <cell r="BC90" t="str">
            <v/>
          </cell>
        </row>
        <row r="91">
          <cell r="C91" t="str">
            <v>PP2300519934</v>
          </cell>
          <cell r="D91" t="str">
            <v>Bóng nong áp lực cao với đường kính 2.0mm-5.0mm</v>
          </cell>
          <cell r="E91" t="str">
            <v>- Bóng nong mạch vành áp lực cao. 
- Có phủ bôi trơn ưa nước  
- Kích thước đầu bóng ≥ 0.016''
- Đường kính bóng đi qua tổn thương ≥ 0.021''. 
- Áp lực vỡ bóng tới 18atm. 
- Đường kính 2.0 - 5.0mm, dài 6 - 27mm.
- Tiêu chuẩn chất lượng: ISO, FDA, CE</v>
          </cell>
          <cell r="F91" t="str">
            <v>Cái/ Hộp</v>
          </cell>
          <cell r="G91" t="str">
            <v>Cái</v>
          </cell>
          <cell r="H91">
            <v>80</v>
          </cell>
          <cell r="I91">
            <v>8000000</v>
          </cell>
          <cell r="J91">
            <v>640000000</v>
          </cell>
          <cell r="K91">
            <v>12800000</v>
          </cell>
          <cell r="L91">
            <v>960000000</v>
          </cell>
          <cell r="M91">
            <v>448000000</v>
          </cell>
          <cell r="N91">
            <v>14</v>
          </cell>
          <cell r="O91" t="str">
            <v>PP2300519934</v>
          </cell>
          <cell r="P91" t="str">
            <v>Bóng nong áp lực cao với đường kính 2.0mm-5.0mm</v>
          </cell>
          <cell r="Q91">
            <v>180</v>
          </cell>
          <cell r="R91">
            <v>149100000</v>
          </cell>
          <cell r="S91">
            <v>210</v>
          </cell>
          <cell r="T91" t="str">
            <v>Trong vòng 24 giờ kể từ thời điểm đặt hàng của Bệnh viện</v>
          </cell>
          <cell r="U91" t="str">
            <v>Bóng nong mạch vành áp lực cao NC Sprinter</v>
          </cell>
          <cell r="V91" t="str">
            <v>Bóng nong mạch vành áp lực cao NC Sprinter</v>
          </cell>
          <cell r="W91" t="str">
            <v>N07.01.240.3047.213.0003</v>
          </cell>
          <cell r="X91" t="str">
            <v>NCSPxxxxX/ NCSPxxxxxX</v>
          </cell>
          <cell r="Y91" t="str">
            <v>- Bóng nong mạch vành áp lực cao. 
- Có phủ bôi trơn ưa nước  
- Kích thước đầu bóng ≥ 0.016''
- Đường kính bóng đi qua tổn thương ≥ 0.021''. 
- Áp lực vỡ bóng tới 18atm. 
- Đường kính 2.0 - 5.0mm, dài 6 - 27mm.
- Tiêu chuẩn chất lượng: ISO, FDA, CE</v>
          </cell>
          <cell r="Z91" t="str">
            <v>Medtronic
Mexico S.de
R.L.de CV</v>
          </cell>
          <cell r="AA91" t="str">
            <v>Mexico</v>
          </cell>
          <cell r="AB91" t="str">
            <v>Medtronic INC</v>
          </cell>
          <cell r="AC91" t="str">
            <v>Mỹ</v>
          </cell>
          <cell r="AD91" t="str">
            <v>D</v>
          </cell>
          <cell r="AE91" t="str">
            <v>GPNK Số: 16283NK/BYT-TB-CT ngày 19/08/2020</v>
          </cell>
          <cell r="AF91" t="str">
            <v>Cái/ Hộp</v>
          </cell>
          <cell r="AG91" t="str">
            <v>Cái</v>
          </cell>
          <cell r="AH91">
            <v>80</v>
          </cell>
          <cell r="AI91">
            <v>0</v>
          </cell>
          <cell r="AJ91" t="str">
            <v>vn0103808261</v>
          </cell>
          <cell r="AK91" t="str">
            <v>CÔNG TY CỔ PHẦN CÔNG NGHỆ SINH HỌC KIM HÒA PHÁT</v>
          </cell>
          <cell r="AL91" t="str">
            <v>Đạt</v>
          </cell>
          <cell r="AM91"/>
          <cell r="AN91" t="str">
            <v>Hồ Thị Hồng</v>
          </cell>
          <cell r="AO91" t="str">
            <v>Đạt</v>
          </cell>
          <cell r="AP91" t="str">
            <v>Đạt</v>
          </cell>
          <cell r="AQ91" t="str">
            <v>Đạt</v>
          </cell>
          <cell r="AR91">
            <v>0</v>
          </cell>
          <cell r="AS91" t="str">
            <v>Đạt</v>
          </cell>
          <cell r="AT91" t="str">
            <v>Đạt</v>
          </cell>
          <cell r="AU91" t="str">
            <v>Đạt</v>
          </cell>
          <cell r="AV91" t="str">
            <v>Đạt</v>
          </cell>
          <cell r="AW91" t="str">
            <v>Đạt</v>
          </cell>
          <cell r="AX91" t="str">
            <v>Đạt</v>
          </cell>
          <cell r="AY91" t="str">
            <v>Đạt</v>
          </cell>
          <cell r="AZ91">
            <v>0</v>
          </cell>
          <cell r="BA91" t="str">
            <v>Hồ Thị Xuân Thu</v>
          </cell>
          <cell r="BB91" t="str">
            <v>Đạt</v>
          </cell>
          <cell r="BC91">
            <v>0</v>
          </cell>
        </row>
        <row r="92">
          <cell r="C92" t="str">
            <v>PP2300519934</v>
          </cell>
          <cell r="D92" t="str">
            <v>Bóng nong áp lực cao với đường kính 2.0mm-5.0mm</v>
          </cell>
          <cell r="E92" t="str">
            <v>- Bóng nong mạch vành áp lực cao. 
- Có phủ bôi trơn ưa nước  
- Kích thước đầu bóng ≥ 0.016''
- Đường kính bóng đi qua tổn thương ≥ 0.021''. 
- Áp lực vỡ bóng tới 18atm. 
- Đường kính 2.0 - 5.0mm, dài 6 - 27mm.
- Tiêu chuẩn chất lượng: ISO, FDA, CE</v>
          </cell>
          <cell r="F92" t="str">
            <v>Cái/ Hộp</v>
          </cell>
          <cell r="G92" t="str">
            <v>Cái</v>
          </cell>
          <cell r="H92">
            <v>80</v>
          </cell>
          <cell r="I92">
            <v>8000000</v>
          </cell>
          <cell r="J92">
            <v>640000000</v>
          </cell>
          <cell r="K92">
            <v>12800000</v>
          </cell>
          <cell r="L92">
            <v>960000000</v>
          </cell>
          <cell r="M92">
            <v>448000000</v>
          </cell>
          <cell r="N92">
            <v>14</v>
          </cell>
          <cell r="O92" t="str">
            <v>PP2300519934</v>
          </cell>
          <cell r="P92" t="str">
            <v>Bóng nong áp lực cao với đường kính 2.0mm-5.0mm</v>
          </cell>
          <cell r="Q92">
            <v>180</v>
          </cell>
          <cell r="R92">
            <v>613881000</v>
          </cell>
          <cell r="S92">
            <v>210</v>
          </cell>
          <cell r="T92" t="str">
            <v>Trong vòng 24 giờ kể từ thời điểm đặt hàng của Bệnh viện</v>
          </cell>
          <cell r="U92" t="str">
            <v>Bóng nong mạch vành RAIDEN 3</v>
          </cell>
          <cell r="V92" t="str">
            <v>Bóng nong mạch vành RAIDEN 3</v>
          </cell>
          <cell r="W92" t="str">
            <v>N07.01.240.2685.232.0006</v>
          </cell>
          <cell r="X92" t="str">
            <v>RD3-x-xxx; RD3-xx-xxx</v>
          </cell>
          <cell r="Y92" t="str">
            <v>- Bóng nong mạch vành áp lực cao. 
- Có phủ bôi trơn ưa nước  
- Kích thước đầu bóng 0.0169'' (0.43 mm)
- Áp lực vỡ bóng tới 22atm. 
- Đường kính 1.5 - 4.5mm, dài 8 - 30mm.
- Tiêu chuẩn chất lượng: ISO, CE</v>
          </cell>
          <cell r="Z92" t="str">
            <v>Kaneka Corporation</v>
          </cell>
          <cell r="AA92" t="str">
            <v>Nhật Bản</v>
          </cell>
          <cell r="AB92" t="str">
            <v>Kaneka Corporation</v>
          </cell>
          <cell r="AC92" t="str">
            <v>Nhật Bản</v>
          </cell>
          <cell r="AD92" t="str">
            <v>D</v>
          </cell>
          <cell r="AE92" t="str">
            <v>2100594ĐKLH/BYT-TB-CT ngày 31/12/2021</v>
          </cell>
          <cell r="AF92" t="str">
            <v>Hộp/1 cái</v>
          </cell>
          <cell r="AG92" t="str">
            <v>Cái</v>
          </cell>
          <cell r="AH92">
            <v>80</v>
          </cell>
          <cell r="AI92">
            <v>0</v>
          </cell>
          <cell r="AJ92" t="str">
            <v>vn0303649788</v>
          </cell>
          <cell r="AK92" t="str">
            <v>CÔNG TY TNHH THƯƠNG MẠI - DỊCH VỤ VÀ SẢN XUẤT VIỆT TƯỜNG</v>
          </cell>
          <cell r="AL92" t="str">
            <v>Đạt</v>
          </cell>
          <cell r="AM92"/>
          <cell r="AN92" t="str">
            <v>Nguyễn Thị Sao Mai</v>
          </cell>
          <cell r="AO92" t="str">
            <v>Đạt</v>
          </cell>
          <cell r="AP92" t="str">
            <v>Đạt</v>
          </cell>
          <cell r="AQ92" t="str">
            <v>Đạt</v>
          </cell>
          <cell r="AR92">
            <v>0</v>
          </cell>
          <cell r="AS92" t="str">
            <v>Đạt</v>
          </cell>
          <cell r="AT92" t="str">
            <v>Không đạt</v>
          </cell>
          <cell r="AU92" t="str">
            <v>Không đạt</v>
          </cell>
          <cell r="AV92" t="str">
            <v>Đạt</v>
          </cell>
          <cell r="AW92" t="str">
            <v>Đạt</v>
          </cell>
          <cell r="AX92" t="str">
            <v>Đạt</v>
          </cell>
          <cell r="AY92" t="str">
            <v>Không đạt</v>
          </cell>
          <cell r="AZ92" t="str">
            <v>E-HSDT:
- Áp lực vỡ bóng tới 22 atm. 
- Đường kính bóng 1.5 mm - 4.5 mm. 
- Chiều dài bóng: 8 - 30 mm.
E-HSMT:
- Áp lực vỡ bóng tới 18 atm.
- Đường kính bóng: 2.0 - 5.0 mm
- Chiều dài bóng: 6 - 27 mm
Không đáp ứng yêu cầu HSMT.</v>
          </cell>
          <cell r="BA92" t="str">
            <v>Cao Dũng</v>
          </cell>
          <cell r="BB92" t="str">
            <v>Không đạt</v>
          </cell>
          <cell r="BC92" t="str">
            <v>E-HSDT:
- Áp lực vỡ bóng tới 22 atm. 
- Đường kính bóng 1.5 mm - 4.5 mm. 
- Chiều dài bóng: 8 - 30 mm.
E-HSMT:
- Áp lực vỡ bóng tới 18 atm.
- Đường kính bóng: 2.0 - 5.0 mm
- Chiều dài bóng: 6 - 27 mm
Không đáp ứng yêu cầu HSMT.</v>
          </cell>
        </row>
        <row r="93">
          <cell r="C93" t="str">
            <v>PP2300519935</v>
          </cell>
          <cell r="D93" t="str">
            <v>Bóng nong áp lực thường với đường kính 1.25mm - 4.0mm</v>
          </cell>
          <cell r="E93" t="str">
            <v>- Bóng nong áp lực thường, lớp phủ bôi trơn ưa nước
 - Đường kính bóng: 1.25 mm - 4.0mm
 -  Kích thước đầu bóng ≥ 0.016''.
 - Chiều dài 6 mm - 30 mm.</v>
          </cell>
          <cell r="F93" t="str">
            <v>Cái/ Hộp</v>
          </cell>
          <cell r="G93" t="str">
            <v>Cái</v>
          </cell>
          <cell r="H93">
            <v>80</v>
          </cell>
          <cell r="I93">
            <v>6200000</v>
          </cell>
          <cell r="J93">
            <v>496000000</v>
          </cell>
          <cell r="K93">
            <v>9920000</v>
          </cell>
          <cell r="L93">
            <v>744000000</v>
          </cell>
          <cell r="M93">
            <v>347200000</v>
          </cell>
          <cell r="N93">
            <v>14</v>
          </cell>
          <cell r="O93" t="str">
            <v>PP2300519935</v>
          </cell>
          <cell r="P93" t="str">
            <v>Bóng nong áp lực thường với đường kính 1.25mm - 4.0mm</v>
          </cell>
          <cell r="Q93">
            <v>180</v>
          </cell>
          <cell r="R93">
            <v>23000000</v>
          </cell>
          <cell r="S93">
            <v>210</v>
          </cell>
          <cell r="T93" t="str">
            <v>Giao hàng trong vòng 24h kể từ thời điểm gửi đơn đặt hàng của Bệnh viện</v>
          </cell>
          <cell r="U93" t="str">
            <v>Bóng nong động mạch vành áp lực thường Ruby SC</v>
          </cell>
          <cell r="V93" t="str">
            <v>Bóng nong động mạch vành áp lực thường Ruby SC</v>
          </cell>
          <cell r="W93" t="str">
            <v>N07.01.240.3186.115.0003</v>
          </cell>
          <cell r="X93" t="str">
            <v>RSCxxxxxx</v>
          </cell>
          <cell r="Y93" t="str">
            <v>- Bóng nong áp lực thường, lớp phủ bôi trơn ưa nước
 - Đường kính bóng: 1.25 mm - 4.0mm
 -  Kích thước đầu bóng 0.018''.
 - Chiều dài 6 mm - 30 mm.</v>
          </cell>
          <cell r="Z93" t="str">
            <v>Multimedics</v>
          </cell>
          <cell r="AA93" t="str">
            <v>Ấn Độ</v>
          </cell>
          <cell r="AB93" t="str">
            <v>Multimedics</v>
          </cell>
          <cell r="AC93" t="str">
            <v>Ấn Độ</v>
          </cell>
          <cell r="AD93" t="str">
            <v>D</v>
          </cell>
          <cell r="AE93" t="str">
            <v>Số GPNK: 13360NK/BYT-TB-CT ngày 13 tháng 8 năm 2019</v>
          </cell>
          <cell r="AF93" t="str">
            <v>Cái/Hộp</v>
          </cell>
          <cell r="AG93" t="str">
            <v>Cái</v>
          </cell>
          <cell r="AH93">
            <v>80</v>
          </cell>
          <cell r="AI93">
            <v>0</v>
          </cell>
          <cell r="AJ93" t="str">
            <v>vn0109438401</v>
          </cell>
          <cell r="AK93" t="str">
            <v>CÔNG TY CỔ PHẦN HANMEDIC VIỆT NAM</v>
          </cell>
          <cell r="AL93" t="str">
            <v>Đạt</v>
          </cell>
          <cell r="AM93"/>
          <cell r="AN93" t="str">
            <v>Nguyễn Thị Phương Hoa</v>
          </cell>
          <cell r="AO93" t="str">
            <v>Đạt</v>
          </cell>
          <cell r="AP93" t="str">
            <v>Đạt</v>
          </cell>
          <cell r="AQ93" t="str">
            <v>Đạt</v>
          </cell>
          <cell r="AR93">
            <v>0</v>
          </cell>
          <cell r="AS93" t="str">
            <v>Đạt</v>
          </cell>
          <cell r="AT93" t="str">
            <v>Đạt</v>
          </cell>
          <cell r="AU93" t="str">
            <v>Đạt</v>
          </cell>
          <cell r="AV93" t="str">
            <v>Đạt</v>
          </cell>
          <cell r="AW93" t="str">
            <v>Đạt</v>
          </cell>
          <cell r="AX93" t="str">
            <v>Đạt</v>
          </cell>
          <cell r="AY93" t="str">
            <v>Đạt</v>
          </cell>
          <cell r="AZ93">
            <v>0</v>
          </cell>
          <cell r="BA93" t="str">
            <v>Trần Thị Minh Hồng</v>
          </cell>
          <cell r="BB93" t="str">
            <v>Đạt</v>
          </cell>
          <cell r="BC93">
            <v>0</v>
          </cell>
        </row>
        <row r="94">
          <cell r="C94" t="str">
            <v>PP2300519935</v>
          </cell>
          <cell r="D94" t="str">
            <v>Bóng nong áp lực thường với đường kính 1.25mm - 4.0mm</v>
          </cell>
          <cell r="E94" t="str">
            <v>- Bóng nong áp lực thường, lớp phủ bôi trơn ưa nước
 - Đường kính bóng: 1.25 mm - 4.0mm
 -  Kích thước đầu bóng ≥ 0.016''.
 - Chiều dài 6 mm - 30 mm.</v>
          </cell>
          <cell r="F94" t="str">
            <v>Cái/ Hộp</v>
          </cell>
          <cell r="G94" t="str">
            <v>Cái</v>
          </cell>
          <cell r="H94">
            <v>80</v>
          </cell>
          <cell r="I94">
            <v>6200000</v>
          </cell>
          <cell r="J94">
            <v>496000000</v>
          </cell>
          <cell r="K94">
            <v>9920000</v>
          </cell>
          <cell r="L94">
            <v>744000000</v>
          </cell>
          <cell r="M94">
            <v>347200000</v>
          </cell>
          <cell r="N94">
            <v>14</v>
          </cell>
          <cell r="O94" t="str">
            <v>PP2300519935</v>
          </cell>
          <cell r="P94" t="str">
            <v>Bóng nong áp lực thường với đường kính 1.25mm - 4.0mm</v>
          </cell>
          <cell r="Q94">
            <v>180</v>
          </cell>
          <cell r="R94">
            <v>231000000</v>
          </cell>
          <cell r="S94">
            <v>211</v>
          </cell>
          <cell r="T94" t="str">
            <v>Giao hàng trong vòng 24h kể từ thời điểm gửi đơn đặt hàng của Bệnh viện</v>
          </cell>
          <cell r="U94" t="str">
            <v>Bóng nong động mạch vành VSTELLA</v>
          </cell>
          <cell r="V94" t="str">
            <v>Bóng nong động mạch vành VSTELLA</v>
          </cell>
          <cell r="W94" t="str">
            <v>N07.01.240.0972.000.0010</v>
          </cell>
          <cell r="X94" t="str">
            <v>VSA-aaaXbbTP</v>
          </cell>
          <cell r="Y94" t="str">
            <v>Bóng nong mạch vành áp lực thường (Semi-Compliant)
- Chất polyamide ái nước, dễ dàng băng qua tổn thương.
- Đường kính 1.00-5.00mm
- Chiều dài 05-60mm. 
- Kích thước đầu bóng ≥ 0.017''
- Áp lực tối đa: 14 atm, áp lực bơm bóng 6 atm.
- Bóng cuộn 3 nếp gấp.
- Có 2 điểm đánh dấu bằng Platinum/ Iridium
- Chiều dài ống thông: 142 cm
- Tiệt trùng bằng Ethylene oxide (EO)
- Tiêu chuẩn chất lượng: ISO 13485:2016, ISO 14001:2015, ISO 9001:2015</v>
          </cell>
          <cell r="Z94" t="str">
            <v>Công ty Cổ Phần Nhà máy Trang thiết bị Y tế USM Healthcare</v>
          </cell>
          <cell r="AA94" t="str">
            <v>Việt Nam</v>
          </cell>
          <cell r="AB94" t="str">
            <v>Việt Nam</v>
          </cell>
          <cell r="AC94" t="str">
            <v>Việt Nam</v>
          </cell>
          <cell r="AD94" t="str">
            <v>D</v>
          </cell>
          <cell r="AE94" t="str">
            <v>2300847ĐKLH/BYT-HTTB ngày 26/09/2023</v>
          </cell>
          <cell r="AF94" t="str">
            <v>1 cái/hộp</v>
          </cell>
          <cell r="AG94" t="str">
            <v>Cái</v>
          </cell>
          <cell r="AH94">
            <v>80</v>
          </cell>
          <cell r="AI94">
            <v>0</v>
          </cell>
          <cell r="AJ94" t="str">
            <v>vn0312041033</v>
          </cell>
          <cell r="AK94" t="str">
            <v>CÔNG TY CỔ PHẦN NHÀ MÁY TRANG THIẾT BỊ Y TẾ USM HEALTHCARE</v>
          </cell>
          <cell r="AL94" t="str">
            <v>Đạt</v>
          </cell>
          <cell r="AM94"/>
          <cell r="AN94" t="str">
            <v>Nguyễn Thị Phương Hoa</v>
          </cell>
          <cell r="AO94" t="str">
            <v>Đạt</v>
          </cell>
          <cell r="AP94" t="str">
            <v>Đạt</v>
          </cell>
          <cell r="AQ94" t="str">
            <v>Đạt</v>
          </cell>
          <cell r="AR94">
            <v>0</v>
          </cell>
          <cell r="AS94" t="str">
            <v>Đạt</v>
          </cell>
          <cell r="AT94" t="str">
            <v>Đạt</v>
          </cell>
          <cell r="AU94" t="str">
            <v>Đạt</v>
          </cell>
          <cell r="AV94" t="str">
            <v>Đạt</v>
          </cell>
          <cell r="AW94" t="str">
            <v>Đạt</v>
          </cell>
          <cell r="AX94" t="str">
            <v>Đạt</v>
          </cell>
          <cell r="AY94" t="str">
            <v>Đạt</v>
          </cell>
          <cell r="AZ94"/>
          <cell r="BA94" t="str">
            <v>Nguyễn Bảo Thắng</v>
          </cell>
          <cell r="BB94" t="str">
            <v>Đạt</v>
          </cell>
          <cell r="BC94"/>
        </row>
        <row r="95">
          <cell r="C95" t="str">
            <v>PP2300519935</v>
          </cell>
          <cell r="D95" t="str">
            <v>Bóng nong áp lực thường với đường kính 1.25mm - 4.0mm</v>
          </cell>
          <cell r="E95" t="str">
            <v>- Bóng nong áp lực thường, lớp phủ bôi trơn ưa nước
 - Đường kính bóng: 1.25 mm - 4.0mm
 -  Kích thước đầu bóng ≥ 0.016''.
 - Chiều dài 6 mm - 30 mm.</v>
          </cell>
          <cell r="F95" t="str">
            <v>Cái/ Hộp</v>
          </cell>
          <cell r="G95" t="str">
            <v>Cái</v>
          </cell>
          <cell r="H95">
            <v>80</v>
          </cell>
          <cell r="I95">
            <v>6200000</v>
          </cell>
          <cell r="J95">
            <v>496000000</v>
          </cell>
          <cell r="K95">
            <v>9920000</v>
          </cell>
          <cell r="L95">
            <v>744000000</v>
          </cell>
          <cell r="M95">
            <v>347200000</v>
          </cell>
          <cell r="N95">
            <v>14</v>
          </cell>
          <cell r="O95" t="str">
            <v>PP2300519935</v>
          </cell>
          <cell r="P95" t="str">
            <v>Bóng nong áp lực thường với đường kính 1.25mm - 4.0mm</v>
          </cell>
          <cell r="Q95">
            <v>180</v>
          </cell>
          <cell r="R95">
            <v>41160000</v>
          </cell>
          <cell r="S95">
            <v>210</v>
          </cell>
          <cell r="T95" t="str">
            <v>Trong vòng 24 giờ kể từ thời điểm dặt hàng của Bệnh viện</v>
          </cell>
          <cell r="U95" t="str">
            <v>Bóng nong (balloon), động mạch vành  Blizzard Balloon</v>
          </cell>
          <cell r="V95" t="str">
            <v>Bóng nong (balloon), động mạch vành  Blizzard Balloon</v>
          </cell>
          <cell r="W95" t="str">
            <v>N07.01.240.0269.240.0010</v>
          </cell>
          <cell r="X95" t="str">
            <v>25600xxx</v>
          </cell>
          <cell r="Y95" t="str">
            <v>- Bóng nong áp lực thường, lớp phủ ái nước hydrophilic
 - Đường kính bóng: 1.50; 2.00; 2.25; 2.50; 2.75; 3.00; 3.25; 3.50; 3.75; 4.00 (mm) 
 -  Kích thước đầu bóng: 0.016''.
 - Chiều dài:  8; 10; 15; 20; 25; 30 (mm).</v>
          </cell>
          <cell r="Z95" t="str">
            <v>Arthesys</v>
          </cell>
          <cell r="AA95" t="str">
            <v>Pháp</v>
          </cell>
          <cell r="AB95" t="str">
            <v>Arthesys</v>
          </cell>
          <cell r="AC95" t="str">
            <v>Pháp</v>
          </cell>
          <cell r="AD95" t="str">
            <v>D</v>
          </cell>
          <cell r="AE95" t="str">
            <v>GPNK: số 17122NK/BYT-TB-CT ngày 21/12/2020</v>
          </cell>
          <cell r="AF95" t="str">
            <v>1 cái/ hộp</v>
          </cell>
          <cell r="AG95" t="str">
            <v>Cái</v>
          </cell>
          <cell r="AH95">
            <v>80</v>
          </cell>
          <cell r="AI95">
            <v>0</v>
          </cell>
          <cell r="AJ95" t="str">
            <v>vn0103672941</v>
          </cell>
          <cell r="AK95" t="str">
            <v>CÔNG TY CỔ PHẦN TRANG THIẾT BỊ Y TẾ ĐẠI DƯƠNG</v>
          </cell>
          <cell r="AL95" t="str">
            <v>Đạt</v>
          </cell>
          <cell r="AM95"/>
          <cell r="AN95" t="str">
            <v>Trần Thị Kiều Diễm</v>
          </cell>
          <cell r="AO95" t="str">
            <v>Đạt</v>
          </cell>
          <cell r="AP95" t="str">
            <v>Đạt</v>
          </cell>
          <cell r="AQ95" t="str">
            <v>Đạt</v>
          </cell>
          <cell r="AR95">
            <v>0</v>
          </cell>
          <cell r="AS95" t="str">
            <v>Đạt</v>
          </cell>
          <cell r="AT95" t="str">
            <v>Không đạt</v>
          </cell>
          <cell r="AU95" t="str">
            <v>Đạt</v>
          </cell>
          <cell r="AV95" t="str">
            <v>Đạt</v>
          </cell>
          <cell r="AW95" t="str">
            <v>Đạt</v>
          </cell>
          <cell r="AX95" t="str">
            <v>Đạt</v>
          </cell>
          <cell r="AY95" t="str">
            <v>Không đạt</v>
          </cell>
          <cell r="AZ95" t="str">
            <v xml:space="preserve">  HSMT "Đường kính bóng: 1.25 mm - 4.0mm
Chiều dài 6 mm - 30 mm".
HSDT " Đường kính bóng: 1.50; 2.00; 2.25; 2.50; 2.75; 3.00; 3.25; 3.50; 3.75; 4.00 (mm) 
Chiều dài:  8; 10; 15; 20; 25; 30 (mm).</v>
          </cell>
          <cell r="BA95" t="str">
            <v>Lê Thị Mơ</v>
          </cell>
          <cell r="BB95" t="str">
            <v>Không đạt</v>
          </cell>
          <cell r="BC95" t="str">
            <v xml:space="preserve">  HSMT "Đường kính bóng: 1.25 mm - 4.0mm
Chiều dài 6 mm - 30 mm".
HSDT " Đường kính bóng: 1.50; 2.00; 2.25; 2.50; 2.75; 3.00; 3.25; 3.50; 3.75; 4.00 (mm) 
Chiều dài:  8; 10; 15; 20; 25; 30 (mm).</v>
          </cell>
        </row>
        <row r="96">
          <cell r="C96" t="str">
            <v>PP2300519935</v>
          </cell>
          <cell r="D96" t="str">
            <v>Bóng nong áp lực thường với đường kính 1.25mm - 4.0mm</v>
          </cell>
          <cell r="E96" t="str">
            <v>- Bóng nong áp lực thường, lớp phủ bôi trơn ưa nước
 - Đường kính bóng: 1.25 mm - 4.0mm
 -  Kích thước đầu bóng ≥ 0.016''.
 - Chiều dài 6 mm - 30 mm.</v>
          </cell>
          <cell r="F96" t="str">
            <v>Cái/ Hộp</v>
          </cell>
          <cell r="G96" t="str">
            <v>Cái</v>
          </cell>
          <cell r="H96">
            <v>80</v>
          </cell>
          <cell r="I96">
            <v>6200000</v>
          </cell>
          <cell r="J96">
            <v>496000000</v>
          </cell>
          <cell r="K96">
            <v>9920000</v>
          </cell>
          <cell r="L96">
            <v>744000000</v>
          </cell>
          <cell r="M96">
            <v>347200000</v>
          </cell>
          <cell r="N96">
            <v>14</v>
          </cell>
          <cell r="O96" t="str">
            <v>PP2300519935</v>
          </cell>
          <cell r="P96" t="str">
            <v>Bóng nong áp lực thường với đường kính 1.25mm - 4.0mm</v>
          </cell>
          <cell r="Q96">
            <v>180</v>
          </cell>
          <cell r="R96">
            <v>163570000</v>
          </cell>
          <cell r="S96">
            <v>210</v>
          </cell>
          <cell r="T96">
            <v>0</v>
          </cell>
          <cell r="U96" t="str">
            <v>Bóng nong động mạch vành Invader PTCA</v>
          </cell>
          <cell r="V96" t="str">
            <v>Bóng nong động mạch vành Invader PTCA</v>
          </cell>
          <cell r="W96" t="str">
            <v>N07.01.240.0177.272.0002</v>
          </cell>
          <cell r="X96" t="str">
            <v>512110021501 / 512110021502 / 512110021503 / 512110021504 / 512110021505 / 512110021506 / 512110021507 / 512110021508 / 512110021509 / 512110021510 / 512110021511 / 512110021512 / 512110021513 / 512110021514 / 512110021515 / 512110021516 / 512110021517 /  512110021551 / 512110021552 / 512110021553 / 512110021554 / 512110021555 / 512110021556 / 512110021557 / 512110021558 / 512110021559 / 512110021518 / 512110021519 / 512110021520 / 512110021521 / 512110021522 / 512110021523 / 512110021524 / 512110021525 / 512110021526 / 512110021527 / 512110021528 / 512110021529 / 512110021530 / 512110021531 / 512110021532 / 512110021533 / 512110021534 / 512110021535 / 512110021536 / 512110021537 / 512110021538 / 512110021539 / 512110021540 / 512110021541 / 512110021542 / 512110021543 / 512110021544 / 512110021545 / 512110021546 / 512110021547 /  512110021548 / 512110021549 / 512110021550 / 512110021601 / 512110021602 / 512110021603 / 512110021604 / 512110021605 / 512110021606 / 512110021607 / 512110021608 / 512110021609</v>
          </cell>
          <cell r="Y96" t="str">
            <v>- Ống thông tương thích: 5F
- Dây dẫn tương thích: 0.014"
- Chiều dài Catheter: 150cm
- Áp lực bình thường (NP): 8 atm. Áp lực vỡ bóng (RBP): 16 atm
- Chất liệu bóng: Grilamid L25
- 2 điểm đánh dầu bằng vàng
- Thân đoạn gần: thép không gỉ phủ AISI 304
- Thân đoạn xa: Polyamide 3 lớp kết hợp thân với lòng trong được gia cố
- Phủ Hydrophilic
- Kích cở đầu vào: 0.0158"
- Chất liệu đầu bóng: Pebax</v>
          </cell>
          <cell r="Z96" t="str">
            <v>Alvimedica</v>
          </cell>
          <cell r="AA96" t="str">
            <v>Thổ Nhĩ Kỳ</v>
          </cell>
          <cell r="AB96" t="str">
            <v>Alvimedica</v>
          </cell>
          <cell r="AC96" t="str">
            <v>Thổ Nhĩ Kỳ</v>
          </cell>
          <cell r="AD96" t="str">
            <v>D</v>
          </cell>
          <cell r="AE96" t="str">
            <v>17852NK/BYT-TB-CT ngày 20/04/2021</v>
          </cell>
          <cell r="AF96" t="str">
            <v>Hộp/ 1 cái</v>
          </cell>
          <cell r="AG96" t="str">
            <v>Cái</v>
          </cell>
          <cell r="AH96">
            <v>80</v>
          </cell>
          <cell r="AI96">
            <v>0</v>
          </cell>
          <cell r="AJ96" t="str">
            <v>vn0308613665</v>
          </cell>
          <cell r="AK96" t="str">
            <v>CÔNG TY TNHH THƯƠNG MẠI THIẾT BỊ Y TẾ AN PHA</v>
          </cell>
          <cell r="AL96" t="str">
            <v>Đạt</v>
          </cell>
          <cell r="AM96"/>
          <cell r="AN96" t="str">
            <v>Trương Thị Mỹ Quý</v>
          </cell>
          <cell r="AO96">
            <v>0</v>
          </cell>
          <cell r="AP96">
            <v>0</v>
          </cell>
          <cell r="AQ96">
            <v>0</v>
          </cell>
          <cell r="AR96">
            <v>0</v>
          </cell>
          <cell r="AS96">
            <v>0</v>
          </cell>
          <cell r="AT96" t="str">
            <v>Không đạt</v>
          </cell>
          <cell r="AU96">
            <v>0</v>
          </cell>
          <cell r="AV96" t="str">
            <v>Đạt</v>
          </cell>
          <cell r="AW96" t="str">
            <v>Đạt</v>
          </cell>
          <cell r="AX96" t="str">
            <v>Đạt</v>
          </cell>
          <cell r="AY96" t="str">
            <v>Không đạt</v>
          </cell>
          <cell r="AZ96" t="str">
            <v>E-HSMT: Kích thước đầu bóng ≥ 0.016''
E-HSDT: Kích cở đầu vào: 0.0158"</v>
          </cell>
          <cell r="BA96" t="str">
            <v>Trần Thị Huyền Trân</v>
          </cell>
          <cell r="BB96" t="str">
            <v>Không đạt</v>
          </cell>
          <cell r="BC96" t="str">
            <v>E-HSMT: Kích thước đầu bóng ≥ 0.016''
E-HSDT: Kích cở đầu vào: 0.0158"</v>
          </cell>
        </row>
        <row r="97">
          <cell r="C97" t="str">
            <v>PP2300519935</v>
          </cell>
          <cell r="D97" t="str">
            <v>Bóng nong áp lực thường với đường kính 1.25mm - 4.0mm</v>
          </cell>
          <cell r="E97" t="str">
            <v>- Bóng nong áp lực thường, lớp phủ bôi trơn ưa nước
 - Đường kính bóng: 1.25 mm - 4.0mm
 -  Kích thước đầu bóng ≥ 0.016''.
 - Chiều dài 6 mm - 30 mm.</v>
          </cell>
          <cell r="F97" t="str">
            <v>Cái/ Hộp</v>
          </cell>
          <cell r="G97" t="str">
            <v>Cái</v>
          </cell>
          <cell r="H97">
            <v>80</v>
          </cell>
          <cell r="I97">
            <v>6200000</v>
          </cell>
          <cell r="J97">
            <v>496000000</v>
          </cell>
          <cell r="K97">
            <v>9920000</v>
          </cell>
          <cell r="L97">
            <v>744000000</v>
          </cell>
          <cell r="M97">
            <v>347200000</v>
          </cell>
          <cell r="N97">
            <v>14</v>
          </cell>
          <cell r="O97" t="str">
            <v>PP2300519935</v>
          </cell>
          <cell r="P97" t="str">
            <v>Bóng nong áp lực thường với đường kính 1.25mm - 4.0mm</v>
          </cell>
          <cell r="Q97">
            <v>180</v>
          </cell>
          <cell r="R97">
            <v>613881000</v>
          </cell>
          <cell r="S97">
            <v>210</v>
          </cell>
          <cell r="T97" t="str">
            <v>Trong vòng 24 giờ kể từ thời điểm đặt hàng của Bệnh viện</v>
          </cell>
          <cell r="U97" t="str">
            <v>Bóng nong mạch vành IKAZUCHI Rev</v>
          </cell>
          <cell r="V97" t="str">
            <v>Bóng nong mạch vành IKAZUCHI Rev</v>
          </cell>
          <cell r="W97" t="str">
            <v>N07.01.240.2685.232.0004</v>
          </cell>
          <cell r="X97" t="str">
            <v>R7R-x-xxx; R7R-xx-xxx</v>
          </cell>
          <cell r="Y97" t="str">
            <v>- Bóng nong áp lực thường, lớp phủ bôi trơn ưa nước
 - Đường kính bóng: 1.20 mm - 3.5mm
 -  Kích thước đầu bóng 0.0165''.
 - Chiều dài 6 mm - 20 mm.</v>
          </cell>
          <cell r="Z97" t="str">
            <v>Kaneka Corporation</v>
          </cell>
          <cell r="AA97" t="str">
            <v>Nhật Bản</v>
          </cell>
          <cell r="AB97" t="str">
            <v>Kaneka Corporation</v>
          </cell>
          <cell r="AC97" t="str">
            <v>Nhật Bản</v>
          </cell>
          <cell r="AD97" t="str">
            <v>D</v>
          </cell>
          <cell r="AE97" t="str">
            <v>9708NK/BYT-TB-CT ngày 11/6/2018</v>
          </cell>
          <cell r="AF97" t="str">
            <v>Hộp/1 cái</v>
          </cell>
          <cell r="AG97" t="str">
            <v>Cái</v>
          </cell>
          <cell r="AH97">
            <v>80</v>
          </cell>
          <cell r="AI97">
            <v>0</v>
          </cell>
          <cell r="AJ97" t="str">
            <v>vn0303649788</v>
          </cell>
          <cell r="AK97" t="str">
            <v>CÔNG TY TNHH THƯƠNG MẠI - DỊCH VỤ VÀ SẢN XUẤT VIỆT TƯỜNG</v>
          </cell>
          <cell r="AL97" t="str">
            <v>Đạt</v>
          </cell>
          <cell r="AM97"/>
          <cell r="AN97" t="str">
            <v>Nguyễn Thị Sao Mai</v>
          </cell>
          <cell r="AO97" t="str">
            <v>Đạt</v>
          </cell>
          <cell r="AP97" t="str">
            <v>Đạt</v>
          </cell>
          <cell r="AQ97" t="str">
            <v>Đạt</v>
          </cell>
          <cell r="AR97">
            <v>0</v>
          </cell>
          <cell r="AS97" t="str">
            <v>Đạt</v>
          </cell>
          <cell r="AT97" t="str">
            <v>Không đạt</v>
          </cell>
          <cell r="AU97" t="str">
            <v>Đạt</v>
          </cell>
          <cell r="AV97" t="str">
            <v>Đạt</v>
          </cell>
          <cell r="AW97" t="str">
            <v>Đạt</v>
          </cell>
          <cell r="AX97" t="str">
            <v>Đạt</v>
          </cell>
          <cell r="AY97" t="str">
            <v>Không đạt</v>
          </cell>
          <cell r="AZ97" t="str">
            <v>E-HSDT:
- Đường kính bóng 1.20 mm - 3.5 mm. 
- Chiều dài bóng 6 mm - 20 mm.
E-HSMT:
- Đường kính bóng 1.25 mm - 4,0 mm. 
- Chiều dài bóng 6 mm - 30 mm.
Không đáp ứng yêu cầu HSMT.</v>
          </cell>
          <cell r="BA97" t="str">
            <v>Cao Dũng</v>
          </cell>
          <cell r="BB97" t="str">
            <v>Không đạt</v>
          </cell>
          <cell r="BC97" t="str">
            <v>E-HSDT:
- Đường kính bóng 1.20 mm - 3.5 mm. 
- Chiều dài bóng 6 mm - 20 mm.
E-HSMT:
- Đường kính bóng 1.25 mm - 4,0 mm. 
- Chiều dài bóng 6 mm - 30 mm.
Không đáp ứng yêu cầu HSMT.</v>
          </cell>
        </row>
        <row r="98">
          <cell r="C98" t="str">
            <v>PP2300519935</v>
          </cell>
          <cell r="D98" t="str">
            <v>Bóng nong áp lực thường với đường kính 1.25mm - 4.0mm</v>
          </cell>
          <cell r="E98" t="str">
            <v>- Bóng nong áp lực thường, lớp phủ bôi trơn ưa nước
 - Đường kính bóng: 1.25 mm - 4.0mm
 -  Kích thước đầu bóng ≥ 0.016''.
 - Chiều dài 6 mm - 30 mm.</v>
          </cell>
          <cell r="F98" t="str">
            <v>Cái/ Hộp</v>
          </cell>
          <cell r="G98" t="str">
            <v>Cái</v>
          </cell>
          <cell r="H98">
            <v>80</v>
          </cell>
          <cell r="I98">
            <v>6200000</v>
          </cell>
          <cell r="J98">
            <v>496000000</v>
          </cell>
          <cell r="K98">
            <v>9920000</v>
          </cell>
          <cell r="L98">
            <v>744000000</v>
          </cell>
          <cell r="M98">
            <v>347200000</v>
          </cell>
          <cell r="N98">
            <v>14</v>
          </cell>
          <cell r="O98" t="str">
            <v>PP2300519935</v>
          </cell>
          <cell r="P98" t="str">
            <v>Bóng nong áp lực thường với đường kính 1.25mm - 4.0mm</v>
          </cell>
          <cell r="Q98">
            <v>180</v>
          </cell>
          <cell r="R98">
            <v>119240000</v>
          </cell>
          <cell r="S98">
            <v>210</v>
          </cell>
          <cell r="T98" t="str">
            <v>Giao hàng trong vòng 24h kể từ thời điểm gửi đơn đặt hàng của Bệnh viện</v>
          </cell>
          <cell r="U98" t="str">
            <v xml:space="preserve">Trek; Mini Trek </v>
          </cell>
          <cell r="V98" t="str">
            <v xml:space="preserve">Trek; Mini Trek </v>
          </cell>
          <cell r="W98" t="str">
            <v>N07.01.240.0052.146.0008;N07.01.240.0052.146.0007</v>
          </cell>
          <cell r="X98" t="str">
            <v xml:space="preserve">- Ký mã hiệu : 10122xx-xx, (Các cỡ);10122xx-xx, (Các cỡ)
-Nhãn mác sản phẩm: Trek; Mini Trek 
</v>
          </cell>
          <cell r="Y98" t="str">
            <v>- Bóng nong áp lực thường, lớp phủ bôi trơn ưa nước
 - Đường kính bóng: 1.25 mm - 4.0mm
 -  Kích thước đầu bóng ≥ 0.016''.
 - Chiều dài 6 mm - 30 mm.</v>
          </cell>
          <cell r="Z98" t="str">
            <v>Abbott Vascular</v>
          </cell>
          <cell r="AA98" t="str">
            <v>Costa Rica</v>
          </cell>
          <cell r="AB98" t="str">
            <v>Abbott Vascular</v>
          </cell>
          <cell r="AC98" t="str">
            <v>Mỹ</v>
          </cell>
          <cell r="AD98" t="str">
            <v>D</v>
          </cell>
          <cell r="AE98" t="str">
            <v>GPNK số: 8179NK/BYT-TB-CT
Ký ngày: 23/10/2018</v>
          </cell>
          <cell r="AF98" t="str">
            <v>Hộp 1 Cái</v>
          </cell>
          <cell r="AG98" t="str">
            <v>Cái</v>
          </cell>
          <cell r="AH98">
            <v>80</v>
          </cell>
          <cell r="AI98">
            <v>0</v>
          </cell>
          <cell r="AJ98" t="str">
            <v>vn0312572806</v>
          </cell>
          <cell r="AK98" t="str">
            <v>CÔNG TY TNHH THƯƠNG MẠI DỊCH VỤ KỸ THUẬT XUẤT NHẬP KHẨU HUY HOÀNG</v>
          </cell>
          <cell r="AL98" t="str">
            <v>Đạt</v>
          </cell>
          <cell r="AM98"/>
          <cell r="AN98" t="str">
            <v>Phạm Thị Kim Hoàng</v>
          </cell>
          <cell r="AO98" t="str">
            <v>Đạt</v>
          </cell>
          <cell r="AP98" t="str">
            <v>Đạt</v>
          </cell>
          <cell r="AQ98" t="str">
            <v>Đạt</v>
          </cell>
          <cell r="AR98">
            <v>0</v>
          </cell>
          <cell r="AS98" t="str">
            <v>Đạt</v>
          </cell>
          <cell r="AT98" t="str">
            <v>Đạt</v>
          </cell>
          <cell r="AU98" t="str">
            <v>Đạt</v>
          </cell>
          <cell r="AV98" t="str">
            <v>Đạt</v>
          </cell>
          <cell r="AW98" t="str">
            <v>Đạt</v>
          </cell>
          <cell r="AX98" t="str">
            <v>Đạt</v>
          </cell>
          <cell r="AY98" t="str">
            <v>Đạt</v>
          </cell>
          <cell r="AZ98">
            <v>0</v>
          </cell>
          <cell r="BA98" t="str">
            <v>Nguyễn Bảo Thắng</v>
          </cell>
          <cell r="BB98" t="str">
            <v>Đạt</v>
          </cell>
          <cell r="BC98">
            <v>0</v>
          </cell>
        </row>
        <row r="99">
          <cell r="C99" t="str">
            <v>PP2300519937</v>
          </cell>
          <cell r="D99" t="str">
            <v>Bóng nong động mạch vành áp lực cao có vai bóng ngắn</v>
          </cell>
          <cell r="E99" t="str">
            <v>- Bóng có cấu trúc 3 lớp
- Vai bóng ngắn 3.0mm
- Áp lực tối đa 22atm 
- Thông số trục đẩy bóng
+  Entry profile 0.43mm
+ Đường kính trục: 1.9F - 2.6Fr 
+ Lớp phủ ái nước Hydrophilic
- Đường kính 2.0mm - 5.0mm. 
- Chiều dài 6mm - 30mm</v>
          </cell>
          <cell r="F99" t="str">
            <v>Hộp/ 1 cái</v>
          </cell>
          <cell r="G99" t="str">
            <v>Cái</v>
          </cell>
          <cell r="H99">
            <v>80</v>
          </cell>
          <cell r="I99">
            <v>5900000</v>
          </cell>
          <cell r="J99">
            <v>472000000</v>
          </cell>
          <cell r="K99">
            <v>9440000</v>
          </cell>
          <cell r="L99">
            <v>708000000</v>
          </cell>
          <cell r="M99">
            <v>330400000</v>
          </cell>
          <cell r="N99">
            <v>14</v>
          </cell>
          <cell r="O99" t="str">
            <v>PP2300519937</v>
          </cell>
          <cell r="P99" t="str">
            <v>Bóng nong động mạch vành áp lực cao có vai bóng ngắn</v>
          </cell>
          <cell r="Q99">
            <v>180</v>
          </cell>
          <cell r="R99">
            <v>231000000</v>
          </cell>
          <cell r="S99">
            <v>211</v>
          </cell>
          <cell r="T99" t="str">
            <v>Giao hàng trong vòng 24h kể từ thời điểm gửi đơn đặt hàng của Bệnh viện</v>
          </cell>
          <cell r="U99" t="str">
            <v>Bóng nong mạch vành áp lực cao NOTRIX</v>
          </cell>
          <cell r="V99" t="str">
            <v>Bóng nong mạch vành áp lực cao NOTRIX</v>
          </cell>
          <cell r="W99" t="str">
            <v>N07.01.240.0972.000.0002</v>
          </cell>
          <cell r="X99" t="str">
            <v>NTN-aaaXbbTP</v>
          </cell>
          <cell r="Y99" t="str">
            <v>Bóng nong mạch vành không đáp ứng (Non-Compliant) đa lớp, áp lực cao: 
- Độ dài vai bóng  (Balloon Shoulder)  &lt; 5 mm
- Áp suất danh định: 12 atm
- Áp suất giới hạn: 20atm
- Áp suất nổ : 30atm
- Biên dạng đầu tip (Entry profile): 0.43mm
- Đường kính trục:  1.7F - 2.8F 
- Phủ lớp SiLX2 ái nước
- Đường kính: 2.50-4.00mm. 
- Chiều dài 09-33mm. 
- Vật liệu bóng: Quadflex - hỗn hợp Nylon đặc biệt
- 2 dấu cản quang bằng Platinum/ Iridium, số nếp gấp bóng 3 cánh
- Tiêu chuẩn ISO 13485:2016,  ISO 9001:2015, ISO 14001:2015, GMP FDA</v>
          </cell>
          <cell r="Z99" t="str">
            <v>Công ty Cổ Phần Nhà máy Trang thiết bị Y tế USM Healthcare</v>
          </cell>
          <cell r="AA99" t="str">
            <v>Việt Nam</v>
          </cell>
          <cell r="AB99" t="str">
            <v>Việt Nam</v>
          </cell>
          <cell r="AC99" t="str">
            <v>Việt Nam</v>
          </cell>
          <cell r="AD99" t="str">
            <v>D</v>
          </cell>
          <cell r="AE99" t="str">
            <v>2100019ĐKLH/BYT-TB-CT ngày 09/02/2021</v>
          </cell>
          <cell r="AF99" t="str">
            <v>1 cái/hộp</v>
          </cell>
          <cell r="AG99" t="str">
            <v>Cái</v>
          </cell>
          <cell r="AH99">
            <v>80</v>
          </cell>
          <cell r="AI99">
            <v>0</v>
          </cell>
          <cell r="AJ99" t="str">
            <v>vn0312041033</v>
          </cell>
          <cell r="AK99" t="str">
            <v>CÔNG TY CỔ PHẦN NHÀ MÁY TRANG THIẾT BỊ Y TẾ USM HEALTHCARE</v>
          </cell>
          <cell r="AL99" t="str">
            <v>Đạt</v>
          </cell>
          <cell r="AM99"/>
          <cell r="AN99" t="str">
            <v>Nguyễn Thị Phương Hoa</v>
          </cell>
          <cell r="AO99">
            <v>0</v>
          </cell>
          <cell r="AP99">
            <v>0</v>
          </cell>
          <cell r="AQ99">
            <v>0</v>
          </cell>
          <cell r="AR99">
            <v>0</v>
          </cell>
          <cell r="AS99">
            <v>0</v>
          </cell>
          <cell r="AT99" t="str">
            <v>Không Đạt</v>
          </cell>
          <cell r="AU99">
            <v>0</v>
          </cell>
          <cell r="AV99">
            <v>0</v>
          </cell>
          <cell r="AW99">
            <v>0</v>
          </cell>
          <cell r="AX99">
            <v>0</v>
          </cell>
          <cell r="AY99" t="str">
            <v>Không đạt</v>
          </cell>
          <cell r="AZ99" t="str">
            <v>HSMT yêu cầu áp lực tối đa: 22atm
HSDT áp suất giới hạn 20atm</v>
          </cell>
          <cell r="BA99" t="str">
            <v>Nguyễn Bảo Thắng</v>
          </cell>
          <cell r="BB99" t="str">
            <v>Không đạt</v>
          </cell>
          <cell r="BC99" t="str">
            <v>HSMT yêu cầu áp lực tối đa: 22atm
HSDT áp suất giới hạn 20atm</v>
          </cell>
        </row>
        <row r="100">
          <cell r="C100" t="str">
            <v>PP2300519937</v>
          </cell>
          <cell r="D100" t="str">
            <v>Bóng nong động mạch vành áp lực cao có vai bóng ngắn</v>
          </cell>
          <cell r="E100" t="str">
            <v>- Bóng có cấu trúc 3 lớp
- Vai bóng ngắn 3.0mm
- Áp lực tối đa 22atm 
- Thông số trục đẩy bóng
+  Entry profile 0.43mm
+ Đường kính trục: 1.9F - 2.6Fr 
+ Lớp phủ ái nước Hydrophilic
- Đường kính 2.0mm - 5.0mm. 
- Chiều dài 6mm - 30mm</v>
          </cell>
          <cell r="F100" t="str">
            <v>Hộp/ 1 cái</v>
          </cell>
          <cell r="G100" t="str">
            <v>Cái</v>
          </cell>
          <cell r="H100">
            <v>80</v>
          </cell>
          <cell r="I100">
            <v>5900000</v>
          </cell>
          <cell r="J100">
            <v>472000000</v>
          </cell>
          <cell r="K100">
            <v>9440000</v>
          </cell>
          <cell r="L100">
            <v>708000000</v>
          </cell>
          <cell r="M100">
            <v>330400000</v>
          </cell>
          <cell r="N100">
            <v>14</v>
          </cell>
          <cell r="O100" t="str">
            <v>PP2300519937</v>
          </cell>
          <cell r="P100" t="str">
            <v>Bóng nong động mạch vành áp lực cao có vai bóng ngắn</v>
          </cell>
          <cell r="Q100">
            <v>180</v>
          </cell>
          <cell r="R100">
            <v>414885000</v>
          </cell>
          <cell r="S100">
            <v>210</v>
          </cell>
          <cell r="T100" t="str">
            <v>Trong vòng 24 giờ kể từ thời điểm đặt hàng của Bệnh viện</v>
          </cell>
          <cell r="U100" t="str">
            <v>Accuforce</v>
          </cell>
          <cell r="V100" t="str">
            <v>Accuforce</v>
          </cell>
          <cell r="W100" t="str">
            <v>N07.01.240.0280.232.0003</v>
          </cell>
          <cell r="X100" t="str">
            <v>DC-RMxxxxHSW;
DC-RMxxxxHHW</v>
          </cell>
          <cell r="Y100" t="str">
            <v>Cấu trúc:
- Bóng có cấu trúc 3 lớp: lớp giữa là polyamide, lớp trong và lớp ngoài là elastomer
- Số điểm cản quang định vị bóng: 2
- Vai bóng ngắn 3.0mm, dễ thực hiện kỹ thuật POT
- Áp lực định mức: 12atm. Áp lực tối đa 22atm (với bóng từ 2.0mm đến 4.0mm) hoặc 20atm (với bóng 4.5mm và 5.0mm)
Thông số trục đẩy bóng
- Entry profile 0.43mm
- Đường kính trục: 1.9Fr đoạn gần dễ dàng thực hiện kỹ thuật Kissing Balloon; 2.5Fr đoạn giữa; 2.6Fr đoạn xa
- Độ dài trục: 145 cm
- Lớp phủ ái nước Hydrophilic
Kích thước:
- Đường kính 2.0mm, 2.25mm, 2.5mm, 2.75mm, 3.0mm, 3.25mm, 3.5mm, 3.75mm, 4.0mm, 4.5mm, 5.0mm. 
- Chiều dài 6mm, 8mm, 12mm, 15mm, 20mm, 25mm, 30mm</v>
          </cell>
          <cell r="Z100" t="str">
            <v>Ashitaka Factory of Terumo Corporation</v>
          </cell>
          <cell r="AA100" t="str">
            <v>Nhật Bản</v>
          </cell>
          <cell r="AB100" t="str">
            <v>Terumo Corporation</v>
          </cell>
          <cell r="AC100" t="str">
            <v>Nhật Bản</v>
          </cell>
          <cell r="AD100" t="str">
            <v>D</v>
          </cell>
          <cell r="AE100" t="str">
            <v>Giấy phép lưu hành số: 2100188ĐKLH/BYT-TB-CT, ngày 26/07/2021</v>
          </cell>
          <cell r="AF100" t="str">
            <v>Hộp/ 1 cái</v>
          </cell>
          <cell r="AG100" t="str">
            <v>Cái</v>
          </cell>
          <cell r="AH100">
            <v>80</v>
          </cell>
          <cell r="AI100">
            <v>0</v>
          </cell>
          <cell r="AJ100" t="str">
            <v>vn0312146808</v>
          </cell>
          <cell r="AK100" t="str">
            <v>CÔNG TY TNHH THIẾT BỊ Y TẾ KHẢI VINH</v>
          </cell>
          <cell r="AL100" t="str">
            <v>Đạt</v>
          </cell>
          <cell r="AM100"/>
          <cell r="AN100" t="str">
            <v>Trương Thị Mỹ Quý</v>
          </cell>
          <cell r="AO100" t="str">
            <v>Đạt</v>
          </cell>
          <cell r="AP100" t="str">
            <v>Đạt</v>
          </cell>
          <cell r="AQ100" t="str">
            <v>Đạt</v>
          </cell>
          <cell r="AR100">
            <v>0</v>
          </cell>
          <cell r="AS100" t="str">
            <v>Đạt</v>
          </cell>
          <cell r="AT100" t="str">
            <v>Đạt</v>
          </cell>
          <cell r="AU100" t="str">
            <v>Đạt</v>
          </cell>
          <cell r="AV100" t="str">
            <v>Đạt</v>
          </cell>
          <cell r="AW100" t="str">
            <v>Đạt</v>
          </cell>
          <cell r="AX100" t="str">
            <v>Đạt</v>
          </cell>
          <cell r="AY100" t="str">
            <v>Đạt</v>
          </cell>
          <cell r="AZ100">
            <v>0</v>
          </cell>
          <cell r="BA100" t="str">
            <v>Phan Thị Hoa</v>
          </cell>
          <cell r="BB100" t="str">
            <v>Đạt</v>
          </cell>
          <cell r="BC100">
            <v>0</v>
          </cell>
        </row>
        <row r="101">
          <cell r="C101" t="str">
            <v>PP2300519938</v>
          </cell>
          <cell r="D101" t="str">
            <v>Bóng nong động mạch vành bán đàn hồi</v>
          </cell>
          <cell r="E101" t="str">
            <v>-  Bóng nong mạch vành bán đàn hồi
- Có 2 hoặc 3 nếp gấp, 
-  Lớp phủ Hydrophobic và Hydrophilic
- Đường kính: 1.25mm -&gt;  4.0 mm
- Chiều dài: 6mm -&gt;  30 mm</v>
          </cell>
          <cell r="F101">
            <v>0</v>
          </cell>
          <cell r="G101" t="str">
            <v>Cái</v>
          </cell>
          <cell r="H101">
            <v>80</v>
          </cell>
          <cell r="I101">
            <v>8200000</v>
          </cell>
          <cell r="J101">
            <v>656000000</v>
          </cell>
          <cell r="K101">
            <v>13120000</v>
          </cell>
          <cell r="L101">
            <v>984000000</v>
          </cell>
          <cell r="M101">
            <v>459200000</v>
          </cell>
          <cell r="N101">
            <v>14</v>
          </cell>
          <cell r="O101" t="str">
            <v>PP2300519938</v>
          </cell>
          <cell r="P101" t="str">
            <v>Bóng nong động mạch vành bán đàn hồi</v>
          </cell>
          <cell r="Q101">
            <v>180</v>
          </cell>
          <cell r="R101">
            <v>149100000</v>
          </cell>
          <cell r="S101">
            <v>210</v>
          </cell>
          <cell r="T101" t="str">
            <v>Trong vòng 24 giờ kể từ thời điểm đặt hàng của Bệnh viện</v>
          </cell>
          <cell r="U101" t="str">
            <v>Bóng nong mạch vành Sprinter Legend</v>
          </cell>
          <cell r="V101" t="str">
            <v>Bóng nong mạch vành Sprinter Legend</v>
          </cell>
          <cell r="W101" t="str">
            <v>N07.01.240.3047.213.0007</v>
          </cell>
          <cell r="X101" t="str">
            <v>SPLxxxxxX</v>
          </cell>
          <cell r="Y101" t="str">
            <v>-  Bóng nong mạch vành bán đàn hồi
- Có 2 hoặc 3 nếp gấp, 
-  Lớp phủ Hydrophilic
- Đường kính: 1.25mm -&gt;  4.0 mm
- Chiều dài: 6mm -&gt;  30 mm</v>
          </cell>
          <cell r="Z101" t="str">
            <v>Medtronic
Mexico S.de
R.L.de CV</v>
          </cell>
          <cell r="AA101" t="str">
            <v>Mexico</v>
          </cell>
          <cell r="AB101" t="str">
            <v>Medtronic INC</v>
          </cell>
          <cell r="AC101" t="str">
            <v>Mỹ</v>
          </cell>
          <cell r="AD101" t="str">
            <v>D</v>
          </cell>
          <cell r="AE101" t="str">
            <v>GPNK Số: 16283NK/BYT-TB-CT ngày 19/08/2020</v>
          </cell>
          <cell r="AF101" t="str">
            <v>Hộp/ 1 Cái</v>
          </cell>
          <cell r="AG101" t="str">
            <v>Cái</v>
          </cell>
          <cell r="AH101">
            <v>80</v>
          </cell>
          <cell r="AI101">
            <v>0</v>
          </cell>
          <cell r="AJ101" t="str">
            <v>vn0103808261</v>
          </cell>
          <cell r="AK101" t="str">
            <v>CÔNG TY CỔ PHẦN CÔNG NGHỆ SINH HỌC KIM HÒA PHÁT</v>
          </cell>
          <cell r="AL101" t="str">
            <v>Đạt</v>
          </cell>
          <cell r="AM101"/>
          <cell r="AN101" t="str">
            <v>Hồ Thị Hồng</v>
          </cell>
          <cell r="AO101" t="str">
            <v>Đạt</v>
          </cell>
          <cell r="AP101" t="str">
            <v>Đạt</v>
          </cell>
          <cell r="AQ101" t="str">
            <v>Đạt</v>
          </cell>
          <cell r="AR101">
            <v>0</v>
          </cell>
          <cell r="AS101" t="str">
            <v>Đạt</v>
          </cell>
          <cell r="AT101" t="str">
            <v>Không đạt</v>
          </cell>
          <cell r="AU101" t="str">
            <v>Đạt</v>
          </cell>
          <cell r="AV101" t="str">
            <v>Đạt</v>
          </cell>
          <cell r="AW101" t="str">
            <v>Đạt</v>
          </cell>
          <cell r="AX101" t="str">
            <v>Đạt</v>
          </cell>
          <cell r="AY101" t="str">
            <v>Không đạt</v>
          </cell>
          <cell r="AZ101" t="str">
            <v>E-HSMT yêu cầu đặc tính kỹ thuật là lớp phủ Hydrophobic và Hydrophilic nhưng đặc tính kỹ thuật của sản phẩm dự thầu chỉ có lớp phủ Hydrophilic</v>
          </cell>
          <cell r="BA101" t="str">
            <v>Hồ Thị Xuân Thu</v>
          </cell>
          <cell r="BB101" t="str">
            <v>Không đạt</v>
          </cell>
          <cell r="BC101" t="str">
            <v>E-HSMT yêu cầu đặc tính kỹ thuật là lớp phủ Hydrophobic và Hydrophilic nhưng đặc tính kỹ thuật của sản phẩm dự thầu chỉ có lớp phủ Hydrophilic</v>
          </cell>
        </row>
        <row r="102">
          <cell r="C102" t="str">
            <v>PP2300519938</v>
          </cell>
          <cell r="D102" t="str">
            <v>Bóng nong động mạch vành bán đàn hồi</v>
          </cell>
          <cell r="E102" t="str">
            <v>-  Bóng nong mạch vành bán đàn hồi
- Có 2 hoặc 3 nếp gấp, 
-  Lớp phủ Hydrophobic và Hydrophilic
- Đường kính: 1.25mm -&gt;  4.0 mm
- Chiều dài: 6mm -&gt;  30 mm</v>
          </cell>
          <cell r="F102">
            <v>0</v>
          </cell>
          <cell r="G102" t="str">
            <v>Cái</v>
          </cell>
          <cell r="H102">
            <v>80</v>
          </cell>
          <cell r="I102">
            <v>8200000</v>
          </cell>
          <cell r="J102">
            <v>656000000</v>
          </cell>
          <cell r="K102">
            <v>13120000</v>
          </cell>
          <cell r="L102">
            <v>984000000</v>
          </cell>
          <cell r="M102">
            <v>459200000</v>
          </cell>
          <cell r="N102">
            <v>14</v>
          </cell>
          <cell r="O102" t="str">
            <v>PP2300519938</v>
          </cell>
          <cell r="P102" t="str">
            <v>Bóng nong động mạch vành bán đàn hồi</v>
          </cell>
          <cell r="Q102">
            <v>180</v>
          </cell>
          <cell r="R102">
            <v>231000000</v>
          </cell>
          <cell r="S102">
            <v>211</v>
          </cell>
          <cell r="T102" t="str">
            <v>Giao hàng trong vòng 24h kể từ thời điểm gửi đơn đặt hàng của Bệnh viện</v>
          </cell>
          <cell r="U102" t="str">
            <v>Bóng nong mạch vành áp lực thường Liston</v>
          </cell>
          <cell r="V102" t="str">
            <v>Bóng nong mạch vành áp lực thường Liston</v>
          </cell>
          <cell r="W102" t="str">
            <v>N07.01.240.0972.000.0007</v>
          </cell>
          <cell r="X102" t="str">
            <v>LTS-aaaXbbTP</v>
          </cell>
          <cell r="Y102" t="str">
            <v>Bóng nong mạch vành áp lực thường:
- Có số nếp gấp 2 - 3 gấp, 2 dấu cản quang bằng Platinum/ Iridium, . 
- Bóng phủ lớp SiLX2 ái nước, giúp băng qua tổn thương dễ dàng.
- Đường kính 1.25mm-  4.50mm
- Dài 09 -  40mm. 
- Áp lực trung bình : 6 atm
- Áp suất giới hạn: ≥ 14 atm 
- Tiệt trùng bằng Ethylene oxide (EO)
Tiêu chuẩn chất lượng: ISO 13485:2016, ISO 14001:2015, ISO 9001:2015</v>
          </cell>
          <cell r="Z102" t="str">
            <v>Công ty Cổ Phần Nhà máy Trang thiết bị Y tế USM Healthcare</v>
          </cell>
          <cell r="AA102" t="str">
            <v>Việt Nam</v>
          </cell>
          <cell r="AB102" t="str">
            <v>Việt Nam</v>
          </cell>
          <cell r="AC102" t="str">
            <v>Việt Nam</v>
          </cell>
          <cell r="AD102" t="str">
            <v>D</v>
          </cell>
          <cell r="AE102" t="str">
            <v>2100031ĐKLH/BYT-TB-CT ngày 09/02/2021</v>
          </cell>
          <cell r="AF102" t="str">
            <v>1 cái/hộp</v>
          </cell>
          <cell r="AG102" t="str">
            <v>Cái</v>
          </cell>
          <cell r="AH102">
            <v>80</v>
          </cell>
          <cell r="AI102">
            <v>0</v>
          </cell>
          <cell r="AJ102" t="str">
            <v>vn0312041033</v>
          </cell>
          <cell r="AK102" t="str">
            <v>CÔNG TY CỔ PHẦN NHÀ MÁY TRANG THIẾT BỊ Y TẾ USM HEALTHCARE</v>
          </cell>
          <cell r="AL102" t="str">
            <v>Đạt</v>
          </cell>
          <cell r="AM102"/>
          <cell r="AN102" t="str">
            <v>Nguyễn Thị Phương Hoa</v>
          </cell>
          <cell r="AO102">
            <v>0</v>
          </cell>
          <cell r="AP102">
            <v>0</v>
          </cell>
          <cell r="AQ102">
            <v>0</v>
          </cell>
          <cell r="AR102">
            <v>0</v>
          </cell>
          <cell r="AS102">
            <v>0</v>
          </cell>
          <cell r="AT102" t="str">
            <v xml:space="preserve">Không đạt
HSMT Yêu càuLớp phủ Hydrophobic và Hydrophilic
HSDT:  Platinum/ Iridium, </v>
          </cell>
          <cell r="AU102">
            <v>0</v>
          </cell>
          <cell r="AV102">
            <v>0</v>
          </cell>
          <cell r="AW102">
            <v>0</v>
          </cell>
          <cell r="AX102">
            <v>0</v>
          </cell>
          <cell r="AY102" t="str">
            <v>Không đạt</v>
          </cell>
          <cell r="AZ102" t="str">
            <v xml:space="preserve">HSMT Yêu càuLớp phủ Hydrophobic và Hydrophilic
HSDT:  Platinum/ Iridium, </v>
          </cell>
          <cell r="BA102" t="str">
            <v>Nguyễn Bảo Thắng</v>
          </cell>
          <cell r="BB102" t="str">
            <v>Không đạt</v>
          </cell>
          <cell r="BC102" t="str">
            <v xml:space="preserve">HSMT Yêu càuLớp phủ Hydrophobic và Hydrophilic
HSDT:  Platinum/ Iridium, </v>
          </cell>
        </row>
        <row r="103">
          <cell r="C103" t="str">
            <v>PP2300519938</v>
          </cell>
          <cell r="D103" t="str">
            <v>Bóng nong động mạch vành bán đàn hồi</v>
          </cell>
          <cell r="E103" t="str">
            <v>-  Bóng nong mạch vành bán đàn hồi
- Có 2 hoặc 3 nếp gấp, 
-  Lớp phủ Hydrophobic và Hydrophilic
- Đường kính: 1.25mm -&gt;  4.0 mm
- Chiều dài: 6mm -&gt;  30 mm</v>
          </cell>
          <cell r="F103">
            <v>0</v>
          </cell>
          <cell r="G103" t="str">
            <v>Cái</v>
          </cell>
          <cell r="H103">
            <v>80</v>
          </cell>
          <cell r="I103">
            <v>8200000</v>
          </cell>
          <cell r="J103">
            <v>656000000</v>
          </cell>
          <cell r="K103">
            <v>13120000</v>
          </cell>
          <cell r="L103">
            <v>984000000</v>
          </cell>
          <cell r="M103">
            <v>459200000</v>
          </cell>
          <cell r="N103">
            <v>14</v>
          </cell>
          <cell r="O103" t="str">
            <v>PP2300519938</v>
          </cell>
          <cell r="P103" t="str">
            <v>Bóng nong động mạch vành bán đàn hồi</v>
          </cell>
          <cell r="Q103">
            <v>180</v>
          </cell>
          <cell r="R103">
            <v>306000000</v>
          </cell>
          <cell r="S103">
            <v>210</v>
          </cell>
          <cell r="T103" t="str">
            <v>Trong vòng 24 giờ kể từ thời điểm dặt hàng của Bệnh viện</v>
          </cell>
          <cell r="U103" t="str">
            <v>Pantera Pro</v>
          </cell>
          <cell r="V103" t="str">
            <v>Bóng nong can thiệp mạch vành Pantera Pro</v>
          </cell>
          <cell r="W103" t="str">
            <v>N07.01.240.0549.274.0007</v>
          </cell>
          <cell r="X103" t="str">
            <v>393289; 393290; 393291; 393292; 393293;  393294; 393295; 393296; 393297; 393298;  393299; 393300; 393301; 393302; 393303; 393304; 393305; 393306; 393307; 393308; 393309; 393310; 393311; 393312; 393313; 393314; 393315; 393316; 393317; 393318; 393319; 393320; 393321</v>
          </cell>
          <cell r="Y103" t="str">
            <v>Bóng nong mạch vành bán đàn hồi bằng chất liệu  Semi Crystalline Co-Polymer, thiết kế dạng Hypotube, có 2 hoặc 3 nếp gấp, điểm đánh dấu bằng Platinum-Iridium, lớp phủ Hydrophobic và Hydrophilic
Đường kính: 1.25; 1.5; 2.0; 2.5; 3.0; 3.5; 4.0 mm
Chiều dài: 6, 10, 15, 20, 25, 30 mm</v>
          </cell>
          <cell r="Z103" t="str">
            <v>Biotronik AG</v>
          </cell>
          <cell r="AA103" t="str">
            <v>Thụy Sỹ</v>
          </cell>
          <cell r="AB103" t="str">
            <v>Biotronik AG</v>
          </cell>
          <cell r="AC103" t="str">
            <v>Thụy Sĩ</v>
          </cell>
          <cell r="AD103" t="str">
            <v>Loại D</v>
          </cell>
          <cell r="AE103" t="str">
            <v>15844 NK/BYT-TB-CT</v>
          </cell>
          <cell r="AF103" t="str">
            <v>Hộp/ 1 cái</v>
          </cell>
          <cell r="AG103" t="str">
            <v>Cái</v>
          </cell>
          <cell r="AH103">
            <v>80</v>
          </cell>
          <cell r="AI103">
            <v>0</v>
          </cell>
          <cell r="AJ103" t="str">
            <v>vn0301140748</v>
          </cell>
          <cell r="AK103" t="str">
            <v>CÔNG TY TNHH DƯỢC PHẨM VÀ TRANG THIẾT BỊ Y TẾ HOÀNG ĐỨC</v>
          </cell>
          <cell r="AL103" t="str">
            <v>Đạt</v>
          </cell>
          <cell r="AM103"/>
          <cell r="AN103" t="str">
            <v>Hồ Thị Hồng</v>
          </cell>
          <cell r="AO103" t="str">
            <v>Đạt</v>
          </cell>
          <cell r="AP103" t="str">
            <v>Đạt</v>
          </cell>
          <cell r="AQ103" t="str">
            <v>Đạt</v>
          </cell>
          <cell r="AR103">
            <v>0</v>
          </cell>
          <cell r="AS103" t="str">
            <v>Đạt</v>
          </cell>
          <cell r="AT103" t="str">
            <v>Đạt</v>
          </cell>
          <cell r="AU103" t="str">
            <v>Đạt</v>
          </cell>
          <cell r="AV103" t="str">
            <v>Đạt</v>
          </cell>
          <cell r="AW103" t="str">
            <v>Đạt</v>
          </cell>
          <cell r="AX103" t="str">
            <v>Đạt</v>
          </cell>
          <cell r="AY103" t="str">
            <v>Đạt</v>
          </cell>
          <cell r="AZ103">
            <v>0</v>
          </cell>
          <cell r="BA103" t="str">
            <v>Lê Thị Mơ</v>
          </cell>
          <cell r="BB103" t="str">
            <v>Đạt</v>
          </cell>
          <cell r="BC103">
            <v>0</v>
          </cell>
        </row>
        <row r="104">
          <cell r="C104" t="str">
            <v>PP2300519938</v>
          </cell>
          <cell r="D104" t="str">
            <v>Bóng nong động mạch vành bán đàn hồi</v>
          </cell>
          <cell r="E104" t="str">
            <v>-  Bóng nong mạch vành bán đàn hồi
- Có 2 hoặc 3 nếp gấp, 
-  Lớp phủ Hydrophobic và Hydrophilic
- Đường kính: 1.25mm -&gt;  4.0 mm
- Chiều dài: 6mm -&gt;  30 mm</v>
          </cell>
          <cell r="F104">
            <v>0</v>
          </cell>
          <cell r="G104" t="str">
            <v>Cái</v>
          </cell>
          <cell r="H104">
            <v>80</v>
          </cell>
          <cell r="I104">
            <v>8200000</v>
          </cell>
          <cell r="J104">
            <v>656000000</v>
          </cell>
          <cell r="K104">
            <v>13120000</v>
          </cell>
          <cell r="L104">
            <v>984000000</v>
          </cell>
          <cell r="M104">
            <v>459200000</v>
          </cell>
          <cell r="N104">
            <v>14</v>
          </cell>
          <cell r="O104" t="str">
            <v>PP2300519938</v>
          </cell>
          <cell r="P104" t="str">
            <v>Bóng nong động mạch vành bán đàn hồi</v>
          </cell>
          <cell r="Q104">
            <v>180</v>
          </cell>
          <cell r="R104">
            <v>613881000</v>
          </cell>
          <cell r="S104">
            <v>210</v>
          </cell>
          <cell r="T104" t="str">
            <v>Trong vòng 24 giờ kể từ thời điểm đặt hàng của Bệnh viện</v>
          </cell>
          <cell r="U104" t="str">
            <v>Bóng nong mạch vành IKAZUCHI Rev</v>
          </cell>
          <cell r="V104" t="str">
            <v>Bóng nong mạch vành IKAZUCHI Rev</v>
          </cell>
          <cell r="W104" t="str">
            <v>N07.01.240.2685.232.0004</v>
          </cell>
          <cell r="X104" t="str">
            <v>R7R-x-xxx; R7R-xx-xxx</v>
          </cell>
          <cell r="Y104" t="str">
            <v>-  Bóng nong mạch vành bán đàn hồi
- Có 2 hoặc 3 nếp gấp, 
-  Lớp phủ Hydrophilic
- Đường kính: 1.20mm -&gt;  3.5 mm
- Chiều dài: 6mm -&gt;  20 mm</v>
          </cell>
          <cell r="Z104" t="str">
            <v>Kaneka Corporation</v>
          </cell>
          <cell r="AA104" t="str">
            <v>Nhật Bản</v>
          </cell>
          <cell r="AB104" t="str">
            <v>Kaneka Corporation</v>
          </cell>
          <cell r="AC104" t="str">
            <v>Nhật Bản</v>
          </cell>
          <cell r="AD104" t="str">
            <v>D</v>
          </cell>
          <cell r="AE104" t="str">
            <v>9708NK/BYT-TB-CT ngày 11/6/2018</v>
          </cell>
          <cell r="AF104" t="str">
            <v>Hộp/1 cái</v>
          </cell>
          <cell r="AG104" t="str">
            <v>Cái</v>
          </cell>
          <cell r="AH104">
            <v>80</v>
          </cell>
          <cell r="AI104">
            <v>0</v>
          </cell>
          <cell r="AJ104" t="str">
            <v>vn0303649788</v>
          </cell>
          <cell r="AK104" t="str">
            <v>CÔNG TY TNHH THƯƠNG MẠI - DỊCH VỤ VÀ SẢN XUẤT VIỆT TƯỜNG</v>
          </cell>
          <cell r="AL104" t="str">
            <v>Đạt</v>
          </cell>
          <cell r="AM104"/>
          <cell r="AN104" t="str">
            <v>Nguyễn Thị Sao Mai</v>
          </cell>
          <cell r="AO104" t="str">
            <v>Đạt</v>
          </cell>
          <cell r="AP104" t="str">
            <v>Đạt</v>
          </cell>
          <cell r="AQ104" t="str">
            <v>Đạt</v>
          </cell>
          <cell r="AR104">
            <v>0</v>
          </cell>
          <cell r="AS104" t="str">
            <v>Đạt</v>
          </cell>
          <cell r="AT104" t="str">
            <v>Không đạt</v>
          </cell>
          <cell r="AU104" t="str">
            <v>Đạt</v>
          </cell>
          <cell r="AV104" t="str">
            <v>Đạt</v>
          </cell>
          <cell r="AW104" t="str">
            <v>Đạt</v>
          </cell>
          <cell r="AX104" t="str">
            <v>Đạt</v>
          </cell>
          <cell r="AY104" t="str">
            <v>Không đạt</v>
          </cell>
          <cell r="AZ104" t="str">
            <v>E-HSDT:
- Bóng chỉ có lớp phủ Hydrophylic. 
- Đường kính bóng 1.20 -&gt; 3.5 mm.
- Chiều dài bóng 6 mm -&gt; 20 mm.
E-HSMT:
- Lớp phủ Hydrophobic và Hydrophylic. 
- Đường kính bóng 1.25 -&gt; 4.0 mm.
- Chiều dài bóng 6 mm -&gt; 30 mm.
Không đáp ứng yêu cầu HSMT.</v>
          </cell>
          <cell r="BA104" t="str">
            <v>Cao Dũng</v>
          </cell>
          <cell r="BB104" t="str">
            <v>Không đạt</v>
          </cell>
          <cell r="BC104" t="str">
            <v>E-HSDT:
- Bóng chỉ có lớp phủ Hydrophylic. 
- Đường kính bóng 1.20 -&gt; 3.5 mm.
- Chiều dài bóng 6 mm -&gt; 20 mm.
E-HSMT:
- Lớp phủ Hydrophobic và Hydrophylic. 
- Đường kính bóng 1.25 -&gt; 4.0 mm.
- Chiều dài bóng 6 mm -&gt; 30 mm.
Không đáp ứng yêu cầu HSMT.</v>
          </cell>
        </row>
        <row r="105">
          <cell r="C105" t="str">
            <v>PP2300519938</v>
          </cell>
          <cell r="D105" t="str">
            <v>Bóng nong động mạch vành bán đàn hồi</v>
          </cell>
          <cell r="E105" t="str">
            <v>-  Bóng nong mạch vành bán đàn hồi
- Có 2 hoặc 3 nếp gấp, 
-  Lớp phủ Hydrophobic và Hydrophilic
- Đường kính: 1.25mm -&gt;  4.0 mm
- Chiều dài: 6mm -&gt;  30 mm</v>
          </cell>
          <cell r="F105">
            <v>0</v>
          </cell>
          <cell r="G105" t="str">
            <v>Cái</v>
          </cell>
          <cell r="H105">
            <v>80</v>
          </cell>
          <cell r="I105">
            <v>8200000</v>
          </cell>
          <cell r="J105">
            <v>656000000</v>
          </cell>
          <cell r="K105">
            <v>13120000</v>
          </cell>
          <cell r="L105">
            <v>984000000</v>
          </cell>
          <cell r="M105">
            <v>459200000</v>
          </cell>
          <cell r="N105">
            <v>14</v>
          </cell>
          <cell r="O105" t="str">
            <v>PP2300519938</v>
          </cell>
          <cell r="P105" t="str">
            <v>Bóng nong động mạch vành bán đàn hồi</v>
          </cell>
          <cell r="Q105">
            <v>180</v>
          </cell>
          <cell r="R105">
            <v>362642000</v>
          </cell>
          <cell r="S105">
            <v>210</v>
          </cell>
          <cell r="T105">
            <v>0</v>
          </cell>
          <cell r="U105" t="str">
            <v>Bóng nong mạch vành Sapphire II PRO</v>
          </cell>
          <cell r="V105" t="str">
            <v>Bóng nong mạch vành Sapphire II PRO</v>
          </cell>
          <cell r="W105" t="str">
            <v>N07.01.240.3377.173.0004</v>
          </cell>
          <cell r="X105" t="str">
            <v>210-053-5U,210-083-5U,210-103-5U,210-153-5U,212-053-5U,212-083-5U,212-103-5U,212-153-5U,215-103-5U,215-123-5U,215-153-5U,215-203-5U,217-103-5U,217-153-5U,217-203-5U,220-103-5U,220-123-5U,220-153-5U,220-203-5U,222-103-5U,222-153-5U,222-203-5U,225-103-5U,225-123-5U,225-153-5U,225-203-5U,225-303-5U,227-103-5U,227-153-5U,227-203-5U,230-103-5U,230-123-5U,230-153-5U,230-203-5U,230-303-5U,232-103-5U,232-153-5U,232-203-5U,235-103-5U,235-153-5U,235-203-5U,235-303-5U,240-103-5U,240-153-5U,240-203-5U</v>
          </cell>
          <cell r="Y105" t="str">
            <v>Chất liệu bóng: Nylon
Đường kính thân bóng (crossing profile): 0.0216 inch (Ø1 mm), 0.0306 inch (Ø3 mm)
Đầu tip thuôn sát, tiết diện (tip entry profile): 0.0164 inch (Ø1 mm)
Thiết kế ống P-Tech tăng lực đẩy &amp; chống xoắn vặn
Đường kính bóng: 1 – 4 mm. 
Chiều dài bóng: 5 – 30 mm.
Áp lực thường: 6 atm.
Áp lực gây vỡ bóng: 14 - 16 atm
Lớp phủ ái nước (đầu tip đoạn xa đến exit marker của dây dẫn), Lớp phủ kháng nước (lòng trong ống)
Chiều dài khả dụng của ống thông: 140 cm.
Số nếp gấp bóng: 2-3</v>
          </cell>
          <cell r="Z105" t="str">
            <v>OrbusNeich Medical B.V.</v>
          </cell>
          <cell r="AA105" t="str">
            <v>Hà Lan</v>
          </cell>
          <cell r="AB105" t="str">
            <v>OrbusNeich Medical B.V.</v>
          </cell>
          <cell r="AC105" t="str">
            <v>Hà Lan</v>
          </cell>
          <cell r="AD105" t="str">
            <v>D</v>
          </cell>
          <cell r="AE105" t="str">
            <v>GPNK
3967NK/BYT-TB-CT
Ngày cấp: 26/06/2018</v>
          </cell>
          <cell r="AF105" t="str">
            <v>Cái/ Hộp</v>
          </cell>
          <cell r="AG105" t="str">
            <v>Cái</v>
          </cell>
          <cell r="AH105">
            <v>80</v>
          </cell>
          <cell r="AI105">
            <v>0</v>
          </cell>
          <cell r="AJ105" t="str">
            <v>vn0309110047</v>
          </cell>
          <cell r="AK105" t="str">
            <v>CÔNG TY TNHH THƯƠNG MẠI VÀ DỊCH VỤ KỸ THUẬT PHÚC TÍN</v>
          </cell>
          <cell r="AL105" t="str">
            <v>Đạt</v>
          </cell>
          <cell r="AM105"/>
          <cell r="AN105" t="str">
            <v>Nguyễn Thị Phương Hoa</v>
          </cell>
          <cell r="AO105" t="str">
            <v>Đạt</v>
          </cell>
          <cell r="AP105" t="str">
            <v>Đạt</v>
          </cell>
          <cell r="AQ105" t="str">
            <v>Đạt</v>
          </cell>
          <cell r="AR105">
            <v>0</v>
          </cell>
          <cell r="AS105" t="str">
            <v>Đạt</v>
          </cell>
          <cell r="AT105" t="str">
            <v>Đạt</v>
          </cell>
          <cell r="AU105" t="str">
            <v>Đạt</v>
          </cell>
          <cell r="AV105" t="str">
            <v>Đạt</v>
          </cell>
          <cell r="AW105" t="str">
            <v>Đạt</v>
          </cell>
          <cell r="AX105" t="str">
            <v>Đạt</v>
          </cell>
          <cell r="AY105" t="str">
            <v>Đạt</v>
          </cell>
          <cell r="AZ105">
            <v>0</v>
          </cell>
          <cell r="BA105" t="str">
            <v>Trần Thị Huyền Trân</v>
          </cell>
          <cell r="BB105" t="str">
            <v>Đạt</v>
          </cell>
          <cell r="BC105">
            <v>0</v>
          </cell>
        </row>
        <row r="106">
          <cell r="C106" t="str">
            <v>PP2300519939</v>
          </cell>
          <cell r="D106" t="str">
            <v>Bóng nong động mạch vành siêu nhỏ đáp ứng được các tổn thương phức tạp</v>
          </cell>
          <cell r="E106" t="str">
            <v xml:space="preserve">
 - Crossing Profile: 0.58mm
 - Đoạn xa được phủ lớp ái nước M Coat
 -  Điểm đánh dấu cản quang dài 0.8mm
 - Đường kính trục: 1.9Fr - 2.7Fr 
 -  Đường kính: 1.0mm - 4.0mm. 
 -  Chiều dài 5mm - 40mm</v>
          </cell>
          <cell r="F106" t="str">
            <v>Hộp/ 1 cái</v>
          </cell>
          <cell r="G106" t="str">
            <v>Cái</v>
          </cell>
          <cell r="H106">
            <v>60</v>
          </cell>
          <cell r="I106">
            <v>5900000</v>
          </cell>
          <cell r="J106">
            <v>354000000</v>
          </cell>
          <cell r="K106">
            <v>7080000</v>
          </cell>
          <cell r="L106">
            <v>531000000</v>
          </cell>
          <cell r="M106">
            <v>247800000</v>
          </cell>
          <cell r="N106">
            <v>10</v>
          </cell>
          <cell r="O106" t="str">
            <v>PP2300519939</v>
          </cell>
          <cell r="P106" t="str">
            <v>Bóng nong động mạch vành siêu nhỏ đáp ứng được các tổn thương phức tạp</v>
          </cell>
          <cell r="Q106">
            <v>180</v>
          </cell>
          <cell r="R106">
            <v>414885000</v>
          </cell>
          <cell r="S106">
            <v>210</v>
          </cell>
          <cell r="T106" t="str">
            <v>Trong vòng 24 giờ kể từ thời điểm đặt hàng của Bệnh viện</v>
          </cell>
          <cell r="U106" t="str">
            <v>Ryurei</v>
          </cell>
          <cell r="V106" t="str">
            <v>Ryurei</v>
          </cell>
          <cell r="W106" t="str">
            <v>N07.01.240.0280.232.0001</v>
          </cell>
          <cell r="X106" t="str">
            <v>DC-RRxxxxHH;
DC-RRxxxxHHW</v>
          </cell>
          <cell r="Y106" t="str">
            <v>Cấu trúc:
- Bóng nong được làm bằng vật liệu Polyamide.
- Số điểm cản quang định vị bóng: đơn hoặc đôi
- Áp lực định mức: 6atm. Áp lực tối đa 14atm (với cỡ bóng ≤ 3.0mm)  
- Entry profile: 0.41mm. Đầu tip làm bằng vật liệu Elastomer
- Crossing Profile: 0.58mm
- Đoạn xa được phủ lớp ái nước M Coat
- Đoạn kết nối giữa bóng và đầu tip (bonding part) chỉ 0.4mm.
- Điểm đánh dấu cản quang dài 0.8mm và dày 25µm
- Đường kính trục: 1.9Fr đoạn gần, 2.4Fr - 2.7Fr đoạn xa
- Độ dài trục: 145 cm
Kích thước bóng: Đường kính: 1.0mm, 1.25mm, 1.5mm, 2.0mm, 2.25mm, 2.5mm, 2.75mm, 3.0mm; 3.25mm, 3.5mm, 3.75mm, 4.0mm. Chiều dài 5mm, 10mm,15mm, 20mm, 30mm, 40mm</v>
          </cell>
          <cell r="Z106" t="str">
            <v>Ashitaka Factory of Terumo Corporation</v>
          </cell>
          <cell r="AA106" t="str">
            <v>Nhật Bản</v>
          </cell>
          <cell r="AB106" t="str">
            <v>Terumo Corporation</v>
          </cell>
          <cell r="AC106" t="str">
            <v>Nhật Bản</v>
          </cell>
          <cell r="AD106" t="str">
            <v>D</v>
          </cell>
          <cell r="AE106" t="str">
            <v>Giấy phép nhập khẩu số: 16651NK/BYT-TB-CT, ngày 14/10/2020</v>
          </cell>
          <cell r="AF106" t="str">
            <v>Hộp/ 1 cái</v>
          </cell>
          <cell r="AG106" t="str">
            <v>Cái</v>
          </cell>
          <cell r="AH106">
            <v>60</v>
          </cell>
          <cell r="AI106">
            <v>0</v>
          </cell>
          <cell r="AJ106" t="str">
            <v>vn0312146808</v>
          </cell>
          <cell r="AK106" t="str">
            <v>CÔNG TY TNHH THIẾT BỊ Y TẾ KHẢI VINH</v>
          </cell>
          <cell r="AL106" t="str">
            <v>Đạt</v>
          </cell>
          <cell r="AM106"/>
          <cell r="AN106" t="str">
            <v>Trương Thị Mỹ Quý</v>
          </cell>
          <cell r="AO106" t="str">
            <v>Đạt</v>
          </cell>
          <cell r="AP106" t="str">
            <v>Đạt</v>
          </cell>
          <cell r="AQ106" t="str">
            <v>Đạt</v>
          </cell>
          <cell r="AR106">
            <v>0</v>
          </cell>
          <cell r="AS106" t="str">
            <v>Đạt</v>
          </cell>
          <cell r="AT106" t="str">
            <v>Đạt</v>
          </cell>
          <cell r="AU106" t="str">
            <v>Đạt</v>
          </cell>
          <cell r="AV106" t="str">
            <v>Đạt</v>
          </cell>
          <cell r="AW106" t="str">
            <v>Đạt</v>
          </cell>
          <cell r="AX106" t="str">
            <v>Đạt</v>
          </cell>
          <cell r="AY106" t="str">
            <v>Đạt</v>
          </cell>
          <cell r="AZ106">
            <v>0</v>
          </cell>
          <cell r="BA106" t="str">
            <v>Phan Thị Hoa</v>
          </cell>
          <cell r="BB106" t="str">
            <v>Đạt</v>
          </cell>
          <cell r="BC106">
            <v>0</v>
          </cell>
        </row>
        <row r="107">
          <cell r="C107" t="str">
            <v>PP2300519940</v>
          </cell>
          <cell r="D107" t="str">
            <v>Bóng nong điều trị hẹp mạch máu não</v>
          </cell>
          <cell r="E107" t="str">
            <v>- Bóng nong có ống thông 2 lòng
- Đường kính 1.5 - 4.0mm
- Dài từ 140-160cm</v>
          </cell>
          <cell r="F107" t="str">
            <v>Cái/ Hộp</v>
          </cell>
          <cell r="G107" t="str">
            <v>Cái</v>
          </cell>
          <cell r="H107">
            <v>30</v>
          </cell>
          <cell r="I107">
            <v>22000000</v>
          </cell>
          <cell r="J107">
            <v>660000000</v>
          </cell>
          <cell r="K107">
            <v>13200000</v>
          </cell>
          <cell r="L107">
            <v>990000000</v>
          </cell>
          <cell r="M107">
            <v>462000000</v>
          </cell>
          <cell r="N107">
            <v>5</v>
          </cell>
          <cell r="O107" t="str">
            <v>PP2300519940</v>
          </cell>
          <cell r="P107" t="str">
            <v>Bóng nong điều trị hẹp mạch máu não</v>
          </cell>
          <cell r="Q107">
            <v>180</v>
          </cell>
          <cell r="R107">
            <v>104425600</v>
          </cell>
          <cell r="S107">
            <v>210</v>
          </cell>
          <cell r="T107">
            <v>0</v>
          </cell>
          <cell r="U107" t="str">
            <v>Bóng nong mạch máu não NeuroSpeed</v>
          </cell>
          <cell r="V107" t="str">
            <v>Bóng nong mạch máu não NeuroSpeed</v>
          </cell>
          <cell r="W107" t="str">
            <v>N07.01.240.0057.155.0001</v>
          </cell>
          <cell r="X107" t="str">
            <v>01-000600, 01-000601, 01-000602, 01-000603, 01-000604, 01-000605</v>
          </cell>
          <cell r="Y107" t="str">
            <v>- Bóng nong có ống thông 2 lòng dùng trong can thiệp điều trị xơ vữa động mạch nội sọ.
- Đường kính 1.5, 2.0, 2.5, 3.0, 3.5, 4.0mm, chiều dài bóng nong 8mm, đường kính trong 0.0165"-0.017". 
- Đường kính ngoài đầu xa-gần là 2.7F/ 3.7F, chiều dài 150cm. 
- Áp lực danh nghĩa 6 atm, áp lực tối đa 14 atm.
- Tiêu chuẩn kỹ thuật: ISO, CE.</v>
          </cell>
          <cell r="Z107" t="str">
            <v>Acandis GmbH &amp; Co. KG</v>
          </cell>
          <cell r="AA107" t="str">
            <v>Đức</v>
          </cell>
          <cell r="AB107" t="str">
            <v>Acandis GmbH</v>
          </cell>
          <cell r="AC107" t="str">
            <v>Đức</v>
          </cell>
          <cell r="AD107" t="str">
            <v>D</v>
          </cell>
          <cell r="AE107" t="str">
            <v>(GPNK: 12275NK/BYT-TB-CT cấp ngày 04/03/2019)</v>
          </cell>
          <cell r="AF107" t="str">
            <v>Cái/ Hộp</v>
          </cell>
          <cell r="AG107" t="str">
            <v>Cái</v>
          </cell>
          <cell r="AH107">
            <v>30</v>
          </cell>
          <cell r="AI107">
            <v>0</v>
          </cell>
          <cell r="AJ107" t="str">
            <v>vn0300483319</v>
          </cell>
          <cell r="AK107" t="str">
            <v>CÔNG TY CỔ PHẦN DƯỢC PHẨM TRUNG ƯƠNG CODUPHA</v>
          </cell>
          <cell r="AL107" t="str">
            <v>Đạt</v>
          </cell>
          <cell r="AM107"/>
          <cell r="AN107" t="str">
            <v xml:space="preserve">Nguyễn Thủy Tiên </v>
          </cell>
          <cell r="AO107" t="str">
            <v>Đạt</v>
          </cell>
          <cell r="AP107" t="str">
            <v>Đạt</v>
          </cell>
          <cell r="AQ107" t="str">
            <v>Đạt</v>
          </cell>
          <cell r="AR107">
            <v>0</v>
          </cell>
          <cell r="AS107" t="str">
            <v>Đạt</v>
          </cell>
          <cell r="AT107" t="str">
            <v>Đạt</v>
          </cell>
          <cell r="AU107" t="str">
            <v>Đạt</v>
          </cell>
          <cell r="AV107" t="str">
            <v>Đạt</v>
          </cell>
          <cell r="AW107" t="str">
            <v>Đạt</v>
          </cell>
          <cell r="AX107" t="str">
            <v>Đạt</v>
          </cell>
          <cell r="AY107" t="str">
            <v>Đạt</v>
          </cell>
          <cell r="AZ107">
            <v>0</v>
          </cell>
          <cell r="BA107" t="str">
            <v>Nguyễn Thị Linh Đức</v>
          </cell>
          <cell r="BB107" t="str">
            <v>Đạt</v>
          </cell>
          <cell r="BC107">
            <v>0</v>
          </cell>
        </row>
        <row r="108">
          <cell r="C108" t="str">
            <v>PP2300519941</v>
          </cell>
          <cell r="D108" t="str">
            <v>Bóng nong mạch máu ngoại biên có phủ thuốc tương thích dây dẫn 0.014''</v>
          </cell>
          <cell r="E108" t="str">
            <v xml:space="preserve">- Bóng nong mạch máu ngoại biên có phủ thuốc, sử dụng dây dẫn 0.014" . 
 - Kích thước đường kính bóng 2mm -&gt; 4 mm; 
 - Chiều dài bóng 40mm -&gt; 150 mm.
 - Chiều dài Catheter các cỡ.
</v>
          </cell>
          <cell r="F108">
            <v>0</v>
          </cell>
          <cell r="G108" t="str">
            <v>Cái</v>
          </cell>
          <cell r="H108">
            <v>5</v>
          </cell>
          <cell r="I108">
            <v>25000000</v>
          </cell>
          <cell r="J108">
            <v>125000000</v>
          </cell>
          <cell r="K108">
            <v>2500000</v>
          </cell>
          <cell r="L108">
            <v>187500000</v>
          </cell>
          <cell r="M108">
            <v>87500000</v>
          </cell>
          <cell r="N108">
            <v>1</v>
          </cell>
          <cell r="O108" t="str">
            <v>PP2300519941</v>
          </cell>
          <cell r="P108" t="str">
            <v>Bóng nong mạch máu ngoại biên có phủ thuốc tương thích dây dẫn 0.014''</v>
          </cell>
          <cell r="Q108">
            <v>180</v>
          </cell>
          <cell r="R108">
            <v>29485000</v>
          </cell>
          <cell r="S108">
            <v>210</v>
          </cell>
          <cell r="T108" t="str">
            <v>Trong vòng 24 giờ kể từ thời điểm đặt hàng của Bệnh viện</v>
          </cell>
          <cell r="U108" t="str">
            <v>Bóng nong mạch máu ngoại biên phủ thuốc Paclitaxel Ranger Balloon Catheter</v>
          </cell>
          <cell r="V108" t="str">
            <v>Bóng nong mạch máu ngoại biên phủ thuốc Paclitaxel Ranger Balloon Catheter</v>
          </cell>
          <cell r="W108" t="str">
            <v>N07.01.240.2377.155.0001</v>
          </cell>
          <cell r="X108" t="str">
            <v xml:space="preserve">H74939219xxxxxx, H74939220xxxxxx, H74939319xxxxxx </v>
          </cell>
          <cell r="Y108" t="str">
            <v>- Bóng nong mạch máu ngoại biên có phủ thuốc, sử dụng dây dẫn 0.014" . 
 - Kích thước đường kính bóng 2mm -&gt; 8 mm; 
 - Chiều dài bóng 30mm -&gt; 150 mm.
 - Chiều dài Catheter các cỡ:  80cm, 90cm, 135cm và 150cm.</v>
          </cell>
          <cell r="Z108" t="str">
            <v>Hemoteq AG</v>
          </cell>
          <cell r="AA108" t="str">
            <v>Đức</v>
          </cell>
          <cell r="AB108" t="str">
            <v>Hemoteq AG</v>
          </cell>
          <cell r="AC108" t="str">
            <v>Đức</v>
          </cell>
          <cell r="AD108" t="str">
            <v>D</v>
          </cell>
          <cell r="AE108" t="str">
            <v>16811NK/BYT-TB-CT, ngày 11/11/2020</v>
          </cell>
          <cell r="AF108" t="str">
            <v>Hộp/1 cái</v>
          </cell>
          <cell r="AG108" t="str">
            <v xml:space="preserve">Cái </v>
          </cell>
          <cell r="AH108">
            <v>5</v>
          </cell>
          <cell r="AI108">
            <v>0</v>
          </cell>
          <cell r="AJ108" t="str">
            <v>vn0106119693</v>
          </cell>
          <cell r="AK108" t="str">
            <v>CÔNG TY CỔ PHẦN NOVAMEDIC VIỆT NAM</v>
          </cell>
          <cell r="AL108" t="str">
            <v>Đạt</v>
          </cell>
          <cell r="AM108"/>
          <cell r="AN108" t="str">
            <v>Nguyễn Thị Sao Mai</v>
          </cell>
          <cell r="AO108" t="str">
            <v>Đạt</v>
          </cell>
          <cell r="AP108" t="str">
            <v>Đạt</v>
          </cell>
          <cell r="AQ108" t="str">
            <v>Đạt</v>
          </cell>
          <cell r="AR108">
            <v>0</v>
          </cell>
          <cell r="AS108" t="str">
            <v>Đạt</v>
          </cell>
          <cell r="AT108" t="str">
            <v>Đạt</v>
          </cell>
          <cell r="AU108" t="str">
            <v>Đạt</v>
          </cell>
          <cell r="AV108" t="str">
            <v>Đạt</v>
          </cell>
          <cell r="AW108" t="str">
            <v>Đạt</v>
          </cell>
          <cell r="AX108" t="str">
            <v>Đạt</v>
          </cell>
          <cell r="AY108" t="str">
            <v>Đạt</v>
          </cell>
          <cell r="AZ108">
            <v>0</v>
          </cell>
          <cell r="BA108" t="str">
            <v>Hồ Thị Xuân Thu</v>
          </cell>
          <cell r="BB108" t="str">
            <v>Đạt</v>
          </cell>
          <cell r="BC108">
            <v>0</v>
          </cell>
        </row>
        <row r="109">
          <cell r="C109" t="str">
            <v>PP2300519941</v>
          </cell>
          <cell r="D109" t="str">
            <v>Bóng nong mạch máu ngoại biên có phủ thuốc tương thích dây dẫn 0.014''</v>
          </cell>
          <cell r="E109" t="str">
            <v xml:space="preserve">- Bóng nong mạch máu ngoại biên có phủ thuốc, sử dụng dây dẫn 0.014" . 
 - Kích thước đường kính bóng 2mm -&gt; 4 mm; 
 - Chiều dài bóng 40mm -&gt; 150 mm.
 - Chiều dài Catheter các cỡ.
</v>
          </cell>
          <cell r="F109">
            <v>0</v>
          </cell>
          <cell r="G109" t="str">
            <v>Cái</v>
          </cell>
          <cell r="H109">
            <v>5</v>
          </cell>
          <cell r="I109">
            <v>25000000</v>
          </cell>
          <cell r="J109">
            <v>125000000</v>
          </cell>
          <cell r="K109">
            <v>2500000</v>
          </cell>
          <cell r="L109">
            <v>187500000</v>
          </cell>
          <cell r="M109">
            <v>87500000</v>
          </cell>
          <cell r="N109">
            <v>1</v>
          </cell>
          <cell r="O109" t="str">
            <v>PP2300519941</v>
          </cell>
          <cell r="P109" t="str">
            <v>Bóng nong mạch máu ngoại biên có phủ thuốc tương thích dây dẫn 0.014''</v>
          </cell>
          <cell r="Q109">
            <v>180</v>
          </cell>
          <cell r="R109" t="str">
            <v>9.754.000 (Cam kết trong đơn dự thầu)</v>
          </cell>
          <cell r="S109">
            <v>210</v>
          </cell>
          <cell r="T109" t="str">
            <v>Trong vòng 24 giờ kể từ thời điểm đặt hàng của Bệnh viện</v>
          </cell>
          <cell r="U109" t="str">
            <v>Lutonix 014</v>
          </cell>
          <cell r="V109" t="str">
            <v xml:space="preserve">LUTONIX 014 Drug Coated Balloon PTA Catheter </v>
          </cell>
          <cell r="W109" t="str">
            <v>N07.01.240.2889.175.0001</v>
          </cell>
          <cell r="X109" t="str">
            <v>9020xxxxxxxxx</v>
          </cell>
          <cell r="Y109" t="str">
            <v>_ Bóng nong mạch máu ngoại biên có phủ thuốc 2 μg/mm2 paclitaxel và chất polysorbate / sorbitol sử dụng dây dẫn 0.014" . 
_ Kích thước đường kính bóng: 2 - 4 mm; 
_ Chiều dài bóng: 40 - 150 mm.
_ Chiều dài Catheter: 100cm/130cm/150cm.
_ Sử dụng dụng cụ mở</v>
          </cell>
          <cell r="Z109" t="str">
            <v xml:space="preserve">Lutonix , INC </v>
          </cell>
          <cell r="AA109" t="str">
            <v>USA</v>
          </cell>
          <cell r="AB109" t="str">
            <v xml:space="preserve">Lutonix, INC </v>
          </cell>
          <cell r="AC109" t="str">
            <v>USA</v>
          </cell>
          <cell r="AD109" t="str">
            <v>D</v>
          </cell>
          <cell r="AE109" t="str">
            <v>5032NK/BYT-TB-CT</v>
          </cell>
          <cell r="AF109" t="str">
            <v>01 cái / hộp</v>
          </cell>
          <cell r="AG109" t="str">
            <v>Cái</v>
          </cell>
          <cell r="AH109">
            <v>5</v>
          </cell>
          <cell r="AI109">
            <v>0</v>
          </cell>
          <cell r="AJ109" t="str">
            <v>vn0313499066</v>
          </cell>
          <cell r="AK109" t="str">
            <v>CÔNG TY TNHH DK MEDICAL</v>
          </cell>
          <cell r="AL109" t="str">
            <v>Đạt</v>
          </cell>
          <cell r="AM109"/>
          <cell r="AN109" t="str">
            <v>Tăng Thị Hiếu</v>
          </cell>
          <cell r="AO109" t="str">
            <v>Đạt</v>
          </cell>
          <cell r="AP109" t="str">
            <v>Đạt</v>
          </cell>
          <cell r="AQ109" t="str">
            <v>Đạt</v>
          </cell>
          <cell r="AR109">
            <v>0</v>
          </cell>
          <cell r="AS109" t="str">
            <v>Đạt</v>
          </cell>
          <cell r="AT109" t="str">
            <v>Đạt</v>
          </cell>
          <cell r="AU109" t="str">
            <v>Đạt</v>
          </cell>
          <cell r="AV109" t="str">
            <v>Đạt</v>
          </cell>
          <cell r="AW109" t="str">
            <v>Đạt</v>
          </cell>
          <cell r="AX109" t="str">
            <v>Đạt</v>
          </cell>
          <cell r="AY109" t="str">
            <v>Đạt</v>
          </cell>
          <cell r="AZ109">
            <v>0</v>
          </cell>
          <cell r="BA109" t="str">
            <v>Nguyễn Văn Tuyền</v>
          </cell>
          <cell r="BB109" t="str">
            <v>Đạt</v>
          </cell>
          <cell r="BC109">
            <v>0</v>
          </cell>
        </row>
        <row r="110">
          <cell r="C110" t="str">
            <v>PP2300519942</v>
          </cell>
          <cell r="D110" t="str">
            <v>Bóng nong mạch vành áp lực thường 3 nếp gấp</v>
          </cell>
          <cell r="E110" t="str">
            <v>- Bóng nong mạch vành áp lực thường loại phủ ái nước.  
- Đường kính bóng: 1.5 mm - 4.0mm.
- Chiều dài bóng: 10mm - 50mm.
- Nếp gấp: bóng 3 nếp gấp.  
- Catheter mở đường 5F 
- Chiều dài nòng dây dẫn 27cm
- Tiêu chuẩn: ISO, CE/EC</v>
          </cell>
          <cell r="F110" t="str">
            <v>1 Cái/ Hộp</v>
          </cell>
          <cell r="G110" t="str">
            <v>Cái</v>
          </cell>
          <cell r="H110">
            <v>100</v>
          </cell>
          <cell r="I110">
            <v>6370000</v>
          </cell>
          <cell r="J110">
            <v>637000000</v>
          </cell>
          <cell r="K110">
            <v>12740000</v>
          </cell>
          <cell r="L110">
            <v>955500000</v>
          </cell>
          <cell r="M110">
            <v>445900000</v>
          </cell>
          <cell r="N110">
            <v>17</v>
          </cell>
          <cell r="O110" t="str">
            <v>PP2300519942</v>
          </cell>
          <cell r="P110" t="str">
            <v>Bóng nong mạch vành áp lực thường 3 nếp gấp</v>
          </cell>
          <cell r="Q110">
            <v>180</v>
          </cell>
          <cell r="R110">
            <v>145808600</v>
          </cell>
          <cell r="S110">
            <v>210</v>
          </cell>
          <cell r="T110" t="str">
            <v>Trong vòng 24h kể 
từ thời điểm đặt 
hàng của bệnh viện</v>
          </cell>
          <cell r="U110" t="str">
            <v>MSM PTCA Balloon</v>
          </cell>
          <cell r="V110" t="str">
            <v>MSM PTCA Balloon</v>
          </cell>
          <cell r="W110" t="str">
            <v>N07.01.240.3106.155.0001</v>
          </cell>
          <cell r="X110" t="str">
            <v>PTCA15010; PTCA15015; PTCA15020; PTCA15025; PTCA15030; 
PTCA15035; PTCA15040; PTCA15045 PTCA15050; PTCA17510; 
PTCA17515; PTCA17520; PTCA17525; PTCA17530; PTCA17535;
 PTCA17540; PTCA17545; PTCA17550; PTCA20010; PTCA20015;
 PTCA20020; PTCA20025; PTCA20030; PTCA20035; PTCA20040; 
PTCA20045; PTCA20050; PTCA22510; PTCA22515; PTCA22520;
 PTCA22525; PTCA22530; PTCA22535; PTCA22540; PTCA22545;
 PTCA22550; PTCA25010; PTCA25015; PTCA25020; PTCA25025;
 PTCA25030; PTCA25035; PTCA25040; PTCA25045; PTCA25050;
 PTCA27510; PTCA27515; PTCA27520; PTCA27525; PTCA27530;
 PTCA27535; PTCA27540; PTCA27545; PTCA27550; PTCA30010;
 PTCA30015; PTCA30020; PTCA30025; PTCA30030; PTCA30035;
 PTCA30040; PTCA30045; PTCA30050; PTCA32510; PTCA32515;
 PTCA32520; PTCA32525; PTCA32530; PTCA32535; PTCA32540;
 PTCA32545; PTCA32550; PTCA35010; PTCA35015; PTCA35020;
 PTCA35025; PTCA35030; PTCA35035; PTCA35040; PTCA35045;
 PTCA35050; PTCA40010; PTCA40015; PTCA40020; PTCA40025; 
PTCA40030; PTCA40035; PTCA40040; PTCA40045; PTCA40050</v>
          </cell>
          <cell r="Y110" t="str">
            <v>- Bóng nong mạch vành áp lực thường loại phủ ái nước.  
- Đường kính bóng: 1.5 mm - 4.0mm.
- Chiều dài bóng: 10mm - 50mm.
- Nếp gấp: bóng 3 nếp gấp.  
- Catheter mở đường 5F 
- Chiều dài nòng dây dẫn 27cm
- Tiêu chuẩn: ISO, CE</v>
          </cell>
          <cell r="Z110" t="str">
            <v>Micro Science Medical AG</v>
          </cell>
          <cell r="AA110" t="str">
            <v>Đức</v>
          </cell>
          <cell r="AB110" t="str">
            <v>Micro Science Medical AG</v>
          </cell>
          <cell r="AC110" t="str">
            <v>Đức</v>
          </cell>
          <cell r="AD110" t="str">
            <v>D</v>
          </cell>
          <cell r="AE110" t="str">
            <v>15720NK/BYT-TB-CT, ngày 24/06/2020</v>
          </cell>
          <cell r="AF110" t="str">
            <v>1 Cái/ Hộp</v>
          </cell>
          <cell r="AG110" t="str">
            <v>Cái</v>
          </cell>
          <cell r="AH110">
            <v>100</v>
          </cell>
          <cell r="AI110" t="str">
            <v>-</v>
          </cell>
          <cell r="AJ110" t="str">
            <v>vn0310471834</v>
          </cell>
          <cell r="AK110" t="str">
            <v>CÔNG TY CỔ PHẦN TRANG THIẾT BỊ Y TẾ ĐỨC TÍN</v>
          </cell>
          <cell r="AL110" t="str">
            <v>Đạt</v>
          </cell>
          <cell r="AM110"/>
          <cell r="AN110" t="str">
            <v>Phan Thị Lường</v>
          </cell>
          <cell r="AO110" t="str">
            <v>Đạt</v>
          </cell>
          <cell r="AP110" t="str">
            <v>Đạt</v>
          </cell>
          <cell r="AQ110" t="str">
            <v>Đạt</v>
          </cell>
          <cell r="AR110">
            <v>0</v>
          </cell>
          <cell r="AS110" t="str">
            <v>Đạt</v>
          </cell>
          <cell r="AT110" t="str">
            <v>Đạt</v>
          </cell>
          <cell r="AU110" t="str">
            <v>Đạt</v>
          </cell>
          <cell r="AV110" t="str">
            <v>Đạt</v>
          </cell>
          <cell r="AW110" t="str">
            <v>Đạt</v>
          </cell>
          <cell r="AX110" t="str">
            <v>Đạt</v>
          </cell>
          <cell r="AY110" t="str">
            <v>Đạt</v>
          </cell>
          <cell r="AZ110">
            <v>0</v>
          </cell>
          <cell r="BA110" t="str">
            <v>Hoàng Thị Thủy</v>
          </cell>
          <cell r="BB110" t="str">
            <v>Đạt</v>
          </cell>
          <cell r="BC110">
            <v>0</v>
          </cell>
        </row>
        <row r="111">
          <cell r="C111" t="str">
            <v>PP2300519942</v>
          </cell>
          <cell r="D111" t="str">
            <v>Bóng nong mạch vành áp lực thường 3 nếp gấp</v>
          </cell>
          <cell r="E111" t="str">
            <v>- Bóng nong mạch vành áp lực thường loại phủ ái nước.  
- Đường kính bóng: 1.5 mm - 4.0mm.
- Chiều dài bóng: 10mm - 50mm.
- Nếp gấp: bóng 3 nếp gấp.  
- Catheter mở đường 5F 
- Chiều dài nòng dây dẫn 27cm
- Tiêu chuẩn: ISO, CE/EC</v>
          </cell>
          <cell r="F111" t="str">
            <v>1 Cái/ Hộp</v>
          </cell>
          <cell r="G111" t="str">
            <v>Cái</v>
          </cell>
          <cell r="H111">
            <v>100</v>
          </cell>
          <cell r="I111">
            <v>6370000</v>
          </cell>
          <cell r="J111">
            <v>637000000</v>
          </cell>
          <cell r="K111">
            <v>12740000</v>
          </cell>
          <cell r="L111">
            <v>955500000</v>
          </cell>
          <cell r="M111">
            <v>445900000</v>
          </cell>
          <cell r="N111">
            <v>17</v>
          </cell>
          <cell r="O111" t="str">
            <v>PP2300519942</v>
          </cell>
          <cell r="P111" t="str">
            <v>Bóng nong mạch vành áp lực thường 3 nếp gấp</v>
          </cell>
          <cell r="Q111">
            <v>180</v>
          </cell>
          <cell r="R111">
            <v>163570000</v>
          </cell>
          <cell r="S111">
            <v>210</v>
          </cell>
          <cell r="T111">
            <v>0</v>
          </cell>
          <cell r="U111" t="str">
            <v>Bóng nong động mạch vành Invader PTCA</v>
          </cell>
          <cell r="V111" t="str">
            <v>Bóng nong động mạch vành Invader PTCA</v>
          </cell>
          <cell r="W111" t="str">
            <v>N07.01.240.0177.272.0002</v>
          </cell>
          <cell r="X111" t="str">
            <v>512110021501 / 512110021502 / 512110021503 / 512110021504 / 512110021505 / 512110021506 / 512110021507 / 512110021508 / 512110021509 / 512110021510 / 512110021511 / 512110021512 / 512110021513 / 512110021514 / 512110021515 / 512110021516 / 512110021517 /  512110021551 / 512110021552 / 512110021553 / 512110021554 / 512110021555 / 512110021556 / 512110021557 / 512110021558 / 512110021559 / 512110021518 / 512110021519 / 512110021520 / 512110021521 / 512110021522 / 512110021523 / 512110021524 / 512110021525 / 512110021526 / 512110021527 / 512110021528 / 512110021529 / 512110021530 / 512110021531 / 512110021532 / 512110021533 / 512110021534 / 512110021535 / 512110021536 / 512110021537 / 512110021538 / 512110021539 / 512110021540 / 512110021541 / 512110021542 / 512110021543 / 512110021544 / 512110021545 / 512110021546 / 512110021547 /  512110021548 / 512110021549 / 512110021550 / 512110021601 / 512110021602 / 512110021603 / 512110021604 / 512110021605 / 512110021606 / 512110021607 / 512110021608 / 512110021609</v>
          </cell>
          <cell r="Y111" t="str">
            <v>- Ống thông tương thích: 5F
- Dây dẫn tương thích: 0.014"
- Chiều dài Catheter: 150cm
- Áp lực bình thường (NP): 8 atm. Áp lực vỡ bóng (RBP): 16 atm
- Chất liệu bóng: Grilamid L25
- 2 điểm đánh dầu bằng vàng
- Thân đoạn gần: thép không gỉ phủ AISI 304
- Thân đoạn xa: Polyamide 3 lớp kết hợp thân với lòng trong được gia cố
- Phủ Hydrophilic
- Kích cở đầu vào: 0.0158"
- Chất liệu đầu bóng: Pebax</v>
          </cell>
          <cell r="Z111" t="str">
            <v>Alvimedica</v>
          </cell>
          <cell r="AA111" t="str">
            <v>Thổ Nhĩ Kỳ</v>
          </cell>
          <cell r="AB111" t="str">
            <v>Alvimedica</v>
          </cell>
          <cell r="AC111" t="str">
            <v>Thổ Nhĩ Kỳ</v>
          </cell>
          <cell r="AD111" t="str">
            <v>D</v>
          </cell>
          <cell r="AE111" t="str">
            <v>17852NK/BYT-TB-CT ngày 20/04/2021</v>
          </cell>
          <cell r="AF111" t="str">
            <v>Hộp/ 1 cái</v>
          </cell>
          <cell r="AG111" t="str">
            <v>Cái</v>
          </cell>
          <cell r="AH111">
            <v>100</v>
          </cell>
          <cell r="AI111">
            <v>0</v>
          </cell>
          <cell r="AJ111" t="str">
            <v>vn0308613665</v>
          </cell>
          <cell r="AK111" t="str">
            <v>CÔNG TY TNHH THƯƠNG MẠI THIẾT BỊ Y TẾ AN PHA</v>
          </cell>
          <cell r="AL111" t="str">
            <v>Đạt</v>
          </cell>
          <cell r="AM111"/>
          <cell r="AN111" t="str">
            <v>Trương Thị Mỹ Quý</v>
          </cell>
          <cell r="AO111" t="str">
            <v>Đạt</v>
          </cell>
          <cell r="AP111" t="str">
            <v>Đạt</v>
          </cell>
          <cell r="AQ111" t="str">
            <v>Đạt</v>
          </cell>
          <cell r="AR111">
            <v>0</v>
          </cell>
          <cell r="AS111" t="str">
            <v>Đạt</v>
          </cell>
          <cell r="AT111" t="str">
            <v>Không đạt</v>
          </cell>
          <cell r="AU111" t="str">
            <v>Đạt</v>
          </cell>
          <cell r="AV111" t="str">
            <v>Đạt</v>
          </cell>
          <cell r="AW111" t="str">
            <v>Đạt</v>
          </cell>
          <cell r="AX111" t="str">
            <v>Đạt</v>
          </cell>
          <cell r="AY111" t="str">
            <v>Không đạt</v>
          </cell>
          <cell r="AZ111" t="str">
            <v>E-HSMT: Chiều dài bóng: 10mm - 50mm
E-HSDT:  Chiều dài bóng 12mm - 34mm</v>
          </cell>
          <cell r="BA111" t="str">
            <v>Trần Thị Huyền Trân</v>
          </cell>
          <cell r="BB111" t="str">
            <v>Không đạt</v>
          </cell>
          <cell r="BC111" t="str">
            <v>E-HSMT: Chiều dài bóng: 10mm - 50mm
E-HSDT:  Chiều dài bóng 12mm - 34mm</v>
          </cell>
        </row>
        <row r="112">
          <cell r="C112" t="str">
            <v>PP2300519942</v>
          </cell>
          <cell r="D112" t="str">
            <v>Bóng nong mạch vành áp lực thường 3 nếp gấp</v>
          </cell>
          <cell r="E112" t="str">
            <v>- Bóng nong mạch vành áp lực thường loại phủ ái nước.  
- Đường kính bóng: 1.5 mm - 4.0mm.
- Chiều dài bóng: 10mm - 50mm.
- Nếp gấp: bóng 3 nếp gấp.  
- Catheter mở đường 5F 
- Chiều dài nòng dây dẫn 27cm
- Tiêu chuẩn: ISO, CE/EC</v>
          </cell>
          <cell r="F112" t="str">
            <v>1 Cái/ Hộp</v>
          </cell>
          <cell r="G112" t="str">
            <v>Cái</v>
          </cell>
          <cell r="H112">
            <v>100</v>
          </cell>
          <cell r="I112">
            <v>6370000</v>
          </cell>
          <cell r="J112">
            <v>637000000</v>
          </cell>
          <cell r="K112">
            <v>12740000</v>
          </cell>
          <cell r="L112">
            <v>955500000</v>
          </cell>
          <cell r="M112">
            <v>445900000</v>
          </cell>
          <cell r="N112">
            <v>17</v>
          </cell>
          <cell r="O112" t="str">
            <v>PP2300519942</v>
          </cell>
          <cell r="P112" t="str">
            <v>Bóng nong mạch vành áp lực thường 3 nếp gấp</v>
          </cell>
          <cell r="Q112">
            <v>180</v>
          </cell>
          <cell r="R112">
            <v>613881000</v>
          </cell>
          <cell r="S112">
            <v>210</v>
          </cell>
          <cell r="T112" t="str">
            <v>Trong vòng 24 giờ kể từ thời điểm đặt hàng của Bệnh viện</v>
          </cell>
          <cell r="U112" t="str">
            <v>Bóng nong mạch vành IKAZUCHI Rev</v>
          </cell>
          <cell r="V112" t="str">
            <v>Bóng nong mạch vành IKAZUCHI Rev</v>
          </cell>
          <cell r="W112" t="str">
            <v>N07.01.240.2685.232.0004</v>
          </cell>
          <cell r="X112" t="str">
            <v>R7R-x-xxx; R7R-xx-xxx</v>
          </cell>
          <cell r="Y112" t="str">
            <v>- Bóng nong mạch vành áp lực thường loại phủ ái nước.  
- Đường kính bóng: 1.2 mm - 3.5mm.
- Chiều dài bóng: 6mm - 20mm.
- Nếp gấp: bóng 2, 3 nếp gấp.  
- Catheter mở đường 5F 
- Tiêu chuẩn: ISO, CE/EC</v>
          </cell>
          <cell r="Z112" t="str">
            <v>Kaneka Corporation</v>
          </cell>
          <cell r="AA112" t="str">
            <v>Nhật Bản</v>
          </cell>
          <cell r="AB112" t="str">
            <v>Kaneka Corporation</v>
          </cell>
          <cell r="AC112" t="str">
            <v>Nhật Bản</v>
          </cell>
          <cell r="AD112" t="str">
            <v>D</v>
          </cell>
          <cell r="AE112" t="str">
            <v>9708NK/BYT-TB-CT ngày 11/6/2018</v>
          </cell>
          <cell r="AF112" t="str">
            <v>Hộp/1 cái</v>
          </cell>
          <cell r="AG112" t="str">
            <v>Cái</v>
          </cell>
          <cell r="AH112">
            <v>100</v>
          </cell>
          <cell r="AI112">
            <v>0</v>
          </cell>
          <cell r="AJ112" t="str">
            <v>vn0303649788</v>
          </cell>
          <cell r="AK112" t="str">
            <v>CÔNG TY TNHH THƯƠNG MẠI - DỊCH VỤ VÀ SẢN XUẤT VIỆT TƯỜNG</v>
          </cell>
          <cell r="AL112" t="str">
            <v>Đạt</v>
          </cell>
          <cell r="AM112"/>
          <cell r="AN112" t="str">
            <v>Nguyễn Thị Sao Mai</v>
          </cell>
          <cell r="AO112" t="str">
            <v>Đạt</v>
          </cell>
          <cell r="AP112" t="str">
            <v>Đạt</v>
          </cell>
          <cell r="AQ112" t="str">
            <v>Đạt</v>
          </cell>
          <cell r="AR112">
            <v>0</v>
          </cell>
          <cell r="AS112" t="str">
            <v>Đạt</v>
          </cell>
          <cell r="AT112" t="str">
            <v>Không đạt</v>
          </cell>
          <cell r="AU112" t="str">
            <v>Đạt</v>
          </cell>
          <cell r="AV112" t="str">
            <v>Đạt</v>
          </cell>
          <cell r="AW112" t="str">
            <v>Đạt</v>
          </cell>
          <cell r="AX112" t="str">
            <v>Đạt</v>
          </cell>
          <cell r="AY112" t="str">
            <v>Không đạt</v>
          </cell>
          <cell r="AZ112" t="str">
            <v>E-HSDT:
- Đường kính bóng: 1.2 mm - 3.5mm.
- Chiều dài bóng: 6mm - 20mm.
E-HSMT:
- Đường kính bóng: 1.5 mm - 4.0 mm.
- Chiều dài bóng: 10mm - 50mm.
Không đáp ứng yêu cầu HSMT.</v>
          </cell>
          <cell r="BA112" t="str">
            <v>Cao Dũng</v>
          </cell>
          <cell r="BB112" t="str">
            <v>Không đạt</v>
          </cell>
          <cell r="BC112" t="str">
            <v>E-HSDT:
- Đường kính bóng: 1.2 mm - 3.5mm.
- Chiều dài bóng: 6mm - 20mm.
E-HSMT:
- Đường kính bóng: 1.5 mm - 4.0 mm.
- Chiều dài bóng: 10mm - 50mm.
Không đáp ứng yêu cầu HSMT.</v>
          </cell>
        </row>
        <row r="113">
          <cell r="C113" t="str">
            <v>PP2300519943</v>
          </cell>
          <cell r="D113" t="str">
            <v>Bóng nong mạch vành áp lực cao có 3 nếp gấp đường kính đến 5mm</v>
          </cell>
          <cell r="E113" t="str">
            <v>- Bóng nong mạch vành áp lực cao, 3 nếp gấp 
- Phủ kỵ nước và ưa nước
- Đường kính: 2.0 -&gt; 5.0 mm
- Chiều dài: 8 -&gt; 30 mm
- Tiêu chuẩn chất lượng: ISO, FDA (Mỹ)/CE (tiêu chuẩn châu âu)</v>
          </cell>
          <cell r="F113" t="str">
            <v>01 cái/ hộp</v>
          </cell>
          <cell r="G113" t="str">
            <v>Cái</v>
          </cell>
          <cell r="H113">
            <v>130</v>
          </cell>
          <cell r="I113">
            <v>7200000</v>
          </cell>
          <cell r="J113">
            <v>936000000</v>
          </cell>
          <cell r="K113">
            <v>18720000</v>
          </cell>
          <cell r="L113">
            <v>1404000000</v>
          </cell>
          <cell r="M113">
            <v>655200000</v>
          </cell>
          <cell r="N113">
            <v>22</v>
          </cell>
          <cell r="O113" t="str">
            <v>PP2300519943</v>
          </cell>
          <cell r="P113" t="str">
            <v>Bóng nong mạch vành áp lực cao có 3 nếp gấp đường kính đến 5mm</v>
          </cell>
          <cell r="Q113">
            <v>180</v>
          </cell>
          <cell r="R113">
            <v>306000000</v>
          </cell>
          <cell r="S113">
            <v>210</v>
          </cell>
          <cell r="T113" t="str">
            <v>Trong vòng 24 giờ kể từ thời điểm dặt hàng của Bệnh viện</v>
          </cell>
          <cell r="U113" t="str">
            <v>Pantera Leo</v>
          </cell>
          <cell r="V113" t="str">
            <v>Bóng nong can thiệp mạch vành Pantera LEO</v>
          </cell>
          <cell r="W113" t="str">
            <v>N07.01.240.0549.274.0012</v>
          </cell>
          <cell r="X113" t="str">
            <v>366991; 366992; 366993; 366994; 366995; 366996; 366997; 366998; 366999; 367000; 367001; 367002; 367003; 367004; 367005; 367006; 367007; 367008; 367009; 367010; 367011; 367012; 367013; 367014; 367015; 367016; 367017; 367018; 367019; 367020; 367021; 367022; 367023; 367024; 367025; 367026; 367027; 367028; 367029; 367030; 367031; 367032; 367033; 367034; 367035; 367036; 367037; 367038; 367039; 367040; 367041; 367042; 367043; 367044; 367045</v>
          </cell>
          <cell r="Y113" t="str">
            <v>Bóng nong mạch vành áp lực cao bằng chất liệu  Semi Crystalline Polymer, thiết kế dạng Hypotube, có 3 nếp gấp, điểm đánh dấu bằng Platinum-Iridium, lớp phủ kỵ nước và ái nước.
Đường kính: 2.0; 2.25; 2.5; 2.75; 3.0; 3.25; 3.5; 3.75; 4.0; 4.5; 5.0 mm
Chiều dài: 8, 12, 15, 20, 30 mm</v>
          </cell>
          <cell r="Z113" t="str">
            <v>Biotronik AG</v>
          </cell>
          <cell r="AA113" t="str">
            <v>Thụy Sỹ</v>
          </cell>
          <cell r="AB113" t="str">
            <v>Biotronik AG</v>
          </cell>
          <cell r="AC113" t="str">
            <v>Thụy Sĩ</v>
          </cell>
          <cell r="AD113" t="str">
            <v>Loại D</v>
          </cell>
          <cell r="AE113" t="str">
            <v>16152 NK/BYT-TB-CT</v>
          </cell>
          <cell r="AF113" t="str">
            <v>Hộp/ 1 cái</v>
          </cell>
          <cell r="AG113" t="str">
            <v>Cái</v>
          </cell>
          <cell r="AH113">
            <v>130</v>
          </cell>
          <cell r="AI113">
            <v>0</v>
          </cell>
          <cell r="AJ113" t="str">
            <v>vn0301140748</v>
          </cell>
          <cell r="AK113" t="str">
            <v>CÔNG TY TNHH DƯỢC PHẨM VÀ TRANG THIẾT BỊ Y TẾ HOÀNG ĐỨC</v>
          </cell>
          <cell r="AL113" t="str">
            <v>Đạt</v>
          </cell>
          <cell r="AM113"/>
          <cell r="AN113" t="str">
            <v>Hồ Thị Hồng</v>
          </cell>
          <cell r="AO113" t="str">
            <v>Đạt</v>
          </cell>
          <cell r="AP113" t="str">
            <v>Đạt</v>
          </cell>
          <cell r="AQ113" t="str">
            <v>Đạt</v>
          </cell>
          <cell r="AR113">
            <v>0</v>
          </cell>
          <cell r="AS113" t="str">
            <v>Đạt</v>
          </cell>
          <cell r="AT113" t="str">
            <v>Đạt</v>
          </cell>
          <cell r="AU113" t="str">
            <v>Đạt</v>
          </cell>
          <cell r="AV113" t="str">
            <v>Đạt</v>
          </cell>
          <cell r="AW113" t="str">
            <v>Đạt</v>
          </cell>
          <cell r="AX113" t="str">
            <v>Đạt</v>
          </cell>
          <cell r="AY113" t="str">
            <v>Đạt</v>
          </cell>
          <cell r="AZ113">
            <v>0</v>
          </cell>
          <cell r="BA113" t="str">
            <v>Lê Thị Mơ</v>
          </cell>
          <cell r="BB113" t="str">
            <v>Đạt</v>
          </cell>
          <cell r="BC113">
            <v>0</v>
          </cell>
        </row>
        <row r="114">
          <cell r="C114" t="str">
            <v>PP2300519944</v>
          </cell>
          <cell r="D114" t="str">
            <v>Bóng nong mạch vành có giãn nở đường kính nhỏ nhất 1.2mm</v>
          </cell>
          <cell r="E114" t="str">
            <v>- Bóng nong mạch vành có dãn nở 
- Phủ lớp ái nước 
- Đường kính: 1.2-4.0mm
- Chiều dài: 8-30mm. 
- Tip profile siêu nhỏ: 0.017"
- Crossing profile nhỏ ≥ 0.025". Maker làm bằng Platinum.
- Tiêu chuẩn chất lượng: ISO/FDA (Tiêu chuẩn châu âu)</v>
          </cell>
          <cell r="F114" t="str">
            <v>Hộp 1 Cái</v>
          </cell>
          <cell r="G114" t="str">
            <v>Cái</v>
          </cell>
          <cell r="H114">
            <v>100</v>
          </cell>
          <cell r="I114">
            <v>8200000</v>
          </cell>
          <cell r="J114">
            <v>820000000</v>
          </cell>
          <cell r="K114">
            <v>16400000</v>
          </cell>
          <cell r="L114">
            <v>1230000000</v>
          </cell>
          <cell r="M114">
            <v>574000000</v>
          </cell>
          <cell r="N114">
            <v>17</v>
          </cell>
          <cell r="O114" t="str">
            <v>PP2300519944</v>
          </cell>
          <cell r="P114" t="str">
            <v>Bóng nong mạch vành có giãn nở đường kính nhỏ nhất 1.2mm</v>
          </cell>
          <cell r="Q114">
            <v>180</v>
          </cell>
          <cell r="R114">
            <v>613881000</v>
          </cell>
          <cell r="S114">
            <v>210</v>
          </cell>
          <cell r="T114" t="str">
            <v>Trong vòng 24 giờ kể từ thời điểm đặt hàng của Bệnh viện</v>
          </cell>
          <cell r="U114" t="str">
            <v>Bóng nong mạch vành IKAZUCHI Rev</v>
          </cell>
          <cell r="V114" t="str">
            <v>Bóng nong mạch vành IKAZUCHI Rev</v>
          </cell>
          <cell r="W114" t="str">
            <v>N07.01.240.2685.232.0004</v>
          </cell>
          <cell r="X114" t="str">
            <v>R7R-x-xxx; R7R-xx-xxx</v>
          </cell>
          <cell r="Y114" t="str">
            <v>- Bóng nong mạch vành có dãn nở 
- Phủ lớp ái nước 
- Đường kính: 1.2-3.5mm
- Chiều dài: 6-20mm. 
- Tip profile siêu nhỏ: 0.0165"
- Crossing profile nhỏ ≥ 0.025" (0.63mm). Maker làm bằng Platinum.
- Tiêu chuẩn chất lượng: ISO/CE</v>
          </cell>
          <cell r="Z114" t="str">
            <v>Kaneka Corporation</v>
          </cell>
          <cell r="AA114" t="str">
            <v>Nhật Bản</v>
          </cell>
          <cell r="AB114" t="str">
            <v>Kaneka Corporation</v>
          </cell>
          <cell r="AC114" t="str">
            <v>Nhật Bản</v>
          </cell>
          <cell r="AD114" t="str">
            <v>D</v>
          </cell>
          <cell r="AE114" t="str">
            <v>9708NK/BYT-TB-CT ngày 11/6/2018</v>
          </cell>
          <cell r="AF114" t="str">
            <v>Hộp/1 cái</v>
          </cell>
          <cell r="AG114" t="str">
            <v>Cái</v>
          </cell>
          <cell r="AH114">
            <v>100</v>
          </cell>
          <cell r="AI114">
            <v>0</v>
          </cell>
          <cell r="AJ114" t="str">
            <v>vn0303649788</v>
          </cell>
          <cell r="AK114" t="str">
            <v>CÔNG TY TNHH THƯƠNG MẠI - DỊCH VỤ VÀ SẢN XUẤT VIỆT TƯỜNG</v>
          </cell>
          <cell r="AL114" t="str">
            <v>Đạt</v>
          </cell>
          <cell r="AM114"/>
          <cell r="AN114" t="str">
            <v>Nguyễn Thị Sao Mai</v>
          </cell>
          <cell r="AO114" t="str">
            <v>Đạt</v>
          </cell>
          <cell r="AP114" t="str">
            <v>Đạt</v>
          </cell>
          <cell r="AQ114" t="str">
            <v>Đạt</v>
          </cell>
          <cell r="AR114">
            <v>0</v>
          </cell>
          <cell r="AS114" t="str">
            <v>Đạt</v>
          </cell>
          <cell r="AT114" t="str">
            <v>Không đạt</v>
          </cell>
          <cell r="AU114" t="str">
            <v>Đạt</v>
          </cell>
          <cell r="AV114" t="str">
            <v>Đạt</v>
          </cell>
          <cell r="AW114" t="str">
            <v>Đạt</v>
          </cell>
          <cell r="AX114" t="str">
            <v>Đạt</v>
          </cell>
          <cell r="AY114" t="str">
            <v>Không đạt</v>
          </cell>
          <cell r="AZ114" t="str">
            <v>E-HSDT:
- Đường kính bóng: 1.2 mm - 3.5mm.
- Chiều dài bóng: 6mm - 20mm.
E-HSMT:
- Đường kính bóng: 1.2 mm - 4.0 mm.
- Chiều dài bóng: 8 mm - 30 mm.
Không đáp ứng yêu cầu HSMT.</v>
          </cell>
          <cell r="BA114" t="str">
            <v>Cao Dũng</v>
          </cell>
          <cell r="BB114" t="str">
            <v>Không đạt</v>
          </cell>
          <cell r="BC114" t="str">
            <v>E-HSDT:
- Đường kính bóng: 1.2 mm - 3.5mm.
- Chiều dài bóng: 6mm - 20mm.
E-HSMT:
- Đường kính bóng: 1.2 mm - 4.0 mm.
- Chiều dài bóng: 8 mm - 30 mm.
Không đáp ứng yêu cầu HSMT.</v>
          </cell>
        </row>
        <row r="115">
          <cell r="C115" t="str">
            <v>PP2300519944</v>
          </cell>
          <cell r="D115" t="str">
            <v>Bóng nong mạch vành có giãn nở đường kính nhỏ nhất 1.2mm</v>
          </cell>
          <cell r="E115" t="str">
            <v>- Bóng nong mạch vành có dãn nở 
- Phủ lớp ái nước 
- Đường kính: 1.2-4.0mm
- Chiều dài: 8-30mm. 
- Tip profile siêu nhỏ: 0.017"
- Crossing profile nhỏ ≥ 0.025". Maker làm bằng Platinum.
- Tiêu chuẩn chất lượng: ISO/FDA (Tiêu chuẩn châu âu)</v>
          </cell>
          <cell r="F115" t="str">
            <v>Hộp 1 Cái</v>
          </cell>
          <cell r="G115" t="str">
            <v>Cái</v>
          </cell>
          <cell r="H115">
            <v>100</v>
          </cell>
          <cell r="I115">
            <v>8200000</v>
          </cell>
          <cell r="J115">
            <v>820000000</v>
          </cell>
          <cell r="K115">
            <v>16400000</v>
          </cell>
          <cell r="L115">
            <v>1230000000</v>
          </cell>
          <cell r="M115">
            <v>574000000</v>
          </cell>
          <cell r="N115">
            <v>17</v>
          </cell>
          <cell r="O115" t="str">
            <v>PP2300519944</v>
          </cell>
          <cell r="P115" t="str">
            <v>Bóng nong mạch vành có giãn nở đường kính nhỏ nhất 1.2mm</v>
          </cell>
          <cell r="Q115">
            <v>180</v>
          </cell>
          <cell r="R115">
            <v>119240000</v>
          </cell>
          <cell r="S115">
            <v>210</v>
          </cell>
          <cell r="T115" t="str">
            <v>Giao hàng trong vòng 24h kể từ thời điểm gửi đơn đặt hàng của Bệnh viện</v>
          </cell>
          <cell r="U115" t="str">
            <v>Traveler RX</v>
          </cell>
          <cell r="V115" t="str">
            <v>Traveler RX</v>
          </cell>
          <cell r="W115" t="str">
            <v>N07.01.240.0052.146.0012</v>
          </cell>
          <cell r="X115" t="str">
            <v>- Ký mã hiệu : 1013063-12, 1013064-15, 1013065-15, 1013065-20, 1013067-15, 1013067-20, (Các cỡ)
-Nhãn mác sản phẩm: Traveler RX</v>
          </cell>
          <cell r="Y115" t="str">
            <v>- Bóng nong mạch vành có dãn nở 
- Phủ lớp ái nước 
- Đường kính: 1.2-4.0mm
- Chiều dài: 8-30mm. 
- Tip profile siêu nhỏ: 0.017"
- Crossing profile nhỏ ≥ 0.025". Maker làm bằng Platinum.
- Tiêu chuẩn chất lượng: ISO/FDA (Tiêu chuẩn châu âu)</v>
          </cell>
          <cell r="Z115" t="str">
            <v>Abbott Vascular</v>
          </cell>
          <cell r="AA115" t="str">
            <v>Costa Rica</v>
          </cell>
          <cell r="AB115" t="str">
            <v>Abbott Vascular</v>
          </cell>
          <cell r="AC115" t="str">
            <v>Mỹ</v>
          </cell>
          <cell r="AD115" t="str">
            <v>D</v>
          </cell>
          <cell r="AE115" t="str">
            <v>GPNK số: 9309NK/BYT-TB-CT 
Ký ngày: 05/10/2018</v>
          </cell>
          <cell r="AF115" t="str">
            <v>Hộp 1 Cái</v>
          </cell>
          <cell r="AG115" t="str">
            <v>Cái</v>
          </cell>
          <cell r="AH115">
            <v>100</v>
          </cell>
          <cell r="AI115">
            <v>0</v>
          </cell>
          <cell r="AJ115" t="str">
            <v>vn0312572806</v>
          </cell>
          <cell r="AK115" t="str">
            <v>CÔNG TY TNHH THƯƠNG MẠI DỊCH VỤ KỸ THUẬT XUẤT NHẬP KHẨU HUY HOÀNG</v>
          </cell>
          <cell r="AL115" t="str">
            <v>Đạt</v>
          </cell>
          <cell r="AM115"/>
          <cell r="AN115" t="str">
            <v>Phạm Thị Kim Hoàng</v>
          </cell>
          <cell r="AO115">
            <v>0</v>
          </cell>
          <cell r="AP115">
            <v>0</v>
          </cell>
          <cell r="AQ115">
            <v>0</v>
          </cell>
          <cell r="AR115">
            <v>0</v>
          </cell>
          <cell r="AS115">
            <v>0</v>
          </cell>
          <cell r="AT115" t="str">
            <v>Không đạt</v>
          </cell>
          <cell r="AU115">
            <v>0</v>
          </cell>
          <cell r="AV115">
            <v>0</v>
          </cell>
          <cell r="AW115">
            <v>0</v>
          </cell>
          <cell r="AX115">
            <v>0</v>
          </cell>
          <cell r="AY115" t="str">
            <v>Không đạt</v>
          </cell>
          <cell r="AZ115" t="str">
            <v>HSMT yêu cầu Crossing profile: &gt;/0.025
HSDT mẫu 22 Crossing profile: &gt;/0.025, Cataloge ghi Crossing profile: 0.021</v>
          </cell>
          <cell r="BA115" t="str">
            <v>Nguyễn Bảo Thắng</v>
          </cell>
          <cell r="BB115" t="str">
            <v>Không đạt</v>
          </cell>
          <cell r="BC115" t="str">
            <v>HSMT yêu cầu Crossing profile: &gt;/0.025
HSDT mẫu 22 Crossing profile: &gt;/0.025, Cataloge ghi Crossing profile: 0.021</v>
          </cell>
        </row>
        <row r="116">
          <cell r="C116" t="str">
            <v>PP2300519945</v>
          </cell>
          <cell r="D116" t="str">
            <v>Bóng nong mạch vành áp lực cao, sử dụng cho những tổn thương khó</v>
          </cell>
          <cell r="E116" t="str">
            <v xml:space="preserve">- Bóng áp lực cao: lên đến 20 atm.
- Đường kính: 2.0mm - 5.0mm, chiều dài: 6.0mm - 30mm.
-  Đường kính đầu 0.016"
- Lớp phủ ái nước
- Chất liệu đàn hồi </v>
          </cell>
          <cell r="F116" t="str">
            <v>Hộp/ 1 cái</v>
          </cell>
          <cell r="G116" t="str">
            <v>Cái</v>
          </cell>
          <cell r="H116">
            <v>80</v>
          </cell>
          <cell r="I116">
            <v>6900000</v>
          </cell>
          <cell r="J116">
            <v>552000000</v>
          </cell>
          <cell r="K116">
            <v>11040000</v>
          </cell>
          <cell r="L116">
            <v>828000000</v>
          </cell>
          <cell r="M116">
            <v>386400000</v>
          </cell>
          <cell r="N116">
            <v>14</v>
          </cell>
          <cell r="O116" t="str">
            <v>PP2300519945</v>
          </cell>
          <cell r="P116" t="str">
            <v>Bóng nong mạch vành áp lực cao, sử dụng cho những tổn thương khó</v>
          </cell>
          <cell r="Q116">
            <v>180</v>
          </cell>
          <cell r="R116">
            <v>149100000</v>
          </cell>
          <cell r="S116">
            <v>210</v>
          </cell>
          <cell r="T116" t="str">
            <v>Trong vòng 24 giờ kể từ thời điểm đặt hàng của Bệnh viện</v>
          </cell>
          <cell r="U116" t="str">
            <v>Bóng nong mạch vành áp lực cao NC Euphora</v>
          </cell>
          <cell r="V116" t="str">
            <v>Bóng nong mạch vành áp lực cao NC Euphora</v>
          </cell>
          <cell r="W116" t="str">
            <v>N07.01.240.3047.213.0002</v>
          </cell>
          <cell r="X116" t="str">
            <v>NCEUPxxxxX/ NCEUPxxxxxX</v>
          </cell>
          <cell r="Y116" t="str">
            <v xml:space="preserve">- Bóng áp lực cao: lên đến 20 atm.
- Đường kính: 2.0mm - 5.0mm, chiều dài: 6.0mm - 27mm.
-  Đường kính đầu 0.016"
- Lớp phủ ái nước
- Chất liệu đàn hồi </v>
          </cell>
          <cell r="Z116" t="str">
            <v>Medtronic
Mexico S.de
R.L.de CV</v>
          </cell>
          <cell r="AA116" t="str">
            <v>Mexico</v>
          </cell>
          <cell r="AB116" t="str">
            <v>Medtronic INC</v>
          </cell>
          <cell r="AC116" t="str">
            <v>Mỹ</v>
          </cell>
          <cell r="AD116" t="str">
            <v>D</v>
          </cell>
          <cell r="AE116" t="str">
            <v>GPNK Số: 16283NK/BYT-TB-CT ngày 19/08/2020</v>
          </cell>
          <cell r="AF116" t="str">
            <v>Hộp/ 1 Cái</v>
          </cell>
          <cell r="AG116" t="str">
            <v>Cái</v>
          </cell>
          <cell r="AH116">
            <v>80</v>
          </cell>
          <cell r="AI116">
            <v>0</v>
          </cell>
          <cell r="AJ116" t="str">
            <v>vn0103808261</v>
          </cell>
          <cell r="AK116" t="str">
            <v>CÔNG TY CỔ PHẦN CÔNG NGHỆ SINH HỌC KIM HÒA PHÁT</v>
          </cell>
          <cell r="AL116" t="str">
            <v>Đạt</v>
          </cell>
          <cell r="AM116"/>
          <cell r="AN116" t="str">
            <v>Hồ Thị Hồng</v>
          </cell>
          <cell r="AO116" t="str">
            <v>Đạt</v>
          </cell>
          <cell r="AP116" t="str">
            <v>Đạt</v>
          </cell>
          <cell r="AQ116" t="str">
            <v>Đạt</v>
          </cell>
          <cell r="AR116">
            <v>0</v>
          </cell>
          <cell r="AS116" t="str">
            <v>Đạt</v>
          </cell>
          <cell r="AT116" t="str">
            <v>Không đạt</v>
          </cell>
          <cell r="AU116" t="str">
            <v>Đạt</v>
          </cell>
          <cell r="AV116" t="str">
            <v>Đạt</v>
          </cell>
          <cell r="AW116" t="str">
            <v>Đạt</v>
          </cell>
          <cell r="AX116" t="str">
            <v>Đạt</v>
          </cell>
          <cell r="AY116" t="str">
            <v>Không đạt</v>
          </cell>
          <cell r="AZ116" t="str">
            <v>E-HSMT yêu cầu đặc tính kỹ thuật là đường kính 2.0mm - 5.0mm, chiều dài 6.0mm - 30mm nhưng đặc tính kỹ thuật của sản phẩm dự thầu đường kính 2.0mm - 5.0mm, chiều dài 6.0mm - 27mm</v>
          </cell>
          <cell r="BA116" t="str">
            <v>Hồ Thị Xuân Thu</v>
          </cell>
          <cell r="BB116" t="str">
            <v>Không đạt</v>
          </cell>
          <cell r="BC116" t="str">
            <v>E-HSMT yêu cầu đặc tính kỹ thuật là đường kính 2.0mm - 5.0mm, chiều dài 6.0mm - 30mm nhưng đặc tính kỹ thuật của sản phẩm dự thầu đường kính 2.0mm - 5.0mm, chiều dài 6.0mm - 27mm</v>
          </cell>
        </row>
        <row r="117">
          <cell r="C117" t="str">
            <v>PP2300519945</v>
          </cell>
          <cell r="D117" t="str">
            <v>Bóng nong mạch vành áp lực cao, sử dụng cho những tổn thương khó</v>
          </cell>
          <cell r="E117" t="str">
            <v xml:space="preserve">- Bóng áp lực cao: lên đến 20 atm.
- Đường kính: 2.0mm - 5.0mm, chiều dài: 6.0mm - 30mm.
-  Đường kính đầu 0.016"
- Lớp phủ ái nước
- Chất liệu đàn hồi </v>
          </cell>
          <cell r="F117" t="str">
            <v>Hộp/ 1 cái</v>
          </cell>
          <cell r="G117" t="str">
            <v>Cái</v>
          </cell>
          <cell r="H117">
            <v>80</v>
          </cell>
          <cell r="I117">
            <v>6900000</v>
          </cell>
          <cell r="J117">
            <v>552000000</v>
          </cell>
          <cell r="K117">
            <v>11040000</v>
          </cell>
          <cell r="L117">
            <v>828000000</v>
          </cell>
          <cell r="M117">
            <v>386400000</v>
          </cell>
          <cell r="N117">
            <v>14</v>
          </cell>
          <cell r="O117" t="str">
            <v>PP2300519945</v>
          </cell>
          <cell r="P117" t="str">
            <v>Bóng nong mạch vành áp lực cao, sử dụng cho những tổn thương khó</v>
          </cell>
          <cell r="Q117">
            <v>180</v>
          </cell>
          <cell r="R117">
            <v>237220000</v>
          </cell>
          <cell r="S117">
            <v>210</v>
          </cell>
          <cell r="T117" t="str">
            <v>Trong vòng 24h kể 
từ thời điểm đặt 
hàng của bệnh viện</v>
          </cell>
          <cell r="U117" t="str">
            <v>Bóng nong động mạch vành áp lực cao WILMA-NC (Tất cả các size)</v>
          </cell>
          <cell r="V117" t="str">
            <v>Bóng nong động mạch vành áp lực cao WILMA-NC (Tất cả các size)</v>
          </cell>
          <cell r="W117" t="str">
            <v>N07.01.240.3692.115.0002</v>
          </cell>
          <cell r="X117" t="str">
            <v>FGNWXXXXXX</v>
          </cell>
          <cell r="Y117" t="str">
            <v>- Bóng nong áp lực tối đa 20atm
- Đường kính: 2.00mm - 5.0mm, dài 6mm - 30mm. 
- Đường kính đầu bóng: 0.016" (0.41mm).
- Lớp phủ Hydrophilic ái nước
- Thời gian xẹp bóng &lt; 8 giây. Chất liệu Polyamied nhiều lớp, bóng 3 nếp gấp.
- Không giãn nở</v>
          </cell>
          <cell r="Z117" t="str">
            <v>Sahajanand Medical Technologies Limited</v>
          </cell>
          <cell r="AA117" t="str">
            <v>Ấn Độ</v>
          </cell>
          <cell r="AB117" t="str">
            <v>Sahajanand Medical Technologies Limited</v>
          </cell>
          <cell r="AC117" t="str">
            <v>Ấn Độ</v>
          </cell>
          <cell r="AD117" t="str">
            <v>D</v>
          </cell>
          <cell r="AE117" t="str">
            <v>Giấy phép nhập khẩu: 13031NK/BYT-TB-CT ngày 24/06/2019</v>
          </cell>
          <cell r="AF117" t="str">
            <v>Cái/ Hộp</v>
          </cell>
          <cell r="AG117" t="str">
            <v>Cái</v>
          </cell>
          <cell r="AH117">
            <v>80</v>
          </cell>
          <cell r="AI117">
            <v>0</v>
          </cell>
          <cell r="AJ117" t="str">
            <v>vn0313554398</v>
          </cell>
          <cell r="AK117" t="str">
            <v>CÔNG TY CỔ PHẦN TRANG THIẾT BỊ Y TẾ HẠNH NGUYÊN</v>
          </cell>
          <cell r="AL117" t="str">
            <v>Đạt</v>
          </cell>
          <cell r="AM117"/>
          <cell r="AN117" t="str">
            <v>Phan Thị Lường</v>
          </cell>
          <cell r="AO117" t="str">
            <v>Đạt</v>
          </cell>
          <cell r="AP117" t="str">
            <v>Đạt</v>
          </cell>
          <cell r="AQ117" t="str">
            <v>Đạt</v>
          </cell>
          <cell r="AR117">
            <v>0</v>
          </cell>
          <cell r="AS117" t="str">
            <v>Đạt</v>
          </cell>
          <cell r="AT117" t="str">
            <v>Đạt</v>
          </cell>
          <cell r="AU117" t="str">
            <v>Đạt</v>
          </cell>
          <cell r="AV117" t="str">
            <v>Đạt</v>
          </cell>
          <cell r="AW117" t="str">
            <v>Đạt</v>
          </cell>
          <cell r="AX117" t="str">
            <v>Đạt</v>
          </cell>
          <cell r="AY117" t="str">
            <v xml:space="preserve">Đạt
</v>
          </cell>
          <cell r="AZ117">
            <v>0</v>
          </cell>
          <cell r="BA117" t="str">
            <v>Hoàng Thị Thủy</v>
          </cell>
          <cell r="BB117" t="str">
            <v>Đạt</v>
          </cell>
          <cell r="BC117">
            <v>0</v>
          </cell>
        </row>
        <row r="118">
          <cell r="C118" t="str">
            <v>PP2300519945</v>
          </cell>
          <cell r="D118" t="str">
            <v>Bóng nong mạch vành áp lực cao, sử dụng cho những tổn thương khó</v>
          </cell>
          <cell r="E118" t="str">
            <v xml:space="preserve">- Bóng áp lực cao: lên đến 20 atm.
- Đường kính: 2.0mm - 5.0mm, chiều dài: 6.0mm - 30mm.
-  Đường kính đầu 0.016"
- Lớp phủ ái nước
- Chất liệu đàn hồi </v>
          </cell>
          <cell r="F118" t="str">
            <v>Hộp/ 1 cái</v>
          </cell>
          <cell r="G118" t="str">
            <v>Cái</v>
          </cell>
          <cell r="H118">
            <v>80</v>
          </cell>
          <cell r="I118">
            <v>6900000</v>
          </cell>
          <cell r="J118">
            <v>552000000</v>
          </cell>
          <cell r="K118">
            <v>11040000</v>
          </cell>
          <cell r="L118">
            <v>828000000</v>
          </cell>
          <cell r="M118">
            <v>386400000</v>
          </cell>
          <cell r="N118">
            <v>14</v>
          </cell>
          <cell r="O118" t="str">
            <v>PP2300519945</v>
          </cell>
          <cell r="P118" t="str">
            <v>Bóng nong mạch vành áp lực cao, sử dụng cho những tổn thương khó</v>
          </cell>
          <cell r="Q118">
            <v>180</v>
          </cell>
          <cell r="R118">
            <v>169680000</v>
          </cell>
          <cell r="S118">
            <v>210</v>
          </cell>
          <cell r="T118">
            <v>0</v>
          </cell>
          <cell r="U118" t="str">
            <v>Bóng nong động mạch Vành áp lực cao iVascular NC Xperience</v>
          </cell>
          <cell r="V118" t="str">
            <v>Bóng nong động mạch Vành áp lực cao iVascular NC Xperience</v>
          </cell>
          <cell r="W118" t="str">
            <v>N07.01.240.2839.269.0006</v>
          </cell>
          <cell r="X118" t="str">
            <v>BCTR14xxxxxxxxx</v>
          </cell>
          <cell r="Y118" t="str">
            <v>- Bóng áp lực cao: lên đến 20 atm.
- Đường kính: 2.0mm - 5.0mm, chiều dài: 6.0mm - 30mm.
-  Đường kính đầu tip profile 0.016"
- Lớp phủ ái nước durable hydrophilic coating (HYDRAX)
- Chất liệu đàn hồi (compliance)</v>
          </cell>
          <cell r="Z118" t="str">
            <v>Life Vascular Devices Biotech, S.L.</v>
          </cell>
          <cell r="AA118" t="str">
            <v>Tây Ban Nha</v>
          </cell>
          <cell r="AB118" t="str">
            <v>Life Vascular Devices Biotech, S.L.</v>
          </cell>
          <cell r="AC118" t="str">
            <v>Tây Ban Nha</v>
          </cell>
          <cell r="AD118" t="str">
            <v>Loại D</v>
          </cell>
          <cell r="AE118" t="str">
            <v>13583NK/BYT-TB-CT cấp ngày 26/08/2019</v>
          </cell>
          <cell r="AF118" t="str">
            <v>Hộp/ 1 cái</v>
          </cell>
          <cell r="AG118" t="str">
            <v>Cái</v>
          </cell>
          <cell r="AH118">
            <v>80</v>
          </cell>
          <cell r="AI118">
            <v>0</v>
          </cell>
          <cell r="AJ118" t="str">
            <v>vn0314406882</v>
          </cell>
          <cell r="AK118" t="str">
            <v>CÔNG TY CỔ PHẦN VẬT TƯ Y TẾ BẢO TÂM</v>
          </cell>
          <cell r="AL118" t="str">
            <v>Đạt</v>
          </cell>
          <cell r="AM118"/>
          <cell r="AN118" t="str">
            <v>Phan Thị Lường</v>
          </cell>
          <cell r="AO118" t="str">
            <v>Đạt</v>
          </cell>
          <cell r="AP118" t="str">
            <v>Đạt</v>
          </cell>
          <cell r="AQ118" t="str">
            <v>Đạt</v>
          </cell>
          <cell r="AR118">
            <v>0</v>
          </cell>
          <cell r="AS118" t="str">
            <v>Đạt</v>
          </cell>
          <cell r="AT118" t="str">
            <v>Đạt</v>
          </cell>
          <cell r="AU118" t="str">
            <v>Đạt</v>
          </cell>
          <cell r="AV118" t="str">
            <v>Đạt</v>
          </cell>
          <cell r="AW118" t="str">
            <v>Đạt</v>
          </cell>
          <cell r="AX118" t="str">
            <v>Đạt</v>
          </cell>
          <cell r="AY118" t="str">
            <v>Đạt</v>
          </cell>
          <cell r="AZ118">
            <v>0</v>
          </cell>
          <cell r="BA118" t="str">
            <v>Trần Thị Huyền Trân</v>
          </cell>
          <cell r="BB118" t="str">
            <v>Đạt</v>
          </cell>
          <cell r="BC118">
            <v>0</v>
          </cell>
        </row>
        <row r="119">
          <cell r="C119" t="str">
            <v>PP2300519946</v>
          </cell>
          <cell r="D119" t="str">
            <v>Bóng nong mạch vành áp lực thường, sử dụng cho những tổn thương khó</v>
          </cell>
          <cell r="E119" t="str">
            <v xml:space="preserve"> - Lớp phủ ái nước
- Thiết kế: 2.6F - 2.7F
- Chất liệu bán đàn hồi
- Đường kính: 1.25 mm - 5.0mm
- Chiều dài: 10mm - 30mm.</v>
          </cell>
          <cell r="F119" t="str">
            <v>Hộp/ 1 cái</v>
          </cell>
          <cell r="G119" t="str">
            <v>Cái</v>
          </cell>
          <cell r="H119">
            <v>80</v>
          </cell>
          <cell r="I119">
            <v>6830000</v>
          </cell>
          <cell r="J119">
            <v>546400000</v>
          </cell>
          <cell r="K119">
            <v>10928000</v>
          </cell>
          <cell r="L119">
            <v>819600000</v>
          </cell>
          <cell r="M119">
            <v>382480000</v>
          </cell>
          <cell r="N119">
            <v>14</v>
          </cell>
          <cell r="O119" t="str">
            <v>PP2300519946</v>
          </cell>
          <cell r="P119" t="str">
            <v>Bóng nong mạch vành áp lực thường, sử dụng cho những tổn thương khó</v>
          </cell>
          <cell r="Q119">
            <v>180</v>
          </cell>
          <cell r="R119">
            <v>169680000</v>
          </cell>
          <cell r="S119">
            <v>210</v>
          </cell>
          <cell r="T119">
            <v>0</v>
          </cell>
          <cell r="U119" t="str">
            <v>Bóng nong động mạch Vành iVascular XPERIENCE PRO</v>
          </cell>
          <cell r="V119" t="str">
            <v>Bóng nong động mạch Vành iVascular XPERIENCE PRO</v>
          </cell>
          <cell r="W119" t="str">
            <v>N07.01.240.2839.269.0009</v>
          </cell>
          <cell r="X119" t="str">
            <v>BCPR14Nxxxxxxxxx</v>
          </cell>
          <cell r="Y119" t="str">
            <v xml:space="preserve"> - Lớp phủ ái nước durable hydrophilic coating (HYDRAX).
- Thiết kế mới với 2 trục xa: 2.6F cho bóng nhỏ ≤3mm và 2.7F cho bóng lớn ≥3.25mm.
- Chất liệu bán đàn hồi (semi-compliance): 10-15%
- Đường kính: 1.25 mm - 5.0mm
- Chiều dài: 10mm - 40mm.</v>
          </cell>
          <cell r="Z119" t="str">
            <v>Life Vascular Devices Biotech, S.L.</v>
          </cell>
          <cell r="AA119" t="str">
            <v>Tây Ban Nha</v>
          </cell>
          <cell r="AB119" t="str">
            <v>Life Vascular Devices Biotech, S.L.</v>
          </cell>
          <cell r="AC119" t="str">
            <v>Tây Ban Nha</v>
          </cell>
          <cell r="AD119" t="str">
            <v>Loại D</v>
          </cell>
          <cell r="AE119" t="str">
            <v>15630NK/BYT-TB-CT cấp ngày 08/06/2020</v>
          </cell>
          <cell r="AF119" t="str">
            <v>Hộp/ 1 cái</v>
          </cell>
          <cell r="AG119" t="str">
            <v>Cái</v>
          </cell>
          <cell r="AH119">
            <v>80</v>
          </cell>
          <cell r="AI119">
            <v>0</v>
          </cell>
          <cell r="AJ119" t="str">
            <v>vn0314406882</v>
          </cell>
          <cell r="AK119" t="str">
            <v>CÔNG TY CỔ PHẦN VẬT TƯ Y TẾ BẢO TÂM</v>
          </cell>
          <cell r="AL119" t="str">
            <v>Đạt</v>
          </cell>
          <cell r="AM119"/>
          <cell r="AN119" t="str">
            <v>Phan Thị Lường</v>
          </cell>
          <cell r="AO119" t="str">
            <v>Đạt</v>
          </cell>
          <cell r="AP119" t="str">
            <v>Đạt</v>
          </cell>
          <cell r="AQ119" t="str">
            <v>Đạt</v>
          </cell>
          <cell r="AR119">
            <v>0</v>
          </cell>
          <cell r="AS119" t="str">
            <v>Đạt</v>
          </cell>
          <cell r="AT119" t="str">
            <v>Đạt</v>
          </cell>
          <cell r="AU119" t="str">
            <v>Đạt</v>
          </cell>
          <cell r="AV119" t="str">
            <v>Đạt</v>
          </cell>
          <cell r="AW119" t="str">
            <v>Đạt</v>
          </cell>
          <cell r="AX119" t="str">
            <v>Đạt</v>
          </cell>
          <cell r="AY119" t="str">
            <v>Đạt</v>
          </cell>
          <cell r="AZ119">
            <v>0</v>
          </cell>
          <cell r="BA119" t="str">
            <v>Trần Thị Huyền Trân</v>
          </cell>
          <cell r="BB119" t="str">
            <v>Đạt</v>
          </cell>
          <cell r="BC119">
            <v>0</v>
          </cell>
        </row>
        <row r="120">
          <cell r="C120" t="str">
            <v>PP2300519946</v>
          </cell>
          <cell r="D120" t="str">
            <v>Bóng nong mạch vành áp lực thường, sử dụng cho những tổn thương khó</v>
          </cell>
          <cell r="E120" t="str">
            <v xml:space="preserve"> - Lớp phủ ái nước
- Thiết kế: 2.6F - 2.7F
- Chất liệu bán đàn hồi
- Đường kính: 1.25 mm - 5.0mm
- Chiều dài: 10mm - 30mm.</v>
          </cell>
          <cell r="F120" t="str">
            <v>Hộp/ 1 cái</v>
          </cell>
          <cell r="G120" t="str">
            <v>Cái</v>
          </cell>
          <cell r="H120">
            <v>80</v>
          </cell>
          <cell r="I120">
            <v>6830000</v>
          </cell>
          <cell r="J120">
            <v>546400000</v>
          </cell>
          <cell r="K120">
            <v>10928000</v>
          </cell>
          <cell r="L120">
            <v>819600000</v>
          </cell>
          <cell r="M120">
            <v>382480000</v>
          </cell>
          <cell r="N120">
            <v>14</v>
          </cell>
          <cell r="O120" t="str">
            <v>PP2300519946</v>
          </cell>
          <cell r="P120" t="str">
            <v>Bóng nong mạch vành áp lực thường, sử dụng cho những tổn thương khó</v>
          </cell>
          <cell r="Q120">
            <v>180</v>
          </cell>
          <cell r="R120">
            <v>613881000</v>
          </cell>
          <cell r="S120">
            <v>210</v>
          </cell>
          <cell r="T120" t="str">
            <v>Trong vòng 24 giờ kể từ thời điểm đặt hàng của Bệnh viện</v>
          </cell>
          <cell r="U120" t="str">
            <v>Bóng nong mạch vành IKAZUCHI Rev</v>
          </cell>
          <cell r="V120" t="str">
            <v>Bóng nong mạch vành IKAZUCHI Rev</v>
          </cell>
          <cell r="W120" t="str">
            <v>N07.01.240.2685.232.0004</v>
          </cell>
          <cell r="X120" t="str">
            <v>R7R-x-xxx; R7R-xx-xxx</v>
          </cell>
          <cell r="Y120" t="str">
            <v xml:space="preserve"> - Lớp phủ ái nước
- Thiết kế: 2.4F - 2.5F
- Chất liệu bán đàn hồi
- Đường kính: 1.20 mm - 3.5mm
- Chiều dài: 6mm - 20mm.</v>
          </cell>
          <cell r="Z120" t="str">
            <v>Kaneka Corporation</v>
          </cell>
          <cell r="AA120" t="str">
            <v>Nhật Bản</v>
          </cell>
          <cell r="AB120" t="str">
            <v>Kaneka Corporation</v>
          </cell>
          <cell r="AC120" t="str">
            <v>Nhật Bản</v>
          </cell>
          <cell r="AD120" t="str">
            <v>D</v>
          </cell>
          <cell r="AE120" t="str">
            <v>9708NK/BYT-TB-CT ngày 11/6/2018</v>
          </cell>
          <cell r="AF120" t="str">
            <v>Hộp/1 cái</v>
          </cell>
          <cell r="AG120" t="str">
            <v>Cái</v>
          </cell>
          <cell r="AH120">
            <v>80</v>
          </cell>
          <cell r="AI120">
            <v>0</v>
          </cell>
          <cell r="AJ120" t="str">
            <v>vn0303649788</v>
          </cell>
          <cell r="AK120" t="str">
            <v>CÔNG TY TNHH THƯƠNG MẠI - DỊCH VỤ VÀ SẢN XUẤT VIỆT TƯỜNG</v>
          </cell>
          <cell r="AL120" t="str">
            <v>Đạt</v>
          </cell>
          <cell r="AM120"/>
          <cell r="AN120" t="str">
            <v>Nguyễn Thị Sao Mai</v>
          </cell>
          <cell r="AO120" t="str">
            <v>Đạt</v>
          </cell>
          <cell r="AP120" t="str">
            <v>Đạt</v>
          </cell>
          <cell r="AQ120" t="str">
            <v>Đạt</v>
          </cell>
          <cell r="AR120">
            <v>0</v>
          </cell>
          <cell r="AS120" t="str">
            <v>Đạt</v>
          </cell>
          <cell r="AT120" t="str">
            <v>Không đạt</v>
          </cell>
          <cell r="AU120" t="str">
            <v>Đạt</v>
          </cell>
          <cell r="AV120" t="str">
            <v>Đạt</v>
          </cell>
          <cell r="AW120" t="str">
            <v>Đạt</v>
          </cell>
          <cell r="AX120" t="str">
            <v>Đạt</v>
          </cell>
          <cell r="AY120" t="str">
            <v>Không đạt</v>
          </cell>
          <cell r="AZ120" t="str">
            <v xml:space="preserve">E-HSDT:
- Thiết kế : 2.4F - 2.5F. 
- Đường kính: 1.20 mm - 3.5mm.
- Chiều dài: 6mm - 20mm.
E-HSMT:
- Thiết kế : 2.6F - 2.7F. 
- Đường kính: 1.25 mm - 5.0 mm.
- Chiều dài: 10 mm - 30 mm.
</v>
          </cell>
          <cell r="BA120" t="str">
            <v>Cao Dũng</v>
          </cell>
          <cell r="BB120" t="str">
            <v>Không đạt</v>
          </cell>
          <cell r="BC120" t="str">
            <v xml:space="preserve">E-HSDT:
- Thiết kế : 2.4F - 2.5F. 
- Đường kính: 1.20 mm - 3.5mm.
- Chiều dài: 6mm - 20mm.
E-HSMT:
- Thiết kế : 2.6F - 2.7F. 
- Đường kính: 1.25 mm - 5.0 mm.
- Chiều dài: 10 mm - 30 mm.
</v>
          </cell>
        </row>
        <row r="121">
          <cell r="C121" t="str">
            <v>PP2300519947</v>
          </cell>
          <cell r="D121" t="str">
            <v>Bóng nong mạch vành bán đàn hồi các cỡ</v>
          </cell>
          <cell r="E121" t="str">
            <v>- Hai lớp phủ ái nước
- Bóng 2 nếp gấp và 3 nếp gấp
- Tip profile  ≥ 0.016''.
- Đường kính bóng: 1.0 mm - 4.0 mm. 
- Chiều dài bóng: 5mm - 30 mm.
- Tiêu chuẩn: ISO/FDA (tiêu chuẩn châu âu)</v>
          </cell>
          <cell r="F121">
            <v>0</v>
          </cell>
          <cell r="G121" t="str">
            <v>Cái</v>
          </cell>
          <cell r="H121">
            <v>200</v>
          </cell>
          <cell r="I121">
            <v>6800000</v>
          </cell>
          <cell r="J121">
            <v>1360000000</v>
          </cell>
          <cell r="K121">
            <v>27200000</v>
          </cell>
          <cell r="L121">
            <v>2040000000</v>
          </cell>
          <cell r="M121">
            <v>952000000</v>
          </cell>
          <cell r="N121">
            <v>34</v>
          </cell>
          <cell r="O121" t="str">
            <v>PP2300519947</v>
          </cell>
          <cell r="P121" t="str">
            <v>Bóng nong mạch vành bán đàn hồi các cỡ</v>
          </cell>
          <cell r="Q121">
            <v>180</v>
          </cell>
          <cell r="R121">
            <v>237220000</v>
          </cell>
          <cell r="S121">
            <v>210</v>
          </cell>
          <cell r="T121" t="str">
            <v>Trong vòng 24h kể 
từ thời điểm đặt 
hàng của bệnh viện</v>
          </cell>
          <cell r="U121" t="str">
            <v>Bóng Nong Động Mạch Vành Áp Lực Thường Helix (Tất cả các size)</v>
          </cell>
          <cell r="V121" t="str">
            <v>Bóng Nong Động Mạch Vành Áp Lực Thường Helix (Tất cả các size)</v>
          </cell>
          <cell r="W121" t="str">
            <v>N07.01.240.0769.173.0003</v>
          </cell>
          <cell r="X121" t="str">
            <v>801 - XXXX</v>
          </cell>
          <cell r="Y121" t="str">
            <v>- Công nghệ 2 lớp phủ Hydrophilic bằng sóng siêu âm Glide™ bên ngoài ái nước và Fast™ bên trong. Bóng chất liệu Property pebax 2 nếp gấp (đường kính 1.0mm), 3 nếp gấp (đường kính 1.25-4.0mm) &amp; thân ống Hypotube. 
- Tip profile 0.016''
- Hai marker bằng Pt/Ir (1 marker cho bóng có đường kính từ 1.0-1.75mm).
- Đường kính: 1.0 mm - 4.0 mm. Chiều dài: 5mm - 30 mm. 
- NP: 6 atm; RBP: 14atm 
- Tiêu chuẩn ISO</v>
          </cell>
          <cell r="Z121" t="str">
            <v xml:space="preserve">cNovate Medical B.V. </v>
          </cell>
          <cell r="AA121" t="str">
            <v>Hà Lan</v>
          </cell>
          <cell r="AB121" t="str">
            <v xml:space="preserve">cNovate Medical B.V. </v>
          </cell>
          <cell r="AC121" t="str">
            <v>Hà Lan</v>
          </cell>
          <cell r="AD121" t="str">
            <v>D</v>
          </cell>
          <cell r="AE121" t="str">
            <v>Số lưu hành: 2200047ĐKLH/BYT-TB-CT 
ngày 15/11/2022</v>
          </cell>
          <cell r="AF121" t="str">
            <v>Cái/ Hộp</v>
          </cell>
          <cell r="AG121" t="str">
            <v>Cái</v>
          </cell>
          <cell r="AH121">
            <v>200</v>
          </cell>
          <cell r="AI121">
            <v>0</v>
          </cell>
          <cell r="AJ121" t="str">
            <v>vn0313554398</v>
          </cell>
          <cell r="AK121" t="str">
            <v>CÔNG TY CỔ PHẦN TRANG THIẾT BỊ Y TẾ HẠNH NGUYÊN</v>
          </cell>
          <cell r="AL121" t="str">
            <v>Đạt</v>
          </cell>
          <cell r="AM121"/>
          <cell r="AN121" t="str">
            <v>Phan Thị Lường</v>
          </cell>
          <cell r="AO121" t="str">
            <v>Đạt</v>
          </cell>
          <cell r="AP121" t="str">
            <v>Đạt</v>
          </cell>
          <cell r="AQ121" t="str">
            <v>Đạt</v>
          </cell>
          <cell r="AR121">
            <v>0</v>
          </cell>
          <cell r="AS121" t="str">
            <v>Đạt</v>
          </cell>
          <cell r="AT121" t="str">
            <v>Đạt</v>
          </cell>
          <cell r="AU121" t="str">
            <v>Đạt</v>
          </cell>
          <cell r="AV121" t="str">
            <v>Đạt</v>
          </cell>
          <cell r="AW121" t="str">
            <v>Đạt</v>
          </cell>
          <cell r="AX121" t="str">
            <v>Đạt</v>
          </cell>
          <cell r="AY121" t="str">
            <v>Đạt</v>
          </cell>
          <cell r="AZ121">
            <v>0</v>
          </cell>
          <cell r="BA121" t="str">
            <v>Hoàng Thị Thủy</v>
          </cell>
          <cell r="BB121" t="str">
            <v>Đạt</v>
          </cell>
          <cell r="BC121">
            <v>0</v>
          </cell>
        </row>
        <row r="122">
          <cell r="C122" t="str">
            <v>PP2300519947</v>
          </cell>
          <cell r="D122" t="str">
            <v>Bóng nong mạch vành bán đàn hồi các cỡ</v>
          </cell>
          <cell r="E122" t="str">
            <v>- Hai lớp phủ ái nước
- Bóng 2 nếp gấp và 3 nếp gấp
- Tip profile  ≥ 0.016''.
- Đường kính bóng: 1.0 mm - 4.0 mm. 
- Chiều dài bóng: 5mm - 30 mm.
- Tiêu chuẩn: ISO/FDA (tiêu chuẩn châu âu)</v>
          </cell>
          <cell r="F122">
            <v>0</v>
          </cell>
          <cell r="G122" t="str">
            <v>Cái</v>
          </cell>
          <cell r="H122">
            <v>200</v>
          </cell>
          <cell r="I122">
            <v>6800000</v>
          </cell>
          <cell r="J122">
            <v>1360000000</v>
          </cell>
          <cell r="K122">
            <v>27200000</v>
          </cell>
          <cell r="L122">
            <v>2040000000</v>
          </cell>
          <cell r="M122">
            <v>952000000</v>
          </cell>
          <cell r="N122">
            <v>34</v>
          </cell>
          <cell r="O122" t="str">
            <v>PP2300519947</v>
          </cell>
          <cell r="P122" t="str">
            <v>Bóng nong mạch vành bán đàn hồi các cỡ</v>
          </cell>
          <cell r="Q122">
            <v>180</v>
          </cell>
          <cell r="R122">
            <v>49100000</v>
          </cell>
          <cell r="S122">
            <v>210</v>
          </cell>
          <cell r="T122" t="str">
            <v>Trong vòng 24 giờ kể từ thời điểm đặt hàng của Bệnh viện</v>
          </cell>
          <cell r="U122" t="str">
            <v>Bóng nong động mạch vành VSTELLA</v>
          </cell>
          <cell r="V122" t="str">
            <v>Bóng nong động mạch vành VSTELLA</v>
          </cell>
          <cell r="W122" t="str">
            <v>N07.01.240.0972.000.0010</v>
          </cell>
          <cell r="X122" t="str">
            <v>VST-aaaXbbAP</v>
          </cell>
          <cell r="Y122" t="str">
            <v>Bóng nong mạch vành bán đáp ứng (Semi-Compliant)
- Chất liệu polyamide phủ lớp ái nước, dễ dàng băng qua tổn thương.
- Đường kính 1.00-5.00mm
- Chiều dài 05-60mm. 
- Nếp gấp: bóng 3 nếp gấp.
- Tip profile siêu nhỏ: ≥ 0.017"
- Có 2 điểm đánh dấu bằng Platinum/ Iridium
- Chiều dài ống thông: 142 cm
- Tiệt trùng bằng Ethylene oxide (EO)
- Tiêu chuẩn chất lượng: ISO 13485:2016, ISO 14001:2015, ISO 9001:2015, GMP FDA</v>
          </cell>
          <cell r="Z122" t="str">
            <v>Công ty Cổ Phần Nhà máy Trang thiết bị Y tế USM Healthcare</v>
          </cell>
          <cell r="AA122" t="str">
            <v>Việt Nam</v>
          </cell>
          <cell r="AB122" t="str">
            <v>Công ty Cổ Phần Nhà máy Trang thiết bị Y tế USM Healthcare</v>
          </cell>
          <cell r="AC122" t="str">
            <v>Việt Nam</v>
          </cell>
          <cell r="AD122" t="str">
            <v>D</v>
          </cell>
          <cell r="AE122" t="str">
            <v>2300847ĐKLH/BYT-HTTB ngày 26/09/2023</v>
          </cell>
          <cell r="AF122" t="str">
            <v>1 cái/hộp</v>
          </cell>
          <cell r="AG122" t="str">
            <v>Cái</v>
          </cell>
          <cell r="AH122">
            <v>200</v>
          </cell>
          <cell r="AI122">
            <v>0</v>
          </cell>
          <cell r="AJ122" t="str">
            <v>vn0303669801</v>
          </cell>
          <cell r="AK122" t="str">
            <v>CÔNG TY TNHH XUÂN VY</v>
          </cell>
          <cell r="AL122" t="str">
            <v>Đạt</v>
          </cell>
          <cell r="AM122"/>
          <cell r="AN122" t="str">
            <v xml:space="preserve">Nguyễn Thủy Tiên </v>
          </cell>
          <cell r="AO122" t="str">
            <v>Đạt</v>
          </cell>
          <cell r="AP122" t="str">
            <v>Đạt</v>
          </cell>
          <cell r="AQ122" t="str">
            <v>Đạt</v>
          </cell>
          <cell r="AR122">
            <v>0</v>
          </cell>
          <cell r="AS122" t="str">
            <v>Đạt</v>
          </cell>
          <cell r="AT122" t="str">
            <v>Không đạt</v>
          </cell>
          <cell r="AU122" t="str">
            <v>Đạt</v>
          </cell>
          <cell r="AV122" t="str">
            <v>Đạt</v>
          </cell>
          <cell r="AW122" t="str">
            <v>Đạt</v>
          </cell>
          <cell r="AX122" t="str">
            <v>Đạt</v>
          </cell>
          <cell r="AY122" t="str">
            <v>Không đạt</v>
          </cell>
          <cell r="AZ122" t="str">
            <v>Mô tả theo E-HSMT yêu cầu:
+Tip profile  ≥ 0.016'' 
-&gt; Catalogue: Tip profile  ≥ 0.017''
+ Bóng 2 nếp gấp và 3 nếp gấp
-&gt; Catalogue: Số nếp gấp bóng: 3 cánh
Không đạt về thông số kỹ thuật yêu cầu</v>
          </cell>
          <cell r="BA122" t="str">
            <v>Trần Thị Dân</v>
          </cell>
          <cell r="BB122" t="str">
            <v>Không đạt</v>
          </cell>
          <cell r="BC122" t="str">
            <v>Mô tả theo E-HSMT yêu cầu:
+Tip profile  ≥ 0.016'' 
-&gt; Catalogue: Tip profile  ≥ 0.017''
+ Bóng 2 nếp gấp và 3 nếp gấp
-&gt; Catalogue: Số nếp gấp bóng: 3 cánh
Không đạt về thông số kỹ thuật yêu cầu</v>
          </cell>
        </row>
        <row r="123">
          <cell r="C123" t="str">
            <v>PP2300519948</v>
          </cell>
          <cell r="D123" t="str">
            <v>Bóng nong mạch vành có tẩm thuốc 3 nếp gấp các cỡ</v>
          </cell>
          <cell r="E123" t="str">
            <v>- Bóng nong mạch vành 3 nếp gấp phủ thuốc áp lực thấp 
- Phủ thuốc Paclitaxel
- Đường kính 2.0mm -&gt; 4.0mm
- Chiều dài 10mm -&gt; 30mm
- Tiêu chuẩn chất lượng: ISO, FDA/EC (Tiêu chuẩn châu âu)</v>
          </cell>
          <cell r="F123" t="str">
            <v>1 cái/ hộp</v>
          </cell>
          <cell r="G123" t="str">
            <v>Cái</v>
          </cell>
          <cell r="H123">
            <v>40</v>
          </cell>
          <cell r="I123">
            <v>24000000</v>
          </cell>
          <cell r="J123">
            <v>960000000</v>
          </cell>
          <cell r="K123">
            <v>19200000</v>
          </cell>
          <cell r="L123">
            <v>1440000000</v>
          </cell>
          <cell r="M123">
            <v>672000000</v>
          </cell>
          <cell r="N123">
            <v>7</v>
          </cell>
          <cell r="O123" t="str">
            <v>PP2300519948</v>
          </cell>
          <cell r="P123" t="str">
            <v>Bóng nong mạch vành có tẩm thuốc 3 nếp gấp các cỡ</v>
          </cell>
          <cell r="Q123">
            <v>180</v>
          </cell>
          <cell r="R123">
            <v>306000000</v>
          </cell>
          <cell r="S123">
            <v>210</v>
          </cell>
          <cell r="T123" t="str">
            <v>Trong vòng 24 giờ kể từ thời điểm dặt hàng của Bệnh viện</v>
          </cell>
          <cell r="U123" t="str">
            <v>Pantera Lux</v>
          </cell>
          <cell r="V123" t="str">
            <v>Bóng nong can thiệp mạch vành có phủ thuốc Paclitaxel Pantera Lux</v>
          </cell>
          <cell r="W123" t="str">
            <v>N07.01.240.0549.274.0006</v>
          </cell>
          <cell r="X123" t="str">
            <v>365110; 365120; 365125; 365130; 365135; 365111; 365121; 365126; 365131; 365136; 365112; 365122; 365127; 365132; 365137; 365113; 365123; 365128; 365133; 365138; 365114; 365124; 365129; 365134; 365139</v>
          </cell>
          <cell r="Y123" t="str">
            <v>Bóng nong mạch vành có phủ thuốc Paclitaxel với liều lượng 3.0 μg/mm², ma trận phủ thuốc dạng Butyryl-Tri-Hexyl Citrate (BTHC), có 3 nếp gấp, 2 điểm đánh dấu bằng Platinum-Iridium
Đường kính: 2.0; 2.5; 3.0; 3.5; 4.0 mm
Chiều dài: 10, 15, 20, 25, 30 mm</v>
          </cell>
          <cell r="Z123" t="str">
            <v>Biotronik AG</v>
          </cell>
          <cell r="AA123" t="str">
            <v>Thụy Sỹ</v>
          </cell>
          <cell r="AB123" t="str">
            <v>Biotronik AG</v>
          </cell>
          <cell r="AC123" t="str">
            <v>Thụy Sĩ</v>
          </cell>
          <cell r="AD123" t="str">
            <v>Loại D</v>
          </cell>
          <cell r="AE123" t="str">
            <v xml:space="preserve">18700 NK/BYT-TB-CT </v>
          </cell>
          <cell r="AF123" t="str">
            <v>Hộp/ 1 cái</v>
          </cell>
          <cell r="AG123" t="str">
            <v>Cái</v>
          </cell>
          <cell r="AH123">
            <v>40</v>
          </cell>
          <cell r="AI123">
            <v>0</v>
          </cell>
          <cell r="AJ123" t="str">
            <v>vn0301140748</v>
          </cell>
          <cell r="AK123" t="str">
            <v>CÔNG TY TNHH DƯỢC PHẨM VÀ TRANG THIẾT BỊ Y TẾ HOÀNG ĐỨC</v>
          </cell>
          <cell r="AL123" t="str">
            <v>Đạt</v>
          </cell>
          <cell r="AM123"/>
          <cell r="AN123" t="str">
            <v>Hồ Thị Hồng</v>
          </cell>
          <cell r="AO123" t="str">
            <v>Đạt</v>
          </cell>
          <cell r="AP123" t="str">
            <v>Đạt</v>
          </cell>
          <cell r="AQ123" t="str">
            <v>Đạt</v>
          </cell>
          <cell r="AR123">
            <v>0</v>
          </cell>
          <cell r="AS123" t="str">
            <v>Đạt</v>
          </cell>
          <cell r="AT123" t="str">
            <v>Đạt</v>
          </cell>
          <cell r="AU123" t="str">
            <v>Đạt</v>
          </cell>
          <cell r="AV123" t="str">
            <v>Đạt</v>
          </cell>
          <cell r="AW123" t="str">
            <v>Đạt</v>
          </cell>
          <cell r="AX123" t="str">
            <v>Đạt</v>
          </cell>
          <cell r="AY123" t="str">
            <v>Đạt</v>
          </cell>
          <cell r="AZ123">
            <v>0</v>
          </cell>
          <cell r="BA123" t="str">
            <v>Lê Thị Mơ</v>
          </cell>
          <cell r="BB123" t="str">
            <v>Đạt</v>
          </cell>
          <cell r="BC123">
            <v>0</v>
          </cell>
        </row>
        <row r="124">
          <cell r="C124" t="str">
            <v>PP2300519949</v>
          </cell>
          <cell r="D124" t="str">
            <v>Bóng nong mạch vành áp lực cao không đàn hồi 3 nếp gấp các cỡ</v>
          </cell>
          <cell r="E124" t="str">
            <v>- Bóng 3 nếp gấp
- Đường kính: 2.0mm -&gt; 4.5mm. 
- Chiều dài: 5mm -&gt; 20mm
- Bóng không bị giãn nỡ theo chiều dọc, không bị biến dạng ngay cả tại áp lực vỡ bóng, bơm xả nhiều lần. 
- Trục gần 1.9F (0.64 mm), Trục xa 2.7F (0.90 mm).
-  Chiều dài catheter 154cm. Phủ ái nước</v>
          </cell>
          <cell r="F124" t="str">
            <v>Cái/ Hộp</v>
          </cell>
          <cell r="G124" t="str">
            <v>Cái</v>
          </cell>
          <cell r="H124">
            <v>200</v>
          </cell>
          <cell r="I124">
            <v>6982500</v>
          </cell>
          <cell r="J124">
            <v>1396500000</v>
          </cell>
          <cell r="K124">
            <v>27930000</v>
          </cell>
          <cell r="L124">
            <v>2094750000</v>
          </cell>
          <cell r="M124">
            <v>977550000</v>
          </cell>
          <cell r="N124">
            <v>34</v>
          </cell>
          <cell r="O124" t="str">
            <v>PP2300519949</v>
          </cell>
          <cell r="P124" t="str">
            <v>Bóng nong mạch vành áp lực cao không đàn hồi 3 nếp gấp các cỡ</v>
          </cell>
          <cell r="Q124">
            <v>180</v>
          </cell>
          <cell r="R124">
            <v>287980000</v>
          </cell>
          <cell r="S124">
            <v>210</v>
          </cell>
          <cell r="T124">
            <v>0</v>
          </cell>
          <cell r="U124" t="str">
            <v>Bóng nong động mạch vành áp lực cao</v>
          </cell>
          <cell r="V124" t="str">
            <v>Bóng nong động mạch vành áp lực cao</v>
          </cell>
          <cell r="W124" t="str">
            <v>N07.01.240.0562.173.0006</v>
          </cell>
          <cell r="X124" t="str">
            <v>XFOR2005; XFOR2010; XFOR2015; XFOR2020; XFOR2505; XFOR2510; XFOR2515; XFOR2520; XFOR2705; XFOR2710; XFOR2715; XFOR2720; XFOR3005; XFOR3010; XFOR3015; XFOR3020; XFOR3205; XFOR3210; XFOR3215; XFOR3220; XFOR3505; XFOR3510; XFOR3515; XFOR3520; XFOR4005; XFOR4010; XFOR4015; XFOR4020; XFOR4505; XFOR4510; XFOR4515; XFOR4520</v>
          </cell>
          <cell r="Y124" t="str">
            <v>- Bóng 3 nếp gấp
- Đường kính: 2.0mm -&gt; 4.5mm. 
- Chiều dài: 5mm -&gt; 20mm
- Bóng không bị giãn nỡ theo chiều dọc, không bị biến dạng ngay cả tại áp lực vỡ bóng, bơm xả nhiều lần. 
- Trục gần 1.9F (0.64 mm), Trục xa 2.7F (0.90 mm).
-  Chiều dài catheter 154cm. Phủ ái nước</v>
          </cell>
          <cell r="Z124" t="str">
            <v>Blue Medical Devices B.V</v>
          </cell>
          <cell r="AA124" t="str">
            <v>Hà Lan</v>
          </cell>
          <cell r="AB124" t="str">
            <v>Blue Medical Devices B.V</v>
          </cell>
          <cell r="AC124" t="str">
            <v>Hà Lan</v>
          </cell>
          <cell r="AD124" t="str">
            <v>D</v>
          </cell>
          <cell r="AE124" t="str">
            <v xml:space="preserve">2100585ĐKLH/BYT-TB-CT ngày 31/12/2021 </v>
          </cell>
          <cell r="AF124" t="str">
            <v>Cái/ Hộp</v>
          </cell>
          <cell r="AG124" t="str">
            <v>Cái</v>
          </cell>
          <cell r="AH124">
            <v>200</v>
          </cell>
          <cell r="AI124" t="str">
            <v>-</v>
          </cell>
          <cell r="AJ124" t="str">
            <v>vn0313041685</v>
          </cell>
          <cell r="AK124" t="str">
            <v>CÔNG TY CỔ PHẦN TRANG THIẾT BỊ Y TẾ TRỌNG MINH</v>
          </cell>
          <cell r="AL124" t="str">
            <v>Đạt</v>
          </cell>
          <cell r="AM124"/>
          <cell r="AN124" t="str">
            <v>Nguyễn Thị Phương Hoa</v>
          </cell>
          <cell r="AO124" t="str">
            <v>Đạt</v>
          </cell>
          <cell r="AP124" t="str">
            <v>Đạt</v>
          </cell>
          <cell r="AQ124" t="str">
            <v>Đạt</v>
          </cell>
          <cell r="AR124">
            <v>0</v>
          </cell>
          <cell r="AS124" t="str">
            <v>Đạt</v>
          </cell>
          <cell r="AT124" t="str">
            <v>Đạt</v>
          </cell>
          <cell r="AU124" t="str">
            <v>Đạt</v>
          </cell>
          <cell r="AV124" t="str">
            <v>Đạt</v>
          </cell>
          <cell r="AW124" t="str">
            <v>Đạt</v>
          </cell>
          <cell r="AX124" t="str">
            <v>Đạt</v>
          </cell>
          <cell r="AY124" t="str">
            <v>Đạt</v>
          </cell>
          <cell r="AZ124">
            <v>0</v>
          </cell>
          <cell r="BA124" t="str">
            <v>Nguyễn Thị Linh Đức</v>
          </cell>
          <cell r="BB124" t="str">
            <v>Đạt</v>
          </cell>
          <cell r="BC124">
            <v>0</v>
          </cell>
        </row>
        <row r="125">
          <cell r="C125" t="str">
            <v>PP2300519950</v>
          </cell>
          <cell r="D125" t="str">
            <v>Bóng nong mạch vành không đàn hồi, công nghệ 2 lớp, các cỡ</v>
          </cell>
          <cell r="E125" t="str">
            <v xml:space="preserve">- Công nghệ 2 lớp phủ ái nước, 3 nếp gấp
- Tip profile ≥ 0.016''
- Hai marker 
- Đường kính: 2.0mm - 5.0 mm. 
- Chiều dài: 6mm - 30 mm. </v>
          </cell>
          <cell r="F125" t="str">
            <v>Cái/ Hộp</v>
          </cell>
          <cell r="G125" t="str">
            <v>Cái</v>
          </cell>
          <cell r="H125">
            <v>200</v>
          </cell>
          <cell r="I125">
            <v>6800000</v>
          </cell>
          <cell r="J125">
            <v>1360000000</v>
          </cell>
          <cell r="K125">
            <v>27200000</v>
          </cell>
          <cell r="L125">
            <v>2040000000</v>
          </cell>
          <cell r="M125">
            <v>952000000</v>
          </cell>
          <cell r="N125">
            <v>34</v>
          </cell>
          <cell r="O125" t="str">
            <v>PP2300519950</v>
          </cell>
          <cell r="P125" t="str">
            <v>Bóng nong mạch vành không đàn hồi, công nghệ 2 lớp, các cỡ</v>
          </cell>
          <cell r="Q125">
            <v>180</v>
          </cell>
          <cell r="R125">
            <v>237220000</v>
          </cell>
          <cell r="S125">
            <v>210</v>
          </cell>
          <cell r="T125" t="str">
            <v>Trong vòng 24h kể 
từ thời điểm đặt 
hàng của bệnh viện</v>
          </cell>
          <cell r="U125" t="str">
            <v>Bóng Nong Động Mạch Vành Áp Lực Cao Vecchio (Tất cả các size)</v>
          </cell>
          <cell r="V125" t="str">
            <v>Bóng Nong Động Mạch Vành Áp Lực Cao Vecchio (Tất cả các size)</v>
          </cell>
          <cell r="W125" t="str">
            <v>N07.01.240.0769.173.0004</v>
          </cell>
          <cell r="X125" t="str">
            <v>802 - XXXX</v>
          </cell>
          <cell r="Y125" t="str">
            <v>- Công nghệ 2 lớp phủ Hydrophilic bằng sóng siêu âm Glide™ bên ngoài ái nước và Fast™ bên trong. 
- Bóng chất liệu Nylon 3 nếp gấp, thân ống thiết kế Hypotube.
- Tip profile 0.016'' 
- Hai marker bằng vật liệu Pt/Ir
- Đường kính: 2.0mm - 5.0 mm. 
- Chiều dài: 6mm - 30 mm.
- NP: 12atm; RBP: 22atm (2.0-4.0mm), 20atm (4.5-5.0mm)</v>
          </cell>
          <cell r="Z125" t="str">
            <v xml:space="preserve">cNovate Medical B.V. </v>
          </cell>
          <cell r="AA125" t="str">
            <v>Hà Lan</v>
          </cell>
          <cell r="AB125" t="str">
            <v xml:space="preserve">cNovate Medical B.V. </v>
          </cell>
          <cell r="AC125" t="str">
            <v>Hà Lan</v>
          </cell>
          <cell r="AD125" t="str">
            <v>D</v>
          </cell>
          <cell r="AE125" t="str">
            <v>Số lưu hành: 2200047ĐKLH/BYT-TB-CT 
ngày 15/11/2022</v>
          </cell>
          <cell r="AF125" t="str">
            <v>Cái/ Hộp</v>
          </cell>
          <cell r="AG125" t="str">
            <v>Cái</v>
          </cell>
          <cell r="AH125">
            <v>200</v>
          </cell>
          <cell r="AI125">
            <v>0</v>
          </cell>
          <cell r="AJ125" t="str">
            <v>vn0313554398</v>
          </cell>
          <cell r="AK125" t="str">
            <v>CÔNG TY CỔ PHẦN TRANG THIẾT BỊ Y TẾ HẠNH NGUYÊN</v>
          </cell>
          <cell r="AL125" t="str">
            <v>Đạt</v>
          </cell>
          <cell r="AM125"/>
          <cell r="AN125" t="str">
            <v>Phan Thị Lường</v>
          </cell>
          <cell r="AO125" t="str">
            <v>Đạt</v>
          </cell>
          <cell r="AP125" t="str">
            <v>Đạt</v>
          </cell>
          <cell r="AQ125" t="str">
            <v>Đạt</v>
          </cell>
          <cell r="AR125">
            <v>0</v>
          </cell>
          <cell r="AS125" t="str">
            <v>Đạt</v>
          </cell>
          <cell r="AT125" t="str">
            <v>Đạt</v>
          </cell>
          <cell r="AU125" t="str">
            <v>Đạt</v>
          </cell>
          <cell r="AV125" t="str">
            <v>Đạt</v>
          </cell>
          <cell r="AW125" t="str">
            <v>Đạt</v>
          </cell>
          <cell r="AX125" t="str">
            <v>Đạt</v>
          </cell>
          <cell r="AY125" t="str">
            <v>Đạt</v>
          </cell>
          <cell r="AZ125">
            <v>0</v>
          </cell>
          <cell r="BA125" t="str">
            <v>Hoàng Thị Thủy</v>
          </cell>
          <cell r="BB125" t="str">
            <v>Đạt</v>
          </cell>
          <cell r="BC125">
            <v>0</v>
          </cell>
        </row>
        <row r="126">
          <cell r="C126" t="str">
            <v>PP2300519950</v>
          </cell>
          <cell r="D126" t="str">
            <v>Bóng nong mạch vành không đàn hồi, công nghệ 2 lớp, các cỡ</v>
          </cell>
          <cell r="E126" t="str">
            <v xml:space="preserve">- Công nghệ 2 lớp phủ ái nước, 3 nếp gấp
- Tip profile ≥ 0.016''
- Hai marker 
- Đường kính: 2.0mm - 5.0 mm. 
- Chiều dài: 6mm - 30 mm. </v>
          </cell>
          <cell r="F126" t="str">
            <v>Cái/ Hộp</v>
          </cell>
          <cell r="G126" t="str">
            <v>Cái</v>
          </cell>
          <cell r="H126">
            <v>200</v>
          </cell>
          <cell r="I126">
            <v>6800000</v>
          </cell>
          <cell r="J126">
            <v>1360000000</v>
          </cell>
          <cell r="K126">
            <v>27200000</v>
          </cell>
          <cell r="L126">
            <v>2040000000</v>
          </cell>
          <cell r="M126">
            <v>952000000</v>
          </cell>
          <cell r="N126">
            <v>34</v>
          </cell>
          <cell r="O126" t="str">
            <v>PP2300519950</v>
          </cell>
          <cell r="P126" t="str">
            <v>Bóng nong mạch vành không đàn hồi, công nghệ 2 lớp, các cỡ</v>
          </cell>
          <cell r="Q126">
            <v>180</v>
          </cell>
          <cell r="R126">
            <v>119240000</v>
          </cell>
          <cell r="S126">
            <v>210</v>
          </cell>
          <cell r="T126" t="str">
            <v>Giao hàng trong vòng 24h kể từ thời điểm gửi đơn đặt hàng của Bệnh viện</v>
          </cell>
          <cell r="U126" t="str">
            <v>NC Trek</v>
          </cell>
          <cell r="V126" t="str">
            <v>NC Trek</v>
          </cell>
          <cell r="W126" t="str">
            <v>N07.01.240.0052.146.0006</v>
          </cell>
          <cell r="X126" t="str">
            <v>- Ký mã hiệu : 10124xx-xx, (Các cỡ)
-Nhãn mác sản phẩm: NC Trek</v>
          </cell>
          <cell r="Y126" t="str">
            <v xml:space="preserve">- Công nghệ 2 lớp phủ ái nước, 3 nếp gấp
- Tip profile ≥ 0.016''
- Hai marker 
- Đường kính: 2.0mm - 5.0 mm. 
- Chiều dài: 6mm - 30 mm. </v>
          </cell>
          <cell r="Z126" t="str">
            <v>Abbott Vascular</v>
          </cell>
          <cell r="AA126" t="str">
            <v>Costa Rica</v>
          </cell>
          <cell r="AB126" t="str">
            <v>Abbott Vascular</v>
          </cell>
          <cell r="AC126" t="str">
            <v>Mỹ</v>
          </cell>
          <cell r="AD126" t="str">
            <v>D</v>
          </cell>
          <cell r="AE126" t="str">
            <v>GPNK số: 8179NK/BYT-TB-CT
Ký ngày: 23/10/2018</v>
          </cell>
          <cell r="AF126" t="str">
            <v>Hộp 1 Cái</v>
          </cell>
          <cell r="AG126" t="str">
            <v>Cái</v>
          </cell>
          <cell r="AH126">
            <v>200</v>
          </cell>
          <cell r="AI126">
            <v>0</v>
          </cell>
          <cell r="AJ126" t="str">
            <v>vn0312572806</v>
          </cell>
          <cell r="AK126" t="str">
            <v>CÔNG TY TNHH THƯƠNG MẠI DỊCH VỤ KỸ THUẬT XUẤT NHẬP KHẨU HUY HOÀNG</v>
          </cell>
          <cell r="AL126" t="str">
            <v>Đạt</v>
          </cell>
          <cell r="AM126"/>
          <cell r="AN126" t="str">
            <v>Phạm Thị Kim Hoàng</v>
          </cell>
          <cell r="AO126" t="str">
            <v>Đạt</v>
          </cell>
          <cell r="AP126" t="str">
            <v>Đạt</v>
          </cell>
          <cell r="AQ126" t="str">
            <v>Đạt</v>
          </cell>
          <cell r="AR126">
            <v>0</v>
          </cell>
          <cell r="AS126" t="str">
            <v>Đạt</v>
          </cell>
          <cell r="AT126" t="str">
            <v>Đạt</v>
          </cell>
          <cell r="AU126" t="str">
            <v>Đạt</v>
          </cell>
          <cell r="AV126" t="str">
            <v>Đạt</v>
          </cell>
          <cell r="AW126" t="str">
            <v>Đạt</v>
          </cell>
          <cell r="AX126" t="str">
            <v>Đạt</v>
          </cell>
          <cell r="AY126" t="str">
            <v>Đạt</v>
          </cell>
          <cell r="AZ126">
            <v>0</v>
          </cell>
          <cell r="BA126" t="str">
            <v>Nguyễn Bảo Thắng</v>
          </cell>
          <cell r="BB126" t="str">
            <v>Đạt</v>
          </cell>
          <cell r="BC126">
            <v>0</v>
          </cell>
        </row>
        <row r="127">
          <cell r="C127" t="str">
            <v>PP2300519951</v>
          </cell>
          <cell r="D127" t="str">
            <v>Bóng nong mạch vành áp lực cao không giãn nở</v>
          </cell>
          <cell r="E127" t="str">
            <v>- Bóng nong mạch vành có phủ lớp ái nước  
- Bóng không giãn nở, thành bóng mỏng chịu được áp lực cao. 
- Đường kính bóng: 1.5mm - 4.5mm
- Chiều dài bóng: 6mm- 30mm</v>
          </cell>
          <cell r="F127" t="str">
            <v>1 cái/ hộp</v>
          </cell>
          <cell r="G127" t="str">
            <v>Cái</v>
          </cell>
          <cell r="H127">
            <v>100</v>
          </cell>
          <cell r="I127">
            <v>6540000</v>
          </cell>
          <cell r="J127">
            <v>654000000</v>
          </cell>
          <cell r="K127">
            <v>13080000</v>
          </cell>
          <cell r="L127">
            <v>981000000</v>
          </cell>
          <cell r="M127">
            <v>457800000</v>
          </cell>
          <cell r="N127">
            <v>17</v>
          </cell>
          <cell r="O127" t="str">
            <v>PP2300519951</v>
          </cell>
          <cell r="P127" t="str">
            <v>Bóng nong mạch vành áp lực cao không giãn nở</v>
          </cell>
          <cell r="Q127">
            <v>180</v>
          </cell>
          <cell r="R127">
            <v>23000000</v>
          </cell>
          <cell r="S127">
            <v>210</v>
          </cell>
          <cell r="T127" t="str">
            <v>Giao hàng trong vòng 24h kể từ thời điểm gửi đơn đặt hàng của Bệnh viện</v>
          </cell>
          <cell r="U127" t="str">
            <v>Bóng nong động mạch vành áp lực cao Ruby NC</v>
          </cell>
          <cell r="V127" t="str">
            <v>Bóng nong động mạch vành áp lực cao Ruby NC</v>
          </cell>
          <cell r="W127" t="str">
            <v>N07.01.240.3186.115.0001</v>
          </cell>
          <cell r="X127" t="str">
            <v>RNCxxxxxx</v>
          </cell>
          <cell r="Y127" t="str">
            <v>- Bóng nong mạch vành có phủ lớp ái nước  
- Bóng không giãn nở, thành bóng mỏng chịu được áp lực cao. 
- Đường kính bóng: 1.5mm - 4.5mm
- Chiều dài bóng: 6mm- 30mm</v>
          </cell>
          <cell r="Z127" t="str">
            <v>Multimedics</v>
          </cell>
          <cell r="AA127" t="str">
            <v>Ấn Độ</v>
          </cell>
          <cell r="AB127" t="str">
            <v>Multimedics</v>
          </cell>
          <cell r="AC127" t="str">
            <v>Ấn Độ</v>
          </cell>
          <cell r="AD127" t="str">
            <v>D</v>
          </cell>
          <cell r="AE127" t="str">
            <v>Số GPNK: 13360NK/BYT-TB-CT ngày 13 tháng 8 năm 2019</v>
          </cell>
          <cell r="AF127" t="str">
            <v>Cái/Hộp</v>
          </cell>
          <cell r="AG127" t="str">
            <v>Cái</v>
          </cell>
          <cell r="AH127">
            <v>100</v>
          </cell>
          <cell r="AI127">
            <v>0</v>
          </cell>
          <cell r="AJ127" t="str">
            <v>vn0109438401</v>
          </cell>
          <cell r="AK127" t="str">
            <v>CÔNG TY CỔ PHẦN HANMEDIC VIỆT NAM</v>
          </cell>
          <cell r="AL127" t="str">
            <v>Đạt</v>
          </cell>
          <cell r="AM127"/>
          <cell r="AN127" t="str">
            <v>Nguyễn Thị Phương Hoa</v>
          </cell>
          <cell r="AO127" t="str">
            <v>Đạt</v>
          </cell>
          <cell r="AP127" t="str">
            <v>Đạt</v>
          </cell>
          <cell r="AQ127" t="str">
            <v>Đạt</v>
          </cell>
          <cell r="AR127">
            <v>0</v>
          </cell>
          <cell r="AS127" t="str">
            <v>Đạt</v>
          </cell>
          <cell r="AT127" t="str">
            <v>Đạt</v>
          </cell>
          <cell r="AU127" t="str">
            <v>Đạt</v>
          </cell>
          <cell r="AV127" t="str">
            <v>Đạt</v>
          </cell>
          <cell r="AW127" t="str">
            <v>Đạt</v>
          </cell>
          <cell r="AX127" t="str">
            <v>Đạt</v>
          </cell>
          <cell r="AY127" t="str">
            <v>Đạt</v>
          </cell>
          <cell r="AZ127">
            <v>0</v>
          </cell>
          <cell r="BA127" t="str">
            <v>Trần Thị Minh Hồng</v>
          </cell>
          <cell r="BB127" t="str">
            <v>Đạt</v>
          </cell>
          <cell r="BC127">
            <v>0</v>
          </cell>
        </row>
        <row r="128">
          <cell r="C128" t="str">
            <v>PP2300519951</v>
          </cell>
          <cell r="D128" t="str">
            <v>Bóng nong mạch vành áp lực cao không giãn nở</v>
          </cell>
          <cell r="E128" t="str">
            <v>- Bóng nong mạch vành có phủ lớp ái nước  
- Bóng không giãn nở, thành bóng mỏng chịu được áp lực cao. 
- Đường kính bóng: 1.5mm - 4.5mm
- Chiều dài bóng: 6mm- 30mm</v>
          </cell>
          <cell r="F128" t="str">
            <v>1 cái/ hộp</v>
          </cell>
          <cell r="G128" t="str">
            <v>Cái</v>
          </cell>
          <cell r="H128">
            <v>100</v>
          </cell>
          <cell r="I128">
            <v>6540000</v>
          </cell>
          <cell r="J128">
            <v>654000000</v>
          </cell>
          <cell r="K128">
            <v>13080000</v>
          </cell>
          <cell r="L128">
            <v>981000000</v>
          </cell>
          <cell r="M128">
            <v>457800000</v>
          </cell>
          <cell r="N128">
            <v>17</v>
          </cell>
          <cell r="O128" t="str">
            <v>PP2300519951</v>
          </cell>
          <cell r="P128" t="str">
            <v>Bóng nong mạch vành áp lực cao không giãn nở</v>
          </cell>
          <cell r="Q128">
            <v>180</v>
          </cell>
          <cell r="R128">
            <v>145808600</v>
          </cell>
          <cell r="S128">
            <v>210</v>
          </cell>
          <cell r="T128" t="str">
            <v>Trong vòng 24h kể 
từ thời điểm đặt 
hàng của bệnh viện</v>
          </cell>
          <cell r="U128" t="str">
            <v>EasyT</v>
          </cell>
          <cell r="V128" t="str">
            <v>EasyT</v>
          </cell>
          <cell r="W128" t="str">
            <v>N07.01.240.3868.274.0006</v>
          </cell>
          <cell r="X128" t="str">
            <v>150-006-134; 150-010-134; 150-015-134; 150-020-134; 200-006-134;
 200-010-134; 200-015-134; 200-020-134; 200-025-134; 200-030-134; 
250-006-134; 250-010-134; 250-015-134; 250-020-134; 250-025-134; 
250-030-134; 300-006-134; 300-010-134; 300-015-134; 300-020-134; 
300-025-134; 300-030-134; 350-006-134; 350-010-134; 350-015-134; 
350-020-134; 350-025-134; 350-030-134; 400-006-134; 400-010-134; 
400-015-134; 400-020-134; 400-025-134; 400-030-134; 450-006-134; 
450-010-134; 450-015-134; 450-020-134; 450-025-134; 450-030-134</v>
          </cell>
          <cell r="Y128" t="str">
            <v>- Bóng nong mạch vành có phủ lớp ái nước  
- Bóng không giãn nở, thành bóng mỏng chịu được áp lực cao. 
- Đường kính bóng: 1.5mm - 4.5mm
- Chiều dài bóng: 6mm- 30mm</v>
          </cell>
          <cell r="Z128" t="str">
            <v>SIS Medical AG</v>
          </cell>
          <cell r="AA128" t="str">
            <v>Thụy Sĩ</v>
          </cell>
          <cell r="AB128" t="str">
            <v>SIS Medical AG</v>
          </cell>
          <cell r="AC128" t="str">
            <v>Thụy Sĩ</v>
          </cell>
          <cell r="AD128" t="str">
            <v>D</v>
          </cell>
          <cell r="AE128" t="str">
            <v>2200046ĐKLH/BYT-TB-CT, ngày 15/11/2022</v>
          </cell>
          <cell r="AF128" t="str">
            <v>1 Cái/ Hộp</v>
          </cell>
          <cell r="AG128" t="str">
            <v>Cái</v>
          </cell>
          <cell r="AH128">
            <v>100</v>
          </cell>
          <cell r="AI128" t="str">
            <v>-</v>
          </cell>
          <cell r="AJ128" t="str">
            <v>vn0310471834</v>
          </cell>
          <cell r="AK128" t="str">
            <v>CÔNG TY CỔ PHẦN TRANG THIẾT BỊ Y TẾ ĐỨC TÍN</v>
          </cell>
          <cell r="AL128" t="str">
            <v>Đạt</v>
          </cell>
          <cell r="AM128"/>
          <cell r="AN128" t="str">
            <v>Phan Thị Lường</v>
          </cell>
          <cell r="AO128" t="str">
            <v>Đạt</v>
          </cell>
          <cell r="AP128" t="str">
            <v>Đạt</v>
          </cell>
          <cell r="AQ128" t="str">
            <v>Đạt</v>
          </cell>
          <cell r="AR128">
            <v>0</v>
          </cell>
          <cell r="AS128" t="str">
            <v>Đạt</v>
          </cell>
          <cell r="AT128" t="str">
            <v>Đạt</v>
          </cell>
          <cell r="AU128" t="str">
            <v>Đạt</v>
          </cell>
          <cell r="AV128" t="str">
            <v>Đạt</v>
          </cell>
          <cell r="AW128" t="str">
            <v>Đạt</v>
          </cell>
          <cell r="AX128" t="str">
            <v>Đạt</v>
          </cell>
          <cell r="AY128" t="str">
            <v>Đạt</v>
          </cell>
          <cell r="AZ128">
            <v>0</v>
          </cell>
          <cell r="BA128" t="str">
            <v>Hoàng Thị Thủy</v>
          </cell>
          <cell r="BB128" t="str">
            <v>Đạt</v>
          </cell>
          <cell r="BC128">
            <v>0</v>
          </cell>
        </row>
        <row r="129">
          <cell r="C129" t="str">
            <v>PP2300519951</v>
          </cell>
          <cell r="D129" t="str">
            <v>Bóng nong mạch vành áp lực cao không giãn nở</v>
          </cell>
          <cell r="E129" t="str">
            <v>- Bóng nong mạch vành có phủ lớp ái nước  
- Bóng không giãn nở, thành bóng mỏng chịu được áp lực cao. 
- Đường kính bóng: 1.5mm - 4.5mm
- Chiều dài bóng: 6mm- 30mm</v>
          </cell>
          <cell r="F129" t="str">
            <v>1 cái/ hộp</v>
          </cell>
          <cell r="G129" t="str">
            <v>Cái</v>
          </cell>
          <cell r="H129">
            <v>100</v>
          </cell>
          <cell r="I129">
            <v>6540000</v>
          </cell>
          <cell r="J129">
            <v>654000000</v>
          </cell>
          <cell r="K129">
            <v>13080000</v>
          </cell>
          <cell r="L129">
            <v>981000000</v>
          </cell>
          <cell r="M129">
            <v>457800000</v>
          </cell>
          <cell r="N129">
            <v>17</v>
          </cell>
          <cell r="O129" t="str">
            <v>PP2300519951</v>
          </cell>
          <cell r="P129" t="str">
            <v>Bóng nong mạch vành áp lực cao không giãn nở</v>
          </cell>
          <cell r="Q129">
            <v>180</v>
          </cell>
          <cell r="R129">
            <v>163570000</v>
          </cell>
          <cell r="S129">
            <v>210</v>
          </cell>
          <cell r="T129">
            <v>0</v>
          </cell>
          <cell r="U129" t="str">
            <v>Bóng nong mạch vành không đàn hồi Fluydo NC</v>
          </cell>
          <cell r="V129" t="str">
            <v>Bóng nong mạch vành không đàn hồi Fluydo NC</v>
          </cell>
          <cell r="W129" t="str">
            <v>N07.01.240.0177.272.0003</v>
          </cell>
          <cell r="X129" t="str">
            <v>ICNC27520 / ICNC30006 / ICNC30008 / ICNC30012 / ICNC30015 / ICNC30020 / ICNC30030 / ICNC32506 / ICNC32508 / ICNC32512 / ICNC32515 / ICNC32520 / ICNC35006 / ICNC35008 / ICNC35012 / ICNC35015 / ICNC35020 / ICNC35030 / ICNC37506 / ICNC37508 / ICNC37512 / ICNC37515 / ICNC37520 / ICNC40006/ ICNC40008 / ICNC40012 / ICNC40015 / ICNC40020 / ICNC45008 / ICNC45012 / ICNC45015 / ICNC45020 / ICNC50008 / ICNC50012 / ICNC50015 / ICNC50020 / ICNC17506 / ICNC17508 / ICNC17512 / ICNC17515 / ICNC17520 / ICNC20006 / ICNC20008 / ICNC20012 / ICNC20015 / ICNC20020 / ICNC22506 / ICNC22508 / ICNC22512 / ICNC22515 / ICNC22520 / ICNC25006 / ICNC25008 / ICNC25012 / ICNC25015 / ICNC25020 / ICNC25030 / ICNC27506 / ICNC27508 / ICNC27512 / ICNC27515</v>
          </cell>
          <cell r="Y129" t="str">
            <v>- Bóng nong mạch vành không đàn hồi, chất liệu Polyamide
- Thân đoạn gần: thép không gỉ AISI 304, phủ Teflon
- Thân đoạn xa: kết hợp Polyamide/ PEBA, phủ Hydrophilic
- Chất liệu đầu bóng: hỗn hợp PEBA, kích cở đầu vào: 0.017"
- Có 2 điểm đánh dấu bằng Platinum.
- Áp lực: NP: 12 atm. RBP: 19-22 atm</v>
          </cell>
          <cell r="Z129" t="str">
            <v>Alvimedica Tibbi Urunler San.ve Dis Tic. A.S.</v>
          </cell>
          <cell r="AA129" t="str">
            <v>Thổ Nhĩ Kỳ</v>
          </cell>
          <cell r="AB129" t="str">
            <v>CID S.p.A.</v>
          </cell>
          <cell r="AC129" t="str">
            <v>Ý</v>
          </cell>
          <cell r="AD129" t="str">
            <v>D</v>
          </cell>
          <cell r="AE129" t="str">
            <v>2300100ĐKLH/BYT-TB-CT ngày 07/03/2023</v>
          </cell>
          <cell r="AF129" t="str">
            <v>Hộp/ 1 cái</v>
          </cell>
          <cell r="AG129" t="str">
            <v>Cái</v>
          </cell>
          <cell r="AH129">
            <v>100</v>
          </cell>
          <cell r="AI129">
            <v>0</v>
          </cell>
          <cell r="AJ129" t="str">
            <v>vn0308613665</v>
          </cell>
          <cell r="AK129" t="str">
            <v>CÔNG TY TNHH THƯƠNG MẠI THIẾT BỊ Y TẾ AN PHA</v>
          </cell>
          <cell r="AL129" t="str">
            <v>Đạt</v>
          </cell>
          <cell r="AM129"/>
          <cell r="AN129" t="str">
            <v>Trương Thị Mỹ Quý</v>
          </cell>
          <cell r="AO129">
            <v>0</v>
          </cell>
          <cell r="AP129">
            <v>0</v>
          </cell>
          <cell r="AQ129">
            <v>0</v>
          </cell>
          <cell r="AR129">
            <v>0</v>
          </cell>
          <cell r="AS129">
            <v>0</v>
          </cell>
          <cell r="AT129" t="str">
            <v>Không đạt</v>
          </cell>
          <cell r="AU129">
            <v>0</v>
          </cell>
          <cell r="AV129" t="str">
            <v>Đạt</v>
          </cell>
          <cell r="AW129" t="str">
            <v>Đạt</v>
          </cell>
          <cell r="AX129" t="str">
            <v>Đạt</v>
          </cell>
          <cell r="AY129" t="str">
            <v>Không đạt</v>
          </cell>
          <cell r="AZ129" t="str">
            <v>1 catalogue tham dự nhiều mã phần lô (PP2300519933, PP2300519951, PP2300520179, PP2300520365)
-&gt; Nhà thầu xác định tham gia 1 mã phần lô PP2300520365
*- E-HSMT: Đường kính bóng: 1.5mm - 4.5mm
- E-HSDT: Đường kính bóng: 1.75mm - 4.5mm</v>
          </cell>
          <cell r="BA129" t="str">
            <v>Trần Thị Huyền Trân</v>
          </cell>
          <cell r="BB129" t="str">
            <v>Không đạt</v>
          </cell>
          <cell r="BC129" t="str">
            <v>1 catalogue tham dự nhiều mã phần lô (PP2300519933, PP2300519951, PP2300520179, PP2300520365)
-&gt; Nhà thầu xác định tham gia 1 mã phần lô PP2300520365
*- E-HSMT: Đường kính bóng: 1.5mm - 4.5mm
- E-HSDT: Đường kính bóng: 1.75mm - 4.5mm</v>
          </cell>
        </row>
        <row r="130">
          <cell r="C130" t="str">
            <v>PP2300519953</v>
          </cell>
          <cell r="D130" t="str">
            <v>Chỉ khâu chỉnh hình siêu bền, kèm kim</v>
          </cell>
          <cell r="E130" t="str">
            <v>- Chỉ chất liệu polyethylene/UHMWPE
- Chiều dài: 90cm -100cm
- Kim bằng thép không gỉ, dài 26mm, độ cong 1/2
- Tiệt trùng</v>
          </cell>
          <cell r="F130" t="str">
            <v xml:space="preserve">Tép/cái </v>
          </cell>
          <cell r="G130" t="str">
            <v>Cái</v>
          </cell>
          <cell r="H130">
            <v>200</v>
          </cell>
          <cell r="I130">
            <v>1600000</v>
          </cell>
          <cell r="J130">
            <v>320000000</v>
          </cell>
          <cell r="K130">
            <v>6400000</v>
          </cell>
          <cell r="L130">
            <v>480000000</v>
          </cell>
          <cell r="M130">
            <v>224000000</v>
          </cell>
          <cell r="N130">
            <v>34</v>
          </cell>
          <cell r="O130" t="str">
            <v>PP2300519953</v>
          </cell>
          <cell r="P130" t="str">
            <v>Chỉ khâu chỉnh hình siêu bền, kèm kim</v>
          </cell>
          <cell r="Q130">
            <v>180</v>
          </cell>
          <cell r="R130">
            <v>233128000</v>
          </cell>
          <cell r="S130">
            <v>210</v>
          </cell>
          <cell r="T130" t="str">
            <v>Giao hàng trong vòng 24h kể từ thời điểm gửi đơn đặt hàng của Bệnh viện</v>
          </cell>
          <cell r="U130" t="str">
            <v>Chỉ khâu chỉnh hình siêu bền BRAIDED SUPER FIBER</v>
          </cell>
          <cell r="V130" t="str">
            <v>Chỉ khâu chỉnh hình siêu bền BRAIDED SUPER FIBER</v>
          </cell>
          <cell r="W130" t="str">
            <v>N05.02.040.3639.175.0001</v>
          </cell>
          <cell r="X130" t="str">
            <v>NAV-Hse-2x</v>
          </cell>
          <cell r="Y130" t="str">
            <v>- Chỉ khâu chỉnh hình, chất liệu cao phân tử siêu bền (UHMWPE), đường kính: USP 2, chiều dài ≥ 90cm, lực kéo thẳng &gt; 345N, lực kéo nút thắt &gt; 167N.
- Kim khâu bằng Chất liệu thép không gỉ 300 austenitic, dài 26mm, độ cong 1/2.
- Tiệt trùng bằng Ethylene oxide</v>
          </cell>
          <cell r="Z130" t="str">
            <v>Riverpoint Medical LLC</v>
          </cell>
          <cell r="AA130" t="str">
            <v>Mỹ</v>
          </cell>
          <cell r="AB130" t="str">
            <v>Navas Medical LLC</v>
          </cell>
          <cell r="AC130" t="str">
            <v>Mỹ</v>
          </cell>
          <cell r="AD130" t="str">
            <v>C</v>
          </cell>
          <cell r="AE130" t="str">
            <v>14011NK/BYT-TB-CT ngày 1/11/2019</v>
          </cell>
          <cell r="AF130" t="str">
            <v>Cái/ gói</v>
          </cell>
          <cell r="AG130" t="str">
            <v>Cái</v>
          </cell>
          <cell r="AH130">
            <v>200</v>
          </cell>
          <cell r="AI130">
            <v>0</v>
          </cell>
          <cell r="AJ130" t="str">
            <v>vn0100108536</v>
          </cell>
          <cell r="AK130" t="str">
            <v>CÔNG TY CỔ PHẦN DƯỢC PHẨM TRUNG ƯƠNG CPC1</v>
          </cell>
          <cell r="AL130" t="str">
            <v>Đạt</v>
          </cell>
          <cell r="AM130"/>
          <cell r="AN130" t="str">
            <v>Nguyễn Thị Nga</v>
          </cell>
          <cell r="AO130" t="str">
            <v>Đạt</v>
          </cell>
          <cell r="AP130" t="str">
            <v>Đạt</v>
          </cell>
          <cell r="AQ130" t="str">
            <v>Đạt</v>
          </cell>
          <cell r="AR130">
            <v>0</v>
          </cell>
          <cell r="AS130" t="str">
            <v>Đạt</v>
          </cell>
          <cell r="AT130" t="str">
            <v>Đạt</v>
          </cell>
          <cell r="AU130" t="str">
            <v>Đạt</v>
          </cell>
          <cell r="AV130" t="str">
            <v>Đạt</v>
          </cell>
          <cell r="AW130" t="str">
            <v>Đạt</v>
          </cell>
          <cell r="AX130" t="str">
            <v>Đạt</v>
          </cell>
          <cell r="AY130" t="str">
            <v>Đạt</v>
          </cell>
          <cell r="AZ130">
            <v>0</v>
          </cell>
          <cell r="BA130" t="str">
            <v>Nguyễn Thị Huệ</v>
          </cell>
          <cell r="BB130" t="str">
            <v>Đạt</v>
          </cell>
          <cell r="BC130">
            <v>0</v>
          </cell>
        </row>
        <row r="131">
          <cell r="C131" t="str">
            <v>PP2300519953</v>
          </cell>
          <cell r="D131" t="str">
            <v>Chỉ khâu chỉnh hình siêu bền, kèm kim</v>
          </cell>
          <cell r="E131" t="str">
            <v>- Chỉ chất liệu polyethylene/UHMWPE
- Chiều dài: 90cm -100cm
- Kim bằng thép không gỉ, dài 26mm, độ cong 1/2
- Tiệt trùng</v>
          </cell>
          <cell r="F131" t="str">
            <v xml:space="preserve">Tép/cái </v>
          </cell>
          <cell r="G131" t="str">
            <v>Cái</v>
          </cell>
          <cell r="H131">
            <v>200</v>
          </cell>
          <cell r="I131">
            <v>1600000</v>
          </cell>
          <cell r="J131">
            <v>320000000</v>
          </cell>
          <cell r="K131">
            <v>6400000</v>
          </cell>
          <cell r="L131">
            <v>480000000</v>
          </cell>
          <cell r="M131">
            <v>224000000</v>
          </cell>
          <cell r="N131">
            <v>34</v>
          </cell>
          <cell r="O131" t="str">
            <v>PP2300519953</v>
          </cell>
          <cell r="P131" t="str">
            <v>Chỉ khâu chỉnh hình siêu bền, kèm kim</v>
          </cell>
          <cell r="Q131">
            <v>180</v>
          </cell>
          <cell r="R131">
            <v>593283000</v>
          </cell>
          <cell r="S131">
            <v>210</v>
          </cell>
          <cell r="T131" t="str">
            <v>Trong vòng 24h kể từ thời điểm đặt hàng của bệnh viện</v>
          </cell>
          <cell r="U131" t="str">
            <v>Chỉ siêu bền dùng trong nội soi khớp</v>
          </cell>
          <cell r="V131" t="str">
            <v>Chỉ siêu bền dùng trong nội soi khớp</v>
          </cell>
          <cell r="W131" t="str">
            <v>N05.02.040.3639.175.0004</v>
          </cell>
          <cell r="X131" t="str">
            <v>HSxxx</v>
          </cell>
          <cell r="Y131" t="str">
            <v>- Chỉ chất liệu polyethylene/UHMWPE
- Chiều dài: 90cm -100cm
- Kim bằng thép không gỉ, dài 26mm, độ cong 1/2
- Tiệt trùng</v>
          </cell>
          <cell r="Z131" t="str">
            <v>Riverpoint Medical LLC</v>
          </cell>
          <cell r="AA131" t="str">
            <v>Mỹ</v>
          </cell>
          <cell r="AB131" t="str">
            <v>Riverpoint Medical LLC</v>
          </cell>
          <cell r="AC131" t="str">
            <v>Mỹ</v>
          </cell>
          <cell r="AD131" t="str">
            <v>C</v>
          </cell>
          <cell r="AE131" t="str">
            <v>17589NK/BYT-TB-CT ngày 03/03/2021</v>
          </cell>
          <cell r="AF131" t="str">
            <v>1 cái/gói</v>
          </cell>
          <cell r="AG131" t="str">
            <v>Cái</v>
          </cell>
          <cell r="AH131">
            <v>200</v>
          </cell>
          <cell r="AI131">
            <v>0</v>
          </cell>
          <cell r="AJ131" t="str">
            <v>vn0302204137</v>
          </cell>
          <cell r="AK131" t="str">
            <v>CÔNG TY TNHH TRANG THIẾT BỊ Y TẾ B.M.S</v>
          </cell>
          <cell r="AL131" t="str">
            <v>Đạt</v>
          </cell>
          <cell r="AM131"/>
          <cell r="AN131" t="str">
            <v xml:space="preserve">Đào Thị Nhung </v>
          </cell>
          <cell r="AO131" t="str">
            <v>Đạt</v>
          </cell>
          <cell r="AP131" t="str">
            <v>Đạt</v>
          </cell>
          <cell r="AQ131" t="str">
            <v>Đạt</v>
          </cell>
          <cell r="AR131" t="str">
            <v>Đạt</v>
          </cell>
          <cell r="AS131" t="str">
            <v>Đạt</v>
          </cell>
          <cell r="AT131" t="str">
            <v>Không Đạt</v>
          </cell>
          <cell r="AU131" t="str">
            <v>Đạt</v>
          </cell>
          <cell r="AV131" t="str">
            <v>Đạt</v>
          </cell>
          <cell r="AW131" t="str">
            <v>Đạt</v>
          </cell>
          <cell r="AX131" t="str">
            <v>Đạt</v>
          </cell>
          <cell r="AY131" t="str">
            <v>Không đạt</v>
          </cell>
          <cell r="AZ131" t="str">
            <v>Catalogue không đáp ứng HSMT</v>
          </cell>
          <cell r="BA131" t="str">
            <v>Nguyễn Văn Thành</v>
          </cell>
          <cell r="BB131" t="str">
            <v>Không đạt</v>
          </cell>
          <cell r="BC131" t="str">
            <v>Catalogue không đáp ứng HSMT</v>
          </cell>
        </row>
        <row r="132">
          <cell r="C132" t="str">
            <v>PP2300519953</v>
          </cell>
          <cell r="D132" t="str">
            <v>Chỉ khâu chỉnh hình siêu bền, kèm kim</v>
          </cell>
          <cell r="E132" t="str">
            <v>- Chỉ chất liệu polyethylene/UHMWPE
- Chiều dài: 90cm -100cm
- Kim bằng thép không gỉ, dài 26mm, độ cong 1/2
- Tiệt trùng</v>
          </cell>
          <cell r="F132" t="str">
            <v xml:space="preserve">Tép/cái </v>
          </cell>
          <cell r="G132" t="str">
            <v>Cái</v>
          </cell>
          <cell r="H132">
            <v>200</v>
          </cell>
          <cell r="I132">
            <v>1600000</v>
          </cell>
          <cell r="J132">
            <v>320000000</v>
          </cell>
          <cell r="K132">
            <v>6400000</v>
          </cell>
          <cell r="L132">
            <v>480000000</v>
          </cell>
          <cell r="M132">
            <v>224000000</v>
          </cell>
          <cell r="N132">
            <v>34</v>
          </cell>
          <cell r="O132" t="str">
            <v>PP2300519953</v>
          </cell>
          <cell r="P132" t="str">
            <v>Chỉ khâu chỉnh hình siêu bền, kèm kim</v>
          </cell>
          <cell r="Q132">
            <v>180</v>
          </cell>
          <cell r="R132">
            <v>180000000</v>
          </cell>
          <cell r="S132">
            <v>210</v>
          </cell>
          <cell r="T132" t="str">
            <v>Giao hàng trong vòng 24h kể từ thời điểm gửi đơn đặt hàng của Bệnh viện</v>
          </cell>
          <cell r="U132" t="str">
            <v>Chỉ khâu Hifi không tiêu</v>
          </cell>
          <cell r="V132" t="str">
            <v>Chỉ khâu Hifi không tiêu</v>
          </cell>
          <cell r="W132" t="str">
            <v>N05.02.030.4135.213.0001</v>
          </cell>
          <cell r="X132" t="str">
            <v>H5000</v>
          </cell>
          <cell r="Y132" t="str">
            <v>- Chỉ chất liệu polyethylene/UHMWPE
- Chiều dài: 40inch (101cm)
- Kim bằng thép không gỉ, dài 26mm, độ cong 1/2
- Tiệt trùng</v>
          </cell>
          <cell r="Z132" t="str">
            <v xml:space="preserve">Teleflex Medical de Mexico, S.de R.L de C.V, </v>
          </cell>
          <cell r="AA132" t="str">
            <v>Mexico</v>
          </cell>
          <cell r="AB132" t="str">
            <v>Teleflex Medical
(Conmed là nhà phân phối)</v>
          </cell>
          <cell r="AC132" t="str">
            <v>Mexico</v>
          </cell>
          <cell r="AD132" t="str">
            <v>C, Số phân loại: 008/CMD/0919-REV</v>
          </cell>
          <cell r="AE132" t="str">
            <v>8739NK/BYT-TB-CT</v>
          </cell>
          <cell r="AF132" t="str">
            <v>1 sợi/ 1 tép</v>
          </cell>
          <cell r="AG132" t="str">
            <v>Tép</v>
          </cell>
          <cell r="AH132">
            <v>200</v>
          </cell>
          <cell r="AI132">
            <v>0</v>
          </cell>
          <cell r="AJ132" t="str">
            <v>vn0101147344</v>
          </cell>
          <cell r="AK132" t="str">
            <v>CÔNG TY TNHH ĐẦU TƯ PHÁT TRIỂN TRANG THIẾT BỊ Y TẾ</v>
          </cell>
          <cell r="AL132" t="str">
            <v>Đạt</v>
          </cell>
          <cell r="AM132"/>
          <cell r="AN132" t="str">
            <v>Trương Thị Mỹ Quý</v>
          </cell>
          <cell r="AO132" t="str">
            <v>Đạt</v>
          </cell>
          <cell r="AP132" t="str">
            <v>Đạt</v>
          </cell>
          <cell r="AQ132" t="str">
            <v>Đạt</v>
          </cell>
          <cell r="AR132">
            <v>0</v>
          </cell>
          <cell r="AS132" t="str">
            <v>Đạt</v>
          </cell>
          <cell r="AT132" t="str">
            <v>Đạt</v>
          </cell>
          <cell r="AU132" t="str">
            <v>Đạt</v>
          </cell>
          <cell r="AV132" t="str">
            <v>Đạt</v>
          </cell>
          <cell r="AW132" t="str">
            <v>Đạt</v>
          </cell>
          <cell r="AX132" t="str">
            <v>Đạt</v>
          </cell>
          <cell r="AY132" t="str">
            <v>Đạt</v>
          </cell>
          <cell r="AZ132">
            <v>0</v>
          </cell>
          <cell r="BA132" t="str">
            <v>Trần Thị Minh Hồng</v>
          </cell>
          <cell r="BB132" t="str">
            <v>Đạt</v>
          </cell>
          <cell r="BC132">
            <v>0</v>
          </cell>
        </row>
        <row r="133">
          <cell r="C133" t="str">
            <v>PP2300519953</v>
          </cell>
          <cell r="D133" t="str">
            <v>Chỉ khâu chỉnh hình siêu bền, kèm kim</v>
          </cell>
          <cell r="E133" t="str">
            <v>- Chỉ chất liệu polyethylene/UHMWPE
- Chiều dài: 90cm -100cm
- Kim bằng thép không gỉ, dài 26mm, độ cong 1/2
- Tiệt trùng</v>
          </cell>
          <cell r="F133" t="str">
            <v xml:space="preserve">Tép/cái </v>
          </cell>
          <cell r="G133" t="str">
            <v>Cái</v>
          </cell>
          <cell r="H133">
            <v>200</v>
          </cell>
          <cell r="I133">
            <v>1600000</v>
          </cell>
          <cell r="J133">
            <v>320000000</v>
          </cell>
          <cell r="K133">
            <v>6400000</v>
          </cell>
          <cell r="L133">
            <v>480000000</v>
          </cell>
          <cell r="M133">
            <v>224000000</v>
          </cell>
          <cell r="N133">
            <v>34</v>
          </cell>
          <cell r="O133" t="str">
            <v>PP2300519953</v>
          </cell>
          <cell r="P133" t="str">
            <v>Chỉ khâu chỉnh hình siêu bền, kèm kim</v>
          </cell>
          <cell r="Q133">
            <v>180</v>
          </cell>
          <cell r="R133">
            <v>377764000</v>
          </cell>
          <cell r="S133">
            <v>210</v>
          </cell>
          <cell r="T133">
            <v>0</v>
          </cell>
          <cell r="U133" t="str">
            <v>Chỉ siêu bền FiberWire</v>
          </cell>
          <cell r="V133" t="str">
            <v>Chỉ siêu bền FiberWire</v>
          </cell>
          <cell r="W133" t="str">
            <v>N05.02.040.0270.175.0001</v>
          </cell>
          <cell r="X133" t="str">
            <v>AR-72x0</v>
          </cell>
          <cell r="Y133" t="str">
            <v>Vật liệu: chỉ siêu bền đa sợi có lõi làm bằng chất liệu Polyethylene cao phân tử (UHMWPE) và được bọc ngoài bằng lớp bện của Polyester và UHMWPE giúp cho chỉ khâu siêu chắc chắn, linh hoạt và chống mài mòn, phù hợp cho các ca phẫu thuật chấn thương chỉnh hình.
Lõi chỉ được thiết kế riêng cho khả năng thao tác và chịu lực vượt trội. 
Thân chỉ màu xanh dễ quan sát. 
 Kim bằng thép không gỉ kèm chỉ dài liền kim dài 26,5mm ( dài hơn 26mm) hình dạng cong 1/2 vòng tròn.
Lực tải tại mức dịch chuyển 3mm là 46 lbf (tải trọng động).
Lực tải tối đa đạt 88Ib.
Đạt tiêu chuẩn FDA.</v>
          </cell>
          <cell r="Z133" t="str">
            <v>Arthrex, Inc. Hoặc Arthrex Manufacturing, Inc. Hoặc RK Manufacturing, Corp.</v>
          </cell>
          <cell r="AA133" t="str">
            <v>Mỹ</v>
          </cell>
          <cell r="AB133" t="str">
            <v>Arthrex, Inc.</v>
          </cell>
          <cell r="AC133" t="str">
            <v>Mỹ</v>
          </cell>
          <cell r="AD133" t="str">
            <v>PhâN Loại : D</v>
          </cell>
          <cell r="AE133" t="str">
            <v>Số:2301218ĐKLH/BYT
-HTTB 
Ngày 11/10/2023</v>
          </cell>
          <cell r="AF133" t="str">
            <v xml:space="preserve">Tép/cái </v>
          </cell>
          <cell r="AG133" t="str">
            <v>Cái</v>
          </cell>
          <cell r="AH133">
            <v>200</v>
          </cell>
          <cell r="AI133" t="str">
            <v>59 tháng</v>
          </cell>
          <cell r="AJ133" t="str">
            <v>vn0100124376</v>
          </cell>
          <cell r="AK133" t="str">
            <v>TỔNG CÔNG TY THIẾT BỊ Y TẾ VIỆT NAM - CTCP</v>
          </cell>
          <cell r="AL133" t="str">
            <v>Đạt</v>
          </cell>
          <cell r="AM133"/>
          <cell r="AN133" t="str">
            <v>Trần Thị Kiều Diễm</v>
          </cell>
          <cell r="AO133">
            <v>0</v>
          </cell>
          <cell r="AP133">
            <v>0</v>
          </cell>
          <cell r="AQ133" t="str">
            <v>Đạt</v>
          </cell>
          <cell r="AR133">
            <v>0</v>
          </cell>
          <cell r="AS133" t="str">
            <v>Đạt</v>
          </cell>
          <cell r="AT133" t="str">
            <v>Không đạt</v>
          </cell>
          <cell r="AU133" t="str">
            <v>Đạt</v>
          </cell>
          <cell r="AV133" t="str">
            <v>Đạt</v>
          </cell>
          <cell r="AW133" t="str">
            <v>Đạt</v>
          </cell>
          <cell r="AX133" t="str">
            <v>Đạt</v>
          </cell>
          <cell r="AY133" t="str">
            <v>Không đạt</v>
          </cell>
          <cell r="AZ133" t="str">
            <v>1 Catalogue tham dự nhiều mã phần lô (PP2300519953, PP2300519954, PP2300520267)
-&gt; Nhà thầu xác định tham dự 1 mã phần lô PP2300519954
*E-HSMT: Kim dài 26 mm
E-HSDT: Kim dài 26.5 mm</v>
          </cell>
          <cell r="BA133" t="str">
            <v>Trần Thị Huyền Trân</v>
          </cell>
          <cell r="BB133" t="str">
            <v>Không đạt</v>
          </cell>
          <cell r="BC133" t="str">
            <v>1 Catalogue tham dự nhiều mã phần lô (PP2300519953, PP2300519954, PP2300520267)
-&gt; Nhà thầu xác định tham dự 1 mã phần lô PP2300519954
*E-HSMT: Kim dài 26 mm
E-HSDT: Kim dài 26.5 mm</v>
          </cell>
        </row>
        <row r="134">
          <cell r="C134" t="str">
            <v>PP2300519954</v>
          </cell>
          <cell r="D134" t="str">
            <v>Chỉ khâu siêu bền dùng cho nội soi các loại</v>
          </cell>
          <cell r="E134" t="str">
            <v xml:space="preserve">- Chỉ không tiêu kèm kim. 
- Chất liệu: polyethylene/UHMWPE
- Dài ≥ 38 Inch. 
- Tiệt trùng. </v>
          </cell>
          <cell r="F134">
            <v>0</v>
          </cell>
          <cell r="G134" t="str">
            <v>Cái</v>
          </cell>
          <cell r="H134">
            <v>70</v>
          </cell>
          <cell r="I134">
            <v>1600000</v>
          </cell>
          <cell r="J134">
            <v>112000000</v>
          </cell>
          <cell r="K134">
            <v>2240000</v>
          </cell>
          <cell r="L134">
            <v>168000000</v>
          </cell>
          <cell r="M134">
            <v>78400000</v>
          </cell>
          <cell r="N134">
            <v>12</v>
          </cell>
          <cell r="O134" t="str">
            <v>PP2300519954</v>
          </cell>
          <cell r="P134" t="str">
            <v>Chỉ khâu siêu bền dùng cho nội soi các loại</v>
          </cell>
          <cell r="Q134">
            <v>180</v>
          </cell>
          <cell r="R134">
            <v>233128000</v>
          </cell>
          <cell r="S134">
            <v>210</v>
          </cell>
          <cell r="T134" t="str">
            <v>Giao hàng trong vòng 24h kể từ thời điểm gửi đơn đặt hàng của Bệnh viện</v>
          </cell>
          <cell r="U134" t="str">
            <v>Chỉ khâu chỉnh hình siêu bền BRAIDED SUPER FIBER</v>
          </cell>
          <cell r="V134" t="str">
            <v>Chỉ khâu chỉnh hình siêu bền BRAIDED SUPER FIBER</v>
          </cell>
          <cell r="W134" t="str">
            <v>N05.02.040.3639.175.0001</v>
          </cell>
          <cell r="X134" t="str">
            <v>NAV-Hse-2x</v>
          </cell>
          <cell r="Y134" t="str">
            <v>- Chỉ khâu chỉnh hình, chất liệu cao phân tử siêu bền (UHMWPE), đường kính: USP 2, chiều dài ≥ 90cm, lực kéo thẳng &gt; 345N, lực kéo nút thắt &gt; 167N.
- Kim khâu bằng Chất liệu thép không gỉ 300 austenitic, dài 26mm, độ cong 1/2.
- Tiệt trùng bằng Ethylene oxide</v>
          </cell>
          <cell r="Z134" t="str">
            <v>Riverpoint Medical LLC</v>
          </cell>
          <cell r="AA134" t="str">
            <v>Mỹ</v>
          </cell>
          <cell r="AB134" t="str">
            <v>Navas Medical LLC</v>
          </cell>
          <cell r="AC134" t="str">
            <v>Mỹ</v>
          </cell>
          <cell r="AD134" t="str">
            <v>C</v>
          </cell>
          <cell r="AE134" t="str">
            <v>14011NK/BYT-TB-CT ngày 1/11/2019</v>
          </cell>
          <cell r="AF134" t="str">
            <v>Cái/ gói</v>
          </cell>
          <cell r="AG134" t="str">
            <v>Cái</v>
          </cell>
          <cell r="AH134">
            <v>70</v>
          </cell>
          <cell r="AI134">
            <v>0</v>
          </cell>
          <cell r="AJ134" t="str">
            <v>vn0100108536</v>
          </cell>
          <cell r="AK134" t="str">
            <v>CÔNG TY CỔ PHẦN DƯỢC PHẨM TRUNG ƯƠNG CPC1</v>
          </cell>
          <cell r="AL134" t="str">
            <v>Đạt</v>
          </cell>
          <cell r="AM134"/>
          <cell r="AN134" t="str">
            <v>Nguyễn Thị Nga</v>
          </cell>
          <cell r="AO134" t="str">
            <v>Đạt</v>
          </cell>
          <cell r="AP134" t="str">
            <v>Đạt</v>
          </cell>
          <cell r="AQ134" t="str">
            <v>Đạt</v>
          </cell>
          <cell r="AR134">
            <v>0</v>
          </cell>
          <cell r="AS134" t="str">
            <v>Đạt</v>
          </cell>
          <cell r="AT134" t="str">
            <v>Đạt</v>
          </cell>
          <cell r="AU134" t="str">
            <v>Đạt</v>
          </cell>
          <cell r="AV134" t="str">
            <v>Đạt</v>
          </cell>
          <cell r="AW134" t="str">
            <v>Đạt</v>
          </cell>
          <cell r="AX134" t="str">
            <v>Đạt</v>
          </cell>
          <cell r="AY134" t="str">
            <v>Đạt</v>
          </cell>
          <cell r="AZ134">
            <v>0</v>
          </cell>
          <cell r="BA134" t="str">
            <v>Nguyễn Thị Huệ</v>
          </cell>
          <cell r="BB134" t="str">
            <v>Đạt</v>
          </cell>
          <cell r="BC134">
            <v>0</v>
          </cell>
        </row>
        <row r="135">
          <cell r="C135" t="str">
            <v>PP2300519954</v>
          </cell>
          <cell r="D135" t="str">
            <v>Chỉ khâu siêu bền dùng cho nội soi các loại</v>
          </cell>
          <cell r="E135" t="str">
            <v xml:space="preserve">- Chỉ không tiêu kèm kim. 
- Chất liệu: polyethylene/UHMWPE
- Dài ≥ 38 Inch. 
- Tiệt trùng. </v>
          </cell>
          <cell r="F135">
            <v>0</v>
          </cell>
          <cell r="G135" t="str">
            <v>Cái</v>
          </cell>
          <cell r="H135">
            <v>70</v>
          </cell>
          <cell r="I135">
            <v>1600000</v>
          </cell>
          <cell r="J135">
            <v>112000000</v>
          </cell>
          <cell r="K135">
            <v>2240000</v>
          </cell>
          <cell r="L135">
            <v>168000000</v>
          </cell>
          <cell r="M135">
            <v>78400000</v>
          </cell>
          <cell r="N135">
            <v>12</v>
          </cell>
          <cell r="O135" t="str">
            <v>PP2300519954</v>
          </cell>
          <cell r="P135" t="str">
            <v>Chỉ khâu siêu bền dùng cho nội soi các loại</v>
          </cell>
          <cell r="Q135">
            <v>180</v>
          </cell>
          <cell r="R135">
            <v>85037000</v>
          </cell>
          <cell r="S135">
            <v>210</v>
          </cell>
          <cell r="T135" t="str">
            <v>Trong vòng 24h kể 
từ thời điểm đặt 
hàng của bệnh viện</v>
          </cell>
          <cell r="U135" t="str">
            <v>Chỉ dùng trong nội soi khớp</v>
          </cell>
          <cell r="V135" t="str">
            <v>Chỉ dùng trong nội soi khớp</v>
          </cell>
          <cell r="W135" t="str">
            <v>N05.02.020.5276.272.0001</v>
          </cell>
          <cell r="X135" t="str">
            <v>TM070…</v>
          </cell>
          <cell r="Y135" t="str">
            <v>*Chất liệu: Polyethylene Cao phân tử siêu bền (UHMWPE), *Kích thước: bề rộng chỉ 1.40 mm.
*Nêu đặc tính: Màu sắc: trắng và xanh coban
Lực kéo 576,12 N/mm2
- Cố định mô mềm trong nội soi khớp
*Đạt tiêu chuẩn: ISO,CE</v>
          </cell>
          <cell r="Z135" t="str">
            <v>Tulpar</v>
          </cell>
          <cell r="AA135" t="str">
            <v>Thổ Nhĩ Kỳ</v>
          </cell>
          <cell r="AB135" t="str">
            <v>Tulpar</v>
          </cell>
          <cell r="AC135" t="str">
            <v>Thổ Nhĩ Kỳ</v>
          </cell>
          <cell r="AD135" t="str">
            <v>C</v>
          </cell>
          <cell r="AE135" t="str">
            <v xml:space="preserve">GPNK 16133NK/BYT-TB-CT </v>
          </cell>
          <cell r="AF135" t="str">
            <v>1 cái/ gói</v>
          </cell>
          <cell r="AG135" t="str">
            <v>Cái</v>
          </cell>
          <cell r="AH135">
            <v>70</v>
          </cell>
          <cell r="AI135">
            <v>0</v>
          </cell>
          <cell r="AJ135" t="str">
            <v>vn0314972937</v>
          </cell>
          <cell r="AK135" t="str">
            <v>CÔNG TY TNHH THIẾT BỊ Y TẾ MY TÂM</v>
          </cell>
          <cell r="AL135" t="str">
            <v>Đạt</v>
          </cell>
          <cell r="AM135"/>
          <cell r="AN135" t="str">
            <v>Tăng Thị Hiếu</v>
          </cell>
          <cell r="AO135" t="str">
            <v>Đạt</v>
          </cell>
          <cell r="AP135" t="str">
            <v xml:space="preserve">Đạt </v>
          </cell>
          <cell r="AQ135" t="str">
            <v>Đạt</v>
          </cell>
          <cell r="AR135">
            <v>0</v>
          </cell>
          <cell r="AS135" t="str">
            <v>Đạt</v>
          </cell>
          <cell r="AT135" t="str">
            <v>Đạt</v>
          </cell>
          <cell r="AU135" t="str">
            <v>Đạt</v>
          </cell>
          <cell r="AV135" t="str">
            <v>Đạt</v>
          </cell>
          <cell r="AW135" t="str">
            <v>Đạt</v>
          </cell>
          <cell r="AX135" t="str">
            <v>Đạt</v>
          </cell>
          <cell r="AY135" t="str">
            <v>Đạt</v>
          </cell>
          <cell r="AZ135">
            <v>0</v>
          </cell>
          <cell r="BA135" t="str">
            <v>Hoàng Thị Thủy</v>
          </cell>
          <cell r="BB135" t="str">
            <v>Đạt</v>
          </cell>
          <cell r="BC135">
            <v>0</v>
          </cell>
        </row>
        <row r="136">
          <cell r="C136" t="str">
            <v>PP2300519954</v>
          </cell>
          <cell r="D136" t="str">
            <v>Chỉ khâu siêu bền dùng cho nội soi các loại</v>
          </cell>
          <cell r="E136" t="str">
            <v xml:space="preserve">- Chỉ không tiêu kèm kim. 
- Chất liệu: polyethylene/UHMWPE
- Dài ≥ 38 Inch. 
- Tiệt trùng. </v>
          </cell>
          <cell r="F136">
            <v>0</v>
          </cell>
          <cell r="G136" t="str">
            <v>Cái</v>
          </cell>
          <cell r="H136">
            <v>70</v>
          </cell>
          <cell r="I136">
            <v>1600000</v>
          </cell>
          <cell r="J136">
            <v>112000000</v>
          </cell>
          <cell r="K136">
            <v>2240000</v>
          </cell>
          <cell r="L136">
            <v>168000000</v>
          </cell>
          <cell r="M136">
            <v>78400000</v>
          </cell>
          <cell r="N136">
            <v>12</v>
          </cell>
          <cell r="O136" t="str">
            <v>PP2300519954</v>
          </cell>
          <cell r="P136" t="str">
            <v>Chỉ khâu siêu bền dùng cho nội soi các loại</v>
          </cell>
          <cell r="Q136">
            <v>180</v>
          </cell>
          <cell r="R136">
            <v>593283000</v>
          </cell>
          <cell r="S136">
            <v>210</v>
          </cell>
          <cell r="T136" t="str">
            <v>Trong vòng 24h kể từ thời điểm đặt hàng của bệnh viện</v>
          </cell>
          <cell r="U136" t="str">
            <v>Chỉ siêu bền dùng trong nội soi khớp</v>
          </cell>
          <cell r="V136" t="str">
            <v>Chỉ siêu bền dùng trong nội soi khớp</v>
          </cell>
          <cell r="W136" t="str">
            <v>N05.02.040.3639.175.0004</v>
          </cell>
          <cell r="X136" t="str">
            <v>HSxxx</v>
          </cell>
          <cell r="Y136" t="str">
            <v xml:space="preserve">- Chỉ không tiêu kèm kim. 
- Chất liệu: polyethylene/UHMWPE
- Dài ≥ 38 Inch. 
- Tiệt trùng. </v>
          </cell>
          <cell r="Z136" t="str">
            <v>Riverpoint Medical LLC</v>
          </cell>
          <cell r="AA136" t="str">
            <v>Mỹ</v>
          </cell>
          <cell r="AB136" t="str">
            <v>Riverpoint Medical LLC</v>
          </cell>
          <cell r="AC136" t="str">
            <v>Mỹ</v>
          </cell>
          <cell r="AD136" t="str">
            <v>C</v>
          </cell>
          <cell r="AE136" t="str">
            <v>17589NK/BYT-TB-CT ngày 03/03/2021</v>
          </cell>
          <cell r="AF136" t="str">
            <v>1 cái/gói</v>
          </cell>
          <cell r="AG136" t="str">
            <v>Cái</v>
          </cell>
          <cell r="AH136">
            <v>70</v>
          </cell>
          <cell r="AI136">
            <v>0</v>
          </cell>
          <cell r="AJ136" t="str">
            <v>vn0302204137</v>
          </cell>
          <cell r="AK136" t="str">
            <v>CÔNG TY TNHH TRANG THIẾT BỊ Y TẾ B.M.S</v>
          </cell>
          <cell r="AL136" t="str">
            <v>Đạt</v>
          </cell>
          <cell r="AM136"/>
          <cell r="AN136" t="str">
            <v xml:space="preserve">Đào Thị Nhung </v>
          </cell>
          <cell r="AO136" t="str">
            <v>Đạt</v>
          </cell>
          <cell r="AP136" t="str">
            <v>Đạt</v>
          </cell>
          <cell r="AQ136" t="str">
            <v>Đạt</v>
          </cell>
          <cell r="AR136" t="str">
            <v>Đạt</v>
          </cell>
          <cell r="AS136" t="str">
            <v>Đạt</v>
          </cell>
          <cell r="AT136" t="str">
            <v>Đạt</v>
          </cell>
          <cell r="AU136" t="str">
            <v>Đạt</v>
          </cell>
          <cell r="AV136" t="str">
            <v>Đạt</v>
          </cell>
          <cell r="AW136" t="str">
            <v>Đạt</v>
          </cell>
          <cell r="AX136" t="str">
            <v>Đạt</v>
          </cell>
          <cell r="AY136" t="str">
            <v>Đạt</v>
          </cell>
          <cell r="AZ136">
            <v>0</v>
          </cell>
          <cell r="BA136" t="str">
            <v>Nguyễn Văn Thành</v>
          </cell>
          <cell r="BB136" t="str">
            <v>Đạt</v>
          </cell>
          <cell r="BC136">
            <v>0</v>
          </cell>
        </row>
        <row r="137">
          <cell r="C137" t="str">
            <v>PP2300519954</v>
          </cell>
          <cell r="D137" t="str">
            <v>Chỉ khâu siêu bền dùng cho nội soi các loại</v>
          </cell>
          <cell r="E137" t="str">
            <v xml:space="preserve">- Chỉ không tiêu kèm kim. 
- Chất liệu: polyethylene/UHMWPE
- Dài ≥ 38 Inch. 
- Tiệt trùng. </v>
          </cell>
          <cell r="F137">
            <v>0</v>
          </cell>
          <cell r="G137" t="str">
            <v>Cái</v>
          </cell>
          <cell r="H137">
            <v>70</v>
          </cell>
          <cell r="I137">
            <v>1600000</v>
          </cell>
          <cell r="J137">
            <v>112000000</v>
          </cell>
          <cell r="K137">
            <v>2240000</v>
          </cell>
          <cell r="L137">
            <v>168000000</v>
          </cell>
          <cell r="M137">
            <v>78400000</v>
          </cell>
          <cell r="N137">
            <v>12</v>
          </cell>
          <cell r="O137" t="str">
            <v>PP2300519954</v>
          </cell>
          <cell r="P137" t="str">
            <v>Chỉ khâu siêu bền dùng cho nội soi các loại</v>
          </cell>
          <cell r="Q137">
            <v>180</v>
          </cell>
          <cell r="R137">
            <v>180000000</v>
          </cell>
          <cell r="S137">
            <v>210</v>
          </cell>
          <cell r="T137" t="str">
            <v>Giao hàng trong vòng 24h kể từ thời điểm gửi đơn đặt hàng của Bệnh viện</v>
          </cell>
          <cell r="U137" t="str">
            <v>Chỉ khâu Hifi không tiêu</v>
          </cell>
          <cell r="V137" t="str">
            <v>Chỉ khâu Hifi không tiêu</v>
          </cell>
          <cell r="W137" t="str">
            <v>N05.02.030.4135.213.0001</v>
          </cell>
          <cell r="X137" t="str">
            <v>H5000</v>
          </cell>
          <cell r="Y137" t="str">
            <v xml:space="preserve">- Chỉ không tiêu kèm kim. 
- Chất liệu: polyethylene/UHMWPE
- Dài 40inch. 
- Tiệt trùng. </v>
          </cell>
          <cell r="Z137" t="str">
            <v xml:space="preserve">Teleflex Medical de Mexico, S.de R.L de C.V, </v>
          </cell>
          <cell r="AA137" t="str">
            <v>Mexico</v>
          </cell>
          <cell r="AB137" t="str">
            <v>Teleflex Medical
(Conmed là nhà phân phối)</v>
          </cell>
          <cell r="AC137" t="str">
            <v>Mexico</v>
          </cell>
          <cell r="AD137" t="str">
            <v>C, Số phân loại: 008/CMD/0919-REV</v>
          </cell>
          <cell r="AE137" t="str">
            <v>8739NK/BYT-TB-CT</v>
          </cell>
          <cell r="AF137" t="str">
            <v>1 sợi/ 1 tép</v>
          </cell>
          <cell r="AG137" t="str">
            <v>Tép</v>
          </cell>
          <cell r="AH137">
            <v>70</v>
          </cell>
          <cell r="AI137">
            <v>0</v>
          </cell>
          <cell r="AJ137" t="str">
            <v>vn0101147344</v>
          </cell>
          <cell r="AK137" t="str">
            <v>CÔNG TY TNHH ĐẦU TƯ PHÁT TRIỂN TRANG THIẾT BỊ Y TẾ</v>
          </cell>
          <cell r="AL137" t="str">
            <v>Đạt</v>
          </cell>
          <cell r="AM137"/>
          <cell r="AN137" t="str">
            <v>Trương Thị Mỹ Quý</v>
          </cell>
          <cell r="AO137" t="str">
            <v>Đạt</v>
          </cell>
          <cell r="AP137" t="str">
            <v>Đạt</v>
          </cell>
          <cell r="AQ137" t="str">
            <v>Đạt</v>
          </cell>
          <cell r="AR137">
            <v>0</v>
          </cell>
          <cell r="AS137" t="str">
            <v>Đạt</v>
          </cell>
          <cell r="AT137" t="str">
            <v>Đạt</v>
          </cell>
          <cell r="AU137" t="str">
            <v>Đạt</v>
          </cell>
          <cell r="AV137" t="str">
            <v>Đạt</v>
          </cell>
          <cell r="AW137" t="str">
            <v>Đạt</v>
          </cell>
          <cell r="AX137" t="str">
            <v>Đạt</v>
          </cell>
          <cell r="AY137" t="str">
            <v>Đạt</v>
          </cell>
          <cell r="AZ137">
            <v>0</v>
          </cell>
          <cell r="BA137" t="str">
            <v>Trần Thị Minh Hồng</v>
          </cell>
          <cell r="BB137" t="str">
            <v>Đạt</v>
          </cell>
          <cell r="BC137">
            <v>0</v>
          </cell>
        </row>
        <row r="138">
          <cell r="C138" t="str">
            <v>PP2300519954</v>
          </cell>
          <cell r="D138" t="str">
            <v>Chỉ khâu siêu bền dùng cho nội soi các loại</v>
          </cell>
          <cell r="E138" t="str">
            <v xml:space="preserve">- Chỉ không tiêu kèm kim. 
- Chất liệu: polyethylene/UHMWPE
- Dài ≥ 38 Inch. 
- Tiệt trùng. </v>
          </cell>
          <cell r="F138">
            <v>0</v>
          </cell>
          <cell r="G138" t="str">
            <v>Cái</v>
          </cell>
          <cell r="H138">
            <v>70</v>
          </cell>
          <cell r="I138">
            <v>1600000</v>
          </cell>
          <cell r="J138">
            <v>112000000</v>
          </cell>
          <cell r="K138">
            <v>2240000</v>
          </cell>
          <cell r="L138">
            <v>168000000</v>
          </cell>
          <cell r="M138">
            <v>78400000</v>
          </cell>
          <cell r="N138">
            <v>12</v>
          </cell>
          <cell r="O138" t="str">
            <v>PP2300519954</v>
          </cell>
          <cell r="P138" t="str">
            <v>Chỉ khâu siêu bền dùng cho nội soi các loại</v>
          </cell>
          <cell r="Q138">
            <v>180</v>
          </cell>
          <cell r="R138">
            <v>377764000</v>
          </cell>
          <cell r="S138">
            <v>210</v>
          </cell>
          <cell r="T138">
            <v>0</v>
          </cell>
          <cell r="U138" t="str">
            <v>Chỉ siêu bền FiberWire</v>
          </cell>
          <cell r="V138" t="str">
            <v>Chỉ siêu bền FiberWire</v>
          </cell>
          <cell r="W138" t="str">
            <v>N05.02.040.0270.175.0001</v>
          </cell>
          <cell r="X138" t="str">
            <v>AR-7200</v>
          </cell>
          <cell r="Y138" t="str">
            <v>Vật liệu: chỉ siêu bền đa sợi có lõi làm bằng chất liệu Polyethylene cao phân tử (UHMWPE) và được bọc ngoài bằng lớp bện của Polyester và UHMWPE giúp cho chỉ khâu siêu chắc chắn, linh hoạt và chống mài mòn, phù hợp cho các ca phẫu thuật chấn thương chỉnh hình.
Lõi chỉ được thiết kế riêng cho khả năng thao tác và chịu lực vượt trội. 
Thân chỉ màu xanh dễ quan sát. 
Chỉ dài 38inches liền kim 26,5mm hình dạng 1/2 vòng tròn.
Lực tải tại mức dịch chuyển 3mm là 46 lbf (tải trọng động).
Lực tải tối đa đạt 88Ib.
Đạt tiêu chuẩn FDA.</v>
          </cell>
          <cell r="Z138" t="str">
            <v>Arthrex, Inc. Hoặc Arthrex Manufacturing, Inc. Hoặc RK Manufacturing, Corp.</v>
          </cell>
          <cell r="AA138" t="str">
            <v>Mỹ</v>
          </cell>
          <cell r="AB138" t="str">
            <v>Arthrex, Inc.</v>
          </cell>
          <cell r="AC138" t="str">
            <v>Mỹ</v>
          </cell>
          <cell r="AD138" t="str">
            <v>PhâN Loại : D</v>
          </cell>
          <cell r="AE138" t="str">
            <v>Số:2301218ĐKLH/BYT
-HTTB
Ngày 11/10/2023</v>
          </cell>
          <cell r="AF138" t="str">
            <v xml:space="preserve">Tép/cái </v>
          </cell>
          <cell r="AG138" t="str">
            <v>Cái</v>
          </cell>
          <cell r="AH138">
            <v>70</v>
          </cell>
          <cell r="AI138" t="str">
            <v>59 tháng</v>
          </cell>
          <cell r="AJ138" t="str">
            <v>vn0100124376</v>
          </cell>
          <cell r="AK138" t="str">
            <v>TỔNG CÔNG TY THIẾT BỊ Y TẾ VIỆT NAM - CTCP</v>
          </cell>
          <cell r="AL138" t="str">
            <v>Đạt</v>
          </cell>
          <cell r="AM138"/>
          <cell r="AN138" t="str">
            <v>Trần Thị Kiều Diễm</v>
          </cell>
          <cell r="AO138" t="str">
            <v>Đạt</v>
          </cell>
          <cell r="AP138" t="str">
            <v>Đạt</v>
          </cell>
          <cell r="AQ138" t="str">
            <v>Đạt</v>
          </cell>
          <cell r="AR138">
            <v>0</v>
          </cell>
          <cell r="AS138" t="str">
            <v>Đạt</v>
          </cell>
          <cell r="AT138" t="str">
            <v>Đạt</v>
          </cell>
          <cell r="AU138" t="str">
            <v>Đạt</v>
          </cell>
          <cell r="AV138" t="str">
            <v>Đạt</v>
          </cell>
          <cell r="AW138" t="str">
            <v>Đạt</v>
          </cell>
          <cell r="AX138" t="str">
            <v>Đạt</v>
          </cell>
          <cell r="AY138" t="str">
            <v>Đạt</v>
          </cell>
          <cell r="AZ138">
            <v>0</v>
          </cell>
          <cell r="BA138" t="str">
            <v>Trần Thị Huyền Trân</v>
          </cell>
          <cell r="BB138" t="str">
            <v>Đạt</v>
          </cell>
          <cell r="BC138">
            <v>0</v>
          </cell>
        </row>
        <row r="139">
          <cell r="C139" t="str">
            <v>PP2300519955</v>
          </cell>
          <cell r="D139" t="str">
            <v>Dây bơm nước dùng trong nội soi chạy bằng máy</v>
          </cell>
          <cell r="E139" t="str">
            <v xml:space="preserve">- Dây bơm nước dùng trong nội soi khớp
- Vật liệu: Nhựa PVC/ Silicone
- Tiệt trùng
- Cung cấp kèm máy bơm nước khi sử dụng.
</v>
          </cell>
          <cell r="F139" t="str">
            <v>Gói / cái</v>
          </cell>
          <cell r="G139" t="str">
            <v>Cái</v>
          </cell>
          <cell r="H139">
            <v>70</v>
          </cell>
          <cell r="I139">
            <v>1450000</v>
          </cell>
          <cell r="J139">
            <v>101500000</v>
          </cell>
          <cell r="K139">
            <v>2030000</v>
          </cell>
          <cell r="L139">
            <v>152250000</v>
          </cell>
          <cell r="M139">
            <v>71050000</v>
          </cell>
          <cell r="N139">
            <v>12</v>
          </cell>
          <cell r="O139" t="str">
            <v>PP2300519955</v>
          </cell>
          <cell r="P139" t="str">
            <v>Dây bơm nước dùng trong nội soi chạy bằng máy</v>
          </cell>
          <cell r="Q139">
            <v>180</v>
          </cell>
          <cell r="R139">
            <v>233128000</v>
          </cell>
          <cell r="S139">
            <v>210</v>
          </cell>
          <cell r="T139" t="str">
            <v>Giao hàng trong vòng 24h kể từ thời điểm gửi đơn đặt hàng của Bệnh viện</v>
          </cell>
          <cell r="U139" t="str">
            <v>Dây bơm nước dùng trong nội soi khớp chạy bằng máy</v>
          </cell>
          <cell r="V139" t="str">
            <v>Dây bơm nước dùng trong nội soi khớp chạy bằng máy</v>
          </cell>
          <cell r="W139" t="str">
            <v>N07.06.080.4332.118.0005</v>
          </cell>
          <cell r="X139" t="str">
            <v>PV-5201SUTS;
NAV-ARTH-TUB</v>
          </cell>
          <cell r="Y139" t="str">
            <v>Dây bơm nước dùng trong nội soi khớp loại dùng một lần, tương thích với máy bơm PV-5201AUH/NAV-ARTH-PUMP có dải áp lực 10-150mmHg, dải lưu lượng 0,1-2,0 l/phút
Chất liệu: Nhựa PVC/ Silicone
Dây bơm nước có 2 đầu nhọn cắm vào bình đựng nước và nắp đậy, 3 kẹp bấm, đầu nối với ống soi và nắp đậy, ...
Tiệt trùng bằng Ethylene Oxide
Cung cấp kèm máy bơm nước PV-5201AUH/NAV-ARTH-PUMP khi sử dụng.</v>
          </cell>
          <cell r="Z139" t="str">
            <v>Vimex Sp.z.o.o</v>
          </cell>
          <cell r="AA139" t="str">
            <v>Ba Lan</v>
          </cell>
          <cell r="AB139" t="str">
            <v>Navas Medical Gmbh</v>
          </cell>
          <cell r="AC139" t="str">
            <v>Đức</v>
          </cell>
          <cell r="AD139" t="str">
            <v>B</v>
          </cell>
          <cell r="AE139" t="str">
            <v>220000562/PCBB-HCM ngày 24/02/2022</v>
          </cell>
          <cell r="AF139" t="str">
            <v>Cái/ gói</v>
          </cell>
          <cell r="AG139" t="str">
            <v>Cái</v>
          </cell>
          <cell r="AH139">
            <v>70</v>
          </cell>
          <cell r="AI139">
            <v>0</v>
          </cell>
          <cell r="AJ139" t="str">
            <v>vn0100108536</v>
          </cell>
          <cell r="AK139" t="str">
            <v>CÔNG TY CỔ PHẦN DƯỢC PHẨM TRUNG ƯƠNG CPC1</v>
          </cell>
          <cell r="AL139" t="str">
            <v>Đạt</v>
          </cell>
          <cell r="AM139"/>
          <cell r="AN139" t="str">
            <v>Nguyễn Thị Nga</v>
          </cell>
          <cell r="AO139" t="str">
            <v>Đạt</v>
          </cell>
          <cell r="AP139" t="str">
            <v>Đạt</v>
          </cell>
          <cell r="AQ139" t="str">
            <v>Đạt</v>
          </cell>
          <cell r="AR139">
            <v>0</v>
          </cell>
          <cell r="AS139" t="str">
            <v>Đạt</v>
          </cell>
          <cell r="AT139" t="str">
            <v>Đạt</v>
          </cell>
          <cell r="AU139" t="str">
            <v>Đạt</v>
          </cell>
          <cell r="AV139" t="str">
            <v>Đạt</v>
          </cell>
          <cell r="AW139" t="str">
            <v>Đạt</v>
          </cell>
          <cell r="AX139" t="str">
            <v>Đạt</v>
          </cell>
          <cell r="AY139" t="str">
            <v>Đạt</v>
          </cell>
          <cell r="AZ139">
            <v>0</v>
          </cell>
          <cell r="BA139" t="str">
            <v>Nguyễn Thị Huệ</v>
          </cell>
          <cell r="BB139" t="str">
            <v>Đạt</v>
          </cell>
          <cell r="BC139">
            <v>0</v>
          </cell>
        </row>
        <row r="140">
          <cell r="C140" t="str">
            <v>PP2300519955</v>
          </cell>
          <cell r="D140" t="str">
            <v>Dây bơm nước dùng trong nội soi chạy bằng máy</v>
          </cell>
          <cell r="E140" t="str">
            <v xml:space="preserve">- Dây bơm nước dùng trong nội soi khớp
- Vật liệu: Nhựa PVC/ Silicone
- Tiệt trùng
- Cung cấp kèm máy bơm nước khi sử dụng.
</v>
          </cell>
          <cell r="F140" t="str">
            <v>Gói / cái</v>
          </cell>
          <cell r="G140" t="str">
            <v>Cái</v>
          </cell>
          <cell r="H140">
            <v>70</v>
          </cell>
          <cell r="I140">
            <v>1450000</v>
          </cell>
          <cell r="J140">
            <v>101500000</v>
          </cell>
          <cell r="K140">
            <v>2030000</v>
          </cell>
          <cell r="L140">
            <v>152250000</v>
          </cell>
          <cell r="M140">
            <v>71050000</v>
          </cell>
          <cell r="N140">
            <v>12</v>
          </cell>
          <cell r="O140" t="str">
            <v>PP2300519955</v>
          </cell>
          <cell r="P140" t="str">
            <v>Dây bơm nước dùng trong nội soi chạy bằng máy</v>
          </cell>
          <cell r="Q140">
            <v>180</v>
          </cell>
          <cell r="R140">
            <v>593283000</v>
          </cell>
          <cell r="S140">
            <v>210</v>
          </cell>
          <cell r="T140" t="str">
            <v>Trong vòng 24h kể từ thời điểm đặt hàng của bệnh viện</v>
          </cell>
          <cell r="U140" t="str">
            <v>Dây nước dùng trong nội soi khớp</v>
          </cell>
          <cell r="V140" t="str">
            <v>Dây nước dùng trong nội soi khớp</v>
          </cell>
          <cell r="W140" t="str">
            <v>N07.06.080.6193.155.0001</v>
          </cell>
          <cell r="X140">
            <v>140154</v>
          </cell>
          <cell r="Y140" t="str">
            <v>- Dây bơm nước dùng trong nội soi khớp
- Vật liệu: Nhựa PVC/ Silicone
- Tiệt trùng
- Cung cấp kèm máy bơm nước khi sử dụng.</v>
          </cell>
          <cell r="Z140" t="str">
            <v>Heinz Meise GmbH, Medizintechnik</v>
          </cell>
          <cell r="AA140" t="str">
            <v>Đức</v>
          </cell>
          <cell r="AB140" t="str">
            <v>Heinz Meise GmbH, Medizintechnik</v>
          </cell>
          <cell r="AC140" t="str">
            <v>Đức</v>
          </cell>
          <cell r="AD140" t="str">
            <v>B</v>
          </cell>
          <cell r="AE140" t="str">
            <v>220000406/PCBB-BYT ngày 10/01/2022</v>
          </cell>
          <cell r="AF140" t="str">
            <v>1 cái/gói</v>
          </cell>
          <cell r="AG140" t="str">
            <v>Cái</v>
          </cell>
          <cell r="AH140">
            <v>70</v>
          </cell>
          <cell r="AI140">
            <v>0</v>
          </cell>
          <cell r="AJ140" t="str">
            <v>vn0302204137</v>
          </cell>
          <cell r="AK140" t="str">
            <v>CÔNG TY TNHH TRANG THIẾT BỊ Y TẾ B.M.S</v>
          </cell>
          <cell r="AL140" t="str">
            <v>Đạt</v>
          </cell>
          <cell r="AM140"/>
          <cell r="AN140" t="str">
            <v xml:space="preserve">Đào Thị Nhung </v>
          </cell>
          <cell r="AO140" t="str">
            <v>Đạt</v>
          </cell>
          <cell r="AP140" t="str">
            <v>Đạt</v>
          </cell>
          <cell r="AQ140" t="str">
            <v>Đạt</v>
          </cell>
          <cell r="AR140" t="str">
            <v>Đạt</v>
          </cell>
          <cell r="AS140" t="str">
            <v>Đạt</v>
          </cell>
          <cell r="AT140" t="str">
            <v>Không Đạt</v>
          </cell>
          <cell r="AU140" t="str">
            <v>Đạt</v>
          </cell>
          <cell r="AV140" t="str">
            <v>Đạt</v>
          </cell>
          <cell r="AW140" t="str">
            <v>Đạt</v>
          </cell>
          <cell r="AX140" t="str">
            <v>Đạt</v>
          </cell>
          <cell r="AY140" t="str">
            <v xml:space="preserve"> Không Đạt</v>
          </cell>
          <cell r="AZ140" t="str">
            <v>Catalogue không đáp ứng HSMT</v>
          </cell>
          <cell r="BA140" t="str">
            <v>Nguyễn Văn Thành</v>
          </cell>
          <cell r="BB140" t="str">
            <v xml:space="preserve"> Không Đạt</v>
          </cell>
          <cell r="BC140" t="str">
            <v>Catalogue không đáp ứng HSMT</v>
          </cell>
        </row>
        <row r="141">
          <cell r="C141" t="str">
            <v>PP2300519956</v>
          </cell>
          <cell r="D141" t="str">
            <v>Dây bơm thuốc cản quang đo áp lực cao</v>
          </cell>
          <cell r="E141" t="str">
            <v>- Dây bơm đo áp lực cao
- Vật liệu làm bằng PVC/ Nylon/ Polyurethane
- Chịu áp lực, với nhiều màu sắc khác nhau để dễ phân biệt
- Chiều dài: 25cm - 183 cm .</v>
          </cell>
          <cell r="F141" t="str">
            <v>25 cái/ Hộp</v>
          </cell>
          <cell r="G141" t="str">
            <v>Cái</v>
          </cell>
          <cell r="H141">
            <v>1400</v>
          </cell>
          <cell r="I141">
            <v>231000</v>
          </cell>
          <cell r="J141">
            <v>323400000</v>
          </cell>
          <cell r="K141">
            <v>6468000</v>
          </cell>
          <cell r="L141">
            <v>485100000</v>
          </cell>
          <cell r="M141">
            <v>226380000</v>
          </cell>
          <cell r="N141">
            <v>234</v>
          </cell>
          <cell r="O141" t="str">
            <v>PP2300519956</v>
          </cell>
          <cell r="P141" t="str">
            <v>Dây bơm thuốc cản quang đo áp lực cao</v>
          </cell>
          <cell r="Q141">
            <v>180</v>
          </cell>
          <cell r="R141">
            <v>104425600</v>
          </cell>
          <cell r="S141">
            <v>210</v>
          </cell>
          <cell r="T141">
            <v>0</v>
          </cell>
          <cell r="U141" t="str">
            <v>ASSIST CIL™ Contrast Injection Line</v>
          </cell>
          <cell r="V141" t="str">
            <v>ASSIST CIL™ Contrast Injection Line</v>
          </cell>
          <cell r="W141" t="str">
            <v>N07.01.250.4263.175.0002</v>
          </cell>
          <cell r="X141" t="str">
            <v>13…, 15… (các cỡ)</v>
          </cell>
          <cell r="Y141" t="str">
            <v>- Dây bơm đo áp lực cao
- Vật liệu làm bằng PVC/ Nylon/ Polyurethane
- Chịu áp lực, với nhiều màu sắc khác nhau để dễ phân biệt
- Chiều dài: 25cm - 183 cm .</v>
          </cell>
          <cell r="Z141" t="str">
            <v>Umbra Medical Products, Inc</v>
          </cell>
          <cell r="AA141" t="str">
            <v>Hoa Kỳ</v>
          </cell>
          <cell r="AB141" t="str">
            <v>Umbra Medical Products, Inc</v>
          </cell>
          <cell r="AC141" t="str">
            <v>Hoa Kỳ</v>
          </cell>
          <cell r="AD141" t="str">
            <v>C</v>
          </cell>
          <cell r="AE141" t="str">
            <v>hàng không thuộc danh mục xin GPNK, Số PLSP: 040823-3/CBPL-HN</v>
          </cell>
          <cell r="AF141" t="str">
            <v>cái/ bịch</v>
          </cell>
          <cell r="AG141" t="str">
            <v>Cái</v>
          </cell>
          <cell r="AH141">
            <v>1400</v>
          </cell>
          <cell r="AI141" t="str">
            <v>24 tháng</v>
          </cell>
          <cell r="AJ141" t="str">
            <v>vn0300483319</v>
          </cell>
          <cell r="AK141" t="str">
            <v>CÔNG TY CỔ PHẦN DƯỢC PHẨM TRUNG ƯƠNG CODUPHA</v>
          </cell>
          <cell r="AL141" t="str">
            <v>Đạt</v>
          </cell>
          <cell r="AM141"/>
          <cell r="AN141" t="str">
            <v xml:space="preserve">Nguyễn Thủy Tiên </v>
          </cell>
          <cell r="AO141" t="str">
            <v>Đạt</v>
          </cell>
          <cell r="AP141" t="str">
            <v>Đạt</v>
          </cell>
          <cell r="AQ141" t="str">
            <v>Đạt</v>
          </cell>
          <cell r="AR141">
            <v>0</v>
          </cell>
          <cell r="AS141" t="str">
            <v>Đạt</v>
          </cell>
          <cell r="AT141" t="str">
            <v>Đạt</v>
          </cell>
          <cell r="AU141" t="str">
            <v>Đạt</v>
          </cell>
          <cell r="AV141" t="str">
            <v>Đạt</v>
          </cell>
          <cell r="AW141" t="str">
            <v>Đạt</v>
          </cell>
          <cell r="AX141" t="str">
            <v>Đạt</v>
          </cell>
          <cell r="AY141" t="str">
            <v>Đạt</v>
          </cell>
          <cell r="AZ141">
            <v>0</v>
          </cell>
          <cell r="BA141" t="str">
            <v>Nguyễn Thị Linh Đức</v>
          </cell>
          <cell r="BB141" t="str">
            <v>Đạt</v>
          </cell>
          <cell r="BC141">
            <v>0</v>
          </cell>
        </row>
        <row r="142">
          <cell r="C142" t="str">
            <v>PP2300519956</v>
          </cell>
          <cell r="D142" t="str">
            <v>Dây bơm thuốc cản quang đo áp lực cao</v>
          </cell>
          <cell r="E142" t="str">
            <v>- Dây bơm đo áp lực cao
- Vật liệu làm bằng PVC/ Nylon/ Polyurethane
- Chịu áp lực, với nhiều màu sắc khác nhau để dễ phân biệt
- Chiều dài: 25cm - 183 cm .</v>
          </cell>
          <cell r="F142" t="str">
            <v>25 cái/ Hộp</v>
          </cell>
          <cell r="G142" t="str">
            <v>Cái</v>
          </cell>
          <cell r="H142">
            <v>1400</v>
          </cell>
          <cell r="I142">
            <v>231000</v>
          </cell>
          <cell r="J142">
            <v>323400000</v>
          </cell>
          <cell r="K142">
            <v>6468000</v>
          </cell>
          <cell r="L142">
            <v>485100000</v>
          </cell>
          <cell r="M142">
            <v>226380000</v>
          </cell>
          <cell r="N142">
            <v>234</v>
          </cell>
          <cell r="O142" t="str">
            <v>PP2300519956</v>
          </cell>
          <cell r="P142" t="str">
            <v>Dây bơm thuốc cản quang đo áp lực cao</v>
          </cell>
          <cell r="Q142">
            <v>180</v>
          </cell>
          <cell r="R142">
            <v>36254000</v>
          </cell>
          <cell r="S142">
            <v>210</v>
          </cell>
          <cell r="T142" t="str">
            <v>Trong vòng 24 giờ kể từ thời điểm đặt hàng của Bệnh viện</v>
          </cell>
          <cell r="U142" t="str">
            <v>Dây bơm thuốc áp lực cao</v>
          </cell>
          <cell r="V142" t="str">
            <v>Dây bơm thuốc áp lực cao</v>
          </cell>
          <cell r="W142" t="str">
            <v>N07.01.250.3800.279.0016
N07.01.250.3800.279.0017
N07.01.250.3800.279.0018
N07.01.250.3800.279.0019
N07.01.250.3800.279.0020
N07.01.250.3800.279.0021
N07.01.250.3800.279.0022
N07.01.250.3800.279.0023</v>
          </cell>
          <cell r="X142" t="str">
            <v>HBR025;HBR030;HBR050;HBR075;HBR100;HBR120;HBR150;HBR180</v>
          </cell>
          <cell r="Y142" t="str">
            <v>- Dây bơm đo áp lực cao
- Vật liệu làm bằng PVC/ Nylon/ Polyurethane
- Chịu áp lực, với nhiều màu sắc khác nhau để dễ phân biệt
- Chiều dài: 25cm - 183 cm .</v>
          </cell>
          <cell r="Z142" t="str">
            <v>Shenzhen Antmed Co.,Ltd.</v>
          </cell>
          <cell r="AA142" t="str">
            <v>Trung Quốc</v>
          </cell>
          <cell r="AB142" t="str">
            <v>Shenzhen Antmed Co.,Ltd.</v>
          </cell>
          <cell r="AC142" t="str">
            <v>Trung Quốc</v>
          </cell>
          <cell r="AD142" t="str">
            <v>B</v>
          </cell>
          <cell r="AE142" t="str">
            <v>220001366/PCBB-HCM ngày 27/04/2022</v>
          </cell>
          <cell r="AF142" t="str">
            <v>200 cái/ thùng</v>
          </cell>
          <cell r="AG142" t="str">
            <v>Cái</v>
          </cell>
          <cell r="AH142">
            <v>1400</v>
          </cell>
          <cell r="AI142">
            <v>0</v>
          </cell>
          <cell r="AJ142" t="str">
            <v>vn0309902229</v>
          </cell>
          <cell r="AK142" t="str">
            <v>CÔNG TY CỔ PHẦN GIẢI PHÁP VÀ DỊCH VỤ HỢP LỰC</v>
          </cell>
          <cell r="AL142" t="str">
            <v>Đạt</v>
          </cell>
          <cell r="AM142"/>
          <cell r="AN142" t="str">
            <v xml:space="preserve">Đào Thị Nhung </v>
          </cell>
          <cell r="AO142" t="str">
            <v>Đạt</v>
          </cell>
          <cell r="AP142" t="str">
            <v>Đạt</v>
          </cell>
          <cell r="AQ142" t="str">
            <v>Đạt</v>
          </cell>
          <cell r="AR142">
            <v>0</v>
          </cell>
          <cell r="AS142" t="str">
            <v>Đạt</v>
          </cell>
          <cell r="AT142" t="str">
            <v>Đạt</v>
          </cell>
          <cell r="AU142" t="str">
            <v>Đạt</v>
          </cell>
          <cell r="AV142" t="str">
            <v>Đạt</v>
          </cell>
          <cell r="AW142" t="str">
            <v>Đạt</v>
          </cell>
          <cell r="AX142" t="str">
            <v>Đạt</v>
          </cell>
          <cell r="AY142" t="str">
            <v>Đạt</v>
          </cell>
          <cell r="AZ142">
            <v>0</v>
          </cell>
          <cell r="BA142" t="str">
            <v>Nguyễn Văn Tuyền</v>
          </cell>
          <cell r="BB142" t="str">
            <v>Đạt</v>
          </cell>
          <cell r="BC142">
            <v>0</v>
          </cell>
        </row>
        <row r="143">
          <cell r="C143" t="str">
            <v>PP2300519956</v>
          </cell>
          <cell r="D143" t="str">
            <v>Dây bơm thuốc cản quang đo áp lực cao</v>
          </cell>
          <cell r="E143" t="str">
            <v>- Dây bơm đo áp lực cao
- Vật liệu làm bằng PVC/ Nylon/ Polyurethane
- Chịu áp lực, với nhiều màu sắc khác nhau để dễ phân biệt
- Chiều dài: 25cm - 183 cm .</v>
          </cell>
          <cell r="F143" t="str">
            <v>25 cái/ Hộp</v>
          </cell>
          <cell r="G143" t="str">
            <v>Cái</v>
          </cell>
          <cell r="H143">
            <v>1400</v>
          </cell>
          <cell r="I143">
            <v>231000</v>
          </cell>
          <cell r="J143">
            <v>323400000</v>
          </cell>
          <cell r="K143">
            <v>6468000</v>
          </cell>
          <cell r="L143">
            <v>485100000</v>
          </cell>
          <cell r="M143">
            <v>226380000</v>
          </cell>
          <cell r="N143">
            <v>234</v>
          </cell>
          <cell r="O143" t="str">
            <v>PP2300519956</v>
          </cell>
          <cell r="P143" t="str">
            <v>Dây bơm thuốc cản quang đo áp lực cao</v>
          </cell>
          <cell r="Q143">
            <v>180</v>
          </cell>
          <cell r="R143">
            <v>231000000</v>
          </cell>
          <cell r="S143">
            <v>211</v>
          </cell>
          <cell r="T143" t="str">
            <v>Giao hàng trong vòng 24h kể từ thời điểm gửi đơn đặt hàng của Bệnh viện</v>
          </cell>
          <cell r="U143" t="str">
            <v>Dây nối áp lực cao dùng cho y tế JENA</v>
          </cell>
          <cell r="V143" t="str">
            <v>Dây nối áp lực cao dùng cho y tế JENA</v>
          </cell>
          <cell r="W143" t="str">
            <v>N07.01.250.0972.000.0011</v>
          </cell>
          <cell r="X143" t="str">
            <v>JEN-aaa00000
JEN-aab00000</v>
          </cell>
          <cell r="Y143" t="str">
            <v xml:space="preserve"> Dây nối áp lực cao 1200psi được làm từ vật liệu PU (Polyurethane) cao cấp có bện xoắn,
- Độ dài dây từ 25cm đến 250cm. 
- Dây trong suốt, dễ quan sát bằng mắt thường.  
- Đường kính trong: 1 - 5 mm. 
- Dây chịu được một lực kéo tĩnh không nhỏ hơn 15 N trong 15 s (giây). 
- Tiệt trùng bằng Ethylene Oxide.  
- Tiêu chuẩn ISO 13485:2016,  ISO 9001:2015, ISO 14001:2015, GMP FDA.</v>
          </cell>
          <cell r="Z143" t="str">
            <v>Công ty Cổ Phần Nhà máy Trang thiết bị Y tế USM Healthcare</v>
          </cell>
          <cell r="AA143" t="str">
            <v>Việt Nam</v>
          </cell>
          <cell r="AB143" t="str">
            <v>Việt Nam</v>
          </cell>
          <cell r="AC143" t="str">
            <v>Việt Nam</v>
          </cell>
          <cell r="AD143" t="str">
            <v>B</v>
          </cell>
          <cell r="AE143" t="str">
            <v>220000753/PCBB-HCM ngày 10/03/2022</v>
          </cell>
          <cell r="AF143" t="str">
            <v>1 cái/túi</v>
          </cell>
          <cell r="AG143" t="str">
            <v>Cái</v>
          </cell>
          <cell r="AH143">
            <v>1400</v>
          </cell>
          <cell r="AI143">
            <v>0</v>
          </cell>
          <cell r="AJ143" t="str">
            <v>vn0312041033</v>
          </cell>
          <cell r="AK143" t="str">
            <v>CÔNG TY CỔ PHẦN NHÀ MÁY TRANG THIẾT BỊ Y TẾ USM HEALTHCARE</v>
          </cell>
          <cell r="AL143" t="str">
            <v>Đạt</v>
          </cell>
          <cell r="AM143"/>
          <cell r="AN143" t="str">
            <v>Nguyễn Thị Phương Hoa</v>
          </cell>
          <cell r="AO143">
            <v>0</v>
          </cell>
          <cell r="AP143">
            <v>0</v>
          </cell>
          <cell r="AQ143">
            <v>0</v>
          </cell>
          <cell r="AR143">
            <v>0</v>
          </cell>
          <cell r="AS143">
            <v>0</v>
          </cell>
          <cell r="AT143" t="str">
            <v>Không Đạt</v>
          </cell>
          <cell r="AU143">
            <v>0</v>
          </cell>
          <cell r="AV143">
            <v>0</v>
          </cell>
          <cell r="AW143">
            <v>0</v>
          </cell>
          <cell r="AX143">
            <v>0</v>
          </cell>
          <cell r="AY143" t="str">
            <v>Không đạt</v>
          </cell>
          <cell r="AZ143" t="str">
            <v>HSMT Chịu áp lực, với nhiều màu sắc khác nhau để dễ phân biệt
HSDT:  Dây trong suốt, dễ quan sát bằng mắt thường</v>
          </cell>
          <cell r="BA143" t="str">
            <v>Nguyễn Bảo Thắng</v>
          </cell>
          <cell r="BB143" t="str">
            <v>Không đạt</v>
          </cell>
          <cell r="BC143" t="str">
            <v>HSMT Chịu áp lực, với nhiều màu sắc khác nhau để dễ phân biệt
HSDT:  Dây trong suốt, dễ quan sát bằng mắt thường</v>
          </cell>
        </row>
        <row r="144">
          <cell r="C144" t="str">
            <v>PP2300519956</v>
          </cell>
          <cell r="D144" t="str">
            <v>Dây bơm thuốc cản quang đo áp lực cao</v>
          </cell>
          <cell r="E144" t="str">
            <v>- Dây bơm đo áp lực cao
- Vật liệu làm bằng PVC/ Nylon/ Polyurethane
- Chịu áp lực, với nhiều màu sắc khác nhau để dễ phân biệt
- Chiều dài: 25cm - 183 cm .</v>
          </cell>
          <cell r="F144" t="str">
            <v>25 cái/ Hộp</v>
          </cell>
          <cell r="G144" t="str">
            <v>Cái</v>
          </cell>
          <cell r="H144">
            <v>1400</v>
          </cell>
          <cell r="I144">
            <v>231000</v>
          </cell>
          <cell r="J144">
            <v>323400000</v>
          </cell>
          <cell r="K144">
            <v>6468000</v>
          </cell>
          <cell r="L144">
            <v>485100000</v>
          </cell>
          <cell r="M144">
            <v>226380000</v>
          </cell>
          <cell r="N144">
            <v>234</v>
          </cell>
          <cell r="O144" t="str">
            <v>PP2300519956</v>
          </cell>
          <cell r="P144" t="str">
            <v>Dây bơm thuốc cản quang đo áp lực cao</v>
          </cell>
          <cell r="Q144">
            <v>180</v>
          </cell>
          <cell r="R144">
            <v>125558400</v>
          </cell>
          <cell r="S144">
            <v>210</v>
          </cell>
          <cell r="T144" t="str">
            <v>Giao hàng trong vòng 24h kể từ thời điểm gửi đơn đặt hàng của Bệnh viện</v>
          </cell>
          <cell r="U144" t="str">
            <v>High Pressure Tubing/
Excite Contrast Injection Tubing</v>
          </cell>
          <cell r="V144" t="str">
            <v>High Pressure Tubing</v>
          </cell>
          <cell r="W144" t="str">
            <v>N07.01.250.3079.213.0001</v>
          </cell>
          <cell r="X144" t="str">
            <v>HPxxxxx</v>
          </cell>
          <cell r="Y144" t="str">
            <v>Dây bơm đo áp lực cao
- Vật liệu làm bằng PVC, Nylon/ Polyurethane
- Chịu áp lực từ 500 psi( 34 bar), 900 psi ( 62 bar),1200 psi (83 bar) (tùy mã sản phẩm) với nhiều màu sắc khác nhau để dễ phân biệt, giúp tăng tính an toàn và giảm thời gian thủ thuật.
- Chiều dài: 25, 51, 76, 122, 183 cm (10", 20", 30", 48", 72")</v>
          </cell>
          <cell r="Z144" t="str">
            <v>Merit Maquiladora Mexico, S. DE R.L. DE C.V - Mexico</v>
          </cell>
          <cell r="AA144" t="str">
            <v>Mexico</v>
          </cell>
          <cell r="AB144" t="str">
            <v>Merit Medical Systems, Inc - Mỹ</v>
          </cell>
          <cell r="AC144" t="str">
            <v>Mỹ</v>
          </cell>
          <cell r="AD144" t="str">
            <v>B</v>
          </cell>
          <cell r="AE144" t="str">
            <v>Phiếu tiếp nhận loại B số 220000356/PCBB-BYT</v>
          </cell>
          <cell r="AF144" t="str">
            <v>25 cái/ Hộp</v>
          </cell>
          <cell r="AG144" t="str">
            <v>Cái</v>
          </cell>
          <cell r="AH144">
            <v>1400</v>
          </cell>
          <cell r="AI144">
            <v>5</v>
          </cell>
          <cell r="AJ144" t="str">
            <v>vn0313130367</v>
          </cell>
          <cell r="AK144" t="str">
            <v>CÔNG TY TNHH IDS MEDICAL SYSTEMS VIỆT NAM</v>
          </cell>
          <cell r="AL144" t="str">
            <v>Đạt</v>
          </cell>
          <cell r="AM144"/>
          <cell r="AN144" t="str">
            <v>Trần Thị Kiều Diễm</v>
          </cell>
          <cell r="AO144" t="str">
            <v>Đạt</v>
          </cell>
          <cell r="AP144" t="str">
            <v>Đạt</v>
          </cell>
          <cell r="AQ144" t="str">
            <v>Đạt</v>
          </cell>
          <cell r="AR144">
            <v>0</v>
          </cell>
          <cell r="AS144" t="str">
            <v>Đạt</v>
          </cell>
          <cell r="AT144" t="str">
            <v>Đạt</v>
          </cell>
          <cell r="AU144" t="str">
            <v>Đạt</v>
          </cell>
          <cell r="AV144" t="str">
            <v>Đạt</v>
          </cell>
          <cell r="AW144" t="str">
            <v>Đạt</v>
          </cell>
          <cell r="AX144" t="str">
            <v>Đạt</v>
          </cell>
          <cell r="AY144" t="str">
            <v>Đạt</v>
          </cell>
          <cell r="AZ144">
            <v>0</v>
          </cell>
          <cell r="BA144" t="str">
            <v>Nguyễn Thị Huệ</v>
          </cell>
          <cell r="BB144" t="str">
            <v>Đạt</v>
          </cell>
          <cell r="BC144">
            <v>0</v>
          </cell>
        </row>
        <row r="145">
          <cell r="C145" t="str">
            <v>PP2300519956</v>
          </cell>
          <cell r="D145" t="str">
            <v>Dây bơm thuốc cản quang đo áp lực cao</v>
          </cell>
          <cell r="E145" t="str">
            <v>- Dây bơm đo áp lực cao
- Vật liệu làm bằng PVC/ Nylon/ Polyurethane
- Chịu áp lực, với nhiều màu sắc khác nhau để dễ phân biệt
- Chiều dài: 25cm - 183 cm .</v>
          </cell>
          <cell r="F145" t="str">
            <v>25 cái/ Hộp</v>
          </cell>
          <cell r="G145" t="str">
            <v>Cái</v>
          </cell>
          <cell r="H145">
            <v>1400</v>
          </cell>
          <cell r="I145">
            <v>231000</v>
          </cell>
          <cell r="J145">
            <v>323400000</v>
          </cell>
          <cell r="K145">
            <v>6468000</v>
          </cell>
          <cell r="L145">
            <v>485100000</v>
          </cell>
          <cell r="M145">
            <v>226380000</v>
          </cell>
          <cell r="N145">
            <v>234</v>
          </cell>
          <cell r="O145" t="str">
            <v>PP2300519956</v>
          </cell>
          <cell r="P145" t="str">
            <v>Dây bơm thuốc cản quang đo áp lực cao</v>
          </cell>
          <cell r="Q145">
            <v>180</v>
          </cell>
          <cell r="R145">
            <v>613881000</v>
          </cell>
          <cell r="S145">
            <v>210</v>
          </cell>
          <cell r="T145" t="str">
            <v>Trong vòng 24 giờ kể từ thời điểm đặt hàng của Bệnh viện</v>
          </cell>
          <cell r="U145" t="str">
            <v>Dây nối áp lực cao 84BAR Extension line</v>
          </cell>
          <cell r="V145" t="str">
            <v>Dây nối áp lực cao 84BAR Extension line</v>
          </cell>
          <cell r="W145" t="str">
            <v xml:space="preserve"> N07.01.250.2730.107.0001</v>
          </cell>
          <cell r="X145" t="str">
            <v>K3/30/RB; K3/120/RB</v>
          </cell>
          <cell r="Y145" t="str">
            <v>- Dây bơm đo áp lực cao
- Vật liệu làm bằng polyurethane
- Chịu được áp lực đến 1200 psi (84 BAR)
- Chiều dài: 30cm - 120 cm .</v>
          </cell>
          <cell r="Z145" t="str">
            <v>Kimal plc</v>
          </cell>
          <cell r="AA145" t="str">
            <v>Anh</v>
          </cell>
          <cell r="AB145" t="str">
            <v>Kimal plc</v>
          </cell>
          <cell r="AC145" t="str">
            <v>Anh</v>
          </cell>
          <cell r="AD145" t="str">
            <v>B</v>
          </cell>
          <cell r="AE145" t="str">
            <v>220000255/PCBB-HCM ngày 24/01/2022</v>
          </cell>
          <cell r="AF145" t="str">
            <v>Gói/1 cái</v>
          </cell>
          <cell r="AG145" t="str">
            <v>Cái</v>
          </cell>
          <cell r="AH145">
            <v>1400</v>
          </cell>
          <cell r="AI145">
            <v>0</v>
          </cell>
          <cell r="AJ145" t="str">
            <v>vn0303649788</v>
          </cell>
          <cell r="AK145" t="str">
            <v>CÔNG TY TNHH THƯƠNG MẠI - DỊCH VỤ VÀ SẢN XUẤT VIỆT TƯỜNG</v>
          </cell>
          <cell r="AL145" t="str">
            <v>Đạt</v>
          </cell>
          <cell r="AM145"/>
          <cell r="AN145" t="str">
            <v>Nguyễn Thị Sao Mai</v>
          </cell>
          <cell r="AO145" t="str">
            <v>Đạt</v>
          </cell>
          <cell r="AP145" t="str">
            <v>Đạt</v>
          </cell>
          <cell r="AQ145" t="str">
            <v>Đạt</v>
          </cell>
          <cell r="AR145">
            <v>0</v>
          </cell>
          <cell r="AS145" t="str">
            <v>Đạt</v>
          </cell>
          <cell r="AT145" t="str">
            <v>Không đạt</v>
          </cell>
          <cell r="AU145" t="str">
            <v>Đạt</v>
          </cell>
          <cell r="AV145" t="str">
            <v>Đạt</v>
          </cell>
          <cell r="AW145" t="str">
            <v>Đạt</v>
          </cell>
          <cell r="AX145" t="str">
            <v>Đạt</v>
          </cell>
          <cell r="AY145" t="str">
            <v>Không đạt</v>
          </cell>
          <cell r="AZ145" t="str">
            <v>E-HSDT:
- Chiều dài: 30 cm - 120 cm.
E-HSMT:
- Chiều dài: 25 cm - 183 cm. 
Không đáp ứng yêu cầu HSMT.</v>
          </cell>
          <cell r="BA145" t="str">
            <v>Cao Dũng</v>
          </cell>
          <cell r="BB145" t="str">
            <v>Không đạt</v>
          </cell>
          <cell r="BC145" t="str">
            <v>E-HSDT:
- Chiều dài: 30 cm - 120 cm.
E-HSMT:
- Chiều dài: 25 cm - 183 cm. 
Không đáp ứng yêu cầu HSMT.</v>
          </cell>
        </row>
        <row r="146">
          <cell r="C146" t="str">
            <v>PP2300519957</v>
          </cell>
          <cell r="D146" t="str">
            <v>Dây dẫn ái nước có trợ lực xoay</v>
          </cell>
          <cell r="E146" t="str">
            <v>- Dây dẫn ái nước lõi Nitinol, lớp áo polyurethane và lớp áo ái nước 
- Có đủ 2 dạng đầu cong chữ J và đầu thẳng
- Đủ các kích cỡ, chiều dài từ 80cm -  260cm</v>
          </cell>
          <cell r="F146" t="str">
            <v>5 cái/ Hộp</v>
          </cell>
          <cell r="G146" t="str">
            <v>Cái</v>
          </cell>
          <cell r="H146">
            <v>500</v>
          </cell>
          <cell r="I146">
            <v>689000</v>
          </cell>
          <cell r="J146">
            <v>344500000</v>
          </cell>
          <cell r="K146">
            <v>6890000</v>
          </cell>
          <cell r="L146">
            <v>516750000</v>
          </cell>
          <cell r="M146">
            <v>241150000</v>
          </cell>
          <cell r="N146">
            <v>84</v>
          </cell>
          <cell r="O146" t="str">
            <v>PP2300519957</v>
          </cell>
          <cell r="P146" t="str">
            <v>Dây dẫn ái nước có trợ lực xoay</v>
          </cell>
          <cell r="Q146">
            <v>180</v>
          </cell>
          <cell r="R146">
            <v>125558400</v>
          </cell>
          <cell r="S146">
            <v>210</v>
          </cell>
          <cell r="T146" t="str">
            <v>Giao hàng trong vòng 24h kể từ thời điểm gửi đơn đặt hàng của Bệnh viện</v>
          </cell>
          <cell r="U146" t="str">
            <v>Merit Laureate</v>
          </cell>
          <cell r="V146" t="str">
            <v>MERIT LAUREATEᵀᴹ HYDROPHILIC GUIDE WIRE</v>
          </cell>
          <cell r="W146" t="str">
            <v>N07.01.270.3080.183.0004</v>
          </cell>
          <cell r="X146" t="str">
            <v>LWSTDAxxxxx</v>
          </cell>
          <cell r="Y146" t="str">
            <v>Dây dẫn ái nước dùng trong chẩn đoán và can thiệp mạch ngoại biên:
- Có lõi Nitinol và áo cản quang (radipaque jacket) với chất liệu polyurethane/ tungsten, và lớp áo ái nước dạng gel chất liệu Hydrophilic co-polymer giúp phủ một lớp nước liên tục trên thân dây dẫn, giúp tối ưu tính trơn và độ bền kéo dài 
- Dây dẫn có trợ lực tốt, đáp ứng độ torque theo tỷ lệ 1:1
- Có 2 dạng đầu tip: đầu cong chữ J (angled) và đầu thẳng. Độ cứng gồm 2 dạng: Chuẩn và cứng.
- Đủ các kích cỡ  0.035", 0.038", 0.025", 0.018" chiều dài từ 80cm, 150cm, 180cm, 220cm, 260cm</v>
          </cell>
          <cell r="Z146" t="str">
            <v>Merit Medical Ireland Ltd - Ireland</v>
          </cell>
          <cell r="AA146" t="str">
            <v xml:space="preserve"> Ireland</v>
          </cell>
          <cell r="AB146" t="str">
            <v>Merit Medical Systems, Inc - Mỹ</v>
          </cell>
          <cell r="AC146" t="str">
            <v>Mỹ</v>
          </cell>
          <cell r="AD146" t="str">
            <v>B</v>
          </cell>
          <cell r="AE146" t="str">
            <v>Phiếu tiếp nhận loại B số 220001771/PCBB-HCM</v>
          </cell>
          <cell r="AF146" t="str">
            <v>5 Cái/ hộp</v>
          </cell>
          <cell r="AG146" t="str">
            <v>Cái</v>
          </cell>
          <cell r="AH146">
            <v>500</v>
          </cell>
          <cell r="AI146">
            <v>7</v>
          </cell>
          <cell r="AJ146" t="str">
            <v>vn0313130367</v>
          </cell>
          <cell r="AK146" t="str">
            <v>CÔNG TY TNHH IDS MEDICAL SYSTEMS VIỆT NAM</v>
          </cell>
          <cell r="AL146" t="str">
            <v>Đạt</v>
          </cell>
          <cell r="AM146"/>
          <cell r="AN146" t="str">
            <v>Trần Thị Kiều Diễm</v>
          </cell>
          <cell r="AO146" t="str">
            <v>Đạt</v>
          </cell>
          <cell r="AP146" t="str">
            <v>Đạt</v>
          </cell>
          <cell r="AQ146" t="str">
            <v>Đạt</v>
          </cell>
          <cell r="AR146">
            <v>0</v>
          </cell>
          <cell r="AS146" t="str">
            <v>Đạt</v>
          </cell>
          <cell r="AT146" t="str">
            <v>Đạt</v>
          </cell>
          <cell r="AU146" t="str">
            <v>Đạt</v>
          </cell>
          <cell r="AV146" t="str">
            <v>Đạt</v>
          </cell>
          <cell r="AW146" t="str">
            <v>Đạt</v>
          </cell>
          <cell r="AX146" t="str">
            <v>Đạt</v>
          </cell>
          <cell r="AY146" t="str">
            <v>Đạt</v>
          </cell>
          <cell r="AZ146">
            <v>0</v>
          </cell>
          <cell r="BA146" t="str">
            <v>Nguyễn Thị Huệ</v>
          </cell>
          <cell r="BB146" t="str">
            <v>Đạt</v>
          </cell>
          <cell r="BC146">
            <v>0</v>
          </cell>
        </row>
        <row r="147">
          <cell r="C147" t="str">
            <v>PP2300519958</v>
          </cell>
          <cell r="D147" t="str">
            <v>Bóng nong mạch vành không giãn nở dùng cho CTO</v>
          </cell>
          <cell r="E147" t="str">
            <v xml:space="preserve">- Là loại bóng không giãn nở dùng trong can thiệp CTO và các tổn thương hẹp. 
- Có 01 marker
- Đường kính bóng: 0.85mm - 1.1mm, 
- Chiều dài bóng: 6mm -20 mm.
</v>
          </cell>
          <cell r="F147" t="str">
            <v>1 Cái/ Hộp</v>
          </cell>
          <cell r="G147" t="str">
            <v>Cái</v>
          </cell>
          <cell r="H147">
            <v>50</v>
          </cell>
          <cell r="I147">
            <v>7570000</v>
          </cell>
          <cell r="J147">
            <v>378500000</v>
          </cell>
          <cell r="K147">
            <v>7570000</v>
          </cell>
          <cell r="L147">
            <v>567750000</v>
          </cell>
          <cell r="M147">
            <v>264950000</v>
          </cell>
          <cell r="N147">
            <v>9</v>
          </cell>
          <cell r="O147" t="str">
            <v>PP2300519958</v>
          </cell>
          <cell r="P147" t="str">
            <v>Bóng nong mạch vành không giãn nở dùng cho CTO</v>
          </cell>
          <cell r="Q147">
            <v>180</v>
          </cell>
          <cell r="R147">
            <v>145808600</v>
          </cell>
          <cell r="S147">
            <v>210</v>
          </cell>
          <cell r="T147" t="str">
            <v>Trong vòng 24h kể 
từ thời điểm đặt 
hàng của bệnh viện</v>
          </cell>
          <cell r="U147" t="str">
            <v>NIC Nano hydro/
NIC 1.1 hydro</v>
          </cell>
          <cell r="V147" t="str">
            <v>NIC Nano hydro/
NIC 1.1 hydro</v>
          </cell>
          <cell r="W147" t="str">
            <v>N07.01.240.3868.274.0004</v>
          </cell>
          <cell r="X147" t="str">
            <v>085-006-134; 085-010-134; 085-015-134;
110-006-134; 110-010-134; 110-015-134; 
110-020-134</v>
          </cell>
          <cell r="Y147" t="str">
            <v>- Là loại bóng không giãn nở dùng trong can thiệp CTO và các tổn thương hẹp. 
- Có 01 marker
- Đường kính bóng: 0.85mm - 1.1mm, 
- Chiều dài bóng: 6mm -20 mm.</v>
          </cell>
          <cell r="Z147" t="str">
            <v>SIS Medical AG</v>
          </cell>
          <cell r="AA147" t="str">
            <v>Thụy Sĩ</v>
          </cell>
          <cell r="AB147" t="str">
            <v>SIS Medical AG</v>
          </cell>
          <cell r="AC147" t="str">
            <v>Thụy Sĩ</v>
          </cell>
          <cell r="AD147" t="str">
            <v>D</v>
          </cell>
          <cell r="AE147" t="str">
            <v>2200046ĐKLH/BYT-TB-CT, ngày 15/11/2022</v>
          </cell>
          <cell r="AF147" t="str">
            <v>1 Cái/ Hộp</v>
          </cell>
          <cell r="AG147" t="str">
            <v>Cái</v>
          </cell>
          <cell r="AH147">
            <v>50</v>
          </cell>
          <cell r="AI147" t="str">
            <v>-</v>
          </cell>
          <cell r="AJ147" t="str">
            <v>vn0310471834</v>
          </cell>
          <cell r="AK147" t="str">
            <v>CÔNG TY CỔ PHẦN TRANG THIẾT BỊ Y TẾ ĐỨC TÍN</v>
          </cell>
          <cell r="AL147" t="str">
            <v>Đạt</v>
          </cell>
          <cell r="AM147"/>
          <cell r="AN147" t="str">
            <v>Phan Thị Lường</v>
          </cell>
          <cell r="AO147" t="str">
            <v>Đạt</v>
          </cell>
          <cell r="AP147" t="str">
            <v>Đạt</v>
          </cell>
          <cell r="AQ147" t="str">
            <v>Đạt</v>
          </cell>
          <cell r="AR147">
            <v>0</v>
          </cell>
          <cell r="AS147" t="str">
            <v>Đạt</v>
          </cell>
          <cell r="AT147" t="str">
            <v>Đạt</v>
          </cell>
          <cell r="AU147" t="str">
            <v>Đạt</v>
          </cell>
          <cell r="AV147" t="str">
            <v>Đạt</v>
          </cell>
          <cell r="AW147" t="str">
            <v>Đạt</v>
          </cell>
          <cell r="AX147" t="str">
            <v>Đạt</v>
          </cell>
          <cell r="AY147" t="str">
            <v>Đạt</v>
          </cell>
          <cell r="AZ147">
            <v>0</v>
          </cell>
          <cell r="BA147" t="str">
            <v>Hoàng Thị Thủy</v>
          </cell>
          <cell r="BB147" t="str">
            <v>Đạt</v>
          </cell>
          <cell r="BC147">
            <v>0</v>
          </cell>
        </row>
        <row r="148">
          <cell r="C148" t="str">
            <v>PP2300519958</v>
          </cell>
          <cell r="D148" t="str">
            <v>Bóng nong mạch vành không giãn nở dùng cho CTO</v>
          </cell>
          <cell r="E148" t="str">
            <v xml:space="preserve">- Là loại bóng không giãn nở dùng trong can thiệp CTO và các tổn thương hẹp. 
- Có 01 marker
- Đường kính bóng: 0.85mm - 1.1mm, 
- Chiều dài bóng: 6mm -20 mm.
</v>
          </cell>
          <cell r="F148" t="str">
            <v>1 Cái/ Hộp</v>
          </cell>
          <cell r="G148" t="str">
            <v>Cái</v>
          </cell>
          <cell r="H148">
            <v>50</v>
          </cell>
          <cell r="I148">
            <v>7570000</v>
          </cell>
          <cell r="J148">
            <v>378500000</v>
          </cell>
          <cell r="K148">
            <v>7570000</v>
          </cell>
          <cell r="L148">
            <v>567750000</v>
          </cell>
          <cell r="M148">
            <v>264950000</v>
          </cell>
          <cell r="N148">
            <v>9</v>
          </cell>
          <cell r="O148" t="str">
            <v>PP2300519958</v>
          </cell>
          <cell r="P148" t="str">
            <v>Bóng nong mạch vành không giãn nở dùng cho CTO</v>
          </cell>
          <cell r="Q148">
            <v>180</v>
          </cell>
          <cell r="R148">
            <v>188950000</v>
          </cell>
          <cell r="S148">
            <v>210</v>
          </cell>
          <cell r="T148" t="str">
            <v>Giao hàng trong vòng 24h kể từ thời điểm gửi đơn đặt hàng của Bệnh viện</v>
          </cell>
          <cell r="U148" t="str">
            <v>Bóng nong mạch vành Europa Ultra CTO</v>
          </cell>
          <cell r="V148" t="str">
            <v>Bóng nong mạch vành Europa Ultra CTO</v>
          </cell>
          <cell r="W148">
            <v>0</v>
          </cell>
          <cell r="X148" t="str">
            <v>EC 10/08; EC 10/12; EC 10/16; EC 10/20; EC 12/10; EC 12/15; EC 12/20; EC 15/10; EC 15/15; EC 15/20</v>
          </cell>
          <cell r="Y148" t="str">
            <v>- Khẩu kính đầu vào cực nhỏ 0.016”. 
- Vật liệu : polyamide. Công nghệ phủ lớp ái nước Hiflow giúp bóng dễ dàng vượt qua các tổn thương hẹp
- Điểm cản quan Platinum và Iridium trung tâm có độ cản quang cao. 
- Khả năng chịu áp lực cao. Áp lực chuẩn: 8bar, áp lực bể bóng: 26bar.  
- Đường kính: 1.00, 1.25, 1.50.  Độ dài  8, 12, 15,16, 20 mm</v>
          </cell>
          <cell r="Z148" t="str">
            <v>Rontis Hellas AS</v>
          </cell>
          <cell r="AA148" t="str">
            <v>Hy Lạp</v>
          </cell>
          <cell r="AB148" t="str">
            <v>Rontis Corporation SA</v>
          </cell>
          <cell r="AC148" t="str">
            <v>Thụy Sỹ</v>
          </cell>
          <cell r="AD148" t="str">
            <v>D</v>
          </cell>
          <cell r="AE148" t="str">
            <v>2300338ĐKLH/BYT-TB-CT</v>
          </cell>
          <cell r="AF148" t="str">
            <v>01 cái/Hộp</v>
          </cell>
          <cell r="AG148" t="str">
            <v>Cái</v>
          </cell>
          <cell r="AH148">
            <v>50</v>
          </cell>
          <cell r="AI148">
            <v>0</v>
          </cell>
          <cell r="AJ148" t="str">
            <v>vn0304471508</v>
          </cell>
          <cell r="AK148" t="str">
            <v>CÔNG TY TNHH CÔNG NGHỆ AN PHA</v>
          </cell>
          <cell r="AL148" t="str">
            <v>Đạt</v>
          </cell>
          <cell r="AM148"/>
          <cell r="AN148" t="str">
            <v xml:space="preserve">Nguyễn Thủy Tiên </v>
          </cell>
          <cell r="AO148">
            <v>0</v>
          </cell>
          <cell r="AP148">
            <v>0</v>
          </cell>
          <cell r="AQ148">
            <v>0</v>
          </cell>
          <cell r="AR148">
            <v>0</v>
          </cell>
          <cell r="AS148">
            <v>0</v>
          </cell>
          <cell r="AT148" t="str">
            <v>Không đạt</v>
          </cell>
          <cell r="AU148">
            <v>0</v>
          </cell>
          <cell r="AV148">
            <v>0</v>
          </cell>
          <cell r="AW148">
            <v>0</v>
          </cell>
          <cell r="AX148">
            <v>0</v>
          </cell>
          <cell r="AY148" t="str">
            <v>Không đạt</v>
          </cell>
          <cell r="AZ148" t="str">
            <v>Tính năng kỹ thuật của E-HSMT và E-HSDT không phù hợp</v>
          </cell>
          <cell r="BA148" t="str">
            <v>Nguyễn Thị Huệ</v>
          </cell>
          <cell r="BB148" t="str">
            <v>Không đạt</v>
          </cell>
          <cell r="BC148" t="str">
            <v>Tính năng kỹ thuật của E-HSMT và E-HSDT không phù hợp</v>
          </cell>
        </row>
        <row r="149">
          <cell r="C149" t="str">
            <v>PP2300519958</v>
          </cell>
          <cell r="D149" t="str">
            <v>Bóng nong mạch vành không giãn nở dùng cho CTO</v>
          </cell>
          <cell r="E149" t="str">
            <v xml:space="preserve">- Là loại bóng không giãn nở dùng trong can thiệp CTO và các tổn thương hẹp. 
- Có 01 marker
- Đường kính bóng: 0.85mm - 1.1mm, 
- Chiều dài bóng: 6mm -20 mm.
</v>
          </cell>
          <cell r="F149" t="str">
            <v>1 Cái/ Hộp</v>
          </cell>
          <cell r="G149" t="str">
            <v>Cái</v>
          </cell>
          <cell r="H149">
            <v>50</v>
          </cell>
          <cell r="I149">
            <v>7570000</v>
          </cell>
          <cell r="J149">
            <v>378500000</v>
          </cell>
          <cell r="K149">
            <v>7570000</v>
          </cell>
          <cell r="L149">
            <v>567750000</v>
          </cell>
          <cell r="M149">
            <v>264950000</v>
          </cell>
          <cell r="N149">
            <v>9</v>
          </cell>
          <cell r="O149" t="str">
            <v>PP2300519958</v>
          </cell>
          <cell r="P149" t="str">
            <v>Bóng nong mạch vành không giãn nở dùng cho CTO</v>
          </cell>
          <cell r="Q149">
            <v>180</v>
          </cell>
          <cell r="R149">
            <v>613881000</v>
          </cell>
          <cell r="S149">
            <v>210</v>
          </cell>
          <cell r="T149" t="str">
            <v>Trong vòng 24 giờ kể từ thời điểm đặt hàng của Bệnh viện</v>
          </cell>
          <cell r="U149" t="str">
            <v>Bóng nong mạch vành ZINRAI</v>
          </cell>
          <cell r="V149" t="str">
            <v>Bóng nong mạch vành ZINRAI</v>
          </cell>
          <cell r="W149" t="str">
            <v>N07.01.240.2685.232.0007</v>
          </cell>
          <cell r="X149" t="str">
            <v>ZN-x-xxx; ZN-xx-xxx</v>
          </cell>
          <cell r="Y149" t="str">
            <v>- Là loại bóng không giãn nở dùng trong can thiệp CTO và các tổn thương hẹp. 
- Có 1 marker (bóng dài 4 và 6mm); 2 markers (các chiều dài khác) 
- Đường kính bóng: 0.75 - 3.5mm, 
- Chiều dài bóng: 4mm -30 mm.</v>
          </cell>
          <cell r="Z149" t="str">
            <v>Kaneka Corporation</v>
          </cell>
          <cell r="AA149" t="str">
            <v>Nhật Bản</v>
          </cell>
          <cell r="AB149" t="str">
            <v>Kaneka Corporation</v>
          </cell>
          <cell r="AC149" t="str">
            <v>Nhật Bản</v>
          </cell>
          <cell r="AD149" t="str">
            <v>D</v>
          </cell>
          <cell r="AE149" t="str">
            <v>19177NK/BYT-TB-CT ngày 26/12/2021</v>
          </cell>
          <cell r="AF149" t="str">
            <v>Hộp/1 cái</v>
          </cell>
          <cell r="AG149" t="str">
            <v>Cái</v>
          </cell>
          <cell r="AH149">
            <v>50</v>
          </cell>
          <cell r="AI149">
            <v>0</v>
          </cell>
          <cell r="AJ149" t="str">
            <v>vn0303649788</v>
          </cell>
          <cell r="AK149" t="str">
            <v>CÔNG TY TNHH THƯƠNG MẠI - DỊCH VỤ VÀ SẢN XUẤT VIỆT TƯỜNG</v>
          </cell>
          <cell r="AL149" t="str">
            <v>Đạt</v>
          </cell>
          <cell r="AM149"/>
          <cell r="AN149" t="str">
            <v>Nguyễn Thị Sao Mai</v>
          </cell>
          <cell r="AO149" t="str">
            <v>Đạt</v>
          </cell>
          <cell r="AP149" t="str">
            <v>Đạt</v>
          </cell>
          <cell r="AQ149" t="str">
            <v>Đạt</v>
          </cell>
          <cell r="AR149">
            <v>0</v>
          </cell>
          <cell r="AS149" t="str">
            <v>Đạt</v>
          </cell>
          <cell r="AT149" t="str">
            <v>Đạt</v>
          </cell>
          <cell r="AU149" t="str">
            <v>Đạt</v>
          </cell>
          <cell r="AV149" t="str">
            <v>Đạt</v>
          </cell>
          <cell r="AW149" t="str">
            <v>Đạt</v>
          </cell>
          <cell r="AX149" t="str">
            <v>Đạt</v>
          </cell>
          <cell r="AY149" t="str">
            <v>Đạt</v>
          </cell>
          <cell r="AZ149">
            <v>0</v>
          </cell>
          <cell r="BA149" t="str">
            <v>Cao Dũng</v>
          </cell>
          <cell r="BB149" t="str">
            <v>Đạt</v>
          </cell>
          <cell r="BC149"/>
        </row>
        <row r="150">
          <cell r="C150" t="str">
            <v>PP2300519959</v>
          </cell>
          <cell r="D150" t="str">
            <v>Dây dẫn can thiệp mạch vành mềm, có phủ hydrophilic</v>
          </cell>
          <cell r="E150" t="str">
            <v xml:space="preserve">- Cấu tạo trục với công nghệ nối trực tiếp DuoCore, không mối hàn
- Kích thước: 0.014'' x 180cm
- Chiều dài đoạn xa có lớp cuộn phía ngoài: 25 cm
- Chiều dài phần đầu cản quang: 3 cm 
- Lớp phủ:  Hydrophilic coating, PTFE coating và Silicone coating
- Đầu gần được đánh dấu giúp dễ phân biệt loại dây dẫn: 
 </v>
          </cell>
          <cell r="F150" t="str">
            <v>Hộp/ 5 cái</v>
          </cell>
          <cell r="G150" t="str">
            <v>Cái</v>
          </cell>
          <cell r="H150">
            <v>240</v>
          </cell>
          <cell r="I150">
            <v>2400000</v>
          </cell>
          <cell r="J150">
            <v>576000000</v>
          </cell>
          <cell r="K150">
            <v>11520000</v>
          </cell>
          <cell r="L150">
            <v>864000000</v>
          </cell>
          <cell r="M150">
            <v>403200000</v>
          </cell>
          <cell r="N150">
            <v>40</v>
          </cell>
          <cell r="O150" t="str">
            <v>PP2300519959</v>
          </cell>
          <cell r="P150" t="str">
            <v>Dây dẫn can thiệp mạch vành mềm, có phủ hydrophilic</v>
          </cell>
          <cell r="Q150">
            <v>180</v>
          </cell>
          <cell r="R150">
            <v>414885000</v>
          </cell>
          <cell r="S150">
            <v>210</v>
          </cell>
          <cell r="T150" t="str">
            <v>Trong vòng 24 giờ kể từ thời điểm đặt hàng của Bệnh viện</v>
          </cell>
          <cell r="U150" t="str">
            <v>Runthrough NS PTCA Guide Wire (Floppy)</v>
          </cell>
          <cell r="V150" t="str">
            <v>Runthrough NS PTCA Guide Wire (Floppy)</v>
          </cell>
          <cell r="W150" t="str">
            <v>N07.01.460.0280.232.0001</v>
          </cell>
          <cell r="X150" t="str">
            <v>TW-AS418FA</v>
          </cell>
          <cell r="Y150" t="str">
            <v>- Cấu tạo trục với công nghệ nối trực tiếp DuoCore, không mối hàn
- Kích thước: 0.014'' x 180cm
- Chiều dài đoạn xa có lớp cuộn phía ngoài: 25 cm
- Chiều dài phần đầu cản quang: 3 cm 
Vật liệu: 
- Phần lõi: Nickel - Titanium 
- Đoạn đầu của lớp cuộn: Platinum
- Đoạn sau của lớp cuộn: thép không gỉ
Lớp phủ: 
- Cho lớp cuộn: Hydrophilic coating (M coat)
- Cho đoạn gần và đoạn giữa: PTFE coating và Silicone coating
Đầu gần được đánh dấu giúp dễ phân biệt loại dây dẫn</v>
          </cell>
          <cell r="Z150" t="str">
            <v>Ashitaka Factory of Terumo Corporation</v>
          </cell>
          <cell r="AA150" t="str">
            <v>Nhật Bản</v>
          </cell>
          <cell r="AB150" t="str">
            <v>Terumo Corporation</v>
          </cell>
          <cell r="AC150" t="str">
            <v>Nhật Bản</v>
          </cell>
          <cell r="AD150" t="str">
            <v>D</v>
          </cell>
          <cell r="AE150" t="str">
            <v>Giấy phép nhập khẩu số: 16457NK/BYT-TB-CT, ngày 18/09/2020</v>
          </cell>
          <cell r="AF150" t="str">
            <v>Hộp/ 5 cái</v>
          </cell>
          <cell r="AG150" t="str">
            <v>Cái</v>
          </cell>
          <cell r="AH150">
            <v>240</v>
          </cell>
          <cell r="AI150">
            <v>0</v>
          </cell>
          <cell r="AJ150" t="str">
            <v>vn0312146808</v>
          </cell>
          <cell r="AK150" t="str">
            <v>CÔNG TY TNHH THIẾT BỊ Y TẾ KHẢI VINH</v>
          </cell>
          <cell r="AL150" t="str">
            <v>Đạt</v>
          </cell>
          <cell r="AM150"/>
          <cell r="AN150" t="str">
            <v>Trương Thị Mỹ Quý</v>
          </cell>
          <cell r="AO150" t="str">
            <v>Đạt</v>
          </cell>
          <cell r="AP150" t="str">
            <v>Đạt</v>
          </cell>
          <cell r="AQ150" t="str">
            <v>Đạt</v>
          </cell>
          <cell r="AR150">
            <v>0</v>
          </cell>
          <cell r="AS150" t="str">
            <v>Đạt</v>
          </cell>
          <cell r="AT150" t="str">
            <v>Đạt</v>
          </cell>
          <cell r="AU150" t="str">
            <v>Đạt</v>
          </cell>
          <cell r="AV150" t="str">
            <v>Đạt</v>
          </cell>
          <cell r="AW150" t="str">
            <v>Đạt</v>
          </cell>
          <cell r="AX150" t="str">
            <v>Đạt</v>
          </cell>
          <cell r="AY150" t="str">
            <v>Đạt</v>
          </cell>
          <cell r="AZ150">
            <v>0</v>
          </cell>
          <cell r="BA150" t="str">
            <v>Phan Thị Hoa</v>
          </cell>
          <cell r="BB150" t="str">
            <v>Đạt</v>
          </cell>
          <cell r="BC150">
            <v>0</v>
          </cell>
        </row>
        <row r="151">
          <cell r="C151" t="str">
            <v>PP2300519960</v>
          </cell>
          <cell r="D151" t="str">
            <v>Bóng nong mạch vành siêu áp lực cao 35 bar thành bóng 2 lớp</v>
          </cell>
          <cell r="E151" t="str">
            <v>- Dùng trong các trường hợp nong lại tổn thương bị vôi hóa nặng. 
 -  Áp lực vỡ bóng lên đến 35 bar. 
 - Cấu trúc bóng kép 2 lớp
 - Đường kính 1.5mm - 4.5mm; dài 10mm- 20mm.</v>
          </cell>
          <cell r="F151" t="str">
            <v>1 Cái/ Hộp</v>
          </cell>
          <cell r="G151" t="str">
            <v>Cái</v>
          </cell>
          <cell r="H151">
            <v>50</v>
          </cell>
          <cell r="I151">
            <v>7600000</v>
          </cell>
          <cell r="J151">
            <v>380000000</v>
          </cell>
          <cell r="K151">
            <v>7600000</v>
          </cell>
          <cell r="L151">
            <v>570000000</v>
          </cell>
          <cell r="M151">
            <v>266000000</v>
          </cell>
          <cell r="N151">
            <v>9</v>
          </cell>
          <cell r="O151" t="str">
            <v>PP2300519960</v>
          </cell>
          <cell r="P151" t="str">
            <v>Bóng nong mạch vành siêu áp lực cao 35 bar thành bóng 2 lớp</v>
          </cell>
          <cell r="Q151">
            <v>180</v>
          </cell>
          <cell r="R151">
            <v>145808600</v>
          </cell>
          <cell r="S151">
            <v>210</v>
          </cell>
          <cell r="T151" t="str">
            <v>Trong vòng 24h kể 
từ thời điểm đặt 
hàng của bệnh viện</v>
          </cell>
          <cell r="U151" t="str">
            <v>OPN NC</v>
          </cell>
          <cell r="V151" t="str">
            <v>OPN NC</v>
          </cell>
          <cell r="W151" t="str">
            <v>N07.01.240.3868.274.0009</v>
          </cell>
          <cell r="X151" t="str">
            <v>150-010-004; 150-015-004; 150-020-004; 200-010-004; 200-015-004;
 200-020-004; 250-010-004; 250-015-004; 250-020-004; 300-010-004; 
300-015-004; 300-020-004; 350-010-004; 350-015-004; 350-020-004; 
400-010-004; 400-015-004; 400-020-004; 450-010-004; 450-015-004; 
450-020-004</v>
          </cell>
          <cell r="Y151" t="str">
            <v>- Dùng trong các trường hợp nong lại tổn thương bị vôi hóa nặng. 
 -  Áp lực vỡ bóng lên đến 35 bar. 
 - Cấu trúc bóng kép 2 lớp
 - Đường kính 1.5mm - 4.5mm; dài 10mm- 20mm.</v>
          </cell>
          <cell r="Z151" t="str">
            <v>SIS Medical AG</v>
          </cell>
          <cell r="AA151" t="str">
            <v>Thụy Sĩ</v>
          </cell>
          <cell r="AB151" t="str">
            <v>SIS Medical AG</v>
          </cell>
          <cell r="AC151" t="str">
            <v>Thụy Sĩ</v>
          </cell>
          <cell r="AD151" t="str">
            <v>D</v>
          </cell>
          <cell r="AE151" t="str">
            <v>2200046ĐKLH/BYT-TB-CT, ngày 15/11/2022</v>
          </cell>
          <cell r="AF151" t="str">
            <v>1 Cái/ Hộp</v>
          </cell>
          <cell r="AG151" t="str">
            <v>Cái</v>
          </cell>
          <cell r="AH151">
            <v>50</v>
          </cell>
          <cell r="AI151" t="str">
            <v>-</v>
          </cell>
          <cell r="AJ151" t="str">
            <v>vn0310471834</v>
          </cell>
          <cell r="AK151" t="str">
            <v>CÔNG TY CỔ PHẦN TRANG THIẾT BỊ Y TẾ ĐỨC TÍN</v>
          </cell>
          <cell r="AL151" t="str">
            <v>Đạt</v>
          </cell>
          <cell r="AM151"/>
          <cell r="AN151" t="str">
            <v>Phan Thị Lường</v>
          </cell>
          <cell r="AO151" t="str">
            <v>Đạt</v>
          </cell>
          <cell r="AP151" t="str">
            <v>Đạt</v>
          </cell>
          <cell r="AQ151" t="str">
            <v>Đạt</v>
          </cell>
          <cell r="AR151">
            <v>0</v>
          </cell>
          <cell r="AS151" t="str">
            <v>Đạt</v>
          </cell>
          <cell r="AT151" t="str">
            <v>Đạt</v>
          </cell>
          <cell r="AU151" t="str">
            <v>Đạt</v>
          </cell>
          <cell r="AV151" t="str">
            <v>Đạt</v>
          </cell>
          <cell r="AW151" t="str">
            <v>Đạt</v>
          </cell>
          <cell r="AX151" t="str">
            <v>Đạt</v>
          </cell>
          <cell r="AY151" t="str">
            <v>Đạt</v>
          </cell>
          <cell r="AZ151">
            <v>0</v>
          </cell>
          <cell r="BA151" t="str">
            <v>Hoàng Thị Thủy</v>
          </cell>
          <cell r="BB151" t="str">
            <v>Đạt</v>
          </cell>
          <cell r="BC151">
            <v>0</v>
          </cell>
        </row>
        <row r="152">
          <cell r="C152" t="str">
            <v>PP2300519961</v>
          </cell>
          <cell r="D152" t="str">
            <v>Bột cản quang pha keo nút dị dạng mạch não</v>
          </cell>
          <cell r="E152" t="str">
            <v>- Bột kim loại taltalum lọ 0,5g dùng pha keo Hystoacryl gây tắc mạch máu để tăng độ cản quang và độ đặc của keo Hystoacry .</v>
          </cell>
          <cell r="F152" t="str">
            <v>Hộp/8 lọ</v>
          </cell>
          <cell r="G152" t="str">
            <v>Lọ</v>
          </cell>
          <cell r="H152">
            <v>2</v>
          </cell>
          <cell r="I152">
            <v>1200000</v>
          </cell>
          <cell r="J152">
            <v>2400000</v>
          </cell>
          <cell r="K152">
            <v>48000</v>
          </cell>
          <cell r="L152">
            <v>3600000</v>
          </cell>
          <cell r="M152">
            <v>1680000</v>
          </cell>
          <cell r="N152">
            <v>1</v>
          </cell>
          <cell r="O152" t="str">
            <v>PP2300519961</v>
          </cell>
          <cell r="P152" t="str">
            <v>Bột cản quang pha keo nút dị dạng mạch não</v>
          </cell>
          <cell r="Q152">
            <v>180</v>
          </cell>
          <cell r="R152">
            <v>87438000</v>
          </cell>
          <cell r="S152">
            <v>210</v>
          </cell>
          <cell r="T152" t="str">
            <v>Giao hàng trong vòng 24h kể từ thời điểm gửi đơn đặt hàng của Bệnh viện</v>
          </cell>
          <cell r="U152" t="str">
            <v>Bột kim loại Tantale</v>
          </cell>
          <cell r="V152" t="str">
            <v>Bột kim loại Tantale</v>
          </cell>
          <cell r="W152" t="str">
            <v>N07.01.430.0359.240.0001</v>
          </cell>
          <cell r="X152" t="str">
            <v>TANTALE 0.5</v>
          </cell>
          <cell r="Y152" t="str">
            <v>Bột kim loại cản quang cao sử dụng pha chất gây tắc trong điều trị bệnh lý dị dang mạch máu.</v>
          </cell>
          <cell r="Z152" t="str">
            <v>Balt</v>
          </cell>
          <cell r="AA152" t="str">
            <v>Pháp</v>
          </cell>
          <cell r="AB152" t="str">
            <v>Balt</v>
          </cell>
          <cell r="AC152" t="str">
            <v>Pháp</v>
          </cell>
          <cell r="AD152" t="str">
            <v>D</v>
          </cell>
          <cell r="AE152" t="str">
            <v>GPNK số: 9004NK/BYT-TB-CT ngày 05/05/2018</v>
          </cell>
          <cell r="AF152" t="str">
            <v>Hộp/ 8 lọ</v>
          </cell>
          <cell r="AG152" t="str">
            <v>Lọ</v>
          </cell>
          <cell r="AH152">
            <v>2</v>
          </cell>
          <cell r="AI152">
            <v>0</v>
          </cell>
          <cell r="AJ152" t="str">
            <v>vn0309380798</v>
          </cell>
          <cell r="AK152" t="str">
            <v>CÔNG TY TNHH SANG THU</v>
          </cell>
          <cell r="AL152" t="str">
            <v>Đạt</v>
          </cell>
          <cell r="AM152"/>
          <cell r="AN152" t="str">
            <v>Nguyễn Thị Phương Hoa</v>
          </cell>
          <cell r="AO152" t="str">
            <v>Đạt</v>
          </cell>
          <cell r="AP152" t="str">
            <v>Đạt</v>
          </cell>
          <cell r="AQ152" t="str">
            <v>Đạt</v>
          </cell>
          <cell r="AR152">
            <v>0</v>
          </cell>
          <cell r="AS152" t="str">
            <v>Đạt</v>
          </cell>
          <cell r="AT152" t="str">
            <v>Đạt</v>
          </cell>
          <cell r="AU152" t="str">
            <v>Đạt</v>
          </cell>
          <cell r="AV152" t="str">
            <v>Đạt</v>
          </cell>
          <cell r="AW152" t="str">
            <v>Đạt</v>
          </cell>
          <cell r="AX152" t="str">
            <v>Đạt</v>
          </cell>
          <cell r="AY152" t="str">
            <v>Đạt</v>
          </cell>
          <cell r="AZ152">
            <v>0</v>
          </cell>
          <cell r="BA152" t="str">
            <v>Nguyễn Thị Huệ</v>
          </cell>
          <cell r="BB152" t="str">
            <v>Đạt</v>
          </cell>
          <cell r="BC152">
            <v>0</v>
          </cell>
        </row>
        <row r="153">
          <cell r="C153" t="str">
            <v>PP2300519962</v>
          </cell>
          <cell r="D153" t="str">
            <v>Dây dẫn chuẩn đoán mạch vành lõi thép không gỉ các cỡ</v>
          </cell>
          <cell r="E153" t="str">
            <v>- Lõi làm bằng thép không gỉ dùng trong thủ thuật chẩn đoán.
- Lớp Heparin giúp giảm ngưng tập huyết khối
- Đầu dây dạng chữ J: 1,5; 3; 6; 15 mm.
- Kích cỡ 0.018'' - 0.38'', dài 80cm - 260cm</v>
          </cell>
          <cell r="F153" t="str">
            <v>10 cái/ Hộp</v>
          </cell>
          <cell r="G153" t="str">
            <v>Cái</v>
          </cell>
          <cell r="H153">
            <v>1500</v>
          </cell>
          <cell r="I153">
            <v>295000</v>
          </cell>
          <cell r="J153">
            <v>442500000</v>
          </cell>
          <cell r="K153">
            <v>8850000</v>
          </cell>
          <cell r="L153">
            <v>663750000</v>
          </cell>
          <cell r="M153">
            <v>309750000</v>
          </cell>
          <cell r="N153">
            <v>250</v>
          </cell>
          <cell r="O153" t="str">
            <v>PP2300519962</v>
          </cell>
          <cell r="P153" t="str">
            <v>Dây dẫn chuẩn đoán mạch vành lõi thép không gỉ các cỡ</v>
          </cell>
          <cell r="Q153">
            <v>180</v>
          </cell>
          <cell r="R153">
            <v>125558400</v>
          </cell>
          <cell r="S153">
            <v>210</v>
          </cell>
          <cell r="T153" t="str">
            <v>Giao hàng trong vòng 24h kể từ thời điểm gửi đơn đặt hàng của Bệnh viện</v>
          </cell>
          <cell r="U153" t="str">
            <v>InQwire</v>
          </cell>
          <cell r="V153" t="str">
            <v>InQwireᵀᴹ Guide Wires PTFE Coated</v>
          </cell>
          <cell r="W153" t="str">
            <v>N07.01.270.3080.183.0003</v>
          </cell>
          <cell r="X153" t="str">
            <v>IQ35Fxxxxx;  IQxxFxxxxx</v>
          </cell>
          <cell r="Y153" t="str">
            <v>Dây dẫn chẩn đoán
- Lõi làm bằng thép không gỉ dùng trong thủ thuật chẩn đoán. Các dạng lõi gồm: lõi cố định (fix core); Lõi di động (Moveable Core), lõi thuôn nhọn (Tapered Core)
- Có phủ PTFE (dạng pre-coating) giúp có thể di chuyển uốn khúc để tối ưu hóa độ linh hoạt của dây dẫn.
- Có Heparin giúp giảm ngưng tập huyết khối (tùy mã sản phẩm)
- Có thiết bị giúp hỗ trợ flush (Ringmaster) giúp dễ dàng áo nước cho dây dẫn, giúp giữ dây dẫn giữ lớp áo nước trong suốt tiến trình can thiệp (tùy mã sản phẩm)
- Có kèm thiết bị làm thẳng dầu tip chữ J (J straightener)
- Dạng đầu tip đa dạng: thẳng, chữ J (đầu tip dài 1.5; 3, 6, 15 mm), đầu tip Newton/ LT/ LLT (đầu tip dài 13.5, 18.5,23,5 cm); đầu tip Bentson/ Bentson ST (dầu tip dài 10 cm, 23 cm), thuôn ngắn (Short Taper)
- Đủ các kích cỡ:  0.038", 0.035”, 0.025”, 0.021", 0.018”; 80cm, dài150cm, 180cm và 260cm;</v>
          </cell>
          <cell r="Z153" t="str">
            <v>Merit Medical Ireland Ltd - Ireland</v>
          </cell>
          <cell r="AA153" t="str">
            <v>Ireland</v>
          </cell>
          <cell r="AB153" t="str">
            <v>Merit Medical Systems, Inc - Mỹ</v>
          </cell>
          <cell r="AC153" t="str">
            <v>Mỹ</v>
          </cell>
          <cell r="AD153" t="str">
            <v>D</v>
          </cell>
          <cell r="AE153" t="str">
            <v>Giấy phép nhập khẩu của BYT số 8337NK/BYT-TB-CT</v>
          </cell>
          <cell r="AF153" t="str">
            <v>10 cái/ Hộp</v>
          </cell>
          <cell r="AG153" t="str">
            <v>Cái</v>
          </cell>
          <cell r="AH153">
            <v>1500</v>
          </cell>
          <cell r="AI153">
            <v>70</v>
          </cell>
          <cell r="AJ153" t="str">
            <v>vn0313130367</v>
          </cell>
          <cell r="AK153" t="str">
            <v>CÔNG TY TNHH IDS MEDICAL SYSTEMS VIỆT NAM</v>
          </cell>
          <cell r="AL153" t="str">
            <v>Đạt</v>
          </cell>
          <cell r="AM153"/>
          <cell r="AN153" t="str">
            <v>Trần Thị Kiều Diễm</v>
          </cell>
          <cell r="AO153" t="str">
            <v>Đạt</v>
          </cell>
          <cell r="AP153" t="str">
            <v>Đạt</v>
          </cell>
          <cell r="AQ153" t="str">
            <v>Đạt</v>
          </cell>
          <cell r="AR153">
            <v>0</v>
          </cell>
          <cell r="AS153" t="str">
            <v>Đạt</v>
          </cell>
          <cell r="AT153" t="str">
            <v>Đạt</v>
          </cell>
          <cell r="AU153" t="str">
            <v>Đạt</v>
          </cell>
          <cell r="AV153" t="str">
            <v>Đạt</v>
          </cell>
          <cell r="AW153" t="str">
            <v>Đạt</v>
          </cell>
          <cell r="AX153" t="str">
            <v>Đạt</v>
          </cell>
          <cell r="AY153" t="str">
            <v>Đạt</v>
          </cell>
          <cell r="AZ153">
            <v>0</v>
          </cell>
          <cell r="BA153" t="str">
            <v>Nguyễn Thị Huệ</v>
          </cell>
          <cell r="BB153" t="str">
            <v>Đạt</v>
          </cell>
          <cell r="BC153">
            <v>0</v>
          </cell>
        </row>
        <row r="154">
          <cell r="C154" t="str">
            <v>PP2300519963</v>
          </cell>
          <cell r="D154" t="str">
            <v>Dây dẫn chẩn đoán tim mạch 200 cm - 300 cm</v>
          </cell>
          <cell r="E154" t="str">
            <v>- Dây dẫn 0.035" với đầu tip mềm dẻo
- Lõi nitinol cản quang dễ thao tác. Phủ lớp ái nước ngoài dây dẫn.
- Hình dạng đầu tip: J, straight, angle.
- Chiều dài khả dụng: 200 - 260cm</v>
          </cell>
          <cell r="F154" t="str">
            <v>Cái/ Hộp</v>
          </cell>
          <cell r="G154" t="str">
            <v>Cái</v>
          </cell>
          <cell r="H154">
            <v>200</v>
          </cell>
          <cell r="I154">
            <v>740000</v>
          </cell>
          <cell r="J154">
            <v>148000000</v>
          </cell>
          <cell r="K154">
            <v>2960000</v>
          </cell>
          <cell r="L154">
            <v>222000000</v>
          </cell>
          <cell r="M154">
            <v>103600000</v>
          </cell>
          <cell r="N154">
            <v>34</v>
          </cell>
          <cell r="O154" t="str">
            <v>PP2300519963</v>
          </cell>
          <cell r="P154" t="str">
            <v>Dây dẫn chẩn đoán tim mạch 200 cm - 300 cm</v>
          </cell>
          <cell r="Q154">
            <v>180</v>
          </cell>
          <cell r="R154">
            <v>362642000</v>
          </cell>
          <cell r="S154">
            <v>210</v>
          </cell>
          <cell r="T154">
            <v>0</v>
          </cell>
          <cell r="U154" t="str">
            <v>Dây dẫn chẩn đoán tim mạch Uniqual (200 - 300 cm)</v>
          </cell>
          <cell r="V154" t="str">
            <v>Dây dẫn chẩn đoán tim mạch Uniqual (200 - 300 cm)</v>
          </cell>
          <cell r="W154" t="str">
            <v>N07.01.270.1122.000.0006</v>
          </cell>
          <cell r="X154" t="str">
            <v>US0035B2000,US0035B2200,US0035B2600,US0035B3000,UA0035B2000,UA0035B2200,UA0035B2600,UA0035B3000,UJ1535B2000,UJ1535B2200,UJ1535B2600,UJ1535B3000,UJ3035B2000,UJ3035B2200,UJ3035B2600,UJ3035B3000,UJ6035B2000,UJ6035B2200,UJ6035B2600,UJ6035B3000,US0038B2000,US0038B2200,US0038B2600,US0038B3000,UA0038B2000,UA0038B2200,UA0038B2600,UA0038B3000,UJ1538B2000,UJ1538B2200,UJ1538B2600,UJ1538B3000,UJ3038B2000,UJ3038B2200,UJ3038B2600,UJ3038B3000,UJ6038B2000,UJ6038B2200,UJ6038B2600,UJ6038B3000</v>
          </cell>
          <cell r="Y154" t="str">
            <v>- Dây dẫn 0.035" với đầu tip mềm dẻo, tip load là 6.3 gf  &amp; độ cứng thân ống 3.6 N giúp tăng lực đẩy. 
- Lõi nitinol cản quang dễ thao tác. Phủ lớp ái nước ngoài dây dẫn.
- Hình dạng đầu tip: 1.5, 3, 6 J, straight, angle.
- Chiều dài khả dụng: 200 - 300 cm. (Chi tiết các cỡ)</v>
          </cell>
          <cell r="Z154" t="str">
            <v xml:space="preserve"> Công ty TNHH Asahi Intecc Hà Nội</v>
          </cell>
          <cell r="AA154" t="str">
            <v>Việt Nam</v>
          </cell>
          <cell r="AB154" t="str">
            <v xml:space="preserve">ASAHI 
INTECC
CO., LTD., </v>
          </cell>
          <cell r="AC154" t="str">
            <v>Nhật Bản</v>
          </cell>
          <cell r="AD154" t="str">
            <v>D</v>
          </cell>
          <cell r="AE154" t="str">
            <v>GPNK
4204NK/BYT-TB-CT
Ngày cấp: 05/05/2018</v>
          </cell>
          <cell r="AF154" t="str">
            <v>Cái/ Hộp</v>
          </cell>
          <cell r="AG154" t="str">
            <v>Cái</v>
          </cell>
          <cell r="AH154">
            <v>200</v>
          </cell>
          <cell r="AI154">
            <v>0</v>
          </cell>
          <cell r="AJ154" t="str">
            <v>vn0309110047</v>
          </cell>
          <cell r="AK154" t="str">
            <v>CÔNG TY TNHH THƯƠNG MẠI VÀ DỊCH VỤ KỸ THUẬT PHÚC TÍN</v>
          </cell>
          <cell r="AL154" t="str">
            <v>Đạt</v>
          </cell>
          <cell r="AM154"/>
          <cell r="AN154" t="str">
            <v>Nguyễn Thị Phương Hoa</v>
          </cell>
          <cell r="AO154" t="str">
            <v>Đạt</v>
          </cell>
          <cell r="AP154" t="str">
            <v>Đạt</v>
          </cell>
          <cell r="AQ154" t="str">
            <v>Đạt</v>
          </cell>
          <cell r="AR154">
            <v>0</v>
          </cell>
          <cell r="AS154" t="str">
            <v>Đạt</v>
          </cell>
          <cell r="AT154" t="str">
            <v>Đạt</v>
          </cell>
          <cell r="AU154" t="str">
            <v>Đạt</v>
          </cell>
          <cell r="AV154" t="str">
            <v>Đạt</v>
          </cell>
          <cell r="AW154" t="str">
            <v>Đạt</v>
          </cell>
          <cell r="AX154" t="str">
            <v>Đạt</v>
          </cell>
          <cell r="AY154" t="str">
            <v>Đạt</v>
          </cell>
          <cell r="AZ154">
            <v>0</v>
          </cell>
          <cell r="BA154" t="str">
            <v>Trần Thị Huyền Trân</v>
          </cell>
          <cell r="BB154" t="str">
            <v>Đạt</v>
          </cell>
          <cell r="BC154">
            <v>0</v>
          </cell>
        </row>
        <row r="155">
          <cell r="C155" t="str">
            <v>PP2300519963</v>
          </cell>
          <cell r="D155" t="str">
            <v>Dây dẫn chẩn đoán tim mạch 200 cm - 300 cm</v>
          </cell>
          <cell r="E155" t="str">
            <v>- Dây dẫn 0.035" với đầu tip mềm dẻo
- Lõi nitinol cản quang dễ thao tác. Phủ lớp ái nước ngoài dây dẫn.
- Hình dạng đầu tip: J, straight, angle.
- Chiều dài khả dụng: 200 - 260cm</v>
          </cell>
          <cell r="F155" t="str">
            <v>Cái/ Hộp</v>
          </cell>
          <cell r="G155" t="str">
            <v>Cái</v>
          </cell>
          <cell r="H155">
            <v>200</v>
          </cell>
          <cell r="I155">
            <v>740000</v>
          </cell>
          <cell r="J155">
            <v>148000000</v>
          </cell>
          <cell r="K155">
            <v>2960000</v>
          </cell>
          <cell r="L155">
            <v>222000000</v>
          </cell>
          <cell r="M155">
            <v>103600000</v>
          </cell>
          <cell r="N155">
            <v>34</v>
          </cell>
          <cell r="O155" t="str">
            <v>PP2300519963</v>
          </cell>
          <cell r="P155" t="str">
            <v>Dây dẫn chẩn đoán tim mạch 200 cm - 300 cm</v>
          </cell>
          <cell r="Q155">
            <v>180</v>
          </cell>
          <cell r="R155">
            <v>15660000</v>
          </cell>
          <cell r="S155">
            <v>210</v>
          </cell>
          <cell r="T155" t="str">
            <v>Trong vòng 24 giờ kể từ thời điểm đặt hàng của Bệnh viện</v>
          </cell>
          <cell r="U155" t="str">
            <v>Hydrophilic Guidewire</v>
          </cell>
          <cell r="V155" t="str">
            <v>Hydrophilic Guidewire</v>
          </cell>
          <cell r="W155" t="str">
            <v>N07.01.270.5869.279.0001</v>
          </cell>
          <cell r="X155" t="str">
            <v>SCW-HCGW-S-0.035*260;
SCW-HCGW-A-0.035*260</v>
          </cell>
          <cell r="Y155" t="str">
            <v xml:space="preserve">- Dây dẫn 0.035" với đầu tip mềm dẻo
- Lõi nitinol cản quang dễ thao tác. Phủ lớp ái nước ngoài dây dẫn.
- Hình dạng đầu tip: J/angle (gập góc), straight (thẳng).
- Chiều dài khả dụng: 260cm </v>
          </cell>
          <cell r="Z155" t="str">
            <v>SCW Medicath Ltd.</v>
          </cell>
          <cell r="AA155" t="str">
            <v>Trung Quốc</v>
          </cell>
          <cell r="AB155" t="str">
            <v>SCW Medicath Ltd.</v>
          </cell>
          <cell r="AC155" t="str">
            <v>Trung Quốc</v>
          </cell>
          <cell r="AD155" t="str">
            <v>B</v>
          </cell>
          <cell r="AE155" t="str">
            <v xml:space="preserve"> Công bố số 230002164/PCBB-HN ngày 31/08/2023
</v>
          </cell>
          <cell r="AF155" t="str">
            <v>01 cái/ hộp</v>
          </cell>
          <cell r="AG155" t="str">
            <v>Cái</v>
          </cell>
          <cell r="AH155">
            <v>200</v>
          </cell>
          <cell r="AI155">
            <v>0</v>
          </cell>
          <cell r="AJ155" t="str">
            <v>vn0101479798</v>
          </cell>
          <cell r="AK155" t="str">
            <v>CÔNG TY TNHH THƯƠNG MẠI VÀ DỊCH VỤ VIỆT THẮNG</v>
          </cell>
          <cell r="AL155" t="str">
            <v>Đạt</v>
          </cell>
          <cell r="AM155"/>
          <cell r="AN155" t="str">
            <v>Phan Thị Lường</v>
          </cell>
          <cell r="AO155" t="str">
            <v>Đạt</v>
          </cell>
          <cell r="AP155" t="str">
            <v>Đạt</v>
          </cell>
          <cell r="AQ155" t="str">
            <v>Đạt</v>
          </cell>
          <cell r="AR155">
            <v>0</v>
          </cell>
          <cell r="AS155" t="str">
            <v>Đạt</v>
          </cell>
          <cell r="AT155" t="str">
            <v>Đạt</v>
          </cell>
          <cell r="AU155" t="str">
            <v>Đạt</v>
          </cell>
          <cell r="AV155" t="str">
            <v>Đạt</v>
          </cell>
          <cell r="AW155" t="str">
            <v>Đạt</v>
          </cell>
          <cell r="AX155" t="str">
            <v>Đạt</v>
          </cell>
          <cell r="AY155" t="str">
            <v>Đạt</v>
          </cell>
          <cell r="AZ155">
            <v>0</v>
          </cell>
          <cell r="BA155" t="str">
            <v>Phan Thị Hoa</v>
          </cell>
          <cell r="BB155" t="str">
            <v>Đạt</v>
          </cell>
          <cell r="BC155">
            <v>0</v>
          </cell>
        </row>
        <row r="156">
          <cell r="C156" t="str">
            <v>PP2300519964</v>
          </cell>
          <cell r="D156" t="str">
            <v>Dây dẫn dịch tưới hoạt dịch ổ khớp</v>
          </cell>
          <cell r="E156" t="str">
            <v>- Dây sử dụng cho máy bơm nước trong phẫu thuật nội soi có hộp điều khiển.
- Lưu lượng nước ≥ 2.0l/phút, có hai đường nước ra và đường nước vào riêng biệt</v>
          </cell>
          <cell r="F156">
            <v>0</v>
          </cell>
          <cell r="G156" t="str">
            <v>Cái</v>
          </cell>
          <cell r="H156">
            <v>70</v>
          </cell>
          <cell r="I156">
            <v>1800000</v>
          </cell>
          <cell r="J156">
            <v>126000000</v>
          </cell>
          <cell r="K156">
            <v>2520000</v>
          </cell>
          <cell r="L156">
            <v>189000000</v>
          </cell>
          <cell r="M156">
            <v>88200000</v>
          </cell>
          <cell r="N156">
            <v>12</v>
          </cell>
          <cell r="O156" t="str">
            <v>PP2300519964</v>
          </cell>
          <cell r="P156" t="str">
            <v>Dây dẫn dịch tưới hoạt dịch ổ khớp</v>
          </cell>
          <cell r="Q156">
            <v>180</v>
          </cell>
          <cell r="R156">
            <v>593283000</v>
          </cell>
          <cell r="S156">
            <v>210</v>
          </cell>
          <cell r="T156" t="str">
            <v>Trong vòng 24h kể từ thời điểm đặt hàng của bệnh viện</v>
          </cell>
          <cell r="U156" t="str">
            <v>Dây nước dùng trong nội soi khớp</v>
          </cell>
          <cell r="V156" t="str">
            <v>Dây nước dùng trong nội soi khớp</v>
          </cell>
          <cell r="W156" t="str">
            <v>N07.06.080.6193.155.0001</v>
          </cell>
          <cell r="X156">
            <v>140154</v>
          </cell>
          <cell r="Y156" t="str">
            <v>- Dây sử dụng cho máy bơm nước trong phẫu thuật nội soi có hộp điều khiển.
- Lưu lượng nước ≥ 2.0l/phút, có hai đường nước ra và đường nước vào riêng biệt</v>
          </cell>
          <cell r="Z156" t="str">
            <v>Heinz Meise GmbH, Medizintechnik</v>
          </cell>
          <cell r="AA156" t="str">
            <v>Đức</v>
          </cell>
          <cell r="AB156" t="str">
            <v>Heinz Meise GmbH, Medizintechnik</v>
          </cell>
          <cell r="AC156" t="str">
            <v>Đức</v>
          </cell>
          <cell r="AD156" t="str">
            <v>B</v>
          </cell>
          <cell r="AE156" t="str">
            <v>220000406/PCBB-BYT ngày 10/01/2022</v>
          </cell>
          <cell r="AF156" t="str">
            <v>1 cái/gói</v>
          </cell>
          <cell r="AG156" t="str">
            <v>Cái</v>
          </cell>
          <cell r="AH156">
            <v>70</v>
          </cell>
          <cell r="AI156">
            <v>0</v>
          </cell>
          <cell r="AJ156" t="str">
            <v>vn0302204137</v>
          </cell>
          <cell r="AK156" t="str">
            <v>CÔNG TY TNHH TRANG THIẾT BỊ Y TẾ B.M.S</v>
          </cell>
          <cell r="AL156" t="str">
            <v>Đạt</v>
          </cell>
          <cell r="AM156"/>
          <cell r="AN156" t="str">
            <v xml:space="preserve">Đào Thị Nhung </v>
          </cell>
          <cell r="AO156" t="str">
            <v>Đạt</v>
          </cell>
          <cell r="AP156" t="str">
            <v>Đạt</v>
          </cell>
          <cell r="AQ156" t="str">
            <v>Đạt</v>
          </cell>
          <cell r="AR156" t="str">
            <v>Đạt</v>
          </cell>
          <cell r="AS156" t="str">
            <v>Đạt</v>
          </cell>
          <cell r="AT156" t="str">
            <v>Không Đạt</v>
          </cell>
          <cell r="AU156" t="str">
            <v>Đạt</v>
          </cell>
          <cell r="AV156" t="str">
            <v>Đạt</v>
          </cell>
          <cell r="AW156" t="str">
            <v>Đạt</v>
          </cell>
          <cell r="AX156" t="str">
            <v>Đạt</v>
          </cell>
          <cell r="AY156" t="str">
            <v>Không đạt</v>
          </cell>
          <cell r="AZ156" t="str">
            <v>Catalogue không đáp ứng HSMT</v>
          </cell>
          <cell r="BA156" t="str">
            <v>Nguyễn Văn Thành</v>
          </cell>
          <cell r="BB156" t="str">
            <v>Không đạt</v>
          </cell>
          <cell r="BC156" t="str">
            <v>Catalogue không đáp ứng HSMT</v>
          </cell>
        </row>
        <row r="157">
          <cell r="C157" t="str">
            <v>PP2300519965</v>
          </cell>
          <cell r="D157" t="str">
            <v>Dây dẫn chẩn đoán tim mạch 50cm - 180 cm</v>
          </cell>
          <cell r="E157" t="str">
            <v>- Dây dẫn 0.035" với đầu tip mềm dẻo
- Lõi nitinol cản quang dễ thao tác. Phủ lớp ái nước ngoài dây dẫn.
- Hình dạng đầu tip: J, straight, angle.
- Chiều dài khả dụng: 50cm - 180 cm</v>
          </cell>
          <cell r="F157" t="str">
            <v>Cái/ Hộp</v>
          </cell>
          <cell r="G157" t="str">
            <v>Cái</v>
          </cell>
          <cell r="H157">
            <v>300</v>
          </cell>
          <cell r="I157">
            <v>520000</v>
          </cell>
          <cell r="J157">
            <v>156000000</v>
          </cell>
          <cell r="K157">
            <v>3120000</v>
          </cell>
          <cell r="L157">
            <v>234000000</v>
          </cell>
          <cell r="M157">
            <v>109200000</v>
          </cell>
          <cell r="N157">
            <v>50</v>
          </cell>
          <cell r="O157" t="str">
            <v>PP2300519965</v>
          </cell>
          <cell r="P157" t="str">
            <v>Dây dẫn chẩn đoán tim mạch 50cm - 180 cm</v>
          </cell>
          <cell r="Q157">
            <v>180</v>
          </cell>
          <cell r="R157">
            <v>362642000</v>
          </cell>
          <cell r="S157">
            <v>210</v>
          </cell>
          <cell r="T157">
            <v>0</v>
          </cell>
          <cell r="U157" t="str">
            <v>Dây dẫn chẩn đoán tim mạch Uniqual (50 - 180 cm)</v>
          </cell>
          <cell r="V157" t="str">
            <v>Dây dẫn chẩn đoán tim mạch Uniqual (50 - 180 cm)</v>
          </cell>
          <cell r="W157" t="str">
            <v>N07.01.270.1122.000.0005</v>
          </cell>
          <cell r="X157" t="str">
            <v>US0035B0500,US0035B0800,US0035B1500,US0035B1800,UA0035B0500,UA0035B0800,UA0035B1500,UA0035B1800,UJ1535B0500,UJ1535B0800,UJ1535B1500,UJ1535B1800,UJ3035B0500,UJ3035B0800,UJ3035B1500,UJ3035B1800,UJ6035B0500,UJ6035B0800,UJ6035B1500,UJ6035B1800,US0038B0500,US0038B0800,US0038B1500,US0038B1800,UA0038B0500,UA0038B0800,UA0038B1500,UA0038B1800,UJ1538B0500,UJ1538B0800,UJ1538B1500,UJ1538B1800,UJ3038B0500,UJ3038B0800,UJ3038B1500,UJ3038B1800,UJ6038B0500,UJ6038B0800,UJ6038B1500,UJ6038B1800</v>
          </cell>
          <cell r="Y157" t="str">
            <v>- Dây dẫn 0.035" với đầu tip mềm dẻo, tip load là 6.3 gf  &amp; độ cứng thân ống 3.6 N giúp tăng lực đẩy. 
- Lõi nitinol cản quang dễ thao tác. Phủ lớp ái nước ngoài dây dẫn.
- Hình dạng đầu tip: 1.5, 3, 6 J, straight, angle.
- Chiều dài khả dụng: 50 - 180 cm. (Chi tiết các cỡ)</v>
          </cell>
          <cell r="Z157" t="str">
            <v xml:space="preserve"> Công ty TNHH Asahi Intecc Hà Nội</v>
          </cell>
          <cell r="AA157" t="str">
            <v>Việt Nam</v>
          </cell>
          <cell r="AB157" t="str">
            <v xml:space="preserve">ASAHI 
INTECC
CO., LTD., </v>
          </cell>
          <cell r="AC157" t="str">
            <v>Nhật Bản</v>
          </cell>
          <cell r="AD157" t="str">
            <v>D</v>
          </cell>
          <cell r="AE157" t="str">
            <v>GPNK
4204NK/BYT-TB-CT
Ngày cấp: 05/05/2018</v>
          </cell>
          <cell r="AF157" t="str">
            <v>Cái/ Hộp</v>
          </cell>
          <cell r="AG157" t="str">
            <v>Cái</v>
          </cell>
          <cell r="AH157">
            <v>300</v>
          </cell>
          <cell r="AI157">
            <v>0</v>
          </cell>
          <cell r="AJ157" t="str">
            <v>vn0309110047</v>
          </cell>
          <cell r="AK157" t="str">
            <v>CÔNG TY TNHH THƯƠNG MẠI VÀ DỊCH VỤ KỸ THUẬT PHÚC TÍN</v>
          </cell>
          <cell r="AL157" t="str">
            <v>Đạt</v>
          </cell>
          <cell r="AM157"/>
          <cell r="AN157" t="str">
            <v>Nguyễn Thị Phương Hoa</v>
          </cell>
          <cell r="AO157" t="str">
            <v>Đạt</v>
          </cell>
          <cell r="AP157" t="str">
            <v>Đạt</v>
          </cell>
          <cell r="AQ157" t="str">
            <v>Đạt</v>
          </cell>
          <cell r="AR157">
            <v>0</v>
          </cell>
          <cell r="AS157" t="str">
            <v>Đạt</v>
          </cell>
          <cell r="AT157" t="str">
            <v>Đạt</v>
          </cell>
          <cell r="AU157" t="str">
            <v>Đạt</v>
          </cell>
          <cell r="AV157" t="str">
            <v>Đạt</v>
          </cell>
          <cell r="AW157" t="str">
            <v>Đạt</v>
          </cell>
          <cell r="AX157" t="str">
            <v>Đạt</v>
          </cell>
          <cell r="AY157" t="str">
            <v>Đạt</v>
          </cell>
          <cell r="AZ157">
            <v>0</v>
          </cell>
          <cell r="BA157" t="str">
            <v>Trần Thị Huyền Trân</v>
          </cell>
          <cell r="BB157" t="str">
            <v>Đạt</v>
          </cell>
          <cell r="BC157">
            <v>0</v>
          </cell>
        </row>
        <row r="158">
          <cell r="C158" t="str">
            <v>PP2300519966</v>
          </cell>
          <cell r="D158" t="str">
            <v>Dây dẫn đường có lớp ái nước, lõi Nitinol</v>
          </cell>
          <cell r="E158" t="str">
            <v>-  Lõi là hợp kim Nitinol siêu đàn hồi.
-  Lớp ngoài là Polyurethane
-  Lớp phủ ái nước hydrophilic M Coat.
- Chiều dài dây dẫn: 150 cm
- Đường kính: 0.025'', 0.035'', 0.038''</v>
          </cell>
          <cell r="F158" t="str">
            <v>Hộp/ 5 cái</v>
          </cell>
          <cell r="G158" t="str">
            <v>Cái</v>
          </cell>
          <cell r="H158">
            <v>1000</v>
          </cell>
          <cell r="I158">
            <v>520000</v>
          </cell>
          <cell r="J158">
            <v>520000000</v>
          </cell>
          <cell r="K158">
            <v>10400000</v>
          </cell>
          <cell r="L158">
            <v>780000000</v>
          </cell>
          <cell r="M158">
            <v>364000000</v>
          </cell>
          <cell r="N158">
            <v>167</v>
          </cell>
          <cell r="O158" t="str">
            <v>PP2300519966</v>
          </cell>
          <cell r="P158" t="str">
            <v>Dây dẫn đường có lớp ái nước, lõi Nitinol</v>
          </cell>
          <cell r="Q158">
            <v>180</v>
          </cell>
          <cell r="R158">
            <v>414885000</v>
          </cell>
          <cell r="S158">
            <v>210</v>
          </cell>
          <cell r="T158" t="str">
            <v>Trong vòng 24 giờ kể từ thời điểm đặt hàng của Bệnh viện</v>
          </cell>
          <cell r="U158" t="str">
            <v>Radifocus Guide Wire M (150cm)</v>
          </cell>
          <cell r="V158" t="str">
            <v>Radifocus Guide Wire M (150cm)</v>
          </cell>
          <cell r="W158" t="str">
            <v>N07.01.270.1507.000.0001</v>
          </cell>
          <cell r="X158" t="str">
            <v>RF*GA35153M;
RF*GS35153M;
RF*GS25153M</v>
          </cell>
          <cell r="Y158" t="str">
            <v>Cấu tạo:
- Lõi là hợp kim Nitinol siêu đàn hồi.
- Lớp ngoài là Polyurethane, tăng tính cản quang bằng lớp Tungsten.
- Lớp phủ ái nước hydrophilic M Coat.
Hình dạng đầu tip: đầu thẳng, đầu cong (Straight, Angled)
Kích thước: 
- Chiều dài dây dẫn: 150 cm
- Chiều dài của phần đầu linh hoạt: 3 cm
- Đường kính: 0.025'', 0.035'', 0.038''</v>
          </cell>
          <cell r="Z158" t="str">
            <v>Công ty TNHH Terumo Việt Nam</v>
          </cell>
          <cell r="AA158" t="str">
            <v xml:space="preserve"> Việt Nam</v>
          </cell>
          <cell r="AB158" t="str">
            <v>Terumo Corporation</v>
          </cell>
          <cell r="AC158" t="str">
            <v>Nhật Bản</v>
          </cell>
          <cell r="AD158" t="str">
            <v>D</v>
          </cell>
          <cell r="AE158" t="str">
            <v>Giấy phép lưu hành số: 2100086ĐKLH/BYT-TB-CT, ngày 31/05/2021</v>
          </cell>
          <cell r="AF158" t="str">
            <v>Hộp/ 5 cái</v>
          </cell>
          <cell r="AG158" t="str">
            <v>Cái</v>
          </cell>
          <cell r="AH158">
            <v>1000</v>
          </cell>
          <cell r="AI158">
            <v>0</v>
          </cell>
          <cell r="AJ158" t="str">
            <v>vn0312146808</v>
          </cell>
          <cell r="AK158" t="str">
            <v>CÔNG TY TNHH THIẾT BỊ Y TẾ KHẢI VINH</v>
          </cell>
          <cell r="AL158" t="str">
            <v>Đạt</v>
          </cell>
          <cell r="AM158"/>
          <cell r="AN158" t="str">
            <v>Trương Thị Mỹ Quý</v>
          </cell>
          <cell r="AO158" t="str">
            <v>Đạt</v>
          </cell>
          <cell r="AP158" t="str">
            <v>Đạt</v>
          </cell>
          <cell r="AQ158" t="str">
            <v>Đạt</v>
          </cell>
          <cell r="AR158">
            <v>0</v>
          </cell>
          <cell r="AS158" t="str">
            <v>Đạt</v>
          </cell>
          <cell r="AT158" t="str">
            <v>Đạt</v>
          </cell>
          <cell r="AU158" t="str">
            <v>Đạt</v>
          </cell>
          <cell r="AV158" t="str">
            <v>Đạt</v>
          </cell>
          <cell r="AW158" t="str">
            <v>Đạt</v>
          </cell>
          <cell r="AX158" t="str">
            <v>Đạt</v>
          </cell>
          <cell r="AY158" t="str">
            <v>Đạt</v>
          </cell>
          <cell r="AZ158">
            <v>0</v>
          </cell>
          <cell r="BA158" t="str">
            <v>Phan Thị Hoa</v>
          </cell>
          <cell r="BB158" t="str">
            <v>Đạt</v>
          </cell>
          <cell r="BC158">
            <v>0</v>
          </cell>
        </row>
        <row r="159">
          <cell r="C159" t="str">
            <v>PP2300519967</v>
          </cell>
          <cell r="D159" t="str">
            <v>Dây dẫn có lưới lọc bảo vệ trong can thiệp mạch cảnh</v>
          </cell>
          <cell r="E159" t="str">
            <v>- Dụng cụ bảo vệ ngoại vi có dây dẫn gắn lưới lọc hình chóp nón, kèm ống thông dẫn và thu hồi
- Đường kính lưới 3-7mm, chiều dài dây đẩy 190cm -&gt; 300cm.</v>
          </cell>
          <cell r="F159" t="str">
            <v>01 cái/hộp</v>
          </cell>
          <cell r="G159" t="str">
            <v>Hộp</v>
          </cell>
          <cell r="H159">
            <v>15</v>
          </cell>
          <cell r="I159">
            <v>30450000</v>
          </cell>
          <cell r="J159">
            <v>456750000</v>
          </cell>
          <cell r="K159">
            <v>9135000</v>
          </cell>
          <cell r="L159">
            <v>685125000</v>
          </cell>
          <cell r="M159">
            <v>319725000</v>
          </cell>
          <cell r="N159">
            <v>3</v>
          </cell>
          <cell r="O159" t="str">
            <v>PP2300519967</v>
          </cell>
          <cell r="P159" t="str">
            <v>Dây dẫn có lưới lọc bảo vệ trong can thiệp mạch cảnh</v>
          </cell>
          <cell r="Q159">
            <v>180</v>
          </cell>
          <cell r="R159">
            <v>29485000</v>
          </cell>
          <cell r="S159">
            <v>210</v>
          </cell>
          <cell r="T159" t="str">
            <v>Trong vòng 24 giờ kể từ thời điểm đặt hàng của Bệnh viện</v>
          </cell>
          <cell r="U159" t="str">
            <v>FilterWire EZ</v>
          </cell>
          <cell r="V159" t="str">
            <v>FilterWire EZ</v>
          </cell>
          <cell r="W159" t="str">
            <v>N07.01.290.0585.146.0002</v>
          </cell>
          <cell r="X159" t="str">
            <v>H74920100xxxx; H74920105xxxx</v>
          </cell>
          <cell r="Y159" t="str">
            <v>- Dụng cụ bảo vệ ngoại vi có dây dẫn gắn lưới lọc hình chóp nón, kèm ống thông dẫn và thu hồi
- Phù hợp cho các mạch máu có đường kính khoảng từ 3.5 đến 5.5mm, chiều dài dây đẩy 190cm -&gt; 300cm.</v>
          </cell>
          <cell r="Z159" t="str">
            <v>Boston Scientific Corporation</v>
          </cell>
          <cell r="AA159" t="str">
            <v>Costa Rica</v>
          </cell>
          <cell r="AB159" t="str">
            <v>Boston Scientific Corporation</v>
          </cell>
          <cell r="AC159" t="str">
            <v>Mỹ</v>
          </cell>
          <cell r="AD159" t="str">
            <v>D</v>
          </cell>
          <cell r="AE159" t="str">
            <v>15975NK/BYT-TB-CT, ngày 24/07/2020</v>
          </cell>
          <cell r="AF159" t="str">
            <v>Hộp/1 cái</v>
          </cell>
          <cell r="AG159" t="str">
            <v xml:space="preserve">Cái </v>
          </cell>
          <cell r="AH159">
            <v>15</v>
          </cell>
          <cell r="AI159">
            <v>0</v>
          </cell>
          <cell r="AJ159" t="str">
            <v>vn0106119693</v>
          </cell>
          <cell r="AK159" t="str">
            <v>CÔNG TY CỔ PHẦN NOVAMEDIC VIỆT NAM</v>
          </cell>
          <cell r="AL159" t="str">
            <v>Đạt</v>
          </cell>
          <cell r="AM159"/>
          <cell r="AN159" t="str">
            <v>Nguyễn Thị Sao Mai</v>
          </cell>
          <cell r="AO159" t="str">
            <v>Đạt</v>
          </cell>
          <cell r="AP159" t="str">
            <v>Đạt</v>
          </cell>
          <cell r="AQ159" t="str">
            <v>Đạt</v>
          </cell>
          <cell r="AR159">
            <v>0</v>
          </cell>
          <cell r="AS159" t="str">
            <v>Đạt</v>
          </cell>
          <cell r="AT159" t="str">
            <v>Không đạt</v>
          </cell>
          <cell r="AU159" t="str">
            <v>Đạt</v>
          </cell>
          <cell r="AV159" t="str">
            <v>Đạt</v>
          </cell>
          <cell r="AW159" t="str">
            <v>Đạt</v>
          </cell>
          <cell r="AX159" t="str">
            <v>Đạt</v>
          </cell>
          <cell r="AY159" t="str">
            <v>Không đạt</v>
          </cell>
          <cell r="AZ159" t="str">
            <v>E-HSMT yêu cầu đặc tính kỹ thuật : Dây dẫn có lưới lọc bảo vệ trong can thiệp mạch cảnh đường kính lưới 3-7mm nhưng đặc tính kỹ thuật của sản phẩm dự thầu đường kính khoảng từ 3.5 đến 5.5mm</v>
          </cell>
          <cell r="BA159" t="str">
            <v>Hồ Thị Xuân Thu</v>
          </cell>
          <cell r="BB159" t="str">
            <v>Không đạt</v>
          </cell>
          <cell r="BC159" t="str">
            <v>E-HSMT yêu cầu đặc tính kỹ thuật : Dây dẫn có lưới lọc bảo vệ trong can thiệp mạch cảnh đường kính lưới 3-7mm nhưng đặc tính kỹ thuật của sản phẩm dự thầu đường kính khoảng từ 3.5 đến 5.5mm</v>
          </cell>
        </row>
        <row r="160">
          <cell r="C160" t="str">
            <v>PP2300519967</v>
          </cell>
          <cell r="D160" t="str">
            <v>Dây dẫn có lưới lọc bảo vệ trong can thiệp mạch cảnh</v>
          </cell>
          <cell r="E160" t="str">
            <v>- Dụng cụ bảo vệ ngoại vi có dây dẫn gắn lưới lọc hình chóp nón, kèm ống thông dẫn và thu hồi
- Đường kính lưới 3-7mm, chiều dài dây đẩy 190cm -&gt; 300cm.</v>
          </cell>
          <cell r="F160" t="str">
            <v>01 cái/hộp</v>
          </cell>
          <cell r="G160" t="str">
            <v>Hộp</v>
          </cell>
          <cell r="H160">
            <v>15</v>
          </cell>
          <cell r="I160">
            <v>30450000</v>
          </cell>
          <cell r="J160">
            <v>456750000</v>
          </cell>
          <cell r="K160">
            <v>9135000</v>
          </cell>
          <cell r="L160">
            <v>685125000</v>
          </cell>
          <cell r="M160">
            <v>319725000</v>
          </cell>
          <cell r="N160">
            <v>3</v>
          </cell>
          <cell r="O160" t="str">
            <v>PP2300519967</v>
          </cell>
          <cell r="P160" t="str">
            <v>Dây dẫn có lưới lọc bảo vệ trong can thiệp mạch cảnh</v>
          </cell>
          <cell r="Q160">
            <v>180</v>
          </cell>
          <cell r="R160">
            <v>60000000</v>
          </cell>
          <cell r="S160">
            <v>215</v>
          </cell>
          <cell r="T160" t="str">
            <v>Trong vòng 24 giờ kể từ thời điểm đặt hàng của Bệnh viện</v>
          </cell>
          <cell r="U160" t="str">
            <v>Dụng cụ bảo vệ mạch ngoại biên SpiderFX</v>
          </cell>
          <cell r="V160" t="str">
            <v>Dụng cụ bảo vệ mạch ngoại biên SpiderFX</v>
          </cell>
          <cell r="W160" t="str">
            <v>N07.01.290.2043.175.0002</v>
          </cell>
          <cell r="X160" t="str">
            <v>SPD2-US-xxx-xxx</v>
          </cell>
          <cell r="Y160" t="str">
            <v>Dụng cụ bảo vệ mạch được sử dụng trong can thiệp động mạch cảnh, động mạch vành và động mạch ngoại biên.
'Dây dẫn gắn lưới lọc hình chóp nón, kèm ống thông dẫn và thu hồi, đường kính lưới lọc (filter) 3,4,5,6,7mm, độ dài dây đẩy 190cm và 320cm.
Hệ thống phù hợp với cả dây dẫn 0.014'' và 0.018''
Chất liệu lưới lọc: Nitinol
Đường kính vượt tổn thương( Crossing Profile): 3.2Fr
Miệng lưới lọc có 1 khung tròn chất liệu Vàng - Tungsten làm marker 
Dây dẫn đường xoay và di chuyển theo chiều dọc độc lập với lưới lọc, giúp lưới lọc hoàn toàn ổn định trong suốt quá trình can thiệp.</v>
          </cell>
          <cell r="Z160" t="str">
            <v>Ev3 Inc</v>
          </cell>
          <cell r="AA160" t="str">
            <v xml:space="preserve">Mỹ </v>
          </cell>
          <cell r="AB160" t="str">
            <v>Ev3 Inc</v>
          </cell>
          <cell r="AC160" t="str">
            <v>Mỹ</v>
          </cell>
          <cell r="AD160" t="str">
            <v>D</v>
          </cell>
          <cell r="AE160" t="str">
            <v>11858NK/BYT-TB-CT</v>
          </cell>
          <cell r="AF160" t="str">
            <v>Hộp/ 1 cái</v>
          </cell>
          <cell r="AG160" t="str">
            <v>Cái</v>
          </cell>
          <cell r="AH160">
            <v>15</v>
          </cell>
          <cell r="AI160">
            <v>0</v>
          </cell>
          <cell r="AJ160" t="str">
            <v>vn0312268965</v>
          </cell>
          <cell r="AK160" t="str">
            <v>CÔNG TY TNHH THIẾT BỊ Y TẾ ĐỈNH CAO</v>
          </cell>
          <cell r="AL160" t="str">
            <v>Đạt</v>
          </cell>
          <cell r="AM160"/>
          <cell r="AN160" t="str">
            <v xml:space="preserve">Nguyễn Thủy Tiên </v>
          </cell>
          <cell r="AO160" t="str">
            <v>Đạt</v>
          </cell>
          <cell r="AP160" t="str">
            <v>Đạt</v>
          </cell>
          <cell r="AQ160" t="str">
            <v>Đạt</v>
          </cell>
          <cell r="AR160">
            <v>0</v>
          </cell>
          <cell r="AS160" t="str">
            <v>Đạt</v>
          </cell>
          <cell r="AT160" t="str">
            <v>Đạt</v>
          </cell>
          <cell r="AU160" t="str">
            <v>Đạt</v>
          </cell>
          <cell r="AV160" t="str">
            <v>Đạt</v>
          </cell>
          <cell r="AW160" t="str">
            <v>Đạt</v>
          </cell>
          <cell r="AX160" t="str">
            <v>Đạt</v>
          </cell>
          <cell r="AY160" t="str">
            <v>Đạt</v>
          </cell>
          <cell r="AZ160">
            <v>0</v>
          </cell>
          <cell r="BA160" t="str">
            <v>Phan Thị Hoa</v>
          </cell>
          <cell r="BB160" t="str">
            <v>Đạt</v>
          </cell>
          <cell r="BC160">
            <v>0</v>
          </cell>
        </row>
        <row r="161">
          <cell r="C161" t="str">
            <v>PP2300519968</v>
          </cell>
          <cell r="D161" t="str">
            <v>Dây dẫn đường cho catheter ái nước 260cm</v>
          </cell>
          <cell r="E161" t="str">
            <v>-  Lõi là vật liệu Nitinol
-  Lớp ngoài là Polyurethane
-  Lớp phủ ái nước
- Chiều dài dây dẫn: 260 cm
- Đường kính: 0.035''</v>
          </cell>
          <cell r="F161">
            <v>0</v>
          </cell>
          <cell r="G161" t="str">
            <v>Cái</v>
          </cell>
          <cell r="H161">
            <v>35</v>
          </cell>
          <cell r="I161">
            <v>690000</v>
          </cell>
          <cell r="J161">
            <v>24150000</v>
          </cell>
          <cell r="K161">
            <v>483000</v>
          </cell>
          <cell r="L161">
            <v>36225000</v>
          </cell>
          <cell r="M161">
            <v>16905000</v>
          </cell>
          <cell r="N161">
            <v>6</v>
          </cell>
          <cell r="O161" t="str">
            <v>PP2300519968</v>
          </cell>
          <cell r="P161" t="str">
            <v>Dây dẫn đường cho catheter ái nước 260cm</v>
          </cell>
          <cell r="Q161">
            <v>180</v>
          </cell>
          <cell r="R161">
            <v>104425600</v>
          </cell>
          <cell r="S161">
            <v>210</v>
          </cell>
          <cell r="T161">
            <v>0</v>
          </cell>
          <cell r="U161" t="str">
            <v>GLIDESTAT™ Hydrophilic Guide Wire (dài 260cm)</v>
          </cell>
          <cell r="V161" t="str">
            <v>GLIDESTAT™ Hydrophilic Guide Wire (dài 260cm)</v>
          </cell>
          <cell r="W161" t="str">
            <v>N07.01.270.4263.175.0010</v>
          </cell>
          <cell r="X161" t="str">
            <v>...H (các cỡ)</v>
          </cell>
          <cell r="Y161" t="str">
            <v>-  Lõi là vật liệu Nitinol
-  Lớp ngoài là Polyurethane
-  Lớp phủ ái nước
- Chiều dài dây dẫn: 260 cm
- Đường kính: 0.035''</v>
          </cell>
          <cell r="Z161" t="str">
            <v>Umbra Medical Products, Inc</v>
          </cell>
          <cell r="AA161" t="str">
            <v>Hoa Kỳ</v>
          </cell>
          <cell r="AB161" t="str">
            <v>Umbra Medical Products, Inc</v>
          </cell>
          <cell r="AC161" t="str">
            <v>Hoa Kỳ</v>
          </cell>
          <cell r="AD161" t="str">
            <v>C</v>
          </cell>
          <cell r="AE161" t="str">
            <v>7957NK/BYT-TB-CT</v>
          </cell>
          <cell r="AF161" t="str">
            <v>cái/ bịch</v>
          </cell>
          <cell r="AG161" t="str">
            <v>Cái</v>
          </cell>
          <cell r="AH161">
            <v>35</v>
          </cell>
          <cell r="AI161" t="str">
            <v>24 tháng</v>
          </cell>
          <cell r="AJ161" t="str">
            <v>vn0300483319</v>
          </cell>
          <cell r="AK161" t="str">
            <v>CÔNG TY CỔ PHẦN DƯỢC PHẨM TRUNG ƯƠNG CODUPHA</v>
          </cell>
          <cell r="AL161" t="str">
            <v>Đạt</v>
          </cell>
          <cell r="AM161"/>
          <cell r="AN161" t="str">
            <v xml:space="preserve">Nguyễn Thủy Tiên </v>
          </cell>
          <cell r="AO161" t="str">
            <v>Đạt</v>
          </cell>
          <cell r="AP161" t="str">
            <v>Đạt</v>
          </cell>
          <cell r="AQ161" t="str">
            <v>Đạt</v>
          </cell>
          <cell r="AR161">
            <v>0</v>
          </cell>
          <cell r="AS161" t="str">
            <v>Đạt</v>
          </cell>
          <cell r="AT161" t="str">
            <v>Đạt</v>
          </cell>
          <cell r="AU161" t="str">
            <v>Đạt</v>
          </cell>
          <cell r="AV161" t="str">
            <v>Đạt</v>
          </cell>
          <cell r="AW161" t="str">
            <v>Đạt</v>
          </cell>
          <cell r="AX161" t="str">
            <v>Đạt</v>
          </cell>
          <cell r="AY161" t="str">
            <v>Đạt</v>
          </cell>
          <cell r="AZ161">
            <v>0</v>
          </cell>
          <cell r="BA161" t="str">
            <v>Nguyễn Thị Linh Đức</v>
          </cell>
          <cell r="BB161" t="str">
            <v>Đạt</v>
          </cell>
          <cell r="BC161">
            <v>0</v>
          </cell>
        </row>
        <row r="162">
          <cell r="C162" t="str">
            <v>PP2300519968</v>
          </cell>
          <cell r="D162" t="str">
            <v>Dây dẫn đường cho catheter ái nước 260cm</v>
          </cell>
          <cell r="E162" t="str">
            <v>-  Lõi là vật liệu Nitinol
-  Lớp ngoài là Polyurethane
-  Lớp phủ ái nước
- Chiều dài dây dẫn: 260 cm
- Đường kính: 0.035''</v>
          </cell>
          <cell r="F162">
            <v>0</v>
          </cell>
          <cell r="G162" t="str">
            <v>Cái</v>
          </cell>
          <cell r="H162">
            <v>35</v>
          </cell>
          <cell r="I162">
            <v>690000</v>
          </cell>
          <cell r="J162">
            <v>24150000</v>
          </cell>
          <cell r="K162">
            <v>483000</v>
          </cell>
          <cell r="L162">
            <v>36225000</v>
          </cell>
          <cell r="M162">
            <v>16905000</v>
          </cell>
          <cell r="N162">
            <v>6</v>
          </cell>
          <cell r="O162" t="str">
            <v>PP2300519968</v>
          </cell>
          <cell r="P162" t="str">
            <v>Dây dẫn đường cho catheter ái nước 260cm</v>
          </cell>
          <cell r="Q162">
            <v>180</v>
          </cell>
          <cell r="R162">
            <v>125558400</v>
          </cell>
          <cell r="S162">
            <v>210</v>
          </cell>
          <cell r="T162" t="str">
            <v>Giao hàng trong vòng 24h kể từ thời điểm gửi đơn đặt hàng của Bệnh viện</v>
          </cell>
          <cell r="U162" t="str">
            <v>Merit Laureate</v>
          </cell>
          <cell r="V162" t="str">
            <v>MERIT LAUREATEᵀᴹ HYDROPHILIC GUIDE WIRE</v>
          </cell>
          <cell r="W162" t="str">
            <v>N07.01.270.3080.183.0004</v>
          </cell>
          <cell r="X162" t="str">
            <v>LWSTDAxxxxx</v>
          </cell>
          <cell r="Y162" t="str">
            <v>Dây dẫn ái nước dùng trong chẩn đoán và can thiệp mạch ngoại biên:
- Có lõi Nitinol và áo cản quang (radipaque jacket) với chất liệu polyurethane/ tungsten, và lớp áo ái nước dạng gel chất liệu Hydrophilic co-polymer giúp phủ một lớp nước liên tục trên thân dây dẫn, giúp tối ưu tính trơn và độ bền kéo dài 
- Dây dẫn có trợ lực tốt, đáp ứng độ torque theo tỷ lệ 1:1
- Có 2 dạng đầu tip: đầu cong chữ J (angled) và đầu thẳng. Độ cứng gồm 2 dạng: Chuẩn và cứng.
- Đủ các kích cỡ  0.035", 0.038", 0.025", 0.018" chiều dài từ 80cm, 150cm, 180cm, 220cm, 260cm</v>
          </cell>
          <cell r="Z162" t="str">
            <v>Merit Medical Ireland Ltd - Ireland</v>
          </cell>
          <cell r="AA162" t="str">
            <v xml:space="preserve"> Ireland</v>
          </cell>
          <cell r="AB162" t="str">
            <v>Merit Medical Systems, Inc - Mỹ</v>
          </cell>
          <cell r="AC162" t="str">
            <v>Mỹ</v>
          </cell>
          <cell r="AD162" t="str">
            <v>B</v>
          </cell>
          <cell r="AE162" t="str">
            <v>Phiếu tiếp nhận loại B số 220001771/PCBB-HCM</v>
          </cell>
          <cell r="AF162" t="str">
            <v>5 Cái/ hộp</v>
          </cell>
          <cell r="AG162" t="str">
            <v>Cái</v>
          </cell>
          <cell r="AH162">
            <v>35</v>
          </cell>
          <cell r="AI162">
            <v>0</v>
          </cell>
          <cell r="AJ162" t="str">
            <v>vn0313130367</v>
          </cell>
          <cell r="AK162" t="str">
            <v>CÔNG TY TNHH IDS MEDICAL SYSTEMS VIỆT NAM</v>
          </cell>
          <cell r="AL162" t="str">
            <v>Đạt</v>
          </cell>
          <cell r="AM162"/>
          <cell r="AN162" t="str">
            <v>Trần Thị Kiều Diễm</v>
          </cell>
          <cell r="AO162" t="str">
            <v>Đạt</v>
          </cell>
          <cell r="AP162" t="str">
            <v>Đạt</v>
          </cell>
          <cell r="AQ162" t="str">
            <v>Đạt</v>
          </cell>
          <cell r="AR162">
            <v>0</v>
          </cell>
          <cell r="AS162" t="str">
            <v>Đạt</v>
          </cell>
          <cell r="AT162" t="str">
            <v>Đạt</v>
          </cell>
          <cell r="AU162" t="str">
            <v>Đạt</v>
          </cell>
          <cell r="AV162" t="str">
            <v>Đạt</v>
          </cell>
          <cell r="AW162" t="str">
            <v>Đạt</v>
          </cell>
          <cell r="AX162" t="str">
            <v>Đạt</v>
          </cell>
          <cell r="AY162" t="str">
            <v>Đạt</v>
          </cell>
          <cell r="AZ162">
            <v>0</v>
          </cell>
          <cell r="BA162" t="str">
            <v>Nguyễn Thị Huệ</v>
          </cell>
          <cell r="BB162" t="str">
            <v>Đạt</v>
          </cell>
          <cell r="BC162">
            <v>0</v>
          </cell>
        </row>
        <row r="163">
          <cell r="C163" t="str">
            <v>PP2300519968</v>
          </cell>
          <cell r="D163" t="str">
            <v>Dây dẫn đường cho catheter ái nước 260cm</v>
          </cell>
          <cell r="E163" t="str">
            <v>-  Lõi là vật liệu Nitinol
-  Lớp ngoài là Polyurethane
-  Lớp phủ ái nước
- Chiều dài dây dẫn: 260 cm
- Đường kính: 0.035''</v>
          </cell>
          <cell r="F163">
            <v>0</v>
          </cell>
          <cell r="G163" t="str">
            <v>Cái</v>
          </cell>
          <cell r="H163">
            <v>35</v>
          </cell>
          <cell r="I163">
            <v>690000</v>
          </cell>
          <cell r="J163">
            <v>24150000</v>
          </cell>
          <cell r="K163">
            <v>483000</v>
          </cell>
          <cell r="L163">
            <v>36225000</v>
          </cell>
          <cell r="M163">
            <v>16905000</v>
          </cell>
          <cell r="N163">
            <v>6</v>
          </cell>
          <cell r="O163" t="str">
            <v>PP2300519968</v>
          </cell>
          <cell r="P163" t="str">
            <v>Dây dẫn đường cho catheter ái nước 260cm</v>
          </cell>
          <cell r="Q163">
            <v>180</v>
          </cell>
          <cell r="R163">
            <v>414885000</v>
          </cell>
          <cell r="S163">
            <v>210</v>
          </cell>
          <cell r="T163" t="str">
            <v>Trong vòng 24 giờ kể từ thời điểm đặt hàng của Bệnh viện</v>
          </cell>
          <cell r="U163" t="str">
            <v>Radifocus Guide Wire M (260cm)</v>
          </cell>
          <cell r="V163" t="str">
            <v>Radifocus Guide Wire M (260cm)</v>
          </cell>
          <cell r="W163" t="str">
            <v>N07.01.270.1507.000.0002</v>
          </cell>
          <cell r="X163" t="str">
            <v>RF*GA35263M;
RF*GS35263M</v>
          </cell>
          <cell r="Y163" t="str">
            <v>Cấu tạo:
- Lõi là vật liệu Nitinol, hợp kim siêu đàn hồi.
- Lớp ngoài là Polyurethane, tăng tính cản quang bằng lớp Tungsten
- Lớp phủ ái nước Hydrophilic M coat
Hình dạng đầu: đầu cong, đầu thẳng (Angled, Straight)
Kích thước: 
- Chiều dài dây dẫn: 260 cm
- Chiều dài của phần đầu linh hoạt: 3 cm
- Đường kính: 0.035''</v>
          </cell>
          <cell r="Z163" t="str">
            <v>Công ty TNHH Terumo Việt Nam</v>
          </cell>
          <cell r="AA163" t="str">
            <v xml:space="preserve"> Việt Nam</v>
          </cell>
          <cell r="AB163" t="str">
            <v>Terumo Corporation</v>
          </cell>
          <cell r="AC163" t="str">
            <v>Nhật Bản</v>
          </cell>
          <cell r="AD163" t="str">
            <v>D</v>
          </cell>
          <cell r="AE163" t="str">
            <v>Giấy phép lưu hành số: 2100086ĐKLH/BYT-TB-CT, ngày 31/05/2021</v>
          </cell>
          <cell r="AF163" t="str">
            <v>Hộp/ 5 cái</v>
          </cell>
          <cell r="AG163" t="str">
            <v>Cái</v>
          </cell>
          <cell r="AH163">
            <v>35</v>
          </cell>
          <cell r="AI163">
            <v>0</v>
          </cell>
          <cell r="AJ163" t="str">
            <v>vn0312146808</v>
          </cell>
          <cell r="AK163" t="str">
            <v>CÔNG TY TNHH THIẾT BỊ Y TẾ KHẢI VINH</v>
          </cell>
          <cell r="AL163" t="str">
            <v>Đạt</v>
          </cell>
          <cell r="AM163"/>
          <cell r="AN163" t="str">
            <v>Trương Thị Mỹ Quý</v>
          </cell>
          <cell r="AO163" t="str">
            <v>Đạt</v>
          </cell>
          <cell r="AP163" t="str">
            <v>Đạt</v>
          </cell>
          <cell r="AQ163" t="str">
            <v>Đạt</v>
          </cell>
          <cell r="AR163">
            <v>0</v>
          </cell>
          <cell r="AS163" t="str">
            <v>Đạt</v>
          </cell>
          <cell r="AT163" t="str">
            <v>Đạt</v>
          </cell>
          <cell r="AU163" t="str">
            <v>Đạt</v>
          </cell>
          <cell r="AV163" t="str">
            <v>Đạt</v>
          </cell>
          <cell r="AW163" t="str">
            <v>Đạt</v>
          </cell>
          <cell r="AX163" t="str">
            <v>Đạt</v>
          </cell>
          <cell r="AY163" t="str">
            <v>Đạt</v>
          </cell>
          <cell r="AZ163">
            <v>0</v>
          </cell>
          <cell r="BA163" t="str">
            <v>Phan Thị Hoa</v>
          </cell>
          <cell r="BB163" t="str">
            <v>Đạt</v>
          </cell>
          <cell r="BC163">
            <v>0</v>
          </cell>
        </row>
        <row r="164">
          <cell r="C164" t="str">
            <v>PP2300519969</v>
          </cell>
          <cell r="D164" t="str">
            <v>Đĩa đệm cột sống cổ lối trước, các cỡ</v>
          </cell>
          <cell r="E164" t="str">
            <v>- Vật liệu: PEEK và Titanium.
- Thiết kế dạng hình thang. 
- Mặt trên và mặt dưới có răng cưa (độ cao răng từ 0.5mm – 0.8mm) 
- Đĩa đệm có 3 điểm đánh dấu làm bằng Titanium 
- Đường kính/ Độ cao: 5mm -13 mm.
- Độ rộng: 15 mm
- Độ sâu: 12 mm 
- Góc nghiêng: 0 độ đến 8 độ.</v>
          </cell>
          <cell r="F164" t="str">
            <v>Cái/Gói</v>
          </cell>
          <cell r="G164" t="str">
            <v>Cái</v>
          </cell>
          <cell r="H164">
            <v>10</v>
          </cell>
          <cell r="I164">
            <v>7000000</v>
          </cell>
          <cell r="J164">
            <v>70000000</v>
          </cell>
          <cell r="K164">
            <v>1400000</v>
          </cell>
          <cell r="L164">
            <v>105000000</v>
          </cell>
          <cell r="M164">
            <v>49000000</v>
          </cell>
          <cell r="N164">
            <v>2</v>
          </cell>
          <cell r="O164" t="str">
            <v>PP2300519969</v>
          </cell>
          <cell r="P164" t="str">
            <v>Đĩa đệm cột sống cổ lối trước, các cỡ</v>
          </cell>
          <cell r="Q164">
            <v>180</v>
          </cell>
          <cell r="R164">
            <v>417456000</v>
          </cell>
          <cell r="S164">
            <v>210</v>
          </cell>
          <cell r="T164" t="str">
            <v>Trong vòng 24 giờ kể từ thời điểm đặt hàng của Bệnh viện</v>
          </cell>
          <cell r="U164" t="str">
            <v>Đĩa đệm cột sống cổ lối trước</v>
          </cell>
          <cell r="V164" t="str">
            <v>Đĩa đệm cột sống cổ lối trước</v>
          </cell>
          <cell r="W164" t="str">
            <v>N06.04.020.0090.272.0002</v>
          </cell>
          <cell r="X164" t="str">
            <v>ACPCxxxxxx</v>
          </cell>
          <cell r="Y164" t="str">
            <v>- Vật liệu: PEEK và Titanium.
- Thiết kế dạng hình thang. 
- Mặt trên và mặt dưới có răng cưa (độ cao răng từ 0.5mm – 0.8mm) 
- Đĩa đệm có 3 điểm đánh dấu làm bằng Titanium 
- Đường kính/ Độ cao: 5mm -13 mm.
- Độ rộng: 15 mm
- Độ sâu: 12 mm 
- Góc nghiêng: 0 độ đến 8 độ.</v>
          </cell>
          <cell r="Z164" t="str">
            <v>Aero Medikal</v>
          </cell>
          <cell r="AA164" t="str">
            <v>Thổ Nhĩ Kỳ</v>
          </cell>
          <cell r="AB164" t="str">
            <v>Aero Medikal</v>
          </cell>
          <cell r="AC164" t="str">
            <v>Thổ Nhĩ Kỳ</v>
          </cell>
          <cell r="AD164" t="str">
            <v>C</v>
          </cell>
          <cell r="AE164" t="str">
            <v>16126NK/BYT-TB-CT
Ngày 04/08/2020</v>
          </cell>
          <cell r="AF164" t="str">
            <v>Cái/Gói</v>
          </cell>
          <cell r="AG164" t="str">
            <v>Cái</v>
          </cell>
          <cell r="AH164">
            <v>10</v>
          </cell>
          <cell r="AI164">
            <v>0</v>
          </cell>
          <cell r="AJ164" t="str">
            <v>vn0311829625</v>
          </cell>
          <cell r="AK164" t="str">
            <v>CÔNG TY CỔ PHẦN Y TẾ THÀNH ÂN</v>
          </cell>
          <cell r="AL164" t="str">
            <v>Đạt</v>
          </cell>
          <cell r="AM164"/>
          <cell r="AN164" t="str">
            <v>Phan Thị Lường</v>
          </cell>
          <cell r="AO164" t="str">
            <v>Đạt</v>
          </cell>
          <cell r="AP164" t="str">
            <v>Đạt</v>
          </cell>
          <cell r="AQ164" t="str">
            <v>Đạt</v>
          </cell>
          <cell r="AR164">
            <v>0</v>
          </cell>
          <cell r="AS164" t="str">
            <v>Đạt</v>
          </cell>
          <cell r="AT164" t="str">
            <v>Đạt</v>
          </cell>
          <cell r="AU164" t="str">
            <v>Đạt</v>
          </cell>
          <cell r="AV164" t="str">
            <v>Đạt</v>
          </cell>
          <cell r="AW164" t="str">
            <v>Đạt</v>
          </cell>
          <cell r="AX164" t="str">
            <v>Đạt</v>
          </cell>
          <cell r="AY164" t="str">
            <v>Đạt</v>
          </cell>
          <cell r="AZ164">
            <v>0</v>
          </cell>
          <cell r="BA164" t="str">
            <v>Hồ Thị Xuân Thu</v>
          </cell>
          <cell r="BB164" t="str">
            <v>Đạt</v>
          </cell>
          <cell r="BC164">
            <v>0</v>
          </cell>
        </row>
        <row r="165">
          <cell r="C165" t="str">
            <v>PP2300519969</v>
          </cell>
          <cell r="D165" t="str">
            <v>Đĩa đệm cột sống cổ lối trước, các cỡ</v>
          </cell>
          <cell r="E165" t="str">
            <v>- Vật liệu: PEEK và Titanium.
- Thiết kế dạng hình thang. 
- Mặt trên và mặt dưới có răng cưa (độ cao răng từ 0.5mm – 0.8mm) 
- Đĩa đệm có 3 điểm đánh dấu làm bằng Titanium 
- Đường kính/ Độ cao: 5mm -13 mm.
- Độ rộng: 15 mm
- Độ sâu: 12 mm 
- Góc nghiêng: 0 độ đến 8 độ.</v>
          </cell>
          <cell r="F165" t="str">
            <v>Cái/Gói</v>
          </cell>
          <cell r="G165" t="str">
            <v>Cái</v>
          </cell>
          <cell r="H165">
            <v>10</v>
          </cell>
          <cell r="I165">
            <v>7000000</v>
          </cell>
          <cell r="J165">
            <v>70000000</v>
          </cell>
          <cell r="K165">
            <v>1400000</v>
          </cell>
          <cell r="L165">
            <v>105000000</v>
          </cell>
          <cell r="M165">
            <v>49000000</v>
          </cell>
          <cell r="N165">
            <v>2</v>
          </cell>
          <cell r="O165" t="str">
            <v>PP2300519969</v>
          </cell>
          <cell r="P165" t="str">
            <v>Đĩa đệm cột sống cổ lối trước, các cỡ</v>
          </cell>
          <cell r="Q165">
            <v>180</v>
          </cell>
          <cell r="R165">
            <v>613881000</v>
          </cell>
          <cell r="S165">
            <v>210</v>
          </cell>
          <cell r="T165" t="str">
            <v>Trong vòng 24 giờ kể từ thời điểm đặt hàng của Bệnh viện</v>
          </cell>
          <cell r="U165" t="str">
            <v>Đĩa đệm cột sống cổ Tryptik CA</v>
          </cell>
          <cell r="V165" t="str">
            <v>Đĩa đệm cột sống cổ Tryptik CA</v>
          </cell>
          <cell r="W165" t="str">
            <v>N06.04.020.3928.274.0002.001;N06.04.020.3928.274.0002.002;N06.04.020.3928.274.0002.003;N06.04.020.3928.274.0002.004;N06.04.020.3928.274.0002.005;N06.04.020.3928.274.0002.006;N06.04.020.3928.274.0002.013</v>
          </cell>
          <cell r="X165" t="str">
            <v>MOS-CA1205-S -&gt; MOS-CA1408-S</v>
          </cell>
          <cell r="Y165" t="str">
            <v xml:space="preserve">- Vật liệu: PEEK, 2 điểm đánh dấu bằng Titanium.
- Thiết kế dạng hình thang. 
- Mặt trên và mặt dưới có răng cưa (độ cao răng từ 0.5mm) 
- Đĩa đệm có 2 điểm đánh dấu làm bằng Titanium 
- Độ cao: 5mm -13 mm.
- Độ rộng: 15-17 mm
- Độ sâu: 12-14 mm </v>
          </cell>
          <cell r="Z165" t="str">
            <v>Spineart SA</v>
          </cell>
          <cell r="AA165" t="str">
            <v>Thụy Sĩ</v>
          </cell>
          <cell r="AB165" t="str">
            <v>Spineart SA</v>
          </cell>
          <cell r="AC165" t="str">
            <v>Thụy Sĩ</v>
          </cell>
          <cell r="AD165" t="str">
            <v>C</v>
          </cell>
          <cell r="AE165" t="str">
            <v>GPNK 11306NK/BYT-TB-CT ngày 12/11/2018</v>
          </cell>
          <cell r="AF165" t="str">
            <v>Hộp/1 cái</v>
          </cell>
          <cell r="AG165" t="str">
            <v>Cái</v>
          </cell>
          <cell r="AH165">
            <v>10</v>
          </cell>
          <cell r="AI165">
            <v>0</v>
          </cell>
          <cell r="AJ165" t="str">
            <v>vn0303649788</v>
          </cell>
          <cell r="AK165" t="str">
            <v>CÔNG TY TNHH THƯƠNG MẠI - DỊCH VỤ VÀ SẢN XUẤT VIỆT TƯỜNG</v>
          </cell>
          <cell r="AL165" t="str">
            <v>Đạt</v>
          </cell>
          <cell r="AM165"/>
          <cell r="AN165" t="str">
            <v>Nguyễn Thị Sao Mai</v>
          </cell>
          <cell r="AO165" t="str">
            <v>Đạt</v>
          </cell>
          <cell r="AP165" t="str">
            <v>Đạt</v>
          </cell>
          <cell r="AQ165" t="str">
            <v>Đạt</v>
          </cell>
          <cell r="AR165">
            <v>0</v>
          </cell>
          <cell r="AS165" t="str">
            <v>Đạt</v>
          </cell>
          <cell r="AT165" t="str">
            <v>Không đạt</v>
          </cell>
          <cell r="AU165" t="str">
            <v>Đạt</v>
          </cell>
          <cell r="AV165" t="str">
            <v>Đạt</v>
          </cell>
          <cell r="AW165" t="str">
            <v>Đạt</v>
          </cell>
          <cell r="AX165" t="str">
            <v>Đạt</v>
          </cell>
          <cell r="AY165" t="str">
            <v>Không đạt</v>
          </cell>
          <cell r="AZ165" t="str">
            <v>E-HSDT:
- Đĩa đệm có 2 điểm đánh dấu làm bằng Titanium. 
E-HSMT:
- Đĩa đệm có 3 điểm đánh dấu làm bằng Titanium. 
Không đáp ứng yêu cầu hồ sơ mời thầu.</v>
          </cell>
          <cell r="BA165" t="str">
            <v>Cao Dũng</v>
          </cell>
          <cell r="BB165" t="str">
            <v>Không đạt</v>
          </cell>
          <cell r="BC165" t="str">
            <v>E-HSDT:
- Đĩa đệm có 2 điểm đánh dấu làm bằng Titanium. 
E-HSMT:
- Đĩa đệm có 3 điểm đánh dấu làm bằng Titanium. 
Không đáp ứng yêu cầu hồ sơ mời thầu.</v>
          </cell>
        </row>
        <row r="166">
          <cell r="C166" t="str">
            <v>PP2300519970</v>
          </cell>
          <cell r="D166" t="str">
            <v>Đĩa đệm cột sống lưng loại cong, các cỡ</v>
          </cell>
          <cell r="E166" t="str">
            <v>- Vật liệu: PEEK và Titanium .
- Thiết kế dạng cong 
- Mặt trên và mặt dưới có răng cưa (độ cao răng từ 0.5mm – 0.8mm) 
- Góc nghiêng 0 độ đến 8 độ
- Độ ưỡn từ 0 độ đến 10 độ
- Hai đầu đĩa đệm được vát góc 30 độ 
- Đĩa đệm có thể xoay một góc từ 10 độ đến 90 độ khi đặt
- Thân đĩa đệm có các lỗ suốt giúp tăng tốc độ lành xương.  
- Đĩa đệm có 3 điểm đánh dấu làm bằng Titanium 
- Độ dài: 25mm đến 30mm. 
- Đường kính/ Độ cao: 7mm - 13mm. 
- Bán kính cong: 28mm - 34mm.</v>
          </cell>
          <cell r="F166" t="str">
            <v>Cái/Gói</v>
          </cell>
          <cell r="G166" t="str">
            <v>Cái</v>
          </cell>
          <cell r="H166">
            <v>50</v>
          </cell>
          <cell r="I166">
            <v>10500000</v>
          </cell>
          <cell r="J166">
            <v>525000000</v>
          </cell>
          <cell r="K166">
            <v>10500000</v>
          </cell>
          <cell r="L166">
            <v>787500000</v>
          </cell>
          <cell r="M166">
            <v>367500000</v>
          </cell>
          <cell r="N166">
            <v>9</v>
          </cell>
          <cell r="O166" t="str">
            <v>PP2300519970</v>
          </cell>
          <cell r="P166" t="str">
            <v>Đĩa đệm cột sống lưng loại cong, các cỡ</v>
          </cell>
          <cell r="Q166">
            <v>180</v>
          </cell>
          <cell r="R166">
            <v>104425600</v>
          </cell>
          <cell r="S166">
            <v>210</v>
          </cell>
          <cell r="T166">
            <v>0</v>
          </cell>
          <cell r="U166" t="str">
            <v>Đĩa đệm TLIF-KIDNEY</v>
          </cell>
          <cell r="V166" t="str">
            <v>Đĩa đệm TLIF-KIDNEY</v>
          </cell>
          <cell r="W166" t="str">
            <v>N06.04.020.0942.000.0001</v>
          </cell>
          <cell r="X166" t="str">
            <v>IQ 177-2507; IQ 177-2508; IQ 177-2509; IQ 177-2510; IQ 177-2511l IQ 177-2512; IQ 177-2513; IQ 177-2707; IQ 177-2708; IQ 177-2709; IQ 177-2710; IQ 177-2711; IQ 177-2712; IQ 177-2713; IQ 187-3007; IQ 187-3008; IQ 187-3009; IQ 187-3010; IQ 187-3011; IQ 187-3012; IQ 187-3013</v>
          </cell>
          <cell r="Y166" t="str">
            <v>- Vật liệu: PEEK (ASTM F2026) và Titanium Alloy Ti-6Al-4V ELI (ASTM F136).
- Thiết kế dạng cong (hình trái chuối/ hạt đậu…)
- Mặt trên và mặt dưới có răng cưa (độ cao răng từ 0.5mm – 0.8mm) giúp đĩa đệm bám chắc vào bề mặt xương.
- Góc nghiêng giữa mặt trên và mặt dưới đĩa đệm từ 0 độ đến 8 độ, độ ưỡn từ 0 độ đến 10 độ, giúp đĩa đệm tương thích với cấu trúc sinh lý cột sống khi đặt vào cơ thể bệnh nhân.
- Hai đầu đĩa đệm được vát góc 30 độ giúp dễ dàng đặt đĩa đệm vào giữa hai đốt sống lưng.
- Đĩa đệm có thể xoay một góc từ 10 độ đến 90 độ khi đặt. Kỹ thuật này giúp giảm chấn động lên thân sống và đảm bảo đĩa đệm được đặt đúng vị trí.
- Khoang nhồi xương lớn giúp chứa được nhiều xương ghép.
- Thân đĩa đệm có các lỗ suốt giúp tăng tốc độ lành xương.  
- Đĩa đệm có 3 điểm đánh dấu làm bằng Titanium có thể dễ dàng quan sát trên phim X-quang hoặc C-Arm.
- Độ dài: 25mm đến 30mm. 
- Đường kính/ Độ cao: 7, 8, 9, 10, 11, 12, 13mm. 
- Bán kính cong từ 28mm đến 34mm.
- Tiêu chuẩn: ISO 13485:2016
- Đã tiệt trùng sẵn, đóng gói riêng lẻ theo hộp, hạn sử dụng lâu dài (5 năm).
- Dùng tương thích với bộ trợ cụ hãng.</v>
          </cell>
          <cell r="Z166" t="str">
            <v>Công ty CP IQ-LIFE</v>
          </cell>
          <cell r="AA166" t="str">
            <v>Việt Nam</v>
          </cell>
          <cell r="AB166" t="str">
            <v>Công ty CP IQ-LIFE</v>
          </cell>
          <cell r="AC166" t="str">
            <v>Việt Nam</v>
          </cell>
          <cell r="AD166" t="str">
            <v>Loại C</v>
          </cell>
          <cell r="AE166" t="str">
            <v>2200317ĐKLH/BYT-TB-CT ngày 30/12/2022</v>
          </cell>
          <cell r="AF166" t="str">
            <v>Cái/Gói</v>
          </cell>
          <cell r="AG166" t="str">
            <v>Cái</v>
          </cell>
          <cell r="AH166">
            <v>50</v>
          </cell>
          <cell r="AI166" t="str">
            <v>5 năm</v>
          </cell>
          <cell r="AJ166" t="str">
            <v>vn0300483319</v>
          </cell>
          <cell r="AK166" t="str">
            <v>CÔNG TY CỔ PHẦN DƯỢC PHẨM TRUNG ƯƠNG CODUPHA</v>
          </cell>
          <cell r="AL166" t="str">
            <v>Đạt</v>
          </cell>
          <cell r="AM166"/>
          <cell r="AN166" t="str">
            <v xml:space="preserve">Nguyễn Thủy Tiên </v>
          </cell>
          <cell r="AO166" t="str">
            <v>Đạt</v>
          </cell>
          <cell r="AP166" t="str">
            <v>Đạt</v>
          </cell>
          <cell r="AQ166" t="str">
            <v>Đạt</v>
          </cell>
          <cell r="AR166">
            <v>0</v>
          </cell>
          <cell r="AS166" t="str">
            <v>Đạt</v>
          </cell>
          <cell r="AT166" t="str">
            <v>Đạt</v>
          </cell>
          <cell r="AU166" t="str">
            <v>Đạt</v>
          </cell>
          <cell r="AV166" t="str">
            <v>Đạt</v>
          </cell>
          <cell r="AW166" t="str">
            <v>Đạt</v>
          </cell>
          <cell r="AX166" t="str">
            <v>Đạt</v>
          </cell>
          <cell r="AY166" t="str">
            <v>Đạt</v>
          </cell>
          <cell r="AZ166">
            <v>0</v>
          </cell>
          <cell r="BA166" t="str">
            <v>Nguyễn Thị Linh Đức</v>
          </cell>
          <cell r="BB166" t="str">
            <v>Đạt</v>
          </cell>
          <cell r="BC166">
            <v>0</v>
          </cell>
        </row>
        <row r="167">
          <cell r="C167" t="str">
            <v>PP2300519970</v>
          </cell>
          <cell r="D167" t="str">
            <v>Đĩa đệm cột sống lưng loại cong, các cỡ</v>
          </cell>
          <cell r="E167" t="str">
            <v>- Vật liệu: PEEK và Titanium .
- Thiết kế dạng cong 
- Mặt trên và mặt dưới có răng cưa (độ cao răng từ 0.5mm – 0.8mm) 
- Góc nghiêng 0 độ đến 8 độ
- Độ ưỡn từ 0 độ đến 10 độ
- Hai đầu đĩa đệm được vát góc 30 độ 
- Đĩa đệm có thể xoay một góc từ 10 độ đến 90 độ khi đặt
- Thân đĩa đệm có các lỗ suốt giúp tăng tốc độ lành xương.  
- Đĩa đệm có 3 điểm đánh dấu làm bằng Titanium 
- Độ dài: 25mm đến 30mm. 
- Đường kính/ Độ cao: 7mm - 13mm. 
- Bán kính cong: 28mm - 34mm.</v>
          </cell>
          <cell r="F167" t="str">
            <v>Cái/Gói</v>
          </cell>
          <cell r="G167" t="str">
            <v>Cái</v>
          </cell>
          <cell r="H167">
            <v>50</v>
          </cell>
          <cell r="I167">
            <v>10500000</v>
          </cell>
          <cell r="J167">
            <v>525000000</v>
          </cell>
          <cell r="K167">
            <v>10500000</v>
          </cell>
          <cell r="L167">
            <v>787500000</v>
          </cell>
          <cell r="M167">
            <v>367500000</v>
          </cell>
          <cell r="N167">
            <v>9</v>
          </cell>
          <cell r="O167" t="str">
            <v>PP2300519970</v>
          </cell>
          <cell r="P167" t="str">
            <v>Đĩa đệm cột sống lưng loại cong, các cỡ</v>
          </cell>
          <cell r="Q167">
            <v>180</v>
          </cell>
          <cell r="R167">
            <v>417456000</v>
          </cell>
          <cell r="S167">
            <v>210</v>
          </cell>
          <cell r="T167" t="str">
            <v>Trong vòng 24 giờ kể từ thời điểm đặt hàng của Bệnh viện</v>
          </cell>
          <cell r="U167" t="str">
            <v>Đĩa đệm cột sống lưng dạng cong</v>
          </cell>
          <cell r="V167" t="str">
            <v>Đĩa đệm cột sống lưng dạng cong</v>
          </cell>
          <cell r="W167" t="str">
            <v>N06.04.020.0090.272.0001</v>
          </cell>
          <cell r="X167" t="str">
            <v>ABCxxxx</v>
          </cell>
          <cell r="Y167" t="str">
            <v>- Vật liệu: PEEK và Titanium .
- Thiết kế dạng cong 
- Mặt trên và mặt dưới có răng cưa (độ cao răng từ 0.5mm – 0.8mm) 
- Góc nghiêng 0 độ đến 8 độ
- Độ ưỡn từ 0 độ đến 10 độ
- Hai đầu đĩa đệm được vát góc 30 độ 
- Đĩa đệm có thể xoay một góc từ 10 độ đến 90 độ khi đặt
- Thân đĩa đệm có các lỗ suốt giúp tăng tốc độ lành xương.  
- Đĩa đệm có 3 điểm đánh dấu làm bằng Titanium 
- Độ dài: 25mm đến 30mm. 
- Đường kính/ Độ cao: 7mm - 13mm. 
- Bán kính cong: 28mm - 34mm.</v>
          </cell>
          <cell r="Z167" t="str">
            <v>Aero Medikal</v>
          </cell>
          <cell r="AA167" t="str">
            <v>Thổ Nhĩ Kỳ</v>
          </cell>
          <cell r="AB167" t="str">
            <v>Aero Medikal</v>
          </cell>
          <cell r="AC167" t="str">
            <v>Thổ Nhĩ Kỳ</v>
          </cell>
          <cell r="AD167" t="str">
            <v>C</v>
          </cell>
          <cell r="AE167" t="str">
            <v>16126NK/BYT-TB-CT
Ngày 04/08/2020</v>
          </cell>
          <cell r="AF167" t="str">
            <v>Cái/Gói</v>
          </cell>
          <cell r="AG167" t="str">
            <v>Cái</v>
          </cell>
          <cell r="AH167">
            <v>50</v>
          </cell>
          <cell r="AI167">
            <v>0</v>
          </cell>
          <cell r="AJ167" t="str">
            <v>vn0311829625</v>
          </cell>
          <cell r="AK167" t="str">
            <v>CÔNG TY CỔ PHẦN Y TẾ THÀNH ÂN</v>
          </cell>
          <cell r="AL167" t="str">
            <v>Đạt</v>
          </cell>
          <cell r="AM167"/>
          <cell r="AN167" t="str">
            <v>Phan Thị Lường</v>
          </cell>
          <cell r="AO167" t="str">
            <v>Đạt</v>
          </cell>
          <cell r="AP167" t="str">
            <v>Đạt</v>
          </cell>
          <cell r="AQ167" t="str">
            <v>Đạt</v>
          </cell>
          <cell r="AR167">
            <v>0</v>
          </cell>
          <cell r="AS167" t="str">
            <v>Đạt</v>
          </cell>
          <cell r="AT167" t="str">
            <v>Đạt</v>
          </cell>
          <cell r="AU167" t="str">
            <v>Đạt</v>
          </cell>
          <cell r="AV167" t="str">
            <v>Đạt</v>
          </cell>
          <cell r="AW167" t="str">
            <v>Đạt</v>
          </cell>
          <cell r="AX167" t="str">
            <v>Đạt</v>
          </cell>
          <cell r="AY167" t="str">
            <v>Đạt</v>
          </cell>
          <cell r="AZ167">
            <v>0</v>
          </cell>
          <cell r="BA167" t="str">
            <v>Hồ Thị Xuân Thu</v>
          </cell>
          <cell r="BB167" t="str">
            <v>Đạt</v>
          </cell>
          <cell r="BC167">
            <v>0</v>
          </cell>
        </row>
        <row r="168">
          <cell r="C168" t="str">
            <v>PP2300519970</v>
          </cell>
          <cell r="D168" t="str">
            <v>Đĩa đệm cột sống lưng loại cong, các cỡ</v>
          </cell>
          <cell r="E168" t="str">
            <v>- Vật liệu: PEEK và Titanium .
- Thiết kế dạng cong 
- Mặt trên và mặt dưới có răng cưa (độ cao răng từ 0.5mm – 0.8mm) 
- Góc nghiêng 0 độ đến 8 độ
- Độ ưỡn từ 0 độ đến 10 độ
- Hai đầu đĩa đệm được vát góc 30 độ 
- Đĩa đệm có thể xoay một góc từ 10 độ đến 90 độ khi đặt
- Thân đĩa đệm có các lỗ suốt giúp tăng tốc độ lành xương.  
- Đĩa đệm có 3 điểm đánh dấu làm bằng Titanium 
- Độ dài: 25mm đến 30mm. 
- Đường kính/ Độ cao: 7mm - 13mm. 
- Bán kính cong: 28mm - 34mm.</v>
          </cell>
          <cell r="F168" t="str">
            <v>Cái/Gói</v>
          </cell>
          <cell r="G168" t="str">
            <v>Cái</v>
          </cell>
          <cell r="H168">
            <v>50</v>
          </cell>
          <cell r="I168">
            <v>10500000</v>
          </cell>
          <cell r="J168">
            <v>525000000</v>
          </cell>
          <cell r="K168">
            <v>10500000</v>
          </cell>
          <cell r="L168">
            <v>787500000</v>
          </cell>
          <cell r="M168">
            <v>367500000</v>
          </cell>
          <cell r="N168">
            <v>9</v>
          </cell>
          <cell r="O168" t="str">
            <v>PP2300519970</v>
          </cell>
          <cell r="P168" t="str">
            <v>Đĩa đệm cột sống lưng loại cong, các cỡ</v>
          </cell>
          <cell r="Q168">
            <v>180</v>
          </cell>
          <cell r="R168">
            <v>593283000</v>
          </cell>
          <cell r="S168">
            <v>210</v>
          </cell>
          <cell r="T168" t="str">
            <v>Trong vòng 24h kể từ thời điểm đặt hàng của bệnh viện</v>
          </cell>
          <cell r="U168" t="str">
            <v>Miếng ghép đĩa đệm cột sống lưng loại cong</v>
          </cell>
          <cell r="V168" t="str">
            <v>Miếng ghép đĩa đệm cột sống lưng loại cong</v>
          </cell>
          <cell r="W168" t="str">
            <v>N06.04.020.3493.175.0009</v>
          </cell>
          <cell r="X168" t="str">
            <v>30-T-x-x
30-T-xx-x
30-T-xxxx-xx
30-T-xxxx-x
30-T-xxxx-xx-x
30-T-xxxx-x-x</v>
          </cell>
          <cell r="Y168" t="str">
            <v>- Vật liệu: PEEK và Titanium .
- Thiết kế dạng cong 
- Mặt trên và mặt dưới có răng cưa (độ cao răng từ 0.5mm – 0.8mm) 
- Góc nghiêng 0 độ đến 8 độ
- Độ ưỡn từ 0 độ đến 10 độ
- Hai đầu đĩa đệm được vát góc 30 độ 
- Đĩa đệm có thể xoay một góc từ 10 độ đến 90 độ khi đặt
- Thân đĩa đệm có các lỗ suốt giúp tăng tốc độ lành xương.  
- Đĩa đệm có 3 điểm đánh dấu làm bằng Titanium 
- Độ dài: 25mm đến 30mm. 
- Đường kính/ Độ cao: 7mm - 13mm. 
- Bán kính cong: 28mm - 34mm.</v>
          </cell>
          <cell r="Z168" t="str">
            <v>Pioneer Surgical Technology, Inc</v>
          </cell>
          <cell r="AA168" t="str">
            <v>Mỹ</v>
          </cell>
          <cell r="AB168" t="str">
            <v>Pioneer Surgical Technology, Inc</v>
          </cell>
          <cell r="AC168" t="str">
            <v>Mỹ</v>
          </cell>
          <cell r="AD168" t="str">
            <v>C</v>
          </cell>
          <cell r="AE168" t="str">
            <v>18491NK/BYT-TB-CT ngày 09/08/2021</v>
          </cell>
          <cell r="AF168" t="str">
            <v>1 cái/ gói</v>
          </cell>
          <cell r="AG168" t="str">
            <v>Cái</v>
          </cell>
          <cell r="AH168">
            <v>50</v>
          </cell>
          <cell r="AI168">
            <v>0</v>
          </cell>
          <cell r="AJ168" t="str">
            <v>vn0302204137</v>
          </cell>
          <cell r="AK168" t="str">
            <v>CÔNG TY TNHH TRANG THIẾT BỊ Y TẾ B.M.S</v>
          </cell>
          <cell r="AL168" t="str">
            <v>Đạt</v>
          </cell>
          <cell r="AM168"/>
          <cell r="AN168" t="str">
            <v xml:space="preserve">Đào Thị Nhung </v>
          </cell>
          <cell r="AO168" t="str">
            <v>Đạt</v>
          </cell>
          <cell r="AP168" t="str">
            <v>Đạt</v>
          </cell>
          <cell r="AQ168" t="str">
            <v>Đạt</v>
          </cell>
          <cell r="AR168" t="str">
            <v>Đạt</v>
          </cell>
          <cell r="AS168" t="str">
            <v>Đạt</v>
          </cell>
          <cell r="AT168" t="str">
            <v>Đạt</v>
          </cell>
          <cell r="AU168" t="str">
            <v>Đạt</v>
          </cell>
          <cell r="AV168" t="str">
            <v>Đạt</v>
          </cell>
          <cell r="AW168" t="str">
            <v>Đạt</v>
          </cell>
          <cell r="AX168" t="str">
            <v>Đạt</v>
          </cell>
          <cell r="AY168" t="str">
            <v>Đạt</v>
          </cell>
          <cell r="AZ168">
            <v>0</v>
          </cell>
          <cell r="BA168" t="str">
            <v>Nguyễn Văn Thành</v>
          </cell>
          <cell r="BB168" t="str">
            <v>Đạt</v>
          </cell>
          <cell r="BC168">
            <v>0</v>
          </cell>
        </row>
        <row r="169">
          <cell r="C169" t="str">
            <v>PP2300519970</v>
          </cell>
          <cell r="D169" t="str">
            <v>Đĩa đệm cột sống lưng loại cong, các cỡ</v>
          </cell>
          <cell r="E169" t="str">
            <v>- Vật liệu: PEEK và Titanium .
- Thiết kế dạng cong 
- Mặt trên và mặt dưới có răng cưa (độ cao răng từ 0.5mm – 0.8mm) 
- Góc nghiêng 0 độ đến 8 độ
- Độ ưỡn từ 0 độ đến 10 độ
- Hai đầu đĩa đệm được vát góc 30 độ 
- Đĩa đệm có thể xoay một góc từ 10 độ đến 90 độ khi đặt
- Thân đĩa đệm có các lỗ suốt giúp tăng tốc độ lành xương.  
- Đĩa đệm có 3 điểm đánh dấu làm bằng Titanium 
- Độ dài: 25mm đến 30mm. 
- Đường kính/ Độ cao: 7mm - 13mm. 
- Bán kính cong: 28mm - 34mm.</v>
          </cell>
          <cell r="F169" t="str">
            <v>Cái/Gói</v>
          </cell>
          <cell r="G169" t="str">
            <v>Cái</v>
          </cell>
          <cell r="H169">
            <v>50</v>
          </cell>
          <cell r="I169">
            <v>10500000</v>
          </cell>
          <cell r="J169">
            <v>525000000</v>
          </cell>
          <cell r="K169">
            <v>10500000</v>
          </cell>
          <cell r="L169">
            <v>787500000</v>
          </cell>
          <cell r="M169">
            <v>367500000</v>
          </cell>
          <cell r="N169">
            <v>9</v>
          </cell>
          <cell r="O169" t="str">
            <v>PP2300519970</v>
          </cell>
          <cell r="P169" t="str">
            <v>Đĩa đệm cột sống lưng loại cong, các cỡ</v>
          </cell>
          <cell r="Q169">
            <v>180</v>
          </cell>
          <cell r="R169">
            <v>265332000</v>
          </cell>
          <cell r="S169">
            <v>210</v>
          </cell>
          <cell r="T169" t="str">
            <v>Trong vòng 24 giờ kể từ thời điểm đặt hàng của Bệnh viện</v>
          </cell>
          <cell r="U169" t="str">
            <v>Đĩa đệm cong cột sống lưng INNOVFIX</v>
          </cell>
          <cell r="V169" t="str">
            <v>Đĩa đệm cong cột sống lưng INNOVFIX</v>
          </cell>
          <cell r="W169" t="str">
            <v>N06.04.020.4589.175.0001</v>
          </cell>
          <cell r="X169" t="str">
            <v>2012xxx 2013xxx 2022xxx 2023xxx</v>
          </cell>
          <cell r="Y169" t="str">
            <v>- Vật liệu: PEEK và Titanium .
- Thiết kế dạng cong 
- Mặt trên và mặt dưới có răng cưa (độ cao răng từ 0.5mm – 0.8mm) 
- Góc nghiêng 0 độ đến 8 độ
- Độ ưỡn từ 0 độ đến 10 độ
- Hai đầu đĩa đệm được vát góc 30 độ 
- Đĩa đệm có thể xoay một góc từ 10 độ đến 90 độ khi đặt
- Thân đĩa đệm có các lỗ suốt giúp tăng tốc độ lành xương.  
- Đĩa đệm có 3 điểm đánh dấu làm bằng Titanium 
- Độ dài: 25mm đến 30mm. 
- Đường kính/ Độ cao: 7mm - 13mm. 
- Bán kính cong: 28mm - 34mm.</v>
          </cell>
          <cell r="Z169" t="str">
            <v>ARTFX Medical LLC</v>
          </cell>
          <cell r="AA169" t="str">
            <v>Mỹ</v>
          </cell>
          <cell r="AB169" t="str">
            <v>ARTFX Medical LLC</v>
          </cell>
          <cell r="AC169" t="str">
            <v>Mỹ</v>
          </cell>
          <cell r="AD169" t="str">
            <v>D</v>
          </cell>
          <cell r="AE169" t="str">
            <v>18868NK/BYT-TB-CT</v>
          </cell>
          <cell r="AF169" t="str">
            <v>Hộp/1 cái</v>
          </cell>
          <cell r="AG169" t="str">
            <v>Cái</v>
          </cell>
          <cell r="AH169">
            <v>50</v>
          </cell>
          <cell r="AI169">
            <v>0</v>
          </cell>
          <cell r="AJ169" t="str">
            <v>vn0303649259</v>
          </cell>
          <cell r="AK169" t="str">
            <v>CÔNG TY TNHH VIỆT Y</v>
          </cell>
          <cell r="AL169" t="str">
            <v>Đạt</v>
          </cell>
          <cell r="AM169"/>
          <cell r="AN169" t="str">
            <v>Trần Thị Kiều Diễm</v>
          </cell>
          <cell r="AO169" t="str">
            <v>Đạt</v>
          </cell>
          <cell r="AP169" t="str">
            <v>Đạt</v>
          </cell>
          <cell r="AQ169" t="str">
            <v>Đạt</v>
          </cell>
          <cell r="AR169">
            <v>0</v>
          </cell>
          <cell r="AS169" t="str">
            <v>Đạt</v>
          </cell>
          <cell r="AT169" t="str">
            <v>Đạt</v>
          </cell>
          <cell r="AU169" t="str">
            <v>Đạt</v>
          </cell>
          <cell r="AV169" t="str">
            <v>Đạt</v>
          </cell>
          <cell r="AW169" t="str">
            <v>Đạt</v>
          </cell>
          <cell r="AX169" t="str">
            <v>Đạt</v>
          </cell>
          <cell r="AY169" t="str">
            <v>Đạt</v>
          </cell>
          <cell r="AZ169">
            <v>0</v>
          </cell>
          <cell r="BA169" t="str">
            <v>Hồ Thị Xuân Thu</v>
          </cell>
          <cell r="BB169" t="str">
            <v>Đạt</v>
          </cell>
          <cell r="BC169">
            <v>0</v>
          </cell>
        </row>
        <row r="170">
          <cell r="C170" t="str">
            <v>PP2300519971</v>
          </cell>
          <cell r="D170" t="str">
            <v>Đĩa đệm cột sống lưng loại thẳng, các cỡ</v>
          </cell>
          <cell r="E170" t="str">
            <v xml:space="preserve">- Vật liệu: PEEK và Titanium 
- Thiết kế dạng thẳng hình viên đạn, đầu thuôn.
- Mặt trên và mặt dưới có răng cưa (chiều cao răng từ 0.5mm – 0.8mm) 
- Góc nghiêng: 0 độ đến 10 độ
-  Độ ưỡn: 0 độ đến 15 độ 
- Thân đĩa đệm có các lỗ suốt
- Đĩa đệm có 3 điểm đánh dấu làm bằng Titanium 
- Độ rộng: 10mm. 
- Độ dài: 22mm - 30mm.
- Đường kính/ Độ cao: 7mm -13mm. </v>
          </cell>
          <cell r="F170" t="str">
            <v>Cái/Gói</v>
          </cell>
          <cell r="G170" t="str">
            <v>Cái</v>
          </cell>
          <cell r="H170">
            <v>10</v>
          </cell>
          <cell r="I170">
            <v>7500000</v>
          </cell>
          <cell r="J170">
            <v>75000000</v>
          </cell>
          <cell r="K170">
            <v>1500000</v>
          </cell>
          <cell r="L170">
            <v>112500000</v>
          </cell>
          <cell r="M170">
            <v>52500000</v>
          </cell>
          <cell r="N170">
            <v>2</v>
          </cell>
          <cell r="O170" t="str">
            <v>PP2300519971</v>
          </cell>
          <cell r="P170" t="str">
            <v>Đĩa đệm cột sống lưng loại thẳng, các cỡ</v>
          </cell>
          <cell r="Q170">
            <v>180</v>
          </cell>
          <cell r="R170">
            <v>334960000</v>
          </cell>
          <cell r="S170">
            <v>210</v>
          </cell>
          <cell r="T170" t="str">
            <v>Trong vòng 24 giờ kể từ thời điểm dặt hàng của Bệnh viện</v>
          </cell>
          <cell r="U170" t="str">
            <v>Đĩa đệm cột sống lưng nhân tạo loại thẳng 001 các cỡ (Wiltrom)</v>
          </cell>
          <cell r="V170" t="str">
            <v>Đĩa đệm cột sống lưng nhân tạo loại thẳng 001 các cỡ (Wiltrom)</v>
          </cell>
          <cell r="W170" t="str">
            <v>N06.04.020.4406.296.0005</v>
          </cell>
          <cell r="X170" t="str">
            <v>001-xxxxxx</v>
          </cell>
          <cell r="Y170" t="str">
            <v>Chất liệu Peek
Thiết kế phù hợp cho đường mổ nhỏ.
Đầu hình viên đạn, đầu thuôn dễ chèn vào đốt sống
Mặt trên và mặt dưới có răng cưa
Có khả năng thích ứng với cơ thể cao.
Góc nghiêng 0°, độ ưỡn 0° đến 15°
Độ rộng 10mm
Độ cao 8/9/10/11/12/13/14mm, chiều dài 24/26/28/30mm
Đóng gói tiệt trùng sẵn</v>
          </cell>
          <cell r="Z170" t="str">
            <v>Wiltrom Co., Ltd</v>
          </cell>
          <cell r="AA170" t="str">
            <v>Đài Loan</v>
          </cell>
          <cell r="AB170" t="str">
            <v>Wiltrom Co., Ltd</v>
          </cell>
          <cell r="AC170" t="str">
            <v>Đài Loan</v>
          </cell>
          <cell r="AD170" t="str">
            <v>C</v>
          </cell>
          <cell r="AE170" t="str">
            <v>18155NK/BYT-TB-CT ngày 15/06/2021</v>
          </cell>
          <cell r="AF170" t="str">
            <v>Hộp/cái</v>
          </cell>
          <cell r="AG170" t="str">
            <v>Cái</v>
          </cell>
          <cell r="AH170">
            <v>10</v>
          </cell>
          <cell r="AI170">
            <v>0</v>
          </cell>
          <cell r="AJ170" t="str">
            <v>vn0302221358</v>
          </cell>
          <cell r="AK170" t="str">
            <v>CÔNG TY CỔ PHẦN DƯỢC PHẨM BẾN THÀNH</v>
          </cell>
          <cell r="AL170" t="str">
            <v>Đạt</v>
          </cell>
          <cell r="AM170"/>
          <cell r="AN170" t="str">
            <v>Phạm Thị Kim Hoàng</v>
          </cell>
          <cell r="AO170" t="str">
            <v>Đạt</v>
          </cell>
          <cell r="AP170" t="str">
            <v>Đạt</v>
          </cell>
          <cell r="AQ170" t="str">
            <v>Đạt</v>
          </cell>
          <cell r="AR170">
            <v>0</v>
          </cell>
          <cell r="AS170" t="str">
            <v>Đạt</v>
          </cell>
          <cell r="AT170" t="str">
            <v>Không dạt</v>
          </cell>
          <cell r="AU170" t="str">
            <v>Đạt</v>
          </cell>
          <cell r="AV170" t="str">
            <v>Đạt</v>
          </cell>
          <cell r="AW170" t="str">
            <v>Đạt</v>
          </cell>
          <cell r="AX170" t="str">
            <v>Đạt</v>
          </cell>
          <cell r="AY170" t="str">
            <v>Không đạt</v>
          </cell>
          <cell r="AZ170" t="str">
            <v>Không dạt do chất liệu ,độ dài,độ cao không đáp ứng HDMT</v>
          </cell>
          <cell r="BA170" t="str">
            <v>Lê Thị Mơ</v>
          </cell>
          <cell r="BB170" t="str">
            <v>Không đạt</v>
          </cell>
          <cell r="BC170" t="str">
            <v>Không dạt do chất liệu ,độ dài,độ cao không đáp ứng HDMT</v>
          </cell>
        </row>
        <row r="171">
          <cell r="C171" t="str">
            <v>PP2300519971</v>
          </cell>
          <cell r="D171" t="str">
            <v>Đĩa đệm cột sống lưng loại thẳng, các cỡ</v>
          </cell>
          <cell r="E171" t="str">
            <v xml:space="preserve">- Vật liệu: PEEK và Titanium 
- Thiết kế dạng thẳng hình viên đạn, đầu thuôn.
- Mặt trên và mặt dưới có răng cưa (chiều cao răng từ 0.5mm – 0.8mm) 
- Góc nghiêng: 0 độ đến 10 độ
-  Độ ưỡn: 0 độ đến 15 độ 
- Thân đĩa đệm có các lỗ suốt
- Đĩa đệm có 3 điểm đánh dấu làm bằng Titanium 
- Độ rộng: 10mm. 
- Độ dài: 22mm - 30mm.
- Đường kính/ Độ cao: 7mm -13mm. </v>
          </cell>
          <cell r="F171" t="str">
            <v>Cái/Gói</v>
          </cell>
          <cell r="G171" t="str">
            <v>Cái</v>
          </cell>
          <cell r="H171">
            <v>10</v>
          </cell>
          <cell r="I171">
            <v>7500000</v>
          </cell>
          <cell r="J171">
            <v>75000000</v>
          </cell>
          <cell r="K171">
            <v>1500000</v>
          </cell>
          <cell r="L171">
            <v>112500000</v>
          </cell>
          <cell r="M171">
            <v>52500000</v>
          </cell>
          <cell r="N171">
            <v>2</v>
          </cell>
          <cell r="O171" t="str">
            <v>PP2300519971</v>
          </cell>
          <cell r="P171" t="str">
            <v>Đĩa đệm cột sống lưng loại thẳng, các cỡ</v>
          </cell>
          <cell r="Q171">
            <v>180</v>
          </cell>
          <cell r="R171">
            <v>104425600</v>
          </cell>
          <cell r="S171">
            <v>210</v>
          </cell>
          <cell r="T171">
            <v>0</v>
          </cell>
          <cell r="U171" t="str">
            <v>Đĩa đệm PLIF-Bullet</v>
          </cell>
          <cell r="V171" t="str">
            <v>Đĩa đệm PLIF-Bullet</v>
          </cell>
          <cell r="W171" t="str">
            <v>N06.04.020.0942.000.0002</v>
          </cell>
          <cell r="X171" t="str">
            <v>IQ 197-2207; IQ 197-2208; IQ 197-2209; IQ 197-2210; IQ 197-2211; IQ 197-2212; IQ 197-2213; IQ 197-2607; IQ 197-2608; IQ 197-2609; IQ 197-2610; IQ 197-2611; IQ 197-2612; IQ 197-2613; IQ 197-2807; IQ 197-2808; IQ 197-2809; IQ 197-2810; IQ 197-2811; IQ 197-2812; IQ 197-2813; IQ 197-3007; IQ 197-3008; IQ 197-3009; IQ 197-3010; IQ 197-3011; IQ 197-3012; IQ 197-3013</v>
          </cell>
          <cell r="Y171" t="str">
            <v>- Vật liệu: PEEK (ASTM F2026) và Titanium Alloy Ti-6Al-4V ELI (ASTM F136).
- Thiết kế dạng thẳng hình viên đạn, đầu thuôn.
- Mặt trên và mặt dưới có răng cưa (chiều cao răng từ 0.5mm – 0.8mm) giúp đĩa đệm bám chắc vào bề mặt xương. 
- Góc nghiêng giữa mặt trên và mặt dưới đĩa đệm từ 0 độ đến 10 độ, độ ưỡn giữa hai mặt từ 0 độ đến 15 độ giúp đĩa đệm tương thích với cấu trúc sinh lý cột sống khi đặt vào cơ thể bệnh nhân. 
- Khoang nhồi xương lớn giúp chứa được nhiều xương ghép. 
- Thân đĩa đệm có các lỗ suốt giúp tăng tốc độ lành xương. 
- Đĩa đệm có 3 điểm đánh dấu làm bằng Titanium có thể dễ dàng quan sát trên phim X-quang hoặc C-Arm.
- Độ rộng: 10mm. 
- Độ dài: 22mm đến 30mm.
- Đường kính/ Độ cao: 7, 8, 9, 10, 11, 12, 13mm. 
- Tiêu chuẩn: ISO 13485:2016.
- Đã tiệt trùng sẵn, đóng gói riêng lẻ theo hộp, hạn sử dụng lâu dài (5 năm).
- Dùng tương ứng với bộ trợ cụ hãng.</v>
          </cell>
          <cell r="Z171" t="str">
            <v>Công ty CP IQ-LIFE</v>
          </cell>
          <cell r="AA171" t="str">
            <v>Việt Nam</v>
          </cell>
          <cell r="AB171" t="str">
            <v>Công ty CP IQ-LIFE</v>
          </cell>
          <cell r="AC171" t="str">
            <v>Việt Nam</v>
          </cell>
          <cell r="AD171" t="str">
            <v>Loại C</v>
          </cell>
          <cell r="AE171" t="str">
            <v>2200317ĐKLH/BYT-TB-CT ngày 30/12/2022</v>
          </cell>
          <cell r="AF171" t="str">
            <v>Cái/Gói</v>
          </cell>
          <cell r="AG171" t="str">
            <v>Cái</v>
          </cell>
          <cell r="AH171">
            <v>10</v>
          </cell>
          <cell r="AI171" t="str">
            <v>5 năm</v>
          </cell>
          <cell r="AJ171" t="str">
            <v>vn0300483319</v>
          </cell>
          <cell r="AK171" t="str">
            <v>CÔNG TY CỔ PHẦN DƯỢC PHẨM TRUNG ƯƠNG CODUPHA</v>
          </cell>
          <cell r="AL171" t="str">
            <v>Đạt</v>
          </cell>
          <cell r="AM171"/>
          <cell r="AN171" t="str">
            <v xml:space="preserve">Nguyễn Thủy Tiên </v>
          </cell>
          <cell r="AO171" t="str">
            <v>Đạt</v>
          </cell>
          <cell r="AP171" t="str">
            <v>Đạt</v>
          </cell>
          <cell r="AQ171" t="str">
            <v>Đạt</v>
          </cell>
          <cell r="AR171">
            <v>0</v>
          </cell>
          <cell r="AS171" t="str">
            <v>Đạt</v>
          </cell>
          <cell r="AT171" t="str">
            <v>Đạt</v>
          </cell>
          <cell r="AU171" t="str">
            <v>Đạt</v>
          </cell>
          <cell r="AV171" t="str">
            <v>Đạt</v>
          </cell>
          <cell r="AW171" t="str">
            <v>Đạt</v>
          </cell>
          <cell r="AX171" t="str">
            <v>Đạt</v>
          </cell>
          <cell r="AY171" t="str">
            <v>Đạt</v>
          </cell>
          <cell r="AZ171">
            <v>0</v>
          </cell>
          <cell r="BA171" t="str">
            <v>Nguyễn Thị Linh Đức</v>
          </cell>
          <cell r="BB171" t="str">
            <v>Đạt</v>
          </cell>
          <cell r="BC171">
            <v>0</v>
          </cell>
        </row>
        <row r="172">
          <cell r="C172" t="str">
            <v>PP2300519971</v>
          </cell>
          <cell r="D172" t="str">
            <v>Đĩa đệm cột sống lưng loại thẳng, các cỡ</v>
          </cell>
          <cell r="E172" t="str">
            <v xml:space="preserve">- Vật liệu: PEEK và Titanium 
- Thiết kế dạng thẳng hình viên đạn, đầu thuôn.
- Mặt trên và mặt dưới có răng cưa (chiều cao răng từ 0.5mm – 0.8mm) 
- Góc nghiêng: 0 độ đến 10 độ
-  Độ ưỡn: 0 độ đến 15 độ 
- Thân đĩa đệm có các lỗ suốt
- Đĩa đệm có 3 điểm đánh dấu làm bằng Titanium 
- Độ rộng: 10mm. 
- Độ dài: 22mm - 30mm.
- Đường kính/ Độ cao: 7mm -13mm. </v>
          </cell>
          <cell r="F172" t="str">
            <v>Cái/Gói</v>
          </cell>
          <cell r="G172" t="str">
            <v>Cái</v>
          </cell>
          <cell r="H172">
            <v>10</v>
          </cell>
          <cell r="I172">
            <v>7500000</v>
          </cell>
          <cell r="J172">
            <v>75000000</v>
          </cell>
          <cell r="K172">
            <v>1500000</v>
          </cell>
          <cell r="L172">
            <v>112500000</v>
          </cell>
          <cell r="M172">
            <v>52500000</v>
          </cell>
          <cell r="N172">
            <v>2</v>
          </cell>
          <cell r="O172" t="str">
            <v>PP2300519971</v>
          </cell>
          <cell r="P172" t="str">
            <v>Đĩa đệm cột sống lưng loại thẳng, các cỡ</v>
          </cell>
          <cell r="Q172">
            <v>180</v>
          </cell>
          <cell r="R172">
            <v>417456000</v>
          </cell>
          <cell r="S172">
            <v>210</v>
          </cell>
          <cell r="T172" t="str">
            <v>Trong vòng 24 giờ kể từ thời điểm đặt hàng của Bệnh viện</v>
          </cell>
          <cell r="U172" t="str">
            <v>Đĩa đệm cột sống lưng dạng thẳng</v>
          </cell>
          <cell r="V172" t="str">
            <v>Đĩa đệm cột sống lưng dạng thẳng</v>
          </cell>
          <cell r="W172" t="str">
            <v>N07.06.040.0090.272.0005</v>
          </cell>
          <cell r="X172" t="str">
            <v>ALCDxxxx</v>
          </cell>
          <cell r="Y172" t="str">
            <v xml:space="preserve">- Vật liệu: PEEK và Titanium 
- Thiết kế dạng thẳng hình viên đạn, đầu thuôn.
- Mặt trên và mặt dưới có răng cưa (chiều cao răng từ 0.5mm – 0.8mm) 
- Góc nghiêng: 0 độ đến 10 độ
-  Độ ưỡn: 0 độ đến 15 độ 
- Thân đĩa đệm có các lỗ suốt
- Đĩa đệm có 3 điểm đánh dấu làm bằng Titanium 
- Độ rộng: 10mm. 
- Độ dài: 22mm - 30mm.
- Đường kính/ Độ cao: 7mm -13mm. </v>
          </cell>
          <cell r="Z172" t="str">
            <v>Aero Medikal</v>
          </cell>
          <cell r="AA172" t="str">
            <v>Thổ Nhĩ Kỳ</v>
          </cell>
          <cell r="AB172" t="str">
            <v>Aero Medikal</v>
          </cell>
          <cell r="AC172" t="str">
            <v>Thổ Nhĩ Kỳ</v>
          </cell>
          <cell r="AD172" t="str">
            <v>C</v>
          </cell>
          <cell r="AE172" t="str">
            <v>16126NK/BYT-TB-CT
Ngày 04/08/2020</v>
          </cell>
          <cell r="AF172" t="str">
            <v>Cái/Gói</v>
          </cell>
          <cell r="AG172" t="str">
            <v>Cái</v>
          </cell>
          <cell r="AH172">
            <v>10</v>
          </cell>
          <cell r="AI172">
            <v>0</v>
          </cell>
          <cell r="AJ172" t="str">
            <v>vn0311829625</v>
          </cell>
          <cell r="AK172" t="str">
            <v>CÔNG TY CỔ PHẦN Y TẾ THÀNH ÂN</v>
          </cell>
          <cell r="AL172" t="str">
            <v>Đạt</v>
          </cell>
          <cell r="AM172"/>
          <cell r="AN172" t="str">
            <v>Phan Thị Lường</v>
          </cell>
          <cell r="AO172" t="str">
            <v>Đạt</v>
          </cell>
          <cell r="AP172" t="str">
            <v>Đạt</v>
          </cell>
          <cell r="AQ172" t="str">
            <v>Đạt</v>
          </cell>
          <cell r="AR172">
            <v>0</v>
          </cell>
          <cell r="AS172" t="str">
            <v>Đạt</v>
          </cell>
          <cell r="AT172" t="str">
            <v>Đạt</v>
          </cell>
          <cell r="AU172" t="str">
            <v>Đạt</v>
          </cell>
          <cell r="AV172" t="str">
            <v>Đạt</v>
          </cell>
          <cell r="AW172" t="str">
            <v>Đạt</v>
          </cell>
          <cell r="AX172" t="str">
            <v>Đạt</v>
          </cell>
          <cell r="AY172" t="str">
            <v>Đạt</v>
          </cell>
          <cell r="AZ172">
            <v>0</v>
          </cell>
          <cell r="BA172" t="str">
            <v>Hồ Thị Xuân Thu</v>
          </cell>
          <cell r="BB172" t="str">
            <v>Đạt</v>
          </cell>
          <cell r="BC172">
            <v>0</v>
          </cell>
        </row>
        <row r="173">
          <cell r="C173" t="str">
            <v>PP2300519971</v>
          </cell>
          <cell r="D173" t="str">
            <v>Đĩa đệm cột sống lưng loại thẳng, các cỡ</v>
          </cell>
          <cell r="E173" t="str">
            <v xml:space="preserve">- Vật liệu: PEEK và Titanium 
- Thiết kế dạng thẳng hình viên đạn, đầu thuôn.
- Mặt trên và mặt dưới có răng cưa (chiều cao răng từ 0.5mm – 0.8mm) 
- Góc nghiêng: 0 độ đến 10 độ
-  Độ ưỡn: 0 độ đến 15 độ 
- Thân đĩa đệm có các lỗ suốt
- Đĩa đệm có 3 điểm đánh dấu làm bằng Titanium 
- Độ rộng: 10mm. 
- Độ dài: 22mm - 30mm.
- Đường kính/ Độ cao: 7mm -13mm. </v>
          </cell>
          <cell r="F173" t="str">
            <v>Cái/Gói</v>
          </cell>
          <cell r="G173" t="str">
            <v>Cái</v>
          </cell>
          <cell r="H173">
            <v>10</v>
          </cell>
          <cell r="I173">
            <v>7500000</v>
          </cell>
          <cell r="J173">
            <v>75000000</v>
          </cell>
          <cell r="K173">
            <v>1500000</v>
          </cell>
          <cell r="L173">
            <v>112500000</v>
          </cell>
          <cell r="M173">
            <v>52500000</v>
          </cell>
          <cell r="N173">
            <v>2</v>
          </cell>
          <cell r="O173" t="str">
            <v>PP2300519971</v>
          </cell>
          <cell r="P173" t="str">
            <v>Đĩa đệm cột sống lưng loại thẳng, các cỡ</v>
          </cell>
          <cell r="Q173">
            <v>180</v>
          </cell>
          <cell r="R173">
            <v>593283000</v>
          </cell>
          <cell r="S173">
            <v>210</v>
          </cell>
          <cell r="T173" t="str">
            <v>Trong vòng 24h kể từ thời điểm đặt hàng của bệnh viện</v>
          </cell>
          <cell r="U173" t="str">
            <v>Miếng ghép đĩa đệm cột sống lưng loại thẳng</v>
          </cell>
          <cell r="V173" t="str">
            <v>Miếng ghép đĩa đệm cột sống lưng loại thẳng</v>
          </cell>
          <cell r="W173" t="str">
            <v>N06.04.020.3493.175.0010</v>
          </cell>
          <cell r="X173" t="str">
            <v>32-x-xx
32-xx-xx</v>
          </cell>
          <cell r="Y173" t="str">
            <v xml:space="preserve">- Vật liệu: PEEK và Titanium 
- Thiết kế dạng thẳng hình viên đạn, đầu thuôn.
- Mặt trên và mặt dưới có răng cưa (chiều cao răng từ 0.5mm – 0.8mm) 
- Góc nghiêng: 0 độ đến 10 độ
-  Độ ưỡn: 0 độ đến 15 độ 
- Thân đĩa đệm có các lỗ suốt
- Đĩa đệm có 3 điểm đánh dấu làm bằng Titanium 
- Độ rộng: 10mm. 
- Độ dài: 22mm - 30mm.
- Đường kính/ Độ cao: 7mm -13mm. </v>
          </cell>
          <cell r="Z173" t="str">
            <v>Pioneer Surgical Technology, Inc</v>
          </cell>
          <cell r="AA173" t="str">
            <v>Mỹ</v>
          </cell>
          <cell r="AB173" t="str">
            <v>Pioneer Surgical Technology, Inc</v>
          </cell>
          <cell r="AC173" t="str">
            <v>Mỹ</v>
          </cell>
          <cell r="AD173" t="str">
            <v>C</v>
          </cell>
          <cell r="AE173" t="str">
            <v>10126NK/BYT-TB-CT ngày 13/07/2018</v>
          </cell>
          <cell r="AF173" t="str">
            <v>1 cái/ gói</v>
          </cell>
          <cell r="AG173" t="str">
            <v>Cái</v>
          </cell>
          <cell r="AH173">
            <v>10</v>
          </cell>
          <cell r="AI173">
            <v>0</v>
          </cell>
          <cell r="AJ173" t="str">
            <v>vn0302204137</v>
          </cell>
          <cell r="AK173" t="str">
            <v>CÔNG TY TNHH TRANG THIẾT BỊ Y TẾ B.M.S</v>
          </cell>
          <cell r="AL173" t="str">
            <v>Đạt</v>
          </cell>
          <cell r="AM173"/>
          <cell r="AN173" t="str">
            <v xml:space="preserve">Đào Thị Nhung </v>
          </cell>
          <cell r="AO173" t="str">
            <v>Đạt</v>
          </cell>
          <cell r="AP173" t="str">
            <v>Đạt</v>
          </cell>
          <cell r="AQ173" t="str">
            <v>Đạt</v>
          </cell>
          <cell r="AR173" t="str">
            <v>Đạt</v>
          </cell>
          <cell r="AS173" t="str">
            <v>Đạt</v>
          </cell>
          <cell r="AT173" t="str">
            <v>Đạt</v>
          </cell>
          <cell r="AU173" t="str">
            <v>Đạt</v>
          </cell>
          <cell r="AV173" t="str">
            <v>Đạt</v>
          </cell>
          <cell r="AW173" t="str">
            <v>Đạt</v>
          </cell>
          <cell r="AX173" t="str">
            <v>Đạt</v>
          </cell>
          <cell r="AY173" t="str">
            <v>Đạt</v>
          </cell>
          <cell r="AZ173">
            <v>0</v>
          </cell>
          <cell r="BA173" t="str">
            <v>Nguyễn Văn Thành</v>
          </cell>
          <cell r="BB173" t="str">
            <v>Đạt</v>
          </cell>
          <cell r="BC173">
            <v>0</v>
          </cell>
        </row>
        <row r="174">
          <cell r="C174" t="str">
            <v>PP2300519972</v>
          </cell>
          <cell r="D174" t="str">
            <v>Đĩa đệm cột sống lưng, đóng gói tiệt trùng sẵn, lối bên</v>
          </cell>
          <cell r="E174" t="str">
            <v>- Chất liệu PEEK
- Kích thước: dài 22-32mm, rộng 8-13mm, cao 7- 14mm
- Bên trong khoang chứa xương
- Đóng gói tiệt trùng</v>
          </cell>
          <cell r="F174">
            <v>0</v>
          </cell>
          <cell r="G174" t="str">
            <v>Cái</v>
          </cell>
          <cell r="H174">
            <v>100</v>
          </cell>
          <cell r="I174">
            <v>10800000</v>
          </cell>
          <cell r="J174">
            <v>1080000000</v>
          </cell>
          <cell r="K174">
            <v>21600000</v>
          </cell>
          <cell r="L174">
            <v>1620000000</v>
          </cell>
          <cell r="M174">
            <v>756000000</v>
          </cell>
          <cell r="N174">
            <v>17</v>
          </cell>
          <cell r="O174" t="str">
            <v>PP2300519972</v>
          </cell>
          <cell r="P174" t="str">
            <v>Đĩa đệm cột sống lưng, đóng gói tiệt trùng sẵn, lối bên</v>
          </cell>
          <cell r="Q174">
            <v>180</v>
          </cell>
          <cell r="R174">
            <v>334960000</v>
          </cell>
          <cell r="S174">
            <v>210</v>
          </cell>
          <cell r="T174" t="str">
            <v>Trong vòng 24 giờ kể từ thời điểm dặt hàng của Bệnh viện</v>
          </cell>
          <cell r="U174" t="str">
            <v>Đĩa đệm cột sống lưng nhân tạo có răng cưa loại cong các cỡ (Wiltrom)</v>
          </cell>
          <cell r="V174" t="str">
            <v>Đĩa đệm cột sống lưng nhân tạo có răng cưa loại cong các cỡ (Wiltrom)</v>
          </cell>
          <cell r="W174" t="str">
            <v>N06.04.020.4406.296.0006</v>
          </cell>
          <cell r="X174" t="str">
            <v>003-xxxxxx</v>
          </cell>
          <cell r="Y174" t="str">
            <v>Chất liệu Peek
Thiết kế phù hợp cho đường mổ nhỏ.
Thiết kế lỗ ổn định 3 tầng, có răng giúp giữ chắc vào xương.
Sản phẩm được thiết kế thon gọn dễ chèn vào đốt sống.
Có khả năng thích ứng với cơ thể cao.
Bên trong khoang có lỗ trống để ghép xương
Trợ cụ đơn giản, thiết kế tiện dụng
Góc nghiêng 0°, độ cao 8/9/10/11/12/13/14mm, chiều dài 26/28/30/32mm
Đóng gói tiệt trùng sẵn</v>
          </cell>
          <cell r="Z174" t="str">
            <v>Wiltrom Co., Ltd</v>
          </cell>
          <cell r="AA174" t="str">
            <v>Đài Loan</v>
          </cell>
          <cell r="AB174" t="str">
            <v>Wiltrom Co., Ltd</v>
          </cell>
          <cell r="AC174" t="str">
            <v>Đài Loan</v>
          </cell>
          <cell r="AD174" t="str">
            <v>C</v>
          </cell>
          <cell r="AE174" t="str">
            <v>18155NK/BYT-TB-CT ngày 15/06/2021</v>
          </cell>
          <cell r="AF174" t="str">
            <v>Hộp/cái</v>
          </cell>
          <cell r="AG174" t="str">
            <v>Cái</v>
          </cell>
          <cell r="AH174">
            <v>100</v>
          </cell>
          <cell r="AI174">
            <v>0</v>
          </cell>
          <cell r="AJ174" t="str">
            <v>vn0302221358</v>
          </cell>
          <cell r="AK174" t="str">
            <v>CÔNG TY CỔ PHẦN DƯỢC PHẨM BẾN THÀNH</v>
          </cell>
          <cell r="AL174" t="str">
            <v>Đạt</v>
          </cell>
          <cell r="AM174"/>
          <cell r="AN174" t="str">
            <v>Phạm Thị Kim Hoàng</v>
          </cell>
          <cell r="AO174" t="str">
            <v>Đạt</v>
          </cell>
          <cell r="AP174" t="str">
            <v>Đạt</v>
          </cell>
          <cell r="AQ174" t="str">
            <v>Đạt</v>
          </cell>
          <cell r="AR174">
            <v>0</v>
          </cell>
          <cell r="AS174" t="str">
            <v>Đạt</v>
          </cell>
          <cell r="AT174" t="str">
            <v>Không đạt</v>
          </cell>
          <cell r="AU174" t="str">
            <v>Đạt</v>
          </cell>
          <cell r="AV174" t="str">
            <v>Đạt</v>
          </cell>
          <cell r="AW174" t="str">
            <v>Đạt</v>
          </cell>
          <cell r="AX174" t="str">
            <v>Đạt</v>
          </cell>
          <cell r="AY174" t="str">
            <v>Không đạt</v>
          </cell>
          <cell r="AZ174" t="str">
            <v>Không đạt do không đáp ứng HSMT về chiều dài,rộng,cao.</v>
          </cell>
          <cell r="BA174" t="str">
            <v>Lê Thị Mơ</v>
          </cell>
          <cell r="BB174" t="str">
            <v>Không đạt</v>
          </cell>
          <cell r="BC174" t="str">
            <v>Không đạt do không đáp ứng HSMT về chiều dài,rộng,cao.</v>
          </cell>
        </row>
        <row r="175">
          <cell r="C175" t="str">
            <v>PP2300519972</v>
          </cell>
          <cell r="D175" t="str">
            <v>Đĩa đệm cột sống lưng, đóng gói tiệt trùng sẵn, lối bên</v>
          </cell>
          <cell r="E175" t="str">
            <v>- Chất liệu PEEK
- Kích thước: dài 22-32mm, rộng 8-13mm, cao 7- 14mm
- Bên trong khoang chứa xương
- Đóng gói tiệt trùng</v>
          </cell>
          <cell r="F175">
            <v>0</v>
          </cell>
          <cell r="G175" t="str">
            <v>Cái</v>
          </cell>
          <cell r="H175">
            <v>100</v>
          </cell>
          <cell r="I175">
            <v>10800000</v>
          </cell>
          <cell r="J175">
            <v>1080000000</v>
          </cell>
          <cell r="K175">
            <v>21600000</v>
          </cell>
          <cell r="L175">
            <v>1620000000</v>
          </cell>
          <cell r="M175">
            <v>756000000</v>
          </cell>
          <cell r="N175">
            <v>17</v>
          </cell>
          <cell r="O175" t="str">
            <v>PP2300519972</v>
          </cell>
          <cell r="P175" t="str">
            <v>Đĩa đệm cột sống lưng, đóng gói tiệt trùng sẵn, lối bên</v>
          </cell>
          <cell r="Q175">
            <v>180</v>
          </cell>
          <cell r="R175">
            <v>287980000</v>
          </cell>
          <cell r="S175">
            <v>210</v>
          </cell>
          <cell r="T175">
            <v>0</v>
          </cell>
          <cell r="U175" t="str">
            <v>Đĩa đệm cột sống thắt lưng loại thẳng, ORIO-PL</v>
          </cell>
          <cell r="V175" t="str">
            <v>Đĩa đệm cột sống thắt lưng loại thẳng, ORIO-PL</v>
          </cell>
          <cell r="W175" t="str">
            <v>N06.04.020.5918.175.0003</v>
          </cell>
          <cell r="X175" t="str">
            <v>L7109-07-522; L7109-07-524; L7109-07-526; L7109-08-522; L7109-08-524; L7109-08-526; L7109-09-522; L7109-09-524; L7109-09-526; L7109-10-522; L7109-10-524; L7109-10-526; L7109-11-522; L7109-11-524; L7109-11-526; L7109-12-522; L7109-12-524; L7109-12-526; L7109-13-522; L7109-13-524; L7109-13-526; L7109-14-522; L7109-14-524; L7109-14-526; L7109-15-522; L7109-15-524; L7109-15-526; L7409-08-822; L7409-08-824; L7409-08-826; L7409-09-822; L7409-09-824; L7409-09-826; L7409-10-822; L7409-10-824; L7409-10-826; L7409-11-822; L7409-11-824; L7409-11-826; L7409-12-822; L7409-12-824; L7409-12-826; L7409-13-822; L7409-13-824; L7409-13-826; L7409-14-822; L7409-14-824; L7409-14-826; L7409-15-822; L7409-15-824; L7409-15-826</v>
          </cell>
          <cell r="Y175" t="str">
            <v>- Chất liệu PEEK
- Kích thước: dài 22-32mm, rộng 9; 10; 11mm, cao 7- 14mm
- Bên trong khoang chứa xương
- Tiệt trùng trước khi sử dụng</v>
          </cell>
          <cell r="Z175" t="str">
            <v>SPINECRAFT LLC</v>
          </cell>
          <cell r="AA175" t="str">
            <v>Mỹ</v>
          </cell>
          <cell r="AB175" t="str">
            <v>SPINECRAFT LLC</v>
          </cell>
          <cell r="AC175" t="str">
            <v>Mỹ</v>
          </cell>
          <cell r="AD175" t="str">
            <v>C</v>
          </cell>
          <cell r="AE175" t="str">
            <v xml:space="preserve">2200324ĐKLH/BYT-TB-CT ngày 30/12/2022 </v>
          </cell>
          <cell r="AF175" t="str">
            <v>Cái/ gói</v>
          </cell>
          <cell r="AG175" t="str">
            <v>Cái</v>
          </cell>
          <cell r="AH175">
            <v>100</v>
          </cell>
          <cell r="AI175" t="str">
            <v>-</v>
          </cell>
          <cell r="AJ175" t="str">
            <v>vn0313041685</v>
          </cell>
          <cell r="AK175" t="str">
            <v>CÔNG TY CỔ PHẦN TRANG THIẾT BỊ Y TẾ TRỌNG MINH</v>
          </cell>
          <cell r="AL175" t="str">
            <v>Đạt</v>
          </cell>
          <cell r="AM175"/>
          <cell r="AN175" t="str">
            <v>Nguyễn Thị Phương Hoa</v>
          </cell>
          <cell r="AO175" t="str">
            <v>Đạt</v>
          </cell>
          <cell r="AP175" t="str">
            <v>Đạt</v>
          </cell>
          <cell r="AQ175" t="str">
            <v>Đạt</v>
          </cell>
          <cell r="AR175">
            <v>0</v>
          </cell>
          <cell r="AS175" t="str">
            <v>Đạt</v>
          </cell>
          <cell r="AT175" t="str">
            <v>Đạt</v>
          </cell>
          <cell r="AU175" t="str">
            <v>Đạt</v>
          </cell>
          <cell r="AV175" t="str">
            <v>Đạt</v>
          </cell>
          <cell r="AW175" t="str">
            <v>Đạt</v>
          </cell>
          <cell r="AX175" t="str">
            <v>Đạt</v>
          </cell>
          <cell r="AY175" t="str">
            <v>Đạt</v>
          </cell>
          <cell r="AZ175">
            <v>0</v>
          </cell>
          <cell r="BA175" t="str">
            <v>Nguyễn Thị Linh Đức</v>
          </cell>
          <cell r="BB175" t="str">
            <v>Đạt</v>
          </cell>
          <cell r="BC175">
            <v>0</v>
          </cell>
        </row>
        <row r="176">
          <cell r="C176" t="str">
            <v>PP2300519972</v>
          </cell>
          <cell r="D176" t="str">
            <v>Đĩa đệm cột sống lưng, đóng gói tiệt trùng sẵn, lối bên</v>
          </cell>
          <cell r="E176" t="str">
            <v>- Chất liệu PEEK
- Kích thước: dài 22-32mm, rộng 8-13mm, cao 7- 14mm
- Bên trong khoang chứa xương
- Đóng gói tiệt trùng</v>
          </cell>
          <cell r="F176">
            <v>0</v>
          </cell>
          <cell r="G176" t="str">
            <v>Cái</v>
          </cell>
          <cell r="H176">
            <v>100</v>
          </cell>
          <cell r="I176">
            <v>10800000</v>
          </cell>
          <cell r="J176">
            <v>1080000000</v>
          </cell>
          <cell r="K176">
            <v>21600000</v>
          </cell>
          <cell r="L176">
            <v>1620000000</v>
          </cell>
          <cell r="M176">
            <v>756000000</v>
          </cell>
          <cell r="N176">
            <v>17</v>
          </cell>
          <cell r="O176" t="str">
            <v>PP2300519972</v>
          </cell>
          <cell r="P176" t="str">
            <v>Đĩa đệm cột sống lưng, đóng gói tiệt trùng sẵn, lối bên</v>
          </cell>
          <cell r="Q176">
            <v>180</v>
          </cell>
          <cell r="R176">
            <v>417456000</v>
          </cell>
          <cell r="S176">
            <v>210</v>
          </cell>
          <cell r="T176" t="str">
            <v>Trong vòng 24 giờ kể từ thời điểm đặt hàng của Bệnh viện</v>
          </cell>
          <cell r="U176" t="str">
            <v>Đĩa đệm cột sống lưng dạng cong</v>
          </cell>
          <cell r="V176" t="str">
            <v>Đĩa đệm cột sống lưng dạng cong</v>
          </cell>
          <cell r="W176" t="str">
            <v>N06.04.020.0090.272.0001</v>
          </cell>
          <cell r="X176" t="str">
            <v>ABCxxxx</v>
          </cell>
          <cell r="Y176" t="str">
            <v>- Chất liệu PEEK
- Kích thước: dài 22-32mm, rộng 8-13mm, cao 7- 14mm
- Bên trong khoang chứa xương
- Đóng gói tiệt trùng</v>
          </cell>
          <cell r="Z176" t="str">
            <v>Aero Medikal</v>
          </cell>
          <cell r="AA176" t="str">
            <v>Thổ Nhĩ Kỳ</v>
          </cell>
          <cell r="AB176" t="str">
            <v>Aero Medikal</v>
          </cell>
          <cell r="AC176" t="str">
            <v>Thổ Nhĩ Kỳ</v>
          </cell>
          <cell r="AD176" t="str">
            <v>C</v>
          </cell>
          <cell r="AE176" t="str">
            <v>16126NK/BYT-TB-CT
Ngày 04/08/2020</v>
          </cell>
          <cell r="AF176" t="str">
            <v>Cái/Gói</v>
          </cell>
          <cell r="AG176" t="str">
            <v>Cái</v>
          </cell>
          <cell r="AH176">
            <v>100</v>
          </cell>
          <cell r="AI176">
            <v>0</v>
          </cell>
          <cell r="AJ176" t="str">
            <v>vn0311829625</v>
          </cell>
          <cell r="AK176" t="str">
            <v>CÔNG TY CỔ PHẦN Y TẾ THÀNH ÂN</v>
          </cell>
          <cell r="AL176" t="str">
            <v>Đạt</v>
          </cell>
          <cell r="AM176"/>
          <cell r="AN176" t="str">
            <v>Phan Thị Lường</v>
          </cell>
          <cell r="AO176" t="str">
            <v>Đạt</v>
          </cell>
          <cell r="AP176" t="str">
            <v>Đạt</v>
          </cell>
          <cell r="AQ176" t="str">
            <v>Đạt</v>
          </cell>
          <cell r="AR176">
            <v>0</v>
          </cell>
          <cell r="AS176" t="str">
            <v>Đạt</v>
          </cell>
          <cell r="AT176" t="str">
            <v>Đạt</v>
          </cell>
          <cell r="AU176" t="str">
            <v>Đạt</v>
          </cell>
          <cell r="AV176" t="str">
            <v>Đạt</v>
          </cell>
          <cell r="AW176" t="str">
            <v>Đạt</v>
          </cell>
          <cell r="AX176" t="str">
            <v>Đạt</v>
          </cell>
          <cell r="AY176" t="str">
            <v>Đạt</v>
          </cell>
          <cell r="AZ176">
            <v>0</v>
          </cell>
          <cell r="BA176" t="str">
            <v>Hồ Thị Xuân Thu</v>
          </cell>
          <cell r="BB176" t="str">
            <v>Đạt</v>
          </cell>
          <cell r="BC176">
            <v>0</v>
          </cell>
        </row>
        <row r="177">
          <cell r="C177" t="str">
            <v>PP2300519972</v>
          </cell>
          <cell r="D177" t="str">
            <v>Đĩa đệm cột sống lưng, đóng gói tiệt trùng sẵn, lối bên</v>
          </cell>
          <cell r="E177" t="str">
            <v>- Chất liệu PEEK
- Kích thước: dài 22-32mm, rộng 8-13mm, cao 7- 14mm
- Bên trong khoang chứa xương
- Đóng gói tiệt trùng</v>
          </cell>
          <cell r="F177">
            <v>0</v>
          </cell>
          <cell r="G177" t="str">
            <v>Cái</v>
          </cell>
          <cell r="H177">
            <v>100</v>
          </cell>
          <cell r="I177">
            <v>10800000</v>
          </cell>
          <cell r="J177">
            <v>1080000000</v>
          </cell>
          <cell r="K177">
            <v>21600000</v>
          </cell>
          <cell r="L177">
            <v>1620000000</v>
          </cell>
          <cell r="M177">
            <v>756000000</v>
          </cell>
          <cell r="N177">
            <v>17</v>
          </cell>
          <cell r="O177" t="str">
            <v>PP2300519972</v>
          </cell>
          <cell r="P177" t="str">
            <v>Đĩa đệm cột sống lưng, đóng gói tiệt trùng sẵn, lối bên</v>
          </cell>
          <cell r="Q177">
            <v>180</v>
          </cell>
          <cell r="R177">
            <v>294448200</v>
          </cell>
          <cell r="S177">
            <v>210</v>
          </cell>
          <cell r="T177" t="str">
            <v>Trong vòng 24 giờ kể từ thời điểm đặt hàng của Bệnh viện</v>
          </cell>
          <cell r="U177" t="str">
            <v>Đĩa đệm cột sống lưng cong Talos, các cỡ</v>
          </cell>
          <cell r="V177" t="str">
            <v>Đĩa đệm cột sống lưng cong Talos</v>
          </cell>
          <cell r="W177" t="str">
            <v>N06.04.020.3397.272.0008</v>
          </cell>
          <cell r="X177" t="str">
            <v>TONxxxxxxx</v>
          </cell>
          <cell r="Y177" t="str">
            <v xml:space="preserve"> - Chất liệu Peek-Optima. 
 - Đĩa đệm dạng hình hạt đậu có răng 2 mặt trên và dưới
 - Kích cỡ: dài 25/ 30mm, rộng 9- 11mm, cao 7-15mm bước tăng 1mm
 - Độ nghiêng 0°/ 4°/ 8°
 - Có 3 điểm đánh dấu Tantalum.
 - Có khoang ghép xương lớn
 - Đóng gói tiệt trùng sẵn.
 - Tiêu chuẩn chất lượng CE, ISO</v>
          </cell>
          <cell r="Z177" t="str">
            <v>Osimplant</v>
          </cell>
          <cell r="AA177" t="str">
            <v>Thổ Nhĩ Kỳ</v>
          </cell>
          <cell r="AB177" t="str">
            <v>Thổ Nhĩ Kỳ</v>
          </cell>
          <cell r="AC177" t="str">
            <v>Thổ Nhĩ Kỳ</v>
          </cell>
          <cell r="AD177" t="str">
            <v>C</v>
          </cell>
          <cell r="AE177" t="str">
            <v>9236NK/BYT-TB-CT</v>
          </cell>
          <cell r="AF177" t="str">
            <v>Gói/1</v>
          </cell>
          <cell r="AG177" t="str">
            <v>Cái</v>
          </cell>
          <cell r="AH177">
            <v>100</v>
          </cell>
          <cell r="AI177">
            <v>0</v>
          </cell>
          <cell r="AJ177" t="str">
            <v>vn0303224087</v>
          </cell>
          <cell r="AK177" t="str">
            <v>CÔNG TY TNHH THIẾT BỊ Y TẾ HOÀNG LỘC M.E</v>
          </cell>
          <cell r="AL177" t="str">
            <v>Đạt</v>
          </cell>
          <cell r="AM177"/>
          <cell r="AN177" t="str">
            <v>Hồ Thị Hồng</v>
          </cell>
          <cell r="AO177" t="str">
            <v>Đạt</v>
          </cell>
          <cell r="AP177" t="str">
            <v>Đạt</v>
          </cell>
          <cell r="AQ177" t="str">
            <v>Đạt</v>
          </cell>
          <cell r="AR177">
            <v>0</v>
          </cell>
          <cell r="AS177" t="str">
            <v>Đạt</v>
          </cell>
          <cell r="AT177" t="str">
            <v>Không đạt</v>
          </cell>
          <cell r="AU177" t="str">
            <v>Đạt</v>
          </cell>
          <cell r="AV177" t="str">
            <v>Đạt</v>
          </cell>
          <cell r="AW177" t="str">
            <v>Đạt</v>
          </cell>
          <cell r="AX177" t="str">
            <v>Đạt</v>
          </cell>
          <cell r="AY177" t="str">
            <v>Không đạt</v>
          </cell>
          <cell r="AZ177" t="str">
            <v>E-HSMT: Kích thước: dài 22 -32mm, rộng 8 -13mm, cao 7 - 14mm;
E-HSDT: Kích cỡ: dài 25/ 30mm, rộng 9- 11mm, cao 7-15mm bước tăng 1mm</v>
          </cell>
          <cell r="BA177" t="str">
            <v>Trần Thị Dân</v>
          </cell>
          <cell r="BB177" t="str">
            <v>Không đạt</v>
          </cell>
          <cell r="BC177" t="str">
            <v>E-HSMT: Kích thước: dài 22 -32mm, rộng 8 -13mm, cao 7 - 14mm;
E-HSDT: Kích cỡ: dài 25/ 30mm, rộng 9- 11mm, cao 7-15mm bước tăng 1mm</v>
          </cell>
        </row>
        <row r="178">
          <cell r="C178" t="str">
            <v>PP2300519972</v>
          </cell>
          <cell r="D178" t="str">
            <v>Đĩa đệm cột sống lưng, đóng gói tiệt trùng sẵn, lối bên</v>
          </cell>
          <cell r="E178" t="str">
            <v>- Chất liệu PEEK
- Kích thước: dài 22-32mm, rộng 8-13mm, cao 7- 14mm
- Bên trong khoang chứa xương
- Đóng gói tiệt trùng</v>
          </cell>
          <cell r="F178">
            <v>0</v>
          </cell>
          <cell r="G178" t="str">
            <v>Cái</v>
          </cell>
          <cell r="H178">
            <v>100</v>
          </cell>
          <cell r="I178">
            <v>10800000</v>
          </cell>
          <cell r="J178">
            <v>1080000000</v>
          </cell>
          <cell r="K178">
            <v>21600000</v>
          </cell>
          <cell r="L178">
            <v>1620000000</v>
          </cell>
          <cell r="M178">
            <v>756000000</v>
          </cell>
          <cell r="N178">
            <v>17</v>
          </cell>
          <cell r="O178" t="str">
            <v>PP2300519972</v>
          </cell>
          <cell r="P178" t="str">
            <v>Đĩa đệm cột sống lưng, đóng gói tiệt trùng sẵn, lối bên</v>
          </cell>
          <cell r="Q178">
            <v>180</v>
          </cell>
          <cell r="R178">
            <v>613881000</v>
          </cell>
          <cell r="S178">
            <v>210</v>
          </cell>
          <cell r="T178" t="str">
            <v>Trong vòng 24 giờ kể từ thời điểm đặt hàng của Bệnh viện</v>
          </cell>
          <cell r="U178" t="str">
            <v>Đĩa đệm cột sống lưng lối bên AnyPlus TLIF</v>
          </cell>
          <cell r="V178" t="str">
            <v>Đĩa đệm cột sống lưng lối bên AnyPlus TLIF</v>
          </cell>
          <cell r="W178" t="str">
            <v>N06.04.020.2299.174.0001.001 -&gt; N06.04.020.2299.174.0001.010</v>
          </cell>
          <cell r="X178" t="str">
            <v>1114-0707 -&gt; 1114-0716</v>
          </cell>
          <cell r="Y178" t="str">
            <v>- Chất liệu PEEK
- Kích thước: dài 28mm, rộng 9mm, cao 7- 16mm
- Bên trong có khoang chứa xương
- Đóng gói tiệt trùng</v>
          </cell>
          <cell r="Z178" t="str">
            <v>GS Medical Co., Ltd.</v>
          </cell>
          <cell r="AA178" t="str">
            <v>Hàn Quốc</v>
          </cell>
          <cell r="AB178" t="str">
            <v>GS Medical Co., Ltd.</v>
          </cell>
          <cell r="AC178" t="str">
            <v>Hàn Quốc</v>
          </cell>
          <cell r="AD178" t="str">
            <v>C</v>
          </cell>
          <cell r="AE178" t="str">
            <v>GPNK 4372NK/BYT-TB-CT ngày 06/02/2018</v>
          </cell>
          <cell r="AF178" t="str">
            <v>Hộp/1 cái</v>
          </cell>
          <cell r="AG178" t="str">
            <v>Cái</v>
          </cell>
          <cell r="AH178">
            <v>100</v>
          </cell>
          <cell r="AI178">
            <v>0</v>
          </cell>
          <cell r="AJ178" t="str">
            <v>vn0303649788</v>
          </cell>
          <cell r="AK178" t="str">
            <v>CÔNG TY TNHH THƯƠNG MẠI - DỊCH VỤ VÀ SẢN XUẤT VIỆT TƯỜNG</v>
          </cell>
          <cell r="AL178" t="str">
            <v>Đạt</v>
          </cell>
          <cell r="AM178"/>
          <cell r="AN178" t="str">
            <v>Nguyễn Thị Sao Mai</v>
          </cell>
          <cell r="AO178" t="str">
            <v>Đạt</v>
          </cell>
          <cell r="AP178" t="str">
            <v>Đạt</v>
          </cell>
          <cell r="AQ178" t="str">
            <v>Đạt</v>
          </cell>
          <cell r="AR178">
            <v>0</v>
          </cell>
          <cell r="AS178" t="str">
            <v>Đạt</v>
          </cell>
          <cell r="AT178" t="str">
            <v>Đạt</v>
          </cell>
          <cell r="AU178" t="str">
            <v>Đạt</v>
          </cell>
          <cell r="AV178" t="str">
            <v>Đạt</v>
          </cell>
          <cell r="AW178" t="str">
            <v>Đạt</v>
          </cell>
          <cell r="AX178" t="str">
            <v>Đạt</v>
          </cell>
          <cell r="AY178" t="str">
            <v>Đạt</v>
          </cell>
          <cell r="AZ178">
            <v>0</v>
          </cell>
          <cell r="BA178" t="str">
            <v>Cao Dũng</v>
          </cell>
          <cell r="BB178" t="str">
            <v>Đạt</v>
          </cell>
          <cell r="BC178" t="str">
            <v/>
          </cell>
        </row>
        <row r="179">
          <cell r="C179" t="str">
            <v>PP2300519972</v>
          </cell>
          <cell r="D179" t="str">
            <v>Đĩa đệm cột sống lưng, đóng gói tiệt trùng sẵn, lối bên</v>
          </cell>
          <cell r="E179" t="str">
            <v>- Chất liệu PEEK
- Kích thước: dài 22-32mm, rộng 8-13mm, cao 7- 14mm
- Bên trong khoang chứa xương
- Đóng gói tiệt trùng</v>
          </cell>
          <cell r="F179">
            <v>0</v>
          </cell>
          <cell r="G179" t="str">
            <v>Cái</v>
          </cell>
          <cell r="H179">
            <v>100</v>
          </cell>
          <cell r="I179">
            <v>10800000</v>
          </cell>
          <cell r="J179">
            <v>1080000000</v>
          </cell>
          <cell r="K179">
            <v>21600000</v>
          </cell>
          <cell r="L179">
            <v>1620000000</v>
          </cell>
          <cell r="M179">
            <v>756000000</v>
          </cell>
          <cell r="N179">
            <v>17</v>
          </cell>
          <cell r="O179" t="str">
            <v>PP2300519972</v>
          </cell>
          <cell r="P179" t="str">
            <v>Đĩa đệm cột sống lưng, đóng gói tiệt trùng sẵn, lối bên</v>
          </cell>
          <cell r="Q179">
            <v>180</v>
          </cell>
          <cell r="R179">
            <v>593283000</v>
          </cell>
          <cell r="S179">
            <v>210</v>
          </cell>
          <cell r="T179" t="str">
            <v>Trong vòng 24h kể từ thời điểm đặt hàng của bệnh viện</v>
          </cell>
          <cell r="U179" t="str">
            <v>Miếng ghép đĩa đệm cột sống lưng loại cong</v>
          </cell>
          <cell r="V179" t="str">
            <v>Miếng ghép đĩa đệm cột sống lưng loại cong</v>
          </cell>
          <cell r="W179" t="str">
            <v>N06.04.020.3493.175.0009</v>
          </cell>
          <cell r="X179" t="str">
            <v>30-T-x-x
30-T-xx-x
30-T-xxxx-xx
30-T-xxxx-x
30-T-xxxx-xx-x
30-T-xxxx-x-x</v>
          </cell>
          <cell r="Y179" t="str">
            <v>- Chất liệu PEEK
- Kích thước: dài 22-32mm, rộng 8-13mm, cao 7- 14mm
- Bên trong khoang chứa xương
- Đóng gói tiệt trùng</v>
          </cell>
          <cell r="Z179" t="str">
            <v>Pioneer Surgical Technology, Inc</v>
          </cell>
          <cell r="AA179" t="str">
            <v>Mỹ</v>
          </cell>
          <cell r="AB179" t="str">
            <v>Pioneer Surgical Technology, Inc</v>
          </cell>
          <cell r="AC179" t="str">
            <v>Mỹ</v>
          </cell>
          <cell r="AD179" t="str">
            <v>C</v>
          </cell>
          <cell r="AE179" t="str">
            <v>18491NK/BYT-TB-CT ngày 09/08/2021</v>
          </cell>
          <cell r="AF179" t="str">
            <v>1 cái/ gói</v>
          </cell>
          <cell r="AG179" t="str">
            <v>Cái</v>
          </cell>
          <cell r="AH179">
            <v>100</v>
          </cell>
          <cell r="AI179">
            <v>0</v>
          </cell>
          <cell r="AJ179" t="str">
            <v>vn0302204137</v>
          </cell>
          <cell r="AK179" t="str">
            <v>CÔNG TY TNHH TRANG THIẾT BỊ Y TẾ B.M.S</v>
          </cell>
          <cell r="AL179" t="str">
            <v>Đạt</v>
          </cell>
          <cell r="AM179"/>
          <cell r="AN179" t="str">
            <v xml:space="preserve">Đào Thị Nhung </v>
          </cell>
          <cell r="AO179" t="str">
            <v>Đạt</v>
          </cell>
          <cell r="AP179" t="str">
            <v>Đạt</v>
          </cell>
          <cell r="AQ179" t="str">
            <v>Đạt</v>
          </cell>
          <cell r="AR179" t="str">
            <v>Đạt</v>
          </cell>
          <cell r="AS179" t="str">
            <v>Đạt</v>
          </cell>
          <cell r="AT179" t="str">
            <v>Không Đạt</v>
          </cell>
          <cell r="AU179" t="str">
            <v>Đạt</v>
          </cell>
          <cell r="AV179" t="str">
            <v>Đạt</v>
          </cell>
          <cell r="AW179" t="str">
            <v>Đạt</v>
          </cell>
          <cell r="AX179" t="str">
            <v>Đạt</v>
          </cell>
          <cell r="AY179" t="str">
            <v>Không Đạt</v>
          </cell>
          <cell r="AZ179" t="str">
            <v>Catalogue không đáp ứng HSMT</v>
          </cell>
          <cell r="BA179" t="str">
            <v>Nguyễn Văn Thành</v>
          </cell>
          <cell r="BB179" t="str">
            <v>Không Đạt</v>
          </cell>
          <cell r="BC179" t="str">
            <v>Catalogue không đáp ứng HSMT</v>
          </cell>
        </row>
        <row r="180">
          <cell r="C180" t="str">
            <v>PP2300519972</v>
          </cell>
          <cell r="D180" t="str">
            <v>Đĩa đệm cột sống lưng, đóng gói tiệt trùng sẵn, lối bên</v>
          </cell>
          <cell r="E180" t="str">
            <v>- Chất liệu PEEK
- Kích thước: dài 22-32mm, rộng 8-13mm, cao 7- 14mm
- Bên trong khoang chứa xương
- Đóng gói tiệt trùng</v>
          </cell>
          <cell r="F180">
            <v>0</v>
          </cell>
          <cell r="G180" t="str">
            <v>Cái</v>
          </cell>
          <cell r="H180">
            <v>100</v>
          </cell>
          <cell r="I180">
            <v>10800000</v>
          </cell>
          <cell r="J180">
            <v>1080000000</v>
          </cell>
          <cell r="K180">
            <v>21600000</v>
          </cell>
          <cell r="L180">
            <v>1620000000</v>
          </cell>
          <cell r="M180">
            <v>756000000</v>
          </cell>
          <cell r="N180">
            <v>17</v>
          </cell>
          <cell r="O180" t="str">
            <v>PP2300519972</v>
          </cell>
          <cell r="P180" t="str">
            <v>Đĩa đệm cột sống lưng, đóng gói tiệt trùng sẵn, lối bên</v>
          </cell>
          <cell r="Q180">
            <v>180</v>
          </cell>
          <cell r="R180">
            <v>265332000</v>
          </cell>
          <cell r="S180">
            <v>210</v>
          </cell>
          <cell r="T180" t="str">
            <v>Trong vòng 24 giờ kể từ thời điểm đặt hàng của Bệnh viện</v>
          </cell>
          <cell r="U180" t="str">
            <v>Đĩa đệm nở cột sống lưng VISIONFX</v>
          </cell>
          <cell r="V180" t="str">
            <v>Đĩa đệm nở cột sống lưng VISIONFX</v>
          </cell>
          <cell r="W180" t="str">
            <v xml:space="preserve">	N06.04.020.4589.175.0002</v>
          </cell>
          <cell r="X180" t="str">
            <v>2352xxx</v>
          </cell>
          <cell r="Y180" t="str">
            <v>- Chất liệu PEEK
- Kích thước: dài 22-32mm, rộng 8-13mm, cao 7- 14mm
- Bên trong khoang chứa xương
- Đóng gói tiệt trùng</v>
          </cell>
          <cell r="Z180" t="str">
            <v>ARTFX Medical LLC</v>
          </cell>
          <cell r="AA180" t="str">
            <v>Mỹ</v>
          </cell>
          <cell r="AB180" t="str">
            <v>ARTFX Medical LLC</v>
          </cell>
          <cell r="AC180" t="str">
            <v>Mỹ</v>
          </cell>
          <cell r="AD180" t="str">
            <v>D</v>
          </cell>
          <cell r="AE180" t="str">
            <v>18868NK/BYT-TB-CT</v>
          </cell>
          <cell r="AF180" t="str">
            <v>Hộp/1 cái</v>
          </cell>
          <cell r="AG180" t="str">
            <v>Cái</v>
          </cell>
          <cell r="AH180">
            <v>100</v>
          </cell>
          <cell r="AI180">
            <v>0</v>
          </cell>
          <cell r="AJ180" t="str">
            <v>vn0303649259</v>
          </cell>
          <cell r="AK180" t="str">
            <v>CÔNG TY TNHH VIỆT Y</v>
          </cell>
          <cell r="AL180" t="str">
            <v>Đạt</v>
          </cell>
          <cell r="AM180"/>
          <cell r="AN180" t="str">
            <v>Trần Thị Kiều Diễm</v>
          </cell>
          <cell r="AO180" t="str">
            <v>Đạt</v>
          </cell>
          <cell r="AP180" t="str">
            <v>Đạt</v>
          </cell>
          <cell r="AQ180" t="str">
            <v>Đạt</v>
          </cell>
          <cell r="AR180">
            <v>0</v>
          </cell>
          <cell r="AS180" t="str">
            <v>Đạt</v>
          </cell>
          <cell r="AT180" t="str">
            <v>Đạt</v>
          </cell>
          <cell r="AU180" t="str">
            <v>Đạt</v>
          </cell>
          <cell r="AV180" t="str">
            <v>Đạt</v>
          </cell>
          <cell r="AW180" t="str">
            <v>Đạt</v>
          </cell>
          <cell r="AX180" t="str">
            <v>Đạt</v>
          </cell>
          <cell r="AY180" t="str">
            <v>Đạt</v>
          </cell>
          <cell r="AZ180">
            <v>0</v>
          </cell>
          <cell r="BA180" t="str">
            <v>Hồ Thị Xuân Thu</v>
          </cell>
          <cell r="BB180" t="str">
            <v>Đạt</v>
          </cell>
          <cell r="BC180">
            <v>0</v>
          </cell>
        </row>
        <row r="181">
          <cell r="C181" t="str">
            <v>PP2300519973</v>
          </cell>
          <cell r="D181" t="str">
            <v>Đinh chốt titan cẳng chân các cỡ</v>
          </cell>
          <cell r="E181" t="str">
            <v xml:space="preserve"> - Đinh đường kính 8mm -10 mm, chiều dài : 255mm - 375 mm;
 - Vít chốt đường kính 4.3mm- 4.8mm, chiều dài các cỡ</v>
          </cell>
          <cell r="F181" t="str">
            <v>1 cây/gói</v>
          </cell>
          <cell r="G181" t="str">
            <v>Cây</v>
          </cell>
          <cell r="H181">
            <v>20</v>
          </cell>
          <cell r="I181">
            <v>7500000</v>
          </cell>
          <cell r="J181">
            <v>150000000</v>
          </cell>
          <cell r="K181">
            <v>3000000</v>
          </cell>
          <cell r="L181">
            <v>225000000</v>
          </cell>
          <cell r="M181">
            <v>105000000</v>
          </cell>
          <cell r="N181">
            <v>4</v>
          </cell>
          <cell r="O181" t="str">
            <v>PP2300519973</v>
          </cell>
          <cell r="P181" t="str">
            <v>Đinh chốt titan cẳng chân các cỡ</v>
          </cell>
          <cell r="Q181">
            <v>180</v>
          </cell>
          <cell r="R181">
            <v>154100000</v>
          </cell>
          <cell r="S181">
            <v>210</v>
          </cell>
          <cell r="T181" t="str">
            <v>Trong vòng 24h kể 
từ thời điểm đặt 
hàng của bệnh viện</v>
          </cell>
          <cell r="U181" t="str">
            <v>Đinh chốt titan cẳng chân</v>
          </cell>
          <cell r="V181" t="str">
            <v>Đinh chốt titan cẳng chân</v>
          </cell>
          <cell r="W181" t="str">
            <v>N07.06.040.2626.279.0105</v>
          </cell>
          <cell r="X181">
            <v>481</v>
          </cell>
          <cell r="Y181" t="str">
            <v>- Chất liệu: titanium
- Kích cỡ: đường kính đinh 8/9/10mm. Chiều dài 255-375mm, mỗi bước tăng 15mm.
- Đặc tính: thân đinh đặc (gồm 1 đinh, 1 nắp đinh và 9 vít). Các loại vít như sau:
+ Vít chốt khoá đường kính 4.8mm với chiều dài: 30-80mm, gia số tăng 5mm.
+ Vít chốt khoá đường kính 4.3mm với chiều dài: 25-80mm, gia số tăng 5mm.
- Đạt tiêu chuẩn chất lượng: ISO 13485, CE.</v>
          </cell>
          <cell r="Z181" t="str">
            <v>Jiangsu Jinlu</v>
          </cell>
          <cell r="AA181" t="str">
            <v>Trung Quốc</v>
          </cell>
          <cell r="AB181" t="str">
            <v>Jiangsu Jinlu Group Medical Device Co., Ltd.</v>
          </cell>
          <cell r="AC181" t="str">
            <v>Trung Quốc</v>
          </cell>
          <cell r="AD181" t="str">
            <v>Loại C</v>
          </cell>
          <cell r="AE181" t="str">
            <v>GPNK số: 11127NK/BYT-TB-CT</v>
          </cell>
          <cell r="AF181" t="str">
            <v>1 cây/gói</v>
          </cell>
          <cell r="AG181" t="str">
            <v>Cây</v>
          </cell>
          <cell r="AH181">
            <v>20</v>
          </cell>
          <cell r="AI181" t="str">
            <v>60 tháng</v>
          </cell>
          <cell r="AJ181" t="str">
            <v>vn0303735317</v>
          </cell>
          <cell r="AK181" t="str">
            <v>CÔNG TY TNHH THƯƠNG MẠI DỊCH VỤ HÀO NAM</v>
          </cell>
          <cell r="AL181" t="str">
            <v>Đạt</v>
          </cell>
          <cell r="AM181"/>
          <cell r="AN181" t="str">
            <v>Tăng Thị Hiếu</v>
          </cell>
          <cell r="AO181" t="str">
            <v>Đạt</v>
          </cell>
          <cell r="AP181" t="str">
            <v>Đạt</v>
          </cell>
          <cell r="AQ181" t="str">
            <v>Đạt</v>
          </cell>
          <cell r="AR181">
            <v>0</v>
          </cell>
          <cell r="AS181" t="str">
            <v>Đạt</v>
          </cell>
          <cell r="AT181" t="str">
            <v>Đạt</v>
          </cell>
          <cell r="AU181" t="str">
            <v>Đạt</v>
          </cell>
          <cell r="AV181" t="str">
            <v>Đạt</v>
          </cell>
          <cell r="AW181" t="str">
            <v>Đạt</v>
          </cell>
          <cell r="AX181" t="str">
            <v>Đạt</v>
          </cell>
          <cell r="AY181" t="str">
            <v>Đạt</v>
          </cell>
          <cell r="AZ181">
            <v>0</v>
          </cell>
          <cell r="BA181" t="str">
            <v>Hoàng Thị Thủy</v>
          </cell>
          <cell r="BB181" t="str">
            <v>Đạt</v>
          </cell>
          <cell r="BC181">
            <v>0</v>
          </cell>
        </row>
        <row r="182">
          <cell r="C182" t="str">
            <v>PP2300519973</v>
          </cell>
          <cell r="D182" t="str">
            <v>Đinh chốt titan cẳng chân các cỡ</v>
          </cell>
          <cell r="E182" t="str">
            <v xml:space="preserve"> - Đinh đường kính 8mm -10 mm, chiều dài : 255mm - 375 mm;
 - Vít chốt đường kính 4.3mm- 4.8mm, chiều dài các cỡ</v>
          </cell>
          <cell r="F182" t="str">
            <v>1 cây/gói</v>
          </cell>
          <cell r="G182" t="str">
            <v>Cây</v>
          </cell>
          <cell r="H182">
            <v>20</v>
          </cell>
          <cell r="I182">
            <v>7500000</v>
          </cell>
          <cell r="J182">
            <v>150000000</v>
          </cell>
          <cell r="K182">
            <v>3000000</v>
          </cell>
          <cell r="L182">
            <v>225000000</v>
          </cell>
          <cell r="M182">
            <v>105000000</v>
          </cell>
          <cell r="N182">
            <v>4</v>
          </cell>
          <cell r="O182" t="str">
            <v>PP2300519973</v>
          </cell>
          <cell r="P182" t="str">
            <v>Đinh chốt titan cẳng chân các cỡ</v>
          </cell>
          <cell r="Q182">
            <v>180</v>
          </cell>
          <cell r="R182">
            <v>294448200</v>
          </cell>
          <cell r="S182">
            <v>210</v>
          </cell>
          <cell r="T182" t="str">
            <v>Trong vòng 24 giờ kể từ thời điểm đặt hàng của Bệnh viện</v>
          </cell>
          <cell r="U182" t="str">
            <v>Đinh chốt xương chày rỗng Konzept, Titan, các cỡ</v>
          </cell>
          <cell r="V182" t="str">
            <v>Đinh chốt xương chày rỗng Konzept, Titan</v>
          </cell>
          <cell r="W182" t="str">
            <v>N07.06.040.0311.115.0258</v>
          </cell>
          <cell r="X182" t="str">
            <v>TI-6080-xx-xxx</v>
          </cell>
          <cell r="Y182" t="str">
            <v xml:space="preserve"> - Chất liệu Hợp kim Titanium Ti6Al4V.
 - Đinh đường kính 8/ 9/ 10/ 11/ 12mm, dài 270-390mm, bước tăng 15mm
 - Sử dụng vít chốt ngang đinh chốt Ø4.5mm, dài 30-90mm, bước tăng 5mm
 - Tiêu chuẩn chất lượng: CE, ISO 13485, FDA 510k</v>
          </cell>
          <cell r="Z182" t="str">
            <v xml:space="preserve"> Auxein</v>
          </cell>
          <cell r="AA182" t="str">
            <v>Ấn Độ</v>
          </cell>
          <cell r="AB182" t="str">
            <v>Ấn Độ</v>
          </cell>
          <cell r="AC182" t="str">
            <v>Ấn Độ</v>
          </cell>
          <cell r="AD182" t="str">
            <v>C</v>
          </cell>
          <cell r="AE182" t="str">
            <v>7764NK/BYT-TB-CT</v>
          </cell>
          <cell r="AF182" t="str">
            <v>Gói/1</v>
          </cell>
          <cell r="AG182" t="str">
            <v>Cái</v>
          </cell>
          <cell r="AH182">
            <v>20</v>
          </cell>
          <cell r="AI182">
            <v>0</v>
          </cell>
          <cell r="AJ182" t="str">
            <v>vn0303224087</v>
          </cell>
          <cell r="AK182" t="str">
            <v>CÔNG TY TNHH THIẾT BỊ Y TẾ HOÀNG LỘC M.E</v>
          </cell>
          <cell r="AL182" t="str">
            <v>Đạt</v>
          </cell>
          <cell r="AM182"/>
          <cell r="AN182" t="str">
            <v>Hồ Thị Hồng</v>
          </cell>
          <cell r="AO182" t="str">
            <v>Đạt</v>
          </cell>
          <cell r="AP182" t="str">
            <v>Đạt</v>
          </cell>
          <cell r="AQ182" t="str">
            <v>Đạt</v>
          </cell>
          <cell r="AR182">
            <v>0</v>
          </cell>
          <cell r="AS182" t="str">
            <v>Đạt</v>
          </cell>
          <cell r="AT182" t="str">
            <v>Không đạt</v>
          </cell>
          <cell r="AU182" t="str">
            <v>Đạt</v>
          </cell>
          <cell r="AV182" t="str">
            <v>Đạt</v>
          </cell>
          <cell r="AW182" t="str">
            <v>Đạt</v>
          </cell>
          <cell r="AX182" t="str">
            <v>Đạt</v>
          </cell>
          <cell r="AY182" t="str">
            <v>Không đạt</v>
          </cell>
          <cell r="AZ182" t="str">
            <v>E-HSMT: chiều dài đinh 255-375mm;
E-HSDT: chiều dài đinh 270-390mm</v>
          </cell>
          <cell r="BA182" t="str">
            <v>Trần Thị Dân</v>
          </cell>
          <cell r="BB182" t="str">
            <v>Không đạt</v>
          </cell>
          <cell r="BC182" t="str">
            <v>E-HSMT: chiều dài đinh 255-375mm;
E-HSDT: chiều dài đinh 270-390mm</v>
          </cell>
        </row>
        <row r="183">
          <cell r="C183" t="str">
            <v>PP2300519973</v>
          </cell>
          <cell r="D183" t="str">
            <v>Đinh chốt titan cẳng chân các cỡ</v>
          </cell>
          <cell r="E183" t="str">
            <v xml:space="preserve"> - Đinh đường kính 8mm -10 mm, chiều dài : 255mm - 375 mm;
 - Vít chốt đường kính 4.3mm- 4.8mm, chiều dài các cỡ</v>
          </cell>
          <cell r="F183" t="str">
            <v>1 cây/gói</v>
          </cell>
          <cell r="G183" t="str">
            <v>Cây</v>
          </cell>
          <cell r="H183">
            <v>20</v>
          </cell>
          <cell r="I183">
            <v>7500000</v>
          </cell>
          <cell r="J183">
            <v>150000000</v>
          </cell>
          <cell r="K183">
            <v>3000000</v>
          </cell>
          <cell r="L183">
            <v>225000000</v>
          </cell>
          <cell r="M183">
            <v>105000000</v>
          </cell>
          <cell r="N183">
            <v>4</v>
          </cell>
          <cell r="O183" t="str">
            <v>PP2300519973</v>
          </cell>
          <cell r="P183" t="str">
            <v>Đinh chốt titan cẳng chân các cỡ</v>
          </cell>
          <cell r="Q183">
            <v>180</v>
          </cell>
          <cell r="R183">
            <v>180000000</v>
          </cell>
          <cell r="S183">
            <v>210</v>
          </cell>
          <cell r="T183" t="str">
            <v>Giao hàng trong vòng 24h kể từ thời điểm gửi đơn đặt hàng của Bệnh viện</v>
          </cell>
          <cell r="U183" t="str">
            <v>Bộ Đinh nội tủy xương chày đa phương diện</v>
          </cell>
          <cell r="V183" t="str">
            <v>Đinh nội tủy rỗng nòng xương đùi đa phương diện Neogen, Vật liệu Titan</v>
          </cell>
          <cell r="W183" t="str">
            <v>N07.06.040.0714.279.0134</v>
          </cell>
          <cell r="X183" t="str">
            <v>3314xxxx</v>
          </cell>
          <cell r="Y183" t="str">
            <v>- Chất liệu Titanium Alloy 
- Đường kính đầu 11.5mm
- Đường kính thân 8.3/9/10/11.5mm, Chiều dài 260/280/300/320/340/360/380/400/420mm
- Đầu đinh và thân đinh dùng Vít khóa đinh nội tủy NeoGen  đa phương diện 4.5mm
- Vít nắp đinh xương xương chày đa phương diện
- Trợ cụ tương thích
- Tiêu chuẩn CE, ISO, CFS</v>
          </cell>
          <cell r="Z183" t="str">
            <v>Changzhou Kanghui Medical Innovation Co., Ltd.</v>
          </cell>
          <cell r="AA183" t="str">
            <v>Trung Quốc</v>
          </cell>
          <cell r="AB183" t="str">
            <v>Changzhou Kanghui Medical Innovation Co., Ltd.</v>
          </cell>
          <cell r="AC183" t="str">
            <v>Trung Quốc</v>
          </cell>
          <cell r="AD183" t="str">
            <v>C, Số phân loại: 47/MED0918/170000154/PCBPL-BYT</v>
          </cell>
          <cell r="AE183" t="str">
            <v>10540NK/BYT-TB-CT</v>
          </cell>
          <cell r="AF183" t="str">
            <v>Cái / Hộp</v>
          </cell>
          <cell r="AG183" t="str">
            <v>cái</v>
          </cell>
          <cell r="AH183">
            <v>20</v>
          </cell>
          <cell r="AI183">
            <v>0</v>
          </cell>
          <cell r="AJ183" t="str">
            <v>vn0101147344</v>
          </cell>
          <cell r="AK183" t="str">
            <v>CÔNG TY TNHH ĐẦU TƯ PHÁT TRIỂN TRANG THIẾT BỊ Y TẾ</v>
          </cell>
          <cell r="AL183" t="str">
            <v>Đạt</v>
          </cell>
          <cell r="AM183"/>
          <cell r="AN183" t="str">
            <v>Trương Thị Mỹ Quý</v>
          </cell>
          <cell r="AO183" t="str">
            <v>Đạt</v>
          </cell>
          <cell r="AP183" t="str">
            <v>Đạt</v>
          </cell>
          <cell r="AQ183" t="str">
            <v>Đạt</v>
          </cell>
          <cell r="AR183">
            <v>0</v>
          </cell>
          <cell r="AS183" t="str">
            <v>Đạt</v>
          </cell>
          <cell r="AT183" t="str">
            <v>Đạt</v>
          </cell>
          <cell r="AU183" t="str">
            <v>Đạt</v>
          </cell>
          <cell r="AV183" t="str">
            <v>Đạt</v>
          </cell>
          <cell r="AW183" t="str">
            <v>Đạt</v>
          </cell>
          <cell r="AX183" t="str">
            <v>Đạt</v>
          </cell>
          <cell r="AY183" t="str">
            <v>Đạt</v>
          </cell>
          <cell r="AZ183">
            <v>0</v>
          </cell>
          <cell r="BA183" t="str">
            <v>Trần Thị Minh Hồng</v>
          </cell>
          <cell r="BB183" t="str">
            <v>Đạt</v>
          </cell>
          <cell r="BC183">
            <v>0</v>
          </cell>
        </row>
        <row r="184">
          <cell r="C184" t="str">
            <v>PP2300519974</v>
          </cell>
          <cell r="D184" t="str">
            <v>Đinh chốt titan đùi các cỡ</v>
          </cell>
          <cell r="E184" t="str">
            <v>- Đinh đường kính 9mm - 11 mm, chiều dài các cỡ
- Vít chốt đường kính 4.7- 6.4mm, chiều dài các cỡ</v>
          </cell>
          <cell r="F184" t="str">
            <v>1 cây/gói</v>
          </cell>
          <cell r="G184" t="str">
            <v>Cây</v>
          </cell>
          <cell r="H184">
            <v>20</v>
          </cell>
          <cell r="I184">
            <v>7500000</v>
          </cell>
          <cell r="J184">
            <v>150000000</v>
          </cell>
          <cell r="K184">
            <v>3000000</v>
          </cell>
          <cell r="L184">
            <v>225000000</v>
          </cell>
          <cell r="M184">
            <v>105000000</v>
          </cell>
          <cell r="N184">
            <v>4</v>
          </cell>
          <cell r="O184" t="str">
            <v>PP2300519974</v>
          </cell>
          <cell r="P184" t="str">
            <v>Đinh chốt titan đùi các cỡ</v>
          </cell>
          <cell r="Q184">
            <v>180</v>
          </cell>
          <cell r="R184">
            <v>154100000</v>
          </cell>
          <cell r="S184">
            <v>210</v>
          </cell>
          <cell r="T184" t="str">
            <v>Trong vòng 24h kể 
từ thời điểm đặt 
hàng của bệnh viện</v>
          </cell>
          <cell r="U184" t="str">
            <v>Đinh chốt titan đùi</v>
          </cell>
          <cell r="V184" t="str">
            <v>Đinh chốt titan đùi</v>
          </cell>
          <cell r="W184" t="str">
            <v>N07.06.040.2626.279.0104</v>
          </cell>
          <cell r="X184">
            <v>485</v>
          </cell>
          <cell r="Y184" t="str">
            <v>- Chất liệu: titanium
- Kích cỡ: đường kính đinh 9/10/11mm. Chiều dài 340-420mm, mỗi bước tăng 20mm.
- Đặc tính: thân đinh rỗng (gồm 1 đinh, 1 nắp đinh và 4 vít). Các loại vít như sau:
+ Vít khoá Gamma đường kính 6.4mm với chiều dài 70-115mm, gia tăng số 5mm;
+ Vít chốt khoá đường kính 4.7mm với chiều dài: 26-60 mm, gia số tăng 2mm, 64-84mm gia tăng số 4mm.
- Đạt tiêu chuẩn chất lượng: ISO 13485, CE.</v>
          </cell>
          <cell r="Z184" t="str">
            <v>Jiangsu Jinlu</v>
          </cell>
          <cell r="AA184" t="str">
            <v>Trung Quốc</v>
          </cell>
          <cell r="AB184" t="str">
            <v>Jiangsu Jinlu Group Medical Device Co., Ltd.</v>
          </cell>
          <cell r="AC184" t="str">
            <v>Trung Quốc</v>
          </cell>
          <cell r="AD184" t="str">
            <v>Loại C</v>
          </cell>
          <cell r="AE184" t="str">
            <v>GPNK số: 11127NK/BYT-TB-CT</v>
          </cell>
          <cell r="AF184" t="str">
            <v>1 cây/gói</v>
          </cell>
          <cell r="AG184" t="str">
            <v>Cây</v>
          </cell>
          <cell r="AH184">
            <v>20</v>
          </cell>
          <cell r="AI184" t="str">
            <v>60 tháng</v>
          </cell>
          <cell r="AJ184" t="str">
            <v>vn0303735317</v>
          </cell>
          <cell r="AK184" t="str">
            <v>CÔNG TY TNHH THƯƠNG MẠI DỊCH VỤ HÀO NAM</v>
          </cell>
          <cell r="AL184" t="str">
            <v>Đạt</v>
          </cell>
          <cell r="AM184"/>
          <cell r="AN184" t="str">
            <v>Tăng Thị Hiếu</v>
          </cell>
          <cell r="AO184" t="str">
            <v>Đạt</v>
          </cell>
          <cell r="AP184" t="str">
            <v>Đạt</v>
          </cell>
          <cell r="AQ184" t="str">
            <v>Đạt</v>
          </cell>
          <cell r="AR184">
            <v>0</v>
          </cell>
          <cell r="AS184" t="str">
            <v>Đạt</v>
          </cell>
          <cell r="AT184" t="str">
            <v>Đạt</v>
          </cell>
          <cell r="AU184" t="str">
            <v>Đạt</v>
          </cell>
          <cell r="AV184" t="str">
            <v>Đạt</v>
          </cell>
          <cell r="AW184" t="str">
            <v>Đạt</v>
          </cell>
          <cell r="AX184" t="str">
            <v>Đạt</v>
          </cell>
          <cell r="AY184" t="str">
            <v>Đạt</v>
          </cell>
          <cell r="AZ184">
            <v>0</v>
          </cell>
          <cell r="BA184" t="str">
            <v>Hoàng Thị Thủy</v>
          </cell>
          <cell r="BB184" t="str">
            <v>Đạt</v>
          </cell>
          <cell r="BC184">
            <v>0</v>
          </cell>
        </row>
        <row r="185">
          <cell r="C185" t="str">
            <v>PP2300519974</v>
          </cell>
          <cell r="D185" t="str">
            <v>Đinh chốt titan đùi các cỡ</v>
          </cell>
          <cell r="E185" t="str">
            <v>- Đinh đường kính 9mm - 11 mm, chiều dài các cỡ
- Vít chốt đường kính 4.7- 6.4mm, chiều dài các cỡ</v>
          </cell>
          <cell r="F185" t="str">
            <v>1 cây/gói</v>
          </cell>
          <cell r="G185" t="str">
            <v>Cây</v>
          </cell>
          <cell r="H185">
            <v>20</v>
          </cell>
          <cell r="I185">
            <v>7500000</v>
          </cell>
          <cell r="J185">
            <v>150000000</v>
          </cell>
          <cell r="K185">
            <v>3000000</v>
          </cell>
          <cell r="L185">
            <v>225000000</v>
          </cell>
          <cell r="M185">
            <v>105000000</v>
          </cell>
          <cell r="N185">
            <v>4</v>
          </cell>
          <cell r="O185" t="str">
            <v>PP2300519974</v>
          </cell>
          <cell r="P185" t="str">
            <v>Đinh chốt titan đùi các cỡ</v>
          </cell>
          <cell r="Q185">
            <v>180</v>
          </cell>
          <cell r="R185">
            <v>294448200</v>
          </cell>
          <cell r="S185">
            <v>210</v>
          </cell>
          <cell r="T185" t="str">
            <v>Trong vòng 24 giờ kể từ thời điểm đặt hàng của Bệnh viện</v>
          </cell>
          <cell r="U185" t="str">
            <v>Đinh chốt xương đùi rỗng Konzept, Titan, các cỡ</v>
          </cell>
          <cell r="V185" t="str">
            <v>Đinh chốt xương đùi rỗng Konzept, Titan</v>
          </cell>
          <cell r="W185" t="str">
            <v>N07.06.040.0311.115.0254</v>
          </cell>
          <cell r="X185" t="str">
            <v>TI-6081-xx-xxxx</v>
          </cell>
          <cell r="Y185" t="str">
            <v xml:space="preserve"> - Chất liệu Hợp kim Titanium Ti6Al4V.
 - Đinh đường kính 9/ 10/ 11/ 12/ 13/ 14mm, trái/ phải, dài 200-480mm, bước tăng 20mm
 - Sử dụng vít chốt ngang đinh chốt Ø4.5mm, dài 30-90mm, bước tăng 5mm
 - Sử dụng vít chốt cổ xương đùi Ø6.5mm, dài 60-120mm, bước tăng 5mm
 - Tiêu chuẩn chất lượng: CE, ISO 13485, FDA 510k</v>
          </cell>
          <cell r="Z185" t="str">
            <v xml:space="preserve"> Auxein</v>
          </cell>
          <cell r="AA185" t="str">
            <v>Ấn Độ</v>
          </cell>
          <cell r="AB185" t="str">
            <v>Ấn Độ</v>
          </cell>
          <cell r="AC185" t="str">
            <v>Ấn Độ</v>
          </cell>
          <cell r="AD185" t="str">
            <v>C</v>
          </cell>
          <cell r="AE185" t="str">
            <v>7764NK/BYT-TB-CT</v>
          </cell>
          <cell r="AF185" t="str">
            <v>Gói/1</v>
          </cell>
          <cell r="AG185" t="str">
            <v>Cái</v>
          </cell>
          <cell r="AH185">
            <v>20</v>
          </cell>
          <cell r="AI185">
            <v>0</v>
          </cell>
          <cell r="AJ185" t="str">
            <v>vn0303224087</v>
          </cell>
          <cell r="AK185" t="str">
            <v>CÔNG TY TNHH THIẾT BỊ Y TẾ HOÀNG LỘC M.E</v>
          </cell>
          <cell r="AL185" t="str">
            <v>Đạt</v>
          </cell>
          <cell r="AM185"/>
          <cell r="AN185" t="str">
            <v>Hồ Thị Hồng</v>
          </cell>
          <cell r="AO185" t="str">
            <v>Đạt</v>
          </cell>
          <cell r="AP185" t="str">
            <v>Đạt</v>
          </cell>
          <cell r="AQ185" t="str">
            <v>Đạt</v>
          </cell>
          <cell r="AR185">
            <v>0</v>
          </cell>
          <cell r="AS185" t="str">
            <v>Đạt</v>
          </cell>
          <cell r="AT185" t="str">
            <v>Không đạt</v>
          </cell>
          <cell r="AU185" t="str">
            <v>Đạt</v>
          </cell>
          <cell r="AV185" t="str">
            <v>Đạt</v>
          </cell>
          <cell r="AW185" t="str">
            <v>Đạt</v>
          </cell>
          <cell r="AX185" t="str">
            <v>Đạt</v>
          </cell>
          <cell r="AY185" t="str">
            <v>Không đạt</v>
          </cell>
          <cell r="AZ185" t="str">
            <v>E-HSMT: Vít chốt đường kính 4.7 - 6.4mm, chiều dài các cỡ
E-HSDT:  Sử dụng vít chốt ngang đinh chốt Ø4.5mm, Sử dụng vít chốt cổ xương đùi Ø6.5mm</v>
          </cell>
          <cell r="BA185" t="str">
            <v>Trần Thị Dân</v>
          </cell>
          <cell r="BB185" t="str">
            <v>Không đạt</v>
          </cell>
          <cell r="BC185" t="str">
            <v>E-HSMT: Vít chốt đường kính 4.7 - 6.4mm, chiều dài các cỡ
E-HSDT:  Sử dụng vít chốt ngang đinh chốt Ø4.5mm, Sử dụng vít chốt cổ xương đùi Ø6.5mm</v>
          </cell>
        </row>
        <row r="186">
          <cell r="C186" t="str">
            <v>PP2300519974</v>
          </cell>
          <cell r="D186" t="str">
            <v>Đinh chốt titan đùi các cỡ</v>
          </cell>
          <cell r="E186" t="str">
            <v>- Đinh đường kính 9mm - 11 mm, chiều dài các cỡ
- Vít chốt đường kính 4.7- 6.4mm, chiều dài các cỡ</v>
          </cell>
          <cell r="F186" t="str">
            <v>1 cây/gói</v>
          </cell>
          <cell r="G186" t="str">
            <v>Cây</v>
          </cell>
          <cell r="H186">
            <v>20</v>
          </cell>
          <cell r="I186">
            <v>7500000</v>
          </cell>
          <cell r="J186">
            <v>150000000</v>
          </cell>
          <cell r="K186">
            <v>3000000</v>
          </cell>
          <cell r="L186">
            <v>225000000</v>
          </cell>
          <cell r="M186">
            <v>105000000</v>
          </cell>
          <cell r="N186">
            <v>4</v>
          </cell>
          <cell r="O186" t="str">
            <v>PP2300519974</v>
          </cell>
          <cell r="P186" t="str">
            <v>Đinh chốt titan đùi các cỡ</v>
          </cell>
          <cell r="Q186">
            <v>180</v>
          </cell>
          <cell r="R186">
            <v>180000000</v>
          </cell>
          <cell r="S186">
            <v>210</v>
          </cell>
          <cell r="T186" t="str">
            <v>Giao hàng trong vòng 24h kể từ thời điểm gửi đơn đặt hàng của Bệnh viện</v>
          </cell>
          <cell r="U186" t="str">
            <v>Đinh nội tủy xương đùi dài Neogen Titanium Alloy đa phương diện  trái/phải các cỡ</v>
          </cell>
          <cell r="V186" t="str">
            <v>Đinh nội tủy rỗng nòng xương chày đa phương diện Neogen, Vật liệu Titan</v>
          </cell>
          <cell r="W186" t="str">
            <v>N07.06.040.0714.279.0136</v>
          </cell>
          <cell r="X186" t="str">
            <v>3310xxxx</v>
          </cell>
          <cell r="Y186" t="str">
            <v>- Chất liệu Titanium Alloy
- Đường kính đầu 13mm; đường kính thân 9.5/10/11/12mm; chiều dài 320/340/360/380/400/420/440mm
- Đầu đinh dùng vít khóa tái tạo đinh nội tủy xương đùi dài đường kính 6.3mm hoặc Vít khóa đinh nội tủy NeoGen  đa phương diện 4.5mm
- Thân đinh dùng Vít khóa đinh nội tủy NeoGen  đa phương diện 4.5mm
- Dùng Vít Nắp đinh xương đùi dài NeoGen đa phương diện
- Trợ cụ tương thích
- Tiêu chuẩn CE, ISO, CFS</v>
          </cell>
          <cell r="Z186" t="str">
            <v>Changzhou Kanghui Medical Innovation Co., Ltd.</v>
          </cell>
          <cell r="AA186" t="str">
            <v>Trung Quốc</v>
          </cell>
          <cell r="AB186" t="str">
            <v>Changzhou Kanghui Medical Innovation Co., Ltd.</v>
          </cell>
          <cell r="AC186" t="str">
            <v>Trung Quốc</v>
          </cell>
          <cell r="AD186" t="str">
            <v>C, Số phân loại: 48/MED0918/170000154/PCBPL-BYT</v>
          </cell>
          <cell r="AE186" t="str">
            <v>10540NK/BYT-TB-CT</v>
          </cell>
          <cell r="AF186" t="str">
            <v>Cái / Hộp</v>
          </cell>
          <cell r="AG186" t="str">
            <v>Cây</v>
          </cell>
          <cell r="AH186">
            <v>20</v>
          </cell>
          <cell r="AI186">
            <v>0</v>
          </cell>
          <cell r="AJ186" t="str">
            <v>vn0101147344</v>
          </cell>
          <cell r="AK186" t="str">
            <v>CÔNG TY TNHH ĐẦU TƯ PHÁT TRIỂN TRANG THIẾT BỊ Y TẾ</v>
          </cell>
          <cell r="AL186" t="str">
            <v>Đạt</v>
          </cell>
          <cell r="AM186"/>
          <cell r="AN186" t="str">
            <v>Trương Thị Mỹ Quý</v>
          </cell>
          <cell r="AO186" t="str">
            <v>Đạt</v>
          </cell>
          <cell r="AP186" t="str">
            <v>Đạt</v>
          </cell>
          <cell r="AQ186" t="str">
            <v>Đạt</v>
          </cell>
          <cell r="AR186">
            <v>0</v>
          </cell>
          <cell r="AS186" t="str">
            <v>Đạt</v>
          </cell>
          <cell r="AT186" t="str">
            <v>Đạt</v>
          </cell>
          <cell r="AU186" t="str">
            <v>Đạt</v>
          </cell>
          <cell r="AV186" t="str">
            <v>Đạt</v>
          </cell>
          <cell r="AW186" t="str">
            <v>Đạt</v>
          </cell>
          <cell r="AX186" t="str">
            <v>Đạt</v>
          </cell>
          <cell r="AY186" t="str">
            <v>Đạt</v>
          </cell>
          <cell r="AZ186">
            <v>0</v>
          </cell>
          <cell r="BA186" t="str">
            <v>Trần Thị Minh Hồng</v>
          </cell>
          <cell r="BB186" t="str">
            <v>Đạt</v>
          </cell>
          <cell r="BC186">
            <v>0</v>
          </cell>
        </row>
        <row r="187">
          <cell r="C187" t="str">
            <v>PP2300519975</v>
          </cell>
          <cell r="D187" t="str">
            <v>Dây điện cực có bóng dùng cho máy tạo nhịp tạm thời</v>
          </cell>
          <cell r="E187" t="str">
            <v xml:space="preserve">- Chất liệu tương thích sinh học, mềm ở nhiệt độ cơ thể và thích ứng với màng trong tim
- Thiết kế bóng hỗ trợ đặt dây dễ dàng không cần X-quang.
- Điện cực thứ nhất nằm ở đầu chóp dây điện cực
- Điện cực thứ hai cách đầu chóp khoảng 1cm.
</v>
          </cell>
          <cell r="F187">
            <v>0</v>
          </cell>
          <cell r="G187" t="str">
            <v>Dây</v>
          </cell>
          <cell r="H187">
            <v>50</v>
          </cell>
          <cell r="I187">
            <v>4998000</v>
          </cell>
          <cell r="J187">
            <v>249900000</v>
          </cell>
          <cell r="K187">
            <v>4998000</v>
          </cell>
          <cell r="L187">
            <v>374850000</v>
          </cell>
          <cell r="M187">
            <v>174930000</v>
          </cell>
          <cell r="N187">
            <v>9</v>
          </cell>
          <cell r="O187" t="str">
            <v>PP2300519975</v>
          </cell>
          <cell r="P187" t="str">
            <v>Dây điện cực có bóng dùng cho máy tạo nhịp tạm thời</v>
          </cell>
          <cell r="Q187">
            <v>180</v>
          </cell>
          <cell r="R187">
            <v>223148000</v>
          </cell>
          <cell r="S187">
            <v>215</v>
          </cell>
          <cell r="T187" t="str">
            <v>Giao hàng trong vòng 24h kể từ thời điểm gửi đơn đặt hàng của Bệnh viện</v>
          </cell>
          <cell r="U187" t="str">
            <v>Dây điện cực có bóng dùng cho máy tạo nhịp tạm thời, 5F</v>
          </cell>
          <cell r="V187" t="str">
            <v>Dây điện cực có bóng dùng cho máy tạo nhịp tạm thời, 5F</v>
          </cell>
          <cell r="W187" t="str">
            <v>N07.01.400.0614.175.0002</v>
          </cell>
          <cell r="X187" t="str">
            <v>006173P</v>
          </cell>
          <cell r="Y187" t="str">
            <v>• Chất liệu woven tương thích sinh học, mềm ở nhiệt độ cơ thể và thích ứng với màng trong tim_x000D_
• Bóng bằng latex có thể tích lên tới 1.5 ml, thiết kế của bóng hỗ trợ đặt dây dễ dàng không cần X-quang._x000D_
• Kích thước thân tùy chọn 5F_x000D_
• Điện cực thứ nhất nằm ở đầu xa dây điện cực_x000D_
• Điện cực thứ hai cách điện cực thứ nhất khoảng 1cm._x000D_
• Kèm theo kim, syringe, ECG adapter, Safety Adapter</v>
          </cell>
          <cell r="Z187" t="str">
            <v>C.R. Bard, Inc.</v>
          </cell>
          <cell r="AA187" t="str">
            <v>Hoa kỳ</v>
          </cell>
          <cell r="AB187" t="str">
            <v>C.R. Bard, Inc.</v>
          </cell>
          <cell r="AC187" t="str">
            <v>Hoa Kỳ</v>
          </cell>
          <cell r="AD187" t="str">
            <v>D</v>
          </cell>
          <cell r="AE187">
            <v>0</v>
          </cell>
          <cell r="AF187" t="str">
            <v>1 dây/hộp</v>
          </cell>
          <cell r="AG187" t="str">
            <v>Dây</v>
          </cell>
          <cell r="AH187">
            <v>50</v>
          </cell>
          <cell r="AI187">
            <v>0</v>
          </cell>
          <cell r="AJ187" t="str">
            <v>vn0302314309</v>
          </cell>
          <cell r="AK187" t="str">
            <v>CÔNG TY TNHH THƯƠNG MẠI DỊCH VỤ H.T.L</v>
          </cell>
          <cell r="AL187" t="str">
            <v>Đạt</v>
          </cell>
          <cell r="AM187"/>
          <cell r="AN187" t="str">
            <v>Nguyễn Thị Sao Mai</v>
          </cell>
          <cell r="AO187" t="str">
            <v>Đat</v>
          </cell>
          <cell r="AP187" t="str">
            <v>Đat</v>
          </cell>
          <cell r="AQ187" t="str">
            <v>Đat</v>
          </cell>
          <cell r="AR187">
            <v>0</v>
          </cell>
          <cell r="AS187" t="str">
            <v>Đat</v>
          </cell>
          <cell r="AT187" t="str">
            <v>Đat</v>
          </cell>
          <cell r="AU187" t="str">
            <v>Đat</v>
          </cell>
          <cell r="AV187" t="str">
            <v>Đat</v>
          </cell>
          <cell r="AW187" t="str">
            <v>Đat</v>
          </cell>
          <cell r="AX187" t="str">
            <v>Đat</v>
          </cell>
          <cell r="AY187" t="str">
            <v>Đạt</v>
          </cell>
          <cell r="AZ187">
            <v>0</v>
          </cell>
          <cell r="BA187" t="str">
            <v>Nguyễn Bảo Thắng</v>
          </cell>
          <cell r="BB187" t="str">
            <v>Đạt</v>
          </cell>
          <cell r="BC187">
            <v>0</v>
          </cell>
        </row>
        <row r="188">
          <cell r="C188" t="str">
            <v>PP2300519975</v>
          </cell>
          <cell r="D188" t="str">
            <v>Dây điện cực có bóng dùng cho máy tạo nhịp tạm thời</v>
          </cell>
          <cell r="E188" t="str">
            <v xml:space="preserve">- Chất liệu tương thích sinh học, mềm ở nhiệt độ cơ thể và thích ứng với màng trong tim
- Thiết kế bóng hỗ trợ đặt dây dễ dàng không cần X-quang.
- Điện cực thứ nhất nằm ở đầu chóp dây điện cực
- Điện cực thứ hai cách đầu chóp khoảng 1cm.
</v>
          </cell>
          <cell r="F188">
            <v>0</v>
          </cell>
          <cell r="G188" t="str">
            <v>Dây</v>
          </cell>
          <cell r="H188">
            <v>50</v>
          </cell>
          <cell r="I188">
            <v>4998000</v>
          </cell>
          <cell r="J188">
            <v>249900000</v>
          </cell>
          <cell r="K188">
            <v>4998000</v>
          </cell>
          <cell r="L188">
            <v>374850000</v>
          </cell>
          <cell r="M188">
            <v>174930000</v>
          </cell>
          <cell r="N188">
            <v>9</v>
          </cell>
          <cell r="O188" t="str">
            <v>PP2300519975</v>
          </cell>
          <cell r="P188" t="str">
            <v>Dây điện cực có bóng dùng cho máy tạo nhịp tạm thời</v>
          </cell>
          <cell r="Q188">
            <v>180</v>
          </cell>
          <cell r="R188">
            <v>236448000</v>
          </cell>
          <cell r="S188">
            <v>210</v>
          </cell>
          <cell r="T188" t="str">
            <v>Giao hàng trong vòng 24h kể từ thời điểm gửi đơn đặt hàng của Bệnh viện</v>
          </cell>
          <cell r="U188" t="str">
            <v>BIPOLAR BALLOON PACING CATHETER</v>
          </cell>
          <cell r="V188" t="str">
            <v>BIPOLAR BALLOON PACING CATHETER</v>
          </cell>
          <cell r="W188" t="str">
            <v>K07.01.000.4560.175.0001</v>
          </cell>
          <cell r="X188" t="str">
            <v>652/1-110PS</v>
          </cell>
          <cell r="Y188" t="str">
            <v>Dây bóng 5F được cung cấp với kim chọc cản máu (safe sheath) dài 110 cm, đường kính bóng khi bơm 9 mm, cung cấp với bộ chọc tĩnh mạch 6F cầm máu.</v>
          </cell>
          <cell r="Z188" t="str">
            <v>Alpha Medical Instruments</v>
          </cell>
          <cell r="AA188" t="str">
            <v>Mỹ</v>
          </cell>
          <cell r="AB188" t="str">
            <v>Vascor Medical Corporation</v>
          </cell>
          <cell r="AC188" t="str">
            <v>Mỹ</v>
          </cell>
          <cell r="AD188" t="str">
            <v>D</v>
          </cell>
          <cell r="AE188" t="str">
            <v>14319NK/BYT-TB-CT,
27/12/2019</v>
          </cell>
          <cell r="AF188" t="str">
            <v>Hộp/cái</v>
          </cell>
          <cell r="AG188" t="str">
            <v>Cái</v>
          </cell>
          <cell r="AH188" t="str">
            <v>50</v>
          </cell>
          <cell r="AI188">
            <v>0</v>
          </cell>
          <cell r="AJ188" t="str">
            <v>vn0304918401</v>
          </cell>
          <cell r="AK188" t="str">
            <v>CÔNG TY TNHH XUẤT NHẬP KHẨU TRANG THIẾT BỊ Y TẾ TÂM THU</v>
          </cell>
          <cell r="AL188" t="str">
            <v>Đạt</v>
          </cell>
          <cell r="AM188"/>
          <cell r="AN188" t="str">
            <v>Phan Thị Lường</v>
          </cell>
          <cell r="AO188" t="str">
            <v>Đạt</v>
          </cell>
          <cell r="AP188" t="str">
            <v>Đạt</v>
          </cell>
          <cell r="AQ188" t="str">
            <v>Đạt</v>
          </cell>
          <cell r="AR188">
            <v>0</v>
          </cell>
          <cell r="AS188" t="str">
            <v>Đạt</v>
          </cell>
          <cell r="AT188" t="str">
            <v>Đạt</v>
          </cell>
          <cell r="AU188" t="str">
            <v>Đạt</v>
          </cell>
          <cell r="AV188" t="str">
            <v>Đạt</v>
          </cell>
          <cell r="AW188" t="str">
            <v>Đạt</v>
          </cell>
          <cell r="AX188" t="str">
            <v>Đạt</v>
          </cell>
          <cell r="AY188" t="str">
            <v>Đạt</v>
          </cell>
          <cell r="AZ188">
            <v>0</v>
          </cell>
          <cell r="BA188" t="str">
            <v>Nguyễn Bảo Thắng</v>
          </cell>
          <cell r="BB188" t="str">
            <v>Đạt</v>
          </cell>
          <cell r="BC188">
            <v>0</v>
          </cell>
        </row>
        <row r="189">
          <cell r="C189" t="str">
            <v>PP2300519976</v>
          </cell>
          <cell r="D189" t="str">
            <v>Dây điện cực khử rung có 1 bản sốc điện, tương thích cộng hưởng từ</v>
          </cell>
          <cell r="E189" t="str">
            <v>Dây điện cực khử rung chuẩn DF4 có 1 bản sốc điện, tương thích cộng hưởng từ, dài 65 cm</v>
          </cell>
          <cell r="F189" t="str">
            <v>Hộp/Cái</v>
          </cell>
          <cell r="G189" t="str">
            <v>Cái</v>
          </cell>
          <cell r="H189">
            <v>5</v>
          </cell>
          <cell r="I189">
            <v>50000000</v>
          </cell>
          <cell r="J189">
            <v>250000000</v>
          </cell>
          <cell r="K189">
            <v>5000000</v>
          </cell>
          <cell r="L189">
            <v>375000000</v>
          </cell>
          <cell r="M189">
            <v>175000000</v>
          </cell>
          <cell r="N189">
            <v>1</v>
          </cell>
          <cell r="O189" t="str">
            <v>PP2300519976</v>
          </cell>
          <cell r="P189" t="str">
            <v>Dây điện cực khử rung có 1 bản sốc điện, tương thích cộng hưởng từ</v>
          </cell>
          <cell r="Q189">
            <v>180</v>
          </cell>
          <cell r="R189">
            <v>223148000</v>
          </cell>
          <cell r="S189">
            <v>215</v>
          </cell>
          <cell r="T189" t="str">
            <v>Giao hàng trong vòng 24h kể từ thời điểm gửi đơn đặt hàng của Bệnh viện</v>
          </cell>
          <cell r="U189" t="str">
            <v>Dây điện cực khử rung Sprint Quattro Secure S -6935M-62</v>
          </cell>
          <cell r="V189" t="str">
            <v>Dây điện cực khử rung Sprint Quattro Secure S -6935M-62</v>
          </cell>
          <cell r="W189" t="str">
            <v>N07.01.400.3056.257.0006</v>
          </cell>
          <cell r="X189" t="str">
            <v>6935M-62</v>
          </cell>
          <cell r="Y189" t="str">
            <v>• Chuẩn DF4._x000D_
• Có 1 cuộn sốc ở thất phải._x000D_
• Tương thích MRI toàn thân 1,5 và 3T._x000D_
• Dây dài 62 cm_x000D_
• Kim dẫn 9F có van cầm máu được bôi trơn giảm lực thao tác, hạn chế máu chảy ngược và thuyên tắc khí.</v>
          </cell>
          <cell r="Z189" t="str">
            <v>Medtronic Singapore Operations Pte Ltd</v>
          </cell>
          <cell r="AA189" t="str">
            <v>Singapore</v>
          </cell>
          <cell r="AB189" t="str">
            <v>Medtronic, Inc</v>
          </cell>
          <cell r="AC189" t="str">
            <v>Hoa Kỳ</v>
          </cell>
          <cell r="AD189" t="str">
            <v>D</v>
          </cell>
          <cell r="AE189" t="str">
            <v>17999NK/BYT-TB-CT 
ngày cấp: 22/4/2021</v>
          </cell>
          <cell r="AF189" t="str">
            <v>1 cái/hộp</v>
          </cell>
          <cell r="AG189" t="str">
            <v>Cái</v>
          </cell>
          <cell r="AH189">
            <v>5</v>
          </cell>
          <cell r="AI189">
            <v>0</v>
          </cell>
          <cell r="AJ189" t="str">
            <v>vn0302314309</v>
          </cell>
          <cell r="AK189" t="str">
            <v>CÔNG TY TNHH THƯƠNG MẠI DỊCH VỤ H.T.L</v>
          </cell>
          <cell r="AL189" t="str">
            <v>Đạt</v>
          </cell>
          <cell r="AM189"/>
          <cell r="AN189" t="str">
            <v>Nguyễn Thị Sao Mai</v>
          </cell>
          <cell r="AO189">
            <v>0</v>
          </cell>
          <cell r="AP189">
            <v>0</v>
          </cell>
          <cell r="AQ189">
            <v>0</v>
          </cell>
          <cell r="AR189">
            <v>0</v>
          </cell>
          <cell r="AS189">
            <v>0</v>
          </cell>
          <cell r="AT189" t="str">
            <v>Không đạt</v>
          </cell>
          <cell r="AU189">
            <v>0</v>
          </cell>
          <cell r="AV189">
            <v>0</v>
          </cell>
          <cell r="AW189">
            <v>0</v>
          </cell>
          <cell r="AX189">
            <v>0</v>
          </cell>
          <cell r="AY189" t="str">
            <v>Không đạt</v>
          </cell>
          <cell r="AZ189" t="str">
            <v>HSMT yêu cầu 65cm
HSDT: 62cm</v>
          </cell>
          <cell r="BA189" t="str">
            <v>Nguyễn Bảo Thắng</v>
          </cell>
          <cell r="BB189" t="str">
            <v>Không đạt</v>
          </cell>
          <cell r="BC189" t="str">
            <v>HSMT yêu cầu 65cm
HSDT: 62cm</v>
          </cell>
        </row>
        <row r="190">
          <cell r="C190" t="str">
            <v>PP2300519977</v>
          </cell>
          <cell r="D190" t="str">
            <v>Dụng cụ cố định mạch vành trong phẫu thuật bắc cầu động mạch vành</v>
          </cell>
          <cell r="E190" t="str">
            <v xml:space="preserve"> - Dụng cụ có các đầu giác hút có thể tự động căng rộng
 - Thân được bọc silicone có thể uốn cong linh hoạt, đế có thể xoay được 360 độ
 - Khoá kiểm soát áp lực hút,  kẹp chắc chắn để gắn lên hệ thống banh ngực.
- Tiêu chuẩn chất lượng: ISO, FDA (Mỹ)/ CE (tiêu chuẩn châu âu)</v>
          </cell>
          <cell r="F190" t="str">
            <v>Hộp/1 cái</v>
          </cell>
          <cell r="G190" t="str">
            <v>Cái</v>
          </cell>
          <cell r="H190">
            <v>10</v>
          </cell>
          <cell r="I190">
            <v>54000000</v>
          </cell>
          <cell r="J190">
            <v>540000000</v>
          </cell>
          <cell r="K190">
            <v>10800000</v>
          </cell>
          <cell r="L190">
            <v>810000000</v>
          </cell>
          <cell r="M190">
            <v>378000000</v>
          </cell>
          <cell r="N190">
            <v>2</v>
          </cell>
          <cell r="O190" t="str">
            <v>PP2300519977</v>
          </cell>
          <cell r="P190" t="str">
            <v>Dụng cụ cố định mạch vành trong phẫu thuật bắc cầu động mạch vành</v>
          </cell>
          <cell r="Q190">
            <v>180</v>
          </cell>
          <cell r="R190">
            <v>60000000</v>
          </cell>
          <cell r="S190">
            <v>215</v>
          </cell>
          <cell r="T190" t="str">
            <v>Trong vòng 24 giờ kể từ thời điểm đặt hàng của Bệnh viện</v>
          </cell>
          <cell r="U190" t="str">
            <v>Dụng cụ cố định mạch vành</v>
          </cell>
          <cell r="V190" t="str">
            <v>Dụng cụ cố định mạch vành</v>
          </cell>
          <cell r="W190" t="str">
            <v>N07.01.300.4321.175.0001/
N07.01.300.5746.175.0001</v>
          </cell>
          <cell r="X190" t="str">
            <v>TS2500</v>
          </cell>
          <cell r="Y190" t="str">
            <v>Dụng cụ có các đầu giác hút có thể tự động căng rộng, đầu kết nối có cấu hình thấp, thân được bọc silicone có thể uốn cong linh hoạt, đế có thể xoay được 360 độ, có khoá kiểm soát áp lực hút, có kẹp chắc chắn để gắn lên hệ thống banh ngực.</v>
          </cell>
          <cell r="Z190" t="str">
            <v>Medtronic Perfusion Systems/ Viant Medical, Inc.</v>
          </cell>
          <cell r="AA190" t="str">
            <v xml:space="preserve">Mỹ </v>
          </cell>
          <cell r="AB190" t="str">
            <v>Medtronic Inc</v>
          </cell>
          <cell r="AC190" t="str">
            <v>Mỹ</v>
          </cell>
          <cell r="AD190" t="str">
            <v>D</v>
          </cell>
          <cell r="AE190" t="str">
            <v>Không thuộc danh mục xin GPNK</v>
          </cell>
          <cell r="AF190" t="str">
            <v>Hộp/ 1 cái</v>
          </cell>
          <cell r="AG190" t="str">
            <v>Cái</v>
          </cell>
          <cell r="AH190">
            <v>5</v>
          </cell>
          <cell r="AI190">
            <v>0</v>
          </cell>
          <cell r="AJ190" t="str">
            <v>vn0312268965</v>
          </cell>
          <cell r="AK190" t="str">
            <v>CÔNG TY TNHH THIẾT BỊ Y TẾ ĐỈNH CAO</v>
          </cell>
          <cell r="AL190" t="str">
            <v>Đạt</v>
          </cell>
          <cell r="AM190"/>
          <cell r="AN190" t="str">
            <v xml:space="preserve">Nguyễn Thủy Tiên </v>
          </cell>
          <cell r="AO190" t="str">
            <v>Đạt</v>
          </cell>
          <cell r="AP190" t="str">
            <v>Đạt</v>
          </cell>
          <cell r="AQ190" t="str">
            <v>Đạt</v>
          </cell>
          <cell r="AR190">
            <v>0</v>
          </cell>
          <cell r="AS190" t="str">
            <v>Đạt</v>
          </cell>
          <cell r="AT190" t="str">
            <v>Đạt</v>
          </cell>
          <cell r="AU190" t="str">
            <v>Đạt</v>
          </cell>
          <cell r="AV190" t="str">
            <v>Đạt</v>
          </cell>
          <cell r="AW190" t="str">
            <v>Đạt</v>
          </cell>
          <cell r="AX190" t="str">
            <v>Đạt</v>
          </cell>
          <cell r="AY190" t="str">
            <v>Đạt</v>
          </cell>
          <cell r="AZ190">
            <v>0</v>
          </cell>
          <cell r="BA190" t="str">
            <v>Phan Thị Hoa</v>
          </cell>
          <cell r="BB190" t="str">
            <v>Đạt</v>
          </cell>
          <cell r="BC190">
            <v>0</v>
          </cell>
        </row>
        <row r="191">
          <cell r="C191" t="str">
            <v>PP2300519978</v>
          </cell>
          <cell r="D191" t="str">
            <v>Dụng cụ cố định mỏm tim trong phẫu thuật mạch vành</v>
          </cell>
          <cell r="E191" t="str">
            <v>- Thiết kế độc đáo, nhiều ống hút trên dụng cụ chụp giúp cố định tim hiệu quả.</v>
          </cell>
          <cell r="F191" t="str">
            <v>Hộp/1 cái</v>
          </cell>
          <cell r="G191" t="str">
            <v>Cái</v>
          </cell>
          <cell r="H191">
            <v>10</v>
          </cell>
          <cell r="I191">
            <v>25000000</v>
          </cell>
          <cell r="J191">
            <v>250000000</v>
          </cell>
          <cell r="K191">
            <v>5000000</v>
          </cell>
          <cell r="L191">
            <v>375000000</v>
          </cell>
          <cell r="M191">
            <v>175000000</v>
          </cell>
          <cell r="N191">
            <v>2</v>
          </cell>
          <cell r="O191" t="str">
            <v>PP2300519978</v>
          </cell>
          <cell r="P191" t="str">
            <v>Dụng cụ cố định mỏm tim trong phẫu thuật mạch vành</v>
          </cell>
          <cell r="Q191">
            <v>180</v>
          </cell>
          <cell r="R191">
            <v>60000000</v>
          </cell>
          <cell r="S191">
            <v>215</v>
          </cell>
          <cell r="T191" t="str">
            <v>Trong vòng 24 giờ kể từ thời điểm đặt hàng của Bệnh viện</v>
          </cell>
          <cell r="U191" t="str">
            <v>Bộ cố định mỏm tim</v>
          </cell>
          <cell r="V191" t="str">
            <v>Bộ cố định mỏm tim</v>
          </cell>
          <cell r="W191" t="str">
            <v>N07.01.360.4321.175.0002</v>
          </cell>
          <cell r="X191" t="str">
            <v>HP3000</v>
          </cell>
          <cell r="Y191" t="str">
            <v>Thiết kế độc đáo, nhiều ống hút trên dụng cụ chụp giúp cố định tim hiệu quả.</v>
          </cell>
          <cell r="Z191" t="str">
            <v>Ev3 Inc</v>
          </cell>
          <cell r="AA191" t="str">
            <v xml:space="preserve">Mỹ </v>
          </cell>
          <cell r="AB191" t="str">
            <v>Ev3 Inc</v>
          </cell>
          <cell r="AC191" t="str">
            <v>Mỹ</v>
          </cell>
          <cell r="AD191" t="str">
            <v>D</v>
          </cell>
          <cell r="AE191" t="str">
            <v>11858NK/BYT-TB-CT</v>
          </cell>
          <cell r="AF191" t="str">
            <v>Hộp/ 1 cái</v>
          </cell>
          <cell r="AG191" t="str">
            <v>Cái</v>
          </cell>
          <cell r="AH191">
            <v>15</v>
          </cell>
          <cell r="AI191">
            <v>0</v>
          </cell>
          <cell r="AJ191" t="str">
            <v>vn0312268965</v>
          </cell>
          <cell r="AK191" t="str">
            <v>CÔNG TY TNHH THIẾT BỊ Y TẾ ĐỈNH CAO</v>
          </cell>
          <cell r="AL191" t="str">
            <v>Đạt</v>
          </cell>
          <cell r="AM191"/>
          <cell r="AN191" t="str">
            <v xml:space="preserve">Nguyễn Thủy Tiên </v>
          </cell>
          <cell r="AO191" t="str">
            <v>Đạt</v>
          </cell>
          <cell r="AP191" t="str">
            <v>Đạt</v>
          </cell>
          <cell r="AQ191" t="str">
            <v>Đạt</v>
          </cell>
          <cell r="AR191">
            <v>0</v>
          </cell>
          <cell r="AS191" t="str">
            <v>Đạt</v>
          </cell>
          <cell r="AT191" t="str">
            <v>Đạt</v>
          </cell>
          <cell r="AU191" t="str">
            <v>Đạt</v>
          </cell>
          <cell r="AV191" t="str">
            <v>Đạt</v>
          </cell>
          <cell r="AW191" t="str">
            <v>Đạt</v>
          </cell>
          <cell r="AX191" t="str">
            <v>Đạt</v>
          </cell>
          <cell r="AY191" t="str">
            <v>Đạt</v>
          </cell>
          <cell r="AZ191">
            <v>0</v>
          </cell>
          <cell r="BA191" t="str">
            <v>Phan Thị Hoa</v>
          </cell>
          <cell r="BB191" t="str">
            <v>Đạt</v>
          </cell>
          <cell r="BC191">
            <v>0</v>
          </cell>
        </row>
        <row r="192">
          <cell r="C192" t="str">
            <v>PP2300519979</v>
          </cell>
          <cell r="D192" t="str">
            <v>Dụng cụ dẫn lưu lòng động mạch vành mổ bắc cầu động mạch vành</v>
          </cell>
          <cell r="E192" t="str">
            <v>- Ống dẫn nội mạch bằng silicone 
 - Đường kính lòng ống từ  1.0mm-3.0mm
-  2 đầu ống được thiết kế thuôn bầu được đánh dấu cản quang. 
- Thân ống được buộc với thẻ đánh dấu cản quang ghi cỡ ống dẫn.</v>
          </cell>
          <cell r="F192" t="str">
            <v>Hộp/5 cái</v>
          </cell>
          <cell r="G192" t="str">
            <v>Cái</v>
          </cell>
          <cell r="H192">
            <v>10</v>
          </cell>
          <cell r="I192">
            <v>2184000</v>
          </cell>
          <cell r="J192">
            <v>21840000</v>
          </cell>
          <cell r="K192">
            <v>436800</v>
          </cell>
          <cell r="L192">
            <v>32760000</v>
          </cell>
          <cell r="M192">
            <v>15288000</v>
          </cell>
          <cell r="N192">
            <v>2</v>
          </cell>
          <cell r="O192" t="str">
            <v>PP2300519979</v>
          </cell>
          <cell r="P192" t="str">
            <v>Dụng cụ dẫn lưu lòng động mạch vành mổ bắc cầu động mạch vành</v>
          </cell>
          <cell r="Q192">
            <v>180</v>
          </cell>
          <cell r="R192">
            <v>60000000</v>
          </cell>
          <cell r="S192">
            <v>215</v>
          </cell>
          <cell r="T192" t="str">
            <v>Trong vòng 24 giờ kể từ thời điểm đặt hàng của Bệnh viện</v>
          </cell>
          <cell r="U192" t="str">
            <v>Ống thông động mạch vành CLEARVIEW™</v>
          </cell>
          <cell r="V192" t="str">
            <v>Ống thông động mạch vành CLEARVIEW™</v>
          </cell>
          <cell r="W192" t="str">
            <v>N04.01.010.5746.175.0033/
N04.01.010.4321.175.0048</v>
          </cell>
          <cell r="X192" t="str">
            <v>31125; 31150; 31175; 31200</v>
          </cell>
          <cell r="Y192" t="str">
            <v xml:space="preserve">Ống dẫn nội mạch dùng trong phẫu thuật bắc cầu mạch vành ,thân làm bằng silicone mềm với các đầu thuôn nhọn, có đường kính lòng ống từ  1.0-3.0mm, thẻ và đầu tip  được đánh dấu cản quang. </v>
          </cell>
          <cell r="Z192" t="str">
            <v>Medtronic Perfusion Systems / Viant Medical, Inc</v>
          </cell>
          <cell r="AA192" t="str">
            <v xml:space="preserve">Mỹ </v>
          </cell>
          <cell r="AB192" t="str">
            <v>Medtronic Inc</v>
          </cell>
          <cell r="AC192" t="str">
            <v>Mỹ</v>
          </cell>
          <cell r="AD192" t="str">
            <v>D</v>
          </cell>
          <cell r="AE192" t="str">
            <v>16498NK/BYT-TB-CT</v>
          </cell>
          <cell r="AF192" t="str">
            <v>Hộp/ 1 cái</v>
          </cell>
          <cell r="AG192" t="str">
            <v>Cái</v>
          </cell>
          <cell r="AH192">
            <v>10</v>
          </cell>
          <cell r="AI192">
            <v>0</v>
          </cell>
          <cell r="AJ192" t="str">
            <v>vn0312268965</v>
          </cell>
          <cell r="AK192" t="str">
            <v>CÔNG TY TNHH THIẾT BỊ Y TẾ ĐỈNH CAO</v>
          </cell>
          <cell r="AL192" t="str">
            <v>Đạt</v>
          </cell>
          <cell r="AM192"/>
          <cell r="AN192" t="str">
            <v xml:space="preserve">Nguyễn Thủy Tiên </v>
          </cell>
          <cell r="AO192" t="str">
            <v>Đạt</v>
          </cell>
          <cell r="AP192" t="str">
            <v>Đạt</v>
          </cell>
          <cell r="AQ192" t="str">
            <v>Đạt</v>
          </cell>
          <cell r="AR192">
            <v>0</v>
          </cell>
          <cell r="AS192" t="str">
            <v>Đạt</v>
          </cell>
          <cell r="AT192" t="str">
            <v>Đạt</v>
          </cell>
          <cell r="AU192" t="str">
            <v>Đạt</v>
          </cell>
          <cell r="AV192" t="str">
            <v>Đạt</v>
          </cell>
          <cell r="AW192" t="str">
            <v>Đạt</v>
          </cell>
          <cell r="AX192" t="str">
            <v>Đạt</v>
          </cell>
          <cell r="AY192" t="str">
            <v>Đạt</v>
          </cell>
          <cell r="AZ192">
            <v>0</v>
          </cell>
          <cell r="BA192" t="str">
            <v>Phan Thị Hoa</v>
          </cell>
          <cell r="BB192" t="str">
            <v>Đạt</v>
          </cell>
          <cell r="BC192">
            <v>0</v>
          </cell>
        </row>
        <row r="193">
          <cell r="C193" t="str">
            <v>PP2300519980</v>
          </cell>
          <cell r="D193" t="str">
            <v>Dụng cụ đóng mạch máu không cần bộc lộ động mạch</v>
          </cell>
          <cell r="E193" t="str">
            <v>- Dụng cụ đóng mạch máu sau can thiệp bằng chỉ ngoại khoa 3.0  
- Cho lỗ động mạch từ 5F đến 21F không cần bộc lộ động mạch</v>
          </cell>
          <cell r="F193">
            <v>0</v>
          </cell>
          <cell r="G193" t="str">
            <v>Cái</v>
          </cell>
          <cell r="H193">
            <v>5</v>
          </cell>
          <cell r="I193">
            <v>7500000</v>
          </cell>
          <cell r="J193">
            <v>37500000</v>
          </cell>
          <cell r="K193">
            <v>750000</v>
          </cell>
          <cell r="L193">
            <v>56250000</v>
          </cell>
          <cell r="M193">
            <v>26250000</v>
          </cell>
          <cell r="N193">
            <v>1</v>
          </cell>
          <cell r="O193" t="str">
            <v>PP2300519980</v>
          </cell>
          <cell r="P193" t="str">
            <v>Dụng cụ đóng mạch máu không cần bộc lộ động mạch</v>
          </cell>
          <cell r="Q193">
            <v>180</v>
          </cell>
          <cell r="R193">
            <v>197526000</v>
          </cell>
          <cell r="S193">
            <v>210</v>
          </cell>
          <cell r="T193" t="str">
            <v>Trong vòng 24 giờ kể từ thời điểm đặt hàng của Bệnh viện</v>
          </cell>
          <cell r="U193" t="str">
            <v>Proglide</v>
          </cell>
          <cell r="V193" t="str">
            <v>Proglide</v>
          </cell>
          <cell r="W193" t="str">
            <v>N07.01.320.0052.183.0001.001</v>
          </cell>
          <cell r="X193" t="str">
            <v xml:space="preserve">12673-05
</v>
          </cell>
          <cell r="Y193" t="str">
            <v>- Dụng cụ đóng mạch máu sau can thiệp bằng chỉ ngoại khoa 3.0  
- Cho lỗ động mạch từ 5F đến 21F không cần bộc lộ động mạch</v>
          </cell>
          <cell r="Z193" t="str">
            <v>Abbott Vascular</v>
          </cell>
          <cell r="AA193" t="str">
            <v>Ireland</v>
          </cell>
          <cell r="AB193" t="str">
            <v>Abbott Vascular</v>
          </cell>
          <cell r="AC193" t="str">
            <v>Ireland</v>
          </cell>
          <cell r="AD193" t="str">
            <v>D</v>
          </cell>
          <cell r="AE193" t="str">
            <v>2100794ĐKLH/BYT-TB-CT</v>
          </cell>
          <cell r="AF193" t="str">
            <v>Cái/ Hộp</v>
          </cell>
          <cell r="AG193" t="str">
            <v>Cái</v>
          </cell>
          <cell r="AH193">
            <v>5</v>
          </cell>
          <cell r="AI193">
            <v>0</v>
          </cell>
          <cell r="AJ193" t="str">
            <v>vn0313296806</v>
          </cell>
          <cell r="AK193" t="str">
            <v>CÔNG TY TNHH THIÊT BỊ Y TẾ TVT</v>
          </cell>
          <cell r="AL193" t="str">
            <v>Đạt</v>
          </cell>
          <cell r="AM193"/>
          <cell r="AN193" t="str">
            <v>Phạm Thị Kim Hoàng</v>
          </cell>
          <cell r="AO193" t="str">
            <v>Đạt</v>
          </cell>
          <cell r="AP193" t="str">
            <v>Đạt</v>
          </cell>
          <cell r="AQ193" t="str">
            <v>Đạt</v>
          </cell>
          <cell r="AR193">
            <v>0</v>
          </cell>
          <cell r="AS193" t="str">
            <v>Đạt</v>
          </cell>
          <cell r="AT193" t="str">
            <v>Đạt</v>
          </cell>
          <cell r="AU193" t="str">
            <v>Đạt</v>
          </cell>
          <cell r="AV193" t="str">
            <v>Đạt</v>
          </cell>
          <cell r="AW193" t="str">
            <v>Đạt</v>
          </cell>
          <cell r="AX193" t="str">
            <v>Đạt</v>
          </cell>
          <cell r="AY193" t="str">
            <v>Đạt</v>
          </cell>
          <cell r="AZ193">
            <v>0</v>
          </cell>
          <cell r="BA193" t="str">
            <v>Nguyễn Văn Tuyền</v>
          </cell>
          <cell r="BB193" t="str">
            <v>Đạt</v>
          </cell>
          <cell r="BC193">
            <v>0</v>
          </cell>
        </row>
        <row r="194">
          <cell r="C194" t="str">
            <v>PP2300519981</v>
          </cell>
          <cell r="D194" t="str">
            <v>Dụng cụ bắt dị vật 3 vòng kích thước lớn</v>
          </cell>
          <cell r="E194" t="str">
            <v>- Dụng cụ bắt dị vật 3 vòng  kích thước lớn
- Dây Nitinol 
- Có dải cản quang 
- Kích thước làm việc: các cỡ
- Chiều dài catheter: 100cm
- Chiều dài của snare: 120 cm</v>
          </cell>
          <cell r="F194" t="str">
            <v>1 Cái/hộp hoặc 1 bộ/hộp</v>
          </cell>
          <cell r="G194" t="str">
            <v>Cái</v>
          </cell>
          <cell r="H194">
            <v>10</v>
          </cell>
          <cell r="I194">
            <v>7650000</v>
          </cell>
          <cell r="J194">
            <v>76500000</v>
          </cell>
          <cell r="K194">
            <v>1530000</v>
          </cell>
          <cell r="L194">
            <v>114750000</v>
          </cell>
          <cell r="M194">
            <v>53550000</v>
          </cell>
          <cell r="N194">
            <v>2</v>
          </cell>
          <cell r="O194" t="str">
            <v>PP2300519981</v>
          </cell>
          <cell r="P194" t="str">
            <v>Dụng cụ bắt dị vật 3 vòng kích thước lớn</v>
          </cell>
          <cell r="Q194">
            <v>180</v>
          </cell>
          <cell r="R194">
            <v>125558400</v>
          </cell>
          <cell r="S194">
            <v>210</v>
          </cell>
          <cell r="T194" t="str">
            <v>Giao hàng trong vòng 24h kể từ thời điểm gửi đơn đặt hàng của Bệnh viện</v>
          </cell>
          <cell r="U194" t="str">
            <v>EN Snare (Standard)</v>
          </cell>
          <cell r="V194" t="str">
            <v>EN Snare® Endovascular Snare System</v>
          </cell>
          <cell r="W194" t="str">
            <v>N07.01.330.3080.183.0006</v>
          </cell>
          <cell r="X194" t="str">
            <v>EN100xxxx, EN200xxxx</v>
          </cell>
          <cell r="Y194" t="str">
            <v>Dụng cụ bắt dị vật kích thước lớn
- Ba dây cáp bằng Nitinol của En Snare xoắn lại với nhau
- Có một dải Platinum liên kết chặt với các loop để tăng tính nhận biết
- Dây Nitinol siêu đàn hồi có đặc tính là mềm dẻo, có độ chịu xoắn tốt, và độ xoắn được kiểm soát 1:1.
- Có dải band marker cản quang giúp xác định thiết bị một cách chính xác.
- Kích thước làm việc: 6-10mm, 9-15mm, 12-20mm, 18-30mm, 27-45mm
- Chiều dài catheter: 100cm
- Chiều dài của snare: 120 cm</v>
          </cell>
          <cell r="Z194" t="str">
            <v>Merit Medical Ireland Ltd - Ireland</v>
          </cell>
          <cell r="AA194" t="str">
            <v>Ireland</v>
          </cell>
          <cell r="AB194" t="str">
            <v>Merit Medical Systems, Inc - Mỹ</v>
          </cell>
          <cell r="AC194" t="str">
            <v>Mỹ</v>
          </cell>
          <cell r="AD194" t="str">
            <v>D</v>
          </cell>
          <cell r="AE194" t="str">
            <v>Giấy phép nhập khẩu của BYT số 9948NK/BYT-TB-CT</v>
          </cell>
          <cell r="AF194" t="str">
            <v>1 Cái/ hộp</v>
          </cell>
          <cell r="AG194" t="str">
            <v>Cái</v>
          </cell>
          <cell r="AH194">
            <v>10</v>
          </cell>
          <cell r="AI194">
            <v>0</v>
          </cell>
          <cell r="AJ194" t="str">
            <v>vn0313130367</v>
          </cell>
          <cell r="AK194" t="str">
            <v>CÔNG TY TNHH IDS MEDICAL SYSTEMS VIỆT NAM</v>
          </cell>
          <cell r="AL194" t="str">
            <v>Đạt</v>
          </cell>
          <cell r="AM194"/>
          <cell r="AN194" t="str">
            <v>Trần Thị Kiều Diễm</v>
          </cell>
          <cell r="AO194" t="str">
            <v>Đạt</v>
          </cell>
          <cell r="AP194" t="str">
            <v>Đạt</v>
          </cell>
          <cell r="AQ194" t="str">
            <v>Đạt</v>
          </cell>
          <cell r="AR194">
            <v>0</v>
          </cell>
          <cell r="AS194" t="str">
            <v>Đạt</v>
          </cell>
          <cell r="AT194" t="str">
            <v>Đạt</v>
          </cell>
          <cell r="AU194" t="str">
            <v>Đạt</v>
          </cell>
          <cell r="AV194" t="str">
            <v>Đạt</v>
          </cell>
          <cell r="AW194" t="str">
            <v>Đạt</v>
          </cell>
          <cell r="AX194" t="str">
            <v>Đạt</v>
          </cell>
          <cell r="AY194" t="str">
            <v>Đạt</v>
          </cell>
          <cell r="AZ194">
            <v>0</v>
          </cell>
          <cell r="BA194" t="str">
            <v>Nguyễn Thị Huệ</v>
          </cell>
          <cell r="BB194" t="str">
            <v>Đạt</v>
          </cell>
          <cell r="BC194">
            <v>0</v>
          </cell>
        </row>
        <row r="195">
          <cell r="C195" t="str">
            <v>PP2300519982</v>
          </cell>
          <cell r="D195" t="str">
            <v>Dụng cụ bắt dị vật 3 vòng kích thước nhỏ</v>
          </cell>
          <cell r="E195" t="str">
            <v>- Dụng cụ bắt dị vật kích thước nhỏ
- Dây Nitinol 
- Có dải cản quang 
- Thước làm việc: 2mm - 8mm
- Chiều dài catheter: 150cm
- Chiều dài của snare: 175 cm</v>
          </cell>
          <cell r="F195" t="str">
            <v>1 Cái/hộp hoặc 1 bộ/hộp</v>
          </cell>
          <cell r="G195" t="str">
            <v>Cái</v>
          </cell>
          <cell r="H195">
            <v>5</v>
          </cell>
          <cell r="I195">
            <v>7650000</v>
          </cell>
          <cell r="J195">
            <v>38250000</v>
          </cell>
          <cell r="K195">
            <v>765000</v>
          </cell>
          <cell r="L195">
            <v>57375000</v>
          </cell>
          <cell r="M195">
            <v>26775000</v>
          </cell>
          <cell r="N195">
            <v>1</v>
          </cell>
          <cell r="O195" t="str">
            <v>PP2300519982</v>
          </cell>
          <cell r="P195" t="str">
            <v>Dụng cụ bắt dị vật 3 vòng kích thước nhỏ</v>
          </cell>
          <cell r="Q195">
            <v>180</v>
          </cell>
          <cell r="R195">
            <v>125558400</v>
          </cell>
          <cell r="S195">
            <v>210</v>
          </cell>
          <cell r="T195" t="str">
            <v>Giao hàng trong vòng 24h kể từ thời điểm gửi đơn đặt hàng của Bệnh viện</v>
          </cell>
          <cell r="U195" t="str">
            <v>EN Snare (Mini)</v>
          </cell>
          <cell r="V195" t="str">
            <v>EN Snare® Endovascular Snare System</v>
          </cell>
          <cell r="W195" t="str">
            <v>N07.01.330.3080.183.0006</v>
          </cell>
          <cell r="X195" t="str">
            <v>EN100xxxx, EN200xxxx</v>
          </cell>
          <cell r="Y195" t="str">
            <v>Dụng cụ bắt dị vật kích thước nhỏ
- Ba dây cáp bằng Nitinol của En Snare xoắn lại với nhau
- -Có một dải Platinum liên kết chặt với các loop để tăng tính nhận biết
- Dây Nitinol siêu đàn hồi có đặc tính là mềm dẻo, có độ chịu xoắn tốt, và độ xoắn được kiểm soát 1:1.
- Có dải band marker cản quang giúp xác định thiết bị một cách chính xác.
- Thước làm việc: 2-4mm, 4-8mm,
- Chiều dài catheter: 150cm
- Chiều dài của snare: 175 cm
- Hạn dùng 3 năm.</v>
          </cell>
          <cell r="Z195" t="str">
            <v>Merit Medical Ireland Ltd - Ireland</v>
          </cell>
          <cell r="AA195" t="str">
            <v>Ireland</v>
          </cell>
          <cell r="AB195" t="str">
            <v>Merit Medical Systems, Inc - Mỹ</v>
          </cell>
          <cell r="AC195" t="str">
            <v>Mỹ</v>
          </cell>
          <cell r="AD195" t="str">
            <v>D</v>
          </cell>
          <cell r="AE195" t="str">
            <v>Giấy phép nhập khẩu của BYT số 9948NK/BYT-TB-CT</v>
          </cell>
          <cell r="AF195" t="str">
            <v>1 Cái/ hộp</v>
          </cell>
          <cell r="AG195" t="str">
            <v>Cái</v>
          </cell>
          <cell r="AH195">
            <v>5</v>
          </cell>
          <cell r="AI195">
            <v>0</v>
          </cell>
          <cell r="AJ195" t="str">
            <v>vn0313130367</v>
          </cell>
          <cell r="AK195" t="str">
            <v>CÔNG TY TNHH IDS MEDICAL SYSTEMS VIỆT NAM</v>
          </cell>
          <cell r="AL195" t="str">
            <v>Đạt</v>
          </cell>
          <cell r="AM195"/>
          <cell r="AN195" t="str">
            <v>Trần Thị Kiều Diễm</v>
          </cell>
          <cell r="AO195" t="str">
            <v>Đạt</v>
          </cell>
          <cell r="AP195" t="str">
            <v>Đạt</v>
          </cell>
          <cell r="AQ195" t="str">
            <v>Đạt</v>
          </cell>
          <cell r="AR195">
            <v>0</v>
          </cell>
          <cell r="AS195" t="str">
            <v>Đạt</v>
          </cell>
          <cell r="AT195" t="str">
            <v>Đạt</v>
          </cell>
          <cell r="AU195" t="str">
            <v>Đạt</v>
          </cell>
          <cell r="AV195" t="str">
            <v>Đạt</v>
          </cell>
          <cell r="AW195" t="str">
            <v>Đạt</v>
          </cell>
          <cell r="AX195" t="str">
            <v>Đạt</v>
          </cell>
          <cell r="AY195" t="str">
            <v>Đạt</v>
          </cell>
          <cell r="AZ195">
            <v>0</v>
          </cell>
          <cell r="BA195" t="str">
            <v>Nguyễn Thị Huệ</v>
          </cell>
          <cell r="BB195" t="str">
            <v>Đạt</v>
          </cell>
          <cell r="BC195">
            <v>0</v>
          </cell>
        </row>
        <row r="196">
          <cell r="C196" t="str">
            <v>PP2300519983</v>
          </cell>
          <cell r="D196" t="str">
            <v>Dụng cụ đóng mạch với khả năng tự tiêu và cơ chế cầm máu kép</v>
          </cell>
          <cell r="E196" t="str">
            <v>Cấu tạo gồm các thành phần sau: 
+ Dụng cụ đóng mạch 
+ 01 dây dẫn cỡ 0.035'' hoặc 0.038'' dài 70cm
+ 01 dilator - 01 sheath Kích cỡ: 6Fr và 8Fr
- Sử dụng cơ chế cầm máu kép</v>
          </cell>
          <cell r="F196" t="str">
            <v>Hộp/ 5 bộ</v>
          </cell>
          <cell r="G196" t="str">
            <v>Bộ</v>
          </cell>
          <cell r="H196">
            <v>20</v>
          </cell>
          <cell r="I196">
            <v>8000000</v>
          </cell>
          <cell r="J196">
            <v>160000000</v>
          </cell>
          <cell r="K196">
            <v>3200000</v>
          </cell>
          <cell r="L196">
            <v>240000000</v>
          </cell>
          <cell r="M196">
            <v>112000000</v>
          </cell>
          <cell r="N196">
            <v>4</v>
          </cell>
          <cell r="O196" t="str">
            <v>PP2300519983</v>
          </cell>
          <cell r="P196" t="str">
            <v>Dụng cụ đóng mạch với khả năng tự tiêu và cơ chế cầm máu kép</v>
          </cell>
          <cell r="Q196">
            <v>180</v>
          </cell>
          <cell r="R196">
            <v>414885000</v>
          </cell>
          <cell r="S196">
            <v>210</v>
          </cell>
          <cell r="T196" t="str">
            <v>Trong vòng 24 giờ kể từ thời điểm đặt hàng của Bệnh viện</v>
          </cell>
          <cell r="U196" t="str">
            <v>Angio-Seal VIP</v>
          </cell>
          <cell r="V196" t="str">
            <v>Angio-Seal VIP</v>
          </cell>
          <cell r="W196" t="str">
            <v xml:space="preserve">N07.01.320.4155.175.0001.001;N07.01.320.4155.175.0001.002
</v>
          </cell>
          <cell r="X196" t="str">
            <v>610132;
610133</v>
          </cell>
          <cell r="Y196" t="str">
            <v>Cấu tạo gồm các thành phần sau:
- Dụng cụ đóng mạch
- 01 dây dẫn cỡ 0.035'' hoặc 0.038'' dài 70cm
- 01 dilator
- 01 sheath
Bộ đóng mạch sử dụng cơ chế cầm máu kép với móc neo bên trong lòng mạch và collagen bên ngoài lòng mạch, được giữ bởi chỉ tự tiêu giúp cố định tại vị trí cần đóng mạch.
Các bộ phận lưu lại trong cơ thể đều có khả năng tự tiêu sinh học, được hấp thụ trong vòng từ 60 - 90 ngày.
 Kích cỡ: 6Fr và 8Fr</v>
          </cell>
          <cell r="Z196" t="str">
            <v>Terumo Puerto Rico LLC</v>
          </cell>
          <cell r="AA196" t="str">
            <v>Mỹ</v>
          </cell>
          <cell r="AB196" t="str">
            <v>Terumo Medical Corporation</v>
          </cell>
          <cell r="AC196" t="str">
            <v>Mỹ</v>
          </cell>
          <cell r="AD196" t="str">
            <v>D</v>
          </cell>
          <cell r="AE196" t="str">
            <v>Giấy phép nhập khẩu số: 11751NK/BYT-TB-CT, ngày 18/12/2018</v>
          </cell>
          <cell r="AF196" t="str">
            <v>Hộp/ 5 cái</v>
          </cell>
          <cell r="AG196" t="str">
            <v>Cái</v>
          </cell>
          <cell r="AH196">
            <v>20</v>
          </cell>
          <cell r="AI196">
            <v>0</v>
          </cell>
          <cell r="AJ196" t="str">
            <v>vn0312146808</v>
          </cell>
          <cell r="AK196" t="str">
            <v>CÔNG TY TNHH THIẾT BỊ Y TẾ KHẢI VINH</v>
          </cell>
          <cell r="AL196" t="str">
            <v>Đạt</v>
          </cell>
          <cell r="AM196"/>
          <cell r="AN196" t="str">
            <v>Trương Thị Mỹ Quý</v>
          </cell>
          <cell r="AO196" t="str">
            <v>Đạt</v>
          </cell>
          <cell r="AP196" t="str">
            <v>Đạt</v>
          </cell>
          <cell r="AQ196" t="str">
            <v>Đạt</v>
          </cell>
          <cell r="AR196">
            <v>0</v>
          </cell>
          <cell r="AS196" t="str">
            <v>Đạt</v>
          </cell>
          <cell r="AT196" t="str">
            <v>Đạt</v>
          </cell>
          <cell r="AU196" t="str">
            <v>Đạt</v>
          </cell>
          <cell r="AV196" t="str">
            <v>Đạt</v>
          </cell>
          <cell r="AW196" t="str">
            <v>Đạt</v>
          </cell>
          <cell r="AX196" t="str">
            <v>Đạt</v>
          </cell>
          <cell r="AY196" t="str">
            <v>Đạt</v>
          </cell>
          <cell r="AZ196">
            <v>0</v>
          </cell>
          <cell r="BA196" t="str">
            <v>Phan Thị Hoa</v>
          </cell>
          <cell r="BB196" t="str">
            <v>Đạt</v>
          </cell>
          <cell r="BC196">
            <v>0</v>
          </cell>
        </row>
        <row r="197">
          <cell r="C197" t="str">
            <v>PP2300519984</v>
          </cell>
          <cell r="D197" t="str">
            <v>Dụng cụ mở đường vào động mạch có van cầm máu</v>
          </cell>
          <cell r="E197" t="str">
            <v>- Cấu tạo gồm:
 + Kim chọc mạch cỡ 18G/ 20G
 + Mini plastic guide wire cỡ 0.025''/ 0.035", dài ≥ 45cm
 + Bơm tiêm 2.5ml
 + Introducer sheath
 + Dilator (que nong)
 + Dao rạch da
 - Đặc điểm:
 + Van cầm máu kiểu Cross-Cut
 +  Kích thước: cỡ 4F -&gt;  8F, dài 7cm -&gt; 10cm</v>
          </cell>
          <cell r="F197" t="str">
            <v>Hộp/ 5 cái</v>
          </cell>
          <cell r="G197" t="str">
            <v>Cái</v>
          </cell>
          <cell r="H197">
            <v>1000</v>
          </cell>
          <cell r="I197">
            <v>550000</v>
          </cell>
          <cell r="J197">
            <v>550000000</v>
          </cell>
          <cell r="K197">
            <v>11000000</v>
          </cell>
          <cell r="L197">
            <v>825000000</v>
          </cell>
          <cell r="M197">
            <v>385000000</v>
          </cell>
          <cell r="N197">
            <v>167</v>
          </cell>
          <cell r="O197" t="str">
            <v>PP2300519984</v>
          </cell>
          <cell r="P197" t="str">
            <v>Dụng cụ mở đường vào động mạch có van cầm máu</v>
          </cell>
          <cell r="Q197">
            <v>180</v>
          </cell>
          <cell r="R197">
            <v>414885000</v>
          </cell>
          <cell r="S197">
            <v>210</v>
          </cell>
          <cell r="T197" t="str">
            <v>Trong vòng 24 giờ kể từ thời điểm đặt hàng của Bệnh viện</v>
          </cell>
          <cell r="U197" t="str">
            <v>RADIFOCUS Introducer II (A kit)</v>
          </cell>
          <cell r="V197" t="str">
            <v>RADIFOCUS Introducer II (A kit)</v>
          </cell>
          <cell r="W197" t="str">
            <v>N07.01.110.1507.000.0003</v>
          </cell>
          <cell r="X197" t="str">
            <v>RS*A40G07SQ;
RS*A40K10SQ;
RS*A50G07SQ;
RS*A50K10SQ;
RS*A60G07SQ;
RS*A60K10SQ;
RS*A70K10SQ;
RS*A80K10SQ</v>
          </cell>
          <cell r="Y197" t="str">
            <v>Cấu tạo gồm:
- Kim chọc mạch cỡ 18G hoặc 20G
- Mini plastic guide wire cỡ 0.025'', 0.035", dài 45cm
- Bơm tiêm 2.5ml
- Introducer sheath
- Dilator (que nong)
Đặc điểm:
- Van cầm máu kiểu "Cross-Cut"
- Kích thước: cỡ 4F, 5F, 6F, 7F, 8F, dài 7cm, 10cm
- Vật liệu: Dilator chất liệu Polypropylene; Sheath làm bằng ETFE (ethylene tetrafluoroethylene)</v>
          </cell>
          <cell r="Z197" t="str">
            <v xml:space="preserve">Công ty TNHH Terumo Việt Nam </v>
          </cell>
          <cell r="AA197" t="str">
            <v xml:space="preserve"> Việt Nam</v>
          </cell>
          <cell r="AB197" t="str">
            <v>Terumo Corporation</v>
          </cell>
          <cell r="AC197" t="str">
            <v>Nhật Bản</v>
          </cell>
          <cell r="AD197" t="str">
            <v>B</v>
          </cell>
          <cell r="AE197" t="str">
            <v>Phiếu công bố số: 220001603/PCBB-BYT, ngày 11/03/2022</v>
          </cell>
          <cell r="AF197" t="str">
            <v>Hộp/ 5 cái</v>
          </cell>
          <cell r="AG197" t="str">
            <v>Cái</v>
          </cell>
          <cell r="AH197">
            <v>1000</v>
          </cell>
          <cell r="AI197">
            <v>0</v>
          </cell>
          <cell r="AJ197" t="str">
            <v>vn0312146808</v>
          </cell>
          <cell r="AK197" t="str">
            <v>CÔNG TY TNHH THIẾT BỊ Y TẾ KHẢI VINH</v>
          </cell>
          <cell r="AL197" t="str">
            <v>Đạt</v>
          </cell>
          <cell r="AM197"/>
          <cell r="AN197" t="str">
            <v>Trương Thị Mỹ Quý</v>
          </cell>
          <cell r="AO197" t="str">
            <v>Đạt</v>
          </cell>
          <cell r="AP197" t="str">
            <v>Đạt</v>
          </cell>
          <cell r="AQ197" t="str">
            <v>Đạt</v>
          </cell>
          <cell r="AR197">
            <v>0</v>
          </cell>
          <cell r="AS197" t="str">
            <v>Đạt</v>
          </cell>
          <cell r="AT197" t="str">
            <v>Đạt</v>
          </cell>
          <cell r="AU197" t="str">
            <v>Đạt</v>
          </cell>
          <cell r="AV197" t="str">
            <v>Đạt</v>
          </cell>
          <cell r="AW197" t="str">
            <v>Đạt</v>
          </cell>
          <cell r="AX197" t="str">
            <v>Đạt</v>
          </cell>
          <cell r="AY197" t="str">
            <v>Đạt</v>
          </cell>
          <cell r="AZ197">
            <v>0</v>
          </cell>
          <cell r="BA197" t="str">
            <v>Phan Thị Hoa</v>
          </cell>
          <cell r="BB197" t="str">
            <v>Đạt</v>
          </cell>
          <cell r="BC197">
            <v>0</v>
          </cell>
        </row>
        <row r="198">
          <cell r="C198" t="str">
            <v>PP2300519985</v>
          </cell>
          <cell r="D198" t="str">
            <v>Dụng cụ cắt Coil</v>
          </cell>
          <cell r="E198" t="str">
            <v>- Cắt coil nhanh, mức độ sử dụng ổn định
- Có khả năng cắt &gt;10 coil liên tục.
- Có thể là loại cắt cơ hoặc cắt điện</v>
          </cell>
          <cell r="F198">
            <v>0</v>
          </cell>
          <cell r="G198" t="str">
            <v>Cái</v>
          </cell>
          <cell r="H198">
            <v>20</v>
          </cell>
          <cell r="I198">
            <v>3500000</v>
          </cell>
          <cell r="J198">
            <v>70000000</v>
          </cell>
          <cell r="K198">
            <v>1400000</v>
          </cell>
          <cell r="L198">
            <v>105000000</v>
          </cell>
          <cell r="M198">
            <v>49000000</v>
          </cell>
          <cell r="N198">
            <v>4</v>
          </cell>
          <cell r="O198" t="str">
            <v>PP2300519985</v>
          </cell>
          <cell r="P198" t="str">
            <v>Dụng cụ cắt Coil</v>
          </cell>
          <cell r="Q198">
            <v>180</v>
          </cell>
          <cell r="R198">
            <v>149129800</v>
          </cell>
          <cell r="S198">
            <v>210</v>
          </cell>
          <cell r="T198" t="str">
            <v>Trong vòng 24 giờ kể từ thời điểm đặt hàng của Bệnh viện</v>
          </cell>
          <cell r="U198" t="str">
            <v>Phụ kiện cắt cuộn nút mạch não Instant Detacher</v>
          </cell>
          <cell r="V198" t="str">
            <v>Phụ kiện cắt cuộn nút mạch não Instant Detacher</v>
          </cell>
          <cell r="W198" t="str">
            <v>N07.01.310.3107.175.0001</v>
          </cell>
          <cell r="X198" t="str">
            <v>ID-1-5</v>
          </cell>
          <cell r="Y198" t="str">
            <v>Vỏ bằng chất dẻo, dạng hình trụ, dễ thao tác. 
Sử dụng để cắt được khoảng 20 coils liên tục, động tác đơn giản, nhanh, an toàn
Cắt cơ học</v>
          </cell>
          <cell r="Z198" t="str">
            <v>Micro Therapeutics Inc dba EV3 Neurovascular</v>
          </cell>
          <cell r="AA198" t="str">
            <v>Mỹ</v>
          </cell>
          <cell r="AB198" t="str">
            <v>Micro Therapeutics Inc dba EV3 Neurovascular</v>
          </cell>
          <cell r="AC198" t="str">
            <v>Mỹ</v>
          </cell>
          <cell r="AD198" t="str">
            <v>D</v>
          </cell>
          <cell r="AE198" t="str">
            <v>GPNK số 11498NK/BYT-TB-CT</v>
          </cell>
          <cell r="AF198" t="str">
            <v>01 cái/hộp</v>
          </cell>
          <cell r="AG198" t="str">
            <v>Cái</v>
          </cell>
          <cell r="AH198">
            <v>20</v>
          </cell>
          <cell r="AI198">
            <v>0</v>
          </cell>
          <cell r="AJ198" t="str">
            <v>vn0108380029</v>
          </cell>
          <cell r="AK198" t="str">
            <v>CÔNG TY CỔ PHẦN ÁNH DƯƠNG ASIA VIỆT NAM</v>
          </cell>
          <cell r="AL198" t="str">
            <v>Đạt</v>
          </cell>
          <cell r="AM198"/>
          <cell r="AN198" t="str">
            <v>Tăng Thị Hiếu</v>
          </cell>
          <cell r="AO198" t="str">
            <v>Đạt</v>
          </cell>
          <cell r="AP198" t="str">
            <v>Đạt</v>
          </cell>
          <cell r="AQ198" t="str">
            <v>Đạt</v>
          </cell>
          <cell r="AR198">
            <v>0</v>
          </cell>
          <cell r="AS198" t="str">
            <v>Đạt</v>
          </cell>
          <cell r="AT198" t="str">
            <v>Đạt</v>
          </cell>
          <cell r="AU198" t="str">
            <v>Đạt</v>
          </cell>
          <cell r="AV198" t="str">
            <v>Đạt</v>
          </cell>
          <cell r="AW198" t="str">
            <v>Đạt</v>
          </cell>
          <cell r="AX198" t="str">
            <v>Đạt</v>
          </cell>
          <cell r="AY198" t="str">
            <v>Đạt</v>
          </cell>
          <cell r="AZ198">
            <v>0</v>
          </cell>
          <cell r="BA198" t="str">
            <v>Trần Thị Dân</v>
          </cell>
          <cell r="BB198" t="str">
            <v>Đạt</v>
          </cell>
          <cell r="BC198">
            <v>0</v>
          </cell>
        </row>
        <row r="199">
          <cell r="C199" t="str">
            <v>PP2300519985</v>
          </cell>
          <cell r="D199" t="str">
            <v>Dụng cụ cắt Coil</v>
          </cell>
          <cell r="E199" t="str">
            <v>- Cắt coil nhanh, mức độ sử dụng ổn định
- Có khả năng cắt &gt;10 coil liên tục.
- Có thể là loại cắt cơ hoặc cắt điện</v>
          </cell>
          <cell r="F199">
            <v>0</v>
          </cell>
          <cell r="G199" t="str">
            <v>Cái</v>
          </cell>
          <cell r="H199">
            <v>20</v>
          </cell>
          <cell r="I199">
            <v>3500000</v>
          </cell>
          <cell r="J199">
            <v>70000000</v>
          </cell>
          <cell r="K199">
            <v>1400000</v>
          </cell>
          <cell r="L199">
            <v>105000000</v>
          </cell>
          <cell r="M199">
            <v>49000000</v>
          </cell>
          <cell r="N199">
            <v>4</v>
          </cell>
          <cell r="O199" t="str">
            <v>PP2300519985</v>
          </cell>
          <cell r="P199" t="str">
            <v>Dụng cụ cắt Coil</v>
          </cell>
          <cell r="Q199">
            <v>180</v>
          </cell>
          <cell r="R199">
            <v>87438000</v>
          </cell>
          <cell r="S199">
            <v>210</v>
          </cell>
          <cell r="T199" t="str">
            <v>Giao hàng trong vòng 24h kể từ thời điểm gửi đơn đặt hàng của Bệnh viện</v>
          </cell>
          <cell r="U199" t="str">
            <v>Dụng cụ  cắt Coil XCEL</v>
          </cell>
          <cell r="V199" t="str">
            <v>Dụng cụ  cắt Coil XCEL</v>
          </cell>
          <cell r="W199" t="str">
            <v>N07.01.310.0360.175.0002</v>
          </cell>
          <cell r="X199" t="str">
            <v>XCEL</v>
          </cell>
          <cell r="Y199" t="str">
            <v>-Cáp cắt coil dưới &lt; 01giây, có khả năng cắt 60 coil liên tục. Dễ dàng thao tác, tiết kiệm thời gian làm thủ thuật .</v>
          </cell>
          <cell r="Z199" t="str">
            <v>Balt 
USA LLC</v>
          </cell>
          <cell r="AA199" t="str">
            <v>Hoa Kỳ</v>
          </cell>
          <cell r="AB199" t="str">
            <v>Balt 
USA LLC</v>
          </cell>
          <cell r="AC199" t="str">
            <v>Hoa Kỳ</v>
          </cell>
          <cell r="AD199" t="str">
            <v>B</v>
          </cell>
          <cell r="AE199" t="str">
            <v>GPNK số: 9913NK/BYT-TB-CT ngày 26/06/2018</v>
          </cell>
          <cell r="AF199" t="str">
            <v>Hộp/ 1 cái</v>
          </cell>
          <cell r="AG199" t="str">
            <v>Cái</v>
          </cell>
          <cell r="AH199">
            <v>20</v>
          </cell>
          <cell r="AI199">
            <v>0</v>
          </cell>
          <cell r="AJ199" t="str">
            <v>vn0309380798</v>
          </cell>
          <cell r="AK199" t="str">
            <v>CÔNG TY TNHH SANG THU</v>
          </cell>
          <cell r="AL199" t="str">
            <v>Đạt</v>
          </cell>
          <cell r="AM199"/>
          <cell r="AN199" t="str">
            <v>Nguyễn Thị Phương Hoa</v>
          </cell>
          <cell r="AO199" t="str">
            <v>Đạt</v>
          </cell>
          <cell r="AP199" t="str">
            <v>Đạt</v>
          </cell>
          <cell r="AQ199" t="str">
            <v>Đạt</v>
          </cell>
          <cell r="AR199">
            <v>0</v>
          </cell>
          <cell r="AS199" t="str">
            <v>Đạt</v>
          </cell>
          <cell r="AT199" t="str">
            <v>Đạt</v>
          </cell>
          <cell r="AU199" t="str">
            <v>Đạt</v>
          </cell>
          <cell r="AV199" t="str">
            <v>Đạt</v>
          </cell>
          <cell r="AW199" t="str">
            <v>Đạt</v>
          </cell>
          <cell r="AX199" t="str">
            <v>Đạt</v>
          </cell>
          <cell r="AY199" t="str">
            <v>Đạt</v>
          </cell>
          <cell r="AZ199">
            <v>0</v>
          </cell>
          <cell r="BA199" t="str">
            <v>Nguyễn Thị Huệ</v>
          </cell>
          <cell r="BB199" t="str">
            <v>Đạt</v>
          </cell>
          <cell r="BC199">
            <v>0</v>
          </cell>
        </row>
        <row r="200">
          <cell r="C200" t="str">
            <v>PP2300519986</v>
          </cell>
          <cell r="D200" t="str">
            <v>Dụng cụ lấy huyết khối các cỡ</v>
          </cell>
          <cell r="E200" t="str">
            <v xml:space="preserve">- Cấu trúc sợi bện đan xen, thiết kế trục stylet
- Chiều dài trục: 140 cm
- Chiều dài đầu tip: 6 mm
- Lớp phủ ái nước, dài 40 cm
- Có 2 kích cỡ: 6F hoặc 7F
- Bao gồm: xylanh có khóa, dây nối có khóa 2 chiều, dụng cụ đẩy, màng lọc </v>
          </cell>
          <cell r="F200" t="str">
            <v>Hộp/ 1 bộ</v>
          </cell>
          <cell r="G200" t="str">
            <v>Bộ</v>
          </cell>
          <cell r="H200">
            <v>50</v>
          </cell>
          <cell r="I200">
            <v>9900000</v>
          </cell>
          <cell r="J200">
            <v>495000000</v>
          </cell>
          <cell r="K200">
            <v>9900000</v>
          </cell>
          <cell r="L200">
            <v>742500000</v>
          </cell>
          <cell r="M200">
            <v>346500000</v>
          </cell>
          <cell r="N200">
            <v>9</v>
          </cell>
          <cell r="O200" t="str">
            <v>PP2300519986</v>
          </cell>
          <cell r="P200" t="str">
            <v>Dụng cụ lấy huyết khối các cỡ</v>
          </cell>
          <cell r="Q200">
            <v>180</v>
          </cell>
          <cell r="R200">
            <v>414885000</v>
          </cell>
          <cell r="S200">
            <v>210</v>
          </cell>
          <cell r="T200" t="str">
            <v>Trong vòng 24 giờ kể từ thời điểm đặt hàng của Bệnh viện</v>
          </cell>
          <cell r="U200" t="str">
            <v>Eliminate</v>
          </cell>
          <cell r="V200" t="str">
            <v>Eliminate</v>
          </cell>
          <cell r="W200" t="str">
            <v>N07.01.100.4149.232.0001</v>
          </cell>
          <cell r="X200" t="str">
            <v>EG1602</v>
          </cell>
          <cell r="Y200" t="str">
            <v>- Cấu trúc sợi bện đan xen, thiết kế trục stylet, đoạn đánh dấu cản quang ở đầu xa
- Chiều dài trục: 140 cm
- Chiều dài đầu tip: 6 mm
- Lớp phủ ái nước Hydrophilic dài 40 cm
- Kích cỡ: 6F và 7F
- Đường kính trong 1.00mm và diện tích lòng ống đoạn xa là 0.78 mm²
Các bộ phận khác đi kèm: ống tiêm polycarponate 30 ml có khóa, dây nối với khóa 2 cổng, dụng cụ rửa, lưới lọc 70 µm.</v>
          </cell>
          <cell r="Z200" t="str">
            <v xml:space="preserve">Terumo Clinical Supply Co., Ltd </v>
          </cell>
          <cell r="AA200" t="str">
            <v>Nhật Bản</v>
          </cell>
          <cell r="AB200" t="str">
            <v>Terumo Clinical Supply Co., Ltd</v>
          </cell>
          <cell r="AC200" t="str">
            <v>Nhật Bản</v>
          </cell>
          <cell r="AD200" t="str">
            <v>D</v>
          </cell>
          <cell r="AE200" t="str">
            <v>Giấy phép nhập khẩu số: 6546NK/BYT-TB-CT, ngày 28/02/2018</v>
          </cell>
          <cell r="AF200" t="str">
            <v>Hộp/ 1 cái</v>
          </cell>
          <cell r="AG200" t="str">
            <v>Cái</v>
          </cell>
          <cell r="AH200">
            <v>50</v>
          </cell>
          <cell r="AI200">
            <v>0</v>
          </cell>
          <cell r="AJ200" t="str">
            <v>vn0312146808</v>
          </cell>
          <cell r="AK200" t="str">
            <v>CÔNG TY TNHH THIẾT BỊ Y TẾ KHẢI VINH</v>
          </cell>
          <cell r="AL200" t="str">
            <v>Đạt</v>
          </cell>
          <cell r="AM200"/>
          <cell r="AN200" t="str">
            <v>Trương Thị Mỹ Quý</v>
          </cell>
          <cell r="AO200" t="str">
            <v>Đạt</v>
          </cell>
          <cell r="AP200" t="str">
            <v>Đạt</v>
          </cell>
          <cell r="AQ200" t="str">
            <v>Đạt</v>
          </cell>
          <cell r="AR200">
            <v>0</v>
          </cell>
          <cell r="AS200" t="str">
            <v>Đạt</v>
          </cell>
          <cell r="AT200" t="str">
            <v>Đạt</v>
          </cell>
          <cell r="AU200" t="str">
            <v>Đạt</v>
          </cell>
          <cell r="AV200" t="str">
            <v>Đạt</v>
          </cell>
          <cell r="AW200" t="str">
            <v>Đạt</v>
          </cell>
          <cell r="AX200" t="str">
            <v>Đạt</v>
          </cell>
          <cell r="AY200" t="str">
            <v>Đạt</v>
          </cell>
          <cell r="AZ200">
            <v>0</v>
          </cell>
          <cell r="BA200" t="str">
            <v>Phan Thị Hoa</v>
          </cell>
          <cell r="BB200" t="str">
            <v>Đạt</v>
          </cell>
          <cell r="BC200">
            <v>0</v>
          </cell>
        </row>
        <row r="201">
          <cell r="C201" t="str">
            <v>PP2300519986</v>
          </cell>
          <cell r="D201" t="str">
            <v>Dụng cụ lấy huyết khối các cỡ</v>
          </cell>
          <cell r="E201" t="str">
            <v xml:space="preserve">- Cấu trúc sợi bện đan xen, thiết kế trục stylet
- Chiều dài trục: 140 cm
- Chiều dài đầu tip: 6 mm
- Lớp phủ ái nước, dài 40 cm
- Có 2 kích cỡ: 6F hoặc 7F
- Bao gồm: xylanh có khóa, dây nối có khóa 2 chiều, dụng cụ đẩy, màng lọc </v>
          </cell>
          <cell r="F201" t="str">
            <v>Hộp/ 1 bộ</v>
          </cell>
          <cell r="G201" t="str">
            <v>Bộ</v>
          </cell>
          <cell r="H201">
            <v>50</v>
          </cell>
          <cell r="I201">
            <v>9900000</v>
          </cell>
          <cell r="J201">
            <v>495000000</v>
          </cell>
          <cell r="K201">
            <v>9900000</v>
          </cell>
          <cell r="L201">
            <v>742500000</v>
          </cell>
          <cell r="M201">
            <v>346500000</v>
          </cell>
          <cell r="N201">
            <v>9</v>
          </cell>
          <cell r="O201" t="str">
            <v>PP2300519986</v>
          </cell>
          <cell r="P201" t="str">
            <v>Dụng cụ lấy huyết khối các cỡ</v>
          </cell>
          <cell r="Q201">
            <v>180</v>
          </cell>
          <cell r="R201">
            <v>613881000</v>
          </cell>
          <cell r="S201">
            <v>210</v>
          </cell>
          <cell r="T201" t="str">
            <v>Trong vòng 24 giờ kể từ thời điểm đặt hàng của Bệnh viện</v>
          </cell>
          <cell r="U201" t="str">
            <v>Ống thông hút huyết khối Thrombuster</v>
          </cell>
          <cell r="V201" t="str">
            <v>Ống thông hút huyết khối Thrombuster II, Ống thông hút huyết khối Thrombuster PRO</v>
          </cell>
          <cell r="W201" t="str">
            <v>N07.01.100.2685.232.0001;N07.01.100.2685.232.0002</v>
          </cell>
          <cell r="X201" t="str">
            <v>T2R6SA4W; T2R7SA4W;
TP-SL6PE; TP-SL7PE;
TP-GR6PE; TP-GR7PE</v>
          </cell>
          <cell r="Y201" t="str">
            <v xml:space="preserve">- Cấu trúc sợi bện đan xen, thiết kế trục stylet, đoạn đánh dấu cản quang ở đầu xa
 - Chiều dài trục: 140 cm
 - Chiều dài đầu tip: 2.5 mm
 - Lớp phủ ái nước Hydrophilic dài 30 cm
 - Có 2 kích cỡ: 6F hoặc 7F
- Bao gồm: xylanh có khóa, dây nối có khóa 2 chiều, dụng cụ đẩy, màng lọc </v>
          </cell>
          <cell r="Z201" t="str">
            <v>Kaneka Corporation</v>
          </cell>
          <cell r="AA201" t="str">
            <v>Nhật Bản</v>
          </cell>
          <cell r="AB201" t="str">
            <v>Kaneka Corporation</v>
          </cell>
          <cell r="AC201" t="str">
            <v>Nhật Bản</v>
          </cell>
          <cell r="AD201" t="str">
            <v>D</v>
          </cell>
          <cell r="AE201" t="str">
            <v>18442NK/BYT-TB-CT ngày 02/8/2021, 19245NK/BYT-TB-CT ngày 26/12/2021</v>
          </cell>
          <cell r="AF201" t="str">
            <v>Hộp/1  bộ</v>
          </cell>
          <cell r="AG201" t="str">
            <v>bộ</v>
          </cell>
          <cell r="AH201">
            <v>50</v>
          </cell>
          <cell r="AI201">
            <v>0</v>
          </cell>
          <cell r="AJ201" t="str">
            <v>vn0303649788</v>
          </cell>
          <cell r="AK201" t="str">
            <v>CÔNG TY TNHH THƯƠNG MẠI - DỊCH VỤ VÀ SẢN XUẤT VIỆT TƯỜNG</v>
          </cell>
          <cell r="AL201" t="str">
            <v>Đạt</v>
          </cell>
          <cell r="AM201"/>
          <cell r="AN201" t="str">
            <v>Nguyễn Thị Sao Mai</v>
          </cell>
          <cell r="AO201" t="str">
            <v>Đạt</v>
          </cell>
          <cell r="AP201" t="str">
            <v>Đạt</v>
          </cell>
          <cell r="AQ201" t="str">
            <v>Đạt</v>
          </cell>
          <cell r="AR201">
            <v>0</v>
          </cell>
          <cell r="AS201" t="str">
            <v>Đạt</v>
          </cell>
          <cell r="AT201" t="str">
            <v>Không đạt</v>
          </cell>
          <cell r="AU201" t="str">
            <v>Đạt</v>
          </cell>
          <cell r="AV201" t="str">
            <v>Đạt</v>
          </cell>
          <cell r="AW201" t="str">
            <v>Đạt</v>
          </cell>
          <cell r="AX201" t="str">
            <v>Đạt</v>
          </cell>
          <cell r="AY201" t="str">
            <v>Không đạt</v>
          </cell>
          <cell r="AZ201" t="str">
            <v xml:space="preserve">E-HSDT: 
- Chiều dài đầu tip: 2.5 mm.
 - Lớp phủ ái nước Hydrophilic dài 30 cm.  
E-HSMT:
- Chiều dài đầu tip: 6 mm.
 - Lớp phủ ái nước Hydrophilic dài 40 cm.
Không đáp ứng yêu cầu HSMT.
</v>
          </cell>
          <cell r="BA201" t="str">
            <v>Cao Dũng</v>
          </cell>
          <cell r="BB201" t="str">
            <v>Không đạt</v>
          </cell>
          <cell r="BC201" t="str">
            <v xml:space="preserve">E-HSDT: 
- Chiều dài đầu tip: 2.5 mm.
 - Lớp phủ ái nước Hydrophilic dài 30 cm.  
E-HSMT:
- Chiều dài đầu tip: 6 mm.
 - Lớp phủ ái nước Hydrophilic dài 40 cm.
Không đáp ứng yêu cầu HSMT.
</v>
          </cell>
        </row>
        <row r="202">
          <cell r="C202" t="str">
            <v>PP2300519987</v>
          </cell>
          <cell r="D202" t="str">
            <v>Giá đỡ mạch cảnh các cỡ</v>
          </cell>
          <cell r="E202" t="str">
            <v xml:space="preserve">- Stent động mạch cảnh tự bung
 - Chiều dài ống thông có gắn stent 135cm.
 - Chiều dài: 30cm -&gt; 60cm
 - Đường kính: 6mm -&gt; 10mm
</v>
          </cell>
          <cell r="F202" t="str">
            <v>Hộp/ 1 cái</v>
          </cell>
          <cell r="G202" t="str">
            <v>Cái</v>
          </cell>
          <cell r="H202">
            <v>15</v>
          </cell>
          <cell r="I202">
            <v>27300000</v>
          </cell>
          <cell r="J202">
            <v>409500000</v>
          </cell>
          <cell r="K202">
            <v>8190000</v>
          </cell>
          <cell r="L202">
            <v>614250000</v>
          </cell>
          <cell r="M202">
            <v>286650000</v>
          </cell>
          <cell r="N202">
            <v>3</v>
          </cell>
          <cell r="O202" t="str">
            <v>PP2300519987</v>
          </cell>
          <cell r="P202" t="str">
            <v>Giá đỡ mạch cảnh các cỡ</v>
          </cell>
          <cell r="Q202">
            <v>180</v>
          </cell>
          <cell r="R202">
            <v>29485000</v>
          </cell>
          <cell r="S202">
            <v>210</v>
          </cell>
          <cell r="T202" t="str">
            <v>Trong vòng 24 giờ kể từ thời điểm đặt hàng của Bệnh viện</v>
          </cell>
          <cell r="U202" t="str">
            <v>Thanh nối ngang</v>
          </cell>
          <cell r="V202" t="str">
            <v>Thanh nối ngang</v>
          </cell>
          <cell r="W202" t="str">
            <v>N07.06.040.0090.272.0003</v>
          </cell>
          <cell r="X202" t="str">
            <v>AMTLxxxx</v>
          </cell>
          <cell r="Y202" t="str">
            <v>- Nẹp nối ngang chống xoay đốt sống xoay; sử dụng đồng bộ với vít cột sống và ốc khóa trong, nẹp dọc, khả năng tương thích sinh học hiệu quả.
- Kích cỡ: 20-&gt;100mm; 
- Chất liệu hợp kim Titanium</v>
          </cell>
          <cell r="Z202" t="str">
            <v>Aero Medikal</v>
          </cell>
          <cell r="AA202" t="str">
            <v>Thổ Nhĩ Kỳ</v>
          </cell>
          <cell r="AB202" t="str">
            <v>Aero Medikal</v>
          </cell>
          <cell r="AC202" t="str">
            <v>Thổ Nhĩ Kỳ</v>
          </cell>
          <cell r="AD202" t="str">
            <v>C</v>
          </cell>
          <cell r="AE202" t="str">
            <v>16126NK/BYT-TB-CT
Ngày 04/08/2020</v>
          </cell>
          <cell r="AF202" t="str">
            <v>Cái/Gói</v>
          </cell>
          <cell r="AG202" t="str">
            <v>Cái</v>
          </cell>
          <cell r="AH202">
            <v>5</v>
          </cell>
          <cell r="AI202">
            <v>0</v>
          </cell>
          <cell r="AJ202" t="str">
            <v>vn0106119693</v>
          </cell>
          <cell r="AK202" t="str">
            <v>CÔNG TY CỔ PHẦN NOVAMEDIC VIỆT NAM</v>
          </cell>
          <cell r="AL202" t="str">
            <v>Đạt</v>
          </cell>
          <cell r="AM202"/>
          <cell r="AN202" t="str">
            <v>Nguyễn Thị Sao Mai</v>
          </cell>
          <cell r="AO202" t="str">
            <v>Đạt</v>
          </cell>
          <cell r="AP202" t="str">
            <v>Đạt</v>
          </cell>
          <cell r="AQ202" t="str">
            <v>Đạt</v>
          </cell>
          <cell r="AR202">
            <v>0</v>
          </cell>
          <cell r="AS202" t="str">
            <v>Đạt</v>
          </cell>
          <cell r="AT202" t="str">
            <v>Đạt</v>
          </cell>
          <cell r="AU202" t="str">
            <v>Đạt</v>
          </cell>
          <cell r="AV202" t="str">
            <v>Đạt</v>
          </cell>
          <cell r="AW202" t="str">
            <v>Đạt</v>
          </cell>
          <cell r="AX202" t="str">
            <v>Đạt</v>
          </cell>
          <cell r="AY202" t="str">
            <v>Đạt</v>
          </cell>
          <cell r="AZ202">
            <v>0</v>
          </cell>
          <cell r="BA202" t="str">
            <v>Hồ Thị Xuân Thu</v>
          </cell>
          <cell r="BB202" t="str">
            <v>Đạt</v>
          </cell>
          <cell r="BC202">
            <v>0</v>
          </cell>
        </row>
        <row r="203">
          <cell r="C203" t="str">
            <v>PP2300519987</v>
          </cell>
          <cell r="D203" t="str">
            <v>Giá đỡ mạch cảnh các cỡ</v>
          </cell>
          <cell r="E203" t="str">
            <v xml:space="preserve">- Stent động mạch cảnh tự bung
 - Chiều dài ống thông có gắn stent 135cm.
 - Chiều dài: 30cm -&gt; 60cm
 - Đường kính: 6mm -&gt; 10mm
</v>
          </cell>
          <cell r="F203" t="str">
            <v>Hộp/ 1 cái</v>
          </cell>
          <cell r="G203" t="str">
            <v>Cái</v>
          </cell>
          <cell r="H203">
            <v>15</v>
          </cell>
          <cell r="I203">
            <v>27300000</v>
          </cell>
          <cell r="J203">
            <v>409500000</v>
          </cell>
          <cell r="K203">
            <v>8190000</v>
          </cell>
          <cell r="L203">
            <v>614250000</v>
          </cell>
          <cell r="M203">
            <v>286650000</v>
          </cell>
          <cell r="N203">
            <v>3</v>
          </cell>
          <cell r="O203" t="str">
            <v>PP2300519987</v>
          </cell>
          <cell r="P203" t="str">
            <v>Giá đỡ mạch cảnh các cỡ</v>
          </cell>
          <cell r="Q203">
            <v>180</v>
          </cell>
          <cell r="R203">
            <v>60000000</v>
          </cell>
          <cell r="S203">
            <v>215</v>
          </cell>
          <cell r="T203" t="str">
            <v>Trong vòng 24 giờ kể từ thời điểm đặt hàng của Bệnh viện</v>
          </cell>
          <cell r="U203" t="str">
            <v>Khung giá đỡ mạch cảnh Protégé RX</v>
          </cell>
          <cell r="V203" t="str">
            <v>Khung giá đỡ mạch cảnh Protégé RX</v>
          </cell>
          <cell r="W203" t="str">
            <v>N06.02.050.2043.175.0003</v>
          </cell>
          <cell r="X203" t="str">
            <v>SEPX-x-xx-xxx ; SEPX-x-x-xx-xxx</v>
          </cell>
          <cell r="Y203" t="str">
            <v>Là loại stent Động mạch cảnh tự bung,  marker Tantalum, chiều dài ống thông có gắn stent 135cm, tương thích với dây dẫn 0.014".
Khung giá đỡ gồm 02 loại: Thẳng và hình nón (Tapering) phù hợp với động mạch cảnh. 
 - Khung thẳng: Đuờng kính 6-10mm, chiều dài 20,30,40,60mm.
 - Khung hình nón có 2 loại: đường kính 2 đầu to nhỏ loại 8mm - 6mm và loại 10mm - 7mm ứng với chiều dài stent là 30mm và 40 mm.</v>
          </cell>
          <cell r="Z203" t="str">
            <v>Medtronic Perfusion Systems / Viant Medical, Inc</v>
          </cell>
          <cell r="AA203" t="str">
            <v xml:space="preserve">Mỹ </v>
          </cell>
          <cell r="AB203" t="str">
            <v>Medtronic Inc</v>
          </cell>
          <cell r="AC203" t="str">
            <v>Mỹ</v>
          </cell>
          <cell r="AD203" t="str">
            <v>D</v>
          </cell>
          <cell r="AE203" t="str">
            <v>16498NK/BYT-TB-CT</v>
          </cell>
          <cell r="AF203" t="str">
            <v>Hộp/ 1 cái</v>
          </cell>
          <cell r="AG203" t="str">
            <v>Cái</v>
          </cell>
          <cell r="AH203">
            <v>10</v>
          </cell>
          <cell r="AI203">
            <v>0</v>
          </cell>
          <cell r="AJ203" t="str">
            <v>vn0312268965</v>
          </cell>
          <cell r="AK203" t="str">
            <v>CÔNG TY TNHH THIẾT BỊ Y TẾ ĐỈNH CAO</v>
          </cell>
          <cell r="AL203" t="str">
            <v>Đạt</v>
          </cell>
          <cell r="AM203"/>
          <cell r="AN203" t="str">
            <v xml:space="preserve">Nguyễn Thủy Tiên </v>
          </cell>
          <cell r="AO203" t="str">
            <v>Đạt</v>
          </cell>
          <cell r="AP203" t="str">
            <v>Đạt</v>
          </cell>
          <cell r="AQ203" t="str">
            <v>Đạt</v>
          </cell>
          <cell r="AR203">
            <v>0</v>
          </cell>
          <cell r="AS203" t="str">
            <v>Đạt</v>
          </cell>
          <cell r="AT203" t="str">
            <v>Đạt</v>
          </cell>
          <cell r="AU203" t="str">
            <v>Đạt</v>
          </cell>
          <cell r="AV203" t="str">
            <v>Đạt</v>
          </cell>
          <cell r="AW203" t="str">
            <v>Đạt</v>
          </cell>
          <cell r="AX203" t="str">
            <v>Đạt</v>
          </cell>
          <cell r="AY203" t="str">
            <v>Đạt</v>
          </cell>
          <cell r="AZ203">
            <v>0</v>
          </cell>
          <cell r="BA203" t="str">
            <v>Phan Thị Hoa</v>
          </cell>
          <cell r="BB203" t="str">
            <v>Đạt</v>
          </cell>
          <cell r="BC203">
            <v>0</v>
          </cell>
        </row>
        <row r="204">
          <cell r="C204" t="str">
            <v>PP2300519988</v>
          </cell>
          <cell r="D204" t="str">
            <v>Giá đỡ mạch vành phủ thuốc có tác động kép các cỡ</v>
          </cell>
          <cell r="E204" t="str">
            <v>Giá đỡ  mạch vành chất liệu Cobalt Chromium, có lớp phủ  hấp thụ sinh học, tẩm thuốc Sirolimus 
Độ dày khung giá đỡ: 60 μm, 80 μm
Đường kính: 2.25mm - 4.0 mm
Chiều dài: 9mm - 40 mm
- Tiêu chuẩn chất lượng: ISO, FDA (Mỹ)/CE (châu âu)</v>
          </cell>
          <cell r="F204">
            <v>0</v>
          </cell>
          <cell r="G204" t="str">
            <v>Cái</v>
          </cell>
          <cell r="H204">
            <v>200</v>
          </cell>
          <cell r="I204">
            <v>41515500</v>
          </cell>
          <cell r="J204">
            <v>8303100000</v>
          </cell>
          <cell r="K204">
            <v>166062000</v>
          </cell>
          <cell r="L204">
            <v>12454650000</v>
          </cell>
          <cell r="M204">
            <v>5812170000</v>
          </cell>
          <cell r="N204">
            <v>34</v>
          </cell>
          <cell r="O204" t="str">
            <v>PP2300519988</v>
          </cell>
          <cell r="P204" t="str">
            <v>Giá đỡ mạch vành phủ thuốc có tác động kép các cỡ</v>
          </cell>
          <cell r="Q204">
            <v>180</v>
          </cell>
          <cell r="R204">
            <v>166062000</v>
          </cell>
          <cell r="S204">
            <v>210</v>
          </cell>
          <cell r="T204" t="str">
            <v>Trong vòng 24h kể 
từ thời điểm đặt 
hàng của bệnh viện</v>
          </cell>
          <cell r="U204" t="str">
            <v>Insistent</v>
          </cell>
          <cell r="V204" t="str">
            <v>Insistent</v>
          </cell>
          <cell r="W204" t="str">
            <v>N06.02.020.3233.115.0003</v>
          </cell>
          <cell r="X204" t="str">
            <v>NT/IS/20008; NT/IS/22508; NT/IS/25008; NT/IS/27508; NT/IS/30008; NT/IS/35008; NT/IS/40008; NT/IS/20012; NT/IS/22512; NT/IS/25012; NT/IS/27512; NT/IS/30012; NT/IS/35012; NT/IS/40012; NT/IS/20014; NT/IS/22514; NT/IS/25014; NT/IS/27514; NT/IS/30014; NT/IS/35014; NT/IS/40014; NT/IS/45014; NT/IS/20018; NT/IS/22518; NT/IS/25018; NT/IS/27518; NT/IS/30018; NT/IS/35018; NT/IS/40018; NT/IS/45018; NT/IS/20022; NT/IS/22522; NT/IS/25022; NT/IS/27522; NT/IS/30022; NT/IS/35022; NT/IS/40022; NT/IS/45022; NT/IS/20026; NT/IS/22526; NT/IS/25026; NT/IS/27526; NT/IS/30026; NT/IS/35026; NT/IS/40026; NT/IS/45026; NT/IS/20030; NT/IS/22530; NT/IS/25030; NT/IS/27530; NT/IS/30030; NT/IS/35030; NT/IS/40030; NT/IS/45030; NT/IS/22534; NT/IS/25034; NT/IS/27534; NT/IS/30034; NT/IS/35034; NT/IS/40034; NT/IS/45034; NT/IS/22538; NT/IS/25038; NT/IS/27538; NT/IS/30038; NT/IS/35038; NT/IS/40038; NT/IS/45038; NT/IS/25042; NT/IS/27542; NT/IS/30042; NT/IS/35042; NT/IS/40042; NT/IS/45042; NT/IS/27546; NT/IS/30046; NT/IS/35046; NT/IS/40046; NT/IS/45046; NT/IS/27548; NT/IS/30048; NT/IS/35048; NT/IS/40048; NT/IS/45048; NT/IS/27550; NT/IS/30050; NT/IS/35050; NT/IS/40050; NT/IS/45050; NT/IS/30054; NT/IS/35054; NT/IS/40054; NT/IS/45054</v>
          </cell>
          <cell r="Y204" t="str">
            <v>- Chất liệu Cobalt Chromium cấp phẫu thuật (L605) cắt lade từ ống liền mạch hoa văn kiểu Serpentine phủ hỗn hợp thuốc Sirolimus và Polymer phân hủy sinh học.
- Độ dầy của khung: 65 +/- 5 μm.( ko có 80μm)
- Đường kính stent (mm):  2.25, 2.50, 2.75, 3.00, 3.50, 4.00. 
- Chiều dài stent (mm): 8, 12, 14, 18, 22, 26, 30, 34, 38, 42, 46, 50, 54.( ko thấy cỡ 9, 40)
- Chiều dài hữu dụng của hệ thống phân phối: 140cm. Tương thích với ống thông 5Fr (1.4mm) và dây dẫn hương 0.014inch.
- Stent được lắp sẵn giữa 2 dải đánh dấu cản quang bằng vàng 18K không thấu xạ.
- Áp suất bơm bóng danh nghĩa: 8 atm; Áp suất định mức vỡ bóng: 16 atm. 
- Chứng chỉ: ISO 13485; CE, đặc biệt có ISO 14971.</v>
          </cell>
          <cell r="Z204" t="str">
            <v>Newtech Medical Devices</v>
          </cell>
          <cell r="AA204" t="str">
            <v>Cộng Hòa Ấn Độ</v>
          </cell>
          <cell r="AB204" t="str">
            <v>Newtech Medical Devices</v>
          </cell>
          <cell r="AC204" t="str">
            <v>Cộng Hòa Ấn Độ</v>
          </cell>
          <cell r="AD204" t="str">
            <v>Loại D, Số: 2472/2021/180000028/PCBPL-BYT</v>
          </cell>
          <cell r="AE204" t="str">
            <v>GPNK Số:16315NK/BYT-TB-CT</v>
          </cell>
          <cell r="AF204" t="str">
            <v>1 cái/ hộp</v>
          </cell>
          <cell r="AG204" t="str">
            <v>Cái</v>
          </cell>
          <cell r="AH204">
            <v>200</v>
          </cell>
          <cell r="AI204" t="str">
            <v>24 tháng</v>
          </cell>
          <cell r="AJ204" t="str">
            <v>vn1702172770</v>
          </cell>
          <cell r="AK204" t="str">
            <v>CÔNG TY TNHH ĐẦU TƯ HOÀNG HUY PHÁT</v>
          </cell>
          <cell r="AL204" t="str">
            <v>Đạt</v>
          </cell>
          <cell r="AM204"/>
          <cell r="AN204" t="str">
            <v xml:space="preserve">Đào Thị Nhung </v>
          </cell>
          <cell r="AO204" t="str">
            <v>Đạt</v>
          </cell>
          <cell r="AP204" t="str">
            <v>Đạt</v>
          </cell>
          <cell r="AQ204" t="str">
            <v>Đạt</v>
          </cell>
          <cell r="AR204">
            <v>0</v>
          </cell>
          <cell r="AS204" t="str">
            <v>Đạt</v>
          </cell>
          <cell r="AT204" t="str">
            <v>Không thấy độ dày khung giá đỡ cỡ 80 μm , chiều dài Stent không thấy cỡ 9 và 40</v>
          </cell>
          <cell r="AU204" t="str">
            <v>Đạt</v>
          </cell>
          <cell r="AV204" t="str">
            <v>Đạt</v>
          </cell>
          <cell r="AW204" t="str">
            <v>Đạt</v>
          </cell>
          <cell r="AX204" t="str">
            <v>Đạt</v>
          </cell>
          <cell r="AY204" t="str">
            <v>Không đạt</v>
          </cell>
          <cell r="AZ204" t="str">
            <v xml:space="preserve">HSMT : Độ dày khung giá đỡ 60, 80 μm 
HSDT : Không có độ dày khung giá đỡ cỡ 80 μm </v>
          </cell>
          <cell r="BA204" t="str">
            <v>Hoàng Thị Thủy</v>
          </cell>
          <cell r="BB204" t="str">
            <v>Không đạt</v>
          </cell>
          <cell r="BC204" t="str">
            <v>HSMT : Độ dày khung giá đỡ 60, 80 μm 
HSDT : Không có độ dày khung giá đỡ cỡ 80 μm theo E.HSMT</v>
          </cell>
        </row>
        <row r="205">
          <cell r="C205" t="str">
            <v>PP2300519988</v>
          </cell>
          <cell r="D205" t="str">
            <v>Giá đỡ mạch vành phủ thuốc có tác động kép các cỡ</v>
          </cell>
          <cell r="E205" t="str">
            <v>Giá đỡ  mạch vành chất liệu Cobalt Chromium, có lớp phủ  hấp thụ sinh học, tẩm thuốc Sirolimus 
Độ dày khung giá đỡ: 60 μm, 80 μm
Đường kính: 2.25mm - 4.0 mm
Chiều dài: 9mm - 40 mm
- Tiêu chuẩn chất lượng: ISO, FDA (Mỹ)/CE (châu âu)</v>
          </cell>
          <cell r="F205">
            <v>0</v>
          </cell>
          <cell r="G205" t="str">
            <v>Cái</v>
          </cell>
          <cell r="H205">
            <v>200</v>
          </cell>
          <cell r="I205">
            <v>41515500</v>
          </cell>
          <cell r="J205">
            <v>8303100000</v>
          </cell>
          <cell r="K205">
            <v>166062000</v>
          </cell>
          <cell r="L205">
            <v>12454650000</v>
          </cell>
          <cell r="M205">
            <v>5812170000</v>
          </cell>
          <cell r="N205">
            <v>34</v>
          </cell>
          <cell r="O205" t="str">
            <v>PP2300519988</v>
          </cell>
          <cell r="P205" t="str">
            <v>Giá đỡ mạch vành phủ thuốc có tác động kép các cỡ</v>
          </cell>
          <cell r="Q205">
            <v>180</v>
          </cell>
          <cell r="R205">
            <v>306000000</v>
          </cell>
          <cell r="S205">
            <v>210</v>
          </cell>
          <cell r="T205" t="str">
            <v>Trong vòng 24 giờ kể từ thời điểm dặt hàng của Bệnh viện</v>
          </cell>
          <cell r="U205" t="str">
            <v>Orsiro</v>
          </cell>
          <cell r="V205" t="str">
            <v>Orsiro</v>
          </cell>
          <cell r="W205" t="str">
            <v>N06.02.020.0549.274.0002.035, N06.02.020.0549.274.0002.017, N06.02.020.0549.274.0002.016, N06.02.020.0549.274.0002.036, N06.02.020.0549.274.0002.022, N06.02.020.0549.274.0002.031, N06.02.020.0549.274.0002.040, N06.02.020.0549.274.0002.049, N06.02.020.0549.274.0002.005, N06.02.020.0549.274.0002.023, N06.02.020.0549.274.0002.032, N06.02.020.0549.274.0002.041, N06.02.020.0549.274.0002.050, N06.02.020.0549.274.0002.006, N06.02.020.0549.274.0002.015, N06.02.020.0549.274.0002.024, N06.02.020.0549.274.0002.033, N06.02.020.0549.274.0002.042, N06.02.020.0549.274.0002.007, N06.02.020.0549.274.0002.025, N06.02.020.0549.274.0002.034, N06.02.020.0549.274.0002.043, N06.02.020.0549.274.0002.052, N06.02.020.0549.274.0002.008, N06.02.020.0549.274.0002.026, N06.02.020.0549.274.0002.044, N06.02.020.0549.274.0002.053, N06.02.020.0549.274.0002.018, N06.02.020.0549.274.0002.027, N06.02.020.0549.274.0002.045, N06.02.020.0549.274.0002.009, N06.02.020.0549.274.0002.037, N06.02.020.0549.274.0002.021, N06.02.020.0549.274.0002.014, N06.02.020.0549.274.0002.051, N06.02.020.0549.274.0002.054, N06.02.020.0549.274.0002.001, N06.02.020.0549.274.0002.010, N06.02.020.0549.274.0002.019, N06.02.020.0549.274.0002.028, N06.02.020.0549.274.0002.046, N06.02.020.0549.274.0002.002, N06.02.020.0549.274.0002.011, N06.02.020.0549.274.0002.020, N06.02.020.0549.274.0002.029, N06.02.020.0549.274.0002.038, N06.02.020.0549.274.0002.047, N06.02.020.0549.274.0002.003, N06.02.020.0549.274.0002.012, N06.02.020.0549.274.0002.030, N06.02.020.0549.274.0002.039, N06.02.020.0549.274.0002.048, N06.02.020.0549.274.0002.004, N06.02.020.0549.274.0002.013</v>
          </cell>
          <cell r="X205" t="str">
            <v>364469; 364470; 364471; 364472; 364473; 364474; 364475; 364476; 364477; 364478; 364479; 364480; 364481; 364482; 364483; 364484; 364485; 364486; 364487; 364488; 364489; 364490; 364491; 364492; 364499; 364500; 364501; 364502; 364503; 364504; 364505; 364506; 364507; 364508; 364509; 364510; 364511; 364512; 364513; 364514; 364515; 364516; 391234; 391235; 391236; 391237; 391018; 391019; 391238; 391239; 391240; 391241; 391020; 391021</v>
          </cell>
          <cell r="Y205" t="str">
            <v>Giá đỡ nong mạch vành chất liệu Cobalt Chromium, L-605, có lớp phủ proBIO và BIOlute Poly-L-Lactide (PLLA) hấp thụ sinh học, tẩm thuốc Sirolimus với liều lượng 1.4 μg/mm²
Độ dày khung giá đỡ: 60 μm,  80 μm
Đường kính: 2.25; 2.5; 2.75; 3.0; 3.5; 4.0 mm
Chiều dài: 9, 13, 15, 18, 22, 26, 30, 35, 40 mm</v>
          </cell>
          <cell r="Z205" t="str">
            <v>Biotronik AG</v>
          </cell>
          <cell r="AA205" t="str">
            <v>Thụy Sỹ</v>
          </cell>
          <cell r="AB205" t="str">
            <v>Biotronik AG</v>
          </cell>
          <cell r="AC205" t="str">
            <v>Thụy Sĩ</v>
          </cell>
          <cell r="AD205" t="str">
            <v>Loại D</v>
          </cell>
          <cell r="AE205" t="str">
            <v>17670NK/BYT-TB-CT</v>
          </cell>
          <cell r="AF205" t="str">
            <v>Hộp/ 1 cái</v>
          </cell>
          <cell r="AG205" t="str">
            <v>Cái</v>
          </cell>
          <cell r="AH205">
            <v>200</v>
          </cell>
          <cell r="AI205">
            <v>0</v>
          </cell>
          <cell r="AJ205" t="str">
            <v>vn0301140748</v>
          </cell>
          <cell r="AK205" t="str">
            <v>CÔNG TY TNHH DƯỢC PHẨM VÀ TRANG THIẾT BỊ Y TẾ HOÀNG ĐỨC</v>
          </cell>
          <cell r="AL205" t="str">
            <v>Đạt</v>
          </cell>
          <cell r="AM205"/>
          <cell r="AN205" t="str">
            <v>Hồ Thị Hồng</v>
          </cell>
          <cell r="AO205" t="str">
            <v>Đạt</v>
          </cell>
          <cell r="AP205" t="str">
            <v>Đạt</v>
          </cell>
          <cell r="AQ205" t="str">
            <v>Đạt</v>
          </cell>
          <cell r="AR205">
            <v>0</v>
          </cell>
          <cell r="AS205" t="str">
            <v>Đạt</v>
          </cell>
          <cell r="AT205" t="str">
            <v>Đạt</v>
          </cell>
          <cell r="AU205" t="str">
            <v>Đạt</v>
          </cell>
          <cell r="AV205" t="str">
            <v>Đạt</v>
          </cell>
          <cell r="AW205" t="str">
            <v>Đạt</v>
          </cell>
          <cell r="AX205" t="str">
            <v>Đạt</v>
          </cell>
          <cell r="AY205" t="str">
            <v>Đạt</v>
          </cell>
          <cell r="AZ205">
            <v>0</v>
          </cell>
          <cell r="BA205" t="str">
            <v>Lê Thị Mơ</v>
          </cell>
          <cell r="BB205" t="str">
            <v>Đạt</v>
          </cell>
          <cell r="BC205">
            <v>0</v>
          </cell>
        </row>
        <row r="206">
          <cell r="C206" t="str">
            <v>PP2300519989</v>
          </cell>
          <cell r="D206" t="str">
            <v>Giá đỡ mạch vành phủ thuốc với lớp phủ kép dành cho bệnh nhân Nhồi máu cơ tim ST chênh</v>
          </cell>
          <cell r="E206" t="str">
            <v>Stent mạch vành chất liệu CoCr, tẩm thuốc Sirolimus, phủ polymer tự tiêu
- Thiết kế xoắn kép mắt mở
- Độ dày thành stent 60 - 80 µm
- Đường kính có đủ các kích cỡ từ 2,25 - 4 mm
- Chiều dài 9 - 40 mm.
- Đường kính tối đa: các stent có đường kính từ 2,25 - 3,0 mm có thể đạt tối đa 3,5 mm; đường kính từ 3,5 - 4,0 mm có thể đạt tối đa 4,5 mm.
- Có các nghiên cứu ngẫu nhiên có đối chứng, so sánh đối đầu hoặc phân tích gộp với cỡ mẫu trên 3000 BN, đăng trên các tạp chí chuyên ngành có uy tín  (ISI, SCOPUS) trong NMCT cấp cũng như có tỉ lệ tái hẹp trong stent theo dõi lâu dài (sau 05 năm) thấp nhất.</v>
          </cell>
          <cell r="F206" t="str">
            <v>1 cái/ hộp</v>
          </cell>
          <cell r="G206" t="str">
            <v>Cái</v>
          </cell>
          <cell r="H206">
            <v>50</v>
          </cell>
          <cell r="I206">
            <v>43950000</v>
          </cell>
          <cell r="J206">
            <v>2197500000</v>
          </cell>
          <cell r="K206">
            <v>43950000</v>
          </cell>
          <cell r="L206">
            <v>3296250000</v>
          </cell>
          <cell r="M206">
            <v>1538250000</v>
          </cell>
          <cell r="N206">
            <v>9</v>
          </cell>
          <cell r="O206" t="str">
            <v>PP2300519989</v>
          </cell>
          <cell r="P206" t="str">
            <v>Giá đỡ mạch vành phủ thuốc với lớp phủ kép dành cho bệnh nhân Nhồi máu cơ tim ST chênh</v>
          </cell>
          <cell r="Q206">
            <v>180</v>
          </cell>
          <cell r="R206">
            <v>306000000</v>
          </cell>
          <cell r="S206">
            <v>210</v>
          </cell>
          <cell r="T206" t="str">
            <v>Trong vòng 24 giờ kể từ thời điểm dặt hàng của Bệnh viện</v>
          </cell>
          <cell r="U206" t="str">
            <v>Orsiro Mission</v>
          </cell>
          <cell r="V206" t="str">
            <v>Giá đỡ can thiệp mạch vành phủ Sirolimus ORSIRO MISSION</v>
          </cell>
          <cell r="W206" t="str">
            <v>N06.02.020.0549.274.0004.040, N06.02.020.0549.274.0004.041, N06.02.020.0549.274.0004.042, N06.02.020.0549.274.0004.043, N06.02.020.0549.274.0004.044, N06.02.020.0549.274.0004.045, N06.02.020.0549.274.0004.046, N06.02.020.0549.274.0004.047, N06.02.020.0549.274.0004.048, N06.02.020.0549.274.0004.049, N06.02.020.0549.274.0004.050, N06.02.020.0549.274.0004.051, N06.02.020.0549.274.0004.052, N06.02.020.0549.274.0004.053, N06.02.020.0549.274.0004.054, N06.02.020.0549.274.0004.055, N06.02.020.0549.274.0004.056, N06.02.020.0549.274.0004.057, N06.02.020.0549.274.0004.058, N06.02.020.0549.274.0004.059, N06.02.020.0549.274.0004.060, N06.02.020.0549.274.0004.061, N06.02.020.0549.274.0004.062, N06.02.020.0549.274.0004.063, N06.02.020.0549.274.0004.064, N06.02.020.0549.274.0004.065, N06.02.020.0549.274.0004.066, N06.02.020.0549.274.0004.067, N06.02.020.0549.274.0004.068, N06.02.020.0549.274.0004.069, N06.02.020.0549.274.0004.070, N06.02.020.0549.274.0004.071, N06.02.020.0549.274.0004.072, N06.02.020.0549.274.0004.073, N06.02.020.0549.274.0004.074, N06.02.020.0549.274.0004.075, N06.02.020.0549.274.0004.076, N06.02.020.0549.274.0004.077, N06.02.020.0549.274.0004.078, N06.02.020.0549.274.0004.079, N06.02.020.0549.274.0004.080, N06.02.020.0549.274.0004.081, N06.02.020.0549.274.0004.082, N06.02.020.0549.274.0004.083, N06.02.020.0549.274.0004.084, N06.02.020.0549.274.0004.085, N06.02.020.0549.274.0004.086, N06.02.020.0549.274.0004.087, N06.02.020.0549.274.0004.088, N06.02.020.0549.274.0004.089, N06.02.020.0549.274.0004.090, N06.02.020.0549.274.0004.091, N06.02.020.0549.274.0004.092, N06.02.020.0549.274.0004.093</v>
          </cell>
          <cell r="X206" t="str">
            <v>419101, 419102, 419103, 419104, 419105, 419106, 419107, 419108, 419109, 419110, 419111, 419112, 419113, 419114, 419115, 419116, 419117, 419118, 419119, 419120, 419121, 419122, 419123, 419124, 419125, 419126, 419127, 419128, 419129, 419130, 419131, 419132, 419133, 419134, 419135, 419136, 419137, 419138, 419139, 419140, 419141, 419142, 419143, 419144, 419145, 419146, 419147, 419148, 419149, 419150, 419151, 419152, 419153, 419154</v>
          </cell>
          <cell r="Y206" t="str">
            <v>Stent mạch vành chất liệu CoCr, tẩm thuốc Sirolimus, phủ polymer tự tiêu
- Thiết kế xoắn kép mắt mở
- Độ dày thành stent 60 - 80 µm
- Đường kính có đủ các kích cỡ từ 2,25 - 4 mm
- Chiều dài 9 - 40 mm.
- Đường kính tối đa: các stent có đường kính từ 2,25 - 3,0 mm có thể đạt tối đa 3,5 mm; đường kính từ 3,5 - 4,0 mm có thể đạt tối đa 4,5 mm.
- Có các nghiên cứu ngẫu nhiên có đối chứng, so sánh đối đầu hoặc phân tích gộp với cỡ mẫu trên 3000 BN, đăng trên các tạp chí chuyên ngành có uy tín  (ISI, SCOPUS) trong NMCT cấp cũng như có tỉ lệ tái hẹp trong stent theo dõi lâu dài (sau 05 năm) thấp nhất.</v>
          </cell>
          <cell r="Z206" t="str">
            <v>Biotronik AG</v>
          </cell>
          <cell r="AA206" t="str">
            <v>Thụy Sỹ</v>
          </cell>
          <cell r="AB206" t="str">
            <v>Biotronik AG</v>
          </cell>
          <cell r="AC206" t="str">
            <v>Thụy Sĩ</v>
          </cell>
          <cell r="AD206" t="str">
            <v>Loại D</v>
          </cell>
          <cell r="AE206" t="str">
            <v>2200238ĐKLH/BYT-TB-CT</v>
          </cell>
          <cell r="AF206" t="str">
            <v>Hộp/ 1 cái</v>
          </cell>
          <cell r="AG206" t="str">
            <v>Cái</v>
          </cell>
          <cell r="AH206">
            <v>50</v>
          </cell>
          <cell r="AI206">
            <v>0</v>
          </cell>
          <cell r="AJ206" t="str">
            <v>vn0301140748</v>
          </cell>
          <cell r="AK206" t="str">
            <v>CÔNG TY TNHH DƯỢC PHẨM VÀ TRANG THIẾT BỊ Y TẾ HOÀNG ĐỨC</v>
          </cell>
          <cell r="AL206" t="str">
            <v>Đạt</v>
          </cell>
          <cell r="AM206"/>
          <cell r="AN206" t="str">
            <v>Hồ Thị Hồng</v>
          </cell>
          <cell r="AO206" t="str">
            <v>Đạt</v>
          </cell>
          <cell r="AP206" t="str">
            <v>Đạt</v>
          </cell>
          <cell r="AQ206" t="str">
            <v>Đạt</v>
          </cell>
          <cell r="AR206">
            <v>0</v>
          </cell>
          <cell r="AS206" t="str">
            <v>Đạt</v>
          </cell>
          <cell r="AT206" t="str">
            <v>Đạt</v>
          </cell>
          <cell r="AU206" t="str">
            <v>Đạt</v>
          </cell>
          <cell r="AV206" t="str">
            <v>Đạt</v>
          </cell>
          <cell r="AW206" t="str">
            <v>Đạt</v>
          </cell>
          <cell r="AX206" t="str">
            <v>Đạt</v>
          </cell>
          <cell r="AY206" t="str">
            <v>Đạt</v>
          </cell>
          <cell r="AZ206">
            <v>0</v>
          </cell>
          <cell r="BA206" t="str">
            <v>Lê Thị Mơ</v>
          </cell>
          <cell r="BB206" t="str">
            <v>Đạt</v>
          </cell>
          <cell r="BC206">
            <v>0</v>
          </cell>
        </row>
        <row r="207">
          <cell r="C207" t="str">
            <v>PP2300519990</v>
          </cell>
          <cell r="D207" t="str">
            <v>Giá đỡ mạch vành thiết kế hình xoắn ốc đôi theo chiều dọc các cỡ</v>
          </cell>
          <cell r="E207" t="str">
            <v>- Chất liệu Cocr, phủ thuốc Sirolimus
 - Thiết kế hình xoắn ốc đôi theo chiều dọc
 - Độ dày thanh chống 61µm- 70µm
 - Đường kính: 2.25mm - 4.00 mm
 - Chiều dài: 8mm -  48mm
 - Hệ thống bóng bán giãn nở</v>
          </cell>
          <cell r="F207" t="str">
            <v>Cái/ Hộp</v>
          </cell>
          <cell r="G207" t="str">
            <v>Cái</v>
          </cell>
          <cell r="H207">
            <v>200</v>
          </cell>
          <cell r="I207">
            <v>34000000</v>
          </cell>
          <cell r="J207">
            <v>6800000000</v>
          </cell>
          <cell r="K207">
            <v>136000000</v>
          </cell>
          <cell r="L207">
            <v>10200000000</v>
          </cell>
          <cell r="M207">
            <v>4760000000</v>
          </cell>
          <cell r="N207">
            <v>34</v>
          </cell>
          <cell r="O207" t="str">
            <v>PP2300519990</v>
          </cell>
          <cell r="P207" t="str">
            <v>Giá đỡ mạch vành thiết kế hình xoắn ốc đôi theo chiều dọc các cỡ</v>
          </cell>
          <cell r="Q207">
            <v>180</v>
          </cell>
          <cell r="R207">
            <v>287980000</v>
          </cell>
          <cell r="S207">
            <v>210</v>
          </cell>
          <cell r="T207">
            <v>0</v>
          </cell>
          <cell r="U207" t="str">
            <v>Khung giá đỡ mạch vành phủ thuốc</v>
          </cell>
          <cell r="V207" t="str">
            <v>Khung giá đỡ mạch vành phủ thuốc</v>
          </cell>
          <cell r="W207" t="str">
            <v>N06.02.020.3106.155.0003</v>
          </cell>
          <cell r="X207" t="str">
            <v>DES22508; DES22510; DES22513; DES22516; DES22518; DES22523; DES22528; DES25008; DES25010; DES25013; DES25016; DES25018; DES25023; DES25028; DES25033; DES25038; DES25043; DES27508; DES27510; DES27513; DES27516; DES27518; DES27523; DES27528; DES27533; DES27538; DES27543; DES27548; DES30008; DES30010; DES30013; DES30016; DES30018; DES30023; DES30028; DES30033; DES30038; DES30043; DES30048; DES32508; DES32510; DES32513; DES32516; DES32518; DES32523; DES32528; DES32533; DES32538; DES32543; DES32548; DES35008; DES35010; DES35013; DES35016; DES35018; DES35023; DES35028; DES35033; DES35038; DES35043;
DES35048; DES40008; DES40010; DES40013; DES40016; DES40018; DES40023; DES40028; DES40033; DES40038; DES40043; DES40048; DES45013; DES45016; DES45018; DES45023; DES45028; DES45033; DES45038; DES50013; DES50016; DES50018; DES50023; DES50028; DES50033; DES50038</v>
          </cell>
          <cell r="Y207" t="str">
            <v>- Chất liệu Cocr, phủ thuốc Sirolimus
 - Thiết kế hình xoắn ốc đôi theo chiều dọc
 - Độ dày thanh chống 61µm- 70µm
 - Đường kính: 2.25mm - 4.00 mm
 - Chiều dài: 8mm -  48mm
 - Hệ thống bóng bán giãn nở</v>
          </cell>
          <cell r="Z207" t="str">
            <v>Micro Science Medical AG</v>
          </cell>
          <cell r="AA207" t="str">
            <v>Đức</v>
          </cell>
          <cell r="AB207" t="str">
            <v>Micro Science Medical AG</v>
          </cell>
          <cell r="AC207" t="str">
            <v>Đức</v>
          </cell>
          <cell r="AD207" t="str">
            <v>D</v>
          </cell>
          <cell r="AE207" t="str">
            <v>2300232ĐKLH/BYT-TB-CT ngày 18/04/2023</v>
          </cell>
          <cell r="AF207" t="str">
            <v>Cái/ Hộp</v>
          </cell>
          <cell r="AG207" t="str">
            <v>Cái</v>
          </cell>
          <cell r="AH207">
            <v>200</v>
          </cell>
          <cell r="AI207" t="str">
            <v>-</v>
          </cell>
          <cell r="AJ207" t="str">
            <v>vn0313041685</v>
          </cell>
          <cell r="AK207" t="str">
            <v>CÔNG TY CỔ PHẦN TRANG THIẾT BỊ Y TẾ TRỌNG MINH</v>
          </cell>
          <cell r="AL207" t="str">
            <v>Đạt</v>
          </cell>
          <cell r="AM207"/>
          <cell r="AN207" t="str">
            <v>Nguyễn Thị Phương Hoa</v>
          </cell>
          <cell r="AO207" t="str">
            <v>Đạt</v>
          </cell>
          <cell r="AP207" t="str">
            <v>Đạt</v>
          </cell>
          <cell r="AQ207" t="str">
            <v>Đạt</v>
          </cell>
          <cell r="AR207">
            <v>0</v>
          </cell>
          <cell r="AS207" t="str">
            <v>Đạt</v>
          </cell>
          <cell r="AT207" t="str">
            <v>Đạt</v>
          </cell>
          <cell r="AU207" t="str">
            <v>Đạt</v>
          </cell>
          <cell r="AV207" t="str">
            <v>Đạt</v>
          </cell>
          <cell r="AW207" t="str">
            <v>Đạt</v>
          </cell>
          <cell r="AX207" t="str">
            <v>Đạt</v>
          </cell>
          <cell r="AY207" t="str">
            <v>Đạt</v>
          </cell>
          <cell r="AZ207">
            <v>0</v>
          </cell>
          <cell r="BA207" t="str">
            <v>Nguyễn Thị Linh Đức</v>
          </cell>
          <cell r="BB207" t="str">
            <v>Đạt</v>
          </cell>
          <cell r="BC207">
            <v>0</v>
          </cell>
        </row>
        <row r="208">
          <cell r="C208" t="str">
            <v>PP2300519991</v>
          </cell>
          <cell r="D208" t="str">
            <v>Khóa thép (dây chỉ thép)</v>
          </cell>
          <cell r="E208" t="str">
            <v>- Vật liệu bằng thép không gỉ, miếng đệm bằng titanium.
-  Kích thước: đường kính 1.2mm - 1.5mm
- Tiệt trùng</v>
          </cell>
          <cell r="F208" t="str">
            <v>Hộp/2 cái</v>
          </cell>
          <cell r="G208" t="str">
            <v>Cái</v>
          </cell>
          <cell r="H208">
            <v>20</v>
          </cell>
          <cell r="I208">
            <v>6400000</v>
          </cell>
          <cell r="J208">
            <v>128000000</v>
          </cell>
          <cell r="K208">
            <v>2560000</v>
          </cell>
          <cell r="L208">
            <v>192000000</v>
          </cell>
          <cell r="M208">
            <v>89600000</v>
          </cell>
          <cell r="N208">
            <v>4</v>
          </cell>
          <cell r="O208" t="str">
            <v>PP2300519991</v>
          </cell>
          <cell r="P208" t="str">
            <v>Khóa thép (dây chỉ thép)</v>
          </cell>
          <cell r="Q208">
            <v>180</v>
          </cell>
          <cell r="R208">
            <v>613881000</v>
          </cell>
          <cell r="S208">
            <v>210</v>
          </cell>
          <cell r="T208" t="str">
            <v>Trong vòng 24 giờ kể từ thời điểm đặt hàng của Bệnh viện</v>
          </cell>
          <cell r="U208" t="str">
            <v>Khóa thép (dây chỉ thép) BATBRIDGE</v>
          </cell>
          <cell r="V208" t="str">
            <v>Khóa thép (dây chỉ thép) BATBRIDGE</v>
          </cell>
          <cell r="W208" t="str">
            <v>N07.06.040.2567.292.0033.001;N07.06.040.2567.292.0033.101</v>
          </cell>
          <cell r="X208" t="str">
            <v>32.0001; 32.0003</v>
          </cell>
          <cell r="Y208" t="str">
            <v>- Vật liệu bằng thép không gỉ, miếng đệm bằng titanium.
-  Kích thước: đường kính 1.2mm - 1.5mm
- Tiệt trùng</v>
          </cell>
          <cell r="Z208" t="str">
            <v>Intraum S.P.A</v>
          </cell>
          <cell r="AA208" t="str">
            <v>Ý</v>
          </cell>
          <cell r="AB208" t="str">
            <v>Intraum S.P.A</v>
          </cell>
          <cell r="AC208" t="str">
            <v>Ý</v>
          </cell>
          <cell r="AD208" t="str">
            <v>C</v>
          </cell>
          <cell r="AE208" t="str">
            <v>GPNK 18379NK/BYT-TB-CT ngày 15/07/2021</v>
          </cell>
          <cell r="AF208" t="str">
            <v>Hộp/2 cái</v>
          </cell>
          <cell r="AG208" t="str">
            <v>Cái</v>
          </cell>
          <cell r="AH208">
            <v>20</v>
          </cell>
          <cell r="AI208">
            <v>0</v>
          </cell>
          <cell r="AJ208" t="str">
            <v>vn0303649788</v>
          </cell>
          <cell r="AK208" t="str">
            <v>CÔNG TY TNHH THƯƠNG MẠI - DỊCH VỤ VÀ SẢN XUẤT VIỆT TƯỜNG</v>
          </cell>
          <cell r="AL208" t="str">
            <v>Đạt</v>
          </cell>
          <cell r="AM208"/>
          <cell r="AN208" t="str">
            <v>Nguyễn Thị Sao Mai</v>
          </cell>
          <cell r="AO208" t="str">
            <v>Đạt</v>
          </cell>
          <cell r="AP208" t="str">
            <v>Đạt</v>
          </cell>
          <cell r="AQ208" t="str">
            <v>Đạt</v>
          </cell>
          <cell r="AR208">
            <v>0</v>
          </cell>
          <cell r="AS208" t="str">
            <v>Đạt</v>
          </cell>
          <cell r="AT208" t="str">
            <v>Đạt</v>
          </cell>
          <cell r="AU208" t="str">
            <v>Đạt</v>
          </cell>
          <cell r="AV208" t="str">
            <v>Đạt</v>
          </cell>
          <cell r="AW208" t="str">
            <v>Đạt</v>
          </cell>
          <cell r="AX208" t="str">
            <v>Đạt</v>
          </cell>
          <cell r="AY208" t="str">
            <v>Đạt</v>
          </cell>
          <cell r="AZ208">
            <v>0</v>
          </cell>
          <cell r="BA208" t="str">
            <v>Cao Dũng</v>
          </cell>
          <cell r="BB208" t="str">
            <v>Đạt</v>
          </cell>
          <cell r="BC208" t="str">
            <v/>
          </cell>
        </row>
        <row r="209">
          <cell r="C209" t="str">
            <v>PP2300519992</v>
          </cell>
          <cell r="D209" t="str">
            <v>Khớp gối nhân tạo toàn phần có xi măng thiết kế hộp ổn định lối sau</v>
          </cell>
          <cell r="E209" t="str">
            <v>1, Đĩa đệm mâm chày: kích cỡ: size 1-2, 3-4, 5-6,7-8. Mỗi size có các độ dày sau: 9, 11, 13, 15, 18 mm. Chất liệu UHMWPE/hợp kim titan.
2. Mâm chày: Chất liệu titanium/peek/polyethelene với 6 kích cỡ  riêng biệt trái, phải: 1, 2, 3, 4, 5, 6. Chiều trước sau các cỡ. 
3. Lồi cầu xương đùi: chất liệu CoCr/hợp kim titan với các cỡ
4.  Bánh chè: với đường kính: 23mm- 35mm; độ dày 9mm -13mm 
5. Xi măng xương không kháng sinh</v>
          </cell>
          <cell r="F209">
            <v>0</v>
          </cell>
          <cell r="G209" t="str">
            <v>Bộ</v>
          </cell>
          <cell r="H209">
            <v>10</v>
          </cell>
          <cell r="I209">
            <v>57120000</v>
          </cell>
          <cell r="J209">
            <v>571200000</v>
          </cell>
          <cell r="K209">
            <v>11424000</v>
          </cell>
          <cell r="L209">
            <v>856800000</v>
          </cell>
          <cell r="M209">
            <v>399840000</v>
          </cell>
          <cell r="N209">
            <v>2</v>
          </cell>
          <cell r="O209" t="str">
            <v>PP2300519992</v>
          </cell>
          <cell r="P209" t="str">
            <v>Khớp gối nhân tạo toàn phần có xi măng thiết kế hộp ổn định lối sau</v>
          </cell>
          <cell r="Q209">
            <v>180</v>
          </cell>
          <cell r="R209">
            <v>417456000</v>
          </cell>
          <cell r="S209">
            <v>210</v>
          </cell>
          <cell r="T209" t="str">
            <v>Trong vòng 24 giờ kể từ thời điểm đặt hàng của Bệnh viện</v>
          </cell>
          <cell r="U209" t="str">
            <v>Bộ khớp gối toàn phần MOBIO cố định PS có xi măng</v>
          </cell>
          <cell r="V209" t="str">
            <v>Bộ khớp gối toàn phần MOBIO cố định PS có xi măng</v>
          </cell>
          <cell r="W209" t="str">
            <v>N06.04.053.0580.175.0008</v>
          </cell>
          <cell r="X209" t="str">
            <v>88211xxxxx
8821333xxx
88212xxxxx
88214xxxxx
T04xxxxx</v>
          </cell>
          <cell r="Y209" t="str">
            <v>1, Đĩa đệm mâm chày: kích cỡ: size 1-2, 3-4, 5-6,7-8. Mỗi size có các độ dày sau: 9, 11, 13, 15, 18 mm. Chất liệu UHMWPE/hợp kim titan.
2. Mâm chày: Chất liệu titanium/peek/polyethelene với 6 kích cỡ  riêng biệt trái, phải: 1, 2, 3, 4, 5, 6. Chiều trước sau các cỡ. 
3. Lồi cầu xương đùi: chất liệu CoCr/hợp kim titan với các cỡ
4.  Bánh chè: với đường kính: 23mm- 35mm; độ dày 9mm -13mm 
5. Xi măng xương không kháng sinh</v>
          </cell>
          <cell r="Z209" t="str">
            <v>B-One Ortho Corp.; Teknimed SAS</v>
          </cell>
          <cell r="AA209" t="str">
            <v>Mỹ; Pháp</v>
          </cell>
          <cell r="AB209" t="str">
            <v>B-One Ortho Corp.; Teknimed SAS</v>
          </cell>
          <cell r="AC209" t="str">
            <v>Mỹ; Pháp</v>
          </cell>
          <cell r="AD209" t="str">
            <v>C</v>
          </cell>
          <cell r="AE209" t="str">
            <v>14501NK/BYT-TB-CT ngày 03/02/2020; 
15837NK/BYT-TB-CT ngày 09/07/2020</v>
          </cell>
          <cell r="AF209" t="str">
            <v>5 cái/ bộ</v>
          </cell>
          <cell r="AG209" t="str">
            <v>Bộ</v>
          </cell>
          <cell r="AH209">
            <v>10</v>
          </cell>
          <cell r="AI209">
            <v>0</v>
          </cell>
          <cell r="AJ209" t="str">
            <v>vn0311829625</v>
          </cell>
          <cell r="AK209" t="str">
            <v>CÔNG TY CỔ PHẦN Y TẾ THÀNH ÂN</v>
          </cell>
          <cell r="AL209" t="str">
            <v>Đạt</v>
          </cell>
          <cell r="AM209"/>
          <cell r="AN209" t="str">
            <v>Phan Thị Lường</v>
          </cell>
          <cell r="AO209" t="str">
            <v>Đạt</v>
          </cell>
          <cell r="AP209" t="str">
            <v>Đạt</v>
          </cell>
          <cell r="AQ209" t="str">
            <v>Đạt</v>
          </cell>
          <cell r="AR209">
            <v>0</v>
          </cell>
          <cell r="AS209" t="str">
            <v>Đạt</v>
          </cell>
          <cell r="AT209" t="str">
            <v>Đạt</v>
          </cell>
          <cell r="AU209" t="str">
            <v>Đạt</v>
          </cell>
          <cell r="AV209" t="str">
            <v>Đạt</v>
          </cell>
          <cell r="AW209" t="str">
            <v>Đạt</v>
          </cell>
          <cell r="AX209" t="str">
            <v>Đạt</v>
          </cell>
          <cell r="AY209" t="str">
            <v>Đạt</v>
          </cell>
          <cell r="AZ209">
            <v>0</v>
          </cell>
          <cell r="BA209" t="str">
            <v>Hồ Thị Xuân Thu</v>
          </cell>
          <cell r="BB209" t="str">
            <v>Đạt</v>
          </cell>
          <cell r="BC209">
            <v>0</v>
          </cell>
        </row>
        <row r="210">
          <cell r="C210" t="str">
            <v>PP2300519992</v>
          </cell>
          <cell r="D210" t="str">
            <v>Khớp gối nhân tạo toàn phần có xi măng thiết kế hộp ổn định lối sau</v>
          </cell>
          <cell r="E210" t="str">
            <v>1, Đĩa đệm mâm chày: kích cỡ: size 1-2, 3-4, 5-6,7-8. Mỗi size có các độ dày sau: 9, 11, 13, 15, 18 mm. Chất liệu UHMWPE/hợp kim titan.
2. Mâm chày: Chất liệu titanium/peek/polyethelene với 6 kích cỡ  riêng biệt trái, phải: 1, 2, 3, 4, 5, 6. Chiều trước sau các cỡ. 
3. Lồi cầu xương đùi: chất liệu CoCr/hợp kim titan với các cỡ
4.  Bánh chè: với đường kính: 23mm- 35mm; độ dày 9mm -13mm 
5. Xi măng xương không kháng sinh</v>
          </cell>
          <cell r="F210">
            <v>0</v>
          </cell>
          <cell r="G210" t="str">
            <v>Bộ</v>
          </cell>
          <cell r="H210">
            <v>10</v>
          </cell>
          <cell r="I210">
            <v>57120000</v>
          </cell>
          <cell r="J210">
            <v>571200000</v>
          </cell>
          <cell r="K210">
            <v>11424000</v>
          </cell>
          <cell r="L210">
            <v>856800000</v>
          </cell>
          <cell r="M210">
            <v>399840000</v>
          </cell>
          <cell r="N210">
            <v>2</v>
          </cell>
          <cell r="O210" t="str">
            <v>PP2300519992</v>
          </cell>
          <cell r="P210" t="str">
            <v>Khớp gối nhân tạo toàn phần có xi măng thiết kế hộp ổn định lối sau</v>
          </cell>
          <cell r="Q210">
            <v>180</v>
          </cell>
          <cell r="R210">
            <v>104118100</v>
          </cell>
          <cell r="S210">
            <v>215</v>
          </cell>
          <cell r="T210" t="str">
            <v>Giao hàng trong vòng 24h kể từ thời điểm gửi đơn đặt hàng của Bệnh viện</v>
          </cell>
          <cell r="U210" t="str">
            <v>Khớp gối toàn phần CR</v>
          </cell>
          <cell r="V210" t="str">
            <v>Khớp gối toàn phần CR</v>
          </cell>
          <cell r="W210" t="str">
            <v>Đang cấp mã</v>
          </cell>
          <cell r="X210" t="str">
            <v>+Lồi cầu: KE1001-xx 
+Mâm chày: KE2000-xx
+Đệm mâm chày: 
KE301x-xx;
+Xương bánh chè:
KE5004-1x
KE5004-2x</v>
          </cell>
          <cell r="Y210" t="str">
            <v>1, Đĩa đệm mâm chày: kích cỡ: size 1-2, 3-4, 5-6,7-8. Mỗi size có các độ dày sau: 9, 11, 13, 15, 18 mm. Chất liệu UHMWPE/hợp kim titan.
2. Mâm chày: Chất liệu titanium/peek/polyethelene với 6 kích cỡ  riêng biệt trái, phải: 1, 2, 3, 4, 5, 6. Chiều trước sau các cỡ. 
3. Lồi cầu xương đùi: chất liệu CoCr/hợp kim titan với các cỡ
4.  Bánh chè: với đường kính: 23mm- 35mm; độ dày 9mm -13mm 
5. Xi măng xương không kháng sinh</v>
          </cell>
          <cell r="Z210" t="str">
            <v>Aap Joints GmbH</v>
          </cell>
          <cell r="AA210" t="str">
            <v>Đức</v>
          </cell>
          <cell r="AB210" t="str">
            <v>Aap Joints GmbH</v>
          </cell>
          <cell r="AC210" t="str">
            <v>Đức</v>
          </cell>
          <cell r="AD210" t="str">
            <v>C</v>
          </cell>
          <cell r="AE210" t="str">
            <v>2300821ĐKLH/BYT-HTTB ngày 21/08/2023</v>
          </cell>
          <cell r="AF210" t="str">
            <v>Hộp/ Cái</v>
          </cell>
          <cell r="AG210" t="str">
            <v>Bộ</v>
          </cell>
          <cell r="AH210">
            <v>10</v>
          </cell>
          <cell r="AI210">
            <v>0</v>
          </cell>
          <cell r="AJ210" t="str">
            <v>vn0316155962</v>
          </cell>
          <cell r="AK210" t="str">
            <v>CÔNG TY TNHH DƯỢC PHẨM Y TẾ LINK</v>
          </cell>
          <cell r="AL210" t="str">
            <v>Đạt</v>
          </cell>
          <cell r="AM210"/>
          <cell r="AN210" t="str">
            <v>Nguyễn Thị Sao Mai</v>
          </cell>
          <cell r="AO210">
            <v>0</v>
          </cell>
          <cell r="AP210">
            <v>0</v>
          </cell>
          <cell r="AQ210">
            <v>0</v>
          </cell>
          <cell r="AR210">
            <v>0</v>
          </cell>
          <cell r="AS210">
            <v>0</v>
          </cell>
          <cell r="AT210" t="str">
            <v>Không đạt</v>
          </cell>
          <cell r="AU210">
            <v>0</v>
          </cell>
          <cell r="AV210">
            <v>0</v>
          </cell>
          <cell r="AW210">
            <v>0</v>
          </cell>
          <cell r="AX210">
            <v>0</v>
          </cell>
          <cell r="AY210" t="str">
            <v>Không đạt</v>
          </cell>
          <cell r="AZ210" t="str">
            <v>Không đạt
HSMT yêu cầu đĩa đêm size 7-8 có độ dày 18mm.
HSĐXKT Ghi 18mm mà Catalogue chỉ đáp ứng đến 16mm</v>
          </cell>
          <cell r="BA210" t="str">
            <v>Nguyễn Bảo Thắng</v>
          </cell>
          <cell r="BB210" t="str">
            <v>Không đạt</v>
          </cell>
          <cell r="BC210" t="str">
            <v>Không đạt
HSMT yêu cầu đĩa đêm size 7-8 có độ dày 18mm.
HSĐXKT Ghi 18mm mà Catalogue chỉ đáp ứng đến 16mm</v>
          </cell>
        </row>
        <row r="211">
          <cell r="C211" t="str">
            <v>PP2300519992</v>
          </cell>
          <cell r="D211" t="str">
            <v>Khớp gối nhân tạo toàn phần có xi măng thiết kế hộp ổn định lối sau</v>
          </cell>
          <cell r="E211" t="str">
            <v>1, Đĩa đệm mâm chày: kích cỡ: size 1-2, 3-4, 5-6,7-8. Mỗi size có các độ dày sau: 9, 11, 13, 15, 18 mm. Chất liệu UHMWPE/hợp kim titan.
2. Mâm chày: Chất liệu titanium/peek/polyethelene với 6 kích cỡ  riêng biệt trái, phải: 1, 2, 3, 4, 5, 6. Chiều trước sau các cỡ. 
3. Lồi cầu xương đùi: chất liệu CoCr/hợp kim titan với các cỡ
4.  Bánh chè: với đường kính: 23mm- 35mm; độ dày 9mm -13mm 
5. Xi măng xương không kháng sinh</v>
          </cell>
          <cell r="F211">
            <v>0</v>
          </cell>
          <cell r="G211" t="str">
            <v>Bộ</v>
          </cell>
          <cell r="H211">
            <v>10</v>
          </cell>
          <cell r="I211">
            <v>57120000</v>
          </cell>
          <cell r="J211">
            <v>571200000</v>
          </cell>
          <cell r="K211">
            <v>11424000</v>
          </cell>
          <cell r="L211">
            <v>856800000</v>
          </cell>
          <cell r="M211">
            <v>399840000</v>
          </cell>
          <cell r="N211">
            <v>2</v>
          </cell>
          <cell r="O211" t="str">
            <v>PP2300519992</v>
          </cell>
          <cell r="P211" t="str">
            <v>Khớp gối nhân tạo toàn phần có xi măng thiết kế hộp ổn định lối sau</v>
          </cell>
          <cell r="Q211">
            <v>180</v>
          </cell>
          <cell r="R211">
            <v>95000000</v>
          </cell>
          <cell r="S211">
            <v>213</v>
          </cell>
          <cell r="T211" t="str">
            <v>Giao hàng trong vòng 24h kể từ thời điểm gửi đơn đặt hàng của Bệnh viện</v>
          </cell>
          <cell r="U211" t="str">
            <v>Khớp gối toàn phần cố định có xi măng LOSPA</v>
          </cell>
          <cell r="V211" t="str">
            <v>Khớp gối toàn phần cố định có xi măng LOSPA</v>
          </cell>
          <cell r="W211" t="str">
            <v>N06.04.053.1705.174.0001</v>
          </cell>
          <cell r="X211" t="str">
            <v>Lồi cầu đùi: 01.10.043 - 01.10.06B
Mâm chày: 01.10.503 - 01.10.50B
Lớp đệm: 01.10.232 - 01.10.2BA
Xương bánh chè: 01.10.941 - 01.10.9A2
Xi măng xương có kháng sinh Teknimed: T040140G, T040340G</v>
          </cell>
          <cell r="Y211" t="str">
            <v>* Lồi cầu đùi: hợp kim Co-Cr-Mo, có mấu "Cam" ngăn ngừa trật khớp. Hình dạng cong tăng tầm hoạt động của xương bánh chè. Size 3-11, kích thước AP/ML từ 51/59mmm- 66/74mm.
* Mâm chày: Hợp kim Co-Cr-Mo, dạng cố định (fixed bearing) PS, có vòng tăng cường chịu lực, chứa lớp đệm, rãnh dọc chống xoay. Trụ mâm chày nghiêng 3° thiết kế phù hợp giải phẫu sinh lý. Size 3-11, kích thước AP/ML từ 40/61mmm- 50/76mm, độ dài cuống mâm chày 35-40mm.
* Lớp đệm: Polyethylene cao phân tử, kiểu cố định (Fixed Type), hình dạng phù hợp lồi cầu tăng sự tiếp xúc, chống trật, lồi cầu đùi có khả năng xoay trên bề mặt đĩa đệm, độ dày lớp đệm từ 10 - 26mm. Kích thước AP/ML từ 40/61mm-52/81mm.
* Bánh chè: Polyethylene cao phân tử, dạng 3 chân (peg) hình vòm (dome), chân dài 5.5mm, biên ngoài 1.5mm, size Ø28 – 34mm.
* Độ gập duỗi 140°
* Xi măng xương có kháng sinh Teknimed</v>
          </cell>
          <cell r="Z211" t="str">
            <v>Corentec Co., Ltd,/ Teknimed S.A.S</v>
          </cell>
          <cell r="AA211" t="str">
            <v>Hàn Quốc/ Pháp</v>
          </cell>
          <cell r="AB211" t="str">
            <v>Corentec Co., Ltd,/ Teknimed S.A.S</v>
          </cell>
          <cell r="AC211" t="str">
            <v>Hàn Quốc/ Pháp</v>
          </cell>
          <cell r="AD211" t="str">
            <v>C</v>
          </cell>
          <cell r="AE211" t="str">
            <v xml:space="preserve">GPNK số: 9058NK/BYT-TB-CT, ngày 05/05/2018
GPNK số: 17177NK/BYT-TB-CT, ngày 21/12/2020
</v>
          </cell>
          <cell r="AF211" t="str">
            <v>1 Cái/ gói</v>
          </cell>
          <cell r="AG211" t="str">
            <v>Bộ</v>
          </cell>
          <cell r="AH211">
            <v>10</v>
          </cell>
          <cell r="AI211">
            <v>0</v>
          </cell>
          <cell r="AJ211" t="str">
            <v>vn0304434312</v>
          </cell>
          <cell r="AK211" t="str">
            <v>CÔNG TY TNHH KHOA HỌC KỸ THUẬT MINH KHANG</v>
          </cell>
          <cell r="AL211" t="str">
            <v>Đạt</v>
          </cell>
          <cell r="AM211"/>
          <cell r="AN211" t="str">
            <v>Phạm Thị Kim Hoàng</v>
          </cell>
          <cell r="AO211">
            <v>0</v>
          </cell>
          <cell r="AP211">
            <v>0</v>
          </cell>
          <cell r="AQ211">
            <v>0</v>
          </cell>
          <cell r="AR211">
            <v>0</v>
          </cell>
          <cell r="AS211">
            <v>0</v>
          </cell>
          <cell r="AT211" t="str">
            <v>Không đạt</v>
          </cell>
          <cell r="AU211">
            <v>0</v>
          </cell>
          <cell r="AV211">
            <v>0</v>
          </cell>
          <cell r="AW211">
            <v>0</v>
          </cell>
          <cell r="AX211">
            <v>0</v>
          </cell>
          <cell r="AY211" t="str">
            <v>Không đạt</v>
          </cell>
          <cell r="AZ211" t="str">
            <v>Không đạt do không đáp ứng yêu cầu giữa E-HSMT và E-HSDT về các thông số kỹ thuật</v>
          </cell>
          <cell r="BA211" t="str">
            <v>Nguyễn Thị Huệ</v>
          </cell>
          <cell r="BB211" t="str">
            <v>Không đạt</v>
          </cell>
          <cell r="BC211" t="str">
            <v>Không đạt do không đáp ứng yêu cầu giữa E-HSMT và E-HSDT về các thông số kỹ thuật</v>
          </cell>
        </row>
        <row r="212">
          <cell r="C212" t="str">
            <v>PP2300519992</v>
          </cell>
          <cell r="D212" t="str">
            <v>Khớp gối nhân tạo toàn phần có xi măng thiết kế hộp ổn định lối sau</v>
          </cell>
          <cell r="E212" t="str">
            <v>1, Đĩa đệm mâm chày: kích cỡ: size 1-2, 3-4, 5-6,7-8. Mỗi size có các độ dày sau: 9, 11, 13, 15, 18 mm. Chất liệu UHMWPE/hợp kim titan.
2. Mâm chày: Chất liệu titanium/peek/polyethelene với 6 kích cỡ  riêng biệt trái, phải: 1, 2, 3, 4, 5, 6. Chiều trước sau các cỡ. 
3. Lồi cầu xương đùi: chất liệu CoCr/hợp kim titan với các cỡ
4.  Bánh chè: với đường kính: 23mm- 35mm; độ dày 9mm -13mm 
5. Xi măng xương không kháng sinh</v>
          </cell>
          <cell r="F212">
            <v>0</v>
          </cell>
          <cell r="G212" t="str">
            <v>Bộ</v>
          </cell>
          <cell r="H212">
            <v>10</v>
          </cell>
          <cell r="I212">
            <v>57120000</v>
          </cell>
          <cell r="J212">
            <v>571200000</v>
          </cell>
          <cell r="K212">
            <v>11424000</v>
          </cell>
          <cell r="L212">
            <v>856800000</v>
          </cell>
          <cell r="M212">
            <v>399840000</v>
          </cell>
          <cell r="N212">
            <v>2</v>
          </cell>
          <cell r="O212" t="str">
            <v>PP2300519992</v>
          </cell>
          <cell r="P212" t="str">
            <v>Khớp gối nhân tạo toàn phần có xi măng thiết kế hộp ổn định lối sau</v>
          </cell>
          <cell r="Q212">
            <v>180</v>
          </cell>
          <cell r="R212">
            <v>593283000</v>
          </cell>
          <cell r="S212">
            <v>210</v>
          </cell>
          <cell r="T212" t="str">
            <v>Trong vòng 24h kể từ thời điểm đặt hàng của bệnh viện</v>
          </cell>
          <cell r="U212" t="str">
            <v>Khớp gối toàn phần</v>
          </cell>
          <cell r="V212" t="str">
            <v>Khớp gối toàn phần</v>
          </cell>
          <cell r="W212" t="str">
            <v>N06.04.053.3115.175.0009</v>
          </cell>
          <cell r="X212" t="str">
            <v>EFSRNxxx
EISxxxxx
ETPKNxxx
KPONTPxx
T04xxxx</v>
          </cell>
          <cell r="Y212" t="str">
            <v>1, Đĩa đệm mâm chày: kích cỡ: size 1-2, 3-4, 5-6,7-8. Mỗi size có các độ dày sau: 9, 11, 13, 15, 18 mm. Chất liệu UHMWPE/hợp kim titan.
2. Mâm chày: Chất liệu titanium/peek/polyethelene với 6 kích cỡ  riêng biệt trái, phải: 1, 2, 3, 4, 5, 6. Chiều trước sau các cỡ. 
3. Lồi cầu xương đùi: chất liệu CoCr/hợp kim titan với các cỡ
4.  Bánh chè: với đường kính: 23mm- 35mm; độ dày 9mm -13mm 
5. Xi măng xương không kháng sinh</v>
          </cell>
          <cell r="Z212" t="str">
            <v>Microport Orthopedics Inc; Teknimed SAS</v>
          </cell>
          <cell r="AA212" t="str">
            <v>Mỹ; Pháp</v>
          </cell>
          <cell r="AB212" t="str">
            <v>Microport Orthopedics Inc; Teknimed SAS</v>
          </cell>
          <cell r="AC212" t="str">
            <v>Mỹ; Pháp</v>
          </cell>
          <cell r="AD212" t="str">
            <v>C</v>
          </cell>
          <cell r="AE212" t="str">
            <v>11405NK/BYT-TB-CT ngày 12/11/2018; 
17777NK/BYT-TB-CT ngày 20/04/2021;
15837NK/BYT-TB-CT ngày 09/07/2020</v>
          </cell>
          <cell r="AF212" t="str">
            <v>5 cái/ bộ</v>
          </cell>
          <cell r="AG212" t="str">
            <v>Bộ</v>
          </cell>
          <cell r="AH212">
            <v>10</v>
          </cell>
          <cell r="AI212">
            <v>0</v>
          </cell>
          <cell r="AJ212" t="str">
            <v>vn0302204137</v>
          </cell>
          <cell r="AK212" t="str">
            <v>CÔNG TY TNHH TRANG THIẾT BỊ Y TẾ B.M.S</v>
          </cell>
          <cell r="AL212" t="str">
            <v>Đạt</v>
          </cell>
          <cell r="AM212"/>
          <cell r="AN212" t="str">
            <v xml:space="preserve">Đào Thị Nhung </v>
          </cell>
          <cell r="AO212" t="str">
            <v>Đạt</v>
          </cell>
          <cell r="AP212" t="str">
            <v>Đạt</v>
          </cell>
          <cell r="AQ212" t="str">
            <v>Đạt</v>
          </cell>
          <cell r="AR212" t="str">
            <v>Đạt</v>
          </cell>
          <cell r="AS212" t="str">
            <v>Đạt</v>
          </cell>
          <cell r="AT212" t="str">
            <v>Không Đạt</v>
          </cell>
          <cell r="AU212" t="str">
            <v>Đạt</v>
          </cell>
          <cell r="AV212" t="str">
            <v>Đạt</v>
          </cell>
          <cell r="AW212" t="str">
            <v>Đạt</v>
          </cell>
          <cell r="AX212" t="str">
            <v>Đạt</v>
          </cell>
          <cell r="AY212" t="str">
            <v>Không Đạt</v>
          </cell>
          <cell r="AZ212" t="str">
            <v>Catalogue không đáp ứng HSMT</v>
          </cell>
          <cell r="BA212" t="str">
            <v>Nguyễn Văn Thành</v>
          </cell>
          <cell r="BB212" t="str">
            <v>Không Đạt</v>
          </cell>
          <cell r="BC212" t="str">
            <v>Catalogue không đáp ứng HSMT</v>
          </cell>
        </row>
        <row r="213">
          <cell r="C213" t="str">
            <v>PP2300519993</v>
          </cell>
          <cell r="D213" t="str">
            <v>Khớp gối toàn phần di động có xi măng</v>
          </cell>
          <cell r="E213" t="str">
            <v>- Khớp gối toàn phần có tâm chuyển động ở phía sau là đơn trục cho phép duỗi hoàn toàn 
- Miếng đệm mâm chày có tính di động
- Lồi cầu đùi: bằng hợp kim chromium cobalt molybdenum, có 5 kích cỡ bên trái, 5 kích cỡ bên phải.
- Mâm chày: bằng hợp kim chromium cobalt molybdenum, có nhiều kích cỡ.
- Lớp đệm: bằng vật liệu polyethylene, chiều cao 9mm-15mm, mỗi chiều cao có nhiều kích cỡ.
- Xương bánh chè: vật liệu polyethylene, đường kính 31mm -37mm.</v>
          </cell>
          <cell r="F213" t="str">
            <v>Hộp/1 Cái</v>
          </cell>
          <cell r="G213" t="str">
            <v>Bộ</v>
          </cell>
          <cell r="H213">
            <v>10</v>
          </cell>
          <cell r="I213">
            <v>69000000</v>
          </cell>
          <cell r="J213">
            <v>690000000</v>
          </cell>
          <cell r="K213">
            <v>13800000</v>
          </cell>
          <cell r="L213">
            <v>1035000000</v>
          </cell>
          <cell r="M213">
            <v>483000000</v>
          </cell>
          <cell r="N213">
            <v>2</v>
          </cell>
          <cell r="O213" t="str">
            <v>PP2300519993</v>
          </cell>
          <cell r="P213" t="str">
            <v>Khớp gối toàn phần di động có xi măng</v>
          </cell>
          <cell r="Q213">
            <v>180</v>
          </cell>
          <cell r="R213">
            <v>417456000</v>
          </cell>
          <cell r="S213">
            <v>210</v>
          </cell>
          <cell r="T213" t="str">
            <v>Trong vòng 24 giờ kể từ thời điểm đặt hàng của Bệnh viện</v>
          </cell>
          <cell r="U213" t="str">
            <v>Bộ khớp gối toàn phần MOBIO di động PS Plus có xi măng</v>
          </cell>
          <cell r="V213" t="str">
            <v>Bộ khớp gối toàn phần MOBIO di động PS Plus có xi măng</v>
          </cell>
          <cell r="W213" t="str">
            <v>N06.04.053.0580.175.0009</v>
          </cell>
          <cell r="X213" t="str">
            <v>88211xxxxx
8821343xxx
88212xxxxx
88214xxxxx
T04xxxxx</v>
          </cell>
          <cell r="Y213" t="str">
            <v>- Khớp gối toàn phần có tâm chuyển động ở phía sau là đơn trục cho phép duỗi hoàn toàn 
- Miếng đệm mâm chày có tính di động
- Lồi cầu đùi: bằng hợp kim chromium cobalt molybdenum, có 5 kích cỡ bên trái, 5 kích cỡ bên phải.
- Mâm chày: bằng hợp kim chromium cobalt molybdenum, có nhiều kích cỡ.
- Lớp đệm: bằng vật liệu polyethylene, chiều cao 9mm-15mm, mỗi chiều cao có nhiều kích cỡ.
- Xương bánh chè: vật liệu polyethylene, đường kính 31mm -37mm.</v>
          </cell>
          <cell r="Z213" t="str">
            <v>B-One Ortho Corp.; Teknimed SAS</v>
          </cell>
          <cell r="AA213" t="str">
            <v>Mỹ; Pháp</v>
          </cell>
          <cell r="AB213" t="str">
            <v>B-One Ortho Corp.; Teknimed SAS</v>
          </cell>
          <cell r="AC213" t="str">
            <v>Mỹ; Pháp</v>
          </cell>
          <cell r="AD213" t="str">
            <v>C</v>
          </cell>
          <cell r="AE213" t="str">
            <v>14501NK/BYT-TB-CT ngày 03/02/2020; 
15837NK/BYT-TB-CT ngày 09/07/2020</v>
          </cell>
          <cell r="AF213" t="str">
            <v>5 cái/ bộ</v>
          </cell>
          <cell r="AG213" t="str">
            <v>Bộ</v>
          </cell>
          <cell r="AH213">
            <v>10</v>
          </cell>
          <cell r="AI213">
            <v>0</v>
          </cell>
          <cell r="AJ213" t="str">
            <v>vn0311829625</v>
          </cell>
          <cell r="AK213" t="str">
            <v>CÔNG TY CỔ PHẦN Y TẾ THÀNH ÂN</v>
          </cell>
          <cell r="AL213" t="str">
            <v>Đạt</v>
          </cell>
          <cell r="AM213"/>
          <cell r="AN213" t="str">
            <v>Phan Thị Lường</v>
          </cell>
          <cell r="AO213" t="str">
            <v>Đạt</v>
          </cell>
          <cell r="AP213" t="str">
            <v>Đạt</v>
          </cell>
          <cell r="AQ213" t="str">
            <v>Đạt</v>
          </cell>
          <cell r="AR213">
            <v>0</v>
          </cell>
          <cell r="AS213" t="str">
            <v>Đạt</v>
          </cell>
          <cell r="AT213" t="str">
            <v>Đạt</v>
          </cell>
          <cell r="AU213" t="str">
            <v>Đạt</v>
          </cell>
          <cell r="AV213" t="str">
            <v>Đạt</v>
          </cell>
          <cell r="AW213" t="str">
            <v>Đạt</v>
          </cell>
          <cell r="AX213" t="str">
            <v>Đạt</v>
          </cell>
          <cell r="AY213" t="str">
            <v>Đạt</v>
          </cell>
          <cell r="AZ213">
            <v>0</v>
          </cell>
          <cell r="BA213" t="str">
            <v>Hồ Thị Xuân Thu</v>
          </cell>
          <cell r="BB213" t="str">
            <v>Đạt</v>
          </cell>
          <cell r="BC213">
            <v>0</v>
          </cell>
        </row>
        <row r="214">
          <cell r="C214" t="str">
            <v>PP2300519993</v>
          </cell>
          <cell r="D214" t="str">
            <v>Khớp gối toàn phần di động có xi măng</v>
          </cell>
          <cell r="E214" t="str">
            <v>- Khớp gối toàn phần có tâm chuyển động ở phía sau là đơn trục cho phép duỗi hoàn toàn 
- Miếng đệm mâm chày có tính di động
- Lồi cầu đùi: bằng hợp kim chromium cobalt molybdenum, có 5 kích cỡ bên trái, 5 kích cỡ bên phải.
- Mâm chày: bằng hợp kim chromium cobalt molybdenum, có nhiều kích cỡ.
- Lớp đệm: bằng vật liệu polyethylene, chiều cao 9mm-15mm, mỗi chiều cao có nhiều kích cỡ.
- Xương bánh chè: vật liệu polyethylene, đường kính 31mm -37mm.</v>
          </cell>
          <cell r="F214" t="str">
            <v>Hộp/1 Cái</v>
          </cell>
          <cell r="G214" t="str">
            <v>Bộ</v>
          </cell>
          <cell r="H214">
            <v>10</v>
          </cell>
          <cell r="I214">
            <v>69000000</v>
          </cell>
          <cell r="J214">
            <v>690000000</v>
          </cell>
          <cell r="K214">
            <v>13800000</v>
          </cell>
          <cell r="L214">
            <v>1035000000</v>
          </cell>
          <cell r="M214">
            <v>483000000</v>
          </cell>
          <cell r="N214">
            <v>2</v>
          </cell>
          <cell r="O214" t="str">
            <v>PP2300519993</v>
          </cell>
          <cell r="P214" t="str">
            <v>Khớp gối toàn phần di động có xi măng</v>
          </cell>
          <cell r="Q214">
            <v>180</v>
          </cell>
          <cell r="R214">
            <v>613881000</v>
          </cell>
          <cell r="S214">
            <v>210</v>
          </cell>
          <cell r="T214" t="str">
            <v>Trong vòng 24 giờ kể từ thời điểm đặt hàng của Bệnh viện</v>
          </cell>
          <cell r="U214" t="str">
            <v>Khớp gối toàn phần di động có xi măng NEW WAVE</v>
          </cell>
          <cell r="V214" t="str">
            <v>Khớp gối toàn phần di động có xi măng NEW WAVE</v>
          </cell>
          <cell r="W214" t="str">
            <v>N06.04.053.2294.240.0001</v>
          </cell>
          <cell r="X214" t="str">
            <v>GNF CP002 -&gt; GNF CP016; GNE CR002 -&gt; GNE CR006; GNS PS209 -&gt; GNS PS615; GNR RI031 -&gt; GNR RI037; FIX1/ FIX3</v>
          </cell>
          <cell r="Y214" t="str">
            <v>- Khớp gối toàn phần có tâm chuyển động ở phía sau là đơn trục cho phép duỗi hoàn toàn 
- Miếng đệm mâm chày có tính di động
- Lồi cầu đùi: bằng hợp kim chromium cobalt molybdenum, có 5 kích cỡ bên trái, 5 kích cỡ bên phải.
- Mâm chày: bằng hợp kim chromium cobalt molybdenum, có nhiều kích cỡ.
- Lớp đệm: bằng vật liệu polyethylene, chiều cao 9mm-15mm, mỗi chiều cao có nhiều kích cỡ.
- Xương bánh chè: vật liệu polyethylene, đường kính 31mm -37mm.</v>
          </cell>
          <cell r="Z214" t="str">
            <v>Groupe Lepine</v>
          </cell>
          <cell r="AA214" t="str">
            <v>Pháp</v>
          </cell>
          <cell r="AB214" t="str">
            <v>Groupe Lepine</v>
          </cell>
          <cell r="AC214" t="str">
            <v>Pháp</v>
          </cell>
          <cell r="AD214" t="str">
            <v>C</v>
          </cell>
          <cell r="AE214" t="str">
            <v>GPNK 9737NK/BYT-TB-CT ngày 11/6/2018</v>
          </cell>
          <cell r="AF214" t="str">
            <v>Hộp/1 cái</v>
          </cell>
          <cell r="AG214" t="str">
            <v>Bộ</v>
          </cell>
          <cell r="AH214">
            <v>10</v>
          </cell>
          <cell r="AI214">
            <v>0</v>
          </cell>
          <cell r="AJ214" t="str">
            <v>vn0303649788</v>
          </cell>
          <cell r="AK214" t="str">
            <v>CÔNG TY TNHH THƯƠNG MẠI - DỊCH VỤ VÀ SẢN XUẤT VIỆT TƯỜNG</v>
          </cell>
          <cell r="AL214" t="str">
            <v>Đạt</v>
          </cell>
          <cell r="AM214"/>
          <cell r="AN214" t="str">
            <v>Nguyễn Thị Sao Mai</v>
          </cell>
          <cell r="AO214" t="str">
            <v>Đạt</v>
          </cell>
          <cell r="AP214" t="str">
            <v>Đạt</v>
          </cell>
          <cell r="AQ214" t="str">
            <v>Đạt</v>
          </cell>
          <cell r="AR214">
            <v>0</v>
          </cell>
          <cell r="AS214" t="str">
            <v>Đạt</v>
          </cell>
          <cell r="AT214" t="str">
            <v>Đạt</v>
          </cell>
          <cell r="AU214" t="str">
            <v>Đạt</v>
          </cell>
          <cell r="AV214" t="str">
            <v>Đạt</v>
          </cell>
          <cell r="AW214" t="str">
            <v>Đạt</v>
          </cell>
          <cell r="AX214" t="str">
            <v>Đạt</v>
          </cell>
          <cell r="AY214" t="str">
            <v>Đạt</v>
          </cell>
          <cell r="AZ214">
            <v>0</v>
          </cell>
          <cell r="BA214" t="str">
            <v>Cao Dũng</v>
          </cell>
          <cell r="BB214" t="str">
            <v>Đạt</v>
          </cell>
          <cell r="BC214" t="str">
            <v/>
          </cell>
        </row>
        <row r="215">
          <cell r="C215" t="str">
            <v>PP2300519993</v>
          </cell>
          <cell r="D215" t="str">
            <v>Khớp gối toàn phần di động có xi măng</v>
          </cell>
          <cell r="E215" t="str">
            <v>- Khớp gối toàn phần có tâm chuyển động ở phía sau là đơn trục cho phép duỗi hoàn toàn 
- Miếng đệm mâm chày có tính di động
- Lồi cầu đùi: bằng hợp kim chromium cobalt molybdenum, có 5 kích cỡ bên trái, 5 kích cỡ bên phải.
- Mâm chày: bằng hợp kim chromium cobalt molybdenum, có nhiều kích cỡ.
- Lớp đệm: bằng vật liệu polyethylene, chiều cao 9mm-15mm, mỗi chiều cao có nhiều kích cỡ.
- Xương bánh chè: vật liệu polyethylene, đường kính 31mm -37mm.</v>
          </cell>
          <cell r="F215" t="str">
            <v>Hộp/1 Cái</v>
          </cell>
          <cell r="G215" t="str">
            <v>Bộ</v>
          </cell>
          <cell r="H215">
            <v>10</v>
          </cell>
          <cell r="I215">
            <v>69000000</v>
          </cell>
          <cell r="J215">
            <v>690000000</v>
          </cell>
          <cell r="K215">
            <v>13800000</v>
          </cell>
          <cell r="L215">
            <v>1035000000</v>
          </cell>
          <cell r="M215">
            <v>483000000</v>
          </cell>
          <cell r="N215">
            <v>2</v>
          </cell>
          <cell r="O215" t="str">
            <v>PP2300519993</v>
          </cell>
          <cell r="P215" t="str">
            <v>Khớp gối toàn phần di động có xi măng</v>
          </cell>
          <cell r="Q215">
            <v>180</v>
          </cell>
          <cell r="R215">
            <v>593283000</v>
          </cell>
          <cell r="S215">
            <v>210</v>
          </cell>
          <cell r="T215" t="str">
            <v>Trong vòng 24h kể từ thời điểm đặt hàng của bệnh viện</v>
          </cell>
          <cell r="U215" t="str">
            <v>Bộ khớp gối toàn phần EVOLUTION kiểu CR bảo tồn dây chằng có xi măng</v>
          </cell>
          <cell r="V215" t="str">
            <v>Bộ khớp gối toàn phần EVOLUTION kiểu CR bảo tồn dây chằng có xi măng</v>
          </cell>
          <cell r="W215" t="str">
            <v>N06.04.053.3115.175.0013</v>
          </cell>
          <cell r="X215" t="str">
            <v>EFPSNxxx
EICxxxxx
ETPKNxxx
KPONxxxx
T04xxxxx</v>
          </cell>
          <cell r="Y215" t="str">
            <v>- Khớp gối toàn phần có tâm chuyển động ở phía sau là đơn trục cho phép duỗi hoàn toàn 
- Miếng đệm mâm chày có tính di động
- Lồi cầu đùi: bằng hợp kim chromium cobalt molybdenum, có ≥5 kích cỡ bên trái, ≥5 kích cỡ bên phải.
- Mâm chày: bằng hợp kim chromium cobalt molybdenum, có nhiều kích cỡ.
- Lớp đệm: bằng vật liệu polyethylene, chiều cao 9mm-15mm, mỗi chiều cao có nhiều kích cỡ.
- Xương bánh chè: vật liệu polyethylene, đường kính 31mm -37mm.</v>
          </cell>
          <cell r="Z215" t="str">
            <v xml:space="preserve"> </v>
          </cell>
          <cell r="AA215" t="str">
            <v>Mỹ; Pháp</v>
          </cell>
          <cell r="AB215" t="str">
            <v>Microport Orthopedics Inc; Teknimed SAS</v>
          </cell>
          <cell r="AC215" t="str">
            <v>Mỹ; Pháp</v>
          </cell>
          <cell r="AD215" t="str">
            <v>C</v>
          </cell>
          <cell r="AE215" t="str">
            <v>11405NK/BYT-TB-CT ngày 12/11/2018; 
17777NK/BYT-TB-CT ngày 20/04/2021;
15837NK/BYT-TB-CT ngày 09/07/2020</v>
          </cell>
          <cell r="AF215" t="str">
            <v>5 cái/ bộ</v>
          </cell>
          <cell r="AG215" t="str">
            <v>Bộ</v>
          </cell>
          <cell r="AH215">
            <v>10</v>
          </cell>
          <cell r="AI215">
            <v>0</v>
          </cell>
          <cell r="AJ215" t="str">
            <v>vn0302204137</v>
          </cell>
          <cell r="AK215" t="str">
            <v>CÔNG TY TNHH TRANG THIẾT BỊ Y TẾ B.M.S</v>
          </cell>
          <cell r="AL215" t="str">
            <v>Đạt</v>
          </cell>
          <cell r="AM215"/>
          <cell r="AN215" t="str">
            <v xml:space="preserve">Đào Thị Nhung </v>
          </cell>
          <cell r="AO215" t="str">
            <v>Đạt</v>
          </cell>
          <cell r="AP215" t="str">
            <v>Đạt</v>
          </cell>
          <cell r="AQ215" t="str">
            <v>Đạt</v>
          </cell>
          <cell r="AR215" t="str">
            <v>Đạt</v>
          </cell>
          <cell r="AS215" t="str">
            <v>Đạt</v>
          </cell>
          <cell r="AT215" t="str">
            <v>Không Đạt</v>
          </cell>
          <cell r="AU215" t="str">
            <v>Đạt</v>
          </cell>
          <cell r="AV215" t="str">
            <v>Đạt</v>
          </cell>
          <cell r="AW215" t="str">
            <v>Đạt</v>
          </cell>
          <cell r="AX215" t="str">
            <v>Đạt</v>
          </cell>
          <cell r="AY215" t="str">
            <v>Không Đạt</v>
          </cell>
          <cell r="AZ215" t="str">
            <v>Catalogue không đáp ứng HSMT</v>
          </cell>
          <cell r="BA215" t="str">
            <v>Nguyễn Văn Thành</v>
          </cell>
          <cell r="BB215" t="str">
            <v>Không Đạt</v>
          </cell>
          <cell r="BC215" t="str">
            <v>Catalogue không đáp ứng HSMT</v>
          </cell>
        </row>
        <row r="216">
          <cell r="C216" t="str">
            <v>PP2300519993</v>
          </cell>
          <cell r="D216" t="str">
            <v>Khớp gối toàn phần di động có xi măng</v>
          </cell>
          <cell r="E216" t="str">
            <v>- Khớp gối toàn phần có tâm chuyển động ở phía sau là đơn trục cho phép duỗi hoàn toàn 
- Miếng đệm mâm chày có tính di động
- Lồi cầu đùi: bằng hợp kim chromium cobalt molybdenum, có 5 kích cỡ bên trái, 5 kích cỡ bên phải.
- Mâm chày: bằng hợp kim chromium cobalt molybdenum, có nhiều kích cỡ.
- Lớp đệm: bằng vật liệu polyethylene, chiều cao 9mm-15mm, mỗi chiều cao có nhiều kích cỡ.
- Xương bánh chè: vật liệu polyethylene, đường kính 31mm -37mm.</v>
          </cell>
          <cell r="F216" t="str">
            <v>Hộp/1 Cái</v>
          </cell>
          <cell r="G216" t="str">
            <v>Bộ</v>
          </cell>
          <cell r="H216">
            <v>10</v>
          </cell>
          <cell r="I216">
            <v>69000000</v>
          </cell>
          <cell r="J216">
            <v>690000000</v>
          </cell>
          <cell r="K216">
            <v>13800000</v>
          </cell>
          <cell r="L216">
            <v>1035000000</v>
          </cell>
          <cell r="M216">
            <v>483000000</v>
          </cell>
          <cell r="N216">
            <v>2</v>
          </cell>
          <cell r="O216" t="str">
            <v>PP2300519993</v>
          </cell>
          <cell r="P216" t="str">
            <v>Khớp gối toàn phần di động có xi măng</v>
          </cell>
          <cell r="Q216">
            <v>180</v>
          </cell>
          <cell r="R216">
            <v>377764000</v>
          </cell>
          <cell r="S216">
            <v>210</v>
          </cell>
          <cell r="T216">
            <v>0</v>
          </cell>
          <cell r="U216" t="str">
            <v>Bộ khớp gối toàn phần có xi măng XUC-vitamin E bảo tồn xương tối đa</v>
          </cell>
          <cell r="V216" t="str">
            <v>Bộ khớp gối toàn phần có xi măng XUC-vitamin E bảo tồn xương tối đa</v>
          </cell>
          <cell r="W216" t="str">
            <v>N06.04.053.4272.296.0014</v>
          </cell>
          <cell r="X216" t="str">
            <v>2103-1xxx; 2303-1xxx; 2203-3xxx; 2403-1xxx; 88xxxx</v>
          </cell>
          <cell r="Y216" t="str">
            <v>1. Lồi cầu đùi:(số lượng: 01 cái)
Vật liệu Cobalt Chrome, cạnh dày 9mm, mặt trước nghiêng 5 độ, độ gập gối tối đa ≥155 độ, rãnh bánh chè được thiết kế phù hợp với khớp gối tự nhiên. Thiết kế không cần cắt xương tại rãnh liên lồi cầu. 
Rãnh liên lồi cầu 18mm cho mọi cỡ
Có 13 cỡ mỗi bên trái và phải với bước nhảy 2mm/cỡ, độ rộng trong ngoài từ 56mm đến 80mm và độ rộng trước sau từ 52mm đến 76mm.
2. Mâm chày (số lượng: 01 cái)
Vật liệu hợp kim Titanium, không có lỗ mặt trên, dạng module có đầu chờ để gắn thêm miếng ghép bù xương hoặc có thể gắn thêm chuôi nối dài xuống xương chày. Mặt dưới có vân nhám, độ dầy 3mm, chân mâm chày dài 33mm-42mm. Mâm chày có 8 cỡ từ 0-7 tương ứng với độ rộng trong/ngoài: 60mm-84mm và độ rộng trước/sau:39.5mm-58.5mm.
3. Lớp lót PE có bổ sung vitamin E (số lượng: 01 cái)
Vật liệu Polyethylene siêu cao phân tử liên kết chéo bổ sung vitamin E. Có gờ khóa bằng cơ chế khóa ngàm cùng với rãnh trượt. Độ dốc sau 5° và cạnh trước cao 12.5mm. Có 10 cỡ: 9mm, 10mm,11mm,12mm, 13mm, 14mm, 15mm,16mm, 17mm, 18mm.
4. Bánh chè:(số lượng: 01 cái)
Vật liệu Polyethylene liên kết chéo. Thiết kế bánh chè dạng vòm với 3 chân cố định và rãnh chứa xi măng. Có 7 cỡ với các đường kính 26mm, 29mm, 32mm, 35mm, 38mm, 41mm, 44mm ứng với độ dày 7mm, 8mm, 8.5mm, 9mm, 9.5mm, 10mm, 10.5mm.
5. Xi măng xương:(số lượng: 01 túi): Xi măng xương có độ quánh trung bình.
Bộ khớp có chứng nhận tiêu chuẩn FDA ;CE và ISO.</v>
          </cell>
          <cell r="Z216" t="str">
            <v xml:space="preserve">United Orthopedic
 Corporation; Synimed </v>
          </cell>
          <cell r="AA216" t="str">
            <v>Đài Loan
/Pháp</v>
          </cell>
          <cell r="AB216" t="str">
            <v xml:space="preserve">United Orthopedic
 Corporation; Synimed </v>
          </cell>
          <cell r="AC216" t="str">
            <v>Đài Loan
/Pháp</v>
          </cell>
          <cell r="AD216" t="str">
            <v>PhâN Loại: C</v>
          </cell>
          <cell r="AE216" t="str">
            <v xml:space="preserve">
'+ Số:12681NK/BYT
-TB-CT
Giấy phép nhập khẩu này có hiệu lực đến ngày 31 tháng 12 năm 2019
Ngày đăng ký 11/05/2019</v>
          </cell>
          <cell r="AF216" t="str">
            <v>Hộp/1 Cái</v>
          </cell>
          <cell r="AG216" t="str">
            <v>Bộ</v>
          </cell>
          <cell r="AH216">
            <v>10</v>
          </cell>
          <cell r="AI216" t="str">
            <v>60 tháng</v>
          </cell>
          <cell r="AJ216" t="str">
            <v>vn0100124376</v>
          </cell>
          <cell r="AK216" t="str">
            <v>TỔNG CÔNG TY THIẾT BỊ Y TẾ VIỆT NAM - CTCP</v>
          </cell>
          <cell r="AL216" t="str">
            <v>Đạt</v>
          </cell>
          <cell r="AM216"/>
          <cell r="AN216" t="str">
            <v>Trần Thị Kiều Diễm</v>
          </cell>
          <cell r="AO216">
            <v>0</v>
          </cell>
          <cell r="AP216">
            <v>0</v>
          </cell>
          <cell r="AQ216" t="str">
            <v>Đạt</v>
          </cell>
          <cell r="AR216">
            <v>0</v>
          </cell>
          <cell r="AS216" t="str">
            <v>Đạt</v>
          </cell>
          <cell r="AT216" t="str">
            <v>Không đạt</v>
          </cell>
          <cell r="AU216">
            <v>0</v>
          </cell>
          <cell r="AV216" t="str">
            <v>Đạt</v>
          </cell>
          <cell r="AW216" t="str">
            <v>Đạt</v>
          </cell>
          <cell r="AX216" t="str">
            <v>Đạt</v>
          </cell>
          <cell r="AY216" t="str">
            <v>Không đạt</v>
          </cell>
          <cell r="AZ216" t="str">
            <v>E-HSMT: Mâm chày: bằng hợp kim chromium cobalt molybdenum
E-HSDT: Mâm chày: vật liệu hợp kim Titanium</v>
          </cell>
          <cell r="BA216" t="str">
            <v>Trần Thị Huyền Trân</v>
          </cell>
          <cell r="BB216" t="str">
            <v>Không đạt</v>
          </cell>
          <cell r="BC216" t="str">
            <v>E-HSMT: Mâm chày: bằng hợp kim chromium cobalt molybdenum
E-HSDT: Mâm chày: vật liệu hợp kim Titanium</v>
          </cell>
        </row>
        <row r="217">
          <cell r="C217" t="str">
            <v>PP2300519994</v>
          </cell>
          <cell r="D217" t="str">
            <v>Khớp háng bán phần có xi măng</v>
          </cell>
          <cell r="E217" t="str">
            <v xml:space="preserve">1. Chuôi có xi măng: Góc cổ chuôi: 125-135 độ. Vật liệu thép không gỉ, các cỡ.
2. Ổ cối bán phần: Bề mặt ngoài bằng thép ko gỉ, bề mặt bên trong bằng polyethylene. Đường kính các cỡ
 - Ổ cối có khóa ràng chống trật khớp
3.Đầu xương đùi (chỏm): Chất liệu thép không rỉ. 
4.Nút chặn
5.Xi măng </v>
          </cell>
          <cell r="F217" t="str">
            <v>Hộp/1 Cái</v>
          </cell>
          <cell r="G217" t="str">
            <v>Bộ</v>
          </cell>
          <cell r="H217">
            <v>30</v>
          </cell>
          <cell r="I217">
            <v>38280000</v>
          </cell>
          <cell r="J217">
            <v>1148400000</v>
          </cell>
          <cell r="K217">
            <v>22968000</v>
          </cell>
          <cell r="L217">
            <v>1722600000</v>
          </cell>
          <cell r="M217">
            <v>803880000</v>
          </cell>
          <cell r="N217">
            <v>5</v>
          </cell>
          <cell r="O217" t="str">
            <v>PP2300519994</v>
          </cell>
          <cell r="P217" t="str">
            <v>Khớp háng bán phần có xi măng</v>
          </cell>
          <cell r="Q217">
            <v>180</v>
          </cell>
          <cell r="R217">
            <v>613881000</v>
          </cell>
          <cell r="S217">
            <v>210</v>
          </cell>
          <cell r="T217" t="str">
            <v>Trong vòng 24 giờ kể từ thời điểm đặt hàng của Bệnh viện</v>
          </cell>
          <cell r="U217" t="str">
            <v>Khớp háng bán phần có xi măng UHL - PAVI</v>
          </cell>
          <cell r="V217" t="str">
            <v>Khớp háng bán phần có xi măng UHL - PAVI</v>
          </cell>
          <cell r="W217" t="str">
            <v>N06.04.052.2294.240.0004</v>
          </cell>
          <cell r="X217" t="str">
            <v>H015 0208 -&gt; H015 0215; UHL-22-38 -&gt; UHL-28-60; HIT CC422; HIT CC428; HIT CM422; HIT CM428; HIT CL422; HIT CL428; PLUG08 -&gt; PLUG16; FIX1/FIX3</v>
          </cell>
          <cell r="Y217" t="str">
            <v xml:space="preserve">1. Chuôi có xi măng: Góc cổ chuôi: 135 độ. Vật liệu thép không gỉ, các cỡ.
2. Ổ cối bán phần: Bề mặt ngoài bằng thép ko gỉ, bề mặt bên trong bằng polyethylene. Đường kính các cỡ
 - Ổ cối có khóa ràng chống trật khớp
3.Đầu xương đùi (chỏm): Chất liệu thép không rỉ. 
4.Nút chặn
5.Xi măng </v>
          </cell>
          <cell r="Z217" t="str">
            <v>Groupe Lepine</v>
          </cell>
          <cell r="AA217" t="str">
            <v>Pháp</v>
          </cell>
          <cell r="AB217" t="str">
            <v>Groupe Lepine</v>
          </cell>
          <cell r="AC217" t="str">
            <v>Pháp</v>
          </cell>
          <cell r="AD217" t="str">
            <v>C</v>
          </cell>
          <cell r="AE217" t="str">
            <v>GPNK 9737NK/BYT-TB-CT ngày 11/6/2018; 7896NK/BYT-TB-CT ngày 06/02/2018</v>
          </cell>
          <cell r="AF217" t="str">
            <v>Hộp/1 cái</v>
          </cell>
          <cell r="AG217" t="str">
            <v>Bộ</v>
          </cell>
          <cell r="AH217">
            <v>30</v>
          </cell>
          <cell r="AI217">
            <v>0</v>
          </cell>
          <cell r="AJ217" t="str">
            <v>vn0303649788</v>
          </cell>
          <cell r="AK217" t="str">
            <v>CÔNG TY TNHH THƯƠNG MẠI - DỊCH VỤ VÀ SẢN XUẤT VIỆT TƯỜNG</v>
          </cell>
          <cell r="AL217" t="str">
            <v>Đạt</v>
          </cell>
          <cell r="AM217"/>
          <cell r="AN217" t="str">
            <v>Nguyễn Thị Sao Mai</v>
          </cell>
          <cell r="AO217" t="str">
            <v>Đạt</v>
          </cell>
          <cell r="AP217" t="str">
            <v>Đạt</v>
          </cell>
          <cell r="AQ217" t="str">
            <v>Đạt</v>
          </cell>
          <cell r="AR217">
            <v>0</v>
          </cell>
          <cell r="AS217" t="str">
            <v>Đạt</v>
          </cell>
          <cell r="AT217" t="str">
            <v>Đạt</v>
          </cell>
          <cell r="AU217" t="str">
            <v>Đạt</v>
          </cell>
          <cell r="AV217" t="str">
            <v>Đạt</v>
          </cell>
          <cell r="AW217" t="str">
            <v>Đạt</v>
          </cell>
          <cell r="AX217" t="str">
            <v>Đạt</v>
          </cell>
          <cell r="AY217" t="str">
            <v>Đạt</v>
          </cell>
          <cell r="AZ217">
            <v>0</v>
          </cell>
          <cell r="BA217" t="str">
            <v>Cao Dũng</v>
          </cell>
          <cell r="BB217" t="str">
            <v>Đạt</v>
          </cell>
          <cell r="BC217" t="str">
            <v/>
          </cell>
        </row>
        <row r="218">
          <cell r="C218" t="str">
            <v>PP2300519995</v>
          </cell>
          <cell r="D218" t="str">
            <v>Khớp háng bán phần không xi măng, chuôi dài</v>
          </cell>
          <cell r="E218" t="str">
            <v xml:space="preserve">1. Chuôi xương đùi: 
- Góc cổ chuôi 125-135 độ 
 - Vật liệu: hợp kim Titanium
 - Cổ chuôi 12/14. Chuôi có 2 lỗ bắt vít điều chỉnh.
2. Ổ cối bán phần: Bề mặt ngoài bằng thép ko gỉ,  Bề mặt bên trong bằng polyethylene.
 - Ổ cối có khóa chống trật khớp
3.Đầu xương đùi: Thép không rỉ. </v>
          </cell>
          <cell r="F218" t="str">
            <v>Hộp/1 cái</v>
          </cell>
          <cell r="G218" t="str">
            <v>Bộ</v>
          </cell>
          <cell r="H218">
            <v>5</v>
          </cell>
          <cell r="I218">
            <v>60600000</v>
          </cell>
          <cell r="J218">
            <v>303000000</v>
          </cell>
          <cell r="K218">
            <v>6060000</v>
          </cell>
          <cell r="L218">
            <v>454500000</v>
          </cell>
          <cell r="M218">
            <v>212100000</v>
          </cell>
          <cell r="N218">
            <v>1</v>
          </cell>
          <cell r="O218" t="str">
            <v>PP2300519995</v>
          </cell>
          <cell r="P218" t="str">
            <v>Khớp háng bán phần không xi măng, chuôi dài</v>
          </cell>
          <cell r="Q218">
            <v>180</v>
          </cell>
          <cell r="R218">
            <v>104118100</v>
          </cell>
          <cell r="S218">
            <v>215</v>
          </cell>
          <cell r="T218" t="str">
            <v>Giao hàng trong vòng 24h kể từ thời điểm gửi đơn đặt hàng của Bệnh viện</v>
          </cell>
          <cell r="U218" t="str">
            <v>Khớp háng bán phần không xi măng Pannon CL REV.</v>
          </cell>
          <cell r="V218" t="str">
            <v>Khớp háng bán phần không xi măng Pannon CL REV.</v>
          </cell>
          <cell r="W218" t="str">
            <v>N06.04.052.3698.177.0007</v>
          </cell>
          <cell r="X218" t="str">
            <v>4120xxxxx
41200xxxx
511801xxx</v>
          </cell>
          <cell r="Y218" t="str">
            <v xml:space="preserve">1. Chuôi xương đùi: 
- Góc cổ chuôi 125-135 độ 
 - Vật liệu: hợp kim Titanium
 - Cổ chuôi 12/14. Chuôi có 2 lỗ bắt vít điều chỉnh.
2. Ổ cối bán phần: Bề mặt ngoài bằng thép ko gỉ,  Bề mặt bên trong bằng polyethylene.
 - Ổ cối có khóa chống trật khớp
3.Đầu xương đùi: Thép không rỉ. </v>
          </cell>
          <cell r="Z218" t="str">
            <v>Sanatmetal</v>
          </cell>
          <cell r="AA218" t="str">
            <v>Hungary</v>
          </cell>
          <cell r="AB218" t="str">
            <v>Sanatmetal</v>
          </cell>
          <cell r="AC218" t="str">
            <v>Hungary</v>
          </cell>
          <cell r="AD218" t="str">
            <v>C</v>
          </cell>
          <cell r="AE218" t="str">
            <v>Số 9893NK/BYT-TB-CT ngày 26/06/2018
Số 17278NK/BYT-TB-CT ngày 18/01/2021</v>
          </cell>
          <cell r="AF218" t="str">
            <v>Hộp/ Cái</v>
          </cell>
          <cell r="AG218" t="str">
            <v>Bộ</v>
          </cell>
          <cell r="AH218">
            <v>5</v>
          </cell>
          <cell r="AI218">
            <v>0</v>
          </cell>
          <cell r="AJ218" t="str">
            <v>vn0316155962</v>
          </cell>
          <cell r="AK218" t="str">
            <v>CÔNG TY TNHH DƯỢC PHẨM Y TẾ LINK</v>
          </cell>
          <cell r="AL218" t="str">
            <v>Đạt</v>
          </cell>
          <cell r="AM218"/>
          <cell r="AN218" t="str">
            <v>Nguyễn Thị Sao Mai</v>
          </cell>
          <cell r="AO218" t="str">
            <v>Đạt</v>
          </cell>
          <cell r="AP218" t="str">
            <v>Đạt</v>
          </cell>
          <cell r="AQ218" t="str">
            <v>Đạt</v>
          </cell>
          <cell r="AR218">
            <v>0</v>
          </cell>
          <cell r="AS218" t="str">
            <v>Đạt</v>
          </cell>
          <cell r="AT218" t="str">
            <v>Đạt</v>
          </cell>
          <cell r="AU218" t="str">
            <v>Đạt</v>
          </cell>
          <cell r="AV218" t="str">
            <v>Đạt</v>
          </cell>
          <cell r="AW218" t="str">
            <v>Đạt</v>
          </cell>
          <cell r="AX218" t="str">
            <v>Đạt</v>
          </cell>
          <cell r="AY218" t="str">
            <v>Đạt</v>
          </cell>
          <cell r="AZ218">
            <v>0</v>
          </cell>
          <cell r="BA218" t="str">
            <v>Nguyễn Bảo Thắng</v>
          </cell>
          <cell r="BB218" t="str">
            <v>Đạt</v>
          </cell>
          <cell r="BC218">
            <v>0</v>
          </cell>
        </row>
        <row r="219">
          <cell r="C219" t="str">
            <v>PP2300519995</v>
          </cell>
          <cell r="D219" t="str">
            <v>Khớp háng bán phần không xi măng, chuôi dài</v>
          </cell>
          <cell r="E219" t="str">
            <v xml:space="preserve">1. Chuôi xương đùi: 
- Góc cổ chuôi 125-135 độ 
 - Vật liệu: hợp kim Titanium
 - Cổ chuôi 12/14. Chuôi có 2 lỗ bắt vít điều chỉnh.
2. Ổ cối bán phần: Bề mặt ngoài bằng thép ko gỉ,  Bề mặt bên trong bằng polyethylene.
 - Ổ cối có khóa chống trật khớp
3.Đầu xương đùi: Thép không rỉ. </v>
          </cell>
          <cell r="F219" t="str">
            <v>Hộp/1 cái</v>
          </cell>
          <cell r="G219" t="str">
            <v>Bộ</v>
          </cell>
          <cell r="H219">
            <v>5</v>
          </cell>
          <cell r="I219">
            <v>60600000</v>
          </cell>
          <cell r="J219">
            <v>303000000</v>
          </cell>
          <cell r="K219">
            <v>6060000</v>
          </cell>
          <cell r="L219">
            <v>454500000</v>
          </cell>
          <cell r="M219">
            <v>212100000</v>
          </cell>
          <cell r="N219">
            <v>1</v>
          </cell>
          <cell r="O219" t="str">
            <v>PP2300519995</v>
          </cell>
          <cell r="P219" t="str">
            <v>Khớp háng bán phần không xi măng, chuôi dài</v>
          </cell>
          <cell r="Q219">
            <v>180</v>
          </cell>
          <cell r="R219">
            <v>95000000</v>
          </cell>
          <cell r="S219">
            <v>213</v>
          </cell>
          <cell r="T219" t="str">
            <v>Giao hàng trong vòng 24h kể từ thời điểm gửi đơn đặt hàng của Bệnh viện</v>
          </cell>
          <cell r="U219" t="str">
            <v>Khớp háng bán phần không xi măng chuôi dài Benfix</v>
          </cell>
          <cell r="V219" t="str">
            <v>Khớp háng bán phần không xi măng chuôi dài Benfix</v>
          </cell>
          <cell r="W219" t="str">
            <v>N06.04.052.1705.174.0004</v>
          </cell>
          <cell r="X219" t="str">
            <v>Cuống xương đùi: 01.04.001 - 01.04.011
Ổ cối lưỡng cực: 01.03.038 - 01.03.060, H2.A51.0038 - H2.A51.0060
Đầu xương đùi: 01.02.375 - 01.02.418</v>
          </cell>
          <cell r="Y219" t="str">
            <v>* Cuống xương đùi: Hợp kim Titanium, chuôi tiết diện hình chữ nhật, rãnh ngang chống lún và rãnh dọc chống xoay, được vát thuôn dần hai bên 8°-12°; hai mặt trước-sau 6° làm tăng độ chịu nén, chống lún. Có lỗ buộc dây. Đuôi chuôi xẻ rãnh giúp phân bố đều ứng suất. Góc cổ chuôi 135°. Neck Taper 12/14 mm, có 11 kích cỡ, dài 133 - 213mm
* Ổ cối lưỡng cực 2 lớp: lớp ngoài Co-Cr Mo được đánh bóng chính xác; bên trong nhựa Polyethylene cao phân tử 2 tâm chuyển động, góc xoay 68°, có cơ chế khóa vòng giúp lắp chỏm xương đùi đơn giản và ngừa trật khớp. Size: Ø38-60mm.
* Đầu xương đùi: hợp kim Co-Cr-Mo được đánh bóng chính xác chống sự mài mòn, size: Ø22-28mm (S, M, L)</v>
          </cell>
          <cell r="Z219" t="str">
            <v>Corentec Co., Ltd,</v>
          </cell>
          <cell r="AA219" t="str">
            <v>Hàn Quốc</v>
          </cell>
          <cell r="AB219" t="str">
            <v>Corentec Co., Ltd,</v>
          </cell>
          <cell r="AC219" t="str">
            <v>Hàn Quốc</v>
          </cell>
          <cell r="AD219" t="str">
            <v>C</v>
          </cell>
          <cell r="AE219" t="str">
            <v>GPNK số: 9058NK/BYT-TB-CT, ngày 05/05/2018</v>
          </cell>
          <cell r="AF219" t="str">
            <v>1 Cái/ gói</v>
          </cell>
          <cell r="AG219" t="str">
            <v>Bộ</v>
          </cell>
          <cell r="AH219">
            <v>5</v>
          </cell>
          <cell r="AI219">
            <v>0</v>
          </cell>
          <cell r="AJ219" t="str">
            <v>vn0304434312</v>
          </cell>
          <cell r="AK219" t="str">
            <v>CÔNG TY TNHH KHOA HỌC KỸ THUẬT MINH KHANG</v>
          </cell>
          <cell r="AL219" t="str">
            <v>Đạt</v>
          </cell>
          <cell r="AM219"/>
          <cell r="AN219" t="str">
            <v>Phạm Thị Kim Hoàng</v>
          </cell>
          <cell r="AO219" t="str">
            <v>Đạt</v>
          </cell>
          <cell r="AP219" t="str">
            <v>Đạt</v>
          </cell>
          <cell r="AQ219" t="str">
            <v>Đạt</v>
          </cell>
          <cell r="AR219">
            <v>0</v>
          </cell>
          <cell r="AS219" t="str">
            <v>Đạt</v>
          </cell>
          <cell r="AT219" t="str">
            <v>Đạt</v>
          </cell>
          <cell r="AU219" t="str">
            <v>Đạt</v>
          </cell>
          <cell r="AV219" t="str">
            <v>Đạt</v>
          </cell>
          <cell r="AW219" t="str">
            <v>Đạt</v>
          </cell>
          <cell r="AX219" t="str">
            <v>Đạt</v>
          </cell>
          <cell r="AY219" t="str">
            <v>Đạt</v>
          </cell>
          <cell r="AZ219">
            <v>0</v>
          </cell>
          <cell r="BA219" t="str">
            <v>Nguyễn Thị Huệ</v>
          </cell>
          <cell r="BB219" t="str">
            <v>Đạt</v>
          </cell>
          <cell r="BC219">
            <v>0</v>
          </cell>
        </row>
        <row r="220">
          <cell r="C220" t="str">
            <v>PP2300519995</v>
          </cell>
          <cell r="D220" t="str">
            <v>Khớp háng bán phần không xi măng, chuôi dài</v>
          </cell>
          <cell r="E220" t="str">
            <v xml:space="preserve">1. Chuôi xương đùi: 
- Góc cổ chuôi 125-135 độ 
 - Vật liệu: hợp kim Titanium
 - Cổ chuôi 12/14. Chuôi có 2 lỗ bắt vít điều chỉnh.
2. Ổ cối bán phần: Bề mặt ngoài bằng thép ko gỉ,  Bề mặt bên trong bằng polyethylene.
 - Ổ cối có khóa chống trật khớp
3.Đầu xương đùi: Thép không rỉ. </v>
          </cell>
          <cell r="F220" t="str">
            <v>Hộp/1 cái</v>
          </cell>
          <cell r="G220" t="str">
            <v>Bộ</v>
          </cell>
          <cell r="H220">
            <v>5</v>
          </cell>
          <cell r="I220">
            <v>60600000</v>
          </cell>
          <cell r="J220">
            <v>303000000</v>
          </cell>
          <cell r="K220">
            <v>6060000</v>
          </cell>
          <cell r="L220">
            <v>454500000</v>
          </cell>
          <cell r="M220">
            <v>212100000</v>
          </cell>
          <cell r="N220">
            <v>1</v>
          </cell>
          <cell r="O220" t="str">
            <v>PP2300519995</v>
          </cell>
          <cell r="P220" t="str">
            <v>Khớp háng bán phần không xi măng, chuôi dài</v>
          </cell>
          <cell r="Q220">
            <v>180</v>
          </cell>
          <cell r="R220">
            <v>593283000</v>
          </cell>
          <cell r="S220">
            <v>210</v>
          </cell>
          <cell r="T220" t="str">
            <v>Trong vòng 24h kể từ thời điểm đặt hàng của bệnh viện</v>
          </cell>
          <cell r="U220" t="str">
            <v>Bộ khớp háng bán phần chuôi dài không xi măng</v>
          </cell>
          <cell r="V220" t="str">
            <v>Bộ khớp háng bán phần chuôi dài không xi măng</v>
          </cell>
          <cell r="W220" t="str">
            <v>N06.04.052.3115.175.0031</v>
          </cell>
          <cell r="X220" t="str">
            <v>260xxxxx
GLBPxxxx
PHAx12xx
PHA0xxxx</v>
          </cell>
          <cell r="Y220" t="str">
            <v xml:space="preserve">1. Chuôi xương đùi: 
- Góc cổ chuôi 125-135 độ 
 - Vật liệu: hợp kim Titanium
 - Cổ chuôi 12/14. Chuôi có 2 lỗ bắt vít điều chỉnh.
2. Ổ cối bán phần: Bề mặt ngoài bằng thép ko gỉ,  Bề mặt bên trong bằng polyethylene.
 - Ổ cối có khóa chống trật khớp
3.Đầu xương đùi: Thép không rỉ. </v>
          </cell>
          <cell r="Z220" t="str">
            <v>Microport Orthopedics Inc</v>
          </cell>
          <cell r="AA220" t="str">
            <v>Mỹ</v>
          </cell>
          <cell r="AB220" t="str">
            <v>Microport Orthopedics Inc</v>
          </cell>
          <cell r="AC220" t="str">
            <v>Mỹ</v>
          </cell>
          <cell r="AD220" t="str">
            <v>C</v>
          </cell>
          <cell r="AE220" t="str">
            <v>11405NK/BYT-TB-CT ngày 12/11/2018</v>
          </cell>
          <cell r="AF220" t="str">
            <v>4 cái/ bộ</v>
          </cell>
          <cell r="AG220" t="str">
            <v>Bộ</v>
          </cell>
          <cell r="AH220">
            <v>5</v>
          </cell>
          <cell r="AI220">
            <v>0</v>
          </cell>
          <cell r="AJ220" t="str">
            <v>vn0302204137</v>
          </cell>
          <cell r="AK220" t="str">
            <v>CÔNG TY TNHH TRANG THIẾT BỊ Y TẾ B.M.S</v>
          </cell>
          <cell r="AL220" t="str">
            <v>Đạt</v>
          </cell>
          <cell r="AM220"/>
          <cell r="AN220" t="str">
            <v xml:space="preserve">Đào Thị Nhung </v>
          </cell>
          <cell r="AO220" t="str">
            <v>Đạt</v>
          </cell>
          <cell r="AP220" t="str">
            <v>Đạt</v>
          </cell>
          <cell r="AQ220" t="str">
            <v>Đạt</v>
          </cell>
          <cell r="AR220" t="str">
            <v>Đạt</v>
          </cell>
          <cell r="AS220" t="str">
            <v>Đạt</v>
          </cell>
          <cell r="AT220" t="str">
            <v>Đạt</v>
          </cell>
          <cell r="AU220" t="str">
            <v>Đạt</v>
          </cell>
          <cell r="AV220" t="str">
            <v>Đạt</v>
          </cell>
          <cell r="AW220" t="str">
            <v>Đạt</v>
          </cell>
          <cell r="AX220" t="str">
            <v>Đạt</v>
          </cell>
          <cell r="AY220" t="str">
            <v>Đạt</v>
          </cell>
          <cell r="AZ220" t="str">
            <v xml:space="preserve"> </v>
          </cell>
          <cell r="BA220" t="str">
            <v>Nguyễn Văn Thành</v>
          </cell>
          <cell r="BB220" t="str">
            <v>Đạt</v>
          </cell>
          <cell r="BC220">
            <v>0</v>
          </cell>
        </row>
        <row r="221">
          <cell r="C221" t="str">
            <v>PP2300519995</v>
          </cell>
          <cell r="D221" t="str">
            <v>Khớp háng bán phần không xi măng, chuôi dài</v>
          </cell>
          <cell r="E221" t="str">
            <v xml:space="preserve">1. Chuôi xương đùi: 
- Góc cổ chuôi 125-135 độ 
 - Vật liệu: hợp kim Titanium
 - Cổ chuôi 12/14. Chuôi có 2 lỗ bắt vít điều chỉnh.
2. Ổ cối bán phần: Bề mặt ngoài bằng thép ko gỉ,  Bề mặt bên trong bằng polyethylene.
 - Ổ cối có khóa chống trật khớp
3.Đầu xương đùi: Thép không rỉ. </v>
          </cell>
          <cell r="F221" t="str">
            <v>Hộp/1 cái</v>
          </cell>
          <cell r="G221" t="str">
            <v>Bộ</v>
          </cell>
          <cell r="H221">
            <v>5</v>
          </cell>
          <cell r="I221">
            <v>60600000</v>
          </cell>
          <cell r="J221">
            <v>303000000</v>
          </cell>
          <cell r="K221">
            <v>6060000</v>
          </cell>
          <cell r="L221">
            <v>454500000</v>
          </cell>
          <cell r="M221">
            <v>212100000</v>
          </cell>
          <cell r="N221">
            <v>1</v>
          </cell>
          <cell r="O221" t="str">
            <v>PP2300519995</v>
          </cell>
          <cell r="P221" t="str">
            <v>Khớp háng bán phần không xi măng, chuôi dài</v>
          </cell>
          <cell r="Q221">
            <v>180</v>
          </cell>
          <cell r="R221">
            <v>377764000</v>
          </cell>
          <cell r="S221">
            <v>210</v>
          </cell>
          <cell r="T221">
            <v>0</v>
          </cell>
          <cell r="U221" t="str">
            <v>Bộ khớp háng bán phần Bipolar II - chuôi dài không xi măng U2 Revision, góc cổ chuôi 130 độ</v>
          </cell>
          <cell r="V221" t="str">
            <v>Bộ khớp háng bán phần Bipolar II - chuôi dài không xi măng U2 Revision, góc cổ chuôi 130 độ</v>
          </cell>
          <cell r="W221" t="str">
            <v>N06.04.052.4272.296.0012</v>
          </cell>
          <cell r="X221" t="str">
            <v>1503-xxxx; 1206-xxxx; 1104-xxxx</v>
          </cell>
          <cell r="Y221" t="str">
            <v>1. Chuôi dài không xi măng: (số lượng: 01 cái)
Vật liệu hợp kim Titanium Alloy dạng hình nêm 3 chiều và cổ trơn, bề mặt phun Titanium Plasma Spray toàn thân, góc cổ thân 130 độ, taper cổ chuôi 12/14, đầu xa đánh bóng và vuốt nhọn.
Có 2 dạng: - dạng thẳng (chiều dài 180mm với 7 lựa chọn đường kính đầu xa có các cỡ từ size 11mm; size 12mm; size 13mm; size 14mm; size 15mm; size 16.5mm và size18mm) 
-  Dạng cong 
+ Chân trái: chiều dài 230mm, tương ứng 7 lựa chọn đường kính đầu xa có các cỡ từ size 11mm; size 12mm; size 13mm; size 14mm; size 15mm; size 16.5mm và size18mm.
+  Chân phải: chiều dài 230mm, tương ứng 7 lựa chọn đường kính đầu xa có các cỡ từ size 11mm; size 12mm; size 13mm; size 14mm; size 15mm; size 16.5mm và size18mm.
2. Ổ cối bán phần bán phần Bipolar (số lượng: 01 cái)
Mặt ngoài bằng hợp chất Cobalt Chrome, đây là vật liệu không rỉ có độ cứng, độ bóng cao và chống mài mòn rất tốt ,có độ nhám ≤ 0.02 μm, lớp lót PE siêu phân tử liên kết chéo (UHMWPE) ≥ 5mm. Có vòng khóa trong chống trật chỏm. Đường kính ngoài từ 38 - 60mm (bước tăng 1mm), đường kính trong 22.2 và 28mm.
3. Đầu xương đùi (số lượng: 01 cái)
Chất liệu Cobalt Chrome, đây là vật liệu không rỉ có độ cứng, độ bóng cao và chống mài mòn rất tốt.
Kích thước 22.2mm (0mm, +3mm, +6mm, +9mm), 28mm (-3mm, 0mm, +2,5mm, +5mm, +7.5mm, +10mm), taper 12/14.
Bộ khớp có chứng nhận tiêu chuẩn FDA ;CE và ISO.</v>
          </cell>
          <cell r="Z221" t="str">
            <v>United Orthopedic
 Corporation</v>
          </cell>
          <cell r="AA221" t="str">
            <v>Đài Loan</v>
          </cell>
          <cell r="AB221" t="str">
            <v>United Orthopedic
 Corporation</v>
          </cell>
          <cell r="AC221" t="str">
            <v>Đài Loan</v>
          </cell>
          <cell r="AD221" t="str">
            <v>PhâN Loại: C</v>
          </cell>
          <cell r="AE221" t="str">
            <v xml:space="preserve">
'+ Số:12678NK/BYT
-TB-CT
Giấy phép nhập khẩu này có hiệu lực đến ngày 31 tháng 12 năm 2019
Ngày đăng ký 11/05/2019</v>
          </cell>
          <cell r="AF221" t="str">
            <v>Hộp/1 cái</v>
          </cell>
          <cell r="AG221" t="str">
            <v>Bộ</v>
          </cell>
          <cell r="AH221">
            <v>5</v>
          </cell>
          <cell r="AI221" t="str">
            <v>60 tháng</v>
          </cell>
          <cell r="AJ221" t="str">
            <v>vn0100124376</v>
          </cell>
          <cell r="AK221" t="str">
            <v>TỔNG CÔNG TY THIẾT BỊ Y TẾ VIỆT NAM - CTCP</v>
          </cell>
          <cell r="AL221" t="str">
            <v>Đạt</v>
          </cell>
          <cell r="AM221"/>
          <cell r="AN221" t="str">
            <v>Trần Thị Kiều Diễm</v>
          </cell>
          <cell r="AO221">
            <v>0</v>
          </cell>
          <cell r="AP221">
            <v>0</v>
          </cell>
          <cell r="AQ221" t="str">
            <v>Đạt</v>
          </cell>
          <cell r="AR221">
            <v>0</v>
          </cell>
          <cell r="AS221" t="str">
            <v>Đạt</v>
          </cell>
          <cell r="AT221" t="str">
            <v>Không đạt</v>
          </cell>
          <cell r="AU221" t="str">
            <v>Đạt</v>
          </cell>
          <cell r="AV221" t="str">
            <v>Đạt</v>
          </cell>
          <cell r="AW221" t="str">
            <v>Đạt</v>
          </cell>
          <cell r="AX221" t="str">
            <v>Đạt</v>
          </cell>
          <cell r="AY221" t="str">
            <v>Không đạt</v>
          </cell>
          <cell r="AZ221" t="str">
            <v>E-HSMT: 
+ Ổ cối bán phần: Bề mặt ngoài bằng thép ko gỉ
+ Đầu xương đùi: Thép không rỉ. 
E-HSDT:
+ Ổ cối bán phần: Mặt ngoài bằng hợp chất Cobalt Chrome
+ Đầu xương đùi:
Chất liệu Cobalt Chrome</v>
          </cell>
          <cell r="BA221" t="str">
            <v>Trần Thị Huyền Trân</v>
          </cell>
          <cell r="BB221" t="str">
            <v>Không đạt</v>
          </cell>
          <cell r="BC221" t="str">
            <v>E-HSMT: 
+ Ổ cối bán phần: Bề mặt ngoài bằng thép ko gỉ
+ Đầu xương đùi: Thép không rỉ. 
E-HSDT:
+ Ổ cối bán phần: Mặt ngoài bằng hợp chất Cobalt Chrome
+ Đầu xương đùi:
Chất liệu Cobalt Chrome</v>
          </cell>
        </row>
        <row r="222">
          <cell r="C222" t="str">
            <v>PP2300519996</v>
          </cell>
          <cell r="D222" t="str">
            <v>Khớp háng bán phần không xi măng</v>
          </cell>
          <cell r="E222" t="str">
            <v xml:space="preserve">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Chất liệu thép không rỉ. Kích cỡ: 12/14 </v>
          </cell>
          <cell r="F222">
            <v>0</v>
          </cell>
          <cell r="G222" t="str">
            <v>Bộ</v>
          </cell>
          <cell r="H222">
            <v>40</v>
          </cell>
          <cell r="I222">
            <v>46480000</v>
          </cell>
          <cell r="J222">
            <v>1859200000</v>
          </cell>
          <cell r="K222">
            <v>37184000</v>
          </cell>
          <cell r="L222">
            <v>2788800000</v>
          </cell>
          <cell r="M222">
            <v>1301440000</v>
          </cell>
          <cell r="N222">
            <v>7</v>
          </cell>
          <cell r="O222" t="str">
            <v>PP2300519996</v>
          </cell>
          <cell r="P222" t="str">
            <v>Khớp háng bán phần không xi măng</v>
          </cell>
          <cell r="Q222">
            <v>180</v>
          </cell>
          <cell r="R222">
            <v>417456000</v>
          </cell>
          <cell r="S222">
            <v>210</v>
          </cell>
          <cell r="T222" t="str">
            <v>Trong vòng 24 giờ kể từ thời điểm đặt hàng của Bệnh viện</v>
          </cell>
          <cell r="U222" t="str">
            <v>Khớp háng bán phần không dùng xi măng</v>
          </cell>
          <cell r="V222" t="str">
            <v>Khớp háng bán phần không dùng xi măng</v>
          </cell>
          <cell r="W222" t="str">
            <v>N06.04.052.0580.175.0001</v>
          </cell>
          <cell r="X222" t="str">
            <v>88110xxxxx
881000xxxx
3815xxxxxx</v>
          </cell>
          <cell r="Y222" t="str">
            <v xml:space="preserve">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Chất liệu thép không rỉ. Kích cỡ: 12/14 </v>
          </cell>
          <cell r="Z222" t="str">
            <v>B-One Ortho Corp.;
b-ONE Medical (Beijing) Co., Ltd.</v>
          </cell>
          <cell r="AA222" t="str">
            <v>Mỹ; Trung Quốc</v>
          </cell>
          <cell r="AB222" t="str">
            <v>B-One Ortho Corp.;
b-ONE Medical (Beijing) Co., Ltd.</v>
          </cell>
          <cell r="AC222" t="str">
            <v>Mỹ; Trung Quốc</v>
          </cell>
          <cell r="AD222" t="str">
            <v>C</v>
          </cell>
          <cell r="AE222" t="str">
            <v>14501NK/BYT-TB-CT ngày 03/02/2020;
17577NK/BYT-TB-CT ngày 03/03/2021</v>
          </cell>
          <cell r="AF222" t="str">
            <v>3 cái/ bộ</v>
          </cell>
          <cell r="AG222" t="str">
            <v>Bộ</v>
          </cell>
          <cell r="AH222">
            <v>40</v>
          </cell>
          <cell r="AI222">
            <v>0</v>
          </cell>
          <cell r="AJ222" t="str">
            <v>vn0311829625</v>
          </cell>
          <cell r="AK222" t="str">
            <v>CÔNG TY CỔ PHẦN Y TẾ THÀNH ÂN</v>
          </cell>
          <cell r="AL222" t="str">
            <v>Đạt</v>
          </cell>
          <cell r="AM222"/>
          <cell r="AN222" t="str">
            <v>Phan Thị Lường</v>
          </cell>
          <cell r="AO222" t="str">
            <v>Đạt</v>
          </cell>
          <cell r="AP222" t="str">
            <v>Đạt</v>
          </cell>
          <cell r="AQ222" t="str">
            <v>Đạt</v>
          </cell>
          <cell r="AR222">
            <v>0</v>
          </cell>
          <cell r="AS222" t="str">
            <v>Đạt</v>
          </cell>
          <cell r="AT222" t="str">
            <v>Đạt</v>
          </cell>
          <cell r="AU222" t="str">
            <v>Đạt</v>
          </cell>
          <cell r="AV222" t="str">
            <v>Đạt</v>
          </cell>
          <cell r="AW222" t="str">
            <v>Đạt</v>
          </cell>
          <cell r="AX222" t="str">
            <v>Đạt</v>
          </cell>
          <cell r="AY222" t="str">
            <v>Đạt</v>
          </cell>
          <cell r="AZ222">
            <v>0</v>
          </cell>
          <cell r="BA222" t="str">
            <v>Hồ Thị Xuân Thu</v>
          </cell>
          <cell r="BB222" t="str">
            <v>Đạt</v>
          </cell>
          <cell r="BC222">
            <v>0</v>
          </cell>
        </row>
        <row r="223">
          <cell r="C223" t="str">
            <v>PP2300519996</v>
          </cell>
          <cell r="D223" t="str">
            <v>Khớp háng bán phần không xi măng</v>
          </cell>
          <cell r="E223" t="str">
            <v xml:space="preserve">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Chất liệu thép không rỉ. Kích cỡ: 12/14 </v>
          </cell>
          <cell r="F223">
            <v>0</v>
          </cell>
          <cell r="G223" t="str">
            <v>Bộ</v>
          </cell>
          <cell r="H223">
            <v>40</v>
          </cell>
          <cell r="I223">
            <v>46480000</v>
          </cell>
          <cell r="J223">
            <v>1859200000</v>
          </cell>
          <cell r="K223">
            <v>37184000</v>
          </cell>
          <cell r="L223">
            <v>2788800000</v>
          </cell>
          <cell r="M223">
            <v>1301440000</v>
          </cell>
          <cell r="N223">
            <v>7</v>
          </cell>
          <cell r="O223" t="str">
            <v>PP2300519996</v>
          </cell>
          <cell r="P223" t="str">
            <v>Khớp háng bán phần không xi măng</v>
          </cell>
          <cell r="Q223">
            <v>180</v>
          </cell>
          <cell r="R223">
            <v>104118100</v>
          </cell>
          <cell r="S223">
            <v>215</v>
          </cell>
          <cell r="T223" t="str">
            <v>Giao hàng trong vòng 24h kể từ thời điểm gửi đơn đặt hàng của Bệnh viện</v>
          </cell>
          <cell r="U223" t="str">
            <v>Khớp háng bán phần không xi măng Pannon CL</v>
          </cell>
          <cell r="V223" t="str">
            <v>Khớp háng bán phần không xi măng Pannon CL</v>
          </cell>
          <cell r="W223" t="str">
            <v>N06.04.052.3698.177.0006</v>
          </cell>
          <cell r="X223" t="str">
            <v>4120xxxxx
41200xxxx
51180xxxx</v>
          </cell>
          <cell r="Y223" t="str">
            <v xml:space="preserve">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Chất liệu thép không rỉ. Kích cỡ: 12/14 </v>
          </cell>
          <cell r="Z223" t="str">
            <v xml:space="preserve">Sanatmetal </v>
          </cell>
          <cell r="AA223" t="str">
            <v>Hungary</v>
          </cell>
          <cell r="AB223" t="str">
            <v xml:space="preserve">Sanatmetal </v>
          </cell>
          <cell r="AC223" t="str">
            <v>Hungary</v>
          </cell>
          <cell r="AD223" t="str">
            <v>C</v>
          </cell>
          <cell r="AE223" t="str">
            <v>Số: 9893NK/BYT-TB-CT  ngày 26/06/2018</v>
          </cell>
          <cell r="AF223" t="str">
            <v>Hộp/ Cái</v>
          </cell>
          <cell r="AG223" t="str">
            <v>Bộ</v>
          </cell>
          <cell r="AH223">
            <v>40</v>
          </cell>
          <cell r="AI223">
            <v>0</v>
          </cell>
          <cell r="AJ223" t="str">
            <v>vn0316155962</v>
          </cell>
          <cell r="AK223" t="str">
            <v>CÔNG TY TNHH DƯỢC PHẨM Y TẾ LINK</v>
          </cell>
          <cell r="AL223" t="str">
            <v>Đạt</v>
          </cell>
          <cell r="AM223"/>
          <cell r="AN223" t="str">
            <v>Nguyễn Thị Sao Mai</v>
          </cell>
          <cell r="AO223" t="str">
            <v>Đạt</v>
          </cell>
          <cell r="AP223" t="str">
            <v>Đạt</v>
          </cell>
          <cell r="AQ223" t="str">
            <v>Đạt</v>
          </cell>
          <cell r="AR223">
            <v>0</v>
          </cell>
          <cell r="AS223" t="str">
            <v>Đạt</v>
          </cell>
          <cell r="AT223" t="str">
            <v>Đạt</v>
          </cell>
          <cell r="AU223" t="str">
            <v>Đạt</v>
          </cell>
          <cell r="AV223" t="str">
            <v>Đạt</v>
          </cell>
          <cell r="AW223" t="str">
            <v>Đạt</v>
          </cell>
          <cell r="AX223" t="str">
            <v>Đạt</v>
          </cell>
          <cell r="AY223" t="str">
            <v>Đạt</v>
          </cell>
          <cell r="AZ223">
            <v>0</v>
          </cell>
          <cell r="BA223" t="str">
            <v>Nguyễn Bảo Thắng</v>
          </cell>
          <cell r="BB223" t="str">
            <v>Đạt</v>
          </cell>
          <cell r="BC223">
            <v>0</v>
          </cell>
        </row>
        <row r="224">
          <cell r="C224" t="str">
            <v>PP2300519996</v>
          </cell>
          <cell r="D224" t="str">
            <v>Khớp háng bán phần không xi măng</v>
          </cell>
          <cell r="E224" t="str">
            <v xml:space="preserve">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Chất liệu thép không rỉ. Kích cỡ: 12/14 </v>
          </cell>
          <cell r="F224">
            <v>0</v>
          </cell>
          <cell r="G224" t="str">
            <v>Bộ</v>
          </cell>
          <cell r="H224">
            <v>40</v>
          </cell>
          <cell r="I224">
            <v>46480000</v>
          </cell>
          <cell r="J224">
            <v>1859200000</v>
          </cell>
          <cell r="K224">
            <v>37184000</v>
          </cell>
          <cell r="L224">
            <v>2788800000</v>
          </cell>
          <cell r="M224">
            <v>1301440000</v>
          </cell>
          <cell r="N224">
            <v>7</v>
          </cell>
          <cell r="O224" t="str">
            <v>PP2300519996</v>
          </cell>
          <cell r="P224" t="str">
            <v>Khớp háng bán phần không xi măng</v>
          </cell>
          <cell r="Q224">
            <v>180</v>
          </cell>
          <cell r="R224">
            <v>95000000</v>
          </cell>
          <cell r="S224">
            <v>213</v>
          </cell>
          <cell r="T224" t="str">
            <v>Giao hàng trong vòng 24h kể từ thời điểm gửi đơn đặt hàng của Bệnh viện</v>
          </cell>
          <cell r="U224" t="str">
            <v>Khớp háng bán phần không xi măng Bencox ID</v>
          </cell>
          <cell r="V224" t="str">
            <v>Khớp háng bán phần không xi măng Bencox ID</v>
          </cell>
          <cell r="W224" t="str">
            <v>N06.04.052.1705.174.0002</v>
          </cell>
          <cell r="X224" t="str">
            <v>Cuống xương đùi: 01.05.021 - 01.05.031
Ổ cối lưỡng cực: 01.03.038 - 01.03.060, H2.A51.0038 - H2.A51.0060
Đầu xương đùi: 01.02.375 - 01.02.418</v>
          </cell>
          <cell r="Y224" t="str">
            <v>* Cuống xương đùi: Hợp kim Titanium (Ti6Al4V) phủ Ti-Plasma rỗ tổ ong, chuôi tiết diện hình chữ nhật, có rãnh dọc chống xoay, được vát thuôn dần hai bên 5°; hai mặt trước-sau 2° làm tăng độ chịu nén, chống lún. Góc cổ chuôi 132°. Neck Taper 12/14 mm, có 11 kích cỡ, dài 137 - 177mm
* Ổ cối lưỡng cực 2 lớp: lớp ngoài Co-Cr Mo được đánh bóng chính xác; bên trong nhựa Polyethylene cao phân tử 2 tâm chuyển động, góc xoay 68°, có cơ chế khóa vòng giúp lắp chỏm xương đùi đơn giản và ngừa trật khớp. Size: Ø38-60mm.
* Đầu xương đùi: hợp kim Co-Cr-Mo được đánh bóng chính xác chống sự mài mòn, size: Ø22-28mm (S, M, L)</v>
          </cell>
          <cell r="Z224" t="str">
            <v>Corentec Co., Ltd,</v>
          </cell>
          <cell r="AA224" t="str">
            <v>Hàn Quốc</v>
          </cell>
          <cell r="AB224" t="str">
            <v>Corentec Co., Ltd,</v>
          </cell>
          <cell r="AC224" t="str">
            <v>Hàn Quốc</v>
          </cell>
          <cell r="AD224" t="str">
            <v>C</v>
          </cell>
          <cell r="AE224" t="str">
            <v>GPNK số: 9058NK/BYT-TB-CT, ngày 05/05/2018</v>
          </cell>
          <cell r="AF224" t="str">
            <v>1 Cái/ gói</v>
          </cell>
          <cell r="AG224" t="str">
            <v>Bộ</v>
          </cell>
          <cell r="AH224">
            <v>40</v>
          </cell>
          <cell r="AI224">
            <v>0</v>
          </cell>
          <cell r="AJ224" t="str">
            <v>vn0304434312</v>
          </cell>
          <cell r="AK224" t="str">
            <v>CÔNG TY TNHH KHOA HỌC KỸ THUẬT MINH KHANG</v>
          </cell>
          <cell r="AL224" t="str">
            <v>Đạt</v>
          </cell>
          <cell r="AM224"/>
          <cell r="AN224" t="str">
            <v>Phạm Thị Kim Hoàng</v>
          </cell>
          <cell r="AO224" t="str">
            <v>Đạt</v>
          </cell>
          <cell r="AP224" t="str">
            <v>Đạt</v>
          </cell>
          <cell r="AQ224" t="str">
            <v>Đạt</v>
          </cell>
          <cell r="AR224">
            <v>0</v>
          </cell>
          <cell r="AS224" t="str">
            <v>Đạt</v>
          </cell>
          <cell r="AT224" t="str">
            <v>Đạt</v>
          </cell>
          <cell r="AU224" t="str">
            <v>Đạt</v>
          </cell>
          <cell r="AV224" t="str">
            <v>Đạt</v>
          </cell>
          <cell r="AW224" t="str">
            <v>Đạt</v>
          </cell>
          <cell r="AX224" t="str">
            <v>Đạt</v>
          </cell>
          <cell r="AY224" t="str">
            <v>Đạt</v>
          </cell>
          <cell r="AZ224">
            <v>0</v>
          </cell>
          <cell r="BA224" t="str">
            <v>Nguyễn Thị Huệ</v>
          </cell>
          <cell r="BB224" t="str">
            <v>Đạt</v>
          </cell>
          <cell r="BC224">
            <v>0</v>
          </cell>
        </row>
        <row r="225">
          <cell r="C225" t="str">
            <v>PP2300519996</v>
          </cell>
          <cell r="D225" t="str">
            <v>Khớp háng bán phần không xi măng</v>
          </cell>
          <cell r="E225" t="str">
            <v xml:space="preserve">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Chất liệu thép không rỉ. Kích cỡ: 12/14 </v>
          </cell>
          <cell r="F225">
            <v>0</v>
          </cell>
          <cell r="G225" t="str">
            <v>Bộ</v>
          </cell>
          <cell r="H225">
            <v>40</v>
          </cell>
          <cell r="I225">
            <v>46480000</v>
          </cell>
          <cell r="J225">
            <v>1859200000</v>
          </cell>
          <cell r="K225">
            <v>37184000</v>
          </cell>
          <cell r="L225">
            <v>2788800000</v>
          </cell>
          <cell r="M225">
            <v>1301440000</v>
          </cell>
          <cell r="N225">
            <v>7</v>
          </cell>
          <cell r="O225" t="str">
            <v>PP2300519996</v>
          </cell>
          <cell r="P225" t="str">
            <v>Khớp háng bán phần không xi măng</v>
          </cell>
          <cell r="Q225">
            <v>180</v>
          </cell>
          <cell r="R225">
            <v>197526000</v>
          </cell>
          <cell r="S225">
            <v>210</v>
          </cell>
          <cell r="T225" t="str">
            <v>Trong vòng 24 giờ kể từ thời điểm đặt hàng của Bệnh viện</v>
          </cell>
          <cell r="U225" t="str">
            <v>Khớp háng bán phần không xi măng PM 734</v>
          </cell>
          <cell r="V225" t="str">
            <v>Khớp háng bán phần không xi măng PM 734</v>
          </cell>
          <cell r="W225" t="str">
            <v>N06.04.052.3457.292.0007</v>
          </cell>
          <cell r="X225" t="str">
            <v xml:space="preserve">259xx +  202xx +  269xx +  157xx
</v>
          </cell>
          <cell r="Y225" t="str">
            <v>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v>
          </cell>
          <cell r="Z225" t="str">
            <v>Permedica S.p.A</v>
          </cell>
          <cell r="AA225" t="str">
            <v>Ý</v>
          </cell>
          <cell r="AB225" t="str">
            <v>Permedica S.p.A</v>
          </cell>
          <cell r="AC225" t="str">
            <v>Ý</v>
          </cell>
          <cell r="AD225" t="str">
            <v>C</v>
          </cell>
          <cell r="AE225" t="str">
            <v>13983NK/BYT-TB-CT</v>
          </cell>
          <cell r="AF225" t="str">
            <v>Cái/ Hộp</v>
          </cell>
          <cell r="AG225" t="str">
            <v>Bộ</v>
          </cell>
          <cell r="AH225">
            <v>40</v>
          </cell>
          <cell r="AI225">
            <v>0</v>
          </cell>
          <cell r="AJ225" t="str">
            <v>vn0313296806</v>
          </cell>
          <cell r="AK225" t="str">
            <v>CÔNG TY TNHH THIÊT BỊ Y TẾ TVT</v>
          </cell>
          <cell r="AL225" t="str">
            <v>Đạt</v>
          </cell>
          <cell r="AM225"/>
          <cell r="AN225" t="str">
            <v>Phạm Thị Kim Hoàng</v>
          </cell>
          <cell r="AO225" t="str">
            <v>Đạt</v>
          </cell>
          <cell r="AP225" t="str">
            <v>Đạt</v>
          </cell>
          <cell r="AQ225" t="str">
            <v>Đạt</v>
          </cell>
          <cell r="AR225">
            <v>0</v>
          </cell>
          <cell r="AS225" t="str">
            <v>Đạt</v>
          </cell>
          <cell r="AT225" t="str">
            <v>Đạt</v>
          </cell>
          <cell r="AU225" t="str">
            <v>Đạt</v>
          </cell>
          <cell r="AV225" t="str">
            <v>Đạt</v>
          </cell>
          <cell r="AW225" t="str">
            <v>Đạt</v>
          </cell>
          <cell r="AX225" t="str">
            <v>Đạt</v>
          </cell>
          <cell r="AY225" t="str">
            <v>Đạt</v>
          </cell>
          <cell r="AZ225">
            <v>0</v>
          </cell>
          <cell r="BA225" t="str">
            <v>Nguyễn Văn Tuyền</v>
          </cell>
          <cell r="BB225" t="str">
            <v>Đạt</v>
          </cell>
          <cell r="BC225">
            <v>0</v>
          </cell>
        </row>
        <row r="226">
          <cell r="C226" t="str">
            <v>PP2300519996</v>
          </cell>
          <cell r="D226" t="str">
            <v>Khớp háng bán phần không xi măng</v>
          </cell>
          <cell r="E226" t="str">
            <v xml:space="preserve">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Chất liệu thép không rỉ. Kích cỡ: 12/14 </v>
          </cell>
          <cell r="F226">
            <v>0</v>
          </cell>
          <cell r="G226" t="str">
            <v>Bộ</v>
          </cell>
          <cell r="H226">
            <v>40</v>
          </cell>
          <cell r="I226">
            <v>46480000</v>
          </cell>
          <cell r="J226">
            <v>1859200000</v>
          </cell>
          <cell r="K226">
            <v>37184000</v>
          </cell>
          <cell r="L226">
            <v>2788800000</v>
          </cell>
          <cell r="M226">
            <v>1301440000</v>
          </cell>
          <cell r="N226">
            <v>7</v>
          </cell>
          <cell r="O226" t="str">
            <v>PP2300519996</v>
          </cell>
          <cell r="P226" t="str">
            <v>Khớp háng bán phần không xi măng</v>
          </cell>
          <cell r="Q226">
            <v>180</v>
          </cell>
          <cell r="R226">
            <v>613881000</v>
          </cell>
          <cell r="S226">
            <v>210</v>
          </cell>
          <cell r="T226" t="str">
            <v>Trong vòng 24 giờ kể từ thời điểm đặt hàng của Bệnh viện</v>
          </cell>
          <cell r="U226" t="str">
            <v>Khớp háng bán phần không xi măng UHL - PAVI</v>
          </cell>
          <cell r="V226" t="str">
            <v>Khớp háng bán phần không xi măng UHL - PAVI</v>
          </cell>
          <cell r="W226" t="str">
            <v>N06.04.052.2294.240.0001</v>
          </cell>
          <cell r="X226" t="str">
            <v>H015 0008 -&gt; H015 0016; UHL-22-38 -&gt; UHL-28-60; HIT CC422; HIT CC428; HIT CM422; HIT CM428; HIT CL422; HIT CL428</v>
          </cell>
          <cell r="Y226" t="str">
            <v xml:space="preserve">1.Chuôi xương đùi : 
 - Góc cổ chuôi từ 135 độ
 - Vật liệu: hợp kim Ti-6AL-4V
 - Chiều dài các cỡ.
 2. Ổ cối bán phần: Bề mặt ngoài bằng thép ko gỉ, Bề mặt bên trong bằng polyethylen. Ổ cối có cơ chế khóa ràng chống trật khớp.
 3.Đầu xương đùi: Chất liệu thép không rỉ. Kích cỡ: 12/14 </v>
          </cell>
          <cell r="Z226" t="str">
            <v>Groupe Lepine</v>
          </cell>
          <cell r="AA226" t="str">
            <v>Pháp</v>
          </cell>
          <cell r="AB226" t="str">
            <v>Groupe Lepine</v>
          </cell>
          <cell r="AC226" t="str">
            <v>Pháp</v>
          </cell>
          <cell r="AD226" t="str">
            <v>C</v>
          </cell>
          <cell r="AE226" t="str">
            <v>GPNK 9737NK/BYT-TB-CT ngày 11/6/2018</v>
          </cell>
          <cell r="AF226" t="str">
            <v>Hộp/1 cái</v>
          </cell>
          <cell r="AG226" t="str">
            <v>Bộ</v>
          </cell>
          <cell r="AH226">
            <v>40</v>
          </cell>
          <cell r="AI226">
            <v>0</v>
          </cell>
          <cell r="AJ226" t="str">
            <v>vn0303649788</v>
          </cell>
          <cell r="AK226" t="str">
            <v>CÔNG TY TNHH THƯƠNG MẠI - DỊCH VỤ VÀ SẢN XUẤT VIỆT TƯỜNG</v>
          </cell>
          <cell r="AL226" t="str">
            <v>Đạt</v>
          </cell>
          <cell r="AM226"/>
          <cell r="AN226" t="str">
            <v>Nguyễn Thị Sao Mai</v>
          </cell>
          <cell r="AO226" t="str">
            <v>Đạt</v>
          </cell>
          <cell r="AP226" t="str">
            <v>Đạt</v>
          </cell>
          <cell r="AQ226" t="str">
            <v>Đạt</v>
          </cell>
          <cell r="AR226">
            <v>0</v>
          </cell>
          <cell r="AS226" t="str">
            <v>Đạt</v>
          </cell>
          <cell r="AT226" t="str">
            <v>Đạt</v>
          </cell>
          <cell r="AU226" t="str">
            <v>Đạt</v>
          </cell>
          <cell r="AV226" t="str">
            <v>Đạt</v>
          </cell>
          <cell r="AW226" t="str">
            <v>Đạt</v>
          </cell>
          <cell r="AX226" t="str">
            <v>Đạt</v>
          </cell>
          <cell r="AY226" t="str">
            <v>Đạt</v>
          </cell>
          <cell r="AZ226">
            <v>0</v>
          </cell>
          <cell r="BA226" t="str">
            <v>Cao Dũng</v>
          </cell>
          <cell r="BB226" t="str">
            <v>Đạt</v>
          </cell>
          <cell r="BC226" t="str">
            <v/>
          </cell>
        </row>
        <row r="227">
          <cell r="C227" t="str">
            <v>PP2300519996</v>
          </cell>
          <cell r="D227" t="str">
            <v>Khớp háng bán phần không xi măng</v>
          </cell>
          <cell r="E227" t="str">
            <v xml:space="preserve">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Chất liệu thép không rỉ. Kích cỡ: 12/14 </v>
          </cell>
          <cell r="F227">
            <v>0</v>
          </cell>
          <cell r="G227" t="str">
            <v>Bộ</v>
          </cell>
          <cell r="H227">
            <v>40</v>
          </cell>
          <cell r="I227">
            <v>46480000</v>
          </cell>
          <cell r="J227">
            <v>1859200000</v>
          </cell>
          <cell r="K227">
            <v>37184000</v>
          </cell>
          <cell r="L227">
            <v>2788800000</v>
          </cell>
          <cell r="M227">
            <v>1301440000</v>
          </cell>
          <cell r="N227">
            <v>7</v>
          </cell>
          <cell r="O227" t="str">
            <v>PP2300519996</v>
          </cell>
          <cell r="P227" t="str">
            <v>Khớp háng bán phần không xi măng</v>
          </cell>
          <cell r="Q227">
            <v>180</v>
          </cell>
          <cell r="R227">
            <v>593283000</v>
          </cell>
          <cell r="S227">
            <v>210</v>
          </cell>
          <cell r="T227" t="str">
            <v>Trong vòng 24h kể từ thời điểm đặt hàng của bệnh viện</v>
          </cell>
          <cell r="U227" t="str">
            <v>Khớp háng bán phần không xi măng</v>
          </cell>
          <cell r="V227" t="str">
            <v>Khớp háng bán phần không xi măng</v>
          </cell>
          <cell r="W227" t="str">
            <v>N06.04.052.3115.175.0001</v>
          </cell>
          <cell r="X227" t="str">
            <v>260xxxxx
GLBPxxxx
PRxxxxxx</v>
          </cell>
          <cell r="Y227" t="str">
            <v xml:space="preserve">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Chất liệu thép không rỉ. Kích cỡ: 12/14 </v>
          </cell>
          <cell r="Z227" t="str">
            <v>Microport Orthopedics Inc</v>
          </cell>
          <cell r="AA227" t="str">
            <v>Mỹ</v>
          </cell>
          <cell r="AB227" t="str">
            <v>Microport Orthopedics Inc</v>
          </cell>
          <cell r="AC227" t="str">
            <v>Mỹ</v>
          </cell>
          <cell r="AD227" t="str">
            <v>C</v>
          </cell>
          <cell r="AE227" t="str">
            <v>11405NK/BYT-TB-CT ngày 12/11/2018</v>
          </cell>
          <cell r="AF227" t="str">
            <v>3 cái/ bộ</v>
          </cell>
          <cell r="AG227" t="str">
            <v>Bộ</v>
          </cell>
          <cell r="AH227">
            <v>40</v>
          </cell>
          <cell r="AI227">
            <v>0</v>
          </cell>
          <cell r="AJ227" t="str">
            <v>vn0302204137</v>
          </cell>
          <cell r="AK227" t="str">
            <v>CÔNG TY TNHH TRANG THIẾT BỊ Y TẾ B.M.S</v>
          </cell>
          <cell r="AL227" t="str">
            <v>Đạt</v>
          </cell>
          <cell r="AM227"/>
          <cell r="AN227" t="str">
            <v xml:space="preserve">Đào Thị Nhung </v>
          </cell>
          <cell r="AO227" t="str">
            <v>Đạt</v>
          </cell>
          <cell r="AP227" t="str">
            <v>Đạt</v>
          </cell>
          <cell r="AQ227" t="str">
            <v>Đạt</v>
          </cell>
          <cell r="AR227" t="str">
            <v>Đạt</v>
          </cell>
          <cell r="AS227" t="str">
            <v>Đạt</v>
          </cell>
          <cell r="AT227" t="str">
            <v>Không Đạt</v>
          </cell>
          <cell r="AU227" t="str">
            <v>Đạt</v>
          </cell>
          <cell r="AV227" t="str">
            <v>Đạt</v>
          </cell>
          <cell r="AW227" t="str">
            <v>Đạt</v>
          </cell>
          <cell r="AX227" t="str">
            <v>Đạt</v>
          </cell>
          <cell r="AY227" t="str">
            <v>Không Đạt</v>
          </cell>
          <cell r="AZ227" t="str">
            <v>Catalogue không đáp ứng HSMT</v>
          </cell>
          <cell r="BA227" t="str">
            <v>Nguyễn Văn Thành</v>
          </cell>
          <cell r="BB227" t="str">
            <v>Không Đạt</v>
          </cell>
          <cell r="BC227" t="str">
            <v>Catalogue không đáp ứng HSMT</v>
          </cell>
        </row>
        <row r="228">
          <cell r="C228" t="str">
            <v>PP2300519996</v>
          </cell>
          <cell r="D228" t="str">
            <v>Khớp háng bán phần không xi măng</v>
          </cell>
          <cell r="E228" t="str">
            <v xml:space="preserve">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Chất liệu thép không rỉ. Kích cỡ: 12/14 </v>
          </cell>
          <cell r="F228">
            <v>0</v>
          </cell>
          <cell r="G228" t="str">
            <v>Bộ</v>
          </cell>
          <cell r="H228">
            <v>40</v>
          </cell>
          <cell r="I228">
            <v>46480000</v>
          </cell>
          <cell r="J228">
            <v>1859200000</v>
          </cell>
          <cell r="K228">
            <v>37184000</v>
          </cell>
          <cell r="L228">
            <v>2788800000</v>
          </cell>
          <cell r="M228">
            <v>1301440000</v>
          </cell>
          <cell r="N228">
            <v>7</v>
          </cell>
          <cell r="O228" t="str">
            <v>PP2300519996</v>
          </cell>
          <cell r="P228" t="str">
            <v>Khớp háng bán phần không xi măng</v>
          </cell>
          <cell r="Q228">
            <v>180</v>
          </cell>
          <cell r="R228">
            <v>265332000</v>
          </cell>
          <cell r="S228">
            <v>210</v>
          </cell>
          <cell r="T228" t="str">
            <v>Trong vòng 24 giờ kể từ thời điểm đặt hàng của Bệnh viện</v>
          </cell>
          <cell r="U228" t="str">
            <v>Khớp háng bán phần không xi măng, chuôi phủ Plasmapore</v>
          </cell>
          <cell r="V228" t="str">
            <v>Khớp háng bán phần không xi măng, chuôi phủ Plasmapore</v>
          </cell>
          <cell r="W228" t="str">
            <v>N06.04.052.0092.155.0016</v>
          </cell>
          <cell r="X228" t="str">
            <v>Chuôi khớp: NK198T-&gt;NK208T 
Chỏm khớp: NK330K-&gt;NK432K 
Ổ cối: NK019S-&gt;NK053S</v>
          </cell>
          <cell r="Y228" t="str">
            <v xml:space="preserve">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Chất liệu thép không rỉ. Kích cỡ: 12/14 </v>
          </cell>
          <cell r="Z228" t="str">
            <v>- AESCULAP AG
- Ortek AG</v>
          </cell>
          <cell r="AA228" t="str">
            <v>Đức/ Thuỵ Sỹ</v>
          </cell>
          <cell r="AB228" t="str">
            <v>Aesculap AG</v>
          </cell>
          <cell r="AC228" t="str">
            <v>Đức</v>
          </cell>
          <cell r="AD228" t="str">
            <v>D</v>
          </cell>
          <cell r="AE228" t="str">
            <v>17598NK/BYT-TB-CT
11477NK/BYT-TB-CT
13768NK/BYT-TB-CT
2300510ĐKLH/BYT-HTTB</v>
          </cell>
          <cell r="AF228" t="str">
            <v>Hộp/ Cái</v>
          </cell>
          <cell r="AG228" t="str">
            <v>Bộ</v>
          </cell>
          <cell r="AH228">
            <v>40</v>
          </cell>
          <cell r="AI228">
            <v>0</v>
          </cell>
          <cell r="AJ228" t="str">
            <v>vn0303649259</v>
          </cell>
          <cell r="AK228" t="str">
            <v>CÔNG TY TNHH VIỆT Y</v>
          </cell>
          <cell r="AL228" t="str">
            <v>Đạt</v>
          </cell>
          <cell r="AM228"/>
          <cell r="AN228" t="str">
            <v>Trần Thị Kiều Diễm</v>
          </cell>
          <cell r="AO228" t="str">
            <v>Đạt</v>
          </cell>
          <cell r="AP228" t="str">
            <v>Đạt</v>
          </cell>
          <cell r="AQ228" t="str">
            <v>Đạt</v>
          </cell>
          <cell r="AR228">
            <v>0</v>
          </cell>
          <cell r="AS228" t="str">
            <v>Đạt</v>
          </cell>
          <cell r="AT228" t="str">
            <v>Đạt</v>
          </cell>
          <cell r="AU228" t="str">
            <v>Đạt</v>
          </cell>
          <cell r="AV228" t="str">
            <v>Đạt</v>
          </cell>
          <cell r="AW228" t="str">
            <v>Đạt</v>
          </cell>
          <cell r="AX228" t="str">
            <v>Đạt</v>
          </cell>
          <cell r="AY228" t="str">
            <v>Đạt</v>
          </cell>
          <cell r="AZ228">
            <v>0</v>
          </cell>
          <cell r="BA228" t="str">
            <v>Hồ Thị Xuân Thu</v>
          </cell>
          <cell r="BB228" t="str">
            <v>Đạt</v>
          </cell>
          <cell r="BC228">
            <v>0</v>
          </cell>
        </row>
        <row r="229">
          <cell r="C229" t="str">
            <v>PP2300519996</v>
          </cell>
          <cell r="D229" t="str">
            <v>Khớp háng bán phần không xi măng</v>
          </cell>
          <cell r="E229" t="str">
            <v xml:space="preserve">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Chất liệu thép không rỉ. Kích cỡ: 12/14 </v>
          </cell>
          <cell r="F229">
            <v>0</v>
          </cell>
          <cell r="G229" t="str">
            <v>Bộ</v>
          </cell>
          <cell r="H229">
            <v>40</v>
          </cell>
          <cell r="I229">
            <v>46480000</v>
          </cell>
          <cell r="J229">
            <v>1859200000</v>
          </cell>
          <cell r="K229">
            <v>37184000</v>
          </cell>
          <cell r="L229">
            <v>2788800000</v>
          </cell>
          <cell r="M229">
            <v>1301440000</v>
          </cell>
          <cell r="N229">
            <v>7</v>
          </cell>
          <cell r="O229" t="str">
            <v>PP2300519996</v>
          </cell>
          <cell r="P229" t="str">
            <v>Khớp háng bán phần không xi măng</v>
          </cell>
          <cell r="Q229">
            <v>180</v>
          </cell>
          <cell r="R229">
            <v>377764000</v>
          </cell>
          <cell r="S229">
            <v>210</v>
          </cell>
          <cell r="T229">
            <v>0</v>
          </cell>
          <cell r="U229" t="str">
            <v>Bộ khớp háng bán phần Bipolar II - chuôi không xi măng UTF-reduced, góc cổ chuôi 130 độ</v>
          </cell>
          <cell r="V229" t="str">
            <v>Bộ khớp háng bán phần Bipolar II - chuôi không xi măng UTF-reduced, góc cổ chuôi 130 độ</v>
          </cell>
          <cell r="W229" t="str">
            <v>N06.04.052.4272.296.0011</v>
          </cell>
          <cell r="X229" t="str">
            <v>1503-3xxx; 1206-1xxx; 1106-3xxx</v>
          </cell>
          <cell r="Y229" t="str">
            <v>1. Chuôi xương đùi không xi măng (số lượng: 01 cái) 
Góc cổ thân 130º, loại cố định đầu gần, dạng nêm 2 chiều có rãnh và cổ trơn, chất liệu hợp kim hợp kim Titanium (Ti-6Al-4V), phun Titanium Plasma dày 0.5mm. , taper 12/14.
Các cỡ từ #00, #0, #1, #2, #3, #4, #5, #6, #7, #8, #9, #10, #11, #12, #13, #14 tương ứng với độ rộng bề ngang: 22.8mm, 23.6mm, 25mm, 26.5mm, 27.5mm, 28.5mm, 29.5mm, 30.5mm, 31.5mm, 32.5mm, 34mm, 35.5mm, 37.5mm, 39.5mm, 41.5mm, 43.5mm. 
Có 2 sự lựa chọn offset thông thường (có 16 cỡ từ size 00; size 0; size 1; size 2; size 3; size 4; size 5; size 6; size 7; size 8; size 9; size 10; size 11; size 12; size 13; size 14, tương ứng với chiều dài từ 114mm; 120mm; 125mm; 128mm; 131mm; 134mm; 137mm; 140mm; 142mm; 144mm; 146mm; 149mm; 152mm; 155mm; 158mm; 161mm) và offset dài (có 15 cỡ từ size 0; size 1; size 2; size 3; size 4; size 5; size 6; size 7; size 8; size 9; size 10; size 11; size 12; size 13; size 14, tương ứng với chiều dài từ 120mm; 125mm; 128mm; 131mm; 134mm; 137mm; 140mm; 142mm; 144mm; 146mm; 149mm; 152mm; 155mm; 158mm; 161mm).
2. Ổ cối bán phần bán phần Bipolar (số lượng: 01 cái)
Mặt ngoài bằng hợp chất Cobalt Chrome, đây là vật liệu không rỉ có độ cứng, độ bóng cao và chống mài mòn rất tốt ,có độ nhám ≤ 0.02 μm, lớp lót PE siêu phân tử liên kết chéo (UHMWPE) ≥ 5mm. Có vòng khóa trong chống trật chỏm. Đường kính ngoài từ 38 - 60mm (bước tăng 1mm), đường kính trong 22.2 và 28mm.
3. Đầu xương đùi (số lượng: 01 cái)
Chất liệu Cobalt Chrome, đây là vật liệu không rỉ có độ cứng, độ bóng cao và chống mài mòn rất tốt.
Kích thước 22.2mm (0mm, +3mm, +6mm, +9mm), 28mm (-3mm, 0mm, +2,5mm, +5mm, +7.5mm, +10mm), taper 12/14.
Bộ khớp có chứng nhận tiêu chuẩn FDA ;CE và ISO.</v>
          </cell>
          <cell r="Z229" t="str">
            <v>United Orthopedic
 Corporation</v>
          </cell>
          <cell r="AA229" t="str">
            <v>Đài Loan</v>
          </cell>
          <cell r="AB229" t="str">
            <v>United Orthopedic
 Corporation</v>
          </cell>
          <cell r="AC229" t="str">
            <v>Đài Loan</v>
          </cell>
          <cell r="AD229" t="str">
            <v>PhâN Loại: C</v>
          </cell>
          <cell r="AE229" t="str">
            <v xml:space="preserve">
'+ Số:12678NK/BYT
-TB-CT
Giấy phép nhập khẩu này có hiệu lực đến ngày 31 tháng 12 năm 2019
Ngày đăng ký 11/05/2019</v>
          </cell>
          <cell r="AF229" t="str">
            <v>Hộp/1 cái</v>
          </cell>
          <cell r="AG229" t="str">
            <v>Bộ</v>
          </cell>
          <cell r="AH229">
            <v>40</v>
          </cell>
          <cell r="AI229" t="str">
            <v>60 tháng</v>
          </cell>
          <cell r="AJ229" t="str">
            <v>vn0100124376</v>
          </cell>
          <cell r="AK229" t="str">
            <v>TỔNG CÔNG TY THIẾT BỊ Y TẾ VIỆT NAM - CTCP</v>
          </cell>
          <cell r="AL229" t="str">
            <v>Đạt</v>
          </cell>
          <cell r="AM229"/>
          <cell r="AN229" t="str">
            <v>Trần Thị Kiều Diễm</v>
          </cell>
          <cell r="AO229">
            <v>0</v>
          </cell>
          <cell r="AP229">
            <v>0</v>
          </cell>
          <cell r="AQ229" t="str">
            <v>Đạt</v>
          </cell>
          <cell r="AR229">
            <v>0</v>
          </cell>
          <cell r="AS229" t="str">
            <v>Đạt</v>
          </cell>
          <cell r="AT229" t="str">
            <v>Không đạt</v>
          </cell>
          <cell r="AU229" t="str">
            <v>Đạt</v>
          </cell>
          <cell r="AV229" t="str">
            <v>Đạt</v>
          </cell>
          <cell r="AW229" t="str">
            <v>Đạt</v>
          </cell>
          <cell r="AX229" t="str">
            <v>Đạt</v>
          </cell>
          <cell r="AY229" t="str">
            <v>Không đạt</v>
          </cell>
          <cell r="AZ229" t="str">
            <v>E-HSMT:
+ Ổ cối bán phần: Bề mặt ngoài bằng thép ko gỉ
+ Đầu xương đùi: Chất liệu thép không rỉ
E-HSDT: 
+ Ổ cối bán phần: Mặt ngoài bằng hợp chất Cobalt Chrome
+ Đầu xương đùi: Chất liệu Cobalt Chrome</v>
          </cell>
          <cell r="BA229" t="str">
            <v>Trần Thị Huyền Trân</v>
          </cell>
          <cell r="BB229" t="str">
            <v>Không đạt</v>
          </cell>
          <cell r="BC229" t="str">
            <v>E-HSMT:
+ Ổ cối bán phần: Bề mặt ngoài bằng thép ko gỉ
+ Đầu xương đùi: Chất liệu thép không rỉ
E-HSDT: 
+ Ổ cối bán phần: Mặt ngoài bằng hợp chất Cobalt Chrome
+ Đầu xương đùi: Chất liệu Cobalt Chrome</v>
          </cell>
        </row>
        <row r="230">
          <cell r="C230" t="str">
            <v>PP2300519997</v>
          </cell>
          <cell r="D230" t="str">
            <v>Khớp háng bán phần không xi măng, ổ cối lưỡng cực</v>
          </cell>
          <cell r="E230" t="str">
            <v>1. Chuôi khớp chất liệu hợp kim Titanium 6Al-4V, chiều dài từ 120mm - 190 mm, góc cổ chuôi từ 125 -145 độ.
 2. Chỏm khớp phù hợp cổ côn 12/14 chất liệu Cobalt Chrome hoặc tương đương
 3. Ổ cối lưỡng cực có lót đường kính trong 22mm-&gt;28mm, đường kính ngoài từ 38 -&gt; 56 mm, chất liệu Cobalt Chrome/UHMWPE.</v>
          </cell>
          <cell r="F230">
            <v>0</v>
          </cell>
          <cell r="G230" t="str">
            <v>Bộ</v>
          </cell>
          <cell r="H230">
            <v>20</v>
          </cell>
          <cell r="I230">
            <v>50000000</v>
          </cell>
          <cell r="J230">
            <v>1000000000</v>
          </cell>
          <cell r="K230">
            <v>20000000</v>
          </cell>
          <cell r="L230">
            <v>1500000000</v>
          </cell>
          <cell r="M230">
            <v>700000000</v>
          </cell>
          <cell r="N230">
            <v>4</v>
          </cell>
          <cell r="O230" t="str">
            <v>PP2300519997</v>
          </cell>
          <cell r="P230" t="str">
            <v>Khớp háng bán phần không xi măng, ổ cối lưỡng cực</v>
          </cell>
          <cell r="Q230">
            <v>180</v>
          </cell>
          <cell r="R230">
            <v>417456000</v>
          </cell>
          <cell r="S230">
            <v>210</v>
          </cell>
          <cell r="T230" t="str">
            <v>Trong vòng 24 giờ kể từ thời điểm đặt hàng của Bệnh viện</v>
          </cell>
          <cell r="U230" t="str">
            <v>Khớp háng bán phần không xi măng Origin Stem</v>
          </cell>
          <cell r="V230" t="str">
            <v>Khớp háng bán phần không xi măng Origin Stem</v>
          </cell>
          <cell r="W230" t="str">
            <v>N06.04.052.3857.183.0004</v>
          </cell>
          <cell r="X230" t="str">
            <v>111-18-xx0x
111-152-0xx
111-21-2xxx</v>
          </cell>
          <cell r="Y230" t="str">
            <v>1. Chuôi khớp chất liệu hợp kim Titanium 6Al-4V, chiều dài từ 120mm - 190 mm, góc cổ chuôi từ 125 -145 độ.
 2. Chỏm khớp phù hợp cổ côn 12/14 chất liệu Cobalt Chrome
 3. Ổ cối lưỡng cực có lót đường kính trong 22mm-&gt;28mm, đường kính ngoài từ 38 -&gt; 72 mm, chất liệu Cobalt Chrome/UHMWPE.</v>
          </cell>
          <cell r="Z230" t="str">
            <v>Signature Orthopaedics Europe Ltd</v>
          </cell>
          <cell r="AA230" t="str">
            <v>Ireland</v>
          </cell>
          <cell r="AB230" t="str">
            <v>Signature Orthopaedics Europe Ltd</v>
          </cell>
          <cell r="AC230" t="str">
            <v>Ireland</v>
          </cell>
          <cell r="AD230" t="str">
            <v>C</v>
          </cell>
          <cell r="AE230" t="str">
            <v>14744NK/BYT-TB-CT Ngày 06/03/2020;
16876NK/BYT-TB-CT Ngày 11/11/2020</v>
          </cell>
          <cell r="AF230" t="str">
            <v>3 hộp/bộ</v>
          </cell>
          <cell r="AG230" t="str">
            <v>Bộ</v>
          </cell>
          <cell r="AH230">
            <v>20</v>
          </cell>
          <cell r="AI230">
            <v>0</v>
          </cell>
          <cell r="AJ230" t="str">
            <v>vn0311829625</v>
          </cell>
          <cell r="AK230" t="str">
            <v>CÔNG TY CỔ PHẦN Y TẾ THÀNH ÂN</v>
          </cell>
          <cell r="AL230" t="str">
            <v>Đạt</v>
          </cell>
          <cell r="AM230"/>
          <cell r="AN230" t="str">
            <v>Phan Thị Lường</v>
          </cell>
          <cell r="AO230" t="str">
            <v>Đạt</v>
          </cell>
          <cell r="AP230" t="str">
            <v>Đạt</v>
          </cell>
          <cell r="AQ230" t="str">
            <v>Đạt</v>
          </cell>
          <cell r="AR230">
            <v>0</v>
          </cell>
          <cell r="AS230" t="str">
            <v>Đạt</v>
          </cell>
          <cell r="AT230" t="str">
            <v>Đạt</v>
          </cell>
          <cell r="AU230" t="str">
            <v>Đạt</v>
          </cell>
          <cell r="AV230" t="str">
            <v>Đạt</v>
          </cell>
          <cell r="AW230" t="str">
            <v>Đạt</v>
          </cell>
          <cell r="AX230" t="str">
            <v>Đạt</v>
          </cell>
          <cell r="AY230" t="str">
            <v>Đạt</v>
          </cell>
          <cell r="AZ230">
            <v>0</v>
          </cell>
          <cell r="BA230" t="str">
            <v>Hồ Thị Xuân Thu</v>
          </cell>
          <cell r="BB230" t="str">
            <v>Đạt</v>
          </cell>
          <cell r="BC230">
            <v>0</v>
          </cell>
        </row>
        <row r="231">
          <cell r="C231" t="str">
            <v>PP2300519997</v>
          </cell>
          <cell r="D231" t="str">
            <v>Khớp háng bán phần không xi măng, ổ cối lưỡng cực</v>
          </cell>
          <cell r="E231" t="str">
            <v>1. Chuôi khớp chất liệu hợp kim Titanium 6Al-4V, chiều dài từ 120mm - 190 mm, góc cổ chuôi từ 125 -145 độ.
 2. Chỏm khớp phù hợp cổ côn 12/14 chất liệu Cobalt Chrome hoặc tương đương
 3. Ổ cối lưỡng cực có lót đường kính trong 22mm-&gt;28mm, đường kính ngoài từ 38 -&gt; 56 mm, chất liệu Cobalt Chrome/UHMWPE.</v>
          </cell>
          <cell r="F231">
            <v>0</v>
          </cell>
          <cell r="G231" t="str">
            <v>Bộ</v>
          </cell>
          <cell r="H231">
            <v>20</v>
          </cell>
          <cell r="I231">
            <v>50000000</v>
          </cell>
          <cell r="J231">
            <v>1000000000</v>
          </cell>
          <cell r="K231">
            <v>20000000</v>
          </cell>
          <cell r="L231">
            <v>1500000000</v>
          </cell>
          <cell r="M231">
            <v>700000000</v>
          </cell>
          <cell r="N231">
            <v>4</v>
          </cell>
          <cell r="O231" t="str">
            <v>PP2300519997</v>
          </cell>
          <cell r="P231" t="str">
            <v>Khớp háng bán phần không xi măng, ổ cối lưỡng cực</v>
          </cell>
          <cell r="Q231">
            <v>180</v>
          </cell>
          <cell r="R231">
            <v>95000000</v>
          </cell>
          <cell r="S231">
            <v>213</v>
          </cell>
          <cell r="T231" t="str">
            <v>Giao hàng trong vòng 24h kể từ thời điểm gửi đơn đặt hàng của Bệnh viện</v>
          </cell>
          <cell r="U231" t="str">
            <v>Khớp háng bán phần không xi măng loại CINEOS</v>
          </cell>
          <cell r="V231" t="str">
            <v>Khớp háng bán phần không xi măng loại CINEOS</v>
          </cell>
          <cell r="W231" t="str">
            <v>N06.04.052.4430.274.0001</v>
          </cell>
          <cell r="X231" t="str">
            <v>Cuống xương đùi: PH11-0009 - PH11-0020
Đầu xương đùi (Inox): PH11-1221 - PH11-1284
Ổ cối lưỡng cực: PH19-2238 - PH19-2856</v>
          </cell>
          <cell r="Y231" t="str">
            <v>* Cuống xương đùi: loại H, vật liệu hợp kim Titanium, phủ HA toàn chuôi dày 155µm, thiết kế rãnh ngang chống lún, rãnh dọc chống xoay. Góc cổ chuôi 135°, Neck Taper 12/14, có 10 kích cỡ T09 - T20, chiều dài 130 - 190mm, tiêu chuẩn  ISO 5832-3.
* Đầu xương đùi: thép không rỉ (ISO 5832-1) được đánh bóng chính xác chống sự mài mòn, size: Ø22.2; 28mm.
* Ổ cối lưỡng cực 2 lớp: lớp ngoài thép không gỉ (ISO 5832-1)được đánh bóng chính xác; bên trong nhựa Polyethylene cao phân tử (ISO 5834-2), có cơ chế khóa vòng bằng thép không gỉ giúp lắp chỏm xương đùi đơn giản và ngừa trật khớp. Có 25 size: Ø38-62mm.</v>
          </cell>
          <cell r="Z231" t="str">
            <v>XNOV Medical Technology</v>
          </cell>
          <cell r="AA231" t="str">
            <v>Thụy Sỹ</v>
          </cell>
          <cell r="AB231" t="str">
            <v>XNOV Medical Technology</v>
          </cell>
          <cell r="AC231" t="str">
            <v>Thụy Sỹ</v>
          </cell>
          <cell r="AD231" t="str">
            <v>C</v>
          </cell>
          <cell r="AE231" t="str">
            <v>GPNK số: 14783NK/BYT-TB-CT, ngày 06/03/2020
GPNK số: 16757NK/BYT-TB-CT, ngày 26/10/2020</v>
          </cell>
          <cell r="AF231" t="str">
            <v>1 Cái/ gói</v>
          </cell>
          <cell r="AG231" t="str">
            <v>Bộ</v>
          </cell>
          <cell r="AH231">
            <v>20</v>
          </cell>
          <cell r="AI231">
            <v>0</v>
          </cell>
          <cell r="AJ231" t="str">
            <v>vn0304434312</v>
          </cell>
          <cell r="AK231" t="str">
            <v>CÔNG TY TNHH KHOA HỌC KỸ THUẬT MINH KHANG</v>
          </cell>
          <cell r="AL231" t="str">
            <v>Đạt</v>
          </cell>
          <cell r="AM231"/>
          <cell r="AN231" t="str">
            <v>Phạm Thị Kim Hoàng</v>
          </cell>
          <cell r="AO231">
            <v>0</v>
          </cell>
          <cell r="AP231">
            <v>0</v>
          </cell>
          <cell r="AQ231">
            <v>0</v>
          </cell>
          <cell r="AR231">
            <v>0</v>
          </cell>
          <cell r="AS231">
            <v>0</v>
          </cell>
          <cell r="AT231" t="str">
            <v>Không đạt</v>
          </cell>
          <cell r="AU231">
            <v>0</v>
          </cell>
          <cell r="AV231">
            <v>0</v>
          </cell>
          <cell r="AW231">
            <v>0</v>
          </cell>
          <cell r="AX231">
            <v>0</v>
          </cell>
          <cell r="AY231" t="str">
            <v>Không đạt</v>
          </cell>
          <cell r="AZ231" t="str">
            <v>Không đạt tính năng kỹ thuật của E-HSMT và E-HSDT về chất liệu, kích thước, đường kính, chiều dài cổ chuôi</v>
          </cell>
          <cell r="BA231" t="str">
            <v>Nguyễn Thị Huệ</v>
          </cell>
          <cell r="BB231" t="str">
            <v>Không đạt</v>
          </cell>
          <cell r="BC231" t="str">
            <v>Không đạt tính năng kỹ thuật của E-HSMT và E-HSDT về chất liệu, kích thước, đường kính, chiều dài cổ chuôi</v>
          </cell>
        </row>
        <row r="232">
          <cell r="C232" t="str">
            <v>PP2300519997</v>
          </cell>
          <cell r="D232" t="str">
            <v>Khớp háng bán phần không xi măng, ổ cối lưỡng cực</v>
          </cell>
          <cell r="E232" t="str">
            <v>1. Chuôi khớp chất liệu hợp kim Titanium 6Al-4V, chiều dài từ 120mm - 190 mm, góc cổ chuôi từ 125 -145 độ.
 2. Chỏm khớp phù hợp cổ côn 12/14 chất liệu Cobalt Chrome hoặc tương đương
 3. Ổ cối lưỡng cực có lót đường kính trong 22mm-&gt;28mm, đường kính ngoài từ 38 -&gt; 56 mm, chất liệu Cobalt Chrome/UHMWPE.</v>
          </cell>
          <cell r="F232">
            <v>0</v>
          </cell>
          <cell r="G232" t="str">
            <v>Bộ</v>
          </cell>
          <cell r="H232">
            <v>20</v>
          </cell>
          <cell r="I232">
            <v>50000000</v>
          </cell>
          <cell r="J232">
            <v>1000000000</v>
          </cell>
          <cell r="K232">
            <v>20000000</v>
          </cell>
          <cell r="L232">
            <v>1500000000</v>
          </cell>
          <cell r="M232">
            <v>700000000</v>
          </cell>
          <cell r="N232">
            <v>4</v>
          </cell>
          <cell r="O232" t="str">
            <v>PP2300519997</v>
          </cell>
          <cell r="P232" t="str">
            <v>Khớp háng bán phần không xi măng, ổ cối lưỡng cực</v>
          </cell>
          <cell r="Q232">
            <v>180</v>
          </cell>
          <cell r="R232">
            <v>197526000</v>
          </cell>
          <cell r="S232">
            <v>210</v>
          </cell>
          <cell r="T232" t="str">
            <v>Trong vòng 24 giờ kể từ thời điểm đặt hàng của Bệnh viện</v>
          </cell>
          <cell r="U232" t="str">
            <v>Khớp háng bán phần không xi măng SL X-Pore</v>
          </cell>
          <cell r="V232" t="str">
            <v>Khớp háng bán phần không xi măng SL X-Pore</v>
          </cell>
          <cell r="W232" t="str">
            <v>N06.04.052.3457.292.0007</v>
          </cell>
          <cell r="X232" t="str">
            <v xml:space="preserve">259xx +  203xx +  269xx +  157xx
</v>
          </cell>
          <cell r="Y232" t="str">
            <v>1. Chuôi khớp chất liệu hợp kim Titanium 6Al-4V, chiều dài từ 120mm - 190 mm, góc cổ chuôi từ 125 -145 độ.
 2. Chỏm khớp phù hợp cổ côn 12/14 chất liệu Cobalt Chrome hoặc tương đương
 3. Ổ cối lưỡng cực có lót đường kính trong 22mm-&gt;28mm, đường kính ngoài</v>
          </cell>
          <cell r="Z232" t="str">
            <v>Permedica S.p.A</v>
          </cell>
          <cell r="AA232" t="str">
            <v>Ý</v>
          </cell>
          <cell r="AB232" t="str">
            <v>Permedica S.p.A</v>
          </cell>
          <cell r="AC232" t="str">
            <v>Ý</v>
          </cell>
          <cell r="AD232" t="str">
            <v>C</v>
          </cell>
          <cell r="AE232" t="str">
            <v>13983NK/BYT-TB-CT</v>
          </cell>
          <cell r="AF232" t="str">
            <v>Cái/ Hộp</v>
          </cell>
          <cell r="AG232" t="str">
            <v>Bộ</v>
          </cell>
          <cell r="AH232">
            <v>20</v>
          </cell>
          <cell r="AI232">
            <v>0</v>
          </cell>
          <cell r="AJ232" t="str">
            <v>vn0313296806</v>
          </cell>
          <cell r="AK232" t="str">
            <v>CÔNG TY TNHH THIÊT BỊ Y TẾ TVT</v>
          </cell>
          <cell r="AL232" t="str">
            <v>Đạt</v>
          </cell>
          <cell r="AM232"/>
          <cell r="AN232" t="str">
            <v>Phạm Thị Kim Hoàng</v>
          </cell>
          <cell r="AO232" t="str">
            <v>Đạt</v>
          </cell>
          <cell r="AP232" t="str">
            <v>Đạt</v>
          </cell>
          <cell r="AQ232" t="str">
            <v>Đạt</v>
          </cell>
          <cell r="AR232">
            <v>0</v>
          </cell>
          <cell r="AS232" t="str">
            <v>Đạt</v>
          </cell>
          <cell r="AT232" t="str">
            <v>Đạt</v>
          </cell>
          <cell r="AU232" t="str">
            <v>Đạt</v>
          </cell>
          <cell r="AV232" t="str">
            <v>Đạt</v>
          </cell>
          <cell r="AW232" t="str">
            <v>Đạt</v>
          </cell>
          <cell r="AX232" t="str">
            <v>Đạt</v>
          </cell>
          <cell r="AY232" t="str">
            <v>Đạt</v>
          </cell>
          <cell r="AZ232">
            <v>0</v>
          </cell>
          <cell r="BA232" t="str">
            <v>Nguyễn Văn Tuyền</v>
          </cell>
          <cell r="BB232" t="str">
            <v>Đạt</v>
          </cell>
          <cell r="BC232">
            <v>0</v>
          </cell>
        </row>
        <row r="233">
          <cell r="C233" t="str">
            <v>PP2300519997</v>
          </cell>
          <cell r="D233" t="str">
            <v>Khớp háng bán phần không xi măng, ổ cối lưỡng cực</v>
          </cell>
          <cell r="E233" t="str">
            <v>1. Chuôi khớp chất liệu hợp kim Titanium 6Al-4V, chiều dài từ 120mm - 190 mm, góc cổ chuôi từ 125 -145 độ.
 2. Chỏm khớp phù hợp cổ côn 12/14 chất liệu Cobalt Chrome hoặc tương đương
 3. Ổ cối lưỡng cực có lót đường kính trong 22mm-&gt;28mm, đường kính ngoài từ 38 -&gt; 56 mm, chất liệu Cobalt Chrome/UHMWPE.</v>
          </cell>
          <cell r="F233">
            <v>0</v>
          </cell>
          <cell r="G233" t="str">
            <v>Bộ</v>
          </cell>
          <cell r="H233">
            <v>20</v>
          </cell>
          <cell r="I233">
            <v>50000000</v>
          </cell>
          <cell r="J233">
            <v>1000000000</v>
          </cell>
          <cell r="K233">
            <v>20000000</v>
          </cell>
          <cell r="L233">
            <v>1500000000</v>
          </cell>
          <cell r="M233">
            <v>700000000</v>
          </cell>
          <cell r="N233">
            <v>4</v>
          </cell>
          <cell r="O233" t="str">
            <v>PP2300519997</v>
          </cell>
          <cell r="P233" t="str">
            <v>Khớp háng bán phần không xi măng, ổ cối lưỡng cực</v>
          </cell>
          <cell r="Q233">
            <v>180</v>
          </cell>
          <cell r="R233">
            <v>593283000</v>
          </cell>
          <cell r="S233">
            <v>210</v>
          </cell>
          <cell r="T233" t="str">
            <v>Trong vòng 24h kể từ thời điểm đặt hàng của bệnh viện</v>
          </cell>
          <cell r="U233" t="str">
            <v>Bộ khớp háng bán phần không xi măng cổ liền</v>
          </cell>
          <cell r="V233" t="str">
            <v>Bộ khớp háng bán phần không xi măng cổ liền</v>
          </cell>
          <cell r="W233" t="str">
            <v>N06.04.052.3115.175.0023</v>
          </cell>
          <cell r="X233" t="str">
            <v>260xxxxx
GLBPxxxx
PRxxxxxx</v>
          </cell>
          <cell r="Y233" t="str">
            <v>1. Chuôi khớp chất liệu hợp kim Titanium 6Al-4V, chiều dài từ 120mm - 190 mm, góc cổ chuôi từ 125 -145 độ.
 2. Chỏm khớp phù hợp cổ côn 12/14 chất liệu Cobalt Chrome
 3. Ổ cối lưỡng cực có lót đường kính trong 22mm-&gt;28mm, đường kính ngoài từ 36 -&gt; 65 mm, chất liệu Cobalt Chrome/UHMWPE.</v>
          </cell>
          <cell r="Z233" t="str">
            <v>Microport Orthopedics Inc</v>
          </cell>
          <cell r="AA233" t="str">
            <v>Mỹ</v>
          </cell>
          <cell r="AB233" t="str">
            <v>Microport Orthopedics Inc</v>
          </cell>
          <cell r="AC233" t="str">
            <v>Mỹ</v>
          </cell>
          <cell r="AD233" t="str">
            <v>C</v>
          </cell>
          <cell r="AE233" t="str">
            <v>11405NK/BYT-TB-CT ngày 12/11/2018</v>
          </cell>
          <cell r="AF233" t="str">
            <v>3 cái/ bộ</v>
          </cell>
          <cell r="AG233" t="str">
            <v>Bộ</v>
          </cell>
          <cell r="AH233">
            <v>20</v>
          </cell>
          <cell r="AI233">
            <v>0</v>
          </cell>
          <cell r="AJ233" t="str">
            <v>vn0302204137</v>
          </cell>
          <cell r="AK233" t="str">
            <v>CÔNG TY TNHH TRANG THIẾT BỊ Y TẾ B.M.S</v>
          </cell>
          <cell r="AL233" t="str">
            <v>Đạt</v>
          </cell>
          <cell r="AM233"/>
          <cell r="AN233" t="str">
            <v xml:space="preserve">Đào Thị Nhung </v>
          </cell>
          <cell r="AO233" t="str">
            <v>Đạt</v>
          </cell>
          <cell r="AP233" t="str">
            <v>Đạt</v>
          </cell>
          <cell r="AQ233" t="str">
            <v>Đạt</v>
          </cell>
          <cell r="AR233" t="str">
            <v>Đạt</v>
          </cell>
          <cell r="AS233" t="str">
            <v>Đạt</v>
          </cell>
          <cell r="AT233" t="str">
            <v>Đạt</v>
          </cell>
          <cell r="AU233" t="str">
            <v>Đạt</v>
          </cell>
          <cell r="AV233" t="str">
            <v>Đạt</v>
          </cell>
          <cell r="AW233" t="str">
            <v>Đạt</v>
          </cell>
          <cell r="AX233" t="str">
            <v>Đạt</v>
          </cell>
          <cell r="AY233" t="str">
            <v>Đạt</v>
          </cell>
          <cell r="AZ233" t="str">
            <v xml:space="preserve"> </v>
          </cell>
          <cell r="BA233" t="str">
            <v>Nguyễn Văn Thành</v>
          </cell>
          <cell r="BB233" t="str">
            <v>Đạt</v>
          </cell>
          <cell r="BC233">
            <v>0</v>
          </cell>
        </row>
        <row r="234">
          <cell r="C234" t="str">
            <v>PP2300519997</v>
          </cell>
          <cell r="D234" t="str">
            <v>Khớp háng bán phần không xi măng, ổ cối lưỡng cực</v>
          </cell>
          <cell r="E234" t="str">
            <v>1. Chuôi khớp chất liệu hợp kim Titanium 6Al-4V, chiều dài từ 120mm - 190 mm, góc cổ chuôi từ 125 -145 độ.
 2. Chỏm khớp phù hợp cổ côn 12/14 chất liệu Cobalt Chrome hoặc tương đương
 3. Ổ cối lưỡng cực có lót đường kính trong 22mm-&gt;28mm, đường kính ngoài từ 38 -&gt; 56 mm, chất liệu Cobalt Chrome/UHMWPE.</v>
          </cell>
          <cell r="F234">
            <v>0</v>
          </cell>
          <cell r="G234" t="str">
            <v>Bộ</v>
          </cell>
          <cell r="H234">
            <v>20</v>
          </cell>
          <cell r="I234">
            <v>50000000</v>
          </cell>
          <cell r="J234">
            <v>1000000000</v>
          </cell>
          <cell r="K234">
            <v>20000000</v>
          </cell>
          <cell r="L234">
            <v>1500000000</v>
          </cell>
          <cell r="M234">
            <v>700000000</v>
          </cell>
          <cell r="N234">
            <v>4</v>
          </cell>
          <cell r="O234" t="str">
            <v>PP2300519997</v>
          </cell>
          <cell r="P234" t="str">
            <v>Khớp háng bán phần không xi măng, ổ cối lưỡng cực</v>
          </cell>
          <cell r="Q234">
            <v>180</v>
          </cell>
          <cell r="R234">
            <v>265332000</v>
          </cell>
          <cell r="S234">
            <v>210</v>
          </cell>
          <cell r="T234" t="str">
            <v>Trong vòng 24 giờ kể từ thời điểm đặt hàng của Bệnh viện</v>
          </cell>
          <cell r="U234" t="str">
            <v>Khớp háng bán phần không xi măng, chuôi phủ Plasmapore</v>
          </cell>
          <cell r="V234" t="str">
            <v>Khớp háng bán phần không xi măng, chuôi phủ Plasmapore</v>
          </cell>
          <cell r="W234" t="str">
            <v>N06.04.052.0092.155.0016</v>
          </cell>
          <cell r="X234" t="str">
            <v>Chuôi khớp: NK198T-&gt;NK208T 
Chỏm khớp: NK330K-&gt;NK432K 
Ổ cối: NK019S-&gt;NK053S</v>
          </cell>
          <cell r="Y234" t="str">
            <v>1. Chuôi khớp chất liệu hợp kim Titanium 6Al-4V, chiều dài từ 120mm - 190 mm, góc cổ chuôi từ 125 -145 độ.
 2. Chỏm khớp phù hợp cổ côn 12/14 chất liệu Cobalt Chrome hoặc tương đương
 3. Ổ cối lưỡng cực có lót đường kính trong 22mm-&gt;28mm, đường kính ngoài từ 38 -&gt; 56 mm, chất liệu Cobalt Chrome/UHMWPE.</v>
          </cell>
          <cell r="Z234" t="str">
            <v>- AESCULAP AG
- Ortek AG</v>
          </cell>
          <cell r="AA234" t="str">
            <v>Đức/ Thuỵ Sỹ</v>
          </cell>
          <cell r="AB234" t="str">
            <v>Aesculap AG</v>
          </cell>
          <cell r="AC234" t="str">
            <v>Đức</v>
          </cell>
          <cell r="AD234" t="str">
            <v>D</v>
          </cell>
          <cell r="AE234" t="str">
            <v>17598NK/BYT-TB-CT
11477NK/BYT-TB-CT
13768NK/BYT-TB-CT
2300510ĐKLH/BYT-HTTB</v>
          </cell>
          <cell r="AF234" t="str">
            <v>Hộp/ Cái</v>
          </cell>
          <cell r="AG234" t="str">
            <v>Bộ</v>
          </cell>
          <cell r="AH234">
            <v>20</v>
          </cell>
          <cell r="AI234">
            <v>0</v>
          </cell>
          <cell r="AJ234" t="str">
            <v>vn0303649259</v>
          </cell>
          <cell r="AK234" t="str">
            <v>CÔNG TY TNHH VIỆT Y</v>
          </cell>
          <cell r="AL234" t="str">
            <v>Đạt</v>
          </cell>
          <cell r="AM234"/>
          <cell r="AN234" t="str">
            <v>Trần Thị Kiều Diễm</v>
          </cell>
          <cell r="AO234" t="str">
            <v>Đạt</v>
          </cell>
          <cell r="AP234" t="str">
            <v>Đạt</v>
          </cell>
          <cell r="AQ234" t="str">
            <v>Đạt</v>
          </cell>
          <cell r="AR234">
            <v>0</v>
          </cell>
          <cell r="AS234" t="str">
            <v>Đạt</v>
          </cell>
          <cell r="AT234" t="str">
            <v>Đạt</v>
          </cell>
          <cell r="AU234" t="str">
            <v>Đạt</v>
          </cell>
          <cell r="AV234" t="str">
            <v>Đạt</v>
          </cell>
          <cell r="AW234" t="str">
            <v>Đạt</v>
          </cell>
          <cell r="AX234" t="str">
            <v>Đạt</v>
          </cell>
          <cell r="AY234" t="str">
            <v>Đạt</v>
          </cell>
          <cell r="AZ234">
            <v>0</v>
          </cell>
          <cell r="BA234" t="str">
            <v>Hồ Thị Xuân Thu</v>
          </cell>
          <cell r="BB234" t="str">
            <v>Đạt</v>
          </cell>
          <cell r="BC234">
            <v>0</v>
          </cell>
        </row>
        <row r="235">
          <cell r="C235" t="str">
            <v>PP2300519997</v>
          </cell>
          <cell r="D235" t="str">
            <v>Khớp háng bán phần không xi măng, ổ cối lưỡng cực</v>
          </cell>
          <cell r="E235" t="str">
            <v>1. Chuôi khớp chất liệu hợp kim Titanium 6Al-4V, chiều dài từ 120mm - 190 mm, góc cổ chuôi từ 125 -145 độ.
 2. Chỏm khớp phù hợp cổ côn 12/14 chất liệu Cobalt Chrome hoặc tương đương
 3. Ổ cối lưỡng cực có lót đường kính trong 22mm-&gt;28mm, đường kính ngoài từ 38 -&gt; 56 mm, chất liệu Cobalt Chrome/UHMWPE.</v>
          </cell>
          <cell r="F235">
            <v>0</v>
          </cell>
          <cell r="G235" t="str">
            <v>Bộ</v>
          </cell>
          <cell r="H235">
            <v>20</v>
          </cell>
          <cell r="I235">
            <v>50000000</v>
          </cell>
          <cell r="J235">
            <v>1000000000</v>
          </cell>
          <cell r="K235">
            <v>20000000</v>
          </cell>
          <cell r="L235">
            <v>1500000000</v>
          </cell>
          <cell r="M235">
            <v>700000000</v>
          </cell>
          <cell r="N235">
            <v>4</v>
          </cell>
          <cell r="O235" t="str">
            <v>PP2300519997</v>
          </cell>
          <cell r="P235" t="str">
            <v>Khớp háng bán phần không xi măng, ổ cối lưỡng cực</v>
          </cell>
          <cell r="Q235">
            <v>180</v>
          </cell>
          <cell r="R235">
            <v>377764000</v>
          </cell>
          <cell r="S235">
            <v>210</v>
          </cell>
          <cell r="T235">
            <v>0</v>
          </cell>
          <cell r="U235" t="str">
            <v>Bộ khớp háng bán phần Bipolar II - chuôi không xi măng UTF-reduced, góc cổ chuôi 130 độ</v>
          </cell>
          <cell r="V235" t="str">
            <v>Bộ khớp háng bán phần Bipolar II - chuôi không xi măng UTF-reduced, góc cổ chuôi 130 độ</v>
          </cell>
          <cell r="W235" t="str">
            <v>N06.04.052.4272.296.0011</v>
          </cell>
          <cell r="X235" t="str">
            <v>150x-xxxx; 120x-xxxx; 110x-xxxx</v>
          </cell>
          <cell r="Y235" t="str">
            <v>1. Chuôi xương đùi không xi măng (số lượng: 01 cái) 
Góc cổ thân 130º, loại cố định đầu gần, dạng nêm 2 chiều có rãnh và cổ trơn, chất liệu hợp kim hợp kim Titanium (Ti-6Al-4V), phun Titanium Plasma dày 0.5mm. , taper 12/14.
Các cỡ từ #00, #0, #1, #2, #3, #4, #5, #6, #7, #8, #9, #10, #11, #12, #13, #14 tương ứng với độ rộng bề ngang: 22.8mm, 23.6mm, 25mm, 26.5mm, 27.5mm, 28.5mm, 29.5mm, 30.5mm, 31.5mm, 32.5mm, 34mm, 35.5mm, 37.5mm, 39.5mm, 41.5mm, 43.5mm. 
Có 2 sự lựa chọn offset thông thường (có 16 cỡ từ size 00; size 0; size 1; size 2; size 3; size 4; size 5; size 6; size 7; size 8; size 9; size 10; size 11; size 12; size 13; size 14, tương ứng với chiều dài từ 114mm; 120mm; 125mm; 128mm; 131mm; 134mm; 137mm; 140mm; 142mm; 144mm; 146mm; 149mm; 152mm; 155mm; 158mm; 161mm) và offset dài (có 15 cỡ từ size 0; size 1; size 2; size 3; size 4; size 5; size 6; size 7; size 8; size 9; size 10; size 11; size 12; size 13; size 14, tương ứng với chiều dài từ 120mm; 125mm; 128mm; 131mm; 134mm; 137mm; 140mm; 142mm; 144mm; 146mm; 149mm; 152mm; 155mm; 158mm; 161mm).
2. Chỏm khớp (số lượng: 01 cái)
Taper cổ côn 12/14. 
Chất liệu Cobalt Chrome, đây là vật liệu không rỉ có độ cứng, độ bóng cao và chống mài mòn rất tốt.
Kích thước 22.2mm (0mm, +3mm, +6mm, +9mm), 28mm (-3mm, 0mm, +2,5mm, +5mm, +7.5mm, +10mm), taper 12/14.
3. Ổ cối lưỡng cực (số lượng: 01 cái)
Đường kính ngoài từ 38 - 60mm (nhiều size hơn từ  38 -&gt; 56 mm)  (bước tăng 1mm), đường kính trong 22 và 28mm. Mặt ngoài bằng hợp chất Cobalt Chrome, đây là vật liệu không rỉ có độ cứng, độ bóng cao và chống mài mòn rất tốt ,có độ nhám ≤ 0.02 μm, lớp lót PE siêu phân tử liên kết chéo (UHMWPE) ≥ 5mm. Có vòng khóa trong chống trật chỏm. 
Bộ khớp có chứng nhận tiêu chuẩn FDA ;CE và ISO.</v>
          </cell>
          <cell r="Z235" t="str">
            <v>United Orthopedic
 Corporation</v>
          </cell>
          <cell r="AA235" t="str">
            <v>Đài Loan</v>
          </cell>
          <cell r="AB235" t="str">
            <v>United Orthopedic
 Corporation</v>
          </cell>
          <cell r="AC235" t="str">
            <v>Đài Loan</v>
          </cell>
          <cell r="AD235" t="str">
            <v>PhâN Loại: C</v>
          </cell>
          <cell r="AE235" t="str">
            <v xml:space="preserve">
'+ Số:12678NK/BYT
-TB-CT
Giấy phép nhập khẩu này có hiệu lực đến ngày 31 tháng 12 năm 2019
Ngày đăng ký 11/05/2019</v>
          </cell>
          <cell r="AF235" t="str">
            <v>Hộp/1 cái</v>
          </cell>
          <cell r="AG235" t="str">
            <v>Bộ</v>
          </cell>
          <cell r="AH235">
            <v>20</v>
          </cell>
          <cell r="AI235" t="str">
            <v>60 tháng</v>
          </cell>
          <cell r="AJ235" t="str">
            <v>vn0100124376</v>
          </cell>
          <cell r="AK235" t="str">
            <v>TỔNG CÔNG TY THIẾT BỊ Y TẾ VIỆT NAM - CTCP</v>
          </cell>
          <cell r="AL235" t="str">
            <v>Đạt</v>
          </cell>
          <cell r="AM235"/>
          <cell r="AN235" t="str">
            <v>Trần Thị Kiều Diễm</v>
          </cell>
          <cell r="AO235" t="str">
            <v>Đạt</v>
          </cell>
          <cell r="AP235" t="str">
            <v>Đạt</v>
          </cell>
          <cell r="AQ235" t="str">
            <v>Đạt</v>
          </cell>
          <cell r="AR235">
            <v>0</v>
          </cell>
          <cell r="AS235" t="str">
            <v>Đạt</v>
          </cell>
          <cell r="AT235" t="str">
            <v>Không đạt</v>
          </cell>
          <cell r="AU235" t="str">
            <v>Đạt</v>
          </cell>
          <cell r="AV235" t="str">
            <v>Đạt</v>
          </cell>
          <cell r="AW235" t="str">
            <v>Đạt</v>
          </cell>
          <cell r="AX235" t="str">
            <v>Đạt</v>
          </cell>
          <cell r="AY235" t="str">
            <v>Không đạt</v>
          </cell>
          <cell r="AZ235" t="str">
            <v>E-HSMT: Chuôi khớp chiều dài từ 120mm - 190 mm
E-HSDT: Chuôi xương đùi chiều dài từ 120mm - 161 mm</v>
          </cell>
          <cell r="BA235" t="str">
            <v>Trần Thị Huyền Trân</v>
          </cell>
          <cell r="BB235" t="str">
            <v>Không đạt</v>
          </cell>
          <cell r="BC235" t="str">
            <v>E-HSMT: Chuôi khớp chiều dài từ 120mm - 190 mm
E-HSDT: Chuôi xương đùi chiều dài từ 120mm - 161 mm</v>
          </cell>
        </row>
        <row r="236">
          <cell r="C236" t="str">
            <v>PP2300519998</v>
          </cell>
          <cell r="D236" t="str">
            <v>Khớp háng toàn phần nhân tạo không xi măng phủ ha</v>
          </cell>
          <cell r="E236" t="str">
            <v>-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 cối chất liệu XLPE -Crosslinked Polyethylene hoặc tương đương
- Vít ổ cối chất liệu titan dài từ 15mm -&gt; 70 mm</v>
          </cell>
          <cell r="F236">
            <v>0</v>
          </cell>
          <cell r="G236" t="str">
            <v>Bộ</v>
          </cell>
          <cell r="H236">
            <v>10</v>
          </cell>
          <cell r="I236">
            <v>57500000</v>
          </cell>
          <cell r="J236">
            <v>575000000</v>
          </cell>
          <cell r="K236">
            <v>11500000</v>
          </cell>
          <cell r="L236">
            <v>862500000</v>
          </cell>
          <cell r="M236">
            <v>402500000</v>
          </cell>
          <cell r="N236">
            <v>2</v>
          </cell>
          <cell r="O236" t="str">
            <v>PP2300519998</v>
          </cell>
          <cell r="P236" t="str">
            <v>Khớp háng toàn phần nhân tạo không xi măng phủ ha</v>
          </cell>
          <cell r="Q236">
            <v>180</v>
          </cell>
          <cell r="R236">
            <v>417456000</v>
          </cell>
          <cell r="S236">
            <v>210</v>
          </cell>
          <cell r="T236" t="str">
            <v>Trong vòng 24 giờ kể từ thời điểm đặt hàng của Bệnh viện</v>
          </cell>
          <cell r="U236" t="str">
            <v>Bộ khớp háng toàn phần không xi măng</v>
          </cell>
          <cell r="V236" t="str">
            <v>Bộ khớp háng toàn phần không xi măng</v>
          </cell>
          <cell r="W236" t="str">
            <v>N06.04.051.0580.175.0012</v>
          </cell>
          <cell r="X236" t="str">
            <v>88110xxxxx
881000xxxx
881311xxxx
88120xxxxx
8814006xxx</v>
          </cell>
          <cell r="Y236" t="str">
            <v>-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 cối chất liệu XLPE -Crosslinked Polyethylene
- Vít ổ cối chất liệu titan dài từ 15mm -&gt; 80 m</v>
          </cell>
          <cell r="Z236" t="str">
            <v>B-One Ortho Corp.</v>
          </cell>
          <cell r="AA236" t="str">
            <v>Mỹ</v>
          </cell>
          <cell r="AB236" t="str">
            <v>B-One Ortho Corp.</v>
          </cell>
          <cell r="AC236" t="str">
            <v>Mỹ</v>
          </cell>
          <cell r="AD236" t="str">
            <v>C</v>
          </cell>
          <cell r="AE236" t="str">
            <v>14501NK/BYT-TB-CT ngày 03/02/2020</v>
          </cell>
          <cell r="AF236" t="str">
            <v>5 cái/ bộ</v>
          </cell>
          <cell r="AG236" t="str">
            <v>Bộ</v>
          </cell>
          <cell r="AH236">
            <v>10</v>
          </cell>
          <cell r="AI236">
            <v>0</v>
          </cell>
          <cell r="AJ236" t="str">
            <v>vn0311829625</v>
          </cell>
          <cell r="AK236" t="str">
            <v>CÔNG TY CỔ PHẦN Y TẾ THÀNH ÂN</v>
          </cell>
          <cell r="AL236" t="str">
            <v>Đạt</v>
          </cell>
          <cell r="AM236"/>
          <cell r="AN236" t="str">
            <v>Phan Thị Lường</v>
          </cell>
          <cell r="AO236" t="str">
            <v>Đạt</v>
          </cell>
          <cell r="AP236" t="str">
            <v>Đạt</v>
          </cell>
          <cell r="AQ236" t="str">
            <v>Đạt</v>
          </cell>
          <cell r="AR236">
            <v>0</v>
          </cell>
          <cell r="AS236" t="str">
            <v>Đạt</v>
          </cell>
          <cell r="AT236" t="str">
            <v>Đạt</v>
          </cell>
          <cell r="AU236" t="str">
            <v>Đạt</v>
          </cell>
          <cell r="AV236" t="str">
            <v>Đạt</v>
          </cell>
          <cell r="AW236" t="str">
            <v>Đạt</v>
          </cell>
          <cell r="AX236" t="str">
            <v>Đạt</v>
          </cell>
          <cell r="AY236" t="str">
            <v>Đạt</v>
          </cell>
          <cell r="AZ236">
            <v>0</v>
          </cell>
          <cell r="BA236" t="str">
            <v>Hồ Thị Xuân Thu</v>
          </cell>
          <cell r="BB236" t="str">
            <v>Đạt</v>
          </cell>
          <cell r="BC236">
            <v>0</v>
          </cell>
        </row>
        <row r="237">
          <cell r="C237" t="str">
            <v>PP2300519998</v>
          </cell>
          <cell r="D237" t="str">
            <v>Khớp háng toàn phần nhân tạo không xi măng phủ ha</v>
          </cell>
          <cell r="E237" t="str">
            <v>-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 cối chất liệu XLPE -Crosslinked Polyethylene hoặc tương đương
- Vít ổ cối chất liệu titan dài từ 15mm -&gt; 70 mm</v>
          </cell>
          <cell r="F237">
            <v>0</v>
          </cell>
          <cell r="G237" t="str">
            <v>Bộ</v>
          </cell>
          <cell r="H237">
            <v>10</v>
          </cell>
          <cell r="I237">
            <v>57500000</v>
          </cell>
          <cell r="J237">
            <v>575000000</v>
          </cell>
          <cell r="K237">
            <v>11500000</v>
          </cell>
          <cell r="L237">
            <v>862500000</v>
          </cell>
          <cell r="M237">
            <v>402500000</v>
          </cell>
          <cell r="N237">
            <v>2</v>
          </cell>
          <cell r="O237" t="str">
            <v>PP2300519998</v>
          </cell>
          <cell r="P237" t="str">
            <v>Khớp háng toàn phần nhân tạo không xi măng phủ ha</v>
          </cell>
          <cell r="Q237">
            <v>180</v>
          </cell>
          <cell r="R237">
            <v>95000000</v>
          </cell>
          <cell r="S237">
            <v>213</v>
          </cell>
          <cell r="T237" t="str">
            <v>Giao hàng trong vòng 24h kể từ thời điểm gửi đơn đặt hàng của Bệnh viện</v>
          </cell>
          <cell r="U237" t="str">
            <v>Khớp háng toàn phần không xi măng PE</v>
          </cell>
          <cell r="V237" t="str">
            <v>Khớp háng toàn phần không xi măng PE</v>
          </cell>
          <cell r="W237" t="str">
            <v>N06.04.051.1705.174.0001</v>
          </cell>
          <cell r="X237" t="str">
            <v>Cuống xương đùi: 01.05.021 - 01.05.031
Ổ cối: 01.02.054 - 01.02.082
Lớp đệm ổ cối: 01.02.661 - 01.02.697
Đầu xương đùi: 01.02.375 - 01.02.472
Vít ổ cối: 01.01.201 - 01.01.210</v>
          </cell>
          <cell r="Y237" t="str">
            <v>* Cuống xương đùi: Hợp kim Titanium (Ti6Al4V) phủ Ti-Plasma rỗ tổ ong, chuôi tiết diện hình chữ nhật, có rãnh dọc chống xoay, được vát thuôn dần hai bên 5°; hai mặt trước-sau 2° làm tăng độ chịu nén, chống lún. Góc cổ chuôi 132°. Neck Taper 12/14 mm, có 11 kích cỡ, dài 137 - 177mm
* Ổ cối: Bencox hybrid cup vật liệu Titanium,  phủ Titanium – Plasma dạng rỗ tổ ong với hơn 30% độ xốp, hình bán cầu, có 3 lỗ bắt vít, có 10 kích cỡ 44 – 74mm.
* Lớp đệm: Polyethylene cao phân tử, có bờ chống trật, size Ø28-32mm, đường kính ngoài phù hợp ổ cối. Cơ chế khóa giữa ổ cối và lớp đệm PE giúp cố định an toàn, chống xoay, chống lắc
* Đầu xương đùi: hợp kim Co-Cr-Mo được đánh bóng chính xác chống sự mài mòn, size: Ø28-32mm (S, M, L)
* Vít: Titanium đường kính Ø6,4mm, chiều dài 15 - 60mm.</v>
          </cell>
          <cell r="Z237" t="str">
            <v>Corentec Co., Ltd,</v>
          </cell>
          <cell r="AA237" t="str">
            <v>Hàn Quốc</v>
          </cell>
          <cell r="AB237" t="str">
            <v>Corentec Co., Ltd,</v>
          </cell>
          <cell r="AC237" t="str">
            <v>Hàn Quốc</v>
          </cell>
          <cell r="AD237" t="str">
            <v>C</v>
          </cell>
          <cell r="AE237" t="str">
            <v>GPNK số: 9058NK/BYT-TB-CT, ngày 05/05/2018</v>
          </cell>
          <cell r="AF237" t="str">
            <v>1 Cái/ gói</v>
          </cell>
          <cell r="AG237" t="str">
            <v>Bộ</v>
          </cell>
          <cell r="AH237">
            <v>10</v>
          </cell>
          <cell r="AI237">
            <v>0</v>
          </cell>
          <cell r="AJ237" t="str">
            <v>vn0304434312</v>
          </cell>
          <cell r="AK237" t="str">
            <v>CÔNG TY TNHH KHOA HỌC KỸ THUẬT MINH KHANG</v>
          </cell>
          <cell r="AL237" t="str">
            <v>Đạt</v>
          </cell>
          <cell r="AM237"/>
          <cell r="AN237" t="str">
            <v>Phạm Thị Kim Hoàng</v>
          </cell>
          <cell r="AO237">
            <v>0</v>
          </cell>
          <cell r="AP237">
            <v>0</v>
          </cell>
          <cell r="AQ237">
            <v>0</v>
          </cell>
          <cell r="AR237">
            <v>0</v>
          </cell>
          <cell r="AS237">
            <v>0</v>
          </cell>
          <cell r="AT237" t="str">
            <v>Không đạt</v>
          </cell>
          <cell r="AU237">
            <v>0</v>
          </cell>
          <cell r="AV237">
            <v>0</v>
          </cell>
          <cell r="AW237">
            <v>0</v>
          </cell>
          <cell r="AX237">
            <v>0</v>
          </cell>
          <cell r="AY237" t="str">
            <v>Không đạt</v>
          </cell>
          <cell r="AZ237" t="str">
            <v>Không đạt về tính năng kỹ thuật của E-HSMT và E-HSDT về chất liệu, kích thước, đường kính, chiều dài</v>
          </cell>
          <cell r="BA237" t="str">
            <v>Nguyễn Thị Huệ</v>
          </cell>
          <cell r="BB237" t="str">
            <v>Không đạt</v>
          </cell>
          <cell r="BC237" t="str">
            <v>Không đạt về tính năng kỹ thuật của E-HSMT và E-HSDT về chất liệu, kích thước, đường kính, chiều dài</v>
          </cell>
        </row>
        <row r="238">
          <cell r="C238" t="str">
            <v>PP2300519998</v>
          </cell>
          <cell r="D238" t="str">
            <v>Khớp háng toàn phần nhân tạo không xi măng phủ ha</v>
          </cell>
          <cell r="E238" t="str">
            <v>-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 cối chất liệu XLPE -Crosslinked Polyethylene hoặc tương đương
- Vít ổ cối chất liệu titan dài từ 15mm -&gt; 70 mm</v>
          </cell>
          <cell r="F238">
            <v>0</v>
          </cell>
          <cell r="G238" t="str">
            <v>Bộ</v>
          </cell>
          <cell r="H238">
            <v>10</v>
          </cell>
          <cell r="I238">
            <v>57500000</v>
          </cell>
          <cell r="J238">
            <v>575000000</v>
          </cell>
          <cell r="K238">
            <v>11500000</v>
          </cell>
          <cell r="L238">
            <v>862500000</v>
          </cell>
          <cell r="M238">
            <v>402500000</v>
          </cell>
          <cell r="N238">
            <v>2</v>
          </cell>
          <cell r="O238" t="str">
            <v>PP2300519998</v>
          </cell>
          <cell r="P238" t="str">
            <v>Khớp háng toàn phần nhân tạo không xi măng phủ ha</v>
          </cell>
          <cell r="Q238">
            <v>180</v>
          </cell>
          <cell r="R238">
            <v>197526000</v>
          </cell>
          <cell r="S238">
            <v>210</v>
          </cell>
          <cell r="T238" t="str">
            <v>Trong vòng 24 giờ kể từ thời điểm đặt hàng của Bệnh viện</v>
          </cell>
          <cell r="U238" t="str">
            <v>Khớp háng toàn phần không xi măng Jump System - ULTRAFIT</v>
          </cell>
          <cell r="V238" t="str">
            <v>Khớp háng toàn phần không xi măng Jump System - ULTRAFIT</v>
          </cell>
          <cell r="W238" t="str">
            <v>N06.04.051.3457.292.0043</v>
          </cell>
          <cell r="X238" t="str">
            <v xml:space="preserve">352xx +  363xx +  202xx +  119xx +  367xx
</v>
          </cell>
          <cell r="Y238" t="str">
            <v>-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v>
          </cell>
          <cell r="Z238" t="str">
            <v>Permedica S.p.A</v>
          </cell>
          <cell r="AA238" t="str">
            <v>Ý</v>
          </cell>
          <cell r="AB238" t="str">
            <v>Permedica S.p.A</v>
          </cell>
          <cell r="AC238" t="str">
            <v>Ý</v>
          </cell>
          <cell r="AD238" t="str">
            <v>C</v>
          </cell>
          <cell r="AE238" t="str">
            <v>13983NK/BYT-TB-CT</v>
          </cell>
          <cell r="AF238" t="str">
            <v>Cái/ Hộp</v>
          </cell>
          <cell r="AG238" t="str">
            <v>Bộ</v>
          </cell>
          <cell r="AH238">
            <v>10</v>
          </cell>
          <cell r="AI238">
            <v>0</v>
          </cell>
          <cell r="AJ238" t="str">
            <v>vn0313296806</v>
          </cell>
          <cell r="AK238" t="str">
            <v>CÔNG TY TNHH THIÊT BỊ Y TẾ TVT</v>
          </cell>
          <cell r="AL238" t="str">
            <v>Đạt</v>
          </cell>
          <cell r="AM238"/>
          <cell r="AN238" t="str">
            <v>Phạm Thị Kim Hoàng</v>
          </cell>
          <cell r="AO238" t="str">
            <v>Đạt</v>
          </cell>
          <cell r="AP238" t="str">
            <v>Đạt</v>
          </cell>
          <cell r="AQ238" t="str">
            <v>Đạt</v>
          </cell>
          <cell r="AR238">
            <v>0</v>
          </cell>
          <cell r="AS238" t="str">
            <v>Đạt</v>
          </cell>
          <cell r="AT238" t="str">
            <v>Đạt</v>
          </cell>
          <cell r="AU238" t="str">
            <v>Đạt</v>
          </cell>
          <cell r="AV238" t="str">
            <v>Đạt</v>
          </cell>
          <cell r="AW238" t="str">
            <v>Đạt</v>
          </cell>
          <cell r="AX238" t="str">
            <v>Đạt</v>
          </cell>
          <cell r="AY238" t="str">
            <v>Đạt</v>
          </cell>
          <cell r="AZ238">
            <v>0</v>
          </cell>
          <cell r="BA238" t="str">
            <v>Nguyễn Văn Tuyền</v>
          </cell>
          <cell r="BB238" t="str">
            <v>Đạt</v>
          </cell>
          <cell r="BC238">
            <v>0</v>
          </cell>
        </row>
        <row r="239">
          <cell r="C239" t="str">
            <v>PP2300519998</v>
          </cell>
          <cell r="D239" t="str">
            <v>Khớp háng toàn phần nhân tạo không xi măng phủ ha</v>
          </cell>
          <cell r="E239" t="str">
            <v>-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 cối chất liệu XLPE -Crosslinked Polyethylene hoặc tương đương
- Vít ổ cối chất liệu titan dài từ 15mm -&gt; 70 mm</v>
          </cell>
          <cell r="F239">
            <v>0</v>
          </cell>
          <cell r="G239" t="str">
            <v>Bộ</v>
          </cell>
          <cell r="H239">
            <v>10</v>
          </cell>
          <cell r="I239">
            <v>57500000</v>
          </cell>
          <cell r="J239">
            <v>575000000</v>
          </cell>
          <cell r="K239">
            <v>11500000</v>
          </cell>
          <cell r="L239">
            <v>862500000</v>
          </cell>
          <cell r="M239">
            <v>402500000</v>
          </cell>
          <cell r="N239">
            <v>2</v>
          </cell>
          <cell r="O239" t="str">
            <v>PP2300519998</v>
          </cell>
          <cell r="P239" t="str">
            <v>Khớp háng toàn phần nhân tạo không xi măng phủ ha</v>
          </cell>
          <cell r="Q239">
            <v>180</v>
          </cell>
          <cell r="R239">
            <v>593283000</v>
          </cell>
          <cell r="S239">
            <v>210</v>
          </cell>
          <cell r="T239" t="str">
            <v>Trong vòng 24h kể từ thời điểm đặt hàng của bệnh viện</v>
          </cell>
          <cell r="U239" t="str">
            <v>Khớp háng toàn phần không xi măng</v>
          </cell>
          <cell r="V239" t="str">
            <v>Khớp háng toàn phần không xi măng</v>
          </cell>
          <cell r="W239" t="str">
            <v>N06.04.051.3115.175.0001</v>
          </cell>
          <cell r="X239" t="str">
            <v xml:space="preserve">2600xxxx 
180803xx 
PHA06xxx 
PHA04xxx 
PRxxxxxx 
</v>
          </cell>
          <cell r="Y239" t="str">
            <v>-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 cối chất liệu XLPE -Crosslinked Polyethylene
- Vít ổ cối chất liệu titan dài từ 15mm -&gt; 70 mm</v>
          </cell>
          <cell r="Z239" t="str">
            <v>Microport Orthopedics Inc</v>
          </cell>
          <cell r="AA239" t="str">
            <v>Mỹ</v>
          </cell>
          <cell r="AB239" t="str">
            <v>Microport Orthopedics Inc</v>
          </cell>
          <cell r="AC239" t="str">
            <v>Mỹ</v>
          </cell>
          <cell r="AD239" t="str">
            <v>C</v>
          </cell>
          <cell r="AE239" t="str">
            <v>11405NK/BYT-TB-CT ngày 12/11/2018</v>
          </cell>
          <cell r="AF239" t="str">
            <v>5 cái/ bộ</v>
          </cell>
          <cell r="AG239" t="str">
            <v>Bộ</v>
          </cell>
          <cell r="AH239">
            <v>10</v>
          </cell>
          <cell r="AI239">
            <v>0</v>
          </cell>
          <cell r="AJ239" t="str">
            <v>vn0302204137</v>
          </cell>
          <cell r="AK239" t="str">
            <v>CÔNG TY TNHH TRANG THIẾT BỊ Y TẾ B.M.S</v>
          </cell>
          <cell r="AL239" t="str">
            <v>Đạt</v>
          </cell>
          <cell r="AM239"/>
          <cell r="AN239" t="str">
            <v xml:space="preserve">Đào Thị Nhung </v>
          </cell>
          <cell r="AO239" t="str">
            <v>Đạt</v>
          </cell>
          <cell r="AP239" t="str">
            <v>Đạt</v>
          </cell>
          <cell r="AQ239" t="str">
            <v>Đạt</v>
          </cell>
          <cell r="AR239" t="str">
            <v>Đạt</v>
          </cell>
          <cell r="AS239" t="str">
            <v>Đạt</v>
          </cell>
          <cell r="AT239" t="str">
            <v>Đạt</v>
          </cell>
          <cell r="AU239" t="str">
            <v>Đạt</v>
          </cell>
          <cell r="AV239" t="str">
            <v>Đạt</v>
          </cell>
          <cell r="AW239" t="str">
            <v>Đạt</v>
          </cell>
          <cell r="AX239" t="str">
            <v>Đạt</v>
          </cell>
          <cell r="AY239" t="str">
            <v>Đạt</v>
          </cell>
          <cell r="AZ239" t="str">
            <v xml:space="preserve"> </v>
          </cell>
          <cell r="BA239" t="str">
            <v>Nguyễn Văn Thành</v>
          </cell>
          <cell r="BB239" t="str">
            <v>Đạt</v>
          </cell>
          <cell r="BC239">
            <v>0</v>
          </cell>
        </row>
        <row r="240">
          <cell r="C240" t="str">
            <v>PP2300519998</v>
          </cell>
          <cell r="D240" t="str">
            <v>Khớp háng toàn phần nhân tạo không xi măng phủ ha</v>
          </cell>
          <cell r="E240" t="str">
            <v>-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 cối chất liệu XLPE -Crosslinked Polyethylene hoặc tương đương
- Vít ổ cối chất liệu titan dài từ 15mm -&gt; 70 mm</v>
          </cell>
          <cell r="F240">
            <v>0</v>
          </cell>
          <cell r="G240" t="str">
            <v>Bộ</v>
          </cell>
          <cell r="H240">
            <v>10</v>
          </cell>
          <cell r="I240">
            <v>57500000</v>
          </cell>
          <cell r="J240">
            <v>575000000</v>
          </cell>
          <cell r="K240">
            <v>11500000</v>
          </cell>
          <cell r="L240">
            <v>862500000</v>
          </cell>
          <cell r="M240">
            <v>402500000</v>
          </cell>
          <cell r="N240">
            <v>2</v>
          </cell>
          <cell r="O240" t="str">
            <v>PP2300519998</v>
          </cell>
          <cell r="P240" t="str">
            <v>Khớp háng toàn phần nhân tạo không xi măng phủ ha</v>
          </cell>
          <cell r="Q240">
            <v>180</v>
          </cell>
          <cell r="R240">
            <v>265332000</v>
          </cell>
          <cell r="S240">
            <v>210</v>
          </cell>
          <cell r="T240" t="str">
            <v>Trong vòng 24 giờ kể từ thời điểm đặt hàng của Bệnh viện</v>
          </cell>
          <cell r="U240" t="str">
            <v>Khớp háng toàn phần không xi măng, chuôi phủ Plasmapore, lớp đệm kết hợp Vitamin E</v>
          </cell>
          <cell r="V240" t="str">
            <v>Khớp háng toàn phần không xi măng, chuôi phủ Plasmapore, lớp đệm kết hợp Vitamin E</v>
          </cell>
          <cell r="W240" t="str">
            <v>N06.04.051.0092.155.0013</v>
          </cell>
          <cell r="X240" t="str">
            <v>Chuôi khớp: NK198T-&gt;NK208T
Chỏm khớp: NK429K-&gt;NK672K
Ổ cối: NV244T-&gt;NV258T
Lót ổ cối: NV290E-&gt;NV316E 
Vít: NV010T-&gt;NV015T</v>
          </cell>
          <cell r="Y240" t="str">
            <v>-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 cối chất liệu XLPE -Crosslinked Polyethylene hoặc tương đương
- Vít ổ cối chất liệu titan dài từ 15mm -&gt; 70 mm</v>
          </cell>
          <cell r="Z240" t="str">
            <v>Aesculap AG</v>
          </cell>
          <cell r="AA240" t="str">
            <v>Đức</v>
          </cell>
          <cell r="AB240" t="str">
            <v>Aesculap AG</v>
          </cell>
          <cell r="AC240" t="str">
            <v>Đức</v>
          </cell>
          <cell r="AD240" t="str">
            <v>D</v>
          </cell>
          <cell r="AE240" t="str">
            <v>17598NK/BYT-TB-CT
11477NK/BYT-TB-CT</v>
          </cell>
          <cell r="AF240" t="str">
            <v>Hộp/ Cái</v>
          </cell>
          <cell r="AG240" t="str">
            <v>Bộ</v>
          </cell>
          <cell r="AH240">
            <v>10</v>
          </cell>
          <cell r="AI240">
            <v>0</v>
          </cell>
          <cell r="AJ240" t="str">
            <v>vn0303649259</v>
          </cell>
          <cell r="AK240" t="str">
            <v>CÔNG TY TNHH VIỆT Y</v>
          </cell>
          <cell r="AL240" t="str">
            <v>Đạt</v>
          </cell>
          <cell r="AM240"/>
          <cell r="AN240" t="str">
            <v>Trần Thị Kiều Diễm</v>
          </cell>
          <cell r="AO240" t="str">
            <v>Đạt</v>
          </cell>
          <cell r="AP240" t="str">
            <v>Đạt</v>
          </cell>
          <cell r="AQ240" t="str">
            <v>Đạt</v>
          </cell>
          <cell r="AR240">
            <v>0</v>
          </cell>
          <cell r="AS240" t="str">
            <v>Đạt</v>
          </cell>
          <cell r="AT240" t="str">
            <v>Đạt</v>
          </cell>
          <cell r="AU240" t="str">
            <v>Đạt</v>
          </cell>
          <cell r="AV240" t="str">
            <v>Đạt</v>
          </cell>
          <cell r="AW240" t="str">
            <v>Đạt</v>
          </cell>
          <cell r="AX240" t="str">
            <v>Đạt</v>
          </cell>
          <cell r="AY240" t="str">
            <v>Đạt</v>
          </cell>
          <cell r="AZ240">
            <v>0</v>
          </cell>
          <cell r="BA240" t="str">
            <v>Hồ Thị Xuân Thu</v>
          </cell>
          <cell r="BB240" t="str">
            <v>Đạt</v>
          </cell>
          <cell r="BC240">
            <v>0</v>
          </cell>
        </row>
        <row r="241">
          <cell r="C241" t="str">
            <v>PP2300519998</v>
          </cell>
          <cell r="D241" t="str">
            <v>Khớp háng toàn phần nhân tạo không xi măng phủ ha</v>
          </cell>
          <cell r="E241" t="str">
            <v>- Cuống khớp không xi măng chất liệu hợp kim titanium phủ HA và phủ Ti-plasma. 
 + Chiều dài chuôi từ 119 -&gt; 171 mm, góc cổ chuôi 126 độ -&gt; 145 độ. 
- Chỏm khớp phù hợp cổ côn 12/14 chất liệu CobaltChrome 
- Ổ cối chất liệu hợp kim Titanium 6Al-4V
- Lót ổ cối chất liệu XLPE -Crosslinked Polyethylene hoặc tương đương
- Vít ổ cối chất liệu titan dài từ 15mm -&gt; 70 mm</v>
          </cell>
          <cell r="F241">
            <v>0</v>
          </cell>
          <cell r="G241" t="str">
            <v>Bộ</v>
          </cell>
          <cell r="H241">
            <v>10</v>
          </cell>
          <cell r="I241">
            <v>57500000</v>
          </cell>
          <cell r="J241">
            <v>575000000</v>
          </cell>
          <cell r="K241">
            <v>11500000</v>
          </cell>
          <cell r="L241">
            <v>862500000</v>
          </cell>
          <cell r="M241">
            <v>402500000</v>
          </cell>
          <cell r="N241">
            <v>2</v>
          </cell>
          <cell r="O241" t="str">
            <v>PP2300519998</v>
          </cell>
          <cell r="P241" t="str">
            <v>Khớp háng toàn phần nhân tạo không xi măng phủ ha</v>
          </cell>
          <cell r="Q241">
            <v>180</v>
          </cell>
          <cell r="R241">
            <v>377764000</v>
          </cell>
          <cell r="S241">
            <v>210</v>
          </cell>
          <cell r="T241">
            <v>0</v>
          </cell>
          <cell r="U241" t="str">
            <v>Bộ khớp háng toàn phần không xi măng UTF-reduced góc cổ chuôi 130 độ, Metal on PE có vitamin E (kích thước chỏm 28/32/36)</v>
          </cell>
          <cell r="V241" t="str">
            <v>Bộ khớp háng toàn phần không xi măng UTF-reduced góc cổ chuôi 130 độ, Metal on PE có vitamin E (kích thước chỏm 28/32/36)</v>
          </cell>
          <cell r="W241" t="str">
            <v>N06.04.051.4272.296.0020</v>
          </cell>
          <cell r="X241" t="str">
            <v>1306-xxxx; 1406-xxxx; 1206-xxxx; 1106-xxxx; 5206-10xx</v>
          </cell>
          <cell r="Y241" t="str">
            <v>1. Cuống khớp không xi măng (số lượng: 01 cái)
Loại cố định đầu gần, dạng nêm 2 chiều có rãnh và cổ trơn, chất liệu hợp kim hợp kim Titanium (Ti-6Al-4V), phun Titanium Plasma dày 0.5mm. 
Góc cổ thân chuôi 130º, taper 12/14.
Các kích cỡ từ #00, #0, #1, #2, #3, #4, #5, #6, #7, #8, #9, #10, #11, #12, #13, #14 tương ứng với độ rộng bề ngang: 22.8mm, 23.6mm, 25mm, 26.5mm, 27.5mm, 28.5mm, 29.5mm, 30.5mm, 31.5mm, 32.5mm, 34mm, 35.5mm, 37.5mm, 39.5mm, 41.5mm, 43.5mm. 
Có 16 kích cỡ từ size 00; size 0; size 1; size 2; size 3; size 4; size 5; size 6; size 7; size 8; size 9; size 10; size 11; size 12; size 13; size 14, tương ứng với chiều dài từ 114mm; 120mm; 125mm; 128mm; 131mm; 134mm; 137mm; 140mm; 142mm; 144mm; 146mm; 149mm; 152mm; 155mm; 158mm; 161mm.
2. Chỏm xương đùi: bằng Cobalt Chrome siêu nhẵn; kích thước 28mm (-3mm, +0mm, +2,5mm, +5mm, +7.5mm, +10mm), 32mm (-3mm, +0mm, +2.5mm, +5mm, +7.5mm, +10mm) và chỏm lớn 36mm (-3mm, +0mm, +5mm, +10mm) với taper cổ côn 12/14
3. Ổ cối không xi măng: làm bằng hợp kim Titanium Alloy (Ti-6Al-4V) được phun Titanium Plasma (TiPlasma) nhám và phủ HA 0.08mm. Có 12 chốt khóa chống xoay. Ổ cối có 2 loại: ít lỗ vít (Cluster) hoặc nhiều lỗ vít (Multi hole),có 14 cỡ từ 44mm - 70mm với bước chuyển 2mm. Cạnh ổ cối có đánh dấu laser chỉ hướng. Có các lỗ vít với hướng xoay 32 độ. Các lỗ vít đều có nút chặn. 
4. Lớp lót: bằng Polyethylene Crosslink siêu bền có bổ sung vitamin E giúp tăng khả năng chịu mài mòn, tăng độ cứng vật liệu và chống Oxi hóa. Lớp lót có 2 dạng (0° và 20°) Đường kính trong 28mm, 32mm, 36mm.
5. Vít ổ cối Titanium (số lượng: 02 cái): mũ lục lăng, đường kính 6.5mm với các độ dài 15mm, 20mm, 25mm, 30mm, 35mm, 40mm, 45mm, 50mm.
Bộ khớp có chứng nhận tiêu chuẩn FDA ;CE và ISO.</v>
          </cell>
          <cell r="Z241" t="str">
            <v>United Orthopedic
 Corporation</v>
          </cell>
          <cell r="AA241" t="str">
            <v>Đài Loan</v>
          </cell>
          <cell r="AB241" t="str">
            <v>United Orthopedic
 Corporation</v>
          </cell>
          <cell r="AC241" t="str">
            <v>Đài Loan</v>
          </cell>
          <cell r="AD241" t="str">
            <v>PhâN Loại: C</v>
          </cell>
          <cell r="AE241" t="str">
            <v xml:space="preserve">
'+ Số:12678NK/BYT
-TB-CT
Giấy phép nhập khẩu này có hiệu lực đến ngày 31 tháng 12 năm 2019
Ngày đăng ký 11/05/2019</v>
          </cell>
          <cell r="AF241" t="str">
            <v>Hộp/1 cái</v>
          </cell>
          <cell r="AG241" t="str">
            <v>Bộ</v>
          </cell>
          <cell r="AH241">
            <v>10</v>
          </cell>
          <cell r="AI241" t="str">
            <v>60 tháng</v>
          </cell>
          <cell r="AJ241" t="str">
            <v>vn0100124376</v>
          </cell>
          <cell r="AK241" t="str">
            <v>TỔNG CÔNG TY THIẾT BỊ Y TẾ VIỆT NAM - CTCP</v>
          </cell>
          <cell r="AL241" t="str">
            <v>Đạt</v>
          </cell>
          <cell r="AM241"/>
          <cell r="AN241" t="str">
            <v>Trần Thị Kiều Diễm</v>
          </cell>
          <cell r="AO241">
            <v>0</v>
          </cell>
          <cell r="AP241">
            <v>0</v>
          </cell>
          <cell r="AQ241" t="str">
            <v>Đạt</v>
          </cell>
          <cell r="AR241">
            <v>0</v>
          </cell>
          <cell r="AS241" t="str">
            <v>Đạt</v>
          </cell>
          <cell r="AT241" t="str">
            <v>Không đạt</v>
          </cell>
          <cell r="AU241" t="str">
            <v>Đạt</v>
          </cell>
          <cell r="AV241" t="str">
            <v>Đạt</v>
          </cell>
          <cell r="AW241" t="str">
            <v>Đạt</v>
          </cell>
          <cell r="AX241" t="str">
            <v>Đạt</v>
          </cell>
          <cell r="AY241" t="str">
            <v>Không đạt</v>
          </cell>
          <cell r="AZ241" t="str">
            <v>E-HSMT:
+ Cuống khớp phủ HA và phủ Ti-plasma. 
+ Chiều dài chuôi từ  119 -&gt; 171 mm
+ Vít ổ cối dài từ 15mm -&gt; 70 mm
E-HSDT: 
+ Cuống khớp phun Titanium Plasma 
+ Chiều dài chuôi từ 114mm - 161mm
+ Vít ổ cối dài từ 15mm -&gt; 50 mm</v>
          </cell>
          <cell r="BA241" t="str">
            <v>Trần Thị Huyền Trân</v>
          </cell>
          <cell r="BB241" t="str">
            <v>Không đạt</v>
          </cell>
          <cell r="BC241" t="str">
            <v>E-HSMT:
+ Cuống khớp phủ HA và phủ Ti-plasma. 
+ Chiều dài chuôi từ  119 -&gt; 171 mm
+ Vít ổ cối dài từ 15mm -&gt; 70 mm
E-HSDT: 
+ Cuống khớp phun Titanium Plasma 
+ Chiều dài chuôi từ 114mm - 161mm
+ Vít ổ cối dài từ 15mm -&gt; 50 mm</v>
          </cell>
        </row>
        <row r="242">
          <cell r="C242" t="str">
            <v>PP2300519999</v>
          </cell>
          <cell r="D242" t="str">
            <v>Giá đỡ nội mạch siêu mềm làm thay đổi hướng dòng chảy</v>
          </cell>
          <cell r="E242" t="str">
            <v>- Stent chuyển dòng (thay đổi dòng chảy) cho mạch máu 
- Có thể đóng gói kèm vi ống thông thả stent
- Đường kính stent : từ 2.5mm trở lên
- Chiều dài stent:  các cỡ
- Kích thước có thể có xê dịch tùy nhà sản xuất</v>
          </cell>
          <cell r="F242">
            <v>0</v>
          </cell>
          <cell r="G242" t="str">
            <v>Cái</v>
          </cell>
          <cell r="H242">
            <v>5</v>
          </cell>
          <cell r="I242">
            <v>210000000</v>
          </cell>
          <cell r="J242">
            <v>1050000000</v>
          </cell>
          <cell r="K242">
            <v>21000000</v>
          </cell>
          <cell r="L242">
            <v>1575000000</v>
          </cell>
          <cell r="M242">
            <v>735000000</v>
          </cell>
          <cell r="N242">
            <v>1</v>
          </cell>
          <cell r="O242" t="str">
            <v>PP2300519999</v>
          </cell>
          <cell r="P242" t="str">
            <v>Giá đỡ nội mạch siêu mềm làm thay đổi hướng dòng chảy</v>
          </cell>
          <cell r="Q242">
            <v>180</v>
          </cell>
          <cell r="R242">
            <v>149129800</v>
          </cell>
          <cell r="S242">
            <v>210</v>
          </cell>
          <cell r="T242" t="str">
            <v>Trong vòng 24 giờ kể từ thời điểm đặt hàng của Bệnh viện</v>
          </cell>
          <cell r="U242" t="str">
            <v>Giá đỡ mạch máu não Pipeline Flex with Shield</v>
          </cell>
          <cell r="V242" t="str">
            <v>Giá đỡ mạch máu não Pipeline Flex with Shield</v>
          </cell>
          <cell r="W242" t="str">
            <v>N06.02.080.3107.175.0001</v>
          </cell>
          <cell r="X242" t="str">
            <v>PED2-250-10;PED2-250-12;PED2-250-14;PED2-250-16;PED2-250-18;PED2-250-20;PED2-275-10;PED2-275-12;PED2-275-14;PED2-275-16;PED2-275-18;PED2-275-20;PED2-300-10;PED2-300-12;PED2-300-14;PED2-300-16;PED2-300-18;PED2-300-20;PED2-300-25;PED2-300-30;PED2-300-35;PED2-325-10;PED2-325-12;PED2-325-14;PED2-325-16;PED2-325-18;PED2-325-20;PED2-325-25;PED2-325-30;PED2-325-35;PED2-350-10;PED2-350-12;PED2-350-14;PED2-350-16;PED2-350-18;PED2-350-20;PED2-350-25;PED2-350-30;PED2-350-35;PED2-375-10;PED2-375-12;PED2-375-14;PED2-375-16;PED2-375-18;PED2-375-20;PED2-375-25;PED2-375-30;PED2-375-35;PED2-400-10;PED2-400-12;PED2-400-14;PED2-400-16;PED2-400-18;PED2-400-20;PED2-400-25;PED2-400-30;PED2-400-35;PED2-425-10;PED2-425-12;PED2-425-14;PED2-425-16;PED2-425-18;PED2-425-20;PED2-425-25;PED2-425-30;PED2-425-35;PED2-450-10;PED2-450-12;PED2-450-14;PED2-450-16;PED2-450-18;PED2-450-20;PED2-450-25;PED2-450-30;PED2-450-35;PED2-475-10;PED2-475-12;PED2-475-14;PED2-475-16;PED2-475-18;PED2-475-20;PED2-475-25;PED2-475-30;PED2-475-35;PED2-500-10;PED2-500-12;PED2-500-14;PED2-500-16;PED2-500-18;PED2-500-20;PED2-500-25;PED2-500-30;PED2-500-35</v>
          </cell>
          <cell r="Y242" t="str">
            <v xml:space="preserve">Stent đổi hướng dòng chảy điều trị túi phình động mạch não.
Stent được đan như mắt lưới, tự bung, cấu tạo bởi 48 sợi hợp kim; platinum, cobalt chromium. 
Đường kính các cỡ 2.5mm, 2.75mm, 3mm, 3.25mm, 3.5mm, 3.75mm, 4mm, 4.25mm, 4.5mm, 4.75mm và 5mm
 Chiều dài các loại 10mm; 12mm; 14mm; 16mm; 18mm; 20mm; 25mm; 30mm; 35mm.
</v>
          </cell>
          <cell r="Z242" t="str">
            <v>Micro Therapeutics Inc dba EV3 Neurovascular</v>
          </cell>
          <cell r="AA242" t="str">
            <v>Mỹ</v>
          </cell>
          <cell r="AB242" t="str">
            <v>Micro Therapeutics Inc dba EV3 Neurovascular</v>
          </cell>
          <cell r="AC242" t="str">
            <v>Mỹ</v>
          </cell>
          <cell r="AD242" t="str">
            <v>D</v>
          </cell>
          <cell r="AE242" t="str">
            <v>GPNK số 11499NK/BYT-TB-CT</v>
          </cell>
          <cell r="AF242" t="str">
            <v>01 cái/hộp</v>
          </cell>
          <cell r="AG242" t="str">
            <v>Cái</v>
          </cell>
          <cell r="AH242">
            <v>5</v>
          </cell>
          <cell r="AI242">
            <v>0</v>
          </cell>
          <cell r="AJ242" t="str">
            <v>vn0108380029</v>
          </cell>
          <cell r="AK242" t="str">
            <v>CÔNG TY CỔ PHẦN ÁNH DƯƠNG ASIA VIỆT NAM</v>
          </cell>
          <cell r="AL242" t="str">
            <v>Đạt</v>
          </cell>
          <cell r="AM242"/>
          <cell r="AN242" t="str">
            <v>Tăng Thị Hiếu</v>
          </cell>
          <cell r="AO242" t="str">
            <v>Đạt</v>
          </cell>
          <cell r="AP242" t="str">
            <v>Đạt</v>
          </cell>
          <cell r="AQ242" t="str">
            <v>Đạt</v>
          </cell>
          <cell r="AR242">
            <v>0</v>
          </cell>
          <cell r="AS242" t="str">
            <v>Đạt</v>
          </cell>
          <cell r="AT242" t="str">
            <v>Đạt</v>
          </cell>
          <cell r="AU242" t="str">
            <v>Đạt</v>
          </cell>
          <cell r="AV242" t="str">
            <v>Đạt</v>
          </cell>
          <cell r="AW242" t="str">
            <v>Đạt</v>
          </cell>
          <cell r="AX242" t="str">
            <v>Đạt</v>
          </cell>
          <cell r="AY242" t="str">
            <v>Đạt</v>
          </cell>
          <cell r="AZ242">
            <v>0</v>
          </cell>
          <cell r="BA242" t="str">
            <v>Trần Thị Dân</v>
          </cell>
          <cell r="BB242" t="str">
            <v>Đạt</v>
          </cell>
          <cell r="BC242">
            <v>0</v>
          </cell>
        </row>
        <row r="243">
          <cell r="C243" t="str">
            <v>PP2300519999</v>
          </cell>
          <cell r="D243" t="str">
            <v>Giá đỡ nội mạch siêu mềm làm thay đổi hướng dòng chảy</v>
          </cell>
          <cell r="E243" t="str">
            <v>- Stent chuyển dòng (thay đổi dòng chảy) cho mạch máu 
- Có thể đóng gói kèm vi ống thông thả stent
- Đường kính stent : từ 2.5mm trở lên
- Chiều dài stent:  các cỡ
- Kích thước có thể có xê dịch tùy nhà sản xuất</v>
          </cell>
          <cell r="F243">
            <v>0</v>
          </cell>
          <cell r="G243" t="str">
            <v>Cái</v>
          </cell>
          <cell r="H243">
            <v>5</v>
          </cell>
          <cell r="I243">
            <v>210000000</v>
          </cell>
          <cell r="J243">
            <v>1050000000</v>
          </cell>
          <cell r="K243">
            <v>21000000</v>
          </cell>
          <cell r="L243">
            <v>1575000000</v>
          </cell>
          <cell r="M243">
            <v>735000000</v>
          </cell>
          <cell r="N243">
            <v>1</v>
          </cell>
          <cell r="O243" t="str">
            <v>PP2300519999</v>
          </cell>
          <cell r="P243" t="str">
            <v>Giá đỡ nội mạch siêu mềm làm thay đổi hướng dòng chảy</v>
          </cell>
          <cell r="Q243">
            <v>180</v>
          </cell>
          <cell r="R243">
            <v>87438000</v>
          </cell>
          <cell r="S243">
            <v>210</v>
          </cell>
          <cell r="T243" t="str">
            <v>Giao hàng trong vòng 24h kể từ thời điểm gửi đơn đặt hàng của Bệnh viện</v>
          </cell>
          <cell r="U243" t="str">
            <v>Khung giá đỡ mạch máu não Silk+</v>
          </cell>
          <cell r="V243" t="str">
            <v>Khung giá đỡ mạch máu não Silk+</v>
          </cell>
          <cell r="W243" t="str">
            <v>N06.02.080.0359.240.0002</v>
          </cell>
          <cell r="X243" t="str">
            <v>SILK…</v>
          </cell>
          <cell r="Y243" t="str">
            <v>- Stent chuyển dòng kèm vi ống thông thả stent, chất liệu nikel titanium, được bện bằng 48 sợi.
- Kích thước đa dạng từ 2.0 đến 5.5, chiều dài từ 10mm - 50mm. 
- Sử dụng cho mạch máu có đường kính từ 1.50mm - 5.75mm. Đặc biệt có thiết kế hình nón.
- Đóng gói kèm vi ống thông thả stent có đường kính .024"- .029". .
Có thể thu hồi stent khi đã bung 90%.</v>
          </cell>
          <cell r="Z243" t="str">
            <v>Balt</v>
          </cell>
          <cell r="AA243" t="str">
            <v>Pháp</v>
          </cell>
          <cell r="AB243" t="str">
            <v>Balt</v>
          </cell>
          <cell r="AC243" t="str">
            <v>Pháp</v>
          </cell>
          <cell r="AD243" t="str">
            <v>D</v>
          </cell>
          <cell r="AE243" t="str">
            <v>GĐKLH số: 2200036ĐKLH/BYT-TB-CT ngày 09/11/2022</v>
          </cell>
          <cell r="AF243" t="str">
            <v>Hộp/ 1 cái</v>
          </cell>
          <cell r="AG243" t="str">
            <v>Cái</v>
          </cell>
          <cell r="AH243">
            <v>5</v>
          </cell>
          <cell r="AI243">
            <v>0</v>
          </cell>
          <cell r="AJ243" t="str">
            <v>vn0309380798</v>
          </cell>
          <cell r="AK243" t="str">
            <v>CÔNG TY TNHH SANG THU</v>
          </cell>
          <cell r="AL243" t="str">
            <v>Đạt</v>
          </cell>
          <cell r="AM243"/>
          <cell r="AN243" t="str">
            <v>Nguyễn Thị Phương Hoa</v>
          </cell>
          <cell r="AO243" t="str">
            <v>Đạt</v>
          </cell>
          <cell r="AP243" t="str">
            <v>Đạt</v>
          </cell>
          <cell r="AQ243" t="str">
            <v>Đạt</v>
          </cell>
          <cell r="AR243">
            <v>0</v>
          </cell>
          <cell r="AS243" t="str">
            <v>Đạt</v>
          </cell>
          <cell r="AT243" t="str">
            <v>Đạt</v>
          </cell>
          <cell r="AU243" t="str">
            <v>Đạt</v>
          </cell>
          <cell r="AV243" t="str">
            <v>Đạt</v>
          </cell>
          <cell r="AW243" t="str">
            <v>Đạt</v>
          </cell>
          <cell r="AX243" t="str">
            <v>Đạt</v>
          </cell>
          <cell r="AY243" t="str">
            <v>Đạt</v>
          </cell>
          <cell r="AZ243">
            <v>0</v>
          </cell>
          <cell r="BA243" t="str">
            <v>Nguyễn Thị Huệ</v>
          </cell>
          <cell r="BB243" t="str">
            <v>Đạt</v>
          </cell>
          <cell r="BC243">
            <v>0</v>
          </cell>
        </row>
        <row r="244">
          <cell r="C244" t="str">
            <v>PP2300520000</v>
          </cell>
          <cell r="D244" t="str">
            <v>Keo nút mạch</v>
          </cell>
          <cell r="E244" t="str">
            <v>- Thành phần bao gồm Ethylene-vinyl alcohol,  Di-methyl sulfoxide và Tantalium hoặc tương đương. 
- Dung tích tối thiểu 1.5ml</v>
          </cell>
          <cell r="F244">
            <v>0</v>
          </cell>
          <cell r="G244" t="str">
            <v>Lọ</v>
          </cell>
          <cell r="H244">
            <v>10</v>
          </cell>
          <cell r="I244">
            <v>17499000</v>
          </cell>
          <cell r="J244">
            <v>174990000</v>
          </cell>
          <cell r="K244">
            <v>3499800</v>
          </cell>
          <cell r="L244">
            <v>262485000</v>
          </cell>
          <cell r="M244">
            <v>122493000</v>
          </cell>
          <cell r="N244">
            <v>2</v>
          </cell>
          <cell r="O244" t="str">
            <v>PP2300520000</v>
          </cell>
          <cell r="P244" t="str">
            <v>Keo nút mạch</v>
          </cell>
          <cell r="Q244">
            <v>180</v>
          </cell>
          <cell r="R244">
            <v>149129800</v>
          </cell>
          <cell r="S244">
            <v>210</v>
          </cell>
          <cell r="T244" t="str">
            <v>Trong vòng 24 giờ kể từ thời điểm đặt hàng của Bệnh viện</v>
          </cell>
          <cell r="U244" t="str">
            <v>Chất tắc mạch dạng lỏng Onyx</v>
          </cell>
          <cell r="V244" t="str">
            <v>Chất tắc mạch dạng lỏng Onyx</v>
          </cell>
          <cell r="W244" t="str">
            <v>N07.01.370.3107.175.0001</v>
          </cell>
          <cell r="X244" t="str">
            <v>105-7000-060
105-7000-080</v>
          </cell>
          <cell r="Y244" t="str">
            <v xml:space="preserve">Chất tắc mạch dạng lỏng gồm EVOH (Ethylene-vinyl alcohol), DMSO (di-methyl sulfoxide) và chất cản quang Tantalum. 
Gồm 2 loại: Onyx 18 có 6% EVOH và Onyx 34 có 8% EVOH.
Một hộp bao gồm 1 lọ Onyx 1.5ml, 1 lọ DMSO 1.5ml, 2 xi-lanh 1ml để bơm Onyx và một xi lanh 1ml để bơm DMSO. 
</v>
          </cell>
          <cell r="Z244" t="str">
            <v>Micro Therapeutics Inc dba EV3 Neurovascular</v>
          </cell>
          <cell r="AA244" t="str">
            <v>Mỹ</v>
          </cell>
          <cell r="AB244" t="str">
            <v>Micro Therapeutics Inc dba EV3 Neurovascular</v>
          </cell>
          <cell r="AC244" t="str">
            <v>Mỹ</v>
          </cell>
          <cell r="AD244" t="str">
            <v>D</v>
          </cell>
          <cell r="AE244" t="str">
            <v>GPNK số 11102NK/BYT-TB-CT</v>
          </cell>
          <cell r="AF244" t="str">
            <v>01 lọ/hộp</v>
          </cell>
          <cell r="AG244" t="str">
            <v>Lọ</v>
          </cell>
          <cell r="AH244">
            <v>10</v>
          </cell>
          <cell r="AI244">
            <v>0</v>
          </cell>
          <cell r="AJ244" t="str">
            <v>vn0108380029</v>
          </cell>
          <cell r="AK244" t="str">
            <v>CÔNG TY CỔ PHẦN ÁNH DƯƠNG ASIA VIỆT NAM</v>
          </cell>
          <cell r="AL244" t="str">
            <v>Đạt</v>
          </cell>
          <cell r="AM244"/>
          <cell r="AN244" t="str">
            <v>Tăng Thị Hiếu</v>
          </cell>
          <cell r="AO244" t="str">
            <v>Đạt</v>
          </cell>
          <cell r="AP244" t="str">
            <v>Đạt</v>
          </cell>
          <cell r="AQ244" t="str">
            <v>Đạt</v>
          </cell>
          <cell r="AR244">
            <v>0</v>
          </cell>
          <cell r="AS244" t="str">
            <v>Đạt</v>
          </cell>
          <cell r="AT244" t="str">
            <v>Đạt</v>
          </cell>
          <cell r="AU244" t="str">
            <v>Đạt</v>
          </cell>
          <cell r="AV244" t="str">
            <v>Đạt</v>
          </cell>
          <cell r="AW244" t="str">
            <v>Đạt</v>
          </cell>
          <cell r="AX244" t="str">
            <v>Đạt</v>
          </cell>
          <cell r="AY244" t="str">
            <v>Đạt</v>
          </cell>
          <cell r="AZ244">
            <v>0</v>
          </cell>
          <cell r="BA244" t="str">
            <v>Trần Thị Dân</v>
          </cell>
          <cell r="BB244" t="str">
            <v>Đạt</v>
          </cell>
          <cell r="BC244">
            <v>0</v>
          </cell>
        </row>
        <row r="245">
          <cell r="C245" t="str">
            <v>PP2300520001</v>
          </cell>
          <cell r="D245" t="str">
            <v>Kim chọc dò bơm xi măng vào thân đốt sống</v>
          </cell>
          <cell r="E245" t="str">
            <v xml:space="preserve"> - Kim trocar có nòng rỗng và có cây lõi bên trong
 -  Dùng để dùi chân cung và bơm xi măng. 
 - Có 2 loại 11G và 13G, dài 125mm</v>
          </cell>
          <cell r="F245" t="str">
            <v>Bịch/1 cái</v>
          </cell>
          <cell r="G245" t="str">
            <v>Cái</v>
          </cell>
          <cell r="H245">
            <v>20</v>
          </cell>
          <cell r="I245">
            <v>1800000</v>
          </cell>
          <cell r="J245">
            <v>36000000</v>
          </cell>
          <cell r="K245">
            <v>720000</v>
          </cell>
          <cell r="L245">
            <v>54000000</v>
          </cell>
          <cell r="M245">
            <v>25200000</v>
          </cell>
          <cell r="N245">
            <v>4</v>
          </cell>
          <cell r="O245" t="str">
            <v>PP2300520001</v>
          </cell>
          <cell r="P245" t="str">
            <v>Kim chọc dò bơm xi măng vào thân đốt sống</v>
          </cell>
          <cell r="Q245">
            <v>180</v>
          </cell>
          <cell r="R245">
            <v>613881000</v>
          </cell>
          <cell r="S245">
            <v>210</v>
          </cell>
          <cell r="T245" t="str">
            <v>Trong vòng 24 giờ kể từ thời điểm đặt hàng của Bệnh viện</v>
          </cell>
          <cell r="U245" t="str">
            <v>Kim chọc dò bơm xi măng vào thân đốt sống</v>
          </cell>
          <cell r="V245" t="str">
            <v>Kim chọc dò bơm xi măng vào thân đốt sống</v>
          </cell>
          <cell r="W245" t="str">
            <v>N03.03.010.0079.292.0002</v>
          </cell>
          <cell r="X245" t="str">
            <v>T060430; T060431</v>
          </cell>
          <cell r="Y245" t="str">
            <v xml:space="preserve"> - Kim trocar có nòng rỗng và có cây lõi bên trong
 -  Dùng để dùi chân cung và bơm xi măng. 
 - Có 2 loại 11G và 13G, dài 125mm</v>
          </cell>
          <cell r="Z245" t="str">
            <v>Adria S.r.l</v>
          </cell>
          <cell r="AA245" t="str">
            <v>Ý</v>
          </cell>
          <cell r="AB245" t="str">
            <v>Teknimed SAS</v>
          </cell>
          <cell r="AC245" t="str">
            <v>Pháp</v>
          </cell>
          <cell r="AD245" t="str">
            <v>B</v>
          </cell>
          <cell r="AE245" t="str">
            <v>220000385/PCBB-HCM ngày 14/02/2022</v>
          </cell>
          <cell r="AF245" t="str">
            <v>Bịch/1 cái</v>
          </cell>
          <cell r="AG245" t="str">
            <v>Cái</v>
          </cell>
          <cell r="AH245">
            <v>20</v>
          </cell>
          <cell r="AI245">
            <v>0</v>
          </cell>
          <cell r="AJ245" t="str">
            <v>vn0303649788</v>
          </cell>
          <cell r="AK245" t="str">
            <v>CÔNG TY TNHH THƯƠNG MẠI - DỊCH VỤ VÀ SẢN XUẤT VIỆT TƯỜNG</v>
          </cell>
          <cell r="AL245" t="str">
            <v>Đạt</v>
          </cell>
          <cell r="AM245"/>
          <cell r="AN245" t="str">
            <v>Nguyễn Thị Sao Mai</v>
          </cell>
          <cell r="AO245" t="str">
            <v>Đạt</v>
          </cell>
          <cell r="AP245" t="str">
            <v>Đạt</v>
          </cell>
          <cell r="AQ245" t="str">
            <v>Đạt</v>
          </cell>
          <cell r="AR245">
            <v>0</v>
          </cell>
          <cell r="AS245" t="str">
            <v>Đạt</v>
          </cell>
          <cell r="AT245" t="str">
            <v>Đạt</v>
          </cell>
          <cell r="AU245" t="str">
            <v>Đạt</v>
          </cell>
          <cell r="AV245" t="str">
            <v>Đạt</v>
          </cell>
          <cell r="AW245" t="str">
            <v>Đạt</v>
          </cell>
          <cell r="AX245" t="str">
            <v>Đạt</v>
          </cell>
          <cell r="AY245" t="str">
            <v>Đạt</v>
          </cell>
          <cell r="AZ245">
            <v>0</v>
          </cell>
          <cell r="BA245" t="str">
            <v>Cao Dũng</v>
          </cell>
          <cell r="BB245" t="str">
            <v>Đạt</v>
          </cell>
          <cell r="BC245" t="str">
            <v/>
          </cell>
        </row>
        <row r="246">
          <cell r="C246" t="str">
            <v>PP2300520001</v>
          </cell>
          <cell r="D246" t="str">
            <v>Kim chọc dò bơm xi măng vào thân đốt sống</v>
          </cell>
          <cell r="E246" t="str">
            <v xml:space="preserve"> - Kim trocar có nòng rỗng và có cây lõi bên trong
 -  Dùng để dùi chân cung và bơm xi măng. 
 - Có 2 loại 11G và 13G, dài 125mm</v>
          </cell>
          <cell r="F246" t="str">
            <v>Bịch/1 cái</v>
          </cell>
          <cell r="G246" t="str">
            <v>Cái</v>
          </cell>
          <cell r="H246">
            <v>20</v>
          </cell>
          <cell r="I246">
            <v>1800000</v>
          </cell>
          <cell r="J246">
            <v>36000000</v>
          </cell>
          <cell r="K246">
            <v>720000</v>
          </cell>
          <cell r="L246">
            <v>54000000</v>
          </cell>
          <cell r="M246">
            <v>25200000</v>
          </cell>
          <cell r="N246">
            <v>4</v>
          </cell>
          <cell r="O246" t="str">
            <v>PP2300520001</v>
          </cell>
          <cell r="P246" t="str">
            <v>Kim chọc dò bơm xi măng vào thân đốt sống</v>
          </cell>
          <cell r="Q246">
            <v>180</v>
          </cell>
          <cell r="R246">
            <v>593283000</v>
          </cell>
          <cell r="S246">
            <v>210</v>
          </cell>
          <cell r="T246" t="str">
            <v>Trong vòng 24h kể từ thời điểm đặt hàng của bệnh viện</v>
          </cell>
          <cell r="U246" t="str">
            <v>Kim chọc dò</v>
          </cell>
          <cell r="V246" t="str">
            <v>Kim chọc dò</v>
          </cell>
          <cell r="W246" t="str">
            <v>N07.06.030.0079.292.0015</v>
          </cell>
          <cell r="X246" t="str">
            <v>T0604xx</v>
          </cell>
          <cell r="Y246" t="str">
            <v xml:space="preserve"> - Kim trocar có nòng rỗng và có cây lõi bên trong
 -  Dùng để dùi chân cung và bơm xi măng. 
 - Có 2 loại 11G và 13G, dài 125mm</v>
          </cell>
          <cell r="Z246" t="str">
            <v>Adria S.R.L</v>
          </cell>
          <cell r="AA246" t="str">
            <v>Ý</v>
          </cell>
          <cell r="AB246" t="str">
            <v>Teknimed SAS</v>
          </cell>
          <cell r="AC246" t="str">
            <v>Pháp</v>
          </cell>
          <cell r="AD246" t="str">
            <v>B</v>
          </cell>
          <cell r="AE246" t="str">
            <v>220001913/PCBB-HCM ngày 06/06/2022</v>
          </cell>
          <cell r="AF246" t="str">
            <v>1 cái/ gói</v>
          </cell>
          <cell r="AG246" t="str">
            <v>Cái</v>
          </cell>
          <cell r="AH246">
            <v>20</v>
          </cell>
          <cell r="AI246">
            <v>0</v>
          </cell>
          <cell r="AJ246" t="str">
            <v>vn0302204137</v>
          </cell>
          <cell r="AK246" t="str">
            <v>CÔNG TY TNHH TRANG THIẾT BỊ Y TẾ B.M.S</v>
          </cell>
          <cell r="AL246" t="str">
            <v>Đạt</v>
          </cell>
          <cell r="AM246"/>
          <cell r="AN246" t="str">
            <v xml:space="preserve">Đào Thị Nhung </v>
          </cell>
          <cell r="AO246" t="str">
            <v>Đạt</v>
          </cell>
          <cell r="AP246" t="str">
            <v>Đạt</v>
          </cell>
          <cell r="AQ246" t="str">
            <v>Đạt</v>
          </cell>
          <cell r="AR246" t="str">
            <v>Đạt</v>
          </cell>
          <cell r="AS246" t="str">
            <v>Đạt</v>
          </cell>
          <cell r="AT246" t="str">
            <v>Không Đạt</v>
          </cell>
          <cell r="AU246" t="str">
            <v>Đạt</v>
          </cell>
          <cell r="AV246" t="str">
            <v>Đạt</v>
          </cell>
          <cell r="AW246" t="str">
            <v>Đạt</v>
          </cell>
          <cell r="AX246" t="str">
            <v>Đạt</v>
          </cell>
          <cell r="AY246" t="str">
            <v>Không đạt</v>
          </cell>
          <cell r="AZ246" t="str">
            <v>Catalogue không đáp ứng HSMT</v>
          </cell>
          <cell r="BA246" t="str">
            <v>Nguyễn Văn Thành</v>
          </cell>
          <cell r="BB246" t="str">
            <v>Không đạt</v>
          </cell>
          <cell r="BC246" t="str">
            <v>Catalogue không đáp ứng HSMT</v>
          </cell>
        </row>
        <row r="247">
          <cell r="C247" t="str">
            <v>PP2300520002</v>
          </cell>
          <cell r="D247" t="str">
            <v>Lưỡi bào xương dùng trong nội soi khớp</v>
          </cell>
          <cell r="E247" t="str">
            <v>- Thẳng, dùng một lần, mã màu theo cỡ để nhận diện. 
- Đường kính từ 3.5mm đến 5.5mm. 
- Có tính năng khoá cửa sổ hút. Có hai chế độ cắt dao động.</v>
          </cell>
          <cell r="F247">
            <v>0</v>
          </cell>
          <cell r="G247" t="str">
            <v>Cái</v>
          </cell>
          <cell r="H247">
            <v>100</v>
          </cell>
          <cell r="I247">
            <v>4550000</v>
          </cell>
          <cell r="J247">
            <v>455000000</v>
          </cell>
          <cell r="K247">
            <v>9100000</v>
          </cell>
          <cell r="L247">
            <v>682500000</v>
          </cell>
          <cell r="M247">
            <v>318500000</v>
          </cell>
          <cell r="N247">
            <v>17</v>
          </cell>
          <cell r="O247" t="str">
            <v>PP2300520002</v>
          </cell>
          <cell r="P247" t="str">
            <v>Lưỡi bào xương dùng trong nội soi khớp</v>
          </cell>
          <cell r="Q247">
            <v>180</v>
          </cell>
          <cell r="R247">
            <v>593283000</v>
          </cell>
          <cell r="S247">
            <v>210</v>
          </cell>
          <cell r="T247" t="str">
            <v>Trong vòng 24h kể từ thời điểm đặt hàng của bệnh viện</v>
          </cell>
          <cell r="U247" t="str">
            <v>Lưỡi bào dùng cho nội soi khớp</v>
          </cell>
          <cell r="V247" t="str">
            <v>Lưỡi bào dùng cho nội soi khớp</v>
          </cell>
          <cell r="W247" t="str">
            <v>N05.03.060.3606.155.0007</v>
          </cell>
          <cell r="X247" t="str">
            <v>82x-xxx-xxxx</v>
          </cell>
          <cell r="Y247" t="str">
            <v>- Thẳng, dùng một lần, mã màu theo cỡ để nhận diện. 
- Đường kính từ 3.5mm đến 5.5mm. 
- Có tính năng khoá cửa sổ hút. Có hai chế độ cắt dao động.</v>
          </cell>
          <cell r="Z247" t="str">
            <v>Reger medizintechnik GmbH</v>
          </cell>
          <cell r="AA247" t="str">
            <v>Đức</v>
          </cell>
          <cell r="AB247" t="str">
            <v>Reger medizintechnik GmbH</v>
          </cell>
          <cell r="AC247" t="str">
            <v>Đức</v>
          </cell>
          <cell r="AD247" t="str">
            <v>B</v>
          </cell>
          <cell r="AE247" t="str">
            <v>230000607/PCBB-HCM ngày 24/03/2023</v>
          </cell>
          <cell r="AF247" t="str">
            <v>1 cái/gói</v>
          </cell>
          <cell r="AG247" t="str">
            <v>Cái</v>
          </cell>
          <cell r="AH247">
            <v>100</v>
          </cell>
          <cell r="AI247">
            <v>0</v>
          </cell>
          <cell r="AJ247" t="str">
            <v>vn0302204137</v>
          </cell>
          <cell r="AK247" t="str">
            <v>CÔNG TY TNHH TRANG THIẾT BỊ Y TẾ B.M.S</v>
          </cell>
          <cell r="AL247" t="str">
            <v>Đạt</v>
          </cell>
          <cell r="AM247"/>
          <cell r="AN247" t="str">
            <v xml:space="preserve">Đào Thị Nhung </v>
          </cell>
          <cell r="AO247" t="str">
            <v>Đạt</v>
          </cell>
          <cell r="AP247" t="str">
            <v>Đạt</v>
          </cell>
          <cell r="AQ247" t="str">
            <v>Đạt</v>
          </cell>
          <cell r="AR247" t="str">
            <v>Đạt</v>
          </cell>
          <cell r="AS247" t="str">
            <v>Đạt</v>
          </cell>
          <cell r="AT247" t="str">
            <v>Đạt</v>
          </cell>
          <cell r="AU247" t="str">
            <v>Đạt</v>
          </cell>
          <cell r="AV247" t="str">
            <v>Đạt</v>
          </cell>
          <cell r="AW247" t="str">
            <v>Đạt</v>
          </cell>
          <cell r="AX247" t="str">
            <v>Đạt</v>
          </cell>
          <cell r="AY247" t="str">
            <v>Đạt</v>
          </cell>
          <cell r="AZ247">
            <v>0</v>
          </cell>
          <cell r="BA247" t="str">
            <v>Nguyễn Văn Thành</v>
          </cell>
          <cell r="BB247" t="str">
            <v>Đạt</v>
          </cell>
          <cell r="BC247">
            <v>0</v>
          </cell>
        </row>
        <row r="248">
          <cell r="C248" t="str">
            <v>PP2300520002</v>
          </cell>
          <cell r="D248" t="str">
            <v>Lưỡi bào xương dùng trong nội soi khớp</v>
          </cell>
          <cell r="E248" t="str">
            <v>- Thẳng, dùng một lần, mã màu theo cỡ để nhận diện. 
- Đường kính từ 3.5mm đến 5.5mm. 
- Có tính năng khoá cửa sổ hút. Có hai chế độ cắt dao động.</v>
          </cell>
          <cell r="F248">
            <v>0</v>
          </cell>
          <cell r="G248" t="str">
            <v>Cái</v>
          </cell>
          <cell r="H248">
            <v>100</v>
          </cell>
          <cell r="I248">
            <v>4550000</v>
          </cell>
          <cell r="J248">
            <v>455000000</v>
          </cell>
          <cell r="K248">
            <v>9100000</v>
          </cell>
          <cell r="L248">
            <v>682500000</v>
          </cell>
          <cell r="M248">
            <v>318500000</v>
          </cell>
          <cell r="N248">
            <v>17</v>
          </cell>
          <cell r="O248" t="str">
            <v>PP2300520002</v>
          </cell>
          <cell r="P248" t="str">
            <v>Lưỡi bào xương dùng trong nội soi khớp</v>
          </cell>
          <cell r="Q248">
            <v>180</v>
          </cell>
          <cell r="R248">
            <v>180000000</v>
          </cell>
          <cell r="S248">
            <v>210</v>
          </cell>
          <cell r="T248" t="str">
            <v>Giao hàng trong vòng 24h kể từ thời điểm gửi đơn đặt hàng của Bệnh viện</v>
          </cell>
          <cell r="U248" t="str">
            <v>Lưỡi bào khớp shaver</v>
          </cell>
          <cell r="V248" t="str">
            <v>Lưỡi bào khớp shaver</v>
          </cell>
          <cell r="W248" t="str">
            <v xml:space="preserve"> N05.03.060.1685.213.0002</v>
          </cell>
          <cell r="X248" t="str">
            <v>C9253 9247A,
C9262, 9260A</v>
          </cell>
          <cell r="Y248" t="str">
            <v xml:space="preserve">- Thẳng, dùng một lần, mã màu theo cỡ để nhận diện. 
- Đường kính từ 3.5mm đến 5.5mm. </v>
          </cell>
          <cell r="Z248" t="str">
            <v>Consolidated Medical Equipment Company</v>
          </cell>
          <cell r="AA248" t="str">
            <v>Mexico</v>
          </cell>
          <cell r="AB248" t="str">
            <v>Conmed Corporation</v>
          </cell>
          <cell r="AC248" t="str">
            <v>Mỹ</v>
          </cell>
          <cell r="AD248" t="str">
            <v>B, Số phân loại: 205/CMD/1220-REV</v>
          </cell>
          <cell r="AE248" t="str">
            <v>220000769/PCBB-BYT</v>
          </cell>
          <cell r="AF248" t="str">
            <v>1 Cái/ Hộp</v>
          </cell>
          <cell r="AG248" t="str">
            <v>Cái</v>
          </cell>
          <cell r="AH248">
            <v>100</v>
          </cell>
          <cell r="AI248">
            <v>0</v>
          </cell>
          <cell r="AJ248" t="str">
            <v>vn0101147344</v>
          </cell>
          <cell r="AK248" t="str">
            <v>CÔNG TY TNHH ĐẦU TƯ PHÁT TRIỂN TRANG THIẾT BỊ Y TẾ</v>
          </cell>
          <cell r="AL248" t="str">
            <v>Đạt</v>
          </cell>
          <cell r="AM248"/>
          <cell r="AN248" t="str">
            <v>Trương Thị Mỹ Quý</v>
          </cell>
          <cell r="AO248" t="str">
            <v>Đạt</v>
          </cell>
          <cell r="AP248" t="str">
            <v>Đạt</v>
          </cell>
          <cell r="AQ248" t="str">
            <v>Đạt</v>
          </cell>
          <cell r="AR248">
            <v>0</v>
          </cell>
          <cell r="AS248" t="str">
            <v>Đạt</v>
          </cell>
          <cell r="AT248" t="str">
            <v>Đạt</v>
          </cell>
          <cell r="AU248" t="str">
            <v>Đạt</v>
          </cell>
          <cell r="AV248" t="str">
            <v>Đạt</v>
          </cell>
          <cell r="AW248" t="str">
            <v>Đạt</v>
          </cell>
          <cell r="AX248" t="str">
            <v>Đạt</v>
          </cell>
          <cell r="AY248" t="str">
            <v>Đạt</v>
          </cell>
          <cell r="AZ248">
            <v>0</v>
          </cell>
          <cell r="BA248" t="str">
            <v>Trần Thị Minh Hồng</v>
          </cell>
          <cell r="BB248" t="str">
            <v>Đạt</v>
          </cell>
          <cell r="BC248">
            <v>0</v>
          </cell>
        </row>
        <row r="249">
          <cell r="C249" t="str">
            <v>PP2300520002</v>
          </cell>
          <cell r="D249" t="str">
            <v>Lưỡi bào xương dùng trong nội soi khớp</v>
          </cell>
          <cell r="E249" t="str">
            <v>- Thẳng, dùng một lần, mã màu theo cỡ để nhận diện. 
- Đường kính từ 3.5mm đến 5.5mm. 
- Có tính năng khoá cửa sổ hút. Có hai chế độ cắt dao động.</v>
          </cell>
          <cell r="F249">
            <v>0</v>
          </cell>
          <cell r="G249" t="str">
            <v>Cái</v>
          </cell>
          <cell r="H249">
            <v>100</v>
          </cell>
          <cell r="I249">
            <v>4550000</v>
          </cell>
          <cell r="J249">
            <v>455000000</v>
          </cell>
          <cell r="K249">
            <v>9100000</v>
          </cell>
          <cell r="L249">
            <v>682500000</v>
          </cell>
          <cell r="M249">
            <v>318500000</v>
          </cell>
          <cell r="N249">
            <v>17</v>
          </cell>
          <cell r="O249" t="str">
            <v>PP2300520002</v>
          </cell>
          <cell r="P249" t="str">
            <v>Lưỡi bào xương dùng trong nội soi khớp</v>
          </cell>
          <cell r="Q249">
            <v>180</v>
          </cell>
          <cell r="R249">
            <v>377764000</v>
          </cell>
          <cell r="S249">
            <v>210</v>
          </cell>
          <cell r="T249">
            <v>0</v>
          </cell>
          <cell r="U249" t="str">
            <v>Lưỡi bào xương dùng trong nội soi khớp</v>
          </cell>
          <cell r="V249" t="str">
            <v>Lưỡi bào xương dùng trong nội soi khớp</v>
          </cell>
          <cell r="W249" t="str">
            <v>N05.03.060.0270.175.0001</v>
          </cell>
          <cell r="X249" t="str">
            <v>AR-8xx0EX</v>
          </cell>
          <cell r="Y249" t="str">
            <v>Vật liệu: Đầu lưỡi bào bằng hợp kim không gỉ
Sử dụng cho mô mềm diện rộng, sụn chêm, cắt bỏ hoạt dịch khớp gối, chóp xoay khớp vai , có tính năng khoá cửa sổ hút. Có hai chế độ cắt dao động.
Đường kính từ 4mm, 5mm, 5.5mm, chiều dài 13cm.
Đóng gói tiệt trùng, dùng 1 lần, mã màu theo cỡ để nhận diện.
Đạt tiêu chuẩn FDA.</v>
          </cell>
          <cell r="Z249" t="str">
            <v>Arthrex, Inc.</v>
          </cell>
          <cell r="AA249" t="str">
            <v>Mỹ</v>
          </cell>
          <cell r="AB249" t="str">
            <v>Arthrex, Inc.</v>
          </cell>
          <cell r="AC249" t="str">
            <v>Mỹ</v>
          </cell>
          <cell r="AD249" t="str">
            <v>PhâN Loại: B</v>
          </cell>
          <cell r="AE249" t="str">
            <v xml:space="preserve">Số công bố: 220001976/PCBB-BYT
Ngày công bố: 10/04/2022
</v>
          </cell>
          <cell r="AF249" t="str">
            <v>1cái/ 1gói</v>
          </cell>
          <cell r="AG249" t="str">
            <v>Cái</v>
          </cell>
          <cell r="AH249">
            <v>100</v>
          </cell>
          <cell r="AI249" t="str">
            <v>59 tháng</v>
          </cell>
          <cell r="AJ249" t="str">
            <v>vn0100124376</v>
          </cell>
          <cell r="AK249" t="str">
            <v>TỔNG CÔNG TY THIẾT BỊ Y TẾ VIỆT NAM - CTCP</v>
          </cell>
          <cell r="AL249" t="str">
            <v>Đạt</v>
          </cell>
          <cell r="AM249"/>
          <cell r="AN249" t="str">
            <v>Trần Thị Kiều Diễm</v>
          </cell>
          <cell r="AO249">
            <v>0</v>
          </cell>
          <cell r="AP249">
            <v>0</v>
          </cell>
          <cell r="AQ249" t="str">
            <v>Đạt</v>
          </cell>
          <cell r="AR249">
            <v>0</v>
          </cell>
          <cell r="AS249" t="str">
            <v>Đạt</v>
          </cell>
          <cell r="AT249" t="str">
            <v>Không đạt</v>
          </cell>
          <cell r="AU249" t="str">
            <v>Đạt</v>
          </cell>
          <cell r="AV249" t="str">
            <v>Đạt</v>
          </cell>
          <cell r="AW249" t="str">
            <v>Đạt</v>
          </cell>
          <cell r="AX249" t="str">
            <v>Đạt</v>
          </cell>
          <cell r="AY249" t="str">
            <v>Không đạt</v>
          </cell>
          <cell r="AZ249" t="str">
            <v>1 Catalogue tham dự nhiều mã phần lô (PP2300520002, PP2300520253, PP2300520315)
-&gt; Nhà thầu xác định tham dự 01 mã phần lô PP2300520315</v>
          </cell>
          <cell r="BA249" t="str">
            <v>Trần Thị Huyền Trân</v>
          </cell>
          <cell r="BB249" t="str">
            <v>Không đạt</v>
          </cell>
          <cell r="BC249" t="str">
            <v>1 Catalogue tham dự nhiều mã phần lô (PP2300520002, PP2300520253, PP2300520315)
-&gt; Nhà thầu xác định tham dự 01 mã phần lô PP2300520315</v>
          </cell>
        </row>
        <row r="250">
          <cell r="C250" t="str">
            <v>PP2300520003</v>
          </cell>
          <cell r="D250" t="str">
            <v>Lưỡi cắt đốt bằng sóng radio</v>
          </cell>
          <cell r="E250" t="str">
            <v>-  Đầu đốt dùng công nghệ Coblation hoặc tương đương
- Có mạch bảo vệ ống kính, ngắt đầu đốt khi lại gần hoặc tiếp xúc với kim loại
- Có đường hút nước; Đường kính mũi ≥ 5.25mm
-  Đường kính phần thân ≥ 3.75mm; Đầu mũi nghiêng 90° hoặc tương đương</v>
          </cell>
          <cell r="F250">
            <v>0</v>
          </cell>
          <cell r="G250" t="str">
            <v>Cái</v>
          </cell>
          <cell r="H250">
            <v>100</v>
          </cell>
          <cell r="I250">
            <v>7000000</v>
          </cell>
          <cell r="J250">
            <v>700000000</v>
          </cell>
          <cell r="K250">
            <v>14000000</v>
          </cell>
          <cell r="L250">
            <v>1050000000</v>
          </cell>
          <cell r="M250">
            <v>490000000</v>
          </cell>
          <cell r="N250">
            <v>17</v>
          </cell>
          <cell r="O250" t="str">
            <v>PP2300520003</v>
          </cell>
          <cell r="P250" t="str">
            <v>Lưỡi cắt đốt bằng sóng radio</v>
          </cell>
          <cell r="Q250">
            <v>180</v>
          </cell>
          <cell r="R250">
            <v>593283000</v>
          </cell>
          <cell r="S250">
            <v>210</v>
          </cell>
          <cell r="T250" t="str">
            <v>Trong vòng 24h kể từ thời điểm đặt hàng của bệnh viện</v>
          </cell>
          <cell r="U250" t="str">
            <v>Lưỡi cắt đốt bằng sóng RF</v>
          </cell>
          <cell r="V250" t="str">
            <v>Lưỡi cắt đốt bằng sóng RF</v>
          </cell>
          <cell r="W250" t="str">
            <v>N05.03.060.3606.155.0006</v>
          </cell>
          <cell r="X250" t="str">
            <v>893-xxx</v>
          </cell>
          <cell r="Y250" t="str">
            <v>-  Đầu đốt dùng công nghệ Coblation
- Có mạch bảo vệ ống kính, ngắt đầu đốt khi lại gần hoặc tiếp xúc với kim loại
- Có đường hút nước; Đường kính mũi 5.25mm
-  Đường kính phần thân 3.75mm; Đầu mũi nghiêng 90°</v>
          </cell>
          <cell r="Z250" t="str">
            <v>Reger medizintechnik GmbH</v>
          </cell>
          <cell r="AA250" t="str">
            <v>Đức</v>
          </cell>
          <cell r="AB250" t="str">
            <v>Reger medizintechnik GmbH</v>
          </cell>
          <cell r="AC250" t="str">
            <v>Đức</v>
          </cell>
          <cell r="AD250" t="str">
            <v>B</v>
          </cell>
          <cell r="AE250" t="str">
            <v>230000607/PCBB-HCM ngày 24/03/2023</v>
          </cell>
          <cell r="AF250" t="str">
            <v>1 cái/gói</v>
          </cell>
          <cell r="AG250" t="str">
            <v>Cái</v>
          </cell>
          <cell r="AH250">
            <v>100</v>
          </cell>
          <cell r="AI250">
            <v>0</v>
          </cell>
          <cell r="AJ250" t="str">
            <v>vn0302204137</v>
          </cell>
          <cell r="AK250" t="str">
            <v>CÔNG TY TNHH TRANG THIẾT BỊ Y TẾ B.M.S</v>
          </cell>
          <cell r="AL250" t="str">
            <v>Đạt</v>
          </cell>
          <cell r="AM250"/>
          <cell r="AN250" t="str">
            <v xml:space="preserve">Đào Thị Nhung </v>
          </cell>
          <cell r="AO250" t="str">
            <v>Đạt</v>
          </cell>
          <cell r="AP250" t="str">
            <v>Đạt</v>
          </cell>
          <cell r="AQ250" t="str">
            <v>Đạt</v>
          </cell>
          <cell r="AR250" t="str">
            <v>Đạt</v>
          </cell>
          <cell r="AS250" t="str">
            <v>Đạt</v>
          </cell>
          <cell r="AT250" t="str">
            <v>Không Đạt</v>
          </cell>
          <cell r="AU250" t="str">
            <v>Đạt</v>
          </cell>
          <cell r="AV250" t="str">
            <v>Đạt</v>
          </cell>
          <cell r="AW250" t="str">
            <v>Đạt</v>
          </cell>
          <cell r="AX250" t="str">
            <v>Đạt</v>
          </cell>
          <cell r="AY250" t="str">
            <v>Không Đạt</v>
          </cell>
          <cell r="AZ250" t="str">
            <v>Catalogue không đáp ứng HSMT</v>
          </cell>
          <cell r="BA250" t="str">
            <v>Nguyễn Văn Thành</v>
          </cell>
          <cell r="BB250" t="str">
            <v>Không Đạt</v>
          </cell>
          <cell r="BC250" t="str">
            <v>Catalogue không đáp ứng HSMT</v>
          </cell>
        </row>
        <row r="251">
          <cell r="C251" t="str">
            <v>PP2300520003</v>
          </cell>
          <cell r="D251" t="str">
            <v>Lưỡi cắt đốt bằng sóng radio</v>
          </cell>
          <cell r="E251" t="str">
            <v>-  Đầu đốt dùng công nghệ Coblation hoặc tương đương
- Có mạch bảo vệ ống kính, ngắt đầu đốt khi lại gần hoặc tiếp xúc với kim loại
- Có đường hút nước; Đường kính mũi ≥ 5.25mm
-  Đường kính phần thân ≥ 3.75mm; Đầu mũi nghiêng 90° hoặc tương đương</v>
          </cell>
          <cell r="F251">
            <v>0</v>
          </cell>
          <cell r="G251" t="str">
            <v>Cái</v>
          </cell>
          <cell r="H251">
            <v>100</v>
          </cell>
          <cell r="I251">
            <v>7000000</v>
          </cell>
          <cell r="J251">
            <v>700000000</v>
          </cell>
          <cell r="K251">
            <v>14000000</v>
          </cell>
          <cell r="L251">
            <v>1050000000</v>
          </cell>
          <cell r="M251">
            <v>490000000</v>
          </cell>
          <cell r="N251">
            <v>17</v>
          </cell>
          <cell r="O251" t="str">
            <v>PP2300520003</v>
          </cell>
          <cell r="P251" t="str">
            <v>Lưỡi cắt đốt bằng sóng radio</v>
          </cell>
          <cell r="Q251">
            <v>180</v>
          </cell>
          <cell r="R251">
            <v>180000000</v>
          </cell>
          <cell r="S251">
            <v>210</v>
          </cell>
          <cell r="T251" t="str">
            <v>Giao hàng trong vòng 24h kể từ thời điểm gửi đơn đặt hàng của Bệnh viện</v>
          </cell>
          <cell r="U251" t="str">
            <v>Lưỡi cắt đốt Edge bằng sóng RF có chức năng theo dõi nhiệt độ</v>
          </cell>
          <cell r="V251" t="str">
            <v>Lưỡi cắt đốt Edge bằng sóng RF có chức năng theo dõi nhiệt độ</v>
          </cell>
          <cell r="W251" t="str">
            <v>N05.03.090.1681.175.0001</v>
          </cell>
          <cell r="X251" t="str">
            <v xml:space="preserve">AES-90xx, </v>
          </cell>
          <cell r="Y251" t="str">
            <v>-  Đầu đốt dùng công nghệ lưỡng cực cao tần
- Đầu đốt có chức năng phát hiện các đối tượng có trở kháng thấp như ống soi: Đấu đốt sẽ tự động dừng cho đến khi cách ống soi một khoảng cách an toàn
- Có đường hút nước; Đường kính mũi 3.75mm
-  Đường kính phần thân 3.75mm; Đầu mũi nghiêng 90°</v>
          </cell>
          <cell r="Z251" t="str">
            <v>Conmed Corporation</v>
          </cell>
          <cell r="AA251" t="str">
            <v>Mỹ</v>
          </cell>
          <cell r="AB251" t="str">
            <v>Conmed Corporation</v>
          </cell>
          <cell r="AC251" t="str">
            <v>Mỹ</v>
          </cell>
          <cell r="AD251" t="str">
            <v>C, Số phân loại: 271/CMD/0821</v>
          </cell>
          <cell r="AE251" t="str">
            <v>8364NK/BYT-TB-CT</v>
          </cell>
          <cell r="AF251" t="str">
            <v>1 Cái/ Hộp</v>
          </cell>
          <cell r="AG251" t="str">
            <v>Cái</v>
          </cell>
          <cell r="AH251">
            <v>100</v>
          </cell>
          <cell r="AI251">
            <v>0</v>
          </cell>
          <cell r="AJ251" t="str">
            <v>vn0101147344</v>
          </cell>
          <cell r="AK251" t="str">
            <v>CÔNG TY TNHH ĐẦU TƯ PHÁT TRIỂN TRANG THIẾT BỊ Y TẾ</v>
          </cell>
          <cell r="AL251" t="str">
            <v>Đạt</v>
          </cell>
          <cell r="AM251"/>
          <cell r="AN251" t="str">
            <v>Trương Thị Mỹ Quý</v>
          </cell>
          <cell r="AO251" t="str">
            <v>Đạt</v>
          </cell>
          <cell r="AP251" t="str">
            <v>Đạt</v>
          </cell>
          <cell r="AQ251" t="str">
            <v>Đạt</v>
          </cell>
          <cell r="AR251">
            <v>0</v>
          </cell>
          <cell r="AS251" t="str">
            <v>Đạt</v>
          </cell>
          <cell r="AT251" t="str">
            <v>Đạt</v>
          </cell>
          <cell r="AU251" t="str">
            <v>Đạt</v>
          </cell>
          <cell r="AV251" t="str">
            <v>Đạt</v>
          </cell>
          <cell r="AW251" t="str">
            <v>Đạt</v>
          </cell>
          <cell r="AX251" t="str">
            <v>Đạt</v>
          </cell>
          <cell r="AY251" t="str">
            <v>Đạt</v>
          </cell>
          <cell r="AZ251">
            <v>0</v>
          </cell>
          <cell r="BA251" t="str">
            <v>Trần Thị Minh Hồng</v>
          </cell>
          <cell r="BB251" t="str">
            <v>Đạt</v>
          </cell>
          <cell r="BC251">
            <v>0</v>
          </cell>
        </row>
        <row r="252">
          <cell r="C252" t="str">
            <v>PP2300520005</v>
          </cell>
          <cell r="D252" t="str">
            <v>Lưỡi mài ổ khớp các cỡ</v>
          </cell>
          <cell r="E252" t="str">
            <v>- Đường kính lưỡi mài: 4mm; 5.5mm
- Chiều dài 130mm
- Tương thích với nhiều loại máy bào của nhiều hãng khác nhau 
- Cung cấp kèm tay bào và máy bào tương thích khi sử dụng.
- Tiệt trùng</v>
          </cell>
          <cell r="F252" t="str">
            <v>Hộp / cái</v>
          </cell>
          <cell r="G252" t="str">
            <v>Cái</v>
          </cell>
          <cell r="H252">
            <v>100</v>
          </cell>
          <cell r="I252">
            <v>4800000</v>
          </cell>
          <cell r="J252">
            <v>480000000</v>
          </cell>
          <cell r="K252">
            <v>9600000</v>
          </cell>
          <cell r="L252">
            <v>720000000</v>
          </cell>
          <cell r="M252">
            <v>336000000</v>
          </cell>
          <cell r="N252">
            <v>17</v>
          </cell>
          <cell r="O252" t="str">
            <v>PP2300520005</v>
          </cell>
          <cell r="P252" t="str">
            <v>Lưỡi mài ổ khớp các cỡ</v>
          </cell>
          <cell r="Q252">
            <v>180</v>
          </cell>
          <cell r="R252">
            <v>593283000</v>
          </cell>
          <cell r="S252">
            <v>210</v>
          </cell>
          <cell r="T252" t="str">
            <v>Trong vòng 24h kể từ thời điểm đặt hàng của bệnh viện</v>
          </cell>
          <cell r="U252" t="str">
            <v>Lưỡi mài dùng cho nội soi khớp</v>
          </cell>
          <cell r="V252" t="str">
            <v>Lưỡi mài dùng cho nội soi khớp</v>
          </cell>
          <cell r="W252" t="str">
            <v>N05.03.060.3606.155.0008</v>
          </cell>
          <cell r="X252" t="str">
            <v>82x-xxx-xxxx</v>
          </cell>
          <cell r="Y252" t="str">
            <v>- Đường kính lưỡi mài: 4mm; 5.5mm
- Chiều dài 130mm
- Tương thích với nhiều loại máy bào của nhiều hãng khác nhau 
- Cung cấp kèm tay bào và máy bào tương thích khi sử dụng.
- Tiệt trùng</v>
          </cell>
          <cell r="Z252" t="str">
            <v>Reger medizintechnik GmbH</v>
          </cell>
          <cell r="AA252" t="str">
            <v>Đức</v>
          </cell>
          <cell r="AB252" t="str">
            <v>Reger medizintechnik GmbH</v>
          </cell>
          <cell r="AC252" t="str">
            <v>Đức</v>
          </cell>
          <cell r="AD252" t="str">
            <v>B</v>
          </cell>
          <cell r="AE252" t="str">
            <v>230000607/PCBB-HCM ngày 24/03/2023</v>
          </cell>
          <cell r="AF252" t="str">
            <v>1 cái/gói</v>
          </cell>
          <cell r="AG252" t="str">
            <v>Cái</v>
          </cell>
          <cell r="AH252">
            <v>100</v>
          </cell>
          <cell r="AI252">
            <v>0</v>
          </cell>
          <cell r="AJ252" t="str">
            <v>vn0302204137</v>
          </cell>
          <cell r="AK252" t="str">
            <v>CÔNG TY TNHH TRANG THIẾT BỊ Y TẾ B.M.S</v>
          </cell>
          <cell r="AL252" t="str">
            <v>Đạt</v>
          </cell>
          <cell r="AM252"/>
          <cell r="AN252" t="str">
            <v xml:space="preserve">Đào Thị Nhung </v>
          </cell>
          <cell r="AO252" t="str">
            <v>Đạt</v>
          </cell>
          <cell r="AP252" t="str">
            <v>Đạt</v>
          </cell>
          <cell r="AQ252" t="str">
            <v>Đạt</v>
          </cell>
          <cell r="AR252" t="str">
            <v>Đạt</v>
          </cell>
          <cell r="AS252" t="str">
            <v>Đạt</v>
          </cell>
          <cell r="AT252" t="str">
            <v>Không Đạt</v>
          </cell>
          <cell r="AU252" t="str">
            <v>Đạt</v>
          </cell>
          <cell r="AV252" t="str">
            <v>Đạt</v>
          </cell>
          <cell r="AW252" t="str">
            <v>Đạt</v>
          </cell>
          <cell r="AX252" t="str">
            <v>Đạt</v>
          </cell>
          <cell r="AY252" t="str">
            <v>Không đạt</v>
          </cell>
          <cell r="AZ252" t="str">
            <v>Catalogue không đáp ứng HSMT</v>
          </cell>
          <cell r="BA252" t="str">
            <v>Nguyễn Văn Thành</v>
          </cell>
          <cell r="BB252" t="str">
            <v>Không đạt</v>
          </cell>
          <cell r="BC252" t="str">
            <v>Catalogue không đáp ứng HSMT</v>
          </cell>
        </row>
        <row r="253">
          <cell r="C253" t="str">
            <v>PP2300520006</v>
          </cell>
          <cell r="D253" t="str">
            <v>Miếng ghép tạo hình xương và cân cơ thái dương</v>
          </cell>
          <cell r="E253" t="str">
            <v xml:space="preserve"> - Chất liệu Polyethylene gồm trái và phải
 - Miếng ghép có cuống
 - Cỡ 45 x 44 x 7.0mm x 3.0mm</v>
          </cell>
          <cell r="F253">
            <v>0</v>
          </cell>
          <cell r="G253" t="str">
            <v>Cái</v>
          </cell>
          <cell r="H253">
            <v>5</v>
          </cell>
          <cell r="I253">
            <v>20000000</v>
          </cell>
          <cell r="J253">
            <v>100000000</v>
          </cell>
          <cell r="K253">
            <v>2000000</v>
          </cell>
          <cell r="L253">
            <v>150000000</v>
          </cell>
          <cell r="M253">
            <v>70000000</v>
          </cell>
          <cell r="N253">
            <v>1</v>
          </cell>
          <cell r="O253" t="str">
            <v>PP2300520006</v>
          </cell>
          <cell r="P253" t="str">
            <v>Miếng ghép tạo hình xương và cân cơ thái dương</v>
          </cell>
          <cell r="Q253">
            <v>180</v>
          </cell>
          <cell r="R253">
            <v>32322000</v>
          </cell>
          <cell r="S253">
            <v>210</v>
          </cell>
          <cell r="T253" t="str">
            <v>Trong vòng 24 giờ kể từ thời điểm dặt hàng của Bệnh viện</v>
          </cell>
          <cell r="U253" t="str">
            <v>Miếng ghép tạo hình sọ hàm mặt (tạo hình xương và cân cơ thái dương)</v>
          </cell>
          <cell r="V253" t="str">
            <v xml:space="preserve">Miếng ghép tạo hình sọ hàm mặt </v>
          </cell>
          <cell r="W253" t="str">
            <v>N06.05.030.4979.175.0001</v>
          </cell>
          <cell r="X253" t="str">
            <v>OP9865; OP9864</v>
          </cell>
          <cell r="Y253" t="str">
            <v>- Chất liệu Polyethylene gồm trái và phải
- Miếng ghép có cuống
- Cỡ 45 x 44 x 7.0mm x 3.0mm</v>
          </cell>
          <cell r="Z253" t="str">
            <v>Matrix Surgical USA</v>
          </cell>
          <cell r="AA253" t="str">
            <v>Hoa Kỳ</v>
          </cell>
          <cell r="AB253" t="str">
            <v>Matrix Surgical USA</v>
          </cell>
          <cell r="AC253" t="str">
            <v>Mỹ</v>
          </cell>
          <cell r="AD253" t="str">
            <v>D</v>
          </cell>
          <cell r="AE253" t="str">
            <v>Số 13952NK/BYT-TB-CT</v>
          </cell>
          <cell r="AF253" t="str">
            <v>Túi/1cái</v>
          </cell>
          <cell r="AG253" t="str">
            <v>Cái</v>
          </cell>
          <cell r="AH253">
            <v>5</v>
          </cell>
          <cell r="AI253">
            <v>0</v>
          </cell>
          <cell r="AJ253" t="str">
            <v>vn0101841390</v>
          </cell>
          <cell r="AK253" t="str">
            <v>CÔNG TY TNHH THIẾT BỊ Y TẾ THIÊN Y</v>
          </cell>
          <cell r="AL253" t="str">
            <v>Đạt</v>
          </cell>
          <cell r="AM253"/>
          <cell r="AN253" t="str">
            <v>Tăng Thị Hiếu</v>
          </cell>
          <cell r="AO253" t="str">
            <v>Đạt</v>
          </cell>
          <cell r="AP253" t="str">
            <v>Đạt</v>
          </cell>
          <cell r="AQ253" t="str">
            <v>Đạt</v>
          </cell>
          <cell r="AR253">
            <v>0</v>
          </cell>
          <cell r="AS253" t="str">
            <v>Đạt</v>
          </cell>
          <cell r="AT253" t="str">
            <v>Đạt</v>
          </cell>
          <cell r="AU253" t="str">
            <v>Đạt</v>
          </cell>
          <cell r="AV253" t="str">
            <v>Đạt</v>
          </cell>
          <cell r="AW253" t="str">
            <v>Đạt</v>
          </cell>
          <cell r="AX253" t="str">
            <v>Đạt</v>
          </cell>
          <cell r="AY253" t="str">
            <v>Đạt</v>
          </cell>
          <cell r="AZ253">
            <v>0</v>
          </cell>
          <cell r="BA253" t="str">
            <v>Lê Thị Mơ</v>
          </cell>
          <cell r="BB253" t="str">
            <v>Đạt</v>
          </cell>
          <cell r="BC253">
            <v>0</v>
          </cell>
        </row>
        <row r="254">
          <cell r="C254" t="str">
            <v>PP2300520007</v>
          </cell>
          <cell r="D254" t="str">
            <v>Miếng vá màng cứng Collagen tự dính cỡ 2.5x2.5cm</v>
          </cell>
          <cell r="E254" t="str">
            <v xml:space="preserve"> - Chất liệu Ultra Pure Collagen
 -  Toàn bộ miếng vá có các vi hốc kích thước 50-150 micron để nguyên bào sợi phát triển bên trong. 
 - Công nghệ tự dính, tự tiêu. Sau 1 năm lớp màng cứng mới tái tạo biến thành màng cứng tự thân
 - Cỡ 2.5 x 2.5cm. </v>
          </cell>
          <cell r="F254" t="str">
            <v>1 cái/túi</v>
          </cell>
          <cell r="G254" t="str">
            <v>Cái</v>
          </cell>
          <cell r="H254">
            <v>5</v>
          </cell>
          <cell r="I254">
            <v>3000000</v>
          </cell>
          <cell r="J254">
            <v>15000000</v>
          </cell>
          <cell r="K254">
            <v>300000</v>
          </cell>
          <cell r="L254">
            <v>22500000</v>
          </cell>
          <cell r="M254">
            <v>10500000</v>
          </cell>
          <cell r="N254">
            <v>1</v>
          </cell>
          <cell r="O254" t="str">
            <v>PP2300520007</v>
          </cell>
          <cell r="P254" t="str">
            <v>Miếng vá màng cứng Collagen tự dính cỡ 2.5x2.5cm</v>
          </cell>
          <cell r="Q254">
            <v>180</v>
          </cell>
          <cell r="R254">
            <v>32322000</v>
          </cell>
          <cell r="S254">
            <v>210</v>
          </cell>
          <cell r="T254" t="str">
            <v>Trong vòng 24 giờ kể từ thời điểm dặt hàng của Bệnh viện</v>
          </cell>
          <cell r="U254" t="str">
            <v>Miếng vá màng cứng tự dính cỡ 2.5x2.5cm</v>
          </cell>
          <cell r="V254" t="str">
            <v>Miếng vá màng cứng tự dính cỡ 2.5x2.5cm</v>
          </cell>
          <cell r="W254" t="str">
            <v>N06.06.070.4894.175.0004</v>
          </cell>
          <cell r="X254" t="str">
            <v>ID-1101-I; ID-1105-I; DP-1011-I; DRM1011</v>
          </cell>
          <cell r="Y254" t="str">
            <v xml:space="preserve">- Chất liệu Ultra Pure Collagen
- Toàn bộ miếng vá có các vi hốc kích thước 50-150 micron để nguyên bào sợi phát triển bên trong. 
- Công nghệ tự dính, tự tiêu. Sau 1 năm lớp màng cứng mới tái tạo biến thành màng cứng tự thân
- Cỡ 2.5 x 2.5cm. </v>
          </cell>
          <cell r="Z254" t="str">
            <v>Integra LifeSciences Corporation</v>
          </cell>
          <cell r="AA254" t="str">
            <v>Hoa Kỳ</v>
          </cell>
          <cell r="AB254" t="str">
            <v>Integra LifeSciences Corporation</v>
          </cell>
          <cell r="AC254" t="str">
            <v>Mỹ</v>
          </cell>
          <cell r="AD254" t="str">
            <v>D</v>
          </cell>
          <cell r="AE254" t="str">
            <v>Số 6909NK/BYT-TB-CT</v>
          </cell>
          <cell r="AF254" t="str">
            <v>1 cái/túi</v>
          </cell>
          <cell r="AG254" t="str">
            <v>Cái</v>
          </cell>
          <cell r="AH254">
            <v>5</v>
          </cell>
          <cell r="AI254">
            <v>0</v>
          </cell>
          <cell r="AJ254" t="str">
            <v>vn0101841390</v>
          </cell>
          <cell r="AK254" t="str">
            <v>CÔNG TY TNHH THIẾT BỊ Y TẾ THIÊN Y</v>
          </cell>
          <cell r="AL254" t="str">
            <v>Đạt</v>
          </cell>
          <cell r="AM254"/>
          <cell r="AN254" t="str">
            <v>Tăng Thị Hiếu</v>
          </cell>
          <cell r="AO254" t="str">
            <v>Đạt</v>
          </cell>
          <cell r="AP254" t="str">
            <v>Đạt</v>
          </cell>
          <cell r="AQ254" t="str">
            <v>Đạt</v>
          </cell>
          <cell r="AR254">
            <v>0</v>
          </cell>
          <cell r="AS254" t="str">
            <v>Đạt</v>
          </cell>
          <cell r="AT254" t="str">
            <v>Đạt</v>
          </cell>
          <cell r="AU254" t="str">
            <v>Đạt</v>
          </cell>
          <cell r="AV254" t="str">
            <v>Đạt</v>
          </cell>
          <cell r="AW254" t="str">
            <v>Đạt</v>
          </cell>
          <cell r="AX254" t="str">
            <v>Đạt</v>
          </cell>
          <cell r="AY254" t="str">
            <v>Đạt</v>
          </cell>
          <cell r="AZ254">
            <v>0</v>
          </cell>
          <cell r="BA254" t="str">
            <v>Lê Thị Mơ</v>
          </cell>
          <cell r="BB254" t="str">
            <v>Đạt</v>
          </cell>
          <cell r="BC254">
            <v>0</v>
          </cell>
        </row>
        <row r="255">
          <cell r="C255" t="str">
            <v>PP2300520008</v>
          </cell>
          <cell r="D255" t="str">
            <v>Miếng vá màng cứng Collagen tự dính cỡ 5x5cm</v>
          </cell>
          <cell r="E255" t="str">
            <v xml:space="preserve"> - Chất liệu Ultra Pure Collagen, toàn bộ miếng vá có các vi hốc kích thước 50-150 micron để nguyên bào sợi phát triển bên trong. 
 - Công nghệ tự dính, tự tiêu. Sau 1 năm lớp màng cứng mới tái tạo biến thành màng cứng tự thân
 - Cỡ 5 x 5cm. </v>
          </cell>
          <cell r="F255" t="str">
            <v>1 cái/túi</v>
          </cell>
          <cell r="G255" t="str">
            <v>Cái</v>
          </cell>
          <cell r="H255">
            <v>5</v>
          </cell>
          <cell r="I255">
            <v>7000000</v>
          </cell>
          <cell r="J255">
            <v>35000000</v>
          </cell>
          <cell r="K255">
            <v>700000</v>
          </cell>
          <cell r="L255">
            <v>52500000</v>
          </cell>
          <cell r="M255">
            <v>24500000</v>
          </cell>
          <cell r="N255">
            <v>1</v>
          </cell>
          <cell r="O255" t="str">
            <v>PP2300520008</v>
          </cell>
          <cell r="P255" t="str">
            <v>Miếng vá màng cứng Collagen tự dính cỡ 5x5cm</v>
          </cell>
          <cell r="Q255">
            <v>180</v>
          </cell>
          <cell r="R255">
            <v>32322000</v>
          </cell>
          <cell r="S255">
            <v>210</v>
          </cell>
          <cell r="T255" t="str">
            <v>Trong vòng 24 giờ kể từ thời điểm dặt hàng của Bệnh viện</v>
          </cell>
          <cell r="U255" t="str">
            <v>Miếng vá màng cứng tự dính cỡ 5x5cm</v>
          </cell>
          <cell r="V255" t="str">
            <v>Miếng vá màng cứng tự dính cỡ 5x5cm</v>
          </cell>
          <cell r="W255" t="str">
            <v>N06.06.070.4894.175.0006</v>
          </cell>
          <cell r="X255" t="str">
            <v>ID-2201-I; ID-2205-I; DP-1022-I; DRM1022</v>
          </cell>
          <cell r="Y255" t="str">
            <v xml:space="preserve">- Chất liệu Ultra Pure Collagen, toàn bộ miếng vá có các vi hốc kích thước 50-150 micron để nguyên bào sợi phát triển bên trong. 
- Công nghệ tự dính, tự tiêu. Sau 1 năm lớp màng cứng mới tái tạo biến thành màng cứng tự thân
- Cỡ 5 x 5cm. </v>
          </cell>
          <cell r="Z255" t="str">
            <v>Integra LifeSciences Corporation</v>
          </cell>
          <cell r="AA255" t="str">
            <v>Hoa Kỳ</v>
          </cell>
          <cell r="AB255" t="str">
            <v>Integra LifeSciences Corporation</v>
          </cell>
          <cell r="AC255" t="str">
            <v>Mỹ</v>
          </cell>
          <cell r="AD255" t="str">
            <v>D</v>
          </cell>
          <cell r="AE255" t="str">
            <v>Số 6909NK/BYT-TB-CT</v>
          </cell>
          <cell r="AF255" t="str">
            <v>1 cái/túi</v>
          </cell>
          <cell r="AG255" t="str">
            <v>Cái</v>
          </cell>
          <cell r="AH255">
            <v>5</v>
          </cell>
          <cell r="AI255">
            <v>0</v>
          </cell>
          <cell r="AJ255" t="str">
            <v>vn0101841390</v>
          </cell>
          <cell r="AK255" t="str">
            <v>CÔNG TY TNHH THIẾT BỊ Y TẾ THIÊN Y</v>
          </cell>
          <cell r="AL255" t="str">
            <v>Đạt</v>
          </cell>
          <cell r="AM255"/>
          <cell r="AN255" t="str">
            <v>Tăng Thị Hiếu</v>
          </cell>
          <cell r="AO255" t="str">
            <v>Đạt</v>
          </cell>
          <cell r="AP255" t="str">
            <v>Đạt</v>
          </cell>
          <cell r="AQ255" t="str">
            <v>Đạt</v>
          </cell>
          <cell r="AR255">
            <v>0</v>
          </cell>
          <cell r="AS255" t="str">
            <v>Đạt</v>
          </cell>
          <cell r="AT255" t="str">
            <v>Đạt</v>
          </cell>
          <cell r="AU255" t="str">
            <v>Đạt</v>
          </cell>
          <cell r="AV255" t="str">
            <v>Đạt</v>
          </cell>
          <cell r="AW255" t="str">
            <v>Đạt</v>
          </cell>
          <cell r="AX255" t="str">
            <v>Đạt</v>
          </cell>
          <cell r="AY255" t="str">
            <v>Đạt</v>
          </cell>
          <cell r="AZ255">
            <v>0</v>
          </cell>
          <cell r="BA255" t="str">
            <v>Lê Thị Mơ</v>
          </cell>
          <cell r="BB255" t="str">
            <v>Đạt</v>
          </cell>
          <cell r="BC255">
            <v>0</v>
          </cell>
        </row>
        <row r="256">
          <cell r="C256" t="str">
            <v>PP2300520009</v>
          </cell>
          <cell r="D256" t="str">
            <v>Miếng vá màng cứng Collagen tự dính cỡ 7.5x7.5cm</v>
          </cell>
          <cell r="E256" t="str">
            <v xml:space="preserve"> - Chất liệu Ultra Pure Collagen, toàn bộ miếng vá đều có các vi hốc kích thước 50-150 micron để nguyên bào sợi phát triển bên trong.
 - Công nghệ tự dính, tự tiêu và biến thành màng cứng tự thân sau khoảng 12 tháng
 - Cỡ 7.5 x 7.5cm</v>
          </cell>
          <cell r="F256" t="str">
            <v>1 cái/túi</v>
          </cell>
          <cell r="G256" t="str">
            <v>Cái</v>
          </cell>
          <cell r="H256">
            <v>5</v>
          </cell>
          <cell r="I256">
            <v>12500000</v>
          </cell>
          <cell r="J256">
            <v>62500000</v>
          </cell>
          <cell r="K256">
            <v>1250000</v>
          </cell>
          <cell r="L256">
            <v>93750000</v>
          </cell>
          <cell r="M256">
            <v>43750000</v>
          </cell>
          <cell r="N256">
            <v>1</v>
          </cell>
          <cell r="O256" t="str">
            <v>PP2300520009</v>
          </cell>
          <cell r="P256" t="str">
            <v>Miếng vá màng cứng Collagen tự dính cỡ 7.5x7.5cm</v>
          </cell>
          <cell r="Q256">
            <v>180</v>
          </cell>
          <cell r="R256">
            <v>32322000</v>
          </cell>
          <cell r="S256">
            <v>210</v>
          </cell>
          <cell r="T256" t="str">
            <v>Trong vòng 24 giờ kể từ thời điểm dặt hàng của Bệnh viện</v>
          </cell>
          <cell r="U256" t="str">
            <v>Miếng vá màng cứng tự dính cỡ 7.5x7.5cm</v>
          </cell>
          <cell r="V256" t="str">
            <v>Miếng vá màng cứng tự dính cỡ 7.5x7.5cm</v>
          </cell>
          <cell r="W256" t="str">
            <v>N06.06.070.4894.175.0007</v>
          </cell>
          <cell r="X256" t="str">
            <v>ID-3301-I; ID-3305-I; DP-1033-I; DP-5033-I; DRM1033</v>
          </cell>
          <cell r="Y256" t="str">
            <v>- Chất liệu Ultra Pure Collagen, toàn bộ miếng vá đều có các vi hốc kích thước 50-150 micron để nguyên bào sợi phát triển bên trong.
- Công nghệ tự dính, tự tiêu và biến thành màng cứng tự thân sau khoảng 12 tháng
- Cỡ 7.5 x 7.5cm</v>
          </cell>
          <cell r="Z256" t="str">
            <v>Integra LifeSciences Corporation</v>
          </cell>
          <cell r="AA256" t="str">
            <v>Hoa Kỳ</v>
          </cell>
          <cell r="AB256" t="str">
            <v>Integra LifeSciences Corporation</v>
          </cell>
          <cell r="AC256" t="str">
            <v>Mỹ</v>
          </cell>
          <cell r="AD256" t="str">
            <v>D</v>
          </cell>
          <cell r="AE256" t="str">
            <v>Số 6909NK/BYT-TB-CT</v>
          </cell>
          <cell r="AF256" t="str">
            <v>1 cái/túi</v>
          </cell>
          <cell r="AG256" t="str">
            <v>Cái</v>
          </cell>
          <cell r="AH256">
            <v>5</v>
          </cell>
          <cell r="AI256">
            <v>0</v>
          </cell>
          <cell r="AJ256" t="str">
            <v>vn0101841390</v>
          </cell>
          <cell r="AK256" t="str">
            <v>CÔNG TY TNHH THIẾT BỊ Y TẾ THIÊN Y</v>
          </cell>
          <cell r="AL256" t="str">
            <v>Đạt</v>
          </cell>
          <cell r="AM256"/>
          <cell r="AN256" t="str">
            <v>Tăng Thị Hiếu</v>
          </cell>
          <cell r="AO256" t="str">
            <v>Đạt</v>
          </cell>
          <cell r="AP256" t="str">
            <v>Đạt</v>
          </cell>
          <cell r="AQ256" t="str">
            <v>Đạt</v>
          </cell>
          <cell r="AR256">
            <v>0</v>
          </cell>
          <cell r="AS256" t="str">
            <v>Đạt</v>
          </cell>
          <cell r="AT256" t="str">
            <v>Đạt</v>
          </cell>
          <cell r="AU256" t="str">
            <v>Đạt</v>
          </cell>
          <cell r="AV256" t="str">
            <v>Đạt</v>
          </cell>
          <cell r="AW256" t="str">
            <v>Đạt</v>
          </cell>
          <cell r="AX256" t="str">
            <v>Đạt</v>
          </cell>
          <cell r="AY256" t="str">
            <v>Đạt</v>
          </cell>
          <cell r="AZ256">
            <v>0</v>
          </cell>
          <cell r="BA256" t="str">
            <v>Lê Thị Mơ</v>
          </cell>
          <cell r="BB256" t="str">
            <v>Đạt</v>
          </cell>
          <cell r="BC256">
            <v>0</v>
          </cell>
        </row>
        <row r="257">
          <cell r="C257" t="str">
            <v>PP2300520010</v>
          </cell>
          <cell r="D257" t="str">
            <v>Miếng vá sọ titan cỡ 100x120mm</v>
          </cell>
          <cell r="E257" t="str">
            <v>- Chất liệu titan, màu bạc
- Kích thước 100 x 120mm 
- Dùng với vít High Torque HT chống long vít.</v>
          </cell>
          <cell r="F257">
            <v>0</v>
          </cell>
          <cell r="G257" t="str">
            <v>Cái</v>
          </cell>
          <cell r="H257">
            <v>5</v>
          </cell>
          <cell r="I257">
            <v>9600000</v>
          </cell>
          <cell r="J257">
            <v>48000000</v>
          </cell>
          <cell r="K257">
            <v>960000</v>
          </cell>
          <cell r="L257">
            <v>72000000</v>
          </cell>
          <cell r="M257">
            <v>33600000</v>
          </cell>
          <cell r="N257">
            <v>1</v>
          </cell>
          <cell r="O257" t="str">
            <v>PP2300520010</v>
          </cell>
          <cell r="P257" t="str">
            <v>Miếng vá sọ titan cỡ 100x120mm</v>
          </cell>
          <cell r="Q257">
            <v>180</v>
          </cell>
          <cell r="R257">
            <v>32322000</v>
          </cell>
          <cell r="S257">
            <v>210</v>
          </cell>
          <cell r="T257" t="str">
            <v>Trong vòng 24 giờ kể từ thời điểm dặt hàng của Bệnh viện</v>
          </cell>
          <cell r="U257" t="str">
            <v>Miếng vá sọ titan 
(100mm x 120mm)</v>
          </cell>
          <cell r="V257" t="str">
            <v xml:space="preserve">Miếng vá sọ titan </v>
          </cell>
          <cell r="W257" t="str">
            <v>N06.05.030.0506.175.0001</v>
          </cell>
          <cell r="X257" t="str">
            <v>SP-1644</v>
          </cell>
          <cell r="Y257" t="str">
            <v>- Chất liệu titan, màu bạc
- Kích thước 100 x 120mm 
- Dùng với vít High Torque HT chống long vít.</v>
          </cell>
          <cell r="Z257" t="str">
            <v>Biomet Microfixation</v>
          </cell>
          <cell r="AA257" t="str">
            <v>Hoa Kỳ</v>
          </cell>
          <cell r="AB257" t="str">
            <v>Biomet Microfixation</v>
          </cell>
          <cell r="AC257" t="str">
            <v>Mỹ</v>
          </cell>
          <cell r="AD257" t="str">
            <v>D</v>
          </cell>
          <cell r="AE257" t="str">
            <v>Số 10316NK/BYT-TB-CT</v>
          </cell>
          <cell r="AF257" t="str">
            <v>1 cái/túi</v>
          </cell>
          <cell r="AG257" t="str">
            <v>Cái</v>
          </cell>
          <cell r="AH257">
            <v>5</v>
          </cell>
          <cell r="AI257">
            <v>0</v>
          </cell>
          <cell r="AJ257" t="str">
            <v>vn0101841390</v>
          </cell>
          <cell r="AK257" t="str">
            <v>CÔNG TY TNHH THIẾT BỊ Y TẾ THIÊN Y</v>
          </cell>
          <cell r="AL257" t="str">
            <v>Đạt</v>
          </cell>
          <cell r="AM257"/>
          <cell r="AN257" t="str">
            <v>Tăng Thị Hiếu</v>
          </cell>
          <cell r="AO257" t="str">
            <v>Đạt</v>
          </cell>
          <cell r="AP257" t="str">
            <v>Đạt</v>
          </cell>
          <cell r="AQ257" t="str">
            <v>Đạt</v>
          </cell>
          <cell r="AR257">
            <v>0</v>
          </cell>
          <cell r="AS257" t="str">
            <v>Đạt</v>
          </cell>
          <cell r="AT257" t="str">
            <v>Đạt</v>
          </cell>
          <cell r="AU257" t="str">
            <v>Đạt</v>
          </cell>
          <cell r="AV257" t="str">
            <v>Đạt</v>
          </cell>
          <cell r="AW257" t="str">
            <v>Đạt</v>
          </cell>
          <cell r="AX257" t="str">
            <v>Đạt</v>
          </cell>
          <cell r="AY257" t="str">
            <v>Đạt</v>
          </cell>
          <cell r="AZ257">
            <v>0</v>
          </cell>
          <cell r="BA257" t="str">
            <v>Lê Thị Mơ</v>
          </cell>
          <cell r="BB257" t="str">
            <v>Đạt</v>
          </cell>
          <cell r="BC257">
            <v>0</v>
          </cell>
        </row>
        <row r="258">
          <cell r="C258" t="str">
            <v>PP2300520011</v>
          </cell>
          <cell r="D258" t="str">
            <v>Miếng vá sọ titan cỡ 150x150mm</v>
          </cell>
          <cell r="E258" t="str">
            <v>Chất liệu titan, màu bạc,
- Kích thước 150 x 150mm 
- Dùng với vít High Torque HT chống long vít.</v>
          </cell>
          <cell r="F258">
            <v>0</v>
          </cell>
          <cell r="G258" t="str">
            <v>Cái</v>
          </cell>
          <cell r="H258">
            <v>5</v>
          </cell>
          <cell r="I258">
            <v>15600000</v>
          </cell>
          <cell r="J258">
            <v>78000000</v>
          </cell>
          <cell r="K258">
            <v>1560000</v>
          </cell>
          <cell r="L258">
            <v>117000000</v>
          </cell>
          <cell r="M258">
            <v>54600000</v>
          </cell>
          <cell r="N258">
            <v>1</v>
          </cell>
          <cell r="O258" t="str">
            <v>PP2300520011</v>
          </cell>
          <cell r="P258" t="str">
            <v>Miếng vá sọ titan cỡ 150x150mm</v>
          </cell>
          <cell r="Q258">
            <v>180</v>
          </cell>
          <cell r="R258">
            <v>145808600</v>
          </cell>
          <cell r="S258">
            <v>210</v>
          </cell>
          <cell r="T258" t="str">
            <v>Trong vòng 24h kể 
từ thời điểm đặt 
hàng của bệnh viện</v>
          </cell>
          <cell r="U258" t="str">
            <v>Miếng vá sọ Titanium TiMesh 1 x FlexMesh, Rigid</v>
          </cell>
          <cell r="V258" t="str">
            <v>Miếng vá sọ Titanium TiMesh 1 x FlexMesh, Rigid</v>
          </cell>
          <cell r="W258" t="str">
            <v>N06.05.030.4126.175.0002</v>
          </cell>
          <cell r="X258" t="str">
            <v>8001533-6</v>
          </cell>
          <cell r="Y258" t="str">
            <v>Chất liệu titan, màu bạc,
- Kích thước 150 x 150mm (±2mm)
- Dùng với vít hệ thống 1.5/1.6mm</v>
          </cell>
          <cell r="Z258" t="str">
            <v>TECOMET</v>
          </cell>
          <cell r="AA258" t="str">
            <v>Mỹ</v>
          </cell>
          <cell r="AB258" t="str">
            <v>Medtronic Inc.</v>
          </cell>
          <cell r="AC258" t="str">
            <v>Mỹ</v>
          </cell>
          <cell r="AD258" t="str">
            <v>C</v>
          </cell>
          <cell r="AE258" t="str">
            <v>9763NK/BYT-TB-CT, ngày 11/06/2018</v>
          </cell>
          <cell r="AF258" t="str">
            <v>1 cái/ hộp</v>
          </cell>
          <cell r="AG258" t="str">
            <v>Cái</v>
          </cell>
          <cell r="AH258">
            <v>5</v>
          </cell>
          <cell r="AI258" t="str">
            <v>-</v>
          </cell>
          <cell r="AJ258" t="str">
            <v>vn0310471834</v>
          </cell>
          <cell r="AK258" t="str">
            <v>CÔNG TY CỔ PHẦN TRANG THIẾT BỊ Y TẾ ĐỨC TÍN</v>
          </cell>
          <cell r="AL258" t="str">
            <v>Đạt</v>
          </cell>
          <cell r="AM258"/>
          <cell r="AN258" t="str">
            <v>Phan Thị Lường</v>
          </cell>
          <cell r="AO258" t="str">
            <v>Đạt</v>
          </cell>
          <cell r="AP258" t="str">
            <v>Đạt</v>
          </cell>
          <cell r="AQ258" t="str">
            <v>Đạt</v>
          </cell>
          <cell r="AR258">
            <v>0</v>
          </cell>
          <cell r="AS258" t="str">
            <v>Đạt</v>
          </cell>
          <cell r="AT258" t="str">
            <v>HSMT :Kích thước 150 x 150mm 
- Dùng với vít High Torque HT chống long vít.
HSDT : Kích thước 148 x 148mm
- Dùng với vít hệ thống 1.5/1.6mm</v>
          </cell>
          <cell r="AU258" t="str">
            <v>Đạt</v>
          </cell>
          <cell r="AV258" t="str">
            <v>Đạt</v>
          </cell>
          <cell r="AW258" t="str">
            <v>Đạt</v>
          </cell>
          <cell r="AX258" t="str">
            <v>Đạt</v>
          </cell>
          <cell r="AY258" t="str">
            <v>Không đạt</v>
          </cell>
          <cell r="AZ258" t="str">
            <v>Khác thông số :
 HSMT :Kích thước 150 x 150mm 
- Dùng với vít High Torque HT chống long vít.
HSDT : Kích thước 148 x 148mm
- Dùng với vít hệ thống 1.5/1.6mm</v>
          </cell>
          <cell r="BA258" t="str">
            <v>Hoàng Thị Thủy</v>
          </cell>
          <cell r="BB258" t="str">
            <v>Không đạt</v>
          </cell>
          <cell r="BC258" t="str">
            <v>Khác thông số :
 HSMT :Kích thước 150 x 150mm 
- Dùng với vít High Torque HT chống long vít.
HSDT : Kích thước 148 x 148mm
- Dùng với vít hệ thống 1.5/1.6mm</v>
          </cell>
        </row>
        <row r="259">
          <cell r="C259" t="str">
            <v>PP2300520011</v>
          </cell>
          <cell r="D259" t="str">
            <v>Miếng vá sọ titan cỡ 150x150mm</v>
          </cell>
          <cell r="E259" t="str">
            <v>Chất liệu titan, màu bạc,
- Kích thước 150 x 150mm 
- Dùng với vít High Torque HT chống long vít.</v>
          </cell>
          <cell r="F259">
            <v>0</v>
          </cell>
          <cell r="G259" t="str">
            <v>Cái</v>
          </cell>
          <cell r="H259">
            <v>5</v>
          </cell>
          <cell r="I259">
            <v>15600000</v>
          </cell>
          <cell r="J259">
            <v>78000000</v>
          </cell>
          <cell r="K259">
            <v>1560000</v>
          </cell>
          <cell r="L259">
            <v>117000000</v>
          </cell>
          <cell r="M259">
            <v>54600000</v>
          </cell>
          <cell r="N259">
            <v>1</v>
          </cell>
          <cell r="O259" t="str">
            <v>PP2300520011</v>
          </cell>
          <cell r="P259" t="str">
            <v>Miếng vá sọ titan cỡ 150x150mm</v>
          </cell>
          <cell r="Q259">
            <v>180</v>
          </cell>
          <cell r="R259">
            <v>32322000</v>
          </cell>
          <cell r="S259">
            <v>210</v>
          </cell>
          <cell r="T259" t="str">
            <v>Trong vòng 24 giờ kể từ thời điểm dặt hàng của Bệnh viện</v>
          </cell>
          <cell r="U259" t="str">
            <v>Miếng vá sọ titan 
(145mm x 145mm)</v>
          </cell>
          <cell r="V259" t="str">
            <v xml:space="preserve">Miếng vá sọ titan </v>
          </cell>
          <cell r="W259" t="str">
            <v>N06.05.030.0506.175.0001</v>
          </cell>
          <cell r="X259" t="str">
            <v>SP-1646</v>
          </cell>
          <cell r="Y259" t="str">
            <v>Chất liệu titan, màu bạc
- Kích thước 145 x 145mm 
- Dùng với vít High Torque HT chống long vít.</v>
          </cell>
          <cell r="Z259" t="str">
            <v>Biomet Microfixation</v>
          </cell>
          <cell r="AA259" t="str">
            <v>Hoa Kỳ</v>
          </cell>
          <cell r="AB259" t="str">
            <v>Biomet Microfixation</v>
          </cell>
          <cell r="AC259" t="str">
            <v>Mỹ</v>
          </cell>
          <cell r="AD259" t="str">
            <v>D</v>
          </cell>
          <cell r="AE259" t="str">
            <v>Số 10316NK/BYT-TB-CT</v>
          </cell>
          <cell r="AF259" t="str">
            <v>1 cái/túi</v>
          </cell>
          <cell r="AG259" t="str">
            <v>Cái</v>
          </cell>
          <cell r="AH259">
            <v>5</v>
          </cell>
          <cell r="AI259">
            <v>0</v>
          </cell>
          <cell r="AJ259" t="str">
            <v>vn0101841390</v>
          </cell>
          <cell r="AK259" t="str">
            <v>CÔNG TY TNHH THIẾT BỊ Y TẾ THIÊN Y</v>
          </cell>
          <cell r="AL259" t="str">
            <v>Đạt</v>
          </cell>
          <cell r="AM259"/>
          <cell r="AN259" t="str">
            <v>Tăng Thị Hiếu</v>
          </cell>
          <cell r="AO259" t="str">
            <v>Đạt</v>
          </cell>
          <cell r="AP259" t="str">
            <v>Đạt</v>
          </cell>
          <cell r="AQ259" t="str">
            <v>Đạt</v>
          </cell>
          <cell r="AR259">
            <v>0</v>
          </cell>
          <cell r="AS259" t="str">
            <v>Đạt</v>
          </cell>
          <cell r="AT259" t="str">
            <v>Không đạt</v>
          </cell>
          <cell r="AU259" t="str">
            <v>Đạt</v>
          </cell>
          <cell r="AV259" t="str">
            <v>Đạt</v>
          </cell>
          <cell r="AW259" t="str">
            <v>Đạt</v>
          </cell>
          <cell r="AX259" t="str">
            <v>Đạt</v>
          </cell>
          <cell r="AY259" t="str">
            <v>Không đạt</v>
          </cell>
          <cell r="AZ259" t="str">
            <v>Không đáp ứng HSMT về kích thước</v>
          </cell>
          <cell r="BA259" t="str">
            <v>Lê Thị Mơ</v>
          </cell>
          <cell r="BB259" t="str">
            <v>Không đạt</v>
          </cell>
          <cell r="BC259" t="str">
            <v>Không đáp ứng HSMT về kích thước</v>
          </cell>
        </row>
        <row r="260">
          <cell r="C260" t="str">
            <v>PP2300520012</v>
          </cell>
          <cell r="D260" t="str">
            <v>Miếng vá sọ titan cỡ 131x235 mm</v>
          </cell>
          <cell r="E260" t="str">
            <v xml:space="preserve"> -Chất liệu titan, màu bạc
- Kích thước 131x235 mm
- Dùng với vít High Torque HT chống long vít</v>
          </cell>
          <cell r="F260">
            <v>0</v>
          </cell>
          <cell r="G260" t="str">
            <v>Cái</v>
          </cell>
          <cell r="H260">
            <v>5</v>
          </cell>
          <cell r="I260">
            <v>18000000</v>
          </cell>
          <cell r="J260">
            <v>90000000</v>
          </cell>
          <cell r="K260">
            <v>1800000</v>
          </cell>
          <cell r="L260">
            <v>135000000</v>
          </cell>
          <cell r="M260">
            <v>63000000</v>
          </cell>
          <cell r="N260">
            <v>1</v>
          </cell>
          <cell r="O260" t="str">
            <v>PP2300520012</v>
          </cell>
          <cell r="P260" t="str">
            <v>Miếng vá sọ titan cỡ 131x235 mm</v>
          </cell>
          <cell r="Q260">
            <v>180</v>
          </cell>
          <cell r="R260">
            <v>32322000</v>
          </cell>
          <cell r="S260">
            <v>210</v>
          </cell>
          <cell r="T260" t="str">
            <v>Trong vòng 24 giờ kể từ thời điểm dặt hàng của Bệnh viện</v>
          </cell>
          <cell r="U260" t="str">
            <v>Miếng vá sọ titan
(132mm x 236mm)</v>
          </cell>
          <cell r="V260" t="str">
            <v>Miếng vá sọ titan</v>
          </cell>
          <cell r="W260" t="str">
            <v>N06.05.030.0506.175.0001</v>
          </cell>
          <cell r="X260" t="str">
            <v>SP-1172</v>
          </cell>
          <cell r="Y260" t="str">
            <v>- Chất liệu titan, màu bạc
- Kích thước 132 x 236 mm
- Dùng với vít High Torque HT chống long vít</v>
          </cell>
          <cell r="Z260" t="str">
            <v>Biomet Microfixation</v>
          </cell>
          <cell r="AA260" t="str">
            <v>Hoa Kỳ</v>
          </cell>
          <cell r="AB260" t="str">
            <v>Biomet Microfixation</v>
          </cell>
          <cell r="AC260" t="str">
            <v>Mỹ</v>
          </cell>
          <cell r="AD260" t="str">
            <v>D</v>
          </cell>
          <cell r="AE260" t="str">
            <v>Số 10316NK/BYT-TB-CT</v>
          </cell>
          <cell r="AF260" t="str">
            <v>1 cái/túi</v>
          </cell>
          <cell r="AG260" t="str">
            <v>Cái</v>
          </cell>
          <cell r="AH260">
            <v>5</v>
          </cell>
          <cell r="AI260">
            <v>0</v>
          </cell>
          <cell r="AJ260" t="str">
            <v>vn0101841390</v>
          </cell>
          <cell r="AK260" t="str">
            <v>CÔNG TY TNHH THIẾT BỊ Y TẾ THIÊN Y</v>
          </cell>
          <cell r="AL260" t="str">
            <v>Đạt</v>
          </cell>
          <cell r="AM260"/>
          <cell r="AN260" t="str">
            <v>Tăng Thị Hiếu</v>
          </cell>
          <cell r="AO260" t="str">
            <v>Đạt</v>
          </cell>
          <cell r="AP260" t="str">
            <v>Đạt</v>
          </cell>
          <cell r="AQ260" t="str">
            <v>Đạt</v>
          </cell>
          <cell r="AR260">
            <v>0</v>
          </cell>
          <cell r="AS260" t="str">
            <v>Đạt</v>
          </cell>
          <cell r="AT260" t="str">
            <v>Đạt</v>
          </cell>
          <cell r="AU260" t="str">
            <v>Đạt</v>
          </cell>
          <cell r="AV260" t="str">
            <v>Đạt</v>
          </cell>
          <cell r="AW260" t="str">
            <v>Đạt</v>
          </cell>
          <cell r="AX260" t="str">
            <v>Đạt</v>
          </cell>
          <cell r="AY260" t="str">
            <v>Đạt</v>
          </cell>
          <cell r="AZ260">
            <v>0</v>
          </cell>
          <cell r="BA260" t="str">
            <v>Lê Thị Mơ</v>
          </cell>
          <cell r="BB260" t="str">
            <v>Đạt</v>
          </cell>
          <cell r="BC260">
            <v>0</v>
          </cell>
        </row>
        <row r="261">
          <cell r="C261" t="str">
            <v>PP2300520013</v>
          </cell>
          <cell r="D261" t="str">
            <v>Miếng vá sọ titan cỡ 90x90mm</v>
          </cell>
          <cell r="E261" t="str">
            <v>- Chất liệu titan, màu bạc
- Kích thước 90 x 90mm
- Dùng với vít High Torque HT chống long vít.</v>
          </cell>
          <cell r="F261">
            <v>0</v>
          </cell>
          <cell r="G261" t="str">
            <v>Cái</v>
          </cell>
          <cell r="H261">
            <v>10</v>
          </cell>
          <cell r="I261">
            <v>9600000</v>
          </cell>
          <cell r="J261">
            <v>96000000</v>
          </cell>
          <cell r="K261">
            <v>1920000</v>
          </cell>
          <cell r="L261">
            <v>144000000</v>
          </cell>
          <cell r="M261">
            <v>67200000</v>
          </cell>
          <cell r="N261">
            <v>2</v>
          </cell>
          <cell r="O261" t="str">
            <v>PP2300520013</v>
          </cell>
          <cell r="P261" t="str">
            <v>Miếng vá sọ titan cỡ 90x90mm</v>
          </cell>
          <cell r="Q261">
            <v>180</v>
          </cell>
          <cell r="R261">
            <v>287980000</v>
          </cell>
          <cell r="S261">
            <v>210</v>
          </cell>
          <cell r="T261">
            <v>0</v>
          </cell>
          <cell r="U261" t="str">
            <v>Miếng vá khuyết sọ  90mm x 90mm</v>
          </cell>
          <cell r="V261" t="str">
            <v>Miếng vá khuyết sọ  90mm x 90mm</v>
          </cell>
          <cell r="W261" t="str">
            <v>N06.05.030.3401.175.0007.001</v>
          </cell>
          <cell r="X261" t="str">
            <v>218-2004</v>
          </cell>
          <cell r="Y261" t="str">
            <v>- Chất liệu titan, màu bạc
- Kích thước 90 x 90mm
- Dùng với vít High Torque HT chống long vít.</v>
          </cell>
          <cell r="Z261" t="str">
            <v>Osteomed</v>
          </cell>
          <cell r="AA261" t="str">
            <v>Mỹ</v>
          </cell>
          <cell r="AB261" t="str">
            <v>Osteomed</v>
          </cell>
          <cell r="AC261" t="str">
            <v>Mỹ</v>
          </cell>
          <cell r="AD261" t="str">
            <v>C</v>
          </cell>
          <cell r="AE261" t="str">
            <v>14938NK/BYT-TB-CT ngày 12/03/2020</v>
          </cell>
          <cell r="AF261" t="str">
            <v>Cái/ gói</v>
          </cell>
          <cell r="AG261" t="str">
            <v>Cái</v>
          </cell>
          <cell r="AH261">
            <v>10</v>
          </cell>
          <cell r="AI261" t="str">
            <v>-</v>
          </cell>
          <cell r="AJ261" t="str">
            <v>vn0313041685</v>
          </cell>
          <cell r="AK261" t="str">
            <v>CÔNG TY CỔ PHẦN TRANG THIẾT BỊ Y TẾ TRỌNG MINH</v>
          </cell>
          <cell r="AL261" t="str">
            <v>Đạt</v>
          </cell>
          <cell r="AM261"/>
          <cell r="AN261" t="str">
            <v>Nguyễn Thị Phương Hoa</v>
          </cell>
          <cell r="AO261" t="str">
            <v>Đạt</v>
          </cell>
          <cell r="AP261" t="str">
            <v>Đạt</v>
          </cell>
          <cell r="AQ261" t="str">
            <v>Đạt</v>
          </cell>
          <cell r="AR261">
            <v>0</v>
          </cell>
          <cell r="AS261" t="str">
            <v>Đạt</v>
          </cell>
          <cell r="AT261" t="str">
            <v>Đạt</v>
          </cell>
          <cell r="AU261" t="str">
            <v>Đạt</v>
          </cell>
          <cell r="AV261" t="str">
            <v>Đạt</v>
          </cell>
          <cell r="AW261" t="str">
            <v>Đạt</v>
          </cell>
          <cell r="AX261" t="str">
            <v>Đạt</v>
          </cell>
          <cell r="AY261" t="str">
            <v>Đạt</v>
          </cell>
          <cell r="AZ261">
            <v>0</v>
          </cell>
          <cell r="BA261" t="str">
            <v>Nguyễn Thị Linh Đức</v>
          </cell>
          <cell r="BB261" t="str">
            <v>Đạt</v>
          </cell>
          <cell r="BC261">
            <v>0</v>
          </cell>
        </row>
        <row r="262">
          <cell r="C262" t="str">
            <v>PP2300520013</v>
          </cell>
          <cell r="D262" t="str">
            <v>Miếng vá sọ titan cỡ 90x90mm</v>
          </cell>
          <cell r="E262" t="str">
            <v>- Chất liệu titan, màu bạc
- Kích thước 90 x 90mm
- Dùng với vít High Torque HT chống long vít.</v>
          </cell>
          <cell r="F262">
            <v>0</v>
          </cell>
          <cell r="G262" t="str">
            <v>Cái</v>
          </cell>
          <cell r="H262">
            <v>10</v>
          </cell>
          <cell r="I262">
            <v>9600000</v>
          </cell>
          <cell r="J262">
            <v>96000000</v>
          </cell>
          <cell r="K262">
            <v>1920000</v>
          </cell>
          <cell r="L262">
            <v>144000000</v>
          </cell>
          <cell r="M262">
            <v>67200000</v>
          </cell>
          <cell r="N262">
            <v>2</v>
          </cell>
          <cell r="O262" t="str">
            <v>PP2300520013</v>
          </cell>
          <cell r="P262" t="str">
            <v>Miếng vá sọ titan cỡ 90x90mm</v>
          </cell>
          <cell r="Q262">
            <v>180</v>
          </cell>
          <cell r="R262">
            <v>32322000</v>
          </cell>
          <cell r="S262">
            <v>210</v>
          </cell>
          <cell r="T262" t="str">
            <v>Trong vòng 24 giờ kể từ thời điểm dặt hàng của Bệnh viện</v>
          </cell>
          <cell r="U262" t="str">
            <v>- Chất liệu titan, màu bạc
- Kích thước 90 x 90mm
- Dùng với vít High Torque HT chống long vít.</v>
          </cell>
          <cell r="V262" t="str">
            <v>- Chất liệu titan, màu bạc
- Kích thước 90 x 90mm
- Dùng với vít High Torque HT chống long vít.</v>
          </cell>
          <cell r="W262" t="str">
            <v>- Chất liệu titan, màu bạc
- Kích thước 90 x 90mm
- Dùng với vít High Torque HT chống long vít.</v>
          </cell>
          <cell r="X262" t="str">
            <v>- Chất liệu titan, màu bạc
- Kích thước 90 x 90mm
- Dùng với vít High Torque HT chống long vít.</v>
          </cell>
          <cell r="Y262" t="str">
            <v>- Chất liệu Ultra Pure Collagen
- Thiết kế toàn bộ miếng vá đều có các vi hốc kích thước 50-150 micron 
- Đặc tính tự tiêu và biến thành màng cứng tự thân sau khoảng 12 tháng
- Loại tự dính
- Kích cỡ: 10cm x 12.5cm</v>
          </cell>
          <cell r="Z262" t="str">
            <v>Biomet Microfixation</v>
          </cell>
          <cell r="AA262" t="str">
            <v>Hoa Kỳ</v>
          </cell>
          <cell r="AB262" t="str">
            <v>Biomet Microfixation</v>
          </cell>
          <cell r="AC262" t="str">
            <v>Mỹ</v>
          </cell>
          <cell r="AD262" t="str">
            <v>D</v>
          </cell>
          <cell r="AE262" t="str">
            <v>Số 10316NK/BYT-TB-CT</v>
          </cell>
          <cell r="AF262" t="str">
            <v>1 cái/túi</v>
          </cell>
          <cell r="AG262" t="str">
            <v>Cái</v>
          </cell>
          <cell r="AH262">
            <v>10</v>
          </cell>
          <cell r="AI262">
            <v>0</v>
          </cell>
          <cell r="AJ262" t="str">
            <v>vn0101841390</v>
          </cell>
          <cell r="AK262" t="str">
            <v>CÔNG TY TNHH THIẾT BỊ Y TẾ THIÊN Y</v>
          </cell>
          <cell r="AL262" t="str">
            <v>Đạt</v>
          </cell>
          <cell r="AM262"/>
          <cell r="AN262" t="str">
            <v>Tăng Thị Hiếu</v>
          </cell>
          <cell r="AO262" t="str">
            <v>Đạt</v>
          </cell>
          <cell r="AP262" t="str">
            <v>Đạt</v>
          </cell>
          <cell r="AQ262" t="str">
            <v>Đạt</v>
          </cell>
          <cell r="AR262">
            <v>0</v>
          </cell>
          <cell r="AS262" t="str">
            <v>Đạt</v>
          </cell>
          <cell r="AT262" t="str">
            <v>Đạt</v>
          </cell>
          <cell r="AU262" t="str">
            <v>Đạt</v>
          </cell>
          <cell r="AV262" t="str">
            <v>Đạt</v>
          </cell>
          <cell r="AW262" t="str">
            <v>Đạt</v>
          </cell>
          <cell r="AX262" t="str">
            <v>Đạt</v>
          </cell>
          <cell r="AY262" t="str">
            <v>Đạt</v>
          </cell>
          <cell r="AZ262">
            <v>0</v>
          </cell>
          <cell r="BA262" t="str">
            <v>Lê Thị Mơ</v>
          </cell>
          <cell r="BB262" t="str">
            <v>Đạt</v>
          </cell>
          <cell r="BC262">
            <v>0</v>
          </cell>
        </row>
        <row r="263">
          <cell r="C263" t="str">
            <v>PP2300520014</v>
          </cell>
          <cell r="D263" t="str">
            <v>Mũi khoan ngược chiều rỗng nòng kỹ thuật All inside</v>
          </cell>
          <cell r="E263" t="str">
            <v>- Mũi khoan ngược sử dụng trong kĩ thuật tái tạo dây chằng chéo All-inside.
 - Một hộp bao gồm: mũi khoan ngược, mũi khoan dẫn đường và cây rút chỉ.
 - Lưỡi cắt có thể thu vào, bào ngược tạo đường hầm đường kính từ 5.5mm - 12mm</v>
          </cell>
          <cell r="F263">
            <v>0</v>
          </cell>
          <cell r="G263" t="str">
            <v>Cái</v>
          </cell>
          <cell r="H263">
            <v>50</v>
          </cell>
          <cell r="I263">
            <v>5000000</v>
          </cell>
          <cell r="J263">
            <v>250000000</v>
          </cell>
          <cell r="K263">
            <v>5000000</v>
          </cell>
          <cell r="L263">
            <v>375000000</v>
          </cell>
          <cell r="M263">
            <v>175000000</v>
          </cell>
          <cell r="N263">
            <v>9</v>
          </cell>
          <cell r="O263" t="str">
            <v>PP2300520014</v>
          </cell>
          <cell r="P263" t="str">
            <v>Mũi khoan ngược chiều rỗng nòng kỹ thuật All inside</v>
          </cell>
          <cell r="Q263">
            <v>180</v>
          </cell>
          <cell r="R263">
            <v>377764000</v>
          </cell>
          <cell r="S263">
            <v>210</v>
          </cell>
          <cell r="T263">
            <v>0</v>
          </cell>
          <cell r="U263" t="str">
            <v>Lưỡi bào xương ngược, các loại, các cỡ</v>
          </cell>
          <cell r="V263" t="str">
            <v>Lưỡi bào xương ngược, các loại, các cỡ</v>
          </cell>
          <cell r="W263" t="str">
            <v>N05.03.060.0270.175.0013</v>
          </cell>
          <cell r="X263" t="str">
            <v>AR-1204AF-xx/
AR-1204AF-xxx</v>
          </cell>
          <cell r="Y263" t="str">
            <v>- Mũi khoan ngược sử dụng trong kĩ thuật tái tạo dây chằng chéo All-inside.
 - Một hộp bao gồm: mũi khoan ngược, mũi khoan dẫn đường và cây rút chỉ.
Lưỡi cắt nhiều chức năng trong một, vừa có thể thu vào, bào ngược tạo đường hầm
Cho phép tạo đường hầm xâm lấn tối thiểu từ trong ra ngoài.
Ở trạng thái thẳng, lưỡi khoan đựơc dùng để tạo lỗ khoan dẫn đường 3.5mm.
Ở trạng thái mở lưỡi, lưỡi khoan được khoá lại và tạo đường hầm trong xương.
Có các loại đường kính 5, 5.5, 6, 6.5 7, 7.5, 8, 8.5, 9, 9.5, 10, 10.5, 11, 11.5, 12, 12.5, 13 mm.
Đạt tiêu chuẩn FDA.</v>
          </cell>
          <cell r="Z263" t="str">
            <v>Arthrex, Inc.</v>
          </cell>
          <cell r="AA263" t="str">
            <v>Mỹ</v>
          </cell>
          <cell r="AB263" t="str">
            <v>Arthrex, Inc.</v>
          </cell>
          <cell r="AC263" t="str">
            <v>Mỹ</v>
          </cell>
          <cell r="AD263" t="str">
            <v>PhâN Loại: B</v>
          </cell>
          <cell r="AE263" t="str">
            <v>Số công bố: 230001622/PCBB-HCM
Ngày công bố: 10/04/2022</v>
          </cell>
          <cell r="AF263" t="str">
            <v>1cái/ 1gói</v>
          </cell>
          <cell r="AG263" t="str">
            <v>Cái</v>
          </cell>
          <cell r="AH263">
            <v>50</v>
          </cell>
          <cell r="AI263">
            <v>0</v>
          </cell>
          <cell r="AJ263" t="str">
            <v>vn0100124376</v>
          </cell>
          <cell r="AK263" t="str">
            <v>TỔNG CÔNG TY THIẾT BỊ Y TẾ VIỆT NAM - CTCP</v>
          </cell>
          <cell r="AL263" t="str">
            <v>Đạt</v>
          </cell>
          <cell r="AM263"/>
          <cell r="AN263" t="str">
            <v>Trần Thị Kiều Diễm</v>
          </cell>
          <cell r="AO263" t="str">
            <v>Đạt</v>
          </cell>
          <cell r="AP263" t="str">
            <v>Đạt</v>
          </cell>
          <cell r="AQ263" t="str">
            <v>Đạt</v>
          </cell>
          <cell r="AR263">
            <v>0</v>
          </cell>
          <cell r="AS263" t="str">
            <v>Đạt</v>
          </cell>
          <cell r="AT263" t="str">
            <v>Đạt</v>
          </cell>
          <cell r="AU263" t="str">
            <v>Đạt</v>
          </cell>
          <cell r="AV263" t="str">
            <v>Đạt</v>
          </cell>
          <cell r="AW263" t="str">
            <v>Đạt</v>
          </cell>
          <cell r="AX263" t="str">
            <v>Đạt</v>
          </cell>
          <cell r="AY263" t="str">
            <v>Đạt</v>
          </cell>
          <cell r="AZ263">
            <v>0</v>
          </cell>
          <cell r="BA263" t="str">
            <v>Trần Thị Huyền Trân</v>
          </cell>
          <cell r="BB263" t="str">
            <v>Đạt</v>
          </cell>
          <cell r="BC263">
            <v>0</v>
          </cell>
        </row>
        <row r="264">
          <cell r="C264" t="str">
            <v>PP2300520015</v>
          </cell>
          <cell r="D264" t="str">
            <v>Nẹp bất động cẳng chân</v>
          </cell>
          <cell r="E264" t="str">
            <v>- Sử dụng đinh: Ф4.0mm x 90mm; Ф5.0mm x 110mm, Ф6mm x 120-130mm.</v>
          </cell>
          <cell r="F264" t="str">
            <v>1 bộ/gói</v>
          </cell>
          <cell r="G264" t="str">
            <v>bộ</v>
          </cell>
          <cell r="H264">
            <v>10</v>
          </cell>
          <cell r="I264">
            <v>8600000</v>
          </cell>
          <cell r="J264">
            <v>86000000</v>
          </cell>
          <cell r="K264">
            <v>1720000</v>
          </cell>
          <cell r="L264">
            <v>129000000</v>
          </cell>
          <cell r="M264">
            <v>60200000</v>
          </cell>
          <cell r="N264">
            <v>2</v>
          </cell>
          <cell r="O264" t="str">
            <v>PP2300520015</v>
          </cell>
          <cell r="P264" t="str">
            <v>Nẹp bất động cẳng chân</v>
          </cell>
          <cell r="Q264">
            <v>180</v>
          </cell>
          <cell r="R264">
            <v>154100000</v>
          </cell>
          <cell r="S264">
            <v>210</v>
          </cell>
          <cell r="T264" t="str">
            <v>Trong vòng 24h kể 
từ thời điểm đặt 
hàng của bệnh viện</v>
          </cell>
          <cell r="U264" t="str">
            <v>Nẹp bất động cẳng chân</v>
          </cell>
          <cell r="V264" t="str">
            <v>Nẹp bất động cẳng chân</v>
          </cell>
          <cell r="W264" t="str">
            <v>N07.06.050.2626.279.0004</v>
          </cell>
          <cell r="X264" t="str">
            <v>10706001-02 / 10705003-10704004</v>
          </cell>
          <cell r="Y264" t="str">
            <v>- Chất liệu: thép y khoa.
- Kích cỡ: Gồm có 1 thanh chính có 2 khớp nối, 4 đinh đường kính 6mm /5mm/ 4mm.
- Đặc tính: dùng để cố định bên ngoài cho các phẫu thuật gãy hở xương cẳng chân, có 1 thanh lắp ốc và sử dụng cờ lê lục giác hình chữ L.
- Đạt tiêu chuẩn chất lượng: ISO 13485, CE.</v>
          </cell>
          <cell r="Z264" t="str">
            <v>Jiangsu Jinlu</v>
          </cell>
          <cell r="AA264" t="str">
            <v>Trung Quốc</v>
          </cell>
          <cell r="AB264" t="str">
            <v>Jiangsu Jinlu Group Medical Device Co., Ltd.</v>
          </cell>
          <cell r="AC264" t="str">
            <v>Trung Quốc</v>
          </cell>
          <cell r="AD264" t="str">
            <v>Loại C</v>
          </cell>
          <cell r="AE264" t="str">
            <v>GPNK số: 11127NK/BYT-TB-CT</v>
          </cell>
          <cell r="AF264" t="str">
            <v>1 bộ/gói</v>
          </cell>
          <cell r="AG264" t="str">
            <v>Bộ</v>
          </cell>
          <cell r="AH264">
            <v>10</v>
          </cell>
          <cell r="AI264" t="str">
            <v>60 tháng</v>
          </cell>
          <cell r="AJ264" t="str">
            <v>vn0303735317</v>
          </cell>
          <cell r="AK264" t="str">
            <v>CÔNG TY TNHH THƯƠNG MẠI DỊCH VỤ HÀO NAM</v>
          </cell>
          <cell r="AL264" t="str">
            <v>Đạt</v>
          </cell>
          <cell r="AM264"/>
          <cell r="AN264" t="str">
            <v>Tăng Thị Hiếu</v>
          </cell>
          <cell r="AO264" t="str">
            <v>Đạt</v>
          </cell>
          <cell r="AP264" t="str">
            <v>Đạt</v>
          </cell>
          <cell r="AQ264" t="str">
            <v>Đạt</v>
          </cell>
          <cell r="AR264">
            <v>0</v>
          </cell>
          <cell r="AS264" t="str">
            <v>Đạt</v>
          </cell>
          <cell r="AT264" t="str">
            <v>Đạt</v>
          </cell>
          <cell r="AU264" t="str">
            <v>Đạt</v>
          </cell>
          <cell r="AV264" t="str">
            <v>Đạt</v>
          </cell>
          <cell r="AW264" t="str">
            <v>Đạt</v>
          </cell>
          <cell r="AX264" t="str">
            <v>Đạt</v>
          </cell>
          <cell r="AY264" t="str">
            <v>Đạt</v>
          </cell>
          <cell r="AZ264">
            <v>0</v>
          </cell>
          <cell r="BA264" t="str">
            <v>Hoàng Thị Thủy</v>
          </cell>
          <cell r="BB264" t="str">
            <v>Đạt</v>
          </cell>
          <cell r="BC264">
            <v>0</v>
          </cell>
        </row>
        <row r="265">
          <cell r="C265" t="str">
            <v>PP2300520016</v>
          </cell>
          <cell r="D265" t="str">
            <v>Nẹp chẩm cổ loại 1</v>
          </cell>
          <cell r="E265" t="str">
            <v xml:space="preserve">- Vật liệu: Titanium 
- Độ dài: 100mm - 200mm
- Đầu nẹp phẳng có các lỗ bầu dục giúp việc điều chỉnh vị trí và hướng vít bắt vào xương chẩm dễ dàng. 
- Phần thân nẹp được uốn một góc 60 độ so với đầu nẹp. Thân nẹp đường kính 3.5mm, tương thích với vít cột sống cổ lối sau tạo thành hệ thống chẩm – cổ vững chắc. 
- Kèm theo Vít chẩm có đường kính từ 3.0mm đến 4.0mm, chiều dài từ 4mm đến 18mm. Đầu vít được thiết kế khớp với các nẹp chẩm cổ.
</v>
          </cell>
          <cell r="F265" t="str">
            <v>Cái/Gói</v>
          </cell>
          <cell r="G265" t="str">
            <v>Cái</v>
          </cell>
          <cell r="H265">
            <v>3</v>
          </cell>
          <cell r="I265">
            <v>12250000</v>
          </cell>
          <cell r="J265">
            <v>36750000</v>
          </cell>
          <cell r="K265">
            <v>735000</v>
          </cell>
          <cell r="L265">
            <v>55125000</v>
          </cell>
          <cell r="M265">
            <v>25725000</v>
          </cell>
          <cell r="N265">
            <v>1</v>
          </cell>
          <cell r="O265" t="str">
            <v>PP2300520016</v>
          </cell>
          <cell r="P265" t="str">
            <v>Nẹp chẩm cổ loại 1</v>
          </cell>
          <cell r="Q265">
            <v>180</v>
          </cell>
          <cell r="R265">
            <v>104425600</v>
          </cell>
          <cell r="S265">
            <v>210</v>
          </cell>
          <cell r="T265">
            <v>0</v>
          </cell>
          <cell r="U265" t="str">
            <v>Nẹp chẩm cổ loại 1</v>
          </cell>
          <cell r="V265" t="str">
            <v>Nẹp chẩm cổ loại 1</v>
          </cell>
          <cell r="W265" t="str">
            <v>N07.06.040.0942.000.0002</v>
          </cell>
          <cell r="X265" t="str">
            <v>IQ 133-0100; IQ 133-
1200</v>
          </cell>
          <cell r="Y265" t="str">
            <v>- Vật liệu: Titanium Alloy Ti6Al4V ELI theo tiêu chuẩn ASTM F136. 
- Độ dài: 100mm - 200mm
- Đầu nẹp phẳng có các lỗ bầu dục giúp việc điều chỉnh vị trí và hướng vít bắt vào xương chẩm dễ dàng. 
- Phần thân nẹp được uốn một góc 60 độ so với đầu nẹp. Thân nẹp đường kính 3.5mm, tương thích với vít cột sống cổ lối sau tạo thành hệ thống chẩm – cổ vững chắc. 
- Kèm theo Vít chẩm có đường kính từ 3.0mm đến 4.0mm, chiều dài từ 4mm đến 18mm. Đầu vít được thiết kế khớp với các nẹp chẩm cổ.
- Tiêu chuẩn chất lượng: ISO 13485:2016.
- Đã tiệt trùng sẵn, đóng gói riêng lẻ theo hộp, hạn sử dụng lâu dài (5 năm).
- Dùng tương thích với bộ trợ cụ hãng.</v>
          </cell>
          <cell r="Z265" t="str">
            <v>Công ty CP IQ-LIFE</v>
          </cell>
          <cell r="AA265" t="str">
            <v>Việt Nam</v>
          </cell>
          <cell r="AB265" t="str">
            <v>Công ty CP IQ-LIFE</v>
          </cell>
          <cell r="AC265" t="str">
            <v>Việt Nam</v>
          </cell>
          <cell r="AD265" t="str">
            <v>Loại C</v>
          </cell>
          <cell r="AE265" t="str">
            <v>2200317ĐKLH/BYT-TB-CT ngày 30/12/2022</v>
          </cell>
          <cell r="AF265" t="str">
            <v>Cái/Gói</v>
          </cell>
          <cell r="AG265" t="str">
            <v>Cái</v>
          </cell>
          <cell r="AH265">
            <v>3</v>
          </cell>
          <cell r="AI265" t="str">
            <v>5 năm</v>
          </cell>
          <cell r="AJ265" t="str">
            <v>vn0300483319</v>
          </cell>
          <cell r="AK265" t="str">
            <v>CÔNG TY CỔ PHẦN DƯỢC PHẨM TRUNG ƯƠNG CODUPHA</v>
          </cell>
          <cell r="AL265" t="str">
            <v>Đạt</v>
          </cell>
          <cell r="AM265"/>
          <cell r="AN265" t="str">
            <v xml:space="preserve">Nguyễn Thủy Tiên </v>
          </cell>
          <cell r="AO265" t="str">
            <v>Đạt</v>
          </cell>
          <cell r="AP265" t="str">
            <v>Đạt</v>
          </cell>
          <cell r="AQ265" t="str">
            <v>Đạt</v>
          </cell>
          <cell r="AR265">
            <v>0</v>
          </cell>
          <cell r="AS265" t="str">
            <v>Đạt</v>
          </cell>
          <cell r="AT265" t="str">
            <v>Đạt</v>
          </cell>
          <cell r="AU265" t="str">
            <v>Đạt</v>
          </cell>
          <cell r="AV265" t="str">
            <v>Đạt</v>
          </cell>
          <cell r="AW265" t="str">
            <v>Đạt</v>
          </cell>
          <cell r="AX265" t="str">
            <v>Đạt</v>
          </cell>
          <cell r="AY265" t="str">
            <v>Đạt</v>
          </cell>
          <cell r="AZ265">
            <v>0</v>
          </cell>
          <cell r="BA265" t="str">
            <v>Nguyễn Thị Linh Đức</v>
          </cell>
          <cell r="BB265" t="str">
            <v>Đạt</v>
          </cell>
          <cell r="BC265">
            <v>0</v>
          </cell>
        </row>
        <row r="266">
          <cell r="C266" t="str">
            <v>PP2300520017</v>
          </cell>
          <cell r="D266" t="str">
            <v>Nẹp chẩm cổ loại 2</v>
          </cell>
          <cell r="E266" t="str">
            <v>-  Vật liệu: Titanium
 - Là loại nẹp khóa, bề mặt nẹp có các lỗ để bắt vít cố định nẹp và xương chẩm
 - Độ dài: 50mm - 55mm
 - Hai bên nẹp có hệ thống khóa hình hoa tulip dùng để kết nối thanh nối ROD.
 - Kèm theo Vít Chẩm: Là loại vít khóa có đường kính từ 3.0mm đến 4.0mm, chiều dài từ 4mm đến 18mm.
 - Đầu vít được thiết kế khớp với các nẹp chẩm cổ</v>
          </cell>
          <cell r="F266" t="str">
            <v>Cái/Gói</v>
          </cell>
          <cell r="G266" t="str">
            <v>Cái</v>
          </cell>
          <cell r="H266">
            <v>3</v>
          </cell>
          <cell r="I266">
            <v>16560000</v>
          </cell>
          <cell r="J266">
            <v>49680000</v>
          </cell>
          <cell r="K266">
            <v>993600</v>
          </cell>
          <cell r="L266">
            <v>74520000</v>
          </cell>
          <cell r="M266">
            <v>34776000</v>
          </cell>
          <cell r="N266">
            <v>1</v>
          </cell>
          <cell r="O266" t="str">
            <v>PP2300520017</v>
          </cell>
          <cell r="P266" t="str">
            <v>Nẹp chẩm cổ loại 2</v>
          </cell>
          <cell r="Q266">
            <v>180</v>
          </cell>
          <cell r="R266">
            <v>104425600</v>
          </cell>
          <cell r="S266">
            <v>210</v>
          </cell>
          <cell r="T266">
            <v>0</v>
          </cell>
          <cell r="U266" t="str">
            <v>Nẹp chẩm cổ loại 2</v>
          </cell>
          <cell r="V266" t="str">
            <v>Nẹp chẩm cổ loại 2</v>
          </cell>
          <cell r="W266" t="str">
            <v>N07.06.040.0942.000.0003</v>
          </cell>
          <cell r="X266" t="str">
            <v>IQ 133-0050; IQ
133-0055</v>
          </cell>
          <cell r="Y266" t="str">
            <v>- Vật liệu: Titanium Alloy Ti6Al4V ELI theo tiêu chuẩn ASTM F136.
- Là loại nẹp khóa, bề mặt nẹp có các lỗ để bắt vít cố định nẹp và xương chẩm
- Độ dài: 50mm - 55mm
- Hai bên nẹp có hệ thống khóa hình hoa tulip dùng để kết nối thanh nối ROD.
- Kèm theo Vít Chẩm: Là loại vít khóa có đường kính từ 3.0mm đến 4.0mm, chiều dài từ 4mm đến 18mm. Đầu vít được thiết kế khớp với các nẹp chẩm cổ.
- Tiêu chuẩn chất lượng: ISO 13485:2016.
- Đã tiệt trùng sẵn, đóng gói riêng lẻ theo hộp, hạn sử dụng lâu dài (5 năm).
- Dùng tương thích với bộ trợ cụ hãng.</v>
          </cell>
          <cell r="Z266" t="str">
            <v>Công ty CP IQ-LIFE</v>
          </cell>
          <cell r="AA266" t="str">
            <v>Việt Nam</v>
          </cell>
          <cell r="AB266" t="str">
            <v>Công ty CP IQ-LIFE</v>
          </cell>
          <cell r="AC266" t="str">
            <v>Việt Nam</v>
          </cell>
          <cell r="AD266" t="str">
            <v>Loại C</v>
          </cell>
          <cell r="AE266" t="str">
            <v>2200317ĐKLH/BYT-TB-CT ngày 30/12/2022</v>
          </cell>
          <cell r="AF266" t="str">
            <v>Cái/Gói</v>
          </cell>
          <cell r="AG266" t="str">
            <v>Cái</v>
          </cell>
          <cell r="AH266">
            <v>3</v>
          </cell>
          <cell r="AI266" t="str">
            <v>5 năm</v>
          </cell>
          <cell r="AJ266" t="str">
            <v>vn0300483319</v>
          </cell>
          <cell r="AK266" t="str">
            <v>CÔNG TY CỔ PHẦN DƯỢC PHẨM TRUNG ƯƠNG CODUPHA</v>
          </cell>
          <cell r="AL266" t="str">
            <v>Đạt</v>
          </cell>
          <cell r="AM266"/>
          <cell r="AN266" t="str">
            <v xml:space="preserve">Nguyễn Thủy Tiên </v>
          </cell>
          <cell r="AO266" t="str">
            <v>Đạt</v>
          </cell>
          <cell r="AP266" t="str">
            <v>Đạt</v>
          </cell>
          <cell r="AQ266" t="str">
            <v>Đạt</v>
          </cell>
          <cell r="AR266">
            <v>0</v>
          </cell>
          <cell r="AS266" t="str">
            <v>Đạt</v>
          </cell>
          <cell r="AT266" t="str">
            <v>Đạt</v>
          </cell>
          <cell r="AU266" t="str">
            <v>Đạt</v>
          </cell>
          <cell r="AV266" t="str">
            <v>Đạt</v>
          </cell>
          <cell r="AW266" t="str">
            <v>Đạt</v>
          </cell>
          <cell r="AX266" t="str">
            <v>Đạt</v>
          </cell>
          <cell r="AY266" t="str">
            <v>Đạt</v>
          </cell>
          <cell r="AZ266">
            <v>0</v>
          </cell>
          <cell r="BA266" t="str">
            <v>Nguyễn Thị Linh Đức</v>
          </cell>
          <cell r="BB266" t="str">
            <v>Đạt</v>
          </cell>
          <cell r="BC266">
            <v>0</v>
          </cell>
        </row>
        <row r="267">
          <cell r="C267" t="str">
            <v>PP2300520018</v>
          </cell>
          <cell r="D267" t="str">
            <v>Nẹp cổ trước</v>
          </cell>
          <cell r="E267" t="str">
            <v>- Vật liệu: Titanium 
- Độ dài: Từ 35 mm đến 47 mm.
- Độ dày nẹp: Từ 1.7mm đến 2.2 mm
- Độ rộng: Từ 16mm đến 20mm.
- Thân nẹp có các lỗ để bắt vít cột sống cổ lối trước, trên các lỗ có thiết kế vòng khóa với cơ chế khóa đầu mũ vít. 
- Các vít cột sống cổ lối trước bắt với nẹp một góc dao động từ 0 độ đến 20 độ.
- Nẹp cột sống cổ lối trước được uốn cong theo chiều cong sinh lý của cột sống, và có thể điều chỉnh tùy theo từng bệnh nhân. 
- Có các cửa sổ giúp dễ dàng quan sát vị trí tương quan giữa nẹp và đĩa đệm.</v>
          </cell>
          <cell r="F267" t="str">
            <v>Cái/Gói</v>
          </cell>
          <cell r="G267" t="str">
            <v>Cái</v>
          </cell>
          <cell r="H267">
            <v>5</v>
          </cell>
          <cell r="I267">
            <v>11550000</v>
          </cell>
          <cell r="J267">
            <v>57750000</v>
          </cell>
          <cell r="K267">
            <v>1155000</v>
          </cell>
          <cell r="L267">
            <v>86625000</v>
          </cell>
          <cell r="M267">
            <v>40425000</v>
          </cell>
          <cell r="N267">
            <v>1</v>
          </cell>
          <cell r="O267" t="str">
            <v>PP2300520018</v>
          </cell>
          <cell r="P267" t="str">
            <v>Nẹp cổ trước</v>
          </cell>
          <cell r="Q267">
            <v>180</v>
          </cell>
          <cell r="R267">
            <v>104425600</v>
          </cell>
          <cell r="S267">
            <v>210</v>
          </cell>
          <cell r="T267">
            <v>0</v>
          </cell>
          <cell r="U267" t="str">
            <v>Nẹp cột sống cổ lối trước (Độ dài từ 35mm-47mm)</v>
          </cell>
          <cell r="V267" t="str">
            <v>Nẹp cột sống cổ lối trước (Độ dài từ 35mm-47mm)</v>
          </cell>
          <cell r="W267" t="str">
            <v>N07.06.040.0942.000.0004</v>
          </cell>
          <cell r="X267" t="str">
            <v>IQ 101-35; IQ 101-38; IQ 101-41; IQ 101-44; IQ 101-47</v>
          </cell>
          <cell r="Y267" t="str">
            <v>- Vật liệu: Titanium Alloy Ti-6Al-4V ELI theo tiêu chuẩn ASTM F136.
- Độ dài: Từ 35 mm đến 47 mm.
- Độ dày nẹp: Từ 1.7mm đến 2.2 mm
- Độ rộng: Từ 16mm đến 20mm.
- Thân nẹp có các lỗ để bắt vít cột sống cổ lối trước, trên các lỗ có thiết kế vòng khóa với cơ chế khóa đầu mũ vít. 
- Các vít cột sống cổ lối trước bắt với nẹp một góc dao động từ 0 độ đến 20 độ.
- Nẹp cột sống cổ lối trước được uốn cong theo chiều cong sinh lý của cột sống, và có thể điều chỉnh tùy theo từng bệnh nhân. 
- Có các cửa sổ giúp dễ dàng quan sát vị trí tương quan giữa nẹp và đĩa đệm.
- Tiêu chuẩn chất lượng: ISO 13485:2016.
- Đã tiệt trùng sẵn, đóng gói riêng lẻ theo hộp, hạn sử dụng lâu dài (5 năm).
- Dùng tương thích với bộ trợ cụ hãng.</v>
          </cell>
          <cell r="Z267" t="str">
            <v>Công ty CP IQ-LIFE</v>
          </cell>
          <cell r="AA267" t="str">
            <v>Việt Nam</v>
          </cell>
          <cell r="AB267" t="str">
            <v>Công ty CP IQ-LIFE</v>
          </cell>
          <cell r="AC267" t="str">
            <v>Việt Nam</v>
          </cell>
          <cell r="AD267" t="str">
            <v>Loại C</v>
          </cell>
          <cell r="AE267" t="str">
            <v>2200317ĐKLH/BYT-TB-CT ngày 30/12/2022</v>
          </cell>
          <cell r="AF267" t="str">
            <v>Cái/Gói</v>
          </cell>
          <cell r="AG267" t="str">
            <v>Cái</v>
          </cell>
          <cell r="AH267">
            <v>5</v>
          </cell>
          <cell r="AI267" t="str">
            <v>5 năm</v>
          </cell>
          <cell r="AJ267" t="str">
            <v>vn0300483319</v>
          </cell>
          <cell r="AK267" t="str">
            <v>CÔNG TY CỔ PHẦN DƯỢC PHẨM TRUNG ƯƠNG CODUPHA</v>
          </cell>
          <cell r="AL267" t="str">
            <v>Đạt</v>
          </cell>
          <cell r="AM267"/>
          <cell r="AN267" t="str">
            <v xml:space="preserve">Nguyễn Thủy Tiên </v>
          </cell>
          <cell r="AO267" t="str">
            <v>Đạt</v>
          </cell>
          <cell r="AP267" t="str">
            <v>Đạt</v>
          </cell>
          <cell r="AQ267" t="str">
            <v>Đạt</v>
          </cell>
          <cell r="AR267">
            <v>0</v>
          </cell>
          <cell r="AS267" t="str">
            <v>Đạt</v>
          </cell>
          <cell r="AT267" t="str">
            <v>Đạt</v>
          </cell>
          <cell r="AU267" t="str">
            <v>Đạt</v>
          </cell>
          <cell r="AV267" t="str">
            <v>Đạt</v>
          </cell>
          <cell r="AW267" t="str">
            <v>Đạt</v>
          </cell>
          <cell r="AX267" t="str">
            <v>Đạt</v>
          </cell>
          <cell r="AY267" t="str">
            <v>Đạt</v>
          </cell>
          <cell r="AZ267">
            <v>0</v>
          </cell>
          <cell r="BA267" t="str">
            <v>Nguyễn Thị Linh Đức</v>
          </cell>
          <cell r="BB267" t="str">
            <v>Đạt</v>
          </cell>
          <cell r="BC267">
            <v>0</v>
          </cell>
        </row>
        <row r="268">
          <cell r="C268" t="str">
            <v>PP2300520018</v>
          </cell>
          <cell r="D268" t="str">
            <v>Nẹp cổ trước</v>
          </cell>
          <cell r="E268" t="str">
            <v>- Vật liệu: Titanium 
- Độ dài: Từ 35 mm đến 47 mm.
- Độ dày nẹp: Từ 1.7mm đến 2.2 mm
- Độ rộng: Từ 16mm đến 20mm.
- Thân nẹp có các lỗ để bắt vít cột sống cổ lối trước, trên các lỗ có thiết kế vòng khóa với cơ chế khóa đầu mũ vít. 
- Các vít cột sống cổ lối trước bắt với nẹp một góc dao động từ 0 độ đến 20 độ.
- Nẹp cột sống cổ lối trước được uốn cong theo chiều cong sinh lý của cột sống, và có thể điều chỉnh tùy theo từng bệnh nhân. 
- Có các cửa sổ giúp dễ dàng quan sát vị trí tương quan giữa nẹp và đĩa đệm.</v>
          </cell>
          <cell r="F268" t="str">
            <v>Cái/Gói</v>
          </cell>
          <cell r="G268" t="str">
            <v>Cái</v>
          </cell>
          <cell r="H268">
            <v>5</v>
          </cell>
          <cell r="I268">
            <v>11550000</v>
          </cell>
          <cell r="J268">
            <v>57750000</v>
          </cell>
          <cell r="K268">
            <v>1155000</v>
          </cell>
          <cell r="L268">
            <v>86625000</v>
          </cell>
          <cell r="M268">
            <v>40425000</v>
          </cell>
          <cell r="N268">
            <v>1</v>
          </cell>
          <cell r="O268" t="str">
            <v>PP2300520018</v>
          </cell>
          <cell r="P268" t="str">
            <v>Nẹp cổ trước</v>
          </cell>
          <cell r="Q268">
            <v>180</v>
          </cell>
          <cell r="R268">
            <v>294448200</v>
          </cell>
          <cell r="S268">
            <v>210</v>
          </cell>
          <cell r="T268" t="str">
            <v>Trong vòng 24 giờ kể từ thời điểm đặt hàng của Bệnh viện</v>
          </cell>
          <cell r="U268" t="str">
            <v>Nẹp cột sống cổ Aura, 1-2 tầng, các cỡ</v>
          </cell>
          <cell r="V268" t="str">
            <v xml:space="preserve">Nẹp cột sống cổ Aura, 1-2 tầng </v>
          </cell>
          <cell r="W268" t="str">
            <v>N07.06.040.3397.272.0042</v>
          </cell>
          <cell r="X268" t="str">
            <v>ACP0xxxx</v>
          </cell>
          <cell r="Y268" t="str">
            <v xml:space="preserve"> - Chất liệu Hợp kim Titanium Ti6Al4V.  
 - Nẹp 1 tầng, 4 lỗ, dài 21/ 23/ 25/ 27/ 29/ 31/ 33/ 35mm
 - Nẹp 2 tầng, 6 lỗ, dài 37/ 39/ 41/ 43/ 45/ 47/ 49/ 51/ 53mm
 - Nẹp dày 2.0mm, rộng 18mm
 - Thân nẹp có các lỗ để bắt vít cột sống cổ lối trước, trên các lỗ có thiết kế vòng khóa với cơ chế khóa đầu mũ vít. 
 - Các vít cột sống cổ lối trước bắt với nẹp một góc dao động từ 0 độ đến 20 độ.
 - Nẹp cột sống cổ lối trước được uốn cong theo chiều cong sinh lý của cột sống, và có thể điều chỉnh tùy theo từng bệnh nhân. 
 - Có các cửa sổ giúp dễ dàng quan sát vị trí tương quan giữa nẹp và đĩa đệm.
 - Tiêu chuẩn chất lượng CE, ISO</v>
          </cell>
          <cell r="Z268" t="str">
            <v>Osimplant</v>
          </cell>
          <cell r="AA268" t="str">
            <v>Thổ Nhĩ Kỳ</v>
          </cell>
          <cell r="AB268" t="str">
            <v>Thổ Nhĩ Kỳ</v>
          </cell>
          <cell r="AC268" t="str">
            <v>Thổ Nhĩ Kỳ</v>
          </cell>
          <cell r="AD268" t="str">
            <v>C</v>
          </cell>
          <cell r="AE268" t="str">
            <v>9236NK/BYT-TB-CT</v>
          </cell>
          <cell r="AF268" t="str">
            <v>Gói/1</v>
          </cell>
          <cell r="AG268" t="str">
            <v>Cái</v>
          </cell>
          <cell r="AH268">
            <v>5</v>
          </cell>
          <cell r="AI268">
            <v>0</v>
          </cell>
          <cell r="AJ268" t="str">
            <v>vn0303224087</v>
          </cell>
          <cell r="AK268" t="str">
            <v>CÔNG TY TNHH THIẾT BỊ Y TẾ HOÀNG LỘC M.E</v>
          </cell>
          <cell r="AL268" t="str">
            <v>Đạt</v>
          </cell>
          <cell r="AM268"/>
          <cell r="AN268" t="str">
            <v>Hồ Thị Hồng</v>
          </cell>
          <cell r="AO268" t="str">
            <v>Đạt</v>
          </cell>
          <cell r="AP268" t="str">
            <v>Đạt</v>
          </cell>
          <cell r="AQ268" t="str">
            <v>Đạt</v>
          </cell>
          <cell r="AR268">
            <v>0</v>
          </cell>
          <cell r="AS268" t="str">
            <v>Đạt</v>
          </cell>
          <cell r="AT268" t="str">
            <v>Đạt</v>
          </cell>
          <cell r="AU268" t="str">
            <v>Đạt</v>
          </cell>
          <cell r="AV268" t="str">
            <v>Đạt</v>
          </cell>
          <cell r="AW268" t="str">
            <v>Đạt</v>
          </cell>
          <cell r="AX268" t="str">
            <v>Đạt</v>
          </cell>
          <cell r="AY268" t="str">
            <v>Đạt</v>
          </cell>
          <cell r="AZ268">
            <v>0</v>
          </cell>
          <cell r="BA268" t="str">
            <v>Trần Thị Dân</v>
          </cell>
          <cell r="BB268" t="str">
            <v>Đạt</v>
          </cell>
          <cell r="BC268">
            <v>0</v>
          </cell>
        </row>
        <row r="269">
          <cell r="C269" t="str">
            <v>PP2300520019</v>
          </cell>
          <cell r="D269" t="str">
            <v>Nẹp dọc cột sống lưng, đường kính 5.4mm</v>
          </cell>
          <cell r="E269" t="str">
            <v xml:space="preserve"> - Vật liệu: titanium, nẹp dọc được uốn sẵn.
 -  Kích thước: đk: 5.4mm, dài 50-90mm
 - Tương thích với vít có ren bén, nhuyễn.
 - Tiệt trùng </v>
          </cell>
          <cell r="F269" t="str">
            <v>Hộp/1 cái</v>
          </cell>
          <cell r="G269" t="str">
            <v>Cái</v>
          </cell>
          <cell r="H269">
            <v>50</v>
          </cell>
          <cell r="I269">
            <v>1800000</v>
          </cell>
          <cell r="J269">
            <v>90000000</v>
          </cell>
          <cell r="K269">
            <v>1800000</v>
          </cell>
          <cell r="L269">
            <v>135000000</v>
          </cell>
          <cell r="M269">
            <v>63000000</v>
          </cell>
          <cell r="N269">
            <v>9</v>
          </cell>
          <cell r="O269" t="str">
            <v>PP2300520019</v>
          </cell>
          <cell r="P269" t="str">
            <v>Nẹp dọc cột sống lưng, đường kính 5.4mm</v>
          </cell>
          <cell r="Q269">
            <v>180</v>
          </cell>
          <cell r="R269">
            <v>104425600</v>
          </cell>
          <cell r="S269">
            <v>210</v>
          </cell>
          <cell r="T269">
            <v>0</v>
          </cell>
          <cell r="U269" t="str">
            <v>Thanh nối ROD (độ dài &lt; 100mm)</v>
          </cell>
          <cell r="V269" t="str">
            <v>Thanh nối ROD (độ dài &lt; 100mm)</v>
          </cell>
          <cell r="W269" t="str">
            <v>N07.06.040.0942.000.0001</v>
          </cell>
          <cell r="X269" t="str">
            <v>IQ 133-3580; IQ 133-3585; IQ 133-3590; IQ 133-3595; IQ 137-5508</v>
          </cell>
          <cell r="Y269" t="str">
            <v>Thanh nối ROD (độ dài &lt; 100mm)
- Vật liệu: Titanium Alloy Ti-6Al-4V ELI theo tiêu chuẩn ASTM F136
- Thiết kế dạng thanh tròn đặc, 2 đầu: một đầu tròn, một đầu có hình lục giác. 
- Thanh nối ROD được khắc đường kẽ bằng laser giúp định hướng khi uốn. 
- Thanh nối ROD dùng tương thích với vít chân cung đơn - đa trục các loại.
- Đường kính: 3.5mm đến 5.5mm. 
- Chiều dài &lt;100mm.
- Tiêu chuẩn chất lượng: ISO 13485:2016
- Đã tiệt trùng sẵn, đóng gói riêng lẻ theo hộp, hạn sử dụng lâu dài (5 năm).
- Dùng tương thích với bộ trợ cụ hãng.</v>
          </cell>
          <cell r="Z269" t="str">
            <v>Công ty CP IQ-LIFE</v>
          </cell>
          <cell r="AA269" t="str">
            <v>Việt Nam</v>
          </cell>
          <cell r="AB269" t="str">
            <v>Công ty CP IQ-LIFE</v>
          </cell>
          <cell r="AC269" t="str">
            <v>Việt Nam</v>
          </cell>
          <cell r="AD269" t="str">
            <v>Loại C</v>
          </cell>
          <cell r="AE269" t="str">
            <v>2200317ĐKLH/BYT-TB-CT ngày 30/12/2022</v>
          </cell>
          <cell r="AF269" t="str">
            <v>Cái/Gói</v>
          </cell>
          <cell r="AG269" t="str">
            <v>Cái</v>
          </cell>
          <cell r="AH269">
            <v>50</v>
          </cell>
          <cell r="AI269" t="str">
            <v>5 năm</v>
          </cell>
          <cell r="AJ269" t="str">
            <v>vn0300483319</v>
          </cell>
          <cell r="AK269" t="str">
            <v>CÔNG TY CỔ PHẦN DƯỢC PHẨM TRUNG ƯƠNG CODUPHA</v>
          </cell>
          <cell r="AL269" t="str">
            <v>Đạt</v>
          </cell>
          <cell r="AM269"/>
          <cell r="AN269" t="str">
            <v xml:space="preserve">Nguyễn Thủy Tiên </v>
          </cell>
          <cell r="AO269" t="str">
            <v>Đạt</v>
          </cell>
          <cell r="AP269" t="str">
            <v>Đạt</v>
          </cell>
          <cell r="AQ269" t="str">
            <v>Đạt</v>
          </cell>
          <cell r="AR269">
            <v>0</v>
          </cell>
          <cell r="AS269" t="str">
            <v>Đạt</v>
          </cell>
          <cell r="AT269" t="str">
            <v>Đạt</v>
          </cell>
          <cell r="AU269" t="str">
            <v>Đạt</v>
          </cell>
          <cell r="AV269" t="str">
            <v>Đạt</v>
          </cell>
          <cell r="AW269" t="str">
            <v>Đạt</v>
          </cell>
          <cell r="AX269" t="str">
            <v>Đạt</v>
          </cell>
          <cell r="AY269" t="str">
            <v>Đạt</v>
          </cell>
          <cell r="AZ269">
            <v>0</v>
          </cell>
          <cell r="BA269" t="str">
            <v>Nguyễn Thị Linh Đức</v>
          </cell>
          <cell r="BB269" t="str">
            <v>Đạt</v>
          </cell>
          <cell r="BC269">
            <v>0</v>
          </cell>
        </row>
        <row r="270">
          <cell r="C270" t="str">
            <v>PP2300520019</v>
          </cell>
          <cell r="D270" t="str">
            <v>Nẹp dọc cột sống lưng, đường kính 5.4mm</v>
          </cell>
          <cell r="E270" t="str">
            <v xml:space="preserve"> - Vật liệu: titanium, nẹp dọc được uốn sẵn.
 -  Kích thước: đk: 5.4mm, dài 50-90mm
 - Tương thích với vít có ren bén, nhuyễn.
 - Tiệt trùng </v>
          </cell>
          <cell r="F270" t="str">
            <v>Hộp/1 cái</v>
          </cell>
          <cell r="G270" t="str">
            <v>Cái</v>
          </cell>
          <cell r="H270">
            <v>50</v>
          </cell>
          <cell r="I270">
            <v>1800000</v>
          </cell>
          <cell r="J270">
            <v>90000000</v>
          </cell>
          <cell r="K270">
            <v>1800000</v>
          </cell>
          <cell r="L270">
            <v>135000000</v>
          </cell>
          <cell r="M270">
            <v>63000000</v>
          </cell>
          <cell r="N270">
            <v>9</v>
          </cell>
          <cell r="O270" t="str">
            <v>PP2300520019</v>
          </cell>
          <cell r="P270" t="str">
            <v>Nẹp dọc cột sống lưng, đường kính 5.4mm</v>
          </cell>
          <cell r="Q270">
            <v>180</v>
          </cell>
          <cell r="R270">
            <v>287980000</v>
          </cell>
          <cell r="S270">
            <v>210</v>
          </cell>
          <cell r="T270">
            <v>0</v>
          </cell>
          <cell r="U270" t="str">
            <v>Nẹp dọc cột sống  cong Apex, Titan</v>
          </cell>
          <cell r="V270" t="str">
            <v>Nẹp dọc cột sống  cong Apex, Titan</v>
          </cell>
          <cell r="W270" t="str">
            <v>N07.06.040.5918.175.0038</v>
          </cell>
          <cell r="X270" t="str">
            <v>5500-050L; 5500-060L; 5500-080L; 5500-090L; 5500-100L 6000-050L; 6000-090L; 6000-060L; 6000-080L; 6000-100L</v>
          </cell>
          <cell r="Y270" t="str">
            <v xml:space="preserve"> - Vật liệu: titanium, nẹp dọc được uốn sẵn.
 -  Kích thước: đk: 5.5mm-6.0 mm, dài 50-90mm
 - Tương thích với vít có ren bén, nhuyễn.
 - Tiệt trùng  trước khi sử dụng</v>
          </cell>
          <cell r="Z270" t="str">
            <v>SPINECRAFT LLC</v>
          </cell>
          <cell r="AA270" t="str">
            <v>Mỹ</v>
          </cell>
          <cell r="AB270" t="str">
            <v>SPINECRAFT LLC</v>
          </cell>
          <cell r="AC270" t="str">
            <v>Mỹ</v>
          </cell>
          <cell r="AD270" t="str">
            <v>C</v>
          </cell>
          <cell r="AE270" t="str">
            <v>2200358ĐKLH/BYT-TB-CT ngày 30/12/2022</v>
          </cell>
          <cell r="AF270" t="str">
            <v>Cái/ gói</v>
          </cell>
          <cell r="AG270" t="str">
            <v>Cái</v>
          </cell>
          <cell r="AH270">
            <v>50</v>
          </cell>
          <cell r="AI270" t="str">
            <v>-</v>
          </cell>
          <cell r="AJ270" t="str">
            <v>vn0313041685</v>
          </cell>
          <cell r="AK270" t="str">
            <v>CÔNG TY CỔ PHẦN TRANG THIẾT BỊ Y TẾ TRỌNG MINH</v>
          </cell>
          <cell r="AL270" t="str">
            <v>Đạt</v>
          </cell>
          <cell r="AM270"/>
          <cell r="AN270" t="str">
            <v>Nguyễn Thị Phương Hoa</v>
          </cell>
          <cell r="AO270" t="str">
            <v>Đạt</v>
          </cell>
          <cell r="AP270" t="str">
            <v>Đạt</v>
          </cell>
          <cell r="AQ270" t="str">
            <v>Đạt</v>
          </cell>
          <cell r="AR270">
            <v>0</v>
          </cell>
          <cell r="AS270" t="str">
            <v>Đạt</v>
          </cell>
          <cell r="AT270" t="str">
            <v>Không Đạt</v>
          </cell>
          <cell r="AU270" t="str">
            <v>Đạt</v>
          </cell>
          <cell r="AV270" t="str">
            <v>Đạt</v>
          </cell>
          <cell r="AW270" t="str">
            <v>Đạt</v>
          </cell>
          <cell r="AX270" t="str">
            <v>Đạt</v>
          </cell>
          <cell r="AY270" t="str">
            <v>Không đạt</v>
          </cell>
          <cell r="AZ270" t="str">
            <v>Đường kính của sản phẩm không phù hợp với E- HSMT</v>
          </cell>
          <cell r="BA270" t="str">
            <v>Nguyễn Thị Linh Đức</v>
          </cell>
          <cell r="BB270" t="str">
            <v>Không đạt</v>
          </cell>
          <cell r="BC270" t="str">
            <v>tính năng kĩ thuật của sản phẩm dự thầu không phù hợp với E- HSMT</v>
          </cell>
        </row>
        <row r="271">
          <cell r="C271" t="str">
            <v>PP2300520019</v>
          </cell>
          <cell r="D271" t="str">
            <v>Nẹp dọc cột sống lưng, đường kính 5.4mm</v>
          </cell>
          <cell r="E271" t="str">
            <v xml:space="preserve"> - Vật liệu: titanium, nẹp dọc được uốn sẵn.
 -  Kích thước: đk: 5.4mm, dài 50-90mm
 - Tương thích với vít có ren bén, nhuyễn.
 - Tiệt trùng </v>
          </cell>
          <cell r="F271" t="str">
            <v>Hộp/1 cái</v>
          </cell>
          <cell r="G271" t="str">
            <v>Cái</v>
          </cell>
          <cell r="H271">
            <v>50</v>
          </cell>
          <cell r="I271">
            <v>1800000</v>
          </cell>
          <cell r="J271">
            <v>90000000</v>
          </cell>
          <cell r="K271">
            <v>1800000</v>
          </cell>
          <cell r="L271">
            <v>135000000</v>
          </cell>
          <cell r="M271">
            <v>63000000</v>
          </cell>
          <cell r="N271">
            <v>9</v>
          </cell>
          <cell r="O271" t="str">
            <v>PP2300520019</v>
          </cell>
          <cell r="P271" t="str">
            <v>Nẹp dọc cột sống lưng, đường kính 5.4mm</v>
          </cell>
          <cell r="Q271">
            <v>180</v>
          </cell>
          <cell r="R271">
            <v>417456000</v>
          </cell>
          <cell r="S271">
            <v>210</v>
          </cell>
          <cell r="T271" t="str">
            <v>Trong vòng 24 giờ kể từ thời điểm đặt hàng của Bệnh viện</v>
          </cell>
          <cell r="U271" t="str">
            <v>Thanh nối dọc</v>
          </cell>
          <cell r="V271" t="str">
            <v>Thanh nối dọc</v>
          </cell>
          <cell r="W271" t="str">
            <v>N07.06.040.0090.272.0002</v>
          </cell>
          <cell r="X271" t="str">
            <v>ASRxxxx</v>
          </cell>
          <cell r="Y271" t="str">
            <v xml:space="preserve"> - Vật liệu: titanium, nẹp dọc được uốn sẵn.
 -  Kích thước: đk: 5.4mm, dài 50-90mm
 - Tương thích với vít có ren bén, nhuyễn.
 - Tiệt trùng </v>
          </cell>
          <cell r="Z271" t="str">
            <v>Aero Medikal</v>
          </cell>
          <cell r="AA271" t="str">
            <v>Thổ Nhĩ Kỳ</v>
          </cell>
          <cell r="AB271" t="str">
            <v>Aero Medikal</v>
          </cell>
          <cell r="AC271" t="str">
            <v>Thổ Nhĩ Kỳ</v>
          </cell>
          <cell r="AD271" t="str">
            <v>C</v>
          </cell>
          <cell r="AE271" t="str">
            <v>16126NK/BYT-TB-CT
Ngày 04/08/2020</v>
          </cell>
          <cell r="AF271" t="str">
            <v>Cái/Gói</v>
          </cell>
          <cell r="AG271" t="str">
            <v>Cái</v>
          </cell>
          <cell r="AH271">
            <v>50</v>
          </cell>
          <cell r="AI271">
            <v>0</v>
          </cell>
          <cell r="AJ271" t="str">
            <v>vn0311829625</v>
          </cell>
          <cell r="AK271" t="str">
            <v>CÔNG TY CỔ PHẦN Y TẾ THÀNH ÂN</v>
          </cell>
          <cell r="AL271" t="str">
            <v>Đạt</v>
          </cell>
          <cell r="AM271"/>
          <cell r="AN271" t="str">
            <v>Phan Thị Lường</v>
          </cell>
          <cell r="AO271" t="str">
            <v>Đạt</v>
          </cell>
          <cell r="AP271" t="str">
            <v>Đạt</v>
          </cell>
          <cell r="AQ271" t="str">
            <v>Đạt</v>
          </cell>
          <cell r="AR271">
            <v>0</v>
          </cell>
          <cell r="AS271" t="str">
            <v>Đạt</v>
          </cell>
          <cell r="AT271" t="str">
            <v>Đạt</v>
          </cell>
          <cell r="AU271" t="str">
            <v>Đạt</v>
          </cell>
          <cell r="AV271" t="str">
            <v>Đạt</v>
          </cell>
          <cell r="AW271" t="str">
            <v>Đạt</v>
          </cell>
          <cell r="AX271" t="str">
            <v>Đạt</v>
          </cell>
          <cell r="AY271" t="str">
            <v>Đạt</v>
          </cell>
          <cell r="AZ271">
            <v>0</v>
          </cell>
          <cell r="BA271" t="str">
            <v>Hồ Thị Xuân Thu</v>
          </cell>
          <cell r="BB271" t="str">
            <v>Đạt</v>
          </cell>
          <cell r="BC271">
            <v>0</v>
          </cell>
        </row>
        <row r="272">
          <cell r="C272" t="str">
            <v>PP2300520019</v>
          </cell>
          <cell r="D272" t="str">
            <v>Nẹp dọc cột sống lưng, đường kính 5.4mm</v>
          </cell>
          <cell r="E272" t="str">
            <v xml:space="preserve"> - Vật liệu: titanium, nẹp dọc được uốn sẵn.
 -  Kích thước: đk: 5.4mm, dài 50-90mm
 - Tương thích với vít có ren bén, nhuyễn.
 - Tiệt trùng </v>
          </cell>
          <cell r="F272" t="str">
            <v>Hộp/1 cái</v>
          </cell>
          <cell r="G272" t="str">
            <v>Cái</v>
          </cell>
          <cell r="H272">
            <v>50</v>
          </cell>
          <cell r="I272">
            <v>1800000</v>
          </cell>
          <cell r="J272">
            <v>90000000</v>
          </cell>
          <cell r="K272">
            <v>1800000</v>
          </cell>
          <cell r="L272">
            <v>135000000</v>
          </cell>
          <cell r="M272">
            <v>63000000</v>
          </cell>
          <cell r="N272">
            <v>9</v>
          </cell>
          <cell r="O272" t="str">
            <v>PP2300520019</v>
          </cell>
          <cell r="P272" t="str">
            <v>Nẹp dọc cột sống lưng, đường kính 5.4mm</v>
          </cell>
          <cell r="Q272">
            <v>180</v>
          </cell>
          <cell r="R272">
            <v>613881000</v>
          </cell>
          <cell r="S272">
            <v>210</v>
          </cell>
          <cell r="T272" t="str">
            <v>Trong vòng 24 giờ kể từ thời điểm đặt hàng của Bệnh viện</v>
          </cell>
          <cell r="U272" t="str">
            <v>Nẹp dọc ROMEO cột sống thắt lưng đóng gói tiệt trùng sẵn chính hãng</v>
          </cell>
          <cell r="V272" t="str">
            <v>Nẹp dọc ROMEO cột sống thắt lưng đóng gói tiệt trùng sẵn chính hãng</v>
          </cell>
          <cell r="W272" t="str">
            <v>N07.06.040.3928.274.0012.085;N07.06.040.3928.274.0012.086;N07.06.040.3928.274.0012.087;N07.06.040.3928.274.0012.088;N07.06.040.3928.274.0012.090</v>
          </cell>
          <cell r="X272" t="str">
            <v>ELL-RD0050-S -&gt; ELL-RD0090-S</v>
          </cell>
          <cell r="Y272" t="str">
            <v xml:space="preserve"> - Vật liệu: titanium, nẹp dọc được uốn sẵn.
 -  Kích thước: đk: 5.4mm, dài 50-90mm
 - Tương thích với vít có ren bén, nhuyễn.
 - Tiệt trùng </v>
          </cell>
          <cell r="Z272" t="str">
            <v>Spineart SA</v>
          </cell>
          <cell r="AA272" t="str">
            <v>Thụy Sĩ</v>
          </cell>
          <cell r="AB272" t="str">
            <v>Spineart SA</v>
          </cell>
          <cell r="AC272" t="str">
            <v>Thụy Sĩ</v>
          </cell>
          <cell r="AD272" t="str">
            <v>C</v>
          </cell>
          <cell r="AE272" t="str">
            <v>GPNK 11306NK/BYT-TB-CT ngày 12/11/2018</v>
          </cell>
          <cell r="AF272" t="str">
            <v>Hộp/1 cái</v>
          </cell>
          <cell r="AG272" t="str">
            <v>Cái</v>
          </cell>
          <cell r="AH272">
            <v>50</v>
          </cell>
          <cell r="AI272">
            <v>0</v>
          </cell>
          <cell r="AJ272" t="str">
            <v>vn0303649788</v>
          </cell>
          <cell r="AK272" t="str">
            <v>CÔNG TY TNHH THƯƠNG MẠI - DỊCH VỤ VÀ SẢN XUẤT VIỆT TƯỜNG</v>
          </cell>
          <cell r="AL272" t="str">
            <v>Đạt</v>
          </cell>
          <cell r="AM272"/>
          <cell r="AN272" t="str">
            <v>Nguyễn Thị Sao Mai</v>
          </cell>
          <cell r="AO272" t="str">
            <v>Đạt</v>
          </cell>
          <cell r="AP272" t="str">
            <v>Đạt</v>
          </cell>
          <cell r="AQ272" t="str">
            <v>Đạt</v>
          </cell>
          <cell r="AR272">
            <v>0</v>
          </cell>
          <cell r="AS272" t="str">
            <v>Đạt</v>
          </cell>
          <cell r="AT272" t="str">
            <v>Đạt</v>
          </cell>
          <cell r="AU272" t="str">
            <v>Đạt</v>
          </cell>
          <cell r="AV272" t="str">
            <v>Đạt</v>
          </cell>
          <cell r="AW272" t="str">
            <v>Đạt</v>
          </cell>
          <cell r="AX272" t="str">
            <v>Đạt</v>
          </cell>
          <cell r="AY272" t="str">
            <v>Đạt</v>
          </cell>
          <cell r="AZ272">
            <v>0</v>
          </cell>
          <cell r="BA272" t="str">
            <v>Cao Dũng</v>
          </cell>
          <cell r="BB272" t="str">
            <v>Đạt</v>
          </cell>
          <cell r="BC272" t="str">
            <v/>
          </cell>
        </row>
        <row r="273">
          <cell r="C273" t="str">
            <v>PP2300520019</v>
          </cell>
          <cell r="D273" t="str">
            <v>Nẹp dọc cột sống lưng, đường kính 5.4mm</v>
          </cell>
          <cell r="E273" t="str">
            <v xml:space="preserve"> - Vật liệu: titanium, nẹp dọc được uốn sẵn.
 -  Kích thước: đk: 5.4mm, dài 50-90mm
 - Tương thích với vít có ren bén, nhuyễn.
 - Tiệt trùng </v>
          </cell>
          <cell r="F273" t="str">
            <v>Hộp/1 cái</v>
          </cell>
          <cell r="G273" t="str">
            <v>Cái</v>
          </cell>
          <cell r="H273">
            <v>50</v>
          </cell>
          <cell r="I273">
            <v>1800000</v>
          </cell>
          <cell r="J273">
            <v>90000000</v>
          </cell>
          <cell r="K273">
            <v>1800000</v>
          </cell>
          <cell r="L273">
            <v>135000000</v>
          </cell>
          <cell r="M273">
            <v>63000000</v>
          </cell>
          <cell r="N273">
            <v>9</v>
          </cell>
          <cell r="O273" t="str">
            <v>PP2300520019</v>
          </cell>
          <cell r="P273" t="str">
            <v>Nẹp dọc cột sống lưng, đường kính 5.4mm</v>
          </cell>
          <cell r="Q273">
            <v>180</v>
          </cell>
          <cell r="R273">
            <v>593283000</v>
          </cell>
          <cell r="S273">
            <v>210</v>
          </cell>
          <cell r="T273" t="str">
            <v>Trong vòng 24h kể từ thời điểm đặt hàng của bệnh viện</v>
          </cell>
          <cell r="U273" t="str">
            <v>Nẹp dọc lưng</v>
          </cell>
          <cell r="V273" t="str">
            <v>Nẹp dọc lưng</v>
          </cell>
          <cell r="W273" t="str">
            <v>N07.06.040.3493.175.0041</v>
          </cell>
          <cell r="X273" t="str">
            <v>10-55-RH-xxx</v>
          </cell>
          <cell r="Y273" t="str">
            <v xml:space="preserve"> - Vật liệu: titanium, nẹp dọc được uốn sẵn.
 -  Kích thước: đk: 5.4mm, dài 50-90mm
 - Tương thích với vít có ren bén, nhuyễn.
 - Tiệt trùng </v>
          </cell>
          <cell r="Z273" t="str">
            <v>Pioneer Surgical Technology, Inc</v>
          </cell>
          <cell r="AA273" t="str">
            <v>Mỹ</v>
          </cell>
          <cell r="AB273" t="str">
            <v>Pioneer Surgical Technology, Inc</v>
          </cell>
          <cell r="AC273" t="str">
            <v>Mỹ</v>
          </cell>
          <cell r="AD273" t="str">
            <v>C</v>
          </cell>
          <cell r="AE273" t="str">
            <v>10126NK/BYT-TB-CT ngày 13/07/2018</v>
          </cell>
          <cell r="AF273" t="str">
            <v>1 cái/ gói</v>
          </cell>
          <cell r="AG273" t="str">
            <v>Cái</v>
          </cell>
          <cell r="AH273">
            <v>50</v>
          </cell>
          <cell r="AI273">
            <v>0</v>
          </cell>
          <cell r="AJ273" t="str">
            <v>vn0302204137</v>
          </cell>
          <cell r="AK273" t="str">
            <v>CÔNG TY TNHH TRANG THIẾT BỊ Y TẾ B.M.S</v>
          </cell>
          <cell r="AL273" t="str">
            <v>Đạt</v>
          </cell>
          <cell r="AM273"/>
          <cell r="AN273" t="str">
            <v xml:space="preserve">Đào Thị Nhung </v>
          </cell>
          <cell r="AO273" t="str">
            <v>Đạt</v>
          </cell>
          <cell r="AP273" t="str">
            <v>Đạt</v>
          </cell>
          <cell r="AQ273" t="str">
            <v>Đạt</v>
          </cell>
          <cell r="AR273" t="str">
            <v>Đạt</v>
          </cell>
          <cell r="AS273" t="str">
            <v>Đạt</v>
          </cell>
          <cell r="AT273" t="str">
            <v>Không Đạt</v>
          </cell>
          <cell r="AU273" t="str">
            <v>Đạt</v>
          </cell>
          <cell r="AV273" t="str">
            <v>Đạt</v>
          </cell>
          <cell r="AW273" t="str">
            <v>Đạt</v>
          </cell>
          <cell r="AX273" t="str">
            <v>Đạt</v>
          </cell>
          <cell r="AY273" t="str">
            <v>Không đạt</v>
          </cell>
          <cell r="AZ273" t="str">
            <v>Catalogue không đáp ứng HSMT</v>
          </cell>
          <cell r="BA273" t="str">
            <v>Nguyễn Văn Thành</v>
          </cell>
          <cell r="BB273" t="str">
            <v>Không đạt</v>
          </cell>
          <cell r="BC273" t="str">
            <v>Catalogue không đáp ứng HSMT</v>
          </cell>
        </row>
        <row r="274">
          <cell r="C274" t="str">
            <v>PP2300520020</v>
          </cell>
          <cell r="D274" t="str">
            <v>Nẹp dọc cột sống lưng, đường kính 5.4mm, dài 550mm</v>
          </cell>
          <cell r="E274" t="str">
            <v>- Vật liệu: titanium, nẹp dọc thẳng. 
 - Kích thước: đk: 5.4mm, dài 550mm
 - Tương thích với vít có ren bén, nhuyễn. 
 - Tiệt trùng</v>
          </cell>
          <cell r="F274" t="str">
            <v>Hộp/1 cái</v>
          </cell>
          <cell r="G274" t="str">
            <v>Cái</v>
          </cell>
          <cell r="H274">
            <v>10</v>
          </cell>
          <cell r="I274">
            <v>2500000</v>
          </cell>
          <cell r="J274">
            <v>25000000</v>
          </cell>
          <cell r="K274">
            <v>500000</v>
          </cell>
          <cell r="L274">
            <v>37500000</v>
          </cell>
          <cell r="M274">
            <v>17500000</v>
          </cell>
          <cell r="N274">
            <v>2</v>
          </cell>
          <cell r="O274" t="str">
            <v>PP2300520020</v>
          </cell>
          <cell r="P274" t="str">
            <v>Nẹp dọc cột sống lưng, đường kính 5.4mm, dài 550mm</v>
          </cell>
          <cell r="Q274">
            <v>180</v>
          </cell>
          <cell r="R274">
            <v>417456000</v>
          </cell>
          <cell r="S274">
            <v>210</v>
          </cell>
          <cell r="T274" t="str">
            <v>Trong vòng 24 giờ kể từ thời điểm đặt hàng của Bệnh viện</v>
          </cell>
          <cell r="U274" t="str">
            <v>Thanh nối dọc</v>
          </cell>
          <cell r="V274" t="str">
            <v>Thanh nối dọc</v>
          </cell>
          <cell r="W274" t="str">
            <v>N07.06.040.0090.272.0002</v>
          </cell>
          <cell r="X274" t="str">
            <v>ASRxxxx</v>
          </cell>
          <cell r="Y274" t="str">
            <v>- Vật liệu: titanium, nẹp dọc thẳng. 
 - Kích thước: đk: 5.4mm, dài 550mm
 - Tương thích với vít có ren bén, nhuyễn. 
 - Tiệt trùng</v>
          </cell>
          <cell r="Z274" t="str">
            <v>Aero Medikal</v>
          </cell>
          <cell r="AA274" t="str">
            <v>Thổ Nhĩ Kỳ</v>
          </cell>
          <cell r="AB274" t="str">
            <v>Aero Medikal</v>
          </cell>
          <cell r="AC274" t="str">
            <v>Thổ Nhĩ Kỳ</v>
          </cell>
          <cell r="AD274" t="str">
            <v>C</v>
          </cell>
          <cell r="AE274" t="str">
            <v>16126NK/BYT-TB-CT
Ngày 04/08/2020</v>
          </cell>
          <cell r="AF274" t="str">
            <v>Cái/Gói</v>
          </cell>
          <cell r="AG274" t="str">
            <v>Cái</v>
          </cell>
          <cell r="AH274">
            <v>10</v>
          </cell>
          <cell r="AI274">
            <v>0</v>
          </cell>
          <cell r="AJ274" t="str">
            <v>vn0311829625</v>
          </cell>
          <cell r="AK274" t="str">
            <v>CÔNG TY CỔ PHẦN Y TẾ THÀNH ÂN</v>
          </cell>
          <cell r="AL274" t="str">
            <v>Đạt</v>
          </cell>
          <cell r="AM274"/>
          <cell r="AN274" t="str">
            <v>Phan Thị Lường</v>
          </cell>
          <cell r="AO274" t="str">
            <v>Đạt</v>
          </cell>
          <cell r="AP274" t="str">
            <v>Đạt</v>
          </cell>
          <cell r="AQ274" t="str">
            <v>Đạt</v>
          </cell>
          <cell r="AR274">
            <v>0</v>
          </cell>
          <cell r="AS274" t="str">
            <v>Đạt</v>
          </cell>
          <cell r="AT274" t="str">
            <v>Đạt</v>
          </cell>
          <cell r="AU274" t="str">
            <v>Đạt</v>
          </cell>
          <cell r="AV274" t="str">
            <v>Đạt</v>
          </cell>
          <cell r="AW274" t="str">
            <v>Đạt</v>
          </cell>
          <cell r="AX274" t="str">
            <v>Đạt</v>
          </cell>
          <cell r="AY274" t="str">
            <v>Đạt</v>
          </cell>
          <cell r="AZ274">
            <v>0</v>
          </cell>
          <cell r="BA274" t="str">
            <v>Hồ Thị Xuân Thu</v>
          </cell>
          <cell r="BB274" t="str">
            <v>Đạt</v>
          </cell>
          <cell r="BC274">
            <v>0</v>
          </cell>
        </row>
        <row r="275">
          <cell r="C275" t="str">
            <v>PP2300520020</v>
          </cell>
          <cell r="D275" t="str">
            <v>Nẹp dọc cột sống lưng, đường kính 5.4mm, dài 550mm</v>
          </cell>
          <cell r="E275" t="str">
            <v>- Vật liệu: titanium, nẹp dọc thẳng. 
 - Kích thước: đk: 5.4mm, dài 550mm
 - Tương thích với vít có ren bén, nhuyễn. 
 - Tiệt trùng</v>
          </cell>
          <cell r="F275" t="str">
            <v>Hộp/1 cái</v>
          </cell>
          <cell r="G275" t="str">
            <v>Cái</v>
          </cell>
          <cell r="H275">
            <v>10</v>
          </cell>
          <cell r="I275">
            <v>2500000</v>
          </cell>
          <cell r="J275">
            <v>25000000</v>
          </cell>
          <cell r="K275">
            <v>500000</v>
          </cell>
          <cell r="L275">
            <v>37500000</v>
          </cell>
          <cell r="M275">
            <v>17500000</v>
          </cell>
          <cell r="N275">
            <v>2</v>
          </cell>
          <cell r="O275" t="str">
            <v>PP2300520020</v>
          </cell>
          <cell r="P275" t="str">
            <v>Nẹp dọc cột sống lưng, đường kính 5.4mm, dài 550mm</v>
          </cell>
          <cell r="Q275">
            <v>180</v>
          </cell>
          <cell r="R275">
            <v>593283000</v>
          </cell>
          <cell r="S275">
            <v>210</v>
          </cell>
          <cell r="T275" t="str">
            <v>Trong vòng 24h kể từ thời điểm đặt hàng của bệnh viện</v>
          </cell>
          <cell r="U275" t="str">
            <v>Nẹp dọc lưng</v>
          </cell>
          <cell r="V275" t="str">
            <v>Nẹp dọc lưng</v>
          </cell>
          <cell r="W275" t="str">
            <v>N07.06.040.3493.175.0041</v>
          </cell>
          <cell r="X275" t="str">
            <v>10-55-RH-xxx</v>
          </cell>
          <cell r="Y275" t="str">
            <v>- Vật liệu: titanium, nẹp dọc thẳng. 
 - Kích thước: đk: 5.4mm, dài 550mm
 - Tương thích với vít có ren bén, nhuyễn. 
 - Tiệt trùng</v>
          </cell>
          <cell r="Z275" t="str">
            <v>Pioneer Surgical Technology, Inc</v>
          </cell>
          <cell r="AA275" t="str">
            <v>Mỹ</v>
          </cell>
          <cell r="AB275" t="str">
            <v>Pioneer Surgical Technology, Inc</v>
          </cell>
          <cell r="AC275" t="str">
            <v>Mỹ</v>
          </cell>
          <cell r="AD275" t="str">
            <v>C</v>
          </cell>
          <cell r="AE275" t="str">
            <v>10126NK/BYT-TB-CT ngày 13/07/2018</v>
          </cell>
          <cell r="AF275" t="str">
            <v>1 cái/ gói</v>
          </cell>
          <cell r="AG275" t="str">
            <v>Cái</v>
          </cell>
          <cell r="AH275">
            <v>10</v>
          </cell>
          <cell r="AI275">
            <v>0</v>
          </cell>
          <cell r="AJ275" t="str">
            <v>vn0302204137</v>
          </cell>
          <cell r="AK275" t="str">
            <v>CÔNG TY TNHH TRANG THIẾT BỊ Y TẾ B.M.S</v>
          </cell>
          <cell r="AL275" t="str">
            <v>Đạt</v>
          </cell>
          <cell r="AM275"/>
          <cell r="AN275" t="str">
            <v xml:space="preserve">Đào Thị Nhung </v>
          </cell>
          <cell r="AO275" t="str">
            <v>Đạt</v>
          </cell>
          <cell r="AP275" t="str">
            <v>Đạt</v>
          </cell>
          <cell r="AQ275" t="str">
            <v>Đạt</v>
          </cell>
          <cell r="AR275" t="str">
            <v>Đạt</v>
          </cell>
          <cell r="AS275" t="str">
            <v>Đạt</v>
          </cell>
          <cell r="AT275" t="str">
            <v>Không Đạt</v>
          </cell>
          <cell r="AU275" t="str">
            <v>Đạt</v>
          </cell>
          <cell r="AV275" t="str">
            <v>Đạt</v>
          </cell>
          <cell r="AW275" t="str">
            <v>Đạt</v>
          </cell>
          <cell r="AX275" t="str">
            <v>Đạt</v>
          </cell>
          <cell r="AY275" t="str">
            <v>Không đạt</v>
          </cell>
          <cell r="AZ275" t="str">
            <v>Catalogue không đáp ứng HSMT</v>
          </cell>
          <cell r="BA275" t="str">
            <v>Nguyễn Văn Thành</v>
          </cell>
          <cell r="BB275" t="str">
            <v>Không đạt</v>
          </cell>
          <cell r="BC275" t="str">
            <v>Catalogue không đáp ứng HSMT</v>
          </cell>
        </row>
        <row r="276">
          <cell r="C276" t="str">
            <v>PP2300520021</v>
          </cell>
          <cell r="D276" t="str">
            <v>Nẹp dọc đường kính 5.5mm</v>
          </cell>
          <cell r="E276" t="str">
            <v xml:space="preserve">- Vật liệu: Titanium 
- Thiết kế dạng thanh tròn đặc, 2 đầu: một đầu tròn, một đầu có hình lục giác. 
- Thanh nối ROD được khắc đường kẽ bằng laser, tương thích với vít chân cung đơn - đa trục các loại
- Đường kính: 5.5mm 
- Chiều dài từ: 100mm -&gt; 160mm
</v>
          </cell>
          <cell r="F276" t="str">
            <v>Cái/Gói</v>
          </cell>
          <cell r="G276" t="str">
            <v>Cái</v>
          </cell>
          <cell r="H276">
            <v>20</v>
          </cell>
          <cell r="I276">
            <v>1250000</v>
          </cell>
          <cell r="J276">
            <v>25000000</v>
          </cell>
          <cell r="K276">
            <v>500000</v>
          </cell>
          <cell r="L276">
            <v>37500000</v>
          </cell>
          <cell r="M276">
            <v>17500000</v>
          </cell>
          <cell r="N276">
            <v>4</v>
          </cell>
          <cell r="O276" t="str">
            <v>PP2300520021</v>
          </cell>
          <cell r="P276" t="str">
            <v>Nẹp dọc đường kính 5.5mm</v>
          </cell>
          <cell r="Q276">
            <v>180</v>
          </cell>
          <cell r="R276">
            <v>104425600</v>
          </cell>
          <cell r="S276">
            <v>210</v>
          </cell>
          <cell r="T276">
            <v>0</v>
          </cell>
          <cell r="U276" t="str">
            <v>Thanh nối ROD (Độ dài 100mm - 160mm)</v>
          </cell>
          <cell r="V276" t="str">
            <v>Thanh nối ROD (Độ dài 100mm - 160mm)</v>
          </cell>
          <cell r="W276" t="str">
            <v>N07.06.040.0942.000.0001</v>
          </cell>
          <cell r="X276" t="str">
            <v xml:space="preserve"> IQ 137-5510; IQ 137-5512; IQ
137-5514; IQ 137-5516</v>
          </cell>
          <cell r="Y276" t="str">
            <v>Thanh nối ROD (Độ dài 100mm - 160mm)
- Vật liệu: Titanium Alloy Ti-6Al-4V ELI theo tiêu chuẩn ASTM F136
- Thiết kế dạng thanh tròn đặc, 2 đầu: một đầu tròn, một đầu có hình lục giác. 
- Thanh nối ROD được khắc đường kẽ bằng laser giúp định hướng khi uốn. 
- Thanh nối ROD dùng tương thích với vít chân cung đơn - đa trục các loại.
- Đường kính: 5.5mm 
- Chiều dài từ: 100mm đến 160mm
- Tiêu chuẩn chất lượng: ISO 13485:2016
- Đã tiệt trùng sẵn, đóng gói riêng lẻ theo hộp, hạn sử dụng lâu dài (5 năm).
- Dùng tương thích với bộ trợ cụ hãng.</v>
          </cell>
          <cell r="Z276" t="str">
            <v>Công ty CP IQ-LIFE</v>
          </cell>
          <cell r="AA276" t="str">
            <v>Việt Nam</v>
          </cell>
          <cell r="AB276" t="str">
            <v>Công ty CP IQ-LIFE</v>
          </cell>
          <cell r="AC276" t="str">
            <v>Việt Nam</v>
          </cell>
          <cell r="AD276" t="str">
            <v>Loại C</v>
          </cell>
          <cell r="AE276" t="str">
            <v>2200317ĐKLH/BYT-TB-CT ngày 30/12/2022</v>
          </cell>
          <cell r="AF276" t="str">
            <v>Cái/Gói</v>
          </cell>
          <cell r="AG276" t="str">
            <v>Cái</v>
          </cell>
          <cell r="AH276">
            <v>20</v>
          </cell>
          <cell r="AI276" t="str">
            <v>5 năm</v>
          </cell>
          <cell r="AJ276" t="str">
            <v>vn0300483319</v>
          </cell>
          <cell r="AK276" t="str">
            <v>CÔNG TY CỔ PHẦN DƯỢC PHẨM TRUNG ƯƠNG CODUPHA</v>
          </cell>
          <cell r="AL276" t="str">
            <v>Đạt</v>
          </cell>
          <cell r="AM276"/>
          <cell r="AN276" t="str">
            <v xml:space="preserve">Nguyễn Thủy Tiên </v>
          </cell>
          <cell r="AO276" t="str">
            <v>Đạt</v>
          </cell>
          <cell r="AP276" t="str">
            <v>Đạt</v>
          </cell>
          <cell r="AQ276" t="str">
            <v>Đạt</v>
          </cell>
          <cell r="AR276">
            <v>0</v>
          </cell>
          <cell r="AS276" t="str">
            <v>Đạt</v>
          </cell>
          <cell r="AT276" t="str">
            <v>Đạt</v>
          </cell>
          <cell r="AU276" t="str">
            <v>Đạt</v>
          </cell>
          <cell r="AV276" t="str">
            <v>Đạt</v>
          </cell>
          <cell r="AW276" t="str">
            <v>Đạt</v>
          </cell>
          <cell r="AX276" t="str">
            <v>Đạt</v>
          </cell>
          <cell r="AY276" t="str">
            <v>Đạt</v>
          </cell>
          <cell r="AZ276">
            <v>0</v>
          </cell>
          <cell r="BA276" t="str">
            <v>Nguyễn Thị Linh Đức</v>
          </cell>
          <cell r="BB276" t="str">
            <v>Đạt</v>
          </cell>
          <cell r="BC276">
            <v>0</v>
          </cell>
        </row>
        <row r="277">
          <cell r="C277" t="str">
            <v>PP2300520021</v>
          </cell>
          <cell r="D277" t="str">
            <v>Nẹp dọc đường kính 5.5mm</v>
          </cell>
          <cell r="E277" t="str">
            <v xml:space="preserve">- Vật liệu: Titanium 
- Thiết kế dạng thanh tròn đặc, 2 đầu: một đầu tròn, một đầu có hình lục giác. 
- Thanh nối ROD được khắc đường kẽ bằng laser, tương thích với vít chân cung đơn - đa trục các loại
- Đường kính: 5.5mm 
- Chiều dài từ: 100mm -&gt; 160mm
</v>
          </cell>
          <cell r="F277" t="str">
            <v>Cái/Gói</v>
          </cell>
          <cell r="G277" t="str">
            <v>Cái</v>
          </cell>
          <cell r="H277">
            <v>20</v>
          </cell>
          <cell r="I277">
            <v>1250000</v>
          </cell>
          <cell r="J277">
            <v>25000000</v>
          </cell>
          <cell r="K277">
            <v>500000</v>
          </cell>
          <cell r="L277">
            <v>37500000</v>
          </cell>
          <cell r="M277">
            <v>17500000</v>
          </cell>
          <cell r="N277">
            <v>4</v>
          </cell>
          <cell r="O277" t="str">
            <v>PP2300520021</v>
          </cell>
          <cell r="P277" t="str">
            <v>Nẹp dọc đường kính 5.5mm</v>
          </cell>
          <cell r="Q277">
            <v>180</v>
          </cell>
          <cell r="R277">
            <v>417456000</v>
          </cell>
          <cell r="S277">
            <v>210</v>
          </cell>
          <cell r="T277" t="str">
            <v>Trong vòng 24 giờ kể từ thời điểm đặt hàng của Bệnh viện</v>
          </cell>
          <cell r="U277" t="str">
            <v>Thanh nối dọc</v>
          </cell>
          <cell r="V277" t="str">
            <v>Thanh nối dọc</v>
          </cell>
          <cell r="W277" t="str">
            <v>N07.06.040.0090.272.0002</v>
          </cell>
          <cell r="X277" t="str">
            <v>ASRxxxx</v>
          </cell>
          <cell r="Y277" t="str">
            <v>- Vật liệu: Titanium 
- Thiết kế dạng thanh tròn đặc, 2 đầu: một đầu tròn, một đầu có hình lục giác. 
- Thanh nối ROD được khắc đường kẽ bằng laser, tương thích với vít chân cung đơn - đa trục các loại
- Đường kính: 5.5mm 
- Chiều dài từ: 100mm -&gt; 160mm</v>
          </cell>
          <cell r="Z277" t="str">
            <v>Aero Medikal</v>
          </cell>
          <cell r="AA277" t="str">
            <v>Thổ Nhĩ Kỳ</v>
          </cell>
          <cell r="AB277" t="str">
            <v>Aero Medikal</v>
          </cell>
          <cell r="AC277" t="str">
            <v>Thổ Nhĩ Kỳ</v>
          </cell>
          <cell r="AD277" t="str">
            <v>C</v>
          </cell>
          <cell r="AE277" t="str">
            <v>16126NK/BYT-TB-CT
Ngày 04/08/2020</v>
          </cell>
          <cell r="AF277" t="str">
            <v>Cái/Gói</v>
          </cell>
          <cell r="AG277" t="str">
            <v>Cái</v>
          </cell>
          <cell r="AH277">
            <v>20</v>
          </cell>
          <cell r="AI277">
            <v>0</v>
          </cell>
          <cell r="AJ277" t="str">
            <v>vn0311829625</v>
          </cell>
          <cell r="AK277" t="str">
            <v>CÔNG TY CỔ PHẦN Y TẾ THÀNH ÂN</v>
          </cell>
          <cell r="AL277" t="str">
            <v>Đạt</v>
          </cell>
          <cell r="AM277"/>
          <cell r="AN277" t="str">
            <v>Phan Thị Lường</v>
          </cell>
          <cell r="AO277" t="str">
            <v>Đạt</v>
          </cell>
          <cell r="AP277" t="str">
            <v>Đạt</v>
          </cell>
          <cell r="AQ277" t="str">
            <v>Đạt</v>
          </cell>
          <cell r="AR277">
            <v>0</v>
          </cell>
          <cell r="AS277" t="str">
            <v>Đạt</v>
          </cell>
          <cell r="AT277" t="str">
            <v>Đạt</v>
          </cell>
          <cell r="AU277" t="str">
            <v>Đạt</v>
          </cell>
          <cell r="AV277" t="str">
            <v>Đạt</v>
          </cell>
          <cell r="AW277" t="str">
            <v>Đạt</v>
          </cell>
          <cell r="AX277" t="str">
            <v>Đạt</v>
          </cell>
          <cell r="AY277" t="str">
            <v>Đạt</v>
          </cell>
          <cell r="AZ277">
            <v>0</v>
          </cell>
          <cell r="BA277" t="str">
            <v>Hồ Thị Xuân Thu</v>
          </cell>
          <cell r="BB277" t="str">
            <v>Đạt</v>
          </cell>
          <cell r="BC277">
            <v>0</v>
          </cell>
        </row>
        <row r="278">
          <cell r="C278" t="str">
            <v>PP2300520021</v>
          </cell>
          <cell r="D278" t="str">
            <v>Nẹp dọc đường kính 5.5mm</v>
          </cell>
          <cell r="E278" t="str">
            <v xml:space="preserve">- Vật liệu: Titanium 
- Thiết kế dạng thanh tròn đặc, 2 đầu: một đầu tròn, một đầu có hình lục giác. 
- Thanh nối ROD được khắc đường kẽ bằng laser, tương thích với vít chân cung đơn - đa trục các loại
- Đường kính: 5.5mm 
- Chiều dài từ: 100mm -&gt; 160mm
</v>
          </cell>
          <cell r="F278" t="str">
            <v>Cái/Gói</v>
          </cell>
          <cell r="G278" t="str">
            <v>Cái</v>
          </cell>
          <cell r="H278">
            <v>20</v>
          </cell>
          <cell r="I278">
            <v>1250000</v>
          </cell>
          <cell r="J278">
            <v>25000000</v>
          </cell>
          <cell r="K278">
            <v>500000</v>
          </cell>
          <cell r="L278">
            <v>37500000</v>
          </cell>
          <cell r="M278">
            <v>17500000</v>
          </cell>
          <cell r="N278">
            <v>4</v>
          </cell>
          <cell r="O278" t="str">
            <v>PP2300520021</v>
          </cell>
          <cell r="P278" t="str">
            <v>Nẹp dọc đường kính 5.5mm</v>
          </cell>
          <cell r="Q278">
            <v>180</v>
          </cell>
          <cell r="R278">
            <v>294448200</v>
          </cell>
          <cell r="S278">
            <v>210</v>
          </cell>
          <cell r="T278" t="str">
            <v>Trong vòng 24 giờ kể từ thời điểm đặt hàng của Bệnh viện</v>
          </cell>
          <cell r="U278" t="str">
            <v>Nẹp dọc Osi thẳng Ø5.5mm, các cỡ</v>
          </cell>
          <cell r="V278" t="str">
            <v xml:space="preserve">Nẹp dọc Osi thẳng Ø5.5mm </v>
          </cell>
          <cell r="W278" t="str">
            <v>N07.06.040.3397.272.0035</v>
          </cell>
          <cell r="X278" t="str">
            <v>P0xxx</v>
          </cell>
          <cell r="Y278" t="str">
            <v xml:space="preserve"> - Chất liệu Hợp kim Titanium Ti6Al4V.  
 - Thiết kế dạng thanh tròn đặc, 2 đầu: một đầu tròn, một đầu có hình lục giác. 
 - Đường kính : 5.5mm, chiều dài : 40-250mm
 - Nẹp dọc được khắc đường kẽ bằng laser. Tương thích với các Hệ thống Vít cột sống 5.5mm
 - Tiêu chuẩn chất lượng CE, ISO</v>
          </cell>
          <cell r="Z278" t="str">
            <v>Osimplant</v>
          </cell>
          <cell r="AA278" t="str">
            <v>Thổ Nhĩ Kỳ</v>
          </cell>
          <cell r="AB278" t="str">
            <v>Thổ Nhĩ Kỳ</v>
          </cell>
          <cell r="AC278" t="str">
            <v>Thổ Nhĩ Kỳ</v>
          </cell>
          <cell r="AD278" t="str">
            <v>C</v>
          </cell>
          <cell r="AE278" t="str">
            <v>9236NK/BYT-TB-CT</v>
          </cell>
          <cell r="AF278" t="str">
            <v>Gói/1</v>
          </cell>
          <cell r="AG278" t="str">
            <v>Cái</v>
          </cell>
          <cell r="AH278">
            <v>20</v>
          </cell>
          <cell r="AI278">
            <v>0</v>
          </cell>
          <cell r="AJ278" t="str">
            <v>vn0303224087</v>
          </cell>
          <cell r="AK278" t="str">
            <v>CÔNG TY TNHH THIẾT BỊ Y TẾ HOÀNG LỘC M.E</v>
          </cell>
          <cell r="AL278" t="str">
            <v>Đạt</v>
          </cell>
          <cell r="AM278"/>
          <cell r="AN278" t="str">
            <v>Hồ Thị Hồng</v>
          </cell>
          <cell r="AO278" t="str">
            <v>Đạt</v>
          </cell>
          <cell r="AP278" t="str">
            <v>Đạt</v>
          </cell>
          <cell r="AQ278" t="str">
            <v>Đạt</v>
          </cell>
          <cell r="AR278">
            <v>0</v>
          </cell>
          <cell r="AS278" t="str">
            <v>Đạt</v>
          </cell>
          <cell r="AT278" t="str">
            <v>Đạt</v>
          </cell>
          <cell r="AU278" t="str">
            <v>Đạt</v>
          </cell>
          <cell r="AV278" t="str">
            <v>Đạt</v>
          </cell>
          <cell r="AW278" t="str">
            <v>Đạt</v>
          </cell>
          <cell r="AX278" t="str">
            <v>Đạt</v>
          </cell>
          <cell r="AY278" t="str">
            <v>Đạt</v>
          </cell>
          <cell r="AZ278">
            <v>0</v>
          </cell>
          <cell r="BA278" t="str">
            <v>Trần Thị Dân</v>
          </cell>
          <cell r="BB278" t="str">
            <v>Đạt</v>
          </cell>
          <cell r="BC278">
            <v>0</v>
          </cell>
        </row>
        <row r="279">
          <cell r="C279" t="str">
            <v>PP2300520021</v>
          </cell>
          <cell r="D279" t="str">
            <v>Nẹp dọc đường kính 5.5mm</v>
          </cell>
          <cell r="E279" t="str">
            <v xml:space="preserve">- Vật liệu: Titanium 
- Thiết kế dạng thanh tròn đặc, 2 đầu: một đầu tròn, một đầu có hình lục giác. 
- Thanh nối ROD được khắc đường kẽ bằng laser, tương thích với vít chân cung đơn - đa trục các loại
- Đường kính: 5.5mm 
- Chiều dài từ: 100mm -&gt; 160mm
</v>
          </cell>
          <cell r="F279" t="str">
            <v>Cái/Gói</v>
          </cell>
          <cell r="G279" t="str">
            <v>Cái</v>
          </cell>
          <cell r="H279">
            <v>20</v>
          </cell>
          <cell r="I279">
            <v>1250000</v>
          </cell>
          <cell r="J279">
            <v>25000000</v>
          </cell>
          <cell r="K279">
            <v>500000</v>
          </cell>
          <cell r="L279">
            <v>37500000</v>
          </cell>
          <cell r="M279">
            <v>17500000</v>
          </cell>
          <cell r="N279">
            <v>4</v>
          </cell>
          <cell r="O279" t="str">
            <v>PP2300520021</v>
          </cell>
          <cell r="P279" t="str">
            <v>Nẹp dọc đường kính 5.5mm</v>
          </cell>
          <cell r="Q279">
            <v>180</v>
          </cell>
          <cell r="R279">
            <v>593283000</v>
          </cell>
          <cell r="S279">
            <v>210</v>
          </cell>
          <cell r="T279" t="str">
            <v>Trong vòng 24h kể từ thời điểm đặt hàng của bệnh viện</v>
          </cell>
          <cell r="U279" t="str">
            <v>Nẹp dọc lưng</v>
          </cell>
          <cell r="V279" t="str">
            <v>Nẹp dọc lưng</v>
          </cell>
          <cell r="W279" t="str">
            <v>N07.06.040.3493.175.0041</v>
          </cell>
          <cell r="X279" t="str">
            <v>10-55-RH-xxx</v>
          </cell>
          <cell r="Y279" t="str">
            <v>- Vật liệu: Titanium 
- Thiết kế dạng thanh tròn đặc, 2 đầu: một đầu tròn, một đầu có hình lục giác. 
- Thanh nối ROD được khắc đường kẽ bằng laser, tương thích với vít chân cung đơn - đa trục các loại
- Đường kính: 5.5mm 
- Chiều dài từ: 100mm -&gt; 160mm</v>
          </cell>
          <cell r="Z279" t="str">
            <v>Pioneer Surgical Technology, Inc</v>
          </cell>
          <cell r="AA279" t="str">
            <v>Mỹ</v>
          </cell>
          <cell r="AB279" t="str">
            <v>Pioneer Surgical Technology, Inc</v>
          </cell>
          <cell r="AC279" t="str">
            <v>Mỹ</v>
          </cell>
          <cell r="AD279" t="str">
            <v>C</v>
          </cell>
          <cell r="AE279" t="str">
            <v>10126NK/BYT-TB-CT ngày 13/07/2018</v>
          </cell>
          <cell r="AF279" t="str">
            <v>1 cái/ gói</v>
          </cell>
          <cell r="AG279" t="str">
            <v>Cái</v>
          </cell>
          <cell r="AH279">
            <v>20</v>
          </cell>
          <cell r="AI279">
            <v>0</v>
          </cell>
          <cell r="AJ279" t="str">
            <v>vn0302204137</v>
          </cell>
          <cell r="AK279" t="str">
            <v>CÔNG TY TNHH TRANG THIẾT BỊ Y TẾ B.M.S</v>
          </cell>
          <cell r="AL279" t="str">
            <v>Đạt</v>
          </cell>
          <cell r="AM279"/>
          <cell r="AN279" t="str">
            <v xml:space="preserve">Đào Thị Nhung </v>
          </cell>
          <cell r="AO279" t="str">
            <v>Đạt</v>
          </cell>
          <cell r="AP279" t="str">
            <v>Đạt</v>
          </cell>
          <cell r="AQ279" t="str">
            <v>Đạt</v>
          </cell>
          <cell r="AR279" t="str">
            <v>Đạt</v>
          </cell>
          <cell r="AS279" t="str">
            <v>Đạt</v>
          </cell>
          <cell r="AT279" t="str">
            <v>Không Đạt</v>
          </cell>
          <cell r="AU279" t="str">
            <v>Đạt</v>
          </cell>
          <cell r="AV279" t="str">
            <v>Đạt</v>
          </cell>
          <cell r="AW279" t="str">
            <v>Đạt</v>
          </cell>
          <cell r="AX279" t="str">
            <v>Đạt</v>
          </cell>
          <cell r="AY279" t="str">
            <v>Không đạt</v>
          </cell>
          <cell r="AZ279" t="str">
            <v>Catalogue không đáp ứng HSMT</v>
          </cell>
          <cell r="BA279" t="str">
            <v>Nguyễn Văn Thành</v>
          </cell>
          <cell r="BB279" t="str">
            <v>Không đạt</v>
          </cell>
          <cell r="BC279" t="str">
            <v>Catalogue không đáp ứng HSMT</v>
          </cell>
        </row>
        <row r="280">
          <cell r="C280" t="str">
            <v>PP2300520022</v>
          </cell>
          <cell r="D280" t="str">
            <v>Nẹp đóng sọ titan 16 lỗ</v>
          </cell>
          <cell r="E280" t="str">
            <v>- Chất liệu titan, dạng thẳng, 16 lỗ
- Nẹp dày 0.6mm - 1mm
- Tương thích với vít High Torque HT chống long vít cùng hãng</v>
          </cell>
          <cell r="F280" t="str">
            <v>1 cái/túi</v>
          </cell>
          <cell r="G280" t="str">
            <v>Cái</v>
          </cell>
          <cell r="H280">
            <v>30</v>
          </cell>
          <cell r="I280">
            <v>1950000</v>
          </cell>
          <cell r="J280">
            <v>58500000</v>
          </cell>
          <cell r="K280">
            <v>1170000</v>
          </cell>
          <cell r="L280">
            <v>87750000</v>
          </cell>
          <cell r="M280">
            <v>40950000</v>
          </cell>
          <cell r="N280">
            <v>5</v>
          </cell>
          <cell r="O280" t="str">
            <v>PP2300520022</v>
          </cell>
          <cell r="P280" t="str">
            <v>Nẹp đóng sọ titan 16 lỗ</v>
          </cell>
          <cell r="Q280">
            <v>180</v>
          </cell>
          <cell r="R280">
            <v>287980000</v>
          </cell>
          <cell r="S280">
            <v>210</v>
          </cell>
          <cell r="T280">
            <v>0</v>
          </cell>
          <cell r="U280" t="str">
            <v>Nẹp thắng 16 lỗ</v>
          </cell>
          <cell r="V280" t="str">
            <v>Nẹp thắng 16 lỗ</v>
          </cell>
          <cell r="W280" t="str">
            <v>N07.06.040.3401.175.0085.001</v>
          </cell>
          <cell r="X280" t="str">
            <v>210-1036</v>
          </cell>
          <cell r="Y280" t="str">
            <v>- Chất liệu titan, dạng thẳng, 16 lỗ
- Nẹp dày 0.6mm - 1mm
- Tương thích với vít High Torque HT chống long vít cùng hãng</v>
          </cell>
          <cell r="Z280" t="str">
            <v>Osteomed</v>
          </cell>
          <cell r="AA280" t="str">
            <v>Mỹ</v>
          </cell>
          <cell r="AB280" t="str">
            <v>Osteomed</v>
          </cell>
          <cell r="AC280" t="str">
            <v>Mỹ</v>
          </cell>
          <cell r="AD280" t="str">
            <v>C</v>
          </cell>
          <cell r="AE280" t="str">
            <v>14938NK/BYT-TB-CT ngày 12/03/2020</v>
          </cell>
          <cell r="AF280" t="str">
            <v>Cái/ gói</v>
          </cell>
          <cell r="AG280" t="str">
            <v>Cái</v>
          </cell>
          <cell r="AH280">
            <v>30</v>
          </cell>
          <cell r="AI280" t="str">
            <v>-</v>
          </cell>
          <cell r="AJ280" t="str">
            <v>vn0313041685</v>
          </cell>
          <cell r="AK280" t="str">
            <v>CÔNG TY CỔ PHẦN TRANG THIẾT BỊ Y TẾ TRỌNG MINH</v>
          </cell>
          <cell r="AL280" t="str">
            <v>Đạt</v>
          </cell>
          <cell r="AM280"/>
          <cell r="AN280" t="str">
            <v>Nguyễn Thị Phương Hoa</v>
          </cell>
          <cell r="AO280" t="str">
            <v>Đạt</v>
          </cell>
          <cell r="AP280" t="str">
            <v>Đạt</v>
          </cell>
          <cell r="AQ280" t="str">
            <v>Đạt</v>
          </cell>
          <cell r="AR280">
            <v>0</v>
          </cell>
          <cell r="AS280" t="str">
            <v>Đạt</v>
          </cell>
          <cell r="AT280" t="str">
            <v>Đạt</v>
          </cell>
          <cell r="AU280" t="str">
            <v>Đạt</v>
          </cell>
          <cell r="AV280" t="str">
            <v>Đạt</v>
          </cell>
          <cell r="AW280" t="str">
            <v>Đạt</v>
          </cell>
          <cell r="AX280" t="str">
            <v>Đạt</v>
          </cell>
          <cell r="AY280" t="str">
            <v>Đạt</v>
          </cell>
          <cell r="AZ280">
            <v>0</v>
          </cell>
          <cell r="BA280" t="str">
            <v>Nguyễn Thị Linh Đức</v>
          </cell>
          <cell r="BB280" t="str">
            <v>Đạt</v>
          </cell>
          <cell r="BC280">
            <v>0</v>
          </cell>
        </row>
        <row r="281">
          <cell r="C281" t="str">
            <v>PP2300520022</v>
          </cell>
          <cell r="D281" t="str">
            <v>Nẹp đóng sọ titan 16 lỗ</v>
          </cell>
          <cell r="E281" t="str">
            <v>- Chất liệu titan, dạng thẳng, 16 lỗ
- Nẹp dày 0.6mm - 1mm
- Tương thích với vít High Torque HT chống long vít cùng hãng</v>
          </cell>
          <cell r="F281" t="str">
            <v>1 cái/túi</v>
          </cell>
          <cell r="G281" t="str">
            <v>Cái</v>
          </cell>
          <cell r="H281">
            <v>30</v>
          </cell>
          <cell r="I281">
            <v>1950000</v>
          </cell>
          <cell r="J281">
            <v>58500000</v>
          </cell>
          <cell r="K281">
            <v>1170000</v>
          </cell>
          <cell r="L281">
            <v>87750000</v>
          </cell>
          <cell r="M281">
            <v>40950000</v>
          </cell>
          <cell r="N281">
            <v>5</v>
          </cell>
          <cell r="O281" t="str">
            <v>PP2300520022</v>
          </cell>
          <cell r="P281" t="str">
            <v>Nẹp đóng sọ titan 16 lỗ</v>
          </cell>
          <cell r="Q281">
            <v>180</v>
          </cell>
          <cell r="R281">
            <v>32322000</v>
          </cell>
          <cell r="S281">
            <v>210</v>
          </cell>
          <cell r="T281" t="str">
            <v>Trong vòng 24 giờ kể từ thời điểm dặt hàng của Bệnh viện</v>
          </cell>
          <cell r="U281" t="str">
            <v>Nẹp đóng sọ hàm mặt 2.0mm, thẳng, 16 lỗ</v>
          </cell>
          <cell r="V281" t="str">
            <v>Nẹp đóng sọ hàm mặt 2.0mm, thẳng, 16 lỗ</v>
          </cell>
          <cell r="W281" t="str">
            <v>N07.06.040.0506.175.0065</v>
          </cell>
          <cell r="X281" t="str">
            <v>01-8014; 01-9216</v>
          </cell>
          <cell r="Y281" t="str">
            <v>- Chất liệu titan, dạng thẳng, 16 lỗ
- Nẹp dày 0.6mm - 1mm
- Tương thích với vít High Torque HT chống long vít cùng hãng</v>
          </cell>
          <cell r="Z281" t="str">
            <v>Biomet Microfixation</v>
          </cell>
          <cell r="AA281" t="str">
            <v>Hoa Kỳ</v>
          </cell>
          <cell r="AB281" t="str">
            <v>Biomet Microfixation</v>
          </cell>
          <cell r="AC281" t="str">
            <v>Mỹ</v>
          </cell>
          <cell r="AD281" t="str">
            <v>D</v>
          </cell>
          <cell r="AE281" t="str">
            <v>Số 10316NK/BYT-TB-CT</v>
          </cell>
          <cell r="AF281" t="str">
            <v>1 cái/túi</v>
          </cell>
          <cell r="AG281" t="str">
            <v>Cái</v>
          </cell>
          <cell r="AH281">
            <v>30</v>
          </cell>
          <cell r="AI281">
            <v>0</v>
          </cell>
          <cell r="AJ281" t="str">
            <v>vn0101841390</v>
          </cell>
          <cell r="AK281" t="str">
            <v>CÔNG TY TNHH THIẾT BỊ Y TẾ THIÊN Y</v>
          </cell>
          <cell r="AL281" t="str">
            <v>Đạt</v>
          </cell>
          <cell r="AM281"/>
          <cell r="AN281" t="str">
            <v>Tăng Thị Hiếu</v>
          </cell>
          <cell r="AO281" t="str">
            <v>Đạt</v>
          </cell>
          <cell r="AP281" t="str">
            <v>Đạt</v>
          </cell>
          <cell r="AQ281" t="str">
            <v>Đạt</v>
          </cell>
          <cell r="AR281">
            <v>0</v>
          </cell>
          <cell r="AS281" t="str">
            <v>Đạt</v>
          </cell>
          <cell r="AT281" t="str">
            <v>Đạt</v>
          </cell>
          <cell r="AU281" t="str">
            <v>Đạt</v>
          </cell>
          <cell r="AV281" t="str">
            <v>Đạt</v>
          </cell>
          <cell r="AW281" t="str">
            <v>Đạt</v>
          </cell>
          <cell r="AX281" t="str">
            <v>Đạt</v>
          </cell>
          <cell r="AY281" t="str">
            <v>Đạt</v>
          </cell>
          <cell r="AZ281">
            <v>0</v>
          </cell>
          <cell r="BA281" t="str">
            <v>Lê Thị Mơ</v>
          </cell>
          <cell r="BB281" t="str">
            <v>Đạt</v>
          </cell>
          <cell r="BC281">
            <v>0</v>
          </cell>
        </row>
        <row r="282">
          <cell r="C282" t="str">
            <v>PP2300520023</v>
          </cell>
          <cell r="D282" t="str">
            <v>Nẹp gắn liền đĩa đệm dùng trong phẫu thuật cột sống cổ</v>
          </cell>
          <cell r="E282" t="str">
            <v>Gồm:
 - 1 đĩa đệm vật liệu bằng PEEK
 - 2 điểm đánh dấu bằng titanium
 - Độ dày của răng cưa: 0.5mm.  
 - Chiều sâu 12mm x chiều rộng 15mm x chiều cao: 5-6-7mm (khoảng cách từ thành tường phía trước đến điểm đánh dấu là 0.95mm và khoảng cách từ thành tường phía sau đến điểm đánh dấu là 1.3mm)
 - Chiều sâu 14mm x chiều rộng 17mm x chiều cao: 5-6-7mm (khoảng cách từ thành tường phía trước đến điểm đánh dấu là 1.2mm và khoảng cách từ thành tường phía sau đến điểm đánh dấu là 1.75mm)
 - 1 nẹp: độ dày 1mm x chiều  dài: 25mm x chiều rộng 7.5mm, có 2 lỗ để bắt vít.</v>
          </cell>
          <cell r="F282" t="str">
            <v>Hộp/1 cái</v>
          </cell>
          <cell r="G282" t="str">
            <v>Cái</v>
          </cell>
          <cell r="H282">
            <v>15</v>
          </cell>
          <cell r="I282">
            <v>14000000</v>
          </cell>
          <cell r="J282">
            <v>210000000</v>
          </cell>
          <cell r="K282">
            <v>4200000</v>
          </cell>
          <cell r="L282">
            <v>315000000</v>
          </cell>
          <cell r="M282">
            <v>147000000</v>
          </cell>
          <cell r="N282">
            <v>3</v>
          </cell>
          <cell r="O282" t="str">
            <v>PP2300520023</v>
          </cell>
          <cell r="P282" t="str">
            <v>Nẹp gắn liền đĩa đệm dùng trong phẫu thuật cột sống cổ</v>
          </cell>
          <cell r="Q282">
            <v>180</v>
          </cell>
          <cell r="R282">
            <v>613881000</v>
          </cell>
          <cell r="S282">
            <v>210</v>
          </cell>
          <cell r="T282" t="str">
            <v>Trong vòng 24 giờ kể từ thời điểm đặt hàng của Bệnh viện</v>
          </cell>
          <cell r="U282" t="str">
            <v>Nẹp gắn liền đĩa đệm cột sống cổ Tryptik MC</v>
          </cell>
          <cell r="V282" t="str">
            <v>Nẹp gắn liền đĩa đệm cột sống cổ Tryptik MC</v>
          </cell>
          <cell r="W282" t="str">
            <v>N07.06.040.3928.274.0005.001;N07.06.040.3928.274.0005.010;N07.06.040.3928.274.0005.011;N07.06.040.3928.274.0005.012;N07.06.040.3928.274.0005.013;N07.06.040.3928.274.0005.014</v>
          </cell>
          <cell r="X282" t="str">
            <v>MOS-MC1205-S -&gt; MOS-MC1407-S</v>
          </cell>
          <cell r="Y282" t="str">
            <v>Gồm:
 - 1 đĩa đệm vật liệu bằng PEEK
 - 2 điểm đánh dấu bằng titanium
 - Độ dày của răng cưa: 0.5mm.  
 - Chiều sâu 12mm x chiều rộng 15mm x chiều cao: 5-6-7mm (khoảng cách từ thành tường phía trước đến điểm đánh dấu là 0.95mm và khoảng cách từ thành tường phía sau đến điểm đánh dấu là 1.3mm)
 - Chiều sâu 14mm x chiều rộng 17mm x chiều cao: 5-6-7mm (khoảng cách từ thành tường phía trước đến điểm đánh dấu là 1.2mm và khoảng cách từ thành tường phía sau đến điểm đánh dấu là 1.75mm)
 - 1 nẹp: độ dày 1mm x chiều  dài: 25mm x chiều rộng 7.5mm, có 2 lỗ để bắt vít.</v>
          </cell>
          <cell r="Z282" t="str">
            <v>Spineart SA</v>
          </cell>
          <cell r="AA282" t="str">
            <v>Thụy Sĩ</v>
          </cell>
          <cell r="AB282" t="str">
            <v>Spineart SA</v>
          </cell>
          <cell r="AC282" t="str">
            <v>Thụy Sĩ</v>
          </cell>
          <cell r="AD282" t="str">
            <v>C</v>
          </cell>
          <cell r="AE282" t="str">
            <v>GPNK 11306NK/BYT-TB-CT ngày 12/11/2018</v>
          </cell>
          <cell r="AF282" t="str">
            <v>Hộp/1 cái</v>
          </cell>
          <cell r="AG282" t="str">
            <v>Cái</v>
          </cell>
          <cell r="AH282">
            <v>15</v>
          </cell>
          <cell r="AI282">
            <v>0</v>
          </cell>
          <cell r="AJ282" t="str">
            <v>vn0303649788</v>
          </cell>
          <cell r="AK282" t="str">
            <v>CÔNG TY TNHH THƯƠNG MẠI - DỊCH VỤ VÀ SẢN XUẤT VIỆT TƯỜNG</v>
          </cell>
          <cell r="AL282" t="str">
            <v>Đạt</v>
          </cell>
          <cell r="AM282"/>
          <cell r="AN282" t="str">
            <v>Nguyễn Thị Sao Mai</v>
          </cell>
          <cell r="AO282" t="str">
            <v>Đạt</v>
          </cell>
          <cell r="AP282" t="str">
            <v>Đạt</v>
          </cell>
          <cell r="AQ282" t="str">
            <v>Đạt</v>
          </cell>
          <cell r="AR282">
            <v>0</v>
          </cell>
          <cell r="AS282" t="str">
            <v>Đạt</v>
          </cell>
          <cell r="AT282" t="str">
            <v>Đạt</v>
          </cell>
          <cell r="AU282" t="str">
            <v>Đạt</v>
          </cell>
          <cell r="AV282" t="str">
            <v>Đạt</v>
          </cell>
          <cell r="AW282" t="str">
            <v>Đạt</v>
          </cell>
          <cell r="AX282" t="str">
            <v>Đạt</v>
          </cell>
          <cell r="AY282" t="str">
            <v>Đạt</v>
          </cell>
          <cell r="AZ282">
            <v>0</v>
          </cell>
          <cell r="BA282" t="str">
            <v>Cao Dũng</v>
          </cell>
          <cell r="BB282" t="str">
            <v>Đạt</v>
          </cell>
          <cell r="BC282" t="str">
            <v/>
          </cell>
        </row>
        <row r="283">
          <cell r="C283" t="str">
            <v>PP2300520024</v>
          </cell>
          <cell r="D283" t="str">
            <v>Nẹp khóa 5.0mm bản hẹp</v>
          </cell>
          <cell r="E283" t="str">
            <v>- Chất liệu: Thép không gỉ/ Titanium
- Tương thích vít 5.0mm
- Bề rộng nẹp: 12mm-&gt;15mm
- Lỗ: 3-&gt; 20 lỗ
- Chiều dài nẹp: 60mm-&gt;300mm</v>
          </cell>
          <cell r="F283">
            <v>0</v>
          </cell>
          <cell r="G283" t="str">
            <v>Cái</v>
          </cell>
          <cell r="H283">
            <v>10</v>
          </cell>
          <cell r="I283">
            <v>4450500</v>
          </cell>
          <cell r="J283">
            <v>44505000</v>
          </cell>
          <cell r="K283">
            <v>890100</v>
          </cell>
          <cell r="L283">
            <v>66757500</v>
          </cell>
          <cell r="M283">
            <v>31153500</v>
          </cell>
          <cell r="N283">
            <v>2</v>
          </cell>
          <cell r="O283" t="str">
            <v>PP2300520024</v>
          </cell>
          <cell r="P283" t="str">
            <v>Nẹp khóa 5.0mm bản hẹp</v>
          </cell>
          <cell r="Q283">
            <v>180</v>
          </cell>
          <cell r="R283">
            <v>294448200</v>
          </cell>
          <cell r="S283">
            <v>210</v>
          </cell>
          <cell r="T283" t="str">
            <v>Trong vòng 24 giờ kể từ thời điểm đặt hàng của Bệnh viện</v>
          </cell>
          <cell r="U283" t="str">
            <v>Nẹp khóa nén ép bản hẹp, vít Ø4.5/5.0mm, Titan, các cỡ</v>
          </cell>
          <cell r="V283" t="str">
            <v xml:space="preserve">Nẹp khóa nén ép bản hẹp, vít Ø4.5/5.0mm, Titan </v>
          </cell>
          <cell r="W283" t="str">
            <v>N07.06.040.0311.115.0213</v>
          </cell>
          <cell r="X283" t="str">
            <v>TI-723-2xx</v>
          </cell>
          <cell r="Y283" t="str">
            <v xml:space="preserve"> - Chất liệu Hợp kim Titanium Ti6Al4V.
 - Tương thích vít 5.0mm
 - Bề rộng nẹp: 13.5mm
 - Thân nẹp có 2/ 3/ 4/ 5/ 6/ 7/ 8/ 9/ 10/ 11/ 12/ 14/ 16/ 18/ 20 lỗ, dài 44/ 62/ 80/ 98/ 116/ 134/ 152/ 170/ 188/ 206/ 224/ 260/ 296/ 332/ 368mm
 - Tiêu chuẩn chất lượng CE, ISO, FDA 510k</v>
          </cell>
          <cell r="Z283" t="str">
            <v xml:space="preserve"> Auxein</v>
          </cell>
          <cell r="AA283" t="str">
            <v>Ấn Độ</v>
          </cell>
          <cell r="AB283" t="str">
            <v>Ấn Độ</v>
          </cell>
          <cell r="AC283" t="str">
            <v>Ấn Độ</v>
          </cell>
          <cell r="AD283" t="str">
            <v>C</v>
          </cell>
          <cell r="AE283" t="str">
            <v>7764NK/BYT-TB-CT</v>
          </cell>
          <cell r="AF283" t="str">
            <v>Gói/1</v>
          </cell>
          <cell r="AG283" t="str">
            <v>Cái</v>
          </cell>
          <cell r="AH283">
            <v>10</v>
          </cell>
          <cell r="AI283">
            <v>0</v>
          </cell>
          <cell r="AJ283" t="str">
            <v>vn0303224087</v>
          </cell>
          <cell r="AK283" t="str">
            <v>CÔNG TY TNHH THIẾT BỊ Y TẾ HOÀNG LỘC M.E</v>
          </cell>
          <cell r="AL283" t="str">
            <v>Đạt</v>
          </cell>
          <cell r="AM283"/>
          <cell r="AN283" t="str">
            <v>Hồ Thị Hồng</v>
          </cell>
          <cell r="AO283" t="str">
            <v>Đạt</v>
          </cell>
          <cell r="AP283" t="str">
            <v>Đạt</v>
          </cell>
          <cell r="AQ283" t="str">
            <v>Đạt</v>
          </cell>
          <cell r="AR283">
            <v>0</v>
          </cell>
          <cell r="AS283" t="str">
            <v>Đạt</v>
          </cell>
          <cell r="AT283" t="str">
            <v>Đạt</v>
          </cell>
          <cell r="AU283" t="str">
            <v>Đạt</v>
          </cell>
          <cell r="AV283" t="str">
            <v>Đạt</v>
          </cell>
          <cell r="AW283" t="str">
            <v>Đạt</v>
          </cell>
          <cell r="AX283" t="str">
            <v>Đạt</v>
          </cell>
          <cell r="AY283" t="str">
            <v>Đạt</v>
          </cell>
          <cell r="AZ283">
            <v>0</v>
          </cell>
          <cell r="BA283" t="str">
            <v>Trần Thị Dân</v>
          </cell>
          <cell r="BB283" t="str">
            <v>Đạt</v>
          </cell>
          <cell r="BC283">
            <v>0</v>
          </cell>
        </row>
        <row r="284">
          <cell r="C284" t="str">
            <v>PP2300520025</v>
          </cell>
          <cell r="D284" t="str">
            <v>Nẹp khóa 5.0mm bản rộng</v>
          </cell>
          <cell r="E284" t="str">
            <v>- Chất liệu: Thép không gỉ/ Titanium
- Tương thích vít 5.0mm
- Bề rộng nẹp: 15mm-&gt;20mm
- Lỗ: 6-&gt; 20 lỗ
- Chiều dài nẹp: 115mm-&gt;350mm</v>
          </cell>
          <cell r="F284">
            <v>0</v>
          </cell>
          <cell r="G284" t="str">
            <v>Cái</v>
          </cell>
          <cell r="H284">
            <v>10</v>
          </cell>
          <cell r="I284">
            <v>5200000</v>
          </cell>
          <cell r="J284">
            <v>52000000</v>
          </cell>
          <cell r="K284">
            <v>1040000</v>
          </cell>
          <cell r="L284">
            <v>78000000</v>
          </cell>
          <cell r="M284">
            <v>36400000</v>
          </cell>
          <cell r="N284">
            <v>2</v>
          </cell>
          <cell r="O284" t="str">
            <v>PP2300520025</v>
          </cell>
          <cell r="P284" t="str">
            <v>Nẹp khóa 5.0mm bản rộng</v>
          </cell>
          <cell r="Q284">
            <v>180</v>
          </cell>
          <cell r="R284">
            <v>294448200</v>
          </cell>
          <cell r="S284">
            <v>210</v>
          </cell>
          <cell r="T284" t="str">
            <v>Trong vòng 24 giờ kể từ thời điểm đặt hàng của Bệnh viện</v>
          </cell>
          <cell r="U284" t="str">
            <v>Nẹp khóa nén ép bản rộng, vít Ø4.5/5.0mm, Titan, các cỡ</v>
          </cell>
          <cell r="V284" t="str">
            <v xml:space="preserve">Nẹp khóa nén ép bản rộng, vít Ø4.5/5.0mm, Titan </v>
          </cell>
          <cell r="W284" t="str">
            <v>N07.06.040.0311.115.0192</v>
          </cell>
          <cell r="X284" t="str">
            <v>TI-725-212</v>
          </cell>
          <cell r="Y284" t="str">
            <v xml:space="preserve"> - Chất liệu Hợp kim Titanium Ti6Al4V.
 - Tương thích vít 5.0mm
 - Bề rộng nẹp: 17.5mm
 - Thân nẹp có 5/ 6/ 7/ 8/ 9/ 10/ 11/ 12/ 13/ 14/ 15/ 16/ 18/ 20/ 22/ 24 lỗ, dài 98/ 116/ 134/ 152/ 170/ 186/ 206/ 229/ 242/ 260/ 278/ 296/ 332/ 368/ 404/ 440mm
 - Tiêu chuẩn chất lượng CE, ISO, FDA 510k</v>
          </cell>
          <cell r="Z284" t="str">
            <v xml:space="preserve"> Auxein</v>
          </cell>
          <cell r="AA284" t="str">
            <v>Ấn Độ</v>
          </cell>
          <cell r="AB284" t="str">
            <v>Ấn Độ</v>
          </cell>
          <cell r="AC284" t="str">
            <v>Ấn Độ</v>
          </cell>
          <cell r="AD284" t="str">
            <v>C</v>
          </cell>
          <cell r="AE284" t="str">
            <v>7764NK/BYT-TB-CT</v>
          </cell>
          <cell r="AF284" t="str">
            <v>Gói/1</v>
          </cell>
          <cell r="AG284" t="str">
            <v>Cái</v>
          </cell>
          <cell r="AH284">
            <v>10</v>
          </cell>
          <cell r="AI284">
            <v>0</v>
          </cell>
          <cell r="AJ284" t="str">
            <v>vn0303224087</v>
          </cell>
          <cell r="AK284" t="str">
            <v>CÔNG TY TNHH THIẾT BỊ Y TẾ HOÀNG LỘC M.E</v>
          </cell>
          <cell r="AL284" t="str">
            <v>Đạt</v>
          </cell>
          <cell r="AM284"/>
          <cell r="AN284" t="str">
            <v>Hồ Thị Hồng</v>
          </cell>
          <cell r="AO284" t="str">
            <v>Đạt</v>
          </cell>
          <cell r="AP284" t="str">
            <v>Đạt</v>
          </cell>
          <cell r="AQ284" t="str">
            <v>Đạt</v>
          </cell>
          <cell r="AR284">
            <v>0</v>
          </cell>
          <cell r="AS284" t="str">
            <v>Đạt</v>
          </cell>
          <cell r="AT284" t="str">
            <v>Đạt</v>
          </cell>
          <cell r="AU284" t="str">
            <v>Đạt</v>
          </cell>
          <cell r="AV284" t="str">
            <v>Đạt</v>
          </cell>
          <cell r="AW284" t="str">
            <v>Đạt</v>
          </cell>
          <cell r="AX284" t="str">
            <v>Đạt</v>
          </cell>
          <cell r="AY284" t="str">
            <v>Đạt</v>
          </cell>
          <cell r="AZ284">
            <v>0</v>
          </cell>
          <cell r="BA284" t="str">
            <v>Trần Thị Dân</v>
          </cell>
          <cell r="BB284" t="str">
            <v>Đạt</v>
          </cell>
          <cell r="BC284">
            <v>0</v>
          </cell>
        </row>
        <row r="285">
          <cell r="C285" t="str">
            <v>PP2300520026</v>
          </cell>
          <cell r="D285" t="str">
            <v>Nẹp khóa bao quanh chuôi xương đùi</v>
          </cell>
          <cell r="E285" t="str">
            <v xml:space="preserve"> - Vật liệu nẹp bằng thép không gỉ. 
 - Chiều dài các cỡ, thân nẹp có 14 lỗ, 16 lỗ khóa 
 - Có thể sử dụng với mắt khóa titanium cùng dây chỉ thép có đk 2.0mm.
 - Sử dụng vít tự khóa titanium đk 3.5mm, dài 10-70mm
 - Tiệt trùng</v>
          </cell>
          <cell r="F285" t="str">
            <v>Hộp/1 cái</v>
          </cell>
          <cell r="G285" t="str">
            <v>Cái</v>
          </cell>
          <cell r="H285">
            <v>5</v>
          </cell>
          <cell r="I285">
            <v>27500000</v>
          </cell>
          <cell r="J285">
            <v>137500000</v>
          </cell>
          <cell r="K285">
            <v>2750000</v>
          </cell>
          <cell r="L285">
            <v>206250000</v>
          </cell>
          <cell r="M285">
            <v>96250000</v>
          </cell>
          <cell r="N285">
            <v>1</v>
          </cell>
          <cell r="O285" t="str">
            <v>PP2300520026</v>
          </cell>
          <cell r="P285" t="str">
            <v>Nẹp khóa bao quanh chuôi xương đùi</v>
          </cell>
          <cell r="Q285">
            <v>180</v>
          </cell>
          <cell r="R285">
            <v>613881000</v>
          </cell>
          <cell r="S285">
            <v>210</v>
          </cell>
          <cell r="T285" t="str">
            <v>Trong vòng 24 giờ kể từ thời điểm đặt hàng của Bệnh viện</v>
          </cell>
          <cell r="U285" t="str">
            <v>Nẹp khóa bao quanh chuôi xương đùi IRON LADY</v>
          </cell>
          <cell r="V285" t="str">
            <v>Nẹp khóa bao quanh chuôi xương đùi IRON LADY</v>
          </cell>
          <cell r="W285" t="str">
            <v>N07.06.040.2567.292.0020.002; N07.06.040.2567.292.0020.003</v>
          </cell>
          <cell r="X285" t="str">
            <v>135.1001; 135.1004</v>
          </cell>
          <cell r="Y285" t="str">
            <v xml:space="preserve"> - Vật liệu nẹp bằng thép không gỉ. 
 - Chiều dài các cỡ, thân nẹp có 14 lỗ, 16 lỗ khóa 
 - Có thể sử dụng với mắt khóa titanium cùng dây chỉ thép có đk 2.0mm.
 - Sử dụng vít tự khóa titanium đk 3.5mm, dài 10-70mm
 - Tiệt trùng</v>
          </cell>
          <cell r="Z285" t="str">
            <v>Intraum S.P.A</v>
          </cell>
          <cell r="AA285" t="str">
            <v>Ý</v>
          </cell>
          <cell r="AB285" t="str">
            <v>Intraum S.P.A</v>
          </cell>
          <cell r="AC285" t="str">
            <v>Ý</v>
          </cell>
          <cell r="AD285" t="str">
            <v>C</v>
          </cell>
          <cell r="AE285" t="str">
            <v>GPNK 12607NK/BYT-TB-CT ngày 4/5/2019</v>
          </cell>
          <cell r="AF285" t="str">
            <v>Hộp/1 cái</v>
          </cell>
          <cell r="AG285" t="str">
            <v>Cái</v>
          </cell>
          <cell r="AH285">
            <v>5</v>
          </cell>
          <cell r="AI285">
            <v>0</v>
          </cell>
          <cell r="AJ285" t="str">
            <v>vn0303649788</v>
          </cell>
          <cell r="AK285" t="str">
            <v>CÔNG TY TNHH THƯƠNG MẠI - DỊCH VỤ VÀ SẢN XUẤT VIỆT TƯỜNG</v>
          </cell>
          <cell r="AL285" t="str">
            <v>Đạt</v>
          </cell>
          <cell r="AM285"/>
          <cell r="AN285" t="str">
            <v>Nguyễn Thị Sao Mai</v>
          </cell>
          <cell r="AO285" t="str">
            <v>Đạt</v>
          </cell>
          <cell r="AP285" t="str">
            <v>Đạt</v>
          </cell>
          <cell r="AQ285" t="str">
            <v>Đạt</v>
          </cell>
          <cell r="AR285">
            <v>0</v>
          </cell>
          <cell r="AS285" t="str">
            <v>Đạt</v>
          </cell>
          <cell r="AT285" t="str">
            <v>Đạt</v>
          </cell>
          <cell r="AU285" t="str">
            <v>Đạt</v>
          </cell>
          <cell r="AV285" t="str">
            <v>Đạt</v>
          </cell>
          <cell r="AW285" t="str">
            <v>Đạt</v>
          </cell>
          <cell r="AX285" t="str">
            <v>Đạt</v>
          </cell>
          <cell r="AY285" t="str">
            <v>Đạt</v>
          </cell>
          <cell r="AZ285">
            <v>0</v>
          </cell>
          <cell r="BA285" t="str">
            <v>Cao Dũng</v>
          </cell>
          <cell r="BB285" t="str">
            <v>Đạt</v>
          </cell>
          <cell r="BC285" t="str">
            <v/>
          </cell>
        </row>
        <row r="286">
          <cell r="C286" t="str">
            <v>PP2300520027</v>
          </cell>
          <cell r="D286" t="str">
            <v>Nẹp khóa đa hướng cẳng chân các cỡ</v>
          </cell>
          <cell r="E286" t="str">
            <v xml:space="preserve"> - Loại 4 - 16 lỗ ứng với chiều dài các cỡ.
 - Dùng vít 5.0 mm,  lỗ vít ở hai đầu nẹp là lỗ vít khóa đa hướng.
 - Chất liệu: titanium</v>
          </cell>
          <cell r="F286" t="str">
            <v>1 cái/gói</v>
          </cell>
          <cell r="G286" t="str">
            <v>Cái</v>
          </cell>
          <cell r="H286">
            <v>20</v>
          </cell>
          <cell r="I286">
            <v>7000000</v>
          </cell>
          <cell r="J286">
            <v>140000000</v>
          </cell>
          <cell r="K286">
            <v>2800000</v>
          </cell>
          <cell r="L286">
            <v>210000000</v>
          </cell>
          <cell r="M286">
            <v>98000000</v>
          </cell>
          <cell r="N286">
            <v>4</v>
          </cell>
          <cell r="O286" t="str">
            <v>PP2300520027</v>
          </cell>
          <cell r="P286" t="str">
            <v>Nẹp khóa đa hướng cẳng chân các cỡ</v>
          </cell>
          <cell r="Q286">
            <v>180</v>
          </cell>
          <cell r="R286">
            <v>133646000</v>
          </cell>
          <cell r="S286">
            <v>210</v>
          </cell>
          <cell r="T286" t="str">
            <v>Trong vòng 24 giờ kể từ thời điểm đặt hàng của Bệnh viện</v>
          </cell>
          <cell r="U286" t="str">
            <v>Nẹp khóa nén ép bản hẹp</v>
          </cell>
          <cell r="V286" t="str">
            <v>Nẹp khóa nén ép bản hẹp</v>
          </cell>
          <cell r="W286" t="str">
            <v>N07.06.040.5053.272.0017</v>
          </cell>
          <cell r="X286" t="str">
            <v>PNM1019-xxx</v>
          </cell>
          <cell r="Y286" t="str">
            <v xml:space="preserve"> - Loại 4 - 16 lỗ ứng với chiều dài các cỡ.
 - Dùng vít 5.0 mm,  lỗ vít ở hai đầu nẹp là lỗ vít khóa đa hướng.
 - Chất liệu: titanium</v>
          </cell>
          <cell r="Z286" t="str">
            <v>Normmed Medikal Ve Makina Sanayi Ticaret Limited Sirketi</v>
          </cell>
          <cell r="AA286" t="str">
            <v>Thổ Nhĩ Kỳ</v>
          </cell>
          <cell r="AB286" t="str">
            <v>Normmed Medikal Ve Makina Sanayi Ticaret Limited Sirketi</v>
          </cell>
          <cell r="AC286" t="str">
            <v>Thổ Nhĩ Kỳ</v>
          </cell>
          <cell r="AD286" t="str">
            <v>C</v>
          </cell>
          <cell r="AE286" t="str">
            <v>GPNK số: 17159NK/BYT-TB-CT ngày 21/12/2020</v>
          </cell>
          <cell r="AF286" t="str">
            <v>Cái/ Gói</v>
          </cell>
          <cell r="AG286" t="str">
            <v>Cái</v>
          </cell>
          <cell r="AH286">
            <v>20</v>
          </cell>
          <cell r="AI286">
            <v>0</v>
          </cell>
          <cell r="AJ286" t="str">
            <v>vn0101384017</v>
          </cell>
          <cell r="AK286" t="str">
            <v>CÔNG TY CỔ PHẦN THIẾT BỊ Y TẾ VÀ THƯƠNG MẠI HOA CẨM CHƯỚNG</v>
          </cell>
          <cell r="AL286" t="str">
            <v>Đạt</v>
          </cell>
          <cell r="AM286"/>
          <cell r="AN286" t="str">
            <v xml:space="preserve">Trịnh Thụy Bảo Quyên </v>
          </cell>
          <cell r="AO286" t="str">
            <v>Đạt</v>
          </cell>
          <cell r="AP286" t="str">
            <v>Đạt</v>
          </cell>
          <cell r="AQ286" t="str">
            <v>Đạt</v>
          </cell>
          <cell r="AR286">
            <v>0</v>
          </cell>
          <cell r="AS286" t="str">
            <v>Đạt</v>
          </cell>
          <cell r="AT286" t="str">
            <v>Đạt</v>
          </cell>
          <cell r="AU286" t="str">
            <v>Đạt</v>
          </cell>
          <cell r="AV286" t="str">
            <v>Đạt</v>
          </cell>
          <cell r="AW286" t="str">
            <v>Đạt</v>
          </cell>
          <cell r="AX286" t="str">
            <v>Đạt</v>
          </cell>
          <cell r="AY286" t="str">
            <v>Đạt</v>
          </cell>
          <cell r="AZ286">
            <v>0</v>
          </cell>
          <cell r="BA286" t="str">
            <v>Nguyễn Văn Tuyền</v>
          </cell>
          <cell r="BB286" t="str">
            <v>Đạt</v>
          </cell>
          <cell r="BC286">
            <v>0</v>
          </cell>
        </row>
        <row r="287">
          <cell r="C287" t="str">
            <v>PP2300520027</v>
          </cell>
          <cell r="D287" t="str">
            <v>Nẹp khóa đa hướng cẳng chân các cỡ</v>
          </cell>
          <cell r="E287" t="str">
            <v xml:space="preserve"> - Loại 4 - 16 lỗ ứng với chiều dài các cỡ.
 - Dùng vít 5.0 mm,  lỗ vít ở hai đầu nẹp là lỗ vít khóa đa hướng.
 - Chất liệu: titanium</v>
          </cell>
          <cell r="F287" t="str">
            <v>1 cái/gói</v>
          </cell>
          <cell r="G287" t="str">
            <v>Cái</v>
          </cell>
          <cell r="H287">
            <v>20</v>
          </cell>
          <cell r="I287">
            <v>7000000</v>
          </cell>
          <cell r="J287">
            <v>140000000</v>
          </cell>
          <cell r="K287">
            <v>2800000</v>
          </cell>
          <cell r="L287">
            <v>210000000</v>
          </cell>
          <cell r="M287">
            <v>98000000</v>
          </cell>
          <cell r="N287">
            <v>4</v>
          </cell>
          <cell r="O287" t="str">
            <v>PP2300520027</v>
          </cell>
          <cell r="P287" t="str">
            <v>Nẹp khóa đa hướng cẳng chân các cỡ</v>
          </cell>
          <cell r="Q287">
            <v>180</v>
          </cell>
          <cell r="R287">
            <v>154100000</v>
          </cell>
          <cell r="S287">
            <v>210</v>
          </cell>
          <cell r="T287" t="str">
            <v>Trong vòng 24h kể 
từ thời điểm đặt 
hàng của bệnh viện</v>
          </cell>
          <cell r="U287" t="str">
            <v>Nẹp khóa đa hướng cẳng chân</v>
          </cell>
          <cell r="V287" t="str">
            <v>Nẹp khóa đa hướng cẳng chân</v>
          </cell>
          <cell r="W287" t="str">
            <v>N07.06.040.2626.279.0057</v>
          </cell>
          <cell r="X287">
            <v>323</v>
          </cell>
          <cell r="Y287" t="str">
            <v>- Chất liệu: titanium.
- Kích cỡ: 4/5/6/7/8/9/10/11/12/14/16lỗ. Chiều dài: 94/112/130/148/166/184/202/222/238/274/310mm.
- Đặc tính: nẹp thẳng, lỗ vít ở 2 đầu nẹp là lỗ vít khoá đa hướng (lỗ vít khoá đa hướng giúp xoay vít theo nhiều hướng phù hợp với người bệnh), thân nẹp lỗ vít hình số tám (lỗ vít kết hợp vít khóa hoặc vít nén ép), chất liệu Titanium có khả năng chống ăn mòn tốt.
+ Sử dụng vít khoá đường kính 5.0mm và vít vỏ đường kính 5.0mm.
- Đạt tiêu chuẩn chất lượng: ISO 13485, CE.</v>
          </cell>
          <cell r="Z287" t="str">
            <v>Jiangsu Jinlu</v>
          </cell>
          <cell r="AA287" t="str">
            <v>Trung Quốc</v>
          </cell>
          <cell r="AB287" t="str">
            <v>Jiangsu Jinlu Group Medical Device Co., Ltd.</v>
          </cell>
          <cell r="AC287" t="str">
            <v>Trung Quốc</v>
          </cell>
          <cell r="AD287" t="str">
            <v>Loại C</v>
          </cell>
          <cell r="AE287" t="str">
            <v>GPNK số: 11127NK/BYT-TB-CT</v>
          </cell>
          <cell r="AF287" t="str">
            <v>1 cái/gói</v>
          </cell>
          <cell r="AG287" t="str">
            <v>Cái</v>
          </cell>
          <cell r="AH287">
            <v>20</v>
          </cell>
          <cell r="AI287" t="str">
            <v>60 tháng</v>
          </cell>
          <cell r="AJ287" t="str">
            <v>vn0303735317</v>
          </cell>
          <cell r="AK287" t="str">
            <v>CÔNG TY TNHH THƯƠNG MẠI DỊCH VỤ HÀO NAM</v>
          </cell>
          <cell r="AL287" t="str">
            <v>Đạt</v>
          </cell>
          <cell r="AM287"/>
          <cell r="AN287" t="str">
            <v>Tăng Thị Hiếu</v>
          </cell>
          <cell r="AO287" t="str">
            <v>Đạt</v>
          </cell>
          <cell r="AP287" t="str">
            <v>Đạt</v>
          </cell>
          <cell r="AQ287" t="str">
            <v>Đạt</v>
          </cell>
          <cell r="AR287">
            <v>0</v>
          </cell>
          <cell r="AS287" t="str">
            <v>Đạt</v>
          </cell>
          <cell r="AT287" t="str">
            <v>Đạt</v>
          </cell>
          <cell r="AU287" t="str">
            <v>Đạt</v>
          </cell>
          <cell r="AV287" t="str">
            <v>Đạt</v>
          </cell>
          <cell r="AW287" t="str">
            <v>Đạt</v>
          </cell>
          <cell r="AX287" t="str">
            <v>Đạt</v>
          </cell>
          <cell r="AY287" t="str">
            <v>Đạt</v>
          </cell>
          <cell r="AZ287">
            <v>0</v>
          </cell>
          <cell r="BA287" t="str">
            <v>Hoàng Thị Thủy</v>
          </cell>
          <cell r="BB287" t="str">
            <v>Đạt</v>
          </cell>
          <cell r="BC287">
            <v>0</v>
          </cell>
        </row>
        <row r="288">
          <cell r="C288" t="str">
            <v>PP2300520027</v>
          </cell>
          <cell r="D288" t="str">
            <v>Nẹp khóa đa hướng cẳng chân các cỡ</v>
          </cell>
          <cell r="E288" t="str">
            <v xml:space="preserve"> - Loại 4 - 16 lỗ ứng với chiều dài các cỡ.
 - Dùng vít 5.0 mm,  lỗ vít ở hai đầu nẹp là lỗ vít khóa đa hướng.
 - Chất liệu: titanium</v>
          </cell>
          <cell r="F288" t="str">
            <v>1 cái/gói</v>
          </cell>
          <cell r="G288" t="str">
            <v>Cái</v>
          </cell>
          <cell r="H288">
            <v>20</v>
          </cell>
          <cell r="I288">
            <v>7000000</v>
          </cell>
          <cell r="J288">
            <v>140000000</v>
          </cell>
          <cell r="K288">
            <v>2800000</v>
          </cell>
          <cell r="L288">
            <v>210000000</v>
          </cell>
          <cell r="M288">
            <v>98000000</v>
          </cell>
          <cell r="N288">
            <v>4</v>
          </cell>
          <cell r="O288" t="str">
            <v>PP2300520027</v>
          </cell>
          <cell r="P288" t="str">
            <v>Nẹp khóa đa hướng cẳng chân các cỡ</v>
          </cell>
          <cell r="Q288">
            <v>180</v>
          </cell>
          <cell r="R288">
            <v>294448200</v>
          </cell>
          <cell r="S288">
            <v>210</v>
          </cell>
          <cell r="T288" t="str">
            <v>Trong vòng 24 giờ kể từ thời điểm đặt hàng của Bệnh viện</v>
          </cell>
          <cell r="U288" t="str">
            <v>Nẹp khóa nén ép bản hẹp, vít Ø4.5/5.0mm, Titan, các cỡ</v>
          </cell>
          <cell r="V288" t="str">
            <v xml:space="preserve">Nẹp khóa nén ép bản hẹp, vít Ø4.5/5.0mm, Titan </v>
          </cell>
          <cell r="W288" t="str">
            <v>N07.06.040.0311.115.0213</v>
          </cell>
          <cell r="X288" t="str">
            <v>TI-723-2xx</v>
          </cell>
          <cell r="Y288" t="str">
            <v xml:space="preserve"> - Chất liệu Hợp kim Titanium Ti6Al4V.
 - Tương thích vít 5.0mm
 - Bề rộng nẹp: 13.5mm
 - Thân nẹp có 2/ 3/ 4/ 5/ 6/ 7/ 8/ 9/ 10/ 11/ 12/ 14/ 16/ 18/ 20 lỗ, dài 44/ 62/ 80/ 98/ 116/ 134/ 152/ 170/ 188/ 206/ 224/ 260/ 296/ 332/ 368mm
 - Tiêu chuẩn chất lượng CE, ISO, FDA 510k</v>
          </cell>
          <cell r="Z288" t="str">
            <v xml:space="preserve"> Auxein</v>
          </cell>
          <cell r="AA288" t="str">
            <v>Ấn Độ</v>
          </cell>
          <cell r="AB288" t="str">
            <v>Ấn Độ</v>
          </cell>
          <cell r="AC288" t="str">
            <v>Ấn Độ</v>
          </cell>
          <cell r="AD288" t="str">
            <v>C</v>
          </cell>
          <cell r="AE288" t="str">
            <v>7764NK/BYT-TB-CT</v>
          </cell>
          <cell r="AF288" t="str">
            <v>Gói/1</v>
          </cell>
          <cell r="AG288" t="str">
            <v>Cái</v>
          </cell>
          <cell r="AH288">
            <v>20</v>
          </cell>
          <cell r="AI288">
            <v>0</v>
          </cell>
          <cell r="AJ288" t="str">
            <v>vn0303224087</v>
          </cell>
          <cell r="AK288" t="str">
            <v>CÔNG TY TNHH THIẾT BỊ Y TẾ HOÀNG LỘC M.E</v>
          </cell>
          <cell r="AL288" t="str">
            <v>Đạt</v>
          </cell>
          <cell r="AM288"/>
          <cell r="AN288" t="str">
            <v>Hồ Thị Hồng</v>
          </cell>
          <cell r="AO288" t="str">
            <v>Đạt</v>
          </cell>
          <cell r="AP288" t="str">
            <v>Đạt</v>
          </cell>
          <cell r="AQ288" t="str">
            <v>Đạt</v>
          </cell>
          <cell r="AR288">
            <v>0</v>
          </cell>
          <cell r="AS288" t="str">
            <v>Đạt</v>
          </cell>
          <cell r="AT288" t="str">
            <v>Đạt</v>
          </cell>
          <cell r="AU288" t="str">
            <v>Đạt</v>
          </cell>
          <cell r="AV288" t="str">
            <v>Đạt</v>
          </cell>
          <cell r="AW288" t="str">
            <v>Đạt</v>
          </cell>
          <cell r="AX288" t="str">
            <v>Đạt</v>
          </cell>
          <cell r="AY288" t="str">
            <v>Đạt</v>
          </cell>
          <cell r="AZ288">
            <v>0</v>
          </cell>
          <cell r="BA288" t="str">
            <v>Trần Thị Dân</v>
          </cell>
          <cell r="BB288" t="str">
            <v>Đạt</v>
          </cell>
          <cell r="BC288">
            <v>0</v>
          </cell>
        </row>
        <row r="289">
          <cell r="C289" t="str">
            <v>PP2300520027</v>
          </cell>
          <cell r="D289" t="str">
            <v>Nẹp khóa đa hướng cẳng chân các cỡ</v>
          </cell>
          <cell r="E289" t="str">
            <v xml:space="preserve"> - Loại 4 - 16 lỗ ứng với chiều dài các cỡ.
 - Dùng vít 5.0 mm,  lỗ vít ở hai đầu nẹp là lỗ vít khóa đa hướng.
 - Chất liệu: titanium</v>
          </cell>
          <cell r="F289" t="str">
            <v>1 cái/gói</v>
          </cell>
          <cell r="G289" t="str">
            <v>Cái</v>
          </cell>
          <cell r="H289">
            <v>20</v>
          </cell>
          <cell r="I289">
            <v>7000000</v>
          </cell>
          <cell r="J289">
            <v>140000000</v>
          </cell>
          <cell r="K289">
            <v>2800000</v>
          </cell>
          <cell r="L289">
            <v>210000000</v>
          </cell>
          <cell r="M289">
            <v>98000000</v>
          </cell>
          <cell r="N289">
            <v>4</v>
          </cell>
          <cell r="O289" t="str">
            <v>PP2300520027</v>
          </cell>
          <cell r="P289" t="str">
            <v>Nẹp khóa đa hướng cẳng chân các cỡ</v>
          </cell>
          <cell r="Q289">
            <v>180</v>
          </cell>
          <cell r="R289">
            <v>180000000</v>
          </cell>
          <cell r="S289">
            <v>210</v>
          </cell>
          <cell r="T289" t="str">
            <v>Giao hàng trong vòng 24h kể từ thời điểm gửi đơn đặt hàng của Bệnh viện</v>
          </cell>
          <cell r="U289" t="str">
            <v>Nẹp khóa đa hướng nén ép bản rộng</v>
          </cell>
          <cell r="V289" t="str">
            <v>Nẹp khóa đa hướng nén ép bản rộng, 6 - 18 lỗ, Vật liệu titanium</v>
          </cell>
          <cell r="W289" t="str">
            <v>N07.06.040.0714.279.0168</v>
          </cell>
          <cell r="X289" t="str">
            <v>24265xxx</v>
          </cell>
          <cell r="Y289" t="str">
            <v>Chất liệu Pure Titanium
Thân nẹp có 6 đến 18 lỗ
Chiều dài từ: 107/125/143/161/179/197/215/233/251/269/287/305/323mm
Tương thích với vít vỏ 4.5mm và vít khóa có đường kính mũ vít 5.0mm.
Độ dày nẹp 5.8mm và chiều rộng 15.5mm.
Tiêu chuẩn CE, ISO, CFS
Chỉ tương thích với bộ trợ cụ dùng riêng</v>
          </cell>
          <cell r="Z289" t="str">
            <v>Changzhou Kanghui Medical Innovation Co., Ltd.</v>
          </cell>
          <cell r="AA289" t="str">
            <v>Trung Quốc</v>
          </cell>
          <cell r="AB289" t="str">
            <v>Changzhou Kanghui Medical Innovation Co., Ltd.</v>
          </cell>
          <cell r="AC289" t="str">
            <v>Trung Quốc</v>
          </cell>
          <cell r="AD289" t="str">
            <v>C, Số phân loại: 129/MED0918/170000154/PCBPL-BYT</v>
          </cell>
          <cell r="AE289" t="str">
            <v>10540NK/BYT-TB-CT</v>
          </cell>
          <cell r="AF289" t="str">
            <v>1 cái/gói</v>
          </cell>
          <cell r="AG289" t="str">
            <v>Cái</v>
          </cell>
          <cell r="AH289">
            <v>20</v>
          </cell>
          <cell r="AI289">
            <v>0</v>
          </cell>
          <cell r="AJ289" t="str">
            <v>vn0101147344</v>
          </cell>
          <cell r="AK289" t="str">
            <v>CÔNG TY TNHH ĐẦU TƯ PHÁT TRIỂN TRANG THIẾT BỊ Y TẾ</v>
          </cell>
          <cell r="AL289" t="str">
            <v>Đạt</v>
          </cell>
          <cell r="AM289"/>
          <cell r="AN289" t="str">
            <v>Trương Thị Mỹ Quý</v>
          </cell>
          <cell r="AO289" t="str">
            <v>Đạt</v>
          </cell>
          <cell r="AP289" t="str">
            <v>Đạt</v>
          </cell>
          <cell r="AQ289" t="str">
            <v>Đạt</v>
          </cell>
          <cell r="AR289">
            <v>0</v>
          </cell>
          <cell r="AS289" t="str">
            <v>Đạt</v>
          </cell>
          <cell r="AT289" t="str">
            <v>Đạt</v>
          </cell>
          <cell r="AU289" t="str">
            <v>Đạt</v>
          </cell>
          <cell r="AV289" t="str">
            <v>Đạt</v>
          </cell>
          <cell r="AW289" t="str">
            <v>Đạt</v>
          </cell>
          <cell r="AX289" t="str">
            <v>Đạt</v>
          </cell>
          <cell r="AY289" t="str">
            <v>Đạt</v>
          </cell>
          <cell r="AZ289">
            <v>0</v>
          </cell>
          <cell r="BA289" t="str">
            <v>Trần Thị Minh Hồng</v>
          </cell>
          <cell r="BB289" t="str">
            <v>Đạt</v>
          </cell>
          <cell r="BC289">
            <v>0</v>
          </cell>
        </row>
        <row r="290">
          <cell r="C290" t="str">
            <v>PP2300520028</v>
          </cell>
          <cell r="D290" t="str">
            <v>Nẹp khóa đa hướng cẳng tay các cỡ</v>
          </cell>
          <cell r="E290" t="str">
            <v xml:space="preserve"> - Loại 4 -&gt;10 lỗ, chiều dài các cỡ
 - Dùng vít 4.0 mm, lỗ vít ở hai đầu nẹp là lỗ vít khóa đa hướng. 
 - Chất liệu: Titanium</v>
          </cell>
          <cell r="F290" t="str">
            <v>1 cái/gói</v>
          </cell>
          <cell r="G290" t="str">
            <v>Cái</v>
          </cell>
          <cell r="H290">
            <v>30</v>
          </cell>
          <cell r="I290">
            <v>7000000</v>
          </cell>
          <cell r="J290">
            <v>210000000</v>
          </cell>
          <cell r="K290">
            <v>4200000</v>
          </cell>
          <cell r="L290">
            <v>315000000</v>
          </cell>
          <cell r="M290">
            <v>147000000</v>
          </cell>
          <cell r="N290">
            <v>5</v>
          </cell>
          <cell r="O290" t="str">
            <v>PP2300520028</v>
          </cell>
          <cell r="P290" t="str">
            <v>Nẹp khóa đa hướng cẳng tay các cỡ</v>
          </cell>
          <cell r="Q290">
            <v>180</v>
          </cell>
          <cell r="R290">
            <v>154100000</v>
          </cell>
          <cell r="S290">
            <v>210</v>
          </cell>
          <cell r="T290" t="str">
            <v>Trong vòng 24h kể 
từ thời điểm đặt 
hàng của bệnh viện</v>
          </cell>
          <cell r="U290" t="str">
            <v>Nẹp khóa đa hướng cẳng tay</v>
          </cell>
          <cell r="V290" t="str">
            <v>nẹp khóa đa hướng cẳng tay</v>
          </cell>
          <cell r="W290" t="str">
            <v>N07.06.040.2626.279.0058</v>
          </cell>
          <cell r="X290">
            <v>302</v>
          </cell>
          <cell r="Y290" t="str">
            <v>- Chất liệu: titanium.
- Kích cỡ: 4/5/6/7/8/9/10 lỗ. Chiều dài: 63/76/89/102/115/128/141mm.
- Đặc tính: nẹp thẳng, lỗ vít ở 2 đầu nẹp là lỗ vít khoá đa hướng (lỗ vít khoá đa hướng giúp xoay vít theo nhiều hướng phù hợp với người bệnh), thân nẹp lỗ vít hình số tám (lỗ vít kết hợp vít khóa hoặc vít nén ép), chất liệu Titanium có khả năng chống ăn mòn tốt.
+ Sử dụng vít khoá đường kính 4.0mm và vít vỏ đường kính 4.0mm.
- Đạt tiêu chuẩn chất lượng: ISO 13485, CE.</v>
          </cell>
          <cell r="Z290" t="str">
            <v>Jiangsu Jinlu</v>
          </cell>
          <cell r="AA290" t="str">
            <v>Trung Quốc</v>
          </cell>
          <cell r="AB290" t="str">
            <v>Jiangsu Jinlu Group Medical Device Co., Ltd.</v>
          </cell>
          <cell r="AC290" t="str">
            <v>Trung Quốc</v>
          </cell>
          <cell r="AD290" t="str">
            <v>Loại C</v>
          </cell>
          <cell r="AE290" t="str">
            <v>GPNK số: 11127NK/BYT-TB-CT</v>
          </cell>
          <cell r="AF290" t="str">
            <v>1 cái/gói</v>
          </cell>
          <cell r="AG290" t="str">
            <v>Cái</v>
          </cell>
          <cell r="AH290">
            <v>30</v>
          </cell>
          <cell r="AI290" t="str">
            <v>60 tháng</v>
          </cell>
          <cell r="AJ290" t="str">
            <v>vn0303735317</v>
          </cell>
          <cell r="AK290" t="str">
            <v>CÔNG TY TNHH THƯƠNG MẠI DỊCH VỤ HÀO NAM</v>
          </cell>
          <cell r="AL290" t="str">
            <v>Đạt</v>
          </cell>
          <cell r="AM290"/>
          <cell r="AN290" t="str">
            <v>Tăng Thị Hiếu</v>
          </cell>
          <cell r="AO290" t="str">
            <v>Đạt</v>
          </cell>
          <cell r="AP290" t="str">
            <v>Đạt</v>
          </cell>
          <cell r="AQ290" t="str">
            <v>Đạt</v>
          </cell>
          <cell r="AR290">
            <v>0</v>
          </cell>
          <cell r="AS290" t="str">
            <v>Đạt</v>
          </cell>
          <cell r="AT290" t="str">
            <v>Đạt</v>
          </cell>
          <cell r="AU290" t="str">
            <v>Đạt</v>
          </cell>
          <cell r="AV290" t="str">
            <v>Đạt</v>
          </cell>
          <cell r="AW290" t="str">
            <v>Đạt</v>
          </cell>
          <cell r="AX290" t="str">
            <v>Đạt</v>
          </cell>
          <cell r="AY290" t="str">
            <v>Đạt</v>
          </cell>
          <cell r="AZ290">
            <v>0</v>
          </cell>
          <cell r="BA290" t="str">
            <v>Hoàng Thị Thủy</v>
          </cell>
          <cell r="BB290" t="str">
            <v>Đạt</v>
          </cell>
          <cell r="BC290">
            <v>0</v>
          </cell>
        </row>
        <row r="291">
          <cell r="C291" t="str">
            <v>PP2300520029</v>
          </cell>
          <cell r="D291" t="str">
            <v>Nẹp khóa đa hướng đầu dưới cẳng chân các cỡ</v>
          </cell>
          <cell r="E291" t="str">
            <v xml:space="preserve"> - Loại: trái, phải 5-&gt; 13 lỗ ứng với chiều dài các cỡ.
 - Đầu nẹp có 8 lỗ vít khóa đa hướng.
 - Dùng vít 4.0 mm. 
 - Chất liệu: Titanium</v>
          </cell>
          <cell r="F291" t="str">
            <v>1 cái/gói</v>
          </cell>
          <cell r="G291" t="str">
            <v>Cái</v>
          </cell>
          <cell r="H291">
            <v>20</v>
          </cell>
          <cell r="I291">
            <v>11500000</v>
          </cell>
          <cell r="J291">
            <v>230000000</v>
          </cell>
          <cell r="K291">
            <v>4600000</v>
          </cell>
          <cell r="L291">
            <v>345000000</v>
          </cell>
          <cell r="M291">
            <v>161000000</v>
          </cell>
          <cell r="N291">
            <v>4</v>
          </cell>
          <cell r="O291" t="str">
            <v>PP2300520029</v>
          </cell>
          <cell r="P291" t="str">
            <v>Nẹp khóa đa hướng đầu dưới cẳng chân các cỡ</v>
          </cell>
          <cell r="Q291">
            <v>180</v>
          </cell>
          <cell r="R291">
            <v>231000000</v>
          </cell>
          <cell r="S291">
            <v>211</v>
          </cell>
          <cell r="T291" t="str">
            <v>Giao hàng trong vòng 24h kể từ thời điểm gửi đơn đặt hàng của Bệnh viện</v>
          </cell>
          <cell r="U291" t="str">
            <v>3.5 mm Nẹp khóa trung tâm đầu dưới xương chày không đỡ</v>
          </cell>
          <cell r="V291" t="str">
            <v>3.5 mm Nẹp khóa trung tâm đầu dưới xương chày không đỡ</v>
          </cell>
          <cell r="W291" t="str">
            <v>N07.06.040.0972.000.0009.(001-010)</v>
          </cell>
          <cell r="X291" t="str">
            <v>IMA-LP143abb</v>
          </cell>
          <cell r="Y291" t="str">
            <v xml:space="preserve">Nẹp khóa trung tâm đầu dưới xương chày không đỡ 3.5 mm: 
- Số lỗ khóa phần đầu nẹp: 9 lỗ vít gồm 8 lỗ vít khóa 3.5 mm, 1 lỗ 2.7 mm, thân nẹp sử dụng vít khóa 3.5 mm và vít vỏ 3.5 mm
- Độ dày nẹp 4.0 mm
- Chiều rộng thân nẹp 15.0 mm
- Khoảng cách giữa các lỗ thân nẹp 13.0 mm
- số lỗ thân nẹp 4 /6/8/10/12  tương ứng chiều dài 109 - 213 mm.
Vật liệu Titanium 6AL-4V phù hợp với tiêu chuẩn ASTM F136
Tiệt trùng bằng Ethylene Oxyde.  </v>
          </cell>
          <cell r="Z291" t="str">
            <v>Công ty Cổ Phần Nhà máy Trang thiết bị Y tế USM Healthcare</v>
          </cell>
          <cell r="AA291" t="str">
            <v>Việt Nam</v>
          </cell>
          <cell r="AB291" t="str">
            <v>Việt Nam</v>
          </cell>
          <cell r="AC291" t="str">
            <v>Việt Nam</v>
          </cell>
          <cell r="AD291" t="str">
            <v>C</v>
          </cell>
          <cell r="AE291" t="str">
            <v>2301184ĐKLH/BYT-HTTB ngày 11/10/2023</v>
          </cell>
          <cell r="AF291" t="str">
            <v>1 cái / gói</v>
          </cell>
          <cell r="AG291" t="str">
            <v>Cái</v>
          </cell>
          <cell r="AH291">
            <v>20</v>
          </cell>
          <cell r="AI291">
            <v>0</v>
          </cell>
          <cell r="AJ291" t="str">
            <v>vn0312041033</v>
          </cell>
          <cell r="AK291" t="str">
            <v>CÔNG TY CỔ PHẦN NHÀ MÁY TRANG THIẾT BỊ Y TẾ USM HEALTHCARE</v>
          </cell>
          <cell r="AL291" t="str">
            <v>Đạt</v>
          </cell>
          <cell r="AM291"/>
          <cell r="AN291" t="str">
            <v>Nguyễn Thị Phương Hoa</v>
          </cell>
          <cell r="AO291" t="str">
            <v>Đạt</v>
          </cell>
          <cell r="AP291" t="str">
            <v>Đạt</v>
          </cell>
          <cell r="AQ291" t="str">
            <v>Đạt</v>
          </cell>
          <cell r="AR291">
            <v>0</v>
          </cell>
          <cell r="AS291" t="str">
            <v>Đạt</v>
          </cell>
          <cell r="AT291" t="str">
            <v>Đạt</v>
          </cell>
          <cell r="AU291" t="str">
            <v>Đạt</v>
          </cell>
          <cell r="AV291" t="str">
            <v>Đạt</v>
          </cell>
          <cell r="AW291" t="str">
            <v>Đạt</v>
          </cell>
          <cell r="AX291" t="str">
            <v>Đạt</v>
          </cell>
          <cell r="AY291" t="str">
            <v>Đạt</v>
          </cell>
          <cell r="AZ291">
            <v>0</v>
          </cell>
          <cell r="BA291" t="str">
            <v>Nguyễn Bảo Thắng</v>
          </cell>
          <cell r="BB291" t="str">
            <v>Đạt</v>
          </cell>
          <cell r="BC291">
            <v>0</v>
          </cell>
        </row>
        <row r="292">
          <cell r="C292" t="str">
            <v>PP2300520029</v>
          </cell>
          <cell r="D292" t="str">
            <v>Nẹp khóa đa hướng đầu dưới cẳng chân các cỡ</v>
          </cell>
          <cell r="E292" t="str">
            <v xml:space="preserve"> - Loại: trái, phải 5-&gt; 13 lỗ ứng với chiều dài các cỡ.
 - Đầu nẹp có 8 lỗ vít khóa đa hướng.
 - Dùng vít 4.0 mm. 
 - Chất liệu: Titanium</v>
          </cell>
          <cell r="F292" t="str">
            <v>1 cái/gói</v>
          </cell>
          <cell r="G292" t="str">
            <v>Cái</v>
          </cell>
          <cell r="H292">
            <v>20</v>
          </cell>
          <cell r="I292">
            <v>11500000</v>
          </cell>
          <cell r="J292">
            <v>230000000</v>
          </cell>
          <cell r="K292">
            <v>4600000</v>
          </cell>
          <cell r="L292">
            <v>345000000</v>
          </cell>
          <cell r="M292">
            <v>161000000</v>
          </cell>
          <cell r="N292">
            <v>4</v>
          </cell>
          <cell r="O292" t="str">
            <v>PP2300520029</v>
          </cell>
          <cell r="P292" t="str">
            <v>Nẹp khóa đa hướng đầu dưới cẳng chân các cỡ</v>
          </cell>
          <cell r="Q292">
            <v>180</v>
          </cell>
          <cell r="R292">
            <v>133646000</v>
          </cell>
          <cell r="S292">
            <v>210</v>
          </cell>
          <cell r="T292" t="str">
            <v>Trong vòng 24 giờ kể từ thời điểm đặt hàng của Bệnh viện</v>
          </cell>
          <cell r="U292" t="str">
            <v>Nẹp khóa đầu dưới mặt trong xương chày</v>
          </cell>
          <cell r="V292" t="str">
            <v>Nẹp khóa đầu dưới mặt trong xương chày</v>
          </cell>
          <cell r="W292" t="str">
            <v>N07.06.040.5053.272.0039</v>
          </cell>
          <cell r="X292" t="str">
            <v>PNM1014-xxx</v>
          </cell>
          <cell r="Y292" t="str">
            <v xml:space="preserve"> - Loại: trái, phải 5-&gt; 13 lỗ ứng với chiều dài các cỡ.
 - Đầu nẹp có 8 lỗ vít khóa đa hướng.
 - Dùng vít 4.0 mm. 
 - Chất liệu: Titanium</v>
          </cell>
          <cell r="Z292" t="str">
            <v>Normmed Medikal Ve Makina Sanayi Ticaret Limited Sirketi</v>
          </cell>
          <cell r="AA292" t="str">
            <v>Thổ Nhĩ Kỳ</v>
          </cell>
          <cell r="AB292" t="str">
            <v>Normmed Medikal Ve Makina Sanayi Ticaret Limited Sirketi</v>
          </cell>
          <cell r="AC292" t="str">
            <v>Thổ Nhĩ Kỳ</v>
          </cell>
          <cell r="AD292" t="str">
            <v>C</v>
          </cell>
          <cell r="AE292" t="str">
            <v>GPNK số: 17159NK/BYT-TB-CT ngày 21/12/2020</v>
          </cell>
          <cell r="AF292" t="str">
            <v>Cái/ Gói</v>
          </cell>
          <cell r="AG292" t="str">
            <v>Cái</v>
          </cell>
          <cell r="AH292">
            <v>20</v>
          </cell>
          <cell r="AI292">
            <v>0</v>
          </cell>
          <cell r="AJ292" t="str">
            <v>vn0101384017</v>
          </cell>
          <cell r="AK292" t="str">
            <v>CÔNG TY CỔ PHẦN THIẾT BỊ Y TẾ VÀ THƯƠNG MẠI HOA CẨM CHƯỚNG</v>
          </cell>
          <cell r="AL292" t="str">
            <v>Đạt</v>
          </cell>
          <cell r="AM292"/>
          <cell r="AN292" t="str">
            <v xml:space="preserve">Trịnh Thụy Bảo Quyên </v>
          </cell>
          <cell r="AO292" t="str">
            <v>Đạt</v>
          </cell>
          <cell r="AP292" t="str">
            <v>Đạt</v>
          </cell>
          <cell r="AQ292" t="str">
            <v>Đạt</v>
          </cell>
          <cell r="AR292">
            <v>0</v>
          </cell>
          <cell r="AS292" t="str">
            <v>Đạt</v>
          </cell>
          <cell r="AT292" t="str">
            <v>Đạt</v>
          </cell>
          <cell r="AU292" t="str">
            <v>Đạt</v>
          </cell>
          <cell r="AV292" t="str">
            <v>Đạt</v>
          </cell>
          <cell r="AW292" t="str">
            <v>Đạt</v>
          </cell>
          <cell r="AX292" t="str">
            <v>Đạt</v>
          </cell>
          <cell r="AY292" t="str">
            <v>Đạt</v>
          </cell>
          <cell r="AZ292">
            <v>0</v>
          </cell>
          <cell r="BA292" t="str">
            <v>Nguyễn Văn Tuyền</v>
          </cell>
          <cell r="BB292" t="str">
            <v>Đạt</v>
          </cell>
          <cell r="BC292">
            <v>0</v>
          </cell>
        </row>
        <row r="293">
          <cell r="C293" t="str">
            <v>PP2300520029</v>
          </cell>
          <cell r="D293" t="str">
            <v>Nẹp khóa đa hướng đầu dưới cẳng chân các cỡ</v>
          </cell>
          <cell r="E293" t="str">
            <v xml:space="preserve"> - Loại: trái, phải 5-&gt; 13 lỗ ứng với chiều dài các cỡ.
 - Đầu nẹp có 8 lỗ vít khóa đa hướng.
 - Dùng vít 4.0 mm. 
 - Chất liệu: Titanium</v>
          </cell>
          <cell r="F293" t="str">
            <v>1 cái/gói</v>
          </cell>
          <cell r="G293" t="str">
            <v>Cái</v>
          </cell>
          <cell r="H293">
            <v>20</v>
          </cell>
          <cell r="I293">
            <v>11500000</v>
          </cell>
          <cell r="J293">
            <v>230000000</v>
          </cell>
          <cell r="K293">
            <v>4600000</v>
          </cell>
          <cell r="L293">
            <v>345000000</v>
          </cell>
          <cell r="M293">
            <v>161000000</v>
          </cell>
          <cell r="N293">
            <v>4</v>
          </cell>
          <cell r="O293" t="str">
            <v>PP2300520029</v>
          </cell>
          <cell r="P293" t="str">
            <v>Nẹp khóa đa hướng đầu dưới cẳng chân các cỡ</v>
          </cell>
          <cell r="Q293">
            <v>180</v>
          </cell>
          <cell r="R293">
            <v>154100000</v>
          </cell>
          <cell r="S293">
            <v>210</v>
          </cell>
          <cell r="T293" t="str">
            <v>Trong vòng 24h kể 
từ thời điểm đặt 
hàng của bệnh viện</v>
          </cell>
          <cell r="U293" t="str">
            <v>Nẹp khóa đa hướng đầu dưới cẳng chân II</v>
          </cell>
          <cell r="V293" t="str">
            <v>Nẹp khóa đa hướng đầu dưới cẳng chân II</v>
          </cell>
          <cell r="W293" t="str">
            <v>N07.06.040.2626.279.0121</v>
          </cell>
          <cell r="X293">
            <v>333</v>
          </cell>
          <cell r="Y293" t="str">
            <v>- Chất liệu: titanium.
- Kích cỡ: 5/6/7/8/9/10/11/12/13lỗ. Chiều dài: 124/137/150/163/176/189/202/215/228mm.
- Đặc tính: đầu nẹp có 6 lỗ vít khoá đa hướng (lỗ vít khoá đa hướng giúp xoay vít theo nhiều hướng phù hợp với người bệnh), 2 lỗ vít khoá hình số tám((lỗ vít kết hợp vít khóa hoặc vít nén ép), thân nẹp lỗ vít hình số tám (lỗ vít kết hợp vít khóa hoặc vít nén ép), chất liệu Titanium có khả năng chống ăn mòn tốt.
+ Sử dụng vít khoá đường kính 4.0mm và vít vỏ đường kính 4.0mm.
- Đạt tiêu chuẩn chất lượng: ISO 13485, CE.</v>
          </cell>
          <cell r="Z293" t="str">
            <v>Jiangsu Jinlu</v>
          </cell>
          <cell r="AA293" t="str">
            <v>Trung Quốc</v>
          </cell>
          <cell r="AB293" t="str">
            <v>Jiangsu Jinlu Group Medical Device Co., Ltd.</v>
          </cell>
          <cell r="AC293" t="str">
            <v>Trung Quốc</v>
          </cell>
          <cell r="AD293" t="str">
            <v>Loại C</v>
          </cell>
          <cell r="AE293" t="str">
            <v>GPNK số: 11127NK/BYT-TB-CT</v>
          </cell>
          <cell r="AF293" t="str">
            <v>1 cái/gói</v>
          </cell>
          <cell r="AG293" t="str">
            <v>Cái</v>
          </cell>
          <cell r="AH293">
            <v>20</v>
          </cell>
          <cell r="AI293" t="str">
            <v>60 tháng</v>
          </cell>
          <cell r="AJ293" t="str">
            <v>vn0303735317</v>
          </cell>
          <cell r="AK293" t="str">
            <v>CÔNG TY TNHH THƯƠNG MẠI DỊCH VỤ HÀO NAM</v>
          </cell>
          <cell r="AL293" t="str">
            <v>Đạt</v>
          </cell>
          <cell r="AM293"/>
          <cell r="AN293" t="str">
            <v>Tăng Thị Hiếu</v>
          </cell>
          <cell r="AO293" t="str">
            <v>Đạt</v>
          </cell>
          <cell r="AP293" t="str">
            <v>Đạt</v>
          </cell>
          <cell r="AQ293" t="str">
            <v>Đạt</v>
          </cell>
          <cell r="AR293">
            <v>0</v>
          </cell>
          <cell r="AS293" t="str">
            <v>Đạt</v>
          </cell>
          <cell r="AT293" t="str">
            <v>Đạt</v>
          </cell>
          <cell r="AU293" t="str">
            <v>Đạt</v>
          </cell>
          <cell r="AV293" t="str">
            <v>Đạt</v>
          </cell>
          <cell r="AW293" t="str">
            <v>Đạt</v>
          </cell>
          <cell r="AX293" t="str">
            <v>Đạt</v>
          </cell>
          <cell r="AY293" t="str">
            <v>Đạt</v>
          </cell>
          <cell r="AZ293">
            <v>0</v>
          </cell>
          <cell r="BA293" t="str">
            <v>Hoàng Thị Thủy</v>
          </cell>
          <cell r="BB293" t="str">
            <v>Đạt</v>
          </cell>
          <cell r="BC293">
            <v>0</v>
          </cell>
        </row>
        <row r="294">
          <cell r="C294" t="str">
            <v>PP2300520030</v>
          </cell>
          <cell r="D294" t="str">
            <v>Nẹp khóa đa hướng đầu dưới xương mác các cỡ</v>
          </cell>
          <cell r="E294" t="str">
            <v xml:space="preserve"> - Loại : 3 -&gt; 8 lỗ, chiều dài các cỡ.
 - Dùng vít 4.0 mm, đầu nẹp có 3 lỗ vít khóa đa hướng. 
 - Chất liệu: Titanium</v>
          </cell>
          <cell r="F294" t="str">
            <v>1 cái/gói</v>
          </cell>
          <cell r="G294" t="str">
            <v>Cái</v>
          </cell>
          <cell r="H294">
            <v>20</v>
          </cell>
          <cell r="I294">
            <v>9500000</v>
          </cell>
          <cell r="J294">
            <v>190000000</v>
          </cell>
          <cell r="K294">
            <v>3800000</v>
          </cell>
          <cell r="L294">
            <v>285000000</v>
          </cell>
          <cell r="M294">
            <v>133000000</v>
          </cell>
          <cell r="N294">
            <v>4</v>
          </cell>
          <cell r="O294" t="str">
            <v>PP2300520030</v>
          </cell>
          <cell r="P294" t="str">
            <v>Nẹp khóa đa hướng đầu dưới xương mác các cỡ</v>
          </cell>
          <cell r="Q294">
            <v>180</v>
          </cell>
          <cell r="R294">
            <v>154100000</v>
          </cell>
          <cell r="S294">
            <v>210</v>
          </cell>
          <cell r="T294" t="str">
            <v>Trong vòng 24h kể 
từ thời điểm đặt 
hàng của bệnh viện</v>
          </cell>
          <cell r="U294" t="str">
            <v>Nẹp khóa đa hướng đầu dưới xương mác</v>
          </cell>
          <cell r="V294" t="str">
            <v>Nẹp khóa đa hướng đầu dưới xương mác</v>
          </cell>
          <cell r="W294" t="str">
            <v>N07.06.040.2626.279.0072</v>
          </cell>
          <cell r="X294">
            <v>321</v>
          </cell>
          <cell r="Y294" t="str">
            <v>- Chất liệu: titanium.
- Kích cỡ: 3/4/5/6/7/8lỗ. Chiều dài: 74/86/98/110/122/134mm.
- Đặc tính: nẹp thẳng, đầu nẹp có móc giúp cố định chỗ gãy thuận lợi hơn và có 3 lỗ vít khoá đa hướng(lỗ vít khoá đa hướng giúp xoay vít theo nhiều hướng phù hợp với người bệnh), nẹp lỗ vít hình tròn (có thể sử dụng vít khoá hoặc vít vỏ), chất liệu Titanium có khả năng chống ăn mòn tốt.
+ Sử dụng vít khoá đường kính 4.0mm và vít vỏ đường kính 4.0mm.
- Đạt tiêu chuẩn chất lượng: ISO 13485, CE.</v>
          </cell>
          <cell r="Z294" t="str">
            <v>Jiangsu Jinlu</v>
          </cell>
          <cell r="AA294" t="str">
            <v>Trung Quốc</v>
          </cell>
          <cell r="AB294" t="str">
            <v>Jiangsu Jinlu Group Medical Device Co., Ltd.</v>
          </cell>
          <cell r="AC294" t="str">
            <v>Trung Quốc</v>
          </cell>
          <cell r="AD294" t="str">
            <v>Loại C</v>
          </cell>
          <cell r="AE294" t="str">
            <v>GPNK số: 11127NK/BYT-TB-CT</v>
          </cell>
          <cell r="AF294" t="str">
            <v>1 cái/gói</v>
          </cell>
          <cell r="AG294" t="str">
            <v>Cái</v>
          </cell>
          <cell r="AH294">
            <v>20</v>
          </cell>
          <cell r="AI294" t="str">
            <v>60 tháng</v>
          </cell>
          <cell r="AJ294" t="str">
            <v>vn0303735317</v>
          </cell>
          <cell r="AK294" t="str">
            <v>CÔNG TY TNHH THƯƠNG MẠI DỊCH VỤ HÀO NAM</v>
          </cell>
          <cell r="AL294" t="str">
            <v>Đạt</v>
          </cell>
          <cell r="AM294"/>
          <cell r="AN294" t="str">
            <v>Tăng Thị Hiếu</v>
          </cell>
          <cell r="AO294" t="str">
            <v>Đạt</v>
          </cell>
          <cell r="AP294" t="str">
            <v>Đạt</v>
          </cell>
          <cell r="AQ294" t="str">
            <v>Đạt</v>
          </cell>
          <cell r="AR294">
            <v>0</v>
          </cell>
          <cell r="AS294" t="str">
            <v>Đạt</v>
          </cell>
          <cell r="AT294" t="str">
            <v>Đạt</v>
          </cell>
          <cell r="AU294" t="str">
            <v>Đạt</v>
          </cell>
          <cell r="AV294" t="str">
            <v>Đạt</v>
          </cell>
          <cell r="AW294" t="str">
            <v>Đạt</v>
          </cell>
          <cell r="AX294" t="str">
            <v>Đạt</v>
          </cell>
          <cell r="AY294" t="str">
            <v>Đạt</v>
          </cell>
          <cell r="AZ294">
            <v>0</v>
          </cell>
          <cell r="BA294" t="str">
            <v>Hoàng Thị Thủy</v>
          </cell>
          <cell r="BB294" t="str">
            <v>Đạt</v>
          </cell>
          <cell r="BC294">
            <v>0</v>
          </cell>
        </row>
        <row r="295">
          <cell r="C295" t="str">
            <v>PP2300520031</v>
          </cell>
          <cell r="D295" t="str">
            <v>Nẹp khóa đa hướng đầu trên mâm chày các cỡ</v>
          </cell>
          <cell r="E295" t="str">
            <v>- Lỗ 3 -&gt; 13 lỗ, chiều dài các cỡ.
 - Đầu nẹp có 6 lỗ vít khóa đa hướng, 
 - Dùng vít 5.0 mm. 
- Chất liệu: Titanium</v>
          </cell>
          <cell r="F295" t="str">
            <v>1 cái/gói</v>
          </cell>
          <cell r="G295" t="str">
            <v>Cái</v>
          </cell>
          <cell r="H295">
            <v>20</v>
          </cell>
          <cell r="I295">
            <v>11500000</v>
          </cell>
          <cell r="J295">
            <v>230000000</v>
          </cell>
          <cell r="K295">
            <v>4600000</v>
          </cell>
          <cell r="L295">
            <v>345000000</v>
          </cell>
          <cell r="M295">
            <v>161000000</v>
          </cell>
          <cell r="N295">
            <v>4</v>
          </cell>
          <cell r="O295" t="str">
            <v>PP2300520031</v>
          </cell>
          <cell r="P295" t="str">
            <v>Nẹp khóa đa hướng đầu trên mâm chày các cỡ</v>
          </cell>
          <cell r="Q295">
            <v>180</v>
          </cell>
          <cell r="R295">
            <v>154100000</v>
          </cell>
          <cell r="S295">
            <v>210</v>
          </cell>
          <cell r="T295" t="str">
            <v>Trong vòng 24h kể 
từ thời điểm đặt 
hàng của bệnh viện</v>
          </cell>
          <cell r="U295" t="str">
            <v>Nẹp khóa đa hướng đầu trên mâm chày</v>
          </cell>
          <cell r="V295" t="str">
            <v>Nẹp khóa đa hướng đầu trên mâm chày</v>
          </cell>
          <cell r="W295" t="str">
            <v>N07.06.040.2626.279.0073</v>
          </cell>
          <cell r="X295">
            <v>326</v>
          </cell>
          <cell r="Y295" t="str">
            <v>- Chất liệu: titanium.
- Kích cỡ: 3/5/6/7/8/9/10/11/13lỗ. Chiều dài: 99/139/159/179/199/219/239/259/299mm.
- Đặc tính: đầu nẹp có 6 lỗ vít khoá đa hướng (lỗ vít khoá đa hướng giúp xoay vít theo nhiều hướng phù hợp với người bệnh), thân nẹp lỗ vít hình số tám (lỗ vít kết hợp vít khóa hoặc vít nén ép) và lỗ vít hình tròn, chất liệu Titanium có khả năng chống ăn mòn tốt.
+ Sử dụng vít khoá đường kính 5.0mm và vít vỏ đường kính 5.0mm.
- Đạt tiêu chuẩn chất lượng: ISO 13485, CE.</v>
          </cell>
          <cell r="Z295" t="str">
            <v>Jiangsu Jinlu</v>
          </cell>
          <cell r="AA295" t="str">
            <v>Trung Quốc</v>
          </cell>
          <cell r="AB295" t="str">
            <v>Jiangsu Jinlu Group Medical Device Co., Ltd.</v>
          </cell>
          <cell r="AC295" t="str">
            <v>Trung Quốc</v>
          </cell>
          <cell r="AD295" t="str">
            <v>Loại C</v>
          </cell>
          <cell r="AE295" t="str">
            <v>GPNK số: 11127NK/BYT-TB-CT</v>
          </cell>
          <cell r="AF295" t="str">
            <v>1 cái/gói</v>
          </cell>
          <cell r="AG295" t="str">
            <v>Cái</v>
          </cell>
          <cell r="AH295">
            <v>20</v>
          </cell>
          <cell r="AI295" t="str">
            <v>60 tháng</v>
          </cell>
          <cell r="AJ295" t="str">
            <v>vn0303735317</v>
          </cell>
          <cell r="AK295" t="str">
            <v>CÔNG TY TNHH THƯƠNG MẠI DỊCH VỤ HÀO NAM</v>
          </cell>
          <cell r="AL295" t="str">
            <v>Đạt</v>
          </cell>
          <cell r="AM295"/>
          <cell r="AN295" t="str">
            <v>Tăng Thị Hiếu</v>
          </cell>
          <cell r="AO295" t="str">
            <v>Đạt</v>
          </cell>
          <cell r="AP295" t="str">
            <v>Đạt</v>
          </cell>
          <cell r="AQ295" t="str">
            <v>Đạt</v>
          </cell>
          <cell r="AR295">
            <v>0</v>
          </cell>
          <cell r="AS295" t="str">
            <v>Đạt</v>
          </cell>
          <cell r="AT295" t="str">
            <v>Đạt</v>
          </cell>
          <cell r="AU295" t="str">
            <v>Đạt</v>
          </cell>
          <cell r="AV295" t="str">
            <v>Đạt</v>
          </cell>
          <cell r="AW295" t="str">
            <v>Đạt</v>
          </cell>
          <cell r="AX295" t="str">
            <v>Đạt</v>
          </cell>
          <cell r="AY295" t="str">
            <v>Đạt</v>
          </cell>
          <cell r="AZ295">
            <v>0</v>
          </cell>
          <cell r="BA295" t="str">
            <v>Hoàng Thị Thủy</v>
          </cell>
          <cell r="BB295" t="str">
            <v>Đạt</v>
          </cell>
          <cell r="BC295">
            <v>0</v>
          </cell>
        </row>
        <row r="296">
          <cell r="C296" t="str">
            <v>PP2300520031</v>
          </cell>
          <cell r="D296" t="str">
            <v>Nẹp khóa đa hướng đầu trên mâm chày các cỡ</v>
          </cell>
          <cell r="E296" t="str">
            <v>- Lỗ 3 -&gt; 13 lỗ, chiều dài các cỡ.
 - Đầu nẹp có 6 lỗ vít khóa đa hướng, 
 - Dùng vít 5.0 mm. 
- Chất liệu: Titanium</v>
          </cell>
          <cell r="F296" t="str">
            <v>1 cái/gói</v>
          </cell>
          <cell r="G296" t="str">
            <v>Cái</v>
          </cell>
          <cell r="H296">
            <v>20</v>
          </cell>
          <cell r="I296">
            <v>11500000</v>
          </cell>
          <cell r="J296">
            <v>230000000</v>
          </cell>
          <cell r="K296">
            <v>4600000</v>
          </cell>
          <cell r="L296">
            <v>345000000</v>
          </cell>
          <cell r="M296">
            <v>161000000</v>
          </cell>
          <cell r="N296">
            <v>4</v>
          </cell>
          <cell r="O296" t="str">
            <v>PP2300520031</v>
          </cell>
          <cell r="P296" t="str">
            <v>Nẹp khóa đa hướng đầu trên mâm chày các cỡ</v>
          </cell>
          <cell r="Q296">
            <v>180</v>
          </cell>
          <cell r="R296">
            <v>180000000</v>
          </cell>
          <cell r="S296">
            <v>210</v>
          </cell>
          <cell r="T296" t="str">
            <v>Giao hàng trong vòng 24h kể từ thời điểm gửi đơn đặt hàng của Bệnh viện</v>
          </cell>
          <cell r="U296" t="str">
            <v>Nẹp khóa đa hướng nén ép đầu trên xương chày  các cỡ</v>
          </cell>
          <cell r="V296" t="str">
            <v>Nẹp khóa đa hướng nén ép đầu trên xương chày 3.5mm, mặt ngoài, 9 - 15 lỗ trái/phải, Vật liệu titanium</v>
          </cell>
          <cell r="W296" t="str">
            <v>N07.06.040.0714.279.0091</v>
          </cell>
          <cell r="X296" t="str">
            <v xml:space="preserve">
24214xxx</v>
          </cell>
          <cell r="Y296" t="str">
            <v>- Chất liệu Pure Titanium
- Trái/ phải 5 lỗ đầu,  3/4/5/7/9/11/13 lỗ thân, chiều dài  100/120/140/180/220/260/300mm; độ dày  4.4mm, chiều rộng  16mm
- Đầu trên dùng Vít khóa đa hướng đường kính 5.0mm, tự taro, dành cho nẹp đa hướng, Vít khóa rỗng nòng bán phần đường kính 5.5mm dành cho nẹp đa hướng, Vít khóa đường kính 5.0mm, tự taro, dành cho nẹp đa hướng
- Thân nẹp dùng Vít khóa đường kính 5.0mm, tự taro, dành cho nẹp đa hướng, Vít xương cứng 4.5mm, tự taro dành cho nẹp đa hướng
- Tiêu chuẩn ISO, CE, CFS</v>
          </cell>
          <cell r="Z296" t="str">
            <v>Changzhou Kanghui Medical Innovation Co., Ltd.</v>
          </cell>
          <cell r="AA296" t="str">
            <v>Trung Quốc</v>
          </cell>
          <cell r="AB296" t="str">
            <v>Changzhou Kanghui Medical Innovation Co., Ltd.</v>
          </cell>
          <cell r="AC296" t="str">
            <v>Trung Quốc</v>
          </cell>
          <cell r="AD296" t="str">
            <v>C, Số phân loại: 134/MED0918/170000154/PCBPL-BYT; 135/MED0918/170000154/PCBPL-BYT</v>
          </cell>
          <cell r="AE296" t="str">
            <v>10540NK/BYT-TB-CT</v>
          </cell>
          <cell r="AF296" t="str">
            <v>1 cái/gói</v>
          </cell>
          <cell r="AG296" t="str">
            <v>Cái</v>
          </cell>
          <cell r="AH296">
            <v>20</v>
          </cell>
          <cell r="AI296">
            <v>0</v>
          </cell>
          <cell r="AJ296" t="str">
            <v>vn0101147344</v>
          </cell>
          <cell r="AK296" t="str">
            <v>CÔNG TY TNHH ĐẦU TƯ PHÁT TRIỂN TRANG THIẾT BỊ Y TẾ</v>
          </cell>
          <cell r="AL296" t="str">
            <v>Đạt</v>
          </cell>
          <cell r="AM296"/>
          <cell r="AN296" t="str">
            <v>Trương Thị Mỹ Quý</v>
          </cell>
          <cell r="AO296" t="str">
            <v>Đạt</v>
          </cell>
          <cell r="AP296" t="str">
            <v>Đạt</v>
          </cell>
          <cell r="AQ296" t="str">
            <v>Đạt</v>
          </cell>
          <cell r="AR296">
            <v>0</v>
          </cell>
          <cell r="AS296" t="str">
            <v>Đạt</v>
          </cell>
          <cell r="AT296" t="str">
            <v>Đạt</v>
          </cell>
          <cell r="AU296" t="str">
            <v>Đạt</v>
          </cell>
          <cell r="AV296" t="str">
            <v>Đạt</v>
          </cell>
          <cell r="AW296" t="str">
            <v>Đạt</v>
          </cell>
          <cell r="AX296" t="str">
            <v>Đạt</v>
          </cell>
          <cell r="AY296" t="str">
            <v>Đạt</v>
          </cell>
          <cell r="AZ296">
            <v>0</v>
          </cell>
          <cell r="BA296" t="str">
            <v>Trần Thị Minh Hồng</v>
          </cell>
          <cell r="BB296" t="str">
            <v>Đạt</v>
          </cell>
          <cell r="BC296">
            <v>0</v>
          </cell>
        </row>
        <row r="297">
          <cell r="C297" t="str">
            <v>PP2300520032</v>
          </cell>
          <cell r="D297" t="str">
            <v>Nẹp khóa đa hướng đầu trên xương cánh tay các cỡ</v>
          </cell>
          <cell r="E297" t="str">
            <v>- Loại 3-&gt; 10 lỗ, Chiều dài các cỡ.
 - Dùng vít 4.0 mm, đầu nẹp có 9 lỗ.
 - Chất liệu: Titanium</v>
          </cell>
          <cell r="F297" t="str">
            <v>1 cái/gói</v>
          </cell>
          <cell r="G297" t="str">
            <v>Cái</v>
          </cell>
          <cell r="H297">
            <v>10</v>
          </cell>
          <cell r="I297">
            <v>11500000</v>
          </cell>
          <cell r="J297">
            <v>115000000</v>
          </cell>
          <cell r="K297">
            <v>2300000</v>
          </cell>
          <cell r="L297">
            <v>172500000</v>
          </cell>
          <cell r="M297">
            <v>80500000</v>
          </cell>
          <cell r="N297">
            <v>2</v>
          </cell>
          <cell r="O297" t="str">
            <v>PP2300520032</v>
          </cell>
          <cell r="P297" t="str">
            <v>Nẹp khóa đa hướng đầu trên xương cánh tay các cỡ</v>
          </cell>
          <cell r="Q297">
            <v>180</v>
          </cell>
          <cell r="R297">
            <v>154100000</v>
          </cell>
          <cell r="S297">
            <v>210</v>
          </cell>
          <cell r="T297" t="str">
            <v>Trong vòng 24h kể 
từ thời điểm đặt 
hàng của bệnh viện</v>
          </cell>
          <cell r="U297" t="str">
            <v>Nẹp khóa đa hướng đầu trên xương cánh tay</v>
          </cell>
          <cell r="V297" t="str">
            <v>Nẹp khóa đa hướng đầu trên xương cánh tay</v>
          </cell>
          <cell r="W297" t="str">
            <v>N07.06.040.2626.279.0074</v>
          </cell>
          <cell r="X297">
            <v>315</v>
          </cell>
          <cell r="Y297" t="str">
            <v>- Chất liệu: titanium.
- Kích cỡ: 3/4/5/6/7/8/9/10lỗ. Chiều dài: 103/116/129/142/155/168/181/194mm.
- Đặc tính: đầu nẹp có 9 lỗ vít khoá đa hướng (lỗ vít khoá đa hướng giúp xoay vít theo nhiều hướng phù hợp với người bệnh) và 1 lỗ vít hình tròn dùng để nén ép, thân nẹp lỗ vít hình số tám (lỗ vít kết hợp vít khóa hoặc vít nén ép), chất liệu Titanium có khả năng chống ăn mòn tốt.
+ Sử dụng vít khoá đường kính 4.0mm và vít vỏ đường kính 4.0mm.
- Đạt tiêu chuẩn chất lượng: ISO 13485, CE.</v>
          </cell>
          <cell r="Z297" t="str">
            <v>Jiangsu Jinlu</v>
          </cell>
          <cell r="AA297" t="str">
            <v>Trung Quốc</v>
          </cell>
          <cell r="AB297" t="str">
            <v>Jiangsu Jinlu Group Medical Device Co., Ltd.</v>
          </cell>
          <cell r="AC297" t="str">
            <v>Trung Quốc</v>
          </cell>
          <cell r="AD297" t="str">
            <v>Loại C</v>
          </cell>
          <cell r="AE297" t="str">
            <v>GPNK số: 11127NK/BYT-TB-CT</v>
          </cell>
          <cell r="AF297" t="str">
            <v>1 cái/gói</v>
          </cell>
          <cell r="AG297" t="str">
            <v>Cái</v>
          </cell>
          <cell r="AH297">
            <v>10</v>
          </cell>
          <cell r="AI297" t="str">
            <v>60 tháng</v>
          </cell>
          <cell r="AJ297" t="str">
            <v>vn0303735317</v>
          </cell>
          <cell r="AK297" t="str">
            <v>CÔNG TY TNHH THƯƠNG MẠI DỊCH VỤ HÀO NAM</v>
          </cell>
          <cell r="AL297" t="str">
            <v>Đạt</v>
          </cell>
          <cell r="AM297"/>
          <cell r="AN297" t="str">
            <v>Tăng Thị Hiếu</v>
          </cell>
          <cell r="AO297" t="str">
            <v>Đạt</v>
          </cell>
          <cell r="AP297" t="str">
            <v>Đạt</v>
          </cell>
          <cell r="AQ297" t="str">
            <v>Đạt</v>
          </cell>
          <cell r="AR297">
            <v>0</v>
          </cell>
          <cell r="AS297" t="str">
            <v>Đạt</v>
          </cell>
          <cell r="AT297" t="str">
            <v>Đạt</v>
          </cell>
          <cell r="AU297" t="str">
            <v>Đạt</v>
          </cell>
          <cell r="AV297" t="str">
            <v>Đạt</v>
          </cell>
          <cell r="AW297" t="str">
            <v>Đạt</v>
          </cell>
          <cell r="AX297" t="str">
            <v>Đạt</v>
          </cell>
          <cell r="AY297" t="str">
            <v>Đạt</v>
          </cell>
          <cell r="AZ297">
            <v>0</v>
          </cell>
          <cell r="BA297" t="str">
            <v>Hoàng Thị Thủy</v>
          </cell>
          <cell r="BB297" t="str">
            <v>Đạt</v>
          </cell>
          <cell r="BC297">
            <v>0</v>
          </cell>
        </row>
        <row r="298">
          <cell r="C298" t="str">
            <v>PP2300520032</v>
          </cell>
          <cell r="D298" t="str">
            <v>Nẹp khóa đa hướng đầu trên xương cánh tay các cỡ</v>
          </cell>
          <cell r="E298" t="str">
            <v>- Loại 3-&gt; 10 lỗ, Chiều dài các cỡ.
 - Dùng vít 4.0 mm, đầu nẹp có 9 lỗ.
 - Chất liệu: Titanium</v>
          </cell>
          <cell r="F298" t="str">
            <v>1 cái/gói</v>
          </cell>
          <cell r="G298" t="str">
            <v>Cái</v>
          </cell>
          <cell r="H298">
            <v>10</v>
          </cell>
          <cell r="I298">
            <v>11500000</v>
          </cell>
          <cell r="J298">
            <v>115000000</v>
          </cell>
          <cell r="K298">
            <v>2300000</v>
          </cell>
          <cell r="L298">
            <v>172500000</v>
          </cell>
          <cell r="M298">
            <v>80500000</v>
          </cell>
          <cell r="N298">
            <v>2</v>
          </cell>
          <cell r="O298" t="str">
            <v>PP2300520032</v>
          </cell>
          <cell r="P298" t="str">
            <v>Nẹp khóa đa hướng đầu trên xương cánh tay các cỡ</v>
          </cell>
          <cell r="Q298">
            <v>180</v>
          </cell>
          <cell r="R298">
            <v>180000000</v>
          </cell>
          <cell r="S298">
            <v>210</v>
          </cell>
          <cell r="T298" t="str">
            <v>Giao hàng trong vòng 24h kể từ thời điểm gửi đơn đặt hàng của Bệnh viện</v>
          </cell>
          <cell r="U298" t="str">
            <v>Nẹp khóa đa hướng nén ép đầu trên xương cánh tay, các cỡ</v>
          </cell>
          <cell r="V298" t="str">
            <v>Nẹp khóa đa hướng đầu trên xương cánh tay, 3 - 12 lỗ. Vật liệu tianium</v>
          </cell>
          <cell r="W298" t="str">
            <v>N07.06.040.0714.279.0239</v>
          </cell>
          <cell r="X298" t="str">
            <v>242850xx</v>
          </cell>
          <cell r="Y298" t="str">
            <v>- Chất liệu Pure Titanium
- Trái/ phải, 9 lỗ đầu, 3/4/5/6/8/10/12 lỗ thân, tương ứng chiều dài 96/114/132/150/186/222/ 258mm; độ dày 3.2mm, chiều rộng 12mm
- Đầu nẹp dùng Vít khóa rỗng nòng bán phần 4.0mm các cỡ, dùng cho nẹp đa hướng/ Vít khóa đa hướng 3.5mm/ Vít xương cứng 3.5mm cho nẹp đa hướng 
- Thân nẹp dùng Vít khóa 3.5mm dùng cho nẹp đa hướng/ Vít xương cứng 3.5mm cho nẹp đa hướng
- Tiêu chuẩn CE, ISO, CFS</v>
          </cell>
          <cell r="Z298" t="str">
            <v>Changzhou Kanghui Medical Innovation Co., Ltd.</v>
          </cell>
          <cell r="AA298" t="str">
            <v>Trung Quốc</v>
          </cell>
          <cell r="AB298" t="str">
            <v>Changzhou Kanghui Medical Innovation Co., Ltd.</v>
          </cell>
          <cell r="AC298" t="str">
            <v>Trung Quốc</v>
          </cell>
          <cell r="AD298" t="str">
            <v>C, Số phân loại: 166/MED0918/170000154/PCBPL-BYT</v>
          </cell>
          <cell r="AE298" t="str">
            <v>10540NK/BYT-TB-CT</v>
          </cell>
          <cell r="AF298" t="str">
            <v>1 cái/gói</v>
          </cell>
          <cell r="AG298" t="str">
            <v>Cái</v>
          </cell>
          <cell r="AH298">
            <v>10</v>
          </cell>
          <cell r="AI298">
            <v>0</v>
          </cell>
          <cell r="AJ298" t="str">
            <v>vn0101147344</v>
          </cell>
          <cell r="AK298" t="str">
            <v>CÔNG TY TNHH ĐẦU TƯ PHÁT TRIỂN TRANG THIẾT BỊ Y TẾ</v>
          </cell>
          <cell r="AL298" t="str">
            <v>Đạt</v>
          </cell>
          <cell r="AM298"/>
          <cell r="AN298" t="str">
            <v>Trương Thị Mỹ Quý</v>
          </cell>
          <cell r="AO298" t="str">
            <v>Đạt</v>
          </cell>
          <cell r="AP298" t="str">
            <v>Đạt</v>
          </cell>
          <cell r="AQ298" t="str">
            <v>Đạt</v>
          </cell>
          <cell r="AR298">
            <v>0</v>
          </cell>
          <cell r="AS298" t="str">
            <v>Đạt</v>
          </cell>
          <cell r="AT298" t="str">
            <v>Đạt</v>
          </cell>
          <cell r="AU298" t="str">
            <v>Đạt</v>
          </cell>
          <cell r="AV298" t="str">
            <v>Đạt</v>
          </cell>
          <cell r="AW298" t="str">
            <v>Đạt</v>
          </cell>
          <cell r="AX298" t="str">
            <v>Đạt</v>
          </cell>
          <cell r="AY298" t="str">
            <v>Đạt</v>
          </cell>
          <cell r="AZ298">
            <v>0</v>
          </cell>
          <cell r="BA298" t="str">
            <v>Trần Thị Minh Hồng</v>
          </cell>
          <cell r="BB298" t="str">
            <v>Đạt</v>
          </cell>
          <cell r="BC298">
            <v>0</v>
          </cell>
        </row>
        <row r="299">
          <cell r="C299" t="str">
            <v>PP2300520033</v>
          </cell>
          <cell r="D299" t="str">
            <v>Nẹp khóa đa hướng gót chân IV (trái, phải) các cỡ</v>
          </cell>
          <cell r="E299" t="str">
            <v xml:space="preserve"> - Loại 12 lỗ
 - Thân nẹp lỗ vít khóa đa hướng.
 - Dùng vít 4.0 mm. 
 - Chất liệu: Titanium</v>
          </cell>
          <cell r="F299" t="str">
            <v>1 cái/gói</v>
          </cell>
          <cell r="G299" t="str">
            <v>Cái</v>
          </cell>
          <cell r="H299">
            <v>30</v>
          </cell>
          <cell r="I299">
            <v>11500000</v>
          </cell>
          <cell r="J299">
            <v>345000000</v>
          </cell>
          <cell r="K299">
            <v>6900000</v>
          </cell>
          <cell r="L299">
            <v>517500000</v>
          </cell>
          <cell r="M299">
            <v>241500000</v>
          </cell>
          <cell r="N299">
            <v>5</v>
          </cell>
          <cell r="O299" t="str">
            <v>PP2300520033</v>
          </cell>
          <cell r="P299" t="str">
            <v>Nẹp khóa đa hướng gót chân IV (trái, phải) các cỡ</v>
          </cell>
          <cell r="Q299">
            <v>180</v>
          </cell>
          <cell r="R299">
            <v>154100000</v>
          </cell>
          <cell r="S299">
            <v>210</v>
          </cell>
          <cell r="T299" t="str">
            <v>Trong vòng 24h kể 
từ thời điểm đặt 
hàng của bệnh viện</v>
          </cell>
          <cell r="U299" t="str">
            <v>Nẹp khóa đa hướng gót chân IV</v>
          </cell>
          <cell r="V299" t="str">
            <v>nẹp khóa đa hướng gót chân iv</v>
          </cell>
          <cell r="W299" t="str">
            <v>N07.06.040.2626.279.0059</v>
          </cell>
          <cell r="X299">
            <v>340</v>
          </cell>
          <cell r="Y299" t="str">
            <v>- Chất liệu: titanium.
- Kích cỡ: có size 12 lỗ, chiều dài 58mm và 67mm.
- Đặc tính: thân nẹp lỗ vít khoá đa hướng (lỗ vít khoá đa hướng giúp xoay vít theo nhiều hướng phù hợp với người bệnh), chất liệu Titanium có khả năng chống ăn mòn tốt.
+ Sử dụng vít khoá đường kính 4.0mm và vít vỏ đường kính 4.0mm.
- Đạt tiêu chuẩn chất lượng: ISO 13485, CE.</v>
          </cell>
          <cell r="Z299" t="str">
            <v>Jiangsu Jinlu</v>
          </cell>
          <cell r="AA299" t="str">
            <v>Trung Quốc</v>
          </cell>
          <cell r="AB299" t="str">
            <v>Jiangsu Jinlu Group Medical Device Co., Ltd.</v>
          </cell>
          <cell r="AC299" t="str">
            <v>Trung Quốc</v>
          </cell>
          <cell r="AD299" t="str">
            <v>Loại C</v>
          </cell>
          <cell r="AE299" t="str">
            <v>GPNK số: 11127NK/BYT-TB-CT</v>
          </cell>
          <cell r="AF299" t="str">
            <v>1 cái/gói</v>
          </cell>
          <cell r="AG299" t="str">
            <v>Cái</v>
          </cell>
          <cell r="AH299">
            <v>30</v>
          </cell>
          <cell r="AI299" t="str">
            <v>60 tháng</v>
          </cell>
          <cell r="AJ299" t="str">
            <v>vn0303735317</v>
          </cell>
          <cell r="AK299" t="str">
            <v>CÔNG TY TNHH THƯƠNG MẠI DỊCH VỤ HÀO NAM</v>
          </cell>
          <cell r="AL299" t="str">
            <v>Đạt</v>
          </cell>
          <cell r="AM299"/>
          <cell r="AN299" t="str">
            <v>Tăng Thị Hiếu</v>
          </cell>
          <cell r="AO299" t="str">
            <v>Đạt</v>
          </cell>
          <cell r="AP299" t="str">
            <v>Đạt</v>
          </cell>
          <cell r="AQ299" t="str">
            <v>Đạt</v>
          </cell>
          <cell r="AR299">
            <v>0</v>
          </cell>
          <cell r="AS299" t="str">
            <v>Đạt</v>
          </cell>
          <cell r="AT299" t="str">
            <v>Đạt</v>
          </cell>
          <cell r="AU299" t="str">
            <v>Đạt</v>
          </cell>
          <cell r="AV299" t="str">
            <v>Đạt</v>
          </cell>
          <cell r="AW299" t="str">
            <v>Đạt</v>
          </cell>
          <cell r="AX299" t="str">
            <v>Đạt</v>
          </cell>
          <cell r="AY299" t="str">
            <v>Đạt</v>
          </cell>
          <cell r="AZ299">
            <v>0</v>
          </cell>
          <cell r="BA299" t="str">
            <v>Hoàng Thị Thủy</v>
          </cell>
          <cell r="BB299" t="str">
            <v>Đạt</v>
          </cell>
          <cell r="BC299">
            <v>0</v>
          </cell>
        </row>
        <row r="300">
          <cell r="C300" t="str">
            <v>PP2300520034</v>
          </cell>
          <cell r="D300" t="str">
            <v>Nẹp khóa đa hướng lồi cầu trong (trái, phải) cánh tay các cỡ</v>
          </cell>
          <cell r="E300" t="str">
            <v xml:space="preserve"> - Nẹp loại 4 -&gt; 10 lỗ,  chiều dài các cỡ.
 - Dùng vít 2.7/ 4.0 mm, đầu nẹp có 3 lỗ vít khóa đa hướng. 
 - Thân nẹp lỗ vít hình tròn và 1 lỗ vít nén ép.
 - Chất liệu: Titanium</v>
          </cell>
          <cell r="F300" t="str">
            <v>1 cái/gói</v>
          </cell>
          <cell r="G300" t="str">
            <v>Cái</v>
          </cell>
          <cell r="H300">
            <v>20</v>
          </cell>
          <cell r="I300">
            <v>13500000</v>
          </cell>
          <cell r="J300">
            <v>270000000</v>
          </cell>
          <cell r="K300">
            <v>5400000</v>
          </cell>
          <cell r="L300">
            <v>405000000</v>
          </cell>
          <cell r="M300">
            <v>189000000</v>
          </cell>
          <cell r="N300">
            <v>4</v>
          </cell>
          <cell r="O300" t="str">
            <v>PP2300520034</v>
          </cell>
          <cell r="P300" t="str">
            <v>Nẹp khóa đa hướng lồi cầu trong (trái, phải) cánh tay các cỡ</v>
          </cell>
          <cell r="Q300">
            <v>180</v>
          </cell>
          <cell r="R300">
            <v>79140000</v>
          </cell>
          <cell r="S300">
            <v>210</v>
          </cell>
          <cell r="T300">
            <v>0</v>
          </cell>
          <cell r="U300" t="str">
            <v>Nẹp khóa xương cánh đầu xa mặt ngoài</v>
          </cell>
          <cell r="V300" t="str">
            <v>Nẹp khóa xương cánh đầu xa mặt ngoài</v>
          </cell>
          <cell r="W300" t="str">
            <v>Đã đăng kí đang đợi được duyệt</v>
          </cell>
          <cell r="X300" t="str">
            <v>F14AB-PA00808; F14AB-PA00809; F14AB-PA00810; F14AB-PA00811; F14AB-PA00812; F14AB-PA00813; F14AB-PA00814; F14AB-PA00815; F14AB-PA00816; F14AB-PA00817; F14AB-PA00818; F14AB-PA00819</v>
          </cell>
          <cell r="Y300" t="str">
            <v>Chất liệu: Titanium nguyên chất TA3G - ISO 5832-2 và bề mặt nẹp có xử lý màu anode hóa loại III (Colored anodizing type III) có màu vàng bền và chống ăn mòn, sử dụng vít khóa 2.7/3.5mm, vít vỏ/vít cứng 2.4/3.5mm và vít khóa đa hướng VA 2.7mm
- Đầu nẹp có 5 lỗ khóa đơn đa hướng hình bông sao 4 cánh. Thân nẹp dày 2.8/2.9/3.3/3.4/3.6/3.8mm gồm 3/4/7/9/11/13 lỗ đôi kết hợp nén ép tương ứng với chiều dài từ 75/88/127/153/179/205mm, khoảng cách lỗ 13mm, nẹp rộng 10.1/11.1mm, lỗ K-wire Φ1.7, trái/phải Có bộ trợ cụ tương thích
Đạt tiêu chuẩn chất lượng: CE, ISO 13485:2016.
- Nẹp khóa đa hướng  đầu dưới xương cánh tay, mặt ngoài, có móc cố định, trên móc sử dụng vít khóa đa hướng đường kính 2.7mm
-  Đầu nẹp bo tròn thon gọn không sắc bén, tạo điều kiện cho việc đưa qua da và ngăn ngừa kích ứng mô mềm.
- Cổ nẹp có lỗ kết hợp thuôn dài, cho phép định vị nẹp chính xác và 1 rãnh khoét uốn cong cho phép dễ dàng tạo hình cho nẹp</v>
          </cell>
          <cell r="Z300" t="str">
            <v xml:space="preserve">Wuhan Mindray Scientific Co., Ltd, </v>
          </cell>
          <cell r="AA300" t="str">
            <v>China</v>
          </cell>
          <cell r="AB300" t="str">
            <v xml:space="preserve">Wuhan Mindray Scientific Co., Ltd, </v>
          </cell>
          <cell r="AC300" t="str">
            <v>China</v>
          </cell>
          <cell r="AD300" t="str">
            <v>C</v>
          </cell>
          <cell r="AE300" t="str">
            <v>2300492ĐKLH/BYT-HTTB</v>
          </cell>
          <cell r="AF300" t="str">
            <v>Cái/ Túi</v>
          </cell>
          <cell r="AG300" t="str">
            <v>Cái</v>
          </cell>
          <cell r="AH300">
            <v>20</v>
          </cell>
          <cell r="AI300">
            <v>0</v>
          </cell>
          <cell r="AJ300" t="str">
            <v>vn0312587344</v>
          </cell>
          <cell r="AK300" t="str">
            <v>CÔNG TY CỔ PHẦN DƯỢC PHẨM ĐẠI TÍN</v>
          </cell>
          <cell r="AL300" t="str">
            <v>Đạt</v>
          </cell>
          <cell r="AM300"/>
          <cell r="AN300" t="str">
            <v>Trương Thị Mỹ Quý</v>
          </cell>
          <cell r="AO300">
            <v>0</v>
          </cell>
          <cell r="AP300">
            <v>0</v>
          </cell>
          <cell r="AQ300">
            <v>0</v>
          </cell>
          <cell r="AR300">
            <v>0</v>
          </cell>
          <cell r="AS300">
            <v>0</v>
          </cell>
          <cell r="AT300">
            <v>0</v>
          </cell>
          <cell r="AU300">
            <v>0</v>
          </cell>
          <cell r="AV300">
            <v>0</v>
          </cell>
          <cell r="AW300">
            <v>0</v>
          </cell>
          <cell r="AX300">
            <v>0</v>
          </cell>
          <cell r="AY300" t="str">
            <v>Không đạt</v>
          </cell>
          <cell r="AZ300" t="str">
            <v>Không đáp ứng yêu cầu kỹ thuật của E-HSMT</v>
          </cell>
          <cell r="BA300" t="str">
            <v>Nguyễn Văn Tuyền</v>
          </cell>
          <cell r="BB300" t="str">
            <v>Không đạt</v>
          </cell>
          <cell r="BC300" t="str">
            <v>Không đáp ứng yêu cầu kỹ thuật của E-HSMT:"Dùng vít 2.7/ 4.0 mm, đầu nẹp có 3 lỗ vít khóa đa hướng".</v>
          </cell>
        </row>
        <row r="301">
          <cell r="C301" t="str">
            <v>PP2300520034</v>
          </cell>
          <cell r="D301" t="str">
            <v>Nẹp khóa đa hướng lồi cầu trong (trái, phải) cánh tay các cỡ</v>
          </cell>
          <cell r="E301" t="str">
            <v xml:space="preserve"> - Nẹp loại 4 -&gt; 10 lỗ,  chiều dài các cỡ.
 - Dùng vít 2.7/ 4.0 mm, đầu nẹp có 3 lỗ vít khóa đa hướng. 
 - Thân nẹp lỗ vít hình tròn và 1 lỗ vít nén ép.
 - Chất liệu: Titanium</v>
          </cell>
          <cell r="F301" t="str">
            <v>1 cái/gói</v>
          </cell>
          <cell r="G301" t="str">
            <v>Cái</v>
          </cell>
          <cell r="H301">
            <v>20</v>
          </cell>
          <cell r="I301">
            <v>13500000</v>
          </cell>
          <cell r="J301">
            <v>270000000</v>
          </cell>
          <cell r="K301">
            <v>5400000</v>
          </cell>
          <cell r="L301">
            <v>405000000</v>
          </cell>
          <cell r="M301">
            <v>189000000</v>
          </cell>
          <cell r="N301">
            <v>4</v>
          </cell>
          <cell r="O301" t="str">
            <v>PP2300520034</v>
          </cell>
          <cell r="P301" t="str">
            <v>Nẹp khóa đa hướng lồi cầu trong (trái, phải) cánh tay các cỡ</v>
          </cell>
          <cell r="Q301">
            <v>180</v>
          </cell>
          <cell r="R301">
            <v>231000000</v>
          </cell>
          <cell r="S301">
            <v>211</v>
          </cell>
          <cell r="T301" t="str">
            <v>Giao hàng trong vòng 24h kể từ thời điểm gửi đơn đặt hàng của Bệnh viện</v>
          </cell>
          <cell r="U301" t="str">
            <v>2.7/3.5 mm Nẹp khóa mặt lưng đầu dưới xương cánh tay có móc đỡ</v>
          </cell>
          <cell r="V301" t="str">
            <v>2.7/3.5 mm Nẹp khóa mặt lưng đầu dưới xương cánh tay có móc đỡ</v>
          </cell>
          <cell r="W301" t="str">
            <v>N07.06.040.0972.000.0032.(001-006)</v>
          </cell>
          <cell r="X301" t="str">
            <v>IMA-LP013abb</v>
          </cell>
          <cell r="Y301" t="str">
            <v xml:space="preserve">Nẹp khóa mặt lưng đầu dưới xương cánh tay có móc đỡ 2.7/3.5 mm: 
- Số lỗ khóa phần đầu nẹp: 6 lỗ, đầu nẹp sử dụng vít khóa đường kính 2.7 mm, thân nẹp sử dụng vít khóa 3.5 mm và vít vỏ 3.5 mm
- Độ dày nẹp 2.5 mm
- Chiều rộng thân nẹp 11.5 mm
- khoảng cách giữa các lỗ thân nẹp 13.0 mm
- Số lỗ thân nẹp 3;5;7 lỗ tương ứng chiều dài 53-131mm
- Vật liệu Titanium 6AL-4V phù hợp với tiêu chuẩn ASTM F 136
- Tiệt trùng bằng Ethylene Oxyde.  </v>
          </cell>
          <cell r="Z301" t="str">
            <v>Công ty Cổ Phần Nhà máy Trang thiết bị Y tế USM Healthcare</v>
          </cell>
          <cell r="AA301" t="str">
            <v>Việt Nam</v>
          </cell>
          <cell r="AB301" t="str">
            <v>Việt Nam</v>
          </cell>
          <cell r="AC301" t="str">
            <v>Việt Nam</v>
          </cell>
          <cell r="AD301" t="str">
            <v>C</v>
          </cell>
          <cell r="AE301" t="str">
            <v>2301184ĐKLH/BYT-HTTB ngày 11/10/2023</v>
          </cell>
          <cell r="AF301" t="str">
            <v>1 cái / gói</v>
          </cell>
          <cell r="AG301" t="str">
            <v>Cái</v>
          </cell>
          <cell r="AH301">
            <v>20</v>
          </cell>
          <cell r="AI301">
            <v>0</v>
          </cell>
          <cell r="AJ301" t="str">
            <v>vn0312041033</v>
          </cell>
          <cell r="AK301" t="str">
            <v>CÔNG TY CỔ PHẦN NHÀ MÁY TRANG THIẾT BỊ Y TẾ USM HEALTHCARE</v>
          </cell>
          <cell r="AL301" t="str">
            <v>Đạt</v>
          </cell>
          <cell r="AM301"/>
          <cell r="AN301" t="str">
            <v>Nguyễn Thị Phương Hoa</v>
          </cell>
          <cell r="AO301" t="str">
            <v>Đạt</v>
          </cell>
          <cell r="AP301" t="str">
            <v>Đạt</v>
          </cell>
          <cell r="AQ301" t="str">
            <v>Đạt</v>
          </cell>
          <cell r="AR301">
            <v>0</v>
          </cell>
          <cell r="AS301" t="str">
            <v>Đạt</v>
          </cell>
          <cell r="AT301" t="str">
            <v>Đạt</v>
          </cell>
          <cell r="AU301" t="str">
            <v>Đạt</v>
          </cell>
          <cell r="AV301" t="str">
            <v>Đạt</v>
          </cell>
          <cell r="AW301" t="str">
            <v>Đạt</v>
          </cell>
          <cell r="AX301" t="str">
            <v>Đạt</v>
          </cell>
          <cell r="AY301" t="str">
            <v>Đạt</v>
          </cell>
          <cell r="AZ301">
            <v>0</v>
          </cell>
          <cell r="BA301" t="str">
            <v>Nguyễn Bảo Thắng</v>
          </cell>
          <cell r="BB301" t="str">
            <v>Đạt</v>
          </cell>
          <cell r="BC301">
            <v>0</v>
          </cell>
        </row>
        <row r="302">
          <cell r="C302" t="str">
            <v>PP2300520034</v>
          </cell>
          <cell r="D302" t="str">
            <v>Nẹp khóa đa hướng lồi cầu trong (trái, phải) cánh tay các cỡ</v>
          </cell>
          <cell r="E302" t="str">
            <v xml:space="preserve"> - Nẹp loại 4 -&gt; 10 lỗ,  chiều dài các cỡ.
 - Dùng vít 2.7/ 4.0 mm, đầu nẹp có 3 lỗ vít khóa đa hướng. 
 - Thân nẹp lỗ vít hình tròn và 1 lỗ vít nén ép.
 - Chất liệu: Titanium</v>
          </cell>
          <cell r="F302" t="str">
            <v>1 cái/gói</v>
          </cell>
          <cell r="G302" t="str">
            <v>Cái</v>
          </cell>
          <cell r="H302">
            <v>20</v>
          </cell>
          <cell r="I302">
            <v>13500000</v>
          </cell>
          <cell r="J302">
            <v>270000000</v>
          </cell>
          <cell r="K302">
            <v>5400000</v>
          </cell>
          <cell r="L302">
            <v>405000000</v>
          </cell>
          <cell r="M302">
            <v>189000000</v>
          </cell>
          <cell r="N302">
            <v>4</v>
          </cell>
          <cell r="O302" t="str">
            <v>PP2300520034</v>
          </cell>
          <cell r="P302" t="str">
            <v>Nẹp khóa đa hướng lồi cầu trong (trái, phải) cánh tay các cỡ</v>
          </cell>
          <cell r="Q302">
            <v>180</v>
          </cell>
          <cell r="R302">
            <v>154100000</v>
          </cell>
          <cell r="S302">
            <v>210</v>
          </cell>
          <cell r="T302" t="str">
            <v>Trong vòng 24h kể 
từ thời điểm đặt 
hàng của bệnh viện</v>
          </cell>
          <cell r="U302" t="str">
            <v>Nẹp khóa đa hướng lồi cầu trong cánh tay</v>
          </cell>
          <cell r="V302" t="str">
            <v>Nẹp khóa đa hướng lồi cầu trong cánh tay</v>
          </cell>
          <cell r="W302" t="str">
            <v>N07.06.040.2626.279.0064</v>
          </cell>
          <cell r="X302">
            <v>317</v>
          </cell>
          <cell r="Y302" t="str">
            <v>- Chất liệu: titanium.
- Kích cỡ: 4/5/6/7/8/9/10lỗ. Chiều dài: 79/91/103/115/127/139/151mm.
- Đặc tính: đầu nẹp có 3 lỗ vít khoá đa hướng (lỗ vít khoá đa hướng giúp xoay vít theo nhiều hướng phù hợp với người bệnh) và 1 lỗ vít khoá hình tròn, thân nẹp lỗ vít hình tròn (có thể sử dụng vít khoá hoặc vít vỏ) và 1 lỗ vít dùng để nén ép, chất liệu Titanium có khả năng chống ăn mòn tốt.
+ Sử dụng vít khoá đường kính 2.7mm/4.0mm và vít vỏ đường kính 2.7/4.0mm.
- Đạt tiêu chuẩn chất lượng: ISO 13485, CE.</v>
          </cell>
          <cell r="Z302" t="str">
            <v>Jiangsu Jinlu</v>
          </cell>
          <cell r="AA302" t="str">
            <v>Trung Quốc</v>
          </cell>
          <cell r="AB302" t="str">
            <v>Jiangsu Jinlu Group Medical Device Co., Ltd.</v>
          </cell>
          <cell r="AC302" t="str">
            <v>Trung Quốc</v>
          </cell>
          <cell r="AD302" t="str">
            <v>Loại C</v>
          </cell>
          <cell r="AE302" t="str">
            <v>GPNK số: 11127NK/BYT-TB-CT</v>
          </cell>
          <cell r="AF302" t="str">
            <v>1 cái/gói</v>
          </cell>
          <cell r="AG302" t="str">
            <v>Cái</v>
          </cell>
          <cell r="AH302">
            <v>20</v>
          </cell>
          <cell r="AI302" t="str">
            <v>60 tháng</v>
          </cell>
          <cell r="AJ302" t="str">
            <v>vn0303735317</v>
          </cell>
          <cell r="AK302" t="str">
            <v>CÔNG TY TNHH THƯƠNG MẠI DỊCH VỤ HÀO NAM</v>
          </cell>
          <cell r="AL302" t="str">
            <v>Đạt</v>
          </cell>
          <cell r="AM302"/>
          <cell r="AN302" t="str">
            <v>Tăng Thị Hiếu</v>
          </cell>
          <cell r="AO302" t="str">
            <v>Đạt</v>
          </cell>
          <cell r="AP302" t="str">
            <v>Đạt</v>
          </cell>
          <cell r="AQ302" t="str">
            <v>Đạt</v>
          </cell>
          <cell r="AR302">
            <v>0</v>
          </cell>
          <cell r="AS302" t="str">
            <v>Đạt</v>
          </cell>
          <cell r="AT302" t="str">
            <v>Đạt</v>
          </cell>
          <cell r="AU302" t="str">
            <v>Đạt</v>
          </cell>
          <cell r="AV302" t="str">
            <v>Đạt</v>
          </cell>
          <cell r="AW302" t="str">
            <v>Đạt</v>
          </cell>
          <cell r="AX302" t="str">
            <v>Đạt</v>
          </cell>
          <cell r="AY302" t="str">
            <v>Đạt</v>
          </cell>
          <cell r="AZ302">
            <v>0</v>
          </cell>
          <cell r="BA302" t="str">
            <v>Hoàng Thị Thủy</v>
          </cell>
          <cell r="BB302" t="str">
            <v>Đạt</v>
          </cell>
          <cell r="BC302">
            <v>0</v>
          </cell>
        </row>
        <row r="303">
          <cell r="C303" t="str">
            <v>PP2300520034</v>
          </cell>
          <cell r="D303" t="str">
            <v>Nẹp khóa đa hướng lồi cầu trong (trái, phải) cánh tay các cỡ</v>
          </cell>
          <cell r="E303" t="str">
            <v xml:space="preserve"> - Nẹp loại 4 -&gt; 10 lỗ,  chiều dài các cỡ.
 - Dùng vít 2.7/ 4.0 mm, đầu nẹp có 3 lỗ vít khóa đa hướng. 
 - Thân nẹp lỗ vít hình tròn và 1 lỗ vít nén ép.
 - Chất liệu: Titanium</v>
          </cell>
          <cell r="F303" t="str">
            <v>1 cái/gói</v>
          </cell>
          <cell r="G303" t="str">
            <v>Cái</v>
          </cell>
          <cell r="H303">
            <v>20</v>
          </cell>
          <cell r="I303">
            <v>13500000</v>
          </cell>
          <cell r="J303">
            <v>270000000</v>
          </cell>
          <cell r="K303">
            <v>5400000</v>
          </cell>
          <cell r="L303">
            <v>405000000</v>
          </cell>
          <cell r="M303">
            <v>189000000</v>
          </cell>
          <cell r="N303">
            <v>4</v>
          </cell>
          <cell r="O303" t="str">
            <v>PP2300520034</v>
          </cell>
          <cell r="P303" t="str">
            <v>Nẹp khóa đa hướng lồi cầu trong (trái, phải) cánh tay các cỡ</v>
          </cell>
          <cell r="Q303">
            <v>180</v>
          </cell>
          <cell r="R303">
            <v>265332000</v>
          </cell>
          <cell r="S303">
            <v>210</v>
          </cell>
          <cell r="T303" t="str">
            <v>Trong vòng 24 giờ kể từ thời điểm đặt hàng của Bệnh viện</v>
          </cell>
          <cell r="U303" t="str">
            <v>Nẹp khóa Titanium đầu dưới xương cánh tay mặt trong</v>
          </cell>
          <cell r="V303" t="str">
            <v>Nẹp khóa Titanium đầu dưới xương cánh tay mặt trong</v>
          </cell>
          <cell r="W303" t="str">
            <v>N07.06.040.4589.175.0089</v>
          </cell>
          <cell r="X303" t="str">
            <v xml:space="preserve"> 5773xxx; 5783xxx</v>
          </cell>
          <cell r="Y303" t="str">
            <v xml:space="preserve"> - Nẹp loại 4 -&gt; 10 lỗ,  chiều dài các cỡ.
 - Dùng vít 2.7/ 4.0 mm, đầu nẹp có 3 lỗ vít khóa đa hướng. 
 - Thân nẹp lỗ vít hình tròn và 1 lỗ vít nén ép.
 - Chất liệu: Titanium</v>
          </cell>
          <cell r="Z303" t="str">
            <v>ARTFX Medical LLC</v>
          </cell>
          <cell r="AA303" t="str">
            <v>Mỹ</v>
          </cell>
          <cell r="AB303" t="str">
            <v>ARTFX Medical LLC</v>
          </cell>
          <cell r="AC303" t="str">
            <v>Mỹ</v>
          </cell>
          <cell r="AD303" t="str">
            <v>C</v>
          </cell>
          <cell r="AE303" t="str">
            <v>19001NK/BYT-TB-CT</v>
          </cell>
          <cell r="AF303" t="str">
            <v>Cái/ Gói</v>
          </cell>
          <cell r="AG303" t="str">
            <v>Cái</v>
          </cell>
          <cell r="AH303">
            <v>20</v>
          </cell>
          <cell r="AI303">
            <v>0</v>
          </cell>
          <cell r="AJ303" t="str">
            <v>vn0303649259</v>
          </cell>
          <cell r="AK303" t="str">
            <v>CÔNG TY TNHH VIỆT Y</v>
          </cell>
          <cell r="AL303" t="str">
            <v>Đạt</v>
          </cell>
          <cell r="AM303"/>
          <cell r="AN303" t="str">
            <v>Trần Thị Kiều Diễm</v>
          </cell>
          <cell r="AO303" t="str">
            <v>Đạt</v>
          </cell>
          <cell r="AP303" t="str">
            <v>Đạt</v>
          </cell>
          <cell r="AQ303" t="str">
            <v>Đạt</v>
          </cell>
          <cell r="AR303">
            <v>0</v>
          </cell>
          <cell r="AS303" t="str">
            <v>Đạt</v>
          </cell>
          <cell r="AT303" t="str">
            <v>Đạt</v>
          </cell>
          <cell r="AU303" t="str">
            <v>Đạt</v>
          </cell>
          <cell r="AV303" t="str">
            <v>Đạt</v>
          </cell>
          <cell r="AW303" t="str">
            <v>Đạt</v>
          </cell>
          <cell r="AX303" t="str">
            <v>Đạt</v>
          </cell>
          <cell r="AY303" t="str">
            <v>Đạt</v>
          </cell>
          <cell r="AZ303">
            <v>0</v>
          </cell>
          <cell r="BA303" t="str">
            <v>Hồ Thị Xuân Thu</v>
          </cell>
          <cell r="BB303" t="str">
            <v>Đạt</v>
          </cell>
          <cell r="BC303">
            <v>0</v>
          </cell>
        </row>
        <row r="304">
          <cell r="C304" t="str">
            <v>PP2300520035</v>
          </cell>
          <cell r="D304" t="str">
            <v>Nẹp khóa đa hướng T nâng đỡ các cỡ</v>
          </cell>
          <cell r="E304" t="str">
            <v xml:space="preserve"> - Loại 3 -&gt; 8 lỗ,  Chiều dài các cỡ.
 - Thân nẹp hình số tám, đầu nẹp có 2 lỗ vít khóa đa hướng. 
 - Dùng vít 5.0 mm. 
 - Chất liệu: Titanium</v>
          </cell>
          <cell r="F304" t="str">
            <v>1 cái/gói</v>
          </cell>
          <cell r="G304" t="str">
            <v>Cái</v>
          </cell>
          <cell r="H304">
            <v>20</v>
          </cell>
          <cell r="I304">
            <v>6800000</v>
          </cell>
          <cell r="J304">
            <v>136000000</v>
          </cell>
          <cell r="K304">
            <v>2720000</v>
          </cell>
          <cell r="L304">
            <v>204000000</v>
          </cell>
          <cell r="M304">
            <v>95200000</v>
          </cell>
          <cell r="N304">
            <v>4</v>
          </cell>
          <cell r="O304" t="str">
            <v>PP2300520035</v>
          </cell>
          <cell r="P304" t="str">
            <v>Nẹp khóa đa hướng T nâng đỡ các cỡ</v>
          </cell>
          <cell r="Q304">
            <v>180</v>
          </cell>
          <cell r="R304">
            <v>104118100</v>
          </cell>
          <cell r="S304">
            <v>215</v>
          </cell>
          <cell r="T304" t="str">
            <v>Giao hàng trong vòng 24h kể từ thời điểm gửi đơn đặt hàng của Bệnh viện</v>
          </cell>
          <cell r="U304" t="str">
            <v>Nẹp khóa chữ T mâm chày Titanium</v>
          </cell>
          <cell r="V304" t="str">
            <v>Nẹp khóa chữ T mâm chày Titanium</v>
          </cell>
          <cell r="W304" t="str">
            <v>N07.06.040.5884.115.0005</v>
          </cell>
          <cell r="X304" t="str">
            <v>SP05.TIT001xx
SP05.TIT264xx</v>
          </cell>
          <cell r="Y304" t="str">
            <v xml:space="preserve"> - Loại 3 -&gt; 8 lỗ,  Chiều dài các cỡ.
 - Thân nẹp hình số tám, đầu nẹp có 2 lỗ vít khóa đa hướng. 
 - Dùng vít 5.0 mm. 
 - Chất liệu: Titanium</v>
          </cell>
          <cell r="Z304" t="str">
            <v>Sharma</v>
          </cell>
          <cell r="AA304" t="str">
            <v>Ấn Độ</v>
          </cell>
          <cell r="AB304" t="str">
            <v>Sharma</v>
          </cell>
          <cell r="AC304" t="str">
            <v>Ấn Độ</v>
          </cell>
          <cell r="AD304" t="str">
            <v>C</v>
          </cell>
          <cell r="AE304" t="str">
            <v>16529NK/BYT-TB-CT ngày 05/10/2020</v>
          </cell>
          <cell r="AF304" t="str">
            <v>Chiếc/ Gói</v>
          </cell>
          <cell r="AG304" t="str">
            <v>Chiếc</v>
          </cell>
          <cell r="AH304">
            <v>20</v>
          </cell>
          <cell r="AI304">
            <v>0</v>
          </cell>
          <cell r="AJ304" t="str">
            <v>vn0316155962</v>
          </cell>
          <cell r="AK304" t="str">
            <v>CÔNG TY TNHH DƯỢC PHẨM Y TẾ LINK</v>
          </cell>
          <cell r="AL304" t="str">
            <v>Đạt</v>
          </cell>
          <cell r="AM304"/>
          <cell r="AN304" t="str">
            <v>Nguyễn Thị Sao Mai</v>
          </cell>
          <cell r="AO304" t="str">
            <v>Đạt</v>
          </cell>
          <cell r="AP304" t="str">
            <v>Đạt</v>
          </cell>
          <cell r="AQ304" t="str">
            <v>Đạt</v>
          </cell>
          <cell r="AR304">
            <v>0</v>
          </cell>
          <cell r="AS304" t="str">
            <v>Đạt</v>
          </cell>
          <cell r="AT304" t="str">
            <v>Đạt</v>
          </cell>
          <cell r="AU304" t="str">
            <v>Đạt</v>
          </cell>
          <cell r="AV304" t="str">
            <v>Đạt</v>
          </cell>
          <cell r="AW304" t="str">
            <v>Đạt</v>
          </cell>
          <cell r="AX304" t="str">
            <v>Đạt</v>
          </cell>
          <cell r="AY304" t="str">
            <v>Đạt</v>
          </cell>
          <cell r="AZ304">
            <v>0</v>
          </cell>
          <cell r="BA304" t="str">
            <v>Nguyễn Bảo Thắng</v>
          </cell>
          <cell r="BB304" t="str">
            <v>Đạt</v>
          </cell>
          <cell r="BC304">
            <v>0</v>
          </cell>
        </row>
        <row r="305">
          <cell r="C305" t="str">
            <v>PP2300520035</v>
          </cell>
          <cell r="D305" t="str">
            <v>Nẹp khóa đa hướng T nâng đỡ các cỡ</v>
          </cell>
          <cell r="E305" t="str">
            <v xml:space="preserve"> - Loại 3 -&gt; 8 lỗ,  Chiều dài các cỡ.
 - Thân nẹp hình số tám, đầu nẹp có 2 lỗ vít khóa đa hướng. 
 - Dùng vít 5.0 mm. 
 - Chất liệu: Titanium</v>
          </cell>
          <cell r="F305" t="str">
            <v>1 cái/gói</v>
          </cell>
          <cell r="G305" t="str">
            <v>Cái</v>
          </cell>
          <cell r="H305">
            <v>20</v>
          </cell>
          <cell r="I305">
            <v>6800000</v>
          </cell>
          <cell r="J305">
            <v>136000000</v>
          </cell>
          <cell r="K305">
            <v>2720000</v>
          </cell>
          <cell r="L305">
            <v>204000000</v>
          </cell>
          <cell r="M305">
            <v>95200000</v>
          </cell>
          <cell r="N305">
            <v>4</v>
          </cell>
          <cell r="O305" t="str">
            <v>PP2300520035</v>
          </cell>
          <cell r="P305" t="str">
            <v>Nẹp khóa đa hướng T nâng đỡ các cỡ</v>
          </cell>
          <cell r="Q305">
            <v>180</v>
          </cell>
          <cell r="R305">
            <v>294448200</v>
          </cell>
          <cell r="S305">
            <v>210</v>
          </cell>
          <cell r="T305" t="str">
            <v>Trong vòng 24 giờ kể từ thời điểm đặt hàng của Bệnh viện</v>
          </cell>
          <cell r="U305" t="str">
            <v>Nẹp khóa nâng đỡ chữ T, vít Ø4.5/5.0mm, Titan, các cỡ</v>
          </cell>
          <cell r="V305" t="str">
            <v xml:space="preserve">Nẹp khóa nâng đỡ chữ T, vít Ø4.5/5.0mm, Titan </v>
          </cell>
          <cell r="W305" t="str">
            <v>N07.06.040.0311.115.0457</v>
          </cell>
          <cell r="X305" t="str">
            <v>TI-714-2xx</v>
          </cell>
          <cell r="Y305" t="str">
            <v xml:space="preserve"> - Chất liệu Hợp kim Titanium Ti6Al4V.
 - Thân nẹp có 4/ 5/ 6/ 7/ 8/ 9/ 10/ 12 lỗ, dài 80/ 96/ 112/ 128/ 144/ 160/ 176/ 208mm
 - Thân nẹp lỗ vít hình số tám, đầu nẹp có 2 lỗ vít khóa đa hướng. 
 - Dùng vít khóa 5.0 mm. 
 - Tiêu chuẩn chất lượng CE, ISO, FDA 510k</v>
          </cell>
          <cell r="Z305" t="str">
            <v xml:space="preserve"> Auxein</v>
          </cell>
          <cell r="AA305" t="str">
            <v>Ấn Độ</v>
          </cell>
          <cell r="AB305" t="str">
            <v>Ấn Độ</v>
          </cell>
          <cell r="AC305" t="str">
            <v>Ấn Độ</v>
          </cell>
          <cell r="AD305" t="str">
            <v>C</v>
          </cell>
          <cell r="AE305" t="str">
            <v>7764NK/BYT-TB-CT</v>
          </cell>
          <cell r="AF305" t="str">
            <v>Gói/1</v>
          </cell>
          <cell r="AG305" t="str">
            <v>Cái</v>
          </cell>
          <cell r="AH305">
            <v>20</v>
          </cell>
          <cell r="AI305">
            <v>0</v>
          </cell>
          <cell r="AJ305" t="str">
            <v>vn0303224087</v>
          </cell>
          <cell r="AK305" t="str">
            <v>CÔNG TY TNHH THIẾT BỊ Y TẾ HOÀNG LỘC M.E</v>
          </cell>
          <cell r="AL305" t="str">
            <v>Đạt</v>
          </cell>
          <cell r="AM305"/>
          <cell r="AN305" t="str">
            <v>Hồ Thị Hồng</v>
          </cell>
          <cell r="AO305" t="str">
            <v>Đạt</v>
          </cell>
          <cell r="AP305" t="str">
            <v>Đạt</v>
          </cell>
          <cell r="AQ305" t="str">
            <v>Đạt</v>
          </cell>
          <cell r="AR305">
            <v>0</v>
          </cell>
          <cell r="AS305" t="str">
            <v>Đạt</v>
          </cell>
          <cell r="AT305" t="str">
            <v>Đạt</v>
          </cell>
          <cell r="AU305" t="str">
            <v>Đạt</v>
          </cell>
          <cell r="AV305" t="str">
            <v>Đạt</v>
          </cell>
          <cell r="AW305" t="str">
            <v>Đạt</v>
          </cell>
          <cell r="AX305" t="str">
            <v>Đạt</v>
          </cell>
          <cell r="AY305" t="str">
            <v>Đạt</v>
          </cell>
          <cell r="AZ305">
            <v>0</v>
          </cell>
          <cell r="BA305" t="str">
            <v>Trần Thị Dân</v>
          </cell>
          <cell r="BB305" t="str">
            <v>Đạt</v>
          </cell>
          <cell r="BC305">
            <v>0</v>
          </cell>
        </row>
        <row r="306">
          <cell r="C306" t="str">
            <v>PP2300520036</v>
          </cell>
          <cell r="D306" t="str">
            <v>Nẹp khóa đầu dưới xương cánh tay hình chữ Y</v>
          </cell>
          <cell r="E306" t="str">
            <v xml:space="preserve"> - Vật liệu nẹp bằng thép không gỉ.
 -  Kích thước chiều dài 101mm, đầu nẹp có 9 lỗ khóa 
 - Sử dụng vít tự khóa titanium đường kính 2.5mm-3.5mm, chiều dài các cỡ</v>
          </cell>
          <cell r="F306" t="str">
            <v>Hộp/1 cái</v>
          </cell>
          <cell r="G306" t="str">
            <v>Cái</v>
          </cell>
          <cell r="H306">
            <v>15</v>
          </cell>
          <cell r="I306">
            <v>11250000</v>
          </cell>
          <cell r="J306">
            <v>168750000</v>
          </cell>
          <cell r="K306">
            <v>3375000</v>
          </cell>
          <cell r="L306">
            <v>253125000</v>
          </cell>
          <cell r="M306">
            <v>118125000</v>
          </cell>
          <cell r="N306">
            <v>3</v>
          </cell>
          <cell r="O306" t="str">
            <v>PP2300520036</v>
          </cell>
          <cell r="P306" t="str">
            <v>Nẹp khóa đầu dưới xương cánh tay hình chữ Y</v>
          </cell>
          <cell r="Q306">
            <v>180</v>
          </cell>
          <cell r="R306">
            <v>154100000</v>
          </cell>
          <cell r="S306">
            <v>210</v>
          </cell>
          <cell r="T306" t="str">
            <v>Trong vòng 24h kể 
từ thời điểm đặt 
hàng của bệnh viện</v>
          </cell>
          <cell r="U306" t="str">
            <v>Nẹp khóa đa hướng chữ Y cánh tay</v>
          </cell>
          <cell r="V306" t="str">
            <v>nẹp khóa đa hướng chữ y cánh tay</v>
          </cell>
          <cell r="W306" t="str">
            <v>N07.06.040.2626.279.0055</v>
          </cell>
          <cell r="X306">
            <v>320</v>
          </cell>
          <cell r="Y306" t="str">
            <v>- Chất liệu: titanium.
- Kích cỡ: 3/4/5/6/7/8lỗ. Chiều dài: 79/91/103/115/127/139mm.
- Đặc tính: nẹp hình chữ Y, đầu nẹp có 2 nhánh nhỏ, mỗi nhánh có 3 lỗ vít khoá đa hướng(lỗ vít khoá đa hướng giúp xoay vít theo nhiều hướng phù hợp với người bệnh), thân nẹp lỗ vít hình tròn (có thể sử dụng vít khoá hoặc vít vỏ) và 1 lỗ vít dùng để nén ép, chất liệu Titanium có khả năng chống ăn mòn tốt.
+ Sử dụng vít khoá đường kính 4.0mm và vít vỏ đường kính 4.0mm.
- Đạt tiêu chuẩn chất lượng: ISO 13485, CE.</v>
          </cell>
          <cell r="Z306" t="str">
            <v>Jiangsu Jinlu</v>
          </cell>
          <cell r="AA306" t="str">
            <v>Trung Quốc</v>
          </cell>
          <cell r="AB306" t="str">
            <v>Jiangsu Jinlu Group Medical Device Co., Ltd.</v>
          </cell>
          <cell r="AC306" t="str">
            <v>Trung Quốc</v>
          </cell>
          <cell r="AD306" t="str">
            <v>Loại C</v>
          </cell>
          <cell r="AE306" t="str">
            <v>GPNK số: 11127NK/BYT-TB-CT</v>
          </cell>
          <cell r="AF306" t="str">
            <v>1 cái/gói</v>
          </cell>
          <cell r="AG306" t="str">
            <v>Cái</v>
          </cell>
          <cell r="AH306">
            <v>15</v>
          </cell>
          <cell r="AI306" t="str">
            <v>60 tháng</v>
          </cell>
          <cell r="AJ306" t="str">
            <v>vn0303735317</v>
          </cell>
          <cell r="AK306" t="str">
            <v>CÔNG TY TNHH THƯƠNG MẠI DỊCH VỤ HÀO NAM</v>
          </cell>
          <cell r="AL306" t="str">
            <v>Đạt</v>
          </cell>
          <cell r="AM306"/>
          <cell r="AN306" t="str">
            <v>Tăng Thị Hiếu</v>
          </cell>
          <cell r="AO306" t="str">
            <v>Đạt</v>
          </cell>
          <cell r="AP306" t="str">
            <v>Đạt</v>
          </cell>
          <cell r="AQ306" t="str">
            <v>Đạt</v>
          </cell>
          <cell r="AR306">
            <v>0</v>
          </cell>
          <cell r="AS306" t="str">
            <v>Đạt</v>
          </cell>
          <cell r="AT306" t="str">
            <v>HSMT : Sử dụng vít tự khóa titanium đường kính 2.5mm-3.5mm,
HSDT : Sử dụng vít khoá đường kính 4.0mm</v>
          </cell>
          <cell r="AU306" t="str">
            <v>Đạt</v>
          </cell>
          <cell r="AV306" t="str">
            <v>Đạt</v>
          </cell>
          <cell r="AW306" t="str">
            <v>Đạt</v>
          </cell>
          <cell r="AX306" t="str">
            <v>Đạt</v>
          </cell>
          <cell r="AY306" t="str">
            <v>Không đạt</v>
          </cell>
          <cell r="AZ306" t="str">
            <v>Đường kính vit không đạt theo HSMT( đã xin ý kiến CG) :
HSMT : Sử dụng vít tự khóa titanium đường kính 2.5mm-3.5mm,
HSDT : Sử dụng vít khoá đường kính 4.0mm</v>
          </cell>
          <cell r="BA306" t="str">
            <v>Hoàng Thị Thủy</v>
          </cell>
          <cell r="BB306" t="str">
            <v>Không đạt</v>
          </cell>
          <cell r="BC306" t="str">
            <v>Đường kính vit không đạt theo HSMT( đã xin ý kiến CG) :
HSMT : Sử dụng vít tự khóa titanium đường kính 2.5mm-3.5mm,
HSDT : Sử dụng vít khoá đường kính 4.0mm</v>
          </cell>
        </row>
        <row r="307">
          <cell r="C307" t="str">
            <v>PP2300520036</v>
          </cell>
          <cell r="D307" t="str">
            <v>Nẹp khóa đầu dưới xương cánh tay hình chữ Y</v>
          </cell>
          <cell r="E307" t="str">
            <v xml:space="preserve"> - Vật liệu nẹp bằng thép không gỉ.
 -  Kích thước chiều dài 101mm, đầu nẹp có 9 lỗ khóa 
 - Sử dụng vít tự khóa titanium đường kính 2.5mm-3.5mm, chiều dài các cỡ</v>
          </cell>
          <cell r="F307" t="str">
            <v>Hộp/1 cái</v>
          </cell>
          <cell r="G307" t="str">
            <v>Cái</v>
          </cell>
          <cell r="H307">
            <v>15</v>
          </cell>
          <cell r="I307">
            <v>11250000</v>
          </cell>
          <cell r="J307">
            <v>168750000</v>
          </cell>
          <cell r="K307">
            <v>3375000</v>
          </cell>
          <cell r="L307">
            <v>253125000</v>
          </cell>
          <cell r="M307">
            <v>118125000</v>
          </cell>
          <cell r="N307">
            <v>3</v>
          </cell>
          <cell r="O307" t="str">
            <v>PP2300520036</v>
          </cell>
          <cell r="P307" t="str">
            <v>Nẹp khóa đầu dưới xương cánh tay hình chữ Y</v>
          </cell>
          <cell r="Q307">
            <v>180</v>
          </cell>
          <cell r="R307">
            <v>613881000</v>
          </cell>
          <cell r="S307">
            <v>210</v>
          </cell>
          <cell r="T307" t="str">
            <v>Trong vòng 24 giờ kể từ thời điểm đặt hàng của Bệnh viện</v>
          </cell>
          <cell r="U307" t="str">
            <v>Nẹp khóa đầu dưới xương cánh tay hình chữ Y</v>
          </cell>
          <cell r="V307" t="str">
            <v>Nẹp khóa đầu dưới xương cánh tay hình chữ Y</v>
          </cell>
          <cell r="W307" t="str">
            <v>N07.06.040.2567.292.0013.001; N07.06.040.2567.292.0013.002</v>
          </cell>
          <cell r="X307" t="str">
            <v>133.1001;
133.1002</v>
          </cell>
          <cell r="Y307" t="str">
            <v xml:space="preserve"> - Vật liệu nẹp bằng thép không gỉ.
 -  Kích thước chiều dài 101mm, đầu nẹp có 9 lỗ khóa 
 - Sử dụng vít tự khóa titanium đường kính 2.5mm-3.5mm, chiều dài các cỡ</v>
          </cell>
          <cell r="Z307" t="str">
            <v>Intraum S.P.A</v>
          </cell>
          <cell r="AA307" t="str">
            <v>Ý</v>
          </cell>
          <cell r="AB307" t="str">
            <v>Intraum S.P.A</v>
          </cell>
          <cell r="AC307" t="str">
            <v>Ý</v>
          </cell>
          <cell r="AD307" t="str">
            <v>C</v>
          </cell>
          <cell r="AE307" t="str">
            <v>GPNK 12607NK/BYT-TB-CT ngày 4/5/2019</v>
          </cell>
          <cell r="AF307" t="str">
            <v>Hộp/1 cái</v>
          </cell>
          <cell r="AG307" t="str">
            <v>Cái</v>
          </cell>
          <cell r="AH307">
            <v>15</v>
          </cell>
          <cell r="AI307">
            <v>0</v>
          </cell>
          <cell r="AJ307" t="str">
            <v>vn0303649788</v>
          </cell>
          <cell r="AK307" t="str">
            <v>CÔNG TY TNHH THƯƠNG MẠI - DỊCH VỤ VÀ SẢN XUẤT VIỆT TƯỜNG</v>
          </cell>
          <cell r="AL307" t="str">
            <v>Đạt</v>
          </cell>
          <cell r="AM307"/>
          <cell r="AN307" t="str">
            <v>Nguyễn Thị Sao Mai</v>
          </cell>
          <cell r="AO307" t="str">
            <v>Đạt</v>
          </cell>
          <cell r="AP307" t="str">
            <v>Đạt</v>
          </cell>
          <cell r="AQ307" t="str">
            <v>Đạt</v>
          </cell>
          <cell r="AR307">
            <v>0</v>
          </cell>
          <cell r="AS307" t="str">
            <v>Đạt</v>
          </cell>
          <cell r="AT307" t="str">
            <v>Đạt</v>
          </cell>
          <cell r="AU307" t="str">
            <v>Đạt</v>
          </cell>
          <cell r="AV307" t="str">
            <v>Đạt</v>
          </cell>
          <cell r="AW307" t="str">
            <v>Đạt</v>
          </cell>
          <cell r="AX307" t="str">
            <v>Đạt</v>
          </cell>
          <cell r="AY307" t="str">
            <v>Đạt</v>
          </cell>
          <cell r="AZ307">
            <v>0</v>
          </cell>
          <cell r="BA307" t="str">
            <v>Cao Dũng</v>
          </cell>
          <cell r="BB307" t="str">
            <v>Đạt</v>
          </cell>
          <cell r="BC307" t="str">
            <v/>
          </cell>
        </row>
        <row r="308">
          <cell r="C308" t="str">
            <v>PP2300520037</v>
          </cell>
          <cell r="D308" t="str">
            <v>Nẹp khóa đầu dưới xương chày, chiều dài 130-190mm</v>
          </cell>
          <cell r="E308" t="str">
            <v xml:space="preserve"> - Vật liệu nẹp bằng thép không gỉ. 
 - Đầu nẹp 7 lỗ khóa và 0 lỗ free, thân nẹp 4 lỗ khóa-&gt; 7 lỗ khóa chiều dài các cỡ
 - Vít tự khóa titanium đường kính 3.5mm, chiều dài các cỡ
 - Tiệt trùng</v>
          </cell>
          <cell r="F308" t="str">
            <v>Hộp/1 cái</v>
          </cell>
          <cell r="G308" t="str">
            <v>Cái</v>
          </cell>
          <cell r="H308">
            <v>20</v>
          </cell>
          <cell r="I308">
            <v>13100000</v>
          </cell>
          <cell r="J308">
            <v>262000000</v>
          </cell>
          <cell r="K308">
            <v>5240000</v>
          </cell>
          <cell r="L308">
            <v>393000000</v>
          </cell>
          <cell r="M308">
            <v>183400000</v>
          </cell>
          <cell r="N308">
            <v>4</v>
          </cell>
          <cell r="O308" t="str">
            <v>PP2300520037</v>
          </cell>
          <cell r="P308" t="str">
            <v>Nẹp khóa đầu dưới xương chày, chiều dài 130-190mm</v>
          </cell>
          <cell r="Q308">
            <v>180</v>
          </cell>
          <cell r="R308">
            <v>154100000</v>
          </cell>
          <cell r="S308">
            <v>210</v>
          </cell>
          <cell r="T308" t="str">
            <v>Trong vòng 24h kể 
từ thời điểm đặt 
hàng của bệnh viện</v>
          </cell>
          <cell r="U308" t="str">
            <v>Nẹp khóa đầu dưới mâm chày</v>
          </cell>
          <cell r="V308" t="str">
            <v>Nẹp khóa đầu dưới mâm chày</v>
          </cell>
          <cell r="W308" t="str">
            <v>N07.06.040.2626.279.0077</v>
          </cell>
          <cell r="X308">
            <v>151</v>
          </cell>
          <cell r="Y308" t="str">
            <v>- Chất liệu: titanium.
- Kích cỡ: 5/6/7/8/9/10/11/13 lỗ. Chiều dài: 129/142/155/168/181/194/207/233mm.
- Đặc tính: nẹp thẳng thân nẹp lỗ vít hình tròn (có thể sử dụng vít khóa và vít vỏ) và 1 lỗ vít hình giọt nước dùng để nén ép, chất liệu Titanium có khả năng chống ăn mòn tốt.
+ Sử dụng vít khoá đường kính 4.0mm và vít vỏ đường kính 4.0mm.
- Đạt tiêu chuẩn chất lượng: ISO 13485, CE.</v>
          </cell>
          <cell r="Z308" t="str">
            <v>Jiangsu Jinlu</v>
          </cell>
          <cell r="AA308" t="str">
            <v>Trung Quốc</v>
          </cell>
          <cell r="AB308" t="str">
            <v>Jiangsu Jinlu Group Medical Device Co., Ltd.</v>
          </cell>
          <cell r="AC308" t="str">
            <v>Trung Quốc</v>
          </cell>
          <cell r="AD308" t="str">
            <v>Loại C</v>
          </cell>
          <cell r="AE308" t="str">
            <v>GPNK số: 11127NK/BYT-TB-CT</v>
          </cell>
          <cell r="AF308" t="str">
            <v>1 cái/gói</v>
          </cell>
          <cell r="AG308" t="str">
            <v>Cái</v>
          </cell>
          <cell r="AH308">
            <v>15</v>
          </cell>
          <cell r="AI308" t="str">
            <v>60 tháng</v>
          </cell>
          <cell r="AJ308" t="str">
            <v>vn0303735317</v>
          </cell>
          <cell r="AK308" t="str">
            <v>CÔNG TY TNHH THƯƠNG MẠI DỊCH VỤ HÀO NAM</v>
          </cell>
          <cell r="AL308" t="str">
            <v>Đạt</v>
          </cell>
          <cell r="AM308"/>
          <cell r="AN308" t="str">
            <v>Tăng Thị Hiếu</v>
          </cell>
          <cell r="AO308" t="str">
            <v>Đạt</v>
          </cell>
          <cell r="AP308" t="str">
            <v>Đạt</v>
          </cell>
          <cell r="AQ308" t="str">
            <v>Đạt</v>
          </cell>
          <cell r="AR308">
            <v>0</v>
          </cell>
          <cell r="AS308" t="str">
            <v>Đạt</v>
          </cell>
          <cell r="AT308" t="str">
            <v>HSMT : Vít tự khóa titanium đường kính 3.5mm
HSDT :Sử dụng vít khoá đường kính 4.0mm</v>
          </cell>
          <cell r="AU308" t="str">
            <v>Đạt</v>
          </cell>
          <cell r="AV308" t="str">
            <v>Đạt</v>
          </cell>
          <cell r="AW308" t="str">
            <v>Đạt</v>
          </cell>
          <cell r="AX308" t="str">
            <v>Đạt</v>
          </cell>
          <cell r="AY308" t="str">
            <v>Không đạt</v>
          </cell>
          <cell r="AZ308" t="str">
            <v>Đường kính vit không đạt theo HSMT( đã xin ý kiến CG) :
HSMT : Vít tự khóa titanium đường kính 3.5mm
HSDT :Sử dụng vít khoá đường kính 4.0mm</v>
          </cell>
          <cell r="BA308" t="str">
            <v>Hoàng Thị Thủy</v>
          </cell>
          <cell r="BB308" t="str">
            <v>Không đạt</v>
          </cell>
          <cell r="BC308" t="str">
            <v>Đường kính vit không đạt theo HSMT( đã xin ý kiến CG) :
HSMT : Vít tự khóa titanium đường kính 3.5mm
HSDT :Sử dụng vít khoá đường kính 4.0mm</v>
          </cell>
        </row>
        <row r="309">
          <cell r="C309" t="str">
            <v>PP2300520037</v>
          </cell>
          <cell r="D309" t="str">
            <v>Nẹp khóa đầu dưới xương chày, chiều dài 130-190mm</v>
          </cell>
          <cell r="E309" t="str">
            <v xml:space="preserve"> - Vật liệu nẹp bằng thép không gỉ. 
 - Đầu nẹp 7 lỗ khóa và 0 lỗ free, thân nẹp 4 lỗ khóa-&gt; 7 lỗ khóa chiều dài các cỡ
 - Vít tự khóa titanium đường kính 3.5mm, chiều dài các cỡ
 - Tiệt trùng</v>
          </cell>
          <cell r="F309" t="str">
            <v>Hộp/1 cái</v>
          </cell>
          <cell r="G309" t="str">
            <v>Cái</v>
          </cell>
          <cell r="H309">
            <v>20</v>
          </cell>
          <cell r="I309">
            <v>13100000</v>
          </cell>
          <cell r="J309">
            <v>262000000</v>
          </cell>
          <cell r="K309">
            <v>5240000</v>
          </cell>
          <cell r="L309">
            <v>393000000</v>
          </cell>
          <cell r="M309">
            <v>183400000</v>
          </cell>
          <cell r="N309">
            <v>4</v>
          </cell>
          <cell r="O309" t="str">
            <v>PP2300520037</v>
          </cell>
          <cell r="P309" t="str">
            <v>Nẹp khóa đầu dưới xương chày, chiều dài 130-190mm</v>
          </cell>
          <cell r="Q309">
            <v>180</v>
          </cell>
          <cell r="R309">
            <v>613881000</v>
          </cell>
          <cell r="S309">
            <v>210</v>
          </cell>
          <cell r="T309" t="str">
            <v>Trong vòng 24 giờ kể từ thời điểm đặt hàng của Bệnh viện</v>
          </cell>
          <cell r="U309" t="str">
            <v>Nẹp khóa đầu dưới xương chày</v>
          </cell>
          <cell r="V309" t="str">
            <v>Nẹp khóa đầu dưới xương chày</v>
          </cell>
          <cell r="W309" t="str">
            <v>N07.06.040.2567.292.0015.001;N07.06.040.2567.292.0015.002;N07.06.040.2567.292.0015.003;N07.06.040.2567.292.0015.004</v>
          </cell>
          <cell r="X309" t="str">
            <v>134.1101; 134.1102;
134.1103;
134.1104</v>
          </cell>
          <cell r="Y309" t="str">
            <v xml:space="preserve"> - Vật liệu nẹp bằng thép không gỉ. 
 - Đầu nẹp 7 lỗ khóa và 0 lỗ free, thân nẹp 4 lỗ khóa-&gt; 7 lỗ khóa chiều dài các cỡ
 - Vít tự khóa titanium đường kính 3.5mm, chiều dài các cỡ
 - Tiệt trùng</v>
          </cell>
          <cell r="Z309" t="str">
            <v>Intraum S.P.A</v>
          </cell>
          <cell r="AA309" t="str">
            <v>Ý</v>
          </cell>
          <cell r="AB309" t="str">
            <v>Intraum S.P.A</v>
          </cell>
          <cell r="AC309" t="str">
            <v>Ý</v>
          </cell>
          <cell r="AD309" t="str">
            <v>C</v>
          </cell>
          <cell r="AE309" t="str">
            <v>GPNK 12607NK/BYT-TB-CT ngày 4/5/2019</v>
          </cell>
          <cell r="AF309" t="str">
            <v>Hộp/1 cái</v>
          </cell>
          <cell r="AG309" t="str">
            <v>Cái</v>
          </cell>
          <cell r="AH309">
            <v>20</v>
          </cell>
          <cell r="AI309">
            <v>0</v>
          </cell>
          <cell r="AJ309" t="str">
            <v>vn0303649788</v>
          </cell>
          <cell r="AK309" t="str">
            <v>CÔNG TY TNHH THƯƠNG MẠI - DỊCH VỤ VÀ SẢN XUẤT VIỆT TƯỜNG</v>
          </cell>
          <cell r="AL309" t="str">
            <v>Đạt</v>
          </cell>
          <cell r="AM309"/>
          <cell r="AN309" t="str">
            <v>Nguyễn Thị Sao Mai</v>
          </cell>
          <cell r="AO309" t="str">
            <v>Đạt</v>
          </cell>
          <cell r="AP309" t="str">
            <v>Đạt</v>
          </cell>
          <cell r="AQ309" t="str">
            <v>Đạt</v>
          </cell>
          <cell r="AR309">
            <v>0</v>
          </cell>
          <cell r="AS309" t="str">
            <v>Đạt</v>
          </cell>
          <cell r="AT309" t="str">
            <v>Đạt</v>
          </cell>
          <cell r="AU309" t="str">
            <v>Đạt</v>
          </cell>
          <cell r="AV309" t="str">
            <v>Đạt</v>
          </cell>
          <cell r="AW309" t="str">
            <v>Đạt</v>
          </cell>
          <cell r="AX309" t="str">
            <v>Đạt</v>
          </cell>
          <cell r="AY309" t="str">
            <v>Đạt</v>
          </cell>
          <cell r="AZ309">
            <v>0</v>
          </cell>
          <cell r="BA309" t="str">
            <v>Cao Dũng</v>
          </cell>
          <cell r="BB309" t="str">
            <v>Đạt</v>
          </cell>
          <cell r="BC309" t="str">
            <v/>
          </cell>
        </row>
        <row r="310">
          <cell r="C310" t="str">
            <v>PP2300520038</v>
          </cell>
          <cell r="D310" t="str">
            <v>Nẹp khóa đầu dưới xương mác các cỡ</v>
          </cell>
          <cell r="E310" t="str">
            <v xml:space="preserve"> - Vật liệu nẹp bằng thép không gỉ.
 - Đầu nẹp có 4 lỗ khóa và 1 lỗ free, thân nẹp có 1-&gt;6 lỗ khóa, chiều dài các cỡ
 - Sử dụng vít tự khóa Titanium 
 - Đường kính vít:  2.5mm -&gt; 3.5mm, dài các cỡ
 - Tiệt trùng</v>
          </cell>
          <cell r="F310" t="str">
            <v>Hộp/1 cái</v>
          </cell>
          <cell r="G310" t="str">
            <v>Cái</v>
          </cell>
          <cell r="H310">
            <v>20</v>
          </cell>
          <cell r="I310">
            <v>10080000</v>
          </cell>
          <cell r="J310">
            <v>201600000</v>
          </cell>
          <cell r="K310">
            <v>4032000</v>
          </cell>
          <cell r="L310">
            <v>302400000</v>
          </cell>
          <cell r="M310">
            <v>141120000</v>
          </cell>
          <cell r="N310">
            <v>4</v>
          </cell>
          <cell r="O310" t="str">
            <v>PP2300520038</v>
          </cell>
          <cell r="P310" t="str">
            <v>Nẹp khóa đầu dưới xương mác các cỡ</v>
          </cell>
          <cell r="Q310">
            <v>180</v>
          </cell>
          <cell r="R310">
            <v>154100000</v>
          </cell>
          <cell r="S310">
            <v>210</v>
          </cell>
          <cell r="T310" t="str">
            <v>Trong vòng 24h kể 
từ thời điểm đặt 
hàng của bệnh viện</v>
          </cell>
          <cell r="U310" t="str">
            <v>Nẹp khóa đầu dưới xương mác</v>
          </cell>
          <cell r="V310" t="str">
            <v>Nẹp khóa đầu dưới xương mác</v>
          </cell>
          <cell r="W310" t="str">
            <v>N07.06.040.2626.279.0011</v>
          </cell>
          <cell r="X310">
            <v>138</v>
          </cell>
          <cell r="Y310" t="str">
            <v>- Chất liệu: titanium.
- Kích cỡ: 3/4/5/6lỗ. Chiều dài: 74/86/98/110mm.
- Đặc tính: nẹp thẳng, đầu nẹp có móc giúp cố định chỗ gãy thuận lợi hơn và có 4 lỗ vít khoá hình tròn, thân nẹp lỗ vít hình tròn (có thể sử dụng vít khoá hoặc vít vỏ), chất liệu Titanium có khả năng chống ăn mòn tốt.
+ Sử dụng vít khoá đường kính 2.7/4.0mm và vít vỏ đường kính 2.7/4.0mm.
- Đạt tiêu chuẩn chất lượng: ISO 13485, CE.</v>
          </cell>
          <cell r="Z310" t="str">
            <v>Jiangsu Jinlu</v>
          </cell>
          <cell r="AA310" t="str">
            <v>Trung Quốc</v>
          </cell>
          <cell r="AB310" t="str">
            <v>Jiangsu Jinlu Group Medical Device Co., Ltd.</v>
          </cell>
          <cell r="AC310" t="str">
            <v>Trung Quốc</v>
          </cell>
          <cell r="AD310" t="str">
            <v>Loại C</v>
          </cell>
          <cell r="AE310" t="str">
            <v>GPNK số: 11127NK/BYT-TB-CT</v>
          </cell>
          <cell r="AF310" t="str">
            <v>1 cái/gói</v>
          </cell>
          <cell r="AG310" t="str">
            <v>Cái</v>
          </cell>
          <cell r="AH310">
            <v>20</v>
          </cell>
          <cell r="AI310" t="str">
            <v>60 tháng</v>
          </cell>
          <cell r="AJ310" t="str">
            <v>vn0303735317</v>
          </cell>
          <cell r="AK310" t="str">
            <v>CÔNG TY TNHH THƯƠNG MẠI DỊCH VỤ HÀO NAM</v>
          </cell>
          <cell r="AL310" t="str">
            <v>Đạt</v>
          </cell>
          <cell r="AM310"/>
          <cell r="AN310" t="str">
            <v>Tăng Thị Hiếu</v>
          </cell>
          <cell r="AO310" t="str">
            <v>Đạt</v>
          </cell>
          <cell r="AP310" t="str">
            <v>Đạt</v>
          </cell>
          <cell r="AQ310" t="str">
            <v>Đạt</v>
          </cell>
          <cell r="AR310">
            <v>0</v>
          </cell>
          <cell r="AS310" t="str">
            <v>Đạt</v>
          </cell>
          <cell r="AT310" t="str">
            <v>HSMT : Đường kính vít:  2.5mm -&gt; 3.5mm
HSDT : Sử dụng vít khoá đường kính 2.7/4.0mm</v>
          </cell>
          <cell r="AU310" t="str">
            <v>Đạt</v>
          </cell>
          <cell r="AV310" t="str">
            <v>Đạt</v>
          </cell>
          <cell r="AW310" t="str">
            <v>Đạt</v>
          </cell>
          <cell r="AX310" t="str">
            <v>Đạt</v>
          </cell>
          <cell r="AY310" t="str">
            <v>Không đạt</v>
          </cell>
          <cell r="AZ310" t="str">
            <v>Đường kính vit không đạt theo HSMT( đã xin ý kiến CG)
HSMT : Đường kính vít:  2.5mm -&gt; 3.5mm
HSDT : Sử dụng vít khoá đường kính 2.7/4.0mm</v>
          </cell>
          <cell r="BA310" t="str">
            <v>Hoàng Thị Thủy</v>
          </cell>
          <cell r="BB310" t="str">
            <v>Không đạt</v>
          </cell>
          <cell r="BC310" t="str">
            <v>Đường kính vit không đạt theo HSMT( đã xin ý kiến CG)
HSMT : Đường kính vít:  2.5mm -&gt; 3.5mm
HSDT : Sử dụng vít khoá đường kính 2.7/4.0mm</v>
          </cell>
        </row>
        <row r="311">
          <cell r="C311" t="str">
            <v>PP2300520038</v>
          </cell>
          <cell r="D311" t="str">
            <v>Nẹp khóa đầu dưới xương mác các cỡ</v>
          </cell>
          <cell r="E311" t="str">
            <v xml:space="preserve"> - Vật liệu nẹp bằng thép không gỉ.
 - Đầu nẹp có 4 lỗ khóa và 1 lỗ free, thân nẹp có 1-&gt;6 lỗ khóa, chiều dài các cỡ
 - Sử dụng vít tự khóa Titanium 
 - Đường kính vít:  2.5mm -&gt; 3.5mm, dài các cỡ
 - Tiệt trùng</v>
          </cell>
          <cell r="F311" t="str">
            <v>Hộp/1 cái</v>
          </cell>
          <cell r="G311" t="str">
            <v>Cái</v>
          </cell>
          <cell r="H311">
            <v>20</v>
          </cell>
          <cell r="I311">
            <v>10080000</v>
          </cell>
          <cell r="J311">
            <v>201600000</v>
          </cell>
          <cell r="K311">
            <v>4032000</v>
          </cell>
          <cell r="L311">
            <v>302400000</v>
          </cell>
          <cell r="M311">
            <v>141120000</v>
          </cell>
          <cell r="N311">
            <v>4</v>
          </cell>
          <cell r="O311" t="str">
            <v>PP2300520038</v>
          </cell>
          <cell r="P311" t="str">
            <v>Nẹp khóa đầu dưới xương mác các cỡ</v>
          </cell>
          <cell r="Q311">
            <v>180</v>
          </cell>
          <cell r="R311">
            <v>613881000</v>
          </cell>
          <cell r="S311">
            <v>210</v>
          </cell>
          <cell r="T311" t="str">
            <v>Trong vòng 24 giờ kể từ thời điểm đặt hàng của Bệnh viện</v>
          </cell>
          <cell r="U311" t="str">
            <v>Nẹp khóa đầu dưới xương mác KITE</v>
          </cell>
          <cell r="V311" t="str">
            <v>Nẹp khóa đầu dưới xương mác KITE</v>
          </cell>
          <cell r="W311" t="str">
            <v>N07.06.040.2567.292.0021.001;N07.06.040.2567.292.0021.002;N07.06.040.2567.292.0021.003</v>
          </cell>
          <cell r="X311" t="str">
            <v>120.7101; 120.7102; 120.7103</v>
          </cell>
          <cell r="Y311" t="str">
            <v xml:space="preserve"> - Vật liệu nẹp bằng thép không gỉ.
 - Đầu nẹp có 4 lỗ khóa và 1 lỗ free, thân nẹp có 1-&gt;6 lỗ khóa, chiều dài các cỡ
 - Sử dụng vít tự khóa Titanium 
 - Đường kính vít:  2.5mm -&gt; 3.5mm, dài các cỡ
 - Tiệt trùng</v>
          </cell>
          <cell r="Z311" t="str">
            <v>Intraum S.P.A</v>
          </cell>
          <cell r="AA311" t="str">
            <v>Ý</v>
          </cell>
          <cell r="AB311" t="str">
            <v>Intraum S.P.A</v>
          </cell>
          <cell r="AC311" t="str">
            <v>Ý</v>
          </cell>
          <cell r="AD311" t="str">
            <v>C</v>
          </cell>
          <cell r="AE311" t="str">
            <v>GPNK 12607NK/BYT-TB-CT ngày 4/5/2019</v>
          </cell>
          <cell r="AF311" t="str">
            <v>Hộp/1 cái</v>
          </cell>
          <cell r="AG311" t="str">
            <v>Cái</v>
          </cell>
          <cell r="AH311">
            <v>20</v>
          </cell>
          <cell r="AI311">
            <v>0</v>
          </cell>
          <cell r="AJ311" t="str">
            <v>vn0303649788</v>
          </cell>
          <cell r="AK311" t="str">
            <v>CÔNG TY TNHH THƯƠNG MẠI - DỊCH VỤ VÀ SẢN XUẤT VIỆT TƯỜNG</v>
          </cell>
          <cell r="AL311" t="str">
            <v>Đạt</v>
          </cell>
          <cell r="AM311"/>
          <cell r="AN311" t="str">
            <v>Nguyễn Thị Sao Mai</v>
          </cell>
          <cell r="AO311" t="str">
            <v>Đạt</v>
          </cell>
          <cell r="AP311" t="str">
            <v>Đạt</v>
          </cell>
          <cell r="AQ311" t="str">
            <v>Đạt</v>
          </cell>
          <cell r="AR311">
            <v>0</v>
          </cell>
          <cell r="AS311" t="str">
            <v>Đạt</v>
          </cell>
          <cell r="AT311" t="str">
            <v>Không đạt</v>
          </cell>
          <cell r="AU311" t="str">
            <v>Đạt</v>
          </cell>
          <cell r="AV311" t="str">
            <v>Đạt</v>
          </cell>
          <cell r="AW311" t="str">
            <v>Đạt</v>
          </cell>
          <cell r="AX311" t="str">
            <v>Đạt</v>
          </cell>
          <cell r="AY311" t="str">
            <v>Không đạt</v>
          </cell>
          <cell r="AZ311" t="str">
            <v>E-HSDT:
Catalogue thể hiện thân nẹp có 3 -&gt; 6 lỗ khóa.
E-HSMT:
Thân nẹp có 1 -&gt; 6 lỗ khóa
Không đáp ứng yêu cầu HSMT.</v>
          </cell>
          <cell r="BA311" t="str">
            <v>Cao Dũng</v>
          </cell>
          <cell r="BB311" t="str">
            <v>Không đạt</v>
          </cell>
          <cell r="BC311" t="str">
            <v>E-HSDT:
Catalogue thể hiện thân nẹp có 3 -&gt; 6 lỗ khóa.
E-HSMT:
Thân nẹp có 1 -&gt; 6 lỗ khóa
Không đáp ứng yêu cầu HSMT.</v>
          </cell>
        </row>
        <row r="312">
          <cell r="C312" t="str">
            <v>PP2300520040</v>
          </cell>
          <cell r="D312" t="str">
            <v>Nẹp khóa đầu dưới, giữa xương cánh tay</v>
          </cell>
          <cell r="E312" t="str">
            <v xml:space="preserve"> - Vật liệu nẹp bằng thép không gỉ.
 - Đầu nẹp 3 lỗ khóa và 0 lỗ free, thân nẹ 4 lỗ -&gt; 7 lỗ khoa khóa và 0 lỗ free
 - Chất liệu vít Titanium 
 - Đường kính vít 2.5mm -&gt; 3.5mm, dài các cỡ
 - Tiệt trùng</v>
          </cell>
          <cell r="F312" t="str">
            <v>Hộp/1 cái</v>
          </cell>
          <cell r="G312" t="str">
            <v>Cái</v>
          </cell>
          <cell r="H312">
            <v>20</v>
          </cell>
          <cell r="I312">
            <v>12200000</v>
          </cell>
          <cell r="J312">
            <v>244000000</v>
          </cell>
          <cell r="K312">
            <v>4880000</v>
          </cell>
          <cell r="L312">
            <v>366000000</v>
          </cell>
          <cell r="M312">
            <v>170800000</v>
          </cell>
          <cell r="N312">
            <v>4</v>
          </cell>
          <cell r="O312" t="str">
            <v>PP2300520040</v>
          </cell>
          <cell r="P312" t="str">
            <v>Nẹp khóa đầu dưới, giữa xương cánh tay</v>
          </cell>
          <cell r="Q312">
            <v>180</v>
          </cell>
          <cell r="R312">
            <v>613881000</v>
          </cell>
          <cell r="S312">
            <v>210</v>
          </cell>
          <cell r="T312" t="str">
            <v>Trong vòng 24 giờ kể từ thời điểm đặt hàng của Bệnh viện</v>
          </cell>
          <cell r="U312" t="str">
            <v>Nẹp khóa đầu dưới, giữa xương cánh tay (Nẹp khóa đầu dưới, hỏm khuỷu mặt trong xương cánh tay)</v>
          </cell>
          <cell r="V312" t="str">
            <v>Nẹp khóa đầu dưới, giữa xương cánh tay (Nẹp khóa đầu dưới, hỏm khuỷu mặt trong xương cánh tay)</v>
          </cell>
          <cell r="W312" t="str">
            <v>N07.06.040.2567.292.0019.001;N07.06.040.2567.292.0019.002</v>
          </cell>
          <cell r="X312" t="str">
            <v>133.1005; 133.1006</v>
          </cell>
          <cell r="Y312" t="str">
            <v xml:space="preserve"> - Vật liệu nẹp bằng thép không gỉ.
 - Đầu nẹp 3 lỗ khóa và 0 lỗ free, thân nẹ 4 lỗ -&gt; 7 lỗ khoa khóa và 0 lỗ free
 - Chất liệu vít Titanium 
 - Đường kính vít 2.5mm -&gt; 3.5mm, dài các cỡ
 - Tiệt trùng</v>
          </cell>
          <cell r="Z312" t="str">
            <v>Intraum S.P.A</v>
          </cell>
          <cell r="AA312" t="str">
            <v>Ý</v>
          </cell>
          <cell r="AB312" t="str">
            <v>Intraum S.P.A</v>
          </cell>
          <cell r="AC312" t="str">
            <v>Ý</v>
          </cell>
          <cell r="AD312" t="str">
            <v>C</v>
          </cell>
          <cell r="AE312" t="str">
            <v>GPNK 12607NK/BYT-TB-CT ngày 4/5/2019</v>
          </cell>
          <cell r="AF312" t="str">
            <v>Hộp/1 cái</v>
          </cell>
          <cell r="AG312" t="str">
            <v>Cái</v>
          </cell>
          <cell r="AH312">
            <v>20</v>
          </cell>
          <cell r="AI312">
            <v>0</v>
          </cell>
          <cell r="AJ312" t="str">
            <v>vn0303649788</v>
          </cell>
          <cell r="AK312" t="str">
            <v>CÔNG TY TNHH THƯƠNG MẠI - DỊCH VỤ VÀ SẢN XUẤT VIỆT TƯỜNG</v>
          </cell>
          <cell r="AL312" t="str">
            <v>Đạt</v>
          </cell>
          <cell r="AM312"/>
          <cell r="AN312" t="str">
            <v>Nguyễn Thị Sao Mai</v>
          </cell>
          <cell r="AO312" t="str">
            <v>Đạt</v>
          </cell>
          <cell r="AP312" t="str">
            <v>Đạt</v>
          </cell>
          <cell r="AQ312" t="str">
            <v>Đạt</v>
          </cell>
          <cell r="AR312">
            <v>0</v>
          </cell>
          <cell r="AS312" t="str">
            <v>Đạt</v>
          </cell>
          <cell r="AT312" t="str">
            <v>Đạt</v>
          </cell>
          <cell r="AU312" t="str">
            <v>Đạt</v>
          </cell>
          <cell r="AV312" t="str">
            <v>Đạt</v>
          </cell>
          <cell r="AW312" t="str">
            <v>Đạt</v>
          </cell>
          <cell r="AX312" t="str">
            <v>Đạt</v>
          </cell>
          <cell r="AY312" t="str">
            <v>Đạt</v>
          </cell>
          <cell r="AZ312">
            <v>0</v>
          </cell>
          <cell r="BA312" t="str">
            <v>Cao Dũng</v>
          </cell>
          <cell r="BB312" t="str">
            <v>Đạt</v>
          </cell>
          <cell r="BC312" t="str">
            <v/>
          </cell>
        </row>
        <row r="313">
          <cell r="C313" t="str">
            <v>PP2300520041</v>
          </cell>
          <cell r="D313" t="str">
            <v>Nẹp khóa đầu gần xương trụ có móc, vít 3.5mm</v>
          </cell>
          <cell r="E313" t="str">
            <v xml:space="preserve"> -Chất liệu Ti6Al4V.
 - Nẹp được thiết kế theo tiêu chuẩn xương của người Châu Á.
 - Vít khóa/vít nén đầu gần mỏm khuỷu  
 - Thân nẹp được thiết kế dài hơn phù hợp với giải phẫu xương trụ. 
 - Hình dáng móc thiết kế cắt cạnh.
 - Móc để cố định 
 - Dùng vít khóa 3.5mm, vít vỏ 3.5mm
 - Loại trái/ phải các cỡ</v>
          </cell>
          <cell r="F313">
            <v>0</v>
          </cell>
          <cell r="G313" t="str">
            <v>Cái</v>
          </cell>
          <cell r="H313">
            <v>20</v>
          </cell>
          <cell r="I313">
            <v>16500000</v>
          </cell>
          <cell r="J313">
            <v>330000000</v>
          </cell>
          <cell r="K313">
            <v>6600000</v>
          </cell>
          <cell r="L313">
            <v>495000000</v>
          </cell>
          <cell r="M313">
            <v>231000000</v>
          </cell>
          <cell r="N313">
            <v>4</v>
          </cell>
          <cell r="O313" t="str">
            <v>PP2300520041</v>
          </cell>
          <cell r="P313" t="str">
            <v>Nẹp khóa đầu gần xương trụ có móc, vít 3.5mm</v>
          </cell>
          <cell r="Q313">
            <v>180</v>
          </cell>
          <cell r="R313">
            <v>334960000</v>
          </cell>
          <cell r="S313">
            <v>210</v>
          </cell>
          <cell r="T313" t="str">
            <v>TRong vòng 24 giờ kể từ thời điểm dặt hàng của Bệnh viện</v>
          </cell>
          <cell r="U313" t="str">
            <v>Nẹp khóa đầu gần xương trụ O.H.A có móc (A Plus)</v>
          </cell>
          <cell r="V313" t="str">
            <v>Nẹp khóa đầu gần xương trụ O.H.A có móc (A Plus)</v>
          </cell>
          <cell r="W313" t="str">
            <v>N07.06.040.0029.296.0007</v>
          </cell>
          <cell r="X313" t="str">
            <v>0316-0100(1)-02--&gt;0316-0100(1)-12</v>
          </cell>
          <cell r="Y313" t="str">
            <v>Chất liệu Ti6Al4V.
Nẹp được thiết kế theo tiêu chuẩn xương của người Châu Á.
Vít khóa tối ưu hóa các mảnh gãy ở mỏm khuỷu và mỏm vẹt.
Vít khóa/vít nén đầu gần mỏm khuỷu để cố định mảnh gãy. 
Thân nẹp được thiết kế dài hơn phù hợp với giải phẫu xương trụ. 
Hình dáng móc thiết kế cắt cạnh.
Móc để cố định tối ưu các mảnh xương nhỏ và tăng tính ổn định.
Dùng vít khóa 3.5mm, vít vỏ 3.5mm
Loại trái/ phải 
Có 2/ 4/ 6/ 8/ 10/ 12 lỗ ứng với chiều dài 73/ 96/ 118/ 141/ 163/ 186mm</v>
          </cell>
          <cell r="Z313" t="str">
            <v>A Plus Biotechnology Co., Ltd</v>
          </cell>
          <cell r="AA313" t="str">
            <v>Đài Loan</v>
          </cell>
          <cell r="AB313" t="str">
            <v>A Plus Biotechnology Co., Ltd</v>
          </cell>
          <cell r="AC313" t="str">
            <v>Đài Loan</v>
          </cell>
          <cell r="AD313" t="str">
            <v>C</v>
          </cell>
          <cell r="AE313" t="str">
            <v>9030NK/BYT-TB-CT ngày 05/05/2018</v>
          </cell>
          <cell r="AF313" t="str">
            <v>Cái/ gói</v>
          </cell>
          <cell r="AG313" t="str">
            <v>Cái</v>
          </cell>
          <cell r="AH313">
            <v>20</v>
          </cell>
          <cell r="AI313">
            <v>0</v>
          </cell>
          <cell r="AJ313" t="str">
            <v>vn0302221358</v>
          </cell>
          <cell r="AK313" t="str">
            <v>CÔNG TY CỔ PHẦN DƯỢC PHẨM BẾN THÀNH</v>
          </cell>
          <cell r="AL313" t="str">
            <v>Đạt</v>
          </cell>
          <cell r="AM313"/>
          <cell r="AN313" t="str">
            <v>Phạm Thị Kim Hoàng</v>
          </cell>
          <cell r="AO313" t="str">
            <v>Đạt</v>
          </cell>
          <cell r="AP313" t="str">
            <v>Đạt</v>
          </cell>
          <cell r="AQ313" t="str">
            <v>Đạt</v>
          </cell>
          <cell r="AR313">
            <v>0</v>
          </cell>
          <cell r="AS313" t="str">
            <v>Đạt</v>
          </cell>
          <cell r="AT313" t="str">
            <v>Đạt</v>
          </cell>
          <cell r="AU313" t="str">
            <v>Đạt</v>
          </cell>
          <cell r="AV313" t="str">
            <v>Đạt</v>
          </cell>
          <cell r="AW313" t="str">
            <v>Đạt</v>
          </cell>
          <cell r="AX313" t="str">
            <v>Đạt</v>
          </cell>
          <cell r="AY313" t="str">
            <v>Đạt</v>
          </cell>
          <cell r="AZ313">
            <v>0</v>
          </cell>
          <cell r="BA313" t="str">
            <v>Lê Thị Mơ</v>
          </cell>
          <cell r="BB313" t="str">
            <v>Đạt</v>
          </cell>
          <cell r="BC313">
            <v>0</v>
          </cell>
        </row>
        <row r="314">
          <cell r="C314" t="str">
            <v>PP2300520041</v>
          </cell>
          <cell r="D314" t="str">
            <v>Nẹp khóa đầu gần xương trụ có móc, vít 3.5mm</v>
          </cell>
          <cell r="E314" t="str">
            <v xml:space="preserve"> -Chất liệu Ti6Al4V.
 - Nẹp được thiết kế theo tiêu chuẩn xương của người Châu Á.
 - Vít khóa/vít nén đầu gần mỏm khuỷu  
 - Thân nẹp được thiết kế dài hơn phù hợp với giải phẫu xương trụ. 
 - Hình dáng móc thiết kế cắt cạnh.
 - Móc để cố định 
 - Dùng vít khóa 3.5mm, vít vỏ 3.5mm
 - Loại trái/ phải các cỡ</v>
          </cell>
          <cell r="F314">
            <v>0</v>
          </cell>
          <cell r="G314" t="str">
            <v>Cái</v>
          </cell>
          <cell r="H314">
            <v>20</v>
          </cell>
          <cell r="I314">
            <v>16500000</v>
          </cell>
          <cell r="J314">
            <v>330000000</v>
          </cell>
          <cell r="K314">
            <v>6600000</v>
          </cell>
          <cell r="L314">
            <v>495000000</v>
          </cell>
          <cell r="M314">
            <v>231000000</v>
          </cell>
          <cell r="N314">
            <v>4</v>
          </cell>
          <cell r="O314" t="str">
            <v>PP2300520041</v>
          </cell>
          <cell r="P314" t="str">
            <v>Nẹp khóa đầu gần xương trụ có móc, vít 3.5mm</v>
          </cell>
          <cell r="Q314">
            <v>180</v>
          </cell>
          <cell r="R314">
            <v>294448200</v>
          </cell>
          <cell r="S314">
            <v>210</v>
          </cell>
          <cell r="T314" t="str">
            <v>Trong vòng 24 giờ kể từ thời điểm đặt hàng của Bệnh viện</v>
          </cell>
          <cell r="U314" t="str">
            <v>Nẹp khóa móc, vít Ø3.5mm, Titan, các cỡ</v>
          </cell>
          <cell r="V314" t="str">
            <v xml:space="preserve">Nẹp khóa móc, vít Ø3.5mm, Titan </v>
          </cell>
          <cell r="W314" t="str">
            <v>N07.06.040.0311.115.0534</v>
          </cell>
          <cell r="X314" t="str">
            <v>TI-729-20x</v>
          </cell>
          <cell r="Y314" t="str">
            <v xml:space="preserve"> - Chất liệu Hợp kim Titanium Ti6Al4V.
 - Nẹp được thiết kế theo tiêu chuẩn xương của người Châu Á.
 - Vít khóa/vít nén đầu gần mỏm khuỷu 
 - Thân nẹp có 3/ 4/ 5 lỗ, dài 52/ 62/ 72mm được thiết kế dài hơn phù hợp với giải phẫu xương trụ
 - Hình dáng móc thiết kế cắt cạnh.
 - Móc để cố định 
 - Dùng vít khóa 3.5mm, vít vỏ 3.5mm
 - Tiêu chuẩn chất lượng CE, ISO, FDA 510k</v>
          </cell>
          <cell r="Z314" t="str">
            <v xml:space="preserve"> Auxein</v>
          </cell>
          <cell r="AA314" t="str">
            <v>Ấn Độ</v>
          </cell>
          <cell r="AB314" t="str">
            <v>Ấn Độ</v>
          </cell>
          <cell r="AC314" t="str">
            <v>Ấn Độ</v>
          </cell>
          <cell r="AD314" t="str">
            <v>C</v>
          </cell>
          <cell r="AE314" t="str">
            <v>7764NK/BYT-TB-CT</v>
          </cell>
          <cell r="AF314" t="str">
            <v>Gói/1</v>
          </cell>
          <cell r="AG314" t="str">
            <v>Cái</v>
          </cell>
          <cell r="AH314">
            <v>20</v>
          </cell>
          <cell r="AI314">
            <v>0</v>
          </cell>
          <cell r="AJ314" t="str">
            <v>vn0303224087</v>
          </cell>
          <cell r="AK314" t="str">
            <v>CÔNG TY TNHH THIẾT BỊ Y TẾ HOÀNG LỘC M.E</v>
          </cell>
          <cell r="AL314" t="str">
            <v>Đạt</v>
          </cell>
          <cell r="AM314"/>
          <cell r="AN314" t="str">
            <v>Hồ Thị Hồng</v>
          </cell>
          <cell r="AO314" t="str">
            <v>Đạt</v>
          </cell>
          <cell r="AP314" t="str">
            <v>Đạt</v>
          </cell>
          <cell r="AQ314" t="str">
            <v>Đạt</v>
          </cell>
          <cell r="AR314">
            <v>0</v>
          </cell>
          <cell r="AS314" t="str">
            <v>Đạt</v>
          </cell>
          <cell r="AT314" t="str">
            <v>Đạt</v>
          </cell>
          <cell r="AU314" t="str">
            <v>Đạt</v>
          </cell>
          <cell r="AV314" t="str">
            <v>Đạt</v>
          </cell>
          <cell r="AW314" t="str">
            <v>Đạt</v>
          </cell>
          <cell r="AX314" t="str">
            <v>Đạt</v>
          </cell>
          <cell r="AY314" t="str">
            <v>Đạt</v>
          </cell>
          <cell r="AZ314">
            <v>0</v>
          </cell>
          <cell r="BA314" t="str">
            <v>Trần Thị Dân</v>
          </cell>
          <cell r="BB314" t="str">
            <v>Đạt</v>
          </cell>
          <cell r="BC314">
            <v>0</v>
          </cell>
        </row>
        <row r="315">
          <cell r="C315" t="str">
            <v>PP2300520042</v>
          </cell>
          <cell r="D315" t="str">
            <v>Nẹp khóa đầu trên xương cánh tay các cỡ</v>
          </cell>
          <cell r="E315" t="str">
            <v xml:space="preserve"> - Vật liệu nẹp bằng thép không gỉ. 
 - Đầu nẹp có 7 lỗ khóa và 0 lỗ free, thân nẹp có 2 lỗ-&gt; 4 lỗ khóa và 1 lỗ free, chiều dài các cỡ
- Vít tự khóa chất liệu: Titanium 
 - Đường kính vít 3.5mm, dài các cỡ; 
 - Vít vỏ xương thép không gỉ </v>
          </cell>
          <cell r="F315" t="str">
            <v>Hộp/1 cái</v>
          </cell>
          <cell r="G315" t="str">
            <v>Cái</v>
          </cell>
          <cell r="H315">
            <v>20</v>
          </cell>
          <cell r="I315">
            <v>14250000</v>
          </cell>
          <cell r="J315">
            <v>285000000</v>
          </cell>
          <cell r="K315">
            <v>5700000</v>
          </cell>
          <cell r="L315">
            <v>427500000</v>
          </cell>
          <cell r="M315">
            <v>199500000</v>
          </cell>
          <cell r="N315">
            <v>4</v>
          </cell>
          <cell r="O315" t="str">
            <v>PP2300520042</v>
          </cell>
          <cell r="P315" t="str">
            <v>Nẹp khóa đầu trên xương cánh tay các cỡ</v>
          </cell>
          <cell r="Q315">
            <v>180</v>
          </cell>
          <cell r="R315">
            <v>154100000</v>
          </cell>
          <cell r="S315">
            <v>210</v>
          </cell>
          <cell r="T315" t="str">
            <v>Trong vòng 24h kể 
từ thời điểm đặt 
hàng của bệnh viện</v>
          </cell>
          <cell r="U315" t="str">
            <v>Nẹp khóa đầu trên xương cánh tay</v>
          </cell>
          <cell r="V315" t="str">
            <v>Nẹp khóa đầu trên xương cánh tay</v>
          </cell>
          <cell r="W315" t="str">
            <v>N07.06.040.2626.279.0080</v>
          </cell>
          <cell r="X315">
            <v>132</v>
          </cell>
          <cell r="Y315" t="str">
            <v>- Chất liệu: titanium.
- Kích cỡ: 3/4/5/6/7/8/9/10lỗ. Chiều dài: 98/111/124/137/150/163/176/189mm.
- Đặc tính: đầu nẹp có 9 lỗ vít khoá và 1 lỗ vít hình giọt nước dùng để nén ép, thân nẹp lỗ vít hình tròn (sử dụng được vít khóa và vít vỏ) và 1 lỗ vít hình giọt nước dùng để nén ép, chất liệu Titanium có khả năng chống ăn mòn tốt.
+ Sử dụng vít khoá đường kính 4.0mm và vít vỏ đường kính 4.0mm.
- Đạt tiêu chuẩn chất lượng: ISO 13485, CE.</v>
          </cell>
          <cell r="Z315" t="str">
            <v>Jiangsu Jinlu</v>
          </cell>
          <cell r="AA315" t="str">
            <v>Trung Quốc</v>
          </cell>
          <cell r="AB315" t="str">
            <v>Jiangsu Jinlu Group Medical Device Co., Ltd.</v>
          </cell>
          <cell r="AC315" t="str">
            <v>Trung Quốc</v>
          </cell>
          <cell r="AD315" t="str">
            <v>Loại C</v>
          </cell>
          <cell r="AE315" t="str">
            <v>GPNK số: 10187NK/BYT-TB-CT</v>
          </cell>
          <cell r="AF315" t="str">
            <v>1 cái/gói</v>
          </cell>
          <cell r="AG315" t="str">
            <v>Cái</v>
          </cell>
          <cell r="AH315">
            <v>20</v>
          </cell>
          <cell r="AI315" t="str">
            <v>60 tháng</v>
          </cell>
          <cell r="AJ315" t="str">
            <v>vn0303735317</v>
          </cell>
          <cell r="AK315" t="str">
            <v>CÔNG TY TNHH THƯƠNG MẠI DỊCH VỤ HÀO NAM</v>
          </cell>
          <cell r="AL315" t="str">
            <v>Đạt</v>
          </cell>
          <cell r="AM315"/>
          <cell r="AN315" t="str">
            <v>Tăng Thị Hiếu</v>
          </cell>
          <cell r="AO315" t="str">
            <v>Đạt</v>
          </cell>
          <cell r="AP315" t="str">
            <v>Đạt</v>
          </cell>
          <cell r="AQ315" t="str">
            <v>Đạt</v>
          </cell>
          <cell r="AR315">
            <v>0</v>
          </cell>
          <cell r="AS315" t="str">
            <v>Đạt</v>
          </cell>
          <cell r="AT315" t="str">
            <v xml:space="preserve">
 HSMT : Đầu nẹp có 7 lỗ khóa và 0 lỗ free,Đường kính vít 3.5mm
HSDT : đầu nẹp có 9 lỗ vít khoá và 1 lỗ vít hình giọt nước ,Sử dụng vít khoá đường kính 4.0mm ,  </v>
          </cell>
          <cell r="AU315" t="str">
            <v>Đạt</v>
          </cell>
          <cell r="AV315" t="str">
            <v>Đạt</v>
          </cell>
          <cell r="AW315" t="str">
            <v>Đạt</v>
          </cell>
          <cell r="AX315" t="str">
            <v>Đạt</v>
          </cell>
          <cell r="AY315" t="str">
            <v>Không đạt</v>
          </cell>
          <cell r="AZ315" t="str">
            <v xml:space="preserve">Đầu nẹp ( số lỗ ) và 
đường kính vit khóa ko khớp với HSMT :
HSMT : Đầu nẹp có 7 lỗ khóa và 0 lỗ free,Đường kính vít 3.5mm
HSDT : đầu nẹp có 9 lỗ vít khoá và 1 lỗ vít hình giọt nước ,Sử dụng vít khoá đường kính 4.0mm ,  </v>
          </cell>
          <cell r="BA315" t="str">
            <v>Hoàng Thị Thủy</v>
          </cell>
          <cell r="BB315" t="str">
            <v>Không đạt</v>
          </cell>
          <cell r="BC315" t="str">
            <v xml:space="preserve">Đầu nẹp ( số lỗ ) và 
đường kính vit khóa ko khớp với HSMT :
HSMT : Đầu nẹp có 7 lỗ khóa và 0 lỗ free,Đường kính vít 3.5mm
HSDT : đầu nẹp có 9 lỗ vít khoá và 1 lỗ vít hình giọt nước ,Sử dụng vít khoá đường kính 4.0mm ,  </v>
          </cell>
        </row>
        <row r="316">
          <cell r="C316" t="str">
            <v>PP2300520042</v>
          </cell>
          <cell r="D316" t="str">
            <v>Nẹp khóa đầu trên xương cánh tay các cỡ</v>
          </cell>
          <cell r="E316" t="str">
            <v xml:space="preserve"> - Vật liệu nẹp bằng thép không gỉ. 
 - Đầu nẹp có 7 lỗ khóa và 0 lỗ free, thân nẹp có 2 lỗ-&gt; 4 lỗ khóa và 1 lỗ free, chiều dài các cỡ
- Vít tự khóa chất liệu: Titanium 
 - Đường kính vít 3.5mm, dài các cỡ; 
 - Vít vỏ xương thép không gỉ </v>
          </cell>
          <cell r="F316" t="str">
            <v>Hộp/1 cái</v>
          </cell>
          <cell r="G316" t="str">
            <v>Cái</v>
          </cell>
          <cell r="H316">
            <v>20</v>
          </cell>
          <cell r="I316">
            <v>14250000</v>
          </cell>
          <cell r="J316">
            <v>285000000</v>
          </cell>
          <cell r="K316">
            <v>5700000</v>
          </cell>
          <cell r="L316">
            <v>427500000</v>
          </cell>
          <cell r="M316">
            <v>199500000</v>
          </cell>
          <cell r="N316">
            <v>4</v>
          </cell>
          <cell r="O316" t="str">
            <v>PP2300520042</v>
          </cell>
          <cell r="P316" t="str">
            <v>Nẹp khóa đầu trên xương cánh tay các cỡ</v>
          </cell>
          <cell r="Q316">
            <v>180</v>
          </cell>
          <cell r="R316">
            <v>613881000</v>
          </cell>
          <cell r="S316">
            <v>210</v>
          </cell>
          <cell r="T316" t="str">
            <v>Trong vòng 24 giờ kể từ thời điểm đặt hàng của Bệnh viện</v>
          </cell>
          <cell r="U316" t="str">
            <v>Nẹp khóa đầu trên xương cánh tay PHF</v>
          </cell>
          <cell r="V316" t="str">
            <v>Nẹp khóa đầu trên xương cánh tay PHF</v>
          </cell>
          <cell r="W316" t="str">
            <v>N07.06.040.2567.292.0014.001;N07.06.040.2567.292.0014.002;N07.06.040.2567.292.0014.003;N07.06.040.2567.292.0014.004;N07.06.040.2567.292.0014.005;N07.06.040.2567.292.0014.006</v>
          </cell>
          <cell r="X316" t="str">
            <v>135.1203; 135.1204; 135.1205; 135.1206; 135.1207; 135.1208</v>
          </cell>
          <cell r="Y316" t="str">
            <v xml:space="preserve"> - Vật liệu nẹp bằng thép không gỉ. 
 - Đầu nẹp có 7 lỗ khóa và 0 lỗ free, thân nẹp có 2 lỗ-&gt; 4 lỗ khóa và 1 lỗ free, chiều dài các cỡ
- Vít tự khóa chất liệu: Titanium 
 - Đường kính vít 3.5mm, dài các cỡ; 
 - Vít vỏ xương thép không gỉ </v>
          </cell>
          <cell r="Z316" t="str">
            <v>Intraum S.P.A</v>
          </cell>
          <cell r="AA316" t="str">
            <v>Ý</v>
          </cell>
          <cell r="AB316" t="str">
            <v>Intraum S.P.A</v>
          </cell>
          <cell r="AC316" t="str">
            <v>Ý</v>
          </cell>
          <cell r="AD316" t="str">
            <v>C</v>
          </cell>
          <cell r="AE316" t="str">
            <v>GPNK 12607NK/BYT-TB-CT ngày 4/5/2019</v>
          </cell>
          <cell r="AF316" t="str">
            <v>Hộp/1 cái</v>
          </cell>
          <cell r="AG316" t="str">
            <v>Cái</v>
          </cell>
          <cell r="AH316">
            <v>20</v>
          </cell>
          <cell r="AI316">
            <v>0</v>
          </cell>
          <cell r="AJ316" t="str">
            <v>vn0303649788</v>
          </cell>
          <cell r="AK316" t="str">
            <v>CÔNG TY TNHH THƯƠNG MẠI - DỊCH VỤ VÀ SẢN XUẤT VIỆT TƯỜNG</v>
          </cell>
          <cell r="AL316" t="str">
            <v>Đạt</v>
          </cell>
          <cell r="AM316"/>
          <cell r="AN316" t="str">
            <v>Nguyễn Thị Sao Mai</v>
          </cell>
          <cell r="AO316" t="str">
            <v>Đạt</v>
          </cell>
          <cell r="AP316" t="str">
            <v>Đạt</v>
          </cell>
          <cell r="AQ316" t="str">
            <v>Đạt</v>
          </cell>
          <cell r="AR316">
            <v>0</v>
          </cell>
          <cell r="AS316" t="str">
            <v>Đạt</v>
          </cell>
          <cell r="AT316" t="str">
            <v>Đạt</v>
          </cell>
          <cell r="AU316" t="str">
            <v>Đạt</v>
          </cell>
          <cell r="AV316" t="str">
            <v>Đạt</v>
          </cell>
          <cell r="AW316" t="str">
            <v>Đạt</v>
          </cell>
          <cell r="AX316" t="str">
            <v>Đạt</v>
          </cell>
          <cell r="AY316" t="str">
            <v>Đạt</v>
          </cell>
          <cell r="AZ316">
            <v>0</v>
          </cell>
          <cell r="BA316" t="str">
            <v>Cao Dũng</v>
          </cell>
          <cell r="BB316" t="str">
            <v>Đạt</v>
          </cell>
          <cell r="BC316" t="str">
            <v/>
          </cell>
        </row>
        <row r="317">
          <cell r="C317" t="str">
            <v>PP2300520043</v>
          </cell>
          <cell r="D317" t="str">
            <v>Nẹp khóa đầu trên xương chày các cỡ</v>
          </cell>
          <cell r="E317" t="str">
            <v>- Chất liệu Titanium.
 - Nẹp được thiết kế theo tiêu chuẩn xương của người Châu Á.
 - Dùng vít khóa 3.5mm, vít vỏ 3.5mm
 - Loại trái/ phải.
 - Loại  2-&gt; 6 lỗ, chiều dài các cỡ</v>
          </cell>
          <cell r="F317">
            <v>0</v>
          </cell>
          <cell r="G317" t="str">
            <v>Cái</v>
          </cell>
          <cell r="H317">
            <v>20</v>
          </cell>
          <cell r="I317">
            <v>8900000</v>
          </cell>
          <cell r="J317">
            <v>178000000</v>
          </cell>
          <cell r="K317">
            <v>3560000</v>
          </cell>
          <cell r="L317">
            <v>267000000</v>
          </cell>
          <cell r="M317">
            <v>124600000</v>
          </cell>
          <cell r="N317">
            <v>4</v>
          </cell>
          <cell r="O317" t="str">
            <v>PP2300520043</v>
          </cell>
          <cell r="P317" t="str">
            <v>Nẹp khóa đầu trên xương chày các cỡ</v>
          </cell>
          <cell r="Q317">
            <v>180</v>
          </cell>
          <cell r="R317">
            <v>334960000</v>
          </cell>
          <cell r="S317">
            <v>210</v>
          </cell>
          <cell r="T317" t="str">
            <v>Trong vòng 24 giờ kể từ thời điểm dặt hàng của Bệnh viện</v>
          </cell>
          <cell r="U317" t="str">
            <v>Nẹp khóa mắt cá trong (Syntec)</v>
          </cell>
          <cell r="V317" t="str">
            <v>Nẹp khóa mắt cá trong (Syntec)</v>
          </cell>
          <cell r="W317" t="str">
            <v>N07.06.040.4067.296.0007</v>
          </cell>
          <cell r="X317" t="str">
            <v>LK-L-27106-L/R--&gt;LK-L-27114-L/R</v>
          </cell>
          <cell r="Y317" t="str">
            <v>Thép không gỉ (stainless steel)
Lỗ vít trên thân nẹp có ren khóa đôi (double lead) gia cố chống vít bật ra ngoài. 
Có lỗ nén và lỗ khóa phù hợp với giải phẫu học
Dùng vít khóa 3.5mm, vít vỏ 3.5mm; đầu vít chống trượt
Loại trái/ phải 
Có 6/ 8/ 10/ 12/ 14 lỗ ứng với chiều dài 144.5/ 170.5/ 196.5/ 222.5/ 248.5mm
* Có kèm hình ảnh mô tả ren khóa đôi (double lead)</v>
          </cell>
          <cell r="Z317" t="str">
            <v>Syntec Scientific Corporation</v>
          </cell>
          <cell r="AA317" t="str">
            <v>Đài Loan</v>
          </cell>
          <cell r="AB317" t="str">
            <v>Syntec Scientific Corporation</v>
          </cell>
          <cell r="AC317" t="str">
            <v>Đài Loan</v>
          </cell>
          <cell r="AD317" t="str">
            <v>C</v>
          </cell>
          <cell r="AE317" t="str">
            <v>2882NK/BYT-TB-CT ngày 05/09/2018</v>
          </cell>
          <cell r="AF317" t="str">
            <v>Cái/ gói</v>
          </cell>
          <cell r="AG317" t="str">
            <v>Cái</v>
          </cell>
          <cell r="AH317">
            <v>20</v>
          </cell>
          <cell r="AI317">
            <v>0</v>
          </cell>
          <cell r="AJ317" t="str">
            <v>vn0302221358</v>
          </cell>
          <cell r="AK317" t="str">
            <v>CÔNG TY CỔ PHẦN DƯỢC PHẨM BẾN THÀNH</v>
          </cell>
          <cell r="AL317" t="str">
            <v>Đạt</v>
          </cell>
          <cell r="AM317"/>
          <cell r="AN317" t="str">
            <v>Phạm Thị Kim Hoàng</v>
          </cell>
          <cell r="AO317" t="str">
            <v>Đạt</v>
          </cell>
          <cell r="AP317" t="str">
            <v>Đạt</v>
          </cell>
          <cell r="AQ317" t="str">
            <v>Đạt</v>
          </cell>
          <cell r="AR317">
            <v>0</v>
          </cell>
          <cell r="AS317" t="str">
            <v>Đạt</v>
          </cell>
          <cell r="AT317" t="str">
            <v>Không đạt</v>
          </cell>
          <cell r="AU317" t="str">
            <v>Đạt</v>
          </cell>
          <cell r="AV317" t="str">
            <v>Đạt</v>
          </cell>
          <cell r="AW317" t="str">
            <v>Đạt</v>
          </cell>
          <cell r="AX317" t="str">
            <v>Đạt</v>
          </cell>
          <cell r="AY317" t="str">
            <v>Không đạt</v>
          </cell>
          <cell r="AZ317" t="str">
            <v>Chất liệu và số lỗ không đáp ứng HSMT</v>
          </cell>
          <cell r="BA317" t="str">
            <v>Lê Thị Mơ</v>
          </cell>
          <cell r="BB317" t="str">
            <v>Không đạt</v>
          </cell>
          <cell r="BC317" t="str">
            <v>Chất liệu và số lỗ không đáp ứng HSMT</v>
          </cell>
        </row>
        <row r="318">
          <cell r="C318" t="str">
            <v>PP2300520043</v>
          </cell>
          <cell r="D318" t="str">
            <v>Nẹp khóa đầu trên xương chày các cỡ</v>
          </cell>
          <cell r="E318" t="str">
            <v>- Chất liệu Titanium.
 - Nẹp được thiết kế theo tiêu chuẩn xương của người Châu Á.
 - Dùng vít khóa 3.5mm, vít vỏ 3.5mm
 - Loại trái/ phải.
 - Loại  2-&gt; 6 lỗ, chiều dài các cỡ</v>
          </cell>
          <cell r="F318">
            <v>0</v>
          </cell>
          <cell r="G318" t="str">
            <v>Cái</v>
          </cell>
          <cell r="H318">
            <v>20</v>
          </cell>
          <cell r="I318">
            <v>8900000</v>
          </cell>
          <cell r="J318">
            <v>178000000</v>
          </cell>
          <cell r="K318">
            <v>3560000</v>
          </cell>
          <cell r="L318">
            <v>267000000</v>
          </cell>
          <cell r="M318">
            <v>124600000</v>
          </cell>
          <cell r="N318">
            <v>4</v>
          </cell>
          <cell r="O318" t="str">
            <v>PP2300520043</v>
          </cell>
          <cell r="P318" t="str">
            <v>Nẹp khóa đầu trên xương chày các cỡ</v>
          </cell>
          <cell r="Q318">
            <v>180</v>
          </cell>
          <cell r="R318">
            <v>79140000</v>
          </cell>
          <cell r="S318">
            <v>210</v>
          </cell>
          <cell r="T318">
            <v>0</v>
          </cell>
          <cell r="U318" t="str">
            <v>Nẹp xương chày đầu gần</v>
          </cell>
          <cell r="V318" t="str">
            <v>Nẹp xương chày đầu gần</v>
          </cell>
          <cell r="W318" t="str">
            <v>Đã đăng kí đang đợi được duyệt</v>
          </cell>
          <cell r="X318" t="str">
            <v>F14AB-PA00770; F14AB-PA00771; F14AB-PA00772; F14AB-PA00773; F14AB-PA00774; F14AB-PA00775; F14AB-PA00776; F14AB-PA00777; F14AB-PA00778; F14AB-PA00779</v>
          </cell>
          <cell r="Y318" t="str">
            <v>Chất liệu: Titanium nguyên chất TA3G - ISO 5832-2 và bề mặt nẹp có xử lý màu anode hóa loại III (Colored anodizing type III) có màu vàng bền và chống ăn mòn, sử dụng vít khóa 5.0mm, vít vỏ/vít cứng 4.5mm và/hoặc vít hủy/xốp 6.5mm 
- Đầu gần nẹp có 5 lỗ khóa đơn. Thân nẹp dày 4.8mm, từ 5/7/9/11/13 lỗ đôi kết hợp nén ép, tương ứng chiều dài từ 140/180/220/260/300mm, bước tăng 40mm, khoảng cách lỗ 20mm, nẹp rộng 16.5mm, trái/phải. 
Có bộ trợ cụ tương thích. Đạt tiêu chuẩn chất lượng: CE, ISO 13485:2016.
- Nẹp khóa đầu trên xương chày, các cạnh nhẵn được đánh bóng và đầu xa nẹp thuôn nhọn để giảm thiểu kích ứng mô mềm.
- Hình dạng giải phẫu của nẹp và cấu trúc khóa tránh tạo đường viền bổ sung trong khi phẫu thuật, tiết kiệm thời gian và giảm độ phức tạp của quy trình phẫu thuật
- Đầu gần nẹp sử dụng vít khóa cố định về góc để tiếp cận tối ưu và giảm căng thẳng cho xương</v>
          </cell>
          <cell r="Z318" t="str">
            <v xml:space="preserve">Wuhan Mindray Scientific Co., Ltd, </v>
          </cell>
          <cell r="AA318" t="str">
            <v>China</v>
          </cell>
          <cell r="AB318" t="str">
            <v xml:space="preserve">Wuhan Mindray Scientific Co., Ltd, </v>
          </cell>
          <cell r="AC318" t="str">
            <v>China</v>
          </cell>
          <cell r="AD318" t="str">
            <v>C</v>
          </cell>
          <cell r="AE318" t="str">
            <v>2300492ĐKLH/BYT-HTTB</v>
          </cell>
          <cell r="AF318" t="str">
            <v>Cái/ Túi</v>
          </cell>
          <cell r="AG318" t="str">
            <v>Cái</v>
          </cell>
          <cell r="AH318">
            <v>20</v>
          </cell>
          <cell r="AI318">
            <v>0</v>
          </cell>
          <cell r="AJ318" t="str">
            <v>vn0312587344</v>
          </cell>
          <cell r="AK318" t="str">
            <v>CÔNG TY CỔ PHẦN DƯỢC PHẨM ĐẠI TÍN</v>
          </cell>
          <cell r="AL318" t="str">
            <v>Đạt</v>
          </cell>
          <cell r="AM318"/>
          <cell r="AN318" t="str">
            <v>Trương Thị Mỹ Quý</v>
          </cell>
          <cell r="AO318">
            <v>0</v>
          </cell>
          <cell r="AP318">
            <v>0</v>
          </cell>
          <cell r="AQ318">
            <v>0</v>
          </cell>
          <cell r="AR318">
            <v>0</v>
          </cell>
          <cell r="AS318">
            <v>0</v>
          </cell>
          <cell r="AT318">
            <v>0</v>
          </cell>
          <cell r="AU318">
            <v>0</v>
          </cell>
          <cell r="AV318">
            <v>0</v>
          </cell>
          <cell r="AW318">
            <v>0</v>
          </cell>
          <cell r="AX318">
            <v>0</v>
          </cell>
          <cell r="AY318" t="str">
            <v>Không đạt</v>
          </cell>
          <cell r="AZ318" t="str">
            <v>Không đáp ứng yêu cầu kỹ thuật của E-HSMT</v>
          </cell>
          <cell r="BA318" t="str">
            <v>Nguyễn Văn Tuyền</v>
          </cell>
          <cell r="BB318" t="str">
            <v>Không đạt</v>
          </cell>
          <cell r="BC318" t="str">
            <v>Không đáp ứng yêu cầu kỹ thuật của E-HSMT: " Dùng vít khóa 3.5mm, vít vỏ 3.5mm"'</v>
          </cell>
        </row>
        <row r="319">
          <cell r="C319" t="str">
            <v>PP2300520043</v>
          </cell>
          <cell r="D319" t="str">
            <v>Nẹp khóa đầu trên xương chày các cỡ</v>
          </cell>
          <cell r="E319" t="str">
            <v>- Chất liệu Titanium.
 - Nẹp được thiết kế theo tiêu chuẩn xương của người Châu Á.
 - Dùng vít khóa 3.5mm, vít vỏ 3.5mm
 - Loại trái/ phải.
 - Loại  2-&gt; 6 lỗ, chiều dài các cỡ</v>
          </cell>
          <cell r="F319">
            <v>0</v>
          </cell>
          <cell r="G319" t="str">
            <v>Cái</v>
          </cell>
          <cell r="H319">
            <v>20</v>
          </cell>
          <cell r="I319">
            <v>8900000</v>
          </cell>
          <cell r="J319">
            <v>178000000</v>
          </cell>
          <cell r="K319">
            <v>3560000</v>
          </cell>
          <cell r="L319">
            <v>267000000</v>
          </cell>
          <cell r="M319">
            <v>124600000</v>
          </cell>
          <cell r="N319">
            <v>4</v>
          </cell>
          <cell r="O319" t="str">
            <v>PP2300520043</v>
          </cell>
          <cell r="P319" t="str">
            <v>Nẹp khóa đầu trên xương chày các cỡ</v>
          </cell>
          <cell r="Q319">
            <v>180</v>
          </cell>
          <cell r="R319">
            <v>231000000</v>
          </cell>
          <cell r="S319">
            <v>211</v>
          </cell>
          <cell r="T319" t="str">
            <v>Giao hàng trong vòng 24h kể từ thời điểm gửi đơn đặt hàng của Bệnh viện</v>
          </cell>
          <cell r="U319" t="str">
            <v>3.5 mm Nẹp khóa đầu trên xương chày mặt trong</v>
          </cell>
          <cell r="V319" t="str">
            <v>3.5 mm Nẹp khóa đầu trên xương chày mặt trong</v>
          </cell>
          <cell r="W319" t="str">
            <v>N07.06.040.0972.000.0001.(001-008)</v>
          </cell>
          <cell r="X319" t="str">
            <v>IMA-LP041abb</v>
          </cell>
          <cell r="Y319" t="str">
            <v xml:space="preserve">Nẹp khóa đầu trên xương chày mặt trong 3.5 mm:
- Số lỗ khóa phần đầu nẹp: 3 lỗ,  thân nẹp sử dụng vít khóa đường kính 3.5 mm và vít vỏ 3.5 mm
- Độ dày nẹp 4.0 mm,
-  Chiều rộng thân nẹp 11.7 mm
-  Khoảng cách giữa các lỗ thân nẹp 13.0 mm
- Số lỗ thân nep 4;6;8;10 Lỗ tương ứng  chiều dài 80 - 184 mm 
- Vật liệu Titanium 6AL-4V phù hợp với tiêu chuẩn ASTM F 136
- Tiệt trùng bằng Ethylene Oxyde.   </v>
          </cell>
          <cell r="Z319" t="str">
            <v>Công ty Cổ Phần Nhà máy Trang thiết bị Y tế USM Healthcare</v>
          </cell>
          <cell r="AA319" t="str">
            <v>Việt Nam</v>
          </cell>
          <cell r="AB319" t="str">
            <v>Việt Nam</v>
          </cell>
          <cell r="AC319" t="str">
            <v>Việt Nam</v>
          </cell>
          <cell r="AD319" t="str">
            <v>C</v>
          </cell>
          <cell r="AE319" t="str">
            <v>2301184ĐKLH/BYT-HTTB ngày 11/10/2023</v>
          </cell>
          <cell r="AF319" t="str">
            <v>1 cái / gói</v>
          </cell>
          <cell r="AG319" t="str">
            <v>Cái</v>
          </cell>
          <cell r="AH319">
            <v>20</v>
          </cell>
          <cell r="AI319">
            <v>0</v>
          </cell>
          <cell r="AJ319" t="str">
            <v>vn0312041033</v>
          </cell>
          <cell r="AK319" t="str">
            <v>CÔNG TY CỔ PHẦN NHÀ MÁY TRANG THIẾT BỊ Y TẾ USM HEALTHCARE</v>
          </cell>
          <cell r="AL319" t="str">
            <v>Đạt</v>
          </cell>
          <cell r="AM319"/>
          <cell r="AN319" t="str">
            <v>Nguyễn Thị Phương Hoa</v>
          </cell>
          <cell r="AO319" t="str">
            <v>Đạt</v>
          </cell>
          <cell r="AP319" t="str">
            <v>Đạt</v>
          </cell>
          <cell r="AQ319" t="str">
            <v>Đạt</v>
          </cell>
          <cell r="AR319">
            <v>0</v>
          </cell>
          <cell r="AS319" t="str">
            <v>Đạt</v>
          </cell>
          <cell r="AT319" t="str">
            <v>Đạt</v>
          </cell>
          <cell r="AU319" t="str">
            <v>Đạt</v>
          </cell>
          <cell r="AV319" t="str">
            <v>Đạt</v>
          </cell>
          <cell r="AW319" t="str">
            <v>Đạt</v>
          </cell>
          <cell r="AX319" t="str">
            <v>Đạt</v>
          </cell>
          <cell r="AY319" t="str">
            <v>Đạt</v>
          </cell>
          <cell r="AZ319">
            <v>0</v>
          </cell>
          <cell r="BA319" t="str">
            <v>Nguyễn Bảo Thắng</v>
          </cell>
          <cell r="BB319" t="str">
            <v>Đạt</v>
          </cell>
          <cell r="BC319">
            <v>0</v>
          </cell>
        </row>
        <row r="320">
          <cell r="C320" t="str">
            <v>PP2300520043</v>
          </cell>
          <cell r="D320" t="str">
            <v>Nẹp khóa đầu trên xương chày các cỡ</v>
          </cell>
          <cell r="E320" t="str">
            <v>- Chất liệu Titanium.
 - Nẹp được thiết kế theo tiêu chuẩn xương của người Châu Á.
 - Dùng vít khóa 3.5mm, vít vỏ 3.5mm
 - Loại trái/ phải.
 - Loại  2-&gt; 6 lỗ, chiều dài các cỡ</v>
          </cell>
          <cell r="F320">
            <v>0</v>
          </cell>
          <cell r="G320" t="str">
            <v>Cái</v>
          </cell>
          <cell r="H320">
            <v>20</v>
          </cell>
          <cell r="I320">
            <v>8900000</v>
          </cell>
          <cell r="J320">
            <v>178000000</v>
          </cell>
          <cell r="K320">
            <v>3560000</v>
          </cell>
          <cell r="L320">
            <v>267000000</v>
          </cell>
          <cell r="M320">
            <v>124600000</v>
          </cell>
          <cell r="N320">
            <v>4</v>
          </cell>
          <cell r="O320" t="str">
            <v>PP2300520043</v>
          </cell>
          <cell r="P320" t="str">
            <v>Nẹp khóa đầu trên xương chày các cỡ</v>
          </cell>
          <cell r="Q320">
            <v>180</v>
          </cell>
          <cell r="R320">
            <v>154100000</v>
          </cell>
          <cell r="S320">
            <v>210</v>
          </cell>
          <cell r="T320" t="str">
            <v>Trong vòng 24h kể 
từ thời điểm đặt 
hàng của bệnh viện</v>
          </cell>
          <cell r="U320" t="str">
            <v>Nẹp khóa đầu trên mâm chày</v>
          </cell>
          <cell r="V320" t="str">
            <v>Nẹp khóa đầu trên mâm chày</v>
          </cell>
          <cell r="W320" t="str">
            <v>N07.06.040.2626.279.0079</v>
          </cell>
          <cell r="X320">
            <v>145</v>
          </cell>
          <cell r="Y320" t="str">
            <v>- Chất liệu: titanium.
- Kích cỡ: 3/5/6/7/8/9/10/11/13lỗ. Chiều dài: 99/139/159/179/199/219/239/259/299mm.
- Đặc tính: đầu nẹp có 6 lỗ vít hình tròn (có thể sử dụng vít khóa hoặc vít vỏ), thân nẹp lỗ vít hình số tám (lỗ vít kết hợp vít khóa hoặc vít nén ép) và lỗ vít hình tròn, chất liệu Titanium có khả năng chống ăn mòn tốt.
+ Sử dụng vít khoá đường kính 5.0mm và vít vỏ đường kính 5.0mm.
- Đạt tiêu chuẩn chất lượng: ISO 13485, CE.</v>
          </cell>
          <cell r="Z320" t="str">
            <v>Jiangsu Jinlu</v>
          </cell>
          <cell r="AA320" t="str">
            <v>Trung Quốc</v>
          </cell>
          <cell r="AB320" t="str">
            <v>Jiangsu Jinlu Group Medical Device Co., Ltd.</v>
          </cell>
          <cell r="AC320" t="str">
            <v>Trung Quốc</v>
          </cell>
          <cell r="AD320" t="str">
            <v>Loại C</v>
          </cell>
          <cell r="AE320" t="str">
            <v>GPNK số: 10187NK/BYT-TB-CT</v>
          </cell>
          <cell r="AF320" t="str">
            <v>1 cái/gói</v>
          </cell>
          <cell r="AG320" t="str">
            <v>Cái</v>
          </cell>
          <cell r="AH320">
            <v>20</v>
          </cell>
          <cell r="AI320" t="str">
            <v>60 tháng</v>
          </cell>
          <cell r="AJ320" t="str">
            <v>vn0303735317</v>
          </cell>
          <cell r="AK320" t="str">
            <v>CÔNG TY TNHH THƯƠNG MẠI DỊCH VỤ HÀO NAM</v>
          </cell>
          <cell r="AL320" t="str">
            <v>Đạt</v>
          </cell>
          <cell r="AM320"/>
          <cell r="AN320" t="str">
            <v>Tăng Thị Hiếu</v>
          </cell>
          <cell r="AO320" t="str">
            <v>Đạt</v>
          </cell>
          <cell r="AP320" t="str">
            <v>Đạt</v>
          </cell>
          <cell r="AQ320" t="str">
            <v>Đạt</v>
          </cell>
          <cell r="AR320">
            <v>0</v>
          </cell>
          <cell r="AS320" t="str">
            <v>Đạt</v>
          </cell>
          <cell r="AT320" t="str">
            <v>HSMT : Dùng vít khóa 3.5mm, vít vỏ 3.5mm
HSDT : Dùng vít khóa 5mm, vít vỏ 5mm</v>
          </cell>
          <cell r="AU320" t="str">
            <v>Đạt</v>
          </cell>
          <cell r="AV320" t="str">
            <v>Đạt</v>
          </cell>
          <cell r="AW320" t="str">
            <v>Đạt</v>
          </cell>
          <cell r="AX320" t="str">
            <v>Đạt</v>
          </cell>
          <cell r="AY320" t="str">
            <v>Không đạt</v>
          </cell>
          <cell r="AZ320" t="str">
            <v>Đường kính vit không
 đạt theo HSMT:
HSMT : Dùng vít khóa 3.5mm, vít vỏ 3.5mm
HSDT : Dùng vít khóa 5mm, vít vỏ 5mm</v>
          </cell>
          <cell r="BA320" t="str">
            <v>Hoàng Thị Thủy</v>
          </cell>
          <cell r="BB320" t="str">
            <v>Không đạt</v>
          </cell>
          <cell r="BC320" t="str">
            <v>Đường kính vit không
 đạt theo HSMT:
HSMT : Dùng vít khóa 3.5mm, vít vỏ 3.5mm
HSDT : Dùng vít khóa 5mm, vít vỏ 5mm</v>
          </cell>
        </row>
        <row r="321">
          <cell r="C321" t="str">
            <v>PP2300520043</v>
          </cell>
          <cell r="D321" t="str">
            <v>Nẹp khóa đầu trên xương chày các cỡ</v>
          </cell>
          <cell r="E321" t="str">
            <v>- Chất liệu Titanium.
 - Nẹp được thiết kế theo tiêu chuẩn xương của người Châu Á.
 - Dùng vít khóa 3.5mm, vít vỏ 3.5mm
 - Loại trái/ phải.
 - Loại  2-&gt; 6 lỗ, chiều dài các cỡ</v>
          </cell>
          <cell r="F321">
            <v>0</v>
          </cell>
          <cell r="G321" t="str">
            <v>Cái</v>
          </cell>
          <cell r="H321">
            <v>20</v>
          </cell>
          <cell r="I321">
            <v>8900000</v>
          </cell>
          <cell r="J321">
            <v>178000000</v>
          </cell>
          <cell r="K321">
            <v>3560000</v>
          </cell>
          <cell r="L321">
            <v>267000000</v>
          </cell>
          <cell r="M321">
            <v>124600000</v>
          </cell>
          <cell r="N321">
            <v>4</v>
          </cell>
          <cell r="O321" t="str">
            <v>PP2300520043</v>
          </cell>
          <cell r="P321" t="str">
            <v>Nẹp khóa đầu trên xương chày các cỡ</v>
          </cell>
          <cell r="Q321">
            <v>180</v>
          </cell>
          <cell r="R321">
            <v>294448200</v>
          </cell>
          <cell r="S321">
            <v>210</v>
          </cell>
          <cell r="T321" t="str">
            <v>Trong vòng 24 giờ kể từ thời điểm đặt hàng của Bệnh viện</v>
          </cell>
          <cell r="U321" t="str">
            <v>Nẹp khóa đầu trên xương chày, vít Ø3.5mm, Titan, trái/ phải, các cỡ</v>
          </cell>
          <cell r="V321" t="str">
            <v xml:space="preserve">Nẹp khóa đầu trên xương chày, vít Ø3.5mm, Titan, trái/ phải </v>
          </cell>
          <cell r="W321" t="str">
            <v>N07.06.040.0311.115.0174</v>
          </cell>
          <cell r="X321" t="str">
            <v>TI-530-0xxx
TI-747-1xxx</v>
          </cell>
          <cell r="Y321" t="str">
            <v xml:space="preserve"> - Chất liệu Hợp kim Titanium Ti6Al4V.
 - Nẹp được thiết kế theo tiêu chuẩn xương của người Châu Á.
 - Dùng vít khóa 3.5mm, vít vỏ 3.5mm
 - Loại trái/ phải.
 - Nẹp phía trong, đầu nẹp có 3 lỗ, thân nẹp có 4/ 6/ 8/ 10/ 12/ 14/ 16/ 18/ 20 lỗ, dài 93/ 119/ 145/ 171/ 197/ 223/ 249/ 275/ 301mm
 - Nẹp phía ngoài, đầu nẹp có 4 lỗ, thân nẹp có 4/ 6/ 8/ 10/ 12/ 14/ 16 lỗ, dài 81/ 107/ 133/ 159/ 185/ 211/ 237mm
 - Tiêu chuẩn chất lượng CE, ISO, FDA 510k</v>
          </cell>
          <cell r="Z321" t="str">
            <v xml:space="preserve"> Auxein</v>
          </cell>
          <cell r="AA321" t="str">
            <v>Ấn Độ</v>
          </cell>
          <cell r="AB321" t="str">
            <v>Ấn Độ</v>
          </cell>
          <cell r="AC321" t="str">
            <v>Ấn Độ</v>
          </cell>
          <cell r="AD321" t="str">
            <v>C</v>
          </cell>
          <cell r="AE321" t="str">
            <v>7764NK/BYT-TB-CT</v>
          </cell>
          <cell r="AF321" t="str">
            <v>Gói/1</v>
          </cell>
          <cell r="AG321" t="str">
            <v>Cái</v>
          </cell>
          <cell r="AH321">
            <v>20</v>
          </cell>
          <cell r="AI321">
            <v>0</v>
          </cell>
          <cell r="AJ321" t="str">
            <v>vn0303224087</v>
          </cell>
          <cell r="AK321" t="str">
            <v>CÔNG TY TNHH THIẾT BỊ Y TẾ HOÀNG LỘC M.E</v>
          </cell>
          <cell r="AL321" t="str">
            <v>Đạt</v>
          </cell>
          <cell r="AM321"/>
          <cell r="AN321" t="str">
            <v>Hồ Thị Hồng</v>
          </cell>
          <cell r="AO321" t="str">
            <v>Đạt</v>
          </cell>
          <cell r="AP321" t="str">
            <v>Đạt</v>
          </cell>
          <cell r="AQ321" t="str">
            <v>Đạt</v>
          </cell>
          <cell r="AR321">
            <v>0</v>
          </cell>
          <cell r="AS321" t="str">
            <v>Đạt</v>
          </cell>
          <cell r="AT321" t="str">
            <v>Đạt</v>
          </cell>
          <cell r="AU321" t="str">
            <v>Đạt</v>
          </cell>
          <cell r="AV321" t="str">
            <v>Đạt</v>
          </cell>
          <cell r="AW321" t="str">
            <v>Đạt</v>
          </cell>
          <cell r="AX321" t="str">
            <v>Đạt</v>
          </cell>
          <cell r="AY321" t="str">
            <v>Đạt</v>
          </cell>
          <cell r="AZ321">
            <v>0</v>
          </cell>
          <cell r="BA321" t="str">
            <v>Trần Thị Dân</v>
          </cell>
          <cell r="BB321" t="str">
            <v>Đạt</v>
          </cell>
          <cell r="BC321">
            <v>0</v>
          </cell>
        </row>
        <row r="322">
          <cell r="C322" t="str">
            <v>PP2300520043</v>
          </cell>
          <cell r="D322" t="str">
            <v>Nẹp khóa đầu trên xương chày các cỡ</v>
          </cell>
          <cell r="E322" t="str">
            <v>- Chất liệu Titanium.
 - Nẹp được thiết kế theo tiêu chuẩn xương của người Châu Á.
 - Dùng vít khóa 3.5mm, vít vỏ 3.5mm
 - Loại trái/ phải.
 - Loại  2-&gt; 6 lỗ, chiều dài các cỡ</v>
          </cell>
          <cell r="F322">
            <v>0</v>
          </cell>
          <cell r="G322" t="str">
            <v>Cái</v>
          </cell>
          <cell r="H322">
            <v>20</v>
          </cell>
          <cell r="I322">
            <v>8900000</v>
          </cell>
          <cell r="J322">
            <v>178000000</v>
          </cell>
          <cell r="K322">
            <v>3560000</v>
          </cell>
          <cell r="L322">
            <v>267000000</v>
          </cell>
          <cell r="M322">
            <v>124600000</v>
          </cell>
          <cell r="N322">
            <v>4</v>
          </cell>
          <cell r="O322" t="str">
            <v>PP2300520043</v>
          </cell>
          <cell r="P322" t="str">
            <v>Nẹp khóa đầu trên xương chày các cỡ</v>
          </cell>
          <cell r="Q322">
            <v>180</v>
          </cell>
          <cell r="R322">
            <v>180000000</v>
          </cell>
          <cell r="S322">
            <v>210</v>
          </cell>
          <cell r="T322" t="str">
            <v>Giao hàng trong vòng 24h kể từ thời điểm gửi đơn đặt hàng của Bệnh viện</v>
          </cell>
          <cell r="U322" t="str">
            <v xml:space="preserve">Nẹp khóa titanium đầu trên xương chày </v>
          </cell>
          <cell r="V322" t="str">
            <v>Nẹp khoá titanium đầu trên xương chày</v>
          </cell>
          <cell r="W322" t="str">
            <v>N07.06.040.0461.118.0137</v>
          </cell>
          <cell r="X322" t="str">
            <v>0130xxT</v>
          </cell>
          <cell r="Y322" t="str">
            <v>-Chất liệu titanium
- Nẹp phù hợp tiêu chuẩn xương người Châu Á.
- Dày 5mm, rộng 16mm, đầu trên nẹp có 5 lỗ bắt vít, thân nẹp có từ 4 đến 14 lỗ, dài từ 120 đến 320mm.
- Sử dụng vít khóa titanium đường kính 4.5mm và 5.0mm
- Tiêu chuẩn CE</v>
          </cell>
          <cell r="Z322" t="str">
            <v xml:space="preserve">BHH Mikromed Sp. z o.o </v>
          </cell>
          <cell r="AA322" t="str">
            <v>Ba Lan</v>
          </cell>
          <cell r="AB322" t="str">
            <v xml:space="preserve">BHH Mikromed Sp. z o.o </v>
          </cell>
          <cell r="AC322" t="str">
            <v>Ba Lan</v>
          </cell>
          <cell r="AD322" t="str">
            <v>C, Số phân loại: 074/MKM/0420-REV</v>
          </cell>
          <cell r="AE322" t="str">
            <v>8011NK/BYT-TB-CT</v>
          </cell>
          <cell r="AF322" t="str">
            <v>1 cái/1 gói</v>
          </cell>
          <cell r="AG322" t="str">
            <v>Cái</v>
          </cell>
          <cell r="AH322">
            <v>20</v>
          </cell>
          <cell r="AI322">
            <v>0</v>
          </cell>
          <cell r="AJ322" t="str">
            <v>vn0101147344</v>
          </cell>
          <cell r="AK322" t="str">
            <v>CÔNG TY TNHH ĐẦU TƯ PHÁT TRIỂN TRANG THIẾT BỊ Y TẾ</v>
          </cell>
          <cell r="AL322" t="str">
            <v>Đạt</v>
          </cell>
          <cell r="AM322"/>
          <cell r="AN322" t="str">
            <v>Trương Thị Mỹ Quý</v>
          </cell>
          <cell r="AO322" t="str">
            <v>Đạt</v>
          </cell>
          <cell r="AP322" t="str">
            <v>Đạt</v>
          </cell>
          <cell r="AQ322" t="str">
            <v>Đạt</v>
          </cell>
          <cell r="AR322">
            <v>0</v>
          </cell>
          <cell r="AS322" t="str">
            <v>Đạt</v>
          </cell>
          <cell r="AT322" t="str">
            <v>Đạt</v>
          </cell>
          <cell r="AU322" t="str">
            <v>Đạt</v>
          </cell>
          <cell r="AV322" t="str">
            <v>Đạt</v>
          </cell>
          <cell r="AW322" t="str">
            <v>Đạt</v>
          </cell>
          <cell r="AX322" t="str">
            <v>Đạt</v>
          </cell>
          <cell r="AY322" t="str">
            <v>Đạt</v>
          </cell>
          <cell r="AZ322">
            <v>0</v>
          </cell>
          <cell r="BA322" t="str">
            <v>Trần Thị Minh Hồng</v>
          </cell>
          <cell r="BB322" t="str">
            <v>Đạt</v>
          </cell>
          <cell r="BC322">
            <v>0</v>
          </cell>
        </row>
        <row r="323">
          <cell r="C323" t="str">
            <v>PP2300520044</v>
          </cell>
          <cell r="D323" t="str">
            <v>Nẹp khóa đầu trên, phía bên xương chày các cỡ</v>
          </cell>
          <cell r="E323" t="str">
            <v>Vật liệu nẹp bằng thép không gỉ. Kích thước chiều dài 124mm, đầu nẹp có 3 lỗ khóa và 0 lỗ free, thân nẹp có 4 lỗ khóa và 0 lỗ free
Ron vis bằng titanium khóa bên trong lỗ nẹp, cơ chế khóa kiểu thiết kế hình nón côn 2 độ.
Đóng gói tiệt trùng sẵn chính hãng.
Sử dụng vít tự khóa titanium đường kính 5.0mm, dài 12-110mm</v>
          </cell>
          <cell r="F323" t="str">
            <v>Hộp/1 cái</v>
          </cell>
          <cell r="G323" t="str">
            <v>Cái</v>
          </cell>
          <cell r="H323">
            <v>30</v>
          </cell>
          <cell r="I323">
            <v>13870000</v>
          </cell>
          <cell r="J323">
            <v>416100000</v>
          </cell>
          <cell r="K323">
            <v>8322000</v>
          </cell>
          <cell r="L323">
            <v>624150000</v>
          </cell>
          <cell r="M323">
            <v>291270000</v>
          </cell>
          <cell r="N323">
            <v>5</v>
          </cell>
          <cell r="O323" t="str">
            <v>PP2300520044</v>
          </cell>
          <cell r="P323" t="str">
            <v>Nẹp khóa đầu trên, phía bên xương chày các cỡ</v>
          </cell>
          <cell r="Q323">
            <v>180</v>
          </cell>
          <cell r="R323">
            <v>613881000</v>
          </cell>
          <cell r="S323">
            <v>210</v>
          </cell>
          <cell r="T323" t="str">
            <v>Trong vòng 24 giờ kể từ thời điểm đặt hàng của Bệnh viện</v>
          </cell>
          <cell r="U323" t="str">
            <v>Nẹp khóa đầu trên, phía bên xương chày (Nẹp khóa đầu trên mặt bên xương chày)</v>
          </cell>
          <cell r="V323" t="str">
            <v>Nẹp khóa đầu trên, phía bên xương chày (Nẹp khóa đầu trên mặt bên xương chày)</v>
          </cell>
          <cell r="W323" t="str">
            <v>N07.06.040.2567.292.0035.001</v>
          </cell>
          <cell r="X323" t="str">
            <v>151.2011</v>
          </cell>
          <cell r="Y323" t="str">
            <v>Vật liệu nẹp bằng thép không gỉ. Kích thước chiều dài 124mm, đầu nẹp có 3 lỗ khóa và 0 lỗ free, thân nẹp có 4 lỗ khóa và 0 lỗ free
Ron vis bằng titanium khóa bên trong lỗ nẹp, cơ chế khóa kiểu thiết kế hình nón côn 2 độ.
Đóng gói tiệt trùng sẵn chính hãng.
Sử dụng vít tự khóa titanium đường kính 5.0mm, dài 12-110mm</v>
          </cell>
          <cell r="Z323" t="str">
            <v>Intraum S.P.A</v>
          </cell>
          <cell r="AA323" t="str">
            <v>Ý</v>
          </cell>
          <cell r="AB323" t="str">
            <v>Intraum S.P.A</v>
          </cell>
          <cell r="AC323" t="str">
            <v>Ý</v>
          </cell>
          <cell r="AD323" t="str">
            <v>C</v>
          </cell>
          <cell r="AE323" t="str">
            <v>GPNK 12607NK/BYT-TB-CT ngày 4/5/2019</v>
          </cell>
          <cell r="AF323" t="str">
            <v>Hộp/1 cái</v>
          </cell>
          <cell r="AG323" t="str">
            <v>Cái</v>
          </cell>
          <cell r="AH323">
            <v>30</v>
          </cell>
          <cell r="AI323">
            <v>0</v>
          </cell>
          <cell r="AJ323" t="str">
            <v>vn0303649788</v>
          </cell>
          <cell r="AK323" t="str">
            <v>CÔNG TY TNHH THƯƠNG MẠI - DỊCH VỤ VÀ SẢN XUẤT VIỆT TƯỜNG</v>
          </cell>
          <cell r="AL323" t="str">
            <v>Đạt</v>
          </cell>
          <cell r="AM323"/>
          <cell r="AN323" t="str">
            <v>Nguyễn Thị Sao Mai</v>
          </cell>
          <cell r="AO323" t="str">
            <v>Đạt</v>
          </cell>
          <cell r="AP323" t="str">
            <v>Đạt</v>
          </cell>
          <cell r="AQ323" t="str">
            <v>Đạt</v>
          </cell>
          <cell r="AR323">
            <v>0</v>
          </cell>
          <cell r="AS323" t="str">
            <v>Đạt</v>
          </cell>
          <cell r="AT323" t="str">
            <v>Đạt</v>
          </cell>
          <cell r="AU323" t="str">
            <v>Đạt</v>
          </cell>
          <cell r="AV323" t="str">
            <v>Đạt</v>
          </cell>
          <cell r="AW323" t="str">
            <v>Đạt</v>
          </cell>
          <cell r="AX323" t="str">
            <v>Đạt</v>
          </cell>
          <cell r="AY323" t="str">
            <v>Đạt</v>
          </cell>
          <cell r="AZ323">
            <v>0</v>
          </cell>
          <cell r="BA323" t="str">
            <v>Cao Dũng</v>
          </cell>
          <cell r="BB323" t="str">
            <v>Đạt</v>
          </cell>
          <cell r="BC323" t="str">
            <v/>
          </cell>
        </row>
        <row r="324">
          <cell r="C324" t="str">
            <v>PP2300520045</v>
          </cell>
          <cell r="D324" t="str">
            <v>Nẹp khóa đầu xa xương cánh tay</v>
          </cell>
          <cell r="E324" t="str">
            <v>Chất liệu Pure Titanium
Nẹp được thiết kế theo tiêu chuẩn xương của người Châu Á.
Vít đầu xa của nẹp đặt mặt trong được thiết kế xen kẽ với vít của nẹp được đặt ở mặt ngoài tạo ra 1 cấu trúc song song  để cố định ổ gãy đầu xa.
Phần thân bên hông nẹp được thiết kế uốn lượn dễ uốn cong (nếu cần) để đáp ứng các lựa chọn điều trị.
Dùng vít khóa 3.5mm, vít vỏ 3.5mm.
Loại trái/ phải.
Mặt trong: Có 4/ 6/ 8/ 10 lỗ ứng với chiều dài 87/ 110/ 133/ 156mm.
Mặt ngoài: Có 2/ 4/ 6/ 8/ 10/ 12/ 14  lỗ ứng với chiều dài 63/ 86/ 109/ 132/ 154/ 177/ 200mm.</v>
          </cell>
          <cell r="F324">
            <v>0</v>
          </cell>
          <cell r="G324" t="str">
            <v>Cái</v>
          </cell>
          <cell r="H324">
            <v>20</v>
          </cell>
          <cell r="I324">
            <v>15000000</v>
          </cell>
          <cell r="J324">
            <v>300000000</v>
          </cell>
          <cell r="K324">
            <v>6000000</v>
          </cell>
          <cell r="L324">
            <v>450000000</v>
          </cell>
          <cell r="M324">
            <v>210000000</v>
          </cell>
          <cell r="N324">
            <v>4</v>
          </cell>
          <cell r="O324" t="str">
            <v>PP2300520045</v>
          </cell>
          <cell r="P324" t="str">
            <v>Nẹp khóa đầu xa xương cánh tay</v>
          </cell>
          <cell r="Q324">
            <v>180</v>
          </cell>
          <cell r="R324">
            <v>334960000</v>
          </cell>
          <cell r="S324">
            <v>210</v>
          </cell>
          <cell r="T324" t="str">
            <v>Trong vòng 24 giờ kể từ thời điểm dặt hàng của Bệnh viện</v>
          </cell>
          <cell r="U324" t="str">
            <v>Nẹp khóa đầu xa xương cánh tay (A Plus)</v>
          </cell>
          <cell r="V324" t="str">
            <v>Nẹp khóa đầu xa xương cánh tay (A Plus)</v>
          </cell>
          <cell r="W324" t="str">
            <v>N07.06.040.0029.296.0039</v>
          </cell>
          <cell r="X324" t="str">
            <v>0201-1400(1)-xx
--&gt; 0202-1400(1)-xx</v>
          </cell>
          <cell r="Y324" t="str">
            <v>Chất liệu Pure Titanium
Nẹp được thiết kế theo tiêu chuẩn xương của người Châu Á.
Vít đầu xa của nẹp đặt mặt trong được thiết kế xen kẽ với vít của nẹp được đặt ở mặt ngoài tạo ra 1 cấu trúc song song  để cố định ổ gãy đầu xa.
Phần thân bên hông nẹp được thiết kế uốn lượn dễ uốn cong (nếu cần) để đáp ứng các lựa chọn điều trị.
Dùng vít khóa 3.5mm, vít vỏ 3.5mm.
Loại trái/ phải.
Mặt trong: 0201-1400(1)-xx: Có 4/ 6/ 8/ 10 lỗ ứng với chiều dài 87/ 110/ 133/ 156mm.
Mặt ngoài: 0202-1400(1)-xx: Có 2/ 4/ 6/ 8/ 10/ 12/ 14  lỗ ứng với chiều dài 63/ 86/ 109/ 132/ 154/ 177/ 200mm.</v>
          </cell>
          <cell r="Z324" t="str">
            <v>A Plus Biotechnology Co., Ltd</v>
          </cell>
          <cell r="AA324" t="str">
            <v>Đài Loan</v>
          </cell>
          <cell r="AB324" t="str">
            <v>A Plus Biotechnology Co., Ltd</v>
          </cell>
          <cell r="AC324" t="str">
            <v>Đài Loan</v>
          </cell>
          <cell r="AD324" t="str">
            <v>C</v>
          </cell>
          <cell r="AE324" t="str">
            <v>15400NK/BYT-TB-CT ngày 15/05/2020</v>
          </cell>
          <cell r="AF324" t="str">
            <v>Cái/ gói</v>
          </cell>
          <cell r="AG324" t="str">
            <v>Cái</v>
          </cell>
          <cell r="AH324">
            <v>20</v>
          </cell>
          <cell r="AI324">
            <v>0</v>
          </cell>
          <cell r="AJ324" t="str">
            <v>vn0302221358</v>
          </cell>
          <cell r="AK324" t="str">
            <v>CÔNG TY CỔ PHẦN DƯỢC PHẨM BẾN THÀNH</v>
          </cell>
          <cell r="AL324" t="str">
            <v>Đạt</v>
          </cell>
          <cell r="AM324"/>
          <cell r="AN324" t="str">
            <v>Phạm Thị Kim Hoàng</v>
          </cell>
          <cell r="AO324" t="str">
            <v>Đạt</v>
          </cell>
          <cell r="AP324" t="str">
            <v>Đạt</v>
          </cell>
          <cell r="AQ324" t="str">
            <v>Đạt</v>
          </cell>
          <cell r="AR324">
            <v>0</v>
          </cell>
          <cell r="AS324" t="str">
            <v>Đạt</v>
          </cell>
          <cell r="AT324" t="str">
            <v>Đạt</v>
          </cell>
          <cell r="AU324" t="str">
            <v>Đạt</v>
          </cell>
          <cell r="AV324" t="str">
            <v>Đạt</v>
          </cell>
          <cell r="AW324" t="str">
            <v>Đạt</v>
          </cell>
          <cell r="AX324" t="str">
            <v>Đạt</v>
          </cell>
          <cell r="AY324" t="str">
            <v>Đạt</v>
          </cell>
          <cell r="AZ324">
            <v>0</v>
          </cell>
          <cell r="BA324" t="str">
            <v>Lê Thị Mơ</v>
          </cell>
          <cell r="BB324" t="str">
            <v>Đạt</v>
          </cell>
          <cell r="BC324">
            <v>0</v>
          </cell>
        </row>
        <row r="325">
          <cell r="C325" t="str">
            <v>PP2300520045</v>
          </cell>
          <cell r="D325" t="str">
            <v>Nẹp khóa đầu xa xương cánh tay</v>
          </cell>
          <cell r="E325" t="str">
            <v>Chất liệu Pure Titanium
Nẹp được thiết kế theo tiêu chuẩn xương của người Châu Á.
Vít đầu xa của nẹp đặt mặt trong được thiết kế xen kẽ với vít của nẹp được đặt ở mặt ngoài tạo ra 1 cấu trúc song song  để cố định ổ gãy đầu xa.
Phần thân bên hông nẹp được thiết kế uốn lượn dễ uốn cong (nếu cần) để đáp ứng các lựa chọn điều trị.
Dùng vít khóa 3.5mm, vít vỏ 3.5mm.
Loại trái/ phải.
Mặt trong: Có 4/ 6/ 8/ 10 lỗ ứng với chiều dài 87/ 110/ 133/ 156mm.
Mặt ngoài: Có 2/ 4/ 6/ 8/ 10/ 12/ 14  lỗ ứng với chiều dài 63/ 86/ 109/ 132/ 154/ 177/ 200mm.</v>
          </cell>
          <cell r="F325">
            <v>0</v>
          </cell>
          <cell r="G325" t="str">
            <v>Cái</v>
          </cell>
          <cell r="H325">
            <v>20</v>
          </cell>
          <cell r="I325">
            <v>15000000</v>
          </cell>
          <cell r="J325">
            <v>300000000</v>
          </cell>
          <cell r="K325">
            <v>6000000</v>
          </cell>
          <cell r="L325">
            <v>450000000</v>
          </cell>
          <cell r="M325">
            <v>210000000</v>
          </cell>
          <cell r="N325">
            <v>4</v>
          </cell>
          <cell r="O325" t="str">
            <v>PP2300520045</v>
          </cell>
          <cell r="P325" t="str">
            <v>Nẹp khóa đầu xa xương cánh tay</v>
          </cell>
          <cell r="Q325">
            <v>180</v>
          </cell>
          <cell r="R325">
            <v>79140000</v>
          </cell>
          <cell r="S325">
            <v>210</v>
          </cell>
          <cell r="T325">
            <v>0</v>
          </cell>
          <cell r="U325" t="str">
            <v>Nẹp khóa mỏm khuỷu</v>
          </cell>
          <cell r="V325" t="str">
            <v>Nẹp khóa mỏm khuỷu</v>
          </cell>
          <cell r="W325" t="str">
            <v>N07.06.040.6141.279.0116</v>
          </cell>
          <cell r="X325" t="str">
            <v>F14AB-PA00985; F14AB-PA00986; F14AB-PA00987; F14AB-PA00988; F14AB-PA00989; F14AB-PA00990; F14AB-PA00991; F14AB-PA00992</v>
          </cell>
          <cell r="Y325" t="str">
            <v>Chất liệu: Titanium nguyên chất TA3G - ISO 5832-2 và bề mặt nẹp có xử lý màu anode hóa loại III (Colored anodizing type III) có màu vàng bền và chống ăn mòn, sử dụng vít khóa 2.7/3.5mm, vít vỏ/vít cứng 2.4/3.5mm và vít khóa đa hướng VA 2.7mm
- Đầu nẹp có 11 lỗ khóa đơn đa hướng, 1 phần đầu nẹp gập ôm vào ổ khuỷu. 
- Thân nẹp dày 3.3mm, từ 2/4/6/8 lỗ đôi kết hợp nén ép tương ứng với chiều dài từ 90/116/142/168mm, bước tăng 26mm, khoảng cách lỗ 13.3mm, nẹp rộng 10.6mm, lỗ K-wire Φ1.7/2.1, trái/phải.
Có bộ trợ cụ tương thích. Đạt tiêu chuẩn chất lượng: CE, ISO 13485:2016.
- Nẹp khóa đa hướng mỏm khuỷu, hình dạng cong nhẹ phần thân, dần đến phần đầu có gập ôm vào ổ khuỷu dùng các lỗ vít đa hướng.
-  Đầu nẹp bo tròn thon gọn không sắc bén, tạo điều kiện cho việc đưa qua da và ngăn ngừa kích ứng mô mềm.
- Thân nẹp có lỗ kết hợp thuôn dài, cho phép định vị nẹp chính xác và 1 rãnh khoét uốn cong cho phép dễ dàng tạo hình cho nẹp</v>
          </cell>
          <cell r="Z325" t="str">
            <v xml:space="preserve">Wuhan Mindray Scientific Co., Ltd, </v>
          </cell>
          <cell r="AA325" t="str">
            <v>China</v>
          </cell>
          <cell r="AB325" t="str">
            <v xml:space="preserve">Wuhan Mindray Scientific Co., Ltd, </v>
          </cell>
          <cell r="AC325" t="str">
            <v>China</v>
          </cell>
          <cell r="AD325" t="str">
            <v>C</v>
          </cell>
          <cell r="AE325" t="str">
            <v>2300492ĐKLH/BYT-HTTB</v>
          </cell>
          <cell r="AF325" t="str">
            <v>Cái/ Túi</v>
          </cell>
          <cell r="AG325" t="str">
            <v>Cái</v>
          </cell>
          <cell r="AH325">
            <v>20</v>
          </cell>
          <cell r="AI325">
            <v>0</v>
          </cell>
          <cell r="AJ325" t="str">
            <v>vn0312587344</v>
          </cell>
          <cell r="AK325" t="str">
            <v>CÔNG TY CỔ PHẦN DƯỢC PHẨM ĐẠI TÍN</v>
          </cell>
          <cell r="AL325" t="str">
            <v>Đạt</v>
          </cell>
          <cell r="AM325"/>
          <cell r="AN325" t="str">
            <v>Trương Thị Mỹ Quý</v>
          </cell>
          <cell r="AO325" t="str">
            <v>Đạt</v>
          </cell>
          <cell r="AP325" t="str">
            <v>Đạt</v>
          </cell>
          <cell r="AQ325" t="str">
            <v>Đạt</v>
          </cell>
          <cell r="AR325">
            <v>0</v>
          </cell>
          <cell r="AS325" t="str">
            <v>Đạt</v>
          </cell>
          <cell r="AT325" t="str">
            <v>Đạt</v>
          </cell>
          <cell r="AU325" t="str">
            <v>Đạt</v>
          </cell>
          <cell r="AV325" t="str">
            <v>Đạt</v>
          </cell>
          <cell r="AW325" t="str">
            <v>Đạt</v>
          </cell>
          <cell r="AX325" t="str">
            <v>Đạt</v>
          </cell>
          <cell r="AY325" t="str">
            <v>Đạt</v>
          </cell>
          <cell r="AZ325">
            <v>0</v>
          </cell>
          <cell r="BA325" t="str">
            <v>Nguyễn Văn Tuyền</v>
          </cell>
          <cell r="BB325" t="str">
            <v>Đạt</v>
          </cell>
          <cell r="BC325">
            <v>0</v>
          </cell>
        </row>
        <row r="326">
          <cell r="C326" t="str">
            <v>PP2300520045</v>
          </cell>
          <cell r="D326" t="str">
            <v>Nẹp khóa đầu xa xương cánh tay</v>
          </cell>
          <cell r="E326" t="str">
            <v>Chất liệu Pure Titanium
Nẹp được thiết kế theo tiêu chuẩn xương của người Châu Á.
Vít đầu xa của nẹp đặt mặt trong được thiết kế xen kẽ với vít của nẹp được đặt ở mặt ngoài tạo ra 1 cấu trúc song song  để cố định ổ gãy đầu xa.
Phần thân bên hông nẹp được thiết kế uốn lượn dễ uốn cong (nếu cần) để đáp ứng các lựa chọn điều trị.
Dùng vít khóa 3.5mm, vít vỏ 3.5mm.
Loại trái/ phải.
Mặt trong: Có 4/ 6/ 8/ 10 lỗ ứng với chiều dài 87/ 110/ 133/ 156mm.
Mặt ngoài: Có 2/ 4/ 6/ 8/ 10/ 12/ 14  lỗ ứng với chiều dài 63/ 86/ 109/ 132/ 154/ 177/ 200mm.</v>
          </cell>
          <cell r="F326">
            <v>0</v>
          </cell>
          <cell r="G326" t="str">
            <v>Cái</v>
          </cell>
          <cell r="H326">
            <v>20</v>
          </cell>
          <cell r="I326">
            <v>15000000</v>
          </cell>
          <cell r="J326">
            <v>300000000</v>
          </cell>
          <cell r="K326">
            <v>6000000</v>
          </cell>
          <cell r="L326">
            <v>450000000</v>
          </cell>
          <cell r="M326">
            <v>210000000</v>
          </cell>
          <cell r="N326">
            <v>4</v>
          </cell>
          <cell r="O326" t="str">
            <v>PP2300520045</v>
          </cell>
          <cell r="P326" t="str">
            <v>Nẹp khóa đầu xa xương cánh tay</v>
          </cell>
          <cell r="Q326">
            <v>180</v>
          </cell>
          <cell r="R326">
            <v>231000000</v>
          </cell>
          <cell r="S326">
            <v>211</v>
          </cell>
          <cell r="T326" t="str">
            <v>Giao hàng trong vòng 24h kể từ thời điểm gửi đơn đặt hàng của Bệnh viện</v>
          </cell>
          <cell r="U326" t="str">
            <v>2.7/3.5 mm Nẹp khóa mặt lưng đầu dưới xương cánh tay không móc đỡ</v>
          </cell>
          <cell r="V326" t="str">
            <v>2.7/3.5 mm Nẹp khóa mặt lưng đầu dưới xương cánh tay không móc đỡ</v>
          </cell>
          <cell r="W326" t="str">
            <v>N07.06.040.0972.000.0034.(001-006)</v>
          </cell>
          <cell r="X326" t="str">
            <v>IMA-LP113abb</v>
          </cell>
          <cell r="Y326" t="str">
            <v xml:space="preserve">Nẹp khóa mặt lưng đầu dưới xương cánh tay không móc đỡ 2.7/3.5 mm:
- Số lỗ khóa phần đầu nẹp: 4 lỗ  đầu của nẹp sử dụng vít khóa  2.7 mm, thân nẹp sử dụng vít khóa  3.5 mm và vít vỏ 3.5mm
- Độ dày nẹp 2.5 mm
-  Chiều rộng thân nẹp 11.5 mm
-  khoảng cách giữa các lỗ thân nẹp 13.0 mm
- Số lỗ thân nẹp 3;5;7 Lỗ tương ứng  chiều dài 53- 131mm
-Vật liệu Titanium 6AL-4V phù hợp với tiêu chuẩn ASTM F 136
- Tiệt trùng bằng Ethylene Oxyde.  </v>
          </cell>
          <cell r="Z326" t="str">
            <v>Công ty Cổ Phần Nhà máy Trang thiết bị Y tế USM Healthcare</v>
          </cell>
          <cell r="AA326" t="str">
            <v>Việt Nam</v>
          </cell>
          <cell r="AB326" t="str">
            <v>Việt Nam</v>
          </cell>
          <cell r="AC326" t="str">
            <v>Việt Nam</v>
          </cell>
          <cell r="AD326" t="str">
            <v>C</v>
          </cell>
          <cell r="AE326" t="str">
            <v>2301184ĐKLH/BYT-HTTB ngày 11/10/2023</v>
          </cell>
          <cell r="AF326" t="str">
            <v>1 cái / gói</v>
          </cell>
          <cell r="AG326" t="str">
            <v>Cái</v>
          </cell>
          <cell r="AH326">
            <v>20</v>
          </cell>
          <cell r="AI326">
            <v>0</v>
          </cell>
          <cell r="AJ326" t="str">
            <v>vn0312041033</v>
          </cell>
          <cell r="AK326" t="str">
            <v>CÔNG TY CỔ PHẦN NHÀ MÁY TRANG THIẾT BỊ Y TẾ USM HEALTHCARE</v>
          </cell>
          <cell r="AL326" t="str">
            <v>Đạt</v>
          </cell>
          <cell r="AM326"/>
          <cell r="AN326" t="str">
            <v>Nguyễn Thị Phương Hoa</v>
          </cell>
          <cell r="AO326">
            <v>0</v>
          </cell>
          <cell r="AP326">
            <v>0</v>
          </cell>
          <cell r="AQ326">
            <v>0</v>
          </cell>
          <cell r="AR326">
            <v>0</v>
          </cell>
          <cell r="AS326">
            <v>0</v>
          </cell>
          <cell r="AT326" t="str">
            <v>Không Đạt</v>
          </cell>
          <cell r="AU326">
            <v>0</v>
          </cell>
          <cell r="AV326">
            <v>0</v>
          </cell>
          <cell r="AW326">
            <v>0</v>
          </cell>
          <cell r="AX326">
            <v>0</v>
          </cell>
          <cell r="AY326" t="str">
            <v>Không đạt</v>
          </cell>
          <cell r="AZ326" t="str">
            <v>HSMTMặt trong: Có 4/ 6/ 8/ 10 lỗ ứng với chiều dài 87/ 110/ 133/ 156mm.
Mặt ngoài: Có 2/ 4/ 6/ 8/ 10/ 12/ 14  lỗ ứng với chiều dài 63/ 86/ 109/ 132/ 154/ 177/ 200mm
HSDT:  Số lỗ thân nẹp 3;5;7 Lỗ tương ứng  chiều dài 53- 131mm</v>
          </cell>
          <cell r="BA326" t="str">
            <v>Nguyễn Bảo Thắng</v>
          </cell>
          <cell r="BB326" t="str">
            <v>Không đạt</v>
          </cell>
          <cell r="BC326" t="str">
            <v>HSMTMặt trong: Có 4/ 6/ 8/ 10 lỗ ứng với chiều dài 87/ 110/ 133/ 156mm.
Mặt ngoài: Có 2/ 4/ 6/ 8/ 10/ 12/ 14  lỗ ứng với chiều dài 63/ 86/ 109/ 132/ 154/ 177/ 200mm
HSDT:  Số lỗ thân nẹp 3;5;7 Lỗ tương ứng  chiều dài 53- 131mm</v>
          </cell>
        </row>
        <row r="327">
          <cell r="C327" t="str">
            <v>PP2300520046</v>
          </cell>
          <cell r="D327" t="str">
            <v>Nẹp khóa đầu xa xương quay đầu khớp có móc</v>
          </cell>
          <cell r="E327" t="str">
            <v>- Chất liệu Ti6Al4V.
- Nẹp được thiết kế theo tiêu chuẩn xương của người Châu Á.
- 3 móc có các cạnh tròn dễ uốn cong.
- 3 móc ở đầu mặt khớp để cố định những mảnh gãy.
- 2 vít khóa hướng mõm trâm quay.
- Có lỗ vít nén ép cố định ổ gãy.
- Dùng vít khóa 2.4mm/3.5mm, vít vỏ 3.5mm
- Dài các cỡ</v>
          </cell>
          <cell r="F327">
            <v>0</v>
          </cell>
          <cell r="G327" t="str">
            <v>Cái</v>
          </cell>
          <cell r="H327">
            <v>20</v>
          </cell>
          <cell r="I327">
            <v>19500000</v>
          </cell>
          <cell r="J327">
            <v>390000000</v>
          </cell>
          <cell r="K327">
            <v>7800000</v>
          </cell>
          <cell r="L327">
            <v>585000000</v>
          </cell>
          <cell r="M327">
            <v>273000000</v>
          </cell>
          <cell r="N327">
            <v>4</v>
          </cell>
          <cell r="O327" t="str">
            <v>PP2300520046</v>
          </cell>
          <cell r="P327" t="str">
            <v>Nẹp khóa đầu xa xương quay đầu khớp có móc</v>
          </cell>
          <cell r="Q327">
            <v>180</v>
          </cell>
          <cell r="R327">
            <v>334960000</v>
          </cell>
          <cell r="S327">
            <v>210</v>
          </cell>
          <cell r="T327" t="str">
            <v>Trong vòng 24 giờ kể từ thời điểm dặt hàng của Bệnh viện</v>
          </cell>
          <cell r="U327" t="str">
            <v>Nẹp khóa đầu xa xương quay T.D.R đầu khớp có móc (A Plus)</v>
          </cell>
          <cell r="V327" t="str">
            <v>Nẹp khóa đầu xa xương quay T.D.R đầu khớp có móc (A Plus)</v>
          </cell>
          <cell r="W327" t="str">
            <v>N07.06.040.0029.296.0012</v>
          </cell>
          <cell r="X327" t="str">
            <v>0415-1400(1)-02
--&gt; 0415-1400(1)-11</v>
          </cell>
          <cell r="Y327" t="str">
            <v>Chất liệu Ti6Al4V.
Nẹp được thiết kế theo tiêu chuẩn xương của người Châu Á.
3 móc có các cạnh tròn dễ uốn cong hoặc cắt.
3 móc ở đầu mặt khớp để cố định những mảnh gãy.
2 vít khóa hướng mõm trâm quay.
Có lỗ vít nén ép cố định ổ gãy.
Thiết kế các cạnh được vát nhọn bo tròn giúp giảm kích ứng, dễ bóc tách mô mềm phù hợp với kỹ thuật mổ ít xâm lấn.
Vít khóa được bắt liên kết chéo. Thân nẹp có góc vít đa hướng θ= 5° để cố định trục.
Dùng vít khóa 2.4mm/3.5mm, vít vỏ 3.5mm
Loại trái/ phải.
Có 2/ 3/ 4/ 5/ 7/ 9/ 11 lỗ ứng với chiều dài 55/ 64/ 73/ 82/ 99/ 116/ 133mm.</v>
          </cell>
          <cell r="Z327" t="str">
            <v>A Plus Biotechnology Co., Ltd</v>
          </cell>
          <cell r="AA327" t="str">
            <v>Đài Loan</v>
          </cell>
          <cell r="AB327" t="str">
            <v>A Plus Biotechnology Co., Ltd</v>
          </cell>
          <cell r="AC327" t="str">
            <v>Đài Loan</v>
          </cell>
          <cell r="AD327" t="str">
            <v>C</v>
          </cell>
          <cell r="AE327" t="str">
            <v>9030NK/BYT-TB-CT ngày 05/05/2018</v>
          </cell>
          <cell r="AF327" t="str">
            <v>Cái/ gói</v>
          </cell>
          <cell r="AG327" t="str">
            <v>Cái</v>
          </cell>
          <cell r="AH327">
            <v>20</v>
          </cell>
          <cell r="AI327">
            <v>0</v>
          </cell>
          <cell r="AJ327" t="str">
            <v>vn0302221358</v>
          </cell>
          <cell r="AK327" t="str">
            <v>CÔNG TY CỔ PHẦN DƯỢC PHẨM BẾN THÀNH</v>
          </cell>
          <cell r="AL327" t="str">
            <v>Đạt</v>
          </cell>
          <cell r="AM327"/>
          <cell r="AN327" t="str">
            <v>Phạm Thị Kim Hoàng</v>
          </cell>
          <cell r="AO327" t="str">
            <v>Đạt</v>
          </cell>
          <cell r="AP327" t="str">
            <v>Đạt</v>
          </cell>
          <cell r="AQ327" t="str">
            <v>Đạt</v>
          </cell>
          <cell r="AR327">
            <v>0</v>
          </cell>
          <cell r="AS327" t="str">
            <v>Đạt</v>
          </cell>
          <cell r="AT327" t="str">
            <v>Đạt</v>
          </cell>
          <cell r="AU327" t="str">
            <v>Đạt</v>
          </cell>
          <cell r="AV327" t="str">
            <v>Đạt</v>
          </cell>
          <cell r="AW327" t="str">
            <v>Đạt</v>
          </cell>
          <cell r="AX327" t="str">
            <v>Đạt</v>
          </cell>
          <cell r="AY327" t="str">
            <v>Đạt</v>
          </cell>
          <cell r="AZ327">
            <v>0</v>
          </cell>
          <cell r="BA327" t="str">
            <v>Lê Thị Mơ</v>
          </cell>
          <cell r="BB327" t="str">
            <v>Đạt</v>
          </cell>
          <cell r="BC327">
            <v>0</v>
          </cell>
        </row>
        <row r="328">
          <cell r="C328" t="str">
            <v>PP2300520047</v>
          </cell>
          <cell r="D328" t="str">
            <v>Nẹp khoá đầu dưới xương quay (trái, phải) loại 9 lỗ, 12 lỗ</v>
          </cell>
          <cell r="E328" t="str">
            <v>- Chất liệu Ti6Al4V.
- Nẹp được thiết kế theo tiêu chuẩn xương của người Châu Á.
- Đầu mặt khớp 9 lỗ và 12 lỗ.
- Lỗ vít nén cố định ổ gãy.
- Vít khóa đa hướng - hướng vào mõm trâm quay. 
- Dùng vít khóa 2.4mm/3.5mm, vít vỏ 3.5mm.
- Dài các cỡ</v>
          </cell>
          <cell r="F328">
            <v>0</v>
          </cell>
          <cell r="G328" t="str">
            <v>Cái</v>
          </cell>
          <cell r="H328">
            <v>50</v>
          </cell>
          <cell r="I328">
            <v>12500000</v>
          </cell>
          <cell r="J328">
            <v>625000000</v>
          </cell>
          <cell r="K328">
            <v>12500000</v>
          </cell>
          <cell r="L328">
            <v>937500000</v>
          </cell>
          <cell r="M328">
            <v>437500000</v>
          </cell>
          <cell r="N328">
            <v>9</v>
          </cell>
          <cell r="O328" t="str">
            <v>PP2300520047</v>
          </cell>
          <cell r="P328" t="str">
            <v>Nẹp khoá đầu dưới xương quay (trái, phải) loại 9 lỗ, 12 lỗ</v>
          </cell>
          <cell r="Q328">
            <v>180</v>
          </cell>
          <cell r="R328">
            <v>334960000</v>
          </cell>
          <cell r="S328">
            <v>210</v>
          </cell>
          <cell r="T328" t="str">
            <v>Trong vòng 24 giờ kể từ thời điểm dặt hàng của Bệnh viện</v>
          </cell>
          <cell r="U328" t="str">
            <v>Nẹp khóa đầu xa xương quay R.A.F (A Plus)</v>
          </cell>
          <cell r="V328" t="str">
            <v>Nẹp khóa đầu xa xương quay R.A.F (A Plus)</v>
          </cell>
          <cell r="W328" t="str">
            <v>N07.06.040.0029.296.0015</v>
          </cell>
          <cell r="X328" t="str">
            <v>1400-0000(1)-02 --&gt;1400-0000(1)-08</v>
          </cell>
          <cell r="Y328" t="str">
            <v>Chất liệu Ti6Al4V.
Nẹp được thiết kế theo tiêu chuẩn xương của người Châu Á.
Đầu mặt khớp 9 lỗ và 12 lỗ.
Thiết kế hình quạt giúp tái tạo lại hình dáng giải phẫu ban đầu.
Lỗ vít nén cố định ổ gãy.
Vít khóa đa hướng - hướng vào mõm trâm quay. 
Nẹp mỏng giảm khả năng bám dính gân.
Thiết kế các cạnh được vát nhọn bo tròn giúp giảm kích ứng, dễ bóc tách mô mềm phù hợp với kỹ thuật mổ ít xâm lấn.
Thiết kế kết hợp xương theo nguyên lý 3 cột (cột quay, cột giữa, cột trụ). 
Dùng vít khóa 2.4mm/3.5mm, vít vỏ 3.5mm.
Loại trái/ phải.
Có 2/ 4/ 6/ 8 lỗ ứng với chiều dài 66/ 85/ 104/ 123mm.</v>
          </cell>
          <cell r="Z328" t="str">
            <v>A Plus Biotechnology Co., Ltd</v>
          </cell>
          <cell r="AA328" t="str">
            <v>Đài Loan</v>
          </cell>
          <cell r="AB328" t="str">
            <v>A Plus Biotechnology Co., Ltd</v>
          </cell>
          <cell r="AC328" t="str">
            <v>Đài Loan</v>
          </cell>
          <cell r="AD328" t="str">
            <v>C</v>
          </cell>
          <cell r="AE328" t="str">
            <v>9030NK/BYT-TB-CT ngày 05/05/2018</v>
          </cell>
          <cell r="AF328" t="str">
            <v>Cái/ gói</v>
          </cell>
          <cell r="AG328" t="str">
            <v>Cái</v>
          </cell>
          <cell r="AH328">
            <v>50</v>
          </cell>
          <cell r="AI328">
            <v>0</v>
          </cell>
          <cell r="AJ328" t="str">
            <v>vn0302221358</v>
          </cell>
          <cell r="AK328" t="str">
            <v>CÔNG TY CỔ PHẦN DƯỢC PHẨM BẾN THÀNH</v>
          </cell>
          <cell r="AL328" t="str">
            <v>Đạt</v>
          </cell>
          <cell r="AM328"/>
          <cell r="AN328" t="str">
            <v>Phạm Thị Kim Hoàng</v>
          </cell>
          <cell r="AO328" t="str">
            <v>Đạt</v>
          </cell>
          <cell r="AP328" t="str">
            <v>Đạt</v>
          </cell>
          <cell r="AQ328" t="str">
            <v>Đạt</v>
          </cell>
          <cell r="AR328">
            <v>0</v>
          </cell>
          <cell r="AS328" t="str">
            <v>Đạt</v>
          </cell>
          <cell r="AT328" t="str">
            <v>Đạt</v>
          </cell>
          <cell r="AU328" t="str">
            <v>Đạt</v>
          </cell>
          <cell r="AV328" t="str">
            <v>Đạt</v>
          </cell>
          <cell r="AW328" t="str">
            <v>Đạt</v>
          </cell>
          <cell r="AX328" t="str">
            <v>Đạt</v>
          </cell>
          <cell r="AY328" t="str">
            <v>Đạt</v>
          </cell>
          <cell r="AZ328">
            <v>0</v>
          </cell>
          <cell r="BA328" t="str">
            <v>Lê Thị Mơ</v>
          </cell>
          <cell r="BB328" t="str">
            <v>Đạt</v>
          </cell>
          <cell r="BC328">
            <v>0</v>
          </cell>
        </row>
        <row r="329">
          <cell r="C329" t="str">
            <v>PP2300520047</v>
          </cell>
          <cell r="D329" t="str">
            <v>Nẹp khoá đầu dưới xương quay (trái, phải) loại 9 lỗ, 12 lỗ</v>
          </cell>
          <cell r="E329" t="str">
            <v>- Chất liệu Ti6Al4V.
- Nẹp được thiết kế theo tiêu chuẩn xương của người Châu Á.
- Đầu mặt khớp 9 lỗ và 12 lỗ.
- Lỗ vít nén cố định ổ gãy.
- Vít khóa đa hướng - hướng vào mõm trâm quay. 
- Dùng vít khóa 2.4mm/3.5mm, vít vỏ 3.5mm.
- Dài các cỡ</v>
          </cell>
          <cell r="F329">
            <v>0</v>
          </cell>
          <cell r="G329" t="str">
            <v>Cái</v>
          </cell>
          <cell r="H329">
            <v>50</v>
          </cell>
          <cell r="I329">
            <v>12500000</v>
          </cell>
          <cell r="J329">
            <v>625000000</v>
          </cell>
          <cell r="K329">
            <v>12500000</v>
          </cell>
          <cell r="L329">
            <v>937500000</v>
          </cell>
          <cell r="M329">
            <v>437500000</v>
          </cell>
          <cell r="N329">
            <v>9</v>
          </cell>
          <cell r="O329" t="str">
            <v>PP2300520047</v>
          </cell>
          <cell r="P329" t="str">
            <v>Nẹp khoá đầu dưới xương quay (trái, phải) loại 9 lỗ, 12 lỗ</v>
          </cell>
          <cell r="Q329">
            <v>180</v>
          </cell>
          <cell r="R329">
            <v>154100000</v>
          </cell>
          <cell r="S329">
            <v>210</v>
          </cell>
          <cell r="T329" t="str">
            <v>Trong vòng 24h kể 
từ thời điểm đặt 
hàng của bệnh viện</v>
          </cell>
          <cell r="U329" t="str">
            <v>Nẹp khóa đa hướng T nhỏ</v>
          </cell>
          <cell r="V329" t="str">
            <v>nẹp khóa đa hướng t nhỏ</v>
          </cell>
          <cell r="W329" t="str">
            <v>N07.06.040.2626.279.0067</v>
          </cell>
          <cell r="X329">
            <v>314</v>
          </cell>
          <cell r="Y329" t="str">
            <v>- Chất liệu: titanium.
- Kích cỡ: 3/4/5/6 lỗ. Chiều dài: 45/56/67/78mm.
- Đặc tính: nẹp hình chữ T, đầu nẹp có 4 lỗ vít khoá đa hướng (lỗ vít khoá đa hướng giúp xoay vít theo nhiều hướng phù hợp với người bệnh), thân nẹp lỗ vít hình tròn (có thể sử dụng vít khoá hoặc vít vỏ), chất liệu Titanium có khả năng chống ăn mòn tốt.
+ Sử dụng vít khoá đường kính 2.7mm và vít vỏ đường kính 2.7mm.
- Đạt tiêu chuẩn chất lượng: ISO 13485, CE.</v>
          </cell>
          <cell r="Z329" t="str">
            <v>Jiangsu Jinlu</v>
          </cell>
          <cell r="AA329" t="str">
            <v>Trung Quốc</v>
          </cell>
          <cell r="AB329" t="str">
            <v>Jiangsu Jinlu Group Medical Device Co., Ltd.</v>
          </cell>
          <cell r="AC329" t="str">
            <v>Trung Quốc</v>
          </cell>
          <cell r="AD329" t="str">
            <v>Loại C</v>
          </cell>
          <cell r="AE329" t="str">
            <v>GPNK số: 11127NK/BYT-TB-CT</v>
          </cell>
          <cell r="AF329" t="str">
            <v>1 cái/gói</v>
          </cell>
          <cell r="AG329" t="str">
            <v>Cái</v>
          </cell>
          <cell r="AH329">
            <v>50</v>
          </cell>
          <cell r="AI329" t="str">
            <v>60 tháng</v>
          </cell>
          <cell r="AJ329" t="str">
            <v>vn0303735317</v>
          </cell>
          <cell r="AK329" t="str">
            <v>CÔNG TY TNHH THƯƠNG MẠI DỊCH VỤ HÀO NAM</v>
          </cell>
          <cell r="AL329" t="str">
            <v>Đạt</v>
          </cell>
          <cell r="AM329"/>
          <cell r="AN329" t="str">
            <v>Tăng Thị Hiếu</v>
          </cell>
          <cell r="AO329" t="str">
            <v>Đạt</v>
          </cell>
          <cell r="AP329" t="str">
            <v>Đạt</v>
          </cell>
          <cell r="AQ329" t="str">
            <v>Đạt</v>
          </cell>
          <cell r="AR329">
            <v>0</v>
          </cell>
          <cell r="AS329" t="str">
            <v>Đạt</v>
          </cell>
          <cell r="AT329" t="str">
            <v>HSMT : Đầu mặt khớp 9 lỗ và 12 lỗ, dùng vít khóa 2,4 /3,5mm, vít vỏ 3,5mm
HSDT : Đầu nẹp 4 lỗ vit khóa đa hướng, dùng vit khóa 2,7mm, vit vỏ 2,7mm</v>
          </cell>
          <cell r="AU329" t="str">
            <v>Đạt</v>
          </cell>
          <cell r="AV329" t="str">
            <v>Đạt</v>
          </cell>
          <cell r="AW329" t="str">
            <v>Đạt</v>
          </cell>
          <cell r="AX329" t="str">
            <v>Đạt</v>
          </cell>
          <cell r="AY329" t="str">
            <v>Không đạt</v>
          </cell>
          <cell r="AZ329" t="str">
            <v>HSMT : Đầu mặt khớp 9 lỗ và 12 lỗ, dùng vít khóa 2,4 /3,5mm, vít vỏ 3,5mm
HSDT : Đầu nẹp 4 lỗ vit khóa đa hướng, dùng vit khóa 2,7mm, vit vỏ 2,7mm</v>
          </cell>
          <cell r="BA329" t="str">
            <v>Hoàng Thị Thủy</v>
          </cell>
          <cell r="BB329" t="str">
            <v>Không đạt</v>
          </cell>
          <cell r="BC329" t="str">
            <v>HSMT : Đầu mặt khớp 9 lỗ và 12 lỗ, dùng vít khóa 2,4 /3,5mm, vít vỏ 3,5mm
HSDT : Đầu nẹp 4 lỗ vit khóa đa hướng, dùng vit khóa 2,7mm, vit vỏ 2,7mm</v>
          </cell>
        </row>
        <row r="330">
          <cell r="C330" t="str">
            <v>PP2300520047</v>
          </cell>
          <cell r="D330" t="str">
            <v>Nẹp khoá đầu dưới xương quay (trái, phải) loại 9 lỗ, 12 lỗ</v>
          </cell>
          <cell r="E330" t="str">
            <v>- Chất liệu Ti6Al4V.
- Nẹp được thiết kế theo tiêu chuẩn xương của người Châu Á.
- Đầu mặt khớp 9 lỗ và 12 lỗ.
- Lỗ vít nén cố định ổ gãy.
- Vít khóa đa hướng - hướng vào mõm trâm quay. 
- Dùng vít khóa 2.4mm/3.5mm, vít vỏ 3.5mm.
- Dài các cỡ</v>
          </cell>
          <cell r="F330">
            <v>0</v>
          </cell>
          <cell r="G330" t="str">
            <v>Cái</v>
          </cell>
          <cell r="H330">
            <v>50</v>
          </cell>
          <cell r="I330">
            <v>12500000</v>
          </cell>
          <cell r="J330">
            <v>625000000</v>
          </cell>
          <cell r="K330">
            <v>12500000</v>
          </cell>
          <cell r="L330">
            <v>937500000</v>
          </cell>
          <cell r="M330">
            <v>437500000</v>
          </cell>
          <cell r="N330">
            <v>9</v>
          </cell>
          <cell r="O330" t="str">
            <v>PP2300520047</v>
          </cell>
          <cell r="P330" t="str">
            <v>Nẹp khoá đầu dưới xương quay (trái, phải) loại 9 lỗ, 12 lỗ</v>
          </cell>
          <cell r="Q330">
            <v>180</v>
          </cell>
          <cell r="R330">
            <v>265332000</v>
          </cell>
          <cell r="S330">
            <v>210</v>
          </cell>
          <cell r="T330" t="str">
            <v>Trong vòng 24 giờ kể từ thời điểm đặt hàng của Bệnh viện</v>
          </cell>
          <cell r="U330" t="str">
            <v>Nẹp khóa Titanium đầu dưới xương quay</v>
          </cell>
          <cell r="V330" t="str">
            <v>Nẹp khóa Titanium đầu dưới xương quay</v>
          </cell>
          <cell r="W330" t="str">
            <v>N07.06.040.4589.175.0103</v>
          </cell>
          <cell r="X330" t="str">
            <v xml:space="preserve"> 5292xxx; 5302xxx</v>
          </cell>
          <cell r="Y330" t="str">
            <v>- Chất liệu Ti6Al4V.
- Nẹp được thiết kế theo tiêu chuẩn xương của người Châu Á.
- Đầu mặt khớp 9 lỗ và 12 lỗ.
- Lỗ vít nén cố định ổ gãy.
- Vít khóa đa hướng - hướng vào mõm trâm quay. 
- Dùng vít khóa 2.4mm/3.5mm, vít vỏ 3.5mm.
- Dài các cỡ</v>
          </cell>
          <cell r="Z330" t="str">
            <v>ARTFX Medical LLC</v>
          </cell>
          <cell r="AA330" t="str">
            <v>Mỹ</v>
          </cell>
          <cell r="AB330" t="str">
            <v>ARTFX Medical LLC</v>
          </cell>
          <cell r="AC330" t="str">
            <v>Mỹ</v>
          </cell>
          <cell r="AD330" t="str">
            <v>C</v>
          </cell>
          <cell r="AE330" t="str">
            <v>19001NK/BYT-TB-CT</v>
          </cell>
          <cell r="AF330" t="str">
            <v>Cái/ Gói</v>
          </cell>
          <cell r="AG330" t="str">
            <v>Cái</v>
          </cell>
          <cell r="AH330">
            <v>50</v>
          </cell>
          <cell r="AI330">
            <v>0</v>
          </cell>
          <cell r="AJ330" t="str">
            <v>vn0303649259</v>
          </cell>
          <cell r="AK330" t="str">
            <v>CÔNG TY TNHH VIỆT Y</v>
          </cell>
          <cell r="AL330" t="str">
            <v>Đạt</v>
          </cell>
          <cell r="AM330"/>
          <cell r="AN330" t="str">
            <v>Trần Thị Kiều Diễm</v>
          </cell>
          <cell r="AO330" t="str">
            <v>Đạt</v>
          </cell>
          <cell r="AP330" t="str">
            <v>Đạt</v>
          </cell>
          <cell r="AQ330" t="str">
            <v>Đạt</v>
          </cell>
          <cell r="AR330">
            <v>0</v>
          </cell>
          <cell r="AS330" t="str">
            <v>Đạt</v>
          </cell>
          <cell r="AT330" t="str">
            <v>Đạt</v>
          </cell>
          <cell r="AU330" t="str">
            <v>Đạt</v>
          </cell>
          <cell r="AV330" t="str">
            <v>Đạt</v>
          </cell>
          <cell r="AW330" t="str">
            <v>Đạt</v>
          </cell>
          <cell r="AX330" t="str">
            <v>Đạt</v>
          </cell>
          <cell r="AY330" t="str">
            <v>Đạt</v>
          </cell>
          <cell r="AZ330">
            <v>0</v>
          </cell>
          <cell r="BA330" t="str">
            <v>Hồ Thị Xuân Thu</v>
          </cell>
          <cell r="BB330" t="str">
            <v>Đạt</v>
          </cell>
          <cell r="BC330">
            <v>0</v>
          </cell>
        </row>
        <row r="331">
          <cell r="C331" t="str">
            <v>PP2300520048</v>
          </cell>
          <cell r="D331" t="str">
            <v>Nẹp khóa gót chân, vít 3.5mm</v>
          </cell>
          <cell r="E331" t="str">
            <v xml:space="preserve"> - Chất liệu Ti6Al4V.
- Nẹp được thiết kế theo tiêu chuẩn xương của người Châu Á.
- Có chậu xương gót.
- Có chậu đáy xương gót.
- Có chậu Achilles.
- Thân nẹp có lỗ trống để ghép xương.
- Dùng vít khóa 3.5mm, vít vỏ 3.5mm
- Loại trái/ phải các cỡ</v>
          </cell>
          <cell r="F331">
            <v>0</v>
          </cell>
          <cell r="G331" t="str">
            <v>Cái</v>
          </cell>
          <cell r="H331">
            <v>30</v>
          </cell>
          <cell r="I331">
            <v>21000000</v>
          </cell>
          <cell r="J331">
            <v>630000000</v>
          </cell>
          <cell r="K331">
            <v>12600000</v>
          </cell>
          <cell r="L331">
            <v>945000000</v>
          </cell>
          <cell r="M331">
            <v>441000000</v>
          </cell>
          <cell r="N331">
            <v>5</v>
          </cell>
          <cell r="O331" t="str">
            <v>PP2300520048</v>
          </cell>
          <cell r="P331" t="str">
            <v>Nẹp khóa gót chân, vít 3.5mm</v>
          </cell>
          <cell r="Q331">
            <v>180</v>
          </cell>
          <cell r="R331">
            <v>334960000</v>
          </cell>
          <cell r="S331">
            <v>210</v>
          </cell>
          <cell r="T331">
            <v>0</v>
          </cell>
          <cell r="U331" t="str">
            <v>Nẹp khóa gót chân (A Plus)</v>
          </cell>
          <cell r="V331" t="str">
            <v>Nẹp khóa gót chân (A Plus)</v>
          </cell>
          <cell r="W331" t="str">
            <v>N07.06.040.0029.296.0002</v>
          </cell>
          <cell r="X331" t="str">
            <v>1202-0800(1)-01
--&gt; 1202-0800(1)-02,
1202-0000(1)-01
--&gt; 1202-0000(1)-02</v>
          </cell>
          <cell r="Y331" t="str">
            <v>Chất liệu Ti6Al4V.
Nẹp được thiết kế theo tiêu chuẩn xương của người Châu Á.
Vít khóa đa hướng điểm bám gân gót (gân Achilles).
Có chậu xương gót.
Có chậu đáy xương gót.
Có chậu Achilles.
Thân nẹp có lỗ trống để ghép xương.
Dùng vít khóa 3.5mm, vít vỏ 3.5mm
Loại trái/ phải.
Có 1/ 2 lỗ ứng với chiều dài 58/ 64.5mm</v>
          </cell>
          <cell r="Z331" t="str">
            <v>A Plus Biotechnology Co., Ltd</v>
          </cell>
          <cell r="AA331" t="str">
            <v>Đài Loan</v>
          </cell>
          <cell r="AB331" t="str">
            <v>A Plus Biotechnology Co., Ltd</v>
          </cell>
          <cell r="AC331" t="str">
            <v>Đài Loan</v>
          </cell>
          <cell r="AD331" t="str">
            <v>C</v>
          </cell>
          <cell r="AE331" t="str">
            <v>9030NK/BYT-TB-CT ngày 05/05/2018;15400NK/BYT-TB-CT ngày 15/05/2020</v>
          </cell>
          <cell r="AF331" t="str">
            <v>Cái/ gói</v>
          </cell>
          <cell r="AG331" t="str">
            <v>Cái</v>
          </cell>
          <cell r="AH331">
            <v>30</v>
          </cell>
          <cell r="AI331">
            <v>0</v>
          </cell>
          <cell r="AJ331" t="str">
            <v>vn0302221358</v>
          </cell>
          <cell r="AK331" t="str">
            <v>CÔNG TY CỔ PHẦN DƯỢC PHẨM BẾN THÀNH</v>
          </cell>
          <cell r="AL331" t="str">
            <v>Đạt</v>
          </cell>
          <cell r="AM331"/>
          <cell r="AN331" t="str">
            <v>Phạm Thị Kim Hoàng</v>
          </cell>
          <cell r="AO331" t="str">
            <v>Đạt</v>
          </cell>
          <cell r="AP331" t="str">
            <v>Đạt</v>
          </cell>
          <cell r="AQ331" t="str">
            <v>Đạt</v>
          </cell>
          <cell r="AR331">
            <v>0</v>
          </cell>
          <cell r="AS331" t="str">
            <v>Đạt</v>
          </cell>
          <cell r="AT331" t="str">
            <v>Đạt</v>
          </cell>
          <cell r="AU331" t="str">
            <v>Đạt</v>
          </cell>
          <cell r="AV331" t="str">
            <v>Đạt</v>
          </cell>
          <cell r="AW331" t="str">
            <v>Đạt</v>
          </cell>
          <cell r="AX331" t="str">
            <v>Đạt</v>
          </cell>
          <cell r="AY331" t="str">
            <v>Đạt</v>
          </cell>
          <cell r="AZ331">
            <v>0</v>
          </cell>
          <cell r="BA331" t="str">
            <v>Lê Thị Mơ</v>
          </cell>
          <cell r="BB331" t="str">
            <v>Đạt</v>
          </cell>
          <cell r="BC331">
            <v>0</v>
          </cell>
        </row>
        <row r="332">
          <cell r="C332" t="str">
            <v>PP2300520049</v>
          </cell>
          <cell r="D332" t="str">
            <v>Nẹp khóa khớp cùng xương đòn có móc, thiết kế móc giải phẫu 100º</v>
          </cell>
          <cell r="E332" t="str">
            <v>- Chất liệu Ti6Al4V.
- Nẹp được thiết kế theo tiêu chuẩn xương của người Châu Á.
- Thân nẹp hình dạng mắt xích dễ uốn (nếu cần) để đáp ứng các lựa chọn điều trị.
- Đầu mặt khớp có 4 lỗ
- Nẹp được thiết kế mỏng giảm kích ứng mô mềm.
- Chiều cao móc 17mm
- Dùng vít khóa 3.5mm, vít vỏ 3.5mm.
- Loại trái, phải các cỡ</v>
          </cell>
          <cell r="F332" t="str">
            <v>Cái/gói</v>
          </cell>
          <cell r="G332" t="str">
            <v>Cái</v>
          </cell>
          <cell r="H332">
            <v>30</v>
          </cell>
          <cell r="I332">
            <v>14500000</v>
          </cell>
          <cell r="J332">
            <v>435000000</v>
          </cell>
          <cell r="K332">
            <v>8700000</v>
          </cell>
          <cell r="L332">
            <v>652500000</v>
          </cell>
          <cell r="M332">
            <v>304500000</v>
          </cell>
          <cell r="N332">
            <v>5</v>
          </cell>
          <cell r="O332" t="str">
            <v>PP2300520049</v>
          </cell>
          <cell r="P332" t="str">
            <v>Nẹp khóa khớp cùng xương đòn có móc, thiết kế móc giải phẫu 100º</v>
          </cell>
          <cell r="Q332">
            <v>180</v>
          </cell>
          <cell r="R332">
            <v>334960000</v>
          </cell>
          <cell r="S332">
            <v>210</v>
          </cell>
          <cell r="T332" t="str">
            <v>Trong vòng 24 giờ kể từ thời điểm dặt hàng của Bệnh viện</v>
          </cell>
          <cell r="U332" t="str">
            <v>Nẹp khóa khớp cùng xương đòn có móc (A Plus)</v>
          </cell>
          <cell r="V332" t="str">
            <v>Nẹp khóa khớp cùng xương đòn có móc (A Plus)</v>
          </cell>
          <cell r="W332" t="str">
            <v>N07.06.040.0029.296.0003</v>
          </cell>
          <cell r="X332" t="str">
            <v>0003-0300(1)-03
--&gt;0003-0300(1)-06</v>
          </cell>
          <cell r="Y332" t="str">
            <v xml:space="preserve">Chất liệu Ti6Al4V.
Nẹp được thiết kế theo tiêu chuẩn xương của người Châu Á.
Thân nẹp hình dạng mắt xích dễ uốn (nếu cần) để đáp ứng các lựa chọn điều trị.
Đầu mặt khớp có 4 lỗ, thiết kế móc giải phẫu 100º theo đường cong xương người châu á cho các trường hợp gãy đầu ngoài xương đòn hoặc trật khớp xương đòn.
Nẹp được thiết kế mỏng giảm kích ứng mô mềm.
Chiều cao móc 17mm
Dùng vít khóa 3.5mm, vít vỏ 3.5mm.
Loại trái/ phải.
Có 3/ 4/ 5/ 6 lỗ ứng với các chiều dài 70/ 82/ 93/ 104mm </v>
          </cell>
          <cell r="Z332" t="str">
            <v>A Plus Biotechnology Co., Ltd</v>
          </cell>
          <cell r="AA332" t="str">
            <v>Đài Loan</v>
          </cell>
          <cell r="AB332" t="str">
            <v>A Plus Biotechnology Co., Ltd</v>
          </cell>
          <cell r="AC332" t="str">
            <v>Đài Loan</v>
          </cell>
          <cell r="AD332" t="str">
            <v>C</v>
          </cell>
          <cell r="AE332" t="str">
            <v>9030NK/BYT-TB-CT ngày 05/05/2018</v>
          </cell>
          <cell r="AF332" t="str">
            <v>Cái/ gói</v>
          </cell>
          <cell r="AG332" t="str">
            <v>Cái</v>
          </cell>
          <cell r="AH332">
            <v>30</v>
          </cell>
          <cell r="AI332">
            <v>0</v>
          </cell>
          <cell r="AJ332" t="str">
            <v>vn0302221358</v>
          </cell>
          <cell r="AK332" t="str">
            <v>CÔNG TY CỔ PHẦN DƯỢC PHẨM BẾN THÀNH</v>
          </cell>
          <cell r="AL332" t="str">
            <v>Đạt</v>
          </cell>
          <cell r="AM332"/>
          <cell r="AN332" t="str">
            <v>Phạm Thị Kim Hoàng</v>
          </cell>
          <cell r="AO332" t="str">
            <v>Đạt</v>
          </cell>
          <cell r="AP332" t="str">
            <v>Đạt</v>
          </cell>
          <cell r="AQ332" t="str">
            <v>Đạt</v>
          </cell>
          <cell r="AR332">
            <v>0</v>
          </cell>
          <cell r="AS332" t="str">
            <v>Đạt</v>
          </cell>
          <cell r="AT332" t="str">
            <v>Đạt</v>
          </cell>
          <cell r="AU332" t="str">
            <v>Đạt</v>
          </cell>
          <cell r="AV332" t="str">
            <v>Đạt</v>
          </cell>
          <cell r="AW332" t="str">
            <v>Đạt</v>
          </cell>
          <cell r="AX332" t="str">
            <v>Đạt</v>
          </cell>
          <cell r="AY332" t="str">
            <v>Đạt</v>
          </cell>
          <cell r="AZ332">
            <v>0</v>
          </cell>
          <cell r="BA332" t="str">
            <v>Lê Thị Mơ</v>
          </cell>
          <cell r="BB332" t="str">
            <v>Đạt</v>
          </cell>
          <cell r="BC332">
            <v>0</v>
          </cell>
        </row>
        <row r="333">
          <cell r="C333" t="str">
            <v>PP2300520050</v>
          </cell>
          <cell r="D333" t="str">
            <v>Nẹp khóa mâm chày chữ T</v>
          </cell>
          <cell r="E333" t="str">
            <v>- Chất liệu Ti6Al4V.
- Nẹp được thiết kế theo tiêu chuẩn xương của người Châu Á.
- Khu vực gần mặt khớp có 5 lỗ, sử dụng vít khóa 3.5mm. 
- Lỗ vít nén cố định ổ gãy.
- Dùng vít khóa 3.5mm/5.0mm, vít vỏ 4.5mm.
- Loại trái/ phải các cỡ</v>
          </cell>
          <cell r="F333">
            <v>0</v>
          </cell>
          <cell r="G333" t="str">
            <v>Cái</v>
          </cell>
          <cell r="H333">
            <v>70</v>
          </cell>
          <cell r="I333">
            <v>19900000</v>
          </cell>
          <cell r="J333">
            <v>1393000000</v>
          </cell>
          <cell r="K333">
            <v>27860000</v>
          </cell>
          <cell r="L333">
            <v>2089500000</v>
          </cell>
          <cell r="M333">
            <v>975100000</v>
          </cell>
          <cell r="N333">
            <v>12</v>
          </cell>
          <cell r="O333" t="str">
            <v>PP2300520050</v>
          </cell>
          <cell r="P333" t="str">
            <v>Nẹp khóa mâm chày chữ T</v>
          </cell>
          <cell r="Q333">
            <v>180</v>
          </cell>
          <cell r="R333">
            <v>334960000</v>
          </cell>
          <cell r="S333">
            <v>210</v>
          </cell>
          <cell r="T333" t="str">
            <v>Trong vòng 24 giờ kể từ thời điểm dặt hàng của Bệnh viện</v>
          </cell>
          <cell r="U333" t="str">
            <v>Nẹp khóa mâm chày chữ T (A Plus)</v>
          </cell>
          <cell r="V333" t="str">
            <v>Nẹp khóa mâm chày chữ T (A Plus)</v>
          </cell>
          <cell r="W333" t="str">
            <v>N07.06.040.0029.296.0022</v>
          </cell>
          <cell r="X333" t="str">
            <v>0701-0100(1)-04
--&gt; 0701-0100(1)-14</v>
          </cell>
          <cell r="Y333" t="str">
            <v>Chất liệu Ti6Al4V.
Nẹp được thiết kế theo tiêu chuẩn xương của người Châu Á.
Khu vực gần mặt khớp có 5 lỗ, sử dụng vít khóa 3.5mm. Có vít chịu lực giúp cố định tối đa ổ gãy để ngăn mặt khớp mâm chày không bị xẹp lún sau phẫu thuật.
Lỗ vít nén cố định ổ gãy.
Nẹp được thiết kế mỏng. Thân nẹp sử dụng vít khóa 5.0mm.
Thiết kế đuôi nẹp vát nhọn giúp bóc tách mô mềm phù hợp với kỹ thuật mổ ít xâm lấn.
Cấu trúc trục vít phân kỳ và hội tụ để cố định ổ gãy.
Dùng vít khóa 3.5mm/5.0mm, vít vỏ 4.5mm.
Loại trái/ phải.
Có 4/ 6/ 8/ 10/ 12/ 14 lỗ ứng với chiều dài 126/ 158/ 190/ 222/ 254/ 286mm</v>
          </cell>
          <cell r="Z333" t="str">
            <v>A Plus Biotechnology Co., Ltd</v>
          </cell>
          <cell r="AA333" t="str">
            <v>Đài Loan</v>
          </cell>
          <cell r="AB333" t="str">
            <v>A Plus Biotechnology Co., Ltd</v>
          </cell>
          <cell r="AC333" t="str">
            <v>Đài Loan</v>
          </cell>
          <cell r="AD333" t="str">
            <v>C</v>
          </cell>
          <cell r="AE333" t="str">
            <v>9030NK/BYT-TB-CT ngày 05/05/2018</v>
          </cell>
          <cell r="AF333" t="str">
            <v>Cái/ gói</v>
          </cell>
          <cell r="AG333" t="str">
            <v>Cái</v>
          </cell>
          <cell r="AH333">
            <v>70</v>
          </cell>
          <cell r="AI333">
            <v>0</v>
          </cell>
          <cell r="AJ333" t="str">
            <v>vn0302221358</v>
          </cell>
          <cell r="AK333" t="str">
            <v>CÔNG TY CỔ PHẦN DƯỢC PHẨM BẾN THÀNH</v>
          </cell>
          <cell r="AL333" t="str">
            <v>Đạt</v>
          </cell>
          <cell r="AM333"/>
          <cell r="AN333" t="str">
            <v>Phạm Thị Kim Hoàng</v>
          </cell>
          <cell r="AO333" t="str">
            <v>Đạt</v>
          </cell>
          <cell r="AP333" t="str">
            <v>Đạt</v>
          </cell>
          <cell r="AQ333" t="str">
            <v>Đạt</v>
          </cell>
          <cell r="AR333">
            <v>0</v>
          </cell>
          <cell r="AS333" t="str">
            <v>Đạt</v>
          </cell>
          <cell r="AT333" t="str">
            <v>Đạt</v>
          </cell>
          <cell r="AU333" t="str">
            <v>Đạt</v>
          </cell>
          <cell r="AV333" t="str">
            <v>Đạt</v>
          </cell>
          <cell r="AW333" t="str">
            <v>Đạt</v>
          </cell>
          <cell r="AX333" t="str">
            <v>Đạt</v>
          </cell>
          <cell r="AY333" t="str">
            <v>Đạt</v>
          </cell>
          <cell r="AZ333">
            <v>0</v>
          </cell>
          <cell r="BA333" t="str">
            <v>Lê Thị Mơ</v>
          </cell>
          <cell r="BB333" t="str">
            <v>Đạt</v>
          </cell>
          <cell r="BC333">
            <v>0</v>
          </cell>
        </row>
        <row r="334">
          <cell r="C334" t="str">
            <v>PP2300520050</v>
          </cell>
          <cell r="D334" t="str">
            <v>Nẹp khóa mâm chày chữ T</v>
          </cell>
          <cell r="E334" t="str">
            <v>- Chất liệu Ti6Al4V.
- Nẹp được thiết kế theo tiêu chuẩn xương của người Châu Á.
- Khu vực gần mặt khớp có 5 lỗ, sử dụng vít khóa 3.5mm. 
- Lỗ vít nén cố định ổ gãy.
- Dùng vít khóa 3.5mm/5.0mm, vít vỏ 4.5mm.
- Loại trái/ phải các cỡ</v>
          </cell>
          <cell r="F334">
            <v>0</v>
          </cell>
          <cell r="G334" t="str">
            <v>Cái</v>
          </cell>
          <cell r="H334">
            <v>70</v>
          </cell>
          <cell r="I334">
            <v>19900000</v>
          </cell>
          <cell r="J334">
            <v>1393000000</v>
          </cell>
          <cell r="K334">
            <v>27860000</v>
          </cell>
          <cell r="L334">
            <v>2089500000</v>
          </cell>
          <cell r="M334">
            <v>975100000</v>
          </cell>
          <cell r="N334">
            <v>12</v>
          </cell>
          <cell r="O334" t="str">
            <v>PP2300520050</v>
          </cell>
          <cell r="P334" t="str">
            <v>Nẹp khóa mâm chày chữ T</v>
          </cell>
          <cell r="Q334">
            <v>180</v>
          </cell>
          <cell r="R334">
            <v>265332000</v>
          </cell>
          <cell r="S334">
            <v>210</v>
          </cell>
          <cell r="T334" t="str">
            <v>Trong vòng 24 giờ kể từ thời điểm đặt hàng của Bệnh viện</v>
          </cell>
          <cell r="U334" t="str">
            <v>Nẹp khóa Titanium nâng đỡ mâm chày chữ T</v>
          </cell>
          <cell r="V334" t="str">
            <v>Nẹp khóa Titanium nâng đỡ mâm chày chữ T</v>
          </cell>
          <cell r="W334" t="str">
            <v>N07.06.040.4589.175.0048</v>
          </cell>
          <cell r="X334" t="str">
            <v xml:space="preserve">5525xxx
</v>
          </cell>
          <cell r="Y334" t="str">
            <v>- Chất liệu Ti6Al4V.
- Nẹp được thiết kế theo tiêu chuẩn xương của người Châu Á.
- Khu vực gần mặt khớp có 5 lỗ, sử dụng vít khóa 3.5mm. 
- Lỗ vít nén cố định ổ gãy.
- Dùng vít khóa 3.5mm/5.0mm, vít vỏ 4.5mm.
- Loại trái/ phải các cỡ</v>
          </cell>
          <cell r="Z334" t="str">
            <v>ARTFX Medical LLC</v>
          </cell>
          <cell r="AA334" t="str">
            <v>Mỹ</v>
          </cell>
          <cell r="AB334" t="str">
            <v>ARTFX Medical LLC</v>
          </cell>
          <cell r="AC334" t="str">
            <v>Mỹ</v>
          </cell>
          <cell r="AD334" t="str">
            <v>C</v>
          </cell>
          <cell r="AE334" t="str">
            <v>19001NK/BYT-TB-CT</v>
          </cell>
          <cell r="AF334" t="str">
            <v>Cái/ Gói</v>
          </cell>
          <cell r="AG334" t="str">
            <v>Cái</v>
          </cell>
          <cell r="AH334">
            <v>70</v>
          </cell>
          <cell r="AI334">
            <v>0</v>
          </cell>
          <cell r="AJ334" t="str">
            <v>vn0303649259</v>
          </cell>
          <cell r="AK334" t="str">
            <v>CÔNG TY TNHH VIỆT Y</v>
          </cell>
          <cell r="AL334" t="str">
            <v>Đạt</v>
          </cell>
          <cell r="AM334"/>
          <cell r="AN334" t="str">
            <v>Trần Thị Kiều Diễm</v>
          </cell>
          <cell r="AO334" t="str">
            <v>Đạt</v>
          </cell>
          <cell r="AP334" t="str">
            <v>Đạt</v>
          </cell>
          <cell r="AQ334" t="str">
            <v>Đạt</v>
          </cell>
          <cell r="AR334">
            <v>0</v>
          </cell>
          <cell r="AS334" t="str">
            <v>Đạt</v>
          </cell>
          <cell r="AT334" t="str">
            <v>Đạt</v>
          </cell>
          <cell r="AU334" t="str">
            <v>Đạt</v>
          </cell>
          <cell r="AV334" t="str">
            <v>Đạt</v>
          </cell>
          <cell r="AW334" t="str">
            <v>Đạt</v>
          </cell>
          <cell r="AX334" t="str">
            <v>Đạt</v>
          </cell>
          <cell r="AY334" t="str">
            <v>Đạt</v>
          </cell>
          <cell r="AZ334">
            <v>0</v>
          </cell>
          <cell r="BA334" t="str">
            <v>Hồ Thị Xuân Thu</v>
          </cell>
          <cell r="BB334" t="str">
            <v>Đạt</v>
          </cell>
          <cell r="BC334">
            <v>0</v>
          </cell>
        </row>
        <row r="335">
          <cell r="C335" t="str">
            <v>PP2300520053</v>
          </cell>
          <cell r="D335" t="str">
            <v>Nẹp khóa mắt xích</v>
          </cell>
          <cell r="E335" t="str">
            <v>- Chất liệu Pure Titanium.
 - Nẹp được thiết kế theo tiêu chuẩn xương của người Châu Á.
 - Thân nẹp được thiết kế uốn lượn dễ dàng uốn cong
 - Dùng vít khóa 3.5mm, vít vỏ 3.5mm.
 - Loại  4 -&gt; 14 lỗ chiều dài các cỡ</v>
          </cell>
          <cell r="F335" t="str">
            <v>Cái/gói</v>
          </cell>
          <cell r="G335" t="str">
            <v>Cái</v>
          </cell>
          <cell r="H335">
            <v>50</v>
          </cell>
          <cell r="I335">
            <v>13000000</v>
          </cell>
          <cell r="J335">
            <v>650000000</v>
          </cell>
          <cell r="K335">
            <v>13000000</v>
          </cell>
          <cell r="L335">
            <v>975000000</v>
          </cell>
          <cell r="M335">
            <v>455000000</v>
          </cell>
          <cell r="N335">
            <v>9</v>
          </cell>
          <cell r="O335" t="str">
            <v>PP2300520053</v>
          </cell>
          <cell r="P335" t="str">
            <v>Nẹp khóa mắt xích</v>
          </cell>
          <cell r="Q335">
            <v>180</v>
          </cell>
          <cell r="R335">
            <v>334960000</v>
          </cell>
          <cell r="S335">
            <v>210</v>
          </cell>
          <cell r="T335" t="str">
            <v>Trong vòng 24 giờ kể từ thời điểm dặt hàng của Bệnh viện</v>
          </cell>
          <cell r="U335" t="str">
            <v>Nẹp khóa mắt xích 3.5 (A Plus)</v>
          </cell>
          <cell r="V335" t="str">
            <v>Nẹp khóa mắt xích 3.5 (A Plus)</v>
          </cell>
          <cell r="W335" t="str">
            <v>N07.06.040.0029.296.0005</v>
          </cell>
          <cell r="X335" t="str">
            <v>0201-1405-04
--&gt; 0201-1405-14</v>
          </cell>
          <cell r="Y335" t="str">
            <v>Chất liệu Pure Titanium.
Nẹp được thiết kế theo tiêu chuẩn xương của người Châu Á.
Nẹp được thiết kế mỏng, giảm kích ứng.
Thân nẹp được thiết kế uốn lượn dễ dàng uốn cong (nếu cần) để đáp ứng các lựa chọn điều trị.
Dùng vít khóa 3.5mm, vít vỏ 3.5mm.
Có 4/ 6/ 8/ 10/ 12/ 14 lỗ ứng với chiều dài 40/ 60/ 80/ 100/ 120/ 140mm.</v>
          </cell>
          <cell r="Z335" t="str">
            <v>A Plus Biotechnology Co., Ltd</v>
          </cell>
          <cell r="AA335" t="str">
            <v>Đài Loan</v>
          </cell>
          <cell r="AB335" t="str">
            <v>A Plus Biotechnology Co., Ltd</v>
          </cell>
          <cell r="AC335" t="str">
            <v>Đài Loan</v>
          </cell>
          <cell r="AD335" t="str">
            <v>C</v>
          </cell>
          <cell r="AE335" t="str">
            <v>15400NK/BYT-TB-CT ngày 15/05/2020</v>
          </cell>
          <cell r="AF335" t="str">
            <v>Cái/ gói</v>
          </cell>
          <cell r="AG335" t="str">
            <v>Cái</v>
          </cell>
          <cell r="AH335">
            <v>50</v>
          </cell>
          <cell r="AI335">
            <v>0</v>
          </cell>
          <cell r="AJ335" t="str">
            <v>vn0302221358</v>
          </cell>
          <cell r="AK335" t="str">
            <v>CÔNG TY CỔ PHẦN DƯỢC PHẨM BẾN THÀNH</v>
          </cell>
          <cell r="AL335" t="str">
            <v>Đạt</v>
          </cell>
          <cell r="AM335"/>
          <cell r="AN335" t="str">
            <v>Phạm Thị Kim Hoàng</v>
          </cell>
          <cell r="AO335" t="str">
            <v>Đạt</v>
          </cell>
          <cell r="AP335" t="str">
            <v>Đạt</v>
          </cell>
          <cell r="AQ335" t="str">
            <v>Đạt</v>
          </cell>
          <cell r="AR335">
            <v>0</v>
          </cell>
          <cell r="AS335" t="str">
            <v>Đạt</v>
          </cell>
          <cell r="AT335" t="str">
            <v>Đạt</v>
          </cell>
          <cell r="AU335" t="str">
            <v>Đạt</v>
          </cell>
          <cell r="AV335" t="str">
            <v>Đạt</v>
          </cell>
          <cell r="AW335" t="str">
            <v>Đạt</v>
          </cell>
          <cell r="AX335" t="str">
            <v>Đạt</v>
          </cell>
          <cell r="AY335" t="str">
            <v>Đạt</v>
          </cell>
          <cell r="AZ335">
            <v>0</v>
          </cell>
          <cell r="BA335" t="str">
            <v>Lê Thị Mơ</v>
          </cell>
          <cell r="BB335" t="str">
            <v>Đạt</v>
          </cell>
          <cell r="BC335">
            <v>0</v>
          </cell>
        </row>
        <row r="336">
          <cell r="C336" t="str">
            <v>PP2300520053</v>
          </cell>
          <cell r="D336" t="str">
            <v>Nẹp khóa mắt xích</v>
          </cell>
          <cell r="E336" t="str">
            <v>- Chất liệu Pure Titanium.
 - Nẹp được thiết kế theo tiêu chuẩn xương của người Châu Á.
 - Thân nẹp được thiết kế uốn lượn dễ dàng uốn cong
 - Dùng vít khóa 3.5mm, vít vỏ 3.5mm.
 - Loại  4 -&gt; 14 lỗ chiều dài các cỡ</v>
          </cell>
          <cell r="F336" t="str">
            <v>Cái/gói</v>
          </cell>
          <cell r="G336" t="str">
            <v>Cái</v>
          </cell>
          <cell r="H336">
            <v>50</v>
          </cell>
          <cell r="I336">
            <v>13000000</v>
          </cell>
          <cell r="J336">
            <v>650000000</v>
          </cell>
          <cell r="K336">
            <v>13000000</v>
          </cell>
          <cell r="L336">
            <v>975000000</v>
          </cell>
          <cell r="M336">
            <v>455000000</v>
          </cell>
          <cell r="N336">
            <v>9</v>
          </cell>
          <cell r="O336" t="str">
            <v>PP2300520053</v>
          </cell>
          <cell r="P336" t="str">
            <v>Nẹp khóa mắt xích</v>
          </cell>
          <cell r="Q336">
            <v>180</v>
          </cell>
          <cell r="R336">
            <v>79140000</v>
          </cell>
          <cell r="S336">
            <v>210</v>
          </cell>
          <cell r="T336">
            <v>0</v>
          </cell>
          <cell r="U336" t="str">
            <v>Nẹp khóa mắt xích</v>
          </cell>
          <cell r="V336" t="str">
            <v>Nẹp khóa mắt xích</v>
          </cell>
          <cell r="W336" t="str">
            <v>N07.06.040.6141.279.0018</v>
          </cell>
          <cell r="X336" t="str">
            <v>F14AB-PA01208; F14AB-PA01209; F14AB-PA01210; F14AB-PA01211; F14AB-PA01212; F14AB-PA01213; F14AB-PA01214; F14AB-PA01215; F14AB-PA01216; F14AB-PA01217; F14AB-PA01218; F14AB-PA01219</v>
          </cell>
          <cell r="Y336" t="str">
            <v>Chất liệu: Titanium nguyên chất TA3G - ISO 5832-2 và bề mặt nẹp có xử lý màu anode hóa loại III (Colored anodizing type III) có màu vàng bền và chống ăn mòn,  sử dụng vít khóa 3.5mm, vít vỏ/vít cứng 3.5mm và/hoặc vít hủy/ vít xốp 4.0mm
- Thân nẹp dày 3.2mm, từ 5/6/7/8/9/10/12/14/16/18/20/22 lỗ đôi kết hợp nén ép tương ứng với chiều dài 69.5/84/98.5/113/127.5/142/171/200/229/258/287/316mm, bước tăng 14.5/29mm, khoảng cách lỗ 14.5mm, nẹp rộng 10mm.
Có bộ trợ cụ tương thích
Đạt tiêu chuẩn chất lượng: CE, ISO 13485:2016.
- Nẹp khóa tái cấu trúc/ mắt xích dạng thẳng sử dụng vít khóa 3.5, thân nẹp có lỗ thắt eo cho phép tạo hình để phù hợp với cấu trúc giải phẫu của bệnh nhân
- Bề mặt cấu tạo thấp, các cạnh được bo tròn không sắc bén, giảm thiểu nguy cơ kích ứng mô mềm</v>
          </cell>
          <cell r="Z336" t="str">
            <v xml:space="preserve">Wuhan Mindray Scientific Co., Ltd, </v>
          </cell>
          <cell r="AA336" t="str">
            <v>China</v>
          </cell>
          <cell r="AB336" t="str">
            <v xml:space="preserve">Wuhan Mindray Scientific Co., Ltd, </v>
          </cell>
          <cell r="AC336" t="str">
            <v>China</v>
          </cell>
          <cell r="AD336" t="str">
            <v>C</v>
          </cell>
          <cell r="AE336" t="str">
            <v>2300492ĐKLH/BYT-HTTB</v>
          </cell>
          <cell r="AF336" t="str">
            <v>Cái/ Túi</v>
          </cell>
          <cell r="AG336" t="str">
            <v>Cái</v>
          </cell>
          <cell r="AH336">
            <v>50</v>
          </cell>
          <cell r="AI336">
            <v>0</v>
          </cell>
          <cell r="AJ336" t="str">
            <v>vn0312587344</v>
          </cell>
          <cell r="AK336" t="str">
            <v>CÔNG TY CỔ PHẦN DƯỢC PHẨM ĐẠI TÍN</v>
          </cell>
          <cell r="AL336" t="str">
            <v>Đạt</v>
          </cell>
          <cell r="AM336"/>
          <cell r="AN336" t="str">
            <v>Trương Thị Mỹ Quý</v>
          </cell>
          <cell r="AO336" t="str">
            <v>Đạt</v>
          </cell>
          <cell r="AP336" t="str">
            <v>Đạt</v>
          </cell>
          <cell r="AQ336" t="str">
            <v>Đạt</v>
          </cell>
          <cell r="AR336">
            <v>0</v>
          </cell>
          <cell r="AS336" t="str">
            <v>Đạt</v>
          </cell>
          <cell r="AT336" t="str">
            <v>Đạt</v>
          </cell>
          <cell r="AU336" t="str">
            <v>Đạt</v>
          </cell>
          <cell r="AV336" t="str">
            <v>Đạt</v>
          </cell>
          <cell r="AW336" t="str">
            <v>Đạt</v>
          </cell>
          <cell r="AX336" t="str">
            <v>Đạt</v>
          </cell>
          <cell r="AY336" t="str">
            <v>Đạt</v>
          </cell>
          <cell r="AZ336">
            <v>0</v>
          </cell>
          <cell r="BA336" t="str">
            <v>Nguyễn Văn Tuyền</v>
          </cell>
          <cell r="BB336" t="str">
            <v>Đạt</v>
          </cell>
          <cell r="BC336">
            <v>0</v>
          </cell>
        </row>
        <row r="337">
          <cell r="C337" t="str">
            <v>PP2300520053</v>
          </cell>
          <cell r="D337" t="str">
            <v>Nẹp khóa mắt xích</v>
          </cell>
          <cell r="E337" t="str">
            <v>- Chất liệu Pure Titanium.
 - Nẹp được thiết kế theo tiêu chuẩn xương của người Châu Á.
 - Thân nẹp được thiết kế uốn lượn dễ dàng uốn cong
 - Dùng vít khóa 3.5mm, vít vỏ 3.5mm.
 - Loại  4 -&gt; 14 lỗ chiều dài các cỡ</v>
          </cell>
          <cell r="F337" t="str">
            <v>Cái/gói</v>
          </cell>
          <cell r="G337" t="str">
            <v>Cái</v>
          </cell>
          <cell r="H337">
            <v>50</v>
          </cell>
          <cell r="I337">
            <v>13000000</v>
          </cell>
          <cell r="J337">
            <v>650000000</v>
          </cell>
          <cell r="K337">
            <v>13000000</v>
          </cell>
          <cell r="L337">
            <v>975000000</v>
          </cell>
          <cell r="M337">
            <v>455000000</v>
          </cell>
          <cell r="N337">
            <v>9</v>
          </cell>
          <cell r="O337" t="str">
            <v>PP2300520053</v>
          </cell>
          <cell r="P337" t="str">
            <v>Nẹp khóa mắt xích</v>
          </cell>
          <cell r="Q337">
            <v>180</v>
          </cell>
          <cell r="R337">
            <v>154100000</v>
          </cell>
          <cell r="S337">
            <v>210</v>
          </cell>
          <cell r="T337" t="str">
            <v>Trong vòng 24h kể 
từ thời điểm đặt 
hàng của bệnh viện</v>
          </cell>
          <cell r="U337" t="str">
            <v>Nẹp khóa mắc xích</v>
          </cell>
          <cell r="V337" t="str">
            <v>nẹp khóa mắc xích</v>
          </cell>
          <cell r="W337" t="str">
            <v>N07.06.040.2626.279.0050</v>
          </cell>
          <cell r="X337">
            <v>156</v>
          </cell>
          <cell r="Y337" t="str">
            <v>- Chất liệu: titanium.
- Kích cỡ: 4/5/6/7/8/9/10/12 lỗ. Chiều dài: 48/60/72/84/96/108/120/144mm.
- Đặc tính:  nẹp thẳng có lỗ vít hình tròn (có thể sử dụng vít khoá hoặc vít vỏ), chất liệu Titanium có khả năng chống ăn mòn tốt.
+ Sử dụng vít khoá đường kính 4.0mm và vít vỏ đường kính 4.0mm.
- Đạt tiêu chuẩn chất lượng: ISO 13485, CE.</v>
          </cell>
          <cell r="Z337" t="str">
            <v>Jiangsu Jinlu</v>
          </cell>
          <cell r="AA337" t="str">
            <v>Trung Quốc</v>
          </cell>
          <cell r="AB337" t="str">
            <v>Jiangsu Jinlu Group Medical Device Co., Ltd.</v>
          </cell>
          <cell r="AC337" t="str">
            <v>Trung Quốc</v>
          </cell>
          <cell r="AD337" t="str">
            <v>Loại C</v>
          </cell>
          <cell r="AE337" t="str">
            <v>GPNK số: 11127NK/BYT-TB-CT</v>
          </cell>
          <cell r="AF337" t="str">
            <v>1 cái/gói</v>
          </cell>
          <cell r="AG337" t="str">
            <v>Cái</v>
          </cell>
          <cell r="AH337">
            <v>50</v>
          </cell>
          <cell r="AI337" t="str">
            <v>60 tháng</v>
          </cell>
          <cell r="AJ337" t="str">
            <v>vn0303735317</v>
          </cell>
          <cell r="AK337" t="str">
            <v>CÔNG TY TNHH THƯƠNG MẠI DỊCH VỤ HÀO NAM</v>
          </cell>
          <cell r="AL337" t="str">
            <v>Đạt</v>
          </cell>
          <cell r="AM337"/>
          <cell r="AN337" t="str">
            <v>Tăng Thị Hiếu</v>
          </cell>
          <cell r="AO337" t="str">
            <v>Đạt</v>
          </cell>
          <cell r="AP337" t="str">
            <v>Đạt</v>
          </cell>
          <cell r="AQ337" t="str">
            <v>Đạt</v>
          </cell>
          <cell r="AR337">
            <v>0</v>
          </cell>
          <cell r="AS337" t="str">
            <v>Đạt</v>
          </cell>
          <cell r="AT337" t="str">
            <v>HSMT : Đường kính vít khóa 3,5mm, vít vỏ 3,5mm, loại 4-14 lỗ
HSDT : Đường kính vít khóa 4..0mm, vít vỏ 4.0mm, 4-12 lỗ</v>
          </cell>
          <cell r="AU337" t="str">
            <v>Đạt</v>
          </cell>
          <cell r="AV337" t="str">
            <v>Đạt</v>
          </cell>
          <cell r="AW337" t="str">
            <v>Đạt</v>
          </cell>
          <cell r="AX337" t="str">
            <v>Đạt</v>
          </cell>
          <cell r="AY337" t="str">
            <v>Không đạt</v>
          </cell>
          <cell r="AZ337" t="str">
            <v>Đường kính vit khóa, vít vỏ , số lỗ không đạt theo HSMT:
HSMT : Đường kính vít khóa 3,5mm, vít vỏ 3,5mm, loại 4-14 lỗ
HSDT : Đường kính vít khóa 4..0mm, vít vỏ 4.0mm, 4 - 12 lỗ</v>
          </cell>
          <cell r="BA337" t="str">
            <v>Hoàng Thị Thủy</v>
          </cell>
          <cell r="BB337" t="str">
            <v>Không đạt</v>
          </cell>
          <cell r="BC337" t="str">
            <v>Đường kính vit khóa, vít vỏ , số lỗ không đạt theo HSMT:
HSMT : Đường kính vít khóa 3,5mm, vít vỏ 3,5mm, loại 4-14 lỗ
HSDT : Đường kính vít khóa 4.0mm, vít vỏ 4.0mm, 4 - 12 lỗ</v>
          </cell>
        </row>
        <row r="338">
          <cell r="C338" t="str">
            <v>PP2300520053</v>
          </cell>
          <cell r="D338" t="str">
            <v>Nẹp khóa mắt xích</v>
          </cell>
          <cell r="E338" t="str">
            <v>- Chất liệu Pure Titanium.
 - Nẹp được thiết kế theo tiêu chuẩn xương của người Châu Á.
 - Thân nẹp được thiết kế uốn lượn dễ dàng uốn cong
 - Dùng vít khóa 3.5mm, vít vỏ 3.5mm.
 - Loại  4 -&gt; 14 lỗ chiều dài các cỡ</v>
          </cell>
          <cell r="F338" t="str">
            <v>Cái/gói</v>
          </cell>
          <cell r="G338" t="str">
            <v>Cái</v>
          </cell>
          <cell r="H338">
            <v>50</v>
          </cell>
          <cell r="I338">
            <v>13000000</v>
          </cell>
          <cell r="J338">
            <v>650000000</v>
          </cell>
          <cell r="K338">
            <v>13000000</v>
          </cell>
          <cell r="L338">
            <v>975000000</v>
          </cell>
          <cell r="M338">
            <v>455000000</v>
          </cell>
          <cell r="N338">
            <v>9</v>
          </cell>
          <cell r="O338" t="str">
            <v>PP2300520053</v>
          </cell>
          <cell r="P338" t="str">
            <v>Nẹp khóa mắt xích</v>
          </cell>
          <cell r="Q338">
            <v>180</v>
          </cell>
          <cell r="R338">
            <v>114989500</v>
          </cell>
          <cell r="S338">
            <v>210</v>
          </cell>
          <cell r="T338" t="str">
            <v>Trong vòng 24 giờ kể từ thời điểm đặt hàng của Bệnh viện</v>
          </cell>
          <cell r="U338" t="str">
            <v>Nẹp khóa LCP tái cấu trúc</v>
          </cell>
          <cell r="V338" t="str">
            <v>Nẹp khóa LCP tái cấu trúc</v>
          </cell>
          <cell r="W338" t="str">
            <v>N07.06.040.5269.279.0024</v>
          </cell>
          <cell r="X338" t="str">
            <v>A72490505-&gt;
A72491416
A72390407-&gt;
A72391120</v>
          </cell>
          <cell r="Y338" t="str">
            <v>*Chất liệu Titanium.
- Nẹp 3.5mm: Thân 5/6/7/8/9/10/12/14 lỗ khóa, dài 58-166mm, rộng ≤ 10mm, dày ≤ 3.0mm.
- Nẹp 5.0mm: Thân 4/5/6/7/8/9/10/11 lỗ kép hình số 8, dài 76-208mm, rộng ≤ 12mm, dày ≤ 3.0mm.
- Thân nẹp có rãnh cắt 2 bên tạo hình mắt xích, giúp dễ dàng uốn tạo hình.
*Đạt tiêu chuẩn ISO, CE, FDA 510k…</v>
          </cell>
          <cell r="Z338" t="str">
            <v>IRENE 
(TianJin ZhengTian Medical Instrument Co., Ltd.)</v>
          </cell>
          <cell r="AA338" t="str">
            <v>Trung Quốc</v>
          </cell>
          <cell r="AB338" t="str">
            <v>IRENE 
(TianJin ZhengTian Medical Instrument Co., Ltd.)</v>
          </cell>
          <cell r="AC338" t="str">
            <v>Trung Quốc</v>
          </cell>
          <cell r="AD338" t="str">
            <v>Loại C</v>
          </cell>
          <cell r="AE338" t="str">
            <v>Số:18597NK/BYT-TB-CT
ngày: 9/8/2021</v>
          </cell>
          <cell r="AF338" t="str">
            <v>Cái/gói</v>
          </cell>
          <cell r="AG338" t="str">
            <v>Cái</v>
          </cell>
          <cell r="AH338">
            <v>50</v>
          </cell>
          <cell r="AI338" t="str">
            <v>Không hạn sử dụng</v>
          </cell>
          <cell r="AJ338" t="str">
            <v>vn0401340331</v>
          </cell>
          <cell r="AK338" t="str">
            <v>CÔNG TY TNHH MỘT THÀNH VIÊN THƯƠNG MẠI VÂN THÔNG</v>
          </cell>
          <cell r="AL338" t="str">
            <v>Đạt</v>
          </cell>
          <cell r="AM338"/>
          <cell r="AN338" t="str">
            <v xml:space="preserve">Nguyễn Thủy Tiên </v>
          </cell>
          <cell r="AO338" t="str">
            <v>Đạt</v>
          </cell>
          <cell r="AP338" t="str">
            <v>Đạt</v>
          </cell>
          <cell r="AQ338" t="str">
            <v>Đạt</v>
          </cell>
          <cell r="AR338">
            <v>0</v>
          </cell>
          <cell r="AS338" t="str">
            <v>Đạt</v>
          </cell>
          <cell r="AT338" t="str">
            <v>Đạt</v>
          </cell>
          <cell r="AU338" t="str">
            <v>Đạt</v>
          </cell>
          <cell r="AV338" t="str">
            <v>Đạt</v>
          </cell>
          <cell r="AW338" t="str">
            <v>Đạt</v>
          </cell>
          <cell r="AX338" t="str">
            <v>Đạt</v>
          </cell>
          <cell r="AY338" t="str">
            <v>Đạt</v>
          </cell>
          <cell r="AZ338">
            <v>0</v>
          </cell>
          <cell r="BA338" t="str">
            <v>Phan Thị Hoa</v>
          </cell>
          <cell r="BB338" t="str">
            <v>Đạt</v>
          </cell>
          <cell r="BC338">
            <v>0</v>
          </cell>
        </row>
        <row r="339">
          <cell r="C339" t="str">
            <v>PP2300520053</v>
          </cell>
          <cell r="D339" t="str">
            <v>Nẹp khóa mắt xích</v>
          </cell>
          <cell r="E339" t="str">
            <v>- Chất liệu Pure Titanium.
 - Nẹp được thiết kế theo tiêu chuẩn xương của người Châu Á.
 - Thân nẹp được thiết kế uốn lượn dễ dàng uốn cong
 - Dùng vít khóa 3.5mm, vít vỏ 3.5mm.
 - Loại  4 -&gt; 14 lỗ chiều dài các cỡ</v>
          </cell>
          <cell r="F339" t="str">
            <v>Cái/gói</v>
          </cell>
          <cell r="G339" t="str">
            <v>Cái</v>
          </cell>
          <cell r="H339">
            <v>50</v>
          </cell>
          <cell r="I339">
            <v>13000000</v>
          </cell>
          <cell r="J339">
            <v>650000000</v>
          </cell>
          <cell r="K339">
            <v>13000000</v>
          </cell>
          <cell r="L339">
            <v>975000000</v>
          </cell>
          <cell r="M339">
            <v>455000000</v>
          </cell>
          <cell r="N339">
            <v>9</v>
          </cell>
          <cell r="O339" t="str">
            <v>PP2300520053</v>
          </cell>
          <cell r="P339" t="str">
            <v>Nẹp khóa mắt xích</v>
          </cell>
          <cell r="Q339">
            <v>180</v>
          </cell>
          <cell r="R339">
            <v>294448200</v>
          </cell>
          <cell r="S339">
            <v>210</v>
          </cell>
          <cell r="T339" t="str">
            <v>Trong vòng 24 giờ kể từ thời điểm đặt hàng của Bệnh viện</v>
          </cell>
          <cell r="U339" t="str">
            <v>Nẹp khóa tạo hình, vít Ø3.5mm, Titan, thẳng, các cỡ</v>
          </cell>
          <cell r="V339" t="str">
            <v xml:space="preserve">Nẹp khóa tạo hình, vít Ø3.5mm, Titan, thẳng </v>
          </cell>
          <cell r="W339" t="str">
            <v>N07.06.040.0311.115.0178</v>
          </cell>
          <cell r="X339" t="str">
            <v>TI-727-2xx</v>
          </cell>
          <cell r="Y339" t="str">
            <v xml:space="preserve"> - Chất liệu Hợp kim Titanium Ti6Al4V.
 - Nẹp được thiết kế theo tiêu chuẩn xương của người Châu Á.
 - Thân nẹp được thiết kế uốn lượn dễ dàng uốn cong
 - Dùng vít khóa 3.5mm, vít vỏ 3.5mm.
 - Thân nẹp có 5/ 6/ 7/ 8/ 9/ 10/ 11/ 12/ 14/ 16/ 18/ 20/ 22 lỗ, dài 56/ 70/ 84/ 98/ 112/ 140/ 154/ 168/ 196/ 224/ 252/ 280/ 308mm
 - Tiêu chuẩn chất lượng CE, ISO, FDA 510k</v>
          </cell>
          <cell r="Z339" t="str">
            <v xml:space="preserve"> Auxein</v>
          </cell>
          <cell r="AA339" t="str">
            <v>Ấn Độ</v>
          </cell>
          <cell r="AB339" t="str">
            <v>Ấn Độ</v>
          </cell>
          <cell r="AC339" t="str">
            <v>Ấn Độ</v>
          </cell>
          <cell r="AD339" t="str">
            <v>C</v>
          </cell>
          <cell r="AE339" t="str">
            <v>7764NK/BYT-TB-CT</v>
          </cell>
          <cell r="AF339" t="str">
            <v>Gói/1</v>
          </cell>
          <cell r="AG339" t="str">
            <v>Cái</v>
          </cell>
          <cell r="AH339">
            <v>50</v>
          </cell>
          <cell r="AI339">
            <v>0</v>
          </cell>
          <cell r="AJ339" t="str">
            <v>vn0303224087</v>
          </cell>
          <cell r="AK339" t="str">
            <v>CÔNG TY TNHH THIẾT BỊ Y TẾ HOÀNG LỘC M.E</v>
          </cell>
          <cell r="AL339" t="str">
            <v>Đạt</v>
          </cell>
          <cell r="AM339"/>
          <cell r="AN339" t="str">
            <v>Hồ Thị Hồng</v>
          </cell>
          <cell r="AO339" t="str">
            <v>Đạt</v>
          </cell>
          <cell r="AP339" t="str">
            <v>Đạt</v>
          </cell>
          <cell r="AQ339" t="str">
            <v>Đạt</v>
          </cell>
          <cell r="AR339">
            <v>0</v>
          </cell>
          <cell r="AS339" t="str">
            <v>Đạt</v>
          </cell>
          <cell r="AT339" t="str">
            <v>Đạt</v>
          </cell>
          <cell r="AU339" t="str">
            <v>Đạt</v>
          </cell>
          <cell r="AV339" t="str">
            <v>Đạt</v>
          </cell>
          <cell r="AW339" t="str">
            <v>Đạt</v>
          </cell>
          <cell r="AX339" t="str">
            <v>Đạt</v>
          </cell>
          <cell r="AY339" t="str">
            <v>Đạt</v>
          </cell>
          <cell r="AZ339">
            <v>0</v>
          </cell>
          <cell r="BA339" t="str">
            <v>Trần Thị Dân</v>
          </cell>
          <cell r="BB339" t="str">
            <v>Đạt</v>
          </cell>
          <cell r="BC339">
            <v>0</v>
          </cell>
        </row>
        <row r="340">
          <cell r="C340" t="str">
            <v>PP2300520053</v>
          </cell>
          <cell r="D340" t="str">
            <v>Nẹp khóa mắt xích</v>
          </cell>
          <cell r="E340" t="str">
            <v>- Chất liệu Pure Titanium.
 - Nẹp được thiết kế theo tiêu chuẩn xương của người Châu Á.
 - Thân nẹp được thiết kế uốn lượn dễ dàng uốn cong
 - Dùng vít khóa 3.5mm, vít vỏ 3.5mm.
 - Loại  4 -&gt; 14 lỗ chiều dài các cỡ</v>
          </cell>
          <cell r="F340" t="str">
            <v>Cái/gói</v>
          </cell>
          <cell r="G340" t="str">
            <v>Cái</v>
          </cell>
          <cell r="H340">
            <v>50</v>
          </cell>
          <cell r="I340">
            <v>13000000</v>
          </cell>
          <cell r="J340">
            <v>650000000</v>
          </cell>
          <cell r="K340">
            <v>13000000</v>
          </cell>
          <cell r="L340">
            <v>975000000</v>
          </cell>
          <cell r="M340">
            <v>455000000</v>
          </cell>
          <cell r="N340">
            <v>9</v>
          </cell>
          <cell r="O340" t="str">
            <v>PP2300520053</v>
          </cell>
          <cell r="P340" t="str">
            <v>Nẹp khóa mắt xích</v>
          </cell>
          <cell r="Q340">
            <v>180</v>
          </cell>
          <cell r="R340">
            <v>265332000</v>
          </cell>
          <cell r="S340">
            <v>210</v>
          </cell>
          <cell r="T340" t="str">
            <v>Trong vòng 24 giờ kể từ thời điểm đặt hàng của Bệnh viện</v>
          </cell>
          <cell r="U340" t="str">
            <v>Nẹp khóa Titanium mắc xích</v>
          </cell>
          <cell r="V340" t="str">
            <v>Nẹp khóa Titanium mắc xích</v>
          </cell>
          <cell r="W340" t="str">
            <v>N07.06.040.4589.175.0045</v>
          </cell>
          <cell r="X340" t="str">
            <v xml:space="preserve"> 5494xxx</v>
          </cell>
          <cell r="Y340" t="str">
            <v>- Chất liệu Pure Titanium.
 - Nẹp được thiết kế theo tiêu chuẩn xương của người Châu Á.
 - Thân nẹp được thiết kế uốn lượn dễ dàng uốn cong
 - Dùng vít khóa 3.5mm, vít vỏ 3.5mm.
 - Loại  4 -&gt; 14 lỗ chiều dài các cỡ</v>
          </cell>
          <cell r="Z340" t="str">
            <v>ARTFX Medical LLC</v>
          </cell>
          <cell r="AA340" t="str">
            <v>Mỹ</v>
          </cell>
          <cell r="AB340" t="str">
            <v>ARTFX Medical LLC</v>
          </cell>
          <cell r="AC340" t="str">
            <v>Mỹ</v>
          </cell>
          <cell r="AD340" t="str">
            <v>C</v>
          </cell>
          <cell r="AE340" t="str">
            <v>19001NK/BYT-TB-CT</v>
          </cell>
          <cell r="AF340" t="str">
            <v>Cái/ Gói</v>
          </cell>
          <cell r="AG340" t="str">
            <v>Cái</v>
          </cell>
          <cell r="AH340">
            <v>50</v>
          </cell>
          <cell r="AI340">
            <v>0</v>
          </cell>
          <cell r="AJ340" t="str">
            <v>vn0303649259</v>
          </cell>
          <cell r="AK340" t="str">
            <v>CÔNG TY TNHH VIỆT Y</v>
          </cell>
          <cell r="AL340" t="str">
            <v>Đạt</v>
          </cell>
          <cell r="AM340"/>
          <cell r="AN340" t="str">
            <v>Trần Thị Kiều Diễm</v>
          </cell>
          <cell r="AO340" t="str">
            <v>Đạt</v>
          </cell>
          <cell r="AP340" t="str">
            <v>Đạt</v>
          </cell>
          <cell r="AQ340" t="str">
            <v>Đạt</v>
          </cell>
          <cell r="AR340">
            <v>0</v>
          </cell>
          <cell r="AS340" t="str">
            <v>Đạt</v>
          </cell>
          <cell r="AT340" t="str">
            <v>Đạt</v>
          </cell>
          <cell r="AU340" t="str">
            <v>Đạt</v>
          </cell>
          <cell r="AV340" t="str">
            <v>Đạt</v>
          </cell>
          <cell r="AW340" t="str">
            <v>Đạt</v>
          </cell>
          <cell r="AX340" t="str">
            <v>Đạt</v>
          </cell>
          <cell r="AY340" t="str">
            <v>Đạt</v>
          </cell>
          <cell r="AZ340">
            <v>0</v>
          </cell>
          <cell r="BA340" t="str">
            <v>Hồ Thị Xuân Thu</v>
          </cell>
          <cell r="BB340" t="str">
            <v>Đạt</v>
          </cell>
          <cell r="BC340">
            <v>0</v>
          </cell>
        </row>
        <row r="341">
          <cell r="C341" t="str">
            <v>PP2300520054</v>
          </cell>
          <cell r="D341" t="str">
            <v>Nẹp khóa mini 1.5mm, góc vít đa hướng</v>
          </cell>
          <cell r="E341" t="str">
            <v xml:space="preserve"> - Chất liệu Ti6Al4V.
 - Nẹp được thiết kế theo tiêu chuẩn xương của người Châu Á.
 - Độ dày 0.8mm, có nhiều hình dạng khác nhau 
 - Dùng vít khóa 1.5mm, vít vỏ 2.0mm</v>
          </cell>
          <cell r="F341">
            <v>0</v>
          </cell>
          <cell r="G341" t="str">
            <v>Cái</v>
          </cell>
          <cell r="H341">
            <v>100</v>
          </cell>
          <cell r="I341">
            <v>7200000</v>
          </cell>
          <cell r="J341">
            <v>720000000</v>
          </cell>
          <cell r="K341">
            <v>14400000</v>
          </cell>
          <cell r="L341">
            <v>1080000000</v>
          </cell>
          <cell r="M341">
            <v>504000000</v>
          </cell>
          <cell r="N341">
            <v>17</v>
          </cell>
          <cell r="O341" t="str">
            <v>PP2300520054</v>
          </cell>
          <cell r="P341" t="str">
            <v>Nẹp khóa mini 1.5mm, góc vít đa hướng</v>
          </cell>
          <cell r="Q341">
            <v>180</v>
          </cell>
          <cell r="R341">
            <v>334960000</v>
          </cell>
          <cell r="S341">
            <v>210</v>
          </cell>
          <cell r="T341" t="str">
            <v>Trong vòng 24 giờ kể từ thời điểm dặt hàng của Bệnh viện</v>
          </cell>
          <cell r="U341" t="str">
            <v>Nẹp khóa mini 1.5 (A Plus)</v>
          </cell>
          <cell r="V341" t="str">
            <v>Nẹp khóa mini 1.5 (A Plus)</v>
          </cell>
          <cell r="W341" t="str">
            <v>N07.06.040.0029.296.0004</v>
          </cell>
          <cell r="X341" t="str">
            <v>1600-12xx-xx</v>
          </cell>
          <cell r="Y341" t="str">
            <v>Chất liệu Ti6Al4V.
Nẹp được thiết kế theo tiêu chuẩn xương của người Châu Á.
Độ dày 0.8mm, có nhiều hình dạng khác nhau như L, Y, ARC, X, H
Dùng vít khóa 1.5mm, vít vỏ 2.0mm
Nẹp chữ L có 3/ 4 lỗ ứng với chiều dài 35/45mm.
Nẹp chữ Y có 5/ 6/ 7 lỗ ứng với chiều dài 29/ 34/ 39mm.
Nẹp chữ ARC có 8 lỗ ứng với chiều dài 23mm.
Nẹp chữ H có 4 lỗ ứng với chiều dài 12mm.
Nẹp chữ X có 4 lỗ ứng với chiều dài 16mm.</v>
          </cell>
          <cell r="Z341" t="str">
            <v>A Plus Biotechnology Co., Ltd</v>
          </cell>
          <cell r="AA341" t="str">
            <v>Đài Loan</v>
          </cell>
          <cell r="AB341" t="str">
            <v>A Plus Biotechnology Co., Ltd</v>
          </cell>
          <cell r="AC341" t="str">
            <v>Đài Loan</v>
          </cell>
          <cell r="AD341" t="str">
            <v>C</v>
          </cell>
          <cell r="AE341" t="str">
            <v>9030NK/BYT-TB-CT ngày 05/05/2018</v>
          </cell>
          <cell r="AF341" t="str">
            <v>Cái/ gói</v>
          </cell>
          <cell r="AG341" t="str">
            <v>Cái</v>
          </cell>
          <cell r="AH341">
            <v>100</v>
          </cell>
          <cell r="AI341">
            <v>0</v>
          </cell>
          <cell r="AJ341" t="str">
            <v>vn0302221358</v>
          </cell>
          <cell r="AK341" t="str">
            <v>CÔNG TY CỔ PHẦN DƯỢC PHẨM BẾN THÀNH</v>
          </cell>
          <cell r="AL341" t="str">
            <v>Đạt</v>
          </cell>
          <cell r="AM341"/>
          <cell r="AN341" t="str">
            <v>Phạm Thị Kim Hoàng</v>
          </cell>
          <cell r="AO341" t="str">
            <v>Đạt</v>
          </cell>
          <cell r="AP341" t="str">
            <v>Đạt</v>
          </cell>
          <cell r="AQ341" t="str">
            <v>Đạt</v>
          </cell>
          <cell r="AR341">
            <v>0</v>
          </cell>
          <cell r="AS341" t="str">
            <v>Đạt</v>
          </cell>
          <cell r="AT341" t="str">
            <v>Đạt</v>
          </cell>
          <cell r="AU341" t="str">
            <v>Đạt</v>
          </cell>
          <cell r="AV341" t="str">
            <v>Đạt</v>
          </cell>
          <cell r="AW341" t="str">
            <v>Đạt</v>
          </cell>
          <cell r="AX341" t="str">
            <v>Đạt</v>
          </cell>
          <cell r="AY341" t="str">
            <v>Đạt</v>
          </cell>
          <cell r="AZ341">
            <v>0</v>
          </cell>
          <cell r="BA341" t="str">
            <v>Lê Thị Mơ</v>
          </cell>
          <cell r="BB341" t="str">
            <v>Đạt</v>
          </cell>
          <cell r="BC341">
            <v>0</v>
          </cell>
        </row>
        <row r="342">
          <cell r="C342" t="str">
            <v>PP2300520054</v>
          </cell>
          <cell r="D342" t="str">
            <v>Nẹp khóa mini 1.5mm, góc vít đa hướng</v>
          </cell>
          <cell r="E342" t="str">
            <v xml:space="preserve"> - Chất liệu Ti6Al4V.
 - Nẹp được thiết kế theo tiêu chuẩn xương của người Châu Á.
 - Độ dày 0.8mm, có nhiều hình dạng khác nhau 
 - Dùng vít khóa 1.5mm, vít vỏ 2.0mm</v>
          </cell>
          <cell r="F342">
            <v>0</v>
          </cell>
          <cell r="G342" t="str">
            <v>Cái</v>
          </cell>
          <cell r="H342">
            <v>100</v>
          </cell>
          <cell r="I342">
            <v>7200000</v>
          </cell>
          <cell r="J342">
            <v>720000000</v>
          </cell>
          <cell r="K342">
            <v>14400000</v>
          </cell>
          <cell r="L342">
            <v>1080000000</v>
          </cell>
          <cell r="M342">
            <v>504000000</v>
          </cell>
          <cell r="N342">
            <v>17</v>
          </cell>
          <cell r="O342" t="str">
            <v>PP2300520054</v>
          </cell>
          <cell r="P342" t="str">
            <v>Nẹp khóa mini 1.5mm, góc vít đa hướng</v>
          </cell>
          <cell r="Q342">
            <v>180</v>
          </cell>
          <cell r="R342">
            <v>294448200</v>
          </cell>
          <cell r="S342">
            <v>210</v>
          </cell>
          <cell r="T342" t="str">
            <v>Trong vòng 24 giờ kể từ thời điểm đặt hàng của Bệnh viện</v>
          </cell>
          <cell r="U342" t="str">
            <v>Nẹp khóa tương thích, vít Ø1.5mm, Titan, thẳng, các cỡ</v>
          </cell>
          <cell r="V342" t="str">
            <v xml:space="preserve">Nẹp khóa tương thích, vít Ø1.5mm, Titan, thẳng </v>
          </cell>
          <cell r="W342" t="str">
            <v>N07.06.040.0311.115.0615</v>
          </cell>
          <cell r="X342" t="str">
            <v>TI-555-xx</v>
          </cell>
          <cell r="Y342" t="str">
            <v xml:space="preserve"> - Chất liệu Hợp kim Titanium Ti6Al4V.
 - Nẹp được thiết kế theo tiêu chuẩn xương của người Châu Á.
 - Thân nẹp có 6/ 12 lỗ, dài 29/ 59mm
 - Độ dày 0.8mm, có nhiều hình dạng khác nhau 
 - Dùng vít khóa 1.5mm, vít vỏ 2.0mm
 - Tiêu chuẩn chất lượng CE, ISO, FDA 510k</v>
          </cell>
          <cell r="Z342" t="str">
            <v xml:space="preserve"> Auxein</v>
          </cell>
          <cell r="AA342" t="str">
            <v>Ấn Độ</v>
          </cell>
          <cell r="AB342" t="str">
            <v>Ấn Độ</v>
          </cell>
          <cell r="AC342" t="str">
            <v>Ấn Độ</v>
          </cell>
          <cell r="AD342" t="str">
            <v>C</v>
          </cell>
          <cell r="AE342" t="str">
            <v>7764NK/BYT-TB-CT</v>
          </cell>
          <cell r="AF342" t="str">
            <v>Gói/1</v>
          </cell>
          <cell r="AG342" t="str">
            <v>Cái</v>
          </cell>
          <cell r="AH342">
            <v>100</v>
          </cell>
          <cell r="AI342">
            <v>0</v>
          </cell>
          <cell r="AJ342" t="str">
            <v>vn0303224087</v>
          </cell>
          <cell r="AK342" t="str">
            <v>CÔNG TY TNHH THIẾT BỊ Y TẾ HOÀNG LỘC M.E</v>
          </cell>
          <cell r="AL342" t="str">
            <v>Đạt</v>
          </cell>
          <cell r="AM342"/>
          <cell r="AN342" t="str">
            <v>Hồ Thị Hồng</v>
          </cell>
          <cell r="AO342" t="str">
            <v>Đạt</v>
          </cell>
          <cell r="AP342" t="str">
            <v>Đạt</v>
          </cell>
          <cell r="AQ342" t="str">
            <v>Đạt</v>
          </cell>
          <cell r="AR342">
            <v>0</v>
          </cell>
          <cell r="AS342" t="str">
            <v>Đạt</v>
          </cell>
          <cell r="AT342" t="str">
            <v>Đạt</v>
          </cell>
          <cell r="AU342" t="str">
            <v>Đạt</v>
          </cell>
          <cell r="AV342" t="str">
            <v>Đạt</v>
          </cell>
          <cell r="AW342" t="str">
            <v>Đạt</v>
          </cell>
          <cell r="AX342" t="str">
            <v>Đạt</v>
          </cell>
          <cell r="AY342" t="str">
            <v>Đạt</v>
          </cell>
          <cell r="AZ342">
            <v>0</v>
          </cell>
          <cell r="BA342" t="str">
            <v>Trần Thị Dân</v>
          </cell>
          <cell r="BB342" t="str">
            <v>Đạt</v>
          </cell>
          <cell r="BC342">
            <v>0</v>
          </cell>
        </row>
        <row r="343">
          <cell r="C343" t="str">
            <v>PP2300520055</v>
          </cell>
          <cell r="D343" t="str">
            <v>Nẹp khóa mỏm khuỷu, đầu trên xương trụ các loại</v>
          </cell>
          <cell r="E343" t="str">
            <v xml:space="preserve"> - Vật liệu nẹp bằng thép không gỉ. 
 - Kích thước chiều dài 105mm
 -  Đầu nẹp có 5 lỗ khóa và 0 lỗ free, thân nẹp có 4 lỗ khóa và 0 lỗ free
 - Vít tự khóa chất liệu Titanium 
 - Đường kính vít 2.5mm -&gt;3.5mm, dài các cỡ</v>
          </cell>
          <cell r="F343" t="str">
            <v>Hộp/1 cái</v>
          </cell>
          <cell r="G343" t="str">
            <v>Cái</v>
          </cell>
          <cell r="H343">
            <v>10</v>
          </cell>
          <cell r="I343">
            <v>11050000</v>
          </cell>
          <cell r="J343">
            <v>110500000</v>
          </cell>
          <cell r="K343">
            <v>2210000</v>
          </cell>
          <cell r="L343">
            <v>165750000</v>
          </cell>
          <cell r="M343">
            <v>77350000</v>
          </cell>
          <cell r="N343">
            <v>2</v>
          </cell>
          <cell r="O343" t="str">
            <v>PP2300520055</v>
          </cell>
          <cell r="P343" t="str">
            <v>Nẹp khóa mỏm khuỷu, đầu trên xương trụ các loại</v>
          </cell>
          <cell r="Q343">
            <v>180</v>
          </cell>
          <cell r="R343">
            <v>613881000</v>
          </cell>
          <cell r="S343">
            <v>210</v>
          </cell>
          <cell r="T343" t="str">
            <v>Trong vòng 24 giờ kể từ thời điểm đặt hàng của Bệnh viện</v>
          </cell>
          <cell r="U343" t="str">
            <v>Nẹp khóa Olecranon mỏm khuỷu, đầu trên xương trụ dạng chữ L</v>
          </cell>
          <cell r="V343" t="str">
            <v>Nẹp khóa Olecranon mỏm khuỷu, đầu trên xương trụ dạng chữ L</v>
          </cell>
          <cell r="W343" t="str">
            <v>N07.06.040.2567.292.0010.001;N07.06.040.2567.292.0010.001</v>
          </cell>
          <cell r="X343" t="str">
            <v>131.4003; 131.4004</v>
          </cell>
          <cell r="Y343" t="str">
            <v xml:space="preserve"> - Vật liệu nẹp bằng thép không gỉ. 
 - Kích thước chiều dài 105mm
 -  Đầu nẹp có 5 lỗ khóa và 0 lỗ free, thân nẹp có 4 lỗ khóa và 0 lỗ free
 - Vít tự khóa chất liệu Titanium 
 - Đường kính vít 2.5mm -&gt;3.5mm, dài các cỡ</v>
          </cell>
          <cell r="Z343" t="str">
            <v>Intraum S.P.A</v>
          </cell>
          <cell r="AA343" t="str">
            <v>Ý</v>
          </cell>
          <cell r="AB343" t="str">
            <v>Intraum S.P.A</v>
          </cell>
          <cell r="AC343" t="str">
            <v>Ý</v>
          </cell>
          <cell r="AD343" t="str">
            <v>C</v>
          </cell>
          <cell r="AE343" t="str">
            <v>GPNK 12607NK/BYT-TB-CT ngày 4/5/2019</v>
          </cell>
          <cell r="AF343" t="str">
            <v>Hộp/1 cái</v>
          </cell>
          <cell r="AG343" t="str">
            <v>Cái</v>
          </cell>
          <cell r="AH343">
            <v>10</v>
          </cell>
          <cell r="AI343">
            <v>0</v>
          </cell>
          <cell r="AJ343" t="str">
            <v>vn0303649788</v>
          </cell>
          <cell r="AK343" t="str">
            <v>CÔNG TY TNHH THƯƠNG MẠI - DỊCH VỤ VÀ SẢN XUẤT VIỆT TƯỜNG</v>
          </cell>
          <cell r="AL343" t="str">
            <v>Đạt</v>
          </cell>
          <cell r="AM343"/>
          <cell r="AN343" t="str">
            <v>Nguyễn Thị Sao Mai</v>
          </cell>
          <cell r="AO343" t="str">
            <v>Đạt</v>
          </cell>
          <cell r="AP343" t="str">
            <v>Đạt</v>
          </cell>
          <cell r="AQ343" t="str">
            <v>Đạt</v>
          </cell>
          <cell r="AR343">
            <v>0</v>
          </cell>
          <cell r="AS343" t="str">
            <v>Đạt</v>
          </cell>
          <cell r="AT343" t="str">
            <v>Đạt</v>
          </cell>
          <cell r="AU343" t="str">
            <v>Đạt</v>
          </cell>
          <cell r="AV343" t="str">
            <v>Đạt</v>
          </cell>
          <cell r="AW343" t="str">
            <v>Đạt</v>
          </cell>
          <cell r="AX343" t="str">
            <v>Đạt</v>
          </cell>
          <cell r="AY343" t="str">
            <v>Đạt</v>
          </cell>
          <cell r="AZ343">
            <v>0</v>
          </cell>
          <cell r="BA343" t="str">
            <v>Cao Dũng</v>
          </cell>
          <cell r="BB343" t="str">
            <v>Đạt</v>
          </cell>
          <cell r="BC343" t="str">
            <v/>
          </cell>
        </row>
        <row r="344">
          <cell r="C344" t="str">
            <v>PP2300520056</v>
          </cell>
          <cell r="D344" t="str">
            <v>Nẹp khóa nén ép</v>
          </cell>
          <cell r="E344" t="str">
            <v xml:space="preserve"> - Chất liệu Ti6Al4V.
 - Nẹp được thiết kế theo tiêu chuẩn xương của người Châu Á 
 - Dùng vít khóa 3.5mm, vít vỏ 3.5mm
- Loại 4-&gt; 12 lỗ, chiều dài các cỡ</v>
          </cell>
          <cell r="F344" t="str">
            <v>Cái/gói</v>
          </cell>
          <cell r="G344" t="str">
            <v>Cái</v>
          </cell>
          <cell r="H344">
            <v>50</v>
          </cell>
          <cell r="I344">
            <v>11000000</v>
          </cell>
          <cell r="J344">
            <v>550000000</v>
          </cell>
          <cell r="K344">
            <v>11000000</v>
          </cell>
          <cell r="L344">
            <v>825000000</v>
          </cell>
          <cell r="M344">
            <v>385000000</v>
          </cell>
          <cell r="N344">
            <v>9</v>
          </cell>
          <cell r="O344" t="str">
            <v>PP2300520056</v>
          </cell>
          <cell r="P344" t="str">
            <v>Nẹp khóa nén ép</v>
          </cell>
          <cell r="Q344">
            <v>180</v>
          </cell>
          <cell r="R344">
            <v>334960000</v>
          </cell>
          <cell r="S344">
            <v>210</v>
          </cell>
          <cell r="T344" t="str">
            <v>Trong vòng 24 giờ kể từ thời điểm dặt hàng của Bệnh viện</v>
          </cell>
          <cell r="U344" t="str">
            <v>Nẹp khóa nén ép 3.5 (A Plus)</v>
          </cell>
          <cell r="V344" t="str">
            <v>Nẹp khóa nén ép 3.5 (A Plus)</v>
          </cell>
          <cell r="W344" t="str">
            <v>N07.06.040.0029.296.0011</v>
          </cell>
          <cell r="X344" t="str">
            <v>0202-0806-04
--&gt; 0202-0806-12</v>
          </cell>
          <cell r="Y344" t="str">
            <v>Chất liệu Ti6Al4V.
Nẹp được thiết kế theo tiêu chuẩn xương của người Châu Á 
Thiết kế cho giải pháp trục xương nhỏ hoặc thân xương cánh tay.
Nẹp được thiết kế mỏng.
2 đầu nẹp vát nhọn bo tròn giúp giảm kích ứng, dễ bóc tách mô mềm phù hợp với kỹ thuật mổ ít xâm lấn.
Thân nẹp được thiết kế uốn lượn, đường viền tự động
Dùng vít khóa 3.5mm, vít vỏ 3.5mm
Có 4/ 6/ 8/ 10/ 12 lỗ ứng với chiều dài 34/ 54/ 74/ 92/ 112mm</v>
          </cell>
          <cell r="Z344" t="str">
            <v>A Plus Biotechnology Co., Ltd</v>
          </cell>
          <cell r="AA344" t="str">
            <v>Đài Loan</v>
          </cell>
          <cell r="AB344" t="str">
            <v>A Plus Biotechnology Co., Ltd</v>
          </cell>
          <cell r="AC344" t="str">
            <v>Đài Loan</v>
          </cell>
          <cell r="AD344" t="str">
            <v>C</v>
          </cell>
          <cell r="AE344" t="str">
            <v>9030NK/BYT-TB-CT ngày 05/05/2018</v>
          </cell>
          <cell r="AF344" t="str">
            <v>Cái/ gói</v>
          </cell>
          <cell r="AG344" t="str">
            <v>Cái</v>
          </cell>
          <cell r="AH344">
            <v>50</v>
          </cell>
          <cell r="AI344">
            <v>0</v>
          </cell>
          <cell r="AJ344" t="str">
            <v>vn0302221358</v>
          </cell>
          <cell r="AK344" t="str">
            <v>CÔNG TY CỔ PHẦN DƯỢC PHẨM BẾN THÀNH</v>
          </cell>
          <cell r="AL344" t="str">
            <v>Đạt</v>
          </cell>
          <cell r="AM344"/>
          <cell r="AN344" t="str">
            <v>Phạm Thị Kim Hoàng</v>
          </cell>
          <cell r="AO344" t="str">
            <v>Đạt</v>
          </cell>
          <cell r="AP344" t="str">
            <v>Đạt</v>
          </cell>
          <cell r="AQ344" t="str">
            <v>Đạt</v>
          </cell>
          <cell r="AR344">
            <v>0</v>
          </cell>
          <cell r="AS344" t="str">
            <v>Đạt</v>
          </cell>
          <cell r="AT344" t="str">
            <v>Đạt</v>
          </cell>
          <cell r="AU344" t="str">
            <v>Đạt</v>
          </cell>
          <cell r="AV344" t="str">
            <v>Đạt</v>
          </cell>
          <cell r="AW344" t="str">
            <v>Đạt</v>
          </cell>
          <cell r="AX344" t="str">
            <v>Đạt</v>
          </cell>
          <cell r="AY344" t="str">
            <v>Đạt</v>
          </cell>
          <cell r="AZ344">
            <v>0</v>
          </cell>
          <cell r="BA344" t="str">
            <v>Lê Thị Mơ</v>
          </cell>
          <cell r="BB344" t="str">
            <v>Đạt</v>
          </cell>
          <cell r="BC344">
            <v>0</v>
          </cell>
        </row>
        <row r="345">
          <cell r="C345" t="str">
            <v>PP2300520056</v>
          </cell>
          <cell r="D345" t="str">
            <v>Nẹp khóa nén ép</v>
          </cell>
          <cell r="E345" t="str">
            <v xml:space="preserve"> - Chất liệu Ti6Al4V.
 - Nẹp được thiết kế theo tiêu chuẩn xương của người Châu Á 
 - Dùng vít khóa 3.5mm, vít vỏ 3.5mm
- Loại 4-&gt; 12 lỗ, chiều dài các cỡ</v>
          </cell>
          <cell r="F345" t="str">
            <v>Cái/gói</v>
          </cell>
          <cell r="G345" t="str">
            <v>Cái</v>
          </cell>
          <cell r="H345">
            <v>50</v>
          </cell>
          <cell r="I345">
            <v>11000000</v>
          </cell>
          <cell r="J345">
            <v>550000000</v>
          </cell>
          <cell r="K345">
            <v>11000000</v>
          </cell>
          <cell r="L345">
            <v>825000000</v>
          </cell>
          <cell r="M345">
            <v>385000000</v>
          </cell>
          <cell r="N345">
            <v>9</v>
          </cell>
          <cell r="O345" t="str">
            <v>PP2300520056</v>
          </cell>
          <cell r="P345" t="str">
            <v>Nẹp khóa nén ép</v>
          </cell>
          <cell r="Q345">
            <v>180</v>
          </cell>
          <cell r="R345">
            <v>133646000</v>
          </cell>
          <cell r="S345">
            <v>210</v>
          </cell>
          <cell r="T345" t="str">
            <v>Trong vòng 24 giờ kể từ thời điểm đặt hàng của Bệnh viện</v>
          </cell>
          <cell r="U345" t="str">
            <v>Nẹp khóa xương cánh tay</v>
          </cell>
          <cell r="V345" t="str">
            <v>Nẹp khóa xương cánh tay</v>
          </cell>
          <cell r="W345" t="str">
            <v>N07.06.040.5053.272.0012</v>
          </cell>
          <cell r="X345" t="str">
            <v>PNM1009-xxx</v>
          </cell>
          <cell r="Y345" t="str">
            <v xml:space="preserve"> - Chất liệu Ti6Al4V.
 - Nẹp được thiết kế theo tiêu chuẩn xương của người Châu Á 
 - Dùng vít khóa 3.5mm, vít vỏ 3.5mm
- Loại 4-&gt; 12 lỗ, chiều dài các cỡ</v>
          </cell>
          <cell r="Z345" t="str">
            <v>Normmed Medikal Ve Makina Sanayi Ticaret Limited Sirketi</v>
          </cell>
          <cell r="AA345" t="str">
            <v>Thổ Nhĩ Kỳ</v>
          </cell>
          <cell r="AB345" t="str">
            <v>Normmed Medikal Ve Makina Sanayi Ticaret Limited Sirketi</v>
          </cell>
          <cell r="AC345" t="str">
            <v>Thổ Nhĩ Kỳ</v>
          </cell>
          <cell r="AD345" t="str">
            <v>C</v>
          </cell>
          <cell r="AE345" t="str">
            <v>GPNK số: 17159NK/BYT-TB-CT ngày 21/12/2020</v>
          </cell>
          <cell r="AF345" t="str">
            <v>Cái/ Gói</v>
          </cell>
          <cell r="AG345" t="str">
            <v>Cái</v>
          </cell>
          <cell r="AH345">
            <v>50</v>
          </cell>
          <cell r="AI345">
            <v>0</v>
          </cell>
          <cell r="AJ345" t="str">
            <v>vn0101384017</v>
          </cell>
          <cell r="AK345" t="str">
            <v>CÔNG TY CỔ PHẦN THIẾT BỊ Y TẾ VÀ THƯƠNG MẠI HOA CẨM CHƯỚNG</v>
          </cell>
          <cell r="AL345" t="str">
            <v>Đạt</v>
          </cell>
          <cell r="AM345"/>
          <cell r="AN345" t="str">
            <v xml:space="preserve">Trịnh Thụy Bảo Quyên </v>
          </cell>
          <cell r="AO345" t="str">
            <v>Đạt</v>
          </cell>
          <cell r="AP345" t="str">
            <v>Đạt</v>
          </cell>
          <cell r="AQ345" t="str">
            <v>Đạt</v>
          </cell>
          <cell r="AR345">
            <v>0</v>
          </cell>
          <cell r="AS345" t="str">
            <v>Đạt</v>
          </cell>
          <cell r="AT345" t="str">
            <v>Đạt</v>
          </cell>
          <cell r="AU345" t="str">
            <v>Đạt</v>
          </cell>
          <cell r="AV345" t="str">
            <v>Đạt</v>
          </cell>
          <cell r="AW345" t="str">
            <v>Đạt</v>
          </cell>
          <cell r="AX345" t="str">
            <v>Đạt</v>
          </cell>
          <cell r="AY345" t="str">
            <v>Đạt</v>
          </cell>
          <cell r="AZ345">
            <v>0</v>
          </cell>
          <cell r="BA345" t="str">
            <v>Nguyễn Văn Tuyền</v>
          </cell>
          <cell r="BB345" t="str">
            <v>Đạt</v>
          </cell>
          <cell r="BC345">
            <v>0</v>
          </cell>
        </row>
        <row r="346">
          <cell r="C346" t="str">
            <v>PP2300520056</v>
          </cell>
          <cell r="D346" t="str">
            <v>Nẹp khóa nén ép</v>
          </cell>
          <cell r="E346" t="str">
            <v xml:space="preserve"> - Chất liệu Ti6Al4V.
 - Nẹp được thiết kế theo tiêu chuẩn xương của người Châu Á 
 - Dùng vít khóa 3.5mm, vít vỏ 3.5mm
- Loại 4-&gt; 12 lỗ, chiều dài các cỡ</v>
          </cell>
          <cell r="F346" t="str">
            <v>Cái/gói</v>
          </cell>
          <cell r="G346" t="str">
            <v>Cái</v>
          </cell>
          <cell r="H346">
            <v>50</v>
          </cell>
          <cell r="I346">
            <v>11000000</v>
          </cell>
          <cell r="J346">
            <v>550000000</v>
          </cell>
          <cell r="K346">
            <v>11000000</v>
          </cell>
          <cell r="L346">
            <v>825000000</v>
          </cell>
          <cell r="M346">
            <v>385000000</v>
          </cell>
          <cell r="N346">
            <v>9</v>
          </cell>
          <cell r="O346" t="str">
            <v>PP2300520056</v>
          </cell>
          <cell r="P346" t="str">
            <v>Nẹp khóa nén ép</v>
          </cell>
          <cell r="Q346">
            <v>180</v>
          </cell>
          <cell r="R346">
            <v>114989500</v>
          </cell>
          <cell r="S346">
            <v>210</v>
          </cell>
          <cell r="T346" t="str">
            <v>Trong vòng 24 giờ kể từ thời điểm đặt hàng của Bệnh viện</v>
          </cell>
          <cell r="U346" t="str">
            <v>Nẹp khóa  nén ép Titan bản nhỏ 3.5mm</v>
          </cell>
          <cell r="V346" t="str">
            <v>Nẹp khóa LCP xương cẳng tay</v>
          </cell>
          <cell r="W346" t="str">
            <v>N07.06.040.5269.279.0040</v>
          </cell>
          <cell r="X346" t="str">
            <v>A80690405-&gt;
A80691216</v>
          </cell>
          <cell r="Y346" t="str">
            <v>- Chất liệu Titanium, nẹp thẳng có rãnh cắt, lỗ kép hình số 8
- Nẹp thẳng: 4-12 lỗ, dài 58-162mm, dày ≥3.4mm.
*Tiêu chuẩn CE, ISO, FDA 510k</v>
          </cell>
          <cell r="Z346" t="str">
            <v>IRENE 
(TianJin ZhengTian Medical Instrument Co., Ltd.)</v>
          </cell>
          <cell r="AA346" t="str">
            <v>Trung Quốc</v>
          </cell>
          <cell r="AB346" t="str">
            <v>IRENE 
(TianJin ZhengTian Medical Instrument Co., Ltd.)</v>
          </cell>
          <cell r="AC346" t="str">
            <v>Trung Quốc</v>
          </cell>
          <cell r="AD346" t="str">
            <v>Loại C</v>
          </cell>
          <cell r="AE346" t="str">
            <v>Số:18597NK/BYT-TB-CT
ngày: 9/8/2021</v>
          </cell>
          <cell r="AF346" t="str">
            <v>Cái/gói</v>
          </cell>
          <cell r="AG346" t="str">
            <v>Cái</v>
          </cell>
          <cell r="AH346">
            <v>50</v>
          </cell>
          <cell r="AI346" t="str">
            <v>Không hạn sử dụng</v>
          </cell>
          <cell r="AJ346" t="str">
            <v>vn0401340331</v>
          </cell>
          <cell r="AK346" t="str">
            <v>CÔNG TY TNHH MỘT THÀNH VIÊN THƯƠNG MẠI VÂN THÔNG</v>
          </cell>
          <cell r="AL346" t="str">
            <v>Đạt</v>
          </cell>
          <cell r="AM346"/>
          <cell r="AN346" t="str">
            <v xml:space="preserve">Nguyễn Thủy Tiên </v>
          </cell>
          <cell r="AO346" t="str">
            <v>Đạt</v>
          </cell>
          <cell r="AP346" t="str">
            <v>Đạt</v>
          </cell>
          <cell r="AQ346" t="str">
            <v>Đạt</v>
          </cell>
          <cell r="AR346">
            <v>0</v>
          </cell>
          <cell r="AS346" t="str">
            <v>Đạt</v>
          </cell>
          <cell r="AT346" t="str">
            <v>Đạt</v>
          </cell>
          <cell r="AU346" t="str">
            <v>Đạt</v>
          </cell>
          <cell r="AV346" t="str">
            <v>Đạt</v>
          </cell>
          <cell r="AW346" t="str">
            <v>Đạt</v>
          </cell>
          <cell r="AX346" t="str">
            <v>Đạt</v>
          </cell>
          <cell r="AY346" t="str">
            <v>Đạt</v>
          </cell>
          <cell r="AZ346">
            <v>0</v>
          </cell>
          <cell r="BA346" t="str">
            <v>Phan Thị Hoa</v>
          </cell>
          <cell r="BB346" t="str">
            <v>Đạt</v>
          </cell>
          <cell r="BC346">
            <v>0</v>
          </cell>
        </row>
        <row r="347">
          <cell r="C347" t="str">
            <v>PP2300520056</v>
          </cell>
          <cell r="D347" t="str">
            <v>Nẹp khóa nén ép</v>
          </cell>
          <cell r="E347" t="str">
            <v xml:space="preserve"> - Chất liệu Ti6Al4V.
 - Nẹp được thiết kế theo tiêu chuẩn xương của người Châu Á 
 - Dùng vít khóa 3.5mm, vít vỏ 3.5mm
- Loại 4-&gt; 12 lỗ, chiều dài các cỡ</v>
          </cell>
          <cell r="F347" t="str">
            <v>Cái/gói</v>
          </cell>
          <cell r="G347" t="str">
            <v>Cái</v>
          </cell>
          <cell r="H347">
            <v>50</v>
          </cell>
          <cell r="I347">
            <v>11000000</v>
          </cell>
          <cell r="J347">
            <v>550000000</v>
          </cell>
          <cell r="K347">
            <v>11000000</v>
          </cell>
          <cell r="L347">
            <v>825000000</v>
          </cell>
          <cell r="M347">
            <v>385000000</v>
          </cell>
          <cell r="N347">
            <v>9</v>
          </cell>
          <cell r="O347" t="str">
            <v>PP2300520056</v>
          </cell>
          <cell r="P347" t="str">
            <v>Nẹp khóa nén ép</v>
          </cell>
          <cell r="Q347">
            <v>180</v>
          </cell>
          <cell r="R347">
            <v>294448200</v>
          </cell>
          <cell r="S347">
            <v>210</v>
          </cell>
          <cell r="T347" t="str">
            <v>Trong vòng 24 giờ kể từ thời điểm đặt hàng của Bệnh viện</v>
          </cell>
          <cell r="U347" t="str">
            <v>Nẹp khóa nén ép bản nhỏ, vít Ø3.5mm, Titan, các cỡ</v>
          </cell>
          <cell r="V347" t="str">
            <v xml:space="preserve">Nẹp khóa nén ép bản nhỏ, vít Ø3.5mm, Titan </v>
          </cell>
          <cell r="W347" t="str">
            <v>N07.06.040.0311.115.0203</v>
          </cell>
          <cell r="X347" t="str">
            <v>TI-721-2xx</v>
          </cell>
          <cell r="Y347" t="str">
            <v xml:space="preserve"> - Chất liệu Hợp kim Titanium Ti6Al4V.
 - Nẹp được thiết kế theo tiêu chuẩn xương của người Châu Á 
 - Dùng vít khóa 3.5mm, vít vỏ 3.5mm
 - Thân nẹp có 5/ 6/ 7/ 8/ 9/ 10/ 11/ 12 lỗ, dài 72/ 85/ 98/ 111/ 124/ 137/ 150/ 163mm
 - Tiêu chuẩn chất lượng CE, ISO, FDA 510k</v>
          </cell>
          <cell r="Z347" t="str">
            <v xml:space="preserve"> Auxein</v>
          </cell>
          <cell r="AA347" t="str">
            <v>Ấn Độ</v>
          </cell>
          <cell r="AB347" t="str">
            <v>Ấn Độ</v>
          </cell>
          <cell r="AC347" t="str">
            <v>Ấn Độ</v>
          </cell>
          <cell r="AD347" t="str">
            <v>C</v>
          </cell>
          <cell r="AE347" t="str">
            <v>7764NK/BYT-TB-CT</v>
          </cell>
          <cell r="AF347" t="str">
            <v>Gói/1</v>
          </cell>
          <cell r="AG347" t="str">
            <v>Cái</v>
          </cell>
          <cell r="AH347">
            <v>50</v>
          </cell>
          <cell r="AI347">
            <v>0</v>
          </cell>
          <cell r="AJ347" t="str">
            <v>vn0303224087</v>
          </cell>
          <cell r="AK347" t="str">
            <v>CÔNG TY TNHH THIẾT BỊ Y TẾ HOÀNG LỘC M.E</v>
          </cell>
          <cell r="AL347" t="str">
            <v>Đạt</v>
          </cell>
          <cell r="AM347"/>
          <cell r="AN347" t="str">
            <v>Hồ Thị Hồng</v>
          </cell>
          <cell r="AO347" t="str">
            <v>Đạt</v>
          </cell>
          <cell r="AP347" t="str">
            <v>Đạt</v>
          </cell>
          <cell r="AQ347" t="str">
            <v>Đạt</v>
          </cell>
          <cell r="AR347">
            <v>0</v>
          </cell>
          <cell r="AS347" t="str">
            <v>Đạt</v>
          </cell>
          <cell r="AT347" t="str">
            <v>Đạt</v>
          </cell>
          <cell r="AU347" t="str">
            <v>Đạt</v>
          </cell>
          <cell r="AV347" t="str">
            <v>Đạt</v>
          </cell>
          <cell r="AW347" t="str">
            <v>Đạt</v>
          </cell>
          <cell r="AX347" t="str">
            <v>Đạt</v>
          </cell>
          <cell r="AY347" t="str">
            <v>Đạt</v>
          </cell>
          <cell r="AZ347">
            <v>0</v>
          </cell>
          <cell r="BA347" t="str">
            <v>Trần Thị Dân</v>
          </cell>
          <cell r="BB347" t="str">
            <v>Đạt</v>
          </cell>
          <cell r="BC347">
            <v>0</v>
          </cell>
        </row>
        <row r="348">
          <cell r="C348" t="str">
            <v>PP2300520056</v>
          </cell>
          <cell r="D348" t="str">
            <v>Nẹp khóa nén ép</v>
          </cell>
          <cell r="E348" t="str">
            <v xml:space="preserve"> - Chất liệu Ti6Al4V.
 - Nẹp được thiết kế theo tiêu chuẩn xương của người Châu Á 
 - Dùng vít khóa 3.5mm, vít vỏ 3.5mm
- Loại 4-&gt; 12 lỗ, chiều dài các cỡ</v>
          </cell>
          <cell r="F348" t="str">
            <v>Cái/gói</v>
          </cell>
          <cell r="G348" t="str">
            <v>Cái</v>
          </cell>
          <cell r="H348">
            <v>50</v>
          </cell>
          <cell r="I348">
            <v>11000000</v>
          </cell>
          <cell r="J348">
            <v>550000000</v>
          </cell>
          <cell r="K348">
            <v>11000000</v>
          </cell>
          <cell r="L348">
            <v>825000000</v>
          </cell>
          <cell r="M348">
            <v>385000000</v>
          </cell>
          <cell r="N348">
            <v>9</v>
          </cell>
          <cell r="O348" t="str">
            <v>PP2300520056</v>
          </cell>
          <cell r="P348" t="str">
            <v>Nẹp khóa nén ép</v>
          </cell>
          <cell r="Q348">
            <v>180</v>
          </cell>
          <cell r="R348">
            <v>180000000</v>
          </cell>
          <cell r="S348">
            <v>210</v>
          </cell>
          <cell r="T348" t="str">
            <v>Giao hàng trong vòng 24h kể từ thời điểm gửi đơn đặt hàng của Bệnh viện</v>
          </cell>
          <cell r="U348" t="str">
            <v>Nẹp khóa đa hướng nén ép bản nhỏ</v>
          </cell>
          <cell r="V348" t="str">
            <v>Nẹp khóa đa hướng nén ép bản nhỏ, dày 2.0mm, 4 - 12 lỗ, Vật liệu titanium</v>
          </cell>
          <cell r="W348" t="str">
            <v>N07.06.040.0714.279.0163</v>
          </cell>
          <cell r="X348" t="str">
            <v>242670xx</v>
          </cell>
          <cell r="Y348" t="str">
            <v>- Nẹp có 4/5/6/7/8/9/10/11/12 lỗ thân, Chất liệu Pure Titanium tương ứng chiều dài 60/73/86/99//112/138/164 mm
- Độ dày 2.0mm, chiều rộng 9.5 mm
- Dùng vít khóa 3.5mm tự taro dùng cho nẹp đa hướng và vít xương cứng 3.5mm dùng cho nẹp đa hướng.  
- Khoảng cách lỗ 13mm
- Trợ cụ tương thích
- Tiêu chuẩn CE, ISO, CFS</v>
          </cell>
          <cell r="Z348" t="str">
            <v>Changzhou Kanghui Medical Innovation Co., Ltd.</v>
          </cell>
          <cell r="AA348" t="str">
            <v>Trung Quốc</v>
          </cell>
          <cell r="AB348" t="str">
            <v>Changzhou Kanghui Medical Innovation Co., Ltd.</v>
          </cell>
          <cell r="AC348" t="str">
            <v>Trung Quốc</v>
          </cell>
          <cell r="AD348" t="str">
            <v>C, Số phân loại: 158/MED0918/170000154/PCBPL-BYT</v>
          </cell>
          <cell r="AE348" t="str">
            <v>10540NK/BYT-TB-CT</v>
          </cell>
          <cell r="AF348" t="str">
            <v>Cái/gói</v>
          </cell>
          <cell r="AG348" t="str">
            <v>Cái</v>
          </cell>
          <cell r="AH348">
            <v>50</v>
          </cell>
          <cell r="AI348">
            <v>0</v>
          </cell>
          <cell r="AJ348" t="str">
            <v>vn0101147344</v>
          </cell>
          <cell r="AK348" t="str">
            <v>CÔNG TY TNHH ĐẦU TƯ PHÁT TRIỂN TRANG THIẾT BỊ Y TẾ</v>
          </cell>
          <cell r="AL348" t="str">
            <v>Đạt</v>
          </cell>
          <cell r="AM348"/>
          <cell r="AN348" t="str">
            <v>Trương Thị Mỹ Quý</v>
          </cell>
          <cell r="AO348" t="str">
            <v>Đạt</v>
          </cell>
          <cell r="AP348" t="str">
            <v>Đạt</v>
          </cell>
          <cell r="AQ348" t="str">
            <v>Đạt</v>
          </cell>
          <cell r="AR348">
            <v>0</v>
          </cell>
          <cell r="AS348" t="str">
            <v>Đạt</v>
          </cell>
          <cell r="AT348" t="str">
            <v>Đạt</v>
          </cell>
          <cell r="AU348" t="str">
            <v>Đạt</v>
          </cell>
          <cell r="AV348" t="str">
            <v>Đạt</v>
          </cell>
          <cell r="AW348" t="str">
            <v>Đạt</v>
          </cell>
          <cell r="AX348" t="str">
            <v>Đạt</v>
          </cell>
          <cell r="AY348" t="str">
            <v>Đạt</v>
          </cell>
          <cell r="AZ348">
            <v>0</v>
          </cell>
          <cell r="BA348" t="str">
            <v>Trần Thị Minh Hồng</v>
          </cell>
          <cell r="BB348" t="str">
            <v>Đạt</v>
          </cell>
          <cell r="BC348">
            <v>0</v>
          </cell>
        </row>
        <row r="349">
          <cell r="C349" t="str">
            <v>PP2300520057</v>
          </cell>
          <cell r="D349" t="str">
            <v>Nẹp khóa thân xương đùi các cỡ</v>
          </cell>
          <cell r="E349" t="str">
            <v>- Vật liệu nẹp bằng thép không gỉ. 
 - Thân nẹp có 6 lỗ-&gt;10 lỗ khóa và 2 lỗ free
 - Chiều dài các cỡ 
 - Vít tự khóa Titanium 
 -Đường kính vít 5.0mm, dài 12-&gt;110mm</v>
          </cell>
          <cell r="F349" t="str">
            <v>Hộp/1 cái</v>
          </cell>
          <cell r="G349" t="str">
            <v>Cái</v>
          </cell>
          <cell r="H349">
            <v>15</v>
          </cell>
          <cell r="I349">
            <v>13000000</v>
          </cell>
          <cell r="J349">
            <v>195000000</v>
          </cell>
          <cell r="K349">
            <v>3900000</v>
          </cell>
          <cell r="L349">
            <v>292500000</v>
          </cell>
          <cell r="M349">
            <v>136500000</v>
          </cell>
          <cell r="N349">
            <v>3</v>
          </cell>
          <cell r="O349" t="str">
            <v>PP2300520057</v>
          </cell>
          <cell r="P349" t="str">
            <v>Nẹp khóa thân xương đùi các cỡ</v>
          </cell>
          <cell r="Q349">
            <v>180</v>
          </cell>
          <cell r="R349">
            <v>334960000</v>
          </cell>
          <cell r="S349">
            <v>210</v>
          </cell>
          <cell r="T349" t="str">
            <v>Trong vòng 24 giờ kể từ thời điểm dặt hàng của Bệnh viện</v>
          </cell>
          <cell r="U349" t="str">
            <v>Nẹp khóa đầu xa xương đùi (Syntec)</v>
          </cell>
          <cell r="V349" t="str">
            <v>Nẹp khóa đầu xa xương đùi (Syntec)</v>
          </cell>
          <cell r="W349" t="str">
            <v>N07.06.040.4067.296.0023</v>
          </cell>
          <cell r="X349" t="str">
            <v>222340
--&gt; 222349</v>
          </cell>
          <cell r="Y349" t="str">
            <v>Thép không gỉ (stainless steel)
Lỗ vít trên thân nẹp có ren khóa đôi (double lead) gia cố chống vít bật ra ngoài. 
Có lỗ nén và lỗ khóa phù hợp với giải phẫu học
Dùng vít khóa 5.0mm, vít vỏ 4.5mm; đầu vít chống trượt
Loại trái/ phải 
Có 5/ 7/ 9/ 11/ 13 lỗ ứng với chiều dài 156/ 196/ 236/ 276/ 316mm
* Có kèm hình ảnh mô tả ren khóa đôi (double lead)</v>
          </cell>
          <cell r="Z349" t="str">
            <v>Syntec Scientific Corporation</v>
          </cell>
          <cell r="AA349" t="str">
            <v>Đài Loan</v>
          </cell>
          <cell r="AB349" t="str">
            <v>Syntec Scientific Corporation</v>
          </cell>
          <cell r="AC349" t="str">
            <v>Đài Loan</v>
          </cell>
          <cell r="AD349" t="str">
            <v>C</v>
          </cell>
          <cell r="AE349" t="str">
            <v>2882NK/BYT-TB-CT ngày 05/09/2018</v>
          </cell>
          <cell r="AF349" t="str">
            <v>Cái/ gói</v>
          </cell>
          <cell r="AG349" t="str">
            <v>Cái</v>
          </cell>
          <cell r="AH349">
            <v>15</v>
          </cell>
          <cell r="AI349">
            <v>0</v>
          </cell>
          <cell r="AJ349" t="str">
            <v>vn0302221358</v>
          </cell>
          <cell r="AK349" t="str">
            <v>CÔNG TY CỔ PHẦN DƯỢC PHẨM BẾN THÀNH</v>
          </cell>
          <cell r="AL349" t="str">
            <v>Đạt</v>
          </cell>
          <cell r="AM349"/>
          <cell r="AN349" t="str">
            <v>Phạm Thị Kim Hoàng</v>
          </cell>
          <cell r="AO349" t="str">
            <v>Đạt</v>
          </cell>
          <cell r="AP349" t="str">
            <v>Đạt</v>
          </cell>
          <cell r="AQ349" t="str">
            <v>Đạt</v>
          </cell>
          <cell r="AR349">
            <v>0</v>
          </cell>
          <cell r="AS349" t="str">
            <v>Đạt</v>
          </cell>
          <cell r="AT349" t="str">
            <v>Không đạt</v>
          </cell>
          <cell r="AU349" t="str">
            <v>Đạt</v>
          </cell>
          <cell r="AV349" t="str">
            <v>Đạt</v>
          </cell>
          <cell r="AW349" t="str">
            <v>Đạt</v>
          </cell>
          <cell r="AX349" t="str">
            <v>Đạt</v>
          </cell>
          <cell r="AY349" t="str">
            <v>Không đạt</v>
          </cell>
          <cell r="AZ349" t="str">
            <v>Không đạt do không đáp ứng HSMTvề  số lỗ va chiều dài</v>
          </cell>
          <cell r="BA349" t="str">
            <v>Lê Thị Mơ</v>
          </cell>
          <cell r="BB349" t="str">
            <v>Không đạt</v>
          </cell>
          <cell r="BC349" t="str">
            <v>Không đạt do không đáp ứng HSMTvề  số lỗ va chiều dài</v>
          </cell>
        </row>
        <row r="350">
          <cell r="C350" t="str">
            <v>PP2300520057</v>
          </cell>
          <cell r="D350" t="str">
            <v>Nẹp khóa thân xương đùi các cỡ</v>
          </cell>
          <cell r="E350" t="str">
            <v>- Vật liệu nẹp bằng thép không gỉ. 
 - Thân nẹp có 6 lỗ-&gt;10 lỗ khóa và 2 lỗ free
 - Chiều dài các cỡ 
 - Vít tự khóa Titanium 
 -Đường kính vít 5.0mm, dài 12-&gt;110mm</v>
          </cell>
          <cell r="F350" t="str">
            <v>Hộp/1 cái</v>
          </cell>
          <cell r="G350" t="str">
            <v>Cái</v>
          </cell>
          <cell r="H350">
            <v>15</v>
          </cell>
          <cell r="I350">
            <v>13000000</v>
          </cell>
          <cell r="J350">
            <v>195000000</v>
          </cell>
          <cell r="K350">
            <v>3900000</v>
          </cell>
          <cell r="L350">
            <v>292500000</v>
          </cell>
          <cell r="M350">
            <v>136500000</v>
          </cell>
          <cell r="N350">
            <v>3</v>
          </cell>
          <cell r="O350" t="str">
            <v>PP2300520057</v>
          </cell>
          <cell r="P350" t="str">
            <v>Nẹp khóa thân xương đùi các cỡ</v>
          </cell>
          <cell r="Q350">
            <v>180</v>
          </cell>
          <cell r="R350">
            <v>613881000</v>
          </cell>
          <cell r="S350">
            <v>210</v>
          </cell>
          <cell r="T350" t="str">
            <v>Trong vòng 24 giờ kể từ thời điểm đặt hàng của Bệnh viện</v>
          </cell>
          <cell r="U350" t="str">
            <v>Nẹp khóa thân xương đùi ACP</v>
          </cell>
          <cell r="V350" t="str">
            <v>Nẹp khóa thân xương đùi ACP</v>
          </cell>
          <cell r="W350" t="str">
            <v>N07.06.040.2567.292.0031.001;N07.06.040.2567.292.0031.096;N07.06.040.2567.292.0031.097</v>
          </cell>
          <cell r="X350" t="str">
            <v>155.1002; 155.1003; 155.1004</v>
          </cell>
          <cell r="Y350" t="str">
            <v>- Vật liệu nẹp bằng thép không gỉ. 
 - Thân nẹp có 6 lỗ-&gt;10 lỗ khóa và 2 lỗ free
 - Chiều dài các cỡ 
 - Vít tự khóa Titanium 
 -Đường kính vít 5.0mm, dài 12-&gt;110mm</v>
          </cell>
          <cell r="Z350" t="str">
            <v>Intraum S.P.A</v>
          </cell>
          <cell r="AA350" t="str">
            <v>Ý</v>
          </cell>
          <cell r="AB350" t="str">
            <v>Intraum S.P.A</v>
          </cell>
          <cell r="AC350" t="str">
            <v>Ý</v>
          </cell>
          <cell r="AD350" t="str">
            <v>C</v>
          </cell>
          <cell r="AE350" t="str">
            <v>GPNK 12607NK/BYT-TB-CT ngày 4/5/2019</v>
          </cell>
          <cell r="AF350" t="str">
            <v>Hộp/1 cái</v>
          </cell>
          <cell r="AG350" t="str">
            <v>Cái</v>
          </cell>
          <cell r="AH350">
            <v>15</v>
          </cell>
          <cell r="AI350">
            <v>0</v>
          </cell>
          <cell r="AJ350" t="str">
            <v>vn0303649788</v>
          </cell>
          <cell r="AK350" t="str">
            <v>CÔNG TY TNHH THƯƠNG MẠI - DỊCH VỤ VÀ SẢN XUẤT VIỆT TƯỜNG</v>
          </cell>
          <cell r="AL350" t="str">
            <v>Đạt</v>
          </cell>
          <cell r="AM350"/>
          <cell r="AN350" t="str">
            <v>Nguyễn Thị Sao Mai</v>
          </cell>
          <cell r="AO350" t="str">
            <v>Đạt</v>
          </cell>
          <cell r="AP350" t="str">
            <v>Đạt</v>
          </cell>
          <cell r="AQ350" t="str">
            <v>Đạt</v>
          </cell>
          <cell r="AR350">
            <v>0</v>
          </cell>
          <cell r="AS350" t="str">
            <v>Đạt</v>
          </cell>
          <cell r="AT350" t="str">
            <v>Đạt</v>
          </cell>
          <cell r="AU350" t="str">
            <v>Đạt</v>
          </cell>
          <cell r="AV350" t="str">
            <v>Đạt</v>
          </cell>
          <cell r="AW350" t="str">
            <v>Đạt</v>
          </cell>
          <cell r="AX350" t="str">
            <v>Đạt</v>
          </cell>
          <cell r="AY350" t="str">
            <v>Đạt</v>
          </cell>
          <cell r="AZ350">
            <v>0</v>
          </cell>
          <cell r="BA350" t="str">
            <v>Cao Dũng</v>
          </cell>
          <cell r="BB350" t="str">
            <v>Đạt</v>
          </cell>
          <cell r="BC350" t="str">
            <v/>
          </cell>
        </row>
        <row r="351">
          <cell r="C351" t="str">
            <v>PP2300520058</v>
          </cell>
          <cell r="D351" t="str">
            <v>Nẹp khóa thẳng xương cẳng tay, xương trụ-quay</v>
          </cell>
          <cell r="E351" t="str">
            <v xml:space="preserve"> -Vật liệu nẹp bằng thép không gỉ. 
 - Thân nẹp có 4 lỗ -&gt; 6 lỗ khóa và 2 lỗ free, dài các cỡ
 - Vít tự khóa Titanium
 -  Đường kính 3.5mm, dài các cỡ
 - Tiệt trùng</v>
          </cell>
          <cell r="F351" t="str">
            <v>Hộp/1 cái</v>
          </cell>
          <cell r="G351" t="str">
            <v>Cái</v>
          </cell>
          <cell r="H351">
            <v>20</v>
          </cell>
          <cell r="I351">
            <v>10570000</v>
          </cell>
          <cell r="J351">
            <v>211400000</v>
          </cell>
          <cell r="K351">
            <v>4228000</v>
          </cell>
          <cell r="L351">
            <v>317100000</v>
          </cell>
          <cell r="M351">
            <v>147980000</v>
          </cell>
          <cell r="N351">
            <v>4</v>
          </cell>
          <cell r="O351" t="str">
            <v>PP2300520058</v>
          </cell>
          <cell r="P351" t="str">
            <v>Nẹp khóa thẳng xương cẳng tay, xương trụ-quay</v>
          </cell>
          <cell r="Q351">
            <v>180</v>
          </cell>
          <cell r="R351">
            <v>231000000</v>
          </cell>
          <cell r="S351">
            <v>211</v>
          </cell>
          <cell r="T351" t="str">
            <v>Giao hàng trong vòng 24h kể từ thời điểm gửi đơn đặt hàng của Bệnh viện</v>
          </cell>
          <cell r="U351" t="str">
            <v>3.5 mm Nẹp khóa bản nhỏ</v>
          </cell>
          <cell r="V351" t="str">
            <v>3.5 mm Nẹp khóa bản nhỏ</v>
          </cell>
          <cell r="W351" t="str">
            <v>N07.06.040.0972.000.0025.(001-005)</v>
          </cell>
          <cell r="X351" t="str">
            <v>IMA-LP022Naa</v>
          </cell>
          <cell r="Y351" t="str">
            <v xml:space="preserve">Nẹp khóa bản nhỏ 3.5 mm:
- Nẹp sử dụng vít khóa  đường kính 3.5 mm và vít vỏ 3.5 mm.
- Độ dày nẹp 3.5 mm 
- Chiều rộng 11.0 mm
-  Khoảng cách giữa các lỗ thân nẹp 13.0 mm
- số lỗ nẹp 5;6;7;8;9 lỗ tương ứng  chiều dài 59 -137  mm
Vật liệu Titanium 6AL-4V phù hợp với tiêu chuẩn ASTM F 136
Tiệt trùng bằng Ethylene Oxyde. </v>
          </cell>
          <cell r="Z351" t="str">
            <v>Công ty Cổ Phần Nhà máy Trang thiết bị Y tế USM Healthcare</v>
          </cell>
          <cell r="AA351" t="str">
            <v>Việt Nam</v>
          </cell>
          <cell r="AB351" t="str">
            <v>Việt Nam</v>
          </cell>
          <cell r="AC351" t="str">
            <v>Việt Nam</v>
          </cell>
          <cell r="AD351" t="str">
            <v>C</v>
          </cell>
          <cell r="AE351" t="str">
            <v>2301184ĐKLH/BYT-HTTB ngày 11/10/2023</v>
          </cell>
          <cell r="AF351" t="str">
            <v>1 cái / gói</v>
          </cell>
          <cell r="AG351" t="str">
            <v>Cái</v>
          </cell>
          <cell r="AH351">
            <v>20</v>
          </cell>
          <cell r="AI351">
            <v>0</v>
          </cell>
          <cell r="AJ351" t="str">
            <v>vn0312041033</v>
          </cell>
          <cell r="AK351" t="str">
            <v>CÔNG TY CỔ PHẦN NHÀ MÁY TRANG THIẾT BỊ Y TẾ USM HEALTHCARE</v>
          </cell>
          <cell r="AL351" t="str">
            <v>Đạt</v>
          </cell>
          <cell r="AM351"/>
          <cell r="AN351" t="str">
            <v>Nguyễn Thị Phương Hoa</v>
          </cell>
          <cell r="AO351" t="str">
            <v>Đạt</v>
          </cell>
          <cell r="AP351" t="str">
            <v>Đạt</v>
          </cell>
          <cell r="AQ351" t="str">
            <v>Đạt</v>
          </cell>
          <cell r="AR351">
            <v>0</v>
          </cell>
          <cell r="AS351" t="str">
            <v>Đạt</v>
          </cell>
          <cell r="AT351" t="str">
            <v>Đạt</v>
          </cell>
          <cell r="AU351" t="str">
            <v>Đạt</v>
          </cell>
          <cell r="AV351" t="str">
            <v>Đạt</v>
          </cell>
          <cell r="AW351" t="str">
            <v>Đạt</v>
          </cell>
          <cell r="AX351" t="str">
            <v>Đạt</v>
          </cell>
          <cell r="AY351" t="str">
            <v>Đạt</v>
          </cell>
          <cell r="AZ351">
            <v>0</v>
          </cell>
          <cell r="BA351" t="str">
            <v>Nguyễn Bảo Thắng</v>
          </cell>
          <cell r="BB351" t="str">
            <v>Đạt</v>
          </cell>
          <cell r="BC351">
            <v>0</v>
          </cell>
        </row>
        <row r="352">
          <cell r="C352" t="str">
            <v>PP2300520058</v>
          </cell>
          <cell r="D352" t="str">
            <v>Nẹp khóa thẳng xương cẳng tay, xương trụ-quay</v>
          </cell>
          <cell r="E352" t="str">
            <v xml:space="preserve"> -Vật liệu nẹp bằng thép không gỉ. 
 - Thân nẹp có 4 lỗ -&gt; 6 lỗ khóa và 2 lỗ free, dài các cỡ
 - Vít tự khóa Titanium
 -  Đường kính 3.5mm, dài các cỡ
 - Tiệt trùng</v>
          </cell>
          <cell r="F352" t="str">
            <v>Hộp/1 cái</v>
          </cell>
          <cell r="G352" t="str">
            <v>Cái</v>
          </cell>
          <cell r="H352">
            <v>20</v>
          </cell>
          <cell r="I352">
            <v>10570000</v>
          </cell>
          <cell r="J352">
            <v>211400000</v>
          </cell>
          <cell r="K352">
            <v>4228000</v>
          </cell>
          <cell r="L352">
            <v>317100000</v>
          </cell>
          <cell r="M352">
            <v>147980000</v>
          </cell>
          <cell r="N352">
            <v>4</v>
          </cell>
          <cell r="O352" t="str">
            <v>PP2300520058</v>
          </cell>
          <cell r="P352" t="str">
            <v>Nẹp khóa thẳng xương cẳng tay, xương trụ-quay</v>
          </cell>
          <cell r="Q352">
            <v>180</v>
          </cell>
          <cell r="R352">
            <v>154100000</v>
          </cell>
          <cell r="S352">
            <v>210</v>
          </cell>
          <cell r="T352" t="str">
            <v>Trong vòng 24h kể 
từ thời điểm đặt 
hàng của bệnh viện</v>
          </cell>
          <cell r="U352" t="str">
            <v>Nẹp khóa cẳng tay</v>
          </cell>
          <cell r="V352" t="str">
            <v>nẹp khóa cẳng tay</v>
          </cell>
          <cell r="W352" t="str">
            <v>N07.06.040.2626.279.0046</v>
          </cell>
          <cell r="X352">
            <v>118</v>
          </cell>
          <cell r="Y352" t="str">
            <v>- Chất liệu: titanium.
- Kích cỡ: 4/5/6/7/8/9/10 lỗ. Chiều dài: 51/64/77/90/103/116/129mm.
- Đặc tính:  nẹp thẳng thân nẹp lỗ vít hình số tám (lỗ vít kết hợp vít khóa hoặc vít nén ép), chất liệu Titanium có khả năng chống ăn mòn tốt.
+ Sử dụng vít khoá đường kính 4.0mm và vít vỏ đường kính 4.0mm.
- Đạt tiêu chuẩn chất lượng: ISO 13485, CE.</v>
          </cell>
          <cell r="Z352" t="str">
            <v>Jiangsu Jinlu</v>
          </cell>
          <cell r="AA352" t="str">
            <v>Trung Quốc</v>
          </cell>
          <cell r="AB352" t="str">
            <v>Jiangsu Jinlu Group Medical Device Co., Ltd.</v>
          </cell>
          <cell r="AC352" t="str">
            <v>Trung Quốc</v>
          </cell>
          <cell r="AD352" t="str">
            <v>Loại C</v>
          </cell>
          <cell r="AE352" t="str">
            <v>GPNK số: 10187NK/BYT-TB-CT</v>
          </cell>
          <cell r="AF352" t="str">
            <v>1 cái/gói</v>
          </cell>
          <cell r="AG352" t="str">
            <v>Cái</v>
          </cell>
          <cell r="AH352">
            <v>20</v>
          </cell>
          <cell r="AI352" t="str">
            <v>60 tháng</v>
          </cell>
          <cell r="AJ352" t="str">
            <v>vn0303735317</v>
          </cell>
          <cell r="AK352" t="str">
            <v>CÔNG TY TNHH THƯƠNG MẠI DỊCH VỤ HÀO NAM</v>
          </cell>
          <cell r="AL352" t="str">
            <v>Đạt</v>
          </cell>
          <cell r="AM352"/>
          <cell r="AN352" t="str">
            <v>Tăng Thị Hiếu</v>
          </cell>
          <cell r="AO352" t="str">
            <v>Đạt</v>
          </cell>
          <cell r="AP352" t="str">
            <v>Đạt</v>
          </cell>
          <cell r="AQ352" t="str">
            <v>Đạt</v>
          </cell>
          <cell r="AR352">
            <v>0</v>
          </cell>
          <cell r="AS352" t="str">
            <v>Đạt</v>
          </cell>
          <cell r="AT352" t="str">
            <v>HSMT : đường kính vít khóa 3.5mm
HSDT : đường kính vít khóa 4.0mm</v>
          </cell>
          <cell r="AU352" t="str">
            <v>Đạt</v>
          </cell>
          <cell r="AV352" t="str">
            <v>Đạt</v>
          </cell>
          <cell r="AW352" t="str">
            <v>Đạt</v>
          </cell>
          <cell r="AX352" t="str">
            <v>Đạt</v>
          </cell>
          <cell r="AY352" t="str">
            <v>Không đạt</v>
          </cell>
          <cell r="AZ352" t="str">
            <v xml:space="preserve">Đường kính vit khóa không đạt theo HSMT:
HSMT : đường kính vít khóa 3.5mm
HSDT : đường kính vít khóa 4.0mm
</v>
          </cell>
          <cell r="BA352" t="str">
            <v>Hoàng Thị Thủy</v>
          </cell>
          <cell r="BB352" t="str">
            <v>Không đạt</v>
          </cell>
          <cell r="BC352" t="str">
            <v xml:space="preserve">Đường kính vit khóa không đạt theo HSMT:
HSMT : đường kính vít khóa 3.5mm
HSDT : đường kính vít khóa 4.0mm
</v>
          </cell>
        </row>
        <row r="353">
          <cell r="C353" t="str">
            <v>PP2300520058</v>
          </cell>
          <cell r="D353" t="str">
            <v>Nẹp khóa thẳng xương cẳng tay, xương trụ-quay</v>
          </cell>
          <cell r="E353" t="str">
            <v xml:space="preserve"> -Vật liệu nẹp bằng thép không gỉ. 
 - Thân nẹp có 4 lỗ -&gt; 6 lỗ khóa và 2 lỗ free, dài các cỡ
 - Vít tự khóa Titanium
 -  Đường kính 3.5mm, dài các cỡ
 - Tiệt trùng</v>
          </cell>
          <cell r="F353" t="str">
            <v>Hộp/1 cái</v>
          </cell>
          <cell r="G353" t="str">
            <v>Cái</v>
          </cell>
          <cell r="H353">
            <v>20</v>
          </cell>
          <cell r="I353">
            <v>10570000</v>
          </cell>
          <cell r="J353">
            <v>211400000</v>
          </cell>
          <cell r="K353">
            <v>4228000</v>
          </cell>
          <cell r="L353">
            <v>317100000</v>
          </cell>
          <cell r="M353">
            <v>147980000</v>
          </cell>
          <cell r="N353">
            <v>4</v>
          </cell>
          <cell r="O353" t="str">
            <v>PP2300520058</v>
          </cell>
          <cell r="P353" t="str">
            <v>Nẹp khóa thẳng xương cẳng tay, xương trụ-quay</v>
          </cell>
          <cell r="Q353">
            <v>180</v>
          </cell>
          <cell r="R353">
            <v>613881000</v>
          </cell>
          <cell r="S353">
            <v>210</v>
          </cell>
          <cell r="T353" t="str">
            <v>Trong vòng 24 giờ kể từ thời điểm đặt hàng của Bệnh viện</v>
          </cell>
          <cell r="U353" t="str">
            <v>Nẹp khóa thẳng xương cẳng tay, xương trụ-quay, ACP</v>
          </cell>
          <cell r="V353" t="str">
            <v>Nẹp khóa thẳng xương cẳng tay, xương trụ-quay, ACP</v>
          </cell>
          <cell r="W353" t="str">
            <v>N07.06.040.2567.292.0011.001;N07.06.040.2567.292.0011.002;N07.06.040.2567.292.0011.003</v>
          </cell>
          <cell r="X353" t="str">
            <v>131.1101; 131.1102; 131.1103</v>
          </cell>
          <cell r="Y353" t="str">
            <v xml:space="preserve"> -Vật liệu nẹp bằng thép không gỉ. 
 - Thân nẹp có 4 lỗ -&gt; 6 lỗ khóa và 2 lỗ free, dài các cỡ
 - Vít tự khóa Titanium
 -  Đường kính 3.5mm, dài các cỡ
 - Tiệt trùng</v>
          </cell>
          <cell r="Z353" t="str">
            <v>Intraum S.P.A</v>
          </cell>
          <cell r="AA353" t="str">
            <v>Ý</v>
          </cell>
          <cell r="AB353" t="str">
            <v>Intraum S.P.A</v>
          </cell>
          <cell r="AC353" t="str">
            <v>Ý</v>
          </cell>
          <cell r="AD353" t="str">
            <v>C</v>
          </cell>
          <cell r="AE353" t="str">
            <v>GPNK 12607NK/BYT-TB-CT ngày 4/5/2019</v>
          </cell>
          <cell r="AF353" t="str">
            <v>Hộp/1 cái</v>
          </cell>
          <cell r="AG353" t="str">
            <v>Cái</v>
          </cell>
          <cell r="AH353">
            <v>20</v>
          </cell>
          <cell r="AI353">
            <v>0</v>
          </cell>
          <cell r="AJ353" t="str">
            <v>vn0303649788</v>
          </cell>
          <cell r="AK353" t="str">
            <v>CÔNG TY TNHH THƯƠNG MẠI - DỊCH VỤ VÀ SẢN XUẤT VIỆT TƯỜNG</v>
          </cell>
          <cell r="AL353" t="str">
            <v>Đạt</v>
          </cell>
          <cell r="AM353"/>
          <cell r="AN353" t="str">
            <v>Nguyễn Thị Sao Mai</v>
          </cell>
          <cell r="AO353" t="str">
            <v>Đạt</v>
          </cell>
          <cell r="AP353" t="str">
            <v>Đạt</v>
          </cell>
          <cell r="AQ353" t="str">
            <v>Đạt</v>
          </cell>
          <cell r="AR353">
            <v>0</v>
          </cell>
          <cell r="AS353" t="str">
            <v>Đạt</v>
          </cell>
          <cell r="AT353" t="str">
            <v>Đạt</v>
          </cell>
          <cell r="AU353" t="str">
            <v>Đạt</v>
          </cell>
          <cell r="AV353" t="str">
            <v>Đạt</v>
          </cell>
          <cell r="AW353" t="str">
            <v>Đạt</v>
          </cell>
          <cell r="AX353" t="str">
            <v>Đạt</v>
          </cell>
          <cell r="AY353" t="str">
            <v>Đạt</v>
          </cell>
          <cell r="AZ353">
            <v>0</v>
          </cell>
          <cell r="BA353" t="str">
            <v>Cao Dũng</v>
          </cell>
          <cell r="BB353" t="str">
            <v>Đạt</v>
          </cell>
          <cell r="BC353" t="str">
            <v/>
          </cell>
        </row>
        <row r="354">
          <cell r="C354" t="str">
            <v>PP2300520059</v>
          </cell>
          <cell r="D354" t="str">
            <v>Nẹp khóa xương chày và xương cánh tay các cỡ</v>
          </cell>
          <cell r="E354" t="str">
            <v xml:space="preserve"> - Vật liệu nẹp bằng thép không gỉ. Kích thước:
 - Thân nẹp có 6 lỗ -&gt;10 lỗ khóa và 2 lỗ free, dài các cỡ
 - Vít tự khóa Titanium 
 - Đường kính vít 5.0mm, dài 12-&gt;110mm
 - Tiệt trùng</v>
          </cell>
          <cell r="F354" t="str">
            <v>Hộp/1 cái</v>
          </cell>
          <cell r="G354" t="str">
            <v>Cái</v>
          </cell>
          <cell r="H354">
            <v>20</v>
          </cell>
          <cell r="I354">
            <v>11400000</v>
          </cell>
          <cell r="J354">
            <v>228000000</v>
          </cell>
          <cell r="K354">
            <v>4560000</v>
          </cell>
          <cell r="L354">
            <v>342000000</v>
          </cell>
          <cell r="M354">
            <v>159600000</v>
          </cell>
          <cell r="N354">
            <v>4</v>
          </cell>
          <cell r="O354" t="str">
            <v>PP2300520059</v>
          </cell>
          <cell r="P354" t="str">
            <v>Nẹp khóa xương chày và xương cánh tay các cỡ</v>
          </cell>
          <cell r="Q354">
            <v>180</v>
          </cell>
          <cell r="R354">
            <v>613881000</v>
          </cell>
          <cell r="S354">
            <v>210</v>
          </cell>
          <cell r="T354" t="str">
            <v>Trong vòng 24 giờ kể từ thời điểm đặt hàng của Bệnh viện</v>
          </cell>
          <cell r="U354" t="str">
            <v>Nẹp khóa xương chày và xương cánh tay ACP</v>
          </cell>
          <cell r="V354" t="str">
            <v>Nẹp khóa xương chày và xương cánh tay ACP</v>
          </cell>
          <cell r="W354" t="str">
            <v>N07.06.040.2567.292.0032.001;N07.06.040.2567.292.0032.098;N07.06.040.2567.292.0032.099;N07.06.040.2567.292.0032.100</v>
          </cell>
          <cell r="X354" t="str">
            <v>151.4100; 151.4101; 151.4102; 151.4103</v>
          </cell>
          <cell r="Y354" t="str">
            <v xml:space="preserve"> - Vật liệu nẹp bằng thép không gỉ. Kích thước:
 - Thân nẹp có 6 lỗ -&gt;10 lỗ khóa và 2 lỗ free, dài các cỡ
 - Vít tự khóa Titanium 
 - Đường kính vít 5.0mm, dài 12-&gt;110mm
 - Tiệt trùng</v>
          </cell>
          <cell r="Z354" t="str">
            <v>Intraum S.P.A</v>
          </cell>
          <cell r="AA354" t="str">
            <v>Ý</v>
          </cell>
          <cell r="AB354" t="str">
            <v>Intraum S.P.A</v>
          </cell>
          <cell r="AC354" t="str">
            <v>Ý</v>
          </cell>
          <cell r="AD354" t="str">
            <v>C</v>
          </cell>
          <cell r="AE354" t="str">
            <v>GPNK 12607NK/BYT-TB-CT ngày 4/5/2019</v>
          </cell>
          <cell r="AF354" t="str">
            <v>Hộp/1 cái</v>
          </cell>
          <cell r="AG354" t="str">
            <v>Cái</v>
          </cell>
          <cell r="AH354">
            <v>20</v>
          </cell>
          <cell r="AI354">
            <v>0</v>
          </cell>
          <cell r="AJ354" t="str">
            <v>vn0303649788</v>
          </cell>
          <cell r="AK354" t="str">
            <v>CÔNG TY TNHH THƯƠNG MẠI - DỊCH VỤ VÀ SẢN XUẤT VIỆT TƯỜNG</v>
          </cell>
          <cell r="AL354" t="str">
            <v>Đạt</v>
          </cell>
          <cell r="AM354"/>
          <cell r="AN354" t="str">
            <v>Nguyễn Thị Sao Mai</v>
          </cell>
          <cell r="AO354" t="str">
            <v>Đạt</v>
          </cell>
          <cell r="AP354" t="str">
            <v>Đạt</v>
          </cell>
          <cell r="AQ354" t="str">
            <v>Đạt</v>
          </cell>
          <cell r="AR354">
            <v>0</v>
          </cell>
          <cell r="AS354" t="str">
            <v>Đạt</v>
          </cell>
          <cell r="AT354" t="str">
            <v>Đạt</v>
          </cell>
          <cell r="AU354" t="str">
            <v>Đạt</v>
          </cell>
          <cell r="AV354" t="str">
            <v>Đạt</v>
          </cell>
          <cell r="AW354" t="str">
            <v>Đạt</v>
          </cell>
          <cell r="AX354" t="str">
            <v>Đạt</v>
          </cell>
          <cell r="AY354" t="str">
            <v>Đạt</v>
          </cell>
          <cell r="AZ354">
            <v>0</v>
          </cell>
          <cell r="BA354" t="str">
            <v>Cao Dũng</v>
          </cell>
          <cell r="BB354" t="str">
            <v>Đạt</v>
          </cell>
          <cell r="BC354" t="str">
            <v/>
          </cell>
        </row>
        <row r="355">
          <cell r="C355" t="str">
            <v>PP2300520060</v>
          </cell>
          <cell r="D355" t="str">
            <v>Nẹp khóa chữ S thân xương đòn chất liệu thép không gỉ</v>
          </cell>
          <cell r="E355" t="str">
            <v xml:space="preserve"> - Chất liệu: Thép không gỉ 
 - Nẹp hình chữ S 
 - Lỗ vít trên thân nẹp có ren khóa đôi 
 - Có lỗ nén và lỗ khóa phù hợp với giải phẫu học
 - Vít khóa 3.5mm, vít vỏ 3.5mm; đầu vít chống trượt
 - Loại 7 lỗ-&gt;9 lỗ, chiều dài 85mm -&gt; 114mm</v>
          </cell>
          <cell r="F355">
            <v>0</v>
          </cell>
          <cell r="G355" t="str">
            <v>Cái</v>
          </cell>
          <cell r="H355">
            <v>100</v>
          </cell>
          <cell r="I355">
            <v>7500000</v>
          </cell>
          <cell r="J355">
            <v>750000000</v>
          </cell>
          <cell r="K355">
            <v>15000000</v>
          </cell>
          <cell r="L355">
            <v>1125000000</v>
          </cell>
          <cell r="M355">
            <v>525000000</v>
          </cell>
          <cell r="N355">
            <v>17</v>
          </cell>
          <cell r="O355" t="str">
            <v>PP2300520060</v>
          </cell>
          <cell r="P355" t="str">
            <v>Nẹp khóa chữ S thân xương đòn chất liệu thép không gỉ</v>
          </cell>
          <cell r="Q355">
            <v>180</v>
          </cell>
          <cell r="R355">
            <v>334960000</v>
          </cell>
          <cell r="S355">
            <v>210</v>
          </cell>
          <cell r="T355" t="str">
            <v>Trong vòng 24 giờ kể từ thời điểm dặt hàng của Bệnh viện</v>
          </cell>
          <cell r="U355" t="str">
            <v>Nẹp khóa xương đòn chữ S (Syntec)</v>
          </cell>
          <cell r="V355" t="str">
            <v>Nẹp khóa xương đòn chữ S (Syntec)</v>
          </cell>
          <cell r="W355" t="str">
            <v>N07.06.040.4067.296.0010</v>
          </cell>
          <cell r="X355" t="str">
            <v>22107-DT-L/R--&gt;22109-DT-L/R</v>
          </cell>
          <cell r="Y355" t="str">
            <v>Thép không gỉ (stainless steel)
Nẹp hình chữ S uốn cong theo thân xương đòn
Lỗ vít trên thân nẹp có ren khóa đôi (double lead) gia cố chống vít bật ra ngoài. 
Có lỗ nén và lỗ khóa phù hợp với giải phẫu học
Loại trái/phải
Dùng vít khóa 3.5mm, vít vỏ 3.5mm; đầu vít chống trượt
Có 7/ 8/ 9 lỗ ứng với các chiều dài 85/ 99/ 114mm
* Có kèm hình ảnh mô tả ren khóa đôi (double lead)</v>
          </cell>
          <cell r="Z355" t="str">
            <v>Syntec Scientific Corporation</v>
          </cell>
          <cell r="AA355" t="str">
            <v>Đài Loan</v>
          </cell>
          <cell r="AB355" t="str">
            <v>Syntec Scientific Corporation</v>
          </cell>
          <cell r="AC355" t="str">
            <v>Đài Loan</v>
          </cell>
          <cell r="AD355" t="str">
            <v>C</v>
          </cell>
          <cell r="AE355" t="str">
            <v>11582NK/BYT-TB-CT ngày 24/11/2018</v>
          </cell>
          <cell r="AF355" t="str">
            <v>Cái/ gói</v>
          </cell>
          <cell r="AG355" t="str">
            <v>Cái</v>
          </cell>
          <cell r="AH355">
            <v>100</v>
          </cell>
          <cell r="AI355">
            <v>0</v>
          </cell>
          <cell r="AJ355" t="str">
            <v>vn0302221358</v>
          </cell>
          <cell r="AK355" t="str">
            <v>CÔNG TY CỔ PHẦN DƯỢC PHẨM BẾN THÀNH</v>
          </cell>
          <cell r="AL355" t="str">
            <v>Đạt</v>
          </cell>
          <cell r="AM355"/>
          <cell r="AN355" t="str">
            <v>Phạm Thị Kim Hoàng</v>
          </cell>
          <cell r="AO355" t="str">
            <v>Đạt</v>
          </cell>
          <cell r="AP355" t="str">
            <v>Đạt</v>
          </cell>
          <cell r="AQ355" t="str">
            <v>Đạt</v>
          </cell>
          <cell r="AR355">
            <v>0</v>
          </cell>
          <cell r="AS355" t="str">
            <v>Đạt</v>
          </cell>
          <cell r="AT355" t="str">
            <v>Đạt</v>
          </cell>
          <cell r="AU355" t="str">
            <v>Đạt</v>
          </cell>
          <cell r="AV355" t="str">
            <v>Đạt</v>
          </cell>
          <cell r="AW355" t="str">
            <v>Đạt</v>
          </cell>
          <cell r="AX355" t="str">
            <v>Đạt</v>
          </cell>
          <cell r="AY355" t="str">
            <v>Đạt</v>
          </cell>
          <cell r="AZ355">
            <v>0</v>
          </cell>
          <cell r="BA355" t="str">
            <v>Lê Thị Mơ</v>
          </cell>
          <cell r="BB355" t="str">
            <v>Đạt</v>
          </cell>
          <cell r="BC355">
            <v>0</v>
          </cell>
        </row>
        <row r="356">
          <cell r="C356" t="str">
            <v>PP2300520060</v>
          </cell>
          <cell r="D356" t="str">
            <v>Nẹp khóa chữ S thân xương đòn chất liệu thép không gỉ</v>
          </cell>
          <cell r="E356" t="str">
            <v xml:space="preserve"> - Chất liệu: Thép không gỉ 
 - Nẹp hình chữ S 
 - Lỗ vít trên thân nẹp có ren khóa đôi 
 - Có lỗ nén và lỗ khóa phù hợp với giải phẫu học
 - Vít khóa 3.5mm, vít vỏ 3.5mm; đầu vít chống trượt
 - Loại 7 lỗ-&gt;9 lỗ, chiều dài 85mm -&gt; 114mm</v>
          </cell>
          <cell r="F356">
            <v>0</v>
          </cell>
          <cell r="G356" t="str">
            <v>Cái</v>
          </cell>
          <cell r="H356">
            <v>100</v>
          </cell>
          <cell r="I356">
            <v>7500000</v>
          </cell>
          <cell r="J356">
            <v>750000000</v>
          </cell>
          <cell r="K356">
            <v>15000000</v>
          </cell>
          <cell r="L356">
            <v>1125000000</v>
          </cell>
          <cell r="M356">
            <v>525000000</v>
          </cell>
          <cell r="N356">
            <v>17</v>
          </cell>
          <cell r="O356" t="str">
            <v>PP2300520060</v>
          </cell>
          <cell r="P356" t="str">
            <v>Nẹp khóa chữ S thân xương đòn chất liệu thép không gỉ</v>
          </cell>
          <cell r="Q356">
            <v>180</v>
          </cell>
          <cell r="R356">
            <v>294448200</v>
          </cell>
          <cell r="S356">
            <v>210</v>
          </cell>
          <cell r="T356" t="str">
            <v>Trong vòng 24 giờ kể từ thời điểm đặt hàng của Bệnh viện</v>
          </cell>
          <cell r="U356" t="str">
            <v>Nẹp khóa xương đòn, trước trên, vít Ø3.5mm, trái/ phải, các cỡ</v>
          </cell>
          <cell r="V356" t="str">
            <v xml:space="preserve">Nẹp khóa xương đòn, trước trên, vít Ø3.5mm, trái/ phải </v>
          </cell>
          <cell r="W356" t="str">
            <v>N07.06.040.0311.115.0085</v>
          </cell>
          <cell r="X356" t="str">
            <v>526-0xxx</v>
          </cell>
          <cell r="Y356" t="str">
            <v xml:space="preserve"> - Chất liệu: Thép không gỉ 316L
 - Nẹp hình chữ S 
 - Lỗ vít trên thân nẹp có ren khóa đôi 
 - Có lỗ nén và lỗ khóa phù hợp với giải phẫu học
 - Vít khóa 3.5mm, vít vỏ 3.5mm, đầu vít chống trượt
 - Thân nẹp có 5/ 6/ 7/ 8 lỗ, dài 80/ 94/ 110/ 120mm
 - Tiêu chuẩn chất lượng CE, ISO, FDA 510k</v>
          </cell>
          <cell r="Z356" t="str">
            <v xml:space="preserve"> Auxein</v>
          </cell>
          <cell r="AA356" t="str">
            <v>Ấn Độ</v>
          </cell>
          <cell r="AB356" t="str">
            <v>Ấn Độ</v>
          </cell>
          <cell r="AC356" t="str">
            <v>Ấn Độ</v>
          </cell>
          <cell r="AD356" t="str">
            <v>C</v>
          </cell>
          <cell r="AE356" t="str">
            <v>7764NK/BYT-TB-CT</v>
          </cell>
          <cell r="AF356" t="str">
            <v>Gói/1</v>
          </cell>
          <cell r="AG356" t="str">
            <v>Cái</v>
          </cell>
          <cell r="AH356">
            <v>100</v>
          </cell>
          <cell r="AI356">
            <v>0</v>
          </cell>
          <cell r="AJ356" t="str">
            <v>vn0303224087</v>
          </cell>
          <cell r="AK356" t="str">
            <v>CÔNG TY TNHH THIẾT BỊ Y TẾ HOÀNG LỘC M.E</v>
          </cell>
          <cell r="AL356" t="str">
            <v>Đạt</v>
          </cell>
          <cell r="AM356"/>
          <cell r="AN356" t="str">
            <v>Hồ Thị Hồng</v>
          </cell>
          <cell r="AO356" t="str">
            <v>Đạt</v>
          </cell>
          <cell r="AP356" t="str">
            <v>Đạt</v>
          </cell>
          <cell r="AQ356" t="str">
            <v>Đạt</v>
          </cell>
          <cell r="AR356">
            <v>0</v>
          </cell>
          <cell r="AS356" t="str">
            <v>Đạt</v>
          </cell>
          <cell r="AT356" t="str">
            <v>Không đạt</v>
          </cell>
          <cell r="AU356" t="str">
            <v>Đạt</v>
          </cell>
          <cell r="AV356" t="str">
            <v>Đạt</v>
          </cell>
          <cell r="AW356" t="str">
            <v>Đạt</v>
          </cell>
          <cell r="AX356" t="str">
            <v>Đạt</v>
          </cell>
          <cell r="AY356" t="str">
            <v>Không đạt</v>
          </cell>
          <cell r="AZ356" t="str">
            <v>Kích thước loại 8 lỗ (129mm) trong E-HSDT không đáp ứng kích thước E-HSMT (chiều dài 85mm-&gt;114mm)</v>
          </cell>
          <cell r="BA356" t="str">
            <v>Trần Thị Dân</v>
          </cell>
          <cell r="BB356" t="str">
            <v>Không đạt</v>
          </cell>
          <cell r="BC356" t="str">
            <v>Kích thước loại 8 lỗ (129mm) trong E-HSDT không đáp ứng kích thước E-HSMT (chiều dài 85mm-&gt;114mm)</v>
          </cell>
        </row>
        <row r="357">
          <cell r="C357" t="str">
            <v>PP2300520060</v>
          </cell>
          <cell r="D357" t="str">
            <v>Nẹp khóa chữ S thân xương đòn chất liệu thép không gỉ</v>
          </cell>
          <cell r="E357" t="str">
            <v xml:space="preserve"> - Chất liệu: Thép không gỉ 
 - Nẹp hình chữ S 
 - Lỗ vít trên thân nẹp có ren khóa đôi 
 - Có lỗ nén và lỗ khóa phù hợp với giải phẫu học
 - Vít khóa 3.5mm, vít vỏ 3.5mm; đầu vít chống trượt
 - Loại 7 lỗ-&gt;9 lỗ, chiều dài 85mm -&gt; 114mm</v>
          </cell>
          <cell r="F357">
            <v>0</v>
          </cell>
          <cell r="G357" t="str">
            <v>Cái</v>
          </cell>
          <cell r="H357">
            <v>100</v>
          </cell>
          <cell r="I357">
            <v>7500000</v>
          </cell>
          <cell r="J357">
            <v>750000000</v>
          </cell>
          <cell r="K357">
            <v>15000000</v>
          </cell>
          <cell r="L357">
            <v>1125000000</v>
          </cell>
          <cell r="M357">
            <v>525000000</v>
          </cell>
          <cell r="N357">
            <v>17</v>
          </cell>
          <cell r="O357" t="str">
            <v>PP2300520060</v>
          </cell>
          <cell r="P357" t="str">
            <v>Nẹp khóa chữ S thân xương đòn chất liệu thép không gỉ</v>
          </cell>
          <cell r="Q357">
            <v>180</v>
          </cell>
          <cell r="R357">
            <v>180000000</v>
          </cell>
          <cell r="S357">
            <v>210</v>
          </cell>
          <cell r="T357" t="str">
            <v>Giao hàng trong vòng 24h kể từ thời điểm gửi đơn đặt hàng của Bệnh viện</v>
          </cell>
          <cell r="U357" t="str">
            <v>Nẹp khóa xương đòn, móc xương đòn</v>
          </cell>
          <cell r="V357" t="str">
            <v>Nẹp khóa xương đòn</v>
          </cell>
          <cell r="W357" t="str">
            <v>N07.06.040.0461.118.0147</v>
          </cell>
          <cell r="X357" t="str">
            <v>1973xx</v>
          </cell>
          <cell r="Y357" t="str">
            <v xml:space="preserve">- Chất liệu thép không gỉ.
- Nẹp hình mắt xích cong chữ S
- Có lỗ nén và lỗ khóa phù hợp với giải phẫu học
- Sử dụng vít khóa đường kính 3.5mm, vít cứng 3.5mm.
- Nẹp có từ 6 đến 8 lỗ, dài từ 81 đến 109mm, dày 3-4mm.
- Tiêu chuẩn CE
Hình mắt xích cong chữ S, . Và loại nẹp khóa xương đòn có móc, chiều sâu móc từ 10mm, 12mm, 15mm và 18mm, nẹp dày 3-4mm có từ 3 đến 8 lỗ. . </v>
          </cell>
          <cell r="Z357" t="str">
            <v xml:space="preserve">BHH Mikromed Sp. z o.o </v>
          </cell>
          <cell r="AA357" t="str">
            <v>Ba Lan</v>
          </cell>
          <cell r="AB357" t="str">
            <v xml:space="preserve">BHH Mikromed Sp. z o.o </v>
          </cell>
          <cell r="AC357" t="str">
            <v>Ba Lan</v>
          </cell>
          <cell r="AD357" t="str">
            <v>C, Số phân loại: 070/MKM/0420-REV</v>
          </cell>
          <cell r="AE357" t="str">
            <v>8011NK/BYT-TB-CT</v>
          </cell>
          <cell r="AF357" t="str">
            <v>1 cái/1 gói</v>
          </cell>
          <cell r="AG357" t="str">
            <v>Cái</v>
          </cell>
          <cell r="AH357">
            <v>100</v>
          </cell>
          <cell r="AI357">
            <v>0</v>
          </cell>
          <cell r="AJ357" t="str">
            <v>vn0101147344</v>
          </cell>
          <cell r="AK357" t="str">
            <v>CÔNG TY TNHH ĐẦU TƯ PHÁT TRIỂN TRANG THIẾT BỊ Y TẾ</v>
          </cell>
          <cell r="AL357" t="str">
            <v>Đạt</v>
          </cell>
          <cell r="AM357"/>
          <cell r="AN357" t="str">
            <v>Trương Thị Mỹ Quý</v>
          </cell>
          <cell r="AO357" t="str">
            <v>Đạt</v>
          </cell>
          <cell r="AP357" t="str">
            <v>Đạt</v>
          </cell>
          <cell r="AQ357" t="str">
            <v>Đạt</v>
          </cell>
          <cell r="AR357">
            <v>0</v>
          </cell>
          <cell r="AS357" t="str">
            <v>Đạt</v>
          </cell>
          <cell r="AT357" t="str">
            <v>Đạt</v>
          </cell>
          <cell r="AU357" t="str">
            <v>Đạt</v>
          </cell>
          <cell r="AV357" t="str">
            <v>Đạt</v>
          </cell>
          <cell r="AW357" t="str">
            <v>Đạt</v>
          </cell>
          <cell r="AX357" t="str">
            <v>Đạt</v>
          </cell>
          <cell r="AY357" t="str">
            <v>Đạt</v>
          </cell>
          <cell r="AZ357">
            <v>0</v>
          </cell>
          <cell r="BA357" t="str">
            <v>Trần Thị Minh Hồng</v>
          </cell>
          <cell r="BB357" t="str">
            <v>Đạt</v>
          </cell>
          <cell r="BC357">
            <v>0</v>
          </cell>
        </row>
        <row r="358">
          <cell r="C358" t="str">
            <v>PP2300520062</v>
          </cell>
          <cell r="D358" t="str">
            <v>Nẹp khóa đầu rắn xương đòn</v>
          </cell>
          <cell r="E358" t="str">
            <v>- Chất liệu Ti6Al4V.
- Nẹp được thiết kế theo tiêu chuẩn xương của người Châu Á.
- Đầu mặt khớp có 8 lỗ, sử dụng vít khóa 2.4mm.
- Thân nẹp cong hình chữ S xoắn quanh đầu ngoài xương đòn.
- Dùng vít khóa 2.4mm/3.5mm, vít vỏ 3.5mm.
- Loại trái, phải các cỡ</v>
          </cell>
          <cell r="F358" t="str">
            <v>Cái/gói</v>
          </cell>
          <cell r="G358" t="str">
            <v>Cái</v>
          </cell>
          <cell r="H358">
            <v>50</v>
          </cell>
          <cell r="I358">
            <v>10500000</v>
          </cell>
          <cell r="J358">
            <v>525000000</v>
          </cell>
          <cell r="K358">
            <v>10500000</v>
          </cell>
          <cell r="L358">
            <v>787500000</v>
          </cell>
          <cell r="M358">
            <v>367500000</v>
          </cell>
          <cell r="N358">
            <v>9</v>
          </cell>
          <cell r="O358" t="str">
            <v>PP2300520062</v>
          </cell>
          <cell r="P358" t="str">
            <v>Nẹp khóa đầu rắn xương đòn</v>
          </cell>
          <cell r="Q358">
            <v>180</v>
          </cell>
          <cell r="R358">
            <v>154100000</v>
          </cell>
          <cell r="S358">
            <v>210</v>
          </cell>
          <cell r="T358" t="str">
            <v>Trong vòng 24h kể 
từ thời điểm đặt 
hàng của bệnh viện</v>
          </cell>
          <cell r="U358" t="str">
            <v>Nẹp khóa đa hướng đầu xa xương đòn</v>
          </cell>
          <cell r="V358" t="str">
            <v>Nẹp khóa đa hướng đầu xa xương đòn</v>
          </cell>
          <cell r="W358" t="str">
            <v>N07.06.040.2626.279.0075</v>
          </cell>
          <cell r="X358">
            <v>304</v>
          </cell>
          <cell r="Y358" t="str">
            <v>- Chất liệu: titanium.
- Kích cỡ: 4/5/6/7/8/9/10lỗ. Chiều dài: 72/84/96/108/120/132/144mm.
- Đặc tính: nẹp hình chữ S, đầu nẹp có 6 lỗ vít khoá đa hướng (lỗ vít khoá đa hướng giúp xoay vít theo nhiều hướng phù hợp với người bệnh), thân nẹp lỗ vít hình tròn (có thể sử dụng vít khoá hoặc vít vỏ), chất liệu Titanium có khả năng chống ăn mòn tốt.
+ Sử dụng vít khoá đường kính 2.7mm/4.0mm và vít vỏ đường kính 2.7/4.0mm.
- Đạt tiêu chuẩn chất lượng: ISO 13485, CE.</v>
          </cell>
          <cell r="Z358" t="str">
            <v>Jiangsu Jinlu</v>
          </cell>
          <cell r="AA358" t="str">
            <v>Trung Quốc</v>
          </cell>
          <cell r="AB358" t="str">
            <v>Jiangsu Jinlu Group Medical Device Co., Ltd.</v>
          </cell>
          <cell r="AC358" t="str">
            <v>Trung Quốc</v>
          </cell>
          <cell r="AD358" t="str">
            <v>Loại C</v>
          </cell>
          <cell r="AE358" t="str">
            <v>GPNK số: 14163NK/BYT-TB-CT</v>
          </cell>
          <cell r="AF358" t="str">
            <v>1 cái/gói</v>
          </cell>
          <cell r="AG358" t="str">
            <v>Cái</v>
          </cell>
          <cell r="AH358">
            <v>50</v>
          </cell>
          <cell r="AI358" t="str">
            <v>60 tháng</v>
          </cell>
          <cell r="AJ358" t="str">
            <v>vn0303735317</v>
          </cell>
          <cell r="AK358" t="str">
            <v>CÔNG TY TNHH THƯƠNG MẠI DỊCH VỤ HÀO NAM</v>
          </cell>
          <cell r="AL358" t="str">
            <v>Đạt</v>
          </cell>
          <cell r="AM358"/>
          <cell r="AN358" t="str">
            <v>Tăng Thị Hiếu</v>
          </cell>
          <cell r="AO358" t="str">
            <v>Đạt</v>
          </cell>
          <cell r="AP358" t="str">
            <v>Đạt</v>
          </cell>
          <cell r="AQ358" t="str">
            <v>Đạt</v>
          </cell>
          <cell r="AR358">
            <v>0</v>
          </cell>
          <cell r="AS358" t="str">
            <v>Đạt</v>
          </cell>
          <cell r="AT358" t="str">
            <v xml:space="preserve">HSMT : Đầu mặt khớp có 8 lỗ, dùng vít khóa 2,4/3,5mm, vít vỏ đường kính 3,5mm
HSDT : Đầu nẹp có 6 lỗ, vít khóa đường kính 2,7/4,0mm, vít vỏ đường kính 2,7/4,0mm
</v>
          </cell>
          <cell r="AU358" t="str">
            <v>Đạt</v>
          </cell>
          <cell r="AV358" t="str">
            <v>Đạt</v>
          </cell>
          <cell r="AW358" t="str">
            <v>Đạt</v>
          </cell>
          <cell r="AX358" t="str">
            <v>Đạt</v>
          </cell>
          <cell r="AY358" t="str">
            <v>Không đạt</v>
          </cell>
          <cell r="AZ358" t="str">
            <v xml:space="preserve">Thông số không khớp yêu cầu HSMT :
HSMT : Đầu mặt khớp có 8 lỗ, dùng vít khóa 2,4/3,5mm, vít vỏ đường kính 3,5mm
HSDT : Đầu nẹp có 6 lỗ, vít khóa đường kính 2,7/4,0mm, vít vỏ đường kính 2,7/4,0mm
</v>
          </cell>
          <cell r="BA358" t="str">
            <v>Hoàng Thị Thủy</v>
          </cell>
          <cell r="BB358" t="str">
            <v>Không đạt</v>
          </cell>
          <cell r="BC358" t="str">
            <v xml:space="preserve">Thông số không khớp yêu cầu HSMT :
HSMT : Đầu mặt khớp có 8 lỗ, dùng vít khóa 2,4/3,5mm, vít vỏ đường kính 3,5mm
HSDT : Đầu nẹp có 6 lỗ, vít khóa đường kính 2,7/4,0mm, vít vỏ đường kính 2,7/4,0mm
</v>
          </cell>
        </row>
        <row r="359">
          <cell r="C359" t="str">
            <v>PP2300520062</v>
          </cell>
          <cell r="D359" t="str">
            <v>Nẹp khóa đầu rắn xương đòn</v>
          </cell>
          <cell r="E359" t="str">
            <v>- Chất liệu Ti6Al4V.
- Nẹp được thiết kế theo tiêu chuẩn xương của người Châu Á.
- Đầu mặt khớp có 8 lỗ, sử dụng vít khóa 2.4mm.
- Thân nẹp cong hình chữ S xoắn quanh đầu ngoài xương đòn.
- Dùng vít khóa 2.4mm/3.5mm, vít vỏ 3.5mm.
- Loại trái, phải các cỡ</v>
          </cell>
          <cell r="F359" t="str">
            <v>Cái/gói</v>
          </cell>
          <cell r="G359" t="str">
            <v>Cái</v>
          </cell>
          <cell r="H359">
            <v>50</v>
          </cell>
          <cell r="I359">
            <v>10500000</v>
          </cell>
          <cell r="J359">
            <v>525000000</v>
          </cell>
          <cell r="K359">
            <v>10500000</v>
          </cell>
          <cell r="L359">
            <v>787500000</v>
          </cell>
          <cell r="M359">
            <v>367500000</v>
          </cell>
          <cell r="N359">
            <v>9</v>
          </cell>
          <cell r="O359" t="str">
            <v>PP2300520062</v>
          </cell>
          <cell r="P359" t="str">
            <v>Nẹp khóa đầu rắn xương đòn</v>
          </cell>
          <cell r="Q359">
            <v>180</v>
          </cell>
          <cell r="R359">
            <v>114989500</v>
          </cell>
          <cell r="S359">
            <v>210</v>
          </cell>
          <cell r="T359" t="str">
            <v>Trong vòng 24 giờ kể từ thời điểm đặt hàng của Bệnh viện</v>
          </cell>
          <cell r="U359" t="str">
            <v>Nẹp khóa nén ép Titan đầu ngoài xương đòn.</v>
          </cell>
          <cell r="V359" t="str">
            <v>Nẹp khóa đầu ngoài xương đòn tái cấu trúc</v>
          </cell>
          <cell r="W359" t="str">
            <v>N07.06.040.5269.279.0082</v>
          </cell>
          <cell r="X359" t="str">
            <v>T726703069-&gt;
T726808136
A94570306-&gt;
A94580813</v>
          </cell>
          <cell r="Y359" t="str">
            <v>*Chất liệu Titanium.
- Nẹp mặt trên 2.7/3.5mm: Thân 3-8 lỗ, dài 69-&gt;136mm, dày  ≥ 3.4mm, đầu có 6 vít khóa 2.4/2.7mm.
- Nẹp trước trên 2.7/3.5mm: Thân 3-8 lỗ, dài 69-&gt;135mm, dày  ≥ 3.5mm, đầu có 6 vít khóa 2.4/2.7mm.
- Thân nẹp có lỗ kép kết hợp vít khóa hoặc nén ép.
*Tiêu chuẩn ISO, CE, FDA 510k...</v>
          </cell>
          <cell r="Z359" t="str">
            <v>IRENE 
(TianJin ZhengTian Medical Instrument Co., Ltd.)</v>
          </cell>
          <cell r="AA359" t="str">
            <v>Trung Quốc</v>
          </cell>
          <cell r="AB359" t="str">
            <v>IRENE 
(TianJin ZhengTian Medical Instrument Co., Ltd.)</v>
          </cell>
          <cell r="AC359" t="str">
            <v>Trung Quốc</v>
          </cell>
          <cell r="AD359" t="str">
            <v>Loại C</v>
          </cell>
          <cell r="AE359" t="str">
            <v>Số:18597NK/BYT-TB-CT
ngày: 9/8/2021</v>
          </cell>
          <cell r="AF359" t="str">
            <v>Cái/gói</v>
          </cell>
          <cell r="AG359" t="str">
            <v>Cái</v>
          </cell>
          <cell r="AH359">
            <v>50</v>
          </cell>
          <cell r="AI359" t="str">
            <v>Không hạn sử dụng</v>
          </cell>
          <cell r="AJ359" t="str">
            <v>vn0401340331</v>
          </cell>
          <cell r="AK359" t="str">
            <v>CÔNG TY TNHH MỘT THÀNH VIÊN THƯƠNG MẠI VÂN THÔNG</v>
          </cell>
          <cell r="AL359" t="str">
            <v>Đạt</v>
          </cell>
          <cell r="AM359"/>
          <cell r="AN359" t="str">
            <v xml:space="preserve">Nguyễn Thủy Tiên </v>
          </cell>
          <cell r="AO359" t="str">
            <v>Đạt</v>
          </cell>
          <cell r="AP359" t="str">
            <v>Đạt</v>
          </cell>
          <cell r="AQ359" t="str">
            <v>Đạt</v>
          </cell>
          <cell r="AR359">
            <v>0</v>
          </cell>
          <cell r="AS359" t="str">
            <v>Đạt</v>
          </cell>
          <cell r="AT359" t="str">
            <v xml:space="preserve"> Không đạt</v>
          </cell>
          <cell r="AU359" t="str">
            <v>Đạt</v>
          </cell>
          <cell r="AV359" t="str">
            <v>Đạt</v>
          </cell>
          <cell r="AW359" t="str">
            <v>Đạt</v>
          </cell>
          <cell r="AX359" t="str">
            <v>Đạt</v>
          </cell>
          <cell r="AY359" t="str">
            <v xml:space="preserve"> Không đạt</v>
          </cell>
          <cell r="AZ359" t="str">
            <v>Không đạt yêu cầu E-HSMT: Đầu mặt khớp có 8 lỗ
E-HSDT: Thân 3-8 lỗ</v>
          </cell>
          <cell r="BA359" t="str">
            <v>Phan Thị Hoa</v>
          </cell>
          <cell r="BB359" t="str">
            <v>Không đạt</v>
          </cell>
          <cell r="BC359" t="str">
            <v>Không đạt yêu cầu E-HSMT: Đầu mặt khớp có 8 lỗ
E-HSDT: Thân 3-8 lỗ</v>
          </cell>
        </row>
        <row r="360">
          <cell r="C360" t="str">
            <v>PP2300520062</v>
          </cell>
          <cell r="D360" t="str">
            <v>Nẹp khóa đầu rắn xương đòn</v>
          </cell>
          <cell r="E360" t="str">
            <v>- Chất liệu Ti6Al4V.
- Nẹp được thiết kế theo tiêu chuẩn xương của người Châu Á.
- Đầu mặt khớp có 8 lỗ, sử dụng vít khóa 2.4mm.
- Thân nẹp cong hình chữ S xoắn quanh đầu ngoài xương đòn.
- Dùng vít khóa 2.4mm/3.5mm, vít vỏ 3.5mm.
- Loại trái, phải các cỡ</v>
          </cell>
          <cell r="F360" t="str">
            <v>Cái/gói</v>
          </cell>
          <cell r="G360" t="str">
            <v>Cái</v>
          </cell>
          <cell r="H360">
            <v>50</v>
          </cell>
          <cell r="I360">
            <v>10500000</v>
          </cell>
          <cell r="J360">
            <v>525000000</v>
          </cell>
          <cell r="K360">
            <v>10500000</v>
          </cell>
          <cell r="L360">
            <v>787500000</v>
          </cell>
          <cell r="M360">
            <v>367500000</v>
          </cell>
          <cell r="N360">
            <v>9</v>
          </cell>
          <cell r="O360" t="str">
            <v>PP2300520062</v>
          </cell>
          <cell r="P360" t="str">
            <v>Nẹp khóa đầu rắn xương đòn</v>
          </cell>
          <cell r="Q360">
            <v>180</v>
          </cell>
          <cell r="R360">
            <v>294448200</v>
          </cell>
          <cell r="S360">
            <v>210</v>
          </cell>
          <cell r="T360" t="str">
            <v>Trong vòng 24 giờ kể từ thời điểm đặt hàng của Bệnh viện</v>
          </cell>
          <cell r="U360" t="str">
            <v>Nẹp khóa xương đòn, trước trên, vít Ø2.7/3.5mm, Titan, đầu ngoài rộng, trái/ phải, các cỡ</v>
          </cell>
          <cell r="V360" t="str">
            <v xml:space="preserve">Nẹp khóa xương đòn, trước trên, vít Ø2.7/3.5mm, Titan, đầu ngoài rộng, trái/ phải </v>
          </cell>
          <cell r="W360" t="str">
            <v>N07.06.040.0311.115.0610</v>
          </cell>
          <cell r="X360" t="str">
            <v>TI-527-00xx</v>
          </cell>
          <cell r="Y360" t="str">
            <v xml:space="preserve"> - Chất liệu Hợp kim Titanium Ti6Al4V.
 - Nẹp được thiết kế theo tiêu chuẩn xương của người Châu Á.
 - Đầu mặt khớp có 8 lỗ, sử dụng vít khóa 2.4mm.
 - Thân nẹp cong hình chữ S xoắn quanh đầu ngoài xương đòn.
 - Thân nẹp có 3/ 4/ 5/ 6/ 7/ 8 lỗ, dài 69/ 81/ 94/ 108/ 123/ 135mm
 - Dùng vít khóa 2.4mm/3.5mm, vít vỏ 3.5mm.
 - Loại trái, phải các cỡ
 - Tiêu chuẩn chất lượng CE, ISO, FDA 510k</v>
          </cell>
          <cell r="Z360" t="str">
            <v xml:space="preserve"> Auxein</v>
          </cell>
          <cell r="AA360" t="str">
            <v>Ấn Độ</v>
          </cell>
          <cell r="AB360" t="str">
            <v>Ấn Độ</v>
          </cell>
          <cell r="AC360" t="str">
            <v>Ấn Độ</v>
          </cell>
          <cell r="AD360" t="str">
            <v>C</v>
          </cell>
          <cell r="AE360" t="str">
            <v>7764NK/BYT-TB-CT</v>
          </cell>
          <cell r="AF360" t="str">
            <v>Gói/1</v>
          </cell>
          <cell r="AG360" t="str">
            <v>Cái</v>
          </cell>
          <cell r="AH360">
            <v>50</v>
          </cell>
          <cell r="AI360">
            <v>0</v>
          </cell>
          <cell r="AJ360" t="str">
            <v>vn0303224087</v>
          </cell>
          <cell r="AK360" t="str">
            <v>CÔNG TY TNHH THIẾT BỊ Y TẾ HOÀNG LỘC M.E</v>
          </cell>
          <cell r="AL360" t="str">
            <v>Đạt</v>
          </cell>
          <cell r="AM360"/>
          <cell r="AN360" t="str">
            <v>Hồ Thị Hồng</v>
          </cell>
          <cell r="AO360" t="str">
            <v>Đạt</v>
          </cell>
          <cell r="AP360" t="str">
            <v>Đạt</v>
          </cell>
          <cell r="AQ360" t="str">
            <v>Đạt</v>
          </cell>
          <cell r="AR360">
            <v>0</v>
          </cell>
          <cell r="AS360" t="str">
            <v>Đạt</v>
          </cell>
          <cell r="AT360" t="str">
            <v>Đạt</v>
          </cell>
          <cell r="AU360" t="str">
            <v>Đạt</v>
          </cell>
          <cell r="AV360" t="str">
            <v>Đạt</v>
          </cell>
          <cell r="AW360" t="str">
            <v>Đạt</v>
          </cell>
          <cell r="AX360" t="str">
            <v>Đạt</v>
          </cell>
          <cell r="AY360" t="str">
            <v>Đạt</v>
          </cell>
          <cell r="AZ360">
            <v>0</v>
          </cell>
          <cell r="BA360" t="str">
            <v>Trần Thị Dân</v>
          </cell>
          <cell r="BB360" t="str">
            <v>Đạt</v>
          </cell>
          <cell r="BC360">
            <v>0</v>
          </cell>
        </row>
        <row r="361">
          <cell r="C361" t="str">
            <v>PP2300520063</v>
          </cell>
          <cell r="D361" t="str">
            <v>Nẹp khóa xương đòn mặt bên</v>
          </cell>
          <cell r="E361" t="str">
            <v>- Vật liệu nẹp bằng thép không gỉ.
 - Chiều dài 58mm
 -  Đầu nẹp và thân nẹp có 4 lỗ khóa và 0 lỗ free. 
 - Vít tự khóa Titanium
 - Đường kính 2.5mm, chiều dài 8mm -&gt; 50mm.
 - Tiệt trùng</v>
          </cell>
          <cell r="F361">
            <v>0</v>
          </cell>
          <cell r="G361" t="str">
            <v>Cái</v>
          </cell>
          <cell r="H361">
            <v>20</v>
          </cell>
          <cell r="I361">
            <v>10400000</v>
          </cell>
          <cell r="J361">
            <v>208000000</v>
          </cell>
          <cell r="K361">
            <v>4160000</v>
          </cell>
          <cell r="L361">
            <v>312000000</v>
          </cell>
          <cell r="M361">
            <v>145600000</v>
          </cell>
          <cell r="N361">
            <v>4</v>
          </cell>
          <cell r="O361" t="str">
            <v>PP2300520063</v>
          </cell>
          <cell r="P361" t="str">
            <v>Nẹp khóa xương đòn mặt bên</v>
          </cell>
          <cell r="Q361">
            <v>180</v>
          </cell>
          <cell r="R361">
            <v>613881000</v>
          </cell>
          <cell r="S361">
            <v>210</v>
          </cell>
          <cell r="T361" t="str">
            <v>Trong vòng 24 giờ kể từ thời điểm đặt hàng của Bệnh viện</v>
          </cell>
          <cell r="U361" t="str">
            <v>Nẹp khóa xương đòn mặt bên</v>
          </cell>
          <cell r="V361" t="str">
            <v>Nẹp khóa xương đòn mặt bên</v>
          </cell>
          <cell r="W361" t="str">
            <v>N07.06.040.2567.292.0037.001;N07.06.040.2567.292.0037.002</v>
          </cell>
          <cell r="X361" t="str">
            <v>120.7201; 120.7202</v>
          </cell>
          <cell r="Y361" t="str">
            <v>- Vật liệu nẹp bằng thép không gỉ.
 - Chiều dài 58mm
 -  Đầu nẹp và thân nẹp có 4 lỗ khóa và 0 lỗ free. 
 - Vít tự khóa Titanium
 - Đường kính 2.5mm, chiều dài 8mm -&gt; 50mm.
 - Tiệt trùng</v>
          </cell>
          <cell r="Z361" t="str">
            <v>Intraum S.P.A</v>
          </cell>
          <cell r="AA361" t="str">
            <v>Ý</v>
          </cell>
          <cell r="AB361" t="str">
            <v>Intraum S.P.A</v>
          </cell>
          <cell r="AC361" t="str">
            <v>Ý</v>
          </cell>
          <cell r="AD361" t="str">
            <v>C</v>
          </cell>
          <cell r="AE361" t="str">
            <v>GPNK 12607NK/BYT-TB-CT ngày 4/5/2019</v>
          </cell>
          <cell r="AF361" t="str">
            <v>Hộp/1 cái</v>
          </cell>
          <cell r="AG361" t="str">
            <v>Cái</v>
          </cell>
          <cell r="AH361">
            <v>20</v>
          </cell>
          <cell r="AI361">
            <v>0</v>
          </cell>
          <cell r="AJ361" t="str">
            <v>vn0303649788</v>
          </cell>
          <cell r="AK361" t="str">
            <v>CÔNG TY TNHH THƯƠNG MẠI - DỊCH VỤ VÀ SẢN XUẤT VIỆT TƯỜNG</v>
          </cell>
          <cell r="AL361" t="str">
            <v>Đạt</v>
          </cell>
          <cell r="AM361"/>
          <cell r="AN361" t="str">
            <v>Nguyễn Thị Sao Mai</v>
          </cell>
          <cell r="AO361" t="str">
            <v>Đạt</v>
          </cell>
          <cell r="AP361" t="str">
            <v>Đạt</v>
          </cell>
          <cell r="AQ361" t="str">
            <v>Đạt</v>
          </cell>
          <cell r="AR361">
            <v>0</v>
          </cell>
          <cell r="AS361" t="str">
            <v>Đạt</v>
          </cell>
          <cell r="AT361" t="str">
            <v>Đạt</v>
          </cell>
          <cell r="AU361" t="str">
            <v>Đạt</v>
          </cell>
          <cell r="AV361" t="str">
            <v>Đạt</v>
          </cell>
          <cell r="AW361" t="str">
            <v>Đạt</v>
          </cell>
          <cell r="AX361" t="str">
            <v>Đạt</v>
          </cell>
          <cell r="AY361" t="str">
            <v>Đạt</v>
          </cell>
          <cell r="AZ361">
            <v>0</v>
          </cell>
          <cell r="BA361" t="str">
            <v>Cao Dũng</v>
          </cell>
          <cell r="BB361" t="str">
            <v>Đạt</v>
          </cell>
          <cell r="BC361" t="str">
            <v/>
          </cell>
        </row>
        <row r="362">
          <cell r="C362" t="str">
            <v>PP2300520064</v>
          </cell>
          <cell r="D362" t="str">
            <v>Nẹp khóa chữ S thân xương đòn chất liệu Pure Titanium</v>
          </cell>
          <cell r="E362" t="str">
            <v>- Chất liệu Pure Titanium
 - Nẹp được thiết kế theo tiêu chuẩn xương của người Châu Á.
 - Nẹp hình chữ S 
 - Có 2 lỗ nén ở giữa để nén ép và cố định ổ gãy.
 - Dùng vít khóa 3.5mm, vít vỏ 3.5mm
 - Loại trái/ phải 
 - Loại  5lỗ -&gt; 11 lỗ, chiều dài các cỡ</v>
          </cell>
          <cell r="F362" t="str">
            <v>Cái/gói</v>
          </cell>
          <cell r="G362" t="str">
            <v>Cái</v>
          </cell>
          <cell r="H362">
            <v>70</v>
          </cell>
          <cell r="I362">
            <v>4725000</v>
          </cell>
          <cell r="J362">
            <v>330750000</v>
          </cell>
          <cell r="K362">
            <v>6615000</v>
          </cell>
          <cell r="L362">
            <v>496125000</v>
          </cell>
          <cell r="M362">
            <v>231525000</v>
          </cell>
          <cell r="N362">
            <v>12</v>
          </cell>
          <cell r="O362" t="str">
            <v>PP2300520064</v>
          </cell>
          <cell r="P362" t="str">
            <v>Nẹp khóa chữ S thân xương đòn chất liệu Pure Titanium</v>
          </cell>
          <cell r="Q362">
            <v>180</v>
          </cell>
          <cell r="R362">
            <v>154100000</v>
          </cell>
          <cell r="S362">
            <v>210</v>
          </cell>
          <cell r="T362" t="str">
            <v>Trong vòng 24h kể 
từ thời điểm đặt 
hàng của bệnh viện</v>
          </cell>
          <cell r="U362" t="str">
            <v>Nẹp khóa xương đòn S</v>
          </cell>
          <cell r="V362" t="str">
            <v>Nẹp khóa xương đòn S</v>
          </cell>
          <cell r="W362" t="str">
            <v>N07.06.040.2626.279.0054</v>
          </cell>
          <cell r="X362">
            <v>119</v>
          </cell>
          <cell r="Y362" t="str">
            <v>- Chất liệu: titanium.
- Kích cỡ: 4/6/7/8/9/10 lỗ. Chiều dài: 45/69/81/93/105/117mm.
- Đặc tính: nẹp hình chữ S thân nẹp lỗ vít hình tròn (có thể sử dụng vít khoá hoặc vít vỏ), chất liệu Titanium có khả năng chống ăn mòn tốt.
+ Sử dụng vít khoá đường kính 4.0mm và vít vỏ đường kính 4.0mm.
- Đạt tiêu chuẩn chất lượng: ISO 13485, CE.</v>
          </cell>
          <cell r="Z362" t="str">
            <v>Jiangsu Jinlu</v>
          </cell>
          <cell r="AA362" t="str">
            <v>Trung Quốc</v>
          </cell>
          <cell r="AB362" t="str">
            <v>Jiangsu Jinlu Group Medical Device Co., Ltd.</v>
          </cell>
          <cell r="AC362" t="str">
            <v>Trung Quốc</v>
          </cell>
          <cell r="AD362" t="str">
            <v>Loại C</v>
          </cell>
          <cell r="AE362" t="str">
            <v>GPNK số: 10187NK/BYT-TB-CT</v>
          </cell>
          <cell r="AF362" t="str">
            <v>1 cái/gói</v>
          </cell>
          <cell r="AG362" t="str">
            <v>Cái</v>
          </cell>
          <cell r="AH362">
            <v>70</v>
          </cell>
          <cell r="AI362" t="str">
            <v>60 tháng</v>
          </cell>
          <cell r="AJ362" t="str">
            <v>vn0303735317</v>
          </cell>
          <cell r="AK362" t="str">
            <v>CÔNG TY TNHH THƯƠNG MẠI DỊCH VỤ HÀO NAM</v>
          </cell>
          <cell r="AL362" t="str">
            <v>Đạt</v>
          </cell>
          <cell r="AM362"/>
          <cell r="AN362" t="str">
            <v>Tăng Thị Hiếu</v>
          </cell>
          <cell r="AO362" t="str">
            <v>Đạt</v>
          </cell>
          <cell r="AP362" t="str">
            <v>Đạt</v>
          </cell>
          <cell r="AQ362" t="str">
            <v>Đạt</v>
          </cell>
          <cell r="AR362">
            <v>0</v>
          </cell>
          <cell r="AS362" t="str">
            <v>Đạt</v>
          </cell>
          <cell r="AT362" t="str">
            <v>HSMT : Loại 5-11 lỗ, đường kính vít khóa 3,5mm, vít vỏ 3,5mm, chất liệu Pure titanum
HSDT : Loại 4-10 lỗ, đường kính vít khóa 4mm, vít vỏ 4mm, chất liệu Titanum</v>
          </cell>
          <cell r="AU362" t="str">
            <v>Đạt</v>
          </cell>
          <cell r="AV362" t="str">
            <v>Đạt</v>
          </cell>
          <cell r="AW362" t="str">
            <v>Đạt</v>
          </cell>
          <cell r="AX362" t="str">
            <v>Đạt</v>
          </cell>
          <cell r="AY362" t="str">
            <v>Không đạt</v>
          </cell>
          <cell r="AZ362" t="str">
            <v xml:space="preserve">Không khớp thông số kĩ thuật HSMT:
HSMT : Loại 5-11 lỗ, đường kính vít khóa 3,5mm, vít vỏ 3,5mm, chất liệu Pure titanum
HSDT : Loại 4-10 lỗ, đường kính vít khóa 4mm, vít vỏ 4mm, chất liệu Titanum
</v>
          </cell>
          <cell r="BA362" t="str">
            <v>Hoàng Thị Thủy</v>
          </cell>
          <cell r="BB362" t="str">
            <v>Không đạt</v>
          </cell>
          <cell r="BC362" t="str">
            <v xml:space="preserve">Không khớp thông số kĩ thuật HSMT:
HSMT : Loại 5-11 lỗ, đường kính vít khóa 3,5mm, vít vỏ 3,5mm, chất liệu Pure titanum
HSDT : Loại 4-10 lỗ, đường kính vít khóa 4mm, vít vỏ 4mm, chất liệu Titanum
</v>
          </cell>
        </row>
        <row r="363">
          <cell r="C363" t="str">
            <v>PP2300520065</v>
          </cell>
          <cell r="D363" t="str">
            <v>Nẹp khóa xương gót</v>
          </cell>
          <cell r="E363" t="str">
            <v xml:space="preserve"> - Vật liệu nẹp bằng titanium. Kích thước:
 - Đầu nẹp có 11 lỗ khóa và 0 lỗ free, chiều dài các cỡ
 - Vít tự khóa titanium
 - Đường kính 2.5mm, dài 8-&gt;50mm</v>
          </cell>
          <cell r="F363" t="str">
            <v>Hộp/1 cái</v>
          </cell>
          <cell r="G363" t="str">
            <v>Cái</v>
          </cell>
          <cell r="H363">
            <v>10</v>
          </cell>
          <cell r="I363">
            <v>4200000</v>
          </cell>
          <cell r="J363">
            <v>42000000</v>
          </cell>
          <cell r="K363">
            <v>840000</v>
          </cell>
          <cell r="L363">
            <v>63000000</v>
          </cell>
          <cell r="M363">
            <v>29400000</v>
          </cell>
          <cell r="N363">
            <v>2</v>
          </cell>
          <cell r="O363" t="str">
            <v>PP2300520065</v>
          </cell>
          <cell r="P363" t="str">
            <v>Nẹp khóa xương gót</v>
          </cell>
          <cell r="Q363">
            <v>180</v>
          </cell>
          <cell r="R363">
            <v>613881000</v>
          </cell>
          <cell r="S363">
            <v>210</v>
          </cell>
          <cell r="T363" t="str">
            <v>Trong vòng 24 giờ kể từ thời điểm đặt hàng của Bệnh viện</v>
          </cell>
          <cell r="U363" t="str">
            <v>Nẹp khóa xương gót MERCURY</v>
          </cell>
          <cell r="V363" t="str">
            <v>Nẹp khóa xương gót MERCURY</v>
          </cell>
          <cell r="W363" t="str">
            <v>N07.06.040.2567.292.0017.001;N07.06.040.2567.292.0017.002;N07.06.040.2567.292.0017.003;N07.06.040.2567.292.0017.004</v>
          </cell>
          <cell r="X363" t="str">
            <v>120.7001; 120.7002; 120.7003; 120.7004</v>
          </cell>
          <cell r="Y363" t="str">
            <v xml:space="preserve"> - Vật liệu nẹp bằng titanium. Kích thước:
 - Đầu nẹp có 11 lỗ khóa và 0 lỗ free, chiều dài các cỡ
 - Vít tự khóa titanium
 - Đường kính 2.5mm, dài 8-&gt;50mm</v>
          </cell>
          <cell r="Z363" t="str">
            <v>Intraum S.P.A</v>
          </cell>
          <cell r="AA363" t="str">
            <v>Ý</v>
          </cell>
          <cell r="AB363" t="str">
            <v>Intraum S.P.A</v>
          </cell>
          <cell r="AC363" t="str">
            <v>Ý</v>
          </cell>
          <cell r="AD363" t="str">
            <v>C</v>
          </cell>
          <cell r="AE363" t="str">
            <v>GPNK 12607NK/BYT-TB-CT ngày 4/5/2019</v>
          </cell>
          <cell r="AF363" t="str">
            <v>Hộp/1 cái</v>
          </cell>
          <cell r="AG363" t="str">
            <v>Cái</v>
          </cell>
          <cell r="AH363">
            <v>10</v>
          </cell>
          <cell r="AI363">
            <v>0</v>
          </cell>
          <cell r="AJ363" t="str">
            <v>vn0303649788</v>
          </cell>
          <cell r="AK363" t="str">
            <v>CÔNG TY TNHH THƯƠNG MẠI - DỊCH VỤ VÀ SẢN XUẤT VIỆT TƯỜNG</v>
          </cell>
          <cell r="AL363" t="str">
            <v>Đạt</v>
          </cell>
          <cell r="AM363"/>
          <cell r="AN363" t="str">
            <v>Nguyễn Thị Sao Mai</v>
          </cell>
          <cell r="AO363" t="str">
            <v>Đạt</v>
          </cell>
          <cell r="AP363" t="str">
            <v>Đạt</v>
          </cell>
          <cell r="AQ363" t="str">
            <v>Đạt</v>
          </cell>
          <cell r="AR363">
            <v>0</v>
          </cell>
          <cell r="AS363" t="str">
            <v>Đạt</v>
          </cell>
          <cell r="AT363" t="str">
            <v>Đạt</v>
          </cell>
          <cell r="AU363" t="str">
            <v>Đạt</v>
          </cell>
          <cell r="AV363" t="str">
            <v>Đạt</v>
          </cell>
          <cell r="AW363" t="str">
            <v>Đạt</v>
          </cell>
          <cell r="AX363" t="str">
            <v>Đạt</v>
          </cell>
          <cell r="AY363" t="str">
            <v>Đạt</v>
          </cell>
          <cell r="AZ363">
            <v>0</v>
          </cell>
          <cell r="BA363" t="str">
            <v>Cao Dũng</v>
          </cell>
          <cell r="BB363" t="str">
            <v>Đạt</v>
          </cell>
          <cell r="BC363" t="str">
            <v/>
          </cell>
        </row>
        <row r="364">
          <cell r="C364" t="str">
            <v>PP2300520066</v>
          </cell>
          <cell r="D364" t="str">
            <v>Nẹp nối dọc cột sống cổ, đk 3.3mm, dài 100mm</v>
          </cell>
          <cell r="E364" t="str">
            <v xml:space="preserve"> - Vật liệu: Titanium.
 -  Đường kính 3.3mm, dài 100mm.
 -  Tương thích với vít đa trục cột sống cổ góc xoay 50 độ</v>
          </cell>
          <cell r="F364" t="str">
            <v>Bịch/1 cái</v>
          </cell>
          <cell r="G364" t="str">
            <v>Cái</v>
          </cell>
          <cell r="H364">
            <v>15</v>
          </cell>
          <cell r="I364">
            <v>1300000</v>
          </cell>
          <cell r="J364">
            <v>19500000</v>
          </cell>
          <cell r="K364">
            <v>390000</v>
          </cell>
          <cell r="L364">
            <v>29250000</v>
          </cell>
          <cell r="M364">
            <v>13650000</v>
          </cell>
          <cell r="N364">
            <v>3</v>
          </cell>
          <cell r="O364" t="str">
            <v>PP2300520066</v>
          </cell>
          <cell r="P364" t="str">
            <v>Nẹp nối dọc cột sống cổ, đk 3.3mm, dài 100mm</v>
          </cell>
          <cell r="Q364">
            <v>180</v>
          </cell>
          <cell r="R364">
            <v>613881000</v>
          </cell>
          <cell r="S364">
            <v>210</v>
          </cell>
          <cell r="T364" t="str">
            <v>Trong vòng 24 giờ kể từ thời điểm đặt hàng của Bệnh viện</v>
          </cell>
          <cell r="U364" t="str">
            <v>Nẹp dọc cột sống cổ SKY</v>
          </cell>
          <cell r="V364" t="str">
            <v>Nẹp dọc cột sống cổ SKY</v>
          </cell>
          <cell r="W364" t="str">
            <v>N07.06.040.2299.174.0005.002</v>
          </cell>
          <cell r="X364" t="str">
            <v>0865-0100</v>
          </cell>
          <cell r="Y364" t="str">
            <v xml:space="preserve"> - Vật liệu: Titanium.
 -  Đường kính 3.3mm, dài 100mm.
 -  Tương thích với vít đa trục cột sống cổ góc xoay 50 độ</v>
          </cell>
          <cell r="Z364" t="str">
            <v>GS Medical Co., Ltd.</v>
          </cell>
          <cell r="AA364" t="str">
            <v>Hàn Quốc</v>
          </cell>
          <cell r="AB364" t="str">
            <v>GS Medical Co., Ltd.</v>
          </cell>
          <cell r="AC364" t="str">
            <v>Hàn Quốc</v>
          </cell>
          <cell r="AD364" t="str">
            <v>C</v>
          </cell>
          <cell r="AE364" t="str">
            <v>GPNK 8801NK/BYT-TB-CT ngày 07/04/2018</v>
          </cell>
          <cell r="AF364" t="str">
            <v>Bịch/1 cái</v>
          </cell>
          <cell r="AG364" t="str">
            <v>Cái</v>
          </cell>
          <cell r="AH364">
            <v>15</v>
          </cell>
          <cell r="AI364">
            <v>0</v>
          </cell>
          <cell r="AJ364" t="str">
            <v>vn0303649788</v>
          </cell>
          <cell r="AK364" t="str">
            <v>CÔNG TY TNHH THƯƠNG MẠI - DỊCH VỤ VÀ SẢN XUẤT VIỆT TƯỜNG</v>
          </cell>
          <cell r="AL364" t="str">
            <v>Đạt</v>
          </cell>
          <cell r="AM364"/>
          <cell r="AN364" t="str">
            <v>Nguyễn Thị Sao Mai</v>
          </cell>
          <cell r="AO364" t="str">
            <v>Đạt</v>
          </cell>
          <cell r="AP364" t="str">
            <v>Đạt</v>
          </cell>
          <cell r="AQ364" t="str">
            <v>Đạt</v>
          </cell>
          <cell r="AR364">
            <v>0</v>
          </cell>
          <cell r="AS364" t="str">
            <v>Đạt</v>
          </cell>
          <cell r="AT364" t="str">
            <v>Đạt</v>
          </cell>
          <cell r="AU364" t="str">
            <v>Đạt</v>
          </cell>
          <cell r="AV364" t="str">
            <v>Đạt</v>
          </cell>
          <cell r="AW364" t="str">
            <v>Đạt</v>
          </cell>
          <cell r="AX364" t="str">
            <v>Đạt</v>
          </cell>
          <cell r="AY364" t="str">
            <v>Đạt</v>
          </cell>
          <cell r="AZ364">
            <v>0</v>
          </cell>
          <cell r="BA364" t="str">
            <v>Cao Dũng</v>
          </cell>
          <cell r="BB364" t="str">
            <v>Đạt</v>
          </cell>
          <cell r="BC364" t="str">
            <v/>
          </cell>
        </row>
        <row r="365">
          <cell r="C365" t="str">
            <v>PP2300520067</v>
          </cell>
          <cell r="D365" t="str">
            <v>Nẹp nối ngang cột sống cổ có chiều dài điều chỉnh từ 30-70mm</v>
          </cell>
          <cell r="E365" t="str">
            <v xml:space="preserve"> - Vật liệu: Titanium
 -  Dài 30-70mm, bước tăng 5mm.
 - Tương thích với vít đa trục cột sống cổ góc xoay 50 độ</v>
          </cell>
          <cell r="F365" t="str">
            <v>Bịch/1 cái</v>
          </cell>
          <cell r="G365" t="str">
            <v>Cái</v>
          </cell>
          <cell r="H365">
            <v>5</v>
          </cell>
          <cell r="I365">
            <v>3700000</v>
          </cell>
          <cell r="J365">
            <v>18500000</v>
          </cell>
          <cell r="K365">
            <v>370000</v>
          </cell>
          <cell r="L365">
            <v>27750000</v>
          </cell>
          <cell r="M365">
            <v>12950000</v>
          </cell>
          <cell r="N365">
            <v>1</v>
          </cell>
          <cell r="O365" t="str">
            <v>PP2300520067</v>
          </cell>
          <cell r="P365" t="str">
            <v>Nẹp nối ngang cột sống cổ có chiều dài điều chỉnh từ 30-70mm</v>
          </cell>
          <cell r="Q365">
            <v>180</v>
          </cell>
          <cell r="R365">
            <v>613881000</v>
          </cell>
          <cell r="S365">
            <v>210</v>
          </cell>
          <cell r="T365" t="str">
            <v>Trong vòng 24 giờ kể từ thời điểm đặt hàng của Bệnh viện</v>
          </cell>
          <cell r="U365" t="str">
            <v>Nẹp ngang cột sống cổ SKY</v>
          </cell>
          <cell r="V365" t="str">
            <v>Nẹp ngang cột sống cổ SKY</v>
          </cell>
          <cell r="W365" t="str">
            <v>N07.06.040.2299.174.0009.001 -&gt; N07.06.040.2299.174.0009.009</v>
          </cell>
          <cell r="X365" t="str">
            <v>1300-3530 -&gt; 1300-3570</v>
          </cell>
          <cell r="Y365" t="str">
            <v xml:space="preserve"> - Vật liệu: Titanium
 -  Dài 30-70mm, bước tăng 5mm.
 - Tương thích với vít đa trục cột sống cổ góc xoay 50 độ</v>
          </cell>
          <cell r="Z365" t="str">
            <v>GS Medical Co., Ltd.</v>
          </cell>
          <cell r="AA365" t="str">
            <v>Hàn Quốc</v>
          </cell>
          <cell r="AB365" t="str">
            <v>GS Medical Co., Ltd.</v>
          </cell>
          <cell r="AC365" t="str">
            <v>Hàn Quốc</v>
          </cell>
          <cell r="AD365" t="str">
            <v>C</v>
          </cell>
          <cell r="AE365" t="str">
            <v>GPNK 8801NK/BYT-TB-CT ngày 07/04/2018</v>
          </cell>
          <cell r="AF365" t="str">
            <v>Bịch/1 cái</v>
          </cell>
          <cell r="AG365" t="str">
            <v>Cái</v>
          </cell>
          <cell r="AH365">
            <v>5</v>
          </cell>
          <cell r="AI365">
            <v>0</v>
          </cell>
          <cell r="AJ365" t="str">
            <v>vn0303649788</v>
          </cell>
          <cell r="AK365" t="str">
            <v>CÔNG TY TNHH THƯƠNG MẠI - DỊCH VỤ VÀ SẢN XUẤT VIỆT TƯỜNG</v>
          </cell>
          <cell r="AL365" t="str">
            <v>Đạt</v>
          </cell>
          <cell r="AM365"/>
          <cell r="AN365" t="str">
            <v>Nguyễn Thị Sao Mai</v>
          </cell>
          <cell r="AO365" t="str">
            <v>Đạt</v>
          </cell>
          <cell r="AP365" t="str">
            <v>Đạt</v>
          </cell>
          <cell r="AQ365" t="str">
            <v>Đạt</v>
          </cell>
          <cell r="AR365">
            <v>0</v>
          </cell>
          <cell r="AS365" t="str">
            <v>Đạt</v>
          </cell>
          <cell r="AT365" t="str">
            <v>Đạt</v>
          </cell>
          <cell r="AU365" t="str">
            <v>Đạt</v>
          </cell>
          <cell r="AV365" t="str">
            <v>Đạt</v>
          </cell>
          <cell r="AW365" t="str">
            <v>Đạt</v>
          </cell>
          <cell r="AX365" t="str">
            <v>Đạt</v>
          </cell>
          <cell r="AY365" t="str">
            <v>Đạt</v>
          </cell>
          <cell r="AZ365">
            <v>0</v>
          </cell>
          <cell r="BA365" t="str">
            <v>Cao Dũng</v>
          </cell>
          <cell r="BB365" t="str">
            <v>Đạt</v>
          </cell>
          <cell r="BC365" t="str">
            <v/>
          </cell>
        </row>
        <row r="366">
          <cell r="C366" t="str">
            <v>PP2300520068</v>
          </cell>
          <cell r="D366" t="str">
            <v>Khung giá đỡ hẹp mạch nội sọ các cỡ</v>
          </cell>
          <cell r="E366" t="str">
            <v xml:space="preserve">- Stent dạng tự bung dùng trong can thiệp điều trị hẹp động mạch nội sọ. 
- Đường kính: 2.5mm -&gt; 5.0 mm. 
 - Chiều dài: 15mm -&gt; 30mm. 
</v>
          </cell>
          <cell r="F366" t="str">
            <v>Cái/ Hộp</v>
          </cell>
          <cell r="G366" t="str">
            <v>Cái</v>
          </cell>
          <cell r="H366">
            <v>20</v>
          </cell>
          <cell r="I366">
            <v>71500000</v>
          </cell>
          <cell r="J366">
            <v>1430000000</v>
          </cell>
          <cell r="K366">
            <v>28600000</v>
          </cell>
          <cell r="L366">
            <v>2145000000</v>
          </cell>
          <cell r="M366">
            <v>1001000000</v>
          </cell>
          <cell r="N366">
            <v>4</v>
          </cell>
          <cell r="O366" t="str">
            <v>PP2300520068</v>
          </cell>
          <cell r="P366" t="str">
            <v>Khung giá đỡ hẹp mạch nội sọ các cỡ</v>
          </cell>
          <cell r="Q366">
            <v>180</v>
          </cell>
          <cell r="R366">
            <v>104425600</v>
          </cell>
          <cell r="S366">
            <v>210</v>
          </cell>
          <cell r="T366">
            <v>0</v>
          </cell>
          <cell r="U366" t="str">
            <v>Khung giá đỡ hẹp mạch nội sọ - Credo</v>
          </cell>
          <cell r="V366" t="str">
            <v>Khung giá đỡ hẹp mạch nội sọ - Credo</v>
          </cell>
          <cell r="W366" t="str">
            <v>N06.02.100.0057.155.0004.001;N06.02.100.0057.155.0004.002;N06.02.100.0057.155.0004.003;N06.02.100.0057.155.0004.004;N06.02.100.0057.155.0004.005;N06.02.100.0057.155.0004.006;N06.02.100.0057.155.0004.007;N06.02.100.0057.155.0004.008;N06.02.100.0057.155.0004.009;N06.02.100.0057.155.0004.010;N06.02.100.0057.155.0004.011;N06.02.100.0057.155.0004.012</v>
          </cell>
          <cell r="X366" t="str">
            <v>01-000930, 01-000931, 01-000932, 01-000933, 01-000940, 01-000941, 01-000942, 01-000943, 01-000950, 01-000951, 01-000952, 01-000953</v>
          </cell>
          <cell r="Y366" t="str">
            <v xml:space="preserve">
- Khung giá đỡ tự giãn nở dùng trong can thiệp điều trị xơ vữa động mạch nội sọ. 
- Đường kính 3.0mm, 4.0mm, 5.0 mm.
- Chiều dài 15mm, 20mm, 25mm, 30mm. 
- Khung giá đỡ tương thích với mạch máu đường kính 2.0-2.5mm, 2.5-3.5mm, 3.5-4.5mm. 
- Tương thích với ống thông gắn bóng đường kính 1.5-4.0mm, chiều dài bóng 8mm.
- Có thể thu hồi sau khi thả 90% chiều dài.
- Tiêu chuẩn kỹ thuật: ISO, CE.
</v>
          </cell>
          <cell r="Z366" t="str">
            <v>Acandis GmbH &amp; Co. KG</v>
          </cell>
          <cell r="AA366" t="str">
            <v>Đức</v>
          </cell>
          <cell r="AB366" t="str">
            <v>Acandis GmbH</v>
          </cell>
          <cell r="AC366" t="str">
            <v>Đức</v>
          </cell>
          <cell r="AD366" t="str">
            <v>D</v>
          </cell>
          <cell r="AE366" t="str">
            <v>(GPNK: 12252NK/BYT-TB-CT cấp ngày 04/03/2019)</v>
          </cell>
          <cell r="AF366" t="str">
            <v>Cái/ Hộp</v>
          </cell>
          <cell r="AG366" t="str">
            <v>Cái</v>
          </cell>
          <cell r="AH366">
            <v>20</v>
          </cell>
          <cell r="AI366">
            <v>0</v>
          </cell>
          <cell r="AJ366" t="str">
            <v>vn0300483319</v>
          </cell>
          <cell r="AK366" t="str">
            <v>CÔNG TY CỔ PHẦN DƯỢC PHẨM TRUNG ƯƠNG CODUPHA</v>
          </cell>
          <cell r="AL366" t="str">
            <v>Đạt</v>
          </cell>
          <cell r="AM366"/>
          <cell r="AN366" t="str">
            <v xml:space="preserve">Nguyễn Thủy Tiên </v>
          </cell>
          <cell r="AO366" t="str">
            <v>Đạt</v>
          </cell>
          <cell r="AP366" t="str">
            <v>Đạt</v>
          </cell>
          <cell r="AQ366" t="str">
            <v>Đạt</v>
          </cell>
          <cell r="AR366">
            <v>0</v>
          </cell>
          <cell r="AS366" t="str">
            <v>Đạt</v>
          </cell>
          <cell r="AT366" t="str">
            <v>Đạt</v>
          </cell>
          <cell r="AU366" t="str">
            <v>Đạt</v>
          </cell>
          <cell r="AV366" t="str">
            <v>Đạt</v>
          </cell>
          <cell r="AW366" t="str">
            <v>Đạt</v>
          </cell>
          <cell r="AX366" t="str">
            <v>Đạt</v>
          </cell>
          <cell r="AY366" t="str">
            <v>Đạt</v>
          </cell>
          <cell r="AZ366">
            <v>0</v>
          </cell>
          <cell r="BA366" t="str">
            <v>Nguyễn Thị Linh Đức</v>
          </cell>
          <cell r="BB366" t="str">
            <v>Đạt</v>
          </cell>
          <cell r="BC366">
            <v>0</v>
          </cell>
        </row>
        <row r="367">
          <cell r="C367" t="str">
            <v>PP2300520069</v>
          </cell>
          <cell r="D367" t="str">
            <v>Khung giá đỡ mạch vành phủ thuốc</v>
          </cell>
          <cell r="E367" t="str">
            <v>- Stent phủ thuốc, chất liệu Cocr 
- Đường kính từ 2.0mm - 4.5mm, chiều dài từ 9mm - 39mm.
- Polymer tự tiêu dạng 3 lớp 
- Độ dày stent: 71µm -85µm.</v>
          </cell>
          <cell r="F367" t="str">
            <v>Hộp/ 1 cái</v>
          </cell>
          <cell r="G367" t="str">
            <v>Cái</v>
          </cell>
          <cell r="H367">
            <v>180</v>
          </cell>
          <cell r="I367">
            <v>36980000</v>
          </cell>
          <cell r="J367">
            <v>6656400000</v>
          </cell>
          <cell r="K367">
            <v>133128000</v>
          </cell>
          <cell r="L367">
            <v>9984600000</v>
          </cell>
          <cell r="M367">
            <v>4659480000</v>
          </cell>
          <cell r="N367">
            <v>30</v>
          </cell>
          <cell r="O367" t="str">
            <v>PP2300520069</v>
          </cell>
          <cell r="P367" t="str">
            <v>Khung giá đỡ mạch vành phủ thuốc</v>
          </cell>
          <cell r="Q367">
            <v>180</v>
          </cell>
          <cell r="R367">
            <v>253000000</v>
          </cell>
          <cell r="S367">
            <v>210</v>
          </cell>
          <cell r="T367" t="str">
            <v>Trong vòng 24 giờ kể từ thời điểm đặt hàng của Bệnh viện</v>
          </cell>
          <cell r="U367" t="str">
            <v>Stent (Giá đỡ) mạch vành phủ thuốc Rapamycin Firehawk</v>
          </cell>
          <cell r="V367" t="str">
            <v>Stent (Giá đỡ) mạch vành phủ thuốc Rapamycin Firehawk</v>
          </cell>
          <cell r="W367" t="str">
            <v>N06.02.020.3786.279.0001</v>
          </cell>
          <cell r="X367" t="str">
            <v>RV2213, RV2513, RV2713, RV3013, RV3513, RV4013, RV2216, RV2516, RV2716, RV3016, RV3516, RV4016,
RV2218,RV2518, RV2718, RV3018, RV3518, RV4018, RV2221, RV2521, RV2721, RV3021, RV3521, RV4021,
RV2223, RV2523, RV2723, RV3023, RV3523, RV4023, RV2226, RV2526, RV2726, RV3026, RV3526, RV4026,
RV2229, RV2529, RV2729, RV3029, RV3529, RV4029, RV2531, RV2731, RV3031, RV3531, RV4031, RV2533,
RV2733, RV3033, RV3533, RV4033, RV2735, RV3035 RV3535, RV4035, RV2738, RV3038, RV3538, RV4038</v>
          </cell>
          <cell r="Y367" t="str">
            <v>Stent động mạch vành phủ thuốc Sirolimus
- Chất liệu Cobalt Chromium  L605 Co-Cr,  và thuốc Sirolimus.
- Đường kính  2.25, 2.5, 2.75, 3.0, 3.5, 4.0mm.
- Chiều dài: 13mm, 16mm, 18mm, 21mm, 23mm, 26mm, 29mm, 31mm, 33mm, 35mm,38mm.
- Phủ polymer DL-PLA, 100% tự tiêu sinh học
- Độ dày stent: 86 µm. ( 96.5 µm đối với đường kính lớn  3.5, 4.0mm)
- Tiêu chuẩn đóng gói: Hộp 1 cái, tiệt trùng bằng EO.
- Tiêu chuẩn: ISO, CE, CFS của châu âu
 Giải thích đáp ứng kỹ thuật:  Phủ polymer DL-PLA, 100% tự tiêu sinh học, chênh lệch về độ dày thanh stent (tại mẫu 23)</v>
          </cell>
          <cell r="Z367" t="str">
            <v>Shanghai MicroPort Medical (Group) Co., Ltd</v>
          </cell>
          <cell r="AA367" t="str">
            <v xml:space="preserve"> Trung Quốc</v>
          </cell>
          <cell r="AB367" t="str">
            <v>Shanghai MicroPort Medical (Group) Co., Ltd</v>
          </cell>
          <cell r="AC367" t="str">
            <v xml:space="preserve"> Trung Quốc</v>
          </cell>
          <cell r="AD367" t="str">
            <v>D</v>
          </cell>
          <cell r="AE367" t="str">
            <v>12149NK/BYT-TB-CT</v>
          </cell>
          <cell r="AF367" t="str">
            <v>Cái/Hộp</v>
          </cell>
          <cell r="AG367" t="str">
            <v>Cái</v>
          </cell>
          <cell r="AH367">
            <v>180</v>
          </cell>
          <cell r="AI367">
            <v>0</v>
          </cell>
          <cell r="AJ367" t="str">
            <v>vn0400101404</v>
          </cell>
          <cell r="AK367" t="str">
            <v>CÔNG TY CỔ PHẦN DƯỢC - THIẾT BỊ Y TẾ ĐÀ NẴNG</v>
          </cell>
          <cell r="AL367" t="str">
            <v>Đạt</v>
          </cell>
          <cell r="AM367"/>
          <cell r="AN367" t="str">
            <v>Phạm Thị Kim Hoàng</v>
          </cell>
          <cell r="AO367" t="str">
            <v>Đạt</v>
          </cell>
          <cell r="AP367" t="str">
            <v>Đạt</v>
          </cell>
          <cell r="AQ367" t="str">
            <v>Đạt</v>
          </cell>
          <cell r="AR367">
            <v>0</v>
          </cell>
          <cell r="AS367" t="str">
            <v>Đạt</v>
          </cell>
          <cell r="AT367" t="str">
            <v>Không đạt</v>
          </cell>
          <cell r="AU367" t="str">
            <v>Đạt</v>
          </cell>
          <cell r="AV367" t="str">
            <v>Đạt</v>
          </cell>
          <cell r="AW367" t="str">
            <v>Đạt</v>
          </cell>
          <cell r="AX367" t="str">
            <v>Đạt</v>
          </cell>
          <cell r="AY367" t="str">
            <v>Không đạt</v>
          </cell>
          <cell r="AZ367" t="str">
            <v>E-HSMT yêu cầu đặc tính kỹ thuật : Khung giá đỡ mạch vành phủ thuốc đường kính từ 2.0mm - 4.5mm, chiều dài từ 9mm - 39mm ; độ dày stent: 71µm -85µm nhưng đặc tính kỹ thuật sản phẩm dự thầu chỉ có đường kính  2.25, 2.5, 2.75, 3.0, 3.5, 4.0mm ; chiều dài: 13mm, 16mm, 18mm, 21mm, 23mm, 26mm, 29mm, 31mm, 33mm, 35mm,38mm ; Độ dày stent: 86 µm. ( 96.5 µm đối với đường kính lớn  3.5, 4.0mm).</v>
          </cell>
          <cell r="BA367" t="str">
            <v>Hồ Thị Xuân Thu</v>
          </cell>
          <cell r="BB367" t="str">
            <v>Không đạt</v>
          </cell>
          <cell r="BC367" t="str">
            <v>E-HSMT yêu cầu đặc tính kỹ thuật : Khung giá đỡ mạch vành phủ thuốc đường kính từ 2.0mm - 4.5mm, chiều dài từ 9mm - 39mm ; độ dày stent: 71µm -85µm nhưng đặc tính kỹ thuật sản phẩm dự thầu chỉ có đường kính  2.25, 2.5, 2.75, 3.0, 3.5, 4.0mm ; chiều dài: 13mm, 16mm, 18mm, 21mm, 23mm, 26mm, 29mm, 31mm, 33mm, 35mm,38mm ; Độ dày stent: 86 µm. ( 96.5 µm đối với đường kính lớn  3.5, 4.0mm).</v>
          </cell>
        </row>
        <row r="368">
          <cell r="C368" t="str">
            <v>PP2300520069</v>
          </cell>
          <cell r="D368" t="str">
            <v>Khung giá đỡ mạch vành phủ thuốc</v>
          </cell>
          <cell r="E368" t="str">
            <v>- Stent phủ thuốc, chất liệu Cocr 
- Đường kính từ 2.0mm - 4.5mm, chiều dài từ 9mm - 39mm.
- Polymer tự tiêu dạng 3 lớp 
- Độ dày stent: 71µm -85µm.</v>
          </cell>
          <cell r="F368" t="str">
            <v>Hộp/ 1 cái</v>
          </cell>
          <cell r="G368" t="str">
            <v>Cái</v>
          </cell>
          <cell r="H368">
            <v>180</v>
          </cell>
          <cell r="I368">
            <v>36980000</v>
          </cell>
          <cell r="J368">
            <v>6656400000</v>
          </cell>
          <cell r="K368">
            <v>133128000</v>
          </cell>
          <cell r="L368">
            <v>9984600000</v>
          </cell>
          <cell r="M368">
            <v>4659480000</v>
          </cell>
          <cell r="N368">
            <v>30</v>
          </cell>
          <cell r="O368" t="str">
            <v>PP2300520069</v>
          </cell>
          <cell r="P368" t="str">
            <v>Khung giá đỡ mạch vành phủ thuốc</v>
          </cell>
          <cell r="Q368">
            <v>180</v>
          </cell>
          <cell r="R368">
            <v>169680000</v>
          </cell>
          <cell r="S368">
            <v>210</v>
          </cell>
          <cell r="T368">
            <v>0</v>
          </cell>
          <cell r="U368" t="str">
            <v xml:space="preserve">Khung giá đỡ (Stent) mạch vành phủ thuốc Sirolimus iVascular Angiolite </v>
          </cell>
          <cell r="V368" t="str">
            <v xml:space="preserve">Khung giá đỡ (Stent) mạch vành phủ thuốc Sirolimus iVascular Angiolite </v>
          </cell>
          <cell r="W368" t="str">
            <v>N06.02.020.2839.269.0002.001 -&gt; N06.02.020.2839.269.0002.074</v>
          </cell>
          <cell r="X368" t="str">
            <v>SCCDSR14xxxxxxxxx</v>
          </cell>
          <cell r="Y368" t="str">
            <v>- Stent phủ thuốc Sirolimus, chất liệu Cocr L605
- Đường kính từ 2.0mm - 4.5mm, chiều dài từ 9mm - 49mm.
- Polymer tự tiêu dạng 3 lớp Biostable fluorinated acrylate
- Độ dày stent (Stent Strut): 75µm -85µm.</v>
          </cell>
          <cell r="Z368" t="str">
            <v>Life Vascular Devices Biotech, S.L.</v>
          </cell>
          <cell r="AA368" t="str">
            <v>Tây Ban Nha</v>
          </cell>
          <cell r="AB368" t="str">
            <v>Life Vascular Devices Biotech, S.L.</v>
          </cell>
          <cell r="AC368" t="str">
            <v>Tây Ban Nha</v>
          </cell>
          <cell r="AD368" t="str">
            <v>Loại D</v>
          </cell>
          <cell r="AE368" t="str">
            <v>2300362ĐKLH/BYT-TB-CT ngày 10/05/2023</v>
          </cell>
          <cell r="AF368" t="str">
            <v>Hộp/ 1 cái</v>
          </cell>
          <cell r="AG368" t="str">
            <v>Cái</v>
          </cell>
          <cell r="AH368">
            <v>180</v>
          </cell>
          <cell r="AI368">
            <v>0</v>
          </cell>
          <cell r="AJ368" t="str">
            <v>vn0314406882</v>
          </cell>
          <cell r="AK368" t="str">
            <v>CÔNG TY CỔ PHẦN VẬT TƯ Y TẾ BẢO TÂM</v>
          </cell>
          <cell r="AL368" t="str">
            <v>Đạt</v>
          </cell>
          <cell r="AM368"/>
          <cell r="AN368" t="str">
            <v>Phan Thị Lường</v>
          </cell>
          <cell r="AO368" t="str">
            <v>Đạt</v>
          </cell>
          <cell r="AP368" t="str">
            <v>Đạt</v>
          </cell>
          <cell r="AQ368" t="str">
            <v>Đạt</v>
          </cell>
          <cell r="AR368">
            <v>0</v>
          </cell>
          <cell r="AS368" t="str">
            <v>Đạt</v>
          </cell>
          <cell r="AT368" t="str">
            <v>Đạt</v>
          </cell>
          <cell r="AU368" t="str">
            <v>Đạt</v>
          </cell>
          <cell r="AV368" t="str">
            <v>Đạt</v>
          </cell>
          <cell r="AW368" t="str">
            <v>Đạt</v>
          </cell>
          <cell r="AX368" t="str">
            <v>Đạt</v>
          </cell>
          <cell r="AY368" t="str">
            <v>Đạt</v>
          </cell>
          <cell r="AZ368">
            <v>0</v>
          </cell>
          <cell r="BA368" t="str">
            <v>Trần Thị Huyền Trân</v>
          </cell>
          <cell r="BB368" t="str">
            <v>Đạt</v>
          </cell>
          <cell r="BC368">
            <v>0</v>
          </cell>
        </row>
        <row r="369">
          <cell r="C369" t="str">
            <v>PP2300520069</v>
          </cell>
          <cell r="D369" t="str">
            <v>Khung giá đỡ mạch vành phủ thuốc</v>
          </cell>
          <cell r="E369" t="str">
            <v>- Stent phủ thuốc, chất liệu Cocr 
- Đường kính từ 2.0mm - 4.5mm, chiều dài từ 9mm - 39mm.
- Polymer tự tiêu dạng 3 lớp 
- Độ dày stent: 71µm -85µm.</v>
          </cell>
          <cell r="F369" t="str">
            <v>Hộp/ 1 cái</v>
          </cell>
          <cell r="G369" t="str">
            <v>Cái</v>
          </cell>
          <cell r="H369">
            <v>180</v>
          </cell>
          <cell r="I369">
            <v>36980000</v>
          </cell>
          <cell r="J369">
            <v>6656400000</v>
          </cell>
          <cell r="K369">
            <v>133128000</v>
          </cell>
          <cell r="L369">
            <v>9984600000</v>
          </cell>
          <cell r="M369">
            <v>4659480000</v>
          </cell>
          <cell r="N369">
            <v>30</v>
          </cell>
          <cell r="O369" t="str">
            <v>PP2300520069</v>
          </cell>
          <cell r="P369" t="str">
            <v>Khung giá đỡ mạch vành phủ thuốc</v>
          </cell>
          <cell r="Q369">
            <v>180</v>
          </cell>
          <cell r="R369">
            <v>613881000</v>
          </cell>
          <cell r="S369">
            <v>210</v>
          </cell>
          <cell r="T369" t="str">
            <v>Trong vòng 24 giờ kể từ thời điểm đặt hàng của Bệnh viện</v>
          </cell>
          <cell r="U369" t="str">
            <v>Stent nong mạch vành phủ thuốc  Sirolimus - SIRO™  Drug Eluting Stent.</v>
          </cell>
          <cell r="V369" t="str">
            <v>Stent nong mạch vành phủ thuốc  Sirolimus - SIRO™  Drug Eluting Stent.</v>
          </cell>
          <cell r="W369" t="str">
            <v>N06.02.020.2544.175.0001.001;N06.02.020.2544.175.0001.002;N06.02.020.2544.175.0001.003;N06.02.020.2544.175.0001.004;N06.02.020.2544.175.0001.005;N06.02.020.2544.175.0001.006;N06.02.020.2544.175.0001.007;N06.02.020.2544.175.0001.008;N06.02.020.2544.175.0001.009;N06.02.020.2544.175.0001.010;N06.02.020.2544.175.0001.011;N06.02.020.2544.175.0001.012;N06.02.020.2544.175.0001.013;N06.02.020.2544.175.0001.014;N06.02.020.2544.175.0001.015;N06.02.020.2544.175.0001.016;N06.02.020.2544.175.0001.017;N06.02.020.2544.175.0001.018;N06.02.020.2544.175.0001.019;N06.02.020.2544.175.0001.020;N06.02.020.2544.175.0001.021;N06.02.020.2544.175.0001.022;N06.02.020.2544.175.0001.023;N06.02.020.2544.175.0001.024;N06.02.020.2544.175.0001.025;N06.02.020.2544.175.0001.026;N06.02.020.2544.175.0001.027;N06.02.020.2544.175.0001.028;N06.02.020.2544.175.0001.029;N06.02.020.2544.175.0001.030;N06.02.020.2544.175.0001.031;N06.02.020.2544.175.0001.032;N06.02.020.2544.175.0001.033;N06.02.020.2544.175.0001.034;N06.02.020.2544.175.0001.035;N06.02.020.2544.175.0001.036;N06.02.020.2544.175.0001.037;N06.02.020.2544.175.0001.038;N06.02.020.2544.175.0001.039;N06.02.020.2544.175.0001.040;N06.02.020.2544.175.0001.041;N06.02.020.2544.175.0001.042;N06.02.020.2544.175.0001.043;N06.02.020.2544.175.0001.044;N06.02.020.2544.175.0001.045;N06.02.020.2544.175.0001.046;N06.02.020.2544.175.0001.047</v>
          </cell>
          <cell r="X369" t="str">
            <v>70xxxx, 70xxxxx</v>
          </cell>
          <cell r="Y369" t="str">
            <v>- Stent phủ thuốc, chất liệu Cocr 
- Đường kính từ 2.0mm - 4.5mm, chiều dài từ 8mm - 43mm.
- Polymer tự tiêu dạng 3 lớp Polymer Proteqtor™ tương thích sinh học cao
- Độ dày stent: 80µm.</v>
          </cell>
          <cell r="Z369" t="str">
            <v>InSitu Technologies Inc</v>
          </cell>
          <cell r="AA369" t="str">
            <v>Hoa Kỳ</v>
          </cell>
          <cell r="AB369" t="str">
            <v>InSitu Technologies Inc</v>
          </cell>
          <cell r="AC369" t="str">
            <v>Hoa Kỳ</v>
          </cell>
          <cell r="AD369" t="str">
            <v>D</v>
          </cell>
          <cell r="AE369" t="str">
            <v>17947NK/BYT-TB-CT ngày 22/4/2021</v>
          </cell>
          <cell r="AF369" t="str">
            <v>Hộp/1 cái</v>
          </cell>
          <cell r="AG369" t="str">
            <v>Cái</v>
          </cell>
          <cell r="AH369">
            <v>180</v>
          </cell>
          <cell r="AI369">
            <v>0</v>
          </cell>
          <cell r="AJ369" t="str">
            <v>vn0303649788</v>
          </cell>
          <cell r="AK369" t="str">
            <v>CÔNG TY TNHH THƯƠNG MẠI - DỊCH VỤ VÀ SẢN XUẤT VIỆT TƯỜNG</v>
          </cell>
          <cell r="AL369" t="str">
            <v>Đạt</v>
          </cell>
          <cell r="AM369"/>
          <cell r="AN369" t="str">
            <v>Nguyễn Thị Sao Mai</v>
          </cell>
          <cell r="AO369" t="str">
            <v>Đạt</v>
          </cell>
          <cell r="AP369" t="str">
            <v>Đạt</v>
          </cell>
          <cell r="AQ369" t="str">
            <v>Đạt</v>
          </cell>
          <cell r="AR369">
            <v>0</v>
          </cell>
          <cell r="AS369" t="str">
            <v>Đạt</v>
          </cell>
          <cell r="AT369" t="str">
            <v>Đạt</v>
          </cell>
          <cell r="AU369" t="str">
            <v>Đạt</v>
          </cell>
          <cell r="AV369" t="str">
            <v>Đạt</v>
          </cell>
          <cell r="AW369" t="str">
            <v>Đạt</v>
          </cell>
          <cell r="AX369" t="str">
            <v>Đạt</v>
          </cell>
          <cell r="AY369" t="str">
            <v>Đạt</v>
          </cell>
          <cell r="AZ369">
            <v>0</v>
          </cell>
          <cell r="BA369" t="str">
            <v>Cao Dũng</v>
          </cell>
          <cell r="BB369" t="str">
            <v>Đạt</v>
          </cell>
          <cell r="BC369" t="str">
            <v/>
          </cell>
        </row>
        <row r="370">
          <cell r="C370" t="str">
            <v>PP2300520070</v>
          </cell>
          <cell r="D370" t="str">
            <v>Vi ống thông hút huyết khối mạch não các cỡ</v>
          </cell>
          <cell r="E370" t="str">
            <v>- Vi ống thông hút huyết khối dành cho mạch máu não
- Chiều dài: 132cm 
- Có thể kèm theo bộ dây hút huyết khối hoặc không</v>
          </cell>
          <cell r="F370" t="str">
            <v>1 Hộp / 1 cái</v>
          </cell>
          <cell r="G370" t="str">
            <v>Cái</v>
          </cell>
          <cell r="H370">
            <v>60</v>
          </cell>
          <cell r="I370">
            <v>35700000</v>
          </cell>
          <cell r="J370">
            <v>2142000000</v>
          </cell>
          <cell r="K370">
            <v>42840000</v>
          </cell>
          <cell r="L370">
            <v>3213000000</v>
          </cell>
          <cell r="M370">
            <v>1499400000</v>
          </cell>
          <cell r="N370">
            <v>10</v>
          </cell>
          <cell r="O370" t="str">
            <v>PP2300520070</v>
          </cell>
          <cell r="P370" t="str">
            <v>Vi ống thông hút huyết khối mạch não các cỡ</v>
          </cell>
          <cell r="Q370">
            <v>180</v>
          </cell>
          <cell r="R370">
            <v>149129800</v>
          </cell>
          <cell r="S370">
            <v>210</v>
          </cell>
          <cell r="T370" t="str">
            <v>Trong vòng 24 giờ kể từ thời điểm đặt hàng của Bệnh viện</v>
          </cell>
          <cell r="U370" t="str">
            <v>Ống thông hút huyết khối REACT</v>
          </cell>
          <cell r="V370" t="str">
            <v>Ống thông hút huyết khối REACT</v>
          </cell>
          <cell r="W370" t="str">
            <v>N07.01.100.3107.175.0002</v>
          </cell>
          <cell r="X370" t="str">
            <v>REACT-71</v>
          </cell>
          <cell r="Y370" t="str">
            <v xml:space="preserve">Ống hút huyết khối đường kính 0.071'', đường kính ngoài 0.0855''. Chiều dài: 132cm </v>
          </cell>
          <cell r="Z370" t="str">
            <v>Micro Therapeutics Inc dba EV3 Neurovascular</v>
          </cell>
          <cell r="AA370" t="str">
            <v>Mỹ</v>
          </cell>
          <cell r="AB370" t="str">
            <v>Micro Therapeutics Inc dba EV3 Neurovascular</v>
          </cell>
          <cell r="AC370" t="str">
            <v>Mỹ</v>
          </cell>
          <cell r="AD370" t="str">
            <v>D</v>
          </cell>
          <cell r="AE370" t="str">
            <v>GPNK số 13228NK/BYT-TB-CT</v>
          </cell>
          <cell r="AF370" t="str">
            <v>1 hộp/1 cái</v>
          </cell>
          <cell r="AG370" t="str">
            <v>Cái</v>
          </cell>
          <cell r="AH370">
            <v>60</v>
          </cell>
          <cell r="AI370">
            <v>0</v>
          </cell>
          <cell r="AJ370" t="str">
            <v>vn0108380029</v>
          </cell>
          <cell r="AK370" t="str">
            <v>CÔNG TY CỔ PHẦN ÁNH DƯƠNG ASIA VIỆT NAM</v>
          </cell>
          <cell r="AL370" t="str">
            <v>Đạt</v>
          </cell>
          <cell r="AM370"/>
          <cell r="AN370" t="str">
            <v>Tăng Thị Hiếu</v>
          </cell>
          <cell r="AO370" t="str">
            <v>Đạt</v>
          </cell>
          <cell r="AP370" t="str">
            <v>Đạt</v>
          </cell>
          <cell r="AQ370" t="str">
            <v>Đạt</v>
          </cell>
          <cell r="AR370">
            <v>0</v>
          </cell>
          <cell r="AS370" t="str">
            <v>Đạt</v>
          </cell>
          <cell r="AT370" t="str">
            <v>Đạt</v>
          </cell>
          <cell r="AU370" t="str">
            <v>Đạt</v>
          </cell>
          <cell r="AV370" t="str">
            <v>Đạt</v>
          </cell>
          <cell r="AW370" t="str">
            <v>Đạt</v>
          </cell>
          <cell r="AX370" t="str">
            <v>Đạt</v>
          </cell>
          <cell r="AY370" t="str">
            <v>Đạt</v>
          </cell>
          <cell r="AZ370">
            <v>0</v>
          </cell>
          <cell r="BA370" t="str">
            <v>Trần Thị Dân</v>
          </cell>
          <cell r="BB370" t="str">
            <v>Đạt</v>
          </cell>
          <cell r="BC370">
            <v>0</v>
          </cell>
        </row>
        <row r="371">
          <cell r="C371" t="str">
            <v>PP2300520070</v>
          </cell>
          <cell r="D371" t="str">
            <v>Vi ống thông hút huyết khối mạch não các cỡ</v>
          </cell>
          <cell r="E371" t="str">
            <v>- Vi ống thông hút huyết khối dành cho mạch máu não
- Chiều dài: 132cm 
- Có thể kèm theo bộ dây hút huyết khối hoặc không</v>
          </cell>
          <cell r="F371" t="str">
            <v>1 Hộp / 1 cái</v>
          </cell>
          <cell r="G371" t="str">
            <v>Cái</v>
          </cell>
          <cell r="H371">
            <v>60</v>
          </cell>
          <cell r="I371">
            <v>35700000</v>
          </cell>
          <cell r="J371">
            <v>2142000000</v>
          </cell>
          <cell r="K371">
            <v>42840000</v>
          </cell>
          <cell r="L371">
            <v>3213000000</v>
          </cell>
          <cell r="M371">
            <v>1499400000</v>
          </cell>
          <cell r="N371">
            <v>10</v>
          </cell>
          <cell r="O371" t="str">
            <v>PP2300520070</v>
          </cell>
          <cell r="P371" t="str">
            <v>Vi ống thông hút huyết khối mạch não các cỡ</v>
          </cell>
          <cell r="Q371">
            <v>180</v>
          </cell>
          <cell r="R371">
            <v>52277500</v>
          </cell>
          <cell r="S371">
            <v>210</v>
          </cell>
          <cell r="T371">
            <v>0</v>
          </cell>
          <cell r="U371" t="str">
            <v>Ống thông hút huyết khối dùng trong can thiệp mạch - Reperfusion Catheter RED</v>
          </cell>
          <cell r="V371" t="str">
            <v>Ống thông hút huyết khối dùng trong can thiệp mạch - Reperfusion Catheter RED</v>
          </cell>
          <cell r="W371" t="str">
            <v>N07.01.100.3449.175.0021</v>
          </cell>
          <cell r="X371" t="str">
            <v xml:space="preserve"> RED72; RED68;</v>
          </cell>
          <cell r="Y371" t="str">
            <v>- Vi ống thông hút huyết khối dành cho mạch máu não
- Chiều dài: 132cm 
- Có thể kèm theo bộ dây hút huyết khối hoặc không</v>
          </cell>
          <cell r="Z371" t="str">
            <v>Penumbra, Inc</v>
          </cell>
          <cell r="AA371" t="str">
            <v xml:space="preserve">Hoa kỳ </v>
          </cell>
          <cell r="AB371" t="str">
            <v>Penumbra, 
Inc</v>
          </cell>
          <cell r="AC371" t="str">
            <v xml:space="preserve">Hoa kỳ </v>
          </cell>
          <cell r="AD371" t="str">
            <v>D</v>
          </cell>
          <cell r="AE371" t="str">
            <v>2300081ĐKLH/BYT-TB-CT
Ngày 15/02/2023</v>
          </cell>
          <cell r="AF371" t="str">
            <v xml:space="preserve">1 cái / 1 hộp </v>
          </cell>
          <cell r="AG371" t="str">
            <v>Cái</v>
          </cell>
          <cell r="AH371">
            <v>60</v>
          </cell>
          <cell r="AI371" t="str">
            <v xml:space="preserve">24 tháng </v>
          </cell>
          <cell r="AJ371" t="str">
            <v>vn0100234876</v>
          </cell>
          <cell r="AK371" t="str">
            <v>CÔNG TY TNHH THIÊN VIỆT</v>
          </cell>
          <cell r="AL371" t="str">
            <v>Đạt</v>
          </cell>
          <cell r="AM371"/>
          <cell r="AN371" t="str">
            <v xml:space="preserve">Đào Thị Nhung </v>
          </cell>
          <cell r="AO371" t="str">
            <v>Đạt</v>
          </cell>
          <cell r="AP371" t="str">
            <v>Đạt</v>
          </cell>
          <cell r="AQ371" t="str">
            <v>Đạt</v>
          </cell>
          <cell r="AR371">
            <v>0</v>
          </cell>
          <cell r="AS371" t="str">
            <v>Đạt</v>
          </cell>
          <cell r="AT371" t="str">
            <v>Đạt</v>
          </cell>
          <cell r="AU371" t="str">
            <v>Đạt</v>
          </cell>
          <cell r="AV371" t="str">
            <v>Đạt</v>
          </cell>
          <cell r="AW371" t="str">
            <v>Đạt</v>
          </cell>
          <cell r="AX371" t="str">
            <v>Đạt</v>
          </cell>
          <cell r="AY371" t="str">
            <v>Đạt</v>
          </cell>
          <cell r="AZ371">
            <v>0</v>
          </cell>
          <cell r="BA371" t="str">
            <v>Trần Thị Huyền Trân</v>
          </cell>
          <cell r="BB371" t="str">
            <v>Đạt</v>
          </cell>
          <cell r="BC371">
            <v>0</v>
          </cell>
        </row>
        <row r="372">
          <cell r="C372" t="str">
            <v>PP2300520071</v>
          </cell>
          <cell r="D372" t="str">
            <v>Ống thổi dùng trong mổ bắc cầu động mạch vành</v>
          </cell>
          <cell r="E372" t="str">
            <v xml:space="preserve"> - Bộ gồm 01 tay cầm, thân bằng thép không gỉ, có thể uốn cong, dài 16.5cm.  
 - Đầu tip bằng silicon, mềm. 
 - Có 02 dây 
 - Có tích hợp lọc khí 0.2 micron.</v>
          </cell>
          <cell r="F372" t="str">
            <v>Hộp/5 cái</v>
          </cell>
          <cell r="G372" t="str">
            <v>Cái</v>
          </cell>
          <cell r="H372">
            <v>10</v>
          </cell>
          <cell r="I372">
            <v>3050000</v>
          </cell>
          <cell r="J372">
            <v>30500000</v>
          </cell>
          <cell r="K372">
            <v>610000</v>
          </cell>
          <cell r="L372">
            <v>45750000</v>
          </cell>
          <cell r="M372">
            <v>21350000</v>
          </cell>
          <cell r="N372">
            <v>2</v>
          </cell>
          <cell r="O372" t="str">
            <v>PP2300520071</v>
          </cell>
          <cell r="P372" t="str">
            <v>Ống thổi dùng trong mổ bắc cầu động mạch vành</v>
          </cell>
          <cell r="Q372">
            <v>180</v>
          </cell>
          <cell r="R372">
            <v>60000000</v>
          </cell>
          <cell r="S372">
            <v>215</v>
          </cell>
          <cell r="T372" t="str">
            <v>Trong vòng 24 giờ kể từ thời điểm đặt hàng của Bệnh viện</v>
          </cell>
          <cell r="U372" t="str">
            <v>Bộ phân phối khí trong mổ mạch vành ClearView Blower/ Mister</v>
          </cell>
          <cell r="V372" t="str">
            <v>Bộ phân phối khí trong mổ mạch vành ClearView Blower/ Mister</v>
          </cell>
          <cell r="W372" t="str">
            <v>N07.01.350.4321.175.0001/
N07.01.350.4321.175.0002</v>
          </cell>
          <cell r="X372">
            <v>22150</v>
          </cell>
          <cell r="Y372" t="str">
            <v>Bộ gồm 01 tay cầm với thân bằng thép không gỉ, có thể uốn cong, dài 16.5cm. Đầu tip bằng silicon, mềm. Có 02 dây, một dây gắn với túi dịch lỏng, 01 dây gắn với nguồn khí, có tích hợp lọc khí 0.2 micron.</v>
          </cell>
          <cell r="Z372" t="str">
            <v>Medtronic Perfusion Systems / Viant Medical, Inc</v>
          </cell>
          <cell r="AA372" t="str">
            <v xml:space="preserve">Mỹ </v>
          </cell>
          <cell r="AB372" t="str">
            <v>Medtronic Inc</v>
          </cell>
          <cell r="AC372" t="str">
            <v>Mỹ</v>
          </cell>
          <cell r="AD372" t="str">
            <v>D</v>
          </cell>
          <cell r="AE372" t="str">
            <v>16498NK/BYT-TB-CT</v>
          </cell>
          <cell r="AF372" t="str">
            <v>Hộp/ 5 cái</v>
          </cell>
          <cell r="AG372" t="str">
            <v>Cái</v>
          </cell>
          <cell r="AH372">
            <v>10</v>
          </cell>
          <cell r="AI372">
            <v>0</v>
          </cell>
          <cell r="AJ372" t="str">
            <v>vn0312268965</v>
          </cell>
          <cell r="AK372" t="str">
            <v>CÔNG TY TNHH THIẾT BỊ Y TẾ ĐỈNH CAO</v>
          </cell>
          <cell r="AL372" t="str">
            <v>Đạt</v>
          </cell>
          <cell r="AM372"/>
          <cell r="AN372" t="str">
            <v xml:space="preserve">Nguyễn Thủy Tiên </v>
          </cell>
          <cell r="AO372" t="str">
            <v>Đạt</v>
          </cell>
          <cell r="AP372" t="str">
            <v>Đạt</v>
          </cell>
          <cell r="AQ372" t="str">
            <v>Đạt</v>
          </cell>
          <cell r="AR372">
            <v>0</v>
          </cell>
          <cell r="AS372" t="str">
            <v>Đạt</v>
          </cell>
          <cell r="AT372" t="str">
            <v>Đạt</v>
          </cell>
          <cell r="AU372" t="str">
            <v>Đạt</v>
          </cell>
          <cell r="AV372" t="str">
            <v>Đạt</v>
          </cell>
          <cell r="AW372" t="str">
            <v>Đạt</v>
          </cell>
          <cell r="AX372" t="str">
            <v>Đạt</v>
          </cell>
          <cell r="AY372" t="str">
            <v>Đạt</v>
          </cell>
          <cell r="AZ372">
            <v>0</v>
          </cell>
          <cell r="BA372" t="str">
            <v>Phan Thị Hoa</v>
          </cell>
          <cell r="BB372" t="str">
            <v>Đạt</v>
          </cell>
          <cell r="BC372">
            <v>0</v>
          </cell>
        </row>
        <row r="373">
          <cell r="C373" t="str">
            <v>PP2300520072</v>
          </cell>
          <cell r="D373" t="str">
            <v>Ống nối, dây nối, chạc nối (adapter), bộ phân phối (manifold) và cổng chia (stopcock) dùng trong thủ thuật, phẫu thuật, chăm sóc người bệnh các loại, các cỡ</v>
          </cell>
          <cell r="E373" t="str">
            <v xml:space="preserve"> - Chịu được áp lực tới 500 psi, 2 hoặc 3 cửa.
 - Có thể chọn lựa nút On / Off. 
 -  Thân làm từ polycarbonate 
 - Có thể chọn thêm dây nối.</v>
          </cell>
          <cell r="F373" t="str">
            <v>Cái/ Gói</v>
          </cell>
          <cell r="G373" t="str">
            <v>Cái</v>
          </cell>
          <cell r="H373">
            <v>200</v>
          </cell>
          <cell r="I373">
            <v>143000</v>
          </cell>
          <cell r="J373">
            <v>28600000</v>
          </cell>
          <cell r="K373">
            <v>572000</v>
          </cell>
          <cell r="L373">
            <v>42900000</v>
          </cell>
          <cell r="M373">
            <v>20020000</v>
          </cell>
          <cell r="N373">
            <v>34</v>
          </cell>
          <cell r="O373" t="str">
            <v>PP2300520072</v>
          </cell>
          <cell r="P373" t="str">
            <v>Ống nối, dây nối, chạc nối (adapter), bộ phân phối (manifold) và cổng chia (stopcock) dùng trong thủ thuật, phẫu thuật, chăm sóc người bệnh các loại, các cỡ</v>
          </cell>
          <cell r="Q373">
            <v>180</v>
          </cell>
          <cell r="R373">
            <v>253000000</v>
          </cell>
          <cell r="S373">
            <v>210</v>
          </cell>
          <cell r="T373" t="str">
            <v>Trong vòng 24 giờ kể từ thời điểm đặt hàng của Bệnh viện</v>
          </cell>
          <cell r="U373" t="str">
            <v>Bộ kết nối Manifold (Chạc ba áp lực cao)</v>
          </cell>
          <cell r="V373" t="str">
            <v>Bộ kết nối Manifold</v>
          </cell>
          <cell r="W373" t="str">
            <v>N04.03.100.2829.279.0007</v>
          </cell>
          <cell r="X373" t="str">
            <v>LPJD502N, LPJD502F, LPJD503N, LPJD503F
LPJD503NX, LPJD503FX</v>
          </cell>
          <cell r="Y373" t="str">
            <v>Manifold 2,3,4 đường. Loại 3 đường, 4 đường có sẵn dây nối. Thân Manifold chất liệu polycarbonate trong suốt, 500 Psi , đầu nối khoá ren  Luer tương ứng cổng đực cổng cái. Cổng xoay "ON/OFF".  Tiêu chuẩn ISO TUV, CE TUV, CFS Hà Lan</v>
          </cell>
          <cell r="Z373" t="str">
            <v>Lepu Medical Technogy(Beijing) Co., Ltd</v>
          </cell>
          <cell r="AA373" t="str">
            <v>Trung Quốc</v>
          </cell>
          <cell r="AB373" t="str">
            <v>Lepu Medical Technogy(Beijing) Co., Ltd/ Trung Quốc</v>
          </cell>
          <cell r="AC373" t="str">
            <v>Trung Quốc</v>
          </cell>
          <cell r="AD373" t="str">
            <v>B</v>
          </cell>
          <cell r="AE373" t="str">
            <v>220002976/PCBB-HN</v>
          </cell>
          <cell r="AF373" t="str">
            <v>1 cái/1 túi</v>
          </cell>
          <cell r="AG373" t="str">
            <v>Cái</v>
          </cell>
          <cell r="AH373">
            <v>200</v>
          </cell>
          <cell r="AI373">
            <v>0</v>
          </cell>
          <cell r="AJ373" t="str">
            <v>vn0400101404</v>
          </cell>
          <cell r="AK373" t="str">
            <v>CÔNG TY CỔ PHẦN DƯỢC - THIẾT BỊ Y TẾ ĐÀ NẴNG</v>
          </cell>
          <cell r="AL373" t="str">
            <v>Đạt</v>
          </cell>
          <cell r="AM373"/>
          <cell r="AN373" t="str">
            <v>Phạm Thị Kim Hoàng</v>
          </cell>
          <cell r="AO373" t="str">
            <v>Đạt</v>
          </cell>
          <cell r="AP373" t="str">
            <v>Đạt</v>
          </cell>
          <cell r="AQ373" t="str">
            <v>Đạt</v>
          </cell>
          <cell r="AR373">
            <v>0</v>
          </cell>
          <cell r="AS373" t="str">
            <v>Đạt</v>
          </cell>
          <cell r="AT373" t="str">
            <v>Đạt</v>
          </cell>
          <cell r="AU373" t="str">
            <v>Đạt</v>
          </cell>
          <cell r="AV373" t="str">
            <v>Đạt</v>
          </cell>
          <cell r="AW373" t="str">
            <v>Đạt</v>
          </cell>
          <cell r="AX373" t="str">
            <v>Đạt</v>
          </cell>
          <cell r="AY373" t="str">
            <v>Đạt</v>
          </cell>
          <cell r="AZ373">
            <v>0</v>
          </cell>
          <cell r="BA373" t="str">
            <v>Hồ Thị Xuân Thu</v>
          </cell>
          <cell r="BB373" t="str">
            <v>Đạt</v>
          </cell>
          <cell r="BC373">
            <v>0</v>
          </cell>
        </row>
        <row r="374">
          <cell r="C374" t="str">
            <v>PP2300520072</v>
          </cell>
          <cell r="D374" t="str">
            <v>Ống nối, dây nối, chạc nối (adapter), bộ phân phối (manifold) và cổng chia (stopcock) dùng trong thủ thuật, phẫu thuật, chăm sóc người bệnh các loại, các cỡ</v>
          </cell>
          <cell r="E374" t="str">
            <v xml:space="preserve"> - Chịu được áp lực tới 500 psi, 2 hoặc 3 cửa.
 - Có thể chọn lựa nút On / Off. 
 -  Thân làm từ polycarbonate 
 - Có thể chọn thêm dây nối.</v>
          </cell>
          <cell r="F374" t="str">
            <v>Cái/ Gói</v>
          </cell>
          <cell r="G374" t="str">
            <v>Cái</v>
          </cell>
          <cell r="H374">
            <v>200</v>
          </cell>
          <cell r="I374">
            <v>143000</v>
          </cell>
          <cell r="J374">
            <v>28600000</v>
          </cell>
          <cell r="K374">
            <v>572000</v>
          </cell>
          <cell r="L374">
            <v>42900000</v>
          </cell>
          <cell r="M374">
            <v>20020000</v>
          </cell>
          <cell r="N374">
            <v>34</v>
          </cell>
          <cell r="O374" t="str">
            <v>PP2300520072</v>
          </cell>
          <cell r="P374" t="str">
            <v>Ống nối, dây nối, chạc nối (adapter), bộ phân phối (manifold) và cổng chia (stopcock) dùng trong thủ thuật, phẫu thuật, chăm sóc người bệnh các loại, các cỡ</v>
          </cell>
          <cell r="Q374">
            <v>180</v>
          </cell>
          <cell r="R374">
            <v>362642000</v>
          </cell>
          <cell r="S374">
            <v>210</v>
          </cell>
          <cell r="T374">
            <v>0</v>
          </cell>
          <cell r="U374" t="str">
            <v>Bộ kết nối Manifolds Demax</v>
          </cell>
          <cell r="V374" t="str">
            <v>Bộ kết nối Manifolds Demax</v>
          </cell>
          <cell r="W374" t="str">
            <v>N04.03.100.0428.279.0001</v>
          </cell>
          <cell r="X374" t="str">
            <v>DM5003 (OFF)</v>
          </cell>
          <cell r="Y374" t="str">
            <v>Chịu được áp lực tới 500 psi, 2 hoặc 3 cửa.
Có thể chọn lựa nút On / Off. 
Thân làm từ polycarbonate dễ quan sát dòng chảy.
Có thể chọn thêm dây nối.</v>
          </cell>
          <cell r="Z374" t="str">
            <v>Beijing Demax Medical Technology Co., Ltd</v>
          </cell>
          <cell r="AA374" t="str">
            <v>Trung Quốc</v>
          </cell>
          <cell r="AB374" t="str">
            <v>Beijing Demax Medical Technology Co., Ltd</v>
          </cell>
          <cell r="AC374" t="str">
            <v>Trung Quốc</v>
          </cell>
          <cell r="AD374" t="str">
            <v>B</v>
          </cell>
          <cell r="AE374" t="str">
            <v>Số công bố B:
220001561/PCBB-BYT
Ngày cấp: 10/03/2022</v>
          </cell>
          <cell r="AF374" t="str">
            <v>Cái/Gói</v>
          </cell>
          <cell r="AG374" t="str">
            <v>Cái</v>
          </cell>
          <cell r="AH374">
            <v>200</v>
          </cell>
          <cell r="AI374">
            <v>0</v>
          </cell>
          <cell r="AJ374" t="str">
            <v>vn0309110047</v>
          </cell>
          <cell r="AK374" t="str">
            <v>CÔNG TY TNHH THƯƠNG MẠI VÀ DỊCH VỤ KỸ THUẬT PHÚC TÍN</v>
          </cell>
          <cell r="AL374" t="str">
            <v>Đạt</v>
          </cell>
          <cell r="AM374"/>
          <cell r="AN374" t="str">
            <v>Nguyễn Thị Phương Hoa</v>
          </cell>
          <cell r="AO374" t="str">
            <v>Đạt</v>
          </cell>
          <cell r="AP374" t="str">
            <v>Đạt</v>
          </cell>
          <cell r="AQ374" t="str">
            <v>Đạt</v>
          </cell>
          <cell r="AR374">
            <v>0</v>
          </cell>
          <cell r="AS374" t="str">
            <v>Đạt</v>
          </cell>
          <cell r="AT374" t="str">
            <v>Đạt</v>
          </cell>
          <cell r="AU374" t="str">
            <v>Đạt</v>
          </cell>
          <cell r="AV374" t="str">
            <v>Đạt</v>
          </cell>
          <cell r="AW374" t="str">
            <v>Đạt</v>
          </cell>
          <cell r="AX374" t="str">
            <v>Đạt</v>
          </cell>
          <cell r="AY374" t="str">
            <v>Đạt</v>
          </cell>
          <cell r="AZ374">
            <v>0</v>
          </cell>
          <cell r="BA374" t="str">
            <v>Trần Thị Huyền Trân</v>
          </cell>
          <cell r="BB374" t="str">
            <v>Đạt</v>
          </cell>
          <cell r="BC374">
            <v>0</v>
          </cell>
        </row>
        <row r="375">
          <cell r="C375" t="str">
            <v>PP2300520073</v>
          </cell>
          <cell r="D375" t="str">
            <v>Bộ kết nối chữ Y dùng trong truyền thuốc, truyền dịch các loại, các cỡ</v>
          </cell>
          <cell r="E375" t="str">
            <v xml:space="preserve">- Van cầm máu gồm 2 loại: Push - Click và Twist. 
 - Van chống rò rỉ. Tương thích với lòng 9F . 
 - Bao gồm: Van, Torque, Introducer và dây nối
</v>
          </cell>
          <cell r="F375" t="str">
            <v>Cái/ Gói</v>
          </cell>
          <cell r="G375" t="str">
            <v>Cái</v>
          </cell>
          <cell r="H375">
            <v>200</v>
          </cell>
          <cell r="I375">
            <v>250000</v>
          </cell>
          <cell r="J375">
            <v>50000000</v>
          </cell>
          <cell r="K375">
            <v>1000000</v>
          </cell>
          <cell r="L375">
            <v>75000000</v>
          </cell>
          <cell r="M375">
            <v>35000000</v>
          </cell>
          <cell r="N375">
            <v>34</v>
          </cell>
          <cell r="O375" t="str">
            <v>PP2300520073</v>
          </cell>
          <cell r="P375" t="str">
            <v>Bộ kết nối chữ Y dùng trong truyền thuốc, truyền dịch các loại, các cỡ</v>
          </cell>
          <cell r="Q375">
            <v>180</v>
          </cell>
          <cell r="R375">
            <v>231000000</v>
          </cell>
          <cell r="S375">
            <v>211</v>
          </cell>
          <cell r="T375" t="str">
            <v>Giao hàng trong vòng 24h kể từ thời điểm gửi đơn đặt hàng của Bệnh viện</v>
          </cell>
          <cell r="U375" t="str">
            <v>Van cầm máu loại trượt USM SM (dây nối áp lực cao, van đóng mở, dụng cụ chèn dây dẫn và dụng cụ tạo lực xoắn)</v>
          </cell>
          <cell r="V375" t="str">
            <v>Van cầm máu loại trượt USM SM (dây nối áp lực cao, van đóng mở, dụng cụ chèn dây dẫn và dụng cụ tạo lực xoắn)</v>
          </cell>
          <cell r="W375" t="str">
            <v>N00.00.000.0972.000.0014</v>
          </cell>
          <cell r="X375" t="str">
            <v>HVY-7CPLCRTB</v>
          </cell>
          <cell r="Y375" t="str">
            <v xml:space="preserve"> Đầu nối chữ Y dạng bấm và vặn được  sử dụng trong thủ thuật chụp chẩn đoán và can thiệp mạch máu với cổng nối linh động giúp gắn thêm các kết nối phụ nhằm hỗ trợ tối đa trong quá trình phẫu thuật.
- Van chống rò rỉ, đường kính trong van 9F
- Bộ kết nối chữ Y bao gồm:
 •  Van
 •  Torque
 •  Kim dài 10cm
 •  Dây truyền với khóa luer có 03 cổng, dài 25cm.
Tiệt trùng bằng Ethylene Oxide.  
Tiêu chuẩn ISO 13485:2016,  ISO 9001:2015, ISO 14001:2015, GMP FDA.</v>
          </cell>
          <cell r="Z375" t="str">
            <v>Công ty Cổ Phần Nhà máy Trang thiết bị Y tế USM Healthcare</v>
          </cell>
          <cell r="AA375" t="str">
            <v>Việt Nam</v>
          </cell>
          <cell r="AB375" t="str">
            <v>Việt Nam</v>
          </cell>
          <cell r="AC375" t="str">
            <v>Việt Nam</v>
          </cell>
          <cell r="AD375" t="str">
            <v>B</v>
          </cell>
          <cell r="AE375" t="str">
            <v>230000737/PCBB-HCM ngày 10/04/2023</v>
          </cell>
          <cell r="AF375" t="str">
            <v>1 cái/túi</v>
          </cell>
          <cell r="AG375" t="str">
            <v>Cái</v>
          </cell>
          <cell r="AH375">
            <v>200</v>
          </cell>
          <cell r="AI375">
            <v>0</v>
          </cell>
          <cell r="AJ375" t="str">
            <v>vn0312041033</v>
          </cell>
          <cell r="AK375" t="str">
            <v>CÔNG TY CỔ PHẦN NHÀ MÁY TRANG THIẾT BỊ Y TẾ USM HEALTHCARE</v>
          </cell>
          <cell r="AL375" t="str">
            <v>Đạt</v>
          </cell>
          <cell r="AM375"/>
          <cell r="AN375" t="str">
            <v>Nguyễn Thị Phương Hoa</v>
          </cell>
          <cell r="AO375">
            <v>0</v>
          </cell>
          <cell r="AP375">
            <v>0</v>
          </cell>
          <cell r="AQ375">
            <v>0</v>
          </cell>
          <cell r="AR375">
            <v>0</v>
          </cell>
          <cell r="AS375">
            <v>0</v>
          </cell>
          <cell r="AT375" t="str">
            <v>Không Đạt</v>
          </cell>
          <cell r="AU375">
            <v>0</v>
          </cell>
          <cell r="AV375">
            <v>0</v>
          </cell>
          <cell r="AW375">
            <v>0</v>
          </cell>
          <cell r="AX375">
            <v>0</v>
          </cell>
          <cell r="AY375" t="str">
            <v>Không đạt</v>
          </cell>
          <cell r="AZ375" t="str">
            <v>HSMT: yêu cầu có Introducer
HSDT:  Không thể hiện</v>
          </cell>
          <cell r="BA375" t="str">
            <v>Nguyễn Bảo Thắng</v>
          </cell>
          <cell r="BB375" t="str">
            <v>Không đạt</v>
          </cell>
          <cell r="BC375" t="str">
            <v>HSMT: yêu cầu có Introducer
HSDT:  Không thể hiện</v>
          </cell>
        </row>
        <row r="376">
          <cell r="C376" t="str">
            <v>PP2300520073</v>
          </cell>
          <cell r="D376" t="str">
            <v>Bộ kết nối chữ Y dùng trong truyền thuốc, truyền dịch các loại, các cỡ</v>
          </cell>
          <cell r="E376" t="str">
            <v xml:space="preserve">- Van cầm máu gồm 2 loại: Push - Click và Twist. 
 - Van chống rò rỉ. Tương thích với lòng 9F . 
 - Bao gồm: Van, Torque, Introducer và dây nối
</v>
          </cell>
          <cell r="F376" t="str">
            <v>Cái/ Gói</v>
          </cell>
          <cell r="G376" t="str">
            <v>Cái</v>
          </cell>
          <cell r="H376">
            <v>200</v>
          </cell>
          <cell r="I376">
            <v>250000</v>
          </cell>
          <cell r="J376">
            <v>50000000</v>
          </cell>
          <cell r="K376">
            <v>1000000</v>
          </cell>
          <cell r="L376">
            <v>75000000</v>
          </cell>
          <cell r="M376">
            <v>35000000</v>
          </cell>
          <cell r="N376">
            <v>34</v>
          </cell>
          <cell r="O376" t="str">
            <v>PP2300520073</v>
          </cell>
          <cell r="P376" t="str">
            <v>Bộ kết nối chữ Y dùng trong truyền thuốc, truyền dịch các loại, các cỡ</v>
          </cell>
          <cell r="Q376">
            <v>180</v>
          </cell>
          <cell r="R376">
            <v>362642000</v>
          </cell>
          <cell r="S376">
            <v>210</v>
          </cell>
          <cell r="T376">
            <v>0</v>
          </cell>
          <cell r="U376" t="str">
            <v>Bộ kết nối chữ Y (Van cầm máu) Demax</v>
          </cell>
          <cell r="V376" t="str">
            <v>Bộ kết nối chữ Y (Van cầm máu) Demax</v>
          </cell>
          <cell r="W376" t="str">
            <v>N04.03.100.0428.279.0002</v>
          </cell>
          <cell r="X376" t="str">
            <v>DPY01B; DPY02B</v>
          </cell>
          <cell r="Y376" t="str">
            <v>Van cầm máu gồm 2 loại: Push - Click và Twist. 
Van 180 psi (push-click) &amp; 300 psi (twist) chống rò rỉ. Tương thích với lòng 9F . 
Thiết bị torque và Introducer tương thích với dây dẫn từ 0.014" - 0.021".
Bộ van cầm máu gồm nhiều thành phần: van, torque, dây nối, dây mở đường (tùy chọn).</v>
          </cell>
          <cell r="Z376" t="str">
            <v>Beijing Demax Medical Technology Co., Ltd</v>
          </cell>
          <cell r="AA376" t="str">
            <v>Trung Quốc</v>
          </cell>
          <cell r="AB376" t="str">
            <v>Beijing Demax Medical Technology Co., Ltd</v>
          </cell>
          <cell r="AC376" t="str">
            <v>Trung Quốc</v>
          </cell>
          <cell r="AD376" t="str">
            <v>B</v>
          </cell>
          <cell r="AE376" t="str">
            <v>Số công bố B:
220001560/PCBB-BYT
Ngày cấp: 10/03/2022</v>
          </cell>
          <cell r="AF376" t="str">
            <v>Cái/Gói</v>
          </cell>
          <cell r="AG376" t="str">
            <v>Cái</v>
          </cell>
          <cell r="AH376">
            <v>200</v>
          </cell>
          <cell r="AI376">
            <v>0</v>
          </cell>
          <cell r="AJ376" t="str">
            <v>vn0309110047</v>
          </cell>
          <cell r="AK376" t="str">
            <v>CÔNG TY TNHH THƯƠNG MẠI VÀ DỊCH VỤ KỸ THUẬT PHÚC TÍN</v>
          </cell>
          <cell r="AL376" t="str">
            <v>Đạt</v>
          </cell>
          <cell r="AM376"/>
          <cell r="AN376" t="str">
            <v>Nguyễn Thị Phương Hoa</v>
          </cell>
          <cell r="AO376" t="str">
            <v>Đạt</v>
          </cell>
          <cell r="AP376" t="str">
            <v>Đạt</v>
          </cell>
          <cell r="AQ376" t="str">
            <v>Đạt</v>
          </cell>
          <cell r="AR376">
            <v>0</v>
          </cell>
          <cell r="AS376" t="str">
            <v>Đạt</v>
          </cell>
          <cell r="AT376" t="str">
            <v>Không đạt</v>
          </cell>
          <cell r="AU376" t="str">
            <v>Đạt</v>
          </cell>
          <cell r="AV376" t="str">
            <v>Đạt</v>
          </cell>
          <cell r="AW376" t="str">
            <v>Đạt</v>
          </cell>
          <cell r="AX376" t="str">
            <v>Đạt</v>
          </cell>
          <cell r="AY376" t="str">
            <v>Không đạt</v>
          </cell>
          <cell r="AZ376" t="str">
            <v xml:space="preserve">E-HSMT: Van cầm máu gồm 2 loại: Push - Click và Twist. 
E-HSDT: Mã sản phẩm dự thầu Van cầm máu loại  Push - Click </v>
          </cell>
          <cell r="BA376" t="str">
            <v>Trần Thị Huyền Trân</v>
          </cell>
          <cell r="BB376" t="str">
            <v>Không đạt</v>
          </cell>
          <cell r="BC376" t="str">
            <v xml:space="preserve">E-HSMT: Van cầm máu gồm 2 loại: Push - Click và Twist. 
E-HSDT: Mã sản phẩm dự thầu Van cầm máu loại  Push - Click </v>
          </cell>
        </row>
        <row r="377">
          <cell r="C377" t="str">
            <v>PP2300520075</v>
          </cell>
          <cell r="D377" t="str">
            <v>Ống thông chẩn đoán mạch vành 2 bên</v>
          </cell>
          <cell r="E377" t="str">
            <v>- Ống thông chẩn đoán mạch vành 2 bên loại 5F
- Cấu tạo sợi bện kép, tương thích với  guidewire 0.038''</v>
          </cell>
          <cell r="F377" t="str">
            <v>5 cái/ Hộp
 10 cái/ Hộp</v>
          </cell>
          <cell r="G377" t="str">
            <v>Cái</v>
          </cell>
          <cell r="H377">
            <v>500</v>
          </cell>
          <cell r="I377">
            <v>690000</v>
          </cell>
          <cell r="J377">
            <v>345000000</v>
          </cell>
          <cell r="K377">
            <v>6900000</v>
          </cell>
          <cell r="L377">
            <v>517500000</v>
          </cell>
          <cell r="M377">
            <v>241500000</v>
          </cell>
          <cell r="N377">
            <v>84</v>
          </cell>
          <cell r="O377" t="str">
            <v>PP2300520075</v>
          </cell>
          <cell r="P377" t="str">
            <v>Ống thông chẩn đoán mạch vành 2 bên</v>
          </cell>
          <cell r="Q377">
            <v>180</v>
          </cell>
          <cell r="R377">
            <v>169680000</v>
          </cell>
          <cell r="S377">
            <v>210</v>
          </cell>
          <cell r="T377">
            <v>0</v>
          </cell>
          <cell r="U377" t="str">
            <v>Ống thông chẩn đoán Angiostar Catheter</v>
          </cell>
          <cell r="V377" t="str">
            <v>Ống thông chẩn đoán Angiostar Catheter</v>
          </cell>
          <cell r="W377" t="str">
            <v>N04.04.010.2340.232.0001</v>
          </cell>
          <cell r="X377" t="str">
            <v xml:space="preserve">LRB-35-SC5; LRB-40-SC5; LRB-45-SC5 </v>
          </cell>
          <cell r="Y377" t="str">
            <v>- Ống thông chẩn đoán mạch vành 2 bên loại 5F
- Cấu tạo sợi bện kép, tương thích với  guidewire 0.038''</v>
          </cell>
          <cell r="Z377" t="str">
            <v>Hanaco Medical Co., Ltd.</v>
          </cell>
          <cell r="AA377" t="str">
            <v>Nhật Bản</v>
          </cell>
          <cell r="AB377" t="str">
            <v>Hanaco Medical Co., Ltd.</v>
          </cell>
          <cell r="AC377" t="str">
            <v>Nhật Bản</v>
          </cell>
          <cell r="AD377" t="str">
            <v>Loại D</v>
          </cell>
          <cell r="AE377" t="str">
            <v>2301424ĐKLH/BYT-HTTB ngày 01/11/2023</v>
          </cell>
          <cell r="AF377" t="str">
            <v>Hộp/ 5 cái</v>
          </cell>
          <cell r="AG377" t="str">
            <v>Cái</v>
          </cell>
          <cell r="AH377">
            <v>500</v>
          </cell>
          <cell r="AI377">
            <v>0</v>
          </cell>
          <cell r="AJ377" t="str">
            <v>vn0314406882</v>
          </cell>
          <cell r="AK377" t="str">
            <v>CÔNG TY CỔ PHẦN VẬT TƯ Y TẾ BẢO TÂM</v>
          </cell>
          <cell r="AL377" t="str">
            <v>Đạt</v>
          </cell>
          <cell r="AM377"/>
          <cell r="AN377" t="str">
            <v>Phan Thị Lường</v>
          </cell>
          <cell r="AO377" t="str">
            <v>Đạt</v>
          </cell>
          <cell r="AP377" t="str">
            <v>Đạt</v>
          </cell>
          <cell r="AQ377" t="str">
            <v>Đạt</v>
          </cell>
          <cell r="AR377">
            <v>0</v>
          </cell>
          <cell r="AS377" t="str">
            <v>Đạt</v>
          </cell>
          <cell r="AT377" t="str">
            <v>Không đạt</v>
          </cell>
          <cell r="AU377" t="str">
            <v>Đạt</v>
          </cell>
          <cell r="AV377" t="str">
            <v>Đạt</v>
          </cell>
          <cell r="AW377" t="str">
            <v>Đạt</v>
          </cell>
          <cell r="AX377" t="str">
            <v>Đạt</v>
          </cell>
          <cell r="AY377" t="str">
            <v>Không đạt</v>
          </cell>
          <cell r="AZ377" t="str">
            <v>Catalogue tham dự thầu không có TNKT đáp ứng E-HSMT: Cấu tạo sợi bện kép</v>
          </cell>
          <cell r="BA377" t="str">
            <v>Trần Thị Huyền Trân</v>
          </cell>
          <cell r="BB377" t="str">
            <v>Không đạt</v>
          </cell>
          <cell r="BC377" t="str">
            <v>Catalogue tham dự thầu không có TNKT đáp ứng E-HSMT: Cấu tạo sợi bện kép</v>
          </cell>
        </row>
        <row r="378">
          <cell r="C378" t="str">
            <v>PP2300520076</v>
          </cell>
          <cell r="D378" t="str">
            <v>Ống thông 2 nòng có thiết kế ống hình bầu dục</v>
          </cell>
          <cell r="E378" t="str">
            <v>- Ống thông 2 nòng , thích hợp cho mạch nhánh và tổn thương CTO. 
- Ống thông gồm 2 lõi stainless steel chống xoắn.
- Chiều dài từ đầu tip tới OTW port dài 6.5 mm.
- Lớp phủ: L coating.
- Thiết kế ống hình bầu dục.
- Đường kính ngoài (tip/ distal): 1.5/ 2.5 - 3.3 F.
- Chiều dài: 145 cm.</v>
          </cell>
          <cell r="F378" t="str">
            <v>Cái/ Hộp</v>
          </cell>
          <cell r="G378" t="str">
            <v>Cái</v>
          </cell>
          <cell r="H378">
            <v>10</v>
          </cell>
          <cell r="I378">
            <v>12000000</v>
          </cell>
          <cell r="J378">
            <v>120000000</v>
          </cell>
          <cell r="K378">
            <v>2400000</v>
          </cell>
          <cell r="L378">
            <v>180000000</v>
          </cell>
          <cell r="M378">
            <v>84000000</v>
          </cell>
          <cell r="N378">
            <v>2</v>
          </cell>
          <cell r="O378" t="str">
            <v>PP2300520076</v>
          </cell>
          <cell r="P378" t="str">
            <v>Ống thông 2 nòng có thiết kế ống hình bầu dục</v>
          </cell>
          <cell r="Q378">
            <v>180</v>
          </cell>
          <cell r="R378">
            <v>362642000</v>
          </cell>
          <cell r="S378">
            <v>210</v>
          </cell>
          <cell r="T378">
            <v>0</v>
          </cell>
          <cell r="U378" t="str">
            <v>Vi ống thông can thiệp tim mạch Asahi Sasuke</v>
          </cell>
          <cell r="V378" t="str">
            <v>Vi ống thông can thiệp tim mạch Asahi Sasuke</v>
          </cell>
          <cell r="W378" t="str">
            <v>N04.04.030.0272.271.0014</v>
          </cell>
          <cell r="X378" t="str">
            <v>SA145-33N</v>
          </cell>
          <cell r="Y378" t="str">
            <v>- Ống thông 2 nòng (1 nòng OTW và 1 nòng RX dài 20 cm) thích hợp cho mạch nhánh và tổn thương CTO. 
- Ống thông gồm 2 lõi thép không gỉ chống xoắn.
- Chiều dài từ đầu tip tới OTW port dài 6.5 mm.
- Lớp phủ ái nước L coating 380 mm
- Thiết kế ống hình bầu dục 3.3 Fr x 2.5 Fr
- Đường kính ngoài (tip/ distal): 1.5/ 2.5 - 3.3 F.
- Chiều dài: 145 cm.</v>
          </cell>
          <cell r="Z378" t="str">
            <v>ASAHI INTECC (THAILAND) CO., LTD.</v>
          </cell>
          <cell r="AA378" t="str">
            <v>Thái Lan</v>
          </cell>
          <cell r="AB378" t="str">
            <v xml:space="preserve">ASAHI 
INTECC
CO., LTD., </v>
          </cell>
          <cell r="AC378" t="str">
            <v>Nhật Bản</v>
          </cell>
          <cell r="AD378" t="str">
            <v>D</v>
          </cell>
          <cell r="AE378" t="str">
            <v>GPNK
11047NK/BYT-TB-CT
Ngày cấp: 28/09/2018</v>
          </cell>
          <cell r="AF378" t="str">
            <v>Cái/Hộp</v>
          </cell>
          <cell r="AG378" t="str">
            <v>Cái</v>
          </cell>
          <cell r="AH378">
            <v>10</v>
          </cell>
          <cell r="AI378">
            <v>0</v>
          </cell>
          <cell r="AJ378" t="str">
            <v>vn0309110047</v>
          </cell>
          <cell r="AK378" t="str">
            <v>CÔNG TY TNHH THƯƠNG MẠI VÀ DỊCH VỤ KỸ THUẬT PHÚC TÍN</v>
          </cell>
          <cell r="AL378" t="str">
            <v>Đạt</v>
          </cell>
          <cell r="AM378"/>
          <cell r="AN378" t="str">
            <v>Nguyễn Thị Phương Hoa</v>
          </cell>
          <cell r="AO378" t="str">
            <v>Đạt</v>
          </cell>
          <cell r="AP378" t="str">
            <v>Đạt</v>
          </cell>
          <cell r="AQ378" t="str">
            <v>Đạt</v>
          </cell>
          <cell r="AR378">
            <v>0</v>
          </cell>
          <cell r="AS378" t="str">
            <v>Đạt</v>
          </cell>
          <cell r="AT378" t="str">
            <v>Không đạt</v>
          </cell>
          <cell r="AU378" t="str">
            <v>Đạt</v>
          </cell>
          <cell r="AV378" t="str">
            <v>Đạt</v>
          </cell>
          <cell r="AW378" t="str">
            <v>Đạt</v>
          </cell>
          <cell r="AX378" t="str">
            <v>Đạt</v>
          </cell>
          <cell r="AY378" t="str">
            <v>Không đạt</v>
          </cell>
          <cell r="AZ378" t="str">
            <v>E-HSMT: Thiết kế ống hình bầu dục.
E-HSDT (Catalogue): Hình Oval</v>
          </cell>
          <cell r="BA378" t="str">
            <v>Trần Thị Huyền Trân</v>
          </cell>
          <cell r="BB378" t="str">
            <v>Không đạt</v>
          </cell>
          <cell r="BC378" t="str">
            <v>E-HSMT: Thiết kế ống hình bầu dục.
E-HSDT (Catalogue): Hình Oval</v>
          </cell>
        </row>
        <row r="379">
          <cell r="C379" t="str">
            <v>PP2300520077</v>
          </cell>
          <cell r="D379" t="str">
            <v>Ống thông can thiệp chẩn đoán mạch máu não, mạch máu tạng và ngoại biên các cỡ</v>
          </cell>
          <cell r="E379" t="str">
            <v xml:space="preserve"> '- Ống thông can thiệp chẩn đoán chuyên cho mạch máu não, mạch máu tạng (gan, phổi, phế quản) và ngoại biên.
 - Phần thân ống thông được đan bằng các sợi thép
 - Tốc độ dòng chảy tối ưu
 - Kích thước: 4F - 6 F
 - Chiều dài: 70cm - 125cm
</v>
          </cell>
          <cell r="F379" t="str">
            <v>Cái/Gói</v>
          </cell>
          <cell r="G379" t="str">
            <v>Cái</v>
          </cell>
          <cell r="H379">
            <v>70</v>
          </cell>
          <cell r="I379">
            <v>1580000</v>
          </cell>
          <cell r="J379">
            <v>110600000</v>
          </cell>
          <cell r="K379">
            <v>2212000</v>
          </cell>
          <cell r="L379">
            <v>165900000</v>
          </cell>
          <cell r="M379">
            <v>77420000</v>
          </cell>
          <cell r="N379">
            <v>12</v>
          </cell>
          <cell r="O379" t="str">
            <v>PP2300520077</v>
          </cell>
          <cell r="P379" t="str">
            <v>Ống thông can thiệp chẩn đoán mạch máu não, mạch máu tạng và ngoại biên các cỡ</v>
          </cell>
          <cell r="Q379">
            <v>180</v>
          </cell>
          <cell r="R379">
            <v>197526000</v>
          </cell>
          <cell r="S379">
            <v>210</v>
          </cell>
          <cell r="T379" t="str">
            <v>Trong vòng 24 giờ kể từ thời điểm đặt hàng của Bệnh viện</v>
          </cell>
          <cell r="U379" t="str">
            <v>Ống thông chẩn đoán Grafia Catheter mạch máu tạng, mạch vành và ngoại biên các cỡ</v>
          </cell>
          <cell r="V379" t="str">
            <v>Ống thông chẩn đoán Grafia Catheter mạch máu tạng, mạch vành và ngoại biên các cỡ</v>
          </cell>
          <cell r="W379" t="str">
            <v>N04.04.010.5238.174.0003</v>
          </cell>
          <cell r="X379" t="str">
            <v xml:space="preserve">CA-XCX-XXXX-XXX-XX; RA-ACX-XXXX-XXX-XX; EL-ACX-XXXX-XXX-XX
</v>
          </cell>
          <cell r="Y379" t="str">
            <v xml:space="preserve"> '- Ống thông can thiệp chẩn đoán chuyên cho mạch máu não, mạch máu tạng (gan, phổi, phế quản) và ngoại biên.
 - Phần thân ống thông được đan bằng các sợi thép
 - Tốc độ dòng chảy tối ưu
 - Kích thước: 4F - 6 F
 - Chiều dài: 70cm - 125cm</v>
          </cell>
          <cell r="Z379" t="str">
            <v>Sungjin-Hitech Co., Ltd</v>
          </cell>
          <cell r="AA379" t="str">
            <v>Hàn Quốc</v>
          </cell>
          <cell r="AB379" t="str">
            <v>Sungjin-Hitech Co., Ltd</v>
          </cell>
          <cell r="AC379" t="str">
            <v>Hàn Quốc</v>
          </cell>
          <cell r="AD379" t="str">
            <v>D</v>
          </cell>
          <cell r="AE379" t="str">
            <v>17322NK/BYT-TB-CT</v>
          </cell>
          <cell r="AF379" t="str">
            <v>Cái/Gói</v>
          </cell>
          <cell r="AG379" t="str">
            <v>Cái</v>
          </cell>
          <cell r="AH379">
            <v>70</v>
          </cell>
          <cell r="AI379">
            <v>0</v>
          </cell>
          <cell r="AJ379" t="str">
            <v>vn0313296806</v>
          </cell>
          <cell r="AK379" t="str">
            <v>CÔNG TY TNHH THIÊT BỊ Y TẾ TVT</v>
          </cell>
          <cell r="AL379" t="str">
            <v>Đạt</v>
          </cell>
          <cell r="AM379"/>
          <cell r="AN379" t="str">
            <v>Phạm Thị Kim Hoàng</v>
          </cell>
          <cell r="AO379" t="str">
            <v>Đạt</v>
          </cell>
          <cell r="AP379" t="str">
            <v>Đạt</v>
          </cell>
          <cell r="AQ379" t="str">
            <v>Đạt</v>
          </cell>
          <cell r="AR379">
            <v>0</v>
          </cell>
          <cell r="AS379" t="str">
            <v>Đạt</v>
          </cell>
          <cell r="AT379" t="str">
            <v>Đạt</v>
          </cell>
          <cell r="AU379" t="str">
            <v>Đạt</v>
          </cell>
          <cell r="AV379" t="str">
            <v>Đạt</v>
          </cell>
          <cell r="AW379" t="str">
            <v>Đạt</v>
          </cell>
          <cell r="AX379" t="str">
            <v>Đạt</v>
          </cell>
          <cell r="AY379" t="str">
            <v>Đạt</v>
          </cell>
          <cell r="AZ379">
            <v>0</v>
          </cell>
          <cell r="BA379" t="str">
            <v>Nguyễn Văn Tuyền</v>
          </cell>
          <cell r="BB379" t="str">
            <v>Đạt</v>
          </cell>
          <cell r="BC379">
            <v>0</v>
          </cell>
        </row>
        <row r="380">
          <cell r="C380" t="str">
            <v>PP2300520078</v>
          </cell>
          <cell r="D380" t="str">
            <v>Ống thông can thiệp đầu siêu mềm không gắn bóng cỡ 5-6F</v>
          </cell>
          <cell r="E380" t="str">
            <v>- Ống thông hỗ trợ can thiệp được thiết kế đầu mềm
- Đường kính tối đa của ống thông: 5F-&gt;6F
- Chiều dài: các cỡ</v>
          </cell>
          <cell r="F380" t="str">
            <v>Hộp/5 cái</v>
          </cell>
          <cell r="G380" t="str">
            <v>Cái</v>
          </cell>
          <cell r="H380">
            <v>10</v>
          </cell>
          <cell r="I380">
            <v>20000000</v>
          </cell>
          <cell r="J380">
            <v>200000000</v>
          </cell>
          <cell r="K380">
            <v>4000000</v>
          </cell>
          <cell r="L380">
            <v>300000000</v>
          </cell>
          <cell r="M380">
            <v>140000000</v>
          </cell>
          <cell r="N380">
            <v>2</v>
          </cell>
          <cell r="O380" t="str">
            <v>PP2300520078</v>
          </cell>
          <cell r="P380" t="str">
            <v>Ống thông can thiệp đầu siêu mềm không gắn bóng cỡ 5-6F</v>
          </cell>
          <cell r="Q380">
            <v>180</v>
          </cell>
          <cell r="R380">
            <v>87438000</v>
          </cell>
          <cell r="S380">
            <v>210</v>
          </cell>
          <cell r="T380" t="str">
            <v>Giao hàng trong vòng 24h kể từ thời điểm gửi đơn đặt hàng của Bệnh viện</v>
          </cell>
          <cell r="U380" t="str">
            <v>Ống thông can thiệp đầu mềm Fargo, Fargomax</v>
          </cell>
          <cell r="V380" t="str">
            <v>Ống thông can thiệp đầu mềm Fargo, Fargomax</v>
          </cell>
          <cell r="W380" t="str">
            <v>N04.04.010.0359.240.0004</v>
          </cell>
          <cell r="X380" t="str">
            <v>FRG…
FRGMAX…</v>
          </cell>
          <cell r="Y380" t="str">
            <v>- Ống thông  can thiệp mạch máu não được bện dọc thân ống bằng 8 dây tiên tiến 
- Kích thước đầu gần 6.0F và đầu xa 4.9Fvà 6.0F.
 -Kích thước trong 0.058" và 0.070"
- Chiều dài đa dạng 95cm, 105 cm, 115 cm, 125cm, 135 cm.</v>
          </cell>
          <cell r="Z380" t="str">
            <v>Balt</v>
          </cell>
          <cell r="AA380" t="str">
            <v>Pháp</v>
          </cell>
          <cell r="AB380" t="str">
            <v>Balt</v>
          </cell>
          <cell r="AC380" t="str">
            <v>Pháp</v>
          </cell>
          <cell r="AD380" t="str">
            <v>D</v>
          </cell>
          <cell r="AE380" t="str">
            <v>GPNK số: 9754NK/BYT-TB-CT ngày 11/06/2018</v>
          </cell>
          <cell r="AF380" t="str">
            <v>Hộp/ 1 cái</v>
          </cell>
          <cell r="AG380" t="str">
            <v>Cái</v>
          </cell>
          <cell r="AH380">
            <v>10</v>
          </cell>
          <cell r="AI380">
            <v>0</v>
          </cell>
          <cell r="AJ380" t="str">
            <v>vn0309380798</v>
          </cell>
          <cell r="AK380" t="str">
            <v>CÔNG TY TNHH SANG THU</v>
          </cell>
          <cell r="AL380" t="str">
            <v>Đạt</v>
          </cell>
          <cell r="AM380"/>
          <cell r="AN380" t="str">
            <v>Nguyễn Thị Phương Hoa</v>
          </cell>
          <cell r="AO380" t="str">
            <v>Đạt</v>
          </cell>
          <cell r="AP380" t="str">
            <v>Đạt</v>
          </cell>
          <cell r="AQ380" t="str">
            <v>Đạt</v>
          </cell>
          <cell r="AR380">
            <v>0</v>
          </cell>
          <cell r="AS380" t="str">
            <v>Đạt</v>
          </cell>
          <cell r="AT380" t="str">
            <v>Đạt</v>
          </cell>
          <cell r="AU380" t="str">
            <v>Đạt</v>
          </cell>
          <cell r="AV380" t="str">
            <v>Đạt</v>
          </cell>
          <cell r="AW380" t="str">
            <v>Đạt</v>
          </cell>
          <cell r="AX380" t="str">
            <v>Đạt</v>
          </cell>
          <cell r="AY380" t="str">
            <v>Đạt</v>
          </cell>
          <cell r="AZ380">
            <v>0</v>
          </cell>
          <cell r="BA380" t="str">
            <v>Nguyễn Thị Huệ</v>
          </cell>
          <cell r="BB380" t="str">
            <v>Đạt</v>
          </cell>
          <cell r="BC380">
            <v>0</v>
          </cell>
        </row>
        <row r="381">
          <cell r="C381" t="str">
            <v>PP2300520079</v>
          </cell>
          <cell r="D381" t="str">
            <v>Ống thông can thiệp mạch vành , cỡ 5-&gt;8Fr</v>
          </cell>
          <cell r="E381" t="str">
            <v>- Ống thông can thiệp mạch vành
- Lòng ống thông rộng 0.071'' - 0.081'' 
- Có  các dạng cong EBU, RBU, IMA, SAL, SL, AL,...
- Có kích thước từ 5-&gt; 8Fr</v>
          </cell>
          <cell r="F381" t="str">
            <v>Hộp/ 1 Cái</v>
          </cell>
          <cell r="G381" t="str">
            <v>Cái</v>
          </cell>
          <cell r="H381">
            <v>600</v>
          </cell>
          <cell r="I381">
            <v>1980000</v>
          </cell>
          <cell r="J381">
            <v>1188000000</v>
          </cell>
          <cell r="K381">
            <v>23760000</v>
          </cell>
          <cell r="L381">
            <v>1782000000</v>
          </cell>
          <cell r="M381">
            <v>831600000</v>
          </cell>
          <cell r="N381">
            <v>100</v>
          </cell>
          <cell r="O381" t="str">
            <v>PP2300520079</v>
          </cell>
          <cell r="P381" t="str">
            <v>Ống thông can thiệp mạch vành , cỡ 5-&gt;8Fr</v>
          </cell>
          <cell r="Q381">
            <v>180</v>
          </cell>
          <cell r="R381">
            <v>149100000</v>
          </cell>
          <cell r="S381">
            <v>210</v>
          </cell>
          <cell r="T381" t="str">
            <v>Trong vòng 24 giờ kể từ thời điểm đặt hàng của Bệnh viện</v>
          </cell>
          <cell r="U381" t="str">
            <v>Ống thông can thiệp Launcher</v>
          </cell>
          <cell r="V381" t="str">
            <v>Ống thông can thiệp Launcher</v>
          </cell>
          <cell r="W381" t="str">
            <v>N04.04.020.3061.175.0001;N04.04.020.3047.213.0001</v>
          </cell>
          <cell r="X381" t="str">
            <v xml:space="preserve">LAxxxx, LAxxxxx, LAxxxxxx, LAxxxxxxx, LAxxxxxxxx, LAxxxxxxxxx, LAxxxxxxxxxx </v>
          </cell>
          <cell r="Y381" t="str">
            <v>- Ống thông can thiệp mạch vành
- Lòng ống thông rộng 0.071'' - 0.081'' 
- Có  các dạng cong EBU, RBU, IMA, SAL, SL, AL,...
- Có kích thước từ 5-&gt; 8Fr</v>
          </cell>
          <cell r="Z381" t="str">
            <v>Medtronic
Vascular, Medtronic Mexico S. de R.L. de CV</v>
          </cell>
          <cell r="AA381" t="str">
            <v>Mỹ, Mexico</v>
          </cell>
          <cell r="AB381" t="str">
            <v>Medtronic INC</v>
          </cell>
          <cell r="AC381" t="str">
            <v>Mỹ</v>
          </cell>
          <cell r="AD381" t="str">
            <v>D</v>
          </cell>
          <cell r="AE381" t="str">
            <v>Số lưu hành: 2100754ĐKLH/ BYT-TB-CT ngày 31/12/2021</v>
          </cell>
          <cell r="AF381" t="str">
            <v>Hộp/ 1 Cái</v>
          </cell>
          <cell r="AG381" t="str">
            <v>Cái</v>
          </cell>
          <cell r="AH381">
            <v>600</v>
          </cell>
          <cell r="AI381">
            <v>0</v>
          </cell>
          <cell r="AJ381" t="str">
            <v>vn0103808261</v>
          </cell>
          <cell r="AK381" t="str">
            <v>CÔNG TY CỔ PHẦN CÔNG NGHỆ SINH HỌC KIM HÒA PHÁT</v>
          </cell>
          <cell r="AL381" t="str">
            <v>Đạt</v>
          </cell>
          <cell r="AM381"/>
          <cell r="AN381" t="str">
            <v>Hồ Thị Hồng</v>
          </cell>
          <cell r="AO381" t="str">
            <v>Đạt</v>
          </cell>
          <cell r="AP381" t="str">
            <v>Đạt</v>
          </cell>
          <cell r="AQ381" t="str">
            <v>Đạt</v>
          </cell>
          <cell r="AR381">
            <v>0</v>
          </cell>
          <cell r="AS381" t="str">
            <v>Đạt</v>
          </cell>
          <cell r="AT381" t="str">
            <v>Đạt</v>
          </cell>
          <cell r="AU381" t="str">
            <v>Đạt</v>
          </cell>
          <cell r="AV381" t="str">
            <v>Đạt</v>
          </cell>
          <cell r="AW381" t="str">
            <v>Đạt</v>
          </cell>
          <cell r="AX381" t="str">
            <v>Đạt</v>
          </cell>
          <cell r="AY381" t="str">
            <v>Đạt</v>
          </cell>
          <cell r="AZ381">
            <v>0</v>
          </cell>
          <cell r="BA381" t="str">
            <v>Hồ Thị Xuân Thu</v>
          </cell>
          <cell r="BB381" t="str">
            <v>Đạt</v>
          </cell>
          <cell r="BC381">
            <v>0</v>
          </cell>
        </row>
        <row r="382">
          <cell r="C382" t="str">
            <v>PP2300520079</v>
          </cell>
          <cell r="D382" t="str">
            <v>Ống thông can thiệp mạch vành , cỡ 5-&gt;8Fr</v>
          </cell>
          <cell r="E382" t="str">
            <v>- Ống thông can thiệp mạch vành
- Lòng ống thông rộng 0.071'' - 0.081'' 
- Có  các dạng cong EBU, RBU, IMA, SAL, SL, AL,...
- Có kích thước từ 5-&gt; 8Fr</v>
          </cell>
          <cell r="F382" t="str">
            <v>Hộp/ 1 Cái</v>
          </cell>
          <cell r="G382" t="str">
            <v>Cái</v>
          </cell>
          <cell r="H382">
            <v>600</v>
          </cell>
          <cell r="I382">
            <v>1980000</v>
          </cell>
          <cell r="J382">
            <v>1188000000</v>
          </cell>
          <cell r="K382">
            <v>23760000</v>
          </cell>
          <cell r="L382">
            <v>1782000000</v>
          </cell>
          <cell r="M382">
            <v>831600000</v>
          </cell>
          <cell r="N382">
            <v>100</v>
          </cell>
          <cell r="O382" t="str">
            <v>PP2300520079</v>
          </cell>
          <cell r="P382" t="str">
            <v>Ống thông can thiệp mạch vành , cỡ 5-&gt;8Fr</v>
          </cell>
          <cell r="Q382">
            <v>180</v>
          </cell>
          <cell r="R382">
            <v>414885000</v>
          </cell>
          <cell r="S382">
            <v>210</v>
          </cell>
          <cell r="T382" t="str">
            <v>Trong vòng 24 giờ kể từ thời điểm đặt hàng của Bệnh viện</v>
          </cell>
          <cell r="U382" t="str">
            <v>Ống thông trợ giúp can thiệp Climber</v>
          </cell>
          <cell r="V382" t="str">
            <v>Ống thông trợ giúp can thiệp Climber</v>
          </cell>
          <cell r="W382" t="str">
            <v>N04.04.020.3445.173.0002</v>
          </cell>
          <cell r="X382" t="str">
            <v>GC-P5xxxxxN;
GC-P6xxxxxN;
GC-P7xxxxxN;
GC-P6xxxxxA;
GC-P7xxxxxA;
GC-P8xxxxxN;
GC-P8xxxxxA</v>
          </cell>
          <cell r="Y382" t="str">
            <v>- Ống thông can thiệp mạch vành
- Lòng ống thông rộng 0.071'' - 0.082'' 
- Có các kiểu đầu Amplaz Left (AL), Amplaz Right (AR), Judkins Left (JL), Judkins Right (JR), Extra backup (EBU), Multipurpose (MP), Hockey Stick, IMA, Bypass, Tiger...
- Có kích thước từ 5-&gt; 8Fr</v>
          </cell>
          <cell r="Z382" t="str">
            <v>PendraCare
International B.V.,</v>
          </cell>
          <cell r="AA382" t="str">
            <v>Hà Lan</v>
          </cell>
          <cell r="AB382" t="str">
            <v>PendraCare International B.V.</v>
          </cell>
          <cell r="AC382" t="str">
            <v>Hà Lan</v>
          </cell>
          <cell r="AD382" t="str">
            <v>D</v>
          </cell>
          <cell r="AE382" t="str">
            <v>Giấy phép lưu hành số: 2100582ĐKLH/BYT-TB-CT, ngày 31/12/2021</v>
          </cell>
          <cell r="AF382" t="str">
            <v>Hộp/ 1 cái</v>
          </cell>
          <cell r="AG382" t="str">
            <v>Cái</v>
          </cell>
          <cell r="AH382">
            <v>600</v>
          </cell>
          <cell r="AI382">
            <v>0</v>
          </cell>
          <cell r="AJ382" t="str">
            <v>vn0312146808</v>
          </cell>
          <cell r="AK382" t="str">
            <v>CÔNG TY TNHH THIẾT BỊ Y TẾ KHẢI VINH</v>
          </cell>
          <cell r="AL382" t="str">
            <v>Đạt</v>
          </cell>
          <cell r="AM382"/>
          <cell r="AN382" t="str">
            <v>Trương Thị Mỹ Quý</v>
          </cell>
          <cell r="AO382" t="str">
            <v>Đạt</v>
          </cell>
          <cell r="AP382" t="str">
            <v>Đạt</v>
          </cell>
          <cell r="AQ382" t="str">
            <v>Đạt</v>
          </cell>
          <cell r="AR382">
            <v>0</v>
          </cell>
          <cell r="AS382" t="str">
            <v>Đạt</v>
          </cell>
          <cell r="AT382" t="str">
            <v>Đạt</v>
          </cell>
          <cell r="AU382" t="str">
            <v>Đạt</v>
          </cell>
          <cell r="AV382" t="str">
            <v>Đạt</v>
          </cell>
          <cell r="AW382" t="str">
            <v>Đạt</v>
          </cell>
          <cell r="AX382" t="str">
            <v>Đạt</v>
          </cell>
          <cell r="AY382" t="str">
            <v>Đạt</v>
          </cell>
          <cell r="AZ382">
            <v>0</v>
          </cell>
          <cell r="BA382" t="str">
            <v>Phan Thị Hoa</v>
          </cell>
          <cell r="BB382" t="str">
            <v>Đạt</v>
          </cell>
          <cell r="BC382">
            <v>0</v>
          </cell>
        </row>
        <row r="383">
          <cell r="C383" t="str">
            <v>PP2300520080</v>
          </cell>
          <cell r="D383" t="str">
            <v>Ống thông chẩn đoán buồng tim các cỡ</v>
          </cell>
          <cell r="E383" t="str">
            <v>- Cấu tạo: 3 lớp
- Kích thước: đường kính 4Fr - 5Fr , dạng đuôi heo. Chiều dài 110cm.
- Tương thích guidewire 0.038''.</v>
          </cell>
          <cell r="F383" t="str">
            <v>Hộp/ 5 cái</v>
          </cell>
          <cell r="G383" t="str">
            <v>Cái</v>
          </cell>
          <cell r="H383">
            <v>200</v>
          </cell>
          <cell r="I383">
            <v>630000</v>
          </cell>
          <cell r="J383">
            <v>126000000</v>
          </cell>
          <cell r="K383">
            <v>2520000</v>
          </cell>
          <cell r="L383">
            <v>189000000</v>
          </cell>
          <cell r="M383">
            <v>88200000</v>
          </cell>
          <cell r="N383">
            <v>34</v>
          </cell>
          <cell r="O383" t="str">
            <v>PP2300520080</v>
          </cell>
          <cell r="P383" t="str">
            <v>Ống thông chẩn đoán buồng tim các cỡ</v>
          </cell>
          <cell r="Q383">
            <v>180</v>
          </cell>
          <cell r="R383">
            <v>414885000</v>
          </cell>
          <cell r="S383">
            <v>210</v>
          </cell>
          <cell r="T383" t="str">
            <v>Trong vòng 24 giờ kể từ thời điểm đặt hàng của Bệnh viện</v>
          </cell>
          <cell r="U383" t="str">
            <v>Radifocus Optitorque Angiographic Catheter (Angled Pigtail)</v>
          </cell>
          <cell r="V383" t="str">
            <v>Radifocus Optitorque Angiographic Catheter (Angled Pigtail/ Straight Pigtail)</v>
          </cell>
          <cell r="W383" t="str">
            <v>N04.04.010.1507.000.0002</v>
          </cell>
          <cell r="X383" t="str">
            <v>RH*4AP4561M;
RH*5AP4561M</v>
          </cell>
          <cell r="Y383" t="str">
            <v>Cấu tạo: 3 lớp
- Lớp trong và lớp ngoài là Nylon-Polyurethan.
- Lớp giữa là lớp đan kép bằng thép không gỉ (SUS) (32 sợi)
- Kích thước: đường kính 4Fr (lòng rộng 1.03mm) - 5Fr (lòng rộng 1.20mm), dạng đuôi heo. Chiều dài 110cm.
- Thành ống mỏng cho đường kính trong rộng. Tương thích guidewire 0.038''. Giới hạn áp lực 4Fr: 750psi, 5Fr: 1000psi.</v>
          </cell>
          <cell r="Z383" t="str">
            <v>Công ty TNHH Terumo Việt Nam</v>
          </cell>
          <cell r="AA383" t="str">
            <v>Việt Nam</v>
          </cell>
          <cell r="AB383" t="str">
            <v>Terumo Corporation</v>
          </cell>
          <cell r="AC383" t="str">
            <v>Nhật Bản</v>
          </cell>
          <cell r="AD383" t="str">
            <v>D</v>
          </cell>
          <cell r="AE383" t="str">
            <v>Giấy phép lưu hành số: 2301250ĐKLH/BYT-HTTB, ngày 11/10/2023</v>
          </cell>
          <cell r="AF383" t="str">
            <v>Hộp/ 5 cái</v>
          </cell>
          <cell r="AG383" t="str">
            <v>Cái</v>
          </cell>
          <cell r="AH383">
            <v>200</v>
          </cell>
          <cell r="AI383">
            <v>0</v>
          </cell>
          <cell r="AJ383" t="str">
            <v>vn0312146808</v>
          </cell>
          <cell r="AK383" t="str">
            <v>CÔNG TY TNHH THIẾT BỊ Y TẾ KHẢI VINH</v>
          </cell>
          <cell r="AL383" t="str">
            <v>Đạt</v>
          </cell>
          <cell r="AM383"/>
          <cell r="AN383" t="str">
            <v>Trương Thị Mỹ Quý</v>
          </cell>
          <cell r="AO383" t="str">
            <v>Đạt</v>
          </cell>
          <cell r="AP383" t="str">
            <v>Đạt</v>
          </cell>
          <cell r="AQ383" t="str">
            <v>Đạt</v>
          </cell>
          <cell r="AR383">
            <v>0</v>
          </cell>
          <cell r="AS383" t="str">
            <v>Đạt</v>
          </cell>
          <cell r="AT383" t="str">
            <v>Đạt</v>
          </cell>
          <cell r="AU383" t="str">
            <v>Đạt</v>
          </cell>
          <cell r="AV383" t="str">
            <v>Đạt</v>
          </cell>
          <cell r="AW383" t="str">
            <v>Đạt</v>
          </cell>
          <cell r="AX383" t="str">
            <v>Đạt</v>
          </cell>
          <cell r="AY383" t="str">
            <v>Đạt</v>
          </cell>
          <cell r="AZ383">
            <v>0</v>
          </cell>
          <cell r="BA383" t="str">
            <v>Phan Thị Hoa</v>
          </cell>
          <cell r="BB383" t="str">
            <v>Đạt</v>
          </cell>
          <cell r="BC383">
            <v>0</v>
          </cell>
        </row>
        <row r="384">
          <cell r="C384" t="str">
            <v>PP2300520081</v>
          </cell>
          <cell r="D384" t="str">
            <v>Ống thông can thiệp mạch vành với thân ống thông bao các loại, các cỡ</v>
          </cell>
          <cell r="E384" t="str">
            <v>- Cấu tạo: lớp trong bằng PTFE, ở giữa là lớp lưới thép không gỉ phẳng được bện cường độ cao, có tính cản quang cao ở đoạn xa.
- Đặc điểm: kết cấu vật liệu nổi bật bao gồm 5 đến 6 vùng, mỗi vùng được làm từ các vật liệu có độ cứng khác nhau. 
- Hình dạng các kiểu 
- Kích thước cỡ 5F - 7F'. Chiều dài 100cm.</v>
          </cell>
          <cell r="F384" t="str">
            <v>Hộp/ 1 cái</v>
          </cell>
          <cell r="G384" t="str">
            <v>Cái</v>
          </cell>
          <cell r="H384">
            <v>100</v>
          </cell>
          <cell r="I384">
            <v>2400000</v>
          </cell>
          <cell r="J384">
            <v>240000000</v>
          </cell>
          <cell r="K384">
            <v>4800000</v>
          </cell>
          <cell r="L384">
            <v>360000000</v>
          </cell>
          <cell r="M384">
            <v>168000000</v>
          </cell>
          <cell r="N384">
            <v>17</v>
          </cell>
          <cell r="O384" t="str">
            <v>PP2300520081</v>
          </cell>
          <cell r="P384" t="str">
            <v>Ống thông can thiệp mạch vành với thân ống thông bao các loại, các cỡ</v>
          </cell>
          <cell r="Q384">
            <v>180</v>
          </cell>
          <cell r="R384">
            <v>414885000</v>
          </cell>
          <cell r="S384">
            <v>210</v>
          </cell>
          <cell r="T384" t="str">
            <v>Trong vòng 24 giờ kể từ thời điểm đặt hàng của Bệnh viện</v>
          </cell>
          <cell r="U384" t="str">
            <v>Heartrail II</v>
          </cell>
          <cell r="V384" t="str">
            <v>Heartrail II</v>
          </cell>
          <cell r="W384" t="str">
            <v>N04.04.020.0280.232.0001</v>
          </cell>
          <cell r="X384" t="str">
            <v>GC-F5BL300N;
GC-F5BL350N;
GC-F5JL350N;
GC-F5JR350N;
GC-F5JR400N;
GC-F6AL010N;
GC-F6AL0G0N;
GC-F6IR100N;
GC-F6MP010N;
GC-F6IR150N;
GC-F6BL300N;
GC-F6BL350N;
GC-F6JL350N;
GC-F6TR350N;
GC-F6JL400N;
GC-F6JR350N;
GC-F6JR400N;
GC-F7AL0G0N;
GC-F7BL300N;
GC-F7BL350N;
GC-F7BL35RA;
GC-F7JR400N;
GC-F7AL01RA;
GC-F7MP010N</v>
          </cell>
          <cell r="Y384" t="str">
            <v xml:space="preserve">Cấu tạo: lớp trong bằng PTFE, ở giữa là lớp lưới thép không gỉ phẳng được bện cường độ cao, lớp vỏ ngoài mềm mại và có tính cản quang cao ở đoạn xa.
Đặc điểm: kết cấu vật liệu nổi bật bao gồm 5 đến 6 vùng, mỗi vùng được làm từ các vật liệu có độ cứng khác nhau (Công nghệ ZONE). 
- Hình dạng kiểu BL, JR, JL, MP, AL, Ikari
- Kích thước: cỡ 5F có đường kính trong 0.059'', cỡ 6F có đường kính trong 0.071", cỡ 7F có đường kính trong 0.081''. Chiều dài 100cm.
</v>
          </cell>
          <cell r="Z384" t="str">
            <v xml:space="preserve">Ashitaka Factory of Terumo Corporation </v>
          </cell>
          <cell r="AA384" t="str">
            <v>Nhật Bản</v>
          </cell>
          <cell r="AB384" t="str">
            <v>Terumo Corporation</v>
          </cell>
          <cell r="AC384" t="str">
            <v>Nhật Bản</v>
          </cell>
          <cell r="AD384" t="str">
            <v>D</v>
          </cell>
          <cell r="AE384" t="str">
            <v>Giấy phép lưu hành số: 2200353ĐKLH/BYT-TB-CT, ngày 30/12/2022</v>
          </cell>
          <cell r="AF384" t="str">
            <v>Hộp/ 1 cái</v>
          </cell>
          <cell r="AG384" t="str">
            <v>Cái</v>
          </cell>
          <cell r="AH384">
            <v>100</v>
          </cell>
          <cell r="AI384">
            <v>0</v>
          </cell>
          <cell r="AJ384" t="str">
            <v>vn0312146808</v>
          </cell>
          <cell r="AK384" t="str">
            <v>CÔNG TY TNHH THIẾT BỊ Y TẾ KHẢI VINH</v>
          </cell>
          <cell r="AL384" t="str">
            <v>Đạt</v>
          </cell>
          <cell r="AM384"/>
          <cell r="AN384" t="str">
            <v>Trương Thị Mỹ Quý</v>
          </cell>
          <cell r="AO384" t="str">
            <v>Đạt</v>
          </cell>
          <cell r="AP384" t="str">
            <v>Đạt</v>
          </cell>
          <cell r="AQ384" t="str">
            <v>Đạt</v>
          </cell>
          <cell r="AR384">
            <v>0</v>
          </cell>
          <cell r="AS384" t="str">
            <v>Đạt</v>
          </cell>
          <cell r="AT384" t="str">
            <v>Đạt</v>
          </cell>
          <cell r="AU384" t="str">
            <v>Đạt</v>
          </cell>
          <cell r="AV384" t="str">
            <v>Đạt</v>
          </cell>
          <cell r="AW384" t="str">
            <v>Đạt</v>
          </cell>
          <cell r="AX384" t="str">
            <v>Đạt</v>
          </cell>
          <cell r="AY384" t="str">
            <v>Đạt</v>
          </cell>
          <cell r="AZ384">
            <v>0</v>
          </cell>
          <cell r="BA384" t="str">
            <v>Phan Thị Hoa</v>
          </cell>
          <cell r="BB384" t="str">
            <v>Đạt</v>
          </cell>
          <cell r="BC384">
            <v>0</v>
          </cell>
        </row>
        <row r="385">
          <cell r="C385" t="str">
            <v>PP2300520082</v>
          </cell>
          <cell r="D385" t="str">
            <v>Ống thông can thiệp tim mạch các loại, các cỡ</v>
          </cell>
          <cell r="E385" t="str">
            <v xml:space="preserve">- Thiết kế ống chống biến dạng ống dưới nhiệt độ, độ ẩm cao.
- Đường viền có độ cứng ống giảm dần từ đoạn gần tới đầu tip. 
- Đầu tip viền tròn, mềm dẻo hiển thị tốt.
- Lòng trong ống rộng từ  6F - 8 F
- Đường kính ngoài: 6F- 8 F
- Hình dạng các loại
- Chiều dài khả dụng: 100cm. </v>
          </cell>
          <cell r="F385" t="str">
            <v>Cái/ Hộp</v>
          </cell>
          <cell r="G385" t="str">
            <v>Cái</v>
          </cell>
          <cell r="H385">
            <v>300</v>
          </cell>
          <cell r="I385">
            <v>2300000</v>
          </cell>
          <cell r="J385">
            <v>690000000</v>
          </cell>
          <cell r="K385">
            <v>13800000</v>
          </cell>
          <cell r="L385">
            <v>1035000000</v>
          </cell>
          <cell r="M385">
            <v>483000000</v>
          </cell>
          <cell r="N385">
            <v>50</v>
          </cell>
          <cell r="O385" t="str">
            <v>PP2300520082</v>
          </cell>
          <cell r="P385" t="str">
            <v>Ống thông can thiệp tim mạch các loại, các cỡ</v>
          </cell>
          <cell r="Q385">
            <v>180</v>
          </cell>
          <cell r="R385">
            <v>362642000</v>
          </cell>
          <cell r="S385">
            <v>210</v>
          </cell>
          <cell r="T385">
            <v>0</v>
          </cell>
          <cell r="U385" t="str">
            <v>Ống thông can thiệp tim mạch Asahi Hyperion</v>
          </cell>
          <cell r="V385" t="str">
            <v>Ống thông can thiệp tim mạch Asahi Hyperion</v>
          </cell>
          <cell r="W385" t="str">
            <v>N04.04.020.0272.271.0004</v>
          </cell>
          <cell r="X385" t="str">
            <v>HWxxxxxxxxxxxxx</v>
          </cell>
          <cell r="Y385" t="str">
            <v xml:space="preserve">Thiết kế ống Hyper chống biến dạng ống dưới nhiệt độ, độ ẩm cao.
Đường viền Henka có độ cứng ống giảm dần từ đoạn gần tới đầu tip. 
Đầu tip viền tròn, mềm dẻo (urethane) hiển thị tốt.
Lòng trong ống rộng: 6F (1.80mm/ 0.071"), 7F (2.05mm/ 0.081"), 8F (2.28mm/ 0.090") được phủ lớp PTFE.
Đường kính ngoài: 2.09, 2.4, 2.7 mm (6, 7, 8 F).
Các loại shape: JL, JR, AL, SAL, AR, HS, IM, PB, SC, SPB, MP
Chiều dài khả dụng: 100cm. </v>
          </cell>
          <cell r="Z385" t="str">
            <v>ASAHI INTECC (THAILAND) CO., LTD.</v>
          </cell>
          <cell r="AA385" t="str">
            <v>Thái Lan</v>
          </cell>
          <cell r="AB385" t="str">
            <v xml:space="preserve">ASAHI 
INTECC
CO., LTD., </v>
          </cell>
          <cell r="AC385" t="str">
            <v>Nhật Bản</v>
          </cell>
          <cell r="AD385" t="str">
            <v>D</v>
          </cell>
          <cell r="AE385" t="str">
            <v>GPNK số: 
4181NK/BYT-TB-CT
Ngày cấp: 13/01/2018</v>
          </cell>
          <cell r="AF385" t="str">
            <v>Cái/Hộp</v>
          </cell>
          <cell r="AG385" t="str">
            <v>Cái</v>
          </cell>
          <cell r="AH385">
            <v>300</v>
          </cell>
          <cell r="AI385">
            <v>0</v>
          </cell>
          <cell r="AJ385" t="str">
            <v>vn0309110047</v>
          </cell>
          <cell r="AK385" t="str">
            <v>CÔNG TY TNHH THƯƠNG MẠI VÀ DỊCH VỤ KỸ THUẬT PHÚC TÍN</v>
          </cell>
          <cell r="AL385" t="str">
            <v>Đạt</v>
          </cell>
          <cell r="AM385"/>
          <cell r="AN385" t="str">
            <v>Nguyễn Thị Phương Hoa</v>
          </cell>
          <cell r="AO385" t="str">
            <v>Đạt</v>
          </cell>
          <cell r="AP385" t="str">
            <v>Đạt</v>
          </cell>
          <cell r="AQ385" t="str">
            <v>Đạt</v>
          </cell>
          <cell r="AR385">
            <v>0</v>
          </cell>
          <cell r="AS385" t="str">
            <v>Đạt</v>
          </cell>
          <cell r="AT385" t="str">
            <v>Đạt</v>
          </cell>
          <cell r="AU385" t="str">
            <v>Đạt</v>
          </cell>
          <cell r="AV385" t="str">
            <v>Đạt</v>
          </cell>
          <cell r="AW385" t="str">
            <v>Đạt</v>
          </cell>
          <cell r="AX385" t="str">
            <v>Đạt</v>
          </cell>
          <cell r="AY385" t="str">
            <v>Đạt</v>
          </cell>
          <cell r="AZ385">
            <v>0</v>
          </cell>
          <cell r="BA385" t="str">
            <v>Trần Thị Huyền Trân</v>
          </cell>
          <cell r="BB385" t="str">
            <v>Đạt</v>
          </cell>
          <cell r="BC385">
            <v>0</v>
          </cell>
        </row>
        <row r="386">
          <cell r="C386" t="str">
            <v>PP2300520083</v>
          </cell>
          <cell r="D386" t="str">
            <v>Ống thông chẩn đoán mạch quay đa năng chụp được trái và phải các cỡ</v>
          </cell>
          <cell r="E386" t="str">
            <v>- Cấu tạo: công nghệ sợi bện kép
- Vật liệu thành ống: các loại Polyamide khác nhau trong cấu trúc ống 2 lớp
- Hình dạng đầu cho can thiệp qua đường quay: Brachial Type 
 -Kích cỡ: 5Fr 
- Tương thích guidewire 0.038''
 - Đường kính 5Fr, chiều dài 100cm - 120cm.</v>
          </cell>
          <cell r="F386" t="str">
            <v>Hộp/ 5 cái</v>
          </cell>
          <cell r="G386" t="str">
            <v>Cái</v>
          </cell>
          <cell r="H386">
            <v>800</v>
          </cell>
          <cell r="I386">
            <v>690000</v>
          </cell>
          <cell r="J386">
            <v>552000000</v>
          </cell>
          <cell r="K386">
            <v>11040000</v>
          </cell>
          <cell r="L386">
            <v>828000000</v>
          </cell>
          <cell r="M386">
            <v>386400000</v>
          </cell>
          <cell r="N386">
            <v>134</v>
          </cell>
          <cell r="O386" t="str">
            <v>PP2300520083</v>
          </cell>
          <cell r="P386" t="str">
            <v>Ống thông chẩn đoán mạch quay đa năng chụp được trái và phải các cỡ</v>
          </cell>
          <cell r="Q386">
            <v>180</v>
          </cell>
          <cell r="R386">
            <v>414885000</v>
          </cell>
          <cell r="S386">
            <v>210</v>
          </cell>
          <cell r="T386" t="str">
            <v>Trong vòng 24 giờ kể từ thời điểm đặt hàng của Bệnh viện</v>
          </cell>
          <cell r="U386" t="str">
            <v>Outlook</v>
          </cell>
          <cell r="V386" t="str">
            <v>Outlook</v>
          </cell>
          <cell r="W386" t="str">
            <v>N04.04.010.0280.232.0004</v>
          </cell>
          <cell r="X386" t="str">
            <v>RQ*5TIG110M;
RQ*5TIG112M</v>
          </cell>
          <cell r="Y386" t="str">
            <v>- Cấu tạo: thiết kế theo công nghệ sợi bện kép (double-wire braiding tech), đoạn đầu xa không bện, tiếp theo là đoạn được bện dày và bện thưa hơn ở đoạn gần.
- Vật liệu thành ống: các loại Polyamide khác nhau trong cấu trúc ống 2 lớp
- Hình dạng đầu cho can thiệp qua đường quay: Brachial Type (Tiger)
- Thành ống mỏng, lòng ống rộng cho tốc độ dòng chảy tối đa 23mL/ giây (cỡ 5Fr). Áp lực tối đa 1,200 psi (8.247kPa)
- Tương thích guidewire 0.038''
- Đường kính 5Fr (lòng rộng 1.20mm), chiều dài 100cm - 120cm.</v>
          </cell>
          <cell r="Z386" t="str">
            <v xml:space="preserve">Ashitaka Factory of Terumo Corporation </v>
          </cell>
          <cell r="AA386" t="str">
            <v>Nhật Bản</v>
          </cell>
          <cell r="AB386" t="str">
            <v>Terumo Corporation</v>
          </cell>
          <cell r="AC386" t="str">
            <v>Nhật Bản</v>
          </cell>
          <cell r="AD386" t="str">
            <v>D</v>
          </cell>
          <cell r="AE386" t="str">
            <v>Giấy phép lưu hành số: 2100095ĐKLH/BYT-TB-CT, ngày 03/06/2021</v>
          </cell>
          <cell r="AF386" t="str">
            <v>Hộp/ 5 cái</v>
          </cell>
          <cell r="AG386" t="str">
            <v>Cái</v>
          </cell>
          <cell r="AH386">
            <v>800</v>
          </cell>
          <cell r="AI386">
            <v>0</v>
          </cell>
          <cell r="AJ386" t="str">
            <v>vn0312146808</v>
          </cell>
          <cell r="AK386" t="str">
            <v>CÔNG TY TNHH THIẾT BỊ Y TẾ KHẢI VINH</v>
          </cell>
          <cell r="AL386" t="str">
            <v>Đạt</v>
          </cell>
          <cell r="AM386"/>
          <cell r="AN386" t="str">
            <v>Trương Thị Mỹ Quý</v>
          </cell>
          <cell r="AO386" t="str">
            <v>Đạt</v>
          </cell>
          <cell r="AP386" t="str">
            <v>Đạt</v>
          </cell>
          <cell r="AQ386" t="str">
            <v>Đạt</v>
          </cell>
          <cell r="AR386">
            <v>0</v>
          </cell>
          <cell r="AS386" t="str">
            <v>Đạt</v>
          </cell>
          <cell r="AT386" t="str">
            <v>Đạt</v>
          </cell>
          <cell r="AU386" t="str">
            <v>Đạt</v>
          </cell>
          <cell r="AV386" t="str">
            <v>Đạt</v>
          </cell>
          <cell r="AW386" t="str">
            <v>Đạt</v>
          </cell>
          <cell r="AX386" t="str">
            <v>Đạt</v>
          </cell>
          <cell r="AY386" t="str">
            <v>Đạt</v>
          </cell>
          <cell r="AZ386">
            <v>0</v>
          </cell>
          <cell r="BA386" t="str">
            <v>Phan Thị Hoa</v>
          </cell>
          <cell r="BB386" t="str">
            <v>Đạt</v>
          </cell>
          <cell r="BC386">
            <v>0</v>
          </cell>
        </row>
        <row r="387">
          <cell r="C387" t="str">
            <v>PP2300520084</v>
          </cell>
          <cell r="D387" t="str">
            <v>Ống thông chẩn đoán mạch vành có bện sợi thép không gỉ các cỡ</v>
          </cell>
          <cell r="E387" t="str">
            <v xml:space="preserve">- Cấu tạo: 3 lớp
- Lớp trong và lớp ngoài là Nylon rich Polyurethan.
- Lớp giữa là lớp đan kép bằng thép không gỉ. 
 - Đường kính 4Fr  - 5Fr. Chiều dài 100cm.
-  Tương thích guidewire 0.038''. </v>
          </cell>
          <cell r="F387" t="str">
            <v>Hộp/ 5 cái</v>
          </cell>
          <cell r="G387" t="str">
            <v>Cái</v>
          </cell>
          <cell r="H387">
            <v>800</v>
          </cell>
          <cell r="I387">
            <v>470000</v>
          </cell>
          <cell r="J387">
            <v>376000000</v>
          </cell>
          <cell r="K387">
            <v>7520000</v>
          </cell>
          <cell r="L387">
            <v>564000000</v>
          </cell>
          <cell r="M387">
            <v>263200000</v>
          </cell>
          <cell r="N387">
            <v>134</v>
          </cell>
          <cell r="O387" t="str">
            <v>PP2300520084</v>
          </cell>
          <cell r="P387" t="str">
            <v>Ống thông chẩn đoán mạch vành có bện sợi thép không gỉ các cỡ</v>
          </cell>
          <cell r="Q387">
            <v>180</v>
          </cell>
          <cell r="R387">
            <v>125558400</v>
          </cell>
          <cell r="S387">
            <v>210</v>
          </cell>
          <cell r="T387" t="str">
            <v>Giao hàng trong vòng 24h kể từ thời điểm gửi đơn đặt hàng của Bệnh viện</v>
          </cell>
          <cell r="U387" t="str">
            <v>Performa (JL, JR, AL, AR)</v>
          </cell>
          <cell r="V387" t="str">
            <v>Performa® Angiographic Catheter;
Performa (JL, JR) short-tip</v>
          </cell>
          <cell r="W387" t="str">
            <v>N04.04.010.3079.213.0009; 
N04.04.010.3082.175.0016</v>
          </cell>
          <cell r="X387" t="str">
            <v>75xx-xx, 76xx-xx, 77xx-xx;
1628-xx, 1628-xxx</v>
          </cell>
          <cell r="Y387" t="str">
            <v>Ống thông chẩn đoán mạch vành
- Chất liệu Nylon Pebax giúp bề mặt dụng cụ nhẵn, trơn, bền ở nhiệt độ cơ thể, thành ống mỏng, đầu tip nhớ hình tốt
- có đường viền bện (wire -braided) thân bằng chất liệu thép không gỉ giúp thân ống thông giữ được hình dáng tốt, dễ lái, khả năng nhớ hình đầu típ tốt.
- Thân ống thông và tip làm bằng chất liệu cản quang
- Có các loại JL, JR, AL, AR
- Loại có lỗ bên hoặc không có lỗ bên
- Đủ các kích cỡ 4F, 5F dài 100cm/125cm
- Đường kính trong 0.042"/1.07mm loại 4F, 0.046"/1.17mm loại 5F, 0.054"/1.37mm loại 6F
- Dùng được với guide wire 0.035”/0.038”
- Chịu áp lực dòng chảy cao 1,200 psi/ 81.6 bar
- Hạn dùng 3 năm</v>
          </cell>
          <cell r="Z387" t="str">
            <v>Merit Maquiladora Mexico, S. DE R.L. DE C.V - Mexico
/
Merit Medical Systems, Inc - Mỹ</v>
          </cell>
          <cell r="AA387" t="str">
            <v>Mexico /
Mỹ</v>
          </cell>
          <cell r="AB387" t="str">
            <v>Merit Medical Systems, Inc - Mỹ</v>
          </cell>
          <cell r="AC387" t="str">
            <v>Mỹ</v>
          </cell>
          <cell r="AD387" t="str">
            <v>D</v>
          </cell>
          <cell r="AE387" t="str">
            <v>Giấy chứng nhận đăng ký lưu hành số 2100414ĐKLH/BYT-TB-CT
&amp;
Giấy chứng nhận đăng ký lưu hành số 2300397ĐKLH/BYT-TB-CT</v>
          </cell>
          <cell r="AF387" t="str">
            <v>5 cái/ Hộp</v>
          </cell>
          <cell r="AG387" t="str">
            <v>Cái</v>
          </cell>
          <cell r="AH387">
            <v>800</v>
          </cell>
          <cell r="AI387">
            <v>0</v>
          </cell>
          <cell r="AJ387" t="str">
            <v>vn0313130367</v>
          </cell>
          <cell r="AK387" t="str">
            <v>CÔNG TY TNHH IDS MEDICAL SYSTEMS VIỆT NAM</v>
          </cell>
          <cell r="AL387" t="str">
            <v>Đạt</v>
          </cell>
          <cell r="AM387"/>
          <cell r="AN387" t="str">
            <v>Trần Thị Kiều Diễm</v>
          </cell>
          <cell r="AO387" t="str">
            <v>Đạt</v>
          </cell>
          <cell r="AP387" t="str">
            <v>Đạt</v>
          </cell>
          <cell r="AQ387" t="str">
            <v>Đạt</v>
          </cell>
          <cell r="AR387">
            <v>0</v>
          </cell>
          <cell r="AS387" t="str">
            <v>Đạt</v>
          </cell>
          <cell r="AT387" t="str">
            <v>Đạt</v>
          </cell>
          <cell r="AU387" t="str">
            <v>Đạt</v>
          </cell>
          <cell r="AV387" t="str">
            <v>Đạt</v>
          </cell>
          <cell r="AW387" t="str">
            <v>Đạt</v>
          </cell>
          <cell r="AX387" t="str">
            <v>Đạt</v>
          </cell>
          <cell r="AY387" t="str">
            <v>Đạt</v>
          </cell>
          <cell r="AZ387">
            <v>0</v>
          </cell>
          <cell r="BA387" t="str">
            <v>Nguyễn Thị Huệ</v>
          </cell>
          <cell r="BB387" t="str">
            <v>Đạt</v>
          </cell>
          <cell r="BC387">
            <v>0</v>
          </cell>
        </row>
        <row r="388">
          <cell r="C388" t="str">
            <v>PP2300520084</v>
          </cell>
          <cell r="D388" t="str">
            <v>Ống thông chẩn đoán mạch vành có bện sợi thép không gỉ các cỡ</v>
          </cell>
          <cell r="E388" t="str">
            <v xml:space="preserve">- Cấu tạo: 3 lớp
- Lớp trong và lớp ngoài là Nylon rich Polyurethan.
- Lớp giữa là lớp đan kép bằng thép không gỉ. 
 - Đường kính 4Fr  - 5Fr. Chiều dài 100cm.
-  Tương thích guidewire 0.038''. </v>
          </cell>
          <cell r="F388" t="str">
            <v>Hộp/ 5 cái</v>
          </cell>
          <cell r="G388" t="str">
            <v>Cái</v>
          </cell>
          <cell r="H388">
            <v>800</v>
          </cell>
          <cell r="I388">
            <v>470000</v>
          </cell>
          <cell r="J388">
            <v>376000000</v>
          </cell>
          <cell r="K388">
            <v>7520000</v>
          </cell>
          <cell r="L388">
            <v>564000000</v>
          </cell>
          <cell r="M388">
            <v>263200000</v>
          </cell>
          <cell r="N388">
            <v>134</v>
          </cell>
          <cell r="O388" t="str">
            <v>PP2300520084</v>
          </cell>
          <cell r="P388" t="str">
            <v>Ống thông chẩn đoán mạch vành có bện sợi thép không gỉ các cỡ</v>
          </cell>
          <cell r="Q388">
            <v>180</v>
          </cell>
          <cell r="R388">
            <v>414885000</v>
          </cell>
          <cell r="S388">
            <v>210</v>
          </cell>
          <cell r="T388" t="str">
            <v>Trong vòng 24 giờ kể từ thời điểm đặt hàng của Bệnh viện</v>
          </cell>
          <cell r="U388" t="str">
            <v>Radifocus Optitorque Angiographic Catheter (Judkins Left/ Judkins Right/ Amplatz Left)</v>
          </cell>
          <cell r="V388" t="str">
            <v>Radifocus Optitorque Angiographic Catheter (Judkins Left/ Judkins Right/ Amplatz Left)</v>
          </cell>
          <cell r="W388" t="str">
            <v>N04.04.010.1507.000.0004</v>
          </cell>
          <cell r="X388" t="str">
            <v>RH*4JL3500M;
RH*4JR3500M;
RH*4JL4000M;
RH*5JL3500M;
RH*5JL4000M;
RH*5JR3500M;
RH*5JR4000M;
RH*5AL2000M;
RH*5AL3000M</v>
          </cell>
          <cell r="Y388" t="str">
            <v>Cấu tạo: 3 lớp
- Lớp trong và lớp ngoài là Nylon-Polyurethan.
- Lớp giữa là lớp đan kép bằng thép không gỉ (SUS) (32 sợi)
- Kích thước: đường kính 4Fr (lòng rộng 1.03mm) - 5Fr (lòng rộng 1.20mm), dạng JR, JL, AL… Chiều dài 100cm.
- Thành ống mỏng cho đường kính trong rộng. Tương thích guidewire 0.038''. Giới hạn áp lực 4Fr: 750psi, 5Fr: 1000psi.</v>
          </cell>
          <cell r="Z388" t="str">
            <v>Công ty TNHH Terumo Việt Nam</v>
          </cell>
          <cell r="AA388" t="str">
            <v>Việt Nam</v>
          </cell>
          <cell r="AB388" t="str">
            <v>Terumo Corporation</v>
          </cell>
          <cell r="AC388" t="str">
            <v>Nhật Bản</v>
          </cell>
          <cell r="AD388" t="str">
            <v>D</v>
          </cell>
          <cell r="AE388" t="str">
            <v>Giấy phép lưu hành số: 2301250ĐKLH/BYT-HTTB, ngày 11/10/2023</v>
          </cell>
          <cell r="AF388" t="str">
            <v>Hộp/ 5 cái</v>
          </cell>
          <cell r="AG388" t="str">
            <v>Cái</v>
          </cell>
          <cell r="AH388">
            <v>800</v>
          </cell>
          <cell r="AI388">
            <v>0</v>
          </cell>
          <cell r="AJ388" t="str">
            <v>vn0312146808</v>
          </cell>
          <cell r="AK388" t="str">
            <v>CÔNG TY TNHH THIẾT BỊ Y TẾ KHẢI VINH</v>
          </cell>
          <cell r="AL388" t="str">
            <v>Đạt</v>
          </cell>
          <cell r="AM388"/>
          <cell r="AN388" t="str">
            <v>Trương Thị Mỹ Quý</v>
          </cell>
          <cell r="AO388" t="str">
            <v>Đạt</v>
          </cell>
          <cell r="AP388" t="str">
            <v>Đạt</v>
          </cell>
          <cell r="AQ388" t="str">
            <v>Đạt</v>
          </cell>
          <cell r="AR388">
            <v>0</v>
          </cell>
          <cell r="AS388" t="str">
            <v>Đạt</v>
          </cell>
          <cell r="AT388" t="str">
            <v>Đạt</v>
          </cell>
          <cell r="AU388" t="str">
            <v>Đạt</v>
          </cell>
          <cell r="AV388" t="str">
            <v>Đạt</v>
          </cell>
          <cell r="AW388" t="str">
            <v>Đạt</v>
          </cell>
          <cell r="AX388" t="str">
            <v>Đạt</v>
          </cell>
          <cell r="AY388" t="str">
            <v>Đạt</v>
          </cell>
          <cell r="AZ388">
            <v>0</v>
          </cell>
          <cell r="BA388" t="str">
            <v>Phan Thị Hoa</v>
          </cell>
          <cell r="BB388" t="str">
            <v>Đạt</v>
          </cell>
          <cell r="BC388">
            <v>0</v>
          </cell>
        </row>
        <row r="389">
          <cell r="C389" t="str">
            <v>PP2300520085</v>
          </cell>
          <cell r="D389" t="str">
            <v>Ống thông chẩn đoán tim đa năng các cỡ</v>
          </cell>
          <cell r="E389" t="str">
            <v xml:space="preserve"> - Cấu tạo: 3 lớp
- Lớp trong và lớp ngoài là Nylon rich Polyurethan.
- Lớp giữa là lớp đan kép bằng thép không gỉ
- Đường kính 4Fr - 5Fr.  Chiều dài 100cm.
- Tương thích guidewire 0.038''. </v>
          </cell>
          <cell r="F389" t="str">
            <v>Hộp/ 5 cái</v>
          </cell>
          <cell r="G389" t="str">
            <v>Cái</v>
          </cell>
          <cell r="H389">
            <v>100</v>
          </cell>
          <cell r="I389">
            <v>630000</v>
          </cell>
          <cell r="J389">
            <v>63000000</v>
          </cell>
          <cell r="K389">
            <v>1260000</v>
          </cell>
          <cell r="L389">
            <v>94500000</v>
          </cell>
          <cell r="M389">
            <v>44100000</v>
          </cell>
          <cell r="N389">
            <v>17</v>
          </cell>
          <cell r="O389" t="str">
            <v>PP2300520085</v>
          </cell>
          <cell r="P389" t="str">
            <v>Ống thông chẩn đoán tim đa năng các cỡ</v>
          </cell>
          <cell r="Q389">
            <v>180</v>
          </cell>
          <cell r="R389">
            <v>414885000</v>
          </cell>
          <cell r="S389">
            <v>210</v>
          </cell>
          <cell r="T389" t="str">
            <v>Trong vòng 24 giờ kể từ thời điểm đặt hàng của Bệnh viện</v>
          </cell>
          <cell r="U389" t="str">
            <v>Radifocus Optitorque Angiographic Catheter (Multipurpose)</v>
          </cell>
          <cell r="V389" t="str">
            <v>Radifocus Optitorque Angiographic Catheter (Multipurpose)</v>
          </cell>
          <cell r="W389" t="str">
            <v>N04.04.010.1507.000.0003</v>
          </cell>
          <cell r="X389" t="str">
            <v>RH*4MP4020M;
RH*5MP4020M</v>
          </cell>
          <cell r="Y389" t="str">
            <v>Cấu tạo: 3 lớp
- Lớp trong và lớp ngoài là Nylon-Polyurethan.
- Lớp giữa là lớp đan kép bằng thép không gỉ (SUS) (32 sợi)
- Kích thước: đường kính 4Fr (lòng rộng 1.03mm) - 5Fr (lòng rộng 1.20mm), dạng MP. Chiều dài 100cm.
- Thành ống mỏng cho đường kính trong rộng. Tương thích guidewire 0.038''. Giới hạn áp lực 4Fr: 750psi, 5Fr: 1000psi.</v>
          </cell>
          <cell r="Z389" t="str">
            <v>Công ty TNHH Terumo Việt Nam</v>
          </cell>
          <cell r="AA389" t="str">
            <v>Việt Nam</v>
          </cell>
          <cell r="AB389" t="str">
            <v>Terumo Corporation</v>
          </cell>
          <cell r="AC389" t="str">
            <v>Nhật Bản</v>
          </cell>
          <cell r="AD389" t="str">
            <v>D</v>
          </cell>
          <cell r="AE389" t="str">
            <v>Giấy phép lưu hành số: 2301250ĐKLH/BYT-HTTB, ngày 11/10/2023</v>
          </cell>
          <cell r="AF389" t="str">
            <v>Hộp/ 5 cái</v>
          </cell>
          <cell r="AG389" t="str">
            <v>Cái</v>
          </cell>
          <cell r="AH389">
            <v>100</v>
          </cell>
          <cell r="AI389">
            <v>0</v>
          </cell>
          <cell r="AJ389" t="str">
            <v>vn0312146808</v>
          </cell>
          <cell r="AK389" t="str">
            <v>CÔNG TY TNHH THIẾT BỊ Y TẾ KHẢI VINH</v>
          </cell>
          <cell r="AL389" t="str">
            <v>Đạt</v>
          </cell>
          <cell r="AM389"/>
          <cell r="AN389" t="str">
            <v>Trương Thị Mỹ Quý</v>
          </cell>
          <cell r="AO389" t="str">
            <v>Đạt</v>
          </cell>
          <cell r="AP389" t="str">
            <v>Đạt</v>
          </cell>
          <cell r="AQ389" t="str">
            <v>Đạt</v>
          </cell>
          <cell r="AR389">
            <v>0</v>
          </cell>
          <cell r="AS389" t="str">
            <v>Đạt</v>
          </cell>
          <cell r="AT389" t="str">
            <v>Đạt</v>
          </cell>
          <cell r="AU389" t="str">
            <v>Đạt</v>
          </cell>
          <cell r="AV389" t="str">
            <v>Đạt</v>
          </cell>
          <cell r="AW389" t="str">
            <v>Đạt</v>
          </cell>
          <cell r="AX389" t="str">
            <v>Đạt</v>
          </cell>
          <cell r="AY389" t="str">
            <v>Đạt</v>
          </cell>
          <cell r="AZ389">
            <v>0</v>
          </cell>
          <cell r="BA389" t="str">
            <v>Phan Thị Hoa</v>
          </cell>
          <cell r="BB389" t="str">
            <v>Đạt</v>
          </cell>
          <cell r="BC389">
            <v>0</v>
          </cell>
        </row>
        <row r="390">
          <cell r="C390" t="str">
            <v>PP2300520086</v>
          </cell>
          <cell r="D390" t="str">
            <v>Ống thông chuẩn đoán ngoại biên</v>
          </cell>
          <cell r="E390" t="str">
            <v xml:space="preserve"> - Ống thông chẩn đoán ngoại biên
 - Có đường viền bện giúp chống gẫy gập, chống biến dạng. 
 - Có đầu tip mềm và hãm lực chống tổn thương lòng mạch
 - Đường kính loại: 4F-&gt;7F
 - Chiều dài: 40 -&gt; 150 cm
 - Tương thích guide wire 0.035”/ 0.038”
 - Có 1-5 lỗ bên </v>
          </cell>
          <cell r="F390" t="str">
            <v>5 Cái/hộp</v>
          </cell>
          <cell r="G390" t="str">
            <v>Cái</v>
          </cell>
          <cell r="H390">
            <v>580</v>
          </cell>
          <cell r="I390">
            <v>529000</v>
          </cell>
          <cell r="J390">
            <v>306820000</v>
          </cell>
          <cell r="K390">
            <v>6136400</v>
          </cell>
          <cell r="L390">
            <v>460230000</v>
          </cell>
          <cell r="M390">
            <v>214774000</v>
          </cell>
          <cell r="N390">
            <v>97</v>
          </cell>
          <cell r="O390" t="str">
            <v>PP2300520086</v>
          </cell>
          <cell r="P390" t="str">
            <v>Ống thông chuẩn đoán ngoại biên</v>
          </cell>
          <cell r="Q390">
            <v>180</v>
          </cell>
          <cell r="R390">
            <v>125558400</v>
          </cell>
          <cell r="S390">
            <v>210</v>
          </cell>
          <cell r="T390" t="str">
            <v>Giao hàng trong vòng 24h kể từ thời điểm gửi đơn đặt hàng của Bệnh viện</v>
          </cell>
          <cell r="U390" t="str">
            <v>Performa (Peripheral)</v>
          </cell>
          <cell r="V390" t="str">
            <v xml:space="preserve">Performa (Peripheral) </v>
          </cell>
          <cell r="W390" t="str">
            <v>N04.04.010.3079.213.0012</v>
          </cell>
          <cell r="X390" t="str">
            <v>PVxxxxxxXXX, PVxxxxxxXXXX, PVxxxxxxXXXXX, 77xx-xx, 55xx-xx, 75xx-xx, 76xx-xx, 76xx-xxx, 76xx-xxxxx,76xx-xxxxxx, 76xx-xxxxxxx, 77xx-xxxx, 77xx-xxxxx, 77xx-xxxxxx, PVxxxxxxXXX, PVxxxxxxXXXX, PVxxxxxxXXXXX, 77xx-xx, 55xx-xx, 75xx-xx, 76xx-xx, 76xx-xxx, 76xx-xxxxx,76xx-xxxxxx, 76xx-xxxxxxx, 77xx-xxxx, 77xx-xxxxx, 77xx-xxxxxx, 565xxAVSxxxx, 5100xxAVSxxxx, 565xxAVSxxxxx</v>
          </cell>
          <cell r="Y390" t="str">
            <v xml:space="preserve">Ông thông chẩn đoán ngoại biên
- Chất liệu Nylon Pebax trơn nhẵn, ổn định vật liệu ở nhiệt độ cơ thể bệnh nhân
- Có đường viền bện (braided wire) giúp thân ống thông chống gẫy gập, chống biến dạng (kink resistant), dễ lái, tăng dộ torque, tăng lực đẩy. Có đầu tip mềm và hãm lực (bumper tip) giúp an toàn cho bệnh nhân và chống tổn thương lòng mạch, khả năng nhớ hình đầu tip tốt.
- Đường kính trong lớn hơn:  0.042"(1.07mm) loại 4F, 0.046" (1.17mm) loại 5F; 0.054" (1.37mm) loại 6F giúp dòng chảy lớn hơn với áp lực nhỏ hơn. Hình dạng đầu tip: DVS A1, DVS A2, Cobra 1-3, Simmon 1-5, Vertebral, Headhunter 1-5, Hook, Bentson 1-3, Bentson, Cerebral, Berenstein, Ultimate các loại, Bern, Renal, Pigtail và nhiều hình dạng đầu ống thông đa dạng khác. Đủ kích thước: dài 40 cm, 65cm, 80 cm, 90 cm, 100cm, 110 cm, 125 cm, 135 cm 150 cm
- Tương thích guide wire 0.035”; 0.038”. Có 1 đến 5 lỗ bên hoăc không có lỗ bên tùy mã sản phẩm, tăng lường lỗ bên giúp tăng cường đẩy chất cản quang giúp quan sát hình dạng mạch máu hiệu quả hơn (visualization). </v>
          </cell>
          <cell r="Z390" t="str">
            <v>Merit Maquiladora Mexico, S. DE R.L. DE C.V - Mexico</v>
          </cell>
          <cell r="AA390" t="str">
            <v>Mexico</v>
          </cell>
          <cell r="AB390" t="str">
            <v>Merit Medical Systems, Inc - Mỹ</v>
          </cell>
          <cell r="AC390" t="str">
            <v>Mỹ</v>
          </cell>
          <cell r="AD390" t="str">
            <v>B</v>
          </cell>
          <cell r="AE390" t="str">
            <v>Phiếu tiếp nhận loại B số 220000424/PCBB-BYT</v>
          </cell>
          <cell r="AF390" t="str">
            <v>5 Cái/ hộp</v>
          </cell>
          <cell r="AG390" t="str">
            <v>Cái</v>
          </cell>
          <cell r="AH390">
            <v>580</v>
          </cell>
          <cell r="AI390">
            <v>0</v>
          </cell>
          <cell r="AJ390" t="str">
            <v>vn0313130367</v>
          </cell>
          <cell r="AK390" t="str">
            <v>CÔNG TY TNHH IDS MEDICAL SYSTEMS VIỆT NAM</v>
          </cell>
          <cell r="AL390" t="str">
            <v>Đạt</v>
          </cell>
          <cell r="AM390"/>
          <cell r="AN390" t="str">
            <v>Trần Thị Kiều Diễm</v>
          </cell>
          <cell r="AO390" t="str">
            <v>Đạt</v>
          </cell>
          <cell r="AP390" t="str">
            <v>Đạt</v>
          </cell>
          <cell r="AQ390" t="str">
            <v>Đạt</v>
          </cell>
          <cell r="AR390">
            <v>0</v>
          </cell>
          <cell r="AS390" t="str">
            <v>Đạt</v>
          </cell>
          <cell r="AT390" t="str">
            <v>Đạt</v>
          </cell>
          <cell r="AU390" t="str">
            <v>Đạt</v>
          </cell>
          <cell r="AV390" t="str">
            <v>Đạt</v>
          </cell>
          <cell r="AW390" t="str">
            <v>Đạt</v>
          </cell>
          <cell r="AX390" t="str">
            <v>Đạt</v>
          </cell>
          <cell r="AY390" t="str">
            <v>Đạt</v>
          </cell>
          <cell r="AZ390">
            <v>0</v>
          </cell>
          <cell r="BA390" t="str">
            <v>Nguyễn Thị Huệ</v>
          </cell>
          <cell r="BB390" t="str">
            <v>Đạt</v>
          </cell>
          <cell r="BC390">
            <v>0</v>
          </cell>
        </row>
        <row r="391">
          <cell r="C391" t="str">
            <v>PP2300520088</v>
          </cell>
          <cell r="D391" t="str">
            <v>Stent can thiệp túi phình mạch não</v>
          </cell>
          <cell r="E391" t="str">
            <v>- Stent điều trị phình mạch cổ rộng kết hợp với vòng xoắn kim loại 
- Stent tự bung.
- Có thể đóng gói kèm vi ống thông thả stent.
- Đường kính stent từ 2.0mm -&gt; 5.5mm
- Chiều dài các cỡ</v>
          </cell>
          <cell r="F391">
            <v>0</v>
          </cell>
          <cell r="G391" t="str">
            <v>Cái</v>
          </cell>
          <cell r="H391">
            <v>5</v>
          </cell>
          <cell r="I391">
            <v>72000000</v>
          </cell>
          <cell r="J391">
            <v>360000000</v>
          </cell>
          <cell r="K391">
            <v>7200000</v>
          </cell>
          <cell r="L391">
            <v>540000000</v>
          </cell>
          <cell r="M391">
            <v>252000000</v>
          </cell>
          <cell r="N391">
            <v>1</v>
          </cell>
          <cell r="O391" t="str">
            <v>PP2300520088</v>
          </cell>
          <cell r="P391" t="str">
            <v>Stent can thiệp túi phình mạch não</v>
          </cell>
          <cell r="Q391">
            <v>180</v>
          </cell>
          <cell r="R391">
            <v>306000000</v>
          </cell>
          <cell r="S391">
            <v>210</v>
          </cell>
          <cell r="T391" t="str">
            <v>Trong vòng 24 giờ kể từ thời điểm dặt hàng của Bệnh viện</v>
          </cell>
          <cell r="U391" t="str">
            <v xml:space="preserve">Stent chặn cổ túi phình mạch não (ENTERPRISE 2) </v>
          </cell>
          <cell r="V391" t="str">
            <v xml:space="preserve">Stent chặn cổ túi phình mạch não (ENTERPRISE 2) </v>
          </cell>
          <cell r="W391" t="str">
            <v>N06.02.100.2807.175.0002
N06.02.100.2807.175.0004</v>
          </cell>
          <cell r="X391" t="str">
            <v>ENC401612, ENC401600, ENC403912, ENC402300, ENC403000, ENC403900, ENC402312, ENC403012</v>
          </cell>
          <cell r="Y391" t="str">
            <v>- Stent chặn cổ túi phình mạch máu não cổ rộng
- Chất liệu: các maker bằng Platinum, có đánh dấu định vị stent, thiết kế Closed Cell.
- Kích thước: 
  + Chiều dài 16mm, 23mm, 30mm, 39mm
  + Đường kính 4mm</v>
          </cell>
          <cell r="Z391" t="str">
            <v>Lake Region Medical</v>
          </cell>
          <cell r="AA391" t="str">
            <v>Mỹ</v>
          </cell>
          <cell r="AB391" t="str">
            <v>Medos International SARL</v>
          </cell>
          <cell r="AC391" t="str">
            <v>Thụy Sĩ</v>
          </cell>
          <cell r="AD391" t="str">
            <v>Loại D</v>
          </cell>
          <cell r="AE391" t="str">
            <v>18747NK/BYT-TB-CT</v>
          </cell>
          <cell r="AF391" t="str">
            <v>Hộp/ 1 cái</v>
          </cell>
          <cell r="AG391" t="str">
            <v>Cái</v>
          </cell>
          <cell r="AH391">
            <v>5</v>
          </cell>
          <cell r="AI391">
            <v>0</v>
          </cell>
          <cell r="AJ391" t="str">
            <v>vn0301140748</v>
          </cell>
          <cell r="AK391" t="str">
            <v>CÔNG TY TNHH DƯỢC PHẨM VÀ TRANG THIẾT BỊ Y TẾ HOÀNG ĐỨC</v>
          </cell>
          <cell r="AL391" t="str">
            <v>Đạt</v>
          </cell>
          <cell r="AM391"/>
          <cell r="AN391" t="str">
            <v>Hồ Thị Hồng</v>
          </cell>
          <cell r="AO391" t="str">
            <v>Đạt</v>
          </cell>
          <cell r="AP391" t="str">
            <v>Đạt</v>
          </cell>
          <cell r="AQ391" t="str">
            <v>Đạt</v>
          </cell>
          <cell r="AR391">
            <v>0</v>
          </cell>
          <cell r="AS391" t="str">
            <v>Đạt</v>
          </cell>
          <cell r="AT391" t="str">
            <v>Đạt</v>
          </cell>
          <cell r="AU391" t="str">
            <v>Đạt</v>
          </cell>
          <cell r="AV391" t="str">
            <v>Đạt</v>
          </cell>
          <cell r="AW391" t="str">
            <v>Đạt</v>
          </cell>
          <cell r="AX391" t="str">
            <v>Đạt</v>
          </cell>
          <cell r="AY391" t="str">
            <v>Đạt</v>
          </cell>
          <cell r="AZ391">
            <v>0</v>
          </cell>
          <cell r="BA391" t="str">
            <v>Lê Thị Mơ</v>
          </cell>
          <cell r="BB391" t="str">
            <v>Đạt</v>
          </cell>
          <cell r="BC391">
            <v>0</v>
          </cell>
        </row>
        <row r="392">
          <cell r="C392" t="str">
            <v>PP2300520088</v>
          </cell>
          <cell r="D392" t="str">
            <v>Stent can thiệp túi phình mạch não</v>
          </cell>
          <cell r="E392" t="str">
            <v>- Stent điều trị phình mạch cổ rộng kết hợp với vòng xoắn kim loại 
- Stent tự bung.
- Có thể đóng gói kèm vi ống thông thả stent.
- Đường kính stent từ 2.0mm -&gt; 5.5mm
- Chiều dài các cỡ</v>
          </cell>
          <cell r="F392">
            <v>0</v>
          </cell>
          <cell r="G392" t="str">
            <v>Cái</v>
          </cell>
          <cell r="H392">
            <v>5</v>
          </cell>
          <cell r="I392">
            <v>72000000</v>
          </cell>
          <cell r="J392">
            <v>360000000</v>
          </cell>
          <cell r="K392">
            <v>7200000</v>
          </cell>
          <cell r="L392">
            <v>540000000</v>
          </cell>
          <cell r="M392">
            <v>252000000</v>
          </cell>
          <cell r="N392">
            <v>1</v>
          </cell>
          <cell r="O392" t="str">
            <v>PP2300520088</v>
          </cell>
          <cell r="P392" t="str">
            <v>Stent can thiệp túi phình mạch não</v>
          </cell>
          <cell r="Q392">
            <v>180</v>
          </cell>
          <cell r="R392">
            <v>87438000</v>
          </cell>
          <cell r="S392">
            <v>210</v>
          </cell>
          <cell r="T392" t="str">
            <v>Giao hàng trong vòng 24h kể từ thời điểm gửi đơn đặt hàng của Bệnh viện</v>
          </cell>
          <cell r="U392" t="str">
            <v>Khung giá đỡ mạch máu não  Leo+ .</v>
          </cell>
          <cell r="V392" t="str">
            <v>Khung giá đỡ mạch máu não  Leo+ .</v>
          </cell>
          <cell r="W392" t="str">
            <v>N06.02.100.0359.240.0001</v>
          </cell>
          <cell r="X392" t="str">
            <v>LEO…</v>
          </cell>
          <cell r="Y392" t="str">
            <v>- Stent  điều trị phình mạch cổ rộng kết hợp với vòng xoắn kim loại được dệt bằng 16 sợi , chất liệu nicken và titanium. 
- Đóng gòi kèm vi ông thông thả stent đường kính trong từ .024" - .032".
- Kích thước stent từ 3.5 đến 5.5, chiều dài từ 12mm đến 75mm. Có thể thu hồi stent khi đã bung 90%.</v>
          </cell>
          <cell r="Z392" t="str">
            <v>Balt</v>
          </cell>
          <cell r="AA392" t="str">
            <v>Pháp</v>
          </cell>
          <cell r="AB392" t="str">
            <v>Balt</v>
          </cell>
          <cell r="AC392" t="str">
            <v>Pháp</v>
          </cell>
          <cell r="AD392" t="str">
            <v>D</v>
          </cell>
          <cell r="AE392" t="str">
            <v>GĐKLH số: 2200036ĐKLH/BYT-TB-CT ngày 09/11/2022</v>
          </cell>
          <cell r="AF392" t="str">
            <v>Hộp/ 1 cái</v>
          </cell>
          <cell r="AG392" t="str">
            <v>Cái</v>
          </cell>
          <cell r="AH392">
            <v>5</v>
          </cell>
          <cell r="AI392">
            <v>0</v>
          </cell>
          <cell r="AJ392" t="str">
            <v>vn0309380798</v>
          </cell>
          <cell r="AK392" t="str">
            <v>CÔNG TY TNHH SANG THU</v>
          </cell>
          <cell r="AL392" t="str">
            <v>Đạt</v>
          </cell>
          <cell r="AM392"/>
          <cell r="AN392" t="str">
            <v>Nguyễn Thị Phương Hoa</v>
          </cell>
          <cell r="AO392" t="str">
            <v>Đạt</v>
          </cell>
          <cell r="AP392" t="str">
            <v>Đạt</v>
          </cell>
          <cell r="AQ392" t="str">
            <v>Đạt</v>
          </cell>
          <cell r="AR392">
            <v>0</v>
          </cell>
          <cell r="AS392" t="str">
            <v>Đạt</v>
          </cell>
          <cell r="AT392" t="str">
            <v>Không đạt</v>
          </cell>
          <cell r="AU392" t="str">
            <v>Đạt</v>
          </cell>
          <cell r="AV392" t="str">
            <v>Đạt</v>
          </cell>
          <cell r="AW392" t="str">
            <v>Đạt</v>
          </cell>
          <cell r="AX392" t="str">
            <v>Đạt</v>
          </cell>
          <cell r="AY392" t="str">
            <v>Không đạt</v>
          </cell>
          <cell r="AZ392" t="str">
            <v>Không đạt do không đáp ứng yêu cầu của E-HSMT về kích thước</v>
          </cell>
          <cell r="BA392" t="str">
            <v>Nguyễn Thị Huệ</v>
          </cell>
          <cell r="BB392" t="str">
            <v>Không đạt</v>
          </cell>
          <cell r="BC392" t="str">
            <v>Không đạt do không đáp ứng yêu cầu của E-HSMT về kích thước</v>
          </cell>
        </row>
        <row r="393">
          <cell r="C393" t="str">
            <v>PP2300520089</v>
          </cell>
          <cell r="D393" t="str">
            <v>Stent có màng bọc chữa túi phình mạch vành các cỡ</v>
          </cell>
          <cell r="E393" t="str">
            <v>Giá đỡ mạch vành có vỏ bao làm bằng chất liệu Polyurethane không dệt, khung giá đỡ làm bằng Cobalt chromium với lớp áo phủ proBIO 
Crossing profile ≥ 1.25mm
Đường kính: 2,5mm - 5.0 mm
Chiều dài: 15mm - 26 mm</v>
          </cell>
          <cell r="F393" t="str">
            <v>1 cái/ hộp</v>
          </cell>
          <cell r="G393" t="str">
            <v>Cái</v>
          </cell>
          <cell r="H393">
            <v>6</v>
          </cell>
          <cell r="I393">
            <v>59500000</v>
          </cell>
          <cell r="J393">
            <v>357000000</v>
          </cell>
          <cell r="K393">
            <v>7140000</v>
          </cell>
          <cell r="L393">
            <v>535500000</v>
          </cell>
          <cell r="M393">
            <v>249900000</v>
          </cell>
          <cell r="N393">
            <v>1</v>
          </cell>
          <cell r="O393" t="str">
            <v>PP2300520089</v>
          </cell>
          <cell r="P393" t="str">
            <v>Stent có màng bọc chữa túi phình mạch vành các cỡ</v>
          </cell>
          <cell r="Q393">
            <v>180</v>
          </cell>
          <cell r="R393">
            <v>306000000</v>
          </cell>
          <cell r="S393">
            <v>210</v>
          </cell>
          <cell r="T393" t="str">
            <v>Trong vòng 24 giờ kể từ thời điểm dặt hàng của Bệnh viện</v>
          </cell>
          <cell r="U393" t="str">
            <v>PK Papyrus</v>
          </cell>
          <cell r="V393" t="str">
            <v>Khung giá đỡ mạch vành có màng bọc (Cover stent) 
dùng trong các trường hợp cấp cứu</v>
          </cell>
          <cell r="W393" t="str">
            <v>N06.02.090.0549.274.0001-001, N06.02.090.0549.274.0001-017, N06.02.090.0549.274.0001-003, N06.02.090.0549.274.0001-005, N06.02.090.0549.274.0001-006, N06.02.090.0549.274.0001-007, N06.02.090.0549.274.0001-008, N06.02.090.0549.274.0001-009, N06.02.090.0549.274.0001-010, N06.02.090.0549.274.0001-011, N06.02.090.0549.274.0001-012, N06.02.090.0549.274.0001-013, N06.02.090.0549.274.0001-014, N06.02.090.0549.274.0001-015, N06.02.090.0549.274.0001-016, N06.02.090.0549.274.0001-004, N06.02.090.0549.274.0001-002</v>
          </cell>
          <cell r="X393" t="str">
            <v>369380; 369381; 369382; 369383; 369384; 369385; 369386; 369387; 369388; 369389; 369390; 369391; 369392; 369393; 381789; 381790; 381791</v>
          </cell>
          <cell r="Y393" t="str">
            <v>Giá đỡ mạch vành có vỏ bao làm bằng chất liệu Polyurethane không dệt, khung giá đỡ làm bằng Cobalt chromium (L-605) với lớp áo phủ proBIO (Amorphous Silicon Carbide)
Crossing profile: 1.25mm
Đường kính: 2.5; 3.0; 3.5; 4.0; 4.5; 5.0 mm
Chiều dài: 15, 20, 26 mm</v>
          </cell>
          <cell r="Z393" t="str">
            <v>Biotronik AG</v>
          </cell>
          <cell r="AA393" t="str">
            <v>Thụy Sỹ</v>
          </cell>
          <cell r="AB393" t="str">
            <v>Biotronik AG</v>
          </cell>
          <cell r="AC393" t="str">
            <v>Thụy Sĩ</v>
          </cell>
          <cell r="AD393" t="str">
            <v>Loại D</v>
          </cell>
          <cell r="AE393" t="str">
            <v>15845NK/BYT-TB-CT</v>
          </cell>
          <cell r="AF393" t="str">
            <v>Hộp/ 1 cái</v>
          </cell>
          <cell r="AG393" t="str">
            <v>Cái</v>
          </cell>
          <cell r="AH393">
            <v>6</v>
          </cell>
          <cell r="AI393">
            <v>0</v>
          </cell>
          <cell r="AJ393" t="str">
            <v>vn0301140748</v>
          </cell>
          <cell r="AK393" t="str">
            <v>CÔNG TY TNHH DƯỢC PHẨM VÀ TRANG THIẾT BỊ Y TẾ HOÀNG ĐỨC</v>
          </cell>
          <cell r="AL393" t="str">
            <v>Đạt</v>
          </cell>
          <cell r="AM393"/>
          <cell r="AN393" t="str">
            <v>Hồ Thị Hồng</v>
          </cell>
          <cell r="AO393" t="str">
            <v>Đạt</v>
          </cell>
          <cell r="AP393" t="str">
            <v>Đạt</v>
          </cell>
          <cell r="AQ393" t="str">
            <v>Đạt</v>
          </cell>
          <cell r="AR393">
            <v>0</v>
          </cell>
          <cell r="AS393" t="str">
            <v>Đạt</v>
          </cell>
          <cell r="AT393" t="str">
            <v>Đạt</v>
          </cell>
          <cell r="AU393" t="str">
            <v>Đạt</v>
          </cell>
          <cell r="AV393" t="str">
            <v>Đạt</v>
          </cell>
          <cell r="AW393" t="str">
            <v>Đạt</v>
          </cell>
          <cell r="AX393" t="str">
            <v>Đạt</v>
          </cell>
          <cell r="AY393" t="str">
            <v>Đạt</v>
          </cell>
          <cell r="AZ393">
            <v>0</v>
          </cell>
          <cell r="BA393" t="str">
            <v>Lê Thị Mơ</v>
          </cell>
          <cell r="BB393" t="str">
            <v>Đạt</v>
          </cell>
          <cell r="BC393">
            <v>0</v>
          </cell>
        </row>
        <row r="394">
          <cell r="C394" t="str">
            <v>PP2300520090</v>
          </cell>
          <cell r="D394" t="str">
            <v>Giá đỡ (Stent) can thiệp mạch vành thành mỏng phủ thuốc Sirolimus</v>
          </cell>
          <cell r="E394" t="str">
            <v>- Stent lõi Co-Cr, phủ thuốc Sirolimus
- Cấu tạo mắc cáo mở có liên kết chữ Z kép dài
- Độ dày Stent: ≤ 60µm. 
-  Đường kính: 2.0 mm - 4.5 mm, chiều dài: 8 mm - 48 mm.
- Có nghiên cứu lâm sàng với hơn 1000 bệnh nhân tại các quốc gia Châu Âu đã được công bố trên các tạp chí được lập chỉ mục ISI, SCOPUS, PubMed.</v>
          </cell>
          <cell r="F394" t="str">
            <v>Cái/ Hộp</v>
          </cell>
          <cell r="G394" t="str">
            <v>Cái</v>
          </cell>
          <cell r="H394">
            <v>200</v>
          </cell>
          <cell r="I394">
            <v>37470000</v>
          </cell>
          <cell r="J394">
            <v>7494000000</v>
          </cell>
          <cell r="K394">
            <v>149880000</v>
          </cell>
          <cell r="L394">
            <v>11241000000</v>
          </cell>
          <cell r="M394">
            <v>5245800000</v>
          </cell>
          <cell r="N394">
            <v>34</v>
          </cell>
          <cell r="O394" t="str">
            <v>PP2300520090</v>
          </cell>
          <cell r="P394" t="str">
            <v>Giá đỡ (Stent) can thiệp mạch vành thành mỏng phủ thuốc Sirolimus</v>
          </cell>
          <cell r="Q394">
            <v>180</v>
          </cell>
          <cell r="R394">
            <v>237220000</v>
          </cell>
          <cell r="S394">
            <v>210</v>
          </cell>
          <cell r="T394" t="str">
            <v>Trong vòng 24h kể 
từ thời điểm đặt 
hàng của bệnh viện</v>
          </cell>
          <cell r="U394" t="str">
            <v>Khung giá đỡ động mạch vành phủ thuốc Sirolimus - Supraflex Cruz</v>
          </cell>
          <cell r="V394" t="str">
            <v>Khung giá đỡ động mạch vành phủ thuốc Sirolimus - Supraflex Cruz</v>
          </cell>
          <cell r="W394" t="str">
            <v>N06.02.020.5153.183.0002.001
đến 
N06.02.020.5153.183.0002.088</v>
          </cell>
          <cell r="X394" t="str">
            <v>FGTZXXXXXXIE</v>
          </cell>
          <cell r="Y394" t="str">
            <v>- Stent lõi Co-Cr(L605), thành Stent mỏng 60µm, nền tảng Tetrinium. 
- Cấu trúc LDZ-link tăng tính linh hoạt. 
- Phủ thuốc Sirolimus liều lượng 1.4µg/mm2. 
- Polymer 3 thành phần: PLLA, PLCL, PVP tự tiêu. Tỷ lệ co lại &lt;4% &amp; rút ngắn 0%. 
- Hai marker Pt/Ir trên bóng. Sóng stent 4 crown - 6 crown - 8 crown tùy đường kính đảm bảo sự toàn vẹn cấu trúc stent. 
- Đường kính: 2.0-4.5 mm, chiều dài: 8-48mm. 
- NP: 10 atm, RBP: 16 atm
- Có thể ngưng thuốc kháng tập kết tiểu cầu kép sau 1 tháng được chứng minh bằng nghiên cứu ngẫu nhiên có đối chứng (RCT).
- Có nghiên cứu lâm sàng với hơn 1200 bệnh nhân tại các quốc gia Châu Âu đã được công bố trên các tạp chí được lập chỉ mục ISI, SCOPUS, PubMed.</v>
          </cell>
          <cell r="Z394" t="str">
            <v xml:space="preserve">Sahajanand Medical Technologies Ireland Limited </v>
          </cell>
          <cell r="AA394" t="str">
            <v>Ireland</v>
          </cell>
          <cell r="AB394" t="str">
            <v xml:space="preserve">Sahajanand Medical Technologies Ireland Limited </v>
          </cell>
          <cell r="AC394" t="str">
            <v>Ireland</v>
          </cell>
          <cell r="AD394" t="str">
            <v>D</v>
          </cell>
          <cell r="AE394" t="str">
            <v>Giấy phép nhập khẩu: 17656NK/BYT-TB-CT ngày 03/03/2021</v>
          </cell>
          <cell r="AF394" t="str">
            <v>Cái/ Hộp</v>
          </cell>
          <cell r="AG394" t="str">
            <v>Cái</v>
          </cell>
          <cell r="AH394">
            <v>200</v>
          </cell>
          <cell r="AI394">
            <v>0</v>
          </cell>
          <cell r="AJ394" t="str">
            <v>vn0313554398</v>
          </cell>
          <cell r="AK394" t="str">
            <v>CÔNG TY CỔ PHẦN TRANG THIẾT BỊ Y TẾ HẠNH NGUYÊN</v>
          </cell>
          <cell r="AL394" t="str">
            <v>Đạt</v>
          </cell>
          <cell r="AM394"/>
          <cell r="AN394" t="str">
            <v>Phan Thị Lường</v>
          </cell>
          <cell r="AO394" t="str">
            <v>Đạt</v>
          </cell>
          <cell r="AP394" t="str">
            <v>Đạt</v>
          </cell>
          <cell r="AQ394" t="str">
            <v>Đạt</v>
          </cell>
          <cell r="AR394">
            <v>0</v>
          </cell>
          <cell r="AS394" t="str">
            <v>Đạt</v>
          </cell>
          <cell r="AT394" t="str">
            <v>Đạt</v>
          </cell>
          <cell r="AU394" t="str">
            <v>Đạt</v>
          </cell>
          <cell r="AV394" t="str">
            <v>Đạt</v>
          </cell>
          <cell r="AW394" t="str">
            <v>Đạt</v>
          </cell>
          <cell r="AX394" t="str">
            <v>Đạt</v>
          </cell>
          <cell r="AY394" t="str">
            <v>Đạt</v>
          </cell>
          <cell r="AZ394">
            <v>0</v>
          </cell>
          <cell r="BA394" t="str">
            <v>Hoàng Thị Thủy</v>
          </cell>
          <cell r="BB394" t="str">
            <v>Đạt</v>
          </cell>
          <cell r="BC394">
            <v>0</v>
          </cell>
        </row>
        <row r="395">
          <cell r="C395" t="str">
            <v>PP2300520091</v>
          </cell>
          <cell r="D395" t="str">
            <v>Stent mạch vành phủ thuốc tự tiêu sinh học</v>
          </cell>
          <cell r="E395" t="str">
            <v>- Stent mạch vành phủ thuốc Everolimus Polymer tự tiêu sinh học 
 - Chất liệu làm kim loại Cobalt Chromium
 - Độ dày khung stent ≥ 65μm
 - Đường kính: Từ 2.00 - 4.5mm
 - Chiều dài: 8mm - 48mm
 - Có 2 dấu cản quang
 Tiêu chuẩn:  ISO/CE</v>
          </cell>
          <cell r="F395" t="str">
            <v>1 cái/hộp</v>
          </cell>
          <cell r="G395" t="str">
            <v>Cái</v>
          </cell>
          <cell r="H395">
            <v>60</v>
          </cell>
          <cell r="I395">
            <v>32000000</v>
          </cell>
          <cell r="J395">
            <v>1920000000</v>
          </cell>
          <cell r="K395">
            <v>38400000</v>
          </cell>
          <cell r="L395">
            <v>2880000000</v>
          </cell>
          <cell r="M395">
            <v>1344000000</v>
          </cell>
          <cell r="N395">
            <v>10</v>
          </cell>
          <cell r="O395" t="str">
            <v>PP2300520091</v>
          </cell>
          <cell r="P395" t="str">
            <v>Stent mạch vành phủ thuốc tự tiêu sinh học</v>
          </cell>
          <cell r="Q395">
            <v>180</v>
          </cell>
          <cell r="R395">
            <v>120400000</v>
          </cell>
          <cell r="S395">
            <v>210</v>
          </cell>
          <cell r="T395" t="str">
            <v>Trong vòng 24 giờ kể từ thời điểm dặt hàng của Bệnh viện</v>
          </cell>
          <cell r="U395" t="str">
            <v>EvermaxTM Hệ thống khung giá đỡ động mạch vành phủ thuốc Everolimus</v>
          </cell>
          <cell r="V395" t="str">
            <v>EvermaxTM Hệ thống khung giá đỡ động mạch vành phủ thuốc Everolimus</v>
          </cell>
          <cell r="W395" t="str">
            <v>N06.02.020.3202.115.0001</v>
          </cell>
          <cell r="X395" t="str">
            <v>Evermax
EM2.0008; EM2.0012; EM2.0016; EM2.0020; EM2.0024; EM2.0028; EM2.0032; EM2.0036; EM2.0040; EM2.0044; EM2.0048; EM2.0050; EM2.0052; EM2.2508; EM2.2512; EM2.2516; EM2.2520; EM2.2524; EM2.2528; EM2.2532; EM2.2536; EM2.2540; EM2.2544; EM2.2548; EM2.2550; EM2.2552; EM2.5008; EM2.5012; EM2.5016; EM2.5020; EM2.5024; EM2.5028; EM2.5032; EM2.5036; EM2.5040; EM2.5044; EM2.5048; EM2.5050; EM2.5052; EM2.7508; EM2.7512; EM2.7516; EM2.7520; EM2.7524; EM2.7528; EM2.7532; EM2.7536; EM2.7540; EM2.7544; EM2.7548; EM2.7550; EM2.7552; EM3.0008; EM3.0012; EM3.0016; EM3.0020; EM3.0024; EM3.0028; EM3.0032; EM3.0036; EM3.0040; EM3.0044; EM3.0048; EM3.0050; EM3.0052; EM3.5008; EM3.5012; EM3.5016; EM3.5020; EM3.5024; EM3.5028; EM3.5032; EM3.5036; EM3.5040; EM3.5044; EM3.5048; EM3.5050; EM3.5052; EM4.0008; EM4.0012; EM4.0016; EM4.0020; EM4.0024; EM4.0028; EM4.0032; EM4.0036; EM4.0040; EM4.0044; EM4.0048; EM4.0050; EM4.0052; EM4.5008; EM4.5012; EM4.5016; EM4.5020; EM4.5024; EM4.5028; EM4.5032; EM4.5036; EM4.5040; EM4.5044; EM4.5048; EM4.5050; EM4.5052</v>
          </cell>
          <cell r="Y395" t="str">
            <v>- Stent mạch vành phủ thuốc Everolimus Polymer tự tiêu sinh học 
 - Chất liệu làm kim loại Cobalt Chromium
 - Độ dày khung stent 65μm
 - Đường kính: Từ 2.00 - 4.5mm
 - Chiều dài stent: 8mm, 12mm, 16mm, 20mm, 24mm, 28mm, 32mm, 36mm, 40mm, 44mm, 48mm, 50mm,  52mm
 - Có 2 dấu cản quang
 Tiêu chuẩn:  ISO</v>
          </cell>
          <cell r="Z395" t="str">
            <v>Nano Therapeutics PVT LTD.</v>
          </cell>
          <cell r="AA395" t="str">
            <v xml:space="preserve"> Ấn Độ</v>
          </cell>
          <cell r="AB395" t="str">
            <v>Nano Therapeutics PVT LTD.</v>
          </cell>
          <cell r="AC395" t="str">
            <v xml:space="preserve"> Ấn Độ</v>
          </cell>
          <cell r="AD395" t="str">
            <v>D</v>
          </cell>
          <cell r="AE395" t="str">
            <v>13648NK/BYT-TB-CT</v>
          </cell>
          <cell r="AF395" t="str">
            <v>01 Cái/ hộp</v>
          </cell>
          <cell r="AG395" t="str">
            <v>Cái</v>
          </cell>
          <cell r="AH395">
            <v>60</v>
          </cell>
          <cell r="AI395">
            <v>0</v>
          </cell>
          <cell r="AJ395" t="str">
            <v>vn0106827713</v>
          </cell>
          <cell r="AK395" t="str">
            <v>CÔNG TY CỔ PHẦN ĐẦU TƯ PHÁT TRIỂN TMT VIỆT NAM</v>
          </cell>
          <cell r="AL395" t="str">
            <v>Đạt</v>
          </cell>
          <cell r="AM395"/>
          <cell r="AN395" t="str">
            <v>Phạm Thị Kim Hoàng</v>
          </cell>
          <cell r="AO395" t="str">
            <v>Đạt</v>
          </cell>
          <cell r="AP395" t="str">
            <v>Đạt</v>
          </cell>
          <cell r="AQ395" t="str">
            <v>Đạt</v>
          </cell>
          <cell r="AR395">
            <v>0</v>
          </cell>
          <cell r="AS395" t="str">
            <v>Đạt</v>
          </cell>
          <cell r="AT395" t="str">
            <v>Đạt</v>
          </cell>
          <cell r="AU395" t="str">
            <v>Đạt</v>
          </cell>
          <cell r="AV395" t="str">
            <v>Đạt</v>
          </cell>
          <cell r="AW395" t="str">
            <v>Đạt</v>
          </cell>
          <cell r="AX395" t="str">
            <v>Đạt</v>
          </cell>
          <cell r="AY395" t="str">
            <v>Đạt</v>
          </cell>
          <cell r="AZ395">
            <v>0</v>
          </cell>
          <cell r="BA395" t="str">
            <v>Lê Thị Mơ</v>
          </cell>
          <cell r="BB395" t="str">
            <v>Đạt</v>
          </cell>
          <cell r="BC395">
            <v>0</v>
          </cell>
        </row>
        <row r="396">
          <cell r="C396" t="str">
            <v>PP2300520091</v>
          </cell>
          <cell r="D396" t="str">
            <v>Stent mạch vành phủ thuốc tự tiêu sinh học</v>
          </cell>
          <cell r="E396" t="str">
            <v>- Stent mạch vành phủ thuốc Everolimus Polymer tự tiêu sinh học 
 - Chất liệu làm kim loại Cobalt Chromium
 - Độ dày khung stent ≥ 65μm
 - Đường kính: Từ 2.00 - 4.5mm
 - Chiều dài: 8mm - 48mm
 - Có 2 dấu cản quang
 Tiêu chuẩn:  ISO/CE</v>
          </cell>
          <cell r="F396" t="str">
            <v>1 cái/hộp</v>
          </cell>
          <cell r="G396" t="str">
            <v>Cái</v>
          </cell>
          <cell r="H396">
            <v>60</v>
          </cell>
          <cell r="I396">
            <v>32000000</v>
          </cell>
          <cell r="J396">
            <v>1920000000</v>
          </cell>
          <cell r="K396">
            <v>38400000</v>
          </cell>
          <cell r="L396">
            <v>2880000000</v>
          </cell>
          <cell r="M396">
            <v>1344000000</v>
          </cell>
          <cell r="N396">
            <v>10</v>
          </cell>
          <cell r="O396" t="str">
            <v>PP2300520091</v>
          </cell>
          <cell r="P396" t="str">
            <v>Stent mạch vành phủ thuốc tự tiêu sinh học</v>
          </cell>
          <cell r="Q396">
            <v>180</v>
          </cell>
          <cell r="R396">
            <v>38400000</v>
          </cell>
          <cell r="S396">
            <v>210</v>
          </cell>
          <cell r="T396" t="str">
            <v>Trong vòng 24 giờ kể từ thời điểm đặt hàng của Bệnh viện</v>
          </cell>
          <cell r="U396" t="str">
            <v>Giá đỡ (Stent) mạch vành phủ thuốc Everolimus, EVENAM</v>
          </cell>
          <cell r="V396" t="str">
            <v>Giá đỡ (Stent) mạch vành phủ thuốc Everolimus, EVENAM</v>
          </cell>
          <cell r="W396" t="str">
            <v>N06.02.020.0972.000.0004.001; N06.02.020.0972.000.0004.109®N06.02.020.0972.000.0004.215</v>
          </cell>
          <cell r="X396" t="str">
            <v>EVN-aaaXbbAP</v>
          </cell>
          <cell r="Y396" t="str">
            <v>- Stent mạch vành phủ thuốc Everolimus Polymer tự tiêu sinh học 
 - Chất liệu làm kim loại Cobalt Chromium
 - Độ dày khung stent ≥ 65μm
 - Đường kính: Từ 2.00 - 4.5mm
 - Chiều dài: 8mm - 48mm
 - Có 2 dấu cản quang
 Tiêu chuẩn:  ISO/CE</v>
          </cell>
          <cell r="Z396" t="str">
            <v>Công ty CP Nhà máy Trang thiết bị Y tế USM Healthcare</v>
          </cell>
          <cell r="AA396" t="str">
            <v>Việt Nam</v>
          </cell>
          <cell r="AB396" t="str">
            <v>Công ty CP Nhà máy Trang thiết bị Y tế USM Healthcare</v>
          </cell>
          <cell r="AC396" t="str">
            <v>Việt Nam</v>
          </cell>
          <cell r="AD396" t="str">
            <v>D</v>
          </cell>
          <cell r="AE396" t="str">
            <v>2100606ĐKLH/BYT-TB-CT</v>
          </cell>
          <cell r="AF396" t="str">
            <v>1 cái/hộp</v>
          </cell>
          <cell r="AG396" t="str">
            <v>Cái</v>
          </cell>
          <cell r="AH396">
            <v>60</v>
          </cell>
          <cell r="AI396" t="str">
            <v>24 tháng</v>
          </cell>
          <cell r="AJ396" t="str">
            <v>vn0314018488</v>
          </cell>
          <cell r="AK396" t="str">
            <v>CÔNG TY TNHH KỸ THUẬT CÔNG NGHỆ PTV</v>
          </cell>
          <cell r="AL396" t="str">
            <v>Đạt</v>
          </cell>
          <cell r="AM396"/>
          <cell r="AN396" t="str">
            <v>Tăng Thị Hiếu</v>
          </cell>
          <cell r="AO396" t="str">
            <v>Đạt</v>
          </cell>
          <cell r="AP396" t="str">
            <v>Đạt</v>
          </cell>
          <cell r="AQ396" t="str">
            <v>Đạt</v>
          </cell>
          <cell r="AR396">
            <v>0</v>
          </cell>
          <cell r="AS396" t="str">
            <v>Đạt</v>
          </cell>
          <cell r="AT396" t="str">
            <v>Đạt</v>
          </cell>
          <cell r="AU396" t="str">
            <v>Đạt</v>
          </cell>
          <cell r="AV396" t="str">
            <v>Đạt</v>
          </cell>
          <cell r="AW396" t="str">
            <v>Đạt</v>
          </cell>
          <cell r="AX396" t="str">
            <v>Đạt</v>
          </cell>
          <cell r="AY396" t="str">
            <v>Đạt</v>
          </cell>
          <cell r="AZ396">
            <v>0</v>
          </cell>
          <cell r="BA396" t="str">
            <v>Trần Thị Dân</v>
          </cell>
          <cell r="BB396" t="str">
            <v>Đạt</v>
          </cell>
          <cell r="BC396">
            <v>0</v>
          </cell>
        </row>
        <row r="397">
          <cell r="C397" t="str">
            <v>PP2300520092</v>
          </cell>
          <cell r="D397" t="str">
            <v>Stent can thiệp mạch máu ngoại biên</v>
          </cell>
          <cell r="E397" t="str">
            <v>- Tương thích với sheath 6F -&gt; 7F
- Đường kính 5 - 10 mm
- Chiều dài stent: các cỡ
- Tiêu chuẩn chất lượng: ISO, FDA (Mỹ)</v>
          </cell>
          <cell r="F397" t="str">
            <v>Hộp/ 1 Cái</v>
          </cell>
          <cell r="G397" t="str">
            <v>Cái</v>
          </cell>
          <cell r="H397">
            <v>10</v>
          </cell>
          <cell r="I397">
            <v>23100000</v>
          </cell>
          <cell r="J397">
            <v>231000000</v>
          </cell>
          <cell r="K397">
            <v>4620000</v>
          </cell>
          <cell r="L397">
            <v>346500000</v>
          </cell>
          <cell r="M397">
            <v>161700000</v>
          </cell>
          <cell r="N397">
            <v>2</v>
          </cell>
          <cell r="O397" t="str">
            <v>PP2300520092</v>
          </cell>
          <cell r="P397" t="str">
            <v>Stent can thiệp mạch máu ngoại biên</v>
          </cell>
          <cell r="Q397">
            <v>180</v>
          </cell>
          <cell r="R397">
            <v>29485000</v>
          </cell>
          <cell r="S397">
            <v>210</v>
          </cell>
          <cell r="T397" t="str">
            <v>Trong vòng 24 giờ kể từ thời điểm đặt hàng của Bệnh viện</v>
          </cell>
          <cell r="U397" t="str">
            <v>Express LD Vascular OVER-THE-WIRE Premounted Stent System</v>
          </cell>
          <cell r="V397" t="str">
            <v>Express LD Vascular OVER-THE-WIRE Premounted Stent System</v>
          </cell>
          <cell r="W397" t="str">
            <v>N06.02.100.0587.183.0018</v>
          </cell>
          <cell r="X397" t="str">
            <v>H74938162xxxxxx</v>
          </cell>
          <cell r="Y397" t="str">
            <v>- Tương thích với sheath 6F -&gt; 7F
- Đường kính 5 - 10 mm
- Chiều dài stent: các cỡ (17-57mm).
- Tiêu chuẩn chất lượng: ISO, FDA (Mỹ)</v>
          </cell>
          <cell r="Z397" t="str">
            <v>Boston Scientific Limited</v>
          </cell>
          <cell r="AA397" t="str">
            <v>Ireland</v>
          </cell>
          <cell r="AB397" t="str">
            <v>Boston Scientific Corporation</v>
          </cell>
          <cell r="AC397" t="str">
            <v>Mỹ</v>
          </cell>
          <cell r="AD397" t="str">
            <v>C</v>
          </cell>
          <cell r="AE397" t="str">
            <v>16156NK/BYT-TB-CT, ngày 19/08/2020</v>
          </cell>
          <cell r="AF397" t="str">
            <v>Hộp/1 cái</v>
          </cell>
          <cell r="AG397" t="str">
            <v xml:space="preserve">Cái </v>
          </cell>
          <cell r="AH397">
            <v>10</v>
          </cell>
          <cell r="AI397">
            <v>0</v>
          </cell>
          <cell r="AJ397" t="str">
            <v>vn0106119693</v>
          </cell>
          <cell r="AK397" t="str">
            <v>CÔNG TY CỔ PHẦN NOVAMEDIC VIỆT NAM</v>
          </cell>
          <cell r="AL397" t="str">
            <v>Đạt</v>
          </cell>
          <cell r="AM397"/>
          <cell r="AN397" t="str">
            <v>Nguyễn Thị Sao Mai</v>
          </cell>
          <cell r="AO397" t="str">
            <v>Đạt</v>
          </cell>
          <cell r="AP397" t="str">
            <v>Đạt</v>
          </cell>
          <cell r="AQ397" t="str">
            <v>Đạt</v>
          </cell>
          <cell r="AR397">
            <v>0</v>
          </cell>
          <cell r="AS397" t="str">
            <v>Đạt</v>
          </cell>
          <cell r="AT397" t="str">
            <v>Đạt</v>
          </cell>
          <cell r="AU397" t="str">
            <v>Đạt</v>
          </cell>
          <cell r="AV397" t="str">
            <v>Đạt</v>
          </cell>
          <cell r="AW397" t="str">
            <v>Đạt</v>
          </cell>
          <cell r="AX397" t="str">
            <v>Đạt</v>
          </cell>
          <cell r="AY397" t="str">
            <v>Đạt</v>
          </cell>
          <cell r="AZ397">
            <v>0</v>
          </cell>
          <cell r="BA397" t="str">
            <v>Hồ Thị Xuân Thu</v>
          </cell>
          <cell r="BB397" t="str">
            <v>Đạt</v>
          </cell>
          <cell r="BC397">
            <v>0</v>
          </cell>
        </row>
        <row r="398">
          <cell r="C398" t="str">
            <v>PP2300520092</v>
          </cell>
          <cell r="D398" t="str">
            <v>Stent can thiệp mạch máu ngoại biên</v>
          </cell>
          <cell r="E398" t="str">
            <v>- Tương thích với sheath 6F -&gt; 7F
- Đường kính 5 - 10 mm
- Chiều dài stent: các cỡ
- Tiêu chuẩn chất lượng: ISO, FDA (Mỹ)</v>
          </cell>
          <cell r="F398" t="str">
            <v>Hộp/ 1 Cái</v>
          </cell>
          <cell r="G398" t="str">
            <v>Cái</v>
          </cell>
          <cell r="H398">
            <v>10</v>
          </cell>
          <cell r="I398">
            <v>23100000</v>
          </cell>
          <cell r="J398">
            <v>231000000</v>
          </cell>
          <cell r="K398">
            <v>4620000</v>
          </cell>
          <cell r="L398">
            <v>346500000</v>
          </cell>
          <cell r="M398">
            <v>161700000</v>
          </cell>
          <cell r="N398">
            <v>2</v>
          </cell>
          <cell r="O398" t="str">
            <v>PP2300520092</v>
          </cell>
          <cell r="P398" t="str">
            <v>Stent can thiệp mạch máu ngoại biên</v>
          </cell>
          <cell r="Q398">
            <v>180</v>
          </cell>
          <cell r="R398">
            <v>287980000</v>
          </cell>
          <cell r="S398">
            <v>210</v>
          </cell>
          <cell r="T398">
            <v>0</v>
          </cell>
          <cell r="U398" t="str">
            <v>Hệ thống khung giá đỡ mạch ngoại biên MSM PEBAS</v>
          </cell>
          <cell r="V398" t="str">
            <v>Hệ thống khung giá đỡ mạch ngoại biên MSM PEBAS</v>
          </cell>
          <cell r="W398" t="str">
            <v>N06.02.040.3106.155.0001</v>
          </cell>
          <cell r="X398" t="str">
            <v>PES0518085; PES0528085; PES0538085; PES0558085; PES0578085; PES0618085; PES0628085; PES0638085;PES0658085; PES0678085;PES0718085;PES0728085; PES0738085; PES0758085; PES0778085; PES0818085; PES0828085; PES0838085; PES0858085; PES0878085; PES0918085; PES0928085; PES0938085; PES0958085; PES1018085; PES1028085; PES1038085; PES1058085; PES0518135; PES0528135; PES0538135; PES0558135; PES0578135; PES0618135; PES0628135; PES0638135; PES0658135; PES0678135; PES0718135; PES0728135; PES0738135; PES0758135; PES0778135; PES0818135; PES0828135; PES0838135; PES0858135; PES0878135; PES0918135; PES0928135; PES0938135; PES0958135; PES1018135; PES1028135; PES1038135; PES1058135</v>
          </cell>
          <cell r="Y398" t="str">
            <v>- Tương thích với sheath 6F -&gt; 7F
- Đường kính 5 - 10 mm
- Chiều dài stent: các cỡ
- Tiêu chuẩn chất lượng: ISO, CE, CFS Đức</v>
          </cell>
          <cell r="Z398" t="str">
            <v>Micro Science Medical AG</v>
          </cell>
          <cell r="AA398" t="str">
            <v>Đức</v>
          </cell>
          <cell r="AB398" t="str">
            <v>Micro Science Medical AG</v>
          </cell>
          <cell r="AC398" t="str">
            <v>Đức</v>
          </cell>
          <cell r="AD398" t="str">
            <v>C</v>
          </cell>
          <cell r="AE398" t="str">
            <v>16771NK/BYT-TB-CT ngày 26/10/2020</v>
          </cell>
          <cell r="AF398" t="str">
            <v>Cái/ Hộp</v>
          </cell>
          <cell r="AG398" t="str">
            <v>Cái</v>
          </cell>
          <cell r="AH398">
            <v>10</v>
          </cell>
          <cell r="AI398" t="str">
            <v>-</v>
          </cell>
          <cell r="AJ398" t="str">
            <v>vn0313041685</v>
          </cell>
          <cell r="AK398" t="str">
            <v>CÔNG TY CỔ PHẦN TRANG THIẾT BỊ Y TẾ TRỌNG MINH</v>
          </cell>
          <cell r="AL398" t="str">
            <v>Đạt</v>
          </cell>
          <cell r="AM398"/>
          <cell r="AN398" t="str">
            <v>Nguyễn Thị Phương Hoa</v>
          </cell>
          <cell r="AO398" t="str">
            <v>Đạt</v>
          </cell>
          <cell r="AP398" t="str">
            <v>Đạt</v>
          </cell>
          <cell r="AQ398" t="str">
            <v>Đạt</v>
          </cell>
          <cell r="AR398">
            <v>0</v>
          </cell>
          <cell r="AS398" t="str">
            <v>Đạt</v>
          </cell>
          <cell r="AT398" t="str">
            <v>Đạt</v>
          </cell>
          <cell r="AU398" t="str">
            <v>Đạt</v>
          </cell>
          <cell r="AV398" t="str">
            <v>Đạt</v>
          </cell>
          <cell r="AW398" t="str">
            <v>Đạt</v>
          </cell>
          <cell r="AX398" t="str">
            <v>Đạt</v>
          </cell>
          <cell r="AY398" t="str">
            <v>Đạt</v>
          </cell>
          <cell r="AZ398">
            <v>0</v>
          </cell>
          <cell r="BA398" t="str">
            <v>Nguyễn Thị Linh Đức</v>
          </cell>
          <cell r="BB398" t="str">
            <v>Đạt</v>
          </cell>
          <cell r="BC398">
            <v>0</v>
          </cell>
        </row>
        <row r="399">
          <cell r="C399" t="str">
            <v>PP2300520093</v>
          </cell>
          <cell r="D399" t="str">
            <v>Stent graft bổ sung cho động mạch chủ bụng</v>
          </cell>
          <cell r="E399" t="str">
            <v xml:space="preserve"> - Stent graft động mạch chủ bụng loại bổ sung 
 - Khung giá đỡ bằng hợp kim Nitinol. 
 - Lớp phủ bằng polyester 
 - Cấu tạo: Stent đầu gần chữ M 
 - Có marker 
 - Đường kính đầu gần 16 mm, đầu xa từ 10 -&gt; 28 mm, chiều dài các cỡ
 - Đường kính dụng cụ: 14F -&gt;18F</v>
          </cell>
          <cell r="F399" t="str">
            <v>Hộp/ 1 Cái</v>
          </cell>
          <cell r="G399" t="str">
            <v>Cái</v>
          </cell>
          <cell r="H399">
            <v>5</v>
          </cell>
          <cell r="I399">
            <v>70000000</v>
          </cell>
          <cell r="J399">
            <v>350000000</v>
          </cell>
          <cell r="K399">
            <v>7000000</v>
          </cell>
          <cell r="L399">
            <v>525000000</v>
          </cell>
          <cell r="M399">
            <v>245000000</v>
          </cell>
          <cell r="N399">
            <v>1</v>
          </cell>
          <cell r="O399" t="str">
            <v>PP2300520093</v>
          </cell>
          <cell r="P399" t="str">
            <v>Stent graft bổ sung cho động mạch chủ bụng</v>
          </cell>
          <cell r="Q399">
            <v>180</v>
          </cell>
          <cell r="R399">
            <v>362642000</v>
          </cell>
          <cell r="S399">
            <v>210</v>
          </cell>
          <cell r="T399">
            <v>0</v>
          </cell>
          <cell r="U399" t="str">
            <v>Stent graft bổ sung cho động mạch chủ bụng E-tegra</v>
          </cell>
          <cell r="V399" t="str">
            <v>Stent graft bổ sung cho động mạch chủ bụng E-tegra</v>
          </cell>
          <cell r="W399" t="str">
            <v>N06.02.070.2665.155.0003</v>
          </cell>
          <cell r="X399" t="str">
            <v xml:space="preserve">93CLxxxxLxx;
93IExxxxLxx;
93AExxxxL05
</v>
          </cell>
          <cell r="Y399" t="str">
            <v>Mô tả: Phù hợp với bộ khung giá đỡ động mạch chủ bụng phía trên để sử dụng khi cần ghép thêm cho bệnh nhân. 
Đầu gần có stent chữ M: giúp chống gập gãy, áp sát thành mạch và hạn chế sự gấp nếp.
Có marker hình chữ E ngược
Thiết kế hệ thống bung stent theo cơ chế Bóp-rồi-Thả điều khiển bằng 2 tay giúp đặt stent ở đúng vị trí mong muốn và có khoá an toàn giúp giảm rủi ro trong thủ thuật.
Kích cỡ: Đường kính của Stent từ 13mm đến 38mm.
Chất liệu: Stent: Nitinol
                 Graft: Polyester đa sợi mật độ cao.
Tiêu chuẩn kỹ thuật: CE</v>
          </cell>
          <cell r="Z399" t="str">
            <v>JOTEC GmbH</v>
          </cell>
          <cell r="AA399" t="str">
            <v>Đức</v>
          </cell>
          <cell r="AB399" t="str">
            <v>JOTEC GmbH</v>
          </cell>
          <cell r="AC399" t="str">
            <v>Đức</v>
          </cell>
          <cell r="AD399" t="str">
            <v>D</v>
          </cell>
          <cell r="AE399" t="str">
            <v>GPNK số: 17629NK/BYT-TB-CT
Ngày cấp: 03/03/2021</v>
          </cell>
          <cell r="AF399" t="str">
            <v>1 Cái/Hộp</v>
          </cell>
          <cell r="AG399" t="str">
            <v>Cái</v>
          </cell>
          <cell r="AH399">
            <v>5</v>
          </cell>
          <cell r="AI399">
            <v>0</v>
          </cell>
          <cell r="AJ399" t="str">
            <v>vn0309110047</v>
          </cell>
          <cell r="AK399" t="str">
            <v>CÔNG TY TNHH THƯƠNG MẠI VÀ DỊCH VỤ KỸ THUẬT PHÚC TÍN</v>
          </cell>
          <cell r="AL399" t="str">
            <v>Đạt</v>
          </cell>
          <cell r="AM399"/>
          <cell r="AN399" t="str">
            <v>Nguyễn Thị Phương Hoa</v>
          </cell>
          <cell r="AO399" t="str">
            <v>Đạt</v>
          </cell>
          <cell r="AP399" t="str">
            <v>Đạt</v>
          </cell>
          <cell r="AQ399" t="str">
            <v>Đạt</v>
          </cell>
          <cell r="AR399">
            <v>0</v>
          </cell>
          <cell r="AS399" t="str">
            <v>Đạt</v>
          </cell>
          <cell r="AT399" t="str">
            <v>Không đạt</v>
          </cell>
          <cell r="AU399" t="str">
            <v>Đạt</v>
          </cell>
          <cell r="AV399" t="str">
            <v>Đạt</v>
          </cell>
          <cell r="AW399" t="str">
            <v>Đạt</v>
          </cell>
          <cell r="AX399" t="str">
            <v>Đạt</v>
          </cell>
          <cell r="AY399" t="str">
            <v>Không đạt</v>
          </cell>
          <cell r="AZ399" t="str">
            <v xml:space="preserve">E-HSMT:
Đường kính đầu gần 16 mm, đầu xa từ 10 -&gt; 28 mm
E-HSDT: Đường kính đầu gần 15 mm, đầu xa từ 10 -&gt; 27 mm
</v>
          </cell>
          <cell r="BA399" t="str">
            <v>Trần Thị Huyền Trân</v>
          </cell>
          <cell r="BB399" t="str">
            <v>Không đạt</v>
          </cell>
          <cell r="BC399" t="str">
            <v xml:space="preserve">E-HSMT:
Đường kính đầu gần 16 mm, đầu xa từ 10 -&gt; 28 mm
E-HSDT: Đường kính đầu gần 15 mm, đầu xa từ 10 -&gt; 27 mm
</v>
          </cell>
        </row>
        <row r="400">
          <cell r="C400" t="str">
            <v>PP2300520094</v>
          </cell>
          <cell r="D400" t="str">
            <v>Stent graft bổ sung cho động mạch chủ ngực</v>
          </cell>
          <cell r="E400" t="str">
            <v xml:space="preserve"> - Stent graft động mạch chủ ngực loại bổ sung
 - Khung giá đỡ bằng hợp kim Nitinol. 
 - Lớp phủ bằng polyester 
 - Cấu tạo:  Có Marker 
 - Đường kính 22 ­&gt; 46 mm, chiều dài các cỡ
 - Đường kính dụng cụ: 22F -&gt; 25F</v>
          </cell>
          <cell r="F400" t="str">
            <v>Hộp/ 1 Cái</v>
          </cell>
          <cell r="G400" t="str">
            <v>Cái</v>
          </cell>
          <cell r="H400">
            <v>5</v>
          </cell>
          <cell r="I400">
            <v>70000000</v>
          </cell>
          <cell r="J400">
            <v>350000000</v>
          </cell>
          <cell r="K400">
            <v>7000000</v>
          </cell>
          <cell r="L400">
            <v>525000000</v>
          </cell>
          <cell r="M400">
            <v>245000000</v>
          </cell>
          <cell r="N400">
            <v>1</v>
          </cell>
          <cell r="O400" t="str">
            <v>PP2300520094</v>
          </cell>
          <cell r="P400" t="str">
            <v>Stent graft bổ sung cho động mạch chủ ngực</v>
          </cell>
          <cell r="Q400">
            <v>180</v>
          </cell>
          <cell r="R400">
            <v>362642000</v>
          </cell>
          <cell r="S400">
            <v>210</v>
          </cell>
          <cell r="T400">
            <v>0</v>
          </cell>
          <cell r="U400" t="str">
            <v>Stent graft bổ sung cho động mạch chủ ngực loại E-vita Thoracic 3G</v>
          </cell>
          <cell r="V400" t="str">
            <v>Stent graft bổ sung cho động mạch chủ ngực loại E-vita Thoracic 3G</v>
          </cell>
          <cell r="W400" t="str">
            <v>N06.02.060.2665.155.0006</v>
          </cell>
          <cell r="X400" t="str">
            <v>70STxxxxSxx-00;
70STxxxxFxx-00;
70SOxxxxSxx-00</v>
          </cell>
          <cell r="Y400" t="str">
            <v>Mô tả: Stent bổ sung sử dụng cho phình, bóc tách động mạch chủ ngực. 
Có 2 thiết kế Straight Open và Twin Stent làm cho đầu gần của stent bám chắc hơn, giảm thiểu di lệch. 
Thiết kế hệ thống bung stent theo cơ chế Bóp-rồi-Thả điều khiển bằng 2 tay giúp đặt stent ở đúng vị trí mong muốn và có khoá an toàn giúp giảm rủi ro trong thủ thuật.
Đường kính 20F, 22F, 24F
Có thiết kế duy nhất đầu to đầu nhỏ với đường kính khác nhau tương thích với giải phẩu bệnh hơn.
Có marker hình 0 ở đoạn đầu
Kích cỡ: Đường kính của Stent từ 24mm đến 44mm dài 80mm - 230mm
Chất liệu: Stent: Nitinol
                 Graft: Polyester đa sợi mật độ cao.
Tiêu chuẩn kỹ thuật: CE</v>
          </cell>
          <cell r="Z400" t="str">
            <v>JOTEC GmbH</v>
          </cell>
          <cell r="AA400" t="str">
            <v>Đức</v>
          </cell>
          <cell r="AB400" t="str">
            <v>JOTEC GmbH</v>
          </cell>
          <cell r="AC400" t="str">
            <v>Đức</v>
          </cell>
          <cell r="AD400" t="str">
            <v>D</v>
          </cell>
          <cell r="AE400" t="str">
            <v>GPNK số: 17629NK/BYT-TB-CT
Ngày cấp: 03/03/2021</v>
          </cell>
          <cell r="AF400" t="str">
            <v>1 Cái/Hộp</v>
          </cell>
          <cell r="AG400" t="str">
            <v>Cái</v>
          </cell>
          <cell r="AH400">
            <v>5</v>
          </cell>
          <cell r="AI400">
            <v>0</v>
          </cell>
          <cell r="AJ400" t="str">
            <v>vn0309110047</v>
          </cell>
          <cell r="AK400" t="str">
            <v>CÔNG TY TNHH THƯƠNG MẠI VÀ DỊCH VỤ KỸ THUẬT PHÚC TÍN</v>
          </cell>
          <cell r="AL400" t="str">
            <v>Đạt</v>
          </cell>
          <cell r="AM400"/>
          <cell r="AN400" t="str">
            <v>Nguyễn Thị Phương Hoa</v>
          </cell>
          <cell r="AO400" t="str">
            <v>Đạt</v>
          </cell>
          <cell r="AP400" t="str">
            <v>Đạt</v>
          </cell>
          <cell r="AQ400" t="str">
            <v>Đạt</v>
          </cell>
          <cell r="AR400">
            <v>0</v>
          </cell>
          <cell r="AS400" t="str">
            <v>Đạt</v>
          </cell>
          <cell r="AT400" t="str">
            <v>Không đạt</v>
          </cell>
          <cell r="AU400" t="str">
            <v>Đạt</v>
          </cell>
          <cell r="AV400" t="str">
            <v>Đạt</v>
          </cell>
          <cell r="AW400" t="str">
            <v>Đạt</v>
          </cell>
          <cell r="AX400" t="str">
            <v>Đạt</v>
          </cell>
          <cell r="AY400" t="str">
            <v>Không đạt</v>
          </cell>
          <cell r="AZ400" t="str">
            <v>E-HSMT: Đường kính 22 ­&gt; 46 mm
- Đường kính dụng cụ: 22F -&gt; 25F
E-HSDT: Đường kính đầu gần và đầu xa: 24 - 44 mm
- Đường kính 20F, 22F, 24F</v>
          </cell>
          <cell r="BA400" t="str">
            <v>Trần Thị Huyền Trân</v>
          </cell>
          <cell r="BB400" t="str">
            <v>Không đạt</v>
          </cell>
          <cell r="BC400" t="str">
            <v>E-HSMT: Đường kính 22 ­&gt; 46 mm
- Đường kính dụng cụ: 22F -&gt; 25F
E-HSDT: Đường kính đầu gần và đầu xa: 24 - 44 mm
- Đường kính 20F, 22F, 24F</v>
          </cell>
        </row>
        <row r="401">
          <cell r="C401" t="str">
            <v>PP2300520095</v>
          </cell>
          <cell r="D401" t="str">
            <v>Stent graft cho động mạch chủ bụng</v>
          </cell>
          <cell r="E401" t="str">
            <v xml:space="preserve"> - Stent graft động mạch chủ bụng
 - Khung giá đỡ bằng hợp kim Nitinol. 
 - Lớp phủ bằng polyester 
 - Có marker 
 - Đường kính stent chính: 23 -&gt; 36 mm, chiều dài: 103 mm 
 - Đường kính stent nhánh: đầu gần 16 mm, đầu xa từ 10 -&gt; 28 mm, chiều dài các cỡ
- Đường kính dụng cụ: 18 -&gt; 20Fr</v>
          </cell>
          <cell r="F401" t="str">
            <v>Hộp/ 1 Cái</v>
          </cell>
          <cell r="G401" t="str">
            <v>Bộ</v>
          </cell>
          <cell r="H401">
            <v>5</v>
          </cell>
          <cell r="I401">
            <v>290000000</v>
          </cell>
          <cell r="J401">
            <v>1450000000</v>
          </cell>
          <cell r="K401">
            <v>29000000</v>
          </cell>
          <cell r="L401">
            <v>2175000000</v>
          </cell>
          <cell r="M401">
            <v>1015000000</v>
          </cell>
          <cell r="N401">
            <v>1</v>
          </cell>
          <cell r="O401" t="str">
            <v>PP2300520095</v>
          </cell>
          <cell r="P401" t="str">
            <v>Stent graft cho động mạch chủ bụng</v>
          </cell>
          <cell r="Q401">
            <v>180</v>
          </cell>
          <cell r="R401">
            <v>362642000</v>
          </cell>
          <cell r="S401">
            <v>210</v>
          </cell>
          <cell r="T401">
            <v>0</v>
          </cell>
          <cell r="U401" t="str">
            <v>Bộ stent graft động mạch chủ Bụng  E-tegra và phụ kiện</v>
          </cell>
          <cell r="V401" t="str">
            <v>Bộ stent graft động mạch chủ Bụng  E-tegra và phụ kiện</v>
          </cell>
          <cell r="W401" t="str">
            <v>N06.02.070.2665.155.0002</v>
          </cell>
          <cell r="X401" t="str">
            <v>93MBxxxxLxx-xx;
93AUxxxxL11;
Phụ kiện đi kèm: 
93CLxxxxLxx</v>
          </cell>
          <cell r="Y401" t="str">
            <v>Mô tả: Sử dụng cho phình và bóc tách ĐMC Bụng Chậu gồm loại 2 bên(MB) hoặc 1 bên(AUI), có kích thước hệ thống dẫn nhỏ nhất 18F - 20F (phần thân chính) 16F (phần nối dài). 
Đầu gần có stent chữ M: giúp chống gập gãy, áp sát thành mạch và hạn chế sự gấp nếp. 
Phần Shatf phủ Hydrophilic giúp đi đến tổn thương tốt hơn nhất là đối với những trường hợp mạch máu gập khúc lớn &amp; thiết kế lớp phủ stent đan dệt giúp chống gập góc. 
Có marker hình chữ E ngược và ring marker ở chân ngắn.
Thiết kế hệ thống bung stent theo cơ chế Bóp-rồi-Thả điều khiển bằng 2 tay giúp đặt stent ở đúng vị trí mong muốn và có khoá an toàn giúp giảm rủi ro trong thủ thuật.
Kích cỡ: Đường kính của Stent từ 23mm đến 36mm đối với thân chính và 15 mm đối với thân nối dài.
Chất liệu: Stent: Nitinol
 Graft: Polyester đa sợi mật độ cao.
Tiêu chuẩn kỹ thuật: CE</v>
          </cell>
          <cell r="Z401" t="str">
            <v>JOTEC GmbH</v>
          </cell>
          <cell r="AA401" t="str">
            <v>Đức</v>
          </cell>
          <cell r="AB401" t="str">
            <v>JOTEC GmbH</v>
          </cell>
          <cell r="AC401" t="str">
            <v>Đức</v>
          </cell>
          <cell r="AD401" t="str">
            <v>D</v>
          </cell>
          <cell r="AE401" t="str">
            <v>GPNK số: 17629NK/BYT-TB-CT
Ngày cấp: 03/03/2021</v>
          </cell>
          <cell r="AF401" t="str">
            <v>1 Bộ/Hộp</v>
          </cell>
          <cell r="AG401" t="str">
            <v>Bộ</v>
          </cell>
          <cell r="AH401">
            <v>5</v>
          </cell>
          <cell r="AI401">
            <v>0</v>
          </cell>
          <cell r="AJ401" t="str">
            <v>vn0309110047</v>
          </cell>
          <cell r="AK401" t="str">
            <v>CÔNG TY TNHH THƯƠNG MẠI VÀ DỊCH VỤ KỸ THUẬT PHÚC TÍN</v>
          </cell>
          <cell r="AL401" t="str">
            <v>Đạt</v>
          </cell>
          <cell r="AM401"/>
          <cell r="AN401" t="str">
            <v>Nguyễn Thị Phương Hoa</v>
          </cell>
          <cell r="AO401" t="str">
            <v>Đạt</v>
          </cell>
          <cell r="AP401" t="str">
            <v>Đạt</v>
          </cell>
          <cell r="AQ401" t="str">
            <v>Đạt</v>
          </cell>
          <cell r="AR401">
            <v>0</v>
          </cell>
          <cell r="AS401" t="str">
            <v>Đạt</v>
          </cell>
          <cell r="AT401" t="str">
            <v>Không đạt</v>
          </cell>
          <cell r="AU401" t="str">
            <v>Đạt</v>
          </cell>
          <cell r="AV401" t="str">
            <v>Đạt</v>
          </cell>
          <cell r="AW401" t="str">
            <v>Đạt</v>
          </cell>
          <cell r="AX401" t="str">
            <v>Đạt</v>
          </cell>
          <cell r="AY401" t="str">
            <v>Không đạt</v>
          </cell>
          <cell r="AZ401" t="str">
            <v>E-HSMT:  Đường kính stent nhánh: đầu gần 16 mm, đầu xa từ 10 -&gt; 28 mm
E-HSDT: Đường kính stent nhánh: đầu gần 15 mm, đầu xa từ 10 -&gt; 27 mm</v>
          </cell>
          <cell r="BA401" t="str">
            <v>Trần Thị Huyền Trân</v>
          </cell>
          <cell r="BB401" t="str">
            <v>Không đạt</v>
          </cell>
          <cell r="BC401" t="str">
            <v>E-HSMT:  Đường kính stent nhánh: đầu gần 16 mm, đầu xa từ 10 -&gt; 28 mm
E-HSDT: Đường kính stent nhánh: đầu gần 15 mm, đầu xa từ 10 -&gt; 27 mm</v>
          </cell>
        </row>
        <row r="402">
          <cell r="C402" t="str">
            <v>PP2300520096</v>
          </cell>
          <cell r="D402" t="str">
            <v>Stent graft động mạch chủ ngực các loại, các cỡ</v>
          </cell>
          <cell r="E402" t="str">
            <v xml:space="preserve"> - Stent graft động mạch chủ ngực 
 - Khung giá đỡ bằng hợp kim Nitinol. 
 - Lớp phủ bằng polyester 
 - Cấu tạo:  Có Marker 
 - Đường kính 24 ­&gt; 44 mm, chiều dài các cỡ
 - Đường kính dụng cụ: 16F -&gt; 24F</v>
          </cell>
          <cell r="F402" t="str">
            <v>Hộp/ 1 bộ</v>
          </cell>
          <cell r="G402" t="str">
            <v>Bộ</v>
          </cell>
          <cell r="H402">
            <v>5</v>
          </cell>
          <cell r="I402">
            <v>265000000</v>
          </cell>
          <cell r="J402">
            <v>1325000000</v>
          </cell>
          <cell r="K402">
            <v>26500000</v>
          </cell>
          <cell r="L402">
            <v>1987500000</v>
          </cell>
          <cell r="M402">
            <v>927500000</v>
          </cell>
          <cell r="N402">
            <v>1</v>
          </cell>
          <cell r="O402" t="str">
            <v>PP2300520096</v>
          </cell>
          <cell r="P402" t="str">
            <v>Stent graft động mạch chủ ngực các loại, các cỡ</v>
          </cell>
          <cell r="Q402">
            <v>180</v>
          </cell>
          <cell r="R402">
            <v>362642000</v>
          </cell>
          <cell r="S402">
            <v>210</v>
          </cell>
          <cell r="T402">
            <v>0</v>
          </cell>
          <cell r="U402" t="str">
            <v>Bộ stent graft  động mạch chủ ngực E-vita Thoracic 3G và phụ kiện</v>
          </cell>
          <cell r="V402" t="str">
            <v>Bộ stent graft  động mạch chủ ngực E-vita Thoracic 3G và phụ kiện</v>
          </cell>
          <cell r="W402" t="str">
            <v xml:space="preserve">N06.02.060.2665.155.0003
</v>
          </cell>
          <cell r="X402" t="str">
            <v>70STxxxxSxx-00;
70STxxxxFxx-00;
70SOxxxxSxx-00</v>
          </cell>
          <cell r="Y402" t="str">
            <v>Mô tả: Stent graft sử dụng cho phình, bóc tách động mạch chủ ngực. 
Có 2 thiết kế Straight Open và Twin Stent làm cho đầu gần của stent bám chắc hơn, giảm thiểu di lệch.
Thiết kế hệ thống bung stent theo cơ chế Bóp-rồi-Thả điều khiển bằng 2 tay giúp đặt stent ở đúng vị trí mong muốn và có khoá an toàn giúp giảm rủi ro trong thủ thuật.
Đường kính 20F, 22F, 24F
Có thiết kế duy nhất đầu to đầu nhỏ với đường kính khác nhau tương thích với giải phẩu bệnh hơn.
Có marker hình 0 ở đoạn đầu
Kích cỡ: Đường kính của Stent từ 24mm đến 44mm dài 80mm đến 230mm.
Chất liệu: Stent: Nitinol
 Graft: Polyester đa sợi mật độ cao.
Tiêu chuẩn kỹ thuật: CE</v>
          </cell>
          <cell r="Z402" t="str">
            <v>JOTEC GmbH</v>
          </cell>
          <cell r="AA402" t="str">
            <v>Đức</v>
          </cell>
          <cell r="AB402" t="str">
            <v>JOTEC GmbH</v>
          </cell>
          <cell r="AC402" t="str">
            <v>Đức</v>
          </cell>
          <cell r="AD402" t="str">
            <v>D</v>
          </cell>
          <cell r="AE402" t="str">
            <v>GPNK số: 17629NK/BYT-TB-CT
Ngày cấp: 03/03/2021</v>
          </cell>
          <cell r="AF402" t="str">
            <v>1 Bộ/Hộp</v>
          </cell>
          <cell r="AG402" t="str">
            <v>Bộ</v>
          </cell>
          <cell r="AH402">
            <v>5</v>
          </cell>
          <cell r="AI402">
            <v>0</v>
          </cell>
          <cell r="AJ402" t="str">
            <v>vn0309110047</v>
          </cell>
          <cell r="AK402" t="str">
            <v>CÔNG TY TNHH THƯƠNG MẠI VÀ DỊCH VỤ KỸ THUẬT PHÚC TÍN</v>
          </cell>
          <cell r="AL402" t="str">
            <v>Đạt</v>
          </cell>
          <cell r="AM402"/>
          <cell r="AN402" t="str">
            <v>Nguyễn Thị Phương Hoa</v>
          </cell>
          <cell r="AO402" t="str">
            <v>Đạt</v>
          </cell>
          <cell r="AP402" t="str">
            <v>Đạt</v>
          </cell>
          <cell r="AQ402" t="str">
            <v>Đạt</v>
          </cell>
          <cell r="AR402">
            <v>0</v>
          </cell>
          <cell r="AS402" t="str">
            <v>Đạt</v>
          </cell>
          <cell r="AT402" t="str">
            <v>Không đạt</v>
          </cell>
          <cell r="AU402" t="str">
            <v>Đạt</v>
          </cell>
          <cell r="AV402" t="str">
            <v>Đạt</v>
          </cell>
          <cell r="AW402" t="str">
            <v>Đạt</v>
          </cell>
          <cell r="AX402" t="str">
            <v>Đạt</v>
          </cell>
          <cell r="AY402" t="str">
            <v>Không đạt</v>
          </cell>
          <cell r="AZ402" t="str">
            <v>E-HSMT: Đường kính dụng cụ: 16F -&gt; 24F
E-HSDT: Đường kính 20F, 22F, 24F</v>
          </cell>
          <cell r="BA402" t="str">
            <v>Trần Thị Huyền Trân</v>
          </cell>
          <cell r="BB402" t="str">
            <v>Không đạt</v>
          </cell>
          <cell r="BC402" t="str">
            <v>E-HSMT: Đường kính dụng cụ: 16F -&gt; 24F
E-HSDT: Đường kính 20F, 22F, 24F</v>
          </cell>
        </row>
        <row r="403">
          <cell r="C403" t="str">
            <v>PP2300520097</v>
          </cell>
          <cell r="D403" t="str">
            <v>Stent mạch vành phủ thuốc lõi kép Zotarolimus, các cỡ</v>
          </cell>
          <cell r="E403" t="str">
            <v xml:space="preserve"> - Phủ thuốc Zotarolimus
- Lớp phủ Biolink tương thích sinh học
-  Công nghệ lõi kép 
-  Chỉ định được cho bệnh nhân tiểu đường
-  Đường kính 2.0 mm - 5.0 mm, dài 8 mm - 38 mm</v>
          </cell>
          <cell r="F403" t="str">
            <v>Cái/ Hộp</v>
          </cell>
          <cell r="G403" t="str">
            <v>Cái</v>
          </cell>
          <cell r="H403">
            <v>100</v>
          </cell>
          <cell r="I403">
            <v>44190000</v>
          </cell>
          <cell r="J403">
            <v>4419000000</v>
          </cell>
          <cell r="K403">
            <v>88380000</v>
          </cell>
          <cell r="L403">
            <v>6628500000</v>
          </cell>
          <cell r="M403">
            <v>3093300000</v>
          </cell>
          <cell r="N403">
            <v>17</v>
          </cell>
          <cell r="O403" t="str">
            <v>PP2300520097</v>
          </cell>
          <cell r="P403" t="str">
            <v>Stent mạch vành phủ thuốc lõi kép Zotarolimus, các cỡ</v>
          </cell>
          <cell r="Q403">
            <v>180</v>
          </cell>
          <cell r="R403">
            <v>149100000</v>
          </cell>
          <cell r="S403">
            <v>210</v>
          </cell>
          <cell r="T403" t="str">
            <v>Trong vòng 24 giờ kể từ thời điểm đặt hàng của Bệnh viện</v>
          </cell>
          <cell r="U403" t="str">
            <v>Giá Đỡ Mạch Vành Phủ Thuốc Zotarolimus-Eluting Resolute Onyx</v>
          </cell>
          <cell r="V403" t="str">
            <v>Giá Đỡ Mạch Vành Phủ Thuốc Zotarolimus-Eluting Resolute Onyx</v>
          </cell>
          <cell r="W403" t="str">
            <v>N06.02.020.3046.183.0005</v>
          </cell>
          <cell r="X403" t="str">
            <v xml:space="preserve">RONYXxxxxxX </v>
          </cell>
          <cell r="Y403" t="str">
            <v xml:space="preserve"> - Phủ thuốc Zotarolimus
- Lớp phủ Biolink tương thích sinh học
-  Công nghệ lõi kép 
-  Chỉ định được cho bệnh nhân tiểu đường
-  Đường kính 2.0 mm - 5.0 mm, dài 8 mm - 38 mm</v>
          </cell>
          <cell r="Z403" t="str">
            <v>Medtronic
Ireland</v>
          </cell>
          <cell r="AA403" t="str">
            <v>Ireland</v>
          </cell>
          <cell r="AB403" t="str">
            <v>Medtronic INC</v>
          </cell>
          <cell r="AC403" t="str">
            <v>Mỹ</v>
          </cell>
          <cell r="AD403" t="str">
            <v>D</v>
          </cell>
          <cell r="AE403" t="str">
            <v>GPNK Số: 9852NK/BYT-TB-CT ngày 26/06/2018</v>
          </cell>
          <cell r="AF403" t="str">
            <v>Cái/ Hộp</v>
          </cell>
          <cell r="AG403" t="str">
            <v>Cái</v>
          </cell>
          <cell r="AH403">
            <v>100</v>
          </cell>
          <cell r="AI403">
            <v>0</v>
          </cell>
          <cell r="AJ403" t="str">
            <v>vn0103808261</v>
          </cell>
          <cell r="AK403" t="str">
            <v>CÔNG TY CỔ PHẦN CÔNG NGHỆ SINH HỌC KIM HÒA PHÁT</v>
          </cell>
          <cell r="AL403" t="str">
            <v>Đạt</v>
          </cell>
          <cell r="AM403"/>
          <cell r="AN403" t="str">
            <v>Hồ Thị Hồng</v>
          </cell>
          <cell r="AO403" t="str">
            <v>Đạt</v>
          </cell>
          <cell r="AP403" t="str">
            <v>Đạt</v>
          </cell>
          <cell r="AQ403" t="str">
            <v>Đạt</v>
          </cell>
          <cell r="AR403">
            <v>0</v>
          </cell>
          <cell r="AS403" t="str">
            <v>Đạt</v>
          </cell>
          <cell r="AT403" t="str">
            <v>Đạt</v>
          </cell>
          <cell r="AU403" t="str">
            <v>Đạt</v>
          </cell>
          <cell r="AV403" t="str">
            <v>Đạt</v>
          </cell>
          <cell r="AW403" t="str">
            <v>Đạt</v>
          </cell>
          <cell r="AX403" t="str">
            <v>Đạt</v>
          </cell>
          <cell r="AY403" t="str">
            <v>Đạt</v>
          </cell>
          <cell r="AZ403">
            <v>0</v>
          </cell>
          <cell r="BA403" t="str">
            <v>Hồ Thị Xuân Thu</v>
          </cell>
          <cell r="BB403" t="str">
            <v>Đạt</v>
          </cell>
          <cell r="BC403">
            <v>0</v>
          </cell>
        </row>
        <row r="404">
          <cell r="C404" t="str">
            <v>PP2300520098</v>
          </cell>
          <cell r="D404" t="str">
            <v>Dụng cụ lấy huyết khối dạng stent</v>
          </cell>
          <cell r="E404" t="str">
            <v xml:space="preserve">- Dụng cụ kéo huyết khối tái thông mạch được thiết kế dạng stent, có thể thu lại được
 - Kích thước 4mm -&gt; 6mm .
 -  Chiều dài stent: Các cỡ
</v>
          </cell>
          <cell r="F404">
            <v>0</v>
          </cell>
          <cell r="G404" t="str">
            <v>Cái</v>
          </cell>
          <cell r="H404">
            <v>30</v>
          </cell>
          <cell r="I404">
            <v>47000000</v>
          </cell>
          <cell r="J404">
            <v>1410000000</v>
          </cell>
          <cell r="K404">
            <v>28200000</v>
          </cell>
          <cell r="L404">
            <v>2115000000</v>
          </cell>
          <cell r="M404">
            <v>987000000</v>
          </cell>
          <cell r="N404">
            <v>5</v>
          </cell>
          <cell r="O404" t="str">
            <v>PP2300520098</v>
          </cell>
          <cell r="P404" t="str">
            <v>Dụng cụ lấy huyết khối dạng stent</v>
          </cell>
          <cell r="Q404">
            <v>180</v>
          </cell>
          <cell r="R404">
            <v>41160000</v>
          </cell>
          <cell r="S404">
            <v>210</v>
          </cell>
          <cell r="T404">
            <v>0</v>
          </cell>
          <cell r="U404" t="str">
            <v>Stent lấy huyết khối mạch não, TIGERTRIEVER</v>
          </cell>
          <cell r="V404" t="str">
            <v>Stent lấy huyết khối mạch não, TIGERTRIEVER</v>
          </cell>
          <cell r="W404" t="str">
            <v>N06.02.100.5130.184.0004</v>
          </cell>
          <cell r="X404" t="str">
            <v>TRPP3155</v>
          </cell>
          <cell r="Y404" t="str">
            <v>- Dụng cụ kéo huyết khối tái thông mạch được thiết kế dạng stent, có thể thu lại được
 - Kích thước 1.5mm -&gt; 6mm .
 -  Chiều dài stent: 32cm</v>
          </cell>
          <cell r="Z404" t="str">
            <v>90213900</v>
          </cell>
          <cell r="AA404" t="str">
            <v>Rapid Medical Ltd</v>
          </cell>
          <cell r="AB404" t="str">
            <v>Israel</v>
          </cell>
          <cell r="AC404" t="str">
            <v>Rapid Medical Ltd</v>
          </cell>
          <cell r="AD404" t="str">
            <v>D</v>
          </cell>
          <cell r="AE404" t="str">
            <v>GPNK : 10321NK/BYT-TB-CT ngày 30/07/2018</v>
          </cell>
          <cell r="AF404" t="str">
            <v>1 cái/ hộp</v>
          </cell>
          <cell r="AG404" t="str">
            <v>Cái</v>
          </cell>
          <cell r="AH404">
            <v>30</v>
          </cell>
          <cell r="AI404">
            <v>0</v>
          </cell>
          <cell r="AJ404" t="str">
            <v>vn0103672941</v>
          </cell>
          <cell r="AK404" t="str">
            <v>CÔNG TY CỔ PHẦN TRANG THIẾT BỊ Y TẾ ĐẠI DƯƠNG</v>
          </cell>
          <cell r="AL404" t="str">
            <v>Đạt</v>
          </cell>
          <cell r="AM404"/>
          <cell r="AN404" t="str">
            <v>Trần Thị Kiều Diễm</v>
          </cell>
          <cell r="AO404" t="str">
            <v>Đạt</v>
          </cell>
          <cell r="AP404" t="str">
            <v>Đạt</v>
          </cell>
          <cell r="AQ404" t="str">
            <v>Đạt</v>
          </cell>
          <cell r="AR404">
            <v>0</v>
          </cell>
          <cell r="AS404" t="str">
            <v>Đạt</v>
          </cell>
          <cell r="AT404" t="str">
            <v>Đạt</v>
          </cell>
          <cell r="AU404" t="str">
            <v>Đạt</v>
          </cell>
          <cell r="AV404" t="str">
            <v>Đạt</v>
          </cell>
          <cell r="AW404" t="str">
            <v>Đạt</v>
          </cell>
          <cell r="AX404" t="str">
            <v>Đạt</v>
          </cell>
          <cell r="AY404" t="str">
            <v>Đạt</v>
          </cell>
          <cell r="AZ404">
            <v>0</v>
          </cell>
          <cell r="BA404" t="str">
            <v>Lê Thị Mơ</v>
          </cell>
          <cell r="BB404" t="str">
            <v>Đạt</v>
          </cell>
          <cell r="BC404">
            <v>0</v>
          </cell>
        </row>
        <row r="405">
          <cell r="C405" t="str">
            <v>PP2300520098</v>
          </cell>
          <cell r="D405" t="str">
            <v>Dụng cụ lấy huyết khối dạng stent</v>
          </cell>
          <cell r="E405" t="str">
            <v xml:space="preserve">- Dụng cụ kéo huyết khối tái thông mạch được thiết kế dạng stent, có thể thu lại được
 - Kích thước 4mm -&gt; 6mm .
 -  Chiều dài stent: Các cỡ
</v>
          </cell>
          <cell r="F405">
            <v>0</v>
          </cell>
          <cell r="G405" t="str">
            <v>Cái</v>
          </cell>
          <cell r="H405">
            <v>30</v>
          </cell>
          <cell r="I405">
            <v>47000000</v>
          </cell>
          <cell r="J405">
            <v>1410000000</v>
          </cell>
          <cell r="K405">
            <v>28200000</v>
          </cell>
          <cell r="L405">
            <v>2115000000</v>
          </cell>
          <cell r="M405">
            <v>987000000</v>
          </cell>
          <cell r="N405">
            <v>5</v>
          </cell>
          <cell r="O405" t="str">
            <v>PP2300520098</v>
          </cell>
          <cell r="P405" t="str">
            <v>Dụng cụ lấy huyết khối dạng stent</v>
          </cell>
          <cell r="Q405">
            <v>180</v>
          </cell>
          <cell r="R405">
            <v>149129800</v>
          </cell>
          <cell r="S405">
            <v>210</v>
          </cell>
          <cell r="T405" t="str">
            <v>Trong vòng 24 giờ kể từ thời điểm đặt hàng của Bệnh viện</v>
          </cell>
          <cell r="U405" t="str">
            <v>Giá đỡ (stent) mạch não Solitaire Platinum</v>
          </cell>
          <cell r="V405" t="str">
            <v>Giá đỡ (stent) mạch não Solitaire Platinum</v>
          </cell>
          <cell r="W405" t="str">
            <v>N07.01.100.3107.175.0001</v>
          </cell>
          <cell r="X405" t="str">
            <v>SFR3-4-20-10
SFR3-4-40-10
SFR3-6-20-10</v>
          </cell>
          <cell r="Y405" t="str">
            <v>Là stent được làm bằng Nitinol và có khả năng tự bung, có các đường kính 4mm và 6mm với chiều dài từ 20mm, 40mm. Thiết kế mở, gấp cuộn "Parametric", một marker đầu gần, ba marker đầu xa (với solitaire đường kính 4) và bốn marker đầu xa (với solitaire đường kính 6). Cứ 10mm có 3 marker vòng quanh thân stent.</v>
          </cell>
          <cell r="Z405" t="str">
            <v>Micro Therapeutics Inc dba EV3 Neurovascular</v>
          </cell>
          <cell r="AA405" t="str">
            <v>Mỹ</v>
          </cell>
          <cell r="AB405" t="str">
            <v>Medtronic Inc</v>
          </cell>
          <cell r="AC405" t="str">
            <v>Mỹ</v>
          </cell>
          <cell r="AD405" t="str">
            <v>D</v>
          </cell>
          <cell r="AE405" t="str">
            <v>GPNK số 11100NK/BYT-TB-CT</v>
          </cell>
          <cell r="AF405" t="str">
            <v>01 cái/hộp</v>
          </cell>
          <cell r="AG405" t="str">
            <v>Cái</v>
          </cell>
          <cell r="AH405">
            <v>30</v>
          </cell>
          <cell r="AI405">
            <v>0</v>
          </cell>
          <cell r="AJ405" t="str">
            <v>vn0108380029</v>
          </cell>
          <cell r="AK405" t="str">
            <v>CÔNG TY CỔ PHẦN ÁNH DƯƠNG ASIA VIỆT NAM</v>
          </cell>
          <cell r="AL405" t="str">
            <v>Đạt</v>
          </cell>
          <cell r="AM405"/>
          <cell r="AN405" t="str">
            <v>Tăng Thị Hiếu</v>
          </cell>
          <cell r="AO405" t="str">
            <v>Đạt</v>
          </cell>
          <cell r="AP405" t="str">
            <v>Đạt</v>
          </cell>
          <cell r="AQ405" t="str">
            <v>Đạt</v>
          </cell>
          <cell r="AR405">
            <v>0</v>
          </cell>
          <cell r="AS405" t="str">
            <v>Đạt</v>
          </cell>
          <cell r="AT405" t="str">
            <v>Đạt</v>
          </cell>
          <cell r="AU405" t="str">
            <v>Đạt</v>
          </cell>
          <cell r="AV405" t="str">
            <v>Đạt</v>
          </cell>
          <cell r="AW405" t="str">
            <v>Đạt</v>
          </cell>
          <cell r="AX405" t="str">
            <v>Đạt</v>
          </cell>
          <cell r="AY405" t="str">
            <v>Đạt</v>
          </cell>
          <cell r="AZ405">
            <v>0</v>
          </cell>
          <cell r="BA405" t="str">
            <v>Trần Thị Dân</v>
          </cell>
          <cell r="BB405" t="str">
            <v>Đạt</v>
          </cell>
          <cell r="BC405">
            <v>0</v>
          </cell>
        </row>
        <row r="406">
          <cell r="C406" t="str">
            <v>PP2300520098</v>
          </cell>
          <cell r="D406" t="str">
            <v>Dụng cụ lấy huyết khối dạng stent</v>
          </cell>
          <cell r="E406" t="str">
            <v xml:space="preserve">- Dụng cụ kéo huyết khối tái thông mạch được thiết kế dạng stent, có thể thu lại được
 - Kích thước 4mm -&gt; 6mm .
 -  Chiều dài stent: Các cỡ
</v>
          </cell>
          <cell r="F406">
            <v>0</v>
          </cell>
          <cell r="G406" t="str">
            <v>Cái</v>
          </cell>
          <cell r="H406">
            <v>30</v>
          </cell>
          <cell r="I406">
            <v>47000000</v>
          </cell>
          <cell r="J406">
            <v>1410000000</v>
          </cell>
          <cell r="K406">
            <v>28200000</v>
          </cell>
          <cell r="L406">
            <v>2115000000</v>
          </cell>
          <cell r="M406">
            <v>987000000</v>
          </cell>
          <cell r="N406">
            <v>5</v>
          </cell>
          <cell r="O406" t="str">
            <v>PP2300520098</v>
          </cell>
          <cell r="P406" t="str">
            <v>Dụng cụ lấy huyết khối dạng stent</v>
          </cell>
          <cell r="Q406">
            <v>180</v>
          </cell>
          <cell r="R406">
            <v>87438000</v>
          </cell>
          <cell r="S406">
            <v>210</v>
          </cell>
          <cell r="T406" t="str">
            <v>Giao hàng trong vòng 24h kể từ thời điểm gửi đơn đặt hàng của Bệnh viện</v>
          </cell>
          <cell r="U406" t="str">
            <v>Dụng cụ lấy 
huyết khối CATCHVIEW</v>
          </cell>
          <cell r="V406" t="str">
            <v>Dụng cụ lấy 
huyết khối CATCHVIEW</v>
          </cell>
          <cell r="W406" t="str">
            <v>N07.01.100.0359.240.0002</v>
          </cell>
          <cell r="X406" t="str">
            <v>CATCHV20
CATCHV35</v>
          </cell>
          <cell r="Y406" t="str">
            <v>- Stent kéo huyết khối tái thông mạch máu chất liệu Nitinol.
- Có 3 marker ở đoạn xa, các marker ở đoạn gần và thân stent giúp cản quang tốt.
Kích thước 4mm, 5mm và 6mm . 
- Chiều dài stent đa dạng từ 19mm đến 67mm. Chiều dài làm việc từ 10mm- 50 mm Phù hợp với mạch máu có đường kính 4mm đến 6mm. 
- Tương thích với vi ống thông có đường kính trong .017", .021".</v>
          </cell>
          <cell r="Z406" t="str">
            <v>Balt</v>
          </cell>
          <cell r="AA406" t="str">
            <v>Pháp</v>
          </cell>
          <cell r="AB406" t="str">
            <v>Balt</v>
          </cell>
          <cell r="AC406" t="str">
            <v>Pháp</v>
          </cell>
          <cell r="AD406" t="str">
            <v>D</v>
          </cell>
          <cell r="AE406" t="str">
            <v>GĐKLH số: 2301285ĐKLH/BYT-TB-CT ngày 11/10/2023</v>
          </cell>
          <cell r="AF406" t="str">
            <v>Hộp/ 1 cái</v>
          </cell>
          <cell r="AG406" t="str">
            <v>Cái</v>
          </cell>
          <cell r="AH406">
            <v>30</v>
          </cell>
          <cell r="AI406">
            <v>0</v>
          </cell>
          <cell r="AJ406" t="str">
            <v>vn0309380798</v>
          </cell>
          <cell r="AK406" t="str">
            <v>CÔNG TY TNHH SANG THU</v>
          </cell>
          <cell r="AL406" t="str">
            <v>Đạt</v>
          </cell>
          <cell r="AM406"/>
          <cell r="AN406" t="str">
            <v>Nguyễn Thị Phương Hoa</v>
          </cell>
          <cell r="AO406" t="str">
            <v>Đạt</v>
          </cell>
          <cell r="AP406" t="str">
            <v>Đạt</v>
          </cell>
          <cell r="AQ406" t="str">
            <v>Đạt</v>
          </cell>
          <cell r="AR406">
            <v>0</v>
          </cell>
          <cell r="AS406" t="str">
            <v>Đạt</v>
          </cell>
          <cell r="AT406" t="str">
            <v>Đạt</v>
          </cell>
          <cell r="AU406" t="str">
            <v>Đạt</v>
          </cell>
          <cell r="AV406" t="str">
            <v>Đạt</v>
          </cell>
          <cell r="AW406" t="str">
            <v>Đạt</v>
          </cell>
          <cell r="AX406" t="str">
            <v>Đạt</v>
          </cell>
          <cell r="AY406" t="str">
            <v>Đạt</v>
          </cell>
          <cell r="AZ406">
            <v>0</v>
          </cell>
          <cell r="BA406" t="str">
            <v>Nguyễn Thị Huệ</v>
          </cell>
          <cell r="BB406" t="str">
            <v>Đạt</v>
          </cell>
          <cell r="BC406">
            <v>0</v>
          </cell>
        </row>
        <row r="407">
          <cell r="C407" t="str">
            <v>PP2300520099</v>
          </cell>
          <cell r="D407" t="str">
            <v>Stent mạch vành phủ thuốc tự tiêu đường kính 2.0 - 4.0mm</v>
          </cell>
          <cell r="E407" t="str">
            <v xml:space="preserve">- Stent mạch vành chất liệu Cobalt Chromium phủ thuốc Sirolimus và Polymer 
- 2 marker Platinum / Iridium. 
- Dùng kèm dây dẫn 0.014" và ống thông can thiệp tối thiểu 5F.
-  Độ dày thanh chống 68 μm- 80 μm 
-  Đường kính 2.0mm -  2.50 mm , chiều dài 8mm - 32mm.
-  Đường kính stent 2.75mm -  4.00 mm, chiều dài 8mm - 40 mm. </v>
          </cell>
          <cell r="F407" t="str">
            <v>1 Cái/ Hộp</v>
          </cell>
          <cell r="G407" t="str">
            <v>Cái</v>
          </cell>
          <cell r="H407">
            <v>100</v>
          </cell>
          <cell r="I407">
            <v>37800000</v>
          </cell>
          <cell r="J407">
            <v>3780000000</v>
          </cell>
          <cell r="K407">
            <v>75600000</v>
          </cell>
          <cell r="L407">
            <v>5670000000</v>
          </cell>
          <cell r="M407">
            <v>2646000000</v>
          </cell>
          <cell r="N407">
            <v>17</v>
          </cell>
          <cell r="O407" t="str">
            <v>PP2300520099</v>
          </cell>
          <cell r="P407" t="str">
            <v>Stent mạch vành phủ thuốc tự tiêu đường kính 2.0 - 4.0mm</v>
          </cell>
          <cell r="Q407">
            <v>180</v>
          </cell>
          <cell r="R407">
            <v>231000000</v>
          </cell>
          <cell r="S407">
            <v>211</v>
          </cell>
          <cell r="T407" t="str">
            <v>Giao hàng trong vòng 24h kể từ thời điểm gửi đơn đặt hàng của Bệnh viện</v>
          </cell>
          <cell r="U407" t="str">
            <v>Giá đỡ (stent) mạch vành phủ thuốc Sirolimus, VSTENT</v>
          </cell>
          <cell r="V407" t="str">
            <v>Giá đỡ (stent) mạch vành phủ thuốc Sirolimus, VSTENT</v>
          </cell>
          <cell r="W407" t="str">
            <v>N06.02.020.0972.000.0005.(001; 216-295; 370-372; 385-396; 398-409)</v>
          </cell>
          <cell r="X407" t="str">
            <v>VST-aaaXbbAP</v>
          </cell>
          <cell r="Y407" t="str">
            <v>Giá đỡ (Stent) mạch vành phủ thuốc Sirolimus:
- Nguyên vật liệu khung: CoCr (Cobalt Chromium L605).
- Thiết kế khung stent hình zigzag, thiết kế 6 đỉnh - 3 kết nối giữa các vòng của stent đường kính 2.00 - 2.75 mm, thiết kế 8 đỉnh - 4 kết nối giữa các vòng của stent đường kính 3.00 - 4.50 mm.
- Dấu cản quang: 02 dấu cản quang Platinum-Iridium.
- Dùng kèm dây dẫn 0.014 và ống thông can thiệp tối thiểu 5F.
- Độ dày thanh chống: 65μm ± 10
- Đường kính: 2.00 - 4.50 (mm).
- Chiều dài: 08 -  48 (mm).
- Liều lượng thuốc: 1.33µg/mm2.
- Polymer tự tiêu: PLLA/PLGA
- Độ dày lớp phủ: 3-5 µm.
- Tiệt trùng bằng Ethylene Oxide. 
- Tiêu chuẩn ISO 13485:2016,  ISO 9001:2015, ISO 14001:2015, GMP FDA.</v>
          </cell>
          <cell r="Z407" t="str">
            <v>Công ty Cổ Phần Nhà máy Trang thiết bị Y tế USM Healthcare</v>
          </cell>
          <cell r="AA407" t="str">
            <v>Việt Nam</v>
          </cell>
          <cell r="AB407" t="str">
            <v>Việt Nam</v>
          </cell>
          <cell r="AC407" t="str">
            <v>Việt Nam</v>
          </cell>
          <cell r="AD407" t="str">
            <v>D</v>
          </cell>
          <cell r="AE407" t="str">
            <v>2200001ĐKLH/BYT-TB-CT ngày 18/10/2022</v>
          </cell>
          <cell r="AF407" t="str">
            <v>1 cái/hộp</v>
          </cell>
          <cell r="AG407" t="str">
            <v>Cái</v>
          </cell>
          <cell r="AH407">
            <v>100</v>
          </cell>
          <cell r="AI407">
            <v>0</v>
          </cell>
          <cell r="AJ407" t="str">
            <v>vn0312041033</v>
          </cell>
          <cell r="AK407" t="str">
            <v>CÔNG TY CỔ PHẦN NHÀ MÁY TRANG THIẾT BỊ Y TẾ USM HEALTHCARE</v>
          </cell>
          <cell r="AL407" t="str">
            <v>Đạt</v>
          </cell>
          <cell r="AM407"/>
          <cell r="AN407" t="str">
            <v>Nguyễn Thị Phương Hoa</v>
          </cell>
          <cell r="AO407">
            <v>0</v>
          </cell>
          <cell r="AP407">
            <v>0</v>
          </cell>
          <cell r="AQ407">
            <v>0</v>
          </cell>
          <cell r="AR407">
            <v>0</v>
          </cell>
          <cell r="AS407">
            <v>0</v>
          </cell>
          <cell r="AT407" t="str">
            <v>Không Đạt</v>
          </cell>
          <cell r="AU407">
            <v>0</v>
          </cell>
          <cell r="AV407">
            <v>0</v>
          </cell>
          <cell r="AW407">
            <v>0</v>
          </cell>
          <cell r="AX407">
            <v>0</v>
          </cell>
          <cell r="AY407" t="str">
            <v>Không đạt</v>
          </cell>
          <cell r="AZ407" t="str">
            <v>HSMT: Độ dày thanh chống 68 μm- 80 μm HSDT: Mẫu 22 - Độ dày thanh chống: 65μm ± 10
Cataloge: - Độ dày thanh chống: 55μm - 75μm</v>
          </cell>
          <cell r="BA407" t="str">
            <v>Nguyễn Bảo Thắng</v>
          </cell>
          <cell r="BB407" t="str">
            <v>Không đạt</v>
          </cell>
          <cell r="BC407" t="str">
            <v>HSMT: Độ dày thanh chống 68 μm- 80 μm HSDT: Mẫu 22 - Độ dày thanh chống: 65μm ± 10
Cataloge: - Độ dày thanh chống: 55μm - 75μm</v>
          </cell>
        </row>
        <row r="408">
          <cell r="C408" t="str">
            <v>PP2300520099</v>
          </cell>
          <cell r="D408" t="str">
            <v>Stent mạch vành phủ thuốc tự tiêu đường kính 2.0 - 4.0mm</v>
          </cell>
          <cell r="E408" t="str">
            <v xml:space="preserve">- Stent mạch vành chất liệu Cobalt Chromium phủ thuốc Sirolimus và Polymer 
- 2 marker Platinum / Iridium. 
- Dùng kèm dây dẫn 0.014" và ống thông can thiệp tối thiểu 5F.
-  Độ dày thanh chống 68 μm- 80 μm 
-  Đường kính 2.0mm -  2.50 mm , chiều dài 8mm - 32mm.
-  Đường kính stent 2.75mm -  4.00 mm, chiều dài 8mm - 40 mm. </v>
          </cell>
          <cell r="F408" t="str">
            <v>1 Cái/ Hộp</v>
          </cell>
          <cell r="G408" t="str">
            <v>Cái</v>
          </cell>
          <cell r="H408">
            <v>100</v>
          </cell>
          <cell r="I408">
            <v>37800000</v>
          </cell>
          <cell r="J408">
            <v>3780000000</v>
          </cell>
          <cell r="K408">
            <v>75600000</v>
          </cell>
          <cell r="L408">
            <v>5670000000</v>
          </cell>
          <cell r="M408">
            <v>2646000000</v>
          </cell>
          <cell r="N408">
            <v>17</v>
          </cell>
          <cell r="O408" t="str">
            <v>PP2300520099</v>
          </cell>
          <cell r="P408" t="str">
            <v>Stent mạch vành phủ thuốc tự tiêu đường kính 2.0 - 4.0mm</v>
          </cell>
          <cell r="Q408">
            <v>180</v>
          </cell>
          <cell r="R408">
            <v>145808600</v>
          </cell>
          <cell r="S408">
            <v>210</v>
          </cell>
          <cell r="T408" t="str">
            <v>Trong vòng 24h kể 
từ thời điểm đặt 
hàng của bệnh viện</v>
          </cell>
          <cell r="U408" t="str">
            <v>YUKON CHROME PC</v>
          </cell>
          <cell r="V408" t="str">
            <v>YUKON CHROME PC</v>
          </cell>
          <cell r="W408" t="str">
            <v>N06.02.020.4221.155.0002</v>
          </cell>
          <cell r="X408" t="str">
            <v>T-CMG2008PC;T-CMG2012PC; T-CMG2016PC; T-CMG2018PC; 
T-CMG2021PC; T-CMG2024PC; T-CMG2028PC; T-CMG2032PC; 
T-CMG22508PC; T-CMG22512PC; T-CMG22516PC; T-CMG22518PC;
 T-CMG22521PC; T-CMG22524PC; T-CMG22528PC; T-CMG22532PC; 
T-CMG2508PC;T-CMG2512PC; T-CMG2516PC; T-CMG2518PC; 
T-CMG2521PC; T-CMG2524PC; T-CMG2528PC; T-CMG2532PC; 
T-CMG27508PC; T-CMG27512PC; T-CMG27516PC; T-CMG27518PC; 
T-CMG27521PC; T-CMG27524PC; T-CMG27528PC; T-CMG27532PC; 
T-CMG27540PC; T-CMG3008PC; T-CMG3012PC; T-CMG3016PC;
 T-CMG3018PC; T-CMG3021PC; T-CMG3024PC; T-CMG3028PC;
 T-CMG3032PC; T-CMG3040PC; T-CMG3508PC; T-CMG3512PC; 
T-CMG3516PC; T-CMG3518PC; T-CMG3521PC; T-CMG3524PC; 
T-CMG3528PC; T-CMG3532PC; T-CMG3540PC; T-CMG4008PC; 
T-CMG4012PC; T-CMG4016PC; T-CMG4018PC; T-CMG4021PC; 
T-CMG4024PC; T-CMG4028PC; T-CMG4032PC; T-CMG4040PC.</v>
          </cell>
          <cell r="Y408" t="str">
            <v xml:space="preserve">- Stent mạch vành chất liệu Cobalt Chromium phủ thuốc Sirolimus và Polymer 
- 2 marker Platinum / Iridium. 
- Dùng kèm dây dẫn 0.014" và ống thông can thiệp tối thiểu 5F.
-  Độ dày thanh chống 68 μm- 79 μm 
-  Đường kính 2.0mm -  2.50 mm , chiều dài 8mm - 32mm.
-  Đường kính stent 2.75mm -  4.00 mm, chiều dài 8mm - 40 mm. </v>
          </cell>
          <cell r="Z408" t="str">
            <v>Translumina GmbH</v>
          </cell>
          <cell r="AA408" t="str">
            <v>Đức</v>
          </cell>
          <cell r="AB408" t="str">
            <v>Translumina GmbH</v>
          </cell>
          <cell r="AC408" t="str">
            <v>Đức</v>
          </cell>
          <cell r="AD408" t="str">
            <v>D</v>
          </cell>
          <cell r="AE408" t="str">
            <v>2100632ĐKLH/BYT-TB-CT, ngày 31/12/2021</v>
          </cell>
          <cell r="AF408" t="str">
            <v>1 Cái/ Hộp</v>
          </cell>
          <cell r="AG408" t="str">
            <v>Cái</v>
          </cell>
          <cell r="AH408">
            <v>100</v>
          </cell>
          <cell r="AI408" t="str">
            <v>-</v>
          </cell>
          <cell r="AJ408" t="str">
            <v>vn0310471834</v>
          </cell>
          <cell r="AK408" t="str">
            <v>CÔNG TY CỔ PHẦN TRANG THIẾT BỊ Y TẾ ĐỨC TÍN</v>
          </cell>
          <cell r="AL408" t="str">
            <v>Đạt</v>
          </cell>
          <cell r="AM408"/>
          <cell r="AN408" t="str">
            <v>Phan Thị Lường</v>
          </cell>
          <cell r="AO408" t="str">
            <v>Đạt</v>
          </cell>
          <cell r="AP408" t="str">
            <v>Đạt</v>
          </cell>
          <cell r="AQ408" t="str">
            <v>Đạt</v>
          </cell>
          <cell r="AR408">
            <v>0</v>
          </cell>
          <cell r="AS408" t="str">
            <v>Đạt</v>
          </cell>
          <cell r="AT408" t="str">
            <v>Đạt</v>
          </cell>
          <cell r="AU408" t="str">
            <v>Đạt</v>
          </cell>
          <cell r="AV408" t="str">
            <v>Đạt</v>
          </cell>
          <cell r="AW408" t="str">
            <v>Đạt</v>
          </cell>
          <cell r="AX408" t="str">
            <v>Đạt</v>
          </cell>
          <cell r="AY408" t="str">
            <v>Đạt</v>
          </cell>
          <cell r="AZ408">
            <v>0</v>
          </cell>
          <cell r="BA408" t="str">
            <v>Hoàng Thị Thủy</v>
          </cell>
          <cell r="BB408" t="str">
            <v>Đạt</v>
          </cell>
          <cell r="BC408">
            <v>0</v>
          </cell>
        </row>
        <row r="409">
          <cell r="C409" t="str">
            <v>PP2300520102</v>
          </cell>
          <cell r="D409" t="str">
            <v>Thanh nâng ngực các loại các cỡ (kèm ốc/vít)</v>
          </cell>
          <cell r="E409" t="str">
            <v>- Thanh nâng ngực định hình biến dạng lồng ngực
 - Chất liệu: Titanium
 - Kích cỡ: 6cm -&gt; 40cm
 - Thanh dùng ốc vít để cố định vào thành ngực.
 - Mỗi thanh kèm 2 ốc vít</v>
          </cell>
          <cell r="F409">
            <v>0</v>
          </cell>
          <cell r="G409" t="str">
            <v>Cái</v>
          </cell>
          <cell r="H409">
            <v>30</v>
          </cell>
          <cell r="I409">
            <v>16800000</v>
          </cell>
          <cell r="J409">
            <v>504000000</v>
          </cell>
          <cell r="K409">
            <v>10080000</v>
          </cell>
          <cell r="L409">
            <v>756000000</v>
          </cell>
          <cell r="M409">
            <v>352800000</v>
          </cell>
          <cell r="N409">
            <v>5</v>
          </cell>
          <cell r="O409" t="str">
            <v>PP2300520102</v>
          </cell>
          <cell r="P409" t="str">
            <v>Thanh nâng ngực các loại các cỡ (kèm ốc/vít)</v>
          </cell>
          <cell r="Q409">
            <v>180</v>
          </cell>
          <cell r="R409">
            <v>15600000</v>
          </cell>
          <cell r="S409">
            <v>210</v>
          </cell>
          <cell r="T409" t="str">
            <v>Trong vòng 24 giờ kể từ thời điểm đặt hàng của Bệnh viện</v>
          </cell>
          <cell r="U409" t="str">
            <v>Thanh nâng ngực các loại, các cỡ kèm ốc/vít</v>
          </cell>
          <cell r="V409" t="str">
            <v>Thanh nâng ngực các loại, các cỡ kèm ốc/vít</v>
          </cell>
          <cell r="W409" t="str">
            <v>N07.06.060.4664.174.0001</v>
          </cell>
          <cell r="X409" t="str">
            <v>TIS1031_xxx</v>
          </cell>
          <cell r="Y409" t="str">
            <v>- Thanh nâng định hình biến dạng lồng ngực, dùng trong điều trị dị tật lõm ngực, lồi ngực bẩm sinh và các dị tật vừa lồi vừa lõm 
- Chất liệu bằng titanium 
- Kích cỡ 6cm--&gt;40cm 
- Thanh dùng ốc vít để cố định vào thành ngực, có thể dùng các thanh ghép thành bộ để định hình thành ngực theo phương pháp sandwich 
- Cấu tạo: thanh đỡ 2 bên có lỗ bề dày thanh 3mm, thanh nẹp có rãnh ở 2 bên bề dày thanh 2mm, thanh bắc cầu một bên có lỗ một bên có rãnh 
- Mỗi thanh kèm 2 ốc/vít
- Tiêu chuẩn ISO9001 và GMP</v>
          </cell>
          <cell r="Z409" t="str">
            <v>CARE TECH</v>
          </cell>
          <cell r="AA409" t="str">
            <v>HÀN QUỐC</v>
          </cell>
          <cell r="AB409" t="str">
            <v>CARE TECH</v>
          </cell>
          <cell r="AC409" t="str">
            <v>HÀN QUỐC</v>
          </cell>
          <cell r="AD409" t="str">
            <v>C</v>
          </cell>
          <cell r="AE409" t="str">
            <v>GPNK: 9671NK/BYT-TB-CT</v>
          </cell>
          <cell r="AF409" t="str">
            <v>1Gói/1Cái (kèm 02 ốc/vít)</v>
          </cell>
          <cell r="AG409" t="str">
            <v>Cái</v>
          </cell>
          <cell r="AH409">
            <v>30</v>
          </cell>
          <cell r="AI409">
            <v>0</v>
          </cell>
          <cell r="AJ409" t="str">
            <v>vn0305245621</v>
          </cell>
          <cell r="AK409" t="str">
            <v>CÔNG TY TNHH THƯƠNG MẠI MAI PHƯƠNG PHÁT</v>
          </cell>
          <cell r="AL409" t="str">
            <v>Đạt</v>
          </cell>
          <cell r="AM409"/>
          <cell r="AN409" t="str">
            <v>Nguyễn Thị Sao Mai</v>
          </cell>
          <cell r="AO409" t="str">
            <v>Đạt</v>
          </cell>
          <cell r="AP409" t="str">
            <v>Đạt</v>
          </cell>
          <cell r="AQ409" t="str">
            <v>Đạt</v>
          </cell>
          <cell r="AR409">
            <v>0</v>
          </cell>
          <cell r="AS409" t="str">
            <v>Đạt</v>
          </cell>
          <cell r="AT409" t="str">
            <v>Đạt</v>
          </cell>
          <cell r="AU409" t="str">
            <v>Đạt</v>
          </cell>
          <cell r="AV409" t="str">
            <v>Đạt</v>
          </cell>
          <cell r="AW409" t="str">
            <v>Đạt</v>
          </cell>
          <cell r="AX409" t="str">
            <v>Đạt</v>
          </cell>
          <cell r="AY409" t="str">
            <v>Đạt</v>
          </cell>
          <cell r="AZ409">
            <v>0</v>
          </cell>
          <cell r="BA409" t="str">
            <v>Trần Thị Dân</v>
          </cell>
          <cell r="BB409" t="str">
            <v>Đạt</v>
          </cell>
          <cell r="BC409">
            <v>0</v>
          </cell>
        </row>
        <row r="410">
          <cell r="C410" t="str">
            <v>PP2300520103</v>
          </cell>
          <cell r="D410" t="str">
            <v>Thanh nâng ngực các loại các cỡ không kèm vít</v>
          </cell>
          <cell r="E410" t="str">
            <v xml:space="preserve"> - Thanh nâng ngực định hình biến dạng lồng ngực, 
 - Thiết kế: 2 đầu bo tròn, nhỏ thon, có lỗ và khấc ở 2 đầu
 - Kích thước:
 +  Chiều  rộng 10mm -&gt; 13mm</v>
          </cell>
          <cell r="F410">
            <v>0</v>
          </cell>
          <cell r="G410" t="str">
            <v>Cái</v>
          </cell>
          <cell r="H410">
            <v>20</v>
          </cell>
          <cell r="I410">
            <v>13800000</v>
          </cell>
          <cell r="J410">
            <v>276000000</v>
          </cell>
          <cell r="K410">
            <v>5520000</v>
          </cell>
          <cell r="L410">
            <v>414000000</v>
          </cell>
          <cell r="M410">
            <v>193200000</v>
          </cell>
          <cell r="N410">
            <v>4</v>
          </cell>
          <cell r="O410" t="str">
            <v>PP2300520103</v>
          </cell>
          <cell r="P410" t="str">
            <v>Thanh nâng ngực các loại các cỡ không kèm vít</v>
          </cell>
          <cell r="Q410">
            <v>180</v>
          </cell>
          <cell r="R410">
            <v>15600000</v>
          </cell>
          <cell r="S410">
            <v>210</v>
          </cell>
          <cell r="T410" t="str">
            <v>Trong vòng 24 giờ kể từ thời điểm đặt hàng của Bệnh viện</v>
          </cell>
          <cell r="U410" t="str">
            <v>Thanh nâng ngực các loại, các cỡ</v>
          </cell>
          <cell r="V410" t="str">
            <v>Thanh nâng ngực các loại, các cỡ</v>
          </cell>
          <cell r="W410" t="str">
            <v>N07.06.060.5170.174.0001</v>
          </cell>
          <cell r="X410" t="str">
            <v>PBxxxx</v>
          </cell>
          <cell r="Y410" t="str">
            <v>- Thanh nâng ngực định hình biến dạng lồng ngực
- Dành cho trẻ nhỏ: bề rộng thanh 10mm, kích thước từ 22cm đến 26cm. 
- Dành cho người lớn: bề rộng thanh 13mm, kích thước từ 28cm đến 40cm
- Thanh bằng thép không rỉ, cả hai đầu được bo tròn, được thiết kế nhỏ thon hai đầu cho phù hợp thể trạng người Châu Á, giảm kích ứng đau sau phẫu thuật. Sản phẩm có lỗ và khấc ở 2 đầu để cố định vững chắc bằng chỉ thép sau khi được đưa vào khoang màng phổi và trung thất, tránh bị xoay di lệch thanh sau phẫu thuật.
-Tiêu chuẩn kỹ thuật: ISO</v>
          </cell>
          <cell r="Z410" t="str">
            <v xml:space="preserve">SCIENCITY  </v>
          </cell>
          <cell r="AA410" t="str">
            <v>HÀN QUỐC</v>
          </cell>
          <cell r="AB410" t="str">
            <v xml:space="preserve">SCIENCITY  </v>
          </cell>
          <cell r="AC410" t="str">
            <v>HÀN QUỐC</v>
          </cell>
          <cell r="AD410" t="str">
            <v>C</v>
          </cell>
          <cell r="AE410" t="str">
            <v>GPNK: 9671NK/BYT-TB-CT</v>
          </cell>
          <cell r="AF410" t="str">
            <v>1Gói/1Cái</v>
          </cell>
          <cell r="AG410" t="str">
            <v>Cái</v>
          </cell>
          <cell r="AH410">
            <v>20</v>
          </cell>
          <cell r="AI410">
            <v>0</v>
          </cell>
          <cell r="AJ410" t="str">
            <v>vn0305245621</v>
          </cell>
          <cell r="AK410" t="str">
            <v>CÔNG TY TNHH THƯƠNG MẠI MAI PHƯƠNG PHÁT</v>
          </cell>
          <cell r="AL410" t="str">
            <v>Đạt</v>
          </cell>
          <cell r="AM410"/>
          <cell r="AN410" t="str">
            <v>Nguyễn Thị Sao Mai</v>
          </cell>
          <cell r="AO410" t="str">
            <v>Đạt</v>
          </cell>
          <cell r="AP410" t="str">
            <v>Đạt</v>
          </cell>
          <cell r="AQ410" t="str">
            <v>Đạt</v>
          </cell>
          <cell r="AR410">
            <v>0</v>
          </cell>
          <cell r="AS410" t="str">
            <v>Đạt</v>
          </cell>
          <cell r="AT410" t="str">
            <v>Đạt</v>
          </cell>
          <cell r="AU410" t="str">
            <v>Đạt</v>
          </cell>
          <cell r="AV410" t="str">
            <v>Đạt</v>
          </cell>
          <cell r="AW410" t="str">
            <v>Đạt</v>
          </cell>
          <cell r="AX410" t="str">
            <v>Đạt</v>
          </cell>
          <cell r="AY410" t="str">
            <v>Đạt</v>
          </cell>
          <cell r="AZ410">
            <v>0</v>
          </cell>
          <cell r="BA410" t="str">
            <v>Trần Thị Dân</v>
          </cell>
          <cell r="BB410" t="str">
            <v>Đạt</v>
          </cell>
          <cell r="BC410">
            <v>0</v>
          </cell>
        </row>
        <row r="411">
          <cell r="C411" t="str">
            <v>PP2300520104</v>
          </cell>
          <cell r="D411" t="str">
            <v>Thủy tinh thể nhân tạo mềm đơn tiêu</v>
          </cell>
          <cell r="E411" t="str">
            <v xml:space="preserve"> - Thủy tinh thể mềm đơn tiêu một mảnh; chất liệu Acrylic ngậm nước, bề mặt không ngậm nước.
 - Kính lọc tia UV, bờ vuông chống đục bao sau, cầu sai trung tính , trong suốt. 
 - Chỉ số khúc xạ &gt;1,45; chỉ số ABBE &gt; 57. 
 - Đường kính optic 5.5mm - 6.5mm; chiều dài 10mm - 13mm . 
 - Dải công suất 0D đến +32D.
 - Lắp sẵn trong cartidge + injector dùng một lần.
 - Thủy tinh thể đặt sẵn trong cartridge trong hộp vô trùng</v>
          </cell>
          <cell r="F411">
            <v>0</v>
          </cell>
          <cell r="G411" t="str">
            <v>Cái</v>
          </cell>
          <cell r="H411">
            <v>200</v>
          </cell>
          <cell r="I411">
            <v>2282000</v>
          </cell>
          <cell r="J411">
            <v>456400000</v>
          </cell>
          <cell r="K411">
            <v>9128000</v>
          </cell>
          <cell r="L411">
            <v>684600000</v>
          </cell>
          <cell r="M411">
            <v>319480000</v>
          </cell>
          <cell r="N411">
            <v>34</v>
          </cell>
          <cell r="O411" t="str">
            <v>PP2300520104</v>
          </cell>
          <cell r="P411" t="str">
            <v>Thủy tinh thể nhân tạo mềm đơn tiêu</v>
          </cell>
          <cell r="Q411">
            <v>180</v>
          </cell>
          <cell r="R411">
            <v>22528000</v>
          </cell>
          <cell r="S411">
            <v>210</v>
          </cell>
          <cell r="T411" t="str">
            <v>Giao hàng trong vòng 24h kể từ thời điểm gửi đơn đặt hàng của Bệnh viện</v>
          </cell>
          <cell r="U411" t="str">
            <v>CT ASPHINA 409MP</v>
          </cell>
          <cell r="V411" t="str">
            <v>CT ASPHINA 409MP</v>
          </cell>
          <cell r="W411" t="str">
            <v>N06.03.010.0658.240.0009;
N06.03.010.0655.155.0007</v>
          </cell>
          <cell r="X411" t="str">
            <v>CT ASPHINA 409MP</v>
          </cell>
          <cell r="Y411" t="str">
            <v xml:space="preserve"> - Thủy tinh thể mềm đơn tiêu một mảnh; chất liệu Acrylic ngậm nước, bề mặt không ngậm nước.
 - Kính lọc tia UV, bờ vuông chống đục bao sau, cầu sai trung tính , trong suốt. 
 - Chỉ số khúc xạ 1,46; chỉ số ABBE 58. 
 - Đường kính optic 6.0mm; chiều dài 11mm. 
 - Dải công suất 0D đến +32D.
 - Lắp sẵn trong cartidge + injector dùng một lần.
 - Thủy tinh thể đặt sẵn trong cartridge trong hộp vô trùng</v>
          </cell>
          <cell r="Z411" t="str">
            <v>Carl Zeiss Meditec SAS; Carl Zeiss Meditec AG</v>
          </cell>
          <cell r="AA411" t="str">
            <v>Pháp; Đức</v>
          </cell>
          <cell r="AB411" t="str">
            <v>Carl Zeiss Meditec AG</v>
          </cell>
          <cell r="AC411" t="str">
            <v>Đức</v>
          </cell>
          <cell r="AD411" t="str">
            <v>Số: CZV-LTR-TLPL-51-2023
Loại: C</v>
          </cell>
          <cell r="AE411" t="str">
            <v>17653NK/BYT-TB-CT</v>
          </cell>
          <cell r="AF411" t="str">
            <v>1 cái /hộp</v>
          </cell>
          <cell r="AG411" t="str">
            <v>Cái</v>
          </cell>
          <cell r="AH411">
            <v>200</v>
          </cell>
          <cell r="AI411">
            <v>0</v>
          </cell>
          <cell r="AJ411" t="str">
            <v>vn0301445732</v>
          </cell>
          <cell r="AK411" t="str">
            <v>CÔNG TY TNHH Y TẾ VIỆT TIẾN</v>
          </cell>
          <cell r="AL411" t="str">
            <v>Đạt</v>
          </cell>
          <cell r="AM411"/>
          <cell r="AN411" t="str">
            <v>Hồ Thị Hồng</v>
          </cell>
          <cell r="AO411" t="str">
            <v>Đạt</v>
          </cell>
          <cell r="AP411" t="str">
            <v>Đạt</v>
          </cell>
          <cell r="AQ411" t="str">
            <v>Đạt</v>
          </cell>
          <cell r="AR411">
            <v>0</v>
          </cell>
          <cell r="AS411" t="str">
            <v>Đạt</v>
          </cell>
          <cell r="AT411" t="str">
            <v>Đạt</v>
          </cell>
          <cell r="AU411" t="str">
            <v>Đạt</v>
          </cell>
          <cell r="AV411" t="str">
            <v>Đạt</v>
          </cell>
          <cell r="AW411" t="str">
            <v>Đạt</v>
          </cell>
          <cell r="AX411" t="str">
            <v>Đạt</v>
          </cell>
          <cell r="AY411" t="str">
            <v>Đạt</v>
          </cell>
          <cell r="AZ411">
            <v>0</v>
          </cell>
          <cell r="BA411" t="str">
            <v>Nguyễn Thị Huệ</v>
          </cell>
          <cell r="BB411" t="str">
            <v>Đạt</v>
          </cell>
          <cell r="BC411">
            <v>0</v>
          </cell>
        </row>
        <row r="412">
          <cell r="C412" t="str">
            <v>PP2300520105</v>
          </cell>
          <cell r="D412" t="str">
            <v>Thủy tinh thể nhân tạo mềm, đơn tiêu ,chỉnh loạn thị</v>
          </cell>
          <cell r="E412" t="str">
            <v xml:space="preserve"> - Thủy tinh nhân tạo mềm đơn tiêu chỉnh loạn thị ở cả hai mặt optic. 
 - Chất liệu Acrylic .
 - Bề mặt không ngậm nước, chống tia UV. 
 - Chỉ số khúc xạ &gt;1,45; chỉ số ABBE &gt;55. 
 - Thiết kế dạng dĩa 4 điểm tựa. 
 - Đường kính optic 5.5mm - 6.5mm, chiều dài 10mm -13mm.
 - Dải công suất: độ cầu từ -10D đến +32D ; 
 - Độ loạn thị từ +1D đến +12D. bước nhảy 0.5.
 - Kèm theo cartridge + injector sử dụng một lần.
 - Kính đóng gói trong hộp riêng, vô khuẩn.</v>
          </cell>
          <cell r="F412" t="str">
            <v>1 cái /hộp</v>
          </cell>
          <cell r="G412" t="str">
            <v>cái</v>
          </cell>
          <cell r="H412">
            <v>30</v>
          </cell>
          <cell r="I412">
            <v>9000000</v>
          </cell>
          <cell r="J412">
            <v>270000000</v>
          </cell>
          <cell r="K412">
            <v>5400000</v>
          </cell>
          <cell r="L412">
            <v>405000000</v>
          </cell>
          <cell r="M412">
            <v>189000000</v>
          </cell>
          <cell r="N412">
            <v>5</v>
          </cell>
          <cell r="O412" t="str">
            <v>PP2300520105</v>
          </cell>
          <cell r="P412" t="str">
            <v>Thủy tinh thể nhân tạo mềm, đơn tiêu ,chỉnh loạn thị</v>
          </cell>
          <cell r="Q412">
            <v>180</v>
          </cell>
          <cell r="R412">
            <v>22528000</v>
          </cell>
          <cell r="S412">
            <v>210</v>
          </cell>
          <cell r="T412" t="str">
            <v>Giao hàng trong vòng 24h kể từ thời điểm gửi đơn đặt hàng của Bệnh viện</v>
          </cell>
          <cell r="U412" t="str">
            <v>AT TORBI 709M</v>
          </cell>
          <cell r="V412" t="str">
            <v>AT TORBI 709M</v>
          </cell>
          <cell r="W412" t="str">
            <v>N06.03.010.0658.240.0003;
N06.03.010.0655.155.0002</v>
          </cell>
          <cell r="X412" t="str">
            <v>AT TORBI 709M</v>
          </cell>
          <cell r="Y412" t="str">
            <v xml:space="preserve"> - Thủy tinh nhân tạo mềm đơn tiêu chỉnh loạn thị ở cả hai mặt optic. 
 - Chất liệu Acrylic .
 - Bề mặt không ngậm nước, chống tia UV. 
 - Chỉ số khúc xạ 1,46; chỉ số ABBE 58. 
 - Thiết kế dạng dĩa 4 điểm tựa. 
 - Đường kính optic 6.0mm, chiều dài 11mm.
 - Dải công suất: độ cầu từ -10D đến +32D ; 
 - Độ loạn thị từ +1D đến +12D. bước nhảy 0.5.
 - Kèm theo cartridge + injector sử dụng một lần.
 - Kính đóng gói trong hộp riêng, vô khuẩn.</v>
          </cell>
          <cell r="Z412" t="str">
            <v>Carl Zeiss Meditec SAS; Carl Zeiss Meditec AG</v>
          </cell>
          <cell r="AA412" t="str">
            <v>Pháp; Đức</v>
          </cell>
          <cell r="AB412" t="str">
            <v>Carl Zeiss Meditec AG</v>
          </cell>
          <cell r="AC412" t="str">
            <v>Đức</v>
          </cell>
          <cell r="AD412" t="str">
            <v>Số: CZV-LTR-TLPL-51-2023
Loại: C</v>
          </cell>
          <cell r="AE412" t="str">
            <v>17653NK/BYT-TB-CT</v>
          </cell>
          <cell r="AF412" t="str">
            <v>1 cái /hộp</v>
          </cell>
          <cell r="AG412" t="str">
            <v>Cái</v>
          </cell>
          <cell r="AH412">
            <v>30</v>
          </cell>
          <cell r="AI412">
            <v>0</v>
          </cell>
          <cell r="AJ412" t="str">
            <v>vn0301445732</v>
          </cell>
          <cell r="AK412" t="str">
            <v>CÔNG TY TNHH Y TẾ VIỆT TIẾN</v>
          </cell>
          <cell r="AL412" t="str">
            <v>Đạt</v>
          </cell>
          <cell r="AM412"/>
          <cell r="AN412" t="str">
            <v>Hồ Thị Hồng</v>
          </cell>
          <cell r="AO412" t="str">
            <v>Đạt</v>
          </cell>
          <cell r="AP412" t="str">
            <v>Đạt</v>
          </cell>
          <cell r="AQ412" t="str">
            <v>Đạt</v>
          </cell>
          <cell r="AR412">
            <v>0</v>
          </cell>
          <cell r="AS412" t="str">
            <v>Đạt</v>
          </cell>
          <cell r="AT412" t="str">
            <v>Đạt</v>
          </cell>
          <cell r="AU412" t="str">
            <v>Đạt</v>
          </cell>
          <cell r="AV412" t="str">
            <v>Đạt</v>
          </cell>
          <cell r="AW412" t="str">
            <v>Đạt</v>
          </cell>
          <cell r="AX412" t="str">
            <v>Đạt</v>
          </cell>
          <cell r="AY412" t="str">
            <v>Đạt</v>
          </cell>
          <cell r="AZ412">
            <v>0</v>
          </cell>
          <cell r="BA412" t="str">
            <v>Nguyễn Thị Huệ</v>
          </cell>
          <cell r="BB412" t="str">
            <v>Đạt</v>
          </cell>
          <cell r="BC412">
            <v>0</v>
          </cell>
        </row>
        <row r="413">
          <cell r="C413" t="str">
            <v>PP2300520106</v>
          </cell>
          <cell r="D413" t="str">
            <v>Thủy tinh thể nhân tạo mềm, đơn tiêu điểm, kéo dài tiêu điểm</v>
          </cell>
          <cell r="E413" t="str">
            <v>- Chất liệu acrylic không ngậm nước, đặc tính tiêu điểm kéo dài tiêu điểm.
 - Đường kính optic từ 5.0mm đến 6.0 mm, đặc điểm phi cầu.
 - Dải công suất từ +10.0D đến + 30.0D. 
 - Chỉ số khúc xạ (RI) 1.52 &lt; RI&lt; 1.54. 
 - Màu vàng lọc ánh sáng xanh và tia UV. 
 - Thiết kế 4 càng, thủy tinh thể kèm theo dụng cụ đặt
 - Thủy tinh thể đặt sẵn trong cartridge trong hộp vô trùng</v>
          </cell>
          <cell r="F413">
            <v>0</v>
          </cell>
          <cell r="G413" t="str">
            <v>Cái</v>
          </cell>
          <cell r="H413">
            <v>100</v>
          </cell>
          <cell r="I413">
            <v>8850000</v>
          </cell>
          <cell r="J413">
            <v>885000000</v>
          </cell>
          <cell r="K413">
            <v>17700000</v>
          </cell>
          <cell r="L413">
            <v>1327500000</v>
          </cell>
          <cell r="M413">
            <v>619500000</v>
          </cell>
          <cell r="N413">
            <v>17</v>
          </cell>
          <cell r="O413" t="str">
            <v>PP2300520106</v>
          </cell>
          <cell r="P413" t="str">
            <v>Thủy tinh thể nhân tạo mềm, đơn tiêu điểm, kéo dài tiêu điểm</v>
          </cell>
          <cell r="Q413">
            <v>180</v>
          </cell>
          <cell r="R413">
            <v>47350000</v>
          </cell>
          <cell r="S413">
            <v>210</v>
          </cell>
          <cell r="T413" t="str">
            <v>Giao hàng trong vòng 24h kể từ thời điểm gửi đơn đặt hàng của Bệnh viện</v>
          </cell>
          <cell r="U413" t="str">
            <v>Thủy tinh thể nhân tạo mềm kéo dài tiêu cự Isopure123 kèm dụng cụ đặt nhân</v>
          </cell>
          <cell r="V413" t="str">
            <v>Thủy tinh thể nhân tạo mềm kéo dài tiêu cự Isopure123 kèm dụng cụ đặt nhân</v>
          </cell>
          <cell r="W413" t="str">
            <v>N06.03.010.3490.125.0002</v>
          </cell>
          <cell r="X413" t="str">
            <v>Isopure 123</v>
          </cell>
          <cell r="Y413" t="str">
            <v>- Thủy tinh thể nhân tạo mềm, chất liệu hydrophobic acrylic không có hiện tượng Glistening; thủy tinh thể có đặc tính đơn tiêu điểm, kéo dài tiêu cự bằng công nghệ kéo dài tiêu cự Polynomial trên bề mặt.
- Thủy tinh thể có đường kính quang học trong khoảng:
    * Từ +10D đến +24,5D: 6mm;
    * Từ +25D đến +30D: 5,75mm
- Thủy tinh thể có tổng chiều dài kính trong khoảng:
    * Từ +10D đến +24,5D: 11mm;
    * Từ +25D đến +30D: 10,75mm
- Thủy tinh thể có thiết kế phi cầu
- Thủy tinh thể đáp ứng đủ dải công suất từ +10D đến +30D (bước nhảy 0,5D)
- Chỉ số khúc xạ: 1,53; chỉ số Abbe: 42
- Thủy tinh thể có màu vàng, lọc ánh sáng xanh và lọc tia cực tím
- Thủy tinh thể có thiết kế 4 càng khép kín
- Thủy tinh thể được lắp sẵn trong cartridge trong hộp vô trùng
- Chỉ số pACD của TTT (đo bằng giao thoa quang học và tính theo công thức Hoffer Q): 5,85
- Hằng số A (A-constant) của TTT tính theo công thức SRK/T (đo bằng giao thoa quang học): 119,40
- Tiêu chuẩn chất lượng: ISO13485:2016 &amp; EN ISO13485:2016; CE; CFS (Bỉ, Úc)
- Hạn sử dụng của hàng hóa: 36 tháng kể từ ngày sản xuất</v>
          </cell>
          <cell r="Z413" t="str">
            <v>PhysIOL S.A</v>
          </cell>
          <cell r="AA413" t="str">
            <v>Bỉ</v>
          </cell>
          <cell r="AB413" t="str">
            <v>PhysIOL S.A</v>
          </cell>
          <cell r="AC413" t="str">
            <v>Bỉ</v>
          </cell>
          <cell r="AD413" t="str">
            <v>Loại C</v>
          </cell>
          <cell r="AE413" t="str">
            <v>GPNK: 16434NK/BYT-TB-CT (ngày 18/09/2020)</v>
          </cell>
          <cell r="AF413" t="str">
            <v>TTT đặt sẵn trong cartridge trong hộp vô trùng</v>
          </cell>
          <cell r="AG413" t="str">
            <v>Cái</v>
          </cell>
          <cell r="AH413">
            <v>100</v>
          </cell>
          <cell r="AI413">
            <v>0</v>
          </cell>
          <cell r="AJ413" t="str">
            <v>vn0312920901</v>
          </cell>
          <cell r="AK413" t="str">
            <v>CÔNG TY TNHH THIẾT BỊ Y KHOA TÂM AN</v>
          </cell>
          <cell r="AL413" t="str">
            <v>Đạt</v>
          </cell>
          <cell r="AM413"/>
          <cell r="AN413" t="str">
            <v>Trần Thị Kiều Diễm</v>
          </cell>
          <cell r="AO413" t="str">
            <v>Đạt</v>
          </cell>
          <cell r="AP413" t="str">
            <v>Đạt</v>
          </cell>
          <cell r="AQ413" t="str">
            <v>Đạt</v>
          </cell>
          <cell r="AR413">
            <v>0</v>
          </cell>
          <cell r="AS413" t="str">
            <v>Đạt</v>
          </cell>
          <cell r="AT413" t="str">
            <v>Đạt</v>
          </cell>
          <cell r="AU413" t="str">
            <v>Đạt</v>
          </cell>
          <cell r="AV413" t="str">
            <v>Đạt</v>
          </cell>
          <cell r="AW413" t="str">
            <v>Đạt</v>
          </cell>
          <cell r="AX413" t="str">
            <v>Đạt</v>
          </cell>
          <cell r="AY413" t="str">
            <v>Đạt</v>
          </cell>
          <cell r="AZ413">
            <v>0</v>
          </cell>
          <cell r="BA413" t="str">
            <v>Nguyễn Thị Huệ</v>
          </cell>
          <cell r="BB413" t="str">
            <v>Đạt</v>
          </cell>
          <cell r="BC413">
            <v>0</v>
          </cell>
        </row>
        <row r="414">
          <cell r="C414" t="str">
            <v>PP2300520107</v>
          </cell>
          <cell r="D414" t="str">
            <v>Thủy tinh thể nhân tạo mềm, đơn tiêu, chất liệu không ngậm nước, 4 càng</v>
          </cell>
          <cell r="E414" t="str">
            <v>- Chất liệu acrylic không ngậm nước 
- Đường kính optic từ 5mm đến 6 mm. 
 - Đặc điểm phi cầu. dải công suất từ -10.0 D đến + 35.0 D.
 - Chiều dài tổng thể từ 10mm đến 12 mm.
 - Chỉ số khúc xạ (RI) 1.52 &lt; RI &lt;1.54. 
 - Màu vàng lọc ánh sáng xanh, tia UV. Thiết kế 4 càng. 
 - Thuỷ tinh thể kèm theo dụng cụ đặt.</v>
          </cell>
          <cell r="F414" t="str">
            <v>Hộp 1 cái</v>
          </cell>
          <cell r="G414" t="str">
            <v>Cái</v>
          </cell>
          <cell r="H414">
            <v>500</v>
          </cell>
          <cell r="I414">
            <v>2965000</v>
          </cell>
          <cell r="J414">
            <v>1482500000</v>
          </cell>
          <cell r="K414">
            <v>29650000</v>
          </cell>
          <cell r="L414">
            <v>2223750000</v>
          </cell>
          <cell r="M414">
            <v>1037750000</v>
          </cell>
          <cell r="N414">
            <v>84</v>
          </cell>
          <cell r="O414" t="str">
            <v>PP2300520107</v>
          </cell>
          <cell r="P414" t="str">
            <v>Thủy tinh thể nhân tạo mềm, đơn tiêu, chất liệu không ngậm nước, 4 càng</v>
          </cell>
          <cell r="Q414">
            <v>180</v>
          </cell>
          <cell r="R414">
            <v>60150000</v>
          </cell>
          <cell r="S414">
            <v>210</v>
          </cell>
          <cell r="T414" t="str">
            <v>Giao hàng trong vòng 24h kể từ thời điểm gửi đơn đặt hàng của Bệnh viện</v>
          </cell>
          <cell r="U414" t="str">
            <v>Thủy tinh thể nhân tạo mềm và dụng cụ đi kèm Hyflex- Y Versatile</v>
          </cell>
          <cell r="V414" t="str">
            <v>Thủy tinh thể nhân tạo mềm và dụng cụ đi kèm Hyflex- Y Versatile</v>
          </cell>
          <cell r="W414" t="str">
            <v>N06.03.010.2060. 107.0005</v>
          </cell>
          <cell r="X414" t="str">
            <v>Hyflex- Y Versatile (AS-6VP)</v>
          </cell>
          <cell r="Y414" t="str">
            <v xml:space="preserve">Chất liệu Acrylic mềm, không ngậm nước
Đường kính optic =6mm
Đặc điểm phi cầu
Dải công suất từ +0 D đến + 40.0 D.
Đường kính tổng =11.0mm
Chỉ số khúc xạ =1.53
Màu sắc:  màu vàng, , lọc tia UV và ánh sáng xanh
Thiết kế: 4 càng
Thủy tinh thể đặt sẵn trong dụng cụ đặt kính theo tiêu chuẩn của nhà sản xuất
</v>
          </cell>
          <cell r="Z414" t="str">
            <v>EYEOL UK LTD</v>
          </cell>
          <cell r="AA414" t="str">
            <v>ANH QUỐC</v>
          </cell>
          <cell r="AB414" t="str">
            <v>EYEOL UK LTD</v>
          </cell>
          <cell r="AC414" t="str">
            <v>ANH QUỐC</v>
          </cell>
          <cell r="AD414" t="str">
            <v>C</v>
          </cell>
          <cell r="AE414" t="str">
            <v>GPNK số:9583NK/BYT-TB-CT ngày 11/06/2018</v>
          </cell>
          <cell r="AF414" t="str">
            <v>Hộp 1 cái</v>
          </cell>
          <cell r="AG414" t="str">
            <v>Cái</v>
          </cell>
          <cell r="AH414">
            <v>500</v>
          </cell>
          <cell r="AI414">
            <v>0</v>
          </cell>
          <cell r="AJ414" t="str">
            <v>vn0301913719</v>
          </cell>
          <cell r="AK414" t="str">
            <v>CÔNG TY TNHH MINH TUỆ</v>
          </cell>
          <cell r="AL414" t="str">
            <v>Đạt</v>
          </cell>
          <cell r="AM414"/>
          <cell r="AN414" t="str">
            <v>Trương Thị Mỹ Quý</v>
          </cell>
          <cell r="AO414" t="str">
            <v>Đạt</v>
          </cell>
          <cell r="AP414" t="str">
            <v>Đạt</v>
          </cell>
          <cell r="AQ414" t="str">
            <v>Đạt</v>
          </cell>
          <cell r="AR414">
            <v>0</v>
          </cell>
          <cell r="AS414" t="str">
            <v>Đạt</v>
          </cell>
          <cell r="AT414" t="str">
            <v>Đạt</v>
          </cell>
          <cell r="AU414" t="str">
            <v>Đạt</v>
          </cell>
          <cell r="AV414" t="str">
            <v>Đạt</v>
          </cell>
          <cell r="AW414" t="str">
            <v>Đạt</v>
          </cell>
          <cell r="AX414" t="str">
            <v>Đạt</v>
          </cell>
          <cell r="AY414" t="str">
            <v>Đạt</v>
          </cell>
          <cell r="AZ414">
            <v>0</v>
          </cell>
          <cell r="BA414" t="str">
            <v>Nguyễn Bảo Thắng</v>
          </cell>
          <cell r="BB414" t="str">
            <v>Đạt</v>
          </cell>
          <cell r="BC414">
            <v>0</v>
          </cell>
        </row>
        <row r="415">
          <cell r="C415" t="str">
            <v>PP2300520107</v>
          </cell>
          <cell r="D415" t="str">
            <v>Thủy tinh thể nhân tạo mềm, đơn tiêu, chất liệu không ngậm nước, 4 càng</v>
          </cell>
          <cell r="E415" t="str">
            <v>- Chất liệu acrylic không ngậm nước 
- Đường kính optic từ 5mm đến 6 mm. 
 - Đặc điểm phi cầu. dải công suất từ -10.0 D đến + 35.0 D.
 - Chiều dài tổng thể từ 10mm đến 12 mm.
 - Chỉ số khúc xạ (RI) 1.52 &lt; RI &lt;1.54. 
 - Màu vàng lọc ánh sáng xanh, tia UV. Thiết kế 4 càng. 
 - Thuỷ tinh thể kèm theo dụng cụ đặt.</v>
          </cell>
          <cell r="F415" t="str">
            <v>Hộp 1 cái</v>
          </cell>
          <cell r="G415" t="str">
            <v>Cái</v>
          </cell>
          <cell r="H415">
            <v>500</v>
          </cell>
          <cell r="I415">
            <v>2965000</v>
          </cell>
          <cell r="J415">
            <v>1482500000</v>
          </cell>
          <cell r="K415">
            <v>29650000</v>
          </cell>
          <cell r="L415">
            <v>2223750000</v>
          </cell>
          <cell r="M415">
            <v>1037750000</v>
          </cell>
          <cell r="N415">
            <v>84</v>
          </cell>
          <cell r="O415" t="str">
            <v>PP2300520107</v>
          </cell>
          <cell r="P415" t="str">
            <v>Thủy tinh thể nhân tạo mềm, đơn tiêu, chất liệu không ngậm nước, 4 càng</v>
          </cell>
          <cell r="Q415">
            <v>180</v>
          </cell>
          <cell r="R415">
            <v>47350000</v>
          </cell>
          <cell r="S415">
            <v>210</v>
          </cell>
          <cell r="T415" t="str">
            <v>Giao hàng trong vòng 24h kể từ thời điểm gửi đơn đặt hàng của Bệnh viện</v>
          </cell>
          <cell r="U415" t="str">
            <v>Thủy tinh thể nhân tạo mềm đơn tiêu cự Micropure kèm dụng cụ đặt nhân</v>
          </cell>
          <cell r="V415" t="str">
            <v>Thủy tinh thể nhân tạo mềm đơn tiêu cự Micropure kèm dụng cụ đặt nhân</v>
          </cell>
          <cell r="W415" t="str">
            <v>N06.03.010.3490.125.0010</v>
          </cell>
          <cell r="X415" t="str">
            <v>Micropure</v>
          </cell>
          <cell r="Y415" t="str">
            <v>- Thủy tinh thể có chất liệu Hydrophobic acrylic (acrylic kỵ nước) không có hiện tượng Glistening
- Thủy tinh thể có tổng chiều dài kính trong khoảng:
    * Từ -10D đến +24,5D: 11mm;
    * Từ +25D đến +35D: 10,75mm
- Thủy tinh thể có đường kính quang học trong khoảng:
    * Từ -10D đến +24,5D: 6mm;
    * Từ +25D đến +35D: 5,75mm.
- Thủy tinh thể đáp ứng đủ dải công suất từ -10D đến +35D trong đó:
   * Tử -10D đến +9D: bước nhảy 1D;
   * Từ +10D đến +30D: bước nhảy 0,5D;
   * Từ +31D đến +35D: bước nhảy 1D.
- Chỉ số khúc xạ của TTT: 1,53
- Chỉ số pACD của TTT (đo bằng giao thoa quang học và tính theo công thức Hoffer Q): 5,85
- Chỉ số Abbe của TTT: 42
- Thủy tinh thể có màu vàng, lọc ánh sáng xanh và lọc tia cực tím
- Thủy tinh thể có thiết kế 4 càng khép kín
- Thủy tinh thể có thiết kế phi cầu hai mặt lồi
- Thủy tinh thể cung cấp kèm dụng cụ đặt nhân dùng 1 lần
- Hằng số A (A-constant) của TTT tính theo công thức SRK/T (đo bằng giao thoa quang học): 119,40
- Tiêu chuẩn chất lượng: ISO13485:2016 &amp; EN ISO13485:2016; CE; CFS (Bỉ, Úc)
- Hạn sử dụng của hàng hóa: 60 tháng kể từ ngày sản xuất</v>
          </cell>
          <cell r="Z415" t="str">
            <v>PhysIOL S.A</v>
          </cell>
          <cell r="AA415" t="str">
            <v>Bỉ</v>
          </cell>
          <cell r="AB415" t="str">
            <v>PhysIOL S.A</v>
          </cell>
          <cell r="AC415" t="str">
            <v>Bỉ</v>
          </cell>
          <cell r="AD415" t="str">
            <v>Loại C</v>
          </cell>
          <cell r="AE415" t="str">
            <v>GPNK: 16434NK/BYT-TB-CT (ngày 18/09/2020)</v>
          </cell>
          <cell r="AF415" t="str">
            <v>Hộp 1 cái</v>
          </cell>
          <cell r="AG415" t="str">
            <v>Cái</v>
          </cell>
          <cell r="AH415">
            <v>500</v>
          </cell>
          <cell r="AI415">
            <v>0</v>
          </cell>
          <cell r="AJ415" t="str">
            <v>vn0312920901</v>
          </cell>
          <cell r="AK415" t="str">
            <v>CÔNG TY TNHH THIẾT BỊ Y KHOA TÂM AN</v>
          </cell>
          <cell r="AL415" t="str">
            <v>Đạt</v>
          </cell>
          <cell r="AM415"/>
          <cell r="AN415" t="str">
            <v>Trần Thị Kiều Diễm</v>
          </cell>
          <cell r="AO415" t="str">
            <v>Đạt</v>
          </cell>
          <cell r="AP415" t="str">
            <v>Đạt</v>
          </cell>
          <cell r="AQ415" t="str">
            <v>Đạt</v>
          </cell>
          <cell r="AR415">
            <v>0</v>
          </cell>
          <cell r="AS415" t="str">
            <v>Đạt</v>
          </cell>
          <cell r="AT415" t="str">
            <v>Đạt</v>
          </cell>
          <cell r="AU415" t="str">
            <v>Đạt</v>
          </cell>
          <cell r="AV415" t="str">
            <v>Đạt</v>
          </cell>
          <cell r="AW415" t="str">
            <v>Đạt</v>
          </cell>
          <cell r="AX415" t="str">
            <v>Đạt</v>
          </cell>
          <cell r="AY415" t="str">
            <v>Đạt</v>
          </cell>
          <cell r="AZ415">
            <v>0</v>
          </cell>
          <cell r="BA415" t="str">
            <v>Nguyễn Thị Huệ</v>
          </cell>
          <cell r="BB415" t="str">
            <v>Đạt</v>
          </cell>
          <cell r="BC415">
            <v>0</v>
          </cell>
        </row>
        <row r="416">
          <cell r="C416" t="str">
            <v>PP2300520108</v>
          </cell>
          <cell r="D416" t="str">
            <v>Thủy tinh thể nhân tạo mềm, đơn tiêu, chất liệu không ngậm nước, càng chữ C</v>
          </cell>
          <cell r="E416" t="str">
            <v xml:space="preserve"> -Chất liệu acrylic.không ngậm nước 
 - Đường kính optic từ 5.5mm đến 6.5 mm. 
 - Đặc điểm phi cầu , trung tính dải công suất từ -5.0 D đến + 40.0 D.Chiều dài tổng thể từ 11 mm đến 13 mm. 
 - Chỉ số khúc xạ 1.48&lt;=  n &lt;= 1.52. Chỉ số ABBE trong khoảng từ 52-55,  
 - Lọc ánh sáng xanh, nhuộm vàng tự nhiên chống tia UV. 
 - Thiết kế càng chữ C, chống dính càng Antistick, góc càng &lt; 2 độ. 
 - Thuỷ tinh thể lắp sẵn hoàn toàn trong cartidge+ injector dùng một lần</v>
          </cell>
          <cell r="F416">
            <v>0</v>
          </cell>
          <cell r="G416" t="str">
            <v>Cái</v>
          </cell>
          <cell r="H416">
            <v>500</v>
          </cell>
          <cell r="I416">
            <v>3050000</v>
          </cell>
          <cell r="J416">
            <v>1525000000</v>
          </cell>
          <cell r="K416">
            <v>30500000</v>
          </cell>
          <cell r="L416">
            <v>2287500000</v>
          </cell>
          <cell r="M416">
            <v>1067500000</v>
          </cell>
          <cell r="N416">
            <v>84</v>
          </cell>
          <cell r="O416" t="str">
            <v>PP2300520108</v>
          </cell>
          <cell r="P416" t="str">
            <v>Thủy tinh thể nhân tạo mềm, đơn tiêu, chất liệu không ngậm nước, càng chữ C</v>
          </cell>
          <cell r="Q416">
            <v>180</v>
          </cell>
          <cell r="R416">
            <v>253000000</v>
          </cell>
          <cell r="S416">
            <v>210</v>
          </cell>
          <cell r="T416" t="str">
            <v>Trong vòng 24 giờ kể từ thời điểm đặt hàng của Bệnh viện</v>
          </cell>
          <cell r="U416" t="str">
            <v>Thủy tinh thể nhân tạo LLASHP60-PL</v>
          </cell>
          <cell r="V416" t="str">
            <v>Thủy tinh thể nhân tạo LLASHP60-PL</v>
          </cell>
          <cell r="W416" t="str">
            <v xml:space="preserve"> LLASHP60-PL</v>
          </cell>
          <cell r="X416" t="str">
            <v xml:space="preserve"> LLASHP60-PL</v>
          </cell>
          <cell r="Y416" t="str">
            <v>- Thủy tinh thể mềm 1 mảnh, đơn tiêu cự, phi cầu, lắp sẵn hoàn toàn. 
- Chất liệu Acrylic không ngậm nước với tỷ lệ &lt;4%
- Kính lọc tia UV &lt;10% tại bước sóng 400nm, lọc ánh sáng xanh (nhuộm vàng tự nhiên). 
- Kính thiết kế theo dạng hai mặt lồi với phi cầu trung tính
- Chỉ số khúc xạ là 1,485. Chỉ số ABBE là 54. 
- Đường kính optic: 6,00 mm. Chiều dài tổng: 13,0 mm. 
- Dãy công suất từ -5,0 D đến + 40,0 D.
- Thiết kế bờ vuông (cạnh vuông) 360 độ chống đục bao sau. Kính càng chữ C với thiết kế công nghệ chống dính càng Antistick. 
- Góc càng 0 độ. 
- Thủy tinh thể lắp sẵn hoàn toàn trong dụng cụ đặt nhân Accuject 2.2mm của hãng Medicel</v>
          </cell>
          <cell r="Z416" t="str">
            <v>AJL Ophthalmic SA</v>
          </cell>
          <cell r="AA416" t="str">
            <v>Tây Ban Nha</v>
          </cell>
          <cell r="AB416" t="str">
            <v>AJL Ophthalmic SA</v>
          </cell>
          <cell r="AC416" t="str">
            <v>Tây Ban Nha</v>
          </cell>
          <cell r="AD416" t="str">
            <v>C</v>
          </cell>
          <cell r="AE416" t="str">
            <v>13152NK/BYT-TB-CT</v>
          </cell>
          <cell r="AF416" t="str">
            <v>Hộp 1 cái</v>
          </cell>
          <cell r="AG416" t="str">
            <v>Cái</v>
          </cell>
          <cell r="AH416">
            <v>500</v>
          </cell>
          <cell r="AI416">
            <v>0</v>
          </cell>
          <cell r="AJ416" t="str">
            <v>vn0400101404</v>
          </cell>
          <cell r="AK416" t="str">
            <v>CÔNG TY CỔ PHẦN DƯỢC - THIẾT BỊ Y TẾ ĐÀ NẴNG</v>
          </cell>
          <cell r="AL416" t="str">
            <v>Đạt</v>
          </cell>
          <cell r="AM416"/>
          <cell r="AN416" t="str">
            <v>Phạm Thị Kim Hoàng</v>
          </cell>
          <cell r="AO416" t="str">
            <v>Đạt</v>
          </cell>
          <cell r="AP416" t="str">
            <v>Đạt</v>
          </cell>
          <cell r="AQ416" t="str">
            <v>Đạt</v>
          </cell>
          <cell r="AR416">
            <v>0</v>
          </cell>
          <cell r="AS416" t="str">
            <v>Đạt</v>
          </cell>
          <cell r="AT416" t="str">
            <v>Không đạt</v>
          </cell>
          <cell r="AU416" t="str">
            <v>Đạt</v>
          </cell>
          <cell r="AV416" t="str">
            <v>Đạt</v>
          </cell>
          <cell r="AW416" t="str">
            <v>Đạt</v>
          </cell>
          <cell r="AX416" t="str">
            <v>Đạt</v>
          </cell>
          <cell r="AY416" t="str">
            <v>Đạt</v>
          </cell>
          <cell r="AZ416"/>
          <cell r="BA416" t="str">
            <v>Hồ Thị Xuân Thu</v>
          </cell>
          <cell r="BB416" t="str">
            <v>Đạt</v>
          </cell>
          <cell r="BC416">
            <v>0</v>
          </cell>
        </row>
        <row r="417">
          <cell r="C417" t="str">
            <v>PP2300520108</v>
          </cell>
          <cell r="D417" t="str">
            <v>Thủy tinh thể nhân tạo mềm, đơn tiêu, chất liệu không ngậm nước, càng chữ C</v>
          </cell>
          <cell r="E417" t="str">
            <v xml:space="preserve"> -Chất liệu acrylic.không ngậm nước 
 - Đường kính optic từ 5.5mm đến 6.5 mm. 
 - Đặc điểm phi cầu , trung tính dải công suất từ -5.0 D đến + 40.0 D.Chiều dài tổng thể từ 11 mm đến 13 mm. 
 - Chỉ số khúc xạ 1.48&lt;=  n &lt;= 1.52. Chỉ số ABBE trong khoảng từ 52-55,  
 - Lọc ánh sáng xanh, nhuộm vàng tự nhiên chống tia UV. 
 - Thiết kế càng chữ C, chống dính càng Antistick, góc càng &lt; 2 độ. 
 - Thuỷ tinh thể lắp sẵn hoàn toàn trong cartidge+ injector dùng một lần</v>
          </cell>
          <cell r="F417">
            <v>0</v>
          </cell>
          <cell r="G417" t="str">
            <v>Cái</v>
          </cell>
          <cell r="H417">
            <v>500</v>
          </cell>
          <cell r="I417">
            <v>3050000</v>
          </cell>
          <cell r="J417">
            <v>1525000000</v>
          </cell>
          <cell r="K417">
            <v>30500000</v>
          </cell>
          <cell r="L417">
            <v>2287500000</v>
          </cell>
          <cell r="M417">
            <v>1067500000</v>
          </cell>
          <cell r="N417">
            <v>84</v>
          </cell>
          <cell r="O417" t="str">
            <v>PP2300520108</v>
          </cell>
          <cell r="P417" t="str">
            <v>Thủy tinh thể nhân tạo mềm, đơn tiêu, chất liệu không ngậm nước, càng chữ C</v>
          </cell>
          <cell r="Q417">
            <v>180</v>
          </cell>
          <cell r="R417">
            <v>60150000</v>
          </cell>
          <cell r="S417">
            <v>210</v>
          </cell>
          <cell r="T417" t="str">
            <v>Giao hàng trong vòng 24h kể từ thời điểm gửi đơn đặt hàng của Bệnh viện</v>
          </cell>
          <cell r="U417" t="str">
            <v>Thủy tinh thể nhân tạo mềm và dụng cụ đi kèm Hyflex Yellow</v>
          </cell>
          <cell r="V417" t="str">
            <v>Thủy tinh thể nhân tạo mềm và dụng cụ đi kèm Hyflex Yellow</v>
          </cell>
          <cell r="W417" t="str">
            <v>N06.03.010.2060. 107.0004</v>
          </cell>
          <cell r="X417" t="str">
            <v>Hyflex Yellow</v>
          </cell>
          <cell r="Y417" t="str">
            <v xml:space="preserve">Chất liệu: Acrylic kỵ nước ( Acrylic hydrophobic)
Đường kính optic=6,00mm
Đặc điểm: thiết kế phi cầu
Dải công suất từ +0 D đến + 40.0 D
Đường kính tổng =13.0mm
Chỉ số khúc xạ = 1.53
Chỉ số Abbe: = 52
Thủy tinh thể lọc tia cực tím (UV) và lọc ánh sáng xanh
Thiết kế 02 càng chữ C, góc càng =0 độ
Thủy tinh thể lắp sẵn trong trong dụng cụ đặt thủy tinh thể
Đường kính optic=6,00mm
Đặc điểm: thiết kế phi cầu
Dải công suất từ +0 D đến + 40.0 D
Đường kính tổng =13.0mm
Chỉ số khúc xạ = 1.53
Chỉ số Abbe: = 52
Thủy tinh thể lọc tia cực tím (UV) và lọc ánh sáng xanh
Thiết kế 02 càng chữ C, góc càng =0 độ
Thủy tinh thể lắp sẵn trong trong dụng cụ đặt thủy tinh thể
</v>
          </cell>
          <cell r="Z417" t="str">
            <v>EYEOL UK LTD</v>
          </cell>
          <cell r="AA417" t="str">
            <v>ANH QUỐC</v>
          </cell>
          <cell r="AB417" t="str">
            <v>EYEOL UK LTD</v>
          </cell>
          <cell r="AC417" t="str">
            <v>ANH QUỐC</v>
          </cell>
          <cell r="AD417" t="str">
            <v>C</v>
          </cell>
          <cell r="AE417" t="str">
            <v>GPNK số:10266NK/BYT-TB-CT ngày 23/07/2018</v>
          </cell>
          <cell r="AF417" t="str">
            <v>HHộp 1 cái</v>
          </cell>
          <cell r="AG417" t="str">
            <v>Cái</v>
          </cell>
          <cell r="AH417">
            <v>500</v>
          </cell>
          <cell r="AI417">
            <v>0</v>
          </cell>
          <cell r="AJ417" t="str">
            <v>vn0301913719</v>
          </cell>
          <cell r="AK417" t="str">
            <v>CÔNG TY TNHH MINH TUỆ</v>
          </cell>
          <cell r="AL417" t="str">
            <v>Đạt</v>
          </cell>
          <cell r="AM417"/>
          <cell r="AN417" t="str">
            <v>Trương Thị Mỹ Quý</v>
          </cell>
          <cell r="AO417">
            <v>0</v>
          </cell>
          <cell r="AP417">
            <v>0</v>
          </cell>
          <cell r="AQ417">
            <v>0</v>
          </cell>
          <cell r="AR417">
            <v>0</v>
          </cell>
          <cell r="AS417">
            <v>0</v>
          </cell>
          <cell r="AT417" t="str">
            <v>Không đạt</v>
          </cell>
          <cell r="AU417">
            <v>0</v>
          </cell>
          <cell r="AV417">
            <v>0</v>
          </cell>
          <cell r="AW417">
            <v>0</v>
          </cell>
          <cell r="AX417">
            <v>0</v>
          </cell>
          <cell r="AY417" t="str">
            <v>Không đạt</v>
          </cell>
          <cell r="AZ417" t="str">
            <v>sai khác giữa thông số HSMT và HSDT</v>
          </cell>
          <cell r="BA417" t="str">
            <v>Nguyễn Bảo Thắng</v>
          </cell>
          <cell r="BB417" t="str">
            <v>Không đạt</v>
          </cell>
          <cell r="BC417" t="str">
            <v>sai khác giữa thông số HSMT và HSDT</v>
          </cell>
        </row>
        <row r="418">
          <cell r="C418" t="str">
            <v>PP2300520109</v>
          </cell>
          <cell r="D418" t="str">
            <v>Thủy tinh thể nhân tạo mềm, một mảnh, ba tiêu, ngậm nước</v>
          </cell>
          <cell r="E418" t="str">
            <v xml:space="preserve"> - Thủy tinh thể nhân tạo mềm, 3 tiêu cự, thiết kế quang học khúc xạ, nhiễu xạ, kính không bị bọt khí,cho tiêu cự nhìn gần, nhìn trung gian, phi cầu (cầu sai âm tính)
 - Chất liệu Acrylic ngậm nước &gt;= 25% với đặc tính bề mặt ngoài kỵ nước, lọc tia UV
 - Thiết kế dạng một mảnh, thiết kế theo bảng phiến 4 cạnh
 - Đường kính optic 5.5mm - 6.5mm, đường kính tổng 10mm - 13mm
 - Dãy diopter từ +0D đến + 32D, bước nhảy 0.5D
 - Chỉ số khúc xạ &gt;= 1.45
 - Chỉ số ABBE &gt;= 58
 - Thủy tinh thể đặt sẵn vào cartridge kèm súng injector sử dụng 1 lần
 - Tiệt khuẩn</v>
          </cell>
          <cell r="F418" t="str">
            <v>1 cái /hộp</v>
          </cell>
          <cell r="G418" t="str">
            <v>cái</v>
          </cell>
          <cell r="H418">
            <v>20</v>
          </cell>
          <cell r="I418">
            <v>20000000</v>
          </cell>
          <cell r="J418">
            <v>400000000</v>
          </cell>
          <cell r="K418">
            <v>8000000</v>
          </cell>
          <cell r="L418">
            <v>600000000</v>
          </cell>
          <cell r="M418">
            <v>280000000</v>
          </cell>
          <cell r="N418">
            <v>4</v>
          </cell>
          <cell r="O418" t="str">
            <v>PP2300520109</v>
          </cell>
          <cell r="P418" t="str">
            <v>Thủy tinh thể nhân tạo mềm, một mảnh, ba tiêu, ngậm nước</v>
          </cell>
          <cell r="Q418">
            <v>180</v>
          </cell>
          <cell r="R418">
            <v>22528000</v>
          </cell>
          <cell r="S418">
            <v>210</v>
          </cell>
          <cell r="T418" t="str">
            <v>Giao hàng trong vòng 24h kể từ thời điểm gửi đơn đặt hàng của Bệnh viện</v>
          </cell>
          <cell r="U418" t="str">
            <v>AT LISA tri 839MP</v>
          </cell>
          <cell r="V418" t="str">
            <v>AT LISA tri 839MP</v>
          </cell>
          <cell r="W418" t="str">
            <v>N06.03.010.0658.240.0006;
N06.03.010.0655.155.0008</v>
          </cell>
          <cell r="X418" t="str">
            <v>AT LISA tri 839MP</v>
          </cell>
          <cell r="Y418" t="str">
            <v xml:space="preserve"> - Thủy tinh thể nhân tạo mềm, 3 tiêu cự, thiết kế quang học khúc xạ, nhiễu xạ, kính không bị bọt khí,cho tiêu cự nhìn gần, nhìn trung gian, phi cầu (cầu sai âm tính)
 - Chất liệu Acrylic ngậm nước &gt;= 25% với đặc tính bề mặt ngoài kỵ nước, lọc tia UV
 - Thiết kế dạng một mảnh, thiết kế theo bảng phiến 4 cạnh
 - Đường kính optic 6.0mm, đường kính tổng 11mm
 - Dãy diopter từ +0D đến + 32D, bước nhảy 0.5D
 - Chỉ số khúc xạ 1.46
 - Chỉ số ABBE: 58
 - Thủy tinh thể đặt sẵn vào cartridge kèm súng injector sử dụng 1 lần
 - Tiệt khuẩn</v>
          </cell>
          <cell r="Z418" t="str">
            <v>Carl Zeiss Meditec SAS; Carl Zeiss Meditec AG</v>
          </cell>
          <cell r="AA418" t="str">
            <v>Pháp; Đức</v>
          </cell>
          <cell r="AB418" t="str">
            <v>Carl Zeiss Meditec AG</v>
          </cell>
          <cell r="AC418" t="str">
            <v>Đức</v>
          </cell>
          <cell r="AD418" t="str">
            <v>Số: CZV-LTR-TLPL-51-2023
Loại: C</v>
          </cell>
          <cell r="AE418" t="str">
            <v>17653NK/BYT-TB-CT</v>
          </cell>
          <cell r="AF418" t="str">
            <v>1 cái /hộp</v>
          </cell>
          <cell r="AG418" t="str">
            <v>Cái</v>
          </cell>
          <cell r="AH418">
            <v>20</v>
          </cell>
          <cell r="AI418">
            <v>0</v>
          </cell>
          <cell r="AJ418" t="str">
            <v>vn0301445732</v>
          </cell>
          <cell r="AK418" t="str">
            <v>CÔNG TY TNHH Y TẾ VIỆT TIẾN</v>
          </cell>
          <cell r="AL418" t="str">
            <v>Đạt</v>
          </cell>
          <cell r="AM418"/>
          <cell r="AN418" t="str">
            <v>Hồ Thị Hồng</v>
          </cell>
          <cell r="AO418" t="str">
            <v>Đạt</v>
          </cell>
          <cell r="AP418" t="str">
            <v>Đạt</v>
          </cell>
          <cell r="AQ418" t="str">
            <v>Đạt</v>
          </cell>
          <cell r="AR418">
            <v>0</v>
          </cell>
          <cell r="AS418" t="str">
            <v>Đạt</v>
          </cell>
          <cell r="AT418" t="str">
            <v>Đạt</v>
          </cell>
          <cell r="AU418" t="str">
            <v>Đạt</v>
          </cell>
          <cell r="AV418" t="str">
            <v>Đạt</v>
          </cell>
          <cell r="AW418" t="str">
            <v>Đạt</v>
          </cell>
          <cell r="AX418" t="str">
            <v>Đạt</v>
          </cell>
          <cell r="AY418" t="str">
            <v>Đạt</v>
          </cell>
          <cell r="AZ418">
            <v>0</v>
          </cell>
          <cell r="BA418" t="str">
            <v>Nguyễn Thị Huệ</v>
          </cell>
          <cell r="BB418" t="str">
            <v>Đạt</v>
          </cell>
          <cell r="BC418">
            <v>0</v>
          </cell>
        </row>
        <row r="419">
          <cell r="C419" t="str">
            <v>PP2300520110</v>
          </cell>
          <cell r="D419" t="str">
            <v>Stent sinh học phủ thuốc điều trị kép</v>
          </cell>
          <cell r="E419" t="str">
            <v xml:space="preserve">- Stent phủ thuốc sirolimus
 - Chất liệu thép không gỉ
 - Độ dày stent: ≥ 0.10 mm
 - Kích thước tối đa của mắc cáo trên stent: 4.5 mm
 - Đường kính stent: 2.5mm - 4.0 mm. 
 - Chiều dài stent: 9mm – 38 mm. </v>
          </cell>
          <cell r="F419" t="str">
            <v>Cái/ Hộp</v>
          </cell>
          <cell r="G419" t="str">
            <v>Cái</v>
          </cell>
          <cell r="H419">
            <v>120</v>
          </cell>
          <cell r="I419">
            <v>36980000</v>
          </cell>
          <cell r="J419">
            <v>4437600000</v>
          </cell>
          <cell r="K419">
            <v>88752000</v>
          </cell>
          <cell r="L419">
            <v>6656400000</v>
          </cell>
          <cell r="M419">
            <v>3106320000</v>
          </cell>
          <cell r="N419">
            <v>20</v>
          </cell>
          <cell r="O419" t="str">
            <v>PP2300520110</v>
          </cell>
          <cell r="P419" t="str">
            <v>Stent sinh học phủ thuốc điều trị kép</v>
          </cell>
          <cell r="Q419">
            <v>180</v>
          </cell>
          <cell r="R419">
            <v>414885000</v>
          </cell>
          <cell r="S419">
            <v>210</v>
          </cell>
          <cell r="T419" t="str">
            <v>Trong vòng 24 giờ kể từ thời điểm đặt hàng của Bệnh viện</v>
          </cell>
          <cell r="U419" t="str">
            <v>Ultimaster Tansei</v>
          </cell>
          <cell r="V419" t="str">
            <v>Ultimaster Tansei</v>
          </cell>
          <cell r="W419" t="str">
            <v>N06.02.020.0280.232.0001 (ppp: từ 001 đến 054)</v>
          </cell>
          <cell r="X419" t="str">
            <v>DE-RQxxxxKSM</v>
          </cell>
          <cell r="Y419" t="str">
            <v>- Chất liệu Cobalt Chromium L605,  polymer tự tiêu Poly (DL-lactide-co-caprolactone) phủ mặt áp thành mạch kiểu Abluminal &amp; Gradient, phủ thuốc Sirolimus liều lượng 3,9µg/mm chiều dài khung giá đỡ. Thời gian hấp thụ polymer và  phóng thích thuốc trong 3-4 tháng. Mắt cáo sắp xếp như hình vảy rắn, thiết kế mắt cáo mở với 2 link liên kết. Độ mở nhánh (cho stent có đường kính 3.5mm): 14.5mm². Độ dày 80µm
Thông số hệ thống đẩy stent:
- Thân hệ thống đẩy được gia cố bằng lõi thép không gỉ
- Entry profile: 0.018''. Đầu vào vật liệu polyamide elastomer.
- Crossing profile: 0.044'' (với cỡ 3.0mm)
- Vật liệu bóng nong: Nylon 12
- Áp lực tham chiếu: 9atm.
- Áp lực tối đa: 16atm (với cỡ từ 2.25mm đến 3.0mm); 14atm (với cỡ từ 3.5mm đến 4.0mm)
- Đường kính trục đoạn xa: 2.7Fr có lớp phủ ái nước, đoạn gần 1.9Fr
- Độ dài trục: 144 cm
- Kích cỡ stent: Đường kính 2.25mm, 2.5mm, 2.75mm, 3.0mm, 3.5mm, 4.0mm. Chiều dài: 9mm, 12mm, 15mm, 18mm, 21mm, 24mm, 28mm, 33mm, 38mm
Nghiên cứu  lâm sàng trên hơn 37.000 bệnh nhân, tại 378 trung tâm của 50 quốc gia. Tỷ lệ TLF &lt; 5% và huyết khối trong stent &lt; 1%, Hiệu quả lâm sàng tốt cho các tổn thương chỗ chia đôi tại thời điểm 1 năm sau can thiệp (e-Ultimaster).</v>
          </cell>
          <cell r="Z419" t="str">
            <v xml:space="preserve">Ashitaka Factory of Terumo Corporation </v>
          </cell>
          <cell r="AA419" t="str">
            <v>Nhật Bản</v>
          </cell>
          <cell r="AB419" t="str">
            <v>Terumo Europe N.V.</v>
          </cell>
          <cell r="AC419" t="str">
            <v>Bỉ</v>
          </cell>
          <cell r="AD419" t="str">
            <v>D</v>
          </cell>
          <cell r="AE419" t="str">
            <v>Giấy phép nhập khẩu số: 16769NK/BYT-TB-CT, ngày 26/10/2020</v>
          </cell>
          <cell r="AF419" t="str">
            <v>Hộp/ 1 cái</v>
          </cell>
          <cell r="AG419" t="str">
            <v>Cái</v>
          </cell>
          <cell r="AH419">
            <v>120</v>
          </cell>
          <cell r="AI419">
            <v>0</v>
          </cell>
          <cell r="AJ419" t="str">
            <v>vn0312146808</v>
          </cell>
          <cell r="AK419" t="str">
            <v>CÔNG TY TNHH THIẾT BỊ Y TẾ KHẢI VINH</v>
          </cell>
          <cell r="AL419" t="str">
            <v>Đạt</v>
          </cell>
          <cell r="AM419"/>
          <cell r="AN419" t="str">
            <v>Trương Thị Mỹ Quý</v>
          </cell>
          <cell r="AO419" t="str">
            <v>Đạt</v>
          </cell>
          <cell r="AP419" t="str">
            <v>Đạt</v>
          </cell>
          <cell r="AQ419" t="str">
            <v>Đạt</v>
          </cell>
          <cell r="AR419">
            <v>0</v>
          </cell>
          <cell r="AS419" t="str">
            <v>Đạt</v>
          </cell>
          <cell r="AT419" t="str">
            <v>Đạt</v>
          </cell>
          <cell r="AU419" t="str">
            <v>Đạt</v>
          </cell>
          <cell r="AV419" t="str">
            <v>Đạt</v>
          </cell>
          <cell r="AW419" t="str">
            <v>Đạt</v>
          </cell>
          <cell r="AX419" t="str">
            <v>Đạt</v>
          </cell>
          <cell r="AY419" t="str">
            <v>Đạt</v>
          </cell>
          <cell r="AZ419">
            <v>0</v>
          </cell>
          <cell r="BA419" t="str">
            <v>Phan Thị Hoa</v>
          </cell>
          <cell r="BB419" t="str">
            <v>Đạt</v>
          </cell>
          <cell r="BC419">
            <v>0</v>
          </cell>
        </row>
        <row r="420">
          <cell r="C420" t="str">
            <v>PP2300520111</v>
          </cell>
          <cell r="D420" t="str">
            <v>Van cầm máu dạng chữ Y loại đóng mở bằng lò xo, và van kép chất liệu Polycarbonate</v>
          </cell>
          <cell r="E420" t="str">
            <v>- Van cầm máu chất liệu Polycarbonate
 - Loại đóng mở bằng lò xo, có van kép
 -  Có kèm insertion tool bằng kim loại và torque điều khiển
 - Dây dẫn 0.014"
 -  Đường kính trong 2.44 mm.</v>
          </cell>
          <cell r="F420" t="str">
            <v>25Cái/hộp</v>
          </cell>
          <cell r="G420" t="str">
            <v>Cái</v>
          </cell>
          <cell r="H420">
            <v>1000</v>
          </cell>
          <cell r="I420">
            <v>832500</v>
          </cell>
          <cell r="J420">
            <v>832500000</v>
          </cell>
          <cell r="K420">
            <v>16650000</v>
          </cell>
          <cell r="L420">
            <v>1248750000</v>
          </cell>
          <cell r="M420">
            <v>582750000</v>
          </cell>
          <cell r="N420">
            <v>167</v>
          </cell>
          <cell r="O420" t="str">
            <v>PP2300520111</v>
          </cell>
          <cell r="P420" t="str">
            <v>Van cầm máu dạng chữ Y loại đóng mở bằng lò xo, và van kép chất liệu Polycarbonate</v>
          </cell>
          <cell r="Q420">
            <v>180</v>
          </cell>
          <cell r="R420">
            <v>125558400</v>
          </cell>
          <cell r="S420">
            <v>210</v>
          </cell>
          <cell r="T420" t="str">
            <v>Giao hàng trong vòng 24h kể từ thời điểm gửi đơn đặt hàng của Bệnh viện</v>
          </cell>
          <cell r="U420" t="str">
            <v>Merit Hemostasis Valves - PhD</v>
          </cell>
          <cell r="V420" t="str">
            <v>Merit Hemostasis Valves-PhD</v>
          </cell>
          <cell r="W420" t="str">
            <v>N04.03.100.3079.213.0002</v>
          </cell>
          <cell r="X420" t="str">
            <v>MAPxxx</v>
          </cell>
          <cell r="Y420" t="str">
            <v>Van cầm máu (Y connector)
- Đạt tiêu chuẩn chất lượng FDA, ISO, CE
- Chất liệu Polycarbonate
- Loại đóng mở bằng lò xo, có van kép.  Có kèm insertion tool bằng kim loại và torque điều khiển dây dẫn 0.014"
- Đường kính trong  0.096" (2.44 mm)
- Hạn dùng 3 năm.</v>
          </cell>
          <cell r="Z420" t="str">
            <v>Merit Maquiladora Mexico, S. DE R.L. DE C.V - Mexico</v>
          </cell>
          <cell r="AA420" t="str">
            <v>Mexico</v>
          </cell>
          <cell r="AB420" t="str">
            <v>Merit Medical Systems, Inc - Mỹ</v>
          </cell>
          <cell r="AC420" t="str">
            <v>Mỹ</v>
          </cell>
          <cell r="AD420" t="str">
            <v>B</v>
          </cell>
          <cell r="AE420" t="str">
            <v>Phiếu tiếp nhận loại B số: 220000766/PCBB-BYT</v>
          </cell>
          <cell r="AF420" t="str">
            <v>25 Cái/ hộp</v>
          </cell>
          <cell r="AG420" t="str">
            <v>Cái</v>
          </cell>
          <cell r="AH420">
            <v>1000</v>
          </cell>
          <cell r="AI420">
            <v>0</v>
          </cell>
          <cell r="AJ420" t="str">
            <v>vn0313130367</v>
          </cell>
          <cell r="AK420" t="str">
            <v>CÔNG TY TNHH IDS MEDICAL SYSTEMS VIỆT NAM</v>
          </cell>
          <cell r="AL420" t="str">
            <v>Đạt</v>
          </cell>
          <cell r="AM420"/>
          <cell r="AN420" t="str">
            <v>Trần Thị Kiều Diễm</v>
          </cell>
          <cell r="AO420" t="str">
            <v>Đạt</v>
          </cell>
          <cell r="AP420" t="str">
            <v>Đạt</v>
          </cell>
          <cell r="AQ420" t="str">
            <v>Đạt</v>
          </cell>
          <cell r="AR420">
            <v>0</v>
          </cell>
          <cell r="AS420" t="str">
            <v>Đạt</v>
          </cell>
          <cell r="AT420" t="str">
            <v>Đạt</v>
          </cell>
          <cell r="AU420" t="str">
            <v>Đạt</v>
          </cell>
          <cell r="AV420" t="str">
            <v>Đạt</v>
          </cell>
          <cell r="AW420" t="str">
            <v>Đạt</v>
          </cell>
          <cell r="AX420" t="str">
            <v>Đạt</v>
          </cell>
          <cell r="AY420" t="str">
            <v>Đạt</v>
          </cell>
          <cell r="AZ420">
            <v>0</v>
          </cell>
          <cell r="BA420" t="str">
            <v>Nguyễn Thị Huệ</v>
          </cell>
          <cell r="BB420" t="str">
            <v>Đạt</v>
          </cell>
          <cell r="BC420">
            <v>0</v>
          </cell>
        </row>
        <row r="421">
          <cell r="C421" t="str">
            <v>PP2300520112</v>
          </cell>
          <cell r="D421" t="str">
            <v>Van tim cơ học động mạch chủ</v>
          </cell>
          <cell r="E421" t="str">
            <v xml:space="preserve"> - Van tim nhân tạo cơ học động mạch chủ, cấy ghép kiểu ngồi trên vòng van.
 - Vật liệu 
 + Khung van: Titanium/ MP35N
 + Thiết kế lá van dạng trục treo
 + Vòng khâu được dệt bằng vải Polyester với thiết kế 2 tầng, có marker.
 - Van được thiết kế cấy ghép trên 1 mặt phẳng.
 - Van có các cỡ: 16mm -&gt; 28mm</v>
          </cell>
          <cell r="F421" t="str">
            <v>Hộp/1 cái</v>
          </cell>
          <cell r="G421" t="str">
            <v>Cái</v>
          </cell>
          <cell r="H421">
            <v>10</v>
          </cell>
          <cell r="I421">
            <v>35000000</v>
          </cell>
          <cell r="J421">
            <v>350000000</v>
          </cell>
          <cell r="K421">
            <v>7000000</v>
          </cell>
          <cell r="L421">
            <v>525000000</v>
          </cell>
          <cell r="M421">
            <v>245000000</v>
          </cell>
          <cell r="N421">
            <v>2</v>
          </cell>
          <cell r="O421" t="str">
            <v>PP2300520112</v>
          </cell>
          <cell r="P421" t="str">
            <v>Van tim cơ học động mạch chủ</v>
          </cell>
          <cell r="Q421">
            <v>180</v>
          </cell>
          <cell r="R421">
            <v>60000000</v>
          </cell>
          <cell r="S421">
            <v>215</v>
          </cell>
          <cell r="T421" t="str">
            <v>Trong vòng 24 giờ kể từ thời điểm đặt hàng của Bệnh viện</v>
          </cell>
          <cell r="U421" t="str">
            <v>Van cơ học động mạch chủ AP360 OPEN PIVOT các cỡ</v>
          </cell>
          <cell r="V421" t="str">
            <v>Van cơ học động mạch chủ AP360 OPEN PIVOT các cỡ</v>
          </cell>
          <cell r="W421" t="str">
            <v>N06.01.030.3045.175.0004</v>
          </cell>
          <cell r="X421" t="str">
            <v>505DA16, 505DA18, 505DA20,  505DA22, 505DA24, 505DA26</v>
          </cell>
          <cell r="Y421" t="str">
            <v>Van tim nhân tạo cơ học động mạch chủ thiết kế gờ nổi, cấy ghép kiểu ngồi trên vòng van.
- Vật liệu:  
+ Khung van: titanium hoặc MP35N, thành phần hợp kim cobalt- chromium.
+ Lớp phủ ngoài: solid pyrolytic carbon.
+ Thiết kế lá van dạng trục treo giúp lá van đáp ứng linh hoạt theo lưu lượng máu.
+ Vòng khâu được dệt bằng vải Polyester với thiết kế 2 tầng, có 3 marker.
- Thiết kế Gờ nổi tạo ra chức năng rửa thụ động liên tục, tạo cho dòng máu chảy qua van nhẹ nhàng, giảm sự hình thành huyết khối.  
- Van được thiết kế cấy ghép trên 1 mặt phẳng.
- Van có các cỡ: từ 16, 18, 20, 22, 24, 26, 28mm</v>
          </cell>
          <cell r="Z421" t="str">
            <v>Ev3 Inc</v>
          </cell>
          <cell r="AA421" t="str">
            <v xml:space="preserve">Mỹ </v>
          </cell>
          <cell r="AB421" t="str">
            <v>Ev3 Inc</v>
          </cell>
          <cell r="AC421" t="str">
            <v>Mỹ</v>
          </cell>
          <cell r="AD421" t="str">
            <v>D</v>
          </cell>
          <cell r="AE421" t="str">
            <v>17939NK/BYT-TB-CT</v>
          </cell>
          <cell r="AF421" t="str">
            <v>Hộp/ 1 cái</v>
          </cell>
          <cell r="AG421" t="str">
            <v>Cái</v>
          </cell>
          <cell r="AH421">
            <v>15</v>
          </cell>
          <cell r="AI421">
            <v>0</v>
          </cell>
          <cell r="AJ421" t="str">
            <v>vn0312268965</v>
          </cell>
          <cell r="AK421" t="str">
            <v>CÔNG TY TNHH THIẾT BỊ Y TẾ ĐỈNH CAO</v>
          </cell>
          <cell r="AL421" t="str">
            <v>Đạt</v>
          </cell>
          <cell r="AM421"/>
          <cell r="AN421" t="str">
            <v xml:space="preserve">Nguyễn Thủy Tiên </v>
          </cell>
          <cell r="AO421" t="str">
            <v>Đạt</v>
          </cell>
          <cell r="AP421" t="str">
            <v>Đạt</v>
          </cell>
          <cell r="AQ421" t="str">
            <v>Đạt</v>
          </cell>
          <cell r="AR421">
            <v>0</v>
          </cell>
          <cell r="AS421" t="str">
            <v>Đạt</v>
          </cell>
          <cell r="AT421" t="str">
            <v>Đạt</v>
          </cell>
          <cell r="AU421" t="str">
            <v>Đạt</v>
          </cell>
          <cell r="AV421" t="str">
            <v>Đạt</v>
          </cell>
          <cell r="AW421" t="str">
            <v>Đạt</v>
          </cell>
          <cell r="AX421" t="str">
            <v>Đạt</v>
          </cell>
          <cell r="AY421" t="str">
            <v>Đạt</v>
          </cell>
          <cell r="AZ421">
            <v>0</v>
          </cell>
          <cell r="BA421" t="str">
            <v>Phan Thị Hoa</v>
          </cell>
          <cell r="BB421" t="str">
            <v>Đạt</v>
          </cell>
          <cell r="BC421">
            <v>0</v>
          </cell>
        </row>
        <row r="422">
          <cell r="C422" t="str">
            <v>PP2300520113</v>
          </cell>
          <cell r="D422" t="str">
            <v>Van động mạch chủ sinh học các cỡ</v>
          </cell>
          <cell r="E422" t="str">
            <v xml:space="preserve">- 3 lá van tách rời 
 - Chất liệu:  màng tim bò/heo
 - Vòng van: khung bằng hợp kim Cobalt - chromium, phủ bởi lớp Ployester 
 -  Có vùng nới rộng van, có marker hiển thị dưới hình ảnh cản quang
 - Kích cỡ :  19mm-&gt;29mm </v>
          </cell>
          <cell r="F422" t="str">
            <v>Hộp/1 cái</v>
          </cell>
          <cell r="G422" t="str">
            <v>Cái</v>
          </cell>
          <cell r="H422">
            <v>12</v>
          </cell>
          <cell r="I422">
            <v>86000000</v>
          </cell>
          <cell r="J422">
            <v>1032000000</v>
          </cell>
          <cell r="K422">
            <v>20640000</v>
          </cell>
          <cell r="L422">
            <v>1548000000</v>
          </cell>
          <cell r="M422">
            <v>722400000</v>
          </cell>
          <cell r="N422">
            <v>2</v>
          </cell>
          <cell r="O422" t="str">
            <v>PP2300520113</v>
          </cell>
          <cell r="P422" t="str">
            <v>Van động mạch chủ sinh học các cỡ</v>
          </cell>
          <cell r="Q422">
            <v>180</v>
          </cell>
          <cell r="R422">
            <v>362642000</v>
          </cell>
          <cell r="S422">
            <v>210</v>
          </cell>
          <cell r="T422">
            <v>0</v>
          </cell>
          <cell r="U422" t="str">
            <v>Van tim ngoại tâm mạc sinh học nhân tạo Carpentier-Edwards Perimount Magna Ease (các cỡ)</v>
          </cell>
          <cell r="V422" t="str">
            <v>Van tim ngoại tâm mạc sinh học nhân tạo Carpentier-Edwards Perimount Magna Ease (các cỡ)</v>
          </cell>
          <cell r="W422" t="str">
            <v>N06.01.030.1937.257.0005</v>
          </cell>
          <cell r="X422" t="str">
            <v>3300TFXxx</v>
          </cell>
          <cell r="Y422" t="str">
            <v>3 lá van tách rời có cấu tạo từ màng tim bò được gắn vào một khung bằng hợp kim Cobalt - chromium và được phủ bởi lớp Polyester dệt. 
Vòng khâu van bằng silicone, có đánh dấu chỉ màu.
Van được xử lý dưới quy trình ThermaFix nhằm xử lý cả 2 vị trí liên kết chính với canxi.
Đường kính trong lớn: 18,20,22,24,26,28mm tương ứng cỡ từ 19-29mm
Cỡ 19 -29mm.</v>
          </cell>
          <cell r="Z422" t="str">
            <v>Edwards Lifesciences</v>
          </cell>
          <cell r="AA422" t="str">
            <v>Singapore</v>
          </cell>
          <cell r="AB422" t="str">
            <v>Edwards Lifesciences</v>
          </cell>
          <cell r="AC422" t="str">
            <v>Mỹ</v>
          </cell>
          <cell r="AD422" t="str">
            <v>D</v>
          </cell>
          <cell r="AE422" t="str">
            <v>GPNK số: 13789NK/BYT-TB-CT
Ngày cấp: 10/10/2019</v>
          </cell>
          <cell r="AF422" t="str">
            <v>Cái/ Hộp</v>
          </cell>
          <cell r="AG422" t="str">
            <v>Cái</v>
          </cell>
          <cell r="AH422">
            <v>12</v>
          </cell>
          <cell r="AI422">
            <v>0</v>
          </cell>
          <cell r="AJ422" t="str">
            <v>vn0309110047</v>
          </cell>
          <cell r="AK422" t="str">
            <v>CÔNG TY TNHH THƯƠNG MẠI VÀ DỊCH VỤ KỸ THUẬT PHÚC TÍN</v>
          </cell>
          <cell r="AL422" t="str">
            <v>Đạt</v>
          </cell>
          <cell r="AM422"/>
          <cell r="AN422" t="str">
            <v>Nguyễn Thị Phương Hoa</v>
          </cell>
          <cell r="AO422" t="str">
            <v>Đạt</v>
          </cell>
          <cell r="AP422" t="str">
            <v>Đạt</v>
          </cell>
          <cell r="AQ422" t="str">
            <v>Đạt</v>
          </cell>
          <cell r="AR422">
            <v>0</v>
          </cell>
          <cell r="AS422" t="str">
            <v>Đạt</v>
          </cell>
          <cell r="AT422" t="str">
            <v>Đạt</v>
          </cell>
          <cell r="AU422" t="str">
            <v>Đạt</v>
          </cell>
          <cell r="AV422" t="str">
            <v>Đạt</v>
          </cell>
          <cell r="AW422" t="str">
            <v>Đạt</v>
          </cell>
          <cell r="AX422" t="str">
            <v>Đạt</v>
          </cell>
          <cell r="AY422" t="str">
            <v>Đạt</v>
          </cell>
          <cell r="AZ422">
            <v>0</v>
          </cell>
          <cell r="BA422" t="str">
            <v>Trần Thị Huyền Trân</v>
          </cell>
          <cell r="BB422" t="str">
            <v>Đạt</v>
          </cell>
          <cell r="BC422">
            <v>0</v>
          </cell>
        </row>
        <row r="423">
          <cell r="C423" t="str">
            <v>PP2300520114</v>
          </cell>
          <cell r="D423" t="str">
            <v>Van hai lá cơ học gờ nổi các cỡ</v>
          </cell>
          <cell r="E423" t="str">
            <v xml:space="preserve"> - Van tim nhân tạo cơ học 2 lá, cấp ghép kiểu ngồi trên vòng van
 - Vật liệu 
 + Khung van: Titanium
 + Thiết kế lá van dạng trục treo
 + Vòng khâu được dệt bằng vải Polyester với thiết kế 2 tầng, có marker.
 - Van được thiết kế cấy ghép trên 1 mặt phẳng.
 - Van có các cỡ: 19mm -&gt; 33mm</v>
          </cell>
          <cell r="F423" t="str">
            <v>Hộp/1 cái</v>
          </cell>
          <cell r="G423" t="str">
            <v>Cái</v>
          </cell>
          <cell r="H423">
            <v>10</v>
          </cell>
          <cell r="I423">
            <v>30500000</v>
          </cell>
          <cell r="J423">
            <v>305000000</v>
          </cell>
          <cell r="K423">
            <v>6100000</v>
          </cell>
          <cell r="L423">
            <v>457500000</v>
          </cell>
          <cell r="M423">
            <v>213500000</v>
          </cell>
          <cell r="N423">
            <v>2</v>
          </cell>
          <cell r="O423" t="str">
            <v>PP2300520114</v>
          </cell>
          <cell r="P423" t="str">
            <v>Van hai lá cơ học gờ nổi các cỡ</v>
          </cell>
          <cell r="Q423">
            <v>180</v>
          </cell>
          <cell r="R423">
            <v>60000000</v>
          </cell>
          <cell r="S423">
            <v>215</v>
          </cell>
          <cell r="T423" t="str">
            <v>Trong vòng 24 giờ kể từ thời điểm đặt hàng của Bệnh viện</v>
          </cell>
          <cell r="U423" t="str">
            <v>Van cơ học hai lá OPEN PIVOT các cỡ</v>
          </cell>
          <cell r="V423" t="str">
            <v>Van cơ học hai lá OPEN PIVOT các cỡ</v>
          </cell>
          <cell r="W423" t="str">
            <v>N06.01.030.3045.175.0002</v>
          </cell>
          <cell r="X423" t="str">
            <v>500DM25, 500DM27, 500DM29, 500DM31, 500DM33</v>
          </cell>
          <cell r="Y423" t="str">
            <v xml:space="preserve">Van tim nhân tạo cơ học hai lá thiết kế gờ nổi, cấy ghép kiểu ngồi bên trong vòng van.
- Vật liệu:  
+ Khung van: titanium hoặc MP35N, thành phần hợp kim cobalt- chromium.
+ Lớp phủ ngoài: solid pyrolytic carbon.
+ Thiết kế lá van dạng trục treo giúp lá van đáp ứng linh hoạt theo lưu lượng máu.
+ Vòng khâu được dệt bằng vải Polyester với thiết kế 2 tầng, có 4 marker.
- Thiết kế Gờ nổi tạo ra chức năng rửa thụ động liên tục, tạo cho dòng máu chảy qua van nhẹ nhàng, giảm sự hình thành huyết khối.  
- Van được thiết kế cấy ghép trên 1 mặt phẳng.
- Van có các cỡ: từ 19, 21, 23, 25, 27, 29, 31, 33mm.                                                          </v>
          </cell>
          <cell r="Z423" t="str">
            <v>Medtronic Perfusion Systems / Viant Medical, Inc</v>
          </cell>
          <cell r="AA423" t="str">
            <v xml:space="preserve">Mỹ </v>
          </cell>
          <cell r="AB423" t="str">
            <v>Medtronic Inc</v>
          </cell>
          <cell r="AC423" t="str">
            <v>Mỹ</v>
          </cell>
          <cell r="AD423" t="str">
            <v>B</v>
          </cell>
          <cell r="AE423" t="str">
            <v>220001077/PCBB-BYT</v>
          </cell>
          <cell r="AF423" t="str">
            <v>Hộp/ 5 cái</v>
          </cell>
          <cell r="AG423" t="str">
            <v>Cái</v>
          </cell>
          <cell r="AH423">
            <v>10</v>
          </cell>
          <cell r="AI423">
            <v>0</v>
          </cell>
          <cell r="AJ423" t="str">
            <v>vn0312268965</v>
          </cell>
          <cell r="AK423" t="str">
            <v>CÔNG TY TNHH THIẾT BỊ Y TẾ ĐỈNH CAO</v>
          </cell>
          <cell r="AL423" t="str">
            <v>Đạt</v>
          </cell>
          <cell r="AM423"/>
          <cell r="AN423" t="str">
            <v xml:space="preserve">Nguyễn Thủy Tiên </v>
          </cell>
          <cell r="AO423" t="str">
            <v>Đạt</v>
          </cell>
          <cell r="AP423" t="str">
            <v>Đạt</v>
          </cell>
          <cell r="AQ423" t="str">
            <v>Đạt</v>
          </cell>
          <cell r="AR423">
            <v>0</v>
          </cell>
          <cell r="AS423" t="str">
            <v>Đạt</v>
          </cell>
          <cell r="AT423" t="str">
            <v>Đạt</v>
          </cell>
          <cell r="AU423" t="str">
            <v>Đạt</v>
          </cell>
          <cell r="AV423" t="str">
            <v>Đạt</v>
          </cell>
          <cell r="AW423" t="str">
            <v>Đạt</v>
          </cell>
          <cell r="AX423" t="str">
            <v>Đạt</v>
          </cell>
          <cell r="AY423" t="str">
            <v>Đạt</v>
          </cell>
          <cell r="AZ423">
            <v>0</v>
          </cell>
          <cell r="BA423" t="str">
            <v>Phan Thị Hoa</v>
          </cell>
          <cell r="BB423" t="str">
            <v>Đạt</v>
          </cell>
          <cell r="BC423">
            <v>0</v>
          </cell>
        </row>
        <row r="424">
          <cell r="C424" t="str">
            <v>PP2300520115</v>
          </cell>
          <cell r="D424" t="str">
            <v>Van hai lá sinh học các cỡ</v>
          </cell>
          <cell r="E424" t="str">
            <v xml:space="preserve">- Chất liệu:  màng tim bò/heo
 - Kích cỡ :  25mm-&gt;33mm </v>
          </cell>
          <cell r="F424" t="str">
            <v>Hộp/1 cái</v>
          </cell>
          <cell r="G424" t="str">
            <v>Cái</v>
          </cell>
          <cell r="H424">
            <v>20</v>
          </cell>
          <cell r="I424">
            <v>86000000</v>
          </cell>
          <cell r="J424">
            <v>1720000000</v>
          </cell>
          <cell r="K424">
            <v>34400000</v>
          </cell>
          <cell r="L424">
            <v>2580000000</v>
          </cell>
          <cell r="M424">
            <v>1204000000</v>
          </cell>
          <cell r="N424">
            <v>4</v>
          </cell>
          <cell r="O424" t="str">
            <v>PP2300520115</v>
          </cell>
          <cell r="P424" t="str">
            <v>Van hai lá sinh học các cỡ</v>
          </cell>
          <cell r="Q424">
            <v>180</v>
          </cell>
          <cell r="R424">
            <v>362642000</v>
          </cell>
          <cell r="S424">
            <v>210</v>
          </cell>
          <cell r="T424">
            <v>0</v>
          </cell>
          <cell r="U424" t="str">
            <v>Van ngoại tâm mạc sinh học nhân tạo Carpentier-Edwards Perimount Magna Mitral Ease các cỡ</v>
          </cell>
          <cell r="V424" t="str">
            <v>Van ngoại tâm mạc sinh học nhân tạo Carpentier-Edwards Perimount Magna Mitral Ease các cỡ</v>
          </cell>
          <cell r="W424" t="str">
            <v>N06.01.030.1937.257.0007</v>
          </cell>
          <cell r="X424" t="str">
            <v>7300TFXxx</v>
          </cell>
          <cell r="Y424" t="str">
            <v>3 lá van tách rời có cấu tạo từ màng tim bò được gắn vào một khung bằng hợp kim Cobalt - chromium.
Van có vòng chỉ hướng dẫn vị trí khâu. Tay cầm single-cut giúp tháo van nhanh chóng. 
Thiết kế van ở vị trí supra-annular và có 2 markers chỉ dẫn vị trí đặt van để tối ưu hóa dòng chảy thất trái (LVOT).
Van được xử lý dưới quy trình ThermaFix chống vôi hóa.
Cỡ 25-33mm</v>
          </cell>
          <cell r="Z424" t="str">
            <v>Edwards Lifesciences</v>
          </cell>
          <cell r="AA424" t="str">
            <v>Singapore</v>
          </cell>
          <cell r="AB424" t="str">
            <v>Edwards Lifesciences</v>
          </cell>
          <cell r="AC424" t="str">
            <v>Mỹ</v>
          </cell>
          <cell r="AD424" t="str">
            <v>D</v>
          </cell>
          <cell r="AE424" t="str">
            <v>GPNK số: 13789NK/BYT-TB-CT
Ngày cấp: 10/10/2019</v>
          </cell>
          <cell r="AF424" t="str">
            <v>Cái/ Hộp</v>
          </cell>
          <cell r="AG424" t="str">
            <v>Cái</v>
          </cell>
          <cell r="AH424">
            <v>20</v>
          </cell>
          <cell r="AI424">
            <v>0</v>
          </cell>
          <cell r="AJ424" t="str">
            <v>vn0309110047</v>
          </cell>
          <cell r="AK424" t="str">
            <v>CÔNG TY TNHH THƯƠNG MẠI VÀ DỊCH VỤ KỸ THUẬT PHÚC TÍN</v>
          </cell>
          <cell r="AL424" t="str">
            <v>Đạt</v>
          </cell>
          <cell r="AM424"/>
          <cell r="AN424" t="str">
            <v>Nguyễn Thị Phương Hoa</v>
          </cell>
          <cell r="AO424" t="str">
            <v>Đạt</v>
          </cell>
          <cell r="AP424" t="str">
            <v>Đạt</v>
          </cell>
          <cell r="AQ424" t="str">
            <v>Đạt</v>
          </cell>
          <cell r="AR424">
            <v>0</v>
          </cell>
          <cell r="AS424" t="str">
            <v>Đạt</v>
          </cell>
          <cell r="AT424" t="str">
            <v>Đạt</v>
          </cell>
          <cell r="AU424" t="str">
            <v>Đạt</v>
          </cell>
          <cell r="AV424" t="str">
            <v>Đạt</v>
          </cell>
          <cell r="AW424" t="str">
            <v>Đạt</v>
          </cell>
          <cell r="AX424" t="str">
            <v>Đạt</v>
          </cell>
          <cell r="AY424" t="str">
            <v>Đạt</v>
          </cell>
          <cell r="AZ424">
            <v>0</v>
          </cell>
          <cell r="BA424" t="str">
            <v>Trần Thị Huyền Trân</v>
          </cell>
          <cell r="BB424" t="str">
            <v>Đạt</v>
          </cell>
          <cell r="BC424">
            <v>0</v>
          </cell>
        </row>
        <row r="425">
          <cell r="C425" t="str">
            <v>PP2300520116</v>
          </cell>
          <cell r="D425" t="str">
            <v>Van tim cơ học động mạch chủ loại INR thấp</v>
          </cell>
          <cell r="E425" t="str">
            <v xml:space="preserve"> - Chất liệu carbon nhiệt phân tinh khiết 
 - Góc mở lá van tới 90 độ
 - Đầu ra dạng ống loe 
 - Được chứng nhận an toàn hơn với INR 1.5IU-&gt;2.5UI 
 - Độ chênh áp thấp 
 - Van động mạch chủ vòng khâu số 19-&gt;29</v>
          </cell>
          <cell r="F425" t="str">
            <v>01 cái/hộp</v>
          </cell>
          <cell r="G425" t="str">
            <v>Cái</v>
          </cell>
          <cell r="H425">
            <v>100</v>
          </cell>
          <cell r="I425">
            <v>34500000</v>
          </cell>
          <cell r="J425">
            <v>3450000000</v>
          </cell>
          <cell r="K425">
            <v>69000000</v>
          </cell>
          <cell r="L425">
            <v>5175000000</v>
          </cell>
          <cell r="M425">
            <v>2415000000</v>
          </cell>
          <cell r="N425">
            <v>17</v>
          </cell>
          <cell r="O425" t="str">
            <v>PP2300520116</v>
          </cell>
          <cell r="P425" t="str">
            <v>Van tim cơ học động mạch chủ loại INR thấp</v>
          </cell>
          <cell r="Q425">
            <v>180</v>
          </cell>
          <cell r="R425">
            <v>188950000</v>
          </cell>
          <cell r="S425">
            <v>210</v>
          </cell>
          <cell r="T425" t="str">
            <v>Giao hàng trong vòng 24h kể từ thời điểm gửi đơn đặt hàng của Bệnh viện</v>
          </cell>
          <cell r="U425" t="str">
            <v>Van tim cơ học động mạch chủ On-X</v>
          </cell>
          <cell r="V425" t="str">
            <v>On-X Aortic Prosthetic Heart Valve- Extended holder/ On-X Aortic Prosthetic Heart valve</v>
          </cell>
          <cell r="W425" t="str">
            <v xml:space="preserve"> N06.01.030.3363.175.0001</v>
          </cell>
          <cell r="X425" t="str">
            <v xml:space="preserve">
ONXAE-19, ONXAE-21,
ONXAE-23, ONXAE-25, 
ONXAE-27/29, ONXANE-19, ONXANE-21, ONXANE-23, ONXANE-25, ONXANE-27/29, ONXACE-19, ONXACE-21, 
ONXACE-23, ONXACE-25, 
ONXACE-27/29
</v>
          </cell>
          <cell r="Y425" t="str">
            <v>- Chất liệu carbon nhiệt phân tinh khiết, góc mở lá van 90 độ, đầu ra dạng ống loe. 
- Được chứng nhận an toàn hơn với ít thuốc kháng đông hơn: INR 1.5-2.0 sau 3 tháng phác đồ chuẩn, giúp giảm 60% nguy cơ xuất huyết.
- Vòng khâu làm bằng Polytetrafluoroethylene (PTFE) các cỡ: 19, 21, 23, 25, 27/29. 
- Độ chênh áp thấp  ≤ 10 nmHg</v>
          </cell>
          <cell r="Z425" t="str">
            <v>On- X Life Technologies  Inc</v>
          </cell>
          <cell r="AA425" t="str">
            <v>Mỹ</v>
          </cell>
          <cell r="AB425" t="str">
            <v>On- X Life Technologies  Inc</v>
          </cell>
          <cell r="AC425" t="str">
            <v>Mỹ</v>
          </cell>
          <cell r="AD425" t="str">
            <v>D</v>
          </cell>
          <cell r="AE425" t="str">
            <v>19154NK/BYT-TB-CT</v>
          </cell>
          <cell r="AF425" t="str">
            <v>01 cái/Hộp</v>
          </cell>
          <cell r="AG425" t="str">
            <v>Cái</v>
          </cell>
          <cell r="AH425">
            <v>100</v>
          </cell>
          <cell r="AI425">
            <v>0</v>
          </cell>
          <cell r="AJ425" t="str">
            <v>vn0304471508</v>
          </cell>
          <cell r="AK425" t="str">
            <v>CÔNG TY TNHH CÔNG NGHỆ AN PHA</v>
          </cell>
          <cell r="AL425" t="str">
            <v>Đạt</v>
          </cell>
          <cell r="AM425"/>
          <cell r="AN425" t="str">
            <v xml:space="preserve">Nguyễn Thủy Tiên </v>
          </cell>
          <cell r="AO425" t="str">
            <v>Đạt</v>
          </cell>
          <cell r="AP425" t="str">
            <v>Đạt</v>
          </cell>
          <cell r="AQ425" t="str">
            <v>Đạt</v>
          </cell>
          <cell r="AR425">
            <v>0</v>
          </cell>
          <cell r="AS425" t="str">
            <v>Đạt</v>
          </cell>
          <cell r="AT425" t="str">
            <v>Đạt</v>
          </cell>
          <cell r="AU425" t="str">
            <v>Đạt</v>
          </cell>
          <cell r="AV425" t="str">
            <v>Đạt</v>
          </cell>
          <cell r="AW425" t="str">
            <v>Đạt</v>
          </cell>
          <cell r="AX425" t="str">
            <v>Đạt</v>
          </cell>
          <cell r="AY425" t="str">
            <v>Đạt</v>
          </cell>
          <cell r="AZ425">
            <v>0</v>
          </cell>
          <cell r="BA425" t="str">
            <v>Nguyễn Thị Huệ</v>
          </cell>
          <cell r="BB425" t="str">
            <v>Đạt</v>
          </cell>
          <cell r="BC425">
            <v>0</v>
          </cell>
        </row>
        <row r="426">
          <cell r="C426" t="str">
            <v>PP2300520117</v>
          </cell>
          <cell r="D426" t="str">
            <v>Van tim hai lá INR thấp</v>
          </cell>
          <cell r="E426" t="str">
            <v xml:space="preserve"> - Chất liệu carbon nhiệt phân tinh khiết 
 - Góc mở lá van tới 90 độ
 - Đầu ra dạng ống loe 
 - Được chứng nhận an toàn hơn với INR 1.5IU-&gt;2.5UI 
 - Độ chênh áp thấp 
</v>
          </cell>
          <cell r="F426" t="str">
            <v>01 cái/hộp</v>
          </cell>
          <cell r="G426" t="str">
            <v>Cái</v>
          </cell>
          <cell r="H426">
            <v>100</v>
          </cell>
          <cell r="I426">
            <v>34500000</v>
          </cell>
          <cell r="J426">
            <v>3450000000</v>
          </cell>
          <cell r="K426">
            <v>69000000</v>
          </cell>
          <cell r="L426">
            <v>5175000000</v>
          </cell>
          <cell r="M426">
            <v>2415000000</v>
          </cell>
          <cell r="N426">
            <v>17</v>
          </cell>
          <cell r="O426" t="str">
            <v>PP2300520117</v>
          </cell>
          <cell r="P426" t="str">
            <v>Van tim hai lá INR thấp</v>
          </cell>
          <cell r="Q426">
            <v>180</v>
          </cell>
          <cell r="R426">
            <v>188950000</v>
          </cell>
          <cell r="S426">
            <v>210</v>
          </cell>
          <cell r="T426" t="str">
            <v>Giao hàng trong vòng 24h kể từ thời điểm gửi đơn đặt hàng của Bệnh viện</v>
          </cell>
          <cell r="U426" t="str">
            <v xml:space="preserve">Van tim cơ học hai lá On-X </v>
          </cell>
          <cell r="V426" t="str">
            <v>On-X Mitral Prosthetic Heart valve</v>
          </cell>
          <cell r="W426" t="str">
            <v>N06.01.030.3363.175.0002</v>
          </cell>
          <cell r="X426" t="str">
            <v>ONXM-25;
ONXM-27/29;
ONXM-31/33;
ONXMC-25/33</v>
          </cell>
          <cell r="Y426" t="str">
            <v xml:space="preserve">- 'Chất liệu carbon nhiệt phân tinh khiết, góc mở lá van 90 độ, đầu ra dạng ống loe. 
- Tối ưu hóa Diện tích hiệu dụng lỗ van (EOA) đến 2.1 cm2
- Vòng khâu làm bằng Polytetrafluoroethylene (PTFE) các cỡ: 25, 27/29, 31/33, 25/33. 
-  Độ chênh áp thấp ≤ 4.4 nmHg. </v>
          </cell>
          <cell r="Z426" t="str">
            <v>On- X Life Technologies  Inc</v>
          </cell>
          <cell r="AA426" t="str">
            <v>Mỹ</v>
          </cell>
          <cell r="AB426" t="str">
            <v>On- X Life Technologies  Inc</v>
          </cell>
          <cell r="AC426" t="str">
            <v>Mỹ</v>
          </cell>
          <cell r="AD426" t="str">
            <v>D</v>
          </cell>
          <cell r="AE426" t="str">
            <v>19154NK/BYT-TB-CT</v>
          </cell>
          <cell r="AF426" t="str">
            <v>01 cái/Hộp</v>
          </cell>
          <cell r="AG426" t="str">
            <v>Cái</v>
          </cell>
          <cell r="AH426">
            <v>100</v>
          </cell>
          <cell r="AI426">
            <v>0</v>
          </cell>
          <cell r="AJ426" t="str">
            <v>vn0304471508</v>
          </cell>
          <cell r="AK426" t="str">
            <v>CÔNG TY TNHH CÔNG NGHỆ AN PHA</v>
          </cell>
          <cell r="AL426" t="str">
            <v>Đạt</v>
          </cell>
          <cell r="AM426"/>
          <cell r="AN426" t="str">
            <v xml:space="preserve">Nguyễn Thủy Tiên </v>
          </cell>
          <cell r="AO426" t="str">
            <v>Đạt</v>
          </cell>
          <cell r="AP426" t="str">
            <v>Đạt</v>
          </cell>
          <cell r="AQ426" t="str">
            <v>Đạt</v>
          </cell>
          <cell r="AR426">
            <v>0</v>
          </cell>
          <cell r="AS426" t="str">
            <v>Đạt</v>
          </cell>
          <cell r="AT426" t="str">
            <v>Đạt</v>
          </cell>
          <cell r="AU426" t="str">
            <v>Đạt</v>
          </cell>
          <cell r="AV426" t="str">
            <v>Đạt</v>
          </cell>
          <cell r="AW426" t="str">
            <v>Đạt</v>
          </cell>
          <cell r="AX426" t="str">
            <v>Đạt</v>
          </cell>
          <cell r="AY426" t="str">
            <v>Đạt</v>
          </cell>
          <cell r="AZ426">
            <v>0</v>
          </cell>
          <cell r="BA426" t="str">
            <v>Nguyễn Thị Huệ</v>
          </cell>
          <cell r="BB426" t="str">
            <v>Đạt</v>
          </cell>
          <cell r="BC426">
            <v>0</v>
          </cell>
        </row>
        <row r="427">
          <cell r="C427" t="str">
            <v>PP2300520118</v>
          </cell>
          <cell r="D427" t="str">
            <v>Bóng nong mạch vành bán đàn hồi chịu được áp lực cao</v>
          </cell>
          <cell r="E427" t="str">
            <v xml:space="preserve"> - Bóng nong mạch vành bán đàn hồi chịu được áp lực RBP lên đến 21atm
 -16 điểm nổi trên 4 dãy của thân bóng giúp chống trượt. 
 - Đầu tip có 2 loại 4mm và 2mm thon gọn và linh hoạt. Entry profile 0.020". 
 -Vật liệu: semi-compliant polyamide 
- Đường kính bóng 2.5-&gt; 4.0mm. Chiều dài các cỡ</v>
          </cell>
          <cell r="F427" t="str">
            <v>Hộp/ Cái</v>
          </cell>
          <cell r="G427" t="str">
            <v>Cái</v>
          </cell>
          <cell r="H427">
            <v>100</v>
          </cell>
          <cell r="I427">
            <v>7662900</v>
          </cell>
          <cell r="J427">
            <v>766290000</v>
          </cell>
          <cell r="K427">
            <v>15325800</v>
          </cell>
          <cell r="L427">
            <v>1149435000</v>
          </cell>
          <cell r="M427">
            <v>536403000</v>
          </cell>
          <cell r="N427">
            <v>17</v>
          </cell>
          <cell r="O427" t="str">
            <v>PP2300520118</v>
          </cell>
          <cell r="P427" t="str">
            <v>Bóng nong mạch vành bán đàn hồi chịu được áp lực cao</v>
          </cell>
          <cell r="Q427">
            <v>180</v>
          </cell>
          <cell r="R427">
            <v>40000000</v>
          </cell>
          <cell r="S427">
            <v>210</v>
          </cell>
          <cell r="T427" t="str">
            <v>Trong vòng 24 giờ kể từ thời điểm đặt hàng của Bệnh viện</v>
          </cell>
          <cell r="U427" t="str">
            <v>Bóng nong mạch vành bán đàn hồi chịu được áp lực cao 21atm với 16 điểm nổi trên 4 dãy của thân bóng "Grip" các cỡ</v>
          </cell>
          <cell r="V427" t="str">
            <v>Bóng nong mạch vành bán đàn hồi chịu được áp lực cao 21atm với 16 điểm nổi trên 4 dãy của thân bóng "Grip" các cỡ</v>
          </cell>
          <cell r="W427" t="str">
            <v>N07.01.240.0070.274.0007</v>
          </cell>
          <cell r="X427" t="str">
            <v>xxxxxx340, xxxxxx660</v>
          </cell>
          <cell r="Y427" t="str">
            <v xml:space="preserve"> - Bóng nong mạch vành bán đàn hồi chịu được áp lực RBP lên đến 21atm
 -16 điểm nổi trên 4 dãy của thân bóng giúp chống trượt. (yêu cầu làm rõ)
 - Đầu tip có 2 loại 4mm và 2mm thon gọn và linh hoạt. Entry profile 0.020". 
 -Vật liệu: semi-compliant polyamide 
- Đường kính bóng 2.5-&gt; 4.0mm. Chiều dài các cỡ</v>
          </cell>
          <cell r="Z427" t="str">
            <v>Acrostak
(Schweiz) AG</v>
          </cell>
          <cell r="AA427" t="str">
            <v>Thụy Sỹ</v>
          </cell>
          <cell r="AB427" t="str">
            <v>Acrostak
(Schweiz) AG</v>
          </cell>
          <cell r="AC427" t="str">
            <v>Thụy Sỹ</v>
          </cell>
          <cell r="AD427" t="str">
            <v>D</v>
          </cell>
          <cell r="AE427" t="str">
            <v>4144NK/BYT-TB-CT ngày 5/5/2018</v>
          </cell>
          <cell r="AF427" t="str">
            <v>Cái/ gói</v>
          </cell>
          <cell r="AG427" t="str">
            <v>Cái</v>
          </cell>
          <cell r="AH427">
            <v>100</v>
          </cell>
          <cell r="AI427">
            <v>0</v>
          </cell>
          <cell r="AJ427" t="str">
            <v>vn0305253502</v>
          </cell>
          <cell r="AK427" t="str">
            <v>CÔNG TY CỔ PHẦN TRANG THIẾT BỊ Y TẾ TRỌNG TÍN</v>
          </cell>
          <cell r="AL427" t="str">
            <v>Đạt</v>
          </cell>
          <cell r="AM427"/>
          <cell r="AN427" t="str">
            <v xml:space="preserve">Nguyễn Thủy Tiên </v>
          </cell>
          <cell r="AO427" t="str">
            <v>Đạt</v>
          </cell>
          <cell r="AP427" t="str">
            <v>Đạt</v>
          </cell>
          <cell r="AQ427" t="str">
            <v>Đạt</v>
          </cell>
          <cell r="AR427">
            <v>0</v>
          </cell>
          <cell r="AS427" t="str">
            <v>Đạt</v>
          </cell>
          <cell r="AT427" t="str">
            <v>Đạt</v>
          </cell>
          <cell r="AU427" t="str">
            <v>Đạt</v>
          </cell>
          <cell r="AV427" t="str">
            <v>Đạt</v>
          </cell>
          <cell r="AW427" t="str">
            <v>Đạt</v>
          </cell>
          <cell r="AX427" t="str">
            <v>Đạt</v>
          </cell>
          <cell r="AY427" t="str">
            <v xml:space="preserve">Đạt </v>
          </cell>
          <cell r="AZ427">
            <v>0</v>
          </cell>
          <cell r="BA427" t="str">
            <v>Phan Thị Hoa</v>
          </cell>
          <cell r="BB427" t="str">
            <v>Đạt</v>
          </cell>
          <cell r="BC427">
            <v>0</v>
          </cell>
        </row>
        <row r="428">
          <cell r="C428" t="str">
            <v>PP2300520119</v>
          </cell>
          <cell r="D428" t="str">
            <v>Vật liệu gây nút mạch các loại</v>
          </cell>
          <cell r="E428" t="str">
            <v>- Chất gây tắc mạch dạng lỏng ethelene vinyl alcohol hòa tan trong chất dimethylsulfoxide, bột tantalum làm tăng độ cản quang
- Chỉ định thuyên tắc các tổn thương ngoại biên và  mạch máu não bao gồm dị dạng động tĩnh mạch và u máu.
- Nồng độ 12 và 18 tương ứng với độ đậm đặc của chất tắc mạch.</v>
          </cell>
          <cell r="F428" t="str">
            <v>Hộp/1 cái</v>
          </cell>
          <cell r="G428" t="str">
            <v>Cái</v>
          </cell>
          <cell r="H428">
            <v>5</v>
          </cell>
          <cell r="I428">
            <v>17900000</v>
          </cell>
          <cell r="J428">
            <v>89500000</v>
          </cell>
          <cell r="K428">
            <v>1790000</v>
          </cell>
          <cell r="L428">
            <v>134250000</v>
          </cell>
          <cell r="M428">
            <v>62650000</v>
          </cell>
          <cell r="N428">
            <v>1</v>
          </cell>
          <cell r="O428" t="str">
            <v>PP2300520119</v>
          </cell>
          <cell r="P428" t="str">
            <v>Vật liệu gây nút mạch các loại</v>
          </cell>
          <cell r="Q428">
            <v>180</v>
          </cell>
          <cell r="R428">
            <v>87438000</v>
          </cell>
          <cell r="S428">
            <v>210</v>
          </cell>
          <cell r="T428" t="str">
            <v>Giao hàng trong vòng 24h kể từ thời điểm gửi đơn đặt hàng của Bệnh viện</v>
          </cell>
          <cell r="U428" t="str">
            <v>Vật liệu  nút mạch Squid</v>
          </cell>
          <cell r="V428" t="str">
            <v>Vật liệu  nút mạch Squid</v>
          </cell>
          <cell r="W428" t="str">
            <v>N07.01.370.1980.274.0001</v>
          </cell>
          <cell r="X428" t="str">
            <v>SQUID12
SQUID18</v>
          </cell>
          <cell r="Y428" t="str">
            <v xml:space="preserve">- Chất gây tắc mạch dạng lỏng EVOH (ethelene vinyl alcohol) hòa tan trong chất DMSO (dimethylsulfoxide),  bột tantalum  làm  tăng độ cản quang, chỉ định thuyên tắc các tổn thương ngoại biên và  mạch máu não bao gồm dị dạng động tĩnh mạch và u máu. 
- Nồng độ 12CP và 18CP tương ứng với độ đậm  đặc của chất tắc mạch. </v>
          </cell>
          <cell r="Z428" t="str">
            <v xml:space="preserve">Emboflu </v>
          </cell>
          <cell r="AA428" t="str">
            <v>Thụy Sỹ</v>
          </cell>
          <cell r="AB428" t="str">
            <v xml:space="preserve">Emboflu </v>
          </cell>
          <cell r="AC428" t="str">
            <v>Thụy Sỹ</v>
          </cell>
          <cell r="AD428" t="str">
            <v>D</v>
          </cell>
          <cell r="AE428" t="str">
            <v>GĐKLH số: 2301880ĐKLH/BYT-TB-CT ngày 30/12/2023</v>
          </cell>
          <cell r="AF428" t="str">
            <v>Hộp/ 1 cái</v>
          </cell>
          <cell r="AG428" t="str">
            <v>Cái</v>
          </cell>
          <cell r="AH428">
            <v>5</v>
          </cell>
          <cell r="AI428">
            <v>0</v>
          </cell>
          <cell r="AJ428" t="str">
            <v>vn0309380798</v>
          </cell>
          <cell r="AK428" t="str">
            <v>CÔNG TY TNHH SANG THU</v>
          </cell>
          <cell r="AL428" t="str">
            <v>Đạt</v>
          </cell>
          <cell r="AM428"/>
          <cell r="AN428" t="str">
            <v>Nguyễn Thị Phương Hoa</v>
          </cell>
          <cell r="AO428" t="str">
            <v>Đạt</v>
          </cell>
          <cell r="AP428" t="str">
            <v>Đạt</v>
          </cell>
          <cell r="AQ428" t="str">
            <v>Đạt</v>
          </cell>
          <cell r="AR428">
            <v>0</v>
          </cell>
          <cell r="AS428" t="str">
            <v>Đạt</v>
          </cell>
          <cell r="AT428" t="str">
            <v>Đạt</v>
          </cell>
          <cell r="AU428" t="str">
            <v>Đạt</v>
          </cell>
          <cell r="AV428" t="str">
            <v>Đạt</v>
          </cell>
          <cell r="AW428" t="str">
            <v>Đạt</v>
          </cell>
          <cell r="AX428" t="str">
            <v>Đạt</v>
          </cell>
          <cell r="AY428" t="str">
            <v>Đạt</v>
          </cell>
          <cell r="AZ428">
            <v>0</v>
          </cell>
          <cell r="BA428" t="str">
            <v>Nguyễn Thị Huệ</v>
          </cell>
          <cell r="BB428" t="str">
            <v>Đạt</v>
          </cell>
          <cell r="BC428">
            <v>0</v>
          </cell>
        </row>
        <row r="429">
          <cell r="C429" t="str">
            <v>PP2300520120</v>
          </cell>
          <cell r="D429" t="str">
            <v>Vi dây dẫn can thiệp mềm với cấu trúc vòng xoắn kép</v>
          </cell>
          <cell r="E429" t="str">
            <v>- Dây dẫn đơn lõi/đa lõi, khả năng phản hồi momen xoắn và chống giựt.
- Dây dẫn phủ lớp silicon.
- Tip load: 0.5 gf, 0.7gf, 0.8 gf.
- Đầu tip: straight, J
- Đường kính: 0.014 inch.
-  Chiều dài:  150cm -180cm</v>
          </cell>
          <cell r="F429" t="str">
            <v>Cái/Gói</v>
          </cell>
          <cell r="G429" t="str">
            <v>Cái</v>
          </cell>
          <cell r="H429">
            <v>700</v>
          </cell>
          <cell r="I429">
            <v>2300000</v>
          </cell>
          <cell r="J429">
            <v>1610000000</v>
          </cell>
          <cell r="K429">
            <v>32200000</v>
          </cell>
          <cell r="L429">
            <v>2415000000</v>
          </cell>
          <cell r="M429">
            <v>1127000000</v>
          </cell>
          <cell r="N429">
            <v>117</v>
          </cell>
          <cell r="O429" t="str">
            <v>PP2300520120</v>
          </cell>
          <cell r="P429" t="str">
            <v>Vi dây dẫn can thiệp mềm với cấu trúc vòng xoắn kép</v>
          </cell>
          <cell r="Q429">
            <v>180</v>
          </cell>
          <cell r="R429">
            <v>362642000</v>
          </cell>
          <cell r="S429">
            <v>210</v>
          </cell>
          <cell r="T429">
            <v>0</v>
          </cell>
          <cell r="U429" t="str">
            <v>Vi dây dẫn can thiệp tim mạch Asahi loại mềm</v>
          </cell>
          <cell r="V429" t="str">
            <v>Vi dây dẫn can thiệp tim mạch Asahi loại mềm</v>
          </cell>
          <cell r="W429" t="str">
            <v>N07.01.460.0272.271.0043</v>
          </cell>
          <cell r="X429" t="str">
            <v>AHW14Rxxxx, AG14xxxx, AG14xxxxx</v>
          </cell>
          <cell r="Y429" t="str">
            <v>Dây dẫn đơn lõi one-piece core/đa lõi  theo công nghệ ACT ONE (thiết kế vòng xoắn kép) tăng độ bền đầu tip, khả năng phản hồi momen xoắn và chống giựt.
Lớp phủ: silicon hoặc SLIP-COAT.
Tip load: 0.5 gf, 0.7gf, 0.8 gf.
Đầu tip: straight, J.
Đường kính: 0.014 inch. Chiều dài: 180 cm / 165 cm (extension wire).</v>
          </cell>
          <cell r="Z429" t="str">
            <v>ASAHI INTECC (THAILAND) CO., LTD.</v>
          </cell>
          <cell r="AA429" t="str">
            <v>Thái Lan</v>
          </cell>
          <cell r="AB429" t="str">
            <v xml:space="preserve">ASAHI 
INTECC
CO., LTD., </v>
          </cell>
          <cell r="AC429" t="str">
            <v>Nhật Bản</v>
          </cell>
          <cell r="AD429" t="str">
            <v>D</v>
          </cell>
          <cell r="AE429" t="str">
            <v>GPNK
9773NK/BYT-TB-CT
Ngày cấp: 11/06/2018</v>
          </cell>
          <cell r="AF429" t="str">
            <v>Cái/Gói</v>
          </cell>
          <cell r="AG429" t="str">
            <v>Cái</v>
          </cell>
          <cell r="AH429">
            <v>700</v>
          </cell>
          <cell r="AI429">
            <v>0</v>
          </cell>
          <cell r="AJ429" t="str">
            <v>vn0309110047</v>
          </cell>
          <cell r="AK429" t="str">
            <v>CÔNG TY TNHH THƯƠNG MẠI VÀ DỊCH VỤ KỸ THUẬT PHÚC TÍN</v>
          </cell>
          <cell r="AL429" t="str">
            <v>Đạt</v>
          </cell>
          <cell r="AM429"/>
          <cell r="AN429" t="str">
            <v>Nguyễn Thị Phương Hoa</v>
          </cell>
          <cell r="AO429" t="str">
            <v>Đạt</v>
          </cell>
          <cell r="AP429" t="str">
            <v>Đạt</v>
          </cell>
          <cell r="AQ429" t="str">
            <v>Đạt</v>
          </cell>
          <cell r="AR429">
            <v>0</v>
          </cell>
          <cell r="AS429" t="str">
            <v>Đạt</v>
          </cell>
          <cell r="AT429" t="str">
            <v>Đạt</v>
          </cell>
          <cell r="AU429" t="str">
            <v>Đạt</v>
          </cell>
          <cell r="AV429" t="str">
            <v>Đạt</v>
          </cell>
          <cell r="AW429" t="str">
            <v>Đạt</v>
          </cell>
          <cell r="AX429" t="str">
            <v>Đạt</v>
          </cell>
          <cell r="AY429" t="str">
            <v>Đạt</v>
          </cell>
          <cell r="AZ429" t="str">
            <v>E-HSMT: Chiều dài:  150cm -180cm
E-HSDT: Chiều dài: 180cm/165 cm</v>
          </cell>
          <cell r="BA429" t="str">
            <v>Trần Thị Huyền Trân</v>
          </cell>
          <cell r="BB429" t="str">
            <v>Đạt</v>
          </cell>
          <cell r="BC429"/>
        </row>
        <row r="430">
          <cell r="C430" t="str">
            <v>PP2300520121</v>
          </cell>
          <cell r="D430" t="str">
            <v>Vi ống thông can thiệp mạch thần kinh điều trị túi phình mạch não</v>
          </cell>
          <cell r="E430" t="str">
            <v xml:space="preserve"> - Vi ống thông can thiệp mạch máu não
 - Đường kính ngoài của đoạn hoạt động: đầu gần 2.1Fr- 2.4Fr và đầu xa 1.7Fr -1.9Fr
- Đường kính trong lòng ống từ 0.017" trở xuống, chiều dài sử dụng là 150cm.
- Có thể đầu thẳng hoặc cong</v>
          </cell>
          <cell r="F430">
            <v>0</v>
          </cell>
          <cell r="G430" t="str">
            <v>Cái</v>
          </cell>
          <cell r="H430">
            <v>20</v>
          </cell>
          <cell r="I430">
            <v>12000000</v>
          </cell>
          <cell r="J430">
            <v>240000000</v>
          </cell>
          <cell r="K430">
            <v>4800000</v>
          </cell>
          <cell r="L430">
            <v>360000000</v>
          </cell>
          <cell r="M430">
            <v>168000000</v>
          </cell>
          <cell r="N430">
            <v>4</v>
          </cell>
          <cell r="O430" t="str">
            <v>PP2300520121</v>
          </cell>
          <cell r="P430" t="str">
            <v>Vi ống thông can thiệp mạch thần kinh điều trị túi phình mạch não</v>
          </cell>
          <cell r="Q430">
            <v>180</v>
          </cell>
          <cell r="R430">
            <v>149129800</v>
          </cell>
          <cell r="S430">
            <v>210</v>
          </cell>
          <cell r="T430" t="str">
            <v>Trong vòng 24 giờ kể từ thời điểm đặt hàng của Bệnh viện</v>
          </cell>
          <cell r="U430" t="str">
            <v>Vi ống thông can thiệp mạch thần kinh Echelon thẳng</v>
          </cell>
          <cell r="V430" t="str">
            <v>Vi ống thông can thiệp mạch thần kinh Echelon thẳng</v>
          </cell>
          <cell r="W430" t="str">
            <v>N04.04.030.3107.175.0004</v>
          </cell>
          <cell r="X430" t="str">
            <v xml:space="preserve">105-5091-150
105-5092-150 </v>
          </cell>
          <cell r="Y430" t="str">
            <v>Vi ống thông can thiệp mạch máu não, được làm bằng chất liệu nitinol, đường kính ngoài gần-xa là 2.1Fr-1.7Fr và 2.4Fr-1.9Fr, đường kính trong 0.017" và chiều dài là 150 cm.
Hình dạng đầu ống thẳng.</v>
          </cell>
          <cell r="Z430" t="str">
            <v>Micro Therapeutics Inc dba EV3 Neurovascular</v>
          </cell>
          <cell r="AA430" t="str">
            <v>Mỹ</v>
          </cell>
          <cell r="AB430" t="str">
            <v>Micro Therapeutics Inc dba EV3 Neurovascular</v>
          </cell>
          <cell r="AC430" t="str">
            <v>Mỹ</v>
          </cell>
          <cell r="AD430" t="str">
            <v>D</v>
          </cell>
          <cell r="AE430" t="str">
            <v>GPNK số 11505NK/BYT-TB-CT</v>
          </cell>
          <cell r="AF430" t="str">
            <v>01 cái/hộp</v>
          </cell>
          <cell r="AG430" t="str">
            <v>Cái</v>
          </cell>
          <cell r="AH430">
            <v>20</v>
          </cell>
          <cell r="AI430">
            <v>0</v>
          </cell>
          <cell r="AJ430" t="str">
            <v>vn0108380029</v>
          </cell>
          <cell r="AK430" t="str">
            <v>CÔNG TY CỔ PHẦN ÁNH DƯƠNG ASIA VIỆT NAM</v>
          </cell>
          <cell r="AL430" t="str">
            <v>Đạt</v>
          </cell>
          <cell r="AM430"/>
          <cell r="AN430" t="str">
            <v>Tăng Thị Hiếu</v>
          </cell>
          <cell r="AO430" t="str">
            <v>Đạt</v>
          </cell>
          <cell r="AP430" t="str">
            <v>Đạt</v>
          </cell>
          <cell r="AQ430" t="str">
            <v>Đạt</v>
          </cell>
          <cell r="AR430">
            <v>0</v>
          </cell>
          <cell r="AS430" t="str">
            <v>Đạt</v>
          </cell>
          <cell r="AT430" t="str">
            <v>Đạt</v>
          </cell>
          <cell r="AU430" t="str">
            <v>Đạt</v>
          </cell>
          <cell r="AV430" t="str">
            <v>Đạt</v>
          </cell>
          <cell r="AW430" t="str">
            <v>Đạt</v>
          </cell>
          <cell r="AX430" t="str">
            <v>Đạt</v>
          </cell>
          <cell r="AY430" t="str">
            <v>Đạt</v>
          </cell>
          <cell r="AZ430">
            <v>0</v>
          </cell>
          <cell r="BA430" t="str">
            <v>Trần Thị Dân</v>
          </cell>
          <cell r="BB430" t="str">
            <v>Đạt</v>
          </cell>
          <cell r="BC430">
            <v>0</v>
          </cell>
        </row>
        <row r="431">
          <cell r="C431" t="str">
            <v>PP2300520121</v>
          </cell>
          <cell r="D431" t="str">
            <v>Vi ống thông can thiệp mạch thần kinh điều trị túi phình mạch não</v>
          </cell>
          <cell r="E431" t="str">
            <v xml:space="preserve"> - Vi ống thông can thiệp mạch máu não
 - Đường kính ngoài của đoạn hoạt động: đầu gần 2.1Fr- 2.4Fr và đầu xa 1.7Fr -1.9Fr
- Đường kính trong lòng ống từ 0.017" trở xuống, chiều dài sử dụng là 150cm.
- Có thể đầu thẳng hoặc cong</v>
          </cell>
          <cell r="F431">
            <v>0</v>
          </cell>
          <cell r="G431" t="str">
            <v>Cái</v>
          </cell>
          <cell r="H431">
            <v>20</v>
          </cell>
          <cell r="I431">
            <v>12000000</v>
          </cell>
          <cell r="J431">
            <v>240000000</v>
          </cell>
          <cell r="K431">
            <v>4800000</v>
          </cell>
          <cell r="L431">
            <v>360000000</v>
          </cell>
          <cell r="M431">
            <v>168000000</v>
          </cell>
          <cell r="N431">
            <v>4</v>
          </cell>
          <cell r="O431" t="str">
            <v>PP2300520121</v>
          </cell>
          <cell r="P431" t="str">
            <v>Vi ống thông can thiệp mạch thần kinh điều trị túi phình mạch não</v>
          </cell>
          <cell r="Q431">
            <v>180</v>
          </cell>
          <cell r="R431">
            <v>306000000</v>
          </cell>
          <cell r="S431">
            <v>210</v>
          </cell>
          <cell r="T431" t="str">
            <v>Trong vòng 24 giờ kể từ thời điểm dặt hàng của Bệnh viện</v>
          </cell>
          <cell r="U431" t="str">
            <v>Vi ống thông dùng trong can thiệp mạch máu não (PROWLER SELECT LP-ES)</v>
          </cell>
          <cell r="V431" t="str">
            <v>Vi ống thông dùng trong can thiệp mạch máu não (PROWLER SELECT LP-ES)</v>
          </cell>
          <cell r="W431" t="str">
            <v>N04.04.030.5458.213.0002</v>
          </cell>
          <cell r="X431" t="str">
            <v>606-S155FX
606-S155JX
606-S155MX
606-S155X</v>
          </cell>
          <cell r="Y431" t="str">
            <v>- Vi ống thông dùng trong can thiệp mạch máu não
- Chất liệu: đoạn xa được phủ lớp ái nước, bên trong lòng ống phủ lớp PTFE, công nghệ TrueLumen. có các loại đầu thẳng, cong 45, 90, J, có 2 marker
- Kích thước:
  + Chiều dài: 150cm.
  + Đường kính: đường kính trong  0.0165 inch, đường kính ngoài đoạn đầu gần xa 2.3F/1.9F</v>
          </cell>
          <cell r="Z431" t="str">
            <v>Cerenovus, Inc.</v>
          </cell>
          <cell r="AA431" t="str">
            <v>Mexico</v>
          </cell>
          <cell r="AB431" t="str">
            <v>Medos International SARL</v>
          </cell>
          <cell r="AC431" t="str">
            <v>Thụy Sĩ</v>
          </cell>
          <cell r="AD431" t="str">
            <v>Loại D</v>
          </cell>
          <cell r="AE431" t="str">
            <v>2100656ĐKLH/BYT-TB-CT</v>
          </cell>
          <cell r="AF431" t="str">
            <v>Hộp/ 1 cái</v>
          </cell>
          <cell r="AG431" t="str">
            <v>Cái</v>
          </cell>
          <cell r="AH431">
            <v>20</v>
          </cell>
          <cell r="AI431">
            <v>0</v>
          </cell>
          <cell r="AJ431" t="str">
            <v>vn0301140748</v>
          </cell>
          <cell r="AK431" t="str">
            <v>CÔNG TY TNHH DƯỢC PHẨM VÀ TRANG THIẾT BỊ Y TẾ HOÀNG ĐỨC</v>
          </cell>
          <cell r="AL431" t="str">
            <v>Đạt</v>
          </cell>
          <cell r="AM431"/>
          <cell r="AN431" t="str">
            <v>Hồ Thị Hồng</v>
          </cell>
          <cell r="AO431" t="str">
            <v>Đạt</v>
          </cell>
          <cell r="AP431" t="str">
            <v>Đạt</v>
          </cell>
          <cell r="AQ431" t="str">
            <v>Đạt</v>
          </cell>
          <cell r="AR431">
            <v>0</v>
          </cell>
          <cell r="AS431" t="str">
            <v>Đạt</v>
          </cell>
          <cell r="AT431" t="str">
            <v>Đạt</v>
          </cell>
          <cell r="AU431" t="str">
            <v>Đạt</v>
          </cell>
          <cell r="AV431" t="str">
            <v>Đạt</v>
          </cell>
          <cell r="AW431" t="str">
            <v>Đạt</v>
          </cell>
          <cell r="AX431" t="str">
            <v>Đạt</v>
          </cell>
          <cell r="AY431" t="str">
            <v>Đạt</v>
          </cell>
          <cell r="AZ431">
            <v>0</v>
          </cell>
          <cell r="BA431" t="str">
            <v>Lê Thị Mơ</v>
          </cell>
          <cell r="BB431" t="str">
            <v>Đạt</v>
          </cell>
          <cell r="BC431">
            <v>0</v>
          </cell>
        </row>
        <row r="432">
          <cell r="C432" t="str">
            <v>PP2300520125</v>
          </cell>
          <cell r="D432" t="str">
            <v>Vít đa trục cột sống cổ kèm vít khóa trong</v>
          </cell>
          <cell r="E432" t="str">
            <v xml:space="preserve"> - Vít đa trục: Titanium. 
 - Góc xoay: 50 độ, biên độ di dộng của vít đa trục cao. 
 - Đường kính: 3.5mm -&gt; 4.5mm  các cỡ
 -  Vít cấu tạo tương thích với nẹp dọc đường kính 3.3mm + Vít khóa trong: titanium, đk 3.5mm</v>
          </cell>
          <cell r="F432" t="str">
            <v>Bịch/1 cá</v>
          </cell>
          <cell r="G432" t="str">
            <v>Cái</v>
          </cell>
          <cell r="H432">
            <v>50</v>
          </cell>
          <cell r="I432">
            <v>3900000</v>
          </cell>
          <cell r="J432">
            <v>195000000</v>
          </cell>
          <cell r="K432">
            <v>3900000</v>
          </cell>
          <cell r="L432">
            <v>292500000</v>
          </cell>
          <cell r="M432">
            <v>136500000</v>
          </cell>
          <cell r="N432">
            <v>9</v>
          </cell>
          <cell r="O432" t="str">
            <v>PP2300520125</v>
          </cell>
          <cell r="P432" t="str">
            <v>Vít đa trục cột sống cổ kèm vít khóa trong</v>
          </cell>
          <cell r="Q432">
            <v>180</v>
          </cell>
          <cell r="R432">
            <v>613881000</v>
          </cell>
          <cell r="S432">
            <v>210</v>
          </cell>
          <cell r="T432" t="str">
            <v>Trong vòng 24 giờ kể từ thời điểm đặt hàng của Bệnh viện</v>
          </cell>
          <cell r="U432" t="str">
            <v>Vít đa trục cột sống cổ SKY kèm vít khóa trong</v>
          </cell>
          <cell r="V432" t="str">
            <v>Vít đa trục cột sống cổ SKY kèm vít khóa trong</v>
          </cell>
          <cell r="W432" t="str">
            <v>N07.06.040.2299.174.0033</v>
          </cell>
          <cell r="X432" t="str">
            <v>0821-3508 -&gt; 0821-3540; 0821-4008 -&gt;0821-4052; 0821-4508 -&gt; 0821-4550; 0850-0001</v>
          </cell>
          <cell r="Y432" t="str">
            <v xml:space="preserve"> - Vít đa trục: Titanium. 
 - Góc xoay: 50 độ, biên độ di dộng của vít đa trục cao. 
 - Đường kính: 3.5mm -&gt; 4.5mm  các cỡ
 -  Vít cấu tạo tương thích với nẹp dọc đường kính 3.3mm + Vít khóa trong: titanium, đk 3.5mm</v>
          </cell>
          <cell r="Z432" t="str">
            <v>GS Medical Co., Ltd.</v>
          </cell>
          <cell r="AA432" t="str">
            <v>Hàn Quốc</v>
          </cell>
          <cell r="AB432" t="str">
            <v>GS Medical Co., Ltd.</v>
          </cell>
          <cell r="AC432" t="str">
            <v>Hàn Quốc</v>
          </cell>
          <cell r="AD432" t="str">
            <v>C</v>
          </cell>
          <cell r="AE432" t="str">
            <v>GPNK 8801NK/BYT-TB-CT ngày 07/04/2018</v>
          </cell>
          <cell r="AF432" t="str">
            <v>Bịch/1 cái</v>
          </cell>
          <cell r="AG432" t="str">
            <v>Cái</v>
          </cell>
          <cell r="AH432">
            <v>50</v>
          </cell>
          <cell r="AI432">
            <v>0</v>
          </cell>
          <cell r="AJ432" t="str">
            <v>vn0303649788</v>
          </cell>
          <cell r="AK432" t="str">
            <v>CÔNG TY TNHH THƯƠNG MẠI - DỊCH VỤ VÀ SẢN XUẤT VIỆT TƯỜNG</v>
          </cell>
          <cell r="AL432" t="str">
            <v>Đạt</v>
          </cell>
          <cell r="AM432"/>
          <cell r="AN432" t="str">
            <v>Nguyễn Thị Sao Mai</v>
          </cell>
          <cell r="AO432" t="str">
            <v>Đạt</v>
          </cell>
          <cell r="AP432" t="str">
            <v>Đạt</v>
          </cell>
          <cell r="AQ432" t="str">
            <v>Đạt</v>
          </cell>
          <cell r="AR432">
            <v>0</v>
          </cell>
          <cell r="AS432" t="str">
            <v>Đạt</v>
          </cell>
          <cell r="AT432" t="str">
            <v>Đạt</v>
          </cell>
          <cell r="AU432" t="str">
            <v>Đạt</v>
          </cell>
          <cell r="AV432" t="str">
            <v>Đạt</v>
          </cell>
          <cell r="AW432" t="str">
            <v>Đạt</v>
          </cell>
          <cell r="AX432" t="str">
            <v>Đạt</v>
          </cell>
          <cell r="AY432" t="str">
            <v>Đạt</v>
          </cell>
          <cell r="AZ432">
            <v>0</v>
          </cell>
          <cell r="BA432" t="str">
            <v>Cao Dũng</v>
          </cell>
          <cell r="BB432" t="str">
            <v>Đạt</v>
          </cell>
          <cell r="BC432" t="str">
            <v/>
          </cell>
        </row>
        <row r="433">
          <cell r="C433" t="str">
            <v>PP2300520126</v>
          </cell>
          <cell r="D433" t="str">
            <v>Vít đa trục cột sống cổ lối sau</v>
          </cell>
          <cell r="E433" t="str">
            <v xml:space="preserve"> -Vật liệu: Titanium 
 - Đầu vít thiết kế dạng hoa Tulip. 
 - Vít thay đổi được góc giữa thân và mũ vít. 
 - Góc xoay thay đổi từ 0 độ đến 60 độ. 
- Mũi có rãnh cắt giúp vít tự taro, dễ dàng bắt vào xương. 
- Đường kính 3.5mm và 4.0 mm.
- Độ dài: từ 14mm -&gt; 32mm mỗi bước tăng 2mm.
- Kèm theo ốc khóa trong, đường kính 6mm. </v>
          </cell>
          <cell r="F433" t="str">
            <v>Cái/Gói</v>
          </cell>
          <cell r="G433" t="str">
            <v>Cái</v>
          </cell>
          <cell r="H433">
            <v>20</v>
          </cell>
          <cell r="I433">
            <v>4350000</v>
          </cell>
          <cell r="J433">
            <v>87000000</v>
          </cell>
          <cell r="K433">
            <v>1740000</v>
          </cell>
          <cell r="L433">
            <v>130500000</v>
          </cell>
          <cell r="M433">
            <v>60900000</v>
          </cell>
          <cell r="N433">
            <v>4</v>
          </cell>
          <cell r="O433" t="str">
            <v>PP2300520126</v>
          </cell>
          <cell r="P433" t="str">
            <v>Vít đa trục cột sống cổ lối sau</v>
          </cell>
          <cell r="Q433">
            <v>180</v>
          </cell>
          <cell r="R433">
            <v>104425600</v>
          </cell>
          <cell r="S433">
            <v>210</v>
          </cell>
          <cell r="T433">
            <v>0</v>
          </cell>
          <cell r="U433" t="str">
            <v>Vít POCE (kèm ốc khóa trong)</v>
          </cell>
          <cell r="V433" t="str">
            <v>Vít POCE (kèm ốc khóa trong)</v>
          </cell>
          <cell r="W433" t="str">
            <v>N07.06.040.0942.000.0013</v>
          </cell>
          <cell r="X433" t="str">
            <v>IQ 123-3514; IQ 123-3516; IQ 123-3518; IQ 123-3520; IQ 123-3522; IQ 123-3524; IQ 123-3526; IQ 123-3528; IQ 123-3530; IQ 123-3532; IQ 123-4014; IQ 123-4016; IQ 123-4018; IQ 123-4020; IQ 123-4022; IQ 123-4024; IQ 123-4026; IQ 123-4028; IQ 123-4030; IQ 123-4032</v>
          </cell>
          <cell r="Y433" t="str">
            <v>- Vật liệu: Titanium Alloy Ti-6Al-4V ELI theo tiêu chuẩn ASTM F136.
- Đầu vít thiết kế dạng hoa Tulip. 
- Vít thay đổi được góc giữa thân và mũ vít. Góc xoay thay đổi từ 0 độ đến 60 độ. 
- Mũi có rãnh cắt giúp vít tự taro, dễ dàng bắt vào xương. 
- Đường kính 3.5mm và 4.0 mm.
- Độ dài: từ 14mm đến 32mm mỗi bước tăng 2mm.
- Kèm theo ốc khóa trong, đường kính 6mm. Thiết kế của đầu ốc hình lục giác/hoa mai, tương thích với các trợ cụ hãng. Ren ốc khóa trong thế hệ mới, giúp chống tháo vít, chống leo ren.
- Tiêu chuẩn chất lượng: ISO 13485:2016.
- Đã tiệt trùng sẵn, đóng gói riêng lẻ theo hộp, hạn sử dụng lâu dài (5 năm).
- Dùng tương thích với bộ trợ cụ hãng.</v>
          </cell>
          <cell r="Z433" t="str">
            <v>Công ty CP IQ-LIFE</v>
          </cell>
          <cell r="AA433" t="str">
            <v>Việt Nam</v>
          </cell>
          <cell r="AB433" t="str">
            <v>Công ty CP IQ-LIFE</v>
          </cell>
          <cell r="AC433" t="str">
            <v>Việt Nam</v>
          </cell>
          <cell r="AD433" t="str">
            <v>Loại C</v>
          </cell>
          <cell r="AE433" t="str">
            <v>2200317ĐKLH/BYT-TB-CT ngày 30/12/2022</v>
          </cell>
          <cell r="AF433" t="str">
            <v>Cái/Gói</v>
          </cell>
          <cell r="AG433" t="str">
            <v>Cái</v>
          </cell>
          <cell r="AH433">
            <v>20</v>
          </cell>
          <cell r="AI433" t="str">
            <v>5 năm</v>
          </cell>
          <cell r="AJ433" t="str">
            <v>vn0300483319</v>
          </cell>
          <cell r="AK433" t="str">
            <v>CÔNG TY CỔ PHẦN DƯỢC PHẨM TRUNG ƯƠNG CODUPHA</v>
          </cell>
          <cell r="AL433" t="str">
            <v>Đạt</v>
          </cell>
          <cell r="AM433"/>
          <cell r="AN433" t="str">
            <v xml:space="preserve">Nguyễn Thủy Tiên </v>
          </cell>
          <cell r="AO433" t="str">
            <v>Đạt</v>
          </cell>
          <cell r="AP433" t="str">
            <v>Đạt</v>
          </cell>
          <cell r="AQ433" t="str">
            <v>Đạt</v>
          </cell>
          <cell r="AR433">
            <v>0</v>
          </cell>
          <cell r="AS433" t="str">
            <v>Đạt</v>
          </cell>
          <cell r="AT433" t="str">
            <v>Đạt</v>
          </cell>
          <cell r="AU433" t="str">
            <v>Đạt</v>
          </cell>
          <cell r="AV433" t="str">
            <v>Đạt</v>
          </cell>
          <cell r="AW433" t="str">
            <v>Đạt</v>
          </cell>
          <cell r="AX433" t="str">
            <v>Đạt</v>
          </cell>
          <cell r="AY433" t="str">
            <v>Đạt</v>
          </cell>
          <cell r="AZ433">
            <v>0</v>
          </cell>
          <cell r="BA433" t="str">
            <v>Nguyễn Thị Linh Đức</v>
          </cell>
          <cell r="BB433" t="str">
            <v>Đạt</v>
          </cell>
          <cell r="BC433">
            <v>0</v>
          </cell>
        </row>
        <row r="434">
          <cell r="C434" t="str">
            <v>PP2300520127</v>
          </cell>
          <cell r="D434" t="str">
            <v>Vít đa trục cột sống lưng có ren bén, nhuyễn các cỡ</v>
          </cell>
          <cell r="E434" t="str">
            <v xml:space="preserve"> - Chất liệu Titanium/Titanium Alloy
 - Đầu vít có 3 lưỡi, giúp vít có thể đi nhanh hơn vào xương. 
 - Vít tự taro, thân vít đặc
 - Đường kính 4.5mm-8.0mm.
 - Chiều dài từ 25mm-100mm
 - Tiệt trùng</v>
          </cell>
          <cell r="F434" t="str">
            <v>Cái/gói</v>
          </cell>
          <cell r="G434" t="str">
            <v>Cái</v>
          </cell>
          <cell r="H434">
            <v>200</v>
          </cell>
          <cell r="I434">
            <v>4800000</v>
          </cell>
          <cell r="J434">
            <v>960000000</v>
          </cell>
          <cell r="K434">
            <v>19200000</v>
          </cell>
          <cell r="L434">
            <v>1440000000</v>
          </cell>
          <cell r="M434">
            <v>672000000</v>
          </cell>
          <cell r="N434">
            <v>34</v>
          </cell>
          <cell r="O434" t="str">
            <v>PP2300520127</v>
          </cell>
          <cell r="P434" t="str">
            <v>Vít đa trục cột sống lưng có ren bén, nhuyễn các cỡ</v>
          </cell>
          <cell r="Q434">
            <v>180</v>
          </cell>
          <cell r="R434">
            <v>334960000</v>
          </cell>
          <cell r="S434">
            <v>210</v>
          </cell>
          <cell r="T434" t="str">
            <v>Trong vòng 24 giờ kể từ thời điểm dặt hàng của Bệnh viện</v>
          </cell>
          <cell r="U434" t="str">
            <v>Vít chân cung đa trục các cỡ kèm vít khóa trong (Wiltrom)</v>
          </cell>
          <cell r="V434" t="str">
            <v>Vít chân cung đa trục các cỡ kèm vít khóa trong (Wiltrom)</v>
          </cell>
          <cell r="W434" t="str">
            <v>N07.06.040.4406.296.0007</v>
          </cell>
          <cell r="X434" t="str">
            <v>4006xxxx</v>
          </cell>
          <cell r="Y434" t="str">
            <v>Chất liệu Ti-6Al-4V
Đầu vít có 3 lưỡi, giúp vít có thể đi nhanh hơn vào xương. 
Vít tự taro, thân vít đặc.
Đường kính 4.5mm tương ứng với chiều dài 25-40mm
Đường kính 5.0mm tương ứng với chiều dài 30-45mm
Đường kính 5.5mm tương ứng với chiều dài 30-50mm
Đường kính 6.0mm tương ứng với chiều dài 30-55mm
Đường kính 6.5-7.5mm tương ứng với chiều dài 30-100mm
Đường kính 8.0mm tương ứng với chiều dài 35-70mm</v>
          </cell>
          <cell r="Z434" t="str">
            <v>Wiltrom Co., Ltd</v>
          </cell>
          <cell r="AA434" t="str">
            <v>Đài Loan</v>
          </cell>
          <cell r="AB434" t="str">
            <v>Wiltrom Co., Ltd</v>
          </cell>
          <cell r="AC434" t="str">
            <v>Đài Loan</v>
          </cell>
          <cell r="AD434" t="str">
            <v>C</v>
          </cell>
          <cell r="AE434" t="str">
            <v>18155NK/BYT-TB-CT ngày 15/06/2021</v>
          </cell>
          <cell r="AF434" t="str">
            <v>Cái/ gói</v>
          </cell>
          <cell r="AG434" t="str">
            <v>Cái</v>
          </cell>
          <cell r="AH434">
            <v>200</v>
          </cell>
          <cell r="AI434">
            <v>0</v>
          </cell>
          <cell r="AJ434" t="str">
            <v>vn0302221358</v>
          </cell>
          <cell r="AK434" t="str">
            <v>CÔNG TY CỔ PHẦN DƯỢC PHẨM BẾN THÀNH</v>
          </cell>
          <cell r="AL434" t="str">
            <v>Đạt</v>
          </cell>
          <cell r="AM434"/>
          <cell r="AN434" t="str">
            <v>Phạm Thị Kim Hoàng</v>
          </cell>
          <cell r="AO434" t="str">
            <v>Đạt</v>
          </cell>
          <cell r="AP434" t="str">
            <v>Đạt</v>
          </cell>
          <cell r="AQ434" t="str">
            <v>Đạt</v>
          </cell>
          <cell r="AR434">
            <v>0</v>
          </cell>
          <cell r="AS434" t="str">
            <v>Đạt</v>
          </cell>
          <cell r="AT434" t="str">
            <v>Đạt</v>
          </cell>
          <cell r="AU434" t="str">
            <v>Đạt</v>
          </cell>
          <cell r="AV434" t="str">
            <v>Đạt</v>
          </cell>
          <cell r="AW434" t="str">
            <v>Đạt</v>
          </cell>
          <cell r="AX434" t="str">
            <v>Đạt</v>
          </cell>
          <cell r="AY434" t="str">
            <v>Đạt</v>
          </cell>
          <cell r="AZ434">
            <v>0</v>
          </cell>
          <cell r="BA434" t="str">
            <v>Lê Thị Mơ</v>
          </cell>
          <cell r="BB434" t="str">
            <v>Đạt</v>
          </cell>
          <cell r="BC434">
            <v>0</v>
          </cell>
        </row>
        <row r="435">
          <cell r="C435" t="str">
            <v>PP2300520127</v>
          </cell>
          <cell r="D435" t="str">
            <v>Vít đa trục cột sống lưng có ren bén, nhuyễn các cỡ</v>
          </cell>
          <cell r="E435" t="str">
            <v xml:space="preserve"> - Chất liệu Titanium/Titanium Alloy
 - Đầu vít có 3 lưỡi, giúp vít có thể đi nhanh hơn vào xương. 
 - Vít tự taro, thân vít đặc
 - Đường kính 4.5mm-8.0mm.
 - Chiều dài từ 25mm-100mm
 - Tiệt trùng</v>
          </cell>
          <cell r="F435" t="str">
            <v>Cái/gói</v>
          </cell>
          <cell r="G435" t="str">
            <v>Cái</v>
          </cell>
          <cell r="H435">
            <v>200</v>
          </cell>
          <cell r="I435">
            <v>4800000</v>
          </cell>
          <cell r="J435">
            <v>960000000</v>
          </cell>
          <cell r="K435">
            <v>19200000</v>
          </cell>
          <cell r="L435">
            <v>1440000000</v>
          </cell>
          <cell r="M435">
            <v>672000000</v>
          </cell>
          <cell r="N435">
            <v>34</v>
          </cell>
          <cell r="O435" t="str">
            <v>PP2300520127</v>
          </cell>
          <cell r="P435" t="str">
            <v>Vít đa trục cột sống lưng có ren bén, nhuyễn các cỡ</v>
          </cell>
          <cell r="Q435">
            <v>180</v>
          </cell>
          <cell r="R435">
            <v>287980000</v>
          </cell>
          <cell r="S435">
            <v>210</v>
          </cell>
          <cell r="T435">
            <v>0</v>
          </cell>
          <cell r="U435" t="str">
            <v>Vít đa trục ren đôi cột sống lưng ngực Apex DL, Ốc khóa trong Apex  dùng cho vít nhỏ, trung bình</v>
          </cell>
          <cell r="V435" t="str">
            <v>Vít đa trục ren đôi cột sống lưng ngực Apex DL, Ốc khóa trong Apex  dùng cho vít nhỏ, trung bình</v>
          </cell>
          <cell r="W435" t="str">
            <v>N07.06.040.5918.175.0004;N07.06.040.5918.175.0023.001</v>
          </cell>
          <cell r="X435" t="str">
            <v>DP6-4725; DP6-4730; DP6-4735; DP6-4740; DP6-4745; DP6-4750; DP6-4755; DP6-4760; DP6-4765; DP6-4770; DP6-4775; DP6-4780; DP6-4785; DPF6-5525; DPF6-5530; DPF6-5535; DPF6-5540; DPF6-5545; DPF6-5550; DPF6-5555; DPF6-5560; DPF6-5565; DPF6-5570; DPF6-5575; DPF6-5580; DPF6-5585; DPF6-6225; DPF6-6230; DPF6-6235; DPF6-6240; DPF6-6245; DPF6-6250; DPF6-6255; DPF6-6260; DPF6-6265; DPF6-6270; DPF6-6275; DPF6-6280; DPF6-6285; DPF6-7025; DPF6-7030; DPF6-7035; DPF6-7040; DPF6-7045; DPF6-7050; DPF6-7055; DPF6-7060; DPF6-7070; DPF6-7080; DPF6-7090; DPF6-70100; DPF6-7725; DPF6-7730; DPF6-7735; DPF6-7740; DPF6-7745; DPF6-7750; DPF6-7755; DPF6-7760; DPF6-7770; DPF6-7780; DPF6-7790; DPF6-77100; DPF6-8525; DPF6-8530; DPF6-8535; DPF6-8540; DPF6-8545; DPF6-8550; DPF6-8555; DPF6-8560; DPF6-8570; DPF6-8580; DPF6-8590; DPF6-85100; DPF6-9225; DPF6-9230; DPF6-9235; DPF6-9240; DPF6-9245; DPF6-9250; DPF6-9255; DPF6-9260; DPF6-9270; DPF6-9280; DPF6-9290; DPF6-92100; DPF6-10025; DPF6-10030; DPF6-10035; DPF6-10040; DPF6-10045; DPF6-10050; DPF6-10055; DPF6-10060; DPF6-10070; DPF6-10080; DPF6-10090; DPF6-100100; SS6-T30</v>
          </cell>
          <cell r="Y435" t="str">
            <v xml:space="preserve"> - Chất liệu Titanium/Titanium Alloy
 - Đầu vít có 3 lưỡi, giúp vít có thể đi nhanh hơn vào xương. 
 - Vít tự taro, thân vít đặc
 - Đường kính 4.5mm-8.5mm.
 - Chiều dài từ 25mm-100mm
- Kèm Ốc khóa trong 
 - Tiệt trùng</v>
          </cell>
          <cell r="Z435" t="str">
            <v>SPINECRAFT LLC</v>
          </cell>
          <cell r="AA435" t="str">
            <v>Mỹ</v>
          </cell>
          <cell r="AB435" t="str">
            <v>SPINECRAFT LLC</v>
          </cell>
          <cell r="AC435" t="str">
            <v>Mỹ</v>
          </cell>
          <cell r="AD435" t="str">
            <v>C</v>
          </cell>
          <cell r="AE435" t="str">
            <v>2200358ĐKLH/BYT-TB-CT ngày 30/12/2022</v>
          </cell>
          <cell r="AF435" t="str">
            <v>Cái/ gói</v>
          </cell>
          <cell r="AG435" t="str">
            <v>Cái</v>
          </cell>
          <cell r="AH435">
            <v>200</v>
          </cell>
          <cell r="AI435" t="str">
            <v>-</v>
          </cell>
          <cell r="AJ435" t="str">
            <v>vn0313041685</v>
          </cell>
          <cell r="AK435" t="str">
            <v>CÔNG TY CỔ PHẦN TRANG THIẾT BỊ Y TẾ TRỌNG MINH</v>
          </cell>
          <cell r="AL435" t="str">
            <v>Đạt</v>
          </cell>
          <cell r="AM435"/>
          <cell r="AN435" t="str">
            <v>Nguyễn Thị Phương Hoa</v>
          </cell>
          <cell r="AO435" t="str">
            <v>Đạt</v>
          </cell>
          <cell r="AP435" t="str">
            <v>Đạt</v>
          </cell>
          <cell r="AQ435" t="str">
            <v>Đạt</v>
          </cell>
          <cell r="AR435">
            <v>0</v>
          </cell>
          <cell r="AS435" t="str">
            <v>Đạt</v>
          </cell>
          <cell r="AT435" t="str">
            <v>Đạt</v>
          </cell>
          <cell r="AU435" t="str">
            <v>Đạt</v>
          </cell>
          <cell r="AV435" t="str">
            <v>Đạt</v>
          </cell>
          <cell r="AW435" t="str">
            <v>Đạt</v>
          </cell>
          <cell r="AX435" t="str">
            <v>Đạt</v>
          </cell>
          <cell r="AY435" t="str">
            <v>Đạt</v>
          </cell>
          <cell r="AZ435">
            <v>0</v>
          </cell>
          <cell r="BA435" t="str">
            <v>Nguyễn Thị Linh Đức</v>
          </cell>
          <cell r="BB435" t="str">
            <v>Đạt</v>
          </cell>
          <cell r="BC435">
            <v>0</v>
          </cell>
        </row>
        <row r="436">
          <cell r="C436" t="str">
            <v>PP2300520127</v>
          </cell>
          <cell r="D436" t="str">
            <v>Vít đa trục cột sống lưng có ren bén, nhuyễn các cỡ</v>
          </cell>
          <cell r="E436" t="str">
            <v xml:space="preserve"> - Chất liệu Titanium/Titanium Alloy
 - Đầu vít có 3 lưỡi, giúp vít có thể đi nhanh hơn vào xương. 
 - Vít tự taro, thân vít đặc
 - Đường kính 4.5mm-8.0mm.
 - Chiều dài từ 25mm-100mm
 - Tiệt trùng</v>
          </cell>
          <cell r="F436" t="str">
            <v>Cái/gói</v>
          </cell>
          <cell r="G436" t="str">
            <v>Cái</v>
          </cell>
          <cell r="H436">
            <v>200</v>
          </cell>
          <cell r="I436">
            <v>4800000</v>
          </cell>
          <cell r="J436">
            <v>960000000</v>
          </cell>
          <cell r="K436">
            <v>19200000</v>
          </cell>
          <cell r="L436">
            <v>1440000000</v>
          </cell>
          <cell r="M436">
            <v>672000000</v>
          </cell>
          <cell r="N436">
            <v>34</v>
          </cell>
          <cell r="O436" t="str">
            <v>PP2300520127</v>
          </cell>
          <cell r="P436" t="str">
            <v>Vít đa trục cột sống lưng có ren bén, nhuyễn các cỡ</v>
          </cell>
          <cell r="Q436">
            <v>180</v>
          </cell>
          <cell r="R436">
            <v>417456000</v>
          </cell>
          <cell r="S436">
            <v>210</v>
          </cell>
          <cell r="T436" t="str">
            <v>Trong vòng 24 giờ kể từ thời điểm đặt hàng của Bệnh viện</v>
          </cell>
          <cell r="U436" t="str">
            <v>Vít đa trục cột sống lưng</v>
          </cell>
          <cell r="V436" t="str">
            <v>Vít đa trục cột sống lưng</v>
          </cell>
          <cell r="W436" t="str">
            <v>N07.06.040.0090.272.0006</v>
          </cell>
          <cell r="X436" t="str">
            <v>APASxxxx</v>
          </cell>
          <cell r="Y436" t="str">
            <v xml:space="preserve"> - Chất liệu Titanium/Titanium Alloy
 - Đầu vít có 3 lưỡi, giúp vít có thể đi nhanh hơn vào xương. 
 - Vít tự taro, thân vít đặc
 - Đường kính 4.5mm-8.0mm.
 - Chiều dài từ 25mm-100mm
 - Tiệt trùng</v>
          </cell>
          <cell r="Z436" t="str">
            <v>Aero Medikal</v>
          </cell>
          <cell r="AA436" t="str">
            <v>Thổ Nhĩ Kỳ</v>
          </cell>
          <cell r="AB436" t="str">
            <v>Aero Medikal</v>
          </cell>
          <cell r="AC436" t="str">
            <v>Thổ Nhĩ Kỳ</v>
          </cell>
          <cell r="AD436" t="str">
            <v>C</v>
          </cell>
          <cell r="AE436" t="str">
            <v>16126NK/BYT-TB-CT
Ngày 04/08/2020</v>
          </cell>
          <cell r="AF436" t="str">
            <v>Cái/Gói</v>
          </cell>
          <cell r="AG436" t="str">
            <v>Cái</v>
          </cell>
          <cell r="AH436">
            <v>200</v>
          </cell>
          <cell r="AI436">
            <v>0</v>
          </cell>
          <cell r="AJ436" t="str">
            <v>vn0311829625</v>
          </cell>
          <cell r="AK436" t="str">
            <v>CÔNG TY CỔ PHẦN Y TẾ THÀNH ÂN</v>
          </cell>
          <cell r="AL436" t="str">
            <v>Đạt</v>
          </cell>
          <cell r="AM436"/>
          <cell r="AN436" t="str">
            <v>Phan Thị Lường</v>
          </cell>
          <cell r="AO436" t="str">
            <v>Đạt</v>
          </cell>
          <cell r="AP436" t="str">
            <v>Đạt</v>
          </cell>
          <cell r="AQ436" t="str">
            <v>Đạt</v>
          </cell>
          <cell r="AR436">
            <v>0</v>
          </cell>
          <cell r="AS436" t="str">
            <v>Đạt</v>
          </cell>
          <cell r="AT436" t="str">
            <v>Đạt</v>
          </cell>
          <cell r="AU436" t="str">
            <v>Đạt</v>
          </cell>
          <cell r="AV436" t="str">
            <v>Đạt</v>
          </cell>
          <cell r="AW436" t="str">
            <v>Đạt</v>
          </cell>
          <cell r="AX436" t="str">
            <v>Đạt</v>
          </cell>
          <cell r="AY436" t="str">
            <v>Đạt</v>
          </cell>
          <cell r="AZ436">
            <v>0</v>
          </cell>
          <cell r="BA436" t="str">
            <v>Hồ Thị Xuân Thu</v>
          </cell>
          <cell r="BB436" t="str">
            <v>Đạt</v>
          </cell>
          <cell r="BC436">
            <v>0</v>
          </cell>
        </row>
        <row r="437">
          <cell r="C437" t="str">
            <v>PP2300520127</v>
          </cell>
          <cell r="D437" t="str">
            <v>Vít đa trục cột sống lưng có ren bén, nhuyễn các cỡ</v>
          </cell>
          <cell r="E437" t="str">
            <v xml:space="preserve"> - Chất liệu Titanium/Titanium Alloy
 - Đầu vít có 3 lưỡi, giúp vít có thể đi nhanh hơn vào xương. 
 - Vít tự taro, thân vít đặc
 - Đường kính 4.5mm-8.0mm.
 - Chiều dài từ 25mm-100mm
 - Tiệt trùng</v>
          </cell>
          <cell r="F437" t="str">
            <v>Cái/gói</v>
          </cell>
          <cell r="G437" t="str">
            <v>Cái</v>
          </cell>
          <cell r="H437">
            <v>200</v>
          </cell>
          <cell r="I437">
            <v>4800000</v>
          </cell>
          <cell r="J437">
            <v>960000000</v>
          </cell>
          <cell r="K437">
            <v>19200000</v>
          </cell>
          <cell r="L437">
            <v>1440000000</v>
          </cell>
          <cell r="M437">
            <v>672000000</v>
          </cell>
          <cell r="N437">
            <v>34</v>
          </cell>
          <cell r="O437" t="str">
            <v>PP2300520127</v>
          </cell>
          <cell r="P437" t="str">
            <v>Vít đa trục cột sống lưng có ren bén, nhuyễn các cỡ</v>
          </cell>
          <cell r="Q437">
            <v>180</v>
          </cell>
          <cell r="R437">
            <v>593283000</v>
          </cell>
          <cell r="S437">
            <v>210</v>
          </cell>
          <cell r="T437" t="str">
            <v>Trong vòng 24h kể từ thời điểm đặt hàng của bệnh viện</v>
          </cell>
          <cell r="U437" t="str">
            <v>Vít đa trục cột sống lưng</v>
          </cell>
          <cell r="V437" t="str">
            <v>Vít đa trục cột sống lưng</v>
          </cell>
          <cell r="W437" t="str">
            <v>N07.06.040.3493.175.0062</v>
          </cell>
          <cell r="X437" t="str">
            <v>01-PA-xx-xx</v>
          </cell>
          <cell r="Y437" t="str">
            <v xml:space="preserve"> - Chất liệu Titanium/Titanium Alloy
 - Đầu vít có 3 lưỡi, giúp vít có thể đi nhanh hơn vào xương. 
 - Vít tự taro, thân vít đặc
 - Đường kính 4.5mm-8.0mm.
 - Chiều dài từ 25mm-100mm
 - Tiệt trùng</v>
          </cell>
          <cell r="Z437" t="str">
            <v>Pioneer Surgical Technology, Inc</v>
          </cell>
          <cell r="AA437" t="str">
            <v>Mỹ</v>
          </cell>
          <cell r="AB437" t="str">
            <v>Pioneer Surgical Technology, Inc</v>
          </cell>
          <cell r="AC437" t="str">
            <v>Mỹ</v>
          </cell>
          <cell r="AD437" t="str">
            <v>C</v>
          </cell>
          <cell r="AE437" t="str">
            <v>10126NK/BYT-TB-CT ngày 13/07/2018</v>
          </cell>
          <cell r="AF437" t="str">
            <v>1 cái/ gói</v>
          </cell>
          <cell r="AG437" t="str">
            <v>Cái</v>
          </cell>
          <cell r="AH437">
            <v>200</v>
          </cell>
          <cell r="AI437">
            <v>0</v>
          </cell>
          <cell r="AJ437" t="str">
            <v>vn0302204137</v>
          </cell>
          <cell r="AK437" t="str">
            <v>CÔNG TY TNHH TRANG THIẾT BỊ Y TẾ B.M.S</v>
          </cell>
          <cell r="AL437" t="str">
            <v>Đạt</v>
          </cell>
          <cell r="AM437"/>
          <cell r="AN437" t="str">
            <v xml:space="preserve">Đào Thị Nhung </v>
          </cell>
          <cell r="AO437" t="str">
            <v>Đạt</v>
          </cell>
          <cell r="AP437" t="str">
            <v>Đạt</v>
          </cell>
          <cell r="AQ437" t="str">
            <v>Đạt</v>
          </cell>
          <cell r="AR437" t="str">
            <v>Đạt</v>
          </cell>
          <cell r="AS437" t="str">
            <v>Đạt</v>
          </cell>
          <cell r="AT437" t="str">
            <v>Đạt</v>
          </cell>
          <cell r="AU437" t="str">
            <v>Đạt</v>
          </cell>
          <cell r="AV437" t="str">
            <v>Đạt</v>
          </cell>
          <cell r="AW437" t="str">
            <v>Đạt</v>
          </cell>
          <cell r="AX437" t="str">
            <v>Đạt</v>
          </cell>
          <cell r="AY437" t="str">
            <v>Đạt</v>
          </cell>
          <cell r="AZ437">
            <v>0</v>
          </cell>
          <cell r="BA437" t="str">
            <v>Nguyễn Văn Thành</v>
          </cell>
          <cell r="BB437" t="str">
            <v>Đạt</v>
          </cell>
          <cell r="BC437">
            <v>0</v>
          </cell>
        </row>
        <row r="438">
          <cell r="C438" t="str">
            <v>PP2300520127</v>
          </cell>
          <cell r="D438" t="str">
            <v>Vít đa trục cột sống lưng có ren bén, nhuyễn các cỡ</v>
          </cell>
          <cell r="E438" t="str">
            <v xml:space="preserve"> - Chất liệu Titanium/Titanium Alloy
 - Đầu vít có 3 lưỡi, giúp vít có thể đi nhanh hơn vào xương. 
 - Vít tự taro, thân vít đặc
 - Đường kính 4.5mm-8.0mm.
 - Chiều dài từ 25mm-100mm
 - Tiệt trùng</v>
          </cell>
          <cell r="F438" t="str">
            <v>Cái/gói</v>
          </cell>
          <cell r="G438" t="str">
            <v>Cái</v>
          </cell>
          <cell r="H438">
            <v>200</v>
          </cell>
          <cell r="I438">
            <v>4800000</v>
          </cell>
          <cell r="J438">
            <v>960000000</v>
          </cell>
          <cell r="K438">
            <v>19200000</v>
          </cell>
          <cell r="L438">
            <v>1440000000</v>
          </cell>
          <cell r="M438">
            <v>672000000</v>
          </cell>
          <cell r="N438">
            <v>34</v>
          </cell>
          <cell r="O438" t="str">
            <v>PP2300520127</v>
          </cell>
          <cell r="P438" t="str">
            <v>Vít đa trục cột sống lưng có ren bén, nhuyễn các cỡ</v>
          </cell>
          <cell r="Q438">
            <v>180</v>
          </cell>
          <cell r="R438">
            <v>377764000</v>
          </cell>
          <cell r="S438">
            <v>210</v>
          </cell>
          <cell r="T438">
            <v>0</v>
          </cell>
          <cell r="U438" t="str">
            <v>Vít đa trục mũ vít bước ren vuông, Flamenco</v>
          </cell>
          <cell r="V438" t="str">
            <v>Vít đa trục mũ vít bước ren vuông, Flamenco</v>
          </cell>
          <cell r="W438" t="str">
            <v>N07.06.040.0282.296.0012</v>
          </cell>
          <cell r="X438" t="str">
            <v>CS 800x-xx-xx</v>
          </cell>
          <cell r="Y438" t="str">
            <v>- Chất liệu: hợp kim Titanium.
- Kích thước: đường kính 4.5mm; 5.5mm; 6.5mm; 7.0mm; 8.0mm. Chiều dài từ 25mm đến 55mm.
- Góc xoay của vít: ± 25°
- Mũ vít bước ren vuông, chiều cao mũ vít 15mm &amp; chiều rộng mũ vít 13.5 ±  0.05mm,
- Đầu vít có các khía cắt với chiều dài 8mm  giúp vít tự taro có thể đi nhanh hơn vào xương. .Thân vít thiết kế hình nón với đoạn dài 20mm từ đầu mũ vít xuống đầu vít.</v>
          </cell>
          <cell r="Z438" t="str">
            <v>A-SPINE Asia Co., Ltd.</v>
          </cell>
          <cell r="AA438" t="str">
            <v>Đài Loan</v>
          </cell>
          <cell r="AB438" t="str">
            <v>ulrich GmbH &amp; Co.,KG</v>
          </cell>
          <cell r="AC438" t="str">
            <v>Đức</v>
          </cell>
          <cell r="AD438" t="str">
            <v>PhâN Loại: C</v>
          </cell>
          <cell r="AE438" t="str">
            <v>Số:17714NK/BYT-TB-CT
V/v cấp phép nhập khẩu TTBYT
ngày 23 tháng 3 năm 2021</v>
          </cell>
          <cell r="AF438" t="str">
            <v>Cái/gói</v>
          </cell>
          <cell r="AG438" t="str">
            <v>Cái</v>
          </cell>
          <cell r="AH438">
            <v>200</v>
          </cell>
          <cell r="AI438" t="str">
            <v>Vĩnh viễn</v>
          </cell>
          <cell r="AJ438" t="str">
            <v>vn0100124376</v>
          </cell>
          <cell r="AK438" t="str">
            <v>TỔNG CÔNG TY THIẾT BỊ Y TẾ VIỆT NAM - CTCP</v>
          </cell>
          <cell r="AL438" t="str">
            <v>Đạt</v>
          </cell>
          <cell r="AM438"/>
          <cell r="AN438" t="str">
            <v>Trần Thị Kiều Diễm</v>
          </cell>
          <cell r="AO438">
            <v>0</v>
          </cell>
          <cell r="AP438">
            <v>0</v>
          </cell>
          <cell r="AQ438" t="str">
            <v>Đạt</v>
          </cell>
          <cell r="AR438">
            <v>0</v>
          </cell>
          <cell r="AS438" t="str">
            <v>Đạt</v>
          </cell>
          <cell r="AT438" t="str">
            <v>Không đạt</v>
          </cell>
          <cell r="AU438" t="str">
            <v>Đạt</v>
          </cell>
          <cell r="AV438" t="str">
            <v>Đạt</v>
          </cell>
          <cell r="AW438" t="str">
            <v>Đạt</v>
          </cell>
          <cell r="AX438" t="str">
            <v>Đạt</v>
          </cell>
          <cell r="AY438" t="str">
            <v>Không đạt</v>
          </cell>
          <cell r="AZ438" t="str">
            <v>E-HSMT: Chiều dài từ 25mm-100mm
E-HSDT: Chiều dài từ 25mm đến 55mm.</v>
          </cell>
          <cell r="BA438" t="str">
            <v>Trần Thị Huyền Trân</v>
          </cell>
          <cell r="BB438" t="str">
            <v>Không đạt</v>
          </cell>
          <cell r="BC438" t="str">
            <v>E-HSMT: Chiều dài từ 25mm-100mm
E-HSDT: Chiều dài từ 25mm đến 55mm.</v>
          </cell>
        </row>
        <row r="439">
          <cell r="C439" t="str">
            <v>PP2300520128</v>
          </cell>
          <cell r="D439" t="str">
            <v>Vít đa trục rỗng ruột</v>
          </cell>
          <cell r="E439" t="str">
            <v>- Chất liệu Titanium
 - Đầu vít được thiết kế để gắn với canulla bơm xi măng
 - Phần rỗng bên trong 
 - Chiều dài từ 35-60mm
 - Đường kính 5-7 mm.
 - Đóng gói tiệt trùng sẵn.</v>
          </cell>
          <cell r="F439">
            <v>0</v>
          </cell>
          <cell r="G439" t="str">
            <v>Cái</v>
          </cell>
          <cell r="H439">
            <v>100</v>
          </cell>
          <cell r="I439">
            <v>10050000</v>
          </cell>
          <cell r="J439">
            <v>1005000000</v>
          </cell>
          <cell r="K439">
            <v>20100000</v>
          </cell>
          <cell r="L439">
            <v>1507500000</v>
          </cell>
          <cell r="M439">
            <v>703500000</v>
          </cell>
          <cell r="N439">
            <v>17</v>
          </cell>
          <cell r="O439" t="str">
            <v>PP2300520128</v>
          </cell>
          <cell r="P439" t="str">
            <v>Vít đa trục rỗng ruột</v>
          </cell>
          <cell r="Q439">
            <v>180</v>
          </cell>
          <cell r="R439">
            <v>417456000</v>
          </cell>
          <cell r="S439">
            <v>210</v>
          </cell>
          <cell r="T439" t="str">
            <v>Trong vòng 24 giờ kể từ thời điểm đặt hàng của Bệnh viện</v>
          </cell>
          <cell r="U439" t="str">
            <v>Vít đa trục bơm xi măng cố định cột sống lưng</v>
          </cell>
          <cell r="V439" t="str">
            <v>Vít đa trục bơm xi măng cố định cột sống lưng</v>
          </cell>
          <cell r="W439" t="str">
            <v>N07.06.040.0090.272.0009</v>
          </cell>
          <cell r="X439" t="str">
            <v>ACPSxxxx</v>
          </cell>
          <cell r="Y439" t="str">
            <v>- Chất liệu Titanium
 - Đầu vít được thiết kế để gắn với canulla bơm xi măng
 - Phần rỗng bên trong 
 - Chiều dài từ 35-60mm
 - Đường kính 5-7 mm.
 - Đóng gói tiệt trùng sẵn.</v>
          </cell>
          <cell r="Z439" t="str">
            <v>Aero Medikal</v>
          </cell>
          <cell r="AA439" t="str">
            <v>Thổ Nhĩ Kỳ</v>
          </cell>
          <cell r="AB439" t="str">
            <v>Aero Medikal</v>
          </cell>
          <cell r="AC439" t="str">
            <v>Thổ Nhĩ Kỳ</v>
          </cell>
          <cell r="AD439" t="str">
            <v>C</v>
          </cell>
          <cell r="AE439" t="str">
            <v>16126NK/BYT-TB-CT
Ngày 04/08/2020</v>
          </cell>
          <cell r="AF439" t="str">
            <v>Cái/Gói</v>
          </cell>
          <cell r="AG439" t="str">
            <v>Cái</v>
          </cell>
          <cell r="AH439">
            <v>100</v>
          </cell>
          <cell r="AI439">
            <v>0</v>
          </cell>
          <cell r="AJ439" t="str">
            <v>vn0311829625</v>
          </cell>
          <cell r="AK439" t="str">
            <v>CÔNG TY CỔ PHẦN Y TẾ THÀNH ÂN</v>
          </cell>
          <cell r="AL439" t="str">
            <v>Đạt</v>
          </cell>
          <cell r="AM439"/>
          <cell r="AN439" t="str">
            <v>Phan Thị Lường</v>
          </cell>
          <cell r="AO439" t="str">
            <v>Đạt</v>
          </cell>
          <cell r="AP439" t="str">
            <v>Đạt</v>
          </cell>
          <cell r="AQ439" t="str">
            <v>Đạt</v>
          </cell>
          <cell r="AR439">
            <v>0</v>
          </cell>
          <cell r="AS439" t="str">
            <v>Đạt</v>
          </cell>
          <cell r="AT439" t="str">
            <v>Đạt</v>
          </cell>
          <cell r="AU439" t="str">
            <v>Đạt</v>
          </cell>
          <cell r="AV439" t="str">
            <v>Đạt</v>
          </cell>
          <cell r="AW439" t="str">
            <v>Đạt</v>
          </cell>
          <cell r="AX439" t="str">
            <v>Đạt</v>
          </cell>
          <cell r="AY439" t="str">
            <v>Đạt</v>
          </cell>
          <cell r="AZ439">
            <v>0</v>
          </cell>
          <cell r="BA439" t="str">
            <v>Hồ Thị Xuân Thu</v>
          </cell>
          <cell r="BB439" t="str">
            <v>Đạt</v>
          </cell>
          <cell r="BC439">
            <v>0</v>
          </cell>
        </row>
        <row r="440">
          <cell r="C440" t="str">
            <v>PP2300520128</v>
          </cell>
          <cell r="D440" t="str">
            <v>Vít đa trục rỗng ruột</v>
          </cell>
          <cell r="E440" t="str">
            <v>- Chất liệu Titanium
 - Đầu vít được thiết kế để gắn với canulla bơm xi măng
 - Phần rỗng bên trong 
 - Chiều dài từ 35-60mm
 - Đường kính 5-7 mm.
 - Đóng gói tiệt trùng sẵn.</v>
          </cell>
          <cell r="F440">
            <v>0</v>
          </cell>
          <cell r="G440" t="str">
            <v>Cái</v>
          </cell>
          <cell r="H440">
            <v>100</v>
          </cell>
          <cell r="I440">
            <v>10050000</v>
          </cell>
          <cell r="J440">
            <v>1005000000</v>
          </cell>
          <cell r="K440">
            <v>20100000</v>
          </cell>
          <cell r="L440">
            <v>1507500000</v>
          </cell>
          <cell r="M440">
            <v>703500000</v>
          </cell>
          <cell r="N440">
            <v>17</v>
          </cell>
          <cell r="O440" t="str">
            <v>PP2300520128</v>
          </cell>
          <cell r="P440" t="str">
            <v>Vít đa trục rỗng ruột</v>
          </cell>
          <cell r="Q440">
            <v>180</v>
          </cell>
          <cell r="R440">
            <v>613881000</v>
          </cell>
          <cell r="S440">
            <v>210</v>
          </cell>
          <cell r="T440" t="str">
            <v>Trong vòng 24 giờ kể từ thời điểm đặt hàng của Bệnh viện</v>
          </cell>
          <cell r="U440" t="str">
            <v>Vít đa trục rỗng ruột ROMEO PP cột sống thắt lưng kèm vít khóa trong tiệt trùng</v>
          </cell>
          <cell r="V440" t="str">
            <v>Vít đa trục rỗng ruột ROMEO PP cột sống thắt lưng kèm vít khóa trong tiệt trùng</v>
          </cell>
          <cell r="W440" t="str">
            <v>N07.06.040.3928.274.0019</v>
          </cell>
          <cell r="X440" t="str">
            <v>ELL-PP0535-S  -&gt;  ELL-PP0860-S; ELL-SC0000-S</v>
          </cell>
          <cell r="Y440" t="str">
            <v>- Chất liệu Titanium
 - Đầu vít được thiết kế để gắn với canulla bơm xi măng
 - Phần rỗng bên trong 
 - Chiều dài từ 35-60mm
 - Đường kính 5-7 mm.
 - Đóng gói tiệt trùng sẵn.</v>
          </cell>
          <cell r="Z440" t="str">
            <v>Spineart SA</v>
          </cell>
          <cell r="AA440" t="str">
            <v>Thụy Sĩ</v>
          </cell>
          <cell r="AB440" t="str">
            <v>Spineart SA</v>
          </cell>
          <cell r="AC440" t="str">
            <v>Thụy Sĩ</v>
          </cell>
          <cell r="AD440" t="str">
            <v>C</v>
          </cell>
          <cell r="AE440" t="str">
            <v>GPNK 11306NK/BYT-TB-CT ngày 12/11/2018; 11220NK/BYT-TB-CT ngày 23/10/2018</v>
          </cell>
          <cell r="AF440" t="str">
            <v>Hộp/1 cái</v>
          </cell>
          <cell r="AG440" t="str">
            <v>Cái</v>
          </cell>
          <cell r="AH440">
            <v>100</v>
          </cell>
          <cell r="AI440">
            <v>0</v>
          </cell>
          <cell r="AJ440" t="str">
            <v>vn0303649788</v>
          </cell>
          <cell r="AK440" t="str">
            <v>CÔNG TY TNHH THƯƠNG MẠI - DỊCH VỤ VÀ SẢN XUẤT VIỆT TƯỜNG</v>
          </cell>
          <cell r="AL440" t="str">
            <v>Đạt</v>
          </cell>
          <cell r="AM440"/>
          <cell r="AN440" t="str">
            <v>Nguyễn Thị Sao Mai</v>
          </cell>
          <cell r="AO440" t="str">
            <v>Đạt</v>
          </cell>
          <cell r="AP440" t="str">
            <v>Đạt</v>
          </cell>
          <cell r="AQ440" t="str">
            <v>Đạt</v>
          </cell>
          <cell r="AR440">
            <v>0</v>
          </cell>
          <cell r="AS440" t="str">
            <v>Đạt</v>
          </cell>
          <cell r="AT440" t="str">
            <v>Đạt</v>
          </cell>
          <cell r="AU440" t="str">
            <v>Đạt</v>
          </cell>
          <cell r="AV440" t="str">
            <v>Đạt</v>
          </cell>
          <cell r="AW440" t="str">
            <v>Đạt</v>
          </cell>
          <cell r="AX440" t="str">
            <v>Đạt</v>
          </cell>
          <cell r="AY440" t="str">
            <v>Đạt</v>
          </cell>
          <cell r="AZ440">
            <v>0</v>
          </cell>
          <cell r="BA440" t="str">
            <v>Cao Dũng</v>
          </cell>
          <cell r="BB440" t="str">
            <v>Đạt</v>
          </cell>
          <cell r="BC440" t="str">
            <v/>
          </cell>
        </row>
        <row r="441">
          <cell r="C441" t="str">
            <v>PP2300520128</v>
          </cell>
          <cell r="D441" t="str">
            <v>Vít đa trục rỗng ruột</v>
          </cell>
          <cell r="E441" t="str">
            <v>- Chất liệu Titanium
 - Đầu vít được thiết kế để gắn với canulla bơm xi măng
 - Phần rỗng bên trong 
 - Chiều dài từ 35-60mm
 - Đường kính 5-7 mm.
 - Đóng gói tiệt trùng sẵn.</v>
          </cell>
          <cell r="F441">
            <v>0</v>
          </cell>
          <cell r="G441" t="str">
            <v>Cái</v>
          </cell>
          <cell r="H441">
            <v>100</v>
          </cell>
          <cell r="I441">
            <v>10050000</v>
          </cell>
          <cell r="J441">
            <v>1005000000</v>
          </cell>
          <cell r="K441">
            <v>20100000</v>
          </cell>
          <cell r="L441">
            <v>1507500000</v>
          </cell>
          <cell r="M441">
            <v>703500000</v>
          </cell>
          <cell r="N441">
            <v>17</v>
          </cell>
          <cell r="O441" t="str">
            <v>PP2300520128</v>
          </cell>
          <cell r="P441" t="str">
            <v>Vít đa trục rỗng ruột</v>
          </cell>
          <cell r="Q441">
            <v>180</v>
          </cell>
          <cell r="R441">
            <v>593283000</v>
          </cell>
          <cell r="S441">
            <v>210</v>
          </cell>
          <cell r="T441" t="str">
            <v>Trong vòng 24h kể từ thời điểm đặt hàng của bệnh viện</v>
          </cell>
          <cell r="U441" t="str">
            <v>Vít đa trục rỗng nòng có lỗ bơm xi măng kèm ốc khóa</v>
          </cell>
          <cell r="V441" t="str">
            <v>Vít đa trục rỗng nòng có lỗ bơm xi măng kèm ốc khóa</v>
          </cell>
          <cell r="W441" t="str">
            <v>N07.06.040.5091.155.0003</v>
          </cell>
          <cell r="X441" t="str">
            <v>HBI8xxxx</v>
          </cell>
          <cell r="Y441" t="str">
            <v>- Chất liệu Titanium
 - Đầu vít được thiết kế để gắn với canulla bơm xi măng
 - Phần rỗng bên trong 
 - Chiều dài từ 35-60mm
 - Đường kính 5-7 mm.
 - Đóng gói tiệt trùng sẵn.</v>
          </cell>
          <cell r="Z441" t="str">
            <v>Paradigm Spine GmbH</v>
          </cell>
          <cell r="AA441" t="str">
            <v>Đức</v>
          </cell>
          <cell r="AB441" t="str">
            <v>Paradigm Spine GmbH</v>
          </cell>
          <cell r="AC441" t="str">
            <v>Đức</v>
          </cell>
          <cell r="AD441" t="str">
            <v>C</v>
          </cell>
          <cell r="AE441" t="str">
            <v>17480NK/BYT-TB-CT ngày 08/02/2021</v>
          </cell>
          <cell r="AF441" t="str">
            <v>1 cái/ gói</v>
          </cell>
          <cell r="AG441" t="str">
            <v>Cái</v>
          </cell>
          <cell r="AH441">
            <v>100</v>
          </cell>
          <cell r="AI441">
            <v>0</v>
          </cell>
          <cell r="AJ441" t="str">
            <v>vn0302204137</v>
          </cell>
          <cell r="AK441" t="str">
            <v>CÔNG TY TNHH TRANG THIẾT BỊ Y TẾ B.M.S</v>
          </cell>
          <cell r="AL441" t="str">
            <v>Đạt</v>
          </cell>
          <cell r="AM441"/>
          <cell r="AN441" t="str">
            <v xml:space="preserve">Đào Thị Nhung </v>
          </cell>
          <cell r="AO441" t="str">
            <v>Không Đạt</v>
          </cell>
          <cell r="AP441" t="str">
            <v>Đạt</v>
          </cell>
          <cell r="AQ441" t="str">
            <v>Đạt</v>
          </cell>
          <cell r="AR441" t="str">
            <v>Đạt</v>
          </cell>
          <cell r="AS441" t="str">
            <v>Đạt</v>
          </cell>
          <cell r="AT441" t="str">
            <v>Không Đạt</v>
          </cell>
          <cell r="AU441" t="str">
            <v>Đạt</v>
          </cell>
          <cell r="AV441" t="str">
            <v>Đạt</v>
          </cell>
          <cell r="AW441" t="str">
            <v>Đạt</v>
          </cell>
          <cell r="AX441" t="str">
            <v>Đạt</v>
          </cell>
          <cell r="AY441" t="str">
            <v>Không Đạt</v>
          </cell>
          <cell r="AZ441" t="str">
            <v>Catalogue không đáp ứng HSMT</v>
          </cell>
          <cell r="BA441" t="str">
            <v>Nguyễn Văn Thành</v>
          </cell>
          <cell r="BB441" t="str">
            <v>Không Đạt</v>
          </cell>
          <cell r="BC441" t="str">
            <v>Catalogue không đáp ứng HSMT</v>
          </cell>
        </row>
        <row r="442">
          <cell r="C442" t="str">
            <v>PP2300520128</v>
          </cell>
          <cell r="D442" t="str">
            <v>Vít đa trục rỗng ruột</v>
          </cell>
          <cell r="E442" t="str">
            <v>- Chất liệu Titanium
 - Đầu vít được thiết kế để gắn với canulla bơm xi măng
 - Phần rỗng bên trong 
 - Chiều dài từ 35-60mm
 - Đường kính 5-7 mm.
 - Đóng gói tiệt trùng sẵn.</v>
          </cell>
          <cell r="F442">
            <v>0</v>
          </cell>
          <cell r="G442" t="str">
            <v>Cái</v>
          </cell>
          <cell r="H442">
            <v>100</v>
          </cell>
          <cell r="I442">
            <v>10050000</v>
          </cell>
          <cell r="J442">
            <v>1005000000</v>
          </cell>
          <cell r="K442">
            <v>20100000</v>
          </cell>
          <cell r="L442">
            <v>1507500000</v>
          </cell>
          <cell r="M442">
            <v>703500000</v>
          </cell>
          <cell r="N442">
            <v>17</v>
          </cell>
          <cell r="O442" t="str">
            <v>PP2300520128</v>
          </cell>
          <cell r="P442" t="str">
            <v>Vít đa trục rỗng ruột</v>
          </cell>
          <cell r="Q442">
            <v>180</v>
          </cell>
          <cell r="R442">
            <v>265332000</v>
          </cell>
          <cell r="S442">
            <v>210</v>
          </cell>
          <cell r="T442" t="str">
            <v>Trong vòng 24 giờ kể từ thời điểm đặt hàng của Bệnh viện</v>
          </cell>
          <cell r="U442" t="str">
            <v>Vít đa trục rỗng cột sống lưng Adura dùng cho bơm xi măng lối sau kèm vít khóa trong</v>
          </cell>
          <cell r="V442" t="str">
            <v>Vít đa trục rỗng cột sống lưng Adura dùng cho bơm xi măng lối sau kèm vít khóa trong</v>
          </cell>
          <cell r="W442" t="str">
            <v>N07.06.040.4589.175.0134</v>
          </cell>
          <cell r="X442" t="str">
            <v>1074xxx 1075xxx 1076xxx 1078xxx</v>
          </cell>
          <cell r="Y442" t="str">
            <v>- Chất liệu Titanium
 - Đầu vít được thiết kế để gắn với canulla bơm xi măng
 - Phần rỗng bên trong 
 - Chiều dài từ 35-60mm
 - Đường kính 5-7 mm.
 - Đóng gói tiệt trùng sẵn.</v>
          </cell>
          <cell r="Z442" t="str">
            <v>ARTFX Medical LLC</v>
          </cell>
          <cell r="AA442" t="str">
            <v>Mỹ</v>
          </cell>
          <cell r="AB442" t="str">
            <v>ARTFX Medical LLC</v>
          </cell>
          <cell r="AC442" t="str">
            <v>Mỹ</v>
          </cell>
          <cell r="AD442" t="str">
            <v>D</v>
          </cell>
          <cell r="AE442" t="str">
            <v>18812NK/BYT-TB-CT</v>
          </cell>
          <cell r="AF442" t="str">
            <v>Cái/ Gói</v>
          </cell>
          <cell r="AG442" t="str">
            <v>Cái</v>
          </cell>
          <cell r="AH442">
            <v>100</v>
          </cell>
          <cell r="AI442">
            <v>0</v>
          </cell>
          <cell r="AJ442" t="str">
            <v>vn0303649259</v>
          </cell>
          <cell r="AK442" t="str">
            <v>CÔNG TY TNHH VIỆT Y</v>
          </cell>
          <cell r="AL442" t="str">
            <v>Đạt</v>
          </cell>
          <cell r="AM442"/>
          <cell r="AN442" t="str">
            <v>Trần Thị Kiều Diễm</v>
          </cell>
          <cell r="AO442" t="str">
            <v>Đạt</v>
          </cell>
          <cell r="AP442" t="str">
            <v>Đạt</v>
          </cell>
          <cell r="AQ442" t="str">
            <v>Đạt</v>
          </cell>
          <cell r="AR442">
            <v>0</v>
          </cell>
          <cell r="AS442" t="str">
            <v>Đạt</v>
          </cell>
          <cell r="AT442" t="str">
            <v>Đạt</v>
          </cell>
          <cell r="AU442" t="str">
            <v>Đạt</v>
          </cell>
          <cell r="AV442" t="str">
            <v>Đạt</v>
          </cell>
          <cell r="AW442" t="str">
            <v>Đạt</v>
          </cell>
          <cell r="AX442" t="str">
            <v>Đạt</v>
          </cell>
          <cell r="AY442" t="str">
            <v>Đạt</v>
          </cell>
          <cell r="AZ442">
            <v>0</v>
          </cell>
          <cell r="BA442" t="str">
            <v>Hồ Thị Xuân Thu</v>
          </cell>
          <cell r="BB442" t="str">
            <v>Đạt</v>
          </cell>
          <cell r="BC442">
            <v>0</v>
          </cell>
        </row>
        <row r="443">
          <cell r="C443" t="str">
            <v>PP2300520128</v>
          </cell>
          <cell r="D443" t="str">
            <v>Vít đa trục rỗng ruột</v>
          </cell>
          <cell r="E443" t="str">
            <v>- Chất liệu Titanium
 - Đầu vít được thiết kế để gắn với canulla bơm xi măng
 - Phần rỗng bên trong 
 - Chiều dài từ 35-60mm
 - Đường kính 5-7 mm.
 - Đóng gói tiệt trùng sẵn.</v>
          </cell>
          <cell r="F443">
            <v>0</v>
          </cell>
          <cell r="G443" t="str">
            <v>Cái</v>
          </cell>
          <cell r="H443">
            <v>100</v>
          </cell>
          <cell r="I443">
            <v>10050000</v>
          </cell>
          <cell r="J443">
            <v>1005000000</v>
          </cell>
          <cell r="K443">
            <v>20100000</v>
          </cell>
          <cell r="L443">
            <v>1507500000</v>
          </cell>
          <cell r="M443">
            <v>703500000</v>
          </cell>
          <cell r="N443">
            <v>17</v>
          </cell>
          <cell r="O443" t="str">
            <v>PP2300520128</v>
          </cell>
          <cell r="P443" t="str">
            <v>Vít đa trục rỗng ruột</v>
          </cell>
          <cell r="Q443">
            <v>180</v>
          </cell>
          <cell r="R443">
            <v>377764000</v>
          </cell>
          <cell r="S443">
            <v>210</v>
          </cell>
          <cell r="T443">
            <v>0</v>
          </cell>
          <cell r="U443" t="str">
            <v>Vít ít xâm lấn đa trục qua da có lỗ bơm xi măng, mũ vít bước ren vuông uCentum kèm ốc khóa trong</v>
          </cell>
          <cell r="V443" t="str">
            <v>Vít ít xâm lấn đa trục qua da có lỗ bơm xi măng, mũ vít bước ren vuông uCentum kèm ốc khóa trong</v>
          </cell>
          <cell r="W443" t="str">
            <v>N07.06.040.4256.155.0071</v>
          </cell>
          <cell r="X443" t="str">
            <v>CS 3802-XXX-XXX
CS 3801-01</v>
          </cell>
          <cell r="Y443" t="str">
            <v>1, Vít đa trục: - Chất liệu: hợp kim titanium
- Có 3 hàng dọc lỗ thoát xi măng cách nhau 120 độ và có 3,4 hoặc 5 lỗ thoát xi măng trên mỗi hàng tùy theo chiều dài vít.
- Đường kính lỗ bơm xi măng là 1.2mm, khoảng cách giữa các lỗ là 2.46mm, lỗ gần nhất cách mũi vít 4.5mm.
- Đường kính mũi vít là 2.7mm, bước ren 2.5mm, góc giữa hai vòng ren là 62 độ.
- Vít đa trục tự taro, góc xoay ±30 độ, thiết kế đầu vít thon hình nón, rỗng bên trong.
- Bước ren đầu mũ vít dạng vuông và cách nhau 0.51± 0.05mm. Mũ vít mỏng, thấp ,được thiết kế để gắn với canulla bơm xi măng
- Ống nong ngoài qua da có đường kính 17mm.
- Kích thước: 
+ Đường kính vít các cỡ 4.5; 5.5; 6.5; 7.5; 8.5 
+ Chiều dài từ 25mm đến 60mm (mỗi size tăng 5mm).
2.- Ốc khóa trong tương thích vít qua da, vít bơm xi măng.
- Chất liệu hợp kim Titanium.
- Ốc khóa trong có bước ren vuông, đường ren mở góc 12 độ, chiều rộng ren là 0.48±0.05 mm.</v>
          </cell>
          <cell r="Z443" t="str">
            <v>ulrich GmbH &amp; Co.,KG</v>
          </cell>
          <cell r="AA443" t="str">
            <v>Đức</v>
          </cell>
          <cell r="AB443" t="str">
            <v>ulrich GmbH &amp; Co.,KG</v>
          </cell>
          <cell r="AC443" t="str">
            <v>Đức</v>
          </cell>
          <cell r="AD443" t="str">
            <v>PhâN Loại: C</v>
          </cell>
          <cell r="AE443" t="str">
            <v>Số:14805NK/BYT-TB-CT
V/v cấp phép nhập khẩu TTBYT
ngày 06 tháng 3 năm 2020</v>
          </cell>
          <cell r="AF443" t="str">
            <v>Cái/gói</v>
          </cell>
          <cell r="AG443" t="str">
            <v>Cái</v>
          </cell>
          <cell r="AH443">
            <v>100</v>
          </cell>
          <cell r="AI443" t="str">
            <v>Vĩnh viễn</v>
          </cell>
          <cell r="AJ443" t="str">
            <v>vn0100124376</v>
          </cell>
          <cell r="AK443" t="str">
            <v>TỔNG CÔNG TY THIẾT BỊ Y TẾ VIỆT NAM - CTCP</v>
          </cell>
          <cell r="AL443" t="str">
            <v>Đạt</v>
          </cell>
          <cell r="AM443"/>
          <cell r="AN443" t="str">
            <v>Trần Thị Kiều Diễm</v>
          </cell>
          <cell r="AO443" t="str">
            <v>Đạt</v>
          </cell>
          <cell r="AP443" t="str">
            <v>Đạt</v>
          </cell>
          <cell r="AQ443" t="str">
            <v>Đạt</v>
          </cell>
          <cell r="AR443">
            <v>0</v>
          </cell>
          <cell r="AS443" t="str">
            <v>Đạt</v>
          </cell>
          <cell r="AT443" t="str">
            <v>Đạt</v>
          </cell>
          <cell r="AU443" t="str">
            <v>Đạt</v>
          </cell>
          <cell r="AV443" t="str">
            <v>Đạt</v>
          </cell>
          <cell r="AW443" t="str">
            <v>Đạt</v>
          </cell>
          <cell r="AX443" t="str">
            <v>Đạt</v>
          </cell>
          <cell r="AY443" t="str">
            <v>Đạt</v>
          </cell>
          <cell r="AZ443">
            <v>0</v>
          </cell>
          <cell r="BA443" t="str">
            <v>Trần Thị Huyền Trân</v>
          </cell>
          <cell r="BB443" t="str">
            <v>Đạt</v>
          </cell>
          <cell r="BC443">
            <v>0</v>
          </cell>
        </row>
        <row r="444">
          <cell r="C444" t="str">
            <v>PP2300520129</v>
          </cell>
          <cell r="D444" t="str">
            <v>Vít đơn trục cột sống lưng có ren bén, nhuyễn các cỡ</v>
          </cell>
          <cell r="E444" t="str">
            <v>- Vật liệu bằng titanium, đầu vít thon nhỏ, ren vít bén
 - Đường kính ngoài 4mm, Đường kính trong 3.25mm, Khoảng cách ren vít 2.2mm, Chiều dài 25-45mm
 - Đường kính ngoài 5mm, Đường kính trong 3.55mm, khoảng cách ren vít 2.7mm, chiều dài 30-50mm
 -Đường kính ngoài 6mm, Đường kính trong 4.55mm, khoảng cách ren vít 2.7mm, chiều dài 30-80mm
 - Đường kính ngoài 7mm, đường kính trong 5.30m, khoảng cách ren vít 2.7mm, chiều dài 30-80mm
 - Đường kính ngoài 8mm, đường kính trong 5.95mm, khoảng cách ren vít 2.7mm, chiều dài 30-80mm.
- Tiệt trùng</v>
          </cell>
          <cell r="F444" t="str">
            <v>Hộp/1 cái</v>
          </cell>
          <cell r="G444" t="str">
            <v>Cái</v>
          </cell>
          <cell r="H444">
            <v>20</v>
          </cell>
          <cell r="I444">
            <v>4500000</v>
          </cell>
          <cell r="J444">
            <v>90000000</v>
          </cell>
          <cell r="K444">
            <v>1800000</v>
          </cell>
          <cell r="L444">
            <v>135000000</v>
          </cell>
          <cell r="M444">
            <v>63000000</v>
          </cell>
          <cell r="N444">
            <v>4</v>
          </cell>
          <cell r="O444" t="str">
            <v>PP2300520129</v>
          </cell>
          <cell r="P444" t="str">
            <v>Vít đơn trục cột sống lưng có ren bén, nhuyễn các cỡ</v>
          </cell>
          <cell r="Q444">
            <v>180</v>
          </cell>
          <cell r="R444">
            <v>417456000</v>
          </cell>
          <cell r="S444">
            <v>210</v>
          </cell>
          <cell r="T444" t="str">
            <v>Trong vòng 24 giờ kể từ thời điểm đặt hàng của Bệnh viện</v>
          </cell>
          <cell r="U444" t="str">
            <v>Vít đơn trục cố định cột sống lưng</v>
          </cell>
          <cell r="V444" t="str">
            <v>Vít đơn trục cố định cột sống lưng</v>
          </cell>
          <cell r="W444" t="str">
            <v>N07.06.040.0090.272.0008</v>
          </cell>
          <cell r="X444" t="str">
            <v>AMASxxxx</v>
          </cell>
          <cell r="Y444" t="str">
            <v>- Vật liệu bằng titanium, đầu vít thon nhỏ, ren vít bén
 - Đường kính ngoài 4mm, Đường kính trong 3.25mm, Khoảng cách ren vít 2.2mm, Chiều dài 25-45mm
 - Đường kính ngoài 5mm, Đường kính trong 3.55mm, khoảng cách ren vít 2.7mm, chiều dài 30-50mm
 -Đường kính ngoài 6mm, Đường kính trong 4.55mm, khoảng cách ren vít 2.7mm, chiều dài 30-80mm
 - Đường kính ngoài 7mm, đường kính trong 5.30m, khoảng cách ren vít 2.7mm, chiều dài 30-80mm
 - Đường kính ngoài 8mm, đường kính trong 5.95mm, khoảng cách ren vít 2.7mm, chiều dài 30-80mm.
- Tiệt trùng</v>
          </cell>
          <cell r="Z444" t="str">
            <v>Aero Medikal</v>
          </cell>
          <cell r="AA444" t="str">
            <v>Thổ Nhĩ Kỳ</v>
          </cell>
          <cell r="AB444" t="str">
            <v>Aero Medikal</v>
          </cell>
          <cell r="AC444" t="str">
            <v>Thổ Nhĩ Kỳ</v>
          </cell>
          <cell r="AD444" t="str">
            <v>C</v>
          </cell>
          <cell r="AE444" t="str">
            <v>16126NK/BYT-TB-CT
Ngày 04/08/2020</v>
          </cell>
          <cell r="AF444" t="str">
            <v>Cái/Gói</v>
          </cell>
          <cell r="AG444" t="str">
            <v>Cái</v>
          </cell>
          <cell r="AH444">
            <v>20</v>
          </cell>
          <cell r="AI444">
            <v>0</v>
          </cell>
          <cell r="AJ444" t="str">
            <v>vn0311829625</v>
          </cell>
          <cell r="AK444" t="str">
            <v>CÔNG TY CỔ PHẦN Y TẾ THÀNH ÂN</v>
          </cell>
          <cell r="AL444" t="str">
            <v>Đạt</v>
          </cell>
          <cell r="AM444"/>
          <cell r="AN444" t="str">
            <v>Phan Thị Lường</v>
          </cell>
          <cell r="AO444" t="str">
            <v>Đạt</v>
          </cell>
          <cell r="AP444" t="str">
            <v>Đạt</v>
          </cell>
          <cell r="AQ444" t="str">
            <v>Đạt</v>
          </cell>
          <cell r="AR444">
            <v>0</v>
          </cell>
          <cell r="AS444" t="str">
            <v>Đạt</v>
          </cell>
          <cell r="AT444" t="str">
            <v>Đạt</v>
          </cell>
          <cell r="AU444" t="str">
            <v>Đạt</v>
          </cell>
          <cell r="AV444" t="str">
            <v>Đạt</v>
          </cell>
          <cell r="AW444" t="str">
            <v>Đạt</v>
          </cell>
          <cell r="AX444" t="str">
            <v>Đạt</v>
          </cell>
          <cell r="AY444" t="str">
            <v>Đạt</v>
          </cell>
          <cell r="AZ444">
            <v>0</v>
          </cell>
          <cell r="BA444" t="str">
            <v>Hồ Thị Xuân Thu</v>
          </cell>
          <cell r="BB444" t="str">
            <v>Đạt</v>
          </cell>
          <cell r="BC444">
            <v>0</v>
          </cell>
        </row>
        <row r="445">
          <cell r="C445" t="str">
            <v>PP2300520129</v>
          </cell>
          <cell r="D445" t="str">
            <v>Vít đơn trục cột sống lưng có ren bén, nhuyễn các cỡ</v>
          </cell>
          <cell r="E445" t="str">
            <v>- Vật liệu bằng titanium, đầu vít thon nhỏ, ren vít bén
 - Đường kính ngoài 4mm, Đường kính trong 3.25mm, Khoảng cách ren vít 2.2mm, Chiều dài 25-45mm
 - Đường kính ngoài 5mm, Đường kính trong 3.55mm, khoảng cách ren vít 2.7mm, chiều dài 30-50mm
 -Đường kính ngoài 6mm, Đường kính trong 4.55mm, khoảng cách ren vít 2.7mm, chiều dài 30-80mm
 - Đường kính ngoài 7mm, đường kính trong 5.30m, khoảng cách ren vít 2.7mm, chiều dài 30-80mm
 - Đường kính ngoài 8mm, đường kính trong 5.95mm, khoảng cách ren vít 2.7mm, chiều dài 30-80mm.
- Tiệt trùng</v>
          </cell>
          <cell r="F445" t="str">
            <v>Hộp/1 cái</v>
          </cell>
          <cell r="G445" t="str">
            <v>Cái</v>
          </cell>
          <cell r="H445">
            <v>20</v>
          </cell>
          <cell r="I445">
            <v>4500000</v>
          </cell>
          <cell r="J445">
            <v>90000000</v>
          </cell>
          <cell r="K445">
            <v>1800000</v>
          </cell>
          <cell r="L445">
            <v>135000000</v>
          </cell>
          <cell r="M445">
            <v>63000000</v>
          </cell>
          <cell r="N445">
            <v>4</v>
          </cell>
          <cell r="O445" t="str">
            <v>PP2300520129</v>
          </cell>
          <cell r="P445" t="str">
            <v>Vít đơn trục cột sống lưng có ren bén, nhuyễn các cỡ</v>
          </cell>
          <cell r="Q445">
            <v>180</v>
          </cell>
          <cell r="R445">
            <v>593283000</v>
          </cell>
          <cell r="S445">
            <v>210</v>
          </cell>
          <cell r="T445" t="str">
            <v>Trong vòng 24h kể từ thời điểm đặt hàng của bệnh viện</v>
          </cell>
          <cell r="U445" t="str">
            <v>Vít đơn trục lưng</v>
          </cell>
          <cell r="V445" t="str">
            <v>Vít đơn trục lưng</v>
          </cell>
          <cell r="W445" t="str">
            <v>N07.06.040.3493.175.0039</v>
          </cell>
          <cell r="X445" t="str">
            <v>01-FX-xx-xx</v>
          </cell>
          <cell r="Y445" t="str">
            <v>- Vật liệu bằng titanium, đầu vít thon nhỏ, ren vít bén
 - Đường kính ngoài 4mm, Đường kính trong 3.25mm, Khoảng cách ren vít 2.2mm, Chiều dài 25-45mm
 - Đường kính ngoài 5mm, Đường kính trong 3.55mm, khoảng cách ren vít 2.7mm, chiều dài 30-50mm
 -Đường kính ngoài 6mm, Đường kính trong 4.55mm, khoảng cách ren vít 2.7mm, chiều dài 30-80mm
 - Đường kính ngoài 7mm, đường kính trong 5.30m, khoảng cách ren vít 2.7mm, chiều dài 30-80mm
 - Đường kính ngoài 8mm, đường kính trong 5.95mm, khoảng cách ren vít 2.7mm, chiều dài 30-80mm.
- Tiệt trùng</v>
          </cell>
          <cell r="Z445" t="str">
            <v>Pioneer Surgical Technology, Inc</v>
          </cell>
          <cell r="AA445" t="str">
            <v>Mỹ</v>
          </cell>
          <cell r="AB445" t="str">
            <v>Pioneer Surgical Technology, Inc</v>
          </cell>
          <cell r="AC445" t="str">
            <v>Mỹ</v>
          </cell>
          <cell r="AD445" t="str">
            <v>C</v>
          </cell>
          <cell r="AE445" t="str">
            <v>10126NK/BYT-TB-CT ngày 13/07/2018</v>
          </cell>
          <cell r="AF445" t="str">
            <v>1 cái/ gói</v>
          </cell>
          <cell r="AG445" t="str">
            <v>Cái</v>
          </cell>
          <cell r="AH445">
            <v>20</v>
          </cell>
          <cell r="AI445">
            <v>0</v>
          </cell>
          <cell r="AJ445" t="str">
            <v>vn0302204137</v>
          </cell>
          <cell r="AK445" t="str">
            <v>CÔNG TY TNHH TRANG THIẾT BỊ Y TẾ B.M.S</v>
          </cell>
          <cell r="AL445" t="str">
            <v>Đạt</v>
          </cell>
          <cell r="AM445"/>
          <cell r="AN445" t="str">
            <v xml:space="preserve">Đào Thị Nhung </v>
          </cell>
          <cell r="AO445" t="str">
            <v>Đạt</v>
          </cell>
          <cell r="AP445" t="str">
            <v>Đạt</v>
          </cell>
          <cell r="AQ445" t="str">
            <v>Đạt</v>
          </cell>
          <cell r="AR445" t="str">
            <v>Đạt</v>
          </cell>
          <cell r="AS445" t="str">
            <v>Đạt</v>
          </cell>
          <cell r="AT445" t="str">
            <v>Không Đạt</v>
          </cell>
          <cell r="AU445" t="str">
            <v>Đạt</v>
          </cell>
          <cell r="AV445" t="str">
            <v>Đạt</v>
          </cell>
          <cell r="AW445" t="str">
            <v>Đạt</v>
          </cell>
          <cell r="AX445" t="str">
            <v>Đạt</v>
          </cell>
          <cell r="AY445" t="str">
            <v>Không đạt</v>
          </cell>
          <cell r="AZ445" t="str">
            <v>Catalogue không đáp ứng HSMT</v>
          </cell>
          <cell r="BA445" t="str">
            <v>Nguyễn Văn Thành</v>
          </cell>
          <cell r="BB445" t="str">
            <v>Không đạt</v>
          </cell>
          <cell r="BC445" t="str">
            <v>Catalogue không đáp ứng HSMT</v>
          </cell>
        </row>
        <row r="446">
          <cell r="C446" t="str">
            <v>PP2300520129</v>
          </cell>
          <cell r="D446" t="str">
            <v>Vít đơn trục cột sống lưng có ren bén, nhuyễn các cỡ</v>
          </cell>
          <cell r="E446" t="str">
            <v>- Vật liệu bằng titanium, đầu vít thon nhỏ, ren vít bén
 - Đường kính ngoài 4mm, Đường kính trong 3.25mm, Khoảng cách ren vít 2.2mm, Chiều dài 25-45mm
 - Đường kính ngoài 5mm, Đường kính trong 3.55mm, khoảng cách ren vít 2.7mm, chiều dài 30-50mm
 -Đường kính ngoài 6mm, Đường kính trong 4.55mm, khoảng cách ren vít 2.7mm, chiều dài 30-80mm
 - Đường kính ngoài 7mm, đường kính trong 5.30m, khoảng cách ren vít 2.7mm, chiều dài 30-80mm
 - Đường kính ngoài 8mm, đường kính trong 5.95mm, khoảng cách ren vít 2.7mm, chiều dài 30-80mm.
- Tiệt trùng</v>
          </cell>
          <cell r="F446" t="str">
            <v>Hộp/1 cái</v>
          </cell>
          <cell r="G446" t="str">
            <v>Cái</v>
          </cell>
          <cell r="H446">
            <v>20</v>
          </cell>
          <cell r="I446">
            <v>4500000</v>
          </cell>
          <cell r="J446">
            <v>90000000</v>
          </cell>
          <cell r="K446">
            <v>1800000</v>
          </cell>
          <cell r="L446">
            <v>135000000</v>
          </cell>
          <cell r="M446">
            <v>63000000</v>
          </cell>
          <cell r="N446">
            <v>4</v>
          </cell>
          <cell r="O446" t="str">
            <v>PP2300520129</v>
          </cell>
          <cell r="P446" t="str">
            <v>Vít đơn trục cột sống lưng có ren bén, nhuyễn các cỡ</v>
          </cell>
          <cell r="Q446">
            <v>180</v>
          </cell>
          <cell r="R446">
            <v>377764000</v>
          </cell>
          <cell r="S446">
            <v>210</v>
          </cell>
          <cell r="T446">
            <v>0</v>
          </cell>
          <cell r="U446" t="str">
            <v>Vít đơn trục mũ vít bước ren vuông, Flamenco</v>
          </cell>
          <cell r="V446" t="str">
            <v>Vít đơn trục mũ vít bước ren vuông, Flamenco</v>
          </cell>
          <cell r="W446" t="str">
            <v>N07.06.040.0282.296.0009</v>
          </cell>
          <cell r="X446" t="str">
            <v>CS 80x6-xx-xx</v>
          </cell>
          <cell r="Y446" t="str">
            <v>- Chất liệu: hợp kim Titanium.
- Kích thước: đường kính 4.5mm; 5.5mm; 6.5mm; 7.0mm; 8.0mm. Chiều dài từ 25mm đến 55mm.
- Góc xoay của vít: ± 25°
- Mũ vít bước ren vuông, chiều cao mũ vít 15mm &amp; chiều rộng mũ vít 13.5 ±  0.05mm,
- Đầu vít có các  khía cắt với chiều dài 8mm  giúp vít tự taro.Thân vít thiết kế hình nón với đoạn dài 20mm từ đầu mũ vít xuống đầu vít.</v>
          </cell>
          <cell r="Z446" t="str">
            <v>A-SPINE Asia Co., Ltd.</v>
          </cell>
          <cell r="AA446" t="str">
            <v>Đài Loan</v>
          </cell>
          <cell r="AB446" t="str">
            <v>ulrich GmbH &amp; Co.,KG</v>
          </cell>
          <cell r="AC446" t="str">
            <v>Đức</v>
          </cell>
          <cell r="AD446" t="str">
            <v>PhâN Loại: C</v>
          </cell>
          <cell r="AE446" t="str">
            <v>Số:17714NK/BYT-TB-CT
V/v cấp phép nhập khẩu TTBYT
ngày 23 tháng 3 năm 2021</v>
          </cell>
          <cell r="AF446" t="str">
            <v>Hộp/1 cái</v>
          </cell>
          <cell r="AG446" t="str">
            <v>Cái</v>
          </cell>
          <cell r="AH446">
            <v>20</v>
          </cell>
          <cell r="AI446" t="str">
            <v>Vĩnh viễn</v>
          </cell>
          <cell r="AJ446" t="str">
            <v>vn0100124376</v>
          </cell>
          <cell r="AK446" t="str">
            <v>TỔNG CÔNG TY THIẾT BỊ Y TẾ VIỆT NAM - CTCP</v>
          </cell>
          <cell r="AL446" t="str">
            <v>Đạt</v>
          </cell>
          <cell r="AM446"/>
          <cell r="AN446" t="str">
            <v>Trần Thị Kiều Diễm</v>
          </cell>
          <cell r="AO446">
            <v>0</v>
          </cell>
          <cell r="AP446">
            <v>0</v>
          </cell>
          <cell r="AQ446" t="str">
            <v>Đạt</v>
          </cell>
          <cell r="AR446">
            <v>0</v>
          </cell>
          <cell r="AS446" t="str">
            <v>Đạt</v>
          </cell>
          <cell r="AT446" t="str">
            <v>Không đạt</v>
          </cell>
          <cell r="AU446" t="str">
            <v>Đạt</v>
          </cell>
          <cell r="AV446" t="str">
            <v>Đạt</v>
          </cell>
          <cell r="AW446" t="str">
            <v>Đạt</v>
          </cell>
          <cell r="AX446" t="str">
            <v>Đạt</v>
          </cell>
          <cell r="AY446" t="str">
            <v>Không đạt</v>
          </cell>
          <cell r="AZ446" t="str">
            <v>1 Catalogue tham dự nhiều mã phần lô (PP2300520129, PP2300520229_
-&gt; Nhà thầu xác định tham dự 01 mã phần lô PP2300520229</v>
          </cell>
          <cell r="BA446" t="str">
            <v>Trần Thị Huyền Trân</v>
          </cell>
          <cell r="BB446" t="str">
            <v>Không đạt</v>
          </cell>
          <cell r="BC446" t="str">
            <v>1 Catalogue tham dự nhiều mã phần lô (PP2300520129, PP2300520229_
-&gt; Nhà thầu xác định tham dự 01 mã phần lô PP2300520229</v>
          </cell>
        </row>
        <row r="447">
          <cell r="C447" t="str">
            <v>PP2300520130</v>
          </cell>
          <cell r="D447" t="str">
            <v>Vít dùng trong phẫu thuật cột sống cổ tương thích nẹp gắn liền đĩa đệm</v>
          </cell>
          <cell r="E447" t="str">
            <v xml:space="preserve"> -Vật liệu titanium
 - Đường kính 4mm, chiều dài 12-&gt;18mm
 - Đường kính 4.5mm, chiều dài 14-&gt;18mm
 - Tương thích với nẹp gắn liền đĩa đệm cột sống cổ
 - Trùng sẵn</v>
          </cell>
          <cell r="F447" t="str">
            <v>Hộp/1 cái</v>
          </cell>
          <cell r="G447" t="str">
            <v>Cái</v>
          </cell>
          <cell r="H447">
            <v>30</v>
          </cell>
          <cell r="I447">
            <v>1280000</v>
          </cell>
          <cell r="J447">
            <v>38400000</v>
          </cell>
          <cell r="K447">
            <v>768000</v>
          </cell>
          <cell r="L447">
            <v>57600000</v>
          </cell>
          <cell r="M447">
            <v>26880000</v>
          </cell>
          <cell r="N447">
            <v>5</v>
          </cell>
          <cell r="O447" t="str">
            <v>PP2300520130</v>
          </cell>
          <cell r="P447" t="str">
            <v>Vít dùng trong phẫu thuật cột sống cổ tương thích nẹp gắn liền đĩa đệm</v>
          </cell>
          <cell r="Q447">
            <v>180</v>
          </cell>
          <cell r="R447">
            <v>613881000</v>
          </cell>
          <cell r="S447">
            <v>210</v>
          </cell>
          <cell r="T447" t="str">
            <v>Trong vòng 24 giờ kể từ thời điểm đặt hàng của Bệnh viện</v>
          </cell>
          <cell r="U447" t="str">
            <v>Vít cột sống cổ Tryptik CS</v>
          </cell>
          <cell r="V447" t="str">
            <v>Vít cột sống cổ Tryptik CS</v>
          </cell>
          <cell r="W447" t="str">
            <v>N07.06.040.3928.274.0007.023;N07.06.040.3928.274.0007.024;N07.06.040.3928.274.0007.025;N07.06.040.3928.274.0007.026;N07.06.040.3928.274.0007.027;N07.06.040.3928.274.0007.028;N07.06.040.3928.274.0007.029;N07.06.040.3928.274.0007.030</v>
          </cell>
          <cell r="X447" t="str">
            <v>MOS-CS4012-S -&gt; MOS-CS4518-S</v>
          </cell>
          <cell r="Y447" t="str">
            <v xml:space="preserve"> -Vật liệu titanium
 - Đường kính 4mm, chiều dài 12-&gt;18mm
 - Đường kính 4.5mm, chiều dài 14-&gt;18mm
 - Tương thích với nẹp gắn liền đĩa đệm cột sống cổ
 - Tiệt trùng sẵn.</v>
          </cell>
          <cell r="Z447" t="str">
            <v>Spineart SA</v>
          </cell>
          <cell r="AA447" t="str">
            <v>Thụy Sĩ</v>
          </cell>
          <cell r="AB447" t="str">
            <v>Spineart SA</v>
          </cell>
          <cell r="AC447" t="str">
            <v>Thụy Sĩ</v>
          </cell>
          <cell r="AD447" t="str">
            <v>C</v>
          </cell>
          <cell r="AE447" t="str">
            <v>GPNK 11306NK/BYT-TB-CT ngày 12/11/2018</v>
          </cell>
          <cell r="AF447" t="str">
            <v>Hộp/1 cái</v>
          </cell>
          <cell r="AG447" t="str">
            <v>Cái</v>
          </cell>
          <cell r="AH447">
            <v>30</v>
          </cell>
          <cell r="AI447">
            <v>0</v>
          </cell>
          <cell r="AJ447" t="str">
            <v>vn0303649788</v>
          </cell>
          <cell r="AK447" t="str">
            <v>CÔNG TY TNHH THƯƠNG MẠI - DỊCH VỤ VÀ SẢN XUẤT VIỆT TƯỜNG</v>
          </cell>
          <cell r="AL447" t="str">
            <v>Đạt</v>
          </cell>
          <cell r="AM447"/>
          <cell r="AN447" t="str">
            <v>Nguyễn Thị Sao Mai</v>
          </cell>
          <cell r="AO447" t="str">
            <v>Đạt</v>
          </cell>
          <cell r="AP447" t="str">
            <v>Đạt</v>
          </cell>
          <cell r="AQ447" t="str">
            <v>Đạt</v>
          </cell>
          <cell r="AR447">
            <v>0</v>
          </cell>
          <cell r="AS447" t="str">
            <v>Đạt</v>
          </cell>
          <cell r="AT447" t="str">
            <v>Đạt</v>
          </cell>
          <cell r="AU447" t="str">
            <v>Đạt</v>
          </cell>
          <cell r="AV447" t="str">
            <v>Đạt</v>
          </cell>
          <cell r="AW447" t="str">
            <v>Đạt</v>
          </cell>
          <cell r="AX447" t="str">
            <v>Đạt</v>
          </cell>
          <cell r="AY447" t="str">
            <v>Đạt</v>
          </cell>
          <cell r="AZ447">
            <v>0</v>
          </cell>
          <cell r="BA447" t="str">
            <v>Cao Dũng</v>
          </cell>
          <cell r="BB447" t="str">
            <v>Đạt</v>
          </cell>
          <cell r="BC447" t="str">
            <v/>
          </cell>
        </row>
        <row r="448">
          <cell r="C448" t="str">
            <v>PP2300520131</v>
          </cell>
          <cell r="D448" t="str">
            <v>Vít khóa 3.5mm các cỡ</v>
          </cell>
          <cell r="E448" t="str">
            <v xml:space="preserve"> - Chất liệu: Thép không gỉ
 - Đầu vít chống trượt tự taro, có ren khóa đôi 
 - Đường kính 3.5mm, dài các cỡ</v>
          </cell>
          <cell r="F448">
            <v>0</v>
          </cell>
          <cell r="G448" t="str">
            <v>Cái</v>
          </cell>
          <cell r="H448">
            <v>200</v>
          </cell>
          <cell r="I448">
            <v>450000</v>
          </cell>
          <cell r="J448">
            <v>90000000</v>
          </cell>
          <cell r="K448">
            <v>1800000</v>
          </cell>
          <cell r="L448">
            <v>135000000</v>
          </cell>
          <cell r="M448">
            <v>63000000</v>
          </cell>
          <cell r="N448">
            <v>34</v>
          </cell>
          <cell r="O448" t="str">
            <v>PP2300520131</v>
          </cell>
          <cell r="P448" t="str">
            <v>Vít khóa 3.5mm các cỡ</v>
          </cell>
          <cell r="Q448">
            <v>180</v>
          </cell>
          <cell r="R448">
            <v>294448200</v>
          </cell>
          <cell r="S448">
            <v>210</v>
          </cell>
          <cell r="T448" t="str">
            <v>Trong vòng 24 giờ kể từ thời điểm đặt hàng của Bệnh viện</v>
          </cell>
          <cell r="U448" t="str">
            <v>Vít khóa Ø3.5mm, tự tạo ren, các cỡ</v>
          </cell>
          <cell r="V448" t="str">
            <v xml:space="preserve">Vít khóa Ø3.5mm, tự tạo ren </v>
          </cell>
          <cell r="W448" t="str">
            <v>N07.06.040.0311.115.0054</v>
          </cell>
          <cell r="X448" t="str">
            <v>117-0xx</v>
          </cell>
          <cell r="Y448" t="str">
            <v xml:space="preserve"> - Chất liệu: Thép không gỉ
 - Đầu vít chống trượt tự taro, có ren khóa đôi 
 - Đường kính 3.5mm, dài 10-80mm, từ 10-60mm bước tăng 2mm, từ 60-80mm bước tăng 5mm
 - Tiêu chuẩn chất lượng CE, ISO, FDA 510k</v>
          </cell>
          <cell r="Z448" t="str">
            <v xml:space="preserve"> Auxein</v>
          </cell>
          <cell r="AA448" t="str">
            <v>Ấn Độ</v>
          </cell>
          <cell r="AB448" t="str">
            <v>Ấn Độ</v>
          </cell>
          <cell r="AC448" t="str">
            <v>Ấn Độ</v>
          </cell>
          <cell r="AD448" t="str">
            <v>C</v>
          </cell>
          <cell r="AE448" t="str">
            <v>7764NK/BYT-TB-CT</v>
          </cell>
          <cell r="AF448" t="str">
            <v>Gói/10</v>
          </cell>
          <cell r="AG448" t="str">
            <v>Cái</v>
          </cell>
          <cell r="AH448">
            <v>200</v>
          </cell>
          <cell r="AI448">
            <v>0</v>
          </cell>
          <cell r="AJ448" t="str">
            <v>vn0303224087</v>
          </cell>
          <cell r="AK448" t="str">
            <v>CÔNG TY TNHH THIẾT BỊ Y TẾ HOÀNG LỘC M.E</v>
          </cell>
          <cell r="AL448" t="str">
            <v>Đạt</v>
          </cell>
          <cell r="AM448"/>
          <cell r="AN448" t="str">
            <v>Hồ Thị Hồng</v>
          </cell>
          <cell r="AO448" t="str">
            <v>Đạt</v>
          </cell>
          <cell r="AP448" t="str">
            <v>Đạt</v>
          </cell>
          <cell r="AQ448" t="str">
            <v>Đạt</v>
          </cell>
          <cell r="AR448">
            <v>0</v>
          </cell>
          <cell r="AS448" t="str">
            <v>Đạt</v>
          </cell>
          <cell r="AT448" t="str">
            <v>Đạt</v>
          </cell>
          <cell r="AU448" t="str">
            <v>Đạt</v>
          </cell>
          <cell r="AV448" t="str">
            <v>Đạt</v>
          </cell>
          <cell r="AW448" t="str">
            <v>Đạt</v>
          </cell>
          <cell r="AX448" t="str">
            <v>Đạt</v>
          </cell>
          <cell r="AY448" t="str">
            <v>Đạt</v>
          </cell>
          <cell r="AZ448">
            <v>0</v>
          </cell>
          <cell r="BA448" t="str">
            <v>Trần Thị Dân</v>
          </cell>
          <cell r="BB448" t="str">
            <v>Đạt</v>
          </cell>
          <cell r="BC448">
            <v>0</v>
          </cell>
        </row>
        <row r="449">
          <cell r="C449" t="str">
            <v>PP2300520132</v>
          </cell>
          <cell r="D449" t="str">
            <v>Vít khóa 4.0 các cỡ</v>
          </cell>
          <cell r="E449" t="str">
            <v xml:space="preserve"> - Chiều dài 12mm - 60mm.toàn ren.
 - Đường kính 4.0mm.
 - Chất liệu: titanium.</v>
          </cell>
          <cell r="F449">
            <v>0</v>
          </cell>
          <cell r="G449" t="str">
            <v>Cái</v>
          </cell>
          <cell r="H449">
            <v>500</v>
          </cell>
          <cell r="I449">
            <v>450000</v>
          </cell>
          <cell r="J449">
            <v>225000000</v>
          </cell>
          <cell r="K449">
            <v>4500000</v>
          </cell>
          <cell r="L449">
            <v>337500000</v>
          </cell>
          <cell r="M449">
            <v>157500000</v>
          </cell>
          <cell r="N449">
            <v>84</v>
          </cell>
          <cell r="O449" t="str">
            <v>PP2300520132</v>
          </cell>
          <cell r="P449" t="str">
            <v>Vít khóa 4.0 các cỡ</v>
          </cell>
          <cell r="Q449">
            <v>180</v>
          </cell>
          <cell r="R449">
            <v>154100000</v>
          </cell>
          <cell r="S449">
            <v>210</v>
          </cell>
          <cell r="T449" t="str">
            <v>Trong vòng 24h kể 
từ thời điểm đặt 
hàng của bệnh viện</v>
          </cell>
          <cell r="U449" t="str">
            <v>Vít khóa đường kính 4.0mm</v>
          </cell>
          <cell r="V449" t="str">
            <v>Vít khóa đường kính 4.0mm</v>
          </cell>
          <cell r="W449" t="str">
            <v>N07.06.040.2626.279.0018</v>
          </cell>
          <cell r="X449">
            <v>178</v>
          </cell>
          <cell r="Y449" t="str">
            <v>- Chất liệu: titanium.
- Kích cỡ: đường kính 4.0mm, chiều dài: 12/14/16/18/20/22/24/26/28/30/32/34/36/38/40/42/44/46/48/50/52/54/56/58/60mm.
- Đặc tính: vít tự taro, đầu vít hình lục giác. Dùng tuốc nơ vít hình lục giác. Thân toàn ren ((full thread).
- Đạt tiêu chuẩn chất lượng: ISO 13485, CE.</v>
          </cell>
          <cell r="Z449" t="str">
            <v>Jiangsu Jinlu</v>
          </cell>
          <cell r="AA449" t="str">
            <v>Trung Quốc</v>
          </cell>
          <cell r="AB449" t="str">
            <v>Jiangsu Jinlu Group Medical Device Co., Ltd.</v>
          </cell>
          <cell r="AC449" t="str">
            <v>Trung Quốc</v>
          </cell>
          <cell r="AD449" t="str">
            <v>Loại C</v>
          </cell>
          <cell r="AE449" t="str">
            <v>GPNK số: 10187NK/BYT-TB-CT</v>
          </cell>
          <cell r="AF449" t="str">
            <v>2 cái/gói</v>
          </cell>
          <cell r="AG449" t="str">
            <v>Cái</v>
          </cell>
          <cell r="AH449">
            <v>500</v>
          </cell>
          <cell r="AI449" t="str">
            <v>60 tháng</v>
          </cell>
          <cell r="AJ449" t="str">
            <v>vn0303735317</v>
          </cell>
          <cell r="AK449" t="str">
            <v>CÔNG TY TNHH THƯƠNG MẠI DỊCH VỤ HÀO NAM</v>
          </cell>
          <cell r="AL449" t="str">
            <v>Đạt</v>
          </cell>
          <cell r="AM449"/>
          <cell r="AN449" t="str">
            <v>Tăng Thị Hiếu</v>
          </cell>
          <cell r="AO449" t="str">
            <v>Đạt</v>
          </cell>
          <cell r="AP449" t="str">
            <v>Đạt</v>
          </cell>
          <cell r="AQ449" t="str">
            <v>Đạt</v>
          </cell>
          <cell r="AR449">
            <v>0</v>
          </cell>
          <cell r="AS449" t="str">
            <v>Đạt</v>
          </cell>
          <cell r="AT449" t="str">
            <v>Đạt</v>
          </cell>
          <cell r="AU449" t="str">
            <v>Đạt</v>
          </cell>
          <cell r="AV449" t="str">
            <v>Đạt</v>
          </cell>
          <cell r="AW449" t="str">
            <v>Đạt</v>
          </cell>
          <cell r="AX449" t="str">
            <v>Đạt</v>
          </cell>
          <cell r="AY449" t="str">
            <v>Đạt</v>
          </cell>
          <cell r="AZ449">
            <v>0</v>
          </cell>
          <cell r="BA449" t="str">
            <v>Hoàng Thị Thủy</v>
          </cell>
          <cell r="BB449" t="str">
            <v>Đạt</v>
          </cell>
          <cell r="BC449">
            <v>0</v>
          </cell>
        </row>
        <row r="450">
          <cell r="C450" t="str">
            <v>PP2300520133</v>
          </cell>
          <cell r="D450" t="str">
            <v>Vít khóa 5.0mm các cỡ</v>
          </cell>
          <cell r="E450" t="str">
            <v xml:space="preserve"> - Chiều dài 18 - 90mm, toàn ren.
 - Đường kính 5.0mm.
 - Chất liệu: Titanium.</v>
          </cell>
          <cell r="F450">
            <v>0</v>
          </cell>
          <cell r="G450" t="str">
            <v>Cái</v>
          </cell>
          <cell r="H450">
            <v>400</v>
          </cell>
          <cell r="I450">
            <v>500000</v>
          </cell>
          <cell r="J450">
            <v>200000000</v>
          </cell>
          <cell r="K450">
            <v>4000000</v>
          </cell>
          <cell r="L450">
            <v>300000000</v>
          </cell>
          <cell r="M450">
            <v>140000000</v>
          </cell>
          <cell r="N450">
            <v>67</v>
          </cell>
          <cell r="O450" t="str">
            <v>PP2300520133</v>
          </cell>
          <cell r="P450" t="str">
            <v>Vít khóa 5.0mm các cỡ</v>
          </cell>
          <cell r="Q450">
            <v>180</v>
          </cell>
          <cell r="R450">
            <v>154100000</v>
          </cell>
          <cell r="S450">
            <v>210</v>
          </cell>
          <cell r="T450" t="str">
            <v>Trong vòng 24h kể 
từ thời điểm đặt 
hàng của bệnh viện</v>
          </cell>
          <cell r="U450" t="str">
            <v>Vít khóa đường kính 5.0mm</v>
          </cell>
          <cell r="V450" t="str">
            <v>Vít khóa đường kính 5.0mm</v>
          </cell>
          <cell r="W450" t="str">
            <v>N07.06.040.2626.279.0019</v>
          </cell>
          <cell r="X450">
            <v>182</v>
          </cell>
          <cell r="Y450" t="str">
            <v>- Chất liệu: titanium.
- Kích cỡ: đường kính 5.0mm, chiều dài: 18/20/22/24/26/28/30/32/34/36/38/40/42/44/46/48/50/52/54/56/58/60mm và 65/70/75/80/85/90mm.
- Đặc tính: vít tự taro, đầu vít hình lục giác. Dùng tuốc nơ vít hình lục giác. Thân toàn ren (full thread).
- Đạt tiêu chuẩn chất lượng: ISO 13485, CE.</v>
          </cell>
          <cell r="Z450" t="str">
            <v>Jiangsu Jinlu</v>
          </cell>
          <cell r="AA450" t="str">
            <v>Trung Quốc</v>
          </cell>
          <cell r="AB450" t="str">
            <v>Jiangsu Jinlu Group Medical Device Co., Ltd.</v>
          </cell>
          <cell r="AC450" t="str">
            <v>Trung Quốc</v>
          </cell>
          <cell r="AD450" t="str">
            <v>Loại C</v>
          </cell>
          <cell r="AE450" t="str">
            <v>GPNK số: 10187NK/BYT-TB-CT</v>
          </cell>
          <cell r="AF450" t="str">
            <v>2 cái/gói</v>
          </cell>
          <cell r="AG450" t="str">
            <v>Cái</v>
          </cell>
          <cell r="AH450">
            <v>400</v>
          </cell>
          <cell r="AI450" t="str">
            <v>60 tháng</v>
          </cell>
          <cell r="AJ450" t="str">
            <v>vn0303735317</v>
          </cell>
          <cell r="AK450" t="str">
            <v>CÔNG TY TNHH THƯƠNG MẠI DỊCH VỤ HÀO NAM</v>
          </cell>
          <cell r="AL450" t="str">
            <v>Đạt</v>
          </cell>
          <cell r="AM450"/>
          <cell r="AN450" t="str">
            <v>Tăng Thị Hiếu</v>
          </cell>
          <cell r="AO450" t="str">
            <v>Đạt</v>
          </cell>
          <cell r="AP450" t="str">
            <v>Đạt</v>
          </cell>
          <cell r="AQ450" t="str">
            <v>Đạt</v>
          </cell>
          <cell r="AR450">
            <v>0</v>
          </cell>
          <cell r="AS450" t="str">
            <v>Đạt</v>
          </cell>
          <cell r="AT450" t="str">
            <v>Đạt</v>
          </cell>
          <cell r="AU450" t="str">
            <v>Đạt</v>
          </cell>
          <cell r="AV450" t="str">
            <v>Đạt</v>
          </cell>
          <cell r="AW450" t="str">
            <v>Đạt</v>
          </cell>
          <cell r="AX450" t="str">
            <v>Đạt</v>
          </cell>
          <cell r="AY450" t="str">
            <v>Đạt</v>
          </cell>
          <cell r="AZ450">
            <v>0</v>
          </cell>
          <cell r="BA450" t="str">
            <v>Hoàng Thị Thủy</v>
          </cell>
          <cell r="BB450" t="str">
            <v>Đạt</v>
          </cell>
          <cell r="BC450">
            <v>0</v>
          </cell>
        </row>
        <row r="451">
          <cell r="C451" t="str">
            <v>PP2300520133</v>
          </cell>
          <cell r="D451" t="str">
            <v>Vít khóa 5.0mm các cỡ</v>
          </cell>
          <cell r="E451" t="str">
            <v xml:space="preserve"> - Chiều dài 18 - 90mm, toàn ren.
 - Đường kính 5.0mm.
 - Chất liệu: Titanium.</v>
          </cell>
          <cell r="F451">
            <v>0</v>
          </cell>
          <cell r="G451" t="str">
            <v>Cái</v>
          </cell>
          <cell r="H451">
            <v>400</v>
          </cell>
          <cell r="I451">
            <v>500000</v>
          </cell>
          <cell r="J451">
            <v>200000000</v>
          </cell>
          <cell r="K451">
            <v>4000000</v>
          </cell>
          <cell r="L451">
            <v>300000000</v>
          </cell>
          <cell r="M451">
            <v>140000000</v>
          </cell>
          <cell r="N451">
            <v>67</v>
          </cell>
          <cell r="O451" t="str">
            <v>PP2300520133</v>
          </cell>
          <cell r="P451" t="str">
            <v>Vít khóa 5.0mm các cỡ</v>
          </cell>
          <cell r="Q451">
            <v>180</v>
          </cell>
          <cell r="R451">
            <v>180000000</v>
          </cell>
          <cell r="S451">
            <v>210</v>
          </cell>
          <cell r="T451" t="str">
            <v>Giao hàng trong vòng 24h kể từ thời điểm gửi đơn đặt hàng của Bệnh viện</v>
          </cell>
          <cell r="U451" t="str">
            <v xml:space="preserve">Vít khóa xương titanium 4,5; 5.0mm </v>
          </cell>
          <cell r="V451" t="str">
            <v>Vít khóa xương</v>
          </cell>
          <cell r="W451" t="str">
            <v>N07.06.040.0461.118.0117</v>
          </cell>
          <cell r="X451" t="str">
            <v>0205xxT</v>
          </cell>
          <cell r="Y451" t="str">
            <v>- Chiều dài từ 20mm đến 90mm, Cổ mũ vít có ren.
- Đường kính mũ vít đều là 8mm,đường kính lỗ bắt tuốc nơ vít trên đầu mũ vít là 3.5mm, đường kính thân vít 5.0mm.
-  Chất liệu titan
 - Tiêu chuẩn CE</v>
          </cell>
          <cell r="Z451" t="str">
            <v xml:space="preserve">BHH Mikromed Sp. z o.o </v>
          </cell>
          <cell r="AA451" t="str">
            <v>Ba Lan</v>
          </cell>
          <cell r="AB451" t="str">
            <v xml:space="preserve">BHH Mikromed Sp. z o.o </v>
          </cell>
          <cell r="AC451" t="str">
            <v>Ba Lan</v>
          </cell>
          <cell r="AD451" t="str">
            <v>C, Số phân loại: 064/MKM/0420-REV</v>
          </cell>
          <cell r="AE451" t="str">
            <v>8011NK/BYT-TB-CT</v>
          </cell>
          <cell r="AF451" t="str">
            <v>5 cái/1 gói</v>
          </cell>
          <cell r="AG451" t="str">
            <v>Cái</v>
          </cell>
          <cell r="AH451">
            <v>400</v>
          </cell>
          <cell r="AI451">
            <v>0</v>
          </cell>
          <cell r="AJ451" t="str">
            <v>vn0101147344</v>
          </cell>
          <cell r="AK451" t="str">
            <v>CÔNG TY TNHH ĐẦU TƯ PHÁT TRIỂN TRANG THIẾT BỊ Y TẾ</v>
          </cell>
          <cell r="AL451" t="str">
            <v>Đạt</v>
          </cell>
          <cell r="AM451"/>
          <cell r="AN451" t="str">
            <v>Trương Thị Mỹ Quý</v>
          </cell>
          <cell r="AO451" t="str">
            <v>Đạt</v>
          </cell>
          <cell r="AP451" t="str">
            <v>Đạt</v>
          </cell>
          <cell r="AQ451" t="str">
            <v>Đạt</v>
          </cell>
          <cell r="AR451">
            <v>0</v>
          </cell>
          <cell r="AS451" t="str">
            <v>Đạt</v>
          </cell>
          <cell r="AT451" t="str">
            <v>Đạt</v>
          </cell>
          <cell r="AU451" t="str">
            <v>Đạt</v>
          </cell>
          <cell r="AV451" t="str">
            <v>Đạt</v>
          </cell>
          <cell r="AW451" t="str">
            <v>Đạt</v>
          </cell>
          <cell r="AX451" t="str">
            <v>Đạt</v>
          </cell>
          <cell r="AY451" t="str">
            <v>Đạt</v>
          </cell>
          <cell r="AZ451">
            <v>0</v>
          </cell>
          <cell r="BA451" t="str">
            <v>Trần Thị Minh Hồng</v>
          </cell>
          <cell r="BB451" t="str">
            <v>Đạt</v>
          </cell>
          <cell r="BC451">
            <v>0</v>
          </cell>
        </row>
        <row r="452">
          <cell r="C452" t="str">
            <v>PP2300520135</v>
          </cell>
          <cell r="D452" t="str">
            <v>Vít khóa 6.5 các cỡ</v>
          </cell>
          <cell r="E452" t="str">
            <v xml:space="preserve"> - Đường kính 6.5mm
 - Chiều dài từ 30 - 110mm, toàn ren, thân vít rỗng.
 - Đường kính 6.5mm.
 - Chất liệu: Titanium.</v>
          </cell>
          <cell r="F452" t="str">
            <v>1 cái/gói</v>
          </cell>
          <cell r="G452" t="str">
            <v>Cái</v>
          </cell>
          <cell r="H452">
            <v>100</v>
          </cell>
          <cell r="I452">
            <v>1100000</v>
          </cell>
          <cell r="J452">
            <v>110000000</v>
          </cell>
          <cell r="K452">
            <v>2200000</v>
          </cell>
          <cell r="L452">
            <v>165000000</v>
          </cell>
          <cell r="M452">
            <v>77000000</v>
          </cell>
          <cell r="N452">
            <v>17</v>
          </cell>
          <cell r="O452" t="str">
            <v>PP2300520135</v>
          </cell>
          <cell r="P452" t="str">
            <v>Vít khóa 6.5 các cỡ</v>
          </cell>
          <cell r="Q452">
            <v>180</v>
          </cell>
          <cell r="R452">
            <v>79140000</v>
          </cell>
          <cell r="S452">
            <v>210</v>
          </cell>
          <cell r="T452">
            <v>0</v>
          </cell>
          <cell r="U452" t="str">
            <v>Vít khóa</v>
          </cell>
          <cell r="V452" t="str">
            <v>Vít khóa</v>
          </cell>
          <cell r="W452" t="str">
            <v>Đã đăng kí đang đợi được duyệt</v>
          </cell>
          <cell r="X452" t="str">
            <v>F14CB-PA00360; F14CB-PA00361; F14CB-PA00362; F14CB-PA00363; F14CB-PA00364; F14CB-PA00365; F14CB-PA00366; F14CB-PA00367; F14CB-PA00368; F14CB-PA00369; F14CB-PA00370; F14CB-PA00371; F14CB-PA00372; F14CB-PA00373; F14CB-PA00374</v>
          </cell>
          <cell r="Y452" t="str">
            <v>Chất liệu: Titanium alloy Ti6Al4V/Ti6Al4VELI (hợp kim titan), tiêu chuẩn ISO 5832-3:2021 và ASTM F136-13, bề mặt nẹp có xử lý màu anode hóa loại III (Colored anodizing type III) có màu xanh bền và chống ăn mòn.
Đường kính vít khóa rỗng nòng 6.5mm, tự taro, mũ vít hình bông sao,  đầu vít có ren toàn bộ, thân rỗng Chiều  dài 60/65/70/75/80/85/90/95/100/105/110/115/120/125/130mm, bước tăng từ 5mm.
Sử dụng chung với nẹp tương đồng, có bộ trợ cụ tương thích.
Đạt tiêu chuẩn chất lượng: CE, ISO 13485:2016.</v>
          </cell>
          <cell r="Z452" t="str">
            <v xml:space="preserve">Wuhan Mindray Scientific Co., Ltd, </v>
          </cell>
          <cell r="AA452" t="str">
            <v>China</v>
          </cell>
          <cell r="AB452" t="str">
            <v xml:space="preserve">Wuhan Mindray Scientific Co., Ltd, </v>
          </cell>
          <cell r="AC452" t="str">
            <v>China</v>
          </cell>
          <cell r="AD452" t="str">
            <v>C</v>
          </cell>
          <cell r="AE452" t="str">
            <v>2300573ĐKLH/BYT-HTTB</v>
          </cell>
          <cell r="AF452" t="str">
            <v>Cái/ Túi</v>
          </cell>
          <cell r="AG452" t="str">
            <v>Cái</v>
          </cell>
          <cell r="AH452">
            <v>100</v>
          </cell>
          <cell r="AI452">
            <v>0</v>
          </cell>
          <cell r="AJ452" t="str">
            <v>vn0312587344</v>
          </cell>
          <cell r="AK452" t="str">
            <v>CÔNG TY CỔ PHẦN DƯỢC PHẨM ĐẠI TÍN</v>
          </cell>
          <cell r="AL452" t="str">
            <v>Đạt</v>
          </cell>
          <cell r="AM452"/>
          <cell r="AN452" t="str">
            <v>Trương Thị Mỹ Quý</v>
          </cell>
          <cell r="AO452" t="str">
            <v>Đạt</v>
          </cell>
          <cell r="AP452" t="str">
            <v>Đạt</v>
          </cell>
          <cell r="AQ452" t="str">
            <v>Đạt</v>
          </cell>
          <cell r="AR452">
            <v>0</v>
          </cell>
          <cell r="AS452" t="str">
            <v>Đạt</v>
          </cell>
          <cell r="AT452" t="str">
            <v>Đạt</v>
          </cell>
          <cell r="AU452" t="str">
            <v>Đạt</v>
          </cell>
          <cell r="AV452" t="str">
            <v>Đạt</v>
          </cell>
          <cell r="AW452" t="str">
            <v>Đạt</v>
          </cell>
          <cell r="AX452" t="str">
            <v>Đạt</v>
          </cell>
          <cell r="AY452" t="str">
            <v>Đạt</v>
          </cell>
          <cell r="AZ452">
            <v>0</v>
          </cell>
          <cell r="BA452" t="str">
            <v>Nguyễn Văn Tuyền</v>
          </cell>
          <cell r="BB452" t="str">
            <v>Đạt</v>
          </cell>
          <cell r="BC452">
            <v>0</v>
          </cell>
        </row>
        <row r="453">
          <cell r="C453" t="str">
            <v>PP2300520135</v>
          </cell>
          <cell r="D453" t="str">
            <v>Vít khóa 6.5 các cỡ</v>
          </cell>
          <cell r="E453" t="str">
            <v xml:space="preserve"> - Đường kính 6.5mm
 - Chiều dài từ 30 - 110mm, toàn ren, thân vít rỗng.
 - Đường kính 6.5mm.
 - Chất liệu: Titanium.</v>
          </cell>
          <cell r="F453" t="str">
            <v>1 cái/gói</v>
          </cell>
          <cell r="G453" t="str">
            <v>Cái</v>
          </cell>
          <cell r="H453">
            <v>100</v>
          </cell>
          <cell r="I453">
            <v>1100000</v>
          </cell>
          <cell r="J453">
            <v>110000000</v>
          </cell>
          <cell r="K453">
            <v>2200000</v>
          </cell>
          <cell r="L453">
            <v>165000000</v>
          </cell>
          <cell r="M453">
            <v>77000000</v>
          </cell>
          <cell r="N453">
            <v>17</v>
          </cell>
          <cell r="O453" t="str">
            <v>PP2300520135</v>
          </cell>
          <cell r="P453" t="str">
            <v>Vít khóa 6.5 các cỡ</v>
          </cell>
          <cell r="Q453">
            <v>180</v>
          </cell>
          <cell r="R453">
            <v>154100000</v>
          </cell>
          <cell r="S453">
            <v>210</v>
          </cell>
          <cell r="T453" t="str">
            <v>Trong vòng 24h kể 
từ thời điểm đặt 
hàng của bệnh viện</v>
          </cell>
          <cell r="U453" t="str">
            <v>Vít khóa 6.5</v>
          </cell>
          <cell r="V453" t="str">
            <v>Vít khóa 6.5</v>
          </cell>
          <cell r="W453" t="str">
            <v>N07.06.040.2626.279.0126</v>
          </cell>
          <cell r="X453">
            <v>185</v>
          </cell>
          <cell r="Y453" t="str">
            <v>- Chất liệu: titanium.
- Kích cỡ: đường kính 6.5mm, chiều dài: 30/35/40/45/50/55/60/65/70/75/80/85/90/95/100/105/110mm.
- Đặc tính: vít tự taro, đầu vít hình lục giác. Dùng tuốc nơ vít hình lục giác. Thân vít rỗng toàn ren (full thread).
- Đạt tiêu chuẩn chất lượng: ISO 13485, CE.</v>
          </cell>
          <cell r="Z453" t="str">
            <v>Jiangsu Jinlu</v>
          </cell>
          <cell r="AA453" t="str">
            <v>Trung Quốc</v>
          </cell>
          <cell r="AB453" t="str">
            <v>Jiangsu Jinlu Group Medical Device Co., Ltd.</v>
          </cell>
          <cell r="AC453" t="str">
            <v>Trung Quốc</v>
          </cell>
          <cell r="AD453" t="str">
            <v>Loại C</v>
          </cell>
          <cell r="AE453" t="str">
            <v>GPNK số: 10187NK/BYT-TB-CT</v>
          </cell>
          <cell r="AF453" t="str">
            <v>1 cái/gói</v>
          </cell>
          <cell r="AG453" t="str">
            <v>Cái</v>
          </cell>
          <cell r="AH453">
            <v>100</v>
          </cell>
          <cell r="AI453">
            <v>0</v>
          </cell>
          <cell r="AJ453" t="str">
            <v>vn0303735317</v>
          </cell>
          <cell r="AK453" t="str">
            <v>CÔNG TY TNHH THƯƠNG MẠI DỊCH VỤ HÀO NAM</v>
          </cell>
          <cell r="AL453" t="str">
            <v>Đạt</v>
          </cell>
          <cell r="AM453"/>
          <cell r="AN453" t="str">
            <v>Tăng Thị Hiếu</v>
          </cell>
          <cell r="AO453" t="str">
            <v>Đạt</v>
          </cell>
          <cell r="AP453" t="str">
            <v>Đạt</v>
          </cell>
          <cell r="AQ453" t="str">
            <v>Đạt</v>
          </cell>
          <cell r="AR453">
            <v>0</v>
          </cell>
          <cell r="AS453" t="str">
            <v>Đạt</v>
          </cell>
          <cell r="AT453" t="str">
            <v>Đạt</v>
          </cell>
          <cell r="AU453" t="str">
            <v>Đạt</v>
          </cell>
          <cell r="AV453" t="str">
            <v>Đạt</v>
          </cell>
          <cell r="AW453" t="str">
            <v>Đạt</v>
          </cell>
          <cell r="AX453" t="str">
            <v>Đạt</v>
          </cell>
          <cell r="AY453" t="str">
            <v>Đạt</v>
          </cell>
          <cell r="AZ453">
            <v>0</v>
          </cell>
          <cell r="BA453" t="str">
            <v>Hoàng Thị Thủy</v>
          </cell>
          <cell r="BB453" t="str">
            <v>Đạt</v>
          </cell>
          <cell r="BC453">
            <v>0</v>
          </cell>
        </row>
        <row r="454">
          <cell r="C454" t="str">
            <v>PP2300520135</v>
          </cell>
          <cell r="D454" t="str">
            <v>Vít khóa 6.5 các cỡ</v>
          </cell>
          <cell r="E454" t="str">
            <v xml:space="preserve"> - Đường kính 6.5mm
 - Chiều dài từ 30 - 110mm, toàn ren, thân vít rỗng.
 - Đường kính 6.5mm.
 - Chất liệu: Titanium.</v>
          </cell>
          <cell r="F454" t="str">
            <v>1 cái/gói</v>
          </cell>
          <cell r="G454" t="str">
            <v>Cái</v>
          </cell>
          <cell r="H454">
            <v>100</v>
          </cell>
          <cell r="I454">
            <v>1100000</v>
          </cell>
          <cell r="J454">
            <v>110000000</v>
          </cell>
          <cell r="K454">
            <v>2200000</v>
          </cell>
          <cell r="L454">
            <v>165000000</v>
          </cell>
          <cell r="M454">
            <v>77000000</v>
          </cell>
          <cell r="N454">
            <v>17</v>
          </cell>
          <cell r="O454" t="str">
            <v>PP2300520135</v>
          </cell>
          <cell r="P454" t="str">
            <v>Vít khóa 6.5 các cỡ</v>
          </cell>
          <cell r="Q454">
            <v>180</v>
          </cell>
          <cell r="R454">
            <v>294448200</v>
          </cell>
          <cell r="S454">
            <v>210</v>
          </cell>
          <cell r="T454" t="str">
            <v>Trong vòng 24 giờ kể từ thời điểm đặt hàng của Bệnh viện</v>
          </cell>
          <cell r="U454" t="str">
            <v>Vít khóa xương xốp Ø6.5mm, Titan, các cỡ</v>
          </cell>
          <cell r="V454" t="str">
            <v xml:space="preserve">Vít khóa xương xốp Ø6.5mm, Titan </v>
          </cell>
          <cell r="W454" t="str">
            <v>N07.06.040.0311.115.0573</v>
          </cell>
          <cell r="X454" t="str">
            <v>TI-1360-xx</v>
          </cell>
          <cell r="Y454" t="str">
            <v xml:space="preserve"> - Chất liệu Hợp kim Titanium Ti6Al4V. 
 - Đường kính 6.5mm
 - Chiều dài từ 30 - 110mm, toàn ren, thân vít rỗng.
 - Đường kính 6.5mm, dài 20-110mm, từ 20-50mm bước tăng 2mm, từ 50-110mm bước tăng 5mm
 - Tiêu chuẩn chất lượng CE, ISO, FDA 510k</v>
          </cell>
          <cell r="Z454" t="str">
            <v xml:space="preserve"> Auxein</v>
          </cell>
          <cell r="AA454" t="str">
            <v>Ấn Độ</v>
          </cell>
          <cell r="AB454" t="str">
            <v>Ấn Độ</v>
          </cell>
          <cell r="AC454" t="str">
            <v>Ấn Độ</v>
          </cell>
          <cell r="AD454" t="str">
            <v>C</v>
          </cell>
          <cell r="AE454" t="str">
            <v>7764NK/BYT-TB-CT</v>
          </cell>
          <cell r="AF454" t="str">
            <v>Gói/10</v>
          </cell>
          <cell r="AG454" t="str">
            <v>Cái</v>
          </cell>
          <cell r="AH454">
            <v>100</v>
          </cell>
          <cell r="AI454">
            <v>0</v>
          </cell>
          <cell r="AJ454" t="str">
            <v>vn0303224087</v>
          </cell>
          <cell r="AK454" t="str">
            <v>CÔNG TY TNHH THIẾT BỊ Y TẾ HOÀNG LỘC M.E</v>
          </cell>
          <cell r="AL454" t="str">
            <v>Đạt</v>
          </cell>
          <cell r="AM454"/>
          <cell r="AN454" t="str">
            <v>Hồ Thị Hồng</v>
          </cell>
          <cell r="AO454" t="str">
            <v>Đạt</v>
          </cell>
          <cell r="AP454" t="str">
            <v>Đạt</v>
          </cell>
          <cell r="AQ454" t="str">
            <v>Đạt</v>
          </cell>
          <cell r="AR454">
            <v>0</v>
          </cell>
          <cell r="AS454" t="str">
            <v>Đạt</v>
          </cell>
          <cell r="AT454" t="str">
            <v>Đạt</v>
          </cell>
          <cell r="AU454" t="str">
            <v>Đạt</v>
          </cell>
          <cell r="AV454" t="str">
            <v>Đạt</v>
          </cell>
          <cell r="AW454" t="str">
            <v>Đạt</v>
          </cell>
          <cell r="AX454" t="str">
            <v>Đạt</v>
          </cell>
          <cell r="AY454" t="str">
            <v>Đạt</v>
          </cell>
          <cell r="AZ454">
            <v>0</v>
          </cell>
          <cell r="BA454" t="str">
            <v>Trần Thị Dân</v>
          </cell>
          <cell r="BB454" t="str">
            <v>Đạt</v>
          </cell>
          <cell r="BC454">
            <v>0</v>
          </cell>
        </row>
        <row r="455">
          <cell r="C455" t="str">
            <v>PP2300520136</v>
          </cell>
          <cell r="D455" t="str">
            <v>Vít khóa 7.3 các cỡ</v>
          </cell>
          <cell r="E455" t="str">
            <v xml:space="preserve"> - Chiều dài từ 60 - 115mm
 - Đường kính 7.3mm, thân vít rỗng.
 - Chất liệu: Titanium.</v>
          </cell>
          <cell r="F455" t="str">
            <v>1 cái/gói</v>
          </cell>
          <cell r="G455" t="str">
            <v>Cái</v>
          </cell>
          <cell r="H455">
            <v>50</v>
          </cell>
          <cell r="I455">
            <v>1200000</v>
          </cell>
          <cell r="J455">
            <v>60000000</v>
          </cell>
          <cell r="K455">
            <v>1200000</v>
          </cell>
          <cell r="L455">
            <v>90000000</v>
          </cell>
          <cell r="M455">
            <v>42000000</v>
          </cell>
          <cell r="N455">
            <v>9</v>
          </cell>
          <cell r="O455" t="str">
            <v>PP2300520136</v>
          </cell>
          <cell r="P455" t="str">
            <v>Vít khóa 7.3 các cỡ</v>
          </cell>
          <cell r="Q455">
            <v>180</v>
          </cell>
          <cell r="R455">
            <v>231000000</v>
          </cell>
          <cell r="S455">
            <v>211</v>
          </cell>
          <cell r="T455" t="str">
            <v>Giao hàng trong vòng 24h kể từ thời điểm gửi đơn đặt hàng của Bệnh viện</v>
          </cell>
          <cell r="U455" t="str">
            <v>7.3 mm Vít khóa rỗng ruột ren toàn phần, Tự taro</v>
          </cell>
          <cell r="V455" t="str">
            <v>7.3 mm Vít khóa rỗng ruột ren toàn phần, Tự taro</v>
          </cell>
          <cell r="W455" t="str">
            <v>N07.06.040.0972.000.0007.(001-021)</v>
          </cell>
          <cell r="X455" t="str">
            <v>IMA-73CLFaaa</v>
          </cell>
          <cell r="Y455" t="str">
            <v>Vít khóa rỗng ruột ren toàn phần , Tự taro 7.3 mm: 
- Đường kính vít (đường kính ren) 7.3 mm ± 0.05 mm
- Đường kính lõi vít 5.5 mm ± 0.05 mm
- Mũ vít (đầu vít)  có ren đường kính 9.4 ± 0.05 mm,
Khoảng cách hai đỉnh đối diện của mũ vít (mm): 
+ Đầu hình sao  5.6 ± 0.05 mm
+ Đầu lục giác 4.5 ± 0.05 mm
- Đường kính lỗ rỗng 2.7mm± 0.05 mm
- Chiều dài vít từ 20-120mm bước tăng 5 mm
Vật liệu Titanium 6AL-4V phù hợp với tiêu chuẩn ASTM F 136
Tiệt trùng bằng Ethylene Oxyde.</v>
          </cell>
          <cell r="Z455" t="str">
            <v>Công ty Cổ Phần Nhà máy Trang thiết bị Y tế USM Healthcare</v>
          </cell>
          <cell r="AA455" t="str">
            <v>Việt Nam</v>
          </cell>
          <cell r="AB455" t="str">
            <v>Việt Nam</v>
          </cell>
          <cell r="AC455" t="str">
            <v>Việt Nam</v>
          </cell>
          <cell r="AD455" t="str">
            <v>C</v>
          </cell>
          <cell r="AE455" t="str">
            <v>2301184ĐKLH/BYT-HTTB ngày 11/10/2023</v>
          </cell>
          <cell r="AF455" t="str">
            <v>1 cái / gói</v>
          </cell>
          <cell r="AG455" t="str">
            <v>Cái</v>
          </cell>
          <cell r="AH455">
            <v>50</v>
          </cell>
          <cell r="AI455">
            <v>0</v>
          </cell>
          <cell r="AJ455" t="str">
            <v>vn0312041033</v>
          </cell>
          <cell r="AK455" t="str">
            <v>CÔNG TY CỔ PHẦN NHÀ MÁY TRANG THIẾT BỊ Y TẾ USM HEALTHCARE</v>
          </cell>
          <cell r="AL455" t="str">
            <v>Đạt</v>
          </cell>
          <cell r="AM455"/>
          <cell r="AN455" t="str">
            <v>Nguyễn Thị Phương Hoa</v>
          </cell>
          <cell r="AO455" t="str">
            <v>Đạt</v>
          </cell>
          <cell r="AP455" t="str">
            <v>Đạt</v>
          </cell>
          <cell r="AQ455" t="str">
            <v>Đạt</v>
          </cell>
          <cell r="AR455">
            <v>0</v>
          </cell>
          <cell r="AS455" t="str">
            <v>Đạt</v>
          </cell>
          <cell r="AT455" t="str">
            <v>Đạt</v>
          </cell>
          <cell r="AU455" t="str">
            <v>Đạt</v>
          </cell>
          <cell r="AV455" t="str">
            <v>Đạt</v>
          </cell>
          <cell r="AW455" t="str">
            <v>Đạt</v>
          </cell>
          <cell r="AX455" t="str">
            <v>Đạt</v>
          </cell>
          <cell r="AY455" t="str">
            <v>Đạt</v>
          </cell>
          <cell r="AZ455">
            <v>0</v>
          </cell>
          <cell r="BA455" t="str">
            <v>Nguyễn Bảo Thắng</v>
          </cell>
          <cell r="BB455" t="str">
            <v>Đạt</v>
          </cell>
          <cell r="BC455">
            <v>0</v>
          </cell>
        </row>
        <row r="456">
          <cell r="C456" t="str">
            <v>PP2300520136</v>
          </cell>
          <cell r="D456" t="str">
            <v>Vít khóa 7.3 các cỡ</v>
          </cell>
          <cell r="E456" t="str">
            <v xml:space="preserve"> - Chiều dài từ 60 - 115mm
 - Đường kính 7.3mm, thân vít rỗng.
 - Chất liệu: Titanium.</v>
          </cell>
          <cell r="F456" t="str">
            <v>1 cái/gói</v>
          </cell>
          <cell r="G456" t="str">
            <v>Cái</v>
          </cell>
          <cell r="H456">
            <v>50</v>
          </cell>
          <cell r="I456">
            <v>1200000</v>
          </cell>
          <cell r="J456">
            <v>60000000</v>
          </cell>
          <cell r="K456">
            <v>1200000</v>
          </cell>
          <cell r="L456">
            <v>90000000</v>
          </cell>
          <cell r="M456">
            <v>42000000</v>
          </cell>
          <cell r="N456">
            <v>9</v>
          </cell>
          <cell r="O456" t="str">
            <v>PP2300520136</v>
          </cell>
          <cell r="P456" t="str">
            <v>Vít khóa 7.3 các cỡ</v>
          </cell>
          <cell r="Q456">
            <v>180</v>
          </cell>
          <cell r="R456">
            <v>154100000</v>
          </cell>
          <cell r="S456">
            <v>210</v>
          </cell>
          <cell r="T456" t="str">
            <v>Trong vòng 24h kể 
từ thời điểm đặt 
hàng của bệnh viện</v>
          </cell>
          <cell r="U456" t="str">
            <v>Vít khóa 7.3</v>
          </cell>
          <cell r="V456" t="str">
            <v>Vít khóa 7.3</v>
          </cell>
          <cell r="W456" t="str">
            <v>N07.06.040.2626.279.0125</v>
          </cell>
          <cell r="X456">
            <v>186</v>
          </cell>
          <cell r="Y456" t="str">
            <v>- Chất liệu: titanium.
- Kích cỡ: đường kính 7.3mm, chiều dài: 60/65/70/75/80/85/90/95/100/105/110/115mm.
- Đặc tính: vít tự taro, đầu vít hình lục giác. Dùng tuốc nơ vít hình lục giác. Thân vít rỗng, đoạn ren ngắn.
- Đạt tiêu chuẩn chất lượng: ISO 13485, CE.</v>
          </cell>
          <cell r="Z456" t="str">
            <v>Jiangsu Jinlu</v>
          </cell>
          <cell r="AA456" t="str">
            <v>Trung Quốc</v>
          </cell>
          <cell r="AB456" t="str">
            <v>Jiangsu Jinlu Group Medical Device Co., Ltd.</v>
          </cell>
          <cell r="AC456" t="str">
            <v>Trung Quốc</v>
          </cell>
          <cell r="AD456" t="str">
            <v>Loại C</v>
          </cell>
          <cell r="AE456" t="str">
            <v>GPNK số: 10187NK/BYT-TB-CT</v>
          </cell>
          <cell r="AF456" t="str">
            <v>1 cái/gói</v>
          </cell>
          <cell r="AG456" t="str">
            <v>Cái</v>
          </cell>
          <cell r="AH456">
            <v>50</v>
          </cell>
          <cell r="AI456">
            <v>0</v>
          </cell>
          <cell r="AJ456" t="str">
            <v>vn0303735317</v>
          </cell>
          <cell r="AK456" t="str">
            <v>CÔNG TY TNHH THƯƠNG MẠI DỊCH VỤ HÀO NAM</v>
          </cell>
          <cell r="AL456" t="str">
            <v>Đạt</v>
          </cell>
          <cell r="AM456"/>
          <cell r="AN456" t="str">
            <v>Tăng Thị Hiếu</v>
          </cell>
          <cell r="AO456" t="str">
            <v>Đạt</v>
          </cell>
          <cell r="AP456" t="str">
            <v>Đạt</v>
          </cell>
          <cell r="AQ456" t="str">
            <v>Đạt</v>
          </cell>
          <cell r="AR456">
            <v>0</v>
          </cell>
          <cell r="AS456" t="str">
            <v>Đạt</v>
          </cell>
          <cell r="AT456" t="str">
            <v>Đạt</v>
          </cell>
          <cell r="AU456" t="str">
            <v>Đạt</v>
          </cell>
          <cell r="AV456" t="str">
            <v>Đạt</v>
          </cell>
          <cell r="AW456" t="str">
            <v>Đạt</v>
          </cell>
          <cell r="AX456" t="str">
            <v>Đạt</v>
          </cell>
          <cell r="AY456" t="str">
            <v>Đạt</v>
          </cell>
          <cell r="AZ456">
            <v>0</v>
          </cell>
          <cell r="BA456" t="str">
            <v>Hoàng Thị Thủy</v>
          </cell>
          <cell r="BB456" t="str">
            <v>Đạt</v>
          </cell>
          <cell r="BC456">
            <v>0</v>
          </cell>
        </row>
        <row r="457">
          <cell r="C457" t="str">
            <v>PP2300520137</v>
          </cell>
          <cell r="D457" t="str">
            <v>Vít khóa động tự taro đường kính 2.4mm các cỡ</v>
          </cell>
          <cell r="E457" t="str">
            <v xml:space="preserve"> - Chất liệu: Titan/Titanium/ Ti6A14V
 - Đường kính ren: 2.4mm, tự taro
 - Chiều dài: 8mm -&gt; 50mm</v>
          </cell>
          <cell r="F457">
            <v>0</v>
          </cell>
          <cell r="G457" t="str">
            <v>Cái</v>
          </cell>
          <cell r="H457">
            <v>200</v>
          </cell>
          <cell r="I457">
            <v>560000</v>
          </cell>
          <cell r="J457">
            <v>112000000</v>
          </cell>
          <cell r="K457">
            <v>2240000</v>
          </cell>
          <cell r="L457">
            <v>168000000</v>
          </cell>
          <cell r="M457">
            <v>78400000</v>
          </cell>
          <cell r="N457">
            <v>34</v>
          </cell>
          <cell r="O457" t="str">
            <v>PP2300520137</v>
          </cell>
          <cell r="P457" t="str">
            <v>Vít khóa động tự taro đường kính 2.4mm các cỡ</v>
          </cell>
          <cell r="Q457">
            <v>180</v>
          </cell>
          <cell r="R457">
            <v>334960000</v>
          </cell>
          <cell r="S457">
            <v>210</v>
          </cell>
          <cell r="T457" t="str">
            <v>Trong vòng 24 giờ kể từ thời điểm dặt hàng của Bệnh viện</v>
          </cell>
          <cell r="U457" t="str">
            <v>Vít khóa 2.4 các cỡ (A Plus)</v>
          </cell>
          <cell r="V457" t="str">
            <v>Vít khóa 2.4 các cỡ (A Plus)</v>
          </cell>
          <cell r="W457" t="str">
            <v>N07.06.040.0029.296.0014</v>
          </cell>
          <cell r="X457" t="str">
            <v>0824-4302-08
--&gt; 0824-4302-40</v>
          </cell>
          <cell r="Y457" t="str">
            <v>Chất liệu Ti6Al4V
Đường kính 2.4mm, tự taro
Thân vít có chiều rộng thay đổi, phần gần đầu vít không có ren đường kính 2.0mm, phần đuôi vít đường kính 2.4mm có thiết kế 3 lưỡi. 
Đầu vít hình sao chống tuôn, cải thiện chữa lành vết gãy được cố định bằng nẹp.
Kích thích sự phát triển của mô can xương.
Dài 08-40mm với bước tăng 2mm</v>
          </cell>
          <cell r="Z457" t="str">
            <v>A Plus Biotechnology Co., Ltd</v>
          </cell>
          <cell r="AA457" t="str">
            <v>Đài Loan</v>
          </cell>
          <cell r="AB457" t="str">
            <v>A Plus Biotechnology Co., Ltd</v>
          </cell>
          <cell r="AC457" t="str">
            <v>Đài Loan</v>
          </cell>
          <cell r="AD457" t="str">
            <v>C</v>
          </cell>
          <cell r="AE457" t="str">
            <v>15400NK/BYT-TB-CT ngày 15/05/2020</v>
          </cell>
          <cell r="AF457" t="str">
            <v>Cái/ gói</v>
          </cell>
          <cell r="AG457" t="str">
            <v>Cái</v>
          </cell>
          <cell r="AH457">
            <v>200</v>
          </cell>
          <cell r="AI457">
            <v>0</v>
          </cell>
          <cell r="AJ457" t="str">
            <v>vn0302221358</v>
          </cell>
          <cell r="AK457" t="str">
            <v>CÔNG TY CỔ PHẦN DƯỢC PHẨM BẾN THÀNH</v>
          </cell>
          <cell r="AL457" t="str">
            <v>Đạt</v>
          </cell>
          <cell r="AM457"/>
          <cell r="AN457" t="str">
            <v>Phạm Thị Kim Hoàng</v>
          </cell>
          <cell r="AO457" t="str">
            <v>Đạt</v>
          </cell>
          <cell r="AP457" t="str">
            <v>Đạt</v>
          </cell>
          <cell r="AQ457" t="str">
            <v>Đạt</v>
          </cell>
          <cell r="AR457">
            <v>0</v>
          </cell>
          <cell r="AS457" t="str">
            <v>Đạt</v>
          </cell>
          <cell r="AT457" t="str">
            <v>Đạt</v>
          </cell>
          <cell r="AU457" t="str">
            <v>Đạt</v>
          </cell>
          <cell r="AV457" t="str">
            <v>Đạt</v>
          </cell>
          <cell r="AW457" t="str">
            <v>Đạt</v>
          </cell>
          <cell r="AX457" t="str">
            <v>Đạt</v>
          </cell>
          <cell r="AY457" t="str">
            <v>Đạt</v>
          </cell>
          <cell r="AZ457">
            <v>0</v>
          </cell>
          <cell r="BA457" t="str">
            <v>Lê Thị Mơ</v>
          </cell>
          <cell r="BB457" t="str">
            <v>Đạt</v>
          </cell>
          <cell r="BC457">
            <v>0</v>
          </cell>
        </row>
        <row r="458">
          <cell r="C458" t="str">
            <v>PP2300520137</v>
          </cell>
          <cell r="D458" t="str">
            <v>Vít khóa động tự taro đường kính 2.4mm các cỡ</v>
          </cell>
          <cell r="E458" t="str">
            <v xml:space="preserve"> - Chất liệu: Titan/Titanium/ Ti6A14V
 - Đường kính ren: 2.4mm, tự taro
 - Chiều dài: 8mm -&gt; 50mm</v>
          </cell>
          <cell r="F458">
            <v>0</v>
          </cell>
          <cell r="G458" t="str">
            <v>Cái</v>
          </cell>
          <cell r="H458">
            <v>200</v>
          </cell>
          <cell r="I458">
            <v>560000</v>
          </cell>
          <cell r="J458">
            <v>112000000</v>
          </cell>
          <cell r="K458">
            <v>2240000</v>
          </cell>
          <cell r="L458">
            <v>168000000</v>
          </cell>
          <cell r="M458">
            <v>78400000</v>
          </cell>
          <cell r="N458">
            <v>34</v>
          </cell>
          <cell r="O458" t="str">
            <v>PP2300520137</v>
          </cell>
          <cell r="P458" t="str">
            <v>Vít khóa động tự taro đường kính 2.4mm các cỡ</v>
          </cell>
          <cell r="Q458">
            <v>180</v>
          </cell>
          <cell r="R458">
            <v>114989500</v>
          </cell>
          <cell r="S458">
            <v>210</v>
          </cell>
          <cell r="T458" t="str">
            <v>Trong vòng 24 giờ kể từ thời điểm đặt hàng của Bệnh viện</v>
          </cell>
          <cell r="U458" t="str">
            <v>Vít khóa Titan 2.4mm đầu ngôi sao, tự tạo ren.</v>
          </cell>
          <cell r="V458" t="str">
            <v>Vít khóa IRE Titan 2.4mm, đầu ngôi sao, tự tạo ren</v>
          </cell>
          <cell r="W458" t="str">
            <v>N07.06.040.5269.279.0124</v>
          </cell>
          <cell r="X458" t="str">
            <v xml:space="preserve">T50092408-&gt; T50092430 </v>
          </cell>
          <cell r="Y458" t="str">
            <v>* Chất liệu Titanium.
 - Vít 2.4mm: Dài 8-30mm, tăng 2mm.
  - Đầu vặn hình sao, mũ vít có ren khóa đồng bộ với nẹp, mũi vít tự taro.
* Đạt tiêu chuẩn ISO, CE, FDA 510k…</v>
          </cell>
          <cell r="Z458" t="str">
            <v>IRENE 
(TianJin ZhengTian Medical Instrument Co., Ltd.)</v>
          </cell>
          <cell r="AA458" t="str">
            <v>Trung Quốc</v>
          </cell>
          <cell r="AB458" t="str">
            <v>IRENE 
(TianJin ZhengTian Medical Instrument Co., Ltd.)</v>
          </cell>
          <cell r="AC458" t="str">
            <v>Trung Quốc</v>
          </cell>
          <cell r="AD458" t="str">
            <v>Loại C</v>
          </cell>
          <cell r="AE458" t="str">
            <v>Số:18597NK/BYT-TB-CT
ngày: 9/8/2021</v>
          </cell>
          <cell r="AF458" t="str">
            <v>Cái/gói</v>
          </cell>
          <cell r="AG458" t="str">
            <v>Cái</v>
          </cell>
          <cell r="AH458">
            <v>200</v>
          </cell>
          <cell r="AI458" t="str">
            <v>Không hạn sử dụng</v>
          </cell>
          <cell r="AJ458" t="str">
            <v>vn0401340331</v>
          </cell>
          <cell r="AK458" t="str">
            <v>CÔNG TY TNHH MỘT THÀNH VIÊN THƯƠNG MẠI VÂN THÔNG</v>
          </cell>
          <cell r="AL458" t="str">
            <v>Đạt</v>
          </cell>
          <cell r="AM458"/>
          <cell r="AN458" t="str">
            <v xml:space="preserve">Nguyễn Thủy Tiên </v>
          </cell>
          <cell r="AO458" t="str">
            <v>Đạt</v>
          </cell>
          <cell r="AP458" t="str">
            <v>Đạt</v>
          </cell>
          <cell r="AQ458" t="str">
            <v>Đạt</v>
          </cell>
          <cell r="AR458">
            <v>0</v>
          </cell>
          <cell r="AS458" t="str">
            <v>Đạt</v>
          </cell>
          <cell r="AT458" t="str">
            <v xml:space="preserve"> Không đạt</v>
          </cell>
          <cell r="AU458" t="str">
            <v>Đạt</v>
          </cell>
          <cell r="AV458" t="str">
            <v>Đạt</v>
          </cell>
          <cell r="AW458" t="str">
            <v>Đạt</v>
          </cell>
          <cell r="AX458" t="str">
            <v>Đạt</v>
          </cell>
          <cell r="AY458" t="str">
            <v xml:space="preserve"> Không đạt</v>
          </cell>
          <cell r="AZ458" t="str">
            <v>Không đạt kỹ thuật E- HSMT:  Chiều dài: 8mm -&gt; 50mm
E-HSDT: Dài 8-30mm</v>
          </cell>
          <cell r="BA458" t="str">
            <v>Phan Thị Hoa</v>
          </cell>
          <cell r="BB458" t="str">
            <v>Không đạt</v>
          </cell>
          <cell r="BC458" t="str">
            <v>Không đạt kỹ thuật E- HSMT:  Chiều dài: 8mm -&gt; 50mm
E-HSDT: Dài 8-30mm</v>
          </cell>
        </row>
        <row r="459">
          <cell r="C459" t="str">
            <v>PP2300520138</v>
          </cell>
          <cell r="D459" t="str">
            <v>Vít khóa động tự taro đường kính 3.5mm các cỡ</v>
          </cell>
          <cell r="E459" t="str">
            <v xml:space="preserve"> - Chất liệu Ti6Al4V/Titanium
 - Đường kính 3.5mm, tự taro 
 - Kích thước: Dài 10mm-&gt;90mm 
</v>
          </cell>
          <cell r="F459">
            <v>0</v>
          </cell>
          <cell r="G459" t="str">
            <v>Cái</v>
          </cell>
          <cell r="H459">
            <v>700</v>
          </cell>
          <cell r="I459">
            <v>514800</v>
          </cell>
          <cell r="J459">
            <v>360360000</v>
          </cell>
          <cell r="K459">
            <v>7207200</v>
          </cell>
          <cell r="L459">
            <v>540540000</v>
          </cell>
          <cell r="M459">
            <v>252252000</v>
          </cell>
          <cell r="N459">
            <v>117</v>
          </cell>
          <cell r="O459" t="str">
            <v>PP2300520138</v>
          </cell>
          <cell r="P459" t="str">
            <v>Vít khóa động tự taro đường kính 3.5mm các cỡ</v>
          </cell>
          <cell r="Q459">
            <v>180</v>
          </cell>
          <cell r="R459">
            <v>114989500</v>
          </cell>
          <cell r="S459">
            <v>210</v>
          </cell>
          <cell r="T459" t="str">
            <v>Trong vòng 24 giờ kể từ thời điểm đặt hàng của Bệnh viện</v>
          </cell>
          <cell r="U459" t="str">
            <v>Vít khóa Titan 3.5mm đầu  ngôi sao, tự tạo ren.</v>
          </cell>
          <cell r="V459" t="str">
            <v>Vít khóa IRE Titan 3,5mm, đầu ngôi sao, tự tạo ren</v>
          </cell>
          <cell r="W459" t="str">
            <v>N07.06.040.5269.279.0119</v>
          </cell>
          <cell r="X459" t="str">
            <v xml:space="preserve">T500935010-&gt; T500935095 </v>
          </cell>
          <cell r="Y459" t="str">
            <v>*Chất liệu Titanium.
- Đường kính 3.5mm, dài 10-40mm, tăng 2mm; 40-95mm, tăng 5mm.
- Đầu vặn hình sao, mũ vít có ren khóa đồng bộ với nẹp, mũi vít tự taro. 
*Đạt tiêu chuẩn ISO, CE, FDA 510k…</v>
          </cell>
          <cell r="Z459" t="str">
            <v>IRENE 
(TianJin ZhengTian Medical Instrument Co., Ltd.)</v>
          </cell>
          <cell r="AA459" t="str">
            <v>Trung Quốc</v>
          </cell>
          <cell r="AB459" t="str">
            <v>IRENE 
(TianJin ZhengTian Medical Instrument Co., Ltd.)</v>
          </cell>
          <cell r="AC459" t="str">
            <v>Trung Quốc</v>
          </cell>
          <cell r="AD459" t="str">
            <v>Loại C</v>
          </cell>
          <cell r="AE459" t="str">
            <v>Số:18597NK/BYT-TB-CT
ngày: 9/8/2021</v>
          </cell>
          <cell r="AF459" t="str">
            <v>Cái/gói</v>
          </cell>
          <cell r="AG459" t="str">
            <v>Cái</v>
          </cell>
          <cell r="AH459">
            <v>700</v>
          </cell>
          <cell r="AI459" t="str">
            <v>Không hạn sử dụng</v>
          </cell>
          <cell r="AJ459" t="str">
            <v>vn0401340331</v>
          </cell>
          <cell r="AK459" t="str">
            <v>CÔNG TY TNHH MỘT THÀNH VIÊN THƯƠNG MẠI VÂN THÔNG</v>
          </cell>
          <cell r="AL459" t="str">
            <v>Đạt</v>
          </cell>
          <cell r="AM459"/>
          <cell r="AN459" t="str">
            <v xml:space="preserve">Nguyễn Thủy Tiên </v>
          </cell>
          <cell r="AO459" t="str">
            <v>Đạt</v>
          </cell>
          <cell r="AP459" t="str">
            <v>Đạt</v>
          </cell>
          <cell r="AQ459" t="str">
            <v>Đạt</v>
          </cell>
          <cell r="AR459">
            <v>0</v>
          </cell>
          <cell r="AS459" t="str">
            <v>Đạt</v>
          </cell>
          <cell r="AT459" t="str">
            <v>Đạt</v>
          </cell>
          <cell r="AU459" t="str">
            <v>Đạt</v>
          </cell>
          <cell r="AV459" t="str">
            <v>Đạt</v>
          </cell>
          <cell r="AW459" t="str">
            <v>Đạt</v>
          </cell>
          <cell r="AX459" t="str">
            <v>Đạt</v>
          </cell>
          <cell r="AY459" t="str">
            <v>Đạt</v>
          </cell>
          <cell r="AZ459">
            <v>0</v>
          </cell>
          <cell r="BA459" t="str">
            <v>Phan Thị Hoa</v>
          </cell>
          <cell r="BB459" t="str">
            <v>Đạt</v>
          </cell>
          <cell r="BC459">
            <v>0</v>
          </cell>
        </row>
        <row r="460">
          <cell r="C460" t="str">
            <v>PP2300520140</v>
          </cell>
          <cell r="D460" t="str">
            <v>Vít khóa đường kính 2.5mm</v>
          </cell>
          <cell r="E460" t="str">
            <v xml:space="preserve"> - Vật liệu titanium.
 - Vít tự khóa, tự taro, đầu vít hình nón 2 độ.
 - Đường kính 2.5mm, dài 8-&gt;50mm. 
 - Đóng gói tiệt trùng </v>
          </cell>
          <cell r="F460">
            <v>0</v>
          </cell>
          <cell r="G460" t="str">
            <v>Cái</v>
          </cell>
          <cell r="H460">
            <v>500</v>
          </cell>
          <cell r="I460">
            <v>1100000</v>
          </cell>
          <cell r="J460">
            <v>550000000</v>
          </cell>
          <cell r="K460">
            <v>11000000</v>
          </cell>
          <cell r="L460">
            <v>825000000</v>
          </cell>
          <cell r="M460">
            <v>385000000</v>
          </cell>
          <cell r="N460">
            <v>84</v>
          </cell>
          <cell r="O460" t="str">
            <v>PP2300520140</v>
          </cell>
          <cell r="P460" t="str">
            <v>Vít khóa đường kính 2.5mm</v>
          </cell>
          <cell r="Q460">
            <v>180</v>
          </cell>
          <cell r="R460">
            <v>613881000</v>
          </cell>
          <cell r="S460">
            <v>210</v>
          </cell>
          <cell r="T460" t="str">
            <v>Trong vòng 24 giờ kể từ thời điểm đặt hàng của Bệnh viện</v>
          </cell>
          <cell r="U460" t="str">
            <v>Vít khóa đường kính 2.5mm</v>
          </cell>
          <cell r="V460" t="str">
            <v>Vít khóa đường kính 2.5mm</v>
          </cell>
          <cell r="W460" t="str">
            <v>N07.06.040.2567.292.0002.001;N07.06.040.2567.292.0002.002;N07.06.040.2567.292.0002.003;N07.06.040.2567.292.0002.004;N07.06.040.2567.292.0002.005;N07.06.040.2567.292.0002.006;N07.06.040.2567.292.0002.007;N07.06.040.2567.292.0002.008;N07.06.040.2567.292.0002.009;N07.06.040.2567.292.0002.010;N07.06.040.2567.292.0002.011;N07.06.040.2567.292.0002.012;N07.06.040.2567.292.0002.013;N07.06.040.2567.292.0002.014;N07.06.040.2567.292.0002.015;N07.06.040.2567.292.0002.016;N07.06.040.2567.292.0002.017;N07.06.040.2567.292.0002.018</v>
          </cell>
          <cell r="X460" t="str">
            <v>120.2508 -&gt; 120.2550</v>
          </cell>
          <cell r="Y460" t="str">
            <v xml:space="preserve"> - Vật liệu titanium.
 - Vít tự khóa, tự taro, đầu vít hình nón 2 độ.
 - Đường kính 2.5mm, dài 8-&gt;50mm. 
 - Đóng gói tiệt trùng </v>
          </cell>
          <cell r="Z460" t="str">
            <v>Intraum S.P.A</v>
          </cell>
          <cell r="AA460" t="str">
            <v>Ý</v>
          </cell>
          <cell r="AB460" t="str">
            <v>Intraum S.P.A</v>
          </cell>
          <cell r="AC460" t="str">
            <v>Ý</v>
          </cell>
          <cell r="AD460" t="str">
            <v>C</v>
          </cell>
          <cell r="AE460" t="str">
            <v>GPNK 12607NK/BYT-TB-CT ngày 4/5/2019</v>
          </cell>
          <cell r="AF460" t="str">
            <v>Hộp/1 cái</v>
          </cell>
          <cell r="AG460" t="str">
            <v>Cái</v>
          </cell>
          <cell r="AH460">
            <v>500</v>
          </cell>
          <cell r="AI460">
            <v>0</v>
          </cell>
          <cell r="AJ460" t="str">
            <v>vn0303649788</v>
          </cell>
          <cell r="AK460" t="str">
            <v>CÔNG TY TNHH THƯƠNG MẠI - DỊCH VỤ VÀ SẢN XUẤT VIỆT TƯỜNG</v>
          </cell>
          <cell r="AL460" t="str">
            <v>Đạt</v>
          </cell>
          <cell r="AM460"/>
          <cell r="AN460" t="str">
            <v>Nguyễn Thị Sao Mai</v>
          </cell>
          <cell r="AO460" t="str">
            <v>Đạt</v>
          </cell>
          <cell r="AP460" t="str">
            <v>Đạt</v>
          </cell>
          <cell r="AQ460" t="str">
            <v>Đạt</v>
          </cell>
          <cell r="AR460">
            <v>0</v>
          </cell>
          <cell r="AS460" t="str">
            <v>Đạt</v>
          </cell>
          <cell r="AT460" t="str">
            <v>Đạt</v>
          </cell>
          <cell r="AU460" t="str">
            <v>Đạt</v>
          </cell>
          <cell r="AV460" t="str">
            <v>Đạt</v>
          </cell>
          <cell r="AW460" t="str">
            <v>Đạt</v>
          </cell>
          <cell r="AX460" t="str">
            <v>Đạt</v>
          </cell>
          <cell r="AY460" t="str">
            <v>Đạt</v>
          </cell>
          <cell r="AZ460">
            <v>0</v>
          </cell>
          <cell r="BA460" t="str">
            <v>Cao Dũng</v>
          </cell>
          <cell r="BB460" t="str">
            <v>Đạt</v>
          </cell>
          <cell r="BC460" t="str">
            <v/>
          </cell>
        </row>
        <row r="461">
          <cell r="C461" t="str">
            <v>PP2300520141</v>
          </cell>
          <cell r="D461" t="str">
            <v>Vít khóa đường kính 3.5mm</v>
          </cell>
          <cell r="E461" t="str">
            <v xml:space="preserve"> - Vật liệu Titanium. 
 - Vít tự khóa, tự taro, đầu vít hình nón 2 độ. 
 - Đường kính 3.5mm, dài 10-&gt;90mm. 
 - Đóng gói tiệt trùng </v>
          </cell>
          <cell r="F461">
            <v>0</v>
          </cell>
          <cell r="G461" t="str">
            <v>Cái</v>
          </cell>
          <cell r="H461">
            <v>700</v>
          </cell>
          <cell r="I461">
            <v>600000</v>
          </cell>
          <cell r="J461">
            <v>420000000</v>
          </cell>
          <cell r="K461">
            <v>8400000</v>
          </cell>
          <cell r="L461">
            <v>630000000</v>
          </cell>
          <cell r="M461">
            <v>294000000</v>
          </cell>
          <cell r="N461">
            <v>117</v>
          </cell>
          <cell r="O461" t="str">
            <v>PP2300520141</v>
          </cell>
          <cell r="P461" t="str">
            <v>Vít khóa đường kính 3.5mm</v>
          </cell>
          <cell r="Q461">
            <v>180</v>
          </cell>
          <cell r="R461">
            <v>334960000</v>
          </cell>
          <cell r="S461">
            <v>210</v>
          </cell>
          <cell r="T461" t="str">
            <v>Trong vòng 24 giờ kể từ thời điểm dặt hàng của Bệnh viện</v>
          </cell>
          <cell r="U461" t="str">
            <v>Vít khóa 3.5 các cỡ (A Plus)</v>
          </cell>
          <cell r="V461" t="str">
            <v>Vít khóa 3.5 các cỡ (A Plus)</v>
          </cell>
          <cell r="W461" t="str">
            <v>N07.06.040.0029.296.0019</v>
          </cell>
          <cell r="X461" t="str">
            <v>0835-0302-10
--&gt; 0835-0302-90</v>
          </cell>
          <cell r="Y461" t="str">
            <v>Chất liệu Ti6Al4V
Đường kính 3.5mm, tự taro
Thân vít có chiều rộng thay đổi, phần gần đầu vít không có ren đường kính 2.5mm, phần đuôi vít đường kính 3.5mm có thiết kế 3 lưỡi. 
Đầu vít hình sao chống tuôn, cải thiện chữa lành vết gãy được cố định bằng nẹp.
Kích thích sự phát triển của mô can xương.
Dài 10-50mm với bước tăng 2mm, từ 50-90mm với bước tăng 5mm.</v>
          </cell>
          <cell r="Z461" t="str">
            <v>A Plus Biotechnology Co., Ltd</v>
          </cell>
          <cell r="AA461" t="str">
            <v>Đài Loan</v>
          </cell>
          <cell r="AB461" t="str">
            <v>A Plus Biotechnology Co., Ltd</v>
          </cell>
          <cell r="AC461" t="str">
            <v>Đài Loan</v>
          </cell>
          <cell r="AD461" t="str">
            <v>C</v>
          </cell>
          <cell r="AE461" t="str">
            <v>9030NK/BYT-TB-CT ngày 05/05/2018</v>
          </cell>
          <cell r="AF461" t="str">
            <v>Cái/ gói</v>
          </cell>
          <cell r="AG461" t="str">
            <v>Cái</v>
          </cell>
          <cell r="AH461">
            <v>700</v>
          </cell>
          <cell r="AI461">
            <v>0</v>
          </cell>
          <cell r="AJ461" t="str">
            <v>vn0302221358</v>
          </cell>
          <cell r="AK461" t="str">
            <v>CÔNG TY CỔ PHẦN DƯỢC PHẨM BẾN THÀNH</v>
          </cell>
          <cell r="AL461" t="str">
            <v>Đạt</v>
          </cell>
          <cell r="AM461"/>
          <cell r="AN461" t="str">
            <v>Phạm Thị Kim Hoàng</v>
          </cell>
          <cell r="AO461" t="str">
            <v>Đạt</v>
          </cell>
          <cell r="AP461" t="str">
            <v>Đạt</v>
          </cell>
          <cell r="AQ461" t="str">
            <v>Đạt</v>
          </cell>
          <cell r="AR461">
            <v>0</v>
          </cell>
          <cell r="AS461" t="str">
            <v>Đạt</v>
          </cell>
          <cell r="AT461" t="str">
            <v>Đạt</v>
          </cell>
          <cell r="AU461" t="str">
            <v>Đạt</v>
          </cell>
          <cell r="AV461" t="str">
            <v>Đạt</v>
          </cell>
          <cell r="AW461" t="str">
            <v>Đạt</v>
          </cell>
          <cell r="AX461" t="str">
            <v>Đạt</v>
          </cell>
          <cell r="AY461" t="str">
            <v>Đạt</v>
          </cell>
          <cell r="AZ461">
            <v>0</v>
          </cell>
          <cell r="BA461" t="str">
            <v>Lê Thị Mơ</v>
          </cell>
          <cell r="BB461" t="str">
            <v>Đạt</v>
          </cell>
          <cell r="BC461">
            <v>0</v>
          </cell>
        </row>
        <row r="462">
          <cell r="C462" t="str">
            <v>PP2300520141</v>
          </cell>
          <cell r="D462" t="str">
            <v>Vít khóa đường kính 3.5mm</v>
          </cell>
          <cell r="E462" t="str">
            <v xml:space="preserve"> - Vật liệu Titanium. 
 - Vít tự khóa, tự taro, đầu vít hình nón 2 độ. 
 - Đường kính 3.5mm, dài 10-&gt;90mm. 
 - Đóng gói tiệt trùng </v>
          </cell>
          <cell r="F462">
            <v>0</v>
          </cell>
          <cell r="G462" t="str">
            <v>Cái</v>
          </cell>
          <cell r="H462">
            <v>700</v>
          </cell>
          <cell r="I462">
            <v>600000</v>
          </cell>
          <cell r="J462">
            <v>420000000</v>
          </cell>
          <cell r="K462">
            <v>8400000</v>
          </cell>
          <cell r="L462">
            <v>630000000</v>
          </cell>
          <cell r="M462">
            <v>294000000</v>
          </cell>
          <cell r="N462">
            <v>117</v>
          </cell>
          <cell r="O462" t="str">
            <v>PP2300520141</v>
          </cell>
          <cell r="P462" t="str">
            <v>Vít khóa đường kính 3.5mm</v>
          </cell>
          <cell r="Q462">
            <v>180</v>
          </cell>
          <cell r="R462">
            <v>294448200</v>
          </cell>
          <cell r="S462">
            <v>210</v>
          </cell>
          <cell r="T462" t="str">
            <v>Trong vòng 24 giờ kể từ thời điểm đặt hàng của Bệnh viện</v>
          </cell>
          <cell r="U462" t="str">
            <v>Vít khóa Ø3.5mm, Titan, tự tạo ren, các cỡ</v>
          </cell>
          <cell r="V462" t="str">
            <v xml:space="preserve">Vít khóa Ø3.5mm, Titan, tự tạo ren </v>
          </cell>
          <cell r="W462" t="str">
            <v>N07.06.040.0311.115.0494</v>
          </cell>
          <cell r="X462" t="str">
            <v>TI-117-0xx</v>
          </cell>
          <cell r="Y462" t="str">
            <v xml:space="preserve"> - Chất liệu Hợp kim Titanium Ti6Al4V.
 - Vít tự khóa, tự taro, đầu vít hình nón 2 độ. 
 - Đường kính 3.5mm, dài 10-80mm, từ 10-60mm bước tăng 2mm, từ 60-80mm bước tăng 5mm
 - Tiêu chuẩn chất lượng CE, ISO, FDA 510k</v>
          </cell>
          <cell r="Z462" t="str">
            <v xml:space="preserve"> Auxein</v>
          </cell>
          <cell r="AA462" t="str">
            <v>Ấn Độ</v>
          </cell>
          <cell r="AB462" t="str">
            <v>Ấn Độ</v>
          </cell>
          <cell r="AC462" t="str">
            <v>Ấn Độ</v>
          </cell>
          <cell r="AD462" t="str">
            <v>C</v>
          </cell>
          <cell r="AE462" t="str">
            <v>7764NK/BYT-TB-CT</v>
          </cell>
          <cell r="AF462" t="str">
            <v>Gói/10</v>
          </cell>
          <cell r="AG462" t="str">
            <v>Cái</v>
          </cell>
          <cell r="AH462">
            <v>700</v>
          </cell>
          <cell r="AI462">
            <v>0</v>
          </cell>
          <cell r="AJ462" t="str">
            <v>vn0303224087</v>
          </cell>
          <cell r="AK462" t="str">
            <v>CÔNG TY TNHH THIẾT BỊ Y TẾ HOÀNG LỘC M.E</v>
          </cell>
          <cell r="AL462" t="str">
            <v>Đạt</v>
          </cell>
          <cell r="AM462"/>
          <cell r="AN462" t="str">
            <v>Hồ Thị Hồng</v>
          </cell>
          <cell r="AO462" t="str">
            <v>Đạt</v>
          </cell>
          <cell r="AP462" t="str">
            <v>Đạt</v>
          </cell>
          <cell r="AQ462" t="str">
            <v>Đạt</v>
          </cell>
          <cell r="AR462">
            <v>0</v>
          </cell>
          <cell r="AS462" t="str">
            <v>Đạt</v>
          </cell>
          <cell r="AT462" t="str">
            <v>Đạt</v>
          </cell>
          <cell r="AU462" t="str">
            <v>Đạt</v>
          </cell>
          <cell r="AV462" t="str">
            <v>Đạt</v>
          </cell>
          <cell r="AW462" t="str">
            <v>Đạt</v>
          </cell>
          <cell r="AX462" t="str">
            <v>Đạt</v>
          </cell>
          <cell r="AY462" t="str">
            <v>Đạt</v>
          </cell>
          <cell r="AZ462">
            <v>0</v>
          </cell>
          <cell r="BA462" t="str">
            <v>Trần Thị Dân</v>
          </cell>
          <cell r="BB462" t="str">
            <v>Đạt</v>
          </cell>
          <cell r="BC462">
            <v>0</v>
          </cell>
        </row>
        <row r="463">
          <cell r="C463" t="str">
            <v>PP2300520143</v>
          </cell>
          <cell r="D463" t="str">
            <v>Vít khóa đường kính 7.0mm</v>
          </cell>
          <cell r="E463" t="str">
            <v xml:space="preserve"> - Vật liệu Titanium. 
 - Vít tự khóa, tự taro, đầu vít hình nón 2 độ. 
 - Đường kính 7.0mm, dài 60mm-&gt;120mm. 
 - Đóng gói tiệt trùng </v>
          </cell>
          <cell r="F463">
            <v>0</v>
          </cell>
          <cell r="G463" t="str">
            <v>Cái</v>
          </cell>
          <cell r="H463">
            <v>100</v>
          </cell>
          <cell r="I463">
            <v>1750000</v>
          </cell>
          <cell r="J463">
            <v>175000000</v>
          </cell>
          <cell r="K463">
            <v>3500000</v>
          </cell>
          <cell r="L463">
            <v>262500000</v>
          </cell>
          <cell r="M463">
            <v>122500000</v>
          </cell>
          <cell r="N463">
            <v>17</v>
          </cell>
          <cell r="O463" t="str">
            <v>PP2300520143</v>
          </cell>
          <cell r="P463" t="str">
            <v>Vít khóa đường kính 7.0mm</v>
          </cell>
          <cell r="Q463">
            <v>180</v>
          </cell>
          <cell r="R463">
            <v>613881000</v>
          </cell>
          <cell r="S463">
            <v>210</v>
          </cell>
          <cell r="T463" t="str">
            <v>Trong vòng 24 giờ kể từ thời điểm đặt hàng của Bệnh viện</v>
          </cell>
          <cell r="U463" t="str">
            <v>Vít khóa đường kính 7.0mm</v>
          </cell>
          <cell r="V463" t="str">
            <v>Vít khóa đường kính 7.0mm</v>
          </cell>
          <cell r="W463" t="str">
            <v>N07.06.040.2567.292.0039.001;N07.06.040.2567.292.0039.002;N07.06.040.2567.292.0039.003;N07.06.040.2567.292.0039.004;N07.06.040.2567.292.0039.006;N07.06.040.2567.292.0039.007;N07.06.040.2567.292.0039.008;N07.06.040.2567.292.0039.009;N07.06.040.2567.292.0039.010;N07.06.040.2567.292.0039.011;N07.06.040.2567.292.0039.012;N07.06.040.2567.292.0039.013</v>
          </cell>
          <cell r="X463" t="str">
            <v>156.1060 -&gt; 156.1115</v>
          </cell>
          <cell r="Y463" t="str">
            <v xml:space="preserve"> - Vật liệu Titanium. 
 - Vít tự khóa, tự taro, đầu vít hình nón 2 độ. 
 - Đường kính 7.0mm, dài 60mm-&gt;115mm. 
 - Đóng gói tiệt trùng </v>
          </cell>
          <cell r="Z463" t="str">
            <v>Intraum S.P.A</v>
          </cell>
          <cell r="AA463" t="str">
            <v>Ý</v>
          </cell>
          <cell r="AB463" t="str">
            <v>Intraum S.P.A</v>
          </cell>
          <cell r="AC463" t="str">
            <v>Ý</v>
          </cell>
          <cell r="AD463" t="str">
            <v>C</v>
          </cell>
          <cell r="AE463" t="str">
            <v>GPNK 12607NK/BYT-TB-CT ngày 4/5/2019</v>
          </cell>
          <cell r="AF463" t="str">
            <v>Hộp/1 cái</v>
          </cell>
          <cell r="AG463" t="str">
            <v>Cái</v>
          </cell>
          <cell r="AH463">
            <v>100</v>
          </cell>
          <cell r="AI463">
            <v>0</v>
          </cell>
          <cell r="AJ463" t="str">
            <v>vn0303649788</v>
          </cell>
          <cell r="AK463" t="str">
            <v>CÔNG TY TNHH THƯƠNG MẠI - DỊCH VỤ VÀ SẢN XUẤT VIỆT TƯỜNG</v>
          </cell>
          <cell r="AL463" t="str">
            <v>Đạt</v>
          </cell>
          <cell r="AM463"/>
          <cell r="AN463" t="str">
            <v>Nguyễn Thị Sao Mai</v>
          </cell>
          <cell r="AO463" t="str">
            <v>Đạt</v>
          </cell>
          <cell r="AP463" t="str">
            <v>Đạt</v>
          </cell>
          <cell r="AQ463" t="str">
            <v>Đạt</v>
          </cell>
          <cell r="AR463">
            <v>0</v>
          </cell>
          <cell r="AS463" t="str">
            <v>Đạt</v>
          </cell>
          <cell r="AT463" t="str">
            <v>Đạt</v>
          </cell>
          <cell r="AU463" t="str">
            <v>Đạt</v>
          </cell>
          <cell r="AV463" t="str">
            <v>Đạt</v>
          </cell>
          <cell r="AW463" t="str">
            <v>Đạt</v>
          </cell>
          <cell r="AX463" t="str">
            <v>Đạt</v>
          </cell>
          <cell r="AY463" t="str">
            <v>Đạt</v>
          </cell>
          <cell r="AZ463">
            <v>0</v>
          </cell>
          <cell r="BA463" t="str">
            <v>Cao Dũng</v>
          </cell>
          <cell r="BB463" t="str">
            <v>Đạt</v>
          </cell>
          <cell r="BC463" t="str">
            <v/>
          </cell>
        </row>
        <row r="464">
          <cell r="C464" t="str">
            <v>PP2300520144</v>
          </cell>
          <cell r="D464" t="str">
            <v>Vít khóa mini tự taro đường kính 1.5mm các cỡ</v>
          </cell>
          <cell r="E464" t="str">
            <v xml:space="preserve"> - Chất liệu Ti6Al4V
 - Đường kính 1.5mm, tự taro, đầu gài chữ thập chống trượt
 - Dài từ 6mm -&gt; 30mm </v>
          </cell>
          <cell r="F464">
            <v>0</v>
          </cell>
          <cell r="G464" t="str">
            <v>Cái</v>
          </cell>
          <cell r="H464">
            <v>200</v>
          </cell>
          <cell r="I464">
            <v>560000</v>
          </cell>
          <cell r="J464">
            <v>112000000</v>
          </cell>
          <cell r="K464">
            <v>2240000</v>
          </cell>
          <cell r="L464">
            <v>168000000</v>
          </cell>
          <cell r="M464">
            <v>78400000</v>
          </cell>
          <cell r="N464">
            <v>34</v>
          </cell>
          <cell r="O464" t="str">
            <v>PP2300520144</v>
          </cell>
          <cell r="P464" t="str">
            <v>Vít khóa mini tự taro đường kính 1.5mm các cỡ</v>
          </cell>
          <cell r="Q464">
            <v>180</v>
          </cell>
          <cell r="R464">
            <v>334960000</v>
          </cell>
          <cell r="S464">
            <v>210</v>
          </cell>
          <cell r="T464" t="str">
            <v>Trong vòng 24 giờ kể từ thời điểm dặt hàng của Bệnh viện</v>
          </cell>
          <cell r="U464" t="str">
            <v>Vít khóa mini 1.5 các cỡ (A Plus)</v>
          </cell>
          <cell r="V464" t="str">
            <v>Vít khóa mini 1.5 các cỡ (A Plus)</v>
          </cell>
          <cell r="W464" t="str">
            <v>N07.06.040.0029.296.0026</v>
          </cell>
          <cell r="X464" t="str">
            <v>0815-0302-06--&gt; 0815-0302-30</v>
          </cell>
          <cell r="Y464" t="str">
            <v>Chất liệu Ti6Al4V
Đường kính 1.5mm, tự taro, đầu gài chữ thập chống trượt
Dài từ 6-16mm với bước tăng 1mm, từ 16-30mm với bước tăng 2mm</v>
          </cell>
          <cell r="Z464" t="str">
            <v>A Plus Biotechnology Co., Ltd</v>
          </cell>
          <cell r="AA464" t="str">
            <v>Đài Loan</v>
          </cell>
          <cell r="AB464" t="str">
            <v>A Plus Biotechnology Co., Ltd</v>
          </cell>
          <cell r="AC464" t="str">
            <v>Đài Loan</v>
          </cell>
          <cell r="AD464" t="str">
            <v>C</v>
          </cell>
          <cell r="AE464" t="str">
            <v>9030NK/BYT-TB-CT ngày 05/05/2018</v>
          </cell>
          <cell r="AF464" t="str">
            <v>Cái/ gói</v>
          </cell>
          <cell r="AG464" t="str">
            <v>Cái</v>
          </cell>
          <cell r="AH464">
            <v>200</v>
          </cell>
          <cell r="AI464">
            <v>0</v>
          </cell>
          <cell r="AJ464" t="str">
            <v>vn0302221358</v>
          </cell>
          <cell r="AK464" t="str">
            <v>CÔNG TY CỔ PHẦN DƯỢC PHẨM BẾN THÀNH</v>
          </cell>
          <cell r="AL464" t="str">
            <v>Đạt</v>
          </cell>
          <cell r="AM464"/>
          <cell r="AN464" t="str">
            <v>Phạm Thị Kim Hoàng</v>
          </cell>
          <cell r="AO464" t="str">
            <v>Đạt</v>
          </cell>
          <cell r="AP464" t="str">
            <v>Đạt</v>
          </cell>
          <cell r="AQ464" t="str">
            <v>Đạt</v>
          </cell>
          <cell r="AR464">
            <v>0</v>
          </cell>
          <cell r="AS464" t="str">
            <v>Đạt</v>
          </cell>
          <cell r="AT464" t="str">
            <v>Đạt</v>
          </cell>
          <cell r="AU464" t="str">
            <v>Đạt</v>
          </cell>
          <cell r="AV464" t="str">
            <v>Đạt</v>
          </cell>
          <cell r="AW464" t="str">
            <v>Đạt</v>
          </cell>
          <cell r="AX464" t="str">
            <v>Đạt</v>
          </cell>
          <cell r="AY464" t="str">
            <v>Đạt</v>
          </cell>
          <cell r="AZ464">
            <v>0</v>
          </cell>
          <cell r="BA464" t="str">
            <v>Lê Thị Mơ</v>
          </cell>
          <cell r="BB464" t="str">
            <v>Đạt</v>
          </cell>
          <cell r="BC464">
            <v>0</v>
          </cell>
        </row>
        <row r="465">
          <cell r="C465" t="str">
            <v>PP2300520146</v>
          </cell>
          <cell r="D465" t="str">
            <v>Vít đóng sọ titan tự khoan, tự taro</v>
          </cell>
          <cell r="E465" t="str">
            <v>- Chất liệu tita
 - Loại HT chống long, tự khoan, tự taro, mũ vít chữ X.</v>
          </cell>
          <cell r="F465">
            <v>0</v>
          </cell>
          <cell r="G465" t="str">
            <v>Cái</v>
          </cell>
          <cell r="H465">
            <v>400</v>
          </cell>
          <cell r="I465">
            <v>650000</v>
          </cell>
          <cell r="J465">
            <v>260000000</v>
          </cell>
          <cell r="K465">
            <v>5200000</v>
          </cell>
          <cell r="L465">
            <v>390000000</v>
          </cell>
          <cell r="M465">
            <v>182000000</v>
          </cell>
          <cell r="N465">
            <v>67</v>
          </cell>
          <cell r="O465" t="str">
            <v>PP2300520146</v>
          </cell>
          <cell r="P465" t="str">
            <v>Vít đóng sọ titan tự khoan, tự taro</v>
          </cell>
          <cell r="Q465">
            <v>180</v>
          </cell>
          <cell r="R465">
            <v>287980000</v>
          </cell>
          <cell r="S465">
            <v>210</v>
          </cell>
          <cell r="T465">
            <v>0</v>
          </cell>
          <cell r="U465" t="str">
            <v>Vít sọ đường kính 1.6mm</v>
          </cell>
          <cell r="V465" t="str">
            <v>Vít sọ đường kính 1.6mm</v>
          </cell>
          <cell r="W465" t="str">
            <v>N07.06.040.3401.175.0065.035;N07.06.040.3401.175.0065.036;N07.06.040.3401.175.0065.037</v>
          </cell>
          <cell r="X465" t="str">
            <v>211-1605; 211-1606; 211-1608</v>
          </cell>
          <cell r="Y465" t="str">
            <v>- Chất liệu titan, tự khoan, tự taro
 - Loại HT chống long, tự khoan, tự taro, mũ vít chữ X.</v>
          </cell>
          <cell r="Z465" t="str">
            <v>Osteomed</v>
          </cell>
          <cell r="AA465" t="str">
            <v>Mỹ</v>
          </cell>
          <cell r="AB465" t="str">
            <v>Osteomed</v>
          </cell>
          <cell r="AC465" t="str">
            <v>Mỹ</v>
          </cell>
          <cell r="AD465" t="str">
            <v>C</v>
          </cell>
          <cell r="AE465" t="str">
            <v>14938NK/BYT-TB-CT ngày 12/03/2020</v>
          </cell>
          <cell r="AF465" t="str">
            <v>Cái/ gói</v>
          </cell>
          <cell r="AG465" t="str">
            <v>Cái</v>
          </cell>
          <cell r="AH465">
            <v>400</v>
          </cell>
          <cell r="AI465" t="str">
            <v>-</v>
          </cell>
          <cell r="AJ465" t="str">
            <v>vn0313041685</v>
          </cell>
          <cell r="AK465" t="str">
            <v>CÔNG TY CỔ PHẦN TRANG THIẾT BỊ Y TẾ TRỌNG MINH</v>
          </cell>
          <cell r="AL465" t="str">
            <v>Đạt</v>
          </cell>
          <cell r="AM465"/>
          <cell r="AN465" t="str">
            <v>Nguyễn Thị Phương Hoa</v>
          </cell>
          <cell r="AO465" t="str">
            <v>Đạt</v>
          </cell>
          <cell r="AP465" t="str">
            <v>Đạt</v>
          </cell>
          <cell r="AQ465" t="str">
            <v>Đạt</v>
          </cell>
          <cell r="AR465">
            <v>0</v>
          </cell>
          <cell r="AS465" t="str">
            <v>Đạt</v>
          </cell>
          <cell r="AT465" t="str">
            <v>Đạt</v>
          </cell>
          <cell r="AU465" t="str">
            <v>Đạt</v>
          </cell>
          <cell r="AV465" t="str">
            <v>Đạt</v>
          </cell>
          <cell r="AW465" t="str">
            <v>Đạt</v>
          </cell>
          <cell r="AX465" t="str">
            <v>Đạt</v>
          </cell>
          <cell r="AY465" t="str">
            <v>Đạt</v>
          </cell>
          <cell r="AZ465">
            <v>0</v>
          </cell>
          <cell r="BA465" t="str">
            <v>Nguyễn Thị Linh Đức</v>
          </cell>
          <cell r="BB465" t="str">
            <v>Đạt</v>
          </cell>
          <cell r="BC465">
            <v>0</v>
          </cell>
        </row>
        <row r="466">
          <cell r="C466" t="str">
            <v>PP2300520146</v>
          </cell>
          <cell r="D466" t="str">
            <v>Vít đóng sọ titan tự khoan, tự taro</v>
          </cell>
          <cell r="E466" t="str">
            <v>- Chất liệu tita
 - Loại HT chống long, tự khoan, tự taro, mũ vít chữ X.</v>
          </cell>
          <cell r="F466">
            <v>0</v>
          </cell>
          <cell r="G466" t="str">
            <v>Cái</v>
          </cell>
          <cell r="H466">
            <v>400</v>
          </cell>
          <cell r="I466">
            <v>650000</v>
          </cell>
          <cell r="J466">
            <v>260000000</v>
          </cell>
          <cell r="K466">
            <v>5200000</v>
          </cell>
          <cell r="L466">
            <v>390000000</v>
          </cell>
          <cell r="M466">
            <v>182000000</v>
          </cell>
          <cell r="N466">
            <v>67</v>
          </cell>
          <cell r="O466" t="str">
            <v>PP2300520146</v>
          </cell>
          <cell r="P466" t="str">
            <v>Vít đóng sọ titan tự khoan, tự taro</v>
          </cell>
          <cell r="Q466">
            <v>180</v>
          </cell>
          <cell r="R466">
            <v>145808600</v>
          </cell>
          <cell r="S466">
            <v>210</v>
          </cell>
          <cell r="T466" t="str">
            <v>Trong vòng 24h kể 
từ thời điểm đặt 
hàng của bệnh viện</v>
          </cell>
          <cell r="U466" t="str">
            <v>Bộ vá sọ Titanium</v>
          </cell>
          <cell r="V466" t="str">
            <v>Bộ vá sọ Titanium</v>
          </cell>
          <cell r="W466" t="str">
            <v>N07.06.040.4126.175.0001</v>
          </cell>
          <cell r="X466" t="str">
            <v>9001640</v>
          </cell>
          <cell r="Y466" t="str">
            <v>- Chất liệu titan
 - Loại Timesh tự khoan, mũ vít chữ X.</v>
          </cell>
          <cell r="Z466" t="str">
            <v>TECOMET</v>
          </cell>
          <cell r="AA466" t="str">
            <v>Mỹ</v>
          </cell>
          <cell r="AB466" t="str">
            <v>Medtronic Inc.</v>
          </cell>
          <cell r="AC466" t="str">
            <v>Mỹ</v>
          </cell>
          <cell r="AD466" t="str">
            <v>C</v>
          </cell>
          <cell r="AE466" t="str">
            <v>9763NK/BYT-TB-CT, ngày 11/06/2018</v>
          </cell>
          <cell r="AF466" t="str">
            <v>6 Cái/ Hộp</v>
          </cell>
          <cell r="AG466" t="str">
            <v>Cái</v>
          </cell>
          <cell r="AH466">
            <v>400</v>
          </cell>
          <cell r="AI466" t="str">
            <v>-</v>
          </cell>
          <cell r="AJ466" t="str">
            <v>vn0310471834</v>
          </cell>
          <cell r="AK466" t="str">
            <v>CÔNG TY CỔ PHẦN TRANG THIẾT BỊ Y TẾ ĐỨC TÍN</v>
          </cell>
          <cell r="AL466" t="str">
            <v>Đạt</v>
          </cell>
          <cell r="AM466"/>
          <cell r="AN466" t="str">
            <v>Phan Thị Lường</v>
          </cell>
          <cell r="AO466" t="str">
            <v>Đạt</v>
          </cell>
          <cell r="AP466" t="str">
            <v>Đạt</v>
          </cell>
          <cell r="AQ466" t="str">
            <v>Đạt</v>
          </cell>
          <cell r="AR466">
            <v>0</v>
          </cell>
          <cell r="AS466" t="str">
            <v>Đạt</v>
          </cell>
          <cell r="AT466" t="str">
            <v xml:space="preserve"> : HSMT : loại HT , 
HSDT : loại Timesh</v>
          </cell>
          <cell r="AU466" t="str">
            <v>Đạt</v>
          </cell>
          <cell r="AV466" t="str">
            <v>Đạt</v>
          </cell>
          <cell r="AW466" t="str">
            <v>Đạt</v>
          </cell>
          <cell r="AX466" t="str">
            <v>Đạt</v>
          </cell>
          <cell r="AY466" t="str">
            <v xml:space="preserve">Không đạt </v>
          </cell>
          <cell r="AZ466" t="str">
            <v xml:space="preserve"> HSMT : loại HT , 
HSDT : loại Timesh</v>
          </cell>
          <cell r="BA466" t="str">
            <v>Hoàng Thị Thủy</v>
          </cell>
          <cell r="BB466" t="str">
            <v xml:space="preserve">Không đạt </v>
          </cell>
          <cell r="BC466" t="str">
            <v xml:space="preserve"> Khác phân loại sản phẩm : 
HSMT : loại HT , 
HSDT : loại Timesh
</v>
          </cell>
        </row>
        <row r="467">
          <cell r="C467" t="str">
            <v>PP2300520146</v>
          </cell>
          <cell r="D467" t="str">
            <v>Vít đóng sọ titan tự khoan, tự taro</v>
          </cell>
          <cell r="E467" t="str">
            <v>- Chất liệu tita
 - Loại HT chống long, tự khoan, tự taro, mũ vít chữ X.</v>
          </cell>
          <cell r="F467">
            <v>0</v>
          </cell>
          <cell r="G467" t="str">
            <v>Cái</v>
          </cell>
          <cell r="H467">
            <v>400</v>
          </cell>
          <cell r="I467">
            <v>650000</v>
          </cell>
          <cell r="J467">
            <v>260000000</v>
          </cell>
          <cell r="K467">
            <v>5200000</v>
          </cell>
          <cell r="L467">
            <v>390000000</v>
          </cell>
          <cell r="M467">
            <v>182000000</v>
          </cell>
          <cell r="N467">
            <v>67</v>
          </cell>
          <cell r="O467" t="str">
            <v>PP2300520146</v>
          </cell>
          <cell r="P467" t="str">
            <v>Vít đóng sọ titan tự khoan, tự taro</v>
          </cell>
          <cell r="Q467">
            <v>180</v>
          </cell>
          <cell r="R467">
            <v>32322000</v>
          </cell>
          <cell r="S467">
            <v>210</v>
          </cell>
          <cell r="T467" t="str">
            <v>Trong vòng 24 giờ kể từ thời điểm dặt hàng của Bệnh viện</v>
          </cell>
          <cell r="U467" t="str">
            <v>Vít đóng sọ hàm mặt các cỡ</v>
          </cell>
          <cell r="V467" t="str">
            <v>Vít đóng sọ hàm mặt các cỡ</v>
          </cell>
          <cell r="W467" t="str">
            <v>N07.06.040.0506.175.0077</v>
          </cell>
          <cell r="X467" t="str">
            <v>95-6105(…-6107); 95-6105X; 95-6106X; 95-6205; 95-6207</v>
          </cell>
          <cell r="Y467" t="str">
            <v>- Chất liệu titan
- Loại HT chống long, tự khoan, tự taro, mũ vít chữ X.</v>
          </cell>
          <cell r="Z467" t="str">
            <v>Biomet Microfixation</v>
          </cell>
          <cell r="AA467" t="str">
            <v>Hoa Kỳ</v>
          </cell>
          <cell r="AB467" t="str">
            <v>Biomet Microfixation</v>
          </cell>
          <cell r="AC467" t="str">
            <v>Mỹ</v>
          </cell>
          <cell r="AD467" t="str">
            <v>D</v>
          </cell>
          <cell r="AE467" t="str">
            <v>Số 1792NK/BYT-TB-CT; Số 10316NK/BYT-TB-CT</v>
          </cell>
          <cell r="AF467" t="str">
            <v>5 cái/túi</v>
          </cell>
          <cell r="AG467" t="str">
            <v>Cái</v>
          </cell>
          <cell r="AH467">
            <v>400</v>
          </cell>
          <cell r="AI467">
            <v>0</v>
          </cell>
          <cell r="AJ467" t="str">
            <v>vn0101841390</v>
          </cell>
          <cell r="AK467" t="str">
            <v>CÔNG TY TNHH THIẾT BỊ Y TẾ THIÊN Y</v>
          </cell>
          <cell r="AL467" t="str">
            <v>Đạt</v>
          </cell>
          <cell r="AM467"/>
          <cell r="AN467" t="str">
            <v>Tăng Thị Hiếu</v>
          </cell>
          <cell r="AO467" t="str">
            <v>Đạt</v>
          </cell>
          <cell r="AP467" t="str">
            <v>Đạt</v>
          </cell>
          <cell r="AQ467" t="str">
            <v>Đạt</v>
          </cell>
          <cell r="AR467">
            <v>0</v>
          </cell>
          <cell r="AS467" t="str">
            <v>Đạt</v>
          </cell>
          <cell r="AT467" t="str">
            <v>Đạt</v>
          </cell>
          <cell r="AU467" t="str">
            <v>Đạt</v>
          </cell>
          <cell r="AV467" t="str">
            <v>Đạt</v>
          </cell>
          <cell r="AW467" t="str">
            <v>Đạt</v>
          </cell>
          <cell r="AX467" t="str">
            <v>Đạt</v>
          </cell>
          <cell r="AY467" t="str">
            <v>Đạt</v>
          </cell>
          <cell r="AZ467">
            <v>0</v>
          </cell>
          <cell r="BA467" t="str">
            <v>Lê Thị Mơ</v>
          </cell>
          <cell r="BB467" t="str">
            <v>Đạt</v>
          </cell>
          <cell r="BC467">
            <v>0</v>
          </cell>
        </row>
        <row r="468">
          <cell r="C468" t="str">
            <v>PP2300520147</v>
          </cell>
          <cell r="D468" t="str">
            <v>Vít neo cố định dây chằng chéo</v>
          </cell>
          <cell r="E468" t="str">
            <v xml:space="preserve"> - Chốt loại: 4 lỗ, Chiều dài chốt:  ≥ 10mm
 - Chiều dài vòng treo gân: từ 10mm- 35 mm
 - Chất liệu: Chốt là Titanium/Cobalt Chrome.  
 - Vòng treo gân được tạo bởi vật liệu Polyester hoặc tương đương 
 - Đường kính ≥ 5mm</v>
          </cell>
          <cell r="F468">
            <v>0</v>
          </cell>
          <cell r="G468" t="str">
            <v>Cái</v>
          </cell>
          <cell r="H468">
            <v>50</v>
          </cell>
          <cell r="I468">
            <v>8800000</v>
          </cell>
          <cell r="J468">
            <v>440000000</v>
          </cell>
          <cell r="K468">
            <v>8800000</v>
          </cell>
          <cell r="L468">
            <v>660000000</v>
          </cell>
          <cell r="M468">
            <v>308000000</v>
          </cell>
          <cell r="N468">
            <v>9</v>
          </cell>
          <cell r="O468" t="str">
            <v>PP2300520147</v>
          </cell>
          <cell r="P468" t="str">
            <v>Vít neo cố định dây chằng chéo</v>
          </cell>
          <cell r="Q468">
            <v>180</v>
          </cell>
          <cell r="R468">
            <v>85037000</v>
          </cell>
          <cell r="S468">
            <v>210</v>
          </cell>
          <cell r="T468" t="str">
            <v>Trong vòng 24h kể 
từ thời điểm đặt 
hàng của bệnh viện</v>
          </cell>
          <cell r="U468" t="str">
            <v>Vít neo cố định dây chằng loại Loopfix Button các cỡ</v>
          </cell>
          <cell r="V468" t="str">
            <v>Vít neo cố định dây chằng loại Loopfix Button các cỡ</v>
          </cell>
          <cell r="W468" t="str">
            <v>N07.06.040.5276.272.0007</v>
          </cell>
          <cell r="X468" t="str">
            <v>TM002001..</v>
          </cell>
          <cell r="Y468" t="str">
            <v>* Chất liệu: Chốt làm bằng titanium, vòng treo bẳng chỉ  UHMWPE 
* Kích cỡ: Chiều dài chốt: 12mm.Chiều dài  vòng treo gân: 10,12,15, 20, 25, 30, 35, 40, 45, 50, 60 mm.
* Đặc tính: Thiết kế: 4 lỗ, 2 lỗ giữa cố định cho vòng treo, 2 dây kéo và giật cân đối  nhau 2 bên giúp dễ dàng kéo bật chốt trên xương đùi
Lực kéo ra 1800 Newton
*Đạt tiêu chuẩn: ISO,CE</v>
          </cell>
          <cell r="Z468" t="str">
            <v>Tulpar</v>
          </cell>
          <cell r="AA468" t="str">
            <v>Thổ Nhĩ Kỳ</v>
          </cell>
          <cell r="AB468" t="str">
            <v>Tulpar</v>
          </cell>
          <cell r="AC468" t="str">
            <v>Thổ Nhĩ Kỳ</v>
          </cell>
          <cell r="AD468" t="str">
            <v>C</v>
          </cell>
          <cell r="AE468" t="str">
            <v>GPNK 16133NK/BYT-TB-CT</v>
          </cell>
          <cell r="AF468" t="str">
            <v>1 cái/hộp</v>
          </cell>
          <cell r="AG468" t="str">
            <v>Cái</v>
          </cell>
          <cell r="AH468">
            <v>50</v>
          </cell>
          <cell r="AI468">
            <v>0</v>
          </cell>
          <cell r="AJ468" t="str">
            <v>vn0314972937</v>
          </cell>
          <cell r="AK468" t="str">
            <v>CÔNG TY TNHH THIẾT BỊ Y TẾ MY TÂM</v>
          </cell>
          <cell r="AL468" t="str">
            <v>Đạt</v>
          </cell>
          <cell r="AM468"/>
          <cell r="AN468" t="str">
            <v>Tăng Thị Hiếu</v>
          </cell>
          <cell r="AO468" t="str">
            <v>Đạt</v>
          </cell>
          <cell r="AP468" t="str">
            <v>Đạt</v>
          </cell>
          <cell r="AQ468" t="str">
            <v>Đạt</v>
          </cell>
          <cell r="AR468">
            <v>0</v>
          </cell>
          <cell r="AS468" t="str">
            <v>Đạt</v>
          </cell>
          <cell r="AT468" t="str">
            <v>Đạt</v>
          </cell>
          <cell r="AU468" t="str">
            <v>Đạt</v>
          </cell>
          <cell r="AV468" t="str">
            <v>Đạt</v>
          </cell>
          <cell r="AW468" t="str">
            <v>Đạt</v>
          </cell>
          <cell r="AX468" t="str">
            <v>Đạt</v>
          </cell>
          <cell r="AY468" t="str">
            <v>Đạt</v>
          </cell>
          <cell r="AZ468">
            <v>0</v>
          </cell>
          <cell r="BA468" t="str">
            <v>Hoàng Thị Thủy</v>
          </cell>
          <cell r="BB468" t="str">
            <v>Đạt</v>
          </cell>
          <cell r="BC468">
            <v>0</v>
          </cell>
        </row>
        <row r="469">
          <cell r="C469" t="str">
            <v>PP2300520147</v>
          </cell>
          <cell r="D469" t="str">
            <v>Vít neo cố định dây chằng chéo</v>
          </cell>
          <cell r="E469" t="str">
            <v xml:space="preserve"> - Chốt loại: 4 lỗ, Chiều dài chốt:  ≥ 10mm
 - Chiều dài vòng treo gân: từ 10mm- 35 mm
 - Chất liệu: Chốt là Titanium/Cobalt Chrome.  
 - Vòng treo gân được tạo bởi vật liệu Polyester hoặc tương đương 
 - Đường kính ≥ 5mm</v>
          </cell>
          <cell r="F469">
            <v>0</v>
          </cell>
          <cell r="G469" t="str">
            <v>Cái</v>
          </cell>
          <cell r="H469">
            <v>50</v>
          </cell>
          <cell r="I469">
            <v>8800000</v>
          </cell>
          <cell r="J469">
            <v>440000000</v>
          </cell>
          <cell r="K469">
            <v>8800000</v>
          </cell>
          <cell r="L469">
            <v>660000000</v>
          </cell>
          <cell r="M469">
            <v>308000000</v>
          </cell>
          <cell r="N469">
            <v>9</v>
          </cell>
          <cell r="O469" t="str">
            <v>PP2300520147</v>
          </cell>
          <cell r="P469" t="str">
            <v>Vít neo cố định dây chằng chéo</v>
          </cell>
          <cell r="Q469">
            <v>180</v>
          </cell>
          <cell r="R469">
            <v>593283000</v>
          </cell>
          <cell r="S469">
            <v>210</v>
          </cell>
          <cell r="T469" t="str">
            <v>Trong vòng 24h kể từ thời điểm đặt hàng của bệnh viện</v>
          </cell>
          <cell r="U469" t="str">
            <v>Vít treo mảnh ghép gân</v>
          </cell>
          <cell r="V469" t="str">
            <v>Vít treo mảnh ghép gân</v>
          </cell>
          <cell r="W469" t="str">
            <v>N07.06.040.1711.240.0005</v>
          </cell>
          <cell r="X469" t="str">
            <v>OCBGEFXxxU</v>
          </cell>
          <cell r="Y469" t="str">
            <v xml:space="preserve"> - Chốt loại: 4 lỗ, Chiều dài chốt:  ≥ 10mm
 - Chiều dài vòng treo gân: từ 10mm- 35 mm
 - Chất liệu: Chốt là Titanium
 - Vòng treo gân được tạo bởi vật liệu Polyester 
 - Đường kính ≥ 5mm</v>
          </cell>
          <cell r="Z469" t="str">
            <v>Cousin Biotech S.A.S</v>
          </cell>
          <cell r="AA469" t="str">
            <v>Pháp</v>
          </cell>
          <cell r="AB469" t="str">
            <v>Cousin Biotech S.A.S</v>
          </cell>
          <cell r="AC469" t="str">
            <v>Pháp</v>
          </cell>
          <cell r="AD469" t="str">
            <v>C</v>
          </cell>
          <cell r="AE469" t="str">
            <v>9609NK/BYT-TB-CT ngày 11/06/2018</v>
          </cell>
          <cell r="AF469" t="str">
            <v>1 cái/ gói</v>
          </cell>
          <cell r="AG469" t="str">
            <v>Cái</v>
          </cell>
          <cell r="AH469">
            <v>50</v>
          </cell>
          <cell r="AI469">
            <v>0</v>
          </cell>
          <cell r="AJ469" t="str">
            <v>vn0302204137</v>
          </cell>
          <cell r="AK469" t="str">
            <v>CÔNG TY TNHH TRANG THIẾT BỊ Y TẾ B.M.S</v>
          </cell>
          <cell r="AL469" t="str">
            <v>Đạt</v>
          </cell>
          <cell r="AM469"/>
          <cell r="AN469" t="str">
            <v xml:space="preserve">Đào Thị Nhung </v>
          </cell>
          <cell r="AO469" t="str">
            <v>Đạt</v>
          </cell>
          <cell r="AP469" t="str">
            <v>Đạt</v>
          </cell>
          <cell r="AQ469" t="str">
            <v>Đạt</v>
          </cell>
          <cell r="AR469" t="str">
            <v>Đạt</v>
          </cell>
          <cell r="AS469" t="str">
            <v>Đạt</v>
          </cell>
          <cell r="AT469" t="str">
            <v>Không Đạt</v>
          </cell>
          <cell r="AU469" t="str">
            <v>Đạt</v>
          </cell>
          <cell r="AV469" t="str">
            <v>Đạt</v>
          </cell>
          <cell r="AW469" t="str">
            <v>Đạt</v>
          </cell>
          <cell r="AX469" t="str">
            <v>Đạt</v>
          </cell>
          <cell r="AY469" t="str">
            <v>Không đạt</v>
          </cell>
          <cell r="AZ469" t="str">
            <v>Catalogue không đáp ứng HSMT</v>
          </cell>
          <cell r="BA469" t="str">
            <v>Nguyễn Văn Thành</v>
          </cell>
          <cell r="BB469" t="str">
            <v>Không đạt</v>
          </cell>
          <cell r="BC469" t="str">
            <v>Catalogue không đáp ứng HSMT</v>
          </cell>
        </row>
        <row r="470">
          <cell r="C470" t="str">
            <v>PP2300520147</v>
          </cell>
          <cell r="D470" t="str">
            <v>Vít neo cố định dây chằng chéo</v>
          </cell>
          <cell r="E470" t="str">
            <v xml:space="preserve"> - Chốt loại: 4 lỗ, Chiều dài chốt:  ≥ 10mm
 - Chiều dài vòng treo gân: từ 10mm- 35 mm
 - Chất liệu: Chốt là Titanium/Cobalt Chrome.  
 - Vòng treo gân được tạo bởi vật liệu Polyester hoặc tương đương 
 - Đường kính ≥ 5mm</v>
          </cell>
          <cell r="F470">
            <v>0</v>
          </cell>
          <cell r="G470" t="str">
            <v>Cái</v>
          </cell>
          <cell r="H470">
            <v>50</v>
          </cell>
          <cell r="I470">
            <v>8800000</v>
          </cell>
          <cell r="J470">
            <v>440000000</v>
          </cell>
          <cell r="K470">
            <v>8800000</v>
          </cell>
          <cell r="L470">
            <v>660000000</v>
          </cell>
          <cell r="M470">
            <v>308000000</v>
          </cell>
          <cell r="N470">
            <v>9</v>
          </cell>
          <cell r="O470" t="str">
            <v>PP2300520147</v>
          </cell>
          <cell r="P470" t="str">
            <v>Vít neo cố định dây chằng chéo</v>
          </cell>
          <cell r="Q470">
            <v>180</v>
          </cell>
          <cell r="R470">
            <v>180000000</v>
          </cell>
          <cell r="S470">
            <v>210</v>
          </cell>
          <cell r="T470" t="str">
            <v>Giao hàng trong vòng 24h kể từ thời điểm gửi đơn đặt hàng của Bệnh viện</v>
          </cell>
          <cell r="U470" t="str">
            <v>Vít treo gân XO Button</v>
          </cell>
          <cell r="V470" t="str">
            <v>Vít treo gân XO Button</v>
          </cell>
          <cell r="W470" t="str">
            <v>N07.06.040.1681.175.0013</v>
          </cell>
          <cell r="X470" t="str">
            <v>T50xx</v>
          </cell>
          <cell r="Y470" t="str">
            <v xml:space="preserve"> Chốt loại: 4 lỗ, Chiều dài chốt:  13.5mm
 - Chiều dài vòng treo gân: từ 15mm- 35 mm
 - Chất liệu: Chốt là Titanium.  
 - Vòng treo gân được tạo bởi vật liệu Polyester
 - Đường kính 4.5mm</v>
          </cell>
          <cell r="Z470" t="str">
            <v>Conmed Corporation</v>
          </cell>
          <cell r="AA470" t="str">
            <v>Mỹ</v>
          </cell>
          <cell r="AB470" t="str">
            <v>Conmed Corporation</v>
          </cell>
          <cell r="AC470" t="str">
            <v>Mỹ</v>
          </cell>
          <cell r="AD470" t="str">
            <v>C, Số phân loại: 003/CMD/0919-REV</v>
          </cell>
          <cell r="AE470" t="str">
            <v>7978NK/BYT-TB-CT</v>
          </cell>
          <cell r="AF470" t="str">
            <v>1 Cái/ Hộp</v>
          </cell>
          <cell r="AG470" t="str">
            <v>Cái</v>
          </cell>
          <cell r="AH470">
            <v>50</v>
          </cell>
          <cell r="AI470">
            <v>0</v>
          </cell>
          <cell r="AJ470" t="str">
            <v>vn0101147344</v>
          </cell>
          <cell r="AK470" t="str">
            <v>CÔNG TY TNHH ĐẦU TƯ PHÁT TRIỂN TRANG THIẾT BỊ Y TẾ</v>
          </cell>
          <cell r="AL470" t="str">
            <v>Đạt</v>
          </cell>
          <cell r="AM470"/>
          <cell r="AN470" t="str">
            <v>Trương Thị Mỹ Quý</v>
          </cell>
          <cell r="AO470" t="str">
            <v>Đạt</v>
          </cell>
          <cell r="AP470" t="str">
            <v>Đạt</v>
          </cell>
          <cell r="AQ470" t="str">
            <v>Đạt</v>
          </cell>
          <cell r="AR470">
            <v>0</v>
          </cell>
          <cell r="AS470" t="str">
            <v>Đạt</v>
          </cell>
          <cell r="AT470" t="str">
            <v>Đạt</v>
          </cell>
          <cell r="AU470" t="str">
            <v>Đạt</v>
          </cell>
          <cell r="AV470" t="str">
            <v>Đạt</v>
          </cell>
          <cell r="AW470" t="str">
            <v>Đạt</v>
          </cell>
          <cell r="AX470" t="str">
            <v>Đạt</v>
          </cell>
          <cell r="AY470" t="str">
            <v>Đạt</v>
          </cell>
          <cell r="AZ470">
            <v>0</v>
          </cell>
          <cell r="BA470" t="str">
            <v>Trần Thị Minh Hồng</v>
          </cell>
          <cell r="BB470" t="str">
            <v>Đạt</v>
          </cell>
          <cell r="BC470">
            <v>0</v>
          </cell>
        </row>
        <row r="471">
          <cell r="C471" t="str">
            <v>PP2300520148</v>
          </cell>
          <cell r="D471" t="str">
            <v>Vít neo cố định dây chằng, điều chỉnh được độ dài.</v>
          </cell>
          <cell r="E471" t="str">
            <v>- Kích thước vít: dài ≥ 10mm, rộng ≥ 4mm, dày 2mm; 8 lỗ
- Chất liệu chốt: titanium/Peek/CoCr
- Chất liệu vòng treo: UHMWPE/Peek/CoCr
- Điều chỉnh được chiều dài vòng treo từ 10mm – 105 mmm
- Đường kính chỉ vòng loop: ≥ 1.5 mm
- Cơ chế khoá bên trong, giúp tối đa gân trong đường hầm và tối thiểu lực siết vòng treo.
- Vòng treo có bao bảo vệ gân.
- Có vòng chỉ thắt giúp thắt chỉ bằng một tay</v>
          </cell>
          <cell r="F471">
            <v>0</v>
          </cell>
          <cell r="G471" t="str">
            <v>Cái</v>
          </cell>
          <cell r="H471">
            <v>70</v>
          </cell>
          <cell r="I471">
            <v>11750000</v>
          </cell>
          <cell r="J471">
            <v>822500000</v>
          </cell>
          <cell r="K471">
            <v>16450000</v>
          </cell>
          <cell r="L471">
            <v>1233750000</v>
          </cell>
          <cell r="M471">
            <v>575750000</v>
          </cell>
          <cell r="N471">
            <v>12</v>
          </cell>
          <cell r="O471" t="str">
            <v>PP2300520148</v>
          </cell>
          <cell r="P471" t="str">
            <v>Vít neo cố định dây chằng, điều chỉnh được độ dài.</v>
          </cell>
          <cell r="Q471">
            <v>180</v>
          </cell>
          <cell r="R471">
            <v>593283000</v>
          </cell>
          <cell r="S471">
            <v>210</v>
          </cell>
          <cell r="T471" t="str">
            <v>Trong vòng 24h kể từ thời điểm đặt hàng của bệnh viện</v>
          </cell>
          <cell r="U471" t="str">
            <v>Vít dây chằng giữ mảnh ghép gân có thể điều chỉnh chiều dài Riverpoint</v>
          </cell>
          <cell r="V471" t="str">
            <v>Vít dây chằng giữ mảnh ghép gân có thể điều chỉnh chiều dài Riverpoint</v>
          </cell>
          <cell r="W471" t="str">
            <v>N07.06.040.3639.175.0006</v>
          </cell>
          <cell r="X471" t="str">
            <v>OBAL-80-Ti</v>
          </cell>
          <cell r="Y471" t="str">
            <v>- Kích thước vít: dài 10mm, rộng  4mm, dày 2mm; 8 lỗ
- Chất liệu chốt: titanium
- Chất liệu vòng treo: UHMWPE
- Điều chỉnh được chiều dài vòng treo từ 10mm – 105 mmm
- Đường kính chỉ vòng loop:  1.5 mm
- Cơ chế khoá bên trong, giúp tối đa gân trong đường hầm và tối thiểu lực siết vòng treo.
- Vòng treo có bao bảo vệ gân.
- Có vòng chỉ thắt giúp thắt chỉ bằng một tay</v>
          </cell>
          <cell r="Z471" t="str">
            <v>Riverpoint Medical LLC</v>
          </cell>
          <cell r="AA471" t="str">
            <v>Mỹ</v>
          </cell>
          <cell r="AB471" t="str">
            <v>Riverpoint Medical LLC</v>
          </cell>
          <cell r="AC471" t="str">
            <v>Mỹ</v>
          </cell>
          <cell r="AD471" t="str">
            <v>C</v>
          </cell>
          <cell r="AE471" t="str">
            <v>17589NK/BYT-TB-CT ngày 03/03/2021</v>
          </cell>
          <cell r="AF471" t="str">
            <v>1 cái/gói</v>
          </cell>
          <cell r="AG471" t="str">
            <v>Cái</v>
          </cell>
          <cell r="AH471">
            <v>70</v>
          </cell>
          <cell r="AI471">
            <v>0</v>
          </cell>
          <cell r="AJ471" t="str">
            <v>vn0302204137</v>
          </cell>
          <cell r="AK471" t="str">
            <v>CÔNG TY TNHH TRANG THIẾT BỊ Y TẾ B.M.S</v>
          </cell>
          <cell r="AL471" t="str">
            <v>Đạt</v>
          </cell>
          <cell r="AM471"/>
          <cell r="AN471" t="str">
            <v xml:space="preserve">Đào Thị Nhung </v>
          </cell>
          <cell r="AO471" t="str">
            <v>Đạt</v>
          </cell>
          <cell r="AP471" t="str">
            <v>Đạt</v>
          </cell>
          <cell r="AQ471" t="str">
            <v>Đạt</v>
          </cell>
          <cell r="AR471" t="str">
            <v>Đạt</v>
          </cell>
          <cell r="AS471" t="str">
            <v>Đạt</v>
          </cell>
          <cell r="AT471" t="str">
            <v>Đạt</v>
          </cell>
          <cell r="AU471" t="str">
            <v>Đạt</v>
          </cell>
          <cell r="AV471" t="str">
            <v>Đạt</v>
          </cell>
          <cell r="AW471" t="str">
            <v>Đạt</v>
          </cell>
          <cell r="AX471" t="str">
            <v>Đạt</v>
          </cell>
          <cell r="AY471" t="str">
            <v>Đạt</v>
          </cell>
          <cell r="AZ471" t="str">
            <v xml:space="preserve"> </v>
          </cell>
          <cell r="BA471" t="str">
            <v>Nguyễn Văn Thành</v>
          </cell>
          <cell r="BB471" t="str">
            <v>Đạt</v>
          </cell>
          <cell r="BC471">
            <v>0</v>
          </cell>
        </row>
        <row r="472">
          <cell r="C472" t="str">
            <v>PP2300520149</v>
          </cell>
          <cell r="D472" t="str">
            <v>Vít rỗng titan 3.0 các cỡ</v>
          </cell>
          <cell r="E472" t="str">
            <v>Đường kính 3.0mm x chiều dài 14-30mm với mỗi bước tăng 2mm.Thân vít rỗng, chất liệu: Titanium.</v>
          </cell>
          <cell r="F472" t="str">
            <v>1 cái/gói</v>
          </cell>
          <cell r="G472" t="str">
            <v>Cái</v>
          </cell>
          <cell r="H472">
            <v>50</v>
          </cell>
          <cell r="I472">
            <v>5400000</v>
          </cell>
          <cell r="J472">
            <v>270000000</v>
          </cell>
          <cell r="K472">
            <v>5400000</v>
          </cell>
          <cell r="L472">
            <v>405000000</v>
          </cell>
          <cell r="M472">
            <v>189000000</v>
          </cell>
          <cell r="N472">
            <v>9</v>
          </cell>
          <cell r="O472" t="str">
            <v>PP2300520149</v>
          </cell>
          <cell r="P472" t="str">
            <v>Vít rỗng titan 3.0 các cỡ</v>
          </cell>
          <cell r="Q472">
            <v>180</v>
          </cell>
          <cell r="R472">
            <v>154100000</v>
          </cell>
          <cell r="S472">
            <v>210</v>
          </cell>
          <cell r="T472" t="str">
            <v>Trong vòng 24h kể 
từ thời điểm đặt 
hàng của bệnh viện</v>
          </cell>
          <cell r="U472" t="str">
            <v>Vít rỗng titan 3.0</v>
          </cell>
          <cell r="V472" t="str">
            <v>Vít rỗng titan 3.0</v>
          </cell>
          <cell r="W472" t="str">
            <v>N07.06.040.2626.279.0021</v>
          </cell>
          <cell r="X472">
            <v>473</v>
          </cell>
          <cell r="Y472" t="str">
            <v>- Chất liệu: titanium.
- Kích cỡ: đường kính 3.0mm, chiều dài: 14/16/18/20/22/24/26/28/30mm.
- Đặc tính: thân vít rỗng, đầu vít hình lục giác. Dùng tuốc nơ vít hình lục giác rỗng đường kính 2.0mm. Thân toàn ren (full thread).
- Đạt tiêu chuẩn chất lượng: ISO 13485, CE.</v>
          </cell>
          <cell r="Z472" t="str">
            <v>Jiangsu Jinlu</v>
          </cell>
          <cell r="AA472" t="str">
            <v>Trung Quốc</v>
          </cell>
          <cell r="AB472" t="str">
            <v>Jiangsu Jinlu Group Medical Device Co., Ltd.</v>
          </cell>
          <cell r="AC472" t="str">
            <v>Trung Quốc</v>
          </cell>
          <cell r="AD472" t="str">
            <v>Loại C</v>
          </cell>
          <cell r="AE472" t="str">
            <v>GPNK số: 14163NK/BYT-TB-CT</v>
          </cell>
          <cell r="AF472" t="str">
            <v>1 cái/gói</v>
          </cell>
          <cell r="AG472" t="str">
            <v>Cái</v>
          </cell>
          <cell r="AH472">
            <v>50</v>
          </cell>
          <cell r="AI472" t="str">
            <v>60 tháng</v>
          </cell>
          <cell r="AJ472" t="str">
            <v>vn0303735317</v>
          </cell>
          <cell r="AK472" t="str">
            <v>CÔNG TY TNHH THƯƠNG MẠI DỊCH VỤ HÀO NAM</v>
          </cell>
          <cell r="AL472" t="str">
            <v>Đạt</v>
          </cell>
          <cell r="AM472"/>
          <cell r="AN472" t="str">
            <v>Tăng Thị Hiếu</v>
          </cell>
          <cell r="AO472" t="str">
            <v>Đạt</v>
          </cell>
          <cell r="AP472" t="str">
            <v>Đạt</v>
          </cell>
          <cell r="AQ472" t="str">
            <v>Đạt</v>
          </cell>
          <cell r="AR472">
            <v>0</v>
          </cell>
          <cell r="AS472" t="str">
            <v>Đạt</v>
          </cell>
          <cell r="AT472" t="str">
            <v>Đạt</v>
          </cell>
          <cell r="AU472" t="str">
            <v>Đạt</v>
          </cell>
          <cell r="AV472" t="str">
            <v>Đạt</v>
          </cell>
          <cell r="AW472" t="str">
            <v>Đạt</v>
          </cell>
          <cell r="AX472" t="str">
            <v>Đạt</v>
          </cell>
          <cell r="AY472" t="str">
            <v>Đạt</v>
          </cell>
          <cell r="AZ472">
            <v>0</v>
          </cell>
          <cell r="BA472" t="str">
            <v>Hoàng Thị Thủy</v>
          </cell>
          <cell r="BB472" t="str">
            <v>Đạt</v>
          </cell>
          <cell r="BC472">
            <v>0</v>
          </cell>
        </row>
        <row r="473">
          <cell r="C473" t="str">
            <v>PP2300520150</v>
          </cell>
          <cell r="D473" t="str">
            <v>Vít rỗng tự nén ép đường kính 2.8mm các cỡ</v>
          </cell>
          <cell r="E473" t="str">
            <v>- Chất liệu Ti6Al4V/Titanium
- Đường kính 2.8mm.
- Vít không đầu. 
- Vít được bắt chìm trong xương.
- Kích thước:  8mm-&gt;30mm với bước ren tăng 1mm/ 2mm.</v>
          </cell>
          <cell r="F473">
            <v>0</v>
          </cell>
          <cell r="G473" t="str">
            <v>Cái</v>
          </cell>
          <cell r="H473">
            <v>30</v>
          </cell>
          <cell r="I473">
            <v>7500000</v>
          </cell>
          <cell r="J473">
            <v>225000000</v>
          </cell>
          <cell r="K473">
            <v>4500000</v>
          </cell>
          <cell r="L473">
            <v>337500000</v>
          </cell>
          <cell r="M473">
            <v>157500000</v>
          </cell>
          <cell r="N473">
            <v>5</v>
          </cell>
          <cell r="O473" t="str">
            <v>PP2300520150</v>
          </cell>
          <cell r="P473" t="str">
            <v>Vít rỗng tự nén ép đường kính 2.8mm các cỡ</v>
          </cell>
          <cell r="Q473">
            <v>180</v>
          </cell>
          <cell r="R473">
            <v>334960000</v>
          </cell>
          <cell r="S473">
            <v>210</v>
          </cell>
          <cell r="T473" t="str">
            <v>Trong vòng 24 giờ kể từ thời điểm dặt hàng của Bệnh viện</v>
          </cell>
          <cell r="U473" t="str">
            <v>Vít rỗng 2.8 các cỡ (A Plus)</v>
          </cell>
          <cell r="V473" t="str">
            <v>Vít rỗng 2.8 các cỡ (A Plus)</v>
          </cell>
          <cell r="W473" t="str">
            <v>N07.06.040.0029.296.0032</v>
          </cell>
          <cell r="X473" t="str">
            <v>0828-0202-08 
--&gt; 0828-0202-30</v>
          </cell>
          <cell r="Y473" t="str">
            <v>Chất liệu Ti6Al4V.
Đường kính 2.8mm.
Thiết kế vít không đầu. Sử dụng cho nhiều vị trí ổ gãy khác nhau.
Có 3 bước ren khác nhau trên thân vít, tự nén ép ổ gãy. 
Vít được bắt chìm trong xương.
Dài 08-14mm với bước tăng 1mm, từ 14-30mm với bước tăng 2mm.</v>
          </cell>
          <cell r="Z473" t="str">
            <v>A Plus Biotechnology Co., Ltd</v>
          </cell>
          <cell r="AA473" t="str">
            <v>Đài Loan</v>
          </cell>
          <cell r="AB473" t="str">
            <v>A Plus Biotechnology Co., Ltd</v>
          </cell>
          <cell r="AC473" t="str">
            <v>Đài Loan</v>
          </cell>
          <cell r="AD473" t="str">
            <v>C</v>
          </cell>
          <cell r="AE473" t="str">
            <v>9030NK/BYT-TB-CT ngày 05/05/2018</v>
          </cell>
          <cell r="AF473" t="str">
            <v>Cái/ gói</v>
          </cell>
          <cell r="AG473" t="str">
            <v>Cái</v>
          </cell>
          <cell r="AH473">
            <v>30</v>
          </cell>
          <cell r="AI473">
            <v>0</v>
          </cell>
          <cell r="AJ473" t="str">
            <v>vn0302221358</v>
          </cell>
          <cell r="AK473" t="str">
            <v>CÔNG TY CỔ PHẦN DƯỢC PHẨM BẾN THÀNH</v>
          </cell>
          <cell r="AL473" t="str">
            <v>Đạt</v>
          </cell>
          <cell r="AM473"/>
          <cell r="AN473" t="str">
            <v>Phạm Thị Kim Hoàng</v>
          </cell>
          <cell r="AO473" t="str">
            <v>Đạt</v>
          </cell>
          <cell r="AP473" t="str">
            <v>Đạt</v>
          </cell>
          <cell r="AQ473" t="str">
            <v>Đạt</v>
          </cell>
          <cell r="AR473">
            <v>0</v>
          </cell>
          <cell r="AS473" t="str">
            <v>Đạt</v>
          </cell>
          <cell r="AT473" t="str">
            <v>Đạt</v>
          </cell>
          <cell r="AU473" t="str">
            <v>Đạt</v>
          </cell>
          <cell r="AV473" t="str">
            <v>Đạt</v>
          </cell>
          <cell r="AW473" t="str">
            <v>Đạt</v>
          </cell>
          <cell r="AX473" t="str">
            <v>Đạt</v>
          </cell>
          <cell r="AY473" t="str">
            <v>Đạt</v>
          </cell>
          <cell r="AZ473">
            <v>0</v>
          </cell>
          <cell r="BA473" t="str">
            <v>Lê Thị Mơ</v>
          </cell>
          <cell r="BB473" t="str">
            <v>Đạt</v>
          </cell>
          <cell r="BC473">
            <v>0</v>
          </cell>
        </row>
        <row r="474">
          <cell r="C474" t="str">
            <v>PP2300520151</v>
          </cell>
          <cell r="D474" t="str">
            <v>Vít rỗng tự nén ép đường kính 3.6 mm các cỡ</v>
          </cell>
          <cell r="E474" t="str">
            <v>- Chất liệu Ti6Al4V/Titanium
- Đường kính 3.6mm.
- Vít không đầu
- Vít được bắt chìm trong xương.
- Kích thước:  15mm-&gt;70mm với bước ren  tăng 2mm/ 5mm.</v>
          </cell>
          <cell r="F474">
            <v>0</v>
          </cell>
          <cell r="G474" t="str">
            <v>Cái</v>
          </cell>
          <cell r="H474">
            <v>20</v>
          </cell>
          <cell r="I474">
            <v>5500000</v>
          </cell>
          <cell r="J474">
            <v>110000000</v>
          </cell>
          <cell r="K474">
            <v>2200000</v>
          </cell>
          <cell r="L474">
            <v>165000000</v>
          </cell>
          <cell r="M474">
            <v>77000000</v>
          </cell>
          <cell r="N474">
            <v>4</v>
          </cell>
          <cell r="O474" t="str">
            <v>PP2300520151</v>
          </cell>
          <cell r="P474" t="str">
            <v>Vít rỗng tự nén ép đường kính 3.6 mm các cỡ</v>
          </cell>
          <cell r="Q474">
            <v>180</v>
          </cell>
          <cell r="R474">
            <v>334960000</v>
          </cell>
          <cell r="S474">
            <v>210</v>
          </cell>
          <cell r="T474" t="str">
            <v>Trong vòng 24 giờ kể từ thời điểm dặt hàng của Bệnh viện</v>
          </cell>
          <cell r="U474" t="str">
            <v>Vít rỗng 3.6 các cỡ (A Plus)</v>
          </cell>
          <cell r="V474" t="str">
            <v>Vít rỗng 3.6 các cỡ (A Plus)</v>
          </cell>
          <cell r="W474" t="str">
            <v>N07.06.040.0029.296.0034</v>
          </cell>
          <cell r="X474" t="str">
            <v>0836-0202-16 
--&gt; 0836-0202-60</v>
          </cell>
          <cell r="Y474" t="str">
            <v>Chất liệu Ti6Al4V.
Đường kính 3.6mm.
Thiết kế vít không đầu. Sử dụng cho nhiều vị trí ổ gãy khác nhau.
Có 3 bước ren khác nhau trên thân vít, tự nén ép ổ gãy. 
Vít được bắt chìm trong xương.
Dài 16-50mm với bước tăng 2mm, từ 50-60mm với bước tăng 5mm.</v>
          </cell>
          <cell r="Z474" t="str">
            <v>A Plus Biotechnology Co., Ltd</v>
          </cell>
          <cell r="AA474" t="str">
            <v>Đài Loan</v>
          </cell>
          <cell r="AB474" t="str">
            <v>A Plus Biotechnology Co., Ltd</v>
          </cell>
          <cell r="AC474" t="str">
            <v>Đài Loan</v>
          </cell>
          <cell r="AD474" t="str">
            <v>C</v>
          </cell>
          <cell r="AE474" t="str">
            <v>9030NK/BYT-TB-CT ngày 05/05/2018</v>
          </cell>
          <cell r="AF474" t="str">
            <v>Cái/ gói</v>
          </cell>
          <cell r="AG474" t="str">
            <v>Cái</v>
          </cell>
          <cell r="AH474">
            <v>20</v>
          </cell>
          <cell r="AI474">
            <v>0</v>
          </cell>
          <cell r="AJ474" t="str">
            <v>vn0302221358</v>
          </cell>
          <cell r="AK474" t="str">
            <v>CÔNG TY CỔ PHẦN DƯỢC PHẨM BẾN THÀNH</v>
          </cell>
          <cell r="AL474" t="str">
            <v>Đạt</v>
          </cell>
          <cell r="AM474"/>
          <cell r="AN474" t="str">
            <v>Phạm Thị Kim Hoàng</v>
          </cell>
          <cell r="AO474" t="str">
            <v>Đạt</v>
          </cell>
          <cell r="AP474" t="str">
            <v>Đạt</v>
          </cell>
          <cell r="AQ474" t="str">
            <v>Đạt</v>
          </cell>
          <cell r="AR474">
            <v>0</v>
          </cell>
          <cell r="AS474" t="str">
            <v>Đạt</v>
          </cell>
          <cell r="AT474" t="str">
            <v>Không đạt</v>
          </cell>
          <cell r="AU474" t="str">
            <v>Đạt</v>
          </cell>
          <cell r="AV474" t="str">
            <v>Đạt</v>
          </cell>
          <cell r="AW474" t="str">
            <v>Đạt</v>
          </cell>
          <cell r="AX474" t="str">
            <v>Đạt</v>
          </cell>
          <cell r="AY474" t="str">
            <v>Không đạt</v>
          </cell>
          <cell r="AZ474" t="str">
            <v>Không đạt do không đáp ứng HSMT về kích thước 15mm-&gt;70mm với bước ren  tăng 2mm/ 5mm.
HSDT:Dài 16-50mm với bước tăng 2mm, từ 50-60mm với bước tăng 5mm.</v>
          </cell>
          <cell r="BA474" t="str">
            <v>Lê Thị Mơ</v>
          </cell>
          <cell r="BB474" t="str">
            <v>Không đạt</v>
          </cell>
          <cell r="BC474" t="str">
            <v>Không đạt do không đáp ứng HSMT về kích thước 15mm-&gt;70mm với bước ren  tăng 2mm/ 5mm.
HSDT:Dài 16-50mm với bước tăng 2mm, từ 50-60mm với bước tăng 5mm.</v>
          </cell>
        </row>
        <row r="475">
          <cell r="C475" t="str">
            <v>PP2300520152</v>
          </cell>
          <cell r="D475" t="str">
            <v>Vít rỗng tự nén ép đường kính 4.1mm các cỡ</v>
          </cell>
          <cell r="E475" t="str">
            <v>- Chất liệu Ti6Al4V/Titanium
- Đường kính 4.1mm.
- Vít không đầu
- Vít được bắt chìm trong xương.
- Kích thước:  15mm-&gt;80mm với bước ren  tăng 2mm/ 5mm.</v>
          </cell>
          <cell r="F475">
            <v>0</v>
          </cell>
          <cell r="G475" t="str">
            <v>Cái</v>
          </cell>
          <cell r="H475">
            <v>30</v>
          </cell>
          <cell r="I475">
            <v>6000000</v>
          </cell>
          <cell r="J475">
            <v>180000000</v>
          </cell>
          <cell r="K475">
            <v>3600000</v>
          </cell>
          <cell r="L475">
            <v>270000000</v>
          </cell>
          <cell r="M475">
            <v>126000000</v>
          </cell>
          <cell r="N475">
            <v>5</v>
          </cell>
          <cell r="O475" t="str">
            <v>PP2300520152</v>
          </cell>
          <cell r="P475" t="str">
            <v>Vít rỗng tự nén ép đường kính 4.1mm các cỡ</v>
          </cell>
          <cell r="Q475">
            <v>180</v>
          </cell>
          <cell r="R475">
            <v>334960000</v>
          </cell>
          <cell r="S475">
            <v>210</v>
          </cell>
          <cell r="T475" t="str">
            <v>Trong vòng 24 giờ kể từ thời điểm dặt hàng của Bệnh viện</v>
          </cell>
          <cell r="U475" t="str">
            <v>Vít rỗng 4.1 các cỡ (A Plus)</v>
          </cell>
          <cell r="V475" t="str">
            <v>Vít rỗng 4.1 các cỡ (A Plus)</v>
          </cell>
          <cell r="W475" t="str">
            <v>N07.06.040.0029.296.0029</v>
          </cell>
          <cell r="X475" t="str">
            <v>0841-0202-16 
--&gt; 0841-0202-75</v>
          </cell>
          <cell r="Y475" t="str">
            <v>Chất liệu Ti6Al4V.
Đường kính 4.1mm.
Thiết kế vít không đầu. Sử dụng cho nhiều vị trí ổ gãy khác nhau.
Có 3 bước ren khác nhau trên thân vít, tự nén ép ổ gãy. 
Vít được bắt chìm trong xương.
Dài 16-50mm với bước tăng 2mm, từ 50-75mm với bước tăng 5mm.</v>
          </cell>
          <cell r="Z475" t="str">
            <v>A Plus Biotechnology Co., Ltd</v>
          </cell>
          <cell r="AA475" t="str">
            <v>Đài Loan</v>
          </cell>
          <cell r="AB475" t="str">
            <v>A Plus Biotechnology Co., Ltd</v>
          </cell>
          <cell r="AC475" t="str">
            <v>Đài Loan</v>
          </cell>
          <cell r="AD475" t="str">
            <v>C</v>
          </cell>
          <cell r="AE475" t="str">
            <v>9030NK/BYT-TB-CT ngày 05/05/2018</v>
          </cell>
          <cell r="AF475" t="str">
            <v>Cái/ gói</v>
          </cell>
          <cell r="AG475" t="str">
            <v>Cái</v>
          </cell>
          <cell r="AH475">
            <v>30</v>
          </cell>
          <cell r="AI475">
            <v>0</v>
          </cell>
          <cell r="AJ475" t="str">
            <v>vn0302221358</v>
          </cell>
          <cell r="AK475" t="str">
            <v>CÔNG TY CỔ PHẦN DƯỢC PHẨM BẾN THÀNH</v>
          </cell>
          <cell r="AL475" t="str">
            <v>Đạt</v>
          </cell>
          <cell r="AM475"/>
          <cell r="AN475" t="str">
            <v>Phạm Thị Kim Hoàng</v>
          </cell>
          <cell r="AO475" t="str">
            <v>Đạt</v>
          </cell>
          <cell r="AP475" t="str">
            <v>Đạt</v>
          </cell>
          <cell r="AQ475" t="str">
            <v>Đạt</v>
          </cell>
          <cell r="AR475">
            <v>0</v>
          </cell>
          <cell r="AS475" t="str">
            <v>Đạt</v>
          </cell>
          <cell r="AT475" t="str">
            <v>Không đạt</v>
          </cell>
          <cell r="AU475" t="str">
            <v>Đạt</v>
          </cell>
          <cell r="AV475" t="str">
            <v>Đạt</v>
          </cell>
          <cell r="AW475" t="str">
            <v>Đạt</v>
          </cell>
          <cell r="AX475" t="str">
            <v>Đạt</v>
          </cell>
          <cell r="AY475" t="str">
            <v>Không đạt</v>
          </cell>
          <cell r="AZ475" t="str">
            <v>Không đạt do không đáp ứng HSMT về kích thước 15mm-&gt;80mm với bước ren  tăng 2mm/ 5mm.
HSDT Dài 16-50mm với bước tăng 2mm, từ 50-75mm với bước tăng 5mm.</v>
          </cell>
          <cell r="BA475" t="str">
            <v>Lê Thị Mơ</v>
          </cell>
          <cell r="BB475" t="str">
            <v>Không đạt</v>
          </cell>
          <cell r="BC475" t="str">
            <v>Không đạt do không đáp ứng HSMT về kích thước 15mm-&gt;80mm với bước ren  tăng 2mm/ 5mm.
HSDT Dài 16-50mm với bước tăng 2mm, từ 50-75mm với bước tăng 5mm.</v>
          </cell>
        </row>
        <row r="476">
          <cell r="C476" t="str">
            <v>PP2300520153</v>
          </cell>
          <cell r="D476" t="str">
            <v>Vít rỗng tự nén ép đường kính 5.5mm các cỡ</v>
          </cell>
          <cell r="E476" t="str">
            <v>- Chất liệu Ti6Al4V/Titanium
- Đường kính 5.5mm.
- Vít không đầu
- Vít được bắt chìm trong xương.
- Kích thước:  15mm-&gt;100mm với bước ren tăng 5mm</v>
          </cell>
          <cell r="F476">
            <v>0</v>
          </cell>
          <cell r="G476" t="str">
            <v>Cái</v>
          </cell>
          <cell r="H476">
            <v>30</v>
          </cell>
          <cell r="I476">
            <v>7500000</v>
          </cell>
          <cell r="J476">
            <v>225000000</v>
          </cell>
          <cell r="K476">
            <v>4500000</v>
          </cell>
          <cell r="L476">
            <v>337500000</v>
          </cell>
          <cell r="M476">
            <v>157500000</v>
          </cell>
          <cell r="N476">
            <v>5</v>
          </cell>
          <cell r="O476" t="str">
            <v>PP2300520153</v>
          </cell>
          <cell r="P476" t="str">
            <v>Vít rỗng tự nén ép đường kính 5.5mm các cỡ</v>
          </cell>
          <cell r="Q476">
            <v>180</v>
          </cell>
          <cell r="R476">
            <v>334960000</v>
          </cell>
          <cell r="S476">
            <v>210</v>
          </cell>
          <cell r="T476" t="str">
            <v>Trong vòng 24 giờ kể từ thời điểm dặt hàng của Bệnh viện</v>
          </cell>
          <cell r="U476" t="str">
            <v>Vít rỗng 5.5 các cỡ (A Plus)</v>
          </cell>
          <cell r="V476" t="str">
            <v>Vít rỗng 5.5 các cỡ (A Plus)</v>
          </cell>
          <cell r="W476" t="str">
            <v>N07.06.040.0029.296.0031</v>
          </cell>
          <cell r="X476" t="str">
            <v>0855-0202-25 
--&gt; 0855-0202-100</v>
          </cell>
          <cell r="Y476" t="str">
            <v>Chất liệu Ti6Al4V. 
Đường kính 5.5mm. 
Thiết kế vít không đầu. Sử dụng cho nhiều vị trí ổ gãy khác nhau.
Có 3 bước ren khác nhau trên thân vít, tự nén ép ổ gãy. 
Vít được bắt chìm trong xương. 
Dài 25-100mm với bước tăng 5mm.</v>
          </cell>
          <cell r="Z476" t="str">
            <v>A Plus Biotechnology Co., Ltd</v>
          </cell>
          <cell r="AA476" t="str">
            <v>Đài Loan</v>
          </cell>
          <cell r="AB476" t="str">
            <v>A Plus Biotechnology Co., Ltd</v>
          </cell>
          <cell r="AC476" t="str">
            <v>Đài Loan</v>
          </cell>
          <cell r="AD476" t="str">
            <v>C</v>
          </cell>
          <cell r="AE476" t="str">
            <v>9030NK/BYT-TB-CT ngày 05/05/2018</v>
          </cell>
          <cell r="AF476" t="str">
            <v>Cái/ gói</v>
          </cell>
          <cell r="AG476" t="str">
            <v>Cái</v>
          </cell>
          <cell r="AH476">
            <v>30</v>
          </cell>
          <cell r="AI476">
            <v>0</v>
          </cell>
          <cell r="AJ476" t="str">
            <v>vn0302221358</v>
          </cell>
          <cell r="AK476" t="str">
            <v>CÔNG TY CỔ PHẦN DƯỢC PHẨM BẾN THÀNH</v>
          </cell>
          <cell r="AL476" t="str">
            <v>Đạt</v>
          </cell>
          <cell r="AM476"/>
          <cell r="AN476" t="str">
            <v>Phạm Thị Kim Hoàng</v>
          </cell>
          <cell r="AO476" t="str">
            <v>Đạt</v>
          </cell>
          <cell r="AP476" t="str">
            <v>Đạt</v>
          </cell>
          <cell r="AQ476" t="str">
            <v>Đạt</v>
          </cell>
          <cell r="AR476">
            <v>0</v>
          </cell>
          <cell r="AS476" t="str">
            <v>Đạt</v>
          </cell>
          <cell r="AT476" t="str">
            <v>Không đạt</v>
          </cell>
          <cell r="AU476" t="str">
            <v>Đạt</v>
          </cell>
          <cell r="AV476" t="str">
            <v>Đạt</v>
          </cell>
          <cell r="AW476" t="str">
            <v>Đạt</v>
          </cell>
          <cell r="AX476" t="str">
            <v>Đạt</v>
          </cell>
          <cell r="AY476" t="str">
            <v>Không đạt</v>
          </cell>
          <cell r="AZ476" t="str">
            <v>Không đạt do không đáp ứng HSMT về kích thước</v>
          </cell>
          <cell r="BA476" t="str">
            <v>Lê Thị Mơ</v>
          </cell>
          <cell r="BB476" t="str">
            <v>Không đạt</v>
          </cell>
          <cell r="BC476" t="str">
            <v>Không đạt do không đáp ứng HSMT về kích thước</v>
          </cell>
        </row>
        <row r="477">
          <cell r="C477" t="str">
            <v>PP2300520154</v>
          </cell>
          <cell r="D477" t="str">
            <v>Vít vỏ 2.7 các cỡ</v>
          </cell>
          <cell r="E477" t="str">
            <v>- Đường kính 2.7mm 
 - Chiều dài 6mm-&gt;30mm 
 - Chất liệu: Titanium.</v>
          </cell>
          <cell r="F477" t="str">
            <v>2 cái/gói</v>
          </cell>
          <cell r="G477" t="str">
            <v>Cái</v>
          </cell>
          <cell r="H477">
            <v>100</v>
          </cell>
          <cell r="I477">
            <v>315000</v>
          </cell>
          <cell r="J477">
            <v>31500000</v>
          </cell>
          <cell r="K477">
            <v>630000</v>
          </cell>
          <cell r="L477">
            <v>47250000</v>
          </cell>
          <cell r="M477">
            <v>22050000</v>
          </cell>
          <cell r="N477">
            <v>17</v>
          </cell>
          <cell r="O477" t="str">
            <v>PP2300520154</v>
          </cell>
          <cell r="P477" t="str">
            <v>Vít vỏ 2.7 các cỡ</v>
          </cell>
          <cell r="Q477">
            <v>180</v>
          </cell>
          <cell r="R477">
            <v>180000000</v>
          </cell>
          <cell r="S477">
            <v>210</v>
          </cell>
          <cell r="T477" t="str">
            <v>Giao hàng trong vòng 24h kể từ thời điểm gửi đơn đặt hàng của Bệnh viện</v>
          </cell>
          <cell r="U477" t="str">
            <v>Vít xương cứng 2.7, tự taro dành cho nẹp đa hướng</v>
          </cell>
          <cell r="V477" t="str">
            <v>Vít vỏ đường kính vít 2.7mm, tự taro</v>
          </cell>
          <cell r="W477" t="str">
            <v>N07.06.040.0714.279.0325</v>
          </cell>
          <cell r="X477" t="str">
            <v>303750xx</v>
          </cell>
          <cell r="Y477" t="str">
            <v>Chất liệu Titanium Alloy
- Đường kính đầu vít 2.7mm
- Dùng mũi khoan 2.0mm
- chiều dài vít từ 6 đến 40mm
- Tiêu chuẩn ISO, CE, CFS</v>
          </cell>
          <cell r="Z477" t="str">
            <v>Changzhou Kanghui Medical Innovation Co., Ltd.</v>
          </cell>
          <cell r="AA477" t="str">
            <v>Trung Quốc</v>
          </cell>
          <cell r="AB477" t="str">
            <v>Changzhou Kanghui Medical Innovation Co., Ltd.</v>
          </cell>
          <cell r="AC477" t="str">
            <v>Trung Quốc</v>
          </cell>
          <cell r="AD477" t="str">
            <v>C, Số phân loại: 60/MED0918/170000154/PCBPL-BYT</v>
          </cell>
          <cell r="AE477" t="str">
            <v>10540NK/BYT-TB-CT</v>
          </cell>
          <cell r="AF477" t="str">
            <v>Cái/gói</v>
          </cell>
          <cell r="AG477" t="str">
            <v>Cái</v>
          </cell>
          <cell r="AH477">
            <v>100</v>
          </cell>
          <cell r="AI477">
            <v>0</v>
          </cell>
          <cell r="AJ477" t="str">
            <v>vn0101147344</v>
          </cell>
          <cell r="AK477" t="str">
            <v>CÔNG TY TNHH ĐẦU TƯ PHÁT TRIỂN TRANG THIẾT BỊ Y TẾ</v>
          </cell>
          <cell r="AL477" t="str">
            <v>Đạt</v>
          </cell>
          <cell r="AM477"/>
          <cell r="AN477" t="str">
            <v>Trương Thị Mỹ Quý</v>
          </cell>
          <cell r="AO477" t="str">
            <v>Đạt</v>
          </cell>
          <cell r="AP477" t="str">
            <v>Đạt</v>
          </cell>
          <cell r="AQ477" t="str">
            <v>Đạt</v>
          </cell>
          <cell r="AR477">
            <v>0</v>
          </cell>
          <cell r="AS477" t="str">
            <v>Đạt</v>
          </cell>
          <cell r="AT477" t="str">
            <v>Đạt</v>
          </cell>
          <cell r="AU477" t="str">
            <v>Đạt</v>
          </cell>
          <cell r="AV477" t="str">
            <v>Đạt</v>
          </cell>
          <cell r="AW477" t="str">
            <v>Đạt</v>
          </cell>
          <cell r="AX477" t="str">
            <v>Đạt</v>
          </cell>
          <cell r="AY477" t="str">
            <v>Đạt</v>
          </cell>
          <cell r="AZ477">
            <v>0</v>
          </cell>
          <cell r="BA477" t="str">
            <v>Trần Thị Minh Hồng</v>
          </cell>
          <cell r="BB477" t="str">
            <v>Đạt</v>
          </cell>
          <cell r="BC477">
            <v>0</v>
          </cell>
        </row>
        <row r="478">
          <cell r="C478" t="str">
            <v>PP2300520155</v>
          </cell>
          <cell r="D478" t="str">
            <v>Vít vỏ 3.5mm chất liệu thép không gỉ/ titanium</v>
          </cell>
          <cell r="E478" t="str">
            <v xml:space="preserve">- Chất liệu: Thép không gỉ/ Titanium
- Đường kính 3.5mm, 
- Kích thước: 10mm-&gt;120mm </v>
          </cell>
          <cell r="F478">
            <v>0</v>
          </cell>
          <cell r="G478" t="str">
            <v>Cái</v>
          </cell>
          <cell r="H478">
            <v>200</v>
          </cell>
          <cell r="I478">
            <v>300000</v>
          </cell>
          <cell r="J478">
            <v>60000000</v>
          </cell>
          <cell r="K478">
            <v>1200000</v>
          </cell>
          <cell r="L478">
            <v>90000000</v>
          </cell>
          <cell r="M478">
            <v>42000000</v>
          </cell>
          <cell r="N478">
            <v>34</v>
          </cell>
          <cell r="O478" t="str">
            <v>PP2300520155</v>
          </cell>
          <cell r="P478" t="str">
            <v>Vít vỏ 3.5mm chất liệu thép không gỉ/ titanium</v>
          </cell>
          <cell r="Q478">
            <v>180</v>
          </cell>
          <cell r="R478">
            <v>334960000</v>
          </cell>
          <cell r="S478">
            <v>210</v>
          </cell>
          <cell r="T478" t="str">
            <v>Trong vòng 24 giờ kể từ thời điểm dặt hàng của Bệnh viện</v>
          </cell>
          <cell r="U478" t="str">
            <v>Vít vỏ 3.5 các cỡ (Syntec)</v>
          </cell>
          <cell r="V478" t="str">
            <v>Vít vỏ 3.5 các cỡ (Syntec)</v>
          </cell>
          <cell r="W478" t="str">
            <v>N07.06.040.4067.296.0025</v>
          </cell>
          <cell r="X478" t="str">
            <v>204010
--&gt; 204110</v>
          </cell>
          <cell r="Y478" t="str">
            <v>Thép không gỉ (stainless steel)
Đầu vít chống trượt tự taro, có ren khóa đôi (double lead) chống vít bật ra khỏi nẹp.
Cải thiện chữa lành vết gãy được cố định bằng nẹp.
Kích thích sự phát triển của mô can xương.
Đường kính 3.5mm, dài 10-40mm với bước tăng 2mm, và từ 40-110mm với bước tăng 5mm
* Có kèm hình ảnh mô tả ren khóa đôi (double lead)</v>
          </cell>
          <cell r="Z478" t="str">
            <v>Syntec Scientific Corporation</v>
          </cell>
          <cell r="AA478" t="str">
            <v>Đài Loan</v>
          </cell>
          <cell r="AB478" t="str">
            <v>Syntec Scientific Corporation</v>
          </cell>
          <cell r="AC478" t="str">
            <v>Đài Loan</v>
          </cell>
          <cell r="AD478" t="str">
            <v>C</v>
          </cell>
          <cell r="AE478" t="str">
            <v>2882NK/BYT-TB-CT ngày 05/09/2018</v>
          </cell>
          <cell r="AF478" t="str">
            <v>Cái/ gói</v>
          </cell>
          <cell r="AG478" t="str">
            <v>Cái</v>
          </cell>
          <cell r="AH478">
            <v>200</v>
          </cell>
          <cell r="AI478">
            <v>0</v>
          </cell>
          <cell r="AJ478" t="str">
            <v>vn0302221358</v>
          </cell>
          <cell r="AK478" t="str">
            <v>CÔNG TY CỔ PHẦN DƯỢC PHẨM BẾN THÀNH</v>
          </cell>
          <cell r="AL478" t="str">
            <v>Đạt</v>
          </cell>
          <cell r="AM478"/>
          <cell r="AN478" t="str">
            <v>Phạm Thị Kim Hoàng</v>
          </cell>
          <cell r="AO478" t="str">
            <v>Đạt</v>
          </cell>
          <cell r="AP478" t="str">
            <v>Đạt</v>
          </cell>
          <cell r="AQ478" t="str">
            <v>Đạt</v>
          </cell>
          <cell r="AR478">
            <v>0</v>
          </cell>
          <cell r="AS478" t="str">
            <v>Đạt</v>
          </cell>
          <cell r="AT478" t="str">
            <v>Đạt</v>
          </cell>
          <cell r="AU478" t="str">
            <v>Đạt</v>
          </cell>
          <cell r="AV478" t="str">
            <v>Đạt</v>
          </cell>
          <cell r="AW478" t="str">
            <v>Đạt</v>
          </cell>
          <cell r="AX478" t="str">
            <v>Đạt</v>
          </cell>
          <cell r="AY478" t="str">
            <v>Đạt</v>
          </cell>
          <cell r="AZ478">
            <v>0</v>
          </cell>
          <cell r="BA478" t="str">
            <v>Lê Thị Mơ</v>
          </cell>
          <cell r="BB478" t="str">
            <v>Đạt</v>
          </cell>
          <cell r="BC478">
            <v>0</v>
          </cell>
        </row>
        <row r="479">
          <cell r="C479" t="str">
            <v>PP2300520155</v>
          </cell>
          <cell r="D479" t="str">
            <v>Vít vỏ 3.5mm chất liệu thép không gỉ/ titanium</v>
          </cell>
          <cell r="E479" t="str">
            <v xml:space="preserve">- Chất liệu: Thép không gỉ/ Titanium
- Đường kính 3.5mm, 
- Kích thước: 10mm-&gt;120mm </v>
          </cell>
          <cell r="F479">
            <v>0</v>
          </cell>
          <cell r="G479" t="str">
            <v>Cái</v>
          </cell>
          <cell r="H479">
            <v>200</v>
          </cell>
          <cell r="I479">
            <v>300000</v>
          </cell>
          <cell r="J479">
            <v>60000000</v>
          </cell>
          <cell r="K479">
            <v>1200000</v>
          </cell>
          <cell r="L479">
            <v>90000000</v>
          </cell>
          <cell r="M479">
            <v>42000000</v>
          </cell>
          <cell r="N479">
            <v>34</v>
          </cell>
          <cell r="O479" t="str">
            <v>PP2300520155</v>
          </cell>
          <cell r="P479" t="str">
            <v>Vít vỏ 3.5mm chất liệu thép không gỉ/ titanium</v>
          </cell>
          <cell r="Q479">
            <v>180</v>
          </cell>
          <cell r="R479">
            <v>114989500</v>
          </cell>
          <cell r="S479">
            <v>210</v>
          </cell>
          <cell r="T479" t="str">
            <v>Trong vòng 24 giờ kể từ thời điểm đặt hàng của Bệnh viện</v>
          </cell>
          <cell r="U479" t="str">
            <v>Vít nén ép Titan 3.5mm đầu ngôi sao, tự tạo ren.</v>
          </cell>
          <cell r="V479" t="str">
            <v>Vít vỏ nén ép IRE Titan 3.5mm, tự tạo ren</v>
          </cell>
          <cell r="W479" t="str">
            <v>N07.06.040.5269.279.0130</v>
          </cell>
          <cell r="X479" t="str">
            <v>T55903510YN-&gt; 
T55903570YN</v>
          </cell>
          <cell r="Y479" t="str">
            <v>*Chất liệu Titanium.
- Đường kính 3.5mm, dài 10-50mm, tăng 2mm; 50-70mm, tăng 5mm.
- Đầu vặn ngôi sao, mũi vít tự taro.
*Đạt tiêu chuẩn ISO, CE, FDA 510k…</v>
          </cell>
          <cell r="Z479" t="str">
            <v>IRENE 
(TianJin ZhengTian Medical Instrument Co., Ltd.)</v>
          </cell>
          <cell r="AA479" t="str">
            <v>Trung Quốc</v>
          </cell>
          <cell r="AB479" t="str">
            <v>IRENE 
(TianJin ZhengTian Medical Instrument Co., Ltd.)</v>
          </cell>
          <cell r="AC479" t="str">
            <v>Trung Quốc</v>
          </cell>
          <cell r="AD479" t="str">
            <v>Loại C</v>
          </cell>
          <cell r="AE479" t="str">
            <v>Số:18597NK/BYT-TB-CT
ngày: 9/8/2021</v>
          </cell>
          <cell r="AF479" t="str">
            <v>Cái/gói</v>
          </cell>
          <cell r="AG479" t="str">
            <v>Cái</v>
          </cell>
          <cell r="AH479">
            <v>200</v>
          </cell>
          <cell r="AI479" t="str">
            <v>Không hạn sử dụng</v>
          </cell>
          <cell r="AJ479" t="str">
            <v>vn0401340331</v>
          </cell>
          <cell r="AK479" t="str">
            <v>CÔNG TY TNHH MỘT THÀNH VIÊN THƯƠNG MẠI VÂN THÔNG</v>
          </cell>
          <cell r="AL479" t="str">
            <v>Đạt</v>
          </cell>
          <cell r="AM479"/>
          <cell r="AN479" t="str">
            <v xml:space="preserve">Nguyễn Thủy Tiên </v>
          </cell>
          <cell r="AO479" t="str">
            <v xml:space="preserve"> Không đạt</v>
          </cell>
          <cell r="AP479" t="str">
            <v>Đạt</v>
          </cell>
          <cell r="AQ479" t="str">
            <v>Đạt</v>
          </cell>
          <cell r="AR479">
            <v>0</v>
          </cell>
          <cell r="AS479" t="str">
            <v>Đạt</v>
          </cell>
          <cell r="AT479" t="str">
            <v xml:space="preserve"> Không đạt</v>
          </cell>
          <cell r="AU479" t="str">
            <v>Đạt</v>
          </cell>
          <cell r="AV479" t="str">
            <v>Đạt</v>
          </cell>
          <cell r="AW479" t="str">
            <v>Đạt</v>
          </cell>
          <cell r="AX479" t="str">
            <v>Đạt</v>
          </cell>
          <cell r="AY479" t="str">
            <v xml:space="preserve"> Không đạt</v>
          </cell>
          <cell r="AZ479" t="str">
            <v>Không đạt kỹ thuật E- HSMT:   Kích thước: 10mm-&gt;120mm 
E-HSDT:  dài 10-50mm, tăng 2mm; 50-70mm, tăng 5mm.
- Mã sản phẩm dự thầu không có trong bản phân loại TTBYT.</v>
          </cell>
          <cell r="BA479" t="str">
            <v>Phan Thị Hoa</v>
          </cell>
          <cell r="BB479" t="str">
            <v>Không đạt</v>
          </cell>
          <cell r="BC479" t="str">
            <v>Không đạt kỹ thuật E- HSMT:   Kích thước: 10mm-&gt;120mm 
E-HSDT:  dài 10-50mm, tăng 2mm; 50-70mm, tăng 5mm.
- Mã sản phẩm dự thầu không có trong bản phân loại TTBYT.</v>
          </cell>
        </row>
        <row r="480">
          <cell r="C480" t="str">
            <v>PP2300520155</v>
          </cell>
          <cell r="D480" t="str">
            <v>Vít vỏ 3.5mm chất liệu thép không gỉ/ titanium</v>
          </cell>
          <cell r="E480" t="str">
            <v xml:space="preserve">- Chất liệu: Thép không gỉ/ Titanium
- Đường kính 3.5mm, 
- Kích thước: 10mm-&gt;120mm </v>
          </cell>
          <cell r="F480">
            <v>0</v>
          </cell>
          <cell r="G480" t="str">
            <v>Cái</v>
          </cell>
          <cell r="H480">
            <v>200</v>
          </cell>
          <cell r="I480">
            <v>300000</v>
          </cell>
          <cell r="J480">
            <v>60000000</v>
          </cell>
          <cell r="K480">
            <v>1200000</v>
          </cell>
          <cell r="L480">
            <v>90000000</v>
          </cell>
          <cell r="M480">
            <v>42000000</v>
          </cell>
          <cell r="N480">
            <v>34</v>
          </cell>
          <cell r="O480" t="str">
            <v>PP2300520155</v>
          </cell>
          <cell r="P480" t="str">
            <v>Vít vỏ 3.5mm chất liệu thép không gỉ/ titanium</v>
          </cell>
          <cell r="Q480">
            <v>180</v>
          </cell>
          <cell r="R480">
            <v>294448200</v>
          </cell>
          <cell r="S480">
            <v>210</v>
          </cell>
          <cell r="T480" t="str">
            <v>Trong vòng 24 giờ kể từ thời điểm đặt hàng của Bệnh viện</v>
          </cell>
          <cell r="U480" t="str">
            <v>Vít vỏ xương Ø3.5mm, tự tạo ren, các cỡ</v>
          </cell>
          <cell r="V480" t="str">
            <v xml:space="preserve">Vít vỏ xương Ø3.5mm, tự tạo ren </v>
          </cell>
          <cell r="W480" t="str">
            <v>N07.06.040.0311.115.0010</v>
          </cell>
          <cell r="X480" t="str">
            <v>104-2xx</v>
          </cell>
          <cell r="Y480" t="str">
            <v xml:space="preserve"> - Chất liệu: Thép không gỉ.
 - Đường kính 3.5mm, dài 10-90mm từ 10-50mm, bước tăng 2mm, từ 50-90mm bước tăng 5mm
 - Tiêu chuẩn chất lượng CE, ISO, FDA 510k</v>
          </cell>
          <cell r="Z480" t="str">
            <v xml:space="preserve"> Auxein</v>
          </cell>
          <cell r="AA480" t="str">
            <v>Ấn Độ</v>
          </cell>
          <cell r="AB480" t="str">
            <v>Ấn Độ</v>
          </cell>
          <cell r="AC480" t="str">
            <v>Ấn Độ</v>
          </cell>
          <cell r="AD480" t="str">
            <v>C</v>
          </cell>
          <cell r="AE480" t="str">
            <v>7764NK/BYT-TB-CT</v>
          </cell>
          <cell r="AF480" t="str">
            <v>Gói/10</v>
          </cell>
          <cell r="AG480" t="str">
            <v>Cái</v>
          </cell>
          <cell r="AH480">
            <v>200</v>
          </cell>
          <cell r="AI480">
            <v>0</v>
          </cell>
          <cell r="AJ480" t="str">
            <v>vn0303224087</v>
          </cell>
          <cell r="AK480" t="str">
            <v>CÔNG TY TNHH THIẾT BỊ Y TẾ HOÀNG LỘC M.E</v>
          </cell>
          <cell r="AL480" t="str">
            <v>Đạt</v>
          </cell>
          <cell r="AM480"/>
          <cell r="AN480" t="str">
            <v>Hồ Thị Hồng</v>
          </cell>
          <cell r="AO480" t="str">
            <v>Đạt</v>
          </cell>
          <cell r="AP480" t="str">
            <v>Đạt</v>
          </cell>
          <cell r="AQ480" t="str">
            <v>Đạt</v>
          </cell>
          <cell r="AR480">
            <v>0</v>
          </cell>
          <cell r="AS480" t="str">
            <v>Đạt</v>
          </cell>
          <cell r="AT480" t="str">
            <v>Không đạt</v>
          </cell>
          <cell r="AU480" t="str">
            <v>Đạt</v>
          </cell>
          <cell r="AV480" t="str">
            <v>Đạt</v>
          </cell>
          <cell r="AW480" t="str">
            <v>Đạt</v>
          </cell>
          <cell r="AX480" t="str">
            <v>Đạt</v>
          </cell>
          <cell r="AY480" t="str">
            <v>Không đạt</v>
          </cell>
          <cell r="AZ480" t="str">
            <v>Không đạt thông số E-HSMT "Kích thước 10 mm -&gt; 120mm"
E-HSDT "Kích thước 10 mm -&gt; 90mm"</v>
          </cell>
          <cell r="BA480" t="str">
            <v>Trần Thị Dân</v>
          </cell>
          <cell r="BB480" t="str">
            <v>Không đạt</v>
          </cell>
          <cell r="BC480" t="str">
            <v>Không đạt thông số E-HSMT "Kích thước 10 mm -&gt; 120mm"
E-HSDT "Kích thước 10 mm -&gt; 90mm"</v>
          </cell>
        </row>
        <row r="481">
          <cell r="C481" t="str">
            <v>PP2300520156</v>
          </cell>
          <cell r="D481" t="str">
            <v>Vít vỏ 4.0 các cỡ</v>
          </cell>
          <cell r="E481" t="str">
            <v xml:space="preserve"> - Chiều dài 12 - 60 mm, toàn ren.
 - Đường kính 4.0mm.
 - Chất liệu: titanium.</v>
          </cell>
          <cell r="F481" t="str">
            <v>2 cái/gói</v>
          </cell>
          <cell r="G481" t="str">
            <v>Cái</v>
          </cell>
          <cell r="H481">
            <v>300</v>
          </cell>
          <cell r="I481">
            <v>350000</v>
          </cell>
          <cell r="J481">
            <v>105000000</v>
          </cell>
          <cell r="K481">
            <v>2100000</v>
          </cell>
          <cell r="L481">
            <v>157500000</v>
          </cell>
          <cell r="M481">
            <v>73500000</v>
          </cell>
          <cell r="N481">
            <v>50</v>
          </cell>
          <cell r="O481" t="str">
            <v>PP2300520156</v>
          </cell>
          <cell r="P481" t="str">
            <v>Vít vỏ 4.0 các cỡ</v>
          </cell>
          <cell r="Q481">
            <v>180</v>
          </cell>
          <cell r="R481">
            <v>154100000</v>
          </cell>
          <cell r="S481">
            <v>210</v>
          </cell>
          <cell r="T481" t="str">
            <v>Trong vòng 24h kể 
từ thời điểm đặt 
hàng của bệnh viện</v>
          </cell>
          <cell r="U481" t="str">
            <v>Vít vỏ 4.0</v>
          </cell>
          <cell r="V481" t="str">
            <v>vít vỏ 4.0</v>
          </cell>
          <cell r="W481" t="str">
            <v>N07.06.040.2626.279.0095</v>
          </cell>
          <cell r="X481">
            <v>180</v>
          </cell>
          <cell r="Y481" t="str">
            <v>- Chất liệu: titanium.
- Kích cỡ: đường kính 4.0mm, chiều dài: 12/14/16/18/20/22/24/26/28/30/32/34/36/38/40/42/44/46/48/50/52/54/56/58/60mm.
- Đặc tính: vít tự taro, đầu vít hình lục giác. Dùng tuốc nơ vít hình lục giác. Thân toàn ren ((full thread).
- Đạt tiêu chuẩn chất lượng: ISO 13485, CE.</v>
          </cell>
          <cell r="Z481" t="str">
            <v>Jiangsu Jinlu</v>
          </cell>
          <cell r="AA481" t="str">
            <v>Trung Quốc</v>
          </cell>
          <cell r="AB481" t="str">
            <v>Jiangsu Jinlu Group Medical Device Co., Ltd.</v>
          </cell>
          <cell r="AC481" t="str">
            <v>Trung Quốc</v>
          </cell>
          <cell r="AD481" t="str">
            <v>Loại C</v>
          </cell>
          <cell r="AE481" t="str">
            <v>GPNK số: 10187NK/BYT-TB-CT</v>
          </cell>
          <cell r="AF481" t="str">
            <v>2 cái/gói</v>
          </cell>
          <cell r="AG481" t="str">
            <v>Cái</v>
          </cell>
          <cell r="AH481">
            <v>300</v>
          </cell>
          <cell r="AI481" t="str">
            <v>60 tháng</v>
          </cell>
          <cell r="AJ481" t="str">
            <v>vn0303735317</v>
          </cell>
          <cell r="AK481" t="str">
            <v>CÔNG TY TNHH THƯƠNG MẠI DỊCH VỤ HÀO NAM</v>
          </cell>
          <cell r="AL481" t="str">
            <v>Đạt</v>
          </cell>
          <cell r="AM481"/>
          <cell r="AN481" t="str">
            <v>Tăng Thị Hiếu</v>
          </cell>
          <cell r="AO481" t="str">
            <v>Đạt</v>
          </cell>
          <cell r="AP481" t="str">
            <v>Đạt</v>
          </cell>
          <cell r="AQ481" t="str">
            <v>Đạt</v>
          </cell>
          <cell r="AR481">
            <v>0</v>
          </cell>
          <cell r="AS481" t="str">
            <v>Đạt</v>
          </cell>
          <cell r="AT481" t="str">
            <v>Đạt</v>
          </cell>
          <cell r="AU481" t="str">
            <v>Đạt</v>
          </cell>
          <cell r="AV481" t="str">
            <v>Đạt</v>
          </cell>
          <cell r="AW481" t="str">
            <v>Đạt</v>
          </cell>
          <cell r="AX481" t="str">
            <v>Đạt</v>
          </cell>
          <cell r="AY481" t="str">
            <v>Đạt</v>
          </cell>
          <cell r="AZ481">
            <v>0</v>
          </cell>
          <cell r="BA481" t="str">
            <v>Hoàng Thị Thủy</v>
          </cell>
          <cell r="BB481" t="str">
            <v>Đạt</v>
          </cell>
          <cell r="BC481">
            <v>0</v>
          </cell>
        </row>
        <row r="482">
          <cell r="C482" t="str">
            <v>PP2300520157</v>
          </cell>
          <cell r="D482" t="str">
            <v>Vít vỏ 4.5mm các cỡ tự taro</v>
          </cell>
          <cell r="E482" t="str">
            <v>- Chất liệu: Thép không gỉ/ Titanium
- Đường kính 4.5mm, 
- Kích thước: 14mm -&gt;140mm "</v>
          </cell>
          <cell r="F482">
            <v>0</v>
          </cell>
          <cell r="G482" t="str">
            <v>Cái</v>
          </cell>
          <cell r="H482">
            <v>200</v>
          </cell>
          <cell r="I482">
            <v>300000</v>
          </cell>
          <cell r="J482">
            <v>60000000</v>
          </cell>
          <cell r="K482">
            <v>1200000</v>
          </cell>
          <cell r="L482">
            <v>90000000</v>
          </cell>
          <cell r="M482">
            <v>42000000</v>
          </cell>
          <cell r="N482">
            <v>34</v>
          </cell>
          <cell r="O482" t="str">
            <v>PP2300520157</v>
          </cell>
          <cell r="P482" t="str">
            <v>Vít vỏ 4.5mm các cỡ tự taro</v>
          </cell>
          <cell r="Q482">
            <v>180</v>
          </cell>
          <cell r="R482">
            <v>334960000</v>
          </cell>
          <cell r="S482">
            <v>210</v>
          </cell>
          <cell r="T482" t="str">
            <v>trong vòng 24 giờ kể từ thời điểm dặt hàng của Bệnh viện</v>
          </cell>
          <cell r="U482" t="str">
            <v>Vít vỏ 4.5 các cỡ (Syntec)</v>
          </cell>
          <cell r="V482" t="str">
            <v>Vít vỏ 4.5 các cỡ (Syntec)</v>
          </cell>
          <cell r="W482" t="str">
            <v>N07.06.040.4067.296.0024</v>
          </cell>
          <cell r="X482" t="str">
            <v>214814
--&gt; 214940</v>
          </cell>
          <cell r="Y482" t="str">
            <v>Thép không gỉ (stainless steel)
Đầu vít chống trượt tự taro, có ren khóa đôi (double lead) chống vít bật ra khỏi nẹp.
Cải thiện chữa lành vết gãy được cố định bằng nẹp.
Kích thích sự phát triển của mô can xương.
Đường kính 4.5mm, dài 14-60mm với bước tăng 2mm, và từ 60-68mm với bước tăng 4mm, từ 68-72mm với bước tăng 2mm, từ 72-80mm với bước tăng 4mm, từ 80-140mm với bước tăng 5mm
* Có kèm hình ảnh mô tả ren khóa đôi (double lead)</v>
          </cell>
          <cell r="Z482" t="str">
            <v>Syntec Scientific Corporation</v>
          </cell>
          <cell r="AA482" t="str">
            <v>Đài Loan</v>
          </cell>
          <cell r="AB482" t="str">
            <v>Syntec Scientific Corporation</v>
          </cell>
          <cell r="AC482" t="str">
            <v>Đài Loan</v>
          </cell>
          <cell r="AD482" t="str">
            <v>C</v>
          </cell>
          <cell r="AE482" t="str">
            <v>2882NK/BYT-TB-CT ngày 05/09/2018</v>
          </cell>
          <cell r="AF482" t="str">
            <v>Cái/ gói</v>
          </cell>
          <cell r="AG482" t="str">
            <v>Cái</v>
          </cell>
          <cell r="AH482">
            <v>200</v>
          </cell>
          <cell r="AI482">
            <v>0</v>
          </cell>
          <cell r="AJ482" t="str">
            <v>vn0302221358</v>
          </cell>
          <cell r="AK482" t="str">
            <v>CÔNG TY CỔ PHẦN DƯỢC PHẨM BẾN THÀNH</v>
          </cell>
          <cell r="AL482" t="str">
            <v>Đạt</v>
          </cell>
          <cell r="AM482"/>
          <cell r="AN482" t="str">
            <v>Phạm Thị Kim Hoàng</v>
          </cell>
          <cell r="AO482" t="str">
            <v>Đạt</v>
          </cell>
          <cell r="AP482" t="str">
            <v>Đạt</v>
          </cell>
          <cell r="AQ482" t="str">
            <v>Đạt</v>
          </cell>
          <cell r="AR482">
            <v>0</v>
          </cell>
          <cell r="AS482" t="str">
            <v>Đạt</v>
          </cell>
          <cell r="AT482" t="str">
            <v>Đạt</v>
          </cell>
          <cell r="AU482" t="str">
            <v>Đạt</v>
          </cell>
          <cell r="AV482" t="str">
            <v>Đạt</v>
          </cell>
          <cell r="AW482" t="str">
            <v>Đạt</v>
          </cell>
          <cell r="AX482" t="str">
            <v>Đạt</v>
          </cell>
          <cell r="AY482" t="str">
            <v>Đạt</v>
          </cell>
          <cell r="AZ482">
            <v>0</v>
          </cell>
          <cell r="BA482" t="str">
            <v>Lê Thị Mơ</v>
          </cell>
          <cell r="BB482" t="str">
            <v>Đạt</v>
          </cell>
          <cell r="BC482">
            <v>0</v>
          </cell>
        </row>
        <row r="483">
          <cell r="C483" t="str">
            <v>PP2300520157</v>
          </cell>
          <cell r="D483" t="str">
            <v>Vít vỏ 4.5mm các cỡ tự taro</v>
          </cell>
          <cell r="E483" t="str">
            <v>- Chất liệu: Thép không gỉ/ Titanium
- Đường kính 4.5mm, 
- Kích thước: 14mm -&gt;140mm "</v>
          </cell>
          <cell r="F483">
            <v>0</v>
          </cell>
          <cell r="G483" t="str">
            <v>Cái</v>
          </cell>
          <cell r="H483">
            <v>200</v>
          </cell>
          <cell r="I483">
            <v>300000</v>
          </cell>
          <cell r="J483">
            <v>60000000</v>
          </cell>
          <cell r="K483">
            <v>1200000</v>
          </cell>
          <cell r="L483">
            <v>90000000</v>
          </cell>
          <cell r="M483">
            <v>42000000</v>
          </cell>
          <cell r="N483">
            <v>34</v>
          </cell>
          <cell r="O483" t="str">
            <v>PP2300520157</v>
          </cell>
          <cell r="P483" t="str">
            <v>Vít vỏ 4.5mm các cỡ tự taro</v>
          </cell>
          <cell r="Q483">
            <v>180</v>
          </cell>
          <cell r="R483">
            <v>114989500</v>
          </cell>
          <cell r="S483">
            <v>210</v>
          </cell>
          <cell r="T483" t="str">
            <v>Trong vòng 24 giờ kể từ thời điểm đặt hàng của Bệnh viện</v>
          </cell>
          <cell r="U483" t="str">
            <v>Vít nén ép Titan 4.5mm đầu ngôi sao tự tạo ren.</v>
          </cell>
          <cell r="V483" t="str">
            <v>Vít vỏ nén ép IRE Titan 4.5mm, tự tạo ren</v>
          </cell>
          <cell r="W483" t="str">
            <v>N07.06.040.5269.279.0128</v>
          </cell>
          <cell r="X483" t="str">
            <v>T55904514YN-&gt; 
T55904570YN</v>
          </cell>
          <cell r="Y483" t="str">
            <v>*Chất liệu Titanium.
- Đường kính 4.5mm, dài 14-70mm, tăng 2mm.
- Đầu vặn ngôi sao, mũi vít tự taro.
*Đạt tiêu chuẩn ISO, CE, FDA 510k…</v>
          </cell>
          <cell r="Z483" t="str">
            <v>IRENE 
(TianJin ZhengTian Medical Instrument Co., Ltd.)</v>
          </cell>
          <cell r="AA483" t="str">
            <v>Trung Quốc</v>
          </cell>
          <cell r="AB483" t="str">
            <v>IRENE 
(TianJin ZhengTian Medical Instrument Co., Ltd.)</v>
          </cell>
          <cell r="AC483" t="str">
            <v>Trung Quốc</v>
          </cell>
          <cell r="AD483" t="str">
            <v>Loại C</v>
          </cell>
          <cell r="AE483" t="str">
            <v>Số:18597NK/BYT-TB-CT
ngày: 9/8/2021</v>
          </cell>
          <cell r="AF483" t="str">
            <v>Cái/gói</v>
          </cell>
          <cell r="AG483" t="str">
            <v>Cái</v>
          </cell>
          <cell r="AH483">
            <v>200</v>
          </cell>
          <cell r="AI483" t="str">
            <v>Không hạn sử dụng</v>
          </cell>
          <cell r="AJ483" t="str">
            <v>vn0401340331</v>
          </cell>
          <cell r="AK483" t="str">
            <v>CÔNG TY TNHH MỘT THÀNH VIÊN THƯƠNG MẠI VÂN THÔNG</v>
          </cell>
          <cell r="AL483" t="str">
            <v>Đạt</v>
          </cell>
          <cell r="AM483"/>
          <cell r="AN483" t="str">
            <v xml:space="preserve">Nguyễn Thủy Tiên </v>
          </cell>
          <cell r="AO483" t="str">
            <v xml:space="preserve"> Không đạt</v>
          </cell>
          <cell r="AP483" t="str">
            <v>Đạt</v>
          </cell>
          <cell r="AQ483" t="str">
            <v>Đạt</v>
          </cell>
          <cell r="AR483">
            <v>0</v>
          </cell>
          <cell r="AS483" t="str">
            <v>Đạt</v>
          </cell>
          <cell r="AT483" t="str">
            <v xml:space="preserve"> Không đạt</v>
          </cell>
          <cell r="AU483" t="str">
            <v>Đạt</v>
          </cell>
          <cell r="AV483" t="str">
            <v>Đạt</v>
          </cell>
          <cell r="AW483" t="str">
            <v>Đạt</v>
          </cell>
          <cell r="AX483" t="str">
            <v>Đạt</v>
          </cell>
          <cell r="AY483" t="str">
            <v xml:space="preserve"> Không đạt</v>
          </cell>
          <cell r="AZ483" t="str">
            <v>Không đạt yêu cầu E-HSMT: - Kích thước: 14mm -&gt;140mm "
- E-HSDT: dài 14-70mm, tăng 2mm.
- Mã sản phẩm dự thầu không có trong bản phân loại TTBYT.</v>
          </cell>
          <cell r="BA483" t="str">
            <v>Phan Thị Hoa</v>
          </cell>
          <cell r="BB483" t="str">
            <v>Không đạt</v>
          </cell>
          <cell r="BC483" t="str">
            <v>Không đạt yêu cầu E-HSMT: - Kích thước: 14mm -&gt;140mm "
- E-HSDT: dài 14-70mm, tăng 2mm.
- Mã sản phẩm dự thầu không có trong bản phân loại TTBYT.</v>
          </cell>
        </row>
        <row r="484">
          <cell r="C484" t="str">
            <v>PP2300520157</v>
          </cell>
          <cell r="D484" t="str">
            <v>Vít vỏ 4.5mm các cỡ tự taro</v>
          </cell>
          <cell r="E484" t="str">
            <v>- Chất liệu: Thép không gỉ/ Titanium
- Đường kính 4.5mm, 
- Kích thước: 14mm -&gt;140mm "</v>
          </cell>
          <cell r="F484">
            <v>0</v>
          </cell>
          <cell r="G484" t="str">
            <v>Cái</v>
          </cell>
          <cell r="H484">
            <v>200</v>
          </cell>
          <cell r="I484">
            <v>300000</v>
          </cell>
          <cell r="J484">
            <v>60000000</v>
          </cell>
          <cell r="K484">
            <v>1200000</v>
          </cell>
          <cell r="L484">
            <v>90000000</v>
          </cell>
          <cell r="M484">
            <v>42000000</v>
          </cell>
          <cell r="N484">
            <v>34</v>
          </cell>
          <cell r="O484" t="str">
            <v>PP2300520157</v>
          </cell>
          <cell r="P484" t="str">
            <v>Vít vỏ 4.5mm các cỡ tự taro</v>
          </cell>
          <cell r="Q484">
            <v>180</v>
          </cell>
          <cell r="R484">
            <v>294448200</v>
          </cell>
          <cell r="S484">
            <v>210</v>
          </cell>
          <cell r="T484" t="str">
            <v>Trong vòng 24 giờ kể từ thời điểm đặt hàng của Bệnh viện</v>
          </cell>
          <cell r="U484" t="str">
            <v>Vít vỏ xương Ø4.5mm, Titan, tự tạo ren, các cỡ</v>
          </cell>
          <cell r="V484" t="str">
            <v xml:space="preserve">Vít vỏ xương Ø4.5mm, Titan, tự tạo ren </v>
          </cell>
          <cell r="W484" t="str">
            <v>N07.06.040.0311.115.0471</v>
          </cell>
          <cell r="X484" t="str">
            <v>TI-105-2xx</v>
          </cell>
          <cell r="Y484" t="str">
            <v xml:space="preserve"> - Chất liệu Hợp kim Titanium Ti6Al4V.
 - Đường kính 4.5mm, dài 12-90mm, từ 12-80mm bước tăng 2mm, từ 80-90mm bước tăng 5mm
 - Tiêu chuẩn chất lượng CE, ISO, FDA 510k</v>
          </cell>
          <cell r="Z484" t="str">
            <v xml:space="preserve"> Auxein</v>
          </cell>
          <cell r="AA484" t="str">
            <v>Ấn Độ</v>
          </cell>
          <cell r="AB484" t="str">
            <v>Ấn Độ</v>
          </cell>
          <cell r="AC484" t="str">
            <v>Ấn Độ</v>
          </cell>
          <cell r="AD484" t="str">
            <v>C</v>
          </cell>
          <cell r="AE484" t="str">
            <v>7764NK/BYT-TB-CT</v>
          </cell>
          <cell r="AF484" t="str">
            <v>Gói/10</v>
          </cell>
          <cell r="AG484" t="str">
            <v>Cái</v>
          </cell>
          <cell r="AH484">
            <v>200</v>
          </cell>
          <cell r="AI484">
            <v>0</v>
          </cell>
          <cell r="AJ484" t="str">
            <v>vn0303224087</v>
          </cell>
          <cell r="AK484" t="str">
            <v>CÔNG TY TNHH THIẾT BỊ Y TẾ HOÀNG LỘC M.E</v>
          </cell>
          <cell r="AL484" t="str">
            <v>Đạt</v>
          </cell>
          <cell r="AM484"/>
          <cell r="AN484" t="str">
            <v>Hồ Thị Hồng</v>
          </cell>
          <cell r="AO484" t="str">
            <v>Đạt</v>
          </cell>
          <cell r="AP484" t="str">
            <v>Đạt</v>
          </cell>
          <cell r="AQ484" t="str">
            <v>Đạt</v>
          </cell>
          <cell r="AR484">
            <v>0</v>
          </cell>
          <cell r="AS484" t="str">
            <v>Đạt</v>
          </cell>
          <cell r="AT484" t="str">
            <v>Không đạt</v>
          </cell>
          <cell r="AU484" t="str">
            <v>Đạt</v>
          </cell>
          <cell r="AV484" t="str">
            <v>Đạt</v>
          </cell>
          <cell r="AW484" t="str">
            <v>Đạt</v>
          </cell>
          <cell r="AX484" t="str">
            <v>Đạt</v>
          </cell>
          <cell r="AY484" t="str">
            <v>Không đạt</v>
          </cell>
          <cell r="AZ484" t="str">
            <v>Không đạt thông số E-HSMT "Kích thước 14 mm -&gt; 140mm"
E-HSDT "Kích thước 12 mm -&gt; 90mm"</v>
          </cell>
          <cell r="BA484" t="str">
            <v>Trần Thị Dân</v>
          </cell>
          <cell r="BB484" t="str">
            <v>Không đạt</v>
          </cell>
          <cell r="BC484" t="str">
            <v>Không đạt thông số E-HSMT "Kích thước 14 mm -&gt; 140mm"
E-HSDT "Kích thước 12 mm -&gt; 90mm"</v>
          </cell>
        </row>
        <row r="485">
          <cell r="C485" t="str">
            <v>PP2300520158</v>
          </cell>
          <cell r="D485" t="str">
            <v>Vít vỏ 5.0 các cỡ</v>
          </cell>
          <cell r="E485" t="str">
            <v xml:space="preserve"> - Chiều dài 18 - 90mm, toàn ren.
 - Đường kính 5.0mm
 - Chất liệu: Titanium.</v>
          </cell>
          <cell r="F485" t="str">
            <v>2 cái/gói</v>
          </cell>
          <cell r="G485" t="str">
            <v>Cái</v>
          </cell>
          <cell r="H485">
            <v>200</v>
          </cell>
          <cell r="I485">
            <v>400000</v>
          </cell>
          <cell r="J485">
            <v>80000000</v>
          </cell>
          <cell r="K485">
            <v>1600000</v>
          </cell>
          <cell r="L485">
            <v>120000000</v>
          </cell>
          <cell r="M485">
            <v>56000000</v>
          </cell>
          <cell r="N485">
            <v>34</v>
          </cell>
          <cell r="O485" t="str">
            <v>PP2300520158</v>
          </cell>
          <cell r="P485" t="str">
            <v>Vít vỏ 5.0 các cỡ</v>
          </cell>
          <cell r="Q485">
            <v>180</v>
          </cell>
          <cell r="R485">
            <v>154100000</v>
          </cell>
          <cell r="S485">
            <v>210</v>
          </cell>
          <cell r="T485" t="str">
            <v>Trong vòng 24h kể 
từ thời điểm đặt 
hàng của bệnh viện</v>
          </cell>
          <cell r="U485" t="str">
            <v>Vít vỏ 5.0</v>
          </cell>
          <cell r="V485" t="str">
            <v>vít vỏ 5.0</v>
          </cell>
          <cell r="W485" t="str">
            <v>N07.06.040.2626.279.0097</v>
          </cell>
          <cell r="X485">
            <v>184</v>
          </cell>
          <cell r="Y485" t="str">
            <v>- Chất liệu: titanium.
- Kích cỡ: đường kính 5.0mm, chiều dài: 18/20/22/24/26/28/30/32/34/36/38/40/42/44/46/48/50/52/54/56/58/60mm và 65/70/75/80/85/90mm.
- Đặc tính: vít tự taro, đầu vít hình lục giác. Dùng tuốc nơ vít hình lục giác. Thân toàn ren (full thread).
- Đạt tiêu chuẩn chất lượng: ISO 13485, CE.</v>
          </cell>
          <cell r="Z485" t="str">
            <v>Jiangsu Jinlu</v>
          </cell>
          <cell r="AA485" t="str">
            <v>Trung Quốc</v>
          </cell>
          <cell r="AB485" t="str">
            <v>Jiangsu Jinlu Group Medical Device Co., Ltd.</v>
          </cell>
          <cell r="AC485" t="str">
            <v>Trung Quốc</v>
          </cell>
          <cell r="AD485" t="str">
            <v>Loại C</v>
          </cell>
          <cell r="AE485" t="str">
            <v>GPNK số: 10187NK/BYT-TB-CT</v>
          </cell>
          <cell r="AF485" t="str">
            <v>2 cái/gói</v>
          </cell>
          <cell r="AG485" t="str">
            <v>Cái</v>
          </cell>
          <cell r="AH485">
            <v>200</v>
          </cell>
          <cell r="AI485" t="str">
            <v>60 tháng</v>
          </cell>
          <cell r="AJ485" t="str">
            <v>vn0303735317</v>
          </cell>
          <cell r="AK485" t="str">
            <v>CÔNG TY TNHH THƯƠNG MẠI DỊCH VỤ HÀO NAM</v>
          </cell>
          <cell r="AL485" t="str">
            <v>Đạt</v>
          </cell>
          <cell r="AM485"/>
          <cell r="AN485" t="str">
            <v>Tăng Thị Hiếu</v>
          </cell>
          <cell r="AO485" t="str">
            <v>Đạt</v>
          </cell>
          <cell r="AP485" t="str">
            <v>Đạt</v>
          </cell>
          <cell r="AQ485" t="str">
            <v>Đạt</v>
          </cell>
          <cell r="AR485">
            <v>0</v>
          </cell>
          <cell r="AS485" t="str">
            <v>Đạt</v>
          </cell>
          <cell r="AT485" t="str">
            <v>Đạt</v>
          </cell>
          <cell r="AU485" t="str">
            <v>Đạt</v>
          </cell>
          <cell r="AV485" t="str">
            <v>Đạt</v>
          </cell>
          <cell r="AW485" t="str">
            <v>Đạt</v>
          </cell>
          <cell r="AX485" t="str">
            <v>Đạt</v>
          </cell>
          <cell r="AY485" t="str">
            <v>Đạt</v>
          </cell>
          <cell r="AZ485">
            <v>0</v>
          </cell>
          <cell r="BA485" t="str">
            <v>Hoàng Thị Thủy</v>
          </cell>
          <cell r="BB485" t="str">
            <v>Đạt</v>
          </cell>
          <cell r="BC485">
            <v>0</v>
          </cell>
        </row>
        <row r="486">
          <cell r="C486" t="str">
            <v>PP2300520159</v>
          </cell>
          <cell r="D486" t="str">
            <v>Vít vỏ 3.5mm tự taro chất liệu Ti6A14V</v>
          </cell>
          <cell r="E486" t="str">
            <v xml:space="preserve"> - Chất liệu Ti6Al4V
 - Đường kính 3.5mm, tự taro
 - Kích thích sự phát triển của mô can xương.
 - Chiều dài 12mm-&gt;55mm </v>
          </cell>
          <cell r="F486">
            <v>0</v>
          </cell>
          <cell r="G486" t="str">
            <v>Cái</v>
          </cell>
          <cell r="H486">
            <v>300</v>
          </cell>
          <cell r="I486">
            <v>316800</v>
          </cell>
          <cell r="J486">
            <v>95040000</v>
          </cell>
          <cell r="K486">
            <v>1900800</v>
          </cell>
          <cell r="L486">
            <v>142560000</v>
          </cell>
          <cell r="M486">
            <v>66528000</v>
          </cell>
          <cell r="N486">
            <v>50</v>
          </cell>
          <cell r="O486" t="str">
            <v>PP2300520159</v>
          </cell>
          <cell r="P486" t="str">
            <v>Vít vỏ 3.5mm tự taro chất liệu Ti6A14V</v>
          </cell>
          <cell r="Q486">
            <v>180</v>
          </cell>
          <cell r="R486">
            <v>294448200</v>
          </cell>
          <cell r="S486">
            <v>210</v>
          </cell>
          <cell r="T486" t="str">
            <v>Trong vòng 24 giờ kể từ thời điểm đặt hàng của Bệnh viện</v>
          </cell>
          <cell r="U486" t="str">
            <v>Vít vỏ xương Ø3.5mm, Titan, tự tạo ren, các cỡ</v>
          </cell>
          <cell r="V486" t="str">
            <v xml:space="preserve">Vít vỏ xương Ø3.5mm, Titan, tự tạo ren </v>
          </cell>
          <cell r="W486" t="str">
            <v>N07.06.040.0311.115.0723</v>
          </cell>
          <cell r="X486" t="str">
            <v>TI-104-2xx</v>
          </cell>
          <cell r="Y486" t="str">
            <v xml:space="preserve"> - Chất liệu Hợp kim Titanium Ti6Al4V.
 - Đường kính 3.5mm, tự taro, dài 10-90mm từ 10-50mm, bước tăng 2mm, từ 50-90mm bước tăng 5mm
 - Tiêu chuẩn chất lượng CE, ISO, FDA 510k</v>
          </cell>
          <cell r="Z486" t="str">
            <v xml:space="preserve"> Auxein</v>
          </cell>
          <cell r="AA486" t="str">
            <v>Ấn Độ</v>
          </cell>
          <cell r="AB486" t="str">
            <v>Ấn Độ</v>
          </cell>
          <cell r="AC486" t="str">
            <v>Ấn Độ</v>
          </cell>
          <cell r="AD486" t="str">
            <v>C</v>
          </cell>
          <cell r="AE486" t="str">
            <v>7764NK/BYT-TB-CT</v>
          </cell>
          <cell r="AF486" t="str">
            <v>Gói/10</v>
          </cell>
          <cell r="AG486" t="str">
            <v>Cái</v>
          </cell>
          <cell r="AH486">
            <v>300</v>
          </cell>
          <cell r="AI486">
            <v>0</v>
          </cell>
          <cell r="AJ486" t="str">
            <v>vn0303224087</v>
          </cell>
          <cell r="AK486" t="str">
            <v>CÔNG TY TNHH THIẾT BỊ Y TẾ HOÀNG LỘC M.E</v>
          </cell>
          <cell r="AL486" t="str">
            <v>Đạt</v>
          </cell>
          <cell r="AM486"/>
          <cell r="AN486" t="str">
            <v>Hồ Thị Hồng</v>
          </cell>
          <cell r="AO486" t="str">
            <v>Đạt</v>
          </cell>
          <cell r="AP486" t="str">
            <v>Đạt</v>
          </cell>
          <cell r="AQ486" t="str">
            <v>Đạt</v>
          </cell>
          <cell r="AR486">
            <v>0</v>
          </cell>
          <cell r="AS486" t="str">
            <v>Đạt</v>
          </cell>
          <cell r="AT486" t="str">
            <v>Đạt</v>
          </cell>
          <cell r="AU486" t="str">
            <v>Đạt</v>
          </cell>
          <cell r="AV486" t="str">
            <v>Đạt</v>
          </cell>
          <cell r="AW486" t="str">
            <v>Đạt</v>
          </cell>
          <cell r="AX486" t="str">
            <v>Đạt</v>
          </cell>
          <cell r="AY486" t="str">
            <v>Đạt</v>
          </cell>
          <cell r="AZ486">
            <v>0</v>
          </cell>
          <cell r="BA486" t="str">
            <v>Trần Thị Dân</v>
          </cell>
          <cell r="BB486" t="str">
            <v>Đạt</v>
          </cell>
          <cell r="BC486">
            <v>0</v>
          </cell>
        </row>
        <row r="487">
          <cell r="C487" t="str">
            <v>PP2300520159</v>
          </cell>
          <cell r="D487" t="str">
            <v>Vít vỏ 3.5mm tự taro chất liệu Ti6A14V</v>
          </cell>
          <cell r="E487" t="str">
            <v xml:space="preserve"> - Chất liệu Ti6Al4V
 - Đường kính 3.5mm, tự taro
 - Kích thích sự phát triển của mô can xương.
 - Chiều dài 12mm-&gt;55mm </v>
          </cell>
          <cell r="F487">
            <v>0</v>
          </cell>
          <cell r="G487" t="str">
            <v>Cái</v>
          </cell>
          <cell r="H487">
            <v>300</v>
          </cell>
          <cell r="I487">
            <v>316800</v>
          </cell>
          <cell r="J487">
            <v>95040000</v>
          </cell>
          <cell r="K487">
            <v>1900800</v>
          </cell>
          <cell r="L487">
            <v>142560000</v>
          </cell>
          <cell r="M487">
            <v>66528000</v>
          </cell>
          <cell r="N487">
            <v>50</v>
          </cell>
          <cell r="O487" t="str">
            <v>PP2300520159</v>
          </cell>
          <cell r="P487" t="str">
            <v>Vít vỏ 3.5mm tự taro chất liệu Ti6A14V</v>
          </cell>
          <cell r="Q487">
            <v>180</v>
          </cell>
          <cell r="R487">
            <v>180000000</v>
          </cell>
          <cell r="S487">
            <v>210</v>
          </cell>
          <cell r="T487" t="str">
            <v>Giao hàng trong vòng 24h kể từ thời điểm gửi đơn đặt hàng của Bệnh viện</v>
          </cell>
          <cell r="U487" t="str">
            <v>Vít xương cứng đường kính 3.5mm, toàn ren, tự taro, Vật liệu Titan</v>
          </cell>
          <cell r="V487" t="str">
            <v>Vít xương cứng đường kính 3.5mm, dài 10 - 60 mm toàn ren, tự taro, Vật liệu Titan</v>
          </cell>
          <cell r="W487" t="str">
            <v>N07.06.040.0714.279.0141</v>
          </cell>
          <cell r="X487" t="str">
            <v>303870xx</v>
          </cell>
          <cell r="Y487" t="str">
            <v>- Chất liệu Titanium Alloy
- Đường kính đầu vít 3.5mm, tự taro
- Dùng mũi khoan 2.5mm
- Chiều dài vít 10 đến 60mm
- Tiêu chuẩn ISO, CE, CFS</v>
          </cell>
          <cell r="Z487" t="str">
            <v>Changzhou Kanghui Medical Innovation Co., Ltd.</v>
          </cell>
          <cell r="AA487" t="str">
            <v>Trung Quốc</v>
          </cell>
          <cell r="AB487" t="str">
            <v>Changzhou Kanghui Medical Innovation Co., Ltd.</v>
          </cell>
          <cell r="AC487" t="str">
            <v>Trung Quốc</v>
          </cell>
          <cell r="AD487" t="str">
            <v>C, Số phân loại: 60/MED0918/170000154/PCBPL-BYT</v>
          </cell>
          <cell r="AE487" t="str">
            <v>10540NK/BYT-TB-CT</v>
          </cell>
          <cell r="AF487" t="str">
            <v>Cái/gói</v>
          </cell>
          <cell r="AG487" t="str">
            <v>Cái</v>
          </cell>
          <cell r="AH487">
            <v>300</v>
          </cell>
          <cell r="AI487">
            <v>0</v>
          </cell>
          <cell r="AJ487" t="str">
            <v>vn0101147344</v>
          </cell>
          <cell r="AK487" t="str">
            <v>CÔNG TY TNHH ĐẦU TƯ PHÁT TRIỂN TRANG THIẾT BỊ Y TẾ</v>
          </cell>
          <cell r="AL487" t="str">
            <v>Đạt</v>
          </cell>
          <cell r="AM487"/>
          <cell r="AN487" t="str">
            <v>Trương Thị Mỹ Quý</v>
          </cell>
          <cell r="AO487" t="str">
            <v>Đạt</v>
          </cell>
          <cell r="AP487" t="str">
            <v>Đạt</v>
          </cell>
          <cell r="AQ487" t="str">
            <v>Đạt</v>
          </cell>
          <cell r="AR487">
            <v>0</v>
          </cell>
          <cell r="AS487" t="str">
            <v>Đạt</v>
          </cell>
          <cell r="AT487" t="str">
            <v>Đạt</v>
          </cell>
          <cell r="AU487" t="str">
            <v>Đạt</v>
          </cell>
          <cell r="AV487" t="str">
            <v>Đạt</v>
          </cell>
          <cell r="AW487" t="str">
            <v>Đạt</v>
          </cell>
          <cell r="AX487" t="str">
            <v>Đạt</v>
          </cell>
          <cell r="AY487" t="str">
            <v>Đạt</v>
          </cell>
          <cell r="AZ487">
            <v>0</v>
          </cell>
          <cell r="BA487" t="str">
            <v>Trần Thị Minh Hồng</v>
          </cell>
          <cell r="BB487" t="str">
            <v>Đạt</v>
          </cell>
          <cell r="BC487">
            <v>0</v>
          </cell>
        </row>
        <row r="488">
          <cell r="C488" t="str">
            <v>PP2300520160</v>
          </cell>
          <cell r="D488" t="str">
            <v>Vít vỏ động mm tự taro đường kính 4.5mm các cỡ</v>
          </cell>
          <cell r="E488" t="str">
            <v xml:space="preserve"> - Chất liệu Ti6Al4V
 - Đường kính 4.5mm, tự taro
 - Dài 14mm-&gt;60mm </v>
          </cell>
          <cell r="F488">
            <v>0</v>
          </cell>
          <cell r="G488" t="str">
            <v>Cái</v>
          </cell>
          <cell r="H488">
            <v>500</v>
          </cell>
          <cell r="I488">
            <v>376200</v>
          </cell>
          <cell r="J488">
            <v>188100000</v>
          </cell>
          <cell r="K488">
            <v>3762000</v>
          </cell>
          <cell r="L488">
            <v>282150000</v>
          </cell>
          <cell r="M488">
            <v>131670000</v>
          </cell>
          <cell r="N488">
            <v>84</v>
          </cell>
          <cell r="O488" t="str">
            <v>PP2300520160</v>
          </cell>
          <cell r="P488" t="str">
            <v>Vít vỏ động mm tự taro đường kính 4.5mm các cỡ</v>
          </cell>
          <cell r="Q488">
            <v>180</v>
          </cell>
          <cell r="R488">
            <v>231000000</v>
          </cell>
          <cell r="S488">
            <v>211</v>
          </cell>
          <cell r="T488" t="str">
            <v>Giao hàng trong vòng 24h kể từ thời điểm gửi đơn đặt hàng của Bệnh viện</v>
          </cell>
          <cell r="U488" t="str">
            <v>4.5 mm Vít vỏ tự taro</v>
          </cell>
          <cell r="V488" t="str">
            <v>4.5 mm Vít vỏ tự taro</v>
          </cell>
          <cell r="W488" t="str">
            <v>N07.06.040.0972.000.0014.(001-035)</v>
          </cell>
          <cell r="X488" t="str">
            <v>IMA-45COTaaa</v>
          </cell>
          <cell r="Y488" t="str">
            <v>Vít vỏ (xương cứng) tự ta ro 4.5mm:
- Đường kính vít (đường kính ren): 4.5mm ± 0.05
- Đường kính lõi vít 3.2 mm ± 0.05 mm
- Đường kính mũ vít (mm): ∅ 7.95 ± 0,05  mm
Khoảng cách hai đỉnh đối diện của mũ vít (mm):
+ Đầu hình sao, 4.5 ± 0.05 mm
+ Đầu lục giác, 3.5 ± 0.05 mm
- Bước ren vít (mm): 1.75 mm ± 0.05 mm. 
- Chiều dài từ 12-80 mm bước tăng 2 mm
- Vật liệu Titanium 6AL-4V phù hợp với tiêu chuẩn ASTM F 136.
- Tiệt trùng bằng Ethylene Oxyde.</v>
          </cell>
          <cell r="Z488" t="str">
            <v>Công ty Cổ Phần Nhà máy Trang thiết bị Y tế USM Healthcare</v>
          </cell>
          <cell r="AA488" t="str">
            <v>Việt Nam</v>
          </cell>
          <cell r="AB488" t="str">
            <v>Việt Nam</v>
          </cell>
          <cell r="AC488" t="str">
            <v>Việt Nam</v>
          </cell>
          <cell r="AD488" t="str">
            <v>C</v>
          </cell>
          <cell r="AE488" t="str">
            <v>2301184ĐKLH/BYT-HTTB ngày 11/10/2023</v>
          </cell>
          <cell r="AF488" t="str">
            <v>1 cái / gói</v>
          </cell>
          <cell r="AG488" t="str">
            <v>Cái</v>
          </cell>
          <cell r="AH488">
            <v>500</v>
          </cell>
          <cell r="AI488">
            <v>0</v>
          </cell>
          <cell r="AJ488" t="str">
            <v>vn0312041033</v>
          </cell>
          <cell r="AK488" t="str">
            <v>CÔNG TY CỔ PHẦN NHÀ MÁY TRANG THIẾT BỊ Y TẾ USM HEALTHCARE</v>
          </cell>
          <cell r="AL488" t="str">
            <v>Đạt</v>
          </cell>
          <cell r="AM488"/>
          <cell r="AN488" t="str">
            <v>Nguyễn Thị Phương Hoa</v>
          </cell>
          <cell r="AO488" t="str">
            <v>Đạt</v>
          </cell>
          <cell r="AP488" t="str">
            <v>Đạt</v>
          </cell>
          <cell r="AQ488" t="str">
            <v>Đạt</v>
          </cell>
          <cell r="AR488">
            <v>0</v>
          </cell>
          <cell r="AS488" t="str">
            <v>Đạt</v>
          </cell>
          <cell r="AT488" t="str">
            <v>Đạt</v>
          </cell>
          <cell r="AU488" t="str">
            <v>Đạt</v>
          </cell>
          <cell r="AV488" t="str">
            <v>Đạt</v>
          </cell>
          <cell r="AW488" t="str">
            <v>Đạt</v>
          </cell>
          <cell r="AX488" t="str">
            <v>Đạt</v>
          </cell>
          <cell r="AY488" t="str">
            <v>Đạt</v>
          </cell>
          <cell r="AZ488">
            <v>0</v>
          </cell>
          <cell r="BA488" t="str">
            <v>Nguyễn Bảo Thắng</v>
          </cell>
          <cell r="BB488" t="str">
            <v>Đạt</v>
          </cell>
          <cell r="BC488">
            <v>0</v>
          </cell>
        </row>
        <row r="489">
          <cell r="C489" t="str">
            <v>PP2300520161</v>
          </cell>
          <cell r="D489" t="str">
            <v>Vít vỏ mini đường kính 2.0mm các cỡ</v>
          </cell>
          <cell r="E489" t="str">
            <v xml:space="preserve"> - Chất liệu Ti6Al4V
 - Đường kính 2.0mm, tự taro
 - Dài từ 6mm-&gt;30mm </v>
          </cell>
          <cell r="F489">
            <v>0</v>
          </cell>
          <cell r="G489" t="str">
            <v>Cái</v>
          </cell>
          <cell r="H489">
            <v>100</v>
          </cell>
          <cell r="I489">
            <v>560000</v>
          </cell>
          <cell r="J489">
            <v>56000000</v>
          </cell>
          <cell r="K489">
            <v>1120000</v>
          </cell>
          <cell r="L489">
            <v>84000000</v>
          </cell>
          <cell r="M489">
            <v>39200000</v>
          </cell>
          <cell r="N489">
            <v>17</v>
          </cell>
          <cell r="O489" t="str">
            <v>PP2300520161</v>
          </cell>
          <cell r="P489" t="str">
            <v>Vít vỏ mini đường kính 2.0mm các cỡ</v>
          </cell>
          <cell r="Q489">
            <v>180</v>
          </cell>
          <cell r="R489">
            <v>334960000</v>
          </cell>
          <cell r="S489">
            <v>210</v>
          </cell>
          <cell r="T489" t="str">
            <v>Trong vòng 24 giờ kể từ thời điểm dặt hàng của Bệnh viện</v>
          </cell>
          <cell r="U489" t="str">
            <v>Vít vỏ mini 2.0 các cỡ (A Plus)</v>
          </cell>
          <cell r="V489" t="str">
            <v>Vít vỏ mini 2.0 các cỡ (A Plus)</v>
          </cell>
          <cell r="W489" t="str">
            <v>N07.06.040.0029.296.0033</v>
          </cell>
          <cell r="X489" t="str">
            <v>0920-0302-06
--&gt; 0920-0302-30</v>
          </cell>
          <cell r="Y489" t="str">
            <v>Chất liệu Ti6Al4V
Đường kính 2.0mm, tự taro, đầu gài chữ thập chống trượt
Dài từ 6-16mm với bước tăng 1mm, từ 16-30mm với bước tăng 2mm</v>
          </cell>
          <cell r="Z489" t="str">
            <v>A Plus Biotechnology Co., Ltd</v>
          </cell>
          <cell r="AA489" t="str">
            <v>Đài Loan</v>
          </cell>
          <cell r="AB489" t="str">
            <v>A Plus Biotechnology Co., Ltd</v>
          </cell>
          <cell r="AC489" t="str">
            <v>Đài Loan</v>
          </cell>
          <cell r="AD489" t="str">
            <v>C</v>
          </cell>
          <cell r="AE489" t="str">
            <v>9030NK/BYT-TB-CT ngày 05/05/2018</v>
          </cell>
          <cell r="AF489" t="str">
            <v>Cái/ gói</v>
          </cell>
          <cell r="AG489" t="str">
            <v>Cái</v>
          </cell>
          <cell r="AH489">
            <v>100</v>
          </cell>
          <cell r="AI489">
            <v>0</v>
          </cell>
          <cell r="AJ489" t="str">
            <v>vn0302221358</v>
          </cell>
          <cell r="AK489" t="str">
            <v>CÔNG TY CỔ PHẦN DƯỢC PHẨM BẾN THÀNH</v>
          </cell>
          <cell r="AL489" t="str">
            <v>Đạt</v>
          </cell>
          <cell r="AM489"/>
          <cell r="AN489" t="str">
            <v>Phạm Thị Kim Hoàng</v>
          </cell>
          <cell r="AO489" t="str">
            <v>Đạt</v>
          </cell>
          <cell r="AP489" t="str">
            <v>Đạt</v>
          </cell>
          <cell r="AQ489" t="str">
            <v>Đạt</v>
          </cell>
          <cell r="AR489">
            <v>0</v>
          </cell>
          <cell r="AS489" t="str">
            <v>Đạt</v>
          </cell>
          <cell r="AT489" t="str">
            <v>Đạt</v>
          </cell>
          <cell r="AU489" t="str">
            <v>Đạt</v>
          </cell>
          <cell r="AV489" t="str">
            <v>Đạt</v>
          </cell>
          <cell r="AW489" t="str">
            <v>Đạt</v>
          </cell>
          <cell r="AX489" t="str">
            <v>Đạt</v>
          </cell>
          <cell r="AY489" t="str">
            <v>Đạt</v>
          </cell>
          <cell r="AZ489"/>
          <cell r="BA489" t="str">
            <v>Lê Thị Mơ</v>
          </cell>
          <cell r="BB489" t="str">
            <v>Đạt</v>
          </cell>
          <cell r="BC489">
            <v>0</v>
          </cell>
        </row>
        <row r="490">
          <cell r="C490" t="str">
            <v>PP2300520161</v>
          </cell>
          <cell r="D490" t="str">
            <v>Vít vỏ mini đường kính 2.0mm các cỡ</v>
          </cell>
          <cell r="E490" t="str">
            <v xml:space="preserve"> - Chất liệu Ti6Al4V
 - Đường kính 2.0mm, tự taro
 - Dài từ 6mm-&gt;30mm </v>
          </cell>
          <cell r="F490">
            <v>0</v>
          </cell>
          <cell r="G490" t="str">
            <v>Cái</v>
          </cell>
          <cell r="H490">
            <v>100</v>
          </cell>
          <cell r="I490">
            <v>560000</v>
          </cell>
          <cell r="J490">
            <v>56000000</v>
          </cell>
          <cell r="K490">
            <v>1120000</v>
          </cell>
          <cell r="L490">
            <v>84000000</v>
          </cell>
          <cell r="M490">
            <v>39200000</v>
          </cell>
          <cell r="N490">
            <v>17</v>
          </cell>
          <cell r="O490" t="str">
            <v>PP2300520161</v>
          </cell>
          <cell r="P490" t="str">
            <v>Vít vỏ mini đường kính 2.0mm các cỡ</v>
          </cell>
          <cell r="Q490">
            <v>180</v>
          </cell>
          <cell r="R490">
            <v>294448200</v>
          </cell>
          <cell r="S490">
            <v>210</v>
          </cell>
          <cell r="T490" t="str">
            <v>Trong vòng 24 giờ kể từ thời điểm đặt hàng của Bệnh viện</v>
          </cell>
          <cell r="U490" t="str">
            <v>Vít vỏ xương Ø2.0mm, Titan, tự tạo ren, các cỡ</v>
          </cell>
          <cell r="V490" t="str">
            <v xml:space="preserve">Vít vỏ xương Ø2.0mm, Titan, tự tạo ren </v>
          </cell>
          <cell r="W490" t="str">
            <v>N07.06.040.0311.115.0577</v>
          </cell>
          <cell r="X490" t="str">
            <v>TI-102-xx</v>
          </cell>
          <cell r="Y490" t="str">
            <v xml:space="preserve"> - Chất liệu Hợp kim Titanium Ti6Al4V.
 - Đường kính 2.0mm, tự taro
 - Dài 6-20mm, từ 6-10mm, bước tăng 1mm, từ 10-20 mm, bước tăng 2mm
 - Tiêu chuẩn chất lượng CE, ISO, FDA 510k</v>
          </cell>
          <cell r="Z490" t="str">
            <v xml:space="preserve"> Auxein</v>
          </cell>
          <cell r="AA490" t="str">
            <v>Ấn Độ</v>
          </cell>
          <cell r="AB490" t="str">
            <v>Ấn Độ</v>
          </cell>
          <cell r="AC490" t="str">
            <v>Ấn Độ</v>
          </cell>
          <cell r="AD490" t="str">
            <v>C</v>
          </cell>
          <cell r="AE490" t="str">
            <v>7764NK/BYT-TB-CT</v>
          </cell>
          <cell r="AF490" t="str">
            <v>Gói/10</v>
          </cell>
          <cell r="AG490" t="str">
            <v>Cái</v>
          </cell>
          <cell r="AH490">
            <v>100</v>
          </cell>
          <cell r="AI490">
            <v>0</v>
          </cell>
          <cell r="AJ490" t="str">
            <v>vn0303224087</v>
          </cell>
          <cell r="AK490" t="str">
            <v>CÔNG TY TNHH THIẾT BỊ Y TẾ HOÀNG LỘC M.E</v>
          </cell>
          <cell r="AL490" t="str">
            <v>Đạt</v>
          </cell>
          <cell r="AM490"/>
          <cell r="AN490" t="str">
            <v>Hồ Thị Hồng</v>
          </cell>
          <cell r="AO490" t="str">
            <v>Đạt</v>
          </cell>
          <cell r="AP490" t="str">
            <v>Đạt</v>
          </cell>
          <cell r="AQ490" t="str">
            <v>Đạt</v>
          </cell>
          <cell r="AR490">
            <v>0</v>
          </cell>
          <cell r="AS490" t="str">
            <v>Đạt</v>
          </cell>
          <cell r="AT490" t="str">
            <v>Không đạt</v>
          </cell>
          <cell r="AU490" t="str">
            <v>Đạt</v>
          </cell>
          <cell r="AV490" t="str">
            <v>Đạt</v>
          </cell>
          <cell r="AW490" t="str">
            <v>Đạt</v>
          </cell>
          <cell r="AX490" t="str">
            <v>Đạt</v>
          </cell>
          <cell r="AY490" t="str">
            <v>Không đạt</v>
          </cell>
          <cell r="AZ490" t="str">
            <v>Không đạt thông số E-HSMT "Dài từ 6mm -&gt; 30mm"
E-HSDT "Dài từ 6mm -&gt; 20mm"</v>
          </cell>
          <cell r="BA490" t="str">
            <v>Trần Thị Dân</v>
          </cell>
          <cell r="BB490" t="str">
            <v>Không đạt</v>
          </cell>
          <cell r="BC490" t="str">
            <v>Không đạt thông số E-HSMT "Dài từ 6mm -&gt; 30mm"
E-HSDT "Dài từ 6mm -&gt; 20mm"</v>
          </cell>
        </row>
        <row r="491">
          <cell r="C491" t="str">
            <v>PP2300520161</v>
          </cell>
          <cell r="D491" t="str">
            <v>Vít vỏ mini đường kính 2.0mm các cỡ</v>
          </cell>
          <cell r="E491" t="str">
            <v xml:space="preserve"> - Chất liệu Ti6Al4V
 - Đường kính 2.0mm, tự taro
 - Dài từ 6mm-&gt;30mm </v>
          </cell>
          <cell r="F491">
            <v>0</v>
          </cell>
          <cell r="G491" t="str">
            <v>Cái</v>
          </cell>
          <cell r="H491">
            <v>100</v>
          </cell>
          <cell r="I491">
            <v>560000</v>
          </cell>
          <cell r="J491">
            <v>56000000</v>
          </cell>
          <cell r="K491">
            <v>1120000</v>
          </cell>
          <cell r="L491">
            <v>84000000</v>
          </cell>
          <cell r="M491">
            <v>39200000</v>
          </cell>
          <cell r="N491">
            <v>17</v>
          </cell>
          <cell r="O491" t="str">
            <v>PP2300520161</v>
          </cell>
          <cell r="P491" t="str">
            <v>Vít vỏ mini đường kính 2.0mm các cỡ</v>
          </cell>
          <cell r="Q491">
            <v>180</v>
          </cell>
          <cell r="R491">
            <v>32322000</v>
          </cell>
          <cell r="S491">
            <v>210</v>
          </cell>
          <cell r="T491" t="str">
            <v>Trong vòng 24 giờ kể từ thời điểm dặt hàng của Bệnh viện</v>
          </cell>
          <cell r="U491" t="str">
            <v>Vít đóng sọ hàm mặt 2.0mm, mũ vít vuông</v>
          </cell>
          <cell r="V491" t="str">
            <v>Vít đóng sọ hàm mặt 2.0mm, mũ vít vuông</v>
          </cell>
          <cell r="W491" t="str">
            <v>N07.06.040.0506.175.0066</v>
          </cell>
          <cell r="X491" t="str">
            <v>01-9477; 01-9479</v>
          </cell>
          <cell r="Y491" t="str">
            <v xml:space="preserve">- Chất liệu Ti6Al4V
- Đường kính 2.0mm, tự taro
- Dài 7mm; 9mm </v>
          </cell>
          <cell r="Z491" t="str">
            <v>Biomet Microfixation</v>
          </cell>
          <cell r="AA491" t="str">
            <v>Hoa Kỳ</v>
          </cell>
          <cell r="AB491" t="str">
            <v>Biomet Microfixation</v>
          </cell>
          <cell r="AC491" t="str">
            <v>Mỹ</v>
          </cell>
          <cell r="AD491" t="str">
            <v>D</v>
          </cell>
          <cell r="AE491" t="str">
            <v>Số 10316NK/BYT-TB-CT</v>
          </cell>
          <cell r="AF491" t="str">
            <v>10 cái/túi</v>
          </cell>
          <cell r="AG491" t="str">
            <v>Cái</v>
          </cell>
          <cell r="AH491">
            <v>100</v>
          </cell>
          <cell r="AI491">
            <v>0</v>
          </cell>
          <cell r="AJ491" t="str">
            <v>vn0101841390</v>
          </cell>
          <cell r="AK491" t="str">
            <v>CÔNG TY TNHH THIẾT BỊ Y TẾ THIÊN Y</v>
          </cell>
          <cell r="AL491" t="str">
            <v>Đạt</v>
          </cell>
          <cell r="AM491"/>
          <cell r="AN491" t="str">
            <v>Tăng Thị Hiếu</v>
          </cell>
          <cell r="AO491" t="str">
            <v>Đạt</v>
          </cell>
          <cell r="AP491" t="str">
            <v>Đạt</v>
          </cell>
          <cell r="AQ491" t="str">
            <v>Đạt</v>
          </cell>
          <cell r="AR491">
            <v>0</v>
          </cell>
          <cell r="AS491" t="str">
            <v>Đạt</v>
          </cell>
          <cell r="AT491" t="str">
            <v>Không đạt</v>
          </cell>
          <cell r="AU491" t="str">
            <v>Đạt</v>
          </cell>
          <cell r="AV491" t="str">
            <v>Đạt</v>
          </cell>
          <cell r="AW491" t="str">
            <v>Đạt</v>
          </cell>
          <cell r="AX491" t="str">
            <v>Đạt</v>
          </cell>
          <cell r="AY491" t="str">
            <v>Không đạt</v>
          </cell>
          <cell r="AZ491" t="str">
            <v>Không đáp ứng HSMT về kích thước</v>
          </cell>
          <cell r="BA491" t="str">
            <v>Lê Thị Mơ</v>
          </cell>
          <cell r="BB491" t="str">
            <v>Không đạt</v>
          </cell>
          <cell r="BC491" t="str">
            <v>Không đáp ứng HSMT về kích thước</v>
          </cell>
        </row>
        <row r="492">
          <cell r="C492" t="str">
            <v>PP2300520161</v>
          </cell>
          <cell r="D492" t="str">
            <v>Vít vỏ mini đường kính 2.0mm các cỡ</v>
          </cell>
          <cell r="E492" t="str">
            <v xml:space="preserve"> - Chất liệu Ti6Al4V
 - Đường kính 2.0mm, tự taro
 - Dài từ 6mm-&gt;30mm </v>
          </cell>
          <cell r="F492">
            <v>0</v>
          </cell>
          <cell r="G492" t="str">
            <v>Cái</v>
          </cell>
          <cell r="H492">
            <v>100</v>
          </cell>
          <cell r="I492">
            <v>560000</v>
          </cell>
          <cell r="J492">
            <v>56000000</v>
          </cell>
          <cell r="K492">
            <v>1120000</v>
          </cell>
          <cell r="L492">
            <v>84000000</v>
          </cell>
          <cell r="M492">
            <v>39200000</v>
          </cell>
          <cell r="N492">
            <v>17</v>
          </cell>
          <cell r="O492" t="str">
            <v>PP2300520161</v>
          </cell>
          <cell r="P492" t="str">
            <v>Vít vỏ mini đường kính 2.0mm các cỡ</v>
          </cell>
          <cell r="Q492">
            <v>180</v>
          </cell>
          <cell r="R492">
            <v>180000000</v>
          </cell>
          <cell r="S492">
            <v>210</v>
          </cell>
          <cell r="T492" t="str">
            <v>Giao hàng trong vòng 24h kể từ thời điểm gửi đơn đặt hàng của Bệnh viện</v>
          </cell>
          <cell r="U492" t="str">
            <v>Vít xương cứng tự taro đường kính 2.0mm, dài 6-38mm, mũ vít hình sao</v>
          </cell>
          <cell r="V492" t="str">
            <v>Vít xương cứng tự taro đường kính 2.0mm, dài 6-38mm, mũ vít hình sao</v>
          </cell>
          <cell r="W492" t="str">
            <v>N07.06.040.0714.279.0174</v>
          </cell>
          <cell r="X492" t="str">
            <v>394755xx</v>
          </cell>
          <cell r="Y492" t="str">
            <v>Chất liệu titanium hợp kim, tự taro. 
 - Đường kính 2.0mm, đường kính lõi vít 1.4mm 
- Chiều dài từ 6 -14mm với bước tăng 1mm, với chiều dài từ 16 -38mm với bước tăng 2mm</v>
          </cell>
          <cell r="Z492" t="str">
            <v>Changzhou Kanghui Medical Innovation Co., Ltd.</v>
          </cell>
          <cell r="AA492" t="str">
            <v>Trung Quốc</v>
          </cell>
          <cell r="AB492" t="str">
            <v>Changzhou Kanghui Medical Innovation Co., Ltd.</v>
          </cell>
          <cell r="AC492" t="str">
            <v>Trung Quốc</v>
          </cell>
          <cell r="AD492" t="str">
            <v>C, Số phân loại: 242/MED0918/170000154/PCBPL-BYT</v>
          </cell>
          <cell r="AE492" t="str">
            <v>10540NK/BYT-TB-CT</v>
          </cell>
          <cell r="AF492" t="str">
            <v>Cái/gói</v>
          </cell>
          <cell r="AG492" t="str">
            <v>Cái</v>
          </cell>
          <cell r="AH492">
            <v>100</v>
          </cell>
          <cell r="AI492">
            <v>0</v>
          </cell>
          <cell r="AJ492" t="str">
            <v>vn0101147344</v>
          </cell>
          <cell r="AK492" t="str">
            <v>CÔNG TY TNHH ĐẦU TƯ PHÁT TRIỂN TRANG THIẾT BỊ Y TẾ</v>
          </cell>
          <cell r="AL492" t="str">
            <v>Đạt</v>
          </cell>
          <cell r="AM492"/>
          <cell r="AN492" t="str">
            <v>Trương Thị Mỹ Quý</v>
          </cell>
          <cell r="AO492" t="str">
            <v>Đạt</v>
          </cell>
          <cell r="AP492" t="str">
            <v>Đạt</v>
          </cell>
          <cell r="AQ492" t="str">
            <v>Đạt</v>
          </cell>
          <cell r="AR492">
            <v>0</v>
          </cell>
          <cell r="AS492" t="str">
            <v>Đạt</v>
          </cell>
          <cell r="AT492" t="str">
            <v>Đạt</v>
          </cell>
          <cell r="AU492" t="str">
            <v>Đạt</v>
          </cell>
          <cell r="AV492" t="str">
            <v>Đạt</v>
          </cell>
          <cell r="AW492" t="str">
            <v>Đạt</v>
          </cell>
          <cell r="AX492" t="str">
            <v>Đạt</v>
          </cell>
          <cell r="AY492" t="str">
            <v>Đạt</v>
          </cell>
          <cell r="AZ492">
            <v>0</v>
          </cell>
          <cell r="BA492" t="str">
            <v>Trần Thị Minh Hồng</v>
          </cell>
          <cell r="BB492" t="str">
            <v>Đạt</v>
          </cell>
          <cell r="BC492">
            <v>0</v>
          </cell>
        </row>
        <row r="493">
          <cell r="C493" t="str">
            <v>PP2300520162</v>
          </cell>
          <cell r="D493" t="str">
            <v>Vít vỏ xương đường kính 2.7mm -&gt; 3.5mm</v>
          </cell>
          <cell r="E493" t="str">
            <v xml:space="preserve"> - Vít đường kính 2.7mm -&gt; 3.5mm, chiều dài các cỡ
 - Chất liệu Titanium/thép không gỉ </v>
          </cell>
          <cell r="F493">
            <v>0</v>
          </cell>
          <cell r="G493" t="str">
            <v>Cái</v>
          </cell>
          <cell r="H493">
            <v>500</v>
          </cell>
          <cell r="I493">
            <v>1100000</v>
          </cell>
          <cell r="J493">
            <v>550000000</v>
          </cell>
          <cell r="K493">
            <v>11000000</v>
          </cell>
          <cell r="L493">
            <v>825000000</v>
          </cell>
          <cell r="M493">
            <v>385000000</v>
          </cell>
          <cell r="N493">
            <v>84</v>
          </cell>
          <cell r="O493" t="str">
            <v>PP2300520162</v>
          </cell>
          <cell r="P493" t="str">
            <v>Vít vỏ xương đường kính 2.7mm -&gt; 3.5mm</v>
          </cell>
          <cell r="Q493">
            <v>180</v>
          </cell>
          <cell r="R493">
            <v>334960000</v>
          </cell>
          <cell r="S493">
            <v>210</v>
          </cell>
          <cell r="T493" t="str">
            <v>Trong vòng 24 giờ kể từ thời điểm dặt hàng của Bệnh viện</v>
          </cell>
          <cell r="U493" t="str">
            <v>Vít vỏ 3.5 các cỡ (A Plus)</v>
          </cell>
          <cell r="V493" t="str">
            <v>Vít vỏ 3.5 các cỡ (A Plus)</v>
          </cell>
          <cell r="W493" t="str">
            <v>N07.06.040.0029.296.0028</v>
          </cell>
          <cell r="X493" t="str">
            <v>0935-0302-12
--&gt; 0935-0302-55</v>
          </cell>
          <cell r="Y493" t="str">
            <v>Chất liệu Ti6Al4V
Đường kính 3.5mm, tự taro
Thân vít có chiều rộng thay đổi, phần gần đầu vít không có ren đường kính 2.5mm, phần đuôi vít đường kính 3.5mm có thiết kế 3 lưỡi. 
Đầu vít hình sao chống tuôn, cải thiện chữa lành vết gãy được cố định bằng nẹp.
Kích thích sự phát triển của mô can xương.
Dài 12-50mm với bước tăng 2mm, từ 50-55mm với bước tăng 5mm</v>
          </cell>
          <cell r="Z493" t="str">
            <v>A Plus Biotechnology Co., Ltd</v>
          </cell>
          <cell r="AA493" t="str">
            <v>Đài Loan</v>
          </cell>
          <cell r="AB493" t="str">
            <v>A Plus Biotechnology Co., Ltd</v>
          </cell>
          <cell r="AC493" t="str">
            <v>Đài Loan</v>
          </cell>
          <cell r="AD493" t="str">
            <v>C</v>
          </cell>
          <cell r="AE493" t="str">
            <v>9030NK/BYT-TB-CT ngày 05/05/2018</v>
          </cell>
          <cell r="AF493" t="str">
            <v>Cái/ gói</v>
          </cell>
          <cell r="AG493" t="str">
            <v>Cái</v>
          </cell>
          <cell r="AH493">
            <v>500</v>
          </cell>
          <cell r="AI493">
            <v>0</v>
          </cell>
          <cell r="AJ493" t="str">
            <v>vn0302221358</v>
          </cell>
          <cell r="AK493" t="str">
            <v>CÔNG TY CỔ PHẦN DƯỢC PHẨM BẾN THÀNH</v>
          </cell>
          <cell r="AL493" t="str">
            <v>Đạt</v>
          </cell>
          <cell r="AM493"/>
          <cell r="AN493" t="str">
            <v>Phạm Thị Kim Hoàng</v>
          </cell>
          <cell r="AO493" t="str">
            <v>Đạt</v>
          </cell>
          <cell r="AP493" t="str">
            <v>Đạt</v>
          </cell>
          <cell r="AQ493" t="str">
            <v>Đạt</v>
          </cell>
          <cell r="AR493">
            <v>0</v>
          </cell>
          <cell r="AS493" t="str">
            <v>Đạt</v>
          </cell>
          <cell r="AT493" t="str">
            <v>Không đạt</v>
          </cell>
          <cell r="AU493" t="str">
            <v>Đạt</v>
          </cell>
          <cell r="AV493" t="str">
            <v>Đạt</v>
          </cell>
          <cell r="AW493" t="str">
            <v>Đạt</v>
          </cell>
          <cell r="AX493" t="str">
            <v>Đạt</v>
          </cell>
          <cell r="AY493" t="str">
            <v>Không đạt</v>
          </cell>
          <cell r="AZ493" t="str">
            <v>Không đạt do không đáp ứng HSMT về đường kính</v>
          </cell>
          <cell r="BA493" t="str">
            <v>Lê Thị Mơ</v>
          </cell>
          <cell r="BB493" t="str">
            <v>Không đạt</v>
          </cell>
          <cell r="BC493" t="str">
            <v>Không đạt do không đáp ứng HSMT về đường kính</v>
          </cell>
        </row>
        <row r="494">
          <cell r="C494" t="str">
            <v>PP2300520162</v>
          </cell>
          <cell r="D494" t="str">
            <v>Vít vỏ xương đường kính 2.7mm -&gt; 3.5mm</v>
          </cell>
          <cell r="E494" t="str">
            <v xml:space="preserve"> - Vít đường kính 2.7mm -&gt; 3.5mm, chiều dài các cỡ
 - Chất liệu Titanium/thép không gỉ </v>
          </cell>
          <cell r="F494">
            <v>0</v>
          </cell>
          <cell r="G494" t="str">
            <v>Cái</v>
          </cell>
          <cell r="H494">
            <v>500</v>
          </cell>
          <cell r="I494">
            <v>1100000</v>
          </cell>
          <cell r="J494">
            <v>550000000</v>
          </cell>
          <cell r="K494">
            <v>11000000</v>
          </cell>
          <cell r="L494">
            <v>825000000</v>
          </cell>
          <cell r="M494">
            <v>385000000</v>
          </cell>
          <cell r="N494">
            <v>84</v>
          </cell>
          <cell r="O494" t="str">
            <v>PP2300520162</v>
          </cell>
          <cell r="P494" t="str">
            <v>Vít vỏ xương đường kính 2.7mm -&gt; 3.5mm</v>
          </cell>
          <cell r="Q494">
            <v>180</v>
          </cell>
          <cell r="R494">
            <v>231000000</v>
          </cell>
          <cell r="S494">
            <v>211</v>
          </cell>
          <cell r="T494" t="str">
            <v>Giao hàng trong vòng 24h kể từ thời điểm gửi đơn đặt hàng của Bệnh viện</v>
          </cell>
          <cell r="U494" t="str">
            <v>2.7 mm Vít vỏ tự taro</v>
          </cell>
          <cell r="V494" t="str">
            <v>2.7 mm Vít vỏ tự taro</v>
          </cell>
          <cell r="W494" t="str">
            <v>N07.06.040.0972.000.0027.(001-011)</v>
          </cell>
          <cell r="X494" t="str">
            <v>IMA-27COTaaa</v>
          </cell>
          <cell r="Y494" t="str">
            <v>Vít vỏ (xương cứng) tự ta ro 2.7 mm:
- Đường kính vít (đường kính ren): 2.7mm ± 0.05
- Đường kính lõi vít 1.9 mm ± 0.05 mm
- Đường kính mũ vít (mm): ∅ 4.95 ± 0,05  mm
Khoảng cách hai đỉnh đối diện của mũ vít (mm):
+ Đầu hình sao, 2.8 ± 0.05 mm
+ Đầu lục giác, 2.5 ± 0.05 mm
- Bước ren vít (mm): 1.00 mm ± 0.05 mm. 
- Chiều dài từ 6-30mm bước tăng 2 mm
- Vật liệu Titanium 6AL-4V phù hợp với tiêu chuẩn ASTM F 136.
- Tiệt trùng bằng Ethylene Oxyde.</v>
          </cell>
          <cell r="Z494" t="str">
            <v>Công ty Cổ Phần Nhà máy Trang thiết bị Y tế USM Healthcare</v>
          </cell>
          <cell r="AA494" t="str">
            <v>Việt Nam</v>
          </cell>
          <cell r="AB494" t="str">
            <v>Việt Nam</v>
          </cell>
          <cell r="AC494" t="str">
            <v>Việt Nam</v>
          </cell>
          <cell r="AD494" t="str">
            <v>C</v>
          </cell>
          <cell r="AE494" t="str">
            <v>2301184ĐKLH/BYT-HTTB ngày 11/10/2023</v>
          </cell>
          <cell r="AF494" t="str">
            <v>1 cái / gói</v>
          </cell>
          <cell r="AG494" t="str">
            <v>Cái</v>
          </cell>
          <cell r="AH494">
            <v>500</v>
          </cell>
          <cell r="AI494">
            <v>0</v>
          </cell>
          <cell r="AJ494" t="str">
            <v>vn0312041033</v>
          </cell>
          <cell r="AK494" t="str">
            <v>CÔNG TY CỔ PHẦN NHÀ MÁY TRANG THIẾT BỊ Y TẾ USM HEALTHCARE</v>
          </cell>
          <cell r="AL494" t="str">
            <v>Đạt</v>
          </cell>
          <cell r="AM494"/>
          <cell r="AN494" t="str">
            <v>Nguyễn Thị Phương Hoa</v>
          </cell>
          <cell r="AO494" t="str">
            <v>Đạt</v>
          </cell>
          <cell r="AP494" t="str">
            <v>Đạt</v>
          </cell>
          <cell r="AQ494" t="str">
            <v>Đạt</v>
          </cell>
          <cell r="AR494">
            <v>0</v>
          </cell>
          <cell r="AS494" t="str">
            <v>Đạt</v>
          </cell>
          <cell r="AT494" t="str">
            <v>Đạt</v>
          </cell>
          <cell r="AU494" t="str">
            <v>Đạt</v>
          </cell>
          <cell r="AV494" t="str">
            <v>Đạt</v>
          </cell>
          <cell r="AW494" t="str">
            <v>Đạt</v>
          </cell>
          <cell r="AX494" t="str">
            <v>Đạt</v>
          </cell>
          <cell r="AY494" t="str">
            <v>Đạt</v>
          </cell>
          <cell r="AZ494">
            <v>0</v>
          </cell>
          <cell r="BA494" t="str">
            <v>Nguyễn Bảo Thắng</v>
          </cell>
          <cell r="BB494" t="str">
            <v>Đạt</v>
          </cell>
          <cell r="BC494">
            <v>0</v>
          </cell>
        </row>
        <row r="495">
          <cell r="C495" t="str">
            <v>PP2300520162</v>
          </cell>
          <cell r="D495" t="str">
            <v>Vít vỏ xương đường kính 2.7mm -&gt; 3.5mm</v>
          </cell>
          <cell r="E495" t="str">
            <v xml:space="preserve"> - Vít đường kính 2.7mm -&gt; 3.5mm, chiều dài các cỡ
 - Chất liệu Titanium/thép không gỉ </v>
          </cell>
          <cell r="F495">
            <v>0</v>
          </cell>
          <cell r="G495" t="str">
            <v>Cái</v>
          </cell>
          <cell r="H495">
            <v>500</v>
          </cell>
          <cell r="I495">
            <v>1100000</v>
          </cell>
          <cell r="J495">
            <v>550000000</v>
          </cell>
          <cell r="K495">
            <v>11000000</v>
          </cell>
          <cell r="L495">
            <v>825000000</v>
          </cell>
          <cell r="M495">
            <v>385000000</v>
          </cell>
          <cell r="N495">
            <v>84</v>
          </cell>
          <cell r="O495" t="str">
            <v>PP2300520162</v>
          </cell>
          <cell r="P495" t="str">
            <v>Vít vỏ xương đường kính 2.7mm -&gt; 3.5mm</v>
          </cell>
          <cell r="Q495">
            <v>180</v>
          </cell>
          <cell r="R495">
            <v>294448200</v>
          </cell>
          <cell r="S495">
            <v>210</v>
          </cell>
          <cell r="T495" t="str">
            <v>Trong vòng 24 giờ kể từ thời điểm đặt hàng của Bệnh viện</v>
          </cell>
          <cell r="U495" t="str">
            <v>Vít vỏ xương Ø2.7mm, Titan, tự tạo ren, các cỡ</v>
          </cell>
          <cell r="V495" t="str">
            <v xml:space="preserve">Vít vỏ xương Ø2.7mm, Titan, tự tạo ren </v>
          </cell>
          <cell r="W495" t="str">
            <v>N07.06.040.0311.115.0579</v>
          </cell>
          <cell r="X495" t="str">
            <v>TI-103-2xx</v>
          </cell>
          <cell r="Y495" t="str">
            <v xml:space="preserve"> - Chất liệu Hợp kim Titanium Ti6Al4V.
 - Vít đường kính 2.7mm, dài 6-30mm, bước tăng 2mm
 - Tiêu chuẩn chất lượng CE, ISO, FDA 510k</v>
          </cell>
          <cell r="Z495" t="str">
            <v xml:space="preserve"> Auxein</v>
          </cell>
          <cell r="AA495" t="str">
            <v>Ấn Độ</v>
          </cell>
          <cell r="AB495" t="str">
            <v>Ấn Độ</v>
          </cell>
          <cell r="AC495" t="str">
            <v>Ấn Độ</v>
          </cell>
          <cell r="AD495" t="str">
            <v>C</v>
          </cell>
          <cell r="AE495" t="str">
            <v>7764NK/BYT-TB-CT</v>
          </cell>
          <cell r="AF495" t="str">
            <v>Gói/10</v>
          </cell>
          <cell r="AG495" t="str">
            <v>Cái</v>
          </cell>
          <cell r="AH495">
            <v>500</v>
          </cell>
          <cell r="AI495">
            <v>0</v>
          </cell>
          <cell r="AJ495" t="str">
            <v>vn0303224087</v>
          </cell>
          <cell r="AK495" t="str">
            <v>CÔNG TY TNHH THIẾT BỊ Y TẾ HOÀNG LỘC M.E</v>
          </cell>
          <cell r="AL495" t="str">
            <v>Đạt</v>
          </cell>
          <cell r="AM495"/>
          <cell r="AN495" t="str">
            <v>Hồ Thị Hồng</v>
          </cell>
          <cell r="AO495" t="str">
            <v>Đạt</v>
          </cell>
          <cell r="AP495" t="str">
            <v>Đạt</v>
          </cell>
          <cell r="AQ495" t="str">
            <v>Đạt</v>
          </cell>
          <cell r="AR495">
            <v>0</v>
          </cell>
          <cell r="AS495" t="str">
            <v>Đạt</v>
          </cell>
          <cell r="AT495" t="str">
            <v>Đạt</v>
          </cell>
          <cell r="AU495" t="str">
            <v>Đạt</v>
          </cell>
          <cell r="AV495" t="str">
            <v>Đạt</v>
          </cell>
          <cell r="AW495" t="str">
            <v>Đạt</v>
          </cell>
          <cell r="AX495" t="str">
            <v>Đạt</v>
          </cell>
          <cell r="AY495" t="str">
            <v>Đạt</v>
          </cell>
          <cell r="AZ495">
            <v>0</v>
          </cell>
          <cell r="BA495" t="str">
            <v>Trần Thị Dân</v>
          </cell>
          <cell r="BB495" t="str">
            <v>Đạt</v>
          </cell>
          <cell r="BC495">
            <v>0</v>
          </cell>
        </row>
        <row r="496">
          <cell r="C496" t="str">
            <v>PP2300520162</v>
          </cell>
          <cell r="D496" t="str">
            <v>Vít vỏ xương đường kính 2.7mm -&gt; 3.5mm</v>
          </cell>
          <cell r="E496" t="str">
            <v xml:space="preserve"> - Vít đường kính 2.7mm -&gt; 3.5mm, chiều dài các cỡ
 - Chất liệu Titanium/thép không gỉ </v>
          </cell>
          <cell r="F496">
            <v>0</v>
          </cell>
          <cell r="G496" t="str">
            <v>Cái</v>
          </cell>
          <cell r="H496">
            <v>500</v>
          </cell>
          <cell r="I496">
            <v>1100000</v>
          </cell>
          <cell r="J496">
            <v>550000000</v>
          </cell>
          <cell r="K496">
            <v>11000000</v>
          </cell>
          <cell r="L496">
            <v>825000000</v>
          </cell>
          <cell r="M496">
            <v>385000000</v>
          </cell>
          <cell r="N496">
            <v>84</v>
          </cell>
          <cell r="O496" t="str">
            <v>PP2300520162</v>
          </cell>
          <cell r="P496" t="str">
            <v>Vít vỏ xương đường kính 2.7mm -&gt; 3.5mm</v>
          </cell>
          <cell r="Q496">
            <v>180</v>
          </cell>
          <cell r="R496">
            <v>613881000</v>
          </cell>
          <cell r="S496">
            <v>210</v>
          </cell>
          <cell r="T496" t="str">
            <v>Trong vòng 24 giờ kể từ thời điểm đặt hàng của Bệnh viện</v>
          </cell>
          <cell r="U496" t="str">
            <v>Vít vỏ xương đường kính 2.7mm; Vít vỏ xương đường kính 3.5mm</v>
          </cell>
          <cell r="V496" t="str">
            <v>Vít vỏ xương đường kính 2.7mm; Vít vỏ xương đường kính 3.5mm</v>
          </cell>
          <cell r="W496" t="str">
            <v>N07.06.040.2567.292.0001.001;N07.06.040.2567.292.0001.002;N07.06.040.2567.292.0001.003;N07.06.040.2567.292.0001.004;N07.06.040.2567.292.0001.005;N07.06.040.2567.292.0001.006;N07.06.040.2567.292.0001.007;N07.06.040.2567.292.0001.008;N07.06.040.2567.292.0001.009;N07.06.040.2567.292.0001.010;N07.06.040.2567.292.0001.011;N07.06.040.2567.292.0001.012;N07.06.040.2567.292.0001.013;N07.06.040.2567.292.0001.014;N07.06.040.2567.292.0001.015;N07.06.040.2567.292.0001.016;N07.06.040.2567.292.0007.001;N07.06.040.2567.292.0007.002;N07.06.040.2567.292.0007.003;N07.06.040.2567.292.0007.004;N07.06.040.2567.292.0007.005;N07.06.040.2567.292.0007.006;N07.06.040.2567.292.0007.007;N07.06.040.2567.292.0007.008;N07.06.040.2567.292.0007.009;N07.06.040.2567.292.0007.010;N07.06.040.2567.292.0007.011;N07.06.040.2567.292.0007.012;N07.06.040.2567.292.0007.013;N07.06.040.2567.292.0007.014;N07.06.040.2567.292.0007.015;N07.06.040.2567.292.0007.016;N07.06.040.2567.292.0007.017;N07.06.040.2567.292.0007.018;N07.06.040.2567.292.0007.019;N07.06.040.2567.292.0007.020;N07.06.040.2567.292.0007.021;N07.06.040.2567.292.0007.022;N07.06.040.2567.292.0007.023;N07.06.040.2567.292.0007.024;N07.06.040.2567.292.0007.025</v>
          </cell>
          <cell r="X496" t="str">
            <v>120.2710 -&gt; 120.2740; 130.3312 -&gt; 130.3370</v>
          </cell>
          <cell r="Y496" t="str">
            <v xml:space="preserve"> - Vít đường kính 2.7mm -&gt; 3.5mm, chiều dài các cỡ
 - Chất liệu Titanium/thép không gỉ </v>
          </cell>
          <cell r="Z496" t="str">
            <v>Intraum S.P.A</v>
          </cell>
          <cell r="AA496" t="str">
            <v>Ý</v>
          </cell>
          <cell r="AB496" t="str">
            <v>Intraum S.P.A</v>
          </cell>
          <cell r="AC496" t="str">
            <v>Ý</v>
          </cell>
          <cell r="AD496" t="str">
            <v>C</v>
          </cell>
          <cell r="AE496" t="str">
            <v>GPNK 12607NK/BYT-TB-CT ngày 4/5/2019</v>
          </cell>
          <cell r="AF496" t="str">
            <v>Hộp/1 cái</v>
          </cell>
          <cell r="AG496" t="str">
            <v>Cái</v>
          </cell>
          <cell r="AH496">
            <v>500</v>
          </cell>
          <cell r="AI496">
            <v>0</v>
          </cell>
          <cell r="AJ496" t="str">
            <v>vn0303649788</v>
          </cell>
          <cell r="AK496" t="str">
            <v>CÔNG TY TNHH THƯƠNG MẠI - DỊCH VỤ VÀ SẢN XUẤT VIỆT TƯỜNG</v>
          </cell>
          <cell r="AL496" t="str">
            <v>Đạt</v>
          </cell>
          <cell r="AM496"/>
          <cell r="AN496" t="str">
            <v>Nguyễn Thị Sao Mai</v>
          </cell>
          <cell r="AO496" t="str">
            <v>Đạt</v>
          </cell>
          <cell r="AP496" t="str">
            <v>Đạt</v>
          </cell>
          <cell r="AQ496" t="str">
            <v>Đạt</v>
          </cell>
          <cell r="AR496">
            <v>0</v>
          </cell>
          <cell r="AS496" t="str">
            <v>Đạt</v>
          </cell>
          <cell r="AT496" t="str">
            <v>Đạt</v>
          </cell>
          <cell r="AU496" t="str">
            <v>Đạt</v>
          </cell>
          <cell r="AV496" t="str">
            <v>Đạt</v>
          </cell>
          <cell r="AW496" t="str">
            <v>Đạt</v>
          </cell>
          <cell r="AX496" t="str">
            <v>Đạt</v>
          </cell>
          <cell r="AY496" t="str">
            <v>Đạt</v>
          </cell>
          <cell r="AZ496">
            <v>0</v>
          </cell>
          <cell r="BA496" t="str">
            <v>Cao Dũng</v>
          </cell>
          <cell r="BB496" t="str">
            <v>Đạt</v>
          </cell>
          <cell r="BC496" t="str">
            <v/>
          </cell>
        </row>
        <row r="497">
          <cell r="C497" t="str">
            <v>PP2300520162</v>
          </cell>
          <cell r="D497" t="str">
            <v>Vít vỏ xương đường kính 2.7mm -&gt; 3.5mm</v>
          </cell>
          <cell r="E497" t="str">
            <v xml:space="preserve"> - Vít đường kính 2.7mm -&gt; 3.5mm, chiều dài các cỡ
 - Chất liệu Titanium/thép không gỉ </v>
          </cell>
          <cell r="F497">
            <v>0</v>
          </cell>
          <cell r="G497" t="str">
            <v>Cái</v>
          </cell>
          <cell r="H497">
            <v>500</v>
          </cell>
          <cell r="I497">
            <v>1100000</v>
          </cell>
          <cell r="J497">
            <v>550000000</v>
          </cell>
          <cell r="K497">
            <v>11000000</v>
          </cell>
          <cell r="L497">
            <v>825000000</v>
          </cell>
          <cell r="M497">
            <v>385000000</v>
          </cell>
          <cell r="N497">
            <v>84</v>
          </cell>
          <cell r="O497" t="str">
            <v>PP2300520162</v>
          </cell>
          <cell r="P497" t="str">
            <v>Vít vỏ xương đường kính 2.7mm -&gt; 3.5mm</v>
          </cell>
          <cell r="Q497">
            <v>180</v>
          </cell>
          <cell r="R497">
            <v>180000000</v>
          </cell>
          <cell r="S497">
            <v>210</v>
          </cell>
          <cell r="T497" t="str">
            <v>Giao hàng trong vòng 24h kể từ thời điểm gửi đơn đặt hàng của Bệnh viện</v>
          </cell>
          <cell r="U497" t="str">
            <v>Vít xương cứng đường kính2.7mm- 3.5mm, toàn ren, tự taro, Vật liệu Titan</v>
          </cell>
          <cell r="V497" t="str">
            <v>-Vít vỏ đường kính vít 2.7mm, tự taro
-Vít xương cứng đường kính 3.5mm, dài 10 - 60 mm toàn ren, tự taro, Vật liệu Titan</v>
          </cell>
          <cell r="W497" t="str">
            <v>N07.06.040.0714.279.0325
N07.06.040.0714.279.0141</v>
          </cell>
          <cell r="X497" t="str">
            <v>303750xx
303870xx</v>
          </cell>
          <cell r="Y497" t="str">
            <v>- Chất liệu Titanium Alloy
- Đường kính đầu vít 2.7- 3.5mm
- Dùng mũi khoan 2.0-2.5mm
- Chiều dài vít 06 đến 60mm
- Tiêu chuẩn ISO, CE, CFS</v>
          </cell>
          <cell r="Z497" t="str">
            <v>Changzhou Kanghui Medical Innovation Co., Ltd.</v>
          </cell>
          <cell r="AA497" t="str">
            <v>Trung Quốc</v>
          </cell>
          <cell r="AB497" t="str">
            <v>Changzhou Kanghui Medical Innovation Co., Ltd.</v>
          </cell>
          <cell r="AC497" t="str">
            <v>Trung Quốc</v>
          </cell>
          <cell r="AD497" t="str">
            <v>C, Số phân loại: 60/MED0918/170000154/PCBPL-BYT</v>
          </cell>
          <cell r="AE497" t="str">
            <v>10540NK/BYT-TB-CT</v>
          </cell>
          <cell r="AF497" t="str">
            <v>Cái/gói</v>
          </cell>
          <cell r="AG497" t="str">
            <v>Cái</v>
          </cell>
          <cell r="AH497">
            <v>500</v>
          </cell>
          <cell r="AI497">
            <v>0</v>
          </cell>
          <cell r="AJ497" t="str">
            <v>vn0101147344</v>
          </cell>
          <cell r="AK497" t="str">
            <v>CÔNG TY TNHH ĐẦU TƯ PHÁT TRIỂN TRANG THIẾT BỊ Y TẾ</v>
          </cell>
          <cell r="AL497" t="str">
            <v>Đạt</v>
          </cell>
          <cell r="AM497"/>
          <cell r="AN497" t="str">
            <v>Trương Thị Mỹ Quý</v>
          </cell>
          <cell r="AO497" t="str">
            <v>Đạt</v>
          </cell>
          <cell r="AP497" t="str">
            <v>Đạt</v>
          </cell>
          <cell r="AQ497" t="str">
            <v>Đạt</v>
          </cell>
          <cell r="AR497">
            <v>0</v>
          </cell>
          <cell r="AS497" t="str">
            <v>Đạt</v>
          </cell>
          <cell r="AT497" t="str">
            <v>Đạt</v>
          </cell>
          <cell r="AU497" t="str">
            <v>Đạt</v>
          </cell>
          <cell r="AV497" t="str">
            <v>Đạt</v>
          </cell>
          <cell r="AW497" t="str">
            <v>Đạt</v>
          </cell>
          <cell r="AX497" t="str">
            <v>Đạt</v>
          </cell>
          <cell r="AY497" t="str">
            <v>Đạt</v>
          </cell>
          <cell r="AZ497">
            <v>0</v>
          </cell>
          <cell r="BA497" t="str">
            <v>Trần Thị Minh Hồng</v>
          </cell>
          <cell r="BB497" t="str">
            <v>Đạt</v>
          </cell>
          <cell r="BC497">
            <v>0</v>
          </cell>
        </row>
        <row r="498">
          <cell r="C498" t="str">
            <v>PP2300520163</v>
          </cell>
          <cell r="D498" t="str">
            <v>Vít xốp 6.5 mm tự taro đường kính các cỡ</v>
          </cell>
          <cell r="E498" t="str">
            <v xml:space="preserve">- Chất liệu Ti6Al4V/Titanium
- Đường kính 6.5mm, tự taro
- Kích thước: Dài 50mm-&gt;90mm </v>
          </cell>
          <cell r="F498">
            <v>0</v>
          </cell>
          <cell r="G498" t="str">
            <v>Cái</v>
          </cell>
          <cell r="H498">
            <v>200</v>
          </cell>
          <cell r="I498">
            <v>1000000</v>
          </cell>
          <cell r="J498">
            <v>200000000</v>
          </cell>
          <cell r="K498">
            <v>4000000</v>
          </cell>
          <cell r="L498">
            <v>300000000</v>
          </cell>
          <cell r="M498">
            <v>140000000</v>
          </cell>
          <cell r="N498">
            <v>34</v>
          </cell>
          <cell r="O498" t="str">
            <v>PP2300520163</v>
          </cell>
          <cell r="P498" t="str">
            <v>Vít xốp 6.5 mm tự taro đường kính các cỡ</v>
          </cell>
          <cell r="Q498">
            <v>180</v>
          </cell>
          <cell r="R498">
            <v>334960000</v>
          </cell>
          <cell r="S498">
            <v>210</v>
          </cell>
          <cell r="T498" t="str">
            <v>Trong vòng 24 giờ kể từ thời điểm dặt hàng của Bệnh viện</v>
          </cell>
          <cell r="U498" t="str">
            <v>Vít xốp 6.5 các cỡ (A Plus)</v>
          </cell>
          <cell r="V498" t="str">
            <v>Vít xốp 6.5 các cỡ (A Plus)</v>
          </cell>
          <cell r="W498" t="str">
            <v>N07.06.040.0029.296.0035</v>
          </cell>
          <cell r="X498" t="str">
            <v>1065-1303-50
--&gt; 1065-1303-90</v>
          </cell>
          <cell r="Y498" t="str">
            <v>Chất liệu Ti6Al4V
Đường kính 6.5mm, tự taro
Đầu vít hình sao chống tuôn, cải thiện chữa lành vết gãy được cố định bằng nẹp.
Kích thích sự phát triển của mô can xương.
Dài 50-54mm với bước tăng 2mm, từ 54-56mm với bước tăng 1mm, từ 56-60mm với bước tăng 2mm, từ 60-90mm với bước tăng 5mm</v>
          </cell>
          <cell r="Z498" t="str">
            <v>A Plus Biotechnology Co., Ltd</v>
          </cell>
          <cell r="AA498" t="str">
            <v>Đài Loan</v>
          </cell>
          <cell r="AB498" t="str">
            <v>A Plus Biotechnology Co., Ltd</v>
          </cell>
          <cell r="AC498" t="str">
            <v>Đài Loan</v>
          </cell>
          <cell r="AD498" t="str">
            <v>C</v>
          </cell>
          <cell r="AE498" t="str">
            <v>15400NK/BYT-TB-CT ngày 15/05/2020</v>
          </cell>
          <cell r="AF498" t="str">
            <v>Cái/ gói</v>
          </cell>
          <cell r="AG498" t="str">
            <v>Cái</v>
          </cell>
          <cell r="AH498">
            <v>200</v>
          </cell>
          <cell r="AI498">
            <v>0</v>
          </cell>
          <cell r="AJ498" t="str">
            <v>vn0302221358</v>
          </cell>
          <cell r="AK498" t="str">
            <v>CÔNG TY CỔ PHẦN DƯỢC PHẨM BẾN THÀNH</v>
          </cell>
          <cell r="AL498" t="str">
            <v>Đạt</v>
          </cell>
          <cell r="AM498"/>
          <cell r="AN498" t="str">
            <v>Phạm Thị Kim Hoàng</v>
          </cell>
          <cell r="AO498" t="str">
            <v>Đạt</v>
          </cell>
          <cell r="AP498" t="str">
            <v>Đạt</v>
          </cell>
          <cell r="AQ498" t="str">
            <v>Đạt</v>
          </cell>
          <cell r="AR498">
            <v>0</v>
          </cell>
          <cell r="AS498" t="str">
            <v>Đạt</v>
          </cell>
          <cell r="AT498" t="str">
            <v>Đạt</v>
          </cell>
          <cell r="AU498" t="str">
            <v>Đạt</v>
          </cell>
          <cell r="AV498" t="str">
            <v>Đạt</v>
          </cell>
          <cell r="AW498" t="str">
            <v>Đạt</v>
          </cell>
          <cell r="AX498" t="str">
            <v>Đạt</v>
          </cell>
          <cell r="AY498" t="str">
            <v>Đạt</v>
          </cell>
          <cell r="AZ498">
            <v>0</v>
          </cell>
          <cell r="BA498" t="str">
            <v>Lê Thị Mơ</v>
          </cell>
          <cell r="BB498" t="str">
            <v>Đạt</v>
          </cell>
          <cell r="BC498">
            <v>0</v>
          </cell>
        </row>
        <row r="499">
          <cell r="C499" t="str">
            <v>PP2300520163</v>
          </cell>
          <cell r="D499" t="str">
            <v>Vít xốp 6.5 mm tự taro đường kính các cỡ</v>
          </cell>
          <cell r="E499" t="str">
            <v xml:space="preserve">- Chất liệu Ti6Al4V/Titanium
- Đường kính 6.5mm, tự taro
- Kích thước: Dài 50mm-&gt;90mm </v>
          </cell>
          <cell r="F499">
            <v>0</v>
          </cell>
          <cell r="G499" t="str">
            <v>Cái</v>
          </cell>
          <cell r="H499">
            <v>200</v>
          </cell>
          <cell r="I499">
            <v>1000000</v>
          </cell>
          <cell r="J499">
            <v>200000000</v>
          </cell>
          <cell r="K499">
            <v>4000000</v>
          </cell>
          <cell r="L499">
            <v>300000000</v>
          </cell>
          <cell r="M499">
            <v>140000000</v>
          </cell>
          <cell r="N499">
            <v>34</v>
          </cell>
          <cell r="O499" t="str">
            <v>PP2300520163</v>
          </cell>
          <cell r="P499" t="str">
            <v>Vít xốp 6.5 mm tự taro đường kính các cỡ</v>
          </cell>
          <cell r="Q499">
            <v>180</v>
          </cell>
          <cell r="R499">
            <v>294448200</v>
          </cell>
          <cell r="S499">
            <v>210</v>
          </cell>
          <cell r="T499" t="str">
            <v>Trong vòng 24 giờ kể từ thời điểm đặt hàng của Bệnh viện</v>
          </cell>
          <cell r="U499" t="str">
            <v>Vít xương xốp Ø6.5mm, Titan, 16/ 32mm ren, các cỡ</v>
          </cell>
          <cell r="V499" t="str">
            <v xml:space="preserve">Vít xương xốp Ø6.5mm, Titan, 16/ 32mm ren </v>
          </cell>
          <cell r="W499" t="str">
            <v>N07.06.040.0311.115.0582</v>
          </cell>
          <cell r="X499" t="str">
            <v>TI-111-0xx
TI-112-0xx</v>
          </cell>
          <cell r="Y499" t="str">
            <v xml:space="preserve"> - Chất liệu Hợp kim Titanium Ti6Al4V.
 - Đường kính 6.5mm, tự taro, 16/ 32mm ren, lỗ vặn lục giác, dài 35-120mm, bước tăng 5mm
 - Tiêu chuẩn chất lượng CE, ISO, FDA 510k</v>
          </cell>
          <cell r="Z499" t="str">
            <v xml:space="preserve"> Auxein</v>
          </cell>
          <cell r="AA499" t="str">
            <v>Ấn Độ</v>
          </cell>
          <cell r="AB499" t="str">
            <v>Ấn Độ</v>
          </cell>
          <cell r="AC499" t="str">
            <v>Ấn Độ</v>
          </cell>
          <cell r="AD499" t="str">
            <v>C</v>
          </cell>
          <cell r="AE499" t="str">
            <v>7764NK/BYT-TB-CT</v>
          </cell>
          <cell r="AF499" t="str">
            <v>Gói/10</v>
          </cell>
          <cell r="AG499" t="str">
            <v>Cái</v>
          </cell>
          <cell r="AH499">
            <v>200</v>
          </cell>
          <cell r="AI499">
            <v>0</v>
          </cell>
          <cell r="AJ499" t="str">
            <v>vn0303224087</v>
          </cell>
          <cell r="AK499" t="str">
            <v>CÔNG TY TNHH THIẾT BỊ Y TẾ HOÀNG LỘC M.E</v>
          </cell>
          <cell r="AL499" t="str">
            <v>Đạt</v>
          </cell>
          <cell r="AM499"/>
          <cell r="AN499" t="str">
            <v>Hồ Thị Hồng</v>
          </cell>
          <cell r="AO499" t="str">
            <v>Đạt</v>
          </cell>
          <cell r="AP499" t="str">
            <v>Đạt</v>
          </cell>
          <cell r="AQ499" t="str">
            <v>Đạt</v>
          </cell>
          <cell r="AR499">
            <v>0</v>
          </cell>
          <cell r="AS499" t="str">
            <v>Đạt</v>
          </cell>
          <cell r="AT499" t="str">
            <v>Đạt</v>
          </cell>
          <cell r="AU499" t="str">
            <v>Đạt</v>
          </cell>
          <cell r="AV499" t="str">
            <v>Đạt</v>
          </cell>
          <cell r="AW499" t="str">
            <v>Đạt</v>
          </cell>
          <cell r="AX499" t="str">
            <v>Đạt</v>
          </cell>
          <cell r="AY499" t="str">
            <v>Đạt</v>
          </cell>
          <cell r="AZ499">
            <v>0</v>
          </cell>
          <cell r="BA499" t="str">
            <v>Trần Thị Dân</v>
          </cell>
          <cell r="BB499" t="str">
            <v>Đạt</v>
          </cell>
          <cell r="BC499">
            <v>0</v>
          </cell>
        </row>
        <row r="500">
          <cell r="C500" t="str">
            <v>PP2300520164</v>
          </cell>
          <cell r="D500" t="str">
            <v>Vít xốp dường kính 4.0 mm tự taro các cỡ</v>
          </cell>
          <cell r="E500" t="str">
            <v>- Chất liệu Ti6Al4V/Titanium
- Đường kính 4.0mm, tự taro
- Kích thước: Dài 30mm-&gt;90mm</v>
          </cell>
          <cell r="F500">
            <v>0</v>
          </cell>
          <cell r="G500" t="str">
            <v>Cái</v>
          </cell>
          <cell r="H500">
            <v>200</v>
          </cell>
          <cell r="I500">
            <v>900000</v>
          </cell>
          <cell r="J500">
            <v>180000000</v>
          </cell>
          <cell r="K500">
            <v>3600000</v>
          </cell>
          <cell r="L500">
            <v>270000000</v>
          </cell>
          <cell r="M500">
            <v>126000000</v>
          </cell>
          <cell r="N500">
            <v>34</v>
          </cell>
          <cell r="O500" t="str">
            <v>PP2300520164</v>
          </cell>
          <cell r="P500" t="str">
            <v>Vít xốp dường kính 4.0 mm tự taro các cỡ</v>
          </cell>
          <cell r="Q500">
            <v>180</v>
          </cell>
          <cell r="R500">
            <v>334960000</v>
          </cell>
          <cell r="S500">
            <v>210</v>
          </cell>
          <cell r="T500" t="str">
            <v>Trong vòng 24 giờ kể từ thời điểm dặt hàng của Bệnh viện</v>
          </cell>
          <cell r="U500" t="str">
            <v>Vít xốp 4.0 các cỡ (A Plus)</v>
          </cell>
          <cell r="V500" t="str">
            <v>Vít xốp 4.0 các cỡ (A Plus)</v>
          </cell>
          <cell r="W500" t="str">
            <v>N07.06.040.0029.296.0025</v>
          </cell>
          <cell r="X500" t="str">
            <v>1040-1303-30
--&gt; 1040-1303-90</v>
          </cell>
          <cell r="Y500" t="str">
            <v>Chất liệu Ti6Al4V
Đường kính 4.0mm, tự taro
Đầu vít hình sao chống tuôn, cải thiện chữa lành vết gãy được cố định bằng nẹp.
Kích thích sự phát triển của mô can xương.
Dài 30-54mm với bước tăng 2mm, từ 54-56mm với bước tăng 1mm, từ 56-60mm với bước tăng 2mm, từ 60-90mm với bước tăng 5mm</v>
          </cell>
          <cell r="Z500" t="str">
            <v>A Plus Biotechnology Co., Ltd</v>
          </cell>
          <cell r="AA500" t="str">
            <v>Đài Loan</v>
          </cell>
          <cell r="AB500" t="str">
            <v>A Plus Biotechnology Co., Ltd</v>
          </cell>
          <cell r="AC500" t="str">
            <v>Đài Loan</v>
          </cell>
          <cell r="AD500" t="str">
            <v>C</v>
          </cell>
          <cell r="AE500" t="str">
            <v>15400NK/BYT-TB-CT ngày 15/05/2020</v>
          </cell>
          <cell r="AF500" t="str">
            <v>Cái/ gói</v>
          </cell>
          <cell r="AG500" t="str">
            <v>Cái</v>
          </cell>
          <cell r="AH500">
            <v>200</v>
          </cell>
          <cell r="AI500">
            <v>0</v>
          </cell>
          <cell r="AJ500" t="str">
            <v>vn0302221358</v>
          </cell>
          <cell r="AK500" t="str">
            <v>CÔNG TY CỔ PHẦN DƯỢC PHẨM BẾN THÀNH</v>
          </cell>
          <cell r="AL500" t="str">
            <v>Đạt</v>
          </cell>
          <cell r="AM500"/>
          <cell r="AN500" t="str">
            <v>Phạm Thị Kim Hoàng</v>
          </cell>
          <cell r="AO500" t="str">
            <v>Đạt</v>
          </cell>
          <cell r="AP500" t="str">
            <v>Đạt</v>
          </cell>
          <cell r="AQ500" t="str">
            <v>Đạt</v>
          </cell>
          <cell r="AR500">
            <v>0</v>
          </cell>
          <cell r="AS500" t="str">
            <v>Đạt</v>
          </cell>
          <cell r="AT500" t="str">
            <v>Đạt</v>
          </cell>
          <cell r="AU500" t="str">
            <v>Đạt</v>
          </cell>
          <cell r="AV500" t="str">
            <v>Đạt</v>
          </cell>
          <cell r="AW500" t="str">
            <v>Đạt</v>
          </cell>
          <cell r="AX500" t="str">
            <v>Đạt</v>
          </cell>
          <cell r="AY500" t="str">
            <v>Đạt</v>
          </cell>
          <cell r="AZ500">
            <v>0</v>
          </cell>
          <cell r="BA500" t="str">
            <v>Lê Thị Mơ</v>
          </cell>
          <cell r="BB500" t="str">
            <v>Đạt</v>
          </cell>
          <cell r="BC500">
            <v>0</v>
          </cell>
        </row>
        <row r="501">
          <cell r="C501" t="str">
            <v>PP2300520164</v>
          </cell>
          <cell r="D501" t="str">
            <v>Vít xốp dường kính 4.0 mm tự taro các cỡ</v>
          </cell>
          <cell r="E501" t="str">
            <v>- Chất liệu Ti6Al4V/Titanium
- Đường kính 4.0mm, tự taro
- Kích thước: Dài 30mm-&gt;90mm</v>
          </cell>
          <cell r="F501">
            <v>0</v>
          </cell>
          <cell r="G501" t="str">
            <v>Cái</v>
          </cell>
          <cell r="H501">
            <v>200</v>
          </cell>
          <cell r="I501">
            <v>900000</v>
          </cell>
          <cell r="J501">
            <v>180000000</v>
          </cell>
          <cell r="K501">
            <v>3600000</v>
          </cell>
          <cell r="L501">
            <v>270000000</v>
          </cell>
          <cell r="M501">
            <v>126000000</v>
          </cell>
          <cell r="N501">
            <v>34</v>
          </cell>
          <cell r="O501" t="str">
            <v>PP2300520164</v>
          </cell>
          <cell r="P501" t="str">
            <v>Vít xốp dường kính 4.0 mm tự taro các cỡ</v>
          </cell>
          <cell r="Q501">
            <v>180</v>
          </cell>
          <cell r="R501">
            <v>79140000</v>
          </cell>
          <cell r="S501">
            <v>210</v>
          </cell>
          <cell r="T501">
            <v>0</v>
          </cell>
          <cell r="U501" t="str">
            <v>Vít xốp</v>
          </cell>
          <cell r="V501" t="str">
            <v>Vít xốp</v>
          </cell>
          <cell r="W501" t="str">
            <v>Đã đăng kí đang đợi được duyệt</v>
          </cell>
          <cell r="X501" t="str">
            <v>F14DB-PA00781; F14DB-PA00783; F14DB-PA00785; F14DB-PA00787; F14DB-PA00789; F14DB-PA00791; F14DB-PA00793; F14DB-PA00795; F14DB-PA00797; F14DB-PA00799; F14DB-PA00801; F14DB-PA00858; F14DB-PA00803; F14DB-PA00805; F14DB-PA00807; F14DB-PA00809; F14DB-PA00811; F14DB-PA00813</v>
          </cell>
          <cell r="Y501" t="str">
            <v>Chất liệu: Titanium alloy Ti6Al4V/Ti6Al4VELI (hợp kim titan), tiêu chuẩn ISO 5832-3:2021 và ASTM F136-13, bề mặt nẹp có xử lý màu anode hóa loại III (Colored anodizing type III) có màu vàng bền và chống ăn mòn.
Vít hủy/vít xốp 4.0 mm, ren toàn bộ thân vít,  đường kính mũ：Φ6mm, chiều cao đầu：2.8mm
- Đường kính trong：Φ2mm, đường kính ngoài：Φ4.0mm
- Chiều  dài 10/12/14/16/18/20/22/24/26/28/30/32/35/40/45/50/55/60 mm, bước tăng 2/5mm
- Tip Dài：1.8mm, mũi khoang：Φ2.5mm, screwdriver/tua vít：Stardrive  T15 Sử dụng chung với nẹp tương đồng, có bộ trợ cụ tương thích.
Đạt tiêu chuẩn chất lượng: CE, ISO 13485:2016.</v>
          </cell>
          <cell r="Z501" t="str">
            <v xml:space="preserve">Wuhan Mindray Scientific Co., Ltd, </v>
          </cell>
          <cell r="AA501" t="str">
            <v>China</v>
          </cell>
          <cell r="AB501" t="str">
            <v xml:space="preserve">Wuhan Mindray Scientific Co., Ltd, </v>
          </cell>
          <cell r="AC501" t="str">
            <v>China</v>
          </cell>
          <cell r="AD501" t="str">
            <v>C</v>
          </cell>
          <cell r="AE501" t="str">
            <v>2300573ĐKLH/BYT-HTTB</v>
          </cell>
          <cell r="AF501" t="str">
            <v>Cái/ Túi</v>
          </cell>
          <cell r="AG501" t="str">
            <v>Cái</v>
          </cell>
          <cell r="AH501">
            <v>200</v>
          </cell>
          <cell r="AI501">
            <v>0</v>
          </cell>
          <cell r="AJ501" t="str">
            <v>vn0312587344</v>
          </cell>
          <cell r="AK501" t="str">
            <v>CÔNG TY CỔ PHẦN DƯỢC PHẨM ĐẠI TÍN</v>
          </cell>
          <cell r="AL501" t="str">
            <v>Đạt</v>
          </cell>
          <cell r="AM501"/>
          <cell r="AN501" t="str">
            <v>Trương Thị Mỹ Quý</v>
          </cell>
          <cell r="AO501" t="str">
            <v>Đạt</v>
          </cell>
          <cell r="AP501" t="str">
            <v>Đạt</v>
          </cell>
          <cell r="AQ501" t="str">
            <v>Đạt</v>
          </cell>
          <cell r="AR501">
            <v>0</v>
          </cell>
          <cell r="AS501" t="str">
            <v>Đạt</v>
          </cell>
          <cell r="AT501" t="str">
            <v>Đạt</v>
          </cell>
          <cell r="AU501" t="str">
            <v>Đạt</v>
          </cell>
          <cell r="AV501" t="str">
            <v>Đạt</v>
          </cell>
          <cell r="AW501" t="str">
            <v>Đạt</v>
          </cell>
          <cell r="AX501" t="str">
            <v>Đạt</v>
          </cell>
          <cell r="AY501" t="str">
            <v>Đạt</v>
          </cell>
          <cell r="AZ501">
            <v>0</v>
          </cell>
          <cell r="BA501" t="str">
            <v>Nguyễn Văn Tuyền</v>
          </cell>
          <cell r="BB501" t="str">
            <v>Đạt</v>
          </cell>
          <cell r="BC501">
            <v>0</v>
          </cell>
        </row>
        <row r="502">
          <cell r="C502" t="str">
            <v>PP2300520164</v>
          </cell>
          <cell r="D502" t="str">
            <v>Vít xốp dường kính 4.0 mm tự taro các cỡ</v>
          </cell>
          <cell r="E502" t="str">
            <v>- Chất liệu Ti6Al4V/Titanium
- Đường kính 4.0mm, tự taro
- Kích thước: Dài 30mm-&gt;90mm</v>
          </cell>
          <cell r="F502">
            <v>0</v>
          </cell>
          <cell r="G502" t="str">
            <v>Cái</v>
          </cell>
          <cell r="H502">
            <v>200</v>
          </cell>
          <cell r="I502">
            <v>900000</v>
          </cell>
          <cell r="J502">
            <v>180000000</v>
          </cell>
          <cell r="K502">
            <v>3600000</v>
          </cell>
          <cell r="L502">
            <v>270000000</v>
          </cell>
          <cell r="M502">
            <v>126000000</v>
          </cell>
          <cell r="N502">
            <v>34</v>
          </cell>
          <cell r="O502" t="str">
            <v>PP2300520164</v>
          </cell>
          <cell r="P502" t="str">
            <v>Vít xốp dường kính 4.0 mm tự taro các cỡ</v>
          </cell>
          <cell r="Q502">
            <v>180</v>
          </cell>
          <cell r="R502">
            <v>231000000</v>
          </cell>
          <cell r="S502">
            <v>211</v>
          </cell>
          <cell r="T502" t="str">
            <v>Giao hàng trong vòng 24h kể từ thời điểm gửi đơn đặt hàng của Bệnh viện</v>
          </cell>
          <cell r="U502" t="str">
            <v>4.0 mm Vít xương xốp ren bán phần</v>
          </cell>
          <cell r="V502" t="str">
            <v>4.0 mm Vít xương xốp ren bán phần</v>
          </cell>
          <cell r="W502" t="str">
            <v>N07.06.040.0972.000.0016.(001-007)</v>
          </cell>
          <cell r="X502" t="str">
            <v>IMA-40CESaaa</v>
          </cell>
          <cell r="Y502" t="str">
            <v xml:space="preserve">Vít xương xốp ren bán phần tự ta ro 4.0 mm:
- Đường kính (đường kính ren) : 4.0 mm ± 0.05 mm
- Đường kính lõi vít 2.2 mm ± 0.05 mm
- Đường kính mũ vít (đầu vít)  ∅ 5.95  ± 0.1 mm  
Khoảng cách hai đỉnh đối diện của mũ vít (mm):
+ Đầu hình sao 3.35 ± 0.05 mm
+ Đầu lục giác 2.5 ± 0.05 mm
- Bước ren vít 1.8mm ± 0.05 mm , chiều dài ren vít 16mm ± 0.1 mm
 - Chiều dài vít từ 30-60 mm bước tăng 5 mm
- Vật liệu Titanium 6AL-4V phù hợp với tiêu chuẩn ASTM F 136.
- Tiệt trùng bằng Ethylene Oxyde.  </v>
          </cell>
          <cell r="Z502" t="str">
            <v>Công ty Cổ Phần Nhà máy Trang thiết bị Y tế USM Healthcare</v>
          </cell>
          <cell r="AA502" t="str">
            <v>Việt Nam</v>
          </cell>
          <cell r="AB502" t="str">
            <v>Việt Nam</v>
          </cell>
          <cell r="AC502" t="str">
            <v>Việt Nam</v>
          </cell>
          <cell r="AD502" t="str">
            <v>C</v>
          </cell>
          <cell r="AE502" t="str">
            <v>2301184ĐKLH/BYT-HTTB ngày 11/10/2023</v>
          </cell>
          <cell r="AF502" t="str">
            <v>1 cái / gói</v>
          </cell>
          <cell r="AG502" t="str">
            <v>Cái</v>
          </cell>
          <cell r="AH502">
            <v>200</v>
          </cell>
          <cell r="AI502">
            <v>0</v>
          </cell>
          <cell r="AJ502" t="str">
            <v>vn0312041033</v>
          </cell>
          <cell r="AK502" t="str">
            <v>CÔNG TY CỔ PHẦN NHÀ MÁY TRANG THIẾT BỊ Y TẾ USM HEALTHCARE</v>
          </cell>
          <cell r="AL502" t="str">
            <v>Đạt</v>
          </cell>
          <cell r="AM502"/>
          <cell r="AN502" t="str">
            <v>Nguyễn Thị Phương Hoa</v>
          </cell>
          <cell r="AO502" t="str">
            <v>Đạt</v>
          </cell>
          <cell r="AP502" t="str">
            <v>Đạt</v>
          </cell>
          <cell r="AQ502" t="str">
            <v>Đạt</v>
          </cell>
          <cell r="AR502">
            <v>0</v>
          </cell>
          <cell r="AS502" t="str">
            <v>Đạt</v>
          </cell>
          <cell r="AT502" t="str">
            <v>Đạt</v>
          </cell>
          <cell r="AU502" t="str">
            <v>Đạt</v>
          </cell>
          <cell r="AV502" t="str">
            <v>Đạt</v>
          </cell>
          <cell r="AW502" t="str">
            <v>Đạt</v>
          </cell>
          <cell r="AX502" t="str">
            <v>Đạt</v>
          </cell>
          <cell r="AY502" t="str">
            <v>Đạt</v>
          </cell>
          <cell r="AZ502">
            <v>0</v>
          </cell>
          <cell r="BA502" t="str">
            <v>Nguyễn Bảo Thắng</v>
          </cell>
          <cell r="BB502" t="str">
            <v>Đạt</v>
          </cell>
          <cell r="BC502">
            <v>0</v>
          </cell>
        </row>
        <row r="503">
          <cell r="C503" t="str">
            <v>PP2300520164</v>
          </cell>
          <cell r="D503" t="str">
            <v>Vít xốp dường kính 4.0 mm tự taro các cỡ</v>
          </cell>
          <cell r="E503" t="str">
            <v>- Chất liệu Ti6Al4V/Titanium
- Đường kính 4.0mm, tự taro
- Kích thước: Dài 30mm-&gt;90mm</v>
          </cell>
          <cell r="F503">
            <v>0</v>
          </cell>
          <cell r="G503" t="str">
            <v>Cái</v>
          </cell>
          <cell r="H503">
            <v>200</v>
          </cell>
          <cell r="I503">
            <v>900000</v>
          </cell>
          <cell r="J503">
            <v>180000000</v>
          </cell>
          <cell r="K503">
            <v>3600000</v>
          </cell>
          <cell r="L503">
            <v>270000000</v>
          </cell>
          <cell r="M503">
            <v>126000000</v>
          </cell>
          <cell r="N503">
            <v>34</v>
          </cell>
          <cell r="O503" t="str">
            <v>PP2300520164</v>
          </cell>
          <cell r="P503" t="str">
            <v>Vít xốp dường kính 4.0 mm tự taro các cỡ</v>
          </cell>
          <cell r="Q503">
            <v>180</v>
          </cell>
          <cell r="R503">
            <v>114989500</v>
          </cell>
          <cell r="S503">
            <v>210</v>
          </cell>
          <cell r="T503" t="str">
            <v>Trong vòng 24 giờ kể từ thời điểm đặt hàng của Bệnh viện</v>
          </cell>
          <cell r="U503" t="str">
            <v>Vit xương xốp Titan 4.0mm đầu  ngôi sao.</v>
          </cell>
          <cell r="V503" t="str">
            <v>Vít xương xốp ren Bán phần ren đầu ngôi sao</v>
          </cell>
          <cell r="W503" t="str">
            <v>N07.06.040.5269.279.0001</v>
          </cell>
          <cell r="X503" t="str">
            <v>T520040010-&gt; T520040060 T520840020-&gt; T521540070</v>
          </cell>
          <cell r="Y503" t="str">
            <v>*Chất liệu Titanium.
- Vít toàn ren dài 10-60mm, tăng 2mm. 
- Vít bán phần ren dài 20-70mm, tăng 5mm.
- Đường kính 4.0mm, đầu vặn hình sao.
*Đạt tiêu chuẩn ISO, CE, FDA 510k…</v>
          </cell>
          <cell r="Z503" t="str">
            <v>IRENE 
(TianJin ZhengTian Medical Instrument Co., Ltd.)</v>
          </cell>
          <cell r="AA503" t="str">
            <v>Trung Quốc</v>
          </cell>
          <cell r="AB503" t="str">
            <v>IRENE 
(TianJin ZhengTian Medical Instrument Co., Ltd.)</v>
          </cell>
          <cell r="AC503" t="str">
            <v>Trung Quốc</v>
          </cell>
          <cell r="AD503" t="str">
            <v>Loại C</v>
          </cell>
          <cell r="AE503" t="str">
            <v>Số:18597NK/BYT-TB-CT
ngày: 9/8/2021</v>
          </cell>
          <cell r="AF503" t="str">
            <v>Cái/gói</v>
          </cell>
          <cell r="AG503" t="str">
            <v>Cái</v>
          </cell>
          <cell r="AH503">
            <v>200</v>
          </cell>
          <cell r="AI503" t="str">
            <v>Không hạn sử dụng</v>
          </cell>
          <cell r="AJ503" t="str">
            <v>vn0401340331</v>
          </cell>
          <cell r="AK503" t="str">
            <v>CÔNG TY TNHH MỘT THÀNH VIÊN THƯƠNG MẠI VÂN THÔNG</v>
          </cell>
          <cell r="AL503" t="str">
            <v>Đạt</v>
          </cell>
          <cell r="AM503"/>
          <cell r="AN503" t="str">
            <v xml:space="preserve">Nguyễn Thủy Tiên </v>
          </cell>
          <cell r="AO503" t="str">
            <v>Đạt</v>
          </cell>
          <cell r="AP503" t="str">
            <v>Đạt</v>
          </cell>
          <cell r="AQ503" t="str">
            <v>Đạt</v>
          </cell>
          <cell r="AR503">
            <v>0</v>
          </cell>
          <cell r="AS503" t="str">
            <v>Đạt</v>
          </cell>
          <cell r="AT503" t="str">
            <v xml:space="preserve"> Không đạt</v>
          </cell>
          <cell r="AU503" t="str">
            <v>Đạt</v>
          </cell>
          <cell r="AV503" t="str">
            <v>Đạt</v>
          </cell>
          <cell r="AW503" t="str">
            <v>Đạt</v>
          </cell>
          <cell r="AX503" t="str">
            <v>Đạt</v>
          </cell>
          <cell r="AY503" t="str">
            <v xml:space="preserve"> Không đạt</v>
          </cell>
          <cell r="AZ503" t="str">
            <v>Không đạt yêu cầu E- HSMT:Kích thước: Dài 30mm-&gt;90mm
E- HSDT: - Vít toàn ren dài 10-60mm, tăng 2mm. 
- Vít bán phần ren dài 20-70mm, tăng 5mm.</v>
          </cell>
          <cell r="BA503" t="str">
            <v>Phan Thị Hoa</v>
          </cell>
          <cell r="BB503" t="str">
            <v>Không đạt</v>
          </cell>
          <cell r="BC503" t="str">
            <v>Không đạt yêu cầu E- HSMT:Kích thước: Dài 30mm-&gt;90mm
E- HSDT: - Vít toàn ren dài 10-60mm, tăng 2mm. 
- Vít bán phần ren dài 20-70mm, tăng 5mm.</v>
          </cell>
        </row>
        <row r="504">
          <cell r="C504" t="str">
            <v>PP2300520164</v>
          </cell>
          <cell r="D504" t="str">
            <v>Vít xốp dường kính 4.0 mm tự taro các cỡ</v>
          </cell>
          <cell r="E504" t="str">
            <v>- Chất liệu Ti6Al4V/Titanium
- Đường kính 4.0mm, tự taro
- Kích thước: Dài 30mm-&gt;90mm</v>
          </cell>
          <cell r="F504">
            <v>0</v>
          </cell>
          <cell r="G504" t="str">
            <v>Cái</v>
          </cell>
          <cell r="H504">
            <v>200</v>
          </cell>
          <cell r="I504">
            <v>900000</v>
          </cell>
          <cell r="J504">
            <v>180000000</v>
          </cell>
          <cell r="K504">
            <v>3600000</v>
          </cell>
          <cell r="L504">
            <v>270000000</v>
          </cell>
          <cell r="M504">
            <v>126000000</v>
          </cell>
          <cell r="N504">
            <v>34</v>
          </cell>
          <cell r="O504" t="str">
            <v>PP2300520164</v>
          </cell>
          <cell r="P504" t="str">
            <v>Vít xốp dường kính 4.0 mm tự taro các cỡ</v>
          </cell>
          <cell r="Q504">
            <v>180</v>
          </cell>
          <cell r="R504">
            <v>294448200</v>
          </cell>
          <cell r="S504">
            <v>210</v>
          </cell>
          <cell r="T504" t="str">
            <v>Trong vòng 24 giờ kể từ thời điểm đặt hàng của Bệnh viện</v>
          </cell>
          <cell r="U504" t="str">
            <v>Vít xương xốp Ø4.0mm, Titan, ren bán phần, các cỡ</v>
          </cell>
          <cell r="V504" t="str">
            <v xml:space="preserve">Vít xương xốp Ø4.0mm, Titan, ren bán phần </v>
          </cell>
          <cell r="W504" t="str">
            <v>N07.06.040.0311.115.0584</v>
          </cell>
          <cell r="X504" t="str">
            <v>TI-109-0xx</v>
          </cell>
          <cell r="Y504" t="str">
            <v xml:space="preserve"> - Chất liệu Hợp kim Titanium Ti6Al4V.
 - Đường kính 4.0mm, tự taro, dài 12-60mm, từ 12-40mm bước tăng 2mm, từ 40-60mm bước tăng 5mm
 - Tiêu chuẩn chất lượng CE, ISO, FDA 510k</v>
          </cell>
          <cell r="Z504" t="str">
            <v xml:space="preserve"> Auxein</v>
          </cell>
          <cell r="AA504" t="str">
            <v>Ấn Độ</v>
          </cell>
          <cell r="AB504" t="str">
            <v>Ấn Độ</v>
          </cell>
          <cell r="AC504" t="str">
            <v>Ấn Độ</v>
          </cell>
          <cell r="AD504" t="str">
            <v>C</v>
          </cell>
          <cell r="AE504" t="str">
            <v>7764NK/BYT-TB-CT</v>
          </cell>
          <cell r="AF504" t="str">
            <v>Gói/10</v>
          </cell>
          <cell r="AG504" t="str">
            <v>Cái</v>
          </cell>
          <cell r="AH504">
            <v>200</v>
          </cell>
          <cell r="AI504">
            <v>0</v>
          </cell>
          <cell r="AJ504" t="str">
            <v>vn0303224087</v>
          </cell>
          <cell r="AK504" t="str">
            <v>CÔNG TY TNHH THIẾT BỊ Y TẾ HOÀNG LỘC M.E</v>
          </cell>
          <cell r="AL504" t="str">
            <v>Đạt</v>
          </cell>
          <cell r="AM504"/>
          <cell r="AN504" t="str">
            <v>Hồ Thị Hồng</v>
          </cell>
          <cell r="AO504" t="str">
            <v>Đạt</v>
          </cell>
          <cell r="AP504" t="str">
            <v>Đạt</v>
          </cell>
          <cell r="AQ504" t="str">
            <v>Đạt</v>
          </cell>
          <cell r="AR504">
            <v>0</v>
          </cell>
          <cell r="AS504" t="str">
            <v>Đạt</v>
          </cell>
          <cell r="AT504" t="str">
            <v>Không đạt</v>
          </cell>
          <cell r="AU504" t="str">
            <v>Đạt</v>
          </cell>
          <cell r="AV504" t="str">
            <v>Đạt</v>
          </cell>
          <cell r="AW504" t="str">
            <v>Đạt</v>
          </cell>
          <cell r="AX504" t="str">
            <v>Đạt</v>
          </cell>
          <cell r="AY504" t="str">
            <v>Không đạt</v>
          </cell>
          <cell r="AZ504" t="str">
            <v>E-HSMT "Dài 30mm -&gt; 90mm"
E-HSDT "Dài 12mm -&gt; 60mm"</v>
          </cell>
          <cell r="BA504" t="str">
            <v>Trần Thị Dân</v>
          </cell>
          <cell r="BB504" t="str">
            <v>Không đạt</v>
          </cell>
          <cell r="BC504" t="str">
            <v>E-HSMT "Dài 30mm -&gt; 90mm"
E-HSDT "Dài 12mm -&gt; 60mm"</v>
          </cell>
        </row>
        <row r="505">
          <cell r="C505" t="str">
            <v>PP2300520165</v>
          </cell>
          <cell r="D505" t="str">
            <v>Vít xốp rỗng 4.5 các cỡ</v>
          </cell>
          <cell r="E505" t="str">
            <v xml:space="preserve"> - Đường kính 4.5mm, chiều dài 16mm-&gt; 34 mm, 
 - Thân vít rỗng kèm long đền
 - Chất liệu thép không rỉ</v>
          </cell>
          <cell r="F505" t="str">
            <v>1 cái/gói</v>
          </cell>
          <cell r="G505" t="str">
            <v>Cái</v>
          </cell>
          <cell r="H505">
            <v>100</v>
          </cell>
          <cell r="I505">
            <v>700000</v>
          </cell>
          <cell r="J505">
            <v>70000000</v>
          </cell>
          <cell r="K505">
            <v>1400000</v>
          </cell>
          <cell r="L505">
            <v>105000000</v>
          </cell>
          <cell r="M505">
            <v>49000000</v>
          </cell>
          <cell r="N505">
            <v>17</v>
          </cell>
          <cell r="O505" t="str">
            <v>PP2300520165</v>
          </cell>
          <cell r="P505" t="str">
            <v>Vít xốp rỗng 4.5 các cỡ</v>
          </cell>
          <cell r="Q505">
            <v>180</v>
          </cell>
          <cell r="R505">
            <v>154100000</v>
          </cell>
          <cell r="S505">
            <v>210</v>
          </cell>
          <cell r="T505" t="str">
            <v>Trong vòng 24h kể 
từ thời điểm đặt 
hàng của bệnh viện</v>
          </cell>
          <cell r="U505" t="str">
            <v>Vít xốp rỗng 4.5mm</v>
          </cell>
          <cell r="V505" t="str">
            <v>Vít xốp rỗng 4.5mm</v>
          </cell>
          <cell r="W505" t="str">
            <v>N07.06.040.2626.279.0026</v>
          </cell>
          <cell r="X505">
            <v>472</v>
          </cell>
          <cell r="Y505" t="str">
            <v>- Chất liệu: thép y khoa.
- Kích cỡ: đường kính 4.5mm, chiều dài: 16/18/20/22/24/26/28/30/32/34mm.
- Đặc tính: thân vít rỗng, đầu vít hình lục giác.
- Đạt tiêu chuẩn chất lượng: ISO 13485, CE.</v>
          </cell>
          <cell r="Z505" t="str">
            <v>Jiangsu Jinlu</v>
          </cell>
          <cell r="AA505" t="str">
            <v>Trung Quốc</v>
          </cell>
          <cell r="AB505" t="str">
            <v>Jiangsu Jinlu Group Medical Device Co., Ltd.</v>
          </cell>
          <cell r="AC505" t="str">
            <v>Trung Quốc</v>
          </cell>
          <cell r="AD505" t="str">
            <v>Loại C</v>
          </cell>
          <cell r="AE505" t="str">
            <v>GPNK số: 10187NK/BYT-TB-CT</v>
          </cell>
          <cell r="AF505" t="str">
            <v>1 cái/gói</v>
          </cell>
          <cell r="AG505" t="str">
            <v>Cái</v>
          </cell>
          <cell r="AH505">
            <v>100</v>
          </cell>
          <cell r="AI505" t="str">
            <v>60 tháng</v>
          </cell>
          <cell r="AJ505" t="str">
            <v>vn0303735317</v>
          </cell>
          <cell r="AK505" t="str">
            <v>CÔNG TY TNHH THƯƠNG MẠI DỊCH VỤ HÀO NAM</v>
          </cell>
          <cell r="AL505" t="str">
            <v>Đạt</v>
          </cell>
          <cell r="AM505"/>
          <cell r="AN505" t="str">
            <v>Tăng Thị Hiếu</v>
          </cell>
          <cell r="AO505" t="str">
            <v>Đạt</v>
          </cell>
          <cell r="AP505" t="str">
            <v>Đạt</v>
          </cell>
          <cell r="AQ505" t="str">
            <v>Đạt</v>
          </cell>
          <cell r="AR505">
            <v>0</v>
          </cell>
          <cell r="AS505" t="str">
            <v>Đạt</v>
          </cell>
          <cell r="AT505" t="str">
            <v>Đạt</v>
          </cell>
          <cell r="AU505" t="str">
            <v>Đạt</v>
          </cell>
          <cell r="AV505" t="str">
            <v>Đạt</v>
          </cell>
          <cell r="AW505" t="str">
            <v>Đạt</v>
          </cell>
          <cell r="AX505" t="str">
            <v>Đạt</v>
          </cell>
          <cell r="AY505" t="str">
            <v>Đạt</v>
          </cell>
          <cell r="AZ505">
            <v>0</v>
          </cell>
          <cell r="BA505" t="str">
            <v>Hoàng Thị Thủy</v>
          </cell>
          <cell r="BB505" t="str">
            <v>Đạt</v>
          </cell>
          <cell r="BC505">
            <v>0</v>
          </cell>
        </row>
        <row r="506">
          <cell r="C506" t="str">
            <v>PP2300520165</v>
          </cell>
          <cell r="D506" t="str">
            <v>Vít xốp rỗng 4.5 các cỡ</v>
          </cell>
          <cell r="E506" t="str">
            <v xml:space="preserve"> - Đường kính 4.5mm, chiều dài 16mm-&gt; 34 mm, 
 - Thân vít rỗng kèm long đền
 - Chất liệu thép không rỉ</v>
          </cell>
          <cell r="F506" t="str">
            <v>1 cái/gói</v>
          </cell>
          <cell r="G506" t="str">
            <v>Cái</v>
          </cell>
          <cell r="H506">
            <v>100</v>
          </cell>
          <cell r="I506">
            <v>700000</v>
          </cell>
          <cell r="J506">
            <v>70000000</v>
          </cell>
          <cell r="K506">
            <v>1400000</v>
          </cell>
          <cell r="L506">
            <v>105000000</v>
          </cell>
          <cell r="M506">
            <v>49000000</v>
          </cell>
          <cell r="N506">
            <v>17</v>
          </cell>
          <cell r="O506" t="str">
            <v>PP2300520165</v>
          </cell>
          <cell r="P506" t="str">
            <v>Vít xốp rỗng 4.5 các cỡ</v>
          </cell>
          <cell r="Q506">
            <v>180</v>
          </cell>
          <cell r="R506">
            <v>294448200</v>
          </cell>
          <cell r="S506">
            <v>210</v>
          </cell>
          <cell r="T506" t="str">
            <v>Trong vòng 24 giờ kể từ thời điểm đặt hàng của Bệnh viện</v>
          </cell>
          <cell r="U506" t="str">
            <v>Vít xương xốp rỗng Ø4.5mm, ren bán phần, các cỡ</v>
          </cell>
          <cell r="V506" t="str">
            <v xml:space="preserve">Vít xương xốp rỗng Ø4.5mm, ren bán phần </v>
          </cell>
          <cell r="W506" t="str">
            <v>N07.06.040.0311.115.0291</v>
          </cell>
          <cell r="X506" t="str">
            <v>122-0xx</v>
          </cell>
          <cell r="Y506" t="str">
            <v xml:space="preserve"> - Chất liệu thép không rỉ
 - Đường kính 4.5mm, dài 20-80mm, bước tăng 2mm
 - Thân vít rỗng kèm long đền
 - Tiêu chuẩn chất lượng CE, ISO, FDA 510k</v>
          </cell>
          <cell r="Z506" t="str">
            <v xml:space="preserve"> Auxein</v>
          </cell>
          <cell r="AA506" t="str">
            <v>Ấn Độ</v>
          </cell>
          <cell r="AB506" t="str">
            <v>Ấn Độ</v>
          </cell>
          <cell r="AC506" t="str">
            <v>Ấn Độ</v>
          </cell>
          <cell r="AD506" t="str">
            <v>C</v>
          </cell>
          <cell r="AE506" t="str">
            <v>7764NK/BYT-TB-CT</v>
          </cell>
          <cell r="AF506" t="str">
            <v>Gói/10</v>
          </cell>
          <cell r="AG506" t="str">
            <v>Cái</v>
          </cell>
          <cell r="AH506">
            <v>100</v>
          </cell>
          <cell r="AI506">
            <v>0</v>
          </cell>
          <cell r="AJ506" t="str">
            <v>vn0303224087</v>
          </cell>
          <cell r="AK506" t="str">
            <v>CÔNG TY TNHH THIẾT BỊ Y TẾ HOÀNG LỘC M.E</v>
          </cell>
          <cell r="AL506" t="str">
            <v>Đạt</v>
          </cell>
          <cell r="AM506"/>
          <cell r="AN506" t="str">
            <v>Hồ Thị Hồng</v>
          </cell>
          <cell r="AO506" t="str">
            <v>Đạt</v>
          </cell>
          <cell r="AP506" t="str">
            <v>Đạt</v>
          </cell>
          <cell r="AQ506" t="str">
            <v>Đạt</v>
          </cell>
          <cell r="AR506">
            <v>0</v>
          </cell>
          <cell r="AS506" t="str">
            <v>Đạt</v>
          </cell>
          <cell r="AT506" t="str">
            <v>Không đạt</v>
          </cell>
          <cell r="AU506" t="str">
            <v>Đạt</v>
          </cell>
          <cell r="AV506" t="str">
            <v>Đạt</v>
          </cell>
          <cell r="AW506" t="str">
            <v>Đạt</v>
          </cell>
          <cell r="AX506" t="str">
            <v>Đạt</v>
          </cell>
          <cell r="AY506" t="str">
            <v>Không đạt</v>
          </cell>
          <cell r="AZ506" t="str">
            <v>E-HSMT "Dài 16mm -&gt; 34mm"
E-HSDT "Dài 20mm -&gt; 80mm"</v>
          </cell>
          <cell r="BA506" t="str">
            <v>Trần Thị Dân</v>
          </cell>
          <cell r="BB506" t="str">
            <v>Không đạt</v>
          </cell>
          <cell r="BC506" t="str">
            <v>E-HSMT "Dài 16mm -&gt; 34mm"
E-HSDT "Dài 20mm -&gt; 80mm"</v>
          </cell>
        </row>
        <row r="507">
          <cell r="C507" t="str">
            <v>PP2300520166</v>
          </cell>
          <cell r="D507" t="str">
            <v>Vít xốp rỗng 7.3 các cỡ</v>
          </cell>
          <cell r="E507" t="str">
            <v xml:space="preserve">  - Đường kính 7.3mm
  -  Chiều dài 60mm -&gt; 115mm.
  - Thân không toàn ren
  - Có kèm long đền đệm.
  - Chất liệu thép không rỉ</v>
          </cell>
          <cell r="F507" t="str">
            <v>1 cái/gói</v>
          </cell>
          <cell r="G507" t="str">
            <v>Cái</v>
          </cell>
          <cell r="H507">
            <v>50</v>
          </cell>
          <cell r="I507">
            <v>800000</v>
          </cell>
          <cell r="J507">
            <v>40000000</v>
          </cell>
          <cell r="K507">
            <v>800000</v>
          </cell>
          <cell r="L507">
            <v>60000000</v>
          </cell>
          <cell r="M507">
            <v>28000000</v>
          </cell>
          <cell r="N507">
            <v>9</v>
          </cell>
          <cell r="O507" t="str">
            <v>PP2300520166</v>
          </cell>
          <cell r="P507" t="str">
            <v>Vít xốp rỗng 7.3 các cỡ</v>
          </cell>
          <cell r="Q507">
            <v>180</v>
          </cell>
          <cell r="R507">
            <v>231000000</v>
          </cell>
          <cell r="S507">
            <v>211</v>
          </cell>
          <cell r="T507" t="str">
            <v>Giao hàng trong vòng 24h kể từ thời điểm gửi đơn đặt hàng của Bệnh viện</v>
          </cell>
          <cell r="U507" t="str">
            <v>7.3 mm Vít rỗng ruột ren một phần, Tự taro</v>
          </cell>
          <cell r="V507" t="str">
            <v>7.3 mm Vít rỗng ruột ren một phần, Tự taro</v>
          </cell>
          <cell r="W507" t="str">
            <v>N07.06.040.0972.000.0006.(001-021)</v>
          </cell>
          <cell r="X507" t="str">
            <v>IMA-73CLPaaa</v>
          </cell>
          <cell r="Y507" t="str">
            <v xml:space="preserve">vít rỗng ruột ren một phần , Tự taro 7.3 mm:
- Đường kính vít (đường kính ren)  7.3 mm ± 0.05 mm
- Đường kính lõi vít 5.5 mm ± 0.05 mm
- Mũ vít (đầu vít) không ren có đường kính ∅ 8.4 ± 0.05 mm.
Khoảng cách hai đỉnh đối diện của mũ vít (mm): 
+ Đầu hình sao  5.6 ± 0.05 mm
+ Đầu lục giác 4.5 ± 0.05 mm
- Đường kính lỗ rỗng  2.7mm ± 0.05 mm
- Chiều dài ren vít 38mm ± 0.1 mm
- Chiều dài vít từ 20-120mm bước tăng 5 mm
Vật liệu Titanium 6AL-4V phù hợp với tiêu chuẩn ASTM F 136.
Tiệt trùng bằng Ethylene Oxyde.   </v>
          </cell>
          <cell r="Z507" t="str">
            <v>Công ty Cổ Phần Nhà máy Trang thiết bị Y tế USM Healthcare</v>
          </cell>
          <cell r="AA507" t="str">
            <v>Việt Nam</v>
          </cell>
          <cell r="AB507" t="str">
            <v>Việt Nam</v>
          </cell>
          <cell r="AC507" t="str">
            <v>Việt Nam</v>
          </cell>
          <cell r="AD507" t="str">
            <v>C</v>
          </cell>
          <cell r="AE507" t="str">
            <v>2301184ĐKLH/BYT-HTTB ngày 11/10/2023</v>
          </cell>
          <cell r="AF507" t="str">
            <v>1 cái / gói</v>
          </cell>
          <cell r="AG507" t="str">
            <v>Cái</v>
          </cell>
          <cell r="AH507">
            <v>50</v>
          </cell>
          <cell r="AI507">
            <v>0</v>
          </cell>
          <cell r="AJ507" t="str">
            <v>vn0312041033</v>
          </cell>
          <cell r="AK507" t="str">
            <v>CÔNG TY CỔ PHẦN NHÀ MÁY TRANG THIẾT BỊ Y TẾ USM HEALTHCARE</v>
          </cell>
          <cell r="AL507" t="str">
            <v>Đạt</v>
          </cell>
          <cell r="AM507"/>
          <cell r="AN507" t="str">
            <v>Nguyễn Thị Phương Hoa</v>
          </cell>
          <cell r="AO507" t="str">
            <v>Đạt</v>
          </cell>
          <cell r="AP507" t="str">
            <v>Đạt</v>
          </cell>
          <cell r="AQ507" t="str">
            <v>Đạt</v>
          </cell>
          <cell r="AR507">
            <v>0</v>
          </cell>
          <cell r="AS507" t="str">
            <v>Đạt</v>
          </cell>
          <cell r="AT507" t="str">
            <v>Đạt</v>
          </cell>
          <cell r="AU507" t="str">
            <v>Đạt</v>
          </cell>
          <cell r="AV507" t="str">
            <v>Đạt</v>
          </cell>
          <cell r="AW507" t="str">
            <v>Đạt</v>
          </cell>
          <cell r="AX507" t="str">
            <v>Đạt</v>
          </cell>
          <cell r="AY507" t="str">
            <v>Đạt</v>
          </cell>
          <cell r="AZ507">
            <v>0</v>
          </cell>
          <cell r="BA507" t="str">
            <v>Nguyễn Bảo Thắng</v>
          </cell>
          <cell r="BB507" t="str">
            <v>Đạt</v>
          </cell>
          <cell r="BC507">
            <v>0</v>
          </cell>
        </row>
        <row r="508">
          <cell r="C508" t="str">
            <v>PP2300520166</v>
          </cell>
          <cell r="D508" t="str">
            <v>Vít xốp rỗng 7.3 các cỡ</v>
          </cell>
          <cell r="E508" t="str">
            <v xml:space="preserve">  - Đường kính 7.3mm
  -  Chiều dài 60mm -&gt; 115mm.
  - Thân không toàn ren
  - Có kèm long đền đệm.
  - Chất liệu thép không rỉ</v>
          </cell>
          <cell r="F508" t="str">
            <v>1 cái/gói</v>
          </cell>
          <cell r="G508" t="str">
            <v>Cái</v>
          </cell>
          <cell r="H508">
            <v>50</v>
          </cell>
          <cell r="I508">
            <v>800000</v>
          </cell>
          <cell r="J508">
            <v>40000000</v>
          </cell>
          <cell r="K508">
            <v>800000</v>
          </cell>
          <cell r="L508">
            <v>60000000</v>
          </cell>
          <cell r="M508">
            <v>28000000</v>
          </cell>
          <cell r="N508">
            <v>9</v>
          </cell>
          <cell r="O508" t="str">
            <v>PP2300520166</v>
          </cell>
          <cell r="P508" t="str">
            <v>Vít xốp rỗng 7.3 các cỡ</v>
          </cell>
          <cell r="Q508">
            <v>180</v>
          </cell>
          <cell r="R508">
            <v>154100000</v>
          </cell>
          <cell r="S508">
            <v>210</v>
          </cell>
          <cell r="T508" t="str">
            <v>Trong vòng 24h kể 
từ thời điểm đặt 
hàng của bệnh viện</v>
          </cell>
          <cell r="U508" t="str">
            <v>Vít xốp rỗng 7.3 mm</v>
          </cell>
          <cell r="V508" t="str">
            <v>Vít xốp rỗng 7.3 mm</v>
          </cell>
          <cell r="W508" t="str">
            <v>N07.06.040.2626.279.0027</v>
          </cell>
          <cell r="X508">
            <v>476</v>
          </cell>
          <cell r="Y508" t="str">
            <v>- Chất liệu: thép y khoa.
- Kích cỡ: đường kính 7.3mm, chiều dài: 60/65/70/75/80/85/90/95/100/105/110/115mm.
- Đặc tính: thân vít rỗng, thân không toàn ren, chỉ có 1 đoạn ren tại mũi vít; kèm loong đền đệm, đầu vít hình lục giác.
- Đạt tiêu chuẩn chất lượng: ISO 13485, CE.</v>
          </cell>
          <cell r="Z508" t="str">
            <v>Jiangsu Jinlu</v>
          </cell>
          <cell r="AA508" t="str">
            <v>Trung Quốc</v>
          </cell>
          <cell r="AB508" t="str">
            <v>Jiangsu Jinlu Group Medical Device Co., Ltd.</v>
          </cell>
          <cell r="AC508" t="str">
            <v>Trung Quốc</v>
          </cell>
          <cell r="AD508" t="str">
            <v>Loại C</v>
          </cell>
          <cell r="AE508" t="str">
            <v>GPNK số: 10187NK/BYT-TB-CT</v>
          </cell>
          <cell r="AF508" t="str">
            <v>1 cái/gói</v>
          </cell>
          <cell r="AG508" t="str">
            <v>Cái</v>
          </cell>
          <cell r="AH508">
            <v>50</v>
          </cell>
          <cell r="AI508" t="str">
            <v>60 tháng</v>
          </cell>
          <cell r="AJ508" t="str">
            <v>vn0303735317</v>
          </cell>
          <cell r="AK508" t="str">
            <v>CÔNG TY TNHH THƯƠNG MẠI DỊCH VỤ HÀO NAM</v>
          </cell>
          <cell r="AL508" t="str">
            <v>Đạt</v>
          </cell>
          <cell r="AM508"/>
          <cell r="AN508" t="str">
            <v>Tăng Thị Hiếu</v>
          </cell>
          <cell r="AO508" t="str">
            <v>Đạt</v>
          </cell>
          <cell r="AP508" t="str">
            <v>Đạt</v>
          </cell>
          <cell r="AQ508" t="str">
            <v>Đạt</v>
          </cell>
          <cell r="AR508">
            <v>0</v>
          </cell>
          <cell r="AS508" t="str">
            <v>Đạt</v>
          </cell>
          <cell r="AT508" t="str">
            <v>Đạt</v>
          </cell>
          <cell r="AU508" t="str">
            <v>Đạt</v>
          </cell>
          <cell r="AV508" t="str">
            <v>Đạt</v>
          </cell>
          <cell r="AW508" t="str">
            <v>Đạt</v>
          </cell>
          <cell r="AX508" t="str">
            <v>Đạt</v>
          </cell>
          <cell r="AY508" t="str">
            <v>Đạt</v>
          </cell>
          <cell r="AZ508">
            <v>0</v>
          </cell>
          <cell r="BA508" t="str">
            <v>Hoàng Thị Thủy</v>
          </cell>
          <cell r="BB508" t="str">
            <v>Đạt</v>
          </cell>
          <cell r="BC508">
            <v>0</v>
          </cell>
        </row>
        <row r="509">
          <cell r="C509" t="str">
            <v>PP2300520166</v>
          </cell>
          <cell r="D509" t="str">
            <v>Vít xốp rỗng 7.3 các cỡ</v>
          </cell>
          <cell r="E509" t="str">
            <v xml:space="preserve">  - Đường kính 7.3mm
  -  Chiều dài 60mm -&gt; 115mm.
  - Thân không toàn ren
  - Có kèm long đền đệm.
  - Chất liệu thép không rỉ</v>
          </cell>
          <cell r="F509" t="str">
            <v>1 cái/gói</v>
          </cell>
          <cell r="G509" t="str">
            <v>Cái</v>
          </cell>
          <cell r="H509">
            <v>50</v>
          </cell>
          <cell r="I509">
            <v>800000</v>
          </cell>
          <cell r="J509">
            <v>40000000</v>
          </cell>
          <cell r="K509">
            <v>800000</v>
          </cell>
          <cell r="L509">
            <v>60000000</v>
          </cell>
          <cell r="M509">
            <v>28000000</v>
          </cell>
          <cell r="N509">
            <v>9</v>
          </cell>
          <cell r="O509" t="str">
            <v>PP2300520166</v>
          </cell>
          <cell r="P509" t="str">
            <v>Vít xốp rỗng 7.3 các cỡ</v>
          </cell>
          <cell r="Q509">
            <v>180</v>
          </cell>
          <cell r="R509">
            <v>294448200</v>
          </cell>
          <cell r="S509">
            <v>210</v>
          </cell>
          <cell r="T509" t="str">
            <v>Trong vòng 24 giờ kể từ thời điểm đặt hàng của Bệnh viện</v>
          </cell>
          <cell r="U509" t="str">
            <v>Vít xương xốp rỗng Ø7.3mm, các cỡ</v>
          </cell>
          <cell r="V509" t="str">
            <v xml:space="preserve">Vít xương xốp rỗng Ø7.3mm </v>
          </cell>
          <cell r="W509" t="str">
            <v>N07.06.040.0311.115.0290</v>
          </cell>
          <cell r="X509" t="str">
            <v>134-xxx</v>
          </cell>
          <cell r="Y509" t="str">
            <v xml:space="preserve"> - Chất liệu thép không rỉ
 - Đường kính 7.3mm
 - Dài 30-150mm, bước tăng 5mm
 - Thân không toàn ren
 - Có kèm long đền đệm.
 - Tiêu chuẩn chất lượng CE, ISO, FDA 510k</v>
          </cell>
          <cell r="Z509" t="str">
            <v xml:space="preserve"> Auxein</v>
          </cell>
          <cell r="AA509" t="str">
            <v>Ấn Độ</v>
          </cell>
          <cell r="AB509" t="str">
            <v>Ấn Độ</v>
          </cell>
          <cell r="AC509" t="str">
            <v>Ấn Độ</v>
          </cell>
          <cell r="AD509" t="str">
            <v>C</v>
          </cell>
          <cell r="AE509" t="str">
            <v>7764NK/BYT-TB-CT</v>
          </cell>
          <cell r="AF509" t="str">
            <v>Gói/10</v>
          </cell>
          <cell r="AG509" t="str">
            <v>Cái</v>
          </cell>
          <cell r="AH509">
            <v>50</v>
          </cell>
          <cell r="AI509">
            <v>0</v>
          </cell>
          <cell r="AJ509" t="str">
            <v>vn0303224087</v>
          </cell>
          <cell r="AK509" t="str">
            <v>CÔNG TY TNHH THIẾT BỊ Y TẾ HOÀNG LỘC M.E</v>
          </cell>
          <cell r="AL509" t="str">
            <v>Đạt</v>
          </cell>
          <cell r="AM509"/>
          <cell r="AN509" t="str">
            <v>Hồ Thị Hồng</v>
          </cell>
          <cell r="AO509" t="str">
            <v>Đạt</v>
          </cell>
          <cell r="AP509" t="str">
            <v>Đạt</v>
          </cell>
          <cell r="AQ509" t="str">
            <v>Đạt</v>
          </cell>
          <cell r="AR509">
            <v>0</v>
          </cell>
          <cell r="AS509" t="str">
            <v>Đạt</v>
          </cell>
          <cell r="AT509" t="str">
            <v>Đạt</v>
          </cell>
          <cell r="AU509" t="str">
            <v>Đạt</v>
          </cell>
          <cell r="AV509" t="str">
            <v>Đạt</v>
          </cell>
          <cell r="AW509" t="str">
            <v>Đạt</v>
          </cell>
          <cell r="AX509" t="str">
            <v>Đạt</v>
          </cell>
          <cell r="AY509" t="str">
            <v>Đạt</v>
          </cell>
          <cell r="AZ509">
            <v>0</v>
          </cell>
          <cell r="BA509" t="str">
            <v>Trần Thị Dân</v>
          </cell>
          <cell r="BB509" t="str">
            <v>Đạt</v>
          </cell>
          <cell r="BC509">
            <v>0</v>
          </cell>
        </row>
        <row r="510">
          <cell r="C510" t="str">
            <v>PP2300520168</v>
          </cell>
          <cell r="D510" t="str">
            <v>Vòng van 2 hoặc 3 lá loại mềm</v>
          </cell>
          <cell r="E510" t="str">
            <v xml:space="preserve"> - Vòng sửa van nhân tạo loại mềm
 - Chất liệu: Polyester 
 - Kích thước: 23mm-&gt;35mm</v>
          </cell>
          <cell r="F510" t="str">
            <v>Hộp/1 cái</v>
          </cell>
          <cell r="G510" t="str">
            <v>Cái</v>
          </cell>
          <cell r="H510">
            <v>10</v>
          </cell>
          <cell r="I510">
            <v>15400000</v>
          </cell>
          <cell r="J510">
            <v>154000000</v>
          </cell>
          <cell r="K510">
            <v>3080000</v>
          </cell>
          <cell r="L510">
            <v>231000000</v>
          </cell>
          <cell r="M510">
            <v>107800000</v>
          </cell>
          <cell r="N510">
            <v>2</v>
          </cell>
          <cell r="O510" t="str">
            <v>PP2300520168</v>
          </cell>
          <cell r="P510" t="str">
            <v>Vòng van 2 hoặc 3 lá loại mềm</v>
          </cell>
          <cell r="Q510">
            <v>180</v>
          </cell>
          <cell r="R510">
            <v>60000000</v>
          </cell>
          <cell r="S510">
            <v>215</v>
          </cell>
          <cell r="T510" t="str">
            <v>Trong vòng 24 giờ kể từ thời điểm đặt hàng của Bệnh viện</v>
          </cell>
          <cell r="U510" t="str">
            <v>Vòng van kín Duran Ancore loại mềm</v>
          </cell>
          <cell r="V510" t="str">
            <v>Vòng van kín Duran Ancore loại mềm</v>
          </cell>
          <cell r="W510" t="str">
            <v>N06.01.040.3047.213.0007/
N06.01.040.5745.175.0002</v>
          </cell>
          <cell r="X510" t="str">
            <v xml:space="preserve"> 620RG25, 620RG27, 620RG29, 620RG31, 620RG33, 620RG35</v>
          </cell>
          <cell r="Y510" t="str">
            <v>Vòng van tim nhân tạo loại mềm kín, cấy ghép ở vị trí van hai lá hoặc ba lá
- Bao ngoài là lớp vải polyester, mặt cắt ngang 3mm, có 3 marker đánh dấu bằng chỉ màu trên vòng van.
- Thiết kế sợi chỉ định hướng dây chằng (Chordal Guide) giúp dể dàng hơn trong việc cấy ghép.
- Vòng van có các cỡ: 23, 25, 27, 29, 31, 33, 33, 35mm.</v>
          </cell>
          <cell r="Z510" t="str">
            <v>Medtronic Inc</v>
          </cell>
          <cell r="AA510" t="str">
            <v xml:space="preserve">Mỹ </v>
          </cell>
          <cell r="AB510" t="str">
            <v>Medtronic Inc</v>
          </cell>
          <cell r="AC510" t="str">
            <v>Mỹ</v>
          </cell>
          <cell r="AD510" t="str">
            <v>D</v>
          </cell>
          <cell r="AE510" t="str">
            <v>11166NK/BYT-TB-CT</v>
          </cell>
          <cell r="AF510" t="str">
            <v>Hộp/ 1 cái</v>
          </cell>
          <cell r="AG510" t="str">
            <v>Cái</v>
          </cell>
          <cell r="AH510">
            <v>10</v>
          </cell>
          <cell r="AI510">
            <v>0</v>
          </cell>
          <cell r="AJ510" t="str">
            <v>vn0312268965</v>
          </cell>
          <cell r="AK510" t="str">
            <v>CÔNG TY TNHH THIẾT BỊ Y TẾ ĐỈNH CAO</v>
          </cell>
          <cell r="AL510" t="str">
            <v>Đạt</v>
          </cell>
          <cell r="AM510"/>
          <cell r="AN510" t="str">
            <v xml:space="preserve">Nguyễn Thủy Tiên </v>
          </cell>
          <cell r="AO510" t="str">
            <v>Đạt</v>
          </cell>
          <cell r="AP510" t="str">
            <v>Đạt</v>
          </cell>
          <cell r="AQ510" t="str">
            <v>Đạt</v>
          </cell>
          <cell r="AR510">
            <v>0</v>
          </cell>
          <cell r="AS510" t="str">
            <v>Đạt</v>
          </cell>
          <cell r="AT510" t="str">
            <v>Đạt</v>
          </cell>
          <cell r="AU510" t="str">
            <v>Đạt</v>
          </cell>
          <cell r="AV510" t="str">
            <v>Đạt</v>
          </cell>
          <cell r="AW510" t="str">
            <v>Đạt</v>
          </cell>
          <cell r="AX510" t="str">
            <v>Đạt</v>
          </cell>
          <cell r="AY510" t="str">
            <v>Đạt</v>
          </cell>
          <cell r="AZ510">
            <v>0</v>
          </cell>
          <cell r="BA510" t="str">
            <v>Phan Thị Hoa</v>
          </cell>
          <cell r="BB510" t="str">
            <v>Đạt</v>
          </cell>
          <cell r="BC510">
            <v>0</v>
          </cell>
        </row>
        <row r="511">
          <cell r="C511" t="str">
            <v>PP2300520169</v>
          </cell>
          <cell r="D511" t="str">
            <v>Vòng van ba lá 3D các cỡ</v>
          </cell>
          <cell r="E511" t="str">
            <v xml:space="preserve"> - Vòng van 3 lá mềm dẻo 
 - Lõi:  Titanium.
 - Hình dạng lượn sóng 3D, thiết kế hở. 
 - Kích cỡ 24mm -&gt;36mm.</v>
          </cell>
          <cell r="F511" t="str">
            <v>Cái/ Hộp</v>
          </cell>
          <cell r="G511" t="str">
            <v>Cái</v>
          </cell>
          <cell r="H511">
            <v>200</v>
          </cell>
          <cell r="I511">
            <v>25000000</v>
          </cell>
          <cell r="J511">
            <v>5000000000</v>
          </cell>
          <cell r="K511">
            <v>100000000</v>
          </cell>
          <cell r="L511">
            <v>7500000000</v>
          </cell>
          <cell r="M511">
            <v>3500000000</v>
          </cell>
          <cell r="N511">
            <v>34</v>
          </cell>
          <cell r="O511" t="str">
            <v>PP2300520169</v>
          </cell>
          <cell r="P511" t="str">
            <v>Vòng van ba lá 3D các cỡ</v>
          </cell>
          <cell r="Q511">
            <v>180</v>
          </cell>
          <cell r="R511">
            <v>362642000</v>
          </cell>
          <cell r="S511">
            <v>210</v>
          </cell>
          <cell r="T511">
            <v>0</v>
          </cell>
          <cell r="U511" t="str">
            <v>Vòng van ba lá Carpentier-Edwards Physio các cỡ</v>
          </cell>
          <cell r="V511" t="str">
            <v>Vòng van ba lá Carpentier-Edwards Physio các cỡ</v>
          </cell>
          <cell r="W511" t="str">
            <v>N06.01.040.1941.175.0007</v>
          </cell>
          <cell r="X511" t="str">
            <v>6200Txx</v>
          </cell>
          <cell r="Y511" t="str">
            <v>Vòng van 3 lá mềm dẻo có chọn lọc giúp định hình lại vòng van nhưng vẫn giữ cử động tự nhiên.Vòng khâu silicone, được bao phủ bởi lớp vải polyester.
Lõi titanium.
Hình dạng lượn sóng 3D, thiết kế hở. 
Viền khâu riêng biệt thuận lợi cho việc đặt chỉ khâu và tiết diện viền khâu nhỏ giúp giảm lực xuyên kim và lực trượt trong quá trình khâu vòng van
Cỡ 24-36mm.</v>
          </cell>
          <cell r="Z511" t="str">
            <v>Edwards Lifesciences</v>
          </cell>
          <cell r="AA511" t="str">
            <v>Mỹ</v>
          </cell>
          <cell r="AB511" t="str">
            <v>Edwards Lifesciences</v>
          </cell>
          <cell r="AC511" t="str">
            <v>Mỹ</v>
          </cell>
          <cell r="AD511" t="str">
            <v>D</v>
          </cell>
          <cell r="AE511" t="str">
            <v>GPNK số: 13790NK/BYT-TB-CT
Ngày cấp: 10/10/2019</v>
          </cell>
          <cell r="AF511" t="str">
            <v>Cái/ Hộp</v>
          </cell>
          <cell r="AG511" t="str">
            <v>Cái</v>
          </cell>
          <cell r="AH511">
            <v>200</v>
          </cell>
          <cell r="AI511">
            <v>0</v>
          </cell>
          <cell r="AJ511" t="str">
            <v>vn0309110047</v>
          </cell>
          <cell r="AK511" t="str">
            <v>CÔNG TY TNHH THƯƠNG MẠI VÀ DỊCH VỤ KỸ THUẬT PHÚC TÍN</v>
          </cell>
          <cell r="AL511" t="str">
            <v>Đạt</v>
          </cell>
          <cell r="AM511"/>
          <cell r="AN511" t="str">
            <v>Nguyễn Thị Phương Hoa</v>
          </cell>
          <cell r="AO511" t="str">
            <v>Đạt</v>
          </cell>
          <cell r="AP511" t="str">
            <v>Đạt</v>
          </cell>
          <cell r="AQ511" t="str">
            <v>Đạt</v>
          </cell>
          <cell r="AR511">
            <v>0</v>
          </cell>
          <cell r="AS511" t="str">
            <v>Đạt</v>
          </cell>
          <cell r="AT511" t="str">
            <v>Đạt</v>
          </cell>
          <cell r="AU511" t="str">
            <v>Đạt</v>
          </cell>
          <cell r="AV511" t="str">
            <v>Đạt</v>
          </cell>
          <cell r="AW511" t="str">
            <v>Đạt</v>
          </cell>
          <cell r="AX511" t="str">
            <v>Đạt</v>
          </cell>
          <cell r="AY511" t="str">
            <v>Đạt</v>
          </cell>
          <cell r="AZ511">
            <v>0</v>
          </cell>
          <cell r="BA511" t="str">
            <v>Trần Thị Huyền Trân</v>
          </cell>
          <cell r="BB511" t="str">
            <v>Đạt</v>
          </cell>
          <cell r="BC511">
            <v>0</v>
          </cell>
        </row>
        <row r="512">
          <cell r="C512" t="str">
            <v>PP2300520170</v>
          </cell>
          <cell r="D512" t="str">
            <v>Vòng van hai lá loại cứng</v>
          </cell>
          <cell r="E512" t="str">
            <v xml:space="preserve"> - Lõi van cứng ở phần trước 
 - Thiết kế hình yên ngựa.
 - Có 3 vị trí giúp định vị vòng van.
 - Kích cỡ 24mm-40mm.</v>
          </cell>
          <cell r="F512" t="str">
            <v>Cái/ Hộp</v>
          </cell>
          <cell r="G512" t="str">
            <v>Cái</v>
          </cell>
          <cell r="H512">
            <v>50</v>
          </cell>
          <cell r="I512">
            <v>25000000</v>
          </cell>
          <cell r="J512">
            <v>1250000000</v>
          </cell>
          <cell r="K512">
            <v>25000000</v>
          </cell>
          <cell r="L512">
            <v>1875000000</v>
          </cell>
          <cell r="M512">
            <v>875000000</v>
          </cell>
          <cell r="N512">
            <v>9</v>
          </cell>
          <cell r="O512" t="str">
            <v>PP2300520170</v>
          </cell>
          <cell r="P512" t="str">
            <v>Vòng van hai lá loại cứng</v>
          </cell>
          <cell r="Q512">
            <v>180</v>
          </cell>
          <cell r="R512">
            <v>362642000</v>
          </cell>
          <cell r="S512">
            <v>210</v>
          </cell>
          <cell r="T512">
            <v>0</v>
          </cell>
          <cell r="U512" t="str">
            <v>Vòng van hai lá Carpentier-Edwards Physio II các cỡ</v>
          </cell>
          <cell r="V512" t="str">
            <v>Vòng van hai lá Carpentier-Edwards Physio II các cỡ</v>
          </cell>
          <cell r="W512" t="str">
            <v>N06.01.040.1941.175.0008</v>
          </cell>
          <cell r="X512" t="str">
            <v>5200Txx</v>
          </cell>
          <cell r="Y512" t="str">
            <v>Lõi van bằng nhiều tấm cobalt-chromium ghép lại giúp cứng ở phần trước để định hình lại vòng van và mềm dẻo ở phần sau để duy trì cử động bình thường của tim. Thiết kế hình yên ngựa. Vòng khâu silicone, được bao phủ bởi lớp vải polyester.
Có 3 vị trí giúp định vị vòng van.
Dễ tháo tay cầm ra chỉ với 1 chỗ cắt.
Cỡ 24-40mm.</v>
          </cell>
          <cell r="Z512" t="str">
            <v>Edwards Lifesciences</v>
          </cell>
          <cell r="AA512" t="str">
            <v>Mỹ</v>
          </cell>
          <cell r="AB512" t="str">
            <v>Edwards Lifesciences</v>
          </cell>
          <cell r="AC512" t="str">
            <v>Mỹ</v>
          </cell>
          <cell r="AD512" t="str">
            <v>D</v>
          </cell>
          <cell r="AE512" t="str">
            <v>GPNK số: 13790NK/BYT-TB-CT
Ngày cấp: 10/10/2019</v>
          </cell>
          <cell r="AF512" t="str">
            <v>Cái/ Hộp</v>
          </cell>
          <cell r="AG512" t="str">
            <v>Cái</v>
          </cell>
          <cell r="AH512">
            <v>50</v>
          </cell>
          <cell r="AI512">
            <v>0</v>
          </cell>
          <cell r="AJ512" t="str">
            <v>vn0309110047</v>
          </cell>
          <cell r="AK512" t="str">
            <v>CÔNG TY TNHH THƯƠNG MẠI VÀ DỊCH VỤ KỸ THUẬT PHÚC TÍN</v>
          </cell>
          <cell r="AL512" t="str">
            <v>Đạt</v>
          </cell>
          <cell r="AM512"/>
          <cell r="AN512" t="str">
            <v>Nguyễn Thị Phương Hoa</v>
          </cell>
          <cell r="AO512" t="str">
            <v>Đạt</v>
          </cell>
          <cell r="AP512" t="str">
            <v>Đạt</v>
          </cell>
          <cell r="AQ512" t="str">
            <v>Đạt</v>
          </cell>
          <cell r="AR512">
            <v>0</v>
          </cell>
          <cell r="AS512" t="str">
            <v>Đạt</v>
          </cell>
          <cell r="AT512" t="str">
            <v>Đạt</v>
          </cell>
          <cell r="AU512" t="str">
            <v>Đạt</v>
          </cell>
          <cell r="AV512" t="str">
            <v>Đạt</v>
          </cell>
          <cell r="AW512" t="str">
            <v>Đạt</v>
          </cell>
          <cell r="AX512" t="str">
            <v>Đạt</v>
          </cell>
          <cell r="AY512" t="str">
            <v>Đạt</v>
          </cell>
          <cell r="AZ512">
            <v>0</v>
          </cell>
          <cell r="BA512" t="str">
            <v>Trần Thị Huyền Trân</v>
          </cell>
          <cell r="BB512" t="str">
            <v>Đạt</v>
          </cell>
          <cell r="BC512">
            <v>0</v>
          </cell>
        </row>
        <row r="513">
          <cell r="C513" t="str">
            <v>PP2300520171</v>
          </cell>
          <cell r="D513" t="str">
            <v>Vòng van ba lá hở loại bán cứng</v>
          </cell>
          <cell r="E513" t="str">
            <v xml:space="preserve"> - Vòng được tăng cứng bằng lõi hợp kim và được phủ vải polyester bện.  
  - Có marker 
  - Có hệ thống giá đỡ vòng van 
  - Kích cỡ: 26mm -&gt; 36mm</v>
          </cell>
          <cell r="F513" t="str">
            <v>Hộp/1 cái</v>
          </cell>
          <cell r="G513" t="str">
            <v>Cái</v>
          </cell>
          <cell r="H513">
            <v>10</v>
          </cell>
          <cell r="I513">
            <v>19400000</v>
          </cell>
          <cell r="J513">
            <v>194000000</v>
          </cell>
          <cell r="K513">
            <v>3880000</v>
          </cell>
          <cell r="L513">
            <v>291000000</v>
          </cell>
          <cell r="M513">
            <v>135800000</v>
          </cell>
          <cell r="N513">
            <v>2</v>
          </cell>
          <cell r="O513" t="str">
            <v>PP2300520171</v>
          </cell>
          <cell r="P513" t="str">
            <v>Vòng van ba lá hở loại bán cứng</v>
          </cell>
          <cell r="Q513">
            <v>180</v>
          </cell>
          <cell r="R513">
            <v>60000000</v>
          </cell>
          <cell r="S513">
            <v>215</v>
          </cell>
          <cell r="T513" t="str">
            <v>Trong vòng 24 giờ kể từ thời điểm đặt hàng của Bệnh viện</v>
          </cell>
          <cell r="U513" t="str">
            <v>Vòng van CONTOUR 3D các cỡ</v>
          </cell>
          <cell r="V513" t="str">
            <v>Vòng van CONTOUR 3D các cỡ</v>
          </cell>
          <cell r="W513" t="str">
            <v>N06.01.040.3047.213.0001/
N06.01.040.5745.175.0004</v>
          </cell>
          <cell r="X513" t="str">
            <v>690R26, 690R28, 690R30, 690R32, 690R34, 690R36</v>
          </cell>
          <cell r="Y513" t="str">
            <v>Vòng van tim nhân tạo ba lá với thiết kế vòng cứng 3D dựa trên hình dáng tự nhiên trên dữ liệu CT của vòng van ba lá. 
- Thiết kế vòng van hở với cấu hình thấp 3,3 mm giúp tránh tác động lên vùng dẫn truyền điện tim. 
- Thiết kế tích hợp thêm lực nén vào vùng vách-bên van để sửa giãn nở vòng van.
- Vòng chứa lõi titan được bao phủ bằng silicone và bọc bên ngoài bởi vải polyester
- 3 marker đánh dấu mép van. 
- Vòng van có các cỡ: 26mm, 28mm, 30mm, 32mm, 34mm, 36mm.  Hoặc tương đương</v>
          </cell>
          <cell r="Z513" t="str">
            <v>Medtronic Inc</v>
          </cell>
          <cell r="AA513" t="str">
            <v xml:space="preserve">Mỹ </v>
          </cell>
          <cell r="AB513" t="str">
            <v>Medtronic Inc</v>
          </cell>
          <cell r="AC513" t="str">
            <v>Mỹ</v>
          </cell>
          <cell r="AD513" t="str">
            <v>D</v>
          </cell>
          <cell r="AE513" t="str">
            <v>11166NK/BYT-TB-CT</v>
          </cell>
          <cell r="AF513" t="str">
            <v>Hộp/ 1 cái</v>
          </cell>
          <cell r="AG513" t="str">
            <v>Cái</v>
          </cell>
          <cell r="AH513">
            <v>10</v>
          </cell>
          <cell r="AI513">
            <v>0</v>
          </cell>
          <cell r="AJ513" t="str">
            <v>vn0312268965</v>
          </cell>
          <cell r="AK513" t="str">
            <v>CÔNG TY TNHH THIẾT BỊ Y TẾ ĐỈNH CAO</v>
          </cell>
          <cell r="AL513" t="str">
            <v>Đạt</v>
          </cell>
          <cell r="AM513"/>
          <cell r="AN513" t="str">
            <v xml:space="preserve">Nguyễn Thủy Tiên </v>
          </cell>
          <cell r="AO513" t="str">
            <v>Đạt</v>
          </cell>
          <cell r="AP513" t="str">
            <v>Đạt</v>
          </cell>
          <cell r="AQ513" t="str">
            <v>Đạt</v>
          </cell>
          <cell r="AR513">
            <v>0</v>
          </cell>
          <cell r="AS513" t="str">
            <v>Đạt</v>
          </cell>
          <cell r="AT513" t="str">
            <v>Đạt</v>
          </cell>
          <cell r="AU513" t="str">
            <v>Đạt</v>
          </cell>
          <cell r="AV513" t="str">
            <v>Đạt</v>
          </cell>
          <cell r="AW513" t="str">
            <v>Đạt</v>
          </cell>
          <cell r="AX513" t="str">
            <v>Đạt</v>
          </cell>
          <cell r="AY513" t="str">
            <v>Đạt</v>
          </cell>
          <cell r="AZ513">
            <v>0</v>
          </cell>
          <cell r="BA513" t="str">
            <v>Phan Thị Hoa</v>
          </cell>
          <cell r="BB513" t="str">
            <v>Đạt</v>
          </cell>
          <cell r="BC513">
            <v>0</v>
          </cell>
        </row>
        <row r="514">
          <cell r="C514" t="str">
            <v>PP2300520172</v>
          </cell>
          <cell r="D514" t="str">
            <v>Vi ống thông siêu nhỏ dùng trong can thiệp dị dạng mạch máu não</v>
          </cell>
          <cell r="E514" t="str">
            <v xml:space="preserve">- Vi ống thông siêu nhỏ tự trôi theo dòng chảy của mạch máu
- Dùng trong can thiệp dị dạng mạch máu não.
- Đường kính từ 1.2F -&gt; 1.8F
</v>
          </cell>
          <cell r="F514">
            <v>0</v>
          </cell>
          <cell r="G514" t="str">
            <v>Cái</v>
          </cell>
          <cell r="H514">
            <v>10</v>
          </cell>
          <cell r="I514">
            <v>14000000</v>
          </cell>
          <cell r="J514">
            <v>140000000</v>
          </cell>
          <cell r="K514">
            <v>2800000</v>
          </cell>
          <cell r="L514">
            <v>210000000</v>
          </cell>
          <cell r="M514">
            <v>98000000</v>
          </cell>
          <cell r="N514">
            <v>2</v>
          </cell>
          <cell r="O514" t="str">
            <v>PP2300520172</v>
          </cell>
          <cell r="P514" t="str">
            <v>Vi ống thông siêu nhỏ dùng trong can thiệp dị dạng mạch máu não</v>
          </cell>
          <cell r="Q514">
            <v>180</v>
          </cell>
          <cell r="R514">
            <v>149129800</v>
          </cell>
          <cell r="S514">
            <v>210</v>
          </cell>
          <cell r="T514" t="str">
            <v>Trong vòng 24 giờ kể từ thời điểm đặt hàng của Bệnh viện</v>
          </cell>
          <cell r="U514" t="str">
            <v>Vi ống thông can thiệp mạch thần kinh Marathon</v>
          </cell>
          <cell r="V514" t="str">
            <v>Vi ống thông can thiệp mạch thần kinh Marathon</v>
          </cell>
          <cell r="W514" t="str">
            <v>N04.04.030.3107.175.0001</v>
          </cell>
          <cell r="X514" t="str">
            <v>105-5056</v>
          </cell>
          <cell r="Y514" t="str">
            <v xml:space="preserve">Ống thông định hướng bằng dòng chảy, được thiết kế đầu gần bằng sợi thép không gỉ, đầu xa có lớp nitinol. Ống thông có khả năng di chuyển theo dòng máu, mềm, trơn phù hợp với tổn thương dị dạng động tĩnh mạch. Ống thông có đường kính trong đầu xa là  0.013 in, đường kính ngoài  là 2.7Fr và 1.5Fr, chiều dài 165cm.  </v>
          </cell>
          <cell r="Z514" t="str">
            <v>Micro Therapeutics Inc dba EV3 Neurovascular</v>
          </cell>
          <cell r="AA514" t="str">
            <v>Mỹ</v>
          </cell>
          <cell r="AB514" t="str">
            <v>Micro Therapeutics Inc dba EV3 Neurovascular</v>
          </cell>
          <cell r="AC514" t="str">
            <v>Mỹ</v>
          </cell>
          <cell r="AD514" t="str">
            <v>D</v>
          </cell>
          <cell r="AE514" t="str">
            <v>GPNK số 11505NK/BYT-TB-CT</v>
          </cell>
          <cell r="AF514" t="str">
            <v>01 cái/hộp</v>
          </cell>
          <cell r="AG514" t="str">
            <v>Cái</v>
          </cell>
          <cell r="AH514">
            <v>10</v>
          </cell>
          <cell r="AI514">
            <v>0</v>
          </cell>
          <cell r="AJ514" t="str">
            <v>vn0108380029</v>
          </cell>
          <cell r="AK514" t="str">
            <v>CÔNG TY CỔ PHẦN ÁNH DƯƠNG ASIA VIỆT NAM</v>
          </cell>
          <cell r="AL514" t="str">
            <v>Đạt</v>
          </cell>
          <cell r="AM514"/>
          <cell r="AN514" t="str">
            <v>Tăng Thị Hiếu</v>
          </cell>
          <cell r="AO514" t="str">
            <v>Đạt</v>
          </cell>
          <cell r="AP514" t="str">
            <v>Đạt</v>
          </cell>
          <cell r="AQ514" t="str">
            <v>Đạt</v>
          </cell>
          <cell r="AR514">
            <v>0</v>
          </cell>
          <cell r="AS514" t="str">
            <v>Đạt</v>
          </cell>
          <cell r="AT514" t="str">
            <v>Đạt</v>
          </cell>
          <cell r="AU514" t="str">
            <v>Đạt</v>
          </cell>
          <cell r="AV514" t="str">
            <v>Đạt</v>
          </cell>
          <cell r="AW514" t="str">
            <v>Đạt</v>
          </cell>
          <cell r="AX514" t="str">
            <v>Đạt</v>
          </cell>
          <cell r="AY514" t="str">
            <v>Đạt</v>
          </cell>
          <cell r="AZ514">
            <v>0</v>
          </cell>
          <cell r="BA514" t="str">
            <v>Trần Thị Dân</v>
          </cell>
          <cell r="BB514" t="str">
            <v>Đạt</v>
          </cell>
          <cell r="BC514">
            <v>0</v>
          </cell>
        </row>
        <row r="515">
          <cell r="C515" t="str">
            <v>PP2300520172</v>
          </cell>
          <cell r="D515" t="str">
            <v>Vi ống thông siêu nhỏ dùng trong can thiệp dị dạng mạch máu não</v>
          </cell>
          <cell r="E515" t="str">
            <v xml:space="preserve">- Vi ống thông siêu nhỏ tự trôi theo dòng chảy của mạch máu
- Dùng trong can thiệp dị dạng mạch máu não.
- Đường kính từ 1.2F -&gt; 1.8F
</v>
          </cell>
          <cell r="F515">
            <v>0</v>
          </cell>
          <cell r="G515" t="str">
            <v>Cái</v>
          </cell>
          <cell r="H515">
            <v>10</v>
          </cell>
          <cell r="I515">
            <v>14000000</v>
          </cell>
          <cell r="J515">
            <v>140000000</v>
          </cell>
          <cell r="K515">
            <v>2800000</v>
          </cell>
          <cell r="L515">
            <v>210000000</v>
          </cell>
          <cell r="M515">
            <v>98000000</v>
          </cell>
          <cell r="N515">
            <v>2</v>
          </cell>
          <cell r="O515" t="str">
            <v>PP2300520172</v>
          </cell>
          <cell r="P515" t="str">
            <v>Vi ống thông siêu nhỏ dùng trong can thiệp dị dạng mạch máu não</v>
          </cell>
          <cell r="Q515">
            <v>180</v>
          </cell>
          <cell r="R515">
            <v>87438000</v>
          </cell>
          <cell r="S515">
            <v>210</v>
          </cell>
          <cell r="T515" t="str">
            <v>Giao hàng trong vòng 24h kể từ thời điểm gửi đơn đặt hàng của Bệnh viện</v>
          </cell>
          <cell r="U515" t="str">
            <v>Vi ống thông 
siêu nhỏ mềm  Magic</v>
          </cell>
          <cell r="V515" t="str">
            <v>Vi ống thông 
siêu nhỏ mềm  Magic</v>
          </cell>
          <cell r="W515" t="str">
            <v>N04.04.030.0359.240.0001</v>
          </cell>
          <cell r="X515" t="str">
            <v>MAGIC1.2F
MAGIC1.2FM
MAGIC1.5F
MAGICSTD</v>
          </cell>
          <cell r="Y515" t="str">
            <v>-Vi ống thông có đường kính nhỏ 1mm dùng trong can thiệp dị dạng mạch máu não. 
- Chất liệu vi ống thông là sự kết hợp giữa hợp kim polyurethan (PUR) và TORVER.   
- Kích thước từ 1.2F - 1.8F, tương thích với dây dẫn  .008"- .010".
- Chiều dài từ 155cm đến 180cm.</v>
          </cell>
          <cell r="Z515" t="str">
            <v>Balt</v>
          </cell>
          <cell r="AA515" t="str">
            <v>Pháp</v>
          </cell>
          <cell r="AB515" t="str">
            <v>Balt</v>
          </cell>
          <cell r="AC515" t="str">
            <v>Pháp</v>
          </cell>
          <cell r="AD515" t="str">
            <v>D</v>
          </cell>
          <cell r="AE515" t="str">
            <v>GĐKLH số: 2301822ĐKLH/BYT-TB-CT ngày 30/12/2023</v>
          </cell>
          <cell r="AF515" t="str">
            <v>Hộp/ 1 cái</v>
          </cell>
          <cell r="AG515" t="str">
            <v>Cái</v>
          </cell>
          <cell r="AH515">
            <v>10</v>
          </cell>
          <cell r="AI515">
            <v>0</v>
          </cell>
          <cell r="AJ515" t="str">
            <v>vn0309380798</v>
          </cell>
          <cell r="AK515" t="str">
            <v>CÔNG TY TNHH SANG THU</v>
          </cell>
          <cell r="AL515" t="str">
            <v>Đạt</v>
          </cell>
          <cell r="AM515"/>
          <cell r="AN515" t="str">
            <v>Nguyễn Thị Phương Hoa</v>
          </cell>
          <cell r="AO515" t="str">
            <v>Đạt</v>
          </cell>
          <cell r="AP515" t="str">
            <v>Đạt</v>
          </cell>
          <cell r="AQ515" t="str">
            <v>Đạt</v>
          </cell>
          <cell r="AR515">
            <v>0</v>
          </cell>
          <cell r="AS515" t="str">
            <v>Đạt</v>
          </cell>
          <cell r="AT515" t="str">
            <v>Đạt</v>
          </cell>
          <cell r="AU515" t="str">
            <v>Đạt</v>
          </cell>
          <cell r="AV515" t="str">
            <v>Đạt</v>
          </cell>
          <cell r="AW515" t="str">
            <v>Đạt</v>
          </cell>
          <cell r="AX515" t="str">
            <v>Đạt</v>
          </cell>
          <cell r="AY515" t="str">
            <v>Đạt</v>
          </cell>
          <cell r="AZ515">
            <v>0</v>
          </cell>
          <cell r="BA515" t="str">
            <v>Nguyễn Thị Huệ</v>
          </cell>
          <cell r="BB515" t="str">
            <v>Đạt</v>
          </cell>
          <cell r="BC515">
            <v>0</v>
          </cell>
        </row>
        <row r="516">
          <cell r="C516" t="str">
            <v>PP2300520173</v>
          </cell>
          <cell r="D516" t="str">
            <v>Vòng xoắn kim loại điều trị phình mạch máu não</v>
          </cell>
          <cell r="E516" t="str">
            <v xml:space="preserve"> - Vòng xoắn với thiết kế dạng xoắn
 - Hệ thống vòng xoắn kim loại 10 và 18 tương ứng với đường kính sợi coi từ 0.012 inch-&gt;0.014inch 
 - Đường kính vòng xoắn kim loại tối tiểu từ 1mm
 -  Chiều dài: Các cỡ</v>
          </cell>
          <cell r="F516" t="str">
            <v>Hộp/1 cái</v>
          </cell>
          <cell r="G516" t="str">
            <v>Cái</v>
          </cell>
          <cell r="H516">
            <v>70</v>
          </cell>
          <cell r="I516">
            <v>15000000</v>
          </cell>
          <cell r="J516">
            <v>1050000000</v>
          </cell>
          <cell r="K516">
            <v>21000000</v>
          </cell>
          <cell r="L516">
            <v>1575000000</v>
          </cell>
          <cell r="M516">
            <v>735000000</v>
          </cell>
          <cell r="N516">
            <v>12</v>
          </cell>
          <cell r="O516" t="str">
            <v>PP2300520173</v>
          </cell>
          <cell r="P516" t="str">
            <v>Vòng xoắn kim loại điều trị phình mạch máu não</v>
          </cell>
          <cell r="Q516">
            <v>180</v>
          </cell>
          <cell r="R516">
            <v>149129800</v>
          </cell>
          <cell r="S516">
            <v>210</v>
          </cell>
          <cell r="T516" t="str">
            <v>Trong vòng 24 giờ kể từ thời điểm đặt hàng của Bệnh viện</v>
          </cell>
          <cell r="U516" t="str">
            <v>Cuộn nút mạch não Axium</v>
          </cell>
          <cell r="V516" t="str">
            <v>Cuộn nút mạch não Axium</v>
          </cell>
          <cell r="W516" t="str">
            <v>N07.01.470.3047.213.0002</v>
          </cell>
          <cell r="X516" t="str">
            <v xml:space="preserve">
QC-2-2-3D; QC-2-4-3D; QC-2-6-3D; QC-3-6-3D; QC-3-8-3D; QC-4-8-3D; QC-4-10-3D; QC-4-12-3D; QC-5-10-3D; QC-5-15-3D; QC-6-15-3D; QC-6-20-3D; QC-7-30-3D; QC-8-30-3D; QC-9-30-3D; QC-10-30-3D; QC-12-40-3D; QC-14-40-3D; QC-16-40-3D; QC-18-40-3D; QC-20-50-3D; 
QC-1.5-1-Helix; QC-1.5-2-Helix; QC-2-1-Helix; QC-2-2-Helix; QC-2-3-Helix; QC-2-4-Helix;QC-2-6-Helix; QC-2-8-Helix; QC-3-6-Helix; QC-3-8-Helix; QC-4-8-Helix; QC-4-10-Helix; QC-4-12-Helix; QC-5-15-Helix; QC-5-20-Helix; QC-6-20-Helix; QC-7-30-Helix; QC-8-30-Helix; QC-9-30-Helix; QC-10-30-Helix; QC-12-40-Helix; QC-14-40-Helix;QC-16-40-Helix; QC-18-40-Helix; QC-20-50-Helix</v>
          </cell>
          <cell r="Y516" t="str">
            <v xml:space="preserve">Vòng xoắn kim loại chất liệu Platinum, có các loại 3D và Helix.
Đường kính sợi coil 0.0115", 0.0125", 0.0135", 0.0145".
Đường kính vòng coil sau khi thả có nhiều kích cỡ khác nhau, cỡ nhỏ nhất 1mm, chiều dài cuộn coil từ 1-50 cm.
Coil được cắt bằng cơ học, không phụ thuộc vào nguồn điện. 
</v>
          </cell>
          <cell r="Z516" t="str">
            <v>Medtronic Mexico S. de RL. de CV</v>
          </cell>
          <cell r="AA516" t="str">
            <v>Mexico</v>
          </cell>
          <cell r="AB516" t="str">
            <v>Micro Therapeutics Inc dba EV3 Neurovascular</v>
          </cell>
          <cell r="AC516" t="str">
            <v>Mỹ</v>
          </cell>
          <cell r="AD516" t="str">
            <v>D</v>
          </cell>
          <cell r="AE516" t="str">
            <v>GPNK số 16785NK/BYT-TB-CT</v>
          </cell>
          <cell r="AF516" t="str">
            <v>Hộp/ 1 cái</v>
          </cell>
          <cell r="AG516" t="str">
            <v>Cái</v>
          </cell>
          <cell r="AH516">
            <v>70</v>
          </cell>
          <cell r="AI516">
            <v>0</v>
          </cell>
          <cell r="AJ516" t="str">
            <v>vn0108380029</v>
          </cell>
          <cell r="AK516" t="str">
            <v>CÔNG TY CỔ PHẦN ÁNH DƯƠNG ASIA VIỆT NAM</v>
          </cell>
          <cell r="AL516" t="str">
            <v>Đạt</v>
          </cell>
          <cell r="AM516"/>
          <cell r="AN516" t="str">
            <v>Tăng Thị Hiếu</v>
          </cell>
          <cell r="AO516" t="str">
            <v>Đạt</v>
          </cell>
          <cell r="AP516" t="str">
            <v>Đạt</v>
          </cell>
          <cell r="AQ516" t="str">
            <v>Đạt</v>
          </cell>
          <cell r="AR516">
            <v>0</v>
          </cell>
          <cell r="AS516" t="str">
            <v>Đạt</v>
          </cell>
          <cell r="AT516" t="str">
            <v>Đạt</v>
          </cell>
          <cell r="AU516" t="str">
            <v>Đạt</v>
          </cell>
          <cell r="AV516" t="str">
            <v>Đạt</v>
          </cell>
          <cell r="AW516" t="str">
            <v>Đạt</v>
          </cell>
          <cell r="AX516" t="str">
            <v>Đạt</v>
          </cell>
          <cell r="AY516" t="str">
            <v>Đạt</v>
          </cell>
          <cell r="AZ516">
            <v>0</v>
          </cell>
          <cell r="BA516" t="str">
            <v>Trần Thị Dân</v>
          </cell>
          <cell r="BB516" t="str">
            <v>Đạt</v>
          </cell>
          <cell r="BC516">
            <v>0</v>
          </cell>
        </row>
        <row r="517">
          <cell r="C517" t="str">
            <v>PP2300520173</v>
          </cell>
          <cell r="D517" t="str">
            <v>Vòng xoắn kim loại điều trị phình mạch máu não</v>
          </cell>
          <cell r="E517" t="str">
            <v xml:space="preserve"> - Vòng xoắn với thiết kế dạng xoắn
 - Hệ thống vòng xoắn kim loại 10 và 18 tương ứng với đường kính sợi coi từ 0.012 inch-&gt;0.014inch 
 - Đường kính vòng xoắn kim loại tối tiểu từ 1mm
 -  Chiều dài: Các cỡ</v>
          </cell>
          <cell r="F517" t="str">
            <v>Hộp/1 cái</v>
          </cell>
          <cell r="G517" t="str">
            <v>Cái</v>
          </cell>
          <cell r="H517">
            <v>70</v>
          </cell>
          <cell r="I517">
            <v>15000000</v>
          </cell>
          <cell r="J517">
            <v>1050000000</v>
          </cell>
          <cell r="K517">
            <v>21000000</v>
          </cell>
          <cell r="L517">
            <v>1575000000</v>
          </cell>
          <cell r="M517">
            <v>735000000</v>
          </cell>
          <cell r="N517">
            <v>12</v>
          </cell>
          <cell r="O517" t="str">
            <v>PP2300520173</v>
          </cell>
          <cell r="P517" t="str">
            <v>Vòng xoắn kim loại điều trị phình mạch máu não</v>
          </cell>
          <cell r="Q517">
            <v>180</v>
          </cell>
          <cell r="R517">
            <v>87438000</v>
          </cell>
          <cell r="S517">
            <v>210</v>
          </cell>
          <cell r="T517" t="str">
            <v>Giao hàng trong vòng 24h kể từ thời điểm gửi đơn đặt hàng của Bệnh viện</v>
          </cell>
          <cell r="U517" t="str">
            <v>Vòng xoắn 
kim loại (coil) siêu mềm Optima</v>
          </cell>
          <cell r="V517" t="str">
            <v>Vòng xoắn 
kim loại (coil) siêu mềm Optima</v>
          </cell>
          <cell r="W517" t="str">
            <v>N07.01.470.0360.175.0002</v>
          </cell>
          <cell r="X517" t="str">
            <v>OPTI…</v>
          </cell>
          <cell r="Y517" t="str">
            <v>-Vòng xoắn kim loại siêu mềm(coil) gây bít phình mạch máu có đoạn gần làm bằng thép không rỉ. Dòng sản phẩm cao cấp với thiết kế dạng xoắn ốc (Helical) và xoắn phức hợp (Complex), từ tiêu chuẩn (Standard), mềm (Soft) và siêu mềm (Super Soft) giúp coil ổn định hình dạng di chuyển dễ dàng.  Điểm tách coil siêu nhanh dưới 01 giây khi kết nối với dụng cụ cắt coil (Xcel). Hệ thống coil 10 và 18 , đường kính coil 1, 1.5, 2, 2.5, 3, 3.5, 4, 5, 6, 7, 8, 9, 10, 11, 12, 13, 14, 15, 16, 18, 20, 22 và 24mm, Chiều dài  coil 1, 2, 3, 4, 5, 6, 7, 8, 9, 10, 11, 13, 15, 16, 17, 20, 23, 24, 27, 30, 34, 37, 40, 43, 47, 50, 55, 60 và 65cm.</v>
          </cell>
          <cell r="Z517" t="str">
            <v>Balt 
USA LLC</v>
          </cell>
          <cell r="AA517" t="str">
            <v>Hoa Kỳ</v>
          </cell>
          <cell r="AB517" t="str">
            <v>Balt 
USA LLC</v>
          </cell>
          <cell r="AC517" t="str">
            <v>Hoa Kỳ</v>
          </cell>
          <cell r="AD517" t="str">
            <v>D</v>
          </cell>
          <cell r="AE517" t="str">
            <v>GPNK số: 9912NK/BYT-TB-CT ngày 26/06/2018</v>
          </cell>
          <cell r="AF517" t="str">
            <v>Hộp/ 1 cái</v>
          </cell>
          <cell r="AG517" t="str">
            <v>Cái</v>
          </cell>
          <cell r="AH517">
            <v>70</v>
          </cell>
          <cell r="AI517">
            <v>0</v>
          </cell>
          <cell r="AJ517" t="str">
            <v>vn0309380798</v>
          </cell>
          <cell r="AK517" t="str">
            <v>CÔNG TY TNHH SANG THU</v>
          </cell>
          <cell r="AL517" t="str">
            <v>Đạt</v>
          </cell>
          <cell r="AM517"/>
          <cell r="AN517" t="str">
            <v>Nguyễn Thị Phương Hoa</v>
          </cell>
          <cell r="AO517" t="str">
            <v>Đạt</v>
          </cell>
          <cell r="AP517" t="str">
            <v>Đạt</v>
          </cell>
          <cell r="AQ517" t="str">
            <v>Đạt</v>
          </cell>
          <cell r="AR517">
            <v>0</v>
          </cell>
          <cell r="AS517" t="str">
            <v>Đạt</v>
          </cell>
          <cell r="AT517" t="str">
            <v>Đạt</v>
          </cell>
          <cell r="AU517" t="str">
            <v>Đạt</v>
          </cell>
          <cell r="AV517" t="str">
            <v>Đạt</v>
          </cell>
          <cell r="AW517" t="str">
            <v>Đạt</v>
          </cell>
          <cell r="AX517" t="str">
            <v>Đạt</v>
          </cell>
          <cell r="AY517" t="str">
            <v>Đạt</v>
          </cell>
          <cell r="AZ517">
            <v>0</v>
          </cell>
          <cell r="BA517" t="str">
            <v>Nguyễn Thị Huệ</v>
          </cell>
          <cell r="BB517" t="str">
            <v>Đạt</v>
          </cell>
          <cell r="BC517">
            <v>0</v>
          </cell>
        </row>
        <row r="518">
          <cell r="C518" t="str">
            <v>PP2300520174</v>
          </cell>
          <cell r="D518" t="str">
            <v>Xi măng ngoại khoa có kháng sinh</v>
          </cell>
          <cell r="E518" t="str">
            <v xml:space="preserve"> - Xi măng xương có kháng sinh 
 - Bao gồm lọ bột polymer và dung môi monomer 
 - Tỷ lệ bột và dung môi là 3:1 
 - Cung cấp kèm bộ trộn xi măng khi sử dụng</v>
          </cell>
          <cell r="F518" t="str">
            <v>Gói / hộp</v>
          </cell>
          <cell r="G518" t="str">
            <v>Hộp</v>
          </cell>
          <cell r="H518">
            <v>10</v>
          </cell>
          <cell r="I518">
            <v>5000000</v>
          </cell>
          <cell r="J518">
            <v>50000000</v>
          </cell>
          <cell r="K518">
            <v>1000000</v>
          </cell>
          <cell r="L518">
            <v>75000000</v>
          </cell>
          <cell r="M518">
            <v>35000000</v>
          </cell>
          <cell r="N518">
            <v>2</v>
          </cell>
          <cell r="O518" t="str">
            <v>PP2300520174</v>
          </cell>
          <cell r="P518" t="str">
            <v>Xi măng ngoại khoa có kháng sinh</v>
          </cell>
          <cell r="Q518">
            <v>180</v>
          </cell>
          <cell r="R518">
            <v>233128000</v>
          </cell>
          <cell r="S518">
            <v>210</v>
          </cell>
          <cell r="T518" t="str">
            <v>Giao hàng trong vòng 24h kể từ thời điểm gửi đơn đặt hàng của Bệnh viện</v>
          </cell>
          <cell r="U518" t="str">
            <v>Xi măng Xương Cemex ID green</v>
          </cell>
          <cell r="V518" t="str">
            <v>Xi măng Xương Cemex ID green</v>
          </cell>
          <cell r="W518" t="str">
            <v>N07.06.070.4127.292.0003</v>
          </cell>
          <cell r="X518" t="str">
            <v>12A2420</v>
          </cell>
          <cell r="Y518" t="str">
            <v>Xi măng xương có kháng sinh Gentamicin, độ nhớt trung bình, màu xanh, cản quang, 40g
Bao gồm lọ bột polymer và dung môi monomer đóng gói riêng lẽ. Tỷ lệ bột và dung môi là 3:1 giúp an toàn hơn khi tiếp xúc, nhiệt lượng tỏa ra ít hơn (tối đa là 54,5 độ) bảo vệ các mô xung quanh, độ co ngót giảm hơn giúp cải thiện đáng kể sự cố định vật tư cấy ghép, giảm nguy cơ phân hủy kháng sinh giúp đảm bảo giải phóng kháng sinh hiệu quả
Cung cấp kèm bộ trộn xi măng khi sử dụng</v>
          </cell>
          <cell r="Z518" t="str">
            <v>Tecres S.p.A</v>
          </cell>
          <cell r="AA518" t="str">
            <v>Ý</v>
          </cell>
          <cell r="AB518" t="str">
            <v>Tecres S.p.A</v>
          </cell>
          <cell r="AC518" t="str">
            <v>Ý</v>
          </cell>
          <cell r="AD518" t="str">
            <v>D</v>
          </cell>
          <cell r="AE518" t="str">
            <v>16234NK/BYT-TB-CT ngày 19/08/2020</v>
          </cell>
          <cell r="AF518" t="str">
            <v>Hộp/ gói</v>
          </cell>
          <cell r="AG518" t="str">
            <v>Hộp</v>
          </cell>
          <cell r="AH518">
            <v>10</v>
          </cell>
          <cell r="AI518">
            <v>0</v>
          </cell>
          <cell r="AJ518" t="str">
            <v>vn0100108536</v>
          </cell>
          <cell r="AK518" t="str">
            <v>CÔNG TY CỔ PHẦN DƯỢC PHẨM TRUNG ƯƠNG CPC1</v>
          </cell>
          <cell r="AL518" t="str">
            <v>Đạt</v>
          </cell>
          <cell r="AM518"/>
          <cell r="AN518" t="str">
            <v>Nguyễn Thị Nga</v>
          </cell>
          <cell r="AO518" t="str">
            <v>Đạt</v>
          </cell>
          <cell r="AP518" t="str">
            <v>Đạt</v>
          </cell>
          <cell r="AQ518" t="str">
            <v>Đạt</v>
          </cell>
          <cell r="AR518">
            <v>0</v>
          </cell>
          <cell r="AS518" t="str">
            <v>Đạt</v>
          </cell>
          <cell r="AT518" t="str">
            <v>Đạt</v>
          </cell>
          <cell r="AU518" t="str">
            <v>Đạt</v>
          </cell>
          <cell r="AV518" t="str">
            <v>Đạt</v>
          </cell>
          <cell r="AW518" t="str">
            <v>Đạt</v>
          </cell>
          <cell r="AX518" t="str">
            <v>Đạt</v>
          </cell>
          <cell r="AY518" t="str">
            <v>Đạt</v>
          </cell>
          <cell r="AZ518">
            <v>0</v>
          </cell>
          <cell r="BA518" t="str">
            <v>Nguyễn Thị Huệ</v>
          </cell>
          <cell r="BB518" t="str">
            <v>Đạt</v>
          </cell>
          <cell r="BC518">
            <v>0</v>
          </cell>
        </row>
        <row r="519">
          <cell r="C519" t="str">
            <v>PP2300520174</v>
          </cell>
          <cell r="D519" t="str">
            <v>Xi măng ngoại khoa có kháng sinh</v>
          </cell>
          <cell r="E519" t="str">
            <v xml:space="preserve"> - Xi măng xương có kháng sinh 
 - Bao gồm lọ bột polymer và dung môi monomer 
 - Tỷ lệ bột và dung môi là 3:1 
 - Cung cấp kèm bộ trộn xi măng khi sử dụng</v>
          </cell>
          <cell r="F519" t="str">
            <v>Gói / hộp</v>
          </cell>
          <cell r="G519" t="str">
            <v>Hộp</v>
          </cell>
          <cell r="H519">
            <v>10</v>
          </cell>
          <cell r="I519">
            <v>5000000</v>
          </cell>
          <cell r="J519">
            <v>50000000</v>
          </cell>
          <cell r="K519">
            <v>1000000</v>
          </cell>
          <cell r="L519">
            <v>75000000</v>
          </cell>
          <cell r="M519">
            <v>35000000</v>
          </cell>
          <cell r="N519">
            <v>2</v>
          </cell>
          <cell r="O519" t="str">
            <v>PP2300520174</v>
          </cell>
          <cell r="P519" t="str">
            <v>Xi măng ngoại khoa có kháng sinh</v>
          </cell>
          <cell r="Q519">
            <v>180</v>
          </cell>
          <cell r="R519">
            <v>593283000</v>
          </cell>
          <cell r="S519">
            <v>210</v>
          </cell>
          <cell r="T519" t="str">
            <v>Trong vòng 24h kể từ thời điểm đặt hàng của bệnh viện</v>
          </cell>
          <cell r="U519" t="str">
            <v>Xi măng khớp có kháng sinh</v>
          </cell>
          <cell r="V519" t="str">
            <v>Xi măng khớp có kháng sinh</v>
          </cell>
          <cell r="W519" t="str">
            <v>N07.06.070.4132.240.0015</v>
          </cell>
          <cell r="X519" t="str">
            <v>T040xxxG</v>
          </cell>
          <cell r="Y519" t="str">
            <v xml:space="preserve"> '- Xi măng xương có kháng sinh 
 - Bao gồm lọ bột polymer và dung môi monomer 
 - Tỷ lệ bột và dung môi là 3:1 
 - Cung cấp kèm bộ trộn xi măng khi sử dụng</v>
          </cell>
          <cell r="Z519" t="str">
            <v>Teknimed SAS</v>
          </cell>
          <cell r="AA519" t="str">
            <v>Pháp</v>
          </cell>
          <cell r="AB519" t="str">
            <v>Teknimed SAS</v>
          </cell>
          <cell r="AC519" t="str">
            <v>Pháp</v>
          </cell>
          <cell r="AD519" t="str">
            <v>C</v>
          </cell>
          <cell r="AE519" t="str">
            <v>15837NK/BYT-TB-CT ngày 09/07/2020</v>
          </cell>
          <cell r="AF519" t="str">
            <v>1 hộp/ gói</v>
          </cell>
          <cell r="AG519" t="str">
            <v>Hộp</v>
          </cell>
          <cell r="AH519">
            <v>10</v>
          </cell>
          <cell r="AI519">
            <v>0</v>
          </cell>
          <cell r="AJ519" t="str">
            <v>vn0302204137</v>
          </cell>
          <cell r="AK519" t="str">
            <v>CÔNG TY TNHH TRANG THIẾT BỊ Y TẾ B.M.S</v>
          </cell>
          <cell r="AL519" t="str">
            <v>Đạt</v>
          </cell>
          <cell r="AM519"/>
          <cell r="AN519" t="str">
            <v xml:space="preserve">Đào Thị Nhung </v>
          </cell>
          <cell r="AO519" t="str">
            <v>Đạt</v>
          </cell>
          <cell r="AP519" t="str">
            <v>Đạt</v>
          </cell>
          <cell r="AQ519" t="str">
            <v>Đạt</v>
          </cell>
          <cell r="AR519" t="str">
            <v>Đạt</v>
          </cell>
          <cell r="AS519" t="str">
            <v>Đạt</v>
          </cell>
          <cell r="AT519" t="str">
            <v>Đạt</v>
          </cell>
          <cell r="AU519" t="str">
            <v>Đạt</v>
          </cell>
          <cell r="AV519" t="str">
            <v>Đạt</v>
          </cell>
          <cell r="AW519" t="str">
            <v>Đạt</v>
          </cell>
          <cell r="AX519" t="str">
            <v>Đạt</v>
          </cell>
          <cell r="AY519" t="str">
            <v>Đạt</v>
          </cell>
          <cell r="AZ519">
            <v>0</v>
          </cell>
          <cell r="BA519" t="str">
            <v>Nguyễn Văn Thành</v>
          </cell>
          <cell r="BB519" t="str">
            <v>Đạt</v>
          </cell>
          <cell r="BC519">
            <v>0</v>
          </cell>
        </row>
        <row r="520">
          <cell r="C520" t="str">
            <v>PP2300520175</v>
          </cell>
          <cell r="D520" t="str">
            <v>Xi măng xương có kháng sinh</v>
          </cell>
          <cell r="E520" t="str">
            <v xml:space="preserve"> - Xi măng xương có kháng sinh (0.28g kháng sinh/20g bột).
 - Dung dịch pha chứa: Methyl methacrylate, N,N-dimethyl-p-toluidine, hydroquinone và chất tạo màu E141. </v>
          </cell>
          <cell r="F520">
            <v>0</v>
          </cell>
          <cell r="G520" t="str">
            <v>Cái</v>
          </cell>
          <cell r="H520">
            <v>30</v>
          </cell>
          <cell r="I520">
            <v>5000000</v>
          </cell>
          <cell r="J520">
            <v>150000000</v>
          </cell>
          <cell r="K520">
            <v>3000000</v>
          </cell>
          <cell r="L520">
            <v>225000000</v>
          </cell>
          <cell r="M520">
            <v>105000000</v>
          </cell>
          <cell r="N520">
            <v>5</v>
          </cell>
          <cell r="O520" t="str">
            <v>PP2300520175</v>
          </cell>
          <cell r="P520" t="str">
            <v>Xi măng xương có kháng sinh</v>
          </cell>
          <cell r="Q520">
            <v>180</v>
          </cell>
          <cell r="R520">
            <v>593283000</v>
          </cell>
          <cell r="S520">
            <v>210</v>
          </cell>
          <cell r="T520" t="str">
            <v>Trong vòng 24h kể từ thời điểm đặt hàng của bệnh viện</v>
          </cell>
          <cell r="U520" t="str">
            <v>Xi măng khớp có kháng sinh</v>
          </cell>
          <cell r="V520" t="str">
            <v>Xi măng khớp có kháng sinh</v>
          </cell>
          <cell r="W520" t="str">
            <v>N07.06.070.4132.240.0015</v>
          </cell>
          <cell r="X520" t="str">
            <v>T040xxxG</v>
          </cell>
          <cell r="Y520" t="str">
            <v xml:space="preserve"> '- Xi măng xương có kháng sinh (3,8g kháng sinh/41.6g bột).
 - Dung dịch pha chứa: Methyl methacrylate, N,N-dimethyl-p-toluidine, hydroquinone và chất tạo màu E141. </v>
          </cell>
          <cell r="Z520" t="str">
            <v>Teknimed SAS</v>
          </cell>
          <cell r="AA520" t="str">
            <v>Pháp</v>
          </cell>
          <cell r="AB520" t="str">
            <v>Teknimed SAS</v>
          </cell>
          <cell r="AC520" t="str">
            <v>Pháp</v>
          </cell>
          <cell r="AD520" t="str">
            <v>C</v>
          </cell>
          <cell r="AE520" t="str">
            <v>15837NK/BYT-TB-CT ngày 09/07/2020</v>
          </cell>
          <cell r="AF520" t="str">
            <v>1 cái/ gói</v>
          </cell>
          <cell r="AG520" t="str">
            <v>Cái</v>
          </cell>
          <cell r="AH520">
            <v>30</v>
          </cell>
          <cell r="AI520">
            <v>0</v>
          </cell>
          <cell r="AJ520" t="str">
            <v>vn0302204137</v>
          </cell>
          <cell r="AK520" t="str">
            <v>CÔNG TY TNHH TRANG THIẾT BỊ Y TẾ B.M.S</v>
          </cell>
          <cell r="AL520" t="str">
            <v>Đạt</v>
          </cell>
          <cell r="AM520"/>
          <cell r="AN520" t="str">
            <v xml:space="preserve">Đào Thị Nhung </v>
          </cell>
          <cell r="AO520" t="str">
            <v>Đạt</v>
          </cell>
          <cell r="AP520" t="str">
            <v>Đạt</v>
          </cell>
          <cell r="AQ520" t="str">
            <v>Đạt</v>
          </cell>
          <cell r="AR520" t="str">
            <v>Đạt</v>
          </cell>
          <cell r="AS520" t="str">
            <v>Đạt</v>
          </cell>
          <cell r="AT520" t="str">
            <v>Không Đạt</v>
          </cell>
          <cell r="AU520" t="str">
            <v>Đạt</v>
          </cell>
          <cell r="AV520" t="str">
            <v>Đạt</v>
          </cell>
          <cell r="AW520" t="str">
            <v>Đạt</v>
          </cell>
          <cell r="AX520" t="str">
            <v>Đạt</v>
          </cell>
          <cell r="AY520" t="str">
            <v>Không đạt</v>
          </cell>
          <cell r="AZ520" t="str">
            <v>Catalogue không đáp ứng HSMT</v>
          </cell>
          <cell r="BA520" t="str">
            <v>Nguyễn Văn Thành</v>
          </cell>
          <cell r="BB520" t="str">
            <v>Không đạt</v>
          </cell>
          <cell r="BC520" t="str">
            <v>Catalogue không đáp ứng HSMT</v>
          </cell>
        </row>
        <row r="521">
          <cell r="C521" t="str">
            <v>PP2300520176</v>
          </cell>
          <cell r="D521" t="str">
            <v>Xi măng tạo hình thân đốt sống</v>
          </cell>
          <cell r="E521" t="str">
            <v xml:space="preserve"> - Tính sền sền trung bình.
 - Tự cứng lại
 - Có tính cản quang.
 -  Đóng gói ở dạng 27.2 gam bột và 9.2 gam dịch</v>
          </cell>
          <cell r="F521" t="str">
            <v>Hộp/Cái</v>
          </cell>
          <cell r="G521" t="str">
            <v>Cái</v>
          </cell>
          <cell r="H521">
            <v>20</v>
          </cell>
          <cell r="I521">
            <v>7500000</v>
          </cell>
          <cell r="J521">
            <v>150000000</v>
          </cell>
          <cell r="K521">
            <v>3000000</v>
          </cell>
          <cell r="L521">
            <v>225000000</v>
          </cell>
          <cell r="M521">
            <v>105000000</v>
          </cell>
          <cell r="N521">
            <v>4</v>
          </cell>
          <cell r="O521" t="str">
            <v>PP2300520176</v>
          </cell>
          <cell r="P521" t="str">
            <v>Xi măng tạo hình thân đốt sống</v>
          </cell>
          <cell r="Q521">
            <v>180</v>
          </cell>
          <cell r="R521">
            <v>613881000</v>
          </cell>
          <cell r="S521">
            <v>210</v>
          </cell>
          <cell r="T521" t="str">
            <v>Trong vòng 24 giờ kể từ thời điểm đặt hàng của Bệnh viện</v>
          </cell>
          <cell r="U521" t="str">
            <v>Xi măng tạo hình thân đốt sống OPACITY+</v>
          </cell>
          <cell r="V521" t="str">
            <v>Xi măng tạo hình thân đốt sống OPACITY+</v>
          </cell>
          <cell r="W521" t="str">
            <v>N07.06.070.4132.240.0009</v>
          </cell>
          <cell r="X521" t="str">
            <v>T040320Z</v>
          </cell>
          <cell r="Y521" t="str">
            <v xml:space="preserve"> - Tính sền sền trung bình.
 - Tự cứng lại
 - Có tính cản quang.
 -  Đóng gói ở dạng 27.2 gam bột và 9.2 gam dịch</v>
          </cell>
          <cell r="Z521" t="str">
            <v>Teknimed SAS</v>
          </cell>
          <cell r="AA521" t="str">
            <v>Pháp</v>
          </cell>
          <cell r="AB521" t="str">
            <v>Teknimed SAS</v>
          </cell>
          <cell r="AC521" t="str">
            <v>Pháp</v>
          </cell>
          <cell r="AD521" t="str">
            <v>C</v>
          </cell>
          <cell r="AE521" t="str">
            <v>GPNK 15694NK/BYT-TB-CT ngày 8/6/2020</v>
          </cell>
          <cell r="AF521" t="str">
            <v>Hộp/1 lọ</v>
          </cell>
          <cell r="AG521" t="str">
            <v>Lọ</v>
          </cell>
          <cell r="AH521">
            <v>20</v>
          </cell>
          <cell r="AI521">
            <v>0</v>
          </cell>
          <cell r="AJ521" t="str">
            <v>vn0303649788</v>
          </cell>
          <cell r="AK521" t="str">
            <v>CÔNG TY TNHH THƯƠNG MẠI - DỊCH VỤ VÀ SẢN XUẤT VIỆT TƯỜNG</v>
          </cell>
          <cell r="AL521" t="str">
            <v>Đạt</v>
          </cell>
          <cell r="AM521"/>
          <cell r="AN521" t="str">
            <v>Nguyễn Thị Sao Mai</v>
          </cell>
          <cell r="AO521" t="str">
            <v>Đạt</v>
          </cell>
          <cell r="AP521" t="str">
            <v>Đạt</v>
          </cell>
          <cell r="AQ521" t="str">
            <v>Đạt</v>
          </cell>
          <cell r="AR521">
            <v>0</v>
          </cell>
          <cell r="AS521" t="str">
            <v>Đạt</v>
          </cell>
          <cell r="AT521" t="str">
            <v>Đạt</v>
          </cell>
          <cell r="AU521" t="str">
            <v>Đạt</v>
          </cell>
          <cell r="AV521" t="str">
            <v>Đạt</v>
          </cell>
          <cell r="AW521" t="str">
            <v>Đạt</v>
          </cell>
          <cell r="AX521" t="str">
            <v>Đạt</v>
          </cell>
          <cell r="AY521" t="str">
            <v>Đạt</v>
          </cell>
          <cell r="AZ521">
            <v>0</v>
          </cell>
          <cell r="BA521" t="str">
            <v>Cao Dũng</v>
          </cell>
          <cell r="BB521" t="str">
            <v>Đạt</v>
          </cell>
          <cell r="BC521" t="str">
            <v/>
          </cell>
        </row>
        <row r="522">
          <cell r="C522" t="str">
            <v>PP2300520176</v>
          </cell>
          <cell r="D522" t="str">
            <v>Xi măng tạo hình thân đốt sống</v>
          </cell>
          <cell r="E522" t="str">
            <v xml:space="preserve"> - Tính sền sền trung bình.
 - Tự cứng lại
 - Có tính cản quang.
 -  Đóng gói ở dạng 27.2 gam bột và 9.2 gam dịch</v>
          </cell>
          <cell r="F522" t="str">
            <v>Hộp/Cái</v>
          </cell>
          <cell r="G522" t="str">
            <v>Cái</v>
          </cell>
          <cell r="H522">
            <v>20</v>
          </cell>
          <cell r="I522">
            <v>7500000</v>
          </cell>
          <cell r="J522">
            <v>150000000</v>
          </cell>
          <cell r="K522">
            <v>3000000</v>
          </cell>
          <cell r="L522">
            <v>225000000</v>
          </cell>
          <cell r="M522">
            <v>105000000</v>
          </cell>
          <cell r="N522">
            <v>4</v>
          </cell>
          <cell r="O522" t="str">
            <v>PP2300520176</v>
          </cell>
          <cell r="P522" t="str">
            <v>Xi măng tạo hình thân đốt sống</v>
          </cell>
          <cell r="Q522">
            <v>180</v>
          </cell>
          <cell r="R522">
            <v>593283000</v>
          </cell>
          <cell r="S522">
            <v>210</v>
          </cell>
          <cell r="T522" t="str">
            <v>Trong vòng 24h kể từ thời điểm đặt hàng của bệnh viện</v>
          </cell>
          <cell r="U522" t="str">
            <v>Xi măng sinh học</v>
          </cell>
          <cell r="V522" t="str">
            <v>Xi măng sinh học</v>
          </cell>
          <cell r="W522" t="str">
            <v>N07.06.030.4132.240.0002</v>
          </cell>
          <cell r="X522" t="str">
            <v>T040520</v>
          </cell>
          <cell r="Y522" t="str">
            <v xml:space="preserve"> - Tính sền sền trung bình.
 - Tự cứng lại
 - Có tính cản quang.
 -  Đóng gói ở dạng 27.2 gam bột và 9.2 gam dịch</v>
          </cell>
          <cell r="Z522" t="str">
            <v>Teknimed SAS</v>
          </cell>
          <cell r="AA522" t="str">
            <v>Pháp</v>
          </cell>
          <cell r="AB522" t="str">
            <v>Teknimed SAS</v>
          </cell>
          <cell r="AC522" t="str">
            <v>Pháp</v>
          </cell>
          <cell r="AD522" t="str">
            <v>C</v>
          </cell>
          <cell r="AE522" t="str">
            <v>2301909ĐKLH/BYT-HTTB ngày 30/12/2023</v>
          </cell>
          <cell r="AF522" t="str">
            <v>1 hộp/ gói</v>
          </cell>
          <cell r="AG522" t="str">
            <v>Hộp</v>
          </cell>
          <cell r="AH522">
            <v>20</v>
          </cell>
          <cell r="AI522" t="str">
            <v xml:space="preserve"> </v>
          </cell>
          <cell r="AJ522" t="str">
            <v>vn0302204137</v>
          </cell>
          <cell r="AK522" t="str">
            <v>CÔNG TY TNHH TRANG THIẾT BỊ Y TẾ B.M.S</v>
          </cell>
          <cell r="AL522" t="str">
            <v>Đạt</v>
          </cell>
          <cell r="AM522"/>
          <cell r="AN522" t="str">
            <v xml:space="preserve">Đào Thị Nhung </v>
          </cell>
          <cell r="AO522" t="str">
            <v>Đạt</v>
          </cell>
          <cell r="AP522" t="str">
            <v>Đạt</v>
          </cell>
          <cell r="AQ522" t="str">
            <v>Đạt</v>
          </cell>
          <cell r="AR522" t="str">
            <v>Đạt</v>
          </cell>
          <cell r="AS522" t="str">
            <v>Đạt</v>
          </cell>
          <cell r="AT522" t="str">
            <v>Đạt</v>
          </cell>
          <cell r="AU522" t="str">
            <v>Đạt</v>
          </cell>
          <cell r="AV522" t="str">
            <v>Đạt</v>
          </cell>
          <cell r="AW522" t="str">
            <v>Đạt</v>
          </cell>
          <cell r="AX522" t="str">
            <v>Đạt</v>
          </cell>
          <cell r="AY522" t="str">
            <v>Đạt</v>
          </cell>
          <cell r="AZ522">
            <v>0</v>
          </cell>
          <cell r="BA522" t="str">
            <v>Nguyễn Văn Thành</v>
          </cell>
          <cell r="BB522" t="str">
            <v>Đạt</v>
          </cell>
          <cell r="BC522">
            <v>0</v>
          </cell>
        </row>
        <row r="523">
          <cell r="C523" t="str">
            <v>PP2300520177</v>
          </cell>
          <cell r="D523" t="str">
            <v>Giá đỡ mạch vành phủ thuốc Everolimus</v>
          </cell>
          <cell r="E523" t="str">
            <v>- Phủ thuốc Everolimus 
- Bóng trong Stent với thiết kế đa lớp được làm từ chất liệu Pebax. 
- Áp suất nong bóng: từ 10 đến 18 atm
- Kích thước: đường kính 2.25 -&gt; 4.0 mm , chiều dài 8 -&gt; 48 mm
- Chiều dài hệ thống ≥145 cm
- Đạt tiêu chuẩn chất lượng FDA của Hoa Kỳ.</v>
          </cell>
          <cell r="F523" t="str">
            <v>Hộp 1 cái</v>
          </cell>
          <cell r="G523" t="str">
            <v>Cái</v>
          </cell>
          <cell r="H523">
            <v>50</v>
          </cell>
          <cell r="I523">
            <v>45500000</v>
          </cell>
          <cell r="J523">
            <v>2275000000</v>
          </cell>
          <cell r="K523">
            <v>45500000</v>
          </cell>
          <cell r="L523">
            <v>3412500000</v>
          </cell>
          <cell r="M523">
            <v>1592500000</v>
          </cell>
          <cell r="N523">
            <v>9</v>
          </cell>
          <cell r="O523" t="str">
            <v>PP2300520177</v>
          </cell>
          <cell r="P523" t="str">
            <v>Giá đỡ mạch vành phủ thuốc Everolimus</v>
          </cell>
          <cell r="Q523">
            <v>180</v>
          </cell>
          <cell r="R523">
            <v>119240000</v>
          </cell>
          <cell r="S523">
            <v>210</v>
          </cell>
          <cell r="T523" t="str">
            <v>Giao hàng trong vòng 24h kể từ thời điểm gửi đơn đặt hàng của Bệnh viện</v>
          </cell>
          <cell r="U523" t="str">
            <v>Giá đỡ động mạch vành Xience Xpedition</v>
          </cell>
          <cell r="V523" t="str">
            <v>Giá đỡ động mạch vành Xience Xpedition</v>
          </cell>
          <cell r="W523" t="str">
            <v>N06.02.020.0052.183.0007</v>
          </cell>
          <cell r="X523" t="str">
            <v>- Ký mã hiệu : 1070225-15, 1070225-18, 1070225-23, 1070225-28, 1070250-15, 1070250-18, 1070250-23, 1070250-28, 1070250-33, 1070250-38, 1070250-48, 1070275-15, 1070275-18, 1070275-23, 1070275-28, 1070275-33, 1070275-38, 1070275-48, 1070300-15, 1070300-18, 1070300-23, 1070300-28, 1070300-33, 1070300-38, 1070300-48, 1070350-15, 1070350-18, 1070350-23, 1070350-28, 1070350-33, 1070350-38, 1070350-48, 1070400-15, 1070400-18, 1070400-23, 1070400-28, 1070400-33, 1070400-38, (Các cỡ)
-Nhãn mác sản phẩm: Giá đỡ động mạch vành Xience Xpedition</v>
          </cell>
          <cell r="Y523" t="str">
            <v>- Phủ thuốc Everolimus 
- Bóng trong Stent với thiết kế đa lớp được làm từ chất liệu Pebax. 
- Áp suất nong bóng: từ 10 đến 18 atm
- Kích thước: đường kính 2.25 -&gt; 4.0 mm , chiều dài 8 -&gt; 48 mm
- Chiều dài hệ thống ≥145 cm
- Đạt tiêu chuẩn chất lượng FDA của Hoa Kỳ.</v>
          </cell>
          <cell r="Z523" t="str">
            <v>Abbott Vascular</v>
          </cell>
          <cell r="AA523" t="str">
            <v>Ireland</v>
          </cell>
          <cell r="AB523" t="str">
            <v>Abbott Vascular</v>
          </cell>
          <cell r="AC523" t="str">
            <v>Mỹ</v>
          </cell>
          <cell r="AD523" t="str">
            <v>D</v>
          </cell>
          <cell r="AE523" t="str">
            <v>GPNK số: 8274NK/BYT-TB-CT
Ký ngày 05/10/2018</v>
          </cell>
          <cell r="AF523" t="str">
            <v>Hộp 1 cái</v>
          </cell>
          <cell r="AG523" t="str">
            <v>Cái</v>
          </cell>
          <cell r="AH523">
            <v>50</v>
          </cell>
          <cell r="AI523">
            <v>0</v>
          </cell>
          <cell r="AJ523" t="str">
            <v>vn0312572806</v>
          </cell>
          <cell r="AK523" t="str">
            <v>CÔNG TY TNHH THƯƠNG MẠI DỊCH VỤ KỸ THUẬT XUẤT NHẬP KHẨU HUY HOÀNG</v>
          </cell>
          <cell r="AL523" t="str">
            <v>Đạt</v>
          </cell>
          <cell r="AM523"/>
          <cell r="AN523" t="str">
            <v>Phạm Thị Kim Hoàng</v>
          </cell>
          <cell r="AO523" t="str">
            <v>Đạt</v>
          </cell>
          <cell r="AP523" t="str">
            <v>Đạt</v>
          </cell>
          <cell r="AQ523" t="str">
            <v>Đạt</v>
          </cell>
          <cell r="AR523">
            <v>0</v>
          </cell>
          <cell r="AS523" t="str">
            <v>Đạt</v>
          </cell>
          <cell r="AT523" t="str">
            <v>Đạt</v>
          </cell>
          <cell r="AU523" t="str">
            <v>Đạt</v>
          </cell>
          <cell r="AV523" t="str">
            <v>Đạt</v>
          </cell>
          <cell r="AW523" t="str">
            <v>Đạt</v>
          </cell>
          <cell r="AX523" t="str">
            <v>Đạt</v>
          </cell>
          <cell r="AY523" t="str">
            <v>Đạt</v>
          </cell>
          <cell r="AZ523">
            <v>0</v>
          </cell>
          <cell r="BA523" t="str">
            <v>Nguyễn Bảo Thắng</v>
          </cell>
          <cell r="BB523" t="str">
            <v>Đạt</v>
          </cell>
          <cell r="BC523">
            <v>0</v>
          </cell>
        </row>
        <row r="524">
          <cell r="C524" t="str">
            <v>PP2300520178</v>
          </cell>
          <cell r="D524" t="str">
            <v>Bóng nong động mạch và mạch máu bán đàn hồi 3 nếp gấp</v>
          </cell>
          <cell r="E524" t="str">
            <v xml:space="preserve">- Bán đàn hồi 3 nếp gấp
 - Bề mặt lượn sóng, gấp nếp
-  Bơm xả được nhiều lần
 - Phủ Hydrophyllic
 - Áp suất: 6 atm - 16 atm 
- Kích thước: đường kính 1.5 - 4.0 mm, chiều dài 10 - 30 mm </v>
          </cell>
          <cell r="F524" t="str">
            <v>Hộp 1 cái</v>
          </cell>
          <cell r="G524" t="str">
            <v>Cái</v>
          </cell>
          <cell r="H524">
            <v>100</v>
          </cell>
          <cell r="I524">
            <v>8200000</v>
          </cell>
          <cell r="J524">
            <v>820000000</v>
          </cell>
          <cell r="K524">
            <v>16400000</v>
          </cell>
          <cell r="L524">
            <v>1230000000</v>
          </cell>
          <cell r="M524">
            <v>574000000</v>
          </cell>
          <cell r="N524">
            <v>17</v>
          </cell>
          <cell r="O524" t="str">
            <v>PP2300520178</v>
          </cell>
          <cell r="P524" t="str">
            <v>Bóng nong động mạch và mạch máu bán đàn hồi 3 nếp gấp</v>
          </cell>
          <cell r="Q524">
            <v>180</v>
          </cell>
          <cell r="R524">
            <v>287980000</v>
          </cell>
          <cell r="S524">
            <v>210</v>
          </cell>
          <cell r="T524">
            <v>0</v>
          </cell>
          <cell r="U524" t="str">
            <v>Bóng nong động mạch vành áp lực thường</v>
          </cell>
          <cell r="V524" t="str">
            <v>Bóng nong động mạch vành áp lực thường</v>
          </cell>
          <cell r="W524" t="str">
            <v>N07.01.240.0562.173.0007</v>
          </cell>
          <cell r="X524" t="str">
            <v>EVER1510; EVER1515; EVER1520; EVER2010; EVER2015; EVER2020; EVER2510; EVER2515; EVER2520;  EVER2530; EVER3010; EVER3015; EVER3020;  EVER3030; EVER3510; EVER3515; EVER3520;  EVER3530; EVER4010; EVER4015; EVER4020;  EVER4030</v>
          </cell>
          <cell r="Y524" t="str">
            <v xml:space="preserve">- Bán đàn hồi 3 nếp gấp
 - Bề mặt lượn sóng, gấp nếp
-  Bơm xả được nhiều lần
 - Phủ Hydrophyllic
 - Áp suất: 6 atm - 16 atm 
- Kích thước: đường kính 1.5 - 4.0 mm, chiều dài 10 - 30 mm </v>
          </cell>
          <cell r="Z524" t="str">
            <v>Blue Medical Devices B.V</v>
          </cell>
          <cell r="AA524" t="str">
            <v>Hà Lan</v>
          </cell>
          <cell r="AB524" t="str">
            <v>Blue Medical Devices B.V</v>
          </cell>
          <cell r="AC524" t="str">
            <v>Hà Lan</v>
          </cell>
          <cell r="AD524" t="str">
            <v>D</v>
          </cell>
          <cell r="AE524" t="str">
            <v>2100585ĐKLH/BYT-TB-CT ngày 31/12/2021</v>
          </cell>
          <cell r="AF524" t="str">
            <v>Cái/ Hộp</v>
          </cell>
          <cell r="AG524" t="str">
            <v xml:space="preserve">Cái </v>
          </cell>
          <cell r="AH524">
            <v>100</v>
          </cell>
          <cell r="AI524" t="str">
            <v>-</v>
          </cell>
          <cell r="AJ524" t="str">
            <v>vn0313041685</v>
          </cell>
          <cell r="AK524" t="str">
            <v>CÔNG TY CỔ PHẦN TRANG THIẾT BỊ Y TẾ TRỌNG MINH</v>
          </cell>
          <cell r="AL524" t="str">
            <v>Đạt</v>
          </cell>
          <cell r="AM524"/>
          <cell r="AN524" t="str">
            <v>Nguyễn Thị Phương Hoa</v>
          </cell>
          <cell r="AO524" t="str">
            <v>Đạt</v>
          </cell>
          <cell r="AP524" t="str">
            <v>Đạt</v>
          </cell>
          <cell r="AQ524" t="str">
            <v>Đạt</v>
          </cell>
          <cell r="AR524">
            <v>0</v>
          </cell>
          <cell r="AS524" t="str">
            <v>Đạt</v>
          </cell>
          <cell r="AT524" t="str">
            <v>Đạt</v>
          </cell>
          <cell r="AU524" t="str">
            <v>Đạt</v>
          </cell>
          <cell r="AV524" t="str">
            <v>Đạt</v>
          </cell>
          <cell r="AW524" t="str">
            <v>Đạt</v>
          </cell>
          <cell r="AX524" t="str">
            <v>Đạt</v>
          </cell>
          <cell r="AY524" t="str">
            <v>Đạt</v>
          </cell>
          <cell r="AZ524">
            <v>0</v>
          </cell>
          <cell r="BA524" t="str">
            <v>Nguyễn Thị Linh Đức</v>
          </cell>
          <cell r="BB524" t="str">
            <v>Đạt</v>
          </cell>
          <cell r="BC524">
            <v>0</v>
          </cell>
        </row>
        <row r="525">
          <cell r="C525" t="str">
            <v>PP2300520178</v>
          </cell>
          <cell r="D525" t="str">
            <v>Bóng nong động mạch và mạch máu bán đàn hồi 3 nếp gấp</v>
          </cell>
          <cell r="E525" t="str">
            <v xml:space="preserve">- Bán đàn hồi 3 nếp gấp
 - Bề mặt lượn sóng, gấp nếp
-  Bơm xả được nhiều lần
 - Phủ Hydrophyllic
 - Áp suất: 6 atm - 16 atm 
- Kích thước: đường kính 1.5 - 4.0 mm, chiều dài 10 - 30 mm </v>
          </cell>
          <cell r="F525" t="str">
            <v>Hộp 1 cái</v>
          </cell>
          <cell r="G525" t="str">
            <v>Cái</v>
          </cell>
          <cell r="H525">
            <v>100</v>
          </cell>
          <cell r="I525">
            <v>8200000</v>
          </cell>
          <cell r="J525">
            <v>820000000</v>
          </cell>
          <cell r="K525">
            <v>16400000</v>
          </cell>
          <cell r="L525">
            <v>1230000000</v>
          </cell>
          <cell r="M525">
            <v>574000000</v>
          </cell>
          <cell r="N525">
            <v>17</v>
          </cell>
          <cell r="O525" t="str">
            <v>PP2300520178</v>
          </cell>
          <cell r="P525" t="str">
            <v>Bóng nong động mạch và mạch máu bán đàn hồi 3 nếp gấp</v>
          </cell>
          <cell r="Q525">
            <v>180</v>
          </cell>
          <cell r="R525">
            <v>613881000</v>
          </cell>
          <cell r="S525">
            <v>210</v>
          </cell>
          <cell r="T525" t="str">
            <v>Trong vòng 24 giờ kể từ thời điểm đặt hàng của Bệnh viện</v>
          </cell>
          <cell r="U525" t="str">
            <v>Bóng nong mạch vành IKAZUCHI Zero</v>
          </cell>
          <cell r="V525" t="str">
            <v>Bóng nong mạch vành IKAZUCHI Zero</v>
          </cell>
          <cell r="W525" t="str">
            <v>N07.01.240.2685.232.0005</v>
          </cell>
          <cell r="X525" t="str">
            <v>ZE-x-xxxP; ZE-x-xxxF; ZE-x-xxx; ZE-xx-xxx</v>
          </cell>
          <cell r="Y525" t="str">
            <v xml:space="preserve">- Bán đàn hồi 3 nếp gấp
 - Bề mặt lượn sóng, gấp nếp
-  Bơm xả được nhiều lần
 - Phủ Hydrophyllic
 - Áp suất: 6 atm - 14 atm 
- Kích thước: đường kính 1.0 - 4.0 mm, chiều dài 6 - 30 mm </v>
          </cell>
          <cell r="Z525" t="str">
            <v>Kaneka Corporation</v>
          </cell>
          <cell r="AA525" t="str">
            <v>Nhật Bản</v>
          </cell>
          <cell r="AB525" t="str">
            <v>Kaneka Corporation</v>
          </cell>
          <cell r="AC525" t="str">
            <v>Nhật Bản</v>
          </cell>
          <cell r="AD525" t="str">
            <v>D</v>
          </cell>
          <cell r="AE525" t="str">
            <v>2300758ĐKLH/BYT-HTTB ngày 21/08/2023</v>
          </cell>
          <cell r="AF525" t="str">
            <v>Hộp/1 cái</v>
          </cell>
          <cell r="AG525" t="str">
            <v>Cái</v>
          </cell>
          <cell r="AH525">
            <v>100</v>
          </cell>
          <cell r="AI525">
            <v>0</v>
          </cell>
          <cell r="AJ525" t="str">
            <v>vn0303649788</v>
          </cell>
          <cell r="AK525" t="str">
            <v>CÔNG TY TNHH THƯƠNG MẠI - DỊCH VỤ VÀ SẢN XUẤT VIỆT TƯỜNG</v>
          </cell>
          <cell r="AL525" t="str">
            <v>Đạt</v>
          </cell>
          <cell r="AM525"/>
          <cell r="AN525" t="str">
            <v>Nguyễn Thị Sao Mai</v>
          </cell>
          <cell r="AO525" t="str">
            <v>Đạt</v>
          </cell>
          <cell r="AP525" t="str">
            <v>Đạt</v>
          </cell>
          <cell r="AQ525" t="str">
            <v>Đạt</v>
          </cell>
          <cell r="AR525">
            <v>0</v>
          </cell>
          <cell r="AS525" t="str">
            <v>Đạt</v>
          </cell>
          <cell r="AT525" t="str">
            <v>Không đạt</v>
          </cell>
          <cell r="AU525" t="str">
            <v>Đạt</v>
          </cell>
          <cell r="AV525" t="str">
            <v>Đạt</v>
          </cell>
          <cell r="AW525" t="str">
            <v>Đạt</v>
          </cell>
          <cell r="AX525" t="str">
            <v>Đạt</v>
          </cell>
          <cell r="AY525" t="str">
            <v>Không đạt</v>
          </cell>
          <cell r="AZ525" t="str">
            <v>E-HSDT:
Áp suất: 6 atm - 14 atm. 
E-HSMT:
Áp suất: 6 atm - 16 atm
Không đáp ứng yêu cầu HSMT.</v>
          </cell>
          <cell r="BA525" t="str">
            <v>Cao Dũng</v>
          </cell>
          <cell r="BB525" t="str">
            <v>Không đạt</v>
          </cell>
          <cell r="BC525" t="str">
            <v>E-HSDT:
Áp suất: 6 atm - 14 atm. 
E-HSMT:
Áp suất: 6 atm - 16 atm
Không đáp ứng yêu cầu HSMT.</v>
          </cell>
        </row>
        <row r="526">
          <cell r="C526" t="str">
            <v>PP2300520179</v>
          </cell>
          <cell r="D526" t="str">
            <v>Bóng nong mạch vành áp lực cao, không đàn hồi trong tim mạch can thiệp</v>
          </cell>
          <cell r="E526" t="str">
            <v xml:space="preserve">- Áp suất:12 atm - 18 atm
- Kích thước: đường kính 2.0 - 4.5 mm
- Chiều dài 8 - 25 mm
- Bóng nong mạch vành áp lực cao, không đàn hồi.
- Trục bóng được phủ lớp ái nước
</v>
          </cell>
          <cell r="F526" t="str">
            <v>Hộp 1 cái</v>
          </cell>
          <cell r="G526" t="str">
            <v>Cái</v>
          </cell>
          <cell r="H526">
            <v>70</v>
          </cell>
          <cell r="I526">
            <v>8200000</v>
          </cell>
          <cell r="J526">
            <v>574000000</v>
          </cell>
          <cell r="K526">
            <v>11480000</v>
          </cell>
          <cell r="L526">
            <v>861000000</v>
          </cell>
          <cell r="M526">
            <v>401800000</v>
          </cell>
          <cell r="N526">
            <v>12</v>
          </cell>
          <cell r="O526" t="str">
            <v>PP2300520179</v>
          </cell>
          <cell r="P526" t="str">
            <v>Bóng nong mạch vành áp lực cao, không đàn hồi trong tim mạch can thiệp</v>
          </cell>
          <cell r="Q526">
            <v>180</v>
          </cell>
          <cell r="R526">
            <v>163570000</v>
          </cell>
          <cell r="S526">
            <v>210</v>
          </cell>
          <cell r="T526">
            <v>0</v>
          </cell>
          <cell r="U526" t="str">
            <v>Bóng nong mạch vành không đàn hồi Fluydo NC</v>
          </cell>
          <cell r="V526" t="str">
            <v>Bóng nong mạch vành không đàn hồi Fluydo NC</v>
          </cell>
          <cell r="W526" t="str">
            <v>N07.01.240.0177.272.0003</v>
          </cell>
          <cell r="X526" t="str">
            <v>ICNC27520 / ICNC30006 / ICNC30008 / ICNC30012 / ICNC30015 / ICNC30020 / ICNC30030 / ICNC32506 / ICNC32508 / ICNC32512 / ICNC32515 / ICNC32520 / ICNC35006 / ICNC35008 / ICNC35012 / ICNC35015 / ICNC35020 / ICNC35030 / ICNC37506 / ICNC37508 / ICNC37512 / ICNC37515 / ICNC37520 / ICNC40006/ ICNC40008 / ICNC40012 / ICNC40015 / ICNC40020 / ICNC45008 / ICNC45012 / ICNC45015 / ICNC45020 / ICNC50008 / ICNC50012 / ICNC50015 / ICNC50020 / ICNC17506 / ICNC17508 / ICNC17512 / ICNC17515 / ICNC17520 / ICNC20006 / ICNC20008 / ICNC20012 / ICNC20015 / ICNC20020 / ICNC22506 / ICNC22508 / ICNC22512 / ICNC22515 / ICNC22520 / ICNC25006 / ICNC25008 / ICNC25012 / ICNC25015 / ICNC25020 / ICNC25030 / ICNC27506 / ICNC27508 / ICNC27512 / ICNC27515</v>
          </cell>
          <cell r="Y526" t="str">
            <v>- Bóng nong mạch vành không đàn hồi, chất liệu Polyamide
- Thân đoạn gần: thép không gỉ AISI 304, phủ Teflon
- Thân đoạn xa: kết hợp Polyamide/ PEBA, phủ Hydrophilic
- Chất liệu đầu bóng: hỗn hợp PEBA, kích cở đầu vào: 0.017"
- Có 2 điểm đánh dấu bằng Platinum.
- Áp lực: NP: 12 atm. RBP: 19-22 atm</v>
          </cell>
          <cell r="Z526" t="str">
            <v>Alvimedica Tibbi Urunler San.ve Dis Tic. A.S.</v>
          </cell>
          <cell r="AA526" t="str">
            <v>Thổ Nhĩ Kỳ</v>
          </cell>
          <cell r="AB526" t="str">
            <v>CID S.p.A.</v>
          </cell>
          <cell r="AC526" t="str">
            <v>Ý</v>
          </cell>
          <cell r="AD526" t="str">
            <v>D</v>
          </cell>
          <cell r="AE526" t="str">
            <v>2300100ĐKLH/BYT-TB-CT ngày 07/03/2023</v>
          </cell>
          <cell r="AF526" t="str">
            <v>Hộp/ 1 cái</v>
          </cell>
          <cell r="AG526" t="str">
            <v>Cái</v>
          </cell>
          <cell r="AH526">
            <v>70</v>
          </cell>
          <cell r="AI526">
            <v>0</v>
          </cell>
          <cell r="AJ526" t="str">
            <v>vn0308613665</v>
          </cell>
          <cell r="AK526" t="str">
            <v>CÔNG TY TNHH THƯƠNG MẠI THIẾT BỊ Y TẾ AN PHA</v>
          </cell>
          <cell r="AL526" t="str">
            <v>Đạt</v>
          </cell>
          <cell r="AM526"/>
          <cell r="AN526" t="str">
            <v>Trương Thị Mỹ Quý</v>
          </cell>
          <cell r="AO526">
            <v>0</v>
          </cell>
          <cell r="AP526">
            <v>0</v>
          </cell>
          <cell r="AQ526">
            <v>0</v>
          </cell>
          <cell r="AR526">
            <v>0</v>
          </cell>
          <cell r="AS526">
            <v>0</v>
          </cell>
          <cell r="AT526" t="str">
            <v>Không đạt</v>
          </cell>
          <cell r="AU526">
            <v>0</v>
          </cell>
          <cell r="AV526" t="str">
            <v>Đạt</v>
          </cell>
          <cell r="AW526" t="str">
            <v>Đạt</v>
          </cell>
          <cell r="AX526" t="str">
            <v>Đạt</v>
          </cell>
          <cell r="AY526" t="str">
            <v>Không đạt</v>
          </cell>
          <cell r="AZ526" t="str">
            <v>1 catalogue tham dự nhiều mã phần lô (PP2300519933, PP2300519951, PP2300520179, PP2300520365)
-&gt; Nhà thầu xác định tham gia 1 mã phần lô PP2300520365</v>
          </cell>
          <cell r="BA526" t="str">
            <v>Trần Thị Huyền Trân</v>
          </cell>
          <cell r="BB526" t="str">
            <v>Không đạt</v>
          </cell>
          <cell r="BC526" t="str">
            <v>1 catalogue tham dự nhiều mã phần lô (PP2300519933, PP2300519951, PP2300520179, PP2300520365)
-&gt; Nhà thầu xác định tham gia 1 mã phần lô PP2300520365</v>
          </cell>
        </row>
        <row r="527">
          <cell r="C527" t="str">
            <v>PP2300520179</v>
          </cell>
          <cell r="D527" t="str">
            <v>Bóng nong mạch vành áp lực cao, không đàn hồi trong tim mạch can thiệp</v>
          </cell>
          <cell r="E527" t="str">
            <v xml:space="preserve">- Áp suất:12 atm - 18 atm
- Kích thước: đường kính 2.0 - 4.5 mm
- Chiều dài 8 - 25 mm
- Bóng nong mạch vành áp lực cao, không đàn hồi.
- Trục bóng được phủ lớp ái nước
</v>
          </cell>
          <cell r="F527" t="str">
            <v>Hộp 1 cái</v>
          </cell>
          <cell r="G527" t="str">
            <v>Cái</v>
          </cell>
          <cell r="H527">
            <v>70</v>
          </cell>
          <cell r="I527">
            <v>8200000</v>
          </cell>
          <cell r="J527">
            <v>574000000</v>
          </cell>
          <cell r="K527">
            <v>11480000</v>
          </cell>
          <cell r="L527">
            <v>861000000</v>
          </cell>
          <cell r="M527">
            <v>401800000</v>
          </cell>
          <cell r="N527">
            <v>12</v>
          </cell>
          <cell r="O527" t="str">
            <v>PP2300520179</v>
          </cell>
          <cell r="P527" t="str">
            <v>Bóng nong mạch vành áp lực cao, không đàn hồi trong tim mạch can thiệp</v>
          </cell>
          <cell r="Q527">
            <v>180</v>
          </cell>
          <cell r="R527">
            <v>613881000</v>
          </cell>
          <cell r="S527">
            <v>210</v>
          </cell>
          <cell r="T527" t="str">
            <v>Trong vòng 24 giờ kể từ thời điểm đặt hàng của Bệnh viện</v>
          </cell>
          <cell r="U527" t="str">
            <v>Bóng nong mạch vành TASUKI</v>
          </cell>
          <cell r="V527" t="str">
            <v>Bóng nong mạch vành TASUKI</v>
          </cell>
          <cell r="W527" t="str">
            <v>N07.01.240.2685.232.0008</v>
          </cell>
          <cell r="X527" t="str">
            <v>TS-x-xxx; TS-xx-xxx</v>
          </cell>
          <cell r="Y527" t="str">
            <v>- Áp suất: 12 atm, áp lực nổ bóng: 20 - 22 atm
- Kích thước: đường kính 2.0 - 4.5 mm
- Chiều dài 8 - 21 mm
- Bóng nong mạch vành áp lực cao, không đàn hồi.
- Trục bóng được phủ lớp ái nước</v>
          </cell>
          <cell r="Z527" t="str">
            <v>Kaneka Corporation</v>
          </cell>
          <cell r="AA527" t="str">
            <v>Nhật Bản</v>
          </cell>
          <cell r="AB527" t="str">
            <v>Kaneka Corporation</v>
          </cell>
          <cell r="AC527" t="str">
            <v>Nhật Bản</v>
          </cell>
          <cell r="AD527" t="str">
            <v>D</v>
          </cell>
          <cell r="AE527" t="str">
            <v>19177NK/BYT-TB-CT ngày 26/12/2021</v>
          </cell>
          <cell r="AF527" t="str">
            <v>Hộp/1 cái</v>
          </cell>
          <cell r="AG527" t="str">
            <v>Cái</v>
          </cell>
          <cell r="AH527">
            <v>70</v>
          </cell>
          <cell r="AI527">
            <v>0</v>
          </cell>
          <cell r="AJ527" t="str">
            <v>vn0303649788</v>
          </cell>
          <cell r="AK527" t="str">
            <v>CÔNG TY TNHH THƯƠNG MẠI - DỊCH VỤ VÀ SẢN XUẤT VIỆT TƯỜNG</v>
          </cell>
          <cell r="AL527" t="str">
            <v>Đạt</v>
          </cell>
          <cell r="AM527"/>
          <cell r="AN527" t="str">
            <v>Nguyễn Thị Sao Mai</v>
          </cell>
          <cell r="AO527" t="str">
            <v>Đạt</v>
          </cell>
          <cell r="AP527" t="str">
            <v>Đạt</v>
          </cell>
          <cell r="AQ527" t="str">
            <v>Đạt</v>
          </cell>
          <cell r="AR527">
            <v>0</v>
          </cell>
          <cell r="AS527" t="str">
            <v>Đạt</v>
          </cell>
          <cell r="AT527" t="str">
            <v>Không đạt</v>
          </cell>
          <cell r="AU527" t="str">
            <v>Đạt</v>
          </cell>
          <cell r="AV527" t="str">
            <v>Đạt</v>
          </cell>
          <cell r="AW527" t="str">
            <v>Đạt</v>
          </cell>
          <cell r="AX527" t="str">
            <v>Đạt</v>
          </cell>
          <cell r="AY527" t="str">
            <v>Không đạt</v>
          </cell>
          <cell r="AZ527" t="str">
            <v xml:space="preserve">E-HSDT:
-Chiều dài bóng: 8 - 21 cm.
E-HSMT:
-Chiều dài bóng: 8 - 25 cm.
 Không đáp ứng yêu cầu hồ sơ mời thầu.
</v>
          </cell>
          <cell r="BA527" t="str">
            <v>Cao Dũng</v>
          </cell>
          <cell r="BB527" t="str">
            <v>Không đạt</v>
          </cell>
          <cell r="BC527" t="str">
            <v xml:space="preserve">E-HSDT:
-Chiều dài bóng: 8 - 21 cm.
E-HSMT:
-Chiều dài bóng: 8 - 25 cm.
 Không đáp ứng yêu cầu hồ sơ mời thầu.
</v>
          </cell>
        </row>
        <row r="528">
          <cell r="C528" t="str">
            <v>PP2300520179</v>
          </cell>
          <cell r="D528" t="str">
            <v>Bóng nong mạch vành áp lực cao, không đàn hồi trong tim mạch can thiệp</v>
          </cell>
          <cell r="E528" t="str">
            <v xml:space="preserve">- Áp suất:12 atm - 18 atm
- Kích thước: đường kính 2.0 - 4.5 mm
- Chiều dài 8 - 25 mm
- Bóng nong mạch vành áp lực cao, không đàn hồi.
- Trục bóng được phủ lớp ái nước
</v>
          </cell>
          <cell r="F528" t="str">
            <v>Hộp 1 cái</v>
          </cell>
          <cell r="G528" t="str">
            <v>Cái</v>
          </cell>
          <cell r="H528">
            <v>70</v>
          </cell>
          <cell r="I528">
            <v>8200000</v>
          </cell>
          <cell r="J528">
            <v>574000000</v>
          </cell>
          <cell r="K528">
            <v>11480000</v>
          </cell>
          <cell r="L528">
            <v>861000000</v>
          </cell>
          <cell r="M528">
            <v>401800000</v>
          </cell>
          <cell r="N528">
            <v>12</v>
          </cell>
          <cell r="O528" t="str">
            <v>PP2300520179</v>
          </cell>
          <cell r="P528" t="str">
            <v>Bóng nong mạch vành áp lực cao, không đàn hồi trong tim mạch can thiệp</v>
          </cell>
          <cell r="Q528">
            <v>180</v>
          </cell>
          <cell r="R528">
            <v>119240000</v>
          </cell>
          <cell r="S528">
            <v>210</v>
          </cell>
          <cell r="T528" t="str">
            <v>Giao hàng trong vòng 24h kể từ thời điểm gửi đơn đặt hàng của Bệnh viện</v>
          </cell>
          <cell r="U528" t="str">
            <v>NC Traveler</v>
          </cell>
          <cell r="V528" t="str">
            <v>NC Traveler</v>
          </cell>
          <cell r="W528" t="str">
            <v>N07.01.240.0052.146.0013</v>
          </cell>
          <cell r="X528" t="str">
            <v>- Ký mã hiệu : 1013151-08, 1013151-15, 1013152-08, 1013152-12, 1013152-15, 1013153-08, 1013153-12, 1013153-15, 1013155-08, 1013155-12, 1013155-15, 1013156-12, 1013156-15, 1013157-12, 1013157-15, (Các cỡ)
-Nhãn mác sản phẩm: NC Traveler</v>
          </cell>
          <cell r="Y528" t="str">
            <v>- Áp suất:12 atm - 18 atm
- Kích thước: đường kính 2.0 - 4.5 mm
- Chiều dài 8 - 25 mm
- Bóng nong mạch vành áp lực cao, không đàn hồi.
- Trục bóng được phủ lớp ái nước</v>
          </cell>
          <cell r="Z528" t="str">
            <v>Abbott Vascular</v>
          </cell>
          <cell r="AA528" t="str">
            <v>Costa Rica</v>
          </cell>
          <cell r="AB528" t="str">
            <v>Abbott Vascular</v>
          </cell>
          <cell r="AC528" t="str">
            <v>Mỹ</v>
          </cell>
          <cell r="AD528" t="str">
            <v>D</v>
          </cell>
          <cell r="AE528" t="str">
            <v>GPLH số: 2100805ĐKLH/BYT-TB-CT
Ký ngày: 31/12/2021</v>
          </cell>
          <cell r="AF528" t="str">
            <v>Hộp 1 Cái</v>
          </cell>
          <cell r="AG528" t="str">
            <v>Cái</v>
          </cell>
          <cell r="AH528">
            <v>70</v>
          </cell>
          <cell r="AI528">
            <v>0</v>
          </cell>
          <cell r="AJ528" t="str">
            <v>vn0312572806</v>
          </cell>
          <cell r="AK528" t="str">
            <v>CÔNG TY TNHH THƯƠNG MẠI DỊCH VỤ KỸ THUẬT XUẤT NHẬP KHẨU HUY HOÀNG</v>
          </cell>
          <cell r="AL528" t="str">
            <v>Đạt</v>
          </cell>
          <cell r="AM528"/>
          <cell r="AN528" t="str">
            <v>Phạm Thị Kim Hoàng</v>
          </cell>
          <cell r="AO528" t="str">
            <v>Đạt</v>
          </cell>
          <cell r="AP528" t="str">
            <v>Đạt</v>
          </cell>
          <cell r="AQ528" t="str">
            <v>Đạt</v>
          </cell>
          <cell r="AR528">
            <v>0</v>
          </cell>
          <cell r="AS528" t="str">
            <v>Đạt</v>
          </cell>
          <cell r="AT528" t="str">
            <v>Đạt</v>
          </cell>
          <cell r="AU528" t="str">
            <v xml:space="preserve">                                                                                                                                                                                                                                           </v>
          </cell>
          <cell r="AV528" t="str">
            <v>Đạt</v>
          </cell>
          <cell r="AW528" t="str">
            <v>Đạt</v>
          </cell>
          <cell r="AX528" t="str">
            <v>Đạt</v>
          </cell>
          <cell r="AY528" t="str">
            <v>Đạt</v>
          </cell>
          <cell r="AZ528">
            <v>0</v>
          </cell>
          <cell r="BA528" t="str">
            <v>Nguyễn Bảo Thắng</v>
          </cell>
          <cell r="BB528" t="str">
            <v>Đạt</v>
          </cell>
          <cell r="BC528">
            <v>0</v>
          </cell>
        </row>
        <row r="529">
          <cell r="C529" t="str">
            <v>PP2300520180</v>
          </cell>
          <cell r="D529" t="str">
            <v>Dây dẫn can thiệp mạch vành mềm lõi Durastell dành cho sang thương CTO</v>
          </cell>
          <cell r="E529" t="str">
            <v>- Lõi dây dẫn DURASTEEL phủ lớp Polymer và lớp ái nước hydrophylic
- Thiết kế đầu tip: Core-to-Tip
- Chiều dài dây dẫn: 190 cm, Tip load: 1.5 g đến 4.1g
- Lõi cản quang dài 3cm 
- Có điểm đánh dấu cách đầu tip 4.5cm.
- Chất lượng: FDA (Tiêu chuẩn châu âu)</v>
          </cell>
          <cell r="F529" t="str">
            <v>5 Cái/ Hộp</v>
          </cell>
          <cell r="G529" t="str">
            <v>Cái</v>
          </cell>
          <cell r="H529">
            <v>50</v>
          </cell>
          <cell r="I529">
            <v>2440000</v>
          </cell>
          <cell r="J529">
            <v>122000000</v>
          </cell>
          <cell r="K529">
            <v>2440000</v>
          </cell>
          <cell r="L529">
            <v>183000000</v>
          </cell>
          <cell r="M529">
            <v>85400000</v>
          </cell>
          <cell r="N529">
            <v>9</v>
          </cell>
          <cell r="O529" t="str">
            <v>PP2300520180</v>
          </cell>
          <cell r="P529" t="str">
            <v>Dây dẫn can thiệp mạch vành mềm lõi Durastell dành cho sang thương CTO</v>
          </cell>
          <cell r="Q529">
            <v>180</v>
          </cell>
          <cell r="R529">
            <v>119240000</v>
          </cell>
          <cell r="S529">
            <v>210</v>
          </cell>
          <cell r="T529" t="str">
            <v>Giao hàng trong vòng 24h kể từ thời điểm gửi đơn đặt hàng của Bệnh viện</v>
          </cell>
          <cell r="U529" t="str">
            <v>Dây dẫn can thiệp mạch vành Hi-Torque Pilot 50</v>
          </cell>
          <cell r="V529" t="str">
            <v>Dây dẫn can thiệp mạch vành Hi-Torque Pilot 50</v>
          </cell>
          <cell r="W529" t="str">
            <v>N07.01.270.0052.175.0001</v>
          </cell>
          <cell r="X529" t="str">
            <v>- Ký mã hiệu : 1010480-H, (Các cỡ)
-Nhãn mác sản phẩm: Dây dẫn can thiệp mạch vành Hi-Torque Pilot 50</v>
          </cell>
          <cell r="Y529" t="str">
            <v>- Lõi dây dẫn DURASTEEL phủ lớp Polymer và lớp ái nước hydrophylic
- Thiết kế đầu tip: Core-to-Tip
- Chiều dài dây dẫn: 190 cm, Tip load: 1.5 g đến 4.1g
- Lõi cản quang dài 3cm 
- Có điểm đánh dấu cách đầu tip 4.5cm.
- Chất lượng: FDA (Tiêu chuẩn châu âu)</v>
          </cell>
          <cell r="Z529" t="str">
            <v>Abbott Vascular</v>
          </cell>
          <cell r="AA529" t="str">
            <v>Mỹ</v>
          </cell>
          <cell r="AB529" t="str">
            <v>Abbott Vascular</v>
          </cell>
          <cell r="AC529" t="str">
            <v>Mỹ</v>
          </cell>
          <cell r="AD529" t="str">
            <v>D</v>
          </cell>
          <cell r="AE529" t="str">
            <v>GPNK số: 8329NK/BYT-TB-CT
Ký ngày: 13/10/2018</v>
          </cell>
          <cell r="AF529" t="str">
            <v>5 Cái/ Hộp</v>
          </cell>
          <cell r="AG529" t="str">
            <v>Cái</v>
          </cell>
          <cell r="AH529">
            <v>50</v>
          </cell>
          <cell r="AI529">
            <v>0</v>
          </cell>
          <cell r="AJ529" t="str">
            <v>vn0312572806</v>
          </cell>
          <cell r="AK529" t="str">
            <v>CÔNG TY TNHH THƯƠNG MẠI DỊCH VỤ KỸ THUẬT XUẤT NHẬP KHẨU HUY HOÀNG</v>
          </cell>
          <cell r="AL529" t="str">
            <v>Đạt</v>
          </cell>
          <cell r="AM529"/>
          <cell r="AN529" t="str">
            <v>Phạm Thị Kim Hoàng</v>
          </cell>
          <cell r="AO529" t="str">
            <v>Đạt</v>
          </cell>
          <cell r="AP529" t="str">
            <v>Đạt</v>
          </cell>
          <cell r="AQ529" t="str">
            <v>Đạt</v>
          </cell>
          <cell r="AR529">
            <v>0</v>
          </cell>
          <cell r="AS529" t="str">
            <v>Đạt</v>
          </cell>
          <cell r="AT529" t="str">
            <v>Đạt</v>
          </cell>
          <cell r="AU529" t="str">
            <v>Đạt</v>
          </cell>
          <cell r="AV529" t="str">
            <v>Đạt</v>
          </cell>
          <cell r="AW529" t="str">
            <v>Đạt</v>
          </cell>
          <cell r="AX529" t="str">
            <v>Đạt</v>
          </cell>
          <cell r="AY529" t="str">
            <v>Đạt</v>
          </cell>
          <cell r="AZ529">
            <v>0</v>
          </cell>
          <cell r="BA529" t="str">
            <v>Nguyễn Bảo Thắng</v>
          </cell>
          <cell r="BB529" t="str">
            <v>Đạt</v>
          </cell>
          <cell r="BC529">
            <v>0</v>
          </cell>
        </row>
        <row r="530">
          <cell r="C530" t="str">
            <v>PP2300520181</v>
          </cell>
          <cell r="D530" t="str">
            <v>Dây dẫn can thiệp mạch vành mềm, có phủ hydrophilic</v>
          </cell>
          <cell r="E530" t="str">
            <v xml:space="preserve">- Lõi đoạn gần phủ lớp chống thấm nước hydrophobic
- Lõi đoạn xa phủ lớp ái nước hydrophilic
- Lõi parabol không điểm chuyển tiếp 
- Thiết kế đầu tip: Core-To-Tip
- Chiều dài dây dẫn: 190 cm, Tip load: 0.8 g
- Lõi Radiopaque dài 3 cm.
- Tiêu chuẩn: FDA (Tiêu chuẩn châu âu) </v>
          </cell>
          <cell r="F530" t="str">
            <v>6 Cái/ Hộp</v>
          </cell>
          <cell r="G530" t="str">
            <v>Cái</v>
          </cell>
          <cell r="H530">
            <v>150</v>
          </cell>
          <cell r="I530">
            <v>2100000</v>
          </cell>
          <cell r="J530">
            <v>315000000</v>
          </cell>
          <cell r="K530">
            <v>6300000</v>
          </cell>
          <cell r="L530">
            <v>472500000</v>
          </cell>
          <cell r="M530">
            <v>220500000</v>
          </cell>
          <cell r="N530">
            <v>25</v>
          </cell>
          <cell r="O530" t="str">
            <v>PP2300520181</v>
          </cell>
          <cell r="P530" t="str">
            <v>Dây dẫn can thiệp mạch vành mềm, có phủ hydrophilic</v>
          </cell>
          <cell r="Q530">
            <v>180</v>
          </cell>
          <cell r="R530">
            <v>119240000</v>
          </cell>
          <cell r="S530">
            <v>210</v>
          </cell>
          <cell r="T530" t="str">
            <v>Giao hàng trong vòng 24h kể từ thời điểm gửi đơn đặt hàng của Bệnh viện</v>
          </cell>
          <cell r="U530" t="str">
            <v>Hi-Torque Versaturn</v>
          </cell>
          <cell r="V530" t="str">
            <v>Hi-Torque Versaturn</v>
          </cell>
          <cell r="W530" t="str">
            <v>N07.01.270.0052.175.0024</v>
          </cell>
          <cell r="X530" t="str">
            <v>- Ký mã hiệu : 1013317, (Các cỡ)
-Nhãn mác sản phẩm: Hi-Torque Versaturn</v>
          </cell>
          <cell r="Y530" t="str">
            <v xml:space="preserve">- Lõi đoạn gần phủ lớp chống thấm nước hydrophobic
- Lõi đoạn xa phủ lớp ái nước hydrophilic
- Lõi parabol không điểm chuyển tiếp 
- Thiết kế đầu tip: Core-To-Tip
- Chiều dài dây dẫn: 190 cm, Tip load: 0.8 g
- Lõi Radiopaque dài 3 cm.
- Tiêu chuẩn: FDA (Tiêu chuẩn châu âu) </v>
          </cell>
          <cell r="Z530" t="str">
            <v>Abbott Vascular</v>
          </cell>
          <cell r="AA530" t="str">
            <v>Mỹ</v>
          </cell>
          <cell r="AB530" t="str">
            <v>Abbott Vascular</v>
          </cell>
          <cell r="AC530" t="str">
            <v>Mỹ</v>
          </cell>
          <cell r="AD530" t="str">
            <v>D</v>
          </cell>
          <cell r="AE530" t="str">
            <v>GPNK số: 8329NK/BYT-TB-CT
Ký ngày: 13/10/2018</v>
          </cell>
          <cell r="AF530" t="str">
            <v>5 Cái/ Hộp</v>
          </cell>
          <cell r="AG530" t="str">
            <v>Cái</v>
          </cell>
          <cell r="AH530">
            <v>150</v>
          </cell>
          <cell r="AI530">
            <v>0</v>
          </cell>
          <cell r="AJ530" t="str">
            <v>vn0312572806</v>
          </cell>
          <cell r="AK530" t="str">
            <v>CÔNG TY TNHH THƯƠNG MẠI DỊCH VỤ KỸ THUẬT XUẤT NHẬP KHẨU HUY HOÀNG</v>
          </cell>
          <cell r="AL530" t="str">
            <v>Đạt</v>
          </cell>
          <cell r="AM530"/>
          <cell r="AN530" t="str">
            <v>Phạm Thị Kim Hoàng</v>
          </cell>
          <cell r="AO530" t="str">
            <v>Đạt</v>
          </cell>
          <cell r="AP530" t="str">
            <v>Đạt</v>
          </cell>
          <cell r="AQ530" t="str">
            <v>Đạt</v>
          </cell>
          <cell r="AR530">
            <v>0</v>
          </cell>
          <cell r="AS530" t="str">
            <v>Đạt</v>
          </cell>
          <cell r="AT530" t="str">
            <v>Đạt</v>
          </cell>
          <cell r="AU530" t="str">
            <v>Đạt</v>
          </cell>
          <cell r="AV530" t="str">
            <v>Đạt</v>
          </cell>
          <cell r="AW530" t="str">
            <v>Đạt</v>
          </cell>
          <cell r="AX530" t="str">
            <v>Đạt</v>
          </cell>
          <cell r="AY530" t="str">
            <v>Đạt</v>
          </cell>
          <cell r="AZ530">
            <v>0</v>
          </cell>
          <cell r="BA530" t="str">
            <v>Nguyễn Bảo Thắng</v>
          </cell>
          <cell r="BB530" t="str">
            <v>Đạt</v>
          </cell>
          <cell r="BC530">
            <v>0</v>
          </cell>
        </row>
        <row r="531">
          <cell r="C531" t="str">
            <v>PP2300520182</v>
          </cell>
          <cell r="D531" t="str">
            <v>Bộ kết nối Manifolds 2, 3 cửa chất liệu Polycarbonate chịu áp lực 500 PSI cổng xoay On-Off</v>
          </cell>
          <cell r="E531" t="str">
            <v>- Bộ kết nối Manifold chất liệu Polycarbonate đường kính 0.093''.
- Áp lực truyền lên tới 500 PSI có 2, 3 cổng phù hợp với các mục đích sử dụng khác nhau. Cổng xoay phải/trái On hoặc Off</v>
          </cell>
          <cell r="F531" t="str">
            <v>01 cái / hộp</v>
          </cell>
          <cell r="G531" t="str">
            <v>Cái</v>
          </cell>
          <cell r="H531">
            <v>100</v>
          </cell>
          <cell r="I531">
            <v>168000</v>
          </cell>
          <cell r="J531">
            <v>16800000</v>
          </cell>
          <cell r="K531">
            <v>336000</v>
          </cell>
          <cell r="L531">
            <v>25200000</v>
          </cell>
          <cell r="M531">
            <v>11760000</v>
          </cell>
          <cell r="N531">
            <v>17</v>
          </cell>
          <cell r="O531" t="str">
            <v>PP2300520182</v>
          </cell>
          <cell r="P531" t="str">
            <v>Bộ kết nối Manifolds 2, 3 cửa chất liệu Polycarbonate chịu áp lực 500 PSI cổng xoay On-Off</v>
          </cell>
          <cell r="Q531">
            <v>180</v>
          </cell>
          <cell r="R531">
            <v>253000000</v>
          </cell>
          <cell r="S531">
            <v>210</v>
          </cell>
          <cell r="T531" t="str">
            <v>Trong vòng 24 giờ kể từ thời điểm đặt hàng của Bệnh viện</v>
          </cell>
          <cell r="U531" t="str">
            <v>Bộ kết nối Manifold (Chạc ba áp lực cao)</v>
          </cell>
          <cell r="V531" t="str">
            <v>Bộ kết nối Manifold</v>
          </cell>
          <cell r="W531" t="str">
            <v>N04.03.100.2829.279.0007</v>
          </cell>
          <cell r="X531" t="str">
            <v>LPJD502N, LPJD502F, LPJD503N, LPJD503F</v>
          </cell>
          <cell r="Y531" t="str">
            <v>Manifold 2,3,4 đường. Loại 3 đường, 4 đường có sẵn dây nối. Thân Manifold chất liệu polycarbonate trong suốt, 500 Psi , đầu nối khoá ren  Luer tương ứng cổng đực cổng cái. Cổng xoay "ON/OFF".  Tiêu chuẩn ISO TUV, CE TUV, CFS Hà Lan</v>
          </cell>
          <cell r="Z531" t="str">
            <v>Lepu Medical Technogy(Beijing) Co., Ltd</v>
          </cell>
          <cell r="AA531" t="str">
            <v>Trung Quốc</v>
          </cell>
          <cell r="AB531" t="str">
            <v>Lepu Medical Technogy(Beijing) Co., Ltd</v>
          </cell>
          <cell r="AC531" t="str">
            <v xml:space="preserve"> Trung Quốc</v>
          </cell>
          <cell r="AD531" t="str">
            <v>B</v>
          </cell>
          <cell r="AE531" t="str">
            <v>220002976/PCBB-HN</v>
          </cell>
          <cell r="AF531" t="str">
            <v>1 cái/1 túi</v>
          </cell>
          <cell r="AG531" t="str">
            <v>Cái</v>
          </cell>
          <cell r="AH531">
            <v>100</v>
          </cell>
          <cell r="AI531">
            <v>0</v>
          </cell>
          <cell r="AJ531" t="str">
            <v>vn0400101404</v>
          </cell>
          <cell r="AK531" t="str">
            <v>CÔNG TY CỔ PHẦN DƯỢC - THIẾT BỊ Y TẾ ĐÀ NẴNG</v>
          </cell>
          <cell r="AL531" t="str">
            <v>Đạt</v>
          </cell>
          <cell r="AM531"/>
          <cell r="AN531" t="str">
            <v>Phạm Thị Kim Hoàng</v>
          </cell>
          <cell r="AO531" t="str">
            <v>Đạt</v>
          </cell>
          <cell r="AP531" t="str">
            <v>Đạt</v>
          </cell>
          <cell r="AQ531" t="str">
            <v>Đạt</v>
          </cell>
          <cell r="AR531">
            <v>0</v>
          </cell>
          <cell r="AS531" t="str">
            <v>Đạt</v>
          </cell>
          <cell r="AT531" t="str">
            <v>Đạt</v>
          </cell>
          <cell r="AU531" t="str">
            <v>Đạt</v>
          </cell>
          <cell r="AV531" t="str">
            <v>Đạt</v>
          </cell>
          <cell r="AW531" t="str">
            <v>Đạt</v>
          </cell>
          <cell r="AX531" t="str">
            <v>Đạt</v>
          </cell>
          <cell r="AY531" t="str">
            <v>Đạt</v>
          </cell>
          <cell r="AZ531">
            <v>0</v>
          </cell>
          <cell r="BA531" t="str">
            <v>Hồ Thị Xuân Thu</v>
          </cell>
          <cell r="BB531" t="str">
            <v>Đạt</v>
          </cell>
          <cell r="BC531">
            <v>0</v>
          </cell>
        </row>
        <row r="532">
          <cell r="C532" t="str">
            <v>PP2300520182</v>
          </cell>
          <cell r="D532" t="str">
            <v>Bộ kết nối Manifolds 2, 3 cửa chất liệu Polycarbonate chịu áp lực 500 PSI cổng xoay On-Off</v>
          </cell>
          <cell r="E532" t="str">
            <v>- Bộ kết nối Manifold chất liệu Polycarbonate đường kính 0.093''.
- Áp lực truyền lên tới 500 PSI có 2, 3 cổng phù hợp với các mục đích sử dụng khác nhau. Cổng xoay phải/trái On hoặc Off</v>
          </cell>
          <cell r="F532" t="str">
            <v>01 cái / hộp</v>
          </cell>
          <cell r="G532" t="str">
            <v>Cái</v>
          </cell>
          <cell r="H532">
            <v>100</v>
          </cell>
          <cell r="I532">
            <v>168000</v>
          </cell>
          <cell r="J532">
            <v>16800000</v>
          </cell>
          <cell r="K532">
            <v>336000</v>
          </cell>
          <cell r="L532">
            <v>25200000</v>
          </cell>
          <cell r="M532">
            <v>11760000</v>
          </cell>
          <cell r="N532">
            <v>17</v>
          </cell>
          <cell r="O532" t="str">
            <v>PP2300520182</v>
          </cell>
          <cell r="P532" t="str">
            <v>Bộ kết nối Manifolds 2, 3 cửa chất liệu Polycarbonate chịu áp lực 500 PSI cổng xoay On-Off</v>
          </cell>
          <cell r="Q532">
            <v>180</v>
          </cell>
          <cell r="R532">
            <v>36254000</v>
          </cell>
          <cell r="S532">
            <v>210</v>
          </cell>
          <cell r="T532" t="str">
            <v>Trong vòng 24 giờ kể từ thời điểm đặt hàng của Bệnh viện</v>
          </cell>
          <cell r="U532" t="str">
            <v>Manifold 3 cổng</v>
          </cell>
          <cell r="V532" t="str">
            <v>Manifold 3 cổng</v>
          </cell>
          <cell r="W532" t="str">
            <v>Cam kết</v>
          </cell>
          <cell r="X532" t="str">
            <v>MDM301</v>
          </cell>
          <cell r="Y532" t="str">
            <v>- Bộ kết nối Manifold chất liệu Polycarbonate đường kính 0.093''.
- Áp lực truyền lên tới 500 PSI có 2, 3 cổng phù hợp với các mục đích sử dụng khác nhau. Cổng xoay phải/trái On hoặc Off</v>
          </cell>
          <cell r="Z532" t="str">
            <v>Shenzhen Antmed Co.,Ltd.</v>
          </cell>
          <cell r="AA532" t="str">
            <v>Trung Quốc</v>
          </cell>
          <cell r="AB532" t="str">
            <v>Shenzhen Antmed Co.,Ltd.</v>
          </cell>
          <cell r="AC532" t="str">
            <v>Trung Quốc</v>
          </cell>
          <cell r="AD532" t="str">
            <v>B</v>
          </cell>
          <cell r="AE532" t="str">
            <v xml:space="preserve">Cam kết </v>
          </cell>
          <cell r="AF532" t="str">
            <v>100 cái/ thùng</v>
          </cell>
          <cell r="AG532" t="str">
            <v>Cái</v>
          </cell>
          <cell r="AH532">
            <v>100</v>
          </cell>
          <cell r="AI532">
            <v>0</v>
          </cell>
          <cell r="AJ532" t="str">
            <v>vn0309902229</v>
          </cell>
          <cell r="AK532" t="str">
            <v>CÔNG TY CỔ PHẦN GIẢI PHÁP VÀ DỊCH VỤ HỢP LỰC</v>
          </cell>
          <cell r="AL532" t="str">
            <v>Đạt</v>
          </cell>
          <cell r="AM532"/>
          <cell r="AN532" t="str">
            <v xml:space="preserve">Đào Thị Nhung </v>
          </cell>
          <cell r="AO532" t="str">
            <v>Đạt</v>
          </cell>
          <cell r="AP532" t="str">
            <v>Đạt</v>
          </cell>
          <cell r="AQ532" t="str">
            <v>Đạt</v>
          </cell>
          <cell r="AR532">
            <v>0</v>
          </cell>
          <cell r="AS532" t="str">
            <v>Đạt</v>
          </cell>
          <cell r="AT532" t="str">
            <v>Đạt</v>
          </cell>
          <cell r="AU532" t="str">
            <v>Đạt</v>
          </cell>
          <cell r="AV532" t="str">
            <v>Đạt</v>
          </cell>
          <cell r="AW532" t="str">
            <v>Đạt</v>
          </cell>
          <cell r="AX532" t="str">
            <v>Đạt</v>
          </cell>
          <cell r="AY532" t="str">
            <v>Đạt</v>
          </cell>
          <cell r="AZ532">
            <v>0</v>
          </cell>
          <cell r="BA532" t="str">
            <v>Nguyễn Văn Tuyền</v>
          </cell>
          <cell r="BB532" t="str">
            <v>Đạt</v>
          </cell>
          <cell r="BC532">
            <v>0</v>
          </cell>
        </row>
        <row r="533">
          <cell r="C533" t="str">
            <v>PP2300520182</v>
          </cell>
          <cell r="D533" t="str">
            <v>Bộ kết nối Manifolds 2, 3 cửa chất liệu Polycarbonate chịu áp lực 500 PSI cổng xoay On-Off</v>
          </cell>
          <cell r="E533" t="str">
            <v>- Bộ kết nối Manifold chất liệu Polycarbonate đường kính 0.093''.
- Áp lực truyền lên tới 500 PSI có 2, 3 cổng phù hợp với các mục đích sử dụng khác nhau. Cổng xoay phải/trái On hoặc Off</v>
          </cell>
          <cell r="F533" t="str">
            <v>01 cái / hộp</v>
          </cell>
          <cell r="G533" t="str">
            <v>Cái</v>
          </cell>
          <cell r="H533">
            <v>100</v>
          </cell>
          <cell r="I533">
            <v>168000</v>
          </cell>
          <cell r="J533">
            <v>16800000</v>
          </cell>
          <cell r="K533">
            <v>336000</v>
          </cell>
          <cell r="L533">
            <v>25200000</v>
          </cell>
          <cell r="M533">
            <v>11760000</v>
          </cell>
          <cell r="N533">
            <v>17</v>
          </cell>
          <cell r="O533" t="str">
            <v>PP2300520182</v>
          </cell>
          <cell r="P533" t="str">
            <v>Bộ kết nối Manifolds 2, 3 cửa chất liệu Polycarbonate chịu áp lực 500 PSI cổng xoay On-Off</v>
          </cell>
          <cell r="Q533">
            <v>180</v>
          </cell>
          <cell r="R533">
            <v>231000000</v>
          </cell>
          <cell r="S533">
            <v>211</v>
          </cell>
          <cell r="T533" t="str">
            <v>Giao hàng trong vòng 24h kể từ thời điểm gửi đơn đặt hàng của Bệnh viện</v>
          </cell>
          <cell r="U533" t="str">
            <v>Bộ phân phối dùng trong can thiệp tim mạch  HERA</v>
          </cell>
          <cell r="V533" t="str">
            <v>Bộ phân phối dùng trong can thiệp tim mạch  HERA</v>
          </cell>
          <cell r="W533" t="str">
            <v>N04.03.100.0972.000.0006
N04.03.100.0972.000.0008</v>
          </cell>
          <cell r="X533" t="str">
            <v>MDF-50WFbBTB</v>
          </cell>
          <cell r="Y533" t="str">
            <v xml:space="preserve">
Chất liệu polycarbonate dễ quan sát dòng chảy.
Đường kính trong: 0,087” – 0,114” 
Áp lực trường  500 psi, có 2, 3 cổng phù hợp với các mục đích sử dụng khác nhau.
Đầu nối luer tương thích cổng đực/cái, cổng xoay ON / OFF
Tiệt trùng bằng Ethylene Oxide. 
Tiêu chuẩn ISO 13485:2016,  ISO 9001:2015, ISO 14001:2015, GMP FDA.</v>
          </cell>
          <cell r="Z533" t="str">
            <v>Công ty Cổ Phần Nhà máy Trang thiết bị Y tế USM Healthcare</v>
          </cell>
          <cell r="AA533" t="str">
            <v>Việt Nam</v>
          </cell>
          <cell r="AB533" t="str">
            <v>Việt Nam</v>
          </cell>
          <cell r="AC533" t="str">
            <v>Việt Nam</v>
          </cell>
          <cell r="AD533" t="str">
            <v>B</v>
          </cell>
          <cell r="AE533" t="str">
            <v>230000585/PCBB-HCM ngày 23/03/2023</v>
          </cell>
          <cell r="AF533" t="str">
            <v>1 cái/túi</v>
          </cell>
          <cell r="AG533" t="str">
            <v>Cái</v>
          </cell>
          <cell r="AH533">
            <v>100</v>
          </cell>
          <cell r="AI533">
            <v>0</v>
          </cell>
          <cell r="AJ533" t="str">
            <v>vn0312041033</v>
          </cell>
          <cell r="AK533" t="str">
            <v>CÔNG TY CỔ PHẦN NHÀ MÁY TRANG THIẾT BỊ Y TẾ USM HEALTHCARE</v>
          </cell>
          <cell r="AL533" t="str">
            <v>Đạt</v>
          </cell>
          <cell r="AM533"/>
          <cell r="AN533" t="str">
            <v>Nguyễn Thị Phương Hoa</v>
          </cell>
          <cell r="AO533" t="str">
            <v>Đạt</v>
          </cell>
          <cell r="AP533" t="str">
            <v>Đạt</v>
          </cell>
          <cell r="AQ533" t="str">
            <v>Đạt</v>
          </cell>
          <cell r="AR533">
            <v>0</v>
          </cell>
          <cell r="AS533" t="str">
            <v>Đạt</v>
          </cell>
          <cell r="AT533" t="str">
            <v>Đạt</v>
          </cell>
          <cell r="AU533" t="str">
            <v>Đạt</v>
          </cell>
          <cell r="AV533" t="str">
            <v>Đạt</v>
          </cell>
          <cell r="AW533" t="str">
            <v>Đạt</v>
          </cell>
          <cell r="AX533" t="str">
            <v>Đạt</v>
          </cell>
          <cell r="AY533" t="str">
            <v>Đạt</v>
          </cell>
          <cell r="AZ533">
            <v>0</v>
          </cell>
          <cell r="BA533" t="str">
            <v>Nguyễn Bảo Thắng</v>
          </cell>
          <cell r="BB533" t="str">
            <v>Đạt</v>
          </cell>
          <cell r="BC533">
            <v>0</v>
          </cell>
        </row>
        <row r="534">
          <cell r="C534" t="str">
            <v>PP2300520182</v>
          </cell>
          <cell r="D534" t="str">
            <v>Bộ kết nối Manifolds 2, 3 cửa chất liệu Polycarbonate chịu áp lực 500 PSI cổng xoay On-Off</v>
          </cell>
          <cell r="E534" t="str">
            <v>- Bộ kết nối Manifold chất liệu Polycarbonate đường kính 0.093''.
- Áp lực truyền lên tới 500 PSI có 2, 3 cổng phù hợp với các mục đích sử dụng khác nhau. Cổng xoay phải/trái On hoặc Off</v>
          </cell>
          <cell r="F534" t="str">
            <v>01 cái / hộp</v>
          </cell>
          <cell r="G534" t="str">
            <v>Cái</v>
          </cell>
          <cell r="H534">
            <v>100</v>
          </cell>
          <cell r="I534">
            <v>168000</v>
          </cell>
          <cell r="J534">
            <v>16800000</v>
          </cell>
          <cell r="K534">
            <v>336000</v>
          </cell>
          <cell r="L534">
            <v>25200000</v>
          </cell>
          <cell r="M534">
            <v>11760000</v>
          </cell>
          <cell r="N534">
            <v>17</v>
          </cell>
          <cell r="O534" t="str">
            <v>PP2300520182</v>
          </cell>
          <cell r="P534" t="str">
            <v>Bộ kết nối Manifolds 2, 3 cửa chất liệu Polycarbonate chịu áp lực 500 PSI cổng xoay On-Off</v>
          </cell>
          <cell r="Q534">
            <v>180</v>
          </cell>
          <cell r="R534">
            <v>125558400</v>
          </cell>
          <cell r="S534">
            <v>210</v>
          </cell>
          <cell r="T534" t="str">
            <v>Giao hàng trong vòng 24h kể từ thời điểm gửi đơn đặt hàng của Bệnh viện</v>
          </cell>
          <cell r="U534" t="str">
            <v>Merit Manifold</v>
          </cell>
          <cell r="V534" t="str">
            <v>Merit Manifold</v>
          </cell>
          <cell r="W534" t="str">
            <v>N04.03.100.3082.175.0001</v>
          </cell>
          <cell r="X534" t="str">
            <v>503LHF-R, 502HF-R, 502LHWF-R</v>
          </cell>
          <cell r="Y534" t="str">
            <v>Manifold 3 cổng
-Chất liệu PolyCarbonate. 
- Đường kính trong 0.093" (2.36mm)
- Có luer xoay và đầu xoay đuổi khí
- Có các loại 2,3,4  cổng phù hợp với các mục đích sử dụng khác nhau.
- Chịu áp lực 200, 500  PSI (tùy mã sản phẩm)</v>
          </cell>
          <cell r="Z534" t="str">
            <v>Merit Medical Systems, Inc - Mỹ</v>
          </cell>
          <cell r="AA534" t="str">
            <v>Mỹ</v>
          </cell>
          <cell r="AB534" t="str">
            <v>Merit Medical Systems, Inc - Mỹ</v>
          </cell>
          <cell r="AC534" t="str">
            <v>Mỹ</v>
          </cell>
          <cell r="AD534" t="str">
            <v>B</v>
          </cell>
          <cell r="AE534" t="str">
            <v>Phiếu tiếp nhận loại B số 220000373/PCBB-BYT</v>
          </cell>
          <cell r="AF534" t="str">
            <v>25 Cái/ hộp</v>
          </cell>
          <cell r="AG534" t="str">
            <v>Cái</v>
          </cell>
          <cell r="AH534">
            <v>100</v>
          </cell>
          <cell r="AI534">
            <v>0</v>
          </cell>
          <cell r="AJ534" t="str">
            <v>vn0313130367</v>
          </cell>
          <cell r="AK534" t="str">
            <v>CÔNG TY TNHH IDS MEDICAL SYSTEMS VIỆT NAM</v>
          </cell>
          <cell r="AL534" t="str">
            <v>Đạt</v>
          </cell>
          <cell r="AM534"/>
          <cell r="AN534" t="str">
            <v>Trần Thị Kiều Diễm</v>
          </cell>
          <cell r="AO534" t="str">
            <v>Đạt</v>
          </cell>
          <cell r="AP534" t="str">
            <v>Đạt</v>
          </cell>
          <cell r="AQ534" t="str">
            <v>Đạt</v>
          </cell>
          <cell r="AR534">
            <v>0</v>
          </cell>
          <cell r="AS534" t="str">
            <v>Đạt</v>
          </cell>
          <cell r="AT534" t="str">
            <v>Đạt</v>
          </cell>
          <cell r="AU534" t="str">
            <v>Đạt</v>
          </cell>
          <cell r="AV534" t="str">
            <v>Đạt</v>
          </cell>
          <cell r="AW534" t="str">
            <v>Đạt</v>
          </cell>
          <cell r="AX534" t="str">
            <v>Đạt</v>
          </cell>
          <cell r="AY534" t="str">
            <v>Đạt</v>
          </cell>
          <cell r="AZ534">
            <v>0</v>
          </cell>
          <cell r="BA534" t="str">
            <v>Nguyễn Thị Huệ</v>
          </cell>
          <cell r="BB534" t="str">
            <v>Đạt</v>
          </cell>
          <cell r="BC534">
            <v>0</v>
          </cell>
        </row>
        <row r="535">
          <cell r="C535" t="str">
            <v>PP2300520184</v>
          </cell>
          <cell r="D535" t="str">
            <v>Bộ kết nối Manifolds 3 của chịu áp lực 500 PSI</v>
          </cell>
          <cell r="E535" t="str">
            <v xml:space="preserve">- Bộ kết nối Manifold chất liệu Polycarbonate. Cổng xoay phải On hoặc trái Off
- 1 ống tiêm 12ml cổng luer lock hoặc dạng xoay
- 2 dây truyền dịch 180cm có bình nhỏ giọt
- 1 dây nối áp lực 120cm, áp lực truyền 500 PSI
</v>
          </cell>
          <cell r="F535" t="str">
            <v>01 cái / hộp</v>
          </cell>
          <cell r="G535" t="str">
            <v>Cái</v>
          </cell>
          <cell r="H535">
            <v>100</v>
          </cell>
          <cell r="I535">
            <v>235000</v>
          </cell>
          <cell r="J535">
            <v>23500000</v>
          </cell>
          <cell r="K535">
            <v>470000</v>
          </cell>
          <cell r="L535">
            <v>35250000</v>
          </cell>
          <cell r="M535">
            <v>16450000</v>
          </cell>
          <cell r="N535">
            <v>17</v>
          </cell>
          <cell r="O535" t="str">
            <v>PP2300520184</v>
          </cell>
          <cell r="P535" t="str">
            <v>Bộ kết nối Manifolds 3 của chịu áp lực 500 PSI</v>
          </cell>
          <cell r="Q535">
            <v>180</v>
          </cell>
          <cell r="R535">
            <v>197526000</v>
          </cell>
          <cell r="S535">
            <v>210</v>
          </cell>
          <cell r="T535" t="str">
            <v>Trong vòng 24 giờ kể từ thời điểm đặt hàng của Bệnh viện</v>
          </cell>
          <cell r="U535" t="str">
            <v>Bộ phận kết nối Manifold 3 ngã, áp lực 500psi STARFOLD™ MANIFOLD</v>
          </cell>
          <cell r="V535" t="str">
            <v>Bộ phận kết nối Manifold 3 ngã, áp lực 500psi STARFOLD™ MANIFOLD</v>
          </cell>
          <cell r="W535" t="str">
            <v>N04.03.100.3943.115.0002</v>
          </cell>
          <cell r="X535" t="str">
            <v xml:space="preserve">STFxxxxxxx
</v>
          </cell>
          <cell r="Y535" t="str">
            <v xml:space="preserve">- Bộ kết nối Manifold chất liệu Polycarbonate. Cổng xoay phải On hoặc trái Off
- 1 ống tiêm 12ml cổng luer lock hoặc dạng xoay
- 2 dây truyền dịch 180cm có bình nhỏ giọt
- 1 dây nối áp lực 120cm, áp lực truyền 500 PSI
</v>
          </cell>
          <cell r="Z535" t="str">
            <v xml:space="preserve">St. Stone Medical </v>
          </cell>
          <cell r="AA535" t="str">
            <v>Ấn Độ</v>
          </cell>
          <cell r="AB535" t="str">
            <v xml:space="preserve">St. Stone Medical </v>
          </cell>
          <cell r="AC535" t="str">
            <v>Ấn Độ</v>
          </cell>
          <cell r="AD535" t="str">
            <v>A</v>
          </cell>
          <cell r="AE535" t="str">
            <v>180001366/PCBA-HCM</v>
          </cell>
          <cell r="AF535" t="str">
            <v>Cái/Gói</v>
          </cell>
          <cell r="AG535" t="str">
            <v>Cái</v>
          </cell>
          <cell r="AH535">
            <v>100</v>
          </cell>
          <cell r="AI535">
            <v>0</v>
          </cell>
          <cell r="AJ535" t="str">
            <v>vn0313296806</v>
          </cell>
          <cell r="AK535" t="str">
            <v>CÔNG TY TNHH THIÊT BỊ Y TẾ TVT</v>
          </cell>
          <cell r="AL535" t="str">
            <v>Đạt</v>
          </cell>
          <cell r="AM535"/>
          <cell r="AN535" t="str">
            <v>Phạm Thị Kim Hoàng</v>
          </cell>
          <cell r="AO535" t="str">
            <v>Đạt</v>
          </cell>
          <cell r="AP535" t="str">
            <v>Đạt</v>
          </cell>
          <cell r="AQ535" t="str">
            <v>Đạt</v>
          </cell>
          <cell r="AR535">
            <v>0</v>
          </cell>
          <cell r="AS535" t="str">
            <v>Đạt</v>
          </cell>
          <cell r="AT535" t="str">
            <v>Đạt</v>
          </cell>
          <cell r="AU535" t="str">
            <v>Đạt</v>
          </cell>
          <cell r="AV535" t="str">
            <v>Đạt</v>
          </cell>
          <cell r="AW535" t="str">
            <v>Đạt</v>
          </cell>
          <cell r="AX535" t="str">
            <v>Đạt</v>
          </cell>
          <cell r="AY535" t="str">
            <v>Đạt</v>
          </cell>
          <cell r="AZ535">
            <v>0</v>
          </cell>
          <cell r="BA535" t="str">
            <v>Nguyễn Văn Tuyền</v>
          </cell>
          <cell r="BB535" t="str">
            <v>Đạt</v>
          </cell>
          <cell r="BC535">
            <v>0</v>
          </cell>
        </row>
        <row r="536">
          <cell r="C536" t="str">
            <v>PP2300520185</v>
          </cell>
          <cell r="D536" t="str">
            <v>Vi dây dẫn can thiệp đơn lõi</v>
          </cell>
          <cell r="E536" t="str">
            <v>- Dây dẫn đơn lõi one-piece core.
- Tip load từ 0.8- 12 gf hỗ trợ rất tốt cho các trường hợp can thiệp CTO.
- Lớp phủ: silicon
- Đầu tip: straight
- Chiều dài: 180cm -&gt; 300 cm</v>
          </cell>
          <cell r="F536" t="str">
            <v>Cái/ Gói</v>
          </cell>
          <cell r="G536" t="str">
            <v>Cái</v>
          </cell>
          <cell r="H536">
            <v>50</v>
          </cell>
          <cell r="I536">
            <v>5500000</v>
          </cell>
          <cell r="J536">
            <v>275000000</v>
          </cell>
          <cell r="K536">
            <v>5500000</v>
          </cell>
          <cell r="L536">
            <v>412500000</v>
          </cell>
          <cell r="M536">
            <v>192500000</v>
          </cell>
          <cell r="N536">
            <v>9</v>
          </cell>
          <cell r="O536" t="str">
            <v>PP2300520185</v>
          </cell>
          <cell r="P536" t="str">
            <v>Vi dây dẫn can thiệp đơn lõi</v>
          </cell>
          <cell r="Q536">
            <v>180</v>
          </cell>
          <cell r="R536">
            <v>362642000</v>
          </cell>
          <cell r="S536">
            <v>210</v>
          </cell>
          <cell r="T536">
            <v>0</v>
          </cell>
          <cell r="U536" t="str">
            <v>Vi dây dẫn can thiệp tim mạch Asahi loại dành cho CTO</v>
          </cell>
          <cell r="V536" t="str">
            <v>Vi dây dẫn can thiệp tim mạch Asahi loại dành cho CTO</v>
          </cell>
          <cell r="W536" t="str">
            <v>N07.01.460.0272.271.0044</v>
          </cell>
          <cell r="X536" t="str">
            <v>AG14Mxxx, AHW14xxxxx, AGH14xxxx, AGP14xxxx, APW14Rxxxx</v>
          </cell>
          <cell r="Y536" t="str">
            <v>Dây dẫn đơn lõi one-piece core/ đa lõi theo công nghệ ACT ONE (thiết kế vòng xoắn kép) tăng độ bền đầu tip, khả năng phản hồi momen xoắn và chống giựt.
Tip load từ 0.3 - 12 gf hỗ trợ rất tốt cho các trường hợp can thiệp CTO.
Lớp phủ: silicon, SLIP-COAT hoặc SLIP-COAT trên nền polymer.
Đầu tip: straight, J, pre-shape.
Chiều dài: 180, 190, 300 cm</v>
          </cell>
          <cell r="Z536" t="str">
            <v>ASAHI INTECC (THAILAND) CO., LTD.</v>
          </cell>
          <cell r="AA536" t="str">
            <v>Thái Lan</v>
          </cell>
          <cell r="AB536" t="str">
            <v xml:space="preserve">ASAHI 
INTECC
CO., LTD., </v>
          </cell>
          <cell r="AC536" t="str">
            <v>Nhật Bản</v>
          </cell>
          <cell r="AD536" t="str">
            <v>D</v>
          </cell>
          <cell r="AE536" t="str">
            <v>GPNK
9773NK/BYT-TB-CT
Ngày cấp: 11/06/2018</v>
          </cell>
          <cell r="AF536" t="str">
            <v>Cái/Gói</v>
          </cell>
          <cell r="AG536" t="str">
            <v>Cái</v>
          </cell>
          <cell r="AH536">
            <v>50</v>
          </cell>
          <cell r="AI536">
            <v>0</v>
          </cell>
          <cell r="AJ536" t="str">
            <v>vn0309110047</v>
          </cell>
          <cell r="AK536" t="str">
            <v>CÔNG TY TNHH THƯƠNG MẠI VÀ DỊCH VỤ KỸ THUẬT PHÚC TÍN</v>
          </cell>
          <cell r="AL536" t="str">
            <v>Đạt</v>
          </cell>
          <cell r="AM536"/>
          <cell r="AN536" t="str">
            <v>Nguyễn Thị Phương Hoa</v>
          </cell>
          <cell r="AO536" t="str">
            <v>Đạt</v>
          </cell>
          <cell r="AP536" t="str">
            <v>Đạt</v>
          </cell>
          <cell r="AQ536" t="str">
            <v>Đạt</v>
          </cell>
          <cell r="AR536">
            <v>0</v>
          </cell>
          <cell r="AS536" t="str">
            <v>Đạt</v>
          </cell>
          <cell r="AT536" t="str">
            <v>Đạt</v>
          </cell>
          <cell r="AU536" t="str">
            <v>Đạt</v>
          </cell>
          <cell r="AV536" t="str">
            <v>Đạt</v>
          </cell>
          <cell r="AW536" t="str">
            <v>Đạt</v>
          </cell>
          <cell r="AX536" t="str">
            <v>Đạt</v>
          </cell>
          <cell r="AY536" t="str">
            <v>Đạt</v>
          </cell>
          <cell r="AZ536">
            <v>0</v>
          </cell>
          <cell r="BA536" t="str">
            <v>Trần Thị Huyền Trân</v>
          </cell>
          <cell r="BB536" t="str">
            <v>Đạt</v>
          </cell>
          <cell r="BC536">
            <v>0</v>
          </cell>
        </row>
        <row r="537">
          <cell r="C537" t="str">
            <v>PP2300520186</v>
          </cell>
          <cell r="D537" t="str">
            <v>Vi dây dẫn can thiệp đa lõi</v>
          </cell>
          <cell r="E537" t="str">
            <v>- Dây dẫn đa lõi thiết kế vòng xoắn kép tăng độ bền đầu tip, khả năng phản hồi momen xoắn và chống giựt.
- Tip load từ 0.3 - 4.5 gf hỗ trợ rất tốt cho các trường hợp can thiệp CTO.
- Đầu tip: straight, J, pre-shape.
- Chiều dài: 190cm -&gt; 300 cm</v>
          </cell>
          <cell r="F537" t="str">
            <v>Cái/ Gói</v>
          </cell>
          <cell r="G537" t="str">
            <v>Cái</v>
          </cell>
          <cell r="H537">
            <v>50</v>
          </cell>
          <cell r="I537">
            <v>5500000</v>
          </cell>
          <cell r="J537">
            <v>275000000</v>
          </cell>
          <cell r="K537">
            <v>5500000</v>
          </cell>
          <cell r="L537">
            <v>412500000</v>
          </cell>
          <cell r="M537">
            <v>192500000</v>
          </cell>
          <cell r="N537">
            <v>9</v>
          </cell>
          <cell r="O537" t="str">
            <v>PP2300520186</v>
          </cell>
          <cell r="P537" t="str">
            <v>Vi dây dẫn can thiệp đa lõi</v>
          </cell>
          <cell r="Q537">
            <v>180</v>
          </cell>
          <cell r="R537">
            <v>362642000</v>
          </cell>
          <cell r="S537">
            <v>210</v>
          </cell>
          <cell r="T537">
            <v>0</v>
          </cell>
          <cell r="U537" t="str">
            <v>Vi dây dẫn can thiệp tim mạch Asahi loại dành cho CTO</v>
          </cell>
          <cell r="V537" t="str">
            <v>Vi dây dẫn can thiệp tim mạch Asahi loại dành cho CTO</v>
          </cell>
          <cell r="W537" t="str">
            <v>N07.01.460.0272.271.0044</v>
          </cell>
          <cell r="X537" t="str">
            <v>AG14Mxxx, AHW14xxxxx, AGH14xxxx, AGP14xxxx, APW14Rxxxx</v>
          </cell>
          <cell r="Y537" t="str">
            <v>Dây dẫn đơn lõi one-piece core/ đa lõi theo công nghệ ACT ONE (thiết kế vòng xoắn kép) tăng độ bền đầu tip, khả năng phản hồi momen xoắn và chống giựt.
Tip load từ 0.3 - 12 gf hỗ trợ rất tốt cho các trường hợp can thiệp CTO.
Lớp phủ: silicon, SLIP-COAT hoặc SLIP-COAT trên nền polymer.
Đầu tip: straight, J, pre-shape.
Chiều dài: 180, 190, 300 cm</v>
          </cell>
          <cell r="Z537" t="str">
            <v>ASAHI INTECC (THAILAND) CO., LTD.</v>
          </cell>
          <cell r="AA537" t="str">
            <v>Thái Lan</v>
          </cell>
          <cell r="AB537" t="str">
            <v xml:space="preserve">ASAHI 
INTECC
CO., LTD., </v>
          </cell>
          <cell r="AC537" t="str">
            <v>Nhật Bản</v>
          </cell>
          <cell r="AD537" t="str">
            <v>D</v>
          </cell>
          <cell r="AE537" t="str">
            <v>GPNK
9773NK/BYT-TB-CT
Ngày cấp: 11/06/2018</v>
          </cell>
          <cell r="AF537" t="str">
            <v>Cái/Gói</v>
          </cell>
          <cell r="AG537" t="str">
            <v>Cái</v>
          </cell>
          <cell r="AH537">
            <v>50</v>
          </cell>
          <cell r="AI537">
            <v>0</v>
          </cell>
          <cell r="AJ537" t="str">
            <v>vn0309110047</v>
          </cell>
          <cell r="AK537" t="str">
            <v>CÔNG TY TNHH THƯƠNG MẠI VÀ DỊCH VỤ KỸ THUẬT PHÚC TÍN</v>
          </cell>
          <cell r="AL537" t="str">
            <v>Đạt</v>
          </cell>
          <cell r="AM537"/>
          <cell r="AN537" t="str">
            <v>Nguyễn Thị Phương Hoa</v>
          </cell>
          <cell r="AO537" t="str">
            <v>Đạt</v>
          </cell>
          <cell r="AP537" t="str">
            <v>Đạt</v>
          </cell>
          <cell r="AQ537" t="str">
            <v>Đạt</v>
          </cell>
          <cell r="AR537">
            <v>0</v>
          </cell>
          <cell r="AS537" t="str">
            <v>Đạt</v>
          </cell>
          <cell r="AT537" t="str">
            <v>Không đạt</v>
          </cell>
          <cell r="AU537" t="str">
            <v>Đạt</v>
          </cell>
          <cell r="AV537" t="str">
            <v>Đạt</v>
          </cell>
          <cell r="AW537" t="str">
            <v>Đạt</v>
          </cell>
          <cell r="AX537" t="str">
            <v>Đạt</v>
          </cell>
          <cell r="AY537" t="str">
            <v>Không đạt</v>
          </cell>
          <cell r="AZ537" t="str">
            <v>E-HSMT: Dây dẫn đa lõi
E-HSDT (Catalogue): Dây dẫn đơn lõi</v>
          </cell>
          <cell r="BA537" t="str">
            <v>Trần Thị Huyền Trân</v>
          </cell>
          <cell r="BB537" t="str">
            <v>Không đạt</v>
          </cell>
          <cell r="BC537" t="str">
            <v>E-HSMT: Dây dẫn đa lõi
E-HSDT (Catalogue): Dây dẫn đơn lõi</v>
          </cell>
        </row>
        <row r="538">
          <cell r="C538" t="str">
            <v>PP2300520187</v>
          </cell>
          <cell r="D538" t="str">
            <v>Dẫn lưu dịch não tủy trong loại tự động điều chỉnh áp lực</v>
          </cell>
          <cell r="E538" t="str">
            <v xml:space="preserve"> - Thiết kế kiểu van tự động đáp ứng các mức áp lực khác nhau, không cần sử dụng dụng cụ điều chỉnh bên ngoài. 
 - Van lắp liền với 1 catheter dẫn lưu bụng.</v>
          </cell>
          <cell r="F538">
            <v>0</v>
          </cell>
          <cell r="G538" t="str">
            <v>Bộ</v>
          </cell>
          <cell r="H538">
            <v>5</v>
          </cell>
          <cell r="I538">
            <v>29500000</v>
          </cell>
          <cell r="J538">
            <v>147500000</v>
          </cell>
          <cell r="K538">
            <v>2950000</v>
          </cell>
          <cell r="L538">
            <v>221250000</v>
          </cell>
          <cell r="M538">
            <v>103250000</v>
          </cell>
          <cell r="N538">
            <v>1</v>
          </cell>
          <cell r="O538" t="str">
            <v>PP2300520187</v>
          </cell>
          <cell r="P538" t="str">
            <v>Dẫn lưu dịch não tủy trong loại tự động điều chỉnh áp lực</v>
          </cell>
          <cell r="Q538">
            <v>180</v>
          </cell>
          <cell r="R538">
            <v>145808600</v>
          </cell>
          <cell r="S538">
            <v>210</v>
          </cell>
          <cell r="T538" t="str">
            <v>Trong vòng 24h kể 
từ thời điểm đặt 
hàng của bệnh viện</v>
          </cell>
          <cell r="U538" t="str">
            <v>Van dẫn lưu não thất- ổ bụng</v>
          </cell>
          <cell r="V538" t="str">
            <v>Van dẫn lưu não thất- ổ bụng</v>
          </cell>
          <cell r="W538" t="str">
            <v>N06.01.020.1712.151.0001</v>
          </cell>
          <cell r="X538" t="str">
            <v>42856+41101+43103</v>
          </cell>
          <cell r="Y538" t="str">
            <v xml:space="preserve"> - Thiết kế kiểu van có thể đáp ứng các mức áp lực khác nhau, sử dụng dụng cụ điều chỉnh bên ngoài. 
 - Van lắp liền với 1 catheter dẫn lưu bụng khi sử dụng.</v>
          </cell>
          <cell r="Z538" t="str">
            <v>Covidien</v>
          </cell>
          <cell r="AA538" t="str">
            <v>Dominican Republic</v>
          </cell>
          <cell r="AB538" t="str">
            <v>Medtronic Inc.</v>
          </cell>
          <cell r="AC538" t="str">
            <v>Mỹ</v>
          </cell>
          <cell r="AD538" t="str">
            <v>D</v>
          </cell>
          <cell r="AE538" t="str">
            <v>15986NK/BYT-TB-CT, ngày 24/07/2020</v>
          </cell>
          <cell r="AF538" t="str">
            <v>1 Bộ/ Hộp</v>
          </cell>
          <cell r="AG538" t="str">
            <v>Bộ</v>
          </cell>
          <cell r="AH538">
            <v>5</v>
          </cell>
          <cell r="AI538" t="str">
            <v>-</v>
          </cell>
          <cell r="AJ538" t="str">
            <v>vn0310471834</v>
          </cell>
          <cell r="AK538" t="str">
            <v>CÔNG TY CỔ PHẦN TRANG THIẾT BỊ Y TẾ ĐỨC TÍN</v>
          </cell>
          <cell r="AL538" t="str">
            <v>Đạt</v>
          </cell>
          <cell r="AM538"/>
          <cell r="AN538" t="str">
            <v>Phan Thị Lường</v>
          </cell>
          <cell r="AO538" t="str">
            <v>Đạt</v>
          </cell>
          <cell r="AP538" t="str">
            <v>Đạt</v>
          </cell>
          <cell r="AQ538" t="str">
            <v>Đạt</v>
          </cell>
          <cell r="AR538">
            <v>0</v>
          </cell>
          <cell r="AS538" t="str">
            <v>Đạt</v>
          </cell>
          <cell r="AT538" t="str">
            <v xml:space="preserve">HSMT : Thiết kế kiểu van tự động đáp ứng các mức áp lực khác nhau, không cần sử dụng dụng cụ điều chỉnh bên ngoài. 
HSDT :  Thiết kế kiểu van có thể đáp ứng các mức áp lực khác nhau, sử dụng dụng cụ điều chỉnh bên ngoài. </v>
          </cell>
          <cell r="AU538" t="str">
            <v>Đạt</v>
          </cell>
          <cell r="AV538" t="str">
            <v>Đạt</v>
          </cell>
          <cell r="AW538" t="str">
            <v>Đạt</v>
          </cell>
          <cell r="AX538" t="str">
            <v>Đạt</v>
          </cell>
          <cell r="AY538" t="str">
            <v>Không đạt</v>
          </cell>
          <cell r="AZ538" t="str">
            <v xml:space="preserve">Thiết kế kiểu van tự động đáp ứng các mức áp lực khác nhau, không cần sử dụng dụng cụ điều chỉnh bên ngoài. 
HSDT :  Thiết kế kiểu van có thể đáp ứng các mức áp lực khác nhau, sử dụng dụng cụ điều chỉnh bên ngoài. </v>
          </cell>
          <cell r="BA538" t="str">
            <v>Hoàng Thị Thủy</v>
          </cell>
          <cell r="BB538" t="str">
            <v>Không đạt</v>
          </cell>
          <cell r="BC538" t="str">
            <v xml:space="preserve">HSMT : Thiết kế kiểu van tự động đáp ứng các mức áp lực khác nhau, không cần sử dụng dụng cụ điều chỉnh bên ngoài. 
HSDT :  Thiết kế kiểu van có thể đáp ứng các mức áp lực khác nhau, sử dụng dụng cụ điều chỉnh bên ngoài. </v>
          </cell>
        </row>
        <row r="539">
          <cell r="C539" t="str">
            <v>PP2300520188</v>
          </cell>
          <cell r="D539" t="str">
            <v>Hệ thống dẫn lưu não thất- màng bụng áp lực trung bình- thấp</v>
          </cell>
          <cell r="E539" t="str">
            <v xml:space="preserve"> - Loại van phẳn 
 - Van đúc liền với catheter dẫn lưu bụng
 - Catheter bụng dài 120cm
 - Loại chống xoắn
 -  Catheter não thất dài 18cm. 
 - Các cỡ áp lực trung bình hoặc áp lực thấp. </v>
          </cell>
          <cell r="F539">
            <v>0</v>
          </cell>
          <cell r="G539" t="str">
            <v>Bộ</v>
          </cell>
          <cell r="H539">
            <v>5</v>
          </cell>
          <cell r="I539">
            <v>5600000</v>
          </cell>
          <cell r="J539">
            <v>28000000</v>
          </cell>
          <cell r="K539">
            <v>560000</v>
          </cell>
          <cell r="L539">
            <v>42000000</v>
          </cell>
          <cell r="M539">
            <v>19600000</v>
          </cell>
          <cell r="N539">
            <v>1</v>
          </cell>
          <cell r="O539" t="str">
            <v>PP2300520188</v>
          </cell>
          <cell r="P539" t="str">
            <v>Hệ thống dẫn lưu não thất- màng bụng áp lực trung bình- thấp</v>
          </cell>
          <cell r="Q539">
            <v>180</v>
          </cell>
          <cell r="R539">
            <v>32322000</v>
          </cell>
          <cell r="S539">
            <v>210</v>
          </cell>
          <cell r="T539" t="str">
            <v>Trong vòng 24 giờ kể từ thời điểm dặt hàng của Bệnh viện</v>
          </cell>
          <cell r="U539" t="str">
            <v>Bộ dẫn lưu dịch não tủy trong Essential Shunt Kit</v>
          </cell>
          <cell r="V539" t="str">
            <v>Bộ dẫn lưu dịch não tủy trong Essential Shunt Kit</v>
          </cell>
          <cell r="W539" t="str">
            <v>N06.01.020.4896.175.0007</v>
          </cell>
          <cell r="X539" t="str">
            <v>NL850-4121; NL850-4120</v>
          </cell>
          <cell r="Y539" t="str">
            <v xml:space="preserve">- Loại van phẳng
- Van đúc liền với catheter dẫn lưu bụng
- Catheter bụng dài 120cm
- Loại chống xoắn
- Catheter não thất dài 18cm. 
- Các cỡ áp lực trung bình hoặc áp lực thấp. </v>
          </cell>
          <cell r="Z539" t="str">
            <v>Integra NeuroSciences PR</v>
          </cell>
          <cell r="AA539" t="str">
            <v>Hoa Kỳ</v>
          </cell>
          <cell r="AB539" t="str">
            <v>Integra LifeSciences Corporation</v>
          </cell>
          <cell r="AC539" t="str">
            <v>Mỹ</v>
          </cell>
          <cell r="AD539" t="str">
            <v>D</v>
          </cell>
          <cell r="AE539" t="str">
            <v>Số 2065NK/BYT-TB-CT</v>
          </cell>
          <cell r="AF539" t="str">
            <v>1 bộ/túi</v>
          </cell>
          <cell r="AG539" t="str">
            <v>Bộ</v>
          </cell>
          <cell r="AH539">
            <v>5</v>
          </cell>
          <cell r="AI539">
            <v>0</v>
          </cell>
          <cell r="AJ539" t="str">
            <v>vn0101841390</v>
          </cell>
          <cell r="AK539" t="str">
            <v>CÔNG TY TNHH THIẾT BỊ Y TẾ THIÊN Y</v>
          </cell>
          <cell r="AL539" t="str">
            <v>Đạt</v>
          </cell>
          <cell r="AM539"/>
          <cell r="AN539" t="str">
            <v>Tăng Thị Hiếu</v>
          </cell>
          <cell r="AO539" t="str">
            <v>Đạt</v>
          </cell>
          <cell r="AP539" t="str">
            <v>Đạt</v>
          </cell>
          <cell r="AQ539" t="str">
            <v>Đạt</v>
          </cell>
          <cell r="AR539">
            <v>0</v>
          </cell>
          <cell r="AS539" t="str">
            <v>Đạt</v>
          </cell>
          <cell r="AT539" t="str">
            <v>Đạt</v>
          </cell>
          <cell r="AU539" t="str">
            <v>Đạt</v>
          </cell>
          <cell r="AV539" t="str">
            <v>Đạt</v>
          </cell>
          <cell r="AW539" t="str">
            <v>Đạt</v>
          </cell>
          <cell r="AX539" t="str">
            <v>Đạt</v>
          </cell>
          <cell r="AY539" t="str">
            <v>Đạt</v>
          </cell>
          <cell r="AZ539">
            <v>0</v>
          </cell>
          <cell r="BA539" t="str">
            <v>Lê Thị Mơ</v>
          </cell>
          <cell r="BB539" t="str">
            <v>Đạt</v>
          </cell>
          <cell r="BC539">
            <v>0</v>
          </cell>
        </row>
        <row r="540">
          <cell r="C540" t="str">
            <v>PP2300520189</v>
          </cell>
          <cell r="D540" t="str">
            <v>Bộ dẫn lưu dịch não tủy từ thắt lưng ra ngoài</v>
          </cell>
          <cell r="E540" t="str">
            <v>- Có cổng tiêm/lấy mẫu
 - Có 1 buồng nhỏ giọt cứng 50ml, van chống trào ngược
 - Vent lọc khí, khóa 4 chiều.
Bộ dẫn lưu bao gồm:
+ 1 Catheter dẫn lưu thắt lưng dài 80cm
+ 1 kim Tuohy 14 G x 8.8cm
+ 2 khớp nối hai đầu dạng buộc chỉ
+ 1 kim cùn cỡ 22G.</v>
          </cell>
          <cell r="F540">
            <v>0</v>
          </cell>
          <cell r="G540" t="str">
            <v>Bộ</v>
          </cell>
          <cell r="H540">
            <v>3</v>
          </cell>
          <cell r="I540">
            <v>7000000</v>
          </cell>
          <cell r="J540">
            <v>21000000</v>
          </cell>
          <cell r="K540">
            <v>420000</v>
          </cell>
          <cell r="L540">
            <v>31500000</v>
          </cell>
          <cell r="M540">
            <v>14700000</v>
          </cell>
          <cell r="N540">
            <v>1</v>
          </cell>
          <cell r="O540" t="str">
            <v>PP2300520189</v>
          </cell>
          <cell r="P540" t="str">
            <v>Bộ dẫn lưu dịch não tủy từ thắt lưng ra ngoài</v>
          </cell>
          <cell r="Q540">
            <v>180</v>
          </cell>
          <cell r="R540">
            <v>145808600</v>
          </cell>
          <cell r="S540">
            <v>210</v>
          </cell>
          <cell r="T540" t="str">
            <v>Trong vòng 24h kể 
từ thời điểm đặt 
hàng của bệnh viện</v>
          </cell>
          <cell r="U540" t="str">
            <v>Bộ dẫn lưu thắt lưng ra ngoài</v>
          </cell>
          <cell r="V540" t="str">
            <v>Bộ dẫn lưu thắt lưng ra ngoài</v>
          </cell>
          <cell r="W540" t="str">
            <v>N04.02.030.3047.213.0006</v>
          </cell>
          <cell r="X540">
            <v>27303</v>
          </cell>
          <cell r="Y540" t="str">
            <v>- Có cổng tiêm/lấy mẫu
 - Có 1 buồng nhỏ giọt cứng 50ml, van chống trào ngược
 - Vent lọc khí, khóa 4 chiều.
Bộ dẫn lưu bao gồm:
+ 1 Catheter dẫn lưu thắt lưng dài 80cm
+ 1 kim Tuohy 14 G x 9cm
+ 2 khớp nối hai đầu dạng buộc chỉ
+ 1 kim cùn cỡ 20G.</v>
          </cell>
          <cell r="Z540" t="str">
            <v>Medtronic Mexico S.de R.L.de CV</v>
          </cell>
          <cell r="AA540" t="str">
            <v>Mexico</v>
          </cell>
          <cell r="AB540" t="str">
            <v>Medtronic Inc.</v>
          </cell>
          <cell r="AC540" t="str">
            <v>Mỹ</v>
          </cell>
          <cell r="AD540" t="str">
            <v>D</v>
          </cell>
          <cell r="AE540" t="str">
            <v>18104NK/BYT-TB-CT, ngày 15/06/2021</v>
          </cell>
          <cell r="AF540" t="str">
            <v>1 Bộ/ Hộp</v>
          </cell>
          <cell r="AG540" t="str">
            <v>Bộ</v>
          </cell>
          <cell r="AH540">
            <v>3</v>
          </cell>
          <cell r="AI540" t="str">
            <v>-</v>
          </cell>
          <cell r="AJ540" t="str">
            <v>vn0310471834</v>
          </cell>
          <cell r="AK540" t="str">
            <v>CÔNG TY CỔ PHẦN TRANG THIẾT BỊ Y TẾ ĐỨC TÍN</v>
          </cell>
          <cell r="AL540" t="str">
            <v>Đạt</v>
          </cell>
          <cell r="AM540"/>
          <cell r="AN540" t="str">
            <v>Phan Thị Lường</v>
          </cell>
          <cell r="AO540" t="str">
            <v>Đạt</v>
          </cell>
          <cell r="AP540" t="str">
            <v>Đạt</v>
          </cell>
          <cell r="AQ540" t="str">
            <v>Đạt</v>
          </cell>
          <cell r="AR540">
            <v>0</v>
          </cell>
          <cell r="AS540" t="str">
            <v>Đạt</v>
          </cell>
          <cell r="AT540" t="str">
            <v xml:space="preserve">
 HSMT : kim cùn cỡ 22G
 HSDT : kim cùn cỡ 20G</v>
          </cell>
          <cell r="AU540" t="str">
            <v>Đạt</v>
          </cell>
          <cell r="AV540" t="str">
            <v>Đạt</v>
          </cell>
          <cell r="AW540" t="str">
            <v>Đạt</v>
          </cell>
          <cell r="AX540" t="str">
            <v>Đạt</v>
          </cell>
          <cell r="AY540" t="str">
            <v>Không đạt</v>
          </cell>
          <cell r="AZ540" t="str">
            <v>Khác thông số :
 HSMT : kim cùn cỡ 22G
 HSDT : kim cùn cỡ 20G</v>
          </cell>
          <cell r="BA540" t="str">
            <v>Hoàng Thị Thủy</v>
          </cell>
          <cell r="BB540" t="str">
            <v>Không đạt</v>
          </cell>
          <cell r="BC540" t="str">
            <v>Khác thông số :
 HSMT : kim cùn cỡ 22G
 HSDT : kim cùn cỡ 20G</v>
          </cell>
        </row>
        <row r="541">
          <cell r="C541" t="str">
            <v>PP2300520189</v>
          </cell>
          <cell r="D541" t="str">
            <v>Bộ dẫn lưu dịch não tủy từ thắt lưng ra ngoài</v>
          </cell>
          <cell r="E541" t="str">
            <v>- Có cổng tiêm/lấy mẫu
 - Có 1 buồng nhỏ giọt cứng 50ml, van chống trào ngược
 - Vent lọc khí, khóa 4 chiều.
Bộ dẫn lưu bao gồm:
+ 1 Catheter dẫn lưu thắt lưng dài 80cm
+ 1 kim Tuohy 14 G x 8.8cm
+ 2 khớp nối hai đầu dạng buộc chỉ
+ 1 kim cùn cỡ 22G.</v>
          </cell>
          <cell r="F541">
            <v>0</v>
          </cell>
          <cell r="G541" t="str">
            <v>Bộ</v>
          </cell>
          <cell r="H541">
            <v>3</v>
          </cell>
          <cell r="I541">
            <v>7000000</v>
          </cell>
          <cell r="J541">
            <v>21000000</v>
          </cell>
          <cell r="K541">
            <v>420000</v>
          </cell>
          <cell r="L541">
            <v>31500000</v>
          </cell>
          <cell r="M541">
            <v>14700000</v>
          </cell>
          <cell r="N541">
            <v>1</v>
          </cell>
          <cell r="O541" t="str">
            <v>PP2300520189</v>
          </cell>
          <cell r="P541" t="str">
            <v>Bộ dẫn lưu dịch não tủy từ thắt lưng ra ngoài</v>
          </cell>
          <cell r="Q541">
            <v>180</v>
          </cell>
          <cell r="R541">
            <v>32322000</v>
          </cell>
          <cell r="S541">
            <v>210</v>
          </cell>
          <cell r="T541">
            <v>0</v>
          </cell>
          <cell r="U541" t="str">
            <v>Bộ dẫn lưu dịch não tủy từ thắt lưng ra ngoài</v>
          </cell>
          <cell r="V541" t="str">
            <v>Bộ dẫn lưu dịch não tủy từ thắt lưng ra ngoài</v>
          </cell>
          <cell r="W541" t="str">
            <v>N08.00.080.4896.175.0006</v>
          </cell>
          <cell r="X541" t="str">
            <v>NL850-500V
(NL850-8501)
+
INS-5010
(INS-8330)</v>
          </cell>
          <cell r="Y541" t="str">
            <v>- Có cổng tiêm/lấy mẫu
- Có 1 buồng nhỏ giọt cứng 50ml, van chống trào ngược
- Vent lọc khí, khóa 4 chiều.
Bộ dẫn lưu bao gồm:
+ 1 Catheter dẫn lưu thắt lưng dài 80cm
+ 1 kim Tuohy 14 G x 8.8cm
+ 2 khớp nối hai đầu dạng buộc chỉ
+ 1 kim cùn cỡ 22G.</v>
          </cell>
          <cell r="Z541" t="str">
            <v>Integra NeuroSciences PR</v>
          </cell>
          <cell r="AA541" t="str">
            <v>Hoa Kỳ</v>
          </cell>
          <cell r="AB541" t="str">
            <v>Integra LifeSciences Corporation</v>
          </cell>
          <cell r="AC541" t="str">
            <v>Mỹ</v>
          </cell>
          <cell r="AD541" t="str">
            <v>D</v>
          </cell>
          <cell r="AE541" t="str">
            <v>Số 2065NK/BYT-TB-CT</v>
          </cell>
          <cell r="AF541" t="str">
            <v>1 bộ/túi</v>
          </cell>
          <cell r="AG541" t="str">
            <v>Bộ</v>
          </cell>
          <cell r="AH541">
            <v>3</v>
          </cell>
          <cell r="AI541">
            <v>0</v>
          </cell>
          <cell r="AJ541" t="str">
            <v>vn0101841390</v>
          </cell>
          <cell r="AK541" t="str">
            <v>CÔNG TY TNHH THIẾT BỊ Y TẾ THIÊN Y</v>
          </cell>
          <cell r="AL541" t="str">
            <v>Đạt</v>
          </cell>
          <cell r="AM541"/>
          <cell r="AN541" t="str">
            <v>Tăng Thị Hiếu</v>
          </cell>
          <cell r="AO541" t="str">
            <v>Đạt</v>
          </cell>
          <cell r="AP541" t="str">
            <v>Đạt</v>
          </cell>
          <cell r="AQ541" t="str">
            <v>Đạt</v>
          </cell>
          <cell r="AR541">
            <v>0</v>
          </cell>
          <cell r="AS541" t="str">
            <v>Đạt</v>
          </cell>
          <cell r="AT541" t="str">
            <v>Đạt</v>
          </cell>
          <cell r="AU541" t="str">
            <v>Đạt</v>
          </cell>
          <cell r="AV541" t="str">
            <v>Đạt</v>
          </cell>
          <cell r="AW541" t="str">
            <v>Đạt</v>
          </cell>
          <cell r="AX541" t="str">
            <v>Đạt</v>
          </cell>
          <cell r="AY541" t="str">
            <v>Đạt</v>
          </cell>
          <cell r="AZ541">
            <v>0</v>
          </cell>
          <cell r="BA541" t="str">
            <v>Lê Thị Mơ</v>
          </cell>
          <cell r="BB541" t="str">
            <v>Đạt</v>
          </cell>
          <cell r="BC541">
            <v>0</v>
          </cell>
        </row>
        <row r="542">
          <cell r="C542" t="str">
            <v>PP2300520190</v>
          </cell>
          <cell r="D542" t="str">
            <v>Miếng vá màng cứng loại tự dính</v>
          </cell>
          <cell r="E542" t="str">
            <v xml:space="preserve"> - Chất liệu Ultra Pure Collagen
 -  Thiết kế toàn bộ miếng vá đều có các vi hốc kích thước 50-150 micron 
 - Đặc tính tự tiêu và biến thành màng cứng tự thân sau khoảng 12 tháng
 - Loại tự dính
  - Kích cỡ: 10cm x 12.5cm</v>
          </cell>
          <cell r="F542">
            <v>0</v>
          </cell>
          <cell r="G542" t="str">
            <v>Cái</v>
          </cell>
          <cell r="H542">
            <v>5</v>
          </cell>
          <cell r="I542">
            <v>19500000</v>
          </cell>
          <cell r="J542">
            <v>97500000</v>
          </cell>
          <cell r="K542">
            <v>1950000</v>
          </cell>
          <cell r="L542">
            <v>146250000</v>
          </cell>
          <cell r="M542">
            <v>68250000</v>
          </cell>
          <cell r="N542">
            <v>1</v>
          </cell>
          <cell r="O542" t="str">
            <v>PP2300520190</v>
          </cell>
          <cell r="P542" t="str">
            <v>Miếng vá màng cứng loại tự dính</v>
          </cell>
          <cell r="Q542">
            <v>180</v>
          </cell>
          <cell r="R542">
            <v>32322000</v>
          </cell>
          <cell r="S542">
            <v>210</v>
          </cell>
          <cell r="T542" t="str">
            <v>Trong vòng 24 giờ kể từ thời điểm dặt hàng của Bệnh viện</v>
          </cell>
          <cell r="U542" t="str">
            <v>Miếng vá màng cứng tự dính
(10x12.5cm)</v>
          </cell>
          <cell r="V542" t="str">
            <v>Miếng vá màng cứng tự dính</v>
          </cell>
          <cell r="W542" t="str">
            <v>N06.06.070.4894.175.0001</v>
          </cell>
          <cell r="X542" t="str">
            <v>ID-4501-I; DP-1045-I</v>
          </cell>
          <cell r="Y542" t="str">
            <v>- Chất liệu Ultra Pure Collagen
- Thiết kế toàn bộ miếng vá đều có các vi hốc kích thước 50-150 micron 
- Đặc tính tự tiêu và biến thành màng cứng tự thân sau khoảng 12 tháng
- Loại tự dính
- Kích cỡ: 10cm x 12.5cm</v>
          </cell>
          <cell r="Z542" t="str">
            <v>Integra LifeSciences Corporation</v>
          </cell>
          <cell r="AA542" t="str">
            <v>Hoa Kỳ</v>
          </cell>
          <cell r="AB542" t="str">
            <v>Integra LifeSciences Corporation</v>
          </cell>
          <cell r="AC542" t="str">
            <v>Mỹ</v>
          </cell>
          <cell r="AD542" t="str">
            <v>D</v>
          </cell>
          <cell r="AE542" t="str">
            <v>Số 6909NK/BYT-TB-CT</v>
          </cell>
          <cell r="AF542" t="str">
            <v>1 cái/túi</v>
          </cell>
          <cell r="AG542" t="str">
            <v>Cái</v>
          </cell>
          <cell r="AH542">
            <v>5</v>
          </cell>
          <cell r="AI542">
            <v>0</v>
          </cell>
          <cell r="AJ542" t="str">
            <v>vn0101841390</v>
          </cell>
          <cell r="AK542" t="str">
            <v>CÔNG TY TNHH THIẾT BỊ Y TẾ THIÊN Y</v>
          </cell>
          <cell r="AL542" t="str">
            <v>Đạt</v>
          </cell>
          <cell r="AM542"/>
          <cell r="AN542" t="str">
            <v>Tăng Thị Hiếu</v>
          </cell>
          <cell r="AO542" t="str">
            <v>Đạt</v>
          </cell>
          <cell r="AP542" t="str">
            <v>Đạt</v>
          </cell>
          <cell r="AQ542" t="str">
            <v>Đạt</v>
          </cell>
          <cell r="AR542">
            <v>0</v>
          </cell>
          <cell r="AS542" t="str">
            <v>Đạt</v>
          </cell>
          <cell r="AT542" t="str">
            <v>Đạt</v>
          </cell>
          <cell r="AU542" t="str">
            <v>Đạt</v>
          </cell>
          <cell r="AV542" t="str">
            <v>Đạt</v>
          </cell>
          <cell r="AW542" t="str">
            <v>Đạt</v>
          </cell>
          <cell r="AX542" t="str">
            <v>Đạt</v>
          </cell>
          <cell r="AY542" t="str">
            <v>Đạt</v>
          </cell>
          <cell r="AZ542">
            <v>0</v>
          </cell>
          <cell r="BA542" t="str">
            <v>Lê Thị Mơ</v>
          </cell>
          <cell r="BB542" t="str">
            <v>Đạt</v>
          </cell>
          <cell r="BC542">
            <v>0</v>
          </cell>
        </row>
        <row r="543">
          <cell r="C543" t="str">
            <v>PP2300520191</v>
          </cell>
          <cell r="D543" t="str">
            <v>Keo sinh học vá màng cứng vùng não và cột sống</v>
          </cell>
          <cell r="E543" t="str">
            <v xml:space="preserve"> - Bộ gồm xylanh kép
 - Hỗn hợp keo gồm: dung dịch màu xanh Polythylene Glycol và dung dịch màu trong trilysine amine/ buffer. 
 - Sản phẩm cuối có màu xanh dương
 - Dung tích 5ml. </v>
          </cell>
          <cell r="F543">
            <v>0</v>
          </cell>
          <cell r="G543" t="str">
            <v>Tuýp</v>
          </cell>
          <cell r="H543">
            <v>2</v>
          </cell>
          <cell r="I543">
            <v>8800000</v>
          </cell>
          <cell r="J543">
            <v>17600000</v>
          </cell>
          <cell r="K543">
            <v>352000</v>
          </cell>
          <cell r="L543">
            <v>26400000</v>
          </cell>
          <cell r="M543">
            <v>12320000</v>
          </cell>
          <cell r="N543">
            <v>1</v>
          </cell>
          <cell r="O543" t="str">
            <v>PP2300520191</v>
          </cell>
          <cell r="P543" t="str">
            <v>Keo sinh học vá màng cứng vùng não và cột sống</v>
          </cell>
          <cell r="Q543">
            <v>180</v>
          </cell>
          <cell r="R543">
            <v>32322000</v>
          </cell>
          <cell r="S543">
            <v>210</v>
          </cell>
          <cell r="T543" t="str">
            <v>Trong vòng 24 giờ kể từ thời điểm dặt hàng của Bệnh viện</v>
          </cell>
          <cell r="U543" t="str">
            <v>Keo dán màng cứng sinh học tự tiêu</v>
          </cell>
          <cell r="V543" t="str">
            <v>Keo dán màng cứng sinh học tự tiêu</v>
          </cell>
          <cell r="W543" t="str">
            <v>N06.06.030.0312.213.0001</v>
          </cell>
          <cell r="X543" t="str">
            <v>202050; 206520</v>
          </cell>
          <cell r="Y543" t="str">
            <v xml:space="preserve">- Bộ gồm xylanh kép
- Hỗn hợp keo gồm: dung dịch màu xanh Polyethylene Glycol và dung dịch màu trong trilysine amine/ buffer. 
- Sản phẩm cuối có màu xanh dương
- Dung tích 5ml. </v>
          </cell>
          <cell r="Z543" t="str">
            <v>Availmed S.A de C.V.
(cho Integra LifeSciences Corporation, Mỹ)</v>
          </cell>
          <cell r="AA543" t="str">
            <v>Mexico</v>
          </cell>
          <cell r="AB543" t="str">
            <v xml:space="preserve">Integra LifeSciences Corporation </v>
          </cell>
          <cell r="AC543" t="str">
            <v>Mỹ</v>
          </cell>
          <cell r="AD543" t="str">
            <v>D</v>
          </cell>
          <cell r="AE543" t="str">
            <v>Số 18775NK/BYT-TB-CT</v>
          </cell>
          <cell r="AF543" t="str">
            <v>1 tuýp/túi</v>
          </cell>
          <cell r="AG543" t="str">
            <v>Tuýp</v>
          </cell>
          <cell r="AH543">
            <v>2</v>
          </cell>
          <cell r="AI543">
            <v>0</v>
          </cell>
          <cell r="AJ543" t="str">
            <v>vn0101841390</v>
          </cell>
          <cell r="AK543" t="str">
            <v>CÔNG TY TNHH THIẾT BỊ Y TẾ THIÊN Y</v>
          </cell>
          <cell r="AL543" t="str">
            <v>Đạt</v>
          </cell>
          <cell r="AM543"/>
          <cell r="AN543" t="str">
            <v>Tăng Thị Hiếu</v>
          </cell>
          <cell r="AO543" t="str">
            <v>Đạt</v>
          </cell>
          <cell r="AP543" t="str">
            <v>Đạt</v>
          </cell>
          <cell r="AQ543" t="str">
            <v>Đạt</v>
          </cell>
          <cell r="AR543">
            <v>0</v>
          </cell>
          <cell r="AS543" t="str">
            <v>Đạt</v>
          </cell>
          <cell r="AT543" t="str">
            <v>Đạt</v>
          </cell>
          <cell r="AU543" t="str">
            <v>Đạt</v>
          </cell>
          <cell r="AV543" t="str">
            <v>Đạt</v>
          </cell>
          <cell r="AW543" t="str">
            <v>Đạt</v>
          </cell>
          <cell r="AX543" t="str">
            <v>Đạt</v>
          </cell>
          <cell r="AY543" t="str">
            <v>Đạt</v>
          </cell>
          <cell r="AZ543">
            <v>0</v>
          </cell>
          <cell r="BA543" t="str">
            <v>Lê Thị Mơ</v>
          </cell>
          <cell r="BB543" t="str">
            <v>Đạt</v>
          </cell>
          <cell r="BC543">
            <v>0</v>
          </cell>
        </row>
        <row r="544">
          <cell r="C544" t="str">
            <v>PP2300520192</v>
          </cell>
          <cell r="D544" t="str">
            <v>Miếng ghép tạo hình sọ dạng lưới</v>
          </cell>
          <cell r="E544" t="str">
            <v xml:space="preserve"> - Chất liệu Polyethylene tỉ trọng cao
 -  Có các vi hốc liên thông đa hướng
 -  Miếng ghép có dạng uốn cong theo hình sinh lý của hộp sọ 
 - Kích cỡ 110 x 97.5 x 5.25mm. </v>
          </cell>
          <cell r="F544" t="str">
            <v>Túi/1cái</v>
          </cell>
          <cell r="G544" t="str">
            <v>Cái</v>
          </cell>
          <cell r="H544">
            <v>5</v>
          </cell>
          <cell r="I544">
            <v>38000000</v>
          </cell>
          <cell r="J544">
            <v>190000000</v>
          </cell>
          <cell r="K544">
            <v>3800000</v>
          </cell>
          <cell r="L544">
            <v>285000000</v>
          </cell>
          <cell r="M544">
            <v>133000000</v>
          </cell>
          <cell r="N544">
            <v>1</v>
          </cell>
          <cell r="O544" t="str">
            <v>PP2300520192</v>
          </cell>
          <cell r="P544" t="str">
            <v>Miếng ghép tạo hình sọ dạng lưới</v>
          </cell>
          <cell r="Q544">
            <v>180</v>
          </cell>
          <cell r="R544">
            <v>32322000</v>
          </cell>
          <cell r="S544">
            <v>210</v>
          </cell>
          <cell r="T544" t="str">
            <v>Trong vòng 24 giờ kể từ thời điểm dặt hàng của Bệnh viện</v>
          </cell>
          <cell r="U544" t="str">
            <v>Miếng ghép tạo hình sọ hàm mặt (tạo hình dạng lưới)</v>
          </cell>
          <cell r="V544" t="str">
            <v>Miếng ghép tạo hình sọ hàm mặt</v>
          </cell>
          <cell r="W544" t="str">
            <v>N06.05.030.4979.175.0001</v>
          </cell>
          <cell r="X544" t="str">
            <v>OP9524</v>
          </cell>
          <cell r="Y544" t="str">
            <v xml:space="preserve">- Chất liệu Polyethylene tỉ trọng cao
- Có các vi hốc liên thông đa hướng
- Miếng ghép có dạng uốn cong theo hình sinh lý của hộp sọ 
- Kích cỡ 110 x 97.5 x 5.25mm. </v>
          </cell>
          <cell r="Z544" t="str">
            <v>Matrix Surgical USA</v>
          </cell>
          <cell r="AA544" t="str">
            <v>Hoa Kỳ</v>
          </cell>
          <cell r="AB544" t="str">
            <v>Matrix Surgical USA</v>
          </cell>
          <cell r="AC544" t="str">
            <v>Mỹ</v>
          </cell>
          <cell r="AD544" t="str">
            <v>D</v>
          </cell>
          <cell r="AE544" t="str">
            <v>Số 13952NK/BYT-TB-CT</v>
          </cell>
          <cell r="AF544" t="str">
            <v>Túi/1cái</v>
          </cell>
          <cell r="AG544" t="str">
            <v>Cái</v>
          </cell>
          <cell r="AH544">
            <v>5</v>
          </cell>
          <cell r="AI544">
            <v>0</v>
          </cell>
          <cell r="AJ544" t="str">
            <v>vn0101841390</v>
          </cell>
          <cell r="AK544" t="str">
            <v>CÔNG TY TNHH THIẾT BỊ Y TẾ THIÊN Y</v>
          </cell>
          <cell r="AL544" t="str">
            <v>Đạt</v>
          </cell>
          <cell r="AM544"/>
          <cell r="AN544" t="str">
            <v>Tăng Thị Hiếu</v>
          </cell>
          <cell r="AO544" t="str">
            <v>Đạt</v>
          </cell>
          <cell r="AP544" t="str">
            <v>Đạt</v>
          </cell>
          <cell r="AQ544" t="str">
            <v>Đạt</v>
          </cell>
          <cell r="AR544">
            <v>0</v>
          </cell>
          <cell r="AS544" t="str">
            <v>Đạt</v>
          </cell>
          <cell r="AT544" t="str">
            <v>Đạt</v>
          </cell>
          <cell r="AU544" t="str">
            <v>Đạt</v>
          </cell>
          <cell r="AV544" t="str">
            <v>Đạt</v>
          </cell>
          <cell r="AW544" t="str">
            <v>Đạt</v>
          </cell>
          <cell r="AX544" t="str">
            <v>Đạt</v>
          </cell>
          <cell r="AY544" t="str">
            <v>Đạt</v>
          </cell>
          <cell r="AZ544">
            <v>0</v>
          </cell>
          <cell r="BA544" t="str">
            <v>Lê Thị Mơ</v>
          </cell>
          <cell r="BB544" t="str">
            <v>Đạt</v>
          </cell>
          <cell r="BC544">
            <v>0</v>
          </cell>
        </row>
        <row r="545">
          <cell r="C545" t="str">
            <v>PP2300520193</v>
          </cell>
          <cell r="D545" t="str">
            <v>Miếng ghép tạo hình khuyết sọ một bên bán cầu trái, phải</v>
          </cell>
          <cell r="E545" t="str">
            <v xml:space="preserve"> - Chất liệu Polyethylenne tỉ trọng cao không tiêu
 - Có các vi hốc liên thông đa hướng hỗ trợ mô phát triển với tổng thể tích rỗng lên đến 50% thể tích toàn phần.
 -Loại đã được uốn sẵn, tùy chỉnh lại độ cong theo ý muốn
 -Kích cỡ 174 x 133 x 5.0mm, trái, phải</v>
          </cell>
          <cell r="F545" t="str">
            <v>Túi/1cái</v>
          </cell>
          <cell r="G545" t="str">
            <v>Cái</v>
          </cell>
          <cell r="H545">
            <v>5</v>
          </cell>
          <cell r="I545">
            <v>63000000</v>
          </cell>
          <cell r="J545">
            <v>315000000</v>
          </cell>
          <cell r="K545">
            <v>6300000</v>
          </cell>
          <cell r="L545">
            <v>472500000</v>
          </cell>
          <cell r="M545">
            <v>220500000</v>
          </cell>
          <cell r="N545">
            <v>1</v>
          </cell>
          <cell r="O545" t="str">
            <v>PP2300520193</v>
          </cell>
          <cell r="P545" t="str">
            <v>Miếng ghép tạo hình khuyết sọ một bên bán cầu trái, phải</v>
          </cell>
          <cell r="Q545">
            <v>180</v>
          </cell>
          <cell r="R545">
            <v>32322000</v>
          </cell>
          <cell r="S545">
            <v>210</v>
          </cell>
          <cell r="T545" t="str">
            <v>Trong vòng 24 giờ kể từ thời điểm dặt hàng của Bệnh viện</v>
          </cell>
          <cell r="U545" t="str">
            <v>Miếng ghép tạo hình sọ hàm mặt (tạo hình khuyết sọ một bên bán cầu)</v>
          </cell>
          <cell r="V545" t="str">
            <v>Miếng ghép tạo hình sọ hàm mặt</v>
          </cell>
          <cell r="W545" t="str">
            <v>N06.05.030.4979.175.0001</v>
          </cell>
          <cell r="X545" t="str">
            <v>OP82000; OP82001</v>
          </cell>
          <cell r="Y545" t="str">
            <v>- Chất liệu Polyethylene tỉ trọng cao không tiêu
- Có các vi hốc liên thông đa hướng hỗ trợ mô phát triển với tổng thể tích rỗng lên đến 50% thể tích toàn phần.
- Loại đã được uốn sẵn, tùy chỉnh lại độ cong theo ý muốn
- Kích cỡ 174 x 133 x 5.0mm, trái, phải</v>
          </cell>
          <cell r="Z545" t="str">
            <v>Matrix Surgical USA</v>
          </cell>
          <cell r="AA545" t="str">
            <v>Hoa Kỳ</v>
          </cell>
          <cell r="AB545" t="str">
            <v>Matrix Surgical USA</v>
          </cell>
          <cell r="AC545" t="str">
            <v>Mỹ</v>
          </cell>
          <cell r="AD545" t="str">
            <v>D</v>
          </cell>
          <cell r="AE545" t="str">
            <v>Số 13952NK/BYT-TB-CT</v>
          </cell>
          <cell r="AF545" t="str">
            <v>Túi/1cái</v>
          </cell>
          <cell r="AG545" t="str">
            <v>Cái</v>
          </cell>
          <cell r="AH545">
            <v>5</v>
          </cell>
          <cell r="AI545">
            <v>0</v>
          </cell>
          <cell r="AJ545" t="str">
            <v>vn0101841390</v>
          </cell>
          <cell r="AK545" t="str">
            <v>CÔNG TY TNHH THIẾT BỊ Y TẾ THIÊN Y</v>
          </cell>
          <cell r="AL545" t="str">
            <v>Đạt</v>
          </cell>
          <cell r="AM545"/>
          <cell r="AN545" t="str">
            <v>Tăng Thị Hiếu</v>
          </cell>
          <cell r="AO545" t="str">
            <v>Đạt</v>
          </cell>
          <cell r="AP545" t="str">
            <v>Đạt</v>
          </cell>
          <cell r="AQ545" t="str">
            <v>Đạt</v>
          </cell>
          <cell r="AR545">
            <v>0</v>
          </cell>
          <cell r="AS545" t="str">
            <v>Đạt</v>
          </cell>
          <cell r="AT545" t="str">
            <v>Đạt</v>
          </cell>
          <cell r="AU545" t="str">
            <v>Đạt</v>
          </cell>
          <cell r="AV545" t="str">
            <v>Đạt</v>
          </cell>
          <cell r="AW545" t="str">
            <v>Đạt</v>
          </cell>
          <cell r="AX545" t="str">
            <v>Đạt</v>
          </cell>
          <cell r="AY545" t="str">
            <v>Đạt</v>
          </cell>
          <cell r="AZ545">
            <v>0</v>
          </cell>
          <cell r="BA545" t="str">
            <v>Lê Thị Mơ</v>
          </cell>
          <cell r="BB545" t="str">
            <v>Đạt</v>
          </cell>
          <cell r="BC545">
            <v>0</v>
          </cell>
        </row>
        <row r="546">
          <cell r="C546" t="str">
            <v>PP2300520194</v>
          </cell>
          <cell r="D546" t="str">
            <v>Lưỡi cắt đốt sóng cao tần Plasma đường kính khoảng 4.0mm</v>
          </cell>
          <cell r="E546" t="str">
            <v xml:space="preserve">- Lưỡi cắt đốt sóng cao tần Plasma dùng trong phẫu thuật nội soi cột sống 2 cổng
 - Thiết kế cách nhiệt và góc cong của đầu lưỡi cắt đốt đặc biệt 70 độ nhằm đảm bảo tính an toàn và hiệu ứng đốt tốt.
- Cung cấp kết quả đốt hiệu quả với các loại mô mềm khác nhau. 
- Đường kính lưỡi đốt khoảng 4.0mm, chiều dài thân đốt khoảng 135mm.
- Tiệt trùng 
</v>
          </cell>
          <cell r="F546" t="str">
            <v>Hộp / cái</v>
          </cell>
          <cell r="G546" t="str">
            <v>Cái</v>
          </cell>
          <cell r="H546">
            <v>20</v>
          </cell>
          <cell r="I546">
            <v>11500000</v>
          </cell>
          <cell r="J546">
            <v>230000000</v>
          </cell>
          <cell r="K546">
            <v>4600000</v>
          </cell>
          <cell r="L546">
            <v>345000000</v>
          </cell>
          <cell r="M546">
            <v>161000000</v>
          </cell>
          <cell r="N546">
            <v>4</v>
          </cell>
          <cell r="O546" t="str">
            <v>PP2300520194</v>
          </cell>
          <cell r="P546" t="str">
            <v>Lưỡi cắt đốt sóng cao tần Plasma đường kính khoảng 4.0mm</v>
          </cell>
          <cell r="Q546">
            <v>180</v>
          </cell>
          <cell r="R546">
            <v>233128000</v>
          </cell>
          <cell r="S546">
            <v>210</v>
          </cell>
          <cell r="T546" t="str">
            <v>Giao hàng trong vòng 24h kể từ thời điểm gửi đơn đặt hàng của Bệnh viện</v>
          </cell>
          <cell r="U546" t="str">
            <v xml:space="preserve"> Lưỡi cắt đốt bằng sóng cao tần Plasma dùng bên ngoài ống tủy sống trong phẫu thuật nội soi cột sống 2 cổng UXD</v>
          </cell>
          <cell r="V546" t="str">
            <v xml:space="preserve"> Lưỡi cắt đốt bằng sóng cao tần Plasma dùng bên ngoài ống tủy sống trong phẫu thuật nội soi cột sống 2 cổng UXD</v>
          </cell>
          <cell r="W546" t="str">
            <v>N05.03.090.2621.279.0014</v>
          </cell>
          <cell r="X546" t="str">
            <v>BC405A/BC405B</v>
          </cell>
          <cell r="Y546" t="str">
            <v>Lưỡi cắt đốt bằng sóng cao tần Plasma dùng bên ngoài ống tủy sống trong phẫu thuật nội soi cột sống 2 cổng giảm nguy cơ tổn thương mô thần kinh: 
- Lớp phủ đặc biệt Tungsten trên bề mẵt lưỡi đốt giúp tạo plasma tối ưu.
- Lớp cách nhiệt ở đầu mũi đốt bằng ceramic đảm bảo cho ca phẫu thuật an toàn.
- Khả năng hút ưu việt giúp giảm các bong bóng cản trở tầm nhìn đảm bảo phẫu trường rõ ràng.
- Đường kính đầu đốt nhỏ khoảng 4.0mm. Chiều dài thân đốt 135mm ± 20mm, chiều dài tay cầm 173mm ± 20mm.
- Góc nghiêng của lưỡi cắt đốt: 70/ 90o.
- Tiệt trùng sẵn, sử dụng một lần
Cung cấp kèm máy đốt ARS900 Radio Frequency Plasma Surgical System hoặc tương đương khi sử dụng.</v>
          </cell>
          <cell r="Z546" t="str">
            <v>Jiangsu Bonss Medical</v>
          </cell>
          <cell r="AA546" t="str">
            <v xml:space="preserve"> Trung Quốc</v>
          </cell>
          <cell r="AB546" t="str">
            <v>Jiangsu Bonss Medical</v>
          </cell>
          <cell r="AC546" t="str">
            <v xml:space="preserve"> Trung Quốc</v>
          </cell>
          <cell r="AD546" t="str">
            <v>C</v>
          </cell>
          <cell r="AE546">
            <v>0</v>
          </cell>
          <cell r="AF546" t="str">
            <v>Cái/ hộp</v>
          </cell>
          <cell r="AG546" t="str">
            <v>Cái</v>
          </cell>
          <cell r="AH546">
            <v>20</v>
          </cell>
          <cell r="AI546">
            <v>0</v>
          </cell>
          <cell r="AJ546" t="str">
            <v>vn0100108536</v>
          </cell>
          <cell r="AK546" t="str">
            <v>CÔNG TY CỔ PHẦN DƯỢC PHẨM TRUNG ƯƠNG CPC1</v>
          </cell>
          <cell r="AL546" t="str">
            <v>Đạt</v>
          </cell>
          <cell r="AM546"/>
          <cell r="AN546" t="str">
            <v>Nguyễn Thị Nga</v>
          </cell>
          <cell r="AO546" t="str">
            <v>Đạt</v>
          </cell>
          <cell r="AP546" t="str">
            <v>Đạt</v>
          </cell>
          <cell r="AQ546" t="str">
            <v>Đạt</v>
          </cell>
          <cell r="AR546">
            <v>0</v>
          </cell>
          <cell r="AS546" t="str">
            <v>Đạt</v>
          </cell>
          <cell r="AT546" t="str">
            <v>Đạt</v>
          </cell>
          <cell r="AU546" t="str">
            <v>Đạt</v>
          </cell>
          <cell r="AV546" t="str">
            <v>Đạt</v>
          </cell>
          <cell r="AW546" t="str">
            <v>Đạt</v>
          </cell>
          <cell r="AX546" t="str">
            <v>Đạt</v>
          </cell>
          <cell r="AY546" t="str">
            <v>Đạt</v>
          </cell>
          <cell r="AZ546">
            <v>0</v>
          </cell>
          <cell r="BA546" t="str">
            <v>Nguyễn Thị Huệ</v>
          </cell>
          <cell r="BB546" t="str">
            <v>Đạt</v>
          </cell>
          <cell r="BC546">
            <v>0</v>
          </cell>
        </row>
        <row r="547">
          <cell r="C547" t="str">
            <v>PP2300520195</v>
          </cell>
          <cell r="D547" t="str">
            <v>Lưỡi cắt đốt bằng sóng cao tần plasma đường kính khoảng 2.8mm</v>
          </cell>
          <cell r="E547" t="str">
            <v>- Lưỡi cắt đốt bằng sóng cao tần plasma, đầu lưỡi đốt uốn được dùng trong nội soi cột sống hai cổng:
- Đường kính khoảng 2.8mm, chiều dài làm việc khoảng 135mm
- Đầu lưỡi đốt uốn được, điều khiển trực tiếp trên tay cầm.
- Tiệt trùng sẵn, sử dụng một lần</v>
          </cell>
          <cell r="F547" t="str">
            <v>Hộp / cái</v>
          </cell>
          <cell r="G547" t="str">
            <v>Cái</v>
          </cell>
          <cell r="H547">
            <v>20</v>
          </cell>
          <cell r="I547">
            <v>12500000</v>
          </cell>
          <cell r="J547">
            <v>250000000</v>
          </cell>
          <cell r="K547">
            <v>5000000</v>
          </cell>
          <cell r="L547">
            <v>375000000</v>
          </cell>
          <cell r="M547">
            <v>175000000</v>
          </cell>
          <cell r="N547">
            <v>4</v>
          </cell>
          <cell r="O547" t="str">
            <v>PP2300520195</v>
          </cell>
          <cell r="P547" t="str">
            <v>Lưỡi cắt đốt bằng sóng cao tần plasma đường kính khoảng 2.8mm</v>
          </cell>
          <cell r="Q547">
            <v>180</v>
          </cell>
          <cell r="R547">
            <v>233128000</v>
          </cell>
          <cell r="S547">
            <v>210</v>
          </cell>
          <cell r="T547" t="str">
            <v>Giao hàng trong vòng 24h kể từ thời điểm gửi đơn đặt hàng của Bệnh viện</v>
          </cell>
          <cell r="U547" t="str">
            <v xml:space="preserve">Lưỡi cắt đốt bằng sóng cao tần plasma, đầu lưỡi đốt uốn được Spine-o-UBE dùng trong phẫu thuật nội soi cột sống hai cổng </v>
          </cell>
          <cell r="V547" t="str">
            <v xml:space="preserve">Lưỡi cắt đốt bằng sóng cao tần plasma, đầu lưỡi đốt uốn được Spine-o-UBE dùng trong phẫu thuật nội soi cột sống hai cổng </v>
          </cell>
          <cell r="W547" t="str">
            <v>N05.03.090.2621.279.0010</v>
          </cell>
          <cell r="X547" t="str">
            <v>BC301A</v>
          </cell>
          <cell r="Y547" t="str">
            <v>- Lưỡi cắt đốt bằng sóng cao tần plasma, đầu lưỡi đốt uốn được đến 280 dùng trong nội soi cột sống hai cổng:
- Sử dụng công nghệ Plasma để tạo ra lớp plasma mỏng 100μm xung quanh các điện cực chính xác và tập trung, có tính năng kiểm soát phản hồi nhiệt độ để tự động tối ưu hóa công suất đầu ra theo trạng thái lớp plasma và đặc tính của mô cần đốt, nhờ đó lưỡi cắt đốt có thể đảm bảo hoạt động ổn định và hiệu quả trong khi vẫn giữ ở nhiệt độ làm việc thấp nhất (40-70oC).
- Tính năng tự động tạm dừng đốt khi đầu đốt tiếp xúc kim loại và tự động hoạt động trở lại sau khi đầu đốt trở về khoảng cách thích hợp.
- Đường kính đầu đốt khoảng 2.8mm, chiều dài làm việc khoảng 135mm ± 30mm, chiều dài tay cầm 146mm ± 20mm.
- Đầu lưỡi đốt uốn được, điều khiển trực tiếp trên tay cầm.
- Tiệt trùng sẵn, sử dụng một lần. Tương thích với các máy cắt đốt cùng nhà sản xuất. 
Cung cấp kèm máy đốt ARS900 Radio Frequency Plasma Surgical System  hoặc tương đương khi sử dụng.</v>
          </cell>
          <cell r="Z547" t="str">
            <v>Jiangsu Bonss Medical</v>
          </cell>
          <cell r="AA547" t="str">
            <v xml:space="preserve"> Trung Quốc</v>
          </cell>
          <cell r="AB547" t="str">
            <v>Jiangsu Bonss Medical</v>
          </cell>
          <cell r="AC547" t="str">
            <v xml:space="preserve"> Trung Quốc</v>
          </cell>
          <cell r="AD547" t="str">
            <v>C</v>
          </cell>
          <cell r="AE547">
            <v>0</v>
          </cell>
          <cell r="AF547" t="str">
            <v>Cái/ hộp</v>
          </cell>
          <cell r="AG547" t="str">
            <v>Cái</v>
          </cell>
          <cell r="AH547">
            <v>20</v>
          </cell>
          <cell r="AI547">
            <v>0</v>
          </cell>
          <cell r="AJ547" t="str">
            <v>vn0100108536</v>
          </cell>
          <cell r="AK547" t="str">
            <v>CÔNG TY CỔ PHẦN DƯỢC PHẨM TRUNG ƯƠNG CPC1</v>
          </cell>
          <cell r="AL547" t="str">
            <v>Đạt</v>
          </cell>
          <cell r="AM547"/>
          <cell r="AN547" t="str">
            <v>Nguyễn Thị Nga</v>
          </cell>
          <cell r="AO547" t="str">
            <v>Đạt</v>
          </cell>
          <cell r="AP547" t="str">
            <v>Đạt</v>
          </cell>
          <cell r="AQ547" t="str">
            <v>Đạt</v>
          </cell>
          <cell r="AR547">
            <v>0</v>
          </cell>
          <cell r="AS547" t="str">
            <v>Đạt</v>
          </cell>
          <cell r="AT547" t="str">
            <v>Đạt</v>
          </cell>
          <cell r="AU547" t="str">
            <v>Đạt</v>
          </cell>
          <cell r="AV547" t="str">
            <v>Đạt</v>
          </cell>
          <cell r="AW547" t="str">
            <v>Đạt</v>
          </cell>
          <cell r="AX547" t="str">
            <v>Đạt</v>
          </cell>
          <cell r="AY547" t="str">
            <v>Đạt</v>
          </cell>
          <cell r="AZ547">
            <v>0</v>
          </cell>
          <cell r="BA547" t="str">
            <v>Nguyễn Thị Huệ</v>
          </cell>
          <cell r="BB547" t="str">
            <v>Đạt</v>
          </cell>
          <cell r="BC547">
            <v>0</v>
          </cell>
        </row>
        <row r="548">
          <cell r="C548" t="str">
            <v>PP2300520196</v>
          </cell>
          <cell r="D548" t="str">
            <v>Lưỡi cắt đốt sóng cao tần Plasma đường kính khoảng 3.8mm</v>
          </cell>
          <cell r="E548" t="str">
            <v xml:space="preserve"> - Lưỡi cắt đốt bằng sóng cao tần tạo Plasma dùng trong nội soi cột sống hai cổng:
 - Thiết kế trục nhỏ với đường kính thân đốt khoảng 3.8mm.
 - Đầu lưỡi cắt đốt hình móc câu được thiết kế để cắt và cắt bỏ mô mềm. 
 - Toàn bộ đầu móc có chức năng cắt bỏ và cầm máu, giúp đầu đốt hoạt động tốt ở mọi góc độ.
- Tiệt trùng</v>
          </cell>
          <cell r="F548" t="str">
            <v>Hộp / cái</v>
          </cell>
          <cell r="G548" t="str">
            <v>Cái</v>
          </cell>
          <cell r="H548">
            <v>20</v>
          </cell>
          <cell r="I548">
            <v>10500000</v>
          </cell>
          <cell r="J548">
            <v>210000000</v>
          </cell>
          <cell r="K548">
            <v>4200000</v>
          </cell>
          <cell r="L548">
            <v>315000000</v>
          </cell>
          <cell r="M548">
            <v>147000000</v>
          </cell>
          <cell r="N548">
            <v>4</v>
          </cell>
          <cell r="O548" t="str">
            <v>PP2300520196</v>
          </cell>
          <cell r="P548" t="str">
            <v>Lưỡi cắt đốt sóng cao tần Plasma đường kính khoảng 3.8mm</v>
          </cell>
          <cell r="Q548">
            <v>180</v>
          </cell>
          <cell r="R548">
            <v>233128000</v>
          </cell>
          <cell r="S548">
            <v>210</v>
          </cell>
          <cell r="T548" t="str">
            <v>Giao hàng trong vòng 24h kể từ thời điểm gửi đơn đặt hàng của Bệnh viện</v>
          </cell>
          <cell r="U548" t="str">
            <v>Lưỡi cắt đốt sóng cao tần Plasma, đầu lưỡi hình móc câu ReleaseRX</v>
          </cell>
          <cell r="V548" t="str">
            <v>Lưỡi cắt đốt sóng cao tần Plasma, đầu lưỡi hình móc câu ReleaseRX</v>
          </cell>
          <cell r="W548" t="str">
            <v>N05.03.090.2621.279.0004</v>
          </cell>
          <cell r="X548" t="str">
            <v>AC311A</v>
          </cell>
          <cell r="Y548" t="str">
            <v>Lưỡi cắt đốt bằng sóng cao tần tạo Plasma với đầu lưỡi đốt mình móc câu dùng trong nội soi cột sống hai cổng:
- Sử dụng công nghệ Plasma để tạo ra lớp plasma mỏng 100μm xung quanh các điện cực chính xác và tập trung, có tính năng kiểm soát phản hồi nhiệt độ để tự động tối ưu hóa công suất đầu ra theo trạng thái lớp plasma và đặc tính của mô cần đốt, nhờ đó lưỡi cắt đốt có thể đảm bảo hoạt động ổn định và hiệu quả trong khi vẫn giữ ở nhiệt độ làm việc thấp nhất (40-70oC).
- Tính năng tự động tạm dừng đốt khi đầu đốt tiếp xúc kim loại và tự động hoạt động trở lại sau khi đầu đốt trở về khoảng cách thích hợp.
- Thiết kế trục nhỏ với đường kính đầu đốt khoảng 3.8mm, chiều dài thân đốt khoảng 130mm ± 20mm, chiều dài tay cầm 173mm ± 20mm..
- Đầu lưỡi cắt đốt hình móc câu được thiết kế để cắt và cắt bỏ mô mềm.
- Tiệt trùng sẵn, sử dụng một lần. Tương thích với các máy cắt đốt cùng nhà sản xuất.
Cung cấp kèm máy đốt ARS900 Radio Frequency Plasma Surgical System hoặc tương đương khi sử dụng.</v>
          </cell>
          <cell r="Z548" t="str">
            <v>Jiangsu Bonss Medical</v>
          </cell>
          <cell r="AA548" t="str">
            <v xml:space="preserve"> Trung Quốc</v>
          </cell>
          <cell r="AB548" t="str">
            <v>Jiangsu Bonss Medical</v>
          </cell>
          <cell r="AC548" t="str">
            <v xml:space="preserve"> Trung Quốc</v>
          </cell>
          <cell r="AD548" t="str">
            <v>C</v>
          </cell>
          <cell r="AE548">
            <v>0</v>
          </cell>
          <cell r="AF548" t="str">
            <v>Cái/ hộp</v>
          </cell>
          <cell r="AG548" t="str">
            <v>Cái</v>
          </cell>
          <cell r="AH548">
            <v>20</v>
          </cell>
          <cell r="AI548">
            <v>0</v>
          </cell>
          <cell r="AJ548" t="str">
            <v>vn0100108536</v>
          </cell>
          <cell r="AK548" t="str">
            <v>CÔNG TY CỔ PHẦN DƯỢC PHẨM TRUNG ƯƠNG CPC1</v>
          </cell>
          <cell r="AL548" t="str">
            <v>Đạt</v>
          </cell>
          <cell r="AM548"/>
          <cell r="AN548" t="str">
            <v>Nguyễn Thị Nga</v>
          </cell>
          <cell r="AO548" t="str">
            <v>Đạt</v>
          </cell>
          <cell r="AP548" t="str">
            <v>Đạt</v>
          </cell>
          <cell r="AQ548" t="str">
            <v>Đạt</v>
          </cell>
          <cell r="AR548">
            <v>0</v>
          </cell>
          <cell r="AS548" t="str">
            <v>Đạt</v>
          </cell>
          <cell r="AT548" t="str">
            <v>Đạt</v>
          </cell>
          <cell r="AU548" t="str">
            <v>Đạt</v>
          </cell>
          <cell r="AV548" t="str">
            <v>Đạt</v>
          </cell>
          <cell r="AW548" t="str">
            <v>Đạt</v>
          </cell>
          <cell r="AX548" t="str">
            <v>Đạt</v>
          </cell>
          <cell r="AY548" t="str">
            <v>Đạt</v>
          </cell>
          <cell r="AZ548">
            <v>0</v>
          </cell>
          <cell r="BA548" t="str">
            <v>Nguyễn Thị Huệ</v>
          </cell>
          <cell r="BB548" t="str">
            <v>Đạt</v>
          </cell>
          <cell r="BC548">
            <v>0</v>
          </cell>
        </row>
        <row r="549">
          <cell r="C549" t="str">
            <v>PP2300520196</v>
          </cell>
          <cell r="D549" t="str">
            <v>Lưỡi cắt đốt sóng cao tần Plasma đường kính khoảng 3.8mm</v>
          </cell>
          <cell r="E549" t="str">
            <v xml:space="preserve"> - Lưỡi cắt đốt bằng sóng cao tần tạo Plasma dùng trong nội soi cột sống hai cổng:
 - Thiết kế trục nhỏ với đường kính thân đốt khoảng 3.8mm.
 - Đầu lưỡi cắt đốt hình móc câu được thiết kế để cắt và cắt bỏ mô mềm. 
 - Toàn bộ đầu móc có chức năng cắt bỏ và cầm máu, giúp đầu đốt hoạt động tốt ở mọi góc độ.
- Tiệt trùng</v>
          </cell>
          <cell r="F549" t="str">
            <v>Hộp / cái</v>
          </cell>
          <cell r="G549" t="str">
            <v>Cái</v>
          </cell>
          <cell r="H549">
            <v>20</v>
          </cell>
          <cell r="I549">
            <v>10500000</v>
          </cell>
          <cell r="J549">
            <v>210000000</v>
          </cell>
          <cell r="K549">
            <v>4200000</v>
          </cell>
          <cell r="L549">
            <v>315000000</v>
          </cell>
          <cell r="M549">
            <v>147000000</v>
          </cell>
          <cell r="N549">
            <v>4</v>
          </cell>
          <cell r="O549" t="str">
            <v>PP2300520196</v>
          </cell>
          <cell r="P549" t="str">
            <v>Lưỡi cắt đốt sóng cao tần Plasma đường kính khoảng 3.8mm</v>
          </cell>
          <cell r="Q549">
            <v>180</v>
          </cell>
          <cell r="R549">
            <v>180000000</v>
          </cell>
          <cell r="S549">
            <v>210</v>
          </cell>
          <cell r="T549" t="str">
            <v>Giao hàng trong vòng 24h kể từ thời điểm gửi đơn đặt hàng của Bệnh viện</v>
          </cell>
          <cell r="U549" t="str">
            <v>Lưỡi cắt đốt Edge bằng sóng RF có chức năng theo dõi nhiệt độ</v>
          </cell>
          <cell r="V549" t="str">
            <v>Lưỡi cắt đốt Edge bằng sóng RF có chức năng theo dõi nhiệt độ</v>
          </cell>
          <cell r="W549" t="str">
            <v>N05.03.090.1681.175.0001</v>
          </cell>
          <cell r="X549" t="str">
            <v>AES-90xx</v>
          </cell>
          <cell r="Y549" t="str">
            <v>- Lưỡi cắt đốt bằng sóng cao tần tạo Plasma dùng trong nội soi:
 - Thiết kế trục nhỏ với đường kính thân đốt 3.75mm.
 - Đầu đốt có cả chức năng cắt bỏ và cầm máu.
- Tiệt trùng</v>
          </cell>
          <cell r="Z549" t="str">
            <v>Conmed Corporation</v>
          </cell>
          <cell r="AA549" t="str">
            <v>Mỹ</v>
          </cell>
          <cell r="AB549" t="str">
            <v>Conmed Corporation</v>
          </cell>
          <cell r="AC549" t="str">
            <v>Mỹ</v>
          </cell>
          <cell r="AD549" t="str">
            <v>C, Số phân loại: 271/CMD/0821</v>
          </cell>
          <cell r="AE549" t="str">
            <v>8364NK/BYT-TB-CT</v>
          </cell>
          <cell r="AF549" t="str">
            <v>1 Cái/ Hộp</v>
          </cell>
          <cell r="AG549" t="str">
            <v>Cái</v>
          </cell>
          <cell r="AH549">
            <v>20</v>
          </cell>
          <cell r="AI549">
            <v>0</v>
          </cell>
          <cell r="AJ549" t="str">
            <v>vn0101147344</v>
          </cell>
          <cell r="AK549" t="str">
            <v>CÔNG TY TNHH ĐẦU TƯ PHÁT TRIỂN TRANG THIẾT BỊ Y TẾ</v>
          </cell>
          <cell r="AL549" t="str">
            <v>Đạt</v>
          </cell>
          <cell r="AM549"/>
          <cell r="AN549" t="str">
            <v>Trương Thị Mỹ Quý</v>
          </cell>
          <cell r="AO549" t="str">
            <v>Đạt</v>
          </cell>
          <cell r="AP549" t="str">
            <v>Đạt</v>
          </cell>
          <cell r="AQ549" t="str">
            <v>Đạt</v>
          </cell>
          <cell r="AR549">
            <v>0</v>
          </cell>
          <cell r="AS549" t="str">
            <v>Đạt</v>
          </cell>
          <cell r="AT549" t="str">
            <v>Đạt</v>
          </cell>
          <cell r="AU549" t="str">
            <v>Đạt</v>
          </cell>
          <cell r="AV549" t="str">
            <v>Đạt</v>
          </cell>
          <cell r="AW549" t="str">
            <v>Đạt</v>
          </cell>
          <cell r="AX549" t="str">
            <v>Đạt</v>
          </cell>
          <cell r="AY549" t="str">
            <v>Đạt</v>
          </cell>
          <cell r="AZ549">
            <v>0</v>
          </cell>
          <cell r="BA549" t="str">
            <v>Trần Thị Minh Hồng</v>
          </cell>
          <cell r="BB549" t="str">
            <v>Đạt</v>
          </cell>
          <cell r="BC549">
            <v>0</v>
          </cell>
        </row>
        <row r="550">
          <cell r="C550" t="str">
            <v>PP2300520197</v>
          </cell>
          <cell r="D550" t="str">
            <v>Dây bơm nước dùng trong nội soi chạy bằng máy</v>
          </cell>
          <cell r="E550" t="str">
            <v xml:space="preserve">-  Tương thích với máy bơm 
 - Chất liệu: Nhựa PVC/ Silicone
 - Dây bơm nước có 2 đầu nhọn cắm vào bình đựng nước và nắp đậy
 - 3 kẹp bấm, đầu nối với ống soi và nắp đậy, ...
 - Tiệt trùng 
</v>
          </cell>
          <cell r="F550" t="str">
            <v>Hộp / cái</v>
          </cell>
          <cell r="G550" t="str">
            <v>Cái</v>
          </cell>
          <cell r="H550">
            <v>20</v>
          </cell>
          <cell r="I550">
            <v>1450000</v>
          </cell>
          <cell r="J550">
            <v>29000000</v>
          </cell>
          <cell r="K550">
            <v>580000</v>
          </cell>
          <cell r="L550">
            <v>43500000</v>
          </cell>
          <cell r="M550">
            <v>20300000</v>
          </cell>
          <cell r="N550">
            <v>4</v>
          </cell>
          <cell r="O550" t="str">
            <v>PP2300520197</v>
          </cell>
          <cell r="P550" t="str">
            <v>Dây bơm nước dùng trong nội soi chạy bằng máy</v>
          </cell>
          <cell r="Q550">
            <v>180</v>
          </cell>
          <cell r="R550">
            <v>233128000</v>
          </cell>
          <cell r="S550">
            <v>210</v>
          </cell>
          <cell r="T550" t="str">
            <v>Giao hàng trong vòng 24h kể từ thời điểm gửi đơn đặt hàng của Bệnh viện</v>
          </cell>
          <cell r="U550" t="str">
            <v>Dây bơm nước dùng trong nội soi khớp chạy bằng máy</v>
          </cell>
          <cell r="V550" t="str">
            <v>Dây bơm nước dùng trong nội soi khớp chạy bằng máy</v>
          </cell>
          <cell r="W550" t="str">
            <v>N07.06.080.4332.118.0005</v>
          </cell>
          <cell r="X550" t="str">
            <v>PV-5201SUTS;
NAV-ARTH-TUB</v>
          </cell>
          <cell r="Y550" t="str">
            <v>Dây bơm nước dùng trong nội soi khớp loại dùng một lần, tương thích với máy bơm PV-5201AUH/NAV-ARTH-PUMP có dải áp lực 10-150mmHg, dải lưu lượng 0,1-2,0 l/phút
Chất liệu: Nhựa PVC/ Silicone
Dây bơm nước có 2 kim đầu nhọn cắm vào bình đựng nước và nắp đậy đầu kim, 3 kẹp bấm, đầu nối với ống soi và nắp đậy đầu nối, ...
Tiệt trùng bằng Ethylene Oxide
Cung cấp kèm máy bơm nước PV-5201AUH/NAV-ARTH-PUMP khi sử dụng.</v>
          </cell>
          <cell r="Z550" t="str">
            <v>Vimex Sp.z.o.o</v>
          </cell>
          <cell r="AA550" t="str">
            <v>Ba Lan</v>
          </cell>
          <cell r="AB550" t="str">
            <v>Navas Medical Gmbh</v>
          </cell>
          <cell r="AC550" t="str">
            <v>Đức</v>
          </cell>
          <cell r="AD550" t="str">
            <v>B</v>
          </cell>
          <cell r="AE550" t="str">
            <v>220000562/PCBB-HCM ngày 24/02/2022</v>
          </cell>
          <cell r="AF550" t="str">
            <v>Cái/ gói</v>
          </cell>
          <cell r="AG550" t="str">
            <v>Cái</v>
          </cell>
          <cell r="AH550">
            <v>20</v>
          </cell>
          <cell r="AI550">
            <v>0</v>
          </cell>
          <cell r="AJ550" t="str">
            <v>vn0100108536</v>
          </cell>
          <cell r="AK550" t="str">
            <v>CÔNG TY CỔ PHẦN DƯỢC PHẨM TRUNG ƯƠNG CPC1</v>
          </cell>
          <cell r="AL550" t="str">
            <v>Đạt</v>
          </cell>
          <cell r="AM550"/>
          <cell r="AN550" t="str">
            <v>Nguyễn Thị Nga</v>
          </cell>
          <cell r="AO550" t="str">
            <v>Đạt</v>
          </cell>
          <cell r="AP550" t="str">
            <v>Đạt</v>
          </cell>
          <cell r="AQ550" t="str">
            <v>Đạt</v>
          </cell>
          <cell r="AR550">
            <v>0</v>
          </cell>
          <cell r="AS550" t="str">
            <v>Đạt</v>
          </cell>
          <cell r="AT550" t="str">
            <v>Đạt</v>
          </cell>
          <cell r="AU550" t="str">
            <v>Đạt</v>
          </cell>
          <cell r="AV550" t="str">
            <v>Đạt</v>
          </cell>
          <cell r="AW550" t="str">
            <v>Đạt</v>
          </cell>
          <cell r="AX550" t="str">
            <v>Đạt</v>
          </cell>
          <cell r="AY550" t="str">
            <v>Đạt</v>
          </cell>
          <cell r="AZ550">
            <v>0</v>
          </cell>
          <cell r="BA550" t="str">
            <v>Nguyễn Thị Huệ</v>
          </cell>
          <cell r="BB550" t="str">
            <v>Đạt</v>
          </cell>
          <cell r="BC550">
            <v>0</v>
          </cell>
        </row>
        <row r="551">
          <cell r="C551" t="str">
            <v>PP2300520197</v>
          </cell>
          <cell r="D551" t="str">
            <v>Dây bơm nước dùng trong nội soi chạy bằng máy</v>
          </cell>
          <cell r="E551" t="str">
            <v xml:space="preserve">-  Tương thích với máy bơm 
 - Chất liệu: Nhựa PVC/ Silicone
 - Dây bơm nước có 2 đầu nhọn cắm vào bình đựng nước và nắp đậy
 - 3 kẹp bấm, đầu nối với ống soi và nắp đậy, ...
 - Tiệt trùng 
</v>
          </cell>
          <cell r="F551" t="str">
            <v>Hộp / cái</v>
          </cell>
          <cell r="G551" t="str">
            <v>Cái</v>
          </cell>
          <cell r="H551">
            <v>20</v>
          </cell>
          <cell r="I551">
            <v>1450000</v>
          </cell>
          <cell r="J551">
            <v>29000000</v>
          </cell>
          <cell r="K551">
            <v>580000</v>
          </cell>
          <cell r="L551">
            <v>43500000</v>
          </cell>
          <cell r="M551">
            <v>20300000</v>
          </cell>
          <cell r="N551">
            <v>4</v>
          </cell>
          <cell r="O551" t="str">
            <v>PP2300520197</v>
          </cell>
          <cell r="P551" t="str">
            <v>Dây bơm nước dùng trong nội soi chạy bằng máy</v>
          </cell>
          <cell r="Q551">
            <v>180</v>
          </cell>
          <cell r="R551">
            <v>593283000</v>
          </cell>
          <cell r="S551">
            <v>210</v>
          </cell>
          <cell r="T551" t="str">
            <v>Trong vòng 24h kể từ thời điểm đặt hàng của bệnh viện</v>
          </cell>
          <cell r="U551" t="str">
            <v>Dây nước dùng trong nội soi khớp</v>
          </cell>
          <cell r="V551" t="str">
            <v>Dây nước dùng trong nội soi khớp</v>
          </cell>
          <cell r="W551" t="str">
            <v>N07.06.080.6193.155.0001</v>
          </cell>
          <cell r="X551">
            <v>140154</v>
          </cell>
          <cell r="Y551" t="str">
            <v xml:space="preserve">-  Tương thích với máy bơm 
 - Chất liệu: Nhựa PVC
 - Dây bơm nước có 2 đầu nhọn cắm vào bình đựng nước và nắp đậy
 - 3 kẹp bấm, đầu nối với ống soi và nắp đậy, ...
 - Tiệt trùng 
</v>
          </cell>
          <cell r="Z551" t="str">
            <v>Heinz Meise GmbH, Medizintechnik</v>
          </cell>
          <cell r="AA551" t="str">
            <v>Đức</v>
          </cell>
          <cell r="AB551" t="str">
            <v>Heinz Meise GmbH, Medizintechnik</v>
          </cell>
          <cell r="AC551" t="str">
            <v>Đức</v>
          </cell>
          <cell r="AD551" t="str">
            <v>B</v>
          </cell>
          <cell r="AE551" t="str">
            <v>220000406/PCBB-BYT ngày 10/01/2022</v>
          </cell>
          <cell r="AF551" t="str">
            <v>1 cái/gói</v>
          </cell>
          <cell r="AG551" t="str">
            <v>Cái</v>
          </cell>
          <cell r="AH551">
            <v>20</v>
          </cell>
          <cell r="AI551">
            <v>0</v>
          </cell>
          <cell r="AJ551" t="str">
            <v>vn0302204137</v>
          </cell>
          <cell r="AK551" t="str">
            <v>CÔNG TY TNHH TRANG THIẾT BỊ Y TẾ B.M.S</v>
          </cell>
          <cell r="AL551" t="str">
            <v>Đạt</v>
          </cell>
          <cell r="AM551"/>
          <cell r="AN551" t="str">
            <v xml:space="preserve">Đào Thị Nhung </v>
          </cell>
          <cell r="AO551" t="str">
            <v>Đạt</v>
          </cell>
          <cell r="AP551" t="str">
            <v>Đạt</v>
          </cell>
          <cell r="AQ551" t="str">
            <v>Đạt</v>
          </cell>
          <cell r="AR551" t="str">
            <v>Đạt</v>
          </cell>
          <cell r="AS551" t="str">
            <v>Đạt</v>
          </cell>
          <cell r="AT551" t="str">
            <v>Không Đạt</v>
          </cell>
          <cell r="AU551" t="str">
            <v>Đạt</v>
          </cell>
          <cell r="AV551" t="str">
            <v>Đạt</v>
          </cell>
          <cell r="AW551" t="str">
            <v>Đạt</v>
          </cell>
          <cell r="AX551" t="str">
            <v>Đạt</v>
          </cell>
          <cell r="AY551" t="str">
            <v>Không Đạt</v>
          </cell>
          <cell r="AZ551" t="str">
            <v>Catalogue không đáp ứng HSMT</v>
          </cell>
          <cell r="BA551" t="str">
            <v>Nguyễn Văn Thành</v>
          </cell>
          <cell r="BB551" t="str">
            <v>Không Đạt</v>
          </cell>
          <cell r="BC551" t="str">
            <v>Catalogue không đáp ứng HSMT</v>
          </cell>
        </row>
        <row r="552">
          <cell r="C552" t="str">
            <v>PP2300520198</v>
          </cell>
          <cell r="D552" t="str">
            <v>Lưỡi mài kim cương tròn, loại nhám nhiều đường kính</v>
          </cell>
          <cell r="E552" t="str">
            <v xml:space="preserve"> - Đường kính 3mm-&gt; 4mm. Chiều dài 130mm
 - Có thể điều khiển bằng bảng điều khiển hoặc bàn đạp chân
 - Có thể kết nối hai tay khoan với bộ điều khiển, cho phép chuyển đổi giữa hai tay khoan
 - Điều chỉnh tăng/giảm tốc từ nhỏ nhất 10 % đến lớn nhất 100%
 - Momen xoắn của mô tơ được điều chỉnh từ 30 % đến 100%.</v>
          </cell>
          <cell r="F552" t="str">
            <v>Hộp / cái</v>
          </cell>
          <cell r="G552" t="str">
            <v>Cái</v>
          </cell>
          <cell r="H552">
            <v>20</v>
          </cell>
          <cell r="I552">
            <v>6000000</v>
          </cell>
          <cell r="J552">
            <v>120000000</v>
          </cell>
          <cell r="K552">
            <v>2400000</v>
          </cell>
          <cell r="L552">
            <v>180000000</v>
          </cell>
          <cell r="M552">
            <v>84000000</v>
          </cell>
          <cell r="N552">
            <v>4</v>
          </cell>
          <cell r="O552" t="str">
            <v>PP2300520198</v>
          </cell>
          <cell r="P552" t="str">
            <v>Lưỡi mài kim cương tròn, loại nhám nhiều đường kính</v>
          </cell>
          <cell r="Q552">
            <v>180</v>
          </cell>
          <cell r="R552">
            <v>233128000</v>
          </cell>
          <cell r="S552">
            <v>210</v>
          </cell>
          <cell r="T552" t="str">
            <v>Giao hàng trong vòng 24h kể từ thời điểm gửi đơn đặt hàng của Bệnh viện</v>
          </cell>
          <cell r="U552" t="str">
            <v>Lưỡi mài kim cương tròn, loại nhám nhiều, đường kính 3mm / 4mm trong nội soi cột sống 2 cổng</v>
          </cell>
          <cell r="V552" t="str">
            <v>Lưỡi mài kim cương tròn, loại nhám nhiều, đường kính 3mm / 4mm trong nội soi cột sống 2 cổng</v>
          </cell>
          <cell r="W552" t="str">
            <v>N05.03.060.3192.232.0001</v>
          </cell>
          <cell r="X552" t="str">
            <v>PDS-1RCD130-xx</v>
          </cell>
          <cell r="Y552" t="str">
            <v>Lưỡi mài kim cương tròn, loại nhám nhiều  dùng trong nội soi cột sống 2 cổng:
- Đường kính lưỡi mài: 2, 3, 4, 5mm;
- Chiều dài lưỡi mài: 130mm
- Tương thích với máy khoan mài tốc độ cao Primado2 và tay mài loại mỏng của hãng NSK.
- Tiệt trùng sẵn, sử dụng một lần</v>
          </cell>
          <cell r="Z552" t="str">
            <v xml:space="preserve">Nakanishi Inc. </v>
          </cell>
          <cell r="AA552" t="str">
            <v>Nhật Bản</v>
          </cell>
          <cell r="AB552" t="str">
            <v xml:space="preserve">Nakanishi Inc. </v>
          </cell>
          <cell r="AC552" t="str">
            <v>Nhật Bản</v>
          </cell>
          <cell r="AD552" t="str">
            <v>B</v>
          </cell>
          <cell r="AE552" t="str">
            <v>230000430/PCBB-HCM ngày 03/03/2023</v>
          </cell>
          <cell r="AF552" t="str">
            <v>Cái/ hộp</v>
          </cell>
          <cell r="AG552" t="str">
            <v>Cái</v>
          </cell>
          <cell r="AH552">
            <v>20</v>
          </cell>
          <cell r="AI552">
            <v>0</v>
          </cell>
          <cell r="AJ552" t="str">
            <v>vn0100108536</v>
          </cell>
          <cell r="AK552" t="str">
            <v>CÔNG TY CỔ PHẦN DƯỢC PHẨM TRUNG ƯƠNG CPC1</v>
          </cell>
          <cell r="AL552" t="str">
            <v>Đạt</v>
          </cell>
          <cell r="AM552"/>
          <cell r="AN552" t="str">
            <v>Nguyễn Thị Nga</v>
          </cell>
          <cell r="AO552" t="str">
            <v>Đạt</v>
          </cell>
          <cell r="AP552" t="str">
            <v>Đạt</v>
          </cell>
          <cell r="AQ552" t="str">
            <v>Đạt</v>
          </cell>
          <cell r="AR552">
            <v>0</v>
          </cell>
          <cell r="AS552" t="str">
            <v>Đạt</v>
          </cell>
          <cell r="AT552" t="str">
            <v>Đạt</v>
          </cell>
          <cell r="AU552" t="str">
            <v>Đạt</v>
          </cell>
          <cell r="AV552" t="str">
            <v>Đạt</v>
          </cell>
          <cell r="AW552" t="str">
            <v>Đạt</v>
          </cell>
          <cell r="AX552" t="str">
            <v>Đạt</v>
          </cell>
          <cell r="AY552" t="str">
            <v>Đạt</v>
          </cell>
          <cell r="AZ552">
            <v>0</v>
          </cell>
          <cell r="BA552" t="str">
            <v>Nguyễn Thị Huệ</v>
          </cell>
          <cell r="BB552" t="str">
            <v>Đạt</v>
          </cell>
          <cell r="BC552">
            <v>0</v>
          </cell>
        </row>
        <row r="553">
          <cell r="C553" t="str">
            <v>PP2300520199</v>
          </cell>
          <cell r="D553" t="str">
            <v>Lưỡi mài phá, đầu tròn dùng trong nội soi cột sống 2 cổng</v>
          </cell>
          <cell r="E553" t="str">
            <v xml:space="preserve"> - Đường kính 3-&gt; 4mm. Chiều dài 130mm
 - Tương thích với máy khoan mài Primado2 :  
 - Có thể điều khiển bằng bảng điều khiển hoặc bàn đạp chân
 - Có thể kết nối hai tay khoan với bộ điều khiển, cho phép chuyển đổi giữa hai tay khoan
 - Điều chỉnh tăng/giảm tốc từ nhỏ nhất 10 % đến lớn nhất 100%
 - Momen xoắn của mô tơ được điều chỉnh từ 30 % đến 100%.</v>
          </cell>
          <cell r="F553" t="str">
            <v>Hộp / cái</v>
          </cell>
          <cell r="G553" t="str">
            <v>Cái</v>
          </cell>
          <cell r="H553">
            <v>20</v>
          </cell>
          <cell r="I553">
            <v>6000000</v>
          </cell>
          <cell r="J553">
            <v>120000000</v>
          </cell>
          <cell r="K553">
            <v>2400000</v>
          </cell>
          <cell r="L553">
            <v>180000000</v>
          </cell>
          <cell r="M553">
            <v>84000000</v>
          </cell>
          <cell r="N553">
            <v>4</v>
          </cell>
          <cell r="O553" t="str">
            <v>PP2300520199</v>
          </cell>
          <cell r="P553" t="str">
            <v>Lưỡi mài phá, đầu tròn dùng trong nội soi cột sống 2 cổng</v>
          </cell>
          <cell r="Q553">
            <v>180</v>
          </cell>
          <cell r="R553">
            <v>233128000</v>
          </cell>
          <cell r="S553">
            <v>210</v>
          </cell>
          <cell r="T553" t="str">
            <v>Giao hàng trong vòng 24h kể từ thời điểm gửi đơn đặt hàng của Bệnh viện</v>
          </cell>
          <cell r="U553" t="str">
            <v>Lưỡi mài phá, đầu tròn dùng, đường kính 3mm / 4mm trong nội soi cột sống 2 cổng</v>
          </cell>
          <cell r="V553" t="str">
            <v>Lưỡi mài phá, đầu tròn dùng, đường kính 3mm / 4mm trong nội soi cột sống 2 cổng</v>
          </cell>
          <cell r="W553" t="str">
            <v>N05.03.060.3192.232.0002</v>
          </cell>
          <cell r="X553" t="str">
            <v>PDS-1RF130-xx</v>
          </cell>
          <cell r="Y553" t="str">
            <v>Lưỡi mài phá, đầu tròn dùng trong nội soi cột sống 2 cổng:
- Đường kính lưỡi mài: 3, 4mm;
- Chiều dài lưỡi mài: 130mm
- Tương thích với máy khoan mài tốc độ cao Primado2 và tay mài loại mỏng của hãng NSK.
- Tiệt trùng sẵn, sử dụng một lần</v>
          </cell>
          <cell r="Z553" t="str">
            <v xml:space="preserve">Nakanishi Inc. </v>
          </cell>
          <cell r="AA553" t="str">
            <v>Nhật Bản</v>
          </cell>
          <cell r="AB553" t="str">
            <v xml:space="preserve">Nakanishi Inc. </v>
          </cell>
          <cell r="AC553" t="str">
            <v>Nhật Bản</v>
          </cell>
          <cell r="AD553" t="str">
            <v>B</v>
          </cell>
          <cell r="AE553" t="str">
            <v>230000430/PCBB-HCM ngày 03/03/2023</v>
          </cell>
          <cell r="AF553" t="str">
            <v>Cái/ hộp</v>
          </cell>
          <cell r="AG553" t="str">
            <v>Cái</v>
          </cell>
          <cell r="AH553">
            <v>20</v>
          </cell>
          <cell r="AI553">
            <v>0</v>
          </cell>
          <cell r="AJ553" t="str">
            <v>vn0100108536</v>
          </cell>
          <cell r="AK553" t="str">
            <v>CÔNG TY CỔ PHẦN DƯỢC PHẨM TRUNG ƯƠNG CPC1</v>
          </cell>
          <cell r="AL553" t="str">
            <v>Đạt</v>
          </cell>
          <cell r="AM553"/>
          <cell r="AN553" t="str">
            <v>Nguyễn Thị Nga</v>
          </cell>
          <cell r="AO553" t="str">
            <v>Đạt</v>
          </cell>
          <cell r="AP553" t="str">
            <v>Đạt</v>
          </cell>
          <cell r="AQ553" t="str">
            <v>Đạt</v>
          </cell>
          <cell r="AR553">
            <v>0</v>
          </cell>
          <cell r="AS553" t="str">
            <v>Đạt</v>
          </cell>
          <cell r="AT553" t="str">
            <v>Đạt</v>
          </cell>
          <cell r="AU553" t="str">
            <v>Đạt</v>
          </cell>
          <cell r="AV553" t="str">
            <v>Đạt</v>
          </cell>
          <cell r="AW553" t="str">
            <v>Đạt</v>
          </cell>
          <cell r="AX553" t="str">
            <v>Đạt</v>
          </cell>
          <cell r="AY553" t="str">
            <v>Đạt</v>
          </cell>
          <cell r="AZ553">
            <v>0</v>
          </cell>
          <cell r="BA553" t="str">
            <v>Nguyễn Thị Huệ</v>
          </cell>
          <cell r="BB553" t="str">
            <v>Đạt</v>
          </cell>
          <cell r="BC553">
            <v>0</v>
          </cell>
        </row>
        <row r="554">
          <cell r="C554" t="str">
            <v>PP2300520200</v>
          </cell>
          <cell r="D554" t="str">
            <v>Lưỡi cắt đốt sóng cao tần Plasma đường kính khoảng 1.4mm</v>
          </cell>
          <cell r="E554" t="str">
            <v xml:space="preserve">- Lưỡi cắt đốt bằng sóng cao tần tạo Plasma dùng để tạo hình nhân đệm cột sống lưng: 
- Chiều dài làm việc khoảng 218mm, đường kính khoảng 1.4mm
- Hóa hơi các mô nhân ở nhiệt độ thấp được kiểm soát.
- Loại bỏ mô chính xác với tổn thương tối thiểu cho mô xung quanh và đĩa đệm hiệu quả
- Cung cấp một kim chọc dò lưỡi vát kèm  theo lưỡi cắt đốt
- Tiệt trùng
</v>
          </cell>
          <cell r="F554" t="str">
            <v>Hộp / cái</v>
          </cell>
          <cell r="G554" t="str">
            <v>cái</v>
          </cell>
          <cell r="H554">
            <v>20</v>
          </cell>
          <cell r="I554">
            <v>15500000</v>
          </cell>
          <cell r="J554">
            <v>310000000</v>
          </cell>
          <cell r="K554">
            <v>6200000</v>
          </cell>
          <cell r="L554">
            <v>465000000</v>
          </cell>
          <cell r="M554">
            <v>217000000</v>
          </cell>
          <cell r="N554">
            <v>4</v>
          </cell>
          <cell r="O554" t="str">
            <v>PP2300520200</v>
          </cell>
          <cell r="P554" t="str">
            <v>Lưỡi cắt đốt sóng cao tần Plasma đường kính khoảng 1.4mm</v>
          </cell>
          <cell r="Q554">
            <v>180</v>
          </cell>
          <cell r="R554">
            <v>233128000</v>
          </cell>
          <cell r="S554">
            <v>210</v>
          </cell>
          <cell r="T554" t="str">
            <v>Giao hàng trong vòng 24h kể từ thời điểm gửi đơn đặt hàng của Bệnh viện</v>
          </cell>
          <cell r="U554" t="str">
            <v>Lưỡi cắt đốt sóng cao tần Plasma LumbarFX giải phóng áp đĩa cột sống lưng qua da</v>
          </cell>
          <cell r="V554" t="str">
            <v>Lưỡi cắt đốt sóng cao tần Plasma LumbarFX giải phóng áp đĩa cột sống lưng qua da</v>
          </cell>
          <cell r="W554" t="str">
            <v>N05.03.090.2621.279.0008</v>
          </cell>
          <cell r="X554" t="str">
            <v>AC310A</v>
          </cell>
          <cell r="Y554" t="str">
            <v>Lưỡi cắt đốt bằng sóng cao tần tạo Plasma dùng để tạo hình nhân đệm cột sống lưng: 
- Chiều dài làm việc khoảng 218mm, đường kính đầu đốt khoảng 1.4mm
- Hóa hơi các mô nhân ở nhiệt độ thấp được kiểm soát.
- Loại bỏ mô chính xác với tổn thương tối thiểu cho mô xung quanh và đĩa đệm hiệu quả
- Cung cấp một kim chọc dò lưỡi vát kèm theo lưỡi cắt đốt
- Tiệt trùng sẵn, sử dụng một lần
Cung cấp kèm máy đốt ARS900 Radio Frequency Plasma Surgical System và bộ dụng cụ nội soi khi sử dụng.</v>
          </cell>
          <cell r="Z554" t="str">
            <v>Jiangsu Bonss Medical</v>
          </cell>
          <cell r="AA554" t="str">
            <v xml:space="preserve"> Trung Quốc</v>
          </cell>
          <cell r="AB554" t="str">
            <v>Jiangsu Bonss Medical</v>
          </cell>
          <cell r="AC554" t="str">
            <v xml:space="preserve"> Trung Quốc</v>
          </cell>
          <cell r="AD554" t="str">
            <v>C</v>
          </cell>
          <cell r="AE554">
            <v>0</v>
          </cell>
          <cell r="AF554" t="str">
            <v>Cái/ hộp</v>
          </cell>
          <cell r="AG554" t="str">
            <v>cái</v>
          </cell>
          <cell r="AH554">
            <v>20</v>
          </cell>
          <cell r="AI554">
            <v>0</v>
          </cell>
          <cell r="AJ554" t="str">
            <v>vn0100108536</v>
          </cell>
          <cell r="AK554" t="str">
            <v>CÔNG TY CỔ PHẦN DƯỢC PHẨM TRUNG ƯƠNG CPC1</v>
          </cell>
          <cell r="AL554" t="str">
            <v>Đạt</v>
          </cell>
          <cell r="AM554"/>
          <cell r="AN554" t="str">
            <v>Nguyễn Thị Nga</v>
          </cell>
          <cell r="AO554" t="str">
            <v>Đạt</v>
          </cell>
          <cell r="AP554" t="str">
            <v>Đạt</v>
          </cell>
          <cell r="AQ554" t="str">
            <v>Đạt</v>
          </cell>
          <cell r="AR554">
            <v>0</v>
          </cell>
          <cell r="AS554" t="str">
            <v>Đạt</v>
          </cell>
          <cell r="AT554" t="str">
            <v>Đạt</v>
          </cell>
          <cell r="AU554" t="str">
            <v>Đạt</v>
          </cell>
          <cell r="AV554" t="str">
            <v>Đạt</v>
          </cell>
          <cell r="AW554" t="str">
            <v>Đạt</v>
          </cell>
          <cell r="AX554" t="str">
            <v>Đạt</v>
          </cell>
          <cell r="AY554" t="str">
            <v>Đạt</v>
          </cell>
          <cell r="AZ554">
            <v>0</v>
          </cell>
          <cell r="BA554" t="str">
            <v>Nguyễn Thị Huệ</v>
          </cell>
          <cell r="BB554" t="str">
            <v>Đạt</v>
          </cell>
          <cell r="BC554">
            <v>0</v>
          </cell>
        </row>
        <row r="555">
          <cell r="C555" t="str">
            <v>PP2300520201</v>
          </cell>
          <cell r="D555" t="str">
            <v>Nẹp nối ngang tự điều chỉnh chiều dài cho vít đơn trục và đa trục</v>
          </cell>
          <cell r="E555" t="str">
            <v>- Nẹp nối ngang tự điều chỉnh kích cỡ dùng trong phẫu thuật cột sống lưng, ngực:
 - Chất liệu: Ti6Al4V
 - Chiều dài có thể điều chỉnh được
 - Kích cỡ: 30-&gt;70mm
  - Lắp sẵn các ốc khóa trong để siết chặt vào nẹp dọc
 - Tương thích với các loại vít cột sống, nẹp dọc cùng hãng sản xuất.</v>
          </cell>
          <cell r="F555" t="str">
            <v>Gói / cái</v>
          </cell>
          <cell r="G555" t="str">
            <v>Cái</v>
          </cell>
          <cell r="H555">
            <v>5</v>
          </cell>
          <cell r="I555">
            <v>6500000</v>
          </cell>
          <cell r="J555">
            <v>32500000</v>
          </cell>
          <cell r="K555">
            <v>650000</v>
          </cell>
          <cell r="L555">
            <v>48750000</v>
          </cell>
          <cell r="M555">
            <v>22750000</v>
          </cell>
          <cell r="N555">
            <v>1</v>
          </cell>
          <cell r="O555" t="str">
            <v>PP2300520201</v>
          </cell>
          <cell r="P555" t="str">
            <v>Nẹp nối ngang tự điều chỉnh chiều dài cho vít đơn trục và đa trục</v>
          </cell>
          <cell r="Q555">
            <v>180</v>
          </cell>
          <cell r="R555">
            <v>233128000</v>
          </cell>
          <cell r="S555">
            <v>210</v>
          </cell>
          <cell r="T555" t="str">
            <v>Giao hàng trong vòng 24h kể từ thời điểm gửi đơn đặt hàng của Bệnh viện</v>
          </cell>
          <cell r="U555" t="str">
            <v>Nẹp nối ngang tự điều chỉnh chiều dài Hedjet</v>
          </cell>
          <cell r="V555" t="str">
            <v>Nẹp nối ngang tự điều chỉnh chiều dài Hedjet</v>
          </cell>
          <cell r="W555" t="str">
            <v>N07.06.040.5007.174.0035</v>
          </cell>
          <cell r="X555" t="str">
            <v>CLZ1xx</v>
          </cell>
          <cell r="Y555" t="str">
            <v>Nẹp nối ngang tự điều chỉnh kích cỡ dùng trong phẫu thuật cột sống lưng, ngực:
- Chất liệu: Ti6Al4V
- Thiết kế tự điều chỉnh kích cỡ phù hợp với cấu trúc giải phẫu riêng lẽ của từng bệnh nhân:
     . Chiều dài có thể điều chỉnh được với 6 kích cỡ: 30-31, 35-41, 40-49, 45-59, 50-65, 55-70mm
     . Lắp sẵn các ốc khóa trong để siết chặt vào nẹp dọc.
     . Tương thích với các loại vít cột sống, nẹp dọc cùng hãng sản xuất.
Cung cấp kèm Bộ dụng cụ cố định cột sống tương thích và các dụng cụ hỗ trợ khác khi sử dụng</v>
          </cell>
          <cell r="Z555" t="str">
            <v>Medyssey</v>
          </cell>
          <cell r="AA555" t="str">
            <v>Hàn Quốc</v>
          </cell>
          <cell r="AB555" t="str">
            <v>Medyssey</v>
          </cell>
          <cell r="AC555" t="str">
            <v>Hàn Quốc</v>
          </cell>
          <cell r="AD555" t="str">
            <v>C</v>
          </cell>
          <cell r="AE555">
            <v>0</v>
          </cell>
          <cell r="AF555" t="str">
            <v>Cái/ gói</v>
          </cell>
          <cell r="AG555" t="str">
            <v>Cái</v>
          </cell>
          <cell r="AH555">
            <v>5</v>
          </cell>
          <cell r="AI555">
            <v>0</v>
          </cell>
          <cell r="AJ555" t="str">
            <v>vn0100108536</v>
          </cell>
          <cell r="AK555" t="str">
            <v>CÔNG TY CỔ PHẦN DƯỢC PHẨM TRUNG ƯƠNG CPC1</v>
          </cell>
          <cell r="AL555" t="str">
            <v>Đạt</v>
          </cell>
          <cell r="AM555"/>
          <cell r="AN555" t="str">
            <v>Nguyễn Thị Nga</v>
          </cell>
          <cell r="AO555" t="str">
            <v>Đạt</v>
          </cell>
          <cell r="AP555" t="str">
            <v>Đạt</v>
          </cell>
          <cell r="AQ555" t="str">
            <v>Đạt</v>
          </cell>
          <cell r="AR555">
            <v>0</v>
          </cell>
          <cell r="AS555" t="str">
            <v>Đạt</v>
          </cell>
          <cell r="AT555" t="str">
            <v>Đạt</v>
          </cell>
          <cell r="AU555" t="str">
            <v>Đạt</v>
          </cell>
          <cell r="AV555" t="str">
            <v>Đạt</v>
          </cell>
          <cell r="AW555" t="str">
            <v>Đạt</v>
          </cell>
          <cell r="AX555" t="str">
            <v>Đạt</v>
          </cell>
          <cell r="AY555" t="str">
            <v>Đạt</v>
          </cell>
          <cell r="AZ555">
            <v>0</v>
          </cell>
          <cell r="BA555" t="str">
            <v>Nguyễn Thị Huệ</v>
          </cell>
          <cell r="BB555" t="str">
            <v>Đạt</v>
          </cell>
          <cell r="BC555">
            <v>0</v>
          </cell>
        </row>
        <row r="556">
          <cell r="C556" t="str">
            <v>PP2300520201</v>
          </cell>
          <cell r="D556" t="str">
            <v>Nẹp nối ngang tự điều chỉnh chiều dài cho vít đơn trục và đa trục</v>
          </cell>
          <cell r="E556" t="str">
            <v>- Nẹp nối ngang tự điều chỉnh kích cỡ dùng trong phẫu thuật cột sống lưng, ngực:
 - Chất liệu: Ti6Al4V
 - Chiều dài có thể điều chỉnh được
 - Kích cỡ: 30-&gt;70mm
  - Lắp sẵn các ốc khóa trong để siết chặt vào nẹp dọc
 - Tương thích với các loại vít cột sống, nẹp dọc cùng hãng sản xuất.</v>
          </cell>
          <cell r="F556" t="str">
            <v>Gói / cái</v>
          </cell>
          <cell r="G556" t="str">
            <v>Cái</v>
          </cell>
          <cell r="H556">
            <v>5</v>
          </cell>
          <cell r="I556">
            <v>6500000</v>
          </cell>
          <cell r="J556">
            <v>32500000</v>
          </cell>
          <cell r="K556">
            <v>650000</v>
          </cell>
          <cell r="L556">
            <v>48750000</v>
          </cell>
          <cell r="M556">
            <v>22750000</v>
          </cell>
          <cell r="N556">
            <v>1</v>
          </cell>
          <cell r="O556" t="str">
            <v>PP2300520201</v>
          </cell>
          <cell r="P556" t="str">
            <v>Nẹp nối ngang tự điều chỉnh chiều dài cho vít đơn trục và đa trục</v>
          </cell>
          <cell r="Q556">
            <v>180</v>
          </cell>
          <cell r="R556">
            <v>417456000</v>
          </cell>
          <cell r="S556">
            <v>210</v>
          </cell>
          <cell r="T556" t="str">
            <v>Trong vòng 24 giờ kể từ thời điểm đặt hàng của Bệnh viện</v>
          </cell>
          <cell r="U556" t="str">
            <v>Thanh nối ngang</v>
          </cell>
          <cell r="V556" t="str">
            <v>Thanh nối ngang</v>
          </cell>
          <cell r="W556" t="str">
            <v>N07.06.040.0090.272.0003</v>
          </cell>
          <cell r="X556" t="str">
            <v>AMTLxxxx</v>
          </cell>
          <cell r="Y556" t="str">
            <v>- Nẹp nối ngang tự điều chỉnh kích cỡ dùng trong phẫu thuật cột sống lưng, ngực:
 - Chất liệu: Ti6Al4V
 - Chiều dài có thể điều chỉnh được
 - Kích cỡ: 30-&gt;70mm
  - Lắp sẵn các ốc khóa trong để siết chặt vào nẹp dọc
 - Tương thích với các loại vít cột sống, nẹp dọc cùng hãng sản xuất.</v>
          </cell>
          <cell r="Z556" t="str">
            <v>Aero Medikal</v>
          </cell>
          <cell r="AA556" t="str">
            <v>Thổ Nhĩ Kỳ</v>
          </cell>
          <cell r="AB556" t="str">
            <v>Aero Medikal</v>
          </cell>
          <cell r="AC556" t="str">
            <v>Thổ Nhĩ Kỳ</v>
          </cell>
          <cell r="AD556" t="str">
            <v>C</v>
          </cell>
          <cell r="AE556" t="str">
            <v>16126NK/BYT-TB-CT
Ngày 04/08/2020</v>
          </cell>
          <cell r="AF556" t="str">
            <v>Cái/Gói</v>
          </cell>
          <cell r="AG556" t="str">
            <v>Cái</v>
          </cell>
          <cell r="AH556">
            <v>5</v>
          </cell>
          <cell r="AI556">
            <v>0</v>
          </cell>
          <cell r="AJ556" t="str">
            <v>vn0311829625</v>
          </cell>
          <cell r="AK556" t="str">
            <v>CÔNG TY CỔ PHẦN Y TẾ THÀNH ÂN</v>
          </cell>
          <cell r="AL556" t="str">
            <v>Đạt</v>
          </cell>
          <cell r="AM556"/>
          <cell r="AN556" t="str">
            <v>Phan Thị Lường</v>
          </cell>
          <cell r="AO556" t="str">
            <v>Đạt</v>
          </cell>
          <cell r="AP556" t="str">
            <v>Đạt</v>
          </cell>
          <cell r="AQ556" t="str">
            <v>Đạt</v>
          </cell>
          <cell r="AR556">
            <v>0</v>
          </cell>
          <cell r="AS556" t="str">
            <v>Đạt</v>
          </cell>
          <cell r="AT556" t="str">
            <v>Đạt</v>
          </cell>
          <cell r="AU556" t="str">
            <v>Đạt</v>
          </cell>
          <cell r="AV556" t="str">
            <v>Đạt</v>
          </cell>
          <cell r="AW556" t="str">
            <v>Đạt</v>
          </cell>
          <cell r="AX556" t="str">
            <v>Đạt</v>
          </cell>
          <cell r="AY556" t="str">
            <v>Đạt</v>
          </cell>
          <cell r="AZ556">
            <v>0</v>
          </cell>
          <cell r="BA556" t="str">
            <v>Hồ Thị Xuân Thu</v>
          </cell>
          <cell r="BB556" t="str">
            <v>Đạt</v>
          </cell>
          <cell r="BC556">
            <v>0</v>
          </cell>
        </row>
        <row r="557">
          <cell r="C557" t="str">
            <v>PP2300520201</v>
          </cell>
          <cell r="D557" t="str">
            <v>Nẹp nối ngang tự điều chỉnh chiều dài cho vít đơn trục và đa trục</v>
          </cell>
          <cell r="E557" t="str">
            <v>- Nẹp nối ngang tự điều chỉnh kích cỡ dùng trong phẫu thuật cột sống lưng, ngực:
 - Chất liệu: Ti6Al4V
 - Chiều dài có thể điều chỉnh được
 - Kích cỡ: 30-&gt;70mm
  - Lắp sẵn các ốc khóa trong để siết chặt vào nẹp dọc
 - Tương thích với các loại vít cột sống, nẹp dọc cùng hãng sản xuất.</v>
          </cell>
          <cell r="F557" t="str">
            <v>Gói / cái</v>
          </cell>
          <cell r="G557" t="str">
            <v>Cái</v>
          </cell>
          <cell r="H557">
            <v>5</v>
          </cell>
          <cell r="I557">
            <v>6500000</v>
          </cell>
          <cell r="J557">
            <v>32500000</v>
          </cell>
          <cell r="K557">
            <v>650000</v>
          </cell>
          <cell r="L557">
            <v>48750000</v>
          </cell>
          <cell r="M557">
            <v>22750000</v>
          </cell>
          <cell r="N557">
            <v>1</v>
          </cell>
          <cell r="O557" t="str">
            <v>PP2300520201</v>
          </cell>
          <cell r="P557" t="str">
            <v>Nẹp nối ngang tự điều chỉnh chiều dài cho vít đơn trục và đa trục</v>
          </cell>
          <cell r="Q557">
            <v>180</v>
          </cell>
          <cell r="R557">
            <v>294448200</v>
          </cell>
          <cell r="S557">
            <v>210</v>
          </cell>
          <cell r="T557" t="str">
            <v>Trong vòng 24 giờ kể từ thời điểm đặt hàng của Bệnh viện</v>
          </cell>
          <cell r="U557" t="str">
            <v>Nẹp ngang đa hướng Nemesis, các cỡ</v>
          </cell>
          <cell r="V557" t="str">
            <v xml:space="preserve">Nẹp ngang đa hướng Nemesis </v>
          </cell>
          <cell r="W557" t="str">
            <v>N07.06.040.3397.272.0030</v>
          </cell>
          <cell r="X557" t="str">
            <v>NEM-0120-00xx</v>
          </cell>
          <cell r="Y557" t="str">
            <v xml:space="preserve"> - Chất liệu Hợp kim Titanium Ti6Al4V.  
 - Nẹp nối ngang tự điều chỉnh kích cỡ dùng trong phẫu thuật cột sống lưng, ngực:
 - Chiều dài có thể điều chỉnh được
 - Kích cỡ: dài 32 - 40mm/ 40 - 50mm/ 50 - 60mm/ 50 - 70/ 60- 70mm
 - Lắp sẵn các ốc khóa trong để siết chặt vào nẹp dọc
 - Tương thích với các loại vít cột sống, nẹp dọc cùng hãng sản xuất.
 - Tiêu chuẩn chất lượng CE, ISO</v>
          </cell>
          <cell r="Z557" t="str">
            <v>Osimplant</v>
          </cell>
          <cell r="AA557" t="str">
            <v>Thổ Nhĩ Kỳ</v>
          </cell>
          <cell r="AB557" t="str">
            <v>Thổ Nhĩ Kỳ</v>
          </cell>
          <cell r="AC557" t="str">
            <v>Thổ Nhĩ Kỳ</v>
          </cell>
          <cell r="AD557" t="str">
            <v>C</v>
          </cell>
          <cell r="AE557" t="str">
            <v>9236NK/BYT-TB-CT</v>
          </cell>
          <cell r="AF557" t="str">
            <v>Gói/1</v>
          </cell>
          <cell r="AG557" t="str">
            <v>Cái</v>
          </cell>
          <cell r="AH557">
            <v>5</v>
          </cell>
          <cell r="AI557">
            <v>0</v>
          </cell>
          <cell r="AJ557" t="str">
            <v>vn0303224087</v>
          </cell>
          <cell r="AK557" t="str">
            <v>CÔNG TY TNHH THIẾT BỊ Y TẾ HOÀNG LỘC M.E</v>
          </cell>
          <cell r="AL557" t="str">
            <v>Đạt</v>
          </cell>
          <cell r="AM557"/>
          <cell r="AN557" t="str">
            <v>Hồ Thị Hồng</v>
          </cell>
          <cell r="AO557" t="str">
            <v>Đạt</v>
          </cell>
          <cell r="AP557" t="str">
            <v>Đạt</v>
          </cell>
          <cell r="AQ557" t="str">
            <v>Đạt</v>
          </cell>
          <cell r="AR557">
            <v>0</v>
          </cell>
          <cell r="AS557" t="str">
            <v>Đạt</v>
          </cell>
          <cell r="AT557" t="str">
            <v>Đạt</v>
          </cell>
          <cell r="AU557" t="str">
            <v>Đạt</v>
          </cell>
          <cell r="AV557" t="str">
            <v>Đạt</v>
          </cell>
          <cell r="AW557" t="str">
            <v>Đạt</v>
          </cell>
          <cell r="AX557" t="str">
            <v>Đạt</v>
          </cell>
          <cell r="AY557" t="str">
            <v>Đạt</v>
          </cell>
          <cell r="AZ557">
            <v>0</v>
          </cell>
          <cell r="BA557" t="str">
            <v>Trần Thị Dân</v>
          </cell>
          <cell r="BB557" t="str">
            <v>Đạt</v>
          </cell>
          <cell r="BC557">
            <v>0</v>
          </cell>
        </row>
        <row r="558">
          <cell r="C558" t="str">
            <v>PP2300520201</v>
          </cell>
          <cell r="D558" t="str">
            <v>Nẹp nối ngang tự điều chỉnh chiều dài cho vít đơn trục và đa trục</v>
          </cell>
          <cell r="E558" t="str">
            <v>- Nẹp nối ngang tự điều chỉnh kích cỡ dùng trong phẫu thuật cột sống lưng, ngực:
 - Chất liệu: Ti6Al4V
 - Chiều dài có thể điều chỉnh được
 - Kích cỡ: 30-&gt;70mm
  - Lắp sẵn các ốc khóa trong để siết chặt vào nẹp dọc
 - Tương thích với các loại vít cột sống, nẹp dọc cùng hãng sản xuất.</v>
          </cell>
          <cell r="F558" t="str">
            <v>Gói / cái</v>
          </cell>
          <cell r="G558" t="str">
            <v>Cái</v>
          </cell>
          <cell r="H558">
            <v>5</v>
          </cell>
          <cell r="I558">
            <v>6500000</v>
          </cell>
          <cell r="J558">
            <v>32500000</v>
          </cell>
          <cell r="K558">
            <v>650000</v>
          </cell>
          <cell r="L558">
            <v>48750000</v>
          </cell>
          <cell r="M558">
            <v>22750000</v>
          </cell>
          <cell r="N558">
            <v>1</v>
          </cell>
          <cell r="O558" t="str">
            <v>PP2300520201</v>
          </cell>
          <cell r="P558" t="str">
            <v>Nẹp nối ngang tự điều chỉnh chiều dài cho vít đơn trục và đa trục</v>
          </cell>
          <cell r="Q558">
            <v>180</v>
          </cell>
          <cell r="R558">
            <v>613881000</v>
          </cell>
          <cell r="S558">
            <v>210</v>
          </cell>
          <cell r="T558" t="str">
            <v>Trong vòng 24 giờ kể từ thời điểm đặt hàng của Bệnh viện</v>
          </cell>
          <cell r="U558" t="str">
            <v>Nẹp nối ngang cột sống thắt lưng GSS</v>
          </cell>
          <cell r="V558" t="str">
            <v>Nẹp nối ngang cột sống thắt lưng GSS</v>
          </cell>
          <cell r="W558" t="str">
            <v>N07.06.040.2299.174.0027.001;N07.06.040.2299.174.0027.614;N07.06.040.2299.174.0027.615</v>
          </cell>
          <cell r="X558" t="str">
            <v>GS0120-0035 -&gt; GS0120-0042</v>
          </cell>
          <cell r="Y558" t="str">
            <v>Vật liệu: Titanium. 
Kích thước: dài 35; 38; 42mm, chiều dài có thể tự điều chỉnh.</v>
          </cell>
          <cell r="Z558" t="str">
            <v>GS Medical Co., Ltd.</v>
          </cell>
          <cell r="AA558" t="str">
            <v>Hàn Quốc</v>
          </cell>
          <cell r="AB558" t="str">
            <v>GS Medical Co., Ltd.</v>
          </cell>
          <cell r="AC558" t="str">
            <v>Hàn Quốc</v>
          </cell>
          <cell r="AD558" t="str">
            <v>C</v>
          </cell>
          <cell r="AE558" t="str">
            <v>GPNK 8801NK/BYT-TB-CT ngày 07/04/2018</v>
          </cell>
          <cell r="AF558" t="str">
            <v>Bịch/1 cái</v>
          </cell>
          <cell r="AG558" t="str">
            <v>Cái</v>
          </cell>
          <cell r="AH558">
            <v>5</v>
          </cell>
          <cell r="AI558">
            <v>0</v>
          </cell>
          <cell r="AJ558" t="str">
            <v>vn0303649788</v>
          </cell>
          <cell r="AK558" t="str">
            <v>CÔNG TY TNHH THƯƠNG MẠI - DỊCH VỤ VÀ SẢN XUẤT VIỆT TƯỜNG</v>
          </cell>
          <cell r="AL558" t="str">
            <v>Đạt</v>
          </cell>
          <cell r="AM558"/>
          <cell r="AN558" t="str">
            <v>Nguyễn Thị Sao Mai</v>
          </cell>
          <cell r="AO558" t="str">
            <v>Đạt</v>
          </cell>
          <cell r="AP558" t="str">
            <v>Đạt</v>
          </cell>
          <cell r="AQ558" t="str">
            <v>Đạt</v>
          </cell>
          <cell r="AR558">
            <v>0</v>
          </cell>
          <cell r="AS558" t="str">
            <v>Đạt</v>
          </cell>
          <cell r="AT558" t="str">
            <v>Đạt</v>
          </cell>
          <cell r="AU558" t="str">
            <v>Đạt</v>
          </cell>
          <cell r="AV558" t="str">
            <v>Đạt</v>
          </cell>
          <cell r="AW558" t="str">
            <v>Đạt</v>
          </cell>
          <cell r="AX558" t="str">
            <v>Đạt</v>
          </cell>
          <cell r="AY558" t="str">
            <v>Đạt</v>
          </cell>
          <cell r="AZ558">
            <v>0</v>
          </cell>
          <cell r="BA558" t="str">
            <v>Cao Dũng</v>
          </cell>
          <cell r="BB558" t="str">
            <v>Đạt</v>
          </cell>
          <cell r="BC558" t="str">
            <v/>
          </cell>
        </row>
        <row r="559">
          <cell r="C559" t="str">
            <v>PP2300520201</v>
          </cell>
          <cell r="D559" t="str">
            <v>Nẹp nối ngang tự điều chỉnh chiều dài cho vít đơn trục và đa trục</v>
          </cell>
          <cell r="E559" t="str">
            <v>- Nẹp nối ngang tự điều chỉnh kích cỡ dùng trong phẫu thuật cột sống lưng, ngực:
 - Chất liệu: Ti6Al4V
 - Chiều dài có thể điều chỉnh được
 - Kích cỡ: 30-&gt;70mm
  - Lắp sẵn các ốc khóa trong để siết chặt vào nẹp dọc
 - Tương thích với các loại vít cột sống, nẹp dọc cùng hãng sản xuất.</v>
          </cell>
          <cell r="F559" t="str">
            <v>Gói / cái</v>
          </cell>
          <cell r="G559" t="str">
            <v>Cái</v>
          </cell>
          <cell r="H559">
            <v>5</v>
          </cell>
          <cell r="I559">
            <v>6500000</v>
          </cell>
          <cell r="J559">
            <v>32500000</v>
          </cell>
          <cell r="K559">
            <v>650000</v>
          </cell>
          <cell r="L559">
            <v>48750000</v>
          </cell>
          <cell r="M559">
            <v>22750000</v>
          </cell>
          <cell r="N559">
            <v>1</v>
          </cell>
          <cell r="O559" t="str">
            <v>PP2300520201</v>
          </cell>
          <cell r="P559" t="str">
            <v>Nẹp nối ngang tự điều chỉnh chiều dài cho vít đơn trục và đa trục</v>
          </cell>
          <cell r="Q559">
            <v>180</v>
          </cell>
          <cell r="R559">
            <v>593283000</v>
          </cell>
          <cell r="S559">
            <v>210</v>
          </cell>
          <cell r="T559" t="str">
            <v>Trong vòng 24h kể từ thời điểm đặt hàng của bệnh viện</v>
          </cell>
          <cell r="U559" t="str">
            <v>Nẹp ngang cột sống</v>
          </cell>
          <cell r="V559" t="str">
            <v>Nẹp ngang cột sống</v>
          </cell>
          <cell r="W559" t="str">
            <v>N07.06.040.3493.175.0015</v>
          </cell>
          <cell r="X559" t="str">
            <v>01-VXL-xx
01-VXL-MED</v>
          </cell>
          <cell r="Y559" t="str">
            <v>- Nẹp nối ngang tự điều chỉnh kích cỡ dùng trong phẫu thuật cột sống lưng, ngực:
 - Chất liệu: Ti6Al4V
 - Chiều dài có thể điều chỉnh được
 - Kích cỡ: 10-&gt;100mm
  - Lắp sẵn các ốc khóa trong để siết chặt vào nẹp dọc
 - Tương thích với các loại vít cột sống, nẹp dọc cùng hãng sản xuất.</v>
          </cell>
          <cell r="Z559" t="str">
            <v>Pioneer Surgical Technology, Inc</v>
          </cell>
          <cell r="AA559" t="str">
            <v>Mỹ</v>
          </cell>
          <cell r="AB559" t="str">
            <v>Pioneer Surgical Technology, Inc</v>
          </cell>
          <cell r="AC559" t="str">
            <v>Mỹ</v>
          </cell>
          <cell r="AD559" t="str">
            <v>C</v>
          </cell>
          <cell r="AE559" t="str">
            <v>10126NK/BYT-TB-CT ngày 13/07/2018</v>
          </cell>
          <cell r="AF559" t="str">
            <v>1 cái/ gói</v>
          </cell>
          <cell r="AG559" t="str">
            <v>Cái</v>
          </cell>
          <cell r="AH559">
            <v>5</v>
          </cell>
          <cell r="AI559">
            <v>0</v>
          </cell>
          <cell r="AJ559" t="str">
            <v>vn0302204137</v>
          </cell>
          <cell r="AK559" t="str">
            <v>CÔNG TY TNHH TRANG THIẾT BỊ Y TẾ B.M.S</v>
          </cell>
          <cell r="AL559" t="str">
            <v>Đạt</v>
          </cell>
          <cell r="AM559"/>
          <cell r="AN559" t="str">
            <v xml:space="preserve">Đào Thị Nhung </v>
          </cell>
          <cell r="AO559" t="str">
            <v>Đạt</v>
          </cell>
          <cell r="AP559" t="str">
            <v>Đạt</v>
          </cell>
          <cell r="AQ559" t="str">
            <v>Đạt</v>
          </cell>
          <cell r="AR559" t="str">
            <v>Đạt</v>
          </cell>
          <cell r="AS559" t="str">
            <v>Đạt</v>
          </cell>
          <cell r="AT559" t="str">
            <v>Không Đạt</v>
          </cell>
          <cell r="AU559" t="str">
            <v>Đạt</v>
          </cell>
          <cell r="AV559" t="str">
            <v>Đạt</v>
          </cell>
          <cell r="AW559" t="str">
            <v>Đạt</v>
          </cell>
          <cell r="AX559" t="str">
            <v>Đạt</v>
          </cell>
          <cell r="AY559" t="str">
            <v>Không Đạt</v>
          </cell>
          <cell r="AZ559" t="str">
            <v>Catalogue không đáp ứng HSMT</v>
          </cell>
          <cell r="BA559" t="str">
            <v>Nguyễn Văn Thành</v>
          </cell>
          <cell r="BB559" t="str">
            <v>Không Đạt</v>
          </cell>
          <cell r="BC559" t="str">
            <v>Catalogue không đáp ứng HSMT</v>
          </cell>
        </row>
        <row r="560">
          <cell r="C560" t="str">
            <v>PP2300520202</v>
          </cell>
          <cell r="D560" t="str">
            <v>Xi măng sinh học cột sống độ nhớt thấp kèm bộ trộn</v>
          </cell>
          <cell r="E560" t="str">
            <v xml:space="preserve"> - Xi măng sinh học cột sống độ nhớt thấp kèm bộ trộn
 - Bộ trộn bao gồm: 20g bột có thành phần 67,50% Polymethylmethacrylate, 30% Barium sulphate,  2,5% Benzoyl peroxide đựng sẵn trong ống trộn xi măng và 9,4g chất lỏng có thành phần 99,1% Methylmethacrylate, 0,9% N,N-dimethyl-p-toluidine, Hydroquinone 75 ppm.
 - Thể tích xi măng sau khi trộn là 22,6 cc.
 - Thời gian trộn 60 giây, thời gian đợi 5 phút và thời gian làm việc của xi măng khoảng 10 phút</v>
          </cell>
          <cell r="F560" t="str">
            <v>Gói / hộp</v>
          </cell>
          <cell r="G560" t="str">
            <v>Hộp</v>
          </cell>
          <cell r="H560">
            <v>5</v>
          </cell>
          <cell r="I560">
            <v>5000000</v>
          </cell>
          <cell r="J560">
            <v>25000000</v>
          </cell>
          <cell r="K560">
            <v>500000</v>
          </cell>
          <cell r="L560">
            <v>37500000</v>
          </cell>
          <cell r="M560">
            <v>17500000</v>
          </cell>
          <cell r="N560">
            <v>1</v>
          </cell>
          <cell r="O560" t="str">
            <v>PP2300520202</v>
          </cell>
          <cell r="P560" t="str">
            <v>Xi măng sinh học cột sống độ nhớt thấp kèm bộ trộn</v>
          </cell>
          <cell r="Q560">
            <v>180</v>
          </cell>
          <cell r="R560">
            <v>233128000</v>
          </cell>
          <cell r="S560">
            <v>210</v>
          </cell>
          <cell r="T560" t="str">
            <v>Giao hàng trong vòng 24h kể từ thời điểm gửi đơn đặt hàng của Bệnh viện</v>
          </cell>
          <cell r="U560" t="str">
            <v>Xi măng dùng trong tạo hình đốt sống Mendec sipne Resin</v>
          </cell>
          <cell r="V560" t="str">
            <v>Xi măng dùng trong tạo hình đốt sống Mendec sipne Resin</v>
          </cell>
          <cell r="W560" t="str">
            <v>N07.06.070.4127.292.0001</v>
          </cell>
          <cell r="X560">
            <v>1230</v>
          </cell>
          <cell r="Y560" t="str">
            <v>Xi măng sinh học cột sống độ nhớt thấp kèm bộ trộn, bao gồm:
- Bao gồm 20g bột có thành phần 67,50% Polymethylmethacrylate, 30% Barium sulphate,  2,5% Benzoyl peroxide đựng sẵn trong ống trộn xi măng và 9,4g chất lỏng có thành phần 99,1% Methylmethacrylate, 0,9% N,N-dimethyl-p-toluidine, Hydroquinone 75 ppm.
- Thể tích xi măng sau khi trộn là 22,6 cc.
- Thời gian trộn 60 giây, thời gian đợi 5 phút và thời gian làm việc của xi măng khoảng 10 phút ở nhiệt độ 230C
Cung cấp xi lanh bơm xi măng và các phụ kiện cần thiết khi sử dụng</v>
          </cell>
          <cell r="Z560" t="str">
            <v>Tecres S.p.A</v>
          </cell>
          <cell r="AA560" t="str">
            <v>Ý</v>
          </cell>
          <cell r="AB560" t="str">
            <v>Tecres S.p.A</v>
          </cell>
          <cell r="AC560" t="str">
            <v>Ý</v>
          </cell>
          <cell r="AD560" t="str">
            <v>D</v>
          </cell>
          <cell r="AE560" t="str">
            <v>16234NK/BYT-TB-CT ngày 19/08/2020</v>
          </cell>
          <cell r="AF560" t="str">
            <v>Hộp/ gói</v>
          </cell>
          <cell r="AG560" t="str">
            <v>Hộp</v>
          </cell>
          <cell r="AH560">
            <v>5</v>
          </cell>
          <cell r="AI560">
            <v>0</v>
          </cell>
          <cell r="AJ560" t="str">
            <v>vn0100108536</v>
          </cell>
          <cell r="AK560" t="str">
            <v>CÔNG TY CỔ PHẦN DƯỢC PHẨM TRUNG ƯƠNG CPC1</v>
          </cell>
          <cell r="AL560" t="str">
            <v>Đạt</v>
          </cell>
          <cell r="AM560"/>
          <cell r="AN560" t="str">
            <v>Nguyễn Thị Nga</v>
          </cell>
          <cell r="AO560" t="str">
            <v>Đạt</v>
          </cell>
          <cell r="AP560" t="str">
            <v>Đạt</v>
          </cell>
          <cell r="AQ560" t="str">
            <v>Đạt</v>
          </cell>
          <cell r="AR560">
            <v>0</v>
          </cell>
          <cell r="AS560" t="str">
            <v>Đạt</v>
          </cell>
          <cell r="AT560" t="str">
            <v>Đạt</v>
          </cell>
          <cell r="AU560" t="str">
            <v>Đạt</v>
          </cell>
          <cell r="AV560" t="str">
            <v>Đạt</v>
          </cell>
          <cell r="AW560" t="str">
            <v>Đạt</v>
          </cell>
          <cell r="AX560" t="str">
            <v>Đạt</v>
          </cell>
          <cell r="AY560" t="str">
            <v>Đạt</v>
          </cell>
          <cell r="AZ560">
            <v>0</v>
          </cell>
          <cell r="BA560" t="str">
            <v>Nguyễn Thị Huệ</v>
          </cell>
          <cell r="BB560" t="str">
            <v>Đạt</v>
          </cell>
          <cell r="BC560">
            <v>0</v>
          </cell>
        </row>
        <row r="561">
          <cell r="C561" t="str">
            <v>PP2300520202</v>
          </cell>
          <cell r="D561" t="str">
            <v>Xi măng sinh học cột sống độ nhớt thấp kèm bộ trộn</v>
          </cell>
          <cell r="E561" t="str">
            <v xml:space="preserve"> - Xi măng sinh học cột sống độ nhớt thấp kèm bộ trộn
 - Bộ trộn bao gồm: 20g bột có thành phần 67,50% Polymethylmethacrylate, 30% Barium sulphate,  2,5% Benzoyl peroxide đựng sẵn trong ống trộn xi măng và 9,4g chất lỏng có thành phần 99,1% Methylmethacrylate, 0,9% N,N-dimethyl-p-toluidine, Hydroquinone 75 ppm.
 - Thể tích xi măng sau khi trộn là 22,6 cc.
 - Thời gian trộn 60 giây, thời gian đợi 5 phút và thời gian làm việc của xi măng khoảng 10 phút</v>
          </cell>
          <cell r="F561" t="str">
            <v>Gói / hộp</v>
          </cell>
          <cell r="G561" t="str">
            <v>Hộp</v>
          </cell>
          <cell r="H561">
            <v>5</v>
          </cell>
          <cell r="I561">
            <v>5000000</v>
          </cell>
          <cell r="J561">
            <v>25000000</v>
          </cell>
          <cell r="K561">
            <v>500000</v>
          </cell>
          <cell r="L561">
            <v>37500000</v>
          </cell>
          <cell r="M561">
            <v>17500000</v>
          </cell>
          <cell r="N561">
            <v>1</v>
          </cell>
          <cell r="O561" t="str">
            <v>PP2300520202</v>
          </cell>
          <cell r="P561" t="str">
            <v>Xi măng sinh học cột sống độ nhớt thấp kèm bộ trộn</v>
          </cell>
          <cell r="Q561">
            <v>180</v>
          </cell>
          <cell r="R561">
            <v>593283000</v>
          </cell>
          <cell r="S561">
            <v>210</v>
          </cell>
          <cell r="T561" t="str">
            <v>Trong vòng 24h kể từ thời điểm đặt hàng của bệnh viện</v>
          </cell>
          <cell r="U561" t="str">
            <v>Xi măng sinh học</v>
          </cell>
          <cell r="V561" t="str">
            <v>Xi măng sinh học</v>
          </cell>
          <cell r="W561" t="str">
            <v>N07.06.030.4132.240.0002</v>
          </cell>
          <cell r="X561" t="str">
            <v>T040520</v>
          </cell>
          <cell r="Y561" t="str">
            <v xml:space="preserve"> - Xi măng sinh học cột sống độ nhớt thấp kèm bộ trộn
 - Bộ trộn bao gồm: 20g bột có thành phần 67,50% Polymethylmethacrylate, 30% Barium sulphate,  2,5% Benzoyl peroxide đựng sẵn trong ống trộn xi măng và 9,4g chất lỏng có thành phần 99,1% Methylmethacrylate, 0,9% N,N-dimethyl-p-toluidine, Hydroquinone 75 ppm.
 - Thể tích xi măng sau khi trộn là 22,6 cc.
 - Thời gian trộn 60 giây, thời gian đợi 5 phút và thời gian làm việc của xi măng khoảng 10 phút</v>
          </cell>
          <cell r="Z561" t="str">
            <v>Teknimed SAS</v>
          </cell>
          <cell r="AA561" t="str">
            <v>Pháp</v>
          </cell>
          <cell r="AB561" t="str">
            <v>Teknimed SAS</v>
          </cell>
          <cell r="AC561" t="str">
            <v>Pháp</v>
          </cell>
          <cell r="AD561" t="str">
            <v>C</v>
          </cell>
          <cell r="AE561" t="str">
            <v>2301909ĐKLH/BYT-HTTB ngày 30/12/2023</v>
          </cell>
          <cell r="AF561" t="str">
            <v>1 hộp/ gói</v>
          </cell>
          <cell r="AG561" t="str">
            <v>Hộp</v>
          </cell>
          <cell r="AH561">
            <v>5</v>
          </cell>
          <cell r="AI561">
            <v>0</v>
          </cell>
          <cell r="AJ561" t="str">
            <v>vn0302204137</v>
          </cell>
          <cell r="AK561" t="str">
            <v>CÔNG TY TNHH TRANG THIẾT BỊ Y TẾ B.M.S</v>
          </cell>
          <cell r="AL561" t="str">
            <v>Đạt</v>
          </cell>
          <cell r="AM561"/>
          <cell r="AN561" t="str">
            <v xml:space="preserve">Đào Thị Nhung </v>
          </cell>
          <cell r="AO561" t="str">
            <v>Đạt</v>
          </cell>
          <cell r="AP561" t="str">
            <v>Đạt</v>
          </cell>
          <cell r="AQ561" t="str">
            <v>Đạt</v>
          </cell>
          <cell r="AR561" t="str">
            <v>Đạt</v>
          </cell>
          <cell r="AS561" t="str">
            <v>Đạt</v>
          </cell>
          <cell r="AT561" t="str">
            <v>Không Đạt</v>
          </cell>
          <cell r="AU561" t="str">
            <v>Đạt</v>
          </cell>
          <cell r="AV561" t="str">
            <v>Đạt</v>
          </cell>
          <cell r="AW561" t="str">
            <v>Đạt</v>
          </cell>
          <cell r="AX561" t="str">
            <v>Đạt</v>
          </cell>
          <cell r="AY561" t="str">
            <v>Không Đạt</v>
          </cell>
          <cell r="AZ561" t="str">
            <v>Catalogue không đáp ứng HSMT</v>
          </cell>
          <cell r="BA561" t="str">
            <v>Nguyễn Văn Thành</v>
          </cell>
          <cell r="BB561" t="str">
            <v>Không Đạt</v>
          </cell>
          <cell r="BC561" t="str">
            <v>Catalogue không đáp ứng HSMT</v>
          </cell>
        </row>
        <row r="562">
          <cell r="C562" t="str">
            <v>PP2300520203</v>
          </cell>
          <cell r="D562" t="str">
            <v>Kim chọc dò đốt sống với đầu kim loại chống sốc các cỡ</v>
          </cell>
          <cell r="E562" t="str">
            <v xml:space="preserve"> - Kim chọc dò đốt sống với đầu kim loại chống sốc các cỡ:
- Mũi kim vát hoặc mũi kim cương, loại có khóa ở tay cầm. 
- Phần cán làm bằng nhựa, phần kim làm bằng thép không gỉ. 
- Kim chọc dò gồm tối thiểu các loại 9G-&gt;15G, dài các cỡ
- Có đường đánh dấu laser trên thân cho phép kiểm soát độ sâu.
- Có đầu nối Luer Lock. </v>
          </cell>
          <cell r="F562" t="str">
            <v>Gói / hộp</v>
          </cell>
          <cell r="G562" t="str">
            <v>cái</v>
          </cell>
          <cell r="H562">
            <v>10</v>
          </cell>
          <cell r="I562">
            <v>1800000</v>
          </cell>
          <cell r="J562">
            <v>18000000</v>
          </cell>
          <cell r="K562">
            <v>360000</v>
          </cell>
          <cell r="L562">
            <v>27000000</v>
          </cell>
          <cell r="M562">
            <v>12600000</v>
          </cell>
          <cell r="N562">
            <v>2</v>
          </cell>
          <cell r="O562" t="str">
            <v>PP2300520203</v>
          </cell>
          <cell r="P562" t="str">
            <v>Kim chọc dò đốt sống với đầu kim loại chống sốc các cỡ</v>
          </cell>
          <cell r="Q562">
            <v>180</v>
          </cell>
          <cell r="R562">
            <v>233128000</v>
          </cell>
          <cell r="S562">
            <v>210</v>
          </cell>
          <cell r="T562" t="str">
            <v>Giao hàng trong vòng 24h kể từ thời điểm gửi đơn đặt hàng của Bệnh viện</v>
          </cell>
          <cell r="U562" t="str">
            <v>Kim chọc dò đốt sống với đầu kim loại chống sốc các cỡ</v>
          </cell>
          <cell r="V562" t="str">
            <v>Kim chọc dò đốt sống với đầu kim loại chống sốc các cỡ</v>
          </cell>
          <cell r="W562" t="str">
            <v>N03.03.010.4127.292.0002</v>
          </cell>
          <cell r="X562" t="str">
            <v>ASB0xxx / SPNxxxx</v>
          </cell>
          <cell r="Y562" t="str">
            <v xml:space="preserve">Kim chọc dò đốt sống với đầu kim loại chống sốc các cỡ:
- Mũi kim vát hoặc mũi kim cương, loại có khóa ở tay cầm. 
- Phần cán làm bằng nhựa, phần kim làm bằng thép không gỉ. 
- Kim chọc dò gồm tối thiểu các loại 9G, 11G, 13G và 15G, dài 120mm và 150mm. 
- Có đường đánh dấu laser trên thân cho phép kiểm soát độ sâu.
- Có đầu nối Luer Lock. </v>
          </cell>
          <cell r="Z562" t="str">
            <v>Tecres S.p.A</v>
          </cell>
          <cell r="AA562" t="str">
            <v>Ý</v>
          </cell>
          <cell r="AB562" t="str">
            <v>Tecres S.p.A</v>
          </cell>
          <cell r="AC562" t="str">
            <v>Ý</v>
          </cell>
          <cell r="AD562" t="str">
            <v>B</v>
          </cell>
          <cell r="AE562" t="str">
            <v>230000744/PCBB-HCM ngày 11/04/2023</v>
          </cell>
          <cell r="AF562">
            <v>0</v>
          </cell>
          <cell r="AG562" t="str">
            <v>cái</v>
          </cell>
          <cell r="AH562">
            <v>10</v>
          </cell>
          <cell r="AI562">
            <v>0</v>
          </cell>
          <cell r="AJ562" t="str">
            <v>vn0100108536</v>
          </cell>
          <cell r="AK562" t="str">
            <v>CÔNG TY CỔ PHẦN DƯỢC PHẨM TRUNG ƯƠNG CPC1</v>
          </cell>
          <cell r="AL562" t="str">
            <v>Đạt</v>
          </cell>
          <cell r="AM562"/>
          <cell r="AN562" t="str">
            <v>Nguyễn Thị Nga</v>
          </cell>
          <cell r="AO562" t="str">
            <v>Đạt</v>
          </cell>
          <cell r="AP562" t="str">
            <v>Đạt</v>
          </cell>
          <cell r="AQ562" t="str">
            <v>Đạt</v>
          </cell>
          <cell r="AR562">
            <v>0</v>
          </cell>
          <cell r="AS562" t="str">
            <v>Đạt</v>
          </cell>
          <cell r="AT562" t="str">
            <v>Đạt</v>
          </cell>
          <cell r="AU562" t="str">
            <v>Đạt</v>
          </cell>
          <cell r="AV562" t="str">
            <v>Đạt</v>
          </cell>
          <cell r="AW562" t="str">
            <v>Đạt</v>
          </cell>
          <cell r="AX562" t="str">
            <v>Đạt</v>
          </cell>
          <cell r="AY562" t="str">
            <v>Đạt</v>
          </cell>
          <cell r="AZ562">
            <v>0</v>
          </cell>
          <cell r="BA562" t="str">
            <v>Nguyễn Thị Huệ</v>
          </cell>
          <cell r="BB562" t="str">
            <v>Đạt</v>
          </cell>
          <cell r="BC562">
            <v>0</v>
          </cell>
        </row>
        <row r="563">
          <cell r="C563" t="str">
            <v>PP2300520203</v>
          </cell>
          <cell r="D563" t="str">
            <v>Kim chọc dò đốt sống với đầu kim loại chống sốc các cỡ</v>
          </cell>
          <cell r="E563" t="str">
            <v xml:space="preserve"> - Kim chọc dò đốt sống với đầu kim loại chống sốc các cỡ:
- Mũi kim vát hoặc mũi kim cương, loại có khóa ở tay cầm. 
- Phần cán làm bằng nhựa, phần kim làm bằng thép không gỉ. 
- Kim chọc dò gồm tối thiểu các loại 9G-&gt;15G, dài các cỡ
- Có đường đánh dấu laser trên thân cho phép kiểm soát độ sâu.
- Có đầu nối Luer Lock. </v>
          </cell>
          <cell r="F563" t="str">
            <v>Gói / hộp</v>
          </cell>
          <cell r="G563" t="str">
            <v>cái</v>
          </cell>
          <cell r="H563">
            <v>10</v>
          </cell>
          <cell r="I563">
            <v>1800000</v>
          </cell>
          <cell r="J563">
            <v>18000000</v>
          </cell>
          <cell r="K563">
            <v>360000</v>
          </cell>
          <cell r="L563">
            <v>27000000</v>
          </cell>
          <cell r="M563">
            <v>12600000</v>
          </cell>
          <cell r="N563">
            <v>2</v>
          </cell>
          <cell r="O563" t="str">
            <v>PP2300520203</v>
          </cell>
          <cell r="P563" t="str">
            <v>Kim chọc dò đốt sống với đầu kim loại chống sốc các cỡ</v>
          </cell>
          <cell r="Q563">
            <v>180</v>
          </cell>
          <cell r="R563">
            <v>593283000</v>
          </cell>
          <cell r="S563">
            <v>210</v>
          </cell>
          <cell r="T563" t="str">
            <v>Trong vòng 24h kể từ thời điểm đặt hàng của bệnh viện</v>
          </cell>
          <cell r="U563" t="str">
            <v>Kim chọc dò cuống sống</v>
          </cell>
          <cell r="V563" t="str">
            <v>Kim chọc dò cuống sống</v>
          </cell>
          <cell r="W563" t="str">
            <v>N07.06.030.2505.174.0009</v>
          </cell>
          <cell r="X563" t="str">
            <v>PICD-xxx/PICD-xxxx</v>
          </cell>
          <cell r="Y563" t="str">
            <v xml:space="preserve"> - Kim chọc dò đốt sống với đầu kim loại chống sốc các cỡ:
- Mũi kim vát hoặc mũi kim cương, loại có khóa ở tay cầm. 
- Phần cán làm bằng nhựa, phần kim làm bằng thép không gỉ. 
- Kim chọc dò gồm tối thiểu các loại 9G-&gt;15G, dài các cỡ
- Có đường đánh dấu laser trên thân cho phép kiểm soát độ sâu.
- Có đầu nối Luer Lock. </v>
          </cell>
          <cell r="Z563" t="str">
            <v>Imedicom Co., Ltd.</v>
          </cell>
          <cell r="AA563" t="str">
            <v>Hàn Quốc</v>
          </cell>
          <cell r="AB563" t="str">
            <v>Imedicom Co., Ltd.</v>
          </cell>
          <cell r="AC563" t="str">
            <v>Hàn Quốc</v>
          </cell>
          <cell r="AD563" t="str">
            <v>B</v>
          </cell>
          <cell r="AE563" t="str">
            <v>220000206/PCBB-BYT ngày 05/01/2022;
220000207/PCBB-BYT ngày 05/01/2022;
220000208/PCBB-BYT ngày 05/01/2022</v>
          </cell>
          <cell r="AF563" t="str">
            <v>1 cái/ gói</v>
          </cell>
          <cell r="AG563" t="str">
            <v>cái</v>
          </cell>
          <cell r="AH563">
            <v>10</v>
          </cell>
          <cell r="AI563">
            <v>0</v>
          </cell>
          <cell r="AJ563" t="str">
            <v>vn0302204137</v>
          </cell>
          <cell r="AK563" t="str">
            <v>CÔNG TY TNHH TRANG THIẾT BỊ Y TẾ B.M.S</v>
          </cell>
          <cell r="AL563" t="str">
            <v>Đạt</v>
          </cell>
          <cell r="AM563"/>
          <cell r="AN563" t="str">
            <v xml:space="preserve">Đào Thị Nhung </v>
          </cell>
          <cell r="AO563" t="str">
            <v>Đạt</v>
          </cell>
          <cell r="AP563" t="str">
            <v>Đạt</v>
          </cell>
          <cell r="AQ563" t="str">
            <v>Đạt</v>
          </cell>
          <cell r="AR563" t="str">
            <v>Đạt</v>
          </cell>
          <cell r="AS563" t="str">
            <v>Đạt</v>
          </cell>
          <cell r="AT563" t="str">
            <v>Đạt</v>
          </cell>
          <cell r="AU563" t="str">
            <v>Đạt</v>
          </cell>
          <cell r="AV563" t="str">
            <v>Đạt</v>
          </cell>
          <cell r="AW563" t="str">
            <v>Đạt</v>
          </cell>
          <cell r="AX563" t="str">
            <v>Đạt</v>
          </cell>
          <cell r="AY563" t="str">
            <v>Đạt</v>
          </cell>
          <cell r="AZ563" t="str">
            <v xml:space="preserve"> </v>
          </cell>
          <cell r="BA563" t="str">
            <v>Nguyễn Văn Thành</v>
          </cell>
          <cell r="BB563" t="str">
            <v>Đạt</v>
          </cell>
          <cell r="BC563">
            <v>0</v>
          </cell>
        </row>
        <row r="564">
          <cell r="C564" t="str">
            <v>PP2300520204</v>
          </cell>
          <cell r="D564" t="str">
            <v>Bộ dụng cụ bơm Xi măng tạo hình thân đốt sống</v>
          </cell>
          <cell r="E564" t="str">
            <v xml:space="preserve"> - Bộ bơm xi măng tạo hình thân đốt sống, gồm : 
- Xi măng tạo hình đốt sống gồm 20g bột có thành phần 67,50% Polymethylmethacrylate, 30% Barium sulphate,  2,5% Benzoyl peroxide đựng sẵn trong ống trộn xi măng dạng xy ranh và 9,4g chất lỏng có thành phần 99,1% Methylmethacrylate, 0,9% N,N-dimethyl-p-toluidine, Hydroquinone 75 ppm.
- Bơm áp lực đẩy xi măng dạng súng và dây nối kim chọc dò.</v>
          </cell>
          <cell r="F564" t="str">
            <v>hộp / bộ</v>
          </cell>
          <cell r="G564" t="str">
            <v>Bộ</v>
          </cell>
          <cell r="H564">
            <v>5</v>
          </cell>
          <cell r="I564">
            <v>12500000</v>
          </cell>
          <cell r="J564">
            <v>62500000</v>
          </cell>
          <cell r="K564">
            <v>1250000</v>
          </cell>
          <cell r="L564">
            <v>93750000</v>
          </cell>
          <cell r="M564">
            <v>43750000</v>
          </cell>
          <cell r="N564">
            <v>1</v>
          </cell>
          <cell r="O564" t="str">
            <v>PP2300520204</v>
          </cell>
          <cell r="P564" t="str">
            <v>Bộ dụng cụ bơm Xi măng tạo hình thân đốt sống</v>
          </cell>
          <cell r="Q564">
            <v>180</v>
          </cell>
          <cell r="R564">
            <v>233128000</v>
          </cell>
          <cell r="S564">
            <v>210</v>
          </cell>
          <cell r="T564" t="str">
            <v>Giao hàng trong vòng 24h kể từ thời điểm gửi đơn đặt hàng của Bệnh viện</v>
          </cell>
          <cell r="U564" t="str">
            <v>Bộ dụng cụ bơm Xi măng tạo hình thân đốt sống Mendec Spine Kit</v>
          </cell>
          <cell r="V564" t="str">
            <v>Bộ dụng cụ bơm Xi măng tạo hình thân đốt sống Mendec Spine Kit</v>
          </cell>
          <cell r="W564" t="str">
            <v>N07.06.070.4127.292.0004</v>
          </cell>
          <cell r="X564" t="str">
            <v>13C2000</v>
          </cell>
          <cell r="Y564" t="str">
            <v>Bộ bơm xi măng tạo hình thân đốt sống, bao gồm xi măng, bộ trộn và phân phối xi măng: 
- Xi măng tạo hình đốt sống gồm 20g bột có thành phần 67,50% Polymethylmethacrylate, 30% Barium sulphate,  2,5% Benzoyl peroxide đựng sẵn trong ống trộn xi măng dạng xy ranh và 9,4g chất lỏng có thành phần 99,1% Methylmethacrylate, 0,9% N,N-dimethyl-p-toluidine, Hydroquinone 75 ppm.
- Bơm áp lực đẩy xi măng dạng súng và dây nối kim chọc dò.</v>
          </cell>
          <cell r="Z564" t="str">
            <v>Tecres S.p.A</v>
          </cell>
          <cell r="AA564" t="str">
            <v>Ý</v>
          </cell>
          <cell r="AB564" t="str">
            <v>Tecres S.p.A</v>
          </cell>
          <cell r="AC564" t="str">
            <v>Ý</v>
          </cell>
          <cell r="AD564" t="str">
            <v>D</v>
          </cell>
          <cell r="AE564" t="str">
            <v>16234NK/BYT-TB-CT ngày 19/08/2020</v>
          </cell>
          <cell r="AF564">
            <v>0</v>
          </cell>
          <cell r="AG564" t="str">
            <v>Bộ</v>
          </cell>
          <cell r="AH564">
            <v>5</v>
          </cell>
          <cell r="AI564">
            <v>0</v>
          </cell>
          <cell r="AJ564" t="str">
            <v>vn0100108536</v>
          </cell>
          <cell r="AK564" t="str">
            <v>CÔNG TY CỔ PHẦN DƯỢC PHẨM TRUNG ƯƠNG CPC1</v>
          </cell>
          <cell r="AL564" t="str">
            <v>Đạt</v>
          </cell>
          <cell r="AM564"/>
          <cell r="AN564" t="str">
            <v>Nguyễn Thị Nga</v>
          </cell>
          <cell r="AO564" t="str">
            <v>Đạt</v>
          </cell>
          <cell r="AP564" t="str">
            <v>Đạt</v>
          </cell>
          <cell r="AQ564" t="str">
            <v>Đạt</v>
          </cell>
          <cell r="AR564">
            <v>0</v>
          </cell>
          <cell r="AS564" t="str">
            <v>Đạt</v>
          </cell>
          <cell r="AT564" t="str">
            <v>Đạt</v>
          </cell>
          <cell r="AU564" t="str">
            <v>Đạt</v>
          </cell>
          <cell r="AV564" t="str">
            <v>Đạt</v>
          </cell>
          <cell r="AW564" t="str">
            <v>Đạt</v>
          </cell>
          <cell r="AX564" t="str">
            <v>Đạt</v>
          </cell>
          <cell r="AY564" t="str">
            <v>Đạt</v>
          </cell>
          <cell r="AZ564">
            <v>0</v>
          </cell>
          <cell r="BA564" t="str">
            <v>Nguyễn Thị Huệ</v>
          </cell>
          <cell r="BB564" t="str">
            <v>Đạt</v>
          </cell>
          <cell r="BC564">
            <v>0</v>
          </cell>
        </row>
        <row r="565">
          <cell r="C565" t="str">
            <v>PP2300520204</v>
          </cell>
          <cell r="D565" t="str">
            <v>Bộ dụng cụ bơm Xi măng tạo hình thân đốt sống</v>
          </cell>
          <cell r="E565" t="str">
            <v xml:space="preserve"> - Bộ bơm xi măng tạo hình thân đốt sống, gồm : 
- Xi măng tạo hình đốt sống gồm 20g bột có thành phần 67,50% Polymethylmethacrylate, 30% Barium sulphate,  2,5% Benzoyl peroxide đựng sẵn trong ống trộn xi măng dạng xy ranh và 9,4g chất lỏng có thành phần 99,1% Methylmethacrylate, 0,9% N,N-dimethyl-p-toluidine, Hydroquinone 75 ppm.
- Bơm áp lực đẩy xi măng dạng súng và dây nối kim chọc dò.</v>
          </cell>
          <cell r="F565" t="str">
            <v>hộp / bộ</v>
          </cell>
          <cell r="G565" t="str">
            <v>Bộ</v>
          </cell>
          <cell r="H565">
            <v>5</v>
          </cell>
          <cell r="I565">
            <v>12500000</v>
          </cell>
          <cell r="J565">
            <v>62500000</v>
          </cell>
          <cell r="K565">
            <v>1250000</v>
          </cell>
          <cell r="L565">
            <v>93750000</v>
          </cell>
          <cell r="M565">
            <v>43750000</v>
          </cell>
          <cell r="N565">
            <v>1</v>
          </cell>
          <cell r="O565" t="str">
            <v>PP2300520204</v>
          </cell>
          <cell r="P565" t="str">
            <v>Bộ dụng cụ bơm Xi măng tạo hình thân đốt sống</v>
          </cell>
          <cell r="Q565">
            <v>180</v>
          </cell>
          <cell r="R565">
            <v>593283000</v>
          </cell>
          <cell r="S565">
            <v>210</v>
          </cell>
          <cell r="T565" t="str">
            <v>Trong vòng 24h kể từ thời điểm đặt hàng của bệnh viện</v>
          </cell>
          <cell r="U565" t="str">
            <v>Bộ dụng cụ đổ xi măng không bóng tạo hình thân đốt sống</v>
          </cell>
          <cell r="V565" t="str">
            <v>Bộ dụng cụ đổ xi măng không bóng tạo hình thân đốt sống</v>
          </cell>
          <cell r="W565" t="str">
            <v>N07.06.030.4132.240.0004</v>
          </cell>
          <cell r="X565" t="str">
            <v>T060407
T0405xx</v>
          </cell>
          <cell r="Y565" t="str">
            <v xml:space="preserve"> - Bộ bơm xi măng tạo hình thân đốt sống, gồm : 
- Xi măng tạo hình đốt sống gồm 20g bột có thành phần 67,50% Polymethylmethacrylate, 30% Barium sulphate,  2,5% Benzoyl peroxide đựng sẵn trong ống trộn xi măng dạng xy ranh và 9,4g chất lỏng có thành phần 99,1% Methylmethacrylate, 0,9% N,N-dimethyl-p-toluidine, Hydroquinone 75 ppm.
- Bơm áp lực đẩy xi măng dạng súng và dây nối kim chọc dò.</v>
          </cell>
          <cell r="Z565" t="str">
            <v>Teknimed SAS</v>
          </cell>
          <cell r="AA565" t="str">
            <v>Pháp</v>
          </cell>
          <cell r="AB565" t="str">
            <v>Teknimed SAS</v>
          </cell>
          <cell r="AC565" t="str">
            <v>Pháp</v>
          </cell>
          <cell r="AD565" t="str">
            <v>B; C</v>
          </cell>
          <cell r="AE565" t="str">
            <v>220001913/PCBB-HCM ngày 06/06/2022;
2301909ĐKLH/BYT-HTTB ngày 30/12/2023</v>
          </cell>
          <cell r="AF565" t="str">
            <v>1 bộ/ gói</v>
          </cell>
          <cell r="AG565" t="str">
            <v>Bộ</v>
          </cell>
          <cell r="AH565">
            <v>5</v>
          </cell>
          <cell r="AI565">
            <v>0</v>
          </cell>
          <cell r="AJ565" t="str">
            <v>vn0302204137</v>
          </cell>
          <cell r="AK565" t="str">
            <v>CÔNG TY TNHH TRANG THIẾT BỊ Y TẾ B.M.S</v>
          </cell>
          <cell r="AL565" t="str">
            <v>Đạt</v>
          </cell>
          <cell r="AM565"/>
          <cell r="AN565" t="str">
            <v xml:space="preserve">Đào Thị Nhung </v>
          </cell>
          <cell r="AO565" t="str">
            <v>Đạt</v>
          </cell>
          <cell r="AP565" t="str">
            <v>Đạt</v>
          </cell>
          <cell r="AQ565" t="str">
            <v>Đạt</v>
          </cell>
          <cell r="AR565" t="str">
            <v>Đạt</v>
          </cell>
          <cell r="AS565" t="str">
            <v>Đạt</v>
          </cell>
          <cell r="AT565" t="str">
            <v>Không Đạt</v>
          </cell>
          <cell r="AU565" t="str">
            <v>Đạt</v>
          </cell>
          <cell r="AV565" t="str">
            <v>Đạt</v>
          </cell>
          <cell r="AW565" t="str">
            <v>Đạt</v>
          </cell>
          <cell r="AX565" t="str">
            <v>Đạt</v>
          </cell>
          <cell r="AY565" t="str">
            <v>Không đạt</v>
          </cell>
          <cell r="AZ565" t="str">
            <v>Catalogue không đáp ứng HSMT</v>
          </cell>
          <cell r="BA565" t="str">
            <v>Nguyễn Văn Thành</v>
          </cell>
          <cell r="BB565" t="str">
            <v>Không đạt</v>
          </cell>
          <cell r="BC565" t="str">
            <v>Catalogue không đáp ứng HSMT</v>
          </cell>
        </row>
        <row r="566">
          <cell r="C566" t="str">
            <v>PP2300520205</v>
          </cell>
          <cell r="D566" t="str">
            <v>Vít cột sống đa trục rỗng ren đôi, thân vít phun cát các cỡ, kèm ốc khóa trong</v>
          </cell>
          <cell r="E566" t="str">
            <v xml:space="preserve">  - Vít cột sống đa trục rỗng nòng bơm xi măng, ren đôi, thân vít được xử lý phun cát 
 - Chất liệu: Ti6Al4V ELI
 - Đường kính 5.5-&gt;8.5mm, dài các cỡ
 - Thiết kế:  Bước ren đôi.  Thân vít được xử lý phun cát
  - Góc dao động lên đến 60°
 - Đầu vít có đường kính cạnh lớn 13mm, cạnh nhỏ 9.5mm, với cơ chế khóa theo kiểu cánh ren ngược 
 - Thân vít có 2 lỗ bơm xi măng, đường kính lỗ là 2.5mm
 - Tương thích với nẹp dọc đường kính 5.5 và ốc khóa trong cùng hãng sản xuất.
</v>
          </cell>
          <cell r="F566" t="str">
            <v>Gói / cái</v>
          </cell>
          <cell r="G566" t="str">
            <v>Cái</v>
          </cell>
          <cell r="H566">
            <v>20</v>
          </cell>
          <cell r="I566">
            <v>7100000</v>
          </cell>
          <cell r="J566">
            <v>142000000</v>
          </cell>
          <cell r="K566">
            <v>2840000</v>
          </cell>
          <cell r="L566">
            <v>213000000</v>
          </cell>
          <cell r="M566">
            <v>99400000</v>
          </cell>
          <cell r="N566">
            <v>4</v>
          </cell>
          <cell r="O566" t="str">
            <v>PP2300520205</v>
          </cell>
          <cell r="P566" t="str">
            <v>Vít cột sống đa trục rỗng ren đôi, thân vít phun cát các cỡ, kèm ốc khóa trong</v>
          </cell>
          <cell r="Q566">
            <v>180</v>
          </cell>
          <cell r="R566">
            <v>233128000</v>
          </cell>
          <cell r="S566">
            <v>210</v>
          </cell>
          <cell r="T566" t="str">
            <v>Giao hàng trong vòng 24h kể từ thời điểm gửi đơn đặt hàng của Bệnh viện</v>
          </cell>
          <cell r="U566" t="str">
            <v>Vít cột sống đa trục rỗng, ren đôi, thân vít phun cát các cỡ Hedjet</v>
          </cell>
          <cell r="V566" t="str">
            <v>Vít cột sống đa trục rỗng, ren đôi, thân vít phun cát các cỡ Hedjet</v>
          </cell>
          <cell r="W566" t="str">
            <v>N07.06.040.5007.174.0032</v>
          </cell>
          <cell r="X566" t="str">
            <v>DZHHPSxxxx/ DZHPSxxxx</v>
          </cell>
          <cell r="Y566" t="str">
            <v>Vít cột sống đa trục rỗng nòng bơm xi măng, ren đôi, thân vít được xử lý phun cát dùng trong phẫu thuật cột sống lưng có chỉ định bơm xi măng:
- Chất liệu: Ti6Al4V ELI
- Kích thước: Đường kính 5.5 dài 35, 40, 45mm ; Đường kính 6.5 dài 25 đến 60 bước tăng 5mm ; Đường kính 7.5 dài 30 đến 60 bước tăng 5mm ; Đường kính 8.5 dài 40, 45, 50, 60, 70, 80, 90mm.
- Thiết kế:
. Bước ren đôi tạo điều kiện cho việc bắt vít nhanh chóng. Thân vít được xử lý phun cát giúp tăng lực kéo nhổ và nhanh hàn xương. Mũi vít tự tự dẫn hướng. Góc dao động: lên đến 60°
. Đầu vít có đường kính cạnh lớn 13mm, cạnh nhỏ 9.5mm, cao 15,8mm. Cơ chế khóa theo kiểu cánh ren ngược Dovetail của vít giúp dễ bắt, giảm nguy cơ chéo ren, chống nguy cơ chệch đầu nối nắp ốc, đảm bảo không bung ốc khóa trong. Moment giữ nắp ốc lên đến 30Nm.
. Thân vít có 2 lỗ bơm xi măng, đường kính lỗ là 2.5mm
. Tương thích với nẹp dọc đường kính 5.5 và ốc khóa trong cùng hãng sản xuất.
Cung cấp kèm Bộ dụng cụ cố định cột sống tương thích và các dụng cụ hỗ trợ khác khi sử dụng</v>
          </cell>
          <cell r="Z566">
            <v>9018</v>
          </cell>
          <cell r="AA566" t="str">
            <v>Medyssey</v>
          </cell>
          <cell r="AB566" t="str">
            <v>Hàn Quốc</v>
          </cell>
          <cell r="AC566" t="str">
            <v>Medyssey</v>
          </cell>
          <cell r="AD566" t="str">
            <v>C</v>
          </cell>
          <cell r="AE566">
            <v>0</v>
          </cell>
          <cell r="AF566" t="str">
            <v>Cái/ gói</v>
          </cell>
          <cell r="AG566" t="str">
            <v>Cái</v>
          </cell>
          <cell r="AH566">
            <v>20</v>
          </cell>
          <cell r="AI566">
            <v>0</v>
          </cell>
          <cell r="AJ566" t="str">
            <v>vn0100108536</v>
          </cell>
          <cell r="AK566" t="str">
            <v>CÔNG TY CỔ PHẦN DƯỢC PHẨM TRUNG ƯƠNG CPC1</v>
          </cell>
          <cell r="AL566" t="str">
            <v>Đạt</v>
          </cell>
          <cell r="AM566"/>
          <cell r="AN566" t="str">
            <v>Nguyễn Thị Nga</v>
          </cell>
          <cell r="AO566" t="str">
            <v>Đạt</v>
          </cell>
          <cell r="AP566" t="str">
            <v>Đạt</v>
          </cell>
          <cell r="AQ566" t="str">
            <v>Đạt</v>
          </cell>
          <cell r="AR566">
            <v>0</v>
          </cell>
          <cell r="AS566" t="str">
            <v>Đạt</v>
          </cell>
          <cell r="AT566" t="str">
            <v>Đạt</v>
          </cell>
          <cell r="AU566" t="str">
            <v>Đạt</v>
          </cell>
          <cell r="AV566" t="str">
            <v>Đạt</v>
          </cell>
          <cell r="AW566" t="str">
            <v>Đạt</v>
          </cell>
          <cell r="AX566" t="str">
            <v>Đạt</v>
          </cell>
          <cell r="AY566" t="str">
            <v>Đạt</v>
          </cell>
          <cell r="AZ566">
            <v>0</v>
          </cell>
          <cell r="BA566" t="str">
            <v>Nguyễn Thị Huệ</v>
          </cell>
          <cell r="BB566" t="str">
            <v>Đạt</v>
          </cell>
          <cell r="BC566">
            <v>0</v>
          </cell>
        </row>
        <row r="567">
          <cell r="C567" t="str">
            <v>PP2300520205</v>
          </cell>
          <cell r="D567" t="str">
            <v>Vít cột sống đa trục rỗng ren đôi, thân vít phun cát các cỡ, kèm ốc khóa trong</v>
          </cell>
          <cell r="E567" t="str">
            <v xml:space="preserve">  - Vít cột sống đa trục rỗng nòng bơm xi măng, ren đôi, thân vít được xử lý phun cát 
 - Chất liệu: Ti6Al4V ELI
 - Đường kính 5.5-&gt;8.5mm, dài các cỡ
 - Thiết kế:  Bước ren đôi.  Thân vít được xử lý phun cát
  - Góc dao động lên đến 60°
 - Đầu vít có đường kính cạnh lớn 13mm, cạnh nhỏ 9.5mm, với cơ chế khóa theo kiểu cánh ren ngược 
 - Thân vít có 2 lỗ bơm xi măng, đường kính lỗ là 2.5mm
 - Tương thích với nẹp dọc đường kính 5.5 và ốc khóa trong cùng hãng sản xuất.
</v>
          </cell>
          <cell r="F567" t="str">
            <v>Gói / cái</v>
          </cell>
          <cell r="G567" t="str">
            <v>Cái</v>
          </cell>
          <cell r="H567">
            <v>20</v>
          </cell>
          <cell r="I567">
            <v>7100000</v>
          </cell>
          <cell r="J567">
            <v>142000000</v>
          </cell>
          <cell r="K567">
            <v>2840000</v>
          </cell>
          <cell r="L567">
            <v>213000000</v>
          </cell>
          <cell r="M567">
            <v>99400000</v>
          </cell>
          <cell r="N567">
            <v>4</v>
          </cell>
          <cell r="O567" t="str">
            <v>PP2300520205</v>
          </cell>
          <cell r="P567" t="str">
            <v>Vít cột sống đa trục rỗng ren đôi, thân vít phun cát các cỡ, kèm ốc khóa trong</v>
          </cell>
          <cell r="Q567">
            <v>180</v>
          </cell>
          <cell r="R567">
            <v>417456000</v>
          </cell>
          <cell r="S567">
            <v>210</v>
          </cell>
          <cell r="T567" t="str">
            <v>Trong vòng 24 giờ kể từ thời điểm đặt hàng của Bệnh viện</v>
          </cell>
          <cell r="U567" t="str">
            <v>Vít đa trục bơm xi măng cố định cột sống lưng</v>
          </cell>
          <cell r="V567" t="str">
            <v>Vít đa trục bơm xi măng cố định cột sống lưng</v>
          </cell>
          <cell r="W567" t="str">
            <v>N07.06.040.0090.272.0009</v>
          </cell>
          <cell r="X567" t="str">
            <v>ACPSxxxx</v>
          </cell>
          <cell r="Y567" t="str">
            <v xml:space="preserve">  - Vít cột sống đa trục rỗng nòng bơm xi măng, ren đôi, thân vít được xử lý phun cát 
 - Chất liệu: Ti6Al4V ELI
 - Đường kính 5.5-&gt;8.5mm, dài các cỡ
 - Thiết kế:  Bước ren đôi.  Thân vít được xử lý phun cát
  - Góc dao động lên đến 60°
 - Đầu vít có đường kính cạnh lớn 13mm, cạnh nhỏ 9.5mm, với cơ chế khóa theo kiểu cánh ren ngược 
 - Thân vít có 2 lỗ bơm xi măng, đường kính lỗ là 2.5mm
 - Tương thích với nẹp dọc đường kính 5.5 và ốc khóa trong cùng hãng sản xuất.</v>
          </cell>
          <cell r="Z567" t="str">
            <v>Aero Medikal</v>
          </cell>
          <cell r="AA567" t="str">
            <v>Thổ Nhĩ Kỳ</v>
          </cell>
          <cell r="AB567" t="str">
            <v>Aero Medikal</v>
          </cell>
          <cell r="AC567" t="str">
            <v>Thổ Nhĩ Kỳ</v>
          </cell>
          <cell r="AD567" t="str">
            <v>C</v>
          </cell>
          <cell r="AE567" t="str">
            <v>16126NK/BYT-TB-CT
Ngày 04/08/2020</v>
          </cell>
          <cell r="AF567" t="str">
            <v>Cái/Gói</v>
          </cell>
          <cell r="AG567" t="str">
            <v>Cái</v>
          </cell>
          <cell r="AH567">
            <v>20</v>
          </cell>
          <cell r="AI567">
            <v>0</v>
          </cell>
          <cell r="AJ567" t="str">
            <v>vn0311829625</v>
          </cell>
          <cell r="AK567" t="str">
            <v>CÔNG TY CỔ PHẦN Y TẾ THÀNH ÂN</v>
          </cell>
          <cell r="AL567" t="str">
            <v>Đạt</v>
          </cell>
          <cell r="AM567"/>
          <cell r="AN567" t="str">
            <v>Phan Thị Lường</v>
          </cell>
          <cell r="AO567" t="str">
            <v>Đạt</v>
          </cell>
          <cell r="AP567" t="str">
            <v>Đạt</v>
          </cell>
          <cell r="AQ567" t="str">
            <v>Đạt</v>
          </cell>
          <cell r="AR567">
            <v>0</v>
          </cell>
          <cell r="AS567" t="str">
            <v>Đạt</v>
          </cell>
          <cell r="AT567" t="str">
            <v>Đạt</v>
          </cell>
          <cell r="AU567" t="str">
            <v>Đạt</v>
          </cell>
          <cell r="AV567" t="str">
            <v>Đạt</v>
          </cell>
          <cell r="AW567" t="str">
            <v>Đạt</v>
          </cell>
          <cell r="AX567" t="str">
            <v>Đạt</v>
          </cell>
          <cell r="AY567" t="str">
            <v>Đạt</v>
          </cell>
          <cell r="AZ567">
            <v>0</v>
          </cell>
          <cell r="BA567" t="str">
            <v>Hồ Thị Xuân Thu</v>
          </cell>
          <cell r="BB567" t="str">
            <v>Đạt</v>
          </cell>
          <cell r="BC567">
            <v>0</v>
          </cell>
        </row>
        <row r="568">
          <cell r="C568" t="str">
            <v>PP2300520205</v>
          </cell>
          <cell r="D568" t="str">
            <v>Vít cột sống đa trục rỗng ren đôi, thân vít phun cát các cỡ, kèm ốc khóa trong</v>
          </cell>
          <cell r="E568" t="str">
            <v xml:space="preserve">  - Vít cột sống đa trục rỗng nòng bơm xi măng, ren đôi, thân vít được xử lý phun cát 
 - Chất liệu: Ti6Al4V ELI
 - Đường kính 5.5-&gt;8.5mm, dài các cỡ
 - Thiết kế:  Bước ren đôi.  Thân vít được xử lý phun cát
  - Góc dao động lên đến 60°
 - Đầu vít có đường kính cạnh lớn 13mm, cạnh nhỏ 9.5mm, với cơ chế khóa theo kiểu cánh ren ngược 
 - Thân vít có 2 lỗ bơm xi măng, đường kính lỗ là 2.5mm
 - Tương thích với nẹp dọc đường kính 5.5 và ốc khóa trong cùng hãng sản xuất.
</v>
          </cell>
          <cell r="F568" t="str">
            <v>Gói / cái</v>
          </cell>
          <cell r="G568" t="str">
            <v>Cái</v>
          </cell>
          <cell r="H568">
            <v>20</v>
          </cell>
          <cell r="I568">
            <v>7100000</v>
          </cell>
          <cell r="J568">
            <v>142000000</v>
          </cell>
          <cell r="K568">
            <v>2840000</v>
          </cell>
          <cell r="L568">
            <v>213000000</v>
          </cell>
          <cell r="M568">
            <v>99400000</v>
          </cell>
          <cell r="N568">
            <v>4</v>
          </cell>
          <cell r="O568" t="str">
            <v>PP2300520205</v>
          </cell>
          <cell r="P568" t="str">
            <v>Vít cột sống đa trục rỗng ren đôi, thân vít phun cát các cỡ, kèm ốc khóa trong</v>
          </cell>
          <cell r="Q568">
            <v>180</v>
          </cell>
          <cell r="R568">
            <v>593283000</v>
          </cell>
          <cell r="S568">
            <v>210</v>
          </cell>
          <cell r="T568" t="str">
            <v>Trong vòng 24h kể từ thời điểm đặt hàng của bệnh viện</v>
          </cell>
          <cell r="U568" t="str">
            <v>Vít đa trục rỗng nòng có lỗ bơm xi măng kèm ốc khóa</v>
          </cell>
          <cell r="V568" t="str">
            <v>Vít đa trục rỗng nòng có lỗ bơm xi măng kèm ốc khóa</v>
          </cell>
          <cell r="W568" t="str">
            <v>N07.06.040.5091.155.0003</v>
          </cell>
          <cell r="X568" t="str">
            <v>HBI8xxxx</v>
          </cell>
          <cell r="Y568" t="str">
            <v xml:space="preserve"> ' - Vít cột sống đa trục rỗng nòng bơm xi măng, ren đôi, thân vít được xử lý phun cát 
 - Chất liệu: Ti6Al4V ELI
 - Đường kính 5.5-&gt;8.5mm, dài các cỡ
 - Thiết kế:  Bước ren đôi.  Thân vít được xử lý phun cát
  - Góc dao động lên đến 60°
 - Đầu vít có đường kính cạnh lớn 13mm, cạnh nhỏ 9.5mm, với cơ chế khóa theo kiểu cánh ren ngược 
 - Thân vít có 2 lỗ bơm xi măng, đường kính lỗ là 2.5mm
 - Tương thích với nẹp dọc đường kính 5.5 và ốc khóa trong cùng hãng sản xuất.</v>
          </cell>
          <cell r="Z568" t="str">
            <v>Paradigm Spine GmbH</v>
          </cell>
          <cell r="AA568" t="str">
            <v>Đức</v>
          </cell>
          <cell r="AB568" t="str">
            <v>Paradigm Spine GmbH</v>
          </cell>
          <cell r="AC568" t="str">
            <v>Đức</v>
          </cell>
          <cell r="AD568" t="str">
            <v>C</v>
          </cell>
          <cell r="AE568" t="str">
            <v>17480NK/BYT-TB-CT ngày 08/02/2021</v>
          </cell>
          <cell r="AF568" t="str">
            <v>1 cái/ gói</v>
          </cell>
          <cell r="AG568" t="str">
            <v>Cái</v>
          </cell>
          <cell r="AH568">
            <v>20</v>
          </cell>
          <cell r="AI568">
            <v>0</v>
          </cell>
          <cell r="AJ568" t="str">
            <v>vn0302204137</v>
          </cell>
          <cell r="AK568" t="str">
            <v>CÔNG TY TNHH TRANG THIẾT BỊ Y TẾ B.M.S</v>
          </cell>
          <cell r="AL568" t="str">
            <v>Đạt</v>
          </cell>
          <cell r="AM568"/>
          <cell r="AN568" t="str">
            <v xml:space="preserve">Đào Thị Nhung </v>
          </cell>
          <cell r="AO568" t="str">
            <v>Đạt</v>
          </cell>
          <cell r="AP568" t="str">
            <v>Đạt</v>
          </cell>
          <cell r="AQ568" t="str">
            <v>Đạt</v>
          </cell>
          <cell r="AR568" t="str">
            <v>Đạt</v>
          </cell>
          <cell r="AS568" t="str">
            <v>Đạt</v>
          </cell>
          <cell r="AT568" t="str">
            <v>Không Đạt</v>
          </cell>
          <cell r="AU568" t="str">
            <v>Đạt</v>
          </cell>
          <cell r="AV568" t="str">
            <v>Đạt</v>
          </cell>
          <cell r="AW568" t="str">
            <v>Đạt</v>
          </cell>
          <cell r="AX568" t="str">
            <v>Đạt</v>
          </cell>
          <cell r="AY568" t="str">
            <v>Không đạt</v>
          </cell>
          <cell r="AZ568" t="str">
            <v>Catalogue không đáp ứng HSMT</v>
          </cell>
          <cell r="BA568" t="str">
            <v>Nguyễn Văn Thành</v>
          </cell>
          <cell r="BB568" t="str">
            <v>Không đạt</v>
          </cell>
          <cell r="BC568" t="str">
            <v>Catalogue không đáp ứng HSMT</v>
          </cell>
        </row>
        <row r="569">
          <cell r="C569" t="str">
            <v>PP2300520206</v>
          </cell>
          <cell r="D569" t="str">
            <v>Đĩa đệm cột sống lưng loại cong với cơ chế khớp nối được kiểm soát</v>
          </cell>
          <cell r="E569" t="str">
            <v xml:space="preserve"> - Đĩa đệm cột sống lưng loại cong với cơ chế khớp nối được kiểm soát 
 - Chất liệu: PEEK-Optima
 - Dài 27mm, 32 mm
 - Rộng 10 mm, Cao: 7-18 mm với bước tăng 1mm, góc nghiêng 0 và 6o
 - Thiết kế: Viền đầu đĩa thuôn nhọn cả hai hướng. Cơ chế khớp nối được kiểm soát 
 - Có thể đặt ở bất kỳ vị trí nào từ 10o cho tới 65o từ trục của cây đặt đĩa.
 - Khoang ghép xương lớn với thể tích nhồi xương từ 0,51cc tới 1,91cc 
 - Vị trí độc đáo của các điểm đánh dấu bằng chất liệu tantalum </v>
          </cell>
          <cell r="F569" t="str">
            <v>Gói / cái</v>
          </cell>
          <cell r="G569" t="str">
            <v>Cái</v>
          </cell>
          <cell r="H569">
            <v>7</v>
          </cell>
          <cell r="I569">
            <v>13200000</v>
          </cell>
          <cell r="J569">
            <v>92400000</v>
          </cell>
          <cell r="K569">
            <v>1848000</v>
          </cell>
          <cell r="L569">
            <v>138600000</v>
          </cell>
          <cell r="M569">
            <v>64680000</v>
          </cell>
          <cell r="N569">
            <v>2</v>
          </cell>
          <cell r="O569" t="str">
            <v>PP2300520206</v>
          </cell>
          <cell r="P569" t="str">
            <v>Đĩa đệm cột sống lưng loại cong với cơ chế khớp nối được kiểm soát</v>
          </cell>
          <cell r="Q569">
            <v>180</v>
          </cell>
          <cell r="R569">
            <v>233128000</v>
          </cell>
          <cell r="S569">
            <v>210</v>
          </cell>
          <cell r="T569" t="str">
            <v>Giao hàng trong vòng 24h kể từ thời điểm gửi đơn đặt hàng của Bệnh viện</v>
          </cell>
          <cell r="U569" t="str">
            <v>Miếng ghép đĩa đệm cột sống Zyston</v>
          </cell>
          <cell r="V569" t="str">
            <v>Miếng ghép đĩa đệm cột sống Zyston</v>
          </cell>
          <cell r="W569" t="str">
            <v>N06.04.020.4498.175.0001</v>
          </cell>
          <cell r="X569" t="str">
            <v>14-5331xx</v>
          </cell>
          <cell r="Y569" t="str">
            <v>Đĩa đệm cột sống lưng loại cong với cơ chế khớp nối được kiểm soát dùng trong phẫu thuật cột sống lưng, ngực:
- Chất liệu: PEEK-Optima
- Kích thước: Dài 27 và 32 mm, rộng 10 mm, cao: 7-18 mm với bước tăng 1mm, góc nghiêng 0 và 6o
- Thiết kế:
. Viền đầu đĩa thuôn nhọn cả hai hướng giúp tự tách hướng và hỗ trợ trong việc đưa đĩa vào
. Cơ chế khớp nối được kiểm soát với nhiều lựa chọn về góc lối vào đặt đĩa. Có thể đặt ở bất kỳ vị trí nào từ 10o cho tới 65o từ trục của cây đặt đĩa.
. Khoang ghép xương lớn với thể tích nhồi xương từ 0,51cc tới 1,91cc tùy theo kích thước đĩa đệm giúp hỗ trợ quá trình hàn xương.
. Vị trí độc đáo của các điểm đánh dấu bằng chất liệu tantalum giúp hình dung định hướng của đĩa bên trong cột sống trong quá trình phẫu thuật và sau phẫu thuật.
Cung cấp kèm Bộ dụng cụ đặt đĩa tương thích và các dụng cụ hỗ trợ khác khi sử dụng</v>
          </cell>
          <cell r="Z569" t="str">
            <v>Zimmer Biomet Spine, Inc.</v>
          </cell>
          <cell r="AA569" t="str">
            <v>Mỹ</v>
          </cell>
          <cell r="AB569" t="str">
            <v>Zimmer Biomet Spine, Inc.</v>
          </cell>
          <cell r="AC569" t="str">
            <v>Mỹ</v>
          </cell>
          <cell r="AD569" t="str">
            <v>C</v>
          </cell>
          <cell r="AE569" t="str">
            <v>7692NK/BYT-TB-CT ngày 03/01/2018</v>
          </cell>
          <cell r="AF569" t="str">
            <v>Cái/ gói</v>
          </cell>
          <cell r="AG569" t="str">
            <v>Cái</v>
          </cell>
          <cell r="AH569">
            <v>7</v>
          </cell>
          <cell r="AI569">
            <v>0</v>
          </cell>
          <cell r="AJ569" t="str">
            <v>vn0100108536</v>
          </cell>
          <cell r="AK569" t="str">
            <v>CÔNG TY CỔ PHẦN DƯỢC PHẨM TRUNG ƯƠNG CPC1</v>
          </cell>
          <cell r="AL569" t="str">
            <v>Đạt</v>
          </cell>
          <cell r="AM569"/>
          <cell r="AN569" t="str">
            <v>Nguyễn Thị Nga</v>
          </cell>
          <cell r="AO569" t="str">
            <v>Đạt</v>
          </cell>
          <cell r="AP569" t="str">
            <v>Đạt</v>
          </cell>
          <cell r="AQ569" t="str">
            <v>Đạt</v>
          </cell>
          <cell r="AR569">
            <v>0</v>
          </cell>
          <cell r="AS569" t="str">
            <v>Đạt</v>
          </cell>
          <cell r="AT569" t="str">
            <v>Đạt</v>
          </cell>
          <cell r="AU569" t="str">
            <v>Đạt</v>
          </cell>
          <cell r="AV569" t="str">
            <v>Đạt</v>
          </cell>
          <cell r="AW569" t="str">
            <v>Đạt</v>
          </cell>
          <cell r="AX569" t="str">
            <v>Đạt</v>
          </cell>
          <cell r="AY569" t="str">
            <v>Đạt</v>
          </cell>
          <cell r="AZ569">
            <v>0</v>
          </cell>
          <cell r="BA569" t="str">
            <v>Nguyễn Thị Huệ</v>
          </cell>
          <cell r="BB569" t="str">
            <v>Đạt</v>
          </cell>
          <cell r="BC569">
            <v>0</v>
          </cell>
        </row>
        <row r="570">
          <cell r="C570" t="str">
            <v>PP2300520206</v>
          </cell>
          <cell r="D570" t="str">
            <v>Đĩa đệm cột sống lưng loại cong với cơ chế khớp nối được kiểm soát</v>
          </cell>
          <cell r="E570" t="str">
            <v xml:space="preserve"> - Đĩa đệm cột sống lưng loại cong với cơ chế khớp nối được kiểm soát 
 - Chất liệu: PEEK-Optima
 - Dài 27mm, 32 mm
 - Rộng 10 mm, Cao: 7-18 mm với bước tăng 1mm, góc nghiêng 0 và 6o
 - Thiết kế: Viền đầu đĩa thuôn nhọn cả hai hướng. Cơ chế khớp nối được kiểm soát 
 - Có thể đặt ở bất kỳ vị trí nào từ 10o cho tới 65o từ trục của cây đặt đĩa.
 - Khoang ghép xương lớn với thể tích nhồi xương từ 0,51cc tới 1,91cc 
 - Vị trí độc đáo của các điểm đánh dấu bằng chất liệu tantalum </v>
          </cell>
          <cell r="F570" t="str">
            <v>Gói / cái</v>
          </cell>
          <cell r="G570" t="str">
            <v>Cái</v>
          </cell>
          <cell r="H570">
            <v>7</v>
          </cell>
          <cell r="I570">
            <v>13200000</v>
          </cell>
          <cell r="J570">
            <v>92400000</v>
          </cell>
          <cell r="K570">
            <v>1848000</v>
          </cell>
          <cell r="L570">
            <v>138600000</v>
          </cell>
          <cell r="M570">
            <v>64680000</v>
          </cell>
          <cell r="N570">
            <v>2</v>
          </cell>
          <cell r="O570" t="str">
            <v>PP2300520206</v>
          </cell>
          <cell r="P570" t="str">
            <v>Đĩa đệm cột sống lưng loại cong với cơ chế khớp nối được kiểm soát</v>
          </cell>
          <cell r="Q570">
            <v>180</v>
          </cell>
          <cell r="R570">
            <v>417456000</v>
          </cell>
          <cell r="S570">
            <v>210</v>
          </cell>
          <cell r="T570" t="str">
            <v>Trong vòng 24 giờ kể từ thời điểm đặt hàng của Bệnh viện</v>
          </cell>
          <cell r="U570" t="str">
            <v>Đĩa đệm cột sống lưng dạng cong</v>
          </cell>
          <cell r="V570" t="str">
            <v>Đĩa đệm cột sống lưng dạng cong</v>
          </cell>
          <cell r="W570" t="str">
            <v>N06.04.020.0090.272.0001</v>
          </cell>
          <cell r="X570" t="str">
            <v>ABCxxxx</v>
          </cell>
          <cell r="Y570" t="str">
            <v xml:space="preserve"> - Đĩa đệm cột sống lưng loại cong với cơ chế khớp nối được kiểm soát 
 - Chất liệu: PEEK-Optima
 - Dài 27mm, 32 mm
 - Rộng 10 mm, Cao: 7-18 mm với bước tăng 1mm, góc nghiêng 0 và 6o
 - Thiết kế: Viền đầu đĩa thuôn nhọn cả hai hướng. Cơ chế khớp nối được kiểm soát 
 - Có thể đặt ở bất kỳ vị trí nào từ 10o cho tới 65o từ trục của cây đặt đĩa.
 - Khoang ghép xương lớn với thể tích nhồi xương từ 0,51cc tới 1,91cc 
 - Vị trí độc đáo của các điểm đánh dấu bằng chất liệu tantalum </v>
          </cell>
          <cell r="Z570" t="str">
            <v>Aero Medikal</v>
          </cell>
          <cell r="AA570" t="str">
            <v>Thổ Nhĩ Kỳ</v>
          </cell>
          <cell r="AB570" t="str">
            <v>Aero Medikal</v>
          </cell>
          <cell r="AC570" t="str">
            <v>Thổ Nhĩ Kỳ</v>
          </cell>
          <cell r="AD570" t="str">
            <v>C</v>
          </cell>
          <cell r="AE570" t="str">
            <v>16126NK/BYT-TB-CT
Ngày 04/08/2020</v>
          </cell>
          <cell r="AF570" t="str">
            <v>Cái/Gói</v>
          </cell>
          <cell r="AG570" t="str">
            <v>Cái</v>
          </cell>
          <cell r="AH570">
            <v>7</v>
          </cell>
          <cell r="AI570">
            <v>0</v>
          </cell>
          <cell r="AJ570" t="str">
            <v>vn0311829625</v>
          </cell>
          <cell r="AK570" t="str">
            <v>CÔNG TY CỔ PHẦN Y TẾ THÀNH ÂN</v>
          </cell>
          <cell r="AL570" t="str">
            <v>Đạt</v>
          </cell>
          <cell r="AM570"/>
          <cell r="AN570" t="str">
            <v>Phan Thị Lường</v>
          </cell>
          <cell r="AO570" t="str">
            <v>Đạt</v>
          </cell>
          <cell r="AP570" t="str">
            <v>Đạt</v>
          </cell>
          <cell r="AQ570" t="str">
            <v>Đạt</v>
          </cell>
          <cell r="AR570">
            <v>0</v>
          </cell>
          <cell r="AS570" t="str">
            <v>Đạt</v>
          </cell>
          <cell r="AT570" t="str">
            <v>Đạt</v>
          </cell>
          <cell r="AU570" t="str">
            <v>Đạt</v>
          </cell>
          <cell r="AV570" t="str">
            <v>Đạt</v>
          </cell>
          <cell r="AW570" t="str">
            <v>Đạt</v>
          </cell>
          <cell r="AX570" t="str">
            <v>Đạt</v>
          </cell>
          <cell r="AY570" t="str">
            <v>Đạt</v>
          </cell>
          <cell r="AZ570">
            <v>0</v>
          </cell>
          <cell r="BA570" t="str">
            <v>Hồ Thị Xuân Thu</v>
          </cell>
          <cell r="BB570" t="str">
            <v>Đạt</v>
          </cell>
          <cell r="BC570">
            <v>0</v>
          </cell>
        </row>
        <row r="571">
          <cell r="C571" t="str">
            <v>PP2300520206</v>
          </cell>
          <cell r="D571" t="str">
            <v>Đĩa đệm cột sống lưng loại cong với cơ chế khớp nối được kiểm soát</v>
          </cell>
          <cell r="E571" t="str">
            <v xml:space="preserve"> - Đĩa đệm cột sống lưng loại cong với cơ chế khớp nối được kiểm soát 
 - Chất liệu: PEEK-Optima
 - Dài 27mm, 32 mm
 - Rộng 10 mm, Cao: 7-18 mm với bước tăng 1mm, góc nghiêng 0 và 6o
 - Thiết kế: Viền đầu đĩa thuôn nhọn cả hai hướng. Cơ chế khớp nối được kiểm soát 
 - Có thể đặt ở bất kỳ vị trí nào từ 10o cho tới 65o từ trục của cây đặt đĩa.
 - Khoang ghép xương lớn với thể tích nhồi xương từ 0,51cc tới 1,91cc 
 - Vị trí độc đáo của các điểm đánh dấu bằng chất liệu tantalum </v>
          </cell>
          <cell r="F571" t="str">
            <v>Gói / cái</v>
          </cell>
          <cell r="G571" t="str">
            <v>Cái</v>
          </cell>
          <cell r="H571">
            <v>7</v>
          </cell>
          <cell r="I571">
            <v>13200000</v>
          </cell>
          <cell r="J571">
            <v>92400000</v>
          </cell>
          <cell r="K571">
            <v>1848000</v>
          </cell>
          <cell r="L571">
            <v>138600000</v>
          </cell>
          <cell r="M571">
            <v>64680000</v>
          </cell>
          <cell r="N571">
            <v>2</v>
          </cell>
          <cell r="O571" t="str">
            <v>PP2300520206</v>
          </cell>
          <cell r="P571" t="str">
            <v>Đĩa đệm cột sống lưng loại cong với cơ chế khớp nối được kiểm soát</v>
          </cell>
          <cell r="Q571">
            <v>180</v>
          </cell>
          <cell r="R571">
            <v>593283000</v>
          </cell>
          <cell r="S571">
            <v>210</v>
          </cell>
          <cell r="T571" t="str">
            <v>Trong vòng 24h kể từ thời điểm đặt hàng của bệnh viện</v>
          </cell>
          <cell r="U571" t="str">
            <v>Miếng ghép đĩa đệm cột sống lưng loại cong</v>
          </cell>
          <cell r="V571" t="str">
            <v>Miếng ghép đĩa đệm cột sống lưng loại cong</v>
          </cell>
          <cell r="W571" t="str">
            <v>N06.04.020.3493.175.0009</v>
          </cell>
          <cell r="X571" t="str">
            <v>30-T-x-x
30-T-xx-x
30-T-xxxx-xx
30-T-xxxx-x
30-T-xxxx-xx-x
30-T-xxxx-x-x</v>
          </cell>
          <cell r="Y571" t="str">
            <v xml:space="preserve"> '- Đĩa đệm cột sống lưng loại cong với cơ chế khớp nối được kiểm soát 
 - Chất liệu: PEEK-Optima
 - Dài 27mm, 32 mm
 - Rộng 10 mm, Cao: 7-18 mm với bước tăng 1mm, góc nghiêng 0 và 6o
 - Thiết kế: Viền đầu đĩa thuôn nhọn cả hai hướng. Cơ chế khớp nối được kiểm soát 
 - Có thể đặt ở bất kỳ vị trí nào từ 10o cho tới 65o từ trục của cây đặt đĩa.
 - Khoang ghép xương lớn với thể tích nhồi xương từ 0,51cc tới 1,91cc 
 - Vị trí độc đáo của các điểm đánh dấu bằng chất liệu tantalum </v>
          </cell>
          <cell r="Z571" t="str">
            <v>Pioneer Surgical Technology, Inc</v>
          </cell>
          <cell r="AA571" t="str">
            <v>Mỹ</v>
          </cell>
          <cell r="AB571" t="str">
            <v>Pioneer Surgical Technology, Inc</v>
          </cell>
          <cell r="AC571" t="str">
            <v>Mỹ</v>
          </cell>
          <cell r="AD571" t="str">
            <v>C</v>
          </cell>
          <cell r="AE571" t="str">
            <v>18491NK/BYT-TB-CT ngày 09/08/2021</v>
          </cell>
          <cell r="AF571" t="str">
            <v>1 cái/ gói</v>
          </cell>
          <cell r="AG571" t="str">
            <v>Cái</v>
          </cell>
          <cell r="AH571">
            <v>7</v>
          </cell>
          <cell r="AI571">
            <v>0</v>
          </cell>
          <cell r="AJ571" t="str">
            <v>vn0302204137</v>
          </cell>
          <cell r="AK571" t="str">
            <v>CÔNG TY TNHH TRANG THIẾT BỊ Y TẾ B.M.S</v>
          </cell>
          <cell r="AL571" t="str">
            <v>Đạt</v>
          </cell>
          <cell r="AM571"/>
          <cell r="AN571" t="str">
            <v xml:space="preserve">Đào Thị Nhung </v>
          </cell>
          <cell r="AO571" t="str">
            <v>Đạt</v>
          </cell>
          <cell r="AP571" t="str">
            <v>Đạt</v>
          </cell>
          <cell r="AQ571" t="str">
            <v>Đạt</v>
          </cell>
          <cell r="AR571" t="str">
            <v>Đạt</v>
          </cell>
          <cell r="AS571" t="str">
            <v>Đạt</v>
          </cell>
          <cell r="AT571" t="str">
            <v>Không Đạt</v>
          </cell>
          <cell r="AU571" t="str">
            <v>Đạt</v>
          </cell>
          <cell r="AV571" t="str">
            <v>Đạt</v>
          </cell>
          <cell r="AW571" t="str">
            <v>Đạt</v>
          </cell>
          <cell r="AX571" t="str">
            <v>Đạt</v>
          </cell>
          <cell r="AY571" t="str">
            <v>Không đạt</v>
          </cell>
          <cell r="AZ571" t="str">
            <v>Catalogue không đáp ứng HSMT</v>
          </cell>
          <cell r="BA571" t="str">
            <v>Nguyễn Văn Thành</v>
          </cell>
          <cell r="BB571" t="str">
            <v>Không đạt</v>
          </cell>
          <cell r="BC571" t="str">
            <v>Catalogue không đáp ứng HSMT</v>
          </cell>
        </row>
        <row r="572">
          <cell r="C572" t="str">
            <v>PP2300520206</v>
          </cell>
          <cell r="D572" t="str">
            <v>Đĩa đệm cột sống lưng loại cong với cơ chế khớp nối được kiểm soát</v>
          </cell>
          <cell r="E572" t="str">
            <v xml:space="preserve"> - Đĩa đệm cột sống lưng loại cong với cơ chế khớp nối được kiểm soát 
 - Chất liệu: PEEK-Optima
 - Dài 27mm, 32 mm
 - Rộng 10 mm, Cao: 7-18 mm với bước tăng 1mm, góc nghiêng 0 và 6o
 - Thiết kế: Viền đầu đĩa thuôn nhọn cả hai hướng. Cơ chế khớp nối được kiểm soát 
 - Có thể đặt ở bất kỳ vị trí nào từ 10o cho tới 65o từ trục của cây đặt đĩa.
 - Khoang ghép xương lớn với thể tích nhồi xương từ 0,51cc tới 1,91cc 
 - Vị trí độc đáo của các điểm đánh dấu bằng chất liệu tantalum </v>
          </cell>
          <cell r="F572" t="str">
            <v>Gói / cái</v>
          </cell>
          <cell r="G572" t="str">
            <v>Cái</v>
          </cell>
          <cell r="H572">
            <v>7</v>
          </cell>
          <cell r="I572">
            <v>13200000</v>
          </cell>
          <cell r="J572">
            <v>92400000</v>
          </cell>
          <cell r="K572">
            <v>1848000</v>
          </cell>
          <cell r="L572">
            <v>138600000</v>
          </cell>
          <cell r="M572">
            <v>64680000</v>
          </cell>
          <cell r="N572">
            <v>2</v>
          </cell>
          <cell r="O572" t="str">
            <v>PP2300520206</v>
          </cell>
          <cell r="P572" t="str">
            <v>Đĩa đệm cột sống lưng loại cong với cơ chế khớp nối được kiểm soát</v>
          </cell>
          <cell r="Q572">
            <v>180</v>
          </cell>
          <cell r="R572">
            <v>265332000</v>
          </cell>
          <cell r="S572">
            <v>210</v>
          </cell>
          <cell r="T572" t="str">
            <v>Trong vòng 24 giờ kể từ thời điểm đặt hàng của Bệnh viện</v>
          </cell>
          <cell r="U572" t="str">
            <v>Đĩa đệm cong cột sống lưng INNOVFIX</v>
          </cell>
          <cell r="V572" t="str">
            <v>Đĩa đệm cong cột sống lưng INNOVFIX</v>
          </cell>
          <cell r="W572" t="str">
            <v>N06.04.020.4589.175.0001</v>
          </cell>
          <cell r="X572" t="str">
            <v>2012xxx 2013xxx 2022xxx 2023xxx</v>
          </cell>
          <cell r="Y572" t="str">
            <v xml:space="preserve"> - Đĩa đệm cột sống lưng loại cong với cơ chế khớp nối được kiểm soát 
 - Chất liệu: PEEK-Optima
 - Dài 27mm, 32 mm
 - Rộng 10 mm, Cao: 7-18 mm với bước tăng 1mm, góc nghiêng 0 và 6o
 - Thiết kế: Viền đầu đĩa thuôn nhọn cả hai hướng. Cơ chế khớp nối được kiểm soát 
 - Có thể đặt ở bất kỳ vị trí nào từ 10o cho tới 65o từ trục của cây đặt đĩa.
 - Khoang ghép xương lớn với thể tích nhồi xương từ 0,51cc tới 1,91cc 
 - Vị trí độc đáo của các điểm đánh dấu bằng chất liệu tantalum </v>
          </cell>
          <cell r="Z572" t="str">
            <v>ARTFX Medical LLC</v>
          </cell>
          <cell r="AA572" t="str">
            <v>Mỹ</v>
          </cell>
          <cell r="AB572" t="str">
            <v>ARTFX Medical LLC</v>
          </cell>
          <cell r="AC572" t="str">
            <v>Mỹ</v>
          </cell>
          <cell r="AD572" t="str">
            <v>D</v>
          </cell>
          <cell r="AE572" t="str">
            <v>18868NK/BYT-TB-CT</v>
          </cell>
          <cell r="AF572" t="str">
            <v>Hộp/1 cái</v>
          </cell>
          <cell r="AG572" t="str">
            <v>Cái</v>
          </cell>
          <cell r="AH572">
            <v>7</v>
          </cell>
          <cell r="AI572">
            <v>0</v>
          </cell>
          <cell r="AJ572" t="str">
            <v>vn0303649259</v>
          </cell>
          <cell r="AK572" t="str">
            <v>CÔNG TY TNHH VIỆT Y</v>
          </cell>
          <cell r="AL572" t="str">
            <v>Đạt</v>
          </cell>
          <cell r="AM572"/>
          <cell r="AN572" t="str">
            <v>Trần Thị Kiều Diễm</v>
          </cell>
          <cell r="AO572" t="str">
            <v>Đạt</v>
          </cell>
          <cell r="AP572" t="str">
            <v>Đạt</v>
          </cell>
          <cell r="AQ572" t="str">
            <v>Đạt</v>
          </cell>
          <cell r="AR572">
            <v>0</v>
          </cell>
          <cell r="AS572" t="str">
            <v>Đạt</v>
          </cell>
          <cell r="AT572" t="str">
            <v>Đạt</v>
          </cell>
          <cell r="AU572" t="str">
            <v>Đạt</v>
          </cell>
          <cell r="AV572" t="str">
            <v>Đạt</v>
          </cell>
          <cell r="AW572" t="str">
            <v>Đạt</v>
          </cell>
          <cell r="AX572" t="str">
            <v>Đạt</v>
          </cell>
          <cell r="AY572" t="str">
            <v>Đạt</v>
          </cell>
          <cell r="AZ572">
            <v>0</v>
          </cell>
          <cell r="BA572" t="str">
            <v>Hồ Thị Xuân Thu</v>
          </cell>
          <cell r="BB572" t="str">
            <v>Đạt</v>
          </cell>
          <cell r="BC572">
            <v>0</v>
          </cell>
        </row>
        <row r="573">
          <cell r="C573" t="str">
            <v>PP2300520207</v>
          </cell>
          <cell r="D573" t="str">
            <v>Vít cột sống đa trục ren đôi, thân vít xử lý phun cát các cỡ kèm ốc khóa trong</v>
          </cell>
          <cell r="E573" t="str">
            <v xml:space="preserve"> - Vít cột sống đa trục, ren đôi, thân vít được xử lý phun cát 
 - Chất liệu: Ti6Al4V ELI
 - Đường kính 4.5-&gt;8.5mm dài các cỡ
 - Thiết kế: Bước ren đôi.  Thân vít được xử lý phun cát. Mũi vít tự ta ro. Góc dao động: lên đến 60°
 - Đầu vít có đường kính cạnh lớn 13mm, cạnh nhỏ 9.5mm, với cơ chế khóa theo kiểu cánh ren ngược 
 - Tương thích với nẹp dọc đường kính 5.5 và ốc khóa trong cùng hãng sản xuất.</v>
          </cell>
          <cell r="F573" t="str">
            <v>Gói / cái</v>
          </cell>
          <cell r="G573" t="str">
            <v>Cái</v>
          </cell>
          <cell r="H573">
            <v>20</v>
          </cell>
          <cell r="I573">
            <v>5500000</v>
          </cell>
          <cell r="J573">
            <v>110000000</v>
          </cell>
          <cell r="K573">
            <v>2200000</v>
          </cell>
          <cell r="L573">
            <v>165000000</v>
          </cell>
          <cell r="M573">
            <v>77000000</v>
          </cell>
          <cell r="N573">
            <v>4</v>
          </cell>
          <cell r="O573" t="str">
            <v>PP2300520207</v>
          </cell>
          <cell r="P573" t="str">
            <v>Vít cột sống đa trục ren đôi, thân vít xử lý phun cát các cỡ kèm ốc khóa trong</v>
          </cell>
          <cell r="Q573">
            <v>180</v>
          </cell>
          <cell r="R573">
            <v>233128000</v>
          </cell>
          <cell r="S573">
            <v>210</v>
          </cell>
          <cell r="T573" t="str">
            <v>Giao hàng trong vòng 24h kể từ thời điểm gửi đơn đặt hàng của Bệnh viện</v>
          </cell>
          <cell r="U573" t="str">
            <v xml:space="preserve">Vít cột sống đa trục ren đôi, thân vít phun cát các cỡ Hedjet </v>
          </cell>
          <cell r="V573" t="str">
            <v xml:space="preserve">Vít cột sống đa trục ren đôi, thân vít phun cát các cỡ Hedjet </v>
          </cell>
          <cell r="W573" t="str">
            <v>N07.06.040.5007.174.0031</v>
          </cell>
          <cell r="X573" t="str">
            <v>DZPSxxxx</v>
          </cell>
          <cell r="Y573" t="str">
            <v>Vít cột sống đa trục, ren đôi, thân vít được xử lý phun cát dùng trong phẫu thuật cột sống lưng, ngực:
- Chất liệu: Ti6Al4V ELI
- Kích thước: Đường kính 4.5 dài 25, 30, 35mm ; Đường kính 5.5 dài 35, 40, 45mm ; Đường kính 6.5 dài 25 đến 60 bước tăng 5mm ; Đường kính 7.5 dài 30 đến 60 bước tăng 5mm ; Đường kính 8.5 dài 40, 45, 50, 60, 70, 80, 90mm.
- Thiết kế:
. Bước ren đôi tạo điều kiện cho việc bắt vít nhanh chóng. Thân vít được xử lý phun cát giúp tăng lực kéo nhổ và nhanh hàn xương. Mũi vít tự tự dẫn hướng. Góc dao động: lên đến 60°
. Đầu vít có đường kính cạnh lớn 13mm, cạnh nhỏ 9.5mm, cao 15,8mm. Cơ chế khóa theo kiểu cánh ren ngược Dovetail của vít giúp dễ bắt, giảm nguy cơ chéo ren, chống nguy cơ chệch đầu nối nắp ốc, đảm bảo không bung ốc khóa trong. Moment giữ nắp ốc lên đến 30Nm.
. Tương thích với nẹp dọc đường kính 5.5 và ốc khóa trong cùng hãng sản xuất.
Cung cấp kèm Bộ dụng cụ cố định cột sống tương thích và các dụng cụ hỗ trợ khác khi sử dụng</v>
          </cell>
          <cell r="Z573" t="str">
            <v>Medyssey</v>
          </cell>
          <cell r="AA573" t="str">
            <v>Hàn Quốc</v>
          </cell>
          <cell r="AB573" t="str">
            <v>Medyssey</v>
          </cell>
          <cell r="AC573" t="str">
            <v>Hàn Quốc</v>
          </cell>
          <cell r="AD573" t="str">
            <v>C</v>
          </cell>
          <cell r="AE573">
            <v>0</v>
          </cell>
          <cell r="AF573" t="str">
            <v>Cái/ gói</v>
          </cell>
          <cell r="AG573" t="str">
            <v>Cái</v>
          </cell>
          <cell r="AH573">
            <v>20</v>
          </cell>
          <cell r="AI573">
            <v>0</v>
          </cell>
          <cell r="AJ573" t="str">
            <v>vn0100108536</v>
          </cell>
          <cell r="AK573" t="str">
            <v>CÔNG TY CỔ PHẦN DƯỢC PHẨM TRUNG ƯƠNG CPC1</v>
          </cell>
          <cell r="AL573" t="str">
            <v>Đạt</v>
          </cell>
          <cell r="AM573"/>
          <cell r="AN573" t="str">
            <v>Nguyễn Thị Nga</v>
          </cell>
          <cell r="AO573" t="str">
            <v>Đạt</v>
          </cell>
          <cell r="AP573" t="str">
            <v>Đạt</v>
          </cell>
          <cell r="AQ573" t="str">
            <v>Đạt</v>
          </cell>
          <cell r="AR573">
            <v>0</v>
          </cell>
          <cell r="AS573" t="str">
            <v>Đạt</v>
          </cell>
          <cell r="AT573" t="str">
            <v>Đạt</v>
          </cell>
          <cell r="AU573" t="str">
            <v>Đạt</v>
          </cell>
          <cell r="AV573" t="str">
            <v>Đạt</v>
          </cell>
          <cell r="AW573" t="str">
            <v>Đạt</v>
          </cell>
          <cell r="AX573" t="str">
            <v>Đạt</v>
          </cell>
          <cell r="AY573" t="str">
            <v>Đạt</v>
          </cell>
          <cell r="AZ573">
            <v>0</v>
          </cell>
          <cell r="BA573" t="str">
            <v>Nguyễn Thị Huệ</v>
          </cell>
          <cell r="BB573" t="str">
            <v>Đạt</v>
          </cell>
          <cell r="BC573">
            <v>0</v>
          </cell>
        </row>
        <row r="574">
          <cell r="C574" t="str">
            <v>PP2300520207</v>
          </cell>
          <cell r="D574" t="str">
            <v>Vít cột sống đa trục ren đôi, thân vít xử lý phun cát các cỡ kèm ốc khóa trong</v>
          </cell>
          <cell r="E574" t="str">
            <v xml:space="preserve"> - Vít cột sống đa trục, ren đôi, thân vít được xử lý phun cát 
 - Chất liệu: Ti6Al4V ELI
 - Đường kính 4.5-&gt;8.5mm dài các cỡ
 - Thiết kế: Bước ren đôi.  Thân vít được xử lý phun cát. Mũi vít tự ta ro. Góc dao động: lên đến 60°
 - Đầu vít có đường kính cạnh lớn 13mm, cạnh nhỏ 9.5mm, với cơ chế khóa theo kiểu cánh ren ngược 
 - Tương thích với nẹp dọc đường kính 5.5 và ốc khóa trong cùng hãng sản xuất.</v>
          </cell>
          <cell r="F574" t="str">
            <v>Gói / cái</v>
          </cell>
          <cell r="G574" t="str">
            <v>Cái</v>
          </cell>
          <cell r="H574">
            <v>20</v>
          </cell>
          <cell r="I574">
            <v>5500000</v>
          </cell>
          <cell r="J574">
            <v>110000000</v>
          </cell>
          <cell r="K574">
            <v>2200000</v>
          </cell>
          <cell r="L574">
            <v>165000000</v>
          </cell>
          <cell r="M574">
            <v>77000000</v>
          </cell>
          <cell r="N574">
            <v>4</v>
          </cell>
          <cell r="O574" t="str">
            <v>PP2300520207</v>
          </cell>
          <cell r="P574" t="str">
            <v>Vít cột sống đa trục ren đôi, thân vít xử lý phun cát các cỡ kèm ốc khóa trong</v>
          </cell>
          <cell r="Q574">
            <v>180</v>
          </cell>
          <cell r="R574">
            <v>417456000</v>
          </cell>
          <cell r="S574">
            <v>210</v>
          </cell>
          <cell r="T574" t="str">
            <v>Trong vòng 24 giờ kể từ thời điểm đặt hàng của Bệnh viện</v>
          </cell>
          <cell r="U574" t="str">
            <v>Vít đa trục cột sống lưng</v>
          </cell>
          <cell r="V574" t="str">
            <v>Vít đa trục cột sống lưng</v>
          </cell>
          <cell r="W574" t="str">
            <v>N07.06.040.0090.272.0006</v>
          </cell>
          <cell r="X574" t="str">
            <v>APASxxxx</v>
          </cell>
          <cell r="Y574" t="str">
            <v xml:space="preserve"> - Vít cột sống đa trục, ren đôi, thân vít được xử lý phun cát 
 - Chất liệu: Ti6Al4V ELI
 - Đường kính 4.5-&gt;8.5mm dài các cỡ
 - Thiết kế: Bước ren đôi.  Thân vít được xử lý phun cát. Mũi vít tự ta ro. Góc dao động: lên đến 60°
 - Đầu vít có đường kính cạnh lớn 13mm, cạnh nhỏ 9.5mm, với cơ chế khóa theo kiểu cánh ren ngược 
 - Tương thích với nẹp dọc đường kính 5.5 và ốc khóa trong cùng hãng sản xuất.</v>
          </cell>
          <cell r="Z574" t="str">
            <v>Aero Medikal</v>
          </cell>
          <cell r="AA574" t="str">
            <v>Thổ Nhĩ Kỳ</v>
          </cell>
          <cell r="AB574" t="str">
            <v>Aero Medikal</v>
          </cell>
          <cell r="AC574" t="str">
            <v>Thổ Nhĩ Kỳ</v>
          </cell>
          <cell r="AD574" t="str">
            <v>C</v>
          </cell>
          <cell r="AE574" t="str">
            <v>16126NK/BYT-TB-CT
Ngày 04/08/2020</v>
          </cell>
          <cell r="AF574" t="str">
            <v>Cái/Gói</v>
          </cell>
          <cell r="AG574" t="str">
            <v>Cái</v>
          </cell>
          <cell r="AH574">
            <v>20</v>
          </cell>
          <cell r="AI574">
            <v>0</v>
          </cell>
          <cell r="AJ574" t="str">
            <v>vn0311829625</v>
          </cell>
          <cell r="AK574" t="str">
            <v>CÔNG TY CỔ PHẦN Y TẾ THÀNH ÂN</v>
          </cell>
          <cell r="AL574" t="str">
            <v>Đạt</v>
          </cell>
          <cell r="AM574"/>
          <cell r="AN574" t="str">
            <v>Phan Thị Lường</v>
          </cell>
          <cell r="AO574" t="str">
            <v>Đạt</v>
          </cell>
          <cell r="AP574" t="str">
            <v>Đạt</v>
          </cell>
          <cell r="AQ574" t="str">
            <v>Đạt</v>
          </cell>
          <cell r="AR574">
            <v>0</v>
          </cell>
          <cell r="AS574" t="str">
            <v>Đạt</v>
          </cell>
          <cell r="AT574" t="str">
            <v>Đạt</v>
          </cell>
          <cell r="AU574" t="str">
            <v>Đạt</v>
          </cell>
          <cell r="AV574" t="str">
            <v>Đạt</v>
          </cell>
          <cell r="AW574" t="str">
            <v>Đạt</v>
          </cell>
          <cell r="AX574" t="str">
            <v>Đạt</v>
          </cell>
          <cell r="AY574" t="str">
            <v>Đạt</v>
          </cell>
          <cell r="AZ574">
            <v>0</v>
          </cell>
          <cell r="BA574" t="str">
            <v>Hồ Thị Xuân Thu</v>
          </cell>
          <cell r="BB574" t="str">
            <v>Đạt</v>
          </cell>
          <cell r="BC574">
            <v>0</v>
          </cell>
        </row>
        <row r="575">
          <cell r="C575" t="str">
            <v>PP2300520207</v>
          </cell>
          <cell r="D575" t="str">
            <v>Vít cột sống đa trục ren đôi, thân vít xử lý phun cát các cỡ kèm ốc khóa trong</v>
          </cell>
          <cell r="E575" t="str">
            <v xml:space="preserve"> - Vít cột sống đa trục, ren đôi, thân vít được xử lý phun cát 
 - Chất liệu: Ti6Al4V ELI
 - Đường kính 4.5-&gt;8.5mm dài các cỡ
 - Thiết kế: Bước ren đôi.  Thân vít được xử lý phun cát. Mũi vít tự ta ro. Góc dao động: lên đến 60°
 - Đầu vít có đường kính cạnh lớn 13mm, cạnh nhỏ 9.5mm, với cơ chế khóa theo kiểu cánh ren ngược 
 - Tương thích với nẹp dọc đường kính 5.5 và ốc khóa trong cùng hãng sản xuất.</v>
          </cell>
          <cell r="F575" t="str">
            <v>Gói / cái</v>
          </cell>
          <cell r="G575" t="str">
            <v>Cái</v>
          </cell>
          <cell r="H575">
            <v>20</v>
          </cell>
          <cell r="I575">
            <v>5500000</v>
          </cell>
          <cell r="J575">
            <v>110000000</v>
          </cell>
          <cell r="K575">
            <v>2200000</v>
          </cell>
          <cell r="L575">
            <v>165000000</v>
          </cell>
          <cell r="M575">
            <v>77000000</v>
          </cell>
          <cell r="N575">
            <v>4</v>
          </cell>
          <cell r="O575" t="str">
            <v>PP2300520207</v>
          </cell>
          <cell r="P575" t="str">
            <v>Vít cột sống đa trục ren đôi, thân vít xử lý phun cát các cỡ kèm ốc khóa trong</v>
          </cell>
          <cell r="Q575">
            <v>180</v>
          </cell>
          <cell r="R575">
            <v>294448200</v>
          </cell>
          <cell r="S575">
            <v>210</v>
          </cell>
          <cell r="T575" t="str">
            <v>Trong vòng 24 giờ kể từ thời điểm đặt hàng của Bệnh viện</v>
          </cell>
          <cell r="U575" t="str">
            <v>Vít đa trục cột sống lưng Osi ren đôi, các cỡ, kèm vít khóa trong</v>
          </cell>
          <cell r="V575" t="str">
            <v>Vít đa trục cột sống lưng Osi ren đôi , kèm vít khóa trong</v>
          </cell>
          <cell r="W575" t="str">
            <v>N07.06.040.3397.272.0012</v>
          </cell>
          <cell r="X575" t="str">
            <v>Pxxxx</v>
          </cell>
          <cell r="Y575" t="str">
            <v xml:space="preserve"> - Chất liệu Titan (Ti-6AL-4V ELI)
 - Đường kính 4.0/ 4.5/ 5.0/ 5.5/ 6.0/ 6.5/ 7.0/ 7.5/ 8.0/ 8.5mm, dài 30/ 35/ 40/ 45/ 50/ 55/ 60/ 65/ 70/ 75mm
 - Đầu vít được thiết kế dạng đầu nhỏ và được mã màu theo đường kính thân vít. Cơ chế khóa cánh ren ngược chống tuột
 - Thân vít được thiết kế hai bước ren, ren vỏ xương và ren xương xốp. Biên độ xoay của thân vít quanh đầu vít 60 độ. Tự tạo ren
 - Tiêu chuẩn chất lượng CE, ISO</v>
          </cell>
          <cell r="Z575" t="str">
            <v>Osimplant</v>
          </cell>
          <cell r="AA575" t="str">
            <v>Thổ Nhĩ Kỳ</v>
          </cell>
          <cell r="AB575" t="str">
            <v>Thổ Nhĩ Kỳ</v>
          </cell>
          <cell r="AC575" t="str">
            <v>Thổ Nhĩ Kỳ</v>
          </cell>
          <cell r="AD575" t="str">
            <v>C</v>
          </cell>
          <cell r="AE575" t="str">
            <v>9236NK/BYT-TB-CT</v>
          </cell>
          <cell r="AF575" t="str">
            <v>Gói/1</v>
          </cell>
          <cell r="AG575" t="str">
            <v>Cái</v>
          </cell>
          <cell r="AH575">
            <v>20</v>
          </cell>
          <cell r="AI575">
            <v>0</v>
          </cell>
          <cell r="AJ575" t="str">
            <v>vn0303224087</v>
          </cell>
          <cell r="AK575" t="str">
            <v>CÔNG TY TNHH THIẾT BỊ Y TẾ HOÀNG LỘC M.E</v>
          </cell>
          <cell r="AL575" t="str">
            <v>Đạt</v>
          </cell>
          <cell r="AM575"/>
          <cell r="AN575" t="str">
            <v>Hồ Thị Hồng</v>
          </cell>
          <cell r="AO575" t="str">
            <v>Đạt</v>
          </cell>
          <cell r="AP575" t="str">
            <v>Đạt</v>
          </cell>
          <cell r="AQ575" t="str">
            <v>Đạt</v>
          </cell>
          <cell r="AR575">
            <v>0</v>
          </cell>
          <cell r="AS575" t="str">
            <v>Đạt</v>
          </cell>
          <cell r="AT575" t="str">
            <v>Đạt</v>
          </cell>
          <cell r="AU575" t="str">
            <v>Đạt</v>
          </cell>
          <cell r="AV575" t="str">
            <v>Đạt</v>
          </cell>
          <cell r="AW575" t="str">
            <v>Đạt</v>
          </cell>
          <cell r="AX575" t="str">
            <v>Đạt</v>
          </cell>
          <cell r="AY575" t="str">
            <v>Đạt</v>
          </cell>
          <cell r="AZ575">
            <v>0</v>
          </cell>
          <cell r="BA575" t="str">
            <v>Trần Thị Dân</v>
          </cell>
          <cell r="BB575" t="str">
            <v>Đạt</v>
          </cell>
          <cell r="BC575">
            <v>0</v>
          </cell>
        </row>
        <row r="576">
          <cell r="C576" t="str">
            <v>PP2300520207</v>
          </cell>
          <cell r="D576" t="str">
            <v>Vít cột sống đa trục ren đôi, thân vít xử lý phun cát các cỡ kèm ốc khóa trong</v>
          </cell>
          <cell r="E576" t="str">
            <v xml:space="preserve"> - Vít cột sống đa trục, ren đôi, thân vít được xử lý phun cát 
 - Chất liệu: Ti6Al4V ELI
 - Đường kính 4.5-&gt;8.5mm dài các cỡ
 - Thiết kế: Bước ren đôi.  Thân vít được xử lý phun cát. Mũi vít tự ta ro. Góc dao động: lên đến 60°
 - Đầu vít có đường kính cạnh lớn 13mm, cạnh nhỏ 9.5mm, với cơ chế khóa theo kiểu cánh ren ngược 
 - Tương thích với nẹp dọc đường kính 5.5 và ốc khóa trong cùng hãng sản xuất.</v>
          </cell>
          <cell r="F576" t="str">
            <v>Gói / cái</v>
          </cell>
          <cell r="G576" t="str">
            <v>Cái</v>
          </cell>
          <cell r="H576">
            <v>20</v>
          </cell>
          <cell r="I576">
            <v>5500000</v>
          </cell>
          <cell r="J576">
            <v>110000000</v>
          </cell>
          <cell r="K576">
            <v>2200000</v>
          </cell>
          <cell r="L576">
            <v>165000000</v>
          </cell>
          <cell r="M576">
            <v>77000000</v>
          </cell>
          <cell r="N576">
            <v>4</v>
          </cell>
          <cell r="O576" t="str">
            <v>PP2300520207</v>
          </cell>
          <cell r="P576" t="str">
            <v>Vít cột sống đa trục ren đôi, thân vít xử lý phun cát các cỡ kèm ốc khóa trong</v>
          </cell>
          <cell r="Q576">
            <v>180</v>
          </cell>
          <cell r="R576">
            <v>593283000</v>
          </cell>
          <cell r="S576">
            <v>210</v>
          </cell>
          <cell r="T576" t="str">
            <v>Trong vòng 24h kể từ thời điểm đặt hàng của bệnh viện</v>
          </cell>
          <cell r="U576" t="str">
            <v>Vít cột sống đa trục và ốc khóa trong</v>
          </cell>
          <cell r="V576" t="str">
            <v>Vít cột sống đa trục và ốc khóa trong</v>
          </cell>
          <cell r="W576" t="str">
            <v>N07.06.040.3493.175.0034</v>
          </cell>
          <cell r="X576" t="str">
            <v>01-PA-xx-xx
01-SETSCREW</v>
          </cell>
          <cell r="Y576" t="str">
            <v xml:space="preserve"> - Vít cột sống đa trục, ren đôi, thân vít được xử lý phun cát 
 - Chất liệu: Ti6Al4V ELI
 - Đường kính 4.5-&gt;8.5mm dài các cỡ
 - Thiết kế: Bước ren đôi.  Thân vít được xử lý phun cát. Mũi vít tự ta ro. Góc dao động: lên đến 60°
 - Đầu vít có đường kính cạnh lớn 13mm, cạnh nhỏ 9.5mm, với cơ chế khóa theo kiểu cánh ren ngược 
 - Tương thích với nẹp dọc đường kính 5.5 và ốc khóa trong cùng hãng sản xuất.</v>
          </cell>
          <cell r="Z576" t="str">
            <v>Pioneer Surgical Technology, Inc</v>
          </cell>
          <cell r="AA576" t="str">
            <v>Mỹ</v>
          </cell>
          <cell r="AB576" t="str">
            <v>Pioneer Surgical Technology, Inc</v>
          </cell>
          <cell r="AC576" t="str">
            <v>Mỹ</v>
          </cell>
          <cell r="AD576" t="str">
            <v>C</v>
          </cell>
          <cell r="AE576" t="str">
            <v>10126NK/BYT-TB-CT ngày 13/07/2018</v>
          </cell>
          <cell r="AF576" t="str">
            <v>1 bộ/ gói</v>
          </cell>
          <cell r="AG576" t="str">
            <v>Cái</v>
          </cell>
          <cell r="AH576">
            <v>20</v>
          </cell>
          <cell r="AI576">
            <v>0</v>
          </cell>
          <cell r="AJ576" t="str">
            <v>vn0302204137</v>
          </cell>
          <cell r="AK576" t="str">
            <v>CÔNG TY TNHH TRANG THIẾT BỊ Y TẾ B.M.S</v>
          </cell>
          <cell r="AL576" t="str">
            <v>Đạt</v>
          </cell>
          <cell r="AM576"/>
          <cell r="AN576" t="str">
            <v xml:space="preserve">Đào Thị Nhung </v>
          </cell>
          <cell r="AO576" t="str">
            <v>Đạt</v>
          </cell>
          <cell r="AP576" t="str">
            <v>Đạt</v>
          </cell>
          <cell r="AQ576" t="str">
            <v>Đạt</v>
          </cell>
          <cell r="AR576" t="str">
            <v>Đạt</v>
          </cell>
          <cell r="AS576" t="str">
            <v>Đạt</v>
          </cell>
          <cell r="AT576" t="str">
            <v>Đạt</v>
          </cell>
          <cell r="AU576" t="str">
            <v>Đạt</v>
          </cell>
          <cell r="AV576" t="str">
            <v>Đạt</v>
          </cell>
          <cell r="AW576" t="str">
            <v>Đạt</v>
          </cell>
          <cell r="AX576" t="str">
            <v>Đạt</v>
          </cell>
          <cell r="AY576" t="str">
            <v>Đạt</v>
          </cell>
          <cell r="AZ576">
            <v>0</v>
          </cell>
          <cell r="BA576" t="str">
            <v>Nguyễn Văn Thành</v>
          </cell>
          <cell r="BB576" t="str">
            <v>Đạt</v>
          </cell>
          <cell r="BC576">
            <v>0</v>
          </cell>
        </row>
        <row r="577">
          <cell r="C577" t="str">
            <v>PP2300520207</v>
          </cell>
          <cell r="D577" t="str">
            <v>Vít cột sống đa trục ren đôi, thân vít xử lý phun cát các cỡ kèm ốc khóa trong</v>
          </cell>
          <cell r="E577" t="str">
            <v xml:space="preserve"> - Vít cột sống đa trục, ren đôi, thân vít được xử lý phun cát 
 - Chất liệu: Ti6Al4V ELI
 - Đường kính 4.5-&gt;8.5mm dài các cỡ
 - Thiết kế: Bước ren đôi.  Thân vít được xử lý phun cát. Mũi vít tự ta ro. Góc dao động: lên đến 60°
 - Đầu vít có đường kính cạnh lớn 13mm, cạnh nhỏ 9.5mm, với cơ chế khóa theo kiểu cánh ren ngược 
 - Tương thích với nẹp dọc đường kính 5.5 và ốc khóa trong cùng hãng sản xuất.</v>
          </cell>
          <cell r="F577" t="str">
            <v>Gói / cái</v>
          </cell>
          <cell r="G577" t="str">
            <v>Cái</v>
          </cell>
          <cell r="H577">
            <v>20</v>
          </cell>
          <cell r="I577">
            <v>5500000</v>
          </cell>
          <cell r="J577">
            <v>110000000</v>
          </cell>
          <cell r="K577">
            <v>2200000</v>
          </cell>
          <cell r="L577">
            <v>165000000</v>
          </cell>
          <cell r="M577">
            <v>77000000</v>
          </cell>
          <cell r="N577">
            <v>4</v>
          </cell>
          <cell r="O577" t="str">
            <v>PP2300520207</v>
          </cell>
          <cell r="P577" t="str">
            <v>Vít cột sống đa trục ren đôi, thân vít xử lý phun cát các cỡ kèm ốc khóa trong</v>
          </cell>
          <cell r="Q577">
            <v>180</v>
          </cell>
          <cell r="R577">
            <v>377764000</v>
          </cell>
          <cell r="S577">
            <v>210</v>
          </cell>
          <cell r="T577">
            <v>0</v>
          </cell>
          <cell r="U577" t="str">
            <v>Vít đa trục mũ vít bước ren vuông, Flamenco, kèm ốc khóa trong</v>
          </cell>
          <cell r="V577" t="str">
            <v>Vít đa trục mũ vít bước ren vuông, Flamenco, kèm ốc khóa trong</v>
          </cell>
          <cell r="W577" t="str">
            <v>N07.06.040.0282.296.0012;
N07.06.040.0282.296.0014</v>
          </cell>
          <cell r="X577" t="str">
            <v>CS 800x-xx-xx; 
CS 80xx</v>
          </cell>
          <cell r="Y577" t="str">
            <v>Vít cột sống đa trục:
- Chất liệu: hợp kim Titanium ( Ti6Al4V)
- Kích thước: đường kính 4.5mm; 5.5mm; 6.5mm; 7.0mm; 8.0mm. Chiều dài từ 25mm đến 55mm.
- Góc xoay của vít: ± 25°
- Vít cột sống đa trục thiết kế bước ren vuông mũ vít bước ren vuông
- Đầu vít có đường kính chiều rộng mũ vít 13.5 ±  0.05mm,
- Đầu vít có các  khía cắt với chiều dài 8mm  giúp vít tự taro.Thân vít thiết kế hình nón với đoạn dài 20mm từ đầu mũ vít xuống đầu vít, với cơ chế khóa theo kiểu cánh ren ngược tương thích với nẹp dọc đường kính 5.5
'- Ốc khóa trong tương thích với các loại vít đa trục, vít đơn trục.
- Chất liệu bằng hợp kim titanium.
- Chiều cao: 5 ± 0.05 mm.
- Chiều rộng bước ren: 0.84 ± 0.06mm</v>
          </cell>
          <cell r="Z577" t="str">
            <v>A-SPINE Asia Co., Ltd.</v>
          </cell>
          <cell r="AA577" t="str">
            <v>Đài Loan</v>
          </cell>
          <cell r="AB577" t="str">
            <v>ulrich GmbH &amp; Co.,KG</v>
          </cell>
          <cell r="AC577" t="str">
            <v>Đức</v>
          </cell>
          <cell r="AD577" t="str">
            <v>PhâN Loại: C</v>
          </cell>
          <cell r="AE577" t="str">
            <v>Số:17714NK/BYT-TB-CT
V/v cấp phép nhập khẩu TTBYT
ngày 23 tháng 3 năm 2021</v>
          </cell>
          <cell r="AF577" t="str">
            <v>Gói / cái</v>
          </cell>
          <cell r="AG577" t="str">
            <v>Cái</v>
          </cell>
          <cell r="AH577">
            <v>20</v>
          </cell>
          <cell r="AI577" t="str">
            <v>Vĩnh viễn</v>
          </cell>
          <cell r="AJ577" t="str">
            <v>vn0100124376</v>
          </cell>
          <cell r="AK577" t="str">
            <v>TỔNG CÔNG TY THIẾT BỊ Y TẾ VIỆT NAM - CTCP</v>
          </cell>
          <cell r="AL577" t="str">
            <v>Đạt</v>
          </cell>
          <cell r="AM577"/>
          <cell r="AN577" t="str">
            <v>Trần Thị Kiều Diễm</v>
          </cell>
          <cell r="AO577">
            <v>0</v>
          </cell>
          <cell r="AP577">
            <v>0</v>
          </cell>
          <cell r="AQ577" t="str">
            <v>Đạt</v>
          </cell>
          <cell r="AR577">
            <v>0</v>
          </cell>
          <cell r="AS577" t="str">
            <v>Đạt</v>
          </cell>
          <cell r="AT577" t="str">
            <v>Không đạt</v>
          </cell>
          <cell r="AU577" t="str">
            <v>Đạt</v>
          </cell>
          <cell r="AV577" t="str">
            <v>Đạt</v>
          </cell>
          <cell r="AW577" t="str">
            <v>Đạt</v>
          </cell>
          <cell r="AX577" t="str">
            <v>Đạt</v>
          </cell>
          <cell r="AY577" t="str">
            <v>Không đạt</v>
          </cell>
          <cell r="AZ577" t="str">
            <v>E-HSMT:  Đường kính 4.5-&gt;8.5mm
E-HSDT: đường kính 4.5mm; 5.5mm; 6.5mm; 7.0mm; 8.0mm.</v>
          </cell>
          <cell r="BA577" t="str">
            <v>Trần Thị Huyền Trân</v>
          </cell>
          <cell r="BB577" t="str">
            <v>Không đạt</v>
          </cell>
          <cell r="BC577" t="str">
            <v>E-HSMT:  Đường kính 4.5-&gt;8.5mm
E-HSDT: đường kính 4.5mm; 5.5mm; 6.5mm; 7.0mm; 8.0mm.</v>
          </cell>
        </row>
        <row r="578">
          <cell r="C578" t="str">
            <v>PP2300520208</v>
          </cell>
          <cell r="D578" t="str">
            <v>Vít cột sống đơn trục các cỡ kèm ốc khóa trong</v>
          </cell>
          <cell r="E578" t="str">
            <v xml:space="preserve"> - Vít cột sống đơn trục, 2 bước ren, tiết diện thân vít thay đổi
 -  Đường kính 4.75mm-&gt;8.5mm , chiều dài các cỡ
 - Thiết kế phù hợp với cấu trúc giải phẫu. 2 loại ren khác nhau trên thân vít
 - Thân vít được thiết kế theo 2 loại tiết diện khác nhau: Đầu mũi vít có lõi hình trụ, phần đầu vít có lõi hình nón 
 - Phân biệt đường kính vít bằng màu sắc
 - Sự ma sát phù hợp giúp vít giữ nguyên vị trí sau khi được căn chỉnh ở vị trí mong muốn</v>
          </cell>
          <cell r="F578" t="str">
            <v>Gói / cái</v>
          </cell>
          <cell r="G578" t="str">
            <v>Cái</v>
          </cell>
          <cell r="H578">
            <v>10</v>
          </cell>
          <cell r="I578">
            <v>4500000</v>
          </cell>
          <cell r="J578">
            <v>45000000</v>
          </cell>
          <cell r="K578">
            <v>900000</v>
          </cell>
          <cell r="L578">
            <v>67500000</v>
          </cell>
          <cell r="M578">
            <v>31500000</v>
          </cell>
          <cell r="N578">
            <v>2</v>
          </cell>
          <cell r="O578" t="str">
            <v>PP2300520208</v>
          </cell>
          <cell r="P578" t="str">
            <v>Vít cột sống đơn trục các cỡ kèm ốc khóa trong</v>
          </cell>
          <cell r="Q578">
            <v>180</v>
          </cell>
          <cell r="R578">
            <v>287980000</v>
          </cell>
          <cell r="S578">
            <v>210</v>
          </cell>
          <cell r="T578">
            <v>0</v>
          </cell>
          <cell r="U578" t="str">
            <v>Vít đơn diện ren đôi cột sống lưng ngực Apex DL;  Ốc khóa trong Apex  dùng cho vít nhỏ, trung bình</v>
          </cell>
          <cell r="V578" t="str">
            <v>Vít đơn diện ren đôi cột sống lưng ngực Apex DL;  Ốc khóa trong Apex  dùng cho vít nhỏ, trung bình</v>
          </cell>
          <cell r="W578">
            <v>0</v>
          </cell>
          <cell r="X578" t="str">
            <v>DU6-4725; DU6-4730; DU6-4735; DU6-4740;  DU6-4745; DU6-4750; DU6-4755; DU6-4760;  DU6-4765; DU6-4770; DU6-4775; DU6-4780;  DU6-4785; DUF6-5525; DUF6-5530; DUF6-5535;  DUF6-5540; DUF6-5545; DUF6-5550; DUF6-5555;  DUF6-5560; DUF6-5565; DUF6-5570; DUF6-5575;  DUF6-5580; DUF6-5585; DUF6-6225; DUF6-6230;  DUF6-6235; DUF6-6240; DUF6-6245; DUF6-6250;  DUF6-6255; DUF6-6260; DUF6-6265; DUF6-6270;  DUF6-6275; DUF6-6280; DUF6-6285; DUF6-7025;  DUF6-7030; DUF6-7035; DUF6-7040; DUF6-7045;  DUF6-7050; DUF6-7055; DUF6-7060; DUF6-7070;  DUF6-7080; DUF6-7090; DUF6-70100; DUF6-7725;  DUF6-7730; DUF6-7735; DUF6-7740; DUF6-7745;  DUF6-7750; DUF6-7755; DUF6-7760; DUF6-7770;  DUF6-7780; DUF6-7790; DUF6-77100; DUF6-8525;  DUF6-8530; DUF6-8535; DUF6-8540; DUF6-8545;  DUF6-8550; DUF6-8555; DUF6-8560; DUF6-8570;  
DUF6-8580; DUF6-8590; DUF6-85100; SS6-T30</v>
          </cell>
          <cell r="Y578" t="str">
            <v xml:space="preserve"> - Vít cột sống đơn trục, 2 bước ren, tiết diện thân vít thay đổi
 -  Đường kính 4.75mm-&gt;8.5mm , chiều dài các cỡ
 - Thiết kế phù hợp với cấu trúc giải phẫu. 2 loại ren khác nhau trên thân vít
 - Thân vít được thiết kế theo 2 loại tiết diện khác nhau: Đầu mũi vít có lõi hình trụ, phần đầu vít có lõi hình nón 
 - Phân biệt đường kính vít bằng màu sắc
 - Sự ma sát phù hợp giúp vít giữ nguyên vị trí sau khi được căn chỉnh ở vị trí mong muốn</v>
          </cell>
          <cell r="Z578" t="str">
            <v>SPINECRAFT LLC</v>
          </cell>
          <cell r="AA578" t="str">
            <v>Mỹ</v>
          </cell>
          <cell r="AB578" t="str">
            <v>SPINECRAFT LLC</v>
          </cell>
          <cell r="AC578" t="str">
            <v>Mỹ</v>
          </cell>
          <cell r="AD578" t="str">
            <v>C</v>
          </cell>
          <cell r="AE578" t="str">
            <v>2200358ĐKLH/BYT-TB-CT ngày 30/12/2022</v>
          </cell>
          <cell r="AF578" t="str">
            <v>Cái/ gói</v>
          </cell>
          <cell r="AG578" t="str">
            <v>Cái</v>
          </cell>
          <cell r="AH578">
            <v>10</v>
          </cell>
          <cell r="AI578" t="str">
            <v>-</v>
          </cell>
          <cell r="AJ578" t="str">
            <v>vn0313041685</v>
          </cell>
          <cell r="AK578" t="str">
            <v>CÔNG TY CỔ PHẦN TRANG THIẾT BỊ Y TẾ TRỌNG MINH</v>
          </cell>
          <cell r="AL578" t="str">
            <v>Đạt</v>
          </cell>
          <cell r="AM578"/>
          <cell r="AN578" t="str">
            <v>Nguyễn Thị Phương Hoa</v>
          </cell>
          <cell r="AO578" t="str">
            <v>Đạt</v>
          </cell>
          <cell r="AP578" t="str">
            <v>Đạt</v>
          </cell>
          <cell r="AQ578" t="str">
            <v>Đạt</v>
          </cell>
          <cell r="AR578">
            <v>0</v>
          </cell>
          <cell r="AS578" t="str">
            <v>Đạt</v>
          </cell>
          <cell r="AT578" t="str">
            <v>Đạt</v>
          </cell>
          <cell r="AU578" t="str">
            <v>Đạt</v>
          </cell>
          <cell r="AV578" t="str">
            <v>Đạt</v>
          </cell>
          <cell r="AW578" t="str">
            <v>Đạt</v>
          </cell>
          <cell r="AX578" t="str">
            <v>Đạt</v>
          </cell>
          <cell r="AY578" t="str">
            <v>Đạt</v>
          </cell>
          <cell r="AZ578">
            <v>0</v>
          </cell>
          <cell r="BA578" t="str">
            <v>Nguyễn Thị Linh Đức</v>
          </cell>
          <cell r="BB578" t="str">
            <v>Đạt</v>
          </cell>
          <cell r="BC578">
            <v>0</v>
          </cell>
        </row>
        <row r="579">
          <cell r="C579" t="str">
            <v>PP2300520208</v>
          </cell>
          <cell r="D579" t="str">
            <v>Vít cột sống đơn trục các cỡ kèm ốc khóa trong</v>
          </cell>
          <cell r="E579" t="str">
            <v xml:space="preserve"> - Vít cột sống đơn trục, 2 bước ren, tiết diện thân vít thay đổi
 -  Đường kính 4.75mm-&gt;8.5mm , chiều dài các cỡ
 - Thiết kế phù hợp với cấu trúc giải phẫu. 2 loại ren khác nhau trên thân vít
 - Thân vít được thiết kế theo 2 loại tiết diện khác nhau: Đầu mũi vít có lõi hình trụ, phần đầu vít có lõi hình nón 
 - Phân biệt đường kính vít bằng màu sắc
 - Sự ma sát phù hợp giúp vít giữ nguyên vị trí sau khi được căn chỉnh ở vị trí mong muốn</v>
          </cell>
          <cell r="F579" t="str">
            <v>Gói / cái</v>
          </cell>
          <cell r="G579" t="str">
            <v>Cái</v>
          </cell>
          <cell r="H579">
            <v>10</v>
          </cell>
          <cell r="I579">
            <v>4500000</v>
          </cell>
          <cell r="J579">
            <v>45000000</v>
          </cell>
          <cell r="K579">
            <v>900000</v>
          </cell>
          <cell r="L579">
            <v>67500000</v>
          </cell>
          <cell r="M579">
            <v>31500000</v>
          </cell>
          <cell r="N579">
            <v>2</v>
          </cell>
          <cell r="O579" t="str">
            <v>PP2300520208</v>
          </cell>
          <cell r="P579" t="str">
            <v>Vít cột sống đơn trục các cỡ kèm ốc khóa trong</v>
          </cell>
          <cell r="Q579">
            <v>180</v>
          </cell>
          <cell r="R579">
            <v>417456000</v>
          </cell>
          <cell r="S579">
            <v>210</v>
          </cell>
          <cell r="T579" t="str">
            <v>Trong vòng 24 giờ kể từ thời điểm đặt hàng của Bệnh viện</v>
          </cell>
          <cell r="U579" t="str">
            <v>Vít đơn trục cố định cột sống lưng</v>
          </cell>
          <cell r="V579" t="str">
            <v>Vít đơn trục cố định cột sống lưng</v>
          </cell>
          <cell r="W579" t="str">
            <v>N07.06.040.0090.272.0008</v>
          </cell>
          <cell r="X579" t="str">
            <v>AMASxxxx</v>
          </cell>
          <cell r="Y579" t="str">
            <v xml:space="preserve"> - Vít cột sống đơn trục, 2 bước ren, tiết diện thân vít thay đổi
 -  Đường kính 4.75mm-&gt;8.5mm , chiều dài các cỡ
 - Thiết kế phù hợp với cấu trúc giải phẫu. 2 loại ren khác nhau trên thân vít
 - Thân vít được thiết kế theo 2 loại tiết diện khác nhau: Đầu mũi vít có lõi hình trụ, phần đầu vít có lõi hình nón 
 - Phân biệt đường kính vít bằng màu sắc
 - Sự ma sát phù hợp giúp vít giữ nguyên vị trí sau khi được căn chỉnh ở vị trí mong muốn</v>
          </cell>
          <cell r="Z579" t="str">
            <v>Aero Medikal</v>
          </cell>
          <cell r="AA579" t="str">
            <v>Thổ Nhĩ Kỳ</v>
          </cell>
          <cell r="AB579" t="str">
            <v>Aero Medikal</v>
          </cell>
          <cell r="AC579" t="str">
            <v>Thổ Nhĩ Kỳ</v>
          </cell>
          <cell r="AD579" t="str">
            <v>C</v>
          </cell>
          <cell r="AE579" t="str">
            <v>16126NK/BYT-TB-CT
Ngày 04/08/2020</v>
          </cell>
          <cell r="AF579" t="str">
            <v>Cái/Gói</v>
          </cell>
          <cell r="AG579" t="str">
            <v>Cái</v>
          </cell>
          <cell r="AH579">
            <v>10</v>
          </cell>
          <cell r="AI579">
            <v>0</v>
          </cell>
          <cell r="AJ579" t="str">
            <v>vn0311829625</v>
          </cell>
          <cell r="AK579" t="str">
            <v>CÔNG TY CỔ PHẦN Y TẾ THÀNH ÂN</v>
          </cell>
          <cell r="AL579" t="str">
            <v>Đạt</v>
          </cell>
          <cell r="AM579"/>
          <cell r="AN579" t="str">
            <v>Phan Thị Lường</v>
          </cell>
          <cell r="AO579" t="str">
            <v>Đạt</v>
          </cell>
          <cell r="AP579" t="str">
            <v>Đạt</v>
          </cell>
          <cell r="AQ579" t="str">
            <v>Đạt</v>
          </cell>
          <cell r="AR579">
            <v>0</v>
          </cell>
          <cell r="AS579" t="str">
            <v>Đạt</v>
          </cell>
          <cell r="AT579" t="str">
            <v>Đạt</v>
          </cell>
          <cell r="AU579" t="str">
            <v>Đạt</v>
          </cell>
          <cell r="AV579" t="str">
            <v>Đạt</v>
          </cell>
          <cell r="AW579" t="str">
            <v>Đạt</v>
          </cell>
          <cell r="AX579" t="str">
            <v>Đạt</v>
          </cell>
          <cell r="AY579" t="str">
            <v>Đạt</v>
          </cell>
          <cell r="AZ579">
            <v>0</v>
          </cell>
          <cell r="BA579" t="str">
            <v>Hồ Thị Xuân Thu</v>
          </cell>
          <cell r="BB579" t="str">
            <v>Đạt</v>
          </cell>
          <cell r="BC579">
            <v>0</v>
          </cell>
        </row>
        <row r="580">
          <cell r="C580" t="str">
            <v>PP2300520208</v>
          </cell>
          <cell r="D580" t="str">
            <v>Vít cột sống đơn trục các cỡ kèm ốc khóa trong</v>
          </cell>
          <cell r="E580" t="str">
            <v xml:space="preserve"> - Vít cột sống đơn trục, 2 bước ren, tiết diện thân vít thay đổi
 -  Đường kính 4.75mm-&gt;8.5mm , chiều dài các cỡ
 - Thiết kế phù hợp với cấu trúc giải phẫu. 2 loại ren khác nhau trên thân vít
 - Thân vít được thiết kế theo 2 loại tiết diện khác nhau: Đầu mũi vít có lõi hình trụ, phần đầu vít có lõi hình nón 
 - Phân biệt đường kính vít bằng màu sắc
 - Sự ma sát phù hợp giúp vít giữ nguyên vị trí sau khi được căn chỉnh ở vị trí mong muốn</v>
          </cell>
          <cell r="F580" t="str">
            <v>Gói / cái</v>
          </cell>
          <cell r="G580" t="str">
            <v>Cái</v>
          </cell>
          <cell r="H580">
            <v>10</v>
          </cell>
          <cell r="I580">
            <v>4500000</v>
          </cell>
          <cell r="J580">
            <v>45000000</v>
          </cell>
          <cell r="K580">
            <v>900000</v>
          </cell>
          <cell r="L580">
            <v>67500000</v>
          </cell>
          <cell r="M580">
            <v>31500000</v>
          </cell>
          <cell r="N580">
            <v>2</v>
          </cell>
          <cell r="O580" t="str">
            <v>PP2300520208</v>
          </cell>
          <cell r="P580" t="str">
            <v>Vít cột sống đơn trục các cỡ kèm ốc khóa trong</v>
          </cell>
          <cell r="Q580">
            <v>180</v>
          </cell>
          <cell r="R580">
            <v>593283000</v>
          </cell>
          <cell r="S580">
            <v>210</v>
          </cell>
          <cell r="T580" t="str">
            <v>Trong vòng 24h kể từ thời điểm đặt hàng của bệnh viện</v>
          </cell>
          <cell r="U580" t="str">
            <v>Vít cột sống đơn trục và ốc khóa trong</v>
          </cell>
          <cell r="V580" t="str">
            <v>Vít cột sống đơn trục và ốc khóa trong</v>
          </cell>
          <cell r="W580" t="str">
            <v>N07.06.040.3493.175.0035</v>
          </cell>
          <cell r="X580" t="str">
            <v>01-FX-xx-xx
01-SETSCREW</v>
          </cell>
          <cell r="Y580" t="str">
            <v xml:space="preserve"> - Vít cột sống đơn trục, 2 bước ren, tiết diện thân vít thay đổi
 -  Đường kính 4.75mm-&gt;8.5mm , chiều dài các cỡ
 - Thiết kế phù hợp với cấu trúc giải phẫu. 2 loại ren khác nhau trên thân vít
 - Thân vít được thiết kế theo 2 loại tiết diện khác nhau: Đầu mũi vít có lõi hình trụ, phần đầu vít có lõi hình nón 
 - Phân biệt đường kính vít bằng màu sắc
 - Sự ma sát phù hợp giúp vít giữ nguyên vị trí sau khi được căn chỉnh ở vị trí mong muốn</v>
          </cell>
          <cell r="Z580" t="str">
            <v>Pioneer Surgical Technology, Inc</v>
          </cell>
          <cell r="AA580" t="str">
            <v>Mỹ</v>
          </cell>
          <cell r="AB580" t="str">
            <v>Pioneer Surgical Technology, Inc</v>
          </cell>
          <cell r="AC580" t="str">
            <v>Mỹ</v>
          </cell>
          <cell r="AD580" t="str">
            <v>C</v>
          </cell>
          <cell r="AE580" t="str">
            <v>10126NK/BYT-TB-CT ngày 13/07/2018</v>
          </cell>
          <cell r="AF580" t="str">
            <v>1 bộ/ gói</v>
          </cell>
          <cell r="AG580" t="str">
            <v>Cái</v>
          </cell>
          <cell r="AH580">
            <v>10</v>
          </cell>
          <cell r="AI580">
            <v>0</v>
          </cell>
          <cell r="AJ580" t="str">
            <v>vn0302204137</v>
          </cell>
          <cell r="AK580" t="str">
            <v>CÔNG TY TNHH TRANG THIẾT BỊ Y TẾ B.M.S</v>
          </cell>
          <cell r="AL580" t="str">
            <v>Đạt</v>
          </cell>
          <cell r="AM580"/>
          <cell r="AN580" t="str">
            <v xml:space="preserve">Đào Thị Nhung </v>
          </cell>
          <cell r="AO580" t="str">
            <v>Đạt</v>
          </cell>
          <cell r="AP580" t="str">
            <v>Đạt</v>
          </cell>
          <cell r="AQ580" t="str">
            <v>Đạt</v>
          </cell>
          <cell r="AR580" t="str">
            <v>Đạt</v>
          </cell>
          <cell r="AS580" t="str">
            <v>Đạt</v>
          </cell>
          <cell r="AT580" t="str">
            <v>Đạt</v>
          </cell>
          <cell r="AU580" t="str">
            <v>Đạt</v>
          </cell>
          <cell r="AV580" t="str">
            <v>Đạt</v>
          </cell>
          <cell r="AW580" t="str">
            <v>Đạt</v>
          </cell>
          <cell r="AX580" t="str">
            <v>Đạt</v>
          </cell>
          <cell r="AY580" t="str">
            <v>Đạt</v>
          </cell>
          <cell r="AZ580" t="str">
            <v xml:space="preserve"> </v>
          </cell>
          <cell r="BA580" t="str">
            <v>Nguyễn Văn Thành</v>
          </cell>
          <cell r="BB580" t="str">
            <v>Đạt</v>
          </cell>
          <cell r="BC580">
            <v>0</v>
          </cell>
        </row>
        <row r="581">
          <cell r="C581" t="str">
            <v>PP2300520208</v>
          </cell>
          <cell r="D581" t="str">
            <v>Vít cột sống đơn trục các cỡ kèm ốc khóa trong</v>
          </cell>
          <cell r="E581" t="str">
            <v xml:space="preserve"> - Vít cột sống đơn trục, 2 bước ren, tiết diện thân vít thay đổi
 -  Đường kính 4.75mm-&gt;8.5mm , chiều dài các cỡ
 - Thiết kế phù hợp với cấu trúc giải phẫu. 2 loại ren khác nhau trên thân vít
 - Thân vít được thiết kế theo 2 loại tiết diện khác nhau: Đầu mũi vít có lõi hình trụ, phần đầu vít có lõi hình nón 
 - Phân biệt đường kính vít bằng màu sắc
 - Sự ma sát phù hợp giúp vít giữ nguyên vị trí sau khi được căn chỉnh ở vị trí mong muốn</v>
          </cell>
          <cell r="F581" t="str">
            <v>Gói / cái</v>
          </cell>
          <cell r="G581" t="str">
            <v>Cái</v>
          </cell>
          <cell r="H581">
            <v>10</v>
          </cell>
          <cell r="I581">
            <v>4500000</v>
          </cell>
          <cell r="J581">
            <v>45000000</v>
          </cell>
          <cell r="K581">
            <v>900000</v>
          </cell>
          <cell r="L581">
            <v>67500000</v>
          </cell>
          <cell r="M581">
            <v>31500000</v>
          </cell>
          <cell r="N581">
            <v>2</v>
          </cell>
          <cell r="O581" t="str">
            <v>PP2300520208</v>
          </cell>
          <cell r="P581" t="str">
            <v>Vít cột sống đơn trục các cỡ kèm ốc khóa trong</v>
          </cell>
          <cell r="Q581">
            <v>180</v>
          </cell>
          <cell r="R581">
            <v>377764000</v>
          </cell>
          <cell r="S581">
            <v>210</v>
          </cell>
          <cell r="T581">
            <v>0</v>
          </cell>
          <cell r="U581" t="str">
            <v>Vít đơn trục mũ vít bước ren vuông, Flamenco, kèm ốc khóa trong</v>
          </cell>
          <cell r="V581" t="str">
            <v>Vít đơn trục mũ vít bước ren vuông, Flamenco, kèm ốc khóa trong</v>
          </cell>
          <cell r="W581" t="str">
            <v>N07.06.040.0282.296.0009;
N07.06.040.0282.296.0014</v>
          </cell>
          <cell r="X581" t="str">
            <v>CS 800x-xx-xx; 
CS 80xx</v>
          </cell>
          <cell r="Y581" t="str">
            <v>Vít cột sống đơn trục:
- Chất liệu: hợp kim Titanium.
- Kích thước: đường kính 4.5mm; 5.5mm; 6.5mm; 7.0mm; 8.0mm. Chiều dài từ 25mm đến 55mm.
- Mũ vít bước ren vuông, chiều cao mũ vít 15mm &amp; chiều rộng mũ vít 13.5 ±  0.05mm,
- Thiết kế phù hợp với cấu trúc giải phẫu. 2 loại ren khác nhau trên thân vít:.
 - Thân vít được thiết kế theo 2 loại tiết diện khác nhau: Đầu mũ vít có lõi hình trụ có các khía cắt với chiều dài 8mm giúp vít tự taro.phần đầu vít thiết kế hình nón với đoạn dài 20mm từ đầu mũ vít xuống đầu vít.
 - Phân biệt đường kính vít bằng màu sắc
 - Sự ma sát phù hợp giúp vít giữ nguyên vị trí sau khi được căn chỉnh ở vị trí mong muốn
'- Ốc khóa trong tương thích với các loại vít đa trục, vít đơn trục.
- Chất liệu bằng hợp kim titanium.
- Chiều cao: 5 ± 0.05 mm.
- Chiều rộng bước ren: 0.84 ± 0.06mm</v>
          </cell>
          <cell r="Z581" t="str">
            <v>A-SPINE Asia Co., Ltd.</v>
          </cell>
          <cell r="AA581" t="str">
            <v>Đài Loan</v>
          </cell>
          <cell r="AB581" t="str">
            <v>ulrich GmbH &amp; Co.,KG</v>
          </cell>
          <cell r="AC581" t="str">
            <v>Đức</v>
          </cell>
          <cell r="AD581" t="str">
            <v>PhâN Loại: C</v>
          </cell>
          <cell r="AE581" t="str">
            <v>Số:17714NK/BYT-TB-CT
V/v cấp phép nhập khẩu TTBYT
ngày 23 tháng 3 năm 2021</v>
          </cell>
          <cell r="AF581" t="str">
            <v>Gói / cái</v>
          </cell>
          <cell r="AG581" t="str">
            <v>Cái</v>
          </cell>
          <cell r="AH581">
            <v>10</v>
          </cell>
          <cell r="AI581" t="str">
            <v>Vĩnh viễn</v>
          </cell>
          <cell r="AJ581" t="str">
            <v>vn0100124376</v>
          </cell>
          <cell r="AK581" t="str">
            <v>TỔNG CÔNG TY THIẾT BỊ Y TẾ VIỆT NAM - CTCP</v>
          </cell>
          <cell r="AL581" t="str">
            <v>Đạt</v>
          </cell>
          <cell r="AM581"/>
          <cell r="AN581" t="str">
            <v>Trần Thị Kiều Diễm</v>
          </cell>
          <cell r="AO581">
            <v>0</v>
          </cell>
          <cell r="AP581">
            <v>0</v>
          </cell>
          <cell r="AQ581" t="str">
            <v>Đạt</v>
          </cell>
          <cell r="AR581">
            <v>0</v>
          </cell>
          <cell r="AS581" t="str">
            <v>Đạt</v>
          </cell>
          <cell r="AT581" t="str">
            <v>Không đạt</v>
          </cell>
          <cell r="AU581" t="str">
            <v>Đạt</v>
          </cell>
          <cell r="AV581" t="str">
            <v>Đạt</v>
          </cell>
          <cell r="AW581" t="str">
            <v>Đạt</v>
          </cell>
          <cell r="AX581" t="str">
            <v>Đạt</v>
          </cell>
          <cell r="AY581" t="str">
            <v>Không đạt</v>
          </cell>
          <cell r="AZ581" t="str">
            <v>E-HSMT:  Đường kính 4.75mm-&gt;8.5mm
E-HSDT: đường kính 4.5mm; 5.5mm; 6.5mm; 7.0mm; 8.0mm</v>
          </cell>
          <cell r="BA581" t="str">
            <v>Trần Thị Huyền Trân</v>
          </cell>
          <cell r="BB581" t="str">
            <v>Không đạt</v>
          </cell>
          <cell r="BC581" t="str">
            <v>E-HSMT:  Đường kính 4.75mm-&gt;8.5mm
E-HSDT: đường kính 4.5mm; 5.5mm; 6.5mm; 7.0mm; 8.0mm</v>
          </cell>
        </row>
        <row r="582">
          <cell r="C582" t="str">
            <v>PP2300520209</v>
          </cell>
          <cell r="D582" t="str">
            <v>Nẹp dọc cho vít đơn trục và đa trục dài 500mm</v>
          </cell>
          <cell r="E582" t="str">
            <v xml:space="preserve"> - Nẹp dọc đường kính 5.5mm 
 - Chất liệu: Ti6Al4V
 - Đường kính : 5.5mm; chiều dài : 500mm
 - Tương thích với các Vít cột sống cùng hãng sản xuất
</v>
          </cell>
          <cell r="F582" t="str">
            <v>Gói / cái</v>
          </cell>
          <cell r="G582" t="str">
            <v>Cái</v>
          </cell>
          <cell r="H582">
            <v>10</v>
          </cell>
          <cell r="I582">
            <v>2500000</v>
          </cell>
          <cell r="J582">
            <v>25000000</v>
          </cell>
          <cell r="K582">
            <v>500000</v>
          </cell>
          <cell r="L582">
            <v>37500000</v>
          </cell>
          <cell r="M582">
            <v>17500000</v>
          </cell>
          <cell r="N582">
            <v>2</v>
          </cell>
          <cell r="O582" t="str">
            <v>PP2300520209</v>
          </cell>
          <cell r="P582" t="str">
            <v>Nẹp dọc cho vít đơn trục và đa trục dài 500mm</v>
          </cell>
          <cell r="Q582">
            <v>180</v>
          </cell>
          <cell r="R582">
            <v>334960000</v>
          </cell>
          <cell r="S582">
            <v>210</v>
          </cell>
          <cell r="T582" t="str">
            <v>Trong vòng 24 giờ kể từ thời điểm dặt hàng của Bệnh viện</v>
          </cell>
          <cell r="U582" t="str">
            <v>Nẹp dọc các cỡ tương ứng với vít chân cung (Wiltrom)</v>
          </cell>
          <cell r="V582" t="str">
            <v>Nẹp dọc các cỡ tương ứng với vít chân cung (Wiltrom)</v>
          </cell>
          <cell r="W582" t="str">
            <v>N07.06.040.4406.296.0012</v>
          </cell>
          <cell r="X582" t="str">
            <v>40047xxx, 40041xxx</v>
          </cell>
          <cell r="Y582" t="str">
            <v>Chất liệu Ti-6Al-4V
Dùng cho bắt vít chân cung các loại, 2 đầu lục giác hoặc 2 đầu tròn.
Đường kính 5.5mm, độ dài từ 25mm-50mm với bước tăng 5mm, từ 50mm-200mm với bước tăng 10mm,  từ 200mm-500mm với bước tăng 50mm.</v>
          </cell>
          <cell r="Z582" t="str">
            <v>Wiltrom Co., Ltd</v>
          </cell>
          <cell r="AA582" t="str">
            <v>Đài Loan</v>
          </cell>
          <cell r="AB582" t="str">
            <v>Wiltrom Co., Ltd</v>
          </cell>
          <cell r="AC582" t="str">
            <v>Đài Loan</v>
          </cell>
          <cell r="AD582" t="str">
            <v>C</v>
          </cell>
          <cell r="AE582" t="str">
            <v>18155NK/BYT-TB-CT ngày 15/06/2021</v>
          </cell>
          <cell r="AF582" t="str">
            <v>Cái/ gói</v>
          </cell>
          <cell r="AG582" t="str">
            <v>Cái</v>
          </cell>
          <cell r="AH582">
            <v>10</v>
          </cell>
          <cell r="AI582">
            <v>0</v>
          </cell>
          <cell r="AJ582" t="str">
            <v>vn0302221358</v>
          </cell>
          <cell r="AK582" t="str">
            <v>CÔNG TY CỔ PHẦN DƯỢC PHẨM BẾN THÀNH</v>
          </cell>
          <cell r="AL582" t="str">
            <v>Đạt</v>
          </cell>
          <cell r="AM582"/>
          <cell r="AN582" t="str">
            <v>Phạm Thị Kim Hoàng</v>
          </cell>
          <cell r="AO582" t="str">
            <v>Đạt</v>
          </cell>
          <cell r="AP582" t="str">
            <v>Đạt</v>
          </cell>
          <cell r="AQ582" t="str">
            <v>Đạt</v>
          </cell>
          <cell r="AR582">
            <v>0</v>
          </cell>
          <cell r="AS582" t="str">
            <v>Đạt</v>
          </cell>
          <cell r="AT582" t="str">
            <v>Đạt</v>
          </cell>
          <cell r="AU582" t="str">
            <v>Đạt</v>
          </cell>
          <cell r="AV582" t="str">
            <v>Đạt</v>
          </cell>
          <cell r="AW582" t="str">
            <v>Đạt</v>
          </cell>
          <cell r="AX582" t="str">
            <v>Đạt</v>
          </cell>
          <cell r="AY582" t="str">
            <v>Đạt</v>
          </cell>
          <cell r="AZ582">
            <v>0</v>
          </cell>
          <cell r="BA582" t="str">
            <v>Lê Thị Mơ</v>
          </cell>
          <cell r="BB582" t="str">
            <v>Đạt</v>
          </cell>
          <cell r="BC582">
            <v>0</v>
          </cell>
        </row>
        <row r="583">
          <cell r="C583" t="str">
            <v>PP2300520209</v>
          </cell>
          <cell r="D583" t="str">
            <v>Nẹp dọc cho vít đơn trục và đa trục dài 500mm</v>
          </cell>
          <cell r="E583" t="str">
            <v xml:space="preserve"> - Nẹp dọc đường kính 5.5mm 
 - Chất liệu: Ti6Al4V
 - Đường kính : 5.5mm; chiều dài : 500mm
 - Tương thích với các Vít cột sống cùng hãng sản xuất
</v>
          </cell>
          <cell r="F583" t="str">
            <v>Gói / cái</v>
          </cell>
          <cell r="G583" t="str">
            <v>Cái</v>
          </cell>
          <cell r="H583">
            <v>10</v>
          </cell>
          <cell r="I583">
            <v>2500000</v>
          </cell>
          <cell r="J583">
            <v>25000000</v>
          </cell>
          <cell r="K583">
            <v>500000</v>
          </cell>
          <cell r="L583">
            <v>37500000</v>
          </cell>
          <cell r="M583">
            <v>17500000</v>
          </cell>
          <cell r="N583">
            <v>2</v>
          </cell>
          <cell r="O583" t="str">
            <v>PP2300520209</v>
          </cell>
          <cell r="P583" t="str">
            <v>Nẹp dọc cho vít đơn trục và đa trục dài 500mm</v>
          </cell>
          <cell r="Q583">
            <v>180</v>
          </cell>
          <cell r="R583">
            <v>233128000</v>
          </cell>
          <cell r="S583">
            <v>210</v>
          </cell>
          <cell r="T583" t="str">
            <v>Giao hàng trong vòng 24h kể từ thời điểm gửi đơn đặt hàng của Bệnh viện</v>
          </cell>
          <cell r="U583" t="str">
            <v>Nẹp dọc Hedjet  dài 500mm</v>
          </cell>
          <cell r="V583" t="str">
            <v>Nẹp dọc Hedjet  dài 500mm</v>
          </cell>
          <cell r="W583" t="str">
            <v>N07.06.040.5007.174.0034</v>
          </cell>
          <cell r="X583" t="str">
            <v>R55500</v>
          </cell>
          <cell r="Y583" t="str">
            <v>Nẹp dọc đường kính 5.5mm dùng trong phẫu thuật cột sống lưng, ngực:
- Chất liệu: Ti6Al4V
- Đường kính : 5.5mm; chiều dài : 500mm
- Tương thích với các Vít cột sống cùng hãng sản xuất
Cung cấp kèm Bộ dụng cụ cố định cột sống tương thích và các dụng cụ hỗ trợ khác khi sử dụng</v>
          </cell>
          <cell r="Z583" t="str">
            <v>Medyssey</v>
          </cell>
          <cell r="AA583" t="str">
            <v>Hàn Quốc</v>
          </cell>
          <cell r="AB583" t="str">
            <v>Medyssey</v>
          </cell>
          <cell r="AC583" t="str">
            <v>Hàn Quốc</v>
          </cell>
          <cell r="AD583" t="str">
            <v>C</v>
          </cell>
          <cell r="AE583">
            <v>0</v>
          </cell>
          <cell r="AF583" t="str">
            <v>Cái/ gói</v>
          </cell>
          <cell r="AG583" t="str">
            <v>Cái</v>
          </cell>
          <cell r="AH583">
            <v>10</v>
          </cell>
          <cell r="AI583">
            <v>0</v>
          </cell>
          <cell r="AJ583" t="str">
            <v>vn0100108536</v>
          </cell>
          <cell r="AK583" t="str">
            <v>CÔNG TY CỔ PHẦN DƯỢC PHẨM TRUNG ƯƠNG CPC1</v>
          </cell>
          <cell r="AL583" t="str">
            <v>Đạt</v>
          </cell>
          <cell r="AM583"/>
          <cell r="AN583" t="str">
            <v>Nguyễn Thị Nga</v>
          </cell>
          <cell r="AO583" t="str">
            <v>Đạt</v>
          </cell>
          <cell r="AP583" t="str">
            <v>Đạt</v>
          </cell>
          <cell r="AQ583" t="str">
            <v>Đạt</v>
          </cell>
          <cell r="AR583">
            <v>0</v>
          </cell>
          <cell r="AS583" t="str">
            <v>Đạt</v>
          </cell>
          <cell r="AT583" t="str">
            <v>Đạt</v>
          </cell>
          <cell r="AU583" t="str">
            <v>Đạt</v>
          </cell>
          <cell r="AV583" t="str">
            <v>Đạt</v>
          </cell>
          <cell r="AW583" t="str">
            <v>Đạt</v>
          </cell>
          <cell r="AX583" t="str">
            <v>Đạt</v>
          </cell>
          <cell r="AY583" t="str">
            <v>Đạt</v>
          </cell>
          <cell r="AZ583">
            <v>0</v>
          </cell>
          <cell r="BA583" t="str">
            <v>Nguyễn Thị Huệ</v>
          </cell>
          <cell r="BB583" t="str">
            <v>Đạt</v>
          </cell>
          <cell r="BC583">
            <v>0</v>
          </cell>
        </row>
        <row r="584">
          <cell r="C584" t="str">
            <v>PP2300520209</v>
          </cell>
          <cell r="D584" t="str">
            <v>Nẹp dọc cho vít đơn trục và đa trục dài 500mm</v>
          </cell>
          <cell r="E584" t="str">
            <v xml:space="preserve"> - Nẹp dọc đường kính 5.5mm 
 - Chất liệu: Ti6Al4V
 - Đường kính : 5.5mm; chiều dài : 500mm
 - Tương thích với các Vít cột sống cùng hãng sản xuất
</v>
          </cell>
          <cell r="F584" t="str">
            <v>Gói / cái</v>
          </cell>
          <cell r="G584" t="str">
            <v>Cái</v>
          </cell>
          <cell r="H584">
            <v>10</v>
          </cell>
          <cell r="I584">
            <v>2500000</v>
          </cell>
          <cell r="J584">
            <v>25000000</v>
          </cell>
          <cell r="K584">
            <v>500000</v>
          </cell>
          <cell r="L584">
            <v>37500000</v>
          </cell>
          <cell r="M584">
            <v>17500000</v>
          </cell>
          <cell r="N584">
            <v>2</v>
          </cell>
          <cell r="O584" t="str">
            <v>PP2300520209</v>
          </cell>
          <cell r="P584" t="str">
            <v>Nẹp dọc cho vít đơn trục và đa trục dài 500mm</v>
          </cell>
          <cell r="Q584">
            <v>180</v>
          </cell>
          <cell r="R584">
            <v>287980000</v>
          </cell>
          <cell r="S584">
            <v>210</v>
          </cell>
          <cell r="T584">
            <v>0</v>
          </cell>
          <cell r="U584" t="str">
            <v>Nẹp dọc cột sống  thẳng Apex, Titan  dài 450 mm</v>
          </cell>
          <cell r="V584" t="str">
            <v>Nẹp dọc cột sống  thẳng Apex, Titan  dài 450 mm</v>
          </cell>
          <cell r="W584">
            <v>0</v>
          </cell>
          <cell r="X584" t="str">
            <v>5500-450; 6000-450</v>
          </cell>
          <cell r="Y584" t="str">
            <v xml:space="preserve"> - Nẹp dọc đường kính 5.5mm 
 - Chất liệu:  Titanium  Ti6Al4V
 - Đường kính : 5.5mm; chiều dài :  450 -600mm
 - Tương thích với các Vít cột sống cùng hãng sản xuất</v>
          </cell>
          <cell r="Z584" t="str">
            <v>SPINECRAFT LLC</v>
          </cell>
          <cell r="AA584" t="str">
            <v>Mỹ</v>
          </cell>
          <cell r="AB584" t="str">
            <v>SPINECRAFT LLC</v>
          </cell>
          <cell r="AC584" t="str">
            <v>Mỹ</v>
          </cell>
          <cell r="AD584" t="str">
            <v>C</v>
          </cell>
          <cell r="AE584" t="str">
            <v>2200358ĐKLH/BYT-TB-CT ngày 30/12/2022</v>
          </cell>
          <cell r="AF584" t="str">
            <v>Cái/ gói</v>
          </cell>
          <cell r="AG584" t="str">
            <v>Cái</v>
          </cell>
          <cell r="AH584">
            <v>10</v>
          </cell>
          <cell r="AI584" t="str">
            <v>-</v>
          </cell>
          <cell r="AJ584" t="str">
            <v>vn0313041685</v>
          </cell>
          <cell r="AK584" t="str">
            <v>CÔNG TY CỔ PHẦN TRANG THIẾT BỊ Y TẾ TRỌNG MINH</v>
          </cell>
          <cell r="AL584" t="str">
            <v>Đạt</v>
          </cell>
          <cell r="AM584"/>
          <cell r="AN584" t="str">
            <v>Nguyễn Thị Phương Hoa</v>
          </cell>
          <cell r="AO584" t="str">
            <v>Đạt</v>
          </cell>
          <cell r="AP584" t="str">
            <v>Đạt</v>
          </cell>
          <cell r="AQ584" t="str">
            <v>Đạt</v>
          </cell>
          <cell r="AR584">
            <v>0</v>
          </cell>
          <cell r="AS584" t="str">
            <v>Đạt</v>
          </cell>
          <cell r="AT584" t="str">
            <v>Đạt</v>
          </cell>
          <cell r="AU584" t="str">
            <v>Đạt</v>
          </cell>
          <cell r="AV584" t="str">
            <v>Đạt</v>
          </cell>
          <cell r="AW584" t="str">
            <v>Đạt</v>
          </cell>
          <cell r="AX584" t="str">
            <v>Đạt</v>
          </cell>
          <cell r="AY584" t="str">
            <v>Đạt</v>
          </cell>
          <cell r="AZ584">
            <v>0</v>
          </cell>
          <cell r="BA584" t="str">
            <v>Nguyễn Thị Linh Đức</v>
          </cell>
          <cell r="BB584" t="str">
            <v>Đạt</v>
          </cell>
          <cell r="BC584">
            <v>0</v>
          </cell>
        </row>
        <row r="585">
          <cell r="C585" t="str">
            <v>PP2300520209</v>
          </cell>
          <cell r="D585" t="str">
            <v>Nẹp dọc cho vít đơn trục và đa trục dài 500mm</v>
          </cell>
          <cell r="E585" t="str">
            <v xml:space="preserve"> - Nẹp dọc đường kính 5.5mm 
 - Chất liệu: Ti6Al4V
 - Đường kính : 5.5mm; chiều dài : 500mm
 - Tương thích với các Vít cột sống cùng hãng sản xuất
</v>
          </cell>
          <cell r="F585" t="str">
            <v>Gói / cái</v>
          </cell>
          <cell r="G585" t="str">
            <v>Cái</v>
          </cell>
          <cell r="H585">
            <v>10</v>
          </cell>
          <cell r="I585">
            <v>2500000</v>
          </cell>
          <cell r="J585">
            <v>25000000</v>
          </cell>
          <cell r="K585">
            <v>500000</v>
          </cell>
          <cell r="L585">
            <v>37500000</v>
          </cell>
          <cell r="M585">
            <v>17500000</v>
          </cell>
          <cell r="N585">
            <v>2</v>
          </cell>
          <cell r="O585" t="str">
            <v>PP2300520209</v>
          </cell>
          <cell r="P585" t="str">
            <v>Nẹp dọc cho vít đơn trục và đa trục dài 500mm</v>
          </cell>
          <cell r="Q585">
            <v>180</v>
          </cell>
          <cell r="R585">
            <v>417456000</v>
          </cell>
          <cell r="S585">
            <v>210</v>
          </cell>
          <cell r="T585" t="str">
            <v>Trong vòng 24 giờ kể từ thời điểm đặt hàng của Bệnh viện</v>
          </cell>
          <cell r="U585" t="str">
            <v>Thanh nối dọc</v>
          </cell>
          <cell r="V585" t="str">
            <v>Thanh nối dọc</v>
          </cell>
          <cell r="W585" t="str">
            <v>N07.06.040.0090.272.0002</v>
          </cell>
          <cell r="X585" t="str">
            <v>ASRxxxx</v>
          </cell>
          <cell r="Y585" t="str">
            <v xml:space="preserve"> - Nẹp dọc đường kính 5.5mm 
 - Chất liệu: Ti6Al4V
 - Đường kính : 5.5mm; chiều dài : 500mm
 - Tương thích với các Vít cột sống cùng hãng sản xuất
</v>
          </cell>
          <cell r="Z585" t="str">
            <v>Aero Medikal</v>
          </cell>
          <cell r="AA585" t="str">
            <v>Thổ Nhĩ Kỳ</v>
          </cell>
          <cell r="AB585" t="str">
            <v>Aero Medikal</v>
          </cell>
          <cell r="AC585" t="str">
            <v>Thổ Nhĩ Kỳ</v>
          </cell>
          <cell r="AD585" t="str">
            <v>C</v>
          </cell>
          <cell r="AE585" t="str">
            <v>16126NK/BYT-TB-CT
Ngày 04/08/2020</v>
          </cell>
          <cell r="AF585" t="str">
            <v>Cái/Gói</v>
          </cell>
          <cell r="AG585" t="str">
            <v>Cái</v>
          </cell>
          <cell r="AH585">
            <v>10</v>
          </cell>
          <cell r="AI585">
            <v>0</v>
          </cell>
          <cell r="AJ585" t="str">
            <v>vn0311829625</v>
          </cell>
          <cell r="AK585" t="str">
            <v>CÔNG TY CỔ PHẦN Y TẾ THÀNH ÂN</v>
          </cell>
          <cell r="AL585" t="str">
            <v>Đạt</v>
          </cell>
          <cell r="AM585"/>
          <cell r="AN585" t="str">
            <v>Phan Thị Lường</v>
          </cell>
          <cell r="AO585" t="str">
            <v>Đạt</v>
          </cell>
          <cell r="AP585" t="str">
            <v>Đạt</v>
          </cell>
          <cell r="AQ585" t="str">
            <v>Đạt</v>
          </cell>
          <cell r="AR585">
            <v>0</v>
          </cell>
          <cell r="AS585" t="str">
            <v>Đạt</v>
          </cell>
          <cell r="AT585" t="str">
            <v>Đạt</v>
          </cell>
          <cell r="AU585" t="str">
            <v>Đạt</v>
          </cell>
          <cell r="AV585" t="str">
            <v>Đạt</v>
          </cell>
          <cell r="AW585" t="str">
            <v>Đạt</v>
          </cell>
          <cell r="AX585" t="str">
            <v>Đạt</v>
          </cell>
          <cell r="AY585" t="str">
            <v>Đạt</v>
          </cell>
          <cell r="AZ585">
            <v>0</v>
          </cell>
          <cell r="BA585" t="str">
            <v>Hồ Thị Xuân Thu</v>
          </cell>
          <cell r="BB585" t="str">
            <v>Đạt</v>
          </cell>
          <cell r="BC585">
            <v>0</v>
          </cell>
        </row>
        <row r="586">
          <cell r="C586" t="str">
            <v>PP2300520209</v>
          </cell>
          <cell r="D586" t="str">
            <v>Nẹp dọc cho vít đơn trục và đa trục dài 500mm</v>
          </cell>
          <cell r="E586" t="str">
            <v xml:space="preserve"> - Nẹp dọc đường kính 5.5mm 
 - Chất liệu: Ti6Al4V
 - Đường kính : 5.5mm; chiều dài : 500mm
 - Tương thích với các Vít cột sống cùng hãng sản xuất
</v>
          </cell>
          <cell r="F586" t="str">
            <v>Gói / cái</v>
          </cell>
          <cell r="G586" t="str">
            <v>Cái</v>
          </cell>
          <cell r="H586">
            <v>10</v>
          </cell>
          <cell r="I586">
            <v>2500000</v>
          </cell>
          <cell r="J586">
            <v>25000000</v>
          </cell>
          <cell r="K586">
            <v>500000</v>
          </cell>
          <cell r="L586">
            <v>37500000</v>
          </cell>
          <cell r="M586">
            <v>17500000</v>
          </cell>
          <cell r="N586">
            <v>2</v>
          </cell>
          <cell r="O586" t="str">
            <v>PP2300520209</v>
          </cell>
          <cell r="P586" t="str">
            <v>Nẹp dọc cho vít đơn trục và đa trục dài 500mm</v>
          </cell>
          <cell r="Q586">
            <v>180</v>
          </cell>
          <cell r="R586">
            <v>294448200</v>
          </cell>
          <cell r="S586">
            <v>210</v>
          </cell>
          <cell r="T586" t="str">
            <v>Trong vòng 24 giờ kể từ thời điểm đặt hàng của Bệnh viện</v>
          </cell>
          <cell r="U586" t="str">
            <v>Nẹp dọc Osi thẳng Ø5.5mm, dài 500mm</v>
          </cell>
          <cell r="V586" t="str">
            <v>Nẹp dọc Osi thẳng Ø5.5mm, dài 500mm</v>
          </cell>
          <cell r="W586" t="str">
            <v>N07.06.040.3397.272.0035</v>
          </cell>
          <cell r="X586" t="str">
            <v>P0500</v>
          </cell>
          <cell r="Y586" t="str">
            <v xml:space="preserve"> - Chất liệu Hợp kim Titanium Ti6Al4V.  
 - Thiết kế dạng thanh tròn đặc, 2 đầu: một đầu tròn, một đầu có hình lục giác. 
 - Đường kính : 5.5mm, chiều dài : 500mm
 - Nẹp dọc được khắc đường kẽ bằng laser. Tương thích với các Hệ thống Vít cột sống 5.5mm
 - Tiêu chuẩn chất lượng CE, ISO</v>
          </cell>
          <cell r="Z586" t="str">
            <v>Osimplant</v>
          </cell>
          <cell r="AA586" t="str">
            <v>Thổ Nhĩ Kỳ</v>
          </cell>
          <cell r="AB586" t="str">
            <v>Thổ Nhĩ Kỳ</v>
          </cell>
          <cell r="AC586" t="str">
            <v>Thổ Nhĩ Kỳ</v>
          </cell>
          <cell r="AD586" t="str">
            <v>C</v>
          </cell>
          <cell r="AE586" t="str">
            <v>9236NK/BYT-TB-CT</v>
          </cell>
          <cell r="AF586" t="str">
            <v>Gói/1</v>
          </cell>
          <cell r="AG586" t="str">
            <v>Cái</v>
          </cell>
          <cell r="AH586">
            <v>10</v>
          </cell>
          <cell r="AI586">
            <v>0</v>
          </cell>
          <cell r="AJ586" t="str">
            <v>vn0303224087</v>
          </cell>
          <cell r="AK586" t="str">
            <v>CÔNG TY TNHH THIẾT BỊ Y TẾ HOÀNG LỘC M.E</v>
          </cell>
          <cell r="AL586" t="str">
            <v>Đạt</v>
          </cell>
          <cell r="AM586"/>
          <cell r="AN586" t="str">
            <v>Hồ Thị Hồng</v>
          </cell>
          <cell r="AO586" t="str">
            <v>Đạt</v>
          </cell>
          <cell r="AP586" t="str">
            <v>Đạt</v>
          </cell>
          <cell r="AQ586" t="str">
            <v>Đạt</v>
          </cell>
          <cell r="AR586">
            <v>0</v>
          </cell>
          <cell r="AS586" t="str">
            <v>Đạt</v>
          </cell>
          <cell r="AT586" t="str">
            <v>Đạt</v>
          </cell>
          <cell r="AU586" t="str">
            <v>Đạt</v>
          </cell>
          <cell r="AV586" t="str">
            <v>Đạt</v>
          </cell>
          <cell r="AW586" t="str">
            <v>Đạt</v>
          </cell>
          <cell r="AX586" t="str">
            <v>Đạt</v>
          </cell>
          <cell r="AY586" t="str">
            <v>Đạt</v>
          </cell>
          <cell r="AZ586">
            <v>0</v>
          </cell>
          <cell r="BA586" t="str">
            <v>Trần Thị Dân</v>
          </cell>
          <cell r="BB586" t="str">
            <v>Đạt</v>
          </cell>
          <cell r="BC586">
            <v>0</v>
          </cell>
        </row>
        <row r="587">
          <cell r="C587" t="str">
            <v>PP2300520209</v>
          </cell>
          <cell r="D587" t="str">
            <v>Nẹp dọc cho vít đơn trục và đa trục dài 500mm</v>
          </cell>
          <cell r="E587" t="str">
            <v xml:space="preserve"> - Nẹp dọc đường kính 5.5mm 
 - Chất liệu: Ti6Al4V
 - Đường kính : 5.5mm; chiều dài : 500mm
 - Tương thích với các Vít cột sống cùng hãng sản xuất
</v>
          </cell>
          <cell r="F587" t="str">
            <v>Gói / cái</v>
          </cell>
          <cell r="G587" t="str">
            <v>Cái</v>
          </cell>
          <cell r="H587">
            <v>10</v>
          </cell>
          <cell r="I587">
            <v>2500000</v>
          </cell>
          <cell r="J587">
            <v>25000000</v>
          </cell>
          <cell r="K587">
            <v>500000</v>
          </cell>
          <cell r="L587">
            <v>37500000</v>
          </cell>
          <cell r="M587">
            <v>17500000</v>
          </cell>
          <cell r="N587">
            <v>2</v>
          </cell>
          <cell r="O587" t="str">
            <v>PP2300520209</v>
          </cell>
          <cell r="P587" t="str">
            <v>Nẹp dọc cho vít đơn trục và đa trục dài 500mm</v>
          </cell>
          <cell r="Q587">
            <v>180</v>
          </cell>
          <cell r="R587">
            <v>613881000</v>
          </cell>
          <cell r="S587">
            <v>210</v>
          </cell>
          <cell r="T587" t="str">
            <v>Trong vòng 24 giờ kể từ thời điểm đặt hàng của Bệnh viện</v>
          </cell>
          <cell r="U587" t="str">
            <v>Nẹp dọc cột sống thắt lưng GSS</v>
          </cell>
          <cell r="V587" t="str">
            <v>Nẹp dọc cột sống thắt lưng GSS</v>
          </cell>
          <cell r="W587" t="str">
            <v>N07.06.040.2299.174.0026.001;N07.06.040.2299.174.0026.606;N07.06.040.2299.174.0026.607;N07.06.040.2299.174.0026.608;N07.06.040.2299.174.0026.609</v>
          </cell>
          <cell r="X587" t="str">
            <v>GS0150-0050 -&gt; GS0150-0090</v>
          </cell>
          <cell r="Y587" t="str">
            <v xml:space="preserve"> - Nẹp dọc đường kính 6.0mm 
 - Chất liệu: Ti6Al4V
 - Đường kính : 6.0mm; chiều dài : 50-90mm
 - Tương thích với các Vít cột sống cùng hãng sản xuất</v>
          </cell>
          <cell r="Z587" t="str">
            <v>GS Medical Co., Ltd.</v>
          </cell>
          <cell r="AA587" t="str">
            <v>Hàn Quốc</v>
          </cell>
          <cell r="AB587" t="str">
            <v>GS Medical Co., Ltd.</v>
          </cell>
          <cell r="AC587" t="str">
            <v>Hàn Quốc</v>
          </cell>
          <cell r="AD587" t="str">
            <v>C</v>
          </cell>
          <cell r="AE587" t="str">
            <v>GPNK 8801NK/BYT-TB-CT ngày 07/04/2018</v>
          </cell>
          <cell r="AF587" t="str">
            <v>Bịch/1 cái</v>
          </cell>
          <cell r="AG587" t="str">
            <v>Cái</v>
          </cell>
          <cell r="AH587">
            <v>10</v>
          </cell>
          <cell r="AI587">
            <v>0</v>
          </cell>
          <cell r="AJ587" t="str">
            <v>vn0303649788</v>
          </cell>
          <cell r="AK587" t="str">
            <v>CÔNG TY TNHH THƯƠNG MẠI - DỊCH VỤ VÀ SẢN XUẤT VIỆT TƯỜNG</v>
          </cell>
          <cell r="AL587" t="str">
            <v>Đạt</v>
          </cell>
          <cell r="AM587"/>
          <cell r="AN587" t="str">
            <v>Nguyễn Thị Sao Mai</v>
          </cell>
          <cell r="AO587" t="str">
            <v>Đạt</v>
          </cell>
          <cell r="AP587" t="str">
            <v>Đạt</v>
          </cell>
          <cell r="AQ587" t="str">
            <v>Đạt</v>
          </cell>
          <cell r="AR587">
            <v>0</v>
          </cell>
          <cell r="AS587" t="str">
            <v>Đạt</v>
          </cell>
          <cell r="AT587" t="str">
            <v>Không đạt</v>
          </cell>
          <cell r="AU587" t="str">
            <v>Đạt</v>
          </cell>
          <cell r="AV587" t="str">
            <v>Đạt</v>
          </cell>
          <cell r="AW587" t="str">
            <v>Đạt</v>
          </cell>
          <cell r="AX587" t="str">
            <v>Đạt</v>
          </cell>
          <cell r="AY587" t="str">
            <v>Không đạt</v>
          </cell>
          <cell r="AZ587" t="str">
            <v>E-HSDT:
- Đường kính nẹp: 6.0 mm
- Chiều dài nẹp: 50 - 90 mm
E-HSMT:
- Đường kính nẹp: 5.5 mm
- Chiều dài nẹp: 500 mm
 không đáp ứng yêu cầu HSMT</v>
          </cell>
          <cell r="BA587" t="str">
            <v>Cao Dũng</v>
          </cell>
          <cell r="BB587" t="str">
            <v>Không đạt</v>
          </cell>
          <cell r="BC587" t="str">
            <v>E-HSDT:
- Đường kính nẹp: 6.0 mm
- Chiều dài nẹp: 50 - 90 mm
E-HSMT:
- Đường kính nẹp: 5.5 mm
- Chiều dài nẹp: 500 mm
 không đáp ứng yêu cầu HSMT</v>
          </cell>
        </row>
        <row r="588">
          <cell r="C588" t="str">
            <v>PP2300520209</v>
          </cell>
          <cell r="D588" t="str">
            <v>Nẹp dọc cho vít đơn trục và đa trục dài 500mm</v>
          </cell>
          <cell r="E588" t="str">
            <v xml:space="preserve"> - Nẹp dọc đường kính 5.5mm 
 - Chất liệu: Ti6Al4V
 - Đường kính : 5.5mm; chiều dài : 500mm
 - Tương thích với các Vít cột sống cùng hãng sản xuất
</v>
          </cell>
          <cell r="F588" t="str">
            <v>Gói / cái</v>
          </cell>
          <cell r="G588" t="str">
            <v>Cái</v>
          </cell>
          <cell r="H588">
            <v>10</v>
          </cell>
          <cell r="I588">
            <v>2500000</v>
          </cell>
          <cell r="J588">
            <v>25000000</v>
          </cell>
          <cell r="K588">
            <v>500000</v>
          </cell>
          <cell r="L588">
            <v>37500000</v>
          </cell>
          <cell r="M588">
            <v>17500000</v>
          </cell>
          <cell r="N588">
            <v>2</v>
          </cell>
          <cell r="O588" t="str">
            <v>PP2300520209</v>
          </cell>
          <cell r="P588" t="str">
            <v>Nẹp dọc cho vít đơn trục và đa trục dài 500mm</v>
          </cell>
          <cell r="Q588">
            <v>180</v>
          </cell>
          <cell r="R588">
            <v>593283000</v>
          </cell>
          <cell r="S588">
            <v>210</v>
          </cell>
          <cell r="T588" t="str">
            <v>Trong vòng 24h kể từ thời điểm đặt hàng của bệnh viện</v>
          </cell>
          <cell r="U588" t="str">
            <v>Nẹp dọc lưng</v>
          </cell>
          <cell r="V588" t="str">
            <v>Nẹp dọc lưng</v>
          </cell>
          <cell r="W588" t="str">
            <v>N07.06.040.3493.175.0041</v>
          </cell>
          <cell r="X588" t="str">
            <v>10-55-RH-xxx</v>
          </cell>
          <cell r="Y588" t="str">
            <v xml:space="preserve"> '- Nẹp dọc đường kính 5.5mm 
 - Chất liệu: Ti6Al4V
 - Đường kính : 5.5mm; chiều dài : 500mm
 - Tương thích với các Vít cột sống cùng hãng sản xuất
</v>
          </cell>
          <cell r="Z588" t="str">
            <v>Pioneer Surgical Technology, Inc</v>
          </cell>
          <cell r="AA588" t="str">
            <v>Mỹ</v>
          </cell>
          <cell r="AB588" t="str">
            <v>Pioneer Surgical Technology, Inc</v>
          </cell>
          <cell r="AC588" t="str">
            <v>Mỹ</v>
          </cell>
          <cell r="AD588" t="str">
            <v>C</v>
          </cell>
          <cell r="AE588" t="str">
            <v>10126NK/BYT-TB-CT ngày 13/07/2018</v>
          </cell>
          <cell r="AF588" t="str">
            <v>1 cái/ gói</v>
          </cell>
          <cell r="AG588" t="str">
            <v>Cái</v>
          </cell>
          <cell r="AH588">
            <v>10</v>
          </cell>
          <cell r="AI588">
            <v>0</v>
          </cell>
          <cell r="AJ588" t="str">
            <v>vn0302204137</v>
          </cell>
          <cell r="AK588" t="str">
            <v>CÔNG TY TNHH TRANG THIẾT BỊ Y TẾ B.M.S</v>
          </cell>
          <cell r="AL588" t="str">
            <v>Đạt</v>
          </cell>
          <cell r="AM588"/>
          <cell r="AN588" t="str">
            <v xml:space="preserve">Đào Thị Nhung </v>
          </cell>
          <cell r="AO588" t="str">
            <v>Không đạt</v>
          </cell>
          <cell r="AP588" t="str">
            <v>Đạt</v>
          </cell>
          <cell r="AQ588" t="str">
            <v>Đạt</v>
          </cell>
          <cell r="AR588" t="str">
            <v>Không đạt</v>
          </cell>
          <cell r="AS588" t="str">
            <v>Đạt</v>
          </cell>
          <cell r="AT588" t="str">
            <v>Đạt</v>
          </cell>
          <cell r="AU588" t="str">
            <v>Đạt</v>
          </cell>
          <cell r="AV588" t="str">
            <v>Đạt</v>
          </cell>
          <cell r="AW588" t="str">
            <v>Đạt</v>
          </cell>
          <cell r="AX588" t="str">
            <v>Đạt</v>
          </cell>
          <cell r="AY588" t="str">
            <v>Không đạt</v>
          </cell>
          <cell r="AZ588" t="str">
            <v>Bảng phân loại, tờ khai hải quan HSDT không đáp ứng HSMT</v>
          </cell>
          <cell r="BA588" t="str">
            <v>Nguyễn Văn Thành</v>
          </cell>
          <cell r="BB588" t="str">
            <v>Không đạt</v>
          </cell>
          <cell r="BC588" t="str">
            <v>Bảng phân loại, tờ khai hải quan HSDT không đáp ứng HSMT</v>
          </cell>
        </row>
        <row r="589">
          <cell r="C589" t="str">
            <v>PP2300520209</v>
          </cell>
          <cell r="D589" t="str">
            <v>Nẹp dọc cho vít đơn trục và đa trục dài 500mm</v>
          </cell>
          <cell r="E589" t="str">
            <v xml:space="preserve"> - Nẹp dọc đường kính 5.5mm 
 - Chất liệu: Ti6Al4V
 - Đường kính : 5.5mm; chiều dài : 500mm
 - Tương thích với các Vít cột sống cùng hãng sản xuất
</v>
          </cell>
          <cell r="F589" t="str">
            <v>Gói / cái</v>
          </cell>
          <cell r="G589" t="str">
            <v>Cái</v>
          </cell>
          <cell r="H589">
            <v>10</v>
          </cell>
          <cell r="I589">
            <v>2500000</v>
          </cell>
          <cell r="J589">
            <v>25000000</v>
          </cell>
          <cell r="K589">
            <v>500000</v>
          </cell>
          <cell r="L589">
            <v>37500000</v>
          </cell>
          <cell r="M589">
            <v>17500000</v>
          </cell>
          <cell r="N589">
            <v>2</v>
          </cell>
          <cell r="O589" t="str">
            <v>PP2300520209</v>
          </cell>
          <cell r="P589" t="str">
            <v>Nẹp dọc cho vít đơn trục và đa trục dài 500mm</v>
          </cell>
          <cell r="Q589">
            <v>180</v>
          </cell>
          <cell r="R589">
            <v>377764000</v>
          </cell>
          <cell r="S589">
            <v>210</v>
          </cell>
          <cell r="T589">
            <v>0</v>
          </cell>
          <cell r="U589" t="str">
            <v>Nẹp dọc cột sống lưng ngực Flamenco</v>
          </cell>
          <cell r="V589" t="str">
            <v>Nẹp dọc cột sống lưng ngực Flamenco</v>
          </cell>
          <cell r="W589" t="str">
            <v>N07.06.040.0282.296.0008</v>
          </cell>
          <cell r="X589" t="str">
            <v>CS 8012-xxx</v>
          </cell>
          <cell r="Y589" t="str">
            <v>- Chất liệu bằng hợp kim titanium(Ti6Al4V)
- Đường kính 5.5 mm
- Dạng thẳng, đầu nẹp hình lục giác với chiều dài 5±0.3mm &amp; đường kính đầu nẹp dạng lục giác là 5±0.1mm.
- Chiều dài: 100mm -200mm
- Tương thích với các Vít cột sống cùng hãng sản xuất</v>
          </cell>
          <cell r="Z589" t="str">
            <v>A-SPINE Asia Co., Ltd.</v>
          </cell>
          <cell r="AA589" t="str">
            <v>Đài Loan</v>
          </cell>
          <cell r="AB589" t="str">
            <v>ulrich GmbH &amp; Co.,KG</v>
          </cell>
          <cell r="AC589" t="str">
            <v>Đức</v>
          </cell>
          <cell r="AD589" t="str">
            <v>PhâN Loại: C</v>
          </cell>
          <cell r="AE589" t="str">
            <v>Số:17714NK/BYT-TB-CT
V/v cấp phép nhập khẩu TTBYT
ngày 23 tháng 3 năm 2021</v>
          </cell>
          <cell r="AF589" t="str">
            <v>Gói / cái</v>
          </cell>
          <cell r="AG589" t="str">
            <v>Cái</v>
          </cell>
          <cell r="AH589">
            <v>10</v>
          </cell>
          <cell r="AI589" t="str">
            <v>Vĩnh viễn</v>
          </cell>
          <cell r="AJ589" t="str">
            <v>vn0100124376</v>
          </cell>
          <cell r="AK589" t="str">
            <v>TỔNG CÔNG TY THIẾT BỊ Y TẾ VIỆT NAM - CTCP</v>
          </cell>
          <cell r="AL589" t="str">
            <v>Đạt</v>
          </cell>
          <cell r="AM589"/>
          <cell r="AN589" t="str">
            <v>Trần Thị Kiều Diễm</v>
          </cell>
          <cell r="AO589">
            <v>0</v>
          </cell>
          <cell r="AP589">
            <v>0</v>
          </cell>
          <cell r="AQ589" t="str">
            <v>Đạt</v>
          </cell>
          <cell r="AR589">
            <v>0</v>
          </cell>
          <cell r="AS589" t="str">
            <v>Đạt</v>
          </cell>
          <cell r="AT589" t="str">
            <v>Không đạt</v>
          </cell>
          <cell r="AU589" t="str">
            <v>Đạt</v>
          </cell>
          <cell r="AV589" t="str">
            <v>Đạt</v>
          </cell>
          <cell r="AW589" t="str">
            <v>Đạt</v>
          </cell>
          <cell r="AX589" t="str">
            <v>Đạt</v>
          </cell>
          <cell r="AY589" t="str">
            <v>Không đạt</v>
          </cell>
          <cell r="AZ589" t="str">
            <v>E-HSMT: chiều dài 500mm
E-HSDT: Chiều dài 100mm -200mm</v>
          </cell>
          <cell r="BA589" t="str">
            <v>Trần Thị Huyền Trân</v>
          </cell>
          <cell r="BB589" t="str">
            <v>Không đạt</v>
          </cell>
          <cell r="BC589" t="str">
            <v>E-HSMT: chiều dài 500mm
E-HSDT: Chiều dài 100mm -200mm</v>
          </cell>
        </row>
        <row r="590">
          <cell r="C590" t="str">
            <v>PP2300520210</v>
          </cell>
          <cell r="D590" t="str">
            <v>Dụng cụ đóng mạch máu bằng chỉ ngoại khoa</v>
          </cell>
          <cell r="E590" t="str">
            <v xml:space="preserve"> - Chỉ định cho sử dụng lỗ vào động mạch đùi 5F đến 21F;
 -  Cho lỗ vào tĩnh mạch đùi 5F đến 24F
 </v>
          </cell>
          <cell r="F590">
            <v>0</v>
          </cell>
          <cell r="G590" t="str">
            <v>Cái</v>
          </cell>
          <cell r="H590">
            <v>20</v>
          </cell>
          <cell r="I590">
            <v>7500000</v>
          </cell>
          <cell r="J590">
            <v>150000000</v>
          </cell>
          <cell r="K590">
            <v>3000000</v>
          </cell>
          <cell r="L590">
            <v>225000000</v>
          </cell>
          <cell r="M590">
            <v>105000000</v>
          </cell>
          <cell r="N590">
            <v>4</v>
          </cell>
          <cell r="O590" t="str">
            <v>PP2300520210</v>
          </cell>
          <cell r="P590" t="str">
            <v>Dụng cụ đóng mạch máu bằng chỉ ngoại khoa</v>
          </cell>
          <cell r="Q590">
            <v>180</v>
          </cell>
          <cell r="R590">
            <v>197526000</v>
          </cell>
          <cell r="S590">
            <v>210</v>
          </cell>
          <cell r="T590" t="str">
            <v>Trong vòng 24 giờ kể từ thời điểm đặt hàng của Bệnh viện</v>
          </cell>
          <cell r="U590" t="str">
            <v>Proglide</v>
          </cell>
          <cell r="V590" t="str">
            <v>Proglide</v>
          </cell>
          <cell r="W590" t="str">
            <v>N07.01.320.0052.183.0001.001</v>
          </cell>
          <cell r="X590" t="str">
            <v xml:space="preserve">12673-05
</v>
          </cell>
          <cell r="Y590" t="str">
            <v xml:space="preserve"> - Chỉ định cho sử dụng lỗ vào động mạch đùi 5F đến 21F;
 -  Cho lỗ vào tĩnh mạch đùi 5F đến 24F
 </v>
          </cell>
          <cell r="Z590" t="str">
            <v>Abbott Vascular</v>
          </cell>
          <cell r="AA590" t="str">
            <v>Ireland</v>
          </cell>
          <cell r="AB590" t="str">
            <v>Abbott Vascular</v>
          </cell>
          <cell r="AC590" t="str">
            <v>Ireland</v>
          </cell>
          <cell r="AD590" t="str">
            <v>D</v>
          </cell>
          <cell r="AE590" t="str">
            <v>2100794ĐKLH/BYT-TB-CT</v>
          </cell>
          <cell r="AF590" t="str">
            <v>Cái/ Hộp</v>
          </cell>
          <cell r="AG590" t="str">
            <v>Cái</v>
          </cell>
          <cell r="AH590">
            <v>20</v>
          </cell>
          <cell r="AI590">
            <v>0</v>
          </cell>
          <cell r="AJ590" t="str">
            <v>vn0313296806</v>
          </cell>
          <cell r="AK590" t="str">
            <v>CÔNG TY TNHH THIÊT BỊ Y TẾ TVT</v>
          </cell>
          <cell r="AL590" t="str">
            <v>Đạt</v>
          </cell>
          <cell r="AM590"/>
          <cell r="AN590" t="str">
            <v>Phạm Thị Kim Hoàng</v>
          </cell>
          <cell r="AO590" t="str">
            <v>Đạt</v>
          </cell>
          <cell r="AP590" t="str">
            <v>Đạt</v>
          </cell>
          <cell r="AQ590" t="str">
            <v>Đạt</v>
          </cell>
          <cell r="AR590">
            <v>0</v>
          </cell>
          <cell r="AS590" t="str">
            <v>Đạt</v>
          </cell>
          <cell r="AT590" t="str">
            <v>Đạt</v>
          </cell>
          <cell r="AU590" t="str">
            <v>Đạt</v>
          </cell>
          <cell r="AV590" t="str">
            <v>Đạt</v>
          </cell>
          <cell r="AW590" t="str">
            <v>Đạt</v>
          </cell>
          <cell r="AX590" t="str">
            <v>Đạt</v>
          </cell>
          <cell r="AY590" t="str">
            <v>Đạt</v>
          </cell>
          <cell r="AZ590">
            <v>0</v>
          </cell>
          <cell r="BA590" t="str">
            <v>Nguyễn Văn Tuyền</v>
          </cell>
          <cell r="BB590" t="str">
            <v>Đạt</v>
          </cell>
          <cell r="BC590">
            <v>0</v>
          </cell>
        </row>
        <row r="591">
          <cell r="C591" t="str">
            <v>PP2300520211</v>
          </cell>
          <cell r="D591" t="str">
            <v>Bơm áp lực cao trong chụp buồng tim mạch các loại, các cỡ</v>
          </cell>
          <cell r="E591" t="str">
            <v xml:space="preserve"> - Chất liệu polycarbonate  
- Cơ chế khóa luồng giúp tạo áp lực chính xác, tối đa đến 30 atm; 
 - Thể tích xy lanh 20ml, có kèm tubing dài 33 cm nối sẵn với đầu tip của xy lanh
 - Phụ kiện tùy chọn: Van cầm máu gồm dạng lòng rộng đến 9F, dạng lòng nhỏ 7F 
 - Có dụng cụ hỗ trợ đi dây wire chất liệu plastic hoặc kim loại
 - Tiệt khuẩn
- Tiêu chí chất lượng: ISO, FDA, CE (tiêu chuẩn châu âu)</v>
          </cell>
          <cell r="F591" t="str">
            <v>5 bộ/ Hộp</v>
          </cell>
          <cell r="G591" t="str">
            <v>Cái</v>
          </cell>
          <cell r="H591">
            <v>500</v>
          </cell>
          <cell r="I591">
            <v>1150000</v>
          </cell>
          <cell r="J591">
            <v>575000000</v>
          </cell>
          <cell r="K591">
            <v>11500000</v>
          </cell>
          <cell r="L591">
            <v>862500000</v>
          </cell>
          <cell r="M591">
            <v>402500000</v>
          </cell>
          <cell r="N591">
            <v>84</v>
          </cell>
          <cell r="O591" t="str">
            <v>PP2300520211</v>
          </cell>
          <cell r="P591" t="str">
            <v>Bơm áp lực cao trong chụp buồng tim mạch các loại, các cỡ</v>
          </cell>
          <cell r="Q591">
            <v>180</v>
          </cell>
          <cell r="R591">
            <v>125558400</v>
          </cell>
          <cell r="S591">
            <v>210</v>
          </cell>
          <cell r="T591" t="str">
            <v>Giao hàng trong vòng 24h kể từ thời điểm gửi đơn đặt hàng của Bệnh viện</v>
          </cell>
          <cell r="U591" t="str">
            <v>Basix Compak</v>
          </cell>
          <cell r="V591" t="str">
            <v>basixCOMPAKᵀᴹ Inflation Device</v>
          </cell>
          <cell r="W591" t="str">
            <v>N07.01.220.3079.213.0001</v>
          </cell>
          <cell r="X591" t="str">
            <v>Inxxxx</v>
          </cell>
          <cell r="Y591" t="str">
            <v>Bộ bơm bóng áp lực cao dùng trong tim mạch chẩn đoán và can thiệp
- Vật liệu làm bằng Polycarbonate;  Acrylonitrile-Butadiene-Styrene
- Màn hình analog
- Cơ chế khóa luồng (threaded locking) giúp tạo áp lực chính xác, tối đa đến 30 atm; 
- Thể tích xy lanh 20ml, có kèm tubing dài 33 cm (13 inches) nối sẵn với đầu tip của xy lanh
- Phụ kiện tùy chọn: Van cầm máu gồm dạng lòng rộng đến 9F với khóa Tuohy (Access-9/ Access-PLUS), dạng lòng nhỏ 7F kèm cơ chế đẩy-kéo (Honor) và loại phối hợp hai cơ chết khóa Tuohy và cơ chế đẩy-kéo (MBA); có dụng cụ hỗ trợ đi dây wire chất liệu plastic hoặc kim loại, thiết bị torque, khóa 3 ngã; tùy chọn tubing nối dài chiều dài 10, 20, 50 cm
- Tiệt khuẩn bằng Ethylene Oxide (EO)
- Hạn dùng 3 năm.</v>
          </cell>
          <cell r="Z591" t="str">
            <v>Merit Maquiladora Mexico, S. DE R.L. DE C.V - Mexico</v>
          </cell>
          <cell r="AA591" t="str">
            <v>Mexico</v>
          </cell>
          <cell r="AB591" t="str">
            <v>Merit Medical Systems, Inc - Mỹ</v>
          </cell>
          <cell r="AC591" t="str">
            <v>Mỹ</v>
          </cell>
          <cell r="AD591" t="str">
            <v>B</v>
          </cell>
          <cell r="AE591" t="str">
            <v>Phiếu tiếp nhận loại B số 220000447/PCBB-HCM</v>
          </cell>
          <cell r="AF591" t="str">
            <v>5 bộ/ Hộp hoặc 5 cái/ Hộp</v>
          </cell>
          <cell r="AG591" t="str">
            <v>Cái</v>
          </cell>
          <cell r="AH591">
            <v>500</v>
          </cell>
          <cell r="AI591">
            <v>0</v>
          </cell>
          <cell r="AJ591" t="str">
            <v>vn0313130367</v>
          </cell>
          <cell r="AK591" t="str">
            <v>CÔNG TY TNHH IDS MEDICAL SYSTEMS VIỆT NAM</v>
          </cell>
          <cell r="AL591" t="str">
            <v>Đạt</v>
          </cell>
          <cell r="AM591"/>
          <cell r="AN591" t="str">
            <v>Trần Thị Kiều Diễm</v>
          </cell>
          <cell r="AO591" t="str">
            <v>Đạt</v>
          </cell>
          <cell r="AP591" t="str">
            <v>Đạt</v>
          </cell>
          <cell r="AQ591" t="str">
            <v>Đạt</v>
          </cell>
          <cell r="AR591">
            <v>0</v>
          </cell>
          <cell r="AS591" t="str">
            <v>Đạt</v>
          </cell>
          <cell r="AT591" t="str">
            <v>Đạt</v>
          </cell>
          <cell r="AU591" t="str">
            <v>Đạt</v>
          </cell>
          <cell r="AV591" t="str">
            <v>Đạt</v>
          </cell>
          <cell r="AW591" t="str">
            <v>Đạt</v>
          </cell>
          <cell r="AX591" t="str">
            <v>Đạt</v>
          </cell>
          <cell r="AY591" t="str">
            <v>Đạt</v>
          </cell>
          <cell r="AZ591">
            <v>0</v>
          </cell>
          <cell r="BA591" t="str">
            <v>Nguyễn Thị Huệ</v>
          </cell>
          <cell r="BB591" t="str">
            <v>Đạt</v>
          </cell>
          <cell r="BC591">
            <v>0</v>
          </cell>
        </row>
        <row r="592">
          <cell r="C592" t="str">
            <v>PP2300520211</v>
          </cell>
          <cell r="D592" t="str">
            <v>Bơm áp lực cao trong chụp buồng tim mạch các loại, các cỡ</v>
          </cell>
          <cell r="E592" t="str">
            <v xml:space="preserve"> - Chất liệu polycarbonate  
- Cơ chế khóa luồng giúp tạo áp lực chính xác, tối đa đến 30 atm; 
 - Thể tích xy lanh 20ml, có kèm tubing dài 33 cm nối sẵn với đầu tip của xy lanh
 - Phụ kiện tùy chọn: Van cầm máu gồm dạng lòng rộng đến 9F, dạng lòng nhỏ 7F 
 - Có dụng cụ hỗ trợ đi dây wire chất liệu plastic hoặc kim loại
 - Tiệt khuẩn
- Tiêu chí chất lượng: ISO, FDA, CE (tiêu chuẩn châu âu)</v>
          </cell>
          <cell r="F592" t="str">
            <v>5 bộ/ Hộp</v>
          </cell>
          <cell r="G592" t="str">
            <v>Cái</v>
          </cell>
          <cell r="H592">
            <v>500</v>
          </cell>
          <cell r="I592">
            <v>1150000</v>
          </cell>
          <cell r="J592">
            <v>575000000</v>
          </cell>
          <cell r="K592">
            <v>11500000</v>
          </cell>
          <cell r="L592">
            <v>862500000</v>
          </cell>
          <cell r="M592">
            <v>402500000</v>
          </cell>
          <cell r="N592">
            <v>84</v>
          </cell>
          <cell r="O592" t="str">
            <v>PP2300520211</v>
          </cell>
          <cell r="P592" t="str">
            <v>Bơm áp lực cao trong chụp buồng tim mạch các loại, các cỡ</v>
          </cell>
          <cell r="Q592">
            <v>180</v>
          </cell>
          <cell r="R592">
            <v>197526000</v>
          </cell>
          <cell r="S592">
            <v>210</v>
          </cell>
          <cell r="T592" t="str">
            <v>Trong vòng 24 giờ kể từ thời điểm đặt hàng của Bệnh viện</v>
          </cell>
          <cell r="U592" t="str">
            <v>Bộ dụng cụ bơm bóng áp lực cao Feather</v>
          </cell>
          <cell r="V592" t="str">
            <v>Bộ dụng cụ bơm bóng áp lực cao Feather</v>
          </cell>
          <cell r="W592" t="str">
            <v>N07.01.230.3943.115.0001</v>
          </cell>
          <cell r="X592" t="str">
            <v xml:space="preserve">FIDK2030GUN; FIDK2030
</v>
          </cell>
          <cell r="Y592" t="str">
            <v xml:space="preserve"> - Chất liệu polycarbonate  
- Cơ chế khóa luồng giúp tạo áp lực chính xác, tối đa đến 30 atm; 
 - Thể tích xy lanh 20ml, có kèm tubing dài 33 cm nối sẵn với đầu tip của xy lanh
 - Phụ kiện tùy chọn: Van cầm máu gồm dạng lòng rộng đến 9F, dạng lòng nhỏ </v>
          </cell>
          <cell r="Z592" t="str">
            <v xml:space="preserve">St. Stone Medical </v>
          </cell>
          <cell r="AA592" t="str">
            <v>Ấn Độ</v>
          </cell>
          <cell r="AB592" t="str">
            <v xml:space="preserve">St. Stone Medical </v>
          </cell>
          <cell r="AC592" t="str">
            <v>Ấn Độ</v>
          </cell>
          <cell r="AD592" t="str">
            <v>B</v>
          </cell>
          <cell r="AE592" t="str">
            <v>220001755/PCBB-BYT</v>
          </cell>
          <cell r="AF592" t="str">
            <v>Cái/Gói</v>
          </cell>
          <cell r="AG592" t="str">
            <v>Cái</v>
          </cell>
          <cell r="AH592">
            <v>500</v>
          </cell>
          <cell r="AI592">
            <v>0</v>
          </cell>
          <cell r="AJ592" t="str">
            <v>vn0313296806</v>
          </cell>
          <cell r="AK592" t="str">
            <v>CÔNG TY TNHH THIÊT BỊ Y TẾ TVT</v>
          </cell>
          <cell r="AL592" t="str">
            <v>Đạt</v>
          </cell>
          <cell r="AM592"/>
          <cell r="AN592" t="str">
            <v>Phạm Thị Kim Hoàng</v>
          </cell>
          <cell r="AO592" t="str">
            <v>Đạt</v>
          </cell>
          <cell r="AP592" t="str">
            <v>Đạt</v>
          </cell>
          <cell r="AQ592" t="str">
            <v>Đạt</v>
          </cell>
          <cell r="AR592">
            <v>0</v>
          </cell>
          <cell r="AS592" t="str">
            <v>Đạt</v>
          </cell>
          <cell r="AT592" t="str">
            <v>Không đạt</v>
          </cell>
          <cell r="AU592" t="str">
            <v>Đạt</v>
          </cell>
          <cell r="AV592" t="str">
            <v>Đạt</v>
          </cell>
          <cell r="AW592" t="str">
            <v>Đạt</v>
          </cell>
          <cell r="AX592" t="str">
            <v>Đạt</v>
          </cell>
          <cell r="AY592" t="str">
            <v>Không đạt</v>
          </cell>
          <cell r="AZ592" t="str">
            <v>Không đáp ứng yêu cầu kỹ thuật  của E-HSMT</v>
          </cell>
          <cell r="BA592" t="str">
            <v>Nguyễn Văn Tuyền</v>
          </cell>
          <cell r="BB592" t="str">
            <v>Không đạt</v>
          </cell>
          <cell r="BC592" t="str">
            <v>Không đáp ứng yêu cầu kỹ thuật  của E-HSMT"có kèm tubing dài 33 cm nối sẵn với đầu tip của xy lanh
 - Phụ kiện tùy chọn: Van cầm máu gồm dạng lòng rộng đến 9F, dạng lòng nhỏ 7F ".</v>
          </cell>
        </row>
        <row r="593">
          <cell r="C593" t="str">
            <v>PP2300520212</v>
          </cell>
          <cell r="D593" t="str">
            <v>Ống thông chẩn đoán mạch vành 1 bên các loại, các cỡ</v>
          </cell>
          <cell r="E593" t="str">
            <v xml:space="preserve">- Ống thông chẩn đoán mạch vành
- Thân ống thông và tip làm bằng chất liệu cản quang
- Có các loại JL, JR, AL, AR
- Loại có lỗ bên hoặc không có lỗ bên
- Đủ các kích cỡ 4F, 5F dài 100cm/125cm
- Dùng được với guide wire 0.035”/0.038”
- Chịu áp lực dòng chảy cao 1,200 psi/ 81.6 bar
</v>
          </cell>
          <cell r="F593">
            <v>0</v>
          </cell>
          <cell r="G593" t="str">
            <v>Cái</v>
          </cell>
          <cell r="H593">
            <v>500</v>
          </cell>
          <cell r="I593">
            <v>470000</v>
          </cell>
          <cell r="J593">
            <v>235000000</v>
          </cell>
          <cell r="K593">
            <v>4700000</v>
          </cell>
          <cell r="L593">
            <v>352500000</v>
          </cell>
          <cell r="M593">
            <v>164500000</v>
          </cell>
          <cell r="N593">
            <v>84</v>
          </cell>
          <cell r="O593" t="str">
            <v>PP2300520212</v>
          </cell>
          <cell r="P593" t="str">
            <v>Ống thông chẩn đoán mạch vành 1 bên các loại, các cỡ</v>
          </cell>
          <cell r="Q593">
            <v>180</v>
          </cell>
          <cell r="R593">
            <v>125558400</v>
          </cell>
          <cell r="S593">
            <v>210</v>
          </cell>
          <cell r="T593" t="str">
            <v>Giao hàng trong vòng 24h kể từ thời điểm gửi đơn đặt hàng của Bệnh viện</v>
          </cell>
          <cell r="U593" t="str">
            <v>Performa (JL, JR, AL, AR)</v>
          </cell>
          <cell r="V593" t="str">
            <v>Performa® Angiographic Catheter;
Performa (JL, JR) short-tip</v>
          </cell>
          <cell r="W593" t="str">
            <v>N04.04.010.3079.213.0009; 
N04.04.010.3082.175.0016</v>
          </cell>
          <cell r="X593" t="str">
            <v>75xx-xx, 76xx-xx, 77xx-xx;
1628-xx, 1628-xxx</v>
          </cell>
          <cell r="Y593" t="str">
            <v>Ống thông chẩn đoán mạch vành
- Chất liệu Nylon Pebax giúp bề mặt dụng cụ nhẵn, trơn, bền ở nhiệt độ cơ thể, thành ống mỏng, đầu tip nhớ hình tốt
- có đường viền bện (wire -braided) thân bằng chất liệu thép không gỉ giúp thân ống thông giữ được hình dáng tốt, dễ lái, khả năng nhớ hình đầu típ tốt.
- Thân ống thông và tip làm bằng chất liệu cản quang
- Có các loại JL, JR, AL, AR
- Loại có lỗ bên hoặc không có lỗ bên
- Đủ các kích cỡ 4F, 5F dài 100cm/125cm
- Đường kính trong 0.042"/1.07mm loại 4F, 0.046"/1.17mm loại 5F, 0.054"/1.37mm loại 6F
- Dùng được với guide wire 0.035”/0.038”
- Chịu áp lực dòng chảy cao 1,200 psi/ 81.6 bar
- Hạn dùng 3 năm</v>
          </cell>
          <cell r="Z593" t="str">
            <v>Merit Maquiladora Mexico, S. DE R.L. DE C.V - Mexico
/
Merit Medical Systems, Inc - Mỹ</v>
          </cell>
          <cell r="AA593" t="str">
            <v>Mexico /
Mỹ</v>
          </cell>
          <cell r="AB593" t="str">
            <v>Merit Medical Systems, Inc - Mỹ</v>
          </cell>
          <cell r="AC593" t="str">
            <v>Mỹ</v>
          </cell>
          <cell r="AD593" t="str">
            <v>D</v>
          </cell>
          <cell r="AE593" t="str">
            <v>Giấy chứng nhận đăng ký lưu hành số 2100414ĐKLH/BYT-TB-CT
&amp;
Giấy chứng nhận đăng ký lưu hành số 2300397ĐKLH/BYT-TB-CT</v>
          </cell>
          <cell r="AF593" t="str">
            <v>5 cái/ Hộp</v>
          </cell>
          <cell r="AG593" t="str">
            <v>Cái</v>
          </cell>
          <cell r="AH593">
            <v>500</v>
          </cell>
          <cell r="AI593">
            <v>0</v>
          </cell>
          <cell r="AJ593" t="str">
            <v>vn0313130367</v>
          </cell>
          <cell r="AK593" t="str">
            <v>CÔNG TY TNHH IDS MEDICAL SYSTEMS VIỆT NAM</v>
          </cell>
          <cell r="AL593" t="str">
            <v>Đạt</v>
          </cell>
          <cell r="AM593"/>
          <cell r="AN593" t="str">
            <v>Trần Thị Kiều Diễm</v>
          </cell>
          <cell r="AO593" t="str">
            <v>Đạt</v>
          </cell>
          <cell r="AP593" t="str">
            <v>Đạt</v>
          </cell>
          <cell r="AQ593" t="str">
            <v>Đạt</v>
          </cell>
          <cell r="AR593">
            <v>0</v>
          </cell>
          <cell r="AS593" t="str">
            <v>Đạt</v>
          </cell>
          <cell r="AT593" t="str">
            <v>Đạt</v>
          </cell>
          <cell r="AU593" t="str">
            <v>Đạt</v>
          </cell>
          <cell r="AV593" t="str">
            <v>Đạt</v>
          </cell>
          <cell r="AW593" t="str">
            <v>Đạt</v>
          </cell>
          <cell r="AX593" t="str">
            <v>Đạt</v>
          </cell>
          <cell r="AY593" t="str">
            <v>Đạt</v>
          </cell>
          <cell r="AZ593">
            <v>0</v>
          </cell>
          <cell r="BA593" t="str">
            <v>Nguyễn Thị Huệ</v>
          </cell>
          <cell r="BB593" t="str">
            <v>Đạt</v>
          </cell>
          <cell r="BC593">
            <v>0</v>
          </cell>
        </row>
        <row r="594">
          <cell r="C594" t="str">
            <v>PP2300520213</v>
          </cell>
          <cell r="D594" t="str">
            <v>Băng ép cầm máu mạch quay</v>
          </cell>
          <cell r="E594" t="str">
            <v>Dụng cụ cầm máu đoạn xa đường quay dùng trong can thiệp tim mạch,
- Có ba dây đeo giúp cố định vị trí cơ chế  nén ép cầm máu 
- Có một vị trí phồng bơm hơi thiết kế trên dây đeo để tạo áp tại vị trí rút sheath giúp cầm máu đường quay xa, chất liệu trong suốt giúp quan sát hình ảnh rõ ràng tại vị trí rút sheath,
- Trên quả bóng bơm hơi có có một van một chiều
- Có kèm một Xi lanh 10ml 
- Có sản phẩm phù hợp cho tay trái và tay phải</v>
          </cell>
          <cell r="F594" t="str">
            <v>5 cái/ Hộp</v>
          </cell>
          <cell r="G594" t="str">
            <v>Cái</v>
          </cell>
          <cell r="H594">
            <v>30</v>
          </cell>
          <cell r="I594">
            <v>1500000</v>
          </cell>
          <cell r="J594">
            <v>45000000</v>
          </cell>
          <cell r="K594">
            <v>900000</v>
          </cell>
          <cell r="L594">
            <v>67500000</v>
          </cell>
          <cell r="M594">
            <v>31500000</v>
          </cell>
          <cell r="N594">
            <v>5</v>
          </cell>
          <cell r="O594" t="str">
            <v>PP2300520213</v>
          </cell>
          <cell r="P594" t="str">
            <v>Băng ép cầm máu mạch quay</v>
          </cell>
          <cell r="Q594">
            <v>180</v>
          </cell>
          <cell r="R594">
            <v>125558400</v>
          </cell>
          <cell r="S594">
            <v>210</v>
          </cell>
          <cell r="T594" t="str">
            <v>Giao hàng trong vòng 24h kể từ thời điểm gửi đơn đặt hàng của Bệnh viện</v>
          </cell>
          <cell r="U594" t="str">
            <v>Prelude SYNC distal</v>
          </cell>
          <cell r="V594" t="str">
            <v>Băng ép cầm máu Prelude SYNC Distal Radial</v>
          </cell>
          <cell r="W594" t="str">
            <v>N02.04.020.3079.213.0002</v>
          </cell>
          <cell r="X594" t="str">
            <v>SDRB-REG-LT; SDRB-REG-RT</v>
          </cell>
          <cell r="Y594" t="str">
            <v>Dụng cụ cầm máu đoạn xa đường quay dùng trong can thiệp tim mạch,
- Có ba dây đeo giúp cố định vị trí cơ chế  nén ép cầm máu gồm: dây đeo cổ tay, dây đeo yên cho ngón tay cái với móc an toàn và vòng dây gài có thể điều chỉnh được vị trí cài khóa theo kích thước cổ tay. Ngoài ra dây đeo có đoạn dây nối dài (tùy chọn) để phù hợp với bệnh nhân có bàn tay to.
- Có một vị trí phồng bơm hơi thiết kế trên dây đeo để tạo áp tại vị trí rút sheath giúp cầm máu đường quay xa, chất liệu trong suốt giúp quan sát hình ảnh rõ ràng tại vị trí rút sheath,
- Trên quả bóng bơm hơi có có một van một chiều (Slip-n-Lock) giúp dễ dàng bơm hơi và xả hơi bằng ống tiêm.
- Có kèm một Xi lanh 10ml với đầu xilanh được thiết kế phù hợp khóa một chiều (Slip-n-Lock), dùng để bơm khí hỗ tạo áp lực nén ép lên mạch máu, hỗ trợ cầm máu đoạn quay xa.
- Có sản phẩm phù hợp cho tay trái và tay phải</v>
          </cell>
          <cell r="Z594" t="str">
            <v>Merit Maquiladora Mexico, S. DE R.L. DE C.V - Mexico</v>
          </cell>
          <cell r="AA594" t="str">
            <v>Mexico</v>
          </cell>
          <cell r="AB594" t="str">
            <v>Merit Medical Systems, Inc - Mỹ</v>
          </cell>
          <cell r="AC594" t="str">
            <v>Mỹ</v>
          </cell>
          <cell r="AD594" t="str">
            <v>A</v>
          </cell>
          <cell r="AE594" t="str">
            <v>Phiếu tiếp nhận loại A số 210000709/PCBA-HCM</v>
          </cell>
          <cell r="AF594" t="str">
            <v>5 cái/ Hộp</v>
          </cell>
          <cell r="AG594" t="str">
            <v>Cái</v>
          </cell>
          <cell r="AH594">
            <v>30</v>
          </cell>
          <cell r="AI594">
            <v>0</v>
          </cell>
          <cell r="AJ594" t="str">
            <v>vn0313130367</v>
          </cell>
          <cell r="AK594" t="str">
            <v>CÔNG TY TNHH IDS MEDICAL SYSTEMS VIỆT NAM</v>
          </cell>
          <cell r="AL594" t="str">
            <v>Đạt</v>
          </cell>
          <cell r="AM594"/>
          <cell r="AN594" t="str">
            <v>Trần Thị Kiều Diễm</v>
          </cell>
          <cell r="AO594" t="str">
            <v>Đạt</v>
          </cell>
          <cell r="AP594" t="str">
            <v>Đạt</v>
          </cell>
          <cell r="AQ594" t="str">
            <v>Đạt</v>
          </cell>
          <cell r="AR594">
            <v>0</v>
          </cell>
          <cell r="AS594" t="str">
            <v>Đạt</v>
          </cell>
          <cell r="AT594" t="str">
            <v>Đạt</v>
          </cell>
          <cell r="AU594" t="str">
            <v>Đạt</v>
          </cell>
          <cell r="AV594" t="str">
            <v>Đạt</v>
          </cell>
          <cell r="AW594" t="str">
            <v>Đạt</v>
          </cell>
          <cell r="AX594" t="str">
            <v>Đạt</v>
          </cell>
          <cell r="AY594" t="str">
            <v>Đạt</v>
          </cell>
          <cell r="AZ594">
            <v>0</v>
          </cell>
          <cell r="BA594" t="str">
            <v>Nguyễn Thị Huệ</v>
          </cell>
          <cell r="BB594" t="str">
            <v>Đạt</v>
          </cell>
          <cell r="BC594">
            <v>0</v>
          </cell>
        </row>
        <row r="595">
          <cell r="C595" t="str">
            <v>PP2300520214</v>
          </cell>
          <cell r="D595" t="str">
            <v>Bơm tiêm truyền áp lực các loại, các cỡ</v>
          </cell>
          <cell r="E595" t="str">
            <v xml:space="preserve">Bơm tiêm 1ml, 3ml
- Bơm tiêm có đầu luer lock dùng trong can thiệp mạch máu
- Vật liệu làm bằng Polycarbonate chịu áp lực tốt dễ dàng nhận thấy dòng chảy và bọt khí bên trong
- Có đầu xoáy luer loại Fixed Male hoặc Slip
- Có nhiều màu sắc khác nhau
 </v>
          </cell>
          <cell r="F595" t="str">
            <v>25 cái/ Hộp</v>
          </cell>
          <cell r="G595" t="str">
            <v>Cái</v>
          </cell>
          <cell r="H595">
            <v>1000</v>
          </cell>
          <cell r="I595">
            <v>58000</v>
          </cell>
          <cell r="J595">
            <v>58000000</v>
          </cell>
          <cell r="K595">
            <v>1160000</v>
          </cell>
          <cell r="L595">
            <v>87000000</v>
          </cell>
          <cell r="M595">
            <v>40600000</v>
          </cell>
          <cell r="N595">
            <v>167</v>
          </cell>
          <cell r="O595" t="str">
            <v>PP2300520214</v>
          </cell>
          <cell r="P595" t="str">
            <v>Bơm tiêm truyền áp lực các loại, các cỡ</v>
          </cell>
          <cell r="Q595">
            <v>180</v>
          </cell>
          <cell r="R595">
            <v>231000000</v>
          </cell>
          <cell r="S595">
            <v>211</v>
          </cell>
          <cell r="T595" t="str">
            <v>Giao hàng trong vòng 24h kể từ thời điểm gửi đơn đặt hàng của Bệnh viện</v>
          </cell>
          <cell r="U595" t="str">
            <v>Bơm tiêm thuốc cản quang MONA</v>
          </cell>
          <cell r="V595" t="str">
            <v>Bơm tiêm thuốc cản quang MONA</v>
          </cell>
          <cell r="W595" t="str">
            <v>N03.01.030.0972.000.0007</v>
          </cell>
          <cell r="X595" t="str">
            <v>CSM-01FLXTPX
CSM-03FLXTPX</v>
          </cell>
          <cell r="Y595" t="str">
            <v>Bơm tiêm thuốc cản quang  1ml, 3ml 
- Bơm tiêm có đầu luer lock dùng trong can thiệp mạch máu
- Vật liệu Polycarbonate chịu áp lực tốt, dễ dàng nhận tháy dòng chảy và bọt khí bên trong
- Vạch chia rõ ràng và chính xác, giúp kiểm soát tốt liều lượng tiêm.
- Có đầu kết nối luer cố định (Fixed Male), tương thích cổng đực/cái. 
-Tiệt trùng bằng Ethylene Oxide.
-Tiêu chuẩn ISO 13485:2016,  ISO 9001:2015, ISO 14001:2015, GMP FDA.</v>
          </cell>
          <cell r="Z595" t="str">
            <v>Công ty Cổ Phần Nhà máy Trang thiết bị Y tế USM Healthcare</v>
          </cell>
          <cell r="AA595" t="str">
            <v>Việt Nam</v>
          </cell>
          <cell r="AB595" t="str">
            <v>Việt Nam</v>
          </cell>
          <cell r="AC595" t="str">
            <v>Việt Nam</v>
          </cell>
          <cell r="AD595" t="str">
            <v>B</v>
          </cell>
          <cell r="AE595" t="str">
            <v>220001462/PCBB-HCM ngày 04/05/2022</v>
          </cell>
          <cell r="AF595" t="str">
            <v>1 cái/túi</v>
          </cell>
          <cell r="AG595" t="str">
            <v>Cái</v>
          </cell>
          <cell r="AH595">
            <v>1000</v>
          </cell>
          <cell r="AI595">
            <v>0</v>
          </cell>
          <cell r="AJ595" t="str">
            <v>vn0312041033</v>
          </cell>
          <cell r="AK595" t="str">
            <v>CÔNG TY CỔ PHẦN NHÀ MÁY TRANG THIẾT BỊ Y TẾ USM HEALTHCARE</v>
          </cell>
          <cell r="AL595" t="str">
            <v>Đạt</v>
          </cell>
          <cell r="AM595"/>
          <cell r="AN595" t="str">
            <v>Nguyễn Thị Phương Hoa</v>
          </cell>
          <cell r="AO595" t="str">
            <v>Đạt</v>
          </cell>
          <cell r="AP595" t="str">
            <v>Đạt</v>
          </cell>
          <cell r="AQ595" t="str">
            <v>Đạt</v>
          </cell>
          <cell r="AR595">
            <v>0</v>
          </cell>
          <cell r="AS595" t="str">
            <v>Đạt</v>
          </cell>
          <cell r="AT595" t="str">
            <v>Đạt</v>
          </cell>
          <cell r="AU595" t="str">
            <v>Đạt</v>
          </cell>
          <cell r="AV595" t="str">
            <v>Đạt</v>
          </cell>
          <cell r="AW595" t="str">
            <v>Đạt</v>
          </cell>
          <cell r="AX595" t="str">
            <v>Đạt</v>
          </cell>
          <cell r="AY595" t="str">
            <v>Đạt</v>
          </cell>
          <cell r="AZ595">
            <v>0</v>
          </cell>
          <cell r="BA595" t="str">
            <v>Nguyễn Bảo Thắng</v>
          </cell>
          <cell r="BB595" t="str">
            <v>Đạt</v>
          </cell>
          <cell r="BC595">
            <v>0</v>
          </cell>
        </row>
        <row r="596">
          <cell r="C596" t="str">
            <v>PP2300520214</v>
          </cell>
          <cell r="D596" t="str">
            <v>Bơm tiêm truyền áp lực các loại, các cỡ</v>
          </cell>
          <cell r="E596" t="str">
            <v xml:space="preserve">Bơm tiêm 1ml, 3ml
- Bơm tiêm có đầu luer lock dùng trong can thiệp mạch máu
- Vật liệu làm bằng Polycarbonate chịu áp lực tốt dễ dàng nhận thấy dòng chảy và bọt khí bên trong
- Có đầu xoáy luer loại Fixed Male hoặc Slip
- Có nhiều màu sắc khác nhau
 </v>
          </cell>
          <cell r="F596" t="str">
            <v>25 cái/ Hộp</v>
          </cell>
          <cell r="G596" t="str">
            <v>Cái</v>
          </cell>
          <cell r="H596">
            <v>1000</v>
          </cell>
          <cell r="I596">
            <v>58000</v>
          </cell>
          <cell r="J596">
            <v>58000000</v>
          </cell>
          <cell r="K596">
            <v>1160000</v>
          </cell>
          <cell r="L596">
            <v>87000000</v>
          </cell>
          <cell r="M596">
            <v>40600000</v>
          </cell>
          <cell r="N596">
            <v>167</v>
          </cell>
          <cell r="O596" t="str">
            <v>PP2300520214</v>
          </cell>
          <cell r="P596" t="str">
            <v>Bơm tiêm truyền áp lực các loại, các cỡ</v>
          </cell>
          <cell r="Q596">
            <v>180</v>
          </cell>
          <cell r="R596">
            <v>125558400</v>
          </cell>
          <cell r="S596">
            <v>210</v>
          </cell>
          <cell r="T596" t="str">
            <v>Giao hàng trong vòng 24h kể từ thời điểm gửi đơn đặt hàng của Bệnh viện</v>
          </cell>
          <cell r="U596" t="str">
            <v>Merit Medallion 1m, 3ml</v>
          </cell>
          <cell r="V596" t="str">
            <v>Medallion® Syringes</v>
          </cell>
          <cell r="W596" t="str">
            <v>N03.01.020.3082.175.0001</v>
          </cell>
          <cell r="X596" t="str">
            <v>MSSxxx, MSSxxx-x, MSSxxx-xx</v>
          </cell>
          <cell r="Y596" t="str">
            <v>Bơm tiêm 1ml, 3ml
- Bơm tiêm có đầu luer lock dùng trong can thiệp mạch máu. Vật liệu làm bằng Polycarbonate chịu áp lực tốt dễ dàng nhận thấy dòng chảy và bọt khí bên trong
- Có đầu xoáy luer loại Fixed Male hoặc Slip. Có nhiều màu sắc khác nhau: có 7 màu sắc khác nhau để phân biệt.</v>
          </cell>
          <cell r="Z596" t="str">
            <v>Merit Medical Systems, Inc - Mỹ</v>
          </cell>
          <cell r="AA596" t="str">
            <v>Mỹ</v>
          </cell>
          <cell r="AB596" t="str">
            <v>Merit Medical Systems, Inc - Mỹ</v>
          </cell>
          <cell r="AC596" t="str">
            <v>Mỹ</v>
          </cell>
          <cell r="AD596" t="str">
            <v>B</v>
          </cell>
          <cell r="AE596" t="str">
            <v>Phiếu tiếp nhận loại B số 220000370/PCBB-BYT</v>
          </cell>
          <cell r="AF596" t="str">
            <v>25 cái/ Hộp</v>
          </cell>
          <cell r="AG596" t="str">
            <v>Cái</v>
          </cell>
          <cell r="AH596">
            <v>1000</v>
          </cell>
          <cell r="AI596">
            <v>0</v>
          </cell>
          <cell r="AJ596" t="str">
            <v>vn0313130367</v>
          </cell>
          <cell r="AK596" t="str">
            <v>CÔNG TY TNHH IDS MEDICAL SYSTEMS VIỆT NAM</v>
          </cell>
          <cell r="AL596" t="str">
            <v>Đạt</v>
          </cell>
          <cell r="AM596"/>
          <cell r="AN596" t="str">
            <v>Trần Thị Kiều Diễm</v>
          </cell>
          <cell r="AO596" t="str">
            <v>Đạt</v>
          </cell>
          <cell r="AP596" t="str">
            <v>Đạt</v>
          </cell>
          <cell r="AQ596" t="str">
            <v>Đạt</v>
          </cell>
          <cell r="AR596">
            <v>0</v>
          </cell>
          <cell r="AS596" t="str">
            <v>Đạt</v>
          </cell>
          <cell r="AT596" t="str">
            <v>Đạt</v>
          </cell>
          <cell r="AU596" t="str">
            <v>Đạt</v>
          </cell>
          <cell r="AV596" t="str">
            <v>Đạt</v>
          </cell>
          <cell r="AW596" t="str">
            <v>Đạt</v>
          </cell>
          <cell r="AX596" t="str">
            <v>Đạt</v>
          </cell>
          <cell r="AY596" t="str">
            <v>Đạt</v>
          </cell>
          <cell r="AZ596">
            <v>0</v>
          </cell>
          <cell r="BA596" t="str">
            <v>Nguyễn Thị Huệ</v>
          </cell>
          <cell r="BB596" t="str">
            <v>Đạt</v>
          </cell>
          <cell r="BC596">
            <v>0</v>
          </cell>
        </row>
        <row r="597">
          <cell r="C597" t="str">
            <v>PP2300520215</v>
          </cell>
          <cell r="D597" t="str">
            <v>Bơm tiêm truyền áp lực các loại 10ml</v>
          </cell>
          <cell r="E597" t="str">
            <v>Bơm tiêm 10ml
- Bơm tiêm có đầu luer lock dùng trong can thiệp mạch máu
- Vật liệu làm bằng Polycarbonate chịu áp lực tốt dễ dàng nhận thấy dòng chảy và bọt khí bên trong
- Có đầu xoáy luer loại Fixed Male hoặc Slip
- Có nhiều màu sắc khác nhau</v>
          </cell>
          <cell r="F597" t="str">
            <v>25 cái/ Hộp</v>
          </cell>
          <cell r="G597" t="str">
            <v>Cái</v>
          </cell>
          <cell r="H597">
            <v>1000</v>
          </cell>
          <cell r="I597">
            <v>58000</v>
          </cell>
          <cell r="J597">
            <v>58000000</v>
          </cell>
          <cell r="K597">
            <v>1160000</v>
          </cell>
          <cell r="L597">
            <v>87000000</v>
          </cell>
          <cell r="M597">
            <v>40600000</v>
          </cell>
          <cell r="N597">
            <v>167</v>
          </cell>
          <cell r="O597" t="str">
            <v>PP2300520215</v>
          </cell>
          <cell r="P597" t="str">
            <v>Bơm tiêm truyền áp lực các loại 10ml</v>
          </cell>
          <cell r="Q597">
            <v>180</v>
          </cell>
          <cell r="R597">
            <v>231000000</v>
          </cell>
          <cell r="S597">
            <v>211</v>
          </cell>
          <cell r="T597" t="str">
            <v>Giao hàng trong vòng 24h kể từ thời điểm gửi đơn đặt hàng của Bệnh viện</v>
          </cell>
          <cell r="U597" t="str">
            <v>Bơm tiêm thuốc cản quang MONA</v>
          </cell>
          <cell r="V597" t="str">
            <v>Bơm tiêm thuốc cản quang MONA</v>
          </cell>
          <cell r="W597" t="str">
            <v>N03.01.030.0972.000.0007</v>
          </cell>
          <cell r="X597" t="str">
            <v>CSM-10FLXTPX</v>
          </cell>
          <cell r="Y597" t="str">
            <v>Bơm tiêm thuốc cản quang 10ml
- Bơm tiêm có đầu luer lock dùng trong can thiệp mạch máu
- Vật liệu Polycarbonate chịu áp lực tốt, dễ dàng nhận tháy dòng chảy và bọt khí bên trong
- Vạch chia rõ ràng và chính xác, giúp kiểm soát tốt liều lượng tiêm.
- Có đầu kết nối luer cố định (Fixed Male), tương thích cổng đực/cái. 
-Tiệt trùng bằng Ethylene Oxide.
-Tiêu chuẩn ISO 13485:2016,  ISO 9001:2015, ISO 14001:2015, GMP FDA.</v>
          </cell>
          <cell r="Z597" t="str">
            <v>Công ty Cổ Phần Nhà máy Trang thiết bị Y tế USM Healthcare</v>
          </cell>
          <cell r="AA597" t="str">
            <v>Việt Nam</v>
          </cell>
          <cell r="AB597" t="str">
            <v>Việt Nam</v>
          </cell>
          <cell r="AC597" t="str">
            <v>Việt Nam</v>
          </cell>
          <cell r="AD597" t="str">
            <v>B</v>
          </cell>
          <cell r="AE597" t="str">
            <v>220001462/PCBB-HCM ngày 04/05/2022</v>
          </cell>
          <cell r="AF597" t="str">
            <v>1 cái/túi</v>
          </cell>
          <cell r="AG597" t="str">
            <v>Cái</v>
          </cell>
          <cell r="AH597">
            <v>1000</v>
          </cell>
          <cell r="AI597">
            <v>0</v>
          </cell>
          <cell r="AJ597" t="str">
            <v>vn0312041033</v>
          </cell>
          <cell r="AK597" t="str">
            <v>CÔNG TY CỔ PHẦN NHÀ MÁY TRANG THIẾT BỊ Y TẾ USM HEALTHCARE</v>
          </cell>
          <cell r="AL597" t="str">
            <v>Đạt</v>
          </cell>
          <cell r="AM597"/>
          <cell r="AN597" t="str">
            <v>Nguyễn Thị Phương Hoa</v>
          </cell>
          <cell r="AO597" t="str">
            <v>Đạt</v>
          </cell>
          <cell r="AP597" t="str">
            <v>Đạt</v>
          </cell>
          <cell r="AQ597" t="str">
            <v>Đạt</v>
          </cell>
          <cell r="AR597">
            <v>0</v>
          </cell>
          <cell r="AS597" t="str">
            <v>Đạt</v>
          </cell>
          <cell r="AT597" t="str">
            <v>Đạt</v>
          </cell>
          <cell r="AU597" t="str">
            <v>Đạt</v>
          </cell>
          <cell r="AV597" t="str">
            <v>Đạt</v>
          </cell>
          <cell r="AW597" t="str">
            <v>Đạt</v>
          </cell>
          <cell r="AX597" t="str">
            <v>Đạt</v>
          </cell>
          <cell r="AY597" t="str">
            <v>Đạt</v>
          </cell>
          <cell r="AZ597">
            <v>0</v>
          </cell>
          <cell r="BA597" t="str">
            <v>Nguyễn Bảo Thắng</v>
          </cell>
          <cell r="BB597" t="str">
            <v>Đạt</v>
          </cell>
          <cell r="BC597">
            <v>0</v>
          </cell>
        </row>
        <row r="598">
          <cell r="C598" t="str">
            <v>PP2300520215</v>
          </cell>
          <cell r="D598" t="str">
            <v>Bơm tiêm truyền áp lực các loại 10ml</v>
          </cell>
          <cell r="E598" t="str">
            <v>Bơm tiêm 10ml
- Bơm tiêm có đầu luer lock dùng trong can thiệp mạch máu
- Vật liệu làm bằng Polycarbonate chịu áp lực tốt dễ dàng nhận thấy dòng chảy và bọt khí bên trong
- Có đầu xoáy luer loại Fixed Male hoặc Slip
- Có nhiều màu sắc khác nhau</v>
          </cell>
          <cell r="F598" t="str">
            <v>25 cái/ Hộp</v>
          </cell>
          <cell r="G598" t="str">
            <v>Cái</v>
          </cell>
          <cell r="H598">
            <v>1000</v>
          </cell>
          <cell r="I598">
            <v>58000</v>
          </cell>
          <cell r="J598">
            <v>58000000</v>
          </cell>
          <cell r="K598">
            <v>1160000</v>
          </cell>
          <cell r="L598">
            <v>87000000</v>
          </cell>
          <cell r="M598">
            <v>40600000</v>
          </cell>
          <cell r="N598">
            <v>167</v>
          </cell>
          <cell r="O598" t="str">
            <v>PP2300520215</v>
          </cell>
          <cell r="P598" t="str">
            <v>Bơm tiêm truyền áp lực các loại 10ml</v>
          </cell>
          <cell r="Q598">
            <v>180</v>
          </cell>
          <cell r="R598">
            <v>125558400</v>
          </cell>
          <cell r="S598">
            <v>210</v>
          </cell>
          <cell r="T598" t="str">
            <v>Giao hàng trong vòng 24h kể từ thời điểm gửi đơn đặt hàng của Bệnh viện</v>
          </cell>
          <cell r="U598" t="str">
            <v>Merit Medallion 10ml</v>
          </cell>
          <cell r="V598" t="str">
            <v>Medallion® Syringes</v>
          </cell>
          <cell r="W598" t="str">
            <v>N03.01.020.3082.175.0001</v>
          </cell>
          <cell r="X598" t="str">
            <v>MSSxxx, MSSxxx-x, MSSxxx-xx</v>
          </cell>
          <cell r="Y598" t="str">
            <v>Bơm tiêm 10ml
- Bơm tiêm có đầu luer lock dùng trong can thiệp mạch máu. Vật liệu làm bằng Polycarbonate chịu áp lực tốt dễ dàng nhận thấy dòng chảy và bọt khí bên trong
- Có đầu xoáy luer loại Fixed Male hoặc Slip. Có nhiều màu sắc khác nhau: có 7 màu sắc khác nhau để phân biệt.</v>
          </cell>
          <cell r="Z598" t="str">
            <v>Merit Medical Systems, Inc - Mỹ</v>
          </cell>
          <cell r="AA598" t="str">
            <v>Mỹ</v>
          </cell>
          <cell r="AB598" t="str">
            <v>Merit Medical Systems, Inc - Mỹ</v>
          </cell>
          <cell r="AC598" t="str">
            <v>Mỹ</v>
          </cell>
          <cell r="AD598" t="str">
            <v>B</v>
          </cell>
          <cell r="AE598" t="str">
            <v>Phiếu tiếp nhận loại B số 220000370/PCBB-BYT</v>
          </cell>
          <cell r="AF598" t="str">
            <v>25 cái/ Hộp</v>
          </cell>
          <cell r="AG598" t="str">
            <v>Cái</v>
          </cell>
          <cell r="AH598">
            <v>1000</v>
          </cell>
          <cell r="AI598">
            <v>0</v>
          </cell>
          <cell r="AJ598" t="str">
            <v>vn0313130367</v>
          </cell>
          <cell r="AK598" t="str">
            <v>CÔNG TY TNHH IDS MEDICAL SYSTEMS VIỆT NAM</v>
          </cell>
          <cell r="AL598" t="str">
            <v>Đạt</v>
          </cell>
          <cell r="AM598"/>
          <cell r="AN598" t="str">
            <v>Trần Thị Kiều Diễm</v>
          </cell>
          <cell r="AO598" t="str">
            <v>Đạt</v>
          </cell>
          <cell r="AP598" t="str">
            <v>Đạt</v>
          </cell>
          <cell r="AQ598" t="str">
            <v>Đạt</v>
          </cell>
          <cell r="AR598">
            <v>0</v>
          </cell>
          <cell r="AS598" t="str">
            <v>Đạt</v>
          </cell>
          <cell r="AT598" t="str">
            <v>Đạt</v>
          </cell>
          <cell r="AU598" t="str">
            <v>Đạt</v>
          </cell>
          <cell r="AV598" t="str">
            <v>Đạt</v>
          </cell>
          <cell r="AW598" t="str">
            <v>Đạt</v>
          </cell>
          <cell r="AX598" t="str">
            <v>Đạt</v>
          </cell>
          <cell r="AY598" t="str">
            <v>Đạt</v>
          </cell>
          <cell r="AZ598">
            <v>0</v>
          </cell>
          <cell r="BA598" t="str">
            <v>Nguyễn Thị Huệ</v>
          </cell>
          <cell r="BB598" t="str">
            <v>Đạt</v>
          </cell>
          <cell r="BC598">
            <v>0</v>
          </cell>
        </row>
        <row r="599">
          <cell r="C599" t="str">
            <v>PP2300520217</v>
          </cell>
          <cell r="D599" t="str">
            <v>Miếng vá khuyết sọ kích thước 148x148mm</v>
          </cell>
          <cell r="E599" t="str">
            <v xml:space="preserve"> - Vật liệu Titanium ASTM 
 - Cấu trúc 3D
 - Dài 148 mm, Rộng 148mm
 -  Đường kính lỗ lưới phù hợp với Vis 1.5/1.6mm
 -  Độ dày lưới 0.6 mm.
 - Tiêu chuẩn FDA, ISO, CE, CFS</v>
          </cell>
          <cell r="F599" t="str">
            <v>1 miếng/ hộp</v>
          </cell>
          <cell r="G599" t="str">
            <v>miếng</v>
          </cell>
          <cell r="H599">
            <v>5</v>
          </cell>
          <cell r="I599">
            <v>15200000</v>
          </cell>
          <cell r="J599">
            <v>76000000</v>
          </cell>
          <cell r="K599">
            <v>1520000</v>
          </cell>
          <cell r="L599">
            <v>114000000</v>
          </cell>
          <cell r="M599">
            <v>53200000</v>
          </cell>
          <cell r="N599">
            <v>1</v>
          </cell>
          <cell r="O599" t="str">
            <v>PP2300520217</v>
          </cell>
          <cell r="P599" t="str">
            <v>Miếng vá khuyết sọ kích thước 148x148mm</v>
          </cell>
          <cell r="Q599">
            <v>180</v>
          </cell>
          <cell r="R599">
            <v>145808600</v>
          </cell>
          <cell r="S599">
            <v>210</v>
          </cell>
          <cell r="T599" t="str">
            <v>Trong vòng 24h kể 
từ thời điểm đặt 
hàng của bệnh viện</v>
          </cell>
          <cell r="U599" t="str">
            <v>Miếng vá sọ Titanium TiMesh 1 x FlexMesh, Rigid</v>
          </cell>
          <cell r="V599" t="str">
            <v>Miếng vá sọ Titanium TiMesh 1 x FlexMesh, Rigid</v>
          </cell>
          <cell r="W599" t="str">
            <v>N06.05.030.4126.175.0002</v>
          </cell>
          <cell r="X599" t="str">
            <v>8001533-6</v>
          </cell>
          <cell r="Y599" t="str">
            <v xml:space="preserve"> - Vật liệu Titanium ASTM 
 - Cấu trúc 3D
 - Dài 148 mm, Rộng 148mm
 -  Đường kính lỗ lưới phù hợp với Vis 1.5/1.6mm
 -  Độ dày lưới 0.6 mm.
 - Tiêu chuẩn FDA, ISO, CE, CFS</v>
          </cell>
          <cell r="Z599" t="str">
            <v xml:space="preserve"> TECOMET</v>
          </cell>
          <cell r="AA599" t="str">
            <v>Mỹ</v>
          </cell>
          <cell r="AB599" t="str">
            <v>Medtronic Inc.</v>
          </cell>
          <cell r="AC599" t="str">
            <v>Mỹ</v>
          </cell>
          <cell r="AD599" t="str">
            <v>C</v>
          </cell>
          <cell r="AE599" t="str">
            <v>9763NK/BYT-TB-CT, ngày 11/06/2018</v>
          </cell>
          <cell r="AF599" t="str">
            <v>1 miếng/ hộp</v>
          </cell>
          <cell r="AG599" t="str">
            <v>miếng</v>
          </cell>
          <cell r="AH599">
            <v>5</v>
          </cell>
          <cell r="AI599" t="str">
            <v>-</v>
          </cell>
          <cell r="AJ599" t="str">
            <v>vn0310471834</v>
          </cell>
          <cell r="AK599" t="str">
            <v>CÔNG TY CỔ PHẦN TRANG THIẾT BỊ Y TẾ ĐỨC TÍN</v>
          </cell>
          <cell r="AL599" t="str">
            <v>Đạt</v>
          </cell>
          <cell r="AM599"/>
          <cell r="AN599" t="str">
            <v>Phan Thị Lường</v>
          </cell>
          <cell r="AO599" t="str">
            <v>Đạt</v>
          </cell>
          <cell r="AP599" t="str">
            <v>Đạt</v>
          </cell>
          <cell r="AQ599" t="str">
            <v>Đạt</v>
          </cell>
          <cell r="AR599">
            <v>0</v>
          </cell>
          <cell r="AS599" t="str">
            <v>Đạt</v>
          </cell>
          <cell r="AT599" t="str">
            <v>Đạt</v>
          </cell>
          <cell r="AU599" t="str">
            <v>Đạt</v>
          </cell>
          <cell r="AV599" t="str">
            <v>Đạt</v>
          </cell>
          <cell r="AW599" t="str">
            <v>Đạt</v>
          </cell>
          <cell r="AX599" t="str">
            <v>Đạt</v>
          </cell>
          <cell r="AY599" t="str">
            <v>Đạt</v>
          </cell>
          <cell r="AZ599">
            <v>0</v>
          </cell>
          <cell r="BA599" t="str">
            <v>Hoàng Thị Thủy</v>
          </cell>
          <cell r="BB599" t="str">
            <v>Đạt</v>
          </cell>
          <cell r="BC599">
            <v>0</v>
          </cell>
        </row>
        <row r="600">
          <cell r="C600" t="str">
            <v>PP2300520218</v>
          </cell>
          <cell r="D600" t="str">
            <v>Miếng vá khuyết sọ kích thước 113 x 77mm</v>
          </cell>
          <cell r="E600" t="str">
            <v xml:space="preserve"> - Vật liệu Titanium ASTM 
 - Cấu trúc 3D
 - Dài 113 mm, Rộng 77 mm
 - Đường kính lỗ lưới phù hợp với Vis 1.5/1.6mm. Độ dày lưới 0.6 mm.
- Tiêu chuẩn FDA, ISO, CE, CFS</v>
          </cell>
          <cell r="F600" t="str">
            <v>1 miếng/ hộp</v>
          </cell>
          <cell r="G600" t="str">
            <v>miếng</v>
          </cell>
          <cell r="H600">
            <v>5</v>
          </cell>
          <cell r="I600">
            <v>7250000</v>
          </cell>
          <cell r="J600">
            <v>36250000</v>
          </cell>
          <cell r="K600">
            <v>725000</v>
          </cell>
          <cell r="L600">
            <v>54375000</v>
          </cell>
          <cell r="M600">
            <v>25375000</v>
          </cell>
          <cell r="N600">
            <v>1</v>
          </cell>
          <cell r="O600" t="str">
            <v>PP2300520218</v>
          </cell>
          <cell r="P600" t="str">
            <v>Miếng vá khuyết sọ kích thước 113 x 77mm</v>
          </cell>
          <cell r="Q600">
            <v>180</v>
          </cell>
          <cell r="R600">
            <v>145808600</v>
          </cell>
          <cell r="S600">
            <v>210</v>
          </cell>
          <cell r="T600" t="str">
            <v>Trong vòng 24h kể 
từ thời điểm đặt 
hàng của bệnh viện</v>
          </cell>
          <cell r="U600" t="str">
            <v>Miếng vá sọ Titanium TiMesh 1 x FlexMesh, Rigid</v>
          </cell>
          <cell r="V600" t="str">
            <v>Miếng vá sọ Titanium TiMesh 1 x FlexMesh, Rigid</v>
          </cell>
          <cell r="W600" t="str">
            <v>N06.05.030.4126.175.0002</v>
          </cell>
          <cell r="X600" t="str">
            <v>8001523-6</v>
          </cell>
          <cell r="Y600" t="str">
            <v xml:space="preserve"> - Vật liệu Titanium ASTM 
 - Cấu trúc 3D
 - Dài 113 mm, Rộng 77 mm
 - Đường kính lỗ lưới phù hợp với Vis 1.5/1.6mm. Độ dày lưới 0.6 mm.
- Tiêu chuẩn FDA, ISO, CE, CFS</v>
          </cell>
          <cell r="Z600" t="str">
            <v xml:space="preserve"> TECOMET</v>
          </cell>
          <cell r="AA600" t="str">
            <v>Mỹ</v>
          </cell>
          <cell r="AB600" t="str">
            <v>Medtronic Inc.</v>
          </cell>
          <cell r="AC600" t="str">
            <v>Mỹ</v>
          </cell>
          <cell r="AD600" t="str">
            <v>C</v>
          </cell>
          <cell r="AE600" t="str">
            <v>9763NK/BYT-TB-CT, ngày 11/06/2018</v>
          </cell>
          <cell r="AF600" t="str">
            <v>1 miếng/ hộp</v>
          </cell>
          <cell r="AG600" t="str">
            <v>miếng</v>
          </cell>
          <cell r="AH600">
            <v>5</v>
          </cell>
          <cell r="AI600" t="str">
            <v>-</v>
          </cell>
          <cell r="AJ600" t="str">
            <v>vn0310471834</v>
          </cell>
          <cell r="AK600" t="str">
            <v>CÔNG TY CỔ PHẦN TRANG THIẾT BỊ Y TẾ ĐỨC TÍN</v>
          </cell>
          <cell r="AL600" t="str">
            <v>Đạt</v>
          </cell>
          <cell r="AM600"/>
          <cell r="AN600" t="str">
            <v>Phan Thị Lường</v>
          </cell>
          <cell r="AO600" t="str">
            <v>Đạt</v>
          </cell>
          <cell r="AP600" t="str">
            <v>Đạt</v>
          </cell>
          <cell r="AQ600" t="str">
            <v>Đạt</v>
          </cell>
          <cell r="AR600">
            <v>0</v>
          </cell>
          <cell r="AS600" t="str">
            <v>Đạt</v>
          </cell>
          <cell r="AT600" t="str">
            <v>Đạt</v>
          </cell>
          <cell r="AU600" t="str">
            <v>Đạt</v>
          </cell>
          <cell r="AV600" t="str">
            <v>Đạt</v>
          </cell>
          <cell r="AW600" t="str">
            <v>Đạt</v>
          </cell>
          <cell r="AX600" t="str">
            <v>Đạt</v>
          </cell>
          <cell r="AY600" t="str">
            <v>Đạt</v>
          </cell>
          <cell r="AZ600">
            <v>0</v>
          </cell>
          <cell r="BA600" t="str">
            <v>Hoàng Thị Thủy</v>
          </cell>
          <cell r="BB600" t="str">
            <v>Đạt</v>
          </cell>
          <cell r="BC600">
            <v>0</v>
          </cell>
        </row>
        <row r="601">
          <cell r="C601" t="str">
            <v>PP2300520219</v>
          </cell>
          <cell r="D601" t="str">
            <v>Nẹp sọ não vuông loại 4 lỗ, dùng vít 1.6mm</v>
          </cell>
          <cell r="E601" t="str">
            <v>- Vật liệu: CP Titanium 
 - Đường kính lỗ nẹp tương thích với vít 1.6mm tự khoan, lỗ bắt vít chìm 0.4mm.  
 - Độ dày nẹp  0.67mm. 
 - Nẹp vuông 4 lỗ bắt vít. Khoảng cách giữa 2 lỗ bắt vít là 10.7mm.
 - Có tay cầm cố định, thể hiện mã sản phẩm và tên tránh nhầm lẫn
 - Khoảng cách từ lỗ nẹp đến tay cầm là 19.6m
 - Đường chéo nẹp là 15.1mm. 
- Độ lệch hướng so với cổng vào của hệ thống GE signa 3T MR nhỏ hơn 1°.
- Tiêu chuẩn FDA, ISO, CE, CFS</v>
          </cell>
          <cell r="F601" t="str">
            <v>1 cái/ hộp</v>
          </cell>
          <cell r="G601" t="str">
            <v>Cái</v>
          </cell>
          <cell r="H601">
            <v>5</v>
          </cell>
          <cell r="I601">
            <v>2250000</v>
          </cell>
          <cell r="J601">
            <v>11250000</v>
          </cell>
          <cell r="K601">
            <v>225000</v>
          </cell>
          <cell r="L601">
            <v>16875000</v>
          </cell>
          <cell r="M601">
            <v>7875000</v>
          </cell>
          <cell r="N601">
            <v>1</v>
          </cell>
          <cell r="O601" t="str">
            <v>PP2300520219</v>
          </cell>
          <cell r="P601" t="str">
            <v>Nẹp sọ não vuông loại 4 lỗ, dùng vít 1.6mm</v>
          </cell>
          <cell r="Q601">
            <v>180</v>
          </cell>
          <cell r="R601">
            <v>145808600</v>
          </cell>
          <cell r="S601">
            <v>210</v>
          </cell>
          <cell r="T601" t="str">
            <v>Trong vòng 24h kể 
từ thời điểm đặt 
hàng của bệnh viện</v>
          </cell>
          <cell r="U601" t="str">
            <v>Bộ vá sọ Titanium</v>
          </cell>
          <cell r="V601" t="str">
            <v>Bộ vá sọ Titanium</v>
          </cell>
          <cell r="W601" t="str">
            <v>N07.06.040.4126.175.0001</v>
          </cell>
          <cell r="X601" t="str">
            <v>015-257</v>
          </cell>
          <cell r="Y601" t="str">
            <v>- Vật liệu: CP Titanium 
 - Đường kính lỗ nẹp tương thích với vít 1.6mm tự khoan, lỗ bắt vít chìm 0.4mm.  
 - Độ dày nẹp  0.67mm. 
 - Nẹp vuông 4 lỗ bắt vít. Khoảng cách giữa 2 lỗ bắt vít là 10.7mm.
 - Có tay cầm cố định, thể hiện mã sản phẩm và tên tránh nhầm lẫn
 - Khoảng cách từ lỗ nẹp đến tay cầm là 19.6m
 - Đường chéo nẹp là 15.1mm. 
- Độ lệch hướng so với cổng vào của hệ thống GE signa 3T MR nhỏ hơn 1°.
- Tiêu chuẩn FDA, ISO, CE, CFS</v>
          </cell>
          <cell r="Z601" t="str">
            <v>TECOMET</v>
          </cell>
          <cell r="AA601" t="str">
            <v>Mỹ</v>
          </cell>
          <cell r="AB601" t="str">
            <v>Medtronic Inc.</v>
          </cell>
          <cell r="AC601" t="str">
            <v>Mỹ</v>
          </cell>
          <cell r="AD601" t="str">
            <v>C</v>
          </cell>
          <cell r="AE601" t="str">
            <v>9763NK/BYT-TB-CT, ngày 11/06/2018</v>
          </cell>
          <cell r="AF601" t="str">
            <v>1 cái/ hộp</v>
          </cell>
          <cell r="AG601" t="str">
            <v>Cái</v>
          </cell>
          <cell r="AH601">
            <v>5</v>
          </cell>
          <cell r="AI601" t="str">
            <v>-</v>
          </cell>
          <cell r="AJ601" t="str">
            <v>vn0310471834</v>
          </cell>
          <cell r="AK601" t="str">
            <v>CÔNG TY CỔ PHẦN TRANG THIẾT BỊ Y TẾ ĐỨC TÍN</v>
          </cell>
          <cell r="AL601" t="str">
            <v>Đạt</v>
          </cell>
          <cell r="AM601"/>
          <cell r="AN601" t="str">
            <v>Phan Thị Lường</v>
          </cell>
          <cell r="AO601" t="str">
            <v>Đạt</v>
          </cell>
          <cell r="AP601" t="str">
            <v>Đạt</v>
          </cell>
          <cell r="AQ601" t="str">
            <v>Đạt</v>
          </cell>
          <cell r="AR601">
            <v>0</v>
          </cell>
          <cell r="AS601" t="str">
            <v>Đạt</v>
          </cell>
          <cell r="AT601" t="str">
            <v>Đạt</v>
          </cell>
          <cell r="AU601" t="str">
            <v>Đạt</v>
          </cell>
          <cell r="AV601" t="str">
            <v>Đạt</v>
          </cell>
          <cell r="AW601" t="str">
            <v>Đạt</v>
          </cell>
          <cell r="AX601" t="str">
            <v>Đạt</v>
          </cell>
          <cell r="AY601" t="str">
            <v>Đạt</v>
          </cell>
          <cell r="AZ601">
            <v>0</v>
          </cell>
          <cell r="BA601" t="str">
            <v>Hoàng Thị Thủy</v>
          </cell>
          <cell r="BB601" t="str">
            <v>Đạt</v>
          </cell>
          <cell r="BC601">
            <v>0</v>
          </cell>
        </row>
        <row r="602">
          <cell r="C602" t="str">
            <v>PP2300520220</v>
          </cell>
          <cell r="D602" t="str">
            <v>Nẹp sọ não hoặc hàm mặt hình quạt tròn</v>
          </cell>
          <cell r="E602" t="str">
            <v>- Vật liệu: CP Titanium
- Đường kính lỗ nẹp phù hợp với Vis 1.6mm tự khoan
- Nẹp hình quạt tròn đường kính 14 hoặc 18mm, gồm 6 lỗ bắt Vis đối lập, giúp che lỗ khoan sọ.
- Có tay cầm cố định, thể hiện mã sản phẩm và tên tránh nhầm lẫn.
- Tiêu chuẩn FDA, ISO</v>
          </cell>
          <cell r="F602" t="str">
            <v>1 cái/ hộp</v>
          </cell>
          <cell r="G602" t="str">
            <v>cái</v>
          </cell>
          <cell r="H602">
            <v>5</v>
          </cell>
          <cell r="I602">
            <v>2250000</v>
          </cell>
          <cell r="J602">
            <v>11250000</v>
          </cell>
          <cell r="K602">
            <v>225000</v>
          </cell>
          <cell r="L602">
            <v>16875000</v>
          </cell>
          <cell r="M602">
            <v>7875000</v>
          </cell>
          <cell r="N602">
            <v>1</v>
          </cell>
          <cell r="O602" t="str">
            <v>PP2300520220</v>
          </cell>
          <cell r="P602" t="str">
            <v>Nẹp sọ não hoặc hàm mặt hình quạt tròn</v>
          </cell>
          <cell r="Q602">
            <v>180</v>
          </cell>
          <cell r="R602">
            <v>145808600</v>
          </cell>
          <cell r="S602">
            <v>210</v>
          </cell>
          <cell r="T602" t="str">
            <v>Trong vòng 24h kể 
từ thời điểm đặt 
hàng của bệnh viện</v>
          </cell>
          <cell r="U602" t="str">
            <v>Bộ vá sọ Titanium</v>
          </cell>
          <cell r="V602" t="str">
            <v>Bộ vá sọ Titanium</v>
          </cell>
          <cell r="W602" t="str">
            <v>N07.06.040.4126.175.0001</v>
          </cell>
          <cell r="X602" t="str">
            <v>015-262-14/ 015-262-18</v>
          </cell>
          <cell r="Y602" t="str">
            <v>- Vật liệu: CP Titanium
- Đường kính lỗ nẹp phù hợp với Vis 1.6mm tự khoan
- Nẹp hình quạt tròn đường kính 14 hoặc 18mm, gồm 6 lỗ bắt Vis đối lập, giúp che lỗ khoan sọ.
- Có tay cầm cố định, thể hiện mã sản phẩm và tên tránh nhầm lẫn.
- Tiêu chuẩn FDA, ISO</v>
          </cell>
          <cell r="Z602" t="str">
            <v>TECOMET</v>
          </cell>
          <cell r="AA602" t="str">
            <v>Mỹ</v>
          </cell>
          <cell r="AB602" t="str">
            <v>Medtronic Inc.</v>
          </cell>
          <cell r="AC602" t="str">
            <v>Mỹ</v>
          </cell>
          <cell r="AD602" t="str">
            <v>C</v>
          </cell>
          <cell r="AE602" t="str">
            <v>9763NK/BYT-TB-CT, ngày 11/06/2018</v>
          </cell>
          <cell r="AF602" t="str">
            <v>1 cái/ hộp</v>
          </cell>
          <cell r="AG602" t="str">
            <v>cái</v>
          </cell>
          <cell r="AH602">
            <v>5</v>
          </cell>
          <cell r="AI602" t="str">
            <v>-</v>
          </cell>
          <cell r="AJ602" t="str">
            <v>vn0310471834</v>
          </cell>
          <cell r="AK602" t="str">
            <v>CÔNG TY CỔ PHẦN TRANG THIẾT BỊ Y TẾ ĐỨC TÍN</v>
          </cell>
          <cell r="AL602" t="str">
            <v>Đạt</v>
          </cell>
          <cell r="AM602"/>
          <cell r="AN602" t="str">
            <v>Phan Thị Lường</v>
          </cell>
          <cell r="AO602" t="str">
            <v>Đạt</v>
          </cell>
          <cell r="AP602" t="str">
            <v>Đạt</v>
          </cell>
          <cell r="AQ602" t="str">
            <v>Đạt</v>
          </cell>
          <cell r="AR602">
            <v>0</v>
          </cell>
          <cell r="AS602" t="str">
            <v>Đạt</v>
          </cell>
          <cell r="AT602" t="str">
            <v>Đạt</v>
          </cell>
          <cell r="AU602" t="str">
            <v>Đạt</v>
          </cell>
          <cell r="AV602" t="str">
            <v>Đạt</v>
          </cell>
          <cell r="AW602" t="str">
            <v>Đạt</v>
          </cell>
          <cell r="AX602" t="str">
            <v>Đạt</v>
          </cell>
          <cell r="AY602" t="str">
            <v>Đạt</v>
          </cell>
          <cell r="AZ602">
            <v>0</v>
          </cell>
          <cell r="BA602" t="str">
            <v>Hoàng Thị Thủy</v>
          </cell>
          <cell r="BB602" t="str">
            <v>Đạt</v>
          </cell>
          <cell r="BC602">
            <v>0</v>
          </cell>
        </row>
        <row r="603">
          <cell r="C603" t="str">
            <v>PP2300520221</v>
          </cell>
          <cell r="D603" t="str">
            <v>Nẹp sọ não hoặc hàm mặt thẳng gồm 20 lỗ, dùng Vis 1.6mm</v>
          </cell>
          <cell r="E603" t="str">
            <v>- Vật liệu: CP Titanium (ASTM F-67) loại 1,3.
- Đường kính lỗ nẹp phù hợp với Vis 1.6mm tự khoan
- Nẹp thẳng gồm 20 lỗ bắt Vis,
- Khoảng cách giữa 2 lỗ bắt Vis là 5mm   
- Có tay cầm cố định, thể hiện mã sản phẩm và tên tránh nhầm lẫn.
- Tiêu chuẩn FDA, ISO</v>
          </cell>
          <cell r="F603" t="str">
            <v>1 cái/ hộp</v>
          </cell>
          <cell r="G603" t="str">
            <v>cái</v>
          </cell>
          <cell r="H603">
            <v>5</v>
          </cell>
          <cell r="I603">
            <v>1648000</v>
          </cell>
          <cell r="J603">
            <v>8240000</v>
          </cell>
          <cell r="K603">
            <v>164800</v>
          </cell>
          <cell r="L603">
            <v>12360000</v>
          </cell>
          <cell r="M603">
            <v>5768000</v>
          </cell>
          <cell r="N603">
            <v>1</v>
          </cell>
          <cell r="O603" t="str">
            <v>PP2300520221</v>
          </cell>
          <cell r="P603" t="str">
            <v>Nẹp sọ não hoặc hàm mặt thẳng gồm 20 lỗ, dùng Vis 1.6mm</v>
          </cell>
          <cell r="Q603">
            <v>180</v>
          </cell>
          <cell r="R603">
            <v>145808600</v>
          </cell>
          <cell r="S603">
            <v>210</v>
          </cell>
          <cell r="T603" t="str">
            <v>Trong vòng 24h kể 
từ thời điểm đặt 
hàng của bệnh viện</v>
          </cell>
          <cell r="U603" t="str">
            <v>Bộ vá sọ Titanium</v>
          </cell>
          <cell r="V603" t="str">
            <v>Bộ vá sọ Titanium</v>
          </cell>
          <cell r="W603" t="str">
            <v>N07.06.040.4126.175.0001</v>
          </cell>
          <cell r="X603" t="str">
            <v xml:space="preserve">015-018 </v>
          </cell>
          <cell r="Y603" t="str">
            <v>- Vật liệu: CP Titanium (ASTM F-67) loại 1,3.
- Đường kính lỗ nẹp phù hợp với Vis 1.6mm tự khoan
- Nẹp thẳng gồm 20 lỗ bắt Vis,
- Khoảng cách giữa 2 lỗ bắt Vis là 5mm   
- Có tay cầm cố định, thể hiện mã sản phẩm và tên tránh nhầm lẫn.
- Tiêu chuẩn FDA, ISO</v>
          </cell>
          <cell r="Z603" t="str">
            <v>TECOMET</v>
          </cell>
          <cell r="AA603" t="str">
            <v>Mỹ</v>
          </cell>
          <cell r="AB603" t="str">
            <v>Medtronic Inc.</v>
          </cell>
          <cell r="AC603" t="str">
            <v>Mỹ</v>
          </cell>
          <cell r="AD603" t="str">
            <v>C</v>
          </cell>
          <cell r="AE603" t="str">
            <v>9763NK/BYT-TB-CT, ngày 11/06/2018</v>
          </cell>
          <cell r="AF603" t="str">
            <v>1 cái/ hộp</v>
          </cell>
          <cell r="AG603" t="str">
            <v>cái</v>
          </cell>
          <cell r="AH603">
            <v>5</v>
          </cell>
          <cell r="AI603" t="str">
            <v>-</v>
          </cell>
          <cell r="AJ603" t="str">
            <v>vn0310471834</v>
          </cell>
          <cell r="AK603" t="str">
            <v>CÔNG TY CỔ PHẦN TRANG THIẾT BỊ Y TẾ ĐỨC TÍN</v>
          </cell>
          <cell r="AL603" t="str">
            <v>Đạt</v>
          </cell>
          <cell r="AM603"/>
          <cell r="AN603" t="str">
            <v>Phan Thị Lường</v>
          </cell>
          <cell r="AO603" t="str">
            <v>Đạt</v>
          </cell>
          <cell r="AP603" t="str">
            <v>Đạt</v>
          </cell>
          <cell r="AQ603" t="str">
            <v>Đạt</v>
          </cell>
          <cell r="AR603">
            <v>0</v>
          </cell>
          <cell r="AS603" t="str">
            <v>Đạt</v>
          </cell>
          <cell r="AT603" t="str">
            <v>Đạt</v>
          </cell>
          <cell r="AU603" t="str">
            <v>Đạt</v>
          </cell>
          <cell r="AV603" t="str">
            <v>Đạt</v>
          </cell>
          <cell r="AW603" t="str">
            <v>Đạt</v>
          </cell>
          <cell r="AX603" t="str">
            <v>Đạt</v>
          </cell>
          <cell r="AY603" t="str">
            <v>Đạt</v>
          </cell>
          <cell r="AZ603">
            <v>0</v>
          </cell>
          <cell r="BA603" t="str">
            <v>Hoàng Thị Thủy</v>
          </cell>
          <cell r="BB603" t="str">
            <v>Đạt</v>
          </cell>
          <cell r="BC603">
            <v>0</v>
          </cell>
        </row>
        <row r="604">
          <cell r="C604" t="str">
            <v>PP2300520222</v>
          </cell>
          <cell r="D604" t="str">
            <v>Vis sọ não hoặc hàm mặt loại tự khoan đường kính 1.6 mm, dài 4mm.</v>
          </cell>
          <cell r="E604" t="str">
            <v>- Vật liệu của Vis là ASTM F-136 (Ti-6Al-4V ELI) / Titanium CP1 - Commercially pure 1 và CP3 -  Commercially Pure 3
- Đường kính: 1.6 mm, Chiều dài Vis: 4mm
- Vis tự khoan, không cần khoan mồi 
- Đầu Vis hình chữ thập, tương thích với nẹp Titanium và lưới có đường kính lỗ Vis 1.5mm 
- Tiêu chuẩn FDA, ISO</v>
          </cell>
          <cell r="F604" t="str">
            <v>6 cái/ hộp</v>
          </cell>
          <cell r="G604" t="str">
            <v>cái</v>
          </cell>
          <cell r="H604">
            <v>350</v>
          </cell>
          <cell r="I604">
            <v>650000</v>
          </cell>
          <cell r="J604">
            <v>227500000</v>
          </cell>
          <cell r="K604">
            <v>4550000</v>
          </cell>
          <cell r="L604">
            <v>341250000</v>
          </cell>
          <cell r="M604">
            <v>159250000</v>
          </cell>
          <cell r="N604">
            <v>59</v>
          </cell>
          <cell r="O604" t="str">
            <v>PP2300520222</v>
          </cell>
          <cell r="P604" t="str">
            <v>Vis sọ não hoặc hàm mặt loại tự khoan đường kính 1.6 mm, dài 4mm.</v>
          </cell>
          <cell r="Q604">
            <v>180</v>
          </cell>
          <cell r="R604">
            <v>145808600</v>
          </cell>
          <cell r="S604">
            <v>210</v>
          </cell>
          <cell r="T604" t="str">
            <v>Trong vòng 24h kể 
từ thời điểm đặt 
hàng của bệnh viện</v>
          </cell>
          <cell r="U604" t="str">
            <v>Bộ vá sọ Titanium</v>
          </cell>
          <cell r="V604" t="str">
            <v>Bộ vá sọ Titanium</v>
          </cell>
          <cell r="W604" t="str">
            <v>N07.06.040.4126.175.0001</v>
          </cell>
          <cell r="X604">
            <v>9001640</v>
          </cell>
          <cell r="Y604" t="str">
            <v>- Vật liệu của Vis là ASTM F-136 (Ti-6Al-4V ELI) / Titanium CP1 - Commercially pure 1 và CP3 -  Commercially Pure 3
- Đường kính: 1.6 mm, Chiều dài Vis: 4mm
- Vis tự khoan, không cần khoan mồi 
- Đầu Vis hình chữ thập, tương thích với nẹp Titanium và lưới có đường kính lỗ Vis 1.5mm 
- Tiêu chuẩn FDA, ISO</v>
          </cell>
          <cell r="Z604" t="str">
            <v>TECOMET</v>
          </cell>
          <cell r="AA604" t="str">
            <v>Mỹ</v>
          </cell>
          <cell r="AB604" t="str">
            <v>Medtronic Inc.</v>
          </cell>
          <cell r="AC604" t="str">
            <v>Mỹ</v>
          </cell>
          <cell r="AD604" t="str">
            <v>C</v>
          </cell>
          <cell r="AE604" t="str">
            <v>9763NK/BYT-TB-CT, ngày 11/06/2018</v>
          </cell>
          <cell r="AF604" t="str">
            <v>6 cái/ hộp</v>
          </cell>
          <cell r="AG604" t="str">
            <v>cái</v>
          </cell>
          <cell r="AH604">
            <v>350</v>
          </cell>
          <cell r="AI604" t="str">
            <v>-</v>
          </cell>
          <cell r="AJ604" t="str">
            <v>vn0310471834</v>
          </cell>
          <cell r="AK604" t="str">
            <v>CÔNG TY CỔ PHẦN TRANG THIẾT BỊ Y TẾ ĐỨC TÍN</v>
          </cell>
          <cell r="AL604" t="str">
            <v>Đạt</v>
          </cell>
          <cell r="AM604"/>
          <cell r="AN604" t="str">
            <v>Phan Thị Lường</v>
          </cell>
          <cell r="AO604" t="str">
            <v>Đạt</v>
          </cell>
          <cell r="AP604" t="str">
            <v>Đạt</v>
          </cell>
          <cell r="AQ604" t="str">
            <v>Đạt</v>
          </cell>
          <cell r="AR604">
            <v>0</v>
          </cell>
          <cell r="AS604" t="str">
            <v>Đạt</v>
          </cell>
          <cell r="AT604" t="str">
            <v>Đạt</v>
          </cell>
          <cell r="AU604" t="str">
            <v>Đạt</v>
          </cell>
          <cell r="AV604" t="str">
            <v>Đạt</v>
          </cell>
          <cell r="AW604" t="str">
            <v>Đạt</v>
          </cell>
          <cell r="AX604" t="str">
            <v>Đạt</v>
          </cell>
          <cell r="AY604" t="str">
            <v>Đạt</v>
          </cell>
          <cell r="AZ604">
            <v>0</v>
          </cell>
          <cell r="BA604" t="str">
            <v>Hoàng Thị Thủy</v>
          </cell>
          <cell r="BB604" t="str">
            <v>Đạt</v>
          </cell>
          <cell r="BC604">
            <v>0</v>
          </cell>
        </row>
        <row r="605">
          <cell r="C605" t="str">
            <v>PP2300520223</v>
          </cell>
          <cell r="D605" t="str">
            <v>Dụng cụ luồn dưới da hỗ trợ đặt các loại shunt dẫn lưu dịch não tủy (loại dùng 1 lần)</v>
          </cell>
          <cell r="E605" t="str">
            <v>- Thân làm từ thép không gỉ
 - Tay cầm có chất liệu Polypropylene; chiều dài 38cm hoặc 60cm.
 - Dùng hỗ trợ luồn Catheter xuống bụng trong mổ đặt shunt dẫn lưu não thất - màng bụng.
 - Đường kính trong là 3.3mm; Đường kính ngoài là 4.8mm.
 - Tiêu chuẩn FDA, ISO</v>
          </cell>
          <cell r="F605" t="str">
            <v>1 bộ/ hộp</v>
          </cell>
          <cell r="G605" t="str">
            <v>bộ</v>
          </cell>
          <cell r="H605">
            <v>5</v>
          </cell>
          <cell r="I605">
            <v>2300000</v>
          </cell>
          <cell r="J605">
            <v>11500000</v>
          </cell>
          <cell r="K605">
            <v>230000</v>
          </cell>
          <cell r="L605">
            <v>17250000</v>
          </cell>
          <cell r="M605">
            <v>8050000</v>
          </cell>
          <cell r="N605">
            <v>1</v>
          </cell>
          <cell r="O605" t="str">
            <v>PP2300520223</v>
          </cell>
          <cell r="P605" t="str">
            <v>Dụng cụ luồn dưới da hỗ trợ đặt các loại shunt dẫn lưu dịch não tủy (loại dùng 1 lần)</v>
          </cell>
          <cell r="Q605">
            <v>180</v>
          </cell>
          <cell r="R605">
            <v>145808600</v>
          </cell>
          <cell r="S605">
            <v>210</v>
          </cell>
          <cell r="T605" t="str">
            <v>Trong vòng 24h kể 
từ thời điểm đặt 
hàng của bệnh viện</v>
          </cell>
          <cell r="U605" t="str">
            <v>Que luồn dưới da dài 60cm</v>
          </cell>
          <cell r="V605" t="str">
            <v>Que luồn dưới da dài 60cm / Que luồn dưới da</v>
          </cell>
          <cell r="W605" t="str">
            <v xml:space="preserve">N00.00.000.1712.151.0003/ N00.00.000.1712.151.0002 </v>
          </cell>
          <cell r="X605" t="str">
            <v>48409/ 48407</v>
          </cell>
          <cell r="Y605" t="str">
            <v>- Thân làm từ thép không gỉ
 - Tay cầm có chất liệu Polypropylene; chiều dài 38cm hoặc 60cm.
 - Dùng hỗ trợ luồn Catheter xuống bụng trong mổ đặt shunt dẫn lưu não thất - màng bụng.
 - Đường kính trong là 3.3mm; Đường kính ngoài là 4.8mm.
 - Tiêu chuẩn FDA, ISO</v>
          </cell>
          <cell r="Z605" t="str">
            <v>Covidien</v>
          </cell>
          <cell r="AA605" t="str">
            <v>Dominican Republic</v>
          </cell>
          <cell r="AB605" t="str">
            <v>Medtronic Inc.</v>
          </cell>
          <cell r="AC605" t="str">
            <v>Mỹ</v>
          </cell>
          <cell r="AD605" t="str">
            <v>D</v>
          </cell>
          <cell r="AE605" t="str">
            <v>15986NK/BYT-TB-CT, ngày 24/07/2020</v>
          </cell>
          <cell r="AF605" t="str">
            <v>1 bộ/ hộp</v>
          </cell>
          <cell r="AG605" t="str">
            <v>bộ</v>
          </cell>
          <cell r="AH605">
            <v>5</v>
          </cell>
          <cell r="AI605" t="str">
            <v>-</v>
          </cell>
          <cell r="AJ605" t="str">
            <v>vn0310471834</v>
          </cell>
          <cell r="AK605" t="str">
            <v>CÔNG TY CỔ PHẦN TRANG THIẾT BỊ Y TẾ ĐỨC TÍN</v>
          </cell>
          <cell r="AL605" t="str">
            <v>Đạt</v>
          </cell>
          <cell r="AM605"/>
          <cell r="AN605" t="str">
            <v>Phan Thị Lường</v>
          </cell>
          <cell r="AO605" t="str">
            <v>Đạt</v>
          </cell>
          <cell r="AP605" t="str">
            <v>Đạt</v>
          </cell>
          <cell r="AQ605" t="str">
            <v>Đạt</v>
          </cell>
          <cell r="AR605">
            <v>0</v>
          </cell>
          <cell r="AS605" t="str">
            <v>Đạt</v>
          </cell>
          <cell r="AT605" t="str">
            <v>Đạt</v>
          </cell>
          <cell r="AU605" t="str">
            <v>Đạt</v>
          </cell>
          <cell r="AV605" t="str">
            <v>Đạt</v>
          </cell>
          <cell r="AW605" t="str">
            <v>Đạt</v>
          </cell>
          <cell r="AX605" t="str">
            <v>Đạt</v>
          </cell>
          <cell r="AY605" t="str">
            <v>Đạt</v>
          </cell>
          <cell r="AZ605">
            <v>0</v>
          </cell>
          <cell r="BA605" t="str">
            <v>Hoàng Thị Thủy</v>
          </cell>
          <cell r="BB605" t="str">
            <v>Đạt</v>
          </cell>
          <cell r="BC605">
            <v>0</v>
          </cell>
        </row>
        <row r="606">
          <cell r="C606" t="str">
            <v>PP2300520224</v>
          </cell>
          <cell r="D606" t="str">
            <v>Bộ Van dẫn lưu nhân tạo não thất - màng bụng có khoang Delta kiểm soát hiện tượng siphon</v>
          </cell>
          <cell r="E606" t="str">
            <v>- Delta shunt có 2 kích thước nhỏ hoặc vừa: 36 x 13 x 6mm hoặc 40 x 16.5 x 8mm, với áp lực 1; 1.5; 2.
- Catheter phủ lớp barium có đầu tip có đánh dấu bằng tantalum
 - Markers chiều dài đánh dấu độ sâu đâm xuyên trong quá trình đâm vào
 - Kèm kẹp góc phải giúp chống gãy dây dẫn dịch não thất tại lỗ dẫn lưu
 -Catheter đường kính trong là 1.3mm và đường kính ngoài là 2.5mm. 
 - Catheter não thất dài: 23cm. Catheter ổ bụng dài: 90cm
- Có thiết bị kiểm soát hiện tượng siphon
- Tiêu chuẩn FDA, ISO</v>
          </cell>
          <cell r="F606" t="str">
            <v>1 bộ/ hộp</v>
          </cell>
          <cell r="G606" t="str">
            <v>bộ</v>
          </cell>
          <cell r="H606">
            <v>5</v>
          </cell>
          <cell r="I606">
            <v>7630000</v>
          </cell>
          <cell r="J606">
            <v>38150000</v>
          </cell>
          <cell r="K606">
            <v>763000</v>
          </cell>
          <cell r="L606">
            <v>57225000</v>
          </cell>
          <cell r="M606">
            <v>26705000</v>
          </cell>
          <cell r="N606">
            <v>1</v>
          </cell>
          <cell r="O606" t="str">
            <v>PP2300520224</v>
          </cell>
          <cell r="P606" t="str">
            <v>Bộ Van dẫn lưu nhân tạo não thất - màng bụng có khoang Delta kiểm soát hiện tượng siphon</v>
          </cell>
          <cell r="Q606">
            <v>180</v>
          </cell>
          <cell r="R606">
            <v>145808600</v>
          </cell>
          <cell r="S606">
            <v>210</v>
          </cell>
          <cell r="T606" t="str">
            <v>Trong vòng 24h kể 
từ thời điểm đặt 
hàng của bệnh viện</v>
          </cell>
          <cell r="U606" t="str">
            <v>Bộ dẫn lưu dịch não tủy não thất - ổ bụng</v>
          </cell>
          <cell r="V606" t="str">
            <v>Bộ dẫn lưu dịch não tủy não thất - ổ bụng</v>
          </cell>
          <cell r="W606" t="str">
            <v>N06.01.020.1712.151.0007</v>
          </cell>
          <cell r="X606" t="str">
            <v>25131-1/ 
25131-5/
25132-2</v>
          </cell>
          <cell r="Y606" t="str">
            <v>- Delta shunt có 2 kích thước nhỏ hoặc vừa: 36 x 13 x 6mm hoặc 40 x 16.5 x 8mm, với áp lực 1; 1.5; 2.
- Catheter phủ lớp barium có đầu tip có đánh dấu bằng tantalum
 - Markers chiều dài đánh dấu độ sâu đâm xuyên trong quá trình đâm vào
 - Kèm kẹp góc phải giúp chống gãy dây dẫn dịch não thất tại lỗ dẫn lưu
 -Catheter đường kính trong là 1.3mm và đường kính ngoài là 2.5mm. 
 - Catheter não thất dài: 23cm. Catheter ổ bụng dài: 90cm
- Có thiết bị kiểm soát hiện tượng siphon
- Tiêu chuẩn FDA, ISO</v>
          </cell>
          <cell r="Z606" t="str">
            <v>Covidien</v>
          </cell>
          <cell r="AA606" t="str">
            <v>Dominican Republic</v>
          </cell>
          <cell r="AB606" t="str">
            <v>Medtronic Inc.</v>
          </cell>
          <cell r="AC606" t="str">
            <v>Mỹ</v>
          </cell>
          <cell r="AD606" t="str">
            <v>D</v>
          </cell>
          <cell r="AE606" t="str">
            <v>15986NK/BYT-TB-CT, ngày 24/07/2020</v>
          </cell>
          <cell r="AF606" t="str">
            <v>1 bộ/ hộp</v>
          </cell>
          <cell r="AG606" t="str">
            <v>bộ</v>
          </cell>
          <cell r="AH606">
            <v>5</v>
          </cell>
          <cell r="AI606">
            <v>0</v>
          </cell>
          <cell r="AJ606" t="str">
            <v>vn0310471834</v>
          </cell>
          <cell r="AK606" t="str">
            <v>CÔNG TY CỔ PHẦN TRANG THIẾT BỊ Y TẾ ĐỨC TÍN</v>
          </cell>
          <cell r="AL606" t="str">
            <v>Đạt</v>
          </cell>
          <cell r="AM606"/>
          <cell r="AN606" t="str">
            <v>Phan Thị Lường</v>
          </cell>
          <cell r="AO606" t="str">
            <v>Đạt</v>
          </cell>
          <cell r="AP606" t="str">
            <v>Đạt</v>
          </cell>
          <cell r="AQ606" t="str">
            <v>Đạt</v>
          </cell>
          <cell r="AR606">
            <v>0</v>
          </cell>
          <cell r="AS606" t="str">
            <v>Đạt</v>
          </cell>
          <cell r="AT606" t="str">
            <v>Đạt</v>
          </cell>
          <cell r="AU606" t="str">
            <v>Đạt</v>
          </cell>
          <cell r="AV606" t="str">
            <v>Đạt</v>
          </cell>
          <cell r="AW606" t="str">
            <v>Đạt</v>
          </cell>
          <cell r="AX606" t="str">
            <v>Đạt</v>
          </cell>
          <cell r="AY606" t="str">
            <v>Đạt</v>
          </cell>
          <cell r="AZ606">
            <v>0</v>
          </cell>
          <cell r="BA606" t="str">
            <v>Hoàng Thị Thủy</v>
          </cell>
          <cell r="BB606" t="str">
            <v>Đạt</v>
          </cell>
          <cell r="BC606">
            <v>0</v>
          </cell>
        </row>
        <row r="607">
          <cell r="C607" t="str">
            <v>PP2300520225</v>
          </cell>
          <cell r="D607" t="str">
            <v>Hệ thống dẫn lưu ngoài và theo dõi dịch não tủy CFS có thang đo áp lực dòng chảy.</v>
          </cell>
          <cell r="E607" t="str">
            <v>- Hệ thống gồm: 
 + Túi chứa dịch 700 ml
 + Hệ thống điểm chặn chính (hình ảnh) cột theo dõi áp suất dòng chảy (hình ảnh)
 + Trocar 15cm, catheter não thất dài 35cm phủ barium, đường kính trong 1.5mm, đường kính ngoài 2.8mm.
 - Hai vị trí tiêm không có mủ cao su 
 - Hình dạng hình nón của buồng khoang 50 cc 
 - Bộ lọc hydrophobic trên buồng nhỏ giọt 
 - Túi chứa dịch có vạch đo được lượng dịch chảy, có thể tháo rời.
 - Tiêu chuẩn FDA, ISO</v>
          </cell>
          <cell r="F607" t="str">
            <v>1 bộ/ hộp</v>
          </cell>
          <cell r="G607" t="str">
            <v>bộ</v>
          </cell>
          <cell r="H607">
            <v>5</v>
          </cell>
          <cell r="I607">
            <v>4400000</v>
          </cell>
          <cell r="J607">
            <v>22000000</v>
          </cell>
          <cell r="K607">
            <v>440000</v>
          </cell>
          <cell r="L607">
            <v>33000000</v>
          </cell>
          <cell r="M607">
            <v>15400000</v>
          </cell>
          <cell r="N607">
            <v>1</v>
          </cell>
          <cell r="O607" t="str">
            <v>PP2300520225</v>
          </cell>
          <cell r="P607" t="str">
            <v>Hệ thống dẫn lưu ngoài và theo dõi dịch não tủy CFS có thang đo áp lực dòng chảy.</v>
          </cell>
          <cell r="Q607">
            <v>180</v>
          </cell>
          <cell r="R607">
            <v>145808600</v>
          </cell>
          <cell r="S607">
            <v>210</v>
          </cell>
          <cell r="T607" t="str">
            <v>Trong vòng 24h kể 
từ thời điểm đặt 
hàng của bệnh viện</v>
          </cell>
          <cell r="U607" t="str">
            <v>Bộ dẫn lưu não thất ra ngoài kèm Cathter não thất</v>
          </cell>
          <cell r="V607" t="str">
            <v>Bộ dẫn lưu não thất ra ngoài kèm Cathter não thất</v>
          </cell>
          <cell r="W607" t="str">
            <v>N04.02.030.3047.213.0004</v>
          </cell>
          <cell r="X607" t="str">
            <v>26040</v>
          </cell>
          <cell r="Y607" t="str">
            <v>- Hệ thống gồm: 
 + Túi chứa dịch 700 ml
 + Hệ thống điểm chặn chính,  cột theo dõi áp suất dòng chảy
 + Trocar 15cm, catheter não thất dài 35cm phủ barium, đường kính trong 1.5mm, đường kính ngoài 2.8mm.
 - Hai vị trí tiêm không có mủ cao su 
 - Hình dạng hình nón của buồng khoang 50 cc 
 - Bộ lọc hydrophobic trên buồng nhỏ giọt 
 - Túi chứa dịch có vạch đo được lượng dịch chảy, có thể tháo rời.
 - Tiêu chuẩn FDA, ISO</v>
          </cell>
          <cell r="Z607" t="str">
            <v>Medtronic Mexico S.de R.L.de CV</v>
          </cell>
          <cell r="AA607" t="str">
            <v>Mexico</v>
          </cell>
          <cell r="AB607" t="str">
            <v>Medtronic Inc.</v>
          </cell>
          <cell r="AC607" t="str">
            <v>Mỹ</v>
          </cell>
          <cell r="AD607" t="str">
            <v>D</v>
          </cell>
          <cell r="AE607" t="str">
            <v>10239NK/BYT-TB-CT, ngày 23/07/2018</v>
          </cell>
          <cell r="AF607" t="str">
            <v>1 bộ/ hộp</v>
          </cell>
          <cell r="AG607" t="str">
            <v>bộ</v>
          </cell>
          <cell r="AH607">
            <v>5</v>
          </cell>
          <cell r="AI607">
            <v>0</v>
          </cell>
          <cell r="AJ607" t="str">
            <v>vn0310471834</v>
          </cell>
          <cell r="AK607" t="str">
            <v>CÔNG TY CỔ PHẦN TRANG THIẾT BỊ Y TẾ ĐỨC TÍN</v>
          </cell>
          <cell r="AL607" t="str">
            <v>Đạt</v>
          </cell>
          <cell r="AM607"/>
          <cell r="AN607" t="str">
            <v>Phan Thị Lường</v>
          </cell>
          <cell r="AO607" t="str">
            <v>Đạt</v>
          </cell>
          <cell r="AP607" t="str">
            <v>Đạt</v>
          </cell>
          <cell r="AQ607" t="str">
            <v>Đạt</v>
          </cell>
          <cell r="AR607">
            <v>0</v>
          </cell>
          <cell r="AS607" t="str">
            <v>Đạt</v>
          </cell>
          <cell r="AT607" t="str">
            <v>Đạt</v>
          </cell>
          <cell r="AU607" t="str">
            <v>Đạt</v>
          </cell>
          <cell r="AV607" t="str">
            <v>Đạt</v>
          </cell>
          <cell r="AW607" t="str">
            <v>Đạt</v>
          </cell>
          <cell r="AX607" t="str">
            <v>Đạt</v>
          </cell>
          <cell r="AY607" t="str">
            <v>Đạt</v>
          </cell>
          <cell r="AZ607">
            <v>0</v>
          </cell>
          <cell r="BA607" t="str">
            <v>Hoàng Thị Thủy</v>
          </cell>
          <cell r="BB607" t="str">
            <v>Đạt</v>
          </cell>
          <cell r="BC607">
            <v>0</v>
          </cell>
        </row>
        <row r="608">
          <cell r="C608" t="str">
            <v>PP2300520226</v>
          </cell>
          <cell r="D608" t="str">
            <v>Dẫn lưu thắt lưng ra ngoài có khả năng theo dõi dòng chảy</v>
          </cell>
          <cell r="E608" t="str">
            <v>- Catheter phủ barium, làm từ silicone giúp chống xoắn.
- Chiều dài catheter là 80cm
- Đường kính trong là 0.7mm; đường kính ngoài là 1.5m
- Dung tích 0.308mL.
- Túi chứa dịch 700ml
- Gồm kim Tuohy chọc dò 14 gauge, dài 9 cm, với đầu tip Huber và kim Blunt 20 gauge.
- Có khả năng theo dõi dòng chảy
- Có vị trí tiêm không chứa latex để có thể lấy dịch não tủy đi xét nghiệm hoặc truyền thuốc và hóa chất.
- Khóa chặn ở đường dây nối với bệnh nhân giúp dễ dàng lấy mẫu dịch não tủy.
- Tiêu chuẩn FDA, ISO</v>
          </cell>
          <cell r="F608" t="str">
            <v>1 bộ/ hộp</v>
          </cell>
          <cell r="G608" t="str">
            <v>bộ</v>
          </cell>
          <cell r="H608">
            <v>5</v>
          </cell>
          <cell r="I608">
            <v>4378000</v>
          </cell>
          <cell r="J608">
            <v>21890000</v>
          </cell>
          <cell r="K608">
            <v>437800</v>
          </cell>
          <cell r="L608">
            <v>32835000</v>
          </cell>
          <cell r="M608">
            <v>15323000</v>
          </cell>
          <cell r="N608">
            <v>1</v>
          </cell>
          <cell r="O608" t="str">
            <v>PP2300520226</v>
          </cell>
          <cell r="P608" t="str">
            <v>Dẫn lưu thắt lưng ra ngoài có khả năng theo dõi dòng chảy</v>
          </cell>
          <cell r="Q608">
            <v>180</v>
          </cell>
          <cell r="R608">
            <v>145808600</v>
          </cell>
          <cell r="S608">
            <v>210</v>
          </cell>
          <cell r="T608" t="str">
            <v>Trong vòng 24h kể 
từ thời điểm đặt 
hàng của bệnh viện</v>
          </cell>
          <cell r="U608" t="str">
            <v>Bộ dẫn lưu thắt lưng ra ngoài</v>
          </cell>
          <cell r="V608" t="str">
            <v>Bộ dẫn lưu thắt lưng ra ngoài</v>
          </cell>
          <cell r="W608" t="str">
            <v>N04.02.030.3047.213.0006</v>
          </cell>
          <cell r="X608">
            <v>27303</v>
          </cell>
          <cell r="Y608" t="str">
            <v>- Catheter phủ barium, làm từ silicone giúp chống xoắn.
- Chiều dài catheter là 80cm
- Đường kính trong là 0.7mm; đường kính ngoài là 1.5m
- Dung tích 0.308mL.
- Túi chứa dịch 700ml
- Gồm kim Tuohy chọc dò 14 gauge, dài 9 cm, với đầu tip Huber và kim Blunt 20 gauge.
- Có khả năng theo dõi dòng chảy
- Có vị trí tiêm không chứa latex để có thể lấy dịch não tủy đi xét nghiệm hoặc truyền thuốc và hóa chất.
- Khóa chặn ở đường dây nối với bệnh nhân giúp dễ dàng lấy mẫu dịch não tủy.
- Tiêu chuẩn FDA, ISO</v>
          </cell>
          <cell r="Z608" t="str">
            <v>Medtronic Mexico S.de R.L.de CV</v>
          </cell>
          <cell r="AA608" t="str">
            <v>Mexico</v>
          </cell>
          <cell r="AB608" t="str">
            <v>Medtronic Inc.</v>
          </cell>
          <cell r="AC608" t="str">
            <v>Mỹ</v>
          </cell>
          <cell r="AD608" t="str">
            <v>D</v>
          </cell>
          <cell r="AE608" t="str">
            <v>18104NK/BYT-TB-CT, ngày 15/06/2021</v>
          </cell>
          <cell r="AF608" t="str">
            <v>1 bộ/ hộp</v>
          </cell>
          <cell r="AG608" t="str">
            <v>bộ</v>
          </cell>
          <cell r="AH608">
            <v>5</v>
          </cell>
          <cell r="AI608">
            <v>0</v>
          </cell>
          <cell r="AJ608" t="str">
            <v>vn0310471834</v>
          </cell>
          <cell r="AK608" t="str">
            <v>CÔNG TY CỔ PHẦN TRANG THIẾT BỊ Y TẾ ĐỨC TÍN</v>
          </cell>
          <cell r="AL608" t="str">
            <v>Đạt</v>
          </cell>
          <cell r="AM608"/>
          <cell r="AN608" t="str">
            <v>Phan Thị Lường</v>
          </cell>
          <cell r="AO608" t="str">
            <v>Đạt</v>
          </cell>
          <cell r="AP608" t="str">
            <v>Đạt</v>
          </cell>
          <cell r="AQ608" t="str">
            <v>Đạt</v>
          </cell>
          <cell r="AR608">
            <v>0</v>
          </cell>
          <cell r="AS608" t="str">
            <v>Đạt</v>
          </cell>
          <cell r="AT608" t="str">
            <v>Đạt</v>
          </cell>
          <cell r="AU608" t="str">
            <v>Đạt</v>
          </cell>
          <cell r="AV608" t="str">
            <v>Đạt</v>
          </cell>
          <cell r="AW608" t="str">
            <v>Đạt</v>
          </cell>
          <cell r="AX608" t="str">
            <v>Đạt</v>
          </cell>
          <cell r="AY608" t="str">
            <v>Đạt</v>
          </cell>
          <cell r="AZ608">
            <v>0</v>
          </cell>
          <cell r="BA608" t="str">
            <v>Hoàng Thị Thủy</v>
          </cell>
          <cell r="BB608" t="str">
            <v>Đạt</v>
          </cell>
          <cell r="BC608">
            <v>0</v>
          </cell>
        </row>
        <row r="609">
          <cell r="C609" t="str">
            <v>PP2300520227</v>
          </cell>
          <cell r="D609" t="str">
            <v>Van dẫn lưu nhân tạo não thất - màng bụng</v>
          </cell>
          <cell r="E609" t="str">
            <v xml:space="preserve"> - Van có lớp nền bằng polypropylene và acetalplastic, lớp vòm bằng silicone. Phần vòm có in mũi tên đánh dấu cản quang bằng tantalum chỉ hướng dòng chảy.
 + Áp lực van: 0.5; 1.0; 1.5;  2.0; 2.5 
 + Kích thước van: 35 x 13 x 7mm và 47 x 16 x 7 mm. 
 - Catheter được phủ barium
 + Đường kính trong: 1.3mm
 +  đường kính ngoài: 2.5mm
 + Chiều dài catheter não thất: 23cm, catheter ổ bụng: 90cm
- Tương thích với Hệ thống chụp cộng hưởng từ 
- Van có nút ấn để kiểm tra khả năng nghẹt van trước và sau khi đặt Shunt. 
- Van có thể điều chỉnh mức áp lục sau mổ bằng dụng cụ ngoài bộ điện tử hoặc nam châm. (Hoặc tương đương)
- Tiêu chuẩn FDA, CE, ISO</v>
          </cell>
          <cell r="F609" t="str">
            <v>1 bộ/ hộp</v>
          </cell>
          <cell r="G609" t="str">
            <v>bộ</v>
          </cell>
          <cell r="H609">
            <v>5</v>
          </cell>
          <cell r="I609">
            <v>27800000</v>
          </cell>
          <cell r="J609">
            <v>139000000</v>
          </cell>
          <cell r="K609">
            <v>2780000</v>
          </cell>
          <cell r="L609">
            <v>208500000</v>
          </cell>
          <cell r="M609">
            <v>97300000</v>
          </cell>
          <cell r="N609">
            <v>1</v>
          </cell>
          <cell r="O609" t="str">
            <v>PP2300520227</v>
          </cell>
          <cell r="P609" t="str">
            <v>Van dẫn lưu nhân tạo não thất - màng bụng</v>
          </cell>
          <cell r="Q609">
            <v>180</v>
          </cell>
          <cell r="R609">
            <v>145808600</v>
          </cell>
          <cell r="S609">
            <v>210</v>
          </cell>
          <cell r="T609" t="str">
            <v>Trong vòng 24h kể 
từ thời điểm đặt 
hàng của bệnh viện</v>
          </cell>
          <cell r="U609" t="str">
            <v>Van dẫn lưu não thất- ổ bụng</v>
          </cell>
          <cell r="V609" t="str">
            <v>Van dẫn lưu não thất- ổ bụng</v>
          </cell>
          <cell r="W609" t="str">
            <v>N06.01.020.1712.151.0001</v>
          </cell>
          <cell r="X609" t="str">
            <v>42856+41101+43103 / 42866+41101+43103</v>
          </cell>
          <cell r="Y609" t="str">
            <v xml:space="preserve"> - Van có lớp nền bằng polypropylene và acetalplastic, lớp vòm bằng silicone. Phần vòm có in mũi tên đánh dấu cản quang bằng tantalum chỉ hướng dòng chảy.
 + Áp lực van: 0.5; 1.0; 1.5;  2.0; 2.5 
 + Kích thước van: 35 x 13 x 7mm và 47 x 16 x 7 mm. 
 - Catheter được phủ barium
 + Đường kính trong: 1.3mm
 +  đường kính ngoài: 2.5mm
 + Chiều dài catheter não thất: 23cm, catheter ổ bụng: 90cm
- Tương thích với Hệ thống chụp cộng hưởng từ 
- Van có nút ấn để kiểm tra khả năng nghẹt van trước và sau khi đặt Shunt. 
- Van có thể điều chỉnh mức áp lục sau mổ bằng dụng cụ ngoài bộ điện tử hoặc nam châm. (Hoặc tương đương)
- Tiêu chuẩn FDA, CE, ISO</v>
          </cell>
          <cell r="Z609" t="str">
            <v>Covidien</v>
          </cell>
          <cell r="AA609" t="str">
            <v>Dominican Republic</v>
          </cell>
          <cell r="AB609" t="str">
            <v>Medtronic Inc.</v>
          </cell>
          <cell r="AC609" t="str">
            <v>Mỹ</v>
          </cell>
          <cell r="AD609" t="str">
            <v>D</v>
          </cell>
          <cell r="AE609" t="str">
            <v>15986NK/BYT-TB-CT, ngày 24/07/2020</v>
          </cell>
          <cell r="AF609" t="str">
            <v>1 bộ/ hộp</v>
          </cell>
          <cell r="AG609" t="str">
            <v>bộ</v>
          </cell>
          <cell r="AH609">
            <v>5</v>
          </cell>
          <cell r="AI609">
            <v>0</v>
          </cell>
          <cell r="AJ609" t="str">
            <v>vn0310471834</v>
          </cell>
          <cell r="AK609" t="str">
            <v>CÔNG TY CỔ PHẦN TRANG THIẾT BỊ Y TẾ ĐỨC TÍN</v>
          </cell>
          <cell r="AL609" t="str">
            <v>Đạt</v>
          </cell>
          <cell r="AM609"/>
          <cell r="AN609" t="str">
            <v>Phan Thị Lường</v>
          </cell>
          <cell r="AO609" t="str">
            <v>Đạt</v>
          </cell>
          <cell r="AP609" t="str">
            <v>Đạt</v>
          </cell>
          <cell r="AQ609" t="str">
            <v>Đạt</v>
          </cell>
          <cell r="AR609">
            <v>0</v>
          </cell>
          <cell r="AS609" t="str">
            <v>Đạt</v>
          </cell>
          <cell r="AT609" t="str">
            <v>Đạt</v>
          </cell>
          <cell r="AU609" t="str">
            <v>Đạt</v>
          </cell>
          <cell r="AV609" t="str">
            <v>Đạt</v>
          </cell>
          <cell r="AW609" t="str">
            <v>Đạt</v>
          </cell>
          <cell r="AX609" t="str">
            <v>Đạt</v>
          </cell>
          <cell r="AY609" t="str">
            <v>Đạt</v>
          </cell>
          <cell r="AZ609">
            <v>0</v>
          </cell>
          <cell r="BA609" t="str">
            <v>Hoàng Thị Thủy</v>
          </cell>
          <cell r="BB609" t="str">
            <v>Đạt</v>
          </cell>
          <cell r="BC609">
            <v>0</v>
          </cell>
        </row>
        <row r="610">
          <cell r="C610" t="str">
            <v>PP2300520228</v>
          </cell>
          <cell r="D610" t="str">
            <v>Bộ dẫn lưu dịch não tủy điều chỉnh áp lực mong muốn bằng bộ điều chỉnh điện tử</v>
          </cell>
          <cell r="E610" t="str">
            <v>- Chất liệu Valve Strata: polypropylene và acetalplastic, silicone. Phần vòm có in mũi tên đánh dấu cản quang bằng tantalum chỉ hướng dòng chảy.
- Van có 2 kích thước là 35 x 13 x 7mm và 47 x 16 x 7 mm. 
- Có 5 mức áp lực: 0.5; 1.0; 1.5;  2.0; 2.5 
- Catheter phủ thuốc kháng sinh Rifampicin và clindamycin 
- Catheter dẫn lưu não thất có phủ kháng sinh bao gồm: 1 que thông làm từ thép không gỉ và ghim góc vuông 
- Catheter có đk trong: 1.3mm, đk ngoài: 2.5mm. 
- Catheter não thất dài: 23cm, Catheter ổ bụng dài: 120cm 
- Tương thích với Hệ thống chụp cộng hưởng từ 
- Valve có nút ấn để kiểm tra khả năng nghẹt Valve trước và sau khi đặt Shunt. 
- Valve có thể điều chỉnh mức áp lực sau mổ bằng dụng cụ ngoài bằng điện tử hoặc nam châm.
- Tiêu chuẩn FDA, ISO</v>
          </cell>
          <cell r="F610" t="str">
            <v>1 bộ/ hộp</v>
          </cell>
          <cell r="G610" t="str">
            <v>bộ</v>
          </cell>
          <cell r="H610">
            <v>5</v>
          </cell>
          <cell r="I610">
            <v>30280000</v>
          </cell>
          <cell r="J610">
            <v>151400000</v>
          </cell>
          <cell r="K610">
            <v>3028000</v>
          </cell>
          <cell r="L610">
            <v>227100000</v>
          </cell>
          <cell r="M610">
            <v>105980000</v>
          </cell>
          <cell r="N610">
            <v>1</v>
          </cell>
          <cell r="O610" t="str">
            <v>PP2300520228</v>
          </cell>
          <cell r="P610" t="str">
            <v>Bộ dẫn lưu dịch não tủy điều chỉnh áp lực mong muốn bằng bộ điều chỉnh điện tử</v>
          </cell>
          <cell r="Q610">
            <v>180</v>
          </cell>
          <cell r="R610">
            <v>145808600</v>
          </cell>
          <cell r="S610">
            <v>210</v>
          </cell>
          <cell r="T610" t="str">
            <v>Trong vòng 24h kể 
từ thời điểm đặt 
hàng của bệnh viện</v>
          </cell>
          <cell r="U610" t="str">
            <v>Van dẫn lưu não thất- ổ bụng</v>
          </cell>
          <cell r="V610" t="str">
            <v>Van dẫn lưu não thất- ổ bụng</v>
          </cell>
          <cell r="W610" t="str">
            <v>N06.01.020.1712.151.0001</v>
          </cell>
          <cell r="X610" t="str">
            <v>42856+95001 / 92866+95001</v>
          </cell>
          <cell r="Y610" t="str">
            <v>- Chất liệu Valve Strata: polypropylene và acetalplastic, silicone. Phần vòm có in mũi tên đánh dấu cản quang bằng tantalum chỉ hướng dòng chảy.
- Van có 2 kích thước là 35 x 13 x 7mm và 47 x 16 x 7 mm. 
- Có 5 mức áp lực: 0.5; 1.0; 1.5;  2.0; 2.5 
- Catheter phủ thuốc kháng sinh Rifampicin và clindamycin 
- Catheter dẫn lưu não thất có phủ kháng sinh bao gồm: 1 que thông làm từ thép không gỉ và ghim góc vuông 
- Catheter có đk trong: 1.3mm, đk ngoài: 2.5mm. 
- Catheter não thất dài: 23cm, Catheter ổ bụng dài: 120cm 
- Tương thích với Hệ thống chụp cộng hưởng từ 
- Valve có nút ấn để kiểm tra khả năng nghẹt Valve trước và sau khi đặt Shunt. 
- Valve có thể điều chỉnh mức áp lực sau mổ bằng dụng cụ ngoài bằng điện tử hoặc nam châm.
- Tiêu chuẩn FDA, ISO</v>
          </cell>
          <cell r="Z610" t="str">
            <v>Covidien;  
Medtronic Ireland</v>
          </cell>
          <cell r="AA610" t="str">
            <v>Dominican Republic;
Ireland</v>
          </cell>
          <cell r="AB610" t="str">
            <v>Medtronic Inc.</v>
          </cell>
          <cell r="AC610" t="str">
            <v>Mỹ</v>
          </cell>
          <cell r="AD610" t="str">
            <v>D</v>
          </cell>
          <cell r="AE610" t="str">
            <v>15986NK/BYT-TB-CT, ngày 24/07/2020;
9823NK/BYT-TB-CT, ngày 18/06/2018</v>
          </cell>
          <cell r="AF610" t="str">
            <v>1 bộ/ hộp</v>
          </cell>
          <cell r="AG610" t="str">
            <v>bộ</v>
          </cell>
          <cell r="AH610">
            <v>0</v>
          </cell>
          <cell r="AI610">
            <v>0</v>
          </cell>
          <cell r="AJ610" t="str">
            <v>vn0310471834</v>
          </cell>
          <cell r="AK610" t="str">
            <v>CÔNG TY CỔ PHẦN TRANG THIẾT BỊ Y TẾ ĐỨC TÍN</v>
          </cell>
          <cell r="AL610" t="str">
            <v>Đạt</v>
          </cell>
          <cell r="AM610"/>
          <cell r="AN610" t="str">
            <v>Phan Thị Lường</v>
          </cell>
          <cell r="AO610" t="str">
            <v>Đạt</v>
          </cell>
          <cell r="AP610" t="str">
            <v>Đạt</v>
          </cell>
          <cell r="AQ610" t="str">
            <v>Đạt</v>
          </cell>
          <cell r="AR610">
            <v>0</v>
          </cell>
          <cell r="AS610" t="str">
            <v>Đạt</v>
          </cell>
          <cell r="AT610" t="str">
            <v>Đạt</v>
          </cell>
          <cell r="AU610" t="str">
            <v>Đạt</v>
          </cell>
          <cell r="AV610" t="str">
            <v>Đạt</v>
          </cell>
          <cell r="AW610" t="str">
            <v>Đạt</v>
          </cell>
          <cell r="AX610" t="str">
            <v>Đạt</v>
          </cell>
          <cell r="AY610" t="str">
            <v>Đạt</v>
          </cell>
          <cell r="AZ610">
            <v>0</v>
          </cell>
          <cell r="BA610" t="str">
            <v>Hoàng Thị Thủy</v>
          </cell>
          <cell r="BB610" t="str">
            <v>Đạt</v>
          </cell>
          <cell r="BC610">
            <v>0</v>
          </cell>
        </row>
        <row r="611">
          <cell r="C611" t="str">
            <v>PP2300520229</v>
          </cell>
          <cell r="D611" t="str">
            <v>Vít cột sống đơn trục các cỡ</v>
          </cell>
          <cell r="E611" t="str">
            <v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 tương thích.</v>
          </cell>
          <cell r="F611" t="str">
            <v>Cái/ Gói</v>
          </cell>
          <cell r="G611" t="str">
            <v>Cái</v>
          </cell>
          <cell r="H611">
            <v>50</v>
          </cell>
          <cell r="I611">
            <v>4310000</v>
          </cell>
          <cell r="J611">
            <v>215500000</v>
          </cell>
          <cell r="K611">
            <v>4310000</v>
          </cell>
          <cell r="L611">
            <v>323250000</v>
          </cell>
          <cell r="M611">
            <v>150850000</v>
          </cell>
          <cell r="N611">
            <v>9</v>
          </cell>
          <cell r="O611" t="str">
            <v>PP2300520229</v>
          </cell>
          <cell r="P611" t="str">
            <v>Vít cột sống đơn trục các cỡ</v>
          </cell>
          <cell r="Q611">
            <v>180</v>
          </cell>
          <cell r="R611">
            <v>133646000</v>
          </cell>
          <cell r="S611">
            <v>210</v>
          </cell>
          <cell r="T611" t="str">
            <v>Trong vòng 24 giờ kể từ thời điểm đặt hàng của Bệnh viện</v>
          </cell>
          <cell r="U611" t="str">
            <v>Vít cột sống đơn trục đường kính 3.5 mm
Vít cột sống đơn trục đường kính 4.0 mm
Vít cột sống đơn trục đường kính 4.5 mm
Vít cột sống đơn trục đường kính 5.0 mm
Vít cột sống đơn trục đường kính 5.5 mm
Vít cột sống đơn trục đường kính 6.0 mm
Vít cột sống đơn trục đường kính 6.5 mm
Vít cột sống đơn trục đường kính 7.0 mm
Vít cột sống đơn trục đường kính 7.5 mm
Vít cột sống đơn trục đường kính 8.0 mm</v>
          </cell>
          <cell r="V611" t="str">
            <v>Vít cột sống đơn trục đường kính 3.5 mm
Vít cột sống đơn trục đường kính 4.0 mm
Vít cột sống đơn trục đường kính 4.5 mm
Vít cột sống đơn trục đường kính 5.0 mm
Vít cột sống đơn trục đường kính 5.5 mm
Vít cột sống đơn trục đường kính 6.0 mm
Vít cột sống đơn trục đường kính 6.5 mm
Vít cột sống đơn trục đường kính 7.0 mm
Vít cột sống đơn trục đường kính 7.5 mm
Vít cột sống đơn trục đường kính 8.0 mm</v>
          </cell>
          <cell r="W611" t="str">
            <v>N07.06.040.3298.272.0017;
N07.06.040.3298.272.0018;
N07.06.040.3298.272.0019;
N07.06.040.3298.272.0022;
N07.06.040.3298.272.0023;
N07.06.040.3298.272.0024;
N07.06.040.3298.272.0025;
N07.06.040.3298.272.0026;
N07.06.040.3298.272.0016;
N07.06.040.3298.272.0020;
N07.06.040.3298.272.0021</v>
          </cell>
          <cell r="X611" t="str">
            <v>NSMAxxxx</v>
          </cell>
          <cell r="Y611" t="str">
            <v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 tương thích.</v>
          </cell>
          <cell r="Z611" t="str">
            <v>Norm Tibbi Urunler
Ith. Ihr. San. Ve Tic.
Ltd Sti</v>
          </cell>
          <cell r="AA611" t="str">
            <v>Thổ Nhĩ Kỳ</v>
          </cell>
          <cell r="AB611" t="str">
            <v>Norm Tibbi Urunler
Ith. Ihr. San. Ve Tic.
Ltd Sti</v>
          </cell>
          <cell r="AC611" t="str">
            <v>Thổ Nhĩ Kỳ</v>
          </cell>
          <cell r="AD611" t="str">
            <v>C</v>
          </cell>
          <cell r="AE611" t="str">
            <v>GPNK số: 9397NK/BYT-TB-CT ngày 26/06/2018</v>
          </cell>
          <cell r="AF611" t="str">
            <v>Cái/ Gói</v>
          </cell>
          <cell r="AG611" t="str">
            <v>Cái</v>
          </cell>
          <cell r="AH611">
            <v>50</v>
          </cell>
          <cell r="AI611">
            <v>0</v>
          </cell>
          <cell r="AJ611" t="str">
            <v>vn0101384017</v>
          </cell>
          <cell r="AK611" t="str">
            <v>CÔNG TY CỔ PHẦN THIẾT BỊ Y TẾ VÀ THƯƠNG MẠI HOA CẨM CHƯỚNG</v>
          </cell>
          <cell r="AL611" t="str">
            <v>Đạt</v>
          </cell>
          <cell r="AM611"/>
          <cell r="AN611" t="str">
            <v xml:space="preserve">Trịnh Thụy Bảo Quyên </v>
          </cell>
          <cell r="AO611" t="str">
            <v>Đạt</v>
          </cell>
          <cell r="AP611" t="str">
            <v>Đạt</v>
          </cell>
          <cell r="AQ611" t="str">
            <v>Đạt</v>
          </cell>
          <cell r="AR611">
            <v>0</v>
          </cell>
          <cell r="AS611" t="str">
            <v>Đạt</v>
          </cell>
          <cell r="AT611" t="str">
            <v>Đạt</v>
          </cell>
          <cell r="AU611" t="str">
            <v>Đạt</v>
          </cell>
          <cell r="AV611" t="str">
            <v>Đạt</v>
          </cell>
          <cell r="AW611" t="str">
            <v>Đạt</v>
          </cell>
          <cell r="AX611" t="str">
            <v>Đạt</v>
          </cell>
          <cell r="AY611" t="str">
            <v>Đạt</v>
          </cell>
          <cell r="AZ611">
            <v>0</v>
          </cell>
          <cell r="BA611" t="str">
            <v>Nguyễn Văn Tuyền</v>
          </cell>
          <cell r="BB611" t="str">
            <v>Đạt</v>
          </cell>
          <cell r="BC611">
            <v>0</v>
          </cell>
        </row>
        <row r="612">
          <cell r="C612" t="str">
            <v>PP2300520229</v>
          </cell>
          <cell r="D612" t="str">
            <v>Vít cột sống đơn trục các cỡ</v>
          </cell>
          <cell r="E612" t="str">
            <v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 tương thích.</v>
          </cell>
          <cell r="F612" t="str">
            <v>Cái/ Gói</v>
          </cell>
          <cell r="G612" t="str">
            <v>Cái</v>
          </cell>
          <cell r="H612">
            <v>50</v>
          </cell>
          <cell r="I612">
            <v>4310000</v>
          </cell>
          <cell r="J612">
            <v>215500000</v>
          </cell>
          <cell r="K612">
            <v>4310000</v>
          </cell>
          <cell r="L612">
            <v>323250000</v>
          </cell>
          <cell r="M612">
            <v>150850000</v>
          </cell>
          <cell r="N612">
            <v>9</v>
          </cell>
          <cell r="O612" t="str">
            <v>PP2300520229</v>
          </cell>
          <cell r="P612" t="str">
            <v>Vít cột sống đơn trục các cỡ</v>
          </cell>
          <cell r="Q612">
            <v>180</v>
          </cell>
          <cell r="R612">
            <v>287980000</v>
          </cell>
          <cell r="S612">
            <v>210</v>
          </cell>
          <cell r="T612">
            <v>0</v>
          </cell>
          <cell r="U612" t="str">
            <v>Vít đơn trục cột sống lưng ngực Apex</v>
          </cell>
          <cell r="V612" t="str">
            <v>Vít đơn trục cột sống lưng ngực Apex</v>
          </cell>
          <cell r="W612">
            <v>0</v>
          </cell>
          <cell r="X612" t="str">
            <v>M6-4725; M6-4730; M6-4735; M6-4740;  M6-4755; M6-4760; M6-4765; M6-4770;  M6-4785; MF6-5525; MF6-5530; MF6-5535;  MF6-5540; MF6-5545; MF6-5550; MF6-5555;  MF6-5560; MF6-5565; MF6-5570; MF6-5575;  MF6-5580; MF6-5585; MF6-6225; MF6-6230;  MF6-6235; MF6-6240; MF6-6245; MF6-6250;  MF6-6255; MF6-6260; MF6-6265; MF6-6270;  MF6-6275; MF6-6280; MF6-6285; MF6-7025;  MF6-7030; MF6-7035; MF6-7040; MF6-7045;  MF6-7050; MF6-7055; MF6-7060; MF6-7070;  MF6-7080; MF6-7090; MF6-70100; MF6-7725;  MF6-7730; MF6-7735; MF6-7740; MF6-7745;  MF6-7750; MF6-7755; MF6-7760; MF6-7770;  MF6-7780; MF6-7790; MF6-77100; MF6-8525;  MF6-8530; MF6-8535; MF6-8540; MF6-8545;  MF6-8550; MF6-8555; MF6-8560; MF6-8570;  MF6-8580; MF6-8590; MF6-85100</v>
          </cell>
          <cell r="Y612" t="str">
            <v xml:space="preserve"> - Vít đốt sống lưng đơn trục thân vít hình trụ, bước ren đều để bám vững chắc vào thành xương.
- Đường kính của trục ren vít: Ø3.5mm  -&gt; Ø8.5mm, dài các cỡ
- Chiều dài mỗi cỡ tăng 5mm 
- Chất liệu hợp kim Titanium - Ti6AL4V, ASTM F 136
- Có trợ cụ hỗ trợ tương thích.</v>
          </cell>
          <cell r="Z612" t="str">
            <v>SPINECRAFT LLC</v>
          </cell>
          <cell r="AA612" t="str">
            <v>Mỹ</v>
          </cell>
          <cell r="AB612" t="str">
            <v>SPINECRAFT LLC</v>
          </cell>
          <cell r="AC612" t="str">
            <v>Mỹ</v>
          </cell>
          <cell r="AD612" t="str">
            <v>C</v>
          </cell>
          <cell r="AE612" t="str">
            <v>2200358ĐKLH/BYT-TB-CT ngày 30/12/2022</v>
          </cell>
          <cell r="AF612" t="str">
            <v>Cái/ gói</v>
          </cell>
          <cell r="AG612" t="str">
            <v>Cái</v>
          </cell>
          <cell r="AH612">
            <v>50</v>
          </cell>
          <cell r="AI612" t="str">
            <v>-</v>
          </cell>
          <cell r="AJ612" t="str">
            <v>vn0313041685</v>
          </cell>
          <cell r="AK612" t="str">
            <v>CÔNG TY CỔ PHẦN TRANG THIẾT BỊ Y TẾ TRỌNG MINH</v>
          </cell>
          <cell r="AL612" t="str">
            <v>Đạt</v>
          </cell>
          <cell r="AM612"/>
          <cell r="AN612" t="str">
            <v>Nguyễn Thị Phương Hoa</v>
          </cell>
          <cell r="AO612" t="str">
            <v>Đạt</v>
          </cell>
          <cell r="AP612" t="str">
            <v>Đạt</v>
          </cell>
          <cell r="AQ612" t="str">
            <v>Đạt</v>
          </cell>
          <cell r="AR612">
            <v>0</v>
          </cell>
          <cell r="AS612" t="str">
            <v>Đạt</v>
          </cell>
          <cell r="AT612" t="str">
            <v>Đạt</v>
          </cell>
          <cell r="AU612" t="str">
            <v>Đạt</v>
          </cell>
          <cell r="AV612" t="str">
            <v>Đạt</v>
          </cell>
          <cell r="AW612" t="str">
            <v>Đạt</v>
          </cell>
          <cell r="AX612" t="str">
            <v>Đạt</v>
          </cell>
          <cell r="AY612" t="str">
            <v>Đạt</v>
          </cell>
          <cell r="AZ612">
            <v>0</v>
          </cell>
          <cell r="BA612" t="str">
            <v>Nguyễn Thị Linh Đức</v>
          </cell>
          <cell r="BB612" t="str">
            <v>Đạt</v>
          </cell>
          <cell r="BC612">
            <v>0</v>
          </cell>
        </row>
        <row r="613">
          <cell r="C613" t="str">
            <v>PP2300520229</v>
          </cell>
          <cell r="D613" t="str">
            <v>Vít cột sống đơn trục các cỡ</v>
          </cell>
          <cell r="E613" t="str">
            <v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 tương thích.</v>
          </cell>
          <cell r="F613" t="str">
            <v>Cái/ Gói</v>
          </cell>
          <cell r="G613" t="str">
            <v>Cái</v>
          </cell>
          <cell r="H613">
            <v>50</v>
          </cell>
          <cell r="I613">
            <v>4310000</v>
          </cell>
          <cell r="J613">
            <v>215500000</v>
          </cell>
          <cell r="K613">
            <v>4310000</v>
          </cell>
          <cell r="L613">
            <v>323250000</v>
          </cell>
          <cell r="M613">
            <v>150850000</v>
          </cell>
          <cell r="N613">
            <v>9</v>
          </cell>
          <cell r="O613" t="str">
            <v>PP2300520229</v>
          </cell>
          <cell r="P613" t="str">
            <v>Vít cột sống đơn trục các cỡ</v>
          </cell>
          <cell r="Q613">
            <v>180</v>
          </cell>
          <cell r="R613">
            <v>417456000</v>
          </cell>
          <cell r="S613">
            <v>210</v>
          </cell>
          <cell r="T613" t="str">
            <v>Trong vòng 24 giờ kể từ thời điểm đặt hàng của Bệnh viện</v>
          </cell>
          <cell r="U613" t="str">
            <v>Vít đơn trục cố định cột sống lưng</v>
          </cell>
          <cell r="V613" t="str">
            <v>Vít đơn trục cố định cột sống lưng</v>
          </cell>
          <cell r="W613" t="str">
            <v>N07.06.040.0090.272.0008</v>
          </cell>
          <cell r="X613" t="str">
            <v>AMASxxxx</v>
          </cell>
          <cell r="Y613" t="str">
            <v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 tương thích.</v>
          </cell>
          <cell r="Z613" t="str">
            <v>Aero Medikal</v>
          </cell>
          <cell r="AA613" t="str">
            <v>Thổ Nhĩ Kỳ</v>
          </cell>
          <cell r="AB613" t="str">
            <v>Aero Medikal</v>
          </cell>
          <cell r="AC613" t="str">
            <v>Thổ Nhĩ Kỳ</v>
          </cell>
          <cell r="AD613" t="str">
            <v>C</v>
          </cell>
          <cell r="AE613" t="str">
            <v>16126NK/BYT-TB-CT
Ngày 04/08/2020</v>
          </cell>
          <cell r="AF613" t="str">
            <v>Cái/Gói</v>
          </cell>
          <cell r="AG613" t="str">
            <v>Cái</v>
          </cell>
          <cell r="AH613">
            <v>50</v>
          </cell>
          <cell r="AI613">
            <v>0</v>
          </cell>
          <cell r="AJ613" t="str">
            <v>vn0311829625</v>
          </cell>
          <cell r="AK613" t="str">
            <v>CÔNG TY CỔ PHẦN Y TẾ THÀNH ÂN</v>
          </cell>
          <cell r="AL613" t="str">
            <v>Đạt</v>
          </cell>
          <cell r="AM613"/>
          <cell r="AN613" t="str">
            <v>Phan Thị Lường</v>
          </cell>
          <cell r="AO613" t="str">
            <v>Đạt</v>
          </cell>
          <cell r="AP613" t="str">
            <v>Đạt</v>
          </cell>
          <cell r="AQ613" t="str">
            <v>Đạt</v>
          </cell>
          <cell r="AR613">
            <v>0</v>
          </cell>
          <cell r="AS613" t="str">
            <v>Đạt</v>
          </cell>
          <cell r="AT613" t="str">
            <v>Đạt</v>
          </cell>
          <cell r="AU613" t="str">
            <v>Đạt</v>
          </cell>
          <cell r="AV613" t="str">
            <v>Đạt</v>
          </cell>
          <cell r="AW613" t="str">
            <v>Đạt</v>
          </cell>
          <cell r="AX613" t="str">
            <v>Đạt</v>
          </cell>
          <cell r="AY613" t="str">
            <v>Đạt</v>
          </cell>
          <cell r="AZ613">
            <v>0</v>
          </cell>
          <cell r="BA613" t="str">
            <v>Hồ Thị Xuân Thu</v>
          </cell>
          <cell r="BB613" t="str">
            <v>Đạt</v>
          </cell>
          <cell r="BC613">
            <v>0</v>
          </cell>
        </row>
        <row r="614">
          <cell r="C614" t="str">
            <v>PP2300520229</v>
          </cell>
          <cell r="D614" t="str">
            <v>Vít cột sống đơn trục các cỡ</v>
          </cell>
          <cell r="E614" t="str">
            <v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 tương thích.</v>
          </cell>
          <cell r="F614" t="str">
            <v>Cái/ Gói</v>
          </cell>
          <cell r="G614" t="str">
            <v>Cái</v>
          </cell>
          <cell r="H614">
            <v>50</v>
          </cell>
          <cell r="I614">
            <v>4310000</v>
          </cell>
          <cell r="J614">
            <v>215500000</v>
          </cell>
          <cell r="K614">
            <v>4310000</v>
          </cell>
          <cell r="L614">
            <v>323250000</v>
          </cell>
          <cell r="M614">
            <v>150850000</v>
          </cell>
          <cell r="N614">
            <v>9</v>
          </cell>
          <cell r="O614" t="str">
            <v>PP2300520229</v>
          </cell>
          <cell r="P614" t="str">
            <v>Vít cột sống đơn trục các cỡ</v>
          </cell>
          <cell r="Q614">
            <v>180</v>
          </cell>
          <cell r="R614">
            <v>294448200</v>
          </cell>
          <cell r="S614">
            <v>210</v>
          </cell>
          <cell r="T614" t="str">
            <v>Trong vòng 24 giờ kể từ thời điểm đặt hàng của Bệnh viện</v>
          </cell>
          <cell r="U614" t="str">
            <v>Vít đơn trục cột sống lưng Osi ren đôi, các cỡ</v>
          </cell>
          <cell r="V614" t="str">
            <v xml:space="preserve">Vít đơn trục cột sống lưng Osi ren đôi </v>
          </cell>
          <cell r="W614" t="str">
            <v>N07.06.040.3397.272.0004</v>
          </cell>
          <cell r="X614" t="str">
            <v>OS0155-xxxx</v>
          </cell>
          <cell r="Y614" t="str">
            <v xml:space="preserve"> - Chất liệu Titan (Ti-6AL-4V ELI)
 - Đường kính 4.0/ 4.5/ 5.5/ 6.5/ 7.5mm, dài 20/ 25/ 30/ 35/ 40/ 45/ 50/ 55/ 60mm
 - Đầu vít được thiết kế dạng đầu nhỏ và cơ chế khóa cánh ren ngược chống tuột
 - Thân vít được thiết kế hai bước ren, ren vỏ xương và ren xương xốp. Tự tạo ren. Vít được mã màu theo đường kính thân vít
 - Tiêu chuẩn chất lượng CE, ISO</v>
          </cell>
          <cell r="Z614" t="str">
            <v>Osimplant</v>
          </cell>
          <cell r="AA614" t="str">
            <v>Thổ Nhĩ Kỳ</v>
          </cell>
          <cell r="AB614" t="str">
            <v>Thổ Nhĩ Kỳ</v>
          </cell>
          <cell r="AC614" t="str">
            <v>Thổ Nhĩ Kỳ</v>
          </cell>
          <cell r="AD614" t="str">
            <v>C</v>
          </cell>
          <cell r="AE614" t="str">
            <v>9236NK/BYT-TB-CT</v>
          </cell>
          <cell r="AF614" t="str">
            <v>Gói/1</v>
          </cell>
          <cell r="AG614" t="str">
            <v>Cái</v>
          </cell>
          <cell r="AH614">
            <v>50</v>
          </cell>
          <cell r="AI614">
            <v>0</v>
          </cell>
          <cell r="AJ614" t="str">
            <v>vn0303224087</v>
          </cell>
          <cell r="AK614" t="str">
            <v>CÔNG TY TNHH THIẾT BỊ Y TẾ HOÀNG LỘC M.E</v>
          </cell>
          <cell r="AL614" t="str">
            <v>Đạt</v>
          </cell>
          <cell r="AM614"/>
          <cell r="AN614" t="str">
            <v>Hồ Thị Hồng</v>
          </cell>
          <cell r="AO614" t="str">
            <v>Đạt</v>
          </cell>
          <cell r="AP614" t="str">
            <v>Đạt</v>
          </cell>
          <cell r="AQ614" t="str">
            <v>Đạt</v>
          </cell>
          <cell r="AR614">
            <v>0</v>
          </cell>
          <cell r="AS614" t="str">
            <v>Đạt</v>
          </cell>
          <cell r="AT614" t="str">
            <v>Không đạt</v>
          </cell>
          <cell r="AU614" t="str">
            <v>Đạt</v>
          </cell>
          <cell r="AV614" t="str">
            <v>Đạt</v>
          </cell>
          <cell r="AW614" t="str">
            <v>Đạt</v>
          </cell>
          <cell r="AX614" t="str">
            <v>Đạt</v>
          </cell>
          <cell r="AY614" t="str">
            <v>Không đạt</v>
          </cell>
          <cell r="AZ614" t="str">
            <v>E-HSMT: "Đường kính của trục ren vít: Ø3.5mm -&gt; Ø8.0mm"
E-HSDT: "Đường kính của trục ren vít: Ø4.0mm -&gt; Ø7.5mm"</v>
          </cell>
          <cell r="BA614" t="str">
            <v>Trần Thị Dân</v>
          </cell>
          <cell r="BB614" t="str">
            <v>Không đạt</v>
          </cell>
          <cell r="BC614" t="str">
            <v>E-HSMT: "Đường kính của trục ren vít: Ø3.5mm -&gt; Ø8.0mm"
E-HSDT: "Đường kính của trục ren vít: Ø4.0mm -&gt; Ø7.5mm"</v>
          </cell>
        </row>
        <row r="615">
          <cell r="C615" t="str">
            <v>PP2300520229</v>
          </cell>
          <cell r="D615" t="str">
            <v>Vít cột sống đơn trục các cỡ</v>
          </cell>
          <cell r="E615" t="str">
            <v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 tương thích.</v>
          </cell>
          <cell r="F615" t="str">
            <v>Cái/ Gói</v>
          </cell>
          <cell r="G615" t="str">
            <v>Cái</v>
          </cell>
          <cell r="H615">
            <v>50</v>
          </cell>
          <cell r="I615">
            <v>4310000</v>
          </cell>
          <cell r="J615">
            <v>215500000</v>
          </cell>
          <cell r="K615">
            <v>4310000</v>
          </cell>
          <cell r="L615">
            <v>323250000</v>
          </cell>
          <cell r="M615">
            <v>150850000</v>
          </cell>
          <cell r="N615">
            <v>9</v>
          </cell>
          <cell r="O615" t="str">
            <v>PP2300520229</v>
          </cell>
          <cell r="P615" t="str">
            <v>Vít cột sống đơn trục các cỡ</v>
          </cell>
          <cell r="Q615">
            <v>180</v>
          </cell>
          <cell r="R615">
            <v>613881000</v>
          </cell>
          <cell r="S615">
            <v>210</v>
          </cell>
          <cell r="T615" t="str">
            <v>Trong vòng 24 giờ kể từ thời điểm đặt hàng của Bệnh viện</v>
          </cell>
          <cell r="U615" t="str">
            <v>Vít đơn trục cột sống thắt lưng GSS</v>
          </cell>
          <cell r="V615" t="str">
            <v>Vít đơn trục cột sống thắt lưng GSS</v>
          </cell>
          <cell r="W615" t="str">
            <v>N07.06.040.2299.174.0031.001;N07.06.040.2299.174.0031.717;N07.06.040.2299.174.0031.718;N07.06.040.2299.174.0031.719;N07.06.040.2299.174.0031.720;N07.06.040.2299.174.0031.721;N07.06.040.2299.174.0031.722;N07.06.040.2299.174.0031.723;N07.06.040.2299.174.0031.724;N07.06.040.2299.174.0031.725;N07.06.040.2299.174.0031.726;N07.06.040.2299.174.0031.727;N07.06.040.2299.174.0031.728;N07.06.040.2299.174.0031.731;N07.06.040.2299.174.0031.732;N07.06.040.2299.174.0031.733;N07.06.040.2299.174.0031.734;N07.06.040.2299.174.0031.735;N07.06.040.2299.174.0031.736;N07.06.040.2299.174.0031.737;N07.06.040.2299.174.0031.738;N07.06.040.2299.174.0031.746;N07.06.040.2299.174.0031.747;N07.06.040.2299.174.0031.748;N07.06.040.2299.174.0031.749;N07.06.040.2299.174.0031.750;N07.06.040.2299.174.0031.751;N07.06.040.2299.174.0031.752;N07.06.040.2299.174.0031.753;N07.06.040.2299.174.0031.754;N07.06.040.2299.174.0031.755;N07.06.040.2299.174.0031.756;N07.06.040.2299.174.0031.757;N07.06.040.2299.174.0031.758;N07.06.040.2299.174.0031.759;N07.06.040.2299.174.0031.760</v>
          </cell>
          <cell r="X615" t="str">
            <v>GS0101-4520 -&gt; GS0101-7560</v>
          </cell>
          <cell r="Y615" t="str">
            <v>Vật liệu: Titanium. 
Vít có 2 loại ren bén và ren tù trên cùng 1 con vít. Đầu gần ren tù dành cho vỏ xương, đầu xa ren bén dành cho xương xốp. 
Kích thước: đk: 4.5; 5.5; 6.5; 7.5; 8.5mm, dài 20; 25; 30; 35; 40; 45; 50; 55; 60mm</v>
          </cell>
          <cell r="Z615" t="str">
            <v>GS Medical Co., Ltd.</v>
          </cell>
          <cell r="AA615" t="str">
            <v>Hàn Quốc</v>
          </cell>
          <cell r="AB615" t="str">
            <v>GS Medical Co., Ltd.</v>
          </cell>
          <cell r="AC615" t="str">
            <v>Hàn Quốc</v>
          </cell>
          <cell r="AD615" t="str">
            <v>C</v>
          </cell>
          <cell r="AE615" t="str">
            <v>GPNK 8801NK/BYT-TB-CT ngày 07/04/2018</v>
          </cell>
          <cell r="AF615" t="str">
            <v>Bịch/1 cái</v>
          </cell>
          <cell r="AG615" t="str">
            <v>Cái</v>
          </cell>
          <cell r="AH615">
            <v>50</v>
          </cell>
          <cell r="AI615">
            <v>0</v>
          </cell>
          <cell r="AJ615" t="str">
            <v>vn0303649788</v>
          </cell>
          <cell r="AK615" t="str">
            <v>CÔNG TY TNHH THƯƠNG MẠI - DỊCH VỤ VÀ SẢN XUẤT VIỆT TƯỜNG</v>
          </cell>
          <cell r="AL615" t="str">
            <v>Đạt</v>
          </cell>
          <cell r="AM615"/>
          <cell r="AN615" t="str">
            <v>Nguyễn Thị Sao Mai</v>
          </cell>
          <cell r="AO615" t="str">
            <v>Đạt</v>
          </cell>
          <cell r="AP615" t="str">
            <v>Đạt</v>
          </cell>
          <cell r="AQ615" t="str">
            <v>Đạt</v>
          </cell>
          <cell r="AR615">
            <v>0</v>
          </cell>
          <cell r="AS615" t="str">
            <v>Đạt</v>
          </cell>
          <cell r="AT615" t="str">
            <v>Không đạt</v>
          </cell>
          <cell r="AU615" t="str">
            <v>Đạt</v>
          </cell>
          <cell r="AV615" t="str">
            <v>Đạt</v>
          </cell>
          <cell r="AW615" t="str">
            <v>Đạt</v>
          </cell>
          <cell r="AX615" t="str">
            <v>Đạt</v>
          </cell>
          <cell r="AY615" t="str">
            <v>Không đạt</v>
          </cell>
          <cell r="AZ615" t="str">
            <v xml:space="preserve">E-HSDT:
- Đường kính trục ren vít 4.5 mm  -&gt; 8.5 mm.
E-HSMT:
 - Đường kính trục ren vít 3.5 mm  -&gt; 8.0 mm.
Không đáp ứng yêu cầu HSMT. </v>
          </cell>
          <cell r="BA615" t="str">
            <v>Cao Dũng</v>
          </cell>
          <cell r="BB615" t="str">
            <v>Không đạt</v>
          </cell>
          <cell r="BC615" t="str">
            <v xml:space="preserve">E-HSDT:
- Đường kính trục ren vít 4.5 mm  -&gt; 8.5 mm.
E-HSMT:
 - Đường kính trục ren vít 3.5 mm  -&gt; 8.0 mm.
Không đáp ứng yêu cầu HSMT. </v>
          </cell>
        </row>
        <row r="616">
          <cell r="C616" t="str">
            <v>PP2300520229</v>
          </cell>
          <cell r="D616" t="str">
            <v>Vít cột sống đơn trục các cỡ</v>
          </cell>
          <cell r="E616" t="str">
            <v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 tương thích.</v>
          </cell>
          <cell r="F616" t="str">
            <v>Cái/ Gói</v>
          </cell>
          <cell r="G616" t="str">
            <v>Cái</v>
          </cell>
          <cell r="H616">
            <v>50</v>
          </cell>
          <cell r="I616">
            <v>4310000</v>
          </cell>
          <cell r="J616">
            <v>215500000</v>
          </cell>
          <cell r="K616">
            <v>4310000</v>
          </cell>
          <cell r="L616">
            <v>323250000</v>
          </cell>
          <cell r="M616">
            <v>150850000</v>
          </cell>
          <cell r="N616">
            <v>9</v>
          </cell>
          <cell r="O616" t="str">
            <v>PP2300520229</v>
          </cell>
          <cell r="P616" t="str">
            <v>Vít cột sống đơn trục các cỡ</v>
          </cell>
          <cell r="Q616">
            <v>180</v>
          </cell>
          <cell r="R616">
            <v>593283000</v>
          </cell>
          <cell r="S616">
            <v>210</v>
          </cell>
          <cell r="T616" t="str">
            <v>Trong vòng 24h kể từ thời điểm đặt hàng của bệnh viện</v>
          </cell>
          <cell r="U616" t="str">
            <v>Vít đơn trục lưng</v>
          </cell>
          <cell r="V616" t="str">
            <v>Vít đơn trục lưng</v>
          </cell>
          <cell r="W616" t="str">
            <v>N07.06.040.3493.175.0039</v>
          </cell>
          <cell r="X616" t="str">
            <v>01-FX-xx-xx</v>
          </cell>
          <cell r="Y616" t="str">
            <v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 tương thích.</v>
          </cell>
          <cell r="Z616" t="str">
            <v>Pioneer Surgical Technology, Inc</v>
          </cell>
          <cell r="AA616" t="str">
            <v>Mỹ</v>
          </cell>
          <cell r="AB616" t="str">
            <v>Pioneer Surgical Technology, Inc</v>
          </cell>
          <cell r="AC616" t="str">
            <v>Mỹ</v>
          </cell>
          <cell r="AD616" t="str">
            <v>C</v>
          </cell>
          <cell r="AE616" t="str">
            <v>10126NK/BYT-TB-CT ngày 13/07/2018</v>
          </cell>
          <cell r="AF616" t="str">
            <v>1 cái/ gói</v>
          </cell>
          <cell r="AG616" t="str">
            <v>Cái</v>
          </cell>
          <cell r="AH616">
            <v>50</v>
          </cell>
          <cell r="AI616">
            <v>0</v>
          </cell>
          <cell r="AJ616" t="str">
            <v>vn0302204137</v>
          </cell>
          <cell r="AK616" t="str">
            <v>CÔNG TY TNHH TRANG THIẾT BỊ Y TẾ B.M.S</v>
          </cell>
          <cell r="AL616" t="str">
            <v>Đạt</v>
          </cell>
          <cell r="AM616"/>
          <cell r="AN616" t="str">
            <v xml:space="preserve">Đào Thị Nhung </v>
          </cell>
          <cell r="AO616" t="str">
            <v>Đạt</v>
          </cell>
          <cell r="AP616" t="str">
            <v>Đạt</v>
          </cell>
          <cell r="AQ616" t="str">
            <v>Đạt</v>
          </cell>
          <cell r="AR616" t="str">
            <v>Đạt</v>
          </cell>
          <cell r="AS616" t="str">
            <v>Đạt</v>
          </cell>
          <cell r="AT616" t="str">
            <v>Đạt</v>
          </cell>
          <cell r="AU616" t="str">
            <v>Đạt</v>
          </cell>
          <cell r="AV616" t="str">
            <v>Đạt</v>
          </cell>
          <cell r="AW616" t="str">
            <v>Đạt</v>
          </cell>
          <cell r="AX616" t="str">
            <v>Đạt</v>
          </cell>
          <cell r="AY616" t="str">
            <v>Đạt</v>
          </cell>
          <cell r="AZ616">
            <v>0</v>
          </cell>
          <cell r="BA616" t="str">
            <v>Nguyễn Văn Thành</v>
          </cell>
          <cell r="BB616" t="str">
            <v>Đạt</v>
          </cell>
          <cell r="BC616">
            <v>0</v>
          </cell>
        </row>
        <row r="617">
          <cell r="C617" t="str">
            <v>PP2300520229</v>
          </cell>
          <cell r="D617" t="str">
            <v>Vít cột sống đơn trục các cỡ</v>
          </cell>
          <cell r="E617" t="str">
            <v xml:space="preserve"> - Vít đốt sống lưng đơn trục thân vít hình trụ, bước ren đều để bám vững chắc vào thành xương.
- Đường kính của trục ren vít: Ø3.5mm  -&gt; Ø8.0mm, dài các cỡ
- Chiều dài mỗi cỡ tăng 5mm 
- Chất liệu hợp kim Titanium - Ti6AL4V, ASTM F 136
- Có trợ cụ hỗ trợ tương thích.</v>
          </cell>
          <cell r="F617" t="str">
            <v>Cái/ Gói</v>
          </cell>
          <cell r="G617" t="str">
            <v>Cái</v>
          </cell>
          <cell r="H617">
            <v>50</v>
          </cell>
          <cell r="I617">
            <v>4310000</v>
          </cell>
          <cell r="J617">
            <v>215500000</v>
          </cell>
          <cell r="K617">
            <v>4310000</v>
          </cell>
          <cell r="L617">
            <v>323250000</v>
          </cell>
          <cell r="M617">
            <v>150850000</v>
          </cell>
          <cell r="N617">
            <v>9</v>
          </cell>
          <cell r="O617" t="str">
            <v>PP2300520229</v>
          </cell>
          <cell r="P617" t="str">
            <v>Vít cột sống đơn trục các cỡ</v>
          </cell>
          <cell r="Q617">
            <v>180</v>
          </cell>
          <cell r="R617">
            <v>377764000</v>
          </cell>
          <cell r="S617">
            <v>210</v>
          </cell>
          <cell r="T617">
            <v>0</v>
          </cell>
          <cell r="U617" t="str">
            <v>Vít đơn trục mũ vít bước ren vuông, Flamenco</v>
          </cell>
          <cell r="V617" t="str">
            <v>Vít đơn trục mũ vít bước ren vuông, Flamenco</v>
          </cell>
          <cell r="W617" t="str">
            <v>N07.06.040.0282.296.0009</v>
          </cell>
          <cell r="X617" t="str">
            <v>CS 8006-xx-xx</v>
          </cell>
          <cell r="Y617" t="str">
            <v xml:space="preserve"> - Vít đốt sống lưng đơn trục thân vít hình trụ, bước ren đều để bám vững chắc vào thành xương.'- - Chất liệu hợp kim Titanium - Ti6AL4V, ASTM F 136
- Kích thước: đường kính 4.5mm; 5.5mm; 6.5mm; 7.0mm; 8.0mm. Chiều dài từ 25mm đến 55mm (tăng 5mm )
- Mũ vít bước ren vuông, chiều cao mũ vít 15mm &amp; chiều rộng mũ vít 13.5 ±  0.05mm,
- Đầu vít có các  khía cắt với chiều dài 8mm  giúp vít tự taro.Thân vít thiết kế hình nón với đoạn dài 20mm từ đầu mũ vít xuống đầu vít.
- Có trợ cụ hỗ trợ tương thích.</v>
          </cell>
          <cell r="Z617" t="str">
            <v>A-SPINE Asia Co., Ltd.</v>
          </cell>
          <cell r="AA617" t="str">
            <v>Đài Loan</v>
          </cell>
          <cell r="AB617" t="str">
            <v>ulrich GmbH &amp; Co.,KG</v>
          </cell>
          <cell r="AC617" t="str">
            <v>Đức</v>
          </cell>
          <cell r="AD617" t="str">
            <v>PhâN Loại: C</v>
          </cell>
          <cell r="AE617" t="str">
            <v>Số:17714NK/BYT-TB-CT
V/v cấp phép nhập khẩu TTBYT
ngày 23 tháng 3 năm 2021</v>
          </cell>
          <cell r="AF617" t="str">
            <v>Cái/ Gói</v>
          </cell>
          <cell r="AG617" t="str">
            <v>Cái</v>
          </cell>
          <cell r="AH617">
            <v>50</v>
          </cell>
          <cell r="AI617" t="str">
            <v>Vĩnh viễn</v>
          </cell>
          <cell r="AJ617" t="str">
            <v>vn0100124376</v>
          </cell>
          <cell r="AK617" t="str">
            <v>TỔNG CÔNG TY THIẾT BỊ Y TẾ VIỆT NAM - CTCP</v>
          </cell>
          <cell r="AL617" t="str">
            <v>Đạt</v>
          </cell>
          <cell r="AM617"/>
          <cell r="AN617" t="str">
            <v>Trần Thị Kiều Diễm</v>
          </cell>
          <cell r="AO617">
            <v>0</v>
          </cell>
          <cell r="AP617">
            <v>0</v>
          </cell>
          <cell r="AQ617" t="str">
            <v>Đạt</v>
          </cell>
          <cell r="AR617">
            <v>0</v>
          </cell>
          <cell r="AS617" t="str">
            <v>Đạt</v>
          </cell>
          <cell r="AT617" t="str">
            <v>Không đạt</v>
          </cell>
          <cell r="AU617" t="str">
            <v>Đạt</v>
          </cell>
          <cell r="AV617" t="str">
            <v>Đạt</v>
          </cell>
          <cell r="AW617" t="str">
            <v>Đạt</v>
          </cell>
          <cell r="AX617" t="str">
            <v>Đạt</v>
          </cell>
          <cell r="AY617" t="str">
            <v>Không đạt</v>
          </cell>
          <cell r="AZ617" t="str">
            <v>E-HSMT: Đường kính của trục ren vít: Ø3.5mm  -&gt; Ø8.0mm
E-HSDT: đường kính 4.5mm; 5.5mm; 6.5mm; 7.0mm; 8.0mm</v>
          </cell>
          <cell r="BA617" t="str">
            <v>Trần Thị Huyền Trân</v>
          </cell>
          <cell r="BB617" t="str">
            <v>Không đạt</v>
          </cell>
          <cell r="BC617" t="str">
            <v>E-HSMT: Đường kính của trục ren vít: Ø3.5mm  -&gt; Ø8.0mm
E-HSDT: đường kính 4.5mm; 5.5mm; 6.5mm; 7.0mm; 8.0mm</v>
          </cell>
        </row>
        <row r="618">
          <cell r="C618" t="str">
            <v>PP2300520230</v>
          </cell>
          <cell r="D618" t="str">
            <v>Vít cột sống đa trục các cỡ</v>
          </cell>
          <cell r="E618" t="str">
            <v>-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 thích.</v>
          </cell>
          <cell r="F618" t="str">
            <v>Cái/ Gói</v>
          </cell>
          <cell r="G618" t="str">
            <v>Cái</v>
          </cell>
          <cell r="H618">
            <v>200</v>
          </cell>
          <cell r="I618">
            <v>4620000</v>
          </cell>
          <cell r="J618">
            <v>924000000</v>
          </cell>
          <cell r="K618">
            <v>18480000</v>
          </cell>
          <cell r="L618">
            <v>1386000000</v>
          </cell>
          <cell r="M618">
            <v>646800000</v>
          </cell>
          <cell r="N618">
            <v>34</v>
          </cell>
          <cell r="O618" t="str">
            <v>PP2300520230</v>
          </cell>
          <cell r="P618" t="str">
            <v>Vít cột sống đa trục các cỡ</v>
          </cell>
          <cell r="Q618">
            <v>180</v>
          </cell>
          <cell r="R618">
            <v>133646000</v>
          </cell>
          <cell r="S618">
            <v>210</v>
          </cell>
          <cell r="T618" t="str">
            <v>Trong vòng 24 giờ kể từ thời điểm đặt hàng của Bệnh viện</v>
          </cell>
          <cell r="U618" t="str">
            <v>Vít cột sống đa trục đường kính 3.5 mm
Vít cột sống đa trục đường kính 4.5 mm
Vít cột sống đa trục đường kính 5.0 mm
Vít cột sống đa trục đường kính 5.5 mm
Vít cột sống đa trục đường kính 6.0 mm
Vít cột sống đa trục đường kính 6.5 mm
Vít cột sống đa trục đường kính 7.0 mm
Vít cột sống đa trục đường kính 7.5 mm
Vít cột sống đa trục đường kính 8.0 mm</v>
          </cell>
          <cell r="V618" t="str">
            <v>Vít cột sống đa trục đường kính 3.5 mm
Vít cột sống đa trục đường kính 4.5 mm
Vít cột sống đa trục đường kính 5.0 mm
Vít cột sống đa trục đường kính 5.5 mm
Vít cột sống đa trục đường kính 6.0 mm
Vít cột sống đa trục đường kính 6.5 mm
Vít cột sống đa trục đường kính 7.0 mm
Vít cột sống đa trục đường kính 7.5 mm
Vít cột sống đa trục đường kính 8.0 mm</v>
          </cell>
          <cell r="W618" t="str">
            <v>N07.06.040.3298.272.0044;
N07.06.040.3298.272.0045;
N07.06.040.3298.272.0046;
N07.06.040.3298.272.0047;
N07.06.040.3298.272.0048;
N07.06.040.3298.272.0049;
N07.06.040.3298.272.0050;
N07.06.040.3298.272.0037;
N07.06.040.3298.272.0038</v>
          </cell>
          <cell r="X618" t="str">
            <v>NSPAxxxx</v>
          </cell>
          <cell r="Y618" t="str">
            <v>-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 thích.</v>
          </cell>
          <cell r="Z618" t="str">
            <v>Norm Tibbi Urunler
Ith. Ihr. San. Ve Tic.
Ltd Sti</v>
          </cell>
          <cell r="AA618" t="str">
            <v>Thổ Nhĩ Kỳ</v>
          </cell>
          <cell r="AB618" t="str">
            <v>Norm Tibbi Urunler
Ith. Ihr. San. Ve Tic.
Ltd Sti</v>
          </cell>
          <cell r="AC618" t="str">
            <v>Thổ Nhĩ Kỳ</v>
          </cell>
          <cell r="AD618" t="str">
            <v>C</v>
          </cell>
          <cell r="AE618" t="str">
            <v>GPNK số: 9397NK/BYT-TB-CT ngày 26/06/2018</v>
          </cell>
          <cell r="AF618" t="str">
            <v>Cái/ Gói</v>
          </cell>
          <cell r="AG618" t="str">
            <v>Cái</v>
          </cell>
          <cell r="AH618">
            <v>200</v>
          </cell>
          <cell r="AI618">
            <v>0</v>
          </cell>
          <cell r="AJ618" t="str">
            <v>vn0101384017</v>
          </cell>
          <cell r="AK618" t="str">
            <v>CÔNG TY CỔ PHẦN THIẾT BỊ Y TẾ VÀ THƯƠNG MẠI HOA CẨM CHƯỚNG</v>
          </cell>
          <cell r="AL618" t="str">
            <v>Đạt</v>
          </cell>
          <cell r="AM618"/>
          <cell r="AN618" t="str">
            <v xml:space="preserve">Trịnh Thụy Bảo Quyên </v>
          </cell>
          <cell r="AO618" t="str">
            <v>Đạt</v>
          </cell>
          <cell r="AP618" t="str">
            <v>Đạt</v>
          </cell>
          <cell r="AQ618" t="str">
            <v>Đạt</v>
          </cell>
          <cell r="AR618">
            <v>0</v>
          </cell>
          <cell r="AS618" t="str">
            <v>Đạt</v>
          </cell>
          <cell r="AT618" t="str">
            <v>Đạt</v>
          </cell>
          <cell r="AU618" t="str">
            <v>Đạt</v>
          </cell>
          <cell r="AV618" t="str">
            <v>Đạt</v>
          </cell>
          <cell r="AW618" t="str">
            <v>Đạt</v>
          </cell>
          <cell r="AX618" t="str">
            <v>Đạt</v>
          </cell>
          <cell r="AY618" t="str">
            <v>Đạt</v>
          </cell>
          <cell r="AZ618">
            <v>0</v>
          </cell>
          <cell r="BA618" t="str">
            <v>Nguyễn Văn Tuyền</v>
          </cell>
          <cell r="BB618" t="str">
            <v>Đạt</v>
          </cell>
          <cell r="BC618">
            <v>0</v>
          </cell>
        </row>
        <row r="619">
          <cell r="C619" t="str">
            <v>PP2300520230</v>
          </cell>
          <cell r="D619" t="str">
            <v>Vít cột sống đa trục các cỡ</v>
          </cell>
          <cell r="E619" t="str">
            <v>-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 thích.</v>
          </cell>
          <cell r="F619" t="str">
            <v>Cái/ Gói</v>
          </cell>
          <cell r="G619" t="str">
            <v>Cái</v>
          </cell>
          <cell r="H619">
            <v>200</v>
          </cell>
          <cell r="I619">
            <v>4620000</v>
          </cell>
          <cell r="J619">
            <v>924000000</v>
          </cell>
          <cell r="K619">
            <v>18480000</v>
          </cell>
          <cell r="L619">
            <v>1386000000</v>
          </cell>
          <cell r="M619">
            <v>646800000</v>
          </cell>
          <cell r="N619">
            <v>34</v>
          </cell>
          <cell r="O619" t="str">
            <v>PP2300520230</v>
          </cell>
          <cell r="P619" t="str">
            <v>Vít cột sống đa trục các cỡ</v>
          </cell>
          <cell r="Q619">
            <v>180</v>
          </cell>
          <cell r="R619">
            <v>287980000</v>
          </cell>
          <cell r="S619">
            <v>210</v>
          </cell>
          <cell r="T619">
            <v>0</v>
          </cell>
          <cell r="U619" t="str">
            <v>Vít đa trục ren đôi cột sống lưng ngực Apex DL</v>
          </cell>
          <cell r="V619" t="str">
            <v>Vít đa trục ren đôi cột sống lưng ngực Apex DL</v>
          </cell>
          <cell r="W619">
            <v>0</v>
          </cell>
          <cell r="X619" t="str">
            <v>DP6-4725; DP6-4730; DP6-4735; DP6-4740; DP6-4745; DP6-4750; DP6-4755; DP6-4760; DP6-4765; DP6-4770; 
DP6-4775; DP6-4780; DP6-4785; DPF6-5525; DPF6-5530; DPF6-5535; DPF6-5540; DPF6-5545; DPF6-5550; DPF6-5555; DPF6-5560; DPF6-5565; DPF6-5570; DPF6-5575; DPF6-5580; DPF6-5585; DPF6-6225; DPF6-6230; DPF6-6235; DPF6-6240; DPF6-6245; DPF6-6250; DPF6-6255; DPF6-6260; DPF6-6265; DPF6-6270; DPF6-6275; DPF6-6280; DPF6-6285; DPF6-7025; DPF6-7030; DPF6-7035; DPF6-7040; DPF6-7045; DPF6-7050; DPF6-7055; DPF6-7060; DPF6-7070; DPF6-7080; DPF6-7090; DPF6-70100; DPF6-7725; DPF6-7730; DPF6-7735; DPF6-7740; DPF6-7745; DPF6-7750; DPF6-7755; DPF6-7760; DPF6-7770; DPF6-7780; DPF6-7790; DPF6-77100; DPF6-8525; DPF6-8530; DPF6-8535; DPF6-8540; DPF6-8545; DPF6-8550; DPF6-8555; DPF6-8560; DPF6-8570; DPF6-8580; DPF6-8590; DPF6-85100; DPF6-9225; DPF6-9230; DPF6-9235; DPF6-9240; DPF6-9245; DPF6-9250; DPF6-9255; DPF6-9260; DPF6-9270; DPF6-9280; DPF6-9290; DPF6-92100; DPF6-10025; DPF6-10030; DPF6-10035; DPF6-10040; DPF6-10045; DPF6-10050; DPF6-10055; DPF6-10060; DPF6-10070; DPF6-10080; DPF6-10090; DPF6-100100</v>
          </cell>
          <cell r="Y619" t="str">
            <v>- Vít đa trục xoay 57 độ, thân vít hình trụ, bước ren đều để bám vững chắc vào thành xương.
- Đường kính của trục ren vít: Ø3.5mm-&gt; Ø8.5mm, dài  các cỡ
- Chiều dài mỗi cỡ tăng 5mm
- Chất liệu hợp kim Titanium - Ti6AL4V, ASTM F 136
- Có trợ cụ hỗ trợ tương thích.</v>
          </cell>
          <cell r="Z619" t="str">
            <v>SPINECRAFT LLC</v>
          </cell>
          <cell r="AA619" t="str">
            <v>Mỹ</v>
          </cell>
          <cell r="AB619" t="str">
            <v>SPINECRAFT LLC</v>
          </cell>
          <cell r="AC619" t="str">
            <v>Mỹ</v>
          </cell>
          <cell r="AD619" t="str">
            <v>C</v>
          </cell>
          <cell r="AE619" t="str">
            <v>2200358ĐKLH/BYT-TB-CT ngày 30/12/2022</v>
          </cell>
          <cell r="AF619" t="str">
            <v>Cái/ gói</v>
          </cell>
          <cell r="AG619" t="str">
            <v>Cái</v>
          </cell>
          <cell r="AH619">
            <v>200</v>
          </cell>
          <cell r="AI619" t="str">
            <v>-</v>
          </cell>
          <cell r="AJ619" t="str">
            <v>vn0313041685</v>
          </cell>
          <cell r="AK619" t="str">
            <v>CÔNG TY CỔ PHẦN TRANG THIẾT BỊ Y TẾ TRỌNG MINH</v>
          </cell>
          <cell r="AL619" t="str">
            <v>Đạt</v>
          </cell>
          <cell r="AM619"/>
          <cell r="AN619" t="str">
            <v>Nguyễn Thị Phương Hoa</v>
          </cell>
          <cell r="AO619" t="str">
            <v>Đạt</v>
          </cell>
          <cell r="AP619" t="str">
            <v>Đạt</v>
          </cell>
          <cell r="AQ619" t="str">
            <v>Đạt</v>
          </cell>
          <cell r="AR619">
            <v>0</v>
          </cell>
          <cell r="AS619" t="str">
            <v>Đạt</v>
          </cell>
          <cell r="AT619" t="str">
            <v>Đạt</v>
          </cell>
          <cell r="AU619" t="str">
            <v>Đạt</v>
          </cell>
          <cell r="AV619" t="str">
            <v>Đạt</v>
          </cell>
          <cell r="AW619" t="str">
            <v>Đạt</v>
          </cell>
          <cell r="AX619" t="str">
            <v>Đạt</v>
          </cell>
          <cell r="AY619" t="str">
            <v>Đạt</v>
          </cell>
          <cell r="AZ619">
            <v>0</v>
          </cell>
          <cell r="BA619" t="str">
            <v>Nguyễn Thị Linh Đức</v>
          </cell>
          <cell r="BB619" t="str">
            <v>Đạt</v>
          </cell>
          <cell r="BC619">
            <v>0</v>
          </cell>
        </row>
        <row r="620">
          <cell r="C620" t="str">
            <v>PP2300520230</v>
          </cell>
          <cell r="D620" t="str">
            <v>Vít cột sống đa trục các cỡ</v>
          </cell>
          <cell r="E620" t="str">
            <v>-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 thích.</v>
          </cell>
          <cell r="F620" t="str">
            <v>Cái/ Gói</v>
          </cell>
          <cell r="G620" t="str">
            <v>Cái</v>
          </cell>
          <cell r="H620">
            <v>200</v>
          </cell>
          <cell r="I620">
            <v>4620000</v>
          </cell>
          <cell r="J620">
            <v>924000000</v>
          </cell>
          <cell r="K620">
            <v>18480000</v>
          </cell>
          <cell r="L620">
            <v>1386000000</v>
          </cell>
          <cell r="M620">
            <v>646800000</v>
          </cell>
          <cell r="N620">
            <v>34</v>
          </cell>
          <cell r="O620" t="str">
            <v>PP2300520230</v>
          </cell>
          <cell r="P620" t="str">
            <v>Vít cột sống đa trục các cỡ</v>
          </cell>
          <cell r="Q620">
            <v>180</v>
          </cell>
          <cell r="R620">
            <v>417456000</v>
          </cell>
          <cell r="S620">
            <v>210</v>
          </cell>
          <cell r="T620" t="str">
            <v>Trong vòng 24 giờ kể từ thời điểm đặt hàng của Bệnh viện</v>
          </cell>
          <cell r="U620" t="str">
            <v>Vít đa trục cột sống lưng</v>
          </cell>
          <cell r="V620" t="str">
            <v>Vít đa trục cột sống lưng</v>
          </cell>
          <cell r="W620" t="str">
            <v>N07.06.040.0090.272.0006</v>
          </cell>
          <cell r="X620" t="str">
            <v>APASxxxx</v>
          </cell>
          <cell r="Y620" t="str">
            <v>-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 thích.</v>
          </cell>
          <cell r="Z620" t="str">
            <v>Aero Medikal</v>
          </cell>
          <cell r="AA620" t="str">
            <v>Thổ Nhĩ Kỳ</v>
          </cell>
          <cell r="AB620" t="str">
            <v>Aero Medikal</v>
          </cell>
          <cell r="AC620" t="str">
            <v>Thổ Nhĩ Kỳ</v>
          </cell>
          <cell r="AD620" t="str">
            <v>C</v>
          </cell>
          <cell r="AE620" t="str">
            <v>16126NK/BYT-TB-CT
Ngày 04/08/2020</v>
          </cell>
          <cell r="AF620" t="str">
            <v>Cái/Gói</v>
          </cell>
          <cell r="AG620" t="str">
            <v>Cái</v>
          </cell>
          <cell r="AH620">
            <v>200</v>
          </cell>
          <cell r="AI620">
            <v>0</v>
          </cell>
          <cell r="AJ620" t="str">
            <v>vn0311829625</v>
          </cell>
          <cell r="AK620" t="str">
            <v>CÔNG TY CỔ PHẦN Y TẾ THÀNH ÂN</v>
          </cell>
          <cell r="AL620" t="str">
            <v>Đạt</v>
          </cell>
          <cell r="AM620"/>
          <cell r="AN620" t="str">
            <v>Phan Thị Lường</v>
          </cell>
          <cell r="AO620" t="str">
            <v>Đạt</v>
          </cell>
          <cell r="AP620" t="str">
            <v>Đạt</v>
          </cell>
          <cell r="AQ620" t="str">
            <v>Đạt</v>
          </cell>
          <cell r="AR620">
            <v>0</v>
          </cell>
          <cell r="AS620" t="str">
            <v>Đạt</v>
          </cell>
          <cell r="AT620" t="str">
            <v>Đạt</v>
          </cell>
          <cell r="AU620" t="str">
            <v>Đạt</v>
          </cell>
          <cell r="AV620" t="str">
            <v>Đạt</v>
          </cell>
          <cell r="AW620" t="str">
            <v>Đạt</v>
          </cell>
          <cell r="AX620" t="str">
            <v>Đạt</v>
          </cell>
          <cell r="AY620" t="str">
            <v>Đạt</v>
          </cell>
          <cell r="AZ620">
            <v>0</v>
          </cell>
          <cell r="BA620" t="str">
            <v>Hồ Thị Xuân Thu</v>
          </cell>
          <cell r="BB620" t="str">
            <v>Đạt</v>
          </cell>
          <cell r="BC620">
            <v>0</v>
          </cell>
        </row>
        <row r="621">
          <cell r="C621" t="str">
            <v>PP2300520230</v>
          </cell>
          <cell r="D621" t="str">
            <v>Vít cột sống đa trục các cỡ</v>
          </cell>
          <cell r="E621" t="str">
            <v>-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 thích.</v>
          </cell>
          <cell r="F621" t="str">
            <v>Cái/ Gói</v>
          </cell>
          <cell r="G621" t="str">
            <v>Cái</v>
          </cell>
          <cell r="H621">
            <v>200</v>
          </cell>
          <cell r="I621">
            <v>4620000</v>
          </cell>
          <cell r="J621">
            <v>924000000</v>
          </cell>
          <cell r="K621">
            <v>18480000</v>
          </cell>
          <cell r="L621">
            <v>1386000000</v>
          </cell>
          <cell r="M621">
            <v>646800000</v>
          </cell>
          <cell r="N621">
            <v>34</v>
          </cell>
          <cell r="O621" t="str">
            <v>PP2300520230</v>
          </cell>
          <cell r="P621" t="str">
            <v>Vít cột sống đa trục các cỡ</v>
          </cell>
          <cell r="Q621">
            <v>180</v>
          </cell>
          <cell r="R621">
            <v>294448200</v>
          </cell>
          <cell r="S621">
            <v>210</v>
          </cell>
          <cell r="T621" t="str">
            <v>Trong vòng 24 giờ kể từ thời điểm đặt hàng của Bệnh viện</v>
          </cell>
          <cell r="U621" t="str">
            <v>Vít đa trục cột sống lưng Osi ren đôi, các cỡ</v>
          </cell>
          <cell r="V621" t="str">
            <v xml:space="preserve">Vít đa trục cột sống lưng Osi ren đôi </v>
          </cell>
          <cell r="W621" t="str">
            <v>N07.06.040.3397.272.0012</v>
          </cell>
          <cell r="X621" t="str">
            <v>Pxxxx</v>
          </cell>
          <cell r="Y621" t="str">
            <v xml:space="preserve"> - Chất liệu Titan (Ti-6AL-4V ELI)
 - Đường kính 4.0/ 4.5/ 5.0/ 5.5/ 6.0/ 6.5/ 7.0/ 7.5/ 8.0/ 8.5mm, dài 30/ 35/ 40/ 45/ 50/ 55/ 60/ 65/ 70/ 75mm
 - Đầu vít được thiết kế dạng đầu nhỏ và được mã màu theo đường kính thân vít. Cơ chế khóa cánh ren ngược chống tuột
 - Thân vít được thiết kế hai bước ren, ren vỏ xương và ren xương xốp. Biên độ xoay của thân vít quanh đầu vít 60 độ. Tự tạo ren
 - Tiêu chuẩn chất lượng CE, ISO</v>
          </cell>
          <cell r="Z621" t="str">
            <v>Osimplant</v>
          </cell>
          <cell r="AA621" t="str">
            <v>Thổ Nhĩ Kỳ</v>
          </cell>
          <cell r="AB621" t="str">
            <v>Thổ Nhĩ Kỳ</v>
          </cell>
          <cell r="AC621" t="str">
            <v>Thổ Nhĩ Kỳ</v>
          </cell>
          <cell r="AD621" t="str">
            <v>C</v>
          </cell>
          <cell r="AE621" t="str">
            <v>9236NK/BYT-TB-CT</v>
          </cell>
          <cell r="AF621" t="str">
            <v>Gói/1</v>
          </cell>
          <cell r="AG621" t="str">
            <v>Cái</v>
          </cell>
          <cell r="AH621">
            <v>200</v>
          </cell>
          <cell r="AI621">
            <v>0</v>
          </cell>
          <cell r="AJ621" t="str">
            <v>vn0303224087</v>
          </cell>
          <cell r="AK621" t="str">
            <v>CÔNG TY TNHH THIẾT BỊ Y TẾ HOÀNG LỘC M.E</v>
          </cell>
          <cell r="AL621" t="str">
            <v>Đạt</v>
          </cell>
          <cell r="AM621"/>
          <cell r="AN621" t="str">
            <v>Hồ Thị Hồng</v>
          </cell>
          <cell r="AO621" t="str">
            <v>Đạt</v>
          </cell>
          <cell r="AP621" t="str">
            <v>Đạt</v>
          </cell>
          <cell r="AQ621" t="str">
            <v>Đạt</v>
          </cell>
          <cell r="AR621">
            <v>0</v>
          </cell>
          <cell r="AS621" t="str">
            <v>Đạt</v>
          </cell>
          <cell r="AT621" t="str">
            <v>Không đạt</v>
          </cell>
          <cell r="AU621" t="str">
            <v>Đạt</v>
          </cell>
          <cell r="AV621" t="str">
            <v>Đạt</v>
          </cell>
          <cell r="AW621" t="str">
            <v>Đạt</v>
          </cell>
          <cell r="AX621" t="str">
            <v>Đạt</v>
          </cell>
          <cell r="AY621" t="str">
            <v>Không đạt</v>
          </cell>
          <cell r="AZ621" t="str">
            <v>E-HSMT: "Đường kính của trục ren vít: Ø3.5mm -&gt; Ø8.0mm"
E-HSDT: "Đường kính của trục ren vít: Ø4.0mm -&gt; Ø8.5mm"</v>
          </cell>
          <cell r="BA621" t="str">
            <v>Trần Thị Dân</v>
          </cell>
          <cell r="BB621" t="str">
            <v>Không đạt</v>
          </cell>
          <cell r="BC621" t="str">
            <v>E-HSMT: "Đường kính của trục ren vít: Ø3.5mm -&gt; Ø8.0mm"
E-HSDT: "Đường kính của trục ren vít: Ø4.0mm -&gt; Ø8.5mm"</v>
          </cell>
        </row>
        <row r="622">
          <cell r="C622" t="str">
            <v>PP2300520230</v>
          </cell>
          <cell r="D622" t="str">
            <v>Vít cột sống đa trục các cỡ</v>
          </cell>
          <cell r="E622" t="str">
            <v>-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 thích.</v>
          </cell>
          <cell r="F622" t="str">
            <v>Cái/ Gói</v>
          </cell>
          <cell r="G622" t="str">
            <v>Cái</v>
          </cell>
          <cell r="H622">
            <v>200</v>
          </cell>
          <cell r="I622">
            <v>4620000</v>
          </cell>
          <cell r="J622">
            <v>924000000</v>
          </cell>
          <cell r="K622">
            <v>18480000</v>
          </cell>
          <cell r="L622">
            <v>1386000000</v>
          </cell>
          <cell r="M622">
            <v>646800000</v>
          </cell>
          <cell r="N622">
            <v>34</v>
          </cell>
          <cell r="O622" t="str">
            <v>PP2300520230</v>
          </cell>
          <cell r="P622" t="str">
            <v>Vít cột sống đa trục các cỡ</v>
          </cell>
          <cell r="Q622">
            <v>180</v>
          </cell>
          <cell r="R622">
            <v>613881000</v>
          </cell>
          <cell r="S622">
            <v>210</v>
          </cell>
          <cell r="T622" t="str">
            <v>Trong vòng 24 giờ kể từ thời điểm đặt hàng của Bệnh viện</v>
          </cell>
          <cell r="U622" t="str">
            <v>Vít đa trục cột sống thắt lưng GSS</v>
          </cell>
          <cell r="V622" t="str">
            <v>Vít đa trục cột sống thắt lưng GSS</v>
          </cell>
          <cell r="W622" t="str">
            <v>N07.06.040.2299.174.0029.001;N07.06.040.2299.174.0029.646;N07.06.040.2299.174.0029.647;N07.06.040.2299.174.0029.648;N07.06.040.2299.174.0029.649;N07.06.040.2299.174.0029.650;N07.06.040.2299.174.0029.651;N07.06.040.2299.174.0029.652;N07.06.040.2299.174.0029.653;N07.06.040.2299.174.0029.654;N07.06.040.2299.174.0029.655;N07.06.040.2299.174.0029.656;N07.06.040.2299.174.0029.657;N07.06.040.2299.174.0029.658;N07.06.040.2299.174.0029.659;N07.06.040.2299.174.0029.660;N07.06.040.2299.174.0029.661;N07.06.040.2299.174.0029.662;N07.06.040.2299.174.0029.663;N07.06.040.2299.174.0029.664;N07.06.040.2299.174.0029.665;N07.06.040.2299.174.0029.666;N07.06.040.2299.174.0029.667;N07.06.040.2299.174.0029.668;N07.06.040.2299.174.0029.669;N07.06.040.2299.174.0029.670;N07.06.040.2299.174.0029.671;N07.06.040.2299.174.0029.672;N07.06.040.2299.174.0029.673;N07.06.040.2299.174.0029.674;N07.06.040.2299.174.0029.675;N07.06.040.2299.174.0029.676;N07.06.040.2299.174.0029.677;N07.06.040.2299.174.0029.678;N07.06.040.2299.174.0029.679;N07.06.040.2299.174.0029.680</v>
          </cell>
          <cell r="X622" t="str">
            <v>GS0102-4520 -&gt; GS0102-7560</v>
          </cell>
          <cell r="Y622" t="str">
            <v>Vật liệu: Titanium, góc xoay 40 độ (±20 độ). 
Vít có 2 loại ren bén và ren tù trên cùng 1 con vít. Đầu gần ren tù cho vỏ xương, đầu xa ren bén cho xương xốp. Thiết diện tiếp xúc nhỏ. 
Kích thước: đk: 4.5; 5.5; 6.5; 7.5mm, dài: 20; 25; 30; 35; 40; 45; 50; 55; 60mm.</v>
          </cell>
          <cell r="Z622" t="str">
            <v>GS Medical Co., Ltd.</v>
          </cell>
          <cell r="AA622" t="str">
            <v>Hàn Quốc</v>
          </cell>
          <cell r="AB622" t="str">
            <v>GS Medical Co., Ltd.</v>
          </cell>
          <cell r="AC622" t="str">
            <v>Hàn Quốc</v>
          </cell>
          <cell r="AD622" t="str">
            <v>C</v>
          </cell>
          <cell r="AE622" t="str">
            <v>GPNK 8801NK/BYT-TB-CT ngày 07/04/2018</v>
          </cell>
          <cell r="AF622" t="str">
            <v>Bịch/1 cái</v>
          </cell>
          <cell r="AG622" t="str">
            <v>Cái</v>
          </cell>
          <cell r="AH622">
            <v>200</v>
          </cell>
          <cell r="AI622">
            <v>0</v>
          </cell>
          <cell r="AJ622" t="str">
            <v>vn0303649788</v>
          </cell>
          <cell r="AK622" t="str">
            <v>CÔNG TY TNHH THƯƠNG MẠI - DỊCH VỤ VÀ SẢN XUẤT VIỆT TƯỜNG</v>
          </cell>
          <cell r="AL622" t="str">
            <v>Đạt</v>
          </cell>
          <cell r="AM622"/>
          <cell r="AN622" t="str">
            <v>Nguyễn Thị Sao Mai</v>
          </cell>
          <cell r="AO622" t="str">
            <v>Đạt</v>
          </cell>
          <cell r="AP622" t="str">
            <v>Đạt</v>
          </cell>
          <cell r="AQ622" t="str">
            <v>Đạt</v>
          </cell>
          <cell r="AR622">
            <v>0</v>
          </cell>
          <cell r="AS622" t="str">
            <v>Đạt</v>
          </cell>
          <cell r="AT622" t="str">
            <v>Không đạt</v>
          </cell>
          <cell r="AU622" t="str">
            <v>Đạt</v>
          </cell>
          <cell r="AV622" t="str">
            <v>Đạt</v>
          </cell>
          <cell r="AW622" t="str">
            <v>Đạt</v>
          </cell>
          <cell r="AX622" t="str">
            <v>Đạt</v>
          </cell>
          <cell r="AY622" t="str">
            <v>Không đạt</v>
          </cell>
          <cell r="AZ622" t="str">
            <v>E-HSDT:
- Catalogue thể hiện góc xoay vít đa trục 40 độ (+20 độ).
E-HSMT:
- Vít đa trục xoay 57 độ.
-  Không đáp ứng yêu cầu HSMT.</v>
          </cell>
          <cell r="BA622" t="str">
            <v>Cao Dũng</v>
          </cell>
          <cell r="BB622" t="str">
            <v>Không đạt</v>
          </cell>
          <cell r="BC622" t="str">
            <v>E-HSDT:
- Catalogue thể hiện góc xoay vít đa trục 40 độ (+20 độ).
E-HSMT:
- Vít đa trục xoay 57 độ.
-  Không đáp ứng yêu cầu HSMT.</v>
          </cell>
        </row>
        <row r="623">
          <cell r="C623" t="str">
            <v>PP2300520230</v>
          </cell>
          <cell r="D623" t="str">
            <v>Vít cột sống đa trục các cỡ</v>
          </cell>
          <cell r="E623" t="str">
            <v>-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 thích.</v>
          </cell>
          <cell r="F623" t="str">
            <v>Cái/ Gói</v>
          </cell>
          <cell r="G623" t="str">
            <v>Cái</v>
          </cell>
          <cell r="H623">
            <v>200</v>
          </cell>
          <cell r="I623">
            <v>4620000</v>
          </cell>
          <cell r="J623">
            <v>924000000</v>
          </cell>
          <cell r="K623">
            <v>18480000</v>
          </cell>
          <cell r="L623">
            <v>1386000000</v>
          </cell>
          <cell r="M623">
            <v>646800000</v>
          </cell>
          <cell r="N623">
            <v>34</v>
          </cell>
          <cell r="O623" t="str">
            <v>PP2300520230</v>
          </cell>
          <cell r="P623" t="str">
            <v>Vít cột sống đa trục các cỡ</v>
          </cell>
          <cell r="Q623">
            <v>180</v>
          </cell>
          <cell r="R623">
            <v>593283000</v>
          </cell>
          <cell r="S623">
            <v>210</v>
          </cell>
          <cell r="T623" t="str">
            <v>Trong vòng 24h kể từ thời điểm đặt hàng của bệnh viện</v>
          </cell>
          <cell r="U623" t="str">
            <v>Vít đa trục cột sống lưng</v>
          </cell>
          <cell r="V623" t="str">
            <v>Vít đa trục cột sống lưng</v>
          </cell>
          <cell r="W623" t="str">
            <v>N07.06.040.3493.175.0062</v>
          </cell>
          <cell r="X623" t="str">
            <v>01-PA-xx-xx</v>
          </cell>
          <cell r="Y623" t="str">
            <v>-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 thích.</v>
          </cell>
          <cell r="Z623" t="str">
            <v>Pioneer Surgical Technology, Inc</v>
          </cell>
          <cell r="AA623" t="str">
            <v>Mỹ</v>
          </cell>
          <cell r="AB623" t="str">
            <v>Pioneer Surgical Technology, Inc</v>
          </cell>
          <cell r="AC623" t="str">
            <v>Mỹ</v>
          </cell>
          <cell r="AD623" t="str">
            <v>C</v>
          </cell>
          <cell r="AE623" t="str">
            <v>10126NK/BYT-TB-CT ngày 13/07/2018</v>
          </cell>
          <cell r="AF623" t="str">
            <v>1 cái/ gói</v>
          </cell>
          <cell r="AG623" t="str">
            <v>Cái</v>
          </cell>
          <cell r="AH623">
            <v>200</v>
          </cell>
          <cell r="AI623">
            <v>0</v>
          </cell>
          <cell r="AJ623" t="str">
            <v>vn0302204137</v>
          </cell>
          <cell r="AK623" t="str">
            <v>CÔNG TY TNHH TRANG THIẾT BỊ Y TẾ B.M.S</v>
          </cell>
          <cell r="AL623" t="str">
            <v>Đạt</v>
          </cell>
          <cell r="AM623"/>
          <cell r="AN623" t="str">
            <v xml:space="preserve">Đào Thị Nhung </v>
          </cell>
          <cell r="AO623" t="str">
            <v>Đạt</v>
          </cell>
          <cell r="AP623" t="str">
            <v>Đạt</v>
          </cell>
          <cell r="AQ623" t="str">
            <v>Đạt</v>
          </cell>
          <cell r="AR623" t="str">
            <v>Đạt</v>
          </cell>
          <cell r="AS623" t="str">
            <v>Đạt</v>
          </cell>
          <cell r="AT623" t="str">
            <v>Không Đạt</v>
          </cell>
          <cell r="AU623" t="str">
            <v>Đạt</v>
          </cell>
          <cell r="AV623" t="str">
            <v>Đạt</v>
          </cell>
          <cell r="AW623" t="str">
            <v>Đạt</v>
          </cell>
          <cell r="AX623" t="str">
            <v>Đạt</v>
          </cell>
          <cell r="AY623" t="str">
            <v>Không Đạt</v>
          </cell>
          <cell r="AZ623" t="str">
            <v>Catalogue không đáp ứng HSMT</v>
          </cell>
          <cell r="BA623" t="str">
            <v>Nguyễn Văn Thành</v>
          </cell>
          <cell r="BB623" t="str">
            <v>Không Đạt</v>
          </cell>
          <cell r="BC623" t="str">
            <v>Catalogue không đáp ứng HSMT</v>
          </cell>
        </row>
        <row r="624">
          <cell r="C624" t="str">
            <v>PP2300520230</v>
          </cell>
          <cell r="D624" t="str">
            <v>Vít cột sống đa trục các cỡ</v>
          </cell>
          <cell r="E624" t="str">
            <v>- Vít đa trục xoay 57 độ, thân vít hình trụ, bước ren đều để bám vững chắc vào thành xương.
- Đường kính của trục ren vít: Ø3.5mm-&gt; Ø8.0mm, dài  các cỡ
- Chiều dài mỗi cỡ tăng 5mm
- Chất liệu hợp kim Titanium - Ti6AL4V, ASTM F 136
- Có trợ cụ hỗ trợ tương thích.</v>
          </cell>
          <cell r="F624" t="str">
            <v>Cái/ Gói</v>
          </cell>
          <cell r="G624" t="str">
            <v>Cái</v>
          </cell>
          <cell r="H624">
            <v>200</v>
          </cell>
          <cell r="I624">
            <v>4620000</v>
          </cell>
          <cell r="J624">
            <v>924000000</v>
          </cell>
          <cell r="K624">
            <v>18480000</v>
          </cell>
          <cell r="L624">
            <v>1386000000</v>
          </cell>
          <cell r="M624">
            <v>646800000</v>
          </cell>
          <cell r="N624">
            <v>34</v>
          </cell>
          <cell r="O624" t="str">
            <v>PP2300520230</v>
          </cell>
          <cell r="P624" t="str">
            <v>Vít cột sống đa trục các cỡ</v>
          </cell>
          <cell r="Q624">
            <v>180</v>
          </cell>
          <cell r="R624">
            <v>377764000</v>
          </cell>
          <cell r="S624">
            <v>210</v>
          </cell>
          <cell r="T624">
            <v>0</v>
          </cell>
          <cell r="U624" t="str">
            <v>Vít đa trục mũ vít bước ren vuông, Flamenco</v>
          </cell>
          <cell r="V624" t="str">
            <v>Vít đa trục mũ vít bước ren vuông, Flamenco</v>
          </cell>
          <cell r="W624" t="str">
            <v>N07.06.040.0282.296.0012</v>
          </cell>
          <cell r="X624" t="str">
            <v>CS 8007-xx-xx</v>
          </cell>
          <cell r="Y624" t="str">
            <v>Vít đa trục Góc xoay của vít: ± 25°, thân vít hình trụ, bước ren đều để bám vững chắc vào thành xương.
'- Chất liệu hợp kim Titanium - Ti6AL4V, ASTM F 136
- Kích thước: đường kính 4.5mm; 5.5mm; 6.5mm; 7.0mm; 8.0mm. Chiều dài từ 25mm đến 55mm (tăng 5mm )
- Mũ vít bước ren vuông, chiều cao mũ vít 15mm &amp; chiều rộng mũ vít 13.5 ±  0.05mm,
- Đầu vít có các  khía cắt với chiều dài 8mm  giúp vít tự taro.Thân vít thiết kế hình nón với đoạn dài 20mm từ đầu mũ vít xuống đầu vít.
- Có trợ cụ hỗ trợ tương thích.</v>
          </cell>
          <cell r="Z624" t="str">
            <v>A-SPINE Asia Co., Ltd.</v>
          </cell>
          <cell r="AA624" t="str">
            <v>Đài Loan</v>
          </cell>
          <cell r="AB624" t="str">
            <v>ulrich GmbH &amp; Co.,KG</v>
          </cell>
          <cell r="AC624" t="str">
            <v>Đức</v>
          </cell>
          <cell r="AD624" t="str">
            <v>PhâN Loại: C</v>
          </cell>
          <cell r="AE624" t="str">
            <v>Số:17714NK/BYT-TB-CT
V/v cấp phép nhập khẩu TTBYT
ngày 23 tháng 3 năm 2021</v>
          </cell>
          <cell r="AF624" t="str">
            <v>Cái/ Gói</v>
          </cell>
          <cell r="AG624" t="str">
            <v>Cái</v>
          </cell>
          <cell r="AH624">
            <v>200</v>
          </cell>
          <cell r="AI624" t="str">
            <v>Vĩnh viễn</v>
          </cell>
          <cell r="AJ624" t="str">
            <v>vn0100124376</v>
          </cell>
          <cell r="AK624" t="str">
            <v>TỔNG CÔNG TY THIẾT BỊ Y TẾ VIỆT NAM - CTCP</v>
          </cell>
          <cell r="AL624" t="str">
            <v>Đạt</v>
          </cell>
          <cell r="AM624"/>
          <cell r="AN624" t="str">
            <v>Trần Thị Kiều Diễm</v>
          </cell>
          <cell r="AO624">
            <v>0</v>
          </cell>
          <cell r="AP624">
            <v>0</v>
          </cell>
          <cell r="AQ624" t="str">
            <v>Đạt</v>
          </cell>
          <cell r="AR624">
            <v>0</v>
          </cell>
          <cell r="AS624" t="str">
            <v>Đạt</v>
          </cell>
          <cell r="AT624" t="str">
            <v>Không đạt</v>
          </cell>
          <cell r="AU624" t="str">
            <v>Đạt</v>
          </cell>
          <cell r="AV624" t="str">
            <v>Đạt</v>
          </cell>
          <cell r="AW624" t="str">
            <v>Đạt</v>
          </cell>
          <cell r="AX624" t="str">
            <v>Đạt</v>
          </cell>
          <cell r="AY624" t="str">
            <v>Không đạt</v>
          </cell>
          <cell r="AZ624" t="str">
            <v>1 Catalogue tham dự nhiều mã phần lô (PP2300520127, PP2300520230)
-&gt; Nhà thầu xác định tham dự 01 mã phần lô PP2300520127</v>
          </cell>
          <cell r="BA624" t="str">
            <v>Trần Thị Huyền Trân</v>
          </cell>
          <cell r="BB624" t="str">
            <v>Không đạt</v>
          </cell>
          <cell r="BC624" t="str">
            <v>1 Catalogue tham dự nhiều mã phần lô (PP2300520127, PP2300520230)
-&gt; Nhà thầu xác định tham dự 01 mã phần lô PP2300520127</v>
          </cell>
        </row>
        <row r="625">
          <cell r="C625" t="str">
            <v>PP2300520231</v>
          </cell>
          <cell r="D625" t="str">
            <v>Vít khóa trong đốt sống lưng các cỡ</v>
          </cell>
          <cell r="E625" t="str">
            <v>- Hình trụ tròn có 3 bước ren đều để cố định nẹp dọc
 - Đầu vít khóa bên trong hình ngôi sao 6 cạn
 - Sử dụng kết hợp đồng bộ với vít cột sống đơn trục và đa trục.
 - Chất liệu hợp kim Titanium - Ti6AL4V, ASTM F 136
 - Có trợ cụ hỗ trợ tương thích</v>
          </cell>
          <cell r="F625" t="str">
            <v>Cái/ Gói</v>
          </cell>
          <cell r="G625" t="str">
            <v>Cái</v>
          </cell>
          <cell r="H625">
            <v>250</v>
          </cell>
          <cell r="I625">
            <v>690000</v>
          </cell>
          <cell r="J625">
            <v>172500000</v>
          </cell>
          <cell r="K625">
            <v>3450000</v>
          </cell>
          <cell r="L625">
            <v>258750000</v>
          </cell>
          <cell r="M625">
            <v>120750000</v>
          </cell>
          <cell r="N625">
            <v>42</v>
          </cell>
          <cell r="O625" t="str">
            <v>PP2300520231</v>
          </cell>
          <cell r="P625" t="str">
            <v>Vít khóa trong đốt sống lưng các cỡ</v>
          </cell>
          <cell r="Q625">
            <v>180</v>
          </cell>
          <cell r="R625">
            <v>133646000</v>
          </cell>
          <cell r="S625">
            <v>210</v>
          </cell>
          <cell r="T625" t="str">
            <v>Trong vòng 24 giờ kể từ thời điểm đặt hàng của Bệnh viện</v>
          </cell>
          <cell r="U625" t="str">
            <v>Vít khóa trong đốt sống lưng</v>
          </cell>
          <cell r="V625" t="str">
            <v>Vít khóa trong đốt sống lưng</v>
          </cell>
          <cell r="W625" t="str">
            <v>N07.06.040.3298.272.0009</v>
          </cell>
          <cell r="X625" t="str">
            <v>AB-NSSS</v>
          </cell>
          <cell r="Y625" t="str">
            <v>- Hình trụ tròn có 3 bước ren đều để cố định nẹp dọc
 - Đầu vít khóa bên trong hình ngôi sao 6 cạn
 - Sử dụng kết hợp đồng bộ với vít cột sống đơn trục và đa trục.
 - Chất liệu hợp kim Titanium - Ti6AL4V, ASTM F 136
 - Có trợ cụ hỗ trợ tương thích</v>
          </cell>
          <cell r="Z625" t="str">
            <v>Norm Tibbi Urunler
Ith. Ihr. San. Ve Tic.
Ltd Sti</v>
          </cell>
          <cell r="AA625" t="str">
            <v>Thổ Nhĩ Kỳ</v>
          </cell>
          <cell r="AB625" t="str">
            <v>Norm Tibbi Urunler
Ith. Ihr. San. Ve Tic.
Ltd Sti</v>
          </cell>
          <cell r="AC625" t="str">
            <v>Thổ Nhĩ Kỳ</v>
          </cell>
          <cell r="AD625" t="str">
            <v>C</v>
          </cell>
          <cell r="AE625" t="str">
            <v>GPNK số: 15220NK/BYT-TB-CT ngày 13/04/2020</v>
          </cell>
          <cell r="AF625" t="str">
            <v>Cái/ Gói</v>
          </cell>
          <cell r="AG625" t="str">
            <v>Cái</v>
          </cell>
          <cell r="AH625">
            <v>250</v>
          </cell>
          <cell r="AI625">
            <v>0</v>
          </cell>
          <cell r="AJ625" t="str">
            <v>vn0101384017</v>
          </cell>
          <cell r="AK625" t="str">
            <v>CÔNG TY CỔ PHẦN THIẾT BỊ Y TẾ VÀ THƯƠNG MẠI HOA CẨM CHƯỚNG</v>
          </cell>
          <cell r="AL625" t="str">
            <v>Đạt</v>
          </cell>
          <cell r="AM625"/>
          <cell r="AN625" t="str">
            <v xml:space="preserve">Trịnh Thụy Bảo Quyên </v>
          </cell>
          <cell r="AO625" t="str">
            <v>Đạt</v>
          </cell>
          <cell r="AP625" t="str">
            <v>Đạt</v>
          </cell>
          <cell r="AQ625" t="str">
            <v>Đạt</v>
          </cell>
          <cell r="AR625">
            <v>0</v>
          </cell>
          <cell r="AS625" t="str">
            <v>Đạt</v>
          </cell>
          <cell r="AT625" t="str">
            <v>Đạt</v>
          </cell>
          <cell r="AU625" t="str">
            <v>Đạt</v>
          </cell>
          <cell r="AV625" t="str">
            <v>Đạt</v>
          </cell>
          <cell r="AW625" t="str">
            <v>Đạt</v>
          </cell>
          <cell r="AX625" t="str">
            <v>Đạt</v>
          </cell>
          <cell r="AY625" t="str">
            <v>Đạt</v>
          </cell>
          <cell r="AZ625">
            <v>0</v>
          </cell>
          <cell r="BA625" t="str">
            <v>Nguyễn Văn Tuyền</v>
          </cell>
          <cell r="BB625" t="str">
            <v>Đạt</v>
          </cell>
          <cell r="BC625">
            <v>0</v>
          </cell>
        </row>
        <row r="626">
          <cell r="C626" t="str">
            <v>PP2300520231</v>
          </cell>
          <cell r="D626" t="str">
            <v>Vít khóa trong đốt sống lưng các cỡ</v>
          </cell>
          <cell r="E626" t="str">
            <v>- Hình trụ tròn có 3 bước ren đều để cố định nẹp dọc
 - Đầu vít khóa bên trong hình ngôi sao 6 cạn
 - Sử dụng kết hợp đồng bộ với vít cột sống đơn trục và đa trục.
 - Chất liệu hợp kim Titanium - Ti6AL4V, ASTM F 136
 - Có trợ cụ hỗ trợ tương thích</v>
          </cell>
          <cell r="F626" t="str">
            <v>Cái/ Gói</v>
          </cell>
          <cell r="G626" t="str">
            <v>Cái</v>
          </cell>
          <cell r="H626">
            <v>250</v>
          </cell>
          <cell r="I626">
            <v>690000</v>
          </cell>
          <cell r="J626">
            <v>172500000</v>
          </cell>
          <cell r="K626">
            <v>3450000</v>
          </cell>
          <cell r="L626">
            <v>258750000</v>
          </cell>
          <cell r="M626">
            <v>120750000</v>
          </cell>
          <cell r="N626">
            <v>42</v>
          </cell>
          <cell r="O626" t="str">
            <v>PP2300520231</v>
          </cell>
          <cell r="P626" t="str">
            <v>Vít khóa trong đốt sống lưng các cỡ</v>
          </cell>
          <cell r="Q626">
            <v>180</v>
          </cell>
          <cell r="R626">
            <v>287980000</v>
          </cell>
          <cell r="S626">
            <v>210</v>
          </cell>
          <cell r="T626">
            <v>0</v>
          </cell>
          <cell r="U626" t="str">
            <v xml:space="preserve">  Ốc khóa trong Apex  dùng cho vít nhỏ, trung bình</v>
          </cell>
          <cell r="V626" t="str">
            <v xml:space="preserve">  Ốc khóa trong Apex  dùng cho vít nhỏ, trung bình</v>
          </cell>
          <cell r="W626">
            <v>0</v>
          </cell>
          <cell r="X626" t="str">
            <v>SS6-T30; SS6-T30L</v>
          </cell>
          <cell r="Y626" t="str">
            <v>- Hình trụ tròn có 3 bước ren đều để cố định nẹp dọc
 - Đầu vít khóa bên trong hình ngôi sao 6 cạnh
 - Sử dụng kết hợp đồng bộ với vít cột sống đơn trục và đa trục.
 - Chất liệu hợp kim Titanium - Ti6AL4V, ASTM F 136
 - Có trợ cụ hỗ trợ tương thích</v>
          </cell>
          <cell r="Z626" t="str">
            <v>SPINECRAFT LLC</v>
          </cell>
          <cell r="AA626" t="str">
            <v>Mỹ</v>
          </cell>
          <cell r="AB626" t="str">
            <v>SPINECRAFT LLC</v>
          </cell>
          <cell r="AC626" t="str">
            <v>Mỹ</v>
          </cell>
          <cell r="AD626" t="str">
            <v>C</v>
          </cell>
          <cell r="AE626" t="str">
            <v>2200358ĐKLH/BYT-TB-CT ngày 30/12/2022</v>
          </cell>
          <cell r="AF626" t="str">
            <v>Cái/ gói</v>
          </cell>
          <cell r="AG626" t="str">
            <v>Cái</v>
          </cell>
          <cell r="AH626">
            <v>250</v>
          </cell>
          <cell r="AI626" t="str">
            <v>-</v>
          </cell>
          <cell r="AJ626" t="str">
            <v>vn0313041685</v>
          </cell>
          <cell r="AK626" t="str">
            <v>CÔNG TY CỔ PHẦN TRANG THIẾT BỊ Y TẾ TRỌNG MINH</v>
          </cell>
          <cell r="AL626" t="str">
            <v>Đạt</v>
          </cell>
          <cell r="AM626"/>
          <cell r="AN626" t="str">
            <v>Nguyễn Thị Phương Hoa</v>
          </cell>
          <cell r="AO626" t="str">
            <v>Đạt</v>
          </cell>
          <cell r="AP626" t="str">
            <v>Đạt</v>
          </cell>
          <cell r="AQ626" t="str">
            <v>Đạt</v>
          </cell>
          <cell r="AR626">
            <v>0</v>
          </cell>
          <cell r="AS626" t="str">
            <v>Đạt</v>
          </cell>
          <cell r="AT626" t="str">
            <v>Đạt</v>
          </cell>
          <cell r="AU626" t="str">
            <v>Đạt</v>
          </cell>
          <cell r="AV626" t="str">
            <v>Đạt</v>
          </cell>
          <cell r="AW626" t="str">
            <v>Đạt</v>
          </cell>
          <cell r="AX626" t="str">
            <v>Đạt</v>
          </cell>
          <cell r="AY626" t="str">
            <v>Đạt</v>
          </cell>
          <cell r="AZ626">
            <v>0</v>
          </cell>
          <cell r="BA626" t="str">
            <v>Nguyễn Thị Linh Đức</v>
          </cell>
          <cell r="BB626" t="str">
            <v>Đạt</v>
          </cell>
          <cell r="BC626">
            <v>0</v>
          </cell>
        </row>
        <row r="627">
          <cell r="C627" t="str">
            <v>PP2300520231</v>
          </cell>
          <cell r="D627" t="str">
            <v>Vít khóa trong đốt sống lưng các cỡ</v>
          </cell>
          <cell r="E627" t="str">
            <v>- Hình trụ tròn có 3 bước ren đều để cố định nẹp dọc
 - Đầu vít khóa bên trong hình ngôi sao 6 cạn
 - Sử dụng kết hợp đồng bộ với vít cột sống đơn trục và đa trục.
 - Chất liệu hợp kim Titanium - Ti6AL4V, ASTM F 136
 - Có trợ cụ hỗ trợ tương thích</v>
          </cell>
          <cell r="F627" t="str">
            <v>Cái/ Gói</v>
          </cell>
          <cell r="G627" t="str">
            <v>Cái</v>
          </cell>
          <cell r="H627">
            <v>250</v>
          </cell>
          <cell r="I627">
            <v>690000</v>
          </cell>
          <cell r="J627">
            <v>172500000</v>
          </cell>
          <cell r="K627">
            <v>3450000</v>
          </cell>
          <cell r="L627">
            <v>258750000</v>
          </cell>
          <cell r="M627">
            <v>120750000</v>
          </cell>
          <cell r="N627">
            <v>42</v>
          </cell>
          <cell r="O627" t="str">
            <v>PP2300520231</v>
          </cell>
          <cell r="P627" t="str">
            <v>Vít khóa trong đốt sống lưng các cỡ</v>
          </cell>
          <cell r="Q627">
            <v>180</v>
          </cell>
          <cell r="R627">
            <v>294448200</v>
          </cell>
          <cell r="S627">
            <v>210</v>
          </cell>
          <cell r="T627" t="str">
            <v>Trong vòng 24 giờ kể từ thời điểm đặt hàng của Bệnh viện</v>
          </cell>
          <cell r="U627" t="str">
            <v>Vít khóa trong</v>
          </cell>
          <cell r="V627" t="str">
            <v>Vít khóa trong</v>
          </cell>
          <cell r="W627" t="str">
            <v>N07.06.040.3397.272.0104</v>
          </cell>
          <cell r="X627" t="str">
            <v>OLNO1</v>
          </cell>
          <cell r="Y627" t="str">
            <v xml:space="preserve"> - Chất liệu Titan (Ti-6AL-4V ELI)
 - Lỗ vặn vít được thiết kế theo hình sao
 - Vít có đế đặc làm tăng lực ép lên nẹp dọc
 - Tiêu chuẩn chất lượng CE, ISO</v>
          </cell>
          <cell r="Z627" t="str">
            <v>Osimplant</v>
          </cell>
          <cell r="AA627" t="str">
            <v>Thổ Nhĩ Kỳ</v>
          </cell>
          <cell r="AB627" t="str">
            <v>Thổ Nhĩ Kỳ</v>
          </cell>
          <cell r="AC627" t="str">
            <v>Thổ Nhĩ Kỳ</v>
          </cell>
          <cell r="AD627" t="str">
            <v>C</v>
          </cell>
          <cell r="AE627" t="str">
            <v>9236NK/BYT-TB-CT</v>
          </cell>
          <cell r="AF627" t="str">
            <v>Gói/1</v>
          </cell>
          <cell r="AG627" t="str">
            <v>Cái</v>
          </cell>
          <cell r="AH627">
            <v>250</v>
          </cell>
          <cell r="AI627">
            <v>0</v>
          </cell>
          <cell r="AJ627" t="str">
            <v>vn0303224087</v>
          </cell>
          <cell r="AK627" t="str">
            <v>CÔNG TY TNHH THIẾT BỊ Y TẾ HOÀNG LỘC M.E</v>
          </cell>
          <cell r="AL627" t="str">
            <v>Đạt</v>
          </cell>
          <cell r="AM627"/>
          <cell r="AN627" t="str">
            <v>Hồ Thị Hồng</v>
          </cell>
          <cell r="AO627" t="str">
            <v>Đạt</v>
          </cell>
          <cell r="AP627" t="str">
            <v>Đạt</v>
          </cell>
          <cell r="AQ627" t="str">
            <v>Đạt</v>
          </cell>
          <cell r="AR627">
            <v>0</v>
          </cell>
          <cell r="AS627" t="str">
            <v>Đạt</v>
          </cell>
          <cell r="AT627" t="str">
            <v>Không đạt</v>
          </cell>
          <cell r="AU627" t="str">
            <v>Đạt</v>
          </cell>
          <cell r="AV627" t="str">
            <v>Đạt</v>
          </cell>
          <cell r="AW627" t="str">
            <v>Đạt</v>
          </cell>
          <cell r="AX627" t="str">
            <v>Đạt</v>
          </cell>
          <cell r="AY627" t="str">
            <v>Không đạt</v>
          </cell>
          <cell r="AZ627" t="str">
            <v>Không phù hợp về chất liệu</v>
          </cell>
          <cell r="BA627" t="str">
            <v>Trần Thị Dân</v>
          </cell>
          <cell r="BB627" t="str">
            <v>Không đạt</v>
          </cell>
          <cell r="BC627" t="str">
            <v>Không phù hợp về chất liệu</v>
          </cell>
        </row>
        <row r="628">
          <cell r="C628" t="str">
            <v>PP2300520231</v>
          </cell>
          <cell r="D628" t="str">
            <v>Vít khóa trong đốt sống lưng các cỡ</v>
          </cell>
          <cell r="E628" t="str">
            <v>- Hình trụ tròn có 3 bước ren đều để cố định nẹp dọc
 - Đầu vít khóa bên trong hình ngôi sao 6 cạn
 - Sử dụng kết hợp đồng bộ với vít cột sống đơn trục và đa trục.
 - Chất liệu hợp kim Titanium - Ti6AL4V, ASTM F 136
 - Có trợ cụ hỗ trợ tương thích</v>
          </cell>
          <cell r="F628" t="str">
            <v>Cái/ Gói</v>
          </cell>
          <cell r="G628" t="str">
            <v>Cái</v>
          </cell>
          <cell r="H628">
            <v>250</v>
          </cell>
          <cell r="I628">
            <v>690000</v>
          </cell>
          <cell r="J628">
            <v>172500000</v>
          </cell>
          <cell r="K628">
            <v>3450000</v>
          </cell>
          <cell r="L628">
            <v>258750000</v>
          </cell>
          <cell r="M628">
            <v>120750000</v>
          </cell>
          <cell r="N628">
            <v>42</v>
          </cell>
          <cell r="O628" t="str">
            <v>PP2300520231</v>
          </cell>
          <cell r="P628" t="str">
            <v>Vít khóa trong đốt sống lưng các cỡ</v>
          </cell>
          <cell r="Q628">
            <v>180</v>
          </cell>
          <cell r="R628">
            <v>613881000</v>
          </cell>
          <cell r="S628">
            <v>210</v>
          </cell>
          <cell r="T628" t="str">
            <v>Trong vòng 24 giờ kể từ thời điểm đặt hàng của Bệnh viện</v>
          </cell>
          <cell r="U628" t="str">
            <v>Vít khóa trong cột sống thắt lưng GSS</v>
          </cell>
          <cell r="V628" t="str">
            <v>Vít khóa trong cột sống thắt lưng GSS</v>
          </cell>
          <cell r="W628" t="str">
            <v>N07.06.040.2299.174.0028</v>
          </cell>
          <cell r="X628" t="str">
            <v>GS0104-0010</v>
          </cell>
          <cell r="Y628" t="str">
            <v>Vật liệu titanium.
Kích thước: chiều cao (H) 5.3mm, đk ngoài (O.D) 10mm, tương thích với vít có 2 loại ren bén và ren tù trên cùng 1 con vít.</v>
          </cell>
          <cell r="Z628" t="str">
            <v>GS Medical Co., Ltd.</v>
          </cell>
          <cell r="AA628" t="str">
            <v>Hàn Quốc</v>
          </cell>
          <cell r="AB628" t="str">
            <v>GS Medical Co., Ltd.</v>
          </cell>
          <cell r="AC628" t="str">
            <v>Hàn Quốc</v>
          </cell>
          <cell r="AD628" t="str">
            <v>C</v>
          </cell>
          <cell r="AE628" t="str">
            <v>GPNK 8801NK/BYT-TB-CT ngày 07/04/2018</v>
          </cell>
          <cell r="AF628" t="str">
            <v>Bịch/1 cái</v>
          </cell>
          <cell r="AG628" t="str">
            <v>Cái</v>
          </cell>
          <cell r="AH628">
            <v>250</v>
          </cell>
          <cell r="AI628">
            <v>0</v>
          </cell>
          <cell r="AJ628" t="str">
            <v>vn0303649788</v>
          </cell>
          <cell r="AK628" t="str">
            <v>CÔNG TY TNHH THƯƠNG MẠI - DỊCH VỤ VÀ SẢN XUẤT VIỆT TƯỜNG</v>
          </cell>
          <cell r="AL628" t="str">
            <v>Đạt</v>
          </cell>
          <cell r="AM628"/>
          <cell r="AN628" t="str">
            <v>Nguyễn Thị Sao Mai</v>
          </cell>
          <cell r="AO628" t="str">
            <v>Đạt</v>
          </cell>
          <cell r="AP628" t="str">
            <v>Đạt</v>
          </cell>
          <cell r="AQ628" t="str">
            <v>Đạt</v>
          </cell>
          <cell r="AR628">
            <v>0</v>
          </cell>
          <cell r="AS628" t="str">
            <v>Đạt</v>
          </cell>
          <cell r="AT628" t="str">
            <v>Đạt</v>
          </cell>
          <cell r="AU628" t="str">
            <v>Đạt</v>
          </cell>
          <cell r="AV628" t="str">
            <v>Đạt</v>
          </cell>
          <cell r="AW628" t="str">
            <v>Đạt</v>
          </cell>
          <cell r="AX628" t="str">
            <v>Đạt</v>
          </cell>
          <cell r="AY628" t="str">
            <v>Đạt</v>
          </cell>
          <cell r="AZ628">
            <v>0</v>
          </cell>
          <cell r="BA628" t="str">
            <v>Cao Dũng</v>
          </cell>
          <cell r="BB628" t="str">
            <v>Đạt</v>
          </cell>
          <cell r="BC628" t="str">
            <v/>
          </cell>
        </row>
        <row r="629">
          <cell r="C629" t="str">
            <v>PP2300520231</v>
          </cell>
          <cell r="D629" t="str">
            <v>Vít khóa trong đốt sống lưng các cỡ</v>
          </cell>
          <cell r="E629" t="str">
            <v>- Hình trụ tròn có 3 bước ren đều để cố định nẹp dọc
 - Đầu vít khóa bên trong hình ngôi sao 6 cạn
 - Sử dụng kết hợp đồng bộ với vít cột sống đơn trục và đa trục.
 - Chất liệu hợp kim Titanium - Ti6AL4V, ASTM F 136
 - Có trợ cụ hỗ trợ tương thích</v>
          </cell>
          <cell r="F629" t="str">
            <v>Cái/ Gói</v>
          </cell>
          <cell r="G629" t="str">
            <v>Cái</v>
          </cell>
          <cell r="H629">
            <v>250</v>
          </cell>
          <cell r="I629">
            <v>690000</v>
          </cell>
          <cell r="J629">
            <v>172500000</v>
          </cell>
          <cell r="K629">
            <v>3450000</v>
          </cell>
          <cell r="L629">
            <v>258750000</v>
          </cell>
          <cell r="M629">
            <v>120750000</v>
          </cell>
          <cell r="N629">
            <v>42</v>
          </cell>
          <cell r="O629" t="str">
            <v>PP2300520231</v>
          </cell>
          <cell r="P629" t="str">
            <v>Vít khóa trong đốt sống lưng các cỡ</v>
          </cell>
          <cell r="Q629">
            <v>180</v>
          </cell>
          <cell r="R629">
            <v>593283000</v>
          </cell>
          <cell r="S629">
            <v>210</v>
          </cell>
          <cell r="T629" t="str">
            <v>Trong vòng 24h kể từ thời điểm đặt hàng của bệnh viện</v>
          </cell>
          <cell r="U629" t="str">
            <v>Vít khóa trong cho bộ nẹp vít lưng</v>
          </cell>
          <cell r="V629" t="str">
            <v>Vít khóa trong cho bộ nẹp vít lưng</v>
          </cell>
          <cell r="W629" t="str">
            <v>N07.06.040.3493.175.0053</v>
          </cell>
          <cell r="X629" t="str">
            <v>01-SETSCREW</v>
          </cell>
          <cell r="Y629" t="str">
            <v>- Hình trụ tròn có 3 bước ren đều để cố định nẹp dọc
 - Đầu vít khóa bên trong hình ngôi sao 6 cạn
 - Sử dụng kết hợp đồng bộ với vít cột sống đơn trục và đa trục.
 - Chất liệu hợp kim Titanium - Ti6AL4V, ASTM F 136
 - Có trợ cụ hỗ trợ tương thích</v>
          </cell>
          <cell r="Z629" t="str">
            <v>Pioneer Surgical Technology, Inc</v>
          </cell>
          <cell r="AA629" t="str">
            <v>Mỹ</v>
          </cell>
          <cell r="AB629" t="str">
            <v>Pioneer Surgical Technology, Inc</v>
          </cell>
          <cell r="AC629" t="str">
            <v>Mỹ</v>
          </cell>
          <cell r="AD629" t="str">
            <v>C</v>
          </cell>
          <cell r="AE629" t="str">
            <v>10126NK/BYT-TB-CT ngày 13/07/2018</v>
          </cell>
          <cell r="AF629" t="str">
            <v>1 cái/ gói</v>
          </cell>
          <cell r="AG629" t="str">
            <v>Cái</v>
          </cell>
          <cell r="AH629">
            <v>250</v>
          </cell>
          <cell r="AI629">
            <v>0</v>
          </cell>
          <cell r="AJ629" t="str">
            <v>vn0302204137</v>
          </cell>
          <cell r="AK629" t="str">
            <v>CÔNG TY TNHH TRANG THIẾT BỊ Y TẾ B.M.S</v>
          </cell>
          <cell r="AL629" t="str">
            <v>Đạt</v>
          </cell>
          <cell r="AM629"/>
          <cell r="AN629" t="str">
            <v xml:space="preserve">Đào Thị Nhung </v>
          </cell>
          <cell r="AO629" t="str">
            <v>Đạt</v>
          </cell>
          <cell r="AP629" t="str">
            <v>Đạt</v>
          </cell>
          <cell r="AQ629" t="str">
            <v>Đạt</v>
          </cell>
          <cell r="AR629" t="str">
            <v>Đạt</v>
          </cell>
          <cell r="AS629" t="str">
            <v>Đạt</v>
          </cell>
          <cell r="AT629" t="str">
            <v>Đạt</v>
          </cell>
          <cell r="AU629" t="str">
            <v>Đạt</v>
          </cell>
          <cell r="AV629" t="str">
            <v>Đạt</v>
          </cell>
          <cell r="AW629" t="str">
            <v>Đạt</v>
          </cell>
          <cell r="AX629" t="str">
            <v>Đạt</v>
          </cell>
          <cell r="AY629" t="str">
            <v>Đạt</v>
          </cell>
          <cell r="AZ629">
            <v>0</v>
          </cell>
          <cell r="BA629" t="str">
            <v>Nguyễn Văn Thành</v>
          </cell>
          <cell r="BB629" t="str">
            <v>Đạt</v>
          </cell>
          <cell r="BC629">
            <v>0</v>
          </cell>
        </row>
        <row r="630">
          <cell r="C630" t="str">
            <v>PP2300520231</v>
          </cell>
          <cell r="D630" t="str">
            <v>Vít khóa trong đốt sống lưng các cỡ</v>
          </cell>
          <cell r="E630" t="str">
            <v>- Hình trụ tròn có 3 bước ren đều để cố định nẹp dọc
 - Đầu vít khóa bên trong hình ngôi sao 6 cạn
 - Sử dụng kết hợp đồng bộ với vít cột sống đơn trục và đa trục.
 - Chất liệu hợp kim Titanium - Ti6AL4V, ASTM F 136
 - Có trợ cụ hỗ trợ tương thích</v>
          </cell>
          <cell r="F630" t="str">
            <v>Cái/ Gói</v>
          </cell>
          <cell r="G630" t="str">
            <v>Cái</v>
          </cell>
          <cell r="H630">
            <v>250</v>
          </cell>
          <cell r="I630">
            <v>690000</v>
          </cell>
          <cell r="J630">
            <v>172500000</v>
          </cell>
          <cell r="K630">
            <v>3450000</v>
          </cell>
          <cell r="L630">
            <v>258750000</v>
          </cell>
          <cell r="M630">
            <v>120750000</v>
          </cell>
          <cell r="N630">
            <v>42</v>
          </cell>
          <cell r="O630" t="str">
            <v>PP2300520231</v>
          </cell>
          <cell r="P630" t="str">
            <v>Vít khóa trong đốt sống lưng các cỡ</v>
          </cell>
          <cell r="Q630">
            <v>180</v>
          </cell>
          <cell r="R630">
            <v>377764000</v>
          </cell>
          <cell r="S630">
            <v>210</v>
          </cell>
          <cell r="T630">
            <v>0</v>
          </cell>
          <cell r="U630" t="str">
            <v>Ốc khóa trong bước ren vuông, Flamenco</v>
          </cell>
          <cell r="V630" t="str">
            <v>Ốc khóa trong bước ren vuông, Flamenco</v>
          </cell>
          <cell r="W630" t="str">
            <v>N07.06.040.0282.296.0014</v>
          </cell>
          <cell r="X630" t="str">
            <v>CS 801x</v>
          </cell>
          <cell r="Y630" t="str">
            <v>- Hình trụ tròn có 3 bước ren đều để cố định nẹp dọc
- Ốc khóa trong tương thích với các loại vít đa trục, vít đơn trục.
- Chất liệu hợp kim Titanium - Ti6AL4V, ASTM F 136
- Chiều cao: 5 ± 0.05 mm.
- Chiều rộng bước ren: 0.84 ± 0.06mm
 - Có trợ cụ hỗ trợ tương thích</v>
          </cell>
          <cell r="Z630" t="str">
            <v>A-SPINE Asia Co., Ltd.</v>
          </cell>
          <cell r="AA630" t="str">
            <v>Đài Loan</v>
          </cell>
          <cell r="AB630" t="str">
            <v>ulrich GmbH &amp; Co.,KG</v>
          </cell>
          <cell r="AC630" t="str">
            <v>Đức</v>
          </cell>
          <cell r="AD630" t="str">
            <v>PhâN Loại: C</v>
          </cell>
          <cell r="AE630" t="str">
            <v>Số:17714NK/BYT-TB-CT
V/v cấp phép nhập khẩu TTBYT
ngày 23 tháng 3 năm 2021</v>
          </cell>
          <cell r="AF630" t="str">
            <v>Cái/ Gói</v>
          </cell>
          <cell r="AG630" t="str">
            <v>Cái</v>
          </cell>
          <cell r="AH630">
            <v>250</v>
          </cell>
          <cell r="AI630" t="str">
            <v>Vĩnh viễn</v>
          </cell>
          <cell r="AJ630" t="str">
            <v>vn0100124376</v>
          </cell>
          <cell r="AK630" t="str">
            <v>TỔNG CÔNG TY THIẾT BỊ Y TẾ VIỆT NAM - CTCP</v>
          </cell>
          <cell r="AL630" t="str">
            <v>Đạt</v>
          </cell>
          <cell r="AM630"/>
          <cell r="AN630" t="str">
            <v>Trần Thị Kiều Diễm</v>
          </cell>
          <cell r="AO630" t="str">
            <v>Đạt</v>
          </cell>
          <cell r="AP630" t="str">
            <v>Đạt</v>
          </cell>
          <cell r="AQ630" t="str">
            <v>Đạt</v>
          </cell>
          <cell r="AR630">
            <v>0</v>
          </cell>
          <cell r="AS630" t="str">
            <v>Đạt</v>
          </cell>
          <cell r="AT630" t="str">
            <v>Đạt</v>
          </cell>
          <cell r="AU630" t="str">
            <v>Đạt</v>
          </cell>
          <cell r="AV630" t="str">
            <v>Đạt</v>
          </cell>
          <cell r="AW630" t="str">
            <v>Đạt</v>
          </cell>
          <cell r="AX630" t="str">
            <v>Đạt</v>
          </cell>
          <cell r="AY630" t="str">
            <v>Đạt</v>
          </cell>
          <cell r="AZ630">
            <v>0</v>
          </cell>
          <cell r="BA630" t="str">
            <v>Trần Thị Huyền Trân</v>
          </cell>
          <cell r="BB630" t="str">
            <v>Đạt</v>
          </cell>
          <cell r="BC630">
            <v>0</v>
          </cell>
        </row>
        <row r="631">
          <cell r="C631" t="str">
            <v>PP2300520232</v>
          </cell>
          <cell r="D631" t="str">
            <v>Vít cột sống đa trục rỗng nòng có lỗ bơm xi măng</v>
          </cell>
          <cell r="E631" t="str">
            <v>- Vít đa trục xoay 57 độ, thân vít hình trụ, có lỗ bơm xi măng, phân biệt các đường kính khác nhau về màu sắc, bước ren đều để bám vững chắc vào thành xương.
- Đường kính của trục ren vít: Ø5.5mm -&gt; Ø8.0mm, dài các cỡ
- Chiều dài mỗi cỡ tăng 5mm
- Chất liệu hợp kim Titanium - Ti6AL4V, ASTM F 136
- Có trợ cụ hỗ trợ tương thích.</v>
          </cell>
          <cell r="F631" t="str">
            <v>Cái/ Gói</v>
          </cell>
          <cell r="G631" t="str">
            <v>Cái</v>
          </cell>
          <cell r="H631">
            <v>100</v>
          </cell>
          <cell r="I631">
            <v>6000000</v>
          </cell>
          <cell r="J631">
            <v>600000000</v>
          </cell>
          <cell r="K631">
            <v>12000000</v>
          </cell>
          <cell r="L631">
            <v>900000000</v>
          </cell>
          <cell r="M631">
            <v>420000000</v>
          </cell>
          <cell r="N631">
            <v>17</v>
          </cell>
          <cell r="O631" t="str">
            <v>PP2300520232</v>
          </cell>
          <cell r="P631" t="str">
            <v>Vít cột sống đa trục rỗng nòng có lỗ bơm xi măng</v>
          </cell>
          <cell r="Q631">
            <v>180</v>
          </cell>
          <cell r="R631">
            <v>334960000</v>
          </cell>
          <cell r="S631">
            <v>210</v>
          </cell>
          <cell r="T631" t="str">
            <v>Trong vòng 24 giờ kể từ thời điểm dặt hàng của Bệnh viện</v>
          </cell>
          <cell r="U631" t="str">
            <v>Vít chân cung rỗng đa trục các cỡ kèm vít khóa trong (Wiltrom)</v>
          </cell>
          <cell r="V631" t="str">
            <v>Vít chân cung rỗng đa trục các cỡ kèm vít khóa trong (Wiltrom)</v>
          </cell>
          <cell r="W631" t="str">
            <v>N07.06.040.4406.296.0011</v>
          </cell>
          <cell r="X631" t="str">
            <v>4008xxxx</v>
          </cell>
          <cell r="Y631" t="str">
            <v>Chất liệu Ti-6Al-4V
Đầu vít có 3 lưỡi, giúp vít có thể đi nhanh hơn vào xương. 
Vít tự taro, ren đôi giúp bám chắc vào xương
Vít đa trục xoay 57°, thân vít hình trụ
Phân biệt các đường kính khác nhau về màu sắc
Thân vít rỗng có thể bơm xi măng vào đốt sống qua thân vít.
Đường kính 4.5mm tương ứng với chiều dài 25-40mm
Đường kính 5.0mm tương ứng với chiều dài 30-45mm
Đường kính 5.5mm tương ứng với chiều dài 30-50mm
Đường kính 6.0mm tương ứng với chiều dài 30-55mm
Đường kính 6.5-7.5mm tương ứng với chiều dài 30-100mm
Đường kính 8.0mm tương ứng với chiều dài 35-70mm</v>
          </cell>
          <cell r="Z631" t="str">
            <v>Wiltrom Co., Ltd</v>
          </cell>
          <cell r="AA631" t="str">
            <v>Đài Loan</v>
          </cell>
          <cell r="AB631" t="str">
            <v>Wiltrom Co., Ltd</v>
          </cell>
          <cell r="AC631" t="str">
            <v>Đài Loan</v>
          </cell>
          <cell r="AD631" t="str">
            <v>C</v>
          </cell>
          <cell r="AE631" t="str">
            <v>18155NK/BYT-TB-CT ngày 15/06/2021</v>
          </cell>
          <cell r="AF631" t="str">
            <v>Cái/ gói</v>
          </cell>
          <cell r="AG631" t="str">
            <v>Cái</v>
          </cell>
          <cell r="AH631">
            <v>100</v>
          </cell>
          <cell r="AI631">
            <v>0</v>
          </cell>
          <cell r="AJ631" t="str">
            <v>vn0302221358</v>
          </cell>
          <cell r="AK631" t="str">
            <v>CÔNG TY CỔ PHẦN DƯỢC PHẨM BẾN THÀNH</v>
          </cell>
          <cell r="AL631" t="str">
            <v>Đạt</v>
          </cell>
          <cell r="AM631"/>
          <cell r="AN631" t="str">
            <v>Phạm Thị Kim Hoàng</v>
          </cell>
          <cell r="AO631" t="str">
            <v>Đạt</v>
          </cell>
          <cell r="AP631" t="str">
            <v>Đạt</v>
          </cell>
          <cell r="AQ631" t="str">
            <v>Đạt</v>
          </cell>
          <cell r="AR631">
            <v>0</v>
          </cell>
          <cell r="AS631" t="str">
            <v>Đạt</v>
          </cell>
          <cell r="AT631" t="str">
            <v>Đạt</v>
          </cell>
          <cell r="AU631" t="str">
            <v>Đạt</v>
          </cell>
          <cell r="AV631" t="str">
            <v>Đạt</v>
          </cell>
          <cell r="AW631" t="str">
            <v>Đạt</v>
          </cell>
          <cell r="AX631" t="str">
            <v>Đạt</v>
          </cell>
          <cell r="AY631" t="str">
            <v>Đạt</v>
          </cell>
          <cell r="AZ631">
            <v>0</v>
          </cell>
          <cell r="BA631" t="str">
            <v>Lê Thị Mơ</v>
          </cell>
          <cell r="BB631" t="str">
            <v>Đạt</v>
          </cell>
          <cell r="BC631">
            <v>0</v>
          </cell>
        </row>
        <row r="632">
          <cell r="C632" t="str">
            <v>PP2300520232</v>
          </cell>
          <cell r="D632" t="str">
            <v>Vít cột sống đa trục rỗng nòng có lỗ bơm xi măng</v>
          </cell>
          <cell r="E632" t="str">
            <v>- Vít đa trục xoay 57 độ, thân vít hình trụ, có lỗ bơm xi măng, phân biệt các đường kính khác nhau về màu sắc, bước ren đều để bám vững chắc vào thành xương.
- Đường kính của trục ren vít: Ø5.5mm -&gt; Ø8.0mm, dài các cỡ
- Chiều dài mỗi cỡ tăng 5mm
- Chất liệu hợp kim Titanium - Ti6AL4V, ASTM F 136
- Có trợ cụ hỗ trợ tương thích.</v>
          </cell>
          <cell r="F632" t="str">
            <v>Cái/ Gói</v>
          </cell>
          <cell r="G632" t="str">
            <v>Cái</v>
          </cell>
          <cell r="H632">
            <v>100</v>
          </cell>
          <cell r="I632">
            <v>6000000</v>
          </cell>
          <cell r="J632">
            <v>600000000</v>
          </cell>
          <cell r="K632">
            <v>12000000</v>
          </cell>
          <cell r="L632">
            <v>900000000</v>
          </cell>
          <cell r="M632">
            <v>420000000</v>
          </cell>
          <cell r="N632">
            <v>17</v>
          </cell>
          <cell r="O632" t="str">
            <v>PP2300520232</v>
          </cell>
          <cell r="P632" t="str">
            <v>Vít cột sống đa trục rỗng nòng có lỗ bơm xi măng</v>
          </cell>
          <cell r="Q632">
            <v>180</v>
          </cell>
          <cell r="R632">
            <v>417456000</v>
          </cell>
          <cell r="S632">
            <v>210</v>
          </cell>
          <cell r="T632" t="str">
            <v>Trong vòng 24 giờ kể từ thời điểm đặt hàng của Bệnh viện</v>
          </cell>
          <cell r="U632" t="str">
            <v>Vít đa trục bơm xi măng cố định cột sống lưng</v>
          </cell>
          <cell r="V632" t="str">
            <v>Vít đa trục bơm xi măng cố định cột sống lưng</v>
          </cell>
          <cell r="W632" t="str">
            <v>N07.06.040.0090.272.0009</v>
          </cell>
          <cell r="X632" t="str">
            <v>ACPSxxxx</v>
          </cell>
          <cell r="Y632" t="str">
            <v>- Vít đa trục xoay 57 độ, thân vít hình trụ, có lỗ bơm xi măng, phân biệt các đường kính khác nhau về màu sắc, bước ren đều để bám vững chắc vào thành xương.
- Đường kính của trục ren vít: Ø5.5mm -&gt; Ø8.0mm, dài các cỡ
- Chiều dài mỗi cỡ tăng 5mm
- Chất liệu hợp kim Titanium - Ti6AL4V, ASTM F 136
- Có trợ cụ hỗ trợ tương thích.</v>
          </cell>
          <cell r="Z632" t="str">
            <v>Aero Medikal</v>
          </cell>
          <cell r="AA632" t="str">
            <v>Thổ Nhĩ Kỳ</v>
          </cell>
          <cell r="AB632" t="str">
            <v>Aero Medikal</v>
          </cell>
          <cell r="AC632" t="str">
            <v>Thổ Nhĩ Kỳ</v>
          </cell>
          <cell r="AD632" t="str">
            <v>C</v>
          </cell>
          <cell r="AE632" t="str">
            <v>16126NK/BYT-TB-CT
Ngày 04/08/2020</v>
          </cell>
          <cell r="AF632" t="str">
            <v>Cái/Gói</v>
          </cell>
          <cell r="AG632" t="str">
            <v>Cái</v>
          </cell>
          <cell r="AH632">
            <v>100</v>
          </cell>
          <cell r="AI632">
            <v>0</v>
          </cell>
          <cell r="AJ632" t="str">
            <v>vn0311829625</v>
          </cell>
          <cell r="AK632" t="str">
            <v>CÔNG TY CỔ PHẦN Y TẾ THÀNH ÂN</v>
          </cell>
          <cell r="AL632" t="str">
            <v>Đạt</v>
          </cell>
          <cell r="AM632"/>
          <cell r="AN632" t="str">
            <v>Phan Thị Lường</v>
          </cell>
          <cell r="AO632" t="str">
            <v>Đạt</v>
          </cell>
          <cell r="AP632" t="str">
            <v>Đạt</v>
          </cell>
          <cell r="AQ632" t="str">
            <v>Đạt</v>
          </cell>
          <cell r="AR632">
            <v>0</v>
          </cell>
          <cell r="AS632" t="str">
            <v>Đạt</v>
          </cell>
          <cell r="AT632" t="str">
            <v>Đạt</v>
          </cell>
          <cell r="AU632" t="str">
            <v>Đạt</v>
          </cell>
          <cell r="AV632" t="str">
            <v>Đạt</v>
          </cell>
          <cell r="AW632" t="str">
            <v>Đạt</v>
          </cell>
          <cell r="AX632" t="str">
            <v>Đạt</v>
          </cell>
          <cell r="AY632" t="str">
            <v>Đạt</v>
          </cell>
          <cell r="AZ632">
            <v>0</v>
          </cell>
          <cell r="BA632" t="str">
            <v>Hồ Thị Xuân Thu</v>
          </cell>
          <cell r="BB632" t="str">
            <v>Đạt</v>
          </cell>
          <cell r="BC632">
            <v>0</v>
          </cell>
        </row>
        <row r="633">
          <cell r="C633" t="str">
            <v>PP2300520232</v>
          </cell>
          <cell r="D633" t="str">
            <v>Vít cột sống đa trục rỗng nòng có lỗ bơm xi măng</v>
          </cell>
          <cell r="E633" t="str">
            <v>- Vít đa trục xoay 57 độ, thân vít hình trụ, có lỗ bơm xi măng, phân biệt các đường kính khác nhau về màu sắc, bước ren đều để bám vững chắc vào thành xương.
- Đường kính của trục ren vít: Ø5.5mm -&gt; Ø8.0mm, dài các cỡ
- Chiều dài mỗi cỡ tăng 5mm
- Chất liệu hợp kim Titanium - Ti6AL4V, ASTM F 136
- Có trợ cụ hỗ trợ tương thích.</v>
          </cell>
          <cell r="F633" t="str">
            <v>Cái/ Gói</v>
          </cell>
          <cell r="G633" t="str">
            <v>Cái</v>
          </cell>
          <cell r="H633">
            <v>100</v>
          </cell>
          <cell r="I633">
            <v>6000000</v>
          </cell>
          <cell r="J633">
            <v>600000000</v>
          </cell>
          <cell r="K633">
            <v>12000000</v>
          </cell>
          <cell r="L633">
            <v>900000000</v>
          </cell>
          <cell r="M633">
            <v>420000000</v>
          </cell>
          <cell r="N633">
            <v>17</v>
          </cell>
          <cell r="O633" t="str">
            <v>PP2300520232</v>
          </cell>
          <cell r="P633" t="str">
            <v>Vít cột sống đa trục rỗng nòng có lỗ bơm xi măng</v>
          </cell>
          <cell r="Q633">
            <v>180</v>
          </cell>
          <cell r="R633">
            <v>593283000</v>
          </cell>
          <cell r="S633">
            <v>210</v>
          </cell>
          <cell r="T633" t="str">
            <v>Trong vòng 24h kể từ thời điểm đặt hàng của bệnh viện</v>
          </cell>
          <cell r="U633" t="str">
            <v>Vít đa trục rỗng nòng có lỗ bơm xi măng kèm ốc khóa</v>
          </cell>
          <cell r="V633" t="str">
            <v>Vít đa trục rỗng nòng có lỗ bơm xi măng kèm ốc khóa</v>
          </cell>
          <cell r="W633" t="str">
            <v>N07.06.040.5091.155.0003</v>
          </cell>
          <cell r="X633" t="str">
            <v>HBI8xxxx</v>
          </cell>
          <cell r="Y633" t="str">
            <v>- Vít đa trục xoay 57 độ, thân vít hình trụ, có lỗ bơm xi măng, phân biệt các đường kính khác nhau về màu sắc, bước ren đều để bám vững chắc vào thành xương.
- Đường kính của trục ren vít: Ø5.5mm -&gt; Ø8.0mm, dài các cỡ
- Chiều dài mỗi cỡ tăng 5mm
- Chất liệu hợp kim Titanium - Ti6AL4V, ASTM F 136
- Có trợ cụ hỗ trợ tương thích.</v>
          </cell>
          <cell r="Z633" t="str">
            <v>Paradigm Spine GmbH</v>
          </cell>
          <cell r="AA633" t="str">
            <v>Đức</v>
          </cell>
          <cell r="AB633" t="str">
            <v>Paradigm Spine GmbH</v>
          </cell>
          <cell r="AC633" t="str">
            <v>Đức</v>
          </cell>
          <cell r="AD633" t="str">
            <v>C</v>
          </cell>
          <cell r="AE633" t="str">
            <v>17480NK/BYT-TB-CT ngày 08/02/2021</v>
          </cell>
          <cell r="AF633" t="str">
            <v>1 cái/ gói</v>
          </cell>
          <cell r="AG633" t="str">
            <v>Cái</v>
          </cell>
          <cell r="AH633">
            <v>100</v>
          </cell>
          <cell r="AI633">
            <v>0</v>
          </cell>
          <cell r="AJ633" t="str">
            <v>vn0302204137</v>
          </cell>
          <cell r="AK633" t="str">
            <v>CÔNG TY TNHH TRANG THIẾT BỊ Y TẾ B.M.S</v>
          </cell>
          <cell r="AL633" t="str">
            <v>Đạt</v>
          </cell>
          <cell r="AM633"/>
          <cell r="AN633" t="str">
            <v xml:space="preserve">Đào Thị Nhung </v>
          </cell>
          <cell r="AO633" t="str">
            <v>Đạt</v>
          </cell>
          <cell r="AP633" t="str">
            <v>Đạt</v>
          </cell>
          <cell r="AQ633" t="str">
            <v>Đạt</v>
          </cell>
          <cell r="AR633" t="str">
            <v>Đạt</v>
          </cell>
          <cell r="AS633" t="str">
            <v>Đạt</v>
          </cell>
          <cell r="AT633" t="str">
            <v>Đạt</v>
          </cell>
          <cell r="AU633" t="str">
            <v>Đạt</v>
          </cell>
          <cell r="AV633" t="str">
            <v>Đạt</v>
          </cell>
          <cell r="AW633" t="str">
            <v>Đạt</v>
          </cell>
          <cell r="AX633" t="str">
            <v>Đạt</v>
          </cell>
          <cell r="AY633" t="str">
            <v>Đạt</v>
          </cell>
          <cell r="AZ633">
            <v>0</v>
          </cell>
          <cell r="BA633" t="str">
            <v>Nguyễn Văn Thành</v>
          </cell>
          <cell r="BB633" t="str">
            <v>Đạt</v>
          </cell>
          <cell r="BC633">
            <v>0</v>
          </cell>
        </row>
        <row r="634">
          <cell r="C634" t="str">
            <v>PP2300520233</v>
          </cell>
          <cell r="D634" t="str">
            <v>Nẹp dọc nâng đỡ đốt sống các cỡ</v>
          </cell>
          <cell r="E634"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Ti6AL4V, ASTM F 136
- Có trợ cụ hỗ trợ tương thích.</v>
          </cell>
          <cell r="F634" t="str">
            <v>Cái/ Gói</v>
          </cell>
          <cell r="G634" t="str">
            <v>Cái</v>
          </cell>
          <cell r="H634">
            <v>50</v>
          </cell>
          <cell r="I634">
            <v>2500000</v>
          </cell>
          <cell r="J634">
            <v>125000000</v>
          </cell>
          <cell r="K634">
            <v>2500000</v>
          </cell>
          <cell r="L634">
            <v>187500000</v>
          </cell>
          <cell r="M634">
            <v>87500000</v>
          </cell>
          <cell r="N634">
            <v>9</v>
          </cell>
          <cell r="O634" t="str">
            <v>PP2300520233</v>
          </cell>
          <cell r="P634" t="str">
            <v>Nẹp dọc nâng đỡ đốt sống các cỡ</v>
          </cell>
          <cell r="Q634">
            <v>180</v>
          </cell>
          <cell r="R634">
            <v>133646000</v>
          </cell>
          <cell r="S634">
            <v>210</v>
          </cell>
          <cell r="T634" t="str">
            <v>Trong vòng 24 giờ kể từ thời điểm đặt hàng của Bệnh viện</v>
          </cell>
          <cell r="U634" t="str">
            <v>Nẹp dọc (rod) (titanium) đường kính 5.5 mm
Nẹp dọc (rod) (titanium), đường kính 6.0mm</v>
          </cell>
          <cell r="V634" t="str">
            <v>Nẹp dọc (rod) (titanium) đường kính 5.5 mm
Nẹp dọc (rod) (titanium), đường kính 6.0mm</v>
          </cell>
          <cell r="W634" t="str">
            <v>N07.06.040.3298.272.0069;
N07.06.040.3298.272.0005</v>
          </cell>
          <cell r="X634" t="str">
            <v>NSR155xx/ NSR16xx</v>
          </cell>
          <cell r="Y634"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Ti6AL4V, ASTM F 136
- Có trợ cụ hỗ trợ tương thích.</v>
          </cell>
          <cell r="Z634" t="str">
            <v>Norm Tibbi Urunler
Ith. Ihr. San. Ve Tic.
Ltd Sti</v>
          </cell>
          <cell r="AA634" t="str">
            <v>Thổ Nhĩ Kỳ</v>
          </cell>
          <cell r="AB634" t="str">
            <v>Norm Tibbi Urunler
Ith. Ihr. San. Ve Tic.
Ltd Sti</v>
          </cell>
          <cell r="AC634" t="str">
            <v>Thổ Nhĩ Kỳ</v>
          </cell>
          <cell r="AD634" t="str">
            <v>C</v>
          </cell>
          <cell r="AE634" t="str">
            <v>GPNK số: 9397NK/BYT-TB-CT ngày 26/06/2018</v>
          </cell>
          <cell r="AF634" t="str">
            <v>Cái/ Gói</v>
          </cell>
          <cell r="AG634" t="str">
            <v>Cái</v>
          </cell>
          <cell r="AH634">
            <v>50</v>
          </cell>
          <cell r="AI634">
            <v>0</v>
          </cell>
          <cell r="AJ634" t="str">
            <v>vn0101384017</v>
          </cell>
          <cell r="AK634" t="str">
            <v>CÔNG TY CỔ PHẦN THIẾT BỊ Y TẾ VÀ THƯƠNG MẠI HOA CẨM CHƯỚNG</v>
          </cell>
          <cell r="AL634" t="str">
            <v>Đạt</v>
          </cell>
          <cell r="AM634"/>
          <cell r="AN634" t="str">
            <v xml:space="preserve">Trịnh Thụy Bảo Quyên </v>
          </cell>
          <cell r="AO634" t="str">
            <v>Đạt</v>
          </cell>
          <cell r="AP634" t="str">
            <v>Đạt</v>
          </cell>
          <cell r="AQ634" t="str">
            <v>Đạt</v>
          </cell>
          <cell r="AR634">
            <v>0</v>
          </cell>
          <cell r="AS634" t="str">
            <v>Đạt</v>
          </cell>
          <cell r="AT634" t="str">
            <v>Đạt</v>
          </cell>
          <cell r="AU634" t="str">
            <v>Đạt</v>
          </cell>
          <cell r="AV634" t="str">
            <v>Đạt</v>
          </cell>
          <cell r="AW634" t="str">
            <v>Đạt</v>
          </cell>
          <cell r="AX634" t="str">
            <v>Đạt</v>
          </cell>
          <cell r="AY634" t="str">
            <v>Đạt</v>
          </cell>
          <cell r="AZ634">
            <v>0</v>
          </cell>
          <cell r="BA634" t="str">
            <v>Nguyễn Văn Tuyền</v>
          </cell>
          <cell r="BB634" t="str">
            <v>Đạt</v>
          </cell>
          <cell r="BC634">
            <v>0</v>
          </cell>
        </row>
        <row r="635">
          <cell r="C635" t="str">
            <v>PP2300520233</v>
          </cell>
          <cell r="D635" t="str">
            <v>Nẹp dọc nâng đỡ đốt sống các cỡ</v>
          </cell>
          <cell r="E635"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Ti6AL4V, ASTM F 136
- Có trợ cụ hỗ trợ tương thích.</v>
          </cell>
          <cell r="F635" t="str">
            <v>Cái/ Gói</v>
          </cell>
          <cell r="G635" t="str">
            <v>Cái</v>
          </cell>
          <cell r="H635">
            <v>50</v>
          </cell>
          <cell r="I635">
            <v>2500000</v>
          </cell>
          <cell r="J635">
            <v>125000000</v>
          </cell>
          <cell r="K635">
            <v>2500000</v>
          </cell>
          <cell r="L635">
            <v>187500000</v>
          </cell>
          <cell r="M635">
            <v>87500000</v>
          </cell>
          <cell r="N635">
            <v>9</v>
          </cell>
          <cell r="O635" t="str">
            <v>PP2300520233</v>
          </cell>
          <cell r="P635" t="str">
            <v>Nẹp dọc nâng đỡ đốt sống các cỡ</v>
          </cell>
          <cell r="Q635">
            <v>180</v>
          </cell>
          <cell r="R635">
            <v>287980000</v>
          </cell>
          <cell r="S635">
            <v>210</v>
          </cell>
          <cell r="T635">
            <v>0</v>
          </cell>
          <cell r="U635" t="str">
            <v>Nẹp dọc cột sống  thẳng Apex, Titan dài 300mm</v>
          </cell>
          <cell r="V635" t="str">
            <v>Nẹp dọc cột sống  thẳng Apex, Titan dài 300mm</v>
          </cell>
          <cell r="W635">
            <v>0</v>
          </cell>
          <cell r="X635" t="str">
            <v>5500-300; 6000-300</v>
          </cell>
          <cell r="Y635" t="str">
            <v xml:space="preserve"> - Nẹp dọc nâng đỡ đốt sống hình trụ tròn đều có đường kẻ nét đứt trên thân.
- Đường kính:  Ø5.5 mm-&gt; Ø6.0 mm, dài từ 40-500-600mm; 
- Sử dụng đồng bộ với vít cột sống và ốc khóa trong, khả năng tương thích sinh học hiệu quả.
- Chất liệu hợp kim Titanium - Ti6AL4V, ASTM F 136
- Có trợ cụ hỗ trợ tương thích.</v>
          </cell>
          <cell r="Z635" t="str">
            <v>SPINECRAFT LLC</v>
          </cell>
          <cell r="AA635" t="str">
            <v>Mỹ</v>
          </cell>
          <cell r="AB635" t="str">
            <v>SPINECRAFT LLC</v>
          </cell>
          <cell r="AC635" t="str">
            <v>Mỹ</v>
          </cell>
          <cell r="AD635" t="str">
            <v>C</v>
          </cell>
          <cell r="AE635" t="str">
            <v>2200358ĐKLH/BYT-TB-CT ngày 30/12/2022</v>
          </cell>
          <cell r="AF635" t="str">
            <v>Cái/ gói</v>
          </cell>
          <cell r="AG635" t="str">
            <v>Cái</v>
          </cell>
          <cell r="AH635">
            <v>50</v>
          </cell>
          <cell r="AI635" t="str">
            <v>-</v>
          </cell>
          <cell r="AJ635" t="str">
            <v>vn0313041685</v>
          </cell>
          <cell r="AK635" t="str">
            <v>CÔNG TY CỔ PHẦN TRANG THIẾT BỊ Y TẾ TRỌNG MINH</v>
          </cell>
          <cell r="AL635" t="str">
            <v>Đạt</v>
          </cell>
          <cell r="AM635"/>
          <cell r="AN635" t="str">
            <v>Nguyễn Thị Phương Hoa</v>
          </cell>
          <cell r="AO635" t="str">
            <v>Đạt</v>
          </cell>
          <cell r="AP635" t="str">
            <v>Đạt</v>
          </cell>
          <cell r="AQ635" t="str">
            <v>Đạt</v>
          </cell>
          <cell r="AR635" t="str">
            <v>Đạt</v>
          </cell>
          <cell r="AS635" t="str">
            <v>Đạt</v>
          </cell>
          <cell r="AT635" t="str">
            <v>Đạt</v>
          </cell>
          <cell r="AU635" t="str">
            <v>Đạt</v>
          </cell>
          <cell r="AV635" t="str">
            <v>Đạt</v>
          </cell>
          <cell r="AW635" t="str">
            <v>Đạt</v>
          </cell>
          <cell r="AX635" t="str">
            <v>Đạt</v>
          </cell>
          <cell r="AY635" t="str">
            <v>Đạt</v>
          </cell>
          <cell r="AZ635">
            <v>0</v>
          </cell>
          <cell r="BA635" t="str">
            <v>Nguyễn Thị Linh Đức</v>
          </cell>
          <cell r="BB635" t="str">
            <v>Đạt</v>
          </cell>
          <cell r="BC635">
            <v>0</v>
          </cell>
        </row>
        <row r="636">
          <cell r="C636" t="str">
            <v>PP2300520233</v>
          </cell>
          <cell r="D636" t="str">
            <v>Nẹp dọc nâng đỡ đốt sống các cỡ</v>
          </cell>
          <cell r="E636"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Ti6AL4V, ASTM F 136
- Có trợ cụ hỗ trợ tương thích.</v>
          </cell>
          <cell r="F636" t="str">
            <v>Cái/ Gói</v>
          </cell>
          <cell r="G636" t="str">
            <v>Cái</v>
          </cell>
          <cell r="H636">
            <v>50</v>
          </cell>
          <cell r="I636">
            <v>2500000</v>
          </cell>
          <cell r="J636">
            <v>125000000</v>
          </cell>
          <cell r="K636">
            <v>2500000</v>
          </cell>
          <cell r="L636">
            <v>187500000</v>
          </cell>
          <cell r="M636">
            <v>87500000</v>
          </cell>
          <cell r="N636">
            <v>9</v>
          </cell>
          <cell r="O636" t="str">
            <v>PP2300520233</v>
          </cell>
          <cell r="P636" t="str">
            <v>Nẹp dọc nâng đỡ đốt sống các cỡ</v>
          </cell>
          <cell r="Q636">
            <v>180</v>
          </cell>
          <cell r="R636">
            <v>417456000</v>
          </cell>
          <cell r="S636">
            <v>210</v>
          </cell>
          <cell r="T636" t="str">
            <v>Trong vòng 24 giờ kể từ thời điểm đặt hàng của Bệnh viện</v>
          </cell>
          <cell r="U636" t="str">
            <v>Thanh nối dọc</v>
          </cell>
          <cell r="V636" t="str">
            <v>Thanh nối dọc</v>
          </cell>
          <cell r="W636" t="str">
            <v>N07.06.040.0090.272.0002</v>
          </cell>
          <cell r="X636" t="str">
            <v>ASRxxxx</v>
          </cell>
          <cell r="Y636"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Ti6AL4V, ASTM F 136
- Có trợ cụ hỗ trợ tương thích.</v>
          </cell>
          <cell r="Z636" t="str">
            <v>Aero Medikal</v>
          </cell>
          <cell r="AA636" t="str">
            <v>Thổ Nhĩ Kỳ</v>
          </cell>
          <cell r="AB636" t="str">
            <v>Aero Medikal</v>
          </cell>
          <cell r="AC636" t="str">
            <v>Thổ Nhĩ Kỳ</v>
          </cell>
          <cell r="AD636" t="str">
            <v>C</v>
          </cell>
          <cell r="AE636" t="str">
            <v>16126NK/BYT-TB-CT
Ngày 04/08/2020</v>
          </cell>
          <cell r="AF636" t="str">
            <v>Cái/Gói</v>
          </cell>
          <cell r="AG636" t="str">
            <v>Cái</v>
          </cell>
          <cell r="AH636">
            <v>50</v>
          </cell>
          <cell r="AI636">
            <v>0</v>
          </cell>
          <cell r="AJ636" t="str">
            <v>vn0311829625</v>
          </cell>
          <cell r="AK636" t="str">
            <v>CÔNG TY CỔ PHẦN Y TẾ THÀNH ÂN</v>
          </cell>
          <cell r="AL636" t="str">
            <v>Đạt</v>
          </cell>
          <cell r="AM636"/>
          <cell r="AN636" t="str">
            <v>Phan Thị Lường</v>
          </cell>
          <cell r="AO636" t="str">
            <v>Đạt</v>
          </cell>
          <cell r="AP636" t="str">
            <v>Đạt</v>
          </cell>
          <cell r="AQ636" t="str">
            <v>Đạt</v>
          </cell>
          <cell r="AR636">
            <v>0</v>
          </cell>
          <cell r="AS636" t="str">
            <v>Đạt</v>
          </cell>
          <cell r="AT636" t="str">
            <v>Đạt</v>
          </cell>
          <cell r="AU636" t="str">
            <v>Đạt</v>
          </cell>
          <cell r="AV636" t="str">
            <v>Đạt</v>
          </cell>
          <cell r="AW636" t="str">
            <v>Đạt</v>
          </cell>
          <cell r="AX636" t="str">
            <v>Đạt</v>
          </cell>
          <cell r="AY636" t="str">
            <v>Đạt</v>
          </cell>
          <cell r="AZ636">
            <v>0</v>
          </cell>
          <cell r="BA636" t="str">
            <v>Hồ Thị Xuân Thu</v>
          </cell>
          <cell r="BB636" t="str">
            <v>Đạt</v>
          </cell>
          <cell r="BC636">
            <v>0</v>
          </cell>
        </row>
        <row r="637">
          <cell r="C637" t="str">
            <v>PP2300520233</v>
          </cell>
          <cell r="D637" t="str">
            <v>Nẹp dọc nâng đỡ đốt sống các cỡ</v>
          </cell>
          <cell r="E637"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Ti6AL4V, ASTM F 136
- Có trợ cụ hỗ trợ tương thích.</v>
          </cell>
          <cell r="F637" t="str">
            <v>Cái/ Gói</v>
          </cell>
          <cell r="G637" t="str">
            <v>Cái</v>
          </cell>
          <cell r="H637">
            <v>50</v>
          </cell>
          <cell r="I637">
            <v>2500000</v>
          </cell>
          <cell r="J637">
            <v>125000000</v>
          </cell>
          <cell r="K637">
            <v>2500000</v>
          </cell>
          <cell r="L637">
            <v>187500000</v>
          </cell>
          <cell r="M637">
            <v>87500000</v>
          </cell>
          <cell r="N637">
            <v>9</v>
          </cell>
          <cell r="O637" t="str">
            <v>PP2300520233</v>
          </cell>
          <cell r="P637" t="str">
            <v>Nẹp dọc nâng đỡ đốt sống các cỡ</v>
          </cell>
          <cell r="Q637">
            <v>180</v>
          </cell>
          <cell r="R637">
            <v>593283000</v>
          </cell>
          <cell r="S637">
            <v>210</v>
          </cell>
          <cell r="T637" t="str">
            <v>Trong vòng 24h kể từ thời điểm đặt hàng của bệnh viện</v>
          </cell>
          <cell r="U637" t="str">
            <v>Nẹp dọc lưng</v>
          </cell>
          <cell r="V637" t="str">
            <v>Nẹp dọc lưng</v>
          </cell>
          <cell r="W637" t="str">
            <v>N07.06.040.3493.175.0041</v>
          </cell>
          <cell r="X637" t="str">
            <v>10-55-RH-xxx</v>
          </cell>
          <cell r="Y637"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Ti6AL4V, ASTM F 136
- Có trợ cụ hỗ trợ tương thích.</v>
          </cell>
          <cell r="Z637" t="str">
            <v>Pioneer Surgical Technology, Inc</v>
          </cell>
          <cell r="AA637" t="str">
            <v>Mỹ</v>
          </cell>
          <cell r="AB637" t="str">
            <v>Pioneer Surgical Technology, Inc</v>
          </cell>
          <cell r="AC637" t="str">
            <v>Mỹ</v>
          </cell>
          <cell r="AD637" t="str">
            <v>C</v>
          </cell>
          <cell r="AE637" t="str">
            <v>10126NK/BYT-TB-CT ngày 13/07/2018</v>
          </cell>
          <cell r="AF637" t="str">
            <v>1 cái/ gói</v>
          </cell>
          <cell r="AG637" t="str">
            <v>Cái</v>
          </cell>
          <cell r="AH637">
            <v>50</v>
          </cell>
          <cell r="AI637">
            <v>0</v>
          </cell>
          <cell r="AJ637" t="str">
            <v>vn0302204137</v>
          </cell>
          <cell r="AK637" t="str">
            <v>CÔNG TY TNHH TRANG THIẾT BỊ Y TẾ B.M.S</v>
          </cell>
          <cell r="AL637" t="str">
            <v>Đạt</v>
          </cell>
          <cell r="AM637"/>
          <cell r="AN637" t="str">
            <v xml:space="preserve">Đào Thị Nhung </v>
          </cell>
          <cell r="AO637" t="str">
            <v>Đạt</v>
          </cell>
          <cell r="AP637" t="str">
            <v>Đạt</v>
          </cell>
          <cell r="AQ637" t="str">
            <v>Đạt</v>
          </cell>
          <cell r="AR637" t="str">
            <v>Đạt</v>
          </cell>
          <cell r="AS637" t="str">
            <v>Đạt</v>
          </cell>
          <cell r="AT637" t="str">
            <v>Đạt</v>
          </cell>
          <cell r="AU637" t="str">
            <v>Đạt</v>
          </cell>
          <cell r="AV637" t="str">
            <v>Đạt</v>
          </cell>
          <cell r="AW637" t="str">
            <v>Đạt</v>
          </cell>
          <cell r="AX637" t="str">
            <v>Đạt</v>
          </cell>
          <cell r="AY637" t="str">
            <v>Đạt</v>
          </cell>
          <cell r="AZ637">
            <v>0</v>
          </cell>
          <cell r="BA637" t="str">
            <v>Nguyễn Văn Thành</v>
          </cell>
          <cell r="BB637" t="str">
            <v>Đạt</v>
          </cell>
          <cell r="BC637">
            <v>0</v>
          </cell>
        </row>
        <row r="638">
          <cell r="C638" t="str">
            <v>PP2300520233</v>
          </cell>
          <cell r="D638" t="str">
            <v>Nẹp dọc nâng đỡ đốt sống các cỡ</v>
          </cell>
          <cell r="E638"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Ti6AL4V, ASTM F 136
- Có trợ cụ hỗ trợ tương thích.</v>
          </cell>
          <cell r="F638" t="str">
            <v>Cái/ Gói</v>
          </cell>
          <cell r="G638" t="str">
            <v>Cái</v>
          </cell>
          <cell r="H638">
            <v>50</v>
          </cell>
          <cell r="I638">
            <v>2500000</v>
          </cell>
          <cell r="J638">
            <v>125000000</v>
          </cell>
          <cell r="K638">
            <v>2500000</v>
          </cell>
          <cell r="L638">
            <v>187500000</v>
          </cell>
          <cell r="M638">
            <v>87500000</v>
          </cell>
          <cell r="N638">
            <v>9</v>
          </cell>
          <cell r="O638" t="str">
            <v>PP2300520233</v>
          </cell>
          <cell r="P638" t="str">
            <v>Nẹp dọc nâng đỡ đốt sống các cỡ</v>
          </cell>
          <cell r="Q638">
            <v>180</v>
          </cell>
          <cell r="R638">
            <v>265332000</v>
          </cell>
          <cell r="S638">
            <v>210</v>
          </cell>
          <cell r="T638" t="str">
            <v>Trong vòng 24 giờ kể từ thời điểm đặt hàng của Bệnh viện</v>
          </cell>
          <cell r="U638" t="str">
            <v>Nẹp dọc cột sống lưng TRAITANFIX</v>
          </cell>
          <cell r="V638" t="str">
            <v>Nẹp dọc cột sống lưng TRAITANFIX</v>
          </cell>
          <cell r="W638" t="str">
            <v>N07.06.040.4589.175.0006</v>
          </cell>
          <cell r="X638" t="str">
            <v xml:space="preserve"> 1095xxx 1080xxx</v>
          </cell>
          <cell r="Y638"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Ti6AL4V, ASTM F 136
- Có trợ cụ hỗ trợ tương thích.</v>
          </cell>
          <cell r="Z638" t="str">
            <v>ARTFX Medical LLC</v>
          </cell>
          <cell r="AA638" t="str">
            <v>Mỹ</v>
          </cell>
          <cell r="AB638" t="str">
            <v>ARTFX Medical LLC</v>
          </cell>
          <cell r="AC638" t="str">
            <v>Mỹ</v>
          </cell>
          <cell r="AD638" t="str">
            <v>D</v>
          </cell>
          <cell r="AE638" t="str">
            <v>18812NK/BYT-TB-CT
18868NK/BYT-TB-CT</v>
          </cell>
          <cell r="AF638" t="str">
            <v>Cái/ Gói</v>
          </cell>
          <cell r="AG638" t="str">
            <v>Cái</v>
          </cell>
          <cell r="AH638">
            <v>50</v>
          </cell>
          <cell r="AI638">
            <v>0</v>
          </cell>
          <cell r="AJ638" t="str">
            <v>vn0303649259</v>
          </cell>
          <cell r="AK638" t="str">
            <v>CÔNG TY TNHH VIỆT Y</v>
          </cell>
          <cell r="AL638" t="str">
            <v>Đạt</v>
          </cell>
          <cell r="AM638"/>
          <cell r="AN638" t="str">
            <v>Trần Thị Kiều Diễm</v>
          </cell>
          <cell r="AO638" t="str">
            <v>Đạt</v>
          </cell>
          <cell r="AP638" t="str">
            <v>Đạt</v>
          </cell>
          <cell r="AQ638" t="str">
            <v>Đạt</v>
          </cell>
          <cell r="AR638">
            <v>0</v>
          </cell>
          <cell r="AS638" t="str">
            <v>Đạt</v>
          </cell>
          <cell r="AT638" t="str">
            <v>Đạt</v>
          </cell>
          <cell r="AU638" t="str">
            <v>Đạt</v>
          </cell>
          <cell r="AV638" t="str">
            <v>Đạt</v>
          </cell>
          <cell r="AW638" t="str">
            <v>Đạt</v>
          </cell>
          <cell r="AX638" t="str">
            <v>Đạt</v>
          </cell>
          <cell r="AY638" t="str">
            <v>Đạt</v>
          </cell>
          <cell r="AZ638">
            <v>0</v>
          </cell>
          <cell r="BA638" t="str">
            <v>Hồ Thị Xuân Thu</v>
          </cell>
          <cell r="BB638" t="str">
            <v>Đạt</v>
          </cell>
          <cell r="BC638">
            <v>0</v>
          </cell>
        </row>
        <row r="639">
          <cell r="C639" t="str">
            <v>PP2300520233</v>
          </cell>
          <cell r="D639" t="str">
            <v>Nẹp dọc nâng đỡ đốt sống các cỡ</v>
          </cell>
          <cell r="E639" t="str">
            <v xml:space="preserve"> - Nẹp dọc nâng đỡ đốt sống hình trụ tròn đều có đường kẻ nét đứt trên thân.
- Đường kính:  Ø5.5 mm-&gt; Ø6.0 mm, dài từ 40-500mm; 
- Sử dụng đồng bộ với vít cột sống và ốc khóa trong, khả năng tương thích sinh học hiệu quả.
- Chất liệu hợp kim Titanium - Ti6AL4V, ASTM F 136
- Có trợ cụ hỗ trợ tương thích.</v>
          </cell>
          <cell r="F639" t="str">
            <v>Cái/ Gói</v>
          </cell>
          <cell r="G639" t="str">
            <v>Cái</v>
          </cell>
          <cell r="H639">
            <v>50</v>
          </cell>
          <cell r="I639">
            <v>2500000</v>
          </cell>
          <cell r="J639">
            <v>125000000</v>
          </cell>
          <cell r="K639">
            <v>2500000</v>
          </cell>
          <cell r="L639">
            <v>187500000</v>
          </cell>
          <cell r="M639">
            <v>87500000</v>
          </cell>
          <cell r="N639">
            <v>9</v>
          </cell>
          <cell r="O639" t="str">
            <v>PP2300520233</v>
          </cell>
          <cell r="P639" t="str">
            <v>Nẹp dọc nâng đỡ đốt sống các cỡ</v>
          </cell>
          <cell r="Q639">
            <v>180</v>
          </cell>
          <cell r="R639">
            <v>377764000</v>
          </cell>
          <cell r="S639">
            <v>210</v>
          </cell>
          <cell r="T639">
            <v>0</v>
          </cell>
          <cell r="U639" t="str">
            <v>Nẹp dọc cột sống lưng ngực Flamenco</v>
          </cell>
          <cell r="V639" t="str">
            <v>Nẹp dọc cột sống lưng ngực Flamenco</v>
          </cell>
          <cell r="W639" t="str">
            <v>N07.06.040.0282.296.0008</v>
          </cell>
          <cell r="X639" t="str">
            <v>CS 8012-xxx</v>
          </cell>
          <cell r="Y639" t="str">
            <v>Nẹp dọc nâng đỡ đốt sống hình trụ tròn đều có đường kẻ nét đứt trên thân.
- Chất liệu hợp kim Titanium - Ti6AL4V, ASTM F 136
- Đường kính 5.5 mm
- Dạng thẳng, đầu nẹp hình lục giác với chiều dài 5±0.3mm &amp; đường kính đầu nẹp dạng lục giác là 5±0.1mm.
- Sử dụng đồng bộ với vít cột sống và ốc khóa trong, khả năng tương thích sinh học hiệu quả.
- Chiều dài: 100mm -200mm
- Có trợ cụ hỗ trợ tương thích.</v>
          </cell>
          <cell r="Z639" t="str">
            <v>A-SPINE Asia Co., Ltd.</v>
          </cell>
          <cell r="AA639" t="str">
            <v>Đài Loan</v>
          </cell>
          <cell r="AB639" t="str">
            <v>ulrich GmbH &amp; Co.,KG</v>
          </cell>
          <cell r="AC639" t="str">
            <v>Đức</v>
          </cell>
          <cell r="AD639" t="str">
            <v>PhâN Loại: C</v>
          </cell>
          <cell r="AE639" t="str">
            <v>Số:17714NK/BYT-TB-CT
V/v cấp phép nhập khẩu TTBYT
ngày 23 tháng 3 năm 2021</v>
          </cell>
          <cell r="AF639" t="str">
            <v>Cái/ Gói</v>
          </cell>
          <cell r="AG639" t="str">
            <v>Cái</v>
          </cell>
          <cell r="AH639">
            <v>50</v>
          </cell>
          <cell r="AI639" t="str">
            <v>Vĩnh viễn</v>
          </cell>
          <cell r="AJ639" t="str">
            <v>vn0100124376</v>
          </cell>
          <cell r="AK639" t="str">
            <v>TỔNG CÔNG TY THIẾT BỊ Y TẾ VIỆT NAM - CTCP</v>
          </cell>
          <cell r="AL639" t="str">
            <v>Đạt</v>
          </cell>
          <cell r="AM639"/>
          <cell r="AN639" t="str">
            <v>Trần Thị Kiều Diễm</v>
          </cell>
          <cell r="AO639">
            <v>0</v>
          </cell>
          <cell r="AP639">
            <v>0</v>
          </cell>
          <cell r="AQ639" t="str">
            <v>Đạt</v>
          </cell>
          <cell r="AR639">
            <v>0</v>
          </cell>
          <cell r="AS639" t="str">
            <v>Đạt</v>
          </cell>
          <cell r="AT639" t="str">
            <v>Không đạt</v>
          </cell>
          <cell r="AU639" t="str">
            <v>Đạt</v>
          </cell>
          <cell r="AV639" t="str">
            <v>Đạt</v>
          </cell>
          <cell r="AW639" t="str">
            <v>Đạt</v>
          </cell>
          <cell r="AX639" t="str">
            <v>Đạt</v>
          </cell>
          <cell r="AY639" t="str">
            <v>Không đạt</v>
          </cell>
          <cell r="AZ639" t="str">
            <v>E-HSMT: chiều dài 40mm - 500mm
E-HSDT: Chiều dài 100mm -200mm</v>
          </cell>
          <cell r="BA639" t="str">
            <v>Trần Thị Huyền Trân</v>
          </cell>
          <cell r="BB639" t="str">
            <v>Không đạt</v>
          </cell>
          <cell r="BC639" t="str">
            <v>E-HSMT: chiều dài 40mm - 500mm
E-HSDT: Chiều dài 100mm -200mm</v>
          </cell>
        </row>
        <row r="640">
          <cell r="C640" t="str">
            <v>PP2300520234</v>
          </cell>
          <cell r="D640" t="str">
            <v>Nẹp nối ngang đơn các cỡ</v>
          </cell>
          <cell r="E640" t="str">
            <v xml:space="preserve">- Nẹp nối ngang chống xoay đốt sống đơn sử dụng đồng bộ với vít cột sống và ốc khóa trong, nẹp dọc, khả năng tương thích sinh học hiệu quả.
- Kích cỡ: 40mm-&gt; 80mm;
- Chất liệu hợp kim Titanium </v>
          </cell>
          <cell r="F640" t="str">
            <v>Cái/ Gói</v>
          </cell>
          <cell r="G640" t="str">
            <v>Cái</v>
          </cell>
          <cell r="H640">
            <v>5</v>
          </cell>
          <cell r="I640">
            <v>6500000</v>
          </cell>
          <cell r="J640">
            <v>32500000</v>
          </cell>
          <cell r="K640">
            <v>650000</v>
          </cell>
          <cell r="L640">
            <v>48750000</v>
          </cell>
          <cell r="M640">
            <v>22750000</v>
          </cell>
          <cell r="N640">
            <v>1</v>
          </cell>
          <cell r="O640" t="str">
            <v>PP2300520234</v>
          </cell>
          <cell r="P640" t="str">
            <v>Nẹp nối ngang đơn các cỡ</v>
          </cell>
          <cell r="Q640">
            <v>180</v>
          </cell>
          <cell r="R640">
            <v>133646000</v>
          </cell>
          <cell r="S640">
            <v>210</v>
          </cell>
          <cell r="T640" t="str">
            <v>Trong vòng 24 giờ kể từ thời điểm đặt hàng của Bệnh viện</v>
          </cell>
          <cell r="U640" t="str">
            <v>Thanh nối ngang đơn</v>
          </cell>
          <cell r="V640" t="str">
            <v>Thanh nối ngang đơn</v>
          </cell>
          <cell r="W640" t="str">
            <v>N07.06.040.3298.272.0067</v>
          </cell>
          <cell r="X640" t="str">
            <v>NSTLxxx</v>
          </cell>
          <cell r="Y640" t="str">
            <v xml:space="preserve">- Nẹp nối ngang chống xoay đốt sống đơn sử dụng đồng bộ với vít cột sống và ốc khóa trong, nẹp dọc, khả năng tương thích sinh học hiệu quả.
- Kích cỡ: 40mm-&gt; 80mm;
- Chất liệu hợp kim Titanium </v>
          </cell>
          <cell r="Z640" t="str">
            <v>Norm Tibbi Urunler
Ith. Ihr. San. Ve Tic.
Ltd Sti</v>
          </cell>
          <cell r="AA640" t="str">
            <v>Thổ Nhĩ Kỳ</v>
          </cell>
          <cell r="AB640" t="str">
            <v>Norm Tibbi Urunler
Ith. Ihr. San. Ve Tic.
Ltd Sti</v>
          </cell>
          <cell r="AC640" t="str">
            <v>Thổ Nhĩ Kỳ</v>
          </cell>
          <cell r="AD640" t="str">
            <v>C</v>
          </cell>
          <cell r="AE640" t="str">
            <v>GPNK số: 9397NK/BYT-TB-CT ngày 26/06/2018</v>
          </cell>
          <cell r="AF640" t="str">
            <v>Cái/ Gói</v>
          </cell>
          <cell r="AG640" t="str">
            <v>Cái</v>
          </cell>
          <cell r="AH640">
            <v>5</v>
          </cell>
          <cell r="AI640">
            <v>0</v>
          </cell>
          <cell r="AJ640" t="str">
            <v>vn0101384017</v>
          </cell>
          <cell r="AK640" t="str">
            <v>CÔNG TY CỔ PHẦN THIẾT BỊ Y TẾ VÀ THƯƠNG MẠI HOA CẨM CHƯỚNG</v>
          </cell>
          <cell r="AL640" t="str">
            <v>Đạt</v>
          </cell>
          <cell r="AM640"/>
          <cell r="AN640" t="str">
            <v xml:space="preserve">Trịnh Thụy Bảo Quyên </v>
          </cell>
          <cell r="AO640" t="str">
            <v>Đạt</v>
          </cell>
          <cell r="AP640" t="str">
            <v>Đạt</v>
          </cell>
          <cell r="AQ640" t="str">
            <v>Đạt</v>
          </cell>
          <cell r="AR640">
            <v>0</v>
          </cell>
          <cell r="AS640" t="str">
            <v>Đạt</v>
          </cell>
          <cell r="AT640" t="str">
            <v>Đạt</v>
          </cell>
          <cell r="AU640" t="str">
            <v>Đạt</v>
          </cell>
          <cell r="AV640" t="str">
            <v>Đạt</v>
          </cell>
          <cell r="AW640" t="str">
            <v>Đạt</v>
          </cell>
          <cell r="AX640" t="str">
            <v>Đạt</v>
          </cell>
          <cell r="AY640" t="str">
            <v>Đạt</v>
          </cell>
          <cell r="AZ640">
            <v>0</v>
          </cell>
          <cell r="BA640" t="str">
            <v>Nguyễn Văn Tuyền</v>
          </cell>
          <cell r="BB640" t="str">
            <v>Đạt</v>
          </cell>
          <cell r="BC640">
            <v>0</v>
          </cell>
        </row>
        <row r="641">
          <cell r="C641" t="str">
            <v>PP2300520234</v>
          </cell>
          <cell r="D641" t="str">
            <v>Nẹp nối ngang đơn các cỡ</v>
          </cell>
          <cell r="E641" t="str">
            <v xml:space="preserve">- Nẹp nối ngang chống xoay đốt sống đơn sử dụng đồng bộ với vít cột sống và ốc khóa trong, nẹp dọc, khả năng tương thích sinh học hiệu quả.
- Kích cỡ: 40mm-&gt; 80mm;
- Chất liệu hợp kim Titanium </v>
          </cell>
          <cell r="F641" t="str">
            <v>Cái/ Gói</v>
          </cell>
          <cell r="G641" t="str">
            <v>Cái</v>
          </cell>
          <cell r="H641">
            <v>5</v>
          </cell>
          <cell r="I641">
            <v>6500000</v>
          </cell>
          <cell r="J641">
            <v>32500000</v>
          </cell>
          <cell r="K641">
            <v>650000</v>
          </cell>
          <cell r="L641">
            <v>48750000</v>
          </cell>
          <cell r="M641">
            <v>22750000</v>
          </cell>
          <cell r="N641">
            <v>1</v>
          </cell>
          <cell r="O641" t="str">
            <v>PP2300520234</v>
          </cell>
          <cell r="P641" t="str">
            <v>Nẹp nối ngang đơn các cỡ</v>
          </cell>
          <cell r="Q641">
            <v>180</v>
          </cell>
          <cell r="R641">
            <v>417456000</v>
          </cell>
          <cell r="S641">
            <v>210</v>
          </cell>
          <cell r="T641" t="str">
            <v>Trong vòng 24 giờ kể từ thời điểm đặt hàng của Bệnh viện</v>
          </cell>
          <cell r="U641" t="str">
            <v>Thanh nối ngang</v>
          </cell>
          <cell r="V641" t="str">
            <v>Thanh nối ngang</v>
          </cell>
          <cell r="W641" t="str">
            <v>N07.06.040.0090.272.0003</v>
          </cell>
          <cell r="X641" t="str">
            <v>AMTLxxxx</v>
          </cell>
          <cell r="Y641" t="str">
            <v xml:space="preserve">- Nẹp nối ngang chống xoay đốt sống đơn sử dụng đồng bộ với vít cột sống và ốc khóa trong, nẹp dọc, khả năng tương thích sinh học hiệu quả.
- Kích cỡ: 40mm-&gt; 80mm;
- Chất liệu hợp kim Titanium </v>
          </cell>
          <cell r="Z641" t="str">
            <v>Aero Medikal</v>
          </cell>
          <cell r="AA641" t="str">
            <v>Thổ Nhĩ Kỳ</v>
          </cell>
          <cell r="AB641" t="str">
            <v>Aero Medikal</v>
          </cell>
          <cell r="AC641" t="str">
            <v>Thổ Nhĩ Kỳ</v>
          </cell>
          <cell r="AD641" t="str">
            <v>C</v>
          </cell>
          <cell r="AE641" t="str">
            <v>16126NK/BYT-TB-CT
Ngày 04/08/2020</v>
          </cell>
          <cell r="AF641" t="str">
            <v>Cái/Gói</v>
          </cell>
          <cell r="AG641" t="str">
            <v>Cái</v>
          </cell>
          <cell r="AH641">
            <v>5</v>
          </cell>
          <cell r="AI641">
            <v>0</v>
          </cell>
          <cell r="AJ641" t="str">
            <v>vn0311829625</v>
          </cell>
          <cell r="AK641" t="str">
            <v>CÔNG TY CỔ PHẦN Y TẾ THÀNH ÂN</v>
          </cell>
          <cell r="AL641" t="str">
            <v>Đạt</v>
          </cell>
          <cell r="AM641"/>
          <cell r="AN641" t="str">
            <v>Phan Thị Lường</v>
          </cell>
          <cell r="AO641" t="str">
            <v>Đạt</v>
          </cell>
          <cell r="AP641" t="str">
            <v>Đạt</v>
          </cell>
          <cell r="AQ641" t="str">
            <v>Đạt</v>
          </cell>
          <cell r="AR641">
            <v>0</v>
          </cell>
          <cell r="AS641" t="str">
            <v>Đạt</v>
          </cell>
          <cell r="AT641" t="str">
            <v>Đạt</v>
          </cell>
          <cell r="AU641" t="str">
            <v>Đạt</v>
          </cell>
          <cell r="AV641" t="str">
            <v>Đạt</v>
          </cell>
          <cell r="AW641" t="str">
            <v>Đạt</v>
          </cell>
          <cell r="AX641" t="str">
            <v>Đạt</v>
          </cell>
          <cell r="AY641" t="str">
            <v>Đạt</v>
          </cell>
          <cell r="AZ641">
            <v>0</v>
          </cell>
          <cell r="BA641" t="str">
            <v>Hồ Thị Xuân Thu</v>
          </cell>
          <cell r="BB641" t="str">
            <v>Đạt</v>
          </cell>
          <cell r="BC641">
            <v>0</v>
          </cell>
        </row>
        <row r="642">
          <cell r="C642" t="str">
            <v>PP2300520234</v>
          </cell>
          <cell r="D642" t="str">
            <v>Nẹp nối ngang đơn các cỡ</v>
          </cell>
          <cell r="E642" t="str">
            <v xml:space="preserve">- Nẹp nối ngang chống xoay đốt sống đơn sử dụng đồng bộ với vít cột sống và ốc khóa trong, nẹp dọc, khả năng tương thích sinh học hiệu quả.
- Kích cỡ: 40mm-&gt; 80mm;
- Chất liệu hợp kim Titanium </v>
          </cell>
          <cell r="F642" t="str">
            <v>Cái/ Gói</v>
          </cell>
          <cell r="G642" t="str">
            <v>Cái</v>
          </cell>
          <cell r="H642">
            <v>5</v>
          </cell>
          <cell r="I642">
            <v>6500000</v>
          </cell>
          <cell r="J642">
            <v>32500000</v>
          </cell>
          <cell r="K642">
            <v>650000</v>
          </cell>
          <cell r="L642">
            <v>48750000</v>
          </cell>
          <cell r="M642">
            <v>22750000</v>
          </cell>
          <cell r="N642">
            <v>1</v>
          </cell>
          <cell r="O642" t="str">
            <v>PP2300520234</v>
          </cell>
          <cell r="P642" t="str">
            <v>Nẹp nối ngang đơn các cỡ</v>
          </cell>
          <cell r="Q642">
            <v>180</v>
          </cell>
          <cell r="R642">
            <v>294448200</v>
          </cell>
          <cell r="S642">
            <v>210</v>
          </cell>
          <cell r="T642" t="str">
            <v>Trong vòng 24 giờ kể từ thời điểm đặt hàng của Bệnh viện</v>
          </cell>
          <cell r="U642" t="str">
            <v>Nẹp ngang Osi, các cỡ</v>
          </cell>
          <cell r="V642" t="str">
            <v xml:space="preserve">Nẹp ngang Osi </v>
          </cell>
          <cell r="W642" t="str">
            <v>N07.06.040.3397.272.0084</v>
          </cell>
          <cell r="X642" t="str">
            <v>OS1010xxx</v>
          </cell>
          <cell r="Y642" t="str">
            <v xml:space="preserve"> - Chất liệu Hợp kim Titanium Ti6Al4V.  
 - Nẹp nối ngang chống xoay đốt sống đơn sử dụng đồng bộ với vít cột sống và ốc khóa trong, nẹp dọc, khả năng tương thích sinh học hiệu quả.
 - Kích cỡ: dài 40-100mm bước tăng 10mm
 - Tiêu chuẩn chất lượng CE, ISO</v>
          </cell>
          <cell r="Z642" t="str">
            <v>Osimplant</v>
          </cell>
          <cell r="AA642" t="str">
            <v>Thổ Nhĩ Kỳ</v>
          </cell>
          <cell r="AB642" t="str">
            <v>Thổ Nhĩ Kỳ</v>
          </cell>
          <cell r="AC642" t="str">
            <v>Thổ Nhĩ Kỳ</v>
          </cell>
          <cell r="AD642" t="str">
            <v>C</v>
          </cell>
          <cell r="AE642" t="str">
            <v>9236NK/BYT-TB-CT</v>
          </cell>
          <cell r="AF642" t="str">
            <v>Gói/1</v>
          </cell>
          <cell r="AG642" t="str">
            <v>Cái</v>
          </cell>
          <cell r="AH642">
            <v>5</v>
          </cell>
          <cell r="AI642">
            <v>0</v>
          </cell>
          <cell r="AJ642" t="str">
            <v>vn0303224087</v>
          </cell>
          <cell r="AK642" t="str">
            <v>CÔNG TY TNHH THIẾT BỊ Y TẾ HOÀNG LỘC M.E</v>
          </cell>
          <cell r="AL642" t="str">
            <v>Đạt</v>
          </cell>
          <cell r="AM642"/>
          <cell r="AN642" t="str">
            <v>Hồ Thị Hồng</v>
          </cell>
          <cell r="AO642" t="str">
            <v>Đạt</v>
          </cell>
          <cell r="AP642" t="str">
            <v>Đạt</v>
          </cell>
          <cell r="AQ642" t="str">
            <v>Đạt</v>
          </cell>
          <cell r="AR642">
            <v>0</v>
          </cell>
          <cell r="AS642" t="str">
            <v>Đạt</v>
          </cell>
          <cell r="AT642" t="str">
            <v>Đạt</v>
          </cell>
          <cell r="AU642" t="str">
            <v>Đạt</v>
          </cell>
          <cell r="AV642" t="str">
            <v>Đạt</v>
          </cell>
          <cell r="AW642" t="str">
            <v>Đạt</v>
          </cell>
          <cell r="AX642" t="str">
            <v>Đạt</v>
          </cell>
          <cell r="AY642" t="str">
            <v>Đạt</v>
          </cell>
          <cell r="AZ642">
            <v>0</v>
          </cell>
          <cell r="BA642" t="str">
            <v>Trần Thị Dân</v>
          </cell>
          <cell r="BB642" t="str">
            <v>Đạt</v>
          </cell>
          <cell r="BC642">
            <v>0</v>
          </cell>
        </row>
        <row r="643">
          <cell r="C643" t="str">
            <v>PP2300520234</v>
          </cell>
          <cell r="D643" t="str">
            <v>Nẹp nối ngang đơn các cỡ</v>
          </cell>
          <cell r="E643" t="str">
            <v xml:space="preserve">- Nẹp nối ngang chống xoay đốt sống đơn sử dụng đồng bộ với vít cột sống và ốc khóa trong, nẹp dọc, khả năng tương thích sinh học hiệu quả.
- Kích cỡ: 40mm-&gt; 80mm;
- Chất liệu hợp kim Titanium </v>
          </cell>
          <cell r="F643" t="str">
            <v>Cái/ Gói</v>
          </cell>
          <cell r="G643" t="str">
            <v>Cái</v>
          </cell>
          <cell r="H643">
            <v>5</v>
          </cell>
          <cell r="I643">
            <v>6500000</v>
          </cell>
          <cell r="J643">
            <v>32500000</v>
          </cell>
          <cell r="K643">
            <v>650000</v>
          </cell>
          <cell r="L643">
            <v>48750000</v>
          </cell>
          <cell r="M643">
            <v>22750000</v>
          </cell>
          <cell r="N643">
            <v>1</v>
          </cell>
          <cell r="O643" t="str">
            <v>PP2300520234</v>
          </cell>
          <cell r="P643" t="str">
            <v>Nẹp nối ngang đơn các cỡ</v>
          </cell>
          <cell r="Q643">
            <v>180</v>
          </cell>
          <cell r="R643">
            <v>593283000</v>
          </cell>
          <cell r="S643">
            <v>210</v>
          </cell>
          <cell r="T643" t="str">
            <v>Trong vòng 24h kể từ thời điểm đặt hàng của bệnh viện</v>
          </cell>
          <cell r="U643" t="str">
            <v>Nẹp ngang cột sống</v>
          </cell>
          <cell r="V643" t="str">
            <v>Nẹp ngang cột sống</v>
          </cell>
          <cell r="W643" t="str">
            <v>N07.06.040.3493.175.0015</v>
          </cell>
          <cell r="X643" t="str">
            <v>01-VXL-xx
01-VXL-MED</v>
          </cell>
          <cell r="Y643" t="str">
            <v xml:space="preserve">- Nẹp nối ngang chống xoay đốt sống đơn sử dụng đồng bộ với vít cột sống và ốc khóa trong, nẹp dọc, khả năng tương thích sinh học hiệu quả.
- Kích cỡ: 40mm-&gt; 80mm;
- Chất liệu hợp kim Titanium </v>
          </cell>
          <cell r="Z643" t="str">
            <v>Pioneer Surgical Technology, Inc</v>
          </cell>
          <cell r="AA643" t="str">
            <v>Mỹ</v>
          </cell>
          <cell r="AB643" t="str">
            <v>Pioneer Surgical Technology, Inc</v>
          </cell>
          <cell r="AC643" t="str">
            <v>Mỹ</v>
          </cell>
          <cell r="AD643" t="str">
            <v>C</v>
          </cell>
          <cell r="AE643" t="str">
            <v>10126NK/BYT-TB-CT ngày 13/07/2018</v>
          </cell>
          <cell r="AF643" t="str">
            <v>1 cái/ gói</v>
          </cell>
          <cell r="AG643" t="str">
            <v>Cái</v>
          </cell>
          <cell r="AH643">
            <v>5</v>
          </cell>
          <cell r="AI643">
            <v>0</v>
          </cell>
          <cell r="AJ643" t="str">
            <v>vn0302204137</v>
          </cell>
          <cell r="AK643" t="str">
            <v>CÔNG TY TNHH TRANG THIẾT BỊ Y TẾ B.M.S</v>
          </cell>
          <cell r="AL643" t="str">
            <v>Đạt</v>
          </cell>
          <cell r="AM643"/>
          <cell r="AN643" t="str">
            <v xml:space="preserve">Đào Thị Nhung </v>
          </cell>
          <cell r="AO643" t="str">
            <v>Đạt</v>
          </cell>
          <cell r="AP643" t="str">
            <v>Đạt</v>
          </cell>
          <cell r="AQ643" t="str">
            <v>Đạt</v>
          </cell>
          <cell r="AR643" t="str">
            <v>Đạt</v>
          </cell>
          <cell r="AS643" t="str">
            <v>Đạt</v>
          </cell>
          <cell r="AT643" t="str">
            <v>Không Đạt</v>
          </cell>
          <cell r="AU643" t="str">
            <v>Đạt</v>
          </cell>
          <cell r="AV643" t="str">
            <v>Đạt</v>
          </cell>
          <cell r="AW643" t="str">
            <v>Đạt</v>
          </cell>
          <cell r="AX643" t="str">
            <v>Đạt</v>
          </cell>
          <cell r="AY643" t="str">
            <v>Không Đạt</v>
          </cell>
          <cell r="AZ643" t="str">
            <v>Catalogue không đáp ứng HSMT</v>
          </cell>
          <cell r="BA643" t="str">
            <v>Nguyễn Văn Thành</v>
          </cell>
          <cell r="BB643" t="str">
            <v>Không Đạt</v>
          </cell>
          <cell r="BC643" t="str">
            <v>Catalogue không đáp ứng HSMT</v>
          </cell>
        </row>
        <row r="644">
          <cell r="C644" t="str">
            <v>PP2300520234</v>
          </cell>
          <cell r="D644" t="str">
            <v>Nẹp nối ngang đơn các cỡ</v>
          </cell>
          <cell r="E644" t="str">
            <v xml:space="preserve">- Nẹp nối ngang chống xoay đốt sống đơn sử dụng đồng bộ với vít cột sống và ốc khóa trong, nẹp dọc, khả năng tương thích sinh học hiệu quả.
- Kích cỡ: 40mm-&gt; 80mm;
- Chất liệu hợp kim Titanium </v>
          </cell>
          <cell r="F644" t="str">
            <v>Cái/ Gói</v>
          </cell>
          <cell r="G644" t="str">
            <v>Cái</v>
          </cell>
          <cell r="H644">
            <v>5</v>
          </cell>
          <cell r="I644">
            <v>6500000</v>
          </cell>
          <cell r="J644">
            <v>32500000</v>
          </cell>
          <cell r="K644">
            <v>650000</v>
          </cell>
          <cell r="L644">
            <v>48750000</v>
          </cell>
          <cell r="M644">
            <v>22750000</v>
          </cell>
          <cell r="N644">
            <v>1</v>
          </cell>
          <cell r="O644" t="str">
            <v>PP2300520234</v>
          </cell>
          <cell r="P644" t="str">
            <v>Nẹp nối ngang đơn các cỡ</v>
          </cell>
          <cell r="Q644">
            <v>180</v>
          </cell>
          <cell r="R644">
            <v>265332000</v>
          </cell>
          <cell r="S644">
            <v>210</v>
          </cell>
          <cell r="T644" t="str">
            <v>Trong vòng 24 giờ kể từ thời điểm đặt hàng của Bệnh viện</v>
          </cell>
          <cell r="U644" t="str">
            <v>Nẹp nối ngang</v>
          </cell>
          <cell r="V644" t="str">
            <v>Nẹp nối ngang</v>
          </cell>
          <cell r="W644" t="str">
            <v>N07.06.040.4589.175.0129</v>
          </cell>
          <cell r="X644" t="str">
            <v>1310xxx</v>
          </cell>
          <cell r="Y644" t="str">
            <v xml:space="preserve">- Nẹp nối ngang chống xoay đốt sống đơn sử dụng đồng bộ với vít cột sống và ốc khóa trong, nẹp dọc, khả năng tương thích sinh học hiệu quả.
- Kích cỡ: 40mm-&gt; 80mm;
- Chất liệu hợp kim Titanium </v>
          </cell>
          <cell r="Z644" t="str">
            <v>ARTFX Medical LLC</v>
          </cell>
          <cell r="AA644" t="str">
            <v>Mỹ</v>
          </cell>
          <cell r="AB644" t="str">
            <v>ARTFX Medical LLC</v>
          </cell>
          <cell r="AC644" t="str">
            <v>Mỹ</v>
          </cell>
          <cell r="AD644" t="str">
            <v>D</v>
          </cell>
          <cell r="AE644" t="str">
            <v>18868NK/BYT-TB-CT</v>
          </cell>
          <cell r="AF644" t="str">
            <v>Cái/ Gói</v>
          </cell>
          <cell r="AG644" t="str">
            <v>Cái</v>
          </cell>
          <cell r="AH644">
            <v>5</v>
          </cell>
          <cell r="AI644">
            <v>0</v>
          </cell>
          <cell r="AJ644" t="str">
            <v>vn0303649259</v>
          </cell>
          <cell r="AK644" t="str">
            <v>CÔNG TY TNHH VIỆT Y</v>
          </cell>
          <cell r="AL644" t="str">
            <v>Đạt</v>
          </cell>
          <cell r="AM644"/>
          <cell r="AN644" t="str">
            <v>Trần Thị Kiều Diễm</v>
          </cell>
          <cell r="AO644" t="str">
            <v>Đạt</v>
          </cell>
          <cell r="AP644" t="str">
            <v>Đạt</v>
          </cell>
          <cell r="AQ644" t="str">
            <v>Đạt</v>
          </cell>
          <cell r="AR644">
            <v>0</v>
          </cell>
          <cell r="AS644" t="str">
            <v>Đạt</v>
          </cell>
          <cell r="AT644" t="str">
            <v>Đạt</v>
          </cell>
          <cell r="AU644" t="str">
            <v>Đạt</v>
          </cell>
          <cell r="AV644" t="str">
            <v>Đạt</v>
          </cell>
          <cell r="AW644" t="str">
            <v>Đạt</v>
          </cell>
          <cell r="AX644" t="str">
            <v>Đạt</v>
          </cell>
          <cell r="AY644" t="str">
            <v>Đạt</v>
          </cell>
          <cell r="AZ644">
            <v>0</v>
          </cell>
          <cell r="BA644" t="str">
            <v>Hồ Thị Xuân Thu</v>
          </cell>
          <cell r="BB644" t="str">
            <v>Đạt</v>
          </cell>
          <cell r="BC644">
            <v>0</v>
          </cell>
        </row>
        <row r="645">
          <cell r="C645" t="str">
            <v>PP2300520235</v>
          </cell>
          <cell r="D645" t="str">
            <v>Nẹp nối ngang xoay các cỡ</v>
          </cell>
          <cell r="E645" t="str">
            <v>- Nẹp nối ngang chống xoay đốt sống xoay; sử dụng đồng bộ với vít cột sống và ốc khóa trong, nẹp dọc, khả năng tương thích sinh học hiệu quả.
- Kích cỡ: 20-&gt;100mm; 
- Chất liệu hợp kim Titanium</v>
          </cell>
          <cell r="F645" t="str">
            <v>Cái/ Gói</v>
          </cell>
          <cell r="G645" t="str">
            <v>Cái</v>
          </cell>
          <cell r="H645">
            <v>5</v>
          </cell>
          <cell r="I645">
            <v>6500000</v>
          </cell>
          <cell r="J645">
            <v>32500000</v>
          </cell>
          <cell r="K645">
            <v>650000</v>
          </cell>
          <cell r="L645">
            <v>48750000</v>
          </cell>
          <cell r="M645">
            <v>22750000</v>
          </cell>
          <cell r="N645">
            <v>1</v>
          </cell>
          <cell r="O645" t="str">
            <v>PP2300520235</v>
          </cell>
          <cell r="P645" t="str">
            <v>Nẹp nối ngang xoay các cỡ</v>
          </cell>
          <cell r="Q645">
            <v>180</v>
          </cell>
          <cell r="R645">
            <v>133646000</v>
          </cell>
          <cell r="S645">
            <v>210</v>
          </cell>
          <cell r="T645" t="str">
            <v>Trong vòng 24 giờ kể từ thời điểm đặt hàng của Bệnh viện</v>
          </cell>
          <cell r="U645" t="str">
            <v>Nẹp nối ngang xoay đốt sống lưng</v>
          </cell>
          <cell r="V645" t="str">
            <v>Nẹp nối ngang xoay đốt sống lưng</v>
          </cell>
          <cell r="W645" t="str">
            <v>N07.06.040.3298.272.0068</v>
          </cell>
          <cell r="X645" t="str">
            <v>NSATLxxxx/ NSATLxxxxx</v>
          </cell>
          <cell r="Y645" t="str">
            <v>- Nẹp nối ngang chống xoay đốt sống xoay; sử dụng đồng bộ với vít cột sống và ốc khóa trong, nẹp dọc, khả năng tương thích sinh học hiệu quả.
- Kích cỡ: 20-&gt;100mm; 
- Chất liệu hợp kim Titanium</v>
          </cell>
          <cell r="Z645" t="str">
            <v>Norm Tibbi Urunler
Ith. Ihr. San. Ve Tic.
Ltd Sti</v>
          </cell>
          <cell r="AA645" t="str">
            <v>Thổ Nhĩ Kỳ</v>
          </cell>
          <cell r="AB645" t="str">
            <v>Norm Tibbi Urunler
Ith. Ihr. San. Ve Tic.
Ltd Sti</v>
          </cell>
          <cell r="AC645" t="str">
            <v>Thổ Nhĩ Kỳ</v>
          </cell>
          <cell r="AD645" t="str">
            <v>C</v>
          </cell>
          <cell r="AE645" t="str">
            <v>GPNK số: 9397NK/BYT-TB-CT ngày 26/06/2018</v>
          </cell>
          <cell r="AF645" t="str">
            <v>Cái/ Gói</v>
          </cell>
          <cell r="AG645" t="str">
            <v>Cái</v>
          </cell>
          <cell r="AH645">
            <v>5</v>
          </cell>
          <cell r="AI645">
            <v>0</v>
          </cell>
          <cell r="AJ645" t="str">
            <v>vn0101384017</v>
          </cell>
          <cell r="AK645" t="str">
            <v>CÔNG TY CỔ PHẦN THIẾT BỊ Y TẾ VÀ THƯƠNG MẠI HOA CẨM CHƯỚNG</v>
          </cell>
          <cell r="AL645" t="str">
            <v>Đạt</v>
          </cell>
          <cell r="AM645"/>
          <cell r="AN645" t="str">
            <v xml:space="preserve">Trịnh Thụy Bảo Quyên </v>
          </cell>
          <cell r="AO645" t="str">
            <v>Đạt</v>
          </cell>
          <cell r="AP645" t="str">
            <v>Đạt</v>
          </cell>
          <cell r="AQ645" t="str">
            <v>Đạt</v>
          </cell>
          <cell r="AR645">
            <v>0</v>
          </cell>
          <cell r="AS645" t="str">
            <v>Đạt</v>
          </cell>
          <cell r="AT645" t="str">
            <v>Đạt</v>
          </cell>
          <cell r="AU645" t="str">
            <v>Đạt</v>
          </cell>
          <cell r="AV645" t="str">
            <v>Đạt</v>
          </cell>
          <cell r="AW645" t="str">
            <v>Đạt</v>
          </cell>
          <cell r="AX645" t="str">
            <v>Đạt</v>
          </cell>
          <cell r="AY645" t="str">
            <v>Đạt</v>
          </cell>
          <cell r="AZ645">
            <v>0</v>
          </cell>
          <cell r="BA645" t="str">
            <v>Nguyễn Văn Tuyền</v>
          </cell>
          <cell r="BB645" t="str">
            <v>Đạt</v>
          </cell>
          <cell r="BC645">
            <v>0</v>
          </cell>
        </row>
        <row r="646">
          <cell r="C646" t="str">
            <v>PP2300520235</v>
          </cell>
          <cell r="D646" t="str">
            <v>Nẹp nối ngang xoay các cỡ</v>
          </cell>
          <cell r="E646" t="str">
            <v>- Nẹp nối ngang chống xoay đốt sống xoay; sử dụng đồng bộ với vít cột sống và ốc khóa trong, nẹp dọc, khả năng tương thích sinh học hiệu quả.
- Kích cỡ: 20-&gt;100mm; 
- Chất liệu hợp kim Titanium</v>
          </cell>
          <cell r="F646" t="str">
            <v>Cái/ Gói</v>
          </cell>
          <cell r="G646" t="str">
            <v>Cái</v>
          </cell>
          <cell r="H646">
            <v>5</v>
          </cell>
          <cell r="I646">
            <v>6500000</v>
          </cell>
          <cell r="J646">
            <v>32500000</v>
          </cell>
          <cell r="K646">
            <v>650000</v>
          </cell>
          <cell r="L646">
            <v>48750000</v>
          </cell>
          <cell r="M646">
            <v>22750000</v>
          </cell>
          <cell r="N646">
            <v>1</v>
          </cell>
          <cell r="O646" t="str">
            <v>PP2300520235</v>
          </cell>
          <cell r="P646" t="str">
            <v>Nẹp nối ngang xoay các cỡ</v>
          </cell>
          <cell r="Q646">
            <v>180</v>
          </cell>
          <cell r="R646">
            <v>417456000</v>
          </cell>
          <cell r="S646">
            <v>210</v>
          </cell>
          <cell r="T646" t="str">
            <v>Trong vòng 24 giờ kể từ thời điểm đặt hàng của Bệnh viện</v>
          </cell>
          <cell r="U646" t="str">
            <v>Thanh nối ngang</v>
          </cell>
          <cell r="V646" t="str">
            <v>Thanh nối ngang</v>
          </cell>
          <cell r="W646" t="str">
            <v>N07.06.040.0090.272.0003</v>
          </cell>
          <cell r="X646" t="str">
            <v>AMTLxxxx</v>
          </cell>
          <cell r="Y646" t="str">
            <v>- Nẹp nối ngang chống xoay đốt sống xoay; sử dụng đồng bộ với vít cột sống và ốc khóa trong, nẹp dọc, khả năng tương thích sinh học hiệu quả.
- Kích cỡ: 20-&gt;100mm; 
- Chất liệu hợp kim Titanium</v>
          </cell>
          <cell r="Z646" t="str">
            <v>Aero Medikal</v>
          </cell>
          <cell r="AA646" t="str">
            <v>Thổ Nhĩ Kỳ</v>
          </cell>
          <cell r="AB646" t="str">
            <v>Aero Medikal</v>
          </cell>
          <cell r="AC646" t="str">
            <v>Thổ Nhĩ Kỳ</v>
          </cell>
          <cell r="AD646" t="str">
            <v>C</v>
          </cell>
          <cell r="AE646" t="str">
            <v>16126NK/BYT-TB-CT
Ngày 04/08/2020</v>
          </cell>
          <cell r="AF646" t="str">
            <v>Cái/Gói</v>
          </cell>
          <cell r="AG646" t="str">
            <v>Cái</v>
          </cell>
          <cell r="AH646">
            <v>5</v>
          </cell>
          <cell r="AI646">
            <v>0</v>
          </cell>
          <cell r="AJ646" t="str">
            <v>vn0311829625</v>
          </cell>
          <cell r="AK646" t="str">
            <v>CÔNG TY CỔ PHẦN Y TẾ THÀNH ÂN</v>
          </cell>
          <cell r="AL646" t="str">
            <v>Đạt</v>
          </cell>
          <cell r="AM646"/>
          <cell r="AN646" t="str">
            <v>Phan Thị Lường</v>
          </cell>
          <cell r="AO646" t="str">
            <v>Đạt</v>
          </cell>
          <cell r="AP646" t="str">
            <v>Đạt</v>
          </cell>
          <cell r="AQ646" t="str">
            <v>Đạt</v>
          </cell>
          <cell r="AR646">
            <v>0</v>
          </cell>
          <cell r="AS646" t="str">
            <v>Đạt</v>
          </cell>
          <cell r="AT646" t="str">
            <v>Đạt</v>
          </cell>
          <cell r="AU646" t="str">
            <v>Đạt</v>
          </cell>
          <cell r="AV646" t="str">
            <v>Đạt</v>
          </cell>
          <cell r="AW646" t="str">
            <v>Đạt</v>
          </cell>
          <cell r="AX646" t="str">
            <v>Đạt</v>
          </cell>
          <cell r="AY646" t="str">
            <v>Đạt</v>
          </cell>
          <cell r="AZ646">
            <v>0</v>
          </cell>
          <cell r="BA646" t="str">
            <v>Hồ Thị Xuân Thu</v>
          </cell>
          <cell r="BB646" t="str">
            <v>Đạt</v>
          </cell>
          <cell r="BC646">
            <v>0</v>
          </cell>
        </row>
        <row r="647">
          <cell r="C647" t="str">
            <v>PP2300520235</v>
          </cell>
          <cell r="D647" t="str">
            <v>Nẹp nối ngang xoay các cỡ</v>
          </cell>
          <cell r="E647" t="str">
            <v>- Nẹp nối ngang chống xoay đốt sống xoay; sử dụng đồng bộ với vít cột sống và ốc khóa trong, nẹp dọc, khả năng tương thích sinh học hiệu quả.
- Kích cỡ: 20-&gt;100mm; 
- Chất liệu hợp kim Titanium</v>
          </cell>
          <cell r="F647" t="str">
            <v>Cái/ Gói</v>
          </cell>
          <cell r="G647" t="str">
            <v>Cái</v>
          </cell>
          <cell r="H647">
            <v>5</v>
          </cell>
          <cell r="I647">
            <v>6500000</v>
          </cell>
          <cell r="J647">
            <v>32500000</v>
          </cell>
          <cell r="K647">
            <v>650000</v>
          </cell>
          <cell r="L647">
            <v>48750000</v>
          </cell>
          <cell r="M647">
            <v>22750000</v>
          </cell>
          <cell r="N647">
            <v>1</v>
          </cell>
          <cell r="O647" t="str">
            <v>PP2300520235</v>
          </cell>
          <cell r="P647" t="str">
            <v>Nẹp nối ngang xoay các cỡ</v>
          </cell>
          <cell r="Q647">
            <v>180</v>
          </cell>
          <cell r="R647">
            <v>294448200</v>
          </cell>
          <cell r="S647">
            <v>210</v>
          </cell>
          <cell r="T647" t="str">
            <v>Trong vòng 24 giờ kể từ thời điểm đặt hàng của Bệnh viện</v>
          </cell>
          <cell r="U647" t="str">
            <v>Nẹp ngang đa hướng Osi, các cỡ</v>
          </cell>
          <cell r="V647" t="str">
            <v xml:space="preserve">Nẹp ngang đa hướng Osi </v>
          </cell>
          <cell r="W647" t="str">
            <v>N07.06.040.3397.272.0031</v>
          </cell>
          <cell r="X647" t="str">
            <v>T00xx</v>
          </cell>
          <cell r="Y647" t="str">
            <v xml:space="preserve"> - Chất liệu Hợp kim Titanium Ti6Al4V.  
 - Nẹp nối ngang chống xoay đốt sống xoay, sử dụng đồng bộ với vít cột sống và ốc khóa trong, nẹp dọc, khả năng tương thích sinh học hiệu quả.
 - Kích cỡ: dài 32-40mm, 40-50mm, 50-60mm, 70-80mm 
 - Tiêu chuẩn chất lượng CE, ISO</v>
          </cell>
          <cell r="Z647" t="str">
            <v>Osimplant</v>
          </cell>
          <cell r="AA647" t="str">
            <v>Thổ Nhĩ Kỳ</v>
          </cell>
          <cell r="AB647" t="str">
            <v>Thổ Nhĩ Kỳ</v>
          </cell>
          <cell r="AC647" t="str">
            <v>Thổ Nhĩ Kỳ</v>
          </cell>
          <cell r="AD647" t="str">
            <v>C</v>
          </cell>
          <cell r="AE647" t="str">
            <v>9236NK/BYT-TB-CT</v>
          </cell>
          <cell r="AF647" t="str">
            <v>Gói/1</v>
          </cell>
          <cell r="AG647" t="str">
            <v>Cái</v>
          </cell>
          <cell r="AH647">
            <v>5</v>
          </cell>
          <cell r="AI647">
            <v>0</v>
          </cell>
          <cell r="AJ647" t="str">
            <v>vn0303224087</v>
          </cell>
          <cell r="AK647" t="str">
            <v>CÔNG TY TNHH THIẾT BỊ Y TẾ HOÀNG LỘC M.E</v>
          </cell>
          <cell r="AL647" t="str">
            <v>Đạt</v>
          </cell>
          <cell r="AM647"/>
          <cell r="AN647" t="str">
            <v>Hồ Thị Hồng</v>
          </cell>
          <cell r="AO647" t="str">
            <v>Đạt</v>
          </cell>
          <cell r="AP647" t="str">
            <v>Đạt</v>
          </cell>
          <cell r="AQ647" t="str">
            <v>Đạt</v>
          </cell>
          <cell r="AR647">
            <v>0</v>
          </cell>
          <cell r="AS647" t="str">
            <v>Đạt</v>
          </cell>
          <cell r="AT647" t="str">
            <v>Không đạt</v>
          </cell>
          <cell r="AU647" t="str">
            <v>Đạt</v>
          </cell>
          <cell r="AV647" t="str">
            <v>Đạt</v>
          </cell>
          <cell r="AW647" t="str">
            <v>Đạt</v>
          </cell>
          <cell r="AX647" t="str">
            <v>Đạt</v>
          </cell>
          <cell r="AY647" t="str">
            <v>Không đạt</v>
          </cell>
          <cell r="AZ647" t="str">
            <v>Không đạt kích cỡ theo E-HSMT 20-&gt;100mm, E-HSDT: 32-80mm</v>
          </cell>
          <cell r="BA647" t="str">
            <v>Trần Thị Dân</v>
          </cell>
          <cell r="BB647" t="str">
            <v>Không đạt</v>
          </cell>
          <cell r="BC647" t="str">
            <v>Không đạt kích cỡ theo E-HSMT 20-&gt;100mm, E-HSDT: 32-80mm</v>
          </cell>
        </row>
        <row r="648">
          <cell r="C648" t="str">
            <v>PP2300520235</v>
          </cell>
          <cell r="D648" t="str">
            <v>Nẹp nối ngang xoay các cỡ</v>
          </cell>
          <cell r="E648" t="str">
            <v>- Nẹp nối ngang chống xoay đốt sống xoay; sử dụng đồng bộ với vít cột sống và ốc khóa trong, nẹp dọc, khả năng tương thích sinh học hiệu quả.
- Kích cỡ: 20-&gt;100mm; 
- Chất liệu hợp kim Titanium</v>
          </cell>
          <cell r="F648" t="str">
            <v>Cái/ Gói</v>
          </cell>
          <cell r="G648" t="str">
            <v>Cái</v>
          </cell>
          <cell r="H648">
            <v>5</v>
          </cell>
          <cell r="I648">
            <v>6500000</v>
          </cell>
          <cell r="J648">
            <v>32500000</v>
          </cell>
          <cell r="K648">
            <v>650000</v>
          </cell>
          <cell r="L648">
            <v>48750000</v>
          </cell>
          <cell r="M648">
            <v>22750000</v>
          </cell>
          <cell r="N648">
            <v>1</v>
          </cell>
          <cell r="O648" t="str">
            <v>PP2300520235</v>
          </cell>
          <cell r="P648" t="str">
            <v>Nẹp nối ngang xoay các cỡ</v>
          </cell>
          <cell r="Q648">
            <v>180</v>
          </cell>
          <cell r="R648">
            <v>593283000</v>
          </cell>
          <cell r="S648">
            <v>210</v>
          </cell>
          <cell r="T648" t="str">
            <v>Trong vòng 24h kể từ thời điểm đặt hàng của bệnh viện</v>
          </cell>
          <cell r="U648" t="str">
            <v>Nẹp ngang cột sống</v>
          </cell>
          <cell r="V648" t="str">
            <v>Nẹp ngang cột sống</v>
          </cell>
          <cell r="W648" t="str">
            <v>N07.06.040.3493.175.0015</v>
          </cell>
          <cell r="X648" t="str">
            <v>01-VXL-xx
01-VXL-MED</v>
          </cell>
          <cell r="Y648" t="str">
            <v>- Nẹp nối ngang chống xoay đốt sống xoay; sử dụng đồng bộ với vít cột sống và ốc khóa trong, nẹp dọc, khả năng tương thích sinh học hiệu quả.
- Kích cỡ: 20-&gt;100mm; 
- Chất liệu hợp kim Titanium</v>
          </cell>
          <cell r="Z648" t="str">
            <v>Pioneer Surgical Technology, Inc</v>
          </cell>
          <cell r="AA648" t="str">
            <v>Mỹ</v>
          </cell>
          <cell r="AB648" t="str">
            <v>Pioneer Surgical Technology, Inc</v>
          </cell>
          <cell r="AC648" t="str">
            <v>Mỹ</v>
          </cell>
          <cell r="AD648" t="str">
            <v>C</v>
          </cell>
          <cell r="AE648" t="str">
            <v>10126NK/BYT-TB-CT ngày 13/07/2018</v>
          </cell>
          <cell r="AF648" t="str">
            <v>1 cái/ gói</v>
          </cell>
          <cell r="AG648" t="str">
            <v>Cái</v>
          </cell>
          <cell r="AH648">
            <v>5</v>
          </cell>
          <cell r="AI648">
            <v>0</v>
          </cell>
          <cell r="AJ648" t="str">
            <v>vn0302204137</v>
          </cell>
          <cell r="AK648" t="str">
            <v>CÔNG TY TNHH TRANG THIẾT BỊ Y TẾ B.M.S</v>
          </cell>
          <cell r="AL648" t="str">
            <v>Đạt</v>
          </cell>
          <cell r="AM648"/>
          <cell r="AN648" t="str">
            <v xml:space="preserve">Đào Thị Nhung </v>
          </cell>
          <cell r="AO648" t="str">
            <v>Đạt</v>
          </cell>
          <cell r="AP648" t="str">
            <v>Đạt</v>
          </cell>
          <cell r="AQ648" t="str">
            <v>Đạt</v>
          </cell>
          <cell r="AR648" t="str">
            <v>Đạt</v>
          </cell>
          <cell r="AS648" t="str">
            <v>Đạt</v>
          </cell>
          <cell r="AT648" t="str">
            <v>Không Đạt</v>
          </cell>
          <cell r="AU648" t="str">
            <v>Đạt</v>
          </cell>
          <cell r="AV648" t="str">
            <v>Đạt</v>
          </cell>
          <cell r="AW648" t="str">
            <v>Đạt</v>
          </cell>
          <cell r="AX648" t="str">
            <v>Đạt</v>
          </cell>
          <cell r="AY648" t="str">
            <v>Không Đạt</v>
          </cell>
          <cell r="AZ648" t="str">
            <v>Catalogue không đáp ứng HSMT</v>
          </cell>
          <cell r="BA648" t="str">
            <v>Nguyễn Văn Thành</v>
          </cell>
          <cell r="BB648" t="str">
            <v>Không Đạt</v>
          </cell>
          <cell r="BC648" t="str">
            <v>Catalogue không đáp ứng HSMT</v>
          </cell>
        </row>
        <row r="649">
          <cell r="C649" t="str">
            <v>PP2300520235</v>
          </cell>
          <cell r="D649" t="str">
            <v>Nẹp nối ngang xoay các cỡ</v>
          </cell>
          <cell r="E649" t="str">
            <v>- Nẹp nối ngang chống xoay đốt sống xoay; sử dụng đồng bộ với vít cột sống và ốc khóa trong, nẹp dọc, khả năng tương thích sinh học hiệu quả.
- Kích cỡ: 20-&gt;100mm; 
- Chất liệu hợp kim Titanium</v>
          </cell>
          <cell r="F649" t="str">
            <v>Cái/ Gói</v>
          </cell>
          <cell r="G649" t="str">
            <v>Cái</v>
          </cell>
          <cell r="H649">
            <v>5</v>
          </cell>
          <cell r="I649">
            <v>6500000</v>
          </cell>
          <cell r="J649">
            <v>32500000</v>
          </cell>
          <cell r="K649">
            <v>650000</v>
          </cell>
          <cell r="L649">
            <v>48750000</v>
          </cell>
          <cell r="M649">
            <v>22750000</v>
          </cell>
          <cell r="N649">
            <v>1</v>
          </cell>
          <cell r="O649" t="str">
            <v>PP2300520235</v>
          </cell>
          <cell r="P649" t="str">
            <v>Nẹp nối ngang xoay các cỡ</v>
          </cell>
          <cell r="Q649">
            <v>180</v>
          </cell>
          <cell r="R649">
            <v>265332000</v>
          </cell>
          <cell r="S649">
            <v>210</v>
          </cell>
          <cell r="T649" t="str">
            <v>Trong vòng 24 giờ kể từ thời điểm đặt hàng của Bệnh viện</v>
          </cell>
          <cell r="U649" t="str">
            <v>Nẹp nối ngang</v>
          </cell>
          <cell r="V649" t="str">
            <v>Nẹp nối ngang</v>
          </cell>
          <cell r="W649" t="str">
            <v>N07.06.040.4589.175.0129</v>
          </cell>
          <cell r="X649" t="str">
            <v>1310xxx</v>
          </cell>
          <cell r="Y649" t="str">
            <v>- Nẹp nối ngang chống xoay đốt sống xoay; sử dụng đồng bộ với vít cột sống và ốc khóa trong, nẹp dọc, khả năng tương thích sinh học hiệu quả.
- Kích cỡ: 20-&gt;100mm; 
- Chất liệu hợp kim Titanium</v>
          </cell>
          <cell r="Z649" t="str">
            <v>ARTFX Medical LLC</v>
          </cell>
          <cell r="AA649" t="str">
            <v>Mỹ</v>
          </cell>
          <cell r="AB649" t="str">
            <v>ARTFX Medical LLC</v>
          </cell>
          <cell r="AC649" t="str">
            <v>Mỹ</v>
          </cell>
          <cell r="AD649" t="str">
            <v>D</v>
          </cell>
          <cell r="AE649" t="str">
            <v>18868NK/BYT-TB-CT</v>
          </cell>
          <cell r="AF649" t="str">
            <v>Cái/ Gói</v>
          </cell>
          <cell r="AG649" t="str">
            <v>Cái</v>
          </cell>
          <cell r="AH649">
            <v>5</v>
          </cell>
          <cell r="AI649">
            <v>0</v>
          </cell>
          <cell r="AJ649" t="str">
            <v>vn0303649259</v>
          </cell>
          <cell r="AK649" t="str">
            <v>CÔNG TY TNHH VIỆT Y</v>
          </cell>
          <cell r="AL649" t="str">
            <v>Đạt</v>
          </cell>
          <cell r="AM649"/>
          <cell r="AN649" t="str">
            <v>Trần Thị Kiều Diễm</v>
          </cell>
          <cell r="AO649" t="str">
            <v>Đạt</v>
          </cell>
          <cell r="AP649" t="str">
            <v>Đạt</v>
          </cell>
          <cell r="AQ649" t="str">
            <v>Đạt</v>
          </cell>
          <cell r="AR649">
            <v>0</v>
          </cell>
          <cell r="AS649" t="str">
            <v>Đạt</v>
          </cell>
          <cell r="AT649" t="str">
            <v>Đạt</v>
          </cell>
          <cell r="AU649" t="str">
            <v>Đạt</v>
          </cell>
          <cell r="AV649" t="str">
            <v>Đạt</v>
          </cell>
          <cell r="AW649" t="str">
            <v>Đạt</v>
          </cell>
          <cell r="AX649" t="str">
            <v>Đạt</v>
          </cell>
          <cell r="AY649" t="str">
            <v>Đạt</v>
          </cell>
          <cell r="AZ649">
            <v>0</v>
          </cell>
          <cell r="BA649" t="str">
            <v>Hồ Thị Xuân Thu</v>
          </cell>
          <cell r="BB649" t="str">
            <v>Đạt</v>
          </cell>
          <cell r="BC649">
            <v>0</v>
          </cell>
        </row>
        <row r="650">
          <cell r="C650" t="str">
            <v>PP2300520236</v>
          </cell>
          <cell r="D650" t="str">
            <v>Miếng ghép đĩa đệm lưng</v>
          </cell>
          <cell r="E650" t="str">
            <v xml:space="preserve"> - Hình cong, có răng hai bề mặt để tăng cường kết cấu xương vững chắc và chống trượt
 - Số điểm đánh dấu cản quang: 2 điểm để căn chỉnh độ cân bằng
 - Miếng ghép có 1 khoang để nhồi xương, khả năng tương thích sinh học hiệu quả.
 - Kích thước: dài 28mm, rộng 10mm, cao 7-&gt; 13mm, độ ưỡn: 8°
 - Chất liệu PEEK
 - Tiệt trùng
 - Có trợ cụ hỗ trợ tương thích.</v>
          </cell>
          <cell r="F650" t="str">
            <v>Cái/ Gói</v>
          </cell>
          <cell r="G650" t="str">
            <v>Cái</v>
          </cell>
          <cell r="H650">
            <v>30</v>
          </cell>
          <cell r="I650">
            <v>10800000</v>
          </cell>
          <cell r="J650">
            <v>324000000</v>
          </cell>
          <cell r="K650">
            <v>6480000</v>
          </cell>
          <cell r="L650">
            <v>486000000</v>
          </cell>
          <cell r="M650">
            <v>226800000</v>
          </cell>
          <cell r="N650">
            <v>5</v>
          </cell>
          <cell r="O650" t="str">
            <v>PP2300520236</v>
          </cell>
          <cell r="P650" t="str">
            <v>Miếng ghép đĩa đệm lưng</v>
          </cell>
          <cell r="Q650">
            <v>180</v>
          </cell>
          <cell r="R650">
            <v>133646000</v>
          </cell>
          <cell r="S650">
            <v>210</v>
          </cell>
          <cell r="T650" t="str">
            <v>Trong vòng 24 giờ kể từ thời điểm đặt hàng của Bệnh viện</v>
          </cell>
          <cell r="U650" t="str">
            <v>Miếng ghép đĩa đệm thắt lưng</v>
          </cell>
          <cell r="V650" t="str">
            <v>Miếng ghép đĩa đệm thắt lưng</v>
          </cell>
          <cell r="W650" t="str">
            <v>N06.04.020.3298.272.0002</v>
          </cell>
          <cell r="X650" t="str">
            <v>NBCA28xxx</v>
          </cell>
          <cell r="Y650" t="str">
            <v xml:space="preserve"> - Hình cong, có răng hai bề mặt để tăng cường kết cấu xương vững chắc và chống trượt
 - Số điểm đánh dấu cản quang: 2 điểm để căn chỉnh độ cân bằng
 - Miếng ghép có 1 khoang để nhồi xương, khả năng tương thích sinh học hiệu quả.
 - Kích thước: dài 28mm, rộng 10mm, cao 7-&gt; 13mm, độ ưỡn: 8°
 - Chất liệu PEEK
 - Tiệt trùng
 - Có trợ cụ hỗ trợ tương thích.</v>
          </cell>
          <cell r="Z650" t="str">
            <v>Norm Tibbi Urunler
Ith. Ihr. San. Ve Tic.
Ltd Sti</v>
          </cell>
          <cell r="AA650" t="str">
            <v>Thổ Nhĩ Kỳ</v>
          </cell>
          <cell r="AB650" t="str">
            <v>Norm Tibbi Urunler
Ith. Ihr. San. Ve Tic.
Ltd Sti</v>
          </cell>
          <cell r="AC650" t="str">
            <v>Thổ Nhĩ Kỳ</v>
          </cell>
          <cell r="AD650" t="str">
            <v>C</v>
          </cell>
          <cell r="AE650" t="str">
            <v xml:space="preserve">GPNK số 9652NK/BYT-TB-CT ngày 11/06/2018
</v>
          </cell>
          <cell r="AF650" t="str">
            <v>Cái/ Gói</v>
          </cell>
          <cell r="AG650" t="str">
            <v>Cái</v>
          </cell>
          <cell r="AH650">
            <v>30</v>
          </cell>
          <cell r="AI650">
            <v>0</v>
          </cell>
          <cell r="AJ650" t="str">
            <v>vn0101384017</v>
          </cell>
          <cell r="AK650" t="str">
            <v>CÔNG TY CỔ PHẦN THIẾT BỊ Y TẾ VÀ THƯƠNG MẠI HOA CẨM CHƯỚNG</v>
          </cell>
          <cell r="AL650" t="str">
            <v>Đạt</v>
          </cell>
          <cell r="AM650"/>
          <cell r="AN650" t="str">
            <v xml:space="preserve">Trịnh Thụy Bảo Quyên </v>
          </cell>
          <cell r="AO650" t="str">
            <v>Đạt</v>
          </cell>
          <cell r="AP650" t="str">
            <v>Đạt</v>
          </cell>
          <cell r="AQ650" t="str">
            <v>Đạt</v>
          </cell>
          <cell r="AR650">
            <v>0</v>
          </cell>
          <cell r="AS650" t="str">
            <v>Đạt</v>
          </cell>
          <cell r="AT650" t="str">
            <v>Đạt</v>
          </cell>
          <cell r="AU650" t="str">
            <v>Đạt</v>
          </cell>
          <cell r="AV650" t="str">
            <v>Đạt</v>
          </cell>
          <cell r="AW650" t="str">
            <v>Đạt</v>
          </cell>
          <cell r="AX650" t="str">
            <v>Đạt</v>
          </cell>
          <cell r="AY650" t="str">
            <v>Đạt</v>
          </cell>
          <cell r="AZ650">
            <v>0</v>
          </cell>
          <cell r="BA650" t="str">
            <v>Nguyễn Văn Tuyền</v>
          </cell>
          <cell r="BB650" t="str">
            <v>Đạt</v>
          </cell>
          <cell r="BC650">
            <v>0</v>
          </cell>
        </row>
        <row r="651">
          <cell r="C651" t="str">
            <v>PP2300520236</v>
          </cell>
          <cell r="D651" t="str">
            <v>Miếng ghép đĩa đệm lưng</v>
          </cell>
          <cell r="E651" t="str">
            <v xml:space="preserve"> - Hình cong, có răng hai bề mặt để tăng cường kết cấu xương vững chắc và chống trượt
 - Số điểm đánh dấu cản quang: 2 điểm để căn chỉnh độ cân bằng
 - Miếng ghép có 1 khoang để nhồi xương, khả năng tương thích sinh học hiệu quả.
 - Kích thước: dài 28mm, rộng 10mm, cao 7-&gt; 13mm, độ ưỡn: 8°
 - Chất liệu PEEK
 - Tiệt trùng
 - Có trợ cụ hỗ trợ tương thích.</v>
          </cell>
          <cell r="F651" t="str">
            <v>Cái/ Gói</v>
          </cell>
          <cell r="G651" t="str">
            <v>Cái</v>
          </cell>
          <cell r="H651">
            <v>30</v>
          </cell>
          <cell r="I651">
            <v>10800000</v>
          </cell>
          <cell r="J651">
            <v>324000000</v>
          </cell>
          <cell r="K651">
            <v>6480000</v>
          </cell>
          <cell r="L651">
            <v>486000000</v>
          </cell>
          <cell r="M651">
            <v>226800000</v>
          </cell>
          <cell r="N651">
            <v>5</v>
          </cell>
          <cell r="O651" t="str">
            <v>PP2300520236</v>
          </cell>
          <cell r="P651" t="str">
            <v>Miếng ghép đĩa đệm lưng</v>
          </cell>
          <cell r="Q651">
            <v>180</v>
          </cell>
          <cell r="R651">
            <v>417456000</v>
          </cell>
          <cell r="S651">
            <v>210</v>
          </cell>
          <cell r="T651" t="str">
            <v>Trong vòng 24 giờ kể từ thời điểm đặt hàng của Bệnh viện</v>
          </cell>
          <cell r="U651" t="str">
            <v>Đĩa đệm cột sống lưng dạng cong</v>
          </cell>
          <cell r="V651" t="str">
            <v>Đĩa đệm cột sống lưng dạng cong</v>
          </cell>
          <cell r="W651" t="str">
            <v>N06.04.020.0090.272.0001</v>
          </cell>
          <cell r="X651" t="str">
            <v>ABCxxxx</v>
          </cell>
          <cell r="Y651" t="str">
            <v xml:space="preserve"> - Hình cong, có răng hai bề mặt để tăng cường kết cấu xương vững chắc và chống trượt
 - Số điểm đánh dấu cản quang: 2 điểm để căn chỉnh độ cân bằng
 - Miếng ghép có 1 khoang để nhồi xương, khả năng tương thích sinh học hiệu quả.
 - Kích thước: dài 28mm, rộng 10mm, cao 7-&gt; 13mm, độ ưỡn: 8°
 - Chất liệu PEEK
 - Tiệt trùng
 - Có trợ cụ hỗ trợ tương thích.</v>
          </cell>
          <cell r="Z651" t="str">
            <v>Aero Medikal</v>
          </cell>
          <cell r="AA651" t="str">
            <v>Thổ Nhĩ Kỳ</v>
          </cell>
          <cell r="AB651" t="str">
            <v>Aero Medikal</v>
          </cell>
          <cell r="AC651" t="str">
            <v>Thổ Nhĩ Kỳ</v>
          </cell>
          <cell r="AD651" t="str">
            <v>C</v>
          </cell>
          <cell r="AE651" t="str">
            <v>16126NK/BYT-TB-CT
Ngày 04/08/2020</v>
          </cell>
          <cell r="AF651" t="str">
            <v>Cái/Gói</v>
          </cell>
          <cell r="AG651" t="str">
            <v>Cái</v>
          </cell>
          <cell r="AH651">
            <v>30</v>
          </cell>
          <cell r="AI651">
            <v>0</v>
          </cell>
          <cell r="AJ651" t="str">
            <v>vn0311829625</v>
          </cell>
          <cell r="AK651" t="str">
            <v>CÔNG TY CỔ PHẦN Y TẾ THÀNH ÂN</v>
          </cell>
          <cell r="AL651" t="str">
            <v>Đạt</v>
          </cell>
          <cell r="AM651"/>
          <cell r="AN651" t="str">
            <v>Phan Thị Lường</v>
          </cell>
          <cell r="AO651" t="str">
            <v>Đạt</v>
          </cell>
          <cell r="AP651" t="str">
            <v>Đạt</v>
          </cell>
          <cell r="AQ651" t="str">
            <v>Đạt</v>
          </cell>
          <cell r="AR651">
            <v>0</v>
          </cell>
          <cell r="AS651" t="str">
            <v>Đạt</v>
          </cell>
          <cell r="AT651" t="str">
            <v>Đạt</v>
          </cell>
          <cell r="AU651" t="str">
            <v>Đạt</v>
          </cell>
          <cell r="AV651" t="str">
            <v>Đạt</v>
          </cell>
          <cell r="AW651" t="str">
            <v>Đạt</v>
          </cell>
          <cell r="AX651" t="str">
            <v>Đạt</v>
          </cell>
          <cell r="AY651" t="str">
            <v>Đạt</v>
          </cell>
          <cell r="AZ651">
            <v>0</v>
          </cell>
          <cell r="BA651" t="str">
            <v>Hồ Thị Xuân Thu</v>
          </cell>
          <cell r="BB651" t="str">
            <v>Đạt</v>
          </cell>
          <cell r="BC651">
            <v>0</v>
          </cell>
        </row>
        <row r="652">
          <cell r="C652" t="str">
            <v>PP2300520236</v>
          </cell>
          <cell r="D652" t="str">
            <v>Miếng ghép đĩa đệm lưng</v>
          </cell>
          <cell r="E652" t="str">
            <v xml:space="preserve"> - Hình cong, có răng hai bề mặt để tăng cường kết cấu xương vững chắc và chống trượt
 - Số điểm đánh dấu cản quang: 2 điểm để căn chỉnh độ cân bằng
 - Miếng ghép có 1 khoang để nhồi xương, khả năng tương thích sinh học hiệu quả.
 - Kích thước: dài 28mm, rộng 10mm, cao 7-&gt; 13mm, độ ưỡn: 8°
 - Chất liệu PEEK
 - Tiệt trùng
 - Có trợ cụ hỗ trợ tương thích.</v>
          </cell>
          <cell r="F652" t="str">
            <v>Cái/ Gói</v>
          </cell>
          <cell r="G652" t="str">
            <v>Cái</v>
          </cell>
          <cell r="H652">
            <v>30</v>
          </cell>
          <cell r="I652">
            <v>10800000</v>
          </cell>
          <cell r="J652">
            <v>324000000</v>
          </cell>
          <cell r="K652">
            <v>6480000</v>
          </cell>
          <cell r="L652">
            <v>486000000</v>
          </cell>
          <cell r="M652">
            <v>226800000</v>
          </cell>
          <cell r="N652">
            <v>5</v>
          </cell>
          <cell r="O652" t="str">
            <v>PP2300520236</v>
          </cell>
          <cell r="P652" t="str">
            <v>Miếng ghép đĩa đệm lưng</v>
          </cell>
          <cell r="Q652">
            <v>180</v>
          </cell>
          <cell r="R652">
            <v>294448200</v>
          </cell>
          <cell r="S652">
            <v>210</v>
          </cell>
          <cell r="T652" t="str">
            <v>Trong vòng 24 giờ kể từ thời điểm đặt hàng của Bệnh viện</v>
          </cell>
          <cell r="U652" t="str">
            <v>Đĩa đệm cột sống lưng thẳng Zelos, các cỡ</v>
          </cell>
          <cell r="V652" t="str">
            <v xml:space="preserve">Đĩa đệm cột sống lưng thẳng Zelos </v>
          </cell>
          <cell r="W652" t="str">
            <v>N06.04.020.3397.272.0007</v>
          </cell>
          <cell r="X652" t="str">
            <v>ZE240xxx</v>
          </cell>
          <cell r="Y652" t="str">
            <v xml:space="preserve"> - Chất liệu Peek-Optima. 
 - Đĩa đệm dạng hình viên đạn có răng 2 mặt trên và dưới
 - Kích cỡ: dài 24mm, rộng 9mm, cao 7-15mm bước tăng 1mm
 - Độ nghiêng 0°/ 4°/ 8°
 - Có 3 điểm đánh dấu Tantalum.
 - Có khoang ghép xương lớn
 - Đóng gói tiệt trùng sẵn.
 - Tiêu chuẩn chất lượng CE, ISO</v>
          </cell>
          <cell r="Z652" t="str">
            <v>Osimplant</v>
          </cell>
          <cell r="AA652" t="str">
            <v>Thổ Nhĩ Kỳ</v>
          </cell>
          <cell r="AB652" t="str">
            <v>Thổ Nhĩ Kỳ</v>
          </cell>
          <cell r="AC652" t="str">
            <v>Thổ Nhĩ Kỳ</v>
          </cell>
          <cell r="AD652" t="str">
            <v>C</v>
          </cell>
          <cell r="AE652" t="str">
            <v>9236NK/BYT-TB-CT</v>
          </cell>
          <cell r="AF652" t="str">
            <v>Gói/1</v>
          </cell>
          <cell r="AG652" t="str">
            <v>Cái</v>
          </cell>
          <cell r="AH652">
            <v>30</v>
          </cell>
          <cell r="AI652">
            <v>0</v>
          </cell>
          <cell r="AJ652" t="str">
            <v>vn0303224087</v>
          </cell>
          <cell r="AK652" t="str">
            <v>CÔNG TY TNHH THIẾT BỊ Y TẾ HOÀNG LỘC M.E</v>
          </cell>
          <cell r="AL652" t="str">
            <v>Đạt</v>
          </cell>
          <cell r="AM652"/>
          <cell r="AN652" t="str">
            <v>Hồ Thị Hồng</v>
          </cell>
          <cell r="AO652" t="str">
            <v>Đạt</v>
          </cell>
          <cell r="AP652" t="str">
            <v>Đạt</v>
          </cell>
          <cell r="AQ652" t="str">
            <v>Đạt</v>
          </cell>
          <cell r="AR652">
            <v>0</v>
          </cell>
          <cell r="AS652" t="str">
            <v>Đạt</v>
          </cell>
          <cell r="AT652" t="str">
            <v>Không đạt</v>
          </cell>
          <cell r="AU652" t="str">
            <v>Đạt</v>
          </cell>
          <cell r="AV652" t="str">
            <v>Đạt</v>
          </cell>
          <cell r="AW652" t="str">
            <v>Đạt</v>
          </cell>
          <cell r="AX652" t="str">
            <v>Đạt</v>
          </cell>
          <cell r="AY652" t="str">
            <v>Không đạt</v>
          </cell>
          <cell r="AZ652" t="str">
            <v>Không đạt về "Kích thước"
E-HSMT: Kích thước: dài 28mm, rộng 10mm, cao 7 -&gt; 13mm, độ ưỡn: 8°
E-HSDT: Kích thước: dài 24mm, rộng 9mm, cao 7 -&gt; 13mm</v>
          </cell>
          <cell r="BA652" t="str">
            <v>Trần Thị Dân</v>
          </cell>
          <cell r="BB652" t="str">
            <v>Không đạt</v>
          </cell>
          <cell r="BC652" t="str">
            <v>Không đạt về "Kích thước"
E-HSMT: Kích thước: dài 28mm, rộng 10mm, cao 7 -&gt; 13mm, độ ưỡn: 8°
E-HSDT: Kích thước: dài 24mm, rộng 9mm, cao 7 -&gt; 13mm</v>
          </cell>
        </row>
        <row r="653">
          <cell r="C653" t="str">
            <v>PP2300520236</v>
          </cell>
          <cell r="D653" t="str">
            <v>Miếng ghép đĩa đệm lưng</v>
          </cell>
          <cell r="E653" t="str">
            <v xml:space="preserve"> - Hình cong, có răng hai bề mặt để tăng cường kết cấu xương vững chắc và chống trượt
 - Số điểm đánh dấu cản quang: 2 điểm để căn chỉnh độ cân bằng
 - Miếng ghép có 1 khoang để nhồi xương, khả năng tương thích sinh học hiệu quả.
 - Kích thước: dài 28mm, rộng 10mm, cao 7-&gt; 13mm, độ ưỡn: 8°
 - Chất liệu PEEK
 - Tiệt trùng
 - Có trợ cụ hỗ trợ tương thích.</v>
          </cell>
          <cell r="F653" t="str">
            <v>Cái/ Gói</v>
          </cell>
          <cell r="G653" t="str">
            <v>Cái</v>
          </cell>
          <cell r="H653">
            <v>30</v>
          </cell>
          <cell r="I653">
            <v>10800000</v>
          </cell>
          <cell r="J653">
            <v>324000000</v>
          </cell>
          <cell r="K653">
            <v>6480000</v>
          </cell>
          <cell r="L653">
            <v>486000000</v>
          </cell>
          <cell r="M653">
            <v>226800000</v>
          </cell>
          <cell r="N653">
            <v>5</v>
          </cell>
          <cell r="O653" t="str">
            <v>PP2300520236</v>
          </cell>
          <cell r="P653" t="str">
            <v>Miếng ghép đĩa đệm lưng</v>
          </cell>
          <cell r="Q653">
            <v>180</v>
          </cell>
          <cell r="R653">
            <v>593283000</v>
          </cell>
          <cell r="S653">
            <v>210</v>
          </cell>
          <cell r="T653" t="str">
            <v>Trong vòng 24h kể từ thời điểm đặt hàng của bệnh viện</v>
          </cell>
          <cell r="U653" t="str">
            <v>Miếng ghép đĩa đệm cột sống lưng loại cong</v>
          </cell>
          <cell r="V653" t="str">
            <v>Miếng ghép đĩa đệm cột sống lưng loại cong</v>
          </cell>
          <cell r="W653" t="str">
            <v>N06.04.020.3493.175.0009</v>
          </cell>
          <cell r="X653" t="str">
            <v>30-T-x-x
30-T-xx-x
30-T-xxxx-xx
30-T-xxxx-x
30-T-xxxx-xx-x
30-T-xxxx-x-x</v>
          </cell>
          <cell r="Y653" t="str">
            <v xml:space="preserve"> - Hình cong, có răng hai bề mặt để tăng cường kết cấu xương vững chắc và chống trượt
 - Số điểm đánh dấu cản quang: 2 điểm để căn chỉnh độ cân bằng
 - Miếng ghép có 1 khoang để nhồi xương, khả năng tương thích sinh học hiệu quả.
 - Kích thước: dài 28mm, rộng 10mm, cao 7-&gt; 13mm, độ ưỡn: 8°
 - Chất liệu PEEK
 - Tiệt trùng
 - Có trợ cụ hỗ trợ tương thích.</v>
          </cell>
          <cell r="Z653" t="str">
            <v>Pioneer Surgical Technology, Inc</v>
          </cell>
          <cell r="AA653" t="str">
            <v>Mỹ</v>
          </cell>
          <cell r="AB653" t="str">
            <v>Pioneer Surgical Technology, Inc</v>
          </cell>
          <cell r="AC653" t="str">
            <v>Mỹ</v>
          </cell>
          <cell r="AD653" t="str">
            <v>C</v>
          </cell>
          <cell r="AE653" t="str">
            <v>18491NK/BYT-TB-CT ngày 09/08/2021</v>
          </cell>
          <cell r="AF653" t="str">
            <v>1 cái/ gói</v>
          </cell>
          <cell r="AG653" t="str">
            <v>Cái</v>
          </cell>
          <cell r="AH653">
            <v>30</v>
          </cell>
          <cell r="AI653">
            <v>0</v>
          </cell>
          <cell r="AJ653" t="str">
            <v>vn0302204137</v>
          </cell>
          <cell r="AK653" t="str">
            <v>CÔNG TY TNHH TRANG THIẾT BỊ Y TẾ B.M.S</v>
          </cell>
          <cell r="AL653" t="str">
            <v>Đạt</v>
          </cell>
          <cell r="AM653"/>
          <cell r="AN653" t="str">
            <v xml:space="preserve">Đào Thị Nhung </v>
          </cell>
          <cell r="AO653" t="str">
            <v>Đạt</v>
          </cell>
          <cell r="AP653" t="str">
            <v>Đạt</v>
          </cell>
          <cell r="AQ653" t="str">
            <v>Đạt</v>
          </cell>
          <cell r="AR653" t="str">
            <v>Đạt</v>
          </cell>
          <cell r="AS653" t="str">
            <v>Đạt</v>
          </cell>
          <cell r="AT653" t="str">
            <v>Đạt</v>
          </cell>
          <cell r="AU653" t="str">
            <v>Đạt</v>
          </cell>
          <cell r="AV653" t="str">
            <v>Đạt</v>
          </cell>
          <cell r="AW653" t="str">
            <v>Đạt</v>
          </cell>
          <cell r="AX653" t="str">
            <v>Đạt</v>
          </cell>
          <cell r="AY653" t="str">
            <v>Đạt</v>
          </cell>
          <cell r="AZ653">
            <v>0</v>
          </cell>
          <cell r="BA653" t="str">
            <v>Nguyễn Văn Thành</v>
          </cell>
          <cell r="BB653" t="str">
            <v>Đạt</v>
          </cell>
          <cell r="BC653">
            <v>0</v>
          </cell>
        </row>
        <row r="654">
          <cell r="C654" t="str">
            <v>PP2300520236</v>
          </cell>
          <cell r="D654" t="str">
            <v>Miếng ghép đĩa đệm lưng</v>
          </cell>
          <cell r="E654" t="str">
            <v xml:space="preserve"> - Hình cong, có răng hai bề mặt để tăng cường kết cấu xương vững chắc và chống trượt
 - Số điểm đánh dấu cản quang: 2 điểm để căn chỉnh độ cân bằng
 - Miếng ghép có 1 khoang để nhồi xương, khả năng tương thích sinh học hiệu quả.
 - Kích thước: dài 28mm, rộng 10mm, cao 7-&gt; 13mm, độ ưỡn: 8°
 - Chất liệu PEEK
 - Tiệt trùng
 - Có trợ cụ hỗ trợ tương thích.</v>
          </cell>
          <cell r="F654" t="str">
            <v>Cái/ Gói</v>
          </cell>
          <cell r="G654" t="str">
            <v>Cái</v>
          </cell>
          <cell r="H654">
            <v>30</v>
          </cell>
          <cell r="I654">
            <v>10800000</v>
          </cell>
          <cell r="J654">
            <v>324000000</v>
          </cell>
          <cell r="K654">
            <v>6480000</v>
          </cell>
          <cell r="L654">
            <v>486000000</v>
          </cell>
          <cell r="M654">
            <v>226800000</v>
          </cell>
          <cell r="N654">
            <v>5</v>
          </cell>
          <cell r="O654" t="str">
            <v>PP2300520236</v>
          </cell>
          <cell r="P654" t="str">
            <v>Miếng ghép đĩa đệm lưng</v>
          </cell>
          <cell r="Q654">
            <v>180</v>
          </cell>
          <cell r="R654">
            <v>265332000</v>
          </cell>
          <cell r="S654">
            <v>210</v>
          </cell>
          <cell r="T654" t="str">
            <v>Trong vòng 24 giờ kể từ thời điểm đặt hàng của Bệnh viện</v>
          </cell>
          <cell r="U654" t="str">
            <v>Đĩa đệm cong cột sống lưng INNOVFIX</v>
          </cell>
          <cell r="V654" t="str">
            <v>Đĩa đệm cong cột sống lưng INNOVFIX</v>
          </cell>
          <cell r="W654" t="str">
            <v>N06.04.020.4589.175.0001</v>
          </cell>
          <cell r="X654" t="str">
            <v>2012xxx 2013xxx 2022xxx 2023xxx</v>
          </cell>
          <cell r="Y654" t="str">
            <v xml:space="preserve"> - Hình cong, có răng hai bề mặt để tăng cường kết cấu xương vững chắc và chống trượt
 - Số điểm đánh dấu cản quang: 2 điểm để căn chỉnh độ cân bằng
 - Miếng ghép có 1 khoang để nhồi xương, khả năng tương thích sinh học hiệu quả.
 - Kích thước: dài 28mm, rộng 10mm, cao 7-&gt; 13mm, độ ưỡn: 8°
 - Chất liệu PEEK
 - Tiệt trùng
 - Có trợ cụ hỗ trợ tương thích.</v>
          </cell>
          <cell r="Z654" t="str">
            <v>ARTFX Medical LLC</v>
          </cell>
          <cell r="AA654" t="str">
            <v>Mỹ</v>
          </cell>
          <cell r="AB654" t="str">
            <v>ARTFX Medical LLC</v>
          </cell>
          <cell r="AC654" t="str">
            <v>Mỹ</v>
          </cell>
          <cell r="AD654" t="str">
            <v>D</v>
          </cell>
          <cell r="AE654" t="str">
            <v>18868NK/BYT-TB-CT</v>
          </cell>
          <cell r="AF654" t="str">
            <v>Hộp/1 cái</v>
          </cell>
          <cell r="AG654" t="str">
            <v>Cái</v>
          </cell>
          <cell r="AH654">
            <v>30</v>
          </cell>
          <cell r="AI654">
            <v>0</v>
          </cell>
          <cell r="AJ654" t="str">
            <v>vn0303649259</v>
          </cell>
          <cell r="AK654" t="str">
            <v>CÔNG TY TNHH VIỆT Y</v>
          </cell>
          <cell r="AL654" t="str">
            <v>Đạt</v>
          </cell>
          <cell r="AM654"/>
          <cell r="AN654" t="str">
            <v>Trần Thị Kiều Diễm</v>
          </cell>
          <cell r="AO654" t="str">
            <v>Đạt</v>
          </cell>
          <cell r="AP654" t="str">
            <v>Đạt</v>
          </cell>
          <cell r="AQ654" t="str">
            <v>Đạt</v>
          </cell>
          <cell r="AR654">
            <v>0</v>
          </cell>
          <cell r="AS654" t="str">
            <v>Đạt</v>
          </cell>
          <cell r="AT654" t="str">
            <v>Đạt</v>
          </cell>
          <cell r="AU654" t="str">
            <v>Đạt</v>
          </cell>
          <cell r="AV654" t="str">
            <v>Đạt</v>
          </cell>
          <cell r="AW654" t="str">
            <v>Đạt</v>
          </cell>
          <cell r="AX654" t="str">
            <v>Đạt</v>
          </cell>
          <cell r="AY654" t="str">
            <v>Đạt</v>
          </cell>
          <cell r="AZ654">
            <v>0</v>
          </cell>
          <cell r="BA654" t="str">
            <v>Hồ Thị Xuân Thu</v>
          </cell>
          <cell r="BB654" t="str">
            <v>Đạt</v>
          </cell>
          <cell r="BC654">
            <v>0</v>
          </cell>
        </row>
        <row r="655">
          <cell r="C655" t="str">
            <v>PP2300520237</v>
          </cell>
          <cell r="D655" t="str">
            <v>Vít cột sống cổ lối trước</v>
          </cell>
          <cell r="E655" t="str">
            <v>- Vật liệu: Titanium Alloy Ti-6Al-4V ELI
- Đi kèm với nẹp cột sống cổ lối trước 
- Mũ vít mỏng giúp bám sát vào thân nẹp. 
- Thân vít có ren nhọn, mũi vít có 2 rãnh giúp vít tự taro. 
- Vít bắt với nẹp một góc nghiêng từ 0 độ đến 20 độ.
- Đường kính 3.5mm; 4.0mm; 4.5mm.
- Độ dài từ 13mm đến 18mm mỗi bước tăng 1mm.
- Tiệt trùng
- Dùng tương thích với bộ trợ cụ hãng.</v>
          </cell>
          <cell r="F655">
            <v>0</v>
          </cell>
          <cell r="G655" t="str">
            <v>Cái</v>
          </cell>
          <cell r="H655">
            <v>20</v>
          </cell>
          <cell r="I655">
            <v>825000</v>
          </cell>
          <cell r="J655">
            <v>16500000</v>
          </cell>
          <cell r="K655">
            <v>330000</v>
          </cell>
          <cell r="L655">
            <v>24750000</v>
          </cell>
          <cell r="M655">
            <v>11550000</v>
          </cell>
          <cell r="N655">
            <v>4</v>
          </cell>
          <cell r="O655" t="str">
            <v>PP2300520237</v>
          </cell>
          <cell r="P655" t="str">
            <v>Vít cột sống cổ lối trước</v>
          </cell>
          <cell r="Q655">
            <v>180</v>
          </cell>
          <cell r="R655">
            <v>104425600</v>
          </cell>
          <cell r="S655">
            <v>210</v>
          </cell>
          <cell r="T655">
            <v>0</v>
          </cell>
          <cell r="U655" t="str">
            <v xml:space="preserve">Vít cột sống cổ lối trước </v>
          </cell>
          <cell r="V655" t="str">
            <v xml:space="preserve">Vít cột sống cổ lối trước </v>
          </cell>
          <cell r="W655" t="str">
            <v>N07.06.040.0942.000.0012</v>
          </cell>
          <cell r="X655" t="str">
            <v>IQ 102-3513; IQ 102-3514; IQ 102-3515; IQ 102-3516; IQ 102-3517; IQ 102-3518; IQ 102-4013; IQ 102-4014; IQ 102-4015; IQ 102-4016; IQ 102-4017; IQ 102-4018; IQ 102-4513; IQ 102-4514; IQ 102-4515; IQ 102-4516; IQ 102-4517; IQ 102-4518</v>
          </cell>
          <cell r="Y655" t="str">
            <v>- Vật liệu: Titanium Alloy Ti-6Al-4V ELI theo tiêu chuẩn ASTM F136.
- Đi kèm với nẹp cột sống cổ lối trước giúp cố định nẹp cột sống cổ vào thân đốt sống. 
- Mũ vít mỏng giúp bám sát vào thân nẹp. 
- Thân vít có ren nhọn, mũi vít có 2 rãnh giúp vít tự taro. 
- Vít bắt với nẹp một góc nghiêng từ 0 độ đến 20 độ.
- Đường kính 3.5mm; 4.0mm; 4.5mm.
- Độ dài từ 13mm đến 18mm mỗi bước tăng 1mm.
- Tiêu chuẩn chất lượng: ISO 13485:2016
- Đã tiệt trùng sẵn, đóng gói riêng lẻ theo hộp, hạn sử dụng lâu dài (5 năm).
- Dùng tương thích với bộ trợ cụ hãng.</v>
          </cell>
          <cell r="Z655" t="str">
            <v>Công ty CP IQ-LIFE</v>
          </cell>
          <cell r="AA655" t="str">
            <v>Việt Nam</v>
          </cell>
          <cell r="AB655" t="str">
            <v>Công ty CP IQ-LIFE</v>
          </cell>
          <cell r="AC655" t="str">
            <v>Việt Nam</v>
          </cell>
          <cell r="AD655" t="str">
            <v>Loại C</v>
          </cell>
          <cell r="AE655" t="str">
            <v>2200317ĐKLH/BYT-TB-CT ngày 30/12/2022</v>
          </cell>
          <cell r="AF655" t="str">
            <v>Cái/Gói</v>
          </cell>
          <cell r="AG655" t="str">
            <v>Cái</v>
          </cell>
          <cell r="AH655">
            <v>20</v>
          </cell>
          <cell r="AI655" t="str">
            <v>5 năm</v>
          </cell>
          <cell r="AJ655" t="str">
            <v>vn0300483319</v>
          </cell>
          <cell r="AK655" t="str">
            <v>CÔNG TY CỔ PHẦN DƯỢC PHẨM TRUNG ƯƠNG CODUPHA</v>
          </cell>
          <cell r="AL655" t="str">
            <v>Đạt</v>
          </cell>
          <cell r="AM655"/>
          <cell r="AN655" t="str">
            <v xml:space="preserve">Nguyễn Thủy Tiên </v>
          </cell>
          <cell r="AO655" t="str">
            <v>Đạt</v>
          </cell>
          <cell r="AP655" t="str">
            <v>Đạt</v>
          </cell>
          <cell r="AQ655" t="str">
            <v>Đạt</v>
          </cell>
          <cell r="AR655">
            <v>0</v>
          </cell>
          <cell r="AS655" t="str">
            <v>Đạt</v>
          </cell>
          <cell r="AT655" t="str">
            <v>Đạt</v>
          </cell>
          <cell r="AU655" t="str">
            <v>Đạt</v>
          </cell>
          <cell r="AV655" t="str">
            <v>Đạt</v>
          </cell>
          <cell r="AW655" t="str">
            <v>Đạt</v>
          </cell>
          <cell r="AX655" t="str">
            <v>Đạt</v>
          </cell>
          <cell r="AY655" t="str">
            <v>Đạt</v>
          </cell>
          <cell r="AZ655">
            <v>0</v>
          </cell>
          <cell r="BA655" t="str">
            <v>Nguyễn Thị Linh Đức</v>
          </cell>
          <cell r="BB655" t="str">
            <v>Đạt</v>
          </cell>
          <cell r="BC655">
            <v>0</v>
          </cell>
        </row>
        <row r="656">
          <cell r="C656" t="str">
            <v>PP2300520237</v>
          </cell>
          <cell r="D656" t="str">
            <v>Vít cột sống cổ lối trước</v>
          </cell>
          <cell r="E656" t="str">
            <v>- Vật liệu: Titanium Alloy Ti-6Al-4V ELI
- Đi kèm với nẹp cột sống cổ lối trước 
- Mũ vít mỏng giúp bám sát vào thân nẹp. 
- Thân vít có ren nhọn, mũi vít có 2 rãnh giúp vít tự taro. 
- Vít bắt với nẹp một góc nghiêng từ 0 độ đến 20 độ.
- Đường kính 3.5mm; 4.0mm; 4.5mm.
- Độ dài từ 13mm đến 18mm mỗi bước tăng 1mm.
- Tiệt trùng
- Dùng tương thích với bộ trợ cụ hãng.</v>
          </cell>
          <cell r="F656">
            <v>0</v>
          </cell>
          <cell r="G656" t="str">
            <v>Cái</v>
          </cell>
          <cell r="H656">
            <v>20</v>
          </cell>
          <cell r="I656">
            <v>825000</v>
          </cell>
          <cell r="J656">
            <v>16500000</v>
          </cell>
          <cell r="K656">
            <v>330000</v>
          </cell>
          <cell r="L656">
            <v>24750000</v>
          </cell>
          <cell r="M656">
            <v>11550000</v>
          </cell>
          <cell r="N656">
            <v>4</v>
          </cell>
          <cell r="O656" t="str">
            <v>PP2300520237</v>
          </cell>
          <cell r="P656" t="str">
            <v>Vít cột sống cổ lối trước</v>
          </cell>
          <cell r="Q656">
            <v>180</v>
          </cell>
          <cell r="R656">
            <v>294448200</v>
          </cell>
          <cell r="S656">
            <v>210</v>
          </cell>
          <cell r="T656" t="str">
            <v>Trong vòng 24 giờ kể từ thời điểm đặt hàng của Bệnh viện</v>
          </cell>
          <cell r="U656" t="str">
            <v>Vít cột sống cổ Aura, các cỡ</v>
          </cell>
          <cell r="V656" t="str">
            <v xml:space="preserve">Vít cột sống cổ Aura </v>
          </cell>
          <cell r="W656" t="str">
            <v>N07.06.040.3397.272.0025</v>
          </cell>
          <cell r="X656" t="str">
            <v>AUR4xxx</v>
          </cell>
          <cell r="Y656" t="str">
            <v xml:space="preserve">  - Chất liệu Hợp kim Titanium Ti6Al4V.  
 - Đi kèm với nẹp cột sống cổ lối trước 
 - Mũ vít mỏng giúp bám sát vào thân nẹp. 
 - Thân vít có ren nhọn, mũi vít có 2 rãnh giúp vít tự taro. 
 - Vít bắt với nẹp một góc nghiêng từ 0 độ đến 20 độ.
 - Vít đường kính 4.0/ 4.5mm, dài 12/ 14/ 16/ 18/ 20mm
 - Dùng tương thích với bộ trợ cụ hãng.</v>
          </cell>
          <cell r="Z656" t="str">
            <v>Osimplant</v>
          </cell>
          <cell r="AA656" t="str">
            <v>Thổ Nhĩ Kỳ</v>
          </cell>
          <cell r="AB656" t="str">
            <v>Thổ Nhĩ Kỳ</v>
          </cell>
          <cell r="AC656" t="str">
            <v>Thổ Nhĩ Kỳ</v>
          </cell>
          <cell r="AD656" t="str">
            <v>C</v>
          </cell>
          <cell r="AE656" t="str">
            <v>9236NK/BYT-TB-CT</v>
          </cell>
          <cell r="AF656" t="str">
            <v>Gói/1</v>
          </cell>
          <cell r="AG656" t="str">
            <v>Cái</v>
          </cell>
          <cell r="AH656">
            <v>20</v>
          </cell>
          <cell r="AI656">
            <v>0</v>
          </cell>
          <cell r="AJ656" t="str">
            <v>vn0303224087</v>
          </cell>
          <cell r="AK656" t="str">
            <v>CÔNG TY TNHH THIẾT BỊ Y TẾ HOÀNG LỘC M.E</v>
          </cell>
          <cell r="AL656" t="str">
            <v>Đạt</v>
          </cell>
          <cell r="AM656"/>
          <cell r="AN656" t="str">
            <v>Hồ Thị Hồng</v>
          </cell>
          <cell r="AO656" t="str">
            <v>Đạt</v>
          </cell>
          <cell r="AP656" t="str">
            <v>Đạt</v>
          </cell>
          <cell r="AQ656" t="str">
            <v>Đạt</v>
          </cell>
          <cell r="AR656">
            <v>0</v>
          </cell>
          <cell r="AS656" t="str">
            <v>Đạt</v>
          </cell>
          <cell r="AT656" t="str">
            <v>Không đạt</v>
          </cell>
          <cell r="AU656" t="str">
            <v>Đạt</v>
          </cell>
          <cell r="AV656" t="str">
            <v>Đạt</v>
          </cell>
          <cell r="AW656" t="str">
            <v>Đạt</v>
          </cell>
          <cell r="AX656" t="str">
            <v>Đạt</v>
          </cell>
          <cell r="AY656" t="str">
            <v>Không đạt</v>
          </cell>
          <cell r="AZ656" t="str">
            <v>Đường kính:
E-HSMT: Đường kính 3.5mm; 4.0mm; 4.5mm
E-HSDT: Đường kính 4.0mm; 4.5mm</v>
          </cell>
          <cell r="BA656" t="str">
            <v>Trần Thị Dân</v>
          </cell>
          <cell r="BB656" t="str">
            <v>Không đạt</v>
          </cell>
          <cell r="BC656" t="str">
            <v>Đường kính:
E-HSMT: Đường kính 3.5mm; 4.0mm; 4.5mm
E-HSDT: Đường kính 4.0mm; 4.5mm</v>
          </cell>
        </row>
        <row r="657">
          <cell r="C657" t="str">
            <v>PP2300520238</v>
          </cell>
          <cell r="D657" t="str">
            <v>Đốt sống nhân tạo dạng lồng, tăng đơ điều chỉnh độ dài đường kính 14mm</v>
          </cell>
          <cell r="E657" t="str">
            <v>- Vật liệu: Titanium Alloy Ti-6Al-4V ELI 
- Hai đầu của đốt sống nhân tạo có nẹp với 4 lỗ để bắt vít vào thân đốt sống trên - dưới. 
- Phần thân hình trụ có khoang rỗng ghép xương và điều chỉnh được chiều dài tùy theo kích thước thân đốt sống cần thay thế. 
- Trên thân có từ 2 đến 3 ốc khóa để cố định khi điều chỉnh đủ chiều dài cần thiết. 
- Đường kính: 14mm.
- Độ dài: từ 20mm đến 42.5 mm.
- Góc ưỡn từ -10 độ đến 10 độ. Biên độ tăng chỉnh chiều cao mỗi size từ 0 đến 20mm. 
- Kèm theo Vít có đường kính 4.0mm, giúp cố định đốt sống nhân tạo vào cột sống.
- Tiệt trùng
- Dùng tương thích với bộ trợ cụ</v>
          </cell>
          <cell r="F657">
            <v>0</v>
          </cell>
          <cell r="G657" t="str">
            <v>Cái</v>
          </cell>
          <cell r="H657">
            <v>3</v>
          </cell>
          <cell r="I657">
            <v>18750000</v>
          </cell>
          <cell r="J657">
            <v>56250000</v>
          </cell>
          <cell r="K657">
            <v>1125000</v>
          </cell>
          <cell r="L657">
            <v>84375000</v>
          </cell>
          <cell r="M657">
            <v>39375000</v>
          </cell>
          <cell r="N657">
            <v>1</v>
          </cell>
          <cell r="O657" t="str">
            <v>PP2300520238</v>
          </cell>
          <cell r="P657" t="str">
            <v>Đốt sống nhân tạo dạng lồng, tăng đơ điều chỉnh độ dài đường kính 14mm</v>
          </cell>
          <cell r="Q657">
            <v>180</v>
          </cell>
          <cell r="R657">
            <v>104425600</v>
          </cell>
          <cell r="S657">
            <v>210</v>
          </cell>
          <cell r="T657">
            <v>0</v>
          </cell>
          <cell r="U657" t="str">
            <v>Lồng xương Expandable (Đường kính 14mm)</v>
          </cell>
          <cell r="V657" t="str">
            <v>Lồng xương Expandable (Đường kính 14mm)</v>
          </cell>
          <cell r="W657" t="str">
            <v>N06.04.020.0942.000.0005</v>
          </cell>
          <cell r="X657" t="str">
            <v>IQ 115-1420; IQ 115- 1425; IQ 115-1430; IQ 115-1442</v>
          </cell>
          <cell r="Y657" t="str">
            <v>- Vật liệu: Titanium Alloy Ti-6Al-4V ELI theo tiêu chuẩn ASTM F136.
- Hai đầu của đốt sống nhân tạo có nẹp với 4 lỗ để bắt vít vào thân đốt sống trên - dưới. 
- Phần thân hình trụ có khoang rỗng ghép xương và điều chỉnh được chiều dài tùy theo kích thước thân đốt sống cần thay thế. 
- Trên thân có từ 2 đến 3 ốc khóa để cố định khi điều chỉnh đủ chiều dài cần thiết. 
- Đường kính: 14mm.
- Độ dài: từ 20mm đến 42.5 mm.
- Góc ưỡn từ -10 độ đến 10 độ. Biên độ tăng chỉnh chiều cao mỗi size từ 0 đến 20mm. 
- Kèm theo Vít có đường kính 4.0mm, giúp cố định đốt sống nhân tạo vào cột sống.
- Tiêu chuẩn: ISO 13485:2016.
- Đã tiệt trùng sẵn, đóng gói riêng lẻ theo hộp, hạn sử dụng lâu dài (5 năm).
- Dùng tương thích với bộ trợ cụ hãng.</v>
          </cell>
          <cell r="Z657" t="str">
            <v>Công ty CP IQ-LIFE</v>
          </cell>
          <cell r="AA657" t="str">
            <v>Việt Nam</v>
          </cell>
          <cell r="AB657" t="str">
            <v>Công ty CP IQ-LIFE</v>
          </cell>
          <cell r="AC657" t="str">
            <v>Việt Nam</v>
          </cell>
          <cell r="AD657" t="str">
            <v>Loại C</v>
          </cell>
          <cell r="AE657" t="str">
            <v>2200317ĐKLH/BYT-TB-CT ngày 30/12/2022</v>
          </cell>
          <cell r="AF657" t="str">
            <v>Cái/Gói</v>
          </cell>
          <cell r="AG657" t="str">
            <v>Cái</v>
          </cell>
          <cell r="AH657">
            <v>3</v>
          </cell>
          <cell r="AI657" t="str">
            <v>5 năm</v>
          </cell>
          <cell r="AJ657" t="str">
            <v>vn0300483319</v>
          </cell>
          <cell r="AK657" t="str">
            <v>CÔNG TY CỔ PHẦN DƯỢC PHẨM TRUNG ƯƠNG CODUPHA</v>
          </cell>
          <cell r="AL657" t="str">
            <v>Đạt</v>
          </cell>
          <cell r="AM657"/>
          <cell r="AN657" t="str">
            <v xml:space="preserve">Nguyễn Thủy Tiên </v>
          </cell>
          <cell r="AO657" t="str">
            <v>Đạt</v>
          </cell>
          <cell r="AP657" t="str">
            <v>Đạt</v>
          </cell>
          <cell r="AQ657" t="str">
            <v>Đạt</v>
          </cell>
          <cell r="AR657">
            <v>0</v>
          </cell>
          <cell r="AS657" t="str">
            <v>Đạt</v>
          </cell>
          <cell r="AT657" t="str">
            <v>Đạt</v>
          </cell>
          <cell r="AU657" t="str">
            <v>Đạt</v>
          </cell>
          <cell r="AV657" t="str">
            <v>Đạt</v>
          </cell>
          <cell r="AW657" t="str">
            <v>Đạt</v>
          </cell>
          <cell r="AX657" t="str">
            <v>Đạt</v>
          </cell>
          <cell r="AY657" t="str">
            <v>Đạt</v>
          </cell>
          <cell r="AZ657">
            <v>0</v>
          </cell>
          <cell r="BA657" t="str">
            <v>Nguyễn Thị Linh Đức</v>
          </cell>
          <cell r="BB657" t="str">
            <v>Đạt</v>
          </cell>
          <cell r="BC657">
            <v>0</v>
          </cell>
        </row>
        <row r="658">
          <cell r="C658" t="str">
            <v>PP2300520239</v>
          </cell>
          <cell r="D658" t="str">
            <v>Nẹp nối ngang, các cỡ</v>
          </cell>
          <cell r="E658" t="str">
            <v xml:space="preserve">- Vật liệu: Titanium Alloy Ti6Al4V ELI theo tiêu chuẩn ASTM F136 
- Có size S, M, L với thiết kế chiều dài thích hợp dùng cho tất cả các vị trí của cột sống.
- Thanh nối ngang bao gồm: 2 đầu có rãnh tương thích với hệ thống thanh ROD, và 1 thanh nối ngang được vát hai mặt.
- Thanh nối ngang và thanh nối ROD được liên kết nhờ lực siết của hai ốc khóa trong, giúp tăng độ vững chắc cho hệ thống cấy ghép cột sống
- Độ dài: từ 20mm đến 80mm. 
- Tiêu chuẩn chất lượng: ISO 13485:2016.
- Đã tiệt trùng sẵn, đóng gói riêng lẻ theo hộp, hạn sử dụng lâu dài (5 năm).
- Dùng tương thích với bộ trợ cụ </v>
          </cell>
          <cell r="F658">
            <v>0</v>
          </cell>
          <cell r="G658" t="str">
            <v>Cái</v>
          </cell>
          <cell r="H658">
            <v>10</v>
          </cell>
          <cell r="I658">
            <v>6500000</v>
          </cell>
          <cell r="J658">
            <v>65000000</v>
          </cell>
          <cell r="K658">
            <v>1300000</v>
          </cell>
          <cell r="L658">
            <v>97500000</v>
          </cell>
          <cell r="M658">
            <v>45500000</v>
          </cell>
          <cell r="N658">
            <v>2</v>
          </cell>
          <cell r="O658" t="str">
            <v>PP2300520239</v>
          </cell>
          <cell r="P658" t="str">
            <v>Nẹp nối ngang, các cỡ</v>
          </cell>
          <cell r="Q658">
            <v>180</v>
          </cell>
          <cell r="R658">
            <v>104425600</v>
          </cell>
          <cell r="S658">
            <v>210</v>
          </cell>
          <cell r="T658">
            <v>0</v>
          </cell>
          <cell r="U658" t="str">
            <v xml:space="preserve">Thanh nối ngang </v>
          </cell>
          <cell r="V658" t="str">
            <v xml:space="preserve">Thanh nối ngang </v>
          </cell>
          <cell r="W658" t="str">
            <v>N07.06.040.0942.000.0005</v>
          </cell>
          <cell r="X658" t="str">
            <v>IQ 147 S
IQ 147 M
IQ 147 L</v>
          </cell>
          <cell r="Y658" t="str">
            <v xml:space="preserve">- Vật liệu: Titanium Alloy Ti6Al4V ELI theo tiêu chuẩn ASTM F136 
- Có size S, M, L với thiết kế chiều dài thích hợp dùng cho tất cả các vị trí của cột sống.
- Thanh nối ngang bao gồm: 2 đầu có rãnh tương thích với hệ thống thanh ROD, và 1 thanh nối ngang được vát hai mặt.
- Thanh nối ngang và thanh nối ROD được liên kết nhờ lực siết của hai ốc khóa trong, giúp tăng độ vững chắc cho hệ thống cấy ghép cột sống
- Độ dài: từ 20mm đến 80mm. 
- Tiêu chuẩn chất lượng: ISO 13485:2016.
- Đã tiệt trùng sẵn, đóng gói riêng lẻ theo hộp, hạn sử dụng lâu dài (5 năm).
- Dùng tương thích với bộ trợ cụ </v>
          </cell>
          <cell r="Z658" t="str">
            <v>Công ty CP IQ-LIFE</v>
          </cell>
          <cell r="AA658" t="str">
            <v>Việt Nam</v>
          </cell>
          <cell r="AB658" t="str">
            <v>Công ty CP IQ-LIFE</v>
          </cell>
          <cell r="AC658" t="str">
            <v>Việt Nam</v>
          </cell>
          <cell r="AD658" t="str">
            <v>Loại C</v>
          </cell>
          <cell r="AE658" t="str">
            <v>2200317ĐKLH/BYT-TB-CT ngày 30/12/2022</v>
          </cell>
          <cell r="AF658" t="str">
            <v>Cái/Gói</v>
          </cell>
          <cell r="AG658" t="str">
            <v>Cái</v>
          </cell>
          <cell r="AH658">
            <v>10</v>
          </cell>
          <cell r="AI658" t="str">
            <v>5 năm</v>
          </cell>
          <cell r="AJ658" t="str">
            <v>vn0300483319</v>
          </cell>
          <cell r="AK658" t="str">
            <v>CÔNG TY CỔ PHẦN DƯỢC PHẨM TRUNG ƯƠNG CODUPHA</v>
          </cell>
          <cell r="AL658" t="str">
            <v>Đạt</v>
          </cell>
          <cell r="AM658"/>
          <cell r="AN658" t="str">
            <v xml:space="preserve">Nguyễn Thủy Tiên </v>
          </cell>
          <cell r="AO658" t="str">
            <v>Đạt</v>
          </cell>
          <cell r="AP658" t="str">
            <v>Đạt</v>
          </cell>
          <cell r="AQ658" t="str">
            <v>Đạt</v>
          </cell>
          <cell r="AR658">
            <v>0</v>
          </cell>
          <cell r="AS658" t="str">
            <v>Đạt</v>
          </cell>
          <cell r="AT658" t="str">
            <v>Đạt</v>
          </cell>
          <cell r="AU658" t="str">
            <v>Đạt</v>
          </cell>
          <cell r="AV658" t="str">
            <v>Đạt</v>
          </cell>
          <cell r="AW658" t="str">
            <v>Đạt</v>
          </cell>
          <cell r="AX658" t="str">
            <v>Đạt</v>
          </cell>
          <cell r="AY658" t="str">
            <v>Đạt</v>
          </cell>
          <cell r="AZ658">
            <v>0</v>
          </cell>
          <cell r="BA658" t="str">
            <v>Nguyễn Thị Linh Đức</v>
          </cell>
          <cell r="BB658" t="str">
            <v>Đạt</v>
          </cell>
          <cell r="BC658">
            <v>0</v>
          </cell>
        </row>
        <row r="659">
          <cell r="C659" t="str">
            <v>PP2300520239</v>
          </cell>
          <cell r="D659" t="str">
            <v>Nẹp nối ngang, các cỡ</v>
          </cell>
          <cell r="E659" t="str">
            <v xml:space="preserve">- Vật liệu: Titanium Alloy Ti6Al4V ELI theo tiêu chuẩn ASTM F136 
- Có size S, M, L với thiết kế chiều dài thích hợp dùng cho tất cả các vị trí của cột sống.
- Thanh nối ngang bao gồm: 2 đầu có rãnh tương thích với hệ thống thanh ROD, và 1 thanh nối ngang được vát hai mặt.
- Thanh nối ngang và thanh nối ROD được liên kết nhờ lực siết của hai ốc khóa trong, giúp tăng độ vững chắc cho hệ thống cấy ghép cột sống
- Độ dài: từ 20mm đến 80mm. 
- Tiêu chuẩn chất lượng: ISO 13485:2016.
- Đã tiệt trùng sẵn, đóng gói riêng lẻ theo hộp, hạn sử dụng lâu dài (5 năm).
- Dùng tương thích với bộ trợ cụ </v>
          </cell>
          <cell r="F659">
            <v>0</v>
          </cell>
          <cell r="G659" t="str">
            <v>Cái</v>
          </cell>
          <cell r="H659">
            <v>10</v>
          </cell>
          <cell r="I659">
            <v>6500000</v>
          </cell>
          <cell r="J659">
            <v>65000000</v>
          </cell>
          <cell r="K659">
            <v>1300000</v>
          </cell>
          <cell r="L659">
            <v>97500000</v>
          </cell>
          <cell r="M659">
            <v>45500000</v>
          </cell>
          <cell r="N659">
            <v>2</v>
          </cell>
          <cell r="O659" t="str">
            <v>PP2300520239</v>
          </cell>
          <cell r="P659" t="str">
            <v>Nẹp nối ngang, các cỡ</v>
          </cell>
          <cell r="Q659">
            <v>180</v>
          </cell>
          <cell r="R659">
            <v>417456000</v>
          </cell>
          <cell r="S659">
            <v>210</v>
          </cell>
          <cell r="T659" t="str">
            <v>Trong vòng 24 giờ kể từ thời điểm đặt hàng của Bệnh viện</v>
          </cell>
          <cell r="U659" t="str">
            <v>Thanh nối ngang</v>
          </cell>
          <cell r="V659" t="str">
            <v>Thanh nối ngang</v>
          </cell>
          <cell r="W659" t="str">
            <v>N07.06.040.0090.272.0003</v>
          </cell>
          <cell r="X659" t="str">
            <v>AMTLxxxx</v>
          </cell>
          <cell r="Y659" t="str">
            <v xml:space="preserve">- Vật liệu: Titanium Alloy Ti6Al4V ELI theo tiêu chuẩn ASTM F136 
- Có size S, M, L với thiết kế chiều dài thích hợp dùng cho tất cả các vị trí của cột sống.
- Thanh nối ngang bao gồm: 2 đầu có rãnh tương thích với hệ thống thanh ROD, và 1 thanh nối ngang được vát hai mặt.
- Thanh nối ngang và thanh nối ROD được liên kết nhờ lực siết của hai ốc khóa trong, giúp tăng độ vững chắc cho hệ thống cấy ghép cột sống
- Độ dài: từ 20mm đến 80mm. 
- Tiêu chuẩn chất lượng: ISO 13485:2016.
- Đã tiệt trùng sẵn, đóng gói riêng lẻ theo hộp, hạn sử dụng lâu dài (5 năm).
- Dùng tương thích với bộ trợ cụ </v>
          </cell>
          <cell r="Z659" t="str">
            <v>Aero Medikal</v>
          </cell>
          <cell r="AA659" t="str">
            <v>Thổ Nhĩ Kỳ</v>
          </cell>
          <cell r="AB659" t="str">
            <v>Aero Medikal</v>
          </cell>
          <cell r="AC659" t="str">
            <v>Thổ Nhĩ Kỳ</v>
          </cell>
          <cell r="AD659" t="str">
            <v>C</v>
          </cell>
          <cell r="AE659" t="str">
            <v>16126NK/BYT-TB-CT
Ngày 04/08/2020</v>
          </cell>
          <cell r="AF659" t="str">
            <v>Cái/Gói</v>
          </cell>
          <cell r="AG659" t="str">
            <v>Cái</v>
          </cell>
          <cell r="AH659">
            <v>10</v>
          </cell>
          <cell r="AI659">
            <v>0</v>
          </cell>
          <cell r="AJ659" t="str">
            <v>vn0311829625</v>
          </cell>
          <cell r="AK659" t="str">
            <v>CÔNG TY CỔ PHẦN Y TẾ THÀNH ÂN</v>
          </cell>
          <cell r="AL659" t="str">
            <v>Đạt</v>
          </cell>
          <cell r="AM659"/>
          <cell r="AN659" t="str">
            <v>Phan Thị Lường</v>
          </cell>
          <cell r="AO659" t="str">
            <v>Đạt</v>
          </cell>
          <cell r="AP659" t="str">
            <v>Đạt</v>
          </cell>
          <cell r="AQ659" t="str">
            <v>Đạt</v>
          </cell>
          <cell r="AR659">
            <v>0</v>
          </cell>
          <cell r="AS659" t="str">
            <v>Đạt</v>
          </cell>
          <cell r="AT659" t="str">
            <v>Đạt</v>
          </cell>
          <cell r="AU659" t="str">
            <v>Đạt</v>
          </cell>
          <cell r="AV659" t="str">
            <v>Đạt</v>
          </cell>
          <cell r="AW659" t="str">
            <v>Đạt</v>
          </cell>
          <cell r="AX659" t="str">
            <v>Đạt</v>
          </cell>
          <cell r="AY659" t="str">
            <v>Đạt</v>
          </cell>
          <cell r="AZ659">
            <v>0</v>
          </cell>
          <cell r="BA659" t="str">
            <v>Hồ Thị Xuân Thu</v>
          </cell>
          <cell r="BB659" t="str">
            <v>Đạt</v>
          </cell>
          <cell r="BC659">
            <v>0</v>
          </cell>
        </row>
        <row r="660">
          <cell r="C660" t="str">
            <v>PP2300520239</v>
          </cell>
          <cell r="D660" t="str">
            <v>Nẹp nối ngang, các cỡ</v>
          </cell>
          <cell r="E660" t="str">
            <v xml:space="preserve">- Vật liệu: Titanium Alloy Ti6Al4V ELI theo tiêu chuẩn ASTM F136 
- Có size S, M, L với thiết kế chiều dài thích hợp dùng cho tất cả các vị trí của cột sống.
- Thanh nối ngang bao gồm: 2 đầu có rãnh tương thích với hệ thống thanh ROD, và 1 thanh nối ngang được vát hai mặt.
- Thanh nối ngang và thanh nối ROD được liên kết nhờ lực siết của hai ốc khóa trong, giúp tăng độ vững chắc cho hệ thống cấy ghép cột sống
- Độ dài: từ 20mm đến 80mm. 
- Tiêu chuẩn chất lượng: ISO 13485:2016.
- Đã tiệt trùng sẵn, đóng gói riêng lẻ theo hộp, hạn sử dụng lâu dài (5 năm).
- Dùng tương thích với bộ trợ cụ </v>
          </cell>
          <cell r="F660">
            <v>0</v>
          </cell>
          <cell r="G660" t="str">
            <v>Cái</v>
          </cell>
          <cell r="H660">
            <v>10</v>
          </cell>
          <cell r="I660">
            <v>6500000</v>
          </cell>
          <cell r="J660">
            <v>65000000</v>
          </cell>
          <cell r="K660">
            <v>1300000</v>
          </cell>
          <cell r="L660">
            <v>97500000</v>
          </cell>
          <cell r="M660">
            <v>45500000</v>
          </cell>
          <cell r="N660">
            <v>2</v>
          </cell>
          <cell r="O660" t="str">
            <v>PP2300520239</v>
          </cell>
          <cell r="P660" t="str">
            <v>Nẹp nối ngang, các cỡ</v>
          </cell>
          <cell r="Q660">
            <v>180</v>
          </cell>
          <cell r="R660">
            <v>593283000</v>
          </cell>
          <cell r="S660">
            <v>210</v>
          </cell>
          <cell r="T660" t="str">
            <v>Trong vòng 24h kể từ thời điểm đặt hàng của bệnh viện</v>
          </cell>
          <cell r="U660" t="str">
            <v>Nẹp ngang cột sống</v>
          </cell>
          <cell r="V660" t="str">
            <v>Nẹp ngang cột sống</v>
          </cell>
          <cell r="W660" t="str">
            <v>N07.06.040.3493.175.0015</v>
          </cell>
          <cell r="X660" t="str">
            <v>01-VXL-xx
01-VXL-MED</v>
          </cell>
          <cell r="Y660" t="str">
            <v xml:space="preserve">- Vật liệu: Titanium Alloy Ti6Al4V ELI theo tiêu chuẩn ASTM F136 
- Có size S, M, L với thiết kế chiều dài thích hợp dùng cho tất cả các vị trí của cột sống.
- Thanh nối ngang bao gồm: 2 đầu có rãnh tương thích với hệ thống thanh ROD, và 1 thanh nối ngang được vát hai mặt.
- Thanh nối ngang và thanh nối ROD được liên kết nhờ lực siết của hai ốc khóa trong, giúp tăng độ vững chắc cho hệ thống cấy ghép cột sống
- Độ dài: từ 20mm đến 80mm. 
- Tiêu chuẩn chất lượng: ISO 13485:2016.
- Đã tiệt trùng sẵn, đóng gói riêng lẻ theo hộp, hạn sử dụng lâu dài (5 năm).
- Dùng tương thích với bộ trợ cụ </v>
          </cell>
          <cell r="Z660" t="str">
            <v>Pioneer Surgical Technology, Inc</v>
          </cell>
          <cell r="AA660" t="str">
            <v>Mỹ</v>
          </cell>
          <cell r="AB660" t="str">
            <v>Pioneer Surgical Technology, Inc</v>
          </cell>
          <cell r="AC660" t="str">
            <v>Mỹ</v>
          </cell>
          <cell r="AD660" t="str">
            <v>C</v>
          </cell>
          <cell r="AE660" t="str">
            <v>10126NK/BYT-TB-CT ngày 13/07/2018</v>
          </cell>
          <cell r="AF660" t="str">
            <v>1 cái/ gói</v>
          </cell>
          <cell r="AG660" t="str">
            <v>Cái</v>
          </cell>
          <cell r="AH660">
            <v>10</v>
          </cell>
          <cell r="AI660">
            <v>0</v>
          </cell>
          <cell r="AJ660" t="str">
            <v>vn0302204137</v>
          </cell>
          <cell r="AK660" t="str">
            <v>CÔNG TY TNHH TRANG THIẾT BỊ Y TẾ B.M.S</v>
          </cell>
          <cell r="AL660" t="str">
            <v>Đạt</v>
          </cell>
          <cell r="AM660"/>
          <cell r="AN660" t="str">
            <v xml:space="preserve">Đào Thị Nhung </v>
          </cell>
          <cell r="AO660" t="str">
            <v>Đạt</v>
          </cell>
          <cell r="AP660" t="str">
            <v>Đạt</v>
          </cell>
          <cell r="AQ660" t="str">
            <v>Đạt</v>
          </cell>
          <cell r="AR660" t="str">
            <v>Đạt</v>
          </cell>
          <cell r="AS660" t="str">
            <v>Đạt</v>
          </cell>
          <cell r="AT660" t="str">
            <v>Đạt</v>
          </cell>
          <cell r="AU660" t="str">
            <v>Đạt</v>
          </cell>
          <cell r="AV660" t="str">
            <v>Đạt</v>
          </cell>
          <cell r="AW660" t="str">
            <v>Đạt</v>
          </cell>
          <cell r="AX660" t="str">
            <v>Đạt</v>
          </cell>
          <cell r="AY660" t="str">
            <v>Đạt</v>
          </cell>
          <cell r="AZ660" t="str">
            <v xml:space="preserve"> </v>
          </cell>
          <cell r="BA660" t="str">
            <v>Nguyễn Văn Thành</v>
          </cell>
          <cell r="BB660" t="str">
            <v>Đạt</v>
          </cell>
          <cell r="BC660">
            <v>0</v>
          </cell>
        </row>
        <row r="661">
          <cell r="C661" t="str">
            <v>PP2300520240</v>
          </cell>
          <cell r="D661" t="str">
            <v>Vít cột sống lưng đa trục kèm ốc khóa trong, các cỡ</v>
          </cell>
          <cell r="E661" t="str">
            <v>- Vật liệu: Titanium Alloy Ti-6Al-4V ELI 
- Đầu vít dạng hoa Tulip. 
- Mũi vít nhọn và có 2 rãnh cắt giúp vít tự taro, dễ dàng bắt vào xương.
- Thân vít có 2 loại ren: 2/3 ren trước là ren bén; 1/3 ren sau là ren tù
- Vít đa trục thay đổi được góc giữa thân và mũ vít. Góc xoay thay đổi từ 0 độ đến 60 độ. 
- Đường kính thân vít: từ 4.0mm đến 7.5mm, bước tăng 0.5 mm
- Chiều dài thân vít: từ 20mm đến 60mm mỗi bước tăng 5 mm.
- Đa màu sắc, dễ phân biệt kích thước.
- Kèm theo ốc khóa trong, đường kính từ 9mm đến 11mm. 
- Tiệt trùng
- Dùng tương thích với bộ trợ cụ.</v>
          </cell>
          <cell r="F661">
            <v>0</v>
          </cell>
          <cell r="G661" t="str">
            <v>Cái</v>
          </cell>
          <cell r="H661">
            <v>25</v>
          </cell>
          <cell r="I661">
            <v>4800000</v>
          </cell>
          <cell r="J661">
            <v>120000000</v>
          </cell>
          <cell r="K661">
            <v>2400000</v>
          </cell>
          <cell r="L661">
            <v>180000000</v>
          </cell>
          <cell r="M661">
            <v>84000000</v>
          </cell>
          <cell r="N661">
            <v>5</v>
          </cell>
          <cell r="O661" t="str">
            <v>PP2300520240</v>
          </cell>
          <cell r="P661" t="str">
            <v>Vít cột sống lưng đa trục kèm ốc khóa trong, các cỡ</v>
          </cell>
          <cell r="Q661">
            <v>180</v>
          </cell>
          <cell r="R661">
            <v>104425600</v>
          </cell>
          <cell r="S661">
            <v>210</v>
          </cell>
          <cell r="T661">
            <v>0</v>
          </cell>
          <cell r="U661" t="str">
            <v xml:space="preserve">Vít chân cung tiêu chuẩn đa trục (kèm ốc khóa trong) </v>
          </cell>
          <cell r="V661" t="str">
            <v xml:space="preserve">Vít chân cung tiêu chuẩn đa trục (kèm ốc khóa trong) </v>
          </cell>
          <cell r="W661" t="str">
            <v>N07.06.040.0942.000.0010</v>
          </cell>
          <cell r="X661" t="str">
            <v>IQ 207-4020; IQ 207-4025; IQ 207-4030; IQ 207-4035; IQ 207-4040; IQ 207-4045; IQ 207-4050; IQ 207-4055; IQ 207-4060; IQ 207-4520; IQ 207-4525; IQ 207-4530; IQ 207-4535; IQ 207-4540; IQ 207-4545; IQ 207-4550; IQ 207-4555; IQ 207-4560; IQ 207-5020; IQ 207-5025; IQ 207-5030; IQ 207-5035; IQ 207-5040; IQ 207-5045; IQ 207-5050; IQ 207-5055; IQ 207-5060; IQ 207-5520; IQ 207-5525; IQ 207-5530; IQ 207-5535; IQ 207-5540; IQ 207-5545; IQ 207-5550; IQ 207-5555; IQ 207-5560; IQ 207-6020; IQ 207-6025; IQ 207-6030; IQ 207-6035; IQ 207-6040; IQ 207-6045; IQ 207-6050; IQ 207-6055; IQ 207-6060; IQ 207-6520; IQ 207-6525; IQ 207-6530; IQ 207-6535; IQ 207-6540; IQ 207-6545; IQ 207-6550; IQ 207-6555; IQ 207-6560; IQ 207-7020; IQ 207-7025; IQ 207-7030; IQ 207-7035; IQ 207-7040; IQ 207-7045; IQ 207-7050; IQ 207-7055; IQ 207-7060; IQ 207-7520; IQ 207-7525; IQ 207-7530; IQ 207-7535; IQ 207-7540; IQ 207-7545; IQ 207-7550; IQ 207-7555; IQ 207-7560</v>
          </cell>
          <cell r="Y661" t="str">
            <v>- Vật liệu: Titanium Alloy Ti-6Al-4V ELI theo tiêu chuẩn ASTM F136.
- Đầu vít dạng hoa Tulip. 
- Mũi vít nhọn và có 2 rãnh cắt giúp vít tự taro, dễ dàng bắt vào xương.
- Thân vít có 2 loại ren: 2/3 ren trước là ren bén, bắt vào xương xốp (thân đốt sống); 1/3 ren sau là ren tù, bắt vào vỏ xương (chân cung). 
- Vít đa trục thay đổi được góc giữa thân và mũ vít. Góc xoay thay đổi từ 0 độ đến 60 độ. 
- Đường kính thân vít: từ 4.0mm đến 7.5mm, bước tăng 0.5 mm
- Chiều dài thân vít: từ 20mm đến 60mm mỗi bước tăng 5 mm.
- Đa màu sắc, dễ phân biệt kích thước.
- Kèm theo ốc khóa trong, đường kính từ 9mm đến 11mm. Thiết kế của đầu ốc hình ngôi sao/hoa mai, tương thích với các trợ cụ hãng. Ren ốc khóa trong thế hệ mới, giúp chống tháo vít, chống leo ren, giữ chặt thanh nối ROD tạo sự vững chắc cho hệ thống cấy ghép.
- Tiêu chuẩn chất lượng: ISO 13485:2016.
- Đã tiệt trùng sẵn, đóng gói riêng lẻ theo hộp, hạn sử dụng lâu dài (5 năm).
- Dùng tương thích với bộ trợ cụ hãng.</v>
          </cell>
          <cell r="Z661" t="str">
            <v>Công ty CP IQ-LIFE</v>
          </cell>
          <cell r="AA661" t="str">
            <v>Việt Nam</v>
          </cell>
          <cell r="AB661" t="str">
            <v>Công ty CP IQ-LIFE</v>
          </cell>
          <cell r="AC661" t="str">
            <v>Việt Nam</v>
          </cell>
          <cell r="AD661" t="str">
            <v>Loại C</v>
          </cell>
          <cell r="AE661" t="str">
            <v>2200317ĐKLH/BYT-TB-CT ngày 30/12/2022</v>
          </cell>
          <cell r="AF661" t="str">
            <v>Cái/Gói</v>
          </cell>
          <cell r="AG661" t="str">
            <v>Cái</v>
          </cell>
          <cell r="AH661">
            <v>25</v>
          </cell>
          <cell r="AI661" t="str">
            <v>5 năm</v>
          </cell>
          <cell r="AJ661" t="str">
            <v>vn0300483319</v>
          </cell>
          <cell r="AK661" t="str">
            <v>CÔNG TY CỔ PHẦN DƯỢC PHẨM TRUNG ƯƠNG CODUPHA</v>
          </cell>
          <cell r="AL661" t="str">
            <v>Đạt</v>
          </cell>
          <cell r="AM661"/>
          <cell r="AN661" t="str">
            <v xml:space="preserve">Nguyễn Thủy Tiên </v>
          </cell>
          <cell r="AO661" t="str">
            <v>Đạt</v>
          </cell>
          <cell r="AP661" t="str">
            <v>Đạt</v>
          </cell>
          <cell r="AQ661" t="str">
            <v>Đạt</v>
          </cell>
          <cell r="AR661">
            <v>0</v>
          </cell>
          <cell r="AS661" t="str">
            <v>Đạt</v>
          </cell>
          <cell r="AT661" t="str">
            <v>Đạt</v>
          </cell>
          <cell r="AU661" t="str">
            <v>Đạt</v>
          </cell>
          <cell r="AV661" t="str">
            <v>Đạt</v>
          </cell>
          <cell r="AW661" t="str">
            <v>Đạt</v>
          </cell>
          <cell r="AX661" t="str">
            <v>Đạt</v>
          </cell>
          <cell r="AY661" t="str">
            <v>Đạt</v>
          </cell>
          <cell r="AZ661">
            <v>0</v>
          </cell>
          <cell r="BA661" t="str">
            <v>Nguyễn Thị Linh Đức</v>
          </cell>
          <cell r="BB661" t="str">
            <v>Đạt</v>
          </cell>
          <cell r="BC661">
            <v>0</v>
          </cell>
        </row>
        <row r="662">
          <cell r="C662" t="str">
            <v>PP2300520240</v>
          </cell>
          <cell r="D662" t="str">
            <v>Vít cột sống lưng đa trục kèm ốc khóa trong, các cỡ</v>
          </cell>
          <cell r="E662" t="str">
            <v>- Vật liệu: Titanium Alloy Ti-6Al-4V ELI 
- Đầu vít dạng hoa Tulip. 
- Mũi vít nhọn và có 2 rãnh cắt giúp vít tự taro, dễ dàng bắt vào xương.
- Thân vít có 2 loại ren: 2/3 ren trước là ren bén; 1/3 ren sau là ren tù
- Vít đa trục thay đổi được góc giữa thân và mũ vít. Góc xoay thay đổi từ 0 độ đến 60 độ. 
- Đường kính thân vít: từ 4.0mm đến 7.5mm, bước tăng 0.5 mm
- Chiều dài thân vít: từ 20mm đến 60mm mỗi bước tăng 5 mm.
- Đa màu sắc, dễ phân biệt kích thước.
- Kèm theo ốc khóa trong, đường kính từ 9mm đến 11mm. 
- Tiệt trùng
- Dùng tương thích với bộ trợ cụ.</v>
          </cell>
          <cell r="F662">
            <v>0</v>
          </cell>
          <cell r="G662" t="str">
            <v>Cái</v>
          </cell>
          <cell r="H662">
            <v>25</v>
          </cell>
          <cell r="I662">
            <v>4800000</v>
          </cell>
          <cell r="J662">
            <v>120000000</v>
          </cell>
          <cell r="K662">
            <v>2400000</v>
          </cell>
          <cell r="L662">
            <v>180000000</v>
          </cell>
          <cell r="M662">
            <v>84000000</v>
          </cell>
          <cell r="N662">
            <v>5</v>
          </cell>
          <cell r="O662" t="str">
            <v>PP2300520240</v>
          </cell>
          <cell r="P662" t="str">
            <v>Vít cột sống lưng đa trục kèm ốc khóa trong, các cỡ</v>
          </cell>
          <cell r="Q662">
            <v>180</v>
          </cell>
          <cell r="R662">
            <v>417456000</v>
          </cell>
          <cell r="S662">
            <v>210</v>
          </cell>
          <cell r="T662" t="str">
            <v>Trong vòng 24 giờ kể từ thời điểm đặt hàng của Bệnh viện</v>
          </cell>
          <cell r="U662" t="str">
            <v>Vít đa trục cột sống lưng</v>
          </cell>
          <cell r="V662" t="str">
            <v>Vít đa trục cột sống lưng</v>
          </cell>
          <cell r="W662" t="str">
            <v>N07.06.040.0090.272.0006</v>
          </cell>
          <cell r="X662" t="str">
            <v>APASxxxx</v>
          </cell>
          <cell r="Y662" t="str">
            <v>- Vật liệu: Titanium Alloy Ti-6Al-4V ELI 
- Đầu vít dạng hoa Tulip. 
- Mũi vít nhọn và có 2 rãnh cắt giúp vít tự taro, dễ dàng bắt vào xương.
- Thân vít có 2 loại ren: 2/3 ren trước là ren bén; 1/3 ren sau là ren tù
- Vít đa trục thay đổi được góc giữa thân và mũ vít. Góc xoay thay đổi từ 0 độ đến 60 độ. 
- Đường kính thân vít: từ 4.0mm đến 7.5mm, bước tăng 0.5 mm
- Chiều dài thân vít: từ 20mm đến 60mm mỗi bước tăng 5 mm.
- Đa màu sắc, dễ phân biệt kích thước.
- Kèm theo ốc khóa trong, đường kính từ 9mm đến 11mm. 
- Tiệt trùng
- Dùng tương thích với bộ trợ cụ.</v>
          </cell>
          <cell r="Z662" t="str">
            <v>Aero Medikal</v>
          </cell>
          <cell r="AA662" t="str">
            <v>Thổ Nhĩ Kỳ</v>
          </cell>
          <cell r="AB662" t="str">
            <v>Aero Medikal</v>
          </cell>
          <cell r="AC662" t="str">
            <v>Thổ Nhĩ Kỳ</v>
          </cell>
          <cell r="AD662" t="str">
            <v>C</v>
          </cell>
          <cell r="AE662" t="str">
            <v>16126NK/BYT-TB-CT
Ngày 04/08/2020</v>
          </cell>
          <cell r="AF662" t="str">
            <v>Cái/Gói</v>
          </cell>
          <cell r="AG662" t="str">
            <v>Cái</v>
          </cell>
          <cell r="AH662">
            <v>25</v>
          </cell>
          <cell r="AI662">
            <v>0</v>
          </cell>
          <cell r="AJ662" t="str">
            <v>vn0311829625</v>
          </cell>
          <cell r="AK662" t="str">
            <v>CÔNG TY CỔ PHẦN Y TẾ THÀNH ÂN</v>
          </cell>
          <cell r="AL662" t="str">
            <v>Đạt</v>
          </cell>
          <cell r="AM662"/>
          <cell r="AN662" t="str">
            <v>Phan Thị Lường</v>
          </cell>
          <cell r="AO662" t="str">
            <v>Đạt</v>
          </cell>
          <cell r="AP662" t="str">
            <v>Đạt</v>
          </cell>
          <cell r="AQ662" t="str">
            <v>Đạt</v>
          </cell>
          <cell r="AR662">
            <v>0</v>
          </cell>
          <cell r="AS662" t="str">
            <v>Đạt</v>
          </cell>
          <cell r="AT662" t="str">
            <v>Đạt</v>
          </cell>
          <cell r="AU662" t="str">
            <v>Đạt</v>
          </cell>
          <cell r="AV662" t="str">
            <v>Đạt</v>
          </cell>
          <cell r="AW662" t="str">
            <v>Đạt</v>
          </cell>
          <cell r="AX662" t="str">
            <v>Đạt</v>
          </cell>
          <cell r="AY662" t="str">
            <v>Đạt</v>
          </cell>
          <cell r="AZ662">
            <v>0</v>
          </cell>
          <cell r="BA662" t="str">
            <v>Hồ Thị Xuân Thu</v>
          </cell>
          <cell r="BB662" t="str">
            <v>Đạt</v>
          </cell>
          <cell r="BC662">
            <v>0</v>
          </cell>
        </row>
        <row r="663">
          <cell r="C663" t="str">
            <v>PP2300520240</v>
          </cell>
          <cell r="D663" t="str">
            <v>Vít cột sống lưng đa trục kèm ốc khóa trong, các cỡ</v>
          </cell>
          <cell r="E663" t="str">
            <v>- Vật liệu: Titanium Alloy Ti-6Al-4V ELI 
- Đầu vít dạng hoa Tulip. 
- Mũi vít nhọn và có 2 rãnh cắt giúp vít tự taro, dễ dàng bắt vào xương.
- Thân vít có 2 loại ren: 2/3 ren trước là ren bén; 1/3 ren sau là ren tù
- Vít đa trục thay đổi được góc giữa thân và mũ vít. Góc xoay thay đổi từ 0 độ đến 60 độ. 
- Đường kính thân vít: từ 4.0mm đến 7.5mm, bước tăng 0.5 mm
- Chiều dài thân vít: từ 20mm đến 60mm mỗi bước tăng 5 mm.
- Đa màu sắc, dễ phân biệt kích thước.
- Kèm theo ốc khóa trong, đường kính từ 9mm đến 11mm. 
- Tiệt trùng
- Dùng tương thích với bộ trợ cụ.</v>
          </cell>
          <cell r="F663">
            <v>0</v>
          </cell>
          <cell r="G663" t="str">
            <v>Cái</v>
          </cell>
          <cell r="H663">
            <v>25</v>
          </cell>
          <cell r="I663">
            <v>4800000</v>
          </cell>
          <cell r="J663">
            <v>120000000</v>
          </cell>
          <cell r="K663">
            <v>2400000</v>
          </cell>
          <cell r="L663">
            <v>180000000</v>
          </cell>
          <cell r="M663">
            <v>84000000</v>
          </cell>
          <cell r="N663">
            <v>5</v>
          </cell>
          <cell r="O663" t="str">
            <v>PP2300520240</v>
          </cell>
          <cell r="P663" t="str">
            <v>Vít cột sống lưng đa trục kèm ốc khóa trong, các cỡ</v>
          </cell>
          <cell r="Q663">
            <v>180</v>
          </cell>
          <cell r="R663">
            <v>613881000</v>
          </cell>
          <cell r="S663">
            <v>210</v>
          </cell>
          <cell r="T663" t="str">
            <v>Trong vòng 24 giờ kể từ thời điểm đặt hàng của Bệnh viện</v>
          </cell>
          <cell r="U663" t="str">
            <v>Vít đa trục cột sống thắt lưng GSS kèm vít khóa trong</v>
          </cell>
          <cell r="V663" t="str">
            <v>Vít đa trục cột sống thắt lưng GSS kèm vít khóa trong</v>
          </cell>
          <cell r="W663" t="str">
            <v>N07.06.040.2299.174.0034</v>
          </cell>
          <cell r="X663" t="str">
            <v>GS0102-4525 -&gt; GS0102-7560; GS0104-0010</v>
          </cell>
          <cell r="Y663" t="str">
            <v>Vật liệu: Titanium, góc xoay 40 độ (±20 độ). 
Vít có 2 loại ren bén và ren tù trên cùng 1 con vít. Đầu gần ren tù cho vỏ xương, đầu xa ren bén cho xương xốp. Thiết diện tiếp xúc nhỏ. 
Kích thước: đk: 4.5; 5.5; 6.5; 7.5mm, dài: 20; 25; 30; 35; 40; 45; 50; 55; 60mm.
Kèm vít khóa trong.</v>
          </cell>
          <cell r="Z663" t="str">
            <v>GS Medical Co., Ltd.</v>
          </cell>
          <cell r="AA663" t="str">
            <v>Hàn Quốc</v>
          </cell>
          <cell r="AB663" t="str">
            <v>GS Medical Co., Ltd.</v>
          </cell>
          <cell r="AC663" t="str">
            <v>Hàn Quốc</v>
          </cell>
          <cell r="AD663" t="str">
            <v>C</v>
          </cell>
          <cell r="AE663" t="str">
            <v>GPNK 8801NK/BYT-TB-CT ngày 07/04/2018</v>
          </cell>
          <cell r="AF663" t="str">
            <v>Bịch/1 cái</v>
          </cell>
          <cell r="AG663" t="str">
            <v>Cái</v>
          </cell>
          <cell r="AH663">
            <v>25</v>
          </cell>
          <cell r="AI663">
            <v>0</v>
          </cell>
          <cell r="AJ663" t="str">
            <v>vn0303649788</v>
          </cell>
          <cell r="AK663" t="str">
            <v>CÔNG TY TNHH THƯƠNG MẠI - DỊCH VỤ VÀ SẢN XUẤT VIỆT TƯỜNG</v>
          </cell>
          <cell r="AL663" t="str">
            <v>Đạt</v>
          </cell>
          <cell r="AM663"/>
          <cell r="AN663" t="str">
            <v>Nguyễn Thị Sao Mai</v>
          </cell>
          <cell r="AO663" t="str">
            <v>Đạt</v>
          </cell>
          <cell r="AP663" t="str">
            <v>Đạt</v>
          </cell>
          <cell r="AQ663" t="str">
            <v>Đạt</v>
          </cell>
          <cell r="AR663">
            <v>0</v>
          </cell>
          <cell r="AS663" t="str">
            <v>Đạt</v>
          </cell>
          <cell r="AT663" t="str">
            <v>Đạt</v>
          </cell>
          <cell r="AU663" t="str">
            <v>Đạt</v>
          </cell>
          <cell r="AV663" t="str">
            <v>Đạt</v>
          </cell>
          <cell r="AW663" t="str">
            <v>Đạt</v>
          </cell>
          <cell r="AX663" t="str">
            <v>Đạt</v>
          </cell>
          <cell r="AY663" t="str">
            <v>Đạt</v>
          </cell>
          <cell r="AZ663">
            <v>0</v>
          </cell>
          <cell r="BA663" t="str">
            <v>Cao Dũng</v>
          </cell>
          <cell r="BB663" t="str">
            <v>Đạt</v>
          </cell>
          <cell r="BC663" t="str">
            <v/>
          </cell>
        </row>
        <row r="664">
          <cell r="C664" t="str">
            <v>PP2300520240</v>
          </cell>
          <cell r="D664" t="str">
            <v>Vít cột sống lưng đa trục kèm ốc khóa trong, các cỡ</v>
          </cell>
          <cell r="E664" t="str">
            <v>- Vật liệu: Titanium Alloy Ti-6Al-4V ELI 
- Đầu vít dạng hoa Tulip. 
- Mũi vít nhọn và có 2 rãnh cắt giúp vít tự taro, dễ dàng bắt vào xương.
- Thân vít có 2 loại ren: 2/3 ren trước là ren bén; 1/3 ren sau là ren tù
- Vít đa trục thay đổi được góc giữa thân và mũ vít. Góc xoay thay đổi từ 0 độ đến 60 độ. 
- Đường kính thân vít: từ 4.0mm đến 7.5mm, bước tăng 0.5 mm
- Chiều dài thân vít: từ 20mm đến 60mm mỗi bước tăng 5 mm.
- Đa màu sắc, dễ phân biệt kích thước.
- Kèm theo ốc khóa trong, đường kính từ 9mm đến 11mm. 
- Tiệt trùng
- Dùng tương thích với bộ trợ cụ.</v>
          </cell>
          <cell r="F664">
            <v>0</v>
          </cell>
          <cell r="G664" t="str">
            <v>Cái</v>
          </cell>
          <cell r="H664">
            <v>25</v>
          </cell>
          <cell r="I664">
            <v>4800000</v>
          </cell>
          <cell r="J664">
            <v>120000000</v>
          </cell>
          <cell r="K664">
            <v>2400000</v>
          </cell>
          <cell r="L664">
            <v>180000000</v>
          </cell>
          <cell r="M664">
            <v>84000000</v>
          </cell>
          <cell r="N664">
            <v>5</v>
          </cell>
          <cell r="O664" t="str">
            <v>PP2300520240</v>
          </cell>
          <cell r="P664" t="str">
            <v>Vít cột sống lưng đa trục kèm ốc khóa trong, các cỡ</v>
          </cell>
          <cell r="Q664">
            <v>180</v>
          </cell>
          <cell r="R664">
            <v>593283000</v>
          </cell>
          <cell r="S664">
            <v>210</v>
          </cell>
          <cell r="T664" t="str">
            <v>Trong vòng 24h kể từ thời điểm đặt hàng của bệnh viện</v>
          </cell>
          <cell r="U664" t="str">
            <v>Vít cột sống đa trục và ốc khóa trong</v>
          </cell>
          <cell r="V664" t="str">
            <v>Vít cột sống đa trục và ốc khóa trong</v>
          </cell>
          <cell r="W664" t="str">
            <v>N07.06.040.3493.175.0034</v>
          </cell>
          <cell r="X664" t="str">
            <v>01-PA-xx-xx
01-SETSCREW</v>
          </cell>
          <cell r="Y664" t="str">
            <v>- Vật liệu: Titanium Alloy Ti-6Al-4V ELI 
- Đầu vít dạng hoa Tulip. 
- Mũi vít nhọn và có 2 rãnh cắt giúp vít tự taro, dễ dàng bắt vào xương.
- Thân vít có 2 loại ren: 2/3 ren trước là ren bén; 1/3 ren sau là ren tù
- Vít đa trục thay đổi được góc giữa thân và mũ vít. Góc xoay thay đổi từ 0 độ đến 60 độ. 
- Đường kính thân vít: từ 4.0mm đến 7.5mm, bước tăng 0.5 mm
- Chiều dài thân vít: từ 20mm đến 60mm mỗi bước tăng 5 mm.
- Đa màu sắc, dễ phân biệt kích thước.
- Kèm theo ốc khóa trong, đường kính từ 9mm đến 11mm. 
- Tiệt trùng
- Dùng tương thích với bộ trợ cụ.</v>
          </cell>
          <cell r="Z664" t="str">
            <v>Pioneer Surgical Technology, Inc</v>
          </cell>
          <cell r="AA664" t="str">
            <v>Mỹ</v>
          </cell>
          <cell r="AB664" t="str">
            <v>Pioneer Surgical Technology, Inc</v>
          </cell>
          <cell r="AC664" t="str">
            <v>Mỹ</v>
          </cell>
          <cell r="AD664" t="str">
            <v>C</v>
          </cell>
          <cell r="AE664" t="str">
            <v>10126NK/BYT-TB-CT ngày 13/07/2018</v>
          </cell>
          <cell r="AF664" t="str">
            <v>1cái/ gói</v>
          </cell>
          <cell r="AG664" t="str">
            <v>cái</v>
          </cell>
          <cell r="AH664">
            <v>25</v>
          </cell>
          <cell r="AI664">
            <v>0</v>
          </cell>
          <cell r="AJ664" t="str">
            <v>vn0302204137</v>
          </cell>
          <cell r="AK664" t="str">
            <v>CÔNG TY TNHH TRANG THIẾT BỊ Y TẾ B.M.S</v>
          </cell>
          <cell r="AL664" t="str">
            <v>Đạt</v>
          </cell>
          <cell r="AM664"/>
          <cell r="AN664" t="str">
            <v xml:space="preserve">Đào Thị Nhung </v>
          </cell>
          <cell r="AO664" t="str">
            <v>Đạt</v>
          </cell>
          <cell r="AP664" t="str">
            <v>Đạt</v>
          </cell>
          <cell r="AQ664" t="str">
            <v>Đạt</v>
          </cell>
          <cell r="AR664" t="str">
            <v>Đạt</v>
          </cell>
          <cell r="AS664" t="str">
            <v>Đạt</v>
          </cell>
          <cell r="AT664" t="str">
            <v>Không Đạt</v>
          </cell>
          <cell r="AU664" t="str">
            <v>Đạt</v>
          </cell>
          <cell r="AV664" t="str">
            <v>Đạt</v>
          </cell>
          <cell r="AW664" t="str">
            <v>Đạt</v>
          </cell>
          <cell r="AX664" t="str">
            <v>Đạt</v>
          </cell>
          <cell r="AY664" t="str">
            <v>Không Đạt</v>
          </cell>
          <cell r="AZ664" t="str">
            <v>Catalogue không đáp ứng HSMT</v>
          </cell>
          <cell r="BA664" t="str">
            <v>Nguyễn Văn Thành</v>
          </cell>
          <cell r="BB664" t="str">
            <v>Không Đạt</v>
          </cell>
          <cell r="BC664" t="str">
            <v>Catalogue không đáp ứng HSMT</v>
          </cell>
        </row>
        <row r="665">
          <cell r="C665" t="str">
            <v>PP2300520240</v>
          </cell>
          <cell r="D665" t="str">
            <v>Vít cột sống lưng đa trục kèm ốc khóa trong, các cỡ</v>
          </cell>
          <cell r="E665" t="str">
            <v>- Vật liệu: Titanium Alloy Ti-6Al-4V ELI 
- Đầu vít dạng hoa Tulip. 
- Mũi vít nhọn và có 2 rãnh cắt giúp vít tự taro, dễ dàng bắt vào xương.
- Thân vít có 2 loại ren: 2/3 ren trước là ren bén; 1/3 ren sau là ren tù
- Vít đa trục thay đổi được góc giữa thân và mũ vít. Góc xoay thay đổi từ 0 độ đến 60 độ. 
- Đường kính thân vít: từ 4.0mm đến 7.5mm, bước tăng 0.5 mm
- Chiều dài thân vít: từ 20mm đến 60mm mỗi bước tăng 5 mm.
- Đa màu sắc, dễ phân biệt kích thước.
- Kèm theo ốc khóa trong, đường kính từ 9mm đến 11mm. 
- Tiệt trùng
- Dùng tương thích với bộ trợ cụ.</v>
          </cell>
          <cell r="F665">
            <v>0</v>
          </cell>
          <cell r="G665" t="str">
            <v>Cái</v>
          </cell>
          <cell r="H665">
            <v>25</v>
          </cell>
          <cell r="I665">
            <v>4800000</v>
          </cell>
          <cell r="J665">
            <v>120000000</v>
          </cell>
          <cell r="K665">
            <v>2400000</v>
          </cell>
          <cell r="L665">
            <v>180000000</v>
          </cell>
          <cell r="M665">
            <v>84000000</v>
          </cell>
          <cell r="N665">
            <v>5</v>
          </cell>
          <cell r="O665" t="str">
            <v>PP2300520240</v>
          </cell>
          <cell r="P665" t="str">
            <v>Vít cột sống lưng đa trục kèm ốc khóa trong, các cỡ</v>
          </cell>
          <cell r="Q665">
            <v>180</v>
          </cell>
          <cell r="R665">
            <v>377764000</v>
          </cell>
          <cell r="S665">
            <v>210</v>
          </cell>
          <cell r="T665">
            <v>0</v>
          </cell>
          <cell r="U665" t="str">
            <v>Vít đa trục mũ vít bước ren vuông, Flamenco, kèm ốc khóa trong</v>
          </cell>
          <cell r="V665" t="str">
            <v>Vít đa trục mũ vít bước ren vuông, Flamenco, kèm ốc khóa trong</v>
          </cell>
          <cell r="W665" t="str">
            <v>N07.06.040.0282.296.0012;
N07.06.040.0282.296.0014</v>
          </cell>
          <cell r="X665" t="str">
            <v>CS 80xx-xx-xx; 
CS 801x</v>
          </cell>
          <cell r="Y665" t="str">
            <v>- Vật liệu: Titanium Alloy Ti-6Al-4V
- Đầu vít dạng thẳng, trụ ( tương đương hoa Tulip. )
- Mũi vít nhọn và có 2 rãnh khía cắt giúp vít tự taro, dễ dàng bắt vào xương.
- Thân vít có 2 loại ren: 2/3 ren trước là ren bén; 1/3 ren sau là ren tù
- Vít đa trục thay đổi được góc giữa thân và mũ vít.
- Kích thước: 
+ Đường kính 4.5mm; 5.5mm; 6.5mm; 7.0mm; 8.0mm ( bước tăng 0.5 mm - 1mm)  
+ Chiều dài từ 25mm đến 55mm ,mỗi bước tăng 5 mm.
- Góc xoay của vít: ± 25°
- Mũ vít bước ren vuông, chiều cao mũ vít 15mm &amp; chiều rộng mũ vít 13.5 ±  0.05mm,
- Đầu vít có các  khía cắt với chiều dài 8mm  giúp vít tự taro.Thân vít thiết kế hình nón với đoạn dài 20mm từ đầu mũ vít xuống đầu vít.
'- Ốc khóa trong tương thích với các loại vít đa trục, vít đơn trục.
- Chất liệu bằng hợp kim titanium.
- Chiều cao: 5 ± 0.05 mm.
- Chiều rộng bước ren: 0.84 ± 0.06mm
- Kèm theo ốc khóa trong, đường kính từ 9mm
- Đa màu sắc, dễ phân biệt kích thước.
- Tiệt trùng
- Dùng tương thích với bộ trợ cụ.</v>
          </cell>
          <cell r="Z665" t="str">
            <v>A-SPINE Asia Co., Ltd.</v>
          </cell>
          <cell r="AA665" t="str">
            <v>Đài Loan</v>
          </cell>
          <cell r="AB665" t="str">
            <v>ulrich GmbH &amp; Co.,KG</v>
          </cell>
          <cell r="AC665" t="str">
            <v>Đức</v>
          </cell>
          <cell r="AD665" t="str">
            <v>PhâN Loại: C</v>
          </cell>
          <cell r="AE665" t="str">
            <v>Số:17714NK/BYT-TB-CT
V/v cấp phép nhập khẩu TTBYT
ngày 23 tháng 3 năm 2021</v>
          </cell>
          <cell r="AF665" t="str">
            <v>Gói / cái</v>
          </cell>
          <cell r="AG665" t="str">
            <v>Cái</v>
          </cell>
          <cell r="AH665">
            <v>25</v>
          </cell>
          <cell r="AI665" t="str">
            <v>Vĩnh viễn</v>
          </cell>
          <cell r="AJ665" t="str">
            <v>vn0100124376</v>
          </cell>
          <cell r="AK665" t="str">
            <v>TỔNG CÔNG TY THIẾT BỊ Y TẾ VIỆT NAM - CTCP</v>
          </cell>
          <cell r="AL665" t="str">
            <v>Đạt</v>
          </cell>
          <cell r="AM665"/>
          <cell r="AN665" t="str">
            <v>Trần Thị Kiều Diễm</v>
          </cell>
          <cell r="AO665">
            <v>0</v>
          </cell>
          <cell r="AP665">
            <v>0</v>
          </cell>
          <cell r="AQ665" t="str">
            <v>Đạt</v>
          </cell>
          <cell r="AR665">
            <v>0</v>
          </cell>
          <cell r="AS665" t="str">
            <v>Đạt</v>
          </cell>
          <cell r="AT665" t="str">
            <v>Không đạt</v>
          </cell>
          <cell r="AU665" t="str">
            <v>Đạt</v>
          </cell>
          <cell r="AV665" t="str">
            <v>Đạt</v>
          </cell>
          <cell r="AW665" t="str">
            <v>Đạt</v>
          </cell>
          <cell r="AX665" t="str">
            <v>Đạt</v>
          </cell>
          <cell r="AY665" t="str">
            <v>Không đạt</v>
          </cell>
          <cell r="AZ665" t="str">
            <v>1 Catalogue tham dự nhiều mã phần lô (PP2300520207, PP2300520240, PP2300520241)
-&gt; Nhà thầu xác định tham dự 01 mã phần lô PP2300520207)</v>
          </cell>
          <cell r="BA665" t="str">
            <v>Trần Thị Huyền Trân</v>
          </cell>
          <cell r="BB665" t="str">
            <v>Không đạt</v>
          </cell>
          <cell r="BC665" t="str">
            <v>1 Catalogue tham dự nhiều mã phần lô (PP2300520207, PP2300520240, PP2300520241)
-&gt; Nhà thầu xác định tham dự 01 mã phần lô PP2300520207)</v>
          </cell>
        </row>
        <row r="666">
          <cell r="C666" t="str">
            <v>PP2300520241</v>
          </cell>
          <cell r="D666" t="str">
            <v>Vít cột sống lưng đa trục ren đôi kèm ốc khóa trong, các cỡ</v>
          </cell>
          <cell r="E666" t="str">
            <v>- Vật liệu: Titanium Alloy Ti-6Al-4V ELI 
- Đầu vít dạng hoa Tulip. 
- Mũi vít nhọn và có 2 rãnh cắt giúp vít tự taro
- Vít có ren đôi với bước ren khác nhau
- Thân vít có 2 loại ren: 2/3 ren trước là ren bén,1/3 ren sau là ren tù
- Vít đa trục thay đổi được góc giữa thân và mũ vít. Góc xoay thay đổi từ 0 độ đến 60 độ.
- Đường kính thân vít từ 4.0mm đến 7.0mm, bước tăng 0.5 mm
- Chiều dài thân vít từ 20mm đến 60mm mỗi bước tăng 5mm.
- Đa màu sắc, dễ phân biệt kích thước.
- Kèm theo ốc khóa trong, đường kính từ 9mm đến 11mm. 
- Tiệt trùng
- Dùng tương thích với bộ trợ cụ.</v>
          </cell>
          <cell r="F666">
            <v>0</v>
          </cell>
          <cell r="G666" t="str">
            <v>Cái</v>
          </cell>
          <cell r="H666">
            <v>25</v>
          </cell>
          <cell r="I666">
            <v>4800000</v>
          </cell>
          <cell r="J666">
            <v>120000000</v>
          </cell>
          <cell r="K666">
            <v>2400000</v>
          </cell>
          <cell r="L666">
            <v>180000000</v>
          </cell>
          <cell r="M666">
            <v>84000000</v>
          </cell>
          <cell r="N666">
            <v>5</v>
          </cell>
          <cell r="O666" t="str">
            <v>PP2300520241</v>
          </cell>
          <cell r="P666" t="str">
            <v>Vít cột sống lưng đa trục ren đôi kèm ốc khóa trong, các cỡ</v>
          </cell>
          <cell r="Q666">
            <v>180</v>
          </cell>
          <cell r="R666">
            <v>104425600</v>
          </cell>
          <cell r="S666">
            <v>210</v>
          </cell>
          <cell r="T666">
            <v>0</v>
          </cell>
          <cell r="U666" t="str">
            <v xml:space="preserve">Vít chân cung tiêu chuẩn đa trục (kèm ốc khóa trong) </v>
          </cell>
          <cell r="V666" t="str">
            <v xml:space="preserve">Vít chân cung tiêu chuẩn đa trục (kèm ốc khóa trong) </v>
          </cell>
          <cell r="W666" t="str">
            <v>N07.06.040.0942.000.0010</v>
          </cell>
          <cell r="X666" t="str">
            <v>IQ 207-4020; IQ 207-4025; IQ 207-4030; IQ 207-4035; IQ 207-4040; IQ 207-4045; IQ 207-4050; IQ 207-4055; IQ 207-4060; IQ 207-4520; IQ 207-4525; IQ 207-4530; IQ 207-4535; IQ 207-4540; IQ 207-4545; IQ 207-4550; IQ 207-4555; IQ 207-4560; IQ 207-5020; IQ 207-5025; IQ 207-5030; IQ 207-5035; IQ 207-5040; IQ 207-5045; IQ 207-5050; IQ 207-5055; IQ 207-5060; IQ 207-5520; IQ 207-5525; IQ 207-5530; IQ 207-5535; IQ 207-5540; IQ 207-5545; IQ 207-5550; IQ 207-5555; IQ 207-5560; IQ 207-6020; IQ 207-6025; IQ 207-6030; IQ 207-6035; IQ 207-6040; IQ 207-6045; IQ 207-6050; IQ 207-6055; IQ 207-6060; IQ 207-6520; IQ 207-6525; IQ 207-6530; IQ 207-6535; IQ 207-6540; IQ 207-6545; IQ 207-6550; IQ 207-6555; IQ 207-6560; IQ 207-7020; IQ 207-7025; IQ 207-7030; IQ 207-7035; IQ 207-7040; IQ 207-7045; IQ 207-7050; IQ 207-7055; IQ 207-7060; IQ 207-7520; IQ 207-7525; IQ 207-7530; IQ 207-7535; IQ 207-7540; IQ 207-7545; IQ 207-7550; IQ 207-7555; IQ 207-7560</v>
          </cell>
          <cell r="Y666" t="str">
            <v>- Vật liệu: Titanium Alloy Ti-6Al-4V ELI theo tiêu chuẩn ASTM F136.
- Đầu vít dạng hoa Tulip. 
- Mũi vít nhọn và có 2 rãnh cắt giúp vít tự taro, dễ dàng bắt vào xương.
- Thân vít có 2 loại ren: 2/3 ren trước là ren bén, bắt vào xương xốp (thân đốt sống); 1/3 ren sau là ren tù, bắt vào vỏ xương (chân cung). 
- Vít đa trục thay đổi được góc giữa thân và mũ vít. Góc xoay thay đổi từ 0 độ đến 60 độ. 
- Đường kính thân vít: từ 4.0mm đến 7.5mm, bước tăng 0.5 mm
- Chiều dài thân vít: từ 20mm đến 60mm mỗi bước tăng 5 mm.
- Đa màu sắc, dễ phân biệt kích thước.
- Kèm theo ốc khóa trong, đường kính từ 9mm đến 11mm. Thiết kế của đầu ốc hình ngôi sao/hoa mai, tương thích với các trợ cụ hãng. Ren ốc khóa trong thế hệ mới, giúp chống tháo vít, chống leo ren, giữ chặt thanh nối ROD tạo sự vững chắc cho hệ thống cấy ghép.
- Tiêu chuẩn chất lượng: ISO 13485:2016.
- Đã tiệt trùng sẵn, đóng gói riêng lẻ theo hộp, hạn sử dụng lâu dài (5 năm).
- Dùng tương thích với bộ trợ cụ hãng.</v>
          </cell>
          <cell r="Z666" t="str">
            <v>Công ty CP IQ-LIFE</v>
          </cell>
          <cell r="AA666" t="str">
            <v>Việt Nam</v>
          </cell>
          <cell r="AB666" t="str">
            <v>Công ty CP IQ-LIFE</v>
          </cell>
          <cell r="AC666" t="str">
            <v>Việt Nam</v>
          </cell>
          <cell r="AD666" t="str">
            <v>Loại C</v>
          </cell>
          <cell r="AE666" t="str">
            <v>2200317ĐKLH/BYT-TB-CT ngày 30/12/2022</v>
          </cell>
          <cell r="AF666" t="str">
            <v>Cái/Gói</v>
          </cell>
          <cell r="AG666" t="str">
            <v>Cái</v>
          </cell>
          <cell r="AH666">
            <v>25</v>
          </cell>
          <cell r="AI666" t="str">
            <v>5 năm</v>
          </cell>
          <cell r="AJ666" t="str">
            <v>vn0300483319</v>
          </cell>
          <cell r="AK666" t="str">
            <v>CÔNG TY CỔ PHẦN DƯỢC PHẨM TRUNG ƯƠNG CODUPHA</v>
          </cell>
          <cell r="AL666" t="str">
            <v>Đạt</v>
          </cell>
          <cell r="AM666"/>
          <cell r="AN666" t="str">
            <v xml:space="preserve">Nguyễn Thủy Tiên </v>
          </cell>
          <cell r="AO666" t="str">
            <v>Đạt</v>
          </cell>
          <cell r="AP666" t="str">
            <v>Đạt</v>
          </cell>
          <cell r="AQ666" t="str">
            <v>Đạt</v>
          </cell>
          <cell r="AR666">
            <v>0</v>
          </cell>
          <cell r="AS666" t="str">
            <v>Đạt</v>
          </cell>
          <cell r="AT666" t="str">
            <v>Không đạt</v>
          </cell>
          <cell r="AU666" t="str">
            <v>Đạt</v>
          </cell>
          <cell r="AV666" t="str">
            <v>Đạt</v>
          </cell>
          <cell r="AW666" t="str">
            <v>Đạt</v>
          </cell>
          <cell r="AX666" t="str">
            <v>Đạt</v>
          </cell>
          <cell r="AY666" t="str">
            <v>Không đạt</v>
          </cell>
          <cell r="AZ666" t="str">
            <v>HSMT yêu cầu vít có ren đôi với các bước ren khác nhau nhưng trong HSDT không mô tả yêu cầu kỹ thuật như HSMT</v>
          </cell>
          <cell r="BA666" t="str">
            <v>Nguyễn Thị Linh Đức</v>
          </cell>
          <cell r="BB666" t="str">
            <v>Không đạt</v>
          </cell>
          <cell r="BC666" t="str">
            <v>HSDT chưa có các tài liệu mô tả tính năng kĩ thuật như yêu cầu của HSMT</v>
          </cell>
        </row>
        <row r="667">
          <cell r="C667" t="str">
            <v>PP2300520241</v>
          </cell>
          <cell r="D667" t="str">
            <v>Vít cột sống lưng đa trục ren đôi kèm ốc khóa trong, các cỡ</v>
          </cell>
          <cell r="E667" t="str">
            <v>- Vật liệu: Titanium Alloy Ti-6Al-4V ELI 
- Đầu vít dạng hoa Tulip. 
- Mũi vít nhọn và có 2 rãnh cắt giúp vít tự taro
- Vít có ren đôi với bước ren khác nhau
- Thân vít có 2 loại ren: 2/3 ren trước là ren bén,1/3 ren sau là ren tù
- Vít đa trục thay đổi được góc giữa thân và mũ vít. Góc xoay thay đổi từ 0 độ đến 60 độ.
- Đường kính thân vít từ 4.0mm đến 7.0mm, bước tăng 0.5 mm
- Chiều dài thân vít từ 20mm đến 60mm mỗi bước tăng 5mm.
- Đa màu sắc, dễ phân biệt kích thước.
- Kèm theo ốc khóa trong, đường kính từ 9mm đến 11mm. 
- Tiệt trùng
- Dùng tương thích với bộ trợ cụ.</v>
          </cell>
          <cell r="F667">
            <v>0</v>
          </cell>
          <cell r="G667" t="str">
            <v>Cái</v>
          </cell>
          <cell r="H667">
            <v>25</v>
          </cell>
          <cell r="I667">
            <v>4800000</v>
          </cell>
          <cell r="J667">
            <v>120000000</v>
          </cell>
          <cell r="K667">
            <v>2400000</v>
          </cell>
          <cell r="L667">
            <v>180000000</v>
          </cell>
          <cell r="M667">
            <v>84000000</v>
          </cell>
          <cell r="N667">
            <v>5</v>
          </cell>
          <cell r="O667" t="str">
            <v>PP2300520241</v>
          </cell>
          <cell r="P667" t="str">
            <v>Vít cột sống lưng đa trục ren đôi kèm ốc khóa trong, các cỡ</v>
          </cell>
          <cell r="Q667">
            <v>180</v>
          </cell>
          <cell r="R667">
            <v>417456000</v>
          </cell>
          <cell r="S667">
            <v>210</v>
          </cell>
          <cell r="T667" t="str">
            <v>Trong vòng 24 giờ kể từ thời điểm đặt hàng của Bệnh viện</v>
          </cell>
          <cell r="U667" t="str">
            <v>Vít đa trục cột sống lưng</v>
          </cell>
          <cell r="V667" t="str">
            <v>Vít đa trục cột sống lưng</v>
          </cell>
          <cell r="W667" t="str">
            <v>N07.06.040.0090.272.0006</v>
          </cell>
          <cell r="X667" t="str">
            <v>APASxxxx</v>
          </cell>
          <cell r="Y667" t="str">
            <v>- Vật liệu: Titanium Alloy Ti-6Al-4V ELI 
- Đầu vít dạng hoa Tulip. 
- Mũi vít nhọn và có 2 rãnh cắt giúp vít tự taro
- Vít có ren đôi với bước ren khác nhau
- Thân vít có 2 loại ren: 2/3 ren trước là ren bén,1/3 ren sau là ren tù
- Vít đa trục thay đổi được góc giữa thân và mũ vít. Góc xoay thay đổi từ 0 độ đến 60 độ.
- Đường kính thân vít từ 4.0mm đến 7.0mm, bước tăng 0.5 mm
- Chiều dài thân vít từ 20mm đến 60mm mỗi bước tăng 5mm.
- Đa màu sắc, dễ phân biệt kích thước.
- Kèm theo ốc khóa trong, đường kính từ 9mm đến 11mm. 
- Tiệt trùng
- Dùng tương thích với bộ trợ cụ.</v>
          </cell>
          <cell r="Z667" t="str">
            <v>Aero Medikal</v>
          </cell>
          <cell r="AA667" t="str">
            <v>Thổ Nhĩ Kỳ</v>
          </cell>
          <cell r="AB667" t="str">
            <v>Aero Medikal</v>
          </cell>
          <cell r="AC667" t="str">
            <v>Thổ Nhĩ Kỳ</v>
          </cell>
          <cell r="AD667" t="str">
            <v>C</v>
          </cell>
          <cell r="AE667" t="str">
            <v>16126NK/BYT-TB-CT
Ngày 04/08/2020</v>
          </cell>
          <cell r="AF667" t="str">
            <v>Cái/Gói</v>
          </cell>
          <cell r="AG667" t="str">
            <v>Cái</v>
          </cell>
          <cell r="AH667">
            <v>25</v>
          </cell>
          <cell r="AI667">
            <v>0</v>
          </cell>
          <cell r="AJ667" t="str">
            <v>vn0311829625</v>
          </cell>
          <cell r="AK667" t="str">
            <v>CÔNG TY CỔ PHẦN Y TẾ THÀNH ÂN</v>
          </cell>
          <cell r="AL667" t="str">
            <v>Đạt</v>
          </cell>
          <cell r="AM667"/>
          <cell r="AN667" t="str">
            <v>Phan Thị Lường</v>
          </cell>
          <cell r="AO667" t="str">
            <v>Đạt</v>
          </cell>
          <cell r="AP667" t="str">
            <v>Đạt</v>
          </cell>
          <cell r="AQ667" t="str">
            <v>Đạt</v>
          </cell>
          <cell r="AR667">
            <v>0</v>
          </cell>
          <cell r="AS667" t="str">
            <v>Đạt</v>
          </cell>
          <cell r="AT667" t="str">
            <v>Đạt</v>
          </cell>
          <cell r="AU667" t="str">
            <v>Đạt</v>
          </cell>
          <cell r="AV667" t="str">
            <v>Đạt</v>
          </cell>
          <cell r="AW667" t="str">
            <v>Đạt</v>
          </cell>
          <cell r="AX667" t="str">
            <v>Đạt</v>
          </cell>
          <cell r="AY667" t="str">
            <v>Đạt</v>
          </cell>
          <cell r="AZ667">
            <v>0</v>
          </cell>
          <cell r="BA667" t="str">
            <v>Hồ Thị Xuân Thu</v>
          </cell>
          <cell r="BB667" t="str">
            <v>Đạt</v>
          </cell>
          <cell r="BC667">
            <v>0</v>
          </cell>
        </row>
        <row r="668">
          <cell r="C668" t="str">
            <v>PP2300520241</v>
          </cell>
          <cell r="D668" t="str">
            <v>Vít cột sống lưng đa trục ren đôi kèm ốc khóa trong, các cỡ</v>
          </cell>
          <cell r="E668" t="str">
            <v>- Vật liệu: Titanium Alloy Ti-6Al-4V ELI 
- Đầu vít dạng hoa Tulip. 
- Mũi vít nhọn và có 2 rãnh cắt giúp vít tự taro
- Vít có ren đôi với bước ren khác nhau
- Thân vít có 2 loại ren: 2/3 ren trước là ren bén,1/3 ren sau là ren tù
- Vít đa trục thay đổi được góc giữa thân và mũ vít. Góc xoay thay đổi từ 0 độ đến 60 độ.
- Đường kính thân vít từ 4.0mm đến 7.0mm, bước tăng 0.5 mm
- Chiều dài thân vít từ 20mm đến 60mm mỗi bước tăng 5mm.
- Đa màu sắc, dễ phân biệt kích thước.
- Kèm theo ốc khóa trong, đường kính từ 9mm đến 11mm. 
- Tiệt trùng
- Dùng tương thích với bộ trợ cụ.</v>
          </cell>
          <cell r="F668">
            <v>0</v>
          </cell>
          <cell r="G668" t="str">
            <v>Cái</v>
          </cell>
          <cell r="H668">
            <v>25</v>
          </cell>
          <cell r="I668">
            <v>4800000</v>
          </cell>
          <cell r="J668">
            <v>120000000</v>
          </cell>
          <cell r="K668">
            <v>2400000</v>
          </cell>
          <cell r="L668">
            <v>180000000</v>
          </cell>
          <cell r="M668">
            <v>84000000</v>
          </cell>
          <cell r="N668">
            <v>5</v>
          </cell>
          <cell r="O668" t="str">
            <v>PP2300520241</v>
          </cell>
          <cell r="P668" t="str">
            <v>Vít cột sống lưng đa trục ren đôi kèm ốc khóa trong, các cỡ</v>
          </cell>
          <cell r="Q668">
            <v>180</v>
          </cell>
          <cell r="R668">
            <v>593283000</v>
          </cell>
          <cell r="S668">
            <v>210</v>
          </cell>
          <cell r="T668" t="str">
            <v>Trong vòng 24h kể từ thời điểm đặt hàng của bệnh viện</v>
          </cell>
          <cell r="U668" t="str">
            <v>Vít cột sống đa trục và ốc khóa trong</v>
          </cell>
          <cell r="V668" t="str">
            <v>Vít cột sống đa trục và ốc khóa trong</v>
          </cell>
          <cell r="W668" t="str">
            <v>N07.06.040.3493.175.0034</v>
          </cell>
          <cell r="X668" t="str">
            <v>01-PA-xx-xx
01-SETSCREW</v>
          </cell>
          <cell r="Y668" t="str">
            <v>- Vật liệu: Titanium Alloy Ti-6Al-4V ELI 
- Đầu vít dạng hoa Tulip. 
- Mũi vít nhọn và có 2 rãnh cắt giúp vít tự taro
- Vít có ren đôi với bước ren khác nhau
- Thân vít có 2 loại ren: 2/3 ren trước là ren bén,1/3 ren sau là ren tù
- Vít đa trục thay đổi được góc giữa thân và mũ vít. Góc xoay thay đổi từ 0 độ đến 60 độ.
- Đường kính thân vít từ 4.0mm đến 7.0mm, bước tăng 0.5 mm
- Chiều dài thân vít từ 20mm đến 60mm mỗi bước tăng 5mm.
- Đa màu sắc, dễ phân biệt kích thước.
- Kèm theo ốc khóa trong, đường kính từ 9mm đến 11mm. 
- Tiệt trùng
- Dùng tương thích với bộ trợ cụ.</v>
          </cell>
          <cell r="Z668" t="str">
            <v>Pioneer Surgical Technology, Inc</v>
          </cell>
          <cell r="AA668" t="str">
            <v>Mỹ</v>
          </cell>
          <cell r="AB668" t="str">
            <v>Pioneer Surgical Technology, Inc</v>
          </cell>
          <cell r="AC668" t="str">
            <v>Mỹ</v>
          </cell>
          <cell r="AD668" t="str">
            <v>C</v>
          </cell>
          <cell r="AE668" t="str">
            <v>10126NK/BYT-TB-CT ngày 13/07/2018</v>
          </cell>
          <cell r="AF668" t="str">
            <v>1 cái/ gói</v>
          </cell>
          <cell r="AG668" t="str">
            <v>cái</v>
          </cell>
          <cell r="AH668">
            <v>25</v>
          </cell>
          <cell r="AI668">
            <v>0</v>
          </cell>
          <cell r="AJ668" t="str">
            <v>vn0302204137</v>
          </cell>
          <cell r="AK668" t="str">
            <v>CÔNG TY TNHH TRANG THIẾT BỊ Y TẾ B.M.S</v>
          </cell>
          <cell r="AL668" t="str">
            <v>Đạt</v>
          </cell>
          <cell r="AM668"/>
          <cell r="AN668" t="str">
            <v xml:space="preserve">Đào Thị Nhung </v>
          </cell>
          <cell r="AO668" t="str">
            <v>Đạt</v>
          </cell>
          <cell r="AP668" t="str">
            <v>Đạt</v>
          </cell>
          <cell r="AQ668" t="str">
            <v>Đạt</v>
          </cell>
          <cell r="AR668" t="str">
            <v>Đạt</v>
          </cell>
          <cell r="AS668" t="str">
            <v>Đạt</v>
          </cell>
          <cell r="AT668" t="str">
            <v>Không Đạt</v>
          </cell>
          <cell r="AU668" t="str">
            <v>Đạt</v>
          </cell>
          <cell r="AV668" t="str">
            <v>Đạt</v>
          </cell>
          <cell r="AW668" t="str">
            <v>Đạt</v>
          </cell>
          <cell r="AX668" t="str">
            <v>Đạt</v>
          </cell>
          <cell r="AY668" t="str">
            <v xml:space="preserve"> Không Đạt</v>
          </cell>
          <cell r="AZ668" t="str">
            <v>Catalogue không đáp ứng HSMT</v>
          </cell>
          <cell r="BA668" t="str">
            <v>Nguyễn Văn Thành</v>
          </cell>
          <cell r="BB668" t="str">
            <v>Không Đạt</v>
          </cell>
          <cell r="BC668" t="str">
            <v>Catalogue không đáp ứng HSMT</v>
          </cell>
        </row>
        <row r="669">
          <cell r="C669" t="str">
            <v>PP2300520241</v>
          </cell>
          <cell r="D669" t="str">
            <v>Vít cột sống lưng đa trục ren đôi kèm ốc khóa trong, các cỡ</v>
          </cell>
          <cell r="E669" t="str">
            <v>- Vật liệu: Titanium Alloy Ti-6Al-4V ELI 
- Đầu vít dạng hoa Tulip. 
- Mũi vít nhọn và có 2 rãnh cắt giúp vít tự taro
- Vít có ren đôi với bước ren khác nhau
- Thân vít có 2 loại ren: 2/3 ren trước là ren bén,1/3 ren sau là ren tù
- Vít đa trục thay đổi được góc giữa thân và mũ vít. Góc xoay thay đổi từ 0 độ đến 60 độ.
- Đường kính thân vít từ 4.0mm đến 7.0mm, bước tăng 0.5 mm
- Chiều dài thân vít từ 20mm đến 60mm mỗi bước tăng 5mm.
- Đa màu sắc, dễ phân biệt kích thước.
- Kèm theo ốc khóa trong, đường kính từ 9mm đến 11mm. 
- Tiệt trùng
- Dùng tương thích với bộ trợ cụ.</v>
          </cell>
          <cell r="F669">
            <v>0</v>
          </cell>
          <cell r="G669" t="str">
            <v>Cái</v>
          </cell>
          <cell r="H669">
            <v>25</v>
          </cell>
          <cell r="I669">
            <v>4800000</v>
          </cell>
          <cell r="J669">
            <v>120000000</v>
          </cell>
          <cell r="K669">
            <v>2400000</v>
          </cell>
          <cell r="L669">
            <v>180000000</v>
          </cell>
          <cell r="M669">
            <v>84000000</v>
          </cell>
          <cell r="N669">
            <v>5</v>
          </cell>
          <cell r="O669" t="str">
            <v>PP2300520241</v>
          </cell>
          <cell r="P669" t="str">
            <v>Vít cột sống lưng đa trục ren đôi kèm ốc khóa trong, các cỡ</v>
          </cell>
          <cell r="Q669">
            <v>180</v>
          </cell>
          <cell r="R669">
            <v>377764000</v>
          </cell>
          <cell r="S669">
            <v>210</v>
          </cell>
          <cell r="T669">
            <v>0</v>
          </cell>
          <cell r="U669" t="str">
            <v>Vít đa trục mũ vít bước ren vuông, Flamenco, kèm ốc khóa trong</v>
          </cell>
          <cell r="V669" t="str">
            <v>Vít đa trục mũ vít bước ren vuông, Flamenco, kèm ốc khóa trong</v>
          </cell>
          <cell r="W669" t="str">
            <v>N07.06.040.0282.296.0012;
N07.06.040.0282.296.0014</v>
          </cell>
          <cell r="X669" t="str">
            <v>CS 8007-xx-xx; 
CS 801x</v>
          </cell>
          <cell r="Y669" t="str">
            <v>- Vật liệu: Titanium Alloy Ti-6Al-4V
- Đầu vít dạng thẳng, trụ ( tương đương hoa Tulip. )
- Mũi vít nhọn và có 2 rãnh khía cắt giúp vít tự taro, dễ dàng bắt vào xương.
- Thân vít có 2 loại ren: 2/3 ren trước là ren bén; 1/3 ren sau là ren tù
- Vít đa trục thay đổi được góc giữa thân và mũ vít.
- Kích thước: 
+ Đường kính 4.5mm; 5.5mm; 6.5mm; 7.0mm; 8.0mm ( bước tăng 0.5 mm - 1mm)  
+ Chiều dài từ 25mm đến 55mm ,mỗi bước tăng 5 mm.
- Góc xoay của vít: ± 25°
- Mũ vít bước ren vuông, chiều cao mũ vít 15mm &amp; chiều rộng mũ vít 13.5 ±  0.05mm,
- Đầu vít có các  khía cắt với chiều dài 8mm  giúp vít tự taro.Thân vít thiết kế hình nón với đoạn dài 20mm từ đầu mũ vít xuống đầu vít.
'- Ốc khóa trong tương thích với các loại vít đa trục, vít đơn trục.
- Chất liệu bằng hợp kim titanium.
- Chiều cao: 5 ± 0.05 mm.
- Chiều rộng bước ren: 0.84 ± 0.06mm
- Kèm theo ốc khóa trong, đường kính từ 9mm
- Đa màu sắc, dễ phân biệt kích thước.
- Tiệt trùng
- Dùng tương thích với bộ trợ cụ.</v>
          </cell>
          <cell r="Z669" t="str">
            <v>A-SPINE Asia Co., Ltd.</v>
          </cell>
          <cell r="AA669" t="str">
            <v>Đài Loan</v>
          </cell>
          <cell r="AB669" t="str">
            <v>ulrich GmbH &amp; Co.,KG</v>
          </cell>
          <cell r="AC669" t="str">
            <v>Đức</v>
          </cell>
          <cell r="AD669" t="str">
            <v>PhâN Loại: C</v>
          </cell>
          <cell r="AE669" t="str">
            <v>Số:17714NK/BYT-TB-CT
V/v cấp phép nhập khẩu TTBYT
ngày 23 tháng 3 năm 2021</v>
          </cell>
          <cell r="AF669" t="str">
            <v>Gói / cái</v>
          </cell>
          <cell r="AG669" t="str">
            <v>Cái</v>
          </cell>
          <cell r="AH669">
            <v>25</v>
          </cell>
          <cell r="AI669" t="str">
            <v>Vĩnh viễn</v>
          </cell>
          <cell r="AJ669" t="str">
            <v>vn0100124376</v>
          </cell>
          <cell r="AK669" t="str">
            <v>TỔNG CÔNG TY THIẾT BỊ Y TẾ VIỆT NAM - CTCP</v>
          </cell>
          <cell r="AL669" t="str">
            <v>Đạt</v>
          </cell>
          <cell r="AM669"/>
          <cell r="AN669" t="str">
            <v>Trần Thị Kiều Diễm</v>
          </cell>
          <cell r="AO669">
            <v>0</v>
          </cell>
          <cell r="AP669">
            <v>0</v>
          </cell>
          <cell r="AQ669" t="str">
            <v>Đạt</v>
          </cell>
          <cell r="AR669">
            <v>0</v>
          </cell>
          <cell r="AS669" t="str">
            <v>Đạt</v>
          </cell>
          <cell r="AT669" t="str">
            <v>Không đạt</v>
          </cell>
          <cell r="AU669" t="str">
            <v>Đạt</v>
          </cell>
          <cell r="AV669" t="str">
            <v>Đạt</v>
          </cell>
          <cell r="AW669" t="str">
            <v>Đạt</v>
          </cell>
          <cell r="AX669" t="str">
            <v>Đạt</v>
          </cell>
          <cell r="AY669" t="str">
            <v>Không đạt</v>
          </cell>
          <cell r="AZ669" t="str">
            <v>1 Catalogue tham dự nhiều mã phần lô (PP2300520207, PP2300520240, PP2300520241)
-&gt; Nhà thầu xác định tham dự 01 mã phần lô PP2300520207)</v>
          </cell>
          <cell r="BA669" t="str">
            <v>Trần Thị Huyền Trân</v>
          </cell>
          <cell r="BB669" t="str">
            <v>Không đạt</v>
          </cell>
          <cell r="BC669" t="str">
            <v>1 Catalogue tham dự nhiều mã phần lô (PP2300520207, PP2300520240, PP2300520241)
-&gt; Nhà thầu xác định tham dự 01 mã phần lô PP2300520207)</v>
          </cell>
        </row>
        <row r="670">
          <cell r="C670" t="str">
            <v>PP2300520242</v>
          </cell>
          <cell r="D670" t="str">
            <v>Vít cột sống lưng đơn trục kèm ốc khóa trong, các cỡ</v>
          </cell>
          <cell r="E670" t="str">
            <v xml:space="preserve">- Vật liệu: Titanium Alloy Ti-6Al-4V ELI 
- Đầu vít dạng hoa Tulip. 
- Mũi vít nhọn và có 2 rãnh cắt giúp vít tự taro
- Thân vít có 2 loại ren: 2/3 ren trước là ren bén; 1/3 ren sau là ren tù
- Đường kính thân vít: từ 4.0mm đến 7.5mm, bước tăng 0.5 mm
- Chiều dài thân vít: từ 20mm đến 60mm mỗi bước tăng 5 mm.
- Đa màu sắc, dễ phân biệt kích thước.
- Kèm theo ốc khóa trong, đường kính từ 9mm đến 11mm
- Tiệt trùng
- Dùng tương thích với bộ trợ cụ </v>
          </cell>
          <cell r="F670">
            <v>0</v>
          </cell>
          <cell r="G670" t="str">
            <v>Cái</v>
          </cell>
          <cell r="H670">
            <v>25</v>
          </cell>
          <cell r="I670">
            <v>4500000</v>
          </cell>
          <cell r="J670">
            <v>112500000</v>
          </cell>
          <cell r="K670">
            <v>2250000</v>
          </cell>
          <cell r="L670">
            <v>168750000</v>
          </cell>
          <cell r="M670">
            <v>78750000</v>
          </cell>
          <cell r="N670">
            <v>5</v>
          </cell>
          <cell r="O670" t="str">
            <v>PP2300520242</v>
          </cell>
          <cell r="P670" t="str">
            <v>Vít cột sống lưng đơn trục kèm ốc khóa trong, các cỡ</v>
          </cell>
          <cell r="Q670">
            <v>180</v>
          </cell>
          <cell r="R670">
            <v>104425600</v>
          </cell>
          <cell r="S670">
            <v>210</v>
          </cell>
          <cell r="T670">
            <v>0</v>
          </cell>
          <cell r="U670" t="str">
            <v>Vít chân cung tiêu chuẩn đơn trục (kèm ốc khóa trong)</v>
          </cell>
          <cell r="V670" t="str">
            <v>Vít chân cung tiêu chuẩn đơn trục (kèm ốc khóa trong)</v>
          </cell>
          <cell r="W670" t="str">
            <v>N07.06.040.0942.000.0011</v>
          </cell>
          <cell r="X670" t="str">
            <v>IQ 107-4020; IQ 107-4025; IQ 107-4030; IQ 107-4035; IQ 107-4040; IQ 107-4045; IQ 107-4050; IQ 107-4055; IQ 107-4060; IQ 107-4520; IQ 107-4525; IQ 107-4530; IQ 107-4535; IQ 107-4540; IQ 107-4545; IQ 107-4550; IQ 107-4555; IQ 107-4560; IQ 107-5020; IQ 107-5025; IQ 107-5030; IQ 107-5035; IQ 107-5040; IQ 107-5045; IQ 107-5050; IQ 107-5055; IQ 107-5060; IQ 107-5520; IQ 107-5525; IQ 107-5530; IQ 107-5535; IQ 107-5540; IQ 107-5545; IQ 107-5550; IQ 107-5555; IQ 107-5560; IQ 107-6020; IQ 107-6025; IQ 107-6030; IQ 107-6035; IQ 107-6040; IQ 107-6045; IQ 107-6050; IQ 107-6055; IQ 107-6060; IQ 107-6520; IQ 107-6525; IQ 107-6530; IQ 107-6535; IQ 107-6540; IQ 107-6545; IQ 107-6550; IQ 107-6555; IQ 107-6560; IQ 107-7020; IQ 107-7025; IQ 107-7030; IQ 107-7035; IQ 107-7040; IQ 107-7045; IQ 107-7050; IQ 107-7055; IQ 107-7060; IQ 107-7520; IQ 107-7525; IQ 107-7530; IQ 107-7535; IQ 107-7540; IQ 107-7545; IQ 107-7550; IQ 107-7555; IQ 107-7560</v>
          </cell>
          <cell r="Y670" t="str">
            <v>- Vật liệu: Titanium Alloy Ti-6Al-4V ELI theo tiêu chuẩn ASTM F136.
- Đầu vít dạng hoa Tulip. 
- Mũi vít nhọn và có 2 rãnh cắt giúp vít tự taro, dễ dàng bắt vào xương.
- Thân vít có 2 loại ren: 2/3 ren trước là ren bén, bắt vào xương xốp (thân đốt sống); 1/3 ren sau là ren tù, bắt vào vỏ xương (chân cung). 
- Đường kính thân vít: từ 4.0mm đến 7.5mm, bước tăng 0.5 mm
- Chiều dài thân vít: từ 20mm đến 60mm mỗi bước tăng 5 mm.
- Đa màu sắc, dễ phân biệt kích thước.
- Kèm theo ốc khóa trong, đường kính từ 9mm đến 11mm. Thiết kế của đầu ốc hình ngôi sao/hoa mai, tương thích với các trợ cụ hãng. Ren ốc khóa trong thế hệ mới, giúp chống tháo vít, chống leo ren, giữ chặt thanh nối ROD tạo sự vững chắc cho hệ thống cấy ghép.
- Tiêu chuẩn chất lượng: ISO 13485:2016.
- Đã tiệt trùng sẵn, đóng gói riêng lẻ theo hộp, hạn sử dụng lâu dài (5 năm).
- Dùng tương thích với bộ trợ cụ hãng.</v>
          </cell>
          <cell r="Z670" t="str">
            <v>Công ty CP IQ-LIFE</v>
          </cell>
          <cell r="AA670" t="str">
            <v>Việt Nam</v>
          </cell>
          <cell r="AB670" t="str">
            <v>Công ty CP IQ-LIFE</v>
          </cell>
          <cell r="AC670" t="str">
            <v>Việt Nam</v>
          </cell>
          <cell r="AD670" t="str">
            <v>Loại C</v>
          </cell>
          <cell r="AE670" t="str">
            <v>2200317ĐKLH/BYT-TB-CT ngày 30/12/2022</v>
          </cell>
          <cell r="AF670" t="str">
            <v>Cái/Gói</v>
          </cell>
          <cell r="AG670" t="str">
            <v>Cái</v>
          </cell>
          <cell r="AH670">
            <v>25</v>
          </cell>
          <cell r="AI670" t="str">
            <v>5 năm</v>
          </cell>
          <cell r="AJ670" t="str">
            <v>vn0300483319</v>
          </cell>
          <cell r="AK670" t="str">
            <v>CÔNG TY CỔ PHẦN DƯỢC PHẨM TRUNG ƯƠNG CODUPHA</v>
          </cell>
          <cell r="AL670" t="str">
            <v>Đạt</v>
          </cell>
          <cell r="AM670"/>
          <cell r="AN670" t="str">
            <v xml:space="preserve">Nguyễn Thủy Tiên </v>
          </cell>
          <cell r="AO670" t="str">
            <v>Đạt</v>
          </cell>
          <cell r="AP670" t="str">
            <v>Đạt</v>
          </cell>
          <cell r="AQ670" t="str">
            <v>Đạt</v>
          </cell>
          <cell r="AR670">
            <v>0</v>
          </cell>
          <cell r="AS670" t="str">
            <v>Đạt</v>
          </cell>
          <cell r="AT670" t="str">
            <v>Đạt</v>
          </cell>
          <cell r="AU670" t="str">
            <v>Đạt</v>
          </cell>
          <cell r="AV670" t="str">
            <v>Đạt</v>
          </cell>
          <cell r="AW670" t="str">
            <v>Đạt</v>
          </cell>
          <cell r="AX670" t="str">
            <v>Đạt</v>
          </cell>
          <cell r="AY670" t="str">
            <v>Đạt</v>
          </cell>
          <cell r="AZ670">
            <v>0</v>
          </cell>
          <cell r="BA670" t="str">
            <v>Nguyễn Thị Linh Đức</v>
          </cell>
          <cell r="BB670" t="str">
            <v>Đạt</v>
          </cell>
          <cell r="BC670">
            <v>0</v>
          </cell>
        </row>
        <row r="671">
          <cell r="C671" t="str">
            <v>PP2300520242</v>
          </cell>
          <cell r="D671" t="str">
            <v>Vít cột sống lưng đơn trục kèm ốc khóa trong, các cỡ</v>
          </cell>
          <cell r="E671" t="str">
            <v xml:space="preserve">- Vật liệu: Titanium Alloy Ti-6Al-4V ELI 
- Đầu vít dạng hoa Tulip. 
- Mũi vít nhọn và có 2 rãnh cắt giúp vít tự taro
- Thân vít có 2 loại ren: 2/3 ren trước là ren bén; 1/3 ren sau là ren tù
- Đường kính thân vít: từ 4.0mm đến 7.5mm, bước tăng 0.5 mm
- Chiều dài thân vít: từ 20mm đến 60mm mỗi bước tăng 5 mm.
- Đa màu sắc, dễ phân biệt kích thước.
- Kèm theo ốc khóa trong, đường kính từ 9mm đến 11mm
- Tiệt trùng
- Dùng tương thích với bộ trợ cụ </v>
          </cell>
          <cell r="F671">
            <v>0</v>
          </cell>
          <cell r="G671" t="str">
            <v>Cái</v>
          </cell>
          <cell r="H671">
            <v>25</v>
          </cell>
          <cell r="I671">
            <v>4500000</v>
          </cell>
          <cell r="J671">
            <v>112500000</v>
          </cell>
          <cell r="K671">
            <v>2250000</v>
          </cell>
          <cell r="L671">
            <v>168750000</v>
          </cell>
          <cell r="M671">
            <v>78750000</v>
          </cell>
          <cell r="N671">
            <v>5</v>
          </cell>
          <cell r="O671" t="str">
            <v>PP2300520242</v>
          </cell>
          <cell r="P671" t="str">
            <v>Vít cột sống lưng đơn trục kèm ốc khóa trong, các cỡ</v>
          </cell>
          <cell r="Q671">
            <v>180</v>
          </cell>
          <cell r="R671">
            <v>417456000</v>
          </cell>
          <cell r="S671">
            <v>210</v>
          </cell>
          <cell r="T671" t="str">
            <v>Trong vòng 24 giờ kể từ thời điểm đặt hàng của Bệnh viện</v>
          </cell>
          <cell r="U671" t="str">
            <v>Vít đơn trục cố định cột sống lưng</v>
          </cell>
          <cell r="V671" t="str">
            <v>Vít đơn trục cố định cột sống lưng</v>
          </cell>
          <cell r="W671" t="str">
            <v>N07.06.040.0090.272.0008</v>
          </cell>
          <cell r="X671" t="str">
            <v>AMASxxxx</v>
          </cell>
          <cell r="Y671" t="str">
            <v xml:space="preserve">- Vật liệu: Titanium Alloy Ti-6Al-4V ELI 
- Đầu vít dạng hoa Tulip. 
- Mũi vít nhọn và có 2 rãnh cắt giúp vít tự taro
- Thân vít có 2 loại ren: 2/3 ren trước là ren bén; 1/3 ren sau là ren tù
- Đường kính thân vít: từ 4.0mm đến 7.5mm, bước tăng 0.5 mm
- Chiều dài thân vít: từ 20mm đến 60mm mỗi bước tăng 5 mm.
- Đa màu sắc, dễ phân biệt kích thước.
- Kèm theo ốc khóa trong, đường kính từ 9mm đến 11mm
- Tiệt trùng
- Dùng tương thích với bộ trợ cụ </v>
          </cell>
          <cell r="Z671" t="str">
            <v>Aero Medikal</v>
          </cell>
          <cell r="AA671" t="str">
            <v>Thổ Nhĩ Kỳ</v>
          </cell>
          <cell r="AB671" t="str">
            <v>Aero Medikal</v>
          </cell>
          <cell r="AC671" t="str">
            <v>Thổ Nhĩ Kỳ</v>
          </cell>
          <cell r="AD671" t="str">
            <v>C</v>
          </cell>
          <cell r="AE671" t="str">
            <v>16126NK/BYT-TB-CT
Ngày 04/08/2020</v>
          </cell>
          <cell r="AF671" t="str">
            <v>Cái/Gói</v>
          </cell>
          <cell r="AG671" t="str">
            <v>Cái</v>
          </cell>
          <cell r="AH671">
            <v>25</v>
          </cell>
          <cell r="AI671">
            <v>0</v>
          </cell>
          <cell r="AJ671" t="str">
            <v>vn0311829625</v>
          </cell>
          <cell r="AK671" t="str">
            <v>CÔNG TY CỔ PHẦN Y TẾ THÀNH ÂN</v>
          </cell>
          <cell r="AL671" t="str">
            <v>Đạt</v>
          </cell>
          <cell r="AM671"/>
          <cell r="AN671" t="str">
            <v>Phan Thị Lường</v>
          </cell>
          <cell r="AO671" t="str">
            <v>Đạt</v>
          </cell>
          <cell r="AP671" t="str">
            <v>Đạt</v>
          </cell>
          <cell r="AQ671" t="str">
            <v>Đạt</v>
          </cell>
          <cell r="AR671">
            <v>0</v>
          </cell>
          <cell r="AS671" t="str">
            <v>Đạt</v>
          </cell>
          <cell r="AT671" t="str">
            <v>Đạt</v>
          </cell>
          <cell r="AU671" t="str">
            <v>Đạt</v>
          </cell>
          <cell r="AV671" t="str">
            <v>Đạt</v>
          </cell>
          <cell r="AW671" t="str">
            <v>Đạt</v>
          </cell>
          <cell r="AX671" t="str">
            <v>Đạt</v>
          </cell>
          <cell r="AY671" t="str">
            <v>Đạt</v>
          </cell>
          <cell r="AZ671">
            <v>0</v>
          </cell>
          <cell r="BA671" t="str">
            <v>Hồ Thị Xuân Thu</v>
          </cell>
          <cell r="BB671" t="str">
            <v>Đạt</v>
          </cell>
          <cell r="BC671">
            <v>0</v>
          </cell>
        </row>
        <row r="672">
          <cell r="C672" t="str">
            <v>PP2300520242</v>
          </cell>
          <cell r="D672" t="str">
            <v>Vít cột sống lưng đơn trục kèm ốc khóa trong, các cỡ</v>
          </cell>
          <cell r="E672" t="str">
            <v xml:space="preserve">- Vật liệu: Titanium Alloy Ti-6Al-4V ELI 
- Đầu vít dạng hoa Tulip. 
- Mũi vít nhọn và có 2 rãnh cắt giúp vít tự taro
- Thân vít có 2 loại ren: 2/3 ren trước là ren bén; 1/3 ren sau là ren tù
- Đường kính thân vít: từ 4.0mm đến 7.5mm, bước tăng 0.5 mm
- Chiều dài thân vít: từ 20mm đến 60mm mỗi bước tăng 5 mm.
- Đa màu sắc, dễ phân biệt kích thước.
- Kèm theo ốc khóa trong, đường kính từ 9mm đến 11mm
- Tiệt trùng
- Dùng tương thích với bộ trợ cụ </v>
          </cell>
          <cell r="F672">
            <v>0</v>
          </cell>
          <cell r="G672" t="str">
            <v>Cái</v>
          </cell>
          <cell r="H672">
            <v>25</v>
          </cell>
          <cell r="I672">
            <v>4500000</v>
          </cell>
          <cell r="J672">
            <v>112500000</v>
          </cell>
          <cell r="K672">
            <v>2250000</v>
          </cell>
          <cell r="L672">
            <v>168750000</v>
          </cell>
          <cell r="M672">
            <v>78750000</v>
          </cell>
          <cell r="N672">
            <v>5</v>
          </cell>
          <cell r="O672" t="str">
            <v>PP2300520242</v>
          </cell>
          <cell r="P672" t="str">
            <v>Vít cột sống lưng đơn trục kèm ốc khóa trong, các cỡ</v>
          </cell>
          <cell r="Q672">
            <v>180</v>
          </cell>
          <cell r="R672">
            <v>593283000</v>
          </cell>
          <cell r="S672">
            <v>210</v>
          </cell>
          <cell r="T672" t="str">
            <v>Trong vòng 24h kể từ thời điểm đặt hàng của bệnh viện</v>
          </cell>
          <cell r="U672" t="str">
            <v>Vít cột sống đơn trục và ốc khóa trong</v>
          </cell>
          <cell r="V672" t="str">
            <v>Vít cột sống đơn trục và ốc khóa trong</v>
          </cell>
          <cell r="W672" t="str">
            <v>N07.06.040.3493.175.0035</v>
          </cell>
          <cell r="X672" t="str">
            <v>01-FX-xx-xx
01-SETSCREW</v>
          </cell>
          <cell r="Y672" t="str">
            <v xml:space="preserve">- Vật liệu: Titanium Alloy Ti-6Al-4V ELI 
- Đầu vít dạng hoa Tulip. 
- Mũi vít nhọn và có 2 rãnh cắt giúp vít tự taro
- Thân vít có 2 loại ren: 2/3 ren trước là ren bén; 1/3 ren sau là ren tù
- Đường kính thân vít: từ 4.0mm đến 7.5mm, bước tăng 0.5 mm
- Chiều dài thân vít: từ 20mm đến 60mm mỗi bước tăng 5 mm.
- Đa màu sắc, dễ phân biệt kích thước.
- Kèm theo ốc khóa trong, đường kính từ 9mm đến 11mm
- Tiệt trùng
- Dùng tương thích với bộ trợ cụ </v>
          </cell>
          <cell r="Z672" t="str">
            <v>Pioneer Surgical Technology, Inc</v>
          </cell>
          <cell r="AA672" t="str">
            <v>Mỹ</v>
          </cell>
          <cell r="AB672" t="str">
            <v>Pioneer Surgical Technology, Inc</v>
          </cell>
          <cell r="AC672" t="str">
            <v>Mỹ</v>
          </cell>
          <cell r="AD672" t="str">
            <v>C</v>
          </cell>
          <cell r="AE672" t="str">
            <v>10126NK/BYT-TB-CT ngày 13/07/2018</v>
          </cell>
          <cell r="AF672" t="str">
            <v>1 cái/ gói</v>
          </cell>
          <cell r="AG672" t="str">
            <v>cái</v>
          </cell>
          <cell r="AH672">
            <v>25</v>
          </cell>
          <cell r="AI672">
            <v>0</v>
          </cell>
          <cell r="AJ672" t="str">
            <v>vn0302204137</v>
          </cell>
          <cell r="AK672" t="str">
            <v>CÔNG TY TNHH TRANG THIẾT BỊ Y TẾ B.M.S</v>
          </cell>
          <cell r="AL672" t="str">
            <v>Đạt</v>
          </cell>
          <cell r="AM672"/>
          <cell r="AN672" t="str">
            <v xml:space="preserve">Đào Thị Nhung </v>
          </cell>
          <cell r="AO672" t="str">
            <v>Đạt</v>
          </cell>
          <cell r="AP672" t="str">
            <v>Đạt</v>
          </cell>
          <cell r="AQ672" t="str">
            <v>Đạt</v>
          </cell>
          <cell r="AR672" t="str">
            <v>Đạt</v>
          </cell>
          <cell r="AS672" t="str">
            <v>Đạt</v>
          </cell>
          <cell r="AT672" t="str">
            <v>Không Đạt</v>
          </cell>
          <cell r="AU672" t="str">
            <v>Đạt</v>
          </cell>
          <cell r="AV672" t="str">
            <v>Đạt</v>
          </cell>
          <cell r="AW672" t="str">
            <v>Đạt</v>
          </cell>
          <cell r="AX672" t="str">
            <v>Đạt</v>
          </cell>
          <cell r="AY672" t="str">
            <v>Không Đạt</v>
          </cell>
          <cell r="AZ672" t="str">
            <v>Catalogue không đáp ứng HSMT</v>
          </cell>
          <cell r="BA672" t="str">
            <v>Nguyễn Văn Thành</v>
          </cell>
          <cell r="BB672" t="str">
            <v>Không Đạt</v>
          </cell>
          <cell r="BC672" t="str">
            <v>Catalogue không đáp ứng HSMT</v>
          </cell>
        </row>
        <row r="673">
          <cell r="C673" t="str">
            <v>PP2300520242</v>
          </cell>
          <cell r="D673" t="str">
            <v>Vít cột sống lưng đơn trục kèm ốc khóa trong, các cỡ</v>
          </cell>
          <cell r="E673" t="str">
            <v xml:space="preserve">- Vật liệu: Titanium Alloy Ti-6Al-4V ELI 
- Đầu vít dạng hoa Tulip. 
- Mũi vít nhọn và có 2 rãnh cắt giúp vít tự taro
- Thân vít có 2 loại ren: 2/3 ren trước là ren bén; 1/3 ren sau là ren tù
- Đường kính thân vít: từ 4.0mm đến 7.5mm, bước tăng 0.5 mm
- Chiều dài thân vít: từ 20mm đến 60mm mỗi bước tăng 5 mm.
- Đa màu sắc, dễ phân biệt kích thước.
- Kèm theo ốc khóa trong, đường kính từ 9mm đến 11mm
- Tiệt trùng
- Dùng tương thích với bộ trợ cụ </v>
          </cell>
          <cell r="F673">
            <v>0</v>
          </cell>
          <cell r="G673" t="str">
            <v>Cái</v>
          </cell>
          <cell r="H673">
            <v>25</v>
          </cell>
          <cell r="I673">
            <v>4500000</v>
          </cell>
          <cell r="J673">
            <v>112500000</v>
          </cell>
          <cell r="K673">
            <v>2250000</v>
          </cell>
          <cell r="L673">
            <v>168750000</v>
          </cell>
          <cell r="M673">
            <v>78750000</v>
          </cell>
          <cell r="N673">
            <v>5</v>
          </cell>
          <cell r="O673" t="str">
            <v>PP2300520242</v>
          </cell>
          <cell r="P673" t="str">
            <v>Vít cột sống lưng đơn trục kèm ốc khóa trong, các cỡ</v>
          </cell>
          <cell r="Q673">
            <v>180</v>
          </cell>
          <cell r="R673">
            <v>377764000</v>
          </cell>
          <cell r="S673">
            <v>210</v>
          </cell>
          <cell r="T673">
            <v>0</v>
          </cell>
          <cell r="U673" t="str">
            <v>Vít đơn trục mũ vít bước ren vuông, Flamenco, kèm ốc khóa trong</v>
          </cell>
          <cell r="V673" t="str">
            <v>Vít đơn trục mũ vít bước ren vuông, Flamenco, kèm ốc khóa trong</v>
          </cell>
          <cell r="W673" t="str">
            <v>N07.06.040.0282.296.0009;
N07.06.040.0282.296.0014</v>
          </cell>
          <cell r="X673" t="str">
            <v>CS 80xx-xx-xx; 
CS 801x</v>
          </cell>
          <cell r="Y673" t="str">
            <v>- Vật liệu: Titanium Alloy Ti-6Al-4V
- Đầu vít dạng thẳng, trụ ( tương đương hoa Tulip. )
- Mũi vít nhọn và có 2 rãnh khía cắt giúp vít tự taro, dễ dàng bắt vào xương.
- Thân vít có 2 loại ren: 2/3 ren trước là ren bén; 1/3 ren sau là ren tù
- Vít đa trục thay đổi được góc giữa thân và mũ vít.
- Kích thước: 
+ Đường kính 4.5mm; 5.5mm; 6.5mm; 7.0mm; 8.0mm ( bước tăng 0.5 mm - 1mm)  
+ Chiều dài từ 25mm đến 55mm ,mỗi bước tăng 5 mm.
- Mũ vít bước ren vuông, chiều cao mũ vít 15mm &amp; chiều rộng mũ vít 13.5 ±  0.05mm,
- Đầu vít có các  khía cắt với chiều dài 8mm  giúp vít tự taro.Thân vít thiết kế hình nón với đoạn dài 20mm từ đầu mũ vít xuống đầu vít.
'- Ốc khóa trong tương thích với các loại vít đa trục, vít đơn trục.
- Chất liệu bằng hợp kim titanium.
- Chiều cao: 5 ± 0.05 mm.
- Chiều rộng bước ren: 0.84 ± 0.06mm
- Kèm theo ốc khóa trong, đường kính từ 9mm
- Đa màu sắc, dễ phân biệt kích thước.
- Tiệt trùng
- Dùng tương thích với bộ trợ cụ.</v>
          </cell>
          <cell r="Z673" t="str">
            <v>A-SPINE Asia Co., Ltd.</v>
          </cell>
          <cell r="AA673" t="str">
            <v>Đài Loan</v>
          </cell>
          <cell r="AB673" t="str">
            <v>ulrich GmbH &amp; Co.,KG</v>
          </cell>
          <cell r="AC673" t="str">
            <v>Đức</v>
          </cell>
          <cell r="AD673" t="str">
            <v>PhâN Loại: C</v>
          </cell>
          <cell r="AE673" t="str">
            <v>Số:17714NK/BYT-TB-CT
V/v cấp phép nhập khẩu TTBYT
ngày 23 tháng 3 năm 2021</v>
          </cell>
          <cell r="AF673" t="str">
            <v>Gói / cái</v>
          </cell>
          <cell r="AG673" t="str">
            <v>Cái</v>
          </cell>
          <cell r="AH673">
            <v>25</v>
          </cell>
          <cell r="AI673" t="str">
            <v>Vĩnh viễn</v>
          </cell>
          <cell r="AJ673" t="str">
            <v>vn0100124376</v>
          </cell>
          <cell r="AK673" t="str">
            <v>TỔNG CÔNG TY THIẾT BỊ Y TẾ VIỆT NAM - CTCP</v>
          </cell>
          <cell r="AL673" t="str">
            <v>Đạt</v>
          </cell>
          <cell r="AM673"/>
          <cell r="AN673" t="str">
            <v>Trần Thị Kiều Diễm</v>
          </cell>
          <cell r="AO673">
            <v>0</v>
          </cell>
          <cell r="AP673">
            <v>0</v>
          </cell>
          <cell r="AQ673" t="str">
            <v>Đạt</v>
          </cell>
          <cell r="AR673">
            <v>0</v>
          </cell>
          <cell r="AS673" t="str">
            <v>Đạt</v>
          </cell>
          <cell r="AT673" t="str">
            <v>Không đạt</v>
          </cell>
          <cell r="AU673" t="str">
            <v>Đạt</v>
          </cell>
          <cell r="AV673" t="str">
            <v>Đạt</v>
          </cell>
          <cell r="AW673" t="str">
            <v>Đạt</v>
          </cell>
          <cell r="AX673" t="str">
            <v>Đạt</v>
          </cell>
          <cell r="AY673" t="str">
            <v>Không đạt</v>
          </cell>
          <cell r="AZ673" t="str">
            <v>1 Catalogue tham dự nhiều mã phần lô (PP2300520208, PP2300520242, PP2300520243)
-&gt; Nhà thầu xác định tham dự 01 mã phần lô PP2300520208</v>
          </cell>
          <cell r="BA673" t="str">
            <v>Trần Thị Huyền Trân</v>
          </cell>
          <cell r="BB673" t="str">
            <v>Không đạt</v>
          </cell>
          <cell r="BC673" t="str">
            <v>1 Catalogue tham dự nhiều mã phần lô (PP2300520208, PP2300520242, PP2300520243)
-&gt; Nhà thầu xác định tham dự 01 mã phần lô PP2300520208</v>
          </cell>
        </row>
        <row r="674">
          <cell r="C674" t="str">
            <v>PP2300520243</v>
          </cell>
          <cell r="D674" t="str">
            <v>Vít cột sống lưng đơn trục ren đôi kèm ốc khóa trong, các cỡ</v>
          </cell>
          <cell r="E674" t="str">
            <v xml:space="preserve">- Vật liệu: Titanium Alloy Ti-6Al-4V ELI
- Đầu vít dạng hoa Tulip. 
- Mũi vít nhọn và có 2 rãnh cắt giúp vít tự taro, dễ dàng bắt vào xương.
- Vít có ren đôi với bước ren khác nhau. Cơ chế ren đôi nén ép 
- Thân vít có 2 loại ren: 2/3 ren trước là ren bén; 1/3 ren sau là ren tù
- Đường kính thân vít từ 4.0mm đến 7.0mm, bước tăng 0.5 mm
- Chiều dài thân vít từ 20mm đến 60mm mỗi bước tăng 5mm.
- Đa màu sắc, dễ phân biệt kích thước.
- Kèm theo ốc khóa trong, đường kính từ 9mm đến 11mm. 
- Tiệt trùng
- Dùng tương thích với bộ trợ cụ </v>
          </cell>
          <cell r="F674">
            <v>0</v>
          </cell>
          <cell r="G674" t="str">
            <v>Cái</v>
          </cell>
          <cell r="H674">
            <v>25</v>
          </cell>
          <cell r="I674">
            <v>4500000</v>
          </cell>
          <cell r="J674">
            <v>112500000</v>
          </cell>
          <cell r="K674">
            <v>2250000</v>
          </cell>
          <cell r="L674">
            <v>168750000</v>
          </cell>
          <cell r="M674">
            <v>78750000</v>
          </cell>
          <cell r="N674">
            <v>5</v>
          </cell>
          <cell r="O674" t="str">
            <v>PP2300520243</v>
          </cell>
          <cell r="P674" t="str">
            <v>Vít cột sống lưng đơn trục ren đôi kèm ốc khóa trong, các cỡ</v>
          </cell>
          <cell r="Q674">
            <v>180</v>
          </cell>
          <cell r="R674">
            <v>104425600</v>
          </cell>
          <cell r="S674">
            <v>210</v>
          </cell>
          <cell r="T674">
            <v>0</v>
          </cell>
          <cell r="U674" t="str">
            <v xml:space="preserve">Vít chân cung nén ép đơn trục (kèm ốc khóa trong) </v>
          </cell>
          <cell r="V674" t="str">
            <v xml:space="preserve">Vít chân cung nén ép đơn trục (kèm ốc khóa trong) </v>
          </cell>
          <cell r="W674" t="str">
            <v>N07.06.040.0942.000.0007</v>
          </cell>
          <cell r="X674" t="str">
            <v>IQ 117-4020; IQ 117- 4025; IQ 117-4030; IQ 117-4035; IQ 117-4040; IQ 117-4045; IQ 117- 4050; IQ 117-4055; IQ 117-4060; IQ 117-4520; IQ 117-4525; IQ 117- 4530; IQ 117-4535; IQ 117-4540; IQ 117-4545; IQ 117-4550; IQ 117- 4555; IQ 117-4560; IQ 117-5020; IQ 117-5025; IQ 117-5030; IQ 117-5035; IQ 117-5040; IQ
117-5045; IQ 117-5050; IQ 117-5055; IQ 117-5060; IQ 117-5520; IQ 117-5525; IQ 117-5530; IQ 117-5535; IQ 117-5540; IQ 117-5545; IQ 117-5550; IQ 117-5555; IQ 117-5560; IQ 117-6020; IQ 117-6025; IQ 117-6030; IQ 117-6035; IQ 117-6040; IQ 117-6045; IQ 117-6050; IQ 117-6055; IQ 117-6060; IQ 117-6520; IQ 117-6525; IQ 117-6530; IQ 117-6535; IQ 117-6540;
IQ 117-6545; IQ 117-6550; IQ 117-6555; IQ 117-6560; IQ 117-7020; IQ 117-7025; IQ 117-7030; IQ 117-7035; IQ 117-7040; IQ 117-7045; IQ 117-7050; IQ 117-7055; IQ 117-7060</v>
          </cell>
          <cell r="Y674" t="str">
            <v>- Vật liệu: Titanium Alloy Ti-6Al-4V ELI theo tiêu chuẩn ASTM F136.
- Đầu vít dạng hoa Tulip. 
- Mũi vít nhọn và có 2 rãnh cắt giúp vít tự taro, dễ dàng bắt vào xương.
- Vít có ren đôi với bước ren khác nhau. Cơ chế ren đôi nén ép giúp tăng độ bám của vít vào xương, thích hợp cho bệnh nhân bị loãng xương. 
- Thân vít có 2 loại ren: 2/3 ren trước là ren bén, bắt vào xương xốp (thân đốt sống); 1/3 ren sau là ren tù, bắt vào vỏ xương (chân cung). 
- Đường kính thân vít từ 4.0mm đến 7.0mm, bước tăng 0.5 mm
- Chiều dài thân vít từ 20mm đến 60mm mỗi bước tăng 5mm.
- Đa màu sắc, dễ phân biệt kích thước.
- Kèm theo ốc khóa trong, đường kính từ 9mm đến 11mm. Thiết kế của đầu ốc hình ngôi sao/hoa mai, tương thích với các trợ cụ hãng. Ren ốc khóa trong thế hệ mới, giúp chống tháo vít, chống leo ren, giữ chặt thanh nối ROD tạo sự vững chắc cho hệ thống cấy ghép.
- Tiêu chuẩn chất lượng: ISO 13485:2016.
- Đã tiệt trùng sẵn, đóng gói riêng lẻ theo hộp, hạn sử dụng lâu dài (5 năm).
- Dùng tương thích với bộ trợ cụ hãng.</v>
          </cell>
          <cell r="Z674" t="str">
            <v>Công ty CP IQ-LIFE</v>
          </cell>
          <cell r="AA674" t="str">
            <v>Việt Nam</v>
          </cell>
          <cell r="AB674" t="str">
            <v>Công ty CP IQ-LIFE</v>
          </cell>
          <cell r="AC674" t="str">
            <v>Việt Nam</v>
          </cell>
          <cell r="AD674" t="str">
            <v>Loại C</v>
          </cell>
          <cell r="AE674" t="str">
            <v>2200317ĐKLH/BYT-TB-CT ngày 30/12/2022</v>
          </cell>
          <cell r="AF674" t="str">
            <v>Cái/Gói</v>
          </cell>
          <cell r="AG674" t="str">
            <v>Cái</v>
          </cell>
          <cell r="AH674">
            <v>25</v>
          </cell>
          <cell r="AI674" t="str">
            <v>5 năm</v>
          </cell>
          <cell r="AJ674" t="str">
            <v>vn0300483319</v>
          </cell>
          <cell r="AK674" t="str">
            <v>CÔNG TY CỔ PHẦN DƯỢC PHẨM TRUNG ƯƠNG CODUPHA</v>
          </cell>
          <cell r="AL674" t="str">
            <v>Đạt</v>
          </cell>
          <cell r="AM674"/>
          <cell r="AN674" t="str">
            <v xml:space="preserve">Nguyễn Thủy Tiên </v>
          </cell>
          <cell r="AO674" t="str">
            <v>Đạt</v>
          </cell>
          <cell r="AP674" t="str">
            <v>Đạt</v>
          </cell>
          <cell r="AQ674" t="str">
            <v>Đạt</v>
          </cell>
          <cell r="AR674">
            <v>0</v>
          </cell>
          <cell r="AS674" t="str">
            <v>Đạt</v>
          </cell>
          <cell r="AT674" t="str">
            <v>Đạt</v>
          </cell>
          <cell r="AU674" t="str">
            <v>Đạt</v>
          </cell>
          <cell r="AV674" t="str">
            <v>Đạt</v>
          </cell>
          <cell r="AW674" t="str">
            <v>Đạt</v>
          </cell>
          <cell r="AX674" t="str">
            <v>Đạt</v>
          </cell>
          <cell r="AY674" t="str">
            <v>Đạt</v>
          </cell>
          <cell r="AZ674">
            <v>0</v>
          </cell>
          <cell r="BA674" t="str">
            <v>Nguyễn Thị Linh Đức</v>
          </cell>
          <cell r="BB674" t="str">
            <v>Đạt</v>
          </cell>
          <cell r="BC674">
            <v>0</v>
          </cell>
        </row>
        <row r="675">
          <cell r="C675" t="str">
            <v>PP2300520243</v>
          </cell>
          <cell r="D675" t="str">
            <v>Vít cột sống lưng đơn trục ren đôi kèm ốc khóa trong, các cỡ</v>
          </cell>
          <cell r="E675" t="str">
            <v xml:space="preserve">- Vật liệu: Titanium Alloy Ti-6Al-4V ELI
- Đầu vít dạng hoa Tulip. 
- Mũi vít nhọn và có 2 rãnh cắt giúp vít tự taro, dễ dàng bắt vào xương.
- Vít có ren đôi với bước ren khác nhau. Cơ chế ren đôi nén ép 
- Thân vít có 2 loại ren: 2/3 ren trước là ren bén; 1/3 ren sau là ren tù
- Đường kính thân vít từ 4.0mm đến 7.0mm, bước tăng 0.5 mm
- Chiều dài thân vít từ 20mm đến 60mm mỗi bước tăng 5mm.
- Đa màu sắc, dễ phân biệt kích thước.
- Kèm theo ốc khóa trong, đường kính từ 9mm đến 11mm. 
- Tiệt trùng
- Dùng tương thích với bộ trợ cụ </v>
          </cell>
          <cell r="F675">
            <v>0</v>
          </cell>
          <cell r="G675" t="str">
            <v>Cái</v>
          </cell>
          <cell r="H675">
            <v>25</v>
          </cell>
          <cell r="I675">
            <v>4500000</v>
          </cell>
          <cell r="J675">
            <v>112500000</v>
          </cell>
          <cell r="K675">
            <v>2250000</v>
          </cell>
          <cell r="L675">
            <v>168750000</v>
          </cell>
          <cell r="M675">
            <v>78750000</v>
          </cell>
          <cell r="N675">
            <v>5</v>
          </cell>
          <cell r="O675" t="str">
            <v>PP2300520243</v>
          </cell>
          <cell r="P675" t="str">
            <v>Vít cột sống lưng đơn trục ren đôi kèm ốc khóa trong, các cỡ</v>
          </cell>
          <cell r="Q675">
            <v>180</v>
          </cell>
          <cell r="R675">
            <v>417456000</v>
          </cell>
          <cell r="S675">
            <v>210</v>
          </cell>
          <cell r="T675" t="str">
            <v>Trong vòng 24 giờ kể từ thời điểm đặt hàng của Bệnh viện</v>
          </cell>
          <cell r="U675" t="str">
            <v>Vít đơn trục cố định cột sống lưng</v>
          </cell>
          <cell r="V675" t="str">
            <v>Vít đơn trục cố định cột sống lưng</v>
          </cell>
          <cell r="W675" t="str">
            <v>N07.06.040.0090.272.0008</v>
          </cell>
          <cell r="X675" t="str">
            <v>AMASxxxx</v>
          </cell>
          <cell r="Y675" t="str">
            <v xml:space="preserve">- Vật liệu: Titanium Alloy Ti-6Al-4V ELI
- Đầu vít dạng hoa Tulip. 
- Mũi vít nhọn và có 2 rãnh cắt giúp vít tự taro, dễ dàng bắt vào xương.
- Vít có ren đôi với bước ren khác nhau. Cơ chế ren đôi nén ép 
- Thân vít có 2 loại ren: 2/3 ren trước là ren bén; 1/3 ren sau là ren tù
- Đường kính thân vít từ 4.0mm đến 7.0mm, bước tăng 0.5 mm
- Chiều dài thân vít từ 20mm đến 60mm mỗi bước tăng 5mm.
- Đa màu sắc, dễ phân biệt kích thước.
- Kèm theo ốc khóa trong, đường kính từ 9mm đến 11mm. 
- Tiệt trùng
- Dùng tương thích với bộ trợ cụ </v>
          </cell>
          <cell r="Z675" t="str">
            <v>Aero Medikal</v>
          </cell>
          <cell r="AA675" t="str">
            <v>Thổ Nhĩ Kỳ</v>
          </cell>
          <cell r="AB675" t="str">
            <v>Aero Medikal</v>
          </cell>
          <cell r="AC675" t="str">
            <v>Thổ Nhĩ Kỳ</v>
          </cell>
          <cell r="AD675" t="str">
            <v>C</v>
          </cell>
          <cell r="AE675" t="str">
            <v>16126NK/BYT-TB-CT
Ngày 04/08/2020</v>
          </cell>
          <cell r="AF675" t="str">
            <v>Cái/Gói</v>
          </cell>
          <cell r="AG675" t="str">
            <v>Cái</v>
          </cell>
          <cell r="AH675">
            <v>25</v>
          </cell>
          <cell r="AI675">
            <v>0</v>
          </cell>
          <cell r="AJ675" t="str">
            <v>vn0311829625</v>
          </cell>
          <cell r="AK675" t="str">
            <v>CÔNG TY CỔ PHẦN Y TẾ THÀNH ÂN</v>
          </cell>
          <cell r="AL675" t="str">
            <v>Đạt</v>
          </cell>
          <cell r="AM675"/>
          <cell r="AN675" t="str">
            <v>Phan Thị Lường</v>
          </cell>
          <cell r="AO675" t="str">
            <v>Đạt</v>
          </cell>
          <cell r="AP675" t="str">
            <v>Đạt</v>
          </cell>
          <cell r="AQ675" t="str">
            <v>Đạt</v>
          </cell>
          <cell r="AR675">
            <v>0</v>
          </cell>
          <cell r="AS675" t="str">
            <v>Đạt</v>
          </cell>
          <cell r="AT675" t="str">
            <v>Đạt</v>
          </cell>
          <cell r="AU675" t="str">
            <v>Đạt</v>
          </cell>
          <cell r="AV675" t="str">
            <v>Đạt</v>
          </cell>
          <cell r="AW675" t="str">
            <v>Đạt</v>
          </cell>
          <cell r="AX675" t="str">
            <v>Đạt</v>
          </cell>
          <cell r="AY675" t="str">
            <v>Đạt</v>
          </cell>
          <cell r="AZ675">
            <v>0</v>
          </cell>
          <cell r="BA675" t="str">
            <v>Hồ Thị Xuân Thu</v>
          </cell>
          <cell r="BB675" t="str">
            <v>Đạt</v>
          </cell>
          <cell r="BC675">
            <v>0</v>
          </cell>
        </row>
        <row r="676">
          <cell r="C676" t="str">
            <v>PP2300520243</v>
          </cell>
          <cell r="D676" t="str">
            <v>Vít cột sống lưng đơn trục ren đôi kèm ốc khóa trong, các cỡ</v>
          </cell>
          <cell r="E676" t="str">
            <v xml:space="preserve">- Vật liệu: Titanium Alloy Ti-6Al-4V ELI
- Đầu vít dạng hoa Tulip. 
- Mũi vít nhọn và có 2 rãnh cắt giúp vít tự taro, dễ dàng bắt vào xương.
- Vít có ren đôi với bước ren khác nhau. Cơ chế ren đôi nén ép 
- Thân vít có 2 loại ren: 2/3 ren trước là ren bén; 1/3 ren sau là ren tù
- Đường kính thân vít từ 4.0mm đến 7.0mm, bước tăng 0.5 mm
- Chiều dài thân vít từ 20mm đến 60mm mỗi bước tăng 5mm.
- Đa màu sắc, dễ phân biệt kích thước.
- Kèm theo ốc khóa trong, đường kính từ 9mm đến 11mm. 
- Tiệt trùng
- Dùng tương thích với bộ trợ cụ </v>
          </cell>
          <cell r="F676">
            <v>0</v>
          </cell>
          <cell r="G676" t="str">
            <v>Cái</v>
          </cell>
          <cell r="H676">
            <v>25</v>
          </cell>
          <cell r="I676">
            <v>4500000</v>
          </cell>
          <cell r="J676">
            <v>112500000</v>
          </cell>
          <cell r="K676">
            <v>2250000</v>
          </cell>
          <cell r="L676">
            <v>168750000</v>
          </cell>
          <cell r="M676">
            <v>78750000</v>
          </cell>
          <cell r="N676">
            <v>5</v>
          </cell>
          <cell r="O676" t="str">
            <v>PP2300520243</v>
          </cell>
          <cell r="P676" t="str">
            <v>Vít cột sống lưng đơn trục ren đôi kèm ốc khóa trong, các cỡ</v>
          </cell>
          <cell r="Q676">
            <v>180</v>
          </cell>
          <cell r="R676">
            <v>593283000</v>
          </cell>
          <cell r="S676">
            <v>210</v>
          </cell>
          <cell r="T676" t="str">
            <v>Trong vòng 24h kể từ thời điểm đặt hàng của bệnh viện</v>
          </cell>
          <cell r="U676" t="str">
            <v>Vít cột sống đơn trục và ốc khóa trong</v>
          </cell>
          <cell r="V676" t="str">
            <v>Vít cột sống đơn trục và ốc khóa trong</v>
          </cell>
          <cell r="W676" t="str">
            <v>N07.06.040.3493.175.0035</v>
          </cell>
          <cell r="X676" t="str">
            <v>01-FX-xx-xx
01-SETSCREW</v>
          </cell>
          <cell r="Y676" t="str">
            <v xml:space="preserve">- Vật liệu: Titanium Alloy Ti-6Al-4V ELI
- Đầu vít dạng hoa Tulip. 
- Mũi vít nhọn và có 2 rãnh cắt giúp vít tự taro, dễ dàng bắt vào xương.
- Vít có ren đôi với bước ren khác nhau. Cơ chế ren đôi nén ép 
- Thân vít có 2 loại ren: 2/3 ren trước là ren bén; 1/3 ren sau là ren tù
- Đường kính thân vít từ 4.0mm đến 7.0mm, bước tăng 0.5 mm
- Chiều dài thân vít từ 20mm đến 60mm mỗi bước tăng 5mm.
- Đa màu sắc, dễ phân biệt kích thước.
- Kèm theo ốc khóa trong, đường kính từ 9mm đến 11mm. 
- Tiệt trùng
- Dùng tương thích với bộ trợ cụ </v>
          </cell>
          <cell r="Z676" t="str">
            <v>Pioneer Surgical Technology, Inc</v>
          </cell>
          <cell r="AA676" t="str">
            <v>Mỹ</v>
          </cell>
          <cell r="AB676" t="str">
            <v>Pioneer Surgical Technology, Inc</v>
          </cell>
          <cell r="AC676" t="str">
            <v>Mỹ</v>
          </cell>
          <cell r="AD676" t="str">
            <v>C</v>
          </cell>
          <cell r="AE676" t="str">
            <v>10126NK/BYT-TB-CT ngày 13/07/2018</v>
          </cell>
          <cell r="AF676" t="str">
            <v>1 cái/ gói</v>
          </cell>
          <cell r="AG676" t="str">
            <v>cái</v>
          </cell>
          <cell r="AH676">
            <v>25</v>
          </cell>
          <cell r="AI676">
            <v>0</v>
          </cell>
          <cell r="AJ676" t="str">
            <v>vn0302204137</v>
          </cell>
          <cell r="AK676" t="str">
            <v>CÔNG TY TNHH TRANG THIẾT BỊ Y TẾ B.M.S</v>
          </cell>
          <cell r="AL676" t="str">
            <v>Đạt</v>
          </cell>
          <cell r="AM676"/>
          <cell r="AN676" t="str">
            <v xml:space="preserve">Đào Thị Nhung </v>
          </cell>
          <cell r="AO676" t="str">
            <v>Đạt</v>
          </cell>
          <cell r="AP676" t="str">
            <v>Đạt</v>
          </cell>
          <cell r="AQ676" t="str">
            <v>Đạt</v>
          </cell>
          <cell r="AR676" t="str">
            <v>Đạt</v>
          </cell>
          <cell r="AS676" t="str">
            <v>Đạt</v>
          </cell>
          <cell r="AT676" t="str">
            <v>Không Đạt</v>
          </cell>
          <cell r="AU676" t="str">
            <v>Đạt</v>
          </cell>
          <cell r="AV676" t="str">
            <v>Đạt</v>
          </cell>
          <cell r="AW676" t="str">
            <v>Đạt</v>
          </cell>
          <cell r="AX676" t="str">
            <v>Đạt</v>
          </cell>
          <cell r="AY676" t="str">
            <v>Không Đạt</v>
          </cell>
          <cell r="AZ676" t="str">
            <v>Catalogue không đáp ứng HSMT</v>
          </cell>
          <cell r="BA676" t="str">
            <v>Nguyễn Văn Thành</v>
          </cell>
          <cell r="BB676" t="str">
            <v>Không Đạt</v>
          </cell>
          <cell r="BC676" t="str">
            <v>Catalogue không đáp ứng HSMT</v>
          </cell>
        </row>
        <row r="677">
          <cell r="C677" t="str">
            <v>PP2300520243</v>
          </cell>
          <cell r="D677" t="str">
            <v>Vít cột sống lưng đơn trục ren đôi kèm ốc khóa trong, các cỡ</v>
          </cell>
          <cell r="E677" t="str">
            <v xml:space="preserve">- Vật liệu: Titanium Alloy Ti-6Al-4V ELI
- Đầu vít dạng hoa Tulip. 
- Mũi vít nhọn và có 2 rãnh cắt giúp vít tự taro, dễ dàng bắt vào xương.
- Vít có ren đôi với bước ren khác nhau. Cơ chế ren đôi nén ép 
- Thân vít có 2 loại ren: 2/3 ren trước là ren bén; 1/3 ren sau là ren tù
- Đường kính thân vít từ 4.0mm đến 7.0mm, bước tăng 0.5 mm
- Chiều dài thân vít từ 20mm đến 60mm mỗi bước tăng 5mm.
- Đa màu sắc, dễ phân biệt kích thước.
- Kèm theo ốc khóa trong, đường kính từ 9mm đến 11mm. 
- Tiệt trùng
- Dùng tương thích với bộ trợ cụ </v>
          </cell>
          <cell r="F677">
            <v>0</v>
          </cell>
          <cell r="G677" t="str">
            <v>Cái</v>
          </cell>
          <cell r="H677">
            <v>25</v>
          </cell>
          <cell r="I677">
            <v>4500000</v>
          </cell>
          <cell r="J677">
            <v>112500000</v>
          </cell>
          <cell r="K677">
            <v>2250000</v>
          </cell>
          <cell r="L677">
            <v>168750000</v>
          </cell>
          <cell r="M677">
            <v>78750000</v>
          </cell>
          <cell r="N677">
            <v>5</v>
          </cell>
          <cell r="O677" t="str">
            <v>PP2300520243</v>
          </cell>
          <cell r="P677" t="str">
            <v>Vít cột sống lưng đơn trục ren đôi kèm ốc khóa trong, các cỡ</v>
          </cell>
          <cell r="Q677">
            <v>180</v>
          </cell>
          <cell r="R677">
            <v>377764000</v>
          </cell>
          <cell r="S677">
            <v>210</v>
          </cell>
          <cell r="T677">
            <v>0</v>
          </cell>
          <cell r="U677" t="str">
            <v>Vít đơn trục mũ vít bước ren vuông, Flamenco, kèm ốc khóa trong</v>
          </cell>
          <cell r="V677" t="str">
            <v>Vít đơn trục mũ vít bước ren vuông, Flamenco, kèm ốc khóa trong</v>
          </cell>
          <cell r="W677" t="str">
            <v>N07.06.040.0282.296.0009;
N07.06.040.0282.296.0014</v>
          </cell>
          <cell r="X677" t="str">
            <v>CS 80xx-xx-xx; 
CS 801x</v>
          </cell>
          <cell r="Y677" t="str">
            <v>- Vật liệu: Titanium Alloy Ti-6Al-4V
- Đầu vít dạng thẳng, trụ ( tương đương hoa Tulip. )
- Mũi vít nhọn và có 2 rãnh khía cắt giúp vít tự taro, dễ dàng bắt vào xương.
- Thân vít có 2 loại ren: 2/3 ren trước là ren bén; 1/3 ren sau là ren tù
- Vít đa trục thay đổi được góc giữa thân và mũ vít.
- Kích thước: 
+ Đường kính 4.5mm; 5.5mm; 6.5mm; 7.0mm; 8.0mm ( bước tăng 0.5 mm - 1mm)  
+ Chiều dài từ 25mm đến 55mm ,mỗi bước tăng 5 mm.
- Mũ vít bước ren vuông, chiều cao mũ vít 15mm &amp; chiều rộng mũ vít 13.5 ±  0.05mm,
- Đầu vít có các  khía cắt với chiều dài 8mm  giúp vít tự taro.Thân vít thiết kế hình nón với đoạn dài 20mm từ đầu mũ vít xuống đầu vít.
'- Ốc khóa trong tương thích với các loại vít đa trục, vít đơn trục.
- Chất liệu bằng hợp kim titanium.
- Chiều cao: 5 ± 0.05 mm.
- Chiều rộng bước ren: 0.84 ± 0.06mm
- Kèm theo ốc khóa trong, đường kính từ 9mm
- Đa màu sắc, dễ phân biệt kích thước.
- Tiệt trùng
- Dùng tương thích với bộ trợ cụ.</v>
          </cell>
          <cell r="Z677" t="str">
            <v>A-SPINE Asia Co., Ltd.</v>
          </cell>
          <cell r="AA677" t="str">
            <v>Đài Loan</v>
          </cell>
          <cell r="AB677" t="str">
            <v>ulrich GmbH &amp; Co.,KG</v>
          </cell>
          <cell r="AC677" t="str">
            <v>Đức</v>
          </cell>
          <cell r="AD677" t="str">
            <v>PhâN Loại: C</v>
          </cell>
          <cell r="AE677" t="str">
            <v>Số:17714NK/BYT-TB-CT
V/v cấp phép nhập khẩu TTBYT
ngày 23 tháng 3 năm 2021</v>
          </cell>
          <cell r="AF677" t="str">
            <v>Gói / cái</v>
          </cell>
          <cell r="AG677" t="str">
            <v>Cái</v>
          </cell>
          <cell r="AH677">
            <v>25</v>
          </cell>
          <cell r="AI677" t="str">
            <v>Vĩnh viễn</v>
          </cell>
          <cell r="AJ677" t="str">
            <v>vn0100124376</v>
          </cell>
          <cell r="AK677" t="str">
            <v>TỔNG CÔNG TY THIẾT BỊ Y TẾ VIỆT NAM - CTCP</v>
          </cell>
          <cell r="AL677" t="str">
            <v>Đạt</v>
          </cell>
          <cell r="AM677"/>
          <cell r="AN677" t="str">
            <v>Trần Thị Kiều Diễm</v>
          </cell>
          <cell r="AO677">
            <v>0</v>
          </cell>
          <cell r="AP677">
            <v>0</v>
          </cell>
          <cell r="AQ677" t="str">
            <v>Đạt</v>
          </cell>
          <cell r="AR677">
            <v>0</v>
          </cell>
          <cell r="AS677" t="str">
            <v>Đạt</v>
          </cell>
          <cell r="AT677" t="str">
            <v>Không đạt</v>
          </cell>
          <cell r="AU677" t="str">
            <v>Đạt</v>
          </cell>
          <cell r="AV677" t="str">
            <v>Đạt</v>
          </cell>
          <cell r="AW677" t="str">
            <v>Đạt</v>
          </cell>
          <cell r="AX677" t="str">
            <v>Đạt</v>
          </cell>
          <cell r="AY677" t="str">
            <v>Không đạt</v>
          </cell>
          <cell r="AZ677" t="str">
            <v>1 Catalogue tham dự nhiều mã phần lô (PP2300520208, PP2300520242, PP2300520243)
-&gt; Nhà thầu xác định tham dự 01 mã phần lô PP2300520208</v>
          </cell>
          <cell r="BA677" t="str">
            <v>Trần Thị Huyền Trân</v>
          </cell>
          <cell r="BB677" t="str">
            <v>Không đạt</v>
          </cell>
          <cell r="BC677" t="str">
            <v>1 Catalogue tham dự nhiều mã phần lô (PP2300520208, PP2300520242, PP2300520243)
-&gt; Nhà thầu xác định tham dự 01 mã phần lô PP2300520208</v>
          </cell>
        </row>
        <row r="678">
          <cell r="C678" t="str">
            <v>PP2300520244</v>
          </cell>
          <cell r="D678" t="str">
            <v>Vít cột sống lưng phủ H.A đa trục, các cỡ</v>
          </cell>
          <cell r="E678" t="str">
            <v xml:space="preserve">- Vật liệu: Titanium Alloy Ti-6Al-4V ELI 
- Đầu vít dạng hoa Tulip. 
- Mũi vít nhọn và có 2 rãnh cắt giúp vít tự taro
- Thân vít có 2 loại ren: 2/3 ren trước là ren bén; 1/3 ren sau là ren tù
- Thân vít được phủ lớp HA (Hydroxylapatite) 
- Vít đa trục thay đổi được góc giữa thân và mũ vít. Góc xoay thay đổi từ 0 độ đến 60 độ. 
- Đường kính thân vít: từ 4.0mm đến 7.0mm, bước tăng 0.5 mm
- Chiều dài thân vít: từ 20mm đến 60mm mỗi bước tăng 5 mm
- Đa màu sắc, dễ phân biệt kích thước.
- Kèm theo ốc khóa trong, đường kính từ 9mm đến 11mm
- Tiệt trùng
- Dùng tương thích với bộ trợ cụ </v>
          </cell>
          <cell r="F678">
            <v>0</v>
          </cell>
          <cell r="G678" t="str">
            <v>Cái</v>
          </cell>
          <cell r="H678">
            <v>40</v>
          </cell>
          <cell r="I678">
            <v>6860000</v>
          </cell>
          <cell r="J678">
            <v>274400000</v>
          </cell>
          <cell r="K678">
            <v>5488000</v>
          </cell>
          <cell r="L678">
            <v>411600000</v>
          </cell>
          <cell r="M678">
            <v>192080000</v>
          </cell>
          <cell r="N678">
            <v>7</v>
          </cell>
          <cell r="O678" t="str">
            <v>PP2300520244</v>
          </cell>
          <cell r="P678" t="str">
            <v>Vít cột sống lưng phủ H.A đa trục, các cỡ</v>
          </cell>
          <cell r="Q678">
            <v>180</v>
          </cell>
          <cell r="R678">
            <v>104425600</v>
          </cell>
          <cell r="S678">
            <v>210</v>
          </cell>
          <cell r="T678">
            <v>0</v>
          </cell>
          <cell r="U678" t="str">
            <v>Vít chân cung phủ H.A đa trục (kèm ốc khóa trong)</v>
          </cell>
          <cell r="V678" t="str">
            <v>Vít chân cung phủ H.A đa trục (kèm ốc khóa trong)</v>
          </cell>
          <cell r="W678" t="str">
            <v>N07.06.040.0942.000.0008</v>
          </cell>
          <cell r="X678" t="str">
            <v>IQ 227-4020; IQ 227-4025; IQ 227-4030; IQ 227-4035; IQ 227-4040; IQ 227-4045; IQ 227- 4050; IQ 227-4055; IQ 227-4060; IQ 227-4520; IQ 227-4525; IQ 227-4530; IQ 227-4535; IQ 227-4540; IQ 227-4545; IQ 227-4550; IQ 227-4555; IQ 227-4560; IQ 227-5020; IQ 227-5025; IQ 227-5030; IQ 227-5035; IQ 227-5040; IQ 227-5045; IQ 227-5050; IQ 227-5055; IQ 227-5060; IQ 227-5520; IQ 227-5525; IQ 227-5530; IQ 227-5535; IQ 227-5540; IQ 227-5545; IQ 227-5550; IQ 227-5555; IQ 227-5560; IQ 227- 6020; IQ 227-6025; IQ 227-6030; IQ 227-6035; IQ 227-6040; IQ 227-6045; IQ 227-6050; IQ 227-6055; IQ 227-6060; IQ 227-6520; IQ 227-6525; IQ 227-6530; IQ 227-6535; IQ 227-6540; IQ 227-6545; IQ 227-6550; IQ 227-6555; IQ 227-6560; IQ 227-7020; IQ 227-7025; IQ 227-7030; IQ 227-7035; IQ 227-7040; IQ 227-7045; IQ 227-7050; IQ 227-7055; IQ 227-7060</v>
          </cell>
          <cell r="Y678" t="str">
            <v>- Vật liệu: Titanium Alloy Ti-6Al-4V ELI theo tiêu chuẩn ASTM F136.
- Đầu vít dạng hoa Tulip. 
- Mũi vít nhọn và có 2 rãnh cắt giúp vít tự taro, dễ dàng bắt vào xương.
- Thân vít có 2 loại ren: 2/3 ren trước là ren bén, bắt vào xương xốp (thân đốt sống); 1/3 ren sau là ren tù, bắt vào vỏ xương (chân cung).
- Thân vít được phủ lớp HA (Hydroxylapatite) giúp đẩy nhanh quá trình liên kết giữa vít và xương, phù hợp cho bệnh nhân bị loãng xương.
- Vít đa trục thay đổi được góc giữa thân và mũ vít. Góc xoay thay đổi từ 0 độ đến 60 độ. 
- Đường kính thân vít: từ 4.0mm đến 7.0mm, bước tăng 0.5 mm
- Chiều dài thân vít: từ 20mm đến 60mm mỗi bước tăng 5 mm.
- Đa màu sắc, dễ phân biệt kích thước.
- Kèm theo ốc khóa trong, đường kính từ 9mm đến 11mm. Thiết kế của đầu ốc hình ngôi sao/hoa mai, tương thích với các trợ cụ hãng. Ren ốc khóa trong thế hệ mới, giúp chống tháo vít, chống leo ren, giữ chặt thanh nối ROD tạo sự vững chắc cho hệ thống cấy ghép.
- Tiêu chuẩn chất lượng: ISO 13485:2016.
- Đã tiệt trùng sẵn, đóng gói riêng lẻ theo hộp, hạn sử dụng lâu dài (5 năm).
- Dùng tương thích với bộ trợ cụ hãng.</v>
          </cell>
          <cell r="Z678" t="str">
            <v>Công ty CP IQ-LIFE</v>
          </cell>
          <cell r="AA678" t="str">
            <v>Việt Nam</v>
          </cell>
          <cell r="AB678" t="str">
            <v>Công ty CP IQ-LIFE</v>
          </cell>
          <cell r="AC678" t="str">
            <v>Việt Nam</v>
          </cell>
          <cell r="AD678" t="str">
            <v>Loại C</v>
          </cell>
          <cell r="AE678" t="str">
            <v>2200317ĐKLH/BYT-TB-CT ngày 30/12/2022</v>
          </cell>
          <cell r="AF678" t="str">
            <v>Cái/Gói</v>
          </cell>
          <cell r="AG678" t="str">
            <v>Cái</v>
          </cell>
          <cell r="AH678">
            <v>40</v>
          </cell>
          <cell r="AI678" t="str">
            <v>5 năm</v>
          </cell>
          <cell r="AJ678" t="str">
            <v>vn0300483319</v>
          </cell>
          <cell r="AK678" t="str">
            <v>CÔNG TY CỔ PHẦN DƯỢC PHẨM TRUNG ƯƠNG CODUPHA</v>
          </cell>
          <cell r="AL678" t="str">
            <v>Đạt</v>
          </cell>
          <cell r="AM678"/>
          <cell r="AN678" t="str">
            <v xml:space="preserve">Nguyễn Thủy Tiên </v>
          </cell>
          <cell r="AO678" t="str">
            <v>Đạt</v>
          </cell>
          <cell r="AP678" t="str">
            <v>Đạt</v>
          </cell>
          <cell r="AQ678" t="str">
            <v>Đạt</v>
          </cell>
          <cell r="AR678">
            <v>0</v>
          </cell>
          <cell r="AS678" t="str">
            <v>Đạt</v>
          </cell>
          <cell r="AT678" t="str">
            <v>Đạt</v>
          </cell>
          <cell r="AU678" t="str">
            <v>Đạt</v>
          </cell>
          <cell r="AV678" t="str">
            <v>Đạt</v>
          </cell>
          <cell r="AW678" t="str">
            <v>Đạt</v>
          </cell>
          <cell r="AX678" t="str">
            <v>Đạt</v>
          </cell>
          <cell r="AY678" t="str">
            <v>Đạt</v>
          </cell>
          <cell r="AZ678">
            <v>0</v>
          </cell>
          <cell r="BA678" t="str">
            <v>Nguyễn Thị Linh Đức</v>
          </cell>
          <cell r="BB678" t="str">
            <v>Đạt</v>
          </cell>
          <cell r="BC678">
            <v>0</v>
          </cell>
        </row>
        <row r="679">
          <cell r="C679" t="str">
            <v>PP2300520245</v>
          </cell>
          <cell r="D679" t="str">
            <v>Vít cột sống lưng phủ H.A đơn trục, các cỡ</v>
          </cell>
          <cell r="E679" t="str">
            <v>- Vật liệu: Titanium Alloy Ti-6Al-4V ELI
- Đầu vít dạng hoa Tulip. 
- Mũi vít nhọn và có 2 rãnh cắt giúp vít tự taro
- Thân vít có 2 loại ren: 2/3 ren trước là ren bén; 1/3 ren sau là ren tù
-Thân vít được phủ lớp HA 
- Đường kính thân vít: từ 4.0mm đến 7.0mm, bước tăng 0.5 mm
- Chiều dài thân vít: từ 20mm đến 60mm mỗi bước tăng 5 mm.
- Đa màu sắc, dễ phân biệt kích thước.
- Kèm theo ốc khóa trong, đường kính từ 9mm đến 11mm
- Tiệt trùng
- Dùng tương thích với bộ trợ cụ hãng.</v>
          </cell>
          <cell r="F679">
            <v>0</v>
          </cell>
          <cell r="G679" t="str">
            <v>Cái</v>
          </cell>
          <cell r="H679">
            <v>40</v>
          </cell>
          <cell r="I679">
            <v>5960000</v>
          </cell>
          <cell r="J679">
            <v>238400000</v>
          </cell>
          <cell r="K679">
            <v>4768000</v>
          </cell>
          <cell r="L679">
            <v>357600000</v>
          </cell>
          <cell r="M679">
            <v>166880000</v>
          </cell>
          <cell r="N679">
            <v>7</v>
          </cell>
          <cell r="O679" t="str">
            <v>PP2300520245</v>
          </cell>
          <cell r="P679" t="str">
            <v>Vít cột sống lưng phủ H.A đơn trục, các cỡ</v>
          </cell>
          <cell r="Q679">
            <v>180</v>
          </cell>
          <cell r="R679">
            <v>104425600</v>
          </cell>
          <cell r="S679">
            <v>210</v>
          </cell>
          <cell r="T679">
            <v>0</v>
          </cell>
          <cell r="U679" t="str">
            <v>Vít chân cung phủ H.A đơn trục (kèm ốc khóa trong)</v>
          </cell>
          <cell r="V679" t="str">
            <v>Vít chân cung phủ H.A đơn trục (kèm ốc khóa trong)</v>
          </cell>
          <cell r="W679" t="str">
            <v>N07.06.040.0942.000.0009</v>
          </cell>
          <cell r="X679" t="str">
            <v>IQ 127-4020; IQ 127- 4025; IQ 127-4030; IQ 127-4035; IQ 127-4040; IQ 127-4045; IQ 127-4050; IQ 127-4055; IQ 127-4060; IQ 127-4520; IQ 127-4525; IQ 127-4530; IQ 127-4535; IQ 127-4540; IQ 127-4545; IQ 127-4550; IQ 127- 4555; IQ 127-4560; IQ 127-5020; IQ 127-5025; IQ 127-5030; IQ 127-5035; IQ 127-5040; IQ 127-5045; IQ 127-5050; IQ 127-5055; IQ 127-5060; IQ 127-5520; IQ127-5525; IQ 127-5530; IQ 127-5535; IQ 127-5540; IQ 127-5545; IQ 127-5550; IQ 127-5555;
IQ 127-5560; IQ 127-6020; IQ 127-6025; IQ 127-6030; IQ 127-6035; IQ 127-6040; IQ 127-6045; IQ 127-6050; IQ 127-6055; IQ 127-6060; IQ 127-6520; IQ 127-6525; IQ 127-6530; IQ 127-6535; IQ 127-6540; IQ 127-6545; IQ 127-6550; IQ 127-6555; IQ 127-6560; IQ 102-7020; IQ 102-7025; IQ 102-7030; IQ 102-7035; IQ 102-7040; IQ 102-7045; IQ 102-7050; IQ 102-7055; IQ 102-7060</v>
          </cell>
          <cell r="Y679" t="str">
            <v>- Vật liệu: Titanium Alloy Ti-6Al-4V ELI theo tiêu chuẩn ASTM F136.
- Đầu vít dạng hoa Tulip. 
- Mũi vít nhọn và có 2 rãnh cắt giúp vít tự taro, dễ dàng bắt vào xương.
- Thân vít có 2 loại ren: 2/3 ren trước là ren bén, bắt vào xương xốp (thân đốt sống); 1/3 ren sau là ren tù, bắt vào vỏ xương (chân cung).
-Thân vít được phủ lớp HA (Hydroxylapatite) giúp đẩy nhanh quá trình liên kết giữa vít và xương, phù hợp cho bệnh nhân bị loãng xương.
- Đường kính thân vít: từ 4.0mm đến 7.0mm, bước tăng 0.5 mm
- Chiều dài thân vít: từ 20mm đến 60mm mỗi bước tăng 5 mm.
- Đa màu sắc, dễ phân biệt kích thước.
- Kèm theo ốc khóa trong, đường kính từ 9mm đến 11mm. Thiết kế của đầu ốc hình ngôi sao/hoa mai, tương thích với các trợ cụ hãng. Ren ốc khóa trong thế hệ mới, giúp chống tháo vít, chống leo ren, giữ chặt thanh nối ROD tạo sự vững chắc cho hệ thống cấy ghép.
- Tiêu chuẩn chất lượng: ISO 13485:2016.
- Đã tiệt trùng sẵn, đóng gói riêng lẻ theo hộp, hạn sử dụng lâu dài (5 năm).
- Dùng tương thích với bộ trợ cụ hãng.</v>
          </cell>
          <cell r="Z679" t="str">
            <v>Công ty CP IQ-LIFE</v>
          </cell>
          <cell r="AA679" t="str">
            <v>Việt Nam</v>
          </cell>
          <cell r="AB679" t="str">
            <v>Công ty CP IQ-LIFE</v>
          </cell>
          <cell r="AC679" t="str">
            <v>Việt Nam</v>
          </cell>
          <cell r="AD679" t="str">
            <v>Loại C</v>
          </cell>
          <cell r="AE679" t="str">
            <v>2200317ĐKLH/BYT-TB-CT ngày 30/12/2022</v>
          </cell>
          <cell r="AF679" t="str">
            <v>Cái/Gói</v>
          </cell>
          <cell r="AG679" t="str">
            <v>Cái</v>
          </cell>
          <cell r="AH679">
            <v>40</v>
          </cell>
          <cell r="AI679" t="str">
            <v>5 năm</v>
          </cell>
          <cell r="AJ679" t="str">
            <v>vn0300483319</v>
          </cell>
          <cell r="AK679" t="str">
            <v>CÔNG TY CỔ PHẦN DƯỢC PHẨM TRUNG ƯƠNG CODUPHA</v>
          </cell>
          <cell r="AL679" t="str">
            <v>Đạt</v>
          </cell>
          <cell r="AM679"/>
          <cell r="AN679" t="str">
            <v xml:space="preserve">Nguyễn Thủy Tiên </v>
          </cell>
          <cell r="AO679" t="str">
            <v>Đạt</v>
          </cell>
          <cell r="AP679" t="str">
            <v>Đạt</v>
          </cell>
          <cell r="AQ679" t="str">
            <v>Đạt</v>
          </cell>
          <cell r="AR679">
            <v>0</v>
          </cell>
          <cell r="AS679" t="str">
            <v>Đạt</v>
          </cell>
          <cell r="AT679" t="str">
            <v>Đạt</v>
          </cell>
          <cell r="AU679" t="str">
            <v>Đạt</v>
          </cell>
          <cell r="AV679" t="str">
            <v>Đạt</v>
          </cell>
          <cell r="AW679" t="str">
            <v>Đạt</v>
          </cell>
          <cell r="AX679" t="str">
            <v>Đạt</v>
          </cell>
          <cell r="AY679" t="str">
            <v>Đạt</v>
          </cell>
          <cell r="AZ679">
            <v>0</v>
          </cell>
          <cell r="BA679" t="str">
            <v>Nguyễn Thị Linh Đức</v>
          </cell>
          <cell r="BB679" t="str">
            <v>Đạt</v>
          </cell>
          <cell r="BC679">
            <v>0</v>
          </cell>
        </row>
        <row r="680">
          <cell r="C680" t="str">
            <v>PP2300520246</v>
          </cell>
          <cell r="D680" t="str">
            <v>Vít đa trục cột sống cổ lối sau</v>
          </cell>
          <cell r="E680" t="str">
            <v xml:space="preserve">- Vật liệu: Titanium Alloy Ti-6Al-4V ELI 
- Đầu vít thiết kế dạng hoa Tulip
- Vít thay đổi được góc giữa thân và mũ vít. Góc xoay thay đổi từ 0 độ đến 60 độ. 
- Mũi có rãnh cắt giúp vít tự taro, dễ dàng bắt vào xương. 
- Đường kính 3.5mm và 4.0 mm.
- Độ dài: từ 14mm đến 32mm mỗi bước tăng 2mm.
- Kèm theo ốc khóa trong, đường kính 6mm.
- Tiệt trùng
- Dùng tương thích với bộ trợ cụ </v>
          </cell>
          <cell r="F680">
            <v>0</v>
          </cell>
          <cell r="G680" t="str">
            <v>Cái</v>
          </cell>
          <cell r="H680">
            <v>20</v>
          </cell>
          <cell r="I680">
            <v>4350000</v>
          </cell>
          <cell r="J680">
            <v>87000000</v>
          </cell>
          <cell r="K680">
            <v>1740000</v>
          </cell>
          <cell r="L680">
            <v>130500000</v>
          </cell>
          <cell r="M680">
            <v>60900000</v>
          </cell>
          <cell r="N680">
            <v>4</v>
          </cell>
          <cell r="O680" t="str">
            <v>PP2300520246</v>
          </cell>
          <cell r="P680" t="str">
            <v>Vít đa trục cột sống cổ lối sau</v>
          </cell>
          <cell r="Q680">
            <v>180</v>
          </cell>
          <cell r="R680">
            <v>104425600</v>
          </cell>
          <cell r="S680">
            <v>210</v>
          </cell>
          <cell r="T680">
            <v>0</v>
          </cell>
          <cell r="U680" t="str">
            <v>Vít POCE (kèm ốc khóa trong)</v>
          </cell>
          <cell r="V680" t="str">
            <v>Vít POCE (kèm ốc khóa trong)</v>
          </cell>
          <cell r="W680" t="str">
            <v>N07.06.040.0942.000.0013</v>
          </cell>
          <cell r="X680" t="str">
            <v>IQ 123-3514; IQ 123-3516; IQ 123-3518; IQ 123-3520; IQ 123-3522; IQ 123-3524; IQ 123-3526; IQ 123-3528; IQ 123-3530; IQ 123-3532; IQ 123-4014; IQ 123-4016; IQ 123-4018; IQ 123-4020; IQ 123-4022; IQ 123-4024; IQ 123-4026; IQ 123-4028; IQ 123-4030; IQ 123-4032</v>
          </cell>
          <cell r="Y680" t="str">
            <v>- Vật liệu: Titanium Alloy Ti-6Al-4V ELI theo tiêu chuẩn ASTM F136.
- Đầu vít thiết kế dạng hoa Tulip. 
- Vít thay đổi được góc giữa thân và mũ vít. Góc xoay thay đổi từ 0 độ đến 60 độ. 
- Mũi có rãnh cắt giúp vít tự taro, dễ dàng bắt vào xương. 
- Đường kính 3.5mm và 4.0 mm.
- Độ dài: từ 14mm đến 32mm mỗi bước tăng 2mm.
- Kèm theo ốc khóa trong, đường kính 6mm. Thiết kế của đầu ốc hình lục giác/hoa mai, tương thích với các trợ cụ hãng. Ren ốc khóa trong thế hệ mới, giúp chống tháo vít, chống leo ren.
- Tiêu chuẩn chất lượng: ISO 13485:2016.
- Đã tiệt trùng sẵn, đóng gói riêng lẻ theo hộp, hạn sử dụng lâu dài (5 năm).
- Dùng tương thích với bộ trợ cụ hãng.</v>
          </cell>
          <cell r="Z680" t="str">
            <v>Công ty CP IQ-LIFE</v>
          </cell>
          <cell r="AA680" t="str">
            <v>Việt Nam</v>
          </cell>
          <cell r="AB680" t="str">
            <v>Công ty CP IQ-LIFE</v>
          </cell>
          <cell r="AC680" t="str">
            <v>Việt Nam</v>
          </cell>
          <cell r="AD680" t="str">
            <v>Loại C</v>
          </cell>
          <cell r="AE680" t="str">
            <v>2200317ĐKLH/BYT-TB-CT ngày 30/12/2022</v>
          </cell>
          <cell r="AF680" t="str">
            <v>Cái/Gói</v>
          </cell>
          <cell r="AG680" t="str">
            <v>Cái</v>
          </cell>
          <cell r="AH680">
            <v>20</v>
          </cell>
          <cell r="AI680" t="str">
            <v>5 năm</v>
          </cell>
          <cell r="AJ680" t="str">
            <v>vn0300483319</v>
          </cell>
          <cell r="AK680" t="str">
            <v>CÔNG TY CỔ PHẦN DƯỢC PHẨM TRUNG ƯƠNG CODUPHA</v>
          </cell>
          <cell r="AL680" t="str">
            <v>Đạt</v>
          </cell>
          <cell r="AM680"/>
          <cell r="AN680" t="str">
            <v xml:space="preserve">Nguyễn Thủy Tiên </v>
          </cell>
          <cell r="AO680" t="str">
            <v>Đạt</v>
          </cell>
          <cell r="AP680" t="str">
            <v>Đạt</v>
          </cell>
          <cell r="AQ680" t="str">
            <v>Đạt</v>
          </cell>
          <cell r="AR680">
            <v>0</v>
          </cell>
          <cell r="AS680" t="str">
            <v>Đạt</v>
          </cell>
          <cell r="AT680" t="str">
            <v>Đạt</v>
          </cell>
          <cell r="AU680" t="str">
            <v>Đạt</v>
          </cell>
          <cell r="AV680" t="str">
            <v>Đạt</v>
          </cell>
          <cell r="AW680" t="str">
            <v>Đạt</v>
          </cell>
          <cell r="AX680" t="str">
            <v>Đạt</v>
          </cell>
          <cell r="AY680" t="str">
            <v>Đạt</v>
          </cell>
          <cell r="AZ680">
            <v>0</v>
          </cell>
          <cell r="BA680" t="str">
            <v>Nguyễn Thị Linh Đức</v>
          </cell>
          <cell r="BB680" t="str">
            <v>Đạt</v>
          </cell>
          <cell r="BC680">
            <v>0</v>
          </cell>
        </row>
        <row r="681">
          <cell r="C681" t="str">
            <v>PP2300520247</v>
          </cell>
          <cell r="D681" t="str">
            <v>Vi dây dẫn can thiệp mạch máu não loại 0.014''</v>
          </cell>
          <cell r="E681" t="str">
            <v xml:space="preserve"> -Vi dây dẫn can thiệp mạch máu não có đường kính 0.014" 
 - Mức độ cản quang tốt
 - Chiều dài: Các cỡ</v>
          </cell>
          <cell r="F681">
            <v>0</v>
          </cell>
          <cell r="G681" t="str">
            <v>Cái</v>
          </cell>
          <cell r="H681">
            <v>60</v>
          </cell>
          <cell r="I681">
            <v>6825000</v>
          </cell>
          <cell r="J681">
            <v>409500000</v>
          </cell>
          <cell r="K681">
            <v>8190000</v>
          </cell>
          <cell r="L681">
            <v>614250000</v>
          </cell>
          <cell r="M681">
            <v>286650000</v>
          </cell>
          <cell r="N681">
            <v>10</v>
          </cell>
          <cell r="O681" t="str">
            <v>PP2300520247</v>
          </cell>
          <cell r="P681" t="str">
            <v>Vi dây dẫn can thiệp mạch máu não loại 0.014''</v>
          </cell>
          <cell r="Q681">
            <v>180</v>
          </cell>
          <cell r="R681">
            <v>149129800</v>
          </cell>
          <cell r="S681">
            <v>210</v>
          </cell>
          <cell r="T681" t="str">
            <v>Trong vòng 24 giờ kể từ thời điểm đặt hàng của Bệnh viện</v>
          </cell>
          <cell r="U681" t="str">
            <v>Dây dẫn can thiệp mạch thần kinh Avigo</v>
          </cell>
          <cell r="V681" t="str">
            <v>Dây dẫn can thiệp mạch thần kinh Avigo</v>
          </cell>
          <cell r="W681" t="str">
            <v>N07.01.270.3107.175.0002</v>
          </cell>
          <cell r="X681" t="str">
            <v xml:space="preserve">
103-0606-200
</v>
          </cell>
          <cell r="Y681" t="str">
            <v>Dây dẫn ái nước, chất liệu thép không gỉ, đường kính 0.014”, dài 205 cm, đầu mềm quấn lò xo platinum dài 5cm. 
Dùng với vi ống thông và coils để làm can thiệp thần kinh phồng động mạch máu não.</v>
          </cell>
          <cell r="Z681" t="str">
            <v>Micro Therapeutics Inc dba EV3 Neurovascular</v>
          </cell>
          <cell r="AA681" t="str">
            <v>Mỹ</v>
          </cell>
          <cell r="AB681" t="str">
            <v>Micro Therapeutics Inc dba EV3 Neurovascular</v>
          </cell>
          <cell r="AC681" t="str">
            <v>Mỹ</v>
          </cell>
          <cell r="AD681" t="str">
            <v>D</v>
          </cell>
          <cell r="AE681" t="str">
            <v>GPNK số 11501NK/BYT-TB-CT</v>
          </cell>
          <cell r="AF681" t="str">
            <v>01 cái/hộp</v>
          </cell>
          <cell r="AG681" t="str">
            <v>Cái</v>
          </cell>
          <cell r="AH681">
            <v>60</v>
          </cell>
          <cell r="AI681">
            <v>0</v>
          </cell>
          <cell r="AJ681" t="str">
            <v>vn0108380029</v>
          </cell>
          <cell r="AK681" t="str">
            <v>CÔNG TY CỔ PHẦN ÁNH DƯƠNG ASIA VIỆT NAM</v>
          </cell>
          <cell r="AL681" t="str">
            <v>Đạt</v>
          </cell>
          <cell r="AM681"/>
          <cell r="AN681" t="str">
            <v>Tăng Thị Hiếu</v>
          </cell>
          <cell r="AO681" t="str">
            <v>Đạt</v>
          </cell>
          <cell r="AP681" t="str">
            <v>Đạt</v>
          </cell>
          <cell r="AQ681" t="str">
            <v>Đạt</v>
          </cell>
          <cell r="AR681">
            <v>0</v>
          </cell>
          <cell r="AS681" t="str">
            <v>Đạt</v>
          </cell>
          <cell r="AT681" t="str">
            <v>Đạt</v>
          </cell>
          <cell r="AU681" t="str">
            <v>Đạt</v>
          </cell>
          <cell r="AV681" t="str">
            <v>Đạt</v>
          </cell>
          <cell r="AW681" t="str">
            <v>Đạt</v>
          </cell>
          <cell r="AX681" t="str">
            <v>Đạt</v>
          </cell>
          <cell r="AY681" t="str">
            <v>Đạt</v>
          </cell>
          <cell r="AZ681">
            <v>0</v>
          </cell>
          <cell r="BA681" t="str">
            <v>Trần Thị Dân</v>
          </cell>
          <cell r="BB681" t="str">
            <v>Đạt</v>
          </cell>
          <cell r="BC681">
            <v>0</v>
          </cell>
        </row>
        <row r="682">
          <cell r="C682" t="str">
            <v>PP2300520247</v>
          </cell>
          <cell r="D682" t="str">
            <v>Vi dây dẫn can thiệp mạch máu não loại 0.014''</v>
          </cell>
          <cell r="E682" t="str">
            <v xml:space="preserve"> -Vi dây dẫn can thiệp mạch máu não có đường kính 0.014" 
 - Mức độ cản quang tốt
 - Chiều dài: Các cỡ</v>
          </cell>
          <cell r="F682">
            <v>0</v>
          </cell>
          <cell r="G682" t="str">
            <v>Cái</v>
          </cell>
          <cell r="H682">
            <v>60</v>
          </cell>
          <cell r="I682">
            <v>6825000</v>
          </cell>
          <cell r="J682">
            <v>409500000</v>
          </cell>
          <cell r="K682">
            <v>8190000</v>
          </cell>
          <cell r="L682">
            <v>614250000</v>
          </cell>
          <cell r="M682">
            <v>286650000</v>
          </cell>
          <cell r="N682">
            <v>10</v>
          </cell>
          <cell r="O682" t="str">
            <v>PP2300520247</v>
          </cell>
          <cell r="P682" t="str">
            <v>Vi dây dẫn can thiệp mạch máu não loại 0.014''</v>
          </cell>
          <cell r="Q682">
            <v>180</v>
          </cell>
          <cell r="R682">
            <v>306000000</v>
          </cell>
          <cell r="S682">
            <v>210</v>
          </cell>
          <cell r="T682" t="str">
            <v>Trong vòng 24 giờ kể từ thời điểm dặt hàng của Bệnh viện</v>
          </cell>
          <cell r="U682" t="str">
            <v>Dây dẫn can thiệp mạch máu não (NEUROSCOUT)</v>
          </cell>
          <cell r="V682" t="str">
            <v>Dây dẫn can thiệp mạch máu não (NEUROSCOUT)</v>
          </cell>
          <cell r="W682" t="str">
            <v>N07.01.460.0784.175.0002</v>
          </cell>
          <cell r="X682" t="str">
            <v>601414, 601314
601415, 601315</v>
          </cell>
          <cell r="Y682" t="str">
            <v>- Dây dẫn can thiệp mạch máu não
- Chất liệu: thép không gỉ ,có 10cm platinum đoạn đầu xa, với lớp phủ bề mặt có độ bôi trơn cao, có các loại standard và soft. Thiết kế đoạn đầu lõi nhọn để định dạng dây.
- Kích thước:
  + Chiều dài: 205cm, 300cm
  + Đường kính: 0.014inch</v>
          </cell>
          <cell r="Z682" t="str">
            <v>Concert Medical, LLC</v>
          </cell>
          <cell r="AA682" t="str">
            <v>Mỹ</v>
          </cell>
          <cell r="AB682" t="str">
            <v>Medos International SARL</v>
          </cell>
          <cell r="AC682" t="str">
            <v>Thụy Sĩ</v>
          </cell>
          <cell r="AD682" t="str">
            <v>Loại D</v>
          </cell>
          <cell r="AE682" t="str">
            <v>18818NK/BYT-TB-CT</v>
          </cell>
          <cell r="AF682" t="str">
            <v>Hộp/ 1 cái</v>
          </cell>
          <cell r="AG682" t="str">
            <v>Cái</v>
          </cell>
          <cell r="AH682">
            <v>60</v>
          </cell>
          <cell r="AI682">
            <v>0</v>
          </cell>
          <cell r="AJ682" t="str">
            <v>vn0301140748</v>
          </cell>
          <cell r="AK682" t="str">
            <v>CÔNG TY TNHH DƯỢC PHẨM VÀ TRANG THIẾT BỊ Y TẾ HOÀNG ĐỨC</v>
          </cell>
          <cell r="AL682" t="str">
            <v>Đạt</v>
          </cell>
          <cell r="AM682"/>
          <cell r="AN682" t="str">
            <v>Hồ Thị Hồng</v>
          </cell>
          <cell r="AO682" t="str">
            <v>Đạt</v>
          </cell>
          <cell r="AP682" t="str">
            <v>Đạt</v>
          </cell>
          <cell r="AQ682" t="str">
            <v>Đạt</v>
          </cell>
          <cell r="AR682"/>
          <cell r="AS682" t="str">
            <v>Đạt</v>
          </cell>
          <cell r="AT682" t="str">
            <v>Đạt</v>
          </cell>
          <cell r="AU682" t="str">
            <v>Đạt</v>
          </cell>
          <cell r="AV682" t="str">
            <v>Đạt</v>
          </cell>
          <cell r="AW682" t="str">
            <v>Đạt</v>
          </cell>
          <cell r="AX682" t="str">
            <v>Đạt</v>
          </cell>
          <cell r="AY682" t="str">
            <v>Đạt</v>
          </cell>
          <cell r="AZ682">
            <v>0</v>
          </cell>
          <cell r="BA682" t="str">
            <v>Lê Thị Mơ</v>
          </cell>
          <cell r="BB682" t="str">
            <v>Đạt</v>
          </cell>
          <cell r="BC682">
            <v>0</v>
          </cell>
        </row>
        <row r="683">
          <cell r="C683" t="str">
            <v>PP2300520247</v>
          </cell>
          <cell r="D683" t="str">
            <v>Vi dây dẫn can thiệp mạch máu não loại 0.014''</v>
          </cell>
          <cell r="E683" t="str">
            <v xml:space="preserve"> -Vi dây dẫn can thiệp mạch máu não có đường kính 0.014" 
 - Mức độ cản quang tốt
 - Chiều dài: Các cỡ</v>
          </cell>
          <cell r="F683">
            <v>0</v>
          </cell>
          <cell r="G683" t="str">
            <v>Cái</v>
          </cell>
          <cell r="H683">
            <v>60</v>
          </cell>
          <cell r="I683">
            <v>6825000</v>
          </cell>
          <cell r="J683">
            <v>409500000</v>
          </cell>
          <cell r="K683">
            <v>8190000</v>
          </cell>
          <cell r="L683">
            <v>614250000</v>
          </cell>
          <cell r="M683">
            <v>286650000</v>
          </cell>
          <cell r="N683">
            <v>10</v>
          </cell>
          <cell r="O683" t="str">
            <v>PP2300520247</v>
          </cell>
          <cell r="P683" t="str">
            <v>Vi dây dẫn can thiệp mạch máu não loại 0.014''</v>
          </cell>
          <cell r="Q683">
            <v>180</v>
          </cell>
          <cell r="R683">
            <v>362642000</v>
          </cell>
          <cell r="S683">
            <v>210</v>
          </cell>
          <cell r="T683">
            <v>0</v>
          </cell>
          <cell r="U683" t="str">
            <v>Dây dẫn can thiệp mạch máu thần kinh Asahi</v>
          </cell>
          <cell r="V683" t="str">
            <v>Dây dẫn can thiệp mạch máu thần kinh Asahi</v>
          </cell>
          <cell r="W683" t="str">
            <v>N07.01.270.1122.000.0015</v>
          </cell>
          <cell r="X683" t="str">
            <v>WAIN-CKI-xxx, WAIN-CKI-xxx-xx, WAIN-CKI-xx-xxx-xx, AIN-CKI-xxx-x-xxx, AIN-CKI-xx-xxx-xxx, WAIN-CKI-xx-xxx-xx, AIN-CKX-xx-xxx-x, WAIN-CKI-xxx-xxx</v>
          </cell>
          <cell r="Y683" t="str">
            <v>Công nghệ độc quyền ACTONE với cấu trúc vòng xoắn kép duy trì hình dạng đầu tip, phản hồi momen xoắn tốt.
Lớp phủ SLIP-COAT, SLIP-COAT trên nền polymer
Đường kính: 0.010 inch, 0.014 inch, 0.018 inch 
Chiều dài khả dụng: 200cm, 300cm
Đầu tip: straight, round curve, angled 90.</v>
          </cell>
          <cell r="Z683" t="str">
            <v xml:space="preserve"> Công ty TNHH Asahi Intecc Hà Nội</v>
          </cell>
          <cell r="AA683" t="str">
            <v>Việt Nam</v>
          </cell>
          <cell r="AB683" t="str">
            <v xml:space="preserve">ASAHI 
INTECC
CO., LTD., </v>
          </cell>
          <cell r="AC683" t="str">
            <v>Nhật Bản</v>
          </cell>
          <cell r="AD683" t="str">
            <v>D</v>
          </cell>
          <cell r="AE683" t="str">
            <v>GPNK
18113NK/BYT-TB-CT
Ngày cấp: 15/06/2021</v>
          </cell>
          <cell r="AF683" t="str">
            <v>Cái/Hộp</v>
          </cell>
          <cell r="AG683" t="str">
            <v>Cái</v>
          </cell>
          <cell r="AH683">
            <v>60</v>
          </cell>
          <cell r="AI683">
            <v>0</v>
          </cell>
          <cell r="AJ683" t="str">
            <v>vn0309110047</v>
          </cell>
          <cell r="AK683" t="str">
            <v>CÔNG TY TNHH THƯƠNG MẠI VÀ DỊCH VỤ KỸ THUẬT PHÚC TÍN</v>
          </cell>
          <cell r="AL683" t="str">
            <v>Đạt</v>
          </cell>
          <cell r="AM683"/>
          <cell r="AN683" t="str">
            <v>Nguyễn Thị Phương Hoa</v>
          </cell>
          <cell r="AO683" t="str">
            <v>Đạt</v>
          </cell>
          <cell r="AP683" t="str">
            <v>Đạt</v>
          </cell>
          <cell r="AQ683" t="str">
            <v>Đạt</v>
          </cell>
          <cell r="AR683">
            <v>0</v>
          </cell>
          <cell r="AS683" t="str">
            <v>Đạt</v>
          </cell>
          <cell r="AT683" t="str">
            <v>Đạt</v>
          </cell>
          <cell r="AU683" t="str">
            <v>Đạt</v>
          </cell>
          <cell r="AV683" t="str">
            <v>Đạt</v>
          </cell>
          <cell r="AW683" t="str">
            <v>Đạt</v>
          </cell>
          <cell r="AX683" t="str">
            <v>Đạt</v>
          </cell>
          <cell r="AY683" t="str">
            <v>Đạt</v>
          </cell>
          <cell r="AZ683">
            <v>0</v>
          </cell>
          <cell r="BA683" t="str">
            <v>Trần Thị Huyền Trân</v>
          </cell>
          <cell r="BB683" t="str">
            <v>Đạt</v>
          </cell>
          <cell r="BC683">
            <v>0</v>
          </cell>
        </row>
        <row r="684">
          <cell r="C684" t="str">
            <v>PP2300520248</v>
          </cell>
          <cell r="D684" t="str">
            <v>Bóng hỗ trợ điều trị túi phình mạch máu não</v>
          </cell>
          <cell r="E684" t="str">
            <v>Bóng dùng che cổ trong phình mạch cổ rộng, mềm dẻo định hình tốt theo mạch máu
Dùng trong hỗ trợ đặt vòng xoắn kim loại điều trị túi phình cổ rộng
Chiều dài và kích thước đa dạng
Tương thích với vi dây dẫn 0.010" hoặc 0.014"</v>
          </cell>
          <cell r="F684">
            <v>0</v>
          </cell>
          <cell r="G684" t="str">
            <v>Cái</v>
          </cell>
          <cell r="H684">
            <v>10</v>
          </cell>
          <cell r="I684">
            <v>26000000</v>
          </cell>
          <cell r="J684">
            <v>260000000</v>
          </cell>
          <cell r="K684">
            <v>5200000</v>
          </cell>
          <cell r="L684">
            <v>390000000</v>
          </cell>
          <cell r="M684">
            <v>182000000</v>
          </cell>
          <cell r="N684">
            <v>2</v>
          </cell>
          <cell r="O684" t="str">
            <v>PP2300520248</v>
          </cell>
          <cell r="P684" t="str">
            <v>Bóng hỗ trợ điều trị túi phình mạch máu não</v>
          </cell>
          <cell r="Q684">
            <v>180</v>
          </cell>
          <cell r="R684">
            <v>149129800</v>
          </cell>
          <cell r="S684">
            <v>210</v>
          </cell>
          <cell r="T684" t="str">
            <v>Trong vòng 24 giờ kể từ thời điểm đặt hàng của Bệnh viện</v>
          </cell>
          <cell r="U684" t="str">
            <v>Bóng tắc mạch HyperForm</v>
          </cell>
          <cell r="V684" t="str">
            <v>Bóng tắc mạch HyperForm</v>
          </cell>
          <cell r="W684" t="str">
            <v>N07.01.240.3107.175.0004</v>
          </cell>
          <cell r="X684" t="str">
            <v xml:space="preserve">
104-4470
104-4715</v>
          </cell>
          <cell r="Y684" t="str">
            <v>Là ống thông có gắn bóng đơn nòng và kèm theo vi dây dẫn 0.010''.
Dùng để chèn cổ túi phình động mạch não cổ rộng với vị trí mạch phức tạp, bất thường và bất đối xứng
Đường kính bóng 4mm, 7mm
Chiều dài bóng 7mm , 15mm</v>
          </cell>
          <cell r="Z684" t="str">
            <v>Micro Therapeutics Inc dba EV3 Neurovascular</v>
          </cell>
          <cell r="AA684" t="str">
            <v>Mỹ</v>
          </cell>
          <cell r="AB684" t="str">
            <v>Micro Therapeutics Inc dba EV3 Neurovascular</v>
          </cell>
          <cell r="AC684" t="str">
            <v>Mỹ</v>
          </cell>
          <cell r="AD684" t="str">
            <v>D</v>
          </cell>
          <cell r="AE684" t="str">
            <v>GPNK số 11502NK/BYT-TB-CT</v>
          </cell>
          <cell r="AF684" t="str">
            <v>01 cái/hộp</v>
          </cell>
          <cell r="AG684" t="str">
            <v>Cái</v>
          </cell>
          <cell r="AH684">
            <v>10</v>
          </cell>
          <cell r="AI684">
            <v>0</v>
          </cell>
          <cell r="AJ684" t="str">
            <v>vn0108380029</v>
          </cell>
          <cell r="AK684" t="str">
            <v>CÔNG TY CỔ PHẦN ÁNH DƯƠNG ASIA VIỆT NAM</v>
          </cell>
          <cell r="AL684" t="str">
            <v>Đạt</v>
          </cell>
          <cell r="AM684"/>
          <cell r="AN684" t="str">
            <v>Tăng Thị Hiếu</v>
          </cell>
          <cell r="AO684" t="str">
            <v>Đạt</v>
          </cell>
          <cell r="AP684" t="str">
            <v>Đạt</v>
          </cell>
          <cell r="AQ684" t="str">
            <v>Đạt</v>
          </cell>
          <cell r="AR684">
            <v>0</v>
          </cell>
          <cell r="AS684" t="str">
            <v>Đạt</v>
          </cell>
          <cell r="AT684" t="str">
            <v>Đạt</v>
          </cell>
          <cell r="AU684" t="str">
            <v>Đạt</v>
          </cell>
          <cell r="AV684" t="str">
            <v>Đạt</v>
          </cell>
          <cell r="AW684" t="str">
            <v>Đạt</v>
          </cell>
          <cell r="AX684" t="str">
            <v>Đạt</v>
          </cell>
          <cell r="AY684" t="str">
            <v>Đạt</v>
          </cell>
          <cell r="AZ684">
            <v>0</v>
          </cell>
          <cell r="BA684" t="str">
            <v>Trần Thị Dân</v>
          </cell>
          <cell r="BB684" t="str">
            <v>Đạt</v>
          </cell>
          <cell r="BC684">
            <v>0</v>
          </cell>
        </row>
        <row r="685">
          <cell r="C685" t="str">
            <v>PP2300520249</v>
          </cell>
          <cell r="D685" t="str">
            <v>Bóng nong điều trị hẹp động mạch cảnh và mạch ngoại biên</v>
          </cell>
          <cell r="E685" t="str">
            <v>Bóng nong điều trị nong mạch cảnh, mạch ngoại biên
Đa dạng kích thước và chiều dài
Kết cấu dạng monorail
Bung bằng bộ bơm áp lực</v>
          </cell>
          <cell r="F685">
            <v>0</v>
          </cell>
          <cell r="G685" t="str">
            <v>Cái</v>
          </cell>
          <cell r="H685">
            <v>30</v>
          </cell>
          <cell r="I685">
            <v>8400000</v>
          </cell>
          <cell r="J685">
            <v>252000000</v>
          </cell>
          <cell r="K685">
            <v>5040000</v>
          </cell>
          <cell r="L685">
            <v>378000000</v>
          </cell>
          <cell r="M685">
            <v>176400000</v>
          </cell>
          <cell r="N685">
            <v>5</v>
          </cell>
          <cell r="O685" t="str">
            <v>PP2300520249</v>
          </cell>
          <cell r="P685" t="str">
            <v>Bóng nong điều trị hẹp động mạch cảnh và mạch ngoại biên</v>
          </cell>
          <cell r="Q685">
            <v>180</v>
          </cell>
          <cell r="R685">
            <v>29485000</v>
          </cell>
          <cell r="S685">
            <v>210</v>
          </cell>
          <cell r="T685" t="str">
            <v>Trong vòng 24 giờ kể từ thời điểm đặt hàng của Bệnh viện</v>
          </cell>
          <cell r="U685" t="str">
            <v>Thanh nối dọc</v>
          </cell>
          <cell r="V685" t="str">
            <v>Thanh nối dọc</v>
          </cell>
          <cell r="W685" t="str">
            <v>N07.06.040.0090.272.0002</v>
          </cell>
          <cell r="X685" t="str">
            <v>ASRxxxx</v>
          </cell>
          <cell r="Y685" t="str">
            <v>- Vật liệu: titanium, nẹp dọc thẳng. 
 - Kích thước: đk: 5.4mm, dài 550mm
 - Tương thích với vít có ren bén, nhuyễn. 
 - Tiệt trùng</v>
          </cell>
          <cell r="Z685" t="str">
            <v>Aero Medikal</v>
          </cell>
          <cell r="AA685" t="str">
            <v>Thổ Nhĩ Kỳ</v>
          </cell>
          <cell r="AB685" t="str">
            <v>Aero Medikal</v>
          </cell>
          <cell r="AC685" t="str">
            <v>Thổ Nhĩ Kỳ</v>
          </cell>
          <cell r="AD685" t="str">
            <v>C</v>
          </cell>
          <cell r="AE685" t="str">
            <v>16126NK/BYT-TB-CT
Ngày 04/08/2020</v>
          </cell>
          <cell r="AF685" t="str">
            <v>Cái/Gói</v>
          </cell>
          <cell r="AG685" t="str">
            <v>Cái</v>
          </cell>
          <cell r="AH685">
            <v>10</v>
          </cell>
          <cell r="AI685">
            <v>0</v>
          </cell>
          <cell r="AJ685" t="str">
            <v>vn0106119693</v>
          </cell>
          <cell r="AK685" t="str">
            <v>CÔNG TY CỔ PHẦN NOVAMEDIC VIỆT NAM</v>
          </cell>
          <cell r="AL685" t="str">
            <v>Đạt</v>
          </cell>
          <cell r="AM685"/>
          <cell r="AN685" t="str">
            <v>Nguyễn Thị Sao Mai</v>
          </cell>
          <cell r="AO685" t="str">
            <v>Đạt</v>
          </cell>
          <cell r="AP685" t="str">
            <v>Đạt</v>
          </cell>
          <cell r="AQ685" t="str">
            <v>Đạt</v>
          </cell>
          <cell r="AR685">
            <v>0</v>
          </cell>
          <cell r="AS685" t="str">
            <v>Đạt</v>
          </cell>
          <cell r="AT685" t="str">
            <v>Đạt</v>
          </cell>
          <cell r="AU685" t="str">
            <v>Đạt</v>
          </cell>
          <cell r="AV685" t="str">
            <v>Đạt</v>
          </cell>
          <cell r="AW685" t="str">
            <v>Đạt</v>
          </cell>
          <cell r="AX685" t="str">
            <v>Đạt</v>
          </cell>
          <cell r="AY685" t="str">
            <v>Đạt</v>
          </cell>
          <cell r="AZ685">
            <v>0</v>
          </cell>
          <cell r="BA685" t="str">
            <v>Hồ Thị Xuân Thu</v>
          </cell>
          <cell r="BB685" t="str">
            <v>Đạt</v>
          </cell>
          <cell r="BC685">
            <v>0</v>
          </cell>
        </row>
        <row r="686">
          <cell r="C686" t="str">
            <v>PP2300520249</v>
          </cell>
          <cell r="D686" t="str">
            <v>Bóng nong điều trị hẹp động mạch cảnh và mạch ngoại biên</v>
          </cell>
          <cell r="E686" t="str">
            <v>Bóng nong điều trị nong mạch cảnh, mạch ngoại biên
Đa dạng kích thước và chiều dài
Kết cấu dạng monorail
Bung bằng bộ bơm áp lực</v>
          </cell>
          <cell r="F686">
            <v>0</v>
          </cell>
          <cell r="G686" t="str">
            <v>Cái</v>
          </cell>
          <cell r="H686">
            <v>30</v>
          </cell>
          <cell r="I686">
            <v>8400000</v>
          </cell>
          <cell r="J686">
            <v>252000000</v>
          </cell>
          <cell r="K686">
            <v>5040000</v>
          </cell>
          <cell r="L686">
            <v>378000000</v>
          </cell>
          <cell r="M686">
            <v>176400000</v>
          </cell>
          <cell r="N686">
            <v>5</v>
          </cell>
          <cell r="O686" t="str">
            <v>PP2300520249</v>
          </cell>
          <cell r="P686" t="str">
            <v>Bóng nong điều trị hẹp động mạch cảnh và mạch ngoại biên</v>
          </cell>
          <cell r="Q686">
            <v>180</v>
          </cell>
          <cell r="R686">
            <v>197526000</v>
          </cell>
          <cell r="S686">
            <v>210</v>
          </cell>
          <cell r="T686" t="str">
            <v>Trong vòng 24 giờ kể từ thời điểm đặt hàng của Bệnh viện</v>
          </cell>
          <cell r="U686" t="str">
            <v>Viatrac 14 Plus</v>
          </cell>
          <cell r="V686" t="str">
            <v>Viatrac 14 Plus</v>
          </cell>
          <cell r="W686" t="str">
            <v>N07.01.240.0052.175.0002</v>
          </cell>
          <cell r="X686" t="str">
            <v xml:space="preserve">10081xx-xx; 10082xx-xx
</v>
          </cell>
          <cell r="Y686" t="str">
            <v>Bóng nong điều trị nong mạch cảnh, mạch ngoại biên
Đa dạng kích thước và chiều dài
Kết cấu dạng monorail
Bung bằng bộ bơm áp lực</v>
          </cell>
          <cell r="Z686" t="str">
            <v>Abbott Vascular</v>
          </cell>
          <cell r="AA686" t="str">
            <v>Hoa Kỳ</v>
          </cell>
          <cell r="AB686" t="str">
            <v>Abbott Vascular</v>
          </cell>
          <cell r="AC686" t="str">
            <v>Hoa Kỳ</v>
          </cell>
          <cell r="AD686" t="str">
            <v>D</v>
          </cell>
          <cell r="AE686" t="str">
            <v>7917NK/BYT-TB-CT</v>
          </cell>
          <cell r="AF686" t="str">
            <v>Cái/ Hộp</v>
          </cell>
          <cell r="AG686" t="str">
            <v>Cái</v>
          </cell>
          <cell r="AH686">
            <v>30</v>
          </cell>
          <cell r="AI686">
            <v>0</v>
          </cell>
          <cell r="AJ686" t="str">
            <v>vn0313296806</v>
          </cell>
          <cell r="AK686" t="str">
            <v>CÔNG TY TNHH THIÊT BỊ Y TẾ TVT</v>
          </cell>
          <cell r="AL686" t="str">
            <v>Đạt</v>
          </cell>
          <cell r="AM686"/>
          <cell r="AN686" t="str">
            <v>Phạm Thị Kim Hoàng</v>
          </cell>
          <cell r="AO686" t="str">
            <v>Đạt</v>
          </cell>
          <cell r="AP686" t="str">
            <v>Đạt</v>
          </cell>
          <cell r="AQ686" t="str">
            <v>Đạt</v>
          </cell>
          <cell r="AR686">
            <v>0</v>
          </cell>
          <cell r="AS686" t="str">
            <v>Đạt</v>
          </cell>
          <cell r="AT686" t="str">
            <v>Đạt</v>
          </cell>
          <cell r="AU686" t="str">
            <v>Đạt</v>
          </cell>
          <cell r="AV686" t="str">
            <v>Đạt</v>
          </cell>
          <cell r="AW686" t="str">
            <v>Đạt</v>
          </cell>
          <cell r="AX686" t="str">
            <v>Đạt</v>
          </cell>
          <cell r="AY686" t="str">
            <v>Đạt</v>
          </cell>
          <cell r="AZ686">
            <v>0</v>
          </cell>
          <cell r="BA686" t="str">
            <v>Nguyễn Văn Tuyền</v>
          </cell>
          <cell r="BB686" t="str">
            <v>Đạt</v>
          </cell>
          <cell r="BC686">
            <v>0</v>
          </cell>
        </row>
        <row r="687">
          <cell r="C687" t="str">
            <v>PP2300520249</v>
          </cell>
          <cell r="D687" t="str">
            <v>Bóng nong điều trị hẹp động mạch cảnh và mạch ngoại biên</v>
          </cell>
          <cell r="E687" t="str">
            <v>Bóng nong điều trị nong mạch cảnh, mạch ngoại biên
Đa dạng kích thước và chiều dài
Kết cấu dạng monorail
Bung bằng bộ bơm áp lực</v>
          </cell>
          <cell r="F687">
            <v>0</v>
          </cell>
          <cell r="G687" t="str">
            <v>Cái</v>
          </cell>
          <cell r="H687">
            <v>30</v>
          </cell>
          <cell r="I687">
            <v>8400000</v>
          </cell>
          <cell r="J687">
            <v>252000000</v>
          </cell>
          <cell r="K687">
            <v>5040000</v>
          </cell>
          <cell r="L687">
            <v>378000000</v>
          </cell>
          <cell r="M687">
            <v>176400000</v>
          </cell>
          <cell r="N687">
            <v>5</v>
          </cell>
          <cell r="O687" t="str">
            <v>PP2300520249</v>
          </cell>
          <cell r="P687" t="str">
            <v>Bóng nong điều trị hẹp động mạch cảnh và mạch ngoại biên</v>
          </cell>
          <cell r="Q687">
            <v>180</v>
          </cell>
          <cell r="R687">
            <v>362642000</v>
          </cell>
          <cell r="S687">
            <v>210</v>
          </cell>
          <cell r="T687">
            <v>0</v>
          </cell>
          <cell r="U687" t="str">
            <v>Bóng nong mạch ngoại biên Jade(Tất cả các cỡ)</v>
          </cell>
          <cell r="V687" t="str">
            <v>Bóng nong mạch ngoại biên Jade(Tất cả các cỡ)</v>
          </cell>
          <cell r="W687" t="str">
            <v>N07.01.240.3377.173.0009</v>
          </cell>
          <cell r="X687" t="str">
            <v>515-015-41, 515-020-41, 515-040-41,515-080-41,
515-120-41, 515-180-41, 515-240-41, 520-015-41,
520-020-41, 520-040-41, 520-080-41, 520-120-41,
520-180-41, 520-240-41, 525-020-41, 525-040-41,
525-080-41, 525-120-41, 525-180-41, 525-240-41,
530-015-41, 530-020-41, 530-040-41, 530-080-41,
530-120-41, 530-180-41, 530-240-41, 535-020-41,
535-040-41, 535-080-41, 535-120-41, 535-180-41,
535-240-41, 540-015-41, 540-020-41, 540-040-41,
540-080-41, 540-120-41R, 540-180-41, 540-240-41,
545-020-41, 545-040-41, 545-080-41, 545-120-41R,
550-015-41, 550-020-41, 550-040-41, 550-080-41,
550-120-41R, 550-180-41, 550-240-41, 555-020-41,
555-040-41, 555-080-41, 555-120-41R, 560-015-41,
560-020-41, 560-040-41, 560-080-41, 560-120-41R,
560-180-41, 560-240-41</v>
          </cell>
          <cell r="Y687" t="str">
            <v xml:space="preserve">Hệ thống ống thông lai kép giữa RX và OTW nhằm tăng cường lực đẩy cho tổn thương ở đoạn xa.
Chất liệu bóng: Nylon/ Pebax
Công nghệ Z-Tip, chiều dài đầu tip từ 3 - 5 mm.
Lớp phủ ái nước (đầu tip và trục xa), Lớp phủ kháng nước (lòng trong ống và bóng)
Đường kính thân bóng (crossing profile): 0.039 inch (Ø3 mm),
Áp lực thường 12 atm. Áp lực vỡ bóng: 18-22 atm.
Dây dẫn tương thích: 0.014 inch.
Đường kính bóng từ 1.5 – 6 mm. 
Chiều dài bóng từ 15 – 240 mm. 
Chiều dài ống: 150 cm. </v>
          </cell>
          <cell r="Z687" t="str">
            <v>OrbusNeich Medical B.V.</v>
          </cell>
          <cell r="AA687" t="str">
            <v>Hà Lan</v>
          </cell>
          <cell r="AB687" t="str">
            <v>OrbusNeich Medical B.V.</v>
          </cell>
          <cell r="AC687" t="str">
            <v>Hà Lan</v>
          </cell>
          <cell r="AD687" t="str">
            <v>D</v>
          </cell>
          <cell r="AE687" t="str">
            <v>GPNK:
14519NK/BYT-TB-CT
Ngày cấp: 03/01/2018</v>
          </cell>
          <cell r="AF687" t="str">
            <v>Cái/ Hộp</v>
          </cell>
          <cell r="AG687" t="str">
            <v>Cái</v>
          </cell>
          <cell r="AH687">
            <v>30</v>
          </cell>
          <cell r="AI687">
            <v>0</v>
          </cell>
          <cell r="AJ687" t="str">
            <v>vn0309110047</v>
          </cell>
          <cell r="AK687" t="str">
            <v>CÔNG TY TNHH THƯƠNG MẠI VÀ DỊCH VỤ KỸ THUẬT PHÚC TÍN</v>
          </cell>
          <cell r="AL687" t="str">
            <v>Đạt</v>
          </cell>
          <cell r="AM687"/>
          <cell r="AN687" t="str">
            <v>Nguyễn Thị Phương Hoa</v>
          </cell>
          <cell r="AO687" t="str">
            <v>Đạt</v>
          </cell>
          <cell r="AP687" t="str">
            <v>Đạt</v>
          </cell>
          <cell r="AQ687" t="str">
            <v>Đạt</v>
          </cell>
          <cell r="AR687">
            <v>0</v>
          </cell>
          <cell r="AS687" t="str">
            <v>Đạt</v>
          </cell>
          <cell r="AT687" t="str">
            <v>Không đạt</v>
          </cell>
          <cell r="AU687" t="str">
            <v>Đạt</v>
          </cell>
          <cell r="AV687" t="str">
            <v>Đạt</v>
          </cell>
          <cell r="AW687" t="str">
            <v>Đạt</v>
          </cell>
          <cell r="AX687" t="str">
            <v>Đạt</v>
          </cell>
          <cell r="AY687" t="str">
            <v>Không đạt</v>
          </cell>
          <cell r="AZ687" t="str">
            <v>Catalogue không thể hiện các thông tin đáp ứng E-HSMT: điều trị nong mạch cảnh</v>
          </cell>
          <cell r="BA687" t="str">
            <v>Trần Thị Huyền Trân</v>
          </cell>
          <cell r="BB687" t="str">
            <v>Không đạt</v>
          </cell>
          <cell r="BC687" t="str">
            <v>Catalogue không thể hiện các thông tin đáp ứng E-HSMT: điều trị nong mạch cảnh</v>
          </cell>
        </row>
        <row r="688">
          <cell r="C688" t="str">
            <v>PP2300520250</v>
          </cell>
          <cell r="D688" t="str">
            <v>Bình chứa huyết khối</v>
          </cell>
          <cell r="E688" t="str">
            <v xml:space="preserve"> - Bằng nhựa trong suốt, dung tích cỡ khoảng 1000ml
 - Có nắp tháo rời, đầu kết nối với dây nối hút huyết khối, bộ lọc ngăn chất bẩn
 - Sử dụng kết nối với máy bơm hút huyết khối</v>
          </cell>
          <cell r="F688">
            <v>0</v>
          </cell>
          <cell r="G688" t="str">
            <v>Cái</v>
          </cell>
          <cell r="H688">
            <v>5</v>
          </cell>
          <cell r="I688">
            <v>1575000</v>
          </cell>
          <cell r="J688">
            <v>7875000</v>
          </cell>
          <cell r="K688">
            <v>157500</v>
          </cell>
          <cell r="L688">
            <v>11812500</v>
          </cell>
          <cell r="M688">
            <v>5512500</v>
          </cell>
          <cell r="N688">
            <v>1</v>
          </cell>
          <cell r="O688" t="str">
            <v>PP2300520250</v>
          </cell>
          <cell r="P688" t="str">
            <v>Bình chứa huyết khối</v>
          </cell>
          <cell r="Q688">
            <v>180</v>
          </cell>
          <cell r="R688">
            <v>52277500</v>
          </cell>
          <cell r="S688">
            <v>210</v>
          </cell>
          <cell r="T688">
            <v>0</v>
          </cell>
          <cell r="U688" t="str">
            <v>Bình chứa dung dịch hút huyết khối - Penumbra ENGINE Canister</v>
          </cell>
          <cell r="V688" t="str">
            <v>Bình chứa dung dịch hút huyết khối - Penumbra ENGINE Canister</v>
          </cell>
          <cell r="W688" t="str">
            <v>N03.07.070.3449.175.0002</v>
          </cell>
          <cell r="X688" t="str">
            <v>PAPS3.</v>
          </cell>
          <cell r="Y688" t="str">
            <v xml:space="preserve"> - Bằng nhựa trong suốt, dung tích cỡ khoảng 1000ml
 - Có nắp tháo rời, đầu kết nối với dây nối hút huyết khối, bộ lọc ngăn chất bẩn
 - Sử dụng kết nối với máy bơm hút huyết khối</v>
          </cell>
          <cell r="Z688" t="str">
            <v>Penumbra, Inc</v>
          </cell>
          <cell r="AA688" t="str">
            <v xml:space="preserve">Hoa kỳ </v>
          </cell>
          <cell r="AB688" t="str">
            <v>Penumbra, 
Inc</v>
          </cell>
          <cell r="AC688" t="str">
            <v xml:space="preserve">Hoa kỳ </v>
          </cell>
          <cell r="AD688" t="str">
            <v>A</v>
          </cell>
          <cell r="AE688" t="str">
            <v>190001564/PCBA-HN</v>
          </cell>
          <cell r="AF688" t="str">
            <v xml:space="preserve">1 cái / 1 hộp </v>
          </cell>
          <cell r="AG688" t="str">
            <v>Cái</v>
          </cell>
          <cell r="AH688">
            <v>5</v>
          </cell>
          <cell r="AI688" t="str">
            <v>Không có HSD</v>
          </cell>
          <cell r="AJ688" t="str">
            <v>vn0100234876</v>
          </cell>
          <cell r="AK688" t="str">
            <v>CÔNG TY TNHH THIÊN VIỆT</v>
          </cell>
          <cell r="AL688" t="str">
            <v>Đạt</v>
          </cell>
          <cell r="AM688"/>
          <cell r="AN688" t="str">
            <v xml:space="preserve">Đào Thị Nhung </v>
          </cell>
          <cell r="AO688" t="str">
            <v>Đạt</v>
          </cell>
          <cell r="AP688" t="str">
            <v>Đạt</v>
          </cell>
          <cell r="AQ688" t="str">
            <v>Đạt</v>
          </cell>
          <cell r="AR688">
            <v>0</v>
          </cell>
          <cell r="AS688" t="str">
            <v>Đạt</v>
          </cell>
          <cell r="AT688" t="str">
            <v>Đạt</v>
          </cell>
          <cell r="AU688" t="str">
            <v>Đạt</v>
          </cell>
          <cell r="AV688" t="str">
            <v>Đạt</v>
          </cell>
          <cell r="AW688" t="str">
            <v>Đạt</v>
          </cell>
          <cell r="AX688" t="str">
            <v>Đạt</v>
          </cell>
          <cell r="AY688" t="str">
            <v>Đạt</v>
          </cell>
          <cell r="AZ688">
            <v>0</v>
          </cell>
          <cell r="BA688" t="str">
            <v>Trần Thị Huyền Trân</v>
          </cell>
          <cell r="BB688" t="str">
            <v>Đạt</v>
          </cell>
          <cell r="BC688">
            <v>0</v>
          </cell>
        </row>
        <row r="689">
          <cell r="C689" t="str">
            <v>PP2300520251</v>
          </cell>
          <cell r="D689" t="str">
            <v>Dây nối với ống hút huyết khối</v>
          </cell>
          <cell r="E689" t="str">
            <v>- Chất liệu: Bằng nhựa trong suốt 
- Sử dụng tương thích với tất cả ống thông hút huyết khối</v>
          </cell>
          <cell r="F689">
            <v>0</v>
          </cell>
          <cell r="G689" t="str">
            <v>Cái</v>
          </cell>
          <cell r="H689">
            <v>20</v>
          </cell>
          <cell r="I689">
            <v>2200000</v>
          </cell>
          <cell r="J689">
            <v>44000000</v>
          </cell>
          <cell r="K689">
            <v>880000</v>
          </cell>
          <cell r="L689">
            <v>66000000</v>
          </cell>
          <cell r="M689">
            <v>30800000</v>
          </cell>
          <cell r="N689">
            <v>4</v>
          </cell>
          <cell r="O689" t="str">
            <v>PP2300520251</v>
          </cell>
          <cell r="P689" t="str">
            <v>Dây nối với ống hút huyết khối</v>
          </cell>
          <cell r="Q689">
            <v>180</v>
          </cell>
          <cell r="R689">
            <v>52277500</v>
          </cell>
          <cell r="S689">
            <v>210</v>
          </cell>
          <cell r="T689">
            <v>0</v>
          </cell>
          <cell r="U689" t="str">
            <v>Dây nối hút huyết khối - Aspiration Tubing.</v>
          </cell>
          <cell r="V689" t="str">
            <v>Dây nối hút huyết khối - Aspiration Tubing.</v>
          </cell>
          <cell r="W689" t="str">
            <v>N04.03.100.3449.175.0001</v>
          </cell>
          <cell r="X689" t="str">
            <v xml:space="preserve"> PST2.</v>
          </cell>
          <cell r="Y689" t="str">
            <v>- Chất liệu: Bằng nhựa trong suốt 
- Sử dụng tương thích với tất cả ống thông hút huyết khối</v>
          </cell>
          <cell r="Z689" t="str">
            <v>Penumbra, Inc</v>
          </cell>
          <cell r="AA689" t="str">
            <v xml:space="preserve">Hoa kỳ </v>
          </cell>
          <cell r="AB689" t="str">
            <v>Penumbra, 
Inc</v>
          </cell>
          <cell r="AC689" t="str">
            <v xml:space="preserve">Hoa kỳ </v>
          </cell>
          <cell r="AD689" t="str">
            <v>B</v>
          </cell>
          <cell r="AE689" t="str">
            <v>220001483/PCBB-BYT</v>
          </cell>
          <cell r="AF689" t="str">
            <v xml:space="preserve">1 cái / 1 hộp </v>
          </cell>
          <cell r="AG689" t="str">
            <v>Cái</v>
          </cell>
          <cell r="AH689">
            <v>20</v>
          </cell>
          <cell r="AI689" t="str">
            <v xml:space="preserve">24 tháng </v>
          </cell>
          <cell r="AJ689" t="str">
            <v>vn0100234876</v>
          </cell>
          <cell r="AK689" t="str">
            <v>CÔNG TY TNHH THIÊN VIỆT</v>
          </cell>
          <cell r="AL689" t="str">
            <v>Đạt</v>
          </cell>
          <cell r="AM689"/>
          <cell r="AN689" t="str">
            <v xml:space="preserve">Đào Thị Nhung </v>
          </cell>
          <cell r="AO689" t="str">
            <v>Đạt</v>
          </cell>
          <cell r="AP689" t="str">
            <v>Đạt</v>
          </cell>
          <cell r="AQ689" t="str">
            <v>Đạt</v>
          </cell>
          <cell r="AR689">
            <v>0</v>
          </cell>
          <cell r="AS689" t="str">
            <v>Đạt</v>
          </cell>
          <cell r="AT689" t="str">
            <v>Đạt</v>
          </cell>
          <cell r="AU689" t="str">
            <v>Đạt</v>
          </cell>
          <cell r="AV689" t="str">
            <v>Đạt</v>
          </cell>
          <cell r="AW689" t="str">
            <v>Đạt</v>
          </cell>
          <cell r="AX689" t="str">
            <v>Đạt</v>
          </cell>
          <cell r="AY689" t="str">
            <v>Đạt</v>
          </cell>
          <cell r="AZ689">
            <v>0</v>
          </cell>
          <cell r="BA689" t="str">
            <v>Trần Thị Huyền Trân</v>
          </cell>
          <cell r="BB689" t="str">
            <v>Đạt</v>
          </cell>
          <cell r="BC689">
            <v>0</v>
          </cell>
        </row>
        <row r="690">
          <cell r="C690" t="str">
            <v>PP2300520252</v>
          </cell>
          <cell r="D690" t="str">
            <v>Ống thông hỗ trợ can thiệp</v>
          </cell>
          <cell r="E690" t="str">
            <v>- Ống thông hỗ trợ can thiệp mạch não
- Kích thước: 6F -&gt; 8F
- Chiều dài: 90-120cm</v>
          </cell>
          <cell r="F690">
            <v>0</v>
          </cell>
          <cell r="G690" t="str">
            <v>Cái</v>
          </cell>
          <cell r="H690">
            <v>50</v>
          </cell>
          <cell r="I690">
            <v>8400000</v>
          </cell>
          <cell r="J690">
            <v>420000000</v>
          </cell>
          <cell r="K690">
            <v>8400000</v>
          </cell>
          <cell r="L690">
            <v>630000000</v>
          </cell>
          <cell r="M690">
            <v>294000000</v>
          </cell>
          <cell r="N690">
            <v>9</v>
          </cell>
          <cell r="O690" t="str">
            <v>PP2300520252</v>
          </cell>
          <cell r="P690" t="str">
            <v>Ống thông hỗ trợ can thiệp</v>
          </cell>
          <cell r="Q690">
            <v>180</v>
          </cell>
          <cell r="R690">
            <v>52277500</v>
          </cell>
          <cell r="S690">
            <v>210</v>
          </cell>
          <cell r="T690">
            <v>0</v>
          </cell>
          <cell r="U690" t="str">
            <v>Ống thông dẫn đường dùng trong can thiệp - Neuron System</v>
          </cell>
          <cell r="V690" t="str">
            <v>Ống thông dẫn đường dùng trong can thiệp - Neuron System</v>
          </cell>
          <cell r="W690" t="str">
            <v>N04.04.020.3449.175.0014</v>
          </cell>
          <cell r="X690" t="str">
            <v>PNML6F088804M;
PNML6F088904M;
PND6F0701058M.</v>
          </cell>
          <cell r="Y690" t="str">
            <v>- Ống thông hỗ trợ can thiệp mạch não
- Kích thước: 6F -&gt; 8F
- Chiều dài: 90-120cm</v>
          </cell>
          <cell r="Z690" t="str">
            <v>Penumbra, Inc</v>
          </cell>
          <cell r="AA690" t="str">
            <v xml:space="preserve">Hoa kỳ </v>
          </cell>
          <cell r="AB690" t="str">
            <v>Penumbra, 
Inc</v>
          </cell>
          <cell r="AC690" t="str">
            <v xml:space="preserve">Hoa kỳ </v>
          </cell>
          <cell r="AD690" t="str">
            <v>D</v>
          </cell>
          <cell r="AE690" t="str">
            <v>2300083ĐKLH/BYT-TB-CT</v>
          </cell>
          <cell r="AF690" t="str">
            <v xml:space="preserve">1 cái / 1 hộp </v>
          </cell>
          <cell r="AG690" t="str">
            <v>Cái</v>
          </cell>
          <cell r="AH690">
            <v>50</v>
          </cell>
          <cell r="AI690" t="str">
            <v xml:space="preserve">24 tháng </v>
          </cell>
          <cell r="AJ690" t="str">
            <v>vn0100234876</v>
          </cell>
          <cell r="AK690" t="str">
            <v>CÔNG TY TNHH THIÊN VIỆT</v>
          </cell>
          <cell r="AL690" t="str">
            <v>Đạt</v>
          </cell>
          <cell r="AM690"/>
          <cell r="AN690" t="str">
            <v xml:space="preserve">Đào Thị Nhung </v>
          </cell>
          <cell r="AO690" t="str">
            <v>Đạt</v>
          </cell>
          <cell r="AP690" t="str">
            <v>Đạt</v>
          </cell>
          <cell r="AQ690" t="str">
            <v>Đạt</v>
          </cell>
          <cell r="AR690">
            <v>0</v>
          </cell>
          <cell r="AS690" t="str">
            <v>Đạt</v>
          </cell>
          <cell r="AT690" t="str">
            <v>Không đạt</v>
          </cell>
          <cell r="AU690" t="str">
            <v>Đạt</v>
          </cell>
          <cell r="AV690" t="str">
            <v>Đạt</v>
          </cell>
          <cell r="AW690" t="str">
            <v>Đạt</v>
          </cell>
          <cell r="AX690" t="str">
            <v>Đạt</v>
          </cell>
          <cell r="AY690" t="str">
            <v>Không đạt</v>
          </cell>
          <cell r="AZ690" t="str">
            <v>E-HSMT: Chiều dài: 90-120cm
E-HSDT: mã sản phẩm dự thầu 80cm, 90cm, 105cm</v>
          </cell>
          <cell r="BA690" t="str">
            <v>Trần Thị Huyền Trân</v>
          </cell>
          <cell r="BB690" t="str">
            <v>Không đạt</v>
          </cell>
          <cell r="BC690" t="str">
            <v>E-HSMT: Chiều dài: 90-120cm
E-HSDT: mã sản phẩm dự thầu 80cm, 90cm, 105cm</v>
          </cell>
        </row>
        <row r="691">
          <cell r="C691" t="str">
            <v>PP2300520253</v>
          </cell>
          <cell r="D691" t="str">
            <v>Lưỡi bào ổ khớp</v>
          </cell>
          <cell r="E691" t="str">
            <v xml:space="preserve"> - Cửa sổ bào rộng cho phép bào được phía trước và bên hông. 
 - Thiết kế có răng hoặc không răng.
 -  Đường kính: 2.5mm -&gt; 5,5 mm. </v>
          </cell>
          <cell r="F691">
            <v>0</v>
          </cell>
          <cell r="G691" t="str">
            <v>Cái</v>
          </cell>
          <cell r="H691">
            <v>50</v>
          </cell>
          <cell r="I691">
            <v>4700000</v>
          </cell>
          <cell r="J691">
            <v>235000000</v>
          </cell>
          <cell r="K691">
            <v>4700000</v>
          </cell>
          <cell r="L691">
            <v>352500000</v>
          </cell>
          <cell r="M691">
            <v>164500000</v>
          </cell>
          <cell r="N691">
            <v>9</v>
          </cell>
          <cell r="O691" t="str">
            <v>PP2300520253</v>
          </cell>
          <cell r="P691" t="str">
            <v>Lưỡi bào ổ khớp</v>
          </cell>
          <cell r="Q691">
            <v>180</v>
          </cell>
          <cell r="R691">
            <v>85037000</v>
          </cell>
          <cell r="S691">
            <v>210</v>
          </cell>
          <cell r="T691" t="str">
            <v>Trong vòng 24h kể 
từ thời điểm đặt 
hàng của bệnh viện</v>
          </cell>
          <cell r="U691" t="str">
            <v>Lưỡi bào ổ khớp 5.5mm / 130mm / răng nhọn 1 bên</v>
          </cell>
          <cell r="V691" t="str">
            <v>Lưỡi bào ổ khớp 5.5mm / 130mm / răng nhọn 1 bên</v>
          </cell>
          <cell r="W691" t="str">
            <v>N05.03.060.3629.155.0009</v>
          </cell>
          <cell r="X691" t="str">
            <v>49975...</v>
          </cell>
          <cell r="Y691" t="str">
            <v>*Chất liệu : Nhựa(PVC), Thép không rỉ
* Kích cỡ: Chiều dài 80,130,160 mm .
                 Đường kính: 2.5, 3.5, 4.5, 5.5, 6, 6,5 mm
                 Xoay 360 độ
* Đặc tính:Cửa sổ bào rộng cho phép bào được phía trước và bên hông. Thiết kế có răng hoặc không răng.Dùng 1 lần, bào cắt lọc mô xơ, thiết kế rỗng nòng để hút được các mô vụn đẩy ra ngoài, giúp trường phẫu thuật trong suốt. 
- Dùng với tay bào có tốc độ vòng quay lên đến 16000 vòng/phút, tần số dao động lên đến 4Hz
* Đạt tiêu chuẩn: ISO,CE</v>
          </cell>
          <cell r="Z691" t="str">
            <v>R.Wolf</v>
          </cell>
          <cell r="AA691" t="str">
            <v>Đức</v>
          </cell>
          <cell r="AB691" t="str">
            <v>R.Wolf</v>
          </cell>
          <cell r="AC691" t="str">
            <v>Đức</v>
          </cell>
          <cell r="AD691" t="str">
            <v>B</v>
          </cell>
          <cell r="AE691" t="str">
            <v xml:space="preserve">Công bố loại B số 220000774/PCBB-HCM </v>
          </cell>
          <cell r="AF691" t="str">
            <v>1 cái/gói</v>
          </cell>
          <cell r="AG691" t="str">
            <v>Cái</v>
          </cell>
          <cell r="AH691">
            <v>50</v>
          </cell>
          <cell r="AI691">
            <v>0</v>
          </cell>
          <cell r="AJ691" t="str">
            <v>vn0314972937</v>
          </cell>
          <cell r="AK691" t="str">
            <v>CÔNG TY TNHH THIẾT BỊ Y TẾ MY TÂM</v>
          </cell>
          <cell r="AL691" t="str">
            <v>Đạt</v>
          </cell>
          <cell r="AM691"/>
          <cell r="AN691" t="str">
            <v>Tăng Thị Hiếu</v>
          </cell>
          <cell r="AO691" t="str">
            <v>Đạt</v>
          </cell>
          <cell r="AP691" t="str">
            <v>Đạt</v>
          </cell>
          <cell r="AQ691" t="str">
            <v>Đạt</v>
          </cell>
          <cell r="AR691">
            <v>0</v>
          </cell>
          <cell r="AS691" t="str">
            <v>Đạt</v>
          </cell>
          <cell r="AT691" t="str">
            <v>Đạt</v>
          </cell>
          <cell r="AU691" t="str">
            <v>Đạt</v>
          </cell>
          <cell r="AV691" t="str">
            <v>Đạt</v>
          </cell>
          <cell r="AW691" t="str">
            <v>Đạt</v>
          </cell>
          <cell r="AX691" t="str">
            <v>Đạt</v>
          </cell>
          <cell r="AY691" t="str">
            <v>Đạt</v>
          </cell>
          <cell r="AZ691">
            <v>0</v>
          </cell>
          <cell r="BA691" t="str">
            <v>Hoàng Thị Thủy</v>
          </cell>
          <cell r="BB691" t="str">
            <v>Đạt</v>
          </cell>
          <cell r="BC691">
            <v>0</v>
          </cell>
        </row>
        <row r="692">
          <cell r="C692" t="str">
            <v>PP2300520253</v>
          </cell>
          <cell r="D692" t="str">
            <v>Lưỡi bào ổ khớp</v>
          </cell>
          <cell r="E692" t="str">
            <v xml:space="preserve"> - Cửa sổ bào rộng cho phép bào được phía trước và bên hông. 
 - Thiết kế có răng hoặc không răng.
 -  Đường kính: 2.5mm -&gt; 5,5 mm. </v>
          </cell>
          <cell r="F692">
            <v>0</v>
          </cell>
          <cell r="G692" t="str">
            <v>Cái</v>
          </cell>
          <cell r="H692">
            <v>50</v>
          </cell>
          <cell r="I692">
            <v>4700000</v>
          </cell>
          <cell r="J692">
            <v>235000000</v>
          </cell>
          <cell r="K692">
            <v>4700000</v>
          </cell>
          <cell r="L692">
            <v>352500000</v>
          </cell>
          <cell r="M692">
            <v>164500000</v>
          </cell>
          <cell r="N692">
            <v>9</v>
          </cell>
          <cell r="O692" t="str">
            <v>PP2300520253</v>
          </cell>
          <cell r="P692" t="str">
            <v>Lưỡi bào ổ khớp</v>
          </cell>
          <cell r="Q692">
            <v>180</v>
          </cell>
          <cell r="R692">
            <v>593283000</v>
          </cell>
          <cell r="S692">
            <v>210</v>
          </cell>
          <cell r="T692" t="str">
            <v>Trong vòng 24h kể từ thời điểm đặt hàng của bệnh viện</v>
          </cell>
          <cell r="U692" t="str">
            <v>Lưỡi bào dùng cho nội soi khớp</v>
          </cell>
          <cell r="V692" t="str">
            <v>Lưỡi bào dùng cho nội soi khớp</v>
          </cell>
          <cell r="W692" t="str">
            <v>N05.03.060.3606.155.0007</v>
          </cell>
          <cell r="X692" t="str">
            <v>82x-xxx-xxxx</v>
          </cell>
          <cell r="Y692" t="str">
            <v xml:space="preserve"> '- Cửa sổ bào rộng cho phép bào được phía trước và bên hông. 
 - Thiết kế có răng hoặc không răng.
 -  Đường kính: 2.5mm -&gt; 5,5 mm. </v>
          </cell>
          <cell r="Z692" t="str">
            <v>Reger medizintechnik GmbH</v>
          </cell>
          <cell r="AA692" t="str">
            <v>Đức</v>
          </cell>
          <cell r="AB692" t="str">
            <v>Reger medizintechnik GmbH</v>
          </cell>
          <cell r="AC692" t="str">
            <v>Đức</v>
          </cell>
          <cell r="AD692" t="str">
            <v>B</v>
          </cell>
          <cell r="AE692" t="str">
            <v>230000607/PCBB-HCM ngày 24/03/2023</v>
          </cell>
          <cell r="AF692" t="str">
            <v>1 cái/gói</v>
          </cell>
          <cell r="AG692" t="str">
            <v>Cái</v>
          </cell>
          <cell r="AH692">
            <v>50</v>
          </cell>
          <cell r="AI692">
            <v>0</v>
          </cell>
          <cell r="AJ692" t="str">
            <v>vn0302204137</v>
          </cell>
          <cell r="AK692" t="str">
            <v>CÔNG TY TNHH TRANG THIẾT BỊ Y TẾ B.M.S</v>
          </cell>
          <cell r="AL692" t="str">
            <v>Đạt</v>
          </cell>
          <cell r="AM692"/>
          <cell r="AN692" t="str">
            <v xml:space="preserve">Đào Thị Nhung </v>
          </cell>
          <cell r="AO692" t="str">
            <v>Đạt</v>
          </cell>
          <cell r="AP692" t="str">
            <v>Đạt</v>
          </cell>
          <cell r="AQ692" t="str">
            <v>Đạt</v>
          </cell>
          <cell r="AR692" t="str">
            <v>Đạt</v>
          </cell>
          <cell r="AS692" t="str">
            <v>Đạt</v>
          </cell>
          <cell r="AT692" t="str">
            <v>Không Đạt</v>
          </cell>
          <cell r="AU692" t="str">
            <v>Đạt</v>
          </cell>
          <cell r="AV692" t="str">
            <v>Đạt</v>
          </cell>
          <cell r="AW692" t="str">
            <v>Đạt</v>
          </cell>
          <cell r="AX692" t="str">
            <v>Đạt</v>
          </cell>
          <cell r="AY692" t="str">
            <v>Không đạt</v>
          </cell>
          <cell r="AZ692" t="str">
            <v>Catalogue không đáp ứng HSMT</v>
          </cell>
          <cell r="BA692" t="str">
            <v>Nguyễn Văn Thành</v>
          </cell>
          <cell r="BB692" t="str">
            <v>Không Đạt</v>
          </cell>
          <cell r="BC692" t="str">
            <v>Catalogue không đáp ứng HSMT</v>
          </cell>
        </row>
        <row r="693">
          <cell r="C693" t="str">
            <v>PP2300520253</v>
          </cell>
          <cell r="D693" t="str">
            <v>Lưỡi bào ổ khớp</v>
          </cell>
          <cell r="E693" t="str">
            <v xml:space="preserve"> - Cửa sổ bào rộng cho phép bào được phía trước và bên hông. 
 - Thiết kế có răng hoặc không răng.
 -  Đường kính: 2.5mm -&gt; 5,5 mm. </v>
          </cell>
          <cell r="F693">
            <v>0</v>
          </cell>
          <cell r="G693" t="str">
            <v>Cái</v>
          </cell>
          <cell r="H693">
            <v>50</v>
          </cell>
          <cell r="I693">
            <v>4700000</v>
          </cell>
          <cell r="J693">
            <v>235000000</v>
          </cell>
          <cell r="K693">
            <v>4700000</v>
          </cell>
          <cell r="L693">
            <v>352500000</v>
          </cell>
          <cell r="M693">
            <v>164500000</v>
          </cell>
          <cell r="N693">
            <v>9</v>
          </cell>
          <cell r="O693" t="str">
            <v>PP2300520253</v>
          </cell>
          <cell r="P693" t="str">
            <v>Lưỡi bào ổ khớp</v>
          </cell>
          <cell r="Q693">
            <v>180</v>
          </cell>
          <cell r="R693">
            <v>377764000</v>
          </cell>
          <cell r="S693">
            <v>210</v>
          </cell>
          <cell r="T693">
            <v>0</v>
          </cell>
          <cell r="U693" t="str">
            <v>Lưỡi bào xương dùng trong nội soi khớp</v>
          </cell>
          <cell r="V693" t="str">
            <v>Lưỡi bào xương dùng trong nội soi khớp</v>
          </cell>
          <cell r="W693" t="str">
            <v>N05.03.060.0270.175.0001</v>
          </cell>
          <cell r="X693" t="str">
            <v>AR-8xxxEX</v>
          </cell>
          <cell r="Y693" t="str">
            <v>- Vật liệu: Đầu lưỡi bào bằng hợp kim không gỉ
- Đóng gói tiệt trùng, dùng 1 lần.
- Sử dụng cho mô mềm diện rộng, sụn chêm, cắt bỏ hoạt dịch khớp gối, chóp xoay khớp vai.
- Cửa sổ bào rộng cho phép bào được phía trước và bên hông. 
 - Thiết kế có răng hoặc không răng.
Đường kính 4mm, 5mm, 5.5mm, chiều dài 13cm.
Đạt tiêu chuẩn FDA.</v>
          </cell>
          <cell r="Z693" t="str">
            <v>Arthrex, Inc.</v>
          </cell>
          <cell r="AA693" t="str">
            <v>Mỹ</v>
          </cell>
          <cell r="AB693" t="str">
            <v>Arthrex, Inc.</v>
          </cell>
          <cell r="AC693" t="str">
            <v>Mỹ</v>
          </cell>
          <cell r="AD693" t="str">
            <v>PhâN Loại: B</v>
          </cell>
          <cell r="AE693" t="str">
            <v>Số công bố:
 220001976/PCBB-BYT
Ngày công bố: 10/04/2022</v>
          </cell>
          <cell r="AF693" t="str">
            <v>1 cái/ 1 gói</v>
          </cell>
          <cell r="AG693" t="str">
            <v>Cái</v>
          </cell>
          <cell r="AH693">
            <v>50</v>
          </cell>
          <cell r="AI693" t="str">
            <v>59 tháng</v>
          </cell>
          <cell r="AJ693" t="str">
            <v>vn0100124376</v>
          </cell>
          <cell r="AK693" t="str">
            <v>TỔNG CÔNG TY THIẾT BỊ Y TẾ VIỆT NAM - CTCP</v>
          </cell>
          <cell r="AL693" t="str">
            <v>Đạt</v>
          </cell>
          <cell r="AM693"/>
          <cell r="AN693" t="str">
            <v>Trần Thị Kiều Diễm</v>
          </cell>
          <cell r="AO693">
            <v>0</v>
          </cell>
          <cell r="AP693" t="str">
            <v>Đạt</v>
          </cell>
          <cell r="AQ693" t="str">
            <v>Đạt</v>
          </cell>
          <cell r="AR693">
            <v>0</v>
          </cell>
          <cell r="AS693" t="str">
            <v>Đạt</v>
          </cell>
          <cell r="AT693" t="str">
            <v>Không đạt</v>
          </cell>
          <cell r="AU693" t="str">
            <v>Đạt</v>
          </cell>
          <cell r="AV693" t="str">
            <v>Đạt</v>
          </cell>
          <cell r="AW693" t="str">
            <v>Đạt</v>
          </cell>
          <cell r="AX693" t="str">
            <v>Đạt</v>
          </cell>
          <cell r="AY693" t="str">
            <v>Không đạt</v>
          </cell>
          <cell r="AZ693" t="str">
            <v>1 Catalogue tham dự nhiều mã phần lô (PP2300520002, PP2300520253, PP2300520315)
-&gt; Nhà thầu xác định tham dự 01 mã phần lô PP2300520315</v>
          </cell>
          <cell r="BA693" t="str">
            <v>Trần Thị Huyền Trân</v>
          </cell>
          <cell r="BB693" t="str">
            <v>Không đạt</v>
          </cell>
          <cell r="BC693" t="str">
            <v>1 Catalogue tham dự nhiều mã phần lô (PP2300520002, PP2300520253, PP2300520315)
-&gt; Nhà thầu xác định tham dự 01 mã phần lô PP2300520315</v>
          </cell>
        </row>
        <row r="694">
          <cell r="C694" t="str">
            <v>PP2300520254</v>
          </cell>
          <cell r="D694" t="str">
            <v>Lưỡi cắt đốt đơn cực</v>
          </cell>
          <cell r="E694" t="str">
            <v xml:space="preserve"> - Cung cấp tốc độ cắt lớn nhất với lượng mô lớn trong nội soi khớp vai, gối, khớp nhỏ
 - Có nhiều lỗ hút nước ra
 - Bề mặt điện cực lớn  
 - Độ  gập góc 30-&gt;90 độ
</v>
          </cell>
          <cell r="F694">
            <v>0</v>
          </cell>
          <cell r="G694" t="str">
            <v>Cái</v>
          </cell>
          <cell r="H694">
            <v>50</v>
          </cell>
          <cell r="I694">
            <v>7000000</v>
          </cell>
          <cell r="J694">
            <v>350000000</v>
          </cell>
          <cell r="K694">
            <v>7000000</v>
          </cell>
          <cell r="L694">
            <v>525000000</v>
          </cell>
          <cell r="M694">
            <v>245000000</v>
          </cell>
          <cell r="N694">
            <v>9</v>
          </cell>
          <cell r="O694" t="str">
            <v>PP2300520254</v>
          </cell>
          <cell r="P694" t="str">
            <v>Lưỡi cắt đốt đơn cực</v>
          </cell>
          <cell r="Q694">
            <v>180</v>
          </cell>
          <cell r="R694">
            <v>85037000</v>
          </cell>
          <cell r="S694">
            <v>210</v>
          </cell>
          <cell r="T694" t="str">
            <v>Trong vòng 24h kể 
từ thời điểm đặt 
hàng của bệnh viện</v>
          </cell>
          <cell r="U694" t="str">
            <v>Lưỡi cắt đốt đơn cực loại cong 90 °</v>
          </cell>
          <cell r="V694" t="str">
            <v>Lưỡi cắt đốt đơn cực loại cong 90 °</v>
          </cell>
          <cell r="W694" t="str">
            <v>N05.03.090.5276.272.0003</v>
          </cell>
          <cell r="X694" t="str">
            <v>TM084331...</v>
          </cell>
          <cell r="Y694" t="str">
            <v>* Chất liệu : Tay cầm Nhựa(PVC), đầu đốt sóng titan
* Kích cỡ: gập góc 30, 45,70, 90 độ
* Đặc tính: Cung cấp tốc độ cắt lớn nhất với lượng mô lớn trong nội soi khớp vai, gối, khớp nhỏ, có nhiều lỗ hút nước ra giúp trường quan sát tốt
Bề mặt điện cực lớn  giúp loại bỏ tốt các phần mô mềm cần loại bỏ, và cầm máu trong ổ khớp.
* Đạt tiêu chuẩn: ISO,CE</v>
          </cell>
          <cell r="Z694" t="str">
            <v>Tulpar</v>
          </cell>
          <cell r="AA694" t="str">
            <v>Thổ Nhĩ Kỳ</v>
          </cell>
          <cell r="AB694" t="str">
            <v>Tulpar</v>
          </cell>
          <cell r="AC694" t="str">
            <v>Thổ Nhĩ Kỳ</v>
          </cell>
          <cell r="AD694" t="str">
            <v>B</v>
          </cell>
          <cell r="AE694" t="str">
            <v>Số công bố: 220003281/PCBB-HCM</v>
          </cell>
          <cell r="AF694" t="str">
            <v>1 cái/hộp</v>
          </cell>
          <cell r="AG694" t="str">
            <v>Cái</v>
          </cell>
          <cell r="AH694">
            <v>50</v>
          </cell>
          <cell r="AI694">
            <v>0</v>
          </cell>
          <cell r="AJ694" t="str">
            <v>vn0314972937</v>
          </cell>
          <cell r="AK694" t="str">
            <v>CÔNG TY TNHH THIẾT BỊ Y TẾ MY TÂM</v>
          </cell>
          <cell r="AL694" t="str">
            <v>Đạt</v>
          </cell>
          <cell r="AM694"/>
          <cell r="AN694" t="str">
            <v>Tăng Thị Hiếu</v>
          </cell>
          <cell r="AO694" t="str">
            <v>Đạt</v>
          </cell>
          <cell r="AP694" t="str">
            <v>Đạt</v>
          </cell>
          <cell r="AQ694" t="str">
            <v>Đạt</v>
          </cell>
          <cell r="AR694">
            <v>0</v>
          </cell>
          <cell r="AS694" t="str">
            <v>Đạt</v>
          </cell>
          <cell r="AT694" t="str">
            <v>Đạt</v>
          </cell>
          <cell r="AU694" t="str">
            <v>Đạt</v>
          </cell>
          <cell r="AV694" t="str">
            <v>Đạt</v>
          </cell>
          <cell r="AW694" t="str">
            <v>Đạt</v>
          </cell>
          <cell r="AX694" t="str">
            <v>Đạt</v>
          </cell>
          <cell r="AY694" t="str">
            <v>Đạt</v>
          </cell>
          <cell r="AZ694">
            <v>0</v>
          </cell>
          <cell r="BA694" t="str">
            <v>Hoàng Thị Thủy</v>
          </cell>
          <cell r="BB694" t="str">
            <v>Đạt</v>
          </cell>
          <cell r="BC694">
            <v>0</v>
          </cell>
        </row>
        <row r="695">
          <cell r="C695" t="str">
            <v>PP2300520254</v>
          </cell>
          <cell r="D695" t="str">
            <v>Lưỡi cắt đốt đơn cực</v>
          </cell>
          <cell r="E695" t="str">
            <v xml:space="preserve"> - Cung cấp tốc độ cắt lớn nhất với lượng mô lớn trong nội soi khớp vai, gối, khớp nhỏ
 - Có nhiều lỗ hút nước ra
 - Bề mặt điện cực lớn  
 - Độ  gập góc 30-&gt;90 độ
</v>
          </cell>
          <cell r="F695">
            <v>0</v>
          </cell>
          <cell r="G695" t="str">
            <v>Cái</v>
          </cell>
          <cell r="H695">
            <v>50</v>
          </cell>
          <cell r="I695">
            <v>7000000</v>
          </cell>
          <cell r="J695">
            <v>350000000</v>
          </cell>
          <cell r="K695">
            <v>7000000</v>
          </cell>
          <cell r="L695">
            <v>525000000</v>
          </cell>
          <cell r="M695">
            <v>245000000</v>
          </cell>
          <cell r="N695">
            <v>9</v>
          </cell>
          <cell r="O695" t="str">
            <v>PP2300520254</v>
          </cell>
          <cell r="P695" t="str">
            <v>Lưỡi cắt đốt đơn cực</v>
          </cell>
          <cell r="Q695">
            <v>180</v>
          </cell>
          <cell r="R695">
            <v>593283000</v>
          </cell>
          <cell r="S695">
            <v>210</v>
          </cell>
          <cell r="T695" t="str">
            <v>Trong vòng 24h kể từ thời điểm đặt hàng của bệnh viện</v>
          </cell>
          <cell r="U695" t="str">
            <v>Lưỡi cắt đốt bằng sóng RF</v>
          </cell>
          <cell r="V695" t="str">
            <v>Lưỡi cắt đốt bằng sóng RF</v>
          </cell>
          <cell r="W695" t="str">
            <v>N05.03.060.3606.155.0006</v>
          </cell>
          <cell r="X695" t="str">
            <v>893-xxx</v>
          </cell>
          <cell r="Y695" t="str">
            <v xml:space="preserve"> '- Cung cấp tốc độ cắt lớn nhất với lượng mô lớn trong nội soi khớp vai, gối, khớp nhỏ
 - Có nhiều lỗ hút nước ra
 - Bề mặt điện cực lớn  
 - Độ  gập góc 30-&gt;90 độ</v>
          </cell>
          <cell r="Z695" t="str">
            <v>Reger medizintechnik GmbH</v>
          </cell>
          <cell r="AA695" t="str">
            <v>Đức</v>
          </cell>
          <cell r="AB695" t="str">
            <v>Reger medizintechnik GmbH</v>
          </cell>
          <cell r="AC695" t="str">
            <v>Đức</v>
          </cell>
          <cell r="AD695" t="str">
            <v>B</v>
          </cell>
          <cell r="AE695" t="str">
            <v>230000607/PCBB-HCM ngày 24/03/2023</v>
          </cell>
          <cell r="AF695" t="str">
            <v>1 cái/gói</v>
          </cell>
          <cell r="AG695" t="str">
            <v>Cái</v>
          </cell>
          <cell r="AH695">
            <v>50</v>
          </cell>
          <cell r="AI695">
            <v>0</v>
          </cell>
          <cell r="AJ695" t="str">
            <v>vn0302204137</v>
          </cell>
          <cell r="AK695" t="str">
            <v>CÔNG TY TNHH TRANG THIẾT BỊ Y TẾ B.M.S</v>
          </cell>
          <cell r="AL695" t="str">
            <v>Đạt</v>
          </cell>
          <cell r="AM695"/>
          <cell r="AN695" t="str">
            <v xml:space="preserve">Đào Thị Nhung </v>
          </cell>
          <cell r="AO695" t="str">
            <v>Đạt</v>
          </cell>
          <cell r="AP695" t="str">
            <v>Đạt</v>
          </cell>
          <cell r="AQ695" t="str">
            <v>Đạt</v>
          </cell>
          <cell r="AR695" t="str">
            <v>Đạt</v>
          </cell>
          <cell r="AS695" t="str">
            <v>Đạt</v>
          </cell>
          <cell r="AT695" t="str">
            <v>Không Đạt</v>
          </cell>
          <cell r="AU695" t="str">
            <v>Đạt</v>
          </cell>
          <cell r="AV695" t="str">
            <v>Đạt</v>
          </cell>
          <cell r="AW695" t="str">
            <v>Đạt</v>
          </cell>
          <cell r="AX695" t="str">
            <v>Đạt</v>
          </cell>
          <cell r="AY695" t="str">
            <v>Không Đạt</v>
          </cell>
          <cell r="AZ695" t="str">
            <v>Catalogue không đáp ứng HSMT</v>
          </cell>
          <cell r="BA695" t="str">
            <v>Nguyễn Văn Thành</v>
          </cell>
          <cell r="BB695" t="str">
            <v>Không Đạt</v>
          </cell>
          <cell r="BC695" t="str">
            <v>Catalogue không đáp ứng HSMT</v>
          </cell>
        </row>
        <row r="696">
          <cell r="C696" t="str">
            <v>PP2300520255</v>
          </cell>
          <cell r="D696" t="str">
            <v>Vít cố định dây chằng chéo tự tiêu, các cỡ</v>
          </cell>
          <cell r="E696" t="str">
            <v xml:space="preserve"> - Chất liệu: vật liệu sinh học tự tiêu PLDLA 
 - Thiết kế: Ren cùn
 - Đường kính: 6mm-&gt; 9 mm. 
 - Chiều dài: 20mm-&gt; 30mm.</v>
          </cell>
          <cell r="F696">
            <v>0</v>
          </cell>
          <cell r="G696" t="str">
            <v>Cái</v>
          </cell>
          <cell r="H696">
            <v>50</v>
          </cell>
          <cell r="I696">
            <v>4470000</v>
          </cell>
          <cell r="J696">
            <v>223500000</v>
          </cell>
          <cell r="K696">
            <v>4470000</v>
          </cell>
          <cell r="L696">
            <v>335250000</v>
          </cell>
          <cell r="M696">
            <v>156450000</v>
          </cell>
          <cell r="N696">
            <v>9</v>
          </cell>
          <cell r="O696" t="str">
            <v>PP2300520255</v>
          </cell>
          <cell r="P696" t="str">
            <v>Vít cố định dây chằng chéo tự tiêu, các cỡ</v>
          </cell>
          <cell r="Q696">
            <v>180</v>
          </cell>
          <cell r="R696">
            <v>85037000</v>
          </cell>
          <cell r="S696">
            <v>210</v>
          </cell>
          <cell r="T696" t="str">
            <v>Trong vòng 24h kể 
từ thời điểm đặt 
hàng của bệnh viện</v>
          </cell>
          <cell r="U696" t="str">
            <v>Vít tự tiêu cố định dây chằng chéo, loại đầu tròn</v>
          </cell>
          <cell r="V696" t="str">
            <v>Vít tự tiêu cố định dây chằng chéo, loại đầu tròn</v>
          </cell>
          <cell r="W696" t="str">
            <v>N07.06.040.5276.272.0002</v>
          </cell>
          <cell r="X696" t="str">
            <v>TM141…</v>
          </cell>
          <cell r="Y696" t="str">
            <v>* Chất liệu: Vật liệu sinh học tự tiêu PLDLA (Poly-L70/30 L-Lactide/DL-Lactic Acide).
* Kích cỡ: Đường kính: 6, 7, 8, 9 mm. 
                  Chiều dài: 20, 25, mm.
* Đặc tính: Sử dụng trong Phẫu thuật nội soi tái tạo dây chằng chéo khớp gối. Thiết kế: Ren cùn, đường kính rỗng giữa 1.5mm không gây tổn thương cho dây chằng
* Đạt tiêu chuẩn: ISO,CE</v>
          </cell>
          <cell r="Z696" t="str">
            <v>Tulpar</v>
          </cell>
          <cell r="AA696" t="str">
            <v>Thổ Nhĩ Kỳ</v>
          </cell>
          <cell r="AB696" t="str">
            <v>Tulpar</v>
          </cell>
          <cell r="AC696" t="str">
            <v>Thổ Nhĩ Kỳ</v>
          </cell>
          <cell r="AD696" t="str">
            <v>C</v>
          </cell>
          <cell r="AE696" t="str">
            <v xml:space="preserve">GPNK 16133NK/BYT-TB-CT </v>
          </cell>
          <cell r="AF696" t="str">
            <v>1 cái/hộp</v>
          </cell>
          <cell r="AG696" t="str">
            <v>Cái</v>
          </cell>
          <cell r="AH696">
            <v>50</v>
          </cell>
          <cell r="AI696">
            <v>0</v>
          </cell>
          <cell r="AJ696" t="str">
            <v>vn0314972937</v>
          </cell>
          <cell r="AK696" t="str">
            <v>CÔNG TY TNHH THIẾT BỊ Y TẾ MY TÂM</v>
          </cell>
          <cell r="AL696" t="str">
            <v>Đạt</v>
          </cell>
          <cell r="AM696"/>
          <cell r="AN696" t="str">
            <v>Tăng Thị Hiếu</v>
          </cell>
          <cell r="AO696" t="str">
            <v>Đạt</v>
          </cell>
          <cell r="AP696" t="str">
            <v>Đạt</v>
          </cell>
          <cell r="AQ696" t="str">
            <v>Đạt</v>
          </cell>
          <cell r="AR696">
            <v>0</v>
          </cell>
          <cell r="AS696" t="str">
            <v>Đạt</v>
          </cell>
          <cell r="AT696" t="str">
            <v>Đạt</v>
          </cell>
          <cell r="AU696" t="str">
            <v>Đạt</v>
          </cell>
          <cell r="AV696" t="str">
            <v>Đạt</v>
          </cell>
          <cell r="AW696" t="str">
            <v>Đạt</v>
          </cell>
          <cell r="AX696" t="str">
            <v>Đạt</v>
          </cell>
          <cell r="AY696" t="str">
            <v>Đạt</v>
          </cell>
          <cell r="AZ696">
            <v>0</v>
          </cell>
          <cell r="BA696" t="str">
            <v>Hoàng Thị Thủy</v>
          </cell>
          <cell r="BB696" t="str">
            <v xml:space="preserve">Đạt </v>
          </cell>
          <cell r="BC696">
            <v>0</v>
          </cell>
        </row>
        <row r="697">
          <cell r="C697" t="str">
            <v>PP2300520255</v>
          </cell>
          <cell r="D697" t="str">
            <v>Vít cố định dây chằng chéo tự tiêu, các cỡ</v>
          </cell>
          <cell r="E697" t="str">
            <v xml:space="preserve"> - Chất liệu: vật liệu sinh học tự tiêu PLDLA 
 - Thiết kế: Ren cùn
 - Đường kính: 6mm-&gt; 9 mm. 
 - Chiều dài: 20mm-&gt; 30mm.</v>
          </cell>
          <cell r="F697">
            <v>0</v>
          </cell>
          <cell r="G697" t="str">
            <v>Cái</v>
          </cell>
          <cell r="H697">
            <v>50</v>
          </cell>
          <cell r="I697">
            <v>4470000</v>
          </cell>
          <cell r="J697">
            <v>223500000</v>
          </cell>
          <cell r="K697">
            <v>4470000</v>
          </cell>
          <cell r="L697">
            <v>335250000</v>
          </cell>
          <cell r="M697">
            <v>156450000</v>
          </cell>
          <cell r="N697">
            <v>9</v>
          </cell>
          <cell r="O697" t="str">
            <v>PP2300520255</v>
          </cell>
          <cell r="P697" t="str">
            <v>Vít cố định dây chằng chéo tự tiêu, các cỡ</v>
          </cell>
          <cell r="Q697">
            <v>180</v>
          </cell>
          <cell r="R697">
            <v>593283000</v>
          </cell>
          <cell r="S697">
            <v>210</v>
          </cell>
          <cell r="T697" t="str">
            <v>Trong vòng 24h kể từ thời điểm đặt hàng của bệnh viện</v>
          </cell>
          <cell r="U697" t="str">
            <v>Vít cố định dây chằng chéo tự tiêu sinh học EUROSCREW NG</v>
          </cell>
          <cell r="V697" t="str">
            <v>Vít cố định dây chằng chéo tự tiêu sinh học EUROSCREW NG</v>
          </cell>
          <cell r="W697" t="str">
            <v>N07.06.040.4132.240.0009</v>
          </cell>
          <cell r="X697" t="str">
            <v>T720xxxNG</v>
          </cell>
          <cell r="Y697" t="str">
            <v xml:space="preserve"> '- Chất liệu: vật liệu sinh học tự tiêu PLDLA 
 - Thiết kế: Ren cùn
 - Đường kính: 6mm-&gt; 9 mm. 
 - Chiều dài: 20mm-&gt; 30mm.</v>
          </cell>
          <cell r="Z697" t="str">
            <v>Teknimed SAS</v>
          </cell>
          <cell r="AA697" t="str">
            <v>Pháp</v>
          </cell>
          <cell r="AB697" t="str">
            <v>Teknimed SAS</v>
          </cell>
          <cell r="AC697" t="str">
            <v>Pháp</v>
          </cell>
          <cell r="AD697" t="str">
            <v>D</v>
          </cell>
          <cell r="AE697" t="str">
            <v>2100700ĐKLH-BYT-TB-CT ngày 31/12/2021</v>
          </cell>
          <cell r="AF697" t="str">
            <v>1 cái/ gói</v>
          </cell>
          <cell r="AG697" t="str">
            <v>Cái</v>
          </cell>
          <cell r="AH697">
            <v>50</v>
          </cell>
          <cell r="AI697">
            <v>0</v>
          </cell>
          <cell r="AJ697" t="str">
            <v>vn0302204137</v>
          </cell>
          <cell r="AK697" t="str">
            <v>CÔNG TY TNHH TRANG THIẾT BỊ Y TẾ B.M.S</v>
          </cell>
          <cell r="AL697" t="str">
            <v>Đạt</v>
          </cell>
          <cell r="AM697"/>
          <cell r="AN697" t="str">
            <v xml:space="preserve">Đào Thị Nhung </v>
          </cell>
          <cell r="AO697" t="str">
            <v>Đạt</v>
          </cell>
          <cell r="AP697" t="str">
            <v>Đạt</v>
          </cell>
          <cell r="AQ697" t="str">
            <v>Đạt</v>
          </cell>
          <cell r="AR697" t="str">
            <v>Đạt</v>
          </cell>
          <cell r="AS697" t="str">
            <v>Đạt</v>
          </cell>
          <cell r="AT697" t="str">
            <v>Đạt</v>
          </cell>
          <cell r="AU697" t="str">
            <v>Đạt</v>
          </cell>
          <cell r="AV697" t="str">
            <v>Đạt</v>
          </cell>
          <cell r="AW697" t="str">
            <v>Đạt</v>
          </cell>
          <cell r="AX697" t="str">
            <v>Đạt</v>
          </cell>
          <cell r="AY697" t="str">
            <v>Đạt</v>
          </cell>
          <cell r="AZ697">
            <v>0</v>
          </cell>
          <cell r="BA697" t="str">
            <v>Nguyễn Văn Thành</v>
          </cell>
          <cell r="BB697" t="str">
            <v>Đạt</v>
          </cell>
          <cell r="BC697">
            <v>0</v>
          </cell>
        </row>
        <row r="698">
          <cell r="C698" t="str">
            <v>PP2300520255</v>
          </cell>
          <cell r="D698" t="str">
            <v>Vít cố định dây chằng chéo tự tiêu, các cỡ</v>
          </cell>
          <cell r="E698" t="str">
            <v xml:space="preserve"> - Chất liệu: vật liệu sinh học tự tiêu PLDLA 
 - Thiết kế: Ren cùn
 - Đường kính: 6mm-&gt; 9 mm. 
 - Chiều dài: 20mm-&gt; 30mm.</v>
          </cell>
          <cell r="F698">
            <v>0</v>
          </cell>
          <cell r="G698" t="str">
            <v>Cái</v>
          </cell>
          <cell r="H698">
            <v>50</v>
          </cell>
          <cell r="I698">
            <v>4470000</v>
          </cell>
          <cell r="J698">
            <v>223500000</v>
          </cell>
          <cell r="K698">
            <v>4470000</v>
          </cell>
          <cell r="L698">
            <v>335250000</v>
          </cell>
          <cell r="M698">
            <v>156450000</v>
          </cell>
          <cell r="N698">
            <v>9</v>
          </cell>
          <cell r="O698" t="str">
            <v>PP2300520255</v>
          </cell>
          <cell r="P698" t="str">
            <v>Vít cố định dây chằng chéo tự tiêu, các cỡ</v>
          </cell>
          <cell r="Q698">
            <v>180</v>
          </cell>
          <cell r="R698">
            <v>180000000</v>
          </cell>
          <cell r="S698">
            <v>210</v>
          </cell>
          <cell r="T698" t="str">
            <v>Giao hàng trong vòng 24h kể từ thời điểm gửi đơn đặt hàng của Bệnh viện</v>
          </cell>
          <cell r="U698" t="str">
            <v>Vít cố định dây chằng chéo tự tiêu BioScrew</v>
          </cell>
          <cell r="V698" t="str">
            <v>Vít cố định dây chằng chéo tự tiêu BioScrew</v>
          </cell>
          <cell r="W698" t="str">
            <v>N07.06.040.1681.175.0022</v>
          </cell>
          <cell r="X698" t="str">
            <v>C80xx</v>
          </cell>
          <cell r="Y698" t="str">
            <v>Vật liệu:  Poly (L-Lactic Acid) tự tiêu
- Thiết kế ren cùn
 - Đường kính: 7mm-&gt; 9mm. 
 - Chiều dài: 20mm-&gt; 30mm.</v>
          </cell>
          <cell r="Z698" t="str">
            <v>Conmed Corporation</v>
          </cell>
          <cell r="AA698" t="str">
            <v>Mỹ</v>
          </cell>
          <cell r="AB698" t="str">
            <v>Conmed Corporation</v>
          </cell>
          <cell r="AC698" t="str">
            <v>Mỹ</v>
          </cell>
          <cell r="AD698" t="str">
            <v>D, Số phân loại: 060/DA-CMD/0922</v>
          </cell>
          <cell r="AE698" t="str">
            <v>7978NK/BYT-TB-CT</v>
          </cell>
          <cell r="AF698" t="str">
            <v>1 Cái/ Hộp</v>
          </cell>
          <cell r="AG698" t="str">
            <v>Cái</v>
          </cell>
          <cell r="AH698">
            <v>50</v>
          </cell>
          <cell r="AI698">
            <v>0</v>
          </cell>
          <cell r="AJ698" t="str">
            <v>vn0101147344</v>
          </cell>
          <cell r="AK698" t="str">
            <v>CÔNG TY TNHH ĐẦU TƯ PHÁT TRIỂN TRANG THIẾT BỊ Y TẾ</v>
          </cell>
          <cell r="AL698" t="str">
            <v>Đạt</v>
          </cell>
          <cell r="AM698"/>
          <cell r="AN698" t="str">
            <v>Trương Thị Mỹ Quý</v>
          </cell>
          <cell r="AO698">
            <v>0</v>
          </cell>
          <cell r="AP698">
            <v>0</v>
          </cell>
          <cell r="AQ698">
            <v>0</v>
          </cell>
          <cell r="AR698">
            <v>0</v>
          </cell>
          <cell r="AS698">
            <v>0</v>
          </cell>
          <cell r="AT698" t="str">
            <v>Không đạt</v>
          </cell>
          <cell r="AU698">
            <v>0</v>
          </cell>
          <cell r="AV698">
            <v>0</v>
          </cell>
          <cell r="AW698">
            <v>0</v>
          </cell>
          <cell r="AX698">
            <v>0</v>
          </cell>
          <cell r="AY698" t="str">
            <v>Không đạt</v>
          </cell>
          <cell r="AZ698" t="str">
            <v>Do nhà thầu không cung cấp Catalogue có  tính năng kỹ thuật đồng nhất với mẫu 22</v>
          </cell>
          <cell r="BA698" t="str">
            <v>Trần Thị Minh Hồng</v>
          </cell>
          <cell r="BB698" t="str">
            <v>Không đạt</v>
          </cell>
          <cell r="BC698" t="str">
            <v>Không đạt do nhà thầu không cung cấp Catalogue có  tính năng kỹ thuật đồng nhất với mẫu 22</v>
          </cell>
        </row>
        <row r="699">
          <cell r="C699" t="str">
            <v>PP2300520256</v>
          </cell>
          <cell r="D699" t="str">
            <v>Vít cố định dây chằng U</v>
          </cell>
          <cell r="E699" t="str">
            <v>- Vít neo chữ U được sản xuất từ ​​hợp kim titan 
- Có các kích cỡ: 6-&gt;10; dài 20mm</v>
          </cell>
          <cell r="F699">
            <v>0</v>
          </cell>
          <cell r="G699" t="str">
            <v>Cái</v>
          </cell>
          <cell r="H699">
            <v>50</v>
          </cell>
          <cell r="I699">
            <v>4600000</v>
          </cell>
          <cell r="J699">
            <v>230000000</v>
          </cell>
          <cell r="K699">
            <v>4600000</v>
          </cell>
          <cell r="L699">
            <v>345000000</v>
          </cell>
          <cell r="M699">
            <v>161000000</v>
          </cell>
          <cell r="N699">
            <v>9</v>
          </cell>
          <cell r="O699" t="str">
            <v>PP2300520256</v>
          </cell>
          <cell r="P699" t="str">
            <v>Vít cố định dây chằng U</v>
          </cell>
          <cell r="Q699">
            <v>180</v>
          </cell>
          <cell r="R699">
            <v>85037000</v>
          </cell>
          <cell r="S699">
            <v>210</v>
          </cell>
          <cell r="T699" t="str">
            <v>Trong vòng 24h kể 
từ thời điểm đặt 
hàng của bệnh viện</v>
          </cell>
          <cell r="U699" t="str">
            <v>Nẹp cố định dây chằng hình chữ U, các cỡ</v>
          </cell>
          <cell r="V699" t="str">
            <v>Nẹp cố định dây chằng hình chữ U, các cỡ</v>
          </cell>
          <cell r="W699" t="str">
            <v>N07.06.040.5276.272.0008</v>
          </cell>
          <cell r="X699" t="str">
            <v>TM0047...</v>
          </cell>
          <cell r="Y699" t="str">
            <v>*Chất liệu: hợp kim titan
*Kích thước: 8,10,11mm
sử dụng phẫu thuật sửa chữa gân. Chân dài và thiết kế số lùi giúp cố định chắc chắn
Bấm dây chằng, với cầu nối thấp, làm giảm tần suất cắt bỏ thứ phát do bệnh nhân khó chịu do kích ứng mô mềm
Hệ thống cố định đinh ghim cung cấp một phương tiện đơn giản để gắn mô vào xương.Nó có thể dễ dàng thao tác mà không cần khoan nhờ thiết kế đầu nhọn
*Đạt tiêu chuẩn: ISO,CE</v>
          </cell>
          <cell r="Z699" t="str">
            <v>Tulpar</v>
          </cell>
          <cell r="AA699" t="str">
            <v>Thổ Nhĩ Kỳ</v>
          </cell>
          <cell r="AB699" t="str">
            <v>Tulpar</v>
          </cell>
          <cell r="AC699" t="str">
            <v>Thổ Nhĩ Kỳ</v>
          </cell>
          <cell r="AD699" t="str">
            <v>C</v>
          </cell>
          <cell r="AE699" t="str">
            <v>GPNK 16133NK/BYT-TB-CT</v>
          </cell>
          <cell r="AF699" t="str">
            <v>1 cái/hộp</v>
          </cell>
          <cell r="AG699" t="str">
            <v>Cái</v>
          </cell>
          <cell r="AH699">
            <v>50</v>
          </cell>
          <cell r="AI699">
            <v>0</v>
          </cell>
          <cell r="AJ699" t="str">
            <v>vn0314972937</v>
          </cell>
          <cell r="AK699" t="str">
            <v>CÔNG TY TNHH THIẾT BỊ Y TẾ MY TÂM</v>
          </cell>
          <cell r="AL699" t="str">
            <v>Đạt</v>
          </cell>
          <cell r="AM699"/>
          <cell r="AN699" t="str">
            <v>Tăng Thị Hiếu</v>
          </cell>
          <cell r="AO699" t="str">
            <v>Đạt</v>
          </cell>
          <cell r="AP699" t="str">
            <v>Đạt</v>
          </cell>
          <cell r="AQ699" t="str">
            <v>Đạt</v>
          </cell>
          <cell r="AR699">
            <v>0</v>
          </cell>
          <cell r="AS699" t="str">
            <v>Đạt</v>
          </cell>
          <cell r="AT699" t="str">
            <v>Đạt</v>
          </cell>
          <cell r="AU699" t="str">
            <v>Đạt</v>
          </cell>
          <cell r="AV699" t="str">
            <v>Đạt</v>
          </cell>
          <cell r="AW699" t="str">
            <v>Đạt</v>
          </cell>
          <cell r="AX699" t="str">
            <v>Đạt</v>
          </cell>
          <cell r="AY699" t="str">
            <v>Đạt</v>
          </cell>
          <cell r="AZ699">
            <v>0</v>
          </cell>
          <cell r="BA699" t="str">
            <v>Hoàng Thị Thủy</v>
          </cell>
          <cell r="BB699" t="str">
            <v xml:space="preserve">Đạt </v>
          </cell>
          <cell r="BC699">
            <v>0</v>
          </cell>
        </row>
        <row r="700">
          <cell r="C700" t="str">
            <v>PP2300520257</v>
          </cell>
          <cell r="D700" t="str">
            <v>Vít neo cố định dây chằng tự điều chỉnh</v>
          </cell>
          <cell r="E700" t="str">
            <v xml:space="preserve"> - Dùng cho nội soi tái tạo dây chằng 
 - Nẹp bằng titanium, 4 lỗ có vòng treo 
 - Cơ chế một chiều, vòng treo chỉ thắt lại, không nới được</v>
          </cell>
          <cell r="F700">
            <v>0</v>
          </cell>
          <cell r="G700" t="str">
            <v>Cái</v>
          </cell>
          <cell r="H700">
            <v>40</v>
          </cell>
          <cell r="I700">
            <v>10470000</v>
          </cell>
          <cell r="J700">
            <v>418800000</v>
          </cell>
          <cell r="K700">
            <v>8376000</v>
          </cell>
          <cell r="L700">
            <v>628200000</v>
          </cell>
          <cell r="M700">
            <v>293160000</v>
          </cell>
          <cell r="N700">
            <v>7</v>
          </cell>
          <cell r="O700" t="str">
            <v>PP2300520257</v>
          </cell>
          <cell r="P700" t="str">
            <v>Vít neo cố định dây chằng tự điều chỉnh</v>
          </cell>
          <cell r="Q700">
            <v>180</v>
          </cell>
          <cell r="R700">
            <v>85037000</v>
          </cell>
          <cell r="S700">
            <v>210</v>
          </cell>
          <cell r="T700" t="str">
            <v>Trong vòng 24h kể 
từ thời điểm đặt 
hàng của bệnh viện</v>
          </cell>
          <cell r="U700" t="str">
            <v>Vít neo cố định dây chằng tự điều chỉnh loại Ext Liftfix Button</v>
          </cell>
          <cell r="V700" t="str">
            <v>Vít neo cố định dây chằng tự điều chỉnh loại Ext Liftfix Button</v>
          </cell>
          <cell r="W700" t="str">
            <v>N07.06.040.5276.272.0005</v>
          </cell>
          <cell r="X700" t="str">
            <v>TM001401…</v>
          </cell>
          <cell r="Y700" t="str">
            <v>*Chất liệu:  Bằng titanium, vòng treo chỉ UHMWPE.
* Kích cỡ : 4 lỗ có vòng treo UHMWPE UPS số 6 fiber suture
* Đặc tính: Dùng cho nội soi tái tạo dây chằng có thể sử dụng trong kĩ thuật All inside
Lực kéo 1144 Newton, Cơ chế một chiều, vòng treo chỉ thắt lại, không nới được.C ó hai sợi chỉ riêng biệt dùng lật và kéo
* Đạt tiêu chuẩn: ISO,CE</v>
          </cell>
          <cell r="Z700" t="str">
            <v>Tulpar</v>
          </cell>
          <cell r="AA700" t="str">
            <v>Thổ Nhĩ Kỳ</v>
          </cell>
          <cell r="AB700" t="str">
            <v>Tulpar</v>
          </cell>
          <cell r="AC700" t="str">
            <v>Thổ Nhĩ Kỳ</v>
          </cell>
          <cell r="AD700" t="str">
            <v>C</v>
          </cell>
          <cell r="AE700" t="str">
            <v xml:space="preserve">GPNK 16133NK/BYT-TB-CT </v>
          </cell>
          <cell r="AF700" t="str">
            <v>1 cái/hộp</v>
          </cell>
          <cell r="AG700" t="str">
            <v>Cái</v>
          </cell>
          <cell r="AH700">
            <v>40</v>
          </cell>
          <cell r="AI700">
            <v>0</v>
          </cell>
          <cell r="AJ700" t="str">
            <v>vn0314972937</v>
          </cell>
          <cell r="AK700" t="str">
            <v>CÔNG TY TNHH THIẾT BỊ Y TẾ MY TÂM</v>
          </cell>
          <cell r="AL700" t="str">
            <v>Đạt</v>
          </cell>
          <cell r="AM700"/>
          <cell r="AN700" t="str">
            <v>Tăng Thị Hiếu</v>
          </cell>
          <cell r="AO700" t="str">
            <v>Đạt</v>
          </cell>
          <cell r="AP700" t="str">
            <v>Đạt</v>
          </cell>
          <cell r="AQ700" t="str">
            <v>Đạt</v>
          </cell>
          <cell r="AR700">
            <v>0</v>
          </cell>
          <cell r="AS700" t="str">
            <v>Đạt</v>
          </cell>
          <cell r="AT700" t="str">
            <v>Đạt</v>
          </cell>
          <cell r="AU700" t="str">
            <v>Đạt</v>
          </cell>
          <cell r="AV700" t="str">
            <v>Đạt</v>
          </cell>
          <cell r="AW700" t="str">
            <v>Đạt</v>
          </cell>
          <cell r="AX700" t="str">
            <v>Đạt</v>
          </cell>
          <cell r="AY700" t="str">
            <v>Đạt</v>
          </cell>
          <cell r="AZ700">
            <v>0</v>
          </cell>
          <cell r="BA700" t="str">
            <v>Hoàng Thị Thủy</v>
          </cell>
          <cell r="BB700" t="str">
            <v xml:space="preserve">Đạt </v>
          </cell>
          <cell r="BC700">
            <v>0</v>
          </cell>
        </row>
        <row r="701">
          <cell r="C701" t="str">
            <v>PP2300520257</v>
          </cell>
          <cell r="D701" t="str">
            <v>Vít neo cố định dây chằng tự điều chỉnh</v>
          </cell>
          <cell r="E701" t="str">
            <v xml:space="preserve"> - Dùng cho nội soi tái tạo dây chằng 
 - Nẹp bằng titanium, 4 lỗ có vòng treo 
 - Cơ chế một chiều, vòng treo chỉ thắt lại, không nới được</v>
          </cell>
          <cell r="F701">
            <v>0</v>
          </cell>
          <cell r="G701" t="str">
            <v>Cái</v>
          </cell>
          <cell r="H701">
            <v>40</v>
          </cell>
          <cell r="I701">
            <v>10470000</v>
          </cell>
          <cell r="J701">
            <v>418800000</v>
          </cell>
          <cell r="K701">
            <v>8376000</v>
          </cell>
          <cell r="L701">
            <v>628200000</v>
          </cell>
          <cell r="M701">
            <v>293160000</v>
          </cell>
          <cell r="N701">
            <v>7</v>
          </cell>
          <cell r="O701" t="str">
            <v>PP2300520257</v>
          </cell>
          <cell r="P701" t="str">
            <v>Vít neo cố định dây chằng tự điều chỉnh</v>
          </cell>
          <cell r="Q701">
            <v>180</v>
          </cell>
          <cell r="R701">
            <v>593283000</v>
          </cell>
          <cell r="S701">
            <v>210</v>
          </cell>
          <cell r="T701" t="str">
            <v>Trong vòng 24h kể từ thời điểm đặt hàng của bệnh viện</v>
          </cell>
          <cell r="U701" t="str">
            <v>Vít dây chằng giữ mảnh ghép gân có thể điều chỉnh độ dài Cousin</v>
          </cell>
          <cell r="V701" t="str">
            <v>Vít dây chằng giữ mảnh ghép gân có thể điều chỉnh độ dài Cousin</v>
          </cell>
          <cell r="W701" t="str">
            <v>N07.06.040.1711.240.0014</v>
          </cell>
          <cell r="X701" t="str">
            <v>OCBGEFRB1U</v>
          </cell>
          <cell r="Y701" t="str">
            <v xml:space="preserve"> '- Dùng cho nội soi tái tạo dây chằng 
 - Nẹp bằng titanium, 4 lỗ có vòng treo 
 - Cơ chế một chiều, vòng treo chỉ thắt lại, không nới được</v>
          </cell>
          <cell r="Z701" t="str">
            <v>Cousin Biotech S.A.S</v>
          </cell>
          <cell r="AA701" t="str">
            <v>Pháp</v>
          </cell>
          <cell r="AB701" t="str">
            <v>Cousin Biotech S.A.S</v>
          </cell>
          <cell r="AC701" t="str">
            <v>Pháp</v>
          </cell>
          <cell r="AD701" t="str">
            <v>C</v>
          </cell>
          <cell r="AE701" t="str">
            <v>15826NK/BYT-TB-CT ngày 27/04/2020</v>
          </cell>
          <cell r="AF701" t="str">
            <v>1 cái/ gói</v>
          </cell>
          <cell r="AG701" t="str">
            <v>Cái</v>
          </cell>
          <cell r="AH701">
            <v>40</v>
          </cell>
          <cell r="AI701">
            <v>0</v>
          </cell>
          <cell r="AJ701" t="str">
            <v>vn0302204137</v>
          </cell>
          <cell r="AK701" t="str">
            <v>CÔNG TY TNHH TRANG THIẾT BỊ Y TẾ B.M.S</v>
          </cell>
          <cell r="AL701" t="str">
            <v>Đạt</v>
          </cell>
          <cell r="AM701"/>
          <cell r="AN701" t="str">
            <v xml:space="preserve">Đào Thị Nhung </v>
          </cell>
          <cell r="AO701" t="str">
            <v>Đạt</v>
          </cell>
          <cell r="AP701" t="str">
            <v>Đạt</v>
          </cell>
          <cell r="AQ701" t="str">
            <v>Đạt</v>
          </cell>
          <cell r="AR701" t="str">
            <v>Đạt</v>
          </cell>
          <cell r="AS701" t="str">
            <v>Đạt</v>
          </cell>
          <cell r="AT701" t="str">
            <v>Đạt</v>
          </cell>
          <cell r="AU701" t="str">
            <v>Đạt</v>
          </cell>
          <cell r="AV701" t="str">
            <v>Đạt</v>
          </cell>
          <cell r="AW701" t="str">
            <v>Đạt</v>
          </cell>
          <cell r="AX701" t="str">
            <v>Đạt</v>
          </cell>
          <cell r="AY701" t="str">
            <v>Đạt</v>
          </cell>
          <cell r="AZ701">
            <v>0</v>
          </cell>
          <cell r="BA701" t="str">
            <v>Nguyễn Văn Thành</v>
          </cell>
          <cell r="BB701" t="str">
            <v>Đạt</v>
          </cell>
          <cell r="BC701">
            <v>0</v>
          </cell>
        </row>
        <row r="702">
          <cell r="C702" t="str">
            <v>PP2300520258</v>
          </cell>
          <cell r="D702" t="str">
            <v>Vít khâu sụn chêm</v>
          </cell>
          <cell r="E702" t="str">
            <v xml:space="preserve"> - Sử dụng kỹ thuật All-Inside
 -  Đầu kim được thiết kế cứng, sắc, có thước đo 
 - Điểm vào nhỏ 
 -  Chất liệu: PEEK. Chỉ chất liệu UHMWPE </v>
          </cell>
          <cell r="F702">
            <v>0</v>
          </cell>
          <cell r="G702" t="str">
            <v>Cái</v>
          </cell>
          <cell r="H702">
            <v>10</v>
          </cell>
          <cell r="I702">
            <v>6470000</v>
          </cell>
          <cell r="J702">
            <v>64700000</v>
          </cell>
          <cell r="K702">
            <v>1294000</v>
          </cell>
          <cell r="L702">
            <v>97050000</v>
          </cell>
          <cell r="M702">
            <v>45290000</v>
          </cell>
          <cell r="N702">
            <v>2</v>
          </cell>
          <cell r="O702" t="str">
            <v>PP2300520258</v>
          </cell>
          <cell r="P702" t="str">
            <v>Vít khâu sụn chêm</v>
          </cell>
          <cell r="Q702">
            <v>180</v>
          </cell>
          <cell r="R702">
            <v>85037000</v>
          </cell>
          <cell r="S702">
            <v>210</v>
          </cell>
          <cell r="T702" t="str">
            <v>Trong vòng 24h kể 
từ thời điểm đặt 
hàng của bệnh viện</v>
          </cell>
          <cell r="U702" t="str">
            <v>Vít khâu sụn chêm loại Mfix</v>
          </cell>
          <cell r="V702" t="str">
            <v>Vít khâu sụn chêm loại Mfix</v>
          </cell>
          <cell r="W702" t="str">
            <v>N07.06.040.5276.272.0015</v>
          </cell>
          <cell r="X702" t="str">
            <v>TM008...</v>
          </cell>
          <cell r="Y702" t="str">
            <v>*Chất liệu: Peek. Chỉ fiber suture chất liệu UHMWPE
*Nêu đặc tính: Sử dụng kỹ thuật All-Inside. M-fix có 2 nút thắt peek cấy chỉ, được thiết kế để dễ dàng làm bung chốt bằng nút điều khiển. Đầu kim được thiết kế cứng, sắc, có thước đo có khả năng xuyên sâu giúp điều khiển dễ dàng. Điểm vào nhỏ làm tối thiểu hóa rách sụn chêm do đầu kim
* Đạt tiêu chuẩn: ISO,CE</v>
          </cell>
          <cell r="Z702" t="str">
            <v>Tulpar</v>
          </cell>
          <cell r="AA702" t="str">
            <v>Thổ Nhĩ Kỳ</v>
          </cell>
          <cell r="AB702" t="str">
            <v>Tulpar</v>
          </cell>
          <cell r="AC702" t="str">
            <v>Thổ Nhĩ Kỳ</v>
          </cell>
          <cell r="AD702" t="str">
            <v>C</v>
          </cell>
          <cell r="AE702" t="str">
            <v xml:space="preserve">GPNK 16133NK/BYT-TB-CT </v>
          </cell>
          <cell r="AF702" t="str">
            <v>1 cái/hộp</v>
          </cell>
          <cell r="AG702" t="str">
            <v>Cái</v>
          </cell>
          <cell r="AH702">
            <v>10</v>
          </cell>
          <cell r="AI702">
            <v>0</v>
          </cell>
          <cell r="AJ702" t="str">
            <v>vn0314972937</v>
          </cell>
          <cell r="AK702" t="str">
            <v>CÔNG TY TNHH THIẾT BỊ Y TẾ MY TÂM</v>
          </cell>
          <cell r="AL702" t="str">
            <v>Đạt</v>
          </cell>
          <cell r="AM702"/>
          <cell r="AN702" t="str">
            <v>Tăng Thị Hiếu</v>
          </cell>
          <cell r="AO702" t="str">
            <v>Đạt</v>
          </cell>
          <cell r="AP702" t="str">
            <v>Đạt</v>
          </cell>
          <cell r="AQ702" t="str">
            <v>Đạt</v>
          </cell>
          <cell r="AR702">
            <v>0</v>
          </cell>
          <cell r="AS702" t="str">
            <v>Đạt</v>
          </cell>
          <cell r="AT702" t="str">
            <v>Đạt</v>
          </cell>
          <cell r="AU702" t="str">
            <v>Đạt</v>
          </cell>
          <cell r="AV702" t="str">
            <v>Đạt</v>
          </cell>
          <cell r="AW702" t="str">
            <v>Đạt</v>
          </cell>
          <cell r="AX702" t="str">
            <v>Đạt</v>
          </cell>
          <cell r="AY702" t="str">
            <v>Đạt</v>
          </cell>
          <cell r="AZ702">
            <v>0</v>
          </cell>
          <cell r="BA702" t="str">
            <v>Hoàng Thị Thủy</v>
          </cell>
          <cell r="BB702" t="str">
            <v xml:space="preserve">Đạt </v>
          </cell>
          <cell r="BC702">
            <v>0</v>
          </cell>
        </row>
        <row r="703">
          <cell r="C703" t="str">
            <v>PP2300520259</v>
          </cell>
          <cell r="D703" t="str">
            <v>Dây dẫn dịch dùng 1 lần</v>
          </cell>
          <cell r="E703" t="str">
            <v xml:space="preserve"> - Dây sử dụng cho máy bơm nước 
 - Vật liệu: nhựa có bộ chíp điều khiển được dòng nước 
 - Tốc độ đến 2l/1 phút và áp lực dòng chảy tới 200 mmHg
 - Cảnh báo quang học</v>
          </cell>
          <cell r="F703">
            <v>0</v>
          </cell>
          <cell r="G703" t="str">
            <v>Cái</v>
          </cell>
          <cell r="H703">
            <v>50</v>
          </cell>
          <cell r="I703">
            <v>1800000</v>
          </cell>
          <cell r="J703">
            <v>90000000</v>
          </cell>
          <cell r="K703">
            <v>1800000</v>
          </cell>
          <cell r="L703">
            <v>135000000</v>
          </cell>
          <cell r="M703">
            <v>63000000</v>
          </cell>
          <cell r="N703">
            <v>9</v>
          </cell>
          <cell r="O703" t="str">
            <v>PP2300520259</v>
          </cell>
          <cell r="P703" t="str">
            <v>Dây dẫn dịch dùng 1 lần</v>
          </cell>
          <cell r="Q703">
            <v>180</v>
          </cell>
          <cell r="R703">
            <v>85037000</v>
          </cell>
          <cell r="S703">
            <v>210</v>
          </cell>
          <cell r="T703" t="str">
            <v>Trong vòng 24h kể 
từ thời điểm đặt 
hàng của bệnh viện</v>
          </cell>
          <cell r="U703" t="str">
            <v>Dây dẫn dịch dùng 1 lần cho máy thế hệ cũ</v>
          </cell>
          <cell r="V703" t="str">
            <v>Dây dẫn dịch dùng 1 lần cho máy thế hệ cũ</v>
          </cell>
          <cell r="W703" t="str">
            <v>N04.02.070.3629.155.0001</v>
          </cell>
          <cell r="X703">
            <v>4170223</v>
          </cell>
          <cell r="Y703" t="str">
            <v xml:space="preserve">*Chất liệu liệu: nhựa(PVC)
* Kích cỡ: Dài 3m
* Đặc tính: Dây sử dụng cho máy bơm nước FLUID control  sử dụng cho mổ nội soi khớp.bộ chíp điều khiển được dòng nước : Tốc độ đến 2l/1 phút và áp lực dòng chảy tới 200 mmHg, có thể điều chỉnh bằng màn hình cảm ứng hay cài chế độ tự động cho từng chố độ : nội soi khớp gối, nội soi khóp vai, nội soi cột sống, khớp nhỏ.
* Đạt tiêu chuẩn: ISO,CE   
</v>
          </cell>
          <cell r="Z703" t="str">
            <v>R.Wolf</v>
          </cell>
          <cell r="AA703" t="str">
            <v>Đức</v>
          </cell>
          <cell r="AB703" t="str">
            <v>R.Wolf</v>
          </cell>
          <cell r="AC703" t="str">
            <v>Đức</v>
          </cell>
          <cell r="AD703" t="str">
            <v>B</v>
          </cell>
          <cell r="AE703" t="str">
            <v xml:space="preserve">Công bố loại B số 220000987/PCBB-HCM </v>
          </cell>
          <cell r="AF703" t="str">
            <v>1 cái/gói</v>
          </cell>
          <cell r="AG703" t="str">
            <v>Cái</v>
          </cell>
          <cell r="AH703">
            <v>50</v>
          </cell>
          <cell r="AI703">
            <v>0</v>
          </cell>
          <cell r="AJ703" t="str">
            <v>vn0314972937</v>
          </cell>
          <cell r="AK703" t="str">
            <v>CÔNG TY TNHH THIẾT BỊ Y TẾ MY TÂM</v>
          </cell>
          <cell r="AL703" t="str">
            <v>Đạt</v>
          </cell>
          <cell r="AM703"/>
          <cell r="AN703" t="str">
            <v>Tăng Thị Hiếu</v>
          </cell>
          <cell r="AO703" t="str">
            <v>Đạt</v>
          </cell>
          <cell r="AP703" t="str">
            <v>Đạt</v>
          </cell>
          <cell r="AQ703" t="str">
            <v>Đạt</v>
          </cell>
          <cell r="AR703">
            <v>0</v>
          </cell>
          <cell r="AS703" t="str">
            <v>Đạt</v>
          </cell>
          <cell r="AT703" t="str">
            <v>Đạt</v>
          </cell>
          <cell r="AU703" t="str">
            <v>Đạt</v>
          </cell>
          <cell r="AV703" t="str">
            <v>Đạt</v>
          </cell>
          <cell r="AW703" t="str">
            <v>Đạt</v>
          </cell>
          <cell r="AX703" t="str">
            <v>Đạt</v>
          </cell>
          <cell r="AY703" t="str">
            <v>Đạt</v>
          </cell>
          <cell r="AZ703">
            <v>0</v>
          </cell>
          <cell r="BA703" t="str">
            <v>Hoàng Thị Thủy</v>
          </cell>
          <cell r="BB703" t="str">
            <v xml:space="preserve">Đạt </v>
          </cell>
          <cell r="BC703">
            <v>0</v>
          </cell>
        </row>
        <row r="704">
          <cell r="C704" t="str">
            <v>PP2300520259</v>
          </cell>
          <cell r="D704" t="str">
            <v>Dây dẫn dịch dùng 1 lần</v>
          </cell>
          <cell r="E704" t="str">
            <v xml:space="preserve"> - Dây sử dụng cho máy bơm nước 
 - Vật liệu: nhựa có bộ chíp điều khiển được dòng nước 
 - Tốc độ đến 2l/1 phút và áp lực dòng chảy tới 200 mmHg
 - Cảnh báo quang học</v>
          </cell>
          <cell r="F704">
            <v>0</v>
          </cell>
          <cell r="G704" t="str">
            <v>Cái</v>
          </cell>
          <cell r="H704">
            <v>50</v>
          </cell>
          <cell r="I704">
            <v>1800000</v>
          </cell>
          <cell r="J704">
            <v>90000000</v>
          </cell>
          <cell r="K704">
            <v>1800000</v>
          </cell>
          <cell r="L704">
            <v>135000000</v>
          </cell>
          <cell r="M704">
            <v>63000000</v>
          </cell>
          <cell r="N704">
            <v>9</v>
          </cell>
          <cell r="O704" t="str">
            <v>PP2300520259</v>
          </cell>
          <cell r="P704" t="str">
            <v>Dây dẫn dịch dùng 1 lần</v>
          </cell>
          <cell r="Q704">
            <v>180</v>
          </cell>
          <cell r="R704">
            <v>593283000</v>
          </cell>
          <cell r="S704">
            <v>210</v>
          </cell>
          <cell r="T704" t="str">
            <v>Trong vòng 24h kể từ thời điểm đặt hàng của bệnh viện</v>
          </cell>
          <cell r="U704" t="str">
            <v>Dây nước dùng trong nội soi khớp</v>
          </cell>
          <cell r="V704" t="str">
            <v>Dây nước dùng trong nội soi khớp</v>
          </cell>
          <cell r="W704" t="str">
            <v>N07.06.080.6193.155.0001</v>
          </cell>
          <cell r="X704">
            <v>140154</v>
          </cell>
          <cell r="Y704" t="str">
            <v xml:space="preserve"> - Dây sử dụng cho máy bơm nước 
 - Vật liệu: nhựa có bộ chíp điều khiển được dòng nước 
 - Tốc độ đến 2l/1 phút và áp lực dòng chảy tới 200 mmHg
 - Cảnh báo quang học</v>
          </cell>
          <cell r="Z704" t="str">
            <v>Heinz Meise GmbH, Medizintechnik</v>
          </cell>
          <cell r="AA704" t="str">
            <v>Đức</v>
          </cell>
          <cell r="AB704" t="str">
            <v>Heinz Meise GmbH, Medizintechnik</v>
          </cell>
          <cell r="AC704" t="str">
            <v>Đức</v>
          </cell>
          <cell r="AD704" t="str">
            <v>B</v>
          </cell>
          <cell r="AE704" t="str">
            <v>220000406/PCBB-BYT ngày 10/01/2022</v>
          </cell>
          <cell r="AF704" t="str">
            <v>1 cái/gói</v>
          </cell>
          <cell r="AG704" t="str">
            <v>Cái</v>
          </cell>
          <cell r="AH704">
            <v>50</v>
          </cell>
          <cell r="AI704">
            <v>0</v>
          </cell>
          <cell r="AJ704" t="str">
            <v>vn0302204137</v>
          </cell>
          <cell r="AK704" t="str">
            <v>CÔNG TY TNHH TRANG THIẾT BỊ Y TẾ B.M.S</v>
          </cell>
          <cell r="AL704" t="str">
            <v>Đạt</v>
          </cell>
          <cell r="AM704"/>
          <cell r="AN704" t="str">
            <v xml:space="preserve">Đào Thị Nhung </v>
          </cell>
          <cell r="AO704" t="str">
            <v>Đạt</v>
          </cell>
          <cell r="AP704" t="str">
            <v>Đạt</v>
          </cell>
          <cell r="AQ704" t="str">
            <v>Đạt</v>
          </cell>
          <cell r="AR704" t="str">
            <v>Đạt</v>
          </cell>
          <cell r="AS704" t="str">
            <v>Đạt</v>
          </cell>
          <cell r="AT704" t="str">
            <v>Đạt</v>
          </cell>
          <cell r="AU704" t="str">
            <v>Đạt</v>
          </cell>
          <cell r="AV704" t="str">
            <v>Đạt</v>
          </cell>
          <cell r="AW704" t="str">
            <v>Đạt</v>
          </cell>
          <cell r="AX704" t="str">
            <v>Đạt</v>
          </cell>
          <cell r="AY704" t="str">
            <v>Đạt</v>
          </cell>
          <cell r="AZ704">
            <v>0</v>
          </cell>
          <cell r="BA704" t="str">
            <v>Nguyễn Văn Thành</v>
          </cell>
          <cell r="BB704" t="str">
            <v>Đạt</v>
          </cell>
          <cell r="BC704">
            <v>0</v>
          </cell>
        </row>
        <row r="705">
          <cell r="C705" t="str">
            <v>PP2300520259</v>
          </cell>
          <cell r="D705" t="str">
            <v>Dây dẫn dịch dùng 1 lần</v>
          </cell>
          <cell r="E705" t="str">
            <v xml:space="preserve"> - Dây sử dụng cho máy bơm nước 
 - Vật liệu: nhựa có bộ chíp điều khiển được dòng nước 
 - Tốc độ đến 2l/1 phút và áp lực dòng chảy tới 200 mmHg
 - Cảnh báo quang học</v>
          </cell>
          <cell r="F705">
            <v>0</v>
          </cell>
          <cell r="G705" t="str">
            <v>Cái</v>
          </cell>
          <cell r="H705">
            <v>50</v>
          </cell>
          <cell r="I705">
            <v>1800000</v>
          </cell>
          <cell r="J705">
            <v>90000000</v>
          </cell>
          <cell r="K705">
            <v>1800000</v>
          </cell>
          <cell r="L705">
            <v>135000000</v>
          </cell>
          <cell r="M705">
            <v>63000000</v>
          </cell>
          <cell r="N705">
            <v>9</v>
          </cell>
          <cell r="O705" t="str">
            <v>PP2300520259</v>
          </cell>
          <cell r="P705" t="str">
            <v>Dây dẫn dịch dùng 1 lần</v>
          </cell>
          <cell r="Q705">
            <v>180</v>
          </cell>
          <cell r="R705">
            <v>377764000</v>
          </cell>
          <cell r="S705">
            <v>210</v>
          </cell>
          <cell r="T705">
            <v>0</v>
          </cell>
          <cell r="U705" t="str">
            <v>Dây dẫn nước dùng trong nội soi khớp</v>
          </cell>
          <cell r="V705" t="str">
            <v>Dây dẫn nước dùng trong nội soi khớp</v>
          </cell>
          <cell r="W705" t="str">
            <v>N07.06.080.0270.175.0003</v>
          </cell>
          <cell r="X705" t="str">
            <v>AR-6410</v>
          </cell>
          <cell r="Y705" t="str">
            <v xml:space="preserve"> - Dây sử dụng cho máy bơm nước 
 - Vật liệu: nhựa có bộ chíp điều khiển được dòng nước 
- Bộ dây dẫn bơm tưới hoạt dịch trường mổ ổ khớp, đóng gói tiệt trùng.
Chiều dài dây nước tính từ máy là 16ft (khoảng 4.8 m).
Có khóa Luer trên thân để điều chỉnh chiều dài dây.
 - Cảnh báo quang học
Đạt tiêu chuẩn FDA.</v>
          </cell>
          <cell r="Z705" t="str">
            <v>Arthrex, Inc.</v>
          </cell>
          <cell r="AA705" t="str">
            <v>Mỹ</v>
          </cell>
          <cell r="AB705" t="str">
            <v>Arthrex, Inc.</v>
          </cell>
          <cell r="AC705" t="str">
            <v>Mỹ</v>
          </cell>
          <cell r="AD705" t="str">
            <v>PhâN Loại: B</v>
          </cell>
          <cell r="AE705" t="str">
            <v>Số công bố: 220001798/PCBB-BYT
Ngày công bố: 29/03/2022</v>
          </cell>
          <cell r="AF705" t="str">
            <v>1 cái/ 1 gói</v>
          </cell>
          <cell r="AG705" t="str">
            <v>Cái</v>
          </cell>
          <cell r="AH705">
            <v>50</v>
          </cell>
          <cell r="AI705" t="str">
            <v>59 tháng</v>
          </cell>
          <cell r="AJ705" t="str">
            <v>vn0100124376</v>
          </cell>
          <cell r="AK705" t="str">
            <v>TỔNG CÔNG TY THIẾT BỊ Y TẾ VIỆT NAM - CTCP</v>
          </cell>
          <cell r="AL705" t="str">
            <v>Đạt</v>
          </cell>
          <cell r="AM705"/>
          <cell r="AN705" t="str">
            <v>Trần Thị Kiều Diễm</v>
          </cell>
          <cell r="AO705">
            <v>0</v>
          </cell>
          <cell r="AP705" t="str">
            <v>Đạt</v>
          </cell>
          <cell r="AQ705" t="str">
            <v>Đạt</v>
          </cell>
          <cell r="AR705">
            <v>0</v>
          </cell>
          <cell r="AS705" t="str">
            <v>Đạt</v>
          </cell>
          <cell r="AT705" t="str">
            <v>Không đạt</v>
          </cell>
          <cell r="AU705" t="str">
            <v>Đạt</v>
          </cell>
          <cell r="AV705" t="str">
            <v>Đạt</v>
          </cell>
          <cell r="AW705" t="str">
            <v>Đạt</v>
          </cell>
          <cell r="AX705" t="str">
            <v>Đạt</v>
          </cell>
          <cell r="AY705" t="str">
            <v>Không đạt</v>
          </cell>
          <cell r="AZ705" t="str">
            <v xml:space="preserve">Catalogue tham dự không thể hiện TNKT đáp ứng E-HSMT "Tốc độ đến 2l/1 phút và áp lực dòng chảy tới 200 mmHg" </v>
          </cell>
          <cell r="BA705" t="str">
            <v>Trần Thị Huyền Trân</v>
          </cell>
          <cell r="BB705" t="str">
            <v>Không đạt</v>
          </cell>
          <cell r="BC705" t="str">
            <v xml:space="preserve">Catalogue tham dự không thể hiện TNKT đáp ứng E-HSMT "Tốc độ đến 2l/1 phút và áp lực dòng chảy tới 200 mmHg" </v>
          </cell>
        </row>
        <row r="706">
          <cell r="C706" t="str">
            <v>PP2300520260</v>
          </cell>
          <cell r="D706" t="str">
            <v>Lưỡi cắt mô, cắt sụn</v>
          </cell>
          <cell r="E706" t="str">
            <v xml:space="preserve"> - Cung cấp tốc độ cắt lớn 
 -  Tích hợp với tất cả các loại máy đốt.
 - Độ  gập góc 30-&gt;90 độ.
 -  Công suất đầu dò 70 watt -&gt; 100 watt. 
</v>
          </cell>
          <cell r="F706">
            <v>0</v>
          </cell>
          <cell r="G706" t="str">
            <v>Cái</v>
          </cell>
          <cell r="H706">
            <v>50</v>
          </cell>
          <cell r="I706">
            <v>6200000</v>
          </cell>
          <cell r="J706">
            <v>310000000</v>
          </cell>
          <cell r="K706">
            <v>6200000</v>
          </cell>
          <cell r="L706">
            <v>465000000</v>
          </cell>
          <cell r="M706">
            <v>217000000</v>
          </cell>
          <cell r="N706">
            <v>9</v>
          </cell>
          <cell r="O706" t="str">
            <v>PP2300520260</v>
          </cell>
          <cell r="P706" t="str">
            <v>Lưỡi cắt mô, cắt sụn</v>
          </cell>
          <cell r="Q706">
            <v>180</v>
          </cell>
          <cell r="R706">
            <v>85037000</v>
          </cell>
          <cell r="S706">
            <v>210</v>
          </cell>
          <cell r="T706" t="str">
            <v>Trong vòng 24h kể 
từ thời điểm đặt 
hàng của bệnh viện</v>
          </cell>
          <cell r="U706" t="str">
            <v>Lưỡi cắt mô, cắt sụn "Arthross SN pro probe"</v>
          </cell>
          <cell r="V706" t="str">
            <v>Lưỡi cắt mô, cắt sụn "Arthross SN pro probe"</v>
          </cell>
          <cell r="W706" t="str">
            <v>N05.03.060.1993.174.0015</v>
          </cell>
          <cell r="X706" t="str">
            <v>APP…</v>
          </cell>
          <cell r="Y706" t="str">
            <v>*Chất liệu: làm bằng thép không gỉ. (Hoặc tương đương)
*Kích cỡ: Độ  gập góc 30, 60, 90
                Chiều dài 130
*Đặc tính:
• Cung cấp tốc độ cắt lớn nhất với lượng mô lớn trong nội soi khớp vai, gối, khớp nhỏ. Tích hợp với tất cả các loại máy đốt. Đầu dò được thiết kế cho các mức độ đốt plasma từ 1 đến 9 phù hợp cho các loại phẩu thuật y học thế thao phức tạp một cách trơn tru
• Nhiệt độ đầu đốt tăng tối đa chỉ 29,7 độ C  mức ổn định nhiệt tuyệt vời cho nơi mong muốn cắt bỏ phần mềm, chỉnh sửa mô và đông máu .
*Đạt tiêu chuẩn: ISO,CE</v>
          </cell>
          <cell r="Z706" t="str">
            <v>Endovision</v>
          </cell>
          <cell r="AA706" t="str">
            <v>Hàn Quốc</v>
          </cell>
          <cell r="AB706" t="str">
            <v>Endovision</v>
          </cell>
          <cell r="AC706" t="str">
            <v>Hàn Quốc</v>
          </cell>
          <cell r="AD706" t="str">
            <v>B</v>
          </cell>
          <cell r="AE706" t="str">
            <v>Công bố loại B số 220000860/PCBB-Hn</v>
          </cell>
          <cell r="AF706" t="str">
            <v>1 cái/hộp</v>
          </cell>
          <cell r="AG706" t="str">
            <v>Cái</v>
          </cell>
          <cell r="AH706">
            <v>50</v>
          </cell>
          <cell r="AI706">
            <v>0</v>
          </cell>
          <cell r="AJ706" t="str">
            <v>vn0314972937</v>
          </cell>
          <cell r="AK706" t="str">
            <v>CÔNG TY TNHH THIẾT BỊ Y TẾ MY TÂM</v>
          </cell>
          <cell r="AL706" t="str">
            <v>Đạt</v>
          </cell>
          <cell r="AM706"/>
          <cell r="AN706" t="str">
            <v>Tăng Thị Hiếu</v>
          </cell>
          <cell r="AO706" t="str">
            <v>Đạt</v>
          </cell>
          <cell r="AP706" t="str">
            <v>Đạt</v>
          </cell>
          <cell r="AQ706" t="str">
            <v>Đạt</v>
          </cell>
          <cell r="AR706">
            <v>0</v>
          </cell>
          <cell r="AS706" t="str">
            <v>Đạt</v>
          </cell>
          <cell r="AT706" t="str">
            <v>Đạt</v>
          </cell>
          <cell r="AU706" t="str">
            <v>Đạt</v>
          </cell>
          <cell r="AV706" t="str">
            <v>Đạt</v>
          </cell>
          <cell r="AW706" t="str">
            <v>Đạt</v>
          </cell>
          <cell r="AX706" t="str">
            <v>Đạt</v>
          </cell>
          <cell r="AY706" t="str">
            <v>Đạt</v>
          </cell>
          <cell r="AZ706">
            <v>0</v>
          </cell>
          <cell r="BA706" t="str">
            <v>Hoàng Thị Thủy</v>
          </cell>
          <cell r="BB706" t="str">
            <v xml:space="preserve">Đạt </v>
          </cell>
          <cell r="BC706">
            <v>0</v>
          </cell>
        </row>
        <row r="707">
          <cell r="C707" t="str">
            <v>PP2300520260</v>
          </cell>
          <cell r="D707" t="str">
            <v>Lưỡi cắt mô, cắt sụn</v>
          </cell>
          <cell r="E707" t="str">
            <v xml:space="preserve"> - Cung cấp tốc độ cắt lớn 
 -  Tích hợp với tất cả các loại máy đốt.
 - Độ  gập góc 30-&gt;90 độ.
 -  Công suất đầu dò 70 watt -&gt; 100 watt. 
</v>
          </cell>
          <cell r="F707">
            <v>0</v>
          </cell>
          <cell r="G707" t="str">
            <v>Cái</v>
          </cell>
          <cell r="H707">
            <v>50</v>
          </cell>
          <cell r="I707">
            <v>6200000</v>
          </cell>
          <cell r="J707">
            <v>310000000</v>
          </cell>
          <cell r="K707">
            <v>6200000</v>
          </cell>
          <cell r="L707">
            <v>465000000</v>
          </cell>
          <cell r="M707">
            <v>217000000</v>
          </cell>
          <cell r="N707">
            <v>9</v>
          </cell>
          <cell r="O707" t="str">
            <v>PP2300520260</v>
          </cell>
          <cell r="P707" t="str">
            <v>Lưỡi cắt mô, cắt sụn</v>
          </cell>
          <cell r="Q707">
            <v>180</v>
          </cell>
          <cell r="R707">
            <v>593283000</v>
          </cell>
          <cell r="S707">
            <v>210</v>
          </cell>
          <cell r="T707" t="str">
            <v>Trong vòng 24h kể từ thời điểm đặt hàng của bệnh viện</v>
          </cell>
          <cell r="U707" t="str">
            <v>Lưỡi cắt đốt bằng sóng RF</v>
          </cell>
          <cell r="V707" t="str">
            <v>Lưỡi cắt đốt bằng sóng RF</v>
          </cell>
          <cell r="W707" t="str">
            <v>N05.03.060.3606.155.0006</v>
          </cell>
          <cell r="X707" t="str">
            <v>893-xxx</v>
          </cell>
          <cell r="Y707" t="str">
            <v xml:space="preserve"> - Cung cấp tốc độ cắt lớn 
 -  Tích hợp với tất cả các loại máy đốt.
 - Độ  gập góc 30-&gt;90 độ.
 -  Công suất đầu dò 70 watt -&gt; 100 watt. 
</v>
          </cell>
          <cell r="Z707" t="str">
            <v>Reger medizintechnik GmbH</v>
          </cell>
          <cell r="AA707" t="str">
            <v>Đức</v>
          </cell>
          <cell r="AB707" t="str">
            <v>Reger medizintechnik GmbH</v>
          </cell>
          <cell r="AC707" t="str">
            <v>Đức</v>
          </cell>
          <cell r="AD707" t="str">
            <v>B</v>
          </cell>
          <cell r="AE707" t="str">
            <v>230000607/PCBB-HCM ngày 24/03/2023</v>
          </cell>
          <cell r="AF707" t="str">
            <v>1 cái/gói</v>
          </cell>
          <cell r="AG707" t="str">
            <v>Cái</v>
          </cell>
          <cell r="AH707">
            <v>50</v>
          </cell>
          <cell r="AI707">
            <v>0</v>
          </cell>
          <cell r="AJ707" t="str">
            <v>vn0302204137</v>
          </cell>
          <cell r="AK707" t="str">
            <v>CÔNG TY TNHH TRANG THIẾT BỊ Y TẾ B.M.S</v>
          </cell>
          <cell r="AL707" t="str">
            <v>Đạt</v>
          </cell>
          <cell r="AM707"/>
          <cell r="AN707" t="str">
            <v xml:space="preserve">Đào Thị Nhung </v>
          </cell>
          <cell r="AO707" t="str">
            <v>Đạt</v>
          </cell>
          <cell r="AP707" t="str">
            <v>Đạt</v>
          </cell>
          <cell r="AQ707" t="str">
            <v>Đạt</v>
          </cell>
          <cell r="AR707" t="str">
            <v>Đạt</v>
          </cell>
          <cell r="AS707" t="str">
            <v>Đạt</v>
          </cell>
          <cell r="AT707" t="str">
            <v>Không Đạt</v>
          </cell>
          <cell r="AU707" t="str">
            <v>Đạt</v>
          </cell>
          <cell r="AV707" t="str">
            <v>Đạt</v>
          </cell>
          <cell r="AW707" t="str">
            <v>Đạt</v>
          </cell>
          <cell r="AX707" t="str">
            <v>Đạt</v>
          </cell>
          <cell r="AY707" t="str">
            <v>Không Đạt</v>
          </cell>
          <cell r="AZ707" t="str">
            <v>Catalogue không đáp ứng HSMT</v>
          </cell>
          <cell r="BA707" t="str">
            <v>Nguyễn Văn Thành</v>
          </cell>
          <cell r="BB707" t="str">
            <v>Không Đạt</v>
          </cell>
          <cell r="BC707" t="str">
            <v>Catalogue không đáp ứng HSMT</v>
          </cell>
        </row>
        <row r="708">
          <cell r="C708" t="str">
            <v>PP2300520261</v>
          </cell>
          <cell r="D708" t="str">
            <v>Vít neo khớp vai đường kính từ 2.0-3.0mm</v>
          </cell>
          <cell r="E708" t="str">
            <v xml:space="preserve"> - Dùng trong phẫu thuật Nội soi khớp. 
 - Đường kính 2.0 -3.0mm. 
 - Vít neo có ren kép 
 -  Trục vít rỗng. 
 - Vít neo được kết nối sẵn với tay đóng
 - Chất liệu vít neo: Polyethylene, có chỉ khâu, kèm chỉ siêu bền UHMWPE
 - Tiệt trùng. </v>
          </cell>
          <cell r="F708">
            <v>0</v>
          </cell>
          <cell r="G708" t="str">
            <v>Cái</v>
          </cell>
          <cell r="H708">
            <v>20</v>
          </cell>
          <cell r="I708">
            <v>11000000</v>
          </cell>
          <cell r="J708">
            <v>220000000</v>
          </cell>
          <cell r="K708">
            <v>4400000</v>
          </cell>
          <cell r="L708">
            <v>330000000</v>
          </cell>
          <cell r="M708">
            <v>154000000</v>
          </cell>
          <cell r="N708">
            <v>4</v>
          </cell>
          <cell r="O708" t="str">
            <v>PP2300520261</v>
          </cell>
          <cell r="P708" t="str">
            <v>Vít neo khớp vai đường kính từ 2.0-3.0mm</v>
          </cell>
          <cell r="Q708">
            <v>180</v>
          </cell>
          <cell r="R708">
            <v>85037000</v>
          </cell>
          <cell r="S708">
            <v>210</v>
          </cell>
          <cell r="T708" t="str">
            <v>Trong vòng 24h kể 
từ thời điểm đặt 
hàng của bệnh viện</v>
          </cell>
          <cell r="U708" t="str">
            <v xml:space="preserve">Vít neo khớp vai loại Excalibur Tack II Anchor Peek kèm 2 sợi chỉ đôi </v>
          </cell>
          <cell r="V708" t="str">
            <v xml:space="preserve">Vít neo khớp vai loại Excalibur Tack II Anchor Peek kèm 2 sợi chỉ đôi </v>
          </cell>
          <cell r="W708" t="str">
            <v>N07.06.040.5276.272.0011</v>
          </cell>
          <cell r="X708" t="str">
            <v xml:space="preserve">
TM005...</v>
          </cell>
          <cell r="Y708" t="str">
            <v>*Chất liệu: Chất liệu tự tiêu PEEK, kèm chỉ siêu bền UHMWPE, đã tiệt trùng
*Kích cỡ: Đường kính 2.9 mm
* Nêu đặc tính: Dùng trong phẫu thuật Nội soi khớp
Vít neo dễ dàng đóng với thiết kế mạnh mẽ ở đầu gần và thiết kế ren kép giúp gia tăng sự cố định ở xương xốp và vỏ xương. Trục vít thiết kế rỗng giúp ngăn ngừa các tác nhân nguy cơ trong quá trình phẫu thuật. 
Vít neo được kết nối sẵn với tay đóng
Neo này là phù hợp nhất cho nhu cầu trong Rotator cuff, Bankart, tổn thương SLAP và sửa chữa dây chằng bên.
*Đạt tiêu chuẩn: ISO,CE</v>
          </cell>
          <cell r="Z708" t="str">
            <v>Tulpar</v>
          </cell>
          <cell r="AA708" t="str">
            <v>Thổ Nhĩ Kỳ</v>
          </cell>
          <cell r="AB708" t="str">
            <v>Tulpar</v>
          </cell>
          <cell r="AC708" t="str">
            <v>Thổ Nhĩ Kỳ</v>
          </cell>
          <cell r="AD708" t="str">
            <v>C</v>
          </cell>
          <cell r="AE708" t="str">
            <v xml:space="preserve">GPNK 16133NK/BYT-TB-CT </v>
          </cell>
          <cell r="AF708" t="str">
            <v>1 cái/hộp</v>
          </cell>
          <cell r="AG708" t="str">
            <v>Cái</v>
          </cell>
          <cell r="AH708">
            <v>20</v>
          </cell>
          <cell r="AI708">
            <v>0</v>
          </cell>
          <cell r="AJ708" t="str">
            <v>vn0314972937</v>
          </cell>
          <cell r="AK708" t="str">
            <v>CÔNG TY TNHH THIẾT BỊ Y TẾ MY TÂM</v>
          </cell>
          <cell r="AL708" t="str">
            <v>Đạt</v>
          </cell>
          <cell r="AM708"/>
          <cell r="AN708" t="str">
            <v>Tăng Thị Hiếu</v>
          </cell>
          <cell r="AO708" t="str">
            <v>Đạt</v>
          </cell>
          <cell r="AP708" t="str">
            <v>Đạt</v>
          </cell>
          <cell r="AQ708" t="str">
            <v>Đạt</v>
          </cell>
          <cell r="AR708">
            <v>0</v>
          </cell>
          <cell r="AS708" t="str">
            <v>Đạt</v>
          </cell>
          <cell r="AT708" t="str">
            <v>Đạt</v>
          </cell>
          <cell r="AU708" t="str">
            <v>Đạt</v>
          </cell>
          <cell r="AV708" t="str">
            <v>Đạt</v>
          </cell>
          <cell r="AW708" t="str">
            <v>Đạt</v>
          </cell>
          <cell r="AX708" t="str">
            <v>Đạt</v>
          </cell>
          <cell r="AY708" t="str">
            <v>Đạt</v>
          </cell>
          <cell r="AZ708">
            <v>0</v>
          </cell>
          <cell r="BA708" t="str">
            <v>Hoàng Thị Thủy</v>
          </cell>
          <cell r="BB708" t="str">
            <v xml:space="preserve">Đạt </v>
          </cell>
          <cell r="BC708">
            <v>0</v>
          </cell>
        </row>
        <row r="709">
          <cell r="C709" t="str">
            <v>PP2300520261</v>
          </cell>
          <cell r="D709" t="str">
            <v>Vít neo khớp vai đường kính từ 2.0-3.0mm</v>
          </cell>
          <cell r="E709" t="str">
            <v xml:space="preserve"> - Dùng trong phẫu thuật Nội soi khớp. 
 - Đường kính 2.0 -3.0mm. 
 - Vít neo có ren kép 
 -  Trục vít rỗng. 
 - Vít neo được kết nối sẵn với tay đóng
 - Chất liệu vít neo: Polyethylene, có chỉ khâu, kèm chỉ siêu bền UHMWPE
 - Tiệt trùng. </v>
          </cell>
          <cell r="F709">
            <v>0</v>
          </cell>
          <cell r="G709" t="str">
            <v>Cái</v>
          </cell>
          <cell r="H709">
            <v>20</v>
          </cell>
          <cell r="I709">
            <v>11000000</v>
          </cell>
          <cell r="J709">
            <v>220000000</v>
          </cell>
          <cell r="K709">
            <v>4400000</v>
          </cell>
          <cell r="L709">
            <v>330000000</v>
          </cell>
          <cell r="M709">
            <v>154000000</v>
          </cell>
          <cell r="N709">
            <v>4</v>
          </cell>
          <cell r="O709" t="str">
            <v>PP2300520261</v>
          </cell>
          <cell r="P709" t="str">
            <v>Vít neo khớp vai đường kính từ 2.0-3.0mm</v>
          </cell>
          <cell r="Q709">
            <v>180</v>
          </cell>
          <cell r="R709">
            <v>180000000</v>
          </cell>
          <cell r="S709">
            <v>210</v>
          </cell>
          <cell r="T709" t="str">
            <v>Giao hàng trong vòng 24h kể từ thời điểm gửi đơn đặt hàng của Bệnh viện</v>
          </cell>
          <cell r="U709" t="str">
            <v>Vít chỉ neo Y-Knot cố định chóp xoay</v>
          </cell>
          <cell r="V709" t="str">
            <v>Vít chỉ neo Y-Knot cố định chóp xoay</v>
          </cell>
          <cell r="W709" t="str">
            <v>N07.06.040.1681.175.0027</v>
          </cell>
          <cell r="X709" t="str">
            <v>YRC02</v>
          </cell>
          <cell r="Y709" t="str">
            <v xml:space="preserve"> - Dùng trong phẫu thuật Nội soi khớp. 
 - Đường kính 2.8mm. 
 - Vít neo được kết nối sẵn với tay đóng
 - Chất liệu vít neo: Polyethylene, có chỉ khâu, kèm chỉ siêu bền UHMWPE
 - Tiệt trùng. </v>
          </cell>
          <cell r="Z709" t="str">
            <v>Conmed Corporation</v>
          </cell>
          <cell r="AA709" t="str">
            <v>Mỹ</v>
          </cell>
          <cell r="AB709" t="str">
            <v>Conmed Corporation</v>
          </cell>
          <cell r="AC709" t="str">
            <v>Mỹ</v>
          </cell>
          <cell r="AD709" t="str">
            <v>C, Số phân loại: 019C/CMD/0320-REV</v>
          </cell>
          <cell r="AE709" t="str">
            <v>7840NK/BYT-TB-CT</v>
          </cell>
          <cell r="AF709" t="str">
            <v>1 Cái/ Hộp</v>
          </cell>
          <cell r="AG709" t="str">
            <v>Cái</v>
          </cell>
          <cell r="AH709">
            <v>20</v>
          </cell>
          <cell r="AI709">
            <v>0</v>
          </cell>
          <cell r="AJ709" t="str">
            <v>vn0101147344</v>
          </cell>
          <cell r="AK709" t="str">
            <v>CÔNG TY TNHH ĐẦU TƯ PHÁT TRIỂN TRANG THIẾT BỊ Y TẾ</v>
          </cell>
          <cell r="AL709" t="str">
            <v>Đạt</v>
          </cell>
          <cell r="AM709"/>
          <cell r="AN709" t="str">
            <v>Trương Thị Mỹ Quý</v>
          </cell>
          <cell r="AO709" t="str">
            <v>Đạt</v>
          </cell>
          <cell r="AP709" t="str">
            <v>Đạt</v>
          </cell>
          <cell r="AQ709" t="str">
            <v>Đạt</v>
          </cell>
          <cell r="AR709">
            <v>0</v>
          </cell>
          <cell r="AS709" t="str">
            <v>Đạt</v>
          </cell>
          <cell r="AT709" t="str">
            <v>Đạt</v>
          </cell>
          <cell r="AU709" t="str">
            <v>Đạt</v>
          </cell>
          <cell r="AV709" t="str">
            <v>Đạt</v>
          </cell>
          <cell r="AW709" t="str">
            <v>Đạt</v>
          </cell>
          <cell r="AX709" t="str">
            <v>Đạt</v>
          </cell>
          <cell r="AY709" t="str">
            <v>Đạt</v>
          </cell>
          <cell r="AZ709">
            <v>0</v>
          </cell>
          <cell r="BA709" t="str">
            <v>Trần Thị Minh Hồng</v>
          </cell>
          <cell r="BB709" t="str">
            <v>Đạt</v>
          </cell>
          <cell r="BC709">
            <v>0</v>
          </cell>
        </row>
        <row r="710">
          <cell r="C710" t="str">
            <v>PP2300520261</v>
          </cell>
          <cell r="D710" t="str">
            <v>Vít neo khớp vai đường kính từ 2.0-3.0mm</v>
          </cell>
          <cell r="E710" t="str">
            <v xml:space="preserve"> - Dùng trong phẫu thuật Nội soi khớp. 
 - Đường kính 2.0 -3.0mm. 
 - Vít neo có ren kép 
 -  Trục vít rỗng. 
 - Vít neo được kết nối sẵn với tay đóng
 - Chất liệu vít neo: Polyethylene, có chỉ khâu, kèm chỉ siêu bền UHMWPE
 - Tiệt trùng. </v>
          </cell>
          <cell r="F710">
            <v>0</v>
          </cell>
          <cell r="G710" t="str">
            <v>Cái</v>
          </cell>
          <cell r="H710">
            <v>20</v>
          </cell>
          <cell r="I710">
            <v>11000000</v>
          </cell>
          <cell r="J710">
            <v>220000000</v>
          </cell>
          <cell r="K710">
            <v>4400000</v>
          </cell>
          <cell r="L710">
            <v>330000000</v>
          </cell>
          <cell r="M710">
            <v>154000000</v>
          </cell>
          <cell r="N710">
            <v>4</v>
          </cell>
          <cell r="O710" t="str">
            <v>PP2300520261</v>
          </cell>
          <cell r="P710" t="str">
            <v>Vít neo khớp vai đường kính từ 2.0-3.0mm</v>
          </cell>
          <cell r="Q710">
            <v>180</v>
          </cell>
          <cell r="R710">
            <v>377764000</v>
          </cell>
          <cell r="S710">
            <v>210</v>
          </cell>
          <cell r="T710">
            <v>0</v>
          </cell>
          <cell r="U710" t="str">
            <v>Vít neo kèm chỉ PushLock</v>
          </cell>
          <cell r="V710" t="str">
            <v>Vít neo kèm chỉ PushLock</v>
          </cell>
          <cell r="W710" t="str">
            <v>N07.06.040.0270.175.0037</v>
          </cell>
          <cell r="X710" t="str">
            <v>AR-2923BC</v>
          </cell>
          <cell r="Y710" t="str">
            <v>Chất liệu làm bằng : BioComposite, đây là vật liệu có độ bền cao hơn so với vật liệu Polyethylene,có chỉ khâu, kèm chỉ siêu bền UHMWPE,
- Kích thước đường kính : 2.9 mm 
- Chiều dài : 12.5 mm
Vít neo được thiết kế đơn giản và chắc chắn cho các kỹ thuật phẫu thuật nội soi khớp vai
Sử dụng cùng kỹ thuật không nút thắt giúp tiết kiệm thời gian và tránh sử dụng nút thắt chỉ trong ổ khớp
Vít neo giúp chỉ khâu mô một cách độc lập trước khi cấy ghép
- Vít neo có ren kép 
 -  Trục vít rỗng. 
 - Vít neo được kết nối sẵn với tay đóng
 - Tiệt trùng. 
Đạt tiêu chuẩn FDA.</v>
          </cell>
          <cell r="Z710" t="str">
            <v>Arthrex, Inc. Hoặc Arthrex Manufacturing, Inc.</v>
          </cell>
          <cell r="AA710" t="str">
            <v>Mỹ</v>
          </cell>
          <cell r="AB710" t="str">
            <v>Arthrex, Inc.</v>
          </cell>
          <cell r="AC710" t="str">
            <v>Mỹ</v>
          </cell>
          <cell r="AD710" t="str">
            <v>PhâN Loại: D</v>
          </cell>
          <cell r="AE710" t="str">
            <v>Số:2301218ĐKLH/BYT
-HTTB
Ngày 11/10/2023</v>
          </cell>
          <cell r="AF710" t="str">
            <v>1 cái/ 1 gói</v>
          </cell>
          <cell r="AG710" t="str">
            <v>Cái</v>
          </cell>
          <cell r="AH710">
            <v>20</v>
          </cell>
          <cell r="AI710" t="str">
            <v>59 tháng</v>
          </cell>
          <cell r="AJ710" t="str">
            <v>vn0100124376</v>
          </cell>
          <cell r="AK710" t="str">
            <v>TỔNG CÔNG TY THIẾT BỊ Y TẾ VIỆT NAM - CTCP</v>
          </cell>
          <cell r="AL710" t="str">
            <v>Đạt</v>
          </cell>
          <cell r="AM710"/>
          <cell r="AN710" t="str">
            <v>Trần Thị Kiều Diễm</v>
          </cell>
          <cell r="AO710">
            <v>0</v>
          </cell>
          <cell r="AP710" t="str">
            <v>Đạt</v>
          </cell>
          <cell r="AQ710" t="str">
            <v>Đạt</v>
          </cell>
          <cell r="AR710">
            <v>0</v>
          </cell>
          <cell r="AS710" t="str">
            <v>Đạt</v>
          </cell>
          <cell r="AT710" t="str">
            <v>Không đạt</v>
          </cell>
          <cell r="AU710" t="str">
            <v>Đạt</v>
          </cell>
          <cell r="AV710" t="str">
            <v>Đạt</v>
          </cell>
          <cell r="AW710" t="str">
            <v>Đạt</v>
          </cell>
          <cell r="AX710" t="str">
            <v>Đạt</v>
          </cell>
          <cell r="AY710" t="str">
            <v>Không đạt</v>
          </cell>
          <cell r="AZ710" t="str">
            <v>E-HSMT: Chất liệu vít neo Polyethylene
E-HSDT: Chất liệu làm bằng : Bio Composite</v>
          </cell>
          <cell r="BA710" t="str">
            <v>Trần Thị Huyền Trân</v>
          </cell>
          <cell r="BB710" t="str">
            <v>Không đạt</v>
          </cell>
          <cell r="BC710" t="str">
            <v>E-HSMT: Chất liệu vít neo Polyethylene
E-HSDT: Chất liệu làm bằng : Bio Composite</v>
          </cell>
        </row>
        <row r="711">
          <cell r="C711" t="str">
            <v>PP2300520262</v>
          </cell>
          <cell r="D711" t="str">
            <v>Vít neo tự tiêu khâu chóp xoay</v>
          </cell>
          <cell r="E711" t="str">
            <v xml:space="preserve"> - Dùng trong phẫu thuật Rotator Cuff và dây chằng bên. 
 - Thiết kế rỗng, ren toàn thân. 
 - Chất liệu PLDLA kèm chỉ siêu bền UHMWPE. 
 - Kích thước 5.5 mm</v>
          </cell>
          <cell r="F711">
            <v>0</v>
          </cell>
          <cell r="G711" t="str">
            <v>Cái</v>
          </cell>
          <cell r="H711">
            <v>20</v>
          </cell>
          <cell r="I711">
            <v>8800000</v>
          </cell>
          <cell r="J711">
            <v>176000000</v>
          </cell>
          <cell r="K711">
            <v>3520000</v>
          </cell>
          <cell r="L711">
            <v>264000000</v>
          </cell>
          <cell r="M711">
            <v>123200000</v>
          </cell>
          <cell r="N711">
            <v>4</v>
          </cell>
          <cell r="O711" t="str">
            <v>PP2300520262</v>
          </cell>
          <cell r="P711" t="str">
            <v>Vít neo tự tiêu khâu chóp xoay</v>
          </cell>
          <cell r="Q711">
            <v>180</v>
          </cell>
          <cell r="R711">
            <v>85037000</v>
          </cell>
          <cell r="S711">
            <v>210</v>
          </cell>
          <cell r="T711" t="str">
            <v>Trong vòng 24h kể 
từ thời điểm đặt 
hàng của bệnh viện</v>
          </cell>
          <cell r="U711" t="str">
            <v>Vít neo tự tiêu khâu chóp xoay Excalibur II Bio Suture Anchor</v>
          </cell>
          <cell r="V711" t="str">
            <v>Vít neo tự tiêu khâu chóp xoay Excalibur II Bio Suture Anchor</v>
          </cell>
          <cell r="W711" t="str">
            <v>N07.06.040.5276.272.0014</v>
          </cell>
          <cell r="X711" t="str">
            <v xml:space="preserve">
TM152...</v>
          </cell>
          <cell r="Y711" t="str">
            <v>*Chất liệu: PLDLA kèm chỉ siêu bền UHMWPE.
*Kích cỡ: 5.5 mm
*Đặc tính: Dùng trong phẫu thuật Rotator Cuff và dây chằng bên. Thiết kế rỗng, ren toàn thân.
*Đạt tiêu chuẩn: ISO,CE</v>
          </cell>
          <cell r="Z711" t="str">
            <v>Tulpar</v>
          </cell>
          <cell r="AA711" t="str">
            <v>Thổ Nhĩ Kỳ</v>
          </cell>
          <cell r="AB711" t="str">
            <v>Tulpar</v>
          </cell>
          <cell r="AC711" t="str">
            <v>Thổ Nhĩ Kỳ</v>
          </cell>
          <cell r="AD711" t="str">
            <v>C</v>
          </cell>
          <cell r="AE711" t="str">
            <v xml:space="preserve">GPNK 16133NK/BYT-TB-CT </v>
          </cell>
          <cell r="AF711" t="str">
            <v>1 cái/hộp</v>
          </cell>
          <cell r="AG711" t="str">
            <v>Cái</v>
          </cell>
          <cell r="AH711">
            <v>20</v>
          </cell>
          <cell r="AI711">
            <v>0</v>
          </cell>
          <cell r="AJ711" t="str">
            <v>vn0314972937</v>
          </cell>
          <cell r="AK711" t="str">
            <v>CÔNG TY TNHH THIẾT BỊ Y TẾ MY TÂM</v>
          </cell>
          <cell r="AL711" t="str">
            <v>Đạt</v>
          </cell>
          <cell r="AM711"/>
          <cell r="AN711" t="str">
            <v>Tăng Thị Hiếu</v>
          </cell>
          <cell r="AO711" t="str">
            <v>Đạt</v>
          </cell>
          <cell r="AP711" t="str">
            <v>Đạt</v>
          </cell>
          <cell r="AQ711" t="str">
            <v>Đạt</v>
          </cell>
          <cell r="AR711">
            <v>0</v>
          </cell>
          <cell r="AS711" t="str">
            <v>Đạt</v>
          </cell>
          <cell r="AT711" t="str">
            <v>Đạt</v>
          </cell>
          <cell r="AU711" t="str">
            <v>Đạt</v>
          </cell>
          <cell r="AV711" t="str">
            <v>Đạt</v>
          </cell>
          <cell r="AW711" t="str">
            <v>Đạt</v>
          </cell>
          <cell r="AX711" t="str">
            <v>Đạt</v>
          </cell>
          <cell r="AY711" t="str">
            <v>Đạt</v>
          </cell>
          <cell r="AZ711">
            <v>0</v>
          </cell>
          <cell r="BA711" t="str">
            <v>Hoàng Thị Thủy</v>
          </cell>
          <cell r="BB711" t="str">
            <v xml:space="preserve">Đạt </v>
          </cell>
          <cell r="BC711">
            <v>0</v>
          </cell>
        </row>
        <row r="712">
          <cell r="C712" t="str">
            <v>PP2300520263</v>
          </cell>
          <cell r="D712" t="str">
            <v>Vít neo khớp vai đường kính 4.5mm</v>
          </cell>
          <cell r="E712" t="str">
            <v>- Dùng trong phẫu thuật nội soi khớp. 
 - Đường kính 4.5mm
 - Trục vít thiết kế rỗng 
 -  Vít neo được kết nối sẵn với tay đóng, không cần buộc chỉ
 - Chất liệu tự tiêu PEEK, kèm chỉ siêu bền UHMWPE
 - Tiệt trùng</v>
          </cell>
          <cell r="F712">
            <v>0</v>
          </cell>
          <cell r="G712" t="str">
            <v>Cái</v>
          </cell>
          <cell r="H712">
            <v>20</v>
          </cell>
          <cell r="I712">
            <v>11200000</v>
          </cell>
          <cell r="J712">
            <v>224000000</v>
          </cell>
          <cell r="K712">
            <v>4480000</v>
          </cell>
          <cell r="L712">
            <v>336000000</v>
          </cell>
          <cell r="M712">
            <v>156800000</v>
          </cell>
          <cell r="N712">
            <v>4</v>
          </cell>
          <cell r="O712" t="str">
            <v>PP2300520263</v>
          </cell>
          <cell r="P712" t="str">
            <v>Vít neo khớp vai đường kính 4.5mm</v>
          </cell>
          <cell r="Q712">
            <v>180</v>
          </cell>
          <cell r="R712">
            <v>85037000</v>
          </cell>
          <cell r="S712">
            <v>210</v>
          </cell>
          <cell r="T712" t="str">
            <v>Trong vòng 24h kể 
từ thời điểm đặt 
hàng của bệnh viện</v>
          </cell>
          <cell r="U712" t="str">
            <v>Vít neo khớp vai loại Excalibur Tack II Anchor Peek</v>
          </cell>
          <cell r="V712" t="str">
            <v>Vít neo khớp vai loại Excalibur Tack II Anchor Peek</v>
          </cell>
          <cell r="W712" t="str">
            <v>N07.06.040.5276.272.0010</v>
          </cell>
          <cell r="X712" t="str">
            <v xml:space="preserve">
TM005...</v>
          </cell>
          <cell r="Y712" t="str">
            <v>*Chất liệu: tự tiêu PEEK, kèm chỉ siêu bền UHMWPE, đã tiệt trùng
* Kích cỡ: Đường kính,3.5mm hoặc 4.5mm
* Đặc tính: :Dùng trong phẫu thuật Nội soi khớp
Vít neo dễ dàng đóng với thiết kế mạnh mẽ ở đầu gần và thiết kế ren kép giúp gia tăng sự cố định ở xương xốp và vỏ xương. Trục vít thiết kế rỗng giúp ngăn ngừa các tác nhân nguy cơ trong quá trình phẫu thuật. Vít neo được kết nối sẵn với tay đóng.
Neo này là phù hợp nhất cho nhu cầu trong Rotator cuff, Bankart, tổn thương SLAP và sửa chữa dây chằng bên.
* Đạt tiêu chuẩn: ISO,CE</v>
          </cell>
          <cell r="Z712" t="str">
            <v>Tulpar</v>
          </cell>
          <cell r="AA712" t="str">
            <v>Thổ Nhĩ Kỳ</v>
          </cell>
          <cell r="AB712" t="str">
            <v>Tulpar</v>
          </cell>
          <cell r="AC712" t="str">
            <v>Thổ Nhĩ Kỳ</v>
          </cell>
          <cell r="AD712" t="str">
            <v>C</v>
          </cell>
          <cell r="AE712" t="str">
            <v xml:space="preserve">GPNK 16133NK/BYT-TB-CT </v>
          </cell>
          <cell r="AF712" t="str">
            <v>1 cái/hộp</v>
          </cell>
          <cell r="AG712" t="str">
            <v>Cái</v>
          </cell>
          <cell r="AH712">
            <v>20</v>
          </cell>
          <cell r="AI712">
            <v>0</v>
          </cell>
          <cell r="AJ712" t="str">
            <v>vn0314972937</v>
          </cell>
          <cell r="AK712" t="str">
            <v>CÔNG TY TNHH THIẾT BỊ Y TẾ MY TÂM</v>
          </cell>
          <cell r="AL712" t="str">
            <v>Đạt</v>
          </cell>
          <cell r="AM712"/>
          <cell r="AN712" t="str">
            <v>Tăng Thị Hiếu</v>
          </cell>
          <cell r="AO712" t="str">
            <v>Đạt</v>
          </cell>
          <cell r="AP712" t="str">
            <v>Đạt</v>
          </cell>
          <cell r="AQ712" t="str">
            <v>Đạt</v>
          </cell>
          <cell r="AR712">
            <v>0</v>
          </cell>
          <cell r="AS712" t="str">
            <v>Đạt</v>
          </cell>
          <cell r="AT712" t="str">
            <v>Đạt</v>
          </cell>
          <cell r="AU712" t="str">
            <v>Đạt</v>
          </cell>
          <cell r="AV712" t="str">
            <v>Đạt</v>
          </cell>
          <cell r="AW712" t="str">
            <v>Đạt</v>
          </cell>
          <cell r="AX712" t="str">
            <v>Đạt</v>
          </cell>
          <cell r="AY712" t="str">
            <v>Đạt</v>
          </cell>
          <cell r="AZ712">
            <v>0</v>
          </cell>
          <cell r="BA712" t="str">
            <v>Hoàng Thị Thủy</v>
          </cell>
          <cell r="BB712" t="str">
            <v xml:space="preserve">Đạt </v>
          </cell>
          <cell r="BC712">
            <v>0</v>
          </cell>
        </row>
        <row r="713">
          <cell r="C713" t="str">
            <v>PP2300520263</v>
          </cell>
          <cell r="D713" t="str">
            <v>Vít neo khớp vai đường kính 4.5mm</v>
          </cell>
          <cell r="E713" t="str">
            <v>- Dùng trong phẫu thuật nội soi khớp. 
 - Đường kính 4.5mm
 - Trục vít thiết kế rỗng 
 -  Vít neo được kết nối sẵn với tay đóng, không cần buộc chỉ
 - Chất liệu tự tiêu PEEK, kèm chỉ siêu bền UHMWPE
 - Tiệt trùng</v>
          </cell>
          <cell r="F713">
            <v>0</v>
          </cell>
          <cell r="G713" t="str">
            <v>Cái</v>
          </cell>
          <cell r="H713">
            <v>20</v>
          </cell>
          <cell r="I713">
            <v>11200000</v>
          </cell>
          <cell r="J713">
            <v>224000000</v>
          </cell>
          <cell r="K713">
            <v>4480000</v>
          </cell>
          <cell r="L713">
            <v>336000000</v>
          </cell>
          <cell r="M713">
            <v>156800000</v>
          </cell>
          <cell r="N713">
            <v>4</v>
          </cell>
          <cell r="O713" t="str">
            <v>PP2300520263</v>
          </cell>
          <cell r="P713" t="str">
            <v>Vít neo khớp vai đường kính 4.5mm</v>
          </cell>
          <cell r="Q713">
            <v>180</v>
          </cell>
          <cell r="R713">
            <v>180000000</v>
          </cell>
          <cell r="S713">
            <v>210</v>
          </cell>
          <cell r="T713" t="str">
            <v>Giao hàng trong vòng 24h kể từ thời điểm gửi đơn đặt hàng của Bệnh viện</v>
          </cell>
          <cell r="U713" t="str">
            <v>Vít neo khâu chóp xoay Poplok</v>
          </cell>
          <cell r="V713" t="str">
            <v>Vít neo khâu chóp xoay Poplok</v>
          </cell>
          <cell r="W713" t="str">
            <v>N07.06.040.1681.175.0026</v>
          </cell>
          <cell r="X713" t="str">
            <v>CKP-45xx</v>
          </cell>
          <cell r="Y713" t="str">
            <v>- Dùng trong phẫu thuật nội soi khớp. 
 - Đường kính 4.5mm
 - Trục vít thiết kế rỗng 
 -  Vít neo được kết nối sẵn với tay đóng, không cần buộc chỉ
 - Chất liệu tự tiêu PEEK, kèm chỉ siêu bền UHMWPE
 - Tiệt trùng</v>
          </cell>
          <cell r="Z713" t="str">
            <v>Conmed Corporation</v>
          </cell>
          <cell r="AA713" t="str">
            <v>Mỹ</v>
          </cell>
          <cell r="AB713" t="str">
            <v>Conmed Corporation</v>
          </cell>
          <cell r="AC713" t="str">
            <v>Mỹ</v>
          </cell>
          <cell r="AD713" t="str">
            <v>C, Số phân loại: 017/CMD/0320-REV</v>
          </cell>
          <cell r="AE713" t="str">
            <v>7840NK/BYT-TB-CT</v>
          </cell>
          <cell r="AF713" t="str">
            <v>1 Cái/ Hộp</v>
          </cell>
          <cell r="AG713" t="str">
            <v>Cái</v>
          </cell>
          <cell r="AH713">
            <v>20</v>
          </cell>
          <cell r="AI713">
            <v>0</v>
          </cell>
          <cell r="AJ713" t="str">
            <v>vn0101147344</v>
          </cell>
          <cell r="AK713" t="str">
            <v>CÔNG TY TNHH ĐẦU TƯ PHÁT TRIỂN TRANG THIẾT BỊ Y TẾ</v>
          </cell>
          <cell r="AL713" t="str">
            <v>Đạt</v>
          </cell>
          <cell r="AM713"/>
          <cell r="AN713" t="str">
            <v>Trương Thị Mỹ Quý</v>
          </cell>
          <cell r="AO713" t="str">
            <v>Đạt</v>
          </cell>
          <cell r="AP713" t="str">
            <v>Đạt</v>
          </cell>
          <cell r="AQ713" t="str">
            <v>Đạt</v>
          </cell>
          <cell r="AR713">
            <v>0</v>
          </cell>
          <cell r="AS713" t="str">
            <v>Đạt</v>
          </cell>
          <cell r="AT713" t="str">
            <v>Đạt</v>
          </cell>
          <cell r="AU713" t="str">
            <v>Đạt</v>
          </cell>
          <cell r="AV713" t="str">
            <v>Đạt</v>
          </cell>
          <cell r="AW713" t="str">
            <v>Đạt</v>
          </cell>
          <cell r="AX713" t="str">
            <v>Đạt</v>
          </cell>
          <cell r="AY713" t="str">
            <v>Đạt</v>
          </cell>
          <cell r="AZ713">
            <v>0</v>
          </cell>
          <cell r="BA713" t="str">
            <v>Trần Thị Minh Hồng</v>
          </cell>
          <cell r="BB713" t="str">
            <v>Đạt</v>
          </cell>
          <cell r="BC713">
            <v>0</v>
          </cell>
        </row>
        <row r="714">
          <cell r="C714" t="str">
            <v>PP2300520263</v>
          </cell>
          <cell r="D714" t="str">
            <v>Vít neo khớp vai đường kính 4.5mm</v>
          </cell>
          <cell r="E714" t="str">
            <v>- Dùng trong phẫu thuật nội soi khớp. 
 - Đường kính 4.5mm
 - Trục vít thiết kế rỗng 
 -  Vít neo được kết nối sẵn với tay đóng, không cần buộc chỉ
 - Chất liệu tự tiêu PEEK, kèm chỉ siêu bền UHMWPE
 - Tiệt trùng</v>
          </cell>
          <cell r="F714">
            <v>0</v>
          </cell>
          <cell r="G714" t="str">
            <v>Cái</v>
          </cell>
          <cell r="H714">
            <v>20</v>
          </cell>
          <cell r="I714">
            <v>11200000</v>
          </cell>
          <cell r="J714">
            <v>224000000</v>
          </cell>
          <cell r="K714">
            <v>4480000</v>
          </cell>
          <cell r="L714">
            <v>336000000</v>
          </cell>
          <cell r="M714">
            <v>156800000</v>
          </cell>
          <cell r="N714">
            <v>4</v>
          </cell>
          <cell r="O714" t="str">
            <v>PP2300520263</v>
          </cell>
          <cell r="P714" t="str">
            <v>Vít neo khớp vai đường kính 4.5mm</v>
          </cell>
          <cell r="Q714">
            <v>180</v>
          </cell>
          <cell r="R714">
            <v>377764000</v>
          </cell>
          <cell r="S714">
            <v>210</v>
          </cell>
          <cell r="T714">
            <v>0</v>
          </cell>
          <cell r="U714" t="str">
            <v xml:space="preserve">Vít neo kèm chỉ BioComposite SutureTak </v>
          </cell>
          <cell r="V714" t="str">
            <v xml:space="preserve">Vít neo kèm chỉ BioComposite SutureTak </v>
          </cell>
          <cell r="W714" t="str">
            <v>N07.06.040.0270.175.0066</v>
          </cell>
          <cell r="X714" t="str">
            <v>AR-1934BCFT</v>
          </cell>
          <cell r="Y714" t="str">
            <v>Vít sử dụng vật liệu Biocomposite kèm chỉ siêu bền chất liệu Polyethylene cao phân tử (UHMWPE)
Kích thước vít: 3 mm × 14.5 mm
Lõi chỉ được thiết kế riêng cho khả năng thao tác và chịu lực vượt trội 
Thân chỉ màu trắng xanh dễ quan sát. 
Lực tải của chỉ tại mức dịch chuyển 3mm là 46 lbf (tải trọng động)
Lực tải của chỉ tối đa đạt 88Ib
Đạt tiêu chuẩn FDA.</v>
          </cell>
          <cell r="Z714" t="str">
            <v>Arthrex, Inc. Hoặc Arthrex Manufacturing, Inc.</v>
          </cell>
          <cell r="AA714" t="str">
            <v>Mỹ</v>
          </cell>
          <cell r="AB714" t="str">
            <v>Arthrex, Inc.</v>
          </cell>
          <cell r="AC714" t="str">
            <v>Mỹ</v>
          </cell>
          <cell r="AD714" t="str">
            <v>PhâN Loại: D</v>
          </cell>
          <cell r="AE714" t="str">
            <v>Số:2301218ĐKLH/BYT
-HTTB
Ngày 11/10/2023</v>
          </cell>
          <cell r="AF714" t="str">
            <v>1 cái/ 1 gói</v>
          </cell>
          <cell r="AG714" t="str">
            <v>Cái</v>
          </cell>
          <cell r="AH714">
            <v>20</v>
          </cell>
          <cell r="AI714" t="str">
            <v>59 tháng</v>
          </cell>
          <cell r="AJ714" t="str">
            <v>vn0100124376</v>
          </cell>
          <cell r="AK714" t="str">
            <v>TỔNG CÔNG TY THIẾT BỊ Y TẾ VIỆT NAM - CTCP</v>
          </cell>
          <cell r="AL714" t="str">
            <v>Đạt</v>
          </cell>
          <cell r="AM714"/>
          <cell r="AN714" t="str">
            <v>Trần Thị Kiều Diễm</v>
          </cell>
          <cell r="AO714">
            <v>0</v>
          </cell>
          <cell r="AP714">
            <v>0</v>
          </cell>
          <cell r="AQ714" t="str">
            <v>Đạt</v>
          </cell>
          <cell r="AR714">
            <v>0</v>
          </cell>
          <cell r="AS714" t="str">
            <v>Đạt</v>
          </cell>
          <cell r="AT714" t="str">
            <v>Không đạt</v>
          </cell>
          <cell r="AU714" t="str">
            <v>Đạt</v>
          </cell>
          <cell r="AV714" t="str">
            <v>Đạt</v>
          </cell>
          <cell r="AW714" t="str">
            <v>Đạt</v>
          </cell>
          <cell r="AX714" t="str">
            <v>Đạt</v>
          </cell>
          <cell r="AY714" t="str">
            <v>Không đạt</v>
          </cell>
          <cell r="AZ714" t="str">
            <v>E-HSMT: 
+  Chất liệu tự tiêu PEEK
+ Đường kính 4.5mm
E-HSDT:
+ Vít sử dụng vật liệu Biocomposite
+ Đường kính 3mm</v>
          </cell>
          <cell r="BA714" t="str">
            <v>Trần Thị Huyền Trân</v>
          </cell>
          <cell r="BB714" t="str">
            <v>Không đạt</v>
          </cell>
          <cell r="BC714" t="str">
            <v>E-HSMT: 
+  Chất liệu tự tiêu PEEK
+ Đường kính 4.5mm
E-HSDT:
+ Vít sử dụng vật liệu Biocomposite
+ Đường kính 3mm</v>
          </cell>
        </row>
        <row r="715">
          <cell r="C715" t="str">
            <v>PP2300520264</v>
          </cell>
          <cell r="D715" t="str">
            <v>Vít neo khâu chóp xoay khớp vai</v>
          </cell>
          <cell r="E715" t="str">
            <v xml:space="preserve"> - Chất liệu PeeK
 -  Kèm 02 sợi chỉ UHMWPE kết nối trong sẵn tay đóng.
 - Đường kính: 5.5  mm
 - Tiệt trùng</v>
          </cell>
          <cell r="F715">
            <v>0</v>
          </cell>
          <cell r="G715" t="str">
            <v>Cái</v>
          </cell>
          <cell r="H715">
            <v>20</v>
          </cell>
          <cell r="I715">
            <v>10000000</v>
          </cell>
          <cell r="J715">
            <v>200000000</v>
          </cell>
          <cell r="K715">
            <v>4000000</v>
          </cell>
          <cell r="L715">
            <v>300000000</v>
          </cell>
          <cell r="M715">
            <v>140000000</v>
          </cell>
          <cell r="N715">
            <v>4</v>
          </cell>
          <cell r="O715" t="str">
            <v>PP2300520264</v>
          </cell>
          <cell r="P715" t="str">
            <v>Vít neo khâu chóp xoay khớp vai</v>
          </cell>
          <cell r="Q715">
            <v>180</v>
          </cell>
          <cell r="R715">
            <v>125558400</v>
          </cell>
          <cell r="S715">
            <v>210</v>
          </cell>
          <cell r="T715" t="str">
            <v>Giao hàng trong vòng 24h kể từ thời điểm gửi đơn đặt hàng của Bệnh viện</v>
          </cell>
          <cell r="U715" t="str">
            <v>Vít chỉ sinh học tự tiêu khâu chóp xoay khớp vai FixIt</v>
          </cell>
          <cell r="V715" t="str">
            <v>Vít chỉ khâu chóp xoay khớp vai FIXIT ThreadedAchor system</v>
          </cell>
          <cell r="W715" t="str">
            <v>N07.06.040.5150.240.0003</v>
          </cell>
          <cell r="X715" t="str">
            <v>EPAxxxxxxx</v>
          </cell>
          <cell r="Y715" t="str">
            <v>Thành phần cấu tạo vít: 30% β TCP + 70% PLDLLA, 
Đường kính vít: 4.5 - 5.5 - 6.5mm. 
Cấu thành gồm một vít neo tự tiêu sinh học và hai sợi chỉ chất liệu cao phân tử (UHMWPE) siêu bền USP2. Hệ thống được căng trước trên một tuốc nơ vít dùng một lần. Ren vít thiết kế dạng không gây sang chấn, lỗ xâu chỉ được giấu bên trong vít neo giúp tránh ma sát với chỉ và chắc chắn hơn, mũi vít hình nón giúp dễ đặt vít.
Cường độ neo trung bình của vít neo 4.5mm là 267N</v>
          </cell>
          <cell r="Z715" t="str">
            <v>S.B.M SAS – Pháp</v>
          </cell>
          <cell r="AA715" t="str">
            <v>Pháp</v>
          </cell>
          <cell r="AB715" t="str">
            <v>S.B.M SAS – Pháp</v>
          </cell>
          <cell r="AC715" t="str">
            <v>Pháp</v>
          </cell>
          <cell r="AD715" t="str">
            <v>D</v>
          </cell>
          <cell r="AE715" t="str">
            <v>GCNĐKLH số: 2300768ĐKLH/BYT-HTTB ngày 21/8/2023</v>
          </cell>
          <cell r="AF715" t="str">
            <v>Cái / Gói</v>
          </cell>
          <cell r="AG715" t="str">
            <v>Cái</v>
          </cell>
          <cell r="AH715">
            <v>20</v>
          </cell>
          <cell r="AI715">
            <v>0</v>
          </cell>
          <cell r="AJ715" t="str">
            <v>vn0313130367</v>
          </cell>
          <cell r="AK715" t="str">
            <v>CÔNG TY TNHH IDS MEDICAL SYSTEMS VIỆT NAM</v>
          </cell>
          <cell r="AL715" t="str">
            <v>Đạt</v>
          </cell>
          <cell r="AM715"/>
          <cell r="AN715" t="str">
            <v>Trần Thị Kiều Diễm</v>
          </cell>
          <cell r="AO715" t="str">
            <v>Đạt</v>
          </cell>
          <cell r="AP715" t="str">
            <v>Đạt</v>
          </cell>
          <cell r="AQ715" t="str">
            <v>Đạt</v>
          </cell>
          <cell r="AR715">
            <v>0</v>
          </cell>
          <cell r="AS715" t="str">
            <v>Đạt</v>
          </cell>
          <cell r="AT715" t="str">
            <v>Không đạt</v>
          </cell>
          <cell r="AU715" t="str">
            <v>Đạt</v>
          </cell>
          <cell r="AV715" t="str">
            <v>Đạt</v>
          </cell>
          <cell r="AW715" t="str">
            <v>Đạt</v>
          </cell>
          <cell r="AX715" t="str">
            <v>Đạt</v>
          </cell>
          <cell r="AY715" t="str">
            <v>Không đạt</v>
          </cell>
          <cell r="AZ715" t="str">
            <v>Không đạt do không đáp ứng yêu cầu của E-HSMT về chất liệu</v>
          </cell>
          <cell r="BA715" t="str">
            <v>Nguyễn Thị Huệ</v>
          </cell>
          <cell r="BB715" t="str">
            <v>Không đạt</v>
          </cell>
          <cell r="BC715" t="str">
            <v>Không đạt do không đáp ứng yêu cầu của E-HSMT về chất liệu</v>
          </cell>
        </row>
        <row r="716">
          <cell r="C716" t="str">
            <v>PP2300520264</v>
          </cell>
          <cell r="D716" t="str">
            <v>Vít neo khâu chóp xoay khớp vai</v>
          </cell>
          <cell r="E716" t="str">
            <v xml:space="preserve"> - Chất liệu PeeK
 -  Kèm 02 sợi chỉ UHMWPE kết nối trong sẵn tay đóng.
 - Đường kính: 5.5  mm
 - Tiệt trùng</v>
          </cell>
          <cell r="F716">
            <v>0</v>
          </cell>
          <cell r="G716" t="str">
            <v>Cái</v>
          </cell>
          <cell r="H716">
            <v>20</v>
          </cell>
          <cell r="I716">
            <v>10000000</v>
          </cell>
          <cell r="J716">
            <v>200000000</v>
          </cell>
          <cell r="K716">
            <v>4000000</v>
          </cell>
          <cell r="L716">
            <v>300000000</v>
          </cell>
          <cell r="M716">
            <v>140000000</v>
          </cell>
          <cell r="N716">
            <v>4</v>
          </cell>
          <cell r="O716" t="str">
            <v>PP2300520264</v>
          </cell>
          <cell r="P716" t="str">
            <v>Vít neo khâu chóp xoay khớp vai</v>
          </cell>
          <cell r="Q716">
            <v>180</v>
          </cell>
          <cell r="R716">
            <v>85037000</v>
          </cell>
          <cell r="S716">
            <v>210</v>
          </cell>
          <cell r="T716" t="str">
            <v>Trong vòng 24h kể 
từ thời điểm đặt 
hàng của bệnh viện</v>
          </cell>
          <cell r="U716" t="str">
            <v>Vít neo khâu chóp xoay khớp vai EXCALIBUR II SCREW PEEK ANCHOR</v>
          </cell>
          <cell r="V716" t="str">
            <v>Vít neo khâu chóp xoay khớp vai EXCALIBUR II SCREW PEEK ANCHOR</v>
          </cell>
          <cell r="W716" t="str">
            <v>N07.06.040.5276.272.0013</v>
          </cell>
          <cell r="X716" t="str">
            <v>TM052…</v>
          </cell>
          <cell r="Y716" t="str">
            <v>*Chất liệu: PeeK , đã tiệt trùng. Kèm 02 sợi chỉ UHMWPE kết nối trong sẵn tay đóng.
* Kích cỡ: Đường kính: 5.5  mm
* Nêu đặc tính: Vít neo dễ dàng đóng với thiết kế mạnh mẽ ở đầu gần và thiết kế ren kép giúp gia tăng sự cố định ở xương xốp và vỏ xương. Trục vít thiết kế rỗng giúp ngăn ngừa các tác nhân nguy cơ trong quá trình phẫu thuật.
Sử dụng trong phẫu thuật nội soi khâu chóp xoay khớp vai, khâu dây chằng bên khớp gối.
* Đạt tiêu chuẩn: ISO,CE</v>
          </cell>
          <cell r="Z716" t="str">
            <v>Tulpar</v>
          </cell>
          <cell r="AA716" t="str">
            <v>Thổ Nhĩ Kỳ</v>
          </cell>
          <cell r="AB716" t="str">
            <v>Tulpar</v>
          </cell>
          <cell r="AC716" t="str">
            <v>Thổ Nhĩ Kỳ</v>
          </cell>
          <cell r="AD716" t="str">
            <v>C</v>
          </cell>
          <cell r="AE716" t="str">
            <v>GPNK 16133NK/BYT-TB-CT</v>
          </cell>
          <cell r="AF716" t="str">
            <v>1 cái/hộp</v>
          </cell>
          <cell r="AG716" t="str">
            <v>Cái</v>
          </cell>
          <cell r="AH716">
            <v>20</v>
          </cell>
          <cell r="AI716">
            <v>0</v>
          </cell>
          <cell r="AJ716" t="str">
            <v>vn0314972937</v>
          </cell>
          <cell r="AK716" t="str">
            <v>CÔNG TY TNHH THIẾT BỊ Y TẾ MY TÂM</v>
          </cell>
          <cell r="AL716" t="str">
            <v>Đạt</v>
          </cell>
          <cell r="AM716"/>
          <cell r="AN716" t="str">
            <v>Tăng Thị Hiếu</v>
          </cell>
          <cell r="AO716" t="str">
            <v>Đạt</v>
          </cell>
          <cell r="AP716" t="str">
            <v>Đạt</v>
          </cell>
          <cell r="AQ716" t="str">
            <v>Đạt</v>
          </cell>
          <cell r="AR716">
            <v>0</v>
          </cell>
          <cell r="AS716" t="str">
            <v>Đạt</v>
          </cell>
          <cell r="AT716" t="str">
            <v>Đạt</v>
          </cell>
          <cell r="AU716" t="str">
            <v>Đạt</v>
          </cell>
          <cell r="AV716" t="str">
            <v>Đạt</v>
          </cell>
          <cell r="AW716" t="str">
            <v>Đạt</v>
          </cell>
          <cell r="AX716" t="str">
            <v>Đạt</v>
          </cell>
          <cell r="AY716" t="str">
            <v>Đạt</v>
          </cell>
          <cell r="AZ716">
            <v>0</v>
          </cell>
          <cell r="BA716" t="str">
            <v>Hoàng Thị Thủy</v>
          </cell>
          <cell r="BB716" t="str">
            <v xml:space="preserve">Đạt </v>
          </cell>
          <cell r="BC716">
            <v>0</v>
          </cell>
        </row>
        <row r="717">
          <cell r="C717" t="str">
            <v>PP2300520265</v>
          </cell>
          <cell r="D717" t="str">
            <v>Canula nhựa dùng trong phẫu thuật nội soi khớp</v>
          </cell>
          <cell r="E717" t="str">
            <v xml:space="preserve"> - Thiết kế có rãnh xoắn, mã hóa màu theo đường kính
 - Chất liệu: nhựa
 - Cổng vào chất lỏng điều chỉnh được
 - Đường kính 0.6 mm
 -  Đường kính canulla: 6.5 mm/ 8.0 mm</v>
          </cell>
          <cell r="F717">
            <v>0</v>
          </cell>
          <cell r="G717" t="str">
            <v>Cái</v>
          </cell>
          <cell r="H717">
            <v>30</v>
          </cell>
          <cell r="I717">
            <v>1500000</v>
          </cell>
          <cell r="J717">
            <v>45000000</v>
          </cell>
          <cell r="K717">
            <v>900000</v>
          </cell>
          <cell r="L717">
            <v>67500000</v>
          </cell>
          <cell r="M717">
            <v>31500000</v>
          </cell>
          <cell r="N717">
            <v>5</v>
          </cell>
          <cell r="O717" t="str">
            <v>PP2300520265</v>
          </cell>
          <cell r="P717" t="str">
            <v>Canula nhựa dùng trong phẫu thuật nội soi khớp</v>
          </cell>
          <cell r="Q717">
            <v>180</v>
          </cell>
          <cell r="R717">
            <v>85037000</v>
          </cell>
          <cell r="S717">
            <v>210</v>
          </cell>
          <cell r="T717" t="str">
            <v>Trong vòng 24h kể 
từ thời điểm đặt 
hàng của bệnh viện</v>
          </cell>
          <cell r="U717" t="str">
            <v>Canula nhựa dùng trong phẫu thuật nội soi khớp</v>
          </cell>
          <cell r="V717" t="str">
            <v>Canula nhựa dùng trong phẫu thuật nội soi khớp</v>
          </cell>
          <cell r="W717" t="str">
            <v>N08.00.470.5277.272.0001</v>
          </cell>
          <cell r="X717" t="str">
            <v>TM007…</v>
          </cell>
          <cell r="Y717" t="str">
            <v>*Chất liệu: nhựa
*Kích cỡ: Cổng vào chất lỏng điều chỉnh được, đường kính 0.6 mm, đường kính canulla: 6.5 mm/ 8.0 mm
*Nêu đặc tính:Thiết kế có rãnh xoắn, mã hóa màu theo đường kính, kiểm soát dòng chảy với khóa kín, ống canulla trong suốt giúp quan sát được.
*Đạt tiêu chuẩn: ISO,CE</v>
          </cell>
          <cell r="Z717" t="str">
            <v>Tulpar</v>
          </cell>
          <cell r="AA717" t="str">
            <v>Thổ Nhĩ Kỳ</v>
          </cell>
          <cell r="AB717" t="str">
            <v>Tulpar</v>
          </cell>
          <cell r="AC717" t="str">
            <v>Thổ Nhĩ Kỳ</v>
          </cell>
          <cell r="AD717" t="str">
            <v>B</v>
          </cell>
          <cell r="AE717" t="str">
            <v xml:space="preserve">Công bố loại B số: 220001652/PCBB-HCM </v>
          </cell>
          <cell r="AF717" t="str">
            <v>1 cái/gói</v>
          </cell>
          <cell r="AG717" t="str">
            <v>Cái</v>
          </cell>
          <cell r="AH717">
            <v>30</v>
          </cell>
          <cell r="AI717">
            <v>0</v>
          </cell>
          <cell r="AJ717" t="str">
            <v>vn0314972937</v>
          </cell>
          <cell r="AK717" t="str">
            <v>CÔNG TY TNHH THIẾT BỊ Y TẾ MY TÂM</v>
          </cell>
          <cell r="AL717" t="str">
            <v>Đạt</v>
          </cell>
          <cell r="AM717"/>
          <cell r="AN717" t="str">
            <v>Tăng Thị Hiếu</v>
          </cell>
          <cell r="AO717" t="str">
            <v>Đạt</v>
          </cell>
          <cell r="AP717" t="str">
            <v>Đạt</v>
          </cell>
          <cell r="AQ717" t="str">
            <v>Đạt</v>
          </cell>
          <cell r="AR717">
            <v>0</v>
          </cell>
          <cell r="AS717" t="str">
            <v>Đạt</v>
          </cell>
          <cell r="AT717" t="str">
            <v>Đạt</v>
          </cell>
          <cell r="AU717" t="str">
            <v>Đạt</v>
          </cell>
          <cell r="AV717" t="str">
            <v>Đạt</v>
          </cell>
          <cell r="AW717" t="str">
            <v>Đạt</v>
          </cell>
          <cell r="AX717" t="str">
            <v>Đạt</v>
          </cell>
          <cell r="AY717" t="str">
            <v>Đạt</v>
          </cell>
          <cell r="AZ717">
            <v>0</v>
          </cell>
          <cell r="BA717" t="str">
            <v>Hoàng Thị Thủy</v>
          </cell>
          <cell r="BB717" t="str">
            <v xml:space="preserve">Đạt </v>
          </cell>
          <cell r="BC717">
            <v>0</v>
          </cell>
        </row>
        <row r="718">
          <cell r="C718" t="str">
            <v>PP2300520265</v>
          </cell>
          <cell r="D718" t="str">
            <v>Canula nhựa dùng trong phẫu thuật nội soi khớp</v>
          </cell>
          <cell r="E718" t="str">
            <v xml:space="preserve"> - Thiết kế có rãnh xoắn, mã hóa màu theo đường kính
 - Chất liệu: nhựa
 - Cổng vào chất lỏng điều chỉnh được
 - Đường kính 0.6 mm
 -  Đường kính canulla: 6.5 mm/ 8.0 mm</v>
          </cell>
          <cell r="F718">
            <v>0</v>
          </cell>
          <cell r="G718" t="str">
            <v>Cái</v>
          </cell>
          <cell r="H718">
            <v>30</v>
          </cell>
          <cell r="I718">
            <v>1500000</v>
          </cell>
          <cell r="J718">
            <v>45000000</v>
          </cell>
          <cell r="K718">
            <v>900000</v>
          </cell>
          <cell r="L718">
            <v>67500000</v>
          </cell>
          <cell r="M718">
            <v>31500000</v>
          </cell>
          <cell r="N718">
            <v>5</v>
          </cell>
          <cell r="O718" t="str">
            <v>PP2300520265</v>
          </cell>
          <cell r="P718" t="str">
            <v>Canula nhựa dùng trong phẫu thuật nội soi khớp</v>
          </cell>
          <cell r="Q718">
            <v>180</v>
          </cell>
          <cell r="R718">
            <v>180000000</v>
          </cell>
          <cell r="S718">
            <v>210</v>
          </cell>
          <cell r="T718" t="str">
            <v>Giao hàng trong vòng 24h kể từ thời điểm gửi đơn đặt hàng của Bệnh viện</v>
          </cell>
          <cell r="U718" t="str">
            <v>Trocal chuyên dụng trong nội soi khớp</v>
          </cell>
          <cell r="V718" t="str">
            <v>Trocal chuyên dụng trong nội soi khớp</v>
          </cell>
          <cell r="W718" t="str">
            <v>N08.00.470.1685.213.0001</v>
          </cell>
          <cell r="X718" t="str">
            <v>9718; 
C73xx</v>
          </cell>
          <cell r="Y718" t="str">
            <v xml:space="preserve"> - Thiết kế có rãnh xoắn, có màu xám và trong
 - Chất liệu: nhựa
 - Cổng vào chất lỏng điều chỉnh được
 -  Đường kính canulla: 6.0mm, 8.0mm, 8.4mm</v>
          </cell>
          <cell r="Z718" t="str">
            <v xml:space="preserve"> Consolidated Medical Equipment Company</v>
          </cell>
          <cell r="AA718" t="str">
            <v>Mexico</v>
          </cell>
          <cell r="AB718" t="str">
            <v>Conmed Corporation</v>
          </cell>
          <cell r="AC718" t="str">
            <v>Mỹ</v>
          </cell>
          <cell r="AD718" t="str">
            <v>B, Số phân loại: 204A/CMD/1220-REV</v>
          </cell>
          <cell r="AE718" t="str">
            <v>220000959/PCBB-BYT</v>
          </cell>
          <cell r="AF718" t="str">
            <v>1 Cái/ Hộp</v>
          </cell>
          <cell r="AG718" t="str">
            <v>Cái</v>
          </cell>
          <cell r="AH718">
            <v>30</v>
          </cell>
          <cell r="AI718">
            <v>0</v>
          </cell>
          <cell r="AJ718" t="str">
            <v>vn0101147344</v>
          </cell>
          <cell r="AK718" t="str">
            <v>CÔNG TY TNHH ĐẦU TƯ PHÁT TRIỂN TRANG THIẾT BỊ Y TẾ</v>
          </cell>
          <cell r="AL718" t="str">
            <v>Đạt</v>
          </cell>
          <cell r="AM718"/>
          <cell r="AN718" t="str">
            <v>Trương Thị Mỹ Quý</v>
          </cell>
          <cell r="AO718" t="str">
            <v>Đạt</v>
          </cell>
          <cell r="AP718" t="str">
            <v>Đạt</v>
          </cell>
          <cell r="AQ718" t="str">
            <v>Đạt</v>
          </cell>
          <cell r="AR718">
            <v>0</v>
          </cell>
          <cell r="AS718" t="str">
            <v>Đạt</v>
          </cell>
          <cell r="AT718" t="str">
            <v>Đạt</v>
          </cell>
          <cell r="AU718" t="str">
            <v>Đạt</v>
          </cell>
          <cell r="AV718" t="str">
            <v>Đạt</v>
          </cell>
          <cell r="AW718" t="str">
            <v>Đạt</v>
          </cell>
          <cell r="AX718" t="str">
            <v>Đạt</v>
          </cell>
          <cell r="AY718" t="str">
            <v>Đạt</v>
          </cell>
          <cell r="AZ718">
            <v>0</v>
          </cell>
          <cell r="BA718" t="str">
            <v>Trần Thị Minh Hồng</v>
          </cell>
          <cell r="BB718" t="str">
            <v>Đạt</v>
          </cell>
          <cell r="BC718">
            <v>0</v>
          </cell>
        </row>
        <row r="719">
          <cell r="C719" t="str">
            <v>PP2300520265</v>
          </cell>
          <cell r="D719" t="str">
            <v>Canula nhựa dùng trong phẫu thuật nội soi khớp</v>
          </cell>
          <cell r="E719" t="str">
            <v xml:space="preserve"> - Thiết kế có rãnh xoắn, mã hóa màu theo đường kính
 - Chất liệu: nhựa
 - Cổng vào chất lỏng điều chỉnh được
 - Đường kính 0.6 mm
 -  Đường kính canulla: 6.5 mm/ 8.0 mm</v>
          </cell>
          <cell r="F719">
            <v>0</v>
          </cell>
          <cell r="G719" t="str">
            <v>Cái</v>
          </cell>
          <cell r="H719">
            <v>30</v>
          </cell>
          <cell r="I719">
            <v>1500000</v>
          </cell>
          <cell r="J719">
            <v>45000000</v>
          </cell>
          <cell r="K719">
            <v>900000</v>
          </cell>
          <cell r="L719">
            <v>67500000</v>
          </cell>
          <cell r="M719">
            <v>31500000</v>
          </cell>
          <cell r="N719">
            <v>5</v>
          </cell>
          <cell r="O719" t="str">
            <v>PP2300520265</v>
          </cell>
          <cell r="P719" t="str">
            <v>Canula nhựa dùng trong phẫu thuật nội soi khớp</v>
          </cell>
          <cell r="Q719">
            <v>180</v>
          </cell>
          <cell r="R719">
            <v>377764000</v>
          </cell>
          <cell r="S719">
            <v>210</v>
          </cell>
          <cell r="T719">
            <v>0</v>
          </cell>
          <cell r="U719" t="str">
            <v>Troca dùng trong nội soi khớp</v>
          </cell>
          <cell r="V719" t="str">
            <v>Troca dùng trong nội soi khớp</v>
          </cell>
          <cell r="W719" t="str">
            <v>N08.00.470.0270.175.0002</v>
          </cell>
          <cell r="X719" t="str">
            <v>AR-6xxx</v>
          </cell>
          <cell r="Y719" t="str">
            <v>Ống troca dẫn đường có ren xoắn trong suốt cho phép trực quan dụng cụ và chỉ khâu đi qua trong nội soi khớp
Có cổng bên có thể được sử dụng cho dòng tưới dịch chảy ra, nếu cần.
 - Thiết kế có rãnh xoắn, mã hóa màu theo đường kính
 - Chất liệu: nhựa
 - Cổng vào chất lỏng điều chỉnh được
 - Đường kính 0.6 mm
Kích cỡ đường kính : 6mm I.D. x 7 cm/ 7mm x 7cm/ 8.25mm x 7cm
Đạt tiêu chuẩn FDA</v>
          </cell>
          <cell r="Z719" t="str">
            <v>Arthrex, Inc.</v>
          </cell>
          <cell r="AA719" t="str">
            <v>Mỹ</v>
          </cell>
          <cell r="AB719" t="str">
            <v>Arthrex, Inc.</v>
          </cell>
          <cell r="AC719" t="str">
            <v>Mỹ</v>
          </cell>
          <cell r="AD719" t="str">
            <v>PhâN Loại: B</v>
          </cell>
          <cell r="AE719" t="str">
            <v>Số: 220001816/PCBB-BYT
Ngày công bố: 29/03/2022</v>
          </cell>
          <cell r="AF719" t="str">
            <v>1 cái/ 1 gói</v>
          </cell>
          <cell r="AG719" t="str">
            <v>Cái</v>
          </cell>
          <cell r="AH719">
            <v>30</v>
          </cell>
          <cell r="AI719" t="str">
            <v>59 tháng</v>
          </cell>
          <cell r="AJ719" t="str">
            <v>vn0100124376</v>
          </cell>
          <cell r="AK719" t="str">
            <v>TỔNG CÔNG TY THIẾT BỊ Y TẾ VIỆT NAM - CTCP</v>
          </cell>
          <cell r="AL719" t="str">
            <v>Đạt</v>
          </cell>
          <cell r="AM719"/>
          <cell r="AN719" t="str">
            <v>Trần Thị Kiều Diễm</v>
          </cell>
          <cell r="AO719">
            <v>0</v>
          </cell>
          <cell r="AP719">
            <v>0</v>
          </cell>
          <cell r="AQ719" t="str">
            <v>Đạt</v>
          </cell>
          <cell r="AR719">
            <v>0</v>
          </cell>
          <cell r="AS719" t="str">
            <v>Đạt</v>
          </cell>
          <cell r="AT719" t="str">
            <v>Không đạt</v>
          </cell>
          <cell r="AU719" t="str">
            <v>Đạt</v>
          </cell>
          <cell r="AV719" t="str">
            <v>Đạt</v>
          </cell>
          <cell r="AW719" t="str">
            <v>Đạt</v>
          </cell>
          <cell r="AX719" t="str">
            <v>Đạt</v>
          </cell>
          <cell r="AY719" t="str">
            <v>Không đạt</v>
          </cell>
          <cell r="AZ719" t="str">
            <v>E-HSMT: Đường kính canulla: 6.5 mm/ 8.0 mm
E-HSDT: Kích cỡ đường kính : 6mm I.D. x 7 cm/ 7mm x 7cm/ 8.25mm x 7cm</v>
          </cell>
          <cell r="BA719" t="str">
            <v>Trần Thị Huyền Trân</v>
          </cell>
          <cell r="BB719" t="str">
            <v>Không đạt</v>
          </cell>
          <cell r="BC719" t="str">
            <v>E-HSMT: Đường kính canulla: 6.5 mm/ 8.0 mm
E-HSDT: Kích cỡ đường kính : 6mm I.D. x 7 cm/ 7mm x 7cm/ 8.25mm x 7cm</v>
          </cell>
        </row>
        <row r="720">
          <cell r="C720" t="str">
            <v>PP2300520266</v>
          </cell>
          <cell r="D720" t="str">
            <v>Lưỡi cắt bào, luồn mô khớp vai</v>
          </cell>
          <cell r="E720" t="str">
            <v xml:space="preserve"> - Chất liệu Nitinol
 - Tương thích với hầu hết các công cụ cung cấp một neo, cắt, sửa chữa chính xác trong nội soi khớp vai.
 -  Lưỡi cắt linh hoạt này là an toàn để sử dụng, dễ sử dụng.</v>
          </cell>
          <cell r="F720">
            <v>0</v>
          </cell>
          <cell r="G720" t="str">
            <v>Cái</v>
          </cell>
          <cell r="H720">
            <v>30</v>
          </cell>
          <cell r="I720">
            <v>6470000</v>
          </cell>
          <cell r="J720">
            <v>194100000</v>
          </cell>
          <cell r="K720">
            <v>3882000</v>
          </cell>
          <cell r="L720">
            <v>291150000</v>
          </cell>
          <cell r="M720">
            <v>135870000</v>
          </cell>
          <cell r="N720">
            <v>5</v>
          </cell>
          <cell r="O720" t="str">
            <v>PP2300520266</v>
          </cell>
          <cell r="P720" t="str">
            <v>Lưỡi cắt bào, luồn mô khớp vai</v>
          </cell>
          <cell r="Q720">
            <v>180</v>
          </cell>
          <cell r="R720">
            <v>85037000</v>
          </cell>
          <cell r="S720">
            <v>210</v>
          </cell>
          <cell r="T720" t="str">
            <v>Trong vòng 24h kể 
từ thời điểm đặt 
hàng của bệnh viện</v>
          </cell>
          <cell r="U720" t="str">
            <v>Lưỡi cắt bào, luồn mô khớp vai loại Easy Pass</v>
          </cell>
          <cell r="V720" t="str">
            <v>Lưỡi cắt bào, luồn mô khớp vai loại Easy Pass</v>
          </cell>
          <cell r="W720" t="str">
            <v>N05.03.060.5277.272.0001</v>
          </cell>
          <cell r="X720" t="str">
            <v>TM00690...</v>
          </cell>
          <cell r="Y720" t="str">
            <v>*Chất liệu: được làm bằng Nitinol. 
*Kích cỡ: Tương thích tất cả các công cụ 
* Nêu đặc tính: Giúp cắt bào qua mô mềm trong nội soi chóp xoay khớp vai. Dễ dàng neo tải từ hai bên, lên hoặc xuống.
Dễ dàng chụp và truy xuất các neo bằng cách di chuyển đơn từ một cửa sổ đang hoạt động. Lưỡi cắt linh hoạt này là an toàn để sử dụng, dễ sử dụng.
*Đạt tiêu chuẩn: ISO,CE</v>
          </cell>
          <cell r="Z720" t="str">
            <v>Tulpar</v>
          </cell>
          <cell r="AA720" t="str">
            <v>Thổ Nhĩ Kỳ</v>
          </cell>
          <cell r="AB720" t="str">
            <v>Tulpar</v>
          </cell>
          <cell r="AC720" t="str">
            <v>Thổ Nhĩ Kỳ</v>
          </cell>
          <cell r="AD720" t="str">
            <v>B</v>
          </cell>
          <cell r="AE720" t="str">
            <v xml:space="preserve">Công bố loại B số: 220001653/PCBB-HCM </v>
          </cell>
          <cell r="AF720" t="str">
            <v>1 cái/hộp</v>
          </cell>
          <cell r="AG720" t="str">
            <v>Cái</v>
          </cell>
          <cell r="AH720">
            <v>30</v>
          </cell>
          <cell r="AI720">
            <v>0</v>
          </cell>
          <cell r="AJ720" t="str">
            <v>vn0314972937</v>
          </cell>
          <cell r="AK720" t="str">
            <v>CÔNG TY TNHH THIẾT BỊ Y TẾ MY TÂM</v>
          </cell>
          <cell r="AL720" t="str">
            <v>Đạt</v>
          </cell>
          <cell r="AM720"/>
          <cell r="AN720" t="str">
            <v>Tăng Thị Hiếu</v>
          </cell>
          <cell r="AO720" t="str">
            <v>Đạt</v>
          </cell>
          <cell r="AP720" t="str">
            <v>Đạt</v>
          </cell>
          <cell r="AQ720" t="str">
            <v>Đạt</v>
          </cell>
          <cell r="AR720">
            <v>0</v>
          </cell>
          <cell r="AS720" t="str">
            <v>Đạt</v>
          </cell>
          <cell r="AT720" t="str">
            <v>Đạt</v>
          </cell>
          <cell r="AU720" t="str">
            <v>Đạt</v>
          </cell>
          <cell r="AV720" t="str">
            <v>Đạt</v>
          </cell>
          <cell r="AW720" t="str">
            <v>Đạt</v>
          </cell>
          <cell r="AX720" t="str">
            <v>Đạt</v>
          </cell>
          <cell r="AY720" t="str">
            <v>Đạt</v>
          </cell>
          <cell r="AZ720">
            <v>0</v>
          </cell>
          <cell r="BA720" t="str">
            <v>Hoàng Thị Thủy</v>
          </cell>
          <cell r="BB720" t="str">
            <v xml:space="preserve">Đạt </v>
          </cell>
          <cell r="BC720">
            <v>0</v>
          </cell>
        </row>
        <row r="721">
          <cell r="C721" t="str">
            <v>PP2300520267</v>
          </cell>
          <cell r="D721" t="str">
            <v>Chỉ dùng trong nội soi khớp</v>
          </cell>
          <cell r="E721" t="str">
            <v xml:space="preserve"> - Chất liệu: Polyethylene cao phân tử siêu bền (UHMWPE)
 -  Chiều rộng chỉ 1.40 mm. 
 - Màu sắc: trắng và xanh coban
 - Cố định mô mềm trong nội soi khớp</v>
          </cell>
          <cell r="F721">
            <v>0</v>
          </cell>
          <cell r="G721" t="str">
            <v>Tép</v>
          </cell>
          <cell r="H721">
            <v>50</v>
          </cell>
          <cell r="I721">
            <v>1500000</v>
          </cell>
          <cell r="J721">
            <v>75000000</v>
          </cell>
          <cell r="K721">
            <v>1500000</v>
          </cell>
          <cell r="L721">
            <v>112500000</v>
          </cell>
          <cell r="M721">
            <v>52500000</v>
          </cell>
          <cell r="N721">
            <v>9</v>
          </cell>
          <cell r="O721" t="str">
            <v>PP2300520267</v>
          </cell>
          <cell r="P721" t="str">
            <v>Chỉ dùng trong nội soi khớp</v>
          </cell>
          <cell r="Q721">
            <v>180</v>
          </cell>
          <cell r="R721">
            <v>85037000</v>
          </cell>
          <cell r="S721">
            <v>210</v>
          </cell>
          <cell r="T721" t="str">
            <v>Trong vòng 24h kể 
từ thời điểm đặt 
hàng của bệnh viện</v>
          </cell>
          <cell r="U721" t="str">
            <v>Chỉ dùng trong nội soi khớp</v>
          </cell>
          <cell r="V721" t="str">
            <v>Chỉ dùng trong nội soi khớp</v>
          </cell>
          <cell r="W721" t="str">
            <v>N05.02.020.5276.272.0001</v>
          </cell>
          <cell r="X721" t="str">
            <v>TM070…</v>
          </cell>
          <cell r="Y721" t="str">
            <v>*Chất liệu: Polyethylene Cao phân tử siêu bền (UHMWPE), *Kích thước: bề rộng chỉ 1.40 mm.
*Nêu đặc tính: Màu sắc: trắng và xanh coban
Lực kéo 576,12 N/mm2
- Cố định mô mềm trong nội soi khớp
*Đạt tiêu chuẩn: ISO,CE</v>
          </cell>
          <cell r="Z721" t="str">
            <v>Tulpar</v>
          </cell>
          <cell r="AA721" t="str">
            <v>Thổ Nhĩ Kỳ</v>
          </cell>
          <cell r="AB721" t="str">
            <v>Tulpar</v>
          </cell>
          <cell r="AC721" t="str">
            <v>Thổ Nhĩ Kỳ</v>
          </cell>
          <cell r="AD721" t="str">
            <v>C</v>
          </cell>
          <cell r="AE721" t="str">
            <v>GPNK 16133NK/BYT-TB-CT</v>
          </cell>
          <cell r="AF721" t="str">
            <v>1 Tép/ gói</v>
          </cell>
          <cell r="AG721" t="str">
            <v>Tép</v>
          </cell>
          <cell r="AH721">
            <v>50</v>
          </cell>
          <cell r="AI721">
            <v>0</v>
          </cell>
          <cell r="AJ721" t="str">
            <v>vn0314972937</v>
          </cell>
          <cell r="AK721" t="str">
            <v>CÔNG TY TNHH THIẾT BỊ Y TẾ MY TÂM</v>
          </cell>
          <cell r="AL721" t="str">
            <v>Đạt</v>
          </cell>
          <cell r="AM721"/>
          <cell r="AN721" t="str">
            <v>Tăng Thị Hiếu</v>
          </cell>
          <cell r="AO721" t="str">
            <v>Đạt</v>
          </cell>
          <cell r="AP721" t="str">
            <v>Đạt</v>
          </cell>
          <cell r="AQ721" t="str">
            <v>Đạt</v>
          </cell>
          <cell r="AR721">
            <v>0</v>
          </cell>
          <cell r="AS721" t="str">
            <v>Đạt</v>
          </cell>
          <cell r="AT721" t="str">
            <v>Đạt</v>
          </cell>
          <cell r="AU721" t="str">
            <v>Đạt</v>
          </cell>
          <cell r="AV721" t="str">
            <v>Đạt</v>
          </cell>
          <cell r="AW721" t="str">
            <v>Đạt</v>
          </cell>
          <cell r="AX721" t="str">
            <v>Đạt</v>
          </cell>
          <cell r="AY721" t="str">
            <v>Đạt</v>
          </cell>
          <cell r="AZ721">
            <v>0</v>
          </cell>
          <cell r="BA721" t="str">
            <v>Hoàng Thị Thủy</v>
          </cell>
          <cell r="BB721" t="str">
            <v xml:space="preserve">Đạt </v>
          </cell>
          <cell r="BC721">
            <v>0</v>
          </cell>
        </row>
        <row r="722">
          <cell r="C722" t="str">
            <v>PP2300520267</v>
          </cell>
          <cell r="D722" t="str">
            <v>Chỉ dùng trong nội soi khớp</v>
          </cell>
          <cell r="E722" t="str">
            <v xml:space="preserve"> - Chất liệu: Polyethylene cao phân tử siêu bền (UHMWPE)
 -  Chiều rộng chỉ 1.40 mm. 
 - Màu sắc: trắng và xanh coban
 - Cố định mô mềm trong nội soi khớp</v>
          </cell>
          <cell r="F722">
            <v>0</v>
          </cell>
          <cell r="G722" t="str">
            <v>Tép</v>
          </cell>
          <cell r="H722">
            <v>50</v>
          </cell>
          <cell r="I722">
            <v>1500000</v>
          </cell>
          <cell r="J722">
            <v>75000000</v>
          </cell>
          <cell r="K722">
            <v>1500000</v>
          </cell>
          <cell r="L722">
            <v>112500000</v>
          </cell>
          <cell r="M722">
            <v>52500000</v>
          </cell>
          <cell r="N722">
            <v>9</v>
          </cell>
          <cell r="O722" t="str">
            <v>PP2300520267</v>
          </cell>
          <cell r="P722" t="str">
            <v>Chỉ dùng trong nội soi khớp</v>
          </cell>
          <cell r="Q722">
            <v>180</v>
          </cell>
          <cell r="R722">
            <v>593283000</v>
          </cell>
          <cell r="S722">
            <v>210</v>
          </cell>
          <cell r="T722" t="str">
            <v>Trong vòng 24h kể từ thời điểm đặt hàng của bệnh viện</v>
          </cell>
          <cell r="U722" t="str">
            <v>Chỉ siêu bền dùng trong nội soi khớp</v>
          </cell>
          <cell r="V722" t="str">
            <v>Chỉ siêu bền dùng trong nội soi khớp</v>
          </cell>
          <cell r="W722" t="str">
            <v>N05.02.040.3639.175.0004</v>
          </cell>
          <cell r="X722" t="str">
            <v>HSxxx</v>
          </cell>
          <cell r="Y722" t="str">
            <v xml:space="preserve"> - Chất liệu: Polyethylene cao phân tử siêu bền (UHMWPE)
 -  Chiều rộng chỉ 1.40 mm. 
 - Màu sắc: trắng và xanh coban
 - Cố định mô mềm trong nội soi khớp</v>
          </cell>
          <cell r="Z722" t="str">
            <v>Riverpoint Medical LLC</v>
          </cell>
          <cell r="AA722" t="str">
            <v>Mỹ</v>
          </cell>
          <cell r="AB722" t="str">
            <v>Riverpoint Medical LLC</v>
          </cell>
          <cell r="AC722" t="str">
            <v>Mỹ</v>
          </cell>
          <cell r="AD722" t="str">
            <v>C</v>
          </cell>
          <cell r="AE722" t="str">
            <v>17589NK/BYT-TB-CT ngày 03/03/2021</v>
          </cell>
          <cell r="AF722" t="str">
            <v>1 cái/gói</v>
          </cell>
          <cell r="AG722" t="str">
            <v>Tép</v>
          </cell>
          <cell r="AH722">
            <v>0</v>
          </cell>
          <cell r="AI722">
            <v>0</v>
          </cell>
          <cell r="AJ722" t="str">
            <v>vn0302204137</v>
          </cell>
          <cell r="AK722" t="str">
            <v>CÔNG TY TNHH TRANG THIẾT BỊ Y TẾ B.M.S</v>
          </cell>
          <cell r="AL722" t="str">
            <v>Đạt</v>
          </cell>
          <cell r="AM722"/>
          <cell r="AN722" t="str">
            <v xml:space="preserve">Đào Thị Nhung </v>
          </cell>
          <cell r="AO722" t="str">
            <v>Đạt</v>
          </cell>
          <cell r="AP722" t="str">
            <v>Đạt</v>
          </cell>
          <cell r="AQ722" t="str">
            <v>Đạt</v>
          </cell>
          <cell r="AR722" t="str">
            <v>Đạt</v>
          </cell>
          <cell r="AS722" t="str">
            <v>Đạt</v>
          </cell>
          <cell r="AT722" t="str">
            <v>Không Đạt</v>
          </cell>
          <cell r="AU722" t="str">
            <v>Đạt</v>
          </cell>
          <cell r="AV722" t="str">
            <v>Đạt</v>
          </cell>
          <cell r="AW722" t="str">
            <v>Đạt</v>
          </cell>
          <cell r="AX722" t="str">
            <v>Đạt</v>
          </cell>
          <cell r="AY722" t="str">
            <v>Không đạt</v>
          </cell>
          <cell r="AZ722" t="str">
            <v>Catalogue không đáp ứng HSMT</v>
          </cell>
          <cell r="BA722" t="str">
            <v>Nguyễn Văn Thành</v>
          </cell>
          <cell r="BB722" t="str">
            <v>Không Đạt</v>
          </cell>
          <cell r="BC722" t="str">
            <v>Catalogue không đáp ứng HSMT</v>
          </cell>
        </row>
        <row r="723">
          <cell r="C723" t="str">
            <v>PP2300520267</v>
          </cell>
          <cell r="D723" t="str">
            <v>Chỉ dùng trong nội soi khớp</v>
          </cell>
          <cell r="E723" t="str">
            <v xml:space="preserve"> - Chất liệu: Polyethylene cao phân tử siêu bền (UHMWPE)
 -  Chiều rộng chỉ 1.40 mm. 
 - Màu sắc: trắng và xanh coban
 - Cố định mô mềm trong nội soi khớp</v>
          </cell>
          <cell r="F723">
            <v>0</v>
          </cell>
          <cell r="G723" t="str">
            <v>Tép</v>
          </cell>
          <cell r="H723">
            <v>50</v>
          </cell>
          <cell r="I723">
            <v>1500000</v>
          </cell>
          <cell r="J723">
            <v>75000000</v>
          </cell>
          <cell r="K723">
            <v>1500000</v>
          </cell>
          <cell r="L723">
            <v>112500000</v>
          </cell>
          <cell r="M723">
            <v>52500000</v>
          </cell>
          <cell r="N723">
            <v>9</v>
          </cell>
          <cell r="O723" t="str">
            <v>PP2300520267</v>
          </cell>
          <cell r="P723" t="str">
            <v>Chỉ dùng trong nội soi khớp</v>
          </cell>
          <cell r="Q723">
            <v>180</v>
          </cell>
          <cell r="R723">
            <v>377764000</v>
          </cell>
          <cell r="S723">
            <v>210</v>
          </cell>
          <cell r="T723">
            <v>0</v>
          </cell>
          <cell r="U723" t="str">
            <v>Chỉ siêu bền FiberWire</v>
          </cell>
          <cell r="V723" t="str">
            <v>Chỉ siêu bền FiberWire</v>
          </cell>
          <cell r="W723" t="str">
            <v>N05.02.040.0270.
175.0001</v>
          </cell>
          <cell r="X723" t="str">
            <v>AR-72xx</v>
          </cell>
          <cell r="Y723" t="str">
            <v>Vật liệu: chỉ siêu bền đa sợi có lõi làm bằng chất liệu Polyethylene cao phân tử (UHMWPE) và được bọc ngoài bằng lớp bện của Polyester và UHMWPE giúp cho chỉ khâu siêu chắc chắn, linh hoạt và chống mài mòn, phù hợp cho các ca phẫu thuật chấn thương chỉnh hình.
Lõi chỉ được thiết kế riêng cho khả năng thao tác và chịu lực vượt trội. 
Thân chỉ trắng và màu xanh dễ quan sát. 
 - Cố định mô mềm trong nội soi khớp
-  Chiều rộng chỉ có nhiều kích cỡ  1.30 mm và 1.70mm 
Chỉ dài 38inches liền kim 26,5mm hình dạng 1/2 vòng tròn.
Lực tải tại mức dịch chuyển 3mm là 46 lbf (tải trọng động).
Lực tải tối đa đạt 88Ib.
Đạt tiêu chuẩn FDA.</v>
          </cell>
          <cell r="Z723" t="str">
            <v>Arthrex, Inc. Hoặc Arthrex Manufacturing, Inc. Hoặc RK Manufacturing, Corp.</v>
          </cell>
          <cell r="AA723" t="str">
            <v>Mỹ</v>
          </cell>
          <cell r="AB723" t="str">
            <v>Arthrex, Inc.</v>
          </cell>
          <cell r="AC723" t="str">
            <v>Mỹ</v>
          </cell>
          <cell r="AD723" t="str">
            <v>PhâN Loại : D</v>
          </cell>
          <cell r="AE723" t="str">
            <v>Số:2301218ĐKLH/BYT
-HTTB 
Ngày 11/10/2023</v>
          </cell>
          <cell r="AF723" t="str">
            <v xml:space="preserve">Tép/cái </v>
          </cell>
          <cell r="AG723" t="str">
            <v>Cái</v>
          </cell>
          <cell r="AH723">
            <v>50</v>
          </cell>
          <cell r="AI723" t="str">
            <v>59 tháng</v>
          </cell>
          <cell r="AJ723" t="str">
            <v>vn0100124376</v>
          </cell>
          <cell r="AK723" t="str">
            <v>TỔNG CÔNG TY THIẾT BỊ Y TẾ VIỆT NAM - CTCP</v>
          </cell>
          <cell r="AL723" t="str">
            <v>Đạt</v>
          </cell>
          <cell r="AM723"/>
          <cell r="AN723" t="str">
            <v>Trần Thị Kiều Diễm</v>
          </cell>
          <cell r="AO723">
            <v>0</v>
          </cell>
          <cell r="AP723">
            <v>0</v>
          </cell>
          <cell r="AQ723" t="str">
            <v>Đạt</v>
          </cell>
          <cell r="AR723">
            <v>0</v>
          </cell>
          <cell r="AS723" t="str">
            <v>Đạt</v>
          </cell>
          <cell r="AT723" t="str">
            <v>Không đạt</v>
          </cell>
          <cell r="AU723" t="str">
            <v>Đạt</v>
          </cell>
          <cell r="AV723" t="str">
            <v>Đạt</v>
          </cell>
          <cell r="AW723" t="str">
            <v>Đạt</v>
          </cell>
          <cell r="AX723" t="str">
            <v>Đạt</v>
          </cell>
          <cell r="AY723" t="str">
            <v>Không đạt</v>
          </cell>
          <cell r="AZ723" t="str">
            <v xml:space="preserve">1 Catalogue tham dự nhiều mã phần lô (PP2300519953, PP2300519954, PP2300520267)
-&gt; Nhà thầu xác định tham dự 1 mã phần lô PP2300519954
* E-HSMT: Chiều rộng chỉ 1.40 mm.
E-HSDT: Chiều rộng chỉ có nhiều kích cỡ  1.30 mm và 1.70mm </v>
          </cell>
          <cell r="BA723" t="str">
            <v>Trần Thị Huyền Trân</v>
          </cell>
          <cell r="BB723" t="str">
            <v>Không đạt</v>
          </cell>
          <cell r="BC723" t="str">
            <v xml:space="preserve">1 Catalogue tham dự nhiều mã phần lô (PP2300519953, PP2300519954, PP2300520267)
-&gt; Nhà thầu xác định tham dự 1 mã phần lô PP2300519954
* E-HSMT: Chiều rộng chỉ 1.40 mm.
E-HSDT: Chiều rộng chỉ có nhiều kích cỡ  1.30 mm và 1.70mm </v>
          </cell>
        </row>
        <row r="724">
          <cell r="C724" t="str">
            <v>PP2300520268</v>
          </cell>
          <cell r="D724" t="str">
            <v>Vít rỗng Titan nén ép không đầu</v>
          </cell>
          <cell r="E724" t="str">
            <v>- Vít rỗng nòng chất liệu Titanium, (kèm kim dẫn hướng), mũi vít tự khoan, tự taro
- Đường kính  2.5mm -&gt;4.0mm,dài 8-&gt;40mm</v>
          </cell>
          <cell r="F724">
            <v>0</v>
          </cell>
          <cell r="G724" t="str">
            <v>Cái</v>
          </cell>
          <cell r="H724">
            <v>30</v>
          </cell>
          <cell r="I724">
            <v>3000000</v>
          </cell>
          <cell r="J724">
            <v>90000000</v>
          </cell>
          <cell r="K724">
            <v>1800000</v>
          </cell>
          <cell r="L724">
            <v>135000000</v>
          </cell>
          <cell r="M724">
            <v>63000000</v>
          </cell>
          <cell r="N724">
            <v>5</v>
          </cell>
          <cell r="O724" t="str">
            <v>PP2300520268</v>
          </cell>
          <cell r="P724" t="str">
            <v>Vít rỗng Titan nén ép không đầu</v>
          </cell>
          <cell r="Q724">
            <v>180</v>
          </cell>
          <cell r="R724">
            <v>114989500</v>
          </cell>
          <cell r="S724">
            <v>210</v>
          </cell>
          <cell r="T724" t="str">
            <v>Trong vòng 24 giờ kể từ thời điểm đặt hàng của Bệnh viện</v>
          </cell>
          <cell r="U724" t="str">
            <v>Vít rỗng nén ép Titan không đầu.</v>
          </cell>
          <cell r="V724" t="str">
            <v>Vít nén không đầu</v>
          </cell>
          <cell r="W724" t="str">
            <v>N07.06.040.5269.279.0091</v>
          </cell>
          <cell r="X724" t="str">
            <v>T52072508-&gt; T52072530 T52073516-&gt; T52073540 T52074016-&gt; T52074050</v>
          </cell>
          <cell r="Y724" t="str">
            <v>*Chất liệu Titanium (có dẫn hướng).
- Vít 2.5mm, dài 8-&gt;30mm, tăng 1-2mm.
- Vít 3.5mm, dài 16-&gt;40mm, tăng 2mm.
- Vít 4.0mm, dài 16-&gt;40mm, tăng 2mm, 40-50mm, tăng 5mm.
- Thân vít rỗng, đầu vặn hình sao, mũi tự khoan, tự taro.
* Đạt tiêu chuẩn ISO, CE…</v>
          </cell>
          <cell r="Z724" t="str">
            <v>IRENE 
(TianJin ZhengTian Medical Instrument Co., Ltd.)</v>
          </cell>
          <cell r="AA724" t="str">
            <v>Trung Quốc</v>
          </cell>
          <cell r="AB724" t="str">
            <v>IRENE 
(TianJin ZhengTian Medical Instrument Co., Ltd.)</v>
          </cell>
          <cell r="AC724" t="str">
            <v>Trung Quốc</v>
          </cell>
          <cell r="AD724" t="str">
            <v>Loại C</v>
          </cell>
          <cell r="AE724" t="str">
            <v>Số:18597NK/BYT-TB-CT
ngày: 9/8/2021</v>
          </cell>
          <cell r="AF724" t="str">
            <v>Cái/gói</v>
          </cell>
          <cell r="AG724" t="str">
            <v>Cái</v>
          </cell>
          <cell r="AH724">
            <v>30</v>
          </cell>
          <cell r="AI724" t="str">
            <v>Không hạn sử dụng</v>
          </cell>
          <cell r="AJ724" t="str">
            <v>vn0401340331</v>
          </cell>
          <cell r="AK724" t="str">
            <v>CÔNG TY TNHH MỘT THÀNH VIÊN THƯƠNG MẠI VÂN THÔNG</v>
          </cell>
          <cell r="AL724" t="str">
            <v>Đạt</v>
          </cell>
          <cell r="AM724"/>
          <cell r="AN724" t="str">
            <v xml:space="preserve">Nguyễn Thủy Tiên </v>
          </cell>
          <cell r="AO724" t="str">
            <v>Đạt</v>
          </cell>
          <cell r="AP724" t="str">
            <v>Đạt</v>
          </cell>
          <cell r="AQ724" t="str">
            <v>Đạt</v>
          </cell>
          <cell r="AR724">
            <v>0</v>
          </cell>
          <cell r="AS724" t="str">
            <v>Đạt</v>
          </cell>
          <cell r="AT724" t="str">
            <v>Đạt</v>
          </cell>
          <cell r="AU724" t="str">
            <v>Đạt</v>
          </cell>
          <cell r="AV724" t="str">
            <v>Đạt</v>
          </cell>
          <cell r="AW724" t="str">
            <v>Đạt</v>
          </cell>
          <cell r="AX724" t="str">
            <v>Đạt</v>
          </cell>
          <cell r="AY724" t="str">
            <v>Đạt</v>
          </cell>
          <cell r="AZ724">
            <v>0</v>
          </cell>
          <cell r="BA724" t="str">
            <v>Phan Thị Hoa</v>
          </cell>
          <cell r="BB724" t="str">
            <v>Đạt</v>
          </cell>
          <cell r="BC724">
            <v>0</v>
          </cell>
        </row>
        <row r="725">
          <cell r="C725" t="str">
            <v>PP2300520269</v>
          </cell>
          <cell r="D725" t="str">
            <v>Kim cố định xương đường kính các cỡ</v>
          </cell>
          <cell r="E725" t="str">
            <v>- Chất liệu Stainless Steel, 
 - Chiều dài 150-&gt;310mm
 -  Đường kính 0.8 - 3.0mm
 - 2 đầu nhọn.</v>
          </cell>
          <cell r="F725">
            <v>0</v>
          </cell>
          <cell r="G725" t="str">
            <v>Cái</v>
          </cell>
          <cell r="H725">
            <v>1000</v>
          </cell>
          <cell r="I725">
            <v>85000</v>
          </cell>
          <cell r="J725">
            <v>85000000</v>
          </cell>
          <cell r="K725">
            <v>1700000</v>
          </cell>
          <cell r="L725">
            <v>127500000</v>
          </cell>
          <cell r="M725">
            <v>59500000</v>
          </cell>
          <cell r="N725">
            <v>167</v>
          </cell>
          <cell r="O725" t="str">
            <v>PP2300520269</v>
          </cell>
          <cell r="P725" t="str">
            <v>Kim cố định xương đường kính các cỡ</v>
          </cell>
          <cell r="Q725">
            <v>180</v>
          </cell>
          <cell r="R725" t="str">
            <v>1.970.000 (Cam kết trong đơn dự thầu)</v>
          </cell>
          <cell r="S725">
            <v>210</v>
          </cell>
          <cell r="T725" t="str">
            <v>Giao hàng trong vòng 24h kể từ thời điểm gửi đơn đặt hàng của Bệnh viện</v>
          </cell>
          <cell r="U725" t="str">
            <v>Đinh Kirschner các cỡ</v>
          </cell>
          <cell r="V725" t="str">
            <v>Đinh Kirschner, thép không gỉ</v>
          </cell>
          <cell r="W725" t="str">
            <v>N07.06.040.4545.155.0005</v>
          </cell>
          <cell r="X725" t="str">
            <v>Từ 5-0198 đến
 5-0218;
AF Medical GmbH - Đức</v>
          </cell>
          <cell r="Y725" t="str">
            <v>Đường kính đinh từ 0.8mm đến 3.0mm, chiều dài 310mm. Chất liệu thép không gỉ</v>
          </cell>
          <cell r="Z725" t="str">
            <v>AF Medical GmbH</v>
          </cell>
          <cell r="AA725" t="str">
            <v>Đức</v>
          </cell>
          <cell r="AB725" t="str">
            <v>AF Medical GmbH</v>
          </cell>
          <cell r="AC725" t="str">
            <v>Đức</v>
          </cell>
          <cell r="AD725" t="str">
            <v>Loại C</v>
          </cell>
          <cell r="AE725" t="str">
            <v>GPNK số: 19050NK/
BYT-TB-CT</v>
          </cell>
          <cell r="AF725" t="str">
            <v>10 cái/túi</v>
          </cell>
          <cell r="AG725" t="str">
            <v>Cái</v>
          </cell>
          <cell r="AH725">
            <v>1000</v>
          </cell>
          <cell r="AI725" t="str">
            <v>Không thời hạn</v>
          </cell>
          <cell r="AJ725" t="str">
            <v>vn0101261375</v>
          </cell>
          <cell r="AK725" t="str">
            <v>CÔNG TY CỔ PHẦN ALPHA</v>
          </cell>
          <cell r="AL725" t="str">
            <v>Đạt</v>
          </cell>
          <cell r="AM725"/>
          <cell r="AN725" t="str">
            <v xml:space="preserve">Đào Thị Nhung </v>
          </cell>
          <cell r="AO725" t="str">
            <v>Đạt</v>
          </cell>
          <cell r="AP725" t="str">
            <v>Đạt</v>
          </cell>
          <cell r="AQ725" t="str">
            <v>Đạt</v>
          </cell>
          <cell r="AR725">
            <v>0</v>
          </cell>
          <cell r="AS725" t="str">
            <v xml:space="preserve">Đạt </v>
          </cell>
          <cell r="AT725" t="str">
            <v>Đạt</v>
          </cell>
          <cell r="AU725" t="str">
            <v>Đạt</v>
          </cell>
          <cell r="AV725" t="str">
            <v xml:space="preserve">Đạt </v>
          </cell>
          <cell r="AW725" t="str">
            <v xml:space="preserve">Đạt </v>
          </cell>
          <cell r="AX725" t="str">
            <v xml:space="preserve">Đạt </v>
          </cell>
          <cell r="AY725" t="str">
            <v xml:space="preserve">Đạt </v>
          </cell>
          <cell r="AZ725">
            <v>0</v>
          </cell>
          <cell r="BA725" t="str">
            <v>Trần Thị Minh Hồng</v>
          </cell>
          <cell r="BB725" t="str">
            <v>Đạt</v>
          </cell>
          <cell r="BC725">
            <v>0</v>
          </cell>
        </row>
        <row r="726">
          <cell r="C726" t="str">
            <v>PP2300520269</v>
          </cell>
          <cell r="D726" t="str">
            <v>Kim cố định xương đường kính các cỡ</v>
          </cell>
          <cell r="E726" t="str">
            <v>- Chất liệu Stainless Steel, 
 - Chiều dài 150-&gt;310mm
 -  Đường kính 0.8 - 3.0mm
 - 2 đầu nhọn.</v>
          </cell>
          <cell r="F726">
            <v>0</v>
          </cell>
          <cell r="G726" t="str">
            <v>Cái</v>
          </cell>
          <cell r="H726">
            <v>1000</v>
          </cell>
          <cell r="I726">
            <v>85000</v>
          </cell>
          <cell r="J726">
            <v>85000000</v>
          </cell>
          <cell r="K726">
            <v>1700000</v>
          </cell>
          <cell r="L726">
            <v>127500000</v>
          </cell>
          <cell r="M726">
            <v>59500000</v>
          </cell>
          <cell r="N726">
            <v>167</v>
          </cell>
          <cell r="O726" t="str">
            <v>PP2300520269</v>
          </cell>
          <cell r="P726" t="str">
            <v>Kim cố định xương đường kính các cỡ</v>
          </cell>
          <cell r="Q726">
            <v>180</v>
          </cell>
          <cell r="R726">
            <v>294448200</v>
          </cell>
          <cell r="S726">
            <v>210</v>
          </cell>
          <cell r="T726" t="str">
            <v>Trong vòng 24 giờ kể từ thời điểm đặt hàng của Bệnh viện</v>
          </cell>
          <cell r="U726" t="str">
            <v>Đinh Kirschner hai đầu nhọn, các cỡ</v>
          </cell>
          <cell r="V726" t="str">
            <v xml:space="preserve">Đinh Kirschner hai đầu nhọn </v>
          </cell>
          <cell r="W726" t="str">
            <v>N07.06.040.0311.115.0108</v>
          </cell>
          <cell r="X726" t="str">
            <v>451-xx-xxx</v>
          </cell>
          <cell r="Y726" t="str">
            <v xml:space="preserve"> - Chất liệu: Thép không gỉ 316L
 - Đinh Kirschner hai đầu nhọn đường kính 0.8/ 0.9/ 1.0/ 1.2/ 1.4/ 1.5/ 1.6/ 1.8/ 2.0/ 2.2/ 2.3/ 2.5/ 3.0mm, dài 70/ 100/ 150/ 225/ 300/ 310mm
 - Tiêu chuẩn chất lượng: CE, ISO 13485, FDA 510k</v>
          </cell>
          <cell r="Z726" t="str">
            <v xml:space="preserve"> Auxein</v>
          </cell>
          <cell r="AA726" t="str">
            <v>Ấn Độ</v>
          </cell>
          <cell r="AB726" t="str">
            <v>Ấn Độ</v>
          </cell>
          <cell r="AC726" t="str">
            <v>Ấn Độ</v>
          </cell>
          <cell r="AD726" t="str">
            <v>C</v>
          </cell>
          <cell r="AE726" t="str">
            <v>7764NK/BYT-TB-CT</v>
          </cell>
          <cell r="AF726" t="str">
            <v>Gói/10</v>
          </cell>
          <cell r="AG726" t="str">
            <v>Cái</v>
          </cell>
          <cell r="AH726">
            <v>1000</v>
          </cell>
          <cell r="AI726">
            <v>0</v>
          </cell>
          <cell r="AJ726" t="str">
            <v>vn0303224087</v>
          </cell>
          <cell r="AK726" t="str">
            <v>CÔNG TY TNHH THIẾT BỊ Y TẾ HOÀNG LỘC M.E</v>
          </cell>
          <cell r="AL726" t="str">
            <v>Đạt</v>
          </cell>
          <cell r="AM726"/>
          <cell r="AN726" t="str">
            <v>Hồ Thị Hồng</v>
          </cell>
          <cell r="AO726" t="str">
            <v>Đạt</v>
          </cell>
          <cell r="AP726" t="str">
            <v>Đạt</v>
          </cell>
          <cell r="AQ726" t="str">
            <v>Đạt</v>
          </cell>
          <cell r="AR726">
            <v>0</v>
          </cell>
          <cell r="AS726" t="str">
            <v>Đạt</v>
          </cell>
          <cell r="AT726" t="str">
            <v>Đạt</v>
          </cell>
          <cell r="AU726" t="str">
            <v>Đạt</v>
          </cell>
          <cell r="AV726" t="str">
            <v>Đạt</v>
          </cell>
          <cell r="AW726" t="str">
            <v>Đạt</v>
          </cell>
          <cell r="AX726" t="str">
            <v>Đạt</v>
          </cell>
          <cell r="AY726" t="str">
            <v>Đạt</v>
          </cell>
          <cell r="AZ726">
            <v>0</v>
          </cell>
          <cell r="BA726" t="str">
            <v>Trần Thị Dân</v>
          </cell>
          <cell r="BB726" t="str">
            <v>Đạt</v>
          </cell>
          <cell r="BC726">
            <v>0</v>
          </cell>
        </row>
        <row r="727">
          <cell r="C727" t="str">
            <v>PP2300520271</v>
          </cell>
          <cell r="D727" t="str">
            <v>Mũi khoan xương các cỡ</v>
          </cell>
          <cell r="E727" t="str">
            <v>- Chất liệu Stainless Steel.
 - Đường Kính 1.1 -&gt;4.5mm chiều dài các cỡ.</v>
          </cell>
          <cell r="F727">
            <v>0</v>
          </cell>
          <cell r="G727" t="str">
            <v>Cái</v>
          </cell>
          <cell r="H727">
            <v>30</v>
          </cell>
          <cell r="I727">
            <v>450000</v>
          </cell>
          <cell r="J727">
            <v>13500000</v>
          </cell>
          <cell r="K727">
            <v>270000</v>
          </cell>
          <cell r="L727">
            <v>20250000</v>
          </cell>
          <cell r="M727">
            <v>9450000</v>
          </cell>
          <cell r="N727">
            <v>5</v>
          </cell>
          <cell r="O727" t="str">
            <v>PP2300520271</v>
          </cell>
          <cell r="P727" t="str">
            <v>Mũi khoan xương các cỡ</v>
          </cell>
          <cell r="Q727">
            <v>180</v>
          </cell>
          <cell r="R727" t="str">
            <v>1.970.000 (Cam kết trong đơn dự thầu)</v>
          </cell>
          <cell r="S727">
            <v>210</v>
          </cell>
          <cell r="T727" t="str">
            <v>Giao hàng trong vòng 24h kể từ thời điểm gửi đơn đặt hàng của Bệnh viện</v>
          </cell>
          <cell r="U727" t="str">
            <v>Mũi khoan xương các cỡ</v>
          </cell>
          <cell r="V727" t="str">
            <v>Mũi khoan xương, thép không gỉ</v>
          </cell>
          <cell r="W727" t="str">
            <v>N08.00.330.4545.155.0001</v>
          </cell>
          <cell r="X727" t="str">
            <v>1-0008;
 1-0010;
 1-0012;
 1-0016;
  1-0020;
AF Medical GmbH - Đức</v>
          </cell>
          <cell r="Y727" t="str">
            <v>Đường kính 2.5mm, 2.7mm, 3.2mm, 3.5mm, 4.5mm tương ứng với chiều dài đoạn ren là 110mm, 100mm, 145mm, 100mm, 120mm và tương ứng với chiều dài sử dụng là 85mm, 75mm, 120mm, 85mm, 145mm. Chất liệu thép không gỉ</v>
          </cell>
          <cell r="Z727" t="str">
            <v>AF Medical GmbH</v>
          </cell>
          <cell r="AA727" t="str">
            <v>Đức</v>
          </cell>
          <cell r="AB727" t="str">
            <v>AF Medical GmbH</v>
          </cell>
          <cell r="AC727" t="str">
            <v>Đức</v>
          </cell>
          <cell r="AD727" t="str">
            <v>Loại B</v>
          </cell>
          <cell r="AE727" t="str">
            <v>Số công bố: 220000944/
PCBB-HN</v>
          </cell>
          <cell r="AF727" t="str">
            <v>01 cái/túi</v>
          </cell>
          <cell r="AG727" t="str">
            <v>Cái</v>
          </cell>
          <cell r="AH727">
            <v>30</v>
          </cell>
          <cell r="AI727" t="str">
            <v>Không thời hạn</v>
          </cell>
          <cell r="AJ727" t="str">
            <v>vn0101261375</v>
          </cell>
          <cell r="AK727" t="str">
            <v>CÔNG TY CỔ PHẦN ALPHA</v>
          </cell>
          <cell r="AL727" t="str">
            <v>Đạt</v>
          </cell>
          <cell r="AM727"/>
          <cell r="AN727" t="str">
            <v xml:space="preserve">Đào Thị Nhung </v>
          </cell>
          <cell r="AO727" t="str">
            <v>Đạt</v>
          </cell>
          <cell r="AP727" t="str">
            <v>Đạt</v>
          </cell>
          <cell r="AQ727" t="str">
            <v>Đạt</v>
          </cell>
          <cell r="AR727">
            <v>0</v>
          </cell>
          <cell r="AS727" t="str">
            <v xml:space="preserve">Đạt </v>
          </cell>
          <cell r="AT727" t="str">
            <v>Đạt</v>
          </cell>
          <cell r="AU727" t="str">
            <v>Đạt</v>
          </cell>
          <cell r="AV727" t="str">
            <v xml:space="preserve">Đạt </v>
          </cell>
          <cell r="AW727" t="str">
            <v xml:space="preserve">Đạt </v>
          </cell>
          <cell r="AX727" t="str">
            <v xml:space="preserve">Đạt </v>
          </cell>
          <cell r="AY727" t="str">
            <v xml:space="preserve">Đạt </v>
          </cell>
          <cell r="AZ727">
            <v>0</v>
          </cell>
          <cell r="BA727" t="str">
            <v>Trần Thị Minh Hồng</v>
          </cell>
          <cell r="BB727" t="str">
            <v>Đạt</v>
          </cell>
          <cell r="BC727">
            <v>0</v>
          </cell>
        </row>
        <row r="728">
          <cell r="C728" t="str">
            <v>PP2300520272</v>
          </cell>
          <cell r="D728" t="str">
            <v>Khung cố định ngoài thẳng</v>
          </cell>
          <cell r="E728" t="str">
            <v>1 bộ gồm:
-  2 thanh ren đường kính 8mm; chiều dài &gt;=330mm
- 8 khối chữ nhật
- 16 đai ốc thép không rỉ</v>
          </cell>
          <cell r="F728">
            <v>0</v>
          </cell>
          <cell r="G728" t="str">
            <v>Bộ</v>
          </cell>
          <cell r="H728">
            <v>15</v>
          </cell>
          <cell r="I728">
            <v>1325000</v>
          </cell>
          <cell r="J728">
            <v>19875000</v>
          </cell>
          <cell r="K728">
            <v>397500</v>
          </cell>
          <cell r="L728">
            <v>29812500</v>
          </cell>
          <cell r="M728">
            <v>13912500</v>
          </cell>
          <cell r="N728">
            <v>3</v>
          </cell>
          <cell r="O728" t="str">
            <v>PP2300520272</v>
          </cell>
          <cell r="P728" t="str">
            <v>Khung cố định ngoài thẳng</v>
          </cell>
          <cell r="Q728">
            <v>180</v>
          </cell>
          <cell r="R728">
            <v>114989500</v>
          </cell>
          <cell r="S728">
            <v>210</v>
          </cell>
          <cell r="T728" t="str">
            <v>Trong vòng 24 giờ kể từ thời điểm đặt hàng của Bệnh viện</v>
          </cell>
          <cell r="U728" t="str">
            <v>Bộ cố định ngoài cẳng chân L.S</v>
          </cell>
          <cell r="V728" t="str">
            <v>Bộ cố định ngoài cẳng chân L.S</v>
          </cell>
          <cell r="W728" t="str">
            <v>N07.06.050.1137.000.0007</v>
          </cell>
          <cell r="X728" t="str">
            <v>CDN-CK1.4</v>
          </cell>
          <cell r="Y728" t="str">
            <v>1 bộ gồm:
-  2 thanh ren đường kính 8mm; chiều dài &gt;=330mm
- 8 khối chữ nhật
- 16 đai ốc thép không rỉ</v>
          </cell>
          <cell r="Z728" t="str">
            <v>Cao Khả</v>
          </cell>
          <cell r="AA728" t="str">
            <v>Việt Nam</v>
          </cell>
          <cell r="AB728" t="str">
            <v>Cao Khả</v>
          </cell>
          <cell r="AC728" t="str">
            <v>Việt Nam</v>
          </cell>
          <cell r="AD728" t="str">
            <v>Loại B</v>
          </cell>
          <cell r="AE728" t="str">
            <v>Số 2100017ĐKLH/BYT-TB-CT ngày 11/01/2021</v>
          </cell>
          <cell r="AF728" t="str">
            <v>Cái/gói</v>
          </cell>
          <cell r="AG728" t="str">
            <v>Bộ</v>
          </cell>
          <cell r="AH728">
            <v>15</v>
          </cell>
          <cell r="AI728" t="str">
            <v>Không hạn sử dụng</v>
          </cell>
          <cell r="AJ728" t="str">
            <v>vn0401340331</v>
          </cell>
          <cell r="AK728" t="str">
            <v>CÔNG TY TNHH MỘT THÀNH VIÊN THƯƠNG MẠI VÂN THÔNG</v>
          </cell>
          <cell r="AL728" t="str">
            <v>Đạt</v>
          </cell>
          <cell r="AM728"/>
          <cell r="AN728" t="str">
            <v xml:space="preserve">Nguyễn Thủy Tiên </v>
          </cell>
          <cell r="AO728" t="str">
            <v>Đạt</v>
          </cell>
          <cell r="AP728" t="str">
            <v>Đạt</v>
          </cell>
          <cell r="AQ728" t="str">
            <v>Đạt</v>
          </cell>
          <cell r="AR728">
            <v>0</v>
          </cell>
          <cell r="AS728" t="str">
            <v>Đạt</v>
          </cell>
          <cell r="AT728" t="str">
            <v>Đạt</v>
          </cell>
          <cell r="AU728" t="str">
            <v>Đạt</v>
          </cell>
          <cell r="AV728" t="str">
            <v>Đạt</v>
          </cell>
          <cell r="AW728" t="str">
            <v>Đạt</v>
          </cell>
          <cell r="AX728" t="str">
            <v>Đạt</v>
          </cell>
          <cell r="AY728" t="str">
            <v>Đạt</v>
          </cell>
          <cell r="AZ728">
            <v>0</v>
          </cell>
          <cell r="BA728" t="str">
            <v>Phan Thị Hoa</v>
          </cell>
          <cell r="BB728" t="str">
            <v>Đạt</v>
          </cell>
          <cell r="BC728">
            <v>0</v>
          </cell>
        </row>
        <row r="729">
          <cell r="C729" t="str">
            <v>PP2300520273</v>
          </cell>
          <cell r="D729" t="str">
            <v>Khung cố định ngoài chữ T</v>
          </cell>
          <cell r="E729" t="str">
            <v>1 bộ gồm:
-  2 thanh ren đường kính 8mm; chiều dài &gt;=330mm
-  2 thanh ren đường kính 6mm chiều dài 160-180
- 12 khối chữ nhật
- 28 đai ốc thép không rỉ.</v>
          </cell>
          <cell r="F729">
            <v>0</v>
          </cell>
          <cell r="G729" t="str">
            <v>Bộ</v>
          </cell>
          <cell r="H729">
            <v>15</v>
          </cell>
          <cell r="I729">
            <v>1650000</v>
          </cell>
          <cell r="J729">
            <v>24750000</v>
          </cell>
          <cell r="K729">
            <v>495000</v>
          </cell>
          <cell r="L729">
            <v>37125000</v>
          </cell>
          <cell r="M729">
            <v>17325000</v>
          </cell>
          <cell r="N729">
            <v>3</v>
          </cell>
          <cell r="O729" t="str">
            <v>PP2300520273</v>
          </cell>
          <cell r="P729" t="str">
            <v>Khung cố định ngoài chữ T</v>
          </cell>
          <cell r="Q729">
            <v>180</v>
          </cell>
          <cell r="R729">
            <v>114989500</v>
          </cell>
          <cell r="S729">
            <v>210</v>
          </cell>
          <cell r="T729" t="str">
            <v>Trong vòng 24 giờ kể từ thời điểm đặt hàng của Bệnh viện</v>
          </cell>
          <cell r="U729" t="str">
            <v>Bộ cố định ngoài chữ T L.S</v>
          </cell>
          <cell r="V729" t="str">
            <v>Bộ cố định ngoài chữ T L.S</v>
          </cell>
          <cell r="W729" t="str">
            <v>N07.06.050.1137.000.0011</v>
          </cell>
          <cell r="X729" t="str">
            <v>CDN-CK2.4</v>
          </cell>
          <cell r="Y729" t="str">
            <v>1 bộ gồm:
-  2 thanh ren đường kính 8mm; chiều dài &gt;=330mm
-  2 thanh ren đường kính 6mm chiều dài 160-180
- 12 khối chữ nhật
- 28 đai ốc thép không rỉ.</v>
          </cell>
          <cell r="Z729" t="str">
            <v>Cao Khả</v>
          </cell>
          <cell r="AA729" t="str">
            <v>Việt Nam</v>
          </cell>
          <cell r="AB729" t="str">
            <v>Cao Khả</v>
          </cell>
          <cell r="AC729" t="str">
            <v>Việt Nam</v>
          </cell>
          <cell r="AD729" t="str">
            <v>Loại B</v>
          </cell>
          <cell r="AE729" t="str">
            <v>Số 2100017ĐKLH/BYT-TB-CT ngày 11/01/2021</v>
          </cell>
          <cell r="AF729" t="str">
            <v>Cái/gói</v>
          </cell>
          <cell r="AG729" t="str">
            <v>Bộ</v>
          </cell>
          <cell r="AH729">
            <v>15</v>
          </cell>
          <cell r="AI729" t="str">
            <v>Không hạn sử dụng</v>
          </cell>
          <cell r="AJ729" t="str">
            <v>vn0401340331</v>
          </cell>
          <cell r="AK729" t="str">
            <v>CÔNG TY TNHH MỘT THÀNH VIÊN THƯƠNG MẠI VÂN THÔNG</v>
          </cell>
          <cell r="AL729" t="str">
            <v>Đạt</v>
          </cell>
          <cell r="AM729"/>
          <cell r="AN729" t="str">
            <v xml:space="preserve">Nguyễn Thủy Tiên </v>
          </cell>
          <cell r="AO729" t="str">
            <v>Đạt</v>
          </cell>
          <cell r="AP729" t="str">
            <v>Đạt</v>
          </cell>
          <cell r="AQ729" t="str">
            <v>Đạt</v>
          </cell>
          <cell r="AR729">
            <v>0</v>
          </cell>
          <cell r="AS729" t="str">
            <v>Đạt</v>
          </cell>
          <cell r="AT729" t="str">
            <v>Đạt</v>
          </cell>
          <cell r="AU729" t="str">
            <v>Đạt</v>
          </cell>
          <cell r="AV729" t="str">
            <v>Đạt</v>
          </cell>
          <cell r="AW729" t="str">
            <v>Đạt</v>
          </cell>
          <cell r="AX729" t="str">
            <v>Đạt</v>
          </cell>
          <cell r="AY729" t="str">
            <v>Đạt</v>
          </cell>
          <cell r="AZ729">
            <v>0</v>
          </cell>
          <cell r="BA729" t="str">
            <v>Phan Thị Hoa</v>
          </cell>
          <cell r="BB729" t="str">
            <v>Đạt</v>
          </cell>
          <cell r="BC729">
            <v>0</v>
          </cell>
        </row>
        <row r="730">
          <cell r="C730" t="str">
            <v>PP2300520274</v>
          </cell>
          <cell r="D730" t="str">
            <v>Khung cố định ngoài gần khớp</v>
          </cell>
          <cell r="E730" t="str">
            <v>1 bộ gồm:
- 1 cung tròn đường kính 8mm
- 1 thanh trơn đường kính 8mm; chiều dài &gt;=300
- 1 thanh răng đường kính 6mm, chiều dài 230-250mm
- 12 khối chữ nhật
-  4 đai ốc thép không rỉ.</v>
          </cell>
          <cell r="F730">
            <v>0</v>
          </cell>
          <cell r="G730" t="str">
            <v>Bộ</v>
          </cell>
          <cell r="H730">
            <v>5</v>
          </cell>
          <cell r="I730">
            <v>1850000</v>
          </cell>
          <cell r="J730">
            <v>9250000</v>
          </cell>
          <cell r="K730">
            <v>185000</v>
          </cell>
          <cell r="L730">
            <v>13875000</v>
          </cell>
          <cell r="M730">
            <v>6475000</v>
          </cell>
          <cell r="N730">
            <v>1</v>
          </cell>
          <cell r="O730" t="str">
            <v>PP2300520274</v>
          </cell>
          <cell r="P730" t="str">
            <v>Khung cố định ngoài gần khớp</v>
          </cell>
          <cell r="Q730">
            <v>180</v>
          </cell>
          <cell r="R730">
            <v>114989500</v>
          </cell>
          <cell r="S730">
            <v>210</v>
          </cell>
          <cell r="T730" t="str">
            <v>Trong vòng 24 giờ kể từ thời điểm đặt hàng của Bệnh viện</v>
          </cell>
          <cell r="U730" t="str">
            <v>Bộ cố định ngoài gần khớp L.S</v>
          </cell>
          <cell r="V730" t="str">
            <v>Bộ cố định ngoài gần khớp L.S</v>
          </cell>
          <cell r="W730" t="str">
            <v>N07.06.050.1137.000.0012</v>
          </cell>
          <cell r="X730" t="str">
            <v>CDN-CK3.4</v>
          </cell>
          <cell r="Y730" t="str">
            <v>1 bộ gồm:
- 1 cung tròn đường kính 8mm
- 1 thanh trơn đường kính 8mm; chiều dài &gt;=300
- 1 thanh răng đường kính 6mm, chiều dài 230-250mm
- 12 khối chữ nhật
-  4 đai ốc thép không rỉ.</v>
          </cell>
          <cell r="Z730" t="str">
            <v>Cao Khả</v>
          </cell>
          <cell r="AA730" t="str">
            <v>Việt Nam</v>
          </cell>
          <cell r="AB730" t="str">
            <v>Cao Khả</v>
          </cell>
          <cell r="AC730" t="str">
            <v>Việt Nam</v>
          </cell>
          <cell r="AD730" t="str">
            <v>Loại B</v>
          </cell>
          <cell r="AE730" t="str">
            <v>Số 2100017ĐKLH/BYT-TB-CT ngày 11/01/2021</v>
          </cell>
          <cell r="AF730" t="str">
            <v>Cái/gói</v>
          </cell>
          <cell r="AG730" t="str">
            <v>Bộ</v>
          </cell>
          <cell r="AH730">
            <v>5</v>
          </cell>
          <cell r="AI730" t="str">
            <v>Không hạn sử dụng</v>
          </cell>
          <cell r="AJ730" t="str">
            <v>vn0401340331</v>
          </cell>
          <cell r="AK730" t="str">
            <v>CÔNG TY TNHH MỘT THÀNH VIÊN THƯƠNG MẠI VÂN THÔNG</v>
          </cell>
          <cell r="AL730" t="str">
            <v>Đạt</v>
          </cell>
          <cell r="AM730"/>
          <cell r="AN730" t="str">
            <v xml:space="preserve">Nguyễn Thủy Tiên </v>
          </cell>
          <cell r="AO730" t="str">
            <v>Đạt</v>
          </cell>
          <cell r="AP730" t="str">
            <v>Đạt</v>
          </cell>
          <cell r="AQ730" t="str">
            <v>Đạt</v>
          </cell>
          <cell r="AR730">
            <v>0</v>
          </cell>
          <cell r="AS730" t="str">
            <v>Đạt</v>
          </cell>
          <cell r="AT730" t="str">
            <v>Đạt</v>
          </cell>
          <cell r="AU730" t="str">
            <v>Đạt</v>
          </cell>
          <cell r="AV730" t="str">
            <v>Đạt</v>
          </cell>
          <cell r="AW730" t="str">
            <v>Đạt</v>
          </cell>
          <cell r="AX730" t="str">
            <v>Đạt</v>
          </cell>
          <cell r="AY730" t="str">
            <v>Đạt</v>
          </cell>
          <cell r="AZ730">
            <v>0</v>
          </cell>
          <cell r="BA730" t="str">
            <v>Phan Thị Hoa</v>
          </cell>
          <cell r="BB730" t="str">
            <v>Đạt</v>
          </cell>
          <cell r="BC730">
            <v>0</v>
          </cell>
        </row>
        <row r="731">
          <cell r="C731" t="str">
            <v>PP2300520275</v>
          </cell>
          <cell r="D731" t="str">
            <v>Khung cố định ngoài qua gối</v>
          </cell>
          <cell r="E731" t="str">
            <v>1 bộ gồm: 
- 2 thanh ren đường kính 8mm; chiều dài &gt;=650mm
- 12 khối chữ nhật
- 24 đai ốc</v>
          </cell>
          <cell r="F731">
            <v>0</v>
          </cell>
          <cell r="G731" t="str">
            <v>Bộ</v>
          </cell>
          <cell r="H731">
            <v>5</v>
          </cell>
          <cell r="I731">
            <v>1850000</v>
          </cell>
          <cell r="J731">
            <v>9250000</v>
          </cell>
          <cell r="K731">
            <v>185000</v>
          </cell>
          <cell r="L731">
            <v>13875000</v>
          </cell>
          <cell r="M731">
            <v>6475000</v>
          </cell>
          <cell r="N731">
            <v>1</v>
          </cell>
          <cell r="O731" t="str">
            <v>PP2300520275</v>
          </cell>
          <cell r="P731" t="str">
            <v>Khung cố định ngoài qua gối</v>
          </cell>
          <cell r="Q731">
            <v>180</v>
          </cell>
          <cell r="R731">
            <v>114989500</v>
          </cell>
          <cell r="S731">
            <v>210</v>
          </cell>
          <cell r="T731" t="str">
            <v>Trong vòng 24 giờ kể từ thời điểm đặt hàng của Bệnh viện</v>
          </cell>
          <cell r="U731" t="str">
            <v>Bộ cố định ngoài qua gối L.S</v>
          </cell>
          <cell r="V731" t="str">
            <v>Bộ cố định ngoài qua gối L.S</v>
          </cell>
          <cell r="W731" t="str">
            <v>N07.06.050.1137.000.0013</v>
          </cell>
          <cell r="X731" t="str">
            <v>CDN-CK4.4</v>
          </cell>
          <cell r="Y731" t="str">
            <v>1 bộ gồm: 
- 2 thanh ren đường kính 8mm; chiều dài &gt;=650mm
- 12 khối chữ nhật
- 24 đai ốc</v>
          </cell>
          <cell r="Z731" t="str">
            <v>Cao Khả</v>
          </cell>
          <cell r="AA731" t="str">
            <v>Việt Nam</v>
          </cell>
          <cell r="AB731" t="str">
            <v>Cao Khả</v>
          </cell>
          <cell r="AC731" t="str">
            <v>Việt Nam</v>
          </cell>
          <cell r="AD731" t="str">
            <v>Loại B</v>
          </cell>
          <cell r="AE731" t="str">
            <v>Số 2100017ĐKLH/BYT-TB-CT ngày 11/01/2021</v>
          </cell>
          <cell r="AF731" t="str">
            <v>Cái/gói</v>
          </cell>
          <cell r="AG731" t="str">
            <v>Bộ</v>
          </cell>
          <cell r="AH731">
            <v>5</v>
          </cell>
          <cell r="AI731" t="str">
            <v>Không hạn sử dụng</v>
          </cell>
          <cell r="AJ731" t="str">
            <v>vn0401340331</v>
          </cell>
          <cell r="AK731" t="str">
            <v>CÔNG TY TNHH MỘT THÀNH VIÊN THƯƠNG MẠI VÂN THÔNG</v>
          </cell>
          <cell r="AL731" t="str">
            <v>Đạt</v>
          </cell>
          <cell r="AM731"/>
          <cell r="AN731" t="str">
            <v xml:space="preserve">Nguyễn Thủy Tiên </v>
          </cell>
          <cell r="AO731" t="str">
            <v>Đạt</v>
          </cell>
          <cell r="AP731" t="str">
            <v>Đạt</v>
          </cell>
          <cell r="AQ731" t="str">
            <v>Đạt</v>
          </cell>
          <cell r="AR731">
            <v>0</v>
          </cell>
          <cell r="AS731" t="str">
            <v>Đạt</v>
          </cell>
          <cell r="AT731" t="str">
            <v>Đạt</v>
          </cell>
          <cell r="AU731" t="str">
            <v>Đạt</v>
          </cell>
          <cell r="AV731" t="str">
            <v>Đạt</v>
          </cell>
          <cell r="AW731" t="str">
            <v>Đạt</v>
          </cell>
          <cell r="AX731" t="str">
            <v>Đạt</v>
          </cell>
          <cell r="AY731" t="str">
            <v>Đạt</v>
          </cell>
          <cell r="AZ731">
            <v>0</v>
          </cell>
          <cell r="BA731" t="str">
            <v>Phan Thị Hoa</v>
          </cell>
          <cell r="BB731" t="str">
            <v>Đạt</v>
          </cell>
          <cell r="BC731">
            <v>0</v>
          </cell>
        </row>
        <row r="732">
          <cell r="C732" t="str">
            <v>PP2300520276</v>
          </cell>
          <cell r="D732" t="str">
            <v>Khung cố định ngoài khung chậu</v>
          </cell>
          <cell r="E732" t="str">
            <v>1 bộ gồm:
-  2 thanh cong đường kính 8mm
- 3 thanh ren đường kính 6mm, chiều dài 360-400mm
- 14 khối chữ nhật
- 12 đai ốc thép không rỉ.</v>
          </cell>
          <cell r="F732">
            <v>0</v>
          </cell>
          <cell r="G732" t="str">
            <v>Bộ</v>
          </cell>
          <cell r="H732">
            <v>10</v>
          </cell>
          <cell r="I732">
            <v>1750000</v>
          </cell>
          <cell r="J732">
            <v>17500000</v>
          </cell>
          <cell r="K732">
            <v>350000</v>
          </cell>
          <cell r="L732">
            <v>26250000</v>
          </cell>
          <cell r="M732">
            <v>12250000</v>
          </cell>
          <cell r="N732">
            <v>2</v>
          </cell>
          <cell r="O732" t="str">
            <v>PP2300520276</v>
          </cell>
          <cell r="P732" t="str">
            <v>Khung cố định ngoài khung chậu</v>
          </cell>
          <cell r="Q732">
            <v>180</v>
          </cell>
          <cell r="R732">
            <v>114989500</v>
          </cell>
          <cell r="S732">
            <v>210</v>
          </cell>
          <cell r="T732" t="str">
            <v>Trong vòng 24 giờ kể từ thời điểm đặt hàng của Bệnh viện</v>
          </cell>
          <cell r="U732" t="str">
            <v>Bộ cố định ngoài khung chậu L.S</v>
          </cell>
          <cell r="V732" t="str">
            <v>Bộ cố định ngoài khung chậu L.S</v>
          </cell>
          <cell r="W732" t="str">
            <v>N07.06.050.1137.000.0017</v>
          </cell>
          <cell r="X732" t="str">
            <v>CDN-CK7.4</v>
          </cell>
          <cell r="Y732" t="str">
            <v>1 bộ gồm:
 - 2 thanh cong đường kính 8mm
- 3 thanh ren đường kính 6mm, chiều dài 360-400mm
- 14 khối chữ nhật
- 12 đai ốc thép không rỉ.</v>
          </cell>
          <cell r="Z732" t="str">
            <v>Cao Khả</v>
          </cell>
          <cell r="AA732" t="str">
            <v>Việt Nam</v>
          </cell>
          <cell r="AB732" t="str">
            <v>Cao Khả</v>
          </cell>
          <cell r="AC732" t="str">
            <v>Việt Nam</v>
          </cell>
          <cell r="AD732" t="str">
            <v>Loại B</v>
          </cell>
          <cell r="AE732" t="str">
            <v>Số 2100017ĐKLH/BYT-TB-CT ngày 11/01/2021</v>
          </cell>
          <cell r="AF732" t="str">
            <v>Cái/gói</v>
          </cell>
          <cell r="AG732" t="str">
            <v>Bộ</v>
          </cell>
          <cell r="AH732">
            <v>10</v>
          </cell>
          <cell r="AI732" t="str">
            <v>Không hạn sử dụng</v>
          </cell>
          <cell r="AJ732" t="str">
            <v>vn0401340331</v>
          </cell>
          <cell r="AK732" t="str">
            <v>CÔNG TY TNHH MỘT THÀNH VIÊN THƯƠNG MẠI VÂN THÔNG</v>
          </cell>
          <cell r="AL732" t="str">
            <v>Đạt</v>
          </cell>
          <cell r="AM732"/>
          <cell r="AN732" t="str">
            <v xml:space="preserve">Nguyễn Thủy Tiên </v>
          </cell>
          <cell r="AO732" t="str">
            <v>Đạt</v>
          </cell>
          <cell r="AP732" t="str">
            <v>Đạt</v>
          </cell>
          <cell r="AQ732" t="str">
            <v>Đạt</v>
          </cell>
          <cell r="AR732">
            <v>0</v>
          </cell>
          <cell r="AS732" t="str">
            <v>Đạt</v>
          </cell>
          <cell r="AT732" t="str">
            <v>Đạt</v>
          </cell>
          <cell r="AU732" t="str">
            <v>Đạt</v>
          </cell>
          <cell r="AV732" t="str">
            <v>Đạt</v>
          </cell>
          <cell r="AW732" t="str">
            <v>Đạt</v>
          </cell>
          <cell r="AX732" t="str">
            <v>Đạt</v>
          </cell>
          <cell r="AY732" t="str">
            <v>Đạt</v>
          </cell>
          <cell r="AZ732">
            <v>0</v>
          </cell>
          <cell r="BA732" t="str">
            <v>Phan Thị Hoa</v>
          </cell>
          <cell r="BB732" t="str">
            <v>Đạt</v>
          </cell>
          <cell r="BC732">
            <v>0</v>
          </cell>
        </row>
        <row r="733">
          <cell r="C733" t="str">
            <v>PP2300520277</v>
          </cell>
          <cell r="D733" t="str">
            <v>Khung cố định ngoài cẳng chân</v>
          </cell>
          <cell r="E733" t="str">
            <v>*1 bộ loại có cản quang gồm:
- 4 vòng nhôm
-  3 thanh ren đường kính 6mm, chiều dài 330mm
- 40 đai ốc thép không rỉ        
* 1 bộ loại không cản quang gồm:
- 4 vòng nhựa 
- 3 thanh ren đường kính 6mm, chiều dài khoảng 330mm
- 40 đai ốc thép không rỉ</v>
          </cell>
          <cell r="F733">
            <v>0</v>
          </cell>
          <cell r="G733" t="str">
            <v>Bộ</v>
          </cell>
          <cell r="H733">
            <v>5</v>
          </cell>
          <cell r="I733">
            <v>2350000</v>
          </cell>
          <cell r="J733">
            <v>11750000</v>
          </cell>
          <cell r="K733">
            <v>235000</v>
          </cell>
          <cell r="L733">
            <v>17625000</v>
          </cell>
          <cell r="M733">
            <v>8225000</v>
          </cell>
          <cell r="N733">
            <v>1</v>
          </cell>
          <cell r="O733" t="str">
            <v>PP2300520277</v>
          </cell>
          <cell r="P733" t="str">
            <v>Khung cố định ngoài cẳng chân</v>
          </cell>
          <cell r="Q733">
            <v>180</v>
          </cell>
          <cell r="R733">
            <v>114989500</v>
          </cell>
          <cell r="S733">
            <v>210</v>
          </cell>
          <cell r="T733" t="str">
            <v>Trong vòng 24 giờ kể từ thời điểm đặt hàng của Bệnh viện</v>
          </cell>
          <cell r="U733" t="str">
            <v>Bộ cố định ngoài cẳng chân Ilizarov không cản quang L.S</v>
          </cell>
          <cell r="V733" t="str">
            <v>Bộ cố định ngoài cẳng chân Ilizarov không cản quang L.S</v>
          </cell>
          <cell r="W733" t="str">
            <v>N07.06.050.1137.000.0010</v>
          </cell>
          <cell r="X733" t="str">
            <v>CDN-CK1.K.4</v>
          </cell>
          <cell r="Y733" t="str">
            <v>*1 bộ loại có cản quang gồm:
- 4 vòng nhôm
-  3 thanh ren đường kính 6mm, chiều dài 330mm
- 40 đai ốc thép không rỉ        
* 1 bộ loại không cản quang gồm:
- 4 vòng nhựa 
- 3 thanh ren đường kính 6mm, chiều dài khoảng 330mm
- 40 đai ốc thép không rỉ</v>
          </cell>
          <cell r="Z733" t="str">
            <v>Cao Khả</v>
          </cell>
          <cell r="AA733" t="str">
            <v>Việt Nam</v>
          </cell>
          <cell r="AB733" t="str">
            <v>Cao Khả</v>
          </cell>
          <cell r="AC733" t="str">
            <v>Việt Nam</v>
          </cell>
          <cell r="AD733" t="str">
            <v>Loại B</v>
          </cell>
          <cell r="AE733" t="str">
            <v>Số 2100017ĐKLH/BYT-TB-CT ngày 11/01/2021</v>
          </cell>
          <cell r="AF733" t="str">
            <v>Cái/gói</v>
          </cell>
          <cell r="AG733" t="str">
            <v>Bộ</v>
          </cell>
          <cell r="AH733">
            <v>5</v>
          </cell>
          <cell r="AI733" t="str">
            <v>Không hạn sử dụng</v>
          </cell>
          <cell r="AJ733" t="str">
            <v>vn0401340331</v>
          </cell>
          <cell r="AK733" t="str">
            <v>CÔNG TY TNHH MỘT THÀNH VIÊN THƯƠNG MẠI VÂN THÔNG</v>
          </cell>
          <cell r="AL733" t="str">
            <v>Đạt</v>
          </cell>
          <cell r="AM733"/>
          <cell r="AN733" t="str">
            <v xml:space="preserve">Nguyễn Thủy Tiên </v>
          </cell>
          <cell r="AO733" t="str">
            <v>Đạt</v>
          </cell>
          <cell r="AP733" t="str">
            <v>Đạt</v>
          </cell>
          <cell r="AQ733" t="str">
            <v>Đạt</v>
          </cell>
          <cell r="AR733">
            <v>0</v>
          </cell>
          <cell r="AS733" t="str">
            <v>Đạt</v>
          </cell>
          <cell r="AT733" t="str">
            <v xml:space="preserve"> Không đạt</v>
          </cell>
          <cell r="AU733" t="str">
            <v>Đạt</v>
          </cell>
          <cell r="AV733" t="str">
            <v>Đạt</v>
          </cell>
          <cell r="AW733" t="str">
            <v>Đạt</v>
          </cell>
          <cell r="AX733" t="str">
            <v>Đạt</v>
          </cell>
          <cell r="AY733" t="str">
            <v xml:space="preserve"> Không đạt</v>
          </cell>
          <cell r="AZ733" t="str">
            <v>Chưa đáp ứng E-HSMT: Khung cố định ngoài cẳng chân, loại không cản quan (yêu cầu thép không rỉ)
E-HSDT:  Catalogue không thể hiện, đã yêu cầu làm rõ</v>
          </cell>
          <cell r="BA733" t="str">
            <v>Phan Thị Hoa</v>
          </cell>
          <cell r="BB733" t="str">
            <v>Không đạt</v>
          </cell>
          <cell r="BC733" t="str">
            <v>Chưa đáp ứng E-HSMT: Khung cố định ngoài cẳng chân, loại không cản quan (yêu cầu thép không rỉ)
E-HSDT:  Catalogue không thể hiện, đã yêu cầu làm rõ</v>
          </cell>
        </row>
        <row r="734">
          <cell r="C734" t="str">
            <v>PP2300520278</v>
          </cell>
          <cell r="D734" t="str">
            <v>Vít xương cứng 2.4/2.7mm dùng cho nẹp khóa</v>
          </cell>
          <cell r="E734" t="str">
            <v xml:space="preserve">- Chất liệu Titanium 
 -  Đường kính 2.4mm, chiều dài 8-30mm
  - Đường kính 2.7mm, chiều dài 6-30mm 
</v>
          </cell>
          <cell r="F734">
            <v>0</v>
          </cell>
          <cell r="G734" t="str">
            <v>Cái</v>
          </cell>
          <cell r="H734">
            <v>100</v>
          </cell>
          <cell r="I734">
            <v>315000</v>
          </cell>
          <cell r="J734">
            <v>31500000</v>
          </cell>
          <cell r="K734">
            <v>630000</v>
          </cell>
          <cell r="L734">
            <v>47250000</v>
          </cell>
          <cell r="M734">
            <v>22050000</v>
          </cell>
          <cell r="N734">
            <v>17</v>
          </cell>
          <cell r="O734" t="str">
            <v>PP2300520278</v>
          </cell>
          <cell r="P734" t="str">
            <v>Vít xương cứng 2.4/2.7mm dùng cho nẹp khóa</v>
          </cell>
          <cell r="Q734">
            <v>180</v>
          </cell>
          <cell r="R734">
            <v>114989500</v>
          </cell>
          <cell r="S734">
            <v>210</v>
          </cell>
          <cell r="T734" t="str">
            <v>Trong vòng 24 giờ kể từ thời điểm đặt hàng của Bệnh viện</v>
          </cell>
          <cell r="U734" t="str">
            <v>Vít nén ép Titan 2.4/2.7mm, đầu ngôi sao tự tạo ren.</v>
          </cell>
          <cell r="V734" t="str">
            <v>Vít vỏ nén ép IRE Titan 2.4/2.7mm, tự tạo ren</v>
          </cell>
          <cell r="W734" t="str">
            <v>N07.06.040.5269.279.0131</v>
          </cell>
          <cell r="X734" t="str">
            <v xml:space="preserve">T50022408-&gt; T50022430, T50022706-&gt; T50022730 </v>
          </cell>
          <cell r="Y734" t="str">
            <v>*Chất liệu Titanium.
- Vít 2.4mm: Dài 8-30mm, tăng 2mm.
- Vít 2.7mm: Dài 6-30mm, tăng 2mm.
- Đầu vặn hình sao, mũi vít tự taro.
*Đạt tiêu chuẩn ISO, CE, FDA 510k…</v>
          </cell>
          <cell r="Z734" t="str">
            <v>IRENE 
(TianJin ZhengTian Medical Instrument Co., Ltd.)</v>
          </cell>
          <cell r="AA734" t="str">
            <v>Trung Quốc</v>
          </cell>
          <cell r="AB734" t="str">
            <v>IRENE 
(TianJin ZhengTian Medical Instrument Co., Ltd.)</v>
          </cell>
          <cell r="AC734" t="str">
            <v>Trung Quốc</v>
          </cell>
          <cell r="AD734" t="str">
            <v>Loại C</v>
          </cell>
          <cell r="AE734" t="str">
            <v>Số:18597NK/BYT-TB-CT
ngày: 9/8/2021</v>
          </cell>
          <cell r="AF734" t="str">
            <v>Cái/gói</v>
          </cell>
          <cell r="AG734" t="str">
            <v>Cái</v>
          </cell>
          <cell r="AH734">
            <v>100</v>
          </cell>
          <cell r="AI734" t="str">
            <v>Không hạn sử dụng</v>
          </cell>
          <cell r="AJ734" t="str">
            <v>vn0401340331</v>
          </cell>
          <cell r="AK734" t="str">
            <v>CÔNG TY TNHH MỘT THÀNH VIÊN THƯƠNG MẠI VÂN THÔNG</v>
          </cell>
          <cell r="AL734" t="str">
            <v>Đạt</v>
          </cell>
          <cell r="AM734"/>
          <cell r="AN734" t="str">
            <v xml:space="preserve">Nguyễn Thủy Tiên </v>
          </cell>
          <cell r="AO734" t="str">
            <v>Đạt</v>
          </cell>
          <cell r="AP734" t="str">
            <v>Đạt</v>
          </cell>
          <cell r="AQ734" t="str">
            <v>Đạt</v>
          </cell>
          <cell r="AR734">
            <v>0</v>
          </cell>
          <cell r="AS734" t="str">
            <v>Đạt</v>
          </cell>
          <cell r="AT734" t="str">
            <v>Đạt</v>
          </cell>
          <cell r="AU734" t="str">
            <v>Đạt</v>
          </cell>
          <cell r="AV734" t="str">
            <v>Đạt</v>
          </cell>
          <cell r="AW734" t="str">
            <v>Đạt</v>
          </cell>
          <cell r="AX734" t="str">
            <v>Đạt</v>
          </cell>
          <cell r="AY734" t="str">
            <v>Đạt</v>
          </cell>
          <cell r="AZ734">
            <v>0</v>
          </cell>
          <cell r="BA734" t="str">
            <v>Phan Thị Hoa</v>
          </cell>
          <cell r="BB734" t="str">
            <v>Đạt</v>
          </cell>
          <cell r="BC734">
            <v>0</v>
          </cell>
        </row>
        <row r="735">
          <cell r="C735" t="str">
            <v>PP2300520279</v>
          </cell>
          <cell r="D735" t="str">
            <v>Vít xương cứng đường kính 3.5mm tự tạo ren</v>
          </cell>
          <cell r="E735" t="str">
            <v>- Chất liệu Titanium, mũi vít tự taro.
- Đường kính: 3.5mm, dài các cỡ</v>
          </cell>
          <cell r="F735">
            <v>0</v>
          </cell>
          <cell r="G735" t="str">
            <v>Cái</v>
          </cell>
          <cell r="H735">
            <v>500</v>
          </cell>
          <cell r="I735">
            <v>270000</v>
          </cell>
          <cell r="J735">
            <v>135000000</v>
          </cell>
          <cell r="K735">
            <v>2700000</v>
          </cell>
          <cell r="L735">
            <v>202500000</v>
          </cell>
          <cell r="M735">
            <v>94500000</v>
          </cell>
          <cell r="N735">
            <v>84</v>
          </cell>
          <cell r="O735" t="str">
            <v>PP2300520279</v>
          </cell>
          <cell r="P735" t="str">
            <v>Vít xương cứng đường kính 3.5mm tự tạo ren</v>
          </cell>
          <cell r="Q735">
            <v>180</v>
          </cell>
          <cell r="R735">
            <v>114989500</v>
          </cell>
          <cell r="S735">
            <v>210</v>
          </cell>
          <cell r="T735" t="str">
            <v>Trong vòng 24 giờ kể từ thời điểm đặt hàng của Bệnh viện</v>
          </cell>
          <cell r="U735" t="str">
            <v>Vít nén ép Titan 3.5mm, đầu ngôi sao tự tạo ren.</v>
          </cell>
          <cell r="V735" t="str">
            <v>Vít vỏ nén ép IRE Titan 3.5mm, tự tạo ren</v>
          </cell>
          <cell r="W735" t="str">
            <v>N07.06.040.5269.279.0130</v>
          </cell>
          <cell r="X735" t="str">
            <v>T55903510YN-&gt; 
T55903570YN</v>
          </cell>
          <cell r="Y735" t="str">
            <v>*Chất liệu Titanium.
- Đường kính 3.5mm, dài 10-50mm, tăng 2mm; 50-70mm, tăng 5mm.
- Đầu vặn ngôi sao, mũi vít tự taro.
*Đạt tiêu chuẩn ISO, CE, FDA 510k…</v>
          </cell>
          <cell r="Z735" t="str">
            <v>IRENE 
(TianJin ZhengTian Medical Instrument Co., Ltd.)</v>
          </cell>
          <cell r="AA735" t="str">
            <v>Trung Quốc</v>
          </cell>
          <cell r="AB735" t="str">
            <v>IRENE 
(TianJin ZhengTian Medical Instrument Co., Ltd.)</v>
          </cell>
          <cell r="AC735" t="str">
            <v>Trung Quốc</v>
          </cell>
          <cell r="AD735" t="str">
            <v>Loại C</v>
          </cell>
          <cell r="AE735" t="str">
            <v>Số:18597NK/BYT-TB-CT
ngày: 9/8/2021</v>
          </cell>
          <cell r="AF735" t="str">
            <v>Cái/gói</v>
          </cell>
          <cell r="AG735" t="str">
            <v>Cái</v>
          </cell>
          <cell r="AH735">
            <v>500</v>
          </cell>
          <cell r="AI735" t="str">
            <v>Không hạn sử dụng</v>
          </cell>
          <cell r="AJ735" t="str">
            <v>vn0401340331</v>
          </cell>
          <cell r="AK735" t="str">
            <v>CÔNG TY TNHH MỘT THÀNH VIÊN THƯƠNG MẠI VÂN THÔNG</v>
          </cell>
          <cell r="AL735" t="str">
            <v>Đạt</v>
          </cell>
          <cell r="AM735"/>
          <cell r="AN735" t="str">
            <v xml:space="preserve">Nguyễn Thủy Tiên </v>
          </cell>
          <cell r="AO735" t="str">
            <v>Đạt</v>
          </cell>
          <cell r="AP735" t="str">
            <v>Đạt</v>
          </cell>
          <cell r="AQ735" t="str">
            <v>Đạt</v>
          </cell>
          <cell r="AR735">
            <v>0</v>
          </cell>
          <cell r="AS735" t="str">
            <v>Đạt</v>
          </cell>
          <cell r="AT735" t="str">
            <v>Đạt</v>
          </cell>
          <cell r="AU735" t="str">
            <v>Đạt</v>
          </cell>
          <cell r="AV735" t="str">
            <v>Đạt</v>
          </cell>
          <cell r="AW735" t="str">
            <v>Đạt</v>
          </cell>
          <cell r="AX735" t="str">
            <v>Đạt</v>
          </cell>
          <cell r="AY735" t="str">
            <v>Đạt</v>
          </cell>
          <cell r="AZ735">
            <v>0</v>
          </cell>
          <cell r="BA735" t="str">
            <v>Phan Thị Hoa</v>
          </cell>
          <cell r="BB735" t="str">
            <v>Đạt</v>
          </cell>
          <cell r="BC735">
            <v>0</v>
          </cell>
        </row>
        <row r="736">
          <cell r="C736" t="str">
            <v>PP2300520279</v>
          </cell>
          <cell r="D736" t="str">
            <v>Vít xương cứng đường kính 3.5mm tự tạo ren</v>
          </cell>
          <cell r="E736" t="str">
            <v>- Chất liệu Titanium, mũi vít tự taro.
- Đường kính: 3.5mm, dài các cỡ</v>
          </cell>
          <cell r="F736">
            <v>0</v>
          </cell>
          <cell r="G736" t="str">
            <v>Cái</v>
          </cell>
          <cell r="H736">
            <v>500</v>
          </cell>
          <cell r="I736">
            <v>270000</v>
          </cell>
          <cell r="J736">
            <v>135000000</v>
          </cell>
          <cell r="K736">
            <v>2700000</v>
          </cell>
          <cell r="L736">
            <v>202500000</v>
          </cell>
          <cell r="M736">
            <v>94500000</v>
          </cell>
          <cell r="N736">
            <v>84</v>
          </cell>
          <cell r="O736" t="str">
            <v>PP2300520279</v>
          </cell>
          <cell r="P736" t="str">
            <v>Vít xương cứng đường kính 3.5mm tự tạo ren</v>
          </cell>
          <cell r="Q736">
            <v>180</v>
          </cell>
          <cell r="R736">
            <v>294448200</v>
          </cell>
          <cell r="S736">
            <v>210</v>
          </cell>
          <cell r="T736" t="str">
            <v>Trong vòng 24 giờ kể từ thời điểm đặt hàng của Bệnh viện</v>
          </cell>
          <cell r="U736" t="str">
            <v>Vít vỏ xương Ø3.5mm, Titan, tự tạo ren, các cỡ</v>
          </cell>
          <cell r="V736" t="str">
            <v xml:space="preserve">Vít vỏ xương Ø3.5mm, Titan, tự tạo ren </v>
          </cell>
          <cell r="W736" t="str">
            <v>N07.06.040.0311.115.0723</v>
          </cell>
          <cell r="X736" t="str">
            <v>TI-104-2xx</v>
          </cell>
          <cell r="Y736" t="str">
            <v xml:space="preserve"> - Chất liệu Hợp kim Titanium Ti6Al4V. 
 - Đường kính: 3.5mm, dài 10-90mm từ 10-50mm, bước tăng 2mm, từ 50-90mm bước tăng 5mm
 - Tiêu chuẩn chất lượng CE, ISO, FDA 510k</v>
          </cell>
          <cell r="Z736" t="str">
            <v xml:space="preserve"> Auxein</v>
          </cell>
          <cell r="AA736" t="str">
            <v>Ấn Độ</v>
          </cell>
          <cell r="AB736" t="str">
            <v>Ấn Độ</v>
          </cell>
          <cell r="AC736" t="str">
            <v>Ấn Độ</v>
          </cell>
          <cell r="AD736" t="str">
            <v>C</v>
          </cell>
          <cell r="AE736" t="str">
            <v>7764NK/BYT-TB-CT</v>
          </cell>
          <cell r="AF736" t="str">
            <v>Gói/10</v>
          </cell>
          <cell r="AG736" t="str">
            <v>Cái</v>
          </cell>
          <cell r="AH736">
            <v>500</v>
          </cell>
          <cell r="AI736">
            <v>0</v>
          </cell>
          <cell r="AJ736" t="str">
            <v>vn0303224087</v>
          </cell>
          <cell r="AK736" t="str">
            <v>CÔNG TY TNHH THIẾT BỊ Y TẾ HOÀNG LỘC M.E</v>
          </cell>
          <cell r="AL736" t="str">
            <v>Đạt</v>
          </cell>
          <cell r="AM736"/>
          <cell r="AN736" t="str">
            <v>Hồ Thị Hồng</v>
          </cell>
          <cell r="AO736" t="str">
            <v>Đạt</v>
          </cell>
          <cell r="AP736" t="str">
            <v>Đạt</v>
          </cell>
          <cell r="AQ736" t="str">
            <v>Đạt</v>
          </cell>
          <cell r="AR736">
            <v>0</v>
          </cell>
          <cell r="AS736" t="str">
            <v>Đạt</v>
          </cell>
          <cell r="AT736" t="str">
            <v>Đạt</v>
          </cell>
          <cell r="AU736" t="str">
            <v>Đạt</v>
          </cell>
          <cell r="AV736" t="str">
            <v>Đạt</v>
          </cell>
          <cell r="AW736" t="str">
            <v>Đạt</v>
          </cell>
          <cell r="AX736" t="str">
            <v>Đạt</v>
          </cell>
          <cell r="AY736" t="str">
            <v>Đạt</v>
          </cell>
          <cell r="AZ736">
            <v>0</v>
          </cell>
          <cell r="BA736" t="str">
            <v>Trần Thị Dân</v>
          </cell>
          <cell r="BB736" t="str">
            <v>Đạt</v>
          </cell>
          <cell r="BC736">
            <v>0</v>
          </cell>
        </row>
        <row r="737">
          <cell r="C737" t="str">
            <v>PP2300520280</v>
          </cell>
          <cell r="D737" t="str">
            <v>Vít xương cứng đường kính 4.5mm tự tạo ren</v>
          </cell>
          <cell r="E737" t="str">
            <v>- Chất liệu Titanium, mũi vít tự taro.
- Đường kính: 3.5mm dài các cỡ</v>
          </cell>
          <cell r="F737">
            <v>0</v>
          </cell>
          <cell r="G737" t="str">
            <v>Cái</v>
          </cell>
          <cell r="H737">
            <v>500</v>
          </cell>
          <cell r="I737">
            <v>295000</v>
          </cell>
          <cell r="J737">
            <v>147500000</v>
          </cell>
          <cell r="K737">
            <v>2950000</v>
          </cell>
          <cell r="L737">
            <v>221250000</v>
          </cell>
          <cell r="M737">
            <v>103250000</v>
          </cell>
          <cell r="N737">
            <v>84</v>
          </cell>
          <cell r="O737" t="str">
            <v>PP2300520280</v>
          </cell>
          <cell r="P737" t="str">
            <v>Vít xương cứng đường kính 4.5mm tự tạo ren</v>
          </cell>
          <cell r="Q737">
            <v>180</v>
          </cell>
          <cell r="R737">
            <v>294448200</v>
          </cell>
          <cell r="S737">
            <v>210</v>
          </cell>
          <cell r="T737" t="str">
            <v>Trong vòng 24 giờ kể từ thời điểm đặt hàng của Bệnh viện</v>
          </cell>
          <cell r="U737" t="str">
            <v>Vít vỏ xương Ø4.5mm, Titan, tự tạo ren, các cỡ</v>
          </cell>
          <cell r="V737" t="str">
            <v xml:space="preserve">Vít vỏ xương Ø4.5mm, Titan, tự tạo ren </v>
          </cell>
          <cell r="W737" t="str">
            <v>N07.06.040.0311.115.0471</v>
          </cell>
          <cell r="X737" t="str">
            <v>TI-105-2xx</v>
          </cell>
          <cell r="Y737" t="str">
            <v xml:space="preserve"> - Chất liệu Hợp kim Titanium Ti6Al4V. 
 - Đường kính 4.5mm, dài 12-90mm, từ 12-80mm bước tăng 2mm, từ 80-90mm bước tăng 5mm
 - Tiêu chuẩn chất lượng CE, ISO, FDA 510k</v>
          </cell>
          <cell r="Z737" t="str">
            <v xml:space="preserve"> Auxein</v>
          </cell>
          <cell r="AA737" t="str">
            <v>Ấn Độ</v>
          </cell>
          <cell r="AB737" t="str">
            <v>Ấn Độ</v>
          </cell>
          <cell r="AC737" t="str">
            <v>Ấn Độ</v>
          </cell>
          <cell r="AD737" t="str">
            <v>C</v>
          </cell>
          <cell r="AE737" t="str">
            <v>7764NK/BYT-TB-CT</v>
          </cell>
          <cell r="AF737" t="str">
            <v>Gói/10</v>
          </cell>
          <cell r="AG737" t="str">
            <v>Cái</v>
          </cell>
          <cell r="AH737">
            <v>500</v>
          </cell>
          <cell r="AI737">
            <v>0</v>
          </cell>
          <cell r="AJ737" t="str">
            <v>vn0303224087</v>
          </cell>
          <cell r="AK737" t="str">
            <v>CÔNG TY TNHH THIẾT BỊ Y TẾ HOÀNG LỘC M.E</v>
          </cell>
          <cell r="AL737" t="str">
            <v>Đạt</v>
          </cell>
          <cell r="AM737"/>
          <cell r="AN737" t="str">
            <v>Hồ Thị Hồng</v>
          </cell>
          <cell r="AO737" t="str">
            <v>Đạt</v>
          </cell>
          <cell r="AP737" t="str">
            <v>Đạt</v>
          </cell>
          <cell r="AQ737" t="str">
            <v>Đạt</v>
          </cell>
          <cell r="AR737">
            <v>0</v>
          </cell>
          <cell r="AS737" t="str">
            <v>Đạt</v>
          </cell>
          <cell r="AT737" t="str">
            <v>Không đạt</v>
          </cell>
          <cell r="AU737" t="str">
            <v>Đạt</v>
          </cell>
          <cell r="AV737" t="str">
            <v>Đạt</v>
          </cell>
          <cell r="AW737" t="str">
            <v>Đạt</v>
          </cell>
          <cell r="AX737" t="str">
            <v>Đạt</v>
          </cell>
          <cell r="AY737" t="str">
            <v>Không đạt</v>
          </cell>
          <cell r="AZ737" t="str">
            <v>Đường kính:
E-HSMT: đường kính 3.5mm
E-HDMT: đường kính 4.5mm</v>
          </cell>
          <cell r="BA737" t="str">
            <v>Trần Thị Dân</v>
          </cell>
          <cell r="BB737" t="str">
            <v>Không đạt</v>
          </cell>
          <cell r="BC737" t="str">
            <v>Đường kính:
E-HSMT: đường kính 3.5mm
E-HDMT: đường kính 4.5mm</v>
          </cell>
        </row>
        <row r="738">
          <cell r="C738" t="str">
            <v>PP2300520281</v>
          </cell>
          <cell r="D738" t="str">
            <v>Vit xương xốp 4.0mm dùng cho nẹp khóa.</v>
          </cell>
          <cell r="E738" t="str">
            <v>- Chất liệu Titanium, đường kính 4.0mm
 - Vít toàn ren dài 10mm - 60 mm  
 - Vít bán phần ren dài 20mm - 60mm</v>
          </cell>
          <cell r="F738">
            <v>0</v>
          </cell>
          <cell r="G738" t="str">
            <v>Cái</v>
          </cell>
          <cell r="H738">
            <v>100</v>
          </cell>
          <cell r="I738">
            <v>200000</v>
          </cell>
          <cell r="J738">
            <v>20000000</v>
          </cell>
          <cell r="K738">
            <v>400000</v>
          </cell>
          <cell r="L738">
            <v>30000000</v>
          </cell>
          <cell r="M738">
            <v>14000000</v>
          </cell>
          <cell r="N738">
            <v>17</v>
          </cell>
          <cell r="O738" t="str">
            <v>PP2300520281</v>
          </cell>
          <cell r="P738" t="str">
            <v>Vit xương xốp 4.0mm dùng cho nẹp khóa.</v>
          </cell>
          <cell r="Q738">
            <v>180</v>
          </cell>
          <cell r="R738">
            <v>114989500</v>
          </cell>
          <cell r="S738">
            <v>210</v>
          </cell>
          <cell r="T738" t="str">
            <v>Trong vòng 24 giờ kể từ thời điểm đặt hàng của Bệnh viện</v>
          </cell>
          <cell r="U738" t="str">
            <v>Vit xương xốp Titan 4.0mm đầu  ngôi sao.</v>
          </cell>
          <cell r="V738" t="str">
            <v>Vít xương xốp ren Bán phần ren đầu ngôi sao</v>
          </cell>
          <cell r="W738" t="str">
            <v>N07.06.040.5269.279.0001</v>
          </cell>
          <cell r="X738" t="str">
            <v>T520040010-&gt; T520040060 T520840020-&gt; T521540070</v>
          </cell>
          <cell r="Y738" t="str">
            <v>*Chất liệu Titanium.
- Vít toàn ren dài 10-60mm, tăng 2mm. 
- Vít bán phần ren dài 20-70mm, tăng 5mm.
- Đường kính 4.0mm, đầu vặn hình sao.
*Đạt tiêu chuẩn ISO, CE, FDA 510k…</v>
          </cell>
          <cell r="Z738" t="str">
            <v>IRENE 
(TianJin ZhengTian Medical Instrument Co., Ltd.)</v>
          </cell>
          <cell r="AA738" t="str">
            <v>Trung Quốc</v>
          </cell>
          <cell r="AB738" t="str">
            <v>IRENE 
(TianJin ZhengTian Medical Instrument Co., Ltd.)</v>
          </cell>
          <cell r="AC738" t="str">
            <v>Trung Quốc</v>
          </cell>
          <cell r="AD738" t="str">
            <v>Loại C</v>
          </cell>
          <cell r="AE738" t="str">
            <v>Số:18597NK/BYT-TB-CT
ngày: 9/8/2021</v>
          </cell>
          <cell r="AF738" t="str">
            <v>Cái/gói</v>
          </cell>
          <cell r="AG738" t="str">
            <v>Cái</v>
          </cell>
          <cell r="AH738">
            <v>100</v>
          </cell>
          <cell r="AI738" t="str">
            <v>Không hạn sử dụng</v>
          </cell>
          <cell r="AJ738" t="str">
            <v>vn0401340331</v>
          </cell>
          <cell r="AK738" t="str">
            <v>CÔNG TY TNHH MỘT THÀNH VIÊN THƯƠNG MẠI VÂN THÔNG</v>
          </cell>
          <cell r="AL738" t="str">
            <v>Đạt</v>
          </cell>
          <cell r="AM738"/>
          <cell r="AN738" t="str">
            <v xml:space="preserve">Nguyễn Thủy Tiên </v>
          </cell>
          <cell r="AO738" t="str">
            <v>Đạt</v>
          </cell>
          <cell r="AP738" t="str">
            <v>Đạt</v>
          </cell>
          <cell r="AQ738" t="str">
            <v>Đạt</v>
          </cell>
          <cell r="AR738">
            <v>0</v>
          </cell>
          <cell r="AS738" t="str">
            <v>Đạt</v>
          </cell>
          <cell r="AT738" t="str">
            <v>Đạt</v>
          </cell>
          <cell r="AU738" t="str">
            <v>Đạt</v>
          </cell>
          <cell r="AV738" t="str">
            <v>Đạt</v>
          </cell>
          <cell r="AW738" t="str">
            <v>Đạt</v>
          </cell>
          <cell r="AX738" t="str">
            <v>Đạt</v>
          </cell>
          <cell r="AY738" t="str">
            <v>Đạt</v>
          </cell>
          <cell r="AZ738">
            <v>0</v>
          </cell>
          <cell r="BA738" t="str">
            <v>Phan Thị Hoa</v>
          </cell>
          <cell r="BB738" t="str">
            <v>Đạt</v>
          </cell>
          <cell r="BC738">
            <v>0</v>
          </cell>
        </row>
        <row r="739">
          <cell r="C739" t="str">
            <v>PP2300520281</v>
          </cell>
          <cell r="D739" t="str">
            <v>Vit xương xốp 4.0mm dùng cho nẹp khóa.</v>
          </cell>
          <cell r="E739" t="str">
            <v>- Chất liệu Titanium, đường kính 4.0mm
 - Vít toàn ren dài 10mm - 60 mm  
 - Vít bán phần ren dài 20mm - 60mm</v>
          </cell>
          <cell r="F739">
            <v>0</v>
          </cell>
          <cell r="G739" t="str">
            <v>Cái</v>
          </cell>
          <cell r="H739">
            <v>100</v>
          </cell>
          <cell r="I739">
            <v>200000</v>
          </cell>
          <cell r="J739">
            <v>20000000</v>
          </cell>
          <cell r="K739">
            <v>400000</v>
          </cell>
          <cell r="L739">
            <v>30000000</v>
          </cell>
          <cell r="M739">
            <v>14000000</v>
          </cell>
          <cell r="N739">
            <v>17</v>
          </cell>
          <cell r="O739" t="str">
            <v>PP2300520281</v>
          </cell>
          <cell r="P739" t="str">
            <v>Vit xương xốp 4.0mm dùng cho nẹp khóa.</v>
          </cell>
          <cell r="Q739">
            <v>180</v>
          </cell>
          <cell r="R739">
            <v>180000000</v>
          </cell>
          <cell r="S739">
            <v>210</v>
          </cell>
          <cell r="T739" t="str">
            <v>Giao hàng trong vòng 24h kể từ thời điểm gửi đơn đặt hàng của Bệnh viện</v>
          </cell>
          <cell r="U739" t="str">
            <v>Vít xương xốp đường kính 4.0mm, dài 10 - 65mm. Vật liệu Titan</v>
          </cell>
          <cell r="V739" t="str">
            <v>Vít xương xốp đường kính 4.0mm, dài 10 - 65mm. Vật liệu Titan</v>
          </cell>
          <cell r="W739" t="str">
            <v>N07.06.040.0714.279.0227</v>
          </cell>
          <cell r="X739" t="str">
            <v>304032xx</v>
          </cell>
          <cell r="Y739" t="str">
            <v>- Chất liệu Titanium Alloy, 
 Đường kính 4.0mm
- Đường lõi 1.9mm
- Dùng mũi khoan 2.4mm
- chiều dài vít 10 đến 65mm
- Tiêu chuẩn ISO, CE, CFS</v>
          </cell>
          <cell r="Z739" t="str">
            <v>Changzhou Kanghui Medical Innovation Co., Ltd.</v>
          </cell>
          <cell r="AA739" t="str">
            <v>Trung Quốc</v>
          </cell>
          <cell r="AB739" t="str">
            <v>Changzhou Kanghui Medical Innovation Co., Ltd.</v>
          </cell>
          <cell r="AC739" t="str">
            <v>Trung Quốc</v>
          </cell>
          <cell r="AD739" t="str">
            <v>C, Số phân loại: 61/MED0918/170000154/PCBPL-BYT</v>
          </cell>
          <cell r="AE739" t="str">
            <v>10540NK/BYT-TB-CT</v>
          </cell>
          <cell r="AF739" t="str">
            <v>Cái/gói</v>
          </cell>
          <cell r="AG739" t="str">
            <v>Cái</v>
          </cell>
          <cell r="AH739">
            <v>100</v>
          </cell>
          <cell r="AI739">
            <v>0</v>
          </cell>
          <cell r="AJ739" t="str">
            <v>vn0101147344</v>
          </cell>
          <cell r="AK739" t="str">
            <v>CÔNG TY TNHH ĐẦU TƯ PHÁT TRIỂN TRANG THIẾT BỊ Y TẾ</v>
          </cell>
          <cell r="AL739" t="str">
            <v>Đạt</v>
          </cell>
          <cell r="AM739"/>
          <cell r="AN739" t="str">
            <v>Trương Thị Mỹ Quý</v>
          </cell>
          <cell r="AO739" t="str">
            <v>Đạt</v>
          </cell>
          <cell r="AP739" t="str">
            <v>Đạt</v>
          </cell>
          <cell r="AQ739" t="str">
            <v>Đạt</v>
          </cell>
          <cell r="AR739">
            <v>0</v>
          </cell>
          <cell r="AS739" t="str">
            <v>Đạt</v>
          </cell>
          <cell r="AT739" t="str">
            <v>Đạt</v>
          </cell>
          <cell r="AU739" t="str">
            <v>Đạt</v>
          </cell>
          <cell r="AV739" t="str">
            <v>Đạt</v>
          </cell>
          <cell r="AW739" t="str">
            <v>Đạt</v>
          </cell>
          <cell r="AX739" t="str">
            <v>Đạt</v>
          </cell>
          <cell r="AY739" t="str">
            <v>Đạt</v>
          </cell>
          <cell r="AZ739">
            <v>0</v>
          </cell>
          <cell r="BA739" t="str">
            <v>Trần Thị Minh Hồng</v>
          </cell>
          <cell r="BB739" t="str">
            <v>Đạt</v>
          </cell>
          <cell r="BC739">
            <v>0</v>
          </cell>
        </row>
        <row r="740">
          <cell r="C740" t="str">
            <v>PP2300520282</v>
          </cell>
          <cell r="D740" t="str">
            <v>Vít xương xốp 6.5mm dùng cho nẹp khóa.</v>
          </cell>
          <cell r="E740" t="str">
            <v>- Chất liệu Titanium, đường kính 6.5mm
 - Vít toàn ren dài 30mm - 90 mm
 - Vít ren 16/32mm dài 30mm - 120mm</v>
          </cell>
          <cell r="F740">
            <v>0</v>
          </cell>
          <cell r="G740" t="str">
            <v>Cái</v>
          </cell>
          <cell r="H740">
            <v>100</v>
          </cell>
          <cell r="I740">
            <v>540000</v>
          </cell>
          <cell r="J740">
            <v>54000000</v>
          </cell>
          <cell r="K740">
            <v>1080000</v>
          </cell>
          <cell r="L740">
            <v>81000000</v>
          </cell>
          <cell r="M740">
            <v>37800000</v>
          </cell>
          <cell r="N740">
            <v>17</v>
          </cell>
          <cell r="O740" t="str">
            <v>PP2300520282</v>
          </cell>
          <cell r="P740" t="str">
            <v>Vít xương xốp 6.5mm dùng cho nẹp khóa.</v>
          </cell>
          <cell r="Q740">
            <v>180</v>
          </cell>
          <cell r="R740">
            <v>79140000</v>
          </cell>
          <cell r="S740">
            <v>210</v>
          </cell>
          <cell r="T740">
            <v>0</v>
          </cell>
          <cell r="U740" t="str">
            <v>Vít xốp</v>
          </cell>
          <cell r="V740" t="str">
            <v>Vít xốp</v>
          </cell>
          <cell r="W740" t="str">
            <v>Đã đăng kí đang đợi được duyệt</v>
          </cell>
          <cell r="X740" t="str">
            <v>F14DB-PA00709; F14DB-PA00711; F14DB-PA00713; F14DB-PA00715; F14DB-PA00717; F14DB-PA00719; F14DB-PA00721; F14DB-PA00723; F14DB-PA00725; F14DB-PA00727; F14DB-PA00729; F14DB-PA00731; F14DB-PA00733; F14DB-PA00735; F14DB-PA00699; F14DB-PA00701; F14DB-PA00703; F14DB-PA00705; F14DB-PA00707
F14DB-PA00759; F14DB-PA00761; F14DB-PA00763; F14DB-PA00765; F14DB-PA00767; F14DB-PA00769; F14DB-PA00771; F14DB-PA00773; F14DB-PA00775; F14DB-PA00777; F14DB-PA00779; F14DB-PA00737; F14DB-PA00739; F14DB-PA00741; F14DB-PA00743; F14DB-PA00745; F14DB-PA00747; F14DB-PA00749; F14DB-PA00751; F14DB-PA00753; F14DB-PA00755; F14DB-PA00757</v>
          </cell>
          <cell r="Y740" t="str">
            <v>Chất liệu: Titanium alloy Ti6Al4V/Ti6Al4VELI (hợp kim titan), tiêu chuẩn ISO 5832-3:2021 và ASTM F136-13, bề mặt có xử lý màu anode hóa loại III (Colored anodizing type III) có màu vàng bền và chống ăn mòn
- Vít hủy/vít xốp  6.5mm (16), một nửa ren, đường kính mũ：Φ7.9mm, chiều cao đầu：4.6mm, ren nửa thân vít , phần còn lại trơn bóng
- Đường kính trong：Φ3.2mm, đường kính ngoài：Φ6.5mm. Chiều dài 30/35/40/45/50/55/60/65/70/75/80/85/90/95/100/105/110/115/120mm, bước tăng 5mm. Tip Dài：3.5mm, mũi khoang：Φ3.2mm, screwdriver/tua vít：Stardrive  T25
- Vít hủy/vít xốp 6.5mm (32), một nửa ren, đường kính mũ：Φ7.9mm, chiều cao đầu：4.6mm,  ren nửa thân vít, phần còn lại trơn bóng
- Đường kính trong：Φ3.2mm, đường kính ngoài：Φ6.5mm. Chiều dài từ 40/45/50/55/60/65/70/75/80/85/90/95/100/105/110/115/120/125/130/135/140/145/150mm, bước tăng 5mm. Tip Dài：3.5mm, mũi khoang：Φ3.2mm, screwdriver/tua vít：Stardrive  T25
Sử dụng chung với nẹp tương đồng, có bộ trợ cụ tương thích.
Đạt tiêu chuẩn chất lượng: CE, ISO 13485:2016.</v>
          </cell>
          <cell r="Z740" t="str">
            <v xml:space="preserve">Wuhan Mindray Scientific Co., Ltd, </v>
          </cell>
          <cell r="AA740" t="str">
            <v>China</v>
          </cell>
          <cell r="AB740" t="str">
            <v xml:space="preserve">Wuhan Mindray Scientific Co., Ltd, </v>
          </cell>
          <cell r="AC740" t="str">
            <v>China</v>
          </cell>
          <cell r="AD740" t="str">
            <v>C</v>
          </cell>
          <cell r="AE740" t="str">
            <v>2300573ĐKLH/BYT-HTTB</v>
          </cell>
          <cell r="AF740" t="str">
            <v>Cái/ Túi</v>
          </cell>
          <cell r="AG740" t="str">
            <v>Cái</v>
          </cell>
          <cell r="AH740">
            <v>100</v>
          </cell>
          <cell r="AI740">
            <v>0</v>
          </cell>
          <cell r="AJ740" t="str">
            <v>vn0312587344</v>
          </cell>
          <cell r="AK740" t="str">
            <v>CÔNG TY CỔ PHẦN DƯỢC PHẨM ĐẠI TÍN</v>
          </cell>
          <cell r="AL740" t="str">
            <v>Đạt</v>
          </cell>
          <cell r="AM740"/>
          <cell r="AN740" t="str">
            <v>Trương Thị Mỹ Quý</v>
          </cell>
          <cell r="AO740" t="str">
            <v>Đạt</v>
          </cell>
          <cell r="AP740" t="str">
            <v>Đạt</v>
          </cell>
          <cell r="AQ740" t="str">
            <v>Đạt</v>
          </cell>
          <cell r="AR740">
            <v>0</v>
          </cell>
          <cell r="AS740" t="str">
            <v>Đạt</v>
          </cell>
          <cell r="AT740" t="str">
            <v>Đạt</v>
          </cell>
          <cell r="AU740" t="str">
            <v>Đạt</v>
          </cell>
          <cell r="AV740" t="str">
            <v>Đạt</v>
          </cell>
          <cell r="AW740" t="str">
            <v>Đạt</v>
          </cell>
          <cell r="AX740" t="str">
            <v>Đạt</v>
          </cell>
          <cell r="AY740" t="str">
            <v>Đạt</v>
          </cell>
          <cell r="AZ740">
            <v>0</v>
          </cell>
          <cell r="BA740" t="str">
            <v>Nguyễn Văn Tuyền</v>
          </cell>
          <cell r="BB740" t="str">
            <v>Đạt</v>
          </cell>
          <cell r="BC740">
            <v>0</v>
          </cell>
        </row>
        <row r="741">
          <cell r="C741" t="str">
            <v>PP2300520282</v>
          </cell>
          <cell r="D741" t="str">
            <v>Vít xương xốp 6.5mm dùng cho nẹp khóa.</v>
          </cell>
          <cell r="E741" t="str">
            <v>- Chất liệu Titanium, đường kính 6.5mm
 - Vít toàn ren dài 30mm - 90 mm
 - Vít ren 16/32mm dài 30mm - 120mm</v>
          </cell>
          <cell r="F741">
            <v>0</v>
          </cell>
          <cell r="G741" t="str">
            <v>Cái</v>
          </cell>
          <cell r="H741">
            <v>100</v>
          </cell>
          <cell r="I741">
            <v>540000</v>
          </cell>
          <cell r="J741">
            <v>54000000</v>
          </cell>
          <cell r="K741">
            <v>1080000</v>
          </cell>
          <cell r="L741">
            <v>81000000</v>
          </cell>
          <cell r="M741">
            <v>37800000</v>
          </cell>
          <cell r="N741">
            <v>17</v>
          </cell>
          <cell r="O741" t="str">
            <v>PP2300520282</v>
          </cell>
          <cell r="P741" t="str">
            <v>Vít xương xốp 6.5mm dùng cho nẹp khóa.</v>
          </cell>
          <cell r="Q741">
            <v>180</v>
          </cell>
          <cell r="R741">
            <v>231000000</v>
          </cell>
          <cell r="S741">
            <v>211</v>
          </cell>
          <cell r="T741" t="str">
            <v>Giao hàng trong vòng 24h kể từ thời điểm gửi đơn đặt hàng của Bệnh viện</v>
          </cell>
          <cell r="U741" t="str">
            <v>6.5 mm Vít xương xốp ren 32 mm</v>
          </cell>
          <cell r="V741" t="str">
            <v>6.5 mm Vít xương xốp ren 32 mm</v>
          </cell>
          <cell r="W741" t="str">
            <v>N07.06.040.0972.000.0015.(001-017)</v>
          </cell>
          <cell r="X741" t="str">
            <v>IMA-65C32aaa</v>
          </cell>
          <cell r="Y741" t="str">
            <v xml:space="preserve">Vít xương xốp ren 32 mm tự ta ro 6.5 mm:
- Đường kính vít (đường kính ren) 6.5 mm ± 0.05 mm
- Đường kính lõi vít 3.1 mm ± 0.05 mm
 - Đường kính mũ vít (đầu vít) 7.95 mm ± 0.1 mm 
Khoảng cách hai đỉnh đối diện của mũ vít (mm): 
+ Đầu hình sao  4.5 ± 0,05 mm
+ Đầu lục giác 3.5 ± 0,05 mm
- Bước ren  2.75± 0.05 mm, Chiều dài ren vít (mm): 32mm ± 0.1 mm
- Chiều dài vít từ 40-120 mm bước tăng 5 mm
Vật liệu Titanium 6AL-4V phù hợp với tiêu chuẩn ASTM F 136.
Tiệt trùng bằng Ethylene Oxyde. 
</v>
          </cell>
          <cell r="Z741" t="str">
            <v>Công ty Cổ Phần Nhà máy Trang thiết bị Y tế USM Healthcare</v>
          </cell>
          <cell r="AA741" t="str">
            <v>Việt Nam</v>
          </cell>
          <cell r="AB741" t="str">
            <v>Việt Nam</v>
          </cell>
          <cell r="AC741" t="str">
            <v>Việt Nam</v>
          </cell>
          <cell r="AD741" t="str">
            <v>C</v>
          </cell>
          <cell r="AE741" t="str">
            <v>2301184ĐKLH/BYT-HTTB ngày 11/10/2023</v>
          </cell>
          <cell r="AF741" t="str">
            <v>1 cái / gói</v>
          </cell>
          <cell r="AG741" t="str">
            <v>Cái</v>
          </cell>
          <cell r="AH741">
            <v>100</v>
          </cell>
          <cell r="AI741">
            <v>0</v>
          </cell>
          <cell r="AJ741" t="str">
            <v>vn0312041033</v>
          </cell>
          <cell r="AK741" t="str">
            <v>CÔNG TY CỔ PHẦN NHÀ MÁY TRANG THIẾT BỊ Y TẾ USM HEALTHCARE</v>
          </cell>
          <cell r="AL741" t="str">
            <v>Đạt</v>
          </cell>
          <cell r="AM741"/>
          <cell r="AN741" t="str">
            <v>Nguyễn Thị Phương Hoa</v>
          </cell>
          <cell r="AO741" t="str">
            <v>Đạt</v>
          </cell>
          <cell r="AP741" t="str">
            <v>Đạt</v>
          </cell>
          <cell r="AQ741" t="str">
            <v>Đạt</v>
          </cell>
          <cell r="AR741">
            <v>0</v>
          </cell>
          <cell r="AS741" t="str">
            <v>Đạt</v>
          </cell>
          <cell r="AT741" t="str">
            <v>Đạt</v>
          </cell>
          <cell r="AU741" t="str">
            <v>Đạt</v>
          </cell>
          <cell r="AV741" t="str">
            <v>Đạt</v>
          </cell>
          <cell r="AW741" t="str">
            <v>Đạt</v>
          </cell>
          <cell r="AX741" t="str">
            <v>Đạt</v>
          </cell>
          <cell r="AY741" t="str">
            <v>Đạt</v>
          </cell>
          <cell r="AZ741">
            <v>0</v>
          </cell>
          <cell r="BA741" t="str">
            <v>Nguyễn Bảo Thắng</v>
          </cell>
          <cell r="BB741" t="str">
            <v>Đạt</v>
          </cell>
          <cell r="BC741">
            <v>0</v>
          </cell>
        </row>
        <row r="742">
          <cell r="C742" t="str">
            <v>PP2300520282</v>
          </cell>
          <cell r="D742" t="str">
            <v>Vít xương xốp 6.5mm dùng cho nẹp khóa.</v>
          </cell>
          <cell r="E742" t="str">
            <v>- Chất liệu Titanium, đường kính 6.5mm
 - Vít toàn ren dài 30mm - 90 mm
 - Vít ren 16/32mm dài 30mm - 120mm</v>
          </cell>
          <cell r="F742">
            <v>0</v>
          </cell>
          <cell r="G742" t="str">
            <v>Cái</v>
          </cell>
          <cell r="H742">
            <v>100</v>
          </cell>
          <cell r="I742">
            <v>540000</v>
          </cell>
          <cell r="J742">
            <v>54000000</v>
          </cell>
          <cell r="K742">
            <v>1080000</v>
          </cell>
          <cell r="L742">
            <v>81000000</v>
          </cell>
          <cell r="M742">
            <v>37800000</v>
          </cell>
          <cell r="N742">
            <v>17</v>
          </cell>
          <cell r="O742" t="str">
            <v>PP2300520282</v>
          </cell>
          <cell r="P742" t="str">
            <v>Vít xương xốp 6.5mm dùng cho nẹp khóa.</v>
          </cell>
          <cell r="Q742">
            <v>180</v>
          </cell>
          <cell r="R742">
            <v>294448200</v>
          </cell>
          <cell r="S742">
            <v>210</v>
          </cell>
          <cell r="T742" t="str">
            <v>Trong vòng 24 giờ kể từ thời điểm đặt hàng của Bệnh viện</v>
          </cell>
          <cell r="U742" t="str">
            <v>Vít xương xốp Ø6.5mm, Titan, các cỡ</v>
          </cell>
          <cell r="V742" t="str">
            <v xml:space="preserve">Vít xương xốp Ø6.5mm, Titan </v>
          </cell>
          <cell r="W742" t="str">
            <v>N07.06.040.0311.115.0582</v>
          </cell>
          <cell r="X742" t="str">
            <v>TI-11x-xxx</v>
          </cell>
          <cell r="Y742" t="str">
            <v xml:space="preserve"> - Chất liệu Hợp kim Titanium Ti6Al4V.
 - Vít đường kính 6.5mm
 - Vít toàn ren dài 25mm - 120 mm
 - Vít ren 16/32mm dài 25mm - 120mm
 - Tiêu chuẩn chất lượng CE, ISO, FDA 510k</v>
          </cell>
          <cell r="Z742" t="str">
            <v xml:space="preserve"> Auxein</v>
          </cell>
          <cell r="AA742" t="str">
            <v>Ấn Độ</v>
          </cell>
          <cell r="AB742" t="str">
            <v>Ấn Độ</v>
          </cell>
          <cell r="AC742" t="str">
            <v>Ấn Độ</v>
          </cell>
          <cell r="AD742" t="str">
            <v>C</v>
          </cell>
          <cell r="AE742" t="str">
            <v>7764NK/BYT-TB-CT</v>
          </cell>
          <cell r="AF742" t="str">
            <v>Gói/10</v>
          </cell>
          <cell r="AG742" t="str">
            <v>Cái</v>
          </cell>
          <cell r="AH742">
            <v>100</v>
          </cell>
          <cell r="AI742">
            <v>0</v>
          </cell>
          <cell r="AJ742" t="str">
            <v>vn0303224087</v>
          </cell>
          <cell r="AK742" t="str">
            <v>CÔNG TY TNHH THIẾT BỊ Y TẾ HOÀNG LỘC M.E</v>
          </cell>
          <cell r="AL742" t="str">
            <v>Đạt</v>
          </cell>
          <cell r="AM742"/>
          <cell r="AN742" t="str">
            <v>Hồ Thị Hồng</v>
          </cell>
          <cell r="AO742" t="str">
            <v>Đạt</v>
          </cell>
          <cell r="AP742" t="str">
            <v>Đạt</v>
          </cell>
          <cell r="AQ742" t="str">
            <v>Đạt</v>
          </cell>
          <cell r="AR742">
            <v>0</v>
          </cell>
          <cell r="AS742" t="str">
            <v>Đạt</v>
          </cell>
          <cell r="AT742" t="str">
            <v>Đạt</v>
          </cell>
          <cell r="AU742" t="str">
            <v>Đạt</v>
          </cell>
          <cell r="AV742" t="str">
            <v>Đạt</v>
          </cell>
          <cell r="AW742" t="str">
            <v>Đạt</v>
          </cell>
          <cell r="AX742" t="str">
            <v>Đạt</v>
          </cell>
          <cell r="AY742" t="str">
            <v>Đạt</v>
          </cell>
          <cell r="AZ742">
            <v>0</v>
          </cell>
          <cell r="BA742" t="str">
            <v>Trần Thị Dân</v>
          </cell>
          <cell r="BB742" t="str">
            <v>Đạt</v>
          </cell>
          <cell r="BC742">
            <v>0</v>
          </cell>
        </row>
        <row r="743">
          <cell r="C743" t="str">
            <v>PP2300520283</v>
          </cell>
          <cell r="D743" t="str">
            <v>Vít khóa đa hướng 2.4/2.7mm, tự tạo ren</v>
          </cell>
          <cell r="E743" t="str">
            <v xml:space="preserve">- Chất liệu Titanium
 - Vít 2.4mm: dài 8mm - 30 mm
 - Vít 2.7mm: dài 8mm - 60mm
</v>
          </cell>
          <cell r="F743">
            <v>0</v>
          </cell>
          <cell r="G743" t="str">
            <v>Cái</v>
          </cell>
          <cell r="H743">
            <v>300</v>
          </cell>
          <cell r="I743">
            <v>550000</v>
          </cell>
          <cell r="J743">
            <v>165000000</v>
          </cell>
          <cell r="K743">
            <v>3300000</v>
          </cell>
          <cell r="L743">
            <v>247500000</v>
          </cell>
          <cell r="M743">
            <v>115500000</v>
          </cell>
          <cell r="N743">
            <v>50</v>
          </cell>
          <cell r="O743" t="str">
            <v>PP2300520283</v>
          </cell>
          <cell r="P743" t="str">
            <v>Vít khóa đa hướng 2.4/2.7mm, tự tạo ren</v>
          </cell>
          <cell r="Q743">
            <v>180</v>
          </cell>
          <cell r="R743">
            <v>334960000</v>
          </cell>
          <cell r="S743">
            <v>210</v>
          </cell>
          <cell r="T743" t="str">
            <v>Trong vòng 24 giờ kể từ thời điểm dặt hàng của Bệnh viện</v>
          </cell>
          <cell r="U743" t="str">
            <v>Vít khóa 2.4 các cỡ (Syntec)</v>
          </cell>
          <cell r="V743" t="str">
            <v>Vít khóa 2.4 các cỡ (Syntec)</v>
          </cell>
          <cell r="W743" t="str">
            <v>N07.06.040.4067.296.0022</v>
          </cell>
          <cell r="X743" t="str">
            <v>04210108 --&gt; 04210126</v>
          </cell>
          <cell r="Y743" t="str">
            <v>Chất liệu Titanium
Đầu vít hình sao chống trượt tự taro, có ren khóa đôi (double lead) chống vít bật ra khỏi nẹp.
Cải thiện chữa lành vết gãy được cố định bằng nẹp.
Kích thích sự phát triển của mô can xương.
Đường kính 2.4mm, dài 08-26mm với bước tăng 2mm
* Có kèm hình ảnh mô tả ren khóa đôi (double lead)</v>
          </cell>
          <cell r="Z743" t="str">
            <v>Syntec Scientific Corporation</v>
          </cell>
          <cell r="AA743" t="str">
            <v>Đài Loan</v>
          </cell>
          <cell r="AB743" t="str">
            <v>Syntec Scientific Corporation</v>
          </cell>
          <cell r="AC743" t="str">
            <v>Đài Loan</v>
          </cell>
          <cell r="AD743" t="str">
            <v>C</v>
          </cell>
          <cell r="AE743" t="str">
            <v>16056NK/BYT-TB-CT ngày 24/07/2020</v>
          </cell>
          <cell r="AF743" t="str">
            <v>Cái/ gói</v>
          </cell>
          <cell r="AG743" t="str">
            <v>Cái</v>
          </cell>
          <cell r="AH743">
            <v>300</v>
          </cell>
          <cell r="AI743">
            <v>0</v>
          </cell>
          <cell r="AJ743" t="str">
            <v>vn0302221358</v>
          </cell>
          <cell r="AK743" t="str">
            <v>CÔNG TY CỔ PHẦN DƯỢC PHẨM BẾN THÀNH</v>
          </cell>
          <cell r="AL743" t="str">
            <v>Đạt</v>
          </cell>
          <cell r="AM743"/>
          <cell r="AN743" t="str">
            <v>Phạm Thị Kim Hoàng</v>
          </cell>
          <cell r="AO743" t="str">
            <v>Đạt</v>
          </cell>
          <cell r="AP743" t="str">
            <v>Đạt</v>
          </cell>
          <cell r="AQ743" t="str">
            <v>Đạt</v>
          </cell>
          <cell r="AR743">
            <v>0</v>
          </cell>
          <cell r="AS743" t="str">
            <v>Đạt</v>
          </cell>
          <cell r="AT743" t="str">
            <v>Không đạt</v>
          </cell>
          <cell r="AU743" t="str">
            <v>Đạt</v>
          </cell>
          <cell r="AV743" t="str">
            <v>Đạt</v>
          </cell>
          <cell r="AW743" t="str">
            <v>Đạt</v>
          </cell>
          <cell r="AX743" t="str">
            <v>Đạt</v>
          </cell>
          <cell r="AY743" t="str">
            <v>Không đạt</v>
          </cell>
          <cell r="AZ743" t="str">
            <v xml:space="preserve">Không đạt do không đáp ứng HSMT ,Mô tả hàng hóa DT thiếu vít 2.7mm;dài 8-60mm,trên catalogue  vít 2.7 mm dài 10-30 mm </v>
          </cell>
          <cell r="BA743" t="str">
            <v>Lê Thị Mơ</v>
          </cell>
          <cell r="BB743" t="str">
            <v>Không đạt</v>
          </cell>
          <cell r="BC743" t="str">
            <v xml:space="preserve">Không đạt do không đáp ứng HSMT ,Mô tả hàng hóa DT thiếu vít 2.7mm;dài 8-60mm,trên catalogue  vít 2.7 mm dài 10-30 mm </v>
          </cell>
        </row>
        <row r="744">
          <cell r="C744" t="str">
            <v>PP2300520283</v>
          </cell>
          <cell r="D744" t="str">
            <v>Vít khóa đa hướng 2.4/2.7mm, tự tạo ren</v>
          </cell>
          <cell r="E744" t="str">
            <v xml:space="preserve">- Chất liệu Titanium
 - Vít 2.4mm: dài 8mm - 30 mm
 - Vít 2.7mm: dài 8mm - 60mm
</v>
          </cell>
          <cell r="F744">
            <v>0</v>
          </cell>
          <cell r="G744" t="str">
            <v>Cái</v>
          </cell>
          <cell r="H744">
            <v>300</v>
          </cell>
          <cell r="I744">
            <v>550000</v>
          </cell>
          <cell r="J744">
            <v>165000000</v>
          </cell>
          <cell r="K744">
            <v>3300000</v>
          </cell>
          <cell r="L744">
            <v>247500000</v>
          </cell>
          <cell r="M744">
            <v>115500000</v>
          </cell>
          <cell r="N744">
            <v>50</v>
          </cell>
          <cell r="O744" t="str">
            <v>PP2300520283</v>
          </cell>
          <cell r="P744" t="str">
            <v>Vít khóa đa hướng 2.4/2.7mm, tự tạo ren</v>
          </cell>
          <cell r="Q744">
            <v>180</v>
          </cell>
          <cell r="R744">
            <v>114989500</v>
          </cell>
          <cell r="S744">
            <v>210</v>
          </cell>
          <cell r="T744" t="str">
            <v>Trong vòng 24 giờ kể từ thời điểm đặt hàng của Bệnh viện</v>
          </cell>
          <cell r="U744" t="str">
            <v>Vít khóa đa hướng Titan 2.4/2.7mm đầu ngôi sao, tự tạo ren.</v>
          </cell>
          <cell r="V744" t="str">
            <v>Vít khóa đa hướng IRE Titan  2.4/2.7mm đầu ngôi sao, tự tạo ren</v>
          </cell>
          <cell r="W744" t="str">
            <v>N07.06.040.5269.279.0125</v>
          </cell>
          <cell r="X744" t="str">
            <v xml:space="preserve">TC50102408-&gt;
TC50102430, TC50102708-&gt;
TC50102760 </v>
          </cell>
          <cell r="Y744" t="str">
            <v xml:space="preserve"> - Chất liệu Titanium.
 - Vít 2.4mm: dài 8mm - 30mm.
 - Vít 2.7mm: dài 8mm - 60mm.
</v>
          </cell>
          <cell r="Z744" t="str">
            <v>IRENE 
(TianJin ZhengTian Medical Instrument Co., Ltd.)</v>
          </cell>
          <cell r="AA744" t="str">
            <v>Trung Quốc</v>
          </cell>
          <cell r="AB744" t="str">
            <v>IRENE 
(TianJin ZhengTian Medical Instrument Co., Ltd.)</v>
          </cell>
          <cell r="AC744" t="str">
            <v>Trung Quốc</v>
          </cell>
          <cell r="AD744" t="str">
            <v>Loại C</v>
          </cell>
          <cell r="AE744" t="str">
            <v>Số:18597NK/BYT-TB-CT
ngày: 9/8/2021</v>
          </cell>
          <cell r="AF744" t="str">
            <v>Cái/gói</v>
          </cell>
          <cell r="AG744" t="str">
            <v>Cái</v>
          </cell>
          <cell r="AH744">
            <v>300</v>
          </cell>
          <cell r="AI744" t="str">
            <v>Không hạn sử dụng</v>
          </cell>
          <cell r="AJ744" t="str">
            <v>vn0401340331</v>
          </cell>
          <cell r="AK744" t="str">
            <v>CÔNG TY TNHH MỘT THÀNH VIÊN THƯƠNG MẠI VÂN THÔNG</v>
          </cell>
          <cell r="AL744" t="str">
            <v>Đạt</v>
          </cell>
          <cell r="AM744"/>
          <cell r="AN744" t="str">
            <v xml:space="preserve">Nguyễn Thủy Tiên </v>
          </cell>
          <cell r="AO744" t="str">
            <v>Đạt</v>
          </cell>
          <cell r="AP744" t="str">
            <v>Đạt</v>
          </cell>
          <cell r="AQ744" t="str">
            <v>Đạt</v>
          </cell>
          <cell r="AR744">
            <v>0</v>
          </cell>
          <cell r="AS744" t="str">
            <v>Đạt</v>
          </cell>
          <cell r="AT744" t="str">
            <v>Đạt</v>
          </cell>
          <cell r="AU744" t="str">
            <v>Đạt</v>
          </cell>
          <cell r="AV744" t="str">
            <v>Đạt</v>
          </cell>
          <cell r="AW744" t="str">
            <v>Đạt</v>
          </cell>
          <cell r="AX744" t="str">
            <v>Đạt</v>
          </cell>
          <cell r="AY744" t="str">
            <v>Đạt</v>
          </cell>
          <cell r="AZ744">
            <v>0</v>
          </cell>
          <cell r="BA744" t="str">
            <v>Phan Thị Hoa</v>
          </cell>
          <cell r="BB744" t="str">
            <v>Đạt</v>
          </cell>
          <cell r="BC744">
            <v>0</v>
          </cell>
        </row>
        <row r="745">
          <cell r="C745" t="str">
            <v>PP2300520284</v>
          </cell>
          <cell r="D745" t="str">
            <v>Vít khóa 3.5mm, tự tạo ren</v>
          </cell>
          <cell r="E745" t="str">
            <v>- Chất liệu Titanium
- Đường kính 3.5mm, chiều dài 10mm - 95mm.</v>
          </cell>
          <cell r="F745">
            <v>0</v>
          </cell>
          <cell r="G745" t="str">
            <v>Cái</v>
          </cell>
          <cell r="H745">
            <v>500</v>
          </cell>
          <cell r="I745">
            <v>450000</v>
          </cell>
          <cell r="J745">
            <v>225000000</v>
          </cell>
          <cell r="K745">
            <v>4500000</v>
          </cell>
          <cell r="L745">
            <v>337500000</v>
          </cell>
          <cell r="M745">
            <v>157500000</v>
          </cell>
          <cell r="N745">
            <v>84</v>
          </cell>
          <cell r="O745" t="str">
            <v>PP2300520284</v>
          </cell>
          <cell r="P745" t="str">
            <v>Vít khóa 3.5mm, tự tạo ren</v>
          </cell>
          <cell r="Q745">
            <v>180</v>
          </cell>
          <cell r="R745">
            <v>104118100</v>
          </cell>
          <cell r="S745">
            <v>215</v>
          </cell>
          <cell r="T745" t="str">
            <v>Giao hàng trong vòng 24h kể từ thời điểm gửi đơn đặt hàng của Bệnh viện</v>
          </cell>
          <cell r="U745" t="str">
            <v>Vít khóa đường kính 3.5 mm Titanium</v>
          </cell>
          <cell r="V745" t="str">
            <v>Vít khóa đường kính 3.5 mm Titanium</v>
          </cell>
          <cell r="W745" t="str">
            <v>N07.06.040.5884.115.0090</v>
          </cell>
          <cell r="X745" t="str">
            <v>SP05.TIT284xx
SP05.TIT047xx
SP05.TIT157xx
SP05.TIT156xx</v>
          </cell>
          <cell r="Y745" t="str">
            <v>- Chất liệu Titanium
- Đường kính 3.5mm, chiều dài 10mm - 95mm.</v>
          </cell>
          <cell r="Z745" t="str">
            <v>Sharma</v>
          </cell>
          <cell r="AA745" t="str">
            <v>Ấn Độ</v>
          </cell>
          <cell r="AB745" t="str">
            <v>Sharma</v>
          </cell>
          <cell r="AC745" t="str">
            <v>Ấn Độ</v>
          </cell>
          <cell r="AD745" t="str">
            <v>C</v>
          </cell>
          <cell r="AE745" t="str">
            <v>16529NK/BYT-TB-CT ngày 05/10/2020</v>
          </cell>
          <cell r="AF745" t="str">
            <v>Chiếc/ Gói</v>
          </cell>
          <cell r="AG745" t="str">
            <v>Chiếc</v>
          </cell>
          <cell r="AH745">
            <v>500</v>
          </cell>
          <cell r="AI745">
            <v>0</v>
          </cell>
          <cell r="AJ745" t="str">
            <v>vn0316155962</v>
          </cell>
          <cell r="AK745" t="str">
            <v>CÔNG TY TNHH DƯỢC PHẨM Y TẾ LINK</v>
          </cell>
          <cell r="AL745" t="str">
            <v>Đạt</v>
          </cell>
          <cell r="AM745"/>
          <cell r="AN745" t="str">
            <v>Nguyễn Thị Sao Mai</v>
          </cell>
          <cell r="AO745" t="str">
            <v>Đạt</v>
          </cell>
          <cell r="AP745" t="str">
            <v>Đạt</v>
          </cell>
          <cell r="AQ745" t="str">
            <v>Đạt</v>
          </cell>
          <cell r="AR745">
            <v>0</v>
          </cell>
          <cell r="AS745" t="str">
            <v>Đạt</v>
          </cell>
          <cell r="AT745" t="str">
            <v>Đạt</v>
          </cell>
          <cell r="AU745" t="str">
            <v>Đạt</v>
          </cell>
          <cell r="AV745" t="str">
            <v>Đạt</v>
          </cell>
          <cell r="AW745" t="str">
            <v>Đạt</v>
          </cell>
          <cell r="AX745" t="str">
            <v>Đạt</v>
          </cell>
          <cell r="AY745" t="str">
            <v>Đạt</v>
          </cell>
          <cell r="AZ745">
            <v>0</v>
          </cell>
          <cell r="BA745" t="str">
            <v>Nguyễn Bảo Thắng</v>
          </cell>
          <cell r="BB745" t="str">
            <v>Đạt</v>
          </cell>
          <cell r="BC745">
            <v>0</v>
          </cell>
        </row>
        <row r="746">
          <cell r="C746" t="str">
            <v>PP2300520284</v>
          </cell>
          <cell r="D746" t="str">
            <v>Vít khóa 3.5mm, tự tạo ren</v>
          </cell>
          <cell r="E746" t="str">
            <v>- Chất liệu Titanium
- Đường kính 3.5mm, chiều dài 10mm - 95mm.</v>
          </cell>
          <cell r="F746">
            <v>0</v>
          </cell>
          <cell r="G746" t="str">
            <v>Cái</v>
          </cell>
          <cell r="H746">
            <v>500</v>
          </cell>
          <cell r="I746">
            <v>450000</v>
          </cell>
          <cell r="J746">
            <v>225000000</v>
          </cell>
          <cell r="K746">
            <v>4500000</v>
          </cell>
          <cell r="L746">
            <v>337500000</v>
          </cell>
          <cell r="M746">
            <v>157500000</v>
          </cell>
          <cell r="N746">
            <v>84</v>
          </cell>
          <cell r="O746" t="str">
            <v>PP2300520284</v>
          </cell>
          <cell r="P746" t="str">
            <v>Vít khóa 3.5mm, tự tạo ren</v>
          </cell>
          <cell r="Q746">
            <v>180</v>
          </cell>
          <cell r="R746">
            <v>114989500</v>
          </cell>
          <cell r="S746">
            <v>210</v>
          </cell>
          <cell r="T746" t="str">
            <v>Trong vòng 24 giờ kể từ thời điểm đặt hàng của Bệnh viện</v>
          </cell>
          <cell r="U746" t="str">
            <v>Vít khóa Titan 3.5mm đầu  ngôi sao, tự tạo ren.</v>
          </cell>
          <cell r="V746" t="str">
            <v>Vít khóa IRE Titan 3,5mm, đầu ngôi sao, tự tạo ren</v>
          </cell>
          <cell r="W746" t="str">
            <v>N07.06.040.5269.279.0119</v>
          </cell>
          <cell r="X746" t="str">
            <v xml:space="preserve">T500935010-&gt; T500935095 </v>
          </cell>
          <cell r="Y746" t="str">
            <v>*Chất liệu Titanium.
- Đường kính 3.5mm, dài 10-40mm, tăng 2mm; 40-95mm, tăng 5mm.
- Đầu vặn hình sao, mũ vít có ren khóa đồng bộ với nẹp, mũi vít tự taro. 
*Đạt tiêu chuẩn ISO, CE, FDA 510k…</v>
          </cell>
          <cell r="Z746" t="str">
            <v>IRENE 
(TianJin ZhengTian Medical Instrument Co., Ltd.)</v>
          </cell>
          <cell r="AA746" t="str">
            <v>Trung Quốc</v>
          </cell>
          <cell r="AB746" t="str">
            <v>IRENE 
(TianJin ZhengTian Medical Instrument Co., Ltd.)</v>
          </cell>
          <cell r="AC746" t="str">
            <v>Trung Quốc</v>
          </cell>
          <cell r="AD746" t="str">
            <v>Loại C</v>
          </cell>
          <cell r="AE746" t="str">
            <v>Số:18597NK/BYT-TB-CT
ngày: 9/8/2021</v>
          </cell>
          <cell r="AF746" t="str">
            <v>Cái/gói</v>
          </cell>
          <cell r="AG746" t="str">
            <v>Cái</v>
          </cell>
          <cell r="AH746">
            <v>500</v>
          </cell>
          <cell r="AI746" t="str">
            <v>Không hạn sử dụng</v>
          </cell>
          <cell r="AJ746" t="str">
            <v>vn0401340331</v>
          </cell>
          <cell r="AK746" t="str">
            <v>CÔNG TY TNHH MỘT THÀNH VIÊN THƯƠNG MẠI VÂN THÔNG</v>
          </cell>
          <cell r="AL746" t="str">
            <v>Đạt</v>
          </cell>
          <cell r="AM746"/>
          <cell r="AN746" t="str">
            <v xml:space="preserve">Nguyễn Thủy Tiên </v>
          </cell>
          <cell r="AO746" t="str">
            <v>Đạt</v>
          </cell>
          <cell r="AP746" t="str">
            <v>Đạt</v>
          </cell>
          <cell r="AQ746" t="str">
            <v>Đạt</v>
          </cell>
          <cell r="AR746">
            <v>0</v>
          </cell>
          <cell r="AS746" t="str">
            <v>Đạt</v>
          </cell>
          <cell r="AT746" t="str">
            <v>Đạt</v>
          </cell>
          <cell r="AU746" t="str">
            <v>Đạt</v>
          </cell>
          <cell r="AV746" t="str">
            <v>Đạt</v>
          </cell>
          <cell r="AW746" t="str">
            <v>Đạt</v>
          </cell>
          <cell r="AX746" t="str">
            <v>Đạt</v>
          </cell>
          <cell r="AY746" t="str">
            <v>Đạt</v>
          </cell>
          <cell r="AZ746">
            <v>0</v>
          </cell>
          <cell r="BA746" t="str">
            <v>Phan Thị Hoa</v>
          </cell>
          <cell r="BB746" t="str">
            <v>Đạt</v>
          </cell>
          <cell r="BC746">
            <v>0</v>
          </cell>
        </row>
        <row r="747">
          <cell r="C747" t="str">
            <v>PP2300520285</v>
          </cell>
          <cell r="D747" t="str">
            <v>Vít khóa 5.0mm, tự tạo ren</v>
          </cell>
          <cell r="E747" t="str">
            <v>- Chất liệu Titanium
- Đường kính 5.0mm, chiều dài 14mm - 90mm
- Tiêu chuẩn chất lượng: CE, ISO</v>
          </cell>
          <cell r="F747">
            <v>0</v>
          </cell>
          <cell r="G747" t="str">
            <v>Cái</v>
          </cell>
          <cell r="H747">
            <v>500</v>
          </cell>
          <cell r="I747">
            <v>500000</v>
          </cell>
          <cell r="J747">
            <v>250000000</v>
          </cell>
          <cell r="K747">
            <v>5000000</v>
          </cell>
          <cell r="L747">
            <v>375000000</v>
          </cell>
          <cell r="M747">
            <v>175000000</v>
          </cell>
          <cell r="N747">
            <v>84</v>
          </cell>
          <cell r="O747" t="str">
            <v>PP2300520285</v>
          </cell>
          <cell r="P747" t="str">
            <v>Vít khóa 5.0mm, tự tạo ren</v>
          </cell>
          <cell r="Q747">
            <v>180</v>
          </cell>
          <cell r="R747">
            <v>104118100</v>
          </cell>
          <cell r="S747">
            <v>215</v>
          </cell>
          <cell r="T747" t="str">
            <v>Giao hàng trong vòng 24h kể từ thời điểm gửi đơn đặt hàng của Bệnh viện</v>
          </cell>
          <cell r="U747" t="str">
            <v>Vít khoá đường kính 5.0 mm Titanium</v>
          </cell>
          <cell r="V747" t="str">
            <v>Vít khoá đường kính 5.0 mm Titanium</v>
          </cell>
          <cell r="W747" t="str">
            <v>N07.06.040.5884.115.0023</v>
          </cell>
          <cell r="X747" t="str">
            <v>SP05.TIT009xx
SP05.TIT157xx
SP05.TIT158xx
SP05.TIT170xx
SP05.TIT049xx</v>
          </cell>
          <cell r="Y747" t="str">
            <v>- Chất liệu Titanium
- Đường kính 5.0mm, chiều dài 14mm - 90mm
- Tiêu chuẩn chất lượng: CE, ISO</v>
          </cell>
          <cell r="Z747" t="str">
            <v>Sharma</v>
          </cell>
          <cell r="AA747" t="str">
            <v>Ấn Độ</v>
          </cell>
          <cell r="AB747" t="str">
            <v>Sharma</v>
          </cell>
          <cell r="AC747" t="str">
            <v>Ấn Độ</v>
          </cell>
          <cell r="AD747" t="str">
            <v>C</v>
          </cell>
          <cell r="AE747" t="str">
            <v>16529NK/BYT-TB-CT ngày 05/10/2020</v>
          </cell>
          <cell r="AF747" t="str">
            <v>Chiếc/ Gói</v>
          </cell>
          <cell r="AG747" t="str">
            <v>Chiếc</v>
          </cell>
          <cell r="AH747">
            <v>500</v>
          </cell>
          <cell r="AI747">
            <v>0</v>
          </cell>
          <cell r="AJ747" t="str">
            <v>vn0316155962</v>
          </cell>
          <cell r="AK747" t="str">
            <v>CÔNG TY TNHH DƯỢC PHẨM Y TẾ LINK</v>
          </cell>
          <cell r="AL747" t="str">
            <v>Đạt</v>
          </cell>
          <cell r="AM747"/>
          <cell r="AN747" t="str">
            <v>Nguyễn Thị Sao Mai</v>
          </cell>
          <cell r="AO747" t="str">
            <v>Đạt</v>
          </cell>
          <cell r="AP747" t="str">
            <v>Đạt</v>
          </cell>
          <cell r="AQ747" t="str">
            <v>Đạt</v>
          </cell>
          <cell r="AR747">
            <v>0</v>
          </cell>
          <cell r="AS747" t="str">
            <v>Đạt</v>
          </cell>
          <cell r="AT747" t="str">
            <v>Đạt</v>
          </cell>
          <cell r="AU747" t="str">
            <v>Đạt</v>
          </cell>
          <cell r="AV747" t="str">
            <v>Đạt</v>
          </cell>
          <cell r="AW747" t="str">
            <v>Đạt</v>
          </cell>
          <cell r="AX747" t="str">
            <v>Đạt</v>
          </cell>
          <cell r="AY747" t="str">
            <v>Đạt</v>
          </cell>
          <cell r="AZ747">
            <v>0</v>
          </cell>
          <cell r="BA747" t="str">
            <v>Nguyễn Bảo Thắng</v>
          </cell>
          <cell r="BB747" t="str">
            <v>Đạt</v>
          </cell>
          <cell r="BC747">
            <v>0</v>
          </cell>
        </row>
        <row r="748">
          <cell r="C748" t="str">
            <v>PP2300520285</v>
          </cell>
          <cell r="D748" t="str">
            <v>Vít khóa 5.0mm, tự tạo ren</v>
          </cell>
          <cell r="E748" t="str">
            <v>- Chất liệu Titanium
- Đường kính 5.0mm, chiều dài 14mm - 90mm
- Tiêu chuẩn chất lượng: CE, ISO</v>
          </cell>
          <cell r="F748">
            <v>0</v>
          </cell>
          <cell r="G748" t="str">
            <v>Cái</v>
          </cell>
          <cell r="H748">
            <v>500</v>
          </cell>
          <cell r="I748">
            <v>500000</v>
          </cell>
          <cell r="J748">
            <v>250000000</v>
          </cell>
          <cell r="K748">
            <v>5000000</v>
          </cell>
          <cell r="L748">
            <v>375000000</v>
          </cell>
          <cell r="M748">
            <v>175000000</v>
          </cell>
          <cell r="N748">
            <v>84</v>
          </cell>
          <cell r="O748" t="str">
            <v>PP2300520285</v>
          </cell>
          <cell r="P748" t="str">
            <v>Vít khóa 5.0mm, tự tạo ren</v>
          </cell>
          <cell r="Q748">
            <v>180</v>
          </cell>
          <cell r="R748">
            <v>180000000</v>
          </cell>
          <cell r="S748">
            <v>210</v>
          </cell>
          <cell r="T748" t="str">
            <v>Giao hàng trong vòng 24h kể từ thời điểm gửi đơn đặt hàng của Bệnh viện</v>
          </cell>
          <cell r="U748" t="str">
            <v>Vít khóa 5.0mm, tự taro các cỡ, dùng cho nẹp đa hướng</v>
          </cell>
          <cell r="V748" t="str">
            <v>Vít khóa đường kính 5.0mm, dài 14 - 90mm, Tự taro, Mũ vít hình sao, Vật liệu Titan</v>
          </cell>
          <cell r="W748" t="str">
            <v>N07.06.040.0714.279.0177</v>
          </cell>
          <cell r="X748" t="str">
            <v>314520xx</v>
          </cell>
          <cell r="Y748" t="str">
            <v>- Chất liệu Titanium Alloy
- Đường kính đầu vít 5.0mm
- Dùng mũi khoan  4.2mm
- Chiều dài vít 14 dến 90mm
- Tiêu chuẩn ISO, CE, CFS</v>
          </cell>
          <cell r="Z748" t="str">
            <v>Changzhou Kanghui Medical Innovation Co., Ltd.</v>
          </cell>
          <cell r="AA748" t="str">
            <v>Trung Quốc</v>
          </cell>
          <cell r="AB748" t="str">
            <v>Changzhou Kanghui Medical Innovation Co., Ltd.</v>
          </cell>
          <cell r="AC748" t="str">
            <v>Trung Quốc</v>
          </cell>
          <cell r="AD748" t="str">
            <v>C, Số phân loại: 241/MED0918/170000154/PCBPL-BYT</v>
          </cell>
          <cell r="AE748" t="str">
            <v>10540NK/BYT-TB-CT</v>
          </cell>
          <cell r="AF748" t="str">
            <v>Cái/gói</v>
          </cell>
          <cell r="AG748" t="str">
            <v>Cái</v>
          </cell>
          <cell r="AH748">
            <v>500</v>
          </cell>
          <cell r="AI748">
            <v>0</v>
          </cell>
          <cell r="AJ748" t="str">
            <v>vn0101147344</v>
          </cell>
          <cell r="AK748" t="str">
            <v>CÔNG TY TNHH ĐẦU TƯ PHÁT TRIỂN TRANG THIẾT BỊ Y TẾ</v>
          </cell>
          <cell r="AL748" t="str">
            <v>Đạt</v>
          </cell>
          <cell r="AM748"/>
          <cell r="AN748" t="str">
            <v>Trương Thị Mỹ Quý</v>
          </cell>
          <cell r="AO748" t="str">
            <v>Đạt</v>
          </cell>
          <cell r="AP748" t="str">
            <v>Đạt</v>
          </cell>
          <cell r="AQ748" t="str">
            <v>Đạt</v>
          </cell>
          <cell r="AR748">
            <v>0</v>
          </cell>
          <cell r="AS748" t="str">
            <v>Đạt</v>
          </cell>
          <cell r="AT748" t="str">
            <v>Đạt</v>
          </cell>
          <cell r="AU748" t="str">
            <v>Đạt</v>
          </cell>
          <cell r="AV748" t="str">
            <v>Đạt</v>
          </cell>
          <cell r="AW748" t="str">
            <v>Đạt</v>
          </cell>
          <cell r="AX748" t="str">
            <v>Đạt</v>
          </cell>
          <cell r="AY748" t="str">
            <v>Đạt</v>
          </cell>
          <cell r="AZ748">
            <v>0</v>
          </cell>
          <cell r="BA748" t="str">
            <v>Trần Thị Minh Hồng</v>
          </cell>
          <cell r="BB748" t="str">
            <v>Đạt</v>
          </cell>
          <cell r="BC748">
            <v>0</v>
          </cell>
        </row>
        <row r="749">
          <cell r="C749" t="str">
            <v>PP2300520286</v>
          </cell>
          <cell r="D749" t="str">
            <v>Nẹp khóa nén ép đa hướng đầu dưới xương quay mặt lưng 2.4/2.7mm</v>
          </cell>
          <cell r="E749" t="str">
            <v>- Chất liệu Titanium, thân có lỗ kép hình số 8 dùng vít 2.4/2.7mm.
- Nẹp mặt bên hình lượn sóng, có 5-6 lỗ, dài 46-57mm, dày ≤ 2mm.
- Nẹp chữ T, đầu có 3 lỗ khóa , thân 3-5 lỗ, dài 37-51mm, dày ≤ 2mm.
- Nẹp trung tính có 5-6 lỗ, dài 41-49mm có trái/ phải, dày ≤ 2mm</v>
          </cell>
          <cell r="F749">
            <v>0</v>
          </cell>
          <cell r="G749" t="str">
            <v>Cái</v>
          </cell>
          <cell r="H749">
            <v>15</v>
          </cell>
          <cell r="I749">
            <v>7300000</v>
          </cell>
          <cell r="J749">
            <v>109500000</v>
          </cell>
          <cell r="K749">
            <v>2190000</v>
          </cell>
          <cell r="L749">
            <v>164250000</v>
          </cell>
          <cell r="M749">
            <v>76650000</v>
          </cell>
          <cell r="N749">
            <v>3</v>
          </cell>
          <cell r="O749" t="str">
            <v>PP2300520286</v>
          </cell>
          <cell r="P749" t="str">
            <v>Nẹp khóa nén ép đa hướng đầu dưới xương quay mặt lưng 2.4/2.7mm</v>
          </cell>
          <cell r="Q749">
            <v>180</v>
          </cell>
          <cell r="R749">
            <v>114989500</v>
          </cell>
          <cell r="S749">
            <v>210</v>
          </cell>
          <cell r="T749" t="str">
            <v>Trong vòng 24 giờ kể từ thời điểm đặt hàng của Bệnh viện</v>
          </cell>
          <cell r="U749" t="str">
            <v>Nẹp khóa đa hướng Titan đầu dưới xương quay mặt lưng 2.4/2.7mm</v>
          </cell>
          <cell r="V749" t="str">
            <v>Nẹp khóa đa hướng thẳng đầu dưới xương quay mặt bên
Nẹp khóa đa hướng đầu dưới xương quay trung gian</v>
          </cell>
          <cell r="W749" t="str">
            <v>N07.06.040.5269.279.0102
N07.06.040.5269.279.0106</v>
          </cell>
          <cell r="X749" t="str">
            <v xml:space="preserve">TC974705041-&gt; TC974806049
TC959906037-&gt; TC959908051
TC975905046-&gt; TC975906057  </v>
          </cell>
          <cell r="Y749" t="str">
            <v>- Chất liệu Titanium, thân có lỗ kép hình số 8 dùng vít 2.4/2.7mm.
- Nẹp mặt bên hình lượn sóng, có 5-6 lỗ, dài 46-57mm, dày ≤ 2mm.
- Nẹp chữ T, đầu có 3 lỗ khóa , thân 3-5 lỗ, dài 37-51mm, dày ≤ 2mm.
- Nẹp trung tính có 5-6 lỗ, dài 41-49mm, dày ≤ 2mm</v>
          </cell>
          <cell r="Z749" t="str">
            <v>IRENE 
(TianJin ZhengTian Medical Instrument Co., Ltd.)</v>
          </cell>
          <cell r="AA749" t="str">
            <v>Trung Quốc</v>
          </cell>
          <cell r="AB749" t="str">
            <v>IRENE 
(TianJin ZhengTian Medical Instrument Co., Ltd.)</v>
          </cell>
          <cell r="AC749" t="str">
            <v>Trung Quốc</v>
          </cell>
          <cell r="AD749" t="str">
            <v>Loại C</v>
          </cell>
          <cell r="AE749" t="str">
            <v>Số:18597NK/BYT-TB-CT
ngày: 9/8/2021</v>
          </cell>
          <cell r="AF749" t="str">
            <v>Cái/gói</v>
          </cell>
          <cell r="AG749" t="str">
            <v>Cái</v>
          </cell>
          <cell r="AH749">
            <v>15</v>
          </cell>
          <cell r="AI749" t="str">
            <v>Không hạn sử dụng</v>
          </cell>
          <cell r="AJ749" t="str">
            <v>vn0401340331</v>
          </cell>
          <cell r="AK749" t="str">
            <v>CÔNG TY TNHH MỘT THÀNH VIÊN THƯƠNG MẠI VÂN THÔNG</v>
          </cell>
          <cell r="AL749" t="str">
            <v>Đạt</v>
          </cell>
          <cell r="AM749"/>
          <cell r="AN749" t="str">
            <v xml:space="preserve">Nguyễn Thủy Tiên </v>
          </cell>
          <cell r="AO749" t="str">
            <v>Đạt</v>
          </cell>
          <cell r="AP749" t="str">
            <v>Đạt</v>
          </cell>
          <cell r="AQ749" t="str">
            <v>Đạt</v>
          </cell>
          <cell r="AR749">
            <v>0</v>
          </cell>
          <cell r="AS749" t="str">
            <v>Đạt</v>
          </cell>
          <cell r="AT749" t="str">
            <v>Đạt</v>
          </cell>
          <cell r="AU749" t="str">
            <v>Đạt</v>
          </cell>
          <cell r="AV749" t="str">
            <v>Đạt</v>
          </cell>
          <cell r="AW749" t="str">
            <v>Đạt</v>
          </cell>
          <cell r="AX749" t="str">
            <v>Đạt</v>
          </cell>
          <cell r="AY749" t="str">
            <v>Đạt</v>
          </cell>
          <cell r="AZ749">
            <v>0</v>
          </cell>
          <cell r="BA749" t="str">
            <v>Phan Thị Hoa</v>
          </cell>
          <cell r="BB749" t="str">
            <v>Đạt</v>
          </cell>
          <cell r="BC749">
            <v>0</v>
          </cell>
        </row>
        <row r="750">
          <cell r="C750" t="str">
            <v>PP2300520287</v>
          </cell>
          <cell r="D750" t="str">
            <v>Nẹp khóa nén ép thân xương đòn 3.5mm.</v>
          </cell>
          <cell r="E750" t="str">
            <v>- Chất liệu Titanium, có trái/phải 
- Nẹp  hình chữ S có đủ 6-12 lỗ khóa, chiều dài các cỡ
- Tiêu chuẩn chất lượng: CE, ISO, FDA 510k</v>
          </cell>
          <cell r="F750">
            <v>0</v>
          </cell>
          <cell r="G750" t="str">
            <v>Cái</v>
          </cell>
          <cell r="H750">
            <v>100</v>
          </cell>
          <cell r="I750">
            <v>4200000</v>
          </cell>
          <cell r="J750">
            <v>420000000</v>
          </cell>
          <cell r="K750">
            <v>8400000</v>
          </cell>
          <cell r="L750">
            <v>630000000</v>
          </cell>
          <cell r="M750">
            <v>294000000</v>
          </cell>
          <cell r="N750">
            <v>17</v>
          </cell>
          <cell r="O750" t="str">
            <v>PP2300520287</v>
          </cell>
          <cell r="P750" t="str">
            <v>Nẹp khóa nén ép thân xương đòn 3.5mm.</v>
          </cell>
          <cell r="Q750">
            <v>180</v>
          </cell>
          <cell r="R750">
            <v>114989500</v>
          </cell>
          <cell r="S750">
            <v>210</v>
          </cell>
          <cell r="T750" t="str">
            <v>Trong vòng 24 giờ kể từ thời điểm đặt hàng của Bệnh viện</v>
          </cell>
          <cell r="U750" t="str">
            <v>Nẹp khóa nén ép Titan xương đòn chữ S 3.5mm.</v>
          </cell>
          <cell r="V750" t="str">
            <v>Nẹp khóa LCP xương đòn chữ S</v>
          </cell>
          <cell r="W750" t="str">
            <v>N07.06.040.5269.279.0037</v>
          </cell>
          <cell r="X750" t="str">
            <v>A72270606-&gt;
A72281213</v>
          </cell>
          <cell r="Y750" t="str">
            <v>*Chất liệu Titanium.
- Nẹp hình chứ S có trái/phải: thân 6/7/8/10/12 lỗ khóa 3.5mm, dài 68-&gt;138mm, rộng ≥ 11mm, dày ≥ 3.0mm.
*Đạt tiêu chuẩn ISO, CE, FDA 510k…</v>
          </cell>
          <cell r="Z750" t="str">
            <v>IRENE 
(TianJin ZhengTian Medical Instrument Co., Ltd.)</v>
          </cell>
          <cell r="AA750" t="str">
            <v>Trung Quốc</v>
          </cell>
          <cell r="AB750" t="str">
            <v>IRENE 
(TianJin ZhengTian Medical Instrument Co., Ltd.)</v>
          </cell>
          <cell r="AC750" t="str">
            <v>Trung Quốc</v>
          </cell>
          <cell r="AD750" t="str">
            <v>Loại C</v>
          </cell>
          <cell r="AE750" t="str">
            <v>Số:18597NK/BYT-TB-CT
ngày: 9/8/2021</v>
          </cell>
          <cell r="AF750" t="str">
            <v>Cái/gói</v>
          </cell>
          <cell r="AG750" t="str">
            <v>Cái</v>
          </cell>
          <cell r="AH750">
            <v>100</v>
          </cell>
          <cell r="AI750" t="str">
            <v>Không hạn sử dụng</v>
          </cell>
          <cell r="AJ750" t="str">
            <v>vn0401340331</v>
          </cell>
          <cell r="AK750" t="str">
            <v>CÔNG TY TNHH MỘT THÀNH VIÊN THƯƠNG MẠI VÂN THÔNG</v>
          </cell>
          <cell r="AL750" t="str">
            <v>Đạt</v>
          </cell>
          <cell r="AM750"/>
          <cell r="AN750" t="str">
            <v xml:space="preserve">Nguyễn Thủy Tiên </v>
          </cell>
          <cell r="AO750" t="str">
            <v>Đạt</v>
          </cell>
          <cell r="AP750" t="str">
            <v>Đạt</v>
          </cell>
          <cell r="AQ750" t="str">
            <v>Đạt</v>
          </cell>
          <cell r="AR750">
            <v>0</v>
          </cell>
          <cell r="AS750" t="str">
            <v>Đạt</v>
          </cell>
          <cell r="AT750" t="str">
            <v>Đạt</v>
          </cell>
          <cell r="AU750" t="str">
            <v>Đạt</v>
          </cell>
          <cell r="AV750" t="str">
            <v>Đạt</v>
          </cell>
          <cell r="AW750" t="str">
            <v>Đạt</v>
          </cell>
          <cell r="AX750" t="str">
            <v>Đạt</v>
          </cell>
          <cell r="AY750" t="str">
            <v>Đạt</v>
          </cell>
          <cell r="AZ750">
            <v>0</v>
          </cell>
          <cell r="BA750" t="str">
            <v>Phan Thị Hoa</v>
          </cell>
          <cell r="BB750" t="str">
            <v>Đạt</v>
          </cell>
          <cell r="BC750">
            <v>0</v>
          </cell>
        </row>
        <row r="751">
          <cell r="C751" t="str">
            <v>PP2300520288</v>
          </cell>
          <cell r="D751" t="str">
            <v>Nẹp khóa nén ép đầu trên cánh tay 3.5mm.</v>
          </cell>
          <cell r="E751" t="str">
            <v>- Chất liệu Titanium
-Nẹp mặt ngoài: Đầu cong có 9 lỗ khóa 3.5mm, 11  lỗ cố định k_wire hoặc chỉ, thân 3-10 lỗ , chiều dài các cỡ. 
- Nẹp mặt sau trái/phải: Đầu nẹp cong ôm về phía sau, có 7 lỗ khóa 3.5mm, lỗ cố định k_wire hoặc chỉ, thân 4-14 lỗ kép có rãnh cắt, chiều dài các cỡ.
- Tiêu chuẩn chất lượng: CE, ISO, FDA 510k</v>
          </cell>
          <cell r="F751">
            <v>0</v>
          </cell>
          <cell r="G751" t="str">
            <v>Cái</v>
          </cell>
          <cell r="H751">
            <v>20</v>
          </cell>
          <cell r="I751">
            <v>7600000</v>
          </cell>
          <cell r="J751">
            <v>152000000</v>
          </cell>
          <cell r="K751">
            <v>3040000</v>
          </cell>
          <cell r="L751">
            <v>228000000</v>
          </cell>
          <cell r="M751">
            <v>106400000</v>
          </cell>
          <cell r="N751">
            <v>4</v>
          </cell>
          <cell r="O751" t="str">
            <v>PP2300520288</v>
          </cell>
          <cell r="P751" t="str">
            <v>Nẹp khóa nén ép đầu trên cánh tay 3.5mm.</v>
          </cell>
          <cell r="Q751">
            <v>180</v>
          </cell>
          <cell r="R751">
            <v>231000000</v>
          </cell>
          <cell r="S751">
            <v>211</v>
          </cell>
          <cell r="T751" t="str">
            <v>Giao hàng trong vòng 24h kể từ thời điểm gửi đơn đặt hàng của Bệnh viện</v>
          </cell>
          <cell r="U751" t="str">
            <v>3.5 mm Nẹp khóa đầu trên xương cánh tay</v>
          </cell>
          <cell r="V751" t="str">
            <v>3.5 mm Nẹp khóa đầu trên xương cánh tay</v>
          </cell>
          <cell r="W751" t="str">
            <v>N07.06.040.0972.000.0031.(001-003)</v>
          </cell>
          <cell r="X751" t="str">
            <v>IMA-LP011Naa</v>
          </cell>
          <cell r="Y751" t="str">
            <v xml:space="preserve">Nẹp khóa đầu trên xương cánh tay 3.5 mm: 
- Số lỗ khóa phần đầu nẹp: 9 lỗ ,Thân nẹp sử dụng vít khóa 3.5 mm và vít vỏ 3.5 mm
- Độ dày nẹp 3.5 mm
- Chiều rộng thân nẹp 14.0 mm
- khoảng cách giữa các lỗ thân nẹp 12.0 mm
- Số lỗ thân nẹp 3;4;5 Lỗ tương ứng chiều dài 80-128mm
Vật liệu Titanium 6AL-4V phù hợp với tiêu chuẩn ASTM F 136
- Tiệt trùng bằng Ethylene Oxyde.   </v>
          </cell>
          <cell r="Z751" t="str">
            <v>Công ty Cổ Phần Nhà máy Trang thiết bị Y tế USM Healthcare</v>
          </cell>
          <cell r="AA751" t="str">
            <v>Việt Nam</v>
          </cell>
          <cell r="AB751" t="str">
            <v>Việt Nam</v>
          </cell>
          <cell r="AC751" t="str">
            <v>Việt Nam</v>
          </cell>
          <cell r="AD751" t="str">
            <v>C</v>
          </cell>
          <cell r="AE751" t="str">
            <v>2301184ĐKLH/BYT-HTTB ngày 11/10/2023</v>
          </cell>
          <cell r="AF751" t="str">
            <v>1 cái / gói</v>
          </cell>
          <cell r="AG751" t="str">
            <v>Cái</v>
          </cell>
          <cell r="AH751">
            <v>20</v>
          </cell>
          <cell r="AI751">
            <v>0</v>
          </cell>
          <cell r="AJ751" t="str">
            <v>vn0312041033</v>
          </cell>
          <cell r="AK751" t="str">
            <v>CÔNG TY CỔ PHẦN NHÀ MÁY TRANG THIẾT BỊ Y TẾ USM HEALTHCARE</v>
          </cell>
          <cell r="AL751" t="str">
            <v>Đạt</v>
          </cell>
          <cell r="AM751"/>
          <cell r="AN751" t="str">
            <v>Nguyễn Thị Phương Hoa</v>
          </cell>
          <cell r="AO751" t="str">
            <v>Đạt</v>
          </cell>
          <cell r="AP751" t="str">
            <v>Đạt</v>
          </cell>
          <cell r="AQ751" t="str">
            <v>Đạt</v>
          </cell>
          <cell r="AR751">
            <v>0</v>
          </cell>
          <cell r="AS751" t="str">
            <v>Đạt</v>
          </cell>
          <cell r="AT751" t="str">
            <v>Đạt</v>
          </cell>
          <cell r="AU751" t="str">
            <v>Đạt</v>
          </cell>
          <cell r="AV751" t="str">
            <v>Đạt</v>
          </cell>
          <cell r="AW751" t="str">
            <v>Đạt</v>
          </cell>
          <cell r="AX751" t="str">
            <v>Đạt</v>
          </cell>
          <cell r="AY751" t="str">
            <v>Đạt</v>
          </cell>
          <cell r="AZ751">
            <v>0</v>
          </cell>
          <cell r="BA751" t="str">
            <v>Nguyễn Bảo Thắng</v>
          </cell>
          <cell r="BB751" t="str">
            <v>Đạt</v>
          </cell>
          <cell r="BC751">
            <v>0</v>
          </cell>
        </row>
        <row r="752">
          <cell r="C752" t="str">
            <v>PP2300520288</v>
          </cell>
          <cell r="D752" t="str">
            <v>Nẹp khóa nén ép đầu trên cánh tay 3.5mm.</v>
          </cell>
          <cell r="E752" t="str">
            <v>- Chất liệu Titanium
-Nẹp mặt ngoài: Đầu cong có 9 lỗ khóa 3.5mm, 11  lỗ cố định k_wire hoặc chỉ, thân 3-10 lỗ , chiều dài các cỡ. 
- Nẹp mặt sau trái/phải: Đầu nẹp cong ôm về phía sau, có 7 lỗ khóa 3.5mm, lỗ cố định k_wire hoặc chỉ, thân 4-14 lỗ kép có rãnh cắt, chiều dài các cỡ.
- Tiêu chuẩn chất lượng: CE, ISO, FDA 510k</v>
          </cell>
          <cell r="F752">
            <v>0</v>
          </cell>
          <cell r="G752" t="str">
            <v>Cái</v>
          </cell>
          <cell r="H752">
            <v>20</v>
          </cell>
          <cell r="I752">
            <v>7600000</v>
          </cell>
          <cell r="J752">
            <v>152000000</v>
          </cell>
          <cell r="K752">
            <v>3040000</v>
          </cell>
          <cell r="L752">
            <v>228000000</v>
          </cell>
          <cell r="M752">
            <v>106400000</v>
          </cell>
          <cell r="N752">
            <v>4</v>
          </cell>
          <cell r="O752" t="str">
            <v>PP2300520288</v>
          </cell>
          <cell r="P752" t="str">
            <v>Nẹp khóa nén ép đầu trên cánh tay 3.5mm.</v>
          </cell>
          <cell r="Q752">
            <v>180</v>
          </cell>
          <cell r="R752">
            <v>114989500</v>
          </cell>
          <cell r="S752">
            <v>210</v>
          </cell>
          <cell r="T752" t="str">
            <v>Trong vòng 24 giờ kể từ thời điểm đặt hàng của Bệnh viện</v>
          </cell>
          <cell r="U752" t="str">
            <v>Nẹp khóa nén ép Titan đầu trên xương cánh tay 3.5mm.</v>
          </cell>
          <cell r="V752" t="str">
            <v>Nẹp khóa nén ép IRE Titan  đầu trên cánh tay 3.5mm</v>
          </cell>
          <cell r="W752" t="str">
            <v>N07.06.040.5269.279.0042</v>
          </cell>
          <cell r="X752" t="str">
            <v>A70490309-&gt;
A70491018
A70490508-&gt;
A70490812 
A971702091-&gt;
A971812271</v>
          </cell>
          <cell r="Y752" t="str">
            <v>- Chất liệu Titanium.
- Nẹp cong đầu 9 lỗ khóa 3.5mm, 11 lỗ cố định k_wire hoặc chỉ, thân 3-10 lỗ, dài 96-184mm, dày ≥ 4.0mm . 
- Nẹp 4 lỗ khóa đầu. thân 5-8 lỗ, dài 86-122mm, dày ≥ 4.0mm.
- Nẹp mặt sau trái/phải: Đầu nẹp cong ôm về phía sau, có 7 lỗ khóa 3.5mm, lỗ cố định k_wire hoặc chỉ, thân 4-14 lỗ kép có rãnh cắt, chiều dài các cỡ.
- Tiêu chuẩn chất lượng: CE, ISO, FDA 510k</v>
          </cell>
          <cell r="Z752" t="str">
            <v>IRENE 
(TianJin ZhengTian Medical Instrument Co., Ltd.)</v>
          </cell>
          <cell r="AA752" t="str">
            <v>Trung Quốc</v>
          </cell>
          <cell r="AB752" t="str">
            <v>IRENE 
(TianJin ZhengTian Medical Instrument Co., Ltd.)</v>
          </cell>
          <cell r="AC752" t="str">
            <v>Trung Quốc</v>
          </cell>
          <cell r="AD752" t="str">
            <v>Loại C</v>
          </cell>
          <cell r="AE752" t="str">
            <v>Số:18597NK/BYT-TB-CT
ngày: 9/8/2021</v>
          </cell>
          <cell r="AF752" t="str">
            <v>Cái/gói</v>
          </cell>
          <cell r="AG752" t="str">
            <v>Cái</v>
          </cell>
          <cell r="AH752">
            <v>20</v>
          </cell>
          <cell r="AI752" t="str">
            <v>Không hạn sử dụng</v>
          </cell>
          <cell r="AJ752" t="str">
            <v>vn0401340331</v>
          </cell>
          <cell r="AK752" t="str">
            <v>CÔNG TY TNHH MỘT THÀNH VIÊN THƯƠNG MẠI VÂN THÔNG</v>
          </cell>
          <cell r="AL752" t="str">
            <v>Đạt</v>
          </cell>
          <cell r="AM752"/>
          <cell r="AN752" t="str">
            <v xml:space="preserve">Nguyễn Thủy Tiên </v>
          </cell>
          <cell r="AO752" t="str">
            <v xml:space="preserve"> Không đạt</v>
          </cell>
          <cell r="AP752" t="str">
            <v>Đạt</v>
          </cell>
          <cell r="AQ752" t="str">
            <v>Đạt</v>
          </cell>
          <cell r="AR752">
            <v>0</v>
          </cell>
          <cell r="AS752" t="str">
            <v>Đạt</v>
          </cell>
          <cell r="AT752" t="str">
            <v>Đạt</v>
          </cell>
          <cell r="AU752" t="str">
            <v>Đạt</v>
          </cell>
          <cell r="AV752" t="str">
            <v>Đạt</v>
          </cell>
          <cell r="AW752" t="str">
            <v>Đạt</v>
          </cell>
          <cell r="AX752" t="str">
            <v>Đạt</v>
          </cell>
          <cell r="AY752" t="str">
            <v xml:space="preserve"> Không đạt</v>
          </cell>
          <cell r="AZ752" t="str">
            <v>Mã sản phẩm dự thầu không có trong bản phân loại TTBYT.</v>
          </cell>
          <cell r="BA752" t="str">
            <v>Phan Thị Hoa</v>
          </cell>
          <cell r="BB752" t="str">
            <v>Không đạt</v>
          </cell>
          <cell r="BC752" t="str">
            <v>Mã sản phẩm dự thầu không có trong bản phân loại TTBYT.</v>
          </cell>
        </row>
        <row r="753">
          <cell r="C753" t="str">
            <v>PP2300520289</v>
          </cell>
          <cell r="D753" t="str">
            <v>Nẹp khóa nén ép đầu trên xương chày 3.5mm</v>
          </cell>
          <cell r="E753" t="str">
            <v>- Chất liệu Titanium, thân nẹp có rãnh cắt, lỗ kép hình số 8
- Nẹp L trái/phải: 4 lỗ khóa đầu, lỗ k-wire, thân 4-16 lỗ kép, chiều dài các cỡ
- Nẹp T trái/phải: 3 lỗ khóa đầu, thân 4-18 lỗ kép, chiều dài các cỡ
- nẹp mặt sau: 3 lỗ  khóa đầu, thân 5-14 lỗ, chiều dài các cỡ
 - Tiêu chuẩn chất lượng: CE, ISO, FDA 510k</v>
          </cell>
          <cell r="F753">
            <v>0</v>
          </cell>
          <cell r="G753" t="str">
            <v>Cái</v>
          </cell>
          <cell r="H753">
            <v>15</v>
          </cell>
          <cell r="I753">
            <v>6800000</v>
          </cell>
          <cell r="J753">
            <v>102000000</v>
          </cell>
          <cell r="K753">
            <v>2040000</v>
          </cell>
          <cell r="L753">
            <v>153000000</v>
          </cell>
          <cell r="M753">
            <v>71400000</v>
          </cell>
          <cell r="N753">
            <v>3</v>
          </cell>
          <cell r="O753" t="str">
            <v>PP2300520289</v>
          </cell>
          <cell r="P753" t="str">
            <v>Nẹp khóa nén ép đầu trên xương chày 3.5mm</v>
          </cell>
          <cell r="Q753">
            <v>180</v>
          </cell>
          <cell r="R753">
            <v>79140000</v>
          </cell>
          <cell r="S753">
            <v>210</v>
          </cell>
          <cell r="T753">
            <v>0</v>
          </cell>
          <cell r="U753" t="str">
            <v>Nẹp xương chày đầu gần</v>
          </cell>
          <cell r="V753" t="str">
            <v xml:space="preserve">- Nẹp xương chày đầu gần
- Nẹp xương chày đầu gần mặt trong
- Nẹp xương chày đầu gần mặt trong sâu
</v>
          </cell>
          <cell r="W753" t="str">
            <v xml:space="preserve">
N07.06.040.6141.279.0003</v>
          </cell>
          <cell r="X753" t="str">
            <v>F14AB-PA01294; F14AB-PA01295; F14AB-PA01296; F14AB-PA01297; F14AB-PA01298; F14AB-PA01299; F14AB-PA01300; F14AB-PA01301; F14AB-PA01302; F14AB-PA01303; F14AB-PA01304; F14AB-PA01305
F14AB-PA01279; F14AB-PA01280; F14AB-PA01281; F14AB-PA01282; F14AB-PA01283; F14AB-PA01284; F14AB-PA01285; F14AB-PA01286; F14AB-PA01287; F14AB-PA01288; F14AB-PA01289; F14AB-PA01290; F14AB-PA01291; F14AB-PA01292
F14AB-PA00698; F14AB-PA00699; F14AB-PA00700; F14AB-PA00701; F14AB-PA00702; F14AB-PA00703</v>
          </cell>
          <cell r="Y753" t="str">
            <v>Chất liệu: Titanium nguyên chất TA3G - ISO 5832-2 và bề mặt có xử lý màu anode hóa loại III (Colored anodizing type III) có màu vàng bền và chống ăn mòn
- Nẹp khóa nén ép đầu trên xương chày 5.0 có đầu hình chữ L, cổ nẹp phù hợp cấu trúc xương, sử dụng vít khóa 5.0mm, vít vỏ/vít cứng 4.5mm và/hoặc vít hủy/xốp 6.5mm 
- Đầu gần nẹp có 3 lỗ khóa đơn nằm trên cạnh ngắn chữ L. Thân nẹp dày 3.7mm, gồm từ 4/6/8/10/12/14 lỗ khóa đơn hình tròn và lỗ đôi kết hợp nén ép tương ứng với chiều dài 82/118/154/190/226/262mm trên cạnh dài chữ L, bước tăng 36mm, khoảng cách lỗ 18mm, nẹp rộng 13.5mm, lỗ K-wire Φ2.1, trái/phải.
Mô tả: Thiết kế cắt xén các rãnh ít tiếp xúc mặt dưới nẹp nhằm giảm sự suy giảm nguồn cung cấp máu
- Đầu xa nẹp có mũi dễ dàng chèn nẹp dưới cơ, không sắc bén
- Nẹp khóa nén ép đầu trên xương chày, mặt trong đầu hình chữ T 5.0 (mâm chày giữa chữ T), sử dụng vít khóa 5.0mm, vít vỏ/vít cứng 4.5mm và/hoặc vít hủy/xốp 6.5mm 
- Đầu gần nẹp có 5 lỗ khóa đơn hình tròn, trong đó 3 lỗ đơn trên cạnh ngắn chữ T và 2 lỗ đơn  trên cạnh dài chữ T. Thân nẹp dày 3.7mm, từ 4/6/8/10/12/14/16 lỗ đôi kết hợp nén ép tương ứng với chiều dài 104.7/140.7/176.7/212.7/248.7/284.7/320.7mm, bước tăng 36/72mm, khoảng cách lỗ 18mm, nẹp rộng 13.6mm, lỗ K-wire Φ2.1, trái/phải.
Mô tả: Cổ nẹp phù hợp cấu trúc xương
- Thiết kế cắt xén các rãnh ít tiếp xúc mặt dưới nẹp nhằm giảm sự suy giảm nguồn cung cấp máu
- Đầu xa nẹp có mũi dễ dàng chèn nẹp dưới cơ, không sắc bén
- Nẹp khóa nén ép đầu trên xương chày, mặt trong sâu, đầu 3 lỗ, sử dụng vít khóa 3.5mm, vít vỏ/vít cứng 3.5/4.0mm
- Đầu nẹp có 3 lỗ khóa đơn. Thân nẹp dày 3.5mm, từ 1/2/4/6/8/10 lỗ đôi kết hợp nén ép tương ứng với chiều dài từ 69/79/105/131/157/183mm,  bước tăng 10/26mm, khoảng cách lỗ 13mm, nẹp rộng 11.0mm.
Mô tả: Cổ và trục nẹp có các lỗ kết hợp dạng dài tạo điều kiện cho việc điều chỉnh nẹp.
- Mặt dưới nẹp có khoét rãnh ít tiếp xúc giúp hạn chế và làm giảm sự tiếp xúc giữa xương với nẹp và giúp bảo tồn nguồn cung cấp máu màng xương.
Có bộ trợ cụ tương thích. Đạt tiêu chuẩn chất lượng: CE, ISO 13485:2016.</v>
          </cell>
          <cell r="Z753" t="str">
            <v xml:space="preserve">Wuhan Mindray Scientific Co., Ltd, </v>
          </cell>
          <cell r="AA753" t="str">
            <v>China</v>
          </cell>
          <cell r="AB753" t="str">
            <v xml:space="preserve">Wuhan Mindray Scientific Co., Ltd, </v>
          </cell>
          <cell r="AC753" t="str">
            <v>China</v>
          </cell>
          <cell r="AD753" t="str">
            <v>C</v>
          </cell>
          <cell r="AE753" t="str">
            <v>2300492ĐKLH/BYT-HTTB</v>
          </cell>
          <cell r="AF753" t="str">
            <v>Cái/ Túi</v>
          </cell>
          <cell r="AG753" t="str">
            <v>Cái</v>
          </cell>
          <cell r="AH753">
            <v>15</v>
          </cell>
          <cell r="AI753">
            <v>0</v>
          </cell>
          <cell r="AJ753" t="str">
            <v>vn0312587344</v>
          </cell>
          <cell r="AK753" t="str">
            <v>CÔNG TY CỔ PHẦN DƯỢC PHẨM ĐẠI TÍN</v>
          </cell>
          <cell r="AL753" t="str">
            <v>Đạt</v>
          </cell>
          <cell r="AM753"/>
          <cell r="AN753" t="str">
            <v>Trương Thị Mỹ Quý</v>
          </cell>
          <cell r="AO753" t="str">
            <v>Đạt</v>
          </cell>
          <cell r="AP753" t="str">
            <v>Đạt</v>
          </cell>
          <cell r="AQ753" t="str">
            <v>Đạt</v>
          </cell>
          <cell r="AR753">
            <v>0</v>
          </cell>
          <cell r="AS753" t="str">
            <v>Đạt</v>
          </cell>
          <cell r="AT753" t="str">
            <v>Đạt</v>
          </cell>
          <cell r="AU753" t="str">
            <v>Đạt</v>
          </cell>
          <cell r="AV753" t="str">
            <v>Đạt</v>
          </cell>
          <cell r="AW753" t="str">
            <v>Đạt</v>
          </cell>
          <cell r="AX753" t="str">
            <v>Đạt</v>
          </cell>
          <cell r="AY753" t="str">
            <v>Đạt</v>
          </cell>
          <cell r="AZ753">
            <v>0</v>
          </cell>
          <cell r="BA753" t="str">
            <v>Nguyễn Văn Tuyền</v>
          </cell>
          <cell r="BB753" t="str">
            <v>Đạt</v>
          </cell>
          <cell r="BC753">
            <v>0</v>
          </cell>
        </row>
        <row r="754">
          <cell r="C754" t="str">
            <v>PP2300520289</v>
          </cell>
          <cell r="D754" t="str">
            <v>Nẹp khóa nén ép đầu trên xương chày 3.5mm</v>
          </cell>
          <cell r="E754" t="str">
            <v>- Chất liệu Titanium, thân nẹp có rãnh cắt, lỗ kép hình số 8
- Nẹp L trái/phải: 4 lỗ khóa đầu, lỗ k-wire, thân 4-16 lỗ kép, chiều dài các cỡ
- Nẹp T trái/phải: 3 lỗ khóa đầu, thân 4-18 lỗ kép, chiều dài các cỡ
- nẹp mặt sau: 3 lỗ  khóa đầu, thân 5-14 lỗ, chiều dài các cỡ
 - Tiêu chuẩn chất lượng: CE, ISO, FDA 510k</v>
          </cell>
          <cell r="F754">
            <v>0</v>
          </cell>
          <cell r="G754" t="str">
            <v>Cái</v>
          </cell>
          <cell r="H754">
            <v>15</v>
          </cell>
          <cell r="I754">
            <v>6800000</v>
          </cell>
          <cell r="J754">
            <v>102000000</v>
          </cell>
          <cell r="K754">
            <v>2040000</v>
          </cell>
          <cell r="L754">
            <v>153000000</v>
          </cell>
          <cell r="M754">
            <v>71400000</v>
          </cell>
          <cell r="N754">
            <v>3</v>
          </cell>
          <cell r="O754" t="str">
            <v>PP2300520289</v>
          </cell>
          <cell r="P754" t="str">
            <v>Nẹp khóa nén ép đầu trên xương chày 3.5mm</v>
          </cell>
          <cell r="Q754">
            <v>180</v>
          </cell>
          <cell r="R754">
            <v>231000000</v>
          </cell>
          <cell r="S754">
            <v>211</v>
          </cell>
          <cell r="T754" t="str">
            <v>Giao hàng trong vòng 24h kể từ thời điểm gửi đơn đặt hàng của Bệnh viện</v>
          </cell>
          <cell r="U754" t="str">
            <v>4.5/5.0 mm Nẹp khóa đầu trên xương chày mặt ngoài</v>
          </cell>
          <cell r="V754" t="str">
            <v>4.5/5.0 mm Nẹp khóa đầu trên xương chày mặt ngoài</v>
          </cell>
          <cell r="W754" t="str">
            <v>N07.06.040.0972.000.0003.(001-008)</v>
          </cell>
          <cell r="X754" t="str">
            <v>IMA-LP141abb</v>
          </cell>
          <cell r="Y754" t="str">
            <v>Nẹp khóa đầu trên xương chày mặt ngoài 4.5/5.0 mm: 
- Số lỗ phần đầu nẹp: 5 lỗ đầu nẹp sử dụng vít khóa 5.0mm thân nẹp sử dụng vít khóa 5 mm và vít vỏ 4.5 mm. 
- Độ dày nẹp 5 mm
- Chiều rộng thân nẹp 17.5 mm
- Khoảng cách giữa các lỗ thân nẹp 20.0 mm
-số lỗ thân nẹp 5;7;9;11 Lỗ tương ứng chiều dài 123-283mm
Vật liệu Titanium 6AL-4V phù hợp với tiêu chuẩn ASTM F 136 
Tiệt trùng bằng Ethylene Oxyde.</v>
          </cell>
          <cell r="Z754" t="str">
            <v>Công ty Cổ Phần Nhà máy Trang thiết bị Y tế USM Healthcare</v>
          </cell>
          <cell r="AA754" t="str">
            <v>Việt Nam</v>
          </cell>
          <cell r="AB754" t="str">
            <v>Việt Nam</v>
          </cell>
          <cell r="AC754" t="str">
            <v>Việt Nam</v>
          </cell>
          <cell r="AD754" t="str">
            <v>C</v>
          </cell>
          <cell r="AE754" t="str">
            <v>2301184ĐKLH/BYT-HTTB ngày 11/10/2023</v>
          </cell>
          <cell r="AF754" t="str">
            <v>1 cái / gói</v>
          </cell>
          <cell r="AG754" t="str">
            <v>Cái</v>
          </cell>
          <cell r="AH754">
            <v>15</v>
          </cell>
          <cell r="AI754">
            <v>0</v>
          </cell>
          <cell r="AJ754" t="str">
            <v>vn0312041033</v>
          </cell>
          <cell r="AK754" t="str">
            <v>CÔNG TY CỔ PHẦN NHÀ MÁY TRANG THIẾT BỊ Y TẾ USM HEALTHCARE</v>
          </cell>
          <cell r="AL754" t="str">
            <v>Đạt</v>
          </cell>
          <cell r="AM754"/>
          <cell r="AN754" t="str">
            <v>Nguyễn Thị Phương Hoa</v>
          </cell>
          <cell r="AO754" t="str">
            <v>Đạt</v>
          </cell>
          <cell r="AP754" t="str">
            <v>Đạt</v>
          </cell>
          <cell r="AQ754" t="str">
            <v>Đạt</v>
          </cell>
          <cell r="AR754">
            <v>0</v>
          </cell>
          <cell r="AS754" t="str">
            <v>Đạt</v>
          </cell>
          <cell r="AT754" t="str">
            <v>Đạt</v>
          </cell>
          <cell r="AU754" t="str">
            <v>Đạt</v>
          </cell>
          <cell r="AV754" t="str">
            <v>Đạt</v>
          </cell>
          <cell r="AW754" t="str">
            <v>Đạt</v>
          </cell>
          <cell r="AX754" t="str">
            <v>Đạt</v>
          </cell>
          <cell r="AY754" t="str">
            <v>Đạt</v>
          </cell>
          <cell r="AZ754">
            <v>0</v>
          </cell>
          <cell r="BA754" t="str">
            <v>Nguyễn Bảo Thắng</v>
          </cell>
          <cell r="BB754" t="str">
            <v>Đạt</v>
          </cell>
          <cell r="BC754">
            <v>0</v>
          </cell>
        </row>
        <row r="755">
          <cell r="C755" t="str">
            <v>PP2300520289</v>
          </cell>
          <cell r="D755" t="str">
            <v>Nẹp khóa nén ép đầu trên xương chày 3.5mm</v>
          </cell>
          <cell r="E755" t="str">
            <v>- Chất liệu Titanium, thân nẹp có rãnh cắt, lỗ kép hình số 8
- Nẹp L trái/phải: 4 lỗ khóa đầu, lỗ k-wire, thân 4-16 lỗ kép, chiều dài các cỡ
- Nẹp T trái/phải: 3 lỗ khóa đầu, thân 4-18 lỗ kép, chiều dài các cỡ
- nẹp mặt sau: 3 lỗ  khóa đầu, thân 5-14 lỗ, chiều dài các cỡ
 - Tiêu chuẩn chất lượng: CE, ISO, FDA 510k</v>
          </cell>
          <cell r="F755">
            <v>0</v>
          </cell>
          <cell r="G755" t="str">
            <v>Cái</v>
          </cell>
          <cell r="H755">
            <v>15</v>
          </cell>
          <cell r="I755">
            <v>6800000</v>
          </cell>
          <cell r="J755">
            <v>102000000</v>
          </cell>
          <cell r="K755">
            <v>2040000</v>
          </cell>
          <cell r="L755">
            <v>153000000</v>
          </cell>
          <cell r="M755">
            <v>71400000</v>
          </cell>
          <cell r="N755">
            <v>3</v>
          </cell>
          <cell r="O755" t="str">
            <v>PP2300520289</v>
          </cell>
          <cell r="P755" t="str">
            <v>Nẹp khóa nén ép đầu trên xương chày 3.5mm</v>
          </cell>
          <cell r="Q755">
            <v>180</v>
          </cell>
          <cell r="R755">
            <v>114989500</v>
          </cell>
          <cell r="S755">
            <v>210</v>
          </cell>
          <cell r="T755" t="str">
            <v>Trong vòng 24 giờ kể từ thời điểm đặt hàng của Bệnh viện</v>
          </cell>
          <cell r="U755" t="str">
            <v>Nẹp khóa nén ép Titan mâm chày trong 3.5mm.</v>
          </cell>
          <cell r="V755" t="str">
            <v xml:space="preserve">
Nẹp khóa đầu trên xương chày mặt trong
Nẹp khóa T đầu trên xương chày mặt trong</v>
          </cell>
          <cell r="W755" t="str">
            <v>N07.06.040.5269.279.0081</v>
          </cell>
          <cell r="X755" t="str">
            <v>A94470408-&gt;
A94481623
A94270409-&gt;
A94281827
T61990506-&gt;
T61991418</v>
          </cell>
          <cell r="Y755" t="str">
            <v>- Chất liệu Titanium, thân nẹp có rãnh cắt, lỗ kép hình số 8.
- Nẹp L trái/phải: 4 lỗ khóa đầu, lỗ k-wire, thân 4-16 lỗ kép, dài 81-237mm, dày ≥ 4.0mm.
- Nẹp T trái/phải: 3 lỗ khóa đầu, thân 4-18 lỗ kép, dày ≥ 4.0mm.
- nẹp mặt sau: 3 lỗ  khóa đầu, thân 5-14 lỗ, dài 69-183mm, dày ≥ 3.5mm.
 - Tiêu chuẩn chất lượng: CE, ISO, FDA 510k</v>
          </cell>
          <cell r="Z755" t="str">
            <v>IRENE 
(TianJin ZhengTian Medical Instrument Co., Ltd.)</v>
          </cell>
          <cell r="AA755" t="str">
            <v>Trung Quốc</v>
          </cell>
          <cell r="AB755" t="str">
            <v>IRENE 
(TianJin ZhengTian Medical Instrument Co., Ltd.)</v>
          </cell>
          <cell r="AC755" t="str">
            <v>Trung Quốc</v>
          </cell>
          <cell r="AD755" t="str">
            <v>Loại C</v>
          </cell>
          <cell r="AE755" t="str">
            <v>Số:18597NK/BYT-TB-CT
ngày: 9/8/2021</v>
          </cell>
          <cell r="AF755" t="str">
            <v>Cái/gói</v>
          </cell>
          <cell r="AG755" t="str">
            <v>Cái</v>
          </cell>
          <cell r="AH755">
            <v>15</v>
          </cell>
          <cell r="AI755" t="str">
            <v>Không hạn sử dụng</v>
          </cell>
          <cell r="AJ755" t="str">
            <v>vn0401340331</v>
          </cell>
          <cell r="AK755" t="str">
            <v>CÔNG TY TNHH MỘT THÀNH VIÊN THƯƠNG MẠI VÂN THÔNG</v>
          </cell>
          <cell r="AL755" t="str">
            <v>Đạt</v>
          </cell>
          <cell r="AM755"/>
          <cell r="AN755" t="str">
            <v xml:space="preserve">Nguyễn Thủy Tiên </v>
          </cell>
          <cell r="AO755" t="str">
            <v>Đạt</v>
          </cell>
          <cell r="AP755" t="str">
            <v>Đạt</v>
          </cell>
          <cell r="AQ755" t="str">
            <v>Đạt</v>
          </cell>
          <cell r="AR755">
            <v>0</v>
          </cell>
          <cell r="AS755" t="str">
            <v>Đạt</v>
          </cell>
          <cell r="AT755" t="str">
            <v>Đạt</v>
          </cell>
          <cell r="AU755" t="str">
            <v>Đạt</v>
          </cell>
          <cell r="AV755" t="str">
            <v>Đạt</v>
          </cell>
          <cell r="AW755" t="str">
            <v>Đạt</v>
          </cell>
          <cell r="AX755" t="str">
            <v>Đạt</v>
          </cell>
          <cell r="AY755" t="str">
            <v>Đạt</v>
          </cell>
          <cell r="AZ755">
            <v>0</v>
          </cell>
          <cell r="BA755" t="str">
            <v>Phan Thị Hoa</v>
          </cell>
          <cell r="BB755" t="str">
            <v>Đạt</v>
          </cell>
          <cell r="BC755">
            <v>0</v>
          </cell>
        </row>
        <row r="756">
          <cell r="C756" t="str">
            <v>PP2300520290</v>
          </cell>
          <cell r="D756" t="str">
            <v>Nẹp khóa nén ép đầu dưới xương chày 3.5mm</v>
          </cell>
          <cell r="E756" t="str">
            <v>- Chất liệu Titanium, thân nẹp có rãnh cắt, lỗ kép hình số 8
- Nẹp mặt trong 4-14 lỗ, chiều dài các cỡ, đầu có 8 lỗ  khóa 3.5mm
- Nẹp trần chày 4-14 lỗ, chiều dài các cỡ, đầu nhọn có 9 lỗ khóa.
 - Nẹp trước ngoài L: Đầu có 4 lỗ khóa, thân 5-19 lỗ, chiều dài 8 các cỡ
- Chất lượng: CE, ISO, FDA 510k</v>
          </cell>
          <cell r="F756">
            <v>0</v>
          </cell>
          <cell r="G756" t="str">
            <v>Cái</v>
          </cell>
          <cell r="H756">
            <v>10</v>
          </cell>
          <cell r="I756">
            <v>8100000</v>
          </cell>
          <cell r="J756">
            <v>81000000</v>
          </cell>
          <cell r="K756">
            <v>1620000</v>
          </cell>
          <cell r="L756">
            <v>121500000</v>
          </cell>
          <cell r="M756">
            <v>56700000</v>
          </cell>
          <cell r="N756">
            <v>2</v>
          </cell>
          <cell r="O756" t="str">
            <v>PP2300520290</v>
          </cell>
          <cell r="P756" t="str">
            <v>Nẹp khóa nén ép đầu dưới xương chày 3.5mm</v>
          </cell>
          <cell r="Q756">
            <v>180</v>
          </cell>
          <cell r="R756">
            <v>114989500</v>
          </cell>
          <cell r="S756">
            <v>210</v>
          </cell>
          <cell r="T756" t="str">
            <v>Trong vòng 24 giờ kể từ thời điểm đặt hàng của Bệnh viện</v>
          </cell>
          <cell r="U756" t="str">
            <v>Nẹp khóa nén ép Titan đầu dưới xương chày  3.5mm</v>
          </cell>
          <cell r="V756" t="str">
            <v>Nẹp khóa đầu dưới xương chày mặt trong</v>
          </cell>
          <cell r="W756" t="str">
            <v>N07.06.040.5269.279.0105</v>
          </cell>
          <cell r="X756" t="str">
            <v>A70170410-&gt;
A70181423
A95170411-&gt;
A95181424
A90510508-&gt;
A90521926</v>
          </cell>
          <cell r="Y756" t="str">
            <v>- Chất liệu Titanium, thân nẹp có rãnh cắt, lỗ kép hình số 8
- Nẹp mặt trong 4-14 lỗ, dài 109-239mm, đầu có 8 lỗ  khóa 3.5mm.
- Nẹp trần chày 4-14 lỗ, dài 118-248mm, đầu nhọn có 9 lỗ khóa.
 - Nẹp trước ngoài L: Đầu có 4 lỗ khóa, thân 5-19 lỗ, dài 80-262mm, dày ≥ 4.0mm.
- Chất lượng: CE, ISO, FDA 510k</v>
          </cell>
          <cell r="Z756" t="str">
            <v>IRENE 
(TianJin ZhengTian Medical Instrument Co., Ltd.)</v>
          </cell>
          <cell r="AA756" t="str">
            <v>Trung Quốc</v>
          </cell>
          <cell r="AB756" t="str">
            <v>IRENE 
(TianJin ZhengTian Medical Instrument Co., Ltd.)</v>
          </cell>
          <cell r="AC756" t="str">
            <v>Trung Quốc</v>
          </cell>
          <cell r="AD756" t="str">
            <v>Loại C</v>
          </cell>
          <cell r="AE756" t="str">
            <v>Số:18597NK/BYT-TB-CT
ngày: 9/8/2021</v>
          </cell>
          <cell r="AF756" t="str">
            <v>Cái/gói</v>
          </cell>
          <cell r="AG756" t="str">
            <v>Cái</v>
          </cell>
          <cell r="AH756">
            <v>10</v>
          </cell>
          <cell r="AI756" t="str">
            <v>Không hạn sử dụng</v>
          </cell>
          <cell r="AJ756" t="str">
            <v>vn0401340331</v>
          </cell>
          <cell r="AK756" t="str">
            <v>CÔNG TY TNHH MỘT THÀNH VIÊN THƯƠNG MẠI VÂN THÔNG</v>
          </cell>
          <cell r="AL756" t="str">
            <v>Đạt</v>
          </cell>
          <cell r="AM756"/>
          <cell r="AN756" t="str">
            <v xml:space="preserve">Nguyễn Thủy Tiên </v>
          </cell>
          <cell r="AO756" t="str">
            <v>Đạt</v>
          </cell>
          <cell r="AP756" t="str">
            <v>Đạt</v>
          </cell>
          <cell r="AQ756" t="str">
            <v>Đạt</v>
          </cell>
          <cell r="AR756">
            <v>0</v>
          </cell>
          <cell r="AS756" t="str">
            <v>Đạt</v>
          </cell>
          <cell r="AT756" t="str">
            <v>Đạt</v>
          </cell>
          <cell r="AU756" t="str">
            <v>Đạt</v>
          </cell>
          <cell r="AV756" t="str">
            <v>Đạt</v>
          </cell>
          <cell r="AW756" t="str">
            <v>Đạt</v>
          </cell>
          <cell r="AX756" t="str">
            <v>Đạt</v>
          </cell>
          <cell r="AY756" t="str">
            <v>Đạt</v>
          </cell>
          <cell r="AZ756">
            <v>0</v>
          </cell>
          <cell r="BA756" t="str">
            <v>Phan Thị Hoa</v>
          </cell>
          <cell r="BB756" t="str">
            <v>Đạt</v>
          </cell>
          <cell r="BC756">
            <v>0</v>
          </cell>
        </row>
        <row r="757">
          <cell r="C757" t="str">
            <v>PP2300520290</v>
          </cell>
          <cell r="D757" t="str">
            <v>Nẹp khóa nén ép đầu dưới xương chày 3.5mm</v>
          </cell>
          <cell r="E757" t="str">
            <v>- Chất liệu Titanium, thân nẹp có rãnh cắt, lỗ kép hình số 8
- Nẹp mặt trong 4-14 lỗ, chiều dài các cỡ, đầu có 8 lỗ  khóa 3.5mm
- Nẹp trần chày 4-14 lỗ, chiều dài các cỡ, đầu nhọn có 9 lỗ khóa.
 - Nẹp trước ngoài L: Đầu có 4 lỗ khóa, thân 5-19 lỗ, chiều dài 8 các cỡ
- Chất lượng: CE, ISO, FDA 510k</v>
          </cell>
          <cell r="F757">
            <v>0</v>
          </cell>
          <cell r="G757" t="str">
            <v>Cái</v>
          </cell>
          <cell r="H757">
            <v>10</v>
          </cell>
          <cell r="I757">
            <v>8100000</v>
          </cell>
          <cell r="J757">
            <v>81000000</v>
          </cell>
          <cell r="K757">
            <v>1620000</v>
          </cell>
          <cell r="L757">
            <v>121500000</v>
          </cell>
          <cell r="M757">
            <v>56700000</v>
          </cell>
          <cell r="N757">
            <v>2</v>
          </cell>
          <cell r="O757" t="str">
            <v>PP2300520290</v>
          </cell>
          <cell r="P757" t="str">
            <v>Nẹp khóa nén ép đầu dưới xương chày 3.5mm</v>
          </cell>
          <cell r="Q757">
            <v>180</v>
          </cell>
          <cell r="R757">
            <v>294448200</v>
          </cell>
          <cell r="S757">
            <v>210</v>
          </cell>
          <cell r="T757" t="str">
            <v>Trong vòng 24 giờ kể từ thời điểm đặt hàng của Bệnh viện</v>
          </cell>
          <cell r="U757" t="str">
            <v>Nẹp khóa đầu dưới xương chày, vít Ø3.5mm, Titan, trái/ phải, các cỡ</v>
          </cell>
          <cell r="V757" t="str">
            <v xml:space="preserve">Nẹp khóa đầu dưới xương chày, vít Ø3.5mm, Titan, trái/ phải </v>
          </cell>
          <cell r="W757" t="str">
            <v>N07.06.040.0311.115.0172</v>
          </cell>
          <cell r="X757" t="str">
            <v>TI-WS3/ 4-xx
TI-746-1xxx
TI-WS1/ 2-xx</v>
          </cell>
          <cell r="Y757" t="str">
            <v xml:space="preserve"> - Chất liệu Hợp kim Titanium Ti6Al4V.
 - Thân nẹp có rãnh cắt, lỗ kép hình số 8
 - Nẹp mặt trong: Đầu nẹp có 8 lỗ, thân nẹp có 4/ 6/ 8/ 10/ 12/ 14 lỗ, dài 116/ 142/ 168/ 194/ 220/ 246mm
 - Nẹp trần chày: Đầu nẹp nhọn có 9 lỗ, thân nẹp có 4/ 6/ 8/ 10/ 12/ 14 lỗ, dài 116/ 142/ 168/ 194/ 220/ 246mm
 - Nẹp trước ngoài L: Đầu nẹp có 4 lỗ khóa, thân nẹp có 5/ 7/ 9/ 11/ 13/ 15/ 17/ 19/ 21 lỗ, dài 80/ 106/ 132/ 158/ 184/ 210/ 236/ 262/ 288mm
 - Tiêu chuẩn chất lượng CE, ISO, FDA 510k</v>
          </cell>
          <cell r="Z757" t="str">
            <v xml:space="preserve"> Auxein</v>
          </cell>
          <cell r="AA757" t="str">
            <v>Ấn Độ</v>
          </cell>
          <cell r="AB757" t="str">
            <v>Ấn Độ</v>
          </cell>
          <cell r="AC757" t="str">
            <v>Ấn Độ</v>
          </cell>
          <cell r="AD757" t="str">
            <v>C</v>
          </cell>
          <cell r="AE757" t="str">
            <v>7764NK/BYT-TB-CT</v>
          </cell>
          <cell r="AF757" t="str">
            <v>Gói/1</v>
          </cell>
          <cell r="AG757" t="str">
            <v>Cái</v>
          </cell>
          <cell r="AH757">
            <v>10</v>
          </cell>
          <cell r="AI757">
            <v>0</v>
          </cell>
          <cell r="AJ757" t="str">
            <v>vn0303224087</v>
          </cell>
          <cell r="AK757" t="str">
            <v>CÔNG TY TNHH THIẾT BỊ Y TẾ HOÀNG LỘC M.E</v>
          </cell>
          <cell r="AL757" t="str">
            <v>Đạt</v>
          </cell>
          <cell r="AM757"/>
          <cell r="AN757" t="str">
            <v>Hồ Thị Hồng</v>
          </cell>
          <cell r="AO757" t="str">
            <v>Đạt</v>
          </cell>
          <cell r="AP757" t="str">
            <v>Đạt</v>
          </cell>
          <cell r="AQ757" t="str">
            <v>Đạt</v>
          </cell>
          <cell r="AR757">
            <v>0</v>
          </cell>
          <cell r="AS757" t="str">
            <v>Đạt</v>
          </cell>
          <cell r="AT757" t="str">
            <v>Đạt</v>
          </cell>
          <cell r="AU757" t="str">
            <v>Đạt</v>
          </cell>
          <cell r="AV757" t="str">
            <v>Đạt</v>
          </cell>
          <cell r="AW757" t="str">
            <v>Đạt</v>
          </cell>
          <cell r="AX757" t="str">
            <v>Đạt</v>
          </cell>
          <cell r="AY757" t="str">
            <v>Đạt</v>
          </cell>
          <cell r="AZ757">
            <v>0</v>
          </cell>
          <cell r="BA757" t="str">
            <v>Trần Thị Dân</v>
          </cell>
          <cell r="BB757" t="str">
            <v>Đạt</v>
          </cell>
          <cell r="BC757">
            <v>0</v>
          </cell>
        </row>
        <row r="758">
          <cell r="C758" t="str">
            <v>PP2300520291</v>
          </cell>
          <cell r="D758" t="str">
            <v>Nẹp khóa đầu dưới xương mác</v>
          </cell>
          <cell r="E758" t="str">
            <v>- Chất liệu Titanium, thân nẹp có rãnh cắt, có lỗ kép hình số 8
- Nẹp 3.5mm : Đầu nhọn có 4 lỗ khóa, thân 4-8 lỗ, chiều dài các cỡ
- Tiêu chuẩn chất lượng CE, ISO, FDA 510k</v>
          </cell>
          <cell r="F758">
            <v>0</v>
          </cell>
          <cell r="G758" t="str">
            <v>Cái</v>
          </cell>
          <cell r="H758">
            <v>20</v>
          </cell>
          <cell r="I758">
            <v>4200000</v>
          </cell>
          <cell r="J758">
            <v>84000000</v>
          </cell>
          <cell r="K758">
            <v>1680000</v>
          </cell>
          <cell r="L758">
            <v>126000000</v>
          </cell>
          <cell r="M758">
            <v>58800000</v>
          </cell>
          <cell r="N758">
            <v>4</v>
          </cell>
          <cell r="O758" t="str">
            <v>PP2300520291</v>
          </cell>
          <cell r="P758" t="str">
            <v>Nẹp khóa đầu dưới xương mác</v>
          </cell>
          <cell r="Q758">
            <v>180</v>
          </cell>
          <cell r="R758">
            <v>114989500</v>
          </cell>
          <cell r="S758">
            <v>210</v>
          </cell>
          <cell r="T758" t="str">
            <v>Trong vòng 24 giờ kể từ thời điểm đặt hàng của Bệnh viện</v>
          </cell>
          <cell r="U758" t="str">
            <v>Nẹp khóa nén ép IRE Titan đầu xa xương mác 3.5mm</v>
          </cell>
          <cell r="V758" t="str">
            <v>Nẹp khóa đầu dưới xương mác</v>
          </cell>
          <cell r="W758" t="str">
            <v>N07.06.040.5269.279.0064</v>
          </cell>
          <cell r="X758" t="str">
            <v xml:space="preserve">T713904078-&gt;
T713908126
</v>
          </cell>
          <cell r="Y758" t="str">
            <v>- Chất liệu Titanium.
- Nẹp 3.5mm : Đầu nhọn có 4 lỗ khóa, thân 4-8 lỗ, dài 78-126mm, dày 2.0mm.
- Tiêu chuẩn chất lượng CE, ISO, FDA 510k</v>
          </cell>
          <cell r="Z758" t="str">
            <v>IRENE 
(TianJin ZhengTian Medical Instrument Co., Ltd.)</v>
          </cell>
          <cell r="AA758" t="str">
            <v>Trung Quốc</v>
          </cell>
          <cell r="AB758" t="str">
            <v>IRENE 
(TianJin ZhengTian Medical Instrument Co., Ltd.)</v>
          </cell>
          <cell r="AC758" t="str">
            <v>Trung Quốc</v>
          </cell>
          <cell r="AD758" t="str">
            <v>Loại C</v>
          </cell>
          <cell r="AE758" t="str">
            <v>Số:18597NK/BYT-TB-CT
ngày: 9/8/2021</v>
          </cell>
          <cell r="AF758" t="str">
            <v>Cái/gói</v>
          </cell>
          <cell r="AG758" t="str">
            <v>Cái</v>
          </cell>
          <cell r="AH758">
            <v>20</v>
          </cell>
          <cell r="AI758" t="str">
            <v>Không hạn sử dụng</v>
          </cell>
          <cell r="AJ758" t="str">
            <v>vn0401340331</v>
          </cell>
          <cell r="AK758" t="str">
            <v>CÔNG TY TNHH MỘT THÀNH VIÊN THƯƠNG MẠI VÂN THÔNG</v>
          </cell>
          <cell r="AL758" t="str">
            <v>Đạt</v>
          </cell>
          <cell r="AM758"/>
          <cell r="AN758" t="str">
            <v xml:space="preserve">Nguyễn Thủy Tiên </v>
          </cell>
          <cell r="AO758" t="str">
            <v>Đạt</v>
          </cell>
          <cell r="AP758" t="str">
            <v>Đạt</v>
          </cell>
          <cell r="AQ758" t="str">
            <v>Đạt</v>
          </cell>
          <cell r="AR758">
            <v>0</v>
          </cell>
          <cell r="AS758" t="str">
            <v>Đạt</v>
          </cell>
          <cell r="AT758" t="str">
            <v>Đạt</v>
          </cell>
          <cell r="AU758" t="str">
            <v>Đạt</v>
          </cell>
          <cell r="AV758" t="str">
            <v>Đạt</v>
          </cell>
          <cell r="AW758" t="str">
            <v>Đạt</v>
          </cell>
          <cell r="AX758" t="str">
            <v>Đạt</v>
          </cell>
          <cell r="AY758" t="str">
            <v>Đạt</v>
          </cell>
          <cell r="AZ758">
            <v>0</v>
          </cell>
          <cell r="BA758" t="str">
            <v>Phan Thị Hoa</v>
          </cell>
          <cell r="BB758" t="str">
            <v>Đạt</v>
          </cell>
          <cell r="BC758">
            <v>0</v>
          </cell>
        </row>
        <row r="759">
          <cell r="C759" t="str">
            <v>PP2300520292</v>
          </cell>
          <cell r="D759" t="str">
            <v>Nẹp khóa nén ép đầu xương đòn có móc.</v>
          </cell>
          <cell r="E759" t="str">
            <v xml:space="preserve">- Chất liệu Titanium, thân có rãnh cắt, có lỗ kép hình số 8, phân biệt trái/phải
- Nẹp móc: 4-7 lỗ, chiều dài các cỡ, đầu có móc nâng đỡ </v>
          </cell>
          <cell r="F759">
            <v>0</v>
          </cell>
          <cell r="G759" t="str">
            <v>Cái</v>
          </cell>
          <cell r="H759">
            <v>20</v>
          </cell>
          <cell r="I759">
            <v>7500000</v>
          </cell>
          <cell r="J759">
            <v>150000000</v>
          </cell>
          <cell r="K759">
            <v>3000000</v>
          </cell>
          <cell r="L759">
            <v>225000000</v>
          </cell>
          <cell r="M759">
            <v>105000000</v>
          </cell>
          <cell r="N759">
            <v>4</v>
          </cell>
          <cell r="O759" t="str">
            <v>PP2300520292</v>
          </cell>
          <cell r="P759" t="str">
            <v>Nẹp khóa nén ép đầu xương đòn có móc.</v>
          </cell>
          <cell r="Q759">
            <v>180</v>
          </cell>
          <cell r="R759">
            <v>79140000</v>
          </cell>
          <cell r="S759">
            <v>210</v>
          </cell>
          <cell r="T759">
            <v>0</v>
          </cell>
          <cell r="U759" t="str">
            <v>Nẹp móc xương đòn</v>
          </cell>
          <cell r="V759" t="str">
            <v>Nẹp móc xương đòn</v>
          </cell>
          <cell r="W759" t="str">
            <v>N07.06.040.6141.279.0080</v>
          </cell>
          <cell r="X759" t="str">
            <v>F14AB-PA01186; F14AB-PA01187; F14AB-PA01188; F14AB-PA01189; F14AB-PA01190; F14AB-PA01191; F14AB-PA01192; F14AB-PA01193</v>
          </cell>
          <cell r="Y759" t="str">
            <v>Chất liệu: Titanium nguyên chất TA3G - ISO 5832-2 và bề mặt nẹp có xử lý màu anode hóa loại III (Colored anodizing type III) có màu vàng bền và chống ăn mòn, sử dụng vít khóa 3.5mm, vít vỏ/vít cứng 3.5mm và/hoặc vít hủy/ vít xốp 4.0mm
-  Đầu nẹp có móc, trục uốn cong 15°, thân nẹp dày 3.8mm, từ 4/5/6/7 lỗ đôi kết hợp nén ép tương ứng với chiều dài 67.5/82.5/97.5/112.5mm, bước tăng 15mm, khoảng cách lỗ 15mm, nẹp rộng 11mm, trái/phải.
Có bộ trợ cụ tương thích. Đạt tiêu chuẩn chất lượng: CE, ISO 13485:2016.
- Nẹp khóa nén ép xương đòn có móc uốn cong mềm mại, thiết kế móc trơn tru và độ lệch móc sau
- Trục uốn cong 15°, dễ dàng đặt cấy ghép
- Thiết kế cắt xén các rãnh ít tiếp xúc mặt dưới nẹp nhằm giảm sự suy giảm nguồn cung cấp máu
- Cấu tạo nẹp giảm thiểu nguy cơ tác động qua lại giữa nẹp và mô mềm xung quanh khớp cùng đòn và chóp xoay</v>
          </cell>
          <cell r="Z759" t="str">
            <v xml:space="preserve">Wuhan Mindray Scientific Co., Ltd, </v>
          </cell>
          <cell r="AA759" t="str">
            <v>China</v>
          </cell>
          <cell r="AB759" t="str">
            <v xml:space="preserve">Wuhan Mindray Scientific Co., Ltd, </v>
          </cell>
          <cell r="AC759" t="str">
            <v>China</v>
          </cell>
          <cell r="AD759" t="str">
            <v>C</v>
          </cell>
          <cell r="AE759" t="str">
            <v>2300492ĐKLH/BYT-HTTB</v>
          </cell>
          <cell r="AF759" t="str">
            <v>Cái/ Túi</v>
          </cell>
          <cell r="AG759" t="str">
            <v>Cái</v>
          </cell>
          <cell r="AH759">
            <v>20</v>
          </cell>
          <cell r="AI759">
            <v>0</v>
          </cell>
          <cell r="AJ759" t="str">
            <v>vn0312587344</v>
          </cell>
          <cell r="AK759" t="str">
            <v>CÔNG TY CỔ PHẦN DƯỢC PHẨM ĐẠI TÍN</v>
          </cell>
          <cell r="AL759" t="str">
            <v>Đạt</v>
          </cell>
          <cell r="AM759"/>
          <cell r="AN759" t="str">
            <v>Trương Thị Mỹ Quý</v>
          </cell>
          <cell r="AO759" t="str">
            <v>Đạt</v>
          </cell>
          <cell r="AP759" t="str">
            <v>Đạt</v>
          </cell>
          <cell r="AQ759" t="str">
            <v>Đạt</v>
          </cell>
          <cell r="AR759">
            <v>0</v>
          </cell>
          <cell r="AS759" t="str">
            <v>Đạt</v>
          </cell>
          <cell r="AT759" t="str">
            <v>Đạt</v>
          </cell>
          <cell r="AU759" t="str">
            <v>Đạt</v>
          </cell>
          <cell r="AV759" t="str">
            <v>Đạt</v>
          </cell>
          <cell r="AW759" t="str">
            <v>Đạt</v>
          </cell>
          <cell r="AX759" t="str">
            <v>Đạt</v>
          </cell>
          <cell r="AY759" t="str">
            <v>Đạt</v>
          </cell>
          <cell r="AZ759">
            <v>0</v>
          </cell>
          <cell r="BA759" t="str">
            <v>Nguyễn Văn Tuyền</v>
          </cell>
          <cell r="BB759" t="str">
            <v>Đạt</v>
          </cell>
          <cell r="BC759">
            <v>0</v>
          </cell>
        </row>
        <row r="760">
          <cell r="C760" t="str">
            <v>PP2300520292</v>
          </cell>
          <cell r="D760" t="str">
            <v>Nẹp khóa nén ép đầu xương đòn có móc.</v>
          </cell>
          <cell r="E760" t="str">
            <v xml:space="preserve">- Chất liệu Titanium, thân có rãnh cắt, có lỗ kép hình số 8, phân biệt trái/phải
- Nẹp móc: 4-7 lỗ, chiều dài các cỡ, đầu có móc nâng đỡ </v>
          </cell>
          <cell r="F760">
            <v>0</v>
          </cell>
          <cell r="G760" t="str">
            <v>Cái</v>
          </cell>
          <cell r="H760">
            <v>20</v>
          </cell>
          <cell r="I760">
            <v>7500000</v>
          </cell>
          <cell r="J760">
            <v>150000000</v>
          </cell>
          <cell r="K760">
            <v>3000000</v>
          </cell>
          <cell r="L760">
            <v>225000000</v>
          </cell>
          <cell r="M760">
            <v>105000000</v>
          </cell>
          <cell r="N760">
            <v>4</v>
          </cell>
          <cell r="O760" t="str">
            <v>PP2300520292</v>
          </cell>
          <cell r="P760" t="str">
            <v>Nẹp khóa nén ép đầu xương đòn có móc.</v>
          </cell>
          <cell r="Q760">
            <v>180</v>
          </cell>
          <cell r="R760">
            <v>231000000</v>
          </cell>
          <cell r="S760">
            <v>211</v>
          </cell>
          <cell r="T760" t="str">
            <v>Giao hàng trong vòng 24h kể từ thời điểm gửi đơn đặt hàng của Bệnh viện</v>
          </cell>
          <cell r="U760" t="str">
            <v>3.5 mm Nẹp khóa xương đòn có móc</v>
          </cell>
          <cell r="V760" t="str">
            <v>3.5 mm Nẹp khóa xương đòn có móc</v>
          </cell>
          <cell r="W760" t="str">
            <v>N07.06.040.0972.000.0026.(001-004)</v>
          </cell>
          <cell r="X760" t="str">
            <v>IMA-LP151abb</v>
          </cell>
          <cell r="Y760" t="str">
            <v xml:space="preserve">Nẹp khóa xương đòn có móc 3.5 mm:
- Số lỗ phần đầu nẹp 1 lỗ, thân nẹp sử dụng vít khóa 3.5 mm và vít vỏ 3.5 mm.
- Độ dày nẹp 4.0 mm
- Chiều rộng thân nẹp 10.7 mm
- khoảng cách giữa các lỗ thân nẹp 16.0 mm
- Số lỗ thân 3;4 lỗ tương ứng  chiều dài 53- 101 mm
Vật liệu Titanium 6AL-4V phù hợp với tiêu chuẩn ASTM F 136
Tiệt trùng bằng Ethylene Oxyde.  </v>
          </cell>
          <cell r="Z760" t="str">
            <v>Công ty Cổ Phần Nhà máy Trang thiết bị Y tế USM Healthcare</v>
          </cell>
          <cell r="AA760" t="str">
            <v>Việt Nam</v>
          </cell>
          <cell r="AB760" t="str">
            <v>Việt Nam</v>
          </cell>
          <cell r="AC760" t="str">
            <v>Việt Nam</v>
          </cell>
          <cell r="AD760" t="str">
            <v>C</v>
          </cell>
          <cell r="AE760" t="str">
            <v>2301184ĐKLH/BYT-HTTB ngày 11/10/2023</v>
          </cell>
          <cell r="AF760" t="str">
            <v>1 cái / gói</v>
          </cell>
          <cell r="AG760" t="str">
            <v>Cái</v>
          </cell>
          <cell r="AH760">
            <v>20</v>
          </cell>
          <cell r="AI760">
            <v>0</v>
          </cell>
          <cell r="AJ760" t="str">
            <v>vn0312041033</v>
          </cell>
          <cell r="AK760" t="str">
            <v>CÔNG TY CỔ PHẦN NHÀ MÁY TRANG THIẾT BỊ Y TẾ USM HEALTHCARE</v>
          </cell>
          <cell r="AL760" t="str">
            <v>Đạt</v>
          </cell>
          <cell r="AM760"/>
          <cell r="AN760" t="str">
            <v>Nguyễn Thị Phương Hoa</v>
          </cell>
          <cell r="AO760" t="str">
            <v>Đạt</v>
          </cell>
          <cell r="AP760" t="str">
            <v>Đạt</v>
          </cell>
          <cell r="AQ760" t="str">
            <v>Đạt</v>
          </cell>
          <cell r="AR760">
            <v>0</v>
          </cell>
          <cell r="AS760" t="str">
            <v>Đạt</v>
          </cell>
          <cell r="AT760" t="str">
            <v>Đạt</v>
          </cell>
          <cell r="AU760" t="str">
            <v>Đạt</v>
          </cell>
          <cell r="AV760" t="str">
            <v>Đạt</v>
          </cell>
          <cell r="AW760" t="str">
            <v>Đạt</v>
          </cell>
          <cell r="AX760" t="str">
            <v>Đạt</v>
          </cell>
          <cell r="AY760" t="str">
            <v>Đạt</v>
          </cell>
          <cell r="AZ760">
            <v>0</v>
          </cell>
          <cell r="BA760" t="str">
            <v>Nguyễn Bảo Thắng</v>
          </cell>
          <cell r="BB760" t="str">
            <v>Đạt</v>
          </cell>
          <cell r="BC760">
            <v>0</v>
          </cell>
        </row>
        <row r="761">
          <cell r="C761" t="str">
            <v>PP2300520292</v>
          </cell>
          <cell r="D761" t="str">
            <v>Nẹp khóa nén ép đầu xương đòn có móc.</v>
          </cell>
          <cell r="E761" t="str">
            <v xml:space="preserve">- Chất liệu Titanium, thân có rãnh cắt, có lỗ kép hình số 8, phân biệt trái/phải
- Nẹp móc: 4-7 lỗ, chiều dài các cỡ, đầu có móc nâng đỡ </v>
          </cell>
          <cell r="F761">
            <v>0</v>
          </cell>
          <cell r="G761" t="str">
            <v>Cái</v>
          </cell>
          <cell r="H761">
            <v>20</v>
          </cell>
          <cell r="I761">
            <v>7500000</v>
          </cell>
          <cell r="J761">
            <v>150000000</v>
          </cell>
          <cell r="K761">
            <v>3000000</v>
          </cell>
          <cell r="L761">
            <v>225000000</v>
          </cell>
          <cell r="M761">
            <v>105000000</v>
          </cell>
          <cell r="N761">
            <v>4</v>
          </cell>
          <cell r="O761" t="str">
            <v>PP2300520292</v>
          </cell>
          <cell r="P761" t="str">
            <v>Nẹp khóa nén ép đầu xương đòn có móc.</v>
          </cell>
          <cell r="Q761">
            <v>180</v>
          </cell>
          <cell r="R761">
            <v>104118100</v>
          </cell>
          <cell r="S761">
            <v>215</v>
          </cell>
          <cell r="T761" t="str">
            <v>Giao hàng trong vòng 24h kể từ thời điểm gửi đơn đặt hàng của Bệnh viện</v>
          </cell>
          <cell r="U761" t="str">
            <v>Nẹp khóa xương đòn có móc Titanium</v>
          </cell>
          <cell r="V761" t="str">
            <v>Nẹp khóa xương đòn có móc Titanium</v>
          </cell>
          <cell r="W761" t="str">
            <v>N07.06.040.5884.115.0050</v>
          </cell>
          <cell r="X761" t="str">
            <v xml:space="preserve">SP05.TIT004xx
SP05.TIT208xx
SP05.TIT289xx </v>
          </cell>
          <cell r="Y761" t="str">
            <v xml:space="preserve">- Chất liệu Titanium, thân có rãnh cắt, có lỗ kép hình số 8, phân biệt trái/phải
- Nẹp móc: 4-7 lỗ, chiều dài các cỡ, đầu có móc nâng đỡ </v>
          </cell>
          <cell r="Z761" t="str">
            <v>Sharma</v>
          </cell>
          <cell r="AA761" t="str">
            <v>Ấn Độ</v>
          </cell>
          <cell r="AB761" t="str">
            <v>Sharma</v>
          </cell>
          <cell r="AC761" t="str">
            <v>Ấn Độ</v>
          </cell>
          <cell r="AD761" t="str">
            <v>C</v>
          </cell>
          <cell r="AE761" t="str">
            <v>16529NK/BYT-TB-CT ngày 05/10/2020</v>
          </cell>
          <cell r="AF761" t="str">
            <v>Chiếc/ Gói</v>
          </cell>
          <cell r="AG761" t="str">
            <v>Chiếc</v>
          </cell>
          <cell r="AH761">
            <v>20</v>
          </cell>
          <cell r="AI761">
            <v>0</v>
          </cell>
          <cell r="AJ761" t="str">
            <v>vn0316155962</v>
          </cell>
          <cell r="AK761" t="str">
            <v>CÔNG TY TNHH DƯỢC PHẨM Y TẾ LINK</v>
          </cell>
          <cell r="AL761" t="str">
            <v>Đạt</v>
          </cell>
          <cell r="AM761"/>
          <cell r="AN761" t="str">
            <v>Nguyễn Thị Sao Mai</v>
          </cell>
          <cell r="AO761" t="str">
            <v>Đạt</v>
          </cell>
          <cell r="AP761" t="str">
            <v>Đạt</v>
          </cell>
          <cell r="AQ761" t="str">
            <v>Đạt</v>
          </cell>
          <cell r="AR761">
            <v>0</v>
          </cell>
          <cell r="AS761" t="str">
            <v>Đạt</v>
          </cell>
          <cell r="AT761" t="str">
            <v>Đạt</v>
          </cell>
          <cell r="AU761" t="str">
            <v>Đạt</v>
          </cell>
          <cell r="AV761" t="str">
            <v>Đạt</v>
          </cell>
          <cell r="AW761" t="str">
            <v>Đạt</v>
          </cell>
          <cell r="AX761" t="str">
            <v>Đạt</v>
          </cell>
          <cell r="AY761" t="str">
            <v>Đạt</v>
          </cell>
          <cell r="AZ761">
            <v>0</v>
          </cell>
          <cell r="BA761" t="str">
            <v>Nguyễn Bảo Thắng</v>
          </cell>
          <cell r="BB761" t="str">
            <v>Đạt</v>
          </cell>
          <cell r="BC761">
            <v>0</v>
          </cell>
        </row>
        <row r="762">
          <cell r="C762" t="str">
            <v>PP2300520292</v>
          </cell>
          <cell r="D762" t="str">
            <v>Nẹp khóa nén ép đầu xương đòn có móc.</v>
          </cell>
          <cell r="E762" t="str">
            <v xml:space="preserve">- Chất liệu Titanium, thân có rãnh cắt, có lỗ kép hình số 8, phân biệt trái/phải
- Nẹp móc: 4-7 lỗ, chiều dài các cỡ, đầu có móc nâng đỡ </v>
          </cell>
          <cell r="F762">
            <v>0</v>
          </cell>
          <cell r="G762" t="str">
            <v>Cái</v>
          </cell>
          <cell r="H762">
            <v>20</v>
          </cell>
          <cell r="I762">
            <v>7500000</v>
          </cell>
          <cell r="J762">
            <v>150000000</v>
          </cell>
          <cell r="K762">
            <v>3000000</v>
          </cell>
          <cell r="L762">
            <v>225000000</v>
          </cell>
          <cell r="M762">
            <v>105000000</v>
          </cell>
          <cell r="N762">
            <v>4</v>
          </cell>
          <cell r="O762" t="str">
            <v>PP2300520292</v>
          </cell>
          <cell r="P762" t="str">
            <v>Nẹp khóa nén ép đầu xương đòn có móc.</v>
          </cell>
          <cell r="Q762">
            <v>180</v>
          </cell>
          <cell r="R762">
            <v>114989500</v>
          </cell>
          <cell r="S762">
            <v>210</v>
          </cell>
          <cell r="T762" t="str">
            <v>Trong vòng 24 giờ kể từ thời điểm đặt hàng của Bệnh viện</v>
          </cell>
          <cell r="U762" t="str">
            <v>Nẹp khóa nén ép Titan  đầu ngoài xương đòn có móc.</v>
          </cell>
          <cell r="V762" t="str">
            <v>Nẹp khóa xương đòn có móc</v>
          </cell>
          <cell r="W762" t="str">
            <v>N07.06.040.5269.279.0025</v>
          </cell>
          <cell r="X762" t="str">
            <v>A93371204-&gt;
A93381807</v>
          </cell>
          <cell r="Y762" t="str">
            <v xml:space="preserve"> *Chất liệu Titanium.
- Đầu nẹp có móc đỡ cao 12/15/18mm, thân 4-7 lỗ, dài 70-&gt;112mm, dày ≥ 3.0mm.
- Thân nẹp có lỗ kép kết hợp vít khóa hoặc nén ép.
*Tiêu chuẩn ISO, CE, FDA 510k...</v>
          </cell>
          <cell r="Z762" t="str">
            <v>IRENE 
(TianJin ZhengTian Medical Instrument Co., Ltd.)</v>
          </cell>
          <cell r="AA762" t="str">
            <v>Trung Quốc</v>
          </cell>
          <cell r="AB762" t="str">
            <v>IRENE 
(TianJin ZhengTian Medical Instrument Co., Ltd.)</v>
          </cell>
          <cell r="AC762" t="str">
            <v>Trung Quốc</v>
          </cell>
          <cell r="AD762" t="str">
            <v>Loại C</v>
          </cell>
          <cell r="AE762" t="str">
            <v>Số:18597NK/BYT-TB-CT
ngày: 9/8/2021</v>
          </cell>
          <cell r="AF762" t="str">
            <v>Cái/gói</v>
          </cell>
          <cell r="AG762" t="str">
            <v>Cái</v>
          </cell>
          <cell r="AH762">
            <v>20</v>
          </cell>
          <cell r="AI762" t="str">
            <v>Không hạn sử dụng</v>
          </cell>
          <cell r="AJ762" t="str">
            <v>vn0401340331</v>
          </cell>
          <cell r="AK762" t="str">
            <v>CÔNG TY TNHH MỘT THÀNH VIÊN THƯƠNG MẠI VÂN THÔNG</v>
          </cell>
          <cell r="AL762" t="str">
            <v>Đạt</v>
          </cell>
          <cell r="AM762"/>
          <cell r="AN762" t="str">
            <v xml:space="preserve">Nguyễn Thủy Tiên </v>
          </cell>
          <cell r="AO762" t="str">
            <v xml:space="preserve"> Không đạt</v>
          </cell>
          <cell r="AP762" t="str">
            <v>Đạt</v>
          </cell>
          <cell r="AQ762" t="str">
            <v>Đạt</v>
          </cell>
          <cell r="AR762">
            <v>0</v>
          </cell>
          <cell r="AS762" t="str">
            <v>Đạt</v>
          </cell>
          <cell r="AT762" t="str">
            <v>Đạt</v>
          </cell>
          <cell r="AU762" t="str">
            <v>Đạt</v>
          </cell>
          <cell r="AV762" t="str">
            <v>Đạt</v>
          </cell>
          <cell r="AW762" t="str">
            <v>Đạt</v>
          </cell>
          <cell r="AX762" t="str">
            <v>Đạt</v>
          </cell>
          <cell r="AY762" t="str">
            <v xml:space="preserve"> Không đạt</v>
          </cell>
          <cell r="AZ762" t="str">
            <v>Mã sản phẩm dự thầu không có trong bản phân loại TTBYT.</v>
          </cell>
          <cell r="BA762" t="str">
            <v>Phan Thị Hoa</v>
          </cell>
          <cell r="BB762" t="str">
            <v>Không đạt</v>
          </cell>
          <cell r="BC762" t="str">
            <v>Mã sản phẩm dự thầu không có trong bản phân loại TTBYT.</v>
          </cell>
        </row>
        <row r="763">
          <cell r="C763" t="str">
            <v>PP2300520292</v>
          </cell>
          <cell r="D763" t="str">
            <v>Nẹp khóa nén ép đầu xương đòn có móc.</v>
          </cell>
          <cell r="E763" t="str">
            <v xml:space="preserve">- Chất liệu Titanium, thân có rãnh cắt, có lỗ kép hình số 8, phân biệt trái/phải
- Nẹp móc: 4-7 lỗ, chiều dài các cỡ, đầu có móc nâng đỡ </v>
          </cell>
          <cell r="F763">
            <v>0</v>
          </cell>
          <cell r="G763" t="str">
            <v>Cái</v>
          </cell>
          <cell r="H763">
            <v>20</v>
          </cell>
          <cell r="I763">
            <v>7500000</v>
          </cell>
          <cell r="J763">
            <v>150000000</v>
          </cell>
          <cell r="K763">
            <v>3000000</v>
          </cell>
          <cell r="L763">
            <v>225000000</v>
          </cell>
          <cell r="M763">
            <v>105000000</v>
          </cell>
          <cell r="N763">
            <v>4</v>
          </cell>
          <cell r="O763" t="str">
            <v>PP2300520292</v>
          </cell>
          <cell r="P763" t="str">
            <v>Nẹp khóa nén ép đầu xương đòn có móc.</v>
          </cell>
          <cell r="Q763">
            <v>180</v>
          </cell>
          <cell r="R763">
            <v>294448200</v>
          </cell>
          <cell r="S763">
            <v>210</v>
          </cell>
          <cell r="T763" t="str">
            <v>Trong vòng 24 giờ kể từ thời điểm đặt hàng của Bệnh viện</v>
          </cell>
          <cell r="U763" t="str">
            <v>Nẹp khóa xương đòn có móc, vít Ø3.5mm, Titan, trái/ phải, các cỡ</v>
          </cell>
          <cell r="V763" t="str">
            <v xml:space="preserve">Nẹp khóa xương đòn có móc, vít Ø3.5mm, Titan, trái/ phải </v>
          </cell>
          <cell r="W763" t="str">
            <v>N07.06.040.0311.115.0218</v>
          </cell>
          <cell r="X763" t="str">
            <v>TI-752-x-xxx</v>
          </cell>
          <cell r="Y763" t="str">
            <v xml:space="preserve"> - Chất liệu Hợp kim Titanium Ti6Al4V.
 - Thân nẹp có rãnh cắt, có lỗ kép hình số 8, phân biệt trái/phải
 - Nẹp móc: 4/ 5/ 6/ 7 lỗ, đầu có móc nâng đỡ , móc dài: 12/ 15/ 18mm
 - Tiêu chuẩn chất lượng CE, ISO, FDA 510k</v>
          </cell>
          <cell r="Z763" t="str">
            <v xml:space="preserve"> Auxein</v>
          </cell>
          <cell r="AA763" t="str">
            <v>Ấn Độ</v>
          </cell>
          <cell r="AB763" t="str">
            <v>Ấn Độ</v>
          </cell>
          <cell r="AC763" t="str">
            <v>Ấn Độ</v>
          </cell>
          <cell r="AD763" t="str">
            <v>C</v>
          </cell>
          <cell r="AE763" t="str">
            <v>7764NK/BYT-TB-CT</v>
          </cell>
          <cell r="AF763" t="str">
            <v>Gói/1</v>
          </cell>
          <cell r="AG763" t="str">
            <v>Cái</v>
          </cell>
          <cell r="AH763">
            <v>20</v>
          </cell>
          <cell r="AI763">
            <v>0</v>
          </cell>
          <cell r="AJ763" t="str">
            <v>vn0303224087</v>
          </cell>
          <cell r="AK763" t="str">
            <v>CÔNG TY TNHH THIẾT BỊ Y TẾ HOÀNG LỘC M.E</v>
          </cell>
          <cell r="AL763" t="str">
            <v>Đạt</v>
          </cell>
          <cell r="AM763"/>
          <cell r="AN763" t="str">
            <v>Hồ Thị Hồng</v>
          </cell>
          <cell r="AO763" t="str">
            <v>Đạt</v>
          </cell>
          <cell r="AP763" t="str">
            <v>Đạt</v>
          </cell>
          <cell r="AQ763" t="str">
            <v>Đạt</v>
          </cell>
          <cell r="AR763">
            <v>0</v>
          </cell>
          <cell r="AS763" t="str">
            <v>Đạt</v>
          </cell>
          <cell r="AT763" t="str">
            <v>Đạt</v>
          </cell>
          <cell r="AU763" t="str">
            <v>Đạt</v>
          </cell>
          <cell r="AV763" t="str">
            <v>Đạt</v>
          </cell>
          <cell r="AW763" t="str">
            <v>Đạt</v>
          </cell>
          <cell r="AX763" t="str">
            <v>Đạt</v>
          </cell>
          <cell r="AY763" t="str">
            <v>Đạt</v>
          </cell>
          <cell r="AZ763">
            <v>0</v>
          </cell>
          <cell r="BA763" t="str">
            <v>Trần Thị Dân</v>
          </cell>
          <cell r="BB763" t="str">
            <v>Đạt</v>
          </cell>
          <cell r="BC763">
            <v>0</v>
          </cell>
        </row>
        <row r="764">
          <cell r="C764" t="str">
            <v>PP2300520292</v>
          </cell>
          <cell r="D764" t="str">
            <v>Nẹp khóa nén ép đầu xương đòn có móc.</v>
          </cell>
          <cell r="E764" t="str">
            <v xml:space="preserve">- Chất liệu Titanium, thân có rãnh cắt, có lỗ kép hình số 8, phân biệt trái/phải
- Nẹp móc: 4-7 lỗ, chiều dài các cỡ, đầu có móc nâng đỡ </v>
          </cell>
          <cell r="F764">
            <v>0</v>
          </cell>
          <cell r="G764" t="str">
            <v>Cái</v>
          </cell>
          <cell r="H764">
            <v>20</v>
          </cell>
          <cell r="I764">
            <v>7500000</v>
          </cell>
          <cell r="J764">
            <v>150000000</v>
          </cell>
          <cell r="K764">
            <v>3000000</v>
          </cell>
          <cell r="L764">
            <v>225000000</v>
          </cell>
          <cell r="M764">
            <v>105000000</v>
          </cell>
          <cell r="N764">
            <v>4</v>
          </cell>
          <cell r="O764" t="str">
            <v>PP2300520292</v>
          </cell>
          <cell r="P764" t="str">
            <v>Nẹp khóa nén ép đầu xương đòn có móc.</v>
          </cell>
          <cell r="Q764">
            <v>180</v>
          </cell>
          <cell r="R764">
            <v>180000000</v>
          </cell>
          <cell r="S764">
            <v>210</v>
          </cell>
          <cell r="T764" t="str">
            <v>Giao hàng trong vòng 24h kể từ thời điểm gửi đơn đặt hàng của Bệnh viện</v>
          </cell>
          <cell r="U764" t="str">
            <v>Nẹp khóa đa hướng xương đòn có móc 15mm, 2- 7 lỗ trái/phải. Vật liệu tianium</v>
          </cell>
          <cell r="V764" t="str">
            <v>Nẹp khóa đa hướng xương đòn có móc 15mm, 2- 7 lỗ trái/phải. Vật liệu tianium</v>
          </cell>
          <cell r="W764" t="str">
            <v>N07.06.040.0714.279.0094</v>
          </cell>
          <cell r="X764" t="str">
            <v>24281xxx</v>
          </cell>
          <cell r="Y764" t="str">
            <v>- Chất liệu Titanium nguyên chất
- Độ dày nẹp 3mm
- Chiều rộng nẹp 11mm
- Lỗ kép hình số 8 phân biệt trái phải
- Đầu có móc nâng đỡ
- Số lỗ đầu nẹp: 03 lỗ, sử dụng vít khóa tự ra rô và vít khóa đa hướng 2.7mm
- Số lỗ thân nẹp từ 02 đến 07 lỗ, sử dụng vít khóa 3.5mm và vít xương cứng 3.5mm
- Độ cao của nẹp xương đòn có móc: 15mm
- Độ dài tương ứng chiều cao của móc 15mm là: 45/55/65/75/85/95mm
- Tiêu chuẩn ISO, CE, CFS</v>
          </cell>
          <cell r="Z764" t="str">
            <v>Changzhou Kanghui Medical Innovation Co., Ltd.</v>
          </cell>
          <cell r="AA764" t="str">
            <v>Trung Quốc</v>
          </cell>
          <cell r="AB764" t="str">
            <v>Changzhou Kanghui Medical Innovation Co., Ltd.</v>
          </cell>
          <cell r="AC764" t="str">
            <v>Trung Quốc</v>
          </cell>
          <cell r="AD764" t="str">
            <v>C, Số phân loại: 161/MED0918/170000154/PCBPL-BYT; 162/MED0918/170000154/PCBPL-BYT</v>
          </cell>
          <cell r="AE764" t="str">
            <v>10540NK/BYT-TB-CT</v>
          </cell>
          <cell r="AF764" t="str">
            <v>Cái/gói</v>
          </cell>
          <cell r="AG764" t="str">
            <v>Cái</v>
          </cell>
          <cell r="AH764">
            <v>20</v>
          </cell>
          <cell r="AI764">
            <v>0</v>
          </cell>
          <cell r="AJ764" t="str">
            <v>vn0101147344</v>
          </cell>
          <cell r="AK764" t="str">
            <v>CÔNG TY TNHH ĐẦU TƯ PHÁT TRIỂN TRANG THIẾT BỊ Y TẾ</v>
          </cell>
          <cell r="AL764" t="str">
            <v>Đạt</v>
          </cell>
          <cell r="AM764"/>
          <cell r="AN764" t="str">
            <v>Trương Thị Mỹ Quý</v>
          </cell>
          <cell r="AO764" t="str">
            <v>Đạt</v>
          </cell>
          <cell r="AP764" t="str">
            <v>Đạt</v>
          </cell>
          <cell r="AQ764" t="str">
            <v>Đạt</v>
          </cell>
          <cell r="AR764">
            <v>0</v>
          </cell>
          <cell r="AS764" t="str">
            <v>Đạt</v>
          </cell>
          <cell r="AT764" t="str">
            <v>Đạt</v>
          </cell>
          <cell r="AU764" t="str">
            <v>Đạt</v>
          </cell>
          <cell r="AV764" t="str">
            <v>Đạt</v>
          </cell>
          <cell r="AW764" t="str">
            <v>Đạt</v>
          </cell>
          <cell r="AX764" t="str">
            <v>Đạt</v>
          </cell>
          <cell r="AY764" t="str">
            <v>Đạt</v>
          </cell>
          <cell r="AZ764">
            <v>0</v>
          </cell>
          <cell r="BA764" t="str">
            <v>Trần Thị Minh Hồng</v>
          </cell>
          <cell r="BB764" t="str">
            <v>Đạt</v>
          </cell>
          <cell r="BC764">
            <v>0</v>
          </cell>
        </row>
        <row r="765">
          <cell r="C765" t="str">
            <v>PP2300520293</v>
          </cell>
          <cell r="D765" t="str">
            <v>Nẹp khóa Titan nén ép Bản Nhỏ</v>
          </cell>
          <cell r="E765" t="str">
            <v>- Chất liệu Titanium, nẹp thẳng có rãnh cắt, lỗ kép hình số 8
- Nẹp thẳng: 4-12 lỗ, chiều dài các cỡ
- Nẹp móc: 3 lỗ chiều dài 64mm, có móc nhọn ở đầu, 1 lỗ vít cố định đầu nẹp 
*Tiêu chuẩn CE, ISO, FDA 510k</v>
          </cell>
          <cell r="F765">
            <v>0</v>
          </cell>
          <cell r="G765" t="str">
            <v>Bộ</v>
          </cell>
          <cell r="H765">
            <v>20</v>
          </cell>
          <cell r="I765">
            <v>3600000</v>
          </cell>
          <cell r="J765">
            <v>72000000</v>
          </cell>
          <cell r="K765">
            <v>1440000</v>
          </cell>
          <cell r="L765">
            <v>108000000</v>
          </cell>
          <cell r="M765">
            <v>50400000</v>
          </cell>
          <cell r="N765">
            <v>4</v>
          </cell>
          <cell r="O765" t="str">
            <v>PP2300520293</v>
          </cell>
          <cell r="P765" t="str">
            <v>Nẹp khóa Titan nén ép Bản Nhỏ</v>
          </cell>
          <cell r="Q765">
            <v>180</v>
          </cell>
          <cell r="R765">
            <v>114989500</v>
          </cell>
          <cell r="S765">
            <v>210</v>
          </cell>
          <cell r="T765" t="str">
            <v>Trong vòng 24 giờ kể từ thời điểm đặt hàng của Bệnh viện</v>
          </cell>
          <cell r="U765" t="str">
            <v>Nẹp khóa  nén ép IRE Titan bản nhỏ 3.5mm</v>
          </cell>
          <cell r="V765" t="str">
            <v>Nẹp khóa LCP xương cẳng tay</v>
          </cell>
          <cell r="W765" t="str">
            <v>N07.06.040.5269.279.0040</v>
          </cell>
          <cell r="X765" t="str">
            <v xml:space="preserve">A80690405-&gt;
A80691216, A93590364 </v>
          </cell>
          <cell r="Y765" t="str">
            <v>- Chất liệu Titanium, nẹp thẳng có rãnh cắt, lỗ kép hình số 8
- Nẹp thẳng: 4-12 lỗ, dài 58-162mm, dày ≥3.4mm.
- Nẹp móc: 3 lỗ chiều dài 64mm, có móc nhọn ở đầu, 1 lỗ vít cố định đầu nẹp.
*Tiêu chuẩn CE, ISO, FDA 510k</v>
          </cell>
          <cell r="Z765" t="str">
            <v>IRENE 
(TianJin ZhengTian Medical Instrument Co., Ltd.)</v>
          </cell>
          <cell r="AA765" t="str">
            <v>Trung Quốc</v>
          </cell>
          <cell r="AB765" t="str">
            <v>IRENE 
(TianJin ZhengTian Medical Instrument Co., Ltd.)</v>
          </cell>
          <cell r="AC765" t="str">
            <v>Trung Quốc</v>
          </cell>
          <cell r="AD765" t="str">
            <v>Loại C</v>
          </cell>
          <cell r="AE765" t="str">
            <v>Số:18597NK/BYT-TB-CT
ngày: 9/8/2021</v>
          </cell>
          <cell r="AF765" t="str">
            <v>Cái/gói</v>
          </cell>
          <cell r="AG765" t="str">
            <v>Cái</v>
          </cell>
          <cell r="AH765">
            <v>20</v>
          </cell>
          <cell r="AI765" t="str">
            <v>Không hạn sử dụng</v>
          </cell>
          <cell r="AJ765" t="str">
            <v>vn0401340331</v>
          </cell>
          <cell r="AK765" t="str">
            <v>CÔNG TY TNHH MỘT THÀNH VIÊN THƯƠNG MẠI VÂN THÔNG</v>
          </cell>
          <cell r="AL765" t="str">
            <v>Đạt</v>
          </cell>
          <cell r="AM765"/>
          <cell r="AN765" t="str">
            <v xml:space="preserve">Nguyễn Thủy Tiên </v>
          </cell>
          <cell r="AO765" t="str">
            <v>Đạt</v>
          </cell>
          <cell r="AP765" t="str">
            <v>Đạt</v>
          </cell>
          <cell r="AQ765" t="str">
            <v>Đạt</v>
          </cell>
          <cell r="AR765">
            <v>0</v>
          </cell>
          <cell r="AS765" t="str">
            <v>Đạt</v>
          </cell>
          <cell r="AT765" t="str">
            <v>Đạt</v>
          </cell>
          <cell r="AU765" t="str">
            <v>Đạt</v>
          </cell>
          <cell r="AV765" t="str">
            <v>Đạt</v>
          </cell>
          <cell r="AW765" t="str">
            <v>Đạt</v>
          </cell>
          <cell r="AX765" t="str">
            <v>Đạt</v>
          </cell>
          <cell r="AY765" t="str">
            <v>Đạt</v>
          </cell>
          <cell r="AZ765">
            <v>0</v>
          </cell>
          <cell r="BA765" t="str">
            <v>Phan Thị Hoa</v>
          </cell>
          <cell r="BB765" t="str">
            <v>Đạt</v>
          </cell>
          <cell r="BC765">
            <v>0</v>
          </cell>
        </row>
        <row r="766">
          <cell r="C766" t="str">
            <v>PP2300520293</v>
          </cell>
          <cell r="D766" t="str">
            <v>Nẹp khóa Titan nén ép Bản Nhỏ</v>
          </cell>
          <cell r="E766" t="str">
            <v>- Chất liệu Titanium, nẹp thẳng có rãnh cắt, lỗ kép hình số 8
- Nẹp thẳng: 4-12 lỗ, chiều dài các cỡ
- Nẹp móc: 3 lỗ chiều dài 64mm, có móc nhọn ở đầu, 1 lỗ vít cố định đầu nẹp 
*Tiêu chuẩn CE, ISO, FDA 510k</v>
          </cell>
          <cell r="F766">
            <v>0</v>
          </cell>
          <cell r="G766" t="str">
            <v>Bộ</v>
          </cell>
          <cell r="H766">
            <v>20</v>
          </cell>
          <cell r="I766">
            <v>3600000</v>
          </cell>
          <cell r="J766">
            <v>72000000</v>
          </cell>
          <cell r="K766">
            <v>1440000</v>
          </cell>
          <cell r="L766">
            <v>108000000</v>
          </cell>
          <cell r="M766">
            <v>50400000</v>
          </cell>
          <cell r="N766">
            <v>4</v>
          </cell>
          <cell r="O766" t="str">
            <v>PP2300520293</v>
          </cell>
          <cell r="P766" t="str">
            <v>Nẹp khóa Titan nén ép Bản Nhỏ</v>
          </cell>
          <cell r="Q766">
            <v>180</v>
          </cell>
          <cell r="R766">
            <v>294448200</v>
          </cell>
          <cell r="S766">
            <v>210</v>
          </cell>
          <cell r="T766" t="str">
            <v>Trong vòng 24 giờ kể từ thời điểm đặt hàng của Bệnh viện</v>
          </cell>
          <cell r="U766" t="str">
            <v>Nẹp khóa nén ép bản nhỏ, vít Ø3.5mm, Titan, các cỡ</v>
          </cell>
          <cell r="V766" t="str">
            <v xml:space="preserve">Nẹp khóa nén ép bản nhỏ, vít Ø3.5mm, Titan </v>
          </cell>
          <cell r="W766" t="str">
            <v>N07.06.040.0311.115.0203</v>
          </cell>
          <cell r="X766" t="str">
            <v>TI-721-2xx
TI-729-2xx</v>
          </cell>
          <cell r="Y766" t="str">
            <v xml:space="preserve"> - Chất liệu Hợp kim Titanium Ti6Al4V.
 - Thân nẹp thẳng có rãnh cắt, lỗ kép hình số 8
 - Nẹp thẳng: Thân nẹp có 5/ 6/ 7/ 8/ 9/ 10/ 11/ 12 lỗ, dài 72/ 85/ 98/ 111/ 124/ 137/ 150/ 163mm
 - Nẹp móc: Thân nẹp có 3/ 4/ 5 lỗ, dài 52/ 62/ 72mm, có móc nhọn ở đầu, 1 lỗ vít cố định đầu nẹp 
 - Tiêu chuẩn chất lượng CE, ISO, FDA 510k</v>
          </cell>
          <cell r="Z766" t="str">
            <v xml:space="preserve"> Auxein</v>
          </cell>
          <cell r="AA766" t="str">
            <v>Ấn Độ</v>
          </cell>
          <cell r="AB766" t="str">
            <v>Ấn Độ</v>
          </cell>
          <cell r="AC766" t="str">
            <v>Ấn Độ</v>
          </cell>
          <cell r="AD766" t="str">
            <v>C</v>
          </cell>
          <cell r="AE766" t="str">
            <v>7764NK/BYT-TB-CT</v>
          </cell>
          <cell r="AF766" t="str">
            <v>Gói/1</v>
          </cell>
          <cell r="AG766" t="str">
            <v>Bộ</v>
          </cell>
          <cell r="AH766">
            <v>20</v>
          </cell>
          <cell r="AI766">
            <v>0</v>
          </cell>
          <cell r="AJ766" t="str">
            <v>vn0303224087</v>
          </cell>
          <cell r="AK766" t="str">
            <v>CÔNG TY TNHH THIẾT BỊ Y TẾ HOÀNG LỘC M.E</v>
          </cell>
          <cell r="AL766" t="str">
            <v>Đạt</v>
          </cell>
          <cell r="AM766"/>
          <cell r="AN766" t="str">
            <v>Hồ Thị Hồng</v>
          </cell>
          <cell r="AO766" t="str">
            <v>Đạt</v>
          </cell>
          <cell r="AP766" t="str">
            <v>Đạt</v>
          </cell>
          <cell r="AQ766" t="str">
            <v>Đạt</v>
          </cell>
          <cell r="AR766">
            <v>0</v>
          </cell>
          <cell r="AS766" t="str">
            <v>Đạt</v>
          </cell>
          <cell r="AT766" t="str">
            <v>Không đạt</v>
          </cell>
          <cell r="AU766" t="str">
            <v>Đạt</v>
          </cell>
          <cell r="AV766" t="str">
            <v>Đạt</v>
          </cell>
          <cell r="AW766" t="str">
            <v>Đạt</v>
          </cell>
          <cell r="AX766" t="str">
            <v>Đạt</v>
          </cell>
          <cell r="AY766" t="str">
            <v>Không đạt</v>
          </cell>
          <cell r="AZ766" t="str">
            <v>Không đạt thông số nẹp móc
E-HSMT: Nẹp móc dài 64mm
E-HSDT: Nẹp móc dài 52/ 62/ 72mm</v>
          </cell>
          <cell r="BA766" t="str">
            <v>Trần Thị Dân</v>
          </cell>
          <cell r="BB766" t="str">
            <v>Không đạt</v>
          </cell>
          <cell r="BC766" t="str">
            <v>Không đạt thông số nẹp móc
E-HSMT: Nẹp móc dài 64mm
E-HSDT: Nẹp móc dài 52/ 62/ 72mm</v>
          </cell>
        </row>
        <row r="767">
          <cell r="C767" t="str">
            <v>PP2300520294</v>
          </cell>
          <cell r="D767" t="str">
            <v>Nẹp khóa nén ép đầu dưới xương quay đa hướng mặt lòng 2.4/2.7mm</v>
          </cell>
          <cell r="E767" t="str">
            <v>- Chất liệu Titanium, thân có lỗ kép hình số 8, đầu có cửa sổ tam giác, có lỗ K-wire, thân lỗ kép hinh số 8
- Nẹp tiêu chuẩn: Đầu có 6 lỗ khóa đơn, thân 2-5 lỗ, chiều dài các cỡ  
- Nẹp bản hẹp: Đầu có 4 lỗ  khóa đơn, 1 lỗ đôi, thân 2-5, chiều dài các cỡ
- Nẹp bản rộng: Đầu có 7 lỗ khóa đơn, thân 2-5 lỗ, chiều dài các cỡ 
- Tiêu chuẩn chất lượng CE, ISO, FDA 510k</v>
          </cell>
          <cell r="F767">
            <v>0</v>
          </cell>
          <cell r="G767" t="str">
            <v>Cái</v>
          </cell>
          <cell r="H767">
            <v>30</v>
          </cell>
          <cell r="I767">
            <v>7300000</v>
          </cell>
          <cell r="J767">
            <v>219000000</v>
          </cell>
          <cell r="K767">
            <v>4380000</v>
          </cell>
          <cell r="L767">
            <v>328500000</v>
          </cell>
          <cell r="M767">
            <v>153300000</v>
          </cell>
          <cell r="N767">
            <v>5</v>
          </cell>
          <cell r="O767" t="str">
            <v>PP2300520294</v>
          </cell>
          <cell r="P767" t="str">
            <v>Nẹp khóa nén ép đầu dưới xương quay đa hướng mặt lòng 2.4/2.7mm</v>
          </cell>
          <cell r="Q767">
            <v>180</v>
          </cell>
          <cell r="R767">
            <v>79140000</v>
          </cell>
          <cell r="S767">
            <v>210</v>
          </cell>
          <cell r="T767">
            <v>0</v>
          </cell>
          <cell r="U767" t="str">
            <v>Nẹp khóa xương quay đầu xa mặt lòng bàn tay</v>
          </cell>
          <cell r="V767" t="str">
            <v>Nẹp khóa xương quay đầu xa mặt lòng bàn tay</v>
          </cell>
          <cell r="W767" t="str">
            <v>N07.06.040.6141.279.0006</v>
          </cell>
          <cell r="X767" t="str">
            <v>F14AB-PA00766; F14AB-PA00767; F14AB-PA00768; F14AB-PA00769; F14AB-PA00746; F14AB-PA00747; F14AB-PA00748; F14AB-PA00749
F14AB-PA00750; F14AB-PA00751; F14AB-PA00752; F14AB-PA00753; F14AB-PA00754; F14AB-PA00755; F14AB-PA00756; F14AB-PA00757;
F14AB-PA00758; F14AB-PA00759; F14AB-PA00760; F14AB-PA00761; F14AB-PA00762; F14AB-PA00763; F14AB-PA00764; F14AB-PA00765</v>
          </cell>
          <cell r="Y767" t="str">
            <v>Chất liệu: Titanium nguyên chất TA3G - ISO 5832-2 và bề mặt có xử lý màu anode hóa loại III (Colored anodizing type III) có màu vàng bền và chống ăn mòn,  sử dụng vít khóa 2.4mm, vít vỏ/vít cứng 2.4/2.7mm và vít khóa đa hướng VA 2.4mm
- Nẹp khóa đa hướng đầu dưới xương quay mặt lòng (Volar) M.
Đầu nẹp có 6 lỗ vít khóa đơn, đa hướng, hình bông sao 4 cánh. Thân nẹp dày 2.0mm, từ 2/3/4/5 lỗ đôi kết hợp nén ép tương ứng với chiều dài 45/54/66/75mm, bước tăng 9/12mm, khoảng cách lỗ 9/12mm, nẹp rộng 7.5mm, lỗ K-wire Φ1.3, trái/phải.
- Nẹp khóa đa hướng đầu dưới xương quay mặt lòng (Volar) N.
Đầu nẹp có 6 lỗ vít khóa đơn, đa hướng, hình bông sao 4 cánh. Thân nẹp dày 2.0mm, từ 2/3/4/5 lỗ đôi kết hợp nén ép tương ứng với chiều dài 42/51/63/72mm, bước tăng 9/12mm, khoảng cách lỗ 9mm, nẹp rộng 7.5mm, lỗ K-wire Φ1.3, trái/phải.
- Nẹp khóa đa hướng đầu dưới xương quay mặt lòng (Volar) B.
Đầu nẹp có 7 lỗ vít khóa đơn, đa hướng, hình bông sao 4 cánh. Thân nẹp dày 2.0mm có từ 2/3/4/5 lỗ đôi kết hợp nén ép tương ứng với chiều dài 47/56/68/77mm, bước tăng 9/12mm, khoảng cách lỗ 9mm, nẹp rộng 7.5mm, lỗ K-wire Φ1.3, trái/phải.
Mô tả: Lỗ kết hợp thuôn dài, cho phép định vị nẹp chính xác
- Cửa sổ tam giác ở giữa để dễ dàng quan sát đường gãy và mảnh ghép xương
- Hình dạng giải phẫu vừa khít với vị trí mặt lòng, các cạnh được bo tròn để giảm thiểu kích ứng mô mềm
Có bộ trợ cụ tương thích. Đạt tiêu chuẩn chất lượng: CE, ISO 13485:2016.</v>
          </cell>
          <cell r="Z767" t="str">
            <v xml:space="preserve">Wuhan Mindray Scientific Co., Ltd, </v>
          </cell>
          <cell r="AA767" t="str">
            <v>China</v>
          </cell>
          <cell r="AB767" t="str">
            <v xml:space="preserve">Wuhan Mindray Scientific Co., Ltd, </v>
          </cell>
          <cell r="AC767" t="str">
            <v>China</v>
          </cell>
          <cell r="AD767" t="str">
            <v>C</v>
          </cell>
          <cell r="AE767" t="str">
            <v>2300492ĐKLH/BYT-HTTB</v>
          </cell>
          <cell r="AF767" t="str">
            <v>Cái/ Túi</v>
          </cell>
          <cell r="AG767" t="str">
            <v>Cái</v>
          </cell>
          <cell r="AH767">
            <v>30</v>
          </cell>
          <cell r="AI767">
            <v>0</v>
          </cell>
          <cell r="AJ767" t="str">
            <v>vn0312587344</v>
          </cell>
          <cell r="AK767" t="str">
            <v>CÔNG TY CỔ PHẦN DƯỢC PHẨM ĐẠI TÍN</v>
          </cell>
          <cell r="AL767" t="str">
            <v>Đạt</v>
          </cell>
          <cell r="AM767"/>
          <cell r="AN767" t="str">
            <v>Trương Thị Mỹ Quý</v>
          </cell>
          <cell r="AO767" t="str">
            <v>Đạt</v>
          </cell>
          <cell r="AP767" t="str">
            <v>Đạt</v>
          </cell>
          <cell r="AQ767" t="str">
            <v>Đạt</v>
          </cell>
          <cell r="AR767">
            <v>0</v>
          </cell>
          <cell r="AS767" t="str">
            <v>Đạt</v>
          </cell>
          <cell r="AT767" t="str">
            <v>Đạt</v>
          </cell>
          <cell r="AU767" t="str">
            <v>Đạt</v>
          </cell>
          <cell r="AV767" t="str">
            <v>Đạt</v>
          </cell>
          <cell r="AW767" t="str">
            <v>Đạt</v>
          </cell>
          <cell r="AX767" t="str">
            <v>Đạt</v>
          </cell>
          <cell r="AY767" t="str">
            <v>Đạt</v>
          </cell>
          <cell r="AZ767">
            <v>0</v>
          </cell>
          <cell r="BA767" t="str">
            <v>Nguyễn Văn Tuyền</v>
          </cell>
          <cell r="BB767" t="str">
            <v>Đạt</v>
          </cell>
          <cell r="BC767">
            <v>0</v>
          </cell>
        </row>
        <row r="768">
          <cell r="C768" t="str">
            <v>PP2300520294</v>
          </cell>
          <cell r="D768" t="str">
            <v>Nẹp khóa nén ép đầu dưới xương quay đa hướng mặt lòng 2.4/2.7mm</v>
          </cell>
          <cell r="E768" t="str">
            <v>- Chất liệu Titanium, thân có lỗ kép hình số 8, đầu có cửa sổ tam giác, có lỗ K-wire, thân lỗ kép hinh số 8
- Nẹp tiêu chuẩn: Đầu có 6 lỗ khóa đơn, thân 2-5 lỗ, chiều dài các cỡ  
- Nẹp bản hẹp: Đầu có 4 lỗ  khóa đơn, 1 lỗ đôi, thân 2-5, chiều dài các cỡ
- Nẹp bản rộng: Đầu có 7 lỗ khóa đơn, thân 2-5 lỗ, chiều dài các cỡ 
- Tiêu chuẩn chất lượng CE, ISO, FDA 510k</v>
          </cell>
          <cell r="F768">
            <v>0</v>
          </cell>
          <cell r="G768" t="str">
            <v>Cái</v>
          </cell>
          <cell r="H768">
            <v>30</v>
          </cell>
          <cell r="I768">
            <v>7300000</v>
          </cell>
          <cell r="J768">
            <v>219000000</v>
          </cell>
          <cell r="K768">
            <v>4380000</v>
          </cell>
          <cell r="L768">
            <v>328500000</v>
          </cell>
          <cell r="M768">
            <v>153300000</v>
          </cell>
          <cell r="N768">
            <v>5</v>
          </cell>
          <cell r="O768" t="str">
            <v>PP2300520294</v>
          </cell>
          <cell r="P768" t="str">
            <v>Nẹp khóa nén ép đầu dưới xương quay đa hướng mặt lòng 2.4/2.7mm</v>
          </cell>
          <cell r="Q768">
            <v>180</v>
          </cell>
          <cell r="R768">
            <v>114989500</v>
          </cell>
          <cell r="S768">
            <v>210</v>
          </cell>
          <cell r="T768" t="str">
            <v>Trong vòng 24 giờ kể từ thời điểm đặt hàng của Bệnh viện</v>
          </cell>
          <cell r="U768" t="str">
            <v>Nẹp khóa nén ép đầu dưới xương quay đa hướng mặt lòng 2.4/2.7mm</v>
          </cell>
          <cell r="V768" t="str">
            <v>Nẹp khóa đa hướng đầu dưới xương quay mặt lòng</v>
          </cell>
          <cell r="W768" t="str">
            <v>N07.06.040.5269.279.0103</v>
          </cell>
          <cell r="X768" t="str">
            <v>TC949708045-&gt;
TC949811075, TC948708042-&gt;
TC948811072, TC950709047-&gt;
TC950812077</v>
          </cell>
          <cell r="Y768" t="str">
            <v>- Chất liệu Titanium, thân có lỗ kép hình số 8, đầu có cửa sổ tam giác, có lỗ K-wire, thân lỗ kép hinh số 8.
- Nẹp tiêu chuẩn: Đầu có 6 lỗ khóa đơn, thân 2-5 lỗ, dài 42-72mm.
- Nẹp bản hẹp: Đầu có 4 lỗ  khóa đơn, 1 lỗ đôi, thân 2-5, dài 45-75mm.
- Nẹp bản rộng: Đầu có 7 lỗ khóa đơn, thân 2-5 lỗ, dài 47-77mm.
- Tiêu chuẩn chất lượng CE, ISO, FDA 510k</v>
          </cell>
          <cell r="Z768" t="str">
            <v>IRENE 
(TianJin ZhengTian Medical Instrument Co., Ltd.)</v>
          </cell>
          <cell r="AA768" t="str">
            <v>Trung Quốc</v>
          </cell>
          <cell r="AB768" t="str">
            <v>IRENE 
(TianJin ZhengTian Medical Instrument Co., Ltd.)</v>
          </cell>
          <cell r="AC768" t="str">
            <v>Trung Quốc</v>
          </cell>
          <cell r="AD768" t="str">
            <v>Loại C</v>
          </cell>
          <cell r="AE768" t="str">
            <v>Số:18597NK/BYT-TB-CT
ngày: 9/8/2021</v>
          </cell>
          <cell r="AF768" t="str">
            <v>Cái/gói</v>
          </cell>
          <cell r="AG768" t="str">
            <v>Cái</v>
          </cell>
          <cell r="AH768">
            <v>30</v>
          </cell>
          <cell r="AI768" t="str">
            <v>Không hạn sử dụng</v>
          </cell>
          <cell r="AJ768" t="str">
            <v>vn0401340331</v>
          </cell>
          <cell r="AK768" t="str">
            <v>CÔNG TY TNHH MỘT THÀNH VIÊN THƯƠNG MẠI VÂN THÔNG</v>
          </cell>
          <cell r="AL768" t="str">
            <v>Đạt</v>
          </cell>
          <cell r="AM768"/>
          <cell r="AN768" t="str">
            <v xml:space="preserve">Nguyễn Thủy Tiên </v>
          </cell>
          <cell r="AO768" t="str">
            <v>Đạt</v>
          </cell>
          <cell r="AP768" t="str">
            <v>Đạt</v>
          </cell>
          <cell r="AQ768" t="str">
            <v>Đạt</v>
          </cell>
          <cell r="AR768">
            <v>0</v>
          </cell>
          <cell r="AS768" t="str">
            <v>Đạt</v>
          </cell>
          <cell r="AT768" t="str">
            <v>Đạt</v>
          </cell>
          <cell r="AU768" t="str">
            <v>Đạt</v>
          </cell>
          <cell r="AV768" t="str">
            <v>Đạt</v>
          </cell>
          <cell r="AW768" t="str">
            <v>Đạt</v>
          </cell>
          <cell r="AX768" t="str">
            <v>Đạt</v>
          </cell>
          <cell r="AY768" t="str">
            <v>Đạt</v>
          </cell>
          <cell r="AZ768">
            <v>0</v>
          </cell>
          <cell r="BA768" t="str">
            <v>Phan Thị Hoa</v>
          </cell>
          <cell r="BB768" t="str">
            <v>Đạt</v>
          </cell>
          <cell r="BC768">
            <v>0</v>
          </cell>
        </row>
        <row r="769">
          <cell r="C769" t="str">
            <v>PP2300520294</v>
          </cell>
          <cell r="D769" t="str">
            <v>Nẹp khóa nén ép đầu dưới xương quay đa hướng mặt lòng 2.4/2.7mm</v>
          </cell>
          <cell r="E769" t="str">
            <v>- Chất liệu Titanium, thân có lỗ kép hình số 8, đầu có cửa sổ tam giác, có lỗ K-wire, thân lỗ kép hinh số 8
- Nẹp tiêu chuẩn: Đầu có 6 lỗ khóa đơn, thân 2-5 lỗ, chiều dài các cỡ  
- Nẹp bản hẹp: Đầu có 4 lỗ  khóa đơn, 1 lỗ đôi, thân 2-5, chiều dài các cỡ
- Nẹp bản rộng: Đầu có 7 lỗ khóa đơn, thân 2-5 lỗ, chiều dài các cỡ 
- Tiêu chuẩn chất lượng CE, ISO, FDA 510k</v>
          </cell>
          <cell r="F769">
            <v>0</v>
          </cell>
          <cell r="G769" t="str">
            <v>Cái</v>
          </cell>
          <cell r="H769">
            <v>30</v>
          </cell>
          <cell r="I769">
            <v>7300000</v>
          </cell>
          <cell r="J769">
            <v>219000000</v>
          </cell>
          <cell r="K769">
            <v>4380000</v>
          </cell>
          <cell r="L769">
            <v>328500000</v>
          </cell>
          <cell r="M769">
            <v>153300000</v>
          </cell>
          <cell r="N769">
            <v>5</v>
          </cell>
          <cell r="O769" t="str">
            <v>PP2300520294</v>
          </cell>
          <cell r="P769" t="str">
            <v>Nẹp khóa nén ép đầu dưới xương quay đa hướng mặt lòng 2.4/2.7mm</v>
          </cell>
          <cell r="Q769">
            <v>180</v>
          </cell>
          <cell r="R769">
            <v>294448200</v>
          </cell>
          <cell r="S769">
            <v>210</v>
          </cell>
          <cell r="T769" t="str">
            <v>Trong vòng 24 giờ kể từ thời điểm đặt hàng của Bệnh viện</v>
          </cell>
          <cell r="U769" t="str">
            <v>Nẹp khóa đa hướng đầu dưới xương quay mặt trong, vít Ø2.4mm, Titan, trái/ phải, các cỡ</v>
          </cell>
          <cell r="V769" t="str">
            <v xml:space="preserve">Nẹp khóa đa hướng đầu dưới xương quay mặt trong, vít Ø2.4mm, Titan, trái/ phải </v>
          </cell>
          <cell r="W769" t="str">
            <v>N07.06.040.0311.115.0423</v>
          </cell>
          <cell r="X769" t="str">
            <v>TI-546-20xx
TI-546-00xx
TI-548-00xx</v>
          </cell>
          <cell r="Y769" t="str">
            <v xml:space="preserve"> - Chất liệu Hợp kim Titanium Ti6Al4V.
 - Thân có lỗ kép hình số 8, đầu có cửa sổ tam giác, có lỗ K -wire
 - Nẹp tiêu chuẩn: Đầu nẹp có 6 lỗ khóa đa hướng, thân nẹp có 2/ 3/ 4/ 5/ 6/ 7/ 8 lỗ, dài 45/ 54/ 66/ 75/ 84/ 93/ 102mm
 - Nẹp bản hẹp: Đầu nẹp có 4 lỗ khóa đa hướng, thân nẹp có 2/ 3/ 4/ 5/ 6/ 7/ 8 lỗ, dài 45/ 54/ 66/ 75/ 84/ 93/ 102mm
 - Nẹp bản rộng: Đầu nẹp có 7 lỗ khóa đa hướng, thân nẹp có  2/ 3/ 4/ 5/ 6/ 7/ 8 lỗ, dài 47/ 55/ 68/ 77/ 86/ 95/ 104mm
 - Tiêu chuẩn chất lượng CE, ISO, FDA 510k</v>
          </cell>
          <cell r="Z769" t="str">
            <v xml:space="preserve"> Auxein</v>
          </cell>
          <cell r="AA769" t="str">
            <v>Ấn Độ</v>
          </cell>
          <cell r="AB769" t="str">
            <v>Ấn Độ</v>
          </cell>
          <cell r="AC769" t="str">
            <v>Ấn Độ</v>
          </cell>
          <cell r="AD769" t="str">
            <v>C</v>
          </cell>
          <cell r="AE769" t="str">
            <v>7764NK/BYT-TB-CT</v>
          </cell>
          <cell r="AF769" t="str">
            <v>Gói/1</v>
          </cell>
          <cell r="AG769" t="str">
            <v>Cái</v>
          </cell>
          <cell r="AH769">
            <v>30</v>
          </cell>
          <cell r="AI769">
            <v>0</v>
          </cell>
          <cell r="AJ769" t="str">
            <v>vn0303224087</v>
          </cell>
          <cell r="AK769" t="str">
            <v>CÔNG TY TNHH THIẾT BỊ Y TẾ HOÀNG LỘC M.E</v>
          </cell>
          <cell r="AL769" t="str">
            <v>Đạt</v>
          </cell>
          <cell r="AM769"/>
          <cell r="AN769" t="str">
            <v>Hồ Thị Hồng</v>
          </cell>
          <cell r="AO769" t="str">
            <v>Đạt</v>
          </cell>
          <cell r="AP769" t="str">
            <v>Đạt</v>
          </cell>
          <cell r="AQ769" t="str">
            <v>Đạt</v>
          </cell>
          <cell r="AR769">
            <v>0</v>
          </cell>
          <cell r="AS769" t="str">
            <v>Đạt</v>
          </cell>
          <cell r="AT769" t="str">
            <v>Không đạt</v>
          </cell>
          <cell r="AU769" t="str">
            <v>Đạt</v>
          </cell>
          <cell r="AV769" t="str">
            <v>Đạt</v>
          </cell>
          <cell r="AW769" t="str">
            <v>Đạt</v>
          </cell>
          <cell r="AX769" t="str">
            <v>Đạt</v>
          </cell>
          <cell r="AY769" t="str">
            <v>Không đạt</v>
          </cell>
          <cell r="AZ769" t="str">
            <v>E-HSMT: Lỗ khóa đơn
E-HSDT: Lỗ khóa đa hướng</v>
          </cell>
          <cell r="BA769" t="str">
            <v>Trần Thị Dân</v>
          </cell>
          <cell r="BB769" t="str">
            <v>Không đạt</v>
          </cell>
          <cell r="BC769" t="str">
            <v>E-HSMT: Lỗ khóa đơn
E-HSDT: Lỗ khóa đa hướng</v>
          </cell>
        </row>
        <row r="770">
          <cell r="C770" t="str">
            <v>PP2300520295</v>
          </cell>
          <cell r="D770" t="str">
            <v>Nẹp DHS/DCS vít nén trượt 4.5mm</v>
          </cell>
          <cell r="E770" t="str">
            <v>- Chất liệu Stainless Steel
- Nẹp DHS 135 độ: có 3-12 lỗ, chiều dài các cỡ
- Nẹp  DCS  95 độ có  4-12 lỗ, chiều dài các cỡ, 2 lỗ vít xốp 6.5mm đầu.
- Vít DHS/DCS: đường kính 12mm (kèm vít nén), chiều dài các cỡ
- Tiêu chuẩn chất lượng: CE, ISO, FDA 510k</v>
          </cell>
          <cell r="F770">
            <v>0</v>
          </cell>
          <cell r="G770" t="str">
            <v>Cái</v>
          </cell>
          <cell r="H770">
            <v>5</v>
          </cell>
          <cell r="I770">
            <v>3200000</v>
          </cell>
          <cell r="J770">
            <v>16000000</v>
          </cell>
          <cell r="K770">
            <v>320000</v>
          </cell>
          <cell r="L770">
            <v>24000000</v>
          </cell>
          <cell r="M770">
            <v>11200000</v>
          </cell>
          <cell r="N770">
            <v>1</v>
          </cell>
          <cell r="O770" t="str">
            <v>PP2300520295</v>
          </cell>
          <cell r="P770" t="str">
            <v>Nẹp DHS/DCS vít nén trượt 4.5mm</v>
          </cell>
          <cell r="Q770">
            <v>180</v>
          </cell>
          <cell r="R770">
            <v>114989500</v>
          </cell>
          <cell r="S770">
            <v>210</v>
          </cell>
          <cell r="T770" t="str">
            <v>Trong vòng 24 giờ kể từ thời điểm đặt hàng của Bệnh viện</v>
          </cell>
          <cell r="U770" t="str">
            <v>Nẹp vít nén trượt</v>
          </cell>
          <cell r="V770" t="str">
            <v xml:space="preserve">Nẹp DHS mấu chuyển xương đùi
</v>
          </cell>
          <cell r="W770" t="str">
            <v>N07.06.040.5269.279.0022</v>
          </cell>
          <cell r="X770" t="str">
            <v>S67000306-&gt; S67001220
S67100408-&gt; S67101221</v>
          </cell>
          <cell r="Y770" t="str">
            <v>* Chất liệu Stainless Steel.
 - Nẹp DHS 135°: Thân có 3/4/5/6/7/8/9/10/11/12 lỗ, dài 64-208mm, dày 5.5-6.2mm.
 - Nẹp DCS 95°: Thân có 4/5/6/7/8/9/10/11/12 lỗ, dài 82-210mm, dày 5.5-6.7mm.
 - Vít nén trượt: Đường kính 12mm (kèm vít nén trong), dài 55-110mm tăng 5mm.
 - Vít vỏ 4.5mm dài 20-60mm tăng 2mm.
* Đạt tiêu chuẩn ISO, CE...</v>
          </cell>
          <cell r="Z770" t="str">
            <v>IRENE 
(TianJin ZhengTian Medical Instrument Co., Ltd.)</v>
          </cell>
          <cell r="AA770" t="str">
            <v>Trung Quốc</v>
          </cell>
          <cell r="AB770" t="str">
            <v>IRENE 
(TianJin ZhengTian Medical Instrument Co., Ltd.)</v>
          </cell>
          <cell r="AC770" t="str">
            <v>Trung Quốc</v>
          </cell>
          <cell r="AD770" t="str">
            <v>Loại C</v>
          </cell>
          <cell r="AE770" t="str">
            <v>Số:18597NK/BYT-TB-CT
ngày: 9/8/2021</v>
          </cell>
          <cell r="AF770" t="str">
            <v>Cái/gói</v>
          </cell>
          <cell r="AG770" t="str">
            <v>Bộ</v>
          </cell>
          <cell r="AH770">
            <v>5</v>
          </cell>
          <cell r="AI770" t="str">
            <v>Không hạn sử dụng</v>
          </cell>
          <cell r="AJ770" t="str">
            <v>vn0401340331</v>
          </cell>
          <cell r="AK770" t="str">
            <v>CÔNG TY TNHH MỘT THÀNH VIÊN THƯƠNG MẠI VÂN THÔNG</v>
          </cell>
          <cell r="AL770" t="str">
            <v>Đạt</v>
          </cell>
          <cell r="AM770"/>
          <cell r="AN770" t="str">
            <v xml:space="preserve">Nguyễn Thủy Tiên </v>
          </cell>
          <cell r="AO770" t="str">
            <v>Đạt</v>
          </cell>
          <cell r="AP770" t="str">
            <v>Đạt</v>
          </cell>
          <cell r="AQ770" t="str">
            <v>Đạt</v>
          </cell>
          <cell r="AR770">
            <v>0</v>
          </cell>
          <cell r="AS770" t="str">
            <v>Đạt</v>
          </cell>
          <cell r="AT770" t="str">
            <v>Đạt</v>
          </cell>
          <cell r="AU770" t="str">
            <v>Đạt</v>
          </cell>
          <cell r="AV770" t="str">
            <v>Đạt</v>
          </cell>
          <cell r="AW770" t="str">
            <v>Đạt</v>
          </cell>
          <cell r="AX770" t="str">
            <v>Đạt</v>
          </cell>
          <cell r="AY770" t="str">
            <v>Đạt</v>
          </cell>
          <cell r="AZ770">
            <v>0</v>
          </cell>
          <cell r="BA770" t="str">
            <v>Phan Thị Hoa</v>
          </cell>
          <cell r="BB770" t="str">
            <v>Đạt</v>
          </cell>
          <cell r="BC770">
            <v>0</v>
          </cell>
        </row>
        <row r="771">
          <cell r="C771" t="str">
            <v>PP2300520295</v>
          </cell>
          <cell r="D771" t="str">
            <v>Nẹp DHS/DCS vít nén trượt 4.5mm</v>
          </cell>
          <cell r="E771" t="str">
            <v>- Chất liệu Stainless Steel
- Nẹp DHS 135 độ: có 3-12 lỗ, chiều dài các cỡ
- Nẹp  DCS  95 độ có  4-12 lỗ, chiều dài các cỡ, 2 lỗ vít xốp 6.5mm đầu.
- Vít DHS/DCS: đường kính 12mm (kèm vít nén), chiều dài các cỡ
- Tiêu chuẩn chất lượng: CE, ISO, FDA 510k</v>
          </cell>
          <cell r="F771">
            <v>0</v>
          </cell>
          <cell r="G771" t="str">
            <v>Cái</v>
          </cell>
          <cell r="H771">
            <v>5</v>
          </cell>
          <cell r="I771">
            <v>3200000</v>
          </cell>
          <cell r="J771">
            <v>16000000</v>
          </cell>
          <cell r="K771">
            <v>320000</v>
          </cell>
          <cell r="L771">
            <v>24000000</v>
          </cell>
          <cell r="M771">
            <v>11200000</v>
          </cell>
          <cell r="N771">
            <v>1</v>
          </cell>
          <cell r="O771" t="str">
            <v>PP2300520295</v>
          </cell>
          <cell r="P771" t="str">
            <v>Nẹp DHS/DCS vít nén trượt 4.5mm</v>
          </cell>
          <cell r="Q771">
            <v>180</v>
          </cell>
          <cell r="R771">
            <v>294448200</v>
          </cell>
          <cell r="S771">
            <v>210</v>
          </cell>
          <cell r="T771" t="str">
            <v>Trong vòng 24 giờ kể từ thời điểm đặt hàng của Bệnh viện</v>
          </cell>
          <cell r="U771" t="str">
            <v>Bộ nẹp DHS/DCS, các cỡ</v>
          </cell>
          <cell r="V771" t="str">
            <v xml:space="preserve">Bộ nẹp DHS/DCS </v>
          </cell>
          <cell r="W771" t="str">
            <v>N07.06.040.0311.115.0041</v>
          </cell>
          <cell r="X771" t="str">
            <v>756-35xx
760-0xx</v>
          </cell>
          <cell r="Y771" t="str">
            <v xml:space="preserve"> - Chất liệu: Thép không gỉ 316L
 - Nẹp khóa DHS 135°, nòng dài 38mm, thân nẹp có 2/ 3/ 4/ 5/ 6/ 7/ 8/ 9/ 10/ 12/ 14/ 16/ 18/ 20/ 22 lỗ, dài 46/ 62/ 78/ 94/ 110/ 126/ 158/ 174/ 206/ 238/ 270/ 302/ 334/ 366mm
 - Nẹp DCS 95°, nòng dài 25mm, thân nẹp có 6/ 7/ 8/ 9/ 10/ 12 lỗ, dài 114/ 130/ 146/ 162/ 178/ 210mm
 - Vít DHS/DCS Ø12.5mm, dài 50-145mm + Vít nén DHS/DCS Ø4.0, dài 36mm
 - Tiêu chuẩn chất lượng: CE, ISO 13485, FDA 510k</v>
          </cell>
          <cell r="Z771" t="str">
            <v xml:space="preserve"> Auxein</v>
          </cell>
          <cell r="AA771" t="str">
            <v>Ấn Độ</v>
          </cell>
          <cell r="AB771" t="str">
            <v>Ấn Độ</v>
          </cell>
          <cell r="AC771" t="str">
            <v>Ấn Độ</v>
          </cell>
          <cell r="AD771" t="str">
            <v>C</v>
          </cell>
          <cell r="AE771" t="str">
            <v>7764NK/BYT-TB-CT</v>
          </cell>
          <cell r="AF771" t="str">
            <v>Gói/1</v>
          </cell>
          <cell r="AG771" t="str">
            <v>Bộ</v>
          </cell>
          <cell r="AH771">
            <v>5</v>
          </cell>
          <cell r="AI771">
            <v>0</v>
          </cell>
          <cell r="AJ771" t="str">
            <v>vn0303224087</v>
          </cell>
          <cell r="AK771" t="str">
            <v>CÔNG TY TNHH THIẾT BỊ Y TẾ HOÀNG LỘC M.E</v>
          </cell>
          <cell r="AL771" t="str">
            <v>Đạt</v>
          </cell>
          <cell r="AM771"/>
          <cell r="AN771" t="str">
            <v>Hồ Thị Hồng</v>
          </cell>
          <cell r="AO771" t="str">
            <v>Đạt</v>
          </cell>
          <cell r="AP771" t="str">
            <v>Đạt</v>
          </cell>
          <cell r="AQ771" t="str">
            <v>Đạt</v>
          </cell>
          <cell r="AR771">
            <v>0</v>
          </cell>
          <cell r="AS771" t="str">
            <v>Đạt</v>
          </cell>
          <cell r="AT771" t="str">
            <v>Không đạt</v>
          </cell>
          <cell r="AU771" t="str">
            <v>Đạt</v>
          </cell>
          <cell r="AV771" t="str">
            <v>Đạt</v>
          </cell>
          <cell r="AW771" t="str">
            <v>Đạt</v>
          </cell>
          <cell r="AX771" t="str">
            <v>Đạt</v>
          </cell>
          <cell r="AY771" t="str">
            <v>Không đạt</v>
          </cell>
          <cell r="AZ771" t="str">
            <v>E-HSMT: Vít DHS/DCS đường kính 12mm
E-HSDT: Vít DHS/DCS đường kính 12.5mm</v>
          </cell>
          <cell r="BA771" t="str">
            <v>Trần Thị Dân</v>
          </cell>
          <cell r="BB771" t="str">
            <v>Không đạt</v>
          </cell>
          <cell r="BC771" t="str">
            <v>E-HSMT: Vít DHS/DCS đường kính 12mm
E-HSDT: Vít DHS/DCS đường kính 12.5mm</v>
          </cell>
        </row>
        <row r="772">
          <cell r="C772" t="str">
            <v>PP2300520296</v>
          </cell>
          <cell r="D772" t="str">
            <v>Nẹp mini 2.0mm</v>
          </cell>
          <cell r="E772" t="str">
            <v>Chất liệu Titanium
- Nẹp thẳng có 2-7 lỗ, chiều dài 12-42mm
- Nẹp chữ T 10-11 lỗ, chiều dài 40mm</v>
          </cell>
          <cell r="F772">
            <v>0</v>
          </cell>
          <cell r="G772" t="str">
            <v>Cái</v>
          </cell>
          <cell r="H772">
            <v>50</v>
          </cell>
          <cell r="I772">
            <v>7800000</v>
          </cell>
          <cell r="J772">
            <v>390000000</v>
          </cell>
          <cell r="K772">
            <v>7800000</v>
          </cell>
          <cell r="L772">
            <v>585000000</v>
          </cell>
          <cell r="M772">
            <v>273000000</v>
          </cell>
          <cell r="N772">
            <v>9</v>
          </cell>
          <cell r="O772" t="str">
            <v>PP2300520296</v>
          </cell>
          <cell r="P772" t="str">
            <v>Nẹp mini 2.0mm</v>
          </cell>
          <cell r="Q772">
            <v>180</v>
          </cell>
          <cell r="R772">
            <v>334960000</v>
          </cell>
          <cell r="S772">
            <v>210</v>
          </cell>
          <cell r="T772" t="str">
            <v>Trong vòng 24 giờ kể từ thời điểm dặt hàng của Bệnh viện</v>
          </cell>
          <cell r="U772" t="str">
            <v>Nẹp khóa mini 2.0 (A Plus)</v>
          </cell>
          <cell r="V772" t="str">
            <v>Nẹp khóa mini 2.0 (A Plus)</v>
          </cell>
          <cell r="W772" t="str">
            <v>N07.06.040.0029.296.0001</v>
          </cell>
          <cell r="X772" t="str">
            <v>1600-13xx-xx</v>
          </cell>
          <cell r="Y772" t="str">
            <v>Chất liệu Ti6Al4V
Nẹp được thiết kế theo tiêu chuẩn xương của người Châu Á 
Độ dày 1.2mm, có nhiều hình dạng khác nhau như L, Y, ARC, X, H, thẳng, T,
Dùng vít khóa 2.0mm, vít vỏ 2.0mm
Nẹp chữ L có 3/ 4 lỗ ứng với chiều dài 37/ 45mm
Nẹp chữ Y có 5/ 6/ 7 lỗ ứng với chiều dài 30/ 35/ 39mm
Nẹp chữ ARC có 8 lỗ ứng với chiều dài 23mm
Nẹp chữ H có 4 lỗ ứng với chiều dài 12mm
Nẹp chữ X có 4 lỗ ứng với chiều dài 16mm
Nẹp thẳng có 4/ 5/ 6/ 7/ 8/ 10/ 12 lỗ ứng với chiều dài 24/ 30/ 36/ 42/ 48/ 61/ 73mm
Nẹp chữ T có 4/ 5/ 6/ 7 lỗ ứng với chiều dài 34/ 41/ 47/ 53mm</v>
          </cell>
          <cell r="Z772" t="str">
            <v>A Plus Biotechnology Co., Ltd</v>
          </cell>
          <cell r="AA772" t="str">
            <v>Đài Loan</v>
          </cell>
          <cell r="AB772" t="str">
            <v>A Plus Biotechnology Co., Ltd</v>
          </cell>
          <cell r="AC772" t="str">
            <v>Đài Loan</v>
          </cell>
          <cell r="AD772" t="str">
            <v>C</v>
          </cell>
          <cell r="AE772" t="str">
            <v>9030NK/BYT-TB-CT ngày 05/05/2018</v>
          </cell>
          <cell r="AF772" t="str">
            <v>Cái/ gói</v>
          </cell>
          <cell r="AG772" t="str">
            <v>Cái</v>
          </cell>
          <cell r="AH772">
            <v>50</v>
          </cell>
          <cell r="AI772">
            <v>0</v>
          </cell>
          <cell r="AJ772" t="str">
            <v>vn0302221358</v>
          </cell>
          <cell r="AK772" t="str">
            <v>CÔNG TY CỔ PHẦN DƯỢC PHẨM BẾN THÀNH</v>
          </cell>
          <cell r="AL772" t="str">
            <v>Đạt</v>
          </cell>
          <cell r="AM772"/>
          <cell r="AN772" t="str">
            <v>Phạm Thị Kim Hoàng</v>
          </cell>
          <cell r="AO772" t="str">
            <v>Đạt</v>
          </cell>
          <cell r="AP772" t="str">
            <v>Đạt</v>
          </cell>
          <cell r="AQ772" t="str">
            <v>Đạt</v>
          </cell>
          <cell r="AR772">
            <v>0</v>
          </cell>
          <cell r="AS772" t="str">
            <v>Đạt</v>
          </cell>
          <cell r="AT772" t="str">
            <v>Không đạt</v>
          </cell>
          <cell r="AU772" t="str">
            <v>Đạt</v>
          </cell>
          <cell r="AV772" t="str">
            <v>Đạt</v>
          </cell>
          <cell r="AW772" t="str">
            <v>Đạt</v>
          </cell>
          <cell r="AX772" t="str">
            <v>Đạt</v>
          </cell>
          <cell r="AY772" t="str">
            <v>Không đạt</v>
          </cell>
          <cell r="AZ772" t="str">
            <v>Không khớp với:
 HSMT " -Nẹp thẳng có 2-7 lỗ, chiều dài 12-42mm
- Nẹp chữ T 10-11 lỗ, chiều dài 40mm"
HSDT "Nẹp thẳng có 4/ 5/ 6/ 7/ 8/ 10/ 12 lỗ ứng với chiều dài 24/ 30/ 36/ 42/ 48/ 61/ 73mm
Nẹp chữ T có 4/ 5/ 6/ 7 lỗ ứng với chiều dài 34/ 41/ 47/ 53mm"</v>
          </cell>
          <cell r="BA772" t="str">
            <v>Lê Thị Mơ</v>
          </cell>
          <cell r="BB772" t="str">
            <v>Không đạt</v>
          </cell>
          <cell r="BC772" t="str">
            <v>Không khớp với:
 HSMT " -Nẹp thẳng có 2-7 lỗ, chiều dài 12-42mm
- Nẹp chữ T 10-11 lỗ, chiều dài 40mm"
HSDT "Nẹp thẳng có 4/ 5/ 6/ 7/ 8/ 10/ 12 lỗ ứng với chiều dài 24/ 30/ 36/ 42/ 48/ 61/ 73mm
Nẹp chữ T có 4/ 5/ 6/ 7 lỗ ứng với chiều dài 34/ 41/ 47/ 53mm"</v>
          </cell>
        </row>
        <row r="773">
          <cell r="C773" t="str">
            <v>PP2300520296</v>
          </cell>
          <cell r="D773" t="str">
            <v>Nẹp mini 2.0mm</v>
          </cell>
          <cell r="E773" t="str">
            <v>Chất liệu Titanium
- Nẹp thẳng có 2-7 lỗ, chiều dài 12-42mm
- Nẹp chữ T 10-11 lỗ, chiều dài 40mm</v>
          </cell>
          <cell r="F773">
            <v>0</v>
          </cell>
          <cell r="G773" t="str">
            <v>Cái</v>
          </cell>
          <cell r="H773">
            <v>50</v>
          </cell>
          <cell r="I773">
            <v>7800000</v>
          </cell>
          <cell r="J773">
            <v>390000000</v>
          </cell>
          <cell r="K773">
            <v>7800000</v>
          </cell>
          <cell r="L773">
            <v>585000000</v>
          </cell>
          <cell r="M773">
            <v>273000000</v>
          </cell>
          <cell r="N773">
            <v>9</v>
          </cell>
          <cell r="O773" t="str">
            <v>PP2300520296</v>
          </cell>
          <cell r="P773" t="str">
            <v>Nẹp mini 2.0mm</v>
          </cell>
          <cell r="Q773">
            <v>180</v>
          </cell>
          <cell r="R773">
            <v>79140000</v>
          </cell>
          <cell r="S773">
            <v>210</v>
          </cell>
          <cell r="T773">
            <v>0</v>
          </cell>
          <cell r="U773" t="str">
            <v>Bộ nẹp mini</v>
          </cell>
          <cell r="V773" t="str">
            <v>- Nẹp thẳng
- Nẹp chữ T</v>
          </cell>
          <cell r="W773" t="str">
            <v>Đã đăng kí đang đợi được duyệt</v>
          </cell>
          <cell r="X773" t="str">
            <v>F14AB-PA00843; F14AB-PA00844; F14AB-PA00845; F14AB-PA00846; F14AB-PA00847
F14AB-PA01380; F14AB-PA01381; F14AB-PA01382; F14AB-PA01383; F14AB-PA00839</v>
          </cell>
          <cell r="Y773" t="str">
            <v>Chất liệu: Titanium nguyên chất TA3G - ISO 5832-2 và bề mặt có xử lý màu anode hóa loại III (Colored anodizing type III) có màu vàng bền và chống ăn mòn, sử dụng vít khóa 2.0mm và vít vỏ/vít cứng 2.0mm
- Nẹp khóa nén ép mini bàn tay, dạng thẳng 2.0, thân nẹp dày 1.3mm, từ 4/5/6/7/8 lỗ đôi kết hợp nén ép tương ứng với chiều dài 31/38/45/52/59mm, bước tăng 7mm, khoảng cách lỗ 7mm, nẹp rộng 5mm
Mô tả: mặt dưới nẹp có khoét rãnh ít tiếp xúc giúp giảm thiểu kích ứng mô mềm.
- Hai đầu nẹp thon tạo điều kiện cho việc đưa qua da và ngăn ngừa kích ứng mô mềm
- Nẹp khóa nén ép mini bàn tay hình chữ T (2.0), đầu 2 lỗ, đầu nẹp có 2 lỗ đôi kết hợp giữa nén ép trên cạnh ngắn chữ T. Thân dày 1.3mm, từ 3/4/5/6/7 lỗ đôi kết hợp nén ép tương ứng với chiều dài 25.3/32.1/38.9/45.7/52.5mm , bước tăng 6.8mm, khoảng cách lỗ 6.8mm, nẹp rộng 5mm.
Mô tả: thiết kế thân nẹp thắt eo giảm thiểu kích ứng mô mềm và dễ tạo hình."
Có bộ trợ cụ tương thích. Đạt tiêu chuẩn chất lượng: CE, ISO 13485:2016.</v>
          </cell>
          <cell r="Z773" t="str">
            <v xml:space="preserve">Wuhan Mindray Scientific Co., Ltd, </v>
          </cell>
          <cell r="AA773" t="str">
            <v>China</v>
          </cell>
          <cell r="AB773" t="str">
            <v xml:space="preserve">Wuhan Mindray Scientific Co., Ltd, </v>
          </cell>
          <cell r="AC773" t="str">
            <v>China</v>
          </cell>
          <cell r="AD773" t="str">
            <v>C</v>
          </cell>
          <cell r="AE773" t="str">
            <v>2300492ĐKLH/BYT-HTTB</v>
          </cell>
          <cell r="AF773" t="str">
            <v>Cái/ Túi</v>
          </cell>
          <cell r="AG773" t="str">
            <v>Cái</v>
          </cell>
          <cell r="AH773">
            <v>50</v>
          </cell>
          <cell r="AI773">
            <v>0</v>
          </cell>
          <cell r="AJ773" t="str">
            <v>vn0312587344</v>
          </cell>
          <cell r="AK773" t="str">
            <v>CÔNG TY CỔ PHẦN DƯỢC PHẨM ĐẠI TÍN</v>
          </cell>
          <cell r="AL773" t="str">
            <v>Đạt</v>
          </cell>
          <cell r="AM773"/>
          <cell r="AN773" t="str">
            <v>Trương Thị Mỹ Quý</v>
          </cell>
          <cell r="AO773">
            <v>0</v>
          </cell>
          <cell r="AP773">
            <v>0</v>
          </cell>
          <cell r="AQ773">
            <v>0</v>
          </cell>
          <cell r="AR773">
            <v>0</v>
          </cell>
          <cell r="AS773">
            <v>0</v>
          </cell>
          <cell r="AT773">
            <v>0</v>
          </cell>
          <cell r="AU773">
            <v>0</v>
          </cell>
          <cell r="AV773">
            <v>0</v>
          </cell>
          <cell r="AW773">
            <v>0</v>
          </cell>
          <cell r="AX773">
            <v>0</v>
          </cell>
          <cell r="AY773" t="str">
            <v>Không đạt</v>
          </cell>
          <cell r="AZ773" t="str">
            <v>Không đáp ứng yêu cầu kỹ thuật của E-HSMT</v>
          </cell>
          <cell r="BA773" t="str">
            <v>Nguyễn Văn Tuyền</v>
          </cell>
          <cell r="BB773" t="str">
            <v>Không đạt</v>
          </cell>
          <cell r="BC773" t="str">
            <v>Không đáp ứng yêu cầu kỹ thuật của E-HSMT" Nẹp thẳng có 2-7 lỗ, chiều dài 12-42mm
- Nẹp chữ T 10-11 lỗ, chiều dài 40mm".</v>
          </cell>
        </row>
        <row r="774">
          <cell r="C774" t="str">
            <v>PP2300520296</v>
          </cell>
          <cell r="D774" t="str">
            <v>Nẹp mini 2.0mm</v>
          </cell>
          <cell r="E774" t="str">
            <v>Chất liệu Titanium
- Nẹp thẳng có 2-7 lỗ, chiều dài 12-42mm
- Nẹp chữ T 10-11 lỗ, chiều dài 40mm</v>
          </cell>
          <cell r="F774">
            <v>0</v>
          </cell>
          <cell r="G774" t="str">
            <v>Cái</v>
          </cell>
          <cell r="H774">
            <v>50</v>
          </cell>
          <cell r="I774">
            <v>7800000</v>
          </cell>
          <cell r="J774">
            <v>390000000</v>
          </cell>
          <cell r="K774">
            <v>7800000</v>
          </cell>
          <cell r="L774">
            <v>585000000</v>
          </cell>
          <cell r="M774">
            <v>273000000</v>
          </cell>
          <cell r="N774">
            <v>9</v>
          </cell>
          <cell r="O774" t="str">
            <v>PP2300520296</v>
          </cell>
          <cell r="P774" t="str">
            <v>Nẹp mini 2.0mm</v>
          </cell>
          <cell r="Q774">
            <v>180</v>
          </cell>
          <cell r="R774">
            <v>114989500</v>
          </cell>
          <cell r="S774">
            <v>210</v>
          </cell>
          <cell r="T774" t="str">
            <v>Trong vòng 24 giờ kể từ thời điểm đặt hàng của Bệnh viện</v>
          </cell>
          <cell r="U774" t="str">
            <v>Nẹp mini 2.0mm</v>
          </cell>
          <cell r="V774" t="str">
            <v>Nẹp mini</v>
          </cell>
          <cell r="W774" t="str">
            <v>N07.06.040.5269.279.0094</v>
          </cell>
          <cell r="X774" t="str">
            <v>A77040212-&gt; A77040742 A77061040,  A77061140</v>
          </cell>
          <cell r="Y774" t="str">
            <v>Chất liệu Titanium
- Nẹp thẳng có 2-7 lỗ, chiều dài 12-42mm
- Nẹp chữ T 10-11 lỗ, chiều dài 40mm</v>
          </cell>
          <cell r="Z774" t="str">
            <v>IRENE 
(TianJin ZhengTian Medical Instrument Co., Ltd.)</v>
          </cell>
          <cell r="AA774" t="str">
            <v>Trung Quốc</v>
          </cell>
          <cell r="AB774" t="str">
            <v>IRENE 
(TianJin ZhengTian Medical Instrument Co., Ltd.)</v>
          </cell>
          <cell r="AC774" t="str">
            <v>Trung Quốc</v>
          </cell>
          <cell r="AD774" t="str">
            <v>Loại C</v>
          </cell>
          <cell r="AE774" t="str">
            <v>Số:18597NK/BYT-TB-CT
ngày: 9/8/2021</v>
          </cell>
          <cell r="AF774" t="str">
            <v>Cái/gói</v>
          </cell>
          <cell r="AG774" t="str">
            <v>Cái</v>
          </cell>
          <cell r="AH774">
            <v>50</v>
          </cell>
          <cell r="AI774" t="str">
            <v>Không hạn sử dụng</v>
          </cell>
          <cell r="AJ774" t="str">
            <v>vn0401340331</v>
          </cell>
          <cell r="AK774" t="str">
            <v>CÔNG TY TNHH MỘT THÀNH VIÊN THƯƠNG MẠI VÂN THÔNG</v>
          </cell>
          <cell r="AL774" t="str">
            <v>Đạt</v>
          </cell>
          <cell r="AM774"/>
          <cell r="AN774" t="str">
            <v xml:space="preserve">Nguyễn Thủy Tiên </v>
          </cell>
          <cell r="AO774" t="str">
            <v xml:space="preserve"> Không đạt</v>
          </cell>
          <cell r="AP774" t="str">
            <v xml:space="preserve"> Không đạt</v>
          </cell>
          <cell r="AQ774" t="str">
            <v>Đạt</v>
          </cell>
          <cell r="AR774">
            <v>0</v>
          </cell>
          <cell r="AS774" t="str">
            <v>Đạt</v>
          </cell>
          <cell r="AT774" t="str">
            <v>Đạt</v>
          </cell>
          <cell r="AU774" t="str">
            <v>Đạt</v>
          </cell>
          <cell r="AV774" t="str">
            <v>Đạt</v>
          </cell>
          <cell r="AW774" t="str">
            <v>Đạt</v>
          </cell>
          <cell r="AX774" t="str">
            <v>Đạt</v>
          </cell>
          <cell r="AY774" t="str">
            <v xml:space="preserve"> Không đạt</v>
          </cell>
          <cell r="AZ774" t="str">
            <v>- Mã sản phẩm dự thầu không có trong bản phân loại TTBYT.
'- Mã sản phẩm dự thầu không thể hiện trong giấy phép nhập khẩu TTBYT.</v>
          </cell>
          <cell r="BA774" t="str">
            <v>Phan Thị Hoa</v>
          </cell>
          <cell r="BB774" t="str">
            <v>Không đạt</v>
          </cell>
          <cell r="BC774" t="str">
            <v>- Mã sản phẩm dự thầu không có trong bản phân loại TTBYT.
'- Mã sản phẩm dự thầu không thể hiện trong giấy phép nhập khẩu TTBYT.</v>
          </cell>
        </row>
        <row r="775">
          <cell r="C775" t="str">
            <v>PP2300520296</v>
          </cell>
          <cell r="D775" t="str">
            <v>Nẹp mini 2.0mm</v>
          </cell>
          <cell r="E775" t="str">
            <v>Chất liệu Titanium
- Nẹp thẳng có 2-7 lỗ, chiều dài 12-42mm
- Nẹp chữ T 10-11 lỗ, chiều dài 40mm</v>
          </cell>
          <cell r="F775">
            <v>0</v>
          </cell>
          <cell r="G775" t="str">
            <v>Cái</v>
          </cell>
          <cell r="H775">
            <v>50</v>
          </cell>
          <cell r="I775">
            <v>7800000</v>
          </cell>
          <cell r="J775">
            <v>390000000</v>
          </cell>
          <cell r="K775">
            <v>7800000</v>
          </cell>
          <cell r="L775">
            <v>585000000</v>
          </cell>
          <cell r="M775">
            <v>273000000</v>
          </cell>
          <cell r="N775">
            <v>9</v>
          </cell>
          <cell r="O775" t="str">
            <v>PP2300520296</v>
          </cell>
          <cell r="P775" t="str">
            <v>Nẹp mini 2.0mm</v>
          </cell>
          <cell r="Q775">
            <v>180</v>
          </cell>
          <cell r="R775">
            <v>294448200</v>
          </cell>
          <cell r="S775">
            <v>210</v>
          </cell>
          <cell r="T775" t="str">
            <v>Trong vòng 24 giờ kể từ thời điểm đặt hàng của Bệnh viện</v>
          </cell>
          <cell r="U775" t="str">
            <v>Nẹp khóa mini, vít Ø2.0mm, Titan, các cỡ</v>
          </cell>
          <cell r="V775" t="str">
            <v xml:space="preserve">Nẹp khóa mini, vít Ø2.0mm, Titan </v>
          </cell>
          <cell r="W775" t="str">
            <v>N07.06.040.0311.115.0418</v>
          </cell>
          <cell r="X775" t="str">
            <v>TI-505-2xx
TI-556-2xx</v>
          </cell>
          <cell r="Y775" t="str">
            <v xml:space="preserve"> - Chất liệu Hợp kim Titanium Ti6Al4V.
 - Nẹp thẳng thân nẹp có 4/ 5/ 6/ 7/ 8/ 10 lỗ, dài 31/ 38/ 45/ 52/ 59/ 73mm
 - Nẹp chữ T, đầu nẹp có 3 lỗ, thân nẹp có 4/ 5/ 6/ 7 lỗ, dài 32/ 39/ 46/ 53mm
 - Tiêu chuẩn chất lượng CE, ISO, FDA 510k</v>
          </cell>
          <cell r="Z775" t="str">
            <v xml:space="preserve"> Auxein</v>
          </cell>
          <cell r="AA775" t="str">
            <v>Ấn Độ</v>
          </cell>
          <cell r="AB775" t="str">
            <v>Ấn Độ</v>
          </cell>
          <cell r="AC775" t="str">
            <v>Ấn Độ</v>
          </cell>
          <cell r="AD775" t="str">
            <v>C</v>
          </cell>
          <cell r="AE775" t="str">
            <v>7764NK/BYT-TB-CT</v>
          </cell>
          <cell r="AF775" t="str">
            <v>Gói/1</v>
          </cell>
          <cell r="AG775" t="str">
            <v>Cái</v>
          </cell>
          <cell r="AH775">
            <v>50</v>
          </cell>
          <cell r="AI775">
            <v>0</v>
          </cell>
          <cell r="AJ775" t="str">
            <v>vn0303224087</v>
          </cell>
          <cell r="AK775" t="str">
            <v>CÔNG TY TNHH THIẾT BỊ Y TẾ HOÀNG LỘC M.E</v>
          </cell>
          <cell r="AL775" t="str">
            <v>Đạt</v>
          </cell>
          <cell r="AM775"/>
          <cell r="AN775" t="str">
            <v>Hồ Thị Hồng</v>
          </cell>
          <cell r="AO775" t="str">
            <v>Đạt</v>
          </cell>
          <cell r="AP775" t="str">
            <v>Đạt</v>
          </cell>
          <cell r="AQ775" t="str">
            <v>Đạt</v>
          </cell>
          <cell r="AR775">
            <v>0</v>
          </cell>
          <cell r="AS775" t="str">
            <v>Đạt</v>
          </cell>
          <cell r="AT775" t="str">
            <v>Không đạt</v>
          </cell>
          <cell r="AU775" t="str">
            <v>Đạt</v>
          </cell>
          <cell r="AV775" t="str">
            <v>Đạt</v>
          </cell>
          <cell r="AW775" t="str">
            <v>Đạt</v>
          </cell>
          <cell r="AX775" t="str">
            <v>Đạt</v>
          </cell>
          <cell r="AY775" t="str">
            <v>Không đạt</v>
          </cell>
          <cell r="AZ775" t="str">
            <v>E-HSMT: Nẹp chữ T 10 -11 lỗ, chiều dài 40mm
E-HSDT: Nẹp chữ T, đầu nẹp có 3 lỗ, thân nẹp có 4/ 5/ 6/ 7 lỗ, dài 32/ 39/ 46/ 53mm</v>
          </cell>
          <cell r="BA775" t="str">
            <v>Trần Thị Dân</v>
          </cell>
          <cell r="BB775" t="str">
            <v>Không đạt</v>
          </cell>
          <cell r="BC775" t="str">
            <v>E-HSMT: Nẹp chữ T 10 -11 lỗ, chiều dài 40mm
E-HSDT: Nẹp chữ T, đầu nẹp có 3 lỗ, thân nẹp có 4/ 5/ 6/ 7 lỗ, dài 32/ 39/ 46/ 53mm</v>
          </cell>
        </row>
        <row r="776">
          <cell r="C776" t="str">
            <v>PP2300520297</v>
          </cell>
          <cell r="D776" t="str">
            <v>Vit mini 2.0mm</v>
          </cell>
          <cell r="E776" t="str">
            <v>- Chất liệu Titanium, mũi vít tự tạo ren, đường kính 2.0mm
- Đầu gài chữ thập, chiều dài 8-28mm
- Đầu gài ngôi sao, chiều dài 6-30mm
- Tiêu chuẩn chất lượng:  ISO, CE</v>
          </cell>
          <cell r="F776">
            <v>0</v>
          </cell>
          <cell r="G776" t="str">
            <v>Cái</v>
          </cell>
          <cell r="H776">
            <v>200</v>
          </cell>
          <cell r="I776">
            <v>350000</v>
          </cell>
          <cell r="J776">
            <v>70000000</v>
          </cell>
          <cell r="K776">
            <v>1400000</v>
          </cell>
          <cell r="L776">
            <v>105000000</v>
          </cell>
          <cell r="M776">
            <v>49000000</v>
          </cell>
          <cell r="N776">
            <v>34</v>
          </cell>
          <cell r="O776" t="str">
            <v>PP2300520297</v>
          </cell>
          <cell r="P776" t="str">
            <v>Vit mini 2.0mm</v>
          </cell>
          <cell r="Q776">
            <v>180</v>
          </cell>
          <cell r="R776">
            <v>114989500</v>
          </cell>
          <cell r="S776">
            <v>210</v>
          </cell>
          <cell r="T776" t="str">
            <v>Trong vòng 24 giờ kể từ thời điểm đặt hàng của Bệnh viện</v>
          </cell>
          <cell r="U776" t="str">
            <v>Vit mini 2.0mm</v>
          </cell>
          <cell r="V776" t="str">
            <v>Vít xương cứng</v>
          </cell>
          <cell r="W776" t="str">
            <v>N07.06.040.5269.279.0089</v>
          </cell>
          <cell r="X776" t="str">
            <v>T50002008-&gt; T50002028
T500020006-&gt;  T500020030</v>
          </cell>
          <cell r="Y776" t="str">
            <v>- Chất liệu Titanium, mũi vít tự tạo ren, đường kính 2.0mm
- Đầu gài chữ thập, chiều dài 8-28mm
- Đầu gài ngôi sao, chiều dài 6-30mm
- Tiêu chuẩn chất lượng:  ISO, CE</v>
          </cell>
          <cell r="Z776" t="str">
            <v>IRENE 
(TianJin ZhengTian Medical Instrument Co., Ltd.)</v>
          </cell>
          <cell r="AA776" t="str">
            <v>Trung Quốc</v>
          </cell>
          <cell r="AB776" t="str">
            <v>IRENE 
(TianJin ZhengTian Medical Instrument Co., Ltd.)</v>
          </cell>
          <cell r="AC776" t="str">
            <v>Trung Quốc</v>
          </cell>
          <cell r="AD776" t="str">
            <v>Loại C</v>
          </cell>
          <cell r="AE776" t="str">
            <v>Số:18597NK/BYT-TB-CT
ngày: 9/8/2021</v>
          </cell>
          <cell r="AF776" t="str">
            <v>Cái/gói</v>
          </cell>
          <cell r="AG776" t="str">
            <v>Cái</v>
          </cell>
          <cell r="AH776">
            <v>200</v>
          </cell>
          <cell r="AI776" t="str">
            <v>Không hạn sử dụng</v>
          </cell>
          <cell r="AJ776" t="str">
            <v>vn0401340331</v>
          </cell>
          <cell r="AK776" t="str">
            <v>CÔNG TY TNHH MỘT THÀNH VIÊN THƯƠNG MẠI VÂN THÔNG</v>
          </cell>
          <cell r="AL776" t="str">
            <v>Đạt</v>
          </cell>
          <cell r="AM776"/>
          <cell r="AN776" t="str">
            <v xml:space="preserve">Nguyễn Thủy Tiên </v>
          </cell>
          <cell r="AO776" t="str">
            <v>Đạt</v>
          </cell>
          <cell r="AP776" t="str">
            <v xml:space="preserve"> Không đạt</v>
          </cell>
          <cell r="AQ776" t="str">
            <v>Đạt</v>
          </cell>
          <cell r="AR776">
            <v>0</v>
          </cell>
          <cell r="AS776" t="str">
            <v>Đạt</v>
          </cell>
          <cell r="AT776" t="str">
            <v>Đạt</v>
          </cell>
          <cell r="AU776" t="str">
            <v>Đạt</v>
          </cell>
          <cell r="AV776" t="str">
            <v>Đạt</v>
          </cell>
          <cell r="AW776" t="str">
            <v>Đạt</v>
          </cell>
          <cell r="AX776" t="str">
            <v>Đạt</v>
          </cell>
          <cell r="AY776" t="str">
            <v xml:space="preserve"> Không đạt</v>
          </cell>
          <cell r="AZ776" t="str">
            <v>- Mã sản phẩm dự thầu không thể hiện trong giấy phép nhập khẩu TTBYT.</v>
          </cell>
          <cell r="BA776" t="str">
            <v>Phan Thị Hoa</v>
          </cell>
          <cell r="BB776" t="str">
            <v>Không đạt</v>
          </cell>
          <cell r="BC776" t="str">
            <v>- Mã sản phẩm dự thầu không thể hiện trong giấy phép nhập khẩu TTBYT.</v>
          </cell>
        </row>
        <row r="777">
          <cell r="C777" t="str">
            <v>PP2300520298</v>
          </cell>
          <cell r="D777" t="str">
            <v>Vít vỏ xương 3.5mm</v>
          </cell>
          <cell r="E777" t="str">
            <v>- Chất liệu thép không gỉ
- Đường kính 3.5mm, chiều dài 12-50mm
- Tiêu chuẩn chất lượng:  ISO, CE</v>
          </cell>
          <cell r="F777">
            <v>0</v>
          </cell>
          <cell r="G777" t="str">
            <v>Cái</v>
          </cell>
          <cell r="H777">
            <v>500</v>
          </cell>
          <cell r="I777">
            <v>45000</v>
          </cell>
          <cell r="J777">
            <v>22500000</v>
          </cell>
          <cell r="K777">
            <v>450000</v>
          </cell>
          <cell r="L777">
            <v>33750000</v>
          </cell>
          <cell r="M777">
            <v>15750000</v>
          </cell>
          <cell r="N777">
            <v>84</v>
          </cell>
          <cell r="O777" t="str">
            <v>PP2300520298</v>
          </cell>
          <cell r="P777" t="str">
            <v>Vít vỏ xương 3.5mm</v>
          </cell>
          <cell r="Q777">
            <v>180</v>
          </cell>
          <cell r="R777">
            <v>114989500</v>
          </cell>
          <cell r="S777">
            <v>210</v>
          </cell>
          <cell r="T777" t="str">
            <v>Trong vòng 24 giờ kể từ thời điểm đặt hàng của Bệnh viện</v>
          </cell>
          <cell r="U777" t="str">
            <v>Vít nén ép xương cứng 3.5mm</v>
          </cell>
          <cell r="V777" t="str">
            <v>Vít xương cứng IRE 3.5mm, thép không gỉ</v>
          </cell>
          <cell r="W777" t="str">
            <v>N07.06.040.5269.279.0116</v>
          </cell>
          <cell r="X777" t="str">
            <v>S50003512-&gt; S50003550</v>
          </cell>
          <cell r="Y777" t="str">
            <v>- Chất liệu thép không gỉ
- Đường kính 3.5mm, chiều dài 12-50mm
- Tiêu chuẩn chất lượng:  ISO, CE</v>
          </cell>
          <cell r="Z777" t="str">
            <v>IRENE 
(TianJin ZhengTian Medical Instrument Co., Ltd.)</v>
          </cell>
          <cell r="AA777" t="str">
            <v>Trung Quốc</v>
          </cell>
          <cell r="AB777" t="str">
            <v>IRENE 
(TianJin ZhengTian Medical Instrument Co., Ltd.)</v>
          </cell>
          <cell r="AC777" t="str">
            <v>Trung Quốc</v>
          </cell>
          <cell r="AD777" t="str">
            <v>Loại C</v>
          </cell>
          <cell r="AE777" t="str">
            <v>Số:18597NK/BYT-TB-CT
ngày: 9/8/2021</v>
          </cell>
          <cell r="AF777" t="str">
            <v>Cái/gói</v>
          </cell>
          <cell r="AG777" t="str">
            <v>Cái</v>
          </cell>
          <cell r="AH777">
            <v>500</v>
          </cell>
          <cell r="AI777" t="str">
            <v>Không hạn sử dụng</v>
          </cell>
          <cell r="AJ777" t="str">
            <v>vn0401340331</v>
          </cell>
          <cell r="AK777" t="str">
            <v>CÔNG TY TNHH MỘT THÀNH VIÊN THƯƠNG MẠI VÂN THÔNG</v>
          </cell>
          <cell r="AL777" t="str">
            <v>Đạt</v>
          </cell>
          <cell r="AM777"/>
          <cell r="AN777" t="str">
            <v xml:space="preserve">Nguyễn Thủy Tiên </v>
          </cell>
          <cell r="AO777" t="str">
            <v>Đạt</v>
          </cell>
          <cell r="AP777" t="str">
            <v>Đạt</v>
          </cell>
          <cell r="AQ777" t="str">
            <v>Đạt</v>
          </cell>
          <cell r="AR777">
            <v>0</v>
          </cell>
          <cell r="AS777" t="str">
            <v>Đạt</v>
          </cell>
          <cell r="AT777" t="str">
            <v>Đạt</v>
          </cell>
          <cell r="AU777" t="str">
            <v>Đạt</v>
          </cell>
          <cell r="AV777" t="str">
            <v>Đạt</v>
          </cell>
          <cell r="AW777" t="str">
            <v>Đạt</v>
          </cell>
          <cell r="AX777" t="str">
            <v>Đạt</v>
          </cell>
          <cell r="AY777" t="str">
            <v>Đạt</v>
          </cell>
          <cell r="AZ777">
            <v>0</v>
          </cell>
          <cell r="BA777" t="str">
            <v>Phan Thị Hoa</v>
          </cell>
          <cell r="BB777" t="str">
            <v>Đạt</v>
          </cell>
          <cell r="BC777">
            <v>0</v>
          </cell>
        </row>
        <row r="778">
          <cell r="C778" t="str">
            <v>PP2300520299</v>
          </cell>
          <cell r="D778" t="str">
            <v>Vít vỏ xương 4.5mm</v>
          </cell>
          <cell r="E778" t="str">
            <v>- Chất liệu thép không gỉ
- Đường kính 4.5mm, chiều dài 20-60mm
- Tiêu chuẩn chất lượng:  ISO, CE</v>
          </cell>
          <cell r="F778">
            <v>0</v>
          </cell>
          <cell r="G778" t="str">
            <v>Cái</v>
          </cell>
          <cell r="H778">
            <v>500</v>
          </cell>
          <cell r="I778">
            <v>47000</v>
          </cell>
          <cell r="J778">
            <v>23500000</v>
          </cell>
          <cell r="K778">
            <v>470000</v>
          </cell>
          <cell r="L778">
            <v>35250000</v>
          </cell>
          <cell r="M778">
            <v>16450000</v>
          </cell>
          <cell r="N778">
            <v>84</v>
          </cell>
          <cell r="O778" t="str">
            <v>PP2300520299</v>
          </cell>
          <cell r="P778" t="str">
            <v>Vít vỏ xương 4.5mm</v>
          </cell>
          <cell r="Q778">
            <v>180</v>
          </cell>
          <cell r="R778">
            <v>114989500</v>
          </cell>
          <cell r="S778">
            <v>210</v>
          </cell>
          <cell r="T778" t="str">
            <v>Trong vòng 24 giờ kể từ thời điểm đặt hàng của Bệnh viện</v>
          </cell>
          <cell r="U778" t="str">
            <v>Vít nén ép xương cứng 4.5mm</v>
          </cell>
          <cell r="V778" t="str">
            <v>Vít xương cứng IRE 4.5mm, thép không gỉ</v>
          </cell>
          <cell r="W778" t="str">
            <v>N07.06.040.5269.279.0122</v>
          </cell>
          <cell r="X778" t="str">
            <v>S50004520-&gt; S50004560</v>
          </cell>
          <cell r="Y778" t="str">
            <v>- Chất liệu thép không gỉ
- Đường kính 4.5mm, chiều dài 20-60mm
- Tiêu chuẩn chất lượng:  ISO, CE</v>
          </cell>
          <cell r="Z778" t="str">
            <v>IRENE 
(TianJin ZhengTian Medical Instrument Co., Ltd.)</v>
          </cell>
          <cell r="AA778" t="str">
            <v>Trung Quốc</v>
          </cell>
          <cell r="AB778" t="str">
            <v>IRENE 
(TianJin ZhengTian Medical Instrument Co., Ltd.)</v>
          </cell>
          <cell r="AC778" t="str">
            <v>Trung Quốc</v>
          </cell>
          <cell r="AD778" t="str">
            <v>Loại C</v>
          </cell>
          <cell r="AE778" t="str">
            <v>Số:18597NK/BYT-TB-CT
ngày: 9/8/2021</v>
          </cell>
          <cell r="AF778" t="str">
            <v>Cái/gói</v>
          </cell>
          <cell r="AG778" t="str">
            <v>Cái</v>
          </cell>
          <cell r="AH778">
            <v>500</v>
          </cell>
          <cell r="AI778" t="str">
            <v>Không hạn sử dụng</v>
          </cell>
          <cell r="AJ778" t="str">
            <v>vn0401340331</v>
          </cell>
          <cell r="AK778" t="str">
            <v>CÔNG TY TNHH MỘT THÀNH VIÊN THƯƠNG MẠI VÂN THÔNG</v>
          </cell>
          <cell r="AL778" t="str">
            <v>Đạt</v>
          </cell>
          <cell r="AM778"/>
          <cell r="AN778" t="str">
            <v xml:space="preserve">Nguyễn Thủy Tiên </v>
          </cell>
          <cell r="AO778" t="str">
            <v>Đạt</v>
          </cell>
          <cell r="AP778" t="str">
            <v>Đạt</v>
          </cell>
          <cell r="AQ778" t="str">
            <v>Đạt</v>
          </cell>
          <cell r="AR778">
            <v>0</v>
          </cell>
          <cell r="AS778" t="str">
            <v>Đạt</v>
          </cell>
          <cell r="AT778" t="str">
            <v>Đạt</v>
          </cell>
          <cell r="AU778" t="str">
            <v>Đạt</v>
          </cell>
          <cell r="AV778" t="str">
            <v>Đạt</v>
          </cell>
          <cell r="AW778" t="str">
            <v>Đạt</v>
          </cell>
          <cell r="AX778" t="str">
            <v>Đạt</v>
          </cell>
          <cell r="AY778" t="str">
            <v>Đạt</v>
          </cell>
          <cell r="AZ778">
            <v>0</v>
          </cell>
          <cell r="BA778" t="str">
            <v>Phan Thị Hoa</v>
          </cell>
          <cell r="BB778" t="str">
            <v>Đạt</v>
          </cell>
          <cell r="BC778">
            <v>0</v>
          </cell>
        </row>
        <row r="779">
          <cell r="C779" t="str">
            <v>PP2300520300</v>
          </cell>
          <cell r="D779" t="str">
            <v>Vít xương xốp 4.0mm</v>
          </cell>
          <cell r="E779" t="str">
            <v xml:space="preserve"> Chất liệu thép không gỉ, đường kính 4.0mm:
- Vit xốp toàn ren chiều dài 10-60mm
- Vit xốp 1 phần ren chiều dài 20-60mm
- Tiêu chuẩn chất lượng:  ISO, CE</v>
          </cell>
          <cell r="F779">
            <v>0</v>
          </cell>
          <cell r="G779" t="str">
            <v>Cái</v>
          </cell>
          <cell r="H779">
            <v>100</v>
          </cell>
          <cell r="I779">
            <v>75000</v>
          </cell>
          <cell r="J779">
            <v>7500000</v>
          </cell>
          <cell r="K779">
            <v>150000</v>
          </cell>
          <cell r="L779">
            <v>11250000</v>
          </cell>
          <cell r="M779">
            <v>5250000</v>
          </cell>
          <cell r="N779">
            <v>17</v>
          </cell>
          <cell r="O779" t="str">
            <v>PP2300520300</v>
          </cell>
          <cell r="P779" t="str">
            <v>Vít xương xốp 4.0mm</v>
          </cell>
          <cell r="Q779">
            <v>180</v>
          </cell>
          <cell r="R779">
            <v>114989500</v>
          </cell>
          <cell r="S779">
            <v>210</v>
          </cell>
          <cell r="T779" t="str">
            <v>Trong vòng 24 giờ kể từ thời điểm đặt hàng của Bệnh viện</v>
          </cell>
          <cell r="U779" t="str">
            <v>Vít xương xốp đường kính 4.0mm</v>
          </cell>
          <cell r="V779" t="str">
            <v>Vít xương xốp IRE 4.0mm, thép không gỉ</v>
          </cell>
          <cell r="W779" t="str">
            <v>N07.06.040.5269.279.0115</v>
          </cell>
          <cell r="X779" t="str">
            <v>S52004010-&gt; S52004060 S52034020-&gt; S52034060</v>
          </cell>
          <cell r="Y779" t="str">
            <v>* Chất liệu Stainless Steel, đường kính 4.0mm, đầu gài lục giác.
 - Vit xốp toàn ren: Dài 10-60mm tăng 2mm.
 - Vit xốp 1 phần ren: Dài 20-60mm tăng 5mm.
* Đạt đủ các tiêu chuẩn ISO, CE…</v>
          </cell>
          <cell r="Z779" t="str">
            <v>IRENE 
(TianJin ZhengTian Medical Instrument Co., Ltd.)</v>
          </cell>
          <cell r="AA779" t="str">
            <v>Trung Quốc</v>
          </cell>
          <cell r="AB779" t="str">
            <v>IRENE 
(TianJin ZhengTian Medical Instrument Co., Ltd.)</v>
          </cell>
          <cell r="AC779" t="str">
            <v>Trung Quốc</v>
          </cell>
          <cell r="AD779" t="str">
            <v>Loại C</v>
          </cell>
          <cell r="AE779" t="str">
            <v>Số:18597NK/BYT-TB-CT
ngày: 9/8/2021</v>
          </cell>
          <cell r="AF779" t="str">
            <v>Cái/gói</v>
          </cell>
          <cell r="AG779" t="str">
            <v>Cái</v>
          </cell>
          <cell r="AH779">
            <v>100</v>
          </cell>
          <cell r="AI779" t="str">
            <v>Không hạn sử dụng</v>
          </cell>
          <cell r="AJ779" t="str">
            <v>vn0401340331</v>
          </cell>
          <cell r="AK779" t="str">
            <v>CÔNG TY TNHH MỘT THÀNH VIÊN THƯƠNG MẠI VÂN THÔNG</v>
          </cell>
          <cell r="AL779" t="str">
            <v>Đạt</v>
          </cell>
          <cell r="AM779"/>
          <cell r="AN779" t="str">
            <v xml:space="preserve">Nguyễn Thủy Tiên </v>
          </cell>
          <cell r="AO779" t="str">
            <v>Đạt</v>
          </cell>
          <cell r="AP779" t="str">
            <v>Đạt</v>
          </cell>
          <cell r="AQ779" t="str">
            <v>Đạt</v>
          </cell>
          <cell r="AR779">
            <v>0</v>
          </cell>
          <cell r="AS779" t="str">
            <v>Đạt</v>
          </cell>
          <cell r="AT779" t="str">
            <v>Đạt</v>
          </cell>
          <cell r="AU779" t="str">
            <v>Đạt</v>
          </cell>
          <cell r="AV779" t="str">
            <v>Đạt</v>
          </cell>
          <cell r="AW779" t="str">
            <v>Đạt</v>
          </cell>
          <cell r="AX779" t="str">
            <v>Đạt</v>
          </cell>
          <cell r="AY779" t="str">
            <v>Đạt</v>
          </cell>
          <cell r="AZ779">
            <v>0</v>
          </cell>
          <cell r="BA779" t="str">
            <v>Phan Thị Hoa</v>
          </cell>
          <cell r="BB779" t="str">
            <v>Đạt</v>
          </cell>
          <cell r="BC779">
            <v>0</v>
          </cell>
        </row>
        <row r="780">
          <cell r="C780" t="str">
            <v>PP2300520301</v>
          </cell>
          <cell r="D780" t="str">
            <v>Vít xương xốp 6.5mm</v>
          </cell>
          <cell r="E780" t="str">
            <v>-Chất liệu thép không gỉ, đường kính 6.5mm
- Vít ren 16/32mm chiều dài 30-120mm
- Vít toàn ren dài 30-90mm
- Tiêu chuẩn chất lượng:  ISO, CE</v>
          </cell>
          <cell r="F780">
            <v>0</v>
          </cell>
          <cell r="G780" t="str">
            <v>Cái</v>
          </cell>
          <cell r="H780">
            <v>50</v>
          </cell>
          <cell r="I780">
            <v>95000</v>
          </cell>
          <cell r="J780">
            <v>4750000</v>
          </cell>
          <cell r="K780">
            <v>95000</v>
          </cell>
          <cell r="L780">
            <v>7125000</v>
          </cell>
          <cell r="M780">
            <v>3325000</v>
          </cell>
          <cell r="N780">
            <v>9</v>
          </cell>
          <cell r="O780" t="str">
            <v>PP2300520301</v>
          </cell>
          <cell r="P780" t="str">
            <v>Vít xương xốp 6.5mm</v>
          </cell>
          <cell r="Q780">
            <v>180</v>
          </cell>
          <cell r="R780">
            <v>114989500</v>
          </cell>
          <cell r="S780">
            <v>210</v>
          </cell>
          <cell r="T780" t="str">
            <v>Trong vòng 24 giờ kể từ thời điểm đặt hàng của Bệnh viện</v>
          </cell>
          <cell r="U780" t="str">
            <v>Vít xương xốp đường kính 6.5mm</v>
          </cell>
          <cell r="V780" t="str">
            <v>Vít xương xốp IRE 6.5mm, thép không gỉ</v>
          </cell>
          <cell r="W780" t="str">
            <v>N07.06.040.5269.279.0114</v>
          </cell>
          <cell r="X780" t="str">
            <v>S52006530-&gt; S52006590
 S52036530-&gt;  S52036520</v>
          </cell>
          <cell r="Y780" t="str">
            <v>*Chất liệu Titanium.
- Vít toàn ren dài 30-90mm, tăng 5mm.
- Vít ren 16/32mm, dài 30-120mm, tăng 5mm.
- Đường kính 6.5mm, đầu vặn hình sao.
*Đạt tiêu chuẩn ISO, CE, FDA 510k…</v>
          </cell>
          <cell r="Z780" t="str">
            <v>IRENE 
(TianJin ZhengTian Medical Instrument Co., Ltd.)</v>
          </cell>
          <cell r="AA780" t="str">
            <v>Trung Quốc</v>
          </cell>
          <cell r="AB780" t="str">
            <v>IRENE 
(TianJin ZhengTian Medical Instrument Co., Ltd.)</v>
          </cell>
          <cell r="AC780" t="str">
            <v>Trung Quốc</v>
          </cell>
          <cell r="AD780" t="str">
            <v>Loại C</v>
          </cell>
          <cell r="AE780" t="str">
            <v>Số:18597NK/BYT-TB-CT
ngày: 9/8/2021</v>
          </cell>
          <cell r="AF780" t="str">
            <v>Cái/gói</v>
          </cell>
          <cell r="AG780" t="str">
            <v>Cái</v>
          </cell>
          <cell r="AH780">
            <v>50</v>
          </cell>
          <cell r="AI780" t="str">
            <v>Không hạn sử dụng</v>
          </cell>
          <cell r="AJ780" t="str">
            <v>vn0401340331</v>
          </cell>
          <cell r="AK780" t="str">
            <v>CÔNG TY TNHH MỘT THÀNH VIÊN THƯƠNG MẠI VÂN THÔNG</v>
          </cell>
          <cell r="AL780" t="str">
            <v>Đạt</v>
          </cell>
          <cell r="AM780"/>
          <cell r="AN780" t="str">
            <v xml:space="preserve">Nguyễn Thủy Tiên </v>
          </cell>
          <cell r="AO780" t="str">
            <v>Đạt</v>
          </cell>
          <cell r="AP780" t="str">
            <v>Đạt</v>
          </cell>
          <cell r="AQ780" t="str">
            <v>Đạt</v>
          </cell>
          <cell r="AR780">
            <v>0</v>
          </cell>
          <cell r="AS780" t="str">
            <v>Đạt</v>
          </cell>
          <cell r="AT780" t="str">
            <v>Đạt</v>
          </cell>
          <cell r="AU780" t="str">
            <v>Đạt</v>
          </cell>
          <cell r="AV780" t="str">
            <v>Đạt</v>
          </cell>
          <cell r="AW780" t="str">
            <v>Đạt</v>
          </cell>
          <cell r="AX780" t="str">
            <v>Đạt</v>
          </cell>
          <cell r="AY780" t="str">
            <v>Đạt</v>
          </cell>
          <cell r="AZ780">
            <v>0</v>
          </cell>
          <cell r="BA780" t="str">
            <v>Phan Thị Hoa</v>
          </cell>
          <cell r="BB780" t="str">
            <v>Đạt</v>
          </cell>
          <cell r="BC780">
            <v>0</v>
          </cell>
        </row>
        <row r="781">
          <cell r="C781" t="str">
            <v>PP2300520302</v>
          </cell>
          <cell r="D781" t="str">
            <v>Loong đền đệm vít xốp</v>
          </cell>
          <cell r="E781" t="str">
            <v xml:space="preserve"> - Chất liệu Titanium
- Đường kính 9 x 1.2mm hoặc tương đương cho vít xốp 4.0mm 
- Đường kính 13 x 1.5mm hoặc tương đương cho vít xốp 6.5mm.
- Tiêu chuẩn chất lượng:  ISO, CE</v>
          </cell>
          <cell r="F781">
            <v>0</v>
          </cell>
          <cell r="G781" t="str">
            <v>Cái</v>
          </cell>
          <cell r="H781">
            <v>50</v>
          </cell>
          <cell r="I781">
            <v>65000</v>
          </cell>
          <cell r="J781">
            <v>3250000</v>
          </cell>
          <cell r="K781">
            <v>65000</v>
          </cell>
          <cell r="L781">
            <v>4875000</v>
          </cell>
          <cell r="M781">
            <v>2275000</v>
          </cell>
          <cell r="N781">
            <v>9</v>
          </cell>
          <cell r="O781" t="str">
            <v>PP2300520302</v>
          </cell>
          <cell r="P781" t="str">
            <v>Loong đền đệm vít xốp</v>
          </cell>
          <cell r="Q781">
            <v>180</v>
          </cell>
          <cell r="R781">
            <v>114989500</v>
          </cell>
          <cell r="S781">
            <v>210</v>
          </cell>
          <cell r="T781" t="str">
            <v>Trong vòng 24 giờ kể từ thời điểm đặt hàng của Bệnh viện</v>
          </cell>
          <cell r="U781" t="str">
            <v>Long đền vít xốp</v>
          </cell>
          <cell r="V781" t="str">
            <v>Long đền IRE, thép không gỉ</v>
          </cell>
          <cell r="W781" t="str">
            <v>N07.06.040.5269.279.0132</v>
          </cell>
          <cell r="X781" t="str">
            <v>S52040040/
S52040065</v>
          </cell>
          <cell r="Y781" t="str">
            <v>* Chất liệu Titanium.
 - Đường kính 9x1.2mm (tương đương cho vít xốp 4.0mm). 
 - Đường kính 13x1.5mm (tương đương cho vít xốp 6.5mm).
* Tiêu chuẩn ISO, CE…</v>
          </cell>
          <cell r="Z781" t="str">
            <v>IRENE 
(TianJin ZhengTian Medical Instrument Co., Ltd.)</v>
          </cell>
          <cell r="AA781" t="str">
            <v>Trung Quốc</v>
          </cell>
          <cell r="AB781" t="str">
            <v>IRENE 
(TianJin ZhengTian Medical Instrument Co., Ltd.)</v>
          </cell>
          <cell r="AC781" t="str">
            <v>Trung Quốc</v>
          </cell>
          <cell r="AD781" t="str">
            <v>Loại C</v>
          </cell>
          <cell r="AE781" t="str">
            <v>Số:18597NK/BYT-TB-CT
ngày: 9/8/2021</v>
          </cell>
          <cell r="AF781" t="str">
            <v>Cái/gói</v>
          </cell>
          <cell r="AG781" t="str">
            <v>Cái</v>
          </cell>
          <cell r="AH781">
            <v>50</v>
          </cell>
          <cell r="AI781" t="str">
            <v>Không hạn sử dụng</v>
          </cell>
          <cell r="AJ781" t="str">
            <v>vn0401340331</v>
          </cell>
          <cell r="AK781" t="str">
            <v>CÔNG TY TNHH MỘT THÀNH VIÊN THƯƠNG MẠI VÂN THÔNG</v>
          </cell>
          <cell r="AL781" t="str">
            <v>Đạt</v>
          </cell>
          <cell r="AM781"/>
          <cell r="AN781" t="str">
            <v xml:space="preserve">Nguyễn Thủy Tiên </v>
          </cell>
          <cell r="AO781" t="str">
            <v xml:space="preserve"> Không đạt</v>
          </cell>
          <cell r="AP781" t="str">
            <v>Đạt</v>
          </cell>
          <cell r="AQ781" t="str">
            <v>Đạt</v>
          </cell>
          <cell r="AR781">
            <v>0</v>
          </cell>
          <cell r="AS781" t="str">
            <v>Đạt</v>
          </cell>
          <cell r="AT781" t="str">
            <v>Đạt</v>
          </cell>
          <cell r="AU781" t="str">
            <v>Đạt</v>
          </cell>
          <cell r="AV781" t="str">
            <v>Đạt</v>
          </cell>
          <cell r="AW781" t="str">
            <v>Đạt</v>
          </cell>
          <cell r="AX781" t="str">
            <v>Đạt</v>
          </cell>
          <cell r="AY781" t="str">
            <v xml:space="preserve"> Không đạt</v>
          </cell>
          <cell r="AZ781" t="str">
            <v>- Mã sản phẩm dự thầu không có trong bản phân loại TTBYT.</v>
          </cell>
          <cell r="BA781" t="str">
            <v>Phan Thị Hoa</v>
          </cell>
          <cell r="BB781" t="str">
            <v>Không đạt</v>
          </cell>
          <cell r="BC781" t="str">
            <v>- Mã sản phẩm dự thầu không có trong bản phân loại TTBYT.</v>
          </cell>
        </row>
        <row r="782">
          <cell r="C782" t="str">
            <v>PP2300520303</v>
          </cell>
          <cell r="D782" t="str">
            <v>Kẹp kim bấm da</v>
          </cell>
          <cell r="E782" t="str">
            <v>- Thiết kế bấm đòn bẩy tiệt trùng sẵn
- Kim chữ nhật, chất liệu thép không gỉ
-  Đường kính 0.6mm, số lượng 10-45 kim/cái 
- Tiêu chuẩn chất lượng:  ISO, CE</v>
          </cell>
          <cell r="F782">
            <v>0</v>
          </cell>
          <cell r="G782" t="str">
            <v>Cái</v>
          </cell>
          <cell r="H782">
            <v>500</v>
          </cell>
          <cell r="I782">
            <v>280000</v>
          </cell>
          <cell r="J782">
            <v>140000000</v>
          </cell>
          <cell r="K782">
            <v>2800000</v>
          </cell>
          <cell r="L782">
            <v>210000000</v>
          </cell>
          <cell r="M782">
            <v>98000000</v>
          </cell>
          <cell r="N782">
            <v>84</v>
          </cell>
          <cell r="O782" t="str">
            <v>PP2300520303</v>
          </cell>
          <cell r="P782" t="str">
            <v>Kẹp kim bấm da</v>
          </cell>
          <cell r="Q782">
            <v>180</v>
          </cell>
          <cell r="R782">
            <v>104118100</v>
          </cell>
          <cell r="S782">
            <v>215</v>
          </cell>
          <cell r="T782" t="str">
            <v>Giao hàng trong vòng 24h kể từ thời điểm gửi đơn đặt hàng của Bệnh viện</v>
          </cell>
          <cell r="U782" t="str">
            <v>Dụng cụ kẹp da</v>
          </cell>
          <cell r="V782" t="str">
            <v>Dụng cụ kẹp da</v>
          </cell>
          <cell r="W782">
            <v>0</v>
          </cell>
          <cell r="X782" t="str">
            <v xml:space="preserve"> SSK-25W</v>
          </cell>
          <cell r="Y782" t="str">
            <v>- Thiết kế bấm đòn bẩy tiệt trùng sẵn
- Kim chữ nhật, chất liệu thép không gỉ
-  Đường kính 0.6mm, số lượng 10-45 kim/cái 
- Tiêu chuẩn chất lượng:  ISO, CE</v>
          </cell>
          <cell r="Z782" t="str">
            <v>Xi'an Kaydee</v>
          </cell>
          <cell r="AA782" t="str">
            <v>Trung Quốc</v>
          </cell>
          <cell r="AB782" t="str">
            <v>Xi'an Kaydee</v>
          </cell>
          <cell r="AC782" t="str">
            <v>Trung Quốc</v>
          </cell>
          <cell r="AD782" t="str">
            <v>B</v>
          </cell>
          <cell r="AE782" t="str">
            <v>220001211/PCBB-HCM ngày 05/10/2020</v>
          </cell>
          <cell r="AF782" t="str">
            <v>Cái/ 1 Gói</v>
          </cell>
          <cell r="AG782" t="str">
            <v>Cái</v>
          </cell>
          <cell r="AH782">
            <v>500</v>
          </cell>
          <cell r="AI782">
            <v>0</v>
          </cell>
          <cell r="AJ782" t="str">
            <v>vn0316155962</v>
          </cell>
          <cell r="AK782" t="str">
            <v>CÔNG TY TNHH DƯỢC PHẨM Y TẾ LINK</v>
          </cell>
          <cell r="AL782" t="str">
            <v>Đạt</v>
          </cell>
          <cell r="AM782"/>
          <cell r="AN782" t="str">
            <v>Nguyễn Thị Sao Mai</v>
          </cell>
          <cell r="AO782" t="str">
            <v>Đạt</v>
          </cell>
          <cell r="AP782" t="str">
            <v>Đạt</v>
          </cell>
          <cell r="AQ782" t="str">
            <v>Đạt</v>
          </cell>
          <cell r="AR782">
            <v>0</v>
          </cell>
          <cell r="AS782" t="str">
            <v>Đạt</v>
          </cell>
          <cell r="AT782" t="str">
            <v>Đạt</v>
          </cell>
          <cell r="AU782" t="str">
            <v>Đạt</v>
          </cell>
          <cell r="AV782" t="str">
            <v>Đạt</v>
          </cell>
          <cell r="AW782" t="str">
            <v>Đạt</v>
          </cell>
          <cell r="AX782" t="str">
            <v>Đạt</v>
          </cell>
          <cell r="AY782" t="str">
            <v>Đạt</v>
          </cell>
          <cell r="AZ782">
            <v>0</v>
          </cell>
          <cell r="BA782" t="str">
            <v>Nguyễn Bảo Thắng</v>
          </cell>
          <cell r="BB782" t="str">
            <v>Đạt</v>
          </cell>
          <cell r="BC782">
            <v>0</v>
          </cell>
        </row>
        <row r="783">
          <cell r="C783" t="str">
            <v>PP2300520303</v>
          </cell>
          <cell r="D783" t="str">
            <v>Kẹp kim bấm da</v>
          </cell>
          <cell r="E783" t="str">
            <v>- Thiết kế bấm đòn bẩy tiệt trùng sẵn
- Kim chữ nhật, chất liệu thép không gỉ
-  Đường kính 0.6mm, số lượng 10-45 kim/cái 
- Tiêu chuẩn chất lượng:  ISO, CE</v>
          </cell>
          <cell r="F783">
            <v>0</v>
          </cell>
          <cell r="G783" t="str">
            <v>Cái</v>
          </cell>
          <cell r="H783">
            <v>500</v>
          </cell>
          <cell r="I783">
            <v>280000</v>
          </cell>
          <cell r="J783">
            <v>140000000</v>
          </cell>
          <cell r="K783">
            <v>2800000</v>
          </cell>
          <cell r="L783">
            <v>210000000</v>
          </cell>
          <cell r="M783">
            <v>98000000</v>
          </cell>
          <cell r="N783">
            <v>84</v>
          </cell>
          <cell r="O783" t="str">
            <v>PP2300520303</v>
          </cell>
          <cell r="P783" t="str">
            <v>Kẹp kim bấm da</v>
          </cell>
          <cell r="Q783">
            <v>180</v>
          </cell>
          <cell r="R783">
            <v>114989500</v>
          </cell>
          <cell r="S783">
            <v>210</v>
          </cell>
          <cell r="T783" t="str">
            <v>Trong vòng 24 giờ kể từ thời điểm đặt hàng của Bệnh viện</v>
          </cell>
          <cell r="U783" t="str">
            <v>Kẹp bấm da</v>
          </cell>
          <cell r="V783" t="str">
            <v>Ghim bấm da</v>
          </cell>
          <cell r="W783" t="str">
            <v>N07.06.040.4730.279.0001</v>
          </cell>
          <cell r="X783" t="str">
            <v>LMPF-W</v>
          </cell>
          <cell r="Y783" t="str">
            <v>* Thiết kế bấm đòn bẩy tiệt trùng sẵn, kim chữ nhật chất liệu thép không gỉ, đường kính 0.6mm, số lượng 10-45 kim/cái 
* Tiêu chuẩn ISO, CE</v>
          </cell>
          <cell r="Z783" t="str">
            <v>LOOKMED</v>
          </cell>
          <cell r="AA783" t="str">
            <v>Trung Quốc</v>
          </cell>
          <cell r="AB783" t="str">
            <v>LOOKMED</v>
          </cell>
          <cell r="AC783" t="str">
            <v>Trung Quốc</v>
          </cell>
          <cell r="AD783" t="str">
            <v>Loại B</v>
          </cell>
          <cell r="AE783" t="str">
            <v>Số công bố: 220001363/PCBB-HCM
ngày: 27/4/2022</v>
          </cell>
          <cell r="AF783" t="str">
            <v>Cái/gói</v>
          </cell>
          <cell r="AG783" t="str">
            <v>Cái</v>
          </cell>
          <cell r="AH783">
            <v>500</v>
          </cell>
          <cell r="AI783" t="str">
            <v>3 năm</v>
          </cell>
          <cell r="AJ783" t="str">
            <v>vn0401340331</v>
          </cell>
          <cell r="AK783" t="str">
            <v>CÔNG TY TNHH MỘT THÀNH VIÊN THƯƠNG MẠI VÂN THÔNG</v>
          </cell>
          <cell r="AL783" t="str">
            <v>Đạt</v>
          </cell>
          <cell r="AM783"/>
          <cell r="AN783" t="str">
            <v xml:space="preserve">Nguyễn Thủy Tiên </v>
          </cell>
          <cell r="AO783" t="str">
            <v>Đạt</v>
          </cell>
          <cell r="AP783" t="str">
            <v>Đạt</v>
          </cell>
          <cell r="AQ783" t="str">
            <v>Đạt</v>
          </cell>
          <cell r="AR783">
            <v>0</v>
          </cell>
          <cell r="AS783" t="str">
            <v>Đạt</v>
          </cell>
          <cell r="AT783" t="str">
            <v>Đạt</v>
          </cell>
          <cell r="AU783" t="str">
            <v>Đạt</v>
          </cell>
          <cell r="AV783" t="str">
            <v>Đạt</v>
          </cell>
          <cell r="AW783" t="str">
            <v>Đạt</v>
          </cell>
          <cell r="AX783" t="str">
            <v>Đạt</v>
          </cell>
          <cell r="AY783" t="str">
            <v>Đạt</v>
          </cell>
          <cell r="AZ783">
            <v>0</v>
          </cell>
          <cell r="BA783" t="str">
            <v>Phan Thị Hoa</v>
          </cell>
          <cell r="BB783" t="str">
            <v>Đạt</v>
          </cell>
          <cell r="BC783">
            <v>0</v>
          </cell>
        </row>
        <row r="784">
          <cell r="C784" t="str">
            <v>PP2300520304</v>
          </cell>
          <cell r="D784" t="str">
            <v>Đinh dẻo Elastic dùng cho Nhi</v>
          </cell>
          <cell r="E784" t="str">
            <v>- Đinh đàn hồi, chất liệu Titanium
- Đường kính 1.5mm - 4.0mm 
- Chiều dài 300mm - 440mm
- Tiêu chuẩn chất lượng:  ISO, CE</v>
          </cell>
          <cell r="F784">
            <v>0</v>
          </cell>
          <cell r="G784" t="str">
            <v>Cái</v>
          </cell>
          <cell r="H784">
            <v>20</v>
          </cell>
          <cell r="I784">
            <v>3000000</v>
          </cell>
          <cell r="J784">
            <v>60000000</v>
          </cell>
          <cell r="K784">
            <v>1200000</v>
          </cell>
          <cell r="L784">
            <v>90000000</v>
          </cell>
          <cell r="M784">
            <v>42000000</v>
          </cell>
          <cell r="N784">
            <v>4</v>
          </cell>
          <cell r="O784" t="str">
            <v>PP2300520304</v>
          </cell>
          <cell r="P784" t="str">
            <v>Đinh dẻo Elastic dùng cho Nhi</v>
          </cell>
          <cell r="Q784">
            <v>180</v>
          </cell>
          <cell r="R784">
            <v>114989500</v>
          </cell>
          <cell r="S784">
            <v>210</v>
          </cell>
          <cell r="T784" t="str">
            <v>Trong vòng 24 giờ kể từ thời điểm đặt hàng của Bệnh viện</v>
          </cell>
          <cell r="U784" t="str">
            <v>Đinh đàn hồi Titan kết hợp xương Nhi</v>
          </cell>
          <cell r="V784" t="str">
            <v>Đinh dẻo nội tủy IRE Titan dùng cho Nhi</v>
          </cell>
          <cell r="W784" t="str">
            <v>N07.06.040.5269.279.0111</v>
          </cell>
          <cell r="X784" t="str">
            <v>1301.02.1501YN-&gt;
1301.02.4001YN</v>
          </cell>
          <cell r="Y784" t="str">
            <v>- Đinh đàn hồi, chất liệu Titanium.
- Đường kính 1.5mm - 4.0mm 
- Chiều dài 300mm - 440mm
- Tiêu chuẩn chất lượng:  ISO, CE</v>
          </cell>
          <cell r="Z784" t="str">
            <v>IRENE 
(TianJin ZhengTian Medical Instrument Co., Ltd.)</v>
          </cell>
          <cell r="AA784" t="str">
            <v>Trung Quốc</v>
          </cell>
          <cell r="AB784" t="str">
            <v>IRENE 
(TianJin ZhengTian Medical Instrument Co., Ltd.)</v>
          </cell>
          <cell r="AC784" t="str">
            <v>Trung Quốc</v>
          </cell>
          <cell r="AD784" t="str">
            <v>Loại C</v>
          </cell>
          <cell r="AE784" t="str">
            <v>Số:18597NK/BYT-TB-CT
ngày: 9/8/2021</v>
          </cell>
          <cell r="AF784" t="str">
            <v>Cái/gói</v>
          </cell>
          <cell r="AG784" t="str">
            <v>Bộ</v>
          </cell>
          <cell r="AH784">
            <v>20</v>
          </cell>
          <cell r="AI784" t="str">
            <v>Không hạn sử dụng</v>
          </cell>
          <cell r="AJ784" t="str">
            <v>vn0401340331</v>
          </cell>
          <cell r="AK784" t="str">
            <v>CÔNG TY TNHH MỘT THÀNH VIÊN THƯƠNG MẠI VÂN THÔNG</v>
          </cell>
          <cell r="AL784" t="str">
            <v>Đạt</v>
          </cell>
          <cell r="AM784"/>
          <cell r="AN784" t="str">
            <v xml:space="preserve">Nguyễn Thủy Tiên </v>
          </cell>
          <cell r="AO784" t="str">
            <v>Đạt</v>
          </cell>
          <cell r="AP784" t="str">
            <v>Đạt</v>
          </cell>
          <cell r="AQ784" t="str">
            <v>Đạt</v>
          </cell>
          <cell r="AR784">
            <v>0</v>
          </cell>
          <cell r="AS784" t="str">
            <v>Đạt</v>
          </cell>
          <cell r="AT784" t="str">
            <v>Đạt</v>
          </cell>
          <cell r="AU784" t="str">
            <v>Đạt</v>
          </cell>
          <cell r="AV784" t="str">
            <v>Đạt</v>
          </cell>
          <cell r="AW784" t="str">
            <v>Đạt</v>
          </cell>
          <cell r="AX784" t="str">
            <v>Đạt</v>
          </cell>
          <cell r="AY784" t="str">
            <v>Đạt</v>
          </cell>
          <cell r="AZ784">
            <v>0</v>
          </cell>
          <cell r="BA784" t="str">
            <v>Phan Thị Hoa</v>
          </cell>
          <cell r="BB784" t="str">
            <v>Đạt</v>
          </cell>
          <cell r="BC784">
            <v>0</v>
          </cell>
        </row>
        <row r="785">
          <cell r="C785" t="str">
            <v>PP2300520304</v>
          </cell>
          <cell r="D785" t="str">
            <v>Đinh dẻo Elastic dùng cho Nhi</v>
          </cell>
          <cell r="E785" t="str">
            <v>- Đinh đàn hồi, chất liệu Titanium
- Đường kính 1.5mm - 4.0mm 
- Chiều dài 300mm - 440mm
- Tiêu chuẩn chất lượng:  ISO, CE</v>
          </cell>
          <cell r="F785">
            <v>0</v>
          </cell>
          <cell r="G785" t="str">
            <v>Cái</v>
          </cell>
          <cell r="H785">
            <v>20</v>
          </cell>
          <cell r="I785">
            <v>3000000</v>
          </cell>
          <cell r="J785">
            <v>60000000</v>
          </cell>
          <cell r="K785">
            <v>1200000</v>
          </cell>
          <cell r="L785">
            <v>90000000</v>
          </cell>
          <cell r="M785">
            <v>42000000</v>
          </cell>
          <cell r="N785">
            <v>4</v>
          </cell>
          <cell r="O785" t="str">
            <v>PP2300520304</v>
          </cell>
          <cell r="P785" t="str">
            <v>Đinh dẻo Elastic dùng cho Nhi</v>
          </cell>
          <cell r="Q785">
            <v>180</v>
          </cell>
          <cell r="R785">
            <v>294448200</v>
          </cell>
          <cell r="S785">
            <v>210</v>
          </cell>
          <cell r="T785" t="str">
            <v>Trong vòng 24 giờ kể từ thời điểm đặt hàng của Bệnh viện</v>
          </cell>
          <cell r="U785" t="str">
            <v>Đinh đàn hồi, Titan, các cỡ</v>
          </cell>
          <cell r="V785" t="str">
            <v xml:space="preserve">Đinh đàn hồi, Titan </v>
          </cell>
          <cell r="W785" t="str">
            <v>N07.06.040.0311.115.0077</v>
          </cell>
          <cell r="X785" t="str">
            <v>412-20-044</v>
          </cell>
          <cell r="Y785" t="str">
            <v xml:space="preserve"> - Chất liệu Hợp kim Titanium Ti6Al4V.
 - Đinh đường kính 1.5/ 2.0/ 2.5/ 3.0/ 3.5/ 4.0mm, dài 440mm 
 - Vít nắp đinh đàn hồi, Ø1.5mm-2.5mm/ Ø3.0mm-4.0mm
 - Tiêu chuẩn chất lượng: CE, ISO 13485, FDA 510k</v>
          </cell>
          <cell r="Z785" t="str">
            <v xml:space="preserve"> Auxein</v>
          </cell>
          <cell r="AA785" t="str">
            <v>Ấn Độ</v>
          </cell>
          <cell r="AB785" t="str">
            <v>Ấn Độ</v>
          </cell>
          <cell r="AC785" t="str">
            <v>Ấn Độ</v>
          </cell>
          <cell r="AD785" t="str">
            <v>C</v>
          </cell>
          <cell r="AE785" t="str">
            <v>7764NK/BYT-TB-CT</v>
          </cell>
          <cell r="AF785" t="str">
            <v>Gói/1</v>
          </cell>
          <cell r="AG785" t="str">
            <v>Cái</v>
          </cell>
          <cell r="AH785">
            <v>20</v>
          </cell>
          <cell r="AI785">
            <v>0</v>
          </cell>
          <cell r="AJ785" t="str">
            <v>vn0303224087</v>
          </cell>
          <cell r="AK785" t="str">
            <v>CÔNG TY TNHH THIẾT BỊ Y TẾ HOÀNG LỘC M.E</v>
          </cell>
          <cell r="AL785" t="str">
            <v>Đạt</v>
          </cell>
          <cell r="AM785"/>
          <cell r="AN785" t="str">
            <v>Hồ Thị Hồng</v>
          </cell>
          <cell r="AO785" t="str">
            <v>Đạt</v>
          </cell>
          <cell r="AP785" t="str">
            <v>Đạt</v>
          </cell>
          <cell r="AQ785" t="str">
            <v>Đạt</v>
          </cell>
          <cell r="AR785">
            <v>0</v>
          </cell>
          <cell r="AS785" t="str">
            <v>Đạt</v>
          </cell>
          <cell r="AT785" t="str">
            <v>Đạt</v>
          </cell>
          <cell r="AU785" t="str">
            <v>Đạt</v>
          </cell>
          <cell r="AV785" t="str">
            <v>Đạt</v>
          </cell>
          <cell r="AW785" t="str">
            <v>Đạt</v>
          </cell>
          <cell r="AX785" t="str">
            <v>Đạt</v>
          </cell>
          <cell r="AY785" t="str">
            <v>Đạt</v>
          </cell>
          <cell r="AZ785">
            <v>0</v>
          </cell>
          <cell r="BA785" t="str">
            <v>Trần Thị Dân</v>
          </cell>
          <cell r="BB785" t="str">
            <v>Đạt</v>
          </cell>
          <cell r="BC785">
            <v>0</v>
          </cell>
        </row>
        <row r="786">
          <cell r="C786" t="str">
            <v>PP2300520305</v>
          </cell>
          <cell r="D786" t="str">
            <v>Nẹp khoá đa hướng khớp cùng đòn (trái, phải) các cỡ</v>
          </cell>
          <cell r="E786" t="str">
            <v xml:space="preserve">- Chất liệu: Titanium
- Kích thước: 3- 10 lỗ, chiều dài 61mm - 131mm
- Dùng vít 4.0 mm, đầu nẹp có 2 lỗ vít khóa đa hướng. </v>
          </cell>
          <cell r="F786">
            <v>0</v>
          </cell>
          <cell r="G786" t="str">
            <v>Cái</v>
          </cell>
          <cell r="H786">
            <v>20</v>
          </cell>
          <cell r="I786">
            <v>8000000</v>
          </cell>
          <cell r="J786">
            <v>160000000</v>
          </cell>
          <cell r="K786">
            <v>3200000</v>
          </cell>
          <cell r="L786">
            <v>240000000</v>
          </cell>
          <cell r="M786">
            <v>112000000</v>
          </cell>
          <cell r="N786">
            <v>4</v>
          </cell>
          <cell r="O786" t="str">
            <v>PP2300520305</v>
          </cell>
          <cell r="P786" t="str">
            <v>Nẹp khoá đa hướng khớp cùng đòn (trái, phải) các cỡ</v>
          </cell>
          <cell r="Q786">
            <v>180</v>
          </cell>
          <cell r="R786">
            <v>154100000</v>
          </cell>
          <cell r="S786">
            <v>210</v>
          </cell>
          <cell r="T786" t="str">
            <v>Trong vòng 24h kể 
từ thời điểm đặt 
hàng của bệnh viện</v>
          </cell>
          <cell r="U786" t="str">
            <v>Nẹp khoá đa hướng khớp cùng đòn</v>
          </cell>
          <cell r="V786" t="str">
            <v>Nẹp khóa đa hướng khớp cùng đòn</v>
          </cell>
          <cell r="W786" t="str">
            <v>N07.06.040.2626.279.0060</v>
          </cell>
          <cell r="X786">
            <v>305</v>
          </cell>
          <cell r="Y786" t="str">
            <v>- Chất liệu: titanium.
- Kích cỡ: 3/4/5/6/7/8/9/10 lỗ. Chiều dài: 61/71/81/91/101/111/121/131mm.
- Đặc tính: Đầu nẹp là hình tam giác có móc, có 2 lỗ vít khoá đa hướng (lỗ vít khoá đa hướng giúp xoay vít theo nhiều hướng phù hợp với người bệnh) và 1 lỗ vít hình tròn, thân nẹp lỗ vít hình tròn (có thể sử dụng vít khoá hoặc vít vỏ) và 1 lỗ vít dùng để nén ép, chất liệu Titanium có khả năng chống ăn mòn tốt.
+ Sử dụng vít khoá đường kính 4.0mm và vít vỏ đường kính 4.0mm.
- Đạt tiêu chuẩn chất lượng: ISO 13485, CE.</v>
          </cell>
          <cell r="Z786" t="str">
            <v>Jiangsu Jinlu</v>
          </cell>
          <cell r="AA786" t="str">
            <v>Trung Quốc</v>
          </cell>
          <cell r="AB786" t="str">
            <v>Jiangsu Jinlu Group Medical Device Co., Ltd.</v>
          </cell>
          <cell r="AC786" t="str">
            <v>Trung Quốc</v>
          </cell>
          <cell r="AD786" t="str">
            <v>Loại C</v>
          </cell>
          <cell r="AE786" t="str">
            <v>GPNK số: 11127NK/BYT-TB-CT</v>
          </cell>
          <cell r="AF786" t="str">
            <v>1 cái/gói</v>
          </cell>
          <cell r="AG786" t="str">
            <v>Cái</v>
          </cell>
          <cell r="AH786">
            <v>20</v>
          </cell>
          <cell r="AI786" t="str">
            <v>60 tháng</v>
          </cell>
          <cell r="AJ786" t="str">
            <v>vn0303735317</v>
          </cell>
          <cell r="AK786" t="str">
            <v>CÔNG TY TNHH THƯƠNG MẠI DỊCH VỤ HÀO NAM</v>
          </cell>
          <cell r="AL786" t="str">
            <v>Đạt</v>
          </cell>
          <cell r="AM786"/>
          <cell r="AN786" t="str">
            <v>Tăng Thị Hiếu</v>
          </cell>
          <cell r="AO786" t="str">
            <v>Đạt</v>
          </cell>
          <cell r="AP786" t="str">
            <v>Đạt</v>
          </cell>
          <cell r="AQ786" t="str">
            <v>Đạt</v>
          </cell>
          <cell r="AR786">
            <v>0</v>
          </cell>
          <cell r="AS786" t="str">
            <v>Đạt</v>
          </cell>
          <cell r="AT786" t="str">
            <v>Đạt</v>
          </cell>
          <cell r="AU786" t="str">
            <v>Đạt</v>
          </cell>
          <cell r="AV786" t="str">
            <v>Đạt</v>
          </cell>
          <cell r="AW786" t="str">
            <v>Đạt</v>
          </cell>
          <cell r="AX786" t="str">
            <v>Đạt</v>
          </cell>
          <cell r="AY786" t="str">
            <v>Đạt</v>
          </cell>
          <cell r="AZ786">
            <v>0</v>
          </cell>
          <cell r="BA786" t="str">
            <v>Hoàng Thị Thủy</v>
          </cell>
          <cell r="BB786" t="str">
            <v xml:space="preserve">Đạt </v>
          </cell>
          <cell r="BC786">
            <v>0</v>
          </cell>
        </row>
        <row r="787">
          <cell r="C787" t="str">
            <v>PP2300520305</v>
          </cell>
          <cell r="D787" t="str">
            <v>Nẹp khoá đa hướng khớp cùng đòn (trái, phải) các cỡ</v>
          </cell>
          <cell r="E787" t="str">
            <v xml:space="preserve">- Chất liệu: Titanium
- Kích thước: 3- 10 lỗ, chiều dài 61mm - 131mm
- Dùng vít 4.0 mm, đầu nẹp có 2 lỗ vít khóa đa hướng. </v>
          </cell>
          <cell r="F787">
            <v>0</v>
          </cell>
          <cell r="G787" t="str">
            <v>Cái</v>
          </cell>
          <cell r="H787">
            <v>20</v>
          </cell>
          <cell r="I787">
            <v>8000000</v>
          </cell>
          <cell r="J787">
            <v>160000000</v>
          </cell>
          <cell r="K787">
            <v>3200000</v>
          </cell>
          <cell r="L787">
            <v>240000000</v>
          </cell>
          <cell r="M787">
            <v>112000000</v>
          </cell>
          <cell r="N787">
            <v>4</v>
          </cell>
          <cell r="O787" t="str">
            <v>PP2300520305</v>
          </cell>
          <cell r="P787" t="str">
            <v>Nẹp khoá đa hướng khớp cùng đòn (trái, phải) các cỡ</v>
          </cell>
          <cell r="Q787">
            <v>180</v>
          </cell>
          <cell r="R787">
            <v>104118100</v>
          </cell>
          <cell r="S787">
            <v>215</v>
          </cell>
          <cell r="T787" t="str">
            <v>Giao hàng trong vòng 24h kể từ thời điểm gửi đơn đặt hàng của Bệnh viện</v>
          </cell>
          <cell r="U787" t="str">
            <v>Nẹp khóa xương đòn Titanium</v>
          </cell>
          <cell r="V787" t="str">
            <v>Nẹp khóa xương đòn Titanium</v>
          </cell>
          <cell r="W787" t="str">
            <v>N07.06.040.5884.115.0067</v>
          </cell>
          <cell r="X787" t="str">
            <v>SP05.TIT004xx
SP05.TIT289xx
SP05.TIT290xx</v>
          </cell>
          <cell r="Y787" t="str">
            <v xml:space="preserve">- Chất liệu: Titanium
- Kích thước: 3- 10 lỗ, chiều dài 61mm - 131mm
- Dùng vít 4.0 mm, đầu nẹp có 2 lỗ vít khóa đa hướng. </v>
          </cell>
          <cell r="Z787" t="str">
            <v>Sharma</v>
          </cell>
          <cell r="AA787" t="str">
            <v>Ấn Độ</v>
          </cell>
          <cell r="AB787" t="str">
            <v>Sharma</v>
          </cell>
          <cell r="AC787" t="str">
            <v>Ấn Độ</v>
          </cell>
          <cell r="AD787" t="str">
            <v>C</v>
          </cell>
          <cell r="AE787" t="str">
            <v>16529NK/BYT-TB-CT ngày 05/10/2020</v>
          </cell>
          <cell r="AF787" t="str">
            <v>Chiếc/ Gói</v>
          </cell>
          <cell r="AG787" t="str">
            <v>Chiếc</v>
          </cell>
          <cell r="AH787">
            <v>20</v>
          </cell>
          <cell r="AI787">
            <v>0</v>
          </cell>
          <cell r="AJ787" t="str">
            <v>vn0316155962</v>
          </cell>
          <cell r="AK787" t="str">
            <v>CÔNG TY TNHH DƯỢC PHẨM Y TẾ LINK</v>
          </cell>
          <cell r="AL787" t="str">
            <v>Đạt</v>
          </cell>
          <cell r="AM787"/>
          <cell r="AN787" t="str">
            <v>Nguyễn Thị Sao Mai</v>
          </cell>
          <cell r="AO787" t="str">
            <v>Đạt</v>
          </cell>
          <cell r="AP787" t="str">
            <v>Đạt</v>
          </cell>
          <cell r="AQ787" t="str">
            <v>Đạt</v>
          </cell>
          <cell r="AR787">
            <v>0</v>
          </cell>
          <cell r="AS787" t="str">
            <v>Đạt</v>
          </cell>
          <cell r="AT787" t="str">
            <v>Đạt</v>
          </cell>
          <cell r="AU787" t="str">
            <v>Đạt</v>
          </cell>
          <cell r="AV787" t="str">
            <v>Đạt</v>
          </cell>
          <cell r="AW787" t="str">
            <v>Đạt</v>
          </cell>
          <cell r="AX787" t="str">
            <v>Đạt</v>
          </cell>
          <cell r="AY787" t="str">
            <v>Đạt</v>
          </cell>
          <cell r="AZ787">
            <v>0</v>
          </cell>
          <cell r="BA787" t="str">
            <v>Nguyễn Bảo Thắng</v>
          </cell>
          <cell r="BB787" t="str">
            <v>Đạt</v>
          </cell>
          <cell r="BC787">
            <v>0</v>
          </cell>
        </row>
        <row r="788">
          <cell r="C788" t="str">
            <v>PP2300520306</v>
          </cell>
          <cell r="D788" t="str">
            <v>Nẹp khoá đa hướng ốp lồi cầu đùi (trái, phải) các cỡ</v>
          </cell>
          <cell r="E788" t="str">
            <v xml:space="preserve">- Chất liệu: Titanium
- Kích thước: 4-13 lỗ, chiều dài 139mm - 319mm.
- Đầu nẹp có nhiều lỗ vít khóa đa hướng"
- Thân nẹp lỗ vít hình số 8 
- Dùng vít 5.0 mm. </v>
          </cell>
          <cell r="F788">
            <v>0</v>
          </cell>
          <cell r="G788" t="str">
            <v>Cái</v>
          </cell>
          <cell r="H788">
            <v>20</v>
          </cell>
          <cell r="I788">
            <v>8000000</v>
          </cell>
          <cell r="J788">
            <v>160000000</v>
          </cell>
          <cell r="K788">
            <v>3200000</v>
          </cell>
          <cell r="L788">
            <v>240000000</v>
          </cell>
          <cell r="M788">
            <v>112000000</v>
          </cell>
          <cell r="N788">
            <v>4</v>
          </cell>
          <cell r="O788" t="str">
            <v>PP2300520306</v>
          </cell>
          <cell r="P788" t="str">
            <v>Nẹp khoá đa hướng ốp lồi cầu đùi (trái, phải) các cỡ</v>
          </cell>
          <cell r="Q788">
            <v>180</v>
          </cell>
          <cell r="R788">
            <v>180000000</v>
          </cell>
          <cell r="S788">
            <v>210</v>
          </cell>
          <cell r="T788" t="str">
            <v>Giao hàng trong vòng 24h kể từ thời điểm gửi đơn đặt hàng của Bệnh viện</v>
          </cell>
          <cell r="U788" t="str">
            <v>Nẹp khóa đa hướng nén ép đầu dưới xương đùi mặt bên, trái/ phải các cỡ</v>
          </cell>
          <cell r="V788" t="str">
            <v>Nẹp khóa đa hướng đầu dưới xương đùi 5.0mm, 5 - 13 lỗ trái/phải, Vật liệu Titanium</v>
          </cell>
          <cell r="W788" t="str">
            <v>N07.06.040.0714.279.0112</v>
          </cell>
          <cell r="X788" t="str">
            <v>24260xxx</v>
          </cell>
          <cell r="Y788" t="str">
            <v>Chất liệu Pure Titanium 
- Trái/ phải, 7 lỗ đầu, 5/7/9/11/13 lỗ thân, chiều dài 156/196/236/276/316mm; 
- Dùng Vít khóa đa hướng đường kính 5.0mm, tự taro, dành cho nẹp đa hướng, Vít khóa rỗng nòng bán phần đường kính 5.5mm dành cho nẹp đa hướng, Vít khóa đường kính 5.0mm, tự taro, dành cho nẹp đa hướng
- Thân nẹp lỗ vít hình số 8
- Trợ cụ tương thích
- Tiêu chuẩn ISO, CE, CFS</v>
          </cell>
          <cell r="Z788" t="str">
            <v>Changzhou Kanghui Medical Innovation Co., Ltd.</v>
          </cell>
          <cell r="AA788" t="str">
            <v>Trung Quốc</v>
          </cell>
          <cell r="AB788" t="str">
            <v>Changzhou Kanghui Medical Innovation Co., Ltd.</v>
          </cell>
          <cell r="AC788" t="str">
            <v>Trung Quốc</v>
          </cell>
          <cell r="AD788" t="str">
            <v>C, Số phân loại: 138/MED0918/170000154/PCBPL-BYT; 139/MED0918/170000154/PCBPL-BYT</v>
          </cell>
          <cell r="AE788" t="str">
            <v>10540NK/BYT-TB-CT</v>
          </cell>
          <cell r="AF788" t="str">
            <v>Cái/gói</v>
          </cell>
          <cell r="AG788" t="str">
            <v>Cái</v>
          </cell>
          <cell r="AH788">
            <v>20</v>
          </cell>
          <cell r="AI788">
            <v>0</v>
          </cell>
          <cell r="AJ788" t="str">
            <v>vn0101147344</v>
          </cell>
          <cell r="AK788" t="str">
            <v>CÔNG TY TNHH ĐẦU TƯ PHÁT TRIỂN TRANG THIẾT BỊ Y TẾ</v>
          </cell>
          <cell r="AL788" t="str">
            <v>Đạt</v>
          </cell>
          <cell r="AM788"/>
          <cell r="AN788" t="str">
            <v>Trương Thị Mỹ Quý</v>
          </cell>
          <cell r="AO788" t="str">
            <v>Đạt</v>
          </cell>
          <cell r="AP788" t="str">
            <v>Đạt</v>
          </cell>
          <cell r="AQ788" t="str">
            <v>Đạt</v>
          </cell>
          <cell r="AR788">
            <v>0</v>
          </cell>
          <cell r="AS788" t="str">
            <v>Đạt</v>
          </cell>
          <cell r="AT788" t="str">
            <v>Đạt</v>
          </cell>
          <cell r="AU788" t="str">
            <v>Đạt</v>
          </cell>
          <cell r="AV788" t="str">
            <v>Đạt</v>
          </cell>
          <cell r="AW788" t="str">
            <v>Đạt</v>
          </cell>
          <cell r="AX788" t="str">
            <v>Đạt</v>
          </cell>
          <cell r="AY788" t="str">
            <v>Đạt</v>
          </cell>
          <cell r="AZ788">
            <v>0</v>
          </cell>
          <cell r="BA788" t="str">
            <v>Trần Thị Minh Hồng</v>
          </cell>
          <cell r="BB788" t="str">
            <v>Đạt</v>
          </cell>
          <cell r="BC788">
            <v>0</v>
          </cell>
        </row>
        <row r="789">
          <cell r="C789" t="str">
            <v>PP2300520307</v>
          </cell>
          <cell r="D789" t="str">
            <v>Nẹp khoá đa hướng xương đòn S (trái, phải) các cỡ</v>
          </cell>
          <cell r="E789" t="str">
            <v>- Chất liệu: titanium
- Kích thước 6-10 lỗ, chiều dài 69mm - 117mm.
- Dùng vít 4.0 mm, lỗ vít ở hai đầu nẹp là lỗ vít khóa đa hướng</v>
          </cell>
          <cell r="F789">
            <v>0</v>
          </cell>
          <cell r="G789" t="str">
            <v>Cái</v>
          </cell>
          <cell r="H789">
            <v>50</v>
          </cell>
          <cell r="I789">
            <v>7000000</v>
          </cell>
          <cell r="J789">
            <v>350000000</v>
          </cell>
          <cell r="K789">
            <v>7000000</v>
          </cell>
          <cell r="L789">
            <v>525000000</v>
          </cell>
          <cell r="M789">
            <v>245000000</v>
          </cell>
          <cell r="N789">
            <v>9</v>
          </cell>
          <cell r="O789" t="str">
            <v>PP2300520307</v>
          </cell>
          <cell r="P789" t="str">
            <v>Nẹp khoá đa hướng xương đòn S (trái, phải) các cỡ</v>
          </cell>
          <cell r="Q789">
            <v>180</v>
          </cell>
          <cell r="R789">
            <v>154100000</v>
          </cell>
          <cell r="S789">
            <v>210</v>
          </cell>
          <cell r="T789" t="str">
            <v>Trong vòng 24h kể 
từ thời điểm đặt 
hàng của bệnh viện</v>
          </cell>
          <cell r="U789" t="str">
            <v>Nẹp khoá đa hướng xương đòn S</v>
          </cell>
          <cell r="V789" t="str">
            <v>Nẹp khóa đa hướng xương đòn S</v>
          </cell>
          <cell r="W789" t="str">
            <v>N07.06.040.2626.279.0122</v>
          </cell>
          <cell r="X789">
            <v>303</v>
          </cell>
          <cell r="Y789" t="str">
            <v>- Chất liệu: titanium.
- Kích cỡ: 6/7/8/9/10 lỗ. Chiều dài: 69/81/93/105/117mm.
- Đặc tính: nẹp hình chữ S, lỗ vít ở 2 đầu nẹp là lỗ vít khoá đa hướng (lỗ vít khoá đa hướng giúp xoay vít theo nhiều hướng phù hợp với người bệnh), thân nẹp lỗ vít hình tròn (có thể sử dụng vít khoá hoặc vít vỏ), chất liệu Titanium có khả năng chống ăn mòn tốt.
+ Sử dụng vít khoá đường kính 4.0mm và vít vỏ đường kính 4.0mm.
- Đạt tiêu chuẩn chất lượng: ISO 13485, CE.</v>
          </cell>
          <cell r="Z789" t="str">
            <v>Jiangsu Jinlu</v>
          </cell>
          <cell r="AA789" t="str">
            <v>Trung Quốc</v>
          </cell>
          <cell r="AB789" t="str">
            <v>Jiangsu Jinlu Group Medical Device Co., Ltd.</v>
          </cell>
          <cell r="AC789" t="str">
            <v>Trung Quốc</v>
          </cell>
          <cell r="AD789" t="str">
            <v>Loại C</v>
          </cell>
          <cell r="AE789" t="str">
            <v>GPNK số: 11127NK/BYT-TB-CT</v>
          </cell>
          <cell r="AF789" t="str">
            <v>1 cái/gói</v>
          </cell>
          <cell r="AG789" t="str">
            <v>Cái</v>
          </cell>
          <cell r="AH789">
            <v>50</v>
          </cell>
          <cell r="AI789" t="str">
            <v>60 tháng</v>
          </cell>
          <cell r="AJ789" t="str">
            <v>vn0303735317</v>
          </cell>
          <cell r="AK789" t="str">
            <v>CÔNG TY TNHH THƯƠNG MẠI DỊCH VỤ HÀO NAM</v>
          </cell>
          <cell r="AL789" t="str">
            <v>Đạt</v>
          </cell>
          <cell r="AM789"/>
          <cell r="AN789" t="str">
            <v>Tăng Thị Hiếu</v>
          </cell>
          <cell r="AO789" t="str">
            <v>Đạt</v>
          </cell>
          <cell r="AP789" t="str">
            <v>Đạt</v>
          </cell>
          <cell r="AQ789" t="str">
            <v>Đạt</v>
          </cell>
          <cell r="AR789">
            <v>0</v>
          </cell>
          <cell r="AS789" t="str">
            <v>Đạt</v>
          </cell>
          <cell r="AT789" t="str">
            <v>Đạt</v>
          </cell>
          <cell r="AU789" t="str">
            <v>Đạt</v>
          </cell>
          <cell r="AV789" t="str">
            <v>Đạt</v>
          </cell>
          <cell r="AW789" t="str">
            <v>Đạt</v>
          </cell>
          <cell r="AX789" t="str">
            <v>Đạt</v>
          </cell>
          <cell r="AY789" t="str">
            <v>Đạt</v>
          </cell>
          <cell r="AZ789">
            <v>0</v>
          </cell>
          <cell r="BA789" t="str">
            <v>Hoàng Thị Thủy</v>
          </cell>
          <cell r="BB789" t="str">
            <v xml:space="preserve">Đạt </v>
          </cell>
          <cell r="BC789">
            <v>0</v>
          </cell>
        </row>
        <row r="790">
          <cell r="C790" t="str">
            <v>PP2300520308</v>
          </cell>
          <cell r="D790" t="str">
            <v>Nẹp khoá DHS các cỡ</v>
          </cell>
          <cell r="E790" t="str">
            <v>- Chất liệu: titanium.
- Kích thước: 3-12 lỗ, chiều dài 91mm -  235 mm
- Dùng vít 5.0 mm.</v>
          </cell>
          <cell r="F790">
            <v>0</v>
          </cell>
          <cell r="G790" t="str">
            <v>Cái</v>
          </cell>
          <cell r="H790">
            <v>5</v>
          </cell>
          <cell r="I790">
            <v>8300000</v>
          </cell>
          <cell r="J790">
            <v>41500000</v>
          </cell>
          <cell r="K790">
            <v>830000</v>
          </cell>
          <cell r="L790">
            <v>62250000</v>
          </cell>
          <cell r="M790">
            <v>29050000</v>
          </cell>
          <cell r="N790">
            <v>1</v>
          </cell>
          <cell r="O790" t="str">
            <v>PP2300520308</v>
          </cell>
          <cell r="P790" t="str">
            <v>Nẹp khoá DHS các cỡ</v>
          </cell>
          <cell r="Q790">
            <v>180</v>
          </cell>
          <cell r="R790">
            <v>154100000</v>
          </cell>
          <cell r="S790">
            <v>210</v>
          </cell>
          <cell r="T790" t="str">
            <v>Trong vòng 24h kể 
từ thời điểm đặt 
hàng của bệnh viện</v>
          </cell>
          <cell r="U790" t="str">
            <v>Nẹp khoá DHS</v>
          </cell>
          <cell r="V790" t="str">
            <v>nẹp khóa DHS</v>
          </cell>
          <cell r="W790" t="str">
            <v>N07.06.040.2626.279.0040</v>
          </cell>
          <cell r="X790">
            <v>167</v>
          </cell>
          <cell r="Y790" t="str">
            <v>- Chất liệu: titanium.
- Kích cỡ: 3/4/5/6/7/8/9/10/11/12lỗ. Chiều dài: 91/107/123/139/155/171/187/203/219/235mm.
- Đặc tính: nẹp thẳng có kèm vít khoá DHS, thân nẹp  lỗ vít hình số tám (lỗ vít kết hợp vít khóa hoặc vít nén ép), chất liệu Titanium có khả năng chống ăn mòn tốt.
+ Sử dụng vít khoá đường kính 5.0mm và vít vỏ đường kính 5.0mm.
- Đạt tiêu chuẩn chất lượng: ISO 13485, CE.</v>
          </cell>
          <cell r="Z790" t="str">
            <v>Jiangsu Jinlu</v>
          </cell>
          <cell r="AA790" t="str">
            <v>Trung Quốc</v>
          </cell>
          <cell r="AB790" t="str">
            <v>Jiangsu Jinlu Group Medical Device Co., Ltd.</v>
          </cell>
          <cell r="AC790" t="str">
            <v>Trung Quốc</v>
          </cell>
          <cell r="AD790" t="str">
            <v>Loại C</v>
          </cell>
          <cell r="AE790" t="str">
            <v>GPNK số: 11127NK/BYT-TB-CT</v>
          </cell>
          <cell r="AF790" t="str">
            <v>1 cái/gói</v>
          </cell>
          <cell r="AG790" t="str">
            <v>Cái</v>
          </cell>
          <cell r="AH790">
            <v>5</v>
          </cell>
          <cell r="AI790" t="str">
            <v>60 tháng</v>
          </cell>
          <cell r="AJ790" t="str">
            <v>vn0303735317</v>
          </cell>
          <cell r="AK790" t="str">
            <v>CÔNG TY TNHH THƯƠNG MẠI DỊCH VỤ HÀO NAM</v>
          </cell>
          <cell r="AL790" t="str">
            <v>Đạt</v>
          </cell>
          <cell r="AM790"/>
          <cell r="AN790" t="str">
            <v>Tăng Thị Hiếu</v>
          </cell>
          <cell r="AO790" t="str">
            <v>Đạt</v>
          </cell>
          <cell r="AP790" t="str">
            <v>Đạt</v>
          </cell>
          <cell r="AQ790" t="str">
            <v>Đạt</v>
          </cell>
          <cell r="AR790">
            <v>0</v>
          </cell>
          <cell r="AS790" t="str">
            <v>Đạt</v>
          </cell>
          <cell r="AT790" t="str">
            <v>Đạt</v>
          </cell>
          <cell r="AU790" t="str">
            <v>Đạt</v>
          </cell>
          <cell r="AV790" t="str">
            <v>Đạt</v>
          </cell>
          <cell r="AW790" t="str">
            <v>Đạt</v>
          </cell>
          <cell r="AX790" t="str">
            <v>Đạt</v>
          </cell>
          <cell r="AY790" t="str">
            <v>Đạt</v>
          </cell>
          <cell r="AZ790">
            <v>0</v>
          </cell>
          <cell r="BA790" t="str">
            <v>Hoàng Thị Thủy</v>
          </cell>
          <cell r="BB790" t="str">
            <v xml:space="preserve">Đạt </v>
          </cell>
          <cell r="BC790">
            <v>0</v>
          </cell>
        </row>
        <row r="791">
          <cell r="C791" t="str">
            <v>PP2300520308</v>
          </cell>
          <cell r="D791" t="str">
            <v>Nẹp khoá DHS các cỡ</v>
          </cell>
          <cell r="E791" t="str">
            <v>- Chất liệu: titanium.
- Kích thước: 3-12 lỗ, chiều dài 91mm -  235 mm
- Dùng vít 5.0 mm.</v>
          </cell>
          <cell r="F791">
            <v>0</v>
          </cell>
          <cell r="G791" t="str">
            <v>Cái</v>
          </cell>
          <cell r="H791">
            <v>5</v>
          </cell>
          <cell r="I791">
            <v>8300000</v>
          </cell>
          <cell r="J791">
            <v>41500000</v>
          </cell>
          <cell r="K791">
            <v>830000</v>
          </cell>
          <cell r="L791">
            <v>62250000</v>
          </cell>
          <cell r="M791">
            <v>29050000</v>
          </cell>
          <cell r="N791">
            <v>1</v>
          </cell>
          <cell r="O791" t="str">
            <v>PP2300520308</v>
          </cell>
          <cell r="P791" t="str">
            <v>Nẹp khoá DHS các cỡ</v>
          </cell>
          <cell r="Q791">
            <v>180</v>
          </cell>
          <cell r="R791">
            <v>294448200</v>
          </cell>
          <cell r="S791">
            <v>210</v>
          </cell>
          <cell r="T791" t="str">
            <v>Trong vòng 24 giờ kể từ thời điểm đặt hàng của Bệnh viện</v>
          </cell>
          <cell r="U791" t="str">
            <v>Bộ nẹp khóa DHS, Titan, các cỡ</v>
          </cell>
          <cell r="V791" t="str">
            <v xml:space="preserve">Bộ nẹp khóa DHS, Titan </v>
          </cell>
          <cell r="W791" t="str">
            <v>N07.06.040.0311.115.0425</v>
          </cell>
          <cell r="X791" t="str">
            <v>TI-756-35xxWL</v>
          </cell>
          <cell r="Y791" t="str">
            <v xml:space="preserve"> - Chất liệu Hợp kim Titanium Ti6Al4V.
 - Nẹp khóa DHS 135°, nòng dài 38mm, thân nẹp có 2/ 3/ 4/ 5/ 6/ 7/ 8/ 9/ 10/ 12/ 14/ 16/ 18/ 20/ 22 lỗ, dài 46/ 62/ 78/ 94/ 110/ 126/ 158/ 174/ 206/ 238/ 270/ 302/ 334/ 366mm
 - Kích thước: 3 -12 lỗ, chiều dài 91mm - 235 mm
 - Vít DHS/DCS Ø12.5mm, dài 50-145mm 
 - Vít nén DHS/DCS Ø4.0mm, Titan, dài 36mm
 - Tiêu chuẩn chất lượng CE, ISO, FDA 510k</v>
          </cell>
          <cell r="Z791" t="str">
            <v xml:space="preserve"> Auxein</v>
          </cell>
          <cell r="AA791" t="str">
            <v>Ấn Độ</v>
          </cell>
          <cell r="AB791" t="str">
            <v>Ấn Độ</v>
          </cell>
          <cell r="AC791" t="str">
            <v>Ấn Độ</v>
          </cell>
          <cell r="AD791" t="str">
            <v>C</v>
          </cell>
          <cell r="AE791" t="str">
            <v>7764NK/BYT-TB-CT</v>
          </cell>
          <cell r="AF791" t="str">
            <v>Gói/1</v>
          </cell>
          <cell r="AG791" t="str">
            <v>Bộ</v>
          </cell>
          <cell r="AH791">
            <v>5</v>
          </cell>
          <cell r="AI791">
            <v>0</v>
          </cell>
          <cell r="AJ791" t="str">
            <v>vn0303224087</v>
          </cell>
          <cell r="AK791" t="str">
            <v>CÔNG TY TNHH THIẾT BỊ Y TẾ HOÀNG LỘC M.E</v>
          </cell>
          <cell r="AL791" t="str">
            <v>Đạt</v>
          </cell>
          <cell r="AM791"/>
          <cell r="AN791" t="str">
            <v>Hồ Thị Hồng</v>
          </cell>
          <cell r="AO791" t="str">
            <v>Đạt</v>
          </cell>
          <cell r="AP791" t="str">
            <v>Đạt</v>
          </cell>
          <cell r="AQ791" t="str">
            <v>Đạt</v>
          </cell>
          <cell r="AR791">
            <v>0</v>
          </cell>
          <cell r="AS791" t="str">
            <v>Đạt</v>
          </cell>
          <cell r="AT791" t="str">
            <v>Không đạt</v>
          </cell>
          <cell r="AU791" t="str">
            <v>Đạt</v>
          </cell>
          <cell r="AV791" t="str">
            <v>Đạt</v>
          </cell>
          <cell r="AW791" t="str">
            <v>Đạt</v>
          </cell>
          <cell r="AX791" t="str">
            <v>Đạt</v>
          </cell>
          <cell r="AY791" t="str">
            <v>Không đạt</v>
          </cell>
          <cell r="AZ791" t="str">
            <v>E-HSMT: Dùng vít 5.0 mm.
E-HSDT: Vít DHS/DCS Ø12.5mm; Vít nén DHS/DCS Ø4.0mm.</v>
          </cell>
          <cell r="BA791" t="str">
            <v>Trần Thị Dân</v>
          </cell>
          <cell r="BB791" t="str">
            <v>Không đạt</v>
          </cell>
          <cell r="BC791" t="str">
            <v>E-HSMT: Dùng vít 5.0 mm.
E-HSDT: Vít DHS/DCS Ø12.5mm; Vít nén DHS/DCS Ø4.0mm.</v>
          </cell>
        </row>
        <row r="792">
          <cell r="C792" t="str">
            <v>PP2300520309</v>
          </cell>
          <cell r="D792" t="str">
            <v>Nẹp khoá đa hướng mắc xích các cỡ</v>
          </cell>
          <cell r="E792" t="str">
            <v xml:space="preserve">- Chất liệu: titanium
- Kích thước: 4-16 lỗ, chiều dài 70mm - 205mm.
- Thân nẹp hình số 8, lỗ vít ở hai đầu nẹp là lỗ vít khóa đa hướng
- Dùng vít 4.0 mm. </v>
          </cell>
          <cell r="F792">
            <v>0</v>
          </cell>
          <cell r="G792" t="str">
            <v>Cái</v>
          </cell>
          <cell r="H792">
            <v>50</v>
          </cell>
          <cell r="I792">
            <v>7000000</v>
          </cell>
          <cell r="J792">
            <v>350000000</v>
          </cell>
          <cell r="K792">
            <v>7000000</v>
          </cell>
          <cell r="L792">
            <v>525000000</v>
          </cell>
          <cell r="M792">
            <v>245000000</v>
          </cell>
          <cell r="N792">
            <v>9</v>
          </cell>
          <cell r="O792" t="str">
            <v>PP2300520309</v>
          </cell>
          <cell r="P792" t="str">
            <v>Nẹp khoá đa hướng mắc xích các cỡ</v>
          </cell>
          <cell r="Q792">
            <v>180</v>
          </cell>
          <cell r="R792">
            <v>334960000</v>
          </cell>
          <cell r="S792">
            <v>210</v>
          </cell>
          <cell r="T792" t="str">
            <v>Trong vòng 24 giờ kể từ thời điểm dặt hàng của Bệnh viện</v>
          </cell>
          <cell r="U792" t="str">
            <v>Nẹp khóa tái cấu trúc 3.5 (Syntec)</v>
          </cell>
          <cell r="V792" t="str">
            <v>Nẹp khóa tái cấu trúc 3.5 (Syntec)</v>
          </cell>
          <cell r="W792" t="str">
            <v>N07.06.040.4067.296.0004</v>
          </cell>
          <cell r="X792" t="str">
            <v>245041-DT
--&gt; 245221-DT</v>
          </cell>
          <cell r="Y792" t="str">
            <v>Thép không gỉ (stainless steel)
Chiều rộng 10.1mm
Độ dày 3.5mm
Khoảng cách giữa các lỗ vít 14mm
Lỗ vít trên thân nẹp có ren khóa đôi (double lead) gia cố chống vít bật ra ngoài. 
Có lỗ nén và lỗ khóa phù hợp với giải phẫu học
Dùng vít khóa 3.5mm, vít vỏ 3.5mm;  đầu vít chống trượt
Có 4/ 5/ 6/ 7/ 8/ 9/ 10/ 11/ 12/ 13/ 14/ 15/ 16/ 17/ 18/ 20/ 22 lỗ ứng với chiều dài 56/ 70/ 84/ 98/ 112/ 128/ 142/ 156/ 171/ 185/ 200/ 215/ 228/ 243/ 257/ 286/ 315mm
* Có kèm hình ảnh mô tả ren khóa đôi (double lead)</v>
          </cell>
          <cell r="Z792" t="str">
            <v>Syntec Scientific Corporation</v>
          </cell>
          <cell r="AA792" t="str">
            <v>Đài Loan</v>
          </cell>
          <cell r="AB792" t="str">
            <v>Syntec Scientific Corporation</v>
          </cell>
          <cell r="AC792" t="str">
            <v>Đài Loan</v>
          </cell>
          <cell r="AD792" t="str">
            <v>C</v>
          </cell>
          <cell r="AE792" t="str">
            <v>2882NK/BYT-TB-CT ngày 05/09/2018</v>
          </cell>
          <cell r="AF792" t="str">
            <v>Cái/ gói</v>
          </cell>
          <cell r="AG792" t="str">
            <v>Cái</v>
          </cell>
          <cell r="AH792">
            <v>50</v>
          </cell>
          <cell r="AI792">
            <v>0</v>
          </cell>
          <cell r="AJ792" t="str">
            <v>vn0302221358</v>
          </cell>
          <cell r="AK792" t="str">
            <v>CÔNG TY CỔ PHẦN DƯỢC PHẨM BẾN THÀNH</v>
          </cell>
          <cell r="AL792" t="str">
            <v>Đạt</v>
          </cell>
          <cell r="AM792"/>
          <cell r="AN792" t="str">
            <v>Phạm Thị Kim Hoàng</v>
          </cell>
          <cell r="AO792" t="str">
            <v>Đạt</v>
          </cell>
          <cell r="AP792" t="str">
            <v>Đạt</v>
          </cell>
          <cell r="AQ792" t="str">
            <v>Đạt</v>
          </cell>
          <cell r="AR792">
            <v>0</v>
          </cell>
          <cell r="AS792" t="str">
            <v>Đạt</v>
          </cell>
          <cell r="AT792" t="str">
            <v xml:space="preserve">Không đạt </v>
          </cell>
          <cell r="AU792" t="str">
            <v>Đạt</v>
          </cell>
          <cell r="AV792" t="str">
            <v>Đạt</v>
          </cell>
          <cell r="AW792" t="str">
            <v>Đạt</v>
          </cell>
          <cell r="AX792" t="str">
            <v>Đạt</v>
          </cell>
          <cell r="AY792" t="str">
            <v>Không đạt</v>
          </cell>
          <cell r="AZ792" t="str">
            <v>Không đạt do khác chất liệu và kích thước với HSMT</v>
          </cell>
          <cell r="BA792" t="str">
            <v>Lê Thị Mơ</v>
          </cell>
          <cell r="BB792" t="str">
            <v>Không đạt</v>
          </cell>
          <cell r="BC792" t="str">
            <v>Không đạt do khác chất liệu và kích thước với HSMT</v>
          </cell>
        </row>
        <row r="793">
          <cell r="C793" t="str">
            <v>PP2300520309</v>
          </cell>
          <cell r="D793" t="str">
            <v>Nẹp khoá đa hướng mắc xích các cỡ</v>
          </cell>
          <cell r="E793" t="str">
            <v xml:space="preserve">- Chất liệu: titanium
- Kích thước: 4-16 lỗ, chiều dài 70mm - 205mm.
- Thân nẹp hình số 8, lỗ vít ở hai đầu nẹp là lỗ vít khóa đa hướng
- Dùng vít 4.0 mm. </v>
          </cell>
          <cell r="F793">
            <v>0</v>
          </cell>
          <cell r="G793" t="str">
            <v>Cái</v>
          </cell>
          <cell r="H793">
            <v>50</v>
          </cell>
          <cell r="I793">
            <v>7000000</v>
          </cell>
          <cell r="J793">
            <v>350000000</v>
          </cell>
          <cell r="K793">
            <v>7000000</v>
          </cell>
          <cell r="L793">
            <v>525000000</v>
          </cell>
          <cell r="M793">
            <v>245000000</v>
          </cell>
          <cell r="N793">
            <v>9</v>
          </cell>
          <cell r="O793" t="str">
            <v>PP2300520309</v>
          </cell>
          <cell r="P793" t="str">
            <v>Nẹp khoá đa hướng mắc xích các cỡ</v>
          </cell>
          <cell r="Q793">
            <v>180</v>
          </cell>
          <cell r="R793">
            <v>154100000</v>
          </cell>
          <cell r="S793">
            <v>210</v>
          </cell>
          <cell r="T793" t="str">
            <v>Trong vòng 24h kể 
từ thời điểm đặt 
hàng của bệnh viện</v>
          </cell>
          <cell r="U793" t="str">
            <v>Nẹp khoá đa hướng mắc xích</v>
          </cell>
          <cell r="V793" t="str">
            <v>Nẹp khóa đa hướng mắc xích</v>
          </cell>
          <cell r="W793" t="str">
            <v>N07.06.040.2626.279.0065</v>
          </cell>
          <cell r="X793">
            <v>337</v>
          </cell>
          <cell r="Y793" t="str">
            <v>- Chất liệu: titanium.
- Kích cỡ: 4/5/6/7/8/9/10/12/14/16lỗ. Chiều dài: 70/85/100/115/130/145/160/175/190/205mm.
- Đặc tính: nẹp thẳng, lỗ vít ở 2 đầu nẹp là lỗ vít khoá đa hướng (lỗ vít khoá đa hướng giúp xoay vít theo nhiều hướng phù hợp với người bệnh), thân nẹp lỗ vít hình số tám (lỗ vít kết hợp vít khóa hoặc vít nén ép), chất liệu Titanium có khả năng chống ăn mòn tốt.
+ Sử dụng vít khoá đường kính 4.0mm và vít vỏ đường kính 4.0mm.
- Đạt tiêu chuẩn chất lượng: ISO 13485, CE.</v>
          </cell>
          <cell r="Z793" t="str">
            <v>Jiangsu Jinlu</v>
          </cell>
          <cell r="AA793" t="str">
            <v>Trung Quốc</v>
          </cell>
          <cell r="AB793" t="str">
            <v>Jiangsu Jinlu Group Medical Device Co., Ltd.</v>
          </cell>
          <cell r="AC793" t="str">
            <v>Trung Quốc</v>
          </cell>
          <cell r="AD793" t="str">
            <v>Loại C</v>
          </cell>
          <cell r="AE793" t="str">
            <v>GPNK số: 11127NK/BYT-TB-CT</v>
          </cell>
          <cell r="AF793" t="str">
            <v>1 cái/gói</v>
          </cell>
          <cell r="AG793" t="str">
            <v>Cái</v>
          </cell>
          <cell r="AH793">
            <v>50</v>
          </cell>
          <cell r="AI793" t="str">
            <v>60 tháng</v>
          </cell>
          <cell r="AJ793" t="str">
            <v>vn0303735317</v>
          </cell>
          <cell r="AK793" t="str">
            <v>CÔNG TY TNHH THƯƠNG MẠI DỊCH VỤ HÀO NAM</v>
          </cell>
          <cell r="AL793" t="str">
            <v>Đạt</v>
          </cell>
          <cell r="AM793"/>
          <cell r="AN793" t="str">
            <v>Tăng Thị Hiếu</v>
          </cell>
          <cell r="AO793" t="str">
            <v>Đạt</v>
          </cell>
          <cell r="AP793" t="str">
            <v>Đạt</v>
          </cell>
          <cell r="AQ793" t="str">
            <v>Đạt</v>
          </cell>
          <cell r="AR793">
            <v>0</v>
          </cell>
          <cell r="AS793" t="str">
            <v>Đạt</v>
          </cell>
          <cell r="AT793" t="str">
            <v>Đạt</v>
          </cell>
          <cell r="AU793" t="str">
            <v>Đạt</v>
          </cell>
          <cell r="AV793" t="str">
            <v>Đạt</v>
          </cell>
          <cell r="AW793" t="str">
            <v>Đạt</v>
          </cell>
          <cell r="AX793" t="str">
            <v>Đạt</v>
          </cell>
          <cell r="AY793" t="str">
            <v>Đạt</v>
          </cell>
          <cell r="AZ793">
            <v>0</v>
          </cell>
          <cell r="BA793" t="str">
            <v>Hoàng Thị Thủy</v>
          </cell>
          <cell r="BB793" t="str">
            <v xml:space="preserve">Đạt </v>
          </cell>
          <cell r="BC793">
            <v>0</v>
          </cell>
        </row>
        <row r="794">
          <cell r="C794" t="str">
            <v>PP2300520310</v>
          </cell>
          <cell r="D794" t="str">
            <v>Khớp háng chuyển động đôi toàn phần không xi măng, chỏm ceramic</v>
          </cell>
          <cell r="E794" t="str">
            <v>1. Chỏm + Lớp đệm: được thiết kế lắp sẵn với nhau;
 - Chỏm Ceramic Ceralepine
-  Đường kính 28mm tương ứng ổ cối size 48-60mm, 
2. Ổ cối: bề mặt ngoài có 2 lớp: lớp bên dưới phủ bột titanium, lớp bên trên phủ lớp hydroxyapatite toàn phần.
3.Chuôi xương đùi: Góc cổ chuôi 125-135 độ. 
 - Vật liệu: hợp kim Titanium Aluminium Vanadium, 
 - Cổ chuôi 12/14 
 - Kích thước: 9-&gt;16  chiều dài các cỡ</v>
          </cell>
          <cell r="F794">
            <v>0</v>
          </cell>
          <cell r="G794" t="str">
            <v>Bộ</v>
          </cell>
          <cell r="H794">
            <v>5</v>
          </cell>
          <cell r="I794">
            <v>75000000</v>
          </cell>
          <cell r="J794">
            <v>375000000</v>
          </cell>
          <cell r="K794">
            <v>7500000</v>
          </cell>
          <cell r="L794">
            <v>562500000</v>
          </cell>
          <cell r="M794">
            <v>262500000</v>
          </cell>
          <cell r="N794">
            <v>1</v>
          </cell>
          <cell r="O794" t="str">
            <v>PP2300520310</v>
          </cell>
          <cell r="P794" t="str">
            <v>Khớp háng chuyển động đôi toàn phần không xi măng, chỏm ceramic</v>
          </cell>
          <cell r="Q794">
            <v>180</v>
          </cell>
          <cell r="R794">
            <v>417456000</v>
          </cell>
          <cell r="S794">
            <v>210</v>
          </cell>
          <cell r="T794" t="str">
            <v>Trong vòng 24 giờ kể từ thời điểm đặt hàng của Bệnh viện</v>
          </cell>
          <cell r="U794" t="str">
            <v>Khớp háng toàn phần không xi măng chuyển động kép chuôi Origin, chỏm Ceramic, ổ cối không bắt vít</v>
          </cell>
          <cell r="V794" t="str">
            <v>Khớp háng toàn phần không xi măng chuyển động kép chuôi Origin, chỏm Ceramic, ổ cối không bắt vít</v>
          </cell>
          <cell r="W794" t="str">
            <v>N06.04.051.3857.183.0031</v>
          </cell>
          <cell r="X794" t="str">
            <v>111-18-xx0x
111-152-6xx
111-27-0xxx
111-27-02xx</v>
          </cell>
          <cell r="Y794" t="str">
            <v>1. Chỏm + Lớp đệm: được thiết kế lắp sẵn với nhau;
 - Chỏm Ceramic Ceralepine
-  Đường kính 28mm tương ứng ổ cối size 48-60mm, 
2. Ổ cối: bề mặt ngoài có 2 lớp: lớp bên dưới phủ bột titanium, lớp bên trên phủ lớp hydroxyapatite toàn phần.
3.Chuôi xương đùi: Góc cổ chuôi 125-135 độ. 
 - Vật liệu: hợp kim Titanium Aluminium Vanadium, 
 - Cổ chuôi 12/14 
 - Kích thước: 9-&gt;16  chiều dài các cỡ</v>
          </cell>
          <cell r="Z794" t="str">
            <v>Signature Orthopaedics Europe Ltd</v>
          </cell>
          <cell r="AA794" t="str">
            <v>Ireland</v>
          </cell>
          <cell r="AB794" t="str">
            <v>Signature Orthopaedics Europe Ltd</v>
          </cell>
          <cell r="AC794" t="str">
            <v>Ireland</v>
          </cell>
          <cell r="AD794" t="str">
            <v>C</v>
          </cell>
          <cell r="AE794" t="str">
            <v>14744NK/BYT-TB-CT Ngày 06/03/2020;
16876NK/BYT-TB-CT Ngày 11/11/2020</v>
          </cell>
          <cell r="AF794" t="str">
            <v>4 Hộp / Bộ</v>
          </cell>
          <cell r="AG794" t="str">
            <v>Bộ</v>
          </cell>
          <cell r="AH794">
            <v>5</v>
          </cell>
          <cell r="AI794">
            <v>0</v>
          </cell>
          <cell r="AJ794" t="str">
            <v>vn0311829625</v>
          </cell>
          <cell r="AK794" t="str">
            <v>CÔNG TY CỔ PHẦN Y TẾ THÀNH ÂN</v>
          </cell>
          <cell r="AL794" t="str">
            <v>Đạt</v>
          </cell>
          <cell r="AM794"/>
          <cell r="AN794" t="str">
            <v>Phan Thị Lường</v>
          </cell>
          <cell r="AO794" t="str">
            <v>Đạt</v>
          </cell>
          <cell r="AP794" t="str">
            <v>Đạt</v>
          </cell>
          <cell r="AQ794" t="str">
            <v>Đạt</v>
          </cell>
          <cell r="AR794">
            <v>0</v>
          </cell>
          <cell r="AS794" t="str">
            <v>Đạt</v>
          </cell>
          <cell r="AT794" t="str">
            <v>Đạt</v>
          </cell>
          <cell r="AU794" t="str">
            <v>Đạt</v>
          </cell>
          <cell r="AV794" t="str">
            <v>Đạt</v>
          </cell>
          <cell r="AW794" t="str">
            <v>Đạt</v>
          </cell>
          <cell r="AX794" t="str">
            <v>Đạt</v>
          </cell>
          <cell r="AY794" t="str">
            <v>Đạt</v>
          </cell>
          <cell r="AZ794">
            <v>0</v>
          </cell>
          <cell r="BA794" t="str">
            <v>Hồ Thị Xuân Thu</v>
          </cell>
          <cell r="BB794" t="str">
            <v>Đạt</v>
          </cell>
          <cell r="BC794">
            <v>0</v>
          </cell>
        </row>
        <row r="795">
          <cell r="C795" t="str">
            <v>PP2300520310</v>
          </cell>
          <cell r="D795" t="str">
            <v>Khớp háng chuyển động đôi toàn phần không xi măng, chỏm ceramic</v>
          </cell>
          <cell r="E795" t="str">
            <v>1. Chỏm + Lớp đệm: được thiết kế lắp sẵn với nhau;
 - Chỏm Ceramic Ceralepine
-  Đường kính 28mm tương ứng ổ cối size 48-60mm, 
2. Ổ cối: bề mặt ngoài có 2 lớp: lớp bên dưới phủ bột titanium, lớp bên trên phủ lớp hydroxyapatite toàn phần.
3.Chuôi xương đùi: Góc cổ chuôi 125-135 độ. 
 - Vật liệu: hợp kim Titanium Aluminium Vanadium, 
 - Cổ chuôi 12/14 
 - Kích thước: 9-&gt;16  chiều dài các cỡ</v>
          </cell>
          <cell r="F795">
            <v>0</v>
          </cell>
          <cell r="G795" t="str">
            <v>Bộ</v>
          </cell>
          <cell r="H795">
            <v>5</v>
          </cell>
          <cell r="I795">
            <v>75000000</v>
          </cell>
          <cell r="J795">
            <v>375000000</v>
          </cell>
          <cell r="K795">
            <v>7500000</v>
          </cell>
          <cell r="L795">
            <v>562500000</v>
          </cell>
          <cell r="M795">
            <v>262500000</v>
          </cell>
          <cell r="N795">
            <v>1</v>
          </cell>
          <cell r="O795" t="str">
            <v>PP2300520310</v>
          </cell>
          <cell r="P795" t="str">
            <v>Khớp háng chuyển động đôi toàn phần không xi măng, chỏm ceramic</v>
          </cell>
          <cell r="Q795">
            <v>180</v>
          </cell>
          <cell r="R795">
            <v>613881000</v>
          </cell>
          <cell r="S795">
            <v>210</v>
          </cell>
          <cell r="T795" t="str">
            <v>Trong vòng 24 giờ kể từ thời điểm đặt hàng của Bệnh viện</v>
          </cell>
          <cell r="U795" t="str">
            <v>Khớp háng toàn phần nhân tạo chuyển động đôi không xi măng QUATTRO PNP, Ceramic on Poly (COP)</v>
          </cell>
          <cell r="V795" t="str">
            <v>Khớp háng toàn phần nhân tạo chuyển động đôi không xi măng QUATTRO PNP, Ceramic on Poly (COP)</v>
          </cell>
          <cell r="W795" t="str">
            <v>N06.04.051.2294.240.0009</v>
          </cell>
          <cell r="X795" t="str">
            <v>H015 0008 -&gt; H015 0016; HQNOC848 -&gt; HQNOC860; HQNOM848 -&gt; HQNOM860; HQNOL848 -&gt; HQNOL860; HQCHC144 -&gt; HQCHC160</v>
          </cell>
          <cell r="Y795" t="str">
            <v>1. Chỏm + Lớp đệm: được thiết kế lắp sẵn với nhau;
 - Chỏm Ceramic Ceralepine
-  Đường kính 28mm tương ứng ổ cối size 48-60mm, 
2. Ổ cối: bề mặt ngoài có 2 lớp: lớp bên dưới phủ bột titanium, lớp bên trên phủ lớp hydroxyapatite toàn phần.
3.Chuôi xương đùi: Góc cổ chuôi 135 độ. 
 - Vật liệu: hợp kim Titanium Aluminium Vanadium, 
 - Cổ chuôi 12/14 
 - Kích thước: 9-&gt;16  chiều dài các cỡ</v>
          </cell>
          <cell r="Z795" t="str">
            <v>Groupe Lepine</v>
          </cell>
          <cell r="AA795" t="str">
            <v>Pháp</v>
          </cell>
          <cell r="AB795" t="str">
            <v>Groupe Lepine</v>
          </cell>
          <cell r="AC795" t="str">
            <v>Pháp</v>
          </cell>
          <cell r="AD795" t="str">
            <v>C</v>
          </cell>
          <cell r="AE795" t="str">
            <v>GPNK 9737NK/BYT-TB-CT ngày 11/6/2018</v>
          </cell>
          <cell r="AF795" t="str">
            <v>Hộp/1 cái</v>
          </cell>
          <cell r="AG795" t="str">
            <v>Bộ</v>
          </cell>
          <cell r="AH795">
            <v>5</v>
          </cell>
          <cell r="AI795">
            <v>0</v>
          </cell>
          <cell r="AJ795" t="str">
            <v>vn0303649788</v>
          </cell>
          <cell r="AK795" t="str">
            <v>CÔNG TY TNHH THƯƠNG MẠI - DỊCH VỤ VÀ SẢN XUẤT VIỆT TƯỜNG</v>
          </cell>
          <cell r="AL795" t="str">
            <v>Đạt</v>
          </cell>
          <cell r="AM795"/>
          <cell r="AN795" t="str">
            <v>Nguyễn Thị Sao Mai</v>
          </cell>
          <cell r="AO795" t="str">
            <v>Đạt</v>
          </cell>
          <cell r="AP795" t="str">
            <v>Đạt</v>
          </cell>
          <cell r="AQ795" t="str">
            <v>Đạt</v>
          </cell>
          <cell r="AR795">
            <v>0</v>
          </cell>
          <cell r="AS795" t="str">
            <v>Đạt</v>
          </cell>
          <cell r="AT795" t="str">
            <v>Đạt</v>
          </cell>
          <cell r="AU795" t="str">
            <v>Đạt</v>
          </cell>
          <cell r="AV795" t="str">
            <v>Đạt</v>
          </cell>
          <cell r="AW795" t="str">
            <v>Đạt</v>
          </cell>
          <cell r="AX795" t="str">
            <v>Đạt</v>
          </cell>
          <cell r="AY795" t="str">
            <v>Đạt</v>
          </cell>
          <cell r="AZ795">
            <v>0</v>
          </cell>
          <cell r="BA795" t="str">
            <v>Cao Dũng</v>
          </cell>
          <cell r="BB795" t="str">
            <v>Đạt</v>
          </cell>
          <cell r="BC795" t="str">
            <v/>
          </cell>
        </row>
        <row r="796">
          <cell r="C796" t="str">
            <v>PP2300520311</v>
          </cell>
          <cell r="D796" t="str">
            <v>Khớp háng chuyển động đôi toàn phần không xi măng</v>
          </cell>
          <cell r="E796" t="str">
            <v>1. Đầu xương đùi: 
 - Chất liệu: Thép không gỉ. 
 - Kích cỡ: 12/14
 - Đường kính 22.2mm-&gt;28mm
2. Lớp đệm: Vật liệu: Polyethylene
 -  Size 44-&gt;60 
 -  Đường kính 22.2mm-&gt; 28mm
3. Ổ cối: bề mặt ngoài có 2 lớp
 -  Vật liệu: Hợp kim Cobalt - Chrome - molybdenum
 - Kích cỡ: 44-60 mm 
 -  Chén đóng ổ cối được thiết kế gắn sẵn với cup
4. Chuôi xương đùi: Góc cổ chuôi 135 độ. 
 - Vật liệu: hợp kim Titanium Aluminium Vanadium, được phủ 2 lớp 
 - Cổ chuôi 12/14 
 -  Kích thước:  9-&gt; 16, chiều dài các cỡ</v>
          </cell>
          <cell r="F796">
            <v>0</v>
          </cell>
          <cell r="G796" t="str">
            <v>Bộ</v>
          </cell>
          <cell r="H796">
            <v>20</v>
          </cell>
          <cell r="I796">
            <v>65350000</v>
          </cell>
          <cell r="J796">
            <v>1307000000</v>
          </cell>
          <cell r="K796">
            <v>26140000</v>
          </cell>
          <cell r="L796">
            <v>1960500000</v>
          </cell>
          <cell r="M796">
            <v>914900000</v>
          </cell>
          <cell r="N796">
            <v>4</v>
          </cell>
          <cell r="O796" t="str">
            <v>PP2300520311</v>
          </cell>
          <cell r="P796" t="str">
            <v>Khớp háng chuyển động đôi toàn phần không xi măng</v>
          </cell>
          <cell r="Q796">
            <v>180</v>
          </cell>
          <cell r="R796">
            <v>417456000</v>
          </cell>
          <cell r="S796">
            <v>210</v>
          </cell>
          <cell r="T796" t="str">
            <v>Trong vòng 24 giờ kể từ thời điểm đặt hàng của Bệnh viện</v>
          </cell>
          <cell r="U796" t="str">
            <v>Khớp háng toàn phần không xi măng chuyển động kép Origin Stem</v>
          </cell>
          <cell r="V796" t="str">
            <v>Khớp háng toàn phần không xi măng chuyển động kép Origin Stem</v>
          </cell>
          <cell r="W796" t="str">
            <v>N06.04.051.3857.183.0007</v>
          </cell>
          <cell r="X796" t="str">
            <v>111-18-xx0x
111-152-0xx
111-27-05xx
111-27-02xx</v>
          </cell>
          <cell r="Y796" t="str">
            <v>1. Đầu xương đùi: 
 - Chất liệu: Thép không gỉ. 
 - Kích cỡ: 12/14
 - Đường kính 22.2mm-&gt;28mm
2. Lớp đệm: Vật liệu: Polyethylene
 -  Size 44-&gt;60 
 -  Đường kính 22.2mm-&gt; 28mm
3. Ổ cối: bề mặt ngoài có 2 lớp
 -  Vật liệu: Hợp kim Cobalt - Chrome - molybdenum
 - Kích cỡ: 44-60 mm 
 -  Chén đóng ổ cối được thiết kế gắn sẵn với cup
4. Chuôi xương đùi: Góc cổ chuôi 135 độ. 
 - Vật liệu: hợp kim Titanium Aluminium Vanadium, được phủ 2 lớp 
 - Cổ chuôi 12/14 
 -  Kích thước:  9-&gt; 16, chiều dài các cỡ</v>
          </cell>
          <cell r="Z796" t="str">
            <v>Signature Orthopaedics Europe Ltd</v>
          </cell>
          <cell r="AA796" t="str">
            <v>Ireland</v>
          </cell>
          <cell r="AB796" t="str">
            <v>Signature Orthopaedics Europe Ltd</v>
          </cell>
          <cell r="AC796" t="str">
            <v>Ireland</v>
          </cell>
          <cell r="AD796" t="str">
            <v>C</v>
          </cell>
          <cell r="AE796" t="str">
            <v>14744NK/BYT-TB-CT Ngày 06/03/2020;
16876NK/BYT-TB-CT Ngày 11/11/2020</v>
          </cell>
          <cell r="AF796" t="str">
            <v>4 Hộp / Bộ</v>
          </cell>
          <cell r="AG796" t="str">
            <v>Bộ</v>
          </cell>
          <cell r="AH796">
            <v>20</v>
          </cell>
          <cell r="AI796">
            <v>0</v>
          </cell>
          <cell r="AJ796" t="str">
            <v>vn0311829625</v>
          </cell>
          <cell r="AK796" t="str">
            <v>CÔNG TY CỔ PHẦN Y TẾ THÀNH ÂN</v>
          </cell>
          <cell r="AL796" t="str">
            <v>Đạt</v>
          </cell>
          <cell r="AM796"/>
          <cell r="AN796" t="str">
            <v>Phan Thị Lường</v>
          </cell>
          <cell r="AO796" t="str">
            <v>Đạt</v>
          </cell>
          <cell r="AP796" t="str">
            <v>Đạt</v>
          </cell>
          <cell r="AQ796" t="str">
            <v>Đạt</v>
          </cell>
          <cell r="AR796">
            <v>0</v>
          </cell>
          <cell r="AS796" t="str">
            <v>Đạt</v>
          </cell>
          <cell r="AT796" t="str">
            <v>Đạt</v>
          </cell>
          <cell r="AU796" t="str">
            <v>Đạt</v>
          </cell>
          <cell r="AV796" t="str">
            <v>Đạt</v>
          </cell>
          <cell r="AW796" t="str">
            <v>Đạt</v>
          </cell>
          <cell r="AX796" t="str">
            <v>Đạt</v>
          </cell>
          <cell r="AY796" t="str">
            <v>Đạt</v>
          </cell>
          <cell r="AZ796">
            <v>0</v>
          </cell>
          <cell r="BA796" t="str">
            <v>Hồ Thị Xuân Thu</v>
          </cell>
          <cell r="BB796" t="str">
            <v>Đạt</v>
          </cell>
          <cell r="BC796">
            <v>0</v>
          </cell>
        </row>
        <row r="797">
          <cell r="C797" t="str">
            <v>PP2300520311</v>
          </cell>
          <cell r="D797" t="str">
            <v>Khớp háng chuyển động đôi toàn phần không xi măng</v>
          </cell>
          <cell r="E797" t="str">
            <v>1. Đầu xương đùi: 
 - Chất liệu: Thép không gỉ. 
 - Kích cỡ: 12/14
 - Đường kính 22.2mm-&gt;28mm
2. Lớp đệm: Vật liệu: Polyethylene
 -  Size 44-&gt;60 
 -  Đường kính 22.2mm-&gt; 28mm
3. Ổ cối: bề mặt ngoài có 2 lớp
 -  Vật liệu: Hợp kim Cobalt - Chrome - molybdenum
 - Kích cỡ: 44-60 mm 
 -  Chén đóng ổ cối được thiết kế gắn sẵn với cup
4. Chuôi xương đùi: Góc cổ chuôi 135 độ. 
 - Vật liệu: hợp kim Titanium Aluminium Vanadium, được phủ 2 lớp 
 - Cổ chuôi 12/14 
 -  Kích thước:  9-&gt; 16, chiều dài các cỡ</v>
          </cell>
          <cell r="F797">
            <v>0</v>
          </cell>
          <cell r="G797" t="str">
            <v>Bộ</v>
          </cell>
          <cell r="H797">
            <v>20</v>
          </cell>
          <cell r="I797">
            <v>65350000</v>
          </cell>
          <cell r="J797">
            <v>1307000000</v>
          </cell>
          <cell r="K797">
            <v>26140000</v>
          </cell>
          <cell r="L797">
            <v>1960500000</v>
          </cell>
          <cell r="M797">
            <v>914900000</v>
          </cell>
          <cell r="N797">
            <v>4</v>
          </cell>
          <cell r="O797" t="str">
            <v>PP2300520311</v>
          </cell>
          <cell r="P797" t="str">
            <v>Khớp háng chuyển động đôi toàn phần không xi măng</v>
          </cell>
          <cell r="Q797">
            <v>180</v>
          </cell>
          <cell r="R797">
            <v>613881000</v>
          </cell>
          <cell r="S797">
            <v>210</v>
          </cell>
          <cell r="T797" t="str">
            <v>Trong vòng 24 giờ kể từ thời điểm đặt hàng của Bệnh viện</v>
          </cell>
          <cell r="U797" t="str">
            <v>Khớp háng toàn phần không xi măng QUATTRO PNP, Metal on Poly (MOP)</v>
          </cell>
          <cell r="V797" t="str">
            <v>Khớp háng toàn phần không xi măng QUATTRO PNP, Metal on Poly (MOP)</v>
          </cell>
          <cell r="W797" t="str">
            <v>N06.04.051.2294.240.0004</v>
          </cell>
          <cell r="X797" t="str">
            <v>H015 0008 -&gt; H015 0016; HIT CC422; HIT CC428; HIT CM422; HIT CM428; HIT CL422; HIT CL428; HQCHC144 -&gt; HQCHC160; HQN DP244 -&gt; HQN DP260; HQN DM848 -&gt; HQN DM860</v>
          </cell>
          <cell r="Y797" t="str">
            <v>1. Đầu xương đùi: 
 - Chất liệu: Thép không gỉ. 
 - Kích cỡ: 12/14
 - Đường kính 22.2mm-&gt;28mm
2. Lớp đệm: Vật liệu: Polyethylene
 -  Size 44-&gt;60 
 -  Đường kính 22.2mm-&gt; 28mm
3. Ổ cối: bề mặt ngoài có 2 lớp
 -  Vật liệu: Hợp kim Cobalt - Chrome - molybdenum
 - Kích cỡ: 44-60 mm 
 -  Chén đóng ổ cối được thiết kế gắn sẵn với cup
4. Chuôi xương đùi: Góc cổ chuôi 135 độ. 
 - Vật liệu: hợp kim Titanium Aluminium Vanadium, được phủ 2 lớp 
 - Cổ chuôi 12/14 
 -  Kích thước:  9-&gt; 16, chiều dài các cỡ</v>
          </cell>
          <cell r="Z797" t="str">
            <v>Groupe Lepine</v>
          </cell>
          <cell r="AA797" t="str">
            <v>Pháp</v>
          </cell>
          <cell r="AB797" t="str">
            <v>Groupe Lepine</v>
          </cell>
          <cell r="AC797" t="str">
            <v>Pháp</v>
          </cell>
          <cell r="AD797" t="str">
            <v>C</v>
          </cell>
          <cell r="AE797" t="str">
            <v>GPNK 9737NK/BYT-TB-CT ngày 11/6/2018</v>
          </cell>
          <cell r="AF797" t="str">
            <v>Hộp/1 cái</v>
          </cell>
          <cell r="AG797" t="str">
            <v>Bộ</v>
          </cell>
          <cell r="AH797">
            <v>20</v>
          </cell>
          <cell r="AI797">
            <v>0</v>
          </cell>
          <cell r="AJ797" t="str">
            <v>vn0303649788</v>
          </cell>
          <cell r="AK797" t="str">
            <v>CÔNG TY TNHH THƯƠNG MẠI - DỊCH VỤ VÀ SẢN XUẤT VIỆT TƯỜNG</v>
          </cell>
          <cell r="AL797" t="str">
            <v>Đạt</v>
          </cell>
          <cell r="AM797"/>
          <cell r="AN797" t="str">
            <v>Nguyễn Thị Sao Mai</v>
          </cell>
          <cell r="AO797" t="str">
            <v>Đạt</v>
          </cell>
          <cell r="AP797" t="str">
            <v>Đạt</v>
          </cell>
          <cell r="AQ797" t="str">
            <v>Đạt</v>
          </cell>
          <cell r="AR797">
            <v>0</v>
          </cell>
          <cell r="AS797" t="str">
            <v>Đạt</v>
          </cell>
          <cell r="AT797" t="str">
            <v>Không đạt</v>
          </cell>
          <cell r="AU797" t="str">
            <v>Đạt</v>
          </cell>
          <cell r="AV797" t="str">
            <v>Đạt</v>
          </cell>
          <cell r="AW797" t="str">
            <v>Đạt</v>
          </cell>
          <cell r="AX797" t="str">
            <v>Đạt</v>
          </cell>
          <cell r="AY797" t="str">
            <v>Không đạt</v>
          </cell>
          <cell r="AZ797" t="str">
            <v>E-HSDT:
Catalogue kích cỡ: 48 -&gt; 60 (Mã hàng: HQN DM848 -&gt; HQN DM860).
E-HSDT:
Kích cỡ: 44 -&gt; 60
Không đáp ứng hồ sơ mời thầu.</v>
          </cell>
          <cell r="BA797" t="str">
            <v>Cao Dũng</v>
          </cell>
          <cell r="BB797" t="str">
            <v>Không đạt</v>
          </cell>
          <cell r="BC797" t="str">
            <v>E-HSDT:
Catalogue kích cỡ: 48 -&gt; 60 (Mã hàng: HQN DM848 -&gt; HQN DM860).
E-HSDT:
Kích cỡ: 44 -&gt; 60
Không đáp ứng hồ sơ mời thầu.</v>
          </cell>
        </row>
        <row r="798">
          <cell r="C798" t="str">
            <v>PP2300520312</v>
          </cell>
          <cell r="D798" t="str">
            <v>Nẹp khóa bao quanh ổ khớp (gối) đầu dưới xương đùi</v>
          </cell>
          <cell r="E798" t="str">
            <v xml:space="preserve">- Vật liệu nẹp bằng thép không gỉ, kích thước:
- Đầu nẹp có 7 lỗ khóa và 0 lỗ free, thân nẹp có 4 -8 lỗ khóa và 0 lỗ free
- Chiều dài: 139mm - 254mm
- Sử dụng vít tự khóa titanium đường kính 5.0mm, chiều dài 12mm-110mm
</v>
          </cell>
          <cell r="F798">
            <v>0</v>
          </cell>
          <cell r="G798" t="str">
            <v>Cái</v>
          </cell>
          <cell r="H798">
            <v>3</v>
          </cell>
          <cell r="I798">
            <v>13000000</v>
          </cell>
          <cell r="J798">
            <v>39000000</v>
          </cell>
          <cell r="K798">
            <v>780000</v>
          </cell>
          <cell r="L798">
            <v>58500000</v>
          </cell>
          <cell r="M798">
            <v>27300000</v>
          </cell>
          <cell r="N798">
            <v>1</v>
          </cell>
          <cell r="O798" t="str">
            <v>PP2300520312</v>
          </cell>
          <cell r="P798" t="str">
            <v>Nẹp khóa bao quanh ổ khớp (gối) đầu dưới xương đùi</v>
          </cell>
          <cell r="Q798">
            <v>180</v>
          </cell>
          <cell r="R798">
            <v>613881000</v>
          </cell>
          <cell r="S798">
            <v>210</v>
          </cell>
          <cell r="T798" t="str">
            <v>Trong vòng 24 giờ kể từ thời điểm đặt hàng của Bệnh viện</v>
          </cell>
          <cell r="U798" t="str">
            <v>Nẹp khóa bao quanh ổ khớp đầu dưới xương đùi (Nẹp khóa bao quanh ổ khớp (gối), đầu dưới xương đùi)</v>
          </cell>
          <cell r="V798" t="str">
            <v>Nẹp khóa bao quanh ổ khớp đầu dưới xương đùi (Nẹp khóa bao quanh ổ khớp (gối), đầu dưới xương đùi)</v>
          </cell>
          <cell r="W798" t="str">
            <v>N07.06.040.2567.292.0034.001;N07.06.040.2567.292.0034.102;N07.06.040.2567.292.0034.103;N07.06.040.2567.292.0034.104;N07.06.040.2567.292.0034.105;N07.06.040.2567.292.0034.106</v>
          </cell>
          <cell r="X798" t="str">
            <v>152.3001; 152.3002; 152.3003; 152.3004; 152.3007; 152.3008</v>
          </cell>
          <cell r="Y798" t="str">
            <v>- Vật liệu nẹp bằng thép không gỉ, kích thước:
- Đầu nẹp có 7 lỗ khóa và 0 lỗ free, thân nẹp có 4 -8 lỗ khóa và 0 lỗ free
- Chiều dài: 139mm - 254mm
- Sử dụng vít tự khóa titanium đường kính 5.0mm, chiều dài 12mm-110mm</v>
          </cell>
          <cell r="Z798" t="str">
            <v>Intraum S.P.A</v>
          </cell>
          <cell r="AA798" t="str">
            <v>Ý</v>
          </cell>
          <cell r="AB798" t="str">
            <v>Intraum S.P.A</v>
          </cell>
          <cell r="AC798" t="str">
            <v>Ý</v>
          </cell>
          <cell r="AD798" t="str">
            <v>C</v>
          </cell>
          <cell r="AE798" t="str">
            <v>GPNK 12607NK/BYT-TB-CT ngày 4/5/2019</v>
          </cell>
          <cell r="AF798" t="str">
            <v>Hộp/1 cái</v>
          </cell>
          <cell r="AG798" t="str">
            <v>Cái</v>
          </cell>
          <cell r="AH798">
            <v>3</v>
          </cell>
          <cell r="AI798">
            <v>0</v>
          </cell>
          <cell r="AJ798" t="str">
            <v>vn0303649788</v>
          </cell>
          <cell r="AK798" t="str">
            <v>CÔNG TY TNHH THƯƠNG MẠI - DỊCH VỤ VÀ SẢN XUẤT VIỆT TƯỜNG</v>
          </cell>
          <cell r="AL798" t="str">
            <v>Đạt</v>
          </cell>
          <cell r="AM798"/>
          <cell r="AN798" t="str">
            <v>Nguyễn Thị Sao Mai</v>
          </cell>
          <cell r="AO798" t="str">
            <v>Đạt</v>
          </cell>
          <cell r="AP798" t="str">
            <v>Đạt</v>
          </cell>
          <cell r="AQ798" t="str">
            <v>Đạt</v>
          </cell>
          <cell r="AR798">
            <v>0</v>
          </cell>
          <cell r="AS798" t="str">
            <v>Đạt</v>
          </cell>
          <cell r="AT798" t="str">
            <v>Đạt</v>
          </cell>
          <cell r="AU798" t="str">
            <v>Đạt</v>
          </cell>
          <cell r="AV798" t="str">
            <v>Đạt</v>
          </cell>
          <cell r="AW798" t="str">
            <v>Đạt</v>
          </cell>
          <cell r="AX798" t="str">
            <v>Đạt</v>
          </cell>
          <cell r="AY798" t="str">
            <v>Đạt</v>
          </cell>
          <cell r="AZ798">
            <v>0</v>
          </cell>
          <cell r="BA798" t="str">
            <v>Cao Dũng</v>
          </cell>
          <cell r="BB798" t="str">
            <v>Đạt</v>
          </cell>
          <cell r="BC798" t="str">
            <v/>
          </cell>
        </row>
        <row r="799">
          <cell r="C799" t="str">
            <v>PP2300520312</v>
          </cell>
          <cell r="D799" t="str">
            <v>Nẹp khóa bao quanh ổ khớp (gối) đầu dưới xương đùi</v>
          </cell>
          <cell r="E799" t="str">
            <v xml:space="preserve">- Vật liệu nẹp bằng thép không gỉ, kích thước:
- Đầu nẹp có 7 lỗ khóa và 0 lỗ free, thân nẹp có 4 -8 lỗ khóa và 0 lỗ free
- Chiều dài: 139mm - 254mm
- Sử dụng vít tự khóa titanium đường kính 5.0mm, chiều dài 12mm-110mm
</v>
          </cell>
          <cell r="F799">
            <v>0</v>
          </cell>
          <cell r="G799" t="str">
            <v>Cái</v>
          </cell>
          <cell r="H799">
            <v>3</v>
          </cell>
          <cell r="I799">
            <v>13000000</v>
          </cell>
          <cell r="J799">
            <v>39000000</v>
          </cell>
          <cell r="K799">
            <v>780000</v>
          </cell>
          <cell r="L799">
            <v>58500000</v>
          </cell>
          <cell r="M799">
            <v>27300000</v>
          </cell>
          <cell r="N799">
            <v>1</v>
          </cell>
          <cell r="O799" t="str">
            <v>PP2300520312</v>
          </cell>
          <cell r="P799" t="str">
            <v>Nẹp khóa bao quanh ổ khớp (gối) đầu dưới xương đùi</v>
          </cell>
          <cell r="Q799">
            <v>180</v>
          </cell>
          <cell r="R799">
            <v>180000000</v>
          </cell>
          <cell r="S799">
            <v>210</v>
          </cell>
          <cell r="T799" t="str">
            <v>Giao hàng trong vòng 24h kể từ thời điểm gửi đơn đặt hàng của Bệnh viện</v>
          </cell>
          <cell r="U799" t="str">
            <v xml:space="preserve">Nẹp khóa đầu dưới xương đùi </v>
          </cell>
          <cell r="V799" t="str">
            <v>nẹp khóa đầu dưới xương đùi</v>
          </cell>
          <cell r="W799" t="str">
            <v>N07.06.040.0461.118.0091</v>
          </cell>
          <cell r="X799" t="str">
            <v xml:space="preserve">0131xx </v>
          </cell>
          <cell r="Y799" t="str">
            <v>- Chất liệu thép không gỉ.
'- Nẹp khóa đầu dưới xương đùi có 7 lỗ ở đầu nẹp bắt vít đường kính 5.0mm .  dọc thân nẹp có từ 4 đến 14 lỗ. 
-  Dài từ 136mm đến 336mm . 
- Sử dụng vít khóa đường kính 4.5mm và 5.0mm
- Tiêu chuẩn CE</v>
          </cell>
          <cell r="Z799" t="str">
            <v xml:space="preserve">BHH Mikromed Sp. z o.o </v>
          </cell>
          <cell r="AA799" t="str">
            <v>Ba Lan</v>
          </cell>
          <cell r="AB799" t="str">
            <v xml:space="preserve">BHH Mikromed Sp. z o.o </v>
          </cell>
          <cell r="AC799" t="str">
            <v>Ba Lan</v>
          </cell>
          <cell r="AD799" t="str">
            <v>C, Số phân loại: 
045/MKM/0320-REV</v>
          </cell>
          <cell r="AE799" t="str">
            <v>8011NK/BYT-TB-CT</v>
          </cell>
          <cell r="AF799" t="str">
            <v>1 cái/1 gói</v>
          </cell>
          <cell r="AG799" t="str">
            <v>Cái</v>
          </cell>
          <cell r="AH799">
            <v>3</v>
          </cell>
          <cell r="AI799">
            <v>0</v>
          </cell>
          <cell r="AJ799" t="str">
            <v>vn0101147344</v>
          </cell>
          <cell r="AK799" t="str">
            <v>CÔNG TY TNHH ĐẦU TƯ PHÁT TRIỂN TRANG THIẾT BỊ Y TẾ</v>
          </cell>
          <cell r="AL799" t="str">
            <v>Đạt</v>
          </cell>
          <cell r="AM799"/>
          <cell r="AN799" t="str">
            <v>Trương Thị Mỹ Quý</v>
          </cell>
          <cell r="AO799">
            <v>0</v>
          </cell>
          <cell r="AP799">
            <v>0</v>
          </cell>
          <cell r="AQ799">
            <v>0</v>
          </cell>
          <cell r="AR799">
            <v>0</v>
          </cell>
          <cell r="AS799">
            <v>0</v>
          </cell>
          <cell r="AT799" t="str">
            <v>Không đạt</v>
          </cell>
          <cell r="AU799">
            <v>0</v>
          </cell>
          <cell r="AV799">
            <v>0</v>
          </cell>
          <cell r="AW799">
            <v>0</v>
          </cell>
          <cell r="AX799">
            <v>0</v>
          </cell>
          <cell r="AY799" t="str">
            <v>Không đạt</v>
          </cell>
          <cell r="AZ799" t="str">
            <v>Do nhà thầu không cung cấp Catalogue có  tính năng kỹ thuật đồng nhất với mẫu 22</v>
          </cell>
          <cell r="BA799" t="str">
            <v>Trần Thị Minh Hồng</v>
          </cell>
          <cell r="BB799" t="str">
            <v>Không đạt</v>
          </cell>
          <cell r="BC799" t="str">
            <v>Không đạt do nhà thầu không cung cấp Catalogue có  tính năng kỹ thuật đồng nhất với mẫu 22</v>
          </cell>
        </row>
        <row r="800">
          <cell r="C800" t="str">
            <v>PP2300520313</v>
          </cell>
          <cell r="D800" t="str">
            <v>Vít tự tiêu cố định dây chằng chéo khớp gối các cỡ</v>
          </cell>
          <cell r="E800" t="str">
            <v>- Vít tự tiêu sử dụng trong Phẫu thuật nội soi tái tạo dây chằng chéo khớp gối, cố định dây chằng vào đầu đường hầm xương chày hoặc xương đùi
- Chất liệu: PLGA kết hợp β-TCP 
- Đường kính: 7mm - 11mm
- Chiều dài: 20mm - 33mm
- Cung cấp kèm bộ dụng cụ bắt vít tự tiêu tương thích và các dụng cụ hỗ trợ khi sử dụng</v>
          </cell>
          <cell r="F800">
            <v>0</v>
          </cell>
          <cell r="G800" t="str">
            <v>Cái</v>
          </cell>
          <cell r="H800">
            <v>70</v>
          </cell>
          <cell r="I800">
            <v>4500000</v>
          </cell>
          <cell r="J800">
            <v>315000000</v>
          </cell>
          <cell r="K800">
            <v>6300000</v>
          </cell>
          <cell r="L800">
            <v>472500000</v>
          </cell>
          <cell r="M800">
            <v>220500000</v>
          </cell>
          <cell r="N800">
            <v>12</v>
          </cell>
          <cell r="O800" t="str">
            <v>PP2300520313</v>
          </cell>
          <cell r="P800" t="str">
            <v>Vít tự tiêu cố định dây chằng chéo khớp gối các cỡ</v>
          </cell>
          <cell r="Q800">
            <v>180</v>
          </cell>
          <cell r="R800">
            <v>593283000</v>
          </cell>
          <cell r="S800">
            <v>210</v>
          </cell>
          <cell r="T800" t="str">
            <v>Trong vòng 24h kể từ thời điểm đặt hàng của bệnh viện</v>
          </cell>
          <cell r="U800" t="str">
            <v>Vít cố định dây chằng chéo tự tiêu sinh học EUROSCREW TCP NG</v>
          </cell>
          <cell r="V800" t="str">
            <v>Vít cố định dây chằng chéo tự tiêu sinh học EUROSCREW TCP NG</v>
          </cell>
          <cell r="W800" t="str">
            <v>N07.06.040.4132.240.0007</v>
          </cell>
          <cell r="X800" t="str">
            <v>T730xxxNG</v>
          </cell>
          <cell r="Y800" t="str">
            <v>- Vít tự tiêu sử dụng trong Phẫu thuật nội soi tái tạo dây chằng chéo khớp gối, cố định dây chằng vào đầu đường hầm xương chày hoặc xương đùi
- Chất liệu: PLGA kết hợp β-TCP 
- Đường kính: 7mm - 11mm
- Chiều dài: 20mm - 33mm
- Cung cấp kèm bộ dụng cụ bắt vít tự tiêu tương thích và các dụng cụ hỗ trợ khi sử dụng</v>
          </cell>
          <cell r="Z800" t="str">
            <v>Teknimed SAS</v>
          </cell>
          <cell r="AA800" t="str">
            <v>Pháp</v>
          </cell>
          <cell r="AB800" t="str">
            <v>Teknimed SAS</v>
          </cell>
          <cell r="AC800" t="str">
            <v>Pháp</v>
          </cell>
          <cell r="AD800" t="str">
            <v>D</v>
          </cell>
          <cell r="AE800" t="str">
            <v>2100700ĐKLH-BYT-TB-CT ngày 31/12/2021</v>
          </cell>
          <cell r="AF800" t="str">
            <v>1 cái/ gói</v>
          </cell>
          <cell r="AG800" t="str">
            <v>Cái</v>
          </cell>
          <cell r="AH800">
            <v>70</v>
          </cell>
          <cell r="AI800">
            <v>0</v>
          </cell>
          <cell r="AJ800" t="str">
            <v>vn0302204137</v>
          </cell>
          <cell r="AK800" t="str">
            <v>CÔNG TY TNHH TRANG THIẾT BỊ Y TẾ B.M.S</v>
          </cell>
          <cell r="AL800" t="str">
            <v>Đạt</v>
          </cell>
          <cell r="AM800"/>
          <cell r="AN800" t="str">
            <v xml:space="preserve">Đào Thị Nhung </v>
          </cell>
          <cell r="AO800" t="str">
            <v>Đạt</v>
          </cell>
          <cell r="AP800" t="str">
            <v>Đạt</v>
          </cell>
          <cell r="AQ800" t="str">
            <v>Đạt</v>
          </cell>
          <cell r="AR800" t="str">
            <v>Đạt</v>
          </cell>
          <cell r="AS800" t="str">
            <v>Đạt</v>
          </cell>
          <cell r="AT800" t="str">
            <v>Đạt</v>
          </cell>
          <cell r="AU800" t="str">
            <v>Đạt</v>
          </cell>
          <cell r="AV800" t="str">
            <v>Đạt</v>
          </cell>
          <cell r="AW800" t="str">
            <v>Đạt</v>
          </cell>
          <cell r="AX800" t="str">
            <v>Đạt</v>
          </cell>
          <cell r="AY800" t="str">
            <v>Đạt</v>
          </cell>
          <cell r="AZ800">
            <v>0</v>
          </cell>
          <cell r="BA800" t="str">
            <v>Nguyễn Văn Thành</v>
          </cell>
          <cell r="BB800" t="str">
            <v>Đạt</v>
          </cell>
          <cell r="BC800">
            <v>0</v>
          </cell>
        </row>
        <row r="801">
          <cell r="C801" t="str">
            <v>PP2300520314</v>
          </cell>
          <cell r="D801" t="str">
            <v>Vít tự tiêu cố định dây chằng cho vai, khuỷu và cổ chân, bàn tay, … các cỡ</v>
          </cell>
          <cell r="E801" t="str">
            <v>- Vít tự tiêu sử dụng trong Phẫu thuật vai, khuỷu tay, mắt cá, bàn tay, bàn chân, ...:
- Chất liệu: PLGA kết hợp β-TCP 
- Đường kính: 4mm - 6mm
- Chiều dài: 10mm - 26mm
- Cung cấp kèm bộ dụng cụ bắt vít tự tiêu tương thích và các dụng cụ hỗ trợ khi sử dụng</v>
          </cell>
          <cell r="F801">
            <v>0</v>
          </cell>
          <cell r="G801" t="str">
            <v>Cái</v>
          </cell>
          <cell r="H801">
            <v>50</v>
          </cell>
          <cell r="I801">
            <v>6000000</v>
          </cell>
          <cell r="J801">
            <v>300000000</v>
          </cell>
          <cell r="K801">
            <v>6000000</v>
          </cell>
          <cell r="L801">
            <v>450000000</v>
          </cell>
          <cell r="M801">
            <v>210000000</v>
          </cell>
          <cell r="N801">
            <v>9</v>
          </cell>
          <cell r="O801" t="str">
            <v>PP2300520314</v>
          </cell>
          <cell r="P801" t="str">
            <v>Vít tự tiêu cố định dây chằng cho vai, khuỷu và cổ chân, bàn tay, … các cỡ</v>
          </cell>
          <cell r="Q801">
            <v>180</v>
          </cell>
          <cell r="R801">
            <v>233128000</v>
          </cell>
          <cell r="S801">
            <v>210</v>
          </cell>
          <cell r="T801" t="str">
            <v>Giao hàng trong vòng 24h kể từ thời điểm gửi đơn đặt hàng của Bệnh viện</v>
          </cell>
          <cell r="U801" t="str">
            <v xml:space="preserve">Vít tự tiêu tự khóa, chất liệu PLGA + β-TCP cố định dây chằng cho vai, khuỷu và cổ chân, bàn tay, … Activa Interference TCP các cỡ </v>
          </cell>
          <cell r="V801" t="str">
            <v xml:space="preserve">Vít tự tiêu tự khóa, chất liệu PLGA + β-TCP cố định dây chằng cho vai, khuỷu và cổ chân, bàn tay, … Activa Interference TCP các cỡ </v>
          </cell>
          <cell r="W801" t="str">
            <v>N07.06.040.4638.241.0002</v>
          </cell>
          <cell r="X801" t="str">
            <v>B-DI-04xx /
B-DI-05xx /
B-DI-06xx</v>
          </cell>
          <cell r="Y801" t="str">
            <v>Vít tự tiêu sinh học sử dụng trong phẫu thuật nội soi khớp vai, khuỷu tay, mắt cá, bàn tay, bàn chân, ...:
• Chất liệu sinh học tự tiêu hoàn toàn PLGA kết hợp β-TCP với công nghệ tự gia cường (Self-reinforcement) giúp tăng khả năng chịu lực.
• Công nghệ tự khóa Self-Locking™ với khả năng giãn nở đường kính vít từ 1-2% sau khi cố định giúp vít neo mảnh ghép vào khoang đường hầm chặt hơn trong thời gian ít nhất 8-12 tuần sau phẫu thuật.
• Tăng cường khả năng hàn mô và tái tạo xương với β-TCP có kích thước hạt TCP đã được tối ưu hóa
• Thiết kế bảo tồn mô, rỗng nòng.
• Đường kính x Chiều dài: 4x(10,15,20), 5x(10,15,20), 6x(15,20,26) mm
Cung cấp kèm bộ dụng cụ bắt vít tự tiêu tương thích và các dụng cụ hỗ trợ khi sử dụng</v>
          </cell>
          <cell r="Z801" t="str">
            <v>Bioretec</v>
          </cell>
          <cell r="AA801" t="str">
            <v xml:space="preserve"> Phần Lan</v>
          </cell>
          <cell r="AB801" t="str">
            <v>Bioretec</v>
          </cell>
          <cell r="AC801" t="str">
            <v xml:space="preserve"> Phần Lan</v>
          </cell>
          <cell r="AD801" t="str">
            <v>D</v>
          </cell>
          <cell r="AE801" t="str">
            <v>2300048ĐKLH/BYT-TB-CT ngày 15/02/2023</v>
          </cell>
          <cell r="AF801" t="str">
            <v>Cái/ gói</v>
          </cell>
          <cell r="AG801" t="str">
            <v>Cái</v>
          </cell>
          <cell r="AH801">
            <v>50</v>
          </cell>
          <cell r="AI801">
            <v>0</v>
          </cell>
          <cell r="AJ801" t="str">
            <v>vn0100108536</v>
          </cell>
          <cell r="AK801" t="str">
            <v>CÔNG TY CỔ PHẦN DƯỢC PHẨM TRUNG ƯƠNG CPC1</v>
          </cell>
          <cell r="AL801" t="str">
            <v>Đạt</v>
          </cell>
          <cell r="AM801"/>
          <cell r="AN801" t="str">
            <v>Nguyễn Thị Nga</v>
          </cell>
          <cell r="AO801" t="str">
            <v>Đạt</v>
          </cell>
          <cell r="AP801" t="str">
            <v>Đạt</v>
          </cell>
          <cell r="AQ801" t="str">
            <v>Đạt</v>
          </cell>
          <cell r="AR801">
            <v>0</v>
          </cell>
          <cell r="AS801" t="str">
            <v>Đạt</v>
          </cell>
          <cell r="AT801" t="str">
            <v>Đạt</v>
          </cell>
          <cell r="AU801" t="str">
            <v>Đạt</v>
          </cell>
          <cell r="AV801" t="str">
            <v>Đạt</v>
          </cell>
          <cell r="AW801" t="str">
            <v>Đạt</v>
          </cell>
          <cell r="AX801" t="str">
            <v>Đạt</v>
          </cell>
          <cell r="AY801" t="str">
            <v>Đạt</v>
          </cell>
          <cell r="AZ801">
            <v>0</v>
          </cell>
          <cell r="BA801" t="str">
            <v>Nguyễn Thị Huệ</v>
          </cell>
          <cell r="BB801" t="str">
            <v>Đạt</v>
          </cell>
          <cell r="BC801">
            <v>0</v>
          </cell>
        </row>
        <row r="802">
          <cell r="C802" t="str">
            <v>PP2300520314</v>
          </cell>
          <cell r="D802" t="str">
            <v>Vít tự tiêu cố định dây chằng cho vai, khuỷu và cổ chân, bàn tay, … các cỡ</v>
          </cell>
          <cell r="E802" t="str">
            <v>- Vít tự tiêu sử dụng trong Phẫu thuật vai, khuỷu tay, mắt cá, bàn tay, bàn chân, ...:
- Chất liệu: PLGA kết hợp β-TCP 
- Đường kính: 4mm - 6mm
- Chiều dài: 10mm - 26mm
- Cung cấp kèm bộ dụng cụ bắt vít tự tiêu tương thích và các dụng cụ hỗ trợ khi sử dụng</v>
          </cell>
          <cell r="F802">
            <v>0</v>
          </cell>
          <cell r="G802" t="str">
            <v>Cái</v>
          </cell>
          <cell r="H802">
            <v>50</v>
          </cell>
          <cell r="I802">
            <v>6000000</v>
          </cell>
          <cell r="J802">
            <v>300000000</v>
          </cell>
          <cell r="K802">
            <v>6000000</v>
          </cell>
          <cell r="L802">
            <v>450000000</v>
          </cell>
          <cell r="M802">
            <v>210000000</v>
          </cell>
          <cell r="N802">
            <v>9</v>
          </cell>
          <cell r="O802" t="str">
            <v>PP2300520314</v>
          </cell>
          <cell r="P802" t="str">
            <v>Vít tự tiêu cố định dây chằng cho vai, khuỷu và cổ chân, bàn tay, … các cỡ</v>
          </cell>
          <cell r="Q802">
            <v>180</v>
          </cell>
          <cell r="R802">
            <v>125558400</v>
          </cell>
          <cell r="S802">
            <v>210</v>
          </cell>
          <cell r="T802" t="str">
            <v>Giao hàng trong vòng 24h kể từ thời điểm gửi đơn đặt hàng của Bệnh viện</v>
          </cell>
          <cell r="U802" t="str">
            <v>Vít chỉ sinh học tự tiêu khâu chóp xoay khớp vai FixIt</v>
          </cell>
          <cell r="V802" t="str">
            <v>Vít chỉ khâu chóp xoay khớp vai FIXIT ThreadedAchor system</v>
          </cell>
          <cell r="W802" t="str">
            <v>N07.06.040.5150.240.0003</v>
          </cell>
          <cell r="X802" t="str">
            <v>EPAxxxxxxx</v>
          </cell>
          <cell r="Y802" t="str">
            <v>Thành phần cấu tạo vít: 30% β TCP + 70% PLDLLA, 
Đường kính vít: 4.5 - 5.5 - 6.5mm. 
Cấu thành gồm một vít neo tự tiêu sinh học và hai sợi chỉ chất liệu cao phân tử (UHMWPE) siêu bền USP2. Hệ thống được căng trước trên một tuốc nơ vít dùng một lần. Ren vít thiết kế dạng không gây sang chấn, lỗ xâu chỉ được giấu bên trong vít neo giúp tránh ma sát với chỉ và chắc chắn hơn, mũi vít hình nón giúp dễ đặt vít.
Cường độ neo trung bình của vít neo 4.5mm là 267N</v>
          </cell>
          <cell r="Z802" t="str">
            <v>S.B.M SAS – Pháp</v>
          </cell>
          <cell r="AA802" t="str">
            <v>Pháp</v>
          </cell>
          <cell r="AB802" t="str">
            <v>S.B.M SAS – Pháp</v>
          </cell>
          <cell r="AC802" t="str">
            <v>Pháp</v>
          </cell>
          <cell r="AD802" t="str">
            <v>D</v>
          </cell>
          <cell r="AE802" t="str">
            <v>GCNĐKLH số: 2300768ĐKLH/BYT-HTTB ngày 21/8/2023</v>
          </cell>
          <cell r="AF802" t="str">
            <v>Cái / Gói</v>
          </cell>
          <cell r="AG802" t="str">
            <v>Cái</v>
          </cell>
          <cell r="AH802">
            <v>50</v>
          </cell>
          <cell r="AI802">
            <v>0</v>
          </cell>
          <cell r="AJ802" t="str">
            <v>vn0313130367</v>
          </cell>
          <cell r="AK802" t="str">
            <v>CÔNG TY TNHH IDS MEDICAL SYSTEMS VIỆT NAM</v>
          </cell>
          <cell r="AL802" t="str">
            <v>Đạt</v>
          </cell>
          <cell r="AM802"/>
          <cell r="AN802" t="str">
            <v>Trần Thị Kiều Diễm</v>
          </cell>
          <cell r="AO802" t="str">
            <v>Đạt</v>
          </cell>
          <cell r="AP802" t="str">
            <v>Đạt</v>
          </cell>
          <cell r="AQ802" t="str">
            <v>Đạt</v>
          </cell>
          <cell r="AR802">
            <v>0</v>
          </cell>
          <cell r="AS802" t="str">
            <v>Đạt</v>
          </cell>
          <cell r="AT802" t="str">
            <v>Không đạt</v>
          </cell>
          <cell r="AU802" t="str">
            <v>Đạt</v>
          </cell>
          <cell r="AV802" t="str">
            <v>Đạt</v>
          </cell>
          <cell r="AW802" t="str">
            <v>Đạt</v>
          </cell>
          <cell r="AX802" t="str">
            <v>Đạt</v>
          </cell>
          <cell r="AY802" t="str">
            <v>Không đạt</v>
          </cell>
          <cell r="AZ802" t="str">
            <v>Không đạt do không đáp ứng yêu cầu của E-HSMT về đường kính, chiều dài</v>
          </cell>
          <cell r="BA802" t="str">
            <v>Nguyễn Thị Huệ</v>
          </cell>
          <cell r="BB802" t="str">
            <v>Không đạt</v>
          </cell>
          <cell r="BC802" t="str">
            <v>Không đạt do không đáp ứng yêu cầu của E-HSMT về đường kính, chiều dài</v>
          </cell>
        </row>
        <row r="803">
          <cell r="C803" t="str">
            <v>PP2300520314</v>
          </cell>
          <cell r="D803" t="str">
            <v>Vít tự tiêu cố định dây chằng cho vai, khuỷu và cổ chân, bàn tay, … các cỡ</v>
          </cell>
          <cell r="E803" t="str">
            <v>- Vít tự tiêu sử dụng trong Phẫu thuật vai, khuỷu tay, mắt cá, bàn tay, bàn chân, ...:
- Chất liệu: PLGA kết hợp β-TCP 
- Đường kính: 4mm - 6mm
- Chiều dài: 10mm - 26mm
- Cung cấp kèm bộ dụng cụ bắt vít tự tiêu tương thích và các dụng cụ hỗ trợ khi sử dụng</v>
          </cell>
          <cell r="F803">
            <v>0</v>
          </cell>
          <cell r="G803" t="str">
            <v>Cái</v>
          </cell>
          <cell r="H803">
            <v>50</v>
          </cell>
          <cell r="I803">
            <v>6000000</v>
          </cell>
          <cell r="J803">
            <v>300000000</v>
          </cell>
          <cell r="K803">
            <v>6000000</v>
          </cell>
          <cell r="L803">
            <v>450000000</v>
          </cell>
          <cell r="M803">
            <v>210000000</v>
          </cell>
          <cell r="N803">
            <v>9</v>
          </cell>
          <cell r="O803" t="str">
            <v>PP2300520314</v>
          </cell>
          <cell r="P803" t="str">
            <v>Vít tự tiêu cố định dây chằng cho vai, khuỷu và cổ chân, bàn tay, … các cỡ</v>
          </cell>
          <cell r="Q803">
            <v>180</v>
          </cell>
          <cell r="R803">
            <v>593283000</v>
          </cell>
          <cell r="S803">
            <v>210</v>
          </cell>
          <cell r="T803" t="str">
            <v>Trong vòng 24h kể từ thời điểm đặt hàng của bệnh viện</v>
          </cell>
          <cell r="U803" t="str">
            <v>Vít cố định dây chằng chéo tự tiêu sinh học EUROSCREW TCP NG</v>
          </cell>
          <cell r="V803" t="str">
            <v>Vít cố định dây chằng chéo tự tiêu sinh học EUROSCREW TCP NG</v>
          </cell>
          <cell r="W803" t="str">
            <v>N07.06.040.4132.240.0007</v>
          </cell>
          <cell r="X803" t="str">
            <v>T730xxxNG</v>
          </cell>
          <cell r="Y803" t="str">
            <v>- Vít tự tiêu sử dụng trong Phẫu thuật vai, khuỷu tay, mắt cá, bàn tay, bàn chân, ...:
- Chất liệu: PLGA kết hợp β-TCP 
- Đường kính: 4mm - 6mm
- Chiều dài: 10mm - 26mm
- Cung cấp kèm bộ dụng cụ bắt vít tự tiêu tương thích và các dụng cụ hỗ trợ khi sử dụng</v>
          </cell>
          <cell r="Z803" t="str">
            <v>Teknimed SAS</v>
          </cell>
          <cell r="AA803" t="str">
            <v>Pháp</v>
          </cell>
          <cell r="AB803" t="str">
            <v>Teknimed SAS</v>
          </cell>
          <cell r="AC803" t="str">
            <v>Pháp</v>
          </cell>
          <cell r="AD803" t="str">
            <v>D</v>
          </cell>
          <cell r="AE803" t="str">
            <v>2100700ĐKLH-BYT-TB-CT ngày 31/12/2021</v>
          </cell>
          <cell r="AF803" t="str">
            <v>1 cái/ gói</v>
          </cell>
          <cell r="AG803" t="str">
            <v>Cái</v>
          </cell>
          <cell r="AH803">
            <v>50</v>
          </cell>
          <cell r="AI803">
            <v>0</v>
          </cell>
          <cell r="AJ803" t="str">
            <v>vn0302204137</v>
          </cell>
          <cell r="AK803" t="str">
            <v>CÔNG TY TNHH TRANG THIẾT BỊ Y TẾ B.M.S</v>
          </cell>
          <cell r="AL803" t="str">
            <v>Đạt</v>
          </cell>
          <cell r="AM803"/>
          <cell r="AN803" t="str">
            <v xml:space="preserve">Đào Thị Nhung </v>
          </cell>
          <cell r="AO803" t="str">
            <v>Đạt</v>
          </cell>
          <cell r="AP803" t="str">
            <v>Đạt</v>
          </cell>
          <cell r="AQ803" t="str">
            <v>Đạt</v>
          </cell>
          <cell r="AR803" t="str">
            <v>Đạt</v>
          </cell>
          <cell r="AS803" t="str">
            <v>Đạt</v>
          </cell>
          <cell r="AT803" t="str">
            <v>Không Đạt</v>
          </cell>
          <cell r="AU803" t="str">
            <v>Đạt</v>
          </cell>
          <cell r="AV803" t="str">
            <v>Đạt</v>
          </cell>
          <cell r="AW803" t="str">
            <v>Đạt</v>
          </cell>
          <cell r="AX803" t="str">
            <v>Đạt</v>
          </cell>
          <cell r="AY803" t="str">
            <v>Không đạt</v>
          </cell>
          <cell r="AZ803" t="str">
            <v>Catalogue không đáp ứng HSMT</v>
          </cell>
          <cell r="BA803" t="str">
            <v>Nguyễn Văn Thành</v>
          </cell>
          <cell r="BB803" t="str">
            <v>Không đạt</v>
          </cell>
          <cell r="BC803" t="str">
            <v>Catalogue không đáp ứng HSMT</v>
          </cell>
        </row>
        <row r="804">
          <cell r="C804" t="str">
            <v>PP2300520315</v>
          </cell>
          <cell r="D804" t="str">
            <v>Lưỡi bào ổ khớp chức năng kép</v>
          </cell>
          <cell r="E804" t="str">
            <v>- Lưỡi bào ổ khớp chức năng kép cắt xương và mô mềm với 3 lưỡi cắt đôi:
- Đường kính lưỡi bào: 3mm -  5mm
- Chiều dài 85mm - 130mm 
- Có 3 lưỡi cắt đôi với chức năng kép là cắt xương và cắt mô mềm.
- Cung cấp kèm tay bào và máy bào tương thích khi sử dụng.</v>
          </cell>
          <cell r="F804">
            <v>0</v>
          </cell>
          <cell r="G804" t="str">
            <v>Cái</v>
          </cell>
          <cell r="H804">
            <v>70</v>
          </cell>
          <cell r="I804">
            <v>6000000</v>
          </cell>
          <cell r="J804">
            <v>420000000</v>
          </cell>
          <cell r="K804">
            <v>8400000</v>
          </cell>
          <cell r="L804">
            <v>630000000</v>
          </cell>
          <cell r="M804">
            <v>294000000</v>
          </cell>
          <cell r="N804">
            <v>12</v>
          </cell>
          <cell r="O804" t="str">
            <v>PP2300520315</v>
          </cell>
          <cell r="P804" t="str">
            <v>Lưỡi bào ổ khớp chức năng kép</v>
          </cell>
          <cell r="Q804">
            <v>180</v>
          </cell>
          <cell r="R804">
            <v>233128000</v>
          </cell>
          <cell r="S804">
            <v>210</v>
          </cell>
          <cell r="T804" t="str">
            <v>Giao hàng trong vòng 24h kể từ thời điểm gửi đơn đặt hàng của Bệnh viện</v>
          </cell>
          <cell r="U804" t="str">
            <v>Lưỡi bào ổ khớp Wave cutter</v>
          </cell>
          <cell r="V804" t="str">
            <v>Lưỡi bào ổ khớp Wave cutter</v>
          </cell>
          <cell r="W804" t="str">
            <v>N05.03.060.3606.155.0002</v>
          </cell>
          <cell r="X804" t="str">
            <v>82x-x01-xxxs</v>
          </cell>
          <cell r="Y804" t="str">
            <v>- Đường kính lưỡi bào: 3mm; 4mm; 5mm
- Chiều dài 85mm, 130mm với đường kính 3mm ; Chiều dài 130mm với các đường kính 4 và 5mm
- Tiệt trùng sẵn, sử dụng một lần
- Tương thích với nhiều loại máy bào thông dụng trên thị trường như Linvatec, Arthrex, Stryker, Smith &amp; Nephew, Vimex, Reger, ...
Cung cấp kèm tay bào và máy bào tương thích khi sử dụng.</v>
          </cell>
          <cell r="Z804" t="str">
            <v>REGER Medizintechnik GmbH</v>
          </cell>
          <cell r="AA804" t="str">
            <v>Đức</v>
          </cell>
          <cell r="AB804" t="str">
            <v>REGER Medizintechnik GmbH</v>
          </cell>
          <cell r="AC804" t="str">
            <v>Đức</v>
          </cell>
          <cell r="AD804" t="str">
            <v>B</v>
          </cell>
          <cell r="AE804" t="str">
            <v>220003593/PCBB-HCM ngày 10/11/2022</v>
          </cell>
          <cell r="AF804" t="str">
            <v>Cái/ hộp</v>
          </cell>
          <cell r="AG804" t="str">
            <v>Cái</v>
          </cell>
          <cell r="AH804">
            <v>70</v>
          </cell>
          <cell r="AI804">
            <v>0</v>
          </cell>
          <cell r="AJ804" t="str">
            <v>vn0100108536</v>
          </cell>
          <cell r="AK804" t="str">
            <v>CÔNG TY CỔ PHẦN DƯỢC PHẨM TRUNG ƯƠNG CPC1</v>
          </cell>
          <cell r="AL804" t="str">
            <v>Đạt</v>
          </cell>
          <cell r="AM804"/>
          <cell r="AN804" t="str">
            <v>Nguyễn Thị Nga</v>
          </cell>
          <cell r="AO804" t="str">
            <v>Đạt</v>
          </cell>
          <cell r="AP804" t="str">
            <v>Đạt</v>
          </cell>
          <cell r="AQ804" t="str">
            <v>Đạt</v>
          </cell>
          <cell r="AR804">
            <v>0</v>
          </cell>
          <cell r="AS804" t="str">
            <v>Đạt</v>
          </cell>
          <cell r="AT804" t="str">
            <v>Đạt</v>
          </cell>
          <cell r="AU804" t="str">
            <v>Đạt</v>
          </cell>
          <cell r="AV804" t="str">
            <v>Đạt</v>
          </cell>
          <cell r="AW804" t="str">
            <v>Đạt</v>
          </cell>
          <cell r="AX804" t="str">
            <v>Đạt</v>
          </cell>
          <cell r="AY804" t="str">
            <v>Đạt</v>
          </cell>
          <cell r="AZ804">
            <v>0</v>
          </cell>
          <cell r="BA804" t="str">
            <v>Nguyễn Thị Huệ</v>
          </cell>
          <cell r="BB804" t="str">
            <v>Đạt</v>
          </cell>
          <cell r="BC804">
            <v>0</v>
          </cell>
        </row>
        <row r="805">
          <cell r="C805" t="str">
            <v>PP2300520315</v>
          </cell>
          <cell r="D805" t="str">
            <v>Lưỡi bào ổ khớp chức năng kép</v>
          </cell>
          <cell r="E805" t="str">
            <v>- Lưỡi bào ổ khớp chức năng kép cắt xương và mô mềm với 3 lưỡi cắt đôi:
- Đường kính lưỡi bào: 3mm -  5mm
- Chiều dài 85mm - 130mm 
- Có 3 lưỡi cắt đôi với chức năng kép là cắt xương và cắt mô mềm.
- Cung cấp kèm tay bào và máy bào tương thích khi sử dụng.</v>
          </cell>
          <cell r="F805">
            <v>0</v>
          </cell>
          <cell r="G805" t="str">
            <v>Cái</v>
          </cell>
          <cell r="H805">
            <v>70</v>
          </cell>
          <cell r="I805">
            <v>6000000</v>
          </cell>
          <cell r="J805">
            <v>420000000</v>
          </cell>
          <cell r="K805">
            <v>8400000</v>
          </cell>
          <cell r="L805">
            <v>630000000</v>
          </cell>
          <cell r="M805">
            <v>294000000</v>
          </cell>
          <cell r="N805">
            <v>12</v>
          </cell>
          <cell r="O805" t="str">
            <v>PP2300520315</v>
          </cell>
          <cell r="P805" t="str">
            <v>Lưỡi bào ổ khớp chức năng kép</v>
          </cell>
          <cell r="Q805">
            <v>180</v>
          </cell>
          <cell r="R805">
            <v>593283000</v>
          </cell>
          <cell r="S805">
            <v>210</v>
          </cell>
          <cell r="T805" t="str">
            <v>Trong vòng 24h kể từ thời điểm đặt hàng của bệnh viện</v>
          </cell>
          <cell r="U805" t="str">
            <v>Lưỡi bào dùng cho nội soi khớp</v>
          </cell>
          <cell r="V805" t="str">
            <v>Lưỡi bào dùng cho nội soi khớp</v>
          </cell>
          <cell r="W805" t="str">
            <v>N05.03.060.3606.155.0007</v>
          </cell>
          <cell r="X805" t="str">
            <v>82x-xxx-xxxx</v>
          </cell>
          <cell r="Y805" t="str">
            <v>- Lưỡi bào ổ khớp chức năng kép cắt xương và mô mềm với 3 lưỡi cắt đôi:
- Đường kính lưỡi bào: 3mm -  5mm
- Chiều dài 85mm - 130mm 
- Có 3 lưỡi cắt đôi với chức năng kép là cắt xương và cắt mô mềm.
- Cung cấp kèm tay bào và máy bào tương thích khi sử dụng.</v>
          </cell>
          <cell r="Z805" t="str">
            <v>Reger medizintechnik GmbH</v>
          </cell>
          <cell r="AA805" t="str">
            <v>Đức</v>
          </cell>
          <cell r="AB805" t="str">
            <v>Reger medizintechnik GmbH</v>
          </cell>
          <cell r="AC805" t="str">
            <v>Đức</v>
          </cell>
          <cell r="AD805" t="str">
            <v>B</v>
          </cell>
          <cell r="AE805" t="str">
            <v>230000607/PCBB-HCM ngày 24/03/2023</v>
          </cell>
          <cell r="AF805" t="str">
            <v>1 cái/gói</v>
          </cell>
          <cell r="AG805" t="str">
            <v>Cái</v>
          </cell>
          <cell r="AH805">
            <v>70</v>
          </cell>
          <cell r="AI805">
            <v>0</v>
          </cell>
          <cell r="AJ805" t="str">
            <v>vn0302204137</v>
          </cell>
          <cell r="AK805" t="str">
            <v>CÔNG TY TNHH TRANG THIẾT BỊ Y TẾ B.M.S</v>
          </cell>
          <cell r="AL805" t="str">
            <v>Đạt</v>
          </cell>
          <cell r="AM805"/>
          <cell r="AN805" t="str">
            <v xml:space="preserve">Đào Thị Nhung </v>
          </cell>
          <cell r="AO805" t="str">
            <v>Đạt</v>
          </cell>
          <cell r="AP805" t="str">
            <v>Đạt</v>
          </cell>
          <cell r="AQ805" t="str">
            <v>Đạt</v>
          </cell>
          <cell r="AR805" t="str">
            <v>Đạt</v>
          </cell>
          <cell r="AS805" t="str">
            <v>Đạt</v>
          </cell>
          <cell r="AT805" t="str">
            <v>Không Đạt</v>
          </cell>
          <cell r="AU805" t="str">
            <v>Đạt</v>
          </cell>
          <cell r="AV805" t="str">
            <v>Đạt</v>
          </cell>
          <cell r="AW805" t="str">
            <v>Đạt</v>
          </cell>
          <cell r="AX805" t="str">
            <v>Đạt</v>
          </cell>
          <cell r="AY805" t="str">
            <v>Không Đạt</v>
          </cell>
          <cell r="AZ805" t="str">
            <v>Catalogue không đáp ứng HSMT</v>
          </cell>
          <cell r="BA805" t="str">
            <v>Nguyễn Văn Thành</v>
          </cell>
          <cell r="BB805" t="str">
            <v>Không đạt</v>
          </cell>
          <cell r="BC805" t="str">
            <v>Catalogue không đáp ứng HSMT</v>
          </cell>
        </row>
        <row r="806">
          <cell r="C806" t="str">
            <v>PP2300520315</v>
          </cell>
          <cell r="D806" t="str">
            <v>Lưỡi bào ổ khớp chức năng kép</v>
          </cell>
          <cell r="E806" t="str">
            <v>- Lưỡi bào ổ khớp chức năng kép cắt xương và mô mềm với 3 lưỡi cắt đôi:
- Đường kính lưỡi bào: 3mm -  5mm
- Chiều dài 85mm - 130mm 
- Có 3 lưỡi cắt đôi với chức năng kép là cắt xương và cắt mô mềm.
- Cung cấp kèm tay bào và máy bào tương thích khi sử dụng.</v>
          </cell>
          <cell r="F806">
            <v>0</v>
          </cell>
          <cell r="G806" t="str">
            <v>Cái</v>
          </cell>
          <cell r="H806">
            <v>70</v>
          </cell>
          <cell r="I806">
            <v>6000000</v>
          </cell>
          <cell r="J806">
            <v>420000000</v>
          </cell>
          <cell r="K806">
            <v>8400000</v>
          </cell>
          <cell r="L806">
            <v>630000000</v>
          </cell>
          <cell r="M806">
            <v>294000000</v>
          </cell>
          <cell r="N806">
            <v>12</v>
          </cell>
          <cell r="O806" t="str">
            <v>PP2300520315</v>
          </cell>
          <cell r="P806" t="str">
            <v>Lưỡi bào ổ khớp chức năng kép</v>
          </cell>
          <cell r="Q806">
            <v>180</v>
          </cell>
          <cell r="R806">
            <v>377764000</v>
          </cell>
          <cell r="S806">
            <v>210</v>
          </cell>
          <cell r="T806">
            <v>0</v>
          </cell>
          <cell r="U806" t="str">
            <v>Lưỡi bào xương dùng trong nội soi khớp</v>
          </cell>
          <cell r="V806" t="str">
            <v>Lưỡi bào xương dùng trong nội soi khớp</v>
          </cell>
          <cell r="W806" t="str">
            <v>N05.03.060.0270.
175.0001</v>
          </cell>
          <cell r="X806" t="str">
            <v>AR-8xxxxX</v>
          </cell>
          <cell r="Y806" t="str">
            <v>Vật liệu: Đầu lưỡi bào bằng hợp kim không gỉ
Đóng gói tiệt trùng, dùng 1 lần.
Sử dụng cho mô mềm diện rộng, sụn chêm, cắt bỏ hoạt dịch khớp gối, chóp xoay khớp vai.
- Lưỡi bào ổ khớp chức năng kép cắt xương và mô mềm với 3 lưỡi cắt đôi:
+ Đường kính 4mm, 5mm, 5.5mm
+ Chiều dài 130mm.
- Có 3 lưỡi cắt đôi với chức năng kép là cắt xương và cắt mô mềm.
- Cung cấp kèm tay bào và máy bào tương thích khi sử dụng.
Đạt tiêu chuẩn FDA.</v>
          </cell>
          <cell r="Z806" t="str">
            <v>Arthrex, Inc.</v>
          </cell>
          <cell r="AA806" t="str">
            <v>Mỹ</v>
          </cell>
          <cell r="AB806" t="str">
            <v>Arthrex, Inc.</v>
          </cell>
          <cell r="AC806" t="str">
            <v>Mỹ</v>
          </cell>
          <cell r="AD806" t="str">
            <v>PhâN Loại: B</v>
          </cell>
          <cell r="AE806" t="str">
            <v>Số công bố:
 220001976/PCBB-BYT
Ngày công bố: 10/04/2022</v>
          </cell>
          <cell r="AF806" t="str">
            <v>1 cái/ 1 gói</v>
          </cell>
          <cell r="AG806" t="str">
            <v>Cái</v>
          </cell>
          <cell r="AH806">
            <v>70</v>
          </cell>
          <cell r="AI806" t="str">
            <v>59 tháng</v>
          </cell>
          <cell r="AJ806" t="str">
            <v>vn0100124376</v>
          </cell>
          <cell r="AK806" t="str">
            <v>TỔNG CÔNG TY THIẾT BỊ Y TẾ VIỆT NAM - CTCP</v>
          </cell>
          <cell r="AL806" t="str">
            <v>Đạt</v>
          </cell>
          <cell r="AM806"/>
          <cell r="AN806" t="str">
            <v>Trần Thị Kiều Diễm</v>
          </cell>
          <cell r="AO806">
            <v>0</v>
          </cell>
          <cell r="AP806">
            <v>0</v>
          </cell>
          <cell r="AQ806" t="str">
            <v>Đạt</v>
          </cell>
          <cell r="AR806">
            <v>0</v>
          </cell>
          <cell r="AS806" t="str">
            <v>Đạt</v>
          </cell>
          <cell r="AT806" t="str">
            <v>Không đạt</v>
          </cell>
          <cell r="AU806" t="str">
            <v>Đạt</v>
          </cell>
          <cell r="AV806" t="str">
            <v>Đạt</v>
          </cell>
          <cell r="AW806" t="str">
            <v>Đạt</v>
          </cell>
          <cell r="AX806" t="str">
            <v>Đạt</v>
          </cell>
          <cell r="AY806" t="str">
            <v>Không đạt</v>
          </cell>
          <cell r="AZ806" t="str">
            <v>E-HSMT: 
- Đường kính lưỡi bào: 3mm -  5mm
- Chiều dài 85mm - 130mm E-HSDT:
- Đường kính 4mm, 5mm, 5.5mm
- Chiều dài 130mm.</v>
          </cell>
          <cell r="BA806" t="str">
            <v>Trần Thị Huyền Trân</v>
          </cell>
          <cell r="BB806" t="str">
            <v>Không đạt</v>
          </cell>
          <cell r="BC806" t="str">
            <v>E-HSMT: 
- Đường kính lưỡi bào: 3mm -  5mm
- Chiều dài 85mm - 130mm E-HSDT:
- Đường kính 4mm, 5mm, 5.5mm
- Chiều dài 130mm.</v>
          </cell>
        </row>
        <row r="807">
          <cell r="C807" t="str">
            <v>PP2300520316</v>
          </cell>
          <cell r="D807" t="str">
            <v>Vít neo cố định dây chằng chéo tự điều chỉnh độ dài dây treo</v>
          </cell>
          <cell r="E807" t="str">
            <v>- Nút treo: Ti-6Al-4V
- Vòng treo điều chỉnh: Chỉ chất liệu cao phân tử siêu bền (UHMWPE) 
- Dây kéo: Chỉ chất liệu cao phân tử siêu bền (UHMWPE) 
- Cơ chế khóa 3 điểm giúp dễ bắt và giảm biến dạng từ biến
- Cung cấp kèm Bộ dụng cụ bắt chốt neo cố định dây chằng chéo tự điều chỉnh chiều dài tương thích và các dụng cụ hỗ trợ khác khi sử dụng</v>
          </cell>
          <cell r="F807">
            <v>0</v>
          </cell>
          <cell r="G807" t="str">
            <v>Cái</v>
          </cell>
          <cell r="H807">
            <v>70</v>
          </cell>
          <cell r="I807">
            <v>12900000</v>
          </cell>
          <cell r="J807">
            <v>903000000</v>
          </cell>
          <cell r="K807">
            <v>18060000</v>
          </cell>
          <cell r="L807">
            <v>1354500000</v>
          </cell>
          <cell r="M807">
            <v>632100000</v>
          </cell>
          <cell r="N807">
            <v>12</v>
          </cell>
          <cell r="O807" t="str">
            <v>PP2300520316</v>
          </cell>
          <cell r="P807" t="str">
            <v>Vít neo cố định dây chằng chéo tự điều chỉnh độ dài dây treo</v>
          </cell>
          <cell r="Q807">
            <v>180</v>
          </cell>
          <cell r="R807">
            <v>233128000</v>
          </cell>
          <cell r="S807">
            <v>210</v>
          </cell>
          <cell r="T807" t="str">
            <v>Giao hàng trong vòng 24h kể từ thời điểm gửi đơn đặt hàng của Bệnh viện</v>
          </cell>
          <cell r="U807" t="str">
            <v>Vít neo cố định dây chằng chéo free size Power Button, điều chỉnh độ dài dây treo.</v>
          </cell>
          <cell r="V807" t="str">
            <v>Vít neo cố định dây chằng chéo free size Power Button, điều chỉnh độ dài dây treo.</v>
          </cell>
          <cell r="W807" t="str">
            <v>N07.06.040.3639.175.0007</v>
          </cell>
          <cell r="X807" t="str">
            <v>NAV-OBAL-TI</v>
          </cell>
          <cell r="Y807" t="str">
            <v>- Chất liệu: 
     Nút treo: Ti-6Al-4V ELI, 
     Vòng treo điều chỉnh: Chỉ chất liệu cao phân tử siêu bền (UHMWPE) dài 121.92mm +15%/-5%, 
     Dây kéo: Chỉ chất liệu cao phân tử siêu bền (UHMWPE) dài 91.44mm +15%/-5%
- Một kích cỡ duy nhất có thể điều chỉnh độ dài ngắn vòng treo. 
- Cơ chế khóa 3 điểm giúp dễ bắt và giảm biến dạng từ biến
- Độ bền kéo cao lên đến 1300N. 
- Tiệt trùng bằng Ethylene Oxide
Cung cấp kèm Bộ dụng cụ bắt chốt neo cố định dây chằng chéo tự điều chỉnh chiều dài tương thích và các dụng cụ hỗ trợ khác khi sử dụng</v>
          </cell>
          <cell r="Z807" t="str">
            <v>Riverpoint Medical LLC</v>
          </cell>
          <cell r="AA807" t="str">
            <v>Mỹ</v>
          </cell>
          <cell r="AB807" t="str">
            <v>Navas Medical LLC</v>
          </cell>
          <cell r="AC807" t="str">
            <v>Mỹ</v>
          </cell>
          <cell r="AD807" t="str">
            <v>C</v>
          </cell>
          <cell r="AE807" t="str">
            <v>14011NK/BYT-TB-CT ngày 1/11/2019</v>
          </cell>
          <cell r="AF807" t="str">
            <v>Cái/ hộp</v>
          </cell>
          <cell r="AG807" t="str">
            <v>Cái</v>
          </cell>
          <cell r="AH807">
            <v>70</v>
          </cell>
          <cell r="AI807">
            <v>0</v>
          </cell>
          <cell r="AJ807" t="str">
            <v>vn0100108536</v>
          </cell>
          <cell r="AK807" t="str">
            <v>CÔNG TY CỔ PHẦN DƯỢC PHẨM TRUNG ƯƠNG CPC1</v>
          </cell>
          <cell r="AL807" t="str">
            <v>Đạt</v>
          </cell>
          <cell r="AM807"/>
          <cell r="AN807" t="str">
            <v>Nguyễn Thị Nga</v>
          </cell>
          <cell r="AO807" t="str">
            <v>Đạt</v>
          </cell>
          <cell r="AP807" t="str">
            <v>Đạt</v>
          </cell>
          <cell r="AQ807" t="str">
            <v>Đạt</v>
          </cell>
          <cell r="AR807">
            <v>0</v>
          </cell>
          <cell r="AS807" t="str">
            <v>Đạt</v>
          </cell>
          <cell r="AT807" t="str">
            <v>Đạt</v>
          </cell>
          <cell r="AU807" t="str">
            <v>Đạt</v>
          </cell>
          <cell r="AV807" t="str">
            <v>Đạt</v>
          </cell>
          <cell r="AW807" t="str">
            <v>Đạt</v>
          </cell>
          <cell r="AX807" t="str">
            <v>Đạt</v>
          </cell>
          <cell r="AY807" t="str">
            <v>Đạt</v>
          </cell>
          <cell r="AZ807">
            <v>0</v>
          </cell>
          <cell r="BA807" t="str">
            <v>Nguyễn Thị Huệ</v>
          </cell>
          <cell r="BB807" t="str">
            <v>Đạt</v>
          </cell>
          <cell r="BC807">
            <v>0</v>
          </cell>
        </row>
        <row r="808">
          <cell r="C808" t="str">
            <v>PP2300520316</v>
          </cell>
          <cell r="D808" t="str">
            <v>Vít neo cố định dây chằng chéo tự điều chỉnh độ dài dây treo</v>
          </cell>
          <cell r="E808" t="str">
            <v>- Nút treo: Ti-6Al-4V
- Vòng treo điều chỉnh: Chỉ chất liệu cao phân tử siêu bền (UHMWPE) 
- Dây kéo: Chỉ chất liệu cao phân tử siêu bền (UHMWPE) 
- Cơ chế khóa 3 điểm giúp dễ bắt và giảm biến dạng từ biến
- Cung cấp kèm Bộ dụng cụ bắt chốt neo cố định dây chằng chéo tự điều chỉnh chiều dài tương thích và các dụng cụ hỗ trợ khác khi sử dụng</v>
          </cell>
          <cell r="F808">
            <v>0</v>
          </cell>
          <cell r="G808" t="str">
            <v>Cái</v>
          </cell>
          <cell r="H808">
            <v>70</v>
          </cell>
          <cell r="I808">
            <v>12900000</v>
          </cell>
          <cell r="J808">
            <v>903000000</v>
          </cell>
          <cell r="K808">
            <v>18060000</v>
          </cell>
          <cell r="L808">
            <v>1354500000</v>
          </cell>
          <cell r="M808">
            <v>632100000</v>
          </cell>
          <cell r="N808">
            <v>12</v>
          </cell>
          <cell r="O808" t="str">
            <v>PP2300520316</v>
          </cell>
          <cell r="P808" t="str">
            <v>Vít neo cố định dây chằng chéo tự điều chỉnh độ dài dây treo</v>
          </cell>
          <cell r="Q808">
            <v>180</v>
          </cell>
          <cell r="R808">
            <v>593283000</v>
          </cell>
          <cell r="S808">
            <v>210</v>
          </cell>
          <cell r="T808" t="str">
            <v>Trong vòng 24h kể từ thời điểm đặt hàng của bệnh viện</v>
          </cell>
          <cell r="U808" t="str">
            <v>Vít dây chằng giữ mảnh ghép gân có thể điều chỉnh chiều dài Riverpoint</v>
          </cell>
          <cell r="V808" t="str">
            <v>Vít dây chằng giữ mảnh ghép gân có thể điều chỉnh chiều dài Riverpoint</v>
          </cell>
          <cell r="W808" t="str">
            <v>N07.06.040.3639.175.0006</v>
          </cell>
          <cell r="X808" t="str">
            <v>OBAL-80-Ti</v>
          </cell>
          <cell r="Y808" t="str">
            <v>- Nút treo: Ti-6Al-4V
- Vòng treo điều chỉnh: Chỉ chất liệu cao phân tử siêu bền (UHMWPE) 
- Dây kéo: Chỉ chất liệu cao phân tử siêu bền (UHMWPE) 
- Cơ chế khóa 3 điểm giúp dễ bắt và giảm biến dạng từ biến
- Cung cấp kèm Bộ dụng cụ bắt chốt neo cố định dây chằng chéo tự điều chỉnh chiều dài tương thích và các dụng cụ hỗ trợ khác khi sử dụng</v>
          </cell>
          <cell r="Z808" t="str">
            <v>Riverpoint Medical LLC</v>
          </cell>
          <cell r="AA808" t="str">
            <v>Mỹ</v>
          </cell>
          <cell r="AB808" t="str">
            <v>Riverpoint Medical LLC</v>
          </cell>
          <cell r="AC808" t="str">
            <v>Mỹ</v>
          </cell>
          <cell r="AD808" t="str">
            <v>C</v>
          </cell>
          <cell r="AE808" t="str">
            <v>17589NK/BYT-TB-CT ngày 03/03/2021</v>
          </cell>
          <cell r="AF808" t="str">
            <v>1 cái/gói</v>
          </cell>
          <cell r="AG808" t="str">
            <v>Cái</v>
          </cell>
          <cell r="AH808">
            <v>70</v>
          </cell>
          <cell r="AI808">
            <v>0</v>
          </cell>
          <cell r="AJ808" t="str">
            <v>vn0302204137</v>
          </cell>
          <cell r="AK808" t="str">
            <v>CÔNG TY TNHH TRANG THIẾT BỊ Y TẾ B.M.S</v>
          </cell>
          <cell r="AL808" t="str">
            <v>Đạt</v>
          </cell>
          <cell r="AM808"/>
          <cell r="AN808" t="str">
            <v xml:space="preserve">Đào Thị Nhung </v>
          </cell>
          <cell r="AO808" t="str">
            <v>Đạt</v>
          </cell>
          <cell r="AP808" t="str">
            <v>Đạt</v>
          </cell>
          <cell r="AQ808" t="str">
            <v>Đạt</v>
          </cell>
          <cell r="AR808" t="str">
            <v>Đạt</v>
          </cell>
          <cell r="AS808" t="str">
            <v>Đạt</v>
          </cell>
          <cell r="AT808" t="str">
            <v>Không Đạt</v>
          </cell>
          <cell r="AU808" t="str">
            <v>Đạt</v>
          </cell>
          <cell r="AV808" t="str">
            <v>Đạt</v>
          </cell>
          <cell r="AW808" t="str">
            <v>Đạt</v>
          </cell>
          <cell r="AX808" t="str">
            <v>Đạt</v>
          </cell>
          <cell r="AY808" t="str">
            <v>Không đạt</v>
          </cell>
          <cell r="AZ808" t="str">
            <v>Catalogue không đáp ứng HSMT</v>
          </cell>
          <cell r="BA808" t="str">
            <v>Nguyễn Văn Thành</v>
          </cell>
          <cell r="BB808" t="str">
            <v>Không đạt</v>
          </cell>
          <cell r="BC808" t="str">
            <v>Catalogue không đáp ứng HSMT</v>
          </cell>
        </row>
        <row r="809">
          <cell r="C809" t="str">
            <v>PP2300520316</v>
          </cell>
          <cell r="D809" t="str">
            <v>Vít neo cố định dây chằng chéo tự điều chỉnh độ dài dây treo</v>
          </cell>
          <cell r="E809" t="str">
            <v>- Nút treo: Ti-6Al-4V
- Vòng treo điều chỉnh: Chỉ chất liệu cao phân tử siêu bền (UHMWPE) 
- Dây kéo: Chỉ chất liệu cao phân tử siêu bền (UHMWPE) 
- Cơ chế khóa 3 điểm giúp dễ bắt và giảm biến dạng từ biến
- Cung cấp kèm Bộ dụng cụ bắt chốt neo cố định dây chằng chéo tự điều chỉnh chiều dài tương thích và các dụng cụ hỗ trợ khác khi sử dụng</v>
          </cell>
          <cell r="F809">
            <v>0</v>
          </cell>
          <cell r="G809" t="str">
            <v>Cái</v>
          </cell>
          <cell r="H809">
            <v>70</v>
          </cell>
          <cell r="I809">
            <v>12900000</v>
          </cell>
          <cell r="J809">
            <v>903000000</v>
          </cell>
          <cell r="K809">
            <v>18060000</v>
          </cell>
          <cell r="L809">
            <v>1354500000</v>
          </cell>
          <cell r="M809">
            <v>632100000</v>
          </cell>
          <cell r="N809">
            <v>12</v>
          </cell>
          <cell r="O809" t="str">
            <v>PP2300520316</v>
          </cell>
          <cell r="P809" t="str">
            <v>Vít neo cố định dây chằng chéo tự điều chỉnh độ dài dây treo</v>
          </cell>
          <cell r="Q809">
            <v>180</v>
          </cell>
          <cell r="R809">
            <v>377764000</v>
          </cell>
          <cell r="S809">
            <v>210</v>
          </cell>
          <cell r="T809">
            <v>0</v>
          </cell>
          <cell r="U809" t="str">
            <v>Vít treo mảnh ghép gân kèm vòng treo điều chỉnh độ dài TightRope</v>
          </cell>
          <cell r="V809" t="str">
            <v>Vít treo mảnh ghép gân kèm vòng treo điều chỉnh độ dài TightRope</v>
          </cell>
          <cell r="W809" t="str">
            <v>N07.06.040.0270.175
.0055</v>
          </cell>
          <cell r="X809" t="str">
            <v>AR-1588RT</v>
          </cell>
          <cell r="Y809" t="str">
            <v>- Nút treo: Ti-6Al-4V
- Vòng treo điều chỉnh: Chỉ chất liệu cao phân tử siêu bền (UHMWPE) 
- Dây kéo: Chỉ chất liệu cao phân tử siêu bền (UHMWPE) 
- Vít treo có tới 4 điểm khoá không thắt nút tích hợp sẵn giúp dễ dàng thao tác, tránh nhiễm khuẩn. 
Kích thước: vít treo (dài x rộng x cao): 13mm x 3.4mm x 1.5mm, khoảng cách giữa 2 lỗ luồn chỉ: 3.48mm, vòng treo: 11mm tới hơn 60mm (điều chỉnh được chiều dài)
Sử dụng được cho mảnh ghép gân chân ngỗng (hamstring) và mảnh ghép gân bánh chè (BTB). 
Khả năng chịu lực tối đa lên tới 980N. 
- Cung cấp kèm Bộ dụng cụ bắt chốt neo cố định dây chằng chéo tự điều chỉnh chiều dài tương thích và các dụng cụ hỗ trợ khác khi sử dụng
Đạt tiêu chuẩn FDA.</v>
          </cell>
          <cell r="Z809" t="str">
            <v>Arthrex, Inc. Hoặc Arthrex Manufacturing, Inc. Hoặc Pearsalls Ltd</v>
          </cell>
          <cell r="AA809" t="str">
            <v>Mỹ/Anh</v>
          </cell>
          <cell r="AB809" t="str">
            <v>Arthrex, Inc.</v>
          </cell>
          <cell r="AC809" t="str">
            <v>Mỹ</v>
          </cell>
          <cell r="AD809" t="str">
            <v>PhâN Loại : D</v>
          </cell>
          <cell r="AE809" t="str">
            <v>Số:2301218ĐKLH/BYT
-HTTB 
Ngày 11/10/2023</v>
          </cell>
          <cell r="AF809" t="str">
            <v>1 cái/ 1 gói</v>
          </cell>
          <cell r="AG809" t="str">
            <v>Cái</v>
          </cell>
          <cell r="AH809">
            <v>70</v>
          </cell>
          <cell r="AI809" t="str">
            <v>59 tháng</v>
          </cell>
          <cell r="AJ809" t="str">
            <v>vn0100124376</v>
          </cell>
          <cell r="AK809" t="str">
            <v>TỔNG CÔNG TY THIẾT BỊ Y TẾ VIỆT NAM - CTCP</v>
          </cell>
          <cell r="AL809" t="str">
            <v>Đạt</v>
          </cell>
          <cell r="AM809"/>
          <cell r="AN809" t="str">
            <v>Trần Thị Kiều Diễm</v>
          </cell>
          <cell r="AO809">
            <v>0</v>
          </cell>
          <cell r="AP809">
            <v>0</v>
          </cell>
          <cell r="AQ809" t="str">
            <v>Đạt</v>
          </cell>
          <cell r="AR809">
            <v>0</v>
          </cell>
          <cell r="AS809" t="str">
            <v>Đạt</v>
          </cell>
          <cell r="AT809" t="str">
            <v>Không đạt</v>
          </cell>
          <cell r="AU809" t="str">
            <v>Đạt</v>
          </cell>
          <cell r="AV809" t="str">
            <v>Đạt</v>
          </cell>
          <cell r="AW809" t="str">
            <v>Đạt</v>
          </cell>
          <cell r="AX809" t="str">
            <v>Đạt</v>
          </cell>
          <cell r="AY809" t="str">
            <v>Không đạt</v>
          </cell>
          <cell r="AZ809" t="str">
            <v xml:space="preserve">E-HSMT:
+ Nút treo: Ti-6Al-4V
+ Vòng treo điều chỉnh: Chỉ chất liệu cao phân tử siêu bền (UHMWPE)
E-HSDT (catalogue thể hiện)
+ Nút: Titan
+ Chỉ khâu Polyethylene (PE)có trọng lượng phân tử cực cao </v>
          </cell>
          <cell r="BA809" t="str">
            <v>Trần Thị Huyền Trân</v>
          </cell>
          <cell r="BB809" t="str">
            <v>Không đạt</v>
          </cell>
          <cell r="BC809" t="str">
            <v xml:space="preserve">E-HSMT:
+ Nút treo: Ti-6Al-4V
+ Vòng treo điều chỉnh: Chỉ chất liệu cao phân tử siêu bền (UHMWPE)
E-HSDT (catalogue thể hiện)
+ Nút: Titan
+ Chỉ khâu Polyethylene (PE)có trọng lượng phân tử cực cao </v>
          </cell>
        </row>
        <row r="810">
          <cell r="C810" t="str">
            <v>PP2300520317</v>
          </cell>
          <cell r="D810" t="str">
            <v>Vít neo cố định dây chằng chéo Power Button F</v>
          </cell>
          <cell r="E810" t="str">
            <v>- Nút treo: Ti-6Al-4V
- Chỉ kéo và vòng treo: Chỉ chất liệu cao phân tử siêu bền (UHMWPE)
- Chiều dài vòng treo gồm 15mm - 30mm
- Kiểm soát mảnh ghép bằng 2 sợi chỉ chất liệu cao phân tử siêu bền.
- Cung cấp kèm Bộ dụng cụ bắt chốt neo cố định dây chằng chéo tương thích và các dụng cụ hỗ trợ khác khi sử dụng</v>
          </cell>
          <cell r="F810">
            <v>0</v>
          </cell>
          <cell r="G810" t="str">
            <v>Cái</v>
          </cell>
          <cell r="H810">
            <v>50</v>
          </cell>
          <cell r="I810">
            <v>8975000</v>
          </cell>
          <cell r="J810">
            <v>448750000</v>
          </cell>
          <cell r="K810">
            <v>8975000</v>
          </cell>
          <cell r="L810">
            <v>673125000</v>
          </cell>
          <cell r="M810">
            <v>314125000</v>
          </cell>
          <cell r="N810">
            <v>9</v>
          </cell>
          <cell r="O810" t="str">
            <v>PP2300520317</v>
          </cell>
          <cell r="P810" t="str">
            <v>Vít neo cố định dây chằng chéo Power Button F</v>
          </cell>
          <cell r="Q810">
            <v>180</v>
          </cell>
          <cell r="R810">
            <v>233128000</v>
          </cell>
          <cell r="S810">
            <v>210</v>
          </cell>
          <cell r="T810" t="str">
            <v>Giao hàng trong vòng 24h kể từ thời điểm gửi đơn đặt hàng của Bệnh viện</v>
          </cell>
          <cell r="U810" t="str">
            <v>Vít neo cố định dây chằng chéo Power Button F</v>
          </cell>
          <cell r="V810" t="str">
            <v>Vít neo cố định dây chằng chéo Power Button F</v>
          </cell>
          <cell r="W810" t="str">
            <v>N07.06.040.3639.175.0008</v>
          </cell>
          <cell r="X810" t="str">
            <v>NAV-OBCL-TI-xx</v>
          </cell>
          <cell r="Y810" t="str">
            <v>- Chất liệu 
     Nút treo: Ti-6Al-4V ELI, 
     Chỉ kéo và vòng treo: Chỉ chất liệu cao phân tử siêu bền (UHMWPE)
- Chiều dài vòng treo gồm 15, 20, 25, 30mm
- Kiểm soát mảnh ghép bằng 2 sợi chỉ chất liệu cao phân tử siêu bền.
- Cường độ và độ bền cực cao. Lực cực hạn khi phá hủy của Vít neo cố định dây chằng chéo chiều dài 20mm lên tới 1680N.
- Tiệt trùng bằng Ethylene Oxide
Cung cấp kèm Bộ dụng cụ bắt chốt neo cố định dây chằng chéo tương thích và các dụng cụ hỗ trợ khác khi sử dụng</v>
          </cell>
          <cell r="Z810" t="str">
            <v>Riverpoint Medical LLC</v>
          </cell>
          <cell r="AA810" t="str">
            <v>Mỹ</v>
          </cell>
          <cell r="AB810" t="str">
            <v>Navas Medical LLC</v>
          </cell>
          <cell r="AC810" t="str">
            <v>Mỹ</v>
          </cell>
          <cell r="AD810" t="str">
            <v>C</v>
          </cell>
          <cell r="AE810" t="str">
            <v>14011NK/BYT-TB-CT ngày 1/11/2019</v>
          </cell>
          <cell r="AF810" t="str">
            <v>Cái/ hộp</v>
          </cell>
          <cell r="AG810" t="str">
            <v>Cái</v>
          </cell>
          <cell r="AH810">
            <v>50</v>
          </cell>
          <cell r="AI810">
            <v>0</v>
          </cell>
          <cell r="AJ810" t="str">
            <v>vn0100108536</v>
          </cell>
          <cell r="AK810" t="str">
            <v>CÔNG TY CỔ PHẦN DƯỢC PHẨM TRUNG ƯƠNG CPC1</v>
          </cell>
          <cell r="AL810" t="str">
            <v>Đạt</v>
          </cell>
          <cell r="AM810"/>
          <cell r="AN810" t="str">
            <v>Nguyễn Thị Nga</v>
          </cell>
          <cell r="AO810" t="str">
            <v>Đạt</v>
          </cell>
          <cell r="AP810" t="str">
            <v>Đạt</v>
          </cell>
          <cell r="AQ810" t="str">
            <v>Đạt</v>
          </cell>
          <cell r="AR810">
            <v>0</v>
          </cell>
          <cell r="AS810" t="str">
            <v>Đạt</v>
          </cell>
          <cell r="AT810" t="str">
            <v>Đạt</v>
          </cell>
          <cell r="AU810" t="str">
            <v>Đạt</v>
          </cell>
          <cell r="AV810" t="str">
            <v>Đạt</v>
          </cell>
          <cell r="AW810" t="str">
            <v>Đạt</v>
          </cell>
          <cell r="AX810" t="str">
            <v>Đạt</v>
          </cell>
          <cell r="AY810" t="str">
            <v>Đạt</v>
          </cell>
          <cell r="AZ810">
            <v>0</v>
          </cell>
          <cell r="BA810" t="str">
            <v>Nguyễn Thị Huệ</v>
          </cell>
          <cell r="BB810" t="str">
            <v>Đạt</v>
          </cell>
          <cell r="BC810">
            <v>0</v>
          </cell>
        </row>
        <row r="811">
          <cell r="C811" t="str">
            <v>PP2300520317</v>
          </cell>
          <cell r="D811" t="str">
            <v>Vít neo cố định dây chằng chéo Power Button F</v>
          </cell>
          <cell r="E811" t="str">
            <v>- Nút treo: Ti-6Al-4V
- Chỉ kéo và vòng treo: Chỉ chất liệu cao phân tử siêu bền (UHMWPE)
- Chiều dài vòng treo gồm 15mm - 30mm
- Kiểm soát mảnh ghép bằng 2 sợi chỉ chất liệu cao phân tử siêu bền.
- Cung cấp kèm Bộ dụng cụ bắt chốt neo cố định dây chằng chéo tương thích và các dụng cụ hỗ trợ khác khi sử dụng</v>
          </cell>
          <cell r="F811">
            <v>0</v>
          </cell>
          <cell r="G811" t="str">
            <v>Cái</v>
          </cell>
          <cell r="H811">
            <v>50</v>
          </cell>
          <cell r="I811">
            <v>8975000</v>
          </cell>
          <cell r="J811">
            <v>448750000</v>
          </cell>
          <cell r="K811">
            <v>8975000</v>
          </cell>
          <cell r="L811">
            <v>673125000</v>
          </cell>
          <cell r="M811">
            <v>314125000</v>
          </cell>
          <cell r="N811">
            <v>9</v>
          </cell>
          <cell r="O811" t="str">
            <v>PP2300520317</v>
          </cell>
          <cell r="P811" t="str">
            <v>Vít neo cố định dây chằng chéo Power Button F</v>
          </cell>
          <cell r="Q811">
            <v>180</v>
          </cell>
          <cell r="R811">
            <v>85037000</v>
          </cell>
          <cell r="S811">
            <v>210</v>
          </cell>
          <cell r="T811" t="str">
            <v>Trong vòng 24h kể 
từ thời điểm đặt 
hàng của bệnh viện</v>
          </cell>
          <cell r="U811" t="str">
            <v>Vít neo cố định dây chằng loại Loopfix Button các cỡ</v>
          </cell>
          <cell r="V811" t="str">
            <v>Vít neo cố định dây chằng loại Loopfix Button các cỡ</v>
          </cell>
          <cell r="W811" t="str">
            <v>N07.06.040.5276.272.0007</v>
          </cell>
          <cell r="X811" t="str">
            <v>TM002001..</v>
          </cell>
          <cell r="Y811" t="str">
            <v>* Chất liệu: Chốt làm bằng titanium, vòng treo bẳng chỉ  UHMWPE 
* Kích cỡ: Chiều dài chốt: 12mm.Chiều dài  vòng treo gân: 10,12,15, 20, 25, 30, 35, 40, 45, 50, 60 mm.
* Đặc tính: Thiết kế: 4 lỗ, 2 lỗ giữa cố định cho vòng treo, 2 dây kéo và giật cân đối  nhau 2 bên giúp dễ dàng kéo bật chốt trên xương đùi
Lực kéo ra 1800 Newton
*Đạt tiêu chuẩn: ISO,CE</v>
          </cell>
          <cell r="Z811" t="str">
            <v>Tulpar</v>
          </cell>
          <cell r="AA811" t="str">
            <v>Thổ Nhĩ Kỳ</v>
          </cell>
          <cell r="AB811" t="str">
            <v>Tulpar</v>
          </cell>
          <cell r="AC811" t="str">
            <v>Thổ Nhĩ Kỳ</v>
          </cell>
          <cell r="AD811" t="str">
            <v>C</v>
          </cell>
          <cell r="AE811" t="str">
            <v>GPNK 16133NK/BYT-TB-CT</v>
          </cell>
          <cell r="AF811" t="str">
            <v>1 cái/hộp</v>
          </cell>
          <cell r="AG811" t="str">
            <v>Cái</v>
          </cell>
          <cell r="AH811">
            <v>50</v>
          </cell>
          <cell r="AI811">
            <v>0</v>
          </cell>
          <cell r="AJ811" t="str">
            <v>vn0314972937</v>
          </cell>
          <cell r="AK811" t="str">
            <v>CÔNG TY TNHH THIẾT BỊ Y TẾ MY TÂM</v>
          </cell>
          <cell r="AL811" t="str">
            <v>Đạt</v>
          </cell>
          <cell r="AM811"/>
          <cell r="AN811" t="str">
            <v>Tăng Thị Hiếu</v>
          </cell>
          <cell r="AO811" t="str">
            <v>Đạt</v>
          </cell>
          <cell r="AP811" t="str">
            <v>Đạt</v>
          </cell>
          <cell r="AQ811" t="str">
            <v>Đạt</v>
          </cell>
          <cell r="AR811">
            <v>0</v>
          </cell>
          <cell r="AS811" t="str">
            <v>Đạt</v>
          </cell>
          <cell r="AT811" t="str">
            <v>Đạt</v>
          </cell>
          <cell r="AU811" t="str">
            <v>Đạt</v>
          </cell>
          <cell r="AV811" t="str">
            <v>Đạt</v>
          </cell>
          <cell r="AW811" t="str">
            <v>Đạt</v>
          </cell>
          <cell r="AX811" t="str">
            <v>Đạt</v>
          </cell>
          <cell r="AY811" t="str">
            <v>Đạt</v>
          </cell>
          <cell r="AZ811">
            <v>0</v>
          </cell>
          <cell r="BA811" t="str">
            <v>Hoàng Thị Thủy</v>
          </cell>
          <cell r="BB811" t="str">
            <v xml:space="preserve">Đạt </v>
          </cell>
          <cell r="BC811">
            <v>0</v>
          </cell>
        </row>
        <row r="812">
          <cell r="C812" t="str">
            <v>PP2300520317</v>
          </cell>
          <cell r="D812" t="str">
            <v>Vít neo cố định dây chằng chéo Power Button F</v>
          </cell>
          <cell r="E812" t="str">
            <v>- Nút treo: Ti-6Al-4V
- Chỉ kéo và vòng treo: Chỉ chất liệu cao phân tử siêu bền (UHMWPE)
- Chiều dài vòng treo gồm 15mm - 30mm
- Kiểm soát mảnh ghép bằng 2 sợi chỉ chất liệu cao phân tử siêu bền.
- Cung cấp kèm Bộ dụng cụ bắt chốt neo cố định dây chằng chéo tương thích và các dụng cụ hỗ trợ khác khi sử dụng</v>
          </cell>
          <cell r="F812">
            <v>0</v>
          </cell>
          <cell r="G812" t="str">
            <v>Cái</v>
          </cell>
          <cell r="H812">
            <v>50</v>
          </cell>
          <cell r="I812">
            <v>8975000</v>
          </cell>
          <cell r="J812">
            <v>448750000</v>
          </cell>
          <cell r="K812">
            <v>8975000</v>
          </cell>
          <cell r="L812">
            <v>673125000</v>
          </cell>
          <cell r="M812">
            <v>314125000</v>
          </cell>
          <cell r="N812">
            <v>9</v>
          </cell>
          <cell r="O812" t="str">
            <v>PP2300520317</v>
          </cell>
          <cell r="P812" t="str">
            <v>Vít neo cố định dây chằng chéo Power Button F</v>
          </cell>
          <cell r="Q812">
            <v>180</v>
          </cell>
          <cell r="R812">
            <v>593283000</v>
          </cell>
          <cell r="S812">
            <v>210</v>
          </cell>
          <cell r="T812" t="str">
            <v>Trong vòng 24h kể từ thời điểm đặt hàng của bệnh viện</v>
          </cell>
          <cell r="U812" t="str">
            <v>Vít treo mảnh ghép gân</v>
          </cell>
          <cell r="V812" t="str">
            <v>Vít treo mảnh ghép gân</v>
          </cell>
          <cell r="W812" t="str">
            <v>N07.06.040.1711.240.0005</v>
          </cell>
          <cell r="X812" t="str">
            <v>OCBGEFXxxU</v>
          </cell>
          <cell r="Y812" t="str">
            <v>- Nút treo: Ti-6Al-4V
- Chỉ kéo và vòng treo: Chỉ chất liệu cao phân tử siêu bền (UHMWPE)
- Chiều dài vòng treo gồm 15mm - 30mm
- Kiểm soát mảnh ghép bằng 2 sợi chỉ chất liệu cao phân tử siêu bền.
- Cung cấp kèm Bộ dụng cụ bắt chốt neo cố định dây chằng chéo tương thích và các dụng cụ hỗ trợ khác khi sử dụng</v>
          </cell>
          <cell r="Z812" t="str">
            <v>Cousin Biotech S.A.S</v>
          </cell>
          <cell r="AA812" t="str">
            <v>Pháp</v>
          </cell>
          <cell r="AB812" t="str">
            <v>Cousin Biotech S.A.S</v>
          </cell>
          <cell r="AC812" t="str">
            <v>Pháp</v>
          </cell>
          <cell r="AD812" t="str">
            <v>C</v>
          </cell>
          <cell r="AE812" t="str">
            <v>9609NK/BYT-TB-CT ngày 11/06/2018</v>
          </cell>
          <cell r="AF812" t="str">
            <v>1 cái/ gói</v>
          </cell>
          <cell r="AG812" t="str">
            <v>Cái</v>
          </cell>
          <cell r="AH812">
            <v>50</v>
          </cell>
          <cell r="AI812">
            <v>0</v>
          </cell>
          <cell r="AJ812" t="str">
            <v>vn0302204137</v>
          </cell>
          <cell r="AK812" t="str">
            <v>CÔNG TY TNHH TRANG THIẾT BỊ Y TẾ B.M.S</v>
          </cell>
          <cell r="AL812" t="str">
            <v>Đạt</v>
          </cell>
          <cell r="AM812"/>
          <cell r="AN812" t="str">
            <v xml:space="preserve">Đào Thị Nhung </v>
          </cell>
          <cell r="AO812" t="str">
            <v>Đạt</v>
          </cell>
          <cell r="AP812" t="str">
            <v>Đạt</v>
          </cell>
          <cell r="AQ812" t="str">
            <v>Đạt</v>
          </cell>
          <cell r="AR812" t="str">
            <v>Đạt</v>
          </cell>
          <cell r="AS812" t="str">
            <v>Đạt</v>
          </cell>
          <cell r="AT812" t="str">
            <v>Không Đạt</v>
          </cell>
          <cell r="AU812" t="str">
            <v>Đạt</v>
          </cell>
          <cell r="AV812" t="str">
            <v>Đạt</v>
          </cell>
          <cell r="AW812" t="str">
            <v>Đạt</v>
          </cell>
          <cell r="AX812" t="str">
            <v>Đạt</v>
          </cell>
          <cell r="AY812" t="str">
            <v>Không đạt</v>
          </cell>
          <cell r="AZ812" t="str">
            <v>Catalogue không đáp ứng HSMT</v>
          </cell>
          <cell r="BA812" t="str">
            <v>Nguyễn Văn Thành</v>
          </cell>
          <cell r="BB812" t="str">
            <v>Không đạt</v>
          </cell>
          <cell r="BC812" t="str">
            <v>Catalogue không đáp ứng HSMT</v>
          </cell>
        </row>
        <row r="813">
          <cell r="C813" t="str">
            <v>PP2300520318</v>
          </cell>
          <cell r="D813" t="str">
            <v>Lưỡi cắt đốt sóng cao tần tạo Plasma</v>
          </cell>
          <cell r="E813" t="str">
            <v>- Lưỡi cắt đốt bằng sóng cao tần tạo Plasma dùng trong phẫu thuật nội soi khớp vai, gối, háng: 
- Đầu lưỡi cong 90 độ 
- Đường kính thân đốt nhỏ khoảng 4.2mm 
- Mặt điện cực đốt đầu nhọn đa năng, lớn để tạo ra plasma 
- Cung cấp kèm máy đốt ARS600 Radio Frequency Plasma Surgical System hoặc tương đương khi sử dụng.</v>
          </cell>
          <cell r="F813">
            <v>0</v>
          </cell>
          <cell r="G813" t="str">
            <v>Cái</v>
          </cell>
          <cell r="H813">
            <v>70</v>
          </cell>
          <cell r="I813">
            <v>8500000</v>
          </cell>
          <cell r="J813">
            <v>595000000</v>
          </cell>
          <cell r="K813">
            <v>11900000</v>
          </cell>
          <cell r="L813">
            <v>892500000</v>
          </cell>
          <cell r="M813">
            <v>416500000</v>
          </cell>
          <cell r="N813">
            <v>12</v>
          </cell>
          <cell r="O813" t="str">
            <v>PP2300520318</v>
          </cell>
          <cell r="P813" t="str">
            <v>Lưỡi cắt đốt sóng cao tần tạo Plasma</v>
          </cell>
          <cell r="Q813">
            <v>180</v>
          </cell>
          <cell r="R813">
            <v>233128000</v>
          </cell>
          <cell r="S813">
            <v>210</v>
          </cell>
          <cell r="T813" t="str">
            <v>Giao hàng trong vòng 24h kể từ thời điểm gửi đơn đặt hàng của Bệnh viện</v>
          </cell>
          <cell r="U813" t="str">
            <v>Lưỡi cắt đốt sóng cao tần Plasma NeoBlator90, đầu lưỡi cong 90 độ</v>
          </cell>
          <cell r="V813" t="str">
            <v>Lưỡi cắt đốt sóng cao tần Plasma NeoBlator90, đầu lưỡi cong 90 độ</v>
          </cell>
          <cell r="W813" t="str">
            <v>N05.03.090.2621.279.0014</v>
          </cell>
          <cell r="X813" t="str">
            <v>AC405A</v>
          </cell>
          <cell r="Y813" t="str">
            <v>Lưỡi cắt đốt bằng sóng cao tần tạo Plasma dùng trong phẫu thuật nội soi khớp vai, gối, háng: 
- Sử dụng công nghệ Plasma để tạo ra lớp plasma mỏng 100μm xung quanh các điện cực chính xác và tập trung, có tính năng kiểm soát phản hồi nhiệt độ để tự động tối ưu hóa công suất đầu ra theo trạng thái lớp plasma và đặc tính của mô cần đốt, nhờ đó lưỡi cắt đốt có thể đảm bảo hoạt động ổn định và hiệu quả trong khi vẫn giữ ở nhiệt độ làm việc thấp nhất (40-70oC).
- Tính năng tự động tạm dừng đốt khi đầu đốt tiếp xúc kim loại và tự động hoạt động trở lại sau khi đầu đốt trở về khoảng cách thích hợp.
- Thiết kế đầu lưỡi đốt hình vuông
- Đầu lưỡi cong 90 độ giúp dễ dàng tiếp cận các mô cần cắt với việc cắt đốt và cầm máu chính xác
- Đường kính đầu đốt nhỏ khoảng 4.0mm dùng cho phẫu thuật nội soi khớp, dễ dàng tiếp cận các hốc hẹp, cắt bỏ và đông máu chính xác. Chiều dài thân đốt 135mm ± 20mm, chiều dài tay cầm 173mm ± 20mm.
- Thiết kế cổng hút nước sáng tạo theo dạng lỗ đơn và hình sao giúp nâng cao khả năng hút, đảm bảo tầm nhìn rõ ràng trong phẫu thuật đồng thời loại bỏ mô mềm nhanh chóng và chuẩn xác. Ống hút có thể loại bỏ các bong bóng cản trở tầm nhìn của bác sĩ phẫu thuật trong khi loại bỏ mô nổi hiệu quả.
- Tiệt trùng sẵn, sử dụng một lần. Tương thích với các máy cắt đốt cùng nhà sản xuất. 
Cung cấp kèm máy đốt ARS600 Radio Frequency Plasma Surgical System hoặc tương đương khi sử dụng.</v>
          </cell>
          <cell r="Z813">
            <v>9018</v>
          </cell>
          <cell r="AA813" t="str">
            <v>Jiangsu Bonss Medical</v>
          </cell>
          <cell r="AB813" t="str">
            <v xml:space="preserve"> Trung Quốc</v>
          </cell>
          <cell r="AC813" t="str">
            <v>Jiangsu Bonss Medical</v>
          </cell>
          <cell r="AD813" t="str">
            <v>C</v>
          </cell>
          <cell r="AE813">
            <v>0</v>
          </cell>
          <cell r="AF813" t="str">
            <v>Cái/ hộp</v>
          </cell>
          <cell r="AG813" t="str">
            <v>Cái</v>
          </cell>
          <cell r="AH813">
            <v>70</v>
          </cell>
          <cell r="AI813">
            <v>0</v>
          </cell>
          <cell r="AJ813" t="str">
            <v>vn0100108536</v>
          </cell>
          <cell r="AK813" t="str">
            <v>CÔNG TY CỔ PHẦN DƯỢC PHẨM TRUNG ƯƠNG CPC1</v>
          </cell>
          <cell r="AL813" t="str">
            <v>Đạt</v>
          </cell>
          <cell r="AM813"/>
          <cell r="AN813" t="str">
            <v>Nguyễn Thị Nga</v>
          </cell>
          <cell r="AO813">
            <v>0</v>
          </cell>
          <cell r="AP813">
            <v>0</v>
          </cell>
          <cell r="AQ813">
            <v>0</v>
          </cell>
          <cell r="AR813">
            <v>0</v>
          </cell>
          <cell r="AS813">
            <v>0</v>
          </cell>
          <cell r="AT813" t="str">
            <v>Không đạt</v>
          </cell>
          <cell r="AU813">
            <v>0</v>
          </cell>
          <cell r="AV813">
            <v>0</v>
          </cell>
          <cell r="AW813">
            <v>0</v>
          </cell>
          <cell r="AX813">
            <v>0</v>
          </cell>
          <cell r="AY813" t="str">
            <v>Không đạt</v>
          </cell>
          <cell r="AZ813" t="str">
            <v>Không đạt do không đáp ứng yêu cầu của E-HSMT về đường kính</v>
          </cell>
          <cell r="BA813" t="str">
            <v>Nguyễn Thị Huệ</v>
          </cell>
          <cell r="BB813" t="str">
            <v>Không đạt</v>
          </cell>
          <cell r="BC813" t="str">
            <v>Không đạt do không đáp ứng yêu cầu của E-HSMT về đường kính</v>
          </cell>
        </row>
        <row r="814">
          <cell r="C814" t="str">
            <v>PP2300520318</v>
          </cell>
          <cell r="D814" t="str">
            <v>Lưỡi cắt đốt sóng cao tần tạo Plasma</v>
          </cell>
          <cell r="E814" t="str">
            <v>- Lưỡi cắt đốt bằng sóng cao tần tạo Plasma dùng trong phẫu thuật nội soi khớp vai, gối, háng: 
- Đầu lưỡi cong 90 độ 
- Đường kính thân đốt nhỏ khoảng 4.2mm 
- Mặt điện cực đốt đầu nhọn đa năng, lớn để tạo ra plasma 
- Cung cấp kèm máy đốt ARS600 Radio Frequency Plasma Surgical System hoặc tương đương khi sử dụng.</v>
          </cell>
          <cell r="F814">
            <v>0</v>
          </cell>
          <cell r="G814" t="str">
            <v>Cái</v>
          </cell>
          <cell r="H814">
            <v>70</v>
          </cell>
          <cell r="I814">
            <v>8500000</v>
          </cell>
          <cell r="J814">
            <v>595000000</v>
          </cell>
          <cell r="K814">
            <v>11900000</v>
          </cell>
          <cell r="L814">
            <v>892500000</v>
          </cell>
          <cell r="M814">
            <v>416500000</v>
          </cell>
          <cell r="N814">
            <v>12</v>
          </cell>
          <cell r="O814" t="str">
            <v>PP2300520318</v>
          </cell>
          <cell r="P814" t="str">
            <v>Lưỡi cắt đốt sóng cao tần tạo Plasma</v>
          </cell>
          <cell r="Q814">
            <v>180</v>
          </cell>
          <cell r="R814">
            <v>593283000</v>
          </cell>
          <cell r="S814">
            <v>210</v>
          </cell>
          <cell r="T814" t="str">
            <v>Trong vòng 24h kể từ thời điểm đặt hàng của bệnh viện</v>
          </cell>
          <cell r="U814" t="str">
            <v>Lưỡi cắt đốt bằng sóng RF</v>
          </cell>
          <cell r="V814" t="str">
            <v>Lưỡi cắt đốt bằng sóng RF</v>
          </cell>
          <cell r="W814" t="str">
            <v>N05.03.060.3606.155.0006</v>
          </cell>
          <cell r="X814" t="str">
            <v>893-xxx</v>
          </cell>
          <cell r="Y814" t="str">
            <v>- Lưỡi cắt đốt bằng sóng cao tần tạo Plasma dùng trong phẫu thuật nội soi khớp vai, gối, háng: 
- Đầu lưỡi cong 90 độ 
- Đường kính thân đốt nhỏ khoảng 4.2mm 
- Mặt điện cực đốt đầu nhọn đa năng, lớn để tạo ra plasma 
- Cung cấp kèm máy đốt ARS600 Radio Frequency Plasma Surgical System hoặc tương đương khi sử dụng.</v>
          </cell>
          <cell r="Z814" t="str">
            <v>Reger medizintechnik GmbH</v>
          </cell>
          <cell r="AA814" t="str">
            <v>Đức</v>
          </cell>
          <cell r="AB814" t="str">
            <v>Reger medizintechnik GmbH</v>
          </cell>
          <cell r="AC814" t="str">
            <v>Đức</v>
          </cell>
          <cell r="AD814" t="str">
            <v>B</v>
          </cell>
          <cell r="AE814" t="str">
            <v>230000607/PCBB-HCM ngày 24/03/2023</v>
          </cell>
          <cell r="AF814" t="str">
            <v>1 cái/gói</v>
          </cell>
          <cell r="AG814" t="str">
            <v>Cái</v>
          </cell>
          <cell r="AH814">
            <v>70</v>
          </cell>
          <cell r="AI814">
            <v>0</v>
          </cell>
          <cell r="AJ814" t="str">
            <v>vn0302204137</v>
          </cell>
          <cell r="AK814" t="str">
            <v>CÔNG TY TNHH TRANG THIẾT BỊ Y TẾ B.M.S</v>
          </cell>
          <cell r="AL814" t="str">
            <v>Đạt</v>
          </cell>
          <cell r="AM814"/>
          <cell r="AN814" t="str">
            <v xml:space="preserve">Đào Thị Nhung </v>
          </cell>
          <cell r="AO814" t="str">
            <v>Đạt</v>
          </cell>
          <cell r="AP814" t="str">
            <v>Đạt</v>
          </cell>
          <cell r="AQ814" t="str">
            <v>Đạt</v>
          </cell>
          <cell r="AR814" t="str">
            <v>Đạt</v>
          </cell>
          <cell r="AS814" t="str">
            <v>Đạt</v>
          </cell>
          <cell r="AT814" t="str">
            <v>Đạt</v>
          </cell>
          <cell r="AU814" t="str">
            <v>Đạt</v>
          </cell>
          <cell r="AV814" t="str">
            <v>Đạt</v>
          </cell>
          <cell r="AW814" t="str">
            <v>Đạt</v>
          </cell>
          <cell r="AX814" t="str">
            <v>Đạt</v>
          </cell>
          <cell r="AY814" t="str">
            <v>Đạt</v>
          </cell>
          <cell r="AZ814">
            <v>0</v>
          </cell>
          <cell r="BA814" t="str">
            <v>Nguyễn Văn Thành</v>
          </cell>
          <cell r="BB814" t="str">
            <v>Đạt</v>
          </cell>
          <cell r="BC814">
            <v>0</v>
          </cell>
        </row>
        <row r="815">
          <cell r="C815" t="str">
            <v>PP2300520318</v>
          </cell>
          <cell r="D815" t="str">
            <v>Lưỡi cắt đốt sóng cao tần tạo Plasma</v>
          </cell>
          <cell r="E815" t="str">
            <v>- Lưỡi cắt đốt bằng sóng cao tần tạo Plasma dùng trong phẫu thuật nội soi khớp vai, gối, háng: 
- Đầu lưỡi cong 90 độ 
- Đường kính thân đốt nhỏ khoảng 4.2mm 
- Mặt điện cực đốt đầu nhọn đa năng, lớn để tạo ra plasma 
- Cung cấp kèm máy đốt ARS600 Radio Frequency Plasma Surgical System hoặc tương đương khi sử dụng.</v>
          </cell>
          <cell r="F815">
            <v>0</v>
          </cell>
          <cell r="G815" t="str">
            <v>Cái</v>
          </cell>
          <cell r="H815">
            <v>70</v>
          </cell>
          <cell r="I815">
            <v>8500000</v>
          </cell>
          <cell r="J815">
            <v>595000000</v>
          </cell>
          <cell r="K815">
            <v>11900000</v>
          </cell>
          <cell r="L815">
            <v>892500000</v>
          </cell>
          <cell r="M815">
            <v>416500000</v>
          </cell>
          <cell r="N815">
            <v>12</v>
          </cell>
          <cell r="O815" t="str">
            <v>PP2300520318</v>
          </cell>
          <cell r="P815" t="str">
            <v>Lưỡi cắt đốt sóng cao tần tạo Plasma</v>
          </cell>
          <cell r="Q815">
            <v>180</v>
          </cell>
          <cell r="R815">
            <v>377764000</v>
          </cell>
          <cell r="S815">
            <v>210</v>
          </cell>
          <cell r="T815">
            <v>0</v>
          </cell>
          <cell r="U815" t="str">
            <v>Đầu đốt bằng sóng radio</v>
          </cell>
          <cell r="V815" t="str">
            <v>Đầu đốt bằng sóng radio</v>
          </cell>
          <cell r="W815" t="str">
            <v>N05.03.060.0270.175.0012</v>
          </cell>
          <cell r="X815" t="str">
            <v>AR-98xx</v>
          </cell>
          <cell r="Y815" t="str">
            <v>Vật liệu: Thân đầu đốt được làm bằng thép không rỉ 304, điện cực được làm bằng thép không rỉ 316L, vỏ đầu đốt làm bằng Polymer HIPS PH88 và phần hút bọt phẫu thuật được làm bằng Ceramic
Sử dụng công nghệ sóng radio lưỡng cực (Bipolar RF) giúp cắt và cầm máu mô mềm nhanh chóng.
Đầu đốt 90 độ giúp dễ dàng tiếp cận mô một cách nhanh chóng.
Dễ dàng sử dụng và điều khiển bằng tay.
Chỉ một mặt điện cực hoạt động nên cho phép thời gian sử dụng bền.
Có 6 cổng để hút một cách hiệu quả, loại bỏ bọt nước trong phẫu thuật.
Chiều dài 160mm, đường kính 3.75mm - 4.68mm
Có chế độ tự ngắt khi phát hiện gần ống soi hoặc dụng cụ bằng kim loại giúp tránh hỏng dụng cụ và tai biến trong phẫu thuật.
- Cung cấp kèm máy đốt Hệ thống cắt bỏ lưỡng cực SynergyRF ™ với đầu dò ApolloRF ™ MP90 khi sử dụng.
Đạt tiêu chuẩn FDA.</v>
          </cell>
          <cell r="Z815" t="str">
            <v>Viant Costa Rica, S.A. hoặc New Deantronics Taiwan Ltd.- Chiayi</v>
          </cell>
          <cell r="AA815" t="str">
            <v>Costa Rica/
Đài Loan</v>
          </cell>
          <cell r="AB815" t="str">
            <v>Arthrex, Inc.</v>
          </cell>
          <cell r="AC815" t="str">
            <v>Mỹ</v>
          </cell>
          <cell r="AD815" t="str">
            <v>PhâN Loại : C</v>
          </cell>
          <cell r="AE815" t="str">
            <v>Số công bố: 2300356ĐKLH/BYT-TB-CT
Ngày công bố: 10/05/2023</v>
          </cell>
          <cell r="AF815" t="str">
            <v>1 cái/ 1 gói</v>
          </cell>
          <cell r="AG815" t="str">
            <v>Cái</v>
          </cell>
          <cell r="AH815">
            <v>70</v>
          </cell>
          <cell r="AI815" t="str">
            <v>59 tháng</v>
          </cell>
          <cell r="AJ815" t="str">
            <v>vn0100124376</v>
          </cell>
          <cell r="AK815" t="str">
            <v>TỔNG CÔNG TY THIẾT BỊ Y TẾ VIỆT NAM - CTCP</v>
          </cell>
          <cell r="AL815" t="str">
            <v>Đạt</v>
          </cell>
          <cell r="AM815"/>
          <cell r="AN815" t="str">
            <v>Trần Thị Kiều Diễm</v>
          </cell>
          <cell r="AO815">
            <v>0</v>
          </cell>
          <cell r="AP815">
            <v>0</v>
          </cell>
          <cell r="AQ815" t="str">
            <v>Đạt</v>
          </cell>
          <cell r="AR815">
            <v>0</v>
          </cell>
          <cell r="AS815" t="str">
            <v>Đạt</v>
          </cell>
          <cell r="AT815" t="str">
            <v>Không đạt</v>
          </cell>
          <cell r="AU815" t="str">
            <v>Đạt</v>
          </cell>
          <cell r="AV815" t="str">
            <v>Đạt</v>
          </cell>
          <cell r="AW815" t="str">
            <v>Đạt</v>
          </cell>
          <cell r="AX815" t="str">
            <v>Đạt</v>
          </cell>
          <cell r="AY815" t="str">
            <v>Không đạt</v>
          </cell>
          <cell r="AZ815" t="str">
            <v>E-HSMT: Đường kính thân đốt nhỏ khoảng 4.2mm 
E-HSDT: Đường kính 3.75mm, 3.9mm, 3.3mm</v>
          </cell>
          <cell r="BA815" t="str">
            <v>Trần Thị Huyền Trân</v>
          </cell>
          <cell r="BB815" t="str">
            <v>Không đạt</v>
          </cell>
          <cell r="BC815" t="str">
            <v>E-HSMT: Đường kính thân đốt nhỏ khoảng 4.2mm 
E-HSDT: Đường kính 3.75mm, 3.9mm, 3.3mm</v>
          </cell>
        </row>
        <row r="816">
          <cell r="C816" t="str">
            <v>PP2300520319</v>
          </cell>
          <cell r="D816" t="str">
            <v>Bộ chỏm xương quay lồi cầu ngoài nhân tạo không xi măng, dạng mô đun, chuôi in 3D</v>
          </cell>
          <cell r="E816" t="str">
            <v>1. Chỏm quay: chất liệu Ti6A14V tích hợp sẵn lớp đệm PE
 - Kích cỡ 17,5mm-&gt;23,5mm
2. Cổ lưỡng cực: chất liệu Titanium phủ thêm lớp TiNbN
 - Kích cỡ với các độ lệch 1mm; 2,5mm; 5mm
3. Chuôi xương quay không xi măng hình nón
 - Chất liệu Titanium, sản xuất theo công nghệ in 3D 
 -  Kích cỡ: 1-&gt; 7
 - Cung cấp kèm Bộ dụng cụ Thay chỏm xương quay lồi cầu ngoài và các dụng cụ hỗ trợ khi sử dụng</v>
          </cell>
          <cell r="F816">
            <v>0</v>
          </cell>
          <cell r="G816" t="str">
            <v>Bộ</v>
          </cell>
          <cell r="H816">
            <v>2</v>
          </cell>
          <cell r="I816">
            <v>59500000</v>
          </cell>
          <cell r="J816">
            <v>119000000</v>
          </cell>
          <cell r="K816">
            <v>2380000</v>
          </cell>
          <cell r="L816">
            <v>178500000</v>
          </cell>
          <cell r="M816">
            <v>83300000</v>
          </cell>
          <cell r="N816">
            <v>1</v>
          </cell>
          <cell r="O816" t="str">
            <v>PP2300520319</v>
          </cell>
          <cell r="P816" t="str">
            <v>Bộ chỏm xương quay lồi cầu ngoài nhân tạo không xi măng, dạng mô đun, chuôi in 3D</v>
          </cell>
          <cell r="Q816">
            <v>180</v>
          </cell>
          <cell r="R816">
            <v>233128000</v>
          </cell>
          <cell r="S816">
            <v>210</v>
          </cell>
          <cell r="T816" t="str">
            <v>Giao hàng trong vòng 24h kể từ thời điểm gửi đơn đặt hàng của Bệnh viện</v>
          </cell>
          <cell r="U816" t="str">
            <v>Khớp quay lồi cầu ngoài không xi măng, dạng mô đun, chuôi in 3D ANTEA</v>
          </cell>
          <cell r="V816" t="str">
            <v>Khớp quay lồi cầu ngoài không xi măng, dạng mô đun, chuôi in 3D ANTEA</v>
          </cell>
          <cell r="W816" t="str">
            <v>N06.04.010.4536.292.0001</v>
          </cell>
          <cell r="X816" t="str">
            <v>3300xxx
320010x
3100xxx</v>
          </cell>
          <cell r="Y816" t="str">
            <v>Bộ chỏm xương quay lồi cầu ngoài không xi măng, dạng mô đun, chuôi in 3D:
1. Chỏm quay chất liệu Ti6A14V tích hợp sẵn lớp đệm PE, với 5 kích cỡ 17,5mm; 19mm; 20,5mm; 22mm và 23,5mm. Mặt trên của chỏm quay lõm theo cấu trúc giải phẫu, được phủ lớp TiNbN không gây dị ứng.
2. Cổ lưỡng cực chất liệu Titanium phủ thêm lớp TiNbN, tự cân chỉnh hướng tâm cho đầu chỏm có thể chuyển động tự do 10 độ. Có 3 kích cỡ với các độ lệch 1mm; 2,5mm; 5mm
3. Chuôi xương quay không xi măng hình nón. Chất liệu Titanium, sản xuất theo công nghệ in 3D từ bột tạo bề mặt nguyên khối 3 chiều giúp xương mọc vào trong chuôi. Có 9 kích cỡ: 1; 1,5; 2; 2,5; 3; 4; 5; 6; 7
Cung cấp kèm Bộ dụng cụ Thay chỏm xương quay lồi cầu ngoài và các dụng cụ hỗ trợ khi sử dụng</v>
          </cell>
          <cell r="Z816" t="str">
            <v>Adler Ortho</v>
          </cell>
          <cell r="AA816" t="str">
            <v>Ý</v>
          </cell>
          <cell r="AB816" t="str">
            <v>Adler Ortho</v>
          </cell>
          <cell r="AC816" t="str">
            <v>Ý</v>
          </cell>
          <cell r="AD816" t="str">
            <v>C</v>
          </cell>
          <cell r="AE816" t="str">
            <v>18524NK/BYT-TB-CT ngày 09/08/2021</v>
          </cell>
          <cell r="AF816" t="str">
            <v>Bộ/ hộp</v>
          </cell>
          <cell r="AG816" t="str">
            <v>Bộ</v>
          </cell>
          <cell r="AH816">
            <v>2</v>
          </cell>
          <cell r="AI816">
            <v>0</v>
          </cell>
          <cell r="AJ816" t="str">
            <v>vn0100108536</v>
          </cell>
          <cell r="AK816" t="str">
            <v>CÔNG TY CỔ PHẦN DƯỢC PHẨM TRUNG ƯƠNG CPC1</v>
          </cell>
          <cell r="AL816" t="str">
            <v>Đạt</v>
          </cell>
          <cell r="AM816"/>
          <cell r="AN816" t="str">
            <v>Nguyễn Thị Nga</v>
          </cell>
          <cell r="AO816" t="str">
            <v>Đạt</v>
          </cell>
          <cell r="AP816" t="str">
            <v>Đạt</v>
          </cell>
          <cell r="AQ816" t="str">
            <v>Đạt</v>
          </cell>
          <cell r="AR816">
            <v>0</v>
          </cell>
          <cell r="AS816" t="str">
            <v>Đạt</v>
          </cell>
          <cell r="AT816" t="str">
            <v>Đạt</v>
          </cell>
          <cell r="AU816" t="str">
            <v>Đạt</v>
          </cell>
          <cell r="AV816" t="str">
            <v>Đạt</v>
          </cell>
          <cell r="AW816" t="str">
            <v>Đạt</v>
          </cell>
          <cell r="AX816" t="str">
            <v>Đạt</v>
          </cell>
          <cell r="AY816" t="str">
            <v>Đạt</v>
          </cell>
          <cell r="AZ816">
            <v>0</v>
          </cell>
          <cell r="BA816" t="str">
            <v>Nguyễn Thị Huệ</v>
          </cell>
          <cell r="BB816" t="str">
            <v>Đạt</v>
          </cell>
          <cell r="BC816">
            <v>0</v>
          </cell>
        </row>
        <row r="817">
          <cell r="C817" t="str">
            <v>PP2300520320</v>
          </cell>
          <cell r="D817" t="str">
            <v>Khớp háng toàn phần không xi măng</v>
          </cell>
          <cell r="E817" t="str">
            <v>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 phẳng. 
 - Vỏ chén bằng Titanium 
 -  Có 3 lỗ bắt vít 
 - Kích cỡ:   42mm -&gt; 66mm
3. Lớp đệm: có bờ chống trật 
4. Đầu chỏm xương đùi 
 - Chất liệu CoCrMo 
 - Đường kính: 28mm -&gt; 36mm 
5.Vít: Chất liệu Titanium
 - Đường kính 6,5mm
 - Chiều dài từ 20-50mm
 - Hỗ trợ dụng cụ khi sử dụng</v>
          </cell>
          <cell r="F817">
            <v>0</v>
          </cell>
          <cell r="G817" t="str">
            <v>Bộ</v>
          </cell>
          <cell r="H817">
            <v>30</v>
          </cell>
          <cell r="I817">
            <v>63000000</v>
          </cell>
          <cell r="J817">
            <v>1890000000</v>
          </cell>
          <cell r="K817">
            <v>37800000</v>
          </cell>
          <cell r="L817">
            <v>2835000000</v>
          </cell>
          <cell r="M817">
            <v>1323000000</v>
          </cell>
          <cell r="N817">
            <v>5</v>
          </cell>
          <cell r="O817" t="str">
            <v>PP2300520320</v>
          </cell>
          <cell r="P817" t="str">
            <v>Khớp háng toàn phần không xi măng</v>
          </cell>
          <cell r="Q817">
            <v>180</v>
          </cell>
          <cell r="R817">
            <v>233128000</v>
          </cell>
          <cell r="S817">
            <v>210</v>
          </cell>
          <cell r="T817" t="str">
            <v>Giao hàng trong vòng 24h kể từ thời điểm gửi đơn đặt hàng của Bệnh viện</v>
          </cell>
          <cell r="U817" t="str">
            <v>Khớp háng toàn phần không xi măng, chuôi phủ Plasma và HA toàn phần, góc cổ chuôi 135° FIXA LARUS</v>
          </cell>
          <cell r="V817" t="str">
            <v>Khớp háng toàn phần không xi măng, chuôi phủ Plasma và HA toàn phần, góc cổ chuôi 135° FIXA LARUS</v>
          </cell>
          <cell r="W817" t="str">
            <v>N06.04.051.4536.292.0001</v>
          </cell>
          <cell r="X817" t="str">
            <v>010xxxx
0746xxx
0xx3xxx
052xxxx
06010xx</v>
          </cell>
          <cell r="Y817" t="str">
            <v>1. Chuôi khớp không xi măng, cổ chuôi 12/14, Góc cổ chuôi 135 độ, Chất liệu Titanium, toàn bộ bề mặt thân chuôi được phủ lớp HA dày 80 Microns +/- 20Mμ.
- 11 kích cỡ chuôi từ 8 đến 18 tương ứng chiều dài từ 93 mm đến 186mm.
- Chuôi có các rãnh ngang ở đầu gần chống lún và rãnh dọc ở đầu xa giúp cực đại hóa diện tích tiếp xúc của xương và chuôi, đồng thời cải thiện sự cố định thứ cấp của chuôi (chống xoay).
2. Chén hình bán cầu, đỉnh phẳng. Hình dạng chén được thiết kế để tối đa độ ổn định chính nhờ việc nén chặt vành ngoài chén đồng thời giảm thiểu sự mất xương. Vỏ chén bằng Titanium được phun plasma lớp titan nhám có độ xốp trung bình dày 400μm và lớp HA dày hơn 50μm để thúc đẩy sự phát triển của xương. Có 3 lỗ bắt vít nhằm thêm sự lựa chọn để tăng độ ổn định. Có 13 kích cỡ từ 42mm đến 66mm, bước tăng 2mm; 
3. Lớp đệm: có bờ chống trật 15 độ
4. Đầu chỏm xương đùi chất liệu CoCrMo với các đường kính: 22mm (Chiều dài cổ -2, 0, +2, +5); 28mm (Chiều dài cổ -3.5, 0, +3.5, + 7); 32mm (Chiều dài cổ -4, +0, +4, +7), 36mm (Chiều dài cổ -4, +0, +4, +7)
5.Vít: Chất liệu Titanium; đường kính 6,5mm; chiều dài từ 20-50mm bước tăng 5mm; côn 24 độ; mũi vít tự dẫn hướng ; đầu vít hình lục giác
Cung cấp kèm bộ dụng cụ thay Khớp háng toàn phần và các dụng cụ hỗ trợ khi sử dụng</v>
          </cell>
          <cell r="Z817" t="str">
            <v>Adler Ortho</v>
          </cell>
          <cell r="AA817" t="str">
            <v>Ý</v>
          </cell>
          <cell r="AB817" t="str">
            <v>Adler Ortho</v>
          </cell>
          <cell r="AC817" t="str">
            <v>Ý</v>
          </cell>
          <cell r="AD817" t="str">
            <v>C</v>
          </cell>
          <cell r="AE817" t="str">
            <v>18524NK/BYT-TB-CT ngày 09/08/2021</v>
          </cell>
          <cell r="AF817" t="str">
            <v>Bộ/ hộp</v>
          </cell>
          <cell r="AG817" t="str">
            <v>Bộ</v>
          </cell>
          <cell r="AH817">
            <v>30</v>
          </cell>
          <cell r="AI817">
            <v>0</v>
          </cell>
          <cell r="AJ817" t="str">
            <v>vn0100108536</v>
          </cell>
          <cell r="AK817" t="str">
            <v>CÔNG TY CỔ PHẦN DƯỢC PHẨM TRUNG ƯƠNG CPC1</v>
          </cell>
          <cell r="AL817" t="str">
            <v>Đạt</v>
          </cell>
          <cell r="AM817"/>
          <cell r="AN817" t="str">
            <v>Nguyễn Thị Nga</v>
          </cell>
          <cell r="AO817" t="str">
            <v>Đạt</v>
          </cell>
          <cell r="AP817" t="str">
            <v>Đạt</v>
          </cell>
          <cell r="AQ817" t="str">
            <v>Đạt</v>
          </cell>
          <cell r="AR817">
            <v>0</v>
          </cell>
          <cell r="AS817" t="str">
            <v>Đạt</v>
          </cell>
          <cell r="AT817" t="str">
            <v>Đạt</v>
          </cell>
          <cell r="AU817" t="str">
            <v>Đạt</v>
          </cell>
          <cell r="AV817" t="str">
            <v>Đạt</v>
          </cell>
          <cell r="AW817" t="str">
            <v>Đạt</v>
          </cell>
          <cell r="AX817" t="str">
            <v>Đạt</v>
          </cell>
          <cell r="AY817" t="str">
            <v>Đạt</v>
          </cell>
          <cell r="AZ817">
            <v>0</v>
          </cell>
          <cell r="BA817" t="str">
            <v>Nguyễn Thị Huệ</v>
          </cell>
          <cell r="BB817" t="str">
            <v>Đạt</v>
          </cell>
          <cell r="BC817">
            <v>0</v>
          </cell>
        </row>
        <row r="818">
          <cell r="C818" t="str">
            <v>PP2300520320</v>
          </cell>
          <cell r="D818" t="str">
            <v>Khớp háng toàn phần không xi măng</v>
          </cell>
          <cell r="E818" t="str">
            <v>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 phẳng. 
 - Vỏ chén bằng Titanium 
 -  Có 3 lỗ bắt vít 
 - Kích cỡ:   42mm -&gt; 66mm
3. Lớp đệm: có bờ chống trật 
4. Đầu chỏm xương đùi 
 - Chất liệu CoCrMo 
 - Đường kính: 28mm -&gt; 36mm 
5.Vít: Chất liệu Titanium
 - Đường kính 6,5mm
 - Chiều dài từ 20-50mm
 - Hỗ trợ dụng cụ khi sử dụng</v>
          </cell>
          <cell r="F818">
            <v>0</v>
          </cell>
          <cell r="G818" t="str">
            <v>Bộ</v>
          </cell>
          <cell r="H818">
            <v>30</v>
          </cell>
          <cell r="I818">
            <v>63000000</v>
          </cell>
          <cell r="J818">
            <v>1890000000</v>
          </cell>
          <cell r="K818">
            <v>37800000</v>
          </cell>
          <cell r="L818">
            <v>2835000000</v>
          </cell>
          <cell r="M818">
            <v>1323000000</v>
          </cell>
          <cell r="N818">
            <v>5</v>
          </cell>
          <cell r="O818" t="str">
            <v>PP2300520320</v>
          </cell>
          <cell r="P818" t="str">
            <v>Khớp háng toàn phần không xi măng</v>
          </cell>
          <cell r="Q818">
            <v>180</v>
          </cell>
          <cell r="R818">
            <v>417456000</v>
          </cell>
          <cell r="S818">
            <v>210</v>
          </cell>
          <cell r="T818" t="str">
            <v>Trong vòng 24 giờ kể từ thời điểm đặt hàng của Bệnh viện</v>
          </cell>
          <cell r="U818" t="str">
            <v>Khớp háng toàn phần không xi măng Origin Stem</v>
          </cell>
          <cell r="V818" t="str">
            <v>Khớp háng toàn phần không xi măng Origin Stem</v>
          </cell>
          <cell r="W818" t="str">
            <v>N06.04.051.3857.183.0008</v>
          </cell>
          <cell r="X818" t="str">
            <v>111-18-xxxx
111-152-0xx
111-12-xxxx
111-12-6xxx
111-12-91xx</v>
          </cell>
          <cell r="Y818" t="str">
            <v>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 phẳng. 
 - Vỏ chén bằng Titanium 
 -  Có 3 lỗ bắt vít 
 - Kích cỡ:   42mm -&gt; 66mm
3. Lớp đệm: có bờ chống trật 
4. Đầu chỏm xương đùi 
 - Chất liệu CoCrMo 
 - Đường kính: 28mm -&gt; 36mm 
5.Vít: Chất liệu Titanium
 - Đường kính 6,5mm
 - Chiều dài từ 20-50mm
 - Hỗ trợ dụng cụ khi sử dụng</v>
          </cell>
          <cell r="Z818" t="str">
            <v>Signature Orthopaedics Europe Ltd</v>
          </cell>
          <cell r="AA818" t="str">
            <v>Ireland</v>
          </cell>
          <cell r="AB818" t="str">
            <v>Signature Orthopaedics Europe Ltd</v>
          </cell>
          <cell r="AC818" t="str">
            <v>Ireland</v>
          </cell>
          <cell r="AD818" t="str">
            <v>C</v>
          </cell>
          <cell r="AE818" t="str">
            <v>14744NK/BYT-TB-CT Ngày 06/03/2020;
16876NK/BYT-TB-CT Ngày 11/11/2020</v>
          </cell>
          <cell r="AF818" t="str">
            <v>5 Hộp / Bộ</v>
          </cell>
          <cell r="AG818" t="str">
            <v>Bộ</v>
          </cell>
          <cell r="AH818">
            <v>30</v>
          </cell>
          <cell r="AI818">
            <v>0</v>
          </cell>
          <cell r="AJ818" t="str">
            <v>vn0311829625</v>
          </cell>
          <cell r="AK818" t="str">
            <v>CÔNG TY CỔ PHẦN Y TẾ THÀNH ÂN</v>
          </cell>
          <cell r="AL818" t="str">
            <v>Đạt</v>
          </cell>
          <cell r="AM818"/>
          <cell r="AN818" t="str">
            <v>Phan Thị Lường</v>
          </cell>
          <cell r="AO818" t="str">
            <v>Đạt</v>
          </cell>
          <cell r="AP818" t="str">
            <v>Đạt</v>
          </cell>
          <cell r="AQ818" t="str">
            <v>Đạt</v>
          </cell>
          <cell r="AR818">
            <v>0</v>
          </cell>
          <cell r="AS818" t="str">
            <v>Đạt</v>
          </cell>
          <cell r="AT818" t="str">
            <v>Đạt</v>
          </cell>
          <cell r="AU818" t="str">
            <v>Đạt</v>
          </cell>
          <cell r="AV818" t="str">
            <v>Đạt</v>
          </cell>
          <cell r="AW818" t="str">
            <v>Đạt</v>
          </cell>
          <cell r="AX818" t="str">
            <v>Đạt</v>
          </cell>
          <cell r="AY818" t="str">
            <v>Đạt</v>
          </cell>
          <cell r="AZ818">
            <v>0</v>
          </cell>
          <cell r="BA818" t="str">
            <v>Hồ Thị Xuân Thu</v>
          </cell>
          <cell r="BB818" t="str">
            <v>Đạt</v>
          </cell>
          <cell r="BC818">
            <v>0</v>
          </cell>
        </row>
        <row r="819">
          <cell r="C819" t="str">
            <v>PP2300520320</v>
          </cell>
          <cell r="D819" t="str">
            <v>Khớp háng toàn phần không xi măng</v>
          </cell>
          <cell r="E819" t="str">
            <v>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 phẳng. 
 - Vỏ chén bằng Titanium 
 -  Có 3 lỗ bắt vít 
 - Kích cỡ:   42mm -&gt; 66mm
3. Lớp đệm: có bờ chống trật 
4. Đầu chỏm xương đùi 
 - Chất liệu CoCrMo 
 - Đường kính: 28mm -&gt; 36mm 
5.Vít: Chất liệu Titanium
 - Đường kính 6,5mm
 - Chiều dài từ 20-50mm
 - Hỗ trợ dụng cụ khi sử dụng</v>
          </cell>
          <cell r="F819">
            <v>0</v>
          </cell>
          <cell r="G819" t="str">
            <v>Bộ</v>
          </cell>
          <cell r="H819">
            <v>30</v>
          </cell>
          <cell r="I819">
            <v>63000000</v>
          </cell>
          <cell r="J819">
            <v>1890000000</v>
          </cell>
          <cell r="K819">
            <v>37800000</v>
          </cell>
          <cell r="L819">
            <v>2835000000</v>
          </cell>
          <cell r="M819">
            <v>1323000000</v>
          </cell>
          <cell r="N819">
            <v>5</v>
          </cell>
          <cell r="O819" t="str">
            <v>PP2300520320</v>
          </cell>
          <cell r="P819" t="str">
            <v>Khớp háng toàn phần không xi măng</v>
          </cell>
          <cell r="Q819">
            <v>180</v>
          </cell>
          <cell r="R819">
            <v>197526000</v>
          </cell>
          <cell r="S819">
            <v>210</v>
          </cell>
          <cell r="T819" t="str">
            <v>Trong vòng 24 giờ kể từ thời điểm đặt hàng của Bệnh viện</v>
          </cell>
          <cell r="U819" t="str">
            <v>Khớp háng toàn phần không xi măng Jump System - ULTRAFIT</v>
          </cell>
          <cell r="V819" t="str">
            <v>Khớp háng toàn phần không xi măng Jump System - ULTRAFIT</v>
          </cell>
          <cell r="W819" t="str">
            <v>N06.04.051.3457.292.0043</v>
          </cell>
          <cell r="X819" t="str">
            <v xml:space="preserve">352xx +  363xx +  202xx +  119xx +  367xx
</v>
          </cell>
          <cell r="Y819" t="str">
            <v>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v>
          </cell>
          <cell r="Z819" t="str">
            <v>Permedica S.p.A</v>
          </cell>
          <cell r="AA819" t="str">
            <v>Ý</v>
          </cell>
          <cell r="AB819" t="str">
            <v>Permedica S.p.A</v>
          </cell>
          <cell r="AC819" t="str">
            <v>Ý</v>
          </cell>
          <cell r="AD819" t="str">
            <v>C</v>
          </cell>
          <cell r="AE819" t="str">
            <v>13983NK/BYT-TB-CT</v>
          </cell>
          <cell r="AF819" t="str">
            <v>Cái/ Hộp</v>
          </cell>
          <cell r="AG819" t="str">
            <v>Bộ</v>
          </cell>
          <cell r="AH819">
            <v>30</v>
          </cell>
          <cell r="AI819">
            <v>0</v>
          </cell>
          <cell r="AJ819" t="str">
            <v>vn0313296806</v>
          </cell>
          <cell r="AK819" t="str">
            <v>CÔNG TY TNHH THIÊT BỊ Y TẾ TVT</v>
          </cell>
          <cell r="AL819" t="str">
            <v>Đạt</v>
          </cell>
          <cell r="AM819"/>
          <cell r="AN819" t="str">
            <v>Phạm Thị Kim Hoàng</v>
          </cell>
          <cell r="AO819" t="str">
            <v>Đạt</v>
          </cell>
          <cell r="AP819" t="str">
            <v>Đạt</v>
          </cell>
          <cell r="AQ819" t="str">
            <v>Đạt</v>
          </cell>
          <cell r="AR819">
            <v>0</v>
          </cell>
          <cell r="AS819" t="str">
            <v>Đạt</v>
          </cell>
          <cell r="AT819" t="str">
            <v>Đạt</v>
          </cell>
          <cell r="AU819" t="str">
            <v>Đạt</v>
          </cell>
          <cell r="AV819" t="str">
            <v>Đạt</v>
          </cell>
          <cell r="AW819" t="str">
            <v>Đạt</v>
          </cell>
          <cell r="AX819" t="str">
            <v>Đạt</v>
          </cell>
          <cell r="AY819" t="str">
            <v>Đạt</v>
          </cell>
          <cell r="AZ819">
            <v>0</v>
          </cell>
          <cell r="BA819" t="str">
            <v>Nguyễn Văn Tuyền</v>
          </cell>
          <cell r="BB819" t="str">
            <v>Đạt</v>
          </cell>
          <cell r="BC819">
            <v>0</v>
          </cell>
        </row>
        <row r="820">
          <cell r="C820" t="str">
            <v>PP2300520320</v>
          </cell>
          <cell r="D820" t="str">
            <v>Khớp háng toàn phần không xi măng</v>
          </cell>
          <cell r="E820" t="str">
            <v>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 phẳng. 
 - Vỏ chén bằng Titanium 
 -  Có 3 lỗ bắt vít 
 - Kích cỡ:   42mm -&gt; 66mm
3. Lớp đệm: có bờ chống trật 
4. Đầu chỏm xương đùi 
 - Chất liệu CoCrMo 
 - Đường kính: 28mm -&gt; 36mm 
5.Vít: Chất liệu Titanium
 - Đường kính 6,5mm
 - Chiều dài từ 20-50mm
 - Hỗ trợ dụng cụ khi sử dụng</v>
          </cell>
          <cell r="F820">
            <v>0</v>
          </cell>
          <cell r="G820" t="str">
            <v>Bộ</v>
          </cell>
          <cell r="H820">
            <v>30</v>
          </cell>
          <cell r="I820">
            <v>63000000</v>
          </cell>
          <cell r="J820">
            <v>1890000000</v>
          </cell>
          <cell r="K820">
            <v>37800000</v>
          </cell>
          <cell r="L820">
            <v>2835000000</v>
          </cell>
          <cell r="M820">
            <v>1323000000</v>
          </cell>
          <cell r="N820">
            <v>5</v>
          </cell>
          <cell r="O820" t="str">
            <v>PP2300520320</v>
          </cell>
          <cell r="P820" t="str">
            <v>Khớp háng toàn phần không xi măng</v>
          </cell>
          <cell r="Q820">
            <v>180</v>
          </cell>
          <cell r="R820">
            <v>593283000</v>
          </cell>
          <cell r="S820">
            <v>210</v>
          </cell>
          <cell r="T820" t="str">
            <v>Trong vòng 24h kể từ thời điểm đặt hàng của bệnh viện</v>
          </cell>
          <cell r="U820" t="str">
            <v>Bộ khớp háng toàn phần không xi măng chuôi cổ liền</v>
          </cell>
          <cell r="V820" t="str">
            <v>Bộ khớp háng toàn phần không xi măng chuôi cổ liền</v>
          </cell>
          <cell r="W820" t="str">
            <v>N06.04.051.3115.175.0044</v>
          </cell>
          <cell r="X820" t="str">
            <v>260xxxxx
180803xx
PHA06xxx
PHA046xx
PRxxxxxx</v>
          </cell>
          <cell r="Y820" t="str">
            <v>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 phẳng. 
 - Vỏ chén bằng Titanium 
 -  Có 3 lỗ bắt vít 
 - Kích cỡ:   42mm -&gt; 66mm
3. Lớp đệm: có bờ chống trật 
4. Đầu chỏm xương đùi 
 - Chất liệu CoCrMo 
 - Đường kính: 28mm -&gt; 36mm 
5.Vít: Chất liệu Titanium
 - Đường kính 6,5mm
 - Chiều dài từ 20-50mm
 - Hỗ trợ dụng cụ khi sử dụng</v>
          </cell>
          <cell r="Z820" t="str">
            <v>Microport Orthopedics Inc</v>
          </cell>
          <cell r="AA820" t="str">
            <v>Mỹ</v>
          </cell>
          <cell r="AB820" t="str">
            <v>Microport Orthopedics Inc</v>
          </cell>
          <cell r="AC820" t="str">
            <v>Mỹ</v>
          </cell>
          <cell r="AD820" t="str">
            <v>C</v>
          </cell>
          <cell r="AE820" t="str">
            <v>11405NK/BYT-TB-CT ngày 12/11/2018</v>
          </cell>
          <cell r="AF820" t="str">
            <v>5 cái/ bộ</v>
          </cell>
          <cell r="AG820" t="str">
            <v>Bộ</v>
          </cell>
          <cell r="AH820">
            <v>30</v>
          </cell>
          <cell r="AI820">
            <v>0</v>
          </cell>
          <cell r="AJ820" t="str">
            <v>vn0302204137</v>
          </cell>
          <cell r="AK820" t="str">
            <v>CÔNG TY TNHH TRANG THIẾT BỊ Y TẾ B.M.S</v>
          </cell>
          <cell r="AL820" t="str">
            <v>Đạt</v>
          </cell>
          <cell r="AM820"/>
          <cell r="AN820" t="str">
            <v xml:space="preserve">Đào Thị Nhung </v>
          </cell>
          <cell r="AO820" t="str">
            <v>Đạt</v>
          </cell>
          <cell r="AP820" t="str">
            <v>Đạt</v>
          </cell>
          <cell r="AQ820" t="str">
            <v>Đạt</v>
          </cell>
          <cell r="AR820" t="str">
            <v>Đạt</v>
          </cell>
          <cell r="AS820" t="str">
            <v>Đạt</v>
          </cell>
          <cell r="AT820" t="str">
            <v>Không Đạt</v>
          </cell>
          <cell r="AU820" t="str">
            <v>Đạt</v>
          </cell>
          <cell r="AV820" t="str">
            <v>Đạt</v>
          </cell>
          <cell r="AW820" t="str">
            <v>Đạt</v>
          </cell>
          <cell r="AX820" t="str">
            <v>Đạt</v>
          </cell>
          <cell r="AY820" t="str">
            <v>Không Đạt</v>
          </cell>
          <cell r="AZ820" t="str">
            <v>Catalogue không đáp ứng HSMT</v>
          </cell>
          <cell r="BA820" t="str">
            <v>Nguyễn Văn Thành</v>
          </cell>
          <cell r="BB820" t="str">
            <v>Không Đạt</v>
          </cell>
          <cell r="BC820" t="str">
            <v>Catalogue không đáp ứng HSMT</v>
          </cell>
        </row>
        <row r="821">
          <cell r="C821" t="str">
            <v>PP2300520320</v>
          </cell>
          <cell r="D821" t="str">
            <v>Khớp háng toàn phần không xi măng</v>
          </cell>
          <cell r="E821" t="str">
            <v>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 phẳng. 
 - Vỏ chén bằng Titanium 
 -  Có 3 lỗ bắt vít 
 - Kích cỡ:   42mm -&gt; 66mm
3. Lớp đệm: có bờ chống trật 
4. Đầu chỏm xương đùi 
 - Chất liệu CoCrMo 
 - Đường kính: 28mm -&gt; 36mm 
5.Vít: Chất liệu Titanium
 - Đường kính 6,5mm
 - Chiều dài từ 20-50mm
 - Hỗ trợ dụng cụ khi sử dụng</v>
          </cell>
          <cell r="F821">
            <v>0</v>
          </cell>
          <cell r="G821" t="str">
            <v>Bộ</v>
          </cell>
          <cell r="H821">
            <v>30</v>
          </cell>
          <cell r="I821">
            <v>63000000</v>
          </cell>
          <cell r="J821">
            <v>1890000000</v>
          </cell>
          <cell r="K821">
            <v>37800000</v>
          </cell>
          <cell r="L821">
            <v>2835000000</v>
          </cell>
          <cell r="M821">
            <v>1323000000</v>
          </cell>
          <cell r="N821">
            <v>5</v>
          </cell>
          <cell r="O821" t="str">
            <v>PP2300520320</v>
          </cell>
          <cell r="P821" t="str">
            <v>Khớp háng toàn phần không xi măng</v>
          </cell>
          <cell r="Q821">
            <v>180</v>
          </cell>
          <cell r="R821">
            <v>265332000</v>
          </cell>
          <cell r="S821">
            <v>210</v>
          </cell>
          <cell r="T821" t="str">
            <v>Trong vòng 24 giờ kể từ thời điểm đặt hàng của Bệnh viện</v>
          </cell>
          <cell r="U821" t="str">
            <v>Khớp háng toàn phần không xi măng, chuôi phủ Plasmapore, lớp đệm kết hợp Vitamin E</v>
          </cell>
          <cell r="V821" t="str">
            <v>Khớp háng toàn phần không xi măng, chuôi phủ Plasmapore, lớp đệm kết hợp Vitamin E</v>
          </cell>
          <cell r="W821" t="str">
            <v>N06.04.051.0092.155.0013</v>
          </cell>
          <cell r="X821" t="str">
            <v>Chuôi khớp: NK198T-&gt;NK208T
Chỏm khớp: NK429K-&gt;NK672K
Ổ cối: NV244T-&gt;NV258T
Lót ổ cối: NV290E-&gt;NV316E 
Vít: NV010T-&gt;NV015T</v>
          </cell>
          <cell r="Y821" t="str">
            <v>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 phẳng. 
 - Vỏ chén bằng Titanium 
 -  Có 3 lỗ bắt vít 
 - Kích cỡ:   42mm -&gt; 66mm
3. Lớp đệm: có bờ chống trật 
4. Đầu chỏm xương đùi 
 - Chất liệu CoCrMo 
 - Đường kính: 28mm -&gt; 36mm 
5.Vít: Chất liệu Titanium
 - Đường kính 6,5mm
 - Chiều dài từ 20-50mm
 - Hỗ trợ dụng cụ khi sử dụng</v>
          </cell>
          <cell r="Z821" t="str">
            <v>Aesculap AG</v>
          </cell>
          <cell r="AA821" t="str">
            <v>Đức</v>
          </cell>
          <cell r="AB821" t="str">
            <v>Aesculap AG</v>
          </cell>
          <cell r="AC821" t="str">
            <v>Đức</v>
          </cell>
          <cell r="AD821" t="str">
            <v>D</v>
          </cell>
          <cell r="AE821" t="str">
            <v>17598NK/BYT-TB-CT
11477NK/BYT-TB-CT</v>
          </cell>
          <cell r="AF821" t="str">
            <v>Hộp/ Cái</v>
          </cell>
          <cell r="AG821" t="str">
            <v>Bộ</v>
          </cell>
          <cell r="AH821">
            <v>30</v>
          </cell>
          <cell r="AI821">
            <v>0</v>
          </cell>
          <cell r="AJ821" t="str">
            <v>vn0303649259</v>
          </cell>
          <cell r="AK821" t="str">
            <v>CÔNG TY TNHH VIỆT Y</v>
          </cell>
          <cell r="AL821" t="str">
            <v>Đạt</v>
          </cell>
          <cell r="AM821"/>
          <cell r="AN821" t="str">
            <v>Trần Thị Kiều Diễm</v>
          </cell>
          <cell r="AO821" t="str">
            <v>Đạt</v>
          </cell>
          <cell r="AP821" t="str">
            <v>Đạt</v>
          </cell>
          <cell r="AQ821" t="str">
            <v>Đạt</v>
          </cell>
          <cell r="AR821">
            <v>0</v>
          </cell>
          <cell r="AS821" t="str">
            <v>Đạt</v>
          </cell>
          <cell r="AT821" t="str">
            <v>Đạt</v>
          </cell>
          <cell r="AU821" t="str">
            <v>Đạt</v>
          </cell>
          <cell r="AV821" t="str">
            <v>Đạt</v>
          </cell>
          <cell r="AW821" t="str">
            <v>Đạt</v>
          </cell>
          <cell r="AX821" t="str">
            <v>Đạt</v>
          </cell>
          <cell r="AY821" t="str">
            <v>Đạt</v>
          </cell>
          <cell r="AZ821">
            <v>0</v>
          </cell>
          <cell r="BA821" t="str">
            <v>Hồ Thị Xuân Thu</v>
          </cell>
          <cell r="BB821" t="str">
            <v>Đạt</v>
          </cell>
          <cell r="BC821">
            <v>0</v>
          </cell>
        </row>
        <row r="822">
          <cell r="C822" t="str">
            <v>PP2300520320</v>
          </cell>
          <cell r="D822" t="str">
            <v>Khớp háng toàn phần không xi măng</v>
          </cell>
          <cell r="E822" t="str">
            <v>1. Chuôi khớp không xi măng, cổ chuôi 12/14
 -  Góc cổ chuôi 135 độ
 -  Chất liệu Titanium, toàn bộ bề mặt thân chuôi được phủ lớp HA 
- Kích cỡ: 8 -&gt; 18 chiều dài các cỡ
- Chuôi có các rãnh ngang ở đầu gần và rãnh dọc ở đầu xa 
2. Chén hình bán cầu, đỉnh phẳng. 
 - Vỏ chén bằng Titanium 
 -  Có 3 lỗ bắt vít 
 - Kích cỡ:   42mm -&gt; 66mm
3. Lớp đệm: có bờ chống trật 
4. Đầu chỏm xương đùi 
 - Chất liệu CoCrMo 
 - Đường kính: 28mm -&gt; 36mm 
5.Vít: Chất liệu Titanium
 - Đường kính 6,5mm
 - Chiều dài từ 20-50mm
 - Hỗ trợ dụng cụ khi sử dụng</v>
          </cell>
          <cell r="F822">
            <v>0</v>
          </cell>
          <cell r="G822" t="str">
            <v>Bộ</v>
          </cell>
          <cell r="H822">
            <v>30</v>
          </cell>
          <cell r="I822">
            <v>63000000</v>
          </cell>
          <cell r="J822">
            <v>1890000000</v>
          </cell>
          <cell r="K822">
            <v>37800000</v>
          </cell>
          <cell r="L822">
            <v>2835000000</v>
          </cell>
          <cell r="M822">
            <v>1323000000</v>
          </cell>
          <cell r="N822">
            <v>5</v>
          </cell>
          <cell r="O822" t="str">
            <v>PP2300520320</v>
          </cell>
          <cell r="P822" t="str">
            <v>Khớp háng toàn phần không xi măng</v>
          </cell>
          <cell r="Q822">
            <v>180</v>
          </cell>
          <cell r="R822">
            <v>377764000</v>
          </cell>
          <cell r="S822">
            <v>210</v>
          </cell>
          <cell r="T822">
            <v>0</v>
          </cell>
          <cell r="U822" t="str">
            <v>Bộ khớp háng toàn phần không xi măng UTF-reduced góc cổ chuôi 130 độ, Metal on PE có vitamin E (kích thước chỏm 28/32/36)</v>
          </cell>
          <cell r="V822" t="str">
            <v>Bộ khớp háng toàn phần không xi măng UTF-reduced góc cổ chuôi 130 độ, Metal on PE có vitamin E (kích thước chỏm 28/32/36)</v>
          </cell>
          <cell r="W822" t="str">
            <v>N06.04.051.4272.296.0020</v>
          </cell>
          <cell r="X822" t="str">
            <v>1306-1xxx; 1406-7xxx; 1206-1xxx; 1106-xxxx; 5206-10xx</v>
          </cell>
          <cell r="Y822" t="str">
            <v>1. Chuôi xương đùi không xi măng (số lượng: 01 cái)
- Loại cố định đầu gần, dạng nêm 2 chiều có các rãnh ngang ở đầu gần và rãnh dọc ở đầu xa và cổ trơn, chất liệu hợp kim Titanium (Ti-6Al-4V), phun Titanium Plasma dày 0.5mm ( hợp chất Plasma tương đương với hợp chất HA, 2 hợp chất này đều có tác dụng kích thích mọc xương quanh chuôi)
- Góc cổ thân 130º, taper cổ chuôi 12/14.
- Các cỡ từ #00, #0, #1, #2, #3, #4, #5, #6, #7, #8, #9, #10, #11, #12, #13, #14  tương ứng với chiều dài từ 114mm; 120mm; 125mm; 128mm; 131mm; 134mm; 137mm; 140mm; 142mm; 144mm; 146mm; 149mm; 152mm; 155mm; 158mm; 161mm)
2. Chén Ổ cối không xi măng: làm bằng hợp kim Titanium Alloy (Ti-6Al-4V) được phun Titanium Plasma (TiPlasma) nhám và phủ HA 0.08mm. Có 12 chốt khóa chống xoay. Ổ cối có 2 loại: 3 lỗ vít hoặc nhiều lỗ vít (Multi hole),
- Có 14 cỡ từ 44mm - 70mm với bước chuyển 2mm. Cạnh ổ cối có đánh dấu laser chỉ hướng. Có các lỗ vít với hướng xoay 32 độ.
Chén hình bán cầu, đỉnh phẳng. Các lỗ vít đều có nút chặn. 
3. Lớp đệm: bằng Polyethylene Crosslink siêu bền có bổ sung vitamin E giúp tăng khả năng chịu mài mòn, tăng độ cứng vật liệu và chống Oxi hóa. Lớp lót có bờ chống trật 20°.
- Đường kính trong 28mm, 32mm, 36mm.
4. Chỏm đầu xương đùi: bằng Cobalt Chrome (CoCrMo) siêu nhẵn; kích thước 28mm (-3mm, +0mm, +2,5mm, +5mm, +7.5mm, +10mm), 32mm (-3mm, +0mm, +2.5mm, +5mm, +7.5mm, +10mm) và chỏm lớn 36mm (-3mm, +0mm, +5mm, +10mm) với taper 12/14.
5. Vít ổ cối Titanium: mũ lục lăng, đường kính 6.5mm với các độ dài 15mm, 20mm, 25mm, 30mm, 35mm, 40mm, 45mm, 50mm.
 - Hỗ trợ dụng cụ khi sử dụng
Bộ khớp có chứng nhận tiêu chuẩn FDA ;CE và ISO.</v>
          </cell>
          <cell r="Z822" t="str">
            <v>United Orthopedic
 Corporation</v>
          </cell>
          <cell r="AA822" t="str">
            <v>Đài Loan</v>
          </cell>
          <cell r="AB822" t="str">
            <v>United Orthopedic
 Corporation</v>
          </cell>
          <cell r="AC822" t="str">
            <v>Đài Loan</v>
          </cell>
          <cell r="AD822" t="str">
            <v>PhâN Loại: C</v>
          </cell>
          <cell r="AE822" t="str">
            <v xml:space="preserve">
'+ Số:12678NK/BYT
-TB-CT
Giấy phép nhập khẩu này có hiệu lực đến ngày 31 tháng 12 năm 2019
Ngày đăng ký 11/05/2019</v>
          </cell>
          <cell r="AF822" t="str">
            <v>Hộp/1 cái</v>
          </cell>
          <cell r="AG822" t="str">
            <v>Bộ</v>
          </cell>
          <cell r="AH822">
            <v>30</v>
          </cell>
          <cell r="AI822" t="str">
            <v>60 tháng</v>
          </cell>
          <cell r="AJ822" t="str">
            <v>vn0100124376</v>
          </cell>
          <cell r="AK822" t="str">
            <v>TỔNG CÔNG TY THIẾT BỊ Y TẾ VIỆT NAM - CTCP</v>
          </cell>
          <cell r="AL822" t="str">
            <v>Đạt</v>
          </cell>
          <cell r="AM822"/>
          <cell r="AN822" t="str">
            <v>Trần Thị Kiều Diễm</v>
          </cell>
          <cell r="AO822">
            <v>0</v>
          </cell>
          <cell r="AP822">
            <v>0</v>
          </cell>
          <cell r="AQ822" t="str">
            <v>Đạt</v>
          </cell>
          <cell r="AR822">
            <v>0</v>
          </cell>
          <cell r="AS822" t="str">
            <v>Đạt</v>
          </cell>
          <cell r="AT822" t="str">
            <v>Không đạt</v>
          </cell>
          <cell r="AU822" t="str">
            <v>Đạt</v>
          </cell>
          <cell r="AV822" t="str">
            <v>Đạt</v>
          </cell>
          <cell r="AW822" t="str">
            <v>Đạt</v>
          </cell>
          <cell r="AX822" t="str">
            <v>Đạt</v>
          </cell>
          <cell r="AY822" t="str">
            <v>Không đạt</v>
          </cell>
          <cell r="AZ822" t="str">
            <v xml:space="preserve">E-HSMT: 
+ Góc cổ chuôi 135 độ
+  Kích cỡ: 8 -&gt; 18
E-HSDT:
+ Góc cổ thân 130º
+  Kích cỡ: 0 -&gt; 14
</v>
          </cell>
          <cell r="BA822" t="str">
            <v>Trần Thị Huyền Trân</v>
          </cell>
          <cell r="BB822" t="str">
            <v>Không đạt</v>
          </cell>
          <cell r="BC822" t="str">
            <v xml:space="preserve">E-HSMT: 
+ Góc cổ chuôi 135 độ
+  Kích cỡ: 8 -&gt; 18
E-HSDT:
+ Góc cổ thân 130º
+  Kích cỡ: 0 -&gt; 14
</v>
          </cell>
        </row>
        <row r="823">
          <cell r="C823" t="str">
            <v>PP2300520321</v>
          </cell>
          <cell r="D823" t="str">
            <v>Khớp háng toàn phần không xi măng, Ceramic On Ceramic</v>
          </cell>
          <cell r="E823" t="str">
            <v xml:space="preserve">1. Chuôi khớp không xi măng, cổ chuôi 12/14
 - Góc cổ chuôi 135 độ 
 - Chất liệu Titanium,  thân chuôi được phủ lớp HA 
 - Kích cỡ chuôi 8 -&gt; 18 chiều dài các cỡ 
- Chuôi có các rãnh ngang ở đầu gần và rãnh dọc ở đầu xa 
2. Chén hình bán cầu, đỉnh phẳng. 
 - Kích cỡ: 42mm -&gt; 66mm
3. Lớp đệm
- Chất liệu Biolox Delta,
-  Đường kính trong 32 - &gt;40mm
4. Đầu chỏm xương đùi 
 - Chất liệu Delta Alumina Ceramic 
 - Đường kính  28mm -&gt; 36mm
5.Vít:
 -  Chất liệu Titaniu, đường kính 6,5mm, chiều dài  20-&gt;50mm </v>
          </cell>
          <cell r="F823">
            <v>0</v>
          </cell>
          <cell r="G823" t="str">
            <v>Bộ</v>
          </cell>
          <cell r="H823">
            <v>5</v>
          </cell>
          <cell r="I823">
            <v>88000000</v>
          </cell>
          <cell r="J823">
            <v>440000000</v>
          </cell>
          <cell r="K823">
            <v>8800000</v>
          </cell>
          <cell r="L823">
            <v>660000000</v>
          </cell>
          <cell r="M823">
            <v>308000000</v>
          </cell>
          <cell r="N823">
            <v>1</v>
          </cell>
          <cell r="O823" t="str">
            <v>PP2300520321</v>
          </cell>
          <cell r="P823" t="str">
            <v>Khớp háng toàn phần không xi măng, Ceramic On Ceramic</v>
          </cell>
          <cell r="Q823">
            <v>180</v>
          </cell>
          <cell r="R823">
            <v>233128000</v>
          </cell>
          <cell r="S823">
            <v>210</v>
          </cell>
          <cell r="T823" t="str">
            <v>Giao hàng trong vòng 24h kể từ thời điểm gửi đơn đặt hàng của Bệnh viện</v>
          </cell>
          <cell r="U823" t="str">
            <v>Khớp háng toàn phần không xi măng Ceramic On Ceramic chuôi phủ Plasma và HA toàn phần, góc cổ chuôi 135° FIXA LARUS</v>
          </cell>
          <cell r="V823" t="str">
            <v>Khớp háng toàn phần không xi măng Ceramic On Ceramic chuôi phủ Plasma và HA toàn phần, góc cổ chuôi 135° FIXA LARUS</v>
          </cell>
          <cell r="W823" t="str">
            <v>N06.04.051.4536.292.0003</v>
          </cell>
          <cell r="X823" t="str">
            <v>010xxxx
0746xxx
081xxxx
0514xxx
06010xx</v>
          </cell>
          <cell r="Y823" t="str">
            <v>1. Chuôi khớp không xi măng, cổ chuôi 12/14, Góc cổ chuôi 135 độ, Chất liệu Titanium, toàn bộ bề mặt thân chuôi được phủ lớp HA dày 80 Microns +/- 20Mμ.
- 11 kích cỡ chuôi từ 8 đến 18 tương ứng chiều dài từ 93 mm đến 186mm.
- Chuôi có các rãnh ngang ở đầu gần chống lún và rãnh dọc ở đầu xa giúp cực đại hóa diện tích tiếp xúc của xương và chuôi, đồng thời cải thiện sự cố định thứ cấp của chuôi (chống xoay).
2. Chén hình bán cầu, đỉnh phẳng. Hình dạng chén được thiết kế để tối đa độ ổn định chính nhờ việc nén chặt vành ngoài chén đồng thời giảm thiểu sự mất xương. Vỏ chén bằng Titanium được phun plasma lớp titan nhám có độ xốp trung bình dày 400μm và lớp HA dày hơn 50μm để thúc đẩy sự phát triển của xương. Có 3 lỗ bắt vít nhằm thêm sự lựa chọn để tăng độ ổn định. Có 13 kích cỡ từ 42mm đến 66mm, bước tăng 2mm; 
3. Lớp đệm
- Chất liệu Biolox Delta, đường kính trong 32, 36, 40mm
4. Đầu chỏm xương đùi chất liệu Delta Alumina Ceramic với các đường kính  28mm, 32mm, 36mm, 40mm (S,M,L).
5.Vít: Chất liệu Titanium; đường kính 6,5mm; chiều dài từ 20-50mm bước tăng 5mm; côn 24 độ; mũi vít tự dẫn hướng ; đầu vít hình lục giác
Cung cấp kèm bộ dụng cụ thay Khớp háng toàn phần ceramic on ceramic và các dụng cụ hỗ trợ khi sử dụng</v>
          </cell>
          <cell r="Z823">
            <v>9018</v>
          </cell>
          <cell r="AA823" t="str">
            <v>Adler Ortho</v>
          </cell>
          <cell r="AB823" t="str">
            <v>Ý</v>
          </cell>
          <cell r="AC823" t="str">
            <v>Adler Ortho</v>
          </cell>
          <cell r="AD823" t="str">
            <v>C</v>
          </cell>
          <cell r="AE823" t="str">
            <v>18524NK/BYT-TB-CT ngày 09/08/2021</v>
          </cell>
          <cell r="AF823" t="str">
            <v>Bộ/ hộp</v>
          </cell>
          <cell r="AG823" t="str">
            <v>Bộ</v>
          </cell>
          <cell r="AH823">
            <v>5</v>
          </cell>
          <cell r="AI823">
            <v>0</v>
          </cell>
          <cell r="AJ823" t="str">
            <v>vn0100108536</v>
          </cell>
          <cell r="AK823" t="str">
            <v>CÔNG TY CỔ PHẦN DƯỢC PHẨM TRUNG ƯƠNG CPC1</v>
          </cell>
          <cell r="AL823" t="str">
            <v>Đạt</v>
          </cell>
          <cell r="AM823"/>
          <cell r="AN823" t="str">
            <v>Nguyễn Thị Nga</v>
          </cell>
          <cell r="AO823" t="str">
            <v>Đạt</v>
          </cell>
          <cell r="AP823" t="str">
            <v>Đạt</v>
          </cell>
          <cell r="AQ823" t="str">
            <v>Đạt</v>
          </cell>
          <cell r="AR823">
            <v>0</v>
          </cell>
          <cell r="AS823" t="str">
            <v>Đạt</v>
          </cell>
          <cell r="AT823" t="str">
            <v>Đạt</v>
          </cell>
          <cell r="AU823" t="str">
            <v>Đạt</v>
          </cell>
          <cell r="AV823" t="str">
            <v>Đạt</v>
          </cell>
          <cell r="AW823" t="str">
            <v>Đạt</v>
          </cell>
          <cell r="AX823" t="str">
            <v>Đạt</v>
          </cell>
          <cell r="AY823" t="str">
            <v>Đạt</v>
          </cell>
          <cell r="AZ823">
            <v>0</v>
          </cell>
          <cell r="BA823" t="str">
            <v>Nguyễn Thị Huệ</v>
          </cell>
          <cell r="BB823" t="str">
            <v>Đạt</v>
          </cell>
          <cell r="BC823">
            <v>0</v>
          </cell>
        </row>
        <row r="824">
          <cell r="C824" t="str">
            <v>PP2300520321</v>
          </cell>
          <cell r="D824" t="str">
            <v>Khớp háng toàn phần không xi măng, Ceramic On Ceramic</v>
          </cell>
          <cell r="E824" t="str">
            <v xml:space="preserve">1. Chuôi khớp không xi măng, cổ chuôi 12/14
 - Góc cổ chuôi 135 độ 
 - Chất liệu Titanium,  thân chuôi được phủ lớp HA 
 - Kích cỡ chuôi 8 -&gt; 18 chiều dài các cỡ 
- Chuôi có các rãnh ngang ở đầu gần và rãnh dọc ở đầu xa 
2. Chén hình bán cầu, đỉnh phẳng. 
 - Kích cỡ: 42mm -&gt; 66mm
3. Lớp đệm
- Chất liệu Biolox Delta,
-  Đường kính trong 32 - &gt;40mm
4. Đầu chỏm xương đùi 
 - Chất liệu Delta Alumina Ceramic 
 - Đường kính  28mm -&gt; 36mm
5.Vít:
 -  Chất liệu Titaniu, đường kính 6,5mm, chiều dài  20-&gt;50mm </v>
          </cell>
          <cell r="F824">
            <v>0</v>
          </cell>
          <cell r="G824" t="str">
            <v>Bộ</v>
          </cell>
          <cell r="H824">
            <v>5</v>
          </cell>
          <cell r="I824">
            <v>88000000</v>
          </cell>
          <cell r="J824">
            <v>440000000</v>
          </cell>
          <cell r="K824">
            <v>8800000</v>
          </cell>
          <cell r="L824">
            <v>660000000</v>
          </cell>
          <cell r="M824">
            <v>308000000</v>
          </cell>
          <cell r="N824">
            <v>1</v>
          </cell>
          <cell r="O824" t="str">
            <v>PP2300520321</v>
          </cell>
          <cell r="P824" t="str">
            <v>Khớp háng toàn phần không xi măng, Ceramic On Ceramic</v>
          </cell>
          <cell r="Q824">
            <v>180</v>
          </cell>
          <cell r="R824">
            <v>417456000</v>
          </cell>
          <cell r="S824">
            <v>210</v>
          </cell>
          <cell r="T824" t="str">
            <v>Trong vòng 24 giờ kể từ thời điểm đặt hàng của Bệnh viện</v>
          </cell>
          <cell r="U824" t="str">
            <v>Khớp háng toàn phần không xi măng Origin Ceramic on Ceramic</v>
          </cell>
          <cell r="V824" t="str">
            <v>Khớp háng toàn phần không xi măng Origin Ceramic on Ceramic</v>
          </cell>
          <cell r="W824" t="str">
            <v>N06.04.051.3857.183.0010</v>
          </cell>
          <cell r="X824" t="str">
            <v>111-18-xx0x
111-152-6xx
111-12-xxxx
111-22-10xx
111-12-91xx</v>
          </cell>
          <cell r="Y824" t="str">
            <v xml:space="preserve">1. Chuôi khớp không xi măng, cổ chuôi 12/14
 - Góc cổ chuôi 135 độ 
 - Chất liệu Titanium,  thân chuôi được phủ lớp HA 
 - Kích cỡ chuôi 8 -&gt; 18 chiều dài các cỡ 
- Chuôi có các rãnh ngang ở đầu gần và rãnh dọc ở đầu xa 
2. Chén hình bán cầu, đỉnh phẳng. 
 - Kích cỡ: 42mm -&gt; 66mm
3. Lớp đệm
- Chất liệu Biolox Delta,
-  Đường kính trong 32 - &gt;40mm
4. Đầu chỏm xương đùi 
 - Chất liệu Delta Alumina Ceramic 
 - Đường kính  28mm -&gt; 36mm
5.Vít:
 -  Chất liệu Titaniu, đường kính 6,5mm, chiều dài  20-&gt;50mm </v>
          </cell>
          <cell r="Z824" t="str">
            <v>Signature Orthopaedics Europe Ltd</v>
          </cell>
          <cell r="AA824" t="str">
            <v>Ireland</v>
          </cell>
          <cell r="AB824" t="str">
            <v>Signature Orthopaedics Europe Ltd</v>
          </cell>
          <cell r="AC824" t="str">
            <v>Ireland</v>
          </cell>
          <cell r="AD824" t="str">
            <v>C</v>
          </cell>
          <cell r="AE824" t="str">
            <v>14744NK/BYT-TB-CT Ngày 06/03/2020;
16876NK/BYT-TB-CT Ngày 11/11/2020</v>
          </cell>
          <cell r="AF824" t="str">
            <v>5 Hộp / Bộ</v>
          </cell>
          <cell r="AG824" t="str">
            <v>Bộ</v>
          </cell>
          <cell r="AH824">
            <v>5</v>
          </cell>
          <cell r="AI824">
            <v>0</v>
          </cell>
          <cell r="AJ824" t="str">
            <v>vn0311829625</v>
          </cell>
          <cell r="AK824" t="str">
            <v>CÔNG TY CỔ PHẦN Y TẾ THÀNH ÂN</v>
          </cell>
          <cell r="AL824" t="str">
            <v>Đạt</v>
          </cell>
          <cell r="AM824"/>
          <cell r="AN824" t="str">
            <v>Phan Thị Lường</v>
          </cell>
          <cell r="AO824" t="str">
            <v>Đạt</v>
          </cell>
          <cell r="AP824" t="str">
            <v>Đạt</v>
          </cell>
          <cell r="AQ824" t="str">
            <v>Đạt</v>
          </cell>
          <cell r="AR824">
            <v>0</v>
          </cell>
          <cell r="AS824" t="str">
            <v>Đạt</v>
          </cell>
          <cell r="AT824" t="str">
            <v>Đạt</v>
          </cell>
          <cell r="AU824" t="str">
            <v>Đạt</v>
          </cell>
          <cell r="AV824" t="str">
            <v>Đạt</v>
          </cell>
          <cell r="AW824" t="str">
            <v>Đạt</v>
          </cell>
          <cell r="AX824" t="str">
            <v>Đạt</v>
          </cell>
          <cell r="AY824" t="str">
            <v>Đạt</v>
          </cell>
          <cell r="AZ824">
            <v>0</v>
          </cell>
          <cell r="BA824" t="str">
            <v>Hồ Thị Xuân Thu</v>
          </cell>
          <cell r="BB824" t="str">
            <v>Đạt</v>
          </cell>
          <cell r="BC824">
            <v>0</v>
          </cell>
        </row>
        <row r="825">
          <cell r="C825" t="str">
            <v>PP2300520321</v>
          </cell>
          <cell r="D825" t="str">
            <v>Khớp háng toàn phần không xi măng, Ceramic On Ceramic</v>
          </cell>
          <cell r="E825" t="str">
            <v xml:space="preserve">1. Chuôi khớp không xi măng, cổ chuôi 12/14
 - Góc cổ chuôi 135 độ 
 - Chất liệu Titanium,  thân chuôi được phủ lớp HA 
 - Kích cỡ chuôi 8 -&gt; 18 chiều dài các cỡ 
- Chuôi có các rãnh ngang ở đầu gần và rãnh dọc ở đầu xa 
2. Chén hình bán cầu, đỉnh phẳng. 
 - Kích cỡ: 42mm -&gt; 66mm
3. Lớp đệm
- Chất liệu Biolox Delta,
-  Đường kính trong 32 - &gt;40mm
4. Đầu chỏm xương đùi 
 - Chất liệu Delta Alumina Ceramic 
 - Đường kính  28mm -&gt; 36mm
5.Vít:
 -  Chất liệu Titaniu, đường kính 6,5mm, chiều dài  20-&gt;50mm </v>
          </cell>
          <cell r="F825">
            <v>0</v>
          </cell>
          <cell r="G825" t="str">
            <v>Bộ</v>
          </cell>
          <cell r="H825">
            <v>5</v>
          </cell>
          <cell r="I825">
            <v>88000000</v>
          </cell>
          <cell r="J825">
            <v>440000000</v>
          </cell>
          <cell r="K825">
            <v>8800000</v>
          </cell>
          <cell r="L825">
            <v>660000000</v>
          </cell>
          <cell r="M825">
            <v>308000000</v>
          </cell>
          <cell r="N825">
            <v>1</v>
          </cell>
          <cell r="O825" t="str">
            <v>PP2300520321</v>
          </cell>
          <cell r="P825" t="str">
            <v>Khớp háng toàn phần không xi măng, Ceramic On Ceramic</v>
          </cell>
          <cell r="Q825">
            <v>180</v>
          </cell>
          <cell r="R825">
            <v>593283000</v>
          </cell>
          <cell r="S825">
            <v>210</v>
          </cell>
          <cell r="T825" t="str">
            <v>Trong vòng 24h kể từ thời điểm đặt hàng của bệnh viện</v>
          </cell>
          <cell r="U825" t="str">
            <v>Bộ khớp háng toàn phần không xi măng chuôi cổ liền Ceramic on Ceramic</v>
          </cell>
          <cell r="V825" t="str">
            <v>Bộ khớp háng toàn phần không xi măng chuôi cổ liền Ceramic on Ceramic</v>
          </cell>
          <cell r="W825" t="str">
            <v>N06.04.051.3115.175.0051</v>
          </cell>
          <cell r="X825" t="str">
            <v>PHA044xx
180803xx
PHA06xxx
PHA045xx
PRxxxxxx</v>
          </cell>
          <cell r="Y825" t="str">
            <v xml:space="preserve">1. Chuôi khớp không xi măng, cổ chuôi 12/14
 - Góc cổ chuôi 135 độ 
 - Chất liệu Titanium,  thân chuôi được phủ lớp HA 
 - Kích cỡ chuôi 8 -&gt; 18 chiều dài các cỡ 
- Chuôi có các rãnh ngang ở đầu gần và rãnh dọc ở đầu xa 
2. Chén hình bán cầu, đỉnh phẳng. 
 - Kích cỡ: 42mm -&gt; 66mm
3. Lớp đệm
- Chất liệu Biolox Delta,
-  Đường kính trong 32 - &gt;40mm
4. Đầu chỏm xương đùi 
 - Chất liệu Delta Alumina Ceramic 
 - Đường kính  28mm -&gt; 36mm
5.Vít:
 -  Chất liệu Titaniu, đường kính 6,5mm, chiều dài  20-&gt;50mm </v>
          </cell>
          <cell r="Z825" t="str">
            <v>Microport Orthopedics Inc</v>
          </cell>
          <cell r="AA825" t="str">
            <v>Mỹ</v>
          </cell>
          <cell r="AB825" t="str">
            <v>Microport Orthopedics Inc</v>
          </cell>
          <cell r="AC825" t="str">
            <v>Mỹ</v>
          </cell>
          <cell r="AD825" t="str">
            <v>C</v>
          </cell>
          <cell r="AE825" t="str">
            <v>11405NK/BYT-TB-CT ngày 12/11/2018</v>
          </cell>
          <cell r="AF825" t="str">
            <v>5 cái/ bộ</v>
          </cell>
          <cell r="AG825" t="str">
            <v>Bộ</v>
          </cell>
          <cell r="AH825">
            <v>5</v>
          </cell>
          <cell r="AI825">
            <v>0</v>
          </cell>
          <cell r="AJ825" t="str">
            <v>vn0302204137</v>
          </cell>
          <cell r="AK825" t="str">
            <v>CÔNG TY TNHH TRANG THIẾT BỊ Y TẾ B.M.S</v>
          </cell>
          <cell r="AL825" t="str">
            <v>Đạt</v>
          </cell>
          <cell r="AM825"/>
          <cell r="AN825" t="str">
            <v xml:space="preserve">Đào Thị Nhung </v>
          </cell>
          <cell r="AO825" t="str">
            <v>Đạt</v>
          </cell>
          <cell r="AP825" t="str">
            <v>Đạt</v>
          </cell>
          <cell r="AQ825" t="str">
            <v>Đạt</v>
          </cell>
          <cell r="AR825" t="str">
            <v>Đạt</v>
          </cell>
          <cell r="AS825" t="str">
            <v>Đạt</v>
          </cell>
          <cell r="AT825" t="str">
            <v>Không Đạt</v>
          </cell>
          <cell r="AU825" t="str">
            <v>Đạt</v>
          </cell>
          <cell r="AV825" t="str">
            <v>Đạt</v>
          </cell>
          <cell r="AW825" t="str">
            <v>Đạt</v>
          </cell>
          <cell r="AX825" t="str">
            <v>Đạt</v>
          </cell>
          <cell r="AY825" t="str">
            <v>Không Đạt</v>
          </cell>
          <cell r="AZ825" t="str">
            <v>Catalogue không đáp ứng HSMT</v>
          </cell>
          <cell r="BA825" t="str">
            <v>Nguyễn Văn Thành</v>
          </cell>
          <cell r="BB825" t="str">
            <v>Không Đạt</v>
          </cell>
          <cell r="BC825" t="str">
            <v>Catalogue không đáp ứng HSMT</v>
          </cell>
        </row>
        <row r="826">
          <cell r="C826" t="str">
            <v>PP2300520321</v>
          </cell>
          <cell r="D826" t="str">
            <v>Khớp háng toàn phần không xi măng, Ceramic On Ceramic</v>
          </cell>
          <cell r="E826" t="str">
            <v xml:space="preserve">1. Chuôi khớp không xi măng, cổ chuôi 12/14
 - Góc cổ chuôi 135 độ 
 - Chất liệu Titanium,  thân chuôi được phủ lớp HA 
 - Kích cỡ chuôi 8 -&gt; 18 chiều dài các cỡ 
- Chuôi có các rãnh ngang ở đầu gần và rãnh dọc ở đầu xa 
2. Chén hình bán cầu, đỉnh phẳng. 
 - Kích cỡ: 42mm -&gt; 66mm
3. Lớp đệm
- Chất liệu Biolox Delta,
-  Đường kính trong 32 - &gt;40mm
4. Đầu chỏm xương đùi 
 - Chất liệu Delta Alumina Ceramic 
 - Đường kính  28mm -&gt; 36mm
5.Vít:
 -  Chất liệu Titaniu, đường kính 6,5mm, chiều dài  20-&gt;50mm </v>
          </cell>
          <cell r="F826">
            <v>0</v>
          </cell>
          <cell r="G826" t="str">
            <v>Bộ</v>
          </cell>
          <cell r="H826">
            <v>5</v>
          </cell>
          <cell r="I826">
            <v>88000000</v>
          </cell>
          <cell r="J826">
            <v>440000000</v>
          </cell>
          <cell r="K826">
            <v>8800000</v>
          </cell>
          <cell r="L826">
            <v>660000000</v>
          </cell>
          <cell r="M826">
            <v>308000000</v>
          </cell>
          <cell r="N826">
            <v>1</v>
          </cell>
          <cell r="O826" t="str">
            <v>PP2300520321</v>
          </cell>
          <cell r="P826" t="str">
            <v>Khớp háng toàn phần không xi măng, Ceramic On Ceramic</v>
          </cell>
          <cell r="Q826">
            <v>180</v>
          </cell>
          <cell r="R826">
            <v>265332000</v>
          </cell>
          <cell r="S826">
            <v>210</v>
          </cell>
          <cell r="T826" t="str">
            <v>Trong vòng 24 giờ kể từ thời điểm đặt hàng của Bệnh viện</v>
          </cell>
          <cell r="U826" t="str">
            <v>Khớp háng toàn phần không xi măng, chuôi phủ Plasmapore, Ceramic On Ceramic</v>
          </cell>
          <cell r="V826" t="str">
            <v>Khớp háng toàn phần không xi măng, chuôi phủ Plasmapore, Ceramic On Ceramic</v>
          </cell>
          <cell r="W826" t="str">
            <v>N06.04.051.0092.155.0015</v>
          </cell>
          <cell r="X826" t="str">
            <v>Chuôi khớp: NK198T-&gt;NK208T 
Chỏm khớp: NK460D-&gt;NK653D 
Ổ cối: NV244T-&gt;NV258T
Lót ổ cối: NV089D-&gt;NV116D 
Vít: NV010T-&gt;NV015T</v>
          </cell>
          <cell r="Y826" t="str">
            <v xml:space="preserve">1. Chuôi khớp không xi măng, cổ chuôi 12/14
 - Góc cổ chuôi 135 độ 
 - Chất liệu Titanium,  thân chuôi được phủ lớp HA 
 - Kích cỡ chuôi 8 -&gt; 18 chiều dài các cỡ 
- Chuôi có các rãnh ngang ở đầu gần và rãnh dọc ở đầu xa 
2. Chén hình bán cầu, đỉnh phẳng. 
 - Kích cỡ: 42mm -&gt; 66mm
3. Lớp đệm
- Chất liệu Biolox Delta,
-  Đường kính trong 32 - &gt;40mm
4. Đầu chỏm xương đùi 
 - Chất liệu Delta Alumina Ceramic 
 - Đường kính  28mm -&gt; 36mm
5.Vít:
 -  Chất liệu Titaniu, đường kính 6,5mm, chiều dài  20-&gt;50mm </v>
          </cell>
          <cell r="Z826" t="str">
            <v>-Aesculap AG
- Ceramtec GmbH</v>
          </cell>
          <cell r="AA826" t="str">
            <v>Đức</v>
          </cell>
          <cell r="AB826" t="str">
            <v>Aesculap AG</v>
          </cell>
          <cell r="AC826" t="str">
            <v>Đức</v>
          </cell>
          <cell r="AD826" t="str">
            <v>D</v>
          </cell>
          <cell r="AE826" t="str">
            <v>17598NK/BYT-TB-CT
11477NK/BYT-TB-CT
13780NK/BYT-TB-CT</v>
          </cell>
          <cell r="AF826" t="str">
            <v>Hộp/ Cái</v>
          </cell>
          <cell r="AG826" t="str">
            <v>Bộ</v>
          </cell>
          <cell r="AH826">
            <v>5</v>
          </cell>
          <cell r="AI826">
            <v>0</v>
          </cell>
          <cell r="AJ826" t="str">
            <v>vn0303649259</v>
          </cell>
          <cell r="AK826" t="str">
            <v>CÔNG TY TNHH VIỆT Y</v>
          </cell>
          <cell r="AL826" t="str">
            <v>Đạt</v>
          </cell>
          <cell r="AM826"/>
          <cell r="AN826" t="str">
            <v>Trần Thị Kiều Diễm</v>
          </cell>
          <cell r="AO826" t="str">
            <v>Đạt</v>
          </cell>
          <cell r="AP826" t="str">
            <v>Đạt</v>
          </cell>
          <cell r="AQ826" t="str">
            <v>Đạt</v>
          </cell>
          <cell r="AR826">
            <v>0</v>
          </cell>
          <cell r="AS826" t="str">
            <v>Đạt</v>
          </cell>
          <cell r="AT826" t="str">
            <v>Đạt</v>
          </cell>
          <cell r="AU826" t="str">
            <v>Đạt</v>
          </cell>
          <cell r="AV826" t="str">
            <v>Đạt</v>
          </cell>
          <cell r="AW826" t="str">
            <v>Đạt</v>
          </cell>
          <cell r="AX826" t="str">
            <v>Đạt</v>
          </cell>
          <cell r="AY826" t="str">
            <v>Đạt</v>
          </cell>
          <cell r="AZ826">
            <v>0</v>
          </cell>
          <cell r="BA826" t="str">
            <v>Hồ Thị Xuân Thu</v>
          </cell>
          <cell r="BB826" t="str">
            <v>Đạt</v>
          </cell>
          <cell r="BC826">
            <v>0</v>
          </cell>
        </row>
        <row r="827">
          <cell r="C827" t="str">
            <v>PP2300520321</v>
          </cell>
          <cell r="D827" t="str">
            <v>Khớp háng toàn phần không xi măng, Ceramic On Ceramic</v>
          </cell>
          <cell r="E827" t="str">
            <v xml:space="preserve">1. Chuôi khớp không xi măng, cổ chuôi 12/14
 - Góc cổ chuôi 135 độ 
 - Chất liệu Titanium,  thân chuôi được phủ lớp HA 
 - Kích cỡ chuôi 8 -&gt; 18 chiều dài các cỡ 
- Chuôi có các rãnh ngang ở đầu gần và rãnh dọc ở đầu xa 
2. Chén hình bán cầu, đỉnh phẳng. 
 - Kích cỡ: 42mm -&gt; 66mm
3. Lớp đệm
- Chất liệu Biolox Delta,
-  Đường kính trong 32 - &gt;40mm
4. Đầu chỏm xương đùi 
 - Chất liệu Delta Alumina Ceramic 
 - Đường kính  28mm -&gt; 36mm
5.Vít:
 -  Chất liệu Titaniu, đường kính 6,5mm, chiều dài  20-&gt;50mm </v>
          </cell>
          <cell r="F827">
            <v>0</v>
          </cell>
          <cell r="G827" t="str">
            <v>Bộ</v>
          </cell>
          <cell r="H827">
            <v>5</v>
          </cell>
          <cell r="I827">
            <v>88000000</v>
          </cell>
          <cell r="J827">
            <v>440000000</v>
          </cell>
          <cell r="K827">
            <v>8800000</v>
          </cell>
          <cell r="L827">
            <v>660000000</v>
          </cell>
          <cell r="M827">
            <v>308000000</v>
          </cell>
          <cell r="N827">
            <v>1</v>
          </cell>
          <cell r="O827" t="str">
            <v>PP2300520321</v>
          </cell>
          <cell r="P827" t="str">
            <v>Khớp háng toàn phần không xi măng, Ceramic On Ceramic</v>
          </cell>
          <cell r="Q827">
            <v>180</v>
          </cell>
          <cell r="R827">
            <v>377764000</v>
          </cell>
          <cell r="S827">
            <v>210</v>
          </cell>
          <cell r="T827">
            <v>0</v>
          </cell>
          <cell r="U827" t="str">
            <v>Bộ khớp háng toàn phần không xi măng UTF-reduced góc cổ chuôi 130 độ, Ceramic on Ceramic (kích thước chỏm 28/32/36/40)</v>
          </cell>
          <cell r="V827" t="str">
            <v>Bộ khớp háng toàn phần không xi măng UTF-reduced góc cổ chuôi 130 độ, Ceramic on Ceramic (kích thước chỏm 28/32/36/40)</v>
          </cell>
          <cell r="W827" t="str">
            <v>N06.04.051.4272.296.0018</v>
          </cell>
          <cell r="X827" t="str">
            <v>1306-1xxx; 1406-1xxx; 1203-xxxx; 1106-xxxx; 5206-10xx</v>
          </cell>
          <cell r="Y827" t="str">
            <v>1. Chuôi xương đùi không xi măng (số lượng: 01 cái)
- Loại cố định đầu gần, dạng nêm 2 chiều có các rãnh ngang ở đầu gần và rãnh dọc ở đầu xa và cổ trơn, chất liệu hợp kim Titanium (Ti-6Al-4V), phun Titanium Plasma dày 0.5mm ( hợp chất Plasma tương đương với hợp chất HA, 2 hợp chất này đều có tác dụng kích thích mọc xương quanh chuôi)
- Góc cổ thân 130º, taper cổ chuôi 12/14.
- Các cỡ từ #00, #0, #1, #2, #3, #4, #5, #6, #7, #8, #9, #10, #11, #12, #13, #14  tương ứng với chiều dài từ 114mm; 120mm; 125mm; 128mm; 131mm; 134mm; 137mm; 140mm; 142mm; 144mm; 146mm; 149mm; 152mm; 155mm; 158mm; 161mm)
2. Chén Ổ cối không xi măng: làm bằng hợp kim Titanium Alloy (Ti-6Al-4V) được phun Titanium Plasma (TiPlasma) nhám và phủ HA 0.08mm. Có 12 chốt khóa chống xoay. Ổ cối có 2 loại: 3 lỗ vít hoặc nhiều lỗ vít (Multi hole),
- Có 14 cỡ từ 44mm - 70mm với bước chuyển 2mm. Cạnh ổ cối có đánh dấu laser chỉ hướng. Có các lỗ vít với hướng xoay 32 độ.
Chén hình bán cầu, đỉnh phẳng. Các lỗ vít đều có nút chặn. 
3.Lớp lót Ceramic (số lượng: 01 cái)
 Chất liệu Biolox Delta,. Đường kính trong 28mm, 32mm, 36mm, 40mm.
4.Chỏm xương đùi Ceramic (số lượng: 01 cái)
 - Chất liệu Delta Alumina Ceramic , hình cầu, taper 12/14, các cỡ: 28mm(-2.5mm, +1mm, +4mm), 32mm(-3mm, +1mm,+5mm; +8mm), 36mm(-3mm, +1mm, +5mm; +9mm), 40mm (-3mm, +1mm, +5mm, +9mm)
5. Vít ổ cối Titanium: mũ lục lăng, đường kính 6.5mm với các độ dài 15mm, 20mm, 25mm, 30mm, 35mm, 40mm, 45mm, 50mm.
Bộ khớp có chứng nhận tiêu chuẩn FDA ;CE và ISO.</v>
          </cell>
          <cell r="Z827" t="str">
            <v>United Orthopedic
 Corporation</v>
          </cell>
          <cell r="AA827" t="str">
            <v>Đài Loan</v>
          </cell>
          <cell r="AB827" t="str">
            <v>United Orthopedic
 Corporation</v>
          </cell>
          <cell r="AC827" t="str">
            <v>Đài Loan</v>
          </cell>
          <cell r="AD827" t="str">
            <v>PhâN Loại: C</v>
          </cell>
          <cell r="AE827" t="str">
            <v xml:space="preserve">
'+ Số:12678NK/BYT
-TB-CT
Giấy phép nhập khẩu này có hiệu lực đến ngày 31 tháng 12 năm 2019
Ngày đăng ký 11/05/2019</v>
          </cell>
          <cell r="AF827" t="str">
            <v>Hộp/1 cái</v>
          </cell>
          <cell r="AG827" t="str">
            <v>Bộ</v>
          </cell>
          <cell r="AH827">
            <v>5</v>
          </cell>
          <cell r="AI827" t="str">
            <v>60 tháng</v>
          </cell>
          <cell r="AJ827" t="str">
            <v>vn0100124376</v>
          </cell>
          <cell r="AK827" t="str">
            <v>TỔNG CÔNG TY THIẾT BỊ Y TẾ VIỆT NAM - CTCP</v>
          </cell>
          <cell r="AL827" t="str">
            <v>Đạt</v>
          </cell>
          <cell r="AM827"/>
          <cell r="AN827" t="str">
            <v>Trần Thị Kiều Diễm</v>
          </cell>
          <cell r="AO827">
            <v>0</v>
          </cell>
          <cell r="AP827">
            <v>0</v>
          </cell>
          <cell r="AQ827" t="str">
            <v>Đạt</v>
          </cell>
          <cell r="AR827">
            <v>0</v>
          </cell>
          <cell r="AS827" t="str">
            <v>Đạt</v>
          </cell>
          <cell r="AT827" t="str">
            <v>Không đạt</v>
          </cell>
          <cell r="AU827" t="str">
            <v>Đạt</v>
          </cell>
          <cell r="AV827" t="str">
            <v>Đạt</v>
          </cell>
          <cell r="AW827" t="str">
            <v>Đạt</v>
          </cell>
          <cell r="AX827" t="str">
            <v>Đạt</v>
          </cell>
          <cell r="AY827" t="str">
            <v>Không đạt</v>
          </cell>
          <cell r="AZ827" t="str">
            <v>E-HSMT: 
+ Góc cổ chuôi 135 độ 
+  Kích cỡ chuôi 8 -&gt; 18 
E-HSDT:
+ Góc cổ thân 130º
 + Kích cỡ 0-&gt;14</v>
          </cell>
          <cell r="BA827" t="str">
            <v>Trần Thị Huyền Trân</v>
          </cell>
          <cell r="BB827" t="str">
            <v>Không đạt</v>
          </cell>
          <cell r="BC827" t="str">
            <v>E-HSMT: 
+ Góc cổ chuôi 135 độ 
+  Kích cỡ chuôi 8 -&gt; 18 
E-HSDT:
+ Góc cổ thân 130º
 + Kích cỡ 0-&gt;14</v>
          </cell>
        </row>
        <row r="828">
          <cell r="C828" t="str">
            <v>PP2300520322</v>
          </cell>
          <cell r="D828" t="str">
            <v>Khớp háng toàn phần không xi măng, Ceramic On PoLy</v>
          </cell>
          <cell r="E828" t="str">
            <v>1. Chuôi khớp không xi măng
 -  Cổ chuôi 12/14, Góc cổ chuôi 135 độ 
 - Chất liệu Titanium, phủ HA 
 - Kích cỡ chuôi 8-&gt; 18 chiều dài các cỡ
 - Chuôi có các rãnh ngang ở đầu gần và rãnh dọc ở đầu xa 
2. Chén hình bán cầu, đỉnh phẳng. 
  - Vỏ chén bằng Titanium được phun plasma lớp titan nhám và lớp HA 
  - Có 3 lỗ bắt vít
 -  Có 13 kích cỡ từ 42mm-&gt; 66mm
3. Lớp đệm có bờ chống trật 15 độ
4. Đầu chỏm xương đùi: 
 -  Chất liệu Delta Alumina Ceramic 
 - Đường kính  28mm -&gt; 36mm 
5.Vít: Chất liệu Titanium
 - Đường kính 6,5mm chiều dài các cỡ  
 - Côn 24 độ</v>
          </cell>
          <cell r="F828">
            <v>0</v>
          </cell>
          <cell r="G828" t="str">
            <v>Bộ</v>
          </cell>
          <cell r="H828">
            <v>10</v>
          </cell>
          <cell r="I828">
            <v>71000000</v>
          </cell>
          <cell r="J828">
            <v>710000000</v>
          </cell>
          <cell r="K828">
            <v>14200000</v>
          </cell>
          <cell r="L828">
            <v>1065000000</v>
          </cell>
          <cell r="M828">
            <v>497000000</v>
          </cell>
          <cell r="N828">
            <v>2</v>
          </cell>
          <cell r="O828" t="str">
            <v>PP2300520322</v>
          </cell>
          <cell r="P828" t="str">
            <v>Khớp háng toàn phần không xi măng, Ceramic On PoLy</v>
          </cell>
          <cell r="Q828">
            <v>180</v>
          </cell>
          <cell r="R828">
            <v>233128000</v>
          </cell>
          <cell r="S828">
            <v>210</v>
          </cell>
          <cell r="T828" t="str">
            <v>Giao hàng trong vòng 24h kể từ thời điểm gửi đơn đặt hàng của Bệnh viện</v>
          </cell>
          <cell r="U828" t="str">
            <v>Khớp háng toàn phần không xi măng, Ceramic On PoLy, chuôi phủ Plasma và HA toàn phần, góc cổ chuôi 135° FIXA LARUS</v>
          </cell>
          <cell r="V828" t="str">
            <v>Khớp háng toàn phần không xi măng, Ceramic On PoLy, chuôi phủ Plasma và HA toàn phần, góc cổ chuôi 135° FIXA LARUS</v>
          </cell>
          <cell r="W828" t="str">
            <v>N06.04.051.4536.292.0005</v>
          </cell>
          <cell r="X828" t="str">
            <v>010xxxx
0746xxx
0x43xxx
0514xxx
06010xx</v>
          </cell>
          <cell r="Y828" t="str">
            <v>1. Chuôi khớp không xi măng, cổ chuôi 12/14, Góc cổ chuôi 135 độ, Chất liệu Titanium, toàn bộ bề mặt thân chuôi được phủ lớp HA dày 80 Microns +/- 20Mμ.
- 11 kích cỡ chuôi từ 8 đến 18 tương ứng chiều dài từ 93 mm đến 186mm.
- Chuôi có các rãnh ngang ở đầu gần chống lún và rãnh dọc ở đầu xa giúp cực đại hóa diện tích tiếp xúc của xương và chuôi, đồng thời cải thiện sự cố định thứ cấp của chuôi (chống xoay).
2. Chén hình bán cầu, đỉnh phẳng. Hình dạng chén được thiết kế để tối đa độ ổn định chính nhờ việc nén chặt vành ngoài chén đồng thời giảm thiểu sự mất xương. Vỏ chén bằng Titanium được phun plasma lớp titan nhám có độ xốp trung bình dày 400μm và lớp HA dày hơn 50μm để thúc đẩy sự phát triển của xương. Có 3 lỗ bắt vít nhằm thêm sự lựa chọn để tăng độ ổn định. Có 13 kích cỡ từ 42mm đến 66mm, bước tăng 2mm.
3. Lớp đệm vật liệu Xlinked Poly có bờ chống trật 15 độ
4. Đầu chỏm xương đùi chất liệu Delta Alumina Ceramic với các đường kính  28mm, 32mm, 36mm, 40mm (S,M,L)
5.Vít: Chất liệu Titanium; đường kính 6,5mm; chiều dài từ 20-50mm bước tăng 5mm; côn 24 độ; mũi vít tự dẫn hướng ; đầu vít hình lục giác; mũi vít tự dẫn hướng ; đầu víthình lục giác
Cung cấp kèm bộ dụng cụ thay Khớp háng toàn phần ceramic on poly và các dụng cụ hỗ trợ khi sử dụng</v>
          </cell>
          <cell r="Z828" t="str">
            <v>Adler Ortho</v>
          </cell>
          <cell r="AA828" t="str">
            <v>Ý</v>
          </cell>
          <cell r="AB828" t="str">
            <v>Adler Ortho</v>
          </cell>
          <cell r="AC828" t="str">
            <v>Ý</v>
          </cell>
          <cell r="AD828" t="str">
            <v>C</v>
          </cell>
          <cell r="AE828" t="str">
            <v>18524NK/BYT-TB-CT ngày 09/08/2021</v>
          </cell>
          <cell r="AF828" t="str">
            <v>Bộ/ hộp</v>
          </cell>
          <cell r="AG828" t="str">
            <v>Bộ</v>
          </cell>
          <cell r="AH828">
            <v>10</v>
          </cell>
          <cell r="AI828">
            <v>0</v>
          </cell>
          <cell r="AJ828" t="str">
            <v>vn0100108536</v>
          </cell>
          <cell r="AK828" t="str">
            <v>CÔNG TY CỔ PHẦN DƯỢC PHẨM TRUNG ƯƠNG CPC1</v>
          </cell>
          <cell r="AL828" t="str">
            <v>Đạt</v>
          </cell>
          <cell r="AM828"/>
          <cell r="AN828" t="str">
            <v>Nguyễn Thị Nga</v>
          </cell>
          <cell r="AO828" t="str">
            <v>Đạt</v>
          </cell>
          <cell r="AP828" t="str">
            <v>Đạt</v>
          </cell>
          <cell r="AQ828" t="str">
            <v>Đạt</v>
          </cell>
          <cell r="AR828">
            <v>0</v>
          </cell>
          <cell r="AS828" t="str">
            <v>Đạt</v>
          </cell>
          <cell r="AT828" t="str">
            <v>Đạt</v>
          </cell>
          <cell r="AU828" t="str">
            <v>Đạt</v>
          </cell>
          <cell r="AV828" t="str">
            <v>Đạt</v>
          </cell>
          <cell r="AW828" t="str">
            <v>Đạt</v>
          </cell>
          <cell r="AX828" t="str">
            <v>Đạt</v>
          </cell>
          <cell r="AY828" t="str">
            <v>Đạt</v>
          </cell>
          <cell r="AZ828">
            <v>0</v>
          </cell>
          <cell r="BA828" t="str">
            <v>Nguyễn Thị Huệ</v>
          </cell>
          <cell r="BB828" t="str">
            <v>Đạt</v>
          </cell>
          <cell r="BC828">
            <v>0</v>
          </cell>
        </row>
        <row r="829">
          <cell r="C829" t="str">
            <v>PP2300520322</v>
          </cell>
          <cell r="D829" t="str">
            <v>Khớp háng toàn phần không xi măng, Ceramic On PoLy</v>
          </cell>
          <cell r="E829" t="str">
            <v>1. Chuôi khớp không xi măng
 -  Cổ chuôi 12/14, Góc cổ chuôi 135 độ 
 - Chất liệu Titanium, phủ HA 
 - Kích cỡ chuôi 8-&gt; 18 chiều dài các cỡ
 - Chuôi có các rãnh ngang ở đầu gần và rãnh dọc ở đầu xa 
2. Chén hình bán cầu, đỉnh phẳng. 
  - Vỏ chén bằng Titanium được phun plasma lớp titan nhám và lớp HA 
  - Có 3 lỗ bắt vít
 -  Có 13 kích cỡ từ 42mm-&gt; 66mm
3. Lớp đệm có bờ chống trật 15 độ
4. Đầu chỏm xương đùi: 
 -  Chất liệu Delta Alumina Ceramic 
 - Đường kính  28mm -&gt; 36mm 
5.Vít: Chất liệu Titanium
 - Đường kính 6,5mm chiều dài các cỡ  
 - Côn 24 độ</v>
          </cell>
          <cell r="F829">
            <v>0</v>
          </cell>
          <cell r="G829" t="str">
            <v>Bộ</v>
          </cell>
          <cell r="H829">
            <v>10</v>
          </cell>
          <cell r="I829">
            <v>71000000</v>
          </cell>
          <cell r="J829">
            <v>710000000</v>
          </cell>
          <cell r="K829">
            <v>14200000</v>
          </cell>
          <cell r="L829">
            <v>1065000000</v>
          </cell>
          <cell r="M829">
            <v>497000000</v>
          </cell>
          <cell r="N829">
            <v>2</v>
          </cell>
          <cell r="O829" t="str">
            <v>PP2300520322</v>
          </cell>
          <cell r="P829" t="str">
            <v>Khớp háng toàn phần không xi măng, Ceramic On PoLy</v>
          </cell>
          <cell r="Q829">
            <v>180</v>
          </cell>
          <cell r="R829">
            <v>417456000</v>
          </cell>
          <cell r="S829">
            <v>210</v>
          </cell>
          <cell r="T829" t="str">
            <v>Trong vòng 24 giờ kể từ thời điểm đặt hàng của Bệnh viện</v>
          </cell>
          <cell r="U829" t="str">
            <v>Khớp háng toàn phần không xi măng Origin Ceramic on Poly</v>
          </cell>
          <cell r="V829" t="str">
            <v>Khớp háng toàn phần không xi măng Origin Ceramic on Poly</v>
          </cell>
          <cell r="W829" t="str">
            <v>N06.04.051.3857.183.0009</v>
          </cell>
          <cell r="X829" t="str">
            <v>111-18-xx0x
111-152-6xx
111-12-xxxx
111-12-6xxx
111-12-91xx</v>
          </cell>
          <cell r="Y829" t="str">
            <v>1. Chuôi khớp không xi măng
 -  Cổ chuôi 12/14, Góc cổ chuôi 135 độ 
 - Chất liệu Titanium, phủ HA 
 - Kích cỡ chuôi 8-&gt; 18 chiều dài các cỡ
 - Chuôi có các rãnh ngang ở đầu gần và rãnh dọc ở đầu xa 
2. Chén hình bán cầu, đỉnh phẳng. 
  - Vỏ chén bằng Titanium được phun plasma lớp titan nhám và lớp HA 
  - Có 3 lỗ bắt vít
 -  Có 13 kích cỡ từ 42mm-&gt; 66mm
3. Lớp đệm có bờ chống trật 15 độ
4. Đầu chỏm xương đùi: 
 -  Chất liệu Delta Alumina Ceramic 
 - Đường kính  28mm -&gt; 36mm 
5.Vít: Chất liệu Titanium
 - Đường kính 6,5mm chiều dài các cỡ  
 - Côn 24 độ</v>
          </cell>
          <cell r="Z829" t="str">
            <v>Signature Orthopaedics Europe Ltd</v>
          </cell>
          <cell r="AA829" t="str">
            <v>Ireland</v>
          </cell>
          <cell r="AB829" t="str">
            <v>Signature Orthopaedics Europe Ltd</v>
          </cell>
          <cell r="AC829" t="str">
            <v>Ireland</v>
          </cell>
          <cell r="AD829" t="str">
            <v>C</v>
          </cell>
          <cell r="AE829" t="str">
            <v>14744NK/BYT-TB-CT Ngày 06/03/2020;
16876NK/BYT-TB-CT Ngày 11/11/2020</v>
          </cell>
          <cell r="AF829" t="str">
            <v>5 Hộp / Bộ</v>
          </cell>
          <cell r="AG829" t="str">
            <v>Bộ</v>
          </cell>
          <cell r="AH829">
            <v>10</v>
          </cell>
          <cell r="AI829">
            <v>0</v>
          </cell>
          <cell r="AJ829" t="str">
            <v>vn0311829625</v>
          </cell>
          <cell r="AK829" t="str">
            <v>CÔNG TY CỔ PHẦN Y TẾ THÀNH ÂN</v>
          </cell>
          <cell r="AL829" t="str">
            <v>Đạt</v>
          </cell>
          <cell r="AM829"/>
          <cell r="AN829" t="str">
            <v>Phan Thị Lường</v>
          </cell>
          <cell r="AO829" t="str">
            <v>Đạt</v>
          </cell>
          <cell r="AP829" t="str">
            <v>Đạt</v>
          </cell>
          <cell r="AQ829" t="str">
            <v>Đạt</v>
          </cell>
          <cell r="AR829">
            <v>0</v>
          </cell>
          <cell r="AS829" t="str">
            <v>Đạt</v>
          </cell>
          <cell r="AT829" t="str">
            <v>Đạt</v>
          </cell>
          <cell r="AU829" t="str">
            <v>Đạt</v>
          </cell>
          <cell r="AV829" t="str">
            <v>Đạt</v>
          </cell>
          <cell r="AW829" t="str">
            <v>Đạt</v>
          </cell>
          <cell r="AX829" t="str">
            <v>Đạt</v>
          </cell>
          <cell r="AY829" t="str">
            <v>Đạt</v>
          </cell>
          <cell r="AZ829">
            <v>0</v>
          </cell>
          <cell r="BA829" t="str">
            <v>Hồ Thị Xuân Thu</v>
          </cell>
          <cell r="BB829" t="str">
            <v>Đạt</v>
          </cell>
          <cell r="BC829">
            <v>0</v>
          </cell>
        </row>
        <row r="830">
          <cell r="C830" t="str">
            <v>PP2300520322</v>
          </cell>
          <cell r="D830" t="str">
            <v>Khớp háng toàn phần không xi măng, Ceramic On PoLy</v>
          </cell>
          <cell r="E830" t="str">
            <v>1. Chuôi khớp không xi măng
 -  Cổ chuôi 12/14, Góc cổ chuôi 135 độ 
 - Chất liệu Titanium, phủ HA 
 - Kích cỡ chuôi 8-&gt; 18 chiều dài các cỡ
 - Chuôi có các rãnh ngang ở đầu gần và rãnh dọc ở đầu xa 
2. Chén hình bán cầu, đỉnh phẳng. 
  - Vỏ chén bằng Titanium được phun plasma lớp titan nhám và lớp HA 
  - Có 3 lỗ bắt vít
 -  Có 13 kích cỡ từ 42mm-&gt; 66mm
3. Lớp đệm có bờ chống trật 15 độ
4. Đầu chỏm xương đùi: 
 -  Chất liệu Delta Alumina Ceramic 
 - Đường kính  28mm -&gt; 36mm 
5.Vít: Chất liệu Titanium
 - Đường kính 6,5mm chiều dài các cỡ  
 - Côn 24 độ</v>
          </cell>
          <cell r="F830">
            <v>0</v>
          </cell>
          <cell r="G830" t="str">
            <v>Bộ</v>
          </cell>
          <cell r="H830">
            <v>10</v>
          </cell>
          <cell r="I830">
            <v>71000000</v>
          </cell>
          <cell r="J830">
            <v>710000000</v>
          </cell>
          <cell r="K830">
            <v>14200000</v>
          </cell>
          <cell r="L830">
            <v>1065000000</v>
          </cell>
          <cell r="M830">
            <v>497000000</v>
          </cell>
          <cell r="N830">
            <v>2</v>
          </cell>
          <cell r="O830" t="str">
            <v>PP2300520322</v>
          </cell>
          <cell r="P830" t="str">
            <v>Khớp háng toàn phần không xi măng, Ceramic On PoLy</v>
          </cell>
          <cell r="Q830">
            <v>180</v>
          </cell>
          <cell r="R830">
            <v>593283000</v>
          </cell>
          <cell r="S830">
            <v>210</v>
          </cell>
          <cell r="T830" t="str">
            <v>Trong vòng 24h kể từ thời điểm đặt hàng của bệnh viện</v>
          </cell>
          <cell r="U830" t="str">
            <v>Bộ khớp háng toàn phần không xi măng chuôi cổ liền Ceramic on PE</v>
          </cell>
          <cell r="V830" t="str">
            <v>Bộ khớp háng toàn phần không xi măng chuôi cổ liền Ceramic on PE</v>
          </cell>
          <cell r="W830" t="str">
            <v>N06.04.051.3115.175.0049</v>
          </cell>
          <cell r="X830" t="str">
            <v>PHA044xx
180803xx
PHA06xxx
PHA046xx
PRxxxxxx</v>
          </cell>
          <cell r="Y830" t="str">
            <v>1. Chuôi khớp không xi măng
 -  Cổ chuôi 12/14, Góc cổ chuôi 135 độ 
 - Chất liệu Titanium, phủ HA 
 - Kích cỡ chuôi 8-&gt; 18 chiều dài các cỡ
 - Chuôi có các rãnh ngang ở đầu gần và rãnh dọc ở đầu xa 
2. Chén hình bán cầu, đỉnh phẳng. 
  - Vỏ chén bằng Titanium được phun plasma lớp titan nhám và lớp HA 
  - Có 3 lỗ bắt vít
 -  Có 13 kích cỡ từ 42mm-&gt; 66mm
3. Lớp đệm có bờ chống trật 15 độ
4. Đầu chỏm xương đùi: 
 -  Chất liệu Delta Alumina Ceramic 
 - Đường kính  28mm -&gt; 36mm 
5.Vít: Chất liệu Titanium
 - Đường kính 6,5mm chiều dài các cỡ  
 - Côn 24 độ</v>
          </cell>
          <cell r="Z830" t="str">
            <v>Microport Orthopedics Inc</v>
          </cell>
          <cell r="AA830" t="str">
            <v>Mỹ</v>
          </cell>
          <cell r="AB830" t="str">
            <v>Microport Orthopedics Inc</v>
          </cell>
          <cell r="AC830" t="str">
            <v>Mỹ</v>
          </cell>
          <cell r="AD830" t="str">
            <v>C</v>
          </cell>
          <cell r="AE830" t="str">
            <v>11405NK/BYT-TB-CT ngày 12/11/2018</v>
          </cell>
          <cell r="AF830" t="str">
            <v>5 cái/ bộ</v>
          </cell>
          <cell r="AG830" t="str">
            <v>Bộ</v>
          </cell>
          <cell r="AH830">
            <v>10</v>
          </cell>
          <cell r="AI830">
            <v>0</v>
          </cell>
          <cell r="AJ830" t="str">
            <v>vn0302204137</v>
          </cell>
          <cell r="AK830" t="str">
            <v>CÔNG TY TNHH TRANG THIẾT BỊ Y TẾ B.M.S</v>
          </cell>
          <cell r="AL830" t="str">
            <v>Đạt</v>
          </cell>
          <cell r="AM830"/>
          <cell r="AN830" t="str">
            <v xml:space="preserve">Đào Thị Nhung </v>
          </cell>
          <cell r="AO830" t="str">
            <v>Đạt</v>
          </cell>
          <cell r="AP830" t="str">
            <v>Đạt</v>
          </cell>
          <cell r="AQ830" t="str">
            <v>Đạt</v>
          </cell>
          <cell r="AR830" t="str">
            <v>Đạt</v>
          </cell>
          <cell r="AS830" t="str">
            <v>Đạt</v>
          </cell>
          <cell r="AT830" t="str">
            <v>Không Đạt</v>
          </cell>
          <cell r="AU830" t="str">
            <v>Đạt</v>
          </cell>
          <cell r="AV830" t="str">
            <v>Đạt</v>
          </cell>
          <cell r="AW830" t="str">
            <v>Đạt</v>
          </cell>
          <cell r="AX830" t="str">
            <v>Đạt</v>
          </cell>
          <cell r="AY830" t="str">
            <v>Không Đạt</v>
          </cell>
          <cell r="AZ830" t="str">
            <v>Catalogue không đáp ứng HSMT</v>
          </cell>
          <cell r="BA830" t="str">
            <v>Nguyễn Văn Thành</v>
          </cell>
          <cell r="BB830" t="str">
            <v>Không Đạt</v>
          </cell>
          <cell r="BC830" t="str">
            <v>Catalogue không đáp ứng HSMT</v>
          </cell>
        </row>
        <row r="831">
          <cell r="C831" t="str">
            <v>PP2300520322</v>
          </cell>
          <cell r="D831" t="str">
            <v>Khớp háng toàn phần không xi măng, Ceramic On PoLy</v>
          </cell>
          <cell r="E831" t="str">
            <v>1. Chuôi khớp không xi măng
 -  Cổ chuôi 12/14, Góc cổ chuôi 135 độ 
 - Chất liệu Titanium, phủ HA 
 - Kích cỡ chuôi 8-&gt; 18 chiều dài các cỡ
 - Chuôi có các rãnh ngang ở đầu gần và rãnh dọc ở đầu xa 
2. Chén hình bán cầu, đỉnh phẳng. 
  - Vỏ chén bằng Titanium được phun plasma lớp titan nhám và lớp HA 
  - Có 3 lỗ bắt vít
 -  Có 13 kích cỡ từ 42mm-&gt; 66mm
3. Lớp đệm có bờ chống trật 15 độ
4. Đầu chỏm xương đùi: 
 -  Chất liệu Delta Alumina Ceramic 
 - Đường kính  28mm -&gt; 36mm 
5.Vít: Chất liệu Titanium
 - Đường kính 6,5mm chiều dài các cỡ  
 - Côn 24 độ</v>
          </cell>
          <cell r="F831">
            <v>0</v>
          </cell>
          <cell r="G831" t="str">
            <v>Bộ</v>
          </cell>
          <cell r="H831">
            <v>10</v>
          </cell>
          <cell r="I831">
            <v>71000000</v>
          </cell>
          <cell r="J831">
            <v>710000000</v>
          </cell>
          <cell r="K831">
            <v>14200000</v>
          </cell>
          <cell r="L831">
            <v>1065000000</v>
          </cell>
          <cell r="M831">
            <v>497000000</v>
          </cell>
          <cell r="N831">
            <v>2</v>
          </cell>
          <cell r="O831" t="str">
            <v>PP2300520322</v>
          </cell>
          <cell r="P831" t="str">
            <v>Khớp háng toàn phần không xi măng, Ceramic On PoLy</v>
          </cell>
          <cell r="Q831">
            <v>180</v>
          </cell>
          <cell r="R831">
            <v>377764000</v>
          </cell>
          <cell r="S831">
            <v>210</v>
          </cell>
          <cell r="T831">
            <v>0</v>
          </cell>
          <cell r="U831" t="str">
            <v>Bộ khớp háng toàn phần không xi măng UTF-reduced góc cổ chuôi 130 độ, Ceramic on PE có vitamin E (kích thước chỏm 28/32/36)</v>
          </cell>
          <cell r="V831" t="str">
            <v>Bộ khớp háng toàn phần không xi măng UTF-reduced góc cổ chuôi 130 độ, Ceramic on PE có vitamin E (kích thước chỏm 28/32/36)</v>
          </cell>
          <cell r="W831" t="str">
            <v>N06.04.051.4272.296.0019</v>
          </cell>
          <cell r="X831" t="str">
            <v>1306-xxxx; 1406-xxxx; 1203-xxxx; 1106-xxxx; 5206-10xx</v>
          </cell>
          <cell r="Y831" t="str">
            <v>1. Chuôi xương đùi không xi măng:
- Loại cố định đầu gần, dạng nêm 2 chiều có các rãnh ngang ở đầu gần và rãnh dọc ở đầu xa và cổ trơn, chất liệu hợp kim Titanium (Ti-6Al-4V), phun Titanium Plasma dày 0.5mm ( hợp chất Plasma tương đương với hợp chất HA, 2 hợp chất này đều có tác dụng kích thích mọc xương quanh chuôi)
- Góc cổ thân 130º, taper cổ chuôi 12/14.
- Các cỡ từ #00, #0, #1, #2, #3, #4, #5, #6, #7, #8, #9, #10, #11, #12, #13, #14  tương ứng với chiều dài từ 114mm; 120mm; 125mm; 128mm; 131mm; 134mm; 137mm; 140mm; 142mm; 144mm; 146mm; 149mm; 152mm; 155mm; 158mm; 161mm)
2. Chén Ổ cối không xi măng: làm bằng hợp kim Titanium Alloy (Ti-6Al-4V) được phun Titanium Plasma (TiPlasma) nhám và phủ HA 0.08mm. Có 12 chốt khóa chống xoay. Ổ cối có 2 loại: 3 lỗ vít hoặc nhiều lỗ vít (Multi hole),
- Có 14 cỡ từ 44mm - 70mm với bước chuyển 2mm. Cạnh ổ cối có đánh dấu laser chỉ hướng. Có các lỗ vít với hướng xoay 32 độ.
Chén hình bán cầu, đỉnh phẳng. Các lỗ vít đều có nút chặn. 
3. Lớp đệm: bằng Polyethylene Crosslink siêu bền có bổ sung vitamin E giúp tăng khả năng chịu mài mòn, tăng độ cứng vật liệu và chống Oxi hóa. Lớp lót có bờ chống trật 20° (  bờ chống trật 20° lớn hơn bờ chống trật 15 độ giúp chống trật tốt hơn trong quá trình chuyển động)
- Đường kính trong 28mm, 32mm, 36mm.
4.Chỏm xương đùi Ceramic (số lượng: 01 cái)
 - Chất liệu Delta Alumina Ceramic , hình cầu, taper 12/14, các cỡ: 28mm(-2.5mm, +1mm, +4mm), 32mm(-3mm, +1mm,+5mm; +8mm), 36mm(-3mm, +1mm, +5mm; +9mm), 40mm (-3mm, +1mm, +5mm, +9mm)
5. Vít ổ cối Titanium: mũ lục lăng, đường kính 6.5mm với các độ dài 15mm, 20mm, 25mm, 30mm, 35mm, 40mm, 45mm, 50mm.
Chứng chỉ FDA - USA và CE - EU</v>
          </cell>
          <cell r="Z831" t="str">
            <v>United Orthopedic
 Corporation</v>
          </cell>
          <cell r="AA831" t="str">
            <v>Đài Loan</v>
          </cell>
          <cell r="AB831" t="str">
            <v>United Orthopedic
 Corporation</v>
          </cell>
          <cell r="AC831" t="str">
            <v>Đài Loan</v>
          </cell>
          <cell r="AD831" t="str">
            <v>PhâN Loại: C</v>
          </cell>
          <cell r="AE831" t="str">
            <v xml:space="preserve">
'+ Số:12678NK/BYT
-TB-CT
Giấy phép nhập khẩu này có hiệu lực đến ngày 31 tháng 12 năm 2019
Ngày đăng ký 11/05/2019</v>
          </cell>
          <cell r="AF831" t="str">
            <v>Hộp/1 cái</v>
          </cell>
          <cell r="AG831" t="str">
            <v>Bộ</v>
          </cell>
          <cell r="AH831">
            <v>10</v>
          </cell>
          <cell r="AI831" t="str">
            <v>60 tháng</v>
          </cell>
          <cell r="AJ831" t="str">
            <v>vn0100124376</v>
          </cell>
          <cell r="AK831" t="str">
            <v>TỔNG CÔNG TY THIẾT BỊ Y TẾ VIỆT NAM - CTCP</v>
          </cell>
          <cell r="AL831" t="str">
            <v>Đạt</v>
          </cell>
          <cell r="AM831"/>
          <cell r="AN831" t="str">
            <v>Trần Thị Kiều Diễm</v>
          </cell>
          <cell r="AO831">
            <v>0</v>
          </cell>
          <cell r="AP831">
            <v>0</v>
          </cell>
          <cell r="AQ831" t="str">
            <v>Đạt</v>
          </cell>
          <cell r="AR831">
            <v>0</v>
          </cell>
          <cell r="AS831" t="str">
            <v>Đạt</v>
          </cell>
          <cell r="AT831" t="str">
            <v>Không đạt</v>
          </cell>
          <cell r="AU831" t="str">
            <v>Đạt</v>
          </cell>
          <cell r="AV831" t="str">
            <v>Đạt</v>
          </cell>
          <cell r="AW831" t="str">
            <v>Đạt</v>
          </cell>
          <cell r="AX831" t="str">
            <v>Đạt</v>
          </cell>
          <cell r="AY831" t="str">
            <v>Không đạt</v>
          </cell>
          <cell r="AZ831" t="str">
            <v>E-HSMT: 
+ Góc cổ chuôi 135 độ 
+ Kích cỡ chuôi 8-&gt; 18
E-HSDT:
+ Góc cổ thân 130º
+ Kích cỡ 0-&gt;14</v>
          </cell>
          <cell r="BA831" t="str">
            <v>Trần Thị Huyền Trân</v>
          </cell>
          <cell r="BB831" t="str">
            <v>Không đạt</v>
          </cell>
          <cell r="BC831" t="str">
            <v>E-HSMT: 
+ Góc cổ chuôi 135 độ 
+ Kích cỡ chuôi 8-&gt; 18
E-HSDT:
+ Góc cổ thân 130º
+ Kích cỡ 0-&gt;14</v>
          </cell>
        </row>
        <row r="832">
          <cell r="C832" t="str">
            <v>PP2300520323</v>
          </cell>
          <cell r="D832" t="str">
            <v>Khớp háng toàn phần chuyển động đôi không xi măng, chén in 3D nguyên khối</v>
          </cell>
          <cell r="E832" t="str">
            <v xml:space="preserve">1. Chuôi khớp không xi măng, cổ chuôi 12/1
 - Góc cổ chuôi 135 độ 
 -  Chất liệu Titanium, chuôi được phủ lớp HA  
 - Kích cỡ chuôi 8 -&gt;18 chiều dài các cỡ
 - Chuôi có các rãnh ngang ở đầu gần và rãnh dọc ở đầu xa
2. Chén in 3 chiều nguyên khối:
- Đường kính trong từ 39-57mm, đường kính ngoài 45-63mm.
3. Lớp đệm di động Cross-linked PE: 
  - Chất liệu UHMWPE 
4. Đầu chỏm xương đùi   
 - Chất liệu CoCrMo 
 - Đường kính: 22.2mm-&gt;28mm </v>
          </cell>
          <cell r="F832">
            <v>0</v>
          </cell>
          <cell r="G832" t="str">
            <v>Bộ</v>
          </cell>
          <cell r="H832">
            <v>5</v>
          </cell>
          <cell r="I832">
            <v>80000000</v>
          </cell>
          <cell r="J832">
            <v>400000000</v>
          </cell>
          <cell r="K832">
            <v>8000000</v>
          </cell>
          <cell r="L832">
            <v>600000000</v>
          </cell>
          <cell r="M832">
            <v>280000000</v>
          </cell>
          <cell r="N832">
            <v>1</v>
          </cell>
          <cell r="O832" t="str">
            <v>PP2300520323</v>
          </cell>
          <cell r="P832" t="str">
            <v>Khớp háng toàn phần chuyển động đôi không xi măng, chén in 3D nguyên khối</v>
          </cell>
          <cell r="Q832">
            <v>180</v>
          </cell>
          <cell r="R832">
            <v>233128000</v>
          </cell>
          <cell r="S832">
            <v>210</v>
          </cell>
          <cell r="T832" t="str">
            <v>Giao hàng trong vòng 24h kể từ thời điểm gửi đơn đặt hàng của Bệnh viện</v>
          </cell>
          <cell r="U832" t="str">
            <v>Khớp háng toàn phần chuyển động đôi, không xi măng, chén in 3D nguyên khối Fixa Duplex</v>
          </cell>
          <cell r="V832" t="str">
            <v>Khớp háng toàn phần chuyển động đôi, không xi măng, chén in 3D nguyên khối Fixa Duplex</v>
          </cell>
          <cell r="W832" t="str">
            <v>N06.04.051.4536.292.0007</v>
          </cell>
          <cell r="X832" t="str">
            <v>010xxxx
0771xxx
0872xxx
052xxxx</v>
          </cell>
          <cell r="Y832" t="str">
            <v>1. Chuôi khớp không xi măng, cổ chuôi 12/14, Góc cổ chuôi 135 độ, Chất liệu Titanium, toàn bộ bề mặt thân chuôi được phủ lớp HA dày 80 Microns +/- 20Mμ.
- 11 kích cỡ chuôi từ 8 đến 18 tương ứng chiều dài từ 93 mm đến 186mm.
- Chuôi có các rãnh ngang ở đầu gần chống lún và rãnh dọc ở đầu xa giúp cực đại hóa diện tích tiếp xúc của xương và chuôi, đồng thời cải thiện sự cố định thứ cấp của chuôi (chống xoay).
2. Chén in 3 chiều nguyên khối:
- Chén hình bán cầu, cộng thêm lớp viền hình trụ nâng cao 3mm chống trật khớp.
- Vỏ chén cực kỳ thô ráp nhờ bề mặt nguyên khối in 3 chiều từ bột CoCrMo, có kích thước lỗ trung bình là 700µm với độ xốp 63,3% giúp tối ưu độ ổn định chính và sự cố định đáng tin cậy mà không cần phải bắt thêm vít hay chân cố định. 
- Bề mặt in 3 chiều được phủ thêm một lớp hydroxyapatite 40µm để tăng cường sự tích hợp chính với xương chủ. Bề mặt bên trong chén là lớp gương bóng, giúp giảm sự mài mòn của lớp đệm di động
- Chén có sẵn 14 kích cỡ (từ kích thước 42 đến 68 bước tăng 2mm). Đường kính trong từ 39-57mm, đường kính ngoài 45-63mm.
3. Lớp đệm di động Cross-linked PE: Chất liệu UHMWPE ( ISO5834/1-2) grade GUR 1020
4. Đầu chỏm xương đùi chất liệu CoCrMo với các đường kính: 22.2mm (Chiều dài cổ -2, +0, +2, +5); 28mm (Chiều dài cổ -3.5, 0, +3.5, + 7)
Cung cấp kèm bộ dụng cụ thay Khớp háng toàn phần chuyển động đôi và các dụng cụ hỗ trợ khi sử dụng</v>
          </cell>
          <cell r="Z832" t="str">
            <v>Adler Ortho</v>
          </cell>
          <cell r="AA832" t="str">
            <v>Ý</v>
          </cell>
          <cell r="AB832" t="str">
            <v>Adler Ortho</v>
          </cell>
          <cell r="AC832" t="str">
            <v>Ý</v>
          </cell>
          <cell r="AD832" t="str">
            <v>C</v>
          </cell>
          <cell r="AE832" t="str">
            <v>18524NK/BYT-TB-CT ngày 09/08/2021</v>
          </cell>
          <cell r="AF832" t="str">
            <v>Bộ/ hộp</v>
          </cell>
          <cell r="AG832" t="str">
            <v>Bộ</v>
          </cell>
          <cell r="AH832">
            <v>5</v>
          </cell>
          <cell r="AI832">
            <v>0</v>
          </cell>
          <cell r="AJ832" t="str">
            <v>vn0100108536</v>
          </cell>
          <cell r="AK832" t="str">
            <v>CÔNG TY CỔ PHẦN DƯỢC PHẨM TRUNG ƯƠNG CPC1</v>
          </cell>
          <cell r="AL832" t="str">
            <v>Đạt</v>
          </cell>
          <cell r="AM832"/>
          <cell r="AN832" t="str">
            <v>Nguyễn Thị Nga</v>
          </cell>
          <cell r="AO832" t="str">
            <v>Đạt</v>
          </cell>
          <cell r="AP832" t="str">
            <v>Đạt</v>
          </cell>
          <cell r="AQ832" t="str">
            <v>Đạt</v>
          </cell>
          <cell r="AR832">
            <v>0</v>
          </cell>
          <cell r="AS832" t="str">
            <v>Đạt</v>
          </cell>
          <cell r="AT832" t="str">
            <v>Đạt</v>
          </cell>
          <cell r="AU832" t="str">
            <v>Đạt</v>
          </cell>
          <cell r="AV832" t="str">
            <v>Đạt</v>
          </cell>
          <cell r="AW832" t="str">
            <v>Đạt</v>
          </cell>
          <cell r="AX832" t="str">
            <v>Đạt</v>
          </cell>
          <cell r="AY832" t="str">
            <v>Đạt</v>
          </cell>
          <cell r="AZ832">
            <v>0</v>
          </cell>
          <cell r="BA832" t="str">
            <v>Nguyễn Thị Huệ</v>
          </cell>
          <cell r="BB832" t="str">
            <v>Đạt</v>
          </cell>
          <cell r="BC832">
            <v>0</v>
          </cell>
        </row>
        <row r="833">
          <cell r="C833" t="str">
            <v>PP2300520323</v>
          </cell>
          <cell r="D833" t="str">
            <v>Khớp háng toàn phần chuyển động đôi không xi măng, chén in 3D nguyên khối</v>
          </cell>
          <cell r="E833" t="str">
            <v xml:space="preserve">1. Chuôi khớp không xi măng, cổ chuôi 12/1
 - Góc cổ chuôi 135 độ 
 -  Chất liệu Titanium, chuôi được phủ lớp HA  
 - Kích cỡ chuôi 8 -&gt;18 chiều dài các cỡ
 - Chuôi có các rãnh ngang ở đầu gần và rãnh dọc ở đầu xa
2. Chén in 3 chiều nguyên khối:
- Đường kính trong từ 39-57mm, đường kính ngoài 45-63mm.
3. Lớp đệm di động Cross-linked PE: 
  - Chất liệu UHMWPE 
4. Đầu chỏm xương đùi   
 - Chất liệu CoCrMo 
 - Đường kính: 22.2mm-&gt;28mm </v>
          </cell>
          <cell r="F833">
            <v>0</v>
          </cell>
          <cell r="G833" t="str">
            <v>Bộ</v>
          </cell>
          <cell r="H833">
            <v>5</v>
          </cell>
          <cell r="I833">
            <v>80000000</v>
          </cell>
          <cell r="J833">
            <v>400000000</v>
          </cell>
          <cell r="K833">
            <v>8000000</v>
          </cell>
          <cell r="L833">
            <v>600000000</v>
          </cell>
          <cell r="M833">
            <v>280000000</v>
          </cell>
          <cell r="N833">
            <v>1</v>
          </cell>
          <cell r="O833" t="str">
            <v>PP2300520323</v>
          </cell>
          <cell r="P833" t="str">
            <v>Khớp háng toàn phần chuyển động đôi không xi măng, chén in 3D nguyên khối</v>
          </cell>
          <cell r="Q833">
            <v>180</v>
          </cell>
          <cell r="R833">
            <v>417456000</v>
          </cell>
          <cell r="S833">
            <v>210</v>
          </cell>
          <cell r="T833" t="str">
            <v>Trong vòng 24 giờ kể từ thời điểm đặt hàng của Bệnh viện</v>
          </cell>
          <cell r="U833" t="str">
            <v>Khớp háng toàn phần không xi măng chuyển động kép Origin Stem</v>
          </cell>
          <cell r="V833" t="str">
            <v>Khớp háng toàn phần không xi măng chuyển động kép Origin Stem</v>
          </cell>
          <cell r="W833" t="str">
            <v>N06.04.051.3857.183.0007</v>
          </cell>
          <cell r="X833" t="str">
            <v>111-18-xx0x
111-152-0xx
111-27-05xx
111-27-02xx</v>
          </cell>
          <cell r="Y833" t="str">
            <v xml:space="preserve">1. Chuôi khớp không xi măng, cổ chuôi 12/1
 - Góc cổ chuôi 135 độ 
 -  Chất liệu Titanium, chuôi được phủ lớp HA  
 - Kích cỡ chuôi 8 -&gt;18 chiều dài các cỡ
 - Chuôi có các rãnh ngang ở đầu gần và rãnh dọc ở đầu xa
2. Chén in 3 chiều nguyên khối:
- Đường kính trong từ 39-57mm, đường kính ngoài 45-63mm.
3. Lớp đệm di động Cross-linked PE: 
  - Chất liệu UHMWPE 
4. Đầu chỏm xương đùi   
 - Chất liệu CoCrMo 
 - Đường kính: 22.2mm-&gt;28mm </v>
          </cell>
          <cell r="Z833" t="str">
            <v>Signature Orthopaedics Europe Ltd</v>
          </cell>
          <cell r="AA833" t="str">
            <v>Ireland</v>
          </cell>
          <cell r="AB833" t="str">
            <v>Signature Orthopaedics Europe Ltd</v>
          </cell>
          <cell r="AC833" t="str">
            <v>Ireland</v>
          </cell>
          <cell r="AD833" t="str">
            <v>C</v>
          </cell>
          <cell r="AE833" t="str">
            <v>14744NK/BYT-TB-CT Ngày 06/03/2020;
16876NK/BYT-TB-CT Ngày 11/11/2020</v>
          </cell>
          <cell r="AF833" t="str">
            <v>4 Hộp / Bộ</v>
          </cell>
          <cell r="AG833" t="str">
            <v>Bộ</v>
          </cell>
          <cell r="AH833">
            <v>5</v>
          </cell>
          <cell r="AI833">
            <v>0</v>
          </cell>
          <cell r="AJ833" t="str">
            <v>vn0311829625</v>
          </cell>
          <cell r="AK833" t="str">
            <v>CÔNG TY CỔ PHẦN Y TẾ THÀNH ÂN</v>
          </cell>
          <cell r="AL833" t="str">
            <v>Đạt</v>
          </cell>
          <cell r="AM833"/>
          <cell r="AN833" t="str">
            <v>Phan Thị Lường</v>
          </cell>
          <cell r="AO833" t="str">
            <v>Đạt</v>
          </cell>
          <cell r="AP833" t="str">
            <v>Đạt</v>
          </cell>
          <cell r="AQ833" t="str">
            <v>Đạt</v>
          </cell>
          <cell r="AR833">
            <v>0</v>
          </cell>
          <cell r="AS833" t="str">
            <v>Đạt</v>
          </cell>
          <cell r="AT833" t="str">
            <v>Đạt</v>
          </cell>
          <cell r="AU833" t="str">
            <v>Đạt</v>
          </cell>
          <cell r="AV833" t="str">
            <v>Đạt</v>
          </cell>
          <cell r="AW833" t="str">
            <v>Đạt</v>
          </cell>
          <cell r="AX833" t="str">
            <v>Đạt</v>
          </cell>
          <cell r="AY833" t="str">
            <v>Đạt</v>
          </cell>
          <cell r="AZ833">
            <v>0</v>
          </cell>
          <cell r="BA833" t="str">
            <v>Hồ Thị Xuân Thu</v>
          </cell>
          <cell r="BB833" t="str">
            <v>Đạt</v>
          </cell>
          <cell r="BC833">
            <v>0</v>
          </cell>
        </row>
        <row r="834">
          <cell r="C834" t="str">
            <v>PP2300520324</v>
          </cell>
          <cell r="D834" t="str">
            <v>Khớp gối toàn phần di động loại ổn định phía sau</v>
          </cell>
          <cell r="E834" t="str">
            <v>- Khớp gối toàn phần di động, ổn định phía sau, tương thích với kỹ thuật phẫu thuật xâm lấn tối thiểu không cần mở lòng tủy xương đùi:
1. Lồi cầu chất liệu CoCrMo, gồm nhiều kích cỡ
2. Lớp đệm di động chất liệu UHMWPE, gồm nhiều kích cỡ
3. Mâm chày di động chất liệu CoCrMo, gồm nhiều kích cỡ
4. Bánh chè chất liệu UHMWPE
 - Độ dày: 8mm, đường kính: 27mm -  36mm</v>
          </cell>
          <cell r="F834">
            <v>0</v>
          </cell>
          <cell r="G834" t="str">
            <v>Bộ</v>
          </cell>
          <cell r="H834">
            <v>10</v>
          </cell>
          <cell r="I834">
            <v>73000000</v>
          </cell>
          <cell r="J834">
            <v>730000000</v>
          </cell>
          <cell r="K834">
            <v>14600000</v>
          </cell>
          <cell r="L834">
            <v>1095000000</v>
          </cell>
          <cell r="M834">
            <v>511000000</v>
          </cell>
          <cell r="N834">
            <v>2</v>
          </cell>
          <cell r="O834" t="str">
            <v>PP2300520324</v>
          </cell>
          <cell r="P834" t="str">
            <v>Khớp gối toàn phần di động loại ổn định phía sau</v>
          </cell>
          <cell r="Q834">
            <v>180</v>
          </cell>
          <cell r="R834">
            <v>233128000</v>
          </cell>
          <cell r="S834">
            <v>210</v>
          </cell>
          <cell r="T834" t="str">
            <v>Giao hàng trong vòng 24h kể từ thời điểm gửi đơn đặt hàng của Bệnh viện</v>
          </cell>
          <cell r="U834" t="str">
            <v xml:space="preserve">Khớp gối toàn phần di động loại ổn định phía sau tương thích với kỹ thuật phẫu thuật xâm lấn tối thiểu không cần mở lòng tủy xương đùi GENUS </v>
          </cell>
          <cell r="V834" t="str">
            <v xml:space="preserve">Khớp gối toàn phần di động loại ổn định phía sau tương thích với kỹ thuật phẫu thuật xâm lấn tối thiểu không cần mở lòng tủy xương đùi GENUS </v>
          </cell>
          <cell r="W834" t="str">
            <v>N06.04.053.4536.292.0004</v>
          </cell>
          <cell r="X834" t="str">
            <v>11382xx
19xxxxx
178100x
14800xx</v>
          </cell>
          <cell r="Y834" t="str">
            <v>Khớp gối toàn phần di động, ổn định phía sau, tương thích với kỹ thuật phẫu thuật xâm lấn tối thiểu không cần mở lòng tủy xương đùi:
1. Lồi cầu chất liệu CoCrMo, có 7 kích cỡ với các kích thước từ #1(60*34,8*16mm) đến #7(80,5*55,8*22mm), nghiêng trước 6o, nghiêng sau 3o giúp cải thiện độ uốn, tăng tiếp xúc bề mặt và tăng lực cố định.
- Thiết kế độ cong được tối ưu hóa của bề mặt chịu tải nhằm mục đích bù lại không gian khe hở khi gấp gối và hệ quả của sự mất ổn định khi loại bỏ dây chằng chéo sau.
2. Lớp đệm di động chất liệu UHMWPE. Có 7 kích cỡ từ #1 đến #7 với 5 độ dày 10mm, 12mm, 14mm, 17mm, 20mm.
3. Mâm chày di động chất liệu CoCrMo. Có 7 kích cỡ với các kích thước #1; #2; #3; #4; #5; #6; #7
4. Bánh chè chất liệu UHMWPE, tiệt trùng ETO. Độ dày: 8mm, đường kính: 27mm, 30mm, 33mm, 36mm
Tương thích với Hệ thống cân chỉnh tủy phụ để áp dụng kỹ thuật xâm lấn tối thiểu không cần mở rộng lòng tủy xương đùi
Cung cấp kèm Bộ dụng cụ thay Khớp gối, Hệ thống cân chỉnh tủy phụ EMAS, các dụng cụ hỗ trợ và bộ bơm rửa khớp gối khi sử dụng</v>
          </cell>
          <cell r="Z834" t="str">
            <v>Adler Ortho</v>
          </cell>
          <cell r="AA834" t="str">
            <v>Ý</v>
          </cell>
          <cell r="AB834" t="str">
            <v>Adler Ortho</v>
          </cell>
          <cell r="AC834" t="str">
            <v>Ý</v>
          </cell>
          <cell r="AD834" t="str">
            <v>C</v>
          </cell>
          <cell r="AE834" t="str">
            <v>18524NK/BYT-TB-CT ngày 09/08/2021</v>
          </cell>
          <cell r="AF834" t="str">
            <v>Bộ/ hộp</v>
          </cell>
          <cell r="AG834" t="str">
            <v>Bộ</v>
          </cell>
          <cell r="AH834">
            <v>10</v>
          </cell>
          <cell r="AI834">
            <v>0</v>
          </cell>
          <cell r="AJ834" t="str">
            <v>vn0100108536</v>
          </cell>
          <cell r="AK834" t="str">
            <v>CÔNG TY CỔ PHẦN DƯỢC PHẨM TRUNG ƯƠNG CPC1</v>
          </cell>
          <cell r="AL834" t="str">
            <v>Đạt</v>
          </cell>
          <cell r="AM834"/>
          <cell r="AN834" t="str">
            <v>Nguyễn Thị Nga</v>
          </cell>
          <cell r="AO834" t="str">
            <v>Đạt</v>
          </cell>
          <cell r="AP834" t="str">
            <v>Đạt</v>
          </cell>
          <cell r="AQ834" t="str">
            <v>Đạt</v>
          </cell>
          <cell r="AR834">
            <v>0</v>
          </cell>
          <cell r="AS834" t="str">
            <v>Đạt</v>
          </cell>
          <cell r="AT834" t="str">
            <v>Đạt</v>
          </cell>
          <cell r="AU834" t="str">
            <v>Đạt</v>
          </cell>
          <cell r="AV834" t="str">
            <v>Đạt</v>
          </cell>
          <cell r="AW834" t="str">
            <v>Đạt</v>
          </cell>
          <cell r="AX834" t="str">
            <v>Đạt</v>
          </cell>
          <cell r="AY834" t="str">
            <v>Đạt</v>
          </cell>
          <cell r="AZ834">
            <v>0</v>
          </cell>
          <cell r="BA834" t="str">
            <v>Nguyễn Thị Huệ</v>
          </cell>
          <cell r="BB834" t="str">
            <v>Đạt</v>
          </cell>
          <cell r="BC834">
            <v>0</v>
          </cell>
        </row>
        <row r="835">
          <cell r="C835" t="str">
            <v>PP2300520324</v>
          </cell>
          <cell r="D835" t="str">
            <v>Khớp gối toàn phần di động loại ổn định phía sau</v>
          </cell>
          <cell r="E835" t="str">
            <v>- Khớp gối toàn phần di động, ổn định phía sau, tương thích với kỹ thuật phẫu thuật xâm lấn tối thiểu không cần mở lòng tủy xương đùi:
1. Lồi cầu chất liệu CoCrMo, gồm nhiều kích cỡ
2. Lớp đệm di động chất liệu UHMWPE, gồm nhiều kích cỡ
3. Mâm chày di động chất liệu CoCrMo, gồm nhiều kích cỡ
4. Bánh chè chất liệu UHMWPE
 - Độ dày: 8mm, đường kính: 27mm -  36mm</v>
          </cell>
          <cell r="F835">
            <v>0</v>
          </cell>
          <cell r="G835" t="str">
            <v>Bộ</v>
          </cell>
          <cell r="H835">
            <v>10</v>
          </cell>
          <cell r="I835">
            <v>73000000</v>
          </cell>
          <cell r="J835">
            <v>730000000</v>
          </cell>
          <cell r="K835">
            <v>14600000</v>
          </cell>
          <cell r="L835">
            <v>1095000000</v>
          </cell>
          <cell r="M835">
            <v>511000000</v>
          </cell>
          <cell r="N835">
            <v>2</v>
          </cell>
          <cell r="O835" t="str">
            <v>PP2300520324</v>
          </cell>
          <cell r="P835" t="str">
            <v>Khớp gối toàn phần di động loại ổn định phía sau</v>
          </cell>
          <cell r="Q835">
            <v>180</v>
          </cell>
          <cell r="R835">
            <v>417456000</v>
          </cell>
          <cell r="S835">
            <v>210</v>
          </cell>
          <cell r="T835" t="str">
            <v>Trong vòng 24 giờ kể từ thời điểm đặt hàng của Bệnh viện</v>
          </cell>
          <cell r="U835" t="str">
            <v>Bộ khớp gối toàn phần MOBIO di động PS Plus có xi măng</v>
          </cell>
          <cell r="V835" t="str">
            <v>Bộ khớp gối toàn phần MOBIO di động PS Plus có xi măng</v>
          </cell>
          <cell r="W835" t="str">
            <v>N06.04.053.0580.175.0009</v>
          </cell>
          <cell r="X835" t="str">
            <v>88211xxxxx
8821343xxx
88212xxxxx
88214xxxxx
T04xxxxx</v>
          </cell>
          <cell r="Y835" t="str">
            <v>- Khớp gối toàn phần di động, ổn định phía sau, tương thích với kỹ thuật phẫu thuật xâm lấn tối thiểu không cần mở lòng tủy xương đùi:
1. Lồi cầu chất liệu CoCrMo, gồm nhiều kích cỡ
2. Lớp đệm di động chất liệu UHMWPE, gồm nhiều kích cỡ
3. Mâm chày di động chất liệu CoCrMo, gồm nhiều kích cỡ
4. Bánh chè chất liệu UHMWPE
 - Độ dày: 8mm, đường kính: 27mm -  36mm</v>
          </cell>
          <cell r="Z835" t="str">
            <v>B-One Ortho Corp.; Teknimed SAS</v>
          </cell>
          <cell r="AA835" t="str">
            <v>Mỹ; Pháp</v>
          </cell>
          <cell r="AB835" t="str">
            <v>B-One Ortho Corp.; Teknimed SAS</v>
          </cell>
          <cell r="AC835" t="str">
            <v>Mỹ; Pháp</v>
          </cell>
          <cell r="AD835" t="str">
            <v>C</v>
          </cell>
          <cell r="AE835" t="str">
            <v>14501NK/BYT-TB-CT ngày 03/02/2020; 
15837NK/BYT-TB-CT ngày 09/07/2020</v>
          </cell>
          <cell r="AF835" t="str">
            <v>5 cái/ bộ</v>
          </cell>
          <cell r="AG835" t="str">
            <v>Bộ</v>
          </cell>
          <cell r="AH835">
            <v>10</v>
          </cell>
          <cell r="AI835">
            <v>0</v>
          </cell>
          <cell r="AJ835" t="str">
            <v>vn0311829625</v>
          </cell>
          <cell r="AK835" t="str">
            <v>CÔNG TY CỔ PHẦN Y TẾ THÀNH ÂN</v>
          </cell>
          <cell r="AL835" t="str">
            <v>Đạt</v>
          </cell>
          <cell r="AM835"/>
          <cell r="AN835" t="str">
            <v>Phan Thị Lường</v>
          </cell>
          <cell r="AO835" t="str">
            <v>Đạt</v>
          </cell>
          <cell r="AP835" t="str">
            <v>Đạt</v>
          </cell>
          <cell r="AQ835" t="str">
            <v>Đạt</v>
          </cell>
          <cell r="AR835">
            <v>0</v>
          </cell>
          <cell r="AS835" t="str">
            <v>Đạt</v>
          </cell>
          <cell r="AT835" t="str">
            <v>Đạt</v>
          </cell>
          <cell r="AU835" t="str">
            <v>Đạt</v>
          </cell>
          <cell r="AV835" t="str">
            <v>Đạt</v>
          </cell>
          <cell r="AW835" t="str">
            <v>Đạt</v>
          </cell>
          <cell r="AX835" t="str">
            <v>Đạt</v>
          </cell>
          <cell r="AY835" t="str">
            <v>Đạt</v>
          </cell>
          <cell r="AZ835">
            <v>0</v>
          </cell>
          <cell r="BA835" t="str">
            <v>Hồ Thị Xuân Thu</v>
          </cell>
          <cell r="BB835" t="str">
            <v>Đạt</v>
          </cell>
          <cell r="BC835">
            <v>0</v>
          </cell>
        </row>
        <row r="836">
          <cell r="C836" t="str">
            <v>PP2300520324</v>
          </cell>
          <cell r="D836" t="str">
            <v>Khớp gối toàn phần di động loại ổn định phía sau</v>
          </cell>
          <cell r="E836" t="str">
            <v>- Khớp gối toàn phần di động, ổn định phía sau, tương thích với kỹ thuật phẫu thuật xâm lấn tối thiểu không cần mở lòng tủy xương đùi:
1. Lồi cầu chất liệu CoCrMo, gồm nhiều kích cỡ
2. Lớp đệm di động chất liệu UHMWPE, gồm nhiều kích cỡ
3. Mâm chày di động chất liệu CoCrMo, gồm nhiều kích cỡ
4. Bánh chè chất liệu UHMWPE
 - Độ dày: 8mm, đường kính: 27mm -  36mm</v>
          </cell>
          <cell r="F836">
            <v>0</v>
          </cell>
          <cell r="G836" t="str">
            <v>Bộ</v>
          </cell>
          <cell r="H836">
            <v>10</v>
          </cell>
          <cell r="I836">
            <v>73000000</v>
          </cell>
          <cell r="J836">
            <v>730000000</v>
          </cell>
          <cell r="K836">
            <v>14600000</v>
          </cell>
          <cell r="L836">
            <v>1095000000</v>
          </cell>
          <cell r="M836">
            <v>511000000</v>
          </cell>
          <cell r="N836">
            <v>2</v>
          </cell>
          <cell r="O836" t="str">
            <v>PP2300520324</v>
          </cell>
          <cell r="P836" t="str">
            <v>Khớp gối toàn phần di động loại ổn định phía sau</v>
          </cell>
          <cell r="Q836">
            <v>180</v>
          </cell>
          <cell r="R836">
            <v>593283000</v>
          </cell>
          <cell r="S836">
            <v>210</v>
          </cell>
          <cell r="T836" t="str">
            <v>Trong vòng 24h kể từ thời điểm đặt hàng của bệnh viện</v>
          </cell>
          <cell r="U836" t="str">
            <v>Bộ khớp gối toàn phần EVOLUTION kiểu PS bảo tồn xương có xi măng</v>
          </cell>
          <cell r="V836" t="str">
            <v>Bộ khớp gối toàn phần EVOLUTION kiểu PS bảo tồn xương có xi măng</v>
          </cell>
          <cell r="W836" t="str">
            <v>N06.04.053.3115.175.0012</v>
          </cell>
          <cell r="X836" t="str">
            <v>EFSRNxxx
EISxxxxx
ETPKNxxx
KPONxxxx
T04xxxxx</v>
          </cell>
          <cell r="Y836" t="str">
            <v>- Khớp gối toàn phần di động, ổn định phía sau, tương thích với kỹ thuật phẫu thuật xâm lấn tối thiểu không cần mở lòng tủy xương đùi:
1. Lồi cầu chất liệu CoCrMo, gồm nhiều kích cỡ
2. Lớp đệm di động chất liệu UHMWPE, gồm nhiều kích cỡ
3. Mâm chày di động chất liệu CoCrMo, gồm nhiều kích cỡ
4. Bánh chè chất liệu UHMWPE
 - Độ dày: 8mm, đường kính: 27mm -  36mm</v>
          </cell>
          <cell r="Z836" t="str">
            <v>Microport Orthopedics Inc; Teknimed SAS</v>
          </cell>
          <cell r="AA836" t="str">
            <v>Mỹ; Pháp</v>
          </cell>
          <cell r="AB836" t="str">
            <v>Microport Orthopedics Inc; Teknimed SAS</v>
          </cell>
          <cell r="AC836" t="str">
            <v>Mỹ; Pháp</v>
          </cell>
          <cell r="AD836" t="str">
            <v>C</v>
          </cell>
          <cell r="AE836" t="str">
            <v>11405NK/BYT-TB-CT ngày 12/11/2018; 
17777NK/BYT-TB-CT ngày 20/04/2021;
15837NK/BYT-TB-CT ngày 09/07/2020</v>
          </cell>
          <cell r="AF836" t="str">
            <v>5 cái/ bộ</v>
          </cell>
          <cell r="AG836" t="str">
            <v>Bộ</v>
          </cell>
          <cell r="AH836">
            <v>10</v>
          </cell>
          <cell r="AI836">
            <v>0</v>
          </cell>
          <cell r="AJ836" t="str">
            <v>vn0302204137</v>
          </cell>
          <cell r="AK836" t="str">
            <v>CÔNG TY TNHH TRANG THIẾT BỊ Y TẾ B.M.S</v>
          </cell>
          <cell r="AL836" t="str">
            <v>Đạt</v>
          </cell>
          <cell r="AM836"/>
          <cell r="AN836" t="str">
            <v xml:space="preserve">Đào Thị Nhung </v>
          </cell>
          <cell r="AO836" t="str">
            <v>Đạt</v>
          </cell>
          <cell r="AP836" t="str">
            <v>Đạt</v>
          </cell>
          <cell r="AQ836" t="str">
            <v>Đạt</v>
          </cell>
          <cell r="AR836" t="str">
            <v>Đạt</v>
          </cell>
          <cell r="AS836" t="str">
            <v>Đạt</v>
          </cell>
          <cell r="AT836" t="str">
            <v>Không Đạt</v>
          </cell>
          <cell r="AU836" t="str">
            <v>Đạt</v>
          </cell>
          <cell r="AV836" t="str">
            <v>Đạt</v>
          </cell>
          <cell r="AW836" t="str">
            <v>Đạt</v>
          </cell>
          <cell r="AX836" t="str">
            <v>Đạt</v>
          </cell>
          <cell r="AY836" t="str">
            <v>Không Đạt</v>
          </cell>
          <cell r="AZ836" t="str">
            <v>Catalogue không đáp ứng HSMT</v>
          </cell>
          <cell r="BA836" t="str">
            <v>Nguyễn Văn Thành</v>
          </cell>
          <cell r="BB836" t="str">
            <v>Không Đạt</v>
          </cell>
          <cell r="BC836" t="str">
            <v>Catalogue không đáp ứng HSMT</v>
          </cell>
        </row>
        <row r="837">
          <cell r="C837" t="str">
            <v>PP2300520324</v>
          </cell>
          <cell r="D837" t="str">
            <v>Khớp gối toàn phần di động loại ổn định phía sau</v>
          </cell>
          <cell r="E837" t="str">
            <v>- Khớp gối toàn phần di động, ổn định phía sau, tương thích với kỹ thuật phẫu thuật xâm lấn tối thiểu không cần mở lòng tủy xương đùi:
1. Lồi cầu chất liệu CoCrMo, gồm nhiều kích cỡ
2. Lớp đệm di động chất liệu UHMWPE, gồm nhiều kích cỡ
3. Mâm chày di động chất liệu CoCrMo, gồm nhiều kích cỡ
4. Bánh chè chất liệu UHMWPE
 - Độ dày: 8mm, đường kính: 27mm -  36mm</v>
          </cell>
          <cell r="F837">
            <v>0</v>
          </cell>
          <cell r="G837" t="str">
            <v>Bộ</v>
          </cell>
          <cell r="H837">
            <v>10</v>
          </cell>
          <cell r="I837">
            <v>73000000</v>
          </cell>
          <cell r="J837">
            <v>730000000</v>
          </cell>
          <cell r="K837">
            <v>14600000</v>
          </cell>
          <cell r="L837">
            <v>1095000000</v>
          </cell>
          <cell r="M837">
            <v>511000000</v>
          </cell>
          <cell r="N837">
            <v>2</v>
          </cell>
          <cell r="O837" t="str">
            <v>PP2300520324</v>
          </cell>
          <cell r="P837" t="str">
            <v>Khớp gối toàn phần di động loại ổn định phía sau</v>
          </cell>
          <cell r="Q837">
            <v>180</v>
          </cell>
          <cell r="R837">
            <v>377764000</v>
          </cell>
          <cell r="S837">
            <v>210</v>
          </cell>
          <cell r="T837">
            <v>0</v>
          </cell>
          <cell r="U837" t="str">
            <v>Bộ khớp gối toàn phần có xi măng XUC-vitamin E bảo tồn xương tối đa</v>
          </cell>
          <cell r="V837" t="str">
            <v>Bộ khớp gối toàn phần có xi măng XUC-vitamin E bảo tồn xương tối đa</v>
          </cell>
          <cell r="W837" t="str">
            <v>N06.04.053.4272.296.0014</v>
          </cell>
          <cell r="X837" t="str">
            <v>2103-xxxx; 2303-xxxx; 2203-xxxx; 2403-xxxx; 880xxx</v>
          </cell>
          <cell r="Y837" t="str">
            <v>- Khớp gối toàn phần di động, ổn định phía sau, tương thích với kỹ thuật phẫu thuật xâm lấn tối thiểu không cần mở lòng tủy xương đùi:
1. Lồi cầu đùi:(số lượng: 01 cái)
Vật liệu Cobalt Chrome (CoCrMo), cạnh dày 9mm, mặt trước nghiêng 5 độ, độ gập gối tối đa ≥155 độ, rãnh bánh chè được thiết kế phù hợp với khớp gối tự nhiên. Thiết kế không cần cắt xương tại rãnh liên lồi cầu. 
Rãnh liên lồi cầu 18mm cho mọi cỡ
Có 13 cỡ mỗi bên trái và phải với bước nhảy 2mm/cỡ, độ rộng trong ngoài từ 56mm đến 80mm và độ rộng trước sau từ 52mm đến 76mm.
2. Lớp lót PE có bổ sung vitamin E (số lượng: 01 cái)
Vật liệu Polyethylene siêu cao phân tử liên kết chéo bổ sung vitamin E. Có gờ khóa bằng cơ chế khóa ngàm cùng với rãnh trượt. Độ dốc sau 5° và cạnh trước cao 12.5mm. Có 10 cỡ: 9mm, 10mm,11mm,12mm, 13mm, 14mm, 15mm,16mm, 17mm, 18mm.
3. Mâm chày (số lượng: 01 cái)
Vật liệu hợp kim Titanium, không có lỗ mặt trên, dạng module có đầu chờ để gắn thêm miếng ghép bù xương hoặc có thể gắn thêm chuôi nối dài xuống xương chày. Mặt dưới có vân nhám, độ dầy 3mm, chân mâm chày dài 33mm-42mm. Mâm chày có 8 cỡ từ 0-7 tương ứng với độ rộng trong/ngoài: 60mm-84mm và độ rộng trước/sau:39.5mm-58.5mm.
4. Bánh chè:(số lượng: 01 cái)
Vật liệu Polyethylene liên kết chéo. Thiết kế bánh chè dạng vòm với 3 chân cố định và rãnh chứa xi măng. Có 7 cỡ với các đường kính 26mm, 29mm, 32mm, 35mm, 38mm, 41mm, 44mm ứng với độ dày 7mm, 8mm, 8.5mm, 9mm, 9.5mm, 10mm, 10.5mm.
5. Xi măng xương:(số lượng: 01 túi): Xi măng xương có độ quánh trung bình.
Bộ khớp có chứng nhận tiêu chuẩn FDA ;CE và ISO.</v>
          </cell>
          <cell r="Z837" t="str">
            <v xml:space="preserve">United Orthopedic
 Corporation; Synimed </v>
          </cell>
          <cell r="AA837" t="str">
            <v>Đài Loan
/Pháp</v>
          </cell>
          <cell r="AB837" t="str">
            <v xml:space="preserve">United Orthopedic
 Corporation; Synimed </v>
          </cell>
          <cell r="AC837" t="str">
            <v>Đài Loan
/Pháp</v>
          </cell>
          <cell r="AD837" t="str">
            <v>PhâN Loại: C</v>
          </cell>
          <cell r="AE837" t="str">
            <v xml:space="preserve">
'+ Số:12681NK/BYT
-TB-CT
Giấy phép nhập khẩu này có hiệu lực đến ngày 31 tháng 12 năm 2019
Ngày đăng ký 11/05/2019</v>
          </cell>
          <cell r="AF837" t="str">
            <v>Hộp/1 Cái</v>
          </cell>
          <cell r="AG837" t="str">
            <v>Bộ</v>
          </cell>
          <cell r="AH837">
            <v>10</v>
          </cell>
          <cell r="AI837" t="str">
            <v>60 tháng</v>
          </cell>
          <cell r="AJ837" t="str">
            <v>vn0100124376</v>
          </cell>
          <cell r="AK837" t="str">
            <v>TỔNG CÔNG TY THIẾT BỊ Y TẾ VIỆT NAM - CTCP</v>
          </cell>
          <cell r="AL837" t="str">
            <v>Đạt</v>
          </cell>
          <cell r="AM837"/>
          <cell r="AN837" t="str">
            <v>Trần Thị Kiều Diễm</v>
          </cell>
          <cell r="AO837">
            <v>0</v>
          </cell>
          <cell r="AP837">
            <v>0</v>
          </cell>
          <cell r="AQ837" t="str">
            <v>Đạt</v>
          </cell>
          <cell r="AR837">
            <v>0</v>
          </cell>
          <cell r="AS837" t="str">
            <v>Đạt</v>
          </cell>
          <cell r="AT837" t="str">
            <v>Không đạt</v>
          </cell>
          <cell r="AU837" t="str">
            <v>Đạt</v>
          </cell>
          <cell r="AV837" t="str">
            <v>Đạt</v>
          </cell>
          <cell r="AW837" t="str">
            <v>Đạt</v>
          </cell>
          <cell r="AX837" t="str">
            <v>Đạt</v>
          </cell>
          <cell r="AY837" t="str">
            <v>Không đạt</v>
          </cell>
          <cell r="AZ837" t="str">
            <v>E-HSMT: Mâm chày chất liệu CoCrMo
E-HSDT: Mâm chày Vật liệu hợp kim Titanium</v>
          </cell>
          <cell r="BA837" t="str">
            <v>Trần Thị Huyền Trân</v>
          </cell>
          <cell r="BB837" t="str">
            <v>Không đạt</v>
          </cell>
          <cell r="BC837" t="str">
            <v>E-HSMT: Mâm chày chất liệu CoCrMo
E-HSDT: Mâm chày Vật liệu hợp kim Titanium</v>
          </cell>
        </row>
        <row r="838">
          <cell r="C838" t="str">
            <v>PP2300520325</v>
          </cell>
          <cell r="D838" t="str">
            <v>Vít cố định dây chằng chéo chất liệu sinh học tự tiêu phủ Ha, các cỡ</v>
          </cell>
          <cell r="E838" t="str">
            <v xml:space="preserve">- Chất liệu: sinh học tự tiêu  ≥ 73% poly-L-lactic acid PLLA kết hợp với ≥ 23% Hydroxyapatite (HA)
- Có vít ren ngược phù hợp với gối
- Đường kính: 6mm - 11 mm. 
- Chiều dài: từ 20mm -35mm. </v>
          </cell>
          <cell r="F838">
            <v>0</v>
          </cell>
          <cell r="G838" t="str">
            <v>Cái</v>
          </cell>
          <cell r="H838">
            <v>70</v>
          </cell>
          <cell r="I838">
            <v>4500000</v>
          </cell>
          <cell r="J838">
            <v>315000000</v>
          </cell>
          <cell r="K838">
            <v>6300000</v>
          </cell>
          <cell r="L838">
            <v>472500000</v>
          </cell>
          <cell r="M838">
            <v>220500000</v>
          </cell>
          <cell r="N838">
            <v>12</v>
          </cell>
          <cell r="O838" t="str">
            <v>PP2300520325</v>
          </cell>
          <cell r="P838" t="str">
            <v>Vít cố định dây chằng chéo chất liệu sinh học tự tiêu phủ Ha, các cỡ</v>
          </cell>
          <cell r="Q838">
            <v>180</v>
          </cell>
          <cell r="R838">
            <v>125558400</v>
          </cell>
          <cell r="S838">
            <v>210</v>
          </cell>
          <cell r="T838" t="str">
            <v>Giao hàng trong vòng 24h kể từ thời điểm gửi đơn đặt hàng của Bệnh viện</v>
          </cell>
          <cell r="U838" t="str">
            <v>Vít sinh học tự tiêu cố định dây chằng chéo Ligafix các cỡ</v>
          </cell>
          <cell r="V838" t="str">
            <v>Vít tự tiêu sử dụng trong nội soi khớp gối Ligafix</v>
          </cell>
          <cell r="W838" t="str">
            <v>N07.06.040.5150.240.0001</v>
          </cell>
          <cell r="X838" t="str">
            <v xml:space="preserve">COMxxxxxxx  </v>
          </cell>
          <cell r="Y838" t="str">
            <v>- Chất liệu vít: 60% β TCP (Tricalcium Phosphate) + 40% PDLLA (Poly DL Lactic Acid) tối ưu quá trình liền xương hoặc 30% β TCP (Tricalcium Phosphate) + 70% PDLLA (Poly DL Lactic Acid) tối ưu cho độ bền cơ học.
- Đầu vít dạng dẹt (Flat head) cho xương chày và dạng tròn (Round head) cho xương đùi và xương chày.
- Kích thước: 7x20, 7x25, 7x30, 8x20, 8x25, 8x30, 8x35;  9x20, 9x25, 9x30, 9x35; 10x25, 10x30, 10x33, 10x35 (mm) đối với vít có đầu dạng tròn có thành phần 60% β TCP + 40% PDLLA.
- Kích thước: 6x20, 6x25, 7x20, 7x25, 7x30, 8x20, 8x25, 8x30, 8x35; 9x20, 9x25, 9x30, 9x35; 10x25, 10x30, 10x33, 10x35 (mm) đối với vít có đầu dạng tròn có thành phần 30% β TCP + 70% PDLLA.
- Kích thước: 10x30, 10x35, 11x30, 11x35 (mm) đối với vít có đầu dạng dẹt.</v>
          </cell>
          <cell r="Z838" t="str">
            <v>S.B.M SAS – Pháp</v>
          </cell>
          <cell r="AA838" t="str">
            <v>Pháp</v>
          </cell>
          <cell r="AB838" t="str">
            <v>S.B.M SAS – Pháp</v>
          </cell>
          <cell r="AC838" t="str">
            <v>Pháp</v>
          </cell>
          <cell r="AD838" t="str">
            <v>D</v>
          </cell>
          <cell r="AE838" t="str">
            <v>GCNĐKLH số: 2300865ĐKLH/BYT-HTTB ngày 26/9/2023</v>
          </cell>
          <cell r="AF838" t="str">
            <v>Cái / Gói</v>
          </cell>
          <cell r="AG838" t="str">
            <v>Cái</v>
          </cell>
          <cell r="AH838">
            <v>70</v>
          </cell>
          <cell r="AI838">
            <v>0</v>
          </cell>
          <cell r="AJ838" t="str">
            <v>vn0313130367</v>
          </cell>
          <cell r="AK838" t="str">
            <v>CÔNG TY TNHH IDS MEDICAL SYSTEMS VIỆT NAM</v>
          </cell>
          <cell r="AL838" t="str">
            <v>Đạt</v>
          </cell>
          <cell r="AM838"/>
          <cell r="AN838" t="str">
            <v>Trần Thị Kiều Diễm</v>
          </cell>
          <cell r="AO838" t="str">
            <v>Đạt</v>
          </cell>
          <cell r="AP838" t="str">
            <v>Đạt</v>
          </cell>
          <cell r="AQ838" t="str">
            <v>Đạt</v>
          </cell>
          <cell r="AR838">
            <v>0</v>
          </cell>
          <cell r="AS838" t="str">
            <v>Đạt</v>
          </cell>
          <cell r="AT838" t="str">
            <v>Không đạt</v>
          </cell>
          <cell r="AU838" t="str">
            <v>Đạt</v>
          </cell>
          <cell r="AV838" t="str">
            <v>Đạt</v>
          </cell>
          <cell r="AW838" t="str">
            <v>Đạt</v>
          </cell>
          <cell r="AX838" t="str">
            <v>Đạt</v>
          </cell>
          <cell r="AY838" t="str">
            <v>Không đạt</v>
          </cell>
          <cell r="AZ838" t="str">
            <v>Không đạt do không đáp ứng yêu cầu của E-HSMT về chất liệu</v>
          </cell>
          <cell r="BA838" t="str">
            <v>Nguyễn Thị Huệ</v>
          </cell>
          <cell r="BB838" t="str">
            <v>Không đạt</v>
          </cell>
          <cell r="BC838" t="str">
            <v>Không đạt do không đáp ứng yêu cầu của E-HSMT về chất liệu</v>
          </cell>
        </row>
        <row r="839">
          <cell r="C839" t="str">
            <v>PP2300520325</v>
          </cell>
          <cell r="D839" t="str">
            <v>Vít cố định dây chằng chéo chất liệu sinh học tự tiêu phủ Ha, các cỡ</v>
          </cell>
          <cell r="E839" t="str">
            <v xml:space="preserve">- Chất liệu: sinh học tự tiêu  ≥ 73% poly-L-lactic acid PLLA kết hợp với ≥ 23% Hydroxyapatite (HA)
- Có vít ren ngược phù hợp với gối
- Đường kính: 6mm - 11 mm. 
- Chiều dài: từ 20mm -35mm. </v>
          </cell>
          <cell r="F839">
            <v>0</v>
          </cell>
          <cell r="G839" t="str">
            <v>Cái</v>
          </cell>
          <cell r="H839">
            <v>70</v>
          </cell>
          <cell r="I839">
            <v>4500000</v>
          </cell>
          <cell r="J839">
            <v>315000000</v>
          </cell>
          <cell r="K839">
            <v>6300000</v>
          </cell>
          <cell r="L839">
            <v>472500000</v>
          </cell>
          <cell r="M839">
            <v>220500000</v>
          </cell>
          <cell r="N839">
            <v>12</v>
          </cell>
          <cell r="O839" t="str">
            <v>PP2300520325</v>
          </cell>
          <cell r="P839" t="str">
            <v>Vít cố định dây chằng chéo chất liệu sinh học tự tiêu phủ Ha, các cỡ</v>
          </cell>
          <cell r="Q839">
            <v>180</v>
          </cell>
          <cell r="R839">
            <v>593283000</v>
          </cell>
          <cell r="S839">
            <v>210</v>
          </cell>
          <cell r="T839" t="str">
            <v>Trong vòng 24h kể từ thời điểm đặt hàng của bệnh viện</v>
          </cell>
          <cell r="U839" t="str">
            <v>Vít cố định dây chằng chéo tự tiêu sinh học EUROSCREW TCP NG</v>
          </cell>
          <cell r="V839" t="str">
            <v>Vít cố định dây chằng chéo tự tiêu sinh học EUROSCREW TCP NG</v>
          </cell>
          <cell r="W839" t="str">
            <v>N07.06.040.4132.240.0007</v>
          </cell>
          <cell r="X839" t="str">
            <v>T730xxxNG</v>
          </cell>
          <cell r="Y839" t="str">
            <v xml:space="preserve">- Chất liệu: sinh học tự tiêu  ≥ 73% poly-L-lactic acid PLLA kết hợp với ≥ 23% Hydroxyapatite (HA)
- Có vít ren ngược phù hợp với gối
- Đường kính: 6mm - 11 mm. 
- Chiều dài: từ 20mm -35mm. </v>
          </cell>
          <cell r="Z839" t="str">
            <v>Teknimed SAS</v>
          </cell>
          <cell r="AA839" t="str">
            <v>Pháp</v>
          </cell>
          <cell r="AB839" t="str">
            <v>Teknimed SAS</v>
          </cell>
          <cell r="AC839" t="str">
            <v>Pháp</v>
          </cell>
          <cell r="AD839" t="str">
            <v>D</v>
          </cell>
          <cell r="AE839" t="str">
            <v>2100700ĐKLH-BYT-TB-CT ngày 31/12/2021</v>
          </cell>
          <cell r="AF839" t="str">
            <v>1 cái/ gói</v>
          </cell>
          <cell r="AG839" t="str">
            <v>Cái</v>
          </cell>
          <cell r="AH839">
            <v>70</v>
          </cell>
          <cell r="AI839">
            <v>0</v>
          </cell>
          <cell r="AJ839" t="str">
            <v>vn0302204137</v>
          </cell>
          <cell r="AK839" t="str">
            <v>CÔNG TY TNHH TRANG THIẾT BỊ Y TẾ B.M.S</v>
          </cell>
          <cell r="AL839" t="str">
            <v>Đạt</v>
          </cell>
          <cell r="AM839"/>
          <cell r="AN839" t="str">
            <v xml:space="preserve">Đào Thị Nhung </v>
          </cell>
          <cell r="AO839" t="str">
            <v>Đạt</v>
          </cell>
          <cell r="AP839" t="str">
            <v>Đạt</v>
          </cell>
          <cell r="AQ839" t="str">
            <v>Đạt</v>
          </cell>
          <cell r="AR839" t="str">
            <v>Đạt</v>
          </cell>
          <cell r="AS839" t="str">
            <v>Đạt</v>
          </cell>
          <cell r="AT839" t="str">
            <v>Không Đạt</v>
          </cell>
          <cell r="AU839" t="str">
            <v>Đạt</v>
          </cell>
          <cell r="AV839" t="str">
            <v>Đạt</v>
          </cell>
          <cell r="AW839" t="str">
            <v>Đạt</v>
          </cell>
          <cell r="AX839" t="str">
            <v>Đạt</v>
          </cell>
          <cell r="AY839" t="str">
            <v>Không đạt</v>
          </cell>
          <cell r="AZ839" t="str">
            <v>Catalogue không đáp ứng HSMT</v>
          </cell>
          <cell r="BA839" t="str">
            <v>Nguyễn Văn Thành</v>
          </cell>
          <cell r="BB839" t="str">
            <v>Không Đạt</v>
          </cell>
          <cell r="BC839" t="str">
            <v>Catalogue không đáp ứng HSMT</v>
          </cell>
        </row>
        <row r="840">
          <cell r="C840" t="str">
            <v>PP2300520327</v>
          </cell>
          <cell r="D840" t="str">
            <v>Troca nhựa tích hợp khóa 3 lớp</v>
          </cell>
          <cell r="E840" t="str">
            <v>- Chất liệu: polycarbonate, Latex-free
- Ống trocar nhựa, dùng trong nội soi khớp.
- Tích hợp khóa ba lớp giảm rò dịch khi thao tác.
- Đường kính 4.5mm - 8.5mm
- Chiều dài 45mm - 90mm.</v>
          </cell>
          <cell r="F840">
            <v>0</v>
          </cell>
          <cell r="G840" t="str">
            <v>Cái</v>
          </cell>
          <cell r="H840">
            <v>30</v>
          </cell>
          <cell r="I840">
            <v>1500000</v>
          </cell>
          <cell r="J840">
            <v>45000000</v>
          </cell>
          <cell r="K840">
            <v>900000</v>
          </cell>
          <cell r="L840">
            <v>67500000</v>
          </cell>
          <cell r="M840">
            <v>31500000</v>
          </cell>
          <cell r="N840">
            <v>5</v>
          </cell>
          <cell r="O840" t="str">
            <v>PP2300520327</v>
          </cell>
          <cell r="P840" t="str">
            <v>Troca nhựa tích hợp khóa 3 lớp</v>
          </cell>
          <cell r="Q840">
            <v>180</v>
          </cell>
          <cell r="R840">
            <v>377764000</v>
          </cell>
          <cell r="S840">
            <v>210</v>
          </cell>
          <cell r="T840">
            <v>0</v>
          </cell>
          <cell r="U840" t="str">
            <v>Troca dùng trong nội soi khớp</v>
          </cell>
          <cell r="V840" t="str">
            <v>Troca dùng trong nội soi khớp</v>
          </cell>
          <cell r="W840" t="str">
            <v>N08.00.470.0270.175.0002</v>
          </cell>
          <cell r="X840" t="str">
            <v>AR-65xx</v>
          </cell>
          <cell r="Y840" t="str">
            <v>- Chất liệu: polycarbonate
- Ống trocar nhựa, dùng trong nội soi khớp.
- Tích hợp khóa ba lớp giảm rò dịch khi thao tác.Ống troca dẫn đường có ren xoắn trong suốt cho phép trực quan dụng cụ và chỉ khâu đi qua trong nội soi khớp
Có cổng bên có thể được sử dụng cho dòng tưới dịch chảy ra, nếu cần.
Kích cỡ: Đường kính và chiều dài : 6mm I.D. x 7 cm/ 7mm x 7cm/ 8.25mm x 7cm
Đạt tiêu chuẩn FDA</v>
          </cell>
          <cell r="Z840" t="str">
            <v>Arthrex, Inc.</v>
          </cell>
          <cell r="AA840" t="str">
            <v>Mỹ</v>
          </cell>
          <cell r="AB840" t="str">
            <v>Arthrex, Inc.</v>
          </cell>
          <cell r="AC840" t="str">
            <v>Mỹ</v>
          </cell>
          <cell r="AD840" t="str">
            <v>PhâN Loại: B</v>
          </cell>
          <cell r="AE840" t="str">
            <v>Số: 220001816/PCBB-BYT
Ngày công bố: 29/03/2022</v>
          </cell>
          <cell r="AF840" t="str">
            <v>1 cái/ 1 gói</v>
          </cell>
          <cell r="AG840" t="str">
            <v>Cái</v>
          </cell>
          <cell r="AH840">
            <v>30</v>
          </cell>
          <cell r="AI840" t="str">
            <v>59 tháng</v>
          </cell>
          <cell r="AJ840" t="str">
            <v>vn0100124376</v>
          </cell>
          <cell r="AK840" t="str">
            <v>TỔNG CÔNG TY THIẾT BỊ Y TẾ VIỆT NAM - CTCP</v>
          </cell>
          <cell r="AL840" t="str">
            <v>Đạt</v>
          </cell>
          <cell r="AM840"/>
          <cell r="AN840" t="str">
            <v>Trần Thị Kiều Diễm</v>
          </cell>
          <cell r="AO840">
            <v>0</v>
          </cell>
          <cell r="AP840">
            <v>0</v>
          </cell>
          <cell r="AQ840" t="str">
            <v>Đạt</v>
          </cell>
          <cell r="AR840">
            <v>0</v>
          </cell>
          <cell r="AS840" t="str">
            <v>Đạt</v>
          </cell>
          <cell r="AT840" t="str">
            <v>Không đạt</v>
          </cell>
          <cell r="AU840" t="str">
            <v>Đạt</v>
          </cell>
          <cell r="AV840" t="str">
            <v>Đạt</v>
          </cell>
          <cell r="AW840" t="str">
            <v>Đạt</v>
          </cell>
          <cell r="AX840" t="str">
            <v>Đạt</v>
          </cell>
          <cell r="AY840" t="str">
            <v>Không đạt</v>
          </cell>
          <cell r="AZ840" t="str">
            <v>E-HSMT: 
+ Đường kính 4.5mm - 8.5mm
+ Chiều dài 45mm - 90mm
E-HSDT: 
Đường kính và chiều dài : 6mm I.D. x 7 cm/ 7mm x 7cm/ 8.25mm x 7cm</v>
          </cell>
          <cell r="BA840" t="str">
            <v>Trần Thị Huyền Trân</v>
          </cell>
          <cell r="BB840" t="str">
            <v>Không đạt</v>
          </cell>
          <cell r="BC840" t="str">
            <v>E-HSMT: 
+ Đường kính 4.5mm - 8.5mm
+ Chiều dài 45mm - 90mm
E-HSDT: 
Đường kính và chiều dài : 6mm I.D. x 7 cm/ 7mm x 7cm/ 8.25mm x 7cm</v>
          </cell>
        </row>
        <row r="841">
          <cell r="C841" t="str">
            <v>PP2300520329</v>
          </cell>
          <cell r="D841" t="str">
            <v>Xi măng xương không kháng sinh</v>
          </cell>
          <cell r="E841" t="str">
            <v>- Bột xi măng một gói ≥ 44.0g bột có chứa ≥ 38.3g Poly-(methylacrylate, methyl methacrylate), ≥ 5.3g zirconium dioxide, ≥ 0.4g hydrous benzoyl peroxide và chlorophyll VIII.
- Dung dịch pha 20ml một ống chứa: 18.4g Methyl methacrylate, 0.4g N,N-dimethyl-p-toluidine, hydroquinone và chlorophyll VIII
 -Chất tạo màu chlorophyll (E141) đánh dấu vị trí của xi măng trong phẫu trường.</v>
          </cell>
          <cell r="F841">
            <v>0</v>
          </cell>
          <cell r="G841" t="str">
            <v>Cái</v>
          </cell>
          <cell r="H841">
            <v>20</v>
          </cell>
          <cell r="I841">
            <v>5000000</v>
          </cell>
          <cell r="J841">
            <v>100000000</v>
          </cell>
          <cell r="K841">
            <v>2000000</v>
          </cell>
          <cell r="L841">
            <v>150000000</v>
          </cell>
          <cell r="M841">
            <v>70000000</v>
          </cell>
          <cell r="N841">
            <v>4</v>
          </cell>
          <cell r="O841" t="str">
            <v>PP2300520329</v>
          </cell>
          <cell r="P841" t="str">
            <v>Xi măng xương không kháng sinh</v>
          </cell>
          <cell r="Q841">
            <v>180</v>
          </cell>
          <cell r="R841">
            <v>593283000</v>
          </cell>
          <cell r="S841">
            <v>210</v>
          </cell>
          <cell r="T841" t="str">
            <v>Trong vòng 24h kể từ thời điểm đặt hàng của bệnh viện</v>
          </cell>
          <cell r="U841" t="str">
            <v>Xi măng xương kèm dung dịch pha</v>
          </cell>
          <cell r="V841" t="str">
            <v>Xi măng xương kèm dung dịch pha</v>
          </cell>
          <cell r="W841" t="str">
            <v>N07.06.070.4132.240.0016</v>
          </cell>
          <cell r="X841" t="str">
            <v>T04xxxx</v>
          </cell>
          <cell r="Y841" t="str">
            <v>- Bột xi măng một gói ≥ 44.0g bột có chứa ≥ 38.3g Poly-(methylacrylate, methyl methacrylate), ≥ 5.3g zirconium dioxide, ≥ 0.4g hydrous benzoyl peroxide và chlorophyll VIII.
- Dung dịch pha 20ml một ống chứa: 18.4g Methyl methacrylate, 0.4g N,N-dimethyl-p-toluidine, hydroquinone và chlorophyll VIII
 -Chất tạo màu chlorophyll (E141) đánh dấu vị trí của xi măng trong phẫu trường.</v>
          </cell>
          <cell r="Z841" t="str">
            <v>Teknimed SAS</v>
          </cell>
          <cell r="AA841" t="str">
            <v>Pháp</v>
          </cell>
          <cell r="AB841" t="str">
            <v>Teknimed SAS</v>
          </cell>
          <cell r="AC841" t="str">
            <v>Pháp</v>
          </cell>
          <cell r="AD841" t="str">
            <v>C</v>
          </cell>
          <cell r="AE841" t="str">
            <v>15837NK/BYT-TB-CT ngày 09/07/2020</v>
          </cell>
          <cell r="AF841" t="str">
            <v>1 cái/ gói</v>
          </cell>
          <cell r="AG841" t="str">
            <v>cái</v>
          </cell>
          <cell r="AH841">
            <v>20</v>
          </cell>
          <cell r="AI841">
            <v>0</v>
          </cell>
          <cell r="AJ841" t="str">
            <v>vn0302204137</v>
          </cell>
          <cell r="AK841" t="str">
            <v>CÔNG TY TNHH TRANG THIẾT BỊ Y TẾ B.M.S</v>
          </cell>
          <cell r="AL841" t="str">
            <v>Đạt</v>
          </cell>
          <cell r="AM841"/>
          <cell r="AN841" t="str">
            <v xml:space="preserve">Đào Thị Nhung </v>
          </cell>
          <cell r="AO841" t="str">
            <v>Đạt</v>
          </cell>
          <cell r="AP841" t="str">
            <v>Đạt</v>
          </cell>
          <cell r="AQ841" t="str">
            <v>Đạt</v>
          </cell>
          <cell r="AR841" t="str">
            <v>Đạt</v>
          </cell>
          <cell r="AS841" t="str">
            <v>Đạt</v>
          </cell>
          <cell r="AT841" t="str">
            <v>Không Đạt</v>
          </cell>
          <cell r="AU841" t="str">
            <v>Đạt</v>
          </cell>
          <cell r="AV841" t="str">
            <v>Đạt</v>
          </cell>
          <cell r="AW841" t="str">
            <v>Đạt</v>
          </cell>
          <cell r="AX841" t="str">
            <v>Đạt</v>
          </cell>
          <cell r="AY841" t="str">
            <v>Không đạt</v>
          </cell>
          <cell r="AZ841" t="str">
            <v>Catalogue không đáp ứng HSMT</v>
          </cell>
          <cell r="BA841" t="str">
            <v>Nguyễn Văn Thành</v>
          </cell>
          <cell r="BB841" t="str">
            <v>Không Đạt</v>
          </cell>
          <cell r="BC841" t="str">
            <v>Catalogue không đáp ứng HSMT</v>
          </cell>
        </row>
        <row r="842">
          <cell r="C842" t="str">
            <v>PP2300520330</v>
          </cell>
          <cell r="D842" t="str">
            <v>Dụng cụ gỡ ghim khâu da</v>
          </cell>
          <cell r="E842" t="str">
            <v>Tay cầm bằng nhựa y tế, đầu tháo ghim bằng thép y tế không gỉ</v>
          </cell>
          <cell r="F842">
            <v>0</v>
          </cell>
          <cell r="G842" t="str">
            <v>Cái</v>
          </cell>
          <cell r="H842">
            <v>100</v>
          </cell>
          <cell r="I842">
            <v>130000</v>
          </cell>
          <cell r="J842">
            <v>13000000</v>
          </cell>
          <cell r="K842">
            <v>260000</v>
          </cell>
          <cell r="L842">
            <v>19500000</v>
          </cell>
          <cell r="M842">
            <v>9100000</v>
          </cell>
          <cell r="N842">
            <v>17</v>
          </cell>
          <cell r="O842" t="str">
            <v>PP2300520330</v>
          </cell>
          <cell r="P842" t="str">
            <v>Dụng cụ gỡ ghim khâu da</v>
          </cell>
          <cell r="Q842">
            <v>180</v>
          </cell>
          <cell r="R842">
            <v>104118100</v>
          </cell>
          <cell r="S842">
            <v>215</v>
          </cell>
          <cell r="T842" t="str">
            <v>Giao hàng trong vòng 24h kể từ thời điểm gửi đơn đặt hàng của Bệnh viện</v>
          </cell>
          <cell r="U842" t="str">
            <v>Dụng cụ (kẹp) gỡ ghim khâu da Link</v>
          </cell>
          <cell r="V842" t="str">
            <v>Dụng cụ (kẹp) gỡ ghim khâu da Link</v>
          </cell>
          <cell r="W842" t="str">
            <v>N08.00.260.4436.279.0001</v>
          </cell>
          <cell r="X842" t="str">
            <v>SRK-T-x</v>
          </cell>
          <cell r="Y842" t="str">
            <v>Tay cầm bằng nhựa y tế, đầu tháo ghim bằng thép y tế không gỉ</v>
          </cell>
          <cell r="Z842" t="str">
            <v>Xi'an Kaydee</v>
          </cell>
          <cell r="AA842" t="str">
            <v>Trung Quốc</v>
          </cell>
          <cell r="AB842" t="str">
            <v>Xi'an Kaydee</v>
          </cell>
          <cell r="AC842" t="str">
            <v>Trung Quốc</v>
          </cell>
          <cell r="AD842" t="str">
            <v>B</v>
          </cell>
          <cell r="AE842" t="str">
            <v>220001211/PCBB-HCM ngày 05/10/2020</v>
          </cell>
          <cell r="AF842" t="str">
            <v>Cái/ 1 Gói</v>
          </cell>
          <cell r="AG842" t="str">
            <v>Cái</v>
          </cell>
          <cell r="AH842">
            <v>100</v>
          </cell>
          <cell r="AI842">
            <v>0</v>
          </cell>
          <cell r="AJ842" t="str">
            <v>vn0316155962</v>
          </cell>
          <cell r="AK842" t="str">
            <v>CÔNG TY TNHH DƯỢC PHẨM Y TẾ LINK</v>
          </cell>
          <cell r="AL842" t="str">
            <v>Đạt</v>
          </cell>
          <cell r="AM842"/>
          <cell r="AN842" t="str">
            <v>Nguyễn Thị Sao Mai</v>
          </cell>
          <cell r="AO842" t="str">
            <v>Đạt</v>
          </cell>
          <cell r="AP842" t="str">
            <v>Đạt</v>
          </cell>
          <cell r="AQ842" t="str">
            <v>Đạt</v>
          </cell>
          <cell r="AR842">
            <v>0</v>
          </cell>
          <cell r="AS842" t="str">
            <v>Đạt</v>
          </cell>
          <cell r="AT842" t="str">
            <v>Đạt</v>
          </cell>
          <cell r="AU842" t="str">
            <v>Đạt</v>
          </cell>
          <cell r="AV842" t="str">
            <v>Đạt</v>
          </cell>
          <cell r="AW842" t="str">
            <v>Đạt</v>
          </cell>
          <cell r="AX842" t="str">
            <v>Đạt</v>
          </cell>
          <cell r="AY842" t="str">
            <v>Đạt</v>
          </cell>
          <cell r="AZ842">
            <v>0</v>
          </cell>
          <cell r="BA842" t="str">
            <v>Nguyễn Bảo Thắng</v>
          </cell>
          <cell r="BB842" t="str">
            <v>Đạt</v>
          </cell>
          <cell r="BC842">
            <v>0</v>
          </cell>
        </row>
        <row r="843">
          <cell r="C843" t="str">
            <v>PP2300520330</v>
          </cell>
          <cell r="D843" t="str">
            <v>Dụng cụ gỡ ghim khâu da</v>
          </cell>
          <cell r="E843" t="str">
            <v>Tay cầm bằng nhựa y tế, đầu tháo ghim bằng thép y tế không gỉ</v>
          </cell>
          <cell r="F843">
            <v>0</v>
          </cell>
          <cell r="G843" t="str">
            <v>Cái</v>
          </cell>
          <cell r="H843">
            <v>100</v>
          </cell>
          <cell r="I843">
            <v>130000</v>
          </cell>
          <cell r="J843">
            <v>13000000</v>
          </cell>
          <cell r="K843">
            <v>260000</v>
          </cell>
          <cell r="L843">
            <v>19500000</v>
          </cell>
          <cell r="M843">
            <v>9100000</v>
          </cell>
          <cell r="N843">
            <v>17</v>
          </cell>
          <cell r="O843" t="str">
            <v>PP2300520330</v>
          </cell>
          <cell r="P843" t="str">
            <v>Dụng cụ gỡ ghim khâu da</v>
          </cell>
          <cell r="Q843">
            <v>180</v>
          </cell>
          <cell r="R843">
            <v>197526000</v>
          </cell>
          <cell r="S843">
            <v>210</v>
          </cell>
          <cell r="T843" t="str">
            <v>Trong vòng 24 giờ kể từ thời điểm đặt hàng của Bệnh viện</v>
          </cell>
          <cell r="U843" t="str">
            <v>Dụng cụ tháo ghim khâu da ( Tay cầm bằng nhựa)</v>
          </cell>
          <cell r="V843" t="str">
            <v>Dụng cụ tháo ghim khâu da ( Tay cầm bằng nhựa)</v>
          </cell>
          <cell r="W843" t="str">
            <v>N00.00.000.4015.174.0001</v>
          </cell>
          <cell r="X843" t="str">
            <v xml:space="preserve">0402ASR2
</v>
          </cell>
          <cell r="Y843" t="str">
            <v>Tay cầm bằng nhựa y tế, đầu tháo ghim bằng thép y tế không gỉ</v>
          </cell>
          <cell r="Z843" t="str">
            <v>Sunmedix Co., Ltd.</v>
          </cell>
          <cell r="AA843" t="str">
            <v>Hàn Quốc</v>
          </cell>
          <cell r="AB843" t="str">
            <v>Sunmedix Co., Ltd.</v>
          </cell>
          <cell r="AC843" t="str">
            <v>Hàn Quốc</v>
          </cell>
          <cell r="AD843" t="str">
            <v>A</v>
          </cell>
          <cell r="AE843" t="str">
            <v>170001120/PCBA-HCM</v>
          </cell>
          <cell r="AF843" t="str">
            <v>Cái/Gói</v>
          </cell>
          <cell r="AG843" t="str">
            <v>Cái</v>
          </cell>
          <cell r="AH843">
            <v>100</v>
          </cell>
          <cell r="AI843">
            <v>0</v>
          </cell>
          <cell r="AJ843" t="str">
            <v>vn0313296806</v>
          </cell>
          <cell r="AK843" t="str">
            <v>CÔNG TY TNHH THIÊT BỊ Y TẾ TVT</v>
          </cell>
          <cell r="AL843" t="str">
            <v>Đạt</v>
          </cell>
          <cell r="AM843"/>
          <cell r="AN843" t="str">
            <v>Phạm Thị Kim Hoàng</v>
          </cell>
          <cell r="AO843" t="str">
            <v>Đạt</v>
          </cell>
          <cell r="AP843" t="str">
            <v>Đạt</v>
          </cell>
          <cell r="AQ843" t="str">
            <v>Đạt</v>
          </cell>
          <cell r="AR843">
            <v>0</v>
          </cell>
          <cell r="AS843" t="str">
            <v>Đạt</v>
          </cell>
          <cell r="AT843" t="str">
            <v>Đạt</v>
          </cell>
          <cell r="AU843" t="str">
            <v>Đạt</v>
          </cell>
          <cell r="AV843" t="str">
            <v>Đạt</v>
          </cell>
          <cell r="AW843" t="str">
            <v>Đạt</v>
          </cell>
          <cell r="AX843" t="str">
            <v>Đạt</v>
          </cell>
          <cell r="AY843" t="str">
            <v>Đạt</v>
          </cell>
          <cell r="AZ843">
            <v>0</v>
          </cell>
          <cell r="BA843" t="str">
            <v>Nguyễn Văn Tuyền</v>
          </cell>
          <cell r="BB843" t="str">
            <v>Đạt</v>
          </cell>
          <cell r="BC843">
            <v>0</v>
          </cell>
        </row>
        <row r="844">
          <cell r="C844" t="str">
            <v>PP2300520331</v>
          </cell>
          <cell r="D844" t="str">
            <v>Kẹp da 5.4 x 3.6mm</v>
          </cell>
          <cell r="E844" t="str">
            <v>- Chất liệu kim bằng thép không rỉ/ titanium
- Có 3 kích thước R(5.4mm x 3.6mm), W(7.0mm x 4.0mm), H(7.0mm x 4.5mm) loại 35 kim. 
- Tiệt trùng
- Tiêu chuẩn: ISO, CE, FDA.</v>
          </cell>
          <cell r="F844">
            <v>0</v>
          </cell>
          <cell r="G844" t="str">
            <v>Cái</v>
          </cell>
          <cell r="H844">
            <v>300</v>
          </cell>
          <cell r="I844">
            <v>335000</v>
          </cell>
          <cell r="J844">
            <v>100500000</v>
          </cell>
          <cell r="K844">
            <v>2010000</v>
          </cell>
          <cell r="L844">
            <v>150750000</v>
          </cell>
          <cell r="M844">
            <v>70350000</v>
          </cell>
          <cell r="N844">
            <v>50</v>
          </cell>
          <cell r="O844" t="str">
            <v>PP2300520331</v>
          </cell>
          <cell r="P844" t="str">
            <v>Kẹp da 5.4 x 3.6mm</v>
          </cell>
          <cell r="Q844">
            <v>180</v>
          </cell>
          <cell r="R844">
            <v>104118100</v>
          </cell>
          <cell r="S844">
            <v>215</v>
          </cell>
          <cell r="T844" t="str">
            <v>Giao hàng trong vòng 24h kể từ thời điểm gửi đơn đặt hàng của Bệnh viện</v>
          </cell>
          <cell r="U844" t="str">
            <v>Dụng cụ kẹp da</v>
          </cell>
          <cell r="V844" t="str">
            <v>Dụng cụ kẹp da</v>
          </cell>
          <cell r="W844">
            <v>0</v>
          </cell>
          <cell r="X844" t="str">
            <v xml:space="preserve"> SSK-25W</v>
          </cell>
          <cell r="Y844" t="str">
            <v>- Chất liệu kim bằng thép không rỉ/ titanium
- Có 3 kích thước R(5.4mm x 3.6mm), W(7.0mm x 4.0mm), H(7.0mm x 4.5mm) loại 35 kim. 
- Tiệt trùng
- Tiêu chuẩn: ISO, CE, FDA.</v>
          </cell>
          <cell r="Z844" t="str">
            <v>Xi'an Kaydee</v>
          </cell>
          <cell r="AA844" t="str">
            <v>Trung Quốc</v>
          </cell>
          <cell r="AB844" t="str">
            <v>Xi'an Kaydee</v>
          </cell>
          <cell r="AC844" t="str">
            <v>Trung Quốc</v>
          </cell>
          <cell r="AD844" t="str">
            <v>B</v>
          </cell>
          <cell r="AE844" t="str">
            <v>220001211/PCBB-HCM ngày 05/10/2020</v>
          </cell>
          <cell r="AF844" t="str">
            <v>Cái/ 1 Gói</v>
          </cell>
          <cell r="AG844" t="str">
            <v>Cái</v>
          </cell>
          <cell r="AH844">
            <v>300</v>
          </cell>
          <cell r="AI844">
            <v>0</v>
          </cell>
          <cell r="AJ844" t="str">
            <v>vn0316155962</v>
          </cell>
          <cell r="AK844" t="str">
            <v>CÔNG TY TNHH DƯỢC PHẨM Y TẾ LINK</v>
          </cell>
          <cell r="AL844" t="str">
            <v>Đạt</v>
          </cell>
          <cell r="AM844"/>
          <cell r="AN844" t="str">
            <v>Nguyễn Thị Sao Mai</v>
          </cell>
          <cell r="AO844" t="str">
            <v>Đạt</v>
          </cell>
          <cell r="AP844" t="str">
            <v>Đạt</v>
          </cell>
          <cell r="AQ844" t="str">
            <v>Đạt</v>
          </cell>
          <cell r="AR844">
            <v>0</v>
          </cell>
          <cell r="AS844" t="str">
            <v>Đạt</v>
          </cell>
          <cell r="AT844" t="str">
            <v>Đạt</v>
          </cell>
          <cell r="AU844" t="str">
            <v>Đạt</v>
          </cell>
          <cell r="AV844" t="str">
            <v>Đạt</v>
          </cell>
          <cell r="AW844" t="str">
            <v>Đạt</v>
          </cell>
          <cell r="AX844" t="str">
            <v>Đạt</v>
          </cell>
          <cell r="AY844" t="str">
            <v>Đạt</v>
          </cell>
          <cell r="AZ844">
            <v>0</v>
          </cell>
          <cell r="BA844" t="str">
            <v>Nguyễn Bảo Thắng</v>
          </cell>
          <cell r="BB844" t="str">
            <v>Đạt</v>
          </cell>
          <cell r="BC844">
            <v>0</v>
          </cell>
        </row>
        <row r="845">
          <cell r="C845" t="str">
            <v>PP2300520331</v>
          </cell>
          <cell r="D845" t="str">
            <v>Kẹp da 5.4 x 3.6mm</v>
          </cell>
          <cell r="E845" t="str">
            <v>- Chất liệu kim bằng thép không rỉ/ titanium
- Có 3 kích thước R(5.4mm x 3.6mm), W(7.0mm x 4.0mm), H(7.0mm x 4.5mm) loại 35 kim. 
- Tiệt trùng
- Tiêu chuẩn: ISO, CE, FDA.</v>
          </cell>
          <cell r="F845">
            <v>0</v>
          </cell>
          <cell r="G845" t="str">
            <v>Cái</v>
          </cell>
          <cell r="H845">
            <v>300</v>
          </cell>
          <cell r="I845">
            <v>335000</v>
          </cell>
          <cell r="J845">
            <v>100500000</v>
          </cell>
          <cell r="K845">
            <v>2010000</v>
          </cell>
          <cell r="L845">
            <v>150750000</v>
          </cell>
          <cell r="M845">
            <v>70350000</v>
          </cell>
          <cell r="N845">
            <v>50</v>
          </cell>
          <cell r="O845" t="str">
            <v>PP2300520331</v>
          </cell>
          <cell r="P845" t="str">
            <v>Kẹp da 5.4 x 3.6mm</v>
          </cell>
          <cell r="Q845">
            <v>180</v>
          </cell>
          <cell r="R845">
            <v>197526000</v>
          </cell>
          <cell r="S845">
            <v>210</v>
          </cell>
          <cell r="T845" t="str">
            <v>Trong vòng 24 giờ kể từ thời điểm đặt hàng của Bệnh viện</v>
          </cell>
          <cell r="U845" t="str">
            <v>Ghim khâu da (Stapler)</v>
          </cell>
          <cell r="V845" t="str">
            <v>Ghim khâu da (Stapler)</v>
          </cell>
          <cell r="W845" t="str">
            <v>N08.00.360.4015.174.0003.001; 
N08.00.360.4015.174.0003.002</v>
          </cell>
          <cell r="X845" t="str">
            <v xml:space="preserve">0402A35W; 0402A35R
</v>
          </cell>
          <cell r="Y845" t="str">
            <v>- Chất liệu kim bằng thép không rỉ/ titanium
- Có 3 kích thước R(5.4mm x 3.6mm), W(7.0mm x 4.0mm), H(7.0mm x 4.5mm) loại 35 kim. 
- Tiệt trùng
- Tiêu chuẩn: ISO, CE, FDA.</v>
          </cell>
          <cell r="Z845" t="str">
            <v>Sunmedix Co., Ltd.</v>
          </cell>
          <cell r="AA845" t="str">
            <v>Hàn Quốc</v>
          </cell>
          <cell r="AB845" t="str">
            <v>Sunmedix Co., Ltd.</v>
          </cell>
          <cell r="AC845" t="str">
            <v>Hàn Quốc</v>
          </cell>
          <cell r="AD845" t="str">
            <v>B</v>
          </cell>
          <cell r="AE845" t="str">
            <v>220001225/PCBB-BYT</v>
          </cell>
          <cell r="AF845" t="str">
            <v>Cái/Gói</v>
          </cell>
          <cell r="AG845" t="str">
            <v>Cái</v>
          </cell>
          <cell r="AH845">
            <v>300</v>
          </cell>
          <cell r="AI845">
            <v>0</v>
          </cell>
          <cell r="AJ845" t="str">
            <v>vn0313296806</v>
          </cell>
          <cell r="AK845" t="str">
            <v>CÔNG TY TNHH THIÊT BỊ Y TẾ TVT</v>
          </cell>
          <cell r="AL845" t="str">
            <v>Đạt</v>
          </cell>
          <cell r="AM845"/>
          <cell r="AN845" t="str">
            <v>Phạm Thị Kim Hoàng</v>
          </cell>
          <cell r="AO845" t="str">
            <v>Đạt</v>
          </cell>
          <cell r="AP845" t="str">
            <v>Đạt</v>
          </cell>
          <cell r="AQ845" t="str">
            <v>Đạt</v>
          </cell>
          <cell r="AR845">
            <v>0</v>
          </cell>
          <cell r="AS845" t="str">
            <v>Đạt</v>
          </cell>
          <cell r="AT845" t="str">
            <v>Không đạt</v>
          </cell>
          <cell r="AU845" t="str">
            <v>Đạt</v>
          </cell>
          <cell r="AV845" t="str">
            <v>Đạt</v>
          </cell>
          <cell r="AW845" t="str">
            <v>Đạt</v>
          </cell>
          <cell r="AX845" t="str">
            <v>Đạt</v>
          </cell>
          <cell r="AY845" t="str">
            <v>Không đạt</v>
          </cell>
          <cell r="AZ845" t="str">
            <v>Không đáp ứng yêu cầu kỹ thuật  của E-HSMT</v>
          </cell>
          <cell r="BA845" t="str">
            <v>Nguyễn Văn Tuyền</v>
          </cell>
          <cell r="BB845" t="str">
            <v>Không đạt</v>
          </cell>
          <cell r="BC845" t="str">
            <v>Không đáp ứng yêu cầu kỹ thuật  của E-HSMT về kích thước"Có 3 kích thước R(5.4mm x 3.6mm), W(7.0mm x 4.0mm), H(7.0mm x 4.5mm) loại 35 kim."</v>
          </cell>
        </row>
        <row r="846">
          <cell r="C846" t="str">
            <v>PP2300520332</v>
          </cell>
          <cell r="D846" t="str">
            <v>Khớp háng bán phần không xi măng</v>
          </cell>
          <cell r="E846" t="str">
            <v xml:space="preserve">1. Stem: có taper 12/14, Biên độ xoay 135°, có cánh &amp; rãnh chống xoay.
 - Chuôichất liệu: Ti6Al4V 
 -  Kích cỡ:  8-&gt;18, chiều dài các cỡ
2.Head: Chất liệu CoCrMo 
 - Có taper 12/14. Có biên độ xoay 135º, đầu gắng chỏm 22.2mm- &gt;28mm đường kính 39mm -&gt; 55mm. Gồm nhiều size
3. Cup bipolar: Chất liệu Ultra high molecular weight polyethylene UHMWPE bên trong , bên ngoài chất liệu Implant Stainless steel  
 - Kích thước:  39mm-&gt;55mm, có vòng khóa chống trật.
</v>
          </cell>
          <cell r="F846">
            <v>0</v>
          </cell>
          <cell r="G846" t="str">
            <v>Bộ</v>
          </cell>
          <cell r="H846">
            <v>20</v>
          </cell>
          <cell r="I846">
            <v>51000000</v>
          </cell>
          <cell r="J846">
            <v>1020000000</v>
          </cell>
          <cell r="K846">
            <v>20400000</v>
          </cell>
          <cell r="L846">
            <v>1530000000</v>
          </cell>
          <cell r="M846">
            <v>714000000</v>
          </cell>
          <cell r="N846">
            <v>4</v>
          </cell>
          <cell r="O846" t="str">
            <v>PP2300520332</v>
          </cell>
          <cell r="P846" t="str">
            <v>Khớp háng bán phần không xi măng</v>
          </cell>
          <cell r="Q846">
            <v>180</v>
          </cell>
          <cell r="R846">
            <v>417456000</v>
          </cell>
          <cell r="S846">
            <v>210</v>
          </cell>
          <cell r="T846" t="str">
            <v>Trong vòng 24 giờ kể từ thời điểm đặt hàng của Bệnh viện</v>
          </cell>
          <cell r="U846" t="str">
            <v>Khớp háng bán phần không xi măng Origin Stem</v>
          </cell>
          <cell r="V846" t="str">
            <v>Khớp háng bán phần không xi măng Origin Stem</v>
          </cell>
          <cell r="W846" t="str">
            <v>N06.04.052.3857.183.0004</v>
          </cell>
          <cell r="X846" t="str">
            <v>111-18-xx0x
111-152-0xx
111-21-2xxx</v>
          </cell>
          <cell r="Y846" t="str">
            <v>1. Stem: có taper 12/14, Biên độ xoay 135°, có cánh &amp; rãnh chống xoay.
 - Chuôichất liệu: Ti6Al4V 
 -  Kích cỡ:  8-&gt;18, chiều dài các cỡ
2.Head: Chất liệu CoCrMo 
 - Có taper 12/14. Có biên độ xoay 135º, đầu gắng chỏm 22.2mm- &gt;28mm đường kính 39mm -&gt; 55mm. Gồm nhiều size
3. Cup bipolar: Chất liệu Ultra high molecular weight polyethylene UHMWPE bên trong , bên ngoài chất liệu Implant Stainless steel  
 - Kích thước:  39mm-&gt;55mm, có vòng khóa chống trật.</v>
          </cell>
          <cell r="Z846" t="str">
            <v>Signature Orthopaedics Europe Ltd</v>
          </cell>
          <cell r="AA846" t="str">
            <v>Ireland</v>
          </cell>
          <cell r="AB846" t="str">
            <v>Signature Orthopaedics Europe Ltd</v>
          </cell>
          <cell r="AC846" t="str">
            <v>Ireland</v>
          </cell>
          <cell r="AD846" t="str">
            <v>C</v>
          </cell>
          <cell r="AE846" t="str">
            <v>14744NK/BYT-TB-CT Ngày 06/03/2020;
16876NK/BYT-TB-CT Ngày 11/11/2020</v>
          </cell>
          <cell r="AF846" t="str">
            <v>3 hộp/bộ</v>
          </cell>
          <cell r="AG846" t="str">
            <v>Bộ</v>
          </cell>
          <cell r="AH846">
            <v>20</v>
          </cell>
          <cell r="AI846">
            <v>0</v>
          </cell>
          <cell r="AJ846" t="str">
            <v>vn0311829625</v>
          </cell>
          <cell r="AK846" t="str">
            <v>CÔNG TY CỔ PHẦN Y TẾ THÀNH ÂN</v>
          </cell>
          <cell r="AL846" t="str">
            <v>Đạt</v>
          </cell>
          <cell r="AM846"/>
          <cell r="AN846" t="str">
            <v>Phan Thị Lường</v>
          </cell>
          <cell r="AO846" t="str">
            <v>Đạt</v>
          </cell>
          <cell r="AP846" t="str">
            <v>Đạt</v>
          </cell>
          <cell r="AQ846" t="str">
            <v>Đạt</v>
          </cell>
          <cell r="AR846">
            <v>0</v>
          </cell>
          <cell r="AS846" t="str">
            <v>Đạt</v>
          </cell>
          <cell r="AT846" t="str">
            <v>Đạt</v>
          </cell>
          <cell r="AU846" t="str">
            <v>Đạt</v>
          </cell>
          <cell r="AV846" t="str">
            <v>Đạt</v>
          </cell>
          <cell r="AW846" t="str">
            <v>Đạt</v>
          </cell>
          <cell r="AX846" t="str">
            <v>Đạt</v>
          </cell>
          <cell r="AY846" t="str">
            <v>Đạt</v>
          </cell>
          <cell r="AZ846">
            <v>0</v>
          </cell>
          <cell r="BA846" t="str">
            <v>Hồ Thị Xuân Thu</v>
          </cell>
          <cell r="BB846" t="str">
            <v>Đạt</v>
          </cell>
          <cell r="BC846">
            <v>0</v>
          </cell>
        </row>
        <row r="847">
          <cell r="C847" t="str">
            <v>PP2300520332</v>
          </cell>
          <cell r="D847" t="str">
            <v>Khớp háng bán phần không xi măng</v>
          </cell>
          <cell r="E847" t="str">
            <v xml:space="preserve">1. Stem: có taper 12/14, Biên độ xoay 135°, có cánh &amp; rãnh chống xoay.
 - Chuôichất liệu: Ti6Al4V 
 -  Kích cỡ:  8-&gt;18, chiều dài các cỡ
2.Head: Chất liệu CoCrMo 
 - Có taper 12/14. Có biên độ xoay 135º, đầu gắng chỏm 22.2mm- &gt;28mm đường kính 39mm -&gt; 55mm. Gồm nhiều size
3. Cup bipolar: Chất liệu Ultra high molecular weight polyethylene UHMWPE bên trong , bên ngoài chất liệu Implant Stainless steel  
 - Kích thước:  39mm-&gt;55mm, có vòng khóa chống trật.
</v>
          </cell>
          <cell r="F847">
            <v>0</v>
          </cell>
          <cell r="G847" t="str">
            <v>Bộ</v>
          </cell>
          <cell r="H847">
            <v>20</v>
          </cell>
          <cell r="I847">
            <v>51000000</v>
          </cell>
          <cell r="J847">
            <v>1020000000</v>
          </cell>
          <cell r="K847">
            <v>20400000</v>
          </cell>
          <cell r="L847">
            <v>1530000000</v>
          </cell>
          <cell r="M847">
            <v>714000000</v>
          </cell>
          <cell r="N847">
            <v>4</v>
          </cell>
          <cell r="O847" t="str">
            <v>PP2300520332</v>
          </cell>
          <cell r="P847" t="str">
            <v>Khớp háng bán phần không xi măng</v>
          </cell>
          <cell r="Q847">
            <v>180</v>
          </cell>
          <cell r="R847">
            <v>197526000</v>
          </cell>
          <cell r="S847">
            <v>210</v>
          </cell>
          <cell r="T847" t="str">
            <v>Trong vòng 24 giờ kể từ thời điểm đặt hàng của Bệnh viện</v>
          </cell>
          <cell r="U847" t="str">
            <v>Khớp háng bán phần không xi măng SL X-Pore</v>
          </cell>
          <cell r="V847" t="str">
            <v>Khớp háng bán phần không xi măng SL X-Pore</v>
          </cell>
          <cell r="W847" t="str">
            <v>N06.04.052.3457.292.0003</v>
          </cell>
          <cell r="X847" t="str">
            <v xml:space="preserve">259xx +  203xx +  269xx +  157xx
</v>
          </cell>
          <cell r="Y847" t="str">
            <v>1. Stem: có taper 12/14, Biên độ xoay 135°, có cánh &amp; rãnh chống xoay.
 - Chuôichất liệu: Ti6Al4V 
 -  Kích cỡ:  8-&gt;18, chiều dài các cỡ
2.Head: Chất liệu CoCrMo 
 - Có taper 12/14. Có biên độ xoay 135º, đầu gắng chỏm 22.2mm- &gt;28mm đường kính 39mm -&gt; 55mm</v>
          </cell>
          <cell r="Z847" t="str">
            <v>Permedica S.p.A</v>
          </cell>
          <cell r="AA847" t="str">
            <v>Ý</v>
          </cell>
          <cell r="AB847" t="str">
            <v>Permedica S.p.A</v>
          </cell>
          <cell r="AC847" t="str">
            <v>Ý</v>
          </cell>
          <cell r="AD847" t="str">
            <v>C</v>
          </cell>
          <cell r="AE847" t="str">
            <v>13983NK/BYT-TB-CT</v>
          </cell>
          <cell r="AF847" t="str">
            <v>Cái/ Hộp</v>
          </cell>
          <cell r="AG847" t="str">
            <v>Bộ</v>
          </cell>
          <cell r="AH847">
            <v>20</v>
          </cell>
          <cell r="AI847">
            <v>0</v>
          </cell>
          <cell r="AJ847" t="str">
            <v>vn0313296806</v>
          </cell>
          <cell r="AK847" t="str">
            <v>CÔNG TY TNHH THIÊT BỊ Y TẾ TVT</v>
          </cell>
          <cell r="AL847" t="str">
            <v>Đạt</v>
          </cell>
          <cell r="AM847"/>
          <cell r="AN847" t="str">
            <v>Phạm Thị Kim Hoàng</v>
          </cell>
          <cell r="AO847" t="str">
            <v>Đạt</v>
          </cell>
          <cell r="AP847" t="str">
            <v>Đạt</v>
          </cell>
          <cell r="AQ847" t="str">
            <v>Đạt</v>
          </cell>
          <cell r="AR847">
            <v>0</v>
          </cell>
          <cell r="AS847" t="str">
            <v>Đạt</v>
          </cell>
          <cell r="AT847" t="str">
            <v>Đạt</v>
          </cell>
          <cell r="AU847" t="str">
            <v>Đạt</v>
          </cell>
          <cell r="AV847" t="str">
            <v>Đạt</v>
          </cell>
          <cell r="AW847" t="str">
            <v>Đạt</v>
          </cell>
          <cell r="AX847" t="str">
            <v>Đạt</v>
          </cell>
          <cell r="AY847" t="str">
            <v>Đạt</v>
          </cell>
          <cell r="AZ847">
            <v>0</v>
          </cell>
          <cell r="BA847" t="str">
            <v>Nguyễn Văn Tuyền</v>
          </cell>
          <cell r="BB847" t="str">
            <v>Đạt</v>
          </cell>
          <cell r="BC847">
            <v>0</v>
          </cell>
        </row>
        <row r="848">
          <cell r="C848" t="str">
            <v>PP2300520332</v>
          </cell>
          <cell r="D848" t="str">
            <v>Khớp háng bán phần không xi măng</v>
          </cell>
          <cell r="E848" t="str">
            <v xml:space="preserve">1. Stem: có taper 12/14, Biên độ xoay 135°, có cánh &amp; rãnh chống xoay.
 - Chuôichất liệu: Ti6Al4V 
 -  Kích cỡ:  8-&gt;18, chiều dài các cỡ
2.Head: Chất liệu CoCrMo 
 - Có taper 12/14. Có biên độ xoay 135º, đầu gắng chỏm 22.2mm- &gt;28mm đường kính 39mm -&gt; 55mm. Gồm nhiều size
3. Cup bipolar: Chất liệu Ultra high molecular weight polyethylene UHMWPE bên trong , bên ngoài chất liệu Implant Stainless steel  
 - Kích thước:  39mm-&gt;55mm, có vòng khóa chống trật.
</v>
          </cell>
          <cell r="F848">
            <v>0</v>
          </cell>
          <cell r="G848" t="str">
            <v>Bộ</v>
          </cell>
          <cell r="H848">
            <v>20</v>
          </cell>
          <cell r="I848">
            <v>51000000</v>
          </cell>
          <cell r="J848">
            <v>1020000000</v>
          </cell>
          <cell r="K848">
            <v>20400000</v>
          </cell>
          <cell r="L848">
            <v>1530000000</v>
          </cell>
          <cell r="M848">
            <v>714000000</v>
          </cell>
          <cell r="N848">
            <v>4</v>
          </cell>
          <cell r="O848" t="str">
            <v>PP2300520332</v>
          </cell>
          <cell r="P848" t="str">
            <v>Khớp háng bán phần không xi măng</v>
          </cell>
          <cell r="Q848">
            <v>180</v>
          </cell>
          <cell r="R848">
            <v>613881000</v>
          </cell>
          <cell r="S848">
            <v>210</v>
          </cell>
          <cell r="T848" t="str">
            <v>Trong vòng 24 giờ kể từ thời điểm đặt hàng của Bệnh viện</v>
          </cell>
          <cell r="U848" t="str">
            <v>Khớp háng bán phần không xi măng UHL - PAVI</v>
          </cell>
          <cell r="V848" t="str">
            <v>Khớp háng bán phần không xi măng UHL - PAVI</v>
          </cell>
          <cell r="W848" t="str">
            <v>N06.04.052.2294.240.0001</v>
          </cell>
          <cell r="X848" t="str">
            <v>H015 0008 -&gt; H015 0016; UHL-22-38 -&gt; UHL-28-60; HIT CC422; HIT CC428; HIT CM422; HIT CM428; HIT CL422; HIT CL428</v>
          </cell>
          <cell r="Y848" t="str">
            <v>1.Chuôi xương đùi (cuống xương đùi): Góc cổ chuôi 135 độ. Vật liệu: hợp kim Titanium Aluminium Vanadium, được phủ 2 lớp gồm 1 lớp bột titanium và 1 lớp hydroxyapatite. Cổ chuôi 12/14, 5 độ 40 phút, hình ê-líp và được đánh bóng gương. Kích thước: size x chiều dài: 9 x 130mm; 10 x 140mm; 11 x 145mm; 12 x 150mm; 13 x 155mm; 14 x 160mm; 15 x 165mm; 16 x 170mm. Tiệt trùng sẵn bằng tia gamma.
2. Ổ cối bán phần: Bề mặt ngoài bằng thép ko gỉ, đánh bóng gương. Bề mặt bên trong bằng polyethylene. ĐK 42-58 bước tăng 2 tương ứng chỏm đk 22.2mm; Đk 42-60 bước tăng 2 tương ứng chỏm đk 28mm. Ổ cối có cơ chế khóa ràng chống trật khớp.
3.Đầu xương đùi (chỏm): Chất liệu: Thép không rỉ. Kích cỡ: 12/14 đk 22.2mm: có các size: 0; +3, 12/14 đk 28mm: có các size: -3.5; 0; +3.5; +7.</v>
          </cell>
          <cell r="Z848" t="str">
            <v>Groupe Lepine</v>
          </cell>
          <cell r="AA848" t="str">
            <v>Pháp</v>
          </cell>
          <cell r="AB848" t="str">
            <v>Groupe Lepine</v>
          </cell>
          <cell r="AC848" t="str">
            <v>Pháp</v>
          </cell>
          <cell r="AD848" t="str">
            <v>C</v>
          </cell>
          <cell r="AE848" t="str">
            <v>GPNK 9737NK/BYT-TB-CT ngày 11/6/2018</v>
          </cell>
          <cell r="AF848" t="str">
            <v>Hộp/1 cái</v>
          </cell>
          <cell r="AG848" t="str">
            <v>Bộ</v>
          </cell>
          <cell r="AH848">
            <v>20</v>
          </cell>
          <cell r="AI848">
            <v>0</v>
          </cell>
          <cell r="AJ848" t="str">
            <v>vn0303649788</v>
          </cell>
          <cell r="AK848" t="str">
            <v>CÔNG TY TNHH THƯƠNG MẠI - DỊCH VỤ VÀ SẢN XUẤT VIỆT TƯỜNG</v>
          </cell>
          <cell r="AL848" t="str">
            <v>Đạt</v>
          </cell>
          <cell r="AM848"/>
          <cell r="AN848" t="str">
            <v>Nguyễn Thị Sao Mai</v>
          </cell>
          <cell r="AO848" t="str">
            <v>Đạt</v>
          </cell>
          <cell r="AP848" t="str">
            <v>Đạt</v>
          </cell>
          <cell r="AQ848" t="str">
            <v>Đạt</v>
          </cell>
          <cell r="AR848">
            <v>0</v>
          </cell>
          <cell r="AS848" t="str">
            <v>Đạt</v>
          </cell>
          <cell r="AT848" t="str">
            <v>Không đạt</v>
          </cell>
          <cell r="AU848" t="str">
            <v>Đạt</v>
          </cell>
          <cell r="AV848" t="str">
            <v>Đạt</v>
          </cell>
          <cell r="AW848" t="str">
            <v>Đạt</v>
          </cell>
          <cell r="AX848" t="str">
            <v>Đạt</v>
          </cell>
          <cell r="AY848" t="str">
            <v>Không đạt</v>
          </cell>
          <cell r="AZ848" t="str">
            <v xml:space="preserve">E-HSDT:
Đầu xương đùi (chỏm): Làm bằng thép không gỉ.
E-HSMT:
Head: Chất liệu CoCrMo.
Không đáp ứng yêu cầu hồ sơ mời thầu.
 </v>
          </cell>
          <cell r="BA848" t="str">
            <v>Cao Dũng</v>
          </cell>
          <cell r="BB848" t="str">
            <v>Không đạt</v>
          </cell>
          <cell r="BC848" t="str">
            <v xml:space="preserve">E-HSDT:
Đầu xương đùi (chỏm): Làm bằng thép không gỉ.
E-HSMT:
Head: Chất liệu CoCrMo.
Không đáp ứng yêu cầu hồ sơ mời thầu.
 </v>
          </cell>
        </row>
        <row r="849">
          <cell r="C849" t="str">
            <v>PP2300520332</v>
          </cell>
          <cell r="D849" t="str">
            <v>Khớp háng bán phần không xi măng</v>
          </cell>
          <cell r="E849" t="str">
            <v xml:space="preserve">1. Stem: có taper 12/14, Biên độ xoay 135°, có cánh &amp; rãnh chống xoay.
 - Chuôichất liệu: Ti6Al4V 
 -  Kích cỡ:  8-&gt;18, chiều dài các cỡ
2.Head: Chất liệu CoCrMo 
 - Có taper 12/14. Có biên độ xoay 135º, đầu gắng chỏm 22.2mm- &gt;28mm đường kính 39mm -&gt; 55mm. Gồm nhiều size
3. Cup bipolar: Chất liệu Ultra high molecular weight polyethylene UHMWPE bên trong , bên ngoài chất liệu Implant Stainless steel  
 - Kích thước:  39mm-&gt;55mm, có vòng khóa chống trật.
</v>
          </cell>
          <cell r="F849">
            <v>0</v>
          </cell>
          <cell r="G849" t="str">
            <v>Bộ</v>
          </cell>
          <cell r="H849">
            <v>20</v>
          </cell>
          <cell r="I849">
            <v>51000000</v>
          </cell>
          <cell r="J849">
            <v>1020000000</v>
          </cell>
          <cell r="K849">
            <v>20400000</v>
          </cell>
          <cell r="L849">
            <v>1530000000</v>
          </cell>
          <cell r="M849">
            <v>714000000</v>
          </cell>
          <cell r="N849">
            <v>4</v>
          </cell>
          <cell r="O849" t="str">
            <v>PP2300520332</v>
          </cell>
          <cell r="P849" t="str">
            <v>Khớp háng bán phần không xi măng</v>
          </cell>
          <cell r="Q849">
            <v>180</v>
          </cell>
          <cell r="R849">
            <v>593283000</v>
          </cell>
          <cell r="S849">
            <v>210</v>
          </cell>
          <cell r="T849" t="str">
            <v>Trong vòng 24h kể từ thời điểm đặt hàng của bệnh viện</v>
          </cell>
          <cell r="U849" t="str">
            <v>Bộ khớp háng bán phần không xi măng chuôi cổ liền</v>
          </cell>
          <cell r="V849" t="str">
            <v>Bộ khớp háng bán phần không xi măng chuôi cổ liền</v>
          </cell>
          <cell r="W849" t="str">
            <v>N06.04.052.3115.175.0028</v>
          </cell>
          <cell r="X849" t="str">
            <v>260xxxxx
GLBPxxxx 
PRxxxxxx</v>
          </cell>
          <cell r="Y849" t="str">
            <v>1. Stem: có taper 12/14, Biên độ xoay 135°, có cánh &amp; rãnh chống xoay.
 - Chuôichất liệu: Ti6Al4V 
 -  Kích cỡ:  8-&gt;18, chiều dài các cỡ
2.Head: Chất liệu CoCrMo 
 - Có taper 12/14. Có biên độ xoay 135º, đầu gắng chỏm 22.2mm- &gt;28mm đường kính 39mm -&gt; 55mm. Gồm nhiều size
3. Cup bipolar: Chất liệu Ultra high molecular weight polyethylene UHMWPE bên trong , bên ngoài chất liệu Implant Stainless steel  
 - Kích thước:  36mm-&gt;65mm, có vòng khóa chống trật.</v>
          </cell>
          <cell r="Z849" t="str">
            <v>Microport Orthopedics Inc</v>
          </cell>
          <cell r="AA849" t="str">
            <v>Mỹ</v>
          </cell>
          <cell r="AB849" t="str">
            <v>Microport Orthopedics Inc</v>
          </cell>
          <cell r="AC849" t="str">
            <v>Mỹ</v>
          </cell>
          <cell r="AD849" t="str">
            <v>C</v>
          </cell>
          <cell r="AE849" t="str">
            <v>11405NK/BYT-TB-CT ngày 12/11/2018</v>
          </cell>
          <cell r="AF849" t="str">
            <v>3 cái/ bộ</v>
          </cell>
          <cell r="AG849" t="str">
            <v>Bộ</v>
          </cell>
          <cell r="AH849">
            <v>20</v>
          </cell>
          <cell r="AI849">
            <v>0</v>
          </cell>
          <cell r="AJ849" t="str">
            <v>vn0302204137</v>
          </cell>
          <cell r="AK849" t="str">
            <v>CÔNG TY TNHH TRANG THIẾT BỊ Y TẾ B.M.S</v>
          </cell>
          <cell r="AL849" t="str">
            <v>Đạt</v>
          </cell>
          <cell r="AM849"/>
          <cell r="AN849" t="str">
            <v xml:space="preserve">Đào Thị Nhung </v>
          </cell>
          <cell r="AO849" t="str">
            <v>Đạt</v>
          </cell>
          <cell r="AP849" t="str">
            <v>Đạt</v>
          </cell>
          <cell r="AQ849" t="str">
            <v>Đạt</v>
          </cell>
          <cell r="AR849" t="str">
            <v>Đạt</v>
          </cell>
          <cell r="AS849" t="str">
            <v>Đạt</v>
          </cell>
          <cell r="AT849" t="str">
            <v>Đạt</v>
          </cell>
          <cell r="AU849" t="str">
            <v>Đạt</v>
          </cell>
          <cell r="AV849" t="str">
            <v>Đạt</v>
          </cell>
          <cell r="AW849" t="str">
            <v>Đạt</v>
          </cell>
          <cell r="AX849" t="str">
            <v>Đạt</v>
          </cell>
          <cell r="AY849" t="str">
            <v>Đạt</v>
          </cell>
          <cell r="AZ849" t="str">
            <v xml:space="preserve"> </v>
          </cell>
          <cell r="BA849" t="str">
            <v>Nguyễn Văn Thành</v>
          </cell>
          <cell r="BB849" t="str">
            <v>Đạt</v>
          </cell>
          <cell r="BC849">
            <v>0</v>
          </cell>
        </row>
        <row r="850">
          <cell r="C850" t="str">
            <v>PP2300520332</v>
          </cell>
          <cell r="D850" t="str">
            <v>Khớp háng bán phần không xi măng</v>
          </cell>
          <cell r="E850" t="str">
            <v xml:space="preserve">1. Stem: có taper 12/14, Biên độ xoay 135°, có cánh &amp; rãnh chống xoay.
 - Chuôichất liệu: Ti6Al4V 
 -  Kích cỡ:  8-&gt;18, chiều dài các cỡ
2.Head: Chất liệu CoCrMo 
 - Có taper 12/14. Có biên độ xoay 135º, đầu gắng chỏm 22.2mm- &gt;28mm đường kính 39mm -&gt; 55mm. Gồm nhiều size
3. Cup bipolar: Chất liệu Ultra high molecular weight polyethylene UHMWPE bên trong , bên ngoài chất liệu Implant Stainless steel  
 - Kích thước:  39mm-&gt;55mm, có vòng khóa chống trật.
</v>
          </cell>
          <cell r="F850">
            <v>0</v>
          </cell>
          <cell r="G850" t="str">
            <v>Bộ</v>
          </cell>
          <cell r="H850">
            <v>20</v>
          </cell>
          <cell r="I850">
            <v>51000000</v>
          </cell>
          <cell r="J850">
            <v>1020000000</v>
          </cell>
          <cell r="K850">
            <v>20400000</v>
          </cell>
          <cell r="L850">
            <v>1530000000</v>
          </cell>
          <cell r="M850">
            <v>714000000</v>
          </cell>
          <cell r="N850">
            <v>4</v>
          </cell>
          <cell r="O850" t="str">
            <v>PP2300520332</v>
          </cell>
          <cell r="P850" t="str">
            <v>Khớp háng bán phần không xi măng</v>
          </cell>
          <cell r="Q850">
            <v>180</v>
          </cell>
          <cell r="R850">
            <v>265332000</v>
          </cell>
          <cell r="S850">
            <v>210</v>
          </cell>
          <cell r="T850" t="str">
            <v>Trong vòng 24 giờ kể từ thời điểm đặt hàng của Bệnh viện</v>
          </cell>
          <cell r="U850" t="str">
            <v>Khớp háng bán phần không xi măng, chuôi phủ Plasmapore</v>
          </cell>
          <cell r="V850" t="str">
            <v>Khớp háng bán phần không xi măng, chuôi phủ Plasmapore</v>
          </cell>
          <cell r="W850" t="str">
            <v>N06.04.052.0092.155.0016</v>
          </cell>
          <cell r="X850" t="str">
            <v>Chuôi khớp: NK198T-&gt;NK208T 
Chỏm khớp: NK330K-&gt;NK432K 
Ổ cối: NK019S-&gt;NK053S</v>
          </cell>
          <cell r="Y850" t="str">
            <v>1. Stem: có taper 12/14, Biên độ xoay 135°, có cánh &amp; rãnh chống xoay.
 - Chuôichất liệu: Ti6Al4V 
 -  Kích cỡ:  8-&gt;18, chiều dài các cỡ
2.Head: Chất liệu CoCrMo 
 - Có taper 12/14. Có biên độ xoay 135º, đầu gắng chỏm 22.2mm- &gt;28mm đường kính 39mm -&gt; 55mm. Gồm nhiều size
3. Cup bipolar: Chất liệu Ultra high molecular weight polyethylene UHMWPE bên trong , bên ngoài chất liệu Implant Stainless steel  
 - Kích thước:  39mm-&gt;55mm, có vòng khóa chống trật.</v>
          </cell>
          <cell r="Z850" t="str">
            <v>- AESCULAP AG
- Ortek AG</v>
          </cell>
          <cell r="AA850" t="str">
            <v>Đức/ Thuỵ Sỹ</v>
          </cell>
          <cell r="AB850" t="str">
            <v>Aesculap AG</v>
          </cell>
          <cell r="AC850" t="str">
            <v>Đức</v>
          </cell>
          <cell r="AD850" t="str">
            <v>D</v>
          </cell>
          <cell r="AE850" t="str">
            <v>17598NK/BYT-TB-CT
11477NK/BYT-TB-CT
13768NK/BYT-TB-CT
2300510ĐKLH/BYT-HTTB</v>
          </cell>
          <cell r="AF850" t="str">
            <v>Hộp/ Cái</v>
          </cell>
          <cell r="AG850" t="str">
            <v>Bộ</v>
          </cell>
          <cell r="AH850">
            <v>20</v>
          </cell>
          <cell r="AI850">
            <v>0</v>
          </cell>
          <cell r="AJ850" t="str">
            <v>vn0303649259</v>
          </cell>
          <cell r="AK850" t="str">
            <v>CÔNG TY TNHH VIỆT Y</v>
          </cell>
          <cell r="AL850" t="str">
            <v>Đạt</v>
          </cell>
          <cell r="AM850"/>
          <cell r="AN850" t="str">
            <v>Trần Thị Kiều Diễm</v>
          </cell>
          <cell r="AO850" t="str">
            <v>Đạt</v>
          </cell>
          <cell r="AP850" t="str">
            <v>Đạt</v>
          </cell>
          <cell r="AQ850" t="str">
            <v>Đạt</v>
          </cell>
          <cell r="AR850">
            <v>0</v>
          </cell>
          <cell r="AS850" t="str">
            <v>Đạt</v>
          </cell>
          <cell r="AT850" t="str">
            <v>Đạt</v>
          </cell>
          <cell r="AU850" t="str">
            <v>Đạt</v>
          </cell>
          <cell r="AV850" t="str">
            <v>Đạt</v>
          </cell>
          <cell r="AW850" t="str">
            <v>Đạt</v>
          </cell>
          <cell r="AX850" t="str">
            <v>Đạt</v>
          </cell>
          <cell r="AY850" t="str">
            <v>Đạt</v>
          </cell>
          <cell r="AZ850">
            <v>0</v>
          </cell>
          <cell r="BA850" t="str">
            <v>Hồ Thị Xuân Thu</v>
          </cell>
          <cell r="BB850" t="str">
            <v>Đạt</v>
          </cell>
          <cell r="BC850">
            <v>0</v>
          </cell>
        </row>
        <row r="851">
          <cell r="C851" t="str">
            <v>PP2300520332</v>
          </cell>
          <cell r="D851" t="str">
            <v>Khớp háng bán phần không xi măng</v>
          </cell>
          <cell r="E851" t="str">
            <v xml:space="preserve">1. Stem: có taper 12/14, Biên độ xoay 135°, có cánh &amp; rãnh chống xoay.
 - Chuôichất liệu: Ti6Al4V 
 -  Kích cỡ:  8-&gt;18, chiều dài các cỡ
2.Head: Chất liệu CoCrMo 
 - Có taper 12/14. Có biên độ xoay 135º, đầu gắng chỏm 22.2mm- &gt;28mm đường kính 39mm -&gt; 55mm. Gồm nhiều size
3. Cup bipolar: Chất liệu Ultra high molecular weight polyethylene UHMWPE bên trong , bên ngoài chất liệu Implant Stainless steel  
 - Kích thước:  39mm-&gt;55mm, có vòng khóa chống trật.
</v>
          </cell>
          <cell r="F851">
            <v>0</v>
          </cell>
          <cell r="G851" t="str">
            <v>Bộ</v>
          </cell>
          <cell r="H851">
            <v>20</v>
          </cell>
          <cell r="I851">
            <v>51000000</v>
          </cell>
          <cell r="J851">
            <v>1020000000</v>
          </cell>
          <cell r="K851">
            <v>20400000</v>
          </cell>
          <cell r="L851">
            <v>1530000000</v>
          </cell>
          <cell r="M851">
            <v>714000000</v>
          </cell>
          <cell r="N851">
            <v>4</v>
          </cell>
          <cell r="O851" t="str">
            <v>PP2300520332</v>
          </cell>
          <cell r="P851" t="str">
            <v>Khớp háng bán phần không xi măng</v>
          </cell>
          <cell r="Q851">
            <v>180</v>
          </cell>
          <cell r="R851">
            <v>377764000</v>
          </cell>
          <cell r="S851">
            <v>210</v>
          </cell>
          <cell r="T851">
            <v>0</v>
          </cell>
          <cell r="U851" t="str">
            <v>Bộ khớp háng bán phần Bipolar II - chuôi không xi măng UTF-reduced, góc cổ chuôi 130 độ</v>
          </cell>
          <cell r="V851" t="str">
            <v>Bộ khớp háng bán phần Bipolar II - chuôi không xi măng UTF-reduced, góc cổ chuôi 130 độ</v>
          </cell>
          <cell r="W851" t="str">
            <v>N06.04.052.4272.296.0011</v>
          </cell>
          <cell r="X851" t="str">
            <v>1503-3xxx; 1206-xxxx; 1106-xxxx</v>
          </cell>
          <cell r="Y851" t="str">
            <v>1. Chuôi xương đùi không xi măng  Stem (số lượng: 01 cái)
Loại cố định đầu gần, dạng nêm 2 chiều có rãnh chống xoay và cổ trơn, chất liệu hợp kim hợp kim Titanium (Ti-6Al-4V), phun Titanium Plasma dày 0.5mm. Góc cổ thân 130º, taper 12/14.
- Các kích cỡ từ #00, #0, #1, #2, #3, #4, #5, #6, #7, #8, #9, #10, #11, #12, #13, #14  tương ứng với chiều dài từ 114mm; 120mm; 125mm; 128mm; 131mm; 134mm; 137mm; 140mm; 142mm; 144mm; 146mm; 149mm; 152mm; 155mm; 158mm; 161mm
2. Chỏm khớp Head (số lượng: 01 cái)
Chất liệu Cobalt Chrome (CoCrMo )
Kích thước 22.2mm (0mm, +3mm, +6mm, +9mm), 28mm (-3mm, 0mm, +2,5mm, +5mm, +7.5mm, +10mm).
Có taper 12/14. Có biên độ xoay 130º.  đường kính 38mm -&gt; 56mm.
3.Cup Bipolar (số lượng: 01 cái)
Mặt ngoài Cobalt Chrome, độ nhám ≤ 0.02 μm, lớp lót PE siêu phân tử liên kết chéo (UHMWPE) ≥ 5mm. Có vòng khóa trong chống trật chỏm.
- Đường kính ngoài từ 38 - 60mm (bước tăng 1mm), đường kính trong 22.2 và 28mm.
Bộ khớp có chứng nhận tiêu chuẩn FDA ;CE và ISO.</v>
          </cell>
          <cell r="Z851" t="str">
            <v>United Orthopedic
 Corporation</v>
          </cell>
          <cell r="AA851" t="str">
            <v>Đài Loan</v>
          </cell>
          <cell r="AB851" t="str">
            <v>United Orthopedic
 Corporation</v>
          </cell>
          <cell r="AC851" t="str">
            <v>Đài Loan</v>
          </cell>
          <cell r="AD851" t="str">
            <v>PhâN Loại: C</v>
          </cell>
          <cell r="AE851" t="str">
            <v xml:space="preserve">
'+ Số:12678NK/BYT
-TB-CT
Giấy phép nhập khẩu này có hiệu lực đến ngày 31 tháng 12 năm 2019
Ngày đăng ký 11/05/2019</v>
          </cell>
          <cell r="AF851" t="str">
            <v>Hộp/1 cái</v>
          </cell>
          <cell r="AG851" t="str">
            <v>Bộ</v>
          </cell>
          <cell r="AH851">
            <v>20</v>
          </cell>
          <cell r="AI851" t="str">
            <v>60 tháng</v>
          </cell>
          <cell r="AJ851" t="str">
            <v>vn0100124376</v>
          </cell>
          <cell r="AK851" t="str">
            <v>TỔNG CÔNG TY THIẾT BỊ Y TẾ VIỆT NAM - CTCP</v>
          </cell>
          <cell r="AL851" t="str">
            <v>Đạt</v>
          </cell>
          <cell r="AM851"/>
          <cell r="AN851" t="str">
            <v>Trần Thị Kiều Diễm</v>
          </cell>
          <cell r="AO851">
            <v>0</v>
          </cell>
          <cell r="AP851">
            <v>0</v>
          </cell>
          <cell r="AQ851" t="str">
            <v>Đạt</v>
          </cell>
          <cell r="AR851">
            <v>0</v>
          </cell>
          <cell r="AS851" t="str">
            <v>Đạt</v>
          </cell>
          <cell r="AT851" t="str">
            <v>Không đạt</v>
          </cell>
          <cell r="AU851" t="str">
            <v>Đạt</v>
          </cell>
          <cell r="AV851" t="str">
            <v>Đạt</v>
          </cell>
          <cell r="AW851" t="str">
            <v>Đạt</v>
          </cell>
          <cell r="AX851" t="str">
            <v>Đạt</v>
          </cell>
          <cell r="AY851" t="str">
            <v>Không đạt</v>
          </cell>
          <cell r="AZ851" t="str">
            <v>E-HSMT:
+ Stem: Biên độ xoay 135°, Kích cỡ:  8-&gt;18
+ Head: Biên độ xoay 135º
+ Cup Bipolar: bên ngoài chất liệu Implant Stainless steel  
E-HSDT: 
+ Stem: Góc cổ thân 130º, kích cỡ từ 0-&gt; 14
+ Head:  Có biên độ xoay 130º.
+ Cup Bipolar: Mặt ngoài Cobalt Chrome</v>
          </cell>
          <cell r="BA851" t="str">
            <v>Trần Thị Huyền Trân</v>
          </cell>
          <cell r="BB851" t="str">
            <v>Không đạt</v>
          </cell>
          <cell r="BC851" t="str">
            <v>E-HSMT:
+ Stem: Biên độ xoay 135°, Kích cỡ:  8-&gt;18
+ Head: Biên độ xoay 135º
+ Cup Bipolar: bên ngoài chất liệu Implant Stainless steel  
E-HSDT: 
+ Stem: Góc cổ thân 130º, kích cỡ từ 0-&gt; 14
+ Head:  Có biên độ xoay 130º.
+ Cup Bipolar: Mặt ngoài Cobalt Chrome</v>
          </cell>
        </row>
        <row r="852">
          <cell r="C852" t="str">
            <v>PP2300520333</v>
          </cell>
          <cell r="D852" t="str">
            <v>Khớp gối toàn phần gập gối tối đa 160 độ</v>
          </cell>
          <cell r="E852" t="str">
            <v>- Khớp gối cố định toàn phần mâm chày không đối xứng
- Lồi Cầu và Mâm Chày chất liệu làm bằng hợp kim Cobalt-Chrome Molybdenum (CoCrMo) đánh bóng bề mặt, gập gối tối đa 160 độ. 
- Lồi cầu các cỡ
- Lớp đệm mâm chày được làm bằng vật liệu cao cấp Beta Polyethylent ( UHMWPE) có kích thướt 10mm - 20 mm.
- Mâm chày các cỡ</v>
          </cell>
          <cell r="F852">
            <v>0</v>
          </cell>
          <cell r="G852" t="str">
            <v>Bộ</v>
          </cell>
          <cell r="H852">
            <v>10</v>
          </cell>
          <cell r="I852">
            <v>55000000</v>
          </cell>
          <cell r="J852">
            <v>550000000</v>
          </cell>
          <cell r="K852">
            <v>11000000</v>
          </cell>
          <cell r="L852">
            <v>825000000</v>
          </cell>
          <cell r="M852">
            <v>385000000</v>
          </cell>
          <cell r="N852">
            <v>2</v>
          </cell>
          <cell r="O852" t="str">
            <v>PP2300520333</v>
          </cell>
          <cell r="P852" t="str">
            <v>Khớp gối toàn phần gập gối tối đa 160 độ</v>
          </cell>
          <cell r="Q852">
            <v>180</v>
          </cell>
          <cell r="R852">
            <v>417456000</v>
          </cell>
          <cell r="S852">
            <v>210</v>
          </cell>
          <cell r="T852" t="str">
            <v>Trong vòng 24 giờ kể từ thời điểm đặt hàng của Bệnh viện</v>
          </cell>
          <cell r="U852" t="str">
            <v>Bộ khớp gối toàn phần có xi măng MOBIO</v>
          </cell>
          <cell r="V852" t="str">
            <v>Bộ khớp gối toàn phần có xi măng MOBIO</v>
          </cell>
          <cell r="W852" t="str">
            <v>N06.04.053.0580.175.0010</v>
          </cell>
          <cell r="X852" t="str">
            <v>88211xxxxx
8821333xxx
88212xxxxx
88214xxxxx
T04xxxx</v>
          </cell>
          <cell r="Y852" t="str">
            <v>- Khớp gối cố định toàn phần mâm chày không đối xứng
- Lồi Cầu và Mâm Chày chất liệu làm bằng hợp kim Cobalt-Chrome Molybdenum (CoCrMo) đánh bóng bề mặt, gập gối tối đa 160 độ. 
- Lồi cầu các cỡ
- Lớp đệm mâm chày được làm bằng vật liệu cao cấp Beta Polyethylent ( UHMWPE) có kích thướt 10mm - 20 mm.
- Mâm chày các cỡ</v>
          </cell>
          <cell r="Z852" t="str">
            <v>B-One Ortho Corp.; Teknimed SAS</v>
          </cell>
          <cell r="AA852" t="str">
            <v>Mỹ; Pháp</v>
          </cell>
          <cell r="AB852" t="str">
            <v>B-One Ortho Corp.; Teknimed SAS</v>
          </cell>
          <cell r="AC852" t="str">
            <v>Mỹ; Pháp</v>
          </cell>
          <cell r="AD852" t="str">
            <v>C</v>
          </cell>
          <cell r="AE852" t="str">
            <v>14501NK/BYT-TB-CT ngày 03/02/2020; 
15837NK/BYT-TB-CT ngày 09/07/2020</v>
          </cell>
          <cell r="AF852" t="str">
            <v>5 cái/ bộ</v>
          </cell>
          <cell r="AG852" t="str">
            <v>Bộ</v>
          </cell>
          <cell r="AH852">
            <v>10</v>
          </cell>
          <cell r="AI852">
            <v>0</v>
          </cell>
          <cell r="AJ852" t="str">
            <v>vn0311829625</v>
          </cell>
          <cell r="AK852" t="str">
            <v>CÔNG TY CỔ PHẦN Y TẾ THÀNH ÂN</v>
          </cell>
          <cell r="AL852" t="str">
            <v>Đạt</v>
          </cell>
          <cell r="AM852"/>
          <cell r="AN852" t="str">
            <v>Phan Thị Lường</v>
          </cell>
          <cell r="AO852" t="str">
            <v>Đạt</v>
          </cell>
          <cell r="AP852" t="str">
            <v>Đạt</v>
          </cell>
          <cell r="AQ852" t="str">
            <v>Đạt</v>
          </cell>
          <cell r="AR852">
            <v>0</v>
          </cell>
          <cell r="AS852" t="str">
            <v>Đạt</v>
          </cell>
          <cell r="AT852" t="str">
            <v>Đạt</v>
          </cell>
          <cell r="AU852" t="str">
            <v>Đạt</v>
          </cell>
          <cell r="AV852" t="str">
            <v>Đạt</v>
          </cell>
          <cell r="AW852" t="str">
            <v>Đạt</v>
          </cell>
          <cell r="AX852" t="str">
            <v>Đạt</v>
          </cell>
          <cell r="AY852" t="str">
            <v>Đạt</v>
          </cell>
          <cell r="AZ852">
            <v>0</v>
          </cell>
          <cell r="BA852" t="str">
            <v>Hồ Thị Xuân Thu</v>
          </cell>
          <cell r="BB852" t="str">
            <v>Đạt</v>
          </cell>
          <cell r="BC852">
            <v>0</v>
          </cell>
        </row>
        <row r="853">
          <cell r="C853" t="str">
            <v>PP2300520333</v>
          </cell>
          <cell r="D853" t="str">
            <v>Khớp gối toàn phần gập gối tối đa 160 độ</v>
          </cell>
          <cell r="E853" t="str">
            <v>- Khớp gối cố định toàn phần mâm chày không đối xứng
- Lồi Cầu và Mâm Chày chất liệu làm bằng hợp kim Cobalt-Chrome Molybdenum (CoCrMo) đánh bóng bề mặt, gập gối tối đa 160 độ. 
- Lồi cầu các cỡ
- Lớp đệm mâm chày được làm bằng vật liệu cao cấp Beta Polyethylent ( UHMWPE) có kích thướt 10mm - 20 mm.
- Mâm chày các cỡ</v>
          </cell>
          <cell r="F853">
            <v>0</v>
          </cell>
          <cell r="G853" t="str">
            <v>Bộ</v>
          </cell>
          <cell r="H853">
            <v>10</v>
          </cell>
          <cell r="I853">
            <v>55000000</v>
          </cell>
          <cell r="J853">
            <v>550000000</v>
          </cell>
          <cell r="K853">
            <v>11000000</v>
          </cell>
          <cell r="L853">
            <v>825000000</v>
          </cell>
          <cell r="M853">
            <v>385000000</v>
          </cell>
          <cell r="N853">
            <v>2</v>
          </cell>
          <cell r="O853" t="str">
            <v>PP2300520333</v>
          </cell>
          <cell r="P853" t="str">
            <v>Khớp gối toàn phần gập gối tối đa 160 độ</v>
          </cell>
          <cell r="Q853">
            <v>180</v>
          </cell>
          <cell r="R853">
            <v>104118100</v>
          </cell>
          <cell r="S853">
            <v>215</v>
          </cell>
          <cell r="T853" t="str">
            <v>Giao hàng trong vòng 24h kể từ thời điểm gửi đơn đặt hàng của Bệnh viện</v>
          </cell>
          <cell r="U853" t="str">
            <v>Khớp gối toàn phần CR, Hi-Flex ,tiết kiệm xương tối đa,ổn định lối sau</v>
          </cell>
          <cell r="V853" t="str">
            <v>Khớp gối toàn phần CR, Hi-Flex ,tiết kiệm xương tối đa,ổn định lối sau</v>
          </cell>
          <cell r="W853" t="str">
            <v>Đang cấp mã</v>
          </cell>
          <cell r="X853" t="str">
            <v xml:space="preserve">+Lồi cầu: KE1001-xx 
+Mâm chày: KE2000-xx
+Đệm mâm chày: 
KE301x-xx;
</v>
          </cell>
          <cell r="Y853" t="str">
            <v>- Khớp gối cố định toàn phần mâm chày không đối xứng
- Lồi Cầu và Mâm Chày chất liệu làm bằng hợp kim Cobalt-Chrome Molybdenum (CoCrMo) đánh bóng bề mặt, gập gối tối đa 160 độ. 
- Lồi cầu các cỡ
- Lớp đệm mâm chày được làm bằng vật liệu cao cấp Beta Polyethylent ( UHMWPE) có kích thướt 10mm - 20 mm.
- Mâm chày các cỡ</v>
          </cell>
          <cell r="Z853" t="str">
            <v>Aap Joints GmbH</v>
          </cell>
          <cell r="AA853" t="str">
            <v>Đức</v>
          </cell>
          <cell r="AB853" t="str">
            <v>Aap Joints GmbH</v>
          </cell>
          <cell r="AC853" t="str">
            <v>Đức</v>
          </cell>
          <cell r="AD853" t="str">
            <v>C</v>
          </cell>
          <cell r="AE853" t="str">
            <v>2300821ĐKLH/BYT-HTTB ngày 21/08/2023</v>
          </cell>
          <cell r="AF853" t="str">
            <v>Hộp/ Cái</v>
          </cell>
          <cell r="AG853" t="str">
            <v>Bộ</v>
          </cell>
          <cell r="AH853">
            <v>10</v>
          </cell>
          <cell r="AI853">
            <v>0</v>
          </cell>
          <cell r="AJ853" t="str">
            <v>vn0316155962</v>
          </cell>
          <cell r="AK853" t="str">
            <v>CÔNG TY TNHH DƯỢC PHẨM Y TẾ LINK</v>
          </cell>
          <cell r="AL853" t="str">
            <v>Đạt</v>
          </cell>
          <cell r="AM853"/>
          <cell r="AN853" t="str">
            <v>Nguyễn Thị Sao Mai</v>
          </cell>
          <cell r="AO853">
            <v>0</v>
          </cell>
          <cell r="AP853">
            <v>0</v>
          </cell>
          <cell r="AQ853">
            <v>0</v>
          </cell>
          <cell r="AR853">
            <v>0</v>
          </cell>
          <cell r="AS853">
            <v>0</v>
          </cell>
          <cell r="AT853" t="str">
            <v>Không đạt</v>
          </cell>
          <cell r="AU853">
            <v>0</v>
          </cell>
          <cell r="AV853">
            <v>0</v>
          </cell>
          <cell r="AW853">
            <v>0</v>
          </cell>
          <cell r="AX853">
            <v>0</v>
          </cell>
          <cell r="AY853" t="str">
            <v>Không đạt</v>
          </cell>
          <cell r="AZ853" t="str">
            <v>Không đạt:
HSMT:gập gối tối đa 160 độ
HSDT: Không có thông số gập gối tối đa 160 độ
Trùng catalogue với mã phần lô PP2300519992</v>
          </cell>
          <cell r="BA853" t="str">
            <v>Nguyễn Bảo Thắng</v>
          </cell>
          <cell r="BB853" t="str">
            <v>Không đạt</v>
          </cell>
          <cell r="BC853" t="str">
            <v>Không đạt:
HSMT:gập gối tối đa 160 độ
HSDT: Không có thông số gập gối tối đa 160 độ
Trùng catalogue với mã phần lô PP2300519992</v>
          </cell>
        </row>
        <row r="854">
          <cell r="C854" t="str">
            <v>PP2300520333</v>
          </cell>
          <cell r="D854" t="str">
            <v>Khớp gối toàn phần gập gối tối đa 160 độ</v>
          </cell>
          <cell r="E854" t="str">
            <v>- Khớp gối cố định toàn phần mâm chày không đối xứng
- Lồi Cầu và Mâm Chày chất liệu làm bằng hợp kim Cobalt-Chrome Molybdenum (CoCrMo) đánh bóng bề mặt, gập gối tối đa 160 độ. 
- Lồi cầu các cỡ
- Lớp đệm mâm chày được làm bằng vật liệu cao cấp Beta Polyethylent ( UHMWPE) có kích thướt 10mm - 20 mm.
- Mâm chày các cỡ</v>
          </cell>
          <cell r="F854">
            <v>0</v>
          </cell>
          <cell r="G854" t="str">
            <v>Bộ</v>
          </cell>
          <cell r="H854">
            <v>10</v>
          </cell>
          <cell r="I854">
            <v>55000000</v>
          </cell>
          <cell r="J854">
            <v>550000000</v>
          </cell>
          <cell r="K854">
            <v>11000000</v>
          </cell>
          <cell r="L854">
            <v>825000000</v>
          </cell>
          <cell r="M854">
            <v>385000000</v>
          </cell>
          <cell r="N854">
            <v>2</v>
          </cell>
          <cell r="O854" t="str">
            <v>PP2300520333</v>
          </cell>
          <cell r="P854" t="str">
            <v>Khớp gối toàn phần gập gối tối đa 160 độ</v>
          </cell>
          <cell r="Q854">
            <v>180</v>
          </cell>
          <cell r="R854">
            <v>593283000</v>
          </cell>
          <cell r="S854">
            <v>210</v>
          </cell>
          <cell r="T854" t="str">
            <v>Trong vòng 24h kể từ thời điểm đặt hàng của bệnh viện</v>
          </cell>
          <cell r="U854" t="str">
            <v>Bộ khớp gối toàn phần có xi măng EVOLUTION</v>
          </cell>
          <cell r="V854" t="str">
            <v>Bộ khớp gối toàn phần có xi măng EVOLUTION</v>
          </cell>
          <cell r="W854" t="str">
            <v>N06.04.053.3115.175.0014</v>
          </cell>
          <cell r="X854" t="str">
            <v>EFSRNxxx
EISxxxxx
ETPKNxxx
KPONTPxx
T04xxxxx</v>
          </cell>
          <cell r="Y854" t="str">
            <v>- Khớp gối cố định toàn phần mâm chày không đối xứng
- Lồi Cầu và Mâm Chày chất liệu làm bằng hợp kim Cobalt-Chrome Molybdenum (CoCrMo) đánh bóng bề mặt, gập gối tối đa 160 độ. 
- Lồi cầu các cỡ
- Lớp đệm mâm chày được làm bằng vật liệu cao cấp Beta Polyethylent ( UHMWPE) có kích thướt 10mm - 20 mm.
- Mâm chày các cỡ</v>
          </cell>
          <cell r="Z854" t="str">
            <v>Microport Orthopedics Inc; Teknimed SAS</v>
          </cell>
          <cell r="AA854" t="str">
            <v>Mỹ; Pháp</v>
          </cell>
          <cell r="AB854" t="str">
            <v>Microport Orthopedics Inc; Teknimed SAS</v>
          </cell>
          <cell r="AC854" t="str">
            <v>Mỹ; Pháp</v>
          </cell>
          <cell r="AD854" t="str">
            <v>C</v>
          </cell>
          <cell r="AE854" t="str">
            <v>11405NK/BYT-TB-CT ngày 12/11/2018; 
17777NK/BYT-TB-CT ngày 20/04/2021;
15837NK/BYT-TB-CT ngày 09/07/2020</v>
          </cell>
          <cell r="AF854" t="str">
            <v>5 cái/ bộ</v>
          </cell>
          <cell r="AG854" t="str">
            <v>Bộ</v>
          </cell>
          <cell r="AH854">
            <v>10</v>
          </cell>
          <cell r="AI854">
            <v>0</v>
          </cell>
          <cell r="AJ854" t="str">
            <v>vn0302204137</v>
          </cell>
          <cell r="AK854" t="str">
            <v>CÔNG TY TNHH TRANG THIẾT BỊ Y TẾ B.M.S</v>
          </cell>
          <cell r="AL854" t="str">
            <v>Đạt</v>
          </cell>
          <cell r="AM854"/>
          <cell r="AN854" t="str">
            <v xml:space="preserve">Đào Thị Nhung </v>
          </cell>
          <cell r="AO854" t="str">
            <v>Đạt</v>
          </cell>
          <cell r="AP854" t="str">
            <v>Đạt</v>
          </cell>
          <cell r="AQ854" t="str">
            <v>Đạt</v>
          </cell>
          <cell r="AR854" t="str">
            <v>Đạt</v>
          </cell>
          <cell r="AS854" t="str">
            <v>Đạt</v>
          </cell>
          <cell r="AT854" t="str">
            <v>Không Đạt</v>
          </cell>
          <cell r="AU854" t="str">
            <v>Đạt</v>
          </cell>
          <cell r="AV854" t="str">
            <v>Đạt</v>
          </cell>
          <cell r="AW854" t="str">
            <v>Đạt</v>
          </cell>
          <cell r="AX854" t="str">
            <v>Đạt</v>
          </cell>
          <cell r="AY854" t="str">
            <v>Không Đạt</v>
          </cell>
          <cell r="AZ854" t="str">
            <v>Catalogue không đáp ứng HSMT</v>
          </cell>
          <cell r="BA854" t="str">
            <v>Nguyễn Văn Thành</v>
          </cell>
          <cell r="BB854" t="str">
            <v>Không Đạt</v>
          </cell>
          <cell r="BC854" t="str">
            <v>Catalogue không đáp ứng HSMT</v>
          </cell>
        </row>
        <row r="855">
          <cell r="C855" t="str">
            <v>PP2300520334</v>
          </cell>
          <cell r="D855" t="str">
            <v>Khớp háng bán phần tự định vị tâm xoay không xi măng chuôi dài</v>
          </cell>
          <cell r="E855" t="str">
            <v>Bao gồm: Đầu chỏm Bipolar, chỏm khớp, cuống khớp Pannon loại dài.
-  Đầu chỏm Bipolar: 
 + Vật liệu : REX Steel/PE. 
 +  Kích cỡ : 41 – 61mm 
-  Cuống khớp: 
 + Vật liệu : Titanium alloy.      
 + Thiết kế phù hợp với giải phẫu giúp bảo tồn xương
 + Kích cỡ chuôi: 3 -&gt; 10, chiều dài các cỡ
 +  Góc cổ chuôi: 135độ 
 +  Cổ côn 12/14 mm
- Chuôi dạng không cổ, lớp phủ Titanium Plasma 
-  Đầu Chỏm xương đùi 
 - Vật liệu : REX Steel.
 - Đường kính: 28 mm (-3, +0, +3, +5, +8, +12).</v>
          </cell>
          <cell r="F855">
            <v>0</v>
          </cell>
          <cell r="G855" t="str">
            <v>Bộ</v>
          </cell>
          <cell r="H855">
            <v>5</v>
          </cell>
          <cell r="I855">
            <v>57000000</v>
          </cell>
          <cell r="J855">
            <v>285000000</v>
          </cell>
          <cell r="K855">
            <v>5700000</v>
          </cell>
          <cell r="L855">
            <v>427500000</v>
          </cell>
          <cell r="M855">
            <v>199500000</v>
          </cell>
          <cell r="N855">
            <v>1</v>
          </cell>
          <cell r="O855" t="str">
            <v>PP2300520334</v>
          </cell>
          <cell r="P855" t="str">
            <v>Khớp háng bán phần tự định vị tâm xoay không xi măng chuôi dài</v>
          </cell>
          <cell r="Q855">
            <v>180</v>
          </cell>
          <cell r="R855">
            <v>104118100</v>
          </cell>
          <cell r="S855">
            <v>215</v>
          </cell>
          <cell r="T855" t="str">
            <v>Giao hàng trong vòng 24h kể từ thời điểm gửi đơn đặt hàng của Bệnh viện</v>
          </cell>
          <cell r="U855" t="str">
            <v>Khớp háng bán phần không xi măng Pannon CL REV.</v>
          </cell>
          <cell r="V855" t="str">
            <v>Khớp háng bán phần không xi măng Pannon CL REV.</v>
          </cell>
          <cell r="W855" t="str">
            <v>N06.04.052.3698.177.0007</v>
          </cell>
          <cell r="X855" t="str">
            <v>4120xxxxx
41200xxxx
511801xxx</v>
          </cell>
          <cell r="Y855" t="str">
            <v>Bao gồm: Đầu chỏm Bipolar, chỏm khớp, cuống khớp Pannon loại dài.
-  Đầu chỏm Bipolar: 
 + Vật liệu : REX Steel/PE. 
 +  Kích cỡ : 41 – 61mm 
-  Cuống khớp: 
 + Vật liệu : Titanium alloy.      
 + Thiết kế phù hợp với giải phẫu giúp bảo tồn xương
 + Kích cỡ chuôi: 3 -&gt; 10, chiều dài các cỡ
 +  Góc cổ chuôi: 135độ 
 +  Cổ côn 12/14 mm
- Chuôi dạng không cổ, lớp phủ Titanium Plasma 
-  Đầu Chỏm xương đùi 
 - Vật liệu : REX Steel.
 - Đường kính: 28 mm (-3, +0, +3, +5, +8, +12).</v>
          </cell>
          <cell r="Z855" t="str">
            <v>Sanatmetal</v>
          </cell>
          <cell r="AA855" t="str">
            <v>Hungary</v>
          </cell>
          <cell r="AB855" t="str">
            <v>Sanatmetal</v>
          </cell>
          <cell r="AC855" t="str">
            <v>Hungary</v>
          </cell>
          <cell r="AD855" t="str">
            <v>C</v>
          </cell>
          <cell r="AE855" t="str">
            <v>9893NK/BYT-TB-CT  ngày 26/06/2018
Số 17278NK/BYT-TB-CT  ngày 18/01/2021</v>
          </cell>
          <cell r="AF855" t="str">
            <v>Hộp/ Cái</v>
          </cell>
          <cell r="AG855" t="str">
            <v>Bộ</v>
          </cell>
          <cell r="AH855">
            <v>5</v>
          </cell>
          <cell r="AI855">
            <v>0</v>
          </cell>
          <cell r="AJ855" t="str">
            <v>vn0316155962</v>
          </cell>
          <cell r="AK855" t="str">
            <v>CÔNG TY TNHH DƯỢC PHẨM Y TẾ LINK</v>
          </cell>
          <cell r="AL855" t="str">
            <v>Đạt</v>
          </cell>
          <cell r="AM855"/>
          <cell r="AN855" t="str">
            <v>Nguyễn Thị Sao Mai</v>
          </cell>
          <cell r="AO855" t="str">
            <v>Đạt</v>
          </cell>
          <cell r="AP855" t="str">
            <v>Đạt</v>
          </cell>
          <cell r="AQ855" t="str">
            <v>Đạt</v>
          </cell>
          <cell r="AR855">
            <v>0</v>
          </cell>
          <cell r="AS855" t="str">
            <v>Đạt</v>
          </cell>
          <cell r="AT855" t="str">
            <v>Đạt</v>
          </cell>
          <cell r="AU855" t="str">
            <v>Đạt</v>
          </cell>
          <cell r="AV855" t="str">
            <v>Đạt</v>
          </cell>
          <cell r="AW855" t="str">
            <v>Đạt</v>
          </cell>
          <cell r="AX855" t="str">
            <v>Đạt</v>
          </cell>
          <cell r="AY855" t="str">
            <v>Đạt</v>
          </cell>
          <cell r="AZ855">
            <v>0</v>
          </cell>
          <cell r="BA855" t="str">
            <v>Nguyễn Bảo Thắng</v>
          </cell>
          <cell r="BB855" t="str">
            <v>Đạt</v>
          </cell>
          <cell r="BC855">
            <v>0</v>
          </cell>
        </row>
        <row r="856">
          <cell r="C856" t="str">
            <v>PP2300520334</v>
          </cell>
          <cell r="D856" t="str">
            <v>Khớp háng bán phần tự định vị tâm xoay không xi măng chuôi dài</v>
          </cell>
          <cell r="E856" t="str">
            <v>Bao gồm: Đầu chỏm Bipolar, chỏm khớp, cuống khớp Pannon loại dài.
-  Đầu chỏm Bipolar: 
 + Vật liệu : REX Steel/PE. 
 +  Kích cỡ : 41 – 61mm 
-  Cuống khớp: 
 + Vật liệu : Titanium alloy.      
 + Thiết kế phù hợp với giải phẫu giúp bảo tồn xương
 + Kích cỡ chuôi: 3 -&gt; 10, chiều dài các cỡ
 +  Góc cổ chuôi: 135độ 
 +  Cổ côn 12/14 mm
- Chuôi dạng không cổ, lớp phủ Titanium Plasma 
-  Đầu Chỏm xương đùi 
 - Vật liệu : REX Steel.
 - Đường kính: 28 mm (-3, +0, +3, +5, +8, +12).</v>
          </cell>
          <cell r="F856">
            <v>0</v>
          </cell>
          <cell r="G856" t="str">
            <v>Bộ</v>
          </cell>
          <cell r="H856">
            <v>5</v>
          </cell>
          <cell r="I856">
            <v>57000000</v>
          </cell>
          <cell r="J856">
            <v>285000000</v>
          </cell>
          <cell r="K856">
            <v>5700000</v>
          </cell>
          <cell r="L856">
            <v>427500000</v>
          </cell>
          <cell r="M856">
            <v>199500000</v>
          </cell>
          <cell r="N856">
            <v>1</v>
          </cell>
          <cell r="O856" t="str">
            <v>PP2300520334</v>
          </cell>
          <cell r="P856" t="str">
            <v>Khớp háng bán phần tự định vị tâm xoay không xi măng chuôi dài</v>
          </cell>
          <cell r="Q856">
            <v>180</v>
          </cell>
          <cell r="R856">
            <v>593283000</v>
          </cell>
          <cell r="S856">
            <v>210</v>
          </cell>
          <cell r="T856" t="str">
            <v>Trong vòng 24h kể từ thời điểm đặt hàng của bệnh viện</v>
          </cell>
          <cell r="U856" t="str">
            <v>Bộ khớp háng bán phần không xi măng chuôi dài</v>
          </cell>
          <cell r="V856" t="str">
            <v>Bộ khớp háng bán phần không xi măng chuôi dài</v>
          </cell>
          <cell r="W856" t="str">
            <v>N06.04.052.3115.175.0030</v>
          </cell>
          <cell r="X856" t="str">
            <v>260xxxxx
GLBPxxxx
PHAx12xx
PPWxxxxx</v>
          </cell>
          <cell r="Y856" t="str">
            <v>Bao gồm: Đầu chỏm Bipolar, chỏm khớp, cuống khớp Pannon loại dài.
-  Đầu chỏm Bipolar: 
 + Vật liệu : REX Steel/PE. 
 +  Kích cỡ : 41 – 61mm 
-  Cuống khớp: 
 + Vật liệu : Titanium alloy.      
 + Thiết kế phù hợp với giải phẫu giúp bảo tồn xương
 + Kích cỡ chuôi: 3 -&gt; 10, chiều dài các cỡ
 +  Góc cổ chuôi: 135độ 
 +  Cổ côn 12/14 mm
- Chuôi dạng không cổ, lớp phủ Titanium Plasma 
-  Đầu Chỏm xương đùi 
 - Vật liệu : REX Steel.
 - Đường kính: 28 mm (-3, +0, +3, +5, +8, +12).</v>
          </cell>
          <cell r="Z856" t="str">
            <v>Microport Orthopedics Inc</v>
          </cell>
          <cell r="AA856" t="str">
            <v>Mỹ</v>
          </cell>
          <cell r="AB856" t="str">
            <v>Microport Orthopedics Inc</v>
          </cell>
          <cell r="AC856" t="str">
            <v>Mỹ</v>
          </cell>
          <cell r="AD856" t="str">
            <v>C</v>
          </cell>
          <cell r="AE856" t="str">
            <v>11405NK/BYT-TB-CT ngày 12/11/2018</v>
          </cell>
          <cell r="AF856" t="str">
            <v>4 cái/ bộ</v>
          </cell>
          <cell r="AG856" t="str">
            <v>Bộ</v>
          </cell>
          <cell r="AH856">
            <v>5</v>
          </cell>
          <cell r="AI856">
            <v>0</v>
          </cell>
          <cell r="AJ856" t="str">
            <v>vn0302204137</v>
          </cell>
          <cell r="AK856" t="str">
            <v>CÔNG TY TNHH TRANG THIẾT BỊ Y TẾ B.M.S</v>
          </cell>
          <cell r="AL856" t="str">
            <v>Đạt</v>
          </cell>
          <cell r="AM856"/>
          <cell r="AN856" t="str">
            <v xml:space="preserve">Đào Thị Nhung </v>
          </cell>
          <cell r="AO856" t="str">
            <v>Đạt</v>
          </cell>
          <cell r="AP856" t="str">
            <v>Đạt</v>
          </cell>
          <cell r="AQ856" t="str">
            <v>Đạt</v>
          </cell>
          <cell r="AR856" t="str">
            <v>Đạt</v>
          </cell>
          <cell r="AS856" t="str">
            <v>Đạt</v>
          </cell>
          <cell r="AT856" t="str">
            <v>Không Đạt</v>
          </cell>
          <cell r="AU856" t="str">
            <v>Đạt</v>
          </cell>
          <cell r="AV856" t="str">
            <v>Đạt</v>
          </cell>
          <cell r="AW856" t="str">
            <v>Đạt</v>
          </cell>
          <cell r="AX856" t="str">
            <v>Đạt</v>
          </cell>
          <cell r="AY856" t="str">
            <v>Không Đạt</v>
          </cell>
          <cell r="AZ856" t="str">
            <v>Catalogue không đáp ứng HSMT</v>
          </cell>
          <cell r="BA856" t="str">
            <v>Nguyễn Văn Thành</v>
          </cell>
          <cell r="BB856" t="str">
            <v>Không Đạt</v>
          </cell>
          <cell r="BC856" t="str">
            <v>Catalogue không đáp ứng HSMT</v>
          </cell>
        </row>
        <row r="857">
          <cell r="C857" t="str">
            <v>PP2300520335</v>
          </cell>
          <cell r="D857" t="str">
            <v>Khớp háng toàn phần không xi măng, chuôi dài.</v>
          </cell>
          <cell r="E857" t="str">
            <v xml:space="preserve"> -  Cuống khớp: Vật liệu : Titanium alloy.      
 + Thiết kế phù hợp với giải phẫu giúp bảo tồn xương
 +  Kích cỡ chuôi: 3-&gt; 10, chiều dài các cỡ 
 + Góc cổ chuôi: 125-&gt;135độ. cổ côn 12/14 mm
 + Chuôi dạng không cổ, lớp phủ Titanium Plasma 
 - Ổ cối:
 + Vật liệu : Titanium alloy lớp phủ Titanium Plasma Spray
 +  Có thể lắp được với cả 2 loại lớp đệm PE và Ceramic.
 + Có thể gắn thêm đai cố định xung quanh viền ổ cối giúp cố định ổ cối   
 + Kích cỡ : 40 –&gt; 74 mm
-  Lớp đệm 
 + Vật liệu : Polyetylene cao phân tử 
 +  Đường kính trong : 28 -&gt;  32 mm.
 + Đường kính ngoài :phù hợp với ổ cối có đường kính  40–74mm 
 - Đầu Chỏm xương đùi 
 - Vật liệu : REX Steel.
 - Đường kính: 28 -&gt; 32mm </v>
          </cell>
          <cell r="F857">
            <v>0</v>
          </cell>
          <cell r="G857" t="str">
            <v>Bộ</v>
          </cell>
          <cell r="H857">
            <v>5</v>
          </cell>
          <cell r="I857">
            <v>67000000</v>
          </cell>
          <cell r="J857">
            <v>335000000</v>
          </cell>
          <cell r="K857">
            <v>6700000</v>
          </cell>
          <cell r="L857">
            <v>502500000</v>
          </cell>
          <cell r="M857">
            <v>234500000</v>
          </cell>
          <cell r="N857">
            <v>1</v>
          </cell>
          <cell r="O857" t="str">
            <v>PP2300520335</v>
          </cell>
          <cell r="P857" t="str">
            <v>Khớp háng toàn phần không xi măng, chuôi dài.</v>
          </cell>
          <cell r="Q857">
            <v>180</v>
          </cell>
          <cell r="R857">
            <v>104118100</v>
          </cell>
          <cell r="S857">
            <v>215</v>
          </cell>
          <cell r="T857" t="str">
            <v>Giao hàng trong vòng 24h kể từ thời điểm gửi đơn đặt hàng của Bệnh viện</v>
          </cell>
          <cell r="U857" t="str">
            <v>Khớp háng toàn phần không xi măng, chuôi Pannon CL REV.</v>
          </cell>
          <cell r="V857" t="str">
            <v>Khớp háng toàn phần không xi măng, chuôi Pannon CL REV.</v>
          </cell>
          <cell r="W857" t="str">
            <v>N06.04.051.3698.177.0007</v>
          </cell>
          <cell r="X857" t="str">
            <v xml:space="preserve"> 5133xxxxx, 51337xxxx, 51335xxxx, 41200xxxx, 511801xxx</v>
          </cell>
          <cell r="Y857" t="str">
            <v xml:space="preserve"> -  Cuống khớp: Vật liệu : Titanium alloy.      
 + Thiết kế phù hợp với giải phẫu giúp bảo tồn xương
 +  Kích cỡ chuôi: 3-&gt; 10, chiều dài các cỡ 
 + Góc cổ chuôi: 125-&gt;135độ. cổ côn 12/14 mm
 + Chuôi dạng không cổ, lớp phủ Titanium Plasma 
 - Ổ cối:
 + Vật liệu : Titanium alloy lớp phủ Titanium Plasma Spray
 +  Có thể lắp được với cả 2 loại lớp đệm PE và Ceramic.
 + Có thể gắn thêm đai cố định xung quanh viền ổ cối giúp cố định ổ cối   
 + Kích cỡ : 40 –&gt; 74 mm
-  Lớp đệm 
 + Vật liệu : Polyetylene cao phân tử 
 +  Đường kính trong : 28 -&gt;  32 mm.
 + Đường kính ngoài :phù hợp với ổ cối có đường kính  40–74mm 
 - Đầu Chỏm xương đùi 
 - Vật liệu : REX Steel.
 - Đường kính: 28 -&gt; 32mm </v>
          </cell>
          <cell r="Z857" t="str">
            <v xml:space="preserve">Sanatmetal </v>
          </cell>
          <cell r="AA857" t="str">
            <v>Hungary</v>
          </cell>
          <cell r="AB857" t="str">
            <v xml:space="preserve">Sanatmetal </v>
          </cell>
          <cell r="AC857" t="str">
            <v>Hungary</v>
          </cell>
          <cell r="AD857" t="str">
            <v>C</v>
          </cell>
          <cell r="AE857" t="str">
            <v>9893NK/BYT-TB-CT  ngày 26/06/2018
Số 17278NK/BYT-TB-CT  ngày 18/01/2021</v>
          </cell>
          <cell r="AF857" t="str">
            <v>Hộp/ Cái</v>
          </cell>
          <cell r="AG857" t="str">
            <v>Bộ</v>
          </cell>
          <cell r="AH857">
            <v>5</v>
          </cell>
          <cell r="AI857">
            <v>0</v>
          </cell>
          <cell r="AJ857" t="str">
            <v>vn0316155962</v>
          </cell>
          <cell r="AK857" t="str">
            <v>CÔNG TY TNHH DƯỢC PHẨM Y TẾ LINK</v>
          </cell>
          <cell r="AL857" t="str">
            <v>Đạt</v>
          </cell>
          <cell r="AM857"/>
          <cell r="AN857" t="str">
            <v>Nguyễn Thị Sao Mai</v>
          </cell>
          <cell r="AO857" t="str">
            <v>Đạt</v>
          </cell>
          <cell r="AP857" t="str">
            <v>Đạt</v>
          </cell>
          <cell r="AQ857" t="str">
            <v>Đạt</v>
          </cell>
          <cell r="AR857">
            <v>0</v>
          </cell>
          <cell r="AS857" t="str">
            <v>Đạt</v>
          </cell>
          <cell r="AT857" t="str">
            <v>Đạt</v>
          </cell>
          <cell r="AU857" t="str">
            <v>Đạt</v>
          </cell>
          <cell r="AV857" t="str">
            <v>Đạt</v>
          </cell>
          <cell r="AW857" t="str">
            <v>Đạt</v>
          </cell>
          <cell r="AX857" t="str">
            <v>Đạt</v>
          </cell>
          <cell r="AY857" t="str">
            <v>Đạt</v>
          </cell>
          <cell r="AZ857">
            <v>0</v>
          </cell>
          <cell r="BA857" t="str">
            <v>Nguyễn Bảo Thắng</v>
          </cell>
          <cell r="BB857" t="str">
            <v>Đạt</v>
          </cell>
          <cell r="BC857">
            <v>0</v>
          </cell>
        </row>
        <row r="858">
          <cell r="C858" t="str">
            <v>PP2300520335</v>
          </cell>
          <cell r="D858" t="str">
            <v>Khớp háng toàn phần không xi măng, chuôi dài.</v>
          </cell>
          <cell r="E858" t="str">
            <v xml:space="preserve"> -  Cuống khớp: Vật liệu : Titanium alloy.      
 + Thiết kế phù hợp với giải phẫu giúp bảo tồn xương
 +  Kích cỡ chuôi: 3-&gt; 10, chiều dài các cỡ 
 + Góc cổ chuôi: 125-&gt;135độ. cổ côn 12/14 mm
 + Chuôi dạng không cổ, lớp phủ Titanium Plasma 
 - Ổ cối:
 + Vật liệu : Titanium alloy lớp phủ Titanium Plasma Spray
 +  Có thể lắp được với cả 2 loại lớp đệm PE và Ceramic.
 + Có thể gắn thêm đai cố định xung quanh viền ổ cối giúp cố định ổ cối   
 + Kích cỡ : 40 –&gt; 74 mm
-  Lớp đệm 
 + Vật liệu : Polyetylene cao phân tử 
 +  Đường kính trong : 28 -&gt;  32 mm.
 + Đường kính ngoài :phù hợp với ổ cối có đường kính  40–74mm 
 - Đầu Chỏm xương đùi 
 - Vật liệu : REX Steel.
 - Đường kính: 28 -&gt; 32mm </v>
          </cell>
          <cell r="F858">
            <v>0</v>
          </cell>
          <cell r="G858" t="str">
            <v>Bộ</v>
          </cell>
          <cell r="H858">
            <v>5</v>
          </cell>
          <cell r="I858">
            <v>67000000</v>
          </cell>
          <cell r="J858">
            <v>335000000</v>
          </cell>
          <cell r="K858">
            <v>6700000</v>
          </cell>
          <cell r="L858">
            <v>502500000</v>
          </cell>
          <cell r="M858">
            <v>234500000</v>
          </cell>
          <cell r="N858">
            <v>1</v>
          </cell>
          <cell r="O858" t="str">
            <v>PP2300520335</v>
          </cell>
          <cell r="P858" t="str">
            <v>Khớp háng toàn phần không xi măng, chuôi dài.</v>
          </cell>
          <cell r="Q858">
            <v>180</v>
          </cell>
          <cell r="R858">
            <v>593283000</v>
          </cell>
          <cell r="S858">
            <v>210</v>
          </cell>
          <cell r="T858" t="str">
            <v>Trong vòng 24h kể từ thời điểm đặt hàng của bệnh viện</v>
          </cell>
          <cell r="U858" t="str">
            <v>Bộ khớp háng toàn phần cổ rời chuôi dài không xi măng</v>
          </cell>
          <cell r="V858" t="str">
            <v>Bộ khớp háng toàn phần cổ rời chuôi dài không xi măng</v>
          </cell>
          <cell r="W858" t="str">
            <v>N06.04.051.3115.175.0048</v>
          </cell>
          <cell r="X858" t="str">
            <v>260xxxxx
180803xx
PHA06xxx
PHA04xxx
PHA0xxxx
PHAx12xx</v>
          </cell>
          <cell r="Y858" t="str">
            <v xml:space="preserve"> -  Cuống khớp: Vật liệu : Titanium alloy.      
 + Thiết kế phù hợp với giải phẫu giúp bảo tồn xương
 +  Kích cỡ chuôi: 3-&gt; 10, chiều dài các cỡ 
 + Góc cổ chuôi: 125-&gt;135độ. cổ côn 12/14 mm
 + Chuôi dạng không cổ, lớp phủ Titanium Plasma 
 - Ổ cối:
 + Vật liệu : Titanium alloy lớp phủ Titanium Plasma Spray
 +  Có thể lắp được với cả 2 loại lớp đệm PE và Ceramic.
 + Có thể gắn thêm đai cố định xung quanh viền ổ cối giúp cố định ổ cối   
 + Kích cỡ : 40 –&gt; 74 mm
-  Lớp đệm 
 + Vật liệu : Polyetylene cao phân tử 
 +  Đường kính trong : 28 -&gt;  32 mm.
 + Đường kính ngoài :phù hợp với ổ cối có đường kính  40–74mm 
 - Đầu Chỏm xương đùi 
 - Vật liệu : REX Steel.
 - Đường kính: 28 -&gt; 32mm </v>
          </cell>
          <cell r="Z858" t="str">
            <v>Microport Orthopedics Inc</v>
          </cell>
          <cell r="AA858" t="str">
            <v>Mỹ</v>
          </cell>
          <cell r="AB858" t="str">
            <v>Microport Orthopedics Inc</v>
          </cell>
          <cell r="AC858" t="str">
            <v>Mỹ</v>
          </cell>
          <cell r="AD858" t="str">
            <v>C</v>
          </cell>
          <cell r="AE858" t="str">
            <v>11405NK/BYT-TB-CT ngày 12/11/2018</v>
          </cell>
          <cell r="AF858" t="str">
            <v>6 cái/ bộ</v>
          </cell>
          <cell r="AG858" t="str">
            <v>Bộ</v>
          </cell>
          <cell r="AH858">
            <v>5</v>
          </cell>
          <cell r="AI858">
            <v>0</v>
          </cell>
          <cell r="AJ858" t="str">
            <v>vn0302204137</v>
          </cell>
          <cell r="AK858" t="str">
            <v>CÔNG TY TNHH TRANG THIẾT BỊ Y TẾ B.M.S</v>
          </cell>
          <cell r="AL858" t="str">
            <v>Đạt</v>
          </cell>
          <cell r="AM858"/>
          <cell r="AN858" t="str">
            <v xml:space="preserve">Đào Thị Nhung </v>
          </cell>
          <cell r="AO858" t="str">
            <v>Đạt</v>
          </cell>
          <cell r="AP858" t="str">
            <v>Đạt</v>
          </cell>
          <cell r="AQ858" t="str">
            <v>Đạt</v>
          </cell>
          <cell r="AR858" t="str">
            <v>Đạt</v>
          </cell>
          <cell r="AS858" t="str">
            <v>Đạt</v>
          </cell>
          <cell r="AT858" t="str">
            <v>Không Đạt</v>
          </cell>
          <cell r="AU858" t="str">
            <v>Đạt</v>
          </cell>
          <cell r="AV858" t="str">
            <v>Đạt</v>
          </cell>
          <cell r="AW858" t="str">
            <v>Đạt</v>
          </cell>
          <cell r="AX858" t="str">
            <v>Đạt</v>
          </cell>
          <cell r="AY858" t="str">
            <v>Không Đạt</v>
          </cell>
          <cell r="AZ858" t="str">
            <v>Catalogue không đáp ứng HSMT</v>
          </cell>
          <cell r="BA858" t="str">
            <v>Nguyễn Văn Thành</v>
          </cell>
          <cell r="BB858" t="str">
            <v>Không Đạt</v>
          </cell>
          <cell r="BC858" t="str">
            <v>Catalogue không đáp ứng HSMT</v>
          </cell>
        </row>
        <row r="859">
          <cell r="C859" t="str">
            <v>PP2300520336</v>
          </cell>
          <cell r="D859" t="str">
            <v>Xi măng Xương</v>
          </cell>
          <cell r="E859" t="str">
            <v>- Gói bột xi măng 40g có kháng sinh màu xanh lá cây, thành phần gồm: Polymethyl methacrylate 82,68%, Barium Sulphate  10.00%, Benzoyl Peroxide 3.00%, Gentamicin Sulphate 4.22%, Coloured Pigments 0.10%.
- Lọ chất lỏng 16,7g thành phần bao gồm: Methylmethacrylate 98.20%, N,N-Dimethyl-p-toluidine 1.80%, Hydroquinone 75 ppm.
- Độ nhớt trung bình, ứng dụng được cho cả bơm tiêm và nặn thủ công.</v>
          </cell>
          <cell r="F859">
            <v>0</v>
          </cell>
          <cell r="G859" t="str">
            <v>Bộ</v>
          </cell>
          <cell r="H859">
            <v>5</v>
          </cell>
          <cell r="I859">
            <v>5000000</v>
          </cell>
          <cell r="J859">
            <v>25000000</v>
          </cell>
          <cell r="K859">
            <v>500000</v>
          </cell>
          <cell r="L859">
            <v>37500000</v>
          </cell>
          <cell r="M859">
            <v>17500000</v>
          </cell>
          <cell r="N859">
            <v>1</v>
          </cell>
          <cell r="O859" t="str">
            <v>PP2300520336</v>
          </cell>
          <cell r="P859" t="str">
            <v>Xi măng Xương</v>
          </cell>
          <cell r="Q859">
            <v>180</v>
          </cell>
          <cell r="R859">
            <v>593283000</v>
          </cell>
          <cell r="S859">
            <v>210</v>
          </cell>
          <cell r="T859" t="str">
            <v>Trong vòng 24h kể từ thời điểm đặt hàng của bệnh viện</v>
          </cell>
          <cell r="U859" t="str">
            <v>Xi măng xương kèm dung dịch pha</v>
          </cell>
          <cell r="V859" t="str">
            <v>Xi măng xương kèm dung dịch pha</v>
          </cell>
          <cell r="W859" t="str">
            <v>N07.06.070.4132.240.0016</v>
          </cell>
          <cell r="X859" t="str">
            <v>T04xxxx</v>
          </cell>
          <cell r="Y859" t="str">
            <v>- Gói bột xi măng 40g có kháng sinh màu xanh lá cây, thành phần gồm: Polymethyl methacrylate 82,68%, Barium Sulphate  10.00%, Benzoyl Peroxide 3.00%, Gentamicin Sulphate 4.22%, Coloured Pigments 0.10%.
- Lọ chất lỏng 16,7g thành phần bao gồm: Methylmethacrylate 98.20%, N,N-Dimethyl-p-toluidine 1.80%, Hydroquinone 75 ppm.
- Độ nhớt trung bình, ứng dụng được cho cả bơm tiêm và nặn thủ công.</v>
          </cell>
          <cell r="Z859" t="str">
            <v>Teknimed SAS</v>
          </cell>
          <cell r="AA859" t="str">
            <v>Pháp</v>
          </cell>
          <cell r="AB859" t="str">
            <v>Teknimed SAS</v>
          </cell>
          <cell r="AC859" t="str">
            <v>Pháp</v>
          </cell>
          <cell r="AD859" t="str">
            <v>C</v>
          </cell>
          <cell r="AE859" t="str">
            <v>15837NK/BYT-TB-CT ngày 09/07/2020</v>
          </cell>
          <cell r="AF859" t="str">
            <v>1 hộp gói</v>
          </cell>
          <cell r="AG859" t="str">
            <v>Bộ</v>
          </cell>
          <cell r="AH859">
            <v>5</v>
          </cell>
          <cell r="AI859">
            <v>0</v>
          </cell>
          <cell r="AJ859" t="str">
            <v>vn0302204137</v>
          </cell>
          <cell r="AK859" t="str">
            <v>CÔNG TY TNHH TRANG THIẾT BỊ Y TẾ B.M.S</v>
          </cell>
          <cell r="AL859" t="str">
            <v>Đạt</v>
          </cell>
          <cell r="AM859"/>
          <cell r="AN859" t="str">
            <v xml:space="preserve">Đào Thị Nhung </v>
          </cell>
          <cell r="AO859" t="str">
            <v>Đạt</v>
          </cell>
          <cell r="AP859" t="str">
            <v>Đạt</v>
          </cell>
          <cell r="AQ859" t="str">
            <v>Đạt</v>
          </cell>
          <cell r="AR859" t="str">
            <v>Đạt</v>
          </cell>
          <cell r="AS859" t="str">
            <v>Đạt</v>
          </cell>
          <cell r="AT859" t="str">
            <v>Không Đạt</v>
          </cell>
          <cell r="AU859" t="str">
            <v>Đạt</v>
          </cell>
          <cell r="AV859" t="str">
            <v>Đạt</v>
          </cell>
          <cell r="AW859" t="str">
            <v>Đạt</v>
          </cell>
          <cell r="AX859" t="str">
            <v>Đạt</v>
          </cell>
          <cell r="AY859" t="str">
            <v>Không đạt</v>
          </cell>
          <cell r="AZ859" t="str">
            <v>Catalogue không đáp ứng HSMT</v>
          </cell>
          <cell r="BA859" t="str">
            <v>Nguyễn Văn Thành</v>
          </cell>
          <cell r="BB859" t="str">
            <v>Không đạt</v>
          </cell>
          <cell r="BC859" t="str">
            <v>Catalogue không đáp ứng HSMT</v>
          </cell>
        </row>
        <row r="860">
          <cell r="C860" t="str">
            <v>PP2300520337</v>
          </cell>
          <cell r="D860" t="str">
            <v>Khớp vai toàn phần không xi măng có 3 chốt</v>
          </cell>
          <cell r="E860" t="str">
            <v xml:space="preserve">1. Chuôi cánh tay không xi măng chất liệu: Ti6Al4V
2. Đầu cánh tay với khoá vật liệu: hợp kim Ti6AI4V cùng với vít khoá
3. Ổ chảo: Có 3 chốt khoá cấu tạo Polyethylene cao phân tử 
4. Chỏm:
- Cấu tạo bởi chỏm khớp: hợp kim CoCrMo với giá đỡ khoá chất liệu Titan </v>
          </cell>
          <cell r="F860">
            <v>0</v>
          </cell>
          <cell r="G860" t="str">
            <v>Bộ</v>
          </cell>
          <cell r="H860">
            <v>2</v>
          </cell>
          <cell r="I860">
            <v>94000000</v>
          </cell>
          <cell r="J860">
            <v>188000000</v>
          </cell>
          <cell r="K860">
            <v>3760000</v>
          </cell>
          <cell r="L860">
            <v>282000000</v>
          </cell>
          <cell r="M860">
            <v>131600000</v>
          </cell>
          <cell r="N860">
            <v>1</v>
          </cell>
          <cell r="O860" t="str">
            <v>PP2300520337</v>
          </cell>
          <cell r="P860" t="str">
            <v>Khớp vai toàn phần không xi măng có 3 chốt</v>
          </cell>
          <cell r="Q860">
            <v>180</v>
          </cell>
          <cell r="R860">
            <v>125558400</v>
          </cell>
          <cell r="S860">
            <v>210</v>
          </cell>
          <cell r="T860" t="str">
            <v>Giao hàng trong vòng 24h kể từ thời điểm gửi đơn đặt hàng của Bệnh viện</v>
          </cell>
          <cell r="U860" t="str">
            <v>Khớp vai toàn phần không xi măng SMR Elective Anatomic có 3 chốt</v>
          </cell>
          <cell r="V860" t="str">
            <v>Khớp vai toàn phần không xi măng SMR Elective Anatomic có 3 chốt</v>
          </cell>
          <cell r="W860" t="str">
            <v>N06.04.054.2846.292.0001</v>
          </cell>
          <cell r="X860" t="str">
            <v>1304.15.xxx;
1350.15.xxx;
1330.15.xxx;
1322.09.xxx;
1379.51.xxx;
C040340G</v>
          </cell>
          <cell r="Y860" t="str">
            <v>1. Chuôi cánh tay không xi măng(Cementless Finned Stems): (Ti6Al4V) L. 60mm, 80 mm
- Vật liệu : (Ti6Al4V) với L60, L80 mm
- Đóng gói tiệt trùng sẵn từng cái, 01 cái/ hộp.
2. Đầu cánh tay với khoá (Humeral Bodies with locking screw) :
- Vật liệu : hợp kim Ti6AI4V cùng với vít khoá
- Đóng gói tiệt trùng sẵn từng cái, 01 cái/ hộp.
Có 3 size: medium, long, short.
3. Ổ chảo : 
- Có 3 chốt khoá Pegs cấu tạo Polyethylene cao phân tử (UHMWPE X-LIMA)
- Có 2 size
4. Chỏm:
- Cấu tạo bởi chỏm khớp : hợp kim CoCrMo với giá đỡ khoá chất liệu Titan ( 0, +2,+4,+8) với đường kính từ 38 - 54mm với bước tăng là 2mm.
** Trường hợp ca mổ dùng chỏm size 38mm sẽ không dùng mã 1330.15.xxx 
- Đóng gói tiệt trùng sẵn từng cái, 01 cái/ hộp.</v>
          </cell>
          <cell r="Z860" t="str">
            <v>Lima corporate S.p.A – Ý
và
Teknimed SAS - Pháp</v>
          </cell>
          <cell r="AA860" t="str">
            <v>Ý</v>
          </cell>
          <cell r="AB860" t="str">
            <v>Lima corporate S.p.A – Ý
và
Teknimed SAS - Pháp</v>
          </cell>
          <cell r="AC860" t="str">
            <v>Ý</v>
          </cell>
          <cell r="AD860" t="str">
            <v>C</v>
          </cell>
          <cell r="AE860" t="str">
            <v>GPNK số: 14893NK/BYT-TB-CT ngày 12/3/2020
và
16558NK/BYT-TB-CT ngày 05/10/2020</v>
          </cell>
          <cell r="AF860" t="str">
            <v>Cái / Gói</v>
          </cell>
          <cell r="AG860" t="str">
            <v>Bộ</v>
          </cell>
          <cell r="AH860">
            <v>2</v>
          </cell>
          <cell r="AI860">
            <v>0</v>
          </cell>
          <cell r="AJ860" t="str">
            <v>vn0313130367</v>
          </cell>
          <cell r="AK860" t="str">
            <v>CÔNG TY TNHH IDS MEDICAL SYSTEMS VIỆT NAM</v>
          </cell>
          <cell r="AL860" t="str">
            <v>Đạt</v>
          </cell>
          <cell r="AM860"/>
          <cell r="AN860" t="str">
            <v>Trần Thị Kiều Diễm</v>
          </cell>
          <cell r="AO860" t="str">
            <v>Đạt</v>
          </cell>
          <cell r="AP860" t="str">
            <v>Đạt</v>
          </cell>
          <cell r="AQ860" t="str">
            <v>Đạt</v>
          </cell>
          <cell r="AR860">
            <v>0</v>
          </cell>
          <cell r="AS860" t="str">
            <v>Đạt</v>
          </cell>
          <cell r="AT860" t="str">
            <v>Đạt</v>
          </cell>
          <cell r="AU860" t="str">
            <v>Đạt</v>
          </cell>
          <cell r="AV860" t="str">
            <v>Đạt</v>
          </cell>
          <cell r="AW860" t="str">
            <v>Đạt</v>
          </cell>
          <cell r="AX860" t="str">
            <v>Đạt</v>
          </cell>
          <cell r="AY860" t="str">
            <v>Đạt</v>
          </cell>
          <cell r="AZ860">
            <v>0</v>
          </cell>
          <cell r="BA860" t="str">
            <v>Nguyễn Thị Huệ</v>
          </cell>
          <cell r="BB860" t="str">
            <v>Đạt</v>
          </cell>
          <cell r="BC860">
            <v>0</v>
          </cell>
        </row>
        <row r="861">
          <cell r="C861" t="str">
            <v>PP2300520338</v>
          </cell>
          <cell r="D861" t="str">
            <v>Khớp vai bán phần có xi măng SMR Hemi</v>
          </cell>
          <cell r="E861" t="str">
            <v>1. Chuôi cánh tay có xi măng vật liệu : Ti6Al4V
2. Đầu cánh tay với khoá vật liệu: hợp kim Ti6AI4V cùng với vít khoá
Có 1 size: medium.
3. Chỏm: Cấu tạo bởi hợp kim CoCrMo với giá đỡ khoá Titan 
4. Xi măng kháng sinh với Gentamicine Cemex</v>
          </cell>
          <cell r="F861">
            <v>0</v>
          </cell>
          <cell r="G861" t="str">
            <v>Bộ</v>
          </cell>
          <cell r="H861">
            <v>3</v>
          </cell>
          <cell r="I861">
            <v>65000000</v>
          </cell>
          <cell r="J861">
            <v>195000000</v>
          </cell>
          <cell r="K861">
            <v>3900000</v>
          </cell>
          <cell r="L861">
            <v>292500000</v>
          </cell>
          <cell r="M861">
            <v>136500000</v>
          </cell>
          <cell r="N861">
            <v>1</v>
          </cell>
          <cell r="O861" t="str">
            <v>PP2300520338</v>
          </cell>
          <cell r="P861" t="str">
            <v>Khớp vai bán phần có xi măng SMR Hemi</v>
          </cell>
          <cell r="Q861">
            <v>180</v>
          </cell>
          <cell r="R861">
            <v>125558400</v>
          </cell>
          <cell r="S861">
            <v>210</v>
          </cell>
          <cell r="T861" t="str">
            <v>Giao hàng trong vòng 24h kể từ thời điểm gửi đơn đặt hàng của Bệnh viện</v>
          </cell>
          <cell r="U861" t="str">
            <v>Khớp vai bán phần có xi măng SMR Hemi dạng mô đun</v>
          </cell>
          <cell r="V861" t="str">
            <v>Khớp vai bán phần có xi măng SMR Hemi dạng mô đun</v>
          </cell>
          <cell r="W861" t="str">
            <v>N06.04.054.2846.292.0003</v>
          </cell>
          <cell r="X861" t="str">
            <v>1306.15.xxx;
1350.15.xxx;
1330.15.xxx;
1322.09.xxx;
C040340G</v>
          </cell>
          <cell r="Y861" t="str">
            <v>1. Chuôi cánh tay có xi măng(Cemented Stems): (Ti6Al4V) L. 80 mm
- Vật liệu : (Ti6Al4V) với L 80 mm
- Đóng gói tiệt trùng sẵn từng cái, 01 cái/ hộp.
2. Đầu cánh tay với khoá (Humeral Bodies with locking screw) :
- Vật liệu : hợp kim Ti6AI4V cùng với vít khoá
- Đóng gói tiệt trùng sẵn từng cái, 01 cái/ hộp.
Có 1 size: medium.
3. Chỏm:
- Cấu tạo bởi chỏm khớp : hợp kim CoCrMo với giá đỡ khoá chất liệu Titan ( 0, +2,+4,+8) với đường kính từ 38 - 54mm với bước tăng là 2mm.
** Trường hợp ca mổ dùng chỏm size 38mm sẽ không dùng mã 1330.15.xxx 
- Đóng gói tiệt trùng sẵn từng cái, 01 cái/ hộp.
4. Xi măng kháng sinh với Gentamicine Cemex</v>
          </cell>
          <cell r="Z861" t="str">
            <v>Lima corporate S.p.A – Ý
và
Teknimed SAS - Pháp</v>
          </cell>
          <cell r="AA861" t="str">
            <v>Ý</v>
          </cell>
          <cell r="AB861" t="str">
            <v>Lima corporate S.p.A – Ý
và
Teknimed SAS - Pháp</v>
          </cell>
          <cell r="AC861" t="str">
            <v>Ý</v>
          </cell>
          <cell r="AD861" t="str">
            <v>C</v>
          </cell>
          <cell r="AE861" t="str">
            <v>GPNK số: 14893NK/BYT-TB-CT ngày 12/3/2020
và
16558NK/BYT-TB-CT ngày 05/10/2020</v>
          </cell>
          <cell r="AF861" t="str">
            <v>Cái / Gói</v>
          </cell>
          <cell r="AG861" t="str">
            <v>Bộ</v>
          </cell>
          <cell r="AH861">
            <v>3</v>
          </cell>
          <cell r="AI861">
            <v>0</v>
          </cell>
          <cell r="AJ861" t="str">
            <v>vn0313130367</v>
          </cell>
          <cell r="AK861" t="str">
            <v>CÔNG TY TNHH IDS MEDICAL SYSTEMS VIỆT NAM</v>
          </cell>
          <cell r="AL861" t="str">
            <v>Đạt</v>
          </cell>
          <cell r="AM861"/>
          <cell r="AN861" t="str">
            <v>Trần Thị Kiều Diễm</v>
          </cell>
          <cell r="AO861" t="str">
            <v>Đạt</v>
          </cell>
          <cell r="AP861" t="str">
            <v>Đạt</v>
          </cell>
          <cell r="AQ861" t="str">
            <v>Đạt</v>
          </cell>
          <cell r="AR861">
            <v>0</v>
          </cell>
          <cell r="AS861" t="str">
            <v>Đạt</v>
          </cell>
          <cell r="AT861" t="str">
            <v>Đạt</v>
          </cell>
          <cell r="AU861" t="str">
            <v>Đạt</v>
          </cell>
          <cell r="AV861" t="str">
            <v>Đạt</v>
          </cell>
          <cell r="AW861" t="str">
            <v>Đạt</v>
          </cell>
          <cell r="AX861" t="str">
            <v>Đạt</v>
          </cell>
          <cell r="AY861" t="str">
            <v>Đạt</v>
          </cell>
          <cell r="AZ861">
            <v>0</v>
          </cell>
          <cell r="BA861" t="str">
            <v>Nguyễn Thị Huệ</v>
          </cell>
          <cell r="BB861" t="str">
            <v>Đạt</v>
          </cell>
          <cell r="BC861">
            <v>0</v>
          </cell>
        </row>
        <row r="862">
          <cell r="C862" t="str">
            <v>PP2300520339</v>
          </cell>
          <cell r="D862" t="str">
            <v>Nẹp khóa xương đòn chữ S</v>
          </cell>
          <cell r="E862" t="str">
            <v>- Chất liệu Titan/ Ti6Al4V 
- Rộng 10.5mm; dày 3.2mm
- Dùng kết hợp với:
  + Vít khóa đường kính 3.5 mm 
  + Vít cứng đường kính 3.5 mm 
  + Vít khóa xốp đường kính 3.5 mm
  + Vít xốp đường kính 4.0 mm</v>
          </cell>
          <cell r="F862">
            <v>0</v>
          </cell>
          <cell r="G862" t="str">
            <v>Cái</v>
          </cell>
          <cell r="H862">
            <v>50</v>
          </cell>
          <cell r="I862">
            <v>6000000</v>
          </cell>
          <cell r="J862">
            <v>300000000</v>
          </cell>
          <cell r="K862">
            <v>6000000</v>
          </cell>
          <cell r="L862">
            <v>450000000</v>
          </cell>
          <cell r="M862">
            <v>210000000</v>
          </cell>
          <cell r="N862">
            <v>9</v>
          </cell>
          <cell r="O862" t="str">
            <v>PP2300520339</v>
          </cell>
          <cell r="P862" t="str">
            <v>Nẹp khóa xương đòn chữ S</v>
          </cell>
          <cell r="Q862">
            <v>180</v>
          </cell>
          <cell r="R862">
            <v>79140000</v>
          </cell>
          <cell r="S862">
            <v>210</v>
          </cell>
          <cell r="T862">
            <v>0</v>
          </cell>
          <cell r="U862" t="str">
            <v>Nẹp xương đòn</v>
          </cell>
          <cell r="V862" t="str">
            <v>Nẹp xương đòn</v>
          </cell>
          <cell r="W862" t="str">
            <v>Đã đăng kí đang đợi được duyệt</v>
          </cell>
          <cell r="X862" t="str">
            <v>F14CB-PA00172; F14CB-PA00173; F14CB-PA00174; F14CB-PA00175; F14CB-PA00159; F14CB-PA00160; F14CB-PA00161; F14CB-PA00162; F14CB-PA00163; F14CB-PA00164; F14CB-PA00165; F14CB-PA00166; F14CB-PA00167; F14CB-PA00168; F14CB-PA00169; F14CB-PA00170; F14CB-PA00171</v>
          </cell>
          <cell r="Y862" t="str">
            <v>Chất liệu: Titanium nguyên chất TA3G - ISO 5832-2 và bề mặt nẹp có xử lý màu anode hóa loại III (Colored anodizing type III) có màu vàng bền và chống ăn mòn, sử dụng vít khóa 3.5/2.7mm và vít vỏ/vít cứng 3.5/2.7mm
-  Đầu nẹp có 6 lỗ khóa đơn cố định. Thân nẹp dày 3.2mm, từ 3/4/5/6/7/8 lỗ đôi kết hợp nén ép tương ứng với chiều dài 69/81/94/110/124/136mm, bước tăng 12, khoảng cách lỗ 12mm, nẹp rộng 10.3mm, trái/phải.
Có bộ trợ cụ tương thích. Đạt tiêu chuẩn chất lượng: CE, ISO 13485:2016.
- Nẹp khóa nén ép xương đòn có mõm cùng, hình chữ S, đầu nẹp bo tròn thon gọn không sắc bén, tạo điều kiện cho việc đưa qua da và ngăn ngừa kích ứng mô mềm.
- Thiết kế cắt xén các rãnh ít tiếp xúc mặt dưới nẹp nhằm giảm sự suy giảm nguồn cung cấp máu.
- Có lỗ thắt eo cho phép tạo hình cho nẹp để phù hợp với cấu trúc giải phẫu của bệnh nhân.</v>
          </cell>
          <cell r="Z862" t="str">
            <v xml:space="preserve">Wuhan Mindray Scientific Co., Ltd, </v>
          </cell>
          <cell r="AA862" t="str">
            <v>China</v>
          </cell>
          <cell r="AB862" t="str">
            <v xml:space="preserve">Wuhan Mindray Scientific Co., Ltd, </v>
          </cell>
          <cell r="AC862" t="str">
            <v>China</v>
          </cell>
          <cell r="AD862" t="str">
            <v>C</v>
          </cell>
          <cell r="AE862" t="str">
            <v>2300492ĐKLH/BYT-HTTB</v>
          </cell>
          <cell r="AF862" t="str">
            <v>Cái/ Túi</v>
          </cell>
          <cell r="AG862" t="str">
            <v>Cái</v>
          </cell>
          <cell r="AH862">
            <v>50</v>
          </cell>
          <cell r="AI862">
            <v>0</v>
          </cell>
          <cell r="AJ862" t="str">
            <v>vn0312587344</v>
          </cell>
          <cell r="AK862" t="str">
            <v>CÔNG TY CỔ PHẦN DƯỢC PHẨM ĐẠI TÍN</v>
          </cell>
          <cell r="AL862" t="str">
            <v>Đạt</v>
          </cell>
          <cell r="AM862"/>
          <cell r="AN862" t="str">
            <v>Trương Thị Mỹ Quý</v>
          </cell>
          <cell r="AO862">
            <v>0</v>
          </cell>
          <cell r="AP862">
            <v>0</v>
          </cell>
          <cell r="AQ862">
            <v>0</v>
          </cell>
          <cell r="AR862">
            <v>0</v>
          </cell>
          <cell r="AS862">
            <v>0</v>
          </cell>
          <cell r="AT862">
            <v>0</v>
          </cell>
          <cell r="AU862">
            <v>0</v>
          </cell>
          <cell r="AV862">
            <v>0</v>
          </cell>
          <cell r="AW862">
            <v>0</v>
          </cell>
          <cell r="AX862">
            <v>0</v>
          </cell>
          <cell r="AY862" t="str">
            <v>Không đạt</v>
          </cell>
          <cell r="AZ862" t="str">
            <v>Không đáp ứng yêu cầu kỹ thuật của E-HSMT</v>
          </cell>
          <cell r="BA862" t="str">
            <v>Nguyễn Văn Tuyền</v>
          </cell>
          <cell r="BB862" t="str">
            <v>Không đạt</v>
          </cell>
          <cell r="BC862" t="str">
            <v>Không đáp ứng yêu cầu kỹ thuật của E-HSMT:" Rộng 10.5mm; dày 3.2mm".</v>
          </cell>
        </row>
        <row r="863">
          <cell r="C863" t="str">
            <v>PP2300520339</v>
          </cell>
          <cell r="D863" t="str">
            <v>Nẹp khóa xương đòn chữ S</v>
          </cell>
          <cell r="E863" t="str">
            <v>- Chất liệu Titan/ Ti6Al4V 
- Rộng 10.5mm; dày 3.2mm
- Dùng kết hợp với:
  + Vít khóa đường kính 3.5 mm 
  + Vít cứng đường kính 3.5 mm 
  + Vít khóa xốp đường kính 3.5 mm
  + Vít xốp đường kính 4.0 mm</v>
          </cell>
          <cell r="F863">
            <v>0</v>
          </cell>
          <cell r="G863" t="str">
            <v>Cái</v>
          </cell>
          <cell r="H863">
            <v>50</v>
          </cell>
          <cell r="I863">
            <v>6000000</v>
          </cell>
          <cell r="J863">
            <v>300000000</v>
          </cell>
          <cell r="K863">
            <v>6000000</v>
          </cell>
          <cell r="L863">
            <v>450000000</v>
          </cell>
          <cell r="M863">
            <v>210000000</v>
          </cell>
          <cell r="N863">
            <v>9</v>
          </cell>
          <cell r="O863" t="str">
            <v>PP2300520339</v>
          </cell>
          <cell r="P863" t="str">
            <v>Nẹp khóa xương đòn chữ S</v>
          </cell>
          <cell r="Q863">
            <v>180</v>
          </cell>
          <cell r="R863">
            <v>231000000</v>
          </cell>
          <cell r="S863">
            <v>211</v>
          </cell>
          <cell r="T863" t="str">
            <v>Giao hàng trong vòng 24h kể từ thời điểm gửi đơn đặt hàng của Bệnh viện</v>
          </cell>
          <cell r="U863" t="str">
            <v>3.5 mm Nẹp Khóa xương đòn chữ S</v>
          </cell>
          <cell r="V863" t="str">
            <v>3.5 mm Nẹp Khóa xương đòn chữ S</v>
          </cell>
          <cell r="W863" t="str">
            <v>N07.06.040.0972.000.0013.(001-008)</v>
          </cell>
          <cell r="X863" t="str">
            <v>IMA-LP152abb</v>
          </cell>
          <cell r="Y863" t="str">
            <v xml:space="preserve">Nẹp Khóa xương đòn chữ S 3.5 mm:
-  sử dụng vít khóa 3.5 mm và vít vỏ 3.5 mm.
- Độ dày nẹp 3.0 mm
- Chiều rộng thân nẹp 11.0 mm
- khoảng cách giữa các lỗ thân nẹp 14.0 mm
- Số lỗ thân nẹp 5 /6/7/8 Lỗ tương ứng  chiều dài 59- 131 mm
- Vật liệu Titanium-6AL-4V phù hợp với tiêu chuẩn ASTM F 136
Tiệt trùng bằng Ethylene Oxyde </v>
          </cell>
          <cell r="Z863" t="str">
            <v>Công ty Cổ Phần Nhà máy Trang thiết bị Y tế USM Healthcare</v>
          </cell>
          <cell r="AA863" t="str">
            <v>Việt Nam</v>
          </cell>
          <cell r="AB863" t="str">
            <v>Việt Nam</v>
          </cell>
          <cell r="AC863" t="str">
            <v>Việt Nam</v>
          </cell>
          <cell r="AD863" t="str">
            <v>C</v>
          </cell>
          <cell r="AE863" t="str">
            <v>2301184ĐKLH/BYT-HTTB ngày 11/10/2023</v>
          </cell>
          <cell r="AF863" t="str">
            <v>1 cái / gói</v>
          </cell>
          <cell r="AG863" t="str">
            <v>Cái</v>
          </cell>
          <cell r="AH863">
            <v>50</v>
          </cell>
          <cell r="AI863">
            <v>0</v>
          </cell>
          <cell r="AJ863" t="str">
            <v>vn0312041033</v>
          </cell>
          <cell r="AK863" t="str">
            <v>CÔNG TY CỔ PHẦN NHÀ MÁY TRANG THIẾT BỊ Y TẾ USM HEALTHCARE</v>
          </cell>
          <cell r="AL863" t="str">
            <v>Đạt</v>
          </cell>
          <cell r="AM863"/>
          <cell r="AN863" t="str">
            <v>Nguyễn Thị Phương Hoa</v>
          </cell>
          <cell r="AO863" t="str">
            <v>Đạt</v>
          </cell>
          <cell r="AP863" t="str">
            <v>Đạt</v>
          </cell>
          <cell r="AQ863" t="str">
            <v>Đạt</v>
          </cell>
          <cell r="AR863">
            <v>0</v>
          </cell>
          <cell r="AS863" t="str">
            <v>Đạt</v>
          </cell>
          <cell r="AT863" t="str">
            <v>Đạt</v>
          </cell>
          <cell r="AU863" t="str">
            <v>Đạt</v>
          </cell>
          <cell r="AV863" t="str">
            <v>Đạt</v>
          </cell>
          <cell r="AW863" t="str">
            <v>Đạt</v>
          </cell>
          <cell r="AX863" t="str">
            <v>Đạt</v>
          </cell>
          <cell r="AY863" t="str">
            <v>Đạt</v>
          </cell>
          <cell r="AZ863">
            <v>0</v>
          </cell>
          <cell r="BA863" t="str">
            <v>Nguyễn Bảo Thắng</v>
          </cell>
          <cell r="BB863" t="str">
            <v>Đạt</v>
          </cell>
          <cell r="BC863">
            <v>0</v>
          </cell>
        </row>
        <row r="864">
          <cell r="C864" t="str">
            <v>PP2300520339</v>
          </cell>
          <cell r="D864" t="str">
            <v>Nẹp khóa xương đòn chữ S</v>
          </cell>
          <cell r="E864" t="str">
            <v>- Chất liệu Titan/ Ti6Al4V 
- Rộng 10.5mm; dày 3.2mm
- Dùng kết hợp với:
  + Vít khóa đường kính 3.5 mm 
  + Vít cứng đường kính 3.5 mm 
  + Vít khóa xốp đường kính 3.5 mm
  + Vít xốp đường kính 4.0 mm</v>
          </cell>
          <cell r="F864">
            <v>0</v>
          </cell>
          <cell r="G864" t="str">
            <v>Cái</v>
          </cell>
          <cell r="H864">
            <v>50</v>
          </cell>
          <cell r="I864">
            <v>6000000</v>
          </cell>
          <cell r="J864">
            <v>300000000</v>
          </cell>
          <cell r="K864">
            <v>6000000</v>
          </cell>
          <cell r="L864">
            <v>450000000</v>
          </cell>
          <cell r="M864">
            <v>210000000</v>
          </cell>
          <cell r="N864">
            <v>9</v>
          </cell>
          <cell r="O864" t="str">
            <v>PP2300520339</v>
          </cell>
          <cell r="P864" t="str">
            <v>Nẹp khóa xương đòn chữ S</v>
          </cell>
          <cell r="Q864">
            <v>180</v>
          </cell>
          <cell r="R864">
            <v>133646000</v>
          </cell>
          <cell r="S864">
            <v>210</v>
          </cell>
          <cell r="T864" t="str">
            <v>Trong vòng 24 giờ kể từ thời điểm đặt hàng của Bệnh viện</v>
          </cell>
          <cell r="U864" t="str">
            <v>Nẹp khóa xương đòn chữ S</v>
          </cell>
          <cell r="V864" t="str">
            <v>Nẹp khóa xương đòn chữ S</v>
          </cell>
          <cell r="W864" t="str">
            <v>N07.06.040.5053.272.0011</v>
          </cell>
          <cell r="X864" t="str">
            <v>PNM1002-xxx</v>
          </cell>
          <cell r="Y864" t="str">
            <v>- Chất liệu Titan/ Ti6Al4V 
- Rộng 10.5mm; dày 3.2mm
- Dùng kết hợp với:
  + Vít khóa đường kính 3.5 mm 
  + Vít cứng đường kính 3.5 mm 
  + Vít khóa xốp đường kính 3.5 mm
  + Vít xốp đường kính 4.0 mm</v>
          </cell>
          <cell r="Z864" t="str">
            <v>Normmed Medikal Ve Makina Sanayi Ticaret Limited Sirketi</v>
          </cell>
          <cell r="AA864" t="str">
            <v>Thổ Nhĩ Kỳ</v>
          </cell>
          <cell r="AB864" t="str">
            <v>Normmed Medikal Ve Makina Sanayi Ticaret Limited Sirketi</v>
          </cell>
          <cell r="AC864" t="str">
            <v>Thổ Nhĩ Kỳ</v>
          </cell>
          <cell r="AD864" t="str">
            <v>C</v>
          </cell>
          <cell r="AE864" t="str">
            <v>GPNK số: 17159NK/BYT-TB-CT ngày 21/12/2020</v>
          </cell>
          <cell r="AF864" t="str">
            <v>Cái/ Gói</v>
          </cell>
          <cell r="AG864" t="str">
            <v>Cái</v>
          </cell>
          <cell r="AH864">
            <v>50</v>
          </cell>
          <cell r="AI864">
            <v>0</v>
          </cell>
          <cell r="AJ864" t="str">
            <v>vn0101384017</v>
          </cell>
          <cell r="AK864" t="str">
            <v>CÔNG TY CỔ PHẦN THIẾT BỊ Y TẾ VÀ THƯƠNG MẠI HOA CẨM CHƯỚNG</v>
          </cell>
          <cell r="AL864" t="str">
            <v>Đạt</v>
          </cell>
          <cell r="AM864"/>
          <cell r="AN864" t="str">
            <v xml:space="preserve">Trịnh Thụy Bảo Quyên </v>
          </cell>
          <cell r="AO864" t="str">
            <v>Đạt</v>
          </cell>
          <cell r="AP864" t="str">
            <v>Đạt</v>
          </cell>
          <cell r="AQ864" t="str">
            <v>Đạt</v>
          </cell>
          <cell r="AR864">
            <v>0</v>
          </cell>
          <cell r="AS864" t="str">
            <v>Đạt</v>
          </cell>
          <cell r="AT864" t="str">
            <v>Đạt</v>
          </cell>
          <cell r="AU864" t="str">
            <v>Đạt</v>
          </cell>
          <cell r="AV864" t="str">
            <v>Đạt</v>
          </cell>
          <cell r="AW864" t="str">
            <v>Đạt</v>
          </cell>
          <cell r="AX864" t="str">
            <v>Đạt</v>
          </cell>
          <cell r="AY864" t="str">
            <v>Đạt</v>
          </cell>
          <cell r="AZ864">
            <v>0</v>
          </cell>
          <cell r="BA864" t="str">
            <v>Nguyễn Văn Tuyền</v>
          </cell>
          <cell r="BB864" t="str">
            <v>Đạt</v>
          </cell>
          <cell r="BC864">
            <v>0</v>
          </cell>
        </row>
        <row r="865">
          <cell r="C865" t="str">
            <v>PP2300520340</v>
          </cell>
          <cell r="D865" t="str">
            <v>Nẹp khóa đầu trên xương cánh tay</v>
          </cell>
          <cell r="E865" t="str">
            <v>- Chất liệu Titan, Ti6Al4V
- Rộng 11.8mm; dày 3.2mm
- Dùng kết hợp với:
  + Vít khóa đường kính 3.5 mm 
  + Vít cứng đường kính 3.5 mm 
  + Vít khóa xốp đường kính 3.5 mm
  + Vít xốp đường kính 4.0 mm</v>
          </cell>
          <cell r="F865">
            <v>0</v>
          </cell>
          <cell r="G865" t="str">
            <v>Cái</v>
          </cell>
          <cell r="H865">
            <v>30</v>
          </cell>
          <cell r="I865">
            <v>8500000</v>
          </cell>
          <cell r="J865">
            <v>255000000</v>
          </cell>
          <cell r="K865">
            <v>5100000</v>
          </cell>
          <cell r="L865">
            <v>382500000</v>
          </cell>
          <cell r="M865">
            <v>178500000</v>
          </cell>
          <cell r="N865">
            <v>5</v>
          </cell>
          <cell r="O865" t="str">
            <v>PP2300520340</v>
          </cell>
          <cell r="P865" t="str">
            <v>Nẹp khóa đầu trên xương cánh tay</v>
          </cell>
          <cell r="Q865">
            <v>180</v>
          </cell>
          <cell r="R865">
            <v>334960000</v>
          </cell>
          <cell r="S865">
            <v>210</v>
          </cell>
          <cell r="T865" t="str">
            <v>Trong vòng 24 giờ kể từ thời điểm dặt hàng của Bệnh viện</v>
          </cell>
          <cell r="U865" t="str">
            <v>Nẹp khóa đầu trên xương cánh tay (Syntec)</v>
          </cell>
          <cell r="V865" t="str">
            <v>Nẹp khóa đầu trên xương cánh tay (Syntec)</v>
          </cell>
          <cell r="W865" t="str">
            <v>N07.06.040.4067.296.0018</v>
          </cell>
          <cell r="X865" t="str">
            <v>241901-DT
--&gt; 241906-DT</v>
          </cell>
          <cell r="Y865" t="str">
            <v>Thép không gỉ (stainless steel)
Rộng 11.8mm, dày 3.2mm
Lỗ vít trên thân nẹp có ren khóa đôi (double lead) gia cố chống vít bật ra ngoài. 
Có lỗ nén và lỗ khóa phù hợp với giải phẫu học
Dùng vít khóa 3.5mm, vít vỏ 3.5mm; đầu vít chống trượt
Có 3/ 5/ 8 lỗ ứng với chiều dài 90/ 114/ 150mm
* Có kèm hình ảnh mô tả ren khóa đôi (double lead)</v>
          </cell>
          <cell r="Z865" t="str">
            <v>Syntec Scientific Corporation</v>
          </cell>
          <cell r="AA865" t="str">
            <v>Đài Loan</v>
          </cell>
          <cell r="AB865" t="str">
            <v>Syntec Scientific Corporation</v>
          </cell>
          <cell r="AC865" t="str">
            <v>Đài Loan</v>
          </cell>
          <cell r="AD865" t="str">
            <v>C</v>
          </cell>
          <cell r="AE865" t="str">
            <v>2882NK/BYT-TB-CT ngày 05/09/2018</v>
          </cell>
          <cell r="AF865" t="str">
            <v>Cái/ gói</v>
          </cell>
          <cell r="AG865" t="str">
            <v>Cái</v>
          </cell>
          <cell r="AH865">
            <v>30</v>
          </cell>
          <cell r="AI865">
            <v>0</v>
          </cell>
          <cell r="AJ865" t="str">
            <v>vn0302221358</v>
          </cell>
          <cell r="AK865" t="str">
            <v>CÔNG TY CỔ PHẦN DƯỢC PHẨM BẾN THÀNH</v>
          </cell>
          <cell r="AL865" t="str">
            <v>Đạt</v>
          </cell>
          <cell r="AM865"/>
          <cell r="AN865" t="str">
            <v>Phạm Thị Kim Hoàng</v>
          </cell>
          <cell r="AO865" t="str">
            <v>Đạt</v>
          </cell>
          <cell r="AP865" t="str">
            <v>Đạt</v>
          </cell>
          <cell r="AQ865" t="str">
            <v>Đạt</v>
          </cell>
          <cell r="AR865">
            <v>0</v>
          </cell>
          <cell r="AS865" t="str">
            <v>Đạt</v>
          </cell>
          <cell r="AT865" t="str">
            <v xml:space="preserve">Không đạt </v>
          </cell>
          <cell r="AU865" t="str">
            <v>Đạt</v>
          </cell>
          <cell r="AV865" t="str">
            <v>Đạt</v>
          </cell>
          <cell r="AW865" t="str">
            <v>Đạt</v>
          </cell>
          <cell r="AX865" t="str">
            <v>Đạt</v>
          </cell>
          <cell r="AY865" t="str">
            <v>Không đạt</v>
          </cell>
          <cell r="AZ865" t="str">
            <v>Không đạt do khác chất liệu HSMT</v>
          </cell>
          <cell r="BA865" t="str">
            <v>Lê Thị Mơ</v>
          </cell>
          <cell r="BB865" t="str">
            <v>Không đạt</v>
          </cell>
          <cell r="BC865" t="str">
            <v>Không đạt do khác chất liệu HSMT</v>
          </cell>
        </row>
        <row r="866">
          <cell r="C866" t="str">
            <v>PP2300520340</v>
          </cell>
          <cell r="D866" t="str">
            <v>Nẹp khóa đầu trên xương cánh tay</v>
          </cell>
          <cell r="E866" t="str">
            <v>- Chất liệu Titan, Ti6Al4V
- Rộng 11.8mm; dày 3.2mm
- Dùng kết hợp với:
  + Vít khóa đường kính 3.5 mm 
  + Vít cứng đường kính 3.5 mm 
  + Vít khóa xốp đường kính 3.5 mm
  + Vít xốp đường kính 4.0 mm</v>
          </cell>
          <cell r="F866">
            <v>0</v>
          </cell>
          <cell r="G866" t="str">
            <v>Cái</v>
          </cell>
          <cell r="H866">
            <v>30</v>
          </cell>
          <cell r="I866">
            <v>8500000</v>
          </cell>
          <cell r="J866">
            <v>255000000</v>
          </cell>
          <cell r="K866">
            <v>5100000</v>
          </cell>
          <cell r="L866">
            <v>382500000</v>
          </cell>
          <cell r="M866">
            <v>178500000</v>
          </cell>
          <cell r="N866">
            <v>5</v>
          </cell>
          <cell r="O866" t="str">
            <v>PP2300520340</v>
          </cell>
          <cell r="P866" t="str">
            <v>Nẹp khóa đầu trên xương cánh tay</v>
          </cell>
          <cell r="Q866">
            <v>180</v>
          </cell>
          <cell r="R866">
            <v>79140000</v>
          </cell>
          <cell r="S866">
            <v>210</v>
          </cell>
          <cell r="T866">
            <v>0</v>
          </cell>
          <cell r="U866" t="str">
            <v>Nẹp xương cánh đầu gần</v>
          </cell>
          <cell r="V866" t="str">
            <v>Nẹp xương cánh đầu gần</v>
          </cell>
          <cell r="W866" t="str">
            <v>N07.06.040.6141.279.0059</v>
          </cell>
          <cell r="X866" t="str">
            <v>F14AB-PA01029; F14AB-PA01030</v>
          </cell>
          <cell r="Y866" t="str">
            <v>Chất liệu: Titanium nguyên chất TA3G - ISO 5832-2 và bề mặt nẹp có xử lý màu anode hóa loại III (Colored anodizing type III) có màu xanh bền và chống ăn mòn, sử dụng vít khóa 3.5mm, vít vỏ/vít cứng 3.5mm và/hoặc vít hủy/ vít xốp 4.0mm
- Đầu nẹp 9 lỗ cố định gồm 8 lỗ khóa đơn hình tròn, 1 lỗ đôi kết hợp nén ép và 10 lỗ khâu K-wire. 
- Thân nẹp dày 3.0mm, từ 3/5 lỗ đôi kết hợp nén ép tương ứng với chiều dài  90/114mm, bước tăng 24mm, khoảng cách lỗ: 12mm, nẹp rộng 12mm, lỗ K-wire Φ2.1
Có bộ trợ cụ tương thích. Đạt tiêu chuẩn chất lượng: CE, ISO 13485:2016.
-  Nẹp khóa nén ép đầu trên xương cánh tay, loại ngắn, thân nẹp thu hẹp dần so với đầu nẹp.
-  Đầu nẹp bo tròn thon gọn không sắc bén, tạo điều kiện cho việc đưa qua da và ngăn ngừa kích ứng mô mềm
-  Đầu nẹp có 10 lỗ khâu giúp duy trì giảm gãy xương và 9 lỗ đơn cố định tạo ra cấu trúc ổn định góc cạnh để tăng cường độ bám trong trường hợp loãng xương
- Thiết kế cắt xén các rãnh ít tiếp xúc mặt dưới nẹp nhằm giảm sự suy giảm nguồn cung cấp máu</v>
          </cell>
          <cell r="Z866" t="str">
            <v xml:space="preserve">Wuhan Mindray Scientific Co., Ltd, </v>
          </cell>
          <cell r="AA866" t="str">
            <v>China</v>
          </cell>
          <cell r="AB866" t="str">
            <v xml:space="preserve">Wuhan Mindray Scientific Co., Ltd, </v>
          </cell>
          <cell r="AC866" t="str">
            <v>China</v>
          </cell>
          <cell r="AD866" t="str">
            <v>C</v>
          </cell>
          <cell r="AE866" t="str">
            <v>2300492ĐKLH/BYT-HTTB</v>
          </cell>
          <cell r="AF866" t="str">
            <v>Cái/ Túi</v>
          </cell>
          <cell r="AG866" t="str">
            <v>Cái</v>
          </cell>
          <cell r="AH866">
            <v>30</v>
          </cell>
          <cell r="AI866">
            <v>0</v>
          </cell>
          <cell r="AJ866" t="str">
            <v>vn0312587344</v>
          </cell>
          <cell r="AK866" t="str">
            <v>CÔNG TY CỔ PHẦN DƯỢC PHẨM ĐẠI TÍN</v>
          </cell>
          <cell r="AL866" t="str">
            <v>Đạt</v>
          </cell>
          <cell r="AM866"/>
          <cell r="AN866" t="str">
            <v>Trương Thị Mỹ Quý</v>
          </cell>
          <cell r="AO866">
            <v>0</v>
          </cell>
          <cell r="AP866">
            <v>0</v>
          </cell>
          <cell r="AQ866">
            <v>0</v>
          </cell>
          <cell r="AR866">
            <v>0</v>
          </cell>
          <cell r="AS866">
            <v>0</v>
          </cell>
          <cell r="AT866">
            <v>0</v>
          </cell>
          <cell r="AU866">
            <v>0</v>
          </cell>
          <cell r="AV866">
            <v>0</v>
          </cell>
          <cell r="AW866">
            <v>0</v>
          </cell>
          <cell r="AX866">
            <v>0</v>
          </cell>
          <cell r="AY866" t="str">
            <v>Không đạt</v>
          </cell>
          <cell r="AZ866" t="str">
            <v>Không đáp ứng yêu cầu kỹ thuật của E-HSMT</v>
          </cell>
          <cell r="BA866" t="str">
            <v>Nguyễn Văn Tuyền</v>
          </cell>
          <cell r="BB866" t="str">
            <v>Không đạt</v>
          </cell>
          <cell r="BC866" t="str">
            <v>Không đáp ứng yêu cầu kỹ thuật của E-HSMT:"Rộng 11.8mm; dày 3.2mm".</v>
          </cell>
        </row>
        <row r="867">
          <cell r="C867" t="str">
            <v>PP2300520340</v>
          </cell>
          <cell r="D867" t="str">
            <v>Nẹp khóa đầu trên xương cánh tay</v>
          </cell>
          <cell r="E867" t="str">
            <v>- Chất liệu Titan, Ti6Al4V
- Rộng 11.8mm; dày 3.2mm
- Dùng kết hợp với:
  + Vít khóa đường kính 3.5 mm 
  + Vít cứng đường kính 3.5 mm 
  + Vít khóa xốp đường kính 3.5 mm
  + Vít xốp đường kính 4.0 mm</v>
          </cell>
          <cell r="F867">
            <v>0</v>
          </cell>
          <cell r="G867" t="str">
            <v>Cái</v>
          </cell>
          <cell r="H867">
            <v>30</v>
          </cell>
          <cell r="I867">
            <v>8500000</v>
          </cell>
          <cell r="J867">
            <v>255000000</v>
          </cell>
          <cell r="K867">
            <v>5100000</v>
          </cell>
          <cell r="L867">
            <v>382500000</v>
          </cell>
          <cell r="M867">
            <v>178500000</v>
          </cell>
          <cell r="N867">
            <v>5</v>
          </cell>
          <cell r="O867" t="str">
            <v>PP2300520340</v>
          </cell>
          <cell r="P867" t="str">
            <v>Nẹp khóa đầu trên xương cánh tay</v>
          </cell>
          <cell r="Q867">
            <v>180</v>
          </cell>
          <cell r="R867">
            <v>133646000</v>
          </cell>
          <cell r="S867">
            <v>210</v>
          </cell>
          <cell r="T867" t="str">
            <v>Trong vòng 24 giờ kể từ thời điểm đặt hàng của Bệnh viện</v>
          </cell>
          <cell r="U867" t="str">
            <v>Nẹp khóa đầu trên xương cánh tay</v>
          </cell>
          <cell r="V867" t="str">
            <v>Nẹp khóa đầu trên xương cánh tay</v>
          </cell>
          <cell r="W867" t="str">
            <v>N07.06.040.5053.272.0050</v>
          </cell>
          <cell r="X867" t="str">
            <v>PNM1004-xxx</v>
          </cell>
          <cell r="Y867" t="str">
            <v>- Chất liệu Titan, Ti6Al4V
- Rộng 11.8mm; dày 3.2mm
- Dùng kết hợp với:
  + Vít khóa đường kính 3.5 mm 
  + Vít cứng đường kính 3.5 mm 
  + Vít khóa xốp đường kính 3.5 mm
  + Vít xốp đường kính 4.0 mm</v>
          </cell>
          <cell r="Z867" t="str">
            <v>Normmed Medikal Ve Makina Sanayi Ticaret Limited Sirketi</v>
          </cell>
          <cell r="AA867" t="str">
            <v>Thổ Nhĩ Kỳ</v>
          </cell>
          <cell r="AB867" t="str">
            <v>Normmed Medikal Ve Makina Sanayi Ticaret Limited Sirketi</v>
          </cell>
          <cell r="AC867" t="str">
            <v>Thổ Nhĩ Kỳ</v>
          </cell>
          <cell r="AD867" t="str">
            <v>C</v>
          </cell>
          <cell r="AE867" t="str">
            <v>GPNK số: 17159NK/BYT-TB-CT ngày 21/12/2020</v>
          </cell>
          <cell r="AF867" t="str">
            <v>Cái/ Gói</v>
          </cell>
          <cell r="AG867" t="str">
            <v>Cái</v>
          </cell>
          <cell r="AH867">
            <v>30</v>
          </cell>
          <cell r="AI867">
            <v>0</v>
          </cell>
          <cell r="AJ867" t="str">
            <v>vn0101384017</v>
          </cell>
          <cell r="AK867" t="str">
            <v>CÔNG TY CỔ PHẦN THIẾT BỊ Y TẾ VÀ THƯƠNG MẠI HOA CẨM CHƯỚNG</v>
          </cell>
          <cell r="AL867" t="str">
            <v>Đạt</v>
          </cell>
          <cell r="AM867"/>
          <cell r="AN867" t="str">
            <v xml:space="preserve">Trịnh Thụy Bảo Quyên </v>
          </cell>
          <cell r="AO867" t="str">
            <v>Đạt</v>
          </cell>
          <cell r="AP867" t="str">
            <v>Đạt</v>
          </cell>
          <cell r="AQ867" t="str">
            <v>Đạt</v>
          </cell>
          <cell r="AR867">
            <v>0</v>
          </cell>
          <cell r="AS867" t="str">
            <v>Đạt</v>
          </cell>
          <cell r="AT867" t="str">
            <v>Đạt</v>
          </cell>
          <cell r="AU867" t="str">
            <v>Đạt</v>
          </cell>
          <cell r="AV867" t="str">
            <v>Đạt</v>
          </cell>
          <cell r="AW867" t="str">
            <v>Đạt</v>
          </cell>
          <cell r="AX867" t="str">
            <v>Đạt</v>
          </cell>
          <cell r="AY867" t="str">
            <v>Đạt</v>
          </cell>
          <cell r="AZ867">
            <v>0</v>
          </cell>
          <cell r="BA867" t="str">
            <v>Nguyễn Văn Tuyền</v>
          </cell>
          <cell r="BB867" t="str">
            <v>Đạt</v>
          </cell>
          <cell r="BC867">
            <v>0</v>
          </cell>
        </row>
        <row r="868">
          <cell r="C868" t="str">
            <v>PP2300520340</v>
          </cell>
          <cell r="D868" t="str">
            <v>Nẹp khóa đầu trên xương cánh tay</v>
          </cell>
          <cell r="E868" t="str">
            <v>- Chất liệu Titan, Ti6Al4V
- Rộng 11.8mm; dày 3.2mm
- Dùng kết hợp với:
  + Vít khóa đường kính 3.5 mm 
  + Vít cứng đường kính 3.5 mm 
  + Vít khóa xốp đường kính 3.5 mm
  + Vít xốp đường kính 4.0 mm</v>
          </cell>
          <cell r="F868">
            <v>0</v>
          </cell>
          <cell r="G868" t="str">
            <v>Cái</v>
          </cell>
          <cell r="H868">
            <v>30</v>
          </cell>
          <cell r="I868">
            <v>8500000</v>
          </cell>
          <cell r="J868">
            <v>255000000</v>
          </cell>
          <cell r="K868">
            <v>5100000</v>
          </cell>
          <cell r="L868">
            <v>382500000</v>
          </cell>
          <cell r="M868">
            <v>178500000</v>
          </cell>
          <cell r="N868">
            <v>5</v>
          </cell>
          <cell r="O868" t="str">
            <v>PP2300520340</v>
          </cell>
          <cell r="P868" t="str">
            <v>Nẹp khóa đầu trên xương cánh tay</v>
          </cell>
          <cell r="Q868">
            <v>180</v>
          </cell>
          <cell r="R868">
            <v>294448200</v>
          </cell>
          <cell r="S868">
            <v>210</v>
          </cell>
          <cell r="T868" t="str">
            <v>Trong vòng 24 giờ kể từ thời điểm đặt hàng của Bệnh viện</v>
          </cell>
          <cell r="U868" t="str">
            <v>Nẹp khóa đầu trên xương cánh tay Philos, vít Ø3.5mm, Titan, các cỡ</v>
          </cell>
          <cell r="V868" t="str">
            <v xml:space="preserve">Nẹp khóa đầu trên xương cánh tay Philos, vít Ø3.5mm, Titan </v>
          </cell>
          <cell r="W868" t="str">
            <v>N07.06.040.0311.115.0245</v>
          </cell>
          <cell r="X868" t="str">
            <v xml:space="preserve">TI-745-xxx
TI-745-xxx
</v>
          </cell>
          <cell r="Y868" t="str">
            <v xml:space="preserve"> - Chất liệu Hợp kim Titanium Ti6Al4V.
 - Nẹp rộng 11.8mm, dày 3.2mm
 - Đầu nẹp có 8 lỗ, thân nẹp có loại chuẩn, 3/ 4/ 5 lỗ, dài 90/ 102/ 114mm và loại dài, 5/ 6/ 8/ 10/ 12 lỗ, dài 142/ 160/ 196/ 232/ 268mm
 - Dùng kết hợp với:
 + Vít khóa đường kính 3.5 mm 
 + Vít cứng đường kính 3.5 mm 
 + Vít khóa xốp đường kính 3.5 mm
 + Vít xốp đường kính 4.0 mm
 - Tiêu chuẩn chất lượng CE, ISO, FDA 510k</v>
          </cell>
          <cell r="Z868" t="str">
            <v xml:space="preserve"> Auxein</v>
          </cell>
          <cell r="AA868" t="str">
            <v>Ấn Độ</v>
          </cell>
          <cell r="AB868" t="str">
            <v>Ấn Độ</v>
          </cell>
          <cell r="AC868" t="str">
            <v>Ấn Độ</v>
          </cell>
          <cell r="AD868" t="str">
            <v>C</v>
          </cell>
          <cell r="AE868" t="str">
            <v>7764NK/BYT-TB-CT</v>
          </cell>
          <cell r="AF868" t="str">
            <v>Gói/1</v>
          </cell>
          <cell r="AG868" t="str">
            <v>Cái</v>
          </cell>
          <cell r="AH868">
            <v>30</v>
          </cell>
          <cell r="AI868">
            <v>0</v>
          </cell>
          <cell r="AJ868" t="str">
            <v>vn0303224087</v>
          </cell>
          <cell r="AK868" t="str">
            <v>CÔNG TY TNHH THIẾT BỊ Y TẾ HOÀNG LỘC M.E</v>
          </cell>
          <cell r="AL868" t="str">
            <v>Đạt</v>
          </cell>
          <cell r="AM868"/>
          <cell r="AN868" t="str">
            <v>Hồ Thị Hồng</v>
          </cell>
          <cell r="AO868" t="str">
            <v>Đạt</v>
          </cell>
          <cell r="AP868" t="str">
            <v>Đạt</v>
          </cell>
          <cell r="AQ868" t="str">
            <v>Đạt</v>
          </cell>
          <cell r="AR868">
            <v>0</v>
          </cell>
          <cell r="AS868" t="str">
            <v>Đạt</v>
          </cell>
          <cell r="AT868" t="str">
            <v>Đạt</v>
          </cell>
          <cell r="AU868" t="str">
            <v>Đạt</v>
          </cell>
          <cell r="AV868" t="str">
            <v>Đạt</v>
          </cell>
          <cell r="AW868" t="str">
            <v>Đạt</v>
          </cell>
          <cell r="AX868" t="str">
            <v>Đạt</v>
          </cell>
          <cell r="AY868" t="str">
            <v>Đạt</v>
          </cell>
          <cell r="AZ868">
            <v>0</v>
          </cell>
          <cell r="BA868" t="str">
            <v>Trần Thị Dân</v>
          </cell>
          <cell r="BB868" t="str">
            <v>Đạt</v>
          </cell>
          <cell r="BC868">
            <v>0</v>
          </cell>
        </row>
        <row r="869">
          <cell r="C869" t="str">
            <v>PP2300520340</v>
          </cell>
          <cell r="D869" t="str">
            <v>Nẹp khóa đầu trên xương cánh tay</v>
          </cell>
          <cell r="E869" t="str">
            <v>- Chất liệu Titan, Ti6Al4V
- Rộng 11.8mm; dày 3.2mm
- Dùng kết hợp với:
  + Vít khóa đường kính 3.5 mm 
  + Vít cứng đường kính 3.5 mm 
  + Vít khóa xốp đường kính 3.5 mm
  + Vít xốp đường kính 4.0 mm</v>
          </cell>
          <cell r="F869">
            <v>0</v>
          </cell>
          <cell r="G869" t="str">
            <v>Cái</v>
          </cell>
          <cell r="H869">
            <v>30</v>
          </cell>
          <cell r="I869">
            <v>8500000</v>
          </cell>
          <cell r="J869">
            <v>255000000</v>
          </cell>
          <cell r="K869">
            <v>5100000</v>
          </cell>
          <cell r="L869">
            <v>382500000</v>
          </cell>
          <cell r="M869">
            <v>178500000</v>
          </cell>
          <cell r="N869">
            <v>5</v>
          </cell>
          <cell r="O869" t="str">
            <v>PP2300520340</v>
          </cell>
          <cell r="P869" t="str">
            <v>Nẹp khóa đầu trên xương cánh tay</v>
          </cell>
          <cell r="Q869">
            <v>180</v>
          </cell>
          <cell r="R869">
            <v>180000000</v>
          </cell>
          <cell r="S869">
            <v>210</v>
          </cell>
          <cell r="T869" t="str">
            <v>Giao hàng trong vòng 24h kể từ thời điểm gửi đơn đặt hàng của Bệnh viện</v>
          </cell>
          <cell r="U869" t="str">
            <v>Nẹp khóa titanium đầu trên xương cánh tay các cỡ</v>
          </cell>
          <cell r="V869" t="str">
            <v>Nẹp khóa titanium đầu trên xương cánh tay</v>
          </cell>
          <cell r="W869" t="str">
            <v>N07.06.040.0461.118.0141</v>
          </cell>
          <cell r="X869" t="str">
            <v>0132xxT</v>
          </cell>
          <cell r="Y869" t="str">
            <v>- Chất liệu titanium
-  Nẹp dày 2.5mm và rộng 12mm, thân nẹp có từ 2 đến 11 lỗ, đầu nẹp có 9 lỗ bắt vít, dài từ 84 đến 192mm và loại (nẹp nhỏ): Đầu nẹp chỉ có 4 lỗ bắt vít, thân có từ 4 đến 6 lỗ, chiều dài từ 75mm đến 99mm. 
'- Nẹp khóa đầu trên xương cánh tay (loại lớn) dùng vít khóa titanium đường kính 3.5mm, vít cứng 3.5mm, Tiêu chuẩn CE</v>
          </cell>
          <cell r="Z869" t="str">
            <v xml:space="preserve">BHH Mikromed Sp. z o.o </v>
          </cell>
          <cell r="AA869" t="str">
            <v>Ba Lan</v>
          </cell>
          <cell r="AB869" t="str">
            <v xml:space="preserve">BHH Mikromed Sp. z o.o </v>
          </cell>
          <cell r="AC869" t="str">
            <v>Ba Lan</v>
          </cell>
          <cell r="AD869" t="str">
            <v>C, Số phân loại: 075/MKM/0420-REV</v>
          </cell>
          <cell r="AE869" t="str">
            <v>8011NK/BYT-TB-CT</v>
          </cell>
          <cell r="AF869" t="str">
            <v>1 cái/1 gói</v>
          </cell>
          <cell r="AG869" t="str">
            <v>Cái</v>
          </cell>
          <cell r="AH869">
            <v>30</v>
          </cell>
          <cell r="AI869">
            <v>0</v>
          </cell>
          <cell r="AJ869" t="str">
            <v>vn0101147344</v>
          </cell>
          <cell r="AK869" t="str">
            <v>CÔNG TY TNHH ĐẦU TƯ PHÁT TRIỂN TRANG THIẾT BỊ Y TẾ</v>
          </cell>
          <cell r="AL869" t="str">
            <v>Đạt</v>
          </cell>
          <cell r="AM869"/>
          <cell r="AN869" t="str">
            <v>Trương Thị Mỹ Quý</v>
          </cell>
          <cell r="AO869" t="str">
            <v>Đạt</v>
          </cell>
          <cell r="AP869" t="str">
            <v>Đạt</v>
          </cell>
          <cell r="AQ869" t="str">
            <v>Đạt</v>
          </cell>
          <cell r="AR869">
            <v>0</v>
          </cell>
          <cell r="AS869" t="str">
            <v>Đạt</v>
          </cell>
          <cell r="AT869" t="str">
            <v>Đạt</v>
          </cell>
          <cell r="AU869" t="str">
            <v>Đạt</v>
          </cell>
          <cell r="AV869" t="str">
            <v>Đạt</v>
          </cell>
          <cell r="AW869" t="str">
            <v>Đạt</v>
          </cell>
          <cell r="AX869" t="str">
            <v>Đạt</v>
          </cell>
          <cell r="AY869" t="str">
            <v>Đạt</v>
          </cell>
          <cell r="AZ869">
            <v>0</v>
          </cell>
          <cell r="BA869" t="str">
            <v>Trần Thị Minh Hồng</v>
          </cell>
          <cell r="BB869" t="str">
            <v>Đạt</v>
          </cell>
          <cell r="BC869">
            <v>0</v>
          </cell>
        </row>
        <row r="870">
          <cell r="C870" t="str">
            <v>PP2300520341</v>
          </cell>
          <cell r="D870" t="str">
            <v>Nẹp khóa đầu dưới mặt trong xương cánh tay</v>
          </cell>
          <cell r="E870" t="str">
            <v>- Chất liệu Titan, Ti6Al4V 
- Rộng 11.1mm; dày 3.2mm
- Dùng kết hợp với:
  + Vít khóa đường kính 2.7 mm   
  + Vít khóa đường kính 3.5 mm 
  + Vít cứng đường kính 3.5 mm 
  + Vít khóa xốp đường kính 3.5 mm
  + Vít xốp đường kính 4.0 mm</v>
          </cell>
          <cell r="F870">
            <v>0</v>
          </cell>
          <cell r="G870" t="str">
            <v>Cái</v>
          </cell>
          <cell r="H870">
            <v>5</v>
          </cell>
          <cell r="I870">
            <v>7500000</v>
          </cell>
          <cell r="J870">
            <v>37500000</v>
          </cell>
          <cell r="K870">
            <v>750000</v>
          </cell>
          <cell r="L870">
            <v>56250000</v>
          </cell>
          <cell r="M870">
            <v>26250000</v>
          </cell>
          <cell r="N870">
            <v>1</v>
          </cell>
          <cell r="O870" t="str">
            <v>PP2300520341</v>
          </cell>
          <cell r="P870" t="str">
            <v>Nẹp khóa đầu dưới mặt trong xương cánh tay</v>
          </cell>
          <cell r="Q870">
            <v>180</v>
          </cell>
          <cell r="R870">
            <v>133646000</v>
          </cell>
          <cell r="S870">
            <v>210</v>
          </cell>
          <cell r="T870" t="str">
            <v>Trong vòng 24 giờ kể từ thời điểm đặt hàng của Bệnh viện</v>
          </cell>
          <cell r="U870" t="str">
            <v>Nẹp khóa đầu dưới mặt trong xương cánh tay</v>
          </cell>
          <cell r="V870" t="str">
            <v>Nẹp khóa đầu dưới mặt trong xương cánh tay</v>
          </cell>
          <cell r="W870" t="str">
            <v>N07.06.040.5053.272.0040</v>
          </cell>
          <cell r="X870" t="str">
            <v>PNM1005-xxx</v>
          </cell>
          <cell r="Y870" t="str">
            <v>- Chất liệu Titan, Ti6Al4V 
- Rộng 11.1mm; dày 3.2mm
- Dùng kết hợp với:
  + Vít khóa đường kính 2.7 mm   
  + Vít khóa đường kính 3.5 mm 
  + Vít cứng đường kính 3.5 mm 
  + Vít khóa xốp đường kính 3.5 mm
  + Vít xốp đường kính 4.0 mm</v>
          </cell>
          <cell r="Z870" t="str">
            <v>Normmed Medikal Ve Makina Sanayi Ticaret Limited Sirketi</v>
          </cell>
          <cell r="AA870" t="str">
            <v>Thổ Nhĩ Kỳ</v>
          </cell>
          <cell r="AB870" t="str">
            <v>Normmed Medikal Ve Makina Sanayi Ticaret Limited Sirketi</v>
          </cell>
          <cell r="AC870" t="str">
            <v>Thổ Nhĩ Kỳ</v>
          </cell>
          <cell r="AD870" t="str">
            <v>C</v>
          </cell>
          <cell r="AE870" t="str">
            <v>GPNK số: 17159NK/BYT-TB-CT ngày 21/12/2020</v>
          </cell>
          <cell r="AF870" t="str">
            <v>Cái/ Gói</v>
          </cell>
          <cell r="AG870" t="str">
            <v>Cái</v>
          </cell>
          <cell r="AH870">
            <v>5</v>
          </cell>
          <cell r="AI870">
            <v>0</v>
          </cell>
          <cell r="AJ870" t="str">
            <v>vn0101384017</v>
          </cell>
          <cell r="AK870" t="str">
            <v>CÔNG TY CỔ PHẦN THIẾT BỊ Y TẾ VÀ THƯƠNG MẠI HOA CẨM CHƯỚNG</v>
          </cell>
          <cell r="AL870" t="str">
            <v>Đạt</v>
          </cell>
          <cell r="AM870"/>
          <cell r="AN870" t="str">
            <v xml:space="preserve">Trịnh Thụy Bảo Quyên </v>
          </cell>
          <cell r="AO870" t="str">
            <v>Đạt</v>
          </cell>
          <cell r="AP870" t="str">
            <v>Đạt</v>
          </cell>
          <cell r="AQ870" t="str">
            <v>Đạt</v>
          </cell>
          <cell r="AR870">
            <v>0</v>
          </cell>
          <cell r="AS870" t="str">
            <v>Đạt</v>
          </cell>
          <cell r="AT870" t="str">
            <v>Đạt</v>
          </cell>
          <cell r="AU870" t="str">
            <v>Đạt</v>
          </cell>
          <cell r="AV870" t="str">
            <v>Đạt</v>
          </cell>
          <cell r="AW870" t="str">
            <v>Đạt</v>
          </cell>
          <cell r="AX870" t="str">
            <v>Đạt</v>
          </cell>
          <cell r="AY870" t="str">
            <v>Đạt</v>
          </cell>
          <cell r="AZ870">
            <v>0</v>
          </cell>
          <cell r="BA870" t="str">
            <v>Nguyễn Văn Tuyền</v>
          </cell>
          <cell r="BB870" t="str">
            <v>Đạt</v>
          </cell>
          <cell r="BC870">
            <v>0</v>
          </cell>
        </row>
        <row r="871">
          <cell r="C871" t="str">
            <v>PP2300520341</v>
          </cell>
          <cell r="D871" t="str">
            <v>Nẹp khóa đầu dưới mặt trong xương cánh tay</v>
          </cell>
          <cell r="E871" t="str">
            <v>- Chất liệu Titan, Ti6Al4V 
- Rộng 11.1mm; dày 3.2mm
- Dùng kết hợp với:
  + Vít khóa đường kính 2.7 mm   
  + Vít khóa đường kính 3.5 mm 
  + Vít cứng đường kính 3.5 mm 
  + Vít khóa xốp đường kính 3.5 mm
  + Vít xốp đường kính 4.0 mm</v>
          </cell>
          <cell r="F871">
            <v>0</v>
          </cell>
          <cell r="G871" t="str">
            <v>Cái</v>
          </cell>
          <cell r="H871">
            <v>5</v>
          </cell>
          <cell r="I871">
            <v>7500000</v>
          </cell>
          <cell r="J871">
            <v>37500000</v>
          </cell>
          <cell r="K871">
            <v>750000</v>
          </cell>
          <cell r="L871">
            <v>56250000</v>
          </cell>
          <cell r="M871">
            <v>26250000</v>
          </cell>
          <cell r="N871">
            <v>1</v>
          </cell>
          <cell r="O871" t="str">
            <v>PP2300520341</v>
          </cell>
          <cell r="P871" t="str">
            <v>Nẹp khóa đầu dưới mặt trong xương cánh tay</v>
          </cell>
          <cell r="Q871">
            <v>180</v>
          </cell>
          <cell r="R871">
            <v>104118100</v>
          </cell>
          <cell r="S871">
            <v>215</v>
          </cell>
          <cell r="T871" t="str">
            <v>Giao hàng trong vòng 24h kể từ thời điểm gửi đơn đặt hàng của Bệnh viện</v>
          </cell>
          <cell r="U871" t="str">
            <v>Nẹp khóa đầu dưới xương cánh tay mặt trong Titanium</v>
          </cell>
          <cell r="V871" t="str">
            <v>Nẹp khóa đầu dưới xương cánh tay mặt trong Titanium</v>
          </cell>
          <cell r="W871" t="str">
            <v>N07.06.040.5884.115.0057</v>
          </cell>
          <cell r="X871" t="str">
            <v xml:space="preserve">SP05.TIT003xx
SP05.TIT130xx
SP05.TIT131xx 
SP05.TIT139xx </v>
          </cell>
          <cell r="Y871" t="str">
            <v>- Chất liệu Titan, Ti6Al4V 
- Rộng 11.1mm; dày 3.2mm
- Dùng kết hợp với:
  + Vít khóa đường kính 2.7 mm   
  + Vít khóa đường kính 3.5 mm 
  + Vít cứng đường kính 3.5 mm 
  + Vít khóa xốp đường kính 3.5 mm
  + Vít xốp đường kính 4.0 mm</v>
          </cell>
          <cell r="Z871" t="str">
            <v>Sharma</v>
          </cell>
          <cell r="AA871" t="str">
            <v>Ấn Độ</v>
          </cell>
          <cell r="AB871" t="str">
            <v>Sharma</v>
          </cell>
          <cell r="AC871" t="str">
            <v>Ấn Độ</v>
          </cell>
          <cell r="AD871" t="str">
            <v>C</v>
          </cell>
          <cell r="AE871" t="str">
            <v>16529NK/BYT-TB-CT ngày 05/10/2020</v>
          </cell>
          <cell r="AF871" t="str">
            <v>Chiếc/ Gói</v>
          </cell>
          <cell r="AG871" t="str">
            <v>Chiếc</v>
          </cell>
          <cell r="AH871">
            <v>5</v>
          </cell>
          <cell r="AI871">
            <v>0</v>
          </cell>
          <cell r="AJ871" t="str">
            <v>vn0316155962</v>
          </cell>
          <cell r="AK871" t="str">
            <v>CÔNG TY TNHH DƯỢC PHẨM Y TẾ LINK</v>
          </cell>
          <cell r="AL871" t="str">
            <v>Đạt</v>
          </cell>
          <cell r="AM871"/>
          <cell r="AN871" t="str">
            <v>Nguyễn Thị Sao Mai</v>
          </cell>
          <cell r="AO871" t="str">
            <v>Đạt</v>
          </cell>
          <cell r="AP871" t="str">
            <v>Đạt</v>
          </cell>
          <cell r="AQ871" t="str">
            <v>Đạt</v>
          </cell>
          <cell r="AR871">
            <v>0</v>
          </cell>
          <cell r="AS871" t="str">
            <v>Đạt</v>
          </cell>
          <cell r="AT871" t="str">
            <v>Đạt</v>
          </cell>
          <cell r="AU871" t="str">
            <v>Đạt</v>
          </cell>
          <cell r="AV871" t="str">
            <v>Đạt</v>
          </cell>
          <cell r="AW871" t="str">
            <v>Đạt</v>
          </cell>
          <cell r="AX871" t="str">
            <v>Đạt</v>
          </cell>
          <cell r="AY871" t="str">
            <v>Đạt</v>
          </cell>
          <cell r="AZ871">
            <v>0</v>
          </cell>
          <cell r="BA871" t="str">
            <v>Nguyễn Bảo Thắng</v>
          </cell>
          <cell r="BB871" t="str">
            <v>Đạt</v>
          </cell>
          <cell r="BC871">
            <v>0</v>
          </cell>
        </row>
        <row r="872">
          <cell r="C872" t="str">
            <v>PP2300520341</v>
          </cell>
          <cell r="D872" t="str">
            <v>Nẹp khóa đầu dưới mặt trong xương cánh tay</v>
          </cell>
          <cell r="E872" t="str">
            <v>- Chất liệu Titan, Ti6Al4V 
- Rộng 11.1mm; dày 3.2mm
- Dùng kết hợp với:
  + Vít khóa đường kính 2.7 mm   
  + Vít khóa đường kính 3.5 mm 
  + Vít cứng đường kính 3.5 mm 
  + Vít khóa xốp đường kính 3.5 mm
  + Vít xốp đường kính 4.0 mm</v>
          </cell>
          <cell r="F872">
            <v>0</v>
          </cell>
          <cell r="G872" t="str">
            <v>Cái</v>
          </cell>
          <cell r="H872">
            <v>5</v>
          </cell>
          <cell r="I872">
            <v>7500000</v>
          </cell>
          <cell r="J872">
            <v>37500000</v>
          </cell>
          <cell r="K872">
            <v>750000</v>
          </cell>
          <cell r="L872">
            <v>56250000</v>
          </cell>
          <cell r="M872">
            <v>26250000</v>
          </cell>
          <cell r="N872">
            <v>1</v>
          </cell>
          <cell r="O872" t="str">
            <v>PP2300520341</v>
          </cell>
          <cell r="P872" t="str">
            <v>Nẹp khóa đầu dưới mặt trong xương cánh tay</v>
          </cell>
          <cell r="Q872">
            <v>180</v>
          </cell>
          <cell r="R872">
            <v>294448200</v>
          </cell>
          <cell r="S872">
            <v>210</v>
          </cell>
          <cell r="T872" t="str">
            <v>Trong vòng 24 giờ kể từ thời điểm đặt hàng của Bệnh viện</v>
          </cell>
          <cell r="U872" t="str">
            <v>Nẹp khóa đầu dưới xương cánh tay, phía trong, vít Ø2.7/3.5mm, Titan, trái/ phải, các cỡ</v>
          </cell>
          <cell r="V872" t="str">
            <v xml:space="preserve">Nẹp khóa đầu dưới xương cánh tay, phía trong, vít Ø2.7/3.5mm, Titan, trái/ phải </v>
          </cell>
          <cell r="W872" t="str">
            <v>N07.06.040.0311.115.0237</v>
          </cell>
          <cell r="X872" t="str">
            <v>TI-744-1xxx</v>
          </cell>
          <cell r="Y872" t="str">
            <v xml:space="preserve"> - Chất liệu Hợp kim Titanium Ti6Al4V.
 - Nẹp rộng 11.1mm, dày 3.2mm
 - Đầu nẹp có 3 lỗ khóa vít 2.7mm, thân nẹp có 3/ 5/ 7/ 9/ 14 lỗ, dài 59/ 84/ 110/ 136/ 201mm
 - Dùng kết hợp với:
 + Vít khóa đường kính 2.7 mm 
 + Vít khóa đường kính 3.5 mm 
 + Vít cứng đường kính 3.5 mm 
 + Vít khóa xốp đường kính 3.5 mm
 + Vít xốp đường kính 4.0 mm
 - Tiêu chuẩn chất lượng CE, ISO, FDA 510k</v>
          </cell>
          <cell r="Z872" t="str">
            <v xml:space="preserve"> Auxein</v>
          </cell>
          <cell r="AA872" t="str">
            <v>Ấn Độ</v>
          </cell>
          <cell r="AB872" t="str">
            <v>Ấn Độ</v>
          </cell>
          <cell r="AC872" t="str">
            <v>Ấn Độ</v>
          </cell>
          <cell r="AD872" t="str">
            <v>C</v>
          </cell>
          <cell r="AE872" t="str">
            <v>7764NK/BYT-TB-CT</v>
          </cell>
          <cell r="AF872" t="str">
            <v>Gói/1</v>
          </cell>
          <cell r="AG872" t="str">
            <v>Cái</v>
          </cell>
          <cell r="AH872">
            <v>5</v>
          </cell>
          <cell r="AI872">
            <v>0</v>
          </cell>
          <cell r="AJ872" t="str">
            <v>vn0303224087</v>
          </cell>
          <cell r="AK872" t="str">
            <v>CÔNG TY TNHH THIẾT BỊ Y TẾ HOÀNG LỘC M.E</v>
          </cell>
          <cell r="AL872" t="str">
            <v>Đạt</v>
          </cell>
          <cell r="AM872"/>
          <cell r="AN872" t="str">
            <v>Hồ Thị Hồng</v>
          </cell>
          <cell r="AO872" t="str">
            <v>Đạt</v>
          </cell>
          <cell r="AP872" t="str">
            <v>Đạt</v>
          </cell>
          <cell r="AQ872" t="str">
            <v>Đạt</v>
          </cell>
          <cell r="AR872">
            <v>0</v>
          </cell>
          <cell r="AS872" t="str">
            <v>Đạt</v>
          </cell>
          <cell r="AT872" t="str">
            <v>Không đạt</v>
          </cell>
          <cell r="AU872" t="str">
            <v>Đạt</v>
          </cell>
          <cell r="AV872" t="str">
            <v>Đạt</v>
          </cell>
          <cell r="AW872" t="str">
            <v>Đạt</v>
          </cell>
          <cell r="AX872" t="str">
            <v>Đạt</v>
          </cell>
          <cell r="AY872" t="str">
            <v>Không đạt</v>
          </cell>
          <cell r="AZ872" t="str">
            <v>E-HSMT: chiều rộng 11.1mm
E-HSDT: chiều rộng 11.1mm
Catalogue chiều rộng là 11.0mm (Width: 11.0 mm)</v>
          </cell>
          <cell r="BA872" t="str">
            <v>Trần Thị Dân</v>
          </cell>
          <cell r="BB872" t="str">
            <v>Không đạt</v>
          </cell>
          <cell r="BC872" t="str">
            <v>E-HSMT: chiều rộng 11.1mm
E-HSDT: chiều rộng 11.1mm
Catalogue chiều rộng là 11.0mm (Width: 11.0 mm)</v>
          </cell>
        </row>
        <row r="873">
          <cell r="C873" t="str">
            <v>PP2300520342</v>
          </cell>
          <cell r="D873" t="str">
            <v>Nẹp khóa đầu dưới xương quay bàn tay</v>
          </cell>
          <cell r="E873" t="str">
            <v xml:space="preserve">- Chất liệu Titan, Ti6Al4V 
- Rộng 8.25mm; dày 2.5mm
- Dùng kết hợp với:
  + Vít khóa đường kính 2.4 mm 
  + Vít cứng đường kính 2.4 mm </v>
          </cell>
          <cell r="F873">
            <v>0</v>
          </cell>
          <cell r="G873" t="str">
            <v>Cái</v>
          </cell>
          <cell r="H873">
            <v>20</v>
          </cell>
          <cell r="I873">
            <v>7000000</v>
          </cell>
          <cell r="J873">
            <v>140000000</v>
          </cell>
          <cell r="K873">
            <v>2800000</v>
          </cell>
          <cell r="L873">
            <v>210000000</v>
          </cell>
          <cell r="M873">
            <v>98000000</v>
          </cell>
          <cell r="N873">
            <v>4</v>
          </cell>
          <cell r="O873" t="str">
            <v>PP2300520342</v>
          </cell>
          <cell r="P873" t="str">
            <v>Nẹp khóa đầu dưới xương quay bàn tay</v>
          </cell>
          <cell r="Q873">
            <v>180</v>
          </cell>
          <cell r="R873">
            <v>231000000</v>
          </cell>
          <cell r="S873">
            <v>211</v>
          </cell>
          <cell r="T873" t="str">
            <v>Giao hàng trong vòng 24h kể từ thời điểm gửi đơn đặt hàng của Bệnh viện</v>
          </cell>
          <cell r="U873" t="str">
            <v>2.4 mm Nẹp khóa đỡ mặt lòng đầu dưới xương quay (Đầu 8 Lỗ)</v>
          </cell>
          <cell r="V873" t="str">
            <v>2.4 mm Nẹp khóa đỡ mặt lòng đầu dưới xương quay (Đầu 8 Lỗ)</v>
          </cell>
          <cell r="W873" t="str">
            <v>N07.06.040.0972.000.0022.(001-006)</v>
          </cell>
          <cell r="X873" t="str">
            <v>IMA-LP123abb</v>
          </cell>
          <cell r="Y873" t="str">
            <v>Nẹp khóa đỡ mặt lòng đầu dưới xương quay (Đầu 8 Lỗ) 2.4 mm: 
- Số lỗ khóa phần đầu nẹp: 8 lỗ sử dụng vít khóa 2.4/2.7mm, thân nẹp sử dụng vít khóa 3.5 mm và vít vỏ 3.5 mm
- Độ dày nẹp 2.5 mm
- chiều rộng thân nẹp 10.3 mm
- khoảng cách giữa các lỗ thân nẹp 11.0 mm
- số lỗ thân 3;4;5 lỗ tương ứng  chiều dài 47-91 mm 
Vật liệu Titanium-6AL-4V phù hợp với tiêu chuẩn ASTM F 136
Tiệt trùng bằng Ethylene Oxyde.</v>
          </cell>
          <cell r="Z873" t="str">
            <v>Công ty Cổ Phần Nhà máy Trang thiết bị Y tế USM Healthcare</v>
          </cell>
          <cell r="AA873" t="str">
            <v>Việt Nam</v>
          </cell>
          <cell r="AB873" t="str">
            <v>Việt Nam</v>
          </cell>
          <cell r="AC873" t="str">
            <v>Việt Nam</v>
          </cell>
          <cell r="AD873" t="str">
            <v>C</v>
          </cell>
          <cell r="AE873" t="str">
            <v>2301184ĐKLH/BYT-HTTB ngày 11/10/2023</v>
          </cell>
          <cell r="AF873" t="str">
            <v>1 cái / gói</v>
          </cell>
          <cell r="AG873" t="str">
            <v>Cái</v>
          </cell>
          <cell r="AH873">
            <v>20</v>
          </cell>
          <cell r="AI873">
            <v>0</v>
          </cell>
          <cell r="AJ873" t="str">
            <v>vn0312041033</v>
          </cell>
          <cell r="AK873" t="str">
            <v>CÔNG TY CỔ PHẦN NHÀ MÁY TRANG THIẾT BỊ Y TẾ USM HEALTHCARE</v>
          </cell>
          <cell r="AL873" t="str">
            <v>Đạt</v>
          </cell>
          <cell r="AM873"/>
          <cell r="AN873" t="str">
            <v>Nguyễn Thị Phương Hoa</v>
          </cell>
          <cell r="AO873">
            <v>0</v>
          </cell>
          <cell r="AP873">
            <v>0</v>
          </cell>
          <cell r="AQ873">
            <v>0</v>
          </cell>
          <cell r="AR873">
            <v>0</v>
          </cell>
          <cell r="AS873">
            <v>0</v>
          </cell>
          <cell r="AT873" t="str">
            <v>Không Đạt</v>
          </cell>
          <cell r="AU873">
            <v>0</v>
          </cell>
          <cell r="AV873">
            <v>0</v>
          </cell>
          <cell r="AW873">
            <v>0</v>
          </cell>
          <cell r="AX873">
            <v>0</v>
          </cell>
          <cell r="AY873" t="str">
            <v>Không đạt</v>
          </cell>
          <cell r="AZ873" t="str">
            <v>HSMT: Yêu cầu rông 8.25mm
HSDT: rộng 10.3 mm</v>
          </cell>
          <cell r="BA873" t="str">
            <v>Nguyễn Bảo Thắng</v>
          </cell>
          <cell r="BB873" t="str">
            <v>Không đạt</v>
          </cell>
          <cell r="BC873" t="str">
            <v>HSMT: Yêu cầu rông 8.25mm
HSDT: rộng 10.3 mm</v>
          </cell>
        </row>
        <row r="874">
          <cell r="C874" t="str">
            <v>PP2300520342</v>
          </cell>
          <cell r="D874" t="str">
            <v>Nẹp khóa đầu dưới xương quay bàn tay</v>
          </cell>
          <cell r="E874" t="str">
            <v xml:space="preserve">- Chất liệu Titan, Ti6Al4V 
- Rộng 8.25mm; dày 2.5mm
- Dùng kết hợp với:
  + Vít khóa đường kính 2.4 mm 
  + Vít cứng đường kính 2.4 mm </v>
          </cell>
          <cell r="F874">
            <v>0</v>
          </cell>
          <cell r="G874" t="str">
            <v>Cái</v>
          </cell>
          <cell r="H874">
            <v>20</v>
          </cell>
          <cell r="I874">
            <v>7000000</v>
          </cell>
          <cell r="J874">
            <v>140000000</v>
          </cell>
          <cell r="K874">
            <v>2800000</v>
          </cell>
          <cell r="L874">
            <v>210000000</v>
          </cell>
          <cell r="M874">
            <v>98000000</v>
          </cell>
          <cell r="N874">
            <v>4</v>
          </cell>
          <cell r="O874" t="str">
            <v>PP2300520342</v>
          </cell>
          <cell r="P874" t="str">
            <v>Nẹp khóa đầu dưới xương quay bàn tay</v>
          </cell>
          <cell r="Q874">
            <v>180</v>
          </cell>
          <cell r="R874">
            <v>133646000</v>
          </cell>
          <cell r="S874">
            <v>210</v>
          </cell>
          <cell r="T874" t="str">
            <v>Trong vòng 24 giờ kể từ thời điểm đặt hàng của Bệnh viện</v>
          </cell>
          <cell r="U874" t="str">
            <v>Nẹp khóa đầu dưới xương quay bàn tay (6 lỗ đầu)</v>
          </cell>
          <cell r="V874" t="str">
            <v>Nẹp khóa đầu dưới xương quay bàn tay (6 lỗ đầu)</v>
          </cell>
          <cell r="W874" t="str">
            <v>N07.06.040.5053.272.0038</v>
          </cell>
          <cell r="X874" t="str">
            <v>PNM1011-TP2-xxx</v>
          </cell>
          <cell r="Y874" t="str">
            <v xml:space="preserve">- Chất liệu Titan, Ti6Al4V 
- Rộng 8.25mm; dày 2.5mm
- Dùng kết hợp với:
  + Vít khóa đường kính 2.4 mm 
  + Vít cứng đường kính 2.4 mm </v>
          </cell>
          <cell r="Z874" t="str">
            <v>Normmed Medikal Ve Makina Sanayi Ticaret Limited Sirketi</v>
          </cell>
          <cell r="AA874" t="str">
            <v>Thổ Nhĩ Kỳ</v>
          </cell>
          <cell r="AB874" t="str">
            <v>Normmed Medikal Ve Makina Sanayi Ticaret Limited Sirketi</v>
          </cell>
          <cell r="AC874" t="str">
            <v>Thổ Nhĩ Kỳ</v>
          </cell>
          <cell r="AD874" t="str">
            <v>C</v>
          </cell>
          <cell r="AE874" t="str">
            <v>GPNK số: 17159NK/BYT-TB-CT ngày 21/12/2020</v>
          </cell>
          <cell r="AF874" t="str">
            <v>Cái/ Gói</v>
          </cell>
          <cell r="AG874" t="str">
            <v>Cái</v>
          </cell>
          <cell r="AH874">
            <v>20</v>
          </cell>
          <cell r="AI874">
            <v>0</v>
          </cell>
          <cell r="AJ874" t="str">
            <v>vn0101384017</v>
          </cell>
          <cell r="AK874" t="str">
            <v>CÔNG TY CỔ PHẦN THIẾT BỊ Y TẾ VÀ THƯƠNG MẠI HOA CẨM CHƯỚNG</v>
          </cell>
          <cell r="AL874" t="str">
            <v>Đạt</v>
          </cell>
          <cell r="AM874"/>
          <cell r="AN874" t="str">
            <v xml:space="preserve">Trịnh Thụy Bảo Quyên </v>
          </cell>
          <cell r="AO874" t="str">
            <v>Đạt</v>
          </cell>
          <cell r="AP874" t="str">
            <v>Đạt</v>
          </cell>
          <cell r="AQ874" t="str">
            <v>Đạt</v>
          </cell>
          <cell r="AR874">
            <v>0</v>
          </cell>
          <cell r="AS874" t="str">
            <v>Đạt</v>
          </cell>
          <cell r="AT874" t="str">
            <v>Đạt</v>
          </cell>
          <cell r="AU874" t="str">
            <v>Đạt</v>
          </cell>
          <cell r="AV874" t="str">
            <v>Đạt</v>
          </cell>
          <cell r="AW874" t="str">
            <v>Đạt</v>
          </cell>
          <cell r="AX874" t="str">
            <v>Đạt</v>
          </cell>
          <cell r="AY874" t="str">
            <v>Đạt</v>
          </cell>
          <cell r="AZ874">
            <v>0</v>
          </cell>
          <cell r="BA874" t="str">
            <v>Nguyễn Văn Tuyền</v>
          </cell>
          <cell r="BB874" t="str">
            <v>Đạt</v>
          </cell>
          <cell r="BC874">
            <v>0</v>
          </cell>
        </row>
        <row r="875">
          <cell r="C875" t="str">
            <v>PP2300520342</v>
          </cell>
          <cell r="D875" t="str">
            <v>Nẹp khóa đầu dưới xương quay bàn tay</v>
          </cell>
          <cell r="E875" t="str">
            <v xml:space="preserve">- Chất liệu Titan, Ti6Al4V 
- Rộng 8.25mm; dày 2.5mm
- Dùng kết hợp với:
  + Vít khóa đường kính 2.4 mm 
  + Vít cứng đường kính 2.4 mm </v>
          </cell>
          <cell r="F875">
            <v>0</v>
          </cell>
          <cell r="G875" t="str">
            <v>Cái</v>
          </cell>
          <cell r="H875">
            <v>20</v>
          </cell>
          <cell r="I875">
            <v>7000000</v>
          </cell>
          <cell r="J875">
            <v>140000000</v>
          </cell>
          <cell r="K875">
            <v>2800000</v>
          </cell>
          <cell r="L875">
            <v>210000000</v>
          </cell>
          <cell r="M875">
            <v>98000000</v>
          </cell>
          <cell r="N875">
            <v>4</v>
          </cell>
          <cell r="O875" t="str">
            <v>PP2300520342</v>
          </cell>
          <cell r="P875" t="str">
            <v>Nẹp khóa đầu dưới xương quay bàn tay</v>
          </cell>
          <cell r="Q875">
            <v>180</v>
          </cell>
          <cell r="R875">
            <v>294448200</v>
          </cell>
          <cell r="S875">
            <v>210</v>
          </cell>
          <cell r="T875" t="str">
            <v>Trong vòng 24 giờ kể từ thời điểm đặt hàng của Bệnh viện</v>
          </cell>
          <cell r="U875" t="str">
            <v>Nẹp khóa đa hướng đầu dưới xương quay mặt trong, vít Ø2.4mm, Titan, trái/ phải, các cỡ</v>
          </cell>
          <cell r="V875" t="str">
            <v xml:space="preserve">Nẹp khóa đa hướng đầu dưới xương quay mặt trong, vít Ø2.4mm, Titan, trái/ phải </v>
          </cell>
          <cell r="W875" t="str">
            <v>N07.06.040.0311.115.0422</v>
          </cell>
          <cell r="X875" t="str">
            <v>TI-546-xxxx</v>
          </cell>
          <cell r="Y875" t="str">
            <v xml:space="preserve"> - Chất liệu Hợp kim Titanium Ti6Al4V.
 - Nẹp rộng 8.25mm, dày 2.5mm
 - Đầu nẹp có 6 lỗ, thân nẹp có 2/ 3/ 4/ 5/ 6/ 7/ 8 lỗ. 
+ Loại bản hẹp: dài 45/ 54/ 66/ 75/ 84/ 93/ 102mm
+ Loại chuẩn : dài 45/ 54/ 66/ 75/ 84/ 93/ 102mm
+ Loại bản rộng: dài 47/ 55/ 68/ 77/ 86/ 95/ 104mm
 - Dùng kết hợp với:
 + Vít khóa đường kính 2.4 mm 
 + Vít cứng đường kính 2.4 mm 
 - Tiêu chuẩn chất lượng: CE, ISO 13485, FDA 510k</v>
          </cell>
          <cell r="Z875" t="str">
            <v xml:space="preserve"> Auxein</v>
          </cell>
          <cell r="AA875" t="str">
            <v>Ấn Độ</v>
          </cell>
          <cell r="AB875" t="str">
            <v>Ấn Độ</v>
          </cell>
          <cell r="AC875" t="str">
            <v>Ấn Độ</v>
          </cell>
          <cell r="AD875" t="str">
            <v>C</v>
          </cell>
          <cell r="AE875" t="str">
            <v>7764NK/BYT-TB-CT</v>
          </cell>
          <cell r="AF875" t="str">
            <v>Gói/1</v>
          </cell>
          <cell r="AG875" t="str">
            <v>Cái</v>
          </cell>
          <cell r="AH875">
            <v>20</v>
          </cell>
          <cell r="AI875">
            <v>0</v>
          </cell>
          <cell r="AJ875" t="str">
            <v>vn0303224087</v>
          </cell>
          <cell r="AK875" t="str">
            <v>CÔNG TY TNHH THIẾT BỊ Y TẾ HOÀNG LỘC M.E</v>
          </cell>
          <cell r="AL875" t="str">
            <v>Đạt</v>
          </cell>
          <cell r="AM875"/>
          <cell r="AN875" t="str">
            <v>Hồ Thị Hồng</v>
          </cell>
          <cell r="AO875" t="str">
            <v>Đạt</v>
          </cell>
          <cell r="AP875" t="str">
            <v>Đạt</v>
          </cell>
          <cell r="AQ875" t="str">
            <v>Đạt</v>
          </cell>
          <cell r="AR875">
            <v>0</v>
          </cell>
          <cell r="AS875" t="str">
            <v>Đạt</v>
          </cell>
          <cell r="AT875" t="str">
            <v>Đạt</v>
          </cell>
          <cell r="AU875" t="str">
            <v>Đạt</v>
          </cell>
          <cell r="AV875" t="str">
            <v>Đạt</v>
          </cell>
          <cell r="AW875" t="str">
            <v>Đạt</v>
          </cell>
          <cell r="AX875" t="str">
            <v>Đạt</v>
          </cell>
          <cell r="AY875" t="str">
            <v>Đạt</v>
          </cell>
          <cell r="AZ875">
            <v>0</v>
          </cell>
          <cell r="BA875" t="str">
            <v>Trần Thị Dân</v>
          </cell>
          <cell r="BB875" t="str">
            <v>Đạt</v>
          </cell>
          <cell r="BC875">
            <v>0</v>
          </cell>
        </row>
        <row r="876">
          <cell r="C876" t="str">
            <v>PP2300520342</v>
          </cell>
          <cell r="D876" t="str">
            <v>Nẹp khóa đầu dưới xương quay bàn tay</v>
          </cell>
          <cell r="E876" t="str">
            <v xml:space="preserve">- Chất liệu Titan, Ti6Al4V 
- Rộng 8.25mm; dày 2.5mm
- Dùng kết hợp với:
  + Vít khóa đường kính 2.4 mm 
  + Vít cứng đường kính 2.4 mm </v>
          </cell>
          <cell r="F876">
            <v>0</v>
          </cell>
          <cell r="G876" t="str">
            <v>Cái</v>
          </cell>
          <cell r="H876">
            <v>20</v>
          </cell>
          <cell r="I876">
            <v>7000000</v>
          </cell>
          <cell r="J876">
            <v>140000000</v>
          </cell>
          <cell r="K876">
            <v>2800000</v>
          </cell>
          <cell r="L876">
            <v>210000000</v>
          </cell>
          <cell r="M876">
            <v>98000000</v>
          </cell>
          <cell r="N876">
            <v>4</v>
          </cell>
          <cell r="O876" t="str">
            <v>PP2300520342</v>
          </cell>
          <cell r="P876" t="str">
            <v>Nẹp khóa đầu dưới xương quay bàn tay</v>
          </cell>
          <cell r="Q876">
            <v>180</v>
          </cell>
          <cell r="R876">
            <v>180000000</v>
          </cell>
          <cell r="S876">
            <v>210</v>
          </cell>
          <cell r="T876" t="str">
            <v>Giao hàng trong vòng 24h kể từ thời điểm gửi đơn đặt hàng của Bệnh viện</v>
          </cell>
          <cell r="U876" t="str">
            <v>Nẹp khóa titanium đầu dưới xương quay</v>
          </cell>
          <cell r="V876" t="str">
            <v>Nẹp khóa titanium đầu dưới xương quay</v>
          </cell>
          <cell r="W876" t="str">
            <v>N07.06.040.0461.118.0151</v>
          </cell>
          <cell r="X876" t="str">
            <v>1392xxT. 1391xxT</v>
          </cell>
          <cell r="Y876" t="str">
            <v>-  Chất liệu titanium,
'- Nẹp có bề dày 1,8mm, có 3, 4, 5 lỗ thân tương ứng chiều dài là 59mm, 67mm, 75mm, 
- Sử dụng vít khóa titanium đường kính 2.4mm, 2,7mm. Được chia thành hai loại: bản rộng (Wide) và bản hẹp (Narrow). Tiêu chuẩn CE</v>
          </cell>
          <cell r="Z876" t="str">
            <v xml:space="preserve">BHH Mikromed Sp. z o.o </v>
          </cell>
          <cell r="AA876" t="str">
            <v>Ba Lan</v>
          </cell>
          <cell r="AB876" t="str">
            <v xml:space="preserve">BHH Mikromed Sp. z o.o </v>
          </cell>
          <cell r="AC876" t="str">
            <v>Ba Lan</v>
          </cell>
          <cell r="AD876" t="str">
            <v>C, Số phân loại: 121/MKM/0720-REV</v>
          </cell>
          <cell r="AE876" t="str">
            <v>8011NK/BYT-TB-CT</v>
          </cell>
          <cell r="AF876" t="str">
            <v>1 cái/1 gói</v>
          </cell>
          <cell r="AG876" t="str">
            <v>Cái</v>
          </cell>
          <cell r="AH876">
            <v>20</v>
          </cell>
          <cell r="AI876">
            <v>0</v>
          </cell>
          <cell r="AJ876" t="str">
            <v>vn0101147344</v>
          </cell>
          <cell r="AK876" t="str">
            <v>CÔNG TY TNHH ĐẦU TƯ PHÁT TRIỂN TRANG THIẾT BỊ Y TẾ</v>
          </cell>
          <cell r="AL876" t="str">
            <v>Đạt</v>
          </cell>
          <cell r="AM876"/>
          <cell r="AN876" t="str">
            <v>Trương Thị Mỹ Quý</v>
          </cell>
          <cell r="AO876" t="str">
            <v>Đạt</v>
          </cell>
          <cell r="AP876" t="str">
            <v>Đạt</v>
          </cell>
          <cell r="AQ876" t="str">
            <v>Đạt</v>
          </cell>
          <cell r="AR876">
            <v>0</v>
          </cell>
          <cell r="AS876" t="str">
            <v>Đạt</v>
          </cell>
          <cell r="AT876" t="str">
            <v>Đạt</v>
          </cell>
          <cell r="AU876" t="str">
            <v>Đạt</v>
          </cell>
          <cell r="AV876" t="str">
            <v>Đạt</v>
          </cell>
          <cell r="AW876" t="str">
            <v>Đạt</v>
          </cell>
          <cell r="AX876" t="str">
            <v>Đạt</v>
          </cell>
          <cell r="AY876" t="str">
            <v>Đạt</v>
          </cell>
          <cell r="AZ876">
            <v>0</v>
          </cell>
          <cell r="BA876" t="str">
            <v>Trần Thị Minh Hồng</v>
          </cell>
          <cell r="BB876" t="str">
            <v>Đạt</v>
          </cell>
          <cell r="BC876">
            <v>0</v>
          </cell>
        </row>
        <row r="877">
          <cell r="C877" t="str">
            <v>PP2300520343</v>
          </cell>
          <cell r="D877" t="str">
            <v>Nẹp khóa Titan đầu dưới mặt bên xương mác</v>
          </cell>
          <cell r="E877" t="str">
            <v xml:space="preserve">- Chất liệu Titan, Ti6Al4V 
- Rộng 10.5mm; dày 3mm
- Dùng kết hợp với:
  + Vít khóa đường kính 3.5 mm 
  + Vít cứng đường kính 3.5 mm 
  + Vít khóa xốp đường kính 3.5 mm </v>
          </cell>
          <cell r="F877">
            <v>0</v>
          </cell>
          <cell r="G877" t="str">
            <v>Cái</v>
          </cell>
          <cell r="H877">
            <v>10</v>
          </cell>
          <cell r="I877">
            <v>6500000</v>
          </cell>
          <cell r="J877">
            <v>65000000</v>
          </cell>
          <cell r="K877">
            <v>1300000</v>
          </cell>
          <cell r="L877">
            <v>97500000</v>
          </cell>
          <cell r="M877">
            <v>45500000</v>
          </cell>
          <cell r="N877">
            <v>2</v>
          </cell>
          <cell r="O877" t="str">
            <v>PP2300520343</v>
          </cell>
          <cell r="P877" t="str">
            <v>Nẹp khóa Titan đầu dưới mặt bên xương mác</v>
          </cell>
          <cell r="Q877">
            <v>180</v>
          </cell>
          <cell r="R877">
            <v>79140000</v>
          </cell>
          <cell r="S877">
            <v>210</v>
          </cell>
          <cell r="T877">
            <v>0</v>
          </cell>
          <cell r="U877" t="str">
            <v>Nẹp xương chày đầu xa mặt ngoài</v>
          </cell>
          <cell r="V877" t="str">
            <v>Nẹp xương chày đầu xa mặt ngoài</v>
          </cell>
          <cell r="W877" t="str">
            <v>N07.06.040.6141.279.0047</v>
          </cell>
          <cell r="X877" t="str">
            <v>F14AB-PA01011; F14AB-PA01013; F14AB-PA01015; F14AB-PA01017; F14AB-PA01019; F14AB-PA01021; F14AB-PA01023; F14AB-PA01025; F14AB-PA01027; F14AB-PA01012; F14AB-PA01014; F14AB-PA01016; F14AB-PA01018; F14AB-PA01020; F14AB-PA01022; F14AB-PA01024; F14AB-PA01026; F14AB-PA01028</v>
          </cell>
          <cell r="Y877" t="str">
            <v>Chất liệu: Titanium nguyên chất TA3G - ISO 5832-2 và bề mặt nẹp có xử lý màu anode hóa loại III (Colored anodizing type III) có màu vàng bền và chống ăn mòn, sử dụng vít khóa 2.4/2.7/3.5mm tương thích với vít vỏ/vít cứng 2.4/2.7/3.5mm
- Đầu xa nẹp có 5 lỗ khóa đơn hình tròn. Thân nẹp dày 2.8mm, từ 3/4/5/6/7/9/11/13/15 lỗ đôi kết hợp nén ép tương ứng với chiều dài từ 73/86/99/112/125/151/177/203/229mm, bước tăng 13/26mm, khoảng cách lỗ 13mm, nẹp rộng 9.2mm, lỗ K-wire Φ2.1, trái/phải.
Có bộ trợ cụ tương thích. Đạt tiêu chuẩn chất lượng: CE, ISO 13485:2016.
- Nẹp khóa nén ép đầu dưới xương mác, mặt ngoài, có lỗ đôi kết hợp trên thân nẹp 
- Thân nẹp thiết kế định hình sẵn theo chiều cong của xương
-  Đầu xa nẹp dùng vít cố định đồng trục, cấu trúc vững chắc, tối ưu hóa chi phí cho bệnh nhân.</v>
          </cell>
          <cell r="Z877" t="str">
            <v xml:space="preserve">Wuhan Mindray Scientific Co., Ltd, </v>
          </cell>
          <cell r="AA877" t="str">
            <v>China</v>
          </cell>
          <cell r="AB877" t="str">
            <v xml:space="preserve">Wuhan Mindray Scientific Co., Ltd, </v>
          </cell>
          <cell r="AC877" t="str">
            <v>China</v>
          </cell>
          <cell r="AD877" t="str">
            <v>C</v>
          </cell>
          <cell r="AE877" t="str">
            <v>2300492ĐKLH/BYT-HTTB</v>
          </cell>
          <cell r="AF877" t="str">
            <v>Cái/ Túi</v>
          </cell>
          <cell r="AG877" t="str">
            <v>Cái</v>
          </cell>
          <cell r="AH877">
            <v>10</v>
          </cell>
          <cell r="AI877">
            <v>0</v>
          </cell>
          <cell r="AJ877" t="str">
            <v>vn0312587344</v>
          </cell>
          <cell r="AK877" t="str">
            <v>CÔNG TY CỔ PHẦN DƯỢC PHẨM ĐẠI TÍN</v>
          </cell>
          <cell r="AL877" t="str">
            <v>Đạt</v>
          </cell>
          <cell r="AM877"/>
          <cell r="AN877" t="str">
            <v>Trương Thị Mỹ Quý</v>
          </cell>
          <cell r="AO877">
            <v>0</v>
          </cell>
          <cell r="AP877">
            <v>0</v>
          </cell>
          <cell r="AQ877">
            <v>0</v>
          </cell>
          <cell r="AR877">
            <v>0</v>
          </cell>
          <cell r="AS877">
            <v>0</v>
          </cell>
          <cell r="AT877">
            <v>0</v>
          </cell>
          <cell r="AU877">
            <v>0</v>
          </cell>
          <cell r="AV877">
            <v>0</v>
          </cell>
          <cell r="AW877">
            <v>0</v>
          </cell>
          <cell r="AX877">
            <v>0</v>
          </cell>
          <cell r="AY877" t="str">
            <v>Không đạt</v>
          </cell>
          <cell r="AZ877" t="str">
            <v>Không đáp ứng yêu cầu kỹ thuật của E-HSMT</v>
          </cell>
          <cell r="BA877" t="str">
            <v>Nguyễn Văn Tuyền</v>
          </cell>
          <cell r="BB877" t="str">
            <v>Không đạt</v>
          </cell>
          <cell r="BC877" t="str">
            <v>Không đáp ứng yêu cầu kỹ thuật của E-HSMT" Rộng 10.5mm; dày 3mm".</v>
          </cell>
        </row>
        <row r="878">
          <cell r="C878" t="str">
            <v>PP2300520343</v>
          </cell>
          <cell r="D878" t="str">
            <v>Nẹp khóa Titan đầu dưới mặt bên xương mác</v>
          </cell>
          <cell r="E878" t="str">
            <v xml:space="preserve">- Chất liệu Titan, Ti6Al4V 
- Rộng 10.5mm; dày 3mm
- Dùng kết hợp với:
  + Vít khóa đường kính 3.5 mm 
  + Vít cứng đường kính 3.5 mm 
  + Vít khóa xốp đường kính 3.5 mm </v>
          </cell>
          <cell r="F878">
            <v>0</v>
          </cell>
          <cell r="G878" t="str">
            <v>Cái</v>
          </cell>
          <cell r="H878">
            <v>10</v>
          </cell>
          <cell r="I878">
            <v>6500000</v>
          </cell>
          <cell r="J878">
            <v>65000000</v>
          </cell>
          <cell r="K878">
            <v>1300000</v>
          </cell>
          <cell r="L878">
            <v>97500000</v>
          </cell>
          <cell r="M878">
            <v>45500000</v>
          </cell>
          <cell r="N878">
            <v>2</v>
          </cell>
          <cell r="O878" t="str">
            <v>PP2300520343</v>
          </cell>
          <cell r="P878" t="str">
            <v>Nẹp khóa Titan đầu dưới mặt bên xương mác</v>
          </cell>
          <cell r="Q878">
            <v>180</v>
          </cell>
          <cell r="R878">
            <v>231000000</v>
          </cell>
          <cell r="S878">
            <v>211</v>
          </cell>
          <cell r="T878" t="str">
            <v>Giao hàng trong vòng 24h kể từ thời điểm gửi đơn đặt hàng của Bệnh viện</v>
          </cell>
          <cell r="U878" t="str">
            <v>3.5 mm Nẹp khóa mặt bên đầu dưới xương mác</v>
          </cell>
          <cell r="V878" t="str">
            <v>3.5 mm Nẹp khóa mặt bên đầu dưới xương mác</v>
          </cell>
          <cell r="W878" t="str">
            <v>N07.06.040.0972.000.0024.(001-004)</v>
          </cell>
          <cell r="X878" t="str">
            <v>IMA-LP243abb</v>
          </cell>
          <cell r="Y878" t="str">
            <v xml:space="preserve">Nẹp khóa mặt bên đầu dưới xương mác 3.5 mm:
- Số lỗ khóa phần đầu nẹp: 4 lỗ sử dụng vít khóa đầu mặt khớp đường kính 3.5 mm, thân nẹp sử dụng vít khóa chống tuôn đường kính 3.5 mm và vít vỏ 3.5 mm
- Độ dày nẹp 2.0 mm
- Chiều rộng thân nẹp 10.4 mm
- Khoảng cách giữa các lỗ thân nẹp 12.0 mm
-Số lỗ thân nẹp 4;5;6;7 tương ứng chiều dài  65 - 125 mm
Vật liệu Titanium 6AL-4V phù hợp với tiêu chuẩn ASTM F 136
Tiệt trùng bằng Ethylene Oxyde.   </v>
          </cell>
          <cell r="Z878" t="str">
            <v>Công ty Cổ Phần Nhà máy Trang thiết bị Y tế USM Healthcare</v>
          </cell>
          <cell r="AA878" t="str">
            <v>Việt Nam</v>
          </cell>
          <cell r="AB878" t="str">
            <v>Việt Nam</v>
          </cell>
          <cell r="AC878" t="str">
            <v>Việt Nam</v>
          </cell>
          <cell r="AD878" t="str">
            <v>C</v>
          </cell>
          <cell r="AE878" t="str">
            <v>2301184ĐKLH/BYT-HTTB ngày 11/10/2023</v>
          </cell>
          <cell r="AF878" t="str">
            <v>1 cái / gói</v>
          </cell>
          <cell r="AG878" t="str">
            <v>Cái</v>
          </cell>
          <cell r="AH878">
            <v>10</v>
          </cell>
          <cell r="AI878">
            <v>0</v>
          </cell>
          <cell r="AJ878" t="str">
            <v>vn0312041033</v>
          </cell>
          <cell r="AK878" t="str">
            <v>CÔNG TY CỔ PHẦN NHÀ MÁY TRANG THIẾT BỊ Y TẾ USM HEALTHCARE</v>
          </cell>
          <cell r="AL878" t="str">
            <v>Đạt</v>
          </cell>
          <cell r="AM878"/>
          <cell r="AN878" t="str">
            <v>Nguyễn Thị Phương Hoa</v>
          </cell>
          <cell r="AO878" t="str">
            <v>Đạt</v>
          </cell>
          <cell r="AP878" t="str">
            <v>Đạt</v>
          </cell>
          <cell r="AQ878" t="str">
            <v>Đạt</v>
          </cell>
          <cell r="AR878">
            <v>0</v>
          </cell>
          <cell r="AS878" t="str">
            <v>Đạt</v>
          </cell>
          <cell r="AT878" t="str">
            <v>Đạt</v>
          </cell>
          <cell r="AU878" t="str">
            <v>Đạt</v>
          </cell>
          <cell r="AV878" t="str">
            <v>Đạt</v>
          </cell>
          <cell r="AW878" t="str">
            <v>Đạt</v>
          </cell>
          <cell r="AX878" t="str">
            <v>Đạt</v>
          </cell>
          <cell r="AY878" t="str">
            <v>Đạt</v>
          </cell>
          <cell r="AZ878">
            <v>0</v>
          </cell>
          <cell r="BA878" t="str">
            <v>Nguyễn Bảo Thắng</v>
          </cell>
          <cell r="BB878" t="str">
            <v>Đạt</v>
          </cell>
          <cell r="BC878">
            <v>0</v>
          </cell>
        </row>
        <row r="879">
          <cell r="C879" t="str">
            <v>PP2300520343</v>
          </cell>
          <cell r="D879" t="str">
            <v>Nẹp khóa Titan đầu dưới mặt bên xương mác</v>
          </cell>
          <cell r="E879" t="str">
            <v xml:space="preserve">- Chất liệu Titan, Ti6Al4V 
- Rộng 10.5mm; dày 3mm
- Dùng kết hợp với:
  + Vít khóa đường kính 3.5 mm 
  + Vít cứng đường kính 3.5 mm 
  + Vít khóa xốp đường kính 3.5 mm </v>
          </cell>
          <cell r="F879">
            <v>0</v>
          </cell>
          <cell r="G879" t="str">
            <v>Cái</v>
          </cell>
          <cell r="H879">
            <v>10</v>
          </cell>
          <cell r="I879">
            <v>6500000</v>
          </cell>
          <cell r="J879">
            <v>65000000</v>
          </cell>
          <cell r="K879">
            <v>1300000</v>
          </cell>
          <cell r="L879">
            <v>97500000</v>
          </cell>
          <cell r="M879">
            <v>45500000</v>
          </cell>
          <cell r="N879">
            <v>2</v>
          </cell>
          <cell r="O879" t="str">
            <v>PP2300520343</v>
          </cell>
          <cell r="P879" t="str">
            <v>Nẹp khóa Titan đầu dưới mặt bên xương mác</v>
          </cell>
          <cell r="Q879">
            <v>180</v>
          </cell>
          <cell r="R879">
            <v>133646000</v>
          </cell>
          <cell r="S879">
            <v>210</v>
          </cell>
          <cell r="T879" t="str">
            <v>Trong vòng 24 giờ kể từ thời điểm đặt hàng của Bệnh viện</v>
          </cell>
          <cell r="U879" t="str">
            <v>Nẹp khóa Titan đầu dưới mặt bên xương mác</v>
          </cell>
          <cell r="V879" t="str">
            <v>Nẹp khóa Titan đầu dưới mặt bên xương mác</v>
          </cell>
          <cell r="W879" t="str">
            <v>N07.06.040.5053.272.0022</v>
          </cell>
          <cell r="X879" t="str">
            <v>PNM1016-xxx</v>
          </cell>
          <cell r="Y879" t="str">
            <v xml:space="preserve">- Chất liệu Titan, Ti6Al4V 
- Rộng 10.5mm; dày 3mm
- Dùng kết hợp với:
  + Vít khóa đường kính 3.5 mm 
  + Vít cứng đường kính 3.5 mm 
  + Vít khóa xốp đường kính 3.5 mm </v>
          </cell>
          <cell r="Z879" t="str">
            <v>Normmed Medikal Ve Makina Sanayi Ticaret Limited Sirketi</v>
          </cell>
          <cell r="AA879" t="str">
            <v>Thổ Nhĩ Kỳ</v>
          </cell>
          <cell r="AB879" t="str">
            <v>Normmed Medikal Ve Makina Sanayi Ticaret Limited Sirketi</v>
          </cell>
          <cell r="AC879" t="str">
            <v>Thổ Nhĩ Kỳ</v>
          </cell>
          <cell r="AD879" t="str">
            <v>C</v>
          </cell>
          <cell r="AE879" t="str">
            <v>GPNK số: 17159NK/BYT-TB-CT ngày 21/12/2020</v>
          </cell>
          <cell r="AF879" t="str">
            <v>Cái/ Gói</v>
          </cell>
          <cell r="AG879" t="str">
            <v>Cái</v>
          </cell>
          <cell r="AH879">
            <v>10</v>
          </cell>
          <cell r="AI879">
            <v>0</v>
          </cell>
          <cell r="AJ879" t="str">
            <v>vn0101384017</v>
          </cell>
          <cell r="AK879" t="str">
            <v>CÔNG TY CỔ PHẦN THIẾT BỊ Y TẾ VÀ THƯƠNG MẠI HOA CẨM CHƯỚNG</v>
          </cell>
          <cell r="AL879" t="str">
            <v>Đạt</v>
          </cell>
          <cell r="AM879"/>
          <cell r="AN879" t="str">
            <v xml:space="preserve">Trịnh Thụy Bảo Quyên </v>
          </cell>
          <cell r="AO879" t="str">
            <v>Đạt</v>
          </cell>
          <cell r="AP879" t="str">
            <v>Đạt</v>
          </cell>
          <cell r="AQ879" t="str">
            <v>Đạt</v>
          </cell>
          <cell r="AR879">
            <v>0</v>
          </cell>
          <cell r="AS879" t="str">
            <v>Đạt</v>
          </cell>
          <cell r="AT879" t="str">
            <v>Đạt</v>
          </cell>
          <cell r="AU879" t="str">
            <v>Đạt</v>
          </cell>
          <cell r="AV879" t="str">
            <v>Đạt</v>
          </cell>
          <cell r="AW879" t="str">
            <v>Đạt</v>
          </cell>
          <cell r="AX879" t="str">
            <v>Đạt</v>
          </cell>
          <cell r="AY879" t="str">
            <v>Đạt</v>
          </cell>
          <cell r="AZ879">
            <v>0</v>
          </cell>
          <cell r="BA879" t="str">
            <v>Nguyễn Văn Tuyền</v>
          </cell>
          <cell r="BB879" t="str">
            <v>Đạt</v>
          </cell>
          <cell r="BC879">
            <v>0</v>
          </cell>
        </row>
        <row r="880">
          <cell r="C880" t="str">
            <v>PP2300520344</v>
          </cell>
          <cell r="D880" t="str">
            <v>Nẹp khóa nén ép bản hẹp</v>
          </cell>
          <cell r="E880" t="str">
            <v>- Chất liệu Titan, Ti6Al4V
- Rộng 14mm; dày 4.9mm
- Dùng kết hợp với:
  + Vít khóa đường kính 5.0 mm 
  + Vít cứng đường kính 4.5 mm 
  + Vít khóa xốp đường kính 5.0mm</v>
          </cell>
          <cell r="F880">
            <v>0</v>
          </cell>
          <cell r="G880" t="str">
            <v>Cái</v>
          </cell>
          <cell r="H880">
            <v>10</v>
          </cell>
          <cell r="I880">
            <v>4450500</v>
          </cell>
          <cell r="J880">
            <v>44505000</v>
          </cell>
          <cell r="K880">
            <v>890100</v>
          </cell>
          <cell r="L880">
            <v>66757500</v>
          </cell>
          <cell r="M880">
            <v>31153500</v>
          </cell>
          <cell r="N880">
            <v>2</v>
          </cell>
          <cell r="O880" t="str">
            <v>PP2300520344</v>
          </cell>
          <cell r="P880" t="str">
            <v>Nẹp khóa nén ép bản hẹp</v>
          </cell>
          <cell r="Q880">
            <v>180</v>
          </cell>
          <cell r="R880">
            <v>231000000</v>
          </cell>
          <cell r="S880">
            <v>211</v>
          </cell>
          <cell r="T880" t="str">
            <v>Giao hàng trong vòng 24h kể từ thời điểm gửi đơn đặt hàng của Bệnh viện</v>
          </cell>
          <cell r="U880" t="str">
            <v>4.5/5.0 mm Nẹp khóa bản hẹp</v>
          </cell>
          <cell r="V880" t="str">
            <v>4.5/5.0 mm Nẹp khóa bản hẹp</v>
          </cell>
          <cell r="W880" t="str">
            <v>N07.06.040.0972.000.0012.(001-006)</v>
          </cell>
          <cell r="X880" t="str">
            <v>IMA-LP012Naa</v>
          </cell>
          <cell r="Y880" t="str">
            <v xml:space="preserve">Nẹp khóa bản hẹp 4.5/5.0 mm:
- Nẹp sử dụng vít khóa 5.0 mm và vít vỏ 4.5 mm
- Độ dày nẹp 4.4 mm
-  Chiều rộng thân nẹp 14 mm
-  Khoảng cách giữa các lỗ thân nẹp 18.0 mm
- số lỗ thân nẹp 7 ;8;9;10;11;12 Lỗ tương ứng chiều dài 116-242mm
Vật liệu Titanium 6AL-4V phù hợp với tiêu chuẩn ASTM F 136
Tiệt trùng bằng Ethylene Oxyde.  </v>
          </cell>
          <cell r="Z880" t="str">
            <v>Công ty Cổ Phần Nhà máy Trang thiết bị Y tế USM Healthcare</v>
          </cell>
          <cell r="AA880" t="str">
            <v>Việt Nam</v>
          </cell>
          <cell r="AB880" t="str">
            <v>Việt Nam</v>
          </cell>
          <cell r="AC880" t="str">
            <v>Việt Nam</v>
          </cell>
          <cell r="AD880" t="str">
            <v>C</v>
          </cell>
          <cell r="AE880" t="str">
            <v>2301184ĐKLH/BYT-HTTB ngày 11/10/2023</v>
          </cell>
          <cell r="AF880" t="str">
            <v>1 cái / gói</v>
          </cell>
          <cell r="AG880" t="str">
            <v>Cái</v>
          </cell>
          <cell r="AH880">
            <v>10</v>
          </cell>
          <cell r="AI880">
            <v>0</v>
          </cell>
          <cell r="AJ880" t="str">
            <v>vn0312041033</v>
          </cell>
          <cell r="AK880" t="str">
            <v>CÔNG TY CỔ PHẦN NHÀ MÁY TRANG THIẾT BỊ Y TẾ USM HEALTHCARE</v>
          </cell>
          <cell r="AL880" t="str">
            <v>Đạt</v>
          </cell>
          <cell r="AM880"/>
          <cell r="AN880" t="str">
            <v>Nguyễn Thị Phương Hoa</v>
          </cell>
          <cell r="AO880">
            <v>0</v>
          </cell>
          <cell r="AP880">
            <v>0</v>
          </cell>
          <cell r="AQ880">
            <v>0</v>
          </cell>
          <cell r="AR880">
            <v>0</v>
          </cell>
          <cell r="AS880">
            <v>0</v>
          </cell>
          <cell r="AT880" t="str">
            <v>Không Đạt</v>
          </cell>
          <cell r="AU880">
            <v>0</v>
          </cell>
          <cell r="AV880">
            <v>0</v>
          </cell>
          <cell r="AW880">
            <v>0</v>
          </cell>
          <cell r="AX880">
            <v>0</v>
          </cell>
          <cell r="AY880" t="str">
            <v>Không đạt</v>
          </cell>
          <cell r="AZ880" t="str">
            <v>HSMT: yêu cầu rộng 4.9mm
HSDT: Rộng 4.5mm</v>
          </cell>
          <cell r="BA880" t="str">
            <v>Nguyễn Bảo Thắng</v>
          </cell>
          <cell r="BB880" t="str">
            <v>Không đạt</v>
          </cell>
          <cell r="BC880" t="str">
            <v>HSMT: yêu cầu rộng 4.9mm
HSDT: Rộng 4.5mm</v>
          </cell>
        </row>
        <row r="881">
          <cell r="C881" t="str">
            <v>PP2300520344</v>
          </cell>
          <cell r="D881" t="str">
            <v>Nẹp khóa nén ép bản hẹp</v>
          </cell>
          <cell r="E881" t="str">
            <v>- Chất liệu Titan, Ti6Al4V
- Rộng 14mm; dày 4.9mm
- Dùng kết hợp với:
  + Vít khóa đường kính 5.0 mm 
  + Vít cứng đường kính 4.5 mm 
  + Vít khóa xốp đường kính 5.0mm</v>
          </cell>
          <cell r="F881">
            <v>0</v>
          </cell>
          <cell r="G881" t="str">
            <v>Cái</v>
          </cell>
          <cell r="H881">
            <v>10</v>
          </cell>
          <cell r="I881">
            <v>4450500</v>
          </cell>
          <cell r="J881">
            <v>44505000</v>
          </cell>
          <cell r="K881">
            <v>890100</v>
          </cell>
          <cell r="L881">
            <v>66757500</v>
          </cell>
          <cell r="M881">
            <v>31153500</v>
          </cell>
          <cell r="N881">
            <v>2</v>
          </cell>
          <cell r="O881" t="str">
            <v>PP2300520344</v>
          </cell>
          <cell r="P881" t="str">
            <v>Nẹp khóa nén ép bản hẹp</v>
          </cell>
          <cell r="Q881">
            <v>180</v>
          </cell>
          <cell r="R881">
            <v>104118100</v>
          </cell>
          <cell r="S881">
            <v>215</v>
          </cell>
          <cell r="T881" t="str">
            <v>Giao hàng trong vòng 24h kể từ thời điểm gửi đơn đặt hàng của Bệnh viện</v>
          </cell>
          <cell r="U881" t="str">
            <v>Nẹp khóa bản hẹp Titanium</v>
          </cell>
          <cell r="V881" t="str">
            <v>Nẹp khóa bản hẹp Titanium</v>
          </cell>
          <cell r="W881" t="str">
            <v>N07.06.040.5884.115.0032</v>
          </cell>
          <cell r="X881" t="str">
            <v>SP05.TIT0001x
SP05.TIT0002x</v>
          </cell>
          <cell r="Y881" t="str">
            <v>- Chất liệu Titan, Ti6Al4V
- Rộng 14mm; dày 4.9mm
- Dùng kết hợp với:
  + Vít khóa đường kính 5.0 mm 
  + Vít cứng đường kính 4.5 mm 
  + Vít khóa xốp đường kính 5.0mm</v>
          </cell>
          <cell r="Z881" t="str">
            <v>Sharma</v>
          </cell>
          <cell r="AA881" t="str">
            <v>Ấn Độ</v>
          </cell>
          <cell r="AB881" t="str">
            <v>Sharma</v>
          </cell>
          <cell r="AC881" t="str">
            <v>Ấn Độ</v>
          </cell>
          <cell r="AD881" t="str">
            <v>C</v>
          </cell>
          <cell r="AE881" t="str">
            <v>16529NK/BYT-TB-CT ngày 05/10/2020</v>
          </cell>
          <cell r="AF881" t="str">
            <v>Chiếc/ Gói</v>
          </cell>
          <cell r="AG881" t="str">
            <v>Chiếc</v>
          </cell>
          <cell r="AH881">
            <v>10</v>
          </cell>
          <cell r="AI881">
            <v>0</v>
          </cell>
          <cell r="AJ881" t="str">
            <v>vn0316155962</v>
          </cell>
          <cell r="AK881" t="str">
            <v>CÔNG TY TNHH DƯỢC PHẨM Y TẾ LINK</v>
          </cell>
          <cell r="AL881" t="str">
            <v>Đạt</v>
          </cell>
          <cell r="AM881"/>
          <cell r="AN881" t="str">
            <v>Nguyễn Thị Sao Mai</v>
          </cell>
          <cell r="AO881">
            <v>0</v>
          </cell>
          <cell r="AP881">
            <v>0</v>
          </cell>
          <cell r="AQ881">
            <v>0</v>
          </cell>
          <cell r="AR881">
            <v>0</v>
          </cell>
          <cell r="AS881">
            <v>0</v>
          </cell>
          <cell r="AT881" t="str">
            <v>Không đạt</v>
          </cell>
          <cell r="AU881">
            <v>0</v>
          </cell>
          <cell r="AV881">
            <v>0</v>
          </cell>
          <cell r="AW881">
            <v>0</v>
          </cell>
          <cell r="AX881">
            <v>0</v>
          </cell>
          <cell r="AY881" t="str">
            <v>Không đạt</v>
          </cell>
          <cell r="AZ881" t="str">
            <v>Không đạt
HSMT và HSĐXKT đều ghi kích thước giống nhau 14mm x 4,9 mm
Catalogue sai lệch Rộng: 13,5 x 4,5 mm</v>
          </cell>
          <cell r="BA881" t="str">
            <v>Nguyễn Bảo Thắng</v>
          </cell>
          <cell r="BB881" t="str">
            <v>Không đạt</v>
          </cell>
          <cell r="BC881" t="str">
            <v>Không đạt
HSMT và HSĐXKT đều ghi kích thước giống nhau 14mm x 4,9 mm
Catalogue sai lệch Rộng: 13,5 x 4,5 mm</v>
          </cell>
        </row>
        <row r="882">
          <cell r="C882" t="str">
            <v>PP2300520344</v>
          </cell>
          <cell r="D882" t="str">
            <v>Nẹp khóa nén ép bản hẹp</v>
          </cell>
          <cell r="E882" t="str">
            <v>- Chất liệu Titan, Ti6Al4V
- Rộng 14mm; dày 4.9mm
- Dùng kết hợp với:
  + Vít khóa đường kính 5.0 mm 
  + Vít cứng đường kính 4.5 mm 
  + Vít khóa xốp đường kính 5.0mm</v>
          </cell>
          <cell r="F882">
            <v>0</v>
          </cell>
          <cell r="G882" t="str">
            <v>Cái</v>
          </cell>
          <cell r="H882">
            <v>10</v>
          </cell>
          <cell r="I882">
            <v>4450500</v>
          </cell>
          <cell r="J882">
            <v>44505000</v>
          </cell>
          <cell r="K882">
            <v>890100</v>
          </cell>
          <cell r="L882">
            <v>66757500</v>
          </cell>
          <cell r="M882">
            <v>31153500</v>
          </cell>
          <cell r="N882">
            <v>2</v>
          </cell>
          <cell r="O882" t="str">
            <v>PP2300520344</v>
          </cell>
          <cell r="P882" t="str">
            <v>Nẹp khóa nén ép bản hẹp</v>
          </cell>
          <cell r="Q882">
            <v>180</v>
          </cell>
          <cell r="R882">
            <v>294448200</v>
          </cell>
          <cell r="S882">
            <v>210</v>
          </cell>
          <cell r="T882" t="str">
            <v>Trong vòng 24 giờ kể từ thời điểm đặt hàng của Bệnh viện</v>
          </cell>
          <cell r="U882" t="str">
            <v>Nẹp khóa nén ép bản hẹp, vít Ø4.5/5.0mm, Titan, các cỡ</v>
          </cell>
          <cell r="V882" t="str">
            <v xml:space="preserve">Nẹp khóa nén ép bản hẹp, vít Ø4.5/5.0mm, Titan </v>
          </cell>
          <cell r="W882" t="str">
            <v>N07.06.040.0311.115.0213</v>
          </cell>
          <cell r="X882" t="str">
            <v>TI-723-2xx</v>
          </cell>
          <cell r="Y882" t="str">
            <v xml:space="preserve"> - Chất liệu Hợp kim Titanium Ti6Al4V.
 - Rộng 14.0mm, dày 4.9mm
 - Thân nẹp có 2/ 3/ 4/ 5/ 6/ 7/ 8/ 9/ 10/ 11/ 12/ 14/ 16/ 18/ 20/ 22/ 24 lỗ, dài 44/ 62/ 80/ 98/ 116/ 134/ 152/ 170/ 188/ 206/ 224/ 260/ 296/ 332/ 368/ 404/ 440mm
 - Dùng kết hợp với:
 + Vít khóa đường kính 5.0 mm 
 + Vít cứng đường kính 4.5 mm 
 + Vít khóa xốp đường kính 5.0mm
 - Tiêu chuẩn chất lượng CE, ISO, FDA 510k</v>
          </cell>
          <cell r="Z882" t="str">
            <v xml:space="preserve"> Auxein</v>
          </cell>
          <cell r="AA882" t="str">
            <v>Ấn Độ</v>
          </cell>
          <cell r="AB882" t="str">
            <v>Ấn Độ</v>
          </cell>
          <cell r="AC882" t="str">
            <v>Ấn Độ</v>
          </cell>
          <cell r="AD882" t="str">
            <v>C</v>
          </cell>
          <cell r="AE882" t="str">
            <v>7764NK/BYT-TB-CT</v>
          </cell>
          <cell r="AF882" t="str">
            <v>Gói/1</v>
          </cell>
          <cell r="AG882" t="str">
            <v>Cái</v>
          </cell>
          <cell r="AH882">
            <v>10</v>
          </cell>
          <cell r="AI882">
            <v>0</v>
          </cell>
          <cell r="AJ882" t="str">
            <v>vn0303224087</v>
          </cell>
          <cell r="AK882" t="str">
            <v>CÔNG TY TNHH THIẾT BỊ Y TẾ HOÀNG LỘC M.E</v>
          </cell>
          <cell r="AL882" t="str">
            <v>Đạt</v>
          </cell>
          <cell r="AM882"/>
          <cell r="AN882" t="str">
            <v>Hồ Thị Hồng</v>
          </cell>
          <cell r="AO882" t="str">
            <v>Đạt</v>
          </cell>
          <cell r="AP882" t="str">
            <v>Đạt</v>
          </cell>
          <cell r="AQ882" t="str">
            <v>Đạt</v>
          </cell>
          <cell r="AR882">
            <v>0</v>
          </cell>
          <cell r="AS882" t="str">
            <v>Đạt</v>
          </cell>
          <cell r="AT882" t="str">
            <v>Đạt</v>
          </cell>
          <cell r="AU882" t="str">
            <v>Đạt</v>
          </cell>
          <cell r="AV882" t="str">
            <v>Đạt</v>
          </cell>
          <cell r="AW882" t="str">
            <v>Đạt</v>
          </cell>
          <cell r="AX882" t="str">
            <v>Đạt</v>
          </cell>
          <cell r="AY882" t="str">
            <v>Đạt</v>
          </cell>
          <cell r="AZ882">
            <v>0</v>
          </cell>
          <cell r="BA882" t="str">
            <v>Trần Thị Dân</v>
          </cell>
          <cell r="BB882" t="str">
            <v>Đạt</v>
          </cell>
          <cell r="BC882">
            <v>0</v>
          </cell>
        </row>
        <row r="883">
          <cell r="C883" t="str">
            <v>PP2300520345</v>
          </cell>
          <cell r="D883" t="str">
            <v>Nẹp khóa nén ép bản rộng</v>
          </cell>
          <cell r="E883" t="str">
            <v>- Chất liệu Titan, Ti6Al4V
- Rộng 17.6mm; dày 5.6mm
- Dùng kết hợp với:
  + Vít khóa đường kính 5.0 mm 
  + Vít cứng đường kính 4.5 mm 
  + Vít khóa xốp đường kính 5.0 mm</v>
          </cell>
          <cell r="F883">
            <v>0</v>
          </cell>
          <cell r="G883" t="str">
            <v>Cái</v>
          </cell>
          <cell r="H883">
            <v>10</v>
          </cell>
          <cell r="I883">
            <v>4600000</v>
          </cell>
          <cell r="J883">
            <v>46000000</v>
          </cell>
          <cell r="K883">
            <v>920000</v>
          </cell>
          <cell r="L883">
            <v>69000000</v>
          </cell>
          <cell r="M883">
            <v>32200000</v>
          </cell>
          <cell r="N883">
            <v>2</v>
          </cell>
          <cell r="O883" t="str">
            <v>PP2300520345</v>
          </cell>
          <cell r="P883" t="str">
            <v>Nẹp khóa nén ép bản rộng</v>
          </cell>
          <cell r="Q883">
            <v>180</v>
          </cell>
          <cell r="R883">
            <v>231000000</v>
          </cell>
          <cell r="S883">
            <v>211</v>
          </cell>
          <cell r="T883" t="str">
            <v>Giao hàng trong vòng 24h kể từ thời điểm gửi đơn đặt hàng của Bệnh viện</v>
          </cell>
          <cell r="U883" t="str">
            <v>4.5/5.0 mm Nẹp khóa bản rộng</v>
          </cell>
          <cell r="V883" t="str">
            <v>4.5/5.0 mm Nẹp khóa bản rộng</v>
          </cell>
          <cell r="W883" t="str">
            <v>N07.06.040.0972.000.0004.(001-012)</v>
          </cell>
          <cell r="X883" t="str">
            <v>IMA-LP032Naa</v>
          </cell>
          <cell r="Y883" t="str">
            <v xml:space="preserve"> -Nẹp khóa bản rộng 4.5/5.0 mm: 
- Nẹp sử dụng vít khóa đường kính 5 mm và vít vỏ 4.5 mm
- Độ dày nẹp 5.4 mm
- Chiều rộng thân nẹp 17.5 mm
- Khoảng cách giữa các lỗ thân nẹp 18.0 mm
- số lỗ thân nẹp 5;6;7;8;9;10;11;12;13;14;15;16 Lỗ tương ứng chiều dài 80-314 mm
Vật liệu Titanium-6AL-4V phù hợp với tiêu chuẩn ASTM F 136
Tiệt trùng bằng Ethylene Oxyde.</v>
          </cell>
          <cell r="Z883" t="str">
            <v>Công ty Cổ Phần Nhà máy Trang thiết bị Y tế USM Healthcare</v>
          </cell>
          <cell r="AA883" t="str">
            <v>Việt Nam</v>
          </cell>
          <cell r="AB883" t="str">
            <v>Việt Nam</v>
          </cell>
          <cell r="AC883" t="str">
            <v>Việt Nam</v>
          </cell>
          <cell r="AD883" t="str">
            <v>C</v>
          </cell>
          <cell r="AE883" t="str">
            <v>2301184ĐKLH/BYT-HTTB ngày 11/10/2023</v>
          </cell>
          <cell r="AF883" t="str">
            <v>1 cái / gói</v>
          </cell>
          <cell r="AG883" t="str">
            <v>Cái</v>
          </cell>
          <cell r="AH883">
            <v>10</v>
          </cell>
          <cell r="AI883">
            <v>0</v>
          </cell>
          <cell r="AJ883" t="str">
            <v>vn0312041033</v>
          </cell>
          <cell r="AK883" t="str">
            <v>CÔNG TY CỔ PHẦN NHÀ MÁY TRANG THIẾT BỊ Y TẾ USM HEALTHCARE</v>
          </cell>
          <cell r="AL883" t="str">
            <v>Đạt</v>
          </cell>
          <cell r="AM883"/>
          <cell r="AN883" t="str">
            <v>Nguyễn Thị Phương Hoa</v>
          </cell>
          <cell r="AO883" t="str">
            <v>Đạt</v>
          </cell>
          <cell r="AP883" t="str">
            <v>Đạt</v>
          </cell>
          <cell r="AQ883" t="str">
            <v>Đạt</v>
          </cell>
          <cell r="AR883">
            <v>0</v>
          </cell>
          <cell r="AS883" t="str">
            <v>Đạt</v>
          </cell>
          <cell r="AT883" t="str">
            <v>Đạt</v>
          </cell>
          <cell r="AU883" t="str">
            <v>Đạt</v>
          </cell>
          <cell r="AV883" t="str">
            <v>Đạt</v>
          </cell>
          <cell r="AW883" t="str">
            <v>Đạt</v>
          </cell>
          <cell r="AX883" t="str">
            <v>Đạt</v>
          </cell>
          <cell r="AY883" t="str">
            <v>Đạt</v>
          </cell>
          <cell r="AZ883">
            <v>0</v>
          </cell>
          <cell r="BA883" t="str">
            <v>Nguyễn Bảo Thắng</v>
          </cell>
          <cell r="BB883" t="str">
            <v>Đạt</v>
          </cell>
          <cell r="BC883">
            <v>0</v>
          </cell>
        </row>
        <row r="884">
          <cell r="C884" t="str">
            <v>PP2300520345</v>
          </cell>
          <cell r="D884" t="str">
            <v>Nẹp khóa nén ép bản rộng</v>
          </cell>
          <cell r="E884" t="str">
            <v>- Chất liệu Titan, Ti6Al4V
- Rộng 17.6mm; dày 5.6mm
- Dùng kết hợp với:
  + Vít khóa đường kính 5.0 mm 
  + Vít cứng đường kính 4.5 mm 
  + Vít khóa xốp đường kính 5.0 mm</v>
          </cell>
          <cell r="F884">
            <v>0</v>
          </cell>
          <cell r="G884" t="str">
            <v>Cái</v>
          </cell>
          <cell r="H884">
            <v>10</v>
          </cell>
          <cell r="I884">
            <v>4600000</v>
          </cell>
          <cell r="J884">
            <v>46000000</v>
          </cell>
          <cell r="K884">
            <v>920000</v>
          </cell>
          <cell r="L884">
            <v>69000000</v>
          </cell>
          <cell r="M884">
            <v>32200000</v>
          </cell>
          <cell r="N884">
            <v>2</v>
          </cell>
          <cell r="O884" t="str">
            <v>PP2300520345</v>
          </cell>
          <cell r="P884" t="str">
            <v>Nẹp khóa nén ép bản rộng</v>
          </cell>
          <cell r="Q884">
            <v>180</v>
          </cell>
          <cell r="R884">
            <v>104118100</v>
          </cell>
          <cell r="S884">
            <v>215</v>
          </cell>
          <cell r="T884" t="str">
            <v>Giao hàng trong vòng 24h kể từ thời điểm gửi đơn đặt hàng của Bệnh viện</v>
          </cell>
          <cell r="U884" t="str">
            <v>Nẹp khóa bản rộng Titanium</v>
          </cell>
          <cell r="V884" t="str">
            <v>Nẹp khóa bản rộng Titanium</v>
          </cell>
          <cell r="W884" t="str">
            <v>N07.06.040.5884.115.0099</v>
          </cell>
          <cell r="X884" t="str">
            <v>SP05.TIT0002x
SP05.TIT0003x
SP05.TIT0004x</v>
          </cell>
          <cell r="Y884" t="str">
            <v>- Chất liệu Titan, Ti6Al4V
- Rộng 17.6mm; dày 5.6mm
- Dùng kết hợp với:
  + Vít khóa đường kính 5.0 mm 
  + Vít cứng đường kính 4.5 mm 
  + Vít khóa xốp đường kính 5.0 mm</v>
          </cell>
          <cell r="Z884" t="str">
            <v>Sharma</v>
          </cell>
          <cell r="AA884" t="str">
            <v>Ấn Độ</v>
          </cell>
          <cell r="AB884" t="str">
            <v>Sharma</v>
          </cell>
          <cell r="AC884" t="str">
            <v>Ấn Độ</v>
          </cell>
          <cell r="AD884" t="str">
            <v>C</v>
          </cell>
          <cell r="AE884" t="str">
            <v>16529NK/BYT-TB-CT ngày 05/10/2020</v>
          </cell>
          <cell r="AF884" t="str">
            <v>Chiếc/ Gói</v>
          </cell>
          <cell r="AG884" t="str">
            <v>Chiếc</v>
          </cell>
          <cell r="AH884">
            <v>10</v>
          </cell>
          <cell r="AI884">
            <v>0</v>
          </cell>
          <cell r="AJ884" t="str">
            <v>vn0316155962</v>
          </cell>
          <cell r="AK884" t="str">
            <v>CÔNG TY TNHH DƯỢC PHẨM Y TẾ LINK</v>
          </cell>
          <cell r="AL884" t="str">
            <v>Đạt</v>
          </cell>
          <cell r="AM884"/>
          <cell r="AN884" t="str">
            <v>Nguyễn Thị Sao Mai</v>
          </cell>
          <cell r="AO884">
            <v>0</v>
          </cell>
          <cell r="AP884">
            <v>0</v>
          </cell>
          <cell r="AQ884">
            <v>0</v>
          </cell>
          <cell r="AR884">
            <v>0</v>
          </cell>
          <cell r="AS884">
            <v>0</v>
          </cell>
          <cell r="AT884" t="str">
            <v>Không đạt</v>
          </cell>
          <cell r="AU884">
            <v>0</v>
          </cell>
          <cell r="AV884">
            <v>0</v>
          </cell>
          <cell r="AW884">
            <v>0</v>
          </cell>
          <cell r="AX884">
            <v>0</v>
          </cell>
          <cell r="AY884" t="str">
            <v>Không đạt</v>
          </cell>
          <cell r="AZ884" t="str">
            <v>HSMT và HSĐXKT đều ghi kích thước giống nhau rộng 17.6mm dày 5.6 mm Catalogue sai lệch Rộng: 17.5 dày 5.0 mm</v>
          </cell>
          <cell r="BA884" t="str">
            <v>Nguyễn Bảo Thắng</v>
          </cell>
          <cell r="BB884" t="str">
            <v>Không đạt</v>
          </cell>
          <cell r="BC884" t="str">
            <v>HSMT và HSĐXKT đều ghi kích thước giống nhau rộng 17.6mm dày 5.6 mm Catalogue sai lệch Rộng: 17.5 dày 5.0 mm</v>
          </cell>
        </row>
        <row r="885">
          <cell r="C885" t="str">
            <v>PP2300520346</v>
          </cell>
          <cell r="D885" t="str">
            <v>Nẹp khóa đầu trên mặt ngoài xương chày bản rộng</v>
          </cell>
          <cell r="E885" t="str">
            <v>- Chất liệu Titan, Ti6Al4V 
- Dày 4.5mm; rộng 15.5mm
- Dùng kết hợp với:
  + Vít khóa đường kính 5.0 mm 
  + Vít cứng đường kính 4.5 mm 
  + Vít khóa xốp đường kính 5.0 mm</v>
          </cell>
          <cell r="F885">
            <v>0</v>
          </cell>
          <cell r="G885" t="str">
            <v>Cái</v>
          </cell>
          <cell r="H885">
            <v>20</v>
          </cell>
          <cell r="I885">
            <v>8200000</v>
          </cell>
          <cell r="J885">
            <v>164000000</v>
          </cell>
          <cell r="K885">
            <v>3280000</v>
          </cell>
          <cell r="L885">
            <v>246000000</v>
          </cell>
          <cell r="M885">
            <v>114800000</v>
          </cell>
          <cell r="N885">
            <v>4</v>
          </cell>
          <cell r="O885" t="str">
            <v>PP2300520346</v>
          </cell>
          <cell r="P885" t="str">
            <v>Nẹp khóa đầu trên mặt ngoài xương chày bản rộng</v>
          </cell>
          <cell r="Q885">
            <v>180</v>
          </cell>
          <cell r="R885">
            <v>133646000</v>
          </cell>
          <cell r="S885">
            <v>210</v>
          </cell>
          <cell r="T885" t="str">
            <v>Trong vòng 24 giờ kể từ thời điểm đặt hàng của Bệnh viện</v>
          </cell>
          <cell r="U885" t="str">
            <v>Nẹp khóa đầu trên mặt ngoài xương chày (bản rộng)</v>
          </cell>
          <cell r="V885" t="str">
            <v>Nẹp khóa đầu trên mặt ngoài xương chày (bản rộng)</v>
          </cell>
          <cell r="W885" t="str">
            <v>N07.06.040.5053.272.0052</v>
          </cell>
          <cell r="X885" t="str">
            <v>PNM1026-xxx</v>
          </cell>
          <cell r="Y885" t="str">
            <v>- Chất liệu Titan, Ti6Al4V 
- Dày 4.5mm; rộng 15.5mm
- Dùng kết hợp với:
  + Vít khóa đường kính 5.0 mm 
  + Vít cứng đường kính 4.5 mm 
  + Vít khóa xốp đường kính 5.0 mm</v>
          </cell>
          <cell r="Z885" t="str">
            <v>Normmed Medikal Ve Makina Sanayi Ticaret Limited Sirketi</v>
          </cell>
          <cell r="AA885" t="str">
            <v>Thổ Nhĩ Kỳ</v>
          </cell>
          <cell r="AB885" t="str">
            <v>Normmed Medikal Ve Makina Sanayi Ticaret Limited Sirketi</v>
          </cell>
          <cell r="AC885" t="str">
            <v>Thổ Nhĩ Kỳ</v>
          </cell>
          <cell r="AD885" t="str">
            <v>C</v>
          </cell>
          <cell r="AE885" t="str">
            <v>GPNK số: 17159NK/BYT-TB-CT ngày 21/12/2020</v>
          </cell>
          <cell r="AF885" t="str">
            <v>Cái/ Gói</v>
          </cell>
          <cell r="AG885" t="str">
            <v>Cái</v>
          </cell>
          <cell r="AH885">
            <v>20</v>
          </cell>
          <cell r="AI885">
            <v>0</v>
          </cell>
          <cell r="AJ885" t="str">
            <v>vn0101384017</v>
          </cell>
          <cell r="AK885" t="str">
            <v>CÔNG TY CỔ PHẦN THIẾT BỊ Y TẾ VÀ THƯƠNG MẠI HOA CẨM CHƯỚNG</v>
          </cell>
          <cell r="AL885" t="str">
            <v>Đạt</v>
          </cell>
          <cell r="AM885"/>
          <cell r="AN885" t="str">
            <v xml:space="preserve">Trịnh Thụy Bảo Quyên </v>
          </cell>
          <cell r="AO885" t="str">
            <v>Đạt</v>
          </cell>
          <cell r="AP885" t="str">
            <v>Đạt</v>
          </cell>
          <cell r="AQ885" t="str">
            <v>Đạt</v>
          </cell>
          <cell r="AR885">
            <v>0</v>
          </cell>
          <cell r="AS885" t="str">
            <v>Đạt</v>
          </cell>
          <cell r="AT885" t="str">
            <v>Đạt</v>
          </cell>
          <cell r="AU885" t="str">
            <v>Đạt</v>
          </cell>
          <cell r="AV885" t="str">
            <v>Đạt</v>
          </cell>
          <cell r="AW885" t="str">
            <v>Đạt</v>
          </cell>
          <cell r="AX885" t="str">
            <v>Đạt</v>
          </cell>
          <cell r="AY885" t="str">
            <v>Đạt</v>
          </cell>
          <cell r="AZ885">
            <v>0</v>
          </cell>
          <cell r="BA885" t="str">
            <v>Nguyễn Văn Tuyền</v>
          </cell>
          <cell r="BB885" t="str">
            <v>Đạt</v>
          </cell>
          <cell r="BC885">
            <v>0</v>
          </cell>
        </row>
        <row r="886">
          <cell r="C886" t="str">
            <v>PP2300520346</v>
          </cell>
          <cell r="D886" t="str">
            <v>Nẹp khóa đầu trên mặt ngoài xương chày bản rộng</v>
          </cell>
          <cell r="E886" t="str">
            <v>- Chất liệu Titan, Ti6Al4V 
- Dày 4.5mm; rộng 15.5mm
- Dùng kết hợp với:
  + Vít khóa đường kính 5.0 mm 
  + Vít cứng đường kính 4.5 mm 
  + Vít khóa xốp đường kính 5.0 mm</v>
          </cell>
          <cell r="F886">
            <v>0</v>
          </cell>
          <cell r="G886" t="str">
            <v>Cái</v>
          </cell>
          <cell r="H886">
            <v>20</v>
          </cell>
          <cell r="I886">
            <v>8200000</v>
          </cell>
          <cell r="J886">
            <v>164000000</v>
          </cell>
          <cell r="K886">
            <v>3280000</v>
          </cell>
          <cell r="L886">
            <v>246000000</v>
          </cell>
          <cell r="M886">
            <v>114800000</v>
          </cell>
          <cell r="N886">
            <v>4</v>
          </cell>
          <cell r="O886" t="str">
            <v>PP2300520346</v>
          </cell>
          <cell r="P886" t="str">
            <v>Nẹp khóa đầu trên mặt ngoài xương chày bản rộng</v>
          </cell>
          <cell r="Q886">
            <v>180</v>
          </cell>
          <cell r="R886">
            <v>294448200</v>
          </cell>
          <cell r="S886">
            <v>210</v>
          </cell>
          <cell r="T886" t="str">
            <v>Trong vòng 24 giờ kể từ thời điểm đặt hàng của Bệnh viện</v>
          </cell>
          <cell r="U886" t="str">
            <v>Nẹp khóa đầu trên xương chày, phía ngoài, vít Ø4.5/5.0mm, Titan, trái/ phải, các cỡ</v>
          </cell>
          <cell r="V886" t="str">
            <v xml:space="preserve">Nẹp khóa đầu trên xương chày, phía ngoài, vít Ø4.5/5.0mm, Titan, trái/ phải </v>
          </cell>
          <cell r="W886" t="str">
            <v>N07.06.040.0311.115.0222</v>
          </cell>
          <cell r="X886" t="str">
            <v>TI-733-2xxx</v>
          </cell>
          <cell r="Y886" t="str">
            <v xml:space="preserve"> - Chất liệu Hợp kim Titanium Ti6Al4V.
 - Nẹp dày 4.5mm, rộng 15.5mm
 - Đầu nẹp có 5 lỗ, thân nẹp có 5/ 7/ 9/ 11/ 13 lỗ, dài 140/ 180/ 220/ 260/ 300mm
 - Dùng kết hợp với:
 + Vít khóa đường kính 5.0 mm 
 + Vít cứng đường kính 4.5 mm 
 + Vít khóa xốp đường kính 5.0 mm
 - Tiêu chuẩn chất lượng CE, ISO, FDA 510k</v>
          </cell>
          <cell r="Z886" t="str">
            <v xml:space="preserve"> Auxein</v>
          </cell>
          <cell r="AA886" t="str">
            <v>Ấn Độ</v>
          </cell>
          <cell r="AB886" t="str">
            <v>Ấn Độ</v>
          </cell>
          <cell r="AC886" t="str">
            <v>Ấn Độ</v>
          </cell>
          <cell r="AD886" t="str">
            <v>C</v>
          </cell>
          <cell r="AE886" t="str">
            <v>7764NK/BYT-TB-CT</v>
          </cell>
          <cell r="AF886" t="str">
            <v>Gói/1</v>
          </cell>
          <cell r="AG886" t="str">
            <v>Cái</v>
          </cell>
          <cell r="AH886">
            <v>20</v>
          </cell>
          <cell r="AI886">
            <v>0</v>
          </cell>
          <cell r="AJ886" t="str">
            <v>vn0303224087</v>
          </cell>
          <cell r="AK886" t="str">
            <v>CÔNG TY TNHH THIẾT BỊ Y TẾ HOÀNG LỘC M.E</v>
          </cell>
          <cell r="AL886" t="str">
            <v>Đạt</v>
          </cell>
          <cell r="AM886"/>
          <cell r="AN886" t="str">
            <v>Hồ Thị Hồng</v>
          </cell>
          <cell r="AO886" t="str">
            <v>Đạt</v>
          </cell>
          <cell r="AP886" t="str">
            <v>Đạt</v>
          </cell>
          <cell r="AQ886" t="str">
            <v>Đạt</v>
          </cell>
          <cell r="AR886">
            <v>0</v>
          </cell>
          <cell r="AS886" t="str">
            <v>Đạt</v>
          </cell>
          <cell r="AT886" t="str">
            <v>Đạt</v>
          </cell>
          <cell r="AU886" t="str">
            <v>Đạt</v>
          </cell>
          <cell r="AV886" t="str">
            <v>Đạt</v>
          </cell>
          <cell r="AW886" t="str">
            <v>Đạt</v>
          </cell>
          <cell r="AX886" t="str">
            <v>Đạt</v>
          </cell>
          <cell r="AY886" t="str">
            <v>Đạt</v>
          </cell>
          <cell r="AZ886">
            <v>0</v>
          </cell>
          <cell r="BA886" t="str">
            <v>Trần Thị Dân</v>
          </cell>
          <cell r="BB886" t="str">
            <v>Đạt</v>
          </cell>
          <cell r="BC886">
            <v>0</v>
          </cell>
        </row>
        <row r="887">
          <cell r="C887" t="str">
            <v>PP2300520346</v>
          </cell>
          <cell r="D887" t="str">
            <v>Nẹp khóa đầu trên mặt ngoài xương chày bản rộng</v>
          </cell>
          <cell r="E887" t="str">
            <v>- Chất liệu Titan, Ti6Al4V 
- Dày 4.5mm; rộng 15.5mm
- Dùng kết hợp với:
  + Vít khóa đường kính 5.0 mm 
  + Vít cứng đường kính 4.5 mm 
  + Vít khóa xốp đường kính 5.0 mm</v>
          </cell>
          <cell r="F887">
            <v>0</v>
          </cell>
          <cell r="G887" t="str">
            <v>Cái</v>
          </cell>
          <cell r="H887">
            <v>20</v>
          </cell>
          <cell r="I887">
            <v>8200000</v>
          </cell>
          <cell r="J887">
            <v>164000000</v>
          </cell>
          <cell r="K887">
            <v>3280000</v>
          </cell>
          <cell r="L887">
            <v>246000000</v>
          </cell>
          <cell r="M887">
            <v>114800000</v>
          </cell>
          <cell r="N887">
            <v>4</v>
          </cell>
          <cell r="O887" t="str">
            <v>PP2300520346</v>
          </cell>
          <cell r="P887" t="str">
            <v>Nẹp khóa đầu trên mặt ngoài xương chày bản rộng</v>
          </cell>
          <cell r="Q887">
            <v>180</v>
          </cell>
          <cell r="R887">
            <v>180000000</v>
          </cell>
          <cell r="S887">
            <v>210</v>
          </cell>
          <cell r="T887" t="str">
            <v>Giao hàng trong vòng 24h kể từ thời điểm gửi đơn đặt hàng của Bệnh viện</v>
          </cell>
          <cell r="U887" t="str">
            <v xml:space="preserve">Nẹp khóa titanium đầu trên xương chày </v>
          </cell>
          <cell r="V887" t="str">
            <v>Nẹp khoá titanium đầu trên xương chày</v>
          </cell>
          <cell r="W887" t="str">
            <v>N07.06.040.0461.118.0137</v>
          </cell>
          <cell r="X887" t="str">
            <v>0130xxT</v>
          </cell>
          <cell r="Y887" t="str">
            <v>-Cchất liệu titanium
- Dày 5mm, rộng 16mm, đầu trên nẹp có 5 lỗ bắt vít, thân nẹp có từ 4 đến 14 lỗ, dài từ 120 đến 320mm.
- Sử dụng vít khóa titanium đường kính 4.5mm và 5.0mm
- Tiêu chuẩn CE</v>
          </cell>
          <cell r="Z887" t="str">
            <v xml:space="preserve">BHH Mikromed Sp. z o.o </v>
          </cell>
          <cell r="AA887" t="str">
            <v>Ba Lan</v>
          </cell>
          <cell r="AB887" t="str">
            <v xml:space="preserve">BHH Mikromed Sp. z o.o </v>
          </cell>
          <cell r="AC887" t="str">
            <v>Ba Lan</v>
          </cell>
          <cell r="AD887" t="str">
            <v>C, Số phân loại: 074/MKM/0420-REV</v>
          </cell>
          <cell r="AE887" t="str">
            <v>8011NK/BYT-TB-CT</v>
          </cell>
          <cell r="AF887" t="str">
            <v>1 cái/1 gói</v>
          </cell>
          <cell r="AG887" t="str">
            <v>Cái</v>
          </cell>
          <cell r="AH887">
            <v>20</v>
          </cell>
          <cell r="AI887">
            <v>0</v>
          </cell>
          <cell r="AJ887" t="str">
            <v>vn0101147344</v>
          </cell>
          <cell r="AK887" t="str">
            <v>CÔNG TY TNHH ĐẦU TƯ PHÁT TRIỂN TRANG THIẾT BỊ Y TẾ</v>
          </cell>
          <cell r="AL887" t="str">
            <v>Đạt</v>
          </cell>
          <cell r="AM887"/>
          <cell r="AN887" t="str">
            <v>Trương Thị Mỹ Quý</v>
          </cell>
          <cell r="AO887" t="str">
            <v>Đạt</v>
          </cell>
          <cell r="AP887" t="str">
            <v>Đạt</v>
          </cell>
          <cell r="AQ887" t="str">
            <v>Đạt</v>
          </cell>
          <cell r="AR887">
            <v>0</v>
          </cell>
          <cell r="AS887" t="str">
            <v>Đạt</v>
          </cell>
          <cell r="AT887" t="str">
            <v>Đạt</v>
          </cell>
          <cell r="AU887" t="str">
            <v>Đạt</v>
          </cell>
          <cell r="AV887" t="str">
            <v>Đạt</v>
          </cell>
          <cell r="AW887" t="str">
            <v>Đạt</v>
          </cell>
          <cell r="AX887" t="str">
            <v>Đạt</v>
          </cell>
          <cell r="AY887" t="str">
            <v>Đạt</v>
          </cell>
          <cell r="AZ887">
            <v>0</v>
          </cell>
          <cell r="BA887" t="str">
            <v>Trần Thị Minh Hồng</v>
          </cell>
          <cell r="BB887" t="str">
            <v>Đạt</v>
          </cell>
          <cell r="BC887">
            <v>0</v>
          </cell>
        </row>
        <row r="888">
          <cell r="C888" t="str">
            <v>PP2300520347</v>
          </cell>
          <cell r="D888" t="str">
            <v>Nẹp khóa gót chân</v>
          </cell>
          <cell r="E888" t="str">
            <v>- Chất liệu Titan, Ti6Al4V
- Dùng kết hợp với:
   + Vít khóa đường kính 3.5 mm 
   + Vít khóa xốp đường kinh 3.5 mm</v>
          </cell>
          <cell r="F888">
            <v>0</v>
          </cell>
          <cell r="G888" t="str">
            <v>Cái</v>
          </cell>
          <cell r="H888">
            <v>10</v>
          </cell>
          <cell r="I888">
            <v>6700000</v>
          </cell>
          <cell r="J888">
            <v>67000000</v>
          </cell>
          <cell r="K888">
            <v>1340000</v>
          </cell>
          <cell r="L888">
            <v>100500000</v>
          </cell>
          <cell r="M888">
            <v>46900000</v>
          </cell>
          <cell r="N888">
            <v>2</v>
          </cell>
          <cell r="O888" t="str">
            <v>PP2300520347</v>
          </cell>
          <cell r="P888" t="str">
            <v>Nẹp khóa gót chân</v>
          </cell>
          <cell r="Q888">
            <v>180</v>
          </cell>
          <cell r="R888">
            <v>133646000</v>
          </cell>
          <cell r="S888">
            <v>210</v>
          </cell>
          <cell r="T888" t="str">
            <v>Trong vòng 24 giờ kể từ thời điểm đặt hàng của Bệnh viện</v>
          </cell>
          <cell r="U888" t="str">
            <v>Nẹp khóa gót chân</v>
          </cell>
          <cell r="V888" t="str">
            <v>Nẹp khóa gót chân</v>
          </cell>
          <cell r="W888" t="str">
            <v>N07.06.040.5053.272.0026</v>
          </cell>
          <cell r="X888" t="str">
            <v>PNM1032-xxx</v>
          </cell>
          <cell r="Y888" t="str">
            <v>- Chất liệu Titan, Ti6Al4V
- Dùng kết hợp với:
   + Vít khóa đường kính 3.5 mm 
   + Vít khóa xốp đường kinh 3.5 mm</v>
          </cell>
          <cell r="Z888" t="str">
            <v>Normmed Medikal Ve Makina Sanayi Ticaret Limited Sirketi</v>
          </cell>
          <cell r="AA888" t="str">
            <v>Thổ Nhĩ Kỳ</v>
          </cell>
          <cell r="AB888" t="str">
            <v>Normmed Medikal Ve Makina Sanayi Ticaret Limited Sirketi</v>
          </cell>
          <cell r="AC888" t="str">
            <v>Thổ Nhĩ Kỳ</v>
          </cell>
          <cell r="AD888" t="str">
            <v>C</v>
          </cell>
          <cell r="AE888" t="str">
            <v>GPNK số: 17159NK/BYT-TB-CT ngày 21/12/2020</v>
          </cell>
          <cell r="AF888" t="str">
            <v>Cái/ Gói</v>
          </cell>
          <cell r="AG888" t="str">
            <v>Cái</v>
          </cell>
          <cell r="AH888">
            <v>10</v>
          </cell>
          <cell r="AI888">
            <v>0</v>
          </cell>
          <cell r="AJ888" t="str">
            <v>vn0101384017</v>
          </cell>
          <cell r="AK888" t="str">
            <v>CÔNG TY CỔ PHẦN THIẾT BỊ Y TẾ VÀ THƯƠNG MẠI HOA CẨM CHƯỚNG</v>
          </cell>
          <cell r="AL888" t="str">
            <v>Đạt</v>
          </cell>
          <cell r="AM888"/>
          <cell r="AN888" t="str">
            <v xml:space="preserve">Trịnh Thụy Bảo Quyên </v>
          </cell>
          <cell r="AO888" t="str">
            <v>Đạt</v>
          </cell>
          <cell r="AP888" t="str">
            <v>Đạt</v>
          </cell>
          <cell r="AQ888" t="str">
            <v>Đạt</v>
          </cell>
          <cell r="AR888">
            <v>0</v>
          </cell>
          <cell r="AS888" t="str">
            <v>Đạt</v>
          </cell>
          <cell r="AT888" t="str">
            <v>Đạt</v>
          </cell>
          <cell r="AU888" t="str">
            <v>Đạt</v>
          </cell>
          <cell r="AV888" t="str">
            <v>Đạt</v>
          </cell>
          <cell r="AW888" t="str">
            <v>Đạt</v>
          </cell>
          <cell r="AX888" t="str">
            <v>Đạt</v>
          </cell>
          <cell r="AY888" t="str">
            <v>Đạt</v>
          </cell>
          <cell r="AZ888">
            <v>0</v>
          </cell>
          <cell r="BA888" t="str">
            <v>Nguyễn Văn Tuyền</v>
          </cell>
          <cell r="BB888" t="str">
            <v>Đạt</v>
          </cell>
          <cell r="BC888">
            <v>0</v>
          </cell>
        </row>
        <row r="889">
          <cell r="C889" t="str">
            <v>PP2300520347</v>
          </cell>
          <cell r="D889" t="str">
            <v>Nẹp khóa gót chân</v>
          </cell>
          <cell r="E889" t="str">
            <v>- Chất liệu Titan, Ti6Al4V
- Dùng kết hợp với:
   + Vít khóa đường kính 3.5 mm 
   + Vít khóa xốp đường kinh 3.5 mm</v>
          </cell>
          <cell r="F889">
            <v>0</v>
          </cell>
          <cell r="G889" t="str">
            <v>Cái</v>
          </cell>
          <cell r="H889">
            <v>10</v>
          </cell>
          <cell r="I889">
            <v>6700000</v>
          </cell>
          <cell r="J889">
            <v>67000000</v>
          </cell>
          <cell r="K889">
            <v>1340000</v>
          </cell>
          <cell r="L889">
            <v>100500000</v>
          </cell>
          <cell r="M889">
            <v>46900000</v>
          </cell>
          <cell r="N889">
            <v>2</v>
          </cell>
          <cell r="O889" t="str">
            <v>PP2300520347</v>
          </cell>
          <cell r="P889" t="str">
            <v>Nẹp khóa gót chân</v>
          </cell>
          <cell r="Q889">
            <v>180</v>
          </cell>
          <cell r="R889">
            <v>294448200</v>
          </cell>
          <cell r="S889">
            <v>210</v>
          </cell>
          <cell r="T889" t="str">
            <v>Trong vòng 24 giờ kể từ thời điểm đặt hàng của Bệnh viện</v>
          </cell>
          <cell r="U889" t="str">
            <v>Nẹp khóa xương gót chân, vít Ø3.5mm, Titan, trái/ phải, các cỡ</v>
          </cell>
          <cell r="V889" t="str">
            <v xml:space="preserve">Nẹp khóa xương gót chân, vít Ø3.5mm, Titan, trái/ phải </v>
          </cell>
          <cell r="W889" t="str">
            <v>N07.06.040.0311.115.0241</v>
          </cell>
          <cell r="X889" t="str">
            <v>TI-797-0xxx</v>
          </cell>
          <cell r="Y889" t="str">
            <v xml:space="preserve"> - Chất liệu Hợp kim Titanium Ti6Al4V.
 - Thân nẹp có 15 lỗ, dài 64/ 69/ 76/ 81mm
 - Dùng kết hợp với:
 + Vít khóa đường kính 3.5 mm 
 + Vít khóa xốp đường kinh 3.5 mm
 - Tiêu chuẩn chất lượng CE, ISO, FDA 510k</v>
          </cell>
          <cell r="Z889" t="str">
            <v xml:space="preserve"> Auxein</v>
          </cell>
          <cell r="AA889" t="str">
            <v>Ấn Độ</v>
          </cell>
          <cell r="AB889" t="str">
            <v>Ấn Độ</v>
          </cell>
          <cell r="AC889" t="str">
            <v>Ấn Độ</v>
          </cell>
          <cell r="AD889" t="str">
            <v>C</v>
          </cell>
          <cell r="AE889" t="str">
            <v>7764NK/BYT-TB-CT</v>
          </cell>
          <cell r="AF889" t="str">
            <v>Gói/1</v>
          </cell>
          <cell r="AG889" t="str">
            <v>Cái</v>
          </cell>
          <cell r="AH889">
            <v>10</v>
          </cell>
          <cell r="AI889">
            <v>0</v>
          </cell>
          <cell r="AJ889" t="str">
            <v>vn0303224087</v>
          </cell>
          <cell r="AK889" t="str">
            <v>CÔNG TY TNHH THIẾT BỊ Y TẾ HOÀNG LỘC M.E</v>
          </cell>
          <cell r="AL889" t="str">
            <v>Đạt</v>
          </cell>
          <cell r="AM889"/>
          <cell r="AN889" t="str">
            <v>Hồ Thị Hồng</v>
          </cell>
          <cell r="AO889" t="str">
            <v>Đạt</v>
          </cell>
          <cell r="AP889" t="str">
            <v>Đạt</v>
          </cell>
          <cell r="AQ889" t="str">
            <v>Đạt</v>
          </cell>
          <cell r="AR889">
            <v>0</v>
          </cell>
          <cell r="AS889" t="str">
            <v>Đạt</v>
          </cell>
          <cell r="AT889" t="str">
            <v>Đạt</v>
          </cell>
          <cell r="AU889" t="str">
            <v>Đạt</v>
          </cell>
          <cell r="AV889" t="str">
            <v>Đạt</v>
          </cell>
          <cell r="AW889" t="str">
            <v>Đạt</v>
          </cell>
          <cell r="AX889" t="str">
            <v>Đạt</v>
          </cell>
          <cell r="AY889" t="str">
            <v>Đạt</v>
          </cell>
          <cell r="AZ889">
            <v>0</v>
          </cell>
          <cell r="BA889" t="str">
            <v>Trần Thị Dân</v>
          </cell>
          <cell r="BB889" t="str">
            <v>Đạt</v>
          </cell>
          <cell r="BC889">
            <v>0</v>
          </cell>
        </row>
        <row r="890">
          <cell r="C890" t="str">
            <v>PP2300520348</v>
          </cell>
          <cell r="D890" t="str">
            <v>Nẹp khóa Mini</v>
          </cell>
          <cell r="E890" t="str">
            <v xml:space="preserve">- Chất liệu Titan, Ti6Al4V
- Dùng kết hợp với:
  + Vít khóa đường kính 2.0 mm
  + Vít cứng đường kính 2.0 mm </v>
          </cell>
          <cell r="F890">
            <v>0</v>
          </cell>
          <cell r="G890" t="str">
            <v>Cái</v>
          </cell>
          <cell r="H890">
            <v>30</v>
          </cell>
          <cell r="I890">
            <v>3600000</v>
          </cell>
          <cell r="J890">
            <v>108000000</v>
          </cell>
          <cell r="K890">
            <v>2160000</v>
          </cell>
          <cell r="L890">
            <v>162000000</v>
          </cell>
          <cell r="M890">
            <v>75600000</v>
          </cell>
          <cell r="N890">
            <v>5</v>
          </cell>
          <cell r="O890" t="str">
            <v>PP2300520348</v>
          </cell>
          <cell r="P890" t="str">
            <v>Nẹp khóa Mini</v>
          </cell>
          <cell r="Q890">
            <v>180</v>
          </cell>
          <cell r="R890">
            <v>133646000</v>
          </cell>
          <cell r="S890">
            <v>210</v>
          </cell>
          <cell r="T890" t="str">
            <v>Trong vòng 24 giờ kể từ thời điểm đặt hàng của Bệnh viện</v>
          </cell>
          <cell r="U890" t="str">
            <v>Nẹp khóa Mini thẳng</v>
          </cell>
          <cell r="V890" t="str">
            <v>Nẹp khóa Mini thẳng</v>
          </cell>
          <cell r="W890" t="str">
            <v>N07.06.040.5053.272.0023</v>
          </cell>
          <cell r="X890" t="str">
            <v>PNM50xx</v>
          </cell>
          <cell r="Y890" t="str">
            <v xml:space="preserve">- Chất liệu Titan, Ti6Al4V
- Dùng kết hợp với:
  + Vít khóa đường kính 2.0 mm
  + Vít cứng đường kính 2.0 mm </v>
          </cell>
          <cell r="Z890" t="str">
            <v>Normmed Medikal Ve Makina Sanayi Ticaret Limited Sirketi</v>
          </cell>
          <cell r="AA890" t="str">
            <v>Thổ Nhĩ Kỳ</v>
          </cell>
          <cell r="AB890" t="str">
            <v>Normmed Medikal Ve Makina Sanayi Ticaret Limited Sirketi</v>
          </cell>
          <cell r="AC890" t="str">
            <v>Thổ Nhĩ Kỳ</v>
          </cell>
          <cell r="AD890" t="str">
            <v>C</v>
          </cell>
          <cell r="AE890" t="str">
            <v>GPNK số: 17159NK/BYT-TB-CT ngày 21/12/2020</v>
          </cell>
          <cell r="AF890" t="str">
            <v>Cái/ Gói</v>
          </cell>
          <cell r="AG890" t="str">
            <v>Cái</v>
          </cell>
          <cell r="AH890">
            <v>30</v>
          </cell>
          <cell r="AI890">
            <v>0</v>
          </cell>
          <cell r="AJ890" t="str">
            <v>vn0101384017</v>
          </cell>
          <cell r="AK890" t="str">
            <v>CÔNG TY CỔ PHẦN THIẾT BỊ Y TẾ VÀ THƯƠNG MẠI HOA CẨM CHƯỚNG</v>
          </cell>
          <cell r="AL890" t="str">
            <v>Đạt</v>
          </cell>
          <cell r="AM890"/>
          <cell r="AN890" t="str">
            <v xml:space="preserve">Trịnh Thụy Bảo Quyên </v>
          </cell>
          <cell r="AO890" t="str">
            <v>Đạt</v>
          </cell>
          <cell r="AP890" t="str">
            <v>Đạt</v>
          </cell>
          <cell r="AQ890" t="str">
            <v>Đạt</v>
          </cell>
          <cell r="AR890">
            <v>0</v>
          </cell>
          <cell r="AS890" t="str">
            <v>Đạt</v>
          </cell>
          <cell r="AT890" t="str">
            <v>Đạt</v>
          </cell>
          <cell r="AU890" t="str">
            <v>Đạt</v>
          </cell>
          <cell r="AV890" t="str">
            <v>Đạt</v>
          </cell>
          <cell r="AW890" t="str">
            <v>Đạt</v>
          </cell>
          <cell r="AX890" t="str">
            <v>Đạt</v>
          </cell>
          <cell r="AY890" t="str">
            <v>Đạt</v>
          </cell>
          <cell r="AZ890">
            <v>0</v>
          </cell>
          <cell r="BA890" t="str">
            <v>Nguyễn Văn Tuyền</v>
          </cell>
          <cell r="BB890" t="str">
            <v>Đạt</v>
          </cell>
          <cell r="BC890">
            <v>0</v>
          </cell>
        </row>
        <row r="891">
          <cell r="C891" t="str">
            <v>PP2300520348</v>
          </cell>
          <cell r="D891" t="str">
            <v>Nẹp khóa Mini</v>
          </cell>
          <cell r="E891" t="str">
            <v xml:space="preserve">- Chất liệu Titan, Ti6Al4V
- Dùng kết hợp với:
  + Vít khóa đường kính 2.0 mm
  + Vít cứng đường kính 2.0 mm </v>
          </cell>
          <cell r="F891">
            <v>0</v>
          </cell>
          <cell r="G891" t="str">
            <v>Cái</v>
          </cell>
          <cell r="H891">
            <v>30</v>
          </cell>
          <cell r="I891">
            <v>3600000</v>
          </cell>
          <cell r="J891">
            <v>108000000</v>
          </cell>
          <cell r="K891">
            <v>2160000</v>
          </cell>
          <cell r="L891">
            <v>162000000</v>
          </cell>
          <cell r="M891">
            <v>75600000</v>
          </cell>
          <cell r="N891">
            <v>5</v>
          </cell>
          <cell r="O891" t="str">
            <v>PP2300520348</v>
          </cell>
          <cell r="P891" t="str">
            <v>Nẹp khóa Mini</v>
          </cell>
          <cell r="Q891">
            <v>180</v>
          </cell>
          <cell r="R891">
            <v>294448200</v>
          </cell>
          <cell r="S891">
            <v>210</v>
          </cell>
          <cell r="T891" t="str">
            <v>Trong vòng 24 giờ kể từ thời điểm đặt hàng của Bệnh viện</v>
          </cell>
          <cell r="U891" t="str">
            <v>Nẹp khóa tương thích, vít Ø2.0mm, Titan, thẳng, các cỡ</v>
          </cell>
          <cell r="V891" t="str">
            <v xml:space="preserve">Nẹp khóa tương thích, vít Ø2.0mm, Titan, thẳng </v>
          </cell>
          <cell r="W891" t="str">
            <v>N07.06.040.0311.115.0400</v>
          </cell>
          <cell r="X891" t="str">
            <v>TI-555-212</v>
          </cell>
          <cell r="Y891" t="str">
            <v xml:space="preserve"> - Chất liệu Hợp kim Titanium Ti6Al4V.
 - Thân nẹp có 12 lỗ, dài 81mm
 - Dùng kết hợp với:
 + Vít khóa đường kính 2.0 mm
 + Vít cứng đường kính 2.0 mm 
 - Tiêu chuẩn chất lượng CE, ISO, FDA 510k</v>
          </cell>
          <cell r="Z891" t="str">
            <v xml:space="preserve"> Auxein</v>
          </cell>
          <cell r="AA891" t="str">
            <v>Ấn Độ</v>
          </cell>
          <cell r="AB891" t="str">
            <v>Ấn Độ</v>
          </cell>
          <cell r="AC891" t="str">
            <v>Ấn Độ</v>
          </cell>
          <cell r="AD891" t="str">
            <v>C</v>
          </cell>
          <cell r="AE891" t="str">
            <v>7764NK/BYT-TB-CT</v>
          </cell>
          <cell r="AF891" t="str">
            <v>Gói/1</v>
          </cell>
          <cell r="AG891" t="str">
            <v>Cái</v>
          </cell>
          <cell r="AH891">
            <v>30</v>
          </cell>
          <cell r="AI891">
            <v>0</v>
          </cell>
          <cell r="AJ891" t="str">
            <v>vn0303224087</v>
          </cell>
          <cell r="AK891" t="str">
            <v>CÔNG TY TNHH THIẾT BỊ Y TẾ HOÀNG LỘC M.E</v>
          </cell>
          <cell r="AL891" t="str">
            <v>Đạt</v>
          </cell>
          <cell r="AM891"/>
          <cell r="AN891" t="str">
            <v>Hồ Thị Hồng</v>
          </cell>
          <cell r="AO891" t="str">
            <v>Đạt</v>
          </cell>
          <cell r="AP891" t="str">
            <v>Đạt</v>
          </cell>
          <cell r="AQ891" t="str">
            <v>Đạt</v>
          </cell>
          <cell r="AR891">
            <v>0</v>
          </cell>
          <cell r="AS891" t="str">
            <v>Đạt</v>
          </cell>
          <cell r="AT891" t="str">
            <v>Đạt</v>
          </cell>
          <cell r="AU891" t="str">
            <v>Đạt</v>
          </cell>
          <cell r="AV891" t="str">
            <v>Đạt</v>
          </cell>
          <cell r="AW891" t="str">
            <v>Đạt</v>
          </cell>
          <cell r="AX891" t="str">
            <v>Đạt</v>
          </cell>
          <cell r="AY891" t="str">
            <v>Đạt</v>
          </cell>
          <cell r="AZ891">
            <v>0</v>
          </cell>
          <cell r="BA891" t="str">
            <v>Trần Thị Dân</v>
          </cell>
          <cell r="BB891" t="str">
            <v>Đạt</v>
          </cell>
          <cell r="BC891">
            <v>0</v>
          </cell>
        </row>
        <row r="892">
          <cell r="C892" t="str">
            <v>PP2300520349</v>
          </cell>
          <cell r="D892" t="str">
            <v>Vít khóa đường kính 2.7mm</v>
          </cell>
          <cell r="E892" t="str">
            <v>- Chất liệu Titan, Ti6Al4V
- Đường kính 2.7mm
- Chiều dài các cỡ</v>
          </cell>
          <cell r="F892" t="str">
            <v>10 Cái/ Gói</v>
          </cell>
          <cell r="G892" t="str">
            <v>Cái</v>
          </cell>
          <cell r="H892">
            <v>200</v>
          </cell>
          <cell r="I892">
            <v>450000</v>
          </cell>
          <cell r="J892">
            <v>90000000</v>
          </cell>
          <cell r="K892">
            <v>1800000</v>
          </cell>
          <cell r="L892">
            <v>135000000</v>
          </cell>
          <cell r="M892">
            <v>63000000</v>
          </cell>
          <cell r="N892">
            <v>34</v>
          </cell>
          <cell r="O892" t="str">
            <v>PP2300520349</v>
          </cell>
          <cell r="P892" t="str">
            <v>Vít khóa đường kính 2.7mm</v>
          </cell>
          <cell r="Q892">
            <v>180</v>
          </cell>
          <cell r="R892">
            <v>79140000</v>
          </cell>
          <cell r="S892">
            <v>210</v>
          </cell>
          <cell r="T892">
            <v>0</v>
          </cell>
          <cell r="U892" t="str">
            <v>Vít khóa</v>
          </cell>
          <cell r="V892" t="str">
            <v>Vít khóa</v>
          </cell>
          <cell r="W892" t="str">
            <v>Đã đăng kí đang đợi được duyệt</v>
          </cell>
          <cell r="X892" t="str">
            <v>F14CB-PA00217; F14CB-PA00219; F14CB-PA00220; F14CB-PA00221; F14CB-PA00193; F14CB-PA00194; F14CB-PA00195; F14CB-PA00196; F14CB-PA00197; F14CB-PA00198; F14CB-PA00199; F14CB-PA00200; F14CB-PA00201; F14CB-PA00202; F14CB-PA00203; F14CB-PA00204; F14CB-PA00205; F14CB-PA00206; F14CB-PA00207; F14CB-PA00208; F14CB-PA00209; F14CB-PA00210; F14CB-PA00211; F14CB-PA00212; F14CB-PA00213; F14CB-PA00214; F14CB-PA00215; F14CB-PA00216; F14CB-PA00218</v>
          </cell>
          <cell r="Y892" t="str">
            <v>Chất liệu: Titanium alloy Ti6Al4V/Ti6Al4VELI (hợp kim titan), tiêu chuẩn ISO 5832-3:2021 và ASTM F136-13, bề mặt nẹp có xử lý màu anode hóa loại III (Colored anodizing type III) có màu xanh bền và chống ăn mòn.
Vít khóa 2.7mm tự taro, đường kính mũ vít：Φ3.5mm, chiều cao đầu：1.9mm, mũ vít hình bông sao, đầu vít có ren toàn bộ
- Đường kính trong：Φ2.1mm, đường kính ngoài：Φ2.7mm
- Chiều dài từ 6/7/8/9/10/11/12/13/14/16/18/20/22/24/26/28/30/32/34/36/38/40/42/44/46/48/50/55/60mm, tương ứng với các bước tăng 1/2/5mm. 
- Tip Dài：3.2mm, mũi khoang：Φ2.0mm, screwdriver/tua vít：Stardrive  T8
Sử dụng chung với nẹp tương đồng, có bộ trợ cụ tương thích.
Đạt tiêu chuẩn chất lượng: CE, ISO 13485:2016.</v>
          </cell>
          <cell r="Z892" t="str">
            <v xml:space="preserve">Wuhan Mindray Scientific Co., Ltd, </v>
          </cell>
          <cell r="AA892" t="str">
            <v>China</v>
          </cell>
          <cell r="AB892" t="str">
            <v xml:space="preserve">Wuhan Mindray Scientific Co., Ltd, </v>
          </cell>
          <cell r="AC892" t="str">
            <v>China</v>
          </cell>
          <cell r="AD892" t="str">
            <v>C</v>
          </cell>
          <cell r="AE892" t="str">
            <v>2300573ĐKLH/BYT-HTTB</v>
          </cell>
          <cell r="AF892" t="str">
            <v>Cái/ Túi</v>
          </cell>
          <cell r="AG892" t="str">
            <v>Cái</v>
          </cell>
          <cell r="AH892">
            <v>200</v>
          </cell>
          <cell r="AI892">
            <v>0</v>
          </cell>
          <cell r="AJ892" t="str">
            <v>vn0312587344</v>
          </cell>
          <cell r="AK892" t="str">
            <v>CÔNG TY CỔ PHẦN DƯỢC PHẨM ĐẠI TÍN</v>
          </cell>
          <cell r="AL892" t="str">
            <v>Đạt</v>
          </cell>
          <cell r="AM892"/>
          <cell r="AN892" t="str">
            <v>Trương Thị Mỹ Quý</v>
          </cell>
          <cell r="AO892" t="str">
            <v>Đạt</v>
          </cell>
          <cell r="AP892" t="str">
            <v>Đạt</v>
          </cell>
          <cell r="AQ892" t="str">
            <v>Đạt</v>
          </cell>
          <cell r="AR892">
            <v>0</v>
          </cell>
          <cell r="AS892" t="str">
            <v>Đạt</v>
          </cell>
          <cell r="AT892" t="str">
            <v>Đạt</v>
          </cell>
          <cell r="AU892" t="str">
            <v>Đạt</v>
          </cell>
          <cell r="AV892" t="str">
            <v>Đạt</v>
          </cell>
          <cell r="AW892" t="str">
            <v>Đạt</v>
          </cell>
          <cell r="AX892" t="str">
            <v>Đạt</v>
          </cell>
          <cell r="AY892" t="str">
            <v>Đạt</v>
          </cell>
          <cell r="AZ892">
            <v>0</v>
          </cell>
          <cell r="BA892" t="str">
            <v>Nguyễn Văn Tuyền</v>
          </cell>
          <cell r="BB892" t="str">
            <v>Đạt</v>
          </cell>
          <cell r="BC892">
            <v>0</v>
          </cell>
        </row>
        <row r="893">
          <cell r="C893" t="str">
            <v>PP2300520349</v>
          </cell>
          <cell r="D893" t="str">
            <v>Vít khóa đường kính 2.7mm</v>
          </cell>
          <cell r="E893" t="str">
            <v>- Chất liệu Titan, Ti6Al4V
- Đường kính 2.7mm
- Chiều dài các cỡ</v>
          </cell>
          <cell r="F893" t="str">
            <v>10 Cái/ Gói</v>
          </cell>
          <cell r="G893" t="str">
            <v>Cái</v>
          </cell>
          <cell r="H893">
            <v>200</v>
          </cell>
          <cell r="I893">
            <v>450000</v>
          </cell>
          <cell r="J893">
            <v>90000000</v>
          </cell>
          <cell r="K893">
            <v>1800000</v>
          </cell>
          <cell r="L893">
            <v>135000000</v>
          </cell>
          <cell r="M893">
            <v>63000000</v>
          </cell>
          <cell r="N893">
            <v>34</v>
          </cell>
          <cell r="O893" t="str">
            <v>PP2300520349</v>
          </cell>
          <cell r="P893" t="str">
            <v>Vít khóa đường kính 2.7mm</v>
          </cell>
          <cell r="Q893">
            <v>180</v>
          </cell>
          <cell r="R893">
            <v>231000000</v>
          </cell>
          <cell r="S893">
            <v>211</v>
          </cell>
          <cell r="T893" t="str">
            <v>Giao hàng trong vòng 24h kể từ thời điểm gửi đơn đặt hàng của Bệnh viện</v>
          </cell>
          <cell r="U893" t="str">
            <v>2.7 mm Vít khóa tự taro</v>
          </cell>
          <cell r="V893" t="str">
            <v>2.7 mm Vít khóa tự taro</v>
          </cell>
          <cell r="W893" t="str">
            <v>N07.06.040.0972.000.0020.(001-011)</v>
          </cell>
          <cell r="X893" t="str">
            <v>IMA-27LOTaaa</v>
          </cell>
          <cell r="Y893" t="str">
            <v xml:space="preserve">Vít khóa tự ta ro 2.7 mm:
- Đường kính vít (đường kính ren) 2.7 mm ± 0.05 mm
- Đường kính lõi vít 2.1 mm ± 0.05 mm
- Đường kính mũ vít  ∅ 3.45 ± 0.1mm 
Khoảng cách hai đỉnh đối diện của mũ vít (mm):
+ Đầu hình sao, 2.26 ± 0.05 mm
+ Đầu lục giác, 2.5 ± 0.05 mm
- Góc ren vít  60°, bước ren 0.6 ± 0.05 mm
- Chiều dài từ 10-30mm bước tăng 2 mm
- Vật liệu Titanium 6AL-4V phù hợp với tiêu chuẩn ASTM F 136.
- Tiệt trùng bằng Ethylene Oxyde. 
</v>
          </cell>
          <cell r="Z893" t="str">
            <v>Công ty Cổ Phần Nhà máy Trang thiết bị Y tế USM Healthcare</v>
          </cell>
          <cell r="AA893" t="str">
            <v>Việt Nam</v>
          </cell>
          <cell r="AB893" t="str">
            <v>Việt Nam</v>
          </cell>
          <cell r="AC893" t="str">
            <v>Việt Nam</v>
          </cell>
          <cell r="AD893" t="str">
            <v>C</v>
          </cell>
          <cell r="AE893" t="str">
            <v>2301184ĐKLH/BYT-HTTB ngày 11/10/2023</v>
          </cell>
          <cell r="AF893" t="str">
            <v>1 cái / gói</v>
          </cell>
          <cell r="AG893" t="str">
            <v>Cái</v>
          </cell>
          <cell r="AH893">
            <v>200</v>
          </cell>
          <cell r="AI893">
            <v>0</v>
          </cell>
          <cell r="AJ893" t="str">
            <v>vn0312041033</v>
          </cell>
          <cell r="AK893" t="str">
            <v>CÔNG TY CỔ PHẦN NHÀ MÁY TRANG THIẾT BỊ Y TẾ USM HEALTHCARE</v>
          </cell>
          <cell r="AL893" t="str">
            <v>Đạt</v>
          </cell>
          <cell r="AM893"/>
          <cell r="AN893" t="str">
            <v>Nguyễn Thị Phương Hoa</v>
          </cell>
          <cell r="AO893" t="str">
            <v>Đạt</v>
          </cell>
          <cell r="AP893" t="str">
            <v>Đạt</v>
          </cell>
          <cell r="AQ893" t="str">
            <v>Đạt</v>
          </cell>
          <cell r="AR893">
            <v>0</v>
          </cell>
          <cell r="AS893" t="str">
            <v>Đạt</v>
          </cell>
          <cell r="AT893" t="str">
            <v>Đạt</v>
          </cell>
          <cell r="AU893" t="str">
            <v>Đạt</v>
          </cell>
          <cell r="AV893" t="str">
            <v>Đạt</v>
          </cell>
          <cell r="AW893" t="str">
            <v>Đạt</v>
          </cell>
          <cell r="AX893" t="str">
            <v>Đạt</v>
          </cell>
          <cell r="AY893" t="str">
            <v>Đạt</v>
          </cell>
          <cell r="AZ893">
            <v>0</v>
          </cell>
          <cell r="BA893" t="str">
            <v>Nguyễn Bảo Thắng</v>
          </cell>
          <cell r="BB893" t="str">
            <v>Đạt</v>
          </cell>
          <cell r="BC893">
            <v>0</v>
          </cell>
        </row>
        <row r="894">
          <cell r="C894" t="str">
            <v>PP2300520349</v>
          </cell>
          <cell r="D894" t="str">
            <v>Vít khóa đường kính 2.7mm</v>
          </cell>
          <cell r="E894" t="str">
            <v>- Chất liệu Titan, Ti6Al4V
- Đường kính 2.7mm
- Chiều dài các cỡ</v>
          </cell>
          <cell r="F894" t="str">
            <v>10 Cái/ Gói</v>
          </cell>
          <cell r="G894" t="str">
            <v>Cái</v>
          </cell>
          <cell r="H894">
            <v>200</v>
          </cell>
          <cell r="I894">
            <v>450000</v>
          </cell>
          <cell r="J894">
            <v>90000000</v>
          </cell>
          <cell r="K894">
            <v>1800000</v>
          </cell>
          <cell r="L894">
            <v>135000000</v>
          </cell>
          <cell r="M894">
            <v>63000000</v>
          </cell>
          <cell r="N894">
            <v>34</v>
          </cell>
          <cell r="O894" t="str">
            <v>PP2300520349</v>
          </cell>
          <cell r="P894" t="str">
            <v>Vít khóa đường kính 2.7mm</v>
          </cell>
          <cell r="Q894">
            <v>180</v>
          </cell>
          <cell r="R894">
            <v>133646000</v>
          </cell>
          <cell r="S894">
            <v>210</v>
          </cell>
          <cell r="T894" t="str">
            <v>Trong vòng 24 giờ kể từ thời điểm đặt hàng của Bệnh viện</v>
          </cell>
          <cell r="U894" t="str">
            <v>Vít khóa (Ti) đường kính 2.7mm</v>
          </cell>
          <cell r="V894" t="str">
            <v>Vít khóa (Ti) đường kính 2.7mm</v>
          </cell>
          <cell r="W894" t="str">
            <v>N07.06.040.5053.272.0087</v>
          </cell>
          <cell r="X894" t="str">
            <v>PNM2001-xxx</v>
          </cell>
          <cell r="Y894" t="str">
            <v>- Chất liệu Titan, Ti6Al4V
- Đường kính 2.7mm
- Chiều dài các cỡ</v>
          </cell>
          <cell r="Z894" t="str">
            <v>Normmed Medikal Ve Makina Sanayi Ticaret Limited Sirketi</v>
          </cell>
          <cell r="AA894" t="str">
            <v>Thổ Nhĩ Kỳ</v>
          </cell>
          <cell r="AB894" t="str">
            <v>Normmed Medikal Ve Makina Sanayi Ticaret Limited Sirketi</v>
          </cell>
          <cell r="AC894" t="str">
            <v>Thổ Nhĩ Kỳ</v>
          </cell>
          <cell r="AD894" t="str">
            <v>C</v>
          </cell>
          <cell r="AE894" t="str">
            <v>GPNK số: 17082NK/BYT-TB-CT ngày 08/12/2020</v>
          </cell>
          <cell r="AF894" t="str">
            <v>5 Cái/ Gói</v>
          </cell>
          <cell r="AG894" t="str">
            <v>Cái</v>
          </cell>
          <cell r="AH894">
            <v>200</v>
          </cell>
          <cell r="AI894">
            <v>0</v>
          </cell>
          <cell r="AJ894" t="str">
            <v>vn0101384017</v>
          </cell>
          <cell r="AK894" t="str">
            <v>CÔNG TY CỔ PHẦN THIẾT BỊ Y TẾ VÀ THƯƠNG MẠI HOA CẨM CHƯỚNG</v>
          </cell>
          <cell r="AL894" t="str">
            <v>Đạt</v>
          </cell>
          <cell r="AM894"/>
          <cell r="AN894" t="str">
            <v xml:space="preserve">Trịnh Thụy Bảo Quyên </v>
          </cell>
          <cell r="AO894" t="str">
            <v>Đạt</v>
          </cell>
          <cell r="AP894" t="str">
            <v>Đạt</v>
          </cell>
          <cell r="AQ894" t="str">
            <v>Đạt</v>
          </cell>
          <cell r="AR894">
            <v>0</v>
          </cell>
          <cell r="AS894" t="str">
            <v>Đạt</v>
          </cell>
          <cell r="AT894" t="str">
            <v>Đạt</v>
          </cell>
          <cell r="AU894" t="str">
            <v>Đạt</v>
          </cell>
          <cell r="AV894" t="str">
            <v>Đạt</v>
          </cell>
          <cell r="AW894" t="str">
            <v>Đạt</v>
          </cell>
          <cell r="AX894" t="str">
            <v>Đạt</v>
          </cell>
          <cell r="AY894" t="str">
            <v>Đạt</v>
          </cell>
          <cell r="AZ894">
            <v>0</v>
          </cell>
          <cell r="BA894" t="str">
            <v>Nguyễn Văn Tuyền</v>
          </cell>
          <cell r="BB894" t="str">
            <v>Đạt</v>
          </cell>
          <cell r="BC894">
            <v>0</v>
          </cell>
        </row>
        <row r="895">
          <cell r="C895" t="str">
            <v>PP2300520349</v>
          </cell>
          <cell r="D895" t="str">
            <v>Vít khóa đường kính 2.7mm</v>
          </cell>
          <cell r="E895" t="str">
            <v>- Chất liệu Titan, Ti6Al4V
- Đường kính 2.7mm
- Chiều dài các cỡ</v>
          </cell>
          <cell r="F895" t="str">
            <v>10 Cái/ Gói</v>
          </cell>
          <cell r="G895" t="str">
            <v>Cái</v>
          </cell>
          <cell r="H895">
            <v>200</v>
          </cell>
          <cell r="I895">
            <v>450000</v>
          </cell>
          <cell r="J895">
            <v>90000000</v>
          </cell>
          <cell r="K895">
            <v>1800000</v>
          </cell>
          <cell r="L895">
            <v>135000000</v>
          </cell>
          <cell r="M895">
            <v>63000000</v>
          </cell>
          <cell r="N895">
            <v>34</v>
          </cell>
          <cell r="O895" t="str">
            <v>PP2300520349</v>
          </cell>
          <cell r="P895" t="str">
            <v>Vít khóa đường kính 2.7mm</v>
          </cell>
          <cell r="Q895">
            <v>180</v>
          </cell>
          <cell r="R895">
            <v>154100000</v>
          </cell>
          <cell r="S895">
            <v>210</v>
          </cell>
          <cell r="T895" t="str">
            <v>Trong vòng 24h kể 
từ thời điểm đặt 
hàng của bệnh viện</v>
          </cell>
          <cell r="U895" t="str">
            <v>Vít khóa đường kính 2.7mm</v>
          </cell>
          <cell r="V895" t="str">
            <v>Vít khóa đường kính 2.7mm</v>
          </cell>
          <cell r="W895" t="str">
            <v>N07.06.040.2626.279.0017</v>
          </cell>
          <cell r="X895">
            <v>173</v>
          </cell>
          <cell r="Y895" t="str">
            <v>- Chất liệu: titanium.
- Kích cỡ: đường kính 2.7mm, chiều dài: 6/8/10/12/14/16/18/20/22/24/26/28/30mm và 35/40/45/50/55/60 mm.
- Đặc tính: vít tự taro, đầu vít hình ngôi sao. Dùng tuốc nơ vít hình ngôi sao. Thân toàn ren (full thread).
- Đạt tiêu chuẩn chất lượng: ISO 13485, CE.</v>
          </cell>
          <cell r="Z895" t="str">
            <v>Jiangsu Jinlu</v>
          </cell>
          <cell r="AA895" t="str">
            <v>Trung Quốc</v>
          </cell>
          <cell r="AB895" t="str">
            <v>Jiangsu Jinlu Group Medical Device Co., Ltd.</v>
          </cell>
          <cell r="AC895" t="str">
            <v>Trung Quốc</v>
          </cell>
          <cell r="AD895" t="str">
            <v>Loại C</v>
          </cell>
          <cell r="AE895" t="str">
            <v>GPNK số: 10187NK/BYT-TB-CT</v>
          </cell>
          <cell r="AF895" t="str">
            <v>2 cái/gói</v>
          </cell>
          <cell r="AG895" t="str">
            <v>Cái</v>
          </cell>
          <cell r="AH895">
            <v>200</v>
          </cell>
          <cell r="AI895" t="str">
            <v>60 tháng</v>
          </cell>
          <cell r="AJ895" t="str">
            <v>vn0303735317</v>
          </cell>
          <cell r="AK895" t="str">
            <v>CÔNG TY TNHH THƯƠNG MẠI DỊCH VỤ HÀO NAM</v>
          </cell>
          <cell r="AL895" t="str">
            <v>Đạt</v>
          </cell>
          <cell r="AM895"/>
          <cell r="AN895" t="str">
            <v>Tăng Thị Hiếu</v>
          </cell>
          <cell r="AO895" t="str">
            <v>Đạt</v>
          </cell>
          <cell r="AP895" t="str">
            <v>Đạt</v>
          </cell>
          <cell r="AQ895" t="str">
            <v>Đạt</v>
          </cell>
          <cell r="AR895">
            <v>0</v>
          </cell>
          <cell r="AS895" t="str">
            <v>Đạt</v>
          </cell>
          <cell r="AT895" t="str">
            <v>Đạt</v>
          </cell>
          <cell r="AU895" t="str">
            <v>Đạt</v>
          </cell>
          <cell r="AV895" t="str">
            <v>Đạt</v>
          </cell>
          <cell r="AW895" t="str">
            <v>Đạt</v>
          </cell>
          <cell r="AX895" t="str">
            <v>Đạt</v>
          </cell>
          <cell r="AY895" t="str">
            <v>Đạt</v>
          </cell>
          <cell r="AZ895">
            <v>0</v>
          </cell>
          <cell r="BA895" t="str">
            <v>Hoàng Thị Thủy</v>
          </cell>
          <cell r="BB895" t="str">
            <v xml:space="preserve">Đạt </v>
          </cell>
          <cell r="BC895">
            <v>0</v>
          </cell>
        </row>
        <row r="896">
          <cell r="C896" t="str">
            <v>PP2300520349</v>
          </cell>
          <cell r="D896" t="str">
            <v>Vít khóa đường kính 2.7mm</v>
          </cell>
          <cell r="E896" t="str">
            <v>- Chất liệu Titan, Ti6Al4V
- Đường kính 2.7mm
- Chiều dài các cỡ</v>
          </cell>
          <cell r="F896" t="str">
            <v>10 Cái/ Gói</v>
          </cell>
          <cell r="G896" t="str">
            <v>Cái</v>
          </cell>
          <cell r="H896">
            <v>200</v>
          </cell>
          <cell r="I896">
            <v>450000</v>
          </cell>
          <cell r="J896">
            <v>90000000</v>
          </cell>
          <cell r="K896">
            <v>1800000</v>
          </cell>
          <cell r="L896">
            <v>135000000</v>
          </cell>
          <cell r="M896">
            <v>63000000</v>
          </cell>
          <cell r="N896">
            <v>34</v>
          </cell>
          <cell r="O896" t="str">
            <v>PP2300520349</v>
          </cell>
          <cell r="P896" t="str">
            <v>Vít khóa đường kính 2.7mm</v>
          </cell>
          <cell r="Q896">
            <v>180</v>
          </cell>
          <cell r="R896">
            <v>180000000</v>
          </cell>
          <cell r="S896">
            <v>210</v>
          </cell>
          <cell r="T896" t="str">
            <v>Giao hàng trong vòng 24h kể từ thời điểm gửi đơn đặt hàng của Bệnh viện</v>
          </cell>
          <cell r="U896" t="str">
            <v xml:space="preserve">Vít khóa xương tianium 2.4, 2.7, 3.5mm </v>
          </cell>
          <cell r="V896" t="str">
            <v>Vít khóa xương</v>
          </cell>
          <cell r="W896" t="str">
            <v>N07.06.040.0461.118.0117</v>
          </cell>
          <cell r="X896" t="str">
            <v>0213xxT</v>
          </cell>
          <cell r="Y896" t="str">
            <v>- Chất liệu titanium
- Vít khóa đường kính 2.4mm và 2.7mm: Đường kính mũ vít 4mm,đường kính lỗ bắt tuốc nơ vít trên đầu mũ vít là 1.5mm, đường kính thân vít lần lượt là 2.4mm và 2.7mm
- Dài từ 6mm đến 40mm. Cổ mũ vít có ren.
- Tiêu chuẩn CE . Tương thích đồng bộ với nẹp khóa titanium</v>
          </cell>
          <cell r="Z896" t="str">
            <v xml:space="preserve">BHH Mikromed Sp. z o.o </v>
          </cell>
          <cell r="AA896" t="str">
            <v>Ba Lan</v>
          </cell>
          <cell r="AB896" t="str">
            <v xml:space="preserve">BHH Mikromed Sp. z o.o </v>
          </cell>
          <cell r="AC896" t="str">
            <v>Ba Lan</v>
          </cell>
          <cell r="AD896" t="str">
            <v>C, Số phân loại: 064/MKM/0420-REV</v>
          </cell>
          <cell r="AE896" t="str">
            <v>8011NK/BYT-TB-CT</v>
          </cell>
          <cell r="AF896" t="str">
            <v>10 cái/1 vỉ</v>
          </cell>
          <cell r="AG896" t="str">
            <v>Cái</v>
          </cell>
          <cell r="AH896">
            <v>200</v>
          </cell>
          <cell r="AI896">
            <v>0</v>
          </cell>
          <cell r="AJ896" t="str">
            <v>vn0101147344</v>
          </cell>
          <cell r="AK896" t="str">
            <v>CÔNG TY TNHH ĐẦU TƯ PHÁT TRIỂN TRANG THIẾT BỊ Y TẾ</v>
          </cell>
          <cell r="AL896" t="str">
            <v>Đạt</v>
          </cell>
          <cell r="AM896"/>
          <cell r="AN896" t="str">
            <v>Trương Thị Mỹ Quý</v>
          </cell>
          <cell r="AO896" t="str">
            <v>Đạt</v>
          </cell>
          <cell r="AP896" t="str">
            <v>Đạt</v>
          </cell>
          <cell r="AQ896" t="str">
            <v>Đạt</v>
          </cell>
          <cell r="AR896">
            <v>0</v>
          </cell>
          <cell r="AS896" t="str">
            <v>Đạt</v>
          </cell>
          <cell r="AT896" t="str">
            <v>Đạt</v>
          </cell>
          <cell r="AU896" t="str">
            <v>Đạt</v>
          </cell>
          <cell r="AV896" t="str">
            <v>Đạt</v>
          </cell>
          <cell r="AW896" t="str">
            <v>Đạt</v>
          </cell>
          <cell r="AX896" t="str">
            <v>Đạt</v>
          </cell>
          <cell r="AY896" t="str">
            <v>Đạt</v>
          </cell>
          <cell r="AZ896">
            <v>0</v>
          </cell>
          <cell r="BA896" t="str">
            <v>Trần Thị Minh Hồng</v>
          </cell>
          <cell r="BB896" t="str">
            <v>Đạt</v>
          </cell>
          <cell r="BC896">
            <v>0</v>
          </cell>
        </row>
        <row r="897">
          <cell r="C897" t="str">
            <v>PP2300520350</v>
          </cell>
          <cell r="D897" t="str">
            <v>Vít khóa đường kính 3.5mm</v>
          </cell>
          <cell r="E897" t="str">
            <v>- Chất liệu Titan, Ti6Al4V 
- Đường kính 3.5mm
- Chiều dài các cỡ</v>
          </cell>
          <cell r="F897" t="str">
            <v>10 Cái/ Gói</v>
          </cell>
          <cell r="G897" t="str">
            <v>Cái</v>
          </cell>
          <cell r="H897">
            <v>300</v>
          </cell>
          <cell r="I897">
            <v>514800</v>
          </cell>
          <cell r="J897">
            <v>154440000</v>
          </cell>
          <cell r="K897">
            <v>3088800</v>
          </cell>
          <cell r="L897">
            <v>231660000</v>
          </cell>
          <cell r="M897">
            <v>108108000</v>
          </cell>
          <cell r="N897">
            <v>50</v>
          </cell>
          <cell r="O897" t="str">
            <v>PP2300520350</v>
          </cell>
          <cell r="P897" t="str">
            <v>Vít khóa đường kính 3.5mm</v>
          </cell>
          <cell r="Q897">
            <v>180</v>
          </cell>
          <cell r="R897">
            <v>231000000</v>
          </cell>
          <cell r="S897">
            <v>211</v>
          </cell>
          <cell r="T897" t="str">
            <v>Giao hàng trong vòng 24h kể từ thời điểm gửi đơn đặt hàng của Bệnh viện</v>
          </cell>
          <cell r="U897" t="str">
            <v>3.5 mm Vít khóa tự taro</v>
          </cell>
          <cell r="V897" t="str">
            <v>3.5 mm Vít khóa tự taro</v>
          </cell>
          <cell r="W897" t="str">
            <v>N07.06.040.0972.000.0008.(001-025)</v>
          </cell>
          <cell r="X897" t="str">
            <v>IMA-35LOTaaa</v>
          </cell>
          <cell r="Y897" t="str">
            <v xml:space="preserve">Vít khóa tự ta ro 3.5 mm: 
- Đường kính vít (đường kính ren) 3.5 ± 0.05 mm 
- Đường kính lõi vít 2.9 mm ± 0.05 mm
- Đường kính mũ vít (đầu vít) ∅ 4.95 ± 0.1 mm.
Khoảng cách hai đỉnh đối diện của mũ vít (mm):
+ Đầu hình sao 3.35 ± 0.05 mm
+ Đầu lục giác 2.5 ± 0.05 mm
- Góc ren vít  60°, bước ren 0,8 mm ± 0.05 mm.
- Chiều dài từ 12-60 mm bước tăng 2 mm
- Vật liệu  Titanium 6AL-4V phù hợp với tiêu chuẩn ASTM F 136.
- Tiệt trùng bằng Ethylene Oxyde. </v>
          </cell>
          <cell r="Z897" t="str">
            <v>Công ty Cổ Phần Nhà máy Trang thiết bị Y tế USM Healthcare</v>
          </cell>
          <cell r="AA897" t="str">
            <v>Việt Nam</v>
          </cell>
          <cell r="AB897" t="str">
            <v>Việt Nam</v>
          </cell>
          <cell r="AC897" t="str">
            <v>Việt Nam</v>
          </cell>
          <cell r="AD897" t="str">
            <v>C</v>
          </cell>
          <cell r="AE897" t="str">
            <v>2301184ĐKLH/BYT-HTTB ngày 11/10/2023</v>
          </cell>
          <cell r="AF897" t="str">
            <v>1 cái / gói</v>
          </cell>
          <cell r="AG897" t="str">
            <v>Cái</v>
          </cell>
          <cell r="AH897">
            <v>300</v>
          </cell>
          <cell r="AI897">
            <v>0</v>
          </cell>
          <cell r="AJ897" t="str">
            <v>vn0312041033</v>
          </cell>
          <cell r="AK897" t="str">
            <v>CÔNG TY CỔ PHẦN NHÀ MÁY TRANG THIẾT BỊ Y TẾ USM HEALTHCARE</v>
          </cell>
          <cell r="AL897" t="str">
            <v>Đạt</v>
          </cell>
          <cell r="AM897"/>
          <cell r="AN897" t="str">
            <v>Nguyễn Thị Phương Hoa</v>
          </cell>
          <cell r="AO897" t="str">
            <v>Đạt</v>
          </cell>
          <cell r="AP897" t="str">
            <v>Đạt</v>
          </cell>
          <cell r="AQ897" t="str">
            <v>Đạt</v>
          </cell>
          <cell r="AR897">
            <v>0</v>
          </cell>
          <cell r="AS897" t="str">
            <v>Đạt</v>
          </cell>
          <cell r="AT897" t="str">
            <v>Đạt</v>
          </cell>
          <cell r="AU897" t="str">
            <v>Đạt</v>
          </cell>
          <cell r="AV897" t="str">
            <v>Đạt</v>
          </cell>
          <cell r="AW897" t="str">
            <v>Đạt</v>
          </cell>
          <cell r="AX897" t="str">
            <v>Đạt</v>
          </cell>
          <cell r="AY897" t="str">
            <v>Đạt</v>
          </cell>
          <cell r="AZ897">
            <v>0</v>
          </cell>
          <cell r="BA897" t="str">
            <v>Nguyễn Bảo Thắng</v>
          </cell>
          <cell r="BB897" t="str">
            <v>Đạt</v>
          </cell>
          <cell r="BC897">
            <v>0</v>
          </cell>
        </row>
        <row r="898">
          <cell r="C898" t="str">
            <v>PP2300520350</v>
          </cell>
          <cell r="D898" t="str">
            <v>Vít khóa đường kính 3.5mm</v>
          </cell>
          <cell r="E898" t="str">
            <v>- Chất liệu Titan, Ti6Al4V 
- Đường kính 3.5mm
- Chiều dài các cỡ</v>
          </cell>
          <cell r="F898" t="str">
            <v>10 Cái/ Gói</v>
          </cell>
          <cell r="G898" t="str">
            <v>Cái</v>
          </cell>
          <cell r="H898">
            <v>300</v>
          </cell>
          <cell r="I898">
            <v>514800</v>
          </cell>
          <cell r="J898">
            <v>154440000</v>
          </cell>
          <cell r="K898">
            <v>3088800</v>
          </cell>
          <cell r="L898">
            <v>231660000</v>
          </cell>
          <cell r="M898">
            <v>108108000</v>
          </cell>
          <cell r="N898">
            <v>50</v>
          </cell>
          <cell r="O898" t="str">
            <v>PP2300520350</v>
          </cell>
          <cell r="P898" t="str">
            <v>Vít khóa đường kính 3.5mm</v>
          </cell>
          <cell r="Q898">
            <v>180</v>
          </cell>
          <cell r="R898">
            <v>133646000</v>
          </cell>
          <cell r="S898">
            <v>210</v>
          </cell>
          <cell r="T898" t="str">
            <v>Trong vòng 24 giờ kể từ thời điểm đặt hàng của Bệnh viện</v>
          </cell>
          <cell r="U898" t="str">
            <v>Vít khóa (Ti) đường kính 3.5 mm</v>
          </cell>
          <cell r="V898" t="str">
            <v>Vít khóa (Ti) đường kính 3.5 mm</v>
          </cell>
          <cell r="W898" t="str">
            <v>N07.06.040.5053.272.0088</v>
          </cell>
          <cell r="X898" t="str">
            <v>PNM2002-xxx</v>
          </cell>
          <cell r="Y898" t="str">
            <v>- Chất liệu Titan, Ti6Al4V 
- Đường kính 3.5mm
- Chiều dài các cỡ</v>
          </cell>
          <cell r="Z898" t="str">
            <v>Normmed Medikal Ve Makina Sanayi Ticaret Limited Sirketi</v>
          </cell>
          <cell r="AA898" t="str">
            <v>Thổ Nhĩ Kỳ</v>
          </cell>
          <cell r="AB898" t="str">
            <v>Normmed Medikal Ve Makina Sanayi Ticaret Limited Sirketi</v>
          </cell>
          <cell r="AC898" t="str">
            <v>Thổ Nhĩ Kỳ</v>
          </cell>
          <cell r="AD898" t="str">
            <v>C</v>
          </cell>
          <cell r="AE898" t="str">
            <v>GPNK số: 17082NK/BYT-TB-CT ngày 08/12/2020</v>
          </cell>
          <cell r="AF898" t="str">
            <v>5 Cái/ Gói</v>
          </cell>
          <cell r="AG898" t="str">
            <v>Cái</v>
          </cell>
          <cell r="AH898">
            <v>300</v>
          </cell>
          <cell r="AI898">
            <v>0</v>
          </cell>
          <cell r="AJ898" t="str">
            <v>vn0101384017</v>
          </cell>
          <cell r="AK898" t="str">
            <v>CÔNG TY CỔ PHẦN THIẾT BỊ Y TẾ VÀ THƯƠNG MẠI HOA CẨM CHƯỚNG</v>
          </cell>
          <cell r="AL898" t="str">
            <v>Đạt</v>
          </cell>
          <cell r="AM898"/>
          <cell r="AN898" t="str">
            <v xml:space="preserve">Trịnh Thụy Bảo Quyên </v>
          </cell>
          <cell r="AO898" t="str">
            <v>Đạt</v>
          </cell>
          <cell r="AP898" t="str">
            <v>Đạt</v>
          </cell>
          <cell r="AQ898" t="str">
            <v>Đạt</v>
          </cell>
          <cell r="AR898">
            <v>0</v>
          </cell>
          <cell r="AS898" t="str">
            <v>Đạt</v>
          </cell>
          <cell r="AT898" t="str">
            <v>Đạt</v>
          </cell>
          <cell r="AU898" t="str">
            <v>Đạt</v>
          </cell>
          <cell r="AV898" t="str">
            <v>Đạt</v>
          </cell>
          <cell r="AW898" t="str">
            <v>Đạt</v>
          </cell>
          <cell r="AX898" t="str">
            <v>Đạt</v>
          </cell>
          <cell r="AY898" t="str">
            <v>Đạt</v>
          </cell>
          <cell r="AZ898">
            <v>0</v>
          </cell>
          <cell r="BA898" t="str">
            <v>Nguyễn Văn Tuyền</v>
          </cell>
          <cell r="BB898" t="str">
            <v>Đạt</v>
          </cell>
          <cell r="BC898">
            <v>0</v>
          </cell>
        </row>
        <row r="899">
          <cell r="C899" t="str">
            <v>PP2300520350</v>
          </cell>
          <cell r="D899" t="str">
            <v>Vít khóa đường kính 3.5mm</v>
          </cell>
          <cell r="E899" t="str">
            <v>- Chất liệu Titan, Ti6Al4V 
- Đường kính 3.5mm
- Chiều dài các cỡ</v>
          </cell>
          <cell r="F899" t="str">
            <v>10 Cái/ Gói</v>
          </cell>
          <cell r="G899" t="str">
            <v>Cái</v>
          </cell>
          <cell r="H899">
            <v>300</v>
          </cell>
          <cell r="I899">
            <v>514800</v>
          </cell>
          <cell r="J899">
            <v>154440000</v>
          </cell>
          <cell r="K899">
            <v>3088800</v>
          </cell>
          <cell r="L899">
            <v>231660000</v>
          </cell>
          <cell r="M899">
            <v>108108000</v>
          </cell>
          <cell r="N899">
            <v>50</v>
          </cell>
          <cell r="O899" t="str">
            <v>PP2300520350</v>
          </cell>
          <cell r="P899" t="str">
            <v>Vít khóa đường kính 3.5mm</v>
          </cell>
          <cell r="Q899">
            <v>180</v>
          </cell>
          <cell r="R899">
            <v>114989500</v>
          </cell>
          <cell r="S899">
            <v>210</v>
          </cell>
          <cell r="T899" t="str">
            <v>Trong vòng 24 giờ kể từ thời điểm đặt hàng của Bệnh viện</v>
          </cell>
          <cell r="U899" t="str">
            <v>Vít khóa Titan 3.5mm đầu  ngôi sao, tự tạo ren.</v>
          </cell>
          <cell r="V899" t="str">
            <v>Vít khóa IRE Titan 3,5mm, đầu ngôi sao, tự tạo ren</v>
          </cell>
          <cell r="W899" t="str">
            <v>N07.06.040.5269.279.0119</v>
          </cell>
          <cell r="X899" t="str">
            <v xml:space="preserve">T500935010-&gt; T500935095 </v>
          </cell>
          <cell r="Y899" t="str">
            <v>*Chất liệu Titanium.
- Đường kính 3.5mm, dài 10-40mm, tăng 2mm; 40-95mm, tăng 5mm.
- Đầu vặn hình sao, mũ vít có ren khóa đồng bộ với nẹp, mũi vít tự taro. 
*Đạt tiêu chuẩn ISO, CE, FDA 510k…</v>
          </cell>
          <cell r="Z899" t="str">
            <v>IRENE 
(TianJin ZhengTian Medical Instrument Co., Ltd.)</v>
          </cell>
          <cell r="AA899" t="str">
            <v>Trung Quốc</v>
          </cell>
          <cell r="AB899" t="str">
            <v>IRENE 
(TianJin ZhengTian Medical Instrument Co., Ltd.)</v>
          </cell>
          <cell r="AC899" t="str">
            <v>Trung Quốc</v>
          </cell>
          <cell r="AD899" t="str">
            <v>Loại C</v>
          </cell>
          <cell r="AE899" t="str">
            <v>Số:18597NK/BYT-TB-CT
ngày: 9/8/2021</v>
          </cell>
          <cell r="AF899" t="str">
            <v>Cái/gói</v>
          </cell>
          <cell r="AG899" t="str">
            <v>Cái</v>
          </cell>
          <cell r="AH899">
            <v>300</v>
          </cell>
          <cell r="AI899" t="str">
            <v>Không hạn sử dụng</v>
          </cell>
          <cell r="AJ899" t="str">
            <v>vn0401340331</v>
          </cell>
          <cell r="AK899" t="str">
            <v>CÔNG TY TNHH MỘT THÀNH VIÊN THƯƠNG MẠI VÂN THÔNG</v>
          </cell>
          <cell r="AL899" t="str">
            <v>Đạt</v>
          </cell>
          <cell r="AM899"/>
          <cell r="AN899" t="str">
            <v xml:space="preserve">Nguyễn Thủy Tiên </v>
          </cell>
          <cell r="AO899" t="str">
            <v>Đạt</v>
          </cell>
          <cell r="AP899" t="str">
            <v>Đạt</v>
          </cell>
          <cell r="AQ899" t="str">
            <v>Đạt</v>
          </cell>
          <cell r="AR899">
            <v>0</v>
          </cell>
          <cell r="AS899" t="str">
            <v>Đạt</v>
          </cell>
          <cell r="AT899" t="str">
            <v>Đạt</v>
          </cell>
          <cell r="AU899" t="str">
            <v>Đạt</v>
          </cell>
          <cell r="AV899" t="str">
            <v>Đạt</v>
          </cell>
          <cell r="AW899" t="str">
            <v>Đạt</v>
          </cell>
          <cell r="AX899" t="str">
            <v>Đạt</v>
          </cell>
          <cell r="AY899" t="str">
            <v>Đạt</v>
          </cell>
          <cell r="AZ899">
            <v>0</v>
          </cell>
          <cell r="BA899" t="str">
            <v>Phan Thị Hoa</v>
          </cell>
          <cell r="BB899" t="str">
            <v>Đạt</v>
          </cell>
          <cell r="BC899">
            <v>0</v>
          </cell>
        </row>
        <row r="900">
          <cell r="C900" t="str">
            <v>PP2300520350</v>
          </cell>
          <cell r="D900" t="str">
            <v>Vít khóa đường kính 3.5mm</v>
          </cell>
          <cell r="E900" t="str">
            <v>- Chất liệu Titan, Ti6Al4V 
- Đường kính 3.5mm
- Chiều dài các cỡ</v>
          </cell>
          <cell r="F900" t="str">
            <v>10 Cái/ Gói</v>
          </cell>
          <cell r="G900" t="str">
            <v>Cái</v>
          </cell>
          <cell r="H900">
            <v>300</v>
          </cell>
          <cell r="I900">
            <v>514800</v>
          </cell>
          <cell r="J900">
            <v>154440000</v>
          </cell>
          <cell r="K900">
            <v>3088800</v>
          </cell>
          <cell r="L900">
            <v>231660000</v>
          </cell>
          <cell r="M900">
            <v>108108000</v>
          </cell>
          <cell r="N900">
            <v>50</v>
          </cell>
          <cell r="O900" t="str">
            <v>PP2300520350</v>
          </cell>
          <cell r="P900" t="str">
            <v>Vít khóa đường kính 3.5mm</v>
          </cell>
          <cell r="Q900">
            <v>180</v>
          </cell>
          <cell r="R900">
            <v>180000000</v>
          </cell>
          <cell r="S900">
            <v>210</v>
          </cell>
          <cell r="T900" t="str">
            <v>Giao hàng trong vòng 24h kể từ thời điểm gửi đơn đặt hàng của Bệnh viện</v>
          </cell>
          <cell r="U900" t="str">
            <v xml:space="preserve">Vít khóa xương tianium 2.4, 2.7, 3.5mm </v>
          </cell>
          <cell r="V900" t="str">
            <v>Vít khóa xương</v>
          </cell>
          <cell r="W900" t="str">
            <v>N07.06.040.0461.118.0117</v>
          </cell>
          <cell r="X900" t="str">
            <v xml:space="preserve"> 0208xxT</v>
          </cell>
          <cell r="Y900" t="str">
            <v>- Chất liệu titanium
- Vít khóa đường kính 3.5mm: Đường kính mũ vít là 6mm, đường kính lỗ bắt tuốc nơ vít trên đầu mũ vít là 2.5mm, đường kính thân vít 3.5mm
- Dài từ 10 đến 60mm. Cổ mũ vít có ren.
- Tiêu chuẩn CE, chất liệu titanium. Tương thích đồng bộ với nẹp khóa titanium</v>
          </cell>
          <cell r="Z900" t="str">
            <v xml:space="preserve">BHH Mikromed Sp. z o.o </v>
          </cell>
          <cell r="AA900" t="str">
            <v>Ba Lan</v>
          </cell>
          <cell r="AB900" t="str">
            <v xml:space="preserve">BHH Mikromed Sp. z o.o </v>
          </cell>
          <cell r="AC900" t="str">
            <v>Ba Lan</v>
          </cell>
          <cell r="AD900" t="str">
            <v>C, Số phân loại: 064/MKM/0420-REV</v>
          </cell>
          <cell r="AE900" t="str">
            <v>8011NK/BYT-TB-CT</v>
          </cell>
          <cell r="AF900" t="str">
            <v>10 cái/1 vỉ</v>
          </cell>
          <cell r="AG900" t="str">
            <v>Cái</v>
          </cell>
          <cell r="AH900">
            <v>300</v>
          </cell>
          <cell r="AI900">
            <v>0</v>
          </cell>
          <cell r="AJ900" t="str">
            <v>vn0101147344</v>
          </cell>
          <cell r="AK900" t="str">
            <v>CÔNG TY TNHH ĐẦU TƯ PHÁT TRIỂN TRANG THIẾT BỊ Y TẾ</v>
          </cell>
          <cell r="AL900" t="str">
            <v>Đạt</v>
          </cell>
          <cell r="AM900"/>
          <cell r="AN900" t="str">
            <v>Trương Thị Mỹ Quý</v>
          </cell>
          <cell r="AO900" t="str">
            <v>Đạt</v>
          </cell>
          <cell r="AP900" t="str">
            <v>Đạt</v>
          </cell>
          <cell r="AQ900" t="str">
            <v>Đạt</v>
          </cell>
          <cell r="AR900">
            <v>0</v>
          </cell>
          <cell r="AS900" t="str">
            <v>Đạt</v>
          </cell>
          <cell r="AT900" t="str">
            <v>Đạt</v>
          </cell>
          <cell r="AU900" t="str">
            <v>Đạt</v>
          </cell>
          <cell r="AV900" t="str">
            <v>Đạt</v>
          </cell>
          <cell r="AW900" t="str">
            <v>Đạt</v>
          </cell>
          <cell r="AX900" t="str">
            <v>Đạt</v>
          </cell>
          <cell r="AY900" t="str">
            <v>Đạt</v>
          </cell>
          <cell r="AZ900">
            <v>0</v>
          </cell>
          <cell r="BA900" t="str">
            <v>Trần Thị Minh Hồng</v>
          </cell>
          <cell r="BB900" t="str">
            <v>Đạt</v>
          </cell>
          <cell r="BC900">
            <v>0</v>
          </cell>
        </row>
        <row r="901">
          <cell r="C901" t="str">
            <v>PP2300520351</v>
          </cell>
          <cell r="D901" t="str">
            <v>Vít khóa đường kính 5.0mm</v>
          </cell>
          <cell r="E901" t="str">
            <v>- Chất liệu Titan, Ti6Al4V
- Đường kính 5.0mm
- Chiều dài các cỡ</v>
          </cell>
          <cell r="F901" t="str">
            <v>10 Cái/ Gói</v>
          </cell>
          <cell r="G901" t="str">
            <v>Cái</v>
          </cell>
          <cell r="H901">
            <v>400</v>
          </cell>
          <cell r="I901">
            <v>500000</v>
          </cell>
          <cell r="J901">
            <v>200000000</v>
          </cell>
          <cell r="K901">
            <v>4000000</v>
          </cell>
          <cell r="L901">
            <v>300000000</v>
          </cell>
          <cell r="M901">
            <v>140000000</v>
          </cell>
          <cell r="N901">
            <v>67</v>
          </cell>
          <cell r="O901" t="str">
            <v>PP2300520351</v>
          </cell>
          <cell r="P901" t="str">
            <v>Vít khóa đường kính 5.0mm</v>
          </cell>
          <cell r="Q901">
            <v>180</v>
          </cell>
          <cell r="R901">
            <v>231000000</v>
          </cell>
          <cell r="S901">
            <v>211</v>
          </cell>
          <cell r="T901" t="str">
            <v>Giao hàng trong vòng 24h kể từ thời điểm gửi đơn đặt hàng của Bệnh viện</v>
          </cell>
          <cell r="U901" t="str">
            <v>5.0 mm Vít khóa tự taro</v>
          </cell>
          <cell r="V901" t="str">
            <v>5.0 mm Vít khóa tự taro</v>
          </cell>
          <cell r="W901" t="str">
            <v>N07.06.040.0972.000.0010.(001-028)</v>
          </cell>
          <cell r="X901" t="str">
            <v>IMA-50LOTaaa</v>
          </cell>
          <cell r="Y901" t="str">
            <v>Vít khóa tự ta ro 5.0 mm: 
 - Đường kính vít (đường kính ren) 5.0 mm ± 0.05 mm
- Đường kính lõi vít 4.2 mm ± 0.05 mm
-  Đường kính mũ vít (đầu vít) ∅ 6.6 ± 0.1 mm
Khoảng cách hai đỉnh đối diện của mũ vít (mm):
+ Đầu hình sao, 4.5 ± 0.05 mm
+ Đầu lục giác, 3.5 ± 0.05 mm
Góc ren vít  60°, bước ren 1.00 mm ± 0.05 mm
- Chiều dài từ 12-90 mm, Chiều dài từ 12-50 mm bước tăng 2 mm, từ 50-90 mm bước tăng 5 mm.
Vật liệu Titanium-6AL-4V phù hợp với tiêu chuẩn ASTM F 136
- Tiệt trùng bằng Ethylene Oxyde.</v>
          </cell>
          <cell r="Z901" t="str">
            <v>Công ty Cổ Phần Nhà máy Trang thiết bị Y tế USM Healthcare</v>
          </cell>
          <cell r="AA901" t="str">
            <v>Việt Nam</v>
          </cell>
          <cell r="AB901" t="str">
            <v>Việt Nam</v>
          </cell>
          <cell r="AC901" t="str">
            <v>Việt Nam</v>
          </cell>
          <cell r="AD901" t="str">
            <v>C</v>
          </cell>
          <cell r="AE901" t="str">
            <v>2301184ĐKLH/BYT-HTTB ngày 11/10/2023</v>
          </cell>
          <cell r="AF901" t="str">
            <v>1 cái / gói</v>
          </cell>
          <cell r="AG901" t="str">
            <v>Cái</v>
          </cell>
          <cell r="AH901">
            <v>400</v>
          </cell>
          <cell r="AI901">
            <v>0</v>
          </cell>
          <cell r="AJ901" t="str">
            <v>vn0312041033</v>
          </cell>
          <cell r="AK901" t="str">
            <v>CÔNG TY CỔ PHẦN NHÀ MÁY TRANG THIẾT BỊ Y TẾ USM HEALTHCARE</v>
          </cell>
          <cell r="AL901" t="str">
            <v>Đạt</v>
          </cell>
          <cell r="AM901"/>
          <cell r="AN901" t="str">
            <v>Nguyễn Thị Phương Hoa</v>
          </cell>
          <cell r="AO901" t="str">
            <v>Đạt</v>
          </cell>
          <cell r="AP901" t="str">
            <v>Đạt</v>
          </cell>
          <cell r="AQ901" t="str">
            <v>Đạt</v>
          </cell>
          <cell r="AR901">
            <v>0</v>
          </cell>
          <cell r="AS901" t="str">
            <v>Đạt</v>
          </cell>
          <cell r="AT901" t="str">
            <v>Đạt</v>
          </cell>
          <cell r="AU901" t="str">
            <v>Đạt</v>
          </cell>
          <cell r="AV901" t="str">
            <v>Đạt</v>
          </cell>
          <cell r="AW901" t="str">
            <v>Đạt</v>
          </cell>
          <cell r="AX901" t="str">
            <v>Đạt</v>
          </cell>
          <cell r="AY901" t="str">
            <v>Đạt</v>
          </cell>
          <cell r="AZ901">
            <v>0</v>
          </cell>
          <cell r="BA901" t="str">
            <v>Nguyễn Bảo Thắng</v>
          </cell>
          <cell r="BB901" t="str">
            <v>Đạt</v>
          </cell>
          <cell r="BC901">
            <v>0</v>
          </cell>
        </row>
        <row r="902">
          <cell r="C902" t="str">
            <v>PP2300520351</v>
          </cell>
          <cell r="D902" t="str">
            <v>Vít khóa đường kính 5.0mm</v>
          </cell>
          <cell r="E902" t="str">
            <v>- Chất liệu Titan, Ti6Al4V
- Đường kính 5.0mm
- Chiều dài các cỡ</v>
          </cell>
          <cell r="F902" t="str">
            <v>10 Cái/ Gói</v>
          </cell>
          <cell r="G902" t="str">
            <v>Cái</v>
          </cell>
          <cell r="H902">
            <v>400</v>
          </cell>
          <cell r="I902">
            <v>500000</v>
          </cell>
          <cell r="J902">
            <v>200000000</v>
          </cell>
          <cell r="K902">
            <v>4000000</v>
          </cell>
          <cell r="L902">
            <v>300000000</v>
          </cell>
          <cell r="M902">
            <v>140000000</v>
          </cell>
          <cell r="N902">
            <v>67</v>
          </cell>
          <cell r="O902" t="str">
            <v>PP2300520351</v>
          </cell>
          <cell r="P902" t="str">
            <v>Vít khóa đường kính 5.0mm</v>
          </cell>
          <cell r="Q902">
            <v>180</v>
          </cell>
          <cell r="R902">
            <v>133646000</v>
          </cell>
          <cell r="S902">
            <v>210</v>
          </cell>
          <cell r="T902" t="str">
            <v>Trong vòng 24 giờ kể từ thời điểm đặt hàng của Bệnh viện</v>
          </cell>
          <cell r="U902" t="str">
            <v>Vít khóa (Ti) đường kính 5.0mm</v>
          </cell>
          <cell r="V902" t="str">
            <v>Vít khóa (Ti) đường kính 5.0mm</v>
          </cell>
          <cell r="W902" t="str">
            <v>N07.06.040.5053.272.0091</v>
          </cell>
          <cell r="X902" t="str">
            <v>PNM2003-xxx</v>
          </cell>
          <cell r="Y902" t="str">
            <v>- Chất liệu Titan, Ti6Al4V
- Đường kính 5.0mm
- Chiều dài các cỡ</v>
          </cell>
          <cell r="Z902" t="str">
            <v>Normmed Medikal Ve Makina Sanayi Ticaret Limited Sirketi</v>
          </cell>
          <cell r="AA902" t="str">
            <v>Thổ Nhĩ Kỳ</v>
          </cell>
          <cell r="AB902" t="str">
            <v>Normmed Medikal Ve Makina Sanayi Ticaret Limited Sirketi</v>
          </cell>
          <cell r="AC902" t="str">
            <v>Thổ Nhĩ Kỳ</v>
          </cell>
          <cell r="AD902" t="str">
            <v>C</v>
          </cell>
          <cell r="AE902" t="str">
            <v>GPNK số: 17082NK/BYT-TB-CT ngày 08/12/2020</v>
          </cell>
          <cell r="AF902" t="str">
            <v>5 Cái/ Gói</v>
          </cell>
          <cell r="AG902" t="str">
            <v>Cái</v>
          </cell>
          <cell r="AH902">
            <v>400</v>
          </cell>
          <cell r="AI902">
            <v>0</v>
          </cell>
          <cell r="AJ902" t="str">
            <v>vn0101384017</v>
          </cell>
          <cell r="AK902" t="str">
            <v>CÔNG TY CỔ PHẦN THIẾT BỊ Y TẾ VÀ THƯƠNG MẠI HOA CẨM CHƯỚNG</v>
          </cell>
          <cell r="AL902" t="str">
            <v>Đạt</v>
          </cell>
          <cell r="AM902"/>
          <cell r="AN902" t="str">
            <v xml:space="preserve">Trịnh Thụy Bảo Quyên </v>
          </cell>
          <cell r="AO902" t="str">
            <v>Đạt</v>
          </cell>
          <cell r="AP902" t="str">
            <v>Đạt</v>
          </cell>
          <cell r="AQ902" t="str">
            <v>Đạt</v>
          </cell>
          <cell r="AR902">
            <v>0</v>
          </cell>
          <cell r="AS902" t="str">
            <v>Đạt</v>
          </cell>
          <cell r="AT902" t="str">
            <v>Đạt</v>
          </cell>
          <cell r="AU902" t="str">
            <v>Đạt</v>
          </cell>
          <cell r="AV902" t="str">
            <v>Đạt</v>
          </cell>
          <cell r="AW902" t="str">
            <v>Đạt</v>
          </cell>
          <cell r="AX902" t="str">
            <v>Đạt</v>
          </cell>
          <cell r="AY902" t="str">
            <v>Đạt</v>
          </cell>
          <cell r="AZ902">
            <v>0</v>
          </cell>
          <cell r="BA902" t="str">
            <v>Nguyễn Văn Tuyền</v>
          </cell>
          <cell r="BB902" t="str">
            <v>Đạt</v>
          </cell>
          <cell r="BC902">
            <v>0</v>
          </cell>
        </row>
        <row r="903">
          <cell r="C903" t="str">
            <v>PP2300520351</v>
          </cell>
          <cell r="D903" t="str">
            <v>Vít khóa đường kính 5.0mm</v>
          </cell>
          <cell r="E903" t="str">
            <v>- Chất liệu Titan, Ti6Al4V
- Đường kính 5.0mm
- Chiều dài các cỡ</v>
          </cell>
          <cell r="F903" t="str">
            <v>10 Cái/ Gói</v>
          </cell>
          <cell r="G903" t="str">
            <v>Cái</v>
          </cell>
          <cell r="H903">
            <v>400</v>
          </cell>
          <cell r="I903">
            <v>500000</v>
          </cell>
          <cell r="J903">
            <v>200000000</v>
          </cell>
          <cell r="K903">
            <v>4000000</v>
          </cell>
          <cell r="L903">
            <v>300000000</v>
          </cell>
          <cell r="M903">
            <v>140000000</v>
          </cell>
          <cell r="N903">
            <v>67</v>
          </cell>
          <cell r="O903" t="str">
            <v>PP2300520351</v>
          </cell>
          <cell r="P903" t="str">
            <v>Vít khóa đường kính 5.0mm</v>
          </cell>
          <cell r="Q903">
            <v>180</v>
          </cell>
          <cell r="R903">
            <v>180000000</v>
          </cell>
          <cell r="S903">
            <v>210</v>
          </cell>
          <cell r="T903" t="str">
            <v>Giao hàng trong vòng 24h kể từ thời điểm gửi đơn đặt hàng của Bệnh viện</v>
          </cell>
          <cell r="U903" t="str">
            <v xml:space="preserve">Vít khóa xương titanium 4,5; 5.0mm </v>
          </cell>
          <cell r="V903" t="str">
            <v>Vít khóa xương</v>
          </cell>
          <cell r="W903" t="str">
            <v>N07.06.040.0461.118.0117</v>
          </cell>
          <cell r="X903" t="str">
            <v xml:space="preserve"> 0205xxT</v>
          </cell>
          <cell r="Y903" t="str">
            <v>- Chất liệu titanium
'- Đường kính mũ vít đều là 8mm,đường kính lỗ bắt tuốc nơ vít trên đầu mũ vít là 3.5mm, đường kính thân vít 5.0mm. 
- Chiều dài từ 20mm đến 90mm. Cổ mũ vít có ren. 
- Tiêu chuẩn CE,. Tương thích đồng bộ với nẹp khóa titanium</v>
          </cell>
          <cell r="Z903" t="str">
            <v xml:space="preserve">BHH Mikromed Sp. z o.o </v>
          </cell>
          <cell r="AA903" t="str">
            <v>Ba Lan</v>
          </cell>
          <cell r="AB903" t="str">
            <v xml:space="preserve">BHH Mikromed Sp. z o.o </v>
          </cell>
          <cell r="AC903" t="str">
            <v>Ba Lan</v>
          </cell>
          <cell r="AD903" t="str">
            <v>C, Số phân loại: 064/MKM/0420-REV</v>
          </cell>
          <cell r="AE903" t="str">
            <v>8011NK/BYT-TB-CT</v>
          </cell>
          <cell r="AF903" t="str">
            <v>5 cái/1 vỉ</v>
          </cell>
          <cell r="AG903" t="str">
            <v>Cái</v>
          </cell>
          <cell r="AH903">
            <v>400</v>
          </cell>
          <cell r="AI903">
            <v>0</v>
          </cell>
          <cell r="AJ903" t="str">
            <v>vn0101147344</v>
          </cell>
          <cell r="AK903" t="str">
            <v>CÔNG TY TNHH ĐẦU TƯ PHÁT TRIỂN TRANG THIẾT BỊ Y TẾ</v>
          </cell>
          <cell r="AL903" t="str">
            <v>Đạt</v>
          </cell>
          <cell r="AM903"/>
          <cell r="AN903" t="str">
            <v>Trương Thị Mỹ Quý</v>
          </cell>
          <cell r="AO903" t="str">
            <v>Đạt</v>
          </cell>
          <cell r="AP903" t="str">
            <v>Đạt</v>
          </cell>
          <cell r="AQ903" t="str">
            <v>Đạt</v>
          </cell>
          <cell r="AR903">
            <v>0</v>
          </cell>
          <cell r="AS903" t="str">
            <v>Đạt</v>
          </cell>
          <cell r="AT903" t="str">
            <v>Đạt</v>
          </cell>
          <cell r="AU903" t="str">
            <v>Đạt</v>
          </cell>
          <cell r="AV903" t="str">
            <v>Đạt</v>
          </cell>
          <cell r="AW903" t="str">
            <v>Đạt</v>
          </cell>
          <cell r="AX903" t="str">
            <v>Đạt</v>
          </cell>
          <cell r="AY903" t="str">
            <v>Đạt</v>
          </cell>
          <cell r="AZ903">
            <v>0</v>
          </cell>
          <cell r="BA903" t="str">
            <v>Trần Thị Minh Hồng</v>
          </cell>
          <cell r="BB903" t="str">
            <v>Đạt</v>
          </cell>
          <cell r="BC903">
            <v>0</v>
          </cell>
        </row>
        <row r="904">
          <cell r="C904" t="str">
            <v>PP2300520352</v>
          </cell>
          <cell r="D904" t="str">
            <v>Vít xương cứng đường kính 3.5 mm</v>
          </cell>
          <cell r="E904" t="str">
            <v>- Chất liệu Titan, Ti6Al4V 
- Đường kính 3.5mm
- Chiều dài các cỡ</v>
          </cell>
          <cell r="F904" t="str">
            <v>10 Cái/ Gói</v>
          </cell>
          <cell r="G904" t="str">
            <v>Cái</v>
          </cell>
          <cell r="H904">
            <v>300</v>
          </cell>
          <cell r="I904">
            <v>370000</v>
          </cell>
          <cell r="J904">
            <v>111000000</v>
          </cell>
          <cell r="K904">
            <v>2220000</v>
          </cell>
          <cell r="L904">
            <v>166500000</v>
          </cell>
          <cell r="M904">
            <v>77700000</v>
          </cell>
          <cell r="N904">
            <v>50</v>
          </cell>
          <cell r="O904" t="str">
            <v>PP2300520352</v>
          </cell>
          <cell r="P904" t="str">
            <v>Vít xương cứng đường kính 3.5 mm</v>
          </cell>
          <cell r="Q904">
            <v>180</v>
          </cell>
          <cell r="R904">
            <v>231000000</v>
          </cell>
          <cell r="S904">
            <v>211</v>
          </cell>
          <cell r="T904" t="str">
            <v>Giao hàng trong vòng 24h kể từ thời điểm gửi đơn đặt hàng của Bệnh viện</v>
          </cell>
          <cell r="U904" t="str">
            <v>3.5 mm Vít vỏ tự taro</v>
          </cell>
          <cell r="V904" t="str">
            <v>3.5 mm Vít vỏ tự taro</v>
          </cell>
          <cell r="W904" t="str">
            <v>N07.06.040.0972.000.0011.(001-020)</v>
          </cell>
          <cell r="X904" t="str">
            <v>IMA-35COTaaa</v>
          </cell>
          <cell r="Y904" t="str">
            <v>Vít vỏ (xương cứng) tự ta ro 3.5 mm:
- Đường kính vít (đường kính ren): 3.5mm ± 0.05
- Đường kính lõi vít 2.5 mm ± 0.05 mm
- Đường kính mũ vít (mm): ∅ 5.9 ± 0,05  mm
Khoảng cách hai đỉnh đối diện của mũ vít (mm):
+ Đầu hình sao 3.35 ± 0.05 mm
+ Đầu lục giác 2.5 ± 0.05 mm
- Bước ren vít (mm): 1.25 mm ± 0.05 mm. 
- Chiều dài từ 12-50 mm bước tăng 2 mm
- Vật liệu Titanium 6AL-4V phù hợp với tiêu chuẩn ASTM F 136.
- Tiệt trùng bằng Ethylene Oxyde.</v>
          </cell>
          <cell r="Z904" t="str">
            <v>Công ty Cổ Phần Nhà máy Trang thiết bị Y tế USM Healthcare</v>
          </cell>
          <cell r="AA904" t="str">
            <v>Việt Nam</v>
          </cell>
          <cell r="AB904" t="str">
            <v>Việt Nam</v>
          </cell>
          <cell r="AC904" t="str">
            <v>Việt Nam</v>
          </cell>
          <cell r="AD904" t="str">
            <v>C</v>
          </cell>
          <cell r="AE904" t="str">
            <v>2301184ĐKLH/BYT-HTTB ngày 11/10/2023</v>
          </cell>
          <cell r="AF904" t="str">
            <v>1 cái / gói</v>
          </cell>
          <cell r="AG904" t="str">
            <v>Cái</v>
          </cell>
          <cell r="AH904">
            <v>300</v>
          </cell>
          <cell r="AI904">
            <v>0</v>
          </cell>
          <cell r="AJ904" t="str">
            <v>vn0312041033</v>
          </cell>
          <cell r="AK904" t="str">
            <v>CÔNG TY CỔ PHẦN NHÀ MÁY TRANG THIẾT BỊ Y TẾ USM HEALTHCARE</v>
          </cell>
          <cell r="AL904" t="str">
            <v>Đạt</v>
          </cell>
          <cell r="AM904"/>
          <cell r="AN904" t="str">
            <v>Nguyễn Thị Phương Hoa</v>
          </cell>
          <cell r="AO904" t="str">
            <v>Đạt</v>
          </cell>
          <cell r="AP904" t="str">
            <v>Đạt</v>
          </cell>
          <cell r="AQ904" t="str">
            <v>Đạt</v>
          </cell>
          <cell r="AR904">
            <v>0</v>
          </cell>
          <cell r="AS904" t="str">
            <v>Đạt</v>
          </cell>
          <cell r="AT904" t="str">
            <v>Đạt</v>
          </cell>
          <cell r="AU904" t="str">
            <v>Đạt</v>
          </cell>
          <cell r="AV904" t="str">
            <v>Đạt</v>
          </cell>
          <cell r="AW904" t="str">
            <v>Đạt</v>
          </cell>
          <cell r="AX904" t="str">
            <v>Đạt</v>
          </cell>
          <cell r="AY904" t="str">
            <v>Đạt</v>
          </cell>
          <cell r="AZ904">
            <v>0</v>
          </cell>
          <cell r="BA904" t="str">
            <v>Nguyễn Bảo Thắng</v>
          </cell>
          <cell r="BB904" t="str">
            <v>Đạt</v>
          </cell>
          <cell r="BC904">
            <v>0</v>
          </cell>
        </row>
        <row r="905">
          <cell r="C905" t="str">
            <v>PP2300520352</v>
          </cell>
          <cell r="D905" t="str">
            <v>Vít xương cứng đường kính 3.5 mm</v>
          </cell>
          <cell r="E905" t="str">
            <v>- Chất liệu Titan, Ti6Al4V 
- Đường kính 3.5mm
- Chiều dài các cỡ</v>
          </cell>
          <cell r="F905" t="str">
            <v>10 Cái/ Gói</v>
          </cell>
          <cell r="G905" t="str">
            <v>Cái</v>
          </cell>
          <cell r="H905">
            <v>300</v>
          </cell>
          <cell r="I905">
            <v>370000</v>
          </cell>
          <cell r="J905">
            <v>111000000</v>
          </cell>
          <cell r="K905">
            <v>2220000</v>
          </cell>
          <cell r="L905">
            <v>166500000</v>
          </cell>
          <cell r="M905">
            <v>77700000</v>
          </cell>
          <cell r="N905">
            <v>50</v>
          </cell>
          <cell r="O905" t="str">
            <v>PP2300520352</v>
          </cell>
          <cell r="P905" t="str">
            <v>Vít xương cứng đường kính 3.5 mm</v>
          </cell>
          <cell r="Q905">
            <v>180</v>
          </cell>
          <cell r="R905">
            <v>133646000</v>
          </cell>
          <cell r="S905">
            <v>210</v>
          </cell>
          <cell r="T905" t="str">
            <v>Trong vòng 24 giờ kể từ thời điểm đặt hàng của Bệnh viện</v>
          </cell>
          <cell r="U905" t="str">
            <v>Vít xương cứng (Ti) đường kính 3.5 mm</v>
          </cell>
          <cell r="V905" t="str">
            <v>Vít xương cứng (Ti) đường kính 3.5 mm</v>
          </cell>
          <cell r="W905" t="str">
            <v>N07.06.040.5053.272.0070</v>
          </cell>
          <cell r="X905" t="str">
            <v>PNM2005-xxx</v>
          </cell>
          <cell r="Y905" t="str">
            <v>- Chất liệu Titan, Ti6Al4V 
- Đường kính 3.5mm
- Chiều dài các cỡ</v>
          </cell>
          <cell r="Z905" t="str">
            <v>Normmed Medikal Ve Makina Sanayi Ticaret Limited Sirketi</v>
          </cell>
          <cell r="AA905" t="str">
            <v>Thổ Nhĩ Kỳ</v>
          </cell>
          <cell r="AB905" t="str">
            <v>Normmed Medikal Ve Makina Sanayi Ticaret Limited Sirketi</v>
          </cell>
          <cell r="AC905" t="str">
            <v>Thổ Nhĩ Kỳ</v>
          </cell>
          <cell r="AD905" t="str">
            <v>C</v>
          </cell>
          <cell r="AE905" t="str">
            <v>GPNK số: 17082NK/BYT-TB-CT ngày 08/12/2020</v>
          </cell>
          <cell r="AF905" t="str">
            <v>5 Cái/ Gói</v>
          </cell>
          <cell r="AG905" t="str">
            <v>Cái</v>
          </cell>
          <cell r="AH905">
            <v>300</v>
          </cell>
          <cell r="AI905">
            <v>0</v>
          </cell>
          <cell r="AJ905" t="str">
            <v>vn0101384017</v>
          </cell>
          <cell r="AK905" t="str">
            <v>CÔNG TY CỔ PHẦN THIẾT BỊ Y TẾ VÀ THƯƠNG MẠI HOA CẨM CHƯỚNG</v>
          </cell>
          <cell r="AL905" t="str">
            <v>Đạt</v>
          </cell>
          <cell r="AM905"/>
          <cell r="AN905" t="str">
            <v xml:space="preserve">Trịnh Thụy Bảo Quyên </v>
          </cell>
          <cell r="AO905" t="str">
            <v>Đạt</v>
          </cell>
          <cell r="AP905" t="str">
            <v>Đạt</v>
          </cell>
          <cell r="AQ905" t="str">
            <v>Đạt</v>
          </cell>
          <cell r="AR905">
            <v>0</v>
          </cell>
          <cell r="AS905" t="str">
            <v>Đạt</v>
          </cell>
          <cell r="AT905" t="str">
            <v>Đạt</v>
          </cell>
          <cell r="AU905" t="str">
            <v>Đạt</v>
          </cell>
          <cell r="AV905" t="str">
            <v>Đạt</v>
          </cell>
          <cell r="AW905" t="str">
            <v>Đạt</v>
          </cell>
          <cell r="AX905" t="str">
            <v>Đạt</v>
          </cell>
          <cell r="AY905" t="str">
            <v>Đạt</v>
          </cell>
          <cell r="AZ905">
            <v>0</v>
          </cell>
          <cell r="BA905" t="str">
            <v>Nguyễn Văn Tuyền</v>
          </cell>
          <cell r="BB905" t="str">
            <v>Đạt</v>
          </cell>
          <cell r="BC905">
            <v>0</v>
          </cell>
        </row>
        <row r="906">
          <cell r="C906" t="str">
            <v>PP2300520352</v>
          </cell>
          <cell r="D906" t="str">
            <v>Vít xương cứng đường kính 3.5 mm</v>
          </cell>
          <cell r="E906" t="str">
            <v>- Chất liệu Titan, Ti6Al4V 
- Đường kính 3.5mm
- Chiều dài các cỡ</v>
          </cell>
          <cell r="F906" t="str">
            <v>10 Cái/ Gói</v>
          </cell>
          <cell r="G906" t="str">
            <v>Cái</v>
          </cell>
          <cell r="H906">
            <v>300</v>
          </cell>
          <cell r="I906">
            <v>370000</v>
          </cell>
          <cell r="J906">
            <v>111000000</v>
          </cell>
          <cell r="K906">
            <v>2220000</v>
          </cell>
          <cell r="L906">
            <v>166500000</v>
          </cell>
          <cell r="M906">
            <v>77700000</v>
          </cell>
          <cell r="N906">
            <v>50</v>
          </cell>
          <cell r="O906" t="str">
            <v>PP2300520352</v>
          </cell>
          <cell r="P906" t="str">
            <v>Vít xương cứng đường kính 3.5 mm</v>
          </cell>
          <cell r="Q906">
            <v>180</v>
          </cell>
          <cell r="R906">
            <v>114989500</v>
          </cell>
          <cell r="S906">
            <v>210</v>
          </cell>
          <cell r="T906" t="str">
            <v>Trong vòng 24 giờ kể từ thời điểm đặt hàng của Bệnh viện</v>
          </cell>
          <cell r="U906" t="str">
            <v>Vít nén ép Titan 3.5mm, đầu ngôi sao tự tạo ren.</v>
          </cell>
          <cell r="V906" t="str">
            <v>Vít vỏ nén ép IRE Titan 3.5mm, tự tạo ren</v>
          </cell>
          <cell r="W906" t="str">
            <v>N07.06.040.5269.279.0130</v>
          </cell>
          <cell r="X906" t="str">
            <v>T55903510YN-&gt; 
T55903570YN</v>
          </cell>
          <cell r="Y906" t="str">
            <v>*Chất liệu Titanium.
- Đường kính 3.5mm, dài 10-50mm, tăng 2mm; 50-70mm, tăng 5mm.
- Đầu vặn ngôi sao, mũi vít tự taro.
*Đạt tiêu chuẩn ISO, CE, FDA 510k…</v>
          </cell>
          <cell r="Z906" t="str">
            <v>IRENE 
(TianJin ZhengTian Medical Instrument Co., Ltd.)</v>
          </cell>
          <cell r="AA906" t="str">
            <v>Trung Quốc</v>
          </cell>
          <cell r="AB906" t="str">
            <v>IRENE 
(TianJin ZhengTian Medical Instrument Co., Ltd.)</v>
          </cell>
          <cell r="AC906" t="str">
            <v>Trung Quốc</v>
          </cell>
          <cell r="AD906" t="str">
            <v>Loại C</v>
          </cell>
          <cell r="AE906" t="str">
            <v>Số:18597NK/BYT-TB-CT
ngày: 9/8/2021</v>
          </cell>
          <cell r="AF906" t="str">
            <v>Cái/gói</v>
          </cell>
          <cell r="AG906" t="str">
            <v>Cái</v>
          </cell>
          <cell r="AH906">
            <v>300</v>
          </cell>
          <cell r="AI906" t="str">
            <v>Không hạn sử dụng</v>
          </cell>
          <cell r="AJ906" t="str">
            <v>vn0401340331</v>
          </cell>
          <cell r="AK906" t="str">
            <v>CÔNG TY TNHH MỘT THÀNH VIÊN THƯƠNG MẠI VÂN THÔNG</v>
          </cell>
          <cell r="AL906" t="str">
            <v>Đạt</v>
          </cell>
          <cell r="AM906"/>
          <cell r="AN906" t="str">
            <v xml:space="preserve">Nguyễn Thủy Tiên </v>
          </cell>
          <cell r="AO906" t="str">
            <v xml:space="preserve"> Không đạt</v>
          </cell>
          <cell r="AP906" t="str">
            <v>Đạt</v>
          </cell>
          <cell r="AQ906" t="str">
            <v>Đạt</v>
          </cell>
          <cell r="AR906">
            <v>0</v>
          </cell>
          <cell r="AS906" t="str">
            <v>Đạt</v>
          </cell>
          <cell r="AT906" t="str">
            <v>Đạt</v>
          </cell>
          <cell r="AU906" t="str">
            <v>Đạt</v>
          </cell>
          <cell r="AV906" t="str">
            <v>Đạt</v>
          </cell>
          <cell r="AW906" t="str">
            <v>Đạt</v>
          </cell>
          <cell r="AX906" t="str">
            <v>Đạt</v>
          </cell>
          <cell r="AY906" t="str">
            <v xml:space="preserve"> Không đạt</v>
          </cell>
          <cell r="AZ906" t="str">
            <v>- Mã sản phẩm dự thầu không có trong bản phân loại TTBYT.</v>
          </cell>
          <cell r="BA906" t="str">
            <v>Phan Thị Hoa</v>
          </cell>
          <cell r="BB906" t="str">
            <v>Không đạt</v>
          </cell>
          <cell r="BC906" t="str">
            <v>- Mã sản phẩm dự thầu không có trong bản phân loại TTBYT.</v>
          </cell>
        </row>
        <row r="907">
          <cell r="C907" t="str">
            <v>PP2300520352</v>
          </cell>
          <cell r="D907" t="str">
            <v>Vít xương cứng đường kính 3.5 mm</v>
          </cell>
          <cell r="E907" t="str">
            <v>- Chất liệu Titan, Ti6Al4V 
- Đường kính 3.5mm
- Chiều dài các cỡ</v>
          </cell>
          <cell r="F907" t="str">
            <v>10 Cái/ Gói</v>
          </cell>
          <cell r="G907" t="str">
            <v>Cái</v>
          </cell>
          <cell r="H907">
            <v>300</v>
          </cell>
          <cell r="I907">
            <v>370000</v>
          </cell>
          <cell r="J907">
            <v>111000000</v>
          </cell>
          <cell r="K907">
            <v>2220000</v>
          </cell>
          <cell r="L907">
            <v>166500000</v>
          </cell>
          <cell r="M907">
            <v>77700000</v>
          </cell>
          <cell r="N907">
            <v>50</v>
          </cell>
          <cell r="O907" t="str">
            <v>PP2300520352</v>
          </cell>
          <cell r="P907" t="str">
            <v>Vít xương cứng đường kính 3.5 mm</v>
          </cell>
          <cell r="Q907">
            <v>180</v>
          </cell>
          <cell r="R907">
            <v>294448200</v>
          </cell>
          <cell r="S907">
            <v>210</v>
          </cell>
          <cell r="T907" t="str">
            <v>Trong vòng 24 giờ kể từ thời điểm đặt hàng của Bệnh viện</v>
          </cell>
          <cell r="U907" t="str">
            <v>Vít vỏ xương Ø3.5mm, Titan, tự tạo ren, các cỡ</v>
          </cell>
          <cell r="V907" t="str">
            <v xml:space="preserve">Vít vỏ xương Ø3.5mm, Titan, tự tạo ren </v>
          </cell>
          <cell r="W907" t="str">
            <v>N07.06.040.0311.115.0723</v>
          </cell>
          <cell r="X907" t="str">
            <v>TI-104-2xx</v>
          </cell>
          <cell r="Y907" t="str">
            <v xml:space="preserve"> - Chất liệu Hợp kim Titanium Ti6Al4V. 
 - Đường kính 3.5mm, dài 10-90mm từ 10-50mm, bước tăng 2mm, từ 50-90mm bước tăng 5mm
 - Tiêu chuẩn chất lượng CE, ISO, FDA 510k</v>
          </cell>
          <cell r="Z907" t="str">
            <v xml:space="preserve"> Auxein</v>
          </cell>
          <cell r="AA907" t="str">
            <v>Ấn Độ</v>
          </cell>
          <cell r="AB907" t="str">
            <v>Ấn Độ</v>
          </cell>
          <cell r="AC907" t="str">
            <v>Ấn Độ</v>
          </cell>
          <cell r="AD907" t="str">
            <v>C</v>
          </cell>
          <cell r="AE907" t="str">
            <v>7764NK/BYT-TB-CT</v>
          </cell>
          <cell r="AF907" t="str">
            <v>Gói/10</v>
          </cell>
          <cell r="AG907" t="str">
            <v>Cái</v>
          </cell>
          <cell r="AH907">
            <v>300</v>
          </cell>
          <cell r="AI907">
            <v>0</v>
          </cell>
          <cell r="AJ907" t="str">
            <v>vn0303224087</v>
          </cell>
          <cell r="AK907" t="str">
            <v>CÔNG TY TNHH THIẾT BỊ Y TẾ HOÀNG LỘC M.E</v>
          </cell>
          <cell r="AL907" t="str">
            <v>Đạt</v>
          </cell>
          <cell r="AM907"/>
          <cell r="AN907" t="str">
            <v>Hồ Thị Hồng</v>
          </cell>
          <cell r="AO907" t="str">
            <v>Đạt</v>
          </cell>
          <cell r="AP907" t="str">
            <v>Đạt</v>
          </cell>
          <cell r="AQ907" t="str">
            <v>Đạt</v>
          </cell>
          <cell r="AR907">
            <v>0</v>
          </cell>
          <cell r="AS907" t="str">
            <v>Đạt</v>
          </cell>
          <cell r="AT907" t="str">
            <v>Đạt</v>
          </cell>
          <cell r="AU907" t="str">
            <v>Đạt</v>
          </cell>
          <cell r="AV907" t="str">
            <v>Đạt</v>
          </cell>
          <cell r="AW907" t="str">
            <v>Đạt</v>
          </cell>
          <cell r="AX907" t="str">
            <v>Đạt</v>
          </cell>
          <cell r="AY907" t="str">
            <v>Đạt</v>
          </cell>
          <cell r="AZ907">
            <v>0</v>
          </cell>
          <cell r="BA907" t="str">
            <v>Trần Thị Dân</v>
          </cell>
          <cell r="BB907" t="str">
            <v>Đạt</v>
          </cell>
          <cell r="BC907">
            <v>0</v>
          </cell>
        </row>
        <row r="908">
          <cell r="C908" t="str">
            <v>PP2300520352</v>
          </cell>
          <cell r="D908" t="str">
            <v>Vít xương cứng đường kính 3.5 mm</v>
          </cell>
          <cell r="E908" t="str">
            <v>- Chất liệu Titan, Ti6Al4V 
- Đường kính 3.5mm
- Chiều dài các cỡ</v>
          </cell>
          <cell r="F908" t="str">
            <v>10 Cái/ Gói</v>
          </cell>
          <cell r="G908" t="str">
            <v>Cái</v>
          </cell>
          <cell r="H908">
            <v>300</v>
          </cell>
          <cell r="I908">
            <v>370000</v>
          </cell>
          <cell r="J908">
            <v>111000000</v>
          </cell>
          <cell r="K908">
            <v>2220000</v>
          </cell>
          <cell r="L908">
            <v>166500000</v>
          </cell>
          <cell r="M908">
            <v>77700000</v>
          </cell>
          <cell r="N908">
            <v>50</v>
          </cell>
          <cell r="O908" t="str">
            <v>PP2300520352</v>
          </cell>
          <cell r="P908" t="str">
            <v>Vít xương cứng đường kính 3.5 mm</v>
          </cell>
          <cell r="Q908">
            <v>180</v>
          </cell>
          <cell r="R908">
            <v>180000000</v>
          </cell>
          <cell r="S908">
            <v>210</v>
          </cell>
          <cell r="T908" t="str">
            <v>Giao hàng trong vòng 24h kể từ thời điểm gửi đơn đặt hàng của Bệnh viện</v>
          </cell>
          <cell r="U908" t="str">
            <v xml:space="preserve">Vít xương cứng titan đường kính 3,5mm </v>
          </cell>
          <cell r="V908" t="str">
            <v>Vít xương cứng nén ép titan</v>
          </cell>
          <cell r="W908" t="str">
            <v>N07.06.040.0461.118.0157</v>
          </cell>
          <cell r="X908" t="str">
            <v>240xxxT</v>
          </cell>
          <cell r="Y908" t="str">
            <v xml:space="preserve">- Chất liệu titanium
- Đường kính mũ vít 6mm, đầu mũ bắt tuốc nơ vít hình lục giác. Đường kính lõi vít 1.9mm, đường kính thân vít có ren 3.5mm
- Chiều dài từ 10 đến 70mm, Tiêu chuẩn CE </v>
          </cell>
          <cell r="Z908" t="str">
            <v xml:space="preserve">BHH Mikromed Sp. z o.o </v>
          </cell>
          <cell r="AA908" t="str">
            <v>Ba Lan</v>
          </cell>
          <cell r="AB908" t="str">
            <v xml:space="preserve">BHH Mikromed Sp. z o.o </v>
          </cell>
          <cell r="AC908" t="str">
            <v>Ba Lan</v>
          </cell>
          <cell r="AD908" t="str">
            <v>C, Số phân loại: 191/DA-MKM/1023</v>
          </cell>
          <cell r="AE908" t="str">
            <v>8011NK/BYT-TB-CT</v>
          </cell>
          <cell r="AF908" t="str">
            <v>10 cái/1 vỉ</v>
          </cell>
          <cell r="AG908" t="str">
            <v>Cái</v>
          </cell>
          <cell r="AH908">
            <v>300</v>
          </cell>
          <cell r="AI908">
            <v>0</v>
          </cell>
          <cell r="AJ908" t="str">
            <v>vn0101147344</v>
          </cell>
          <cell r="AK908" t="str">
            <v>CÔNG TY TNHH ĐẦU TƯ PHÁT TRIỂN TRANG THIẾT BỊ Y TẾ</v>
          </cell>
          <cell r="AL908" t="str">
            <v>Đạt</v>
          </cell>
          <cell r="AM908"/>
          <cell r="AN908" t="str">
            <v>Trương Thị Mỹ Quý</v>
          </cell>
          <cell r="AO908" t="str">
            <v>Đạt</v>
          </cell>
          <cell r="AP908" t="str">
            <v>Đạt</v>
          </cell>
          <cell r="AQ908" t="str">
            <v>Đạt</v>
          </cell>
          <cell r="AR908">
            <v>0</v>
          </cell>
          <cell r="AS908" t="str">
            <v>Đạt</v>
          </cell>
          <cell r="AT908" t="str">
            <v>Đạt</v>
          </cell>
          <cell r="AU908" t="str">
            <v>Đạt</v>
          </cell>
          <cell r="AV908" t="str">
            <v>Đạt</v>
          </cell>
          <cell r="AW908" t="str">
            <v>Đạt</v>
          </cell>
          <cell r="AX908" t="str">
            <v>Đạt</v>
          </cell>
          <cell r="AY908" t="str">
            <v>Đạt</v>
          </cell>
          <cell r="AZ908">
            <v>0</v>
          </cell>
          <cell r="BA908" t="str">
            <v>Trần Thị Minh Hồng</v>
          </cell>
          <cell r="BB908" t="str">
            <v>Đạt</v>
          </cell>
          <cell r="BC908">
            <v>0</v>
          </cell>
        </row>
        <row r="909">
          <cell r="C909" t="str">
            <v>PP2300520353</v>
          </cell>
          <cell r="D909" t="str">
            <v>Vít xương cứng đường kính 4.5mm</v>
          </cell>
          <cell r="E909" t="str">
            <v>- Chất liệu Titan, Ti6Al4V 
- Đường kính 4.5mm
- Chiều dài các cỡ</v>
          </cell>
          <cell r="F909" t="str">
            <v>10 Cái/ Gói</v>
          </cell>
          <cell r="G909" t="str">
            <v>Cái</v>
          </cell>
          <cell r="H909">
            <v>300</v>
          </cell>
          <cell r="I909">
            <v>376200</v>
          </cell>
          <cell r="J909">
            <v>112860000</v>
          </cell>
          <cell r="K909">
            <v>2257200</v>
          </cell>
          <cell r="L909">
            <v>169290000</v>
          </cell>
          <cell r="M909">
            <v>79002000</v>
          </cell>
          <cell r="N909">
            <v>50</v>
          </cell>
          <cell r="O909" t="str">
            <v>PP2300520353</v>
          </cell>
          <cell r="P909" t="str">
            <v>Vít xương cứng đường kính 4.5mm</v>
          </cell>
          <cell r="Q909">
            <v>180</v>
          </cell>
          <cell r="R909">
            <v>133646000</v>
          </cell>
          <cell r="S909">
            <v>210</v>
          </cell>
          <cell r="T909" t="str">
            <v>Trong vòng 24 giờ kể từ thời điểm đặt hàng của Bệnh viện</v>
          </cell>
          <cell r="U909" t="str">
            <v>Vít xương cứng (Ti) đường kính 4.5mm</v>
          </cell>
          <cell r="V909" t="str">
            <v>Vít xương cứng (Ti) đường kính 4.5mm</v>
          </cell>
          <cell r="W909" t="str">
            <v>N07.06.040.5053.272.0071</v>
          </cell>
          <cell r="X909" t="str">
            <v>PNM2006-xxx</v>
          </cell>
          <cell r="Y909" t="str">
            <v>- Chất liệu Titan, Ti6Al4V 
- Đường kính 4.5mm
- Chiều dài các cỡ</v>
          </cell>
          <cell r="Z909" t="str">
            <v>Normmed Medikal Ve Makina Sanayi Ticaret Limited Sirketi</v>
          </cell>
          <cell r="AA909" t="str">
            <v>Thổ Nhĩ Kỳ</v>
          </cell>
          <cell r="AB909" t="str">
            <v>Normmed Medikal Ve Makina Sanayi Ticaret Limited Sirketi</v>
          </cell>
          <cell r="AC909" t="str">
            <v>Thổ Nhĩ Kỳ</v>
          </cell>
          <cell r="AD909" t="str">
            <v>C</v>
          </cell>
          <cell r="AE909" t="str">
            <v>GPNK số: 17082NK/BYT-TB-CT ngày 08/12/2020</v>
          </cell>
          <cell r="AF909" t="str">
            <v>5 Cái/ Gói</v>
          </cell>
          <cell r="AG909" t="str">
            <v>Cái</v>
          </cell>
          <cell r="AH909">
            <v>300</v>
          </cell>
          <cell r="AI909">
            <v>0</v>
          </cell>
          <cell r="AJ909" t="str">
            <v>vn0101384017</v>
          </cell>
          <cell r="AK909" t="str">
            <v>CÔNG TY CỔ PHẦN THIẾT BỊ Y TẾ VÀ THƯƠNG MẠI HOA CẨM CHƯỚNG</v>
          </cell>
          <cell r="AL909" t="str">
            <v>Đạt</v>
          </cell>
          <cell r="AM909"/>
          <cell r="AN909" t="str">
            <v xml:space="preserve">Trịnh Thụy Bảo Quyên </v>
          </cell>
          <cell r="AO909" t="str">
            <v>Đạt</v>
          </cell>
          <cell r="AP909" t="str">
            <v>Đạt</v>
          </cell>
          <cell r="AQ909" t="str">
            <v>Đạt</v>
          </cell>
          <cell r="AR909">
            <v>0</v>
          </cell>
          <cell r="AS909" t="str">
            <v>Đạt</v>
          </cell>
          <cell r="AT909" t="str">
            <v>Đạt</v>
          </cell>
          <cell r="AU909" t="str">
            <v>Đạt</v>
          </cell>
          <cell r="AV909" t="str">
            <v>Đạt</v>
          </cell>
          <cell r="AW909" t="str">
            <v>Đạt</v>
          </cell>
          <cell r="AX909" t="str">
            <v>Đạt</v>
          </cell>
          <cell r="AY909" t="str">
            <v>Đạt</v>
          </cell>
          <cell r="AZ909">
            <v>0</v>
          </cell>
          <cell r="BA909" t="str">
            <v>Nguyễn Văn Tuyền</v>
          </cell>
          <cell r="BB909" t="str">
            <v>Đạt</v>
          </cell>
          <cell r="BC909">
            <v>0</v>
          </cell>
        </row>
        <row r="910">
          <cell r="C910" t="str">
            <v>PP2300520353</v>
          </cell>
          <cell r="D910" t="str">
            <v>Vít xương cứng đường kính 4.5mm</v>
          </cell>
          <cell r="E910" t="str">
            <v>- Chất liệu Titan, Ti6Al4V 
- Đường kính 4.5mm
- Chiều dài các cỡ</v>
          </cell>
          <cell r="F910" t="str">
            <v>10 Cái/ Gói</v>
          </cell>
          <cell r="G910" t="str">
            <v>Cái</v>
          </cell>
          <cell r="H910">
            <v>300</v>
          </cell>
          <cell r="I910">
            <v>376200</v>
          </cell>
          <cell r="J910">
            <v>112860000</v>
          </cell>
          <cell r="K910">
            <v>2257200</v>
          </cell>
          <cell r="L910">
            <v>169290000</v>
          </cell>
          <cell r="M910">
            <v>79002000</v>
          </cell>
          <cell r="N910">
            <v>50</v>
          </cell>
          <cell r="O910" t="str">
            <v>PP2300520353</v>
          </cell>
          <cell r="P910" t="str">
            <v>Vít xương cứng đường kính 4.5mm</v>
          </cell>
          <cell r="Q910">
            <v>180</v>
          </cell>
          <cell r="R910">
            <v>294448200</v>
          </cell>
          <cell r="S910">
            <v>210</v>
          </cell>
          <cell r="T910" t="str">
            <v>Trong vòng 24 giờ kể từ thời điểm đặt hàng của Bệnh viện</v>
          </cell>
          <cell r="U910" t="str">
            <v>Vít vỏ xương Ø4.5mm, Titan, tự tạo ren, các cỡ</v>
          </cell>
          <cell r="V910" t="str">
            <v xml:space="preserve">Vít vỏ xương Ø4.5mm, Titan, tự tạo ren </v>
          </cell>
          <cell r="W910" t="str">
            <v>N07.06.040.0311.115.0471</v>
          </cell>
          <cell r="X910" t="str">
            <v>TI-105-2xx</v>
          </cell>
          <cell r="Y910" t="str">
            <v xml:space="preserve"> - Chất liệu Hợp kim Titanium Ti6Al4V. 
 - Đường kính 4.5mm, dài 12-90mm, từ 12-80mm bước tăng 2mm, từ 80-90mm bước tăng 5mm
 - Tiêu chuẩn chất lượng CE, ISO, FDA 510k</v>
          </cell>
          <cell r="Z910" t="str">
            <v xml:space="preserve"> Auxein</v>
          </cell>
          <cell r="AA910" t="str">
            <v>Ấn Độ</v>
          </cell>
          <cell r="AB910" t="str">
            <v>Ấn Độ</v>
          </cell>
          <cell r="AC910" t="str">
            <v>Ấn Độ</v>
          </cell>
          <cell r="AD910" t="str">
            <v>C</v>
          </cell>
          <cell r="AE910" t="str">
            <v>7764NK/BYT-TB-CT</v>
          </cell>
          <cell r="AF910" t="str">
            <v>Gói/10</v>
          </cell>
          <cell r="AG910" t="str">
            <v>Cái</v>
          </cell>
          <cell r="AH910">
            <v>300</v>
          </cell>
          <cell r="AI910">
            <v>0</v>
          </cell>
          <cell r="AJ910" t="str">
            <v>vn0303224087</v>
          </cell>
          <cell r="AK910" t="str">
            <v>CÔNG TY TNHH THIẾT BỊ Y TẾ HOÀNG LỘC M.E</v>
          </cell>
          <cell r="AL910" t="str">
            <v>Đạt</v>
          </cell>
          <cell r="AM910"/>
          <cell r="AN910" t="str">
            <v>Hồ Thị Hồng</v>
          </cell>
          <cell r="AO910" t="str">
            <v>Đạt</v>
          </cell>
          <cell r="AP910" t="str">
            <v>Đạt</v>
          </cell>
          <cell r="AQ910" t="str">
            <v>Đạt</v>
          </cell>
          <cell r="AR910">
            <v>0</v>
          </cell>
          <cell r="AS910" t="str">
            <v>Đạt</v>
          </cell>
          <cell r="AT910" t="str">
            <v>Đạt</v>
          </cell>
          <cell r="AU910" t="str">
            <v>Đạt</v>
          </cell>
          <cell r="AV910" t="str">
            <v>Đạt</v>
          </cell>
          <cell r="AW910" t="str">
            <v>Đạt</v>
          </cell>
          <cell r="AX910" t="str">
            <v>Đạt</v>
          </cell>
          <cell r="AY910" t="str">
            <v>Đạt</v>
          </cell>
          <cell r="AZ910">
            <v>0</v>
          </cell>
          <cell r="BA910" t="str">
            <v>Trần Thị Dân</v>
          </cell>
          <cell r="BB910" t="str">
            <v>Đạt</v>
          </cell>
          <cell r="BC910">
            <v>0</v>
          </cell>
        </row>
        <row r="911">
          <cell r="C911" t="str">
            <v>PP2300520353</v>
          </cell>
          <cell r="D911" t="str">
            <v>Vít xương cứng đường kính 4.5mm</v>
          </cell>
          <cell r="E911" t="str">
            <v>- Chất liệu Titan, Ti6Al4V 
- Đường kính 4.5mm
- Chiều dài các cỡ</v>
          </cell>
          <cell r="F911" t="str">
            <v>10 Cái/ Gói</v>
          </cell>
          <cell r="G911" t="str">
            <v>Cái</v>
          </cell>
          <cell r="H911">
            <v>300</v>
          </cell>
          <cell r="I911">
            <v>376200</v>
          </cell>
          <cell r="J911">
            <v>112860000</v>
          </cell>
          <cell r="K911">
            <v>2257200</v>
          </cell>
          <cell r="L911">
            <v>169290000</v>
          </cell>
          <cell r="M911">
            <v>79002000</v>
          </cell>
          <cell r="N911">
            <v>50</v>
          </cell>
          <cell r="O911" t="str">
            <v>PP2300520353</v>
          </cell>
          <cell r="P911" t="str">
            <v>Vít xương cứng đường kính 4.5mm</v>
          </cell>
          <cell r="Q911">
            <v>180</v>
          </cell>
          <cell r="R911">
            <v>180000000</v>
          </cell>
          <cell r="S911">
            <v>210</v>
          </cell>
          <cell r="T911" t="str">
            <v>Giao hàng trong vòng 24h kể từ thời điểm gửi đơn đặt hàng của Bệnh viện</v>
          </cell>
          <cell r="U911" t="str">
            <v xml:space="preserve">Vít xương cứng titan đường kính 4,5mm </v>
          </cell>
          <cell r="V911" t="str">
            <v>Vít xương cứng nén ép titan</v>
          </cell>
          <cell r="W911" t="str">
            <v>N07.06.040.0461.118.0157</v>
          </cell>
          <cell r="X911" t="str">
            <v>200xxxT</v>
          </cell>
          <cell r="Y911" t="str">
            <v>- Chất liệu titanium
- Đường kính mũ vít 8mm, đầu mũ bắt tuốc nơ vít hình lục giác. Đường kính lõi vít 3.0mm, đường kính thân vít có ren 4.5mm
- Chiều dài từ 12 đến 90mm, Tiêu chuẩn CE</v>
          </cell>
          <cell r="Z911" t="str">
            <v xml:space="preserve">BHH Mikromed Sp. z o.o </v>
          </cell>
          <cell r="AA911" t="str">
            <v>Ba Lan</v>
          </cell>
          <cell r="AB911" t="str">
            <v xml:space="preserve">BHH Mikromed Sp. z o.o </v>
          </cell>
          <cell r="AC911" t="str">
            <v>Ba Lan</v>
          </cell>
          <cell r="AD911" t="str">
            <v>C, Số phân loại: 191/DA-MKM/1023</v>
          </cell>
          <cell r="AE911" t="str">
            <v>8011NK/BYT-TB-CT</v>
          </cell>
          <cell r="AF911" t="str">
            <v>10 cái/1 vỉ</v>
          </cell>
          <cell r="AG911" t="str">
            <v>Cái</v>
          </cell>
          <cell r="AH911">
            <v>300</v>
          </cell>
          <cell r="AI911">
            <v>0</v>
          </cell>
          <cell r="AJ911" t="str">
            <v>vn0101147344</v>
          </cell>
          <cell r="AK911" t="str">
            <v>CÔNG TY TNHH ĐẦU TƯ PHÁT TRIỂN TRANG THIẾT BỊ Y TẾ</v>
          </cell>
          <cell r="AL911" t="str">
            <v>Đạt</v>
          </cell>
          <cell r="AM911"/>
          <cell r="AN911" t="str">
            <v>Trương Thị Mỹ Quý</v>
          </cell>
          <cell r="AO911" t="str">
            <v>Đạt</v>
          </cell>
          <cell r="AP911" t="str">
            <v>Đạt</v>
          </cell>
          <cell r="AQ911" t="str">
            <v>Đạt</v>
          </cell>
          <cell r="AR911">
            <v>0</v>
          </cell>
          <cell r="AS911" t="str">
            <v>Đạt</v>
          </cell>
          <cell r="AT911" t="str">
            <v>Đạt</v>
          </cell>
          <cell r="AU911" t="str">
            <v>Đạt</v>
          </cell>
          <cell r="AV911" t="str">
            <v>Đạt</v>
          </cell>
          <cell r="AW911" t="str">
            <v>Đạt</v>
          </cell>
          <cell r="AX911" t="str">
            <v>Đạt</v>
          </cell>
          <cell r="AY911" t="str">
            <v>Đạt</v>
          </cell>
          <cell r="AZ911">
            <v>0</v>
          </cell>
          <cell r="BA911" t="str">
            <v>Trần Thị Minh Hồng</v>
          </cell>
          <cell r="BB911" t="str">
            <v>Đạt</v>
          </cell>
          <cell r="BC911">
            <v>0</v>
          </cell>
        </row>
        <row r="912">
          <cell r="C912" t="str">
            <v>PP2300520354</v>
          </cell>
          <cell r="D912" t="str">
            <v>Vít khóa xốp đường kính 3.5mm</v>
          </cell>
          <cell r="E912" t="str">
            <v>- Chất liệu Titan, Ti6Al4V 
- Đường kính 3.5mm
- Chiều dài các cỡ</v>
          </cell>
          <cell r="F912" t="str">
            <v>10 Cái/ Gói</v>
          </cell>
          <cell r="G912" t="str">
            <v>Cái</v>
          </cell>
          <cell r="H912">
            <v>300</v>
          </cell>
          <cell r="I912">
            <v>850000</v>
          </cell>
          <cell r="J912">
            <v>255000000</v>
          </cell>
          <cell r="K912">
            <v>5100000</v>
          </cell>
          <cell r="L912">
            <v>382500000</v>
          </cell>
          <cell r="M912">
            <v>178500000</v>
          </cell>
          <cell r="N912">
            <v>50</v>
          </cell>
          <cell r="O912" t="str">
            <v>PP2300520354</v>
          </cell>
          <cell r="P912" t="str">
            <v>Vít khóa xốp đường kính 3.5mm</v>
          </cell>
          <cell r="Q912">
            <v>180</v>
          </cell>
          <cell r="R912">
            <v>334960000</v>
          </cell>
          <cell r="S912">
            <v>210</v>
          </cell>
          <cell r="T912" t="str">
            <v>Trong vòng 24 giờ kể từ thời điểm dặt hàng của Bệnh viện</v>
          </cell>
          <cell r="U912" t="str">
            <v>Vít khóa 3.5 các cỡ (Syntec)</v>
          </cell>
          <cell r="V912" t="str">
            <v>Vít khóa 3.5 các cỡ (Syntec)</v>
          </cell>
          <cell r="W912" t="str">
            <v>N07.06.040.4067.296.0019</v>
          </cell>
          <cell r="X912" t="str">
            <v>TOX212101-DT
--&gt; TOX212140-DT</v>
          </cell>
          <cell r="Y912" t="str">
            <v>Thép không gỉ (stainless steel)
Đầu vít hình sao chống trượt tự taro, có ren khóa đôi (double lead) chống vít bật ra khỏi nẹp.
Cải thiện chữa lành vết gãy được cố định bằng nẹp.
Kích thích sự phát triển của mô can xương.
Đường kính 3.5mm, dài 10-40mm với bước tăng 2mm, từ 40-45mm với bước tăng 5mm, từ 45-48mm với bước tăng 3mm, từ 48-50mm với bước tăng 2mm và từ 50-140mm với bước tăng 5mm
* Có kèm hình ảnh mô tả ren khóa đôi (double lead)</v>
          </cell>
          <cell r="Z912" t="str">
            <v>Syntec Scientific Corporation</v>
          </cell>
          <cell r="AA912" t="str">
            <v>Đài Loan</v>
          </cell>
          <cell r="AB912" t="str">
            <v>Syntec Scientific Corporation</v>
          </cell>
          <cell r="AC912" t="str">
            <v>Đài Loan</v>
          </cell>
          <cell r="AD912" t="str">
            <v>C</v>
          </cell>
          <cell r="AE912" t="str">
            <v>2882NK/BYT-TB-CT ngày 05/09/2018</v>
          </cell>
          <cell r="AF912" t="str">
            <v>Cái/ gói</v>
          </cell>
          <cell r="AG912" t="str">
            <v>Cái</v>
          </cell>
          <cell r="AH912">
            <v>300</v>
          </cell>
          <cell r="AI912">
            <v>0</v>
          </cell>
          <cell r="AJ912" t="str">
            <v>vn0302221358</v>
          </cell>
          <cell r="AK912" t="str">
            <v>CÔNG TY CỔ PHẦN DƯỢC PHẨM BẾN THÀNH</v>
          </cell>
          <cell r="AL912" t="str">
            <v>Đạt</v>
          </cell>
          <cell r="AM912"/>
          <cell r="AN912" t="str">
            <v>Phạm Thị Kim Hoàng</v>
          </cell>
          <cell r="AO912" t="str">
            <v>Đạt</v>
          </cell>
          <cell r="AP912" t="str">
            <v>Đạt</v>
          </cell>
          <cell r="AQ912" t="str">
            <v>Đạt</v>
          </cell>
          <cell r="AR912">
            <v>0</v>
          </cell>
          <cell r="AS912" t="str">
            <v>Đạt</v>
          </cell>
          <cell r="AT912" t="str">
            <v xml:space="preserve">Không đạt </v>
          </cell>
          <cell r="AU912" t="str">
            <v>Đạt</v>
          </cell>
          <cell r="AV912" t="str">
            <v>Đạt</v>
          </cell>
          <cell r="AW912">
            <v>0</v>
          </cell>
          <cell r="AX912" t="str">
            <v>Đạt</v>
          </cell>
          <cell r="AY912" t="str">
            <v>Không đạt</v>
          </cell>
          <cell r="AZ912" t="str">
            <v>Không đạt do khác chất liệu HSMT</v>
          </cell>
          <cell r="BA912" t="str">
            <v>Lê Thị Mơ</v>
          </cell>
          <cell r="BB912" t="str">
            <v>Không đạt</v>
          </cell>
          <cell r="BC912" t="str">
            <v>Không đạt do khác chất liệu HSMT</v>
          </cell>
        </row>
        <row r="913">
          <cell r="C913" t="str">
            <v>PP2300520354</v>
          </cell>
          <cell r="D913" t="str">
            <v>Vít khóa xốp đường kính 3.5mm</v>
          </cell>
          <cell r="E913" t="str">
            <v>- Chất liệu Titan, Ti6Al4V 
- Đường kính 3.5mm
- Chiều dài các cỡ</v>
          </cell>
          <cell r="F913" t="str">
            <v>10 Cái/ Gói</v>
          </cell>
          <cell r="G913" t="str">
            <v>Cái</v>
          </cell>
          <cell r="H913">
            <v>300</v>
          </cell>
          <cell r="I913">
            <v>850000</v>
          </cell>
          <cell r="J913">
            <v>255000000</v>
          </cell>
          <cell r="K913">
            <v>5100000</v>
          </cell>
          <cell r="L913">
            <v>382500000</v>
          </cell>
          <cell r="M913">
            <v>178500000</v>
          </cell>
          <cell r="N913">
            <v>50</v>
          </cell>
          <cell r="O913" t="str">
            <v>PP2300520354</v>
          </cell>
          <cell r="P913" t="str">
            <v>Vít khóa xốp đường kính 3.5mm</v>
          </cell>
          <cell r="Q913">
            <v>180</v>
          </cell>
          <cell r="R913">
            <v>133646000</v>
          </cell>
          <cell r="S913">
            <v>210</v>
          </cell>
          <cell r="T913" t="str">
            <v>Trong vòng 24 giờ kể từ thời điểm đặt hàng của Bệnh viện</v>
          </cell>
          <cell r="U913" t="str">
            <v>Vít khóa xốp (Ti) đường kính 3.5mm</v>
          </cell>
          <cell r="V913" t="str">
            <v>Vít khóa xốp (Ti) đường kính 3.5mm</v>
          </cell>
          <cell r="W913" t="str">
            <v>N07.06.040.5053.272.0064</v>
          </cell>
          <cell r="X913" t="str">
            <v>PNM2009-xxx</v>
          </cell>
          <cell r="Y913" t="str">
            <v>- Chất liệu Titan, Ti6Al4V 
- Đường kính 3.5mm
- Chiều dài các cỡ</v>
          </cell>
          <cell r="Z913" t="str">
            <v>Normmed Medikal Ve Makina Sanayi Ticaret Limited Sirketi</v>
          </cell>
          <cell r="AA913" t="str">
            <v>Thổ Nhĩ Kỳ</v>
          </cell>
          <cell r="AB913" t="str">
            <v>Normmed Medikal Ve Makina Sanayi Ticaret Limited Sirketi</v>
          </cell>
          <cell r="AC913" t="str">
            <v>Thổ Nhĩ Kỳ</v>
          </cell>
          <cell r="AD913" t="str">
            <v>C</v>
          </cell>
          <cell r="AE913" t="str">
            <v>GPNK số: 17082NK/BYT-TB-CT ngày 08/12/2020</v>
          </cell>
          <cell r="AF913" t="str">
            <v>5 Cái/ Gói</v>
          </cell>
          <cell r="AG913" t="str">
            <v>Cái</v>
          </cell>
          <cell r="AH913">
            <v>300</v>
          </cell>
          <cell r="AI913">
            <v>0</v>
          </cell>
          <cell r="AJ913" t="str">
            <v>vn0101384017</v>
          </cell>
          <cell r="AK913" t="str">
            <v>CÔNG TY CỔ PHẦN THIẾT BỊ Y TẾ VÀ THƯƠNG MẠI HOA CẨM CHƯỚNG</v>
          </cell>
          <cell r="AL913" t="str">
            <v>Đạt</v>
          </cell>
          <cell r="AM913"/>
          <cell r="AN913" t="str">
            <v xml:space="preserve">Trịnh Thụy Bảo Quyên </v>
          </cell>
          <cell r="AO913" t="str">
            <v>Đạt</v>
          </cell>
          <cell r="AP913" t="str">
            <v>Đạt</v>
          </cell>
          <cell r="AQ913" t="str">
            <v>Đạt</v>
          </cell>
          <cell r="AR913">
            <v>0</v>
          </cell>
          <cell r="AS913" t="str">
            <v>Đạt</v>
          </cell>
          <cell r="AT913" t="str">
            <v>Đạt</v>
          </cell>
          <cell r="AU913" t="str">
            <v>Đạt</v>
          </cell>
          <cell r="AV913" t="str">
            <v>Đạt</v>
          </cell>
          <cell r="AW913" t="str">
            <v>Đạt</v>
          </cell>
          <cell r="AX913" t="str">
            <v>Đạt</v>
          </cell>
          <cell r="AY913" t="str">
            <v>Đạt</v>
          </cell>
          <cell r="AZ913">
            <v>0</v>
          </cell>
          <cell r="BA913" t="str">
            <v>Nguyễn Văn Tuyền</v>
          </cell>
          <cell r="BB913" t="str">
            <v>Đạt</v>
          </cell>
          <cell r="BC913">
            <v>0</v>
          </cell>
        </row>
        <row r="914">
          <cell r="C914" t="str">
            <v>PP2300520354</v>
          </cell>
          <cell r="D914" t="str">
            <v>Vít khóa xốp đường kính 3.5mm</v>
          </cell>
          <cell r="E914" t="str">
            <v>- Chất liệu Titan, Ti6Al4V 
- Đường kính 3.5mm
- Chiều dài các cỡ</v>
          </cell>
          <cell r="F914" t="str">
            <v>10 Cái/ Gói</v>
          </cell>
          <cell r="G914" t="str">
            <v>Cái</v>
          </cell>
          <cell r="H914">
            <v>300</v>
          </cell>
          <cell r="I914">
            <v>850000</v>
          </cell>
          <cell r="J914">
            <v>255000000</v>
          </cell>
          <cell r="K914">
            <v>5100000</v>
          </cell>
          <cell r="L914">
            <v>382500000</v>
          </cell>
          <cell r="M914">
            <v>178500000</v>
          </cell>
          <cell r="N914">
            <v>50</v>
          </cell>
          <cell r="O914" t="str">
            <v>PP2300520354</v>
          </cell>
          <cell r="P914" t="str">
            <v>Vít khóa xốp đường kính 3.5mm</v>
          </cell>
          <cell r="Q914">
            <v>180</v>
          </cell>
          <cell r="R914">
            <v>294448200</v>
          </cell>
          <cell r="S914">
            <v>210</v>
          </cell>
          <cell r="T914" t="str">
            <v>Trong vòng 24 giờ kể từ thời điểm đặt hàng của Bệnh viện</v>
          </cell>
          <cell r="U914" t="str">
            <v>Vít khóa Ø3.5mm, Titan, tự tạo ren, các cỡ</v>
          </cell>
          <cell r="V914" t="str">
            <v xml:space="preserve">Vít khóa Ø3.5mm, Titan, tự tạo ren </v>
          </cell>
          <cell r="W914" t="str">
            <v>N07.06.040.0311.115.0494</v>
          </cell>
          <cell r="X914" t="str">
            <v>TI-117-0xx</v>
          </cell>
          <cell r="Y914" t="str">
            <v xml:space="preserve"> - Chất liệu Hợp kim Titanium Ti6Al4V. 
 - Đường kính 3.5mm, dài 10-80mm, từ 10-60mm bước tăng 2mm, từ 60-80mm bước tăng 5mm
 - Tiêu chuẩn chất lượng CE, ISO, FDA 510k</v>
          </cell>
          <cell r="Z914" t="str">
            <v xml:space="preserve"> Auxein</v>
          </cell>
          <cell r="AA914" t="str">
            <v>Ấn Độ</v>
          </cell>
          <cell r="AB914" t="str">
            <v>Ấn Độ</v>
          </cell>
          <cell r="AC914" t="str">
            <v>Ấn Độ</v>
          </cell>
          <cell r="AD914" t="str">
            <v>C</v>
          </cell>
          <cell r="AE914" t="str">
            <v>7764NK/BYT-TB-CT</v>
          </cell>
          <cell r="AF914" t="str">
            <v>Gói/10</v>
          </cell>
          <cell r="AG914" t="str">
            <v>Cái</v>
          </cell>
          <cell r="AH914">
            <v>300</v>
          </cell>
          <cell r="AI914">
            <v>0</v>
          </cell>
          <cell r="AJ914" t="str">
            <v>vn0303224087</v>
          </cell>
          <cell r="AK914" t="str">
            <v>CÔNG TY TNHH THIẾT BỊ Y TẾ HOÀNG LỘC M.E</v>
          </cell>
          <cell r="AL914" t="str">
            <v>Đạt</v>
          </cell>
          <cell r="AM914"/>
          <cell r="AN914" t="str">
            <v>Hồ Thị Hồng</v>
          </cell>
          <cell r="AO914" t="str">
            <v>Đạt</v>
          </cell>
          <cell r="AP914" t="str">
            <v>Đạt</v>
          </cell>
          <cell r="AQ914" t="str">
            <v>Đạt</v>
          </cell>
          <cell r="AR914">
            <v>0</v>
          </cell>
          <cell r="AS914" t="str">
            <v>Đạt</v>
          </cell>
          <cell r="AT914" t="str">
            <v>Đạt</v>
          </cell>
          <cell r="AU914" t="str">
            <v>Đạt</v>
          </cell>
          <cell r="AV914" t="str">
            <v>Đạt</v>
          </cell>
          <cell r="AW914" t="str">
            <v>Đạt</v>
          </cell>
          <cell r="AX914" t="str">
            <v>Đạt</v>
          </cell>
          <cell r="AY914" t="str">
            <v>Đạt</v>
          </cell>
          <cell r="AZ914">
            <v>0</v>
          </cell>
          <cell r="BA914" t="str">
            <v>Trần Thị Dân</v>
          </cell>
          <cell r="BB914" t="str">
            <v>Đạt</v>
          </cell>
          <cell r="BC914">
            <v>0</v>
          </cell>
        </row>
        <row r="915">
          <cell r="C915" t="str">
            <v>PP2300520355</v>
          </cell>
          <cell r="D915" t="str">
            <v>Vít khóa xốp đường kính 5.0mm</v>
          </cell>
          <cell r="E915" t="str">
            <v>- Chất liệu Titan, Ti6Al4V 
- Đường kính 5.0mm
- Chiều dài 30mm -&gt; 120mm</v>
          </cell>
          <cell r="F915" t="str">
            <v>10 Cái/ Gói</v>
          </cell>
          <cell r="G915" t="str">
            <v>Cái</v>
          </cell>
          <cell r="H915">
            <v>150</v>
          </cell>
          <cell r="I915">
            <v>850000</v>
          </cell>
          <cell r="J915">
            <v>127500000</v>
          </cell>
          <cell r="K915">
            <v>2550000</v>
          </cell>
          <cell r="L915">
            <v>191250000</v>
          </cell>
          <cell r="M915">
            <v>89250000</v>
          </cell>
          <cell r="N915">
            <v>25</v>
          </cell>
          <cell r="O915" t="str">
            <v>PP2300520355</v>
          </cell>
          <cell r="P915" t="str">
            <v>Vít khóa xốp đường kính 5.0mm</v>
          </cell>
          <cell r="Q915">
            <v>180</v>
          </cell>
          <cell r="R915">
            <v>334960000</v>
          </cell>
          <cell r="S915">
            <v>210</v>
          </cell>
          <cell r="T915" t="str">
            <v>Trong vòng 24 giờ kể từ thời điểm dặt hàng của Bệnh viện</v>
          </cell>
          <cell r="U915" t="str">
            <v>Vít khóa 5.0 các cỡ (Syntec)</v>
          </cell>
          <cell r="V915" t="str">
            <v>Vít khóa 5.0 các cỡ (Syntec)</v>
          </cell>
          <cell r="W915" t="str">
            <v>N07.06.040.4067.296.0017</v>
          </cell>
          <cell r="X915" t="str">
            <v xml:space="preserve">TOX212214
--&gt; TOX212340
</v>
          </cell>
          <cell r="Y915" t="str">
            <v>Thép không gỉ (stainless steel)
Đầu vít hình sao chống trượt tự taro, có ren khóa đôi (double lead) chống vít bật ra khỏi nẹp.
Cải thiện chữa lành vết gãy được cố định bằng nẹp.
Kích thích sự phát triển của mô can xương.
Đường kính 5.0mm, dài 14-50mm với bước tăng 2mm, và từ 50-140mm với bước tăng 5mm
* Có kèm hình ảnh mô tả ren khóa đôi (double lead)</v>
          </cell>
          <cell r="Z915" t="str">
            <v>Syntec Scientific Corporation</v>
          </cell>
          <cell r="AA915" t="str">
            <v>Đài Loan</v>
          </cell>
          <cell r="AB915" t="str">
            <v>Syntec Scientific Corporation</v>
          </cell>
          <cell r="AC915" t="str">
            <v>Đài Loan</v>
          </cell>
          <cell r="AD915" t="str">
            <v>C</v>
          </cell>
          <cell r="AE915" t="str">
            <v>2882NK/BYT-TB-CT ngày 05/09/2018</v>
          </cell>
          <cell r="AF915" t="str">
            <v>Cái/ gói</v>
          </cell>
          <cell r="AG915" t="str">
            <v>Cái</v>
          </cell>
          <cell r="AH915">
            <v>150</v>
          </cell>
          <cell r="AI915">
            <v>0</v>
          </cell>
          <cell r="AJ915" t="str">
            <v>vn0302221358</v>
          </cell>
          <cell r="AK915" t="str">
            <v>CÔNG TY CỔ PHẦN DƯỢC PHẨM BẾN THÀNH</v>
          </cell>
          <cell r="AL915" t="str">
            <v>Đạt</v>
          </cell>
          <cell r="AM915"/>
          <cell r="AN915" t="str">
            <v>Phạm Thị Kim Hoàng</v>
          </cell>
          <cell r="AO915" t="str">
            <v>Đạt</v>
          </cell>
          <cell r="AP915" t="str">
            <v>Đạt</v>
          </cell>
          <cell r="AQ915" t="str">
            <v>Đạt</v>
          </cell>
          <cell r="AR915">
            <v>0</v>
          </cell>
          <cell r="AS915" t="str">
            <v>Đạt</v>
          </cell>
          <cell r="AT915" t="str">
            <v xml:space="preserve">Không đạt </v>
          </cell>
          <cell r="AU915" t="str">
            <v>Đạt</v>
          </cell>
          <cell r="AV915" t="str">
            <v>Đạt</v>
          </cell>
          <cell r="AW915" t="str">
            <v>Đạt</v>
          </cell>
          <cell r="AX915" t="str">
            <v>Đạt</v>
          </cell>
          <cell r="AY915" t="str">
            <v>Không đạt</v>
          </cell>
          <cell r="AZ915" t="str">
            <v>Không đạt do khác chất liệu HSMT</v>
          </cell>
          <cell r="BA915" t="str">
            <v>Lê Thị Mơ</v>
          </cell>
          <cell r="BB915" t="str">
            <v>Không đạt</v>
          </cell>
          <cell r="BC915" t="str">
            <v>Không đạt do khác chất liệu HSMT</v>
          </cell>
        </row>
        <row r="916">
          <cell r="C916" t="str">
            <v>PP2300520355</v>
          </cell>
          <cell r="D916" t="str">
            <v>Vít khóa xốp đường kính 5.0mm</v>
          </cell>
          <cell r="E916" t="str">
            <v>- Chất liệu Titan, Ti6Al4V 
- Đường kính 5.0mm
- Chiều dài 30mm -&gt; 120mm</v>
          </cell>
          <cell r="F916" t="str">
            <v>10 Cái/ Gói</v>
          </cell>
          <cell r="G916" t="str">
            <v>Cái</v>
          </cell>
          <cell r="H916">
            <v>150</v>
          </cell>
          <cell r="I916">
            <v>850000</v>
          </cell>
          <cell r="J916">
            <v>127500000</v>
          </cell>
          <cell r="K916">
            <v>2550000</v>
          </cell>
          <cell r="L916">
            <v>191250000</v>
          </cell>
          <cell r="M916">
            <v>89250000</v>
          </cell>
          <cell r="N916">
            <v>25</v>
          </cell>
          <cell r="O916" t="str">
            <v>PP2300520355</v>
          </cell>
          <cell r="P916" t="str">
            <v>Vít khóa xốp đường kính 5.0mm</v>
          </cell>
          <cell r="Q916">
            <v>180</v>
          </cell>
          <cell r="R916">
            <v>133646000</v>
          </cell>
          <cell r="S916">
            <v>210</v>
          </cell>
          <cell r="T916" t="str">
            <v>Trong vòng 24 giờ kể từ thời điểm đặt hàng của Bệnh viện</v>
          </cell>
          <cell r="U916" t="str">
            <v>Vít khóa xốp (Ti) đường kính 5.0mm</v>
          </cell>
          <cell r="V916" t="str">
            <v>Vít khóa xốp (Ti) đường kính 5.0mm</v>
          </cell>
          <cell r="W916" t="str">
            <v>N07.06.040.5053.272.0065</v>
          </cell>
          <cell r="X916" t="str">
            <v>PNM2010-xxx</v>
          </cell>
          <cell r="Y916" t="str">
            <v>- Chất liệu Titan, Ti6Al4V 
- Đường kính 5.0mm
- Chiều dài 30mm -&gt; 120mm</v>
          </cell>
          <cell r="Z916" t="str">
            <v>Normmed Medikal Ve Makina Sanayi Ticaret Limited Sirketi</v>
          </cell>
          <cell r="AA916" t="str">
            <v>Thổ Nhĩ Kỳ</v>
          </cell>
          <cell r="AB916" t="str">
            <v>Normmed Medikal Ve Makina Sanayi Ticaret Limited Sirketi</v>
          </cell>
          <cell r="AC916" t="str">
            <v>Thổ Nhĩ Kỳ</v>
          </cell>
          <cell r="AD916" t="str">
            <v>C</v>
          </cell>
          <cell r="AE916" t="str">
            <v>GPNK số: 17082NK/BYT-TB-CT ngày 08/12/2020</v>
          </cell>
          <cell r="AF916" t="str">
            <v>5 Cái/ Gói</v>
          </cell>
          <cell r="AG916" t="str">
            <v>Cái</v>
          </cell>
          <cell r="AH916">
            <v>150</v>
          </cell>
          <cell r="AI916">
            <v>0</v>
          </cell>
          <cell r="AJ916" t="str">
            <v>vn0101384017</v>
          </cell>
          <cell r="AK916" t="str">
            <v>CÔNG TY CỔ PHẦN THIẾT BỊ Y TẾ VÀ THƯƠNG MẠI HOA CẨM CHƯỚNG</v>
          </cell>
          <cell r="AL916" t="str">
            <v>Đạt</v>
          </cell>
          <cell r="AM916"/>
          <cell r="AN916" t="str">
            <v xml:space="preserve">Trịnh Thụy Bảo Quyên </v>
          </cell>
          <cell r="AO916" t="str">
            <v>Đạt</v>
          </cell>
          <cell r="AP916" t="str">
            <v>Đạt</v>
          </cell>
          <cell r="AQ916" t="str">
            <v>Đạt</v>
          </cell>
          <cell r="AR916">
            <v>0</v>
          </cell>
          <cell r="AS916" t="str">
            <v>Đạt</v>
          </cell>
          <cell r="AT916" t="str">
            <v>Đạt</v>
          </cell>
          <cell r="AU916" t="str">
            <v>Đạt</v>
          </cell>
          <cell r="AV916" t="str">
            <v>Đạt</v>
          </cell>
          <cell r="AW916" t="str">
            <v>Đạt</v>
          </cell>
          <cell r="AX916" t="str">
            <v>Đạt</v>
          </cell>
          <cell r="AY916" t="str">
            <v>Đạt</v>
          </cell>
          <cell r="AZ916">
            <v>0</v>
          </cell>
          <cell r="BA916" t="str">
            <v>Nguyễn Văn Tuyền</v>
          </cell>
          <cell r="BB916" t="str">
            <v>Đạt</v>
          </cell>
          <cell r="BC916">
            <v>0</v>
          </cell>
        </row>
        <row r="917">
          <cell r="C917" t="str">
            <v>PP2300520355</v>
          </cell>
          <cell r="D917" t="str">
            <v>Vít khóa xốp đường kính 5.0mm</v>
          </cell>
          <cell r="E917" t="str">
            <v>- Chất liệu Titan, Ti6Al4V 
- Đường kính 5.0mm
- Chiều dài 30mm -&gt; 120mm</v>
          </cell>
          <cell r="F917" t="str">
            <v>10 Cái/ Gói</v>
          </cell>
          <cell r="G917" t="str">
            <v>Cái</v>
          </cell>
          <cell r="H917">
            <v>150</v>
          </cell>
          <cell r="I917">
            <v>850000</v>
          </cell>
          <cell r="J917">
            <v>127500000</v>
          </cell>
          <cell r="K917">
            <v>2550000</v>
          </cell>
          <cell r="L917">
            <v>191250000</v>
          </cell>
          <cell r="M917">
            <v>89250000</v>
          </cell>
          <cell r="N917">
            <v>25</v>
          </cell>
          <cell r="O917" t="str">
            <v>PP2300520355</v>
          </cell>
          <cell r="P917" t="str">
            <v>Vít khóa xốp đường kính 5.0mm</v>
          </cell>
          <cell r="Q917">
            <v>180</v>
          </cell>
          <cell r="R917">
            <v>294448200</v>
          </cell>
          <cell r="S917">
            <v>210</v>
          </cell>
          <cell r="T917" t="str">
            <v>Trong vòng 24 giờ kể từ thời điểm đặt hàng của Bệnh viện</v>
          </cell>
          <cell r="U917" t="str">
            <v>Vít khóa Ø5.0mm, Titan, tự tạo ren, các cỡ</v>
          </cell>
          <cell r="V917" t="str">
            <v xml:space="preserve">Vít khóa Ø5.0mm, Titan, tự tạo ren </v>
          </cell>
          <cell r="W917" t="str">
            <v>N07.06.040.0311.115.0453</v>
          </cell>
          <cell r="X917" t="str">
            <v>TI-119-0xx</v>
          </cell>
          <cell r="Y917" t="str">
            <v xml:space="preserve"> - Chất liệu Hợp kim Titanium Ti6Al4V. 
 - Đường kính 5.0mm, dài 12-90mm, từ 12-60mm bước tăng 2mm, từ 60-90mm bước tăng 5mm
 - Chiều dài 30mm -&gt; 120mm
 - Tiêu chuẩn chất lượng CE, ISO, FDA 510k</v>
          </cell>
          <cell r="Z917" t="str">
            <v xml:space="preserve"> Auxein</v>
          </cell>
          <cell r="AA917" t="str">
            <v>Ấn Độ</v>
          </cell>
          <cell r="AB917" t="str">
            <v>Ấn Độ</v>
          </cell>
          <cell r="AC917" t="str">
            <v>Ấn Độ</v>
          </cell>
          <cell r="AD917" t="str">
            <v>C</v>
          </cell>
          <cell r="AE917" t="str">
            <v>7764NK/BYT-TB-CT</v>
          </cell>
          <cell r="AF917" t="str">
            <v>Gói/10</v>
          </cell>
          <cell r="AG917" t="str">
            <v>Cái</v>
          </cell>
          <cell r="AH917">
            <v>150</v>
          </cell>
          <cell r="AI917">
            <v>0</v>
          </cell>
          <cell r="AJ917" t="str">
            <v>vn0303224087</v>
          </cell>
          <cell r="AK917" t="str">
            <v>CÔNG TY TNHH THIẾT BỊ Y TẾ HOÀNG LỘC M.E</v>
          </cell>
          <cell r="AL917" t="str">
            <v>Đạt</v>
          </cell>
          <cell r="AM917"/>
          <cell r="AN917" t="str">
            <v>Hồ Thị Hồng</v>
          </cell>
          <cell r="AO917" t="str">
            <v>Đạt</v>
          </cell>
          <cell r="AP917" t="str">
            <v>Đạt</v>
          </cell>
          <cell r="AQ917" t="str">
            <v>Đạt</v>
          </cell>
          <cell r="AR917">
            <v>0</v>
          </cell>
          <cell r="AS917" t="str">
            <v>Đạt</v>
          </cell>
          <cell r="AT917" t="str">
            <v>Không đạt</v>
          </cell>
          <cell r="AU917" t="str">
            <v>Đạt</v>
          </cell>
          <cell r="AV917" t="str">
            <v>Đạt</v>
          </cell>
          <cell r="AW917" t="str">
            <v>Đạt</v>
          </cell>
          <cell r="AX917" t="str">
            <v>Đạt</v>
          </cell>
          <cell r="AY917" t="str">
            <v>Không đạt</v>
          </cell>
          <cell r="AZ917" t="str">
            <v>E-HSMT: Chiều dài 30mm -&gt; 120mm
E-HSDT: Dài 12-90mm
  Chiều dài 30mm -&gt; 120mm
Catalogue: Dài 12-90mm</v>
          </cell>
          <cell r="BA917" t="str">
            <v>Trần Thị Dân</v>
          </cell>
          <cell r="BB917" t="str">
            <v>Không đạt</v>
          </cell>
          <cell r="BC917" t="str">
            <v>E-HSMT: Chiều dài 30mm -&gt; 120mm
E-HSDT: Dài 12-90mm
  Chiều dài 30mm -&gt; 120mm
Catalogue: Dài 12-90mm</v>
          </cell>
        </row>
        <row r="918">
          <cell r="C918" t="str">
            <v>PP2300520356</v>
          </cell>
          <cell r="D918" t="str">
            <v>Vít khóa tự taro đường kính 2.4mm</v>
          </cell>
          <cell r="E918" t="str">
            <v>- Chất liệu Titan, Ti6Al4V 
- Đường kính 2.4mm
- Chiều dài 10mm -&gt; 50mm</v>
          </cell>
          <cell r="F918" t="str">
            <v>10 Cái/ Gói</v>
          </cell>
          <cell r="G918" t="str">
            <v>Cái</v>
          </cell>
          <cell r="H918">
            <v>200</v>
          </cell>
          <cell r="I918">
            <v>430000</v>
          </cell>
          <cell r="J918">
            <v>86000000</v>
          </cell>
          <cell r="K918">
            <v>1720000</v>
          </cell>
          <cell r="L918">
            <v>129000000</v>
          </cell>
          <cell r="M918">
            <v>60200000</v>
          </cell>
          <cell r="N918">
            <v>34</v>
          </cell>
          <cell r="O918" t="str">
            <v>PP2300520356</v>
          </cell>
          <cell r="P918" t="str">
            <v>Vít khóa tự taro đường kính 2.4mm</v>
          </cell>
          <cell r="Q918">
            <v>180</v>
          </cell>
          <cell r="R918">
            <v>79140000</v>
          </cell>
          <cell r="S918">
            <v>210</v>
          </cell>
          <cell r="T918">
            <v>0</v>
          </cell>
          <cell r="U918" t="str">
            <v>Vít khóa</v>
          </cell>
          <cell r="V918" t="str">
            <v>Vít khóa</v>
          </cell>
          <cell r="W918" t="str">
            <v>Đã đăng kí đang đợi được duyệt</v>
          </cell>
          <cell r="X918" t="str">
            <v>F14CB-PA00189; F14CB-PA00190; F14CB-PA00191; F14CB-PA00192; F14CB-PA00176; F14CB-PA00177; F14CB-PA00178; F14CB-PA00179; F14CB-PA00180; F14CB-PA00181; F14CB-PA00182; F14CB-PA00183; F14CB-PA00184; F14CB-PA00185; F14CB-PA00186; F14CB-PA00187; F14CB-PA00188</v>
          </cell>
          <cell r="Y918" t="str">
            <v>Chất liệu: Titanium alloy Ti6Al4V/Ti6Al4VELI (hợp kim titan), tiêu chuẩn ISO 5832-3:2021 và ASTM F136-13, bề mặt nẹp có xử lý màu anode hóa loại III (Colored anodizing type III) có màu xanh bền và chống ăn mòn.
 Vít khóa 2.4mm tự taro, đường kính mũ：Φ3.5mm, chiều cao đầu：1.9mm, mũ vít hình bông sao,  đầu vít có ren toàn bộ
- Đường kính trong：Φ1.9mm, đường kính ngoài：Φ2.4mm
- Chiều dài 6/7/8/9/10/11/12/13/14//16/18/20/22/24/26/28/30mm, bước tăng từ 1/2mm. 
Tip Dài: 3mm, mũi khoang: Φ1.8mm, screwdriver/tua vít: Stardrive  T8 Sử dụng chung với nẹp tương đồng, có bộ trợ cụ tương thích.
Đạt tiêu chuẩn chất lượng: CE, ISO 13485:2016.</v>
          </cell>
          <cell r="Z918" t="str">
            <v xml:space="preserve">Wuhan Mindray Scientific Co., Ltd, </v>
          </cell>
          <cell r="AA918" t="str">
            <v>China</v>
          </cell>
          <cell r="AB918" t="str">
            <v xml:space="preserve">Wuhan Mindray Scientific Co., Ltd, </v>
          </cell>
          <cell r="AC918" t="str">
            <v>China</v>
          </cell>
          <cell r="AD918" t="str">
            <v>C</v>
          </cell>
          <cell r="AE918" t="str">
            <v>2300573ĐKLH/BYT-HTTB</v>
          </cell>
          <cell r="AF918" t="str">
            <v>Cái/ Túi</v>
          </cell>
          <cell r="AG918" t="str">
            <v>Cái</v>
          </cell>
          <cell r="AH918">
            <v>200</v>
          </cell>
          <cell r="AI918">
            <v>0</v>
          </cell>
          <cell r="AJ918" t="str">
            <v>vn0312587344</v>
          </cell>
          <cell r="AK918" t="str">
            <v>CÔNG TY CỔ PHẦN DƯỢC PHẨM ĐẠI TÍN</v>
          </cell>
          <cell r="AL918" t="str">
            <v>Đạt</v>
          </cell>
          <cell r="AM918"/>
          <cell r="AN918" t="str">
            <v>Trương Thị Mỹ Quý</v>
          </cell>
          <cell r="AO918" t="str">
            <v>Đạt</v>
          </cell>
          <cell r="AP918" t="str">
            <v>Đạt</v>
          </cell>
          <cell r="AQ918" t="str">
            <v>Đạt</v>
          </cell>
          <cell r="AR918">
            <v>0</v>
          </cell>
          <cell r="AS918" t="str">
            <v>Đạt</v>
          </cell>
          <cell r="AT918" t="str">
            <v>Đạt</v>
          </cell>
          <cell r="AU918" t="str">
            <v>Đạt</v>
          </cell>
          <cell r="AV918" t="str">
            <v>Đạt</v>
          </cell>
          <cell r="AW918" t="str">
            <v>Đạt</v>
          </cell>
          <cell r="AX918" t="str">
            <v>Đạt</v>
          </cell>
          <cell r="AY918" t="str">
            <v>Đạt</v>
          </cell>
          <cell r="AZ918">
            <v>0</v>
          </cell>
          <cell r="BA918" t="str">
            <v>Nguyễn Văn Tuyền</v>
          </cell>
          <cell r="BB918" t="str">
            <v>Đạt</v>
          </cell>
          <cell r="BC918">
            <v>0</v>
          </cell>
        </row>
        <row r="919">
          <cell r="C919" t="str">
            <v>PP2300520356</v>
          </cell>
          <cell r="D919" t="str">
            <v>Vít khóa tự taro đường kính 2.4mm</v>
          </cell>
          <cell r="E919" t="str">
            <v>- Chất liệu Titan, Ti6Al4V 
- Đường kính 2.4mm
- Chiều dài 10mm -&gt; 50mm</v>
          </cell>
          <cell r="F919" t="str">
            <v>10 Cái/ Gói</v>
          </cell>
          <cell r="G919" t="str">
            <v>Cái</v>
          </cell>
          <cell r="H919">
            <v>200</v>
          </cell>
          <cell r="I919">
            <v>430000</v>
          </cell>
          <cell r="J919">
            <v>86000000</v>
          </cell>
          <cell r="K919">
            <v>1720000</v>
          </cell>
          <cell r="L919">
            <v>129000000</v>
          </cell>
          <cell r="M919">
            <v>60200000</v>
          </cell>
          <cell r="N919">
            <v>34</v>
          </cell>
          <cell r="O919" t="str">
            <v>PP2300520356</v>
          </cell>
          <cell r="P919" t="str">
            <v>Vít khóa tự taro đường kính 2.4mm</v>
          </cell>
          <cell r="Q919">
            <v>180</v>
          </cell>
          <cell r="R919">
            <v>231000000</v>
          </cell>
          <cell r="S919">
            <v>211</v>
          </cell>
          <cell r="T919" t="str">
            <v>Giao hàng trong vòng 24h kể từ thời điểm gửi đơn đặt hàng của Bệnh viện</v>
          </cell>
          <cell r="U919" t="str">
            <v>2.4 mm Vít khóa tự taro</v>
          </cell>
          <cell r="V919" t="str">
            <v>2.4 mm Vít khóa tự taro</v>
          </cell>
          <cell r="W919" t="str">
            <v>N07.06.040.0972.000.0019.(001-013)</v>
          </cell>
          <cell r="X919" t="str">
            <v>IMA-24LOTaaa</v>
          </cell>
          <cell r="Y919" t="str">
            <v xml:space="preserve">Vít khóa tự ta ro 2.4 mm: 
 - Đường kính  vít (đường kính ren)  vít 2.4 mm ± 0.05 mm
- Đường kính lõi vít 1.9 mm ± 0.05 mm
- Đường kính mũ vít (đầu vít) ∅ 3.45 ± 0.1 mm.
Khoảng cách hai đỉnh đối diện của mũ vít (mm):
+ Đầu hình sao 2.26 ± 0.05 mm
+ Đầu lục giác 2.3 ± 0.05 mm
- Góc ren vít  60°, bước ren 0.6 ± 0.05 mm
-  Chiều dài từ 6-30mm bước tăng 2 mm
- Vật liệu Titanium 6AL-4V phù hợp với tiêu chuẩn ASTM F 136.
- Tiệt trùng bằng Ethylene Oxyde.  </v>
          </cell>
          <cell r="Z919" t="str">
            <v>Công ty Cổ Phần Nhà máy Trang thiết bị Y tế USM Healthcare</v>
          </cell>
          <cell r="AA919" t="str">
            <v>Việt Nam</v>
          </cell>
          <cell r="AB919" t="str">
            <v>Việt Nam</v>
          </cell>
          <cell r="AC919" t="str">
            <v>Việt Nam</v>
          </cell>
          <cell r="AD919" t="str">
            <v>C</v>
          </cell>
          <cell r="AE919" t="str">
            <v>2301184ĐKLH/BYT-HTTB ngày 11/10/2023</v>
          </cell>
          <cell r="AF919" t="str">
            <v>1 cái / gói</v>
          </cell>
          <cell r="AG919" t="str">
            <v>Cái</v>
          </cell>
          <cell r="AH919">
            <v>200</v>
          </cell>
          <cell r="AI919">
            <v>0</v>
          </cell>
          <cell r="AJ919" t="str">
            <v>vn0312041033</v>
          </cell>
          <cell r="AK919" t="str">
            <v>CÔNG TY CỔ PHẦN NHÀ MÁY TRANG THIẾT BỊ Y TẾ USM HEALTHCARE</v>
          </cell>
          <cell r="AL919" t="str">
            <v>Đạt</v>
          </cell>
          <cell r="AM919"/>
          <cell r="AN919" t="str">
            <v>Nguyễn Thị Phương Hoa</v>
          </cell>
          <cell r="AO919" t="str">
            <v>Đạt</v>
          </cell>
          <cell r="AP919" t="str">
            <v>Đạt</v>
          </cell>
          <cell r="AQ919" t="str">
            <v>Đạt</v>
          </cell>
          <cell r="AR919">
            <v>0</v>
          </cell>
          <cell r="AS919" t="str">
            <v>Đạt</v>
          </cell>
          <cell r="AT919" t="str">
            <v>Đạt</v>
          </cell>
          <cell r="AU919" t="str">
            <v>Đạt</v>
          </cell>
          <cell r="AV919" t="str">
            <v>Đạt</v>
          </cell>
          <cell r="AW919" t="str">
            <v>Đạt</v>
          </cell>
          <cell r="AX919" t="str">
            <v>Đạt</v>
          </cell>
          <cell r="AY919" t="str">
            <v>Đạt</v>
          </cell>
          <cell r="AZ919">
            <v>0</v>
          </cell>
          <cell r="BA919" t="str">
            <v>Nguyễn Bảo Thắng</v>
          </cell>
          <cell r="BB919" t="str">
            <v>Đạt</v>
          </cell>
          <cell r="BC919">
            <v>0</v>
          </cell>
        </row>
        <row r="920">
          <cell r="C920" t="str">
            <v>PP2300520356</v>
          </cell>
          <cell r="D920" t="str">
            <v>Vít khóa tự taro đường kính 2.4mm</v>
          </cell>
          <cell r="E920" t="str">
            <v>- Chất liệu Titan, Ti6Al4V 
- Đường kính 2.4mm
- Chiều dài 10mm -&gt; 50mm</v>
          </cell>
          <cell r="F920" t="str">
            <v>10 Cái/ Gói</v>
          </cell>
          <cell r="G920" t="str">
            <v>Cái</v>
          </cell>
          <cell r="H920">
            <v>200</v>
          </cell>
          <cell r="I920">
            <v>430000</v>
          </cell>
          <cell r="J920">
            <v>86000000</v>
          </cell>
          <cell r="K920">
            <v>1720000</v>
          </cell>
          <cell r="L920">
            <v>129000000</v>
          </cell>
          <cell r="M920">
            <v>60200000</v>
          </cell>
          <cell r="N920">
            <v>34</v>
          </cell>
          <cell r="O920" t="str">
            <v>PP2300520356</v>
          </cell>
          <cell r="P920" t="str">
            <v>Vít khóa tự taro đường kính 2.4mm</v>
          </cell>
          <cell r="Q920">
            <v>180</v>
          </cell>
          <cell r="R920">
            <v>133646000</v>
          </cell>
          <cell r="S920">
            <v>210</v>
          </cell>
          <cell r="T920" t="str">
            <v>Trong vòng 24 giờ kể từ thời điểm đặt hàng của Bệnh viện</v>
          </cell>
          <cell r="U920" t="str">
            <v>Vít khóa (Ti) tự taro đường kính 2.4mm</v>
          </cell>
          <cell r="V920" t="str">
            <v>Vít khóa (Ti) tự taro đường kính 2.4mm</v>
          </cell>
          <cell r="W920" t="str">
            <v>N07.06.040.5053.272.0090</v>
          </cell>
          <cell r="X920" t="str">
            <v>PNM2021-xxx</v>
          </cell>
          <cell r="Y920" t="str">
            <v>- Chất liệu Titan, Ti6Al4V 
- Đường kính 2.4mm
- Chiều dài 10mm -&gt; 50mm</v>
          </cell>
          <cell r="Z920" t="str">
            <v>Normmed Medikal Ve Makina Sanayi Ticaret Limited Sirketi</v>
          </cell>
          <cell r="AA920" t="str">
            <v>Thổ Nhĩ Kỳ</v>
          </cell>
          <cell r="AB920" t="str">
            <v>Normmed Medikal Ve Makina Sanayi Ticaret Limited Sirketi</v>
          </cell>
          <cell r="AC920" t="str">
            <v>Thổ Nhĩ Kỳ</v>
          </cell>
          <cell r="AD920" t="str">
            <v>C</v>
          </cell>
          <cell r="AE920" t="str">
            <v>GPNK số: 17082NK/BYT-TB-CT ngày 08/12/2020</v>
          </cell>
          <cell r="AF920" t="str">
            <v>5 Cái/ Gói</v>
          </cell>
          <cell r="AG920" t="str">
            <v>Cái</v>
          </cell>
          <cell r="AH920">
            <v>200</v>
          </cell>
          <cell r="AI920">
            <v>0</v>
          </cell>
          <cell r="AJ920" t="str">
            <v>vn0101384017</v>
          </cell>
          <cell r="AK920" t="str">
            <v>CÔNG TY CỔ PHẦN THIẾT BỊ Y TẾ VÀ THƯƠNG MẠI HOA CẨM CHƯỚNG</v>
          </cell>
          <cell r="AL920" t="str">
            <v>Đạt</v>
          </cell>
          <cell r="AM920"/>
          <cell r="AN920" t="str">
            <v xml:space="preserve">Trịnh Thụy Bảo Quyên </v>
          </cell>
          <cell r="AO920" t="str">
            <v>Đạt</v>
          </cell>
          <cell r="AP920" t="str">
            <v>Đạt</v>
          </cell>
          <cell r="AQ920" t="str">
            <v>Đạt</v>
          </cell>
          <cell r="AR920">
            <v>0</v>
          </cell>
          <cell r="AS920" t="str">
            <v>Đạt</v>
          </cell>
          <cell r="AT920" t="str">
            <v>Đạt</v>
          </cell>
          <cell r="AU920" t="str">
            <v>Đạt</v>
          </cell>
          <cell r="AV920" t="str">
            <v>Đạt</v>
          </cell>
          <cell r="AW920" t="str">
            <v>Đạt</v>
          </cell>
          <cell r="AX920" t="str">
            <v>Đạt</v>
          </cell>
          <cell r="AY920" t="str">
            <v>Đạt</v>
          </cell>
          <cell r="AZ920">
            <v>0</v>
          </cell>
          <cell r="BA920" t="str">
            <v>Nguyễn Văn Tuyền</v>
          </cell>
          <cell r="BB920" t="str">
            <v>Đạt</v>
          </cell>
          <cell r="BC920">
            <v>0</v>
          </cell>
        </row>
        <row r="921">
          <cell r="C921" t="str">
            <v>PP2300520357</v>
          </cell>
          <cell r="D921" t="str">
            <v>Vít khóa tự taro đường kính 1.5mm</v>
          </cell>
          <cell r="E921" t="str">
            <v>- Chất liệu Titan, Ti6Al4V 
- Vít khóa tự taro đường kính 1.5mm
- Chiều dài các cỡ</v>
          </cell>
          <cell r="F921" t="str">
            <v>10 Cái/ Gói</v>
          </cell>
          <cell r="G921" t="str">
            <v>Cái</v>
          </cell>
          <cell r="H921">
            <v>100</v>
          </cell>
          <cell r="I921">
            <v>1180000</v>
          </cell>
          <cell r="J921">
            <v>118000000</v>
          </cell>
          <cell r="K921">
            <v>2360000</v>
          </cell>
          <cell r="L921">
            <v>177000000</v>
          </cell>
          <cell r="M921">
            <v>82600000</v>
          </cell>
          <cell r="N921">
            <v>17</v>
          </cell>
          <cell r="O921" t="str">
            <v>PP2300520357</v>
          </cell>
          <cell r="P921" t="str">
            <v>Vít khóa tự taro đường kính 1.5mm</v>
          </cell>
          <cell r="Q921">
            <v>180</v>
          </cell>
          <cell r="R921">
            <v>79140000</v>
          </cell>
          <cell r="S921">
            <v>210</v>
          </cell>
          <cell r="T921">
            <v>0</v>
          </cell>
          <cell r="U921" t="str">
            <v>Vít khóa</v>
          </cell>
          <cell r="V921" t="str">
            <v>Vít khóa</v>
          </cell>
          <cell r="W921" t="str">
            <v>Đã đăng kí đang đợi được duyệt</v>
          </cell>
          <cell r="X921" t="str">
            <v>F14CB-PA00480; F14CB-PA00481; F14CB-PA00482; F14CB-PA00483; F14CB-PA00484; F14CB-PA00485; F14CB-PA00486; F14CB-PA00487; F14CB-PA00488; F14CB-PA00489; F14CB-PA00490; F14CB-PA00491; F14CB-PA00492; F14CB-PA00493; F14CB-PA00494</v>
          </cell>
          <cell r="Y921" t="str">
            <v>Chất liệu: Titanium alloy Ti6Al4V/Ti6Al4VELI (hợp kim titan), tiêu chuẩn ISO 5832-3:2021 và ASTM F136-13, bề mặt nẹp có xử lý màu anode hóa loại III (Colored anodizing type III) có màu xanh bền và chống ăn mòn.
Vít khóa 1.5mm tự taro, đường kính mũ：Φ2.15mm, chiều cao đầu：1.29mm, mũ vít hình bông sao, đầu vít có ren toàn bộ
- Đường kính trong：Φ1.1mm, đường kính ngoài：Φ1.5mm
Chiều dài 6/7/8/9/10/11/12/13/14/15/16/18/20/22/24mm, bước tăng từ 1/2mm.
- Tip Dài：2mm, mũi khoang：Φ1.1mm, screwdriver/tua vít：Stardrive  T5
Sử dụng chung với nẹp tương đồng, có bộ trợ cụ tương thích.
Đạt tiêu chuẩn chất lượng: CE, ISO 13485:2016.</v>
          </cell>
          <cell r="Z921" t="str">
            <v xml:space="preserve">Wuhan Mindray Scientific Co., Ltd, </v>
          </cell>
          <cell r="AA921" t="str">
            <v>China</v>
          </cell>
          <cell r="AB921" t="str">
            <v xml:space="preserve">Wuhan Mindray Scientific Co., Ltd, </v>
          </cell>
          <cell r="AC921" t="str">
            <v>China</v>
          </cell>
          <cell r="AD921" t="str">
            <v>C</v>
          </cell>
          <cell r="AE921" t="str">
            <v>2300573ĐKLH/BYT-HTTB</v>
          </cell>
          <cell r="AF921" t="str">
            <v>Cái/ Túi</v>
          </cell>
          <cell r="AG921" t="str">
            <v>Cái</v>
          </cell>
          <cell r="AH921">
            <v>100</v>
          </cell>
          <cell r="AI921">
            <v>0</v>
          </cell>
          <cell r="AJ921" t="str">
            <v>vn0312587344</v>
          </cell>
          <cell r="AK921" t="str">
            <v>CÔNG TY CỔ PHẦN DƯỢC PHẨM ĐẠI TÍN</v>
          </cell>
          <cell r="AL921" t="str">
            <v>Đạt</v>
          </cell>
          <cell r="AM921"/>
          <cell r="AN921" t="str">
            <v>Trương Thị Mỹ Quý</v>
          </cell>
          <cell r="AO921" t="str">
            <v>Đạt</v>
          </cell>
          <cell r="AP921" t="str">
            <v>Đạt</v>
          </cell>
          <cell r="AQ921" t="str">
            <v>Đạt</v>
          </cell>
          <cell r="AR921">
            <v>0</v>
          </cell>
          <cell r="AS921" t="str">
            <v>Đạt</v>
          </cell>
          <cell r="AT921" t="str">
            <v>Đạt</v>
          </cell>
          <cell r="AU921" t="str">
            <v>Đạt</v>
          </cell>
          <cell r="AV921" t="str">
            <v>Đạt</v>
          </cell>
          <cell r="AW921" t="str">
            <v>Đạt</v>
          </cell>
          <cell r="AX921" t="str">
            <v>Đạt</v>
          </cell>
          <cell r="AY921" t="str">
            <v>Đạt</v>
          </cell>
          <cell r="AZ921">
            <v>0</v>
          </cell>
          <cell r="BA921" t="str">
            <v>Nguyễn Văn Tuyền</v>
          </cell>
          <cell r="BB921" t="str">
            <v>Đạt</v>
          </cell>
          <cell r="BC921">
            <v>0</v>
          </cell>
        </row>
        <row r="922">
          <cell r="C922" t="str">
            <v>PP2300520357</v>
          </cell>
          <cell r="D922" t="str">
            <v>Vít khóa tự taro đường kính 1.5mm</v>
          </cell>
          <cell r="E922" t="str">
            <v>- Chất liệu Titan, Ti6Al4V 
- Vít khóa tự taro đường kính 1.5mm
- Chiều dài các cỡ</v>
          </cell>
          <cell r="F922" t="str">
            <v>10 Cái/ Gói</v>
          </cell>
          <cell r="G922" t="str">
            <v>Cái</v>
          </cell>
          <cell r="H922">
            <v>100</v>
          </cell>
          <cell r="I922">
            <v>1180000</v>
          </cell>
          <cell r="J922">
            <v>118000000</v>
          </cell>
          <cell r="K922">
            <v>2360000</v>
          </cell>
          <cell r="L922">
            <v>177000000</v>
          </cell>
          <cell r="M922">
            <v>82600000</v>
          </cell>
          <cell r="N922">
            <v>17</v>
          </cell>
          <cell r="O922" t="str">
            <v>PP2300520357</v>
          </cell>
          <cell r="P922" t="str">
            <v>Vít khóa tự taro đường kính 1.5mm</v>
          </cell>
          <cell r="Q922">
            <v>180</v>
          </cell>
          <cell r="R922">
            <v>133646000</v>
          </cell>
          <cell r="S922">
            <v>210</v>
          </cell>
          <cell r="T922" t="str">
            <v>Trong vòng 24 giờ kể từ thời điểm đặt hàng của Bệnh viện</v>
          </cell>
          <cell r="U922" t="str">
            <v>Vít khóa (Ti) tự taro đường kính 1.5mm</v>
          </cell>
          <cell r="V922" t="str">
            <v>Vít khóa (Ti) tự taro đường kính 1.5mm</v>
          </cell>
          <cell r="W922" t="str">
            <v>N07.06.040.5053.272.0089</v>
          </cell>
          <cell r="X922" t="str">
            <v>PNM2031-xxx</v>
          </cell>
          <cell r="Y922" t="str">
            <v>- Chất liệu Titan, Ti6Al4V 
- Vít khóa tự taro đường kính 1.5mm
- Chiều dài các cỡ</v>
          </cell>
          <cell r="Z922" t="str">
            <v>Normmed Medikal Ve Makina Sanayi Ticaret Limited Sirketi</v>
          </cell>
          <cell r="AA922" t="str">
            <v>Thổ Nhĩ Kỳ</v>
          </cell>
          <cell r="AB922" t="str">
            <v>Normmed Medikal Ve Makina Sanayi Ticaret Limited Sirketi</v>
          </cell>
          <cell r="AC922" t="str">
            <v>Thổ Nhĩ Kỳ</v>
          </cell>
          <cell r="AD922" t="str">
            <v>C</v>
          </cell>
          <cell r="AE922" t="str">
            <v>GPNK số: 17082NK/BYT-TB-CT ngày 08/12/2020</v>
          </cell>
          <cell r="AF922" t="str">
            <v>5 Cái/ Gói</v>
          </cell>
          <cell r="AG922" t="str">
            <v>Cái</v>
          </cell>
          <cell r="AH922">
            <v>100</v>
          </cell>
          <cell r="AI922">
            <v>0</v>
          </cell>
          <cell r="AJ922" t="str">
            <v>vn0101384017</v>
          </cell>
          <cell r="AK922" t="str">
            <v>CÔNG TY CỔ PHẦN THIẾT BỊ Y TẾ VÀ THƯƠNG MẠI HOA CẨM CHƯỚNG</v>
          </cell>
          <cell r="AL922" t="str">
            <v>Đạt</v>
          </cell>
          <cell r="AM922"/>
          <cell r="AN922" t="str">
            <v xml:space="preserve">Trịnh Thụy Bảo Quyên </v>
          </cell>
          <cell r="AO922" t="str">
            <v>Đạt</v>
          </cell>
          <cell r="AP922" t="str">
            <v>Đạt</v>
          </cell>
          <cell r="AQ922" t="str">
            <v>Đạt</v>
          </cell>
          <cell r="AR922">
            <v>0</v>
          </cell>
          <cell r="AS922" t="str">
            <v>Đạt</v>
          </cell>
          <cell r="AT922" t="str">
            <v>Đạt</v>
          </cell>
          <cell r="AU922" t="str">
            <v>Đạt</v>
          </cell>
          <cell r="AV922" t="str">
            <v>Đạt</v>
          </cell>
          <cell r="AW922" t="str">
            <v>Đạt</v>
          </cell>
          <cell r="AX922" t="str">
            <v>Đạt</v>
          </cell>
          <cell r="AY922" t="str">
            <v>Đạt</v>
          </cell>
          <cell r="AZ922">
            <v>0</v>
          </cell>
          <cell r="BA922" t="str">
            <v>Nguyễn Văn Tuyền</v>
          </cell>
          <cell r="BB922" t="str">
            <v>Đạt</v>
          </cell>
          <cell r="BC922">
            <v>0</v>
          </cell>
        </row>
        <row r="923">
          <cell r="C923" t="str">
            <v>PP2300520357</v>
          </cell>
          <cell r="D923" t="str">
            <v>Vít khóa tự taro đường kính 1.5mm</v>
          </cell>
          <cell r="E923" t="str">
            <v>- Chất liệu Titan, Ti6Al4V 
- Vít khóa tự taro đường kính 1.5mm
- Chiều dài các cỡ</v>
          </cell>
          <cell r="F923" t="str">
            <v>10 Cái/ Gói</v>
          </cell>
          <cell r="G923" t="str">
            <v>Cái</v>
          </cell>
          <cell r="H923">
            <v>100</v>
          </cell>
          <cell r="I923">
            <v>1180000</v>
          </cell>
          <cell r="J923">
            <v>118000000</v>
          </cell>
          <cell r="K923">
            <v>2360000</v>
          </cell>
          <cell r="L923">
            <v>177000000</v>
          </cell>
          <cell r="M923">
            <v>82600000</v>
          </cell>
          <cell r="N923">
            <v>17</v>
          </cell>
          <cell r="O923" t="str">
            <v>PP2300520357</v>
          </cell>
          <cell r="P923" t="str">
            <v>Vít khóa tự taro đường kính 1.5mm</v>
          </cell>
          <cell r="Q923">
            <v>180</v>
          </cell>
          <cell r="R923">
            <v>294448200</v>
          </cell>
          <cell r="S923">
            <v>210</v>
          </cell>
          <cell r="T923" t="str">
            <v>Trong vòng 24 giờ kể từ thời điểm đặt hàng của Bệnh viện</v>
          </cell>
          <cell r="U923" t="str">
            <v>Vít khóa Ø1.5mm, Titan, tự tạo ren, các cỡ</v>
          </cell>
          <cell r="V923" t="str">
            <v xml:space="preserve">Vít khóa Ø1.5mm, Titan, tự tạo ren </v>
          </cell>
          <cell r="W923" t="str">
            <v>N07.06.040.0311.115.0489</v>
          </cell>
          <cell r="X923" t="str">
            <v>TI-1130-xx</v>
          </cell>
          <cell r="Y923" t="str">
            <v xml:space="preserve"> - Chất liệu Hợp kim Titanium Ti6Al4V. 
 - Vít khóa tự taro đường kính 1.5mm, dài 6-24mm, tử 6-16mm bước tăng 1mm, từ 16-24mm bước tăng 2mm
 - Tiêu chuẩn chất lượng CE, ISO, FDA 510k</v>
          </cell>
          <cell r="Z923" t="str">
            <v xml:space="preserve"> Auxein</v>
          </cell>
          <cell r="AA923" t="str">
            <v>Ấn Độ</v>
          </cell>
          <cell r="AB923" t="str">
            <v>Ấn Độ</v>
          </cell>
          <cell r="AC923" t="str">
            <v>Ấn Độ</v>
          </cell>
          <cell r="AD923" t="str">
            <v>C</v>
          </cell>
          <cell r="AE923" t="str">
            <v>7764NK/BYT-TB-CT</v>
          </cell>
          <cell r="AF923" t="str">
            <v>Gói/10</v>
          </cell>
          <cell r="AG923" t="str">
            <v>Cái</v>
          </cell>
          <cell r="AH923">
            <v>100</v>
          </cell>
          <cell r="AI923">
            <v>0</v>
          </cell>
          <cell r="AJ923" t="str">
            <v>vn0303224087</v>
          </cell>
          <cell r="AK923" t="str">
            <v>CÔNG TY TNHH THIẾT BỊ Y TẾ HOÀNG LỘC M.E</v>
          </cell>
          <cell r="AL923" t="str">
            <v>Đạt</v>
          </cell>
          <cell r="AM923"/>
          <cell r="AN923" t="str">
            <v>Hồ Thị Hồng</v>
          </cell>
          <cell r="AO923" t="str">
            <v>Đạt</v>
          </cell>
          <cell r="AP923" t="str">
            <v>Đạt</v>
          </cell>
          <cell r="AQ923" t="str">
            <v>Đạt</v>
          </cell>
          <cell r="AR923">
            <v>0</v>
          </cell>
          <cell r="AS923" t="str">
            <v>Đạt</v>
          </cell>
          <cell r="AT923" t="str">
            <v>Đạt</v>
          </cell>
          <cell r="AU923" t="str">
            <v>Đạt</v>
          </cell>
          <cell r="AV923" t="str">
            <v>Đạt</v>
          </cell>
          <cell r="AW923" t="str">
            <v>Đạt</v>
          </cell>
          <cell r="AX923" t="str">
            <v>Đạt</v>
          </cell>
          <cell r="AY923" t="str">
            <v>Đạt</v>
          </cell>
          <cell r="AZ923">
            <v>0</v>
          </cell>
          <cell r="BA923" t="str">
            <v>Trần Thị Dân</v>
          </cell>
          <cell r="BB923" t="str">
            <v>Đạt</v>
          </cell>
          <cell r="BC923">
            <v>0</v>
          </cell>
        </row>
        <row r="924">
          <cell r="C924" t="str">
            <v>PP2300520358</v>
          </cell>
          <cell r="D924" t="str">
            <v>Vít khóa tự taro đường kính 2.0mm</v>
          </cell>
          <cell r="E924" t="str">
            <v>- Chất liệu Titan, Ti6Al4V
- Vít khóa tự taro đường kính 2.0mm
- Chiều dài: 8mm -&gt; 34mm</v>
          </cell>
          <cell r="F924" t="str">
            <v>10 Cái/ Gói</v>
          </cell>
          <cell r="G924" t="str">
            <v>Cái</v>
          </cell>
          <cell r="H924">
            <v>200</v>
          </cell>
          <cell r="I924">
            <v>560000</v>
          </cell>
          <cell r="J924">
            <v>112000000</v>
          </cell>
          <cell r="K924">
            <v>2240000</v>
          </cell>
          <cell r="L924">
            <v>168000000</v>
          </cell>
          <cell r="M924">
            <v>78400000</v>
          </cell>
          <cell r="N924">
            <v>34</v>
          </cell>
          <cell r="O924" t="str">
            <v>PP2300520358</v>
          </cell>
          <cell r="P924" t="str">
            <v>Vít khóa tự taro đường kính 2.0mm</v>
          </cell>
          <cell r="Q924">
            <v>180</v>
          </cell>
          <cell r="R924">
            <v>334960000</v>
          </cell>
          <cell r="S924">
            <v>210</v>
          </cell>
          <cell r="T924" t="str">
            <v>Trong vòng 24 giờ kể từ thời điểm dặt hàng của Bệnh viện</v>
          </cell>
          <cell r="U924" t="str">
            <v>Vít khóa mini 2.0 các cỡ (A Plus)</v>
          </cell>
          <cell r="V924" t="str">
            <v>Vít khóa mini 2.0 các cỡ (A Plus)</v>
          </cell>
          <cell r="W924" t="str">
            <v>N07.06.040.0029.296.0027</v>
          </cell>
          <cell r="X924" t="str">
            <v>0820-0302-06--&gt; 0820-0302-30</v>
          </cell>
          <cell r="Y924" t="str">
            <v>Chất liệu Ti6Al4V
Đường kính 2.0mm, tự taro, đầu gài chữ thập chống trượt
Dài từ 6-16mm với bước tăng 1mm, từ 16-30mm với bước tăng 2mm</v>
          </cell>
          <cell r="Z924" t="str">
            <v>A Plus Biotechnology Co., Ltd</v>
          </cell>
          <cell r="AA924" t="str">
            <v>Đài Loan</v>
          </cell>
          <cell r="AB924" t="str">
            <v>A Plus Biotechnology Co., Ltd</v>
          </cell>
          <cell r="AC924" t="str">
            <v>Đài Loan</v>
          </cell>
          <cell r="AD924" t="str">
            <v>C</v>
          </cell>
          <cell r="AE924" t="str">
            <v>9030NK/BYT-TB-CT ngày 05/05/2018</v>
          </cell>
          <cell r="AF924" t="str">
            <v>Cái/ gói</v>
          </cell>
          <cell r="AG924" t="str">
            <v>Cái</v>
          </cell>
          <cell r="AH924">
            <v>200</v>
          </cell>
          <cell r="AI924">
            <v>0</v>
          </cell>
          <cell r="AJ924" t="str">
            <v>vn0302221358</v>
          </cell>
          <cell r="AK924" t="str">
            <v>CÔNG TY CỔ PHẦN DƯỢC PHẨM BẾN THÀNH</v>
          </cell>
          <cell r="AL924" t="str">
            <v>Đạt</v>
          </cell>
          <cell r="AM924"/>
          <cell r="AN924" t="str">
            <v>Phạm Thị Kim Hoàng</v>
          </cell>
          <cell r="AO924" t="str">
            <v>Đạt</v>
          </cell>
          <cell r="AP924" t="str">
            <v>Đạt</v>
          </cell>
          <cell r="AQ924" t="str">
            <v>Đạt</v>
          </cell>
          <cell r="AR924">
            <v>0</v>
          </cell>
          <cell r="AS924" t="str">
            <v>Đạt</v>
          </cell>
          <cell r="AT924" t="str">
            <v>Không đạt</v>
          </cell>
          <cell r="AU924" t="str">
            <v>Đạt</v>
          </cell>
          <cell r="AV924" t="str">
            <v>Đạt</v>
          </cell>
          <cell r="AW924" t="str">
            <v>Đạt</v>
          </cell>
          <cell r="AX924" t="str">
            <v>Đạt</v>
          </cell>
          <cell r="AY924" t="str">
            <v>Không đạt</v>
          </cell>
          <cell r="AZ924" t="str">
            <v>Không khớp với:
 HSMT "Chiều dài: 8mm -&gt; 34mm"
HSDT"Dài từ 6-16mm với bước tăng 1mm, từ 16-30mm với bước tăng 2mm"</v>
          </cell>
          <cell r="BA924" t="str">
            <v>Lê Thị Mơ</v>
          </cell>
          <cell r="BB924" t="str">
            <v>Không đạt</v>
          </cell>
          <cell r="BC924" t="str">
            <v>Không khớp với:
 HSMT "Chiều dài: 8mm -&gt; 34mm"
HSDT"Dài từ 6-16mm với bước tăng 1mm, từ 16-30mm với bước tăng 2mm"</v>
          </cell>
        </row>
        <row r="925">
          <cell r="C925" t="str">
            <v>PP2300520358</v>
          </cell>
          <cell r="D925" t="str">
            <v>Vít khóa tự taro đường kính 2.0mm</v>
          </cell>
          <cell r="E925" t="str">
            <v>- Chất liệu Titan, Ti6Al4V
- Vít khóa tự taro đường kính 2.0mm
- Chiều dài: 8mm -&gt; 34mm</v>
          </cell>
          <cell r="F925" t="str">
            <v>10 Cái/ Gói</v>
          </cell>
          <cell r="G925" t="str">
            <v>Cái</v>
          </cell>
          <cell r="H925">
            <v>200</v>
          </cell>
          <cell r="I925">
            <v>560000</v>
          </cell>
          <cell r="J925">
            <v>112000000</v>
          </cell>
          <cell r="K925">
            <v>2240000</v>
          </cell>
          <cell r="L925">
            <v>168000000</v>
          </cell>
          <cell r="M925">
            <v>78400000</v>
          </cell>
          <cell r="N925">
            <v>34</v>
          </cell>
          <cell r="O925" t="str">
            <v>PP2300520358</v>
          </cell>
          <cell r="P925" t="str">
            <v>Vít khóa tự taro đường kính 2.0mm</v>
          </cell>
          <cell r="Q925">
            <v>180</v>
          </cell>
          <cell r="R925">
            <v>79140000</v>
          </cell>
          <cell r="S925">
            <v>210</v>
          </cell>
          <cell r="T925">
            <v>0</v>
          </cell>
          <cell r="U925" t="str">
            <v>Vít khóa</v>
          </cell>
          <cell r="V925" t="str">
            <v>Vít khóa</v>
          </cell>
          <cell r="W925" t="str">
            <v>Đã đăng kí đang đợi được duyệt</v>
          </cell>
          <cell r="X925" t="str">
            <v>F14CB-PA00172; F14CB-PA00173; F14CB-PA00174; F14CB-PA00175; F14CB-PA00159; F14CB-PA00160; F14CB-PA00161; F14CB-PA00162; F14CB-PA00163; F14CB-PA00164; F14CB-PA00165; F14CB-PA00166; F14CB-PA00167; F14CB-PA00168; F14CB-PA00169; F14CB-PA00170; F14CB-PA00171</v>
          </cell>
          <cell r="Y925" t="str">
            <v>Chất liệu: Titanium alloy Ti6Al4V/Ti6Al4VELI (hợp kim titan), tiêu chuẩn ISO 5832-3:2021 và ASTM F136-13, bề mặt nẹp có xử lý màu anode hóa loại III (Colored anodizing type III) có màu xanh bền và chống ăn mòn.
- Vít khóa 2.0mm tự taro, đường kính mũ：Φ2.9mm, chiều cao đầu：1.17mm, mũ vít hình bông sao, đầu vít có ren toàn bộ
- Đường kính trong：Φ1.4mm, đường kính ngoài：Φ2.0mm.
- Chiều dài 6/7/8/9/10/11/12/13/14/16/18/20/22/24/26/28/30mm, bước tăng từ 1/2mm.
Tip Dài：2.5mm, mũi khoang：Φ1.5mm, screwdriver/tua vít：Stardrive  T6
Sử dụng chung với nẹp tương đồng, có bộ trợ cụ tương thích.
Đạt tiêu chuẩn chất lượng: CE, ISO 13485:2016.</v>
          </cell>
          <cell r="Z925" t="str">
            <v xml:space="preserve">Wuhan Mindray Scientific Co., Ltd, </v>
          </cell>
          <cell r="AA925" t="str">
            <v>China</v>
          </cell>
          <cell r="AB925" t="str">
            <v xml:space="preserve">Wuhan Mindray Scientific Co., Ltd, </v>
          </cell>
          <cell r="AC925" t="str">
            <v>China</v>
          </cell>
          <cell r="AD925" t="str">
            <v>C</v>
          </cell>
          <cell r="AE925" t="str">
            <v>2300573ĐKLH/BYT-HTTB</v>
          </cell>
          <cell r="AF925" t="str">
            <v>Cái/ Túi</v>
          </cell>
          <cell r="AG925" t="str">
            <v>Cái</v>
          </cell>
          <cell r="AH925">
            <v>200</v>
          </cell>
          <cell r="AI925">
            <v>0</v>
          </cell>
          <cell r="AJ925" t="str">
            <v>vn0312587344</v>
          </cell>
          <cell r="AK925" t="str">
            <v>CÔNG TY CỔ PHẦN DƯỢC PHẨM ĐẠI TÍN</v>
          </cell>
          <cell r="AL925" t="str">
            <v>Đạt</v>
          </cell>
          <cell r="AM925"/>
          <cell r="AN925" t="str">
            <v>Trương Thị Mỹ Quý</v>
          </cell>
          <cell r="AO925" t="str">
            <v>Đạt</v>
          </cell>
          <cell r="AP925" t="str">
            <v>Đạt</v>
          </cell>
          <cell r="AQ925" t="str">
            <v>Đạt</v>
          </cell>
          <cell r="AR925">
            <v>0</v>
          </cell>
          <cell r="AS925" t="str">
            <v>Đạt</v>
          </cell>
          <cell r="AT925" t="str">
            <v>Đạt</v>
          </cell>
          <cell r="AU925" t="str">
            <v>Đạt</v>
          </cell>
          <cell r="AV925" t="str">
            <v>Đạt</v>
          </cell>
          <cell r="AW925" t="str">
            <v>Đạt</v>
          </cell>
          <cell r="AX925" t="str">
            <v>Đạt</v>
          </cell>
          <cell r="AY925" t="str">
            <v>Đạt</v>
          </cell>
          <cell r="AZ925">
            <v>0</v>
          </cell>
          <cell r="BA925" t="str">
            <v>Nguyễn Văn Tuyền</v>
          </cell>
          <cell r="BB925" t="str">
            <v>Đạt</v>
          </cell>
          <cell r="BC925">
            <v>0</v>
          </cell>
        </row>
        <row r="926">
          <cell r="C926" t="str">
            <v>PP2300520359</v>
          </cell>
          <cell r="D926" t="str">
            <v>Khớp háng toàn phần không xi măng phủ TPS</v>
          </cell>
          <cell r="E926" t="str">
            <v>1. Chuôi khớp chất liệu hợp kim Titan TiAl6V4. Góc cổ thân 125-135 độ
2. Chỏm xương đùi chất liệu Cobalt-Chrome. Cổ đầu 12/14
 3. Ổ cối chất liệu hợp kim Titan TiAl6V4. Kích cỡ từ 38mm đến 82mm, Trên ổ cối có 5 lỗ để bắt vít ổ cối.
- Vít ổ cối: chất liệu hợp kim titanium TiAl64V4
4. Lót ổ cối: Chất liệu vật liệu cao phân từ Ultra high polyetylen hoặc tương đương; có gờ chống trượt</v>
          </cell>
          <cell r="F926" t="str">
            <v>Bộ/hộp</v>
          </cell>
          <cell r="G926" t="str">
            <v>Bộ</v>
          </cell>
          <cell r="H926">
            <v>10</v>
          </cell>
          <cell r="I926">
            <v>58500000</v>
          </cell>
          <cell r="J926">
            <v>585000000</v>
          </cell>
          <cell r="K926">
            <v>11700000</v>
          </cell>
          <cell r="L926">
            <v>877500000</v>
          </cell>
          <cell r="M926">
            <v>409500000</v>
          </cell>
          <cell r="N926">
            <v>2</v>
          </cell>
          <cell r="O926" t="str">
            <v>PP2300520359</v>
          </cell>
          <cell r="P926" t="str">
            <v>Khớp háng toàn phần không xi măng phủ TPS</v>
          </cell>
          <cell r="Q926">
            <v>180</v>
          </cell>
          <cell r="R926">
            <v>133646000</v>
          </cell>
          <cell r="S926">
            <v>210</v>
          </cell>
          <cell r="T926" t="str">
            <v>Trong vòng 24 giờ kể từ thời điểm đặt hàng của Bệnh viện</v>
          </cell>
          <cell r="U926" t="str">
            <v>Khớp háng toàn phần không xi măng phủ TPS (CoCr on PE</v>
          </cell>
          <cell r="V926" t="str">
            <v>Khớp háng toàn phần không xi măng phủ TPS (CoCr on PE</v>
          </cell>
          <cell r="W926" t="str">
            <v>N06.04.051.4640.155.0008</v>
          </cell>
          <cell r="X926" t="str">
            <v>001-1111-xxxx; 016-11xx-xxxx; 031-11xx-xxxx; 151-0111-65xx; 022-2125-xxxx;</v>
          </cell>
          <cell r="Y926" t="str">
            <v>1. Chuôi khớp chất liệu hợp kim Titan TiAl6V4. Góc cổ thân 125-135 độ
2. Chỏm xương đùi chất liệu Cobalt-Chrome. Cổ đầu 12/14
 3. Ổ cối chất liệu hợp kim Titan TiAl6V4. Kích cỡ từ 38mm đến 82mm, Trên ổ cối có 5 lỗ để bắt vít ổ cối.
- Vít ổ cối: chất liệu hợp kim titanium TiAl64V4
4. Lót ổ cối: Chất liệu vật liệu cao phân từ Ultra high polyetylen hoặc tương đương; có gờ chống trượt</v>
          </cell>
          <cell r="Z926" t="str">
            <v>Biotech GmbH</v>
          </cell>
          <cell r="AA926" t="str">
            <v>Đức</v>
          </cell>
          <cell r="AB926" t="str">
            <v>Biotech GmbH</v>
          </cell>
          <cell r="AC926" t="str">
            <v>Đức</v>
          </cell>
          <cell r="AD926" t="str">
            <v>C</v>
          </cell>
          <cell r="AE926" t="str">
            <v xml:space="preserve">GPNK số 16979NK/BYT-TB-CT ngày 26/11/2020
</v>
          </cell>
          <cell r="AF926" t="str">
            <v>Bộ/ Hộp</v>
          </cell>
          <cell r="AG926" t="str">
            <v>Bộ</v>
          </cell>
          <cell r="AH926">
            <v>10</v>
          </cell>
          <cell r="AI926">
            <v>0</v>
          </cell>
          <cell r="AJ926" t="str">
            <v>vn0101384017</v>
          </cell>
          <cell r="AK926" t="str">
            <v>CÔNG TY CỔ PHẦN THIẾT BỊ Y TẾ VÀ THƯƠNG MẠI HOA CẨM CHƯỚNG</v>
          </cell>
          <cell r="AL926" t="str">
            <v>Đạt</v>
          </cell>
          <cell r="AM926"/>
          <cell r="AN926" t="str">
            <v xml:space="preserve">Trịnh Thụy Bảo Quyên </v>
          </cell>
          <cell r="AO926" t="str">
            <v>Đạt</v>
          </cell>
          <cell r="AP926" t="str">
            <v>Đạt</v>
          </cell>
          <cell r="AQ926" t="str">
            <v>Đạt</v>
          </cell>
          <cell r="AR926">
            <v>0</v>
          </cell>
          <cell r="AS926" t="str">
            <v>Đạt</v>
          </cell>
          <cell r="AT926" t="str">
            <v>Đạt</v>
          </cell>
          <cell r="AU926" t="str">
            <v>Đạt</v>
          </cell>
          <cell r="AV926" t="str">
            <v>Đạt</v>
          </cell>
          <cell r="AW926" t="str">
            <v>Đạt</v>
          </cell>
          <cell r="AX926" t="str">
            <v>Đạt</v>
          </cell>
          <cell r="AY926" t="str">
            <v>Đạt</v>
          </cell>
          <cell r="AZ926">
            <v>0</v>
          </cell>
          <cell r="BA926" t="str">
            <v>Nguyễn Văn Tuyền</v>
          </cell>
          <cell r="BB926" t="str">
            <v>Đạt</v>
          </cell>
          <cell r="BC926">
            <v>0</v>
          </cell>
        </row>
        <row r="927">
          <cell r="C927" t="str">
            <v>PP2300520359</v>
          </cell>
          <cell r="D927" t="str">
            <v>Khớp háng toàn phần không xi măng phủ TPS</v>
          </cell>
          <cell r="E927" t="str">
            <v>1. Chuôi khớp chất liệu hợp kim Titan TiAl6V4. Góc cổ thân 125-135 độ
2. Chỏm xương đùi chất liệu Cobalt-Chrome. Cổ đầu 12/14
 3. Ổ cối chất liệu hợp kim Titan TiAl6V4. Kích cỡ từ 38mm đến 82mm, Trên ổ cối có 5 lỗ để bắt vít ổ cối.
- Vít ổ cối: chất liệu hợp kim titanium TiAl64V4
4. Lót ổ cối: Chất liệu vật liệu cao phân từ Ultra high polyetylen hoặc tương đương; có gờ chống trượt</v>
          </cell>
          <cell r="F927" t="str">
            <v>Bộ/hộp</v>
          </cell>
          <cell r="G927" t="str">
            <v>Bộ</v>
          </cell>
          <cell r="H927">
            <v>10</v>
          </cell>
          <cell r="I927">
            <v>58500000</v>
          </cell>
          <cell r="J927">
            <v>585000000</v>
          </cell>
          <cell r="K927">
            <v>11700000</v>
          </cell>
          <cell r="L927">
            <v>877500000</v>
          </cell>
          <cell r="M927">
            <v>409500000</v>
          </cell>
          <cell r="N927">
            <v>2</v>
          </cell>
          <cell r="O927" t="str">
            <v>PP2300520359</v>
          </cell>
          <cell r="P927" t="str">
            <v>Khớp háng toàn phần không xi măng phủ TPS</v>
          </cell>
          <cell r="Q927">
            <v>180</v>
          </cell>
          <cell r="R927">
            <v>417456000</v>
          </cell>
          <cell r="S927">
            <v>210</v>
          </cell>
          <cell r="T927" t="str">
            <v>Trong vòng 24 giờ kể từ thời điểm đặt hàng của Bệnh viện</v>
          </cell>
          <cell r="U927" t="str">
            <v>Bộ khớp háng toàn phần không xi măng</v>
          </cell>
          <cell r="V927" t="str">
            <v>Bộ khớp háng toàn phần không xi măng</v>
          </cell>
          <cell r="W927" t="str">
            <v>N06.04.051.0580.175.0012</v>
          </cell>
          <cell r="X927" t="str">
            <v>88110xxxxx
881000xxxx
881311xxxx
88120xxxxx
8814006xxx</v>
          </cell>
          <cell r="Y927" t="str">
            <v>1. Chuôi khớp chất liệu hợp kim Titan TiAl6V4. Góc cổ thân 125-135 độ
2. Chỏm xương đùi chất liệu Cobalt-Chrome. Cổ đầu 12/14
 3. Ổ cối chất liệu hợp kim Titan TiAl6V4. Kích cỡ từ 38mm đến 82mm, Trên ổ cối có 5 lỗ để bắt vít ổ cối.
- Vít ổ cối: chất liệu hợp kim titanium TiAl64V4
4. Lót ổ cối: Chất liệu vật liệu cao phân từ Ultra high polyetylen hoặc tương đương; có gờ chống trượt</v>
          </cell>
          <cell r="Z927" t="str">
            <v>B-One Ortho Corp.</v>
          </cell>
          <cell r="AA927" t="str">
            <v>Mỹ</v>
          </cell>
          <cell r="AB927" t="str">
            <v>B-One Ortho Corp.</v>
          </cell>
          <cell r="AC927" t="str">
            <v>Mỹ</v>
          </cell>
          <cell r="AD927" t="str">
            <v>C</v>
          </cell>
          <cell r="AE927" t="str">
            <v>14501NK/BYT-TB-CT ngày 03/02/2020</v>
          </cell>
          <cell r="AF927" t="str">
            <v>5 cái/ bộ</v>
          </cell>
          <cell r="AG927" t="str">
            <v>Bộ</v>
          </cell>
          <cell r="AH927">
            <v>10</v>
          </cell>
          <cell r="AI927">
            <v>0</v>
          </cell>
          <cell r="AJ927" t="str">
            <v>vn0311829625</v>
          </cell>
          <cell r="AK927" t="str">
            <v>CÔNG TY CỔ PHẦN Y TẾ THÀNH ÂN</v>
          </cell>
          <cell r="AL927" t="str">
            <v>Đạt</v>
          </cell>
          <cell r="AM927"/>
          <cell r="AN927" t="str">
            <v>Phan Thị Lường</v>
          </cell>
          <cell r="AO927" t="str">
            <v>Đạt</v>
          </cell>
          <cell r="AP927" t="str">
            <v>Đạt</v>
          </cell>
          <cell r="AQ927" t="str">
            <v>Đạt</v>
          </cell>
          <cell r="AR927">
            <v>0</v>
          </cell>
          <cell r="AS927" t="str">
            <v>Đạt</v>
          </cell>
          <cell r="AT927" t="str">
            <v>Đạt</v>
          </cell>
          <cell r="AU927" t="str">
            <v>Đạt</v>
          </cell>
          <cell r="AV927" t="str">
            <v>Đạt</v>
          </cell>
          <cell r="AW927" t="str">
            <v>Đạt</v>
          </cell>
          <cell r="AX927" t="str">
            <v>Đạt</v>
          </cell>
          <cell r="AY927" t="str">
            <v>Đạt</v>
          </cell>
          <cell r="AZ927">
            <v>0</v>
          </cell>
          <cell r="BA927" t="str">
            <v>Hồ Thị Xuân Thu</v>
          </cell>
          <cell r="BB927" t="str">
            <v>Đạt</v>
          </cell>
          <cell r="BC927">
            <v>0</v>
          </cell>
        </row>
        <row r="928">
          <cell r="C928" t="str">
            <v>PP2300520359</v>
          </cell>
          <cell r="D928" t="str">
            <v>Khớp háng toàn phần không xi măng phủ TPS</v>
          </cell>
          <cell r="E928" t="str">
            <v>1. Chuôi khớp chất liệu hợp kim Titan TiAl6V4. Góc cổ thân 125-135 độ
2. Chỏm xương đùi chất liệu Cobalt-Chrome. Cổ đầu 12/14
 3. Ổ cối chất liệu hợp kim Titan TiAl6V4. Kích cỡ từ 38mm đến 82mm, Trên ổ cối có 5 lỗ để bắt vít ổ cối.
- Vít ổ cối: chất liệu hợp kim titanium TiAl64V4
4. Lót ổ cối: Chất liệu vật liệu cao phân từ Ultra high polyetylen hoặc tương đương; có gờ chống trượt</v>
          </cell>
          <cell r="F928" t="str">
            <v>Bộ/hộp</v>
          </cell>
          <cell r="G928" t="str">
            <v>Bộ</v>
          </cell>
          <cell r="H928">
            <v>10</v>
          </cell>
          <cell r="I928">
            <v>58500000</v>
          </cell>
          <cell r="J928">
            <v>585000000</v>
          </cell>
          <cell r="K928">
            <v>11700000</v>
          </cell>
          <cell r="L928">
            <v>877500000</v>
          </cell>
          <cell r="M928">
            <v>409500000</v>
          </cell>
          <cell r="N928">
            <v>2</v>
          </cell>
          <cell r="O928" t="str">
            <v>PP2300520359</v>
          </cell>
          <cell r="P928" t="str">
            <v>Khớp háng toàn phần không xi măng phủ TPS</v>
          </cell>
          <cell r="Q928">
            <v>180</v>
          </cell>
          <cell r="R928">
            <v>197526000</v>
          </cell>
          <cell r="S928">
            <v>210</v>
          </cell>
          <cell r="T928" t="str">
            <v>Trong vòng 24 giờ kể từ thời điểm đặt hàng của Bệnh viện</v>
          </cell>
          <cell r="U928" t="str">
            <v>Khớp háng toàn phần không xi măng SL X-pore</v>
          </cell>
          <cell r="V928" t="str">
            <v>Khớp háng toàn phần không xi măng SL X-pore</v>
          </cell>
          <cell r="W928" t="str">
            <v>N06.04.051.3457.292.0001</v>
          </cell>
          <cell r="X928" t="str">
            <v xml:space="preserve"> 352xx +  363xx +  203xx +  157xx +  367xx
</v>
          </cell>
          <cell r="Y928" t="str">
            <v xml:space="preserve">1. Chuôi khớp chất liệu hợp kim Titan TiAl6V4. Góc cổ thân 125-135 độ
2. Chỏm xương đùi chất liệu Cobalt-Chrome. Cổ đầu 12/14
 3. Ổ cối chất liệu hợp kim Titan TiAl6V4. Kích cỡ từ 38mm đến 82mm, Trên ổ cối có 5 lỗ để bắt vít ổ cối.
- Vít ổ cối: chất liệu </v>
          </cell>
          <cell r="Z928" t="str">
            <v>Permedica S.p.A</v>
          </cell>
          <cell r="AA928" t="str">
            <v>Ý</v>
          </cell>
          <cell r="AB928" t="str">
            <v>Permedica S.p.A</v>
          </cell>
          <cell r="AC928" t="str">
            <v>Ý</v>
          </cell>
          <cell r="AD928" t="str">
            <v>C</v>
          </cell>
          <cell r="AE928" t="str">
            <v>13983NK/BYT-TB-CT</v>
          </cell>
          <cell r="AF928" t="str">
            <v>Cái/ Hộp</v>
          </cell>
          <cell r="AG928" t="str">
            <v>Bộ</v>
          </cell>
          <cell r="AH928">
            <v>10</v>
          </cell>
          <cell r="AI928">
            <v>0</v>
          </cell>
          <cell r="AJ928" t="str">
            <v>vn0313296806</v>
          </cell>
          <cell r="AK928" t="str">
            <v>CÔNG TY TNHH THIÊT BỊ Y TẾ TVT</v>
          </cell>
          <cell r="AL928" t="str">
            <v>Đạt</v>
          </cell>
          <cell r="AM928"/>
          <cell r="AN928" t="str">
            <v>Phạm Thị Kim Hoàng</v>
          </cell>
          <cell r="AO928" t="str">
            <v>Đạt</v>
          </cell>
          <cell r="AP928" t="str">
            <v>Đạt</v>
          </cell>
          <cell r="AQ928" t="str">
            <v>Đạt</v>
          </cell>
          <cell r="AR928">
            <v>0</v>
          </cell>
          <cell r="AS928" t="str">
            <v>Đạt</v>
          </cell>
          <cell r="AT928" t="str">
            <v>Đạt</v>
          </cell>
          <cell r="AU928" t="str">
            <v>Đạt</v>
          </cell>
          <cell r="AV928" t="str">
            <v>Đạt</v>
          </cell>
          <cell r="AW928" t="str">
            <v>Đạt</v>
          </cell>
          <cell r="AX928" t="str">
            <v>Đạt</v>
          </cell>
          <cell r="AY928" t="str">
            <v>Đạt</v>
          </cell>
          <cell r="AZ928">
            <v>0</v>
          </cell>
          <cell r="BA928" t="str">
            <v>Nguyễn Văn Tuyền</v>
          </cell>
          <cell r="BB928" t="str">
            <v>Đạt</v>
          </cell>
          <cell r="BC928">
            <v>0</v>
          </cell>
        </row>
        <row r="929">
          <cell r="C929" t="str">
            <v>PP2300520359</v>
          </cell>
          <cell r="D929" t="str">
            <v>Khớp háng toàn phần không xi măng phủ TPS</v>
          </cell>
          <cell r="E929" t="str">
            <v>1. Chuôi khớp chất liệu hợp kim Titan TiAl6V4. Góc cổ thân 125-135 độ
2. Chỏm xương đùi chất liệu Cobalt-Chrome. Cổ đầu 12/14
 3. Ổ cối chất liệu hợp kim Titan TiAl6V4. Kích cỡ từ 38mm đến 82mm, Trên ổ cối có 5 lỗ để bắt vít ổ cối.
- Vít ổ cối: chất liệu hợp kim titanium TiAl64V4
4. Lót ổ cối: Chất liệu vật liệu cao phân từ Ultra high polyetylen hoặc tương đương; có gờ chống trượt</v>
          </cell>
          <cell r="F929" t="str">
            <v>Bộ/hộp</v>
          </cell>
          <cell r="G929" t="str">
            <v>Bộ</v>
          </cell>
          <cell r="H929">
            <v>10</v>
          </cell>
          <cell r="I929">
            <v>58500000</v>
          </cell>
          <cell r="J929">
            <v>585000000</v>
          </cell>
          <cell r="K929">
            <v>11700000</v>
          </cell>
          <cell r="L929">
            <v>877500000</v>
          </cell>
          <cell r="M929">
            <v>409500000</v>
          </cell>
          <cell r="N929">
            <v>2</v>
          </cell>
          <cell r="O929" t="str">
            <v>PP2300520359</v>
          </cell>
          <cell r="P929" t="str">
            <v>Khớp háng toàn phần không xi măng phủ TPS</v>
          </cell>
          <cell r="Q929">
            <v>180</v>
          </cell>
          <cell r="R929">
            <v>593283000</v>
          </cell>
          <cell r="S929">
            <v>210</v>
          </cell>
          <cell r="T929" t="str">
            <v>Trong vòng 24h kể từ thời điểm đặt hàng của bệnh viện</v>
          </cell>
          <cell r="U929" t="str">
            <v>Bộ khớp háng toàn phần không xi măng chuôi cổ liền</v>
          </cell>
          <cell r="V929" t="str">
            <v>Bộ khớp háng toàn phần không xi măng chuôi cổ liền</v>
          </cell>
          <cell r="W929" t="str">
            <v>N06.04.051.3115.175.0044</v>
          </cell>
          <cell r="X929" t="str">
            <v>260xxxxx
180803xx
PHA06xxx
PHA046xx
PRxxxxxx</v>
          </cell>
          <cell r="Y929" t="str">
            <v>1. Chuôi khớp chất liệu hợp kim Titan TiAl6V4. Góc cổ thân 125-135 độ
2. Chỏm xương đùi chất liệu Cobalt-Chrome. Cổ đầu 12/14
 3. Ổ cối chất liệu hợp kim Titan TiAl6V4. Kích cỡ từ 38mm đến 82mm, Trên ổ cối có 5 lỗ để bắt vít ổ cối.
- Vít ổ cối: chất liệu hợp kim titanium TiAl64V4
4. Lót ổ cối: Chất liệu vật liệu cao phân từ Ultra high polyetylen; có gờ chống trượt</v>
          </cell>
          <cell r="Z929" t="str">
            <v>Microport Orthopedics Inc</v>
          </cell>
          <cell r="AA929" t="str">
            <v>Mỹ</v>
          </cell>
          <cell r="AB929" t="str">
            <v>Microport Orthopedics Inc</v>
          </cell>
          <cell r="AC929" t="str">
            <v>Mỹ</v>
          </cell>
          <cell r="AD929" t="str">
            <v>C</v>
          </cell>
          <cell r="AE929" t="str">
            <v>11405NK/BYT-TB-CT ngày 12/11/2018</v>
          </cell>
          <cell r="AF929" t="str">
            <v>5 cái/ bộ</v>
          </cell>
          <cell r="AG929" t="str">
            <v>Bộ</v>
          </cell>
          <cell r="AH929">
            <v>10</v>
          </cell>
          <cell r="AI929">
            <v>0</v>
          </cell>
          <cell r="AJ929" t="str">
            <v>vn0302204137</v>
          </cell>
          <cell r="AK929" t="str">
            <v>CÔNG TY TNHH TRANG THIẾT BỊ Y TẾ B.M.S</v>
          </cell>
          <cell r="AL929" t="str">
            <v>Đạt</v>
          </cell>
          <cell r="AM929"/>
          <cell r="AN929" t="str">
            <v xml:space="preserve">Đào Thị Nhung </v>
          </cell>
          <cell r="AO929" t="str">
            <v>Đạt</v>
          </cell>
          <cell r="AP929" t="str">
            <v>Đạt</v>
          </cell>
          <cell r="AQ929" t="str">
            <v>Đạt</v>
          </cell>
          <cell r="AR929" t="str">
            <v>Đạt</v>
          </cell>
          <cell r="AS929" t="str">
            <v>Đạt</v>
          </cell>
          <cell r="AT929" t="str">
            <v>Không Đạt</v>
          </cell>
          <cell r="AU929" t="str">
            <v>Đạt</v>
          </cell>
          <cell r="AV929" t="str">
            <v>Đạt</v>
          </cell>
          <cell r="AW929" t="str">
            <v>Đạt</v>
          </cell>
          <cell r="AX929" t="str">
            <v>Đạt</v>
          </cell>
          <cell r="AY929" t="str">
            <v>Không Đạt</v>
          </cell>
          <cell r="AZ929" t="str">
            <v>Catalogue không đáp ứng HSMT</v>
          </cell>
          <cell r="BA929" t="str">
            <v>Nguyễn Văn Thành</v>
          </cell>
          <cell r="BB929" t="str">
            <v>Không Đạt</v>
          </cell>
          <cell r="BC929" t="str">
            <v>Catalogue không đáp ứng HSMT</v>
          </cell>
        </row>
        <row r="930">
          <cell r="C930" t="str">
            <v>PP2300520359</v>
          </cell>
          <cell r="D930" t="str">
            <v>Khớp háng toàn phần không xi măng phủ TPS</v>
          </cell>
          <cell r="E930" t="str">
            <v>1. Chuôi khớp chất liệu hợp kim Titan TiAl6V4. Góc cổ thân 125-135 độ
2. Chỏm xương đùi chất liệu Cobalt-Chrome. Cổ đầu 12/14
 3. Ổ cối chất liệu hợp kim Titan TiAl6V4. Kích cỡ từ 38mm đến 82mm, Trên ổ cối có 5 lỗ để bắt vít ổ cối.
- Vít ổ cối: chất liệu hợp kim titanium TiAl64V4
4. Lót ổ cối: Chất liệu vật liệu cao phân từ Ultra high polyetylen hoặc tương đương; có gờ chống trượt</v>
          </cell>
          <cell r="F930" t="str">
            <v>Bộ/hộp</v>
          </cell>
          <cell r="G930" t="str">
            <v>Bộ</v>
          </cell>
          <cell r="H930">
            <v>10</v>
          </cell>
          <cell r="I930">
            <v>58500000</v>
          </cell>
          <cell r="J930">
            <v>585000000</v>
          </cell>
          <cell r="K930">
            <v>11700000</v>
          </cell>
          <cell r="L930">
            <v>877500000</v>
          </cell>
          <cell r="M930">
            <v>409500000</v>
          </cell>
          <cell r="N930">
            <v>2</v>
          </cell>
          <cell r="O930" t="str">
            <v>PP2300520359</v>
          </cell>
          <cell r="P930" t="str">
            <v>Khớp háng toàn phần không xi măng phủ TPS</v>
          </cell>
          <cell r="Q930">
            <v>180</v>
          </cell>
          <cell r="R930">
            <v>377764000</v>
          </cell>
          <cell r="S930">
            <v>210</v>
          </cell>
          <cell r="T930">
            <v>0</v>
          </cell>
          <cell r="U930" t="str">
            <v>Bộ khớp háng toàn phần không xi măng UTF-reduced góc cổ chuôi 130 độ, Metal on PE có vitamin E (kích thước chỏm 28/32/36)</v>
          </cell>
          <cell r="V930" t="str">
            <v>Bộ khớp háng toàn phần không xi măng UTF-reduced góc cổ chuôi 130 độ, Metal on PE có vitamin E (kích thước chỏm 28/32/36)</v>
          </cell>
          <cell r="W930" t="str">
            <v>N06.04.051.4272.296.0020</v>
          </cell>
          <cell r="X930" t="str">
            <v>1306-14xx; 1406-xxxx; 1206-xxxx; 1106-3xxx; 5206-10xx</v>
          </cell>
          <cell r="Y930" t="str">
            <v>1. Chuôi xương đùi không xi măng (số lượng: 01 cái)
Loại cố định đầu gần, dạng nêm 2 chiều có rãnh và cổ trơn, chất liệu hợp kim hợp kim Titanium (Ti-6Al-4V), phun Titanium Plasma dày 0.5mm.
-  Góc cổ thân 130º, taper 12/14.
Có 16 kích cỡ từ:  #00, #0, #1, #2, #3, #4, #5, #6, #7, #8, #9, #10, #11, #12, #13, #14 tương ứng với độ rộng bề ngang: 22.8mm, 23.6mm, 25mm, 26.5mm, 27.5mm, 28.5mm, 29.5mm, 30.5mm, 31.5mm, 32.5mm, 34mm, 35.5mm, 37.5mm, 39.5mm, 41.5mm, 43.5mm. 
tương ứng với chiều dài từ 114mm; 120mm; 125mm; 128mm; 131mm; 134mm; 137mm; 140mm; 142mm; 144mm; 146mm; 149mm; 152mm; 155mm; 158mm; 161mm.
2. Chỏm xương đùi: bằng Cobalt Chrome siêu nhẵn; kích thước 28mm (-3mm, +0mm, +2,5mm, +5mm, +7.5mm, +10mm), 32mm (-3mm, +0mm, +2.5mm, +5mm, +7.5mm, +10mm) và chỏm lớn 36mm (-3mm, +0mm, +5mm, +10mm) với taper 12/14.
3. Ổ cối không xi măng: làm bằng hợp kim Titanium Alloy (Ti-6Al-4V) được phun Titanium Plasma (TiPlasma) nhám và phủ HA 0.08mm. Có 12 chốt khóa chống xoay. Ổ cối có 2 loại: ít lỗ vít (Cluster) hoặc nhiều lỗ vít (Multi hole),có 14 cỡ từ 44mm - 70mm với bước chuyển 2mm. Cạnh ổ cối có đánh dấu laser chỉ hướng. Có các lỗ vít với hướng xoay 32 độ. Các lỗ vít đều có nút chặn. 
4. Lớp đệm: bằng Polyethylene Crosslink siêu bền có bổ sung vitamin E giúp tăng khả năng chịu mài mòn, tăng độ cứng vật liệu và chống Oxi hóa. Lớp lót có bờ chống trật 20°.
- Đường kính trong 28mm, 32mm, 36mm.
5. Vít ổ cối Titanium (số lượng: 02 cái): mũ lục lăng, đường kính 6.5mm với các độ dài 15mm, 20mm, 25mm, 30mm, 35mm, 40mm, 45mm, 50mm.
Bộ khớp có chứng nhận tiêu chuẩn FDA ;CE và ISO.</v>
          </cell>
          <cell r="Z930" t="str">
            <v>United Orthopedic
 Corporation</v>
          </cell>
          <cell r="AA930" t="str">
            <v>Đài Loan</v>
          </cell>
          <cell r="AB930" t="str">
            <v>United Orthopedic
 Corporation</v>
          </cell>
          <cell r="AC930" t="str">
            <v>Đài Loan</v>
          </cell>
          <cell r="AD930" t="str">
            <v>PhâN Loại: C</v>
          </cell>
          <cell r="AE930" t="str">
            <v xml:space="preserve">
'+ Số:12678NK/BYT
-TB-CT
Giấy phép nhập khẩu này có hiệu lực đến ngày 31 tháng 12 năm 2019
Ngày đăng ký 11/05/2019</v>
          </cell>
          <cell r="AF930" t="str">
            <v>Hộp/1 cái</v>
          </cell>
          <cell r="AG930" t="str">
            <v>Bộ</v>
          </cell>
          <cell r="AH930">
            <v>10</v>
          </cell>
          <cell r="AI930" t="str">
            <v>60 tháng</v>
          </cell>
          <cell r="AJ930" t="str">
            <v>vn0100124376</v>
          </cell>
          <cell r="AK930" t="str">
            <v>TỔNG CÔNG TY THIẾT BỊ Y TẾ VIỆT NAM - CTCP</v>
          </cell>
          <cell r="AL930" t="str">
            <v>Đạt</v>
          </cell>
          <cell r="AM930"/>
          <cell r="AN930" t="str">
            <v>Trần Thị Kiều Diễm</v>
          </cell>
          <cell r="AO930">
            <v>0</v>
          </cell>
          <cell r="AP930">
            <v>0</v>
          </cell>
          <cell r="AQ930" t="str">
            <v>Đạt</v>
          </cell>
          <cell r="AR930">
            <v>0</v>
          </cell>
          <cell r="AS930" t="str">
            <v>Đạt</v>
          </cell>
          <cell r="AT930" t="str">
            <v>Không đạt</v>
          </cell>
          <cell r="AU930" t="str">
            <v>Đạt</v>
          </cell>
          <cell r="AV930" t="str">
            <v>Đạt</v>
          </cell>
          <cell r="AW930" t="str">
            <v>Đạt</v>
          </cell>
          <cell r="AX930" t="str">
            <v>Đạt</v>
          </cell>
          <cell r="AY930" t="str">
            <v>Không đạt</v>
          </cell>
          <cell r="AZ930" t="str">
            <v>E-HSMT: 
+ Ổ cối có kích cỡ từ 38mm đến 82mm
+ Vít ổ cối: chất liệu hợp kim titanium TiAl64V4
E-HSDT:
+ Ổ cối có kích cỡ từ 44mm - 70mm
+ Vít ổ cối Titanium</v>
          </cell>
          <cell r="BA930" t="str">
            <v>Trần Thị Huyền Trân</v>
          </cell>
          <cell r="BB930" t="str">
            <v>Không đạt</v>
          </cell>
          <cell r="BC930" t="str">
            <v>E-HSMT: 
+ Ổ cối có kích cỡ từ 38mm đến 82mm
+ Vít ổ cối: chất liệu hợp kim titanium TiAl64V4
E-HSDT:
+ Ổ cối có kích cỡ từ 44mm - 70mm
+ Vít ổ cối Titanium</v>
          </cell>
        </row>
        <row r="931">
          <cell r="C931" t="str">
            <v>PP2300520360</v>
          </cell>
          <cell r="D931" t="str">
            <v>Khớp háng bán phần không xi măng phủ TPS</v>
          </cell>
          <cell r="E931" t="str">
            <v xml:space="preserve">1. Chuôi khớp
 - Chất liệu hợp kim Titan TiA16V4, phủ TPS 
  - Góc cổ thân 125- 135 độ  
  - Đầu chuôi dạng Taper 12/ 14
 - Kích cỡ chuôi : từ 6.25mm-&gt; 20mm, chiều dài các cỡ
2. Chỏm xương đùi 
  - Chất liệu : Cobalt-Chrome (CoCr) 
 - Đường kính đầu : 22-&gt; 36
3. Đầu Bipolar - Chất liệu thép không gỉ.
 - Đường kính trong: 22-&gt; 28mm
  - Đường kính ngoài: từ 38mm -&gt; 58mm </v>
          </cell>
          <cell r="F931" t="str">
            <v>Bộ/hộp</v>
          </cell>
          <cell r="G931" t="str">
            <v>Bộ</v>
          </cell>
          <cell r="H931">
            <v>20</v>
          </cell>
          <cell r="I931">
            <v>48000000</v>
          </cell>
          <cell r="J931">
            <v>960000000</v>
          </cell>
          <cell r="K931">
            <v>19200000</v>
          </cell>
          <cell r="L931">
            <v>1440000000</v>
          </cell>
          <cell r="M931">
            <v>672000000</v>
          </cell>
          <cell r="N931">
            <v>4</v>
          </cell>
          <cell r="O931" t="str">
            <v>PP2300520360</v>
          </cell>
          <cell r="P931" t="str">
            <v>Khớp háng bán phần không xi măng phủ TPS</v>
          </cell>
          <cell r="Q931">
            <v>180</v>
          </cell>
          <cell r="R931">
            <v>133646000</v>
          </cell>
          <cell r="S931">
            <v>210</v>
          </cell>
          <cell r="T931" t="str">
            <v>Trong vòng 24 giờ kể từ thời điểm đặt hàng của Bệnh viện</v>
          </cell>
          <cell r="U931" t="str">
            <v>Khớp háng bán phần không xi măng phủ TPS</v>
          </cell>
          <cell r="V931" t="str">
            <v>Khớp háng bán phần không xi măng phủ TPS</v>
          </cell>
          <cell r="W931" t="str">
            <v>N06.04.052.4640.155.0001</v>
          </cell>
          <cell r="X931" t="str">
            <v>001-1111-xxxx;
 016-11xx-xxxx;
 017-1600-xxxx;</v>
          </cell>
          <cell r="Y931" t="str">
            <v xml:space="preserve">1. Chuôi khớp
 - Chất liệu hợp kim Titan TiA16V4, phủ TPS 
  - Góc cổ thân 125- 135 độ  
  - Đầu chuôi dạng Taper 12/ 14
 - Kích cỡ chuôi : từ 6.25mm-&gt; 20mm, chiều dài các cỡ
2. Chỏm xương đùi 
  - Chất liệu : Cobalt-Chrome (CoCr) 
 - Đường kính đầu : 22-&gt; 36
3. Đầu Bipolar - Chất liệu thép không gỉ.
 - Đường kính trong: 22-&gt; 28mm
  - Đường kính ngoài: từ 38mm -&gt; 58mm </v>
          </cell>
          <cell r="Z931" t="str">
            <v>Biotech GmbH</v>
          </cell>
          <cell r="AA931" t="str">
            <v>Đức</v>
          </cell>
          <cell r="AB931" t="str">
            <v>Biotech GmbH</v>
          </cell>
          <cell r="AC931" t="str">
            <v>Đức</v>
          </cell>
          <cell r="AD931" t="str">
            <v>C</v>
          </cell>
          <cell r="AE931" t="str">
            <v xml:space="preserve">GPNK số 16979NK/BYT-TB-CT ngày 26/11/2020
</v>
          </cell>
          <cell r="AF931" t="str">
            <v>Bộ/ Hộp</v>
          </cell>
          <cell r="AG931" t="str">
            <v>Bộ</v>
          </cell>
          <cell r="AH931">
            <v>20</v>
          </cell>
          <cell r="AI931">
            <v>0</v>
          </cell>
          <cell r="AJ931" t="str">
            <v>vn0101384017</v>
          </cell>
          <cell r="AK931" t="str">
            <v>CÔNG TY CỔ PHẦN THIẾT BỊ Y TẾ VÀ THƯƠNG MẠI HOA CẨM CHƯỚNG</v>
          </cell>
          <cell r="AL931" t="str">
            <v>Đạt</v>
          </cell>
          <cell r="AM931"/>
          <cell r="AN931" t="str">
            <v xml:space="preserve">Trịnh Thụy Bảo Quyên </v>
          </cell>
          <cell r="AO931" t="str">
            <v>Đạt</v>
          </cell>
          <cell r="AP931" t="str">
            <v>Đạt</v>
          </cell>
          <cell r="AQ931" t="str">
            <v>Đạt</v>
          </cell>
          <cell r="AR931">
            <v>0</v>
          </cell>
          <cell r="AS931" t="str">
            <v>Đạt</v>
          </cell>
          <cell r="AT931" t="str">
            <v>Đạt</v>
          </cell>
          <cell r="AU931" t="str">
            <v>Đạt</v>
          </cell>
          <cell r="AV931" t="str">
            <v>Đạt</v>
          </cell>
          <cell r="AW931" t="str">
            <v>Đạt</v>
          </cell>
          <cell r="AX931" t="str">
            <v>Đạt</v>
          </cell>
          <cell r="AY931" t="str">
            <v>Đạt</v>
          </cell>
          <cell r="AZ931">
            <v>0</v>
          </cell>
          <cell r="BA931" t="str">
            <v>Nguyễn Văn Tuyền</v>
          </cell>
          <cell r="BB931" t="str">
            <v>Đạt</v>
          </cell>
          <cell r="BC931">
            <v>0</v>
          </cell>
        </row>
        <row r="932">
          <cell r="C932" t="str">
            <v>PP2300520360</v>
          </cell>
          <cell r="D932" t="str">
            <v>Khớp háng bán phần không xi măng phủ TPS</v>
          </cell>
          <cell r="E932" t="str">
            <v xml:space="preserve">1. Chuôi khớp
 - Chất liệu hợp kim Titan TiA16V4, phủ TPS 
  - Góc cổ thân 125- 135 độ  
  - Đầu chuôi dạng Taper 12/ 14
 - Kích cỡ chuôi : từ 6.25mm-&gt; 20mm, chiều dài các cỡ
2. Chỏm xương đùi 
  - Chất liệu : Cobalt-Chrome (CoCr) 
 - Đường kính đầu : 22-&gt; 36
3. Đầu Bipolar - Chất liệu thép không gỉ.
 - Đường kính trong: 22-&gt; 28mm
  - Đường kính ngoài: từ 38mm -&gt; 58mm </v>
          </cell>
          <cell r="F932" t="str">
            <v>Bộ/hộp</v>
          </cell>
          <cell r="G932" t="str">
            <v>Bộ</v>
          </cell>
          <cell r="H932">
            <v>20</v>
          </cell>
          <cell r="I932">
            <v>48000000</v>
          </cell>
          <cell r="J932">
            <v>960000000</v>
          </cell>
          <cell r="K932">
            <v>19200000</v>
          </cell>
          <cell r="L932">
            <v>1440000000</v>
          </cell>
          <cell r="M932">
            <v>672000000</v>
          </cell>
          <cell r="N932">
            <v>4</v>
          </cell>
          <cell r="O932" t="str">
            <v>PP2300520360</v>
          </cell>
          <cell r="P932" t="str">
            <v>Khớp háng bán phần không xi măng phủ TPS</v>
          </cell>
          <cell r="Q932">
            <v>180</v>
          </cell>
          <cell r="R932">
            <v>417456000</v>
          </cell>
          <cell r="S932">
            <v>210</v>
          </cell>
          <cell r="T932" t="str">
            <v>Trong vòng 24 giờ kể từ thời điểm đặt hàng của Bệnh viện</v>
          </cell>
          <cell r="U932" t="str">
            <v>Khớp háng bán phần không xi măng Aria Stem</v>
          </cell>
          <cell r="V932" t="str">
            <v>Khớp háng bán phần không xi măng Aria Stem</v>
          </cell>
          <cell r="W932" t="str">
            <v>N06.04.052.3857.183.0003</v>
          </cell>
          <cell r="X932" t="str">
            <v>111-20-60xx
111-152-0xx
111-21-2xxx</v>
          </cell>
          <cell r="Y932" t="str">
            <v xml:space="preserve">1. Chuôi khớp
 - Chất liệu hợp kim Titan TiA16V4, phủ TPS 
  - Góc cổ thân 125- 135 độ  
  - Đầu chuôi dạng Taper 12/ 14
 - Kích cỡ chuôi : từ 6.25mm-&gt; 20mm, chiều dài các cỡ
2. Chỏm xương đùi 
  - Chất liệu : Cobalt-Chrome (CoCr) 
 - Đường kính đầu : 22-&gt; 36
3. Đầu Bipolar - Chất liệu thép không gỉ.
 - Đường kính trong: 22-&gt; 28mm
  - Đường kính ngoài: từ 38mm -&gt; 58mm </v>
          </cell>
          <cell r="Z932" t="str">
            <v>Signature Orthopaedics Europe Ltd</v>
          </cell>
          <cell r="AA932" t="str">
            <v>Ireland</v>
          </cell>
          <cell r="AB932" t="str">
            <v>Signature Orthopaedics Europe Ltd</v>
          </cell>
          <cell r="AC932" t="str">
            <v>Ireland</v>
          </cell>
          <cell r="AD932" t="str">
            <v>C</v>
          </cell>
          <cell r="AE932" t="str">
            <v>14744NK/BYT-TB-CT Ngày 06/03/2020;
16876NK/BYT-TB-CT Ngày 11/11/2020</v>
          </cell>
          <cell r="AF932" t="str">
            <v>3 Hộp / Bộ</v>
          </cell>
          <cell r="AG932" t="str">
            <v>Bộ</v>
          </cell>
          <cell r="AH932">
            <v>20</v>
          </cell>
          <cell r="AI932">
            <v>0</v>
          </cell>
          <cell r="AJ932" t="str">
            <v>vn0311829625</v>
          </cell>
          <cell r="AK932" t="str">
            <v>CÔNG TY CỔ PHẦN Y TẾ THÀNH ÂN</v>
          </cell>
          <cell r="AL932" t="str">
            <v>Đạt</v>
          </cell>
          <cell r="AM932"/>
          <cell r="AN932" t="str">
            <v>Phan Thị Lường</v>
          </cell>
          <cell r="AO932" t="str">
            <v>Đạt</v>
          </cell>
          <cell r="AP932" t="str">
            <v>Đạt</v>
          </cell>
          <cell r="AQ932" t="str">
            <v>Đạt</v>
          </cell>
          <cell r="AR932">
            <v>0</v>
          </cell>
          <cell r="AS932" t="str">
            <v>Đạt</v>
          </cell>
          <cell r="AT932" t="str">
            <v>Đạt</v>
          </cell>
          <cell r="AU932" t="str">
            <v>Đạt</v>
          </cell>
          <cell r="AV932" t="str">
            <v>Đạt</v>
          </cell>
          <cell r="AW932" t="str">
            <v>Đạt</v>
          </cell>
          <cell r="AX932" t="str">
            <v>Đạt</v>
          </cell>
          <cell r="AY932" t="str">
            <v>Đạt</v>
          </cell>
          <cell r="AZ932">
            <v>0</v>
          </cell>
          <cell r="BA932" t="str">
            <v>Hồ Thị Xuân Thu</v>
          </cell>
          <cell r="BB932" t="str">
            <v>Đạt</v>
          </cell>
          <cell r="BC932">
            <v>0</v>
          </cell>
        </row>
        <row r="933">
          <cell r="C933" t="str">
            <v>PP2300520360</v>
          </cell>
          <cell r="D933" t="str">
            <v>Khớp háng bán phần không xi măng phủ TPS</v>
          </cell>
          <cell r="E933" t="str">
            <v xml:space="preserve">1. Chuôi khớp
 - Chất liệu hợp kim Titan TiA16V4, phủ TPS 
  - Góc cổ thân 125- 135 độ  
  - Đầu chuôi dạng Taper 12/ 14
 - Kích cỡ chuôi : từ 6.25mm-&gt; 20mm, chiều dài các cỡ
2. Chỏm xương đùi 
  - Chất liệu : Cobalt-Chrome (CoCr) 
 - Đường kính đầu : 22-&gt; 36
3. Đầu Bipolar - Chất liệu thép không gỉ.
 - Đường kính trong: 22-&gt; 28mm
  - Đường kính ngoài: từ 38mm -&gt; 58mm </v>
          </cell>
          <cell r="F933" t="str">
            <v>Bộ/hộp</v>
          </cell>
          <cell r="G933" t="str">
            <v>Bộ</v>
          </cell>
          <cell r="H933">
            <v>20</v>
          </cell>
          <cell r="I933">
            <v>48000000</v>
          </cell>
          <cell r="J933">
            <v>960000000</v>
          </cell>
          <cell r="K933">
            <v>19200000</v>
          </cell>
          <cell r="L933">
            <v>1440000000</v>
          </cell>
          <cell r="M933">
            <v>672000000</v>
          </cell>
          <cell r="N933">
            <v>4</v>
          </cell>
          <cell r="O933" t="str">
            <v>PP2300520360</v>
          </cell>
          <cell r="P933" t="str">
            <v>Khớp háng bán phần không xi măng phủ TPS</v>
          </cell>
          <cell r="Q933">
            <v>180</v>
          </cell>
          <cell r="R933">
            <v>197526000</v>
          </cell>
          <cell r="S933">
            <v>210</v>
          </cell>
          <cell r="T933" t="str">
            <v>Trong vòng 24 giờ kể từ thời điểm đặt hàng của Bệnh viện</v>
          </cell>
          <cell r="U933" t="str">
            <v>Khớp háng bán phần không xi măng SL X-Pore</v>
          </cell>
          <cell r="V933" t="str">
            <v>Khớp háng bán phần không xi măng SL X-Pore</v>
          </cell>
          <cell r="W933" t="str">
            <v>N06.04.052.3457.292.0003</v>
          </cell>
          <cell r="X933" t="str">
            <v xml:space="preserve">259xx +  203xx +  269xx +  157xx
</v>
          </cell>
          <cell r="Y933" t="str">
            <v>1. Chuôi khớp
 - Chất liệu hợp kim Titan TiA16V4, phủ TPS 
  - Góc cổ thân 125- 135 độ  
  - Đầu chuôi dạng Taper 12/ 14
 - Kích cỡ chuôi : từ 6.25mm-&gt; 20mm, chiều dài các cỡ
2. Chỏm xương đùi 
  - Chất liệu : Cobalt-Chrome (CoCr) 
 - Đường kính đầu : 22-</v>
          </cell>
          <cell r="Z933" t="str">
            <v>Permedica S.p.A</v>
          </cell>
          <cell r="AA933" t="str">
            <v>Ý</v>
          </cell>
          <cell r="AB933" t="str">
            <v>Permedica S.p.A</v>
          </cell>
          <cell r="AC933" t="str">
            <v>Ý</v>
          </cell>
          <cell r="AD933" t="str">
            <v>C</v>
          </cell>
          <cell r="AE933" t="str">
            <v>13983NK/BYT-TB-CT</v>
          </cell>
          <cell r="AF933" t="str">
            <v>Cái/ Hộp</v>
          </cell>
          <cell r="AG933" t="str">
            <v>Bộ</v>
          </cell>
          <cell r="AH933">
            <v>20</v>
          </cell>
          <cell r="AI933">
            <v>0</v>
          </cell>
          <cell r="AJ933" t="str">
            <v>vn0313296806</v>
          </cell>
          <cell r="AK933" t="str">
            <v>CÔNG TY TNHH THIÊT BỊ Y TẾ TVT</v>
          </cell>
          <cell r="AL933" t="str">
            <v>Đạt</v>
          </cell>
          <cell r="AM933"/>
          <cell r="AN933" t="str">
            <v>Phạm Thị Kim Hoàng</v>
          </cell>
          <cell r="AO933" t="str">
            <v>Đạt</v>
          </cell>
          <cell r="AP933" t="str">
            <v>Đạt</v>
          </cell>
          <cell r="AQ933" t="str">
            <v>Đạt</v>
          </cell>
          <cell r="AR933">
            <v>0</v>
          </cell>
          <cell r="AS933" t="str">
            <v>Đạt</v>
          </cell>
          <cell r="AT933" t="str">
            <v>Đạt</v>
          </cell>
          <cell r="AU933" t="str">
            <v>Đạt</v>
          </cell>
          <cell r="AV933" t="str">
            <v>Đạt</v>
          </cell>
          <cell r="AW933" t="str">
            <v>Đạt</v>
          </cell>
          <cell r="AX933" t="str">
            <v>Đạt</v>
          </cell>
          <cell r="AY933" t="str">
            <v>Đạt</v>
          </cell>
          <cell r="AZ933">
            <v>0</v>
          </cell>
          <cell r="BA933" t="str">
            <v>Nguyễn Văn Tuyền</v>
          </cell>
          <cell r="BB933" t="str">
            <v>Đạt</v>
          </cell>
          <cell r="BC933">
            <v>0</v>
          </cell>
        </row>
        <row r="934">
          <cell r="C934" t="str">
            <v>PP2300520360</v>
          </cell>
          <cell r="D934" t="str">
            <v>Khớp háng bán phần không xi măng phủ TPS</v>
          </cell>
          <cell r="E934" t="str">
            <v xml:space="preserve">1. Chuôi khớp
 - Chất liệu hợp kim Titan TiA16V4, phủ TPS 
  - Góc cổ thân 125- 135 độ  
  - Đầu chuôi dạng Taper 12/ 14
 - Kích cỡ chuôi : từ 6.25mm-&gt; 20mm, chiều dài các cỡ
2. Chỏm xương đùi 
  - Chất liệu : Cobalt-Chrome (CoCr) 
 - Đường kính đầu : 22-&gt; 36
3. Đầu Bipolar - Chất liệu thép không gỉ.
 - Đường kính trong: 22-&gt; 28mm
  - Đường kính ngoài: từ 38mm -&gt; 58mm </v>
          </cell>
          <cell r="F934" t="str">
            <v>Bộ/hộp</v>
          </cell>
          <cell r="G934" t="str">
            <v>Bộ</v>
          </cell>
          <cell r="H934">
            <v>20</v>
          </cell>
          <cell r="I934">
            <v>48000000</v>
          </cell>
          <cell r="J934">
            <v>960000000</v>
          </cell>
          <cell r="K934">
            <v>19200000</v>
          </cell>
          <cell r="L934">
            <v>1440000000</v>
          </cell>
          <cell r="M934">
            <v>672000000</v>
          </cell>
          <cell r="N934">
            <v>4</v>
          </cell>
          <cell r="O934" t="str">
            <v>PP2300520360</v>
          </cell>
          <cell r="P934" t="str">
            <v>Khớp háng bán phần không xi măng phủ TPS</v>
          </cell>
          <cell r="Q934">
            <v>180</v>
          </cell>
          <cell r="R934">
            <v>593283000</v>
          </cell>
          <cell r="S934">
            <v>210</v>
          </cell>
          <cell r="T934" t="str">
            <v>Trong vòng 24h kể từ thời điểm đặt hàng của bệnh viện</v>
          </cell>
          <cell r="U934" t="str">
            <v>Bộ khớp háng bán phần không xi măng cổ liền</v>
          </cell>
          <cell r="V934" t="str">
            <v>Bộ khớp háng bán phần không xi măng cổ liền</v>
          </cell>
          <cell r="W934" t="str">
            <v>N06.04.052.3115.175.0023</v>
          </cell>
          <cell r="X934" t="str">
            <v>260xxxxx
GLBPxxxx
PRxxxxxx</v>
          </cell>
          <cell r="Y934" t="str">
            <v xml:space="preserve">1. Chuôi khớp
 - Chất liệu hợp kim Titan TiA16V4, phủ TPS 
  - Góc cổ thân 125- 135 độ  
  - Đầu chuôi dạng Taper 12/ 14
 - Kích cỡ chuôi : từ 6.25mm-&gt; 20mm, chiều dài các cỡ
2. Chỏm xương đùi 
  - Chất liệu : Cobalt-Chrome (CoCr) 
 - Đường kính đầu : 22-&gt; 36
3. Đầu Bipolar - Chất liệu thép không gỉ.
 - Đường kính trong: 22-&gt; 28mm
  - Đường kính ngoài: từ 36mm -&gt; 65mm </v>
          </cell>
          <cell r="Z934" t="str">
            <v>Microport Orthopedics Inc</v>
          </cell>
          <cell r="AA934" t="str">
            <v>Mỹ</v>
          </cell>
          <cell r="AB934" t="str">
            <v>Microport Orthopedics Inc</v>
          </cell>
          <cell r="AC934" t="str">
            <v>Mỹ</v>
          </cell>
          <cell r="AD934" t="str">
            <v>C</v>
          </cell>
          <cell r="AE934" t="str">
            <v>11405NK/BYT-TB-CT ngày 12/11/2018</v>
          </cell>
          <cell r="AF934" t="str">
            <v>3 cái/ bộ</v>
          </cell>
          <cell r="AG934" t="str">
            <v>Bộ</v>
          </cell>
          <cell r="AH934">
            <v>20</v>
          </cell>
          <cell r="AI934">
            <v>0</v>
          </cell>
          <cell r="AJ934" t="str">
            <v>vn0302204137</v>
          </cell>
          <cell r="AK934" t="str">
            <v>CÔNG TY TNHH TRANG THIẾT BỊ Y TẾ B.M.S</v>
          </cell>
          <cell r="AL934" t="str">
            <v>Đạt</v>
          </cell>
          <cell r="AM934"/>
          <cell r="AN934" t="str">
            <v xml:space="preserve">Đào Thị Nhung </v>
          </cell>
          <cell r="AO934" t="str">
            <v>Đạt</v>
          </cell>
          <cell r="AP934" t="str">
            <v>Đạt</v>
          </cell>
          <cell r="AQ934" t="str">
            <v>Đạt</v>
          </cell>
          <cell r="AR934" t="str">
            <v>Đạt</v>
          </cell>
          <cell r="AS934" t="str">
            <v>Đạt</v>
          </cell>
          <cell r="AT934" t="str">
            <v>Không Đạt</v>
          </cell>
          <cell r="AU934" t="str">
            <v>Đạt</v>
          </cell>
          <cell r="AV934" t="str">
            <v>Đạt</v>
          </cell>
          <cell r="AW934" t="str">
            <v>Đạt</v>
          </cell>
          <cell r="AX934" t="str">
            <v>Đạt</v>
          </cell>
          <cell r="AY934" t="str">
            <v>Không Đạt</v>
          </cell>
          <cell r="AZ934" t="str">
            <v>Catalogue không đáp ứng HSMT</v>
          </cell>
          <cell r="BA934" t="str">
            <v>Nguyễn Văn Thành</v>
          </cell>
          <cell r="BB934" t="str">
            <v>Không Đạt</v>
          </cell>
          <cell r="BC934" t="str">
            <v>Catalogue không đáp ứng HSMT</v>
          </cell>
        </row>
        <row r="935">
          <cell r="C935" t="str">
            <v>PP2300520360</v>
          </cell>
          <cell r="D935" t="str">
            <v>Khớp háng bán phần không xi măng phủ TPS</v>
          </cell>
          <cell r="E935" t="str">
            <v xml:space="preserve">1. Chuôi khớp
 - Chất liệu hợp kim Titan TiA16V4, phủ TPS 
  - Góc cổ thân 125- 135 độ  
  - Đầu chuôi dạng Taper 12/ 14
 - Kích cỡ chuôi : từ 6.25mm-&gt; 20mm, chiều dài các cỡ
2. Chỏm xương đùi 
  - Chất liệu : Cobalt-Chrome (CoCr) 
 - Đường kính đầu : 22-&gt; 36
3. Đầu Bipolar - Chất liệu thép không gỉ.
 - Đường kính trong: 22-&gt; 28mm
  - Đường kính ngoài: từ 38mm -&gt; 58mm </v>
          </cell>
          <cell r="F935" t="str">
            <v>Bộ/hộp</v>
          </cell>
          <cell r="G935" t="str">
            <v>Bộ</v>
          </cell>
          <cell r="H935">
            <v>20</v>
          </cell>
          <cell r="I935">
            <v>48000000</v>
          </cell>
          <cell r="J935">
            <v>960000000</v>
          </cell>
          <cell r="K935">
            <v>19200000</v>
          </cell>
          <cell r="L935">
            <v>1440000000</v>
          </cell>
          <cell r="M935">
            <v>672000000</v>
          </cell>
          <cell r="N935">
            <v>4</v>
          </cell>
          <cell r="O935" t="str">
            <v>PP2300520360</v>
          </cell>
          <cell r="P935" t="str">
            <v>Khớp háng bán phần không xi măng phủ TPS</v>
          </cell>
          <cell r="Q935">
            <v>180</v>
          </cell>
          <cell r="R935">
            <v>377764000</v>
          </cell>
          <cell r="S935">
            <v>210</v>
          </cell>
          <cell r="T935">
            <v>0</v>
          </cell>
          <cell r="U935" t="str">
            <v>Bộ khớp háng bán phần Bipolar II - chuôi không xi măng UTF-reduced, góc cổ chuôi 130 độ</v>
          </cell>
          <cell r="V935" t="str">
            <v>Bộ khớp háng bán phần Bipolar II - chuôi không xi măng UTF-reduced, góc cổ chuôi 130 độ</v>
          </cell>
          <cell r="W935" t="str">
            <v>N06.04.052.4272.296.0011</v>
          </cell>
          <cell r="X935" t="str">
            <v>1503-3xxx; 1206-1xxx; 1106-xxxx</v>
          </cell>
          <cell r="Y935" t="str">
            <v>1. Chuôi xương đùi không xi măng  Stem (số lượng: 01 cái)
Loại cố định đầu gần, dạng nêm 2 chiều có rãnh chống xoay và cổ trơn, chất liệu hợp kim hợp kim Titanium (Ti-6Al-4V), phun Titanium Plasma dày 0.5mm. Góc cổ thân 130º, taper 12/14.
- Các kích cỡ từ #00, #0, #1, #2, #3, #4, #5, #6, #7, #8, #9, #10, #11, #12, #13, #14  tương ứng với chiều dài từ 114mm; 120mm; 125mm; 128mm; 131mm; 134mm; 137mm; 140mm; 142mm; 144mm; 146mm; 149mm; 152mm; 155mm; 158mm; 161mm.
2. Chỏm khớp Head (số lượng: 01 cái)
Chất liệu Cobalt Chrome (CoCr )
Kích thước 22.2mm (0mm, +3mm, +6mm, +9mm), 28mm (-3mm, 0mm, +2,5mm, +5mm, +7.5mm, +10mm).
Có taper 12/14. Có biên độ xoay 130º.  đường kính 38mm -&gt; 56mm.
3.Cup Bipolar (số lượng: 01 cái)
 Mặt ngoài bằng hợp chất Cobalt Chrome, đây là vật liệu không rỉ có độ cứng, độ bóng cao và chống mài mòn rất tốt , độ nhám ≤ 0.02 μm, lớp lót PE siêu phân tử liên kết chéo (UHMWPE) ≥ 5mm. Có vòng khóa trong chống trật chỏm.
- Đường kính ngoài từ 38 - 60mm (bước tăng 1mm), đường kính trong 22.2 và 28mm.
Bộ khớp có chứng nhận tiêu chuẩn FDA ;CE và ISO.</v>
          </cell>
          <cell r="Z935" t="str">
            <v>United Orthopedic
 Corporation</v>
          </cell>
          <cell r="AA935" t="str">
            <v>Đài Loan</v>
          </cell>
          <cell r="AB935" t="str">
            <v>United Orthopedic
 Corporation</v>
          </cell>
          <cell r="AC935" t="str">
            <v>Đài Loan</v>
          </cell>
          <cell r="AD935" t="str">
            <v>PhâN Loại: C</v>
          </cell>
          <cell r="AE935" t="str">
            <v xml:space="preserve">
'+ Số:12678NK/BYT
-TB-CT
Giấy phép nhập khẩu này có hiệu lực đến ngày 31 tháng 12 năm 2019
Ngày đăng ký 11/05/2019</v>
          </cell>
          <cell r="AF935" t="str">
            <v>Hộp/1 cái</v>
          </cell>
          <cell r="AG935" t="str">
            <v>Bộ</v>
          </cell>
          <cell r="AH935">
            <v>20</v>
          </cell>
          <cell r="AI935" t="str">
            <v>60 tháng</v>
          </cell>
          <cell r="AJ935" t="str">
            <v>vn0100124376</v>
          </cell>
          <cell r="AK935" t="str">
            <v>TỔNG CÔNG TY THIẾT BỊ Y TẾ VIỆT NAM - CTCP</v>
          </cell>
          <cell r="AL935" t="str">
            <v>Đạt</v>
          </cell>
          <cell r="AM935"/>
          <cell r="AN935" t="str">
            <v>Trần Thị Kiều Diễm</v>
          </cell>
          <cell r="AO935">
            <v>0</v>
          </cell>
          <cell r="AP935">
            <v>0</v>
          </cell>
          <cell r="AQ935" t="str">
            <v>Đạt</v>
          </cell>
          <cell r="AR935">
            <v>0</v>
          </cell>
          <cell r="AS935" t="str">
            <v>Đạt</v>
          </cell>
          <cell r="AT935" t="str">
            <v>Không đạt</v>
          </cell>
          <cell r="AU935" t="str">
            <v>Đạt</v>
          </cell>
          <cell r="AV935" t="str">
            <v>Đạt</v>
          </cell>
          <cell r="AW935" t="str">
            <v>Đạt</v>
          </cell>
          <cell r="AX935" t="str">
            <v>Đạt</v>
          </cell>
          <cell r="AY935" t="str">
            <v>Không đạt</v>
          </cell>
          <cell r="AZ935" t="str">
            <v>E-HSMT: 
+ chỏm xương đùi: Đường kính đầu : 22-&gt; 36
+ Đầu Bipolar - Chất liệu thép không gỉ.
E-HSDT: 
+ chỏm khớp đường kính 38mm -&gt; 56mm.
+ Cup Bipolar: Mặt ngoài bằng hợp chất Cobalt Chrome</v>
          </cell>
          <cell r="BA935" t="str">
            <v>Trần Thị Huyền Trân</v>
          </cell>
          <cell r="BB935" t="str">
            <v>Không đạt</v>
          </cell>
          <cell r="BC935" t="str">
            <v>E-HSMT: 
+ chỏm xương đùi: Đường kính đầu : 22-&gt; 36
+ Đầu Bipolar - Chất liệu thép không gỉ.
E-HSDT: 
+ chỏm khớp đường kính 38mm -&gt; 56mm.
+ Cup Bipolar: Mặt ngoài bằng hợp chất Cobalt Chrome</v>
          </cell>
        </row>
        <row r="936">
          <cell r="C936" t="str">
            <v>PP2300520362</v>
          </cell>
          <cell r="D936" t="str">
            <v>Stent graft động mạch chậu các loại, các cỡ</v>
          </cell>
          <cell r="E936" t="str">
            <v xml:space="preserve">- Sử dụng cho phình và bóc tách động mạch chậu
 -  Kích thước:  18F tương thích  guidewire 0.035". Dài 113 cm
 - Có marker
 -  Đường kính của Stent từ 14mm-&gt;18mm 
 - Chất liệu Stent: Nitinol
 - Chất liệu Graft: Polyester </v>
          </cell>
          <cell r="F936">
            <v>0</v>
          </cell>
          <cell r="G936" t="str">
            <v>Bộ</v>
          </cell>
          <cell r="H936">
            <v>5</v>
          </cell>
          <cell r="I936">
            <v>120000000</v>
          </cell>
          <cell r="J936">
            <v>600000000</v>
          </cell>
          <cell r="K936">
            <v>12000000</v>
          </cell>
          <cell r="L936">
            <v>900000000</v>
          </cell>
          <cell r="M936">
            <v>420000000</v>
          </cell>
          <cell r="N936">
            <v>1</v>
          </cell>
          <cell r="O936" t="str">
            <v>PP2300520362</v>
          </cell>
          <cell r="P936" t="str">
            <v>Stent graft động mạch chậu các loại, các cỡ</v>
          </cell>
          <cell r="Q936">
            <v>180</v>
          </cell>
          <cell r="R936">
            <v>362642000</v>
          </cell>
          <cell r="S936">
            <v>210</v>
          </cell>
          <cell r="T936">
            <v>0</v>
          </cell>
          <cell r="U936" t="str">
            <v>Bộ stent graft cho phình động mạch Chậu E-liac và phụ kiện</v>
          </cell>
          <cell r="V936" t="str">
            <v>Bộ stent graft cho phình động mạch Chậu E-liac và phụ kiện</v>
          </cell>
          <cell r="W936" t="str">
            <v>N06.02.090.2665.155.0002</v>
          </cell>
          <cell r="X936" t="str">
            <v>72IBxxxxLxxLxx</v>
          </cell>
          <cell r="Y936" t="str">
            <v>Mô tả: Sử dụng cho phình và bóc tách ĐMC Chậu, có kích thước hệ thống dẫn nhỏ nhất 18F. GW 0.035" . Dài 113 cm .
Đầu gần có stent chữ M: giúp chống gập gãy, áp sát thành mạch và hạn chế sự gấp nếp.  
Có marker hình chữ E.
Thiết kế hệ thống bung stent theo cơ chế Bóp-rồi-Thả điều khiển bằng 2 tay giúp đặt stent ở đúng vị trí mong muốn và có khoá an toàn giúp giảm rủi ro trong thủ thuật.
Kích cỡ: Đường kính của Stent từ 14/16/18mm đối với đầu gần và từ 10mm đến 14mm đối với đầu xa, 8mm nhánh bên.
Chất liệu: Stent: Nitinol
Graft: Polyester đa sợi mật độ cao.
Tiêu chuẩn kỹ thuật: CE</v>
          </cell>
          <cell r="Z936" t="str">
            <v>JOTEC GmbH</v>
          </cell>
          <cell r="AA936" t="str">
            <v>Đức</v>
          </cell>
          <cell r="AB936" t="str">
            <v>JOTEC GmbH</v>
          </cell>
          <cell r="AC936" t="str">
            <v>Đức</v>
          </cell>
          <cell r="AD936" t="str">
            <v>D</v>
          </cell>
          <cell r="AE936" t="str">
            <v>GPNK số: 17629NK/BYT-TB-CT
Ngày cấp: 03/03/2021</v>
          </cell>
          <cell r="AF936" t="str">
            <v>1 Bộ/Hộp</v>
          </cell>
          <cell r="AG936" t="str">
            <v>Bộ</v>
          </cell>
          <cell r="AH936">
            <v>5</v>
          </cell>
          <cell r="AI936">
            <v>0</v>
          </cell>
          <cell r="AJ936" t="str">
            <v>vn0309110047</v>
          </cell>
          <cell r="AK936" t="str">
            <v>CÔNG TY TNHH THƯƠNG MẠI VÀ DỊCH VỤ KỸ THUẬT PHÚC TÍN</v>
          </cell>
          <cell r="AL936" t="str">
            <v>Đạt</v>
          </cell>
          <cell r="AM936"/>
          <cell r="AN936" t="str">
            <v>Nguyễn Thị Phương Hoa</v>
          </cell>
          <cell r="AO936" t="str">
            <v>Đạt</v>
          </cell>
          <cell r="AP936" t="str">
            <v>Đạt</v>
          </cell>
          <cell r="AQ936" t="str">
            <v>Đạt</v>
          </cell>
          <cell r="AR936">
            <v>0</v>
          </cell>
          <cell r="AS936" t="str">
            <v>Đạt</v>
          </cell>
          <cell r="AT936" t="str">
            <v>Đạt</v>
          </cell>
          <cell r="AU936" t="str">
            <v>Đạt</v>
          </cell>
          <cell r="AV936" t="str">
            <v>Đạt</v>
          </cell>
          <cell r="AW936" t="str">
            <v>Đạt</v>
          </cell>
          <cell r="AX936" t="str">
            <v>Đạt</v>
          </cell>
          <cell r="AY936" t="str">
            <v>Đạt</v>
          </cell>
          <cell r="AZ936">
            <v>0</v>
          </cell>
          <cell r="BA936" t="str">
            <v>Trần Thị Huyền Trân</v>
          </cell>
          <cell r="BB936" t="str">
            <v>Đạt</v>
          </cell>
          <cell r="BC936">
            <v>0</v>
          </cell>
        </row>
        <row r="937">
          <cell r="C937" t="str">
            <v>PP2300520363</v>
          </cell>
          <cell r="D937" t="str">
            <v>Giá đỡ mạch vành phủ thuốc Amphilimus</v>
          </cell>
          <cell r="E937" t="str">
            <v>- Không polymer
- Vật liệu khung giá đỡ: Hợp kim Cobalt Chromium
- Lớp phủ thuốc Amphilimus
- Độ dầy khung giá đỡ  70µm - 80µm
- 2 điểm đánh dấu bằng vật liệu Platinum 
- Khung giá đỡ không bị thu ngắn trong suốt quá trình nong
- Đường kính: 2.25mm - 4.5mm
- Chiều dài: 9mm - 46mm</v>
          </cell>
          <cell r="F937" t="str">
            <v>Hộp/ 1 cái</v>
          </cell>
          <cell r="G937" t="str">
            <v>Cái</v>
          </cell>
          <cell r="H937">
            <v>100</v>
          </cell>
          <cell r="I937">
            <v>38300000</v>
          </cell>
          <cell r="J937">
            <v>3830000000</v>
          </cell>
          <cell r="K937">
            <v>76600000</v>
          </cell>
          <cell r="L937">
            <v>5745000000</v>
          </cell>
          <cell r="M937">
            <v>2681000000</v>
          </cell>
          <cell r="N937">
            <v>17</v>
          </cell>
          <cell r="O937" t="str">
            <v>PP2300520363</v>
          </cell>
          <cell r="P937" t="str">
            <v>Giá đỡ mạch vành phủ thuốc Amphilimus</v>
          </cell>
          <cell r="Q937">
            <v>180</v>
          </cell>
          <cell r="R937">
            <v>163570000</v>
          </cell>
          <cell r="S937">
            <v>210</v>
          </cell>
          <cell r="T937">
            <v>0</v>
          </cell>
          <cell r="U937" t="str">
            <v>Stent động mạch vành phủ thuốc Amphilimus - CRE8 EVO</v>
          </cell>
          <cell r="V937" t="str">
            <v>Stent động mạch vành phủ thuốc Amphilimus - CRE8 EVO</v>
          </cell>
          <cell r="W937" t="str">
            <v xml:space="preserve">N06.02.020.0748.292.0001.037 / N06.02.020.0748.292.0001.038 / N06.02.020.0748.292.0001.039 / N06.02.020.0748.292.0001.040 / N06.02.020.0748.292.0001.041 / N06.02.020.0748.292.0001.042 / N06.02.020.0748.292.0001.043 / N06.02.020.0748.292.0001.044 / N06.02.020.0748.292.0001.045 / N06.02.020.0748.292.0001.001 / N06.02.020.0748.292.0001.002 / N06.02.020.0748.292.0001.003 / N06.02.020.0748.292.0001.004 / N06.02.020.0748.292.0001.005 / N06.02.020.0748.292.0001.006 / N06.02.020.0748.292.0001.046 / N06.02.020.0748.292.0001.047 / N06.02.020.0748.292.0001.007 / N06.02.020.0748.292.0001.008 / N06.02.020.0748.292.0001.009 / N06.02.020.0748.292.0001.010 / N06.02.020.0748.292.0001.011 / N06.02.020.0748.292.0001.012 / N06.02.020.0748.292.0001.048 / </v>
          </cell>
          <cell r="X937" t="str">
            <v xml:space="preserve">ICLX22509 / ICLX22513 / ICLX22516 / ICLX22520 / ICLX22526 / ICLX22533 / ICLX22540 / ICLX2509 / ICLX2513 / ICLX2516 / ICLX2520 / ICLX2526 / ICLX2533 / ICLX2540 / ICLX2546 / ICLX27509 / ICLX27513 / ICLX27516 / ICLX27520 / ICLX27526 / ICLX27533 / ICLX27540 / ICLX27546 / ICLX3009 / ICLX3013 / ICLX3016 / ICLX3020 / ICLX3026 / ICLX3033 / ICLX3040 / ICLX3046 / ICLX3509 / ICLX3513 / ICLX3516 / ICLX3520 / ICLX3526 / ICLX3533 / ICLX3540 / ICLX3546 / ICLX4009 / ICLX4013 / ICLX4016 / ICLX4020 / ICLX4026 / ICLX4033 / ICLX4513 / ICLX4516 / ICLX4520 / ICLX4526 / ICLX4533 </v>
          </cell>
          <cell r="Y937" t="str">
            <v>- Không polymer
- Phóng thích thuốc thông qua hồ chứa thuốc thẩm thấu
- Vật liệu khung giá đỡ: L605 Hợp kim Cobalt Chromium
- Lớp phủ bề mặt thanh giá đỡ: Bề mặt cảm biến sinh học BIS
- Độ dầy khung giá đỡ = 70 - 80µm
- 2 điểm đánh dấu bằng vật liệu Platinum trên đoạn đầu (cuối) của khung giá đỡ
- Khung giá đỡ không bị thu ngắn trong suốt quá trình nong
- Công thức thuốc Amphilimus có chứa Axit béo
- Đường kính: 2.25; 2.5; 2.75; 3.0; 3.5; 4.0; 4.5mm
- Chiều dài: 9, 13, 16, 20, 26, 33, 40, 46</v>
          </cell>
          <cell r="Z937" t="str">
            <v>CID S.p.A.</v>
          </cell>
          <cell r="AA937" t="str">
            <v>Ý</v>
          </cell>
          <cell r="AB937" t="str">
            <v>CID S.p.A.</v>
          </cell>
          <cell r="AC937" t="str">
            <v>Ý</v>
          </cell>
          <cell r="AD937" t="str">
            <v>D</v>
          </cell>
          <cell r="AE937" t="str">
            <v>17834NK/BYT-TB-CT ngày 20/04/2021</v>
          </cell>
          <cell r="AF937" t="str">
            <v>Hộp/ 1 cái</v>
          </cell>
          <cell r="AG937" t="str">
            <v>Cái</v>
          </cell>
          <cell r="AH937">
            <v>100</v>
          </cell>
          <cell r="AI937">
            <v>0</v>
          </cell>
          <cell r="AJ937" t="str">
            <v>vn0308613665</v>
          </cell>
          <cell r="AK937" t="str">
            <v>CÔNG TY TNHH THƯƠNG MẠI THIẾT BỊ Y TẾ AN PHA</v>
          </cell>
          <cell r="AL937" t="str">
            <v>Đạt</v>
          </cell>
          <cell r="AM937"/>
          <cell r="AN937" t="str">
            <v>Trương Thị Mỹ Quý</v>
          </cell>
          <cell r="AO937" t="str">
            <v>Đạt</v>
          </cell>
          <cell r="AP937" t="str">
            <v>Đạt</v>
          </cell>
          <cell r="AQ937" t="str">
            <v>Đạt</v>
          </cell>
          <cell r="AR937">
            <v>0</v>
          </cell>
          <cell r="AS937" t="str">
            <v>Đạt</v>
          </cell>
          <cell r="AT937" t="str">
            <v>Đạt</v>
          </cell>
          <cell r="AU937" t="str">
            <v>Đạt</v>
          </cell>
          <cell r="AV937" t="str">
            <v>Đạt</v>
          </cell>
          <cell r="AW937" t="str">
            <v>Đạt</v>
          </cell>
          <cell r="AX937" t="str">
            <v>Đạt</v>
          </cell>
          <cell r="AY937" t="str">
            <v>Đạt</v>
          </cell>
          <cell r="AZ937">
            <v>0</v>
          </cell>
          <cell r="BA937" t="str">
            <v>Trần Thị Huyền Trân</v>
          </cell>
          <cell r="BB937" t="str">
            <v>Đạt</v>
          </cell>
          <cell r="BC937">
            <v>0</v>
          </cell>
        </row>
        <row r="938">
          <cell r="C938" t="str">
            <v>PP2300520364</v>
          </cell>
          <cell r="D938" t="str">
            <v>Bóng nong mạch vành bán đàn hồi</v>
          </cell>
          <cell r="E938" t="str">
            <v xml:space="preserve">- Bóng nong mạch vành bán đàn hồi Polyamide. 
- Khẩu kính tương thích nong bóng kissing trong ống thông 6Fr. 
- Có 2 điểm đánh dấu </v>
          </cell>
          <cell r="F938" t="str">
            <v>Hộp/ 1 cái</v>
          </cell>
          <cell r="G938" t="str">
            <v>Cái</v>
          </cell>
          <cell r="H938">
            <v>100</v>
          </cell>
          <cell r="I938">
            <v>5040000</v>
          </cell>
          <cell r="J938">
            <v>504000000</v>
          </cell>
          <cell r="K938">
            <v>10080000</v>
          </cell>
          <cell r="L938">
            <v>756000000</v>
          </cell>
          <cell r="M938">
            <v>352800000</v>
          </cell>
          <cell r="N938">
            <v>17</v>
          </cell>
          <cell r="O938" t="str">
            <v>PP2300520364</v>
          </cell>
          <cell r="P938" t="str">
            <v>Bóng nong mạch vành bán đàn hồi</v>
          </cell>
          <cell r="Q938">
            <v>180</v>
          </cell>
          <cell r="R938">
            <v>253000000</v>
          </cell>
          <cell r="S938">
            <v>210</v>
          </cell>
          <cell r="T938" t="str">
            <v>Trong vòng 24 giờ kể từ thời điểm đặt hàng của Bệnh viện</v>
          </cell>
          <cell r="U938" t="str">
            <v>Khớp háng bán phần không dùng xi măng</v>
          </cell>
          <cell r="V938" t="str">
            <v>Khớp háng bán phần không dùng xi măng</v>
          </cell>
          <cell r="W938" t="str">
            <v>N06.04.052.0580.175.0001</v>
          </cell>
          <cell r="X938" t="str">
            <v>88110xxxxx
881000xxxx
3815xxxxxx</v>
          </cell>
          <cell r="Y938" t="str">
            <v xml:space="preserve">1.Chuôi xương đùi : 
 - Góc cổ chuôi từ 125 -&gt; 145 độ
 - Vật liệu: hợp kim Ti-6AL-4V
 - Chiêu dài các cỡ.
 2. Ổ cối bán phần: Bề mặt ngoài bằng thép ko gỉ, Bề mặt bên trong bằng polyethylen. Ổ cối có cơ chế khóa ràng chống trật khớp.
 3.Đầu xương đùi: Chất liệu thép không rỉ. Kích cỡ: 12/14 </v>
          </cell>
          <cell r="Z938" t="str">
            <v>B-One Ortho Corp.;
b-ONE Medical (Beijing) Co., Ltd.</v>
          </cell>
          <cell r="AA938" t="str">
            <v>Mỹ; Trung Quốc</v>
          </cell>
          <cell r="AB938" t="str">
            <v>B-One Ortho Corp.;
b-ONE Medical (Beijing) Co., Ltd.</v>
          </cell>
          <cell r="AC938" t="str">
            <v>Mỹ; Trung Quốc</v>
          </cell>
          <cell r="AD938" t="str">
            <v>C</v>
          </cell>
          <cell r="AE938" t="str">
            <v>14501NK/BYT-TB-CT ngày 03/02/2020;
17577NK/BYT-TB-CT ngày 03/03/2021</v>
          </cell>
          <cell r="AF938" t="str">
            <v>3 cái/ bộ</v>
          </cell>
          <cell r="AG938" t="str">
            <v>Bộ</v>
          </cell>
          <cell r="AH938">
            <v>40</v>
          </cell>
          <cell r="AI938">
            <v>0</v>
          </cell>
          <cell r="AJ938" t="str">
            <v>vn0400101404</v>
          </cell>
          <cell r="AK938" t="str">
            <v>CÔNG TY CỔ PHẦN DƯỢC - THIẾT BỊ Y TẾ ĐÀ NẴNG</v>
          </cell>
          <cell r="AL938" t="str">
            <v>Đạt</v>
          </cell>
          <cell r="AM938"/>
          <cell r="AN938" t="str">
            <v>Phạm Thị Kim Hoàng</v>
          </cell>
          <cell r="AO938" t="str">
            <v>Đạt</v>
          </cell>
          <cell r="AP938" t="str">
            <v>Đạt</v>
          </cell>
          <cell r="AQ938" t="str">
            <v>Đạt</v>
          </cell>
          <cell r="AR938">
            <v>0</v>
          </cell>
          <cell r="AS938" t="str">
            <v>Đạt</v>
          </cell>
          <cell r="AT938" t="str">
            <v>Không đạt</v>
          </cell>
          <cell r="AU938" t="str">
            <v>Đạt</v>
          </cell>
          <cell r="AV938" t="str">
            <v>Đạt</v>
          </cell>
          <cell r="AW938" t="str">
            <v>Đạt</v>
          </cell>
          <cell r="AX938" t="str">
            <v>Đạt</v>
          </cell>
          <cell r="AY938" t="str">
            <v>Không đạt</v>
          </cell>
          <cell r="AZ938" t="str">
            <v xml:space="preserve">E-HSMT yêu cầu đặc tính kỹ thuật : Bóng nong mạch vành bán đàn hồi chất liệu Polyamide nhưng đặc tính kỹ thuật sản phẩm dự thầu là Bóng nong động mạch vành áp lực thường, chất liệu Pebax </v>
          </cell>
          <cell r="BA938" t="str">
            <v>Hồ Thị Xuân Thu</v>
          </cell>
          <cell r="BB938" t="str">
            <v>Không đạt</v>
          </cell>
          <cell r="BC938" t="str">
            <v xml:space="preserve">E-HSMT yêu cầu đặc tính kỹ thuật : Bóng nong mạch vành bán đàn hồi chất liệu Polyamide nhưng đặc tính kỹ thuật sản phẩm dự thầu là Bóng nong động mạch vành áp lực thường, chất liệu Pebax </v>
          </cell>
        </row>
        <row r="939">
          <cell r="C939" t="str">
            <v>PP2300520365</v>
          </cell>
          <cell r="D939" t="str">
            <v>Bóng nong mạch vành không đàn hồi</v>
          </cell>
          <cell r="E939" t="str">
            <v>- Bóng nong mạch vành không đàn hồi 
- Chất liệu Polyamide.
-  Có 2 điểm đánh dấu bằng Platinum.
- Áp lực tối đa lên đến 22 atm</v>
          </cell>
          <cell r="F939" t="str">
            <v>Hộp/ 1 cái</v>
          </cell>
          <cell r="G939" t="str">
            <v>Cái</v>
          </cell>
          <cell r="H939">
            <v>100</v>
          </cell>
          <cell r="I939">
            <v>6900000</v>
          </cell>
          <cell r="J939">
            <v>690000000</v>
          </cell>
          <cell r="K939">
            <v>13800000</v>
          </cell>
          <cell r="L939">
            <v>1035000000</v>
          </cell>
          <cell r="M939">
            <v>483000000</v>
          </cell>
          <cell r="N939">
            <v>17</v>
          </cell>
          <cell r="O939" t="str">
            <v>PP2300520365</v>
          </cell>
          <cell r="P939" t="str">
            <v>Bóng nong mạch vành không đàn hồi</v>
          </cell>
          <cell r="Q939">
            <v>180</v>
          </cell>
          <cell r="R939">
            <v>163570000</v>
          </cell>
          <cell r="S939">
            <v>210</v>
          </cell>
          <cell r="T939">
            <v>0</v>
          </cell>
          <cell r="U939" t="str">
            <v>Bóng nong mạch vành không đàn hồi Fluydo NC</v>
          </cell>
          <cell r="V939" t="str">
            <v>Bóng nong mạch vành không đàn hồi Fluydo NC</v>
          </cell>
          <cell r="W939" t="str">
            <v>N07.01.240.0177.272.0003</v>
          </cell>
          <cell r="X939" t="str">
            <v>ICNC27520 / ICNC30006 / ICNC30008 / ICNC30012 / ICNC30015 / ICNC30020 / ICNC30030 / ICNC32506 / ICNC32508 / ICNC32512 / ICNC32515 / ICNC32520 / ICNC35006 / ICNC35008 / ICNC35012 / ICNC35015 / ICNC35020 / ICNC35030 / ICNC37506 / ICNC37508 / ICNC37512 / ICNC37515 / ICNC37520 / ICNC40006/ ICNC40008 / ICNC40012 / ICNC40015 / ICNC40020 / ICNC45008 / ICNC45012 / ICNC45015 / ICNC45020 / ICNC50008 / ICNC50012 / ICNC50015 / ICNC50020 / ICNC17506 / ICNC17508 / ICNC17512 / ICNC17515 / ICNC17520 / ICNC20006 / ICNC20008 / ICNC20012 / ICNC20015 / ICNC20020 / ICNC22506 / ICNC22508 / ICNC22512 / ICNC22515 / ICNC22520 / ICNC25006 / ICNC25008 / ICNC25012 / ICNC25015 / ICNC25020 / ICNC25030 / ICNC27506 / ICNC27508 / ICNC27512 / ICNC27515</v>
          </cell>
          <cell r="Y939" t="str">
            <v>- Bóng nong mạch vành không đàn hồi, chất liệu Polyamide
- Thân đoạn gần: thép không gỉ AISI 304, phủ Teflon
- Thân đoạn xa: kết hợp Polyamide/ PEBA, phủ Hydrophilic
- Chất liệu đầu bóng: hỗn hợp PEBA, kích cở đầu vào: 0.017"
- Có 2 điểm đánh dấu bằng Platinum.
- Áp lực: NP: 12 atm. RBP: 19-22 atm</v>
          </cell>
          <cell r="Z939" t="str">
            <v>Alvimedica Tibbi Urunler San.ve Dis Tic. A.S.</v>
          </cell>
          <cell r="AA939" t="str">
            <v>Thổ Nhĩ Kỳ</v>
          </cell>
          <cell r="AB939" t="str">
            <v>CID S.p.A.</v>
          </cell>
          <cell r="AC939" t="str">
            <v>Ý</v>
          </cell>
          <cell r="AD939" t="str">
            <v>D</v>
          </cell>
          <cell r="AE939" t="str">
            <v>2300100ĐKLH/BYT-TB-CT ngày 07/03/2023</v>
          </cell>
          <cell r="AF939" t="str">
            <v>Hộp/ 1 cái</v>
          </cell>
          <cell r="AG939" t="str">
            <v>Cái</v>
          </cell>
          <cell r="AH939">
            <v>100</v>
          </cell>
          <cell r="AI939">
            <v>0</v>
          </cell>
          <cell r="AJ939" t="str">
            <v>vn0308613665</v>
          </cell>
          <cell r="AK939" t="str">
            <v>CÔNG TY TNHH THƯƠNG MẠI THIẾT BỊ Y TẾ AN PHA</v>
          </cell>
          <cell r="AL939" t="str">
            <v>Đạt</v>
          </cell>
          <cell r="AM939"/>
          <cell r="AN939" t="str">
            <v>Trương Thị Mỹ Quý</v>
          </cell>
          <cell r="AO939" t="str">
            <v>Đạt</v>
          </cell>
          <cell r="AP939" t="str">
            <v>Đạt</v>
          </cell>
          <cell r="AQ939" t="str">
            <v>Đạt</v>
          </cell>
          <cell r="AR939">
            <v>0</v>
          </cell>
          <cell r="AS939" t="str">
            <v>Đạt</v>
          </cell>
          <cell r="AT939" t="str">
            <v>Đạt</v>
          </cell>
          <cell r="AU939" t="str">
            <v>Đạt</v>
          </cell>
          <cell r="AV939" t="str">
            <v>Đạt</v>
          </cell>
          <cell r="AW939" t="str">
            <v>Đạt</v>
          </cell>
          <cell r="AX939" t="str">
            <v>Đạt</v>
          </cell>
          <cell r="AY939" t="str">
            <v>Đạt</v>
          </cell>
          <cell r="AZ939">
            <v>0</v>
          </cell>
          <cell r="BA939" t="str">
            <v>Trần Thị Huyền Trân</v>
          </cell>
          <cell r="BB939" t="str">
            <v>Đạt</v>
          </cell>
          <cell r="BC939">
            <v>0</v>
          </cell>
        </row>
        <row r="940">
          <cell r="C940" t="str">
            <v>PP2300520365</v>
          </cell>
          <cell r="D940" t="str">
            <v>Bóng nong mạch vành không đàn hồi</v>
          </cell>
          <cell r="E940" t="str">
            <v>- Bóng nong mạch vành không đàn hồi 
- Chất liệu Polyamide.
-  Có 2 điểm đánh dấu bằng Platinum.
- Áp lực tối đa lên đến 22 atm</v>
          </cell>
          <cell r="F940" t="str">
            <v>Hộp/ 1 cái</v>
          </cell>
          <cell r="G940" t="str">
            <v>Cái</v>
          </cell>
          <cell r="H940">
            <v>100</v>
          </cell>
          <cell r="I940">
            <v>6900000</v>
          </cell>
          <cell r="J940">
            <v>690000000</v>
          </cell>
          <cell r="K940">
            <v>13800000</v>
          </cell>
          <cell r="L940">
            <v>1035000000</v>
          </cell>
          <cell r="M940">
            <v>483000000</v>
          </cell>
          <cell r="N940">
            <v>17</v>
          </cell>
          <cell r="O940" t="str">
            <v>PP2300520365</v>
          </cell>
          <cell r="P940" t="str">
            <v>Bóng nong mạch vành không đàn hồi</v>
          </cell>
          <cell r="Q940">
            <v>180</v>
          </cell>
          <cell r="R940">
            <v>188950000</v>
          </cell>
          <cell r="S940">
            <v>210</v>
          </cell>
          <cell r="T940" t="str">
            <v>Giao hàng trong vòng 24h kể từ thời điểm gửi đơn đặt hàng của Bệnh viện</v>
          </cell>
          <cell r="U940" t="str">
            <v>Bóng nong mạch vành Europa Ultra/Europa Ultra NC</v>
          </cell>
          <cell r="V940" t="str">
            <v>Bóng nong mạch vành Europa Ultra/Europa Ultra NC</v>
          </cell>
          <cell r="W940">
            <v>0</v>
          </cell>
          <cell r="X940" t="str">
            <v>EN 20/10; EN 20/15; EN 20/20; EN 20/25; EN 20/30; EN 22/10; EN 22/15; EN 22/20; EN 22/25; EN 22/30; EN 25/10; EN 25/15; EN 25/20; EN 25/25; EN 25/30; EN 27/10; EN 27/15; EN 27/20; EN 27/25; EN 27/30; EN 30/10; EN 30/15; EN 30/20; EN 30/25; EN 30/30; EN 35/10; EN 35/15; EN 35/20; EN 35/25; EN 35/30; EN 40/10; EN 40/15; EN 40/20; EN 40/25; EN 40/30; EN 45/10; EN 45/15; EN 45/20; EN 45/25; EN 45/30; EN 50/10; EN 50/15; EN 50/20; EN 50/25; EN 50/30; EL 20/10; EL 20/15; EL 20/20; EL 20/25; EL 20/30;  EL 22/10; EL 22/15;  EL 22/20; EL 22/25; EL 22/30; EL 25/10; EL 25/15; EL 25/20; EL 25/25; EL 25/30; EL 27/10; EL 27/15; EL 27/20; EL 27/25; EL 27/30; EL 30/10; EL 30/15; EL 30/20; EL 30/25; EL 30/30; EL 35/10; EL 35/15; EL 35/20; EL 35/25; EL 35/30; EL 40/10; EL 40/15; EL 40/20; EL 40/25; EL 40/30; EL 45/10; EL 45/15; EL 45/20; EL 45/25; EL 45/30; EL 50/10; EL 50/15; EL 50/20; EL 50/25; EL 50/30</v>
          </cell>
          <cell r="Y940" t="str">
            <v>- Khẩu kính đầu vào cực nhỏ 0.016”. 
- Vật liệu : polyamide. 
- Phủ lớp ái nước công nghệ HiFlow. 
- Tương thích ống thông dẫn đường (min): 5F. Độ dài hữu dụng ống thông: 140cm. 
- Đánh dấu : Platinum và Iridium. 
- Kích thước thân - distal: 2.4 F - 2.9 F. Kích thước thân Hypotube: 2.0F. Kích thước dây dẫn đường: tối đa  0.014‘‘. 
- Áp lực chuẩn: 8 bar với bóng thường, 10 bar với bóng cứng. 
- Đường kính: 2.00 đến 5.00 mm và độ dài 10 đến 30 mm</v>
          </cell>
          <cell r="Z940" t="str">
            <v>Rontis Hellas AS</v>
          </cell>
          <cell r="AA940" t="str">
            <v>Hy Lạp</v>
          </cell>
          <cell r="AB940" t="str">
            <v>Rontis Corporation SA</v>
          </cell>
          <cell r="AC940" t="str">
            <v>Thụy Sỹ</v>
          </cell>
          <cell r="AD940" t="str">
            <v>D</v>
          </cell>
          <cell r="AE940" t="str">
            <v>2300338ĐKLH/BYT-TB-CT</v>
          </cell>
          <cell r="AF940" t="str">
            <v>01 cái/Hộp</v>
          </cell>
          <cell r="AG940" t="str">
            <v>Cái</v>
          </cell>
          <cell r="AH940">
            <v>100</v>
          </cell>
          <cell r="AI940">
            <v>0</v>
          </cell>
          <cell r="AJ940" t="str">
            <v>vn0304471508</v>
          </cell>
          <cell r="AK940" t="str">
            <v>CÔNG TY TNHH CÔNG NGHỆ AN PHA</v>
          </cell>
          <cell r="AL940" t="str">
            <v>Đạt</v>
          </cell>
          <cell r="AM940"/>
          <cell r="AN940" t="str">
            <v xml:space="preserve">Nguyễn Thủy Tiên </v>
          </cell>
          <cell r="AO940">
            <v>0</v>
          </cell>
          <cell r="AP940">
            <v>0</v>
          </cell>
          <cell r="AQ940">
            <v>0</v>
          </cell>
          <cell r="AR940">
            <v>0</v>
          </cell>
          <cell r="AS940">
            <v>0</v>
          </cell>
          <cell r="AT940" t="str">
            <v>Không đạt</v>
          </cell>
          <cell r="AU940">
            <v>0</v>
          </cell>
          <cell r="AV940">
            <v>0</v>
          </cell>
          <cell r="AW940">
            <v>0</v>
          </cell>
          <cell r="AX940">
            <v>0</v>
          </cell>
          <cell r="AY940" t="str">
            <v>Không đạt</v>
          </cell>
          <cell r="AZ940" t="str">
            <v>Tính năng kỹ thuật của E-HSMT và E-HSDT không phù hợp</v>
          </cell>
          <cell r="BA940" t="str">
            <v>Nguyễn Thị Huệ</v>
          </cell>
          <cell r="BB940" t="str">
            <v>Không đạt</v>
          </cell>
          <cell r="BC940" t="str">
            <v>Tính năng kỹ thuật của E-HSMT và E-HSDT không phù hợp</v>
          </cell>
        </row>
        <row r="941">
          <cell r="C941" t="str">
            <v>PP2300520367</v>
          </cell>
          <cell r="D941" t="str">
            <v>Máy tạo nhịp 1 buồng vĩnh viễn có đáp ứng nhịp, tương thích MRI</v>
          </cell>
          <cell r="E941" t="str">
            <v>- Tạo nhịp tim 1 buồng, đáp ứng nhịp theo vận động.
 - Tương thích MRI</v>
          </cell>
          <cell r="F941" t="str">
            <v>Hộp/Cái</v>
          </cell>
          <cell r="G941" t="str">
            <v>Cái</v>
          </cell>
          <cell r="H941">
            <v>25</v>
          </cell>
          <cell r="I941">
            <v>50000000</v>
          </cell>
          <cell r="J941">
            <v>1250000000</v>
          </cell>
          <cell r="K941">
            <v>25000000</v>
          </cell>
          <cell r="L941">
            <v>1875000000</v>
          </cell>
          <cell r="M941">
            <v>875000000</v>
          </cell>
          <cell r="N941">
            <v>5</v>
          </cell>
          <cell r="O941" t="str">
            <v>PP2300520367</v>
          </cell>
          <cell r="P941" t="str">
            <v>Máy tạo nhịp 1 buồng vĩnh viễn có đáp ứng nhịp, tương thích MRI</v>
          </cell>
          <cell r="Q941">
            <v>180</v>
          </cell>
          <cell r="R941">
            <v>414885000</v>
          </cell>
          <cell r="S941">
            <v>210</v>
          </cell>
          <cell r="T941" t="str">
            <v>Trong vòng 24 giờ kể từ thời điểm đặt hàng của Bệnh viện</v>
          </cell>
          <cell r="U941" t="str">
            <v>Endurity Core PM2152</v>
          </cell>
          <cell r="V941" t="str">
            <v>Bộ máy tạo nhịp 2 buồng có đáp ứng tương thích MRI, Endurity Core</v>
          </cell>
          <cell r="W941" t="str">
            <v>N07.01.402.3937.175.0010</v>
          </cell>
          <cell r="X941" t="str">
            <v>PM2152</v>
          </cell>
          <cell r="Y941" t="str">
            <v>-  Máy tạo nhịp hai buồng có đáp ứng nhịp
- Tương thích chụp MRI toàn thân 
- Chuẩn kết nối IS-1
- Có thể chụp MRI ngay sau khi cấy máy.
- Hệ thống tạo nhịp AutoCapture cho phép đáp ứng tối đa với ngưỡng tạo nhịp với khả năng xác nhận dẫn tạo nhịp theo từng xung Beat-by-Beat. Hệ thống tạo nhịp AutoCapture tự động phát xung dự phòng 5V khi phát hiện mất dẫn, có thể lập trình cả đơn cực hoặc lưỡng cực.
- Bộ tính năng tự động: Ventricular Intrinsic Preference - Ưu tiên dẫn truyền thất nội tại, AF Suppression - Tạo nhịp kiềm nén rung nhĩ 
- Có cảnh báo loạn nhịp nhanh nhĩ có thể lập trình được.
- Lưu điện tâm đồ bên trong buồng tim 
- Thời gian máy hoạt động  ≥ 12 năm
- Trọng lượng 19g, thể tích 10.4 cc</v>
          </cell>
          <cell r="Z941" t="str">
            <v>St. Jude Medical Cardiac Rhythm Management Division</v>
          </cell>
          <cell r="AA941" t="str">
            <v>Mỹ</v>
          </cell>
          <cell r="AB941" t="str">
            <v>St. Jude Medical Cardiac Rhythm Management Division</v>
          </cell>
          <cell r="AC941" t="str">
            <v>Mỹ</v>
          </cell>
          <cell r="AD941" t="str">
            <v>D</v>
          </cell>
          <cell r="AE941" t="str">
            <v>Giấy phép lưu hành số: 2200248ĐKLH/BYT-TB-CT, ngày 19/12/2022</v>
          </cell>
          <cell r="AF941" t="str">
            <v>Hộp/ 1 cái (cho từng bộ phận: Máy, dây điện cực và kim chọc)</v>
          </cell>
          <cell r="AG941" t="str">
            <v>Bộ</v>
          </cell>
          <cell r="AH941">
            <v>25</v>
          </cell>
          <cell r="AI941">
            <v>0</v>
          </cell>
          <cell r="AJ941" t="str">
            <v>vn0312146808</v>
          </cell>
          <cell r="AK941" t="str">
            <v>CÔNG TY TNHH THIẾT BỊ Y TẾ KHẢI VINH</v>
          </cell>
          <cell r="AL941" t="str">
            <v>Đạt</v>
          </cell>
          <cell r="AM941"/>
          <cell r="AN941" t="str">
            <v>Trương Thị Mỹ Quý</v>
          </cell>
          <cell r="AO941" t="str">
            <v>Đạt</v>
          </cell>
          <cell r="AP941" t="str">
            <v>Đạt</v>
          </cell>
          <cell r="AQ941" t="str">
            <v>Đạt</v>
          </cell>
          <cell r="AR941">
            <v>0</v>
          </cell>
          <cell r="AS941" t="str">
            <v>Đạt</v>
          </cell>
          <cell r="AT941" t="str">
            <v>Đạt</v>
          </cell>
          <cell r="AU941" t="str">
            <v>Đạt</v>
          </cell>
          <cell r="AV941" t="str">
            <v>Đạt</v>
          </cell>
          <cell r="AW941" t="str">
            <v>Đạt</v>
          </cell>
          <cell r="AX941" t="str">
            <v>Đạt</v>
          </cell>
          <cell r="AY941" t="str">
            <v>Đạt</v>
          </cell>
          <cell r="AZ941">
            <v>0</v>
          </cell>
          <cell r="BA941" t="str">
            <v>Phan Thị Hoa</v>
          </cell>
          <cell r="BB941" t="str">
            <v>Đạt</v>
          </cell>
          <cell r="BC941">
            <v>0</v>
          </cell>
        </row>
        <row r="942">
          <cell r="C942" t="str">
            <v>PP2300520367</v>
          </cell>
          <cell r="D942" t="str">
            <v>Máy tạo nhịp 1 buồng vĩnh viễn có đáp ứng nhịp, tương thích MRI</v>
          </cell>
          <cell r="E942" t="str">
            <v>- Tạo nhịp tim 1 buồng, đáp ứng nhịp theo vận động.
 - Tương thích MRI</v>
          </cell>
          <cell r="F942" t="str">
            <v>Hộp/Cái</v>
          </cell>
          <cell r="G942" t="str">
            <v>Cái</v>
          </cell>
          <cell r="H942">
            <v>25</v>
          </cell>
          <cell r="I942">
            <v>50000000</v>
          </cell>
          <cell r="J942">
            <v>1250000000</v>
          </cell>
          <cell r="K942">
            <v>25000000</v>
          </cell>
          <cell r="L942">
            <v>1875000000</v>
          </cell>
          <cell r="M942">
            <v>875000000</v>
          </cell>
          <cell r="N942">
            <v>5</v>
          </cell>
          <cell r="O942" t="str">
            <v>PP2300520367</v>
          </cell>
          <cell r="P942" t="str">
            <v>Máy tạo nhịp 1 buồng vĩnh viễn có đáp ứng nhịp, tương thích MRI</v>
          </cell>
          <cell r="Q942">
            <v>180</v>
          </cell>
          <cell r="R942">
            <v>223148000</v>
          </cell>
          <cell r="S942">
            <v>215</v>
          </cell>
          <cell r="T942" t="str">
            <v>Giao hàng trong vòng 24h kể từ thời điểm gửi đơn đặt hàng của Bệnh viện</v>
          </cell>
          <cell r="U942" t="str">
            <v>Bộ Máy tạo nhịp vĩnh viễn 1 buồng SPHERA SR, có đáp ứng, SureScan MRI và phụ kiện chuẩn</v>
          </cell>
          <cell r="V942" t="str">
            <v>Bộ Máy tạo nhịp vĩnh viễn 1 buồng SPHERA SR, có đáp ứng, SureScan MRI và phụ kiện chuẩn</v>
          </cell>
          <cell r="W942" t="str">
            <v>N07.01.401.3056.257.0008</v>
          </cell>
          <cell r="X942" t="str">
            <v>SPSR01</v>
          </cell>
          <cell r="Y942" t="str">
            <v>• Tạo nhịp tim 1 buồng, đáp ứng nhịp theo vận động.
• Thể tích máy  9.7 cc.
• Cho phép chụp MRI toàn thân 3T không giới hạn thời gian chụp và chiều cao của bệnh nhân.
• Quản lý tạo nhịp thất, cho phép lập trình biên độ tạo nhịp an toàn lên tới 4 lần ngưỡng tạo nhịp.
• Có chức năng gợi ý các thông số lập trình máy thích hợp cho từng bệnh nhân.
• Tần số đáp ứng với nam châm khi còn pin  85 chu kỳ/ phút.</v>
          </cell>
          <cell r="Z942" t="str">
            <v>Medtronic Singapore Operations Pte Ltd</v>
          </cell>
          <cell r="AA942" t="str">
            <v>Singapore</v>
          </cell>
          <cell r="AB942" t="str">
            <v>Medtronic, Inc</v>
          </cell>
          <cell r="AC942" t="str">
            <v>Hoa Kỳ</v>
          </cell>
          <cell r="AD942" t="str">
            <v>D</v>
          </cell>
          <cell r="AE942" t="str">
            <v>17992NK/BYT-TB-CT 
ngày cấp: 22/4/2021</v>
          </cell>
          <cell r="AF942" t="str">
            <v>1 bộ/hộp</v>
          </cell>
          <cell r="AG942" t="str">
            <v>Cái</v>
          </cell>
          <cell r="AH942">
            <v>25</v>
          </cell>
          <cell r="AI942">
            <v>0</v>
          </cell>
          <cell r="AJ942" t="str">
            <v>vn0302314309</v>
          </cell>
          <cell r="AK942" t="str">
            <v>CÔNG TY TNHH THƯƠNG MẠI DỊCH VỤ H.T.L</v>
          </cell>
          <cell r="AL942" t="str">
            <v>Đạt</v>
          </cell>
          <cell r="AM942"/>
          <cell r="AN942" t="str">
            <v>Nguyễn Thị Sao Mai</v>
          </cell>
          <cell r="AO942" t="str">
            <v>Đạt</v>
          </cell>
          <cell r="AP942" t="str">
            <v>Đạt</v>
          </cell>
          <cell r="AQ942" t="str">
            <v>Đạt</v>
          </cell>
          <cell r="AR942">
            <v>0</v>
          </cell>
          <cell r="AS942" t="str">
            <v>Đạt</v>
          </cell>
          <cell r="AT942" t="str">
            <v>Đạt</v>
          </cell>
          <cell r="AU942" t="str">
            <v>Đạt</v>
          </cell>
          <cell r="AV942" t="str">
            <v>Đạt</v>
          </cell>
          <cell r="AW942" t="str">
            <v>Đạt</v>
          </cell>
          <cell r="AX942" t="str">
            <v>Đạt</v>
          </cell>
          <cell r="AY942" t="str">
            <v>Đạt</v>
          </cell>
          <cell r="AZ942">
            <v>0</v>
          </cell>
          <cell r="BA942" t="str">
            <v>Nguyễn Bảo Thắng</v>
          </cell>
          <cell r="BB942" t="str">
            <v>Đạt</v>
          </cell>
          <cell r="BC942">
            <v>0</v>
          </cell>
        </row>
        <row r="943">
          <cell r="C943" t="str">
            <v>PP2300520367</v>
          </cell>
          <cell r="D943" t="str">
            <v>Máy tạo nhịp 1 buồng vĩnh viễn có đáp ứng nhịp, tương thích MRI</v>
          </cell>
          <cell r="E943" t="str">
            <v>- Tạo nhịp tim 1 buồng, đáp ứng nhịp theo vận động.
 - Tương thích MRI</v>
          </cell>
          <cell r="F943" t="str">
            <v>Hộp/Cái</v>
          </cell>
          <cell r="G943" t="str">
            <v>Cái</v>
          </cell>
          <cell r="H943">
            <v>25</v>
          </cell>
          <cell r="I943">
            <v>50000000</v>
          </cell>
          <cell r="J943">
            <v>1250000000</v>
          </cell>
          <cell r="K943">
            <v>25000000</v>
          </cell>
          <cell r="L943">
            <v>1875000000</v>
          </cell>
          <cell r="M943">
            <v>875000000</v>
          </cell>
          <cell r="N943">
            <v>5</v>
          </cell>
          <cell r="O943" t="str">
            <v>PP2300520367</v>
          </cell>
          <cell r="P943" t="str">
            <v>Máy tạo nhịp 1 buồng vĩnh viễn có đáp ứng nhịp, tương thích MRI</v>
          </cell>
          <cell r="Q943">
            <v>180</v>
          </cell>
          <cell r="R943">
            <v>236448000</v>
          </cell>
          <cell r="S943">
            <v>210</v>
          </cell>
          <cell r="T943" t="str">
            <v>Giao hàng trong vòng 24h kể từ thời điểm gửi đơn đặt hàng của Bệnh viện</v>
          </cell>
          <cell r="U943" t="str">
            <v>ENTICOS 4 SR</v>
          </cell>
          <cell r="V943" t="str">
            <v>ENTICOS 4 SR</v>
          </cell>
          <cell r="W943" t="str">
            <v>N07.01.401.0550.155.0003</v>
          </cell>
          <cell r="X943">
            <v>407167</v>
          </cell>
          <cell r="Y943" t="str">
            <v>Máy tạo nhịp một buồng nhịp thích ứng, thời gian hoạt động  ≥ 16 năm, ghi lại tiền sử điện tim, độ nhạy tự động như ICD</v>
          </cell>
          <cell r="Z943" t="str">
            <v>Biotronik SE &amp; Co. KG</v>
          </cell>
          <cell r="AA943" t="str">
            <v>Đức</v>
          </cell>
          <cell r="AB943" t="str">
            <v>Biotronik SE &amp; Co. KG</v>
          </cell>
          <cell r="AC943" t="str">
            <v>Đức</v>
          </cell>
          <cell r="AD943" t="str">
            <v>D</v>
          </cell>
          <cell r="AE943" t="str">
            <v>14065NK/BYT-TB-CT,
19/11/2019</v>
          </cell>
          <cell r="AF943" t="str">
            <v>Hộp/cái</v>
          </cell>
          <cell r="AG943" t="str">
            <v>Cái</v>
          </cell>
          <cell r="AH943" t="str">
            <v>25</v>
          </cell>
          <cell r="AI943">
            <v>0</v>
          </cell>
          <cell r="AJ943" t="str">
            <v>vn0304918401</v>
          </cell>
          <cell r="AK943" t="str">
            <v>CÔNG TY TNHH XUẤT NHẬP KHẨU TRANG THIẾT BỊ Y TẾ TÂM THU</v>
          </cell>
          <cell r="AL943" t="str">
            <v>Đạt</v>
          </cell>
          <cell r="AM943"/>
          <cell r="AN943" t="str">
            <v>Phan Thị Lường</v>
          </cell>
          <cell r="AO943" t="str">
            <v>Đạt</v>
          </cell>
          <cell r="AP943" t="str">
            <v>Đạt</v>
          </cell>
          <cell r="AQ943" t="str">
            <v>Đạt</v>
          </cell>
          <cell r="AR943">
            <v>0</v>
          </cell>
          <cell r="AS943" t="str">
            <v>Đạt</v>
          </cell>
          <cell r="AT943" t="str">
            <v>Đạt</v>
          </cell>
          <cell r="AU943" t="str">
            <v>Đạt</v>
          </cell>
          <cell r="AV943" t="str">
            <v>Đạt</v>
          </cell>
          <cell r="AW943" t="str">
            <v>Đạt</v>
          </cell>
          <cell r="AX943" t="str">
            <v>Đạt</v>
          </cell>
          <cell r="AY943" t="str">
            <v>Đạt</v>
          </cell>
          <cell r="AZ943">
            <v>0</v>
          </cell>
          <cell r="BA943" t="str">
            <v>Nguyễn Bảo Thắng</v>
          </cell>
          <cell r="BB943" t="str">
            <v>Đạt</v>
          </cell>
          <cell r="BC943">
            <v>0</v>
          </cell>
        </row>
        <row r="944">
          <cell r="C944" t="str">
            <v>PP2300520368</v>
          </cell>
          <cell r="D944" t="str">
            <v>Máy tạo nhịp 2 buồng có đáp ứng nhịp, tương thích MRI</v>
          </cell>
          <cell r="E944" t="str">
            <v xml:space="preserve"> - Máy tạo nhịp hai buồng có đáp ứng nhịp
 - Thời gian máy hoạt động  ≥ 12 năm
 -  Tương thích MRI</v>
          </cell>
          <cell r="F944" t="str">
            <v>Hộp/Cái</v>
          </cell>
          <cell r="G944" t="str">
            <v>Cái</v>
          </cell>
          <cell r="H944">
            <v>25</v>
          </cell>
          <cell r="I944">
            <v>98000000</v>
          </cell>
          <cell r="J944">
            <v>2450000000</v>
          </cell>
          <cell r="K944">
            <v>49000000</v>
          </cell>
          <cell r="L944">
            <v>3675000000</v>
          </cell>
          <cell r="M944">
            <v>1715000000</v>
          </cell>
          <cell r="N944">
            <v>5</v>
          </cell>
          <cell r="O944" t="str">
            <v>PP2300520368</v>
          </cell>
          <cell r="P944" t="str">
            <v>Máy tạo nhịp 2 buồng có đáp ứng nhịp, tương thích MRI</v>
          </cell>
          <cell r="Q944">
            <v>180</v>
          </cell>
          <cell r="R944">
            <v>414885000</v>
          </cell>
          <cell r="S944">
            <v>210</v>
          </cell>
          <cell r="T944" t="str">
            <v>Trong vòng 24 giờ kể từ thời điểm đặt hàng của Bệnh viện</v>
          </cell>
          <cell r="U944" t="str">
            <v>Endurity Core PM1152</v>
          </cell>
          <cell r="V944" t="str">
            <v>Bộ máy tạo nhịp 1 buồng có đáp ứng tương thích MRI, Endurity Core</v>
          </cell>
          <cell r="W944" t="str">
            <v>N07.01.401.3937.175.0010</v>
          </cell>
          <cell r="X944" t="str">
            <v>PM1152</v>
          </cell>
          <cell r="Y944" t="str">
            <v>- Tạo nhịp tim 1 buồng
- Đáp ứng nhịp theo vận động
- Tương thích chụp MRI toàn thân.
- Chuẩn kết nối IS-1.
- Có thể chụp MRI ngay sau khi cấy máy.
- Hệ thống tạo nhịp AutoCapture cho phép đáp ứng tối đa với ngưỡng tạo nhịp với khả năng xác nhận dẫn tạo nhịp theo từng xung Beat-by-Beat. Hệ thống tạo nhịp AutoCapture tự động phát xung dự phòng 5V khi phát hiện mất dẫn, có thể lập trình cả đơn cực hoặc lưỡng cực.
- Lưu điện tâm đồ bên trong buồng tim 
- Trọng lượng 19g, thể tích 9.7 cc</v>
          </cell>
          <cell r="Z944" t="str">
            <v>St. Jude Medical Cardiac Rhythm Management Division</v>
          </cell>
          <cell r="AA944" t="str">
            <v>Mỹ</v>
          </cell>
          <cell r="AB944" t="str">
            <v>St. Jude Medical Cardiac Rhythm Management Division</v>
          </cell>
          <cell r="AC944" t="str">
            <v>Mỹ</v>
          </cell>
          <cell r="AD944" t="str">
            <v>D</v>
          </cell>
          <cell r="AE944" t="str">
            <v>Giấy phép lưu hành số: 2200248ĐKLH/BYT-TB-CT, ngày 19/12/2022</v>
          </cell>
          <cell r="AF944" t="str">
            <v>Hộp/ 1 cái (cho từng bộ phận: Máy, dây điện cực và kim chọc)</v>
          </cell>
          <cell r="AG944" t="str">
            <v>Bộ</v>
          </cell>
          <cell r="AH944">
            <v>25</v>
          </cell>
          <cell r="AI944">
            <v>0</v>
          </cell>
          <cell r="AJ944" t="str">
            <v>vn0312146808</v>
          </cell>
          <cell r="AK944" t="str">
            <v>CÔNG TY TNHH THIẾT BỊ Y TẾ KHẢI VINH</v>
          </cell>
          <cell r="AL944" t="str">
            <v>Đạt</v>
          </cell>
          <cell r="AM944"/>
          <cell r="AN944" t="str">
            <v>Trương Thị Mỹ Quý</v>
          </cell>
          <cell r="AO944" t="str">
            <v>Đạt</v>
          </cell>
          <cell r="AP944" t="str">
            <v>Đạt</v>
          </cell>
          <cell r="AQ944" t="str">
            <v>Đạt</v>
          </cell>
          <cell r="AR944">
            <v>0</v>
          </cell>
          <cell r="AS944" t="str">
            <v>Đạt</v>
          </cell>
          <cell r="AT944" t="str">
            <v>Đạt</v>
          </cell>
          <cell r="AU944" t="str">
            <v>Đạt</v>
          </cell>
          <cell r="AV944" t="str">
            <v>Đạt</v>
          </cell>
          <cell r="AW944" t="str">
            <v>Đạt</v>
          </cell>
          <cell r="AX944" t="str">
            <v>Đạt</v>
          </cell>
          <cell r="AY944" t="str">
            <v>Đạt</v>
          </cell>
          <cell r="AZ944">
            <v>0</v>
          </cell>
          <cell r="BA944" t="str">
            <v>Phan Thị Hoa</v>
          </cell>
          <cell r="BB944" t="str">
            <v>Đạt</v>
          </cell>
          <cell r="BC944">
            <v>0</v>
          </cell>
        </row>
        <row r="945">
          <cell r="C945" t="str">
            <v>PP2300520368</v>
          </cell>
          <cell r="D945" t="str">
            <v>Máy tạo nhịp 2 buồng có đáp ứng nhịp, tương thích MRI</v>
          </cell>
          <cell r="E945" t="str">
            <v xml:space="preserve"> - Máy tạo nhịp hai buồng có đáp ứng nhịp
 - Thời gian máy hoạt động  ≥ 12 năm
 -  Tương thích MRI</v>
          </cell>
          <cell r="F945" t="str">
            <v>Hộp/Cái</v>
          </cell>
          <cell r="G945" t="str">
            <v>Cái</v>
          </cell>
          <cell r="H945">
            <v>25</v>
          </cell>
          <cell r="I945">
            <v>98000000</v>
          </cell>
          <cell r="J945">
            <v>2450000000</v>
          </cell>
          <cell r="K945">
            <v>49000000</v>
          </cell>
          <cell r="L945">
            <v>3675000000</v>
          </cell>
          <cell r="M945">
            <v>1715000000</v>
          </cell>
          <cell r="N945">
            <v>5</v>
          </cell>
          <cell r="O945" t="str">
            <v>PP2300520368</v>
          </cell>
          <cell r="P945" t="str">
            <v>Máy tạo nhịp 2 buồng có đáp ứng nhịp, tương thích MRI</v>
          </cell>
          <cell r="Q945">
            <v>180</v>
          </cell>
          <cell r="R945">
            <v>223148000</v>
          </cell>
          <cell r="S945">
            <v>215</v>
          </cell>
          <cell r="T945" t="str">
            <v>Giao hàng trong vòng 24h kể từ thời điểm gửi đơn đặt hàng của Bệnh viện</v>
          </cell>
          <cell r="U945" t="str">
            <v>Bộ Máy tạo nhịp vĩnh viễn 2 buồng SPHERA DR, có đáp ứng, SureScan MRI và phụ kiện chuẩn</v>
          </cell>
          <cell r="V945" t="str">
            <v>Bộ Máy tạo nhịp vĩnh viễn 2 buồng SPHERA DR, có đáp ứng, SureScan MRI và phụ kiện chuẩn</v>
          </cell>
          <cell r="W945" t="str">
            <v>N07.01.402.3056.257.0013</v>
          </cell>
          <cell r="X945" t="str">
            <v>SPDR01</v>
          </cell>
          <cell r="Y945" t="str">
            <v>• Tạo nhịp tim 2 buồng, đáp ứng nhịp theo vận động._x000D_
• Cho phép chụp MRI toàn thân 3T, không giới hạn thời gian chụp và chiều cao của bệnh nhân._x000D_
• Thời gian máy hoạt động lên đến 12.8 năm_x000D_
• Quản lý tạo nhịp nhĩ và thất, cho phép lập trình biên độ tạo nhịp an toàn lên tới 4 lần ngưỡng tạo nhịp.</v>
          </cell>
          <cell r="Z945" t="str">
            <v>Medtronic Singapore Operations Pte Ltd</v>
          </cell>
          <cell r="AA945" t="str">
            <v>Singapore</v>
          </cell>
          <cell r="AB945" t="str">
            <v>Medtronic, Inc</v>
          </cell>
          <cell r="AC945" t="str">
            <v>Hoa Kỳ</v>
          </cell>
          <cell r="AD945" t="str">
            <v>D</v>
          </cell>
          <cell r="AE945" t="str">
            <v>17992NK/BYT-TB-CT 
ngày cấp: 22/4/2021</v>
          </cell>
          <cell r="AF945" t="str">
            <v>1 bộ/hộp</v>
          </cell>
          <cell r="AG945" t="str">
            <v>Cái</v>
          </cell>
          <cell r="AH945">
            <v>25</v>
          </cell>
          <cell r="AI945">
            <v>0</v>
          </cell>
          <cell r="AJ945" t="str">
            <v>vn0302314309</v>
          </cell>
          <cell r="AK945" t="str">
            <v>CÔNG TY TNHH THƯƠNG MẠI DỊCH VỤ H.T.L</v>
          </cell>
          <cell r="AL945" t="str">
            <v>Đạt</v>
          </cell>
          <cell r="AM945"/>
          <cell r="AN945" t="str">
            <v>Nguyễn Thị Sao Mai</v>
          </cell>
          <cell r="AO945" t="str">
            <v>Đạt</v>
          </cell>
          <cell r="AP945" t="str">
            <v>Đạt</v>
          </cell>
          <cell r="AQ945" t="str">
            <v>Đạt</v>
          </cell>
          <cell r="AR945">
            <v>0</v>
          </cell>
          <cell r="AS945" t="str">
            <v>Đạt</v>
          </cell>
          <cell r="AT945" t="str">
            <v>Đạt</v>
          </cell>
          <cell r="AU945" t="str">
            <v>Đạt</v>
          </cell>
          <cell r="AV945" t="str">
            <v>Đạt</v>
          </cell>
          <cell r="AW945" t="str">
            <v>Đạt</v>
          </cell>
          <cell r="AX945" t="str">
            <v>Đạt</v>
          </cell>
          <cell r="AY945" t="str">
            <v>Đạt</v>
          </cell>
          <cell r="AZ945">
            <v>0</v>
          </cell>
          <cell r="BA945" t="str">
            <v>Nguyễn Bảo Thắng</v>
          </cell>
          <cell r="BB945" t="str">
            <v>Đạt</v>
          </cell>
          <cell r="BC945">
            <v>0</v>
          </cell>
        </row>
        <row r="946">
          <cell r="C946" t="str">
            <v>PP2300520368</v>
          </cell>
          <cell r="D946" t="str">
            <v>Máy tạo nhịp 2 buồng có đáp ứng nhịp, tương thích MRI</v>
          </cell>
          <cell r="E946" t="str">
            <v xml:space="preserve"> - Máy tạo nhịp hai buồng có đáp ứng nhịp
 - Thời gian máy hoạt động  ≥ 12 năm
 -  Tương thích MRI</v>
          </cell>
          <cell r="F946" t="str">
            <v>Hộp/Cái</v>
          </cell>
          <cell r="G946" t="str">
            <v>Cái</v>
          </cell>
          <cell r="H946">
            <v>25</v>
          </cell>
          <cell r="I946">
            <v>98000000</v>
          </cell>
          <cell r="J946">
            <v>2450000000</v>
          </cell>
          <cell r="K946">
            <v>49000000</v>
          </cell>
          <cell r="L946">
            <v>3675000000</v>
          </cell>
          <cell r="M946">
            <v>1715000000</v>
          </cell>
          <cell r="N946">
            <v>5</v>
          </cell>
          <cell r="O946" t="str">
            <v>PP2300520368</v>
          </cell>
          <cell r="P946" t="str">
            <v>Máy tạo nhịp 2 buồng có đáp ứng nhịp, tương thích MRI</v>
          </cell>
          <cell r="Q946">
            <v>180</v>
          </cell>
          <cell r="R946">
            <v>236448000</v>
          </cell>
          <cell r="S946">
            <v>210</v>
          </cell>
          <cell r="T946" t="str">
            <v>Giao hàng trong vòng 24h kể từ thời điểm gửi đơn đặt hàng của Bệnh viện</v>
          </cell>
          <cell r="U946" t="str">
            <v>ENTICOS 4 DR</v>
          </cell>
          <cell r="V946" t="str">
            <v>ENTICOS 4 DR</v>
          </cell>
          <cell r="W946" t="str">
            <v>N07.01.402.0550.155.0003</v>
          </cell>
          <cell r="X946">
            <v>407155</v>
          </cell>
          <cell r="Y946" t="str">
            <v>Máy tạo nhịp hai buồng nhịp thích ứng, thời gian hoạt động ≥ 12 năm, ghi lại tiền sử điện tim, độ nhạy tự động như ICD, có chương trình giảm tạo nhịp ở thất IRS+ với thời gian trễ lên đến 400ms và Vp suppression</v>
          </cell>
          <cell r="Z946" t="str">
            <v>Biotronik SE &amp; Co. KG</v>
          </cell>
          <cell r="AA946" t="str">
            <v>Đức</v>
          </cell>
          <cell r="AB946" t="str">
            <v>Biotronik SE &amp; Co. KG</v>
          </cell>
          <cell r="AC946" t="str">
            <v>Đức</v>
          </cell>
          <cell r="AD946" t="str">
            <v>D</v>
          </cell>
          <cell r="AE946" t="str">
            <v>14065NK/BYT-TB-CT,
19/11/2019</v>
          </cell>
          <cell r="AF946" t="str">
            <v>Hộp/cái</v>
          </cell>
          <cell r="AG946" t="str">
            <v>Cái</v>
          </cell>
          <cell r="AH946" t="str">
            <v>25</v>
          </cell>
          <cell r="AI946">
            <v>0</v>
          </cell>
          <cell r="AJ946" t="str">
            <v>vn0304918401</v>
          </cell>
          <cell r="AK946" t="str">
            <v>CÔNG TY TNHH XUẤT NHẬP KHẨU TRANG THIẾT BỊ Y TẾ TÂM THU</v>
          </cell>
          <cell r="AL946" t="str">
            <v>Đạt</v>
          </cell>
          <cell r="AM946"/>
          <cell r="AN946" t="str">
            <v>Phan Thị Lường</v>
          </cell>
          <cell r="AO946" t="str">
            <v>Đạt</v>
          </cell>
          <cell r="AP946" t="str">
            <v>Đạt</v>
          </cell>
          <cell r="AQ946" t="str">
            <v>Đạt</v>
          </cell>
          <cell r="AR946">
            <v>0</v>
          </cell>
          <cell r="AS946" t="str">
            <v>Đạt</v>
          </cell>
          <cell r="AT946" t="str">
            <v>Đạt</v>
          </cell>
          <cell r="AU946" t="str">
            <v>Đạt</v>
          </cell>
          <cell r="AV946" t="str">
            <v>Đạt</v>
          </cell>
          <cell r="AW946" t="str">
            <v>Đạt</v>
          </cell>
          <cell r="AX946" t="str">
            <v>Đạt</v>
          </cell>
          <cell r="AY946" t="str">
            <v>Đạt</v>
          </cell>
          <cell r="AZ946">
            <v>0</v>
          </cell>
          <cell r="BA946" t="str">
            <v>Nguyễn Bảo Thắng</v>
          </cell>
          <cell r="BB946" t="str">
            <v>Đạt</v>
          </cell>
          <cell r="BC946">
            <v>0</v>
          </cell>
        </row>
        <row r="947">
          <cell r="C947" t="str">
            <v>PP2300520369</v>
          </cell>
          <cell r="D947" t="str">
            <v>Máy tạo nhịp có phá rung 1 buồng tương thích MRI</v>
          </cell>
          <cell r="E947" t="str">
            <v xml:space="preserve">- Máy tạo nhịp có phá rung cấy vào cơ thể 1 buồng, chuẩn DF4
- Tương thích MRI 
</v>
          </cell>
          <cell r="F947" t="str">
            <v>Hộp/Bộ</v>
          </cell>
          <cell r="G947" t="str">
            <v>Bộ</v>
          </cell>
          <cell r="H947">
            <v>2</v>
          </cell>
          <cell r="I947">
            <v>290000000</v>
          </cell>
          <cell r="J947">
            <v>580000000</v>
          </cell>
          <cell r="K947">
            <v>11600000</v>
          </cell>
          <cell r="L947">
            <v>870000000</v>
          </cell>
          <cell r="M947">
            <v>406000000</v>
          </cell>
          <cell r="N947">
            <v>1</v>
          </cell>
          <cell r="O947" t="str">
            <v>PP2300520369</v>
          </cell>
          <cell r="P947" t="str">
            <v>Máy tạo nhịp có phá rung 1 buồng tương thích MRI</v>
          </cell>
          <cell r="Q947">
            <v>180</v>
          </cell>
          <cell r="R947">
            <v>223148000</v>
          </cell>
          <cell r="S947">
            <v>215</v>
          </cell>
          <cell r="T947" t="str">
            <v>Giao hàng trong vòng 24h kể từ thời điểm gửi đơn đặt hàng của Bệnh viện</v>
          </cell>
          <cell r="U947" t="str">
            <v>Bộ Máy tạo nhịp vĩnh viễn có chức năng phá rung,  1 buồng  MIRRO  MRI VR SureScan và điện cực sốc 6935M-62</v>
          </cell>
          <cell r="V947" t="str">
            <v>Bộ Máy tạo nhịp vĩnh viễn có chức năng phá rung,  1 buồng  MIRRO  MRI VR SureScan và điện cực sốc 6935M-62</v>
          </cell>
          <cell r="W947" t="str">
            <v>N07.01.404.5006.274.0009</v>
          </cell>
          <cell r="X947" t="str">
            <v>DVME3D4, 6935M-62</v>
          </cell>
          <cell r="Y947" t="str">
            <v>• Tạo nhịp 1 buồng, có khử rung, chuẩn DF4, điện cực sốc 1 coil.
• Tương thích chụp an toàn MRI toàn thân 3T - không giới hạn vùng chụp, thời gian chụp, chiều cao của bệnh nhân.
• Kiểu dáng sinh lý - giảm tối đa áp lực lên ngực bệnh nhân.
• Véc-tơ nhận cảm thất phải 2 kiểu - cung cấp tùy chọn không xâm lấn để xử lý các trường hợp bị nhận lầm sóng T và biên độ sóng R giảm.
• Tự động chuyển đổi tạo nhịp vượt tần số trước và trong khi sạc tụ.
• Tính năng cảnh báo dây điện cực gặp vấn đề - giúp giảm sốc lầm bằng cách kéo dài thời gian dò tìm VF.
• Tính năng cung cấp dữ liệu lâm sàng của bệnh nhân 14 tháng.
• Chức năng gợi ý các thông số giúp lập trình máy thích hợp cho từng bệnh nhân.
• Tuổi thọ máy lên đến 11 năm.</v>
          </cell>
          <cell r="Z947" t="str">
            <v>Medtronic Europe Sarl</v>
          </cell>
          <cell r="AA947" t="str">
            <v>Thụy Sỹ</v>
          </cell>
          <cell r="AB947" t="str">
            <v>Medtronic, Inc</v>
          </cell>
          <cell r="AC947" t="str">
            <v>Hoa Kỳ</v>
          </cell>
          <cell r="AD947" t="str">
            <v>D</v>
          </cell>
          <cell r="AE947" t="str">
            <v xml:space="preserve"> 17993NK/BYT-TB-CT _x000D_
(Ngày cấp: 22/04/2021); _x000D_
17999NK/BYT-TB-CT _x000D_
(ngày cấp: 22/04/2021); 2100737ĐKLH/BYT-TB-CT (31/12/2021)</v>
          </cell>
          <cell r="AF947" t="str">
            <v>1 bộ/hộp</v>
          </cell>
          <cell r="AG947" t="str">
            <v>Bộ</v>
          </cell>
          <cell r="AH947">
            <v>2</v>
          </cell>
          <cell r="AI947">
            <v>0</v>
          </cell>
          <cell r="AJ947" t="str">
            <v>vn0302314309</v>
          </cell>
          <cell r="AK947" t="str">
            <v>CÔNG TY TNHH THƯƠNG MẠI DỊCH VỤ H.T.L</v>
          </cell>
          <cell r="AL947" t="str">
            <v>Đạt</v>
          </cell>
          <cell r="AM947"/>
          <cell r="AN947" t="str">
            <v>Nguyễn Thị Sao Mai</v>
          </cell>
          <cell r="AO947" t="str">
            <v>Đạt</v>
          </cell>
          <cell r="AP947" t="str">
            <v>Đạt</v>
          </cell>
          <cell r="AQ947" t="str">
            <v>Đạt</v>
          </cell>
          <cell r="AR947">
            <v>0</v>
          </cell>
          <cell r="AS947" t="str">
            <v>Đạt</v>
          </cell>
          <cell r="AT947" t="str">
            <v>Đạt</v>
          </cell>
          <cell r="AU947" t="str">
            <v>Đạt</v>
          </cell>
          <cell r="AV947" t="str">
            <v>Đạt</v>
          </cell>
          <cell r="AW947" t="str">
            <v>Đạt</v>
          </cell>
          <cell r="AX947" t="str">
            <v>Đạt</v>
          </cell>
          <cell r="AY947" t="str">
            <v>Đạt</v>
          </cell>
          <cell r="AZ947">
            <v>0</v>
          </cell>
          <cell r="BA947" t="str">
            <v>Nguyễn Bảo Thắng</v>
          </cell>
          <cell r="BB947" t="str">
            <v>Đạt</v>
          </cell>
          <cell r="BC947">
            <v>0</v>
          </cell>
        </row>
        <row r="948">
          <cell r="C948" t="str">
            <v>PP2300520369</v>
          </cell>
          <cell r="D948" t="str">
            <v>Máy tạo nhịp có phá rung 1 buồng tương thích MRI</v>
          </cell>
          <cell r="E948" t="str">
            <v xml:space="preserve">- Máy tạo nhịp có phá rung cấy vào cơ thể 1 buồng, chuẩn DF4
- Tương thích MRI 
</v>
          </cell>
          <cell r="F948" t="str">
            <v>Hộp/Bộ</v>
          </cell>
          <cell r="G948" t="str">
            <v>Bộ</v>
          </cell>
          <cell r="H948">
            <v>2</v>
          </cell>
          <cell r="I948">
            <v>290000000</v>
          </cell>
          <cell r="J948">
            <v>580000000</v>
          </cell>
          <cell r="K948">
            <v>11600000</v>
          </cell>
          <cell r="L948">
            <v>870000000</v>
          </cell>
          <cell r="M948">
            <v>406000000</v>
          </cell>
          <cell r="N948">
            <v>1</v>
          </cell>
          <cell r="O948" t="str">
            <v>PP2300520369</v>
          </cell>
          <cell r="P948" t="str">
            <v>Máy tạo nhịp có phá rung 1 buồng tương thích MRI</v>
          </cell>
          <cell r="Q948">
            <v>180</v>
          </cell>
          <cell r="R948">
            <v>236448000</v>
          </cell>
          <cell r="S948">
            <v>210</v>
          </cell>
          <cell r="T948" t="str">
            <v>Giao hàng trong vòng 24h kể từ thời điểm gửi đơn đặt hàng của Bệnh viện</v>
          </cell>
          <cell r="U948" t="str">
            <v xml:space="preserve">RIVACOR 3 VR-T </v>
          </cell>
          <cell r="V948" t="str">
            <v>RIVACOR 3 VR-T</v>
          </cell>
          <cell r="W948" t="str">
            <v>N07.01.404.0550.155.0057</v>
          </cell>
          <cell r="X948">
            <v>429574</v>
          </cell>
          <cell r="Y948" t="str">
            <v>Máy tạo nhịp có phá rung cấy vào cơ thể 1 buồng, chuẩn DF4, bề dày 10mm, pin 1.73Ah với thời gian hoạt động &gt;15 năm với bảo hành 10 năm. Chương trình theo dõi qua vệ tinh , tương thích MRI 3T toàn thân, năng lượng sốc 40J ngay từ sốc đầu. Có chương trình ATP One shot.</v>
          </cell>
          <cell r="Z948" t="str">
            <v>Biotronik SE &amp; Co. KG</v>
          </cell>
          <cell r="AA948" t="str">
            <v>Đức</v>
          </cell>
          <cell r="AB948" t="str">
            <v>Biotronik SE &amp; Co. KG</v>
          </cell>
          <cell r="AC948" t="str">
            <v>Đức</v>
          </cell>
          <cell r="AD948" t="str">
            <v>D</v>
          </cell>
          <cell r="AE948" t="str">
            <v>14065NK/BYT-TB-CT,
19/11/2019</v>
          </cell>
          <cell r="AF948" t="str">
            <v>Hộp/cái</v>
          </cell>
          <cell r="AG948" t="str">
            <v>Cái</v>
          </cell>
          <cell r="AH948" t="str">
            <v>2</v>
          </cell>
          <cell r="AI948">
            <v>0</v>
          </cell>
          <cell r="AJ948" t="str">
            <v>vn0304918401</v>
          </cell>
          <cell r="AK948" t="str">
            <v>CÔNG TY TNHH XUẤT NHẬP KHẨU TRANG THIẾT BỊ Y TẾ TÂM THU</v>
          </cell>
          <cell r="AL948" t="str">
            <v>Đạt</v>
          </cell>
          <cell r="AM948"/>
          <cell r="AN948" t="str">
            <v>Phan Thị Lường</v>
          </cell>
          <cell r="AO948" t="str">
            <v>Đạt</v>
          </cell>
          <cell r="AP948" t="str">
            <v>Đạt</v>
          </cell>
          <cell r="AQ948" t="str">
            <v>Đạt</v>
          </cell>
          <cell r="AR948">
            <v>0</v>
          </cell>
          <cell r="AS948" t="str">
            <v>Đạt</v>
          </cell>
          <cell r="AT948" t="str">
            <v>Đạt</v>
          </cell>
          <cell r="AU948" t="str">
            <v>Đạt</v>
          </cell>
          <cell r="AV948" t="str">
            <v>Đạt</v>
          </cell>
          <cell r="AW948" t="str">
            <v>Đạt</v>
          </cell>
          <cell r="AX948" t="str">
            <v>Đạt</v>
          </cell>
          <cell r="AY948" t="str">
            <v>Đạt</v>
          </cell>
          <cell r="AZ948">
            <v>0</v>
          </cell>
          <cell r="BA948" t="str">
            <v>Nguyễn Bảo Thắng</v>
          </cell>
          <cell r="BB948" t="str">
            <v>Đạt</v>
          </cell>
          <cell r="BC948">
            <v>0</v>
          </cell>
        </row>
        <row r="949">
          <cell r="C949" t="str">
            <v>PP2300520371</v>
          </cell>
          <cell r="D949" t="str">
            <v>Dù đóng thông liên nhĩ</v>
          </cell>
          <cell r="E949" t="str">
            <v xml:space="preserve">- Chất liệu:  Hợp kim Nitinol
 -  Kích cỡ: 4mm -&gt; 40mm
  </v>
          </cell>
          <cell r="F949" t="str">
            <v>Hộp/ Cái</v>
          </cell>
          <cell r="G949" t="str">
            <v>Cái</v>
          </cell>
          <cell r="H949">
            <v>5</v>
          </cell>
          <cell r="I949">
            <v>49500000</v>
          </cell>
          <cell r="J949">
            <v>247500000</v>
          </cell>
          <cell r="K949">
            <v>4950000</v>
          </cell>
          <cell r="L949">
            <v>371250000</v>
          </cell>
          <cell r="M949">
            <v>173250000</v>
          </cell>
          <cell r="N949">
            <v>1</v>
          </cell>
          <cell r="O949" t="str">
            <v>PP2300520371</v>
          </cell>
          <cell r="P949" t="str">
            <v>Dù đóng thông liên nhĩ</v>
          </cell>
          <cell r="Q949">
            <v>180</v>
          </cell>
          <cell r="R949">
            <v>306000000</v>
          </cell>
          <cell r="S949">
            <v>210</v>
          </cell>
          <cell r="T949" t="str">
            <v>Trong vòng 24 giờ kể từ thời điểm dặt hàng của Bệnh viện</v>
          </cell>
          <cell r="U949" t="str">
            <v>Amplatzer Septal Occluder</v>
          </cell>
          <cell r="V949" t="str">
            <v>Dù đóng lỗ thông liên nhĩ (Amplatzer Septal Occluder)</v>
          </cell>
          <cell r="W949" t="str">
            <v>N07.01.280.0048.175.0014</v>
          </cell>
          <cell r="X949" t="str">
            <v>9-ASD-004; 9-ASD-005; 9-ASD-006; 9-ASD-007; 9-ASD-008; 9-ASD-009; 9-ASD-010; 9-ASD-011; 9-ASD-012; 9-ASD-013; 9-ASD-014; 9-ASD-015; 9-ASD-016; 9-ASD-017; 9-ASD-018; 9-ASD-019; 9-ASD-020; 9-ASD-022; 9-ASD-024; 9-ASD-026; 9-ASD-028; 9-ASD-030; 9-ASD-032; 9-ASD-034; 9-ASD-036; 9-ASD-038; 9-ASD-040.</v>
          </cell>
          <cell r="Y949" t="str">
            <v>- Dụng cụ được thiết kế từ hợp kim nhớ hình dạng lưới Nitinol, thích ứng hình dạng hoàn toàn với giải phẫu sinh lý của Vách Liên Nhĩ.
- Đĩa được đệm thêm những mảnh kết cấu polyester giúp quá trình nội mạc hóa lên từ bên trong.
- Kích cỡ đa dạng: 4,5,6,7,8,9,10,11,12,13,14,15,16,17,18,19,20,22,24,26,28,30,32,34,36,38,40 mm</v>
          </cell>
          <cell r="Z949" t="str">
            <v>Abbott Medical/ 
St. Jude Medical Costa Rica Ltda.</v>
          </cell>
          <cell r="AA949" t="str">
            <v>Hoa Kỳ/ 
Costa Rica</v>
          </cell>
          <cell r="AB949" t="str">
            <v>Abbott Medical</v>
          </cell>
          <cell r="AC949" t="str">
            <v>Hoa Kỳ</v>
          </cell>
          <cell r="AD949" t="str">
            <v>Loại D</v>
          </cell>
          <cell r="AE949" t="str">
            <v>14580NK/BYT-TB-CT</v>
          </cell>
          <cell r="AF949" t="str">
            <v>Hộp/ 1 cái</v>
          </cell>
          <cell r="AG949" t="str">
            <v>Cái</v>
          </cell>
          <cell r="AH949">
            <v>5</v>
          </cell>
          <cell r="AI949">
            <v>0</v>
          </cell>
          <cell r="AJ949" t="str">
            <v>vn0301140748</v>
          </cell>
          <cell r="AK949" t="str">
            <v>CÔNG TY TNHH DƯỢC PHẨM VÀ TRANG THIẾT BỊ Y TẾ HOÀNG ĐỨC</v>
          </cell>
          <cell r="AL949" t="str">
            <v>Đạt</v>
          </cell>
          <cell r="AM949"/>
          <cell r="AN949" t="str">
            <v>Hồ Thị Hồng</v>
          </cell>
          <cell r="AO949" t="str">
            <v>Đạt</v>
          </cell>
          <cell r="AP949" t="str">
            <v>Đạt</v>
          </cell>
          <cell r="AQ949" t="str">
            <v>Đạt</v>
          </cell>
          <cell r="AR949">
            <v>0</v>
          </cell>
          <cell r="AS949" t="str">
            <v>Đạt</v>
          </cell>
          <cell r="AT949" t="str">
            <v>Đạt</v>
          </cell>
          <cell r="AU949" t="str">
            <v>Đạt</v>
          </cell>
          <cell r="AV949" t="str">
            <v>Đạt</v>
          </cell>
          <cell r="AW949" t="str">
            <v>Đạt</v>
          </cell>
          <cell r="AX949" t="str">
            <v>Đạt</v>
          </cell>
          <cell r="AY949" t="str">
            <v>Đạt</v>
          </cell>
          <cell r="AZ949">
            <v>0</v>
          </cell>
          <cell r="BA949" t="str">
            <v>Lê Thị Mơ</v>
          </cell>
          <cell r="BB949" t="str">
            <v>Đạt</v>
          </cell>
          <cell r="BC949">
            <v>0</v>
          </cell>
        </row>
        <row r="950">
          <cell r="C950" t="str">
            <v>PP2300520372</v>
          </cell>
          <cell r="D950" t="str">
            <v>Dù đóng lỗ bầu dục</v>
          </cell>
          <cell r="E950" t="str">
            <v>- Chất liệu:  Hợp kim Nitinol
 -  Kích cỡ 18mm -&gt; 25mm</v>
          </cell>
          <cell r="F950" t="str">
            <v>Hộp/ Cái</v>
          </cell>
          <cell r="G950" t="str">
            <v>Cái</v>
          </cell>
          <cell r="H950">
            <v>5</v>
          </cell>
          <cell r="I950">
            <v>56000000</v>
          </cell>
          <cell r="J950">
            <v>280000000</v>
          </cell>
          <cell r="K950">
            <v>5600000</v>
          </cell>
          <cell r="L950">
            <v>420000000</v>
          </cell>
          <cell r="M950">
            <v>196000000</v>
          </cell>
          <cell r="N950">
            <v>1</v>
          </cell>
          <cell r="O950" t="str">
            <v>PP2300520372</v>
          </cell>
          <cell r="P950" t="str">
            <v>Dù đóng lỗ bầu dục</v>
          </cell>
          <cell r="Q950">
            <v>180</v>
          </cell>
          <cell r="R950">
            <v>306000000</v>
          </cell>
          <cell r="S950">
            <v>210</v>
          </cell>
          <cell r="T950" t="str">
            <v>Trong vòng 24 giờ kể từ thời điểm dặt hàng của Bệnh viện</v>
          </cell>
          <cell r="U950" t="str">
            <v>Amplatzer PFO Occluder</v>
          </cell>
          <cell r="V950" t="str">
            <v>Dù đóng lỗ bầu dục (Amplatzer PFO Occluder)</v>
          </cell>
          <cell r="W950" t="str">
            <v>N07.01.280.0048.175.0012</v>
          </cell>
          <cell r="X950" t="str">
            <v>9-PFO-018, 9-PFO-025,
9-PFO-030, 9-PFO-035.</v>
          </cell>
          <cell r="Y950" t="str">
            <v>- Dụng cụ được thiết kế từ hợp kim nhớ hình có cấu tạo dạng lưới Nitinol, giúp dụng cụ thích ứng hình dạng hoàn toàn với giải phẫu sinh lý của Vách Liên Nhĩ.
- Đĩa được đệm thêm những mảnh kết cấu polyester giúp quá trình nội mạc hóa Vách Liên Nhĩ mọc lên từ bên trong
- Kích cỡ đa dạng: 18, 25, 30, 35 mm</v>
          </cell>
          <cell r="Z950" t="str">
            <v>Abbott Medical</v>
          </cell>
          <cell r="AA950" t="str">
            <v>Hoa Kỳ</v>
          </cell>
          <cell r="AB950" t="str">
            <v>Abbott Medical</v>
          </cell>
          <cell r="AC950" t="str">
            <v>Hoa Kỳ</v>
          </cell>
          <cell r="AD950" t="str">
            <v>Loại D</v>
          </cell>
          <cell r="AE950" t="str">
            <v>14580NK/BYT-TB-CT</v>
          </cell>
          <cell r="AF950" t="str">
            <v>Hộp/ 1 cái</v>
          </cell>
          <cell r="AG950" t="str">
            <v>Cái</v>
          </cell>
          <cell r="AH950">
            <v>5</v>
          </cell>
          <cell r="AI950">
            <v>0</v>
          </cell>
          <cell r="AJ950" t="str">
            <v>vn0301140748</v>
          </cell>
          <cell r="AK950" t="str">
            <v>CÔNG TY TNHH DƯỢC PHẨM VÀ TRANG THIẾT BỊ Y TẾ HOÀNG ĐỨC</v>
          </cell>
          <cell r="AL950" t="str">
            <v>Đạt</v>
          </cell>
          <cell r="AM950"/>
          <cell r="AN950" t="str">
            <v>Hồ Thị Hồng</v>
          </cell>
          <cell r="AO950" t="str">
            <v>Đạt</v>
          </cell>
          <cell r="AP950" t="str">
            <v>Đạt</v>
          </cell>
          <cell r="AQ950" t="str">
            <v>Đạt</v>
          </cell>
          <cell r="AR950">
            <v>0</v>
          </cell>
          <cell r="AS950" t="str">
            <v>Đạt</v>
          </cell>
          <cell r="AT950" t="str">
            <v>Đạt</v>
          </cell>
          <cell r="AU950" t="str">
            <v>Đạt</v>
          </cell>
          <cell r="AV950" t="str">
            <v>Đạt</v>
          </cell>
          <cell r="AW950" t="str">
            <v>Đạt</v>
          </cell>
          <cell r="AX950" t="str">
            <v>Đạt</v>
          </cell>
          <cell r="AY950" t="str">
            <v>Đạt</v>
          </cell>
          <cell r="AZ950">
            <v>0</v>
          </cell>
          <cell r="BA950" t="str">
            <v>Lê Thị Mơ</v>
          </cell>
          <cell r="BB950" t="str">
            <v>Đạt</v>
          </cell>
          <cell r="BC950">
            <v>0</v>
          </cell>
        </row>
        <row r="951">
          <cell r="C951" t="str">
            <v>PP2300520374</v>
          </cell>
          <cell r="D951" t="str">
            <v>Dù đóng ống động mạch</v>
          </cell>
          <cell r="E951" t="str">
            <v>- Chất liệu: Hợp kim Nitinol
 -  Kích cỡ 5mm-&gt;14mm</v>
          </cell>
          <cell r="F951" t="str">
            <v>Hộp/ Cái</v>
          </cell>
          <cell r="G951" t="str">
            <v>Cái</v>
          </cell>
          <cell r="H951">
            <v>5</v>
          </cell>
          <cell r="I951">
            <v>25410000</v>
          </cell>
          <cell r="J951">
            <v>127050000</v>
          </cell>
          <cell r="K951">
            <v>2541000</v>
          </cell>
          <cell r="L951">
            <v>190575000</v>
          </cell>
          <cell r="M951">
            <v>88935000</v>
          </cell>
          <cell r="N951">
            <v>1</v>
          </cell>
          <cell r="O951" t="str">
            <v>PP2300520374</v>
          </cell>
          <cell r="P951" t="str">
            <v>Dù đóng ống động mạch</v>
          </cell>
          <cell r="Q951">
            <v>180</v>
          </cell>
          <cell r="R951">
            <v>306000000</v>
          </cell>
          <cell r="S951">
            <v>210</v>
          </cell>
          <cell r="T951" t="str">
            <v>Trong vòng 24 giờ kể từ thời điểm dặt hàng của Bệnh viện</v>
          </cell>
          <cell r="U951" t="str">
            <v>Amplatzer Duct Occluder II</v>
          </cell>
          <cell r="V951" t="str">
            <v>Dù đóng còn ống động mạch (Amplatzer Duct Occluder II)</v>
          </cell>
          <cell r="W951" t="str">
            <v>N07.01.280.0048.175.0009</v>
          </cell>
          <cell r="X951" t="str">
            <v>9-PDA2-03-04; 9-PDA2-03-06;
9-PDA2-04-04; 9-PDA2-04-06;
9-PDA2-05-04; 9-PDA2-05-06;
9-PDA2-06-04; 9-PDA2-06-06.</v>
          </cell>
          <cell r="Y951" t="str">
            <v>- Dụng cụ được thiết kế từ hợp kim nhớ hình dạng lưới Nitinol, thích ứng hình dạng hoàn toàn với giải phẫu sinh lý của Ống Động Mạch. 
- Kích cỡ đa dạng (A/C): 3/4, 3/6, 4/4, 4/6, 5/4, 5/6, 6/4, 6/6 mm</v>
          </cell>
          <cell r="Z951" t="str">
            <v>Abbott Medical</v>
          </cell>
          <cell r="AA951" t="str">
            <v>Hoa Kỳ</v>
          </cell>
          <cell r="AB951" t="str">
            <v>Abbott Medical</v>
          </cell>
          <cell r="AC951" t="str">
            <v>Hoa Kỳ</v>
          </cell>
          <cell r="AD951" t="str">
            <v>Loại D</v>
          </cell>
          <cell r="AE951" t="str">
            <v>14580NK/BYT-TB-CT</v>
          </cell>
          <cell r="AF951" t="str">
            <v>Hộp/ 1 cái</v>
          </cell>
          <cell r="AG951" t="str">
            <v>Cái</v>
          </cell>
          <cell r="AH951">
            <v>5</v>
          </cell>
          <cell r="AI951">
            <v>0</v>
          </cell>
          <cell r="AJ951" t="str">
            <v>vn0301140748</v>
          </cell>
          <cell r="AK951" t="str">
            <v>CÔNG TY TNHH DƯỢC PHẨM VÀ TRANG THIẾT BỊ Y TẾ HOÀNG ĐỨC</v>
          </cell>
          <cell r="AL951" t="str">
            <v>Đạt</v>
          </cell>
          <cell r="AM951"/>
          <cell r="AN951" t="str">
            <v>Hồ Thị Hồng</v>
          </cell>
          <cell r="AO951" t="str">
            <v>Đạt</v>
          </cell>
          <cell r="AP951" t="str">
            <v>Đạt</v>
          </cell>
          <cell r="AQ951" t="str">
            <v>Đạt</v>
          </cell>
          <cell r="AR951">
            <v>0</v>
          </cell>
          <cell r="AS951" t="str">
            <v>Đạt</v>
          </cell>
          <cell r="AT951" t="str">
            <v>Đạt</v>
          </cell>
          <cell r="AU951" t="str">
            <v>Đạt</v>
          </cell>
          <cell r="AV951" t="str">
            <v>Đạt</v>
          </cell>
          <cell r="AW951" t="str">
            <v>Đạt</v>
          </cell>
          <cell r="AX951" t="str">
            <v>Đạt</v>
          </cell>
          <cell r="AY951" t="str">
            <v>Đạt</v>
          </cell>
          <cell r="AZ951">
            <v>0</v>
          </cell>
          <cell r="BA951" t="str">
            <v>Lê Thị Mơ</v>
          </cell>
          <cell r="BB951" t="str">
            <v>Đạt</v>
          </cell>
          <cell r="BC951">
            <v>0</v>
          </cell>
        </row>
        <row r="952">
          <cell r="C952" t="str">
            <v>PP2300520375</v>
          </cell>
          <cell r="D952" t="str">
            <v>Dụng cụ thả dù</v>
          </cell>
          <cell r="E952" t="str">
            <v>- Thả dù được cho cả ống động mạch thông liên thất, thông liên nhĩ
 -  Kích cỡ: 6F-12F.</v>
          </cell>
          <cell r="F952" t="str">
            <v>Hộp/ Cái</v>
          </cell>
          <cell r="G952" t="str">
            <v>Cái</v>
          </cell>
          <cell r="H952">
            <v>10</v>
          </cell>
          <cell r="I952">
            <v>9845000</v>
          </cell>
          <cell r="J952">
            <v>98450000</v>
          </cell>
          <cell r="K952">
            <v>1969000</v>
          </cell>
          <cell r="L952">
            <v>147675000</v>
          </cell>
          <cell r="M952">
            <v>68915000</v>
          </cell>
          <cell r="N952">
            <v>2</v>
          </cell>
          <cell r="O952" t="str">
            <v>PP2300520375</v>
          </cell>
          <cell r="P952" t="str">
            <v>Dụng cụ thả dù</v>
          </cell>
          <cell r="Q952">
            <v>180</v>
          </cell>
          <cell r="R952">
            <v>306000000</v>
          </cell>
          <cell r="S952">
            <v>210</v>
          </cell>
          <cell r="T952" t="str">
            <v>Trong vòng 24 giờ kể từ thời điểm dặt hàng của Bệnh viện</v>
          </cell>
          <cell r="U952" t="str">
            <v>Amplatzer Trevisio Intravascular Delivery System</v>
          </cell>
          <cell r="V952" t="str">
            <v>Dụng cụ hỗ trợ bung dù đóng vách ngăn liên thất, liên nhỉ và ống động mạch (Amplatzer Trevisio Intravascular Delivery System)</v>
          </cell>
          <cell r="W952" t="str">
            <v>N07.01.190.0048.175.0007</v>
          </cell>
          <cell r="X952" t="str">
            <v>9-ATV06F45/60; 9-ATV07F45/60; 9-ATV08F45/60; 9-ATV07F45/80; 9-ATV08F45/80; 9-ATV09F45/80; 9-ATV10F45/80; 9-ATV12F45/80; 9-ATV13F45/80;</v>
          </cell>
          <cell r="Y952" t="str">
            <v>Với ống đẩy gồm đầu tip cản quang, van plastic, cáp chuyển tải và dụng cụ tải, van cầm máu áp suất cao với khớp nối xoay.
- Chống giập gẫy trong những giải phẫu sinh lý phức tạp.
- Với thiết kế đầu cong 45 độ, dài 60 hoặc 80cm.
- Kích thước: 6F, 7F, 8F, 9F, 10F, 12F, 13F</v>
          </cell>
          <cell r="Z952" t="str">
            <v>Abbott Medical</v>
          </cell>
          <cell r="AA952" t="str">
            <v>Hoa Kỳ</v>
          </cell>
          <cell r="AB952" t="str">
            <v>Abbott Medical</v>
          </cell>
          <cell r="AC952" t="str">
            <v>Hoa Kỳ</v>
          </cell>
          <cell r="AD952" t="str">
            <v>Loại D</v>
          </cell>
          <cell r="AE952" t="str">
            <v>17882NK/BYT-TB-CT</v>
          </cell>
          <cell r="AF952" t="str">
            <v>Hộp/ 1 cái</v>
          </cell>
          <cell r="AG952" t="str">
            <v>Cái</v>
          </cell>
          <cell r="AH952">
            <v>10</v>
          </cell>
          <cell r="AI952">
            <v>0</v>
          </cell>
          <cell r="AJ952" t="str">
            <v>vn0301140748</v>
          </cell>
          <cell r="AK952" t="str">
            <v>CÔNG TY TNHH DƯỢC PHẨM VÀ TRANG THIẾT BỊ Y TẾ HOÀNG ĐỨC</v>
          </cell>
          <cell r="AL952" t="str">
            <v>Đạt</v>
          </cell>
          <cell r="AM952"/>
          <cell r="AN952" t="str">
            <v>Hồ Thị Hồng</v>
          </cell>
          <cell r="AO952" t="str">
            <v>Đạt</v>
          </cell>
          <cell r="AP952" t="str">
            <v>Đạt</v>
          </cell>
          <cell r="AQ952" t="str">
            <v>Đạt</v>
          </cell>
          <cell r="AR952">
            <v>0</v>
          </cell>
          <cell r="AS952" t="str">
            <v>Đạt</v>
          </cell>
          <cell r="AT952" t="str">
            <v>Đạt</v>
          </cell>
          <cell r="AU952" t="str">
            <v>Đạt</v>
          </cell>
          <cell r="AV952" t="str">
            <v>Đạt</v>
          </cell>
          <cell r="AW952" t="str">
            <v>Đạt</v>
          </cell>
          <cell r="AX952" t="str">
            <v>Đạt</v>
          </cell>
          <cell r="AY952" t="str">
            <v>Đạt</v>
          </cell>
          <cell r="AZ952">
            <v>0</v>
          </cell>
          <cell r="BA952" t="str">
            <v>Lê Thị Mơ</v>
          </cell>
          <cell r="BB952" t="str">
            <v>Đạt</v>
          </cell>
          <cell r="BC952">
            <v>0</v>
          </cell>
        </row>
        <row r="953">
          <cell r="C953" t="str">
            <v>PP2300520376</v>
          </cell>
          <cell r="D953" t="str">
            <v>Bóng đo đường kính lỗ thông</v>
          </cell>
          <cell r="E953" t="str">
            <v xml:space="preserve"> - Đường kính: 18mm -&gt; 34mm, chiều dài các cỡ.
</v>
          </cell>
          <cell r="F953" t="str">
            <v>Hộp/ Cái</v>
          </cell>
          <cell r="G953" t="str">
            <v>Cái</v>
          </cell>
          <cell r="H953">
            <v>5</v>
          </cell>
          <cell r="I953">
            <v>4800000</v>
          </cell>
          <cell r="J953">
            <v>24000000</v>
          </cell>
          <cell r="K953">
            <v>480000</v>
          </cell>
          <cell r="L953">
            <v>36000000</v>
          </cell>
          <cell r="M953">
            <v>16800000</v>
          </cell>
          <cell r="N953">
            <v>1</v>
          </cell>
          <cell r="O953" t="str">
            <v>PP2300520376</v>
          </cell>
          <cell r="P953" t="str">
            <v>Bóng đo đường kính lỗ thông</v>
          </cell>
          <cell r="Q953">
            <v>180</v>
          </cell>
          <cell r="R953">
            <v>306000000</v>
          </cell>
          <cell r="S953">
            <v>210</v>
          </cell>
          <cell r="T953" t="str">
            <v>Trong vòng 24 giờ kể từ thời điểm dặt hàng của Bệnh viện</v>
          </cell>
          <cell r="U953" t="str">
            <v>Amplatzer Sizing Balloon II</v>
          </cell>
          <cell r="V953" t="str">
            <v>Bóng đo đường kính lỗ thông liên nhĩ (Amplatzer Sizing Balloon II)</v>
          </cell>
          <cell r="W953" t="str">
            <v>N07.01.240.0048.175.0001</v>
          </cell>
          <cell r="X953" t="str">
            <v>9-SB-018; 9-SB-024; 9-SB-034</v>
          </cell>
          <cell r="Y953" t="str">
            <v>- Bóng đo nhanh chóng và rõ ràng lỗ Thông Liên Nhĩ với trung tâm bóng chứa 2 điểm đánh dấu.
- Chất liệu nhựa polymer tổng hợp (nylon)
- Đường kính bóng: 18mm, 24mm, 34mm tương ứng chiều dài bóng: 35mm, 45mm, 55mm.
- Đường kính dây dẫn 0.035inch.</v>
          </cell>
          <cell r="Z953" t="str">
            <v>Abbott Medical</v>
          </cell>
          <cell r="AA953" t="str">
            <v>Hoa Kỳ</v>
          </cell>
          <cell r="AB953" t="str">
            <v>Abbott Medical</v>
          </cell>
          <cell r="AC953" t="str">
            <v>Hoa Kỳ</v>
          </cell>
          <cell r="AD953" t="str">
            <v>Loại D</v>
          </cell>
          <cell r="AE953" t="str">
            <v>14580NK/BYT-TB-CT</v>
          </cell>
          <cell r="AF953" t="str">
            <v>Hộp/ 1 cái</v>
          </cell>
          <cell r="AG953" t="str">
            <v>Cái</v>
          </cell>
          <cell r="AH953">
            <v>5</v>
          </cell>
          <cell r="AI953">
            <v>0</v>
          </cell>
          <cell r="AJ953" t="str">
            <v>vn0301140748</v>
          </cell>
          <cell r="AK953" t="str">
            <v>CÔNG TY TNHH DƯỢC PHẨM VÀ TRANG THIẾT BỊ Y TẾ HOÀNG ĐỨC</v>
          </cell>
          <cell r="AL953" t="str">
            <v>Đạt</v>
          </cell>
          <cell r="AM953"/>
          <cell r="AN953" t="str">
            <v>Hồ Thị Hồng</v>
          </cell>
          <cell r="AO953" t="str">
            <v>Đạt</v>
          </cell>
          <cell r="AP953" t="str">
            <v>Đạt</v>
          </cell>
          <cell r="AQ953" t="str">
            <v>Đạt</v>
          </cell>
          <cell r="AR953">
            <v>0</v>
          </cell>
          <cell r="AS953" t="str">
            <v>Đạt</v>
          </cell>
          <cell r="AT953" t="str">
            <v>Đạt</v>
          </cell>
          <cell r="AU953" t="str">
            <v>Đạt</v>
          </cell>
          <cell r="AV953" t="str">
            <v>Đạt</v>
          </cell>
          <cell r="AW953" t="str">
            <v>Đạt</v>
          </cell>
          <cell r="AX953" t="str">
            <v>Đạt</v>
          </cell>
          <cell r="AY953" t="str">
            <v>Đạt</v>
          </cell>
          <cell r="AZ953">
            <v>0</v>
          </cell>
          <cell r="BA953" t="str">
            <v>Lê Thị Mơ</v>
          </cell>
          <cell r="BB953" t="str">
            <v>Đạt</v>
          </cell>
          <cell r="BC953">
            <v>0</v>
          </cell>
        </row>
        <row r="954">
          <cell r="C954" t="str">
            <v>PP2300520377</v>
          </cell>
          <cell r="D954" t="str">
            <v>Vi ống thông can thiệp mạch máu não</v>
          </cell>
          <cell r="E954" t="str">
            <v xml:space="preserve">
Có điểm tăng cản quang ở gần đầu xa để tăng cường khả năng nhận diện.
- Đường kính ngoài: 1.7F -&gt; 2.8F
- Chiều dài: Các cỡ
- Tương thích guidewire 0.014", 0.018", tùy kích thước vi ống thông</v>
          </cell>
          <cell r="F954" t="str">
            <v>Hộp/ Cái</v>
          </cell>
          <cell r="G954" t="str">
            <v>Cái</v>
          </cell>
          <cell r="H954">
            <v>60</v>
          </cell>
          <cell r="I954">
            <v>8500000</v>
          </cell>
          <cell r="J954">
            <v>510000000</v>
          </cell>
          <cell r="K954">
            <v>10200000</v>
          </cell>
          <cell r="L954">
            <v>765000000</v>
          </cell>
          <cell r="M954">
            <v>357000000</v>
          </cell>
          <cell r="N954">
            <v>10</v>
          </cell>
          <cell r="O954" t="str">
            <v>PP2300520377</v>
          </cell>
          <cell r="P954" t="str">
            <v>Vi ống thông can thiệp mạch máu não</v>
          </cell>
          <cell r="Q954">
            <v>180</v>
          </cell>
          <cell r="R954">
            <v>149129800</v>
          </cell>
          <cell r="S954">
            <v>210</v>
          </cell>
          <cell r="T954" t="str">
            <v>Trong vòng 24 giờ kể từ thời điểm đặt hàng của Bệnh viện</v>
          </cell>
          <cell r="U954" t="str">
            <v>Vi ống thông can thiệp mạch thần kinh Rebar</v>
          </cell>
          <cell r="V954" t="str">
            <v>Vi ống thông can thiệp mạch thần kinh Rebar</v>
          </cell>
          <cell r="W954" t="str">
            <v>N04.04.030.3107.175.0003</v>
          </cell>
          <cell r="X954" t="str">
            <v>105-5081-153</v>
          </cell>
          <cell r="Y954" t="str">
            <v xml:space="preserve">Vi ống thông có cấu trúc bao gồm những sợi thép không gỉ quấn vòng quanh thân để tránh gập và giữ nguyên hình dạng lòng ống thông. Có 2 điểm đánh dấu cản quang để tăng cường khả năng nhận diện
Đường kính ngoài gần-xa là 2.7Fr-2.4Fr, đường kính trong 0.021" , chiều dài là 153cm, tương thích với dây dẫn lớn nhất 0.018".
</v>
          </cell>
          <cell r="Z954" t="str">
            <v>Micro Therapeutics Inc dba EV3 Neurovascular</v>
          </cell>
          <cell r="AA954" t="str">
            <v>Mỹ</v>
          </cell>
          <cell r="AB954" t="str">
            <v>Micro Therapeutics Inc dba EV3 Neurovascular</v>
          </cell>
          <cell r="AC954" t="str">
            <v>Mỹ</v>
          </cell>
          <cell r="AD954" t="str">
            <v>D</v>
          </cell>
          <cell r="AE954" t="str">
            <v>GPNK số 11505NK/BYT-TB-CT</v>
          </cell>
          <cell r="AF954" t="str">
            <v>Hộp/ cái</v>
          </cell>
          <cell r="AG954" t="str">
            <v>Cái</v>
          </cell>
          <cell r="AH954">
            <v>60</v>
          </cell>
          <cell r="AI954">
            <v>0</v>
          </cell>
          <cell r="AJ954" t="str">
            <v>vn0108380029</v>
          </cell>
          <cell r="AK954" t="str">
            <v>CÔNG TY CỔ PHẦN ÁNH DƯƠNG ASIA VIỆT NAM</v>
          </cell>
          <cell r="AL954" t="str">
            <v>Đạt</v>
          </cell>
          <cell r="AM954"/>
          <cell r="AN954" t="str">
            <v>Tăng Thị Hiếu</v>
          </cell>
          <cell r="AO954" t="str">
            <v>Đạt</v>
          </cell>
          <cell r="AP954" t="str">
            <v>Đạt</v>
          </cell>
          <cell r="AQ954" t="str">
            <v>Đạt</v>
          </cell>
          <cell r="AR954">
            <v>0</v>
          </cell>
          <cell r="AS954" t="str">
            <v>Đạt</v>
          </cell>
          <cell r="AT954" t="str">
            <v>Đạt</v>
          </cell>
          <cell r="AU954" t="str">
            <v>Đạt</v>
          </cell>
          <cell r="AV954" t="str">
            <v>Đạt</v>
          </cell>
          <cell r="AW954" t="str">
            <v>Đạt</v>
          </cell>
          <cell r="AX954" t="str">
            <v>Đạt</v>
          </cell>
          <cell r="AY954" t="str">
            <v>Đạt</v>
          </cell>
          <cell r="AZ954">
            <v>0</v>
          </cell>
          <cell r="BA954" t="str">
            <v>Trần Thị Dân</v>
          </cell>
          <cell r="BB954" t="str">
            <v>Đạt</v>
          </cell>
          <cell r="BC954">
            <v>0</v>
          </cell>
        </row>
        <row r="955">
          <cell r="C955" t="str">
            <v>PP2300520378</v>
          </cell>
          <cell r="D955" t="str">
            <v>Bóng nong mạch vành lưỡng tính (2 trong 1 ), các cỡ.</v>
          </cell>
          <cell r="E955" t="str">
            <v xml:space="preserve"> - Bóng nong mạch vành lưỡng tính (2 trong 1), bán đàn hồi chịu áp lực RBP lên đến 20atm
- Áp lực &lt; 16atm: hoạt động như bóng mềm/độ giãn nỡ bóng cao, áp lực 16-20atm  hoạt động như bóng cứng/độ giãn nở bóng thấp. Entry profile: 0.017”.
- Vật liệu bóng: semi-compliant polyamide, chiều dài đầu tip 4mm
- Đường kính: 1.5-&gt; 4.5mm; chiều dài các cỡ</v>
          </cell>
          <cell r="F955" t="str">
            <v>Hộp/ Cái</v>
          </cell>
          <cell r="G955" t="str">
            <v>Cái</v>
          </cell>
          <cell r="H955">
            <v>100</v>
          </cell>
          <cell r="I955">
            <v>7518000</v>
          </cell>
          <cell r="J955">
            <v>751800000</v>
          </cell>
          <cell r="K955">
            <v>15036000</v>
          </cell>
          <cell r="L955">
            <v>1127700000</v>
          </cell>
          <cell r="M955">
            <v>526260000</v>
          </cell>
          <cell r="N955">
            <v>17</v>
          </cell>
          <cell r="O955" t="str">
            <v>PP2300520378</v>
          </cell>
          <cell r="P955" t="str">
            <v>Bóng nong mạch vành lưỡng tính (2 trong 1 ), các cỡ.</v>
          </cell>
          <cell r="Q955">
            <v>180</v>
          </cell>
          <cell r="R955">
            <v>40000000</v>
          </cell>
          <cell r="S955">
            <v>210</v>
          </cell>
          <cell r="T955" t="str">
            <v>Trong vòng 24 giờ kể từ thời điểm đặt hàng của Bệnh viện</v>
          </cell>
          <cell r="U955" t="str">
            <v>Bóng nong mạch vành bán đàn hồi chịu áp lực cực đại lên tới 20atm, làm bằng vật liệu polyamide, "Across HP" các cỡ</v>
          </cell>
          <cell r="V955" t="str">
            <v>Bóng nong mạch vành bán đàn hồi chịu áp lực cực đại lên tới 20atm, làm bằng vật liệu polyamide, "Across HP" các cỡ</v>
          </cell>
          <cell r="W955" t="str">
            <v>N07.01.240.0070.274.0008</v>
          </cell>
          <cell r="X955" t="str">
            <v>xxxxxx350</v>
          </cell>
          <cell r="Y955" t="str">
            <v xml:space="preserve"> - Bóng nong mạch vành lưỡng tính (2 trong 1), bán đàn hồi chịu áp lực RBP lên đến 20atm
- Áp lực &lt; 16atm: hoạt động như bóng mềm/độ giãn nỡ bóng cao, áp lực 16-20atm  hoạt động như bóng cứng/độ giãn nở bóng thấp. Entry profile: 0.017”.
- Vật liệu bóng: semi-compliant polyamide, chiều dài đầu tip 4mm ( yêu cầu làm rõ hồ sơ)
- Đường kính: 1.5-&gt; 4.5mm; chiều dài các cỡ</v>
          </cell>
          <cell r="Z955" t="str">
            <v>Acrostak
(Schweiz) AG</v>
          </cell>
          <cell r="AA955" t="str">
            <v>Thụy Sỹ</v>
          </cell>
          <cell r="AB955" t="str">
            <v>Acrostak
(Schweiz) AG</v>
          </cell>
          <cell r="AC955" t="str">
            <v>Thụy Sỹ</v>
          </cell>
          <cell r="AD955" t="str">
            <v>D</v>
          </cell>
          <cell r="AE955" t="str">
            <v>4144NK/BYT-TB-CT ngày 5/5/2018</v>
          </cell>
          <cell r="AF955" t="str">
            <v>Cái/ gói</v>
          </cell>
          <cell r="AG955" t="str">
            <v>Cái</v>
          </cell>
          <cell r="AH955">
            <v>100</v>
          </cell>
          <cell r="AI955">
            <v>0</v>
          </cell>
          <cell r="AJ955" t="str">
            <v>vn0305253502</v>
          </cell>
          <cell r="AK955" t="str">
            <v>CÔNG TY CỔ PHẦN TRANG THIẾT BỊ Y TẾ TRỌNG TÍN</v>
          </cell>
          <cell r="AL955" t="str">
            <v>Đạt</v>
          </cell>
          <cell r="AM955"/>
          <cell r="AN955" t="str">
            <v xml:space="preserve">Nguyễn Thủy Tiên </v>
          </cell>
          <cell r="AO955" t="str">
            <v>Đạt</v>
          </cell>
          <cell r="AP955" t="str">
            <v>Đạt</v>
          </cell>
          <cell r="AQ955" t="str">
            <v>Đạt</v>
          </cell>
          <cell r="AR955">
            <v>0</v>
          </cell>
          <cell r="AS955" t="str">
            <v>Đạt</v>
          </cell>
          <cell r="AT955" t="str">
            <v>Đạt</v>
          </cell>
          <cell r="AU955" t="str">
            <v>Đạt</v>
          </cell>
          <cell r="AV955" t="str">
            <v>Đạt</v>
          </cell>
          <cell r="AW955" t="str">
            <v>Đạt</v>
          </cell>
          <cell r="AX955" t="str">
            <v>Đạt</v>
          </cell>
          <cell r="AY955" t="str">
            <v xml:space="preserve">Đạt </v>
          </cell>
          <cell r="AZ955">
            <v>0</v>
          </cell>
          <cell r="BA955" t="str">
            <v>Phan Thị Hoa</v>
          </cell>
          <cell r="BB955" t="str">
            <v>Đạt</v>
          </cell>
          <cell r="BC955">
            <v>0</v>
          </cell>
        </row>
        <row r="956">
          <cell r="C956" t="str">
            <v>PP2300520379</v>
          </cell>
          <cell r="D956" t="str">
            <v>Dụng cụ mở đường quay</v>
          </cell>
          <cell r="E956" t="str">
            <v>- Có van cầm máu
- Vỏ sheath có cấu trúc bện giúp chống xoắn gập
- Dây dẫn tương thích 0.018"
- Có kèm theo kim chọc mạch, có khóa 3 ngã
- Đủ các cỡ 4F, 5F, 6F dài 7 cm
- Bộ dụng cụ gồm: 01 sheath, 01 dilator, 01 dây dẫn mini,   
  01 kim chọc</v>
          </cell>
          <cell r="F956" t="str">
            <v>5 cái/hộp</v>
          </cell>
          <cell r="G956" t="str">
            <v>cái</v>
          </cell>
          <cell r="H956">
            <v>1000</v>
          </cell>
          <cell r="I956">
            <v>520000</v>
          </cell>
          <cell r="J956">
            <v>520000000</v>
          </cell>
          <cell r="K956">
            <v>10400000</v>
          </cell>
          <cell r="L956">
            <v>780000000</v>
          </cell>
          <cell r="M956">
            <v>364000000</v>
          </cell>
          <cell r="N956">
            <v>167</v>
          </cell>
          <cell r="O956" t="str">
            <v>PP2300520379</v>
          </cell>
          <cell r="P956" t="str">
            <v>Dụng cụ mở đường quay</v>
          </cell>
          <cell r="Q956">
            <v>180</v>
          </cell>
          <cell r="R956">
            <v>104425600</v>
          </cell>
          <cell r="S956">
            <v>210</v>
          </cell>
          <cell r="T956">
            <v>0</v>
          </cell>
          <cell r="U956" t="str">
            <v>RADIALSTAT™ Transradial Hydrophilic
Sheath Kit</v>
          </cell>
          <cell r="V956" t="str">
            <v>RADIALSTAT™ Transradial Hydrophilic
Sheath Kit</v>
          </cell>
          <cell r="W956" t="str">
            <v>N07.01.110.4263.175.0005</v>
          </cell>
          <cell r="X956" t="str">
            <v>06…, 15…, 09…, …HC (các cỡ)</v>
          </cell>
          <cell r="Y956" t="str">
            <v>- Có van cầm máu
- Vỏ sheath có cấu trúc bện giúp chống xoắn gập
- Dây dẫn tương thích 0.018"
- Có kèm theo kim chọc mạch, có khóa 3 ngã
- Đủ các cỡ 4F, 5F, 6F dài 7 cm
- Bộ dụng cụ gồm: 01 sheath, 01 dilator, 01 dây dẫn mini,   
  01 kim chọc</v>
          </cell>
          <cell r="Z956" t="str">
            <v>Umbra Medical Products, Inc</v>
          </cell>
          <cell r="AA956" t="str">
            <v>Hoa Kỳ</v>
          </cell>
          <cell r="AB956" t="str">
            <v>Umbra Medical Products, Inc</v>
          </cell>
          <cell r="AC956" t="str">
            <v>Hoa Kỳ</v>
          </cell>
          <cell r="AD956" t="str">
            <v>C</v>
          </cell>
          <cell r="AE956" t="str">
            <v>7957NK/BYT-TB-CT</v>
          </cell>
          <cell r="AF956" t="str">
            <v>cái/ bịch</v>
          </cell>
          <cell r="AG956" t="str">
            <v>cái</v>
          </cell>
          <cell r="AH956">
            <v>1000</v>
          </cell>
          <cell r="AI956" t="str">
            <v>24 tháng</v>
          </cell>
          <cell r="AJ956" t="str">
            <v>vn0300483319</v>
          </cell>
          <cell r="AK956" t="str">
            <v>CÔNG TY CỔ PHẦN DƯỢC PHẨM TRUNG ƯƠNG CODUPHA</v>
          </cell>
          <cell r="AL956" t="str">
            <v>Đạt</v>
          </cell>
          <cell r="AM956"/>
          <cell r="AN956" t="str">
            <v xml:space="preserve">Nguyễn Thủy Tiên </v>
          </cell>
          <cell r="AO956" t="str">
            <v>Đạt</v>
          </cell>
          <cell r="AP956" t="str">
            <v>Đạt</v>
          </cell>
          <cell r="AQ956" t="str">
            <v>Đạt</v>
          </cell>
          <cell r="AR956">
            <v>0</v>
          </cell>
          <cell r="AS956" t="str">
            <v>Đạt</v>
          </cell>
          <cell r="AT956" t="str">
            <v>Đạt</v>
          </cell>
          <cell r="AU956" t="str">
            <v>Đạt</v>
          </cell>
          <cell r="AV956" t="str">
            <v>Đạt</v>
          </cell>
          <cell r="AW956" t="str">
            <v>Đạt</v>
          </cell>
          <cell r="AX956" t="str">
            <v>Đạt</v>
          </cell>
          <cell r="AY956" t="str">
            <v>Đạt</v>
          </cell>
          <cell r="AZ956">
            <v>0</v>
          </cell>
          <cell r="BA956" t="str">
            <v>Nguyễn Thị Linh Đức</v>
          </cell>
          <cell r="BB956" t="str">
            <v>Đạt</v>
          </cell>
          <cell r="BC956">
            <v>0</v>
          </cell>
        </row>
        <row r="957">
          <cell r="C957" t="str">
            <v>PP2300520379</v>
          </cell>
          <cell r="D957" t="str">
            <v>Dụng cụ mở đường quay</v>
          </cell>
          <cell r="E957" t="str">
            <v>- Có van cầm máu
- Vỏ sheath có cấu trúc bện giúp chống xoắn gập
- Dây dẫn tương thích 0.018"
- Có kèm theo kim chọc mạch, có khóa 3 ngã
- Đủ các cỡ 4F, 5F, 6F dài 7 cm
- Bộ dụng cụ gồm: 01 sheath, 01 dilator, 01 dây dẫn mini,   
  01 kim chọc</v>
          </cell>
          <cell r="F957" t="str">
            <v>5 cái/hộp</v>
          </cell>
          <cell r="G957" t="str">
            <v>cái</v>
          </cell>
          <cell r="H957">
            <v>1000</v>
          </cell>
          <cell r="I957">
            <v>520000</v>
          </cell>
          <cell r="J957">
            <v>520000000</v>
          </cell>
          <cell r="K957">
            <v>10400000</v>
          </cell>
          <cell r="L957">
            <v>780000000</v>
          </cell>
          <cell r="M957">
            <v>364000000</v>
          </cell>
          <cell r="N957">
            <v>167</v>
          </cell>
          <cell r="O957" t="str">
            <v>PP2300520379</v>
          </cell>
          <cell r="P957" t="str">
            <v>Dụng cụ mở đường quay</v>
          </cell>
          <cell r="Q957">
            <v>180</v>
          </cell>
          <cell r="R957">
            <v>125558400</v>
          </cell>
          <cell r="S957">
            <v>210</v>
          </cell>
          <cell r="T957" t="str">
            <v>Giao hàng trong vòng 24h kể từ thời điểm gửi đơn đặt hàng của Bệnh viện</v>
          </cell>
          <cell r="U957" t="str">
            <v>Prelude (Radial)</v>
          </cell>
          <cell r="V957" t="str">
            <v>Prelude (Radial);
Prelude® SHEATH INTRODUCER;
Prelude® SHEATH INTRODUCER (Radial);
Merit Prelude (Radial);
Prelude® +NEEDLE SHEATH INTRODUCER</v>
          </cell>
          <cell r="W957" t="str">
            <v>N07.01.110.3082.175.0014;
N07.01.110.3082.175.0006;
N07.01.110.3082.175.0009;
 N07.01.110.3082.175.0008;
N07.01.110.3082.175.0004</v>
          </cell>
          <cell r="X957" t="str">
            <v>PSI-xF-xx,
PSI-xF-xx-xxx;
PSI-4F-xx, PSI-4F-xx-xxx;
PSI-6F-xx-xxx, PSI-6F-xx-xxx-xxx;
PSI-7F-xx-xxx, PSI-7F-xx-xxx-xxx;
PSI-8F-xx-xxx, PSI-8F-xx-018NT4, PSI-8F-xx-xxx-18G</v>
          </cell>
          <cell r="Y957" t="str">
            <v>Dụng cụ mở đường quay (sheath Introducer) 4F, 5F, 6F
- Chất liệu polythylene và Polypropylene, 
-  Có van cầm máu giúp ngăn chặn máu rò rỉ
- Có thiết kế holster giúp cố định và giữ các dụng cụ trong bộ đúng chỗ
- Có Guirewire kèm (làm bằng thép không rỉ) có đầu cong hình J, đường kính 0.018”, dài 40cm
- Có kèm theo kim chọc mạch 21Gx 4cm , có khóa 3 ngã
- Đủ các cỡ 4F, 5F, 6F dài 7 cm, 11 cm, 23 cm mỗi size được thiết kế màu sắc khác nhau.</v>
          </cell>
          <cell r="Z957" t="str">
            <v>Merit Medical Systems, Inc - Mỹ</v>
          </cell>
          <cell r="AA957" t="str">
            <v>Mỹ</v>
          </cell>
          <cell r="AB957" t="str">
            <v>Merit Medical Systems, Inc - Mỹ</v>
          </cell>
          <cell r="AC957" t="str">
            <v>Mỹ</v>
          </cell>
          <cell r="AD957" t="str">
            <v>B</v>
          </cell>
          <cell r="AE957" t="str">
            <v>Phiếu tiếp nhận loại B số 220000353/PCBB-BYT</v>
          </cell>
          <cell r="AF957" t="str">
            <v>5 cái/ Hộp</v>
          </cell>
          <cell r="AG957" t="str">
            <v>cái</v>
          </cell>
          <cell r="AH957">
            <v>1000</v>
          </cell>
          <cell r="AI957">
            <v>0</v>
          </cell>
          <cell r="AJ957" t="str">
            <v>vn0313130367</v>
          </cell>
          <cell r="AK957" t="str">
            <v>CÔNG TY TNHH IDS MEDICAL SYSTEMS VIỆT NAM</v>
          </cell>
          <cell r="AL957" t="str">
            <v>Đạt</v>
          </cell>
          <cell r="AM957"/>
          <cell r="AN957" t="str">
            <v>Trần Thị Kiều Diễm</v>
          </cell>
          <cell r="AO957" t="str">
            <v>Đạt</v>
          </cell>
          <cell r="AP957" t="str">
            <v>Đạt</v>
          </cell>
          <cell r="AQ957" t="str">
            <v>Đạt</v>
          </cell>
          <cell r="AR957">
            <v>0</v>
          </cell>
          <cell r="AS957" t="str">
            <v>Đạt</v>
          </cell>
          <cell r="AT957" t="str">
            <v>Đạt</v>
          </cell>
          <cell r="AU957" t="str">
            <v>Đạt</v>
          </cell>
          <cell r="AV957" t="str">
            <v>Đạt</v>
          </cell>
          <cell r="AW957" t="str">
            <v>Đạt</v>
          </cell>
          <cell r="AX957" t="str">
            <v>Đạt</v>
          </cell>
          <cell r="AY957" t="str">
            <v>Đạt</v>
          </cell>
          <cell r="AZ957">
            <v>0</v>
          </cell>
          <cell r="BA957" t="str">
            <v>Nguyễn Thị Huệ</v>
          </cell>
          <cell r="BB957" t="str">
            <v>Đạt</v>
          </cell>
          <cell r="BC957">
            <v>0</v>
          </cell>
        </row>
        <row r="958">
          <cell r="C958" t="str">
            <v>PP2300520379</v>
          </cell>
          <cell r="D958" t="str">
            <v>Dụng cụ mở đường quay</v>
          </cell>
          <cell r="E958" t="str">
            <v>- Có van cầm máu
- Vỏ sheath có cấu trúc bện giúp chống xoắn gập
- Dây dẫn tương thích 0.018"
- Có kèm theo kim chọc mạch, có khóa 3 ngã
- Đủ các cỡ 4F, 5F, 6F dài 7 cm
- Bộ dụng cụ gồm: 01 sheath, 01 dilator, 01 dây dẫn mini,   
  01 kim chọc</v>
          </cell>
          <cell r="F958" t="str">
            <v>5 cái/hộp</v>
          </cell>
          <cell r="G958" t="str">
            <v>cái</v>
          </cell>
          <cell r="H958">
            <v>1000</v>
          </cell>
          <cell r="I958">
            <v>520000</v>
          </cell>
          <cell r="J958">
            <v>520000000</v>
          </cell>
          <cell r="K958">
            <v>10400000</v>
          </cell>
          <cell r="L958">
            <v>780000000</v>
          </cell>
          <cell r="M958">
            <v>364000000</v>
          </cell>
          <cell r="N958">
            <v>167</v>
          </cell>
          <cell r="O958" t="str">
            <v>PP2300520379</v>
          </cell>
          <cell r="P958" t="str">
            <v>Dụng cụ mở đường quay</v>
          </cell>
          <cell r="Q958">
            <v>180</v>
          </cell>
          <cell r="R958">
            <v>15660000</v>
          </cell>
          <cell r="S958">
            <v>210</v>
          </cell>
          <cell r="T958" t="str">
            <v>Trong vòng 24 giờ kể từ thời điểm đặt hàng của Bệnh viện</v>
          </cell>
          <cell r="U958" t="str">
            <v>Transradial introducer set</v>
          </cell>
          <cell r="V958" t="str">
            <v>Transradial introducer set</v>
          </cell>
          <cell r="W958" t="str">
            <v>N07.01.110.5869.279.0002</v>
          </cell>
          <cell r="X958" t="str">
            <v>RD-0409;
RD-0511;
RD-0611;
RD-0516;
RD-0616</v>
          </cell>
          <cell r="Y958" t="str">
            <v>- Có van cầm máu
- Thiết kế vỏ sheath giúp chống xoắn gập
- Dây dẫn tương thích 0.018"
- Có kèm theo kim chọc mạch, có khóa 3 ngã
- Đủ các cỡ 4F, 5F, 6F dài 9cm, 11cm, 16cm (đáp ứng mọi yêu cầu về mặt chuyên môn) 
- Bộ dụng cụ gồm: 01 sheath, 01 dilator, 01 dây dẫn mini, 01 kim chọc</v>
          </cell>
          <cell r="Z958" t="str">
            <v>SCW Medicath Ltd.</v>
          </cell>
          <cell r="AA958" t="str">
            <v>Trung Quốc</v>
          </cell>
          <cell r="AB958" t="str">
            <v>SCW Medicath Ltd.</v>
          </cell>
          <cell r="AC958" t="str">
            <v>Trung Quốc</v>
          </cell>
          <cell r="AD958" t="str">
            <v>B</v>
          </cell>
          <cell r="AE958" t="str">
            <v xml:space="preserve"> Công bố số 230002164/PCBB-HN ngày 31/08/2023
</v>
          </cell>
          <cell r="AF958" t="str">
            <v>01 cái/ hộp</v>
          </cell>
          <cell r="AG958" t="str">
            <v>Cái</v>
          </cell>
          <cell r="AH958">
            <v>1000</v>
          </cell>
          <cell r="AI958">
            <v>0</v>
          </cell>
          <cell r="AJ958" t="str">
            <v>vn0101479798</v>
          </cell>
          <cell r="AK958" t="str">
            <v>CÔNG TY TNHH THƯƠNG MẠI VÀ DỊCH VỤ VIỆT THẮNG</v>
          </cell>
          <cell r="AL958" t="str">
            <v>Đạt</v>
          </cell>
          <cell r="AM958"/>
          <cell r="AN958" t="str">
            <v>Phan Thị Lường</v>
          </cell>
          <cell r="AO958" t="str">
            <v>Đạt</v>
          </cell>
          <cell r="AP958" t="str">
            <v>Đạt</v>
          </cell>
          <cell r="AQ958" t="str">
            <v>Đạt</v>
          </cell>
          <cell r="AR958">
            <v>0</v>
          </cell>
          <cell r="AS958" t="str">
            <v>Đạt</v>
          </cell>
          <cell r="AT958" t="str">
            <v>Không đạt</v>
          </cell>
          <cell r="AU958" t="str">
            <v>Đạt</v>
          </cell>
          <cell r="AV958" t="str">
            <v>Đạt</v>
          </cell>
          <cell r="AW958" t="str">
            <v>Đạt</v>
          </cell>
          <cell r="AX958" t="str">
            <v>Đạt</v>
          </cell>
          <cell r="AY958" t="str">
            <v>Không đạt</v>
          </cell>
          <cell r="AZ958" t="str">
            <v xml:space="preserve">Chưa đạt yêu cầu E-HSMT: kích thước Đủ các cỡ 4F, 5F, 6F dài 7cm 
HSDT: đủ các cỡ 4F, 5F, 6F dài 9cm, 11cm, 16cm
 --&gt;chưa đáp ứng </v>
          </cell>
          <cell r="BA958" t="str">
            <v>Phan Thị Hoa</v>
          </cell>
          <cell r="BB958" t="str">
            <v>Không đạt</v>
          </cell>
          <cell r="BC958" t="str">
            <v xml:space="preserve">Chưa đạt yêu cầu E-HSMT: kích thước Đủ các cỡ 4F, 5F, 6F dài 7cm 
E- HSDT: đủ các cỡ 4F, 5F, 6F dài 9cm, 11cm, 16cm
 --&gt;chưa đáp ứng </v>
          </cell>
        </row>
        <row r="959">
          <cell r="C959" t="str">
            <v>PP2300520380</v>
          </cell>
          <cell r="D959" t="str">
            <v>Bộ dụng cụ mở đường vào động mạch quay có công nghệ thành siêu mỏng</v>
          </cell>
          <cell r="E959" t="str">
            <v>- Bộ dụng cụ mở đường vào động mạch quay có công nghệ thành siêu mỏng làm giảm đi 1Fr đường kính ngoài của sheath mà vẫn giữ được kích cỡ đường kính trong như các sheath tương tự.
- Chất liệu: Lớp vỏ bằng ETFE, phủ lớp hydrophilic M Coat. 
- Gồm: kim luồn chọc mạch cỡ: 20G x 51mm; 22G x 32mm, Mini guidewire plastic cỡ 0.025" x 45cm;
- Đường kính 5F, 6F, 7F, dài 10cm hoặc 16cm</v>
          </cell>
          <cell r="F959" t="str">
            <v>Cái</v>
          </cell>
          <cell r="G959" t="str">
            <v>Cái</v>
          </cell>
          <cell r="H959">
            <v>20</v>
          </cell>
          <cell r="I959">
            <v>1250000</v>
          </cell>
          <cell r="J959">
            <v>25000000</v>
          </cell>
          <cell r="K959">
            <v>500000</v>
          </cell>
          <cell r="L959">
            <v>37500000</v>
          </cell>
          <cell r="M959">
            <v>17500000</v>
          </cell>
          <cell r="N959">
            <v>4</v>
          </cell>
          <cell r="O959" t="str">
            <v>PP2300520380</v>
          </cell>
          <cell r="P959" t="str">
            <v>Bộ dụng cụ mở đường vào động mạch quay có công nghệ thành siêu mỏng</v>
          </cell>
          <cell r="Q959">
            <v>180</v>
          </cell>
          <cell r="R959">
            <v>414885000</v>
          </cell>
          <cell r="S959">
            <v>210</v>
          </cell>
          <cell r="T959" t="str">
            <v>Trong vòng 24 giờ kể từ thời điểm đặt hàng của Bệnh viện</v>
          </cell>
          <cell r="U959" t="str">
            <v>Endurity Core PM2152</v>
          </cell>
          <cell r="V959" t="str">
            <v>Bộ máy tạo nhịp 2 buồng có đáp ứng tương thích MRI, Endurity Core</v>
          </cell>
          <cell r="W959" t="str">
            <v>N07.01.402.3937.175.0010</v>
          </cell>
          <cell r="X959" t="str">
            <v>PM2152</v>
          </cell>
          <cell r="Y959" t="str">
            <v>-  Máy tạo nhịp hai buồng có đáp ứng nhịp
- Tương thích chụp MRI toàn thân 
- Chuẩn kết nối IS-1
- Có thể chụp MRI ngay sau khi cấy máy.
- Hệ thống tạo nhịp AutoCapture cho phép đáp ứng tối đa với ngưỡng tạo nhịp với khả năng xác nhận dẫn tạo nhịp theo từng xung Beat-by-Beat. Hệ thống tạo nhịp AutoCapture tự động phát xung dự phòng 5V khi phát hiện mất dẫn, có thể lập trình cả đơn cực hoặc lưỡng cực.
- Bộ tính năng tự động: Ventricular Intrinsic Preference - Ưu tiên dẫn truyền thất nội tại, AF Suppression - Tạo nhịp kiềm nén rung nhĩ 
- Có cảnh báo loạn nhịp nhanh nhĩ có thể lập trình được.
- Lưu điện tâm đồ bên trong buồng tim 
- Thời gian máy hoạt động  ≥ 12 năm
- Trọng lượng 19g, thể tích 10.4 cc</v>
          </cell>
          <cell r="Z959" t="str">
            <v>St. Jude Medical Cardiac Rhythm Management Division</v>
          </cell>
          <cell r="AA959" t="str">
            <v>Mỹ</v>
          </cell>
          <cell r="AB959" t="str">
            <v>St. Jude Medical Cardiac Rhythm Management Division</v>
          </cell>
          <cell r="AC959" t="str">
            <v>Mỹ</v>
          </cell>
          <cell r="AD959" t="str">
            <v>D</v>
          </cell>
          <cell r="AE959" t="str">
            <v>Giấy phép lưu hành số: 2200248ĐKLH/BYT-TB-CT, ngày 19/12/2022</v>
          </cell>
          <cell r="AF959" t="str">
            <v>Hộp/ 1 cái (cho từng bộ phận: Máy, dây điện cực và kim chọc)</v>
          </cell>
          <cell r="AG959" t="str">
            <v>Bộ</v>
          </cell>
          <cell r="AH959">
            <v>25</v>
          </cell>
          <cell r="AI959">
            <v>0</v>
          </cell>
          <cell r="AJ959" t="str">
            <v>vn0312146808</v>
          </cell>
          <cell r="AK959" t="str">
            <v>CÔNG TY TNHH THIẾT BỊ Y TẾ KHẢI VINH</v>
          </cell>
          <cell r="AL959" t="str">
            <v>Đạt</v>
          </cell>
          <cell r="AM959"/>
          <cell r="AN959" t="str">
            <v>Trương Thị Mỹ Quý</v>
          </cell>
          <cell r="AO959" t="str">
            <v>Đạt</v>
          </cell>
          <cell r="AP959" t="str">
            <v>Đạt</v>
          </cell>
          <cell r="AQ959" t="str">
            <v>Đạt</v>
          </cell>
          <cell r="AR959">
            <v>0</v>
          </cell>
          <cell r="AS959" t="str">
            <v>Đạt</v>
          </cell>
          <cell r="AT959" t="str">
            <v>Đạt</v>
          </cell>
          <cell r="AU959" t="str">
            <v>Đạt</v>
          </cell>
          <cell r="AV959" t="str">
            <v>Đạt</v>
          </cell>
          <cell r="AW959" t="str">
            <v>Đạt</v>
          </cell>
          <cell r="AX959" t="str">
            <v>Đạt</v>
          </cell>
          <cell r="AY959" t="str">
            <v>Đạt</v>
          </cell>
          <cell r="AZ959">
            <v>0</v>
          </cell>
          <cell r="BA959" t="str">
            <v>Phan Thị Hoa</v>
          </cell>
          <cell r="BB959" t="str">
            <v>Đạt</v>
          </cell>
          <cell r="BC959">
            <v>0</v>
          </cell>
        </row>
        <row r="960">
          <cell r="C960" t="str">
            <v>PP2300520381</v>
          </cell>
          <cell r="D960" t="str">
            <v>Khung giá đỡ mạch vành phủ thuốc Novolimus</v>
          </cell>
          <cell r="E960" t="str">
            <v>- Vật liệu khung giá đỡ: Cobalt Chromium
-  Phủ thuốc Novolimus
-  Phủ lớp Polymer Methacrylate
-  Thiết diện cắt ngang 0.041" hoặc 0.43''
- Thiết diện đầu tip 0.017".
-  Đường kính: 2.25-&gt; 4.0mm. Chiều dài các cỡ</v>
          </cell>
          <cell r="F960" t="str">
            <v>cái/hộp</v>
          </cell>
          <cell r="G960" t="str">
            <v>Cái</v>
          </cell>
          <cell r="H960">
            <v>50</v>
          </cell>
          <cell r="I960">
            <v>40000000</v>
          </cell>
          <cell r="J960">
            <v>2000000000</v>
          </cell>
          <cell r="K960">
            <v>40000000</v>
          </cell>
          <cell r="L960">
            <v>3000000000</v>
          </cell>
          <cell r="M960">
            <v>1400000000</v>
          </cell>
          <cell r="N960">
            <v>9</v>
          </cell>
          <cell r="O960" t="str">
            <v>PP2300520381</v>
          </cell>
          <cell r="P960" t="str">
            <v>Khung giá đỡ mạch vành phủ thuốc Novolimus</v>
          </cell>
          <cell r="Q960">
            <v>180</v>
          </cell>
          <cell r="R960">
            <v>120400000</v>
          </cell>
          <cell r="S960">
            <v>210</v>
          </cell>
          <cell r="T960" t="str">
            <v>Trong vòng 24 giờ kể từ thời điểm dặt hàng của Bệnh viện</v>
          </cell>
          <cell r="U960" t="str">
            <v>Stent (Giá đỡ) mạch vành phủ thuốc Novolimus DESyne X2</v>
          </cell>
          <cell r="V960" t="str">
            <v>EvermaxTM Hệ thống khung giá đỡ động mạch vành phủ thuốc Everolimus</v>
          </cell>
          <cell r="W960" t="str">
            <v>N06.02.020.1966.175.0001</v>
          </cell>
          <cell r="X960" t="str">
            <v>DESyne X2 NECSSSZR2214; SZR2218; SZR2223; SZR2228; SZR2232; SZR2238; SZR2514; SZR2518; SZR2523; SZR2528; SZR2532; SZR2538; SZR2714; SZR2718; SZR2723; SZR2728; SZR2732; SZR2738;  SZR3014; SZR3018; SZR3023; SZR3028; SZR3032; SZR3038; SZR3514; SZR3518; SZR3523; SZR3528; SZR3532; SZR3538; SZR4014; SZR4018; SZR4023; SZR4028; SZR4032; SZR4038</v>
          </cell>
          <cell r="Y960" t="str">
            <v>Vật liệu khung giá đỡ: Cobalt Chromium
-  Phủ thuốc Novolimus
-  Phủ lớp Polymer Methacrylate
-  Thiết diện cắt ngang 0.041"
- Thiết diện đầu tip 0.017".
-  Đường kính: 2.25-&gt; 4.0mm. Chiều dài các cỡ 14mm, 18mm, 23mm, 28mm, 32mm, 38mm</v>
          </cell>
          <cell r="Z960" t="str">
            <v>Elixir Medical Corporation</v>
          </cell>
          <cell r="AA960" t="str">
            <v>Hoa Kỳ</v>
          </cell>
          <cell r="AB960" t="str">
            <v>Elixir Medical Corporation</v>
          </cell>
          <cell r="AC960" t="str">
            <v>Hoa Kỳ</v>
          </cell>
          <cell r="AD960" t="str">
            <v>D</v>
          </cell>
          <cell r="AE960" t="str">
            <v>2301428ĐKLH/BYT-HTTB</v>
          </cell>
          <cell r="AF960" t="str">
            <v>01 Cái/ hộp</v>
          </cell>
          <cell r="AG960" t="str">
            <v>Cái</v>
          </cell>
          <cell r="AH960">
            <v>50</v>
          </cell>
          <cell r="AI960">
            <v>0</v>
          </cell>
          <cell r="AJ960" t="str">
            <v>vn0106827713</v>
          </cell>
          <cell r="AK960" t="str">
            <v>CÔNG TY CỔ PHẦN ĐẦU TƯ PHÁT TRIỂN TMT VIỆT NAM</v>
          </cell>
          <cell r="AL960" t="str">
            <v>Đạt</v>
          </cell>
          <cell r="AM960"/>
          <cell r="AN960" t="str">
            <v>Phạm Thị Kim Hoàng</v>
          </cell>
          <cell r="AO960" t="str">
            <v>Đạt</v>
          </cell>
          <cell r="AP960" t="str">
            <v>Đạt</v>
          </cell>
          <cell r="AQ960" t="str">
            <v>Đạt</v>
          </cell>
          <cell r="AR960">
            <v>0</v>
          </cell>
          <cell r="AS960" t="str">
            <v>Đạt</v>
          </cell>
          <cell r="AT960" t="str">
            <v>Đạt</v>
          </cell>
          <cell r="AU960" t="str">
            <v>Đạt</v>
          </cell>
          <cell r="AV960" t="str">
            <v>Đạt</v>
          </cell>
          <cell r="AW960" t="str">
            <v>Đạt</v>
          </cell>
          <cell r="AX960" t="str">
            <v>Đạt</v>
          </cell>
          <cell r="AY960" t="str">
            <v>Đạt</v>
          </cell>
          <cell r="AZ960">
            <v>0</v>
          </cell>
          <cell r="BA960" t="str">
            <v>Lê Thị Mơ</v>
          </cell>
          <cell r="BB960" t="str">
            <v>Đạt</v>
          </cell>
          <cell r="BC960">
            <v>0</v>
          </cell>
        </row>
        <row r="961">
          <cell r="C961" t="str">
            <v>PP2300520382</v>
          </cell>
          <cell r="D961" t="str">
            <v>Khung giá đỡ mạch vành phủ thuốc Novolimus với lớp phủ polymer tự tiêu</v>
          </cell>
          <cell r="E961" t="str">
            <v>- Vật liệu khung giá đỡ: Cobalt Chromium. 
- Độ dày stent: 71 µm.
- Thiết kế cấu trúc khớp mở 
 - Phủ thuốc Novolimus 
 - Có 2 lớp phủ Polymer tự tiêu
- Thiết diện cắt ngang: 0.040"
- Thiết diện đầu tip 0.017" 
 - Đường kính: 2.25-&gt; 4.0mm. Chiều dài: các cỡ</v>
          </cell>
          <cell r="F961" t="str">
            <v>cái/hộp</v>
          </cell>
          <cell r="G961" t="str">
            <v>Cái</v>
          </cell>
          <cell r="H961">
            <v>50</v>
          </cell>
          <cell r="I961">
            <v>42000000</v>
          </cell>
          <cell r="J961">
            <v>2100000000</v>
          </cell>
          <cell r="K961">
            <v>42000000</v>
          </cell>
          <cell r="L961">
            <v>3150000000</v>
          </cell>
          <cell r="M961">
            <v>1470000000</v>
          </cell>
          <cell r="N961">
            <v>9</v>
          </cell>
          <cell r="O961" t="str">
            <v>PP2300520382</v>
          </cell>
          <cell r="P961" t="str">
            <v>Khung giá đỡ mạch vành phủ thuốc Novolimus với lớp phủ polymer tự tiêu</v>
          </cell>
          <cell r="Q961">
            <v>180</v>
          </cell>
          <cell r="R961">
            <v>120400000</v>
          </cell>
          <cell r="S961">
            <v>210</v>
          </cell>
          <cell r="T961" t="str">
            <v>Trong vòng 24 giờ kể từ thời điểm dặt hàng của Bệnh viện</v>
          </cell>
          <cell r="U961" t="str">
            <v>Giá đỡ mạch vành (Stent điều hợp sinh học mạch vành phủ thuốc Novolimus DynamX)</v>
          </cell>
          <cell r="V961" t="str">
            <v>Giá đỡ mạch vành (Stent điều hợp sinh học mạch vành phủ thuốc Novolimus DynamX)</v>
          </cell>
          <cell r="W961" t="str">
            <v>N06.02.020.1966.175.0002</v>
          </cell>
          <cell r="X961" t="str">
            <v>DynamX NECBS
VCR2214; VCR2218; VCR2223; VCR2228; VCR2232; VCR2238; VCR2243; VCR2246; VCR2248; VCR2514; VCR2518; VCR2523; VCR2528; VCR2532; VCR2538; VCR2543; VCR2546; VCR2548; VCR2714; VCR2718; VCR2723; VCR2728; VCR2732; VCR2738;
 VCR2743; VCR2746; VCR2748; VCR3014; VCR3018; VCR3023; VCR3028; VCR3032; VCR3038; VCR3043; VCR3046; VCR3048;  VCR3514; VCR3518; VCR3523; VCR3528; VCR3532; VCR3538; VCR3543; VCR3546; VCR3548;  VCR4015; VCR4018; VCR4023;
 VCR4028; VCR4032; VCR4038; VCR4041</v>
          </cell>
          <cell r="Y961" t="str">
            <v>- Vật liệu khung giá đỡ: Cobalt Chromium. 
- Độ dày stent: 71 µm.
- Thiết kế cấu trúc khớp mở 
 - Phủ thuốc Novolimus 
 - Có 2 lớp phủ Polymer tự tiêu: lớp nền phủ Polymer tự tiêu sinh học PLLA (~ 6 µm), lớp phủ ngoài là polymer tự tiêu sinh học PLGA (~ 3 µm)
- Thiết diện cắt ngang: 0.040"
- Thiết diện đầu tip 0.017" 
 - Đường kính: 2.25-&gt; 4.0mm. Chiều dài: các cỡ 14mm, 18mm, 23mm, 28mm, 32mm, 38mm, 43mm, 46mm, 48mm</v>
          </cell>
          <cell r="Z961" t="str">
            <v>Nano Therapeutics PVT LTD.</v>
          </cell>
          <cell r="AA961" t="str">
            <v xml:space="preserve"> Ấn Độ</v>
          </cell>
          <cell r="AB961" t="str">
            <v>Nano Therapeutics PVT LTD.</v>
          </cell>
          <cell r="AC961" t="str">
            <v xml:space="preserve"> Ấn Độ</v>
          </cell>
          <cell r="AD961" t="str">
            <v>D</v>
          </cell>
          <cell r="AE961" t="str">
            <v>13648NK/BYT-TB-CT</v>
          </cell>
          <cell r="AF961" t="str">
            <v>01 Cái/ hộp</v>
          </cell>
          <cell r="AG961" t="str">
            <v>Cái</v>
          </cell>
          <cell r="AH961">
            <v>60</v>
          </cell>
          <cell r="AI961">
            <v>0</v>
          </cell>
          <cell r="AJ961" t="str">
            <v>vn0106827713</v>
          </cell>
          <cell r="AK961" t="str">
            <v>CÔNG TY CỔ PHẦN ĐẦU TƯ PHÁT TRIỂN TMT VIỆT NAM</v>
          </cell>
          <cell r="AL961" t="str">
            <v>Đạt</v>
          </cell>
          <cell r="AM961"/>
          <cell r="AN961" t="str">
            <v>Phạm Thị Kim Hoàng</v>
          </cell>
          <cell r="AO961" t="str">
            <v>Đạt</v>
          </cell>
          <cell r="AP961" t="str">
            <v>Đạt</v>
          </cell>
          <cell r="AQ961" t="str">
            <v>Đạt</v>
          </cell>
          <cell r="AR961">
            <v>0</v>
          </cell>
          <cell r="AS961" t="str">
            <v>Đạt</v>
          </cell>
          <cell r="AT961" t="str">
            <v>Đạt</v>
          </cell>
          <cell r="AU961" t="str">
            <v>Đạt</v>
          </cell>
          <cell r="AV961" t="str">
            <v>Đạt</v>
          </cell>
          <cell r="AW961" t="str">
            <v>Đạt</v>
          </cell>
          <cell r="AX961" t="str">
            <v>Đạt</v>
          </cell>
          <cell r="AY961" t="str">
            <v>Đạt</v>
          </cell>
          <cell r="AZ961">
            <v>0</v>
          </cell>
          <cell r="BA961" t="str">
            <v>Lê Thị Mơ</v>
          </cell>
          <cell r="BB961" t="str">
            <v>Đạt</v>
          </cell>
          <cell r="BC961">
            <v>0</v>
          </cell>
        </row>
        <row r="962">
          <cell r="C962" t="str">
            <v>PP2300520383</v>
          </cell>
          <cell r="D962" t="str">
            <v>Nẹp khóa đầu dưới xương quay (trái/phải) các cỡ</v>
          </cell>
          <cell r="E962" t="str">
            <v>- Vật liệu nẹp bằng thép không gỉ.
- Chiều dài 48mm -&gt;53mm, đầu nẹp có 6 lỗ-&gt;7 lỗ khóa 
- Ron vis bằng Titanium khóa bên trong lỗ nẹp
-Vis tự khóa Titanium đường kính 2.5mm, dài 8-50mm
-  Vis vỏ xương Titanium đường kính 2.7, dài 10-40mm</v>
          </cell>
          <cell r="F962">
            <v>0</v>
          </cell>
          <cell r="G962" t="str">
            <v>Cái</v>
          </cell>
          <cell r="H962">
            <v>50</v>
          </cell>
          <cell r="I962">
            <v>10190000</v>
          </cell>
          <cell r="J962">
            <v>509500000</v>
          </cell>
          <cell r="K962">
            <v>10190000</v>
          </cell>
          <cell r="L962">
            <v>764250000</v>
          </cell>
          <cell r="M962">
            <v>356650000</v>
          </cell>
          <cell r="N962">
            <v>9</v>
          </cell>
          <cell r="O962" t="str">
            <v>PP2300520383</v>
          </cell>
          <cell r="P962" t="str">
            <v>Nẹp khóa đầu dưới xương quay (trái/phải) các cỡ</v>
          </cell>
          <cell r="Q962">
            <v>180</v>
          </cell>
          <cell r="R962">
            <v>334960000</v>
          </cell>
          <cell r="S962">
            <v>210</v>
          </cell>
          <cell r="T962" t="str">
            <v>Trong vòng 24 giờ kể từ thời điểm dặt hàng của Bệnh viện</v>
          </cell>
          <cell r="U962" t="str">
            <v>Nẹp khóa đầu xa xương quay đa hướng (Syntec)</v>
          </cell>
          <cell r="V962" t="str">
            <v>Nẹp khóa đầu xa xương quay đa hướng (Syntec)</v>
          </cell>
          <cell r="W962" t="str">
            <v>N07.06.040.4067.296.0020</v>
          </cell>
          <cell r="X962" t="str">
            <v>04111621 --&gt; 04111650
04111721--&gt; 04111750</v>
          </cell>
          <cell r="Y962" t="str">
            <v>Chất liệu Titanium
Lỗ vít trên thân nẹp có ren khóa đôi (double lead) gia cố chống vít bật ra ngoài. 
Có lỗ nén và lỗ khóa phù hợp với giải phẫu học
Loại trái/phải
Dùng vít khóa 2.4mm, vít vỏ 2.4mm; đầu vít chống trượt
Đầu 6 lỗ 22mm, thân có 2/ 3/ 4/ 5 lỗ ứng với chiều dài 45/ 54/ 66/75mm
Đầu 7 lỗ 25mm, thân có 2/ 3/ 4/ 5 lỗ ứng với chiều dài 47/ 55/ 68/77mm
* Có kèm hình ảnh mô tả ren khóa đôi (double lead)</v>
          </cell>
          <cell r="Z962" t="str">
            <v>Syntec Scientific Corporation</v>
          </cell>
          <cell r="AA962" t="str">
            <v>Đài Loan</v>
          </cell>
          <cell r="AB962" t="str">
            <v>Syntec Scientific Corporation</v>
          </cell>
          <cell r="AC962" t="str">
            <v>Đài Loan</v>
          </cell>
          <cell r="AD962" t="str">
            <v>C</v>
          </cell>
          <cell r="AE962" t="str">
            <v>16056NK/BYT-TB-CT ngày 24/07/2020</v>
          </cell>
          <cell r="AF962" t="str">
            <v>Cái/ gói</v>
          </cell>
          <cell r="AG962" t="str">
            <v>Cái</v>
          </cell>
          <cell r="AH962">
            <v>50</v>
          </cell>
          <cell r="AI962">
            <v>0</v>
          </cell>
          <cell r="AJ962" t="str">
            <v>vn0302221358</v>
          </cell>
          <cell r="AK962" t="str">
            <v>CÔNG TY CỔ PHẦN DƯỢC PHẨM BẾN THÀNH</v>
          </cell>
          <cell r="AL962" t="str">
            <v>Đạt</v>
          </cell>
          <cell r="AM962"/>
          <cell r="AN962" t="str">
            <v>Phạm Thị Kim Hoàng</v>
          </cell>
          <cell r="AO962" t="str">
            <v>Đạt</v>
          </cell>
          <cell r="AP962" t="str">
            <v>Đạt</v>
          </cell>
          <cell r="AQ962" t="str">
            <v>Đạt</v>
          </cell>
          <cell r="AR962">
            <v>0</v>
          </cell>
          <cell r="AS962" t="str">
            <v>Đạt</v>
          </cell>
          <cell r="AT962" t="str">
            <v>Không đạt</v>
          </cell>
          <cell r="AU962" t="str">
            <v>Đạt</v>
          </cell>
          <cell r="AV962" t="str">
            <v>Đạt</v>
          </cell>
          <cell r="AW962" t="str">
            <v>Đạt</v>
          </cell>
          <cell r="AX962" t="str">
            <v>Đạt</v>
          </cell>
          <cell r="AY962" t="str">
            <v>Không đạt</v>
          </cell>
          <cell r="AZ962" t="str">
            <v>Không đạt do không đáp ứng HSMT về đường kính,chiều dài.Mô tả hàng hóa DT Thiếu is vỏ xương Titanium đường kính 2.7, dài 10-40mm,Catalogue thiếu.</v>
          </cell>
          <cell r="BA962" t="str">
            <v>Lê Thị Mơ</v>
          </cell>
          <cell r="BB962" t="str">
            <v>Không đạt</v>
          </cell>
          <cell r="BC962" t="str">
            <v>Không đạt do không đáp ứng HSMT về đường kính,chiều dài.Mô tả hàng hóa DT Thiếu is vỏ xương Titanium đường kính 2.7, dài 10-40mm,Catalogue thiếu.</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118"/>
  <sheetViews>
    <sheetView topLeftCell="A3" zoomScale="55" zoomScaleNormal="55" workbookViewId="0">
      <pane xSplit="6" ySplit="7" topLeftCell="AJ10" activePane="bottomRight" state="frozen"/>
      <selection activeCell="A3" sqref="A3"/>
      <selection pane="topRight" activeCell="G3" sqref="G3"/>
      <selection pane="bottomLeft" activeCell="A10" sqref="A10"/>
      <selection pane="bottomRight" activeCell="C11" sqref="C11"/>
    </sheetView>
  </sheetViews>
  <sheetFormatPr defaultColWidth="14.42578125" defaultRowHeight="15" customHeight="1"/>
  <cols>
    <col min="1" max="1" width="6.7109375" customWidth="1"/>
    <col min="2" max="2" width="37.7109375" customWidth="1"/>
    <col min="3" max="3" width="20" customWidth="1"/>
    <col min="4" max="4" width="22.42578125" customWidth="1"/>
    <col min="5" max="5" width="15.85546875" customWidth="1"/>
    <col min="6" max="6" width="54.42578125" customWidth="1"/>
    <col min="7" max="7" width="62.140625" customWidth="1"/>
    <col min="8" max="8" width="7.7109375" customWidth="1"/>
    <col min="9" max="9" width="9" customWidth="1"/>
    <col min="10" max="10" width="8.7109375" hidden="1" customWidth="1"/>
    <col min="11" max="11" width="10" hidden="1" customWidth="1"/>
    <col min="12" max="12" width="9" hidden="1" customWidth="1"/>
    <col min="13" max="13" width="13.5703125" hidden="1" customWidth="1"/>
    <col min="14" max="14" width="7" hidden="1" customWidth="1"/>
    <col min="15" max="15" width="9.42578125" hidden="1" customWidth="1"/>
    <col min="16" max="16" width="7.5703125" hidden="1" customWidth="1"/>
    <col min="17" max="17" width="13.5703125" hidden="1" customWidth="1"/>
    <col min="18" max="18" width="21.7109375" customWidth="1"/>
    <col min="19" max="19" width="9.7109375" customWidth="1"/>
    <col min="20" max="21" width="11.42578125" customWidth="1"/>
    <col min="22" max="23" width="10.85546875" customWidth="1"/>
    <col min="24" max="24" width="9.5703125" customWidth="1"/>
    <col min="25" max="25" width="11.140625" customWidth="1"/>
    <col min="26" max="26" width="10.7109375" customWidth="1"/>
    <col min="27" max="27" width="7.85546875" customWidth="1"/>
    <col min="28" max="28" width="11.140625" customWidth="1"/>
    <col min="29" max="29" width="14.7109375" customWidth="1"/>
    <col min="30" max="30" width="13" customWidth="1"/>
    <col min="31" max="31" width="13.42578125" customWidth="1"/>
    <col min="32" max="32" width="13" customWidth="1"/>
    <col min="33" max="33" width="10.7109375" customWidth="1"/>
    <col min="34" max="34" width="12.85546875" customWidth="1"/>
    <col min="35" max="35" width="13" customWidth="1"/>
    <col min="36" max="36" width="10.28515625" customWidth="1"/>
    <col min="37" max="37" width="13" customWidth="1"/>
    <col min="38" max="38" width="12" customWidth="1"/>
    <col min="39" max="39" width="11.5703125" customWidth="1"/>
    <col min="40" max="40" width="9.7109375" customWidth="1"/>
    <col min="41" max="41" width="14" customWidth="1"/>
    <col min="42" max="42" width="12.140625" customWidth="1"/>
    <col min="43" max="46" width="10.85546875" customWidth="1"/>
    <col min="47" max="47" width="9.5703125" customWidth="1"/>
    <col min="48" max="48" width="11.42578125" customWidth="1"/>
    <col min="49" max="49" width="11.28515625" customWidth="1"/>
    <col min="50" max="51" width="10.85546875" customWidth="1"/>
    <col min="52" max="52" width="9.5703125" customWidth="1"/>
    <col min="53" max="53" width="11.28515625" customWidth="1"/>
    <col min="54" max="54" width="7.85546875" customWidth="1"/>
    <col min="55" max="55" width="11.7109375" customWidth="1"/>
    <col min="56" max="56" width="10.28515625" customWidth="1"/>
    <col min="57" max="57" width="21.5703125" hidden="1" customWidth="1"/>
    <col min="58" max="58" width="17.28515625" hidden="1" customWidth="1"/>
    <col min="59" max="59" width="0" hidden="1" customWidth="1"/>
    <col min="60" max="60" width="20.5703125" customWidth="1"/>
    <col min="61" max="61" width="16.5703125" customWidth="1"/>
  </cols>
  <sheetData>
    <row r="1" spans="1:63" ht="21" hidden="1" customHeight="1">
      <c r="A1" s="1" t="s">
        <v>0</v>
      </c>
      <c r="B1" s="2"/>
      <c r="C1" s="1"/>
      <c r="D1" s="1"/>
      <c r="E1" s="3"/>
      <c r="F1" s="3"/>
      <c r="G1" s="3"/>
      <c r="H1" s="4"/>
      <c r="I1" s="4"/>
      <c r="J1" s="4"/>
      <c r="K1" s="4"/>
      <c r="L1" s="5"/>
      <c r="M1" s="5"/>
      <c r="N1" s="3"/>
      <c r="O1" s="3"/>
      <c r="P1" s="3"/>
      <c r="Q1" s="3"/>
      <c r="R1" s="6"/>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8"/>
      <c r="BG1" s="8"/>
      <c r="BH1" s="8"/>
      <c r="BI1" s="8"/>
      <c r="BJ1" s="8"/>
      <c r="BK1" s="8"/>
    </row>
    <row r="2" spans="1:63" ht="27" hidden="1" customHeight="1">
      <c r="A2" s="9" t="s">
        <v>1</v>
      </c>
      <c r="B2" s="2"/>
      <c r="C2" s="1"/>
      <c r="D2" s="1"/>
      <c r="E2" s="3"/>
      <c r="F2" s="3"/>
      <c r="G2" s="3"/>
      <c r="H2" s="4"/>
      <c r="I2" s="4"/>
      <c r="J2" s="4"/>
      <c r="K2" s="4"/>
      <c r="L2" s="5"/>
      <c r="M2" s="5"/>
      <c r="N2" s="3"/>
      <c r="O2" s="3"/>
      <c r="P2" s="3"/>
      <c r="Q2" s="3"/>
      <c r="R2" s="6"/>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8"/>
      <c r="BG2" s="8"/>
      <c r="BH2" s="8"/>
      <c r="BI2" s="8"/>
      <c r="BJ2" s="8"/>
      <c r="BK2" s="8"/>
    </row>
    <row r="3" spans="1:63" ht="21.75" customHeight="1">
      <c r="A3" s="290" t="s">
        <v>2</v>
      </c>
      <c r="B3" s="248"/>
      <c r="C3" s="248"/>
      <c r="D3" s="248"/>
      <c r="E3" s="248"/>
      <c r="F3" s="248"/>
      <c r="G3" s="10"/>
      <c r="H3" s="10"/>
      <c r="I3" s="10"/>
      <c r="J3" s="10"/>
      <c r="K3" s="10"/>
      <c r="L3" s="11"/>
      <c r="M3" s="11"/>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8"/>
      <c r="BG3" s="8"/>
      <c r="BH3" s="8"/>
      <c r="BI3" s="8"/>
      <c r="BJ3" s="8"/>
      <c r="BK3" s="8"/>
    </row>
    <row r="4" spans="1:63" ht="20.25" customHeight="1">
      <c r="A4" s="291" t="s">
        <v>3</v>
      </c>
      <c r="B4" s="292"/>
      <c r="C4" s="292"/>
      <c r="D4" s="292"/>
      <c r="E4" s="292"/>
      <c r="F4" s="292"/>
      <c r="G4" s="10"/>
      <c r="H4" s="10"/>
      <c r="I4" s="10"/>
      <c r="J4" s="10"/>
      <c r="K4" s="10"/>
      <c r="L4" s="11"/>
      <c r="M4" s="11"/>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8"/>
      <c r="BH4" s="8"/>
      <c r="BI4" s="8"/>
      <c r="BJ4" s="8"/>
      <c r="BK4" s="8"/>
    </row>
    <row r="5" spans="1:63" ht="21.75" customHeight="1">
      <c r="A5" s="293" t="s">
        <v>4</v>
      </c>
      <c r="B5" s="293"/>
      <c r="C5" s="293"/>
      <c r="D5" s="293"/>
      <c r="E5" s="293"/>
      <c r="F5" s="293"/>
      <c r="G5" s="12"/>
      <c r="H5" s="12"/>
      <c r="I5" s="12"/>
      <c r="J5" s="12"/>
      <c r="K5" s="12"/>
      <c r="L5" s="13"/>
      <c r="M5" s="13"/>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0"/>
      <c r="BA5" s="12"/>
      <c r="BB5" s="12"/>
      <c r="BC5" s="12"/>
      <c r="BD5" s="12"/>
      <c r="BE5" s="12"/>
      <c r="BF5" s="8"/>
      <c r="BG5" s="8"/>
      <c r="BH5" s="8"/>
      <c r="BI5" s="8"/>
      <c r="BJ5" s="8"/>
      <c r="BK5" s="8"/>
    </row>
    <row r="6" spans="1:63" ht="20.25" customHeight="1">
      <c r="A6" s="12"/>
      <c r="B6" s="8"/>
      <c r="C6" s="8"/>
      <c r="D6" s="8"/>
      <c r="E6" s="8"/>
      <c r="F6" s="8"/>
      <c r="G6" s="8"/>
      <c r="H6" s="8"/>
      <c r="I6" s="8"/>
      <c r="J6" s="8"/>
      <c r="K6" s="8"/>
      <c r="L6" s="14"/>
      <c r="M6" s="14"/>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15">
        <f>SUM(AQ10:AQ821)</f>
        <v>182680</v>
      </c>
      <c r="AR6" s="8"/>
      <c r="AS6" s="8"/>
      <c r="AT6" s="8"/>
      <c r="AU6" s="8"/>
      <c r="AV6" s="8"/>
      <c r="AW6" s="8"/>
      <c r="AX6" s="8"/>
      <c r="AY6" s="8"/>
      <c r="AZ6" s="8"/>
      <c r="BA6" s="8"/>
      <c r="BB6" s="8"/>
      <c r="BC6" s="8"/>
      <c r="BD6" s="8"/>
      <c r="BE6" s="8"/>
      <c r="BF6" s="8"/>
      <c r="BG6" s="8"/>
      <c r="BH6" s="8"/>
      <c r="BI6" s="8"/>
      <c r="BJ6" s="8"/>
      <c r="BK6" s="8"/>
    </row>
    <row r="7" spans="1:63" ht="38.25" customHeight="1">
      <c r="A7" s="888" t="s">
        <v>5</v>
      </c>
      <c r="B7" s="888" t="s">
        <v>6</v>
      </c>
      <c r="C7" s="889" t="s">
        <v>7</v>
      </c>
      <c r="D7" s="890"/>
      <c r="E7" s="18"/>
      <c r="F7" s="17" t="s">
        <v>8</v>
      </c>
      <c r="G7" s="19"/>
      <c r="H7" s="891" t="s">
        <v>9</v>
      </c>
      <c r="I7" s="892"/>
      <c r="J7" s="892"/>
      <c r="K7" s="890"/>
      <c r="L7" s="893" t="s">
        <v>10</v>
      </c>
      <c r="M7" s="890"/>
      <c r="N7" s="891" t="s">
        <v>11</v>
      </c>
      <c r="O7" s="892"/>
      <c r="P7" s="890"/>
      <c r="Q7" s="894" t="s">
        <v>12</v>
      </c>
      <c r="R7" s="895" t="s">
        <v>13</v>
      </c>
      <c r="S7" s="896" t="s">
        <v>14</v>
      </c>
      <c r="T7" s="892"/>
      <c r="U7" s="892"/>
      <c r="V7" s="892"/>
      <c r="W7" s="892"/>
      <c r="X7" s="892"/>
      <c r="Y7" s="892"/>
      <c r="Z7" s="892"/>
      <c r="AA7" s="892"/>
      <c r="AB7" s="892"/>
      <c r="AC7" s="892"/>
      <c r="AD7" s="892"/>
      <c r="AE7" s="892"/>
      <c r="AF7" s="892"/>
      <c r="AG7" s="892"/>
      <c r="AH7" s="892"/>
      <c r="AI7" s="892"/>
      <c r="AJ7" s="892"/>
      <c r="AK7" s="892"/>
      <c r="AL7" s="892"/>
      <c r="AM7" s="892"/>
      <c r="AN7" s="892"/>
      <c r="AO7" s="892"/>
      <c r="AP7" s="892"/>
      <c r="AQ7" s="892"/>
      <c r="AR7" s="892"/>
      <c r="AS7" s="892"/>
      <c r="AT7" s="892"/>
      <c r="AU7" s="892"/>
      <c r="AV7" s="892"/>
      <c r="AW7" s="892"/>
      <c r="AX7" s="892"/>
      <c r="AY7" s="892"/>
      <c r="AZ7" s="892"/>
      <c r="BA7" s="892"/>
      <c r="BB7" s="892"/>
      <c r="BC7" s="892"/>
      <c r="BD7" s="890"/>
      <c r="BE7" s="897" t="s">
        <v>15</v>
      </c>
      <c r="BF7" s="886" t="s">
        <v>16</v>
      </c>
      <c r="BG7" s="886" t="s">
        <v>17</v>
      </c>
      <c r="BH7" s="886" t="s">
        <v>18</v>
      </c>
      <c r="BI7" s="886" t="s">
        <v>19</v>
      </c>
      <c r="BJ7" s="886" t="s">
        <v>6335</v>
      </c>
      <c r="BK7" s="20"/>
    </row>
    <row r="8" spans="1:63" s="314" customFormat="1" ht="75.75" customHeight="1">
      <c r="A8" s="887"/>
      <c r="B8" s="887"/>
      <c r="C8" s="305" t="s">
        <v>20</v>
      </c>
      <c r="D8" s="306" t="s">
        <v>21</v>
      </c>
      <c r="E8" s="305" t="s">
        <v>22</v>
      </c>
      <c r="F8" s="305" t="s">
        <v>23</v>
      </c>
      <c r="G8" s="306" t="s">
        <v>24</v>
      </c>
      <c r="H8" s="307" t="s">
        <v>25</v>
      </c>
      <c r="I8" s="305" t="s">
        <v>26</v>
      </c>
      <c r="J8" s="308" t="s">
        <v>27</v>
      </c>
      <c r="K8" s="306" t="s">
        <v>28</v>
      </c>
      <c r="L8" s="309">
        <v>2023</v>
      </c>
      <c r="M8" s="310" t="s">
        <v>29</v>
      </c>
      <c r="N8" s="311" t="s">
        <v>30</v>
      </c>
      <c r="O8" s="312" t="s">
        <v>31</v>
      </c>
      <c r="P8" s="312" t="s">
        <v>32</v>
      </c>
      <c r="Q8" s="887"/>
      <c r="R8" s="887"/>
      <c r="S8" s="312" t="s">
        <v>33</v>
      </c>
      <c r="T8" s="312" t="s">
        <v>34</v>
      </c>
      <c r="U8" s="312" t="s">
        <v>35</v>
      </c>
      <c r="V8" s="312" t="s">
        <v>36</v>
      </c>
      <c r="W8" s="312" t="s">
        <v>37</v>
      </c>
      <c r="X8" s="312" t="s">
        <v>38</v>
      </c>
      <c r="Y8" s="312" t="s">
        <v>39</v>
      </c>
      <c r="Z8" s="312" t="s">
        <v>40</v>
      </c>
      <c r="AA8" s="312" t="s">
        <v>41</v>
      </c>
      <c r="AB8" s="312" t="s">
        <v>42</v>
      </c>
      <c r="AC8" s="312" t="s">
        <v>43</v>
      </c>
      <c r="AD8" s="312" t="s">
        <v>44</v>
      </c>
      <c r="AE8" s="312" t="s">
        <v>45</v>
      </c>
      <c r="AF8" s="312" t="s">
        <v>46</v>
      </c>
      <c r="AG8" s="312" t="s">
        <v>47</v>
      </c>
      <c r="AH8" s="312" t="s">
        <v>48</v>
      </c>
      <c r="AI8" s="312" t="s">
        <v>49</v>
      </c>
      <c r="AJ8" s="312" t="s">
        <v>50</v>
      </c>
      <c r="AK8" s="312" t="s">
        <v>51</v>
      </c>
      <c r="AL8" s="312" t="s">
        <v>52</v>
      </c>
      <c r="AM8" s="312" t="s">
        <v>53</v>
      </c>
      <c r="AN8" s="312" t="s">
        <v>54</v>
      </c>
      <c r="AO8" s="312" t="s">
        <v>55</v>
      </c>
      <c r="AP8" s="312" t="s">
        <v>56</v>
      </c>
      <c r="AQ8" s="312" t="s">
        <v>57</v>
      </c>
      <c r="AR8" s="312" t="s">
        <v>58</v>
      </c>
      <c r="AS8" s="312" t="s">
        <v>59</v>
      </c>
      <c r="AT8" s="312" t="s">
        <v>60</v>
      </c>
      <c r="AU8" s="312" t="s">
        <v>61</v>
      </c>
      <c r="AV8" s="312" t="s">
        <v>62</v>
      </c>
      <c r="AW8" s="312" t="s">
        <v>63</v>
      </c>
      <c r="AX8" s="312" t="s">
        <v>64</v>
      </c>
      <c r="AY8" s="312" t="s">
        <v>65</v>
      </c>
      <c r="AZ8" s="312" t="s">
        <v>66</v>
      </c>
      <c r="BA8" s="312" t="s">
        <v>67</v>
      </c>
      <c r="BB8" s="312" t="s">
        <v>68</v>
      </c>
      <c r="BC8" s="312" t="s">
        <v>69</v>
      </c>
      <c r="BD8" s="312" t="s">
        <v>70</v>
      </c>
      <c r="BE8" s="898"/>
      <c r="BF8" s="887"/>
      <c r="BG8" s="887"/>
      <c r="BH8" s="887"/>
      <c r="BI8" s="887"/>
      <c r="BJ8" s="887" t="s">
        <v>6038</v>
      </c>
      <c r="BK8" s="313"/>
    </row>
    <row r="9" spans="1:63" ht="15.75" customHeight="1">
      <c r="A9" s="24">
        <f t="shared" ref="A9:R9" si="0">-COLUMN()</f>
        <v>-1</v>
      </c>
      <c r="B9" s="24">
        <f t="shared" si="0"/>
        <v>-2</v>
      </c>
      <c r="C9" s="24">
        <f t="shared" si="0"/>
        <v>-3</v>
      </c>
      <c r="D9" s="24">
        <f t="shared" si="0"/>
        <v>-4</v>
      </c>
      <c r="E9" s="24">
        <f t="shared" si="0"/>
        <v>-5</v>
      </c>
      <c r="F9" s="24">
        <f t="shared" si="0"/>
        <v>-6</v>
      </c>
      <c r="G9" s="24">
        <f t="shared" si="0"/>
        <v>-7</v>
      </c>
      <c r="H9" s="24">
        <f t="shared" si="0"/>
        <v>-8</v>
      </c>
      <c r="I9" s="24">
        <f t="shared" si="0"/>
        <v>-9</v>
      </c>
      <c r="J9" s="24">
        <f t="shared" si="0"/>
        <v>-10</v>
      </c>
      <c r="K9" s="24">
        <f t="shared" si="0"/>
        <v>-11</v>
      </c>
      <c r="L9" s="25">
        <f t="shared" si="0"/>
        <v>-12</v>
      </c>
      <c r="M9" s="25">
        <f t="shared" si="0"/>
        <v>-13</v>
      </c>
      <c r="N9" s="24">
        <f t="shared" si="0"/>
        <v>-14</v>
      </c>
      <c r="O9" s="24">
        <f t="shared" si="0"/>
        <v>-15</v>
      </c>
      <c r="P9" s="24">
        <f t="shared" si="0"/>
        <v>-16</v>
      </c>
      <c r="Q9" s="24">
        <f t="shared" si="0"/>
        <v>-17</v>
      </c>
      <c r="R9" s="26">
        <f t="shared" si="0"/>
        <v>-18</v>
      </c>
      <c r="S9" s="24">
        <v>-19</v>
      </c>
      <c r="T9" s="24">
        <v>-20</v>
      </c>
      <c r="U9" s="24">
        <f t="shared" ref="U9:BF9" si="1">-COLUMN()</f>
        <v>-21</v>
      </c>
      <c r="V9" s="24">
        <f t="shared" si="1"/>
        <v>-22</v>
      </c>
      <c r="W9" s="24">
        <f t="shared" si="1"/>
        <v>-23</v>
      </c>
      <c r="X9" s="24">
        <f t="shared" si="1"/>
        <v>-24</v>
      </c>
      <c r="Y9" s="24">
        <f t="shared" si="1"/>
        <v>-25</v>
      </c>
      <c r="Z9" s="24">
        <f t="shared" si="1"/>
        <v>-26</v>
      </c>
      <c r="AA9" s="24">
        <f t="shared" si="1"/>
        <v>-27</v>
      </c>
      <c r="AB9" s="24">
        <f t="shared" si="1"/>
        <v>-28</v>
      </c>
      <c r="AC9" s="24">
        <f t="shared" si="1"/>
        <v>-29</v>
      </c>
      <c r="AD9" s="24">
        <f t="shared" si="1"/>
        <v>-30</v>
      </c>
      <c r="AE9" s="24">
        <f t="shared" si="1"/>
        <v>-31</v>
      </c>
      <c r="AF9" s="24">
        <f t="shared" si="1"/>
        <v>-32</v>
      </c>
      <c r="AG9" s="24">
        <f t="shared" si="1"/>
        <v>-33</v>
      </c>
      <c r="AH9" s="24">
        <f t="shared" si="1"/>
        <v>-34</v>
      </c>
      <c r="AI9" s="24">
        <f t="shared" si="1"/>
        <v>-35</v>
      </c>
      <c r="AJ9" s="24">
        <f t="shared" si="1"/>
        <v>-36</v>
      </c>
      <c r="AK9" s="24">
        <f t="shared" si="1"/>
        <v>-37</v>
      </c>
      <c r="AL9" s="24">
        <f t="shared" si="1"/>
        <v>-38</v>
      </c>
      <c r="AM9" s="24">
        <f t="shared" si="1"/>
        <v>-39</v>
      </c>
      <c r="AN9" s="24">
        <f t="shared" si="1"/>
        <v>-40</v>
      </c>
      <c r="AO9" s="24">
        <f t="shared" si="1"/>
        <v>-41</v>
      </c>
      <c r="AP9" s="24">
        <f t="shared" si="1"/>
        <v>-42</v>
      </c>
      <c r="AQ9" s="24">
        <f t="shared" si="1"/>
        <v>-43</v>
      </c>
      <c r="AR9" s="24">
        <f t="shared" si="1"/>
        <v>-44</v>
      </c>
      <c r="AS9" s="24">
        <f t="shared" si="1"/>
        <v>-45</v>
      </c>
      <c r="AT9" s="24">
        <f t="shared" si="1"/>
        <v>-46</v>
      </c>
      <c r="AU9" s="24">
        <f t="shared" si="1"/>
        <v>-47</v>
      </c>
      <c r="AV9" s="24">
        <f t="shared" si="1"/>
        <v>-48</v>
      </c>
      <c r="AW9" s="24">
        <f t="shared" si="1"/>
        <v>-49</v>
      </c>
      <c r="AX9" s="24">
        <f t="shared" si="1"/>
        <v>-50</v>
      </c>
      <c r="AY9" s="24">
        <f t="shared" si="1"/>
        <v>-51</v>
      </c>
      <c r="AZ9" s="24">
        <f t="shared" si="1"/>
        <v>-52</v>
      </c>
      <c r="BA9" s="24">
        <f t="shared" si="1"/>
        <v>-53</v>
      </c>
      <c r="BB9" s="24">
        <f t="shared" si="1"/>
        <v>-54</v>
      </c>
      <c r="BC9" s="24">
        <f t="shared" si="1"/>
        <v>-55</v>
      </c>
      <c r="BD9" s="24">
        <f t="shared" si="1"/>
        <v>-56</v>
      </c>
      <c r="BE9" s="24">
        <f t="shared" si="1"/>
        <v>-57</v>
      </c>
      <c r="BF9" s="24">
        <f t="shared" si="1"/>
        <v>-58</v>
      </c>
      <c r="BG9" s="24">
        <v>-60</v>
      </c>
      <c r="BH9" s="24">
        <f>-COLUMN()</f>
        <v>-60</v>
      </c>
      <c r="BI9" s="24">
        <f>-COLUMN()</f>
        <v>-61</v>
      </c>
      <c r="BJ9" s="27">
        <v>62</v>
      </c>
      <c r="BK9" s="27"/>
    </row>
    <row r="10" spans="1:63" ht="175.5" customHeight="1">
      <c r="A10" s="28">
        <v>1</v>
      </c>
      <c r="B10" s="29" t="s">
        <v>71</v>
      </c>
      <c r="C10" s="29" t="s">
        <v>72</v>
      </c>
      <c r="D10" s="29"/>
      <c r="E10" s="29" t="s">
        <v>73</v>
      </c>
      <c r="F10" s="29" t="s">
        <v>74</v>
      </c>
      <c r="G10" s="29"/>
      <c r="H10" s="30"/>
      <c r="I10" s="28" t="s">
        <v>75</v>
      </c>
      <c r="J10" s="28"/>
      <c r="K10" s="28"/>
      <c r="L10" s="31">
        <v>5405</v>
      </c>
      <c r="M10" s="31">
        <v>1380</v>
      </c>
      <c r="N10" s="32"/>
      <c r="O10" s="32">
        <v>170</v>
      </c>
      <c r="P10" s="32">
        <f>N10+O10</f>
        <v>170</v>
      </c>
      <c r="Q10" s="33">
        <v>14100</v>
      </c>
      <c r="R10" s="34">
        <f>SUM(S10:BD10)</f>
        <v>19620</v>
      </c>
      <c r="S10" s="32"/>
      <c r="T10" s="32"/>
      <c r="U10" s="32"/>
      <c r="V10" s="32"/>
      <c r="W10" s="32"/>
      <c r="X10" s="32"/>
      <c r="Y10" s="32"/>
      <c r="Z10" s="35"/>
      <c r="AA10" s="32"/>
      <c r="AB10" s="32"/>
      <c r="AC10" s="36"/>
      <c r="AD10" s="32"/>
      <c r="AE10" s="32"/>
      <c r="AF10" s="32"/>
      <c r="AG10" s="32">
        <v>1500</v>
      </c>
      <c r="AH10" s="32"/>
      <c r="AI10" s="32">
        <v>12000</v>
      </c>
      <c r="AJ10" s="32">
        <v>3600</v>
      </c>
      <c r="AK10" s="32"/>
      <c r="AL10" s="37">
        <v>20</v>
      </c>
      <c r="AM10" s="32"/>
      <c r="AN10" s="32">
        <v>0</v>
      </c>
      <c r="AO10" s="38"/>
      <c r="AP10" s="32"/>
      <c r="AQ10" s="32"/>
      <c r="AR10" s="32">
        <v>0</v>
      </c>
      <c r="AS10" s="32"/>
      <c r="AT10" s="32"/>
      <c r="AU10" s="32">
        <v>2000</v>
      </c>
      <c r="AV10" s="32">
        <v>500</v>
      </c>
      <c r="AW10" s="32"/>
      <c r="AX10" s="32"/>
      <c r="AY10" s="32"/>
      <c r="AZ10" s="32"/>
      <c r="BA10" s="32"/>
      <c r="BB10" s="32"/>
      <c r="BC10" s="32"/>
      <c r="BD10" s="32"/>
      <c r="BE10" s="39" t="s">
        <v>76</v>
      </c>
      <c r="BF10" s="40">
        <v>0</v>
      </c>
      <c r="BG10" s="40">
        <v>23000</v>
      </c>
      <c r="BH10" s="40">
        <f t="shared" ref="BH10:BH73" si="2">+BG10*R10</f>
        <v>451260000</v>
      </c>
      <c r="BI10" s="41"/>
      <c r="BJ10" s="315" t="s">
        <v>6328</v>
      </c>
      <c r="BK10" s="42"/>
    </row>
    <row r="11" spans="1:63" ht="217.5" customHeight="1">
      <c r="A11" s="28">
        <v>2</v>
      </c>
      <c r="B11" s="29" t="s">
        <v>77</v>
      </c>
      <c r="C11" s="29" t="s">
        <v>78</v>
      </c>
      <c r="D11" s="29"/>
      <c r="E11" s="29" t="s">
        <v>79</v>
      </c>
      <c r="F11" s="29" t="s">
        <v>80</v>
      </c>
      <c r="G11" s="329" t="s">
        <v>6343</v>
      </c>
      <c r="H11" s="30"/>
      <c r="I11" s="28" t="s">
        <v>75</v>
      </c>
      <c r="J11" s="28"/>
      <c r="K11" s="28"/>
      <c r="L11" s="31">
        <v>416</v>
      </c>
      <c r="M11" s="31">
        <v>384</v>
      </c>
      <c r="N11" s="32"/>
      <c r="O11" s="32">
        <v>70</v>
      </c>
      <c r="P11" s="32">
        <f>N11+O11</f>
        <v>70</v>
      </c>
      <c r="Q11" s="33">
        <v>830</v>
      </c>
      <c r="R11" s="34">
        <f t="shared" ref="R11:R74" si="3">SUM(S11:BD11)</f>
        <v>500</v>
      </c>
      <c r="S11" s="32"/>
      <c r="T11" s="32"/>
      <c r="U11" s="32"/>
      <c r="V11" s="32"/>
      <c r="W11" s="32"/>
      <c r="X11" s="32"/>
      <c r="Y11" s="32"/>
      <c r="Z11" s="43"/>
      <c r="AA11" s="32"/>
      <c r="AB11" s="32"/>
      <c r="AC11" s="44"/>
      <c r="AD11" s="32"/>
      <c r="AE11" s="32"/>
      <c r="AF11" s="32"/>
      <c r="AG11" s="32"/>
      <c r="AH11" s="32"/>
      <c r="AI11" s="32">
        <v>500</v>
      </c>
      <c r="AJ11" s="32"/>
      <c r="AK11" s="32"/>
      <c r="AL11" s="32"/>
      <c r="AM11" s="32"/>
      <c r="AN11" s="32">
        <v>0</v>
      </c>
      <c r="AO11" s="45"/>
      <c r="AP11" s="32"/>
      <c r="AQ11" s="32"/>
      <c r="AR11" s="32">
        <v>0</v>
      </c>
      <c r="AS11" s="32"/>
      <c r="AT11" s="32"/>
      <c r="AU11" s="32"/>
      <c r="AV11" s="32"/>
      <c r="AW11" s="32"/>
      <c r="AX11" s="32"/>
      <c r="AY11" s="32"/>
      <c r="AZ11" s="32"/>
      <c r="BA11" s="32"/>
      <c r="BB11" s="32"/>
      <c r="BC11" s="32"/>
      <c r="BD11" s="32"/>
      <c r="BE11" s="39"/>
      <c r="BF11" s="40">
        <v>0</v>
      </c>
      <c r="BG11" s="40">
        <v>81900</v>
      </c>
      <c r="BH11" s="40">
        <f t="shared" si="2"/>
        <v>40950000</v>
      </c>
      <c r="BI11" s="41"/>
      <c r="BJ11" s="315" t="s">
        <v>6328</v>
      </c>
      <c r="BK11" s="42"/>
    </row>
    <row r="12" spans="1:63" ht="133.5" customHeight="1">
      <c r="A12" s="28">
        <v>3</v>
      </c>
      <c r="B12" s="29" t="s">
        <v>81</v>
      </c>
      <c r="C12" s="29" t="s">
        <v>82</v>
      </c>
      <c r="D12" s="29"/>
      <c r="E12" s="29" t="s">
        <v>83</v>
      </c>
      <c r="F12" s="330" t="s">
        <v>6344</v>
      </c>
      <c r="G12" s="29"/>
      <c r="H12" s="30"/>
      <c r="I12" s="28" t="s">
        <v>84</v>
      </c>
      <c r="J12" s="28"/>
      <c r="K12" s="28"/>
      <c r="L12" s="31">
        <v>0</v>
      </c>
      <c r="M12" s="31">
        <v>0</v>
      </c>
      <c r="N12" s="32"/>
      <c r="O12" s="32">
        <v>0</v>
      </c>
      <c r="P12" s="32">
        <f>N12+O12</f>
        <v>0</v>
      </c>
      <c r="Q12" s="33">
        <v>1000</v>
      </c>
      <c r="R12" s="34">
        <f t="shared" si="3"/>
        <v>240</v>
      </c>
      <c r="S12" s="32"/>
      <c r="T12" s="32"/>
      <c r="U12" s="32"/>
      <c r="V12" s="32"/>
      <c r="W12" s="32"/>
      <c r="X12" s="32"/>
      <c r="Y12" s="32"/>
      <c r="Z12" s="43"/>
      <c r="AA12" s="32"/>
      <c r="AB12" s="32"/>
      <c r="AC12" s="44"/>
      <c r="AD12" s="32"/>
      <c r="AE12" s="32"/>
      <c r="AF12" s="32"/>
      <c r="AG12" s="32"/>
      <c r="AH12" s="32"/>
      <c r="AI12" s="32">
        <v>200</v>
      </c>
      <c r="AJ12" s="32"/>
      <c r="AK12" s="32">
        <v>20</v>
      </c>
      <c r="AL12" s="32"/>
      <c r="AM12" s="32"/>
      <c r="AN12" s="32">
        <v>0</v>
      </c>
      <c r="AO12" s="45"/>
      <c r="AP12" s="32"/>
      <c r="AQ12" s="32"/>
      <c r="AR12" s="32">
        <v>0</v>
      </c>
      <c r="AS12" s="32"/>
      <c r="AT12" s="32"/>
      <c r="AU12" s="32"/>
      <c r="AV12" s="32"/>
      <c r="AW12" s="32"/>
      <c r="AX12" s="32"/>
      <c r="AY12" s="32"/>
      <c r="AZ12" s="32"/>
      <c r="BA12" s="37">
        <v>20</v>
      </c>
      <c r="BB12" s="32"/>
      <c r="BC12" s="32"/>
      <c r="BD12" s="32"/>
      <c r="BE12" s="46" t="s">
        <v>85</v>
      </c>
      <c r="BF12" s="40">
        <v>0</v>
      </c>
      <c r="BG12" s="40">
        <v>37800</v>
      </c>
      <c r="BH12" s="40">
        <f t="shared" si="2"/>
        <v>9072000</v>
      </c>
      <c r="BI12" s="41"/>
      <c r="BJ12" s="315" t="s">
        <v>6328</v>
      </c>
      <c r="BK12" s="42"/>
    </row>
    <row r="13" spans="1:63" ht="129.75" customHeight="1">
      <c r="A13" s="295">
        <v>4</v>
      </c>
      <c r="B13" s="29" t="s">
        <v>86</v>
      </c>
      <c r="C13" s="29" t="s">
        <v>87</v>
      </c>
      <c r="D13" s="29"/>
      <c r="E13" s="29" t="s">
        <v>87</v>
      </c>
      <c r="F13" s="324" t="s">
        <v>6345</v>
      </c>
      <c r="G13" s="29"/>
      <c r="H13" s="30"/>
      <c r="I13" s="28" t="s">
        <v>88</v>
      </c>
      <c r="J13" s="28"/>
      <c r="K13" s="28"/>
      <c r="L13" s="31">
        <v>1712</v>
      </c>
      <c r="M13" s="31">
        <v>0</v>
      </c>
      <c r="N13" s="32"/>
      <c r="O13" s="32">
        <v>68</v>
      </c>
      <c r="P13" s="32">
        <v>0</v>
      </c>
      <c r="Q13" s="33">
        <v>2000</v>
      </c>
      <c r="R13" s="34">
        <f t="shared" si="3"/>
        <v>2000</v>
      </c>
      <c r="S13" s="32"/>
      <c r="T13" s="32"/>
      <c r="U13" s="32"/>
      <c r="V13" s="32"/>
      <c r="W13" s="32"/>
      <c r="X13" s="32"/>
      <c r="Y13" s="32"/>
      <c r="Z13" s="43"/>
      <c r="AA13" s="32"/>
      <c r="AB13" s="32"/>
      <c r="AC13" s="44"/>
      <c r="AD13" s="32"/>
      <c r="AE13" s="32"/>
      <c r="AF13" s="37">
        <v>2000</v>
      </c>
      <c r="AG13" s="32"/>
      <c r="AH13" s="32"/>
      <c r="AI13" s="32"/>
      <c r="AJ13" s="32"/>
      <c r="AK13" s="32"/>
      <c r="AL13" s="32"/>
      <c r="AM13" s="32"/>
      <c r="AN13" s="32">
        <v>0</v>
      </c>
      <c r="AO13" s="45"/>
      <c r="AP13" s="32"/>
      <c r="AQ13" s="32"/>
      <c r="AR13" s="32">
        <v>0</v>
      </c>
      <c r="AS13" s="32"/>
      <c r="AT13" s="32"/>
      <c r="AU13" s="32"/>
      <c r="AV13" s="32"/>
      <c r="AW13" s="32"/>
      <c r="AX13" s="32"/>
      <c r="AY13" s="32"/>
      <c r="AZ13" s="32"/>
      <c r="BA13" s="32"/>
      <c r="BB13" s="32"/>
      <c r="BC13" s="32"/>
      <c r="BD13" s="32"/>
      <c r="BE13" s="39"/>
      <c r="BF13" s="40">
        <v>0</v>
      </c>
      <c r="BG13" s="40">
        <v>7200</v>
      </c>
      <c r="BH13" s="40">
        <f t="shared" si="2"/>
        <v>14400000</v>
      </c>
      <c r="BI13" s="41"/>
      <c r="BJ13" s="315" t="s">
        <v>6326</v>
      </c>
      <c r="BK13" s="42"/>
    </row>
    <row r="14" spans="1:63" ht="141" customHeight="1">
      <c r="A14" s="28">
        <v>5</v>
      </c>
      <c r="B14" s="29" t="s">
        <v>89</v>
      </c>
      <c r="C14" s="29" t="s">
        <v>90</v>
      </c>
      <c r="D14" s="29"/>
      <c r="E14" s="29" t="s">
        <v>90</v>
      </c>
      <c r="F14" s="29" t="s">
        <v>91</v>
      </c>
      <c r="G14" s="29"/>
      <c r="H14" s="30"/>
      <c r="I14" s="28" t="s">
        <v>88</v>
      </c>
      <c r="J14" s="28"/>
      <c r="K14" s="28"/>
      <c r="L14" s="31">
        <v>860</v>
      </c>
      <c r="M14" s="31">
        <v>500</v>
      </c>
      <c r="N14" s="32"/>
      <c r="O14" s="32">
        <v>428</v>
      </c>
      <c r="P14" s="32">
        <f t="shared" ref="P14:P172" si="4">N14+O14</f>
        <v>428</v>
      </c>
      <c r="Q14" s="33">
        <v>2600</v>
      </c>
      <c r="R14" s="34">
        <f t="shared" si="3"/>
        <v>1500</v>
      </c>
      <c r="S14" s="32"/>
      <c r="T14" s="32"/>
      <c r="U14" s="32"/>
      <c r="V14" s="32"/>
      <c r="W14" s="32"/>
      <c r="X14" s="32"/>
      <c r="Y14" s="32"/>
      <c r="Z14" s="43"/>
      <c r="AA14" s="32"/>
      <c r="AB14" s="32"/>
      <c r="AC14" s="44"/>
      <c r="AD14" s="32"/>
      <c r="AE14" s="32"/>
      <c r="AF14" s="37">
        <v>1500</v>
      </c>
      <c r="AG14" s="32"/>
      <c r="AH14" s="32"/>
      <c r="AI14" s="32"/>
      <c r="AJ14" s="32"/>
      <c r="AK14" s="32"/>
      <c r="AL14" s="32"/>
      <c r="AM14" s="32"/>
      <c r="AN14" s="32">
        <v>0</v>
      </c>
      <c r="AO14" s="45"/>
      <c r="AP14" s="32"/>
      <c r="AQ14" s="32"/>
      <c r="AR14" s="32">
        <v>0</v>
      </c>
      <c r="AS14" s="32"/>
      <c r="AT14" s="32"/>
      <c r="AU14" s="32"/>
      <c r="AV14" s="32"/>
      <c r="AW14" s="32"/>
      <c r="AX14" s="32"/>
      <c r="AY14" s="32"/>
      <c r="AZ14" s="32"/>
      <c r="BA14" s="32"/>
      <c r="BB14" s="32"/>
      <c r="BC14" s="32"/>
      <c r="BD14" s="32"/>
      <c r="BE14" s="39"/>
      <c r="BF14" s="40">
        <v>0</v>
      </c>
      <c r="BG14" s="40">
        <v>9800</v>
      </c>
      <c r="BH14" s="40">
        <f t="shared" si="2"/>
        <v>14700000</v>
      </c>
      <c r="BI14" s="41"/>
      <c r="BJ14" s="315" t="s">
        <v>6326</v>
      </c>
      <c r="BK14" s="42"/>
    </row>
    <row r="15" spans="1:63" ht="33" customHeight="1">
      <c r="A15" s="28">
        <v>6</v>
      </c>
      <c r="B15" s="29" t="s">
        <v>92</v>
      </c>
      <c r="C15" s="29" t="s">
        <v>93</v>
      </c>
      <c r="D15" s="29"/>
      <c r="E15" s="29" t="s">
        <v>94</v>
      </c>
      <c r="F15" s="29" t="s">
        <v>95</v>
      </c>
      <c r="G15" s="29"/>
      <c r="H15" s="30"/>
      <c r="I15" s="28" t="s">
        <v>96</v>
      </c>
      <c r="J15" s="28"/>
      <c r="K15" s="28"/>
      <c r="L15" s="31">
        <v>118320</v>
      </c>
      <c r="M15" s="31">
        <v>20812</v>
      </c>
      <c r="N15" s="32">
        <v>0</v>
      </c>
      <c r="O15" s="32">
        <v>200</v>
      </c>
      <c r="P15" s="32">
        <f t="shared" si="4"/>
        <v>200</v>
      </c>
      <c r="Q15" s="33">
        <v>248200</v>
      </c>
      <c r="R15" s="34">
        <f t="shared" si="3"/>
        <v>273700</v>
      </c>
      <c r="S15" s="37">
        <v>600</v>
      </c>
      <c r="T15" s="32"/>
      <c r="U15" s="37">
        <v>1200</v>
      </c>
      <c r="V15" s="32">
        <v>5200</v>
      </c>
      <c r="W15" s="32">
        <v>300</v>
      </c>
      <c r="X15" s="32"/>
      <c r="Y15" s="32">
        <v>500</v>
      </c>
      <c r="Z15" s="47">
        <v>1000</v>
      </c>
      <c r="AA15" s="32"/>
      <c r="AB15" s="32">
        <v>1000</v>
      </c>
      <c r="AC15" s="48">
        <v>36000</v>
      </c>
      <c r="AD15" s="32">
        <v>3600</v>
      </c>
      <c r="AE15" s="32">
        <v>15000</v>
      </c>
      <c r="AF15" s="32">
        <v>13000</v>
      </c>
      <c r="AG15" s="32">
        <v>5000</v>
      </c>
      <c r="AH15" s="32">
        <v>12000</v>
      </c>
      <c r="AI15" s="32">
        <v>36000</v>
      </c>
      <c r="AJ15" s="32"/>
      <c r="AK15" s="32">
        <v>3650</v>
      </c>
      <c r="AL15" s="32">
        <v>450</v>
      </c>
      <c r="AM15" s="32">
        <v>500</v>
      </c>
      <c r="AN15" s="32">
        <v>40000</v>
      </c>
      <c r="AO15" s="49">
        <v>5000</v>
      </c>
      <c r="AP15" s="32"/>
      <c r="AQ15" s="32">
        <v>4000</v>
      </c>
      <c r="AR15" s="32">
        <v>1000</v>
      </c>
      <c r="AS15" s="32">
        <v>1300</v>
      </c>
      <c r="AT15" s="32">
        <v>22000</v>
      </c>
      <c r="AU15" s="32">
        <v>3000</v>
      </c>
      <c r="AV15" s="32">
        <v>10000</v>
      </c>
      <c r="AW15" s="32"/>
      <c r="AX15" s="32"/>
      <c r="AY15" s="32">
        <v>50000</v>
      </c>
      <c r="AZ15" s="50">
        <v>600</v>
      </c>
      <c r="BA15" s="51">
        <v>300</v>
      </c>
      <c r="BB15" s="32"/>
      <c r="BC15" s="32"/>
      <c r="BD15" s="32">
        <v>1500</v>
      </c>
      <c r="BE15" s="52" t="s">
        <v>97</v>
      </c>
      <c r="BF15" s="40">
        <v>0</v>
      </c>
      <c r="BG15" s="40">
        <v>142</v>
      </c>
      <c r="BH15" s="40">
        <f t="shared" si="2"/>
        <v>38865400</v>
      </c>
      <c r="BI15" s="41"/>
      <c r="BJ15" s="42" t="s">
        <v>6039</v>
      </c>
      <c r="BK15" s="42"/>
    </row>
    <row r="16" spans="1:63" ht="148.5" customHeight="1">
      <c r="A16" s="28">
        <v>7</v>
      </c>
      <c r="B16" s="29" t="s">
        <v>98</v>
      </c>
      <c r="C16" s="29" t="s">
        <v>99</v>
      </c>
      <c r="D16" s="29"/>
      <c r="E16" s="29" t="s">
        <v>100</v>
      </c>
      <c r="F16" s="29" t="s">
        <v>101</v>
      </c>
      <c r="G16" s="29"/>
      <c r="H16" s="30"/>
      <c r="I16" s="28" t="s">
        <v>96</v>
      </c>
      <c r="J16" s="28"/>
      <c r="K16" s="28"/>
      <c r="L16" s="31">
        <v>0</v>
      </c>
      <c r="M16" s="31">
        <v>0</v>
      </c>
      <c r="N16" s="32">
        <v>0</v>
      </c>
      <c r="O16" s="32">
        <v>0</v>
      </c>
      <c r="P16" s="32">
        <f t="shared" si="4"/>
        <v>0</v>
      </c>
      <c r="Q16" s="33">
        <v>630</v>
      </c>
      <c r="R16" s="34">
        <f t="shared" si="3"/>
        <v>870</v>
      </c>
      <c r="S16" s="32"/>
      <c r="T16" s="32"/>
      <c r="U16" s="32"/>
      <c r="V16" s="32"/>
      <c r="W16" s="32"/>
      <c r="X16" s="32"/>
      <c r="Y16" s="32"/>
      <c r="Z16" s="43"/>
      <c r="AA16" s="32"/>
      <c r="AB16" s="32"/>
      <c r="AC16" s="44"/>
      <c r="AD16" s="32">
        <v>250</v>
      </c>
      <c r="AE16" s="32"/>
      <c r="AF16" s="32"/>
      <c r="AG16" s="32"/>
      <c r="AH16" s="32"/>
      <c r="AI16" s="32">
        <v>100</v>
      </c>
      <c r="AJ16" s="32"/>
      <c r="AK16" s="32"/>
      <c r="AL16" s="32"/>
      <c r="AM16" s="32"/>
      <c r="AN16" s="32">
        <v>0</v>
      </c>
      <c r="AO16" s="49">
        <v>20</v>
      </c>
      <c r="AP16" s="32"/>
      <c r="AQ16" s="32"/>
      <c r="AR16" s="32">
        <v>0</v>
      </c>
      <c r="AS16" s="37">
        <v>420</v>
      </c>
      <c r="AT16" s="32">
        <v>30</v>
      </c>
      <c r="AU16" s="32">
        <v>50</v>
      </c>
      <c r="AV16" s="32"/>
      <c r="AW16" s="32"/>
      <c r="AX16" s="32"/>
      <c r="AY16" s="32"/>
      <c r="AZ16" s="32"/>
      <c r="BA16" s="32"/>
      <c r="BB16" s="32"/>
      <c r="BC16" s="32"/>
      <c r="BD16" s="32"/>
      <c r="BE16" s="46" t="s">
        <v>85</v>
      </c>
      <c r="BF16" s="40">
        <v>0</v>
      </c>
      <c r="BG16" s="40">
        <v>23000</v>
      </c>
      <c r="BH16" s="40">
        <f t="shared" si="2"/>
        <v>20010000</v>
      </c>
      <c r="BI16" s="41"/>
      <c r="BJ16" s="42" t="s">
        <v>6039</v>
      </c>
      <c r="BK16" s="42"/>
    </row>
    <row r="17" spans="1:63" ht="105.75" customHeight="1">
      <c r="A17" s="28">
        <v>8</v>
      </c>
      <c r="B17" s="29" t="s">
        <v>102</v>
      </c>
      <c r="C17" s="29" t="s">
        <v>103</v>
      </c>
      <c r="D17" s="29"/>
      <c r="E17" s="29" t="s">
        <v>104</v>
      </c>
      <c r="F17" s="29" t="s">
        <v>105</v>
      </c>
      <c r="G17" s="29"/>
      <c r="H17" s="30"/>
      <c r="I17" s="28" t="s">
        <v>88</v>
      </c>
      <c r="J17" s="28"/>
      <c r="K17" s="28"/>
      <c r="L17" s="31">
        <v>10000</v>
      </c>
      <c r="M17" s="31">
        <v>7685</v>
      </c>
      <c r="N17" s="32">
        <v>0</v>
      </c>
      <c r="O17" s="32">
        <v>3660</v>
      </c>
      <c r="P17" s="32">
        <f t="shared" si="4"/>
        <v>3660</v>
      </c>
      <c r="Q17" s="33">
        <v>15850</v>
      </c>
      <c r="R17" s="34">
        <f t="shared" si="3"/>
        <v>17867</v>
      </c>
      <c r="S17" s="32">
        <v>7</v>
      </c>
      <c r="T17" s="32"/>
      <c r="U17" s="32"/>
      <c r="V17" s="32"/>
      <c r="W17" s="32"/>
      <c r="X17" s="32"/>
      <c r="Y17" s="32"/>
      <c r="Z17" s="43"/>
      <c r="AA17" s="32"/>
      <c r="AB17" s="32">
        <v>50</v>
      </c>
      <c r="AC17" s="44"/>
      <c r="AD17" s="32"/>
      <c r="AE17" s="32"/>
      <c r="AF17" s="32">
        <v>3000</v>
      </c>
      <c r="AG17" s="32">
        <v>300</v>
      </c>
      <c r="AH17" s="32"/>
      <c r="AI17" s="32"/>
      <c r="AJ17" s="32"/>
      <c r="AK17" s="32">
        <v>100</v>
      </c>
      <c r="AL17" s="32">
        <v>20</v>
      </c>
      <c r="AM17" s="32"/>
      <c r="AN17" s="32">
        <v>300</v>
      </c>
      <c r="AO17" s="49">
        <v>30</v>
      </c>
      <c r="AP17" s="32"/>
      <c r="AQ17" s="32"/>
      <c r="AR17" s="32">
        <v>10</v>
      </c>
      <c r="AS17" s="32"/>
      <c r="AT17" s="32">
        <v>3000</v>
      </c>
      <c r="AU17" s="32">
        <v>1000</v>
      </c>
      <c r="AV17" s="32">
        <v>50</v>
      </c>
      <c r="AW17" s="32"/>
      <c r="AX17" s="32"/>
      <c r="AY17" s="37">
        <v>10000</v>
      </c>
      <c r="AZ17" s="32"/>
      <c r="BA17" s="32"/>
      <c r="BB17" s="32"/>
      <c r="BC17" s="32"/>
      <c r="BD17" s="32"/>
      <c r="BE17" s="39"/>
      <c r="BF17" s="40">
        <v>0</v>
      </c>
      <c r="BG17" s="40">
        <v>893</v>
      </c>
      <c r="BH17" s="40">
        <f t="shared" si="2"/>
        <v>15955231</v>
      </c>
      <c r="BI17" s="41"/>
      <c r="BJ17" s="42" t="s">
        <v>6039</v>
      </c>
      <c r="BK17" s="42"/>
    </row>
    <row r="18" spans="1:63" ht="132" customHeight="1">
      <c r="A18" s="28">
        <v>9</v>
      </c>
      <c r="B18" s="29" t="s">
        <v>106</v>
      </c>
      <c r="C18" s="29" t="s">
        <v>107</v>
      </c>
      <c r="D18" s="29"/>
      <c r="E18" s="29" t="s">
        <v>108</v>
      </c>
      <c r="F18" s="29" t="s">
        <v>109</v>
      </c>
      <c r="G18" s="29"/>
      <c r="H18" s="30"/>
      <c r="I18" s="28" t="s">
        <v>88</v>
      </c>
      <c r="J18" s="28"/>
      <c r="K18" s="28"/>
      <c r="L18" s="31">
        <v>40</v>
      </c>
      <c r="M18" s="31"/>
      <c r="N18" s="32">
        <v>0</v>
      </c>
      <c r="O18" s="32">
        <v>0</v>
      </c>
      <c r="P18" s="32">
        <f t="shared" si="4"/>
        <v>0</v>
      </c>
      <c r="Q18" s="33">
        <v>50</v>
      </c>
      <c r="R18" s="34">
        <f t="shared" si="3"/>
        <v>134</v>
      </c>
      <c r="S18" s="32"/>
      <c r="T18" s="32"/>
      <c r="U18" s="32"/>
      <c r="V18" s="32"/>
      <c r="W18" s="32"/>
      <c r="X18" s="32"/>
      <c r="Y18" s="32"/>
      <c r="Z18" s="43"/>
      <c r="AA18" s="32"/>
      <c r="AB18" s="32">
        <v>2</v>
      </c>
      <c r="AC18" s="44"/>
      <c r="AD18" s="32">
        <v>2</v>
      </c>
      <c r="AE18" s="32"/>
      <c r="AF18" s="32"/>
      <c r="AG18" s="32"/>
      <c r="AH18" s="32"/>
      <c r="AI18" s="32"/>
      <c r="AJ18" s="32"/>
      <c r="AK18" s="32"/>
      <c r="AL18" s="32"/>
      <c r="AM18" s="32"/>
      <c r="AN18" s="32">
        <v>0</v>
      </c>
      <c r="AO18" s="53"/>
      <c r="AP18" s="32"/>
      <c r="AQ18" s="32"/>
      <c r="AR18" s="32">
        <v>0</v>
      </c>
      <c r="AS18" s="32">
        <v>50</v>
      </c>
      <c r="AT18" s="32"/>
      <c r="AU18" s="37">
        <v>80</v>
      </c>
      <c r="AV18" s="32"/>
      <c r="AW18" s="32"/>
      <c r="AX18" s="32"/>
      <c r="AY18" s="32"/>
      <c r="AZ18" s="32"/>
      <c r="BA18" s="32"/>
      <c r="BB18" s="32"/>
      <c r="BC18" s="32"/>
      <c r="BD18" s="32"/>
      <c r="BE18" s="39"/>
      <c r="BF18" s="40">
        <v>0</v>
      </c>
      <c r="BG18" s="40">
        <v>900000</v>
      </c>
      <c r="BH18" s="40">
        <f t="shared" si="2"/>
        <v>120600000</v>
      </c>
      <c r="BI18" s="41"/>
      <c r="BJ18" s="315" t="s">
        <v>6327</v>
      </c>
      <c r="BK18" s="42"/>
    </row>
    <row r="19" spans="1:63" ht="132" customHeight="1">
      <c r="A19" s="28">
        <v>10</v>
      </c>
      <c r="B19" s="29" t="s">
        <v>110</v>
      </c>
      <c r="C19" s="29" t="s">
        <v>111</v>
      </c>
      <c r="D19" s="29"/>
      <c r="E19" s="29" t="s">
        <v>112</v>
      </c>
      <c r="F19" s="29" t="s">
        <v>113</v>
      </c>
      <c r="G19" s="29"/>
      <c r="H19" s="30"/>
      <c r="I19" s="28" t="s">
        <v>114</v>
      </c>
      <c r="J19" s="28"/>
      <c r="K19" s="28"/>
      <c r="L19" s="31">
        <v>53</v>
      </c>
      <c r="M19" s="31">
        <v>12</v>
      </c>
      <c r="N19" s="32"/>
      <c r="O19" s="32">
        <v>0</v>
      </c>
      <c r="P19" s="32">
        <f t="shared" si="4"/>
        <v>0</v>
      </c>
      <c r="Q19" s="33">
        <v>300</v>
      </c>
      <c r="R19" s="34">
        <f t="shared" si="3"/>
        <v>400</v>
      </c>
      <c r="S19" s="32"/>
      <c r="T19" s="32"/>
      <c r="U19" s="32"/>
      <c r="V19" s="32"/>
      <c r="W19" s="32"/>
      <c r="X19" s="32"/>
      <c r="Y19" s="32"/>
      <c r="Z19" s="54"/>
      <c r="AA19" s="32"/>
      <c r="AB19" s="32"/>
      <c r="AC19" s="48">
        <v>300</v>
      </c>
      <c r="AD19" s="32"/>
      <c r="AE19" s="32"/>
      <c r="AF19" s="32"/>
      <c r="AG19" s="37">
        <v>100</v>
      </c>
      <c r="AH19" s="32"/>
      <c r="AI19" s="32"/>
      <c r="AJ19" s="32"/>
      <c r="AK19" s="32"/>
      <c r="AL19" s="32"/>
      <c r="AM19" s="32"/>
      <c r="AN19" s="32">
        <v>0</v>
      </c>
      <c r="AO19" s="45"/>
      <c r="AP19" s="32"/>
      <c r="AQ19" s="32"/>
      <c r="AR19" s="32">
        <v>0</v>
      </c>
      <c r="AS19" s="32"/>
      <c r="AT19" s="32"/>
      <c r="AU19" s="32"/>
      <c r="AV19" s="32"/>
      <c r="AW19" s="32"/>
      <c r="AX19" s="32"/>
      <c r="AY19" s="32"/>
      <c r="AZ19" s="32"/>
      <c r="BA19" s="32"/>
      <c r="BB19" s="32"/>
      <c r="BC19" s="32"/>
      <c r="BD19" s="32"/>
      <c r="BE19" s="39"/>
      <c r="BF19" s="40">
        <v>0</v>
      </c>
      <c r="BG19" s="40">
        <v>3868000</v>
      </c>
      <c r="BH19" s="40">
        <f t="shared" si="2"/>
        <v>1547200000</v>
      </c>
      <c r="BI19" s="41"/>
      <c r="BJ19" s="315" t="s">
        <v>6328</v>
      </c>
      <c r="BK19" s="315"/>
    </row>
    <row r="20" spans="1:63" ht="181.5" customHeight="1">
      <c r="A20" s="28">
        <v>11</v>
      </c>
      <c r="B20" s="29" t="s">
        <v>115</v>
      </c>
      <c r="C20" s="29" t="s">
        <v>116</v>
      </c>
      <c r="D20" s="29"/>
      <c r="E20" s="29" t="s">
        <v>117</v>
      </c>
      <c r="F20" s="29" t="s">
        <v>118</v>
      </c>
      <c r="G20" s="29"/>
      <c r="H20" s="30"/>
      <c r="I20" s="28" t="s">
        <v>114</v>
      </c>
      <c r="J20" s="28"/>
      <c r="K20" s="28"/>
      <c r="L20" s="55">
        <v>50</v>
      </c>
      <c r="M20" s="31"/>
      <c r="N20" s="32"/>
      <c r="O20" s="32">
        <v>0</v>
      </c>
      <c r="P20" s="32">
        <f t="shared" si="4"/>
        <v>0</v>
      </c>
      <c r="Q20" s="33">
        <v>200</v>
      </c>
      <c r="R20" s="34">
        <f t="shared" si="3"/>
        <v>200</v>
      </c>
      <c r="S20" s="32"/>
      <c r="T20" s="32"/>
      <c r="U20" s="32"/>
      <c r="V20" s="32"/>
      <c r="W20" s="32"/>
      <c r="X20" s="32"/>
      <c r="Y20" s="32"/>
      <c r="Z20" s="54"/>
      <c r="AA20" s="32"/>
      <c r="AB20" s="32"/>
      <c r="AC20" s="48">
        <v>200</v>
      </c>
      <c r="AD20" s="32"/>
      <c r="AE20" s="32"/>
      <c r="AF20" s="32"/>
      <c r="AG20" s="32"/>
      <c r="AH20" s="32"/>
      <c r="AI20" s="32"/>
      <c r="AJ20" s="32"/>
      <c r="AK20" s="32"/>
      <c r="AL20" s="32"/>
      <c r="AM20" s="32"/>
      <c r="AN20" s="32">
        <v>0</v>
      </c>
      <c r="AO20" s="45"/>
      <c r="AP20" s="32"/>
      <c r="AQ20" s="32"/>
      <c r="AR20" s="32">
        <v>0</v>
      </c>
      <c r="AS20" s="32"/>
      <c r="AT20" s="32"/>
      <c r="AU20" s="32"/>
      <c r="AV20" s="32"/>
      <c r="AW20" s="32"/>
      <c r="AX20" s="32"/>
      <c r="AY20" s="32"/>
      <c r="AZ20" s="32"/>
      <c r="BA20" s="32"/>
      <c r="BB20" s="32"/>
      <c r="BC20" s="32"/>
      <c r="BD20" s="32"/>
      <c r="BE20" s="39"/>
      <c r="BF20" s="40">
        <v>0</v>
      </c>
      <c r="BG20" s="40">
        <v>5470000</v>
      </c>
      <c r="BH20" s="40">
        <f t="shared" si="2"/>
        <v>1094000000</v>
      </c>
      <c r="BI20" s="41"/>
      <c r="BJ20" s="315" t="s">
        <v>6328</v>
      </c>
      <c r="BK20" s="42"/>
    </row>
    <row r="21" spans="1:63" ht="132" customHeight="1">
      <c r="A21" s="28">
        <v>12</v>
      </c>
      <c r="B21" s="29" t="s">
        <v>119</v>
      </c>
      <c r="C21" s="29" t="s">
        <v>120</v>
      </c>
      <c r="D21" s="29"/>
      <c r="E21" s="29" t="s">
        <v>112</v>
      </c>
      <c r="F21" s="29" t="s">
        <v>121</v>
      </c>
      <c r="G21" s="29"/>
      <c r="H21" s="30"/>
      <c r="I21" s="28" t="s">
        <v>114</v>
      </c>
      <c r="J21" s="28"/>
      <c r="K21" s="28"/>
      <c r="L21" s="55">
        <v>154</v>
      </c>
      <c r="M21" s="55">
        <v>7</v>
      </c>
      <c r="N21" s="32"/>
      <c r="O21" s="32">
        <v>0</v>
      </c>
      <c r="P21" s="32">
        <f t="shared" si="4"/>
        <v>0</v>
      </c>
      <c r="Q21" s="33">
        <v>400</v>
      </c>
      <c r="R21" s="34">
        <f t="shared" si="3"/>
        <v>510</v>
      </c>
      <c r="S21" s="32"/>
      <c r="T21" s="32"/>
      <c r="U21" s="32"/>
      <c r="V21" s="32"/>
      <c r="W21" s="32"/>
      <c r="X21" s="32"/>
      <c r="Y21" s="32"/>
      <c r="Z21" s="54"/>
      <c r="AA21" s="32"/>
      <c r="AB21" s="32"/>
      <c r="AC21" s="48">
        <v>400</v>
      </c>
      <c r="AD21" s="32">
        <v>10</v>
      </c>
      <c r="AE21" s="32"/>
      <c r="AF21" s="32"/>
      <c r="AG21" s="37">
        <v>100</v>
      </c>
      <c r="AH21" s="32"/>
      <c r="AI21" s="32"/>
      <c r="AJ21" s="32"/>
      <c r="AK21" s="32"/>
      <c r="AL21" s="32"/>
      <c r="AM21" s="32"/>
      <c r="AN21" s="32">
        <v>0</v>
      </c>
      <c r="AO21" s="45"/>
      <c r="AP21" s="32"/>
      <c r="AQ21" s="32"/>
      <c r="AR21" s="32">
        <v>0</v>
      </c>
      <c r="AS21" s="32"/>
      <c r="AT21" s="32"/>
      <c r="AU21" s="32"/>
      <c r="AV21" s="32"/>
      <c r="AW21" s="32"/>
      <c r="AX21" s="32"/>
      <c r="AY21" s="32"/>
      <c r="AZ21" s="32"/>
      <c r="BA21" s="32"/>
      <c r="BB21" s="32"/>
      <c r="BC21" s="32"/>
      <c r="BD21" s="32"/>
      <c r="BE21" s="39"/>
      <c r="BF21" s="40">
        <v>0</v>
      </c>
      <c r="BG21" s="40">
        <v>5470000</v>
      </c>
      <c r="BH21" s="40">
        <f t="shared" si="2"/>
        <v>2789700000</v>
      </c>
      <c r="BI21" s="41"/>
      <c r="BJ21" s="315" t="s">
        <v>6328</v>
      </c>
      <c r="BK21" s="42"/>
    </row>
    <row r="22" spans="1:63" ht="99" customHeight="1">
      <c r="A22" s="28">
        <v>13</v>
      </c>
      <c r="B22" s="29" t="s">
        <v>122</v>
      </c>
      <c r="C22" s="29" t="s">
        <v>123</v>
      </c>
      <c r="D22" s="29"/>
      <c r="E22" s="29" t="s">
        <v>124</v>
      </c>
      <c r="F22" s="29" t="s">
        <v>125</v>
      </c>
      <c r="G22" s="29"/>
      <c r="H22" s="30"/>
      <c r="I22" s="28" t="s">
        <v>114</v>
      </c>
      <c r="J22" s="28"/>
      <c r="K22" s="28"/>
      <c r="L22" s="55">
        <v>0</v>
      </c>
      <c r="M22" s="55">
        <v>0</v>
      </c>
      <c r="N22" s="32"/>
      <c r="O22" s="32">
        <v>0</v>
      </c>
      <c r="P22" s="32">
        <f t="shared" si="4"/>
        <v>0</v>
      </c>
      <c r="Q22" s="33">
        <v>210</v>
      </c>
      <c r="R22" s="34">
        <f t="shared" si="3"/>
        <v>220</v>
      </c>
      <c r="S22" s="32"/>
      <c r="T22" s="32"/>
      <c r="U22" s="32"/>
      <c r="V22" s="32"/>
      <c r="W22" s="32"/>
      <c r="X22" s="32"/>
      <c r="Y22" s="32"/>
      <c r="Z22" s="54"/>
      <c r="AA22" s="32"/>
      <c r="AB22" s="32"/>
      <c r="AC22" s="48">
        <v>210</v>
      </c>
      <c r="AD22" s="32">
        <v>10</v>
      </c>
      <c r="AE22" s="32"/>
      <c r="AF22" s="32"/>
      <c r="AG22" s="32"/>
      <c r="AH22" s="32"/>
      <c r="AI22" s="32"/>
      <c r="AJ22" s="32"/>
      <c r="AK22" s="32"/>
      <c r="AL22" s="32"/>
      <c r="AM22" s="32"/>
      <c r="AN22" s="32">
        <v>0</v>
      </c>
      <c r="AO22" s="45"/>
      <c r="AP22" s="32"/>
      <c r="AQ22" s="32"/>
      <c r="AR22" s="32">
        <v>0</v>
      </c>
      <c r="AS22" s="32"/>
      <c r="AT22" s="32"/>
      <c r="AU22" s="32"/>
      <c r="AV22" s="32"/>
      <c r="AW22" s="32"/>
      <c r="AX22" s="32"/>
      <c r="AY22" s="32"/>
      <c r="AZ22" s="32"/>
      <c r="BA22" s="32"/>
      <c r="BB22" s="32"/>
      <c r="BC22" s="32"/>
      <c r="BD22" s="32"/>
      <c r="BE22" s="39"/>
      <c r="BF22" s="40">
        <v>0</v>
      </c>
      <c r="BG22" s="40">
        <v>2828525</v>
      </c>
      <c r="BH22" s="40">
        <f t="shared" si="2"/>
        <v>622275500</v>
      </c>
      <c r="BI22" s="41"/>
      <c r="BJ22" s="315" t="s">
        <v>6328</v>
      </c>
      <c r="BK22" s="42"/>
    </row>
    <row r="23" spans="1:63" ht="99" customHeight="1">
      <c r="A23" s="28">
        <v>14</v>
      </c>
      <c r="B23" s="29" t="s">
        <v>126</v>
      </c>
      <c r="C23" s="29" t="s">
        <v>127</v>
      </c>
      <c r="D23" s="29"/>
      <c r="E23" s="29" t="s">
        <v>124</v>
      </c>
      <c r="F23" s="29" t="s">
        <v>128</v>
      </c>
      <c r="G23" s="29"/>
      <c r="H23" s="30"/>
      <c r="I23" s="28" t="s">
        <v>114</v>
      </c>
      <c r="J23" s="28"/>
      <c r="K23" s="28"/>
      <c r="L23" s="55">
        <v>0</v>
      </c>
      <c r="M23" s="55">
        <v>30</v>
      </c>
      <c r="N23" s="32"/>
      <c r="O23" s="32">
        <v>0</v>
      </c>
      <c r="P23" s="32">
        <f t="shared" si="4"/>
        <v>0</v>
      </c>
      <c r="Q23" s="33">
        <v>210</v>
      </c>
      <c r="R23" s="34">
        <f t="shared" si="3"/>
        <v>210</v>
      </c>
      <c r="S23" s="32"/>
      <c r="T23" s="32"/>
      <c r="U23" s="32"/>
      <c r="V23" s="32"/>
      <c r="W23" s="32"/>
      <c r="X23" s="32"/>
      <c r="Y23" s="32"/>
      <c r="Z23" s="54"/>
      <c r="AA23" s="32"/>
      <c r="AB23" s="32"/>
      <c r="AC23" s="48">
        <v>210</v>
      </c>
      <c r="AD23" s="32"/>
      <c r="AE23" s="32"/>
      <c r="AF23" s="32"/>
      <c r="AG23" s="32"/>
      <c r="AH23" s="32"/>
      <c r="AI23" s="32"/>
      <c r="AJ23" s="32"/>
      <c r="AK23" s="32"/>
      <c r="AL23" s="32"/>
      <c r="AM23" s="32"/>
      <c r="AN23" s="32">
        <v>0</v>
      </c>
      <c r="AO23" s="45"/>
      <c r="AP23" s="32"/>
      <c r="AQ23" s="32"/>
      <c r="AR23" s="32">
        <v>0</v>
      </c>
      <c r="AS23" s="32"/>
      <c r="AT23" s="32"/>
      <c r="AU23" s="32"/>
      <c r="AV23" s="32"/>
      <c r="AW23" s="32"/>
      <c r="AX23" s="32"/>
      <c r="AY23" s="32"/>
      <c r="AZ23" s="32"/>
      <c r="BA23" s="32"/>
      <c r="BB23" s="32"/>
      <c r="BC23" s="32"/>
      <c r="BD23" s="32"/>
      <c r="BE23" s="39"/>
      <c r="BF23" s="40">
        <v>0</v>
      </c>
      <c r="BG23" s="40">
        <v>2828525</v>
      </c>
      <c r="BH23" s="40">
        <f t="shared" si="2"/>
        <v>593990250</v>
      </c>
      <c r="BI23" s="41"/>
      <c r="BJ23" s="315" t="s">
        <v>6328</v>
      </c>
      <c r="BK23" s="42"/>
    </row>
    <row r="24" spans="1:63" ht="99" customHeight="1">
      <c r="A24" s="28">
        <v>15</v>
      </c>
      <c r="B24" s="29" t="s">
        <v>129</v>
      </c>
      <c r="C24" s="29" t="s">
        <v>130</v>
      </c>
      <c r="D24" s="29"/>
      <c r="E24" s="29" t="s">
        <v>124</v>
      </c>
      <c r="F24" s="29" t="s">
        <v>131</v>
      </c>
      <c r="G24" s="29"/>
      <c r="H24" s="30"/>
      <c r="I24" s="28" t="s">
        <v>114</v>
      </c>
      <c r="J24" s="28"/>
      <c r="K24" s="28"/>
      <c r="L24" s="55">
        <v>0</v>
      </c>
      <c r="M24" s="55">
        <v>0</v>
      </c>
      <c r="N24" s="32"/>
      <c r="O24" s="32">
        <v>0</v>
      </c>
      <c r="P24" s="32">
        <f t="shared" si="4"/>
        <v>0</v>
      </c>
      <c r="Q24" s="33">
        <v>200</v>
      </c>
      <c r="R24" s="34">
        <f t="shared" si="3"/>
        <v>200</v>
      </c>
      <c r="S24" s="32"/>
      <c r="T24" s="32"/>
      <c r="U24" s="32"/>
      <c r="V24" s="32"/>
      <c r="W24" s="32"/>
      <c r="X24" s="32"/>
      <c r="Y24" s="32"/>
      <c r="Z24" s="54"/>
      <c r="AA24" s="32"/>
      <c r="AB24" s="32"/>
      <c r="AC24" s="48">
        <v>200</v>
      </c>
      <c r="AD24" s="32"/>
      <c r="AE24" s="32"/>
      <c r="AF24" s="32"/>
      <c r="AG24" s="32"/>
      <c r="AH24" s="32"/>
      <c r="AI24" s="32"/>
      <c r="AJ24" s="32"/>
      <c r="AK24" s="32"/>
      <c r="AL24" s="32"/>
      <c r="AM24" s="32"/>
      <c r="AN24" s="32">
        <v>0</v>
      </c>
      <c r="AO24" s="45"/>
      <c r="AP24" s="32"/>
      <c r="AQ24" s="32"/>
      <c r="AR24" s="32">
        <v>0</v>
      </c>
      <c r="AS24" s="32"/>
      <c r="AT24" s="32"/>
      <c r="AU24" s="32"/>
      <c r="AV24" s="32"/>
      <c r="AW24" s="32"/>
      <c r="AX24" s="32"/>
      <c r="AY24" s="32"/>
      <c r="AZ24" s="32"/>
      <c r="BA24" s="32"/>
      <c r="BB24" s="32"/>
      <c r="BC24" s="32"/>
      <c r="BD24" s="32"/>
      <c r="BE24" s="39"/>
      <c r="BF24" s="40">
        <v>0</v>
      </c>
      <c r="BG24" s="40">
        <v>2828525</v>
      </c>
      <c r="BH24" s="40">
        <f t="shared" si="2"/>
        <v>565705000</v>
      </c>
      <c r="BI24" s="41"/>
      <c r="BJ24" s="315" t="s">
        <v>6326</v>
      </c>
      <c r="BK24" s="42"/>
    </row>
    <row r="25" spans="1:63" ht="181.5" customHeight="1">
      <c r="A25" s="28">
        <v>16</v>
      </c>
      <c r="B25" s="29" t="s">
        <v>132</v>
      </c>
      <c r="C25" s="29" t="s">
        <v>133</v>
      </c>
      <c r="D25" s="29"/>
      <c r="E25" s="29" t="s">
        <v>134</v>
      </c>
      <c r="F25" s="29" t="s">
        <v>135</v>
      </c>
      <c r="G25" s="29"/>
      <c r="H25" s="30"/>
      <c r="I25" s="28" t="s">
        <v>114</v>
      </c>
      <c r="J25" s="28"/>
      <c r="K25" s="28"/>
      <c r="L25" s="55">
        <v>43</v>
      </c>
      <c r="M25" s="55">
        <v>0</v>
      </c>
      <c r="N25" s="32"/>
      <c r="O25" s="32">
        <v>0</v>
      </c>
      <c r="P25" s="32">
        <f t="shared" si="4"/>
        <v>0</v>
      </c>
      <c r="Q25" s="33">
        <v>300</v>
      </c>
      <c r="R25" s="34">
        <f t="shared" si="3"/>
        <v>130</v>
      </c>
      <c r="S25" s="32"/>
      <c r="T25" s="32"/>
      <c r="U25" s="32"/>
      <c r="V25" s="32"/>
      <c r="W25" s="32"/>
      <c r="X25" s="32"/>
      <c r="Y25" s="32"/>
      <c r="Z25" s="54"/>
      <c r="AA25" s="32"/>
      <c r="AB25" s="32"/>
      <c r="AC25" s="48">
        <v>100</v>
      </c>
      <c r="AD25" s="32"/>
      <c r="AE25" s="32"/>
      <c r="AF25" s="32"/>
      <c r="AG25" s="32">
        <v>30</v>
      </c>
      <c r="AH25" s="32"/>
      <c r="AI25" s="32"/>
      <c r="AJ25" s="32"/>
      <c r="AK25" s="32"/>
      <c r="AL25" s="32"/>
      <c r="AM25" s="32"/>
      <c r="AN25" s="32">
        <v>0</v>
      </c>
      <c r="AO25" s="45"/>
      <c r="AP25" s="32"/>
      <c r="AQ25" s="32"/>
      <c r="AR25" s="32">
        <v>0</v>
      </c>
      <c r="AS25" s="32"/>
      <c r="AT25" s="32"/>
      <c r="AU25" s="32"/>
      <c r="AV25" s="32"/>
      <c r="AW25" s="32"/>
      <c r="AX25" s="32"/>
      <c r="AY25" s="32"/>
      <c r="AZ25" s="32"/>
      <c r="BA25" s="32"/>
      <c r="BB25" s="32"/>
      <c r="BC25" s="32"/>
      <c r="BD25" s="32"/>
      <c r="BE25" s="39"/>
      <c r="BF25" s="40">
        <v>0</v>
      </c>
      <c r="BG25" s="40">
        <v>7649000</v>
      </c>
      <c r="BH25" s="40">
        <f t="shared" si="2"/>
        <v>994370000</v>
      </c>
      <c r="BI25" s="41"/>
      <c r="BJ25" s="315" t="s">
        <v>6328</v>
      </c>
      <c r="BK25" s="42"/>
    </row>
    <row r="26" spans="1:63" ht="157.5" customHeight="1">
      <c r="A26" s="28">
        <v>17</v>
      </c>
      <c r="B26" s="29" t="s">
        <v>136</v>
      </c>
      <c r="C26" s="29" t="s">
        <v>137</v>
      </c>
      <c r="D26" s="29"/>
      <c r="E26" s="29" t="s">
        <v>138</v>
      </c>
      <c r="F26" s="29" t="s">
        <v>139</v>
      </c>
      <c r="G26" s="29"/>
      <c r="H26" s="30"/>
      <c r="I26" s="28" t="s">
        <v>140</v>
      </c>
      <c r="J26" s="28"/>
      <c r="K26" s="28"/>
      <c r="L26" s="31"/>
      <c r="M26" s="31">
        <v>100</v>
      </c>
      <c r="N26" s="32">
        <v>0</v>
      </c>
      <c r="O26" s="32">
        <v>0</v>
      </c>
      <c r="P26" s="32">
        <f t="shared" si="4"/>
        <v>0</v>
      </c>
      <c r="Q26" s="33">
        <v>100</v>
      </c>
      <c r="R26" s="34">
        <f t="shared" si="3"/>
        <v>900</v>
      </c>
      <c r="S26" s="32"/>
      <c r="T26" s="32"/>
      <c r="U26" s="32"/>
      <c r="V26" s="32"/>
      <c r="W26" s="32"/>
      <c r="X26" s="32"/>
      <c r="Y26" s="32"/>
      <c r="Z26" s="43"/>
      <c r="AA26" s="32"/>
      <c r="AB26" s="32"/>
      <c r="AC26" s="44"/>
      <c r="AD26" s="32"/>
      <c r="AE26" s="32"/>
      <c r="AF26" s="32"/>
      <c r="AG26" s="32"/>
      <c r="AH26" s="32"/>
      <c r="AI26" s="32"/>
      <c r="AJ26" s="32"/>
      <c r="AK26" s="32"/>
      <c r="AL26" s="32"/>
      <c r="AM26" s="32"/>
      <c r="AN26" s="32">
        <v>0</v>
      </c>
      <c r="AO26" s="53"/>
      <c r="AP26" s="32"/>
      <c r="AQ26" s="32"/>
      <c r="AR26" s="32">
        <v>0</v>
      </c>
      <c r="AS26" s="37">
        <v>400</v>
      </c>
      <c r="AT26" s="32"/>
      <c r="AU26" s="37">
        <v>500</v>
      </c>
      <c r="AV26" s="32"/>
      <c r="AW26" s="32"/>
      <c r="AX26" s="32"/>
      <c r="AY26" s="32"/>
      <c r="AZ26" s="32"/>
      <c r="BA26" s="32"/>
      <c r="BB26" s="32"/>
      <c r="BC26" s="32"/>
      <c r="BD26" s="32"/>
      <c r="BE26" s="39" t="s">
        <v>141</v>
      </c>
      <c r="BF26" s="40">
        <v>0</v>
      </c>
      <c r="BG26" s="40">
        <v>495000</v>
      </c>
      <c r="BH26" s="40">
        <f t="shared" si="2"/>
        <v>445500000</v>
      </c>
      <c r="BI26" s="41"/>
      <c r="BJ26" s="315" t="s">
        <v>6039</v>
      </c>
      <c r="BK26" s="42"/>
    </row>
    <row r="27" spans="1:63" ht="181.5" customHeight="1">
      <c r="A27" s="28">
        <v>18</v>
      </c>
      <c r="B27" s="29" t="s">
        <v>142</v>
      </c>
      <c r="C27" s="29" t="s">
        <v>143</v>
      </c>
      <c r="D27" s="29"/>
      <c r="E27" s="29" t="s">
        <v>144</v>
      </c>
      <c r="F27" s="29" t="s">
        <v>145</v>
      </c>
      <c r="G27" s="29"/>
      <c r="H27" s="30"/>
      <c r="I27" s="28" t="s">
        <v>114</v>
      </c>
      <c r="J27" s="28"/>
      <c r="K27" s="28"/>
      <c r="L27" s="55">
        <v>0</v>
      </c>
      <c r="M27" s="55">
        <v>0</v>
      </c>
      <c r="N27" s="32"/>
      <c r="O27" s="32">
        <v>0</v>
      </c>
      <c r="P27" s="32">
        <f t="shared" si="4"/>
        <v>0</v>
      </c>
      <c r="Q27" s="33">
        <v>100</v>
      </c>
      <c r="R27" s="34">
        <f t="shared" si="3"/>
        <v>110</v>
      </c>
      <c r="S27" s="32"/>
      <c r="T27" s="32"/>
      <c r="U27" s="32"/>
      <c r="V27" s="32"/>
      <c r="W27" s="32"/>
      <c r="X27" s="32"/>
      <c r="Y27" s="32"/>
      <c r="Z27" s="54"/>
      <c r="AA27" s="32"/>
      <c r="AB27" s="32"/>
      <c r="AC27" s="48">
        <v>100</v>
      </c>
      <c r="AD27" s="32"/>
      <c r="AE27" s="32"/>
      <c r="AF27" s="32"/>
      <c r="AG27" s="32">
        <v>10</v>
      </c>
      <c r="AH27" s="32"/>
      <c r="AI27" s="32"/>
      <c r="AJ27" s="32"/>
      <c r="AK27" s="32"/>
      <c r="AL27" s="32"/>
      <c r="AM27" s="32"/>
      <c r="AN27" s="32">
        <v>0</v>
      </c>
      <c r="AO27" s="45"/>
      <c r="AP27" s="32"/>
      <c r="AQ27" s="32"/>
      <c r="AR27" s="32">
        <v>0</v>
      </c>
      <c r="AS27" s="32"/>
      <c r="AT27" s="32"/>
      <c r="AU27" s="32"/>
      <c r="AV27" s="32"/>
      <c r="AW27" s="32"/>
      <c r="AX27" s="32"/>
      <c r="AY27" s="32"/>
      <c r="AZ27" s="32"/>
      <c r="BA27" s="32"/>
      <c r="BB27" s="32"/>
      <c r="BC27" s="32"/>
      <c r="BD27" s="32"/>
      <c r="BE27" s="39"/>
      <c r="BF27" s="40">
        <v>0</v>
      </c>
      <c r="BG27" s="40">
        <v>1900000</v>
      </c>
      <c r="BH27" s="40">
        <f t="shared" si="2"/>
        <v>209000000</v>
      </c>
      <c r="BI27" s="41"/>
      <c r="BJ27" s="315" t="s">
        <v>6328</v>
      </c>
      <c r="BK27" s="42"/>
    </row>
    <row r="28" spans="1:63" ht="242.25" customHeight="1">
      <c r="A28" s="28">
        <v>19</v>
      </c>
      <c r="B28" s="29" t="s">
        <v>146</v>
      </c>
      <c r="C28" s="29" t="s">
        <v>147</v>
      </c>
      <c r="D28" s="29"/>
      <c r="E28" s="29" t="s">
        <v>112</v>
      </c>
      <c r="F28" s="29" t="s">
        <v>148</v>
      </c>
      <c r="G28" s="29"/>
      <c r="H28" s="30"/>
      <c r="I28" s="28" t="s">
        <v>114</v>
      </c>
      <c r="J28" s="28"/>
      <c r="K28" s="28"/>
      <c r="L28" s="55">
        <v>0</v>
      </c>
      <c r="M28" s="55">
        <v>0</v>
      </c>
      <c r="N28" s="32"/>
      <c r="O28" s="32">
        <v>0</v>
      </c>
      <c r="P28" s="32">
        <f t="shared" si="4"/>
        <v>0</v>
      </c>
      <c r="Q28" s="33">
        <v>200</v>
      </c>
      <c r="R28" s="34">
        <f t="shared" si="3"/>
        <v>400</v>
      </c>
      <c r="S28" s="32"/>
      <c r="T28" s="32"/>
      <c r="U28" s="32"/>
      <c r="V28" s="32"/>
      <c r="W28" s="32"/>
      <c r="X28" s="32"/>
      <c r="Y28" s="32"/>
      <c r="Z28" s="54"/>
      <c r="AA28" s="32"/>
      <c r="AB28" s="32"/>
      <c r="AC28" s="48">
        <v>200</v>
      </c>
      <c r="AD28" s="32"/>
      <c r="AE28" s="32"/>
      <c r="AF28" s="32"/>
      <c r="AG28" s="37">
        <v>200</v>
      </c>
      <c r="AH28" s="32"/>
      <c r="AI28" s="32"/>
      <c r="AJ28" s="32"/>
      <c r="AK28" s="32"/>
      <c r="AL28" s="32"/>
      <c r="AM28" s="32"/>
      <c r="AN28" s="32">
        <v>0</v>
      </c>
      <c r="AO28" s="45"/>
      <c r="AP28" s="32"/>
      <c r="AQ28" s="32"/>
      <c r="AR28" s="32">
        <v>0</v>
      </c>
      <c r="AS28" s="32"/>
      <c r="AT28" s="32"/>
      <c r="AU28" s="32"/>
      <c r="AV28" s="32"/>
      <c r="AW28" s="32"/>
      <c r="AX28" s="32"/>
      <c r="AY28" s="32"/>
      <c r="AZ28" s="32"/>
      <c r="BA28" s="32"/>
      <c r="BB28" s="32"/>
      <c r="BC28" s="32"/>
      <c r="BD28" s="32"/>
      <c r="BE28" s="39"/>
      <c r="BF28" s="40">
        <v>0</v>
      </c>
      <c r="BG28" s="40">
        <v>3868000</v>
      </c>
      <c r="BH28" s="40">
        <f t="shared" si="2"/>
        <v>1547200000</v>
      </c>
      <c r="BI28" s="41"/>
      <c r="BJ28" s="315" t="s">
        <v>6328</v>
      </c>
      <c r="BK28" s="42"/>
    </row>
    <row r="29" spans="1:63" ht="228.75" customHeight="1">
      <c r="A29" s="28">
        <v>20</v>
      </c>
      <c r="B29" s="29" t="s">
        <v>149</v>
      </c>
      <c r="C29" s="29" t="s">
        <v>150</v>
      </c>
      <c r="D29" s="29"/>
      <c r="E29" s="29" t="s">
        <v>112</v>
      </c>
      <c r="F29" s="29" t="s">
        <v>151</v>
      </c>
      <c r="G29" s="29"/>
      <c r="H29" s="30"/>
      <c r="I29" s="28" t="s">
        <v>84</v>
      </c>
      <c r="J29" s="28"/>
      <c r="K29" s="28"/>
      <c r="L29" s="55">
        <v>0</v>
      </c>
      <c r="M29" s="55">
        <v>0</v>
      </c>
      <c r="N29" s="32"/>
      <c r="O29" s="32">
        <v>10</v>
      </c>
      <c r="P29" s="32">
        <f t="shared" si="4"/>
        <v>10</v>
      </c>
      <c r="Q29" s="33">
        <v>200</v>
      </c>
      <c r="R29" s="34">
        <f t="shared" si="3"/>
        <v>400</v>
      </c>
      <c r="S29" s="32"/>
      <c r="T29" s="32"/>
      <c r="U29" s="32"/>
      <c r="V29" s="32"/>
      <c r="W29" s="32"/>
      <c r="X29" s="32"/>
      <c r="Y29" s="32"/>
      <c r="Z29" s="54"/>
      <c r="AA29" s="32"/>
      <c r="AB29" s="32"/>
      <c r="AC29" s="48">
        <v>200</v>
      </c>
      <c r="AD29" s="32"/>
      <c r="AE29" s="32"/>
      <c r="AF29" s="32"/>
      <c r="AG29" s="37">
        <v>200</v>
      </c>
      <c r="AH29" s="32"/>
      <c r="AI29" s="32"/>
      <c r="AJ29" s="32"/>
      <c r="AK29" s="32"/>
      <c r="AL29" s="32"/>
      <c r="AM29" s="32"/>
      <c r="AN29" s="32">
        <v>0</v>
      </c>
      <c r="AO29" s="45"/>
      <c r="AP29" s="32"/>
      <c r="AQ29" s="32"/>
      <c r="AR29" s="32">
        <v>0</v>
      </c>
      <c r="AS29" s="32"/>
      <c r="AT29" s="32"/>
      <c r="AU29" s="32"/>
      <c r="AV29" s="32"/>
      <c r="AW29" s="32"/>
      <c r="AX29" s="32"/>
      <c r="AY29" s="32"/>
      <c r="AZ29" s="32"/>
      <c r="BA29" s="32"/>
      <c r="BB29" s="32"/>
      <c r="BC29" s="32"/>
      <c r="BD29" s="32"/>
      <c r="BE29" s="39"/>
      <c r="BF29" s="40">
        <v>0</v>
      </c>
      <c r="BG29" s="40">
        <v>3868000</v>
      </c>
      <c r="BH29" s="40">
        <f t="shared" si="2"/>
        <v>1547200000</v>
      </c>
      <c r="BI29" s="41"/>
      <c r="BJ29" s="315" t="s">
        <v>6328</v>
      </c>
      <c r="BK29" s="42"/>
    </row>
    <row r="30" spans="1:63" ht="97.5" customHeight="1">
      <c r="A30" s="28">
        <v>21</v>
      </c>
      <c r="B30" s="29" t="s">
        <v>152</v>
      </c>
      <c r="C30" s="29" t="s">
        <v>153</v>
      </c>
      <c r="D30" s="29"/>
      <c r="E30" s="29" t="s">
        <v>154</v>
      </c>
      <c r="F30" s="29" t="s">
        <v>155</v>
      </c>
      <c r="G30" s="29"/>
      <c r="H30" s="30"/>
      <c r="I30" s="28" t="s">
        <v>84</v>
      </c>
      <c r="J30" s="28"/>
      <c r="K30" s="28"/>
      <c r="L30" s="55">
        <v>0</v>
      </c>
      <c r="M30" s="55">
        <v>0</v>
      </c>
      <c r="N30" s="32"/>
      <c r="O30" s="32">
        <v>0</v>
      </c>
      <c r="P30" s="32">
        <f t="shared" si="4"/>
        <v>0</v>
      </c>
      <c r="Q30" s="33">
        <v>300</v>
      </c>
      <c r="R30" s="34">
        <f t="shared" si="3"/>
        <v>300</v>
      </c>
      <c r="S30" s="32"/>
      <c r="T30" s="32"/>
      <c r="U30" s="32"/>
      <c r="V30" s="32"/>
      <c r="W30" s="32"/>
      <c r="X30" s="32"/>
      <c r="Y30" s="32"/>
      <c r="Z30" s="54"/>
      <c r="AA30" s="32"/>
      <c r="AB30" s="32"/>
      <c r="AC30" s="48">
        <v>300</v>
      </c>
      <c r="AD30" s="32"/>
      <c r="AE30" s="32"/>
      <c r="AF30" s="32"/>
      <c r="AG30" s="32"/>
      <c r="AH30" s="32"/>
      <c r="AI30" s="32"/>
      <c r="AJ30" s="32"/>
      <c r="AK30" s="32"/>
      <c r="AL30" s="32"/>
      <c r="AM30" s="32"/>
      <c r="AN30" s="32">
        <v>0</v>
      </c>
      <c r="AO30" s="45"/>
      <c r="AP30" s="32"/>
      <c r="AQ30" s="32"/>
      <c r="AR30" s="32">
        <v>0</v>
      </c>
      <c r="AS30" s="32"/>
      <c r="AT30" s="32"/>
      <c r="AU30" s="32"/>
      <c r="AV30" s="32"/>
      <c r="AW30" s="32"/>
      <c r="AX30" s="32"/>
      <c r="AY30" s="32"/>
      <c r="AZ30" s="32"/>
      <c r="BA30" s="32"/>
      <c r="BB30" s="32"/>
      <c r="BC30" s="32"/>
      <c r="BD30" s="32"/>
      <c r="BE30" s="39"/>
      <c r="BF30" s="40">
        <v>0</v>
      </c>
      <c r="BG30" s="40">
        <v>1150000</v>
      </c>
      <c r="BH30" s="40">
        <f t="shared" si="2"/>
        <v>345000000</v>
      </c>
      <c r="BI30" s="41"/>
      <c r="BJ30" s="315" t="s">
        <v>6326</v>
      </c>
      <c r="BK30" s="42"/>
    </row>
    <row r="31" spans="1:63" ht="82.5" customHeight="1">
      <c r="A31" s="28">
        <v>22</v>
      </c>
      <c r="B31" s="29" t="s">
        <v>156</v>
      </c>
      <c r="C31" s="29" t="s">
        <v>157</v>
      </c>
      <c r="D31" s="29"/>
      <c r="E31" s="29" t="s">
        <v>158</v>
      </c>
      <c r="F31" s="29" t="s">
        <v>159</v>
      </c>
      <c r="G31" s="29"/>
      <c r="H31" s="30"/>
      <c r="I31" s="28" t="s">
        <v>84</v>
      </c>
      <c r="J31" s="28"/>
      <c r="K31" s="28"/>
      <c r="L31" s="55">
        <v>47</v>
      </c>
      <c r="M31" s="55">
        <v>52</v>
      </c>
      <c r="N31" s="32"/>
      <c r="O31" s="32">
        <v>0</v>
      </c>
      <c r="P31" s="32">
        <f t="shared" si="4"/>
        <v>0</v>
      </c>
      <c r="Q31" s="33">
        <v>120</v>
      </c>
      <c r="R31" s="34">
        <f t="shared" si="3"/>
        <v>130</v>
      </c>
      <c r="S31" s="32"/>
      <c r="T31" s="32"/>
      <c r="U31" s="32"/>
      <c r="V31" s="32"/>
      <c r="W31" s="32"/>
      <c r="X31" s="32"/>
      <c r="Y31" s="32"/>
      <c r="Z31" s="54"/>
      <c r="AA31" s="32"/>
      <c r="AB31" s="32"/>
      <c r="AC31" s="48">
        <v>120</v>
      </c>
      <c r="AD31" s="32"/>
      <c r="AE31" s="32"/>
      <c r="AF31" s="32"/>
      <c r="AG31" s="32">
        <v>10</v>
      </c>
      <c r="AH31" s="32"/>
      <c r="AI31" s="32"/>
      <c r="AJ31" s="32"/>
      <c r="AK31" s="32"/>
      <c r="AL31" s="32"/>
      <c r="AM31" s="32"/>
      <c r="AN31" s="32">
        <v>0</v>
      </c>
      <c r="AO31" s="45"/>
      <c r="AP31" s="32"/>
      <c r="AQ31" s="32"/>
      <c r="AR31" s="32">
        <v>0</v>
      </c>
      <c r="AS31" s="32"/>
      <c r="AT31" s="32"/>
      <c r="AU31" s="32"/>
      <c r="AV31" s="32"/>
      <c r="AW31" s="32"/>
      <c r="AX31" s="32"/>
      <c r="AY31" s="32"/>
      <c r="AZ31" s="32"/>
      <c r="BA31" s="32"/>
      <c r="BB31" s="32"/>
      <c r="BC31" s="32"/>
      <c r="BD31" s="32"/>
      <c r="BE31" s="39"/>
      <c r="BF31" s="40">
        <v>0</v>
      </c>
      <c r="BG31" s="40">
        <v>1150000</v>
      </c>
      <c r="BH31" s="40">
        <f t="shared" si="2"/>
        <v>149500000</v>
      </c>
      <c r="BI31" s="41"/>
      <c r="BJ31" s="315" t="s">
        <v>6328</v>
      </c>
      <c r="BK31" s="42"/>
    </row>
    <row r="32" spans="1:63" ht="115.5" customHeight="1">
      <c r="A32" s="28">
        <v>23</v>
      </c>
      <c r="B32" s="29" t="s">
        <v>160</v>
      </c>
      <c r="C32" s="29" t="s">
        <v>161</v>
      </c>
      <c r="D32" s="29"/>
      <c r="E32" s="29" t="s">
        <v>162</v>
      </c>
      <c r="F32" s="29" t="s">
        <v>163</v>
      </c>
      <c r="G32" s="29"/>
      <c r="H32" s="30"/>
      <c r="I32" s="28" t="s">
        <v>84</v>
      </c>
      <c r="J32" s="28"/>
      <c r="K32" s="28"/>
      <c r="L32" s="55">
        <v>0</v>
      </c>
      <c r="M32" s="55">
        <v>0</v>
      </c>
      <c r="N32" s="32"/>
      <c r="O32" s="32">
        <v>0</v>
      </c>
      <c r="P32" s="32">
        <f t="shared" si="4"/>
        <v>0</v>
      </c>
      <c r="Q32" s="33">
        <v>120</v>
      </c>
      <c r="R32" s="34">
        <f t="shared" si="3"/>
        <v>120</v>
      </c>
      <c r="S32" s="32"/>
      <c r="T32" s="32"/>
      <c r="U32" s="32"/>
      <c r="V32" s="32"/>
      <c r="W32" s="32"/>
      <c r="X32" s="32"/>
      <c r="Y32" s="32"/>
      <c r="Z32" s="54"/>
      <c r="AA32" s="32"/>
      <c r="AB32" s="32"/>
      <c r="AC32" s="48">
        <v>120</v>
      </c>
      <c r="AD32" s="32"/>
      <c r="AE32" s="32"/>
      <c r="AF32" s="32"/>
      <c r="AG32" s="32"/>
      <c r="AH32" s="32"/>
      <c r="AI32" s="32"/>
      <c r="AJ32" s="32"/>
      <c r="AK32" s="32"/>
      <c r="AL32" s="32"/>
      <c r="AM32" s="32"/>
      <c r="AN32" s="32">
        <v>0</v>
      </c>
      <c r="AO32" s="45"/>
      <c r="AP32" s="32"/>
      <c r="AQ32" s="32"/>
      <c r="AR32" s="32">
        <v>0</v>
      </c>
      <c r="AS32" s="32"/>
      <c r="AT32" s="32"/>
      <c r="AU32" s="32"/>
      <c r="AV32" s="32"/>
      <c r="AW32" s="32"/>
      <c r="AX32" s="32"/>
      <c r="AY32" s="32"/>
      <c r="AZ32" s="32"/>
      <c r="BA32" s="32"/>
      <c r="BB32" s="32"/>
      <c r="BC32" s="32"/>
      <c r="BD32" s="32"/>
      <c r="BE32" s="39"/>
      <c r="BF32" s="40">
        <v>0</v>
      </c>
      <c r="BG32" s="40">
        <v>1270000</v>
      </c>
      <c r="BH32" s="40">
        <f t="shared" si="2"/>
        <v>152400000</v>
      </c>
      <c r="BI32" s="41"/>
      <c r="BJ32" s="315" t="s">
        <v>6326</v>
      </c>
      <c r="BK32" s="315" t="s">
        <v>6332</v>
      </c>
    </row>
    <row r="33" spans="1:63" ht="169.5" customHeight="1">
      <c r="A33" s="28">
        <v>24</v>
      </c>
      <c r="B33" s="29" t="s">
        <v>164</v>
      </c>
      <c r="C33" s="29" t="s">
        <v>165</v>
      </c>
      <c r="D33" s="29"/>
      <c r="E33" s="29" t="s">
        <v>166</v>
      </c>
      <c r="F33" s="29" t="s">
        <v>167</v>
      </c>
      <c r="G33" s="29"/>
      <c r="H33" s="30"/>
      <c r="I33" s="28" t="s">
        <v>84</v>
      </c>
      <c r="J33" s="28"/>
      <c r="K33" s="28"/>
      <c r="L33" s="55">
        <v>0</v>
      </c>
      <c r="M33" s="55">
        <v>0</v>
      </c>
      <c r="N33" s="32"/>
      <c r="O33" s="32">
        <v>0</v>
      </c>
      <c r="P33" s="32">
        <f t="shared" si="4"/>
        <v>0</v>
      </c>
      <c r="Q33" s="33">
        <v>100</v>
      </c>
      <c r="R33" s="34">
        <f t="shared" si="3"/>
        <v>100</v>
      </c>
      <c r="S33" s="32"/>
      <c r="T33" s="32"/>
      <c r="U33" s="32"/>
      <c r="V33" s="32"/>
      <c r="W33" s="32"/>
      <c r="X33" s="32"/>
      <c r="Y33" s="32"/>
      <c r="Z33" s="54"/>
      <c r="AA33" s="32"/>
      <c r="AB33" s="32"/>
      <c r="AC33" s="48">
        <v>100</v>
      </c>
      <c r="AD33" s="32"/>
      <c r="AE33" s="32"/>
      <c r="AF33" s="32"/>
      <c r="AG33" s="32"/>
      <c r="AH33" s="32"/>
      <c r="AI33" s="32"/>
      <c r="AJ33" s="32"/>
      <c r="AK33" s="32"/>
      <c r="AL33" s="32"/>
      <c r="AM33" s="32"/>
      <c r="AN33" s="32">
        <v>0</v>
      </c>
      <c r="AO33" s="45"/>
      <c r="AP33" s="32"/>
      <c r="AQ33" s="32"/>
      <c r="AR33" s="32">
        <v>0</v>
      </c>
      <c r="AS33" s="32"/>
      <c r="AT33" s="32"/>
      <c r="AU33" s="32"/>
      <c r="AV33" s="32"/>
      <c r="AW33" s="32"/>
      <c r="AX33" s="32"/>
      <c r="AY33" s="32"/>
      <c r="AZ33" s="32"/>
      <c r="BA33" s="32"/>
      <c r="BB33" s="32"/>
      <c r="BC33" s="32"/>
      <c r="BD33" s="32"/>
      <c r="BE33" s="39"/>
      <c r="BF33" s="40">
        <v>0</v>
      </c>
      <c r="BG33" s="40">
        <v>2979000</v>
      </c>
      <c r="BH33" s="40">
        <f t="shared" si="2"/>
        <v>297900000</v>
      </c>
      <c r="BI33" s="41"/>
      <c r="BJ33" s="315" t="s">
        <v>6326</v>
      </c>
      <c r="BK33" s="42"/>
    </row>
    <row r="34" spans="1:63" ht="82.5" customHeight="1">
      <c r="A34" s="28">
        <v>25</v>
      </c>
      <c r="B34" s="29" t="s">
        <v>168</v>
      </c>
      <c r="C34" s="29" t="s">
        <v>169</v>
      </c>
      <c r="D34" s="29"/>
      <c r="E34" s="29" t="s">
        <v>170</v>
      </c>
      <c r="F34" s="29" t="s">
        <v>171</v>
      </c>
      <c r="G34" s="29"/>
      <c r="H34" s="30"/>
      <c r="I34" s="28" t="s">
        <v>84</v>
      </c>
      <c r="J34" s="28"/>
      <c r="K34" s="28"/>
      <c r="L34" s="55">
        <v>52</v>
      </c>
      <c r="M34" s="55">
        <v>24</v>
      </c>
      <c r="N34" s="32"/>
      <c r="O34" s="32">
        <v>0</v>
      </c>
      <c r="P34" s="32">
        <f t="shared" si="4"/>
        <v>0</v>
      </c>
      <c r="Q34" s="33">
        <v>310</v>
      </c>
      <c r="R34" s="34">
        <f t="shared" si="3"/>
        <v>320</v>
      </c>
      <c r="S34" s="32"/>
      <c r="T34" s="32"/>
      <c r="U34" s="32"/>
      <c r="V34" s="32"/>
      <c r="W34" s="32"/>
      <c r="X34" s="32"/>
      <c r="Y34" s="32"/>
      <c r="Z34" s="54"/>
      <c r="AA34" s="32"/>
      <c r="AB34" s="32"/>
      <c r="AC34" s="48">
        <v>310</v>
      </c>
      <c r="AD34" s="32">
        <v>10</v>
      </c>
      <c r="AE34" s="32"/>
      <c r="AF34" s="32"/>
      <c r="AG34" s="32"/>
      <c r="AH34" s="32"/>
      <c r="AI34" s="32"/>
      <c r="AJ34" s="32"/>
      <c r="AK34" s="32"/>
      <c r="AL34" s="32"/>
      <c r="AM34" s="32"/>
      <c r="AN34" s="32">
        <v>0</v>
      </c>
      <c r="AO34" s="45"/>
      <c r="AP34" s="32"/>
      <c r="AQ34" s="32"/>
      <c r="AR34" s="32">
        <v>0</v>
      </c>
      <c r="AS34" s="32"/>
      <c r="AT34" s="32"/>
      <c r="AU34" s="32"/>
      <c r="AV34" s="32"/>
      <c r="AW34" s="32"/>
      <c r="AX34" s="32"/>
      <c r="AY34" s="32"/>
      <c r="AZ34" s="32"/>
      <c r="BA34" s="32"/>
      <c r="BB34" s="32"/>
      <c r="BC34" s="32"/>
      <c r="BD34" s="32"/>
      <c r="BE34" s="39"/>
      <c r="BF34" s="40">
        <v>0</v>
      </c>
      <c r="BG34" s="40">
        <v>1138113</v>
      </c>
      <c r="BH34" s="40">
        <f t="shared" si="2"/>
        <v>364196160</v>
      </c>
      <c r="BI34" s="41"/>
      <c r="BJ34" s="315" t="s">
        <v>6328</v>
      </c>
      <c r="BK34" s="42"/>
    </row>
    <row r="35" spans="1:63" ht="82.5" customHeight="1">
      <c r="A35" s="28">
        <v>26</v>
      </c>
      <c r="B35" s="29" t="s">
        <v>172</v>
      </c>
      <c r="C35" s="29" t="s">
        <v>173</v>
      </c>
      <c r="D35" s="29"/>
      <c r="E35" s="29" t="s">
        <v>170</v>
      </c>
      <c r="F35" s="29" t="s">
        <v>174</v>
      </c>
      <c r="G35" s="29"/>
      <c r="H35" s="30"/>
      <c r="I35" s="28" t="s">
        <v>84</v>
      </c>
      <c r="J35" s="28"/>
      <c r="K35" s="28"/>
      <c r="L35" s="55">
        <v>52</v>
      </c>
      <c r="M35" s="55">
        <v>48</v>
      </c>
      <c r="N35" s="32"/>
      <c r="O35" s="32">
        <v>0</v>
      </c>
      <c r="P35" s="32">
        <f t="shared" si="4"/>
        <v>0</v>
      </c>
      <c r="Q35" s="33">
        <v>320</v>
      </c>
      <c r="R35" s="34">
        <f t="shared" si="3"/>
        <v>330</v>
      </c>
      <c r="S35" s="32"/>
      <c r="T35" s="32"/>
      <c r="U35" s="32"/>
      <c r="V35" s="32"/>
      <c r="W35" s="32"/>
      <c r="X35" s="32"/>
      <c r="Y35" s="32"/>
      <c r="Z35" s="54"/>
      <c r="AA35" s="32"/>
      <c r="AB35" s="32"/>
      <c r="AC35" s="48">
        <v>320</v>
      </c>
      <c r="AD35" s="32">
        <v>10</v>
      </c>
      <c r="AE35" s="32"/>
      <c r="AF35" s="32"/>
      <c r="AG35" s="32"/>
      <c r="AH35" s="32"/>
      <c r="AI35" s="32"/>
      <c r="AJ35" s="32"/>
      <c r="AK35" s="32"/>
      <c r="AL35" s="32"/>
      <c r="AM35" s="32"/>
      <c r="AN35" s="32">
        <v>0</v>
      </c>
      <c r="AO35" s="45"/>
      <c r="AP35" s="32"/>
      <c r="AQ35" s="32"/>
      <c r="AR35" s="32">
        <v>0</v>
      </c>
      <c r="AS35" s="32"/>
      <c r="AT35" s="32"/>
      <c r="AU35" s="32"/>
      <c r="AV35" s="32"/>
      <c r="AW35" s="32"/>
      <c r="AX35" s="32"/>
      <c r="AY35" s="32"/>
      <c r="AZ35" s="32"/>
      <c r="BA35" s="32"/>
      <c r="BB35" s="32"/>
      <c r="BC35" s="32"/>
      <c r="BD35" s="32"/>
      <c r="BE35" s="39"/>
      <c r="BF35" s="40">
        <v>0</v>
      </c>
      <c r="BG35" s="40">
        <v>1650250</v>
      </c>
      <c r="BH35" s="40">
        <f t="shared" si="2"/>
        <v>544582500</v>
      </c>
      <c r="BI35" s="41"/>
      <c r="BJ35" s="315" t="s">
        <v>6326</v>
      </c>
      <c r="BK35" s="42"/>
    </row>
    <row r="36" spans="1:63" ht="129" customHeight="1">
      <c r="A36" s="28">
        <v>27</v>
      </c>
      <c r="B36" s="29" t="s">
        <v>175</v>
      </c>
      <c r="C36" s="29" t="s">
        <v>176</v>
      </c>
      <c r="D36" s="29"/>
      <c r="E36" s="29" t="s">
        <v>177</v>
      </c>
      <c r="F36" s="29" t="s">
        <v>178</v>
      </c>
      <c r="G36" s="29"/>
      <c r="H36" s="30"/>
      <c r="I36" s="28" t="s">
        <v>179</v>
      </c>
      <c r="J36" s="28"/>
      <c r="K36" s="28"/>
      <c r="L36" s="31"/>
      <c r="M36" s="56">
        <v>305</v>
      </c>
      <c r="N36" s="32"/>
      <c r="O36" s="57"/>
      <c r="P36" s="32">
        <f t="shared" si="4"/>
        <v>0</v>
      </c>
      <c r="Q36" s="33">
        <v>1000</v>
      </c>
      <c r="R36" s="34">
        <f t="shared" si="3"/>
        <v>720</v>
      </c>
      <c r="S36" s="32"/>
      <c r="T36" s="32"/>
      <c r="U36" s="32"/>
      <c r="V36" s="32"/>
      <c r="W36" s="32"/>
      <c r="X36" s="32"/>
      <c r="Y36" s="32"/>
      <c r="Z36" s="43"/>
      <c r="AA36" s="32"/>
      <c r="AB36" s="32"/>
      <c r="AC36" s="44"/>
      <c r="AD36" s="32"/>
      <c r="AE36" s="32"/>
      <c r="AF36" s="32"/>
      <c r="AG36" s="32"/>
      <c r="AH36" s="32"/>
      <c r="AI36" s="32"/>
      <c r="AJ36" s="32"/>
      <c r="AK36" s="32"/>
      <c r="AL36" s="32"/>
      <c r="AM36" s="32"/>
      <c r="AN36" s="32">
        <v>0</v>
      </c>
      <c r="AO36" s="45"/>
      <c r="AP36" s="32"/>
      <c r="AQ36" s="32"/>
      <c r="AR36" s="32">
        <v>0</v>
      </c>
      <c r="AS36" s="32"/>
      <c r="AT36" s="32"/>
      <c r="AU36" s="32"/>
      <c r="AV36" s="32"/>
      <c r="AW36" s="32"/>
      <c r="AX36" s="32"/>
      <c r="AY36" s="32"/>
      <c r="AZ36" s="32"/>
      <c r="BA36" s="32"/>
      <c r="BB36" s="32"/>
      <c r="BC36" s="32">
        <v>720</v>
      </c>
      <c r="BD36" s="32"/>
      <c r="BE36" s="58" t="s">
        <v>180</v>
      </c>
      <c r="BF36" s="40">
        <v>0</v>
      </c>
      <c r="BG36" s="40">
        <v>1926351</v>
      </c>
      <c r="BH36" s="40">
        <f t="shared" si="2"/>
        <v>1386972720</v>
      </c>
      <c r="BI36" s="41"/>
      <c r="BJ36" s="42" t="s">
        <v>6326</v>
      </c>
      <c r="BK36" s="42"/>
    </row>
    <row r="37" spans="1:63" ht="151.5" customHeight="1">
      <c r="A37" s="28">
        <v>28</v>
      </c>
      <c r="B37" s="29" t="s">
        <v>181</v>
      </c>
      <c r="C37" s="29" t="s">
        <v>182</v>
      </c>
      <c r="D37" s="29"/>
      <c r="E37" s="29"/>
      <c r="F37" s="29" t="s">
        <v>183</v>
      </c>
      <c r="G37" s="29"/>
      <c r="H37" s="30"/>
      <c r="I37" s="28" t="s">
        <v>184</v>
      </c>
      <c r="J37" s="28"/>
      <c r="K37" s="28"/>
      <c r="L37" s="31">
        <v>0</v>
      </c>
      <c r="M37" s="31">
        <v>0</v>
      </c>
      <c r="N37" s="32">
        <v>0</v>
      </c>
      <c r="O37" s="32">
        <v>0</v>
      </c>
      <c r="P37" s="32">
        <f t="shared" si="4"/>
        <v>0</v>
      </c>
      <c r="Q37" s="33">
        <v>50</v>
      </c>
      <c r="R37" s="34">
        <f t="shared" si="3"/>
        <v>150</v>
      </c>
      <c r="S37" s="32"/>
      <c r="T37" s="32"/>
      <c r="U37" s="32"/>
      <c r="V37" s="32"/>
      <c r="W37" s="32"/>
      <c r="X37" s="32"/>
      <c r="Y37" s="32"/>
      <c r="Z37" s="43"/>
      <c r="AA37" s="32"/>
      <c r="AB37" s="32"/>
      <c r="AC37" s="44"/>
      <c r="AD37" s="32"/>
      <c r="AE37" s="32"/>
      <c r="AF37" s="32"/>
      <c r="AG37" s="32"/>
      <c r="AH37" s="32"/>
      <c r="AI37" s="32">
        <v>100</v>
      </c>
      <c r="AJ37" s="32">
        <v>50</v>
      </c>
      <c r="AK37" s="32"/>
      <c r="AL37" s="32"/>
      <c r="AM37" s="32"/>
      <c r="AN37" s="32">
        <v>0</v>
      </c>
      <c r="AO37" s="45"/>
      <c r="AP37" s="32"/>
      <c r="AQ37" s="32"/>
      <c r="AR37" s="32">
        <v>0</v>
      </c>
      <c r="AS37" s="32"/>
      <c r="AT37" s="32"/>
      <c r="AU37" s="32"/>
      <c r="AV37" s="32"/>
      <c r="AW37" s="32"/>
      <c r="AX37" s="32"/>
      <c r="AY37" s="32"/>
      <c r="AZ37" s="32"/>
      <c r="BA37" s="32"/>
      <c r="BB37" s="32"/>
      <c r="BC37" s="32"/>
      <c r="BD37" s="32"/>
      <c r="BE37" s="46" t="s">
        <v>85</v>
      </c>
      <c r="BF37" s="40">
        <v>0</v>
      </c>
      <c r="BG37" s="40">
        <v>450000</v>
      </c>
      <c r="BH37" s="40">
        <f t="shared" si="2"/>
        <v>67500000</v>
      </c>
      <c r="BI37" s="41"/>
      <c r="BJ37" s="42" t="s">
        <v>6039</v>
      </c>
      <c r="BK37" s="42"/>
    </row>
    <row r="38" spans="1:63" ht="82.5" customHeight="1">
      <c r="A38" s="28">
        <v>29</v>
      </c>
      <c r="B38" s="29" t="s">
        <v>185</v>
      </c>
      <c r="C38" s="29" t="s">
        <v>186</v>
      </c>
      <c r="D38" s="29"/>
      <c r="E38" s="29" t="s">
        <v>187</v>
      </c>
      <c r="F38" s="29" t="s">
        <v>188</v>
      </c>
      <c r="G38" s="29"/>
      <c r="H38" s="30"/>
      <c r="I38" s="28" t="s">
        <v>114</v>
      </c>
      <c r="J38" s="28"/>
      <c r="K38" s="28"/>
      <c r="L38" s="55">
        <v>2</v>
      </c>
      <c r="M38" s="55">
        <v>0</v>
      </c>
      <c r="N38" s="32"/>
      <c r="O38" s="32">
        <v>0</v>
      </c>
      <c r="P38" s="32">
        <f t="shared" si="4"/>
        <v>0</v>
      </c>
      <c r="Q38" s="33">
        <v>20</v>
      </c>
      <c r="R38" s="34">
        <f t="shared" si="3"/>
        <v>20</v>
      </c>
      <c r="S38" s="32"/>
      <c r="T38" s="32"/>
      <c r="U38" s="32"/>
      <c r="V38" s="32"/>
      <c r="W38" s="32"/>
      <c r="X38" s="32"/>
      <c r="Y38" s="32"/>
      <c r="Z38" s="54"/>
      <c r="AA38" s="32"/>
      <c r="AB38" s="32"/>
      <c r="AC38" s="48">
        <v>20</v>
      </c>
      <c r="AD38" s="32"/>
      <c r="AE38" s="32"/>
      <c r="AF38" s="32"/>
      <c r="AG38" s="32"/>
      <c r="AH38" s="32"/>
      <c r="AI38" s="32"/>
      <c r="AJ38" s="32"/>
      <c r="AK38" s="32"/>
      <c r="AL38" s="32"/>
      <c r="AM38" s="32"/>
      <c r="AN38" s="32">
        <v>0</v>
      </c>
      <c r="AO38" s="45"/>
      <c r="AP38" s="32"/>
      <c r="AQ38" s="32"/>
      <c r="AR38" s="32">
        <v>0</v>
      </c>
      <c r="AS38" s="32"/>
      <c r="AT38" s="32"/>
      <c r="AU38" s="32"/>
      <c r="AV38" s="32"/>
      <c r="AW38" s="32"/>
      <c r="AX38" s="32"/>
      <c r="AY38" s="32"/>
      <c r="AZ38" s="32"/>
      <c r="BA38" s="32"/>
      <c r="BB38" s="32"/>
      <c r="BC38" s="32"/>
      <c r="BD38" s="32"/>
      <c r="BE38" s="39"/>
      <c r="BF38" s="40">
        <v>0</v>
      </c>
      <c r="BG38" s="40">
        <v>6196750</v>
      </c>
      <c r="BH38" s="40">
        <f t="shared" si="2"/>
        <v>123935000</v>
      </c>
      <c r="BI38" s="41"/>
      <c r="BJ38" s="315" t="s">
        <v>6326</v>
      </c>
      <c r="BK38" s="42"/>
    </row>
    <row r="39" spans="1:63" ht="135.75" customHeight="1">
      <c r="A39" s="28">
        <v>30</v>
      </c>
      <c r="B39" s="29" t="s">
        <v>189</v>
      </c>
      <c r="C39" s="29" t="s">
        <v>190</v>
      </c>
      <c r="D39" s="29"/>
      <c r="E39" s="29" t="s">
        <v>191</v>
      </c>
      <c r="F39" s="29" t="s">
        <v>192</v>
      </c>
      <c r="G39" s="29"/>
      <c r="H39" s="30"/>
      <c r="I39" s="28" t="s">
        <v>193</v>
      </c>
      <c r="J39" s="28"/>
      <c r="K39" s="28"/>
      <c r="L39" s="31"/>
      <c r="M39" s="31"/>
      <c r="N39" s="32"/>
      <c r="O39" s="32">
        <v>0</v>
      </c>
      <c r="P39" s="32">
        <f t="shared" si="4"/>
        <v>0</v>
      </c>
      <c r="Q39" s="33">
        <v>300</v>
      </c>
      <c r="R39" s="34">
        <f t="shared" si="3"/>
        <v>300</v>
      </c>
      <c r="S39" s="32"/>
      <c r="T39" s="32"/>
      <c r="U39" s="32"/>
      <c r="V39" s="32"/>
      <c r="W39" s="32"/>
      <c r="X39" s="32"/>
      <c r="Y39" s="32"/>
      <c r="Z39" s="43"/>
      <c r="AA39" s="32"/>
      <c r="AB39" s="32"/>
      <c r="AC39" s="44"/>
      <c r="AD39" s="32"/>
      <c r="AE39" s="32"/>
      <c r="AF39" s="32"/>
      <c r="AG39" s="32"/>
      <c r="AH39" s="32"/>
      <c r="AI39" s="32"/>
      <c r="AJ39" s="32"/>
      <c r="AK39" s="32"/>
      <c r="AL39" s="32"/>
      <c r="AM39" s="32"/>
      <c r="AN39" s="32">
        <v>0</v>
      </c>
      <c r="AO39" s="59"/>
      <c r="AP39" s="32"/>
      <c r="AQ39" s="32"/>
      <c r="AR39" s="32">
        <v>0</v>
      </c>
      <c r="AS39" s="37">
        <v>300</v>
      </c>
      <c r="AT39" s="32"/>
      <c r="AU39" s="32"/>
      <c r="AV39" s="32"/>
      <c r="AW39" s="32"/>
      <c r="AX39" s="32"/>
      <c r="AY39" s="32"/>
      <c r="AZ39" s="32"/>
      <c r="BA39" s="32"/>
      <c r="BB39" s="32"/>
      <c r="BC39" s="32"/>
      <c r="BD39" s="32"/>
      <c r="BE39" s="39"/>
      <c r="BF39" s="40">
        <v>0</v>
      </c>
      <c r="BG39" s="40">
        <v>30000</v>
      </c>
      <c r="BH39" s="40">
        <f t="shared" si="2"/>
        <v>9000000</v>
      </c>
      <c r="BI39" s="41"/>
      <c r="BJ39" s="315" t="s">
        <v>6039</v>
      </c>
      <c r="BK39" s="42"/>
    </row>
    <row r="40" spans="1:63" ht="99" customHeight="1">
      <c r="A40" s="28">
        <v>31</v>
      </c>
      <c r="B40" s="29" t="s">
        <v>194</v>
      </c>
      <c r="C40" s="29" t="s">
        <v>195</v>
      </c>
      <c r="D40" s="29"/>
      <c r="E40" s="29" t="s">
        <v>196</v>
      </c>
      <c r="F40" s="29" t="s">
        <v>197</v>
      </c>
      <c r="G40" s="29"/>
      <c r="H40" s="30"/>
      <c r="I40" s="28" t="s">
        <v>193</v>
      </c>
      <c r="J40" s="28"/>
      <c r="K40" s="28"/>
      <c r="L40" s="31"/>
      <c r="M40" s="31"/>
      <c r="N40" s="32"/>
      <c r="O40" s="32">
        <v>0</v>
      </c>
      <c r="P40" s="32">
        <f t="shared" si="4"/>
        <v>0</v>
      </c>
      <c r="Q40" s="33">
        <v>300</v>
      </c>
      <c r="R40" s="34">
        <f t="shared" si="3"/>
        <v>150</v>
      </c>
      <c r="S40" s="32"/>
      <c r="T40" s="32"/>
      <c r="U40" s="32"/>
      <c r="V40" s="32"/>
      <c r="W40" s="32"/>
      <c r="X40" s="32"/>
      <c r="Y40" s="32"/>
      <c r="Z40" s="43"/>
      <c r="AA40" s="32"/>
      <c r="AB40" s="32"/>
      <c r="AC40" s="44"/>
      <c r="AD40" s="32"/>
      <c r="AE40" s="32"/>
      <c r="AF40" s="32"/>
      <c r="AG40" s="32"/>
      <c r="AH40" s="32"/>
      <c r="AI40" s="32"/>
      <c r="AJ40" s="32"/>
      <c r="AK40" s="32"/>
      <c r="AL40" s="32"/>
      <c r="AM40" s="32"/>
      <c r="AN40" s="32">
        <v>0</v>
      </c>
      <c r="AO40" s="59"/>
      <c r="AP40" s="32"/>
      <c r="AQ40" s="32"/>
      <c r="AR40" s="32">
        <v>0</v>
      </c>
      <c r="AS40" s="37">
        <v>150</v>
      </c>
      <c r="AT40" s="32"/>
      <c r="AU40" s="32"/>
      <c r="AV40" s="32"/>
      <c r="AW40" s="32"/>
      <c r="AX40" s="32"/>
      <c r="AY40" s="32"/>
      <c r="AZ40" s="32"/>
      <c r="BA40" s="32"/>
      <c r="BB40" s="32"/>
      <c r="BC40" s="32"/>
      <c r="BD40" s="32"/>
      <c r="BE40" s="39"/>
      <c r="BF40" s="40">
        <v>0</v>
      </c>
      <c r="BG40" s="40">
        <v>65000</v>
      </c>
      <c r="BH40" s="40">
        <f t="shared" si="2"/>
        <v>9750000</v>
      </c>
      <c r="BI40" s="41"/>
      <c r="BJ40" s="315" t="s">
        <v>6039</v>
      </c>
      <c r="BK40" s="42"/>
    </row>
    <row r="41" spans="1:63" ht="96" customHeight="1">
      <c r="A41" s="28">
        <v>32</v>
      </c>
      <c r="B41" s="29" t="s">
        <v>198</v>
      </c>
      <c r="C41" s="294" t="s">
        <v>199</v>
      </c>
      <c r="D41" s="29"/>
      <c r="E41" s="29" t="s">
        <v>200</v>
      </c>
      <c r="F41" s="29" t="s">
        <v>201</v>
      </c>
      <c r="G41" s="29"/>
      <c r="H41" s="30"/>
      <c r="I41" s="28" t="s">
        <v>88</v>
      </c>
      <c r="J41" s="28"/>
      <c r="K41" s="28"/>
      <c r="L41" s="31">
        <v>1311</v>
      </c>
      <c r="M41" s="31">
        <v>1796</v>
      </c>
      <c r="N41" s="32"/>
      <c r="O41" s="32">
        <v>0</v>
      </c>
      <c r="P41" s="32">
        <f t="shared" si="4"/>
        <v>0</v>
      </c>
      <c r="Q41" s="33">
        <v>4883</v>
      </c>
      <c r="R41" s="34">
        <f t="shared" si="3"/>
        <v>3525</v>
      </c>
      <c r="S41" s="32"/>
      <c r="T41" s="32"/>
      <c r="U41" s="32"/>
      <c r="V41" s="32"/>
      <c r="W41" s="32"/>
      <c r="X41" s="32"/>
      <c r="Y41" s="32"/>
      <c r="Z41" s="43"/>
      <c r="AA41" s="32"/>
      <c r="AB41" s="32">
        <v>100</v>
      </c>
      <c r="AC41" s="44"/>
      <c r="AD41" s="32">
        <v>500</v>
      </c>
      <c r="AE41" s="32"/>
      <c r="AF41" s="32">
        <v>80</v>
      </c>
      <c r="AG41" s="32"/>
      <c r="AH41" s="32">
        <v>200</v>
      </c>
      <c r="AI41" s="32">
        <v>1500</v>
      </c>
      <c r="AJ41" s="32"/>
      <c r="AK41" s="32">
        <v>150</v>
      </c>
      <c r="AL41" s="32">
        <v>10</v>
      </c>
      <c r="AM41" s="32">
        <v>10</v>
      </c>
      <c r="AN41" s="32">
        <v>0</v>
      </c>
      <c r="AO41" s="60">
        <v>10</v>
      </c>
      <c r="AP41" s="32">
        <v>720</v>
      </c>
      <c r="AQ41" s="32"/>
      <c r="AR41" s="32">
        <v>0</v>
      </c>
      <c r="AS41" s="37">
        <v>30</v>
      </c>
      <c r="AT41" s="32">
        <v>100</v>
      </c>
      <c r="AU41" s="32">
        <v>100</v>
      </c>
      <c r="AV41" s="32">
        <v>10</v>
      </c>
      <c r="AW41" s="32"/>
      <c r="AX41" s="32"/>
      <c r="AY41" s="32"/>
      <c r="AZ41" s="32"/>
      <c r="BA41" s="32"/>
      <c r="BB41" s="32"/>
      <c r="BC41" s="32"/>
      <c r="BD41" s="32">
        <v>5</v>
      </c>
      <c r="BE41" s="39"/>
      <c r="BF41" s="40">
        <v>0</v>
      </c>
      <c r="BG41" s="40">
        <v>112000</v>
      </c>
      <c r="BH41" s="40">
        <f t="shared" si="2"/>
        <v>394800000</v>
      </c>
      <c r="BI41" s="41"/>
      <c r="BJ41" s="42" t="s">
        <v>6039</v>
      </c>
      <c r="BK41" s="42"/>
    </row>
    <row r="42" spans="1:63" ht="90" customHeight="1">
      <c r="A42" s="28">
        <v>33</v>
      </c>
      <c r="B42" s="29" t="s">
        <v>202</v>
      </c>
      <c r="C42" s="29" t="s">
        <v>203</v>
      </c>
      <c r="D42" s="29"/>
      <c r="E42" s="29" t="s">
        <v>204</v>
      </c>
      <c r="F42" s="29" t="s">
        <v>205</v>
      </c>
      <c r="G42" s="29"/>
      <c r="H42" s="30"/>
      <c r="I42" s="28" t="s">
        <v>193</v>
      </c>
      <c r="J42" s="28"/>
      <c r="K42" s="28"/>
      <c r="L42" s="31">
        <v>860</v>
      </c>
      <c r="M42" s="31">
        <v>1763</v>
      </c>
      <c r="N42" s="32"/>
      <c r="O42" s="32">
        <v>0</v>
      </c>
      <c r="P42" s="32">
        <f t="shared" si="4"/>
        <v>0</v>
      </c>
      <c r="Q42" s="33">
        <v>21211</v>
      </c>
      <c r="R42" s="34">
        <f t="shared" si="3"/>
        <v>9040</v>
      </c>
      <c r="S42" s="32"/>
      <c r="T42" s="32"/>
      <c r="U42" s="32"/>
      <c r="V42" s="32"/>
      <c r="W42" s="32"/>
      <c r="X42" s="32"/>
      <c r="Y42" s="32"/>
      <c r="Z42" s="219">
        <v>500</v>
      </c>
      <c r="AA42" s="32"/>
      <c r="AB42" s="32">
        <v>1000</v>
      </c>
      <c r="AC42" s="48">
        <v>2000</v>
      </c>
      <c r="AD42" s="32"/>
      <c r="AE42" s="32">
        <v>2000</v>
      </c>
      <c r="AF42" s="32"/>
      <c r="AG42" s="32"/>
      <c r="AH42" s="32"/>
      <c r="AI42" s="32"/>
      <c r="AJ42" s="32"/>
      <c r="AK42" s="32">
        <v>1000</v>
      </c>
      <c r="AL42" s="32"/>
      <c r="AM42" s="32"/>
      <c r="AN42" s="32">
        <v>0</v>
      </c>
      <c r="AO42" s="60">
        <v>100</v>
      </c>
      <c r="AP42" s="32"/>
      <c r="AQ42" s="32">
        <v>200</v>
      </c>
      <c r="AR42" s="32">
        <v>0</v>
      </c>
      <c r="AS42" s="32"/>
      <c r="AT42" s="32">
        <v>40</v>
      </c>
      <c r="AU42" s="32">
        <v>2000</v>
      </c>
      <c r="AV42" s="32">
        <v>200</v>
      </c>
      <c r="AW42" s="32"/>
      <c r="AX42" s="32"/>
      <c r="AY42" s="32"/>
      <c r="AZ42" s="32"/>
      <c r="BA42" s="32"/>
      <c r="BB42" s="32"/>
      <c r="BC42" s="32"/>
      <c r="BD42" s="32"/>
      <c r="BE42" s="39"/>
      <c r="BF42" s="40">
        <v>0</v>
      </c>
      <c r="BG42" s="40">
        <v>5200</v>
      </c>
      <c r="BH42" s="40">
        <f t="shared" si="2"/>
        <v>47008000</v>
      </c>
      <c r="BI42" s="41"/>
      <c r="BJ42" s="42" t="s">
        <v>6039</v>
      </c>
      <c r="BK42" s="42"/>
    </row>
    <row r="43" spans="1:63" ht="66" customHeight="1">
      <c r="A43" s="28">
        <v>34</v>
      </c>
      <c r="B43" s="29" t="s">
        <v>206</v>
      </c>
      <c r="C43" s="294" t="s">
        <v>207</v>
      </c>
      <c r="D43" s="29"/>
      <c r="E43" s="29" t="s">
        <v>208</v>
      </c>
      <c r="F43" s="29" t="s">
        <v>209</v>
      </c>
      <c r="G43" s="29"/>
      <c r="H43" s="30"/>
      <c r="I43" s="28" t="s">
        <v>88</v>
      </c>
      <c r="J43" s="28"/>
      <c r="K43" s="28"/>
      <c r="L43" s="31">
        <v>40553</v>
      </c>
      <c r="M43" s="31">
        <v>37588</v>
      </c>
      <c r="N43" s="32"/>
      <c r="O43" s="32">
        <v>0</v>
      </c>
      <c r="P43" s="32">
        <f t="shared" si="4"/>
        <v>0</v>
      </c>
      <c r="Q43" s="33">
        <v>65273</v>
      </c>
      <c r="R43" s="34">
        <f t="shared" si="3"/>
        <v>77652</v>
      </c>
      <c r="S43" s="32"/>
      <c r="T43" s="32"/>
      <c r="U43" s="37">
        <v>432</v>
      </c>
      <c r="V43" s="32">
        <v>360</v>
      </c>
      <c r="W43" s="32">
        <v>50</v>
      </c>
      <c r="X43" s="32"/>
      <c r="Y43" s="61">
        <v>200</v>
      </c>
      <c r="Z43" s="219">
        <v>500</v>
      </c>
      <c r="AA43" s="32"/>
      <c r="AB43" s="32">
        <v>200</v>
      </c>
      <c r="AC43" s="48">
        <v>2000</v>
      </c>
      <c r="AD43" s="32">
        <v>1000</v>
      </c>
      <c r="AE43" s="32">
        <v>50</v>
      </c>
      <c r="AF43" s="37">
        <v>12000</v>
      </c>
      <c r="AG43" s="32">
        <v>2000</v>
      </c>
      <c r="AH43" s="32">
        <v>6000</v>
      </c>
      <c r="AI43" s="32">
        <v>5500</v>
      </c>
      <c r="AJ43" s="32"/>
      <c r="AK43" s="32">
        <v>400</v>
      </c>
      <c r="AL43" s="32">
        <v>50</v>
      </c>
      <c r="AM43" s="32">
        <v>200</v>
      </c>
      <c r="AN43" s="32">
        <v>6000</v>
      </c>
      <c r="AO43" s="60">
        <v>1500</v>
      </c>
      <c r="AP43" s="32">
        <v>33000</v>
      </c>
      <c r="AQ43" s="32">
        <v>360</v>
      </c>
      <c r="AR43" s="32">
        <v>200</v>
      </c>
      <c r="AS43" s="37">
        <v>400</v>
      </c>
      <c r="AT43" s="32">
        <v>2000</v>
      </c>
      <c r="AU43" s="32">
        <v>800</v>
      </c>
      <c r="AV43" s="32">
        <v>1000</v>
      </c>
      <c r="AW43" s="32"/>
      <c r="AX43" s="32"/>
      <c r="AY43" s="32">
        <v>1000</v>
      </c>
      <c r="AZ43" s="32">
        <v>360</v>
      </c>
      <c r="BA43" s="51">
        <v>30</v>
      </c>
      <c r="BB43" s="32"/>
      <c r="BC43" s="32"/>
      <c r="BD43" s="32">
        <v>60</v>
      </c>
      <c r="BE43" s="62" t="s">
        <v>210</v>
      </c>
      <c r="BF43" s="40">
        <v>0</v>
      </c>
      <c r="BG43" s="40">
        <v>5500</v>
      </c>
      <c r="BH43" s="40">
        <f t="shared" si="2"/>
        <v>427086000</v>
      </c>
      <c r="BI43" s="41"/>
      <c r="BJ43" s="42" t="s">
        <v>6039</v>
      </c>
      <c r="BK43" s="42"/>
    </row>
    <row r="44" spans="1:63" ht="61.5" customHeight="1">
      <c r="A44" s="28">
        <v>35</v>
      </c>
      <c r="B44" s="29" t="s">
        <v>211</v>
      </c>
      <c r="C44" s="29" t="s">
        <v>212</v>
      </c>
      <c r="D44" s="29"/>
      <c r="E44" s="29" t="s">
        <v>213</v>
      </c>
      <c r="F44" s="29" t="s">
        <v>214</v>
      </c>
      <c r="G44" s="29"/>
      <c r="H44" s="30"/>
      <c r="I44" s="28" t="s">
        <v>88</v>
      </c>
      <c r="J44" s="28"/>
      <c r="K44" s="28"/>
      <c r="L44" s="31"/>
      <c r="M44" s="31"/>
      <c r="N44" s="32"/>
      <c r="O44" s="32">
        <v>0</v>
      </c>
      <c r="P44" s="32">
        <f t="shared" si="4"/>
        <v>0</v>
      </c>
      <c r="Q44" s="33">
        <v>110</v>
      </c>
      <c r="R44" s="34">
        <f t="shared" si="3"/>
        <v>0</v>
      </c>
      <c r="S44" s="32"/>
      <c r="T44" s="32"/>
      <c r="U44" s="32"/>
      <c r="V44" s="32"/>
      <c r="W44" s="32"/>
      <c r="X44" s="32"/>
      <c r="Y44" s="32"/>
      <c r="Z44" s="43"/>
      <c r="AA44" s="32"/>
      <c r="AB44" s="32"/>
      <c r="AC44" s="44"/>
      <c r="AD44" s="32"/>
      <c r="AE44" s="32"/>
      <c r="AF44" s="32"/>
      <c r="AG44" s="32"/>
      <c r="AH44" s="32"/>
      <c r="AI44" s="32"/>
      <c r="AJ44" s="32"/>
      <c r="AK44" s="32"/>
      <c r="AL44" s="32"/>
      <c r="AM44" s="32"/>
      <c r="AN44" s="32">
        <v>0</v>
      </c>
      <c r="AO44" s="45"/>
      <c r="AP44" s="32"/>
      <c r="AQ44" s="32"/>
      <c r="AR44" s="32">
        <v>0</v>
      </c>
      <c r="AS44" s="32"/>
      <c r="AT44" s="32"/>
      <c r="AU44" s="32"/>
      <c r="AV44" s="32"/>
      <c r="AW44" s="32"/>
      <c r="AX44" s="32"/>
      <c r="AY44" s="32"/>
      <c r="AZ44" s="32"/>
      <c r="BA44" s="32"/>
      <c r="BB44" s="32"/>
      <c r="BC44" s="32"/>
      <c r="BD44" s="32"/>
      <c r="BE44" s="39"/>
      <c r="BF44" s="40">
        <v>0</v>
      </c>
      <c r="BG44" s="40">
        <v>16000</v>
      </c>
      <c r="BH44" s="40">
        <f t="shared" si="2"/>
        <v>0</v>
      </c>
      <c r="BI44" s="41"/>
      <c r="BJ44" s="42" t="s">
        <v>6039</v>
      </c>
      <c r="BK44" s="42"/>
    </row>
    <row r="45" spans="1:63" ht="109.5" customHeight="1">
      <c r="A45" s="28">
        <v>36</v>
      </c>
      <c r="B45" s="29" t="s">
        <v>215</v>
      </c>
      <c r="C45" s="324" t="s">
        <v>6347</v>
      </c>
      <c r="D45" s="29"/>
      <c r="E45" s="29" t="s">
        <v>216</v>
      </c>
      <c r="F45" s="333" t="s">
        <v>217</v>
      </c>
      <c r="G45" s="29"/>
      <c r="H45" s="30"/>
      <c r="I45" s="28" t="s">
        <v>193</v>
      </c>
      <c r="J45" s="28"/>
      <c r="K45" s="28"/>
      <c r="L45" s="31"/>
      <c r="M45" s="31"/>
      <c r="N45" s="32"/>
      <c r="O45" s="32">
        <v>0</v>
      </c>
      <c r="P45" s="32">
        <f t="shared" si="4"/>
        <v>0</v>
      </c>
      <c r="Q45" s="33">
        <v>2460</v>
      </c>
      <c r="R45" s="34">
        <f t="shared" si="3"/>
        <v>400</v>
      </c>
      <c r="S45" s="32"/>
      <c r="T45" s="32"/>
      <c r="U45" s="32"/>
      <c r="V45" s="32"/>
      <c r="W45" s="32"/>
      <c r="X45" s="32"/>
      <c r="Y45" s="32"/>
      <c r="Z45" s="43"/>
      <c r="AA45" s="32"/>
      <c r="AB45" s="32"/>
      <c r="AC45" s="44"/>
      <c r="AD45" s="32"/>
      <c r="AE45" s="32"/>
      <c r="AF45" s="32"/>
      <c r="AG45" s="32"/>
      <c r="AH45" s="32"/>
      <c r="AI45" s="32"/>
      <c r="AJ45" s="32"/>
      <c r="AK45" s="32"/>
      <c r="AL45" s="32"/>
      <c r="AM45" s="32"/>
      <c r="AN45" s="32">
        <v>0</v>
      </c>
      <c r="AO45" s="45"/>
      <c r="AP45" s="32"/>
      <c r="AQ45" s="32"/>
      <c r="AR45" s="32">
        <v>0</v>
      </c>
      <c r="AS45" s="32">
        <v>400</v>
      </c>
      <c r="AT45" s="32"/>
      <c r="AU45" s="32"/>
      <c r="AV45" s="32"/>
      <c r="AW45" s="32"/>
      <c r="AX45" s="32"/>
      <c r="AY45" s="32"/>
      <c r="AZ45" s="32"/>
      <c r="BA45" s="32"/>
      <c r="BB45" s="32"/>
      <c r="BC45" s="32"/>
      <c r="BD45" s="32"/>
      <c r="BE45" s="39"/>
      <c r="BF45" s="40" t="s">
        <v>218</v>
      </c>
      <c r="BG45" s="40">
        <v>162225</v>
      </c>
      <c r="BH45" s="40">
        <f t="shared" si="2"/>
        <v>64890000</v>
      </c>
      <c r="BI45" s="41"/>
      <c r="BJ45" s="315" t="s">
        <v>6039</v>
      </c>
      <c r="BK45" s="42"/>
    </row>
    <row r="46" spans="1:63" ht="350.25" customHeight="1">
      <c r="A46" s="28">
        <v>37</v>
      </c>
      <c r="B46" s="29" t="s">
        <v>219</v>
      </c>
      <c r="C46" s="29" t="s">
        <v>220</v>
      </c>
      <c r="D46" s="29"/>
      <c r="E46" s="29" t="s">
        <v>221</v>
      </c>
      <c r="F46" s="29" t="s">
        <v>222</v>
      </c>
      <c r="G46" s="29"/>
      <c r="H46" s="30"/>
      <c r="I46" s="28" t="s">
        <v>193</v>
      </c>
      <c r="J46" s="28"/>
      <c r="K46" s="28"/>
      <c r="L46" s="31"/>
      <c r="M46" s="31"/>
      <c r="N46" s="32"/>
      <c r="O46" s="32">
        <v>0</v>
      </c>
      <c r="P46" s="32">
        <f t="shared" si="4"/>
        <v>0</v>
      </c>
      <c r="Q46" s="33">
        <v>4350</v>
      </c>
      <c r="R46" s="34">
        <f t="shared" si="3"/>
        <v>500</v>
      </c>
      <c r="S46" s="32"/>
      <c r="T46" s="32"/>
      <c r="U46" s="32"/>
      <c r="V46" s="32"/>
      <c r="W46" s="32"/>
      <c r="X46" s="32"/>
      <c r="Y46" s="32"/>
      <c r="Z46" s="43"/>
      <c r="AA46" s="32"/>
      <c r="AB46" s="32"/>
      <c r="AC46" s="44"/>
      <c r="AD46" s="32"/>
      <c r="AE46" s="32"/>
      <c r="AF46" s="37">
        <v>500</v>
      </c>
      <c r="AG46" s="32"/>
      <c r="AH46" s="32"/>
      <c r="AI46" s="32"/>
      <c r="AJ46" s="32"/>
      <c r="AK46" s="32"/>
      <c r="AL46" s="32"/>
      <c r="AM46" s="32"/>
      <c r="AN46" s="32">
        <v>0</v>
      </c>
      <c r="AO46" s="45"/>
      <c r="AP46" s="32"/>
      <c r="AQ46" s="32"/>
      <c r="AR46" s="32">
        <v>0</v>
      </c>
      <c r="AS46" s="32"/>
      <c r="AT46" s="32"/>
      <c r="AU46" s="32"/>
      <c r="AV46" s="32"/>
      <c r="AW46" s="32"/>
      <c r="AX46" s="32"/>
      <c r="AY46" s="32"/>
      <c r="AZ46" s="32"/>
      <c r="BA46" s="32"/>
      <c r="BB46" s="32"/>
      <c r="BC46" s="32"/>
      <c r="BD46" s="32"/>
      <c r="BE46" s="39"/>
      <c r="BF46" s="40">
        <v>0</v>
      </c>
      <c r="BG46" s="40">
        <v>6360</v>
      </c>
      <c r="BH46" s="40">
        <f t="shared" si="2"/>
        <v>3180000</v>
      </c>
      <c r="BI46" s="41"/>
      <c r="BJ46" s="315" t="s">
        <v>6039</v>
      </c>
      <c r="BK46" s="42"/>
    </row>
    <row r="47" spans="1:63" ht="290.25" customHeight="1">
      <c r="A47" s="28">
        <v>38</v>
      </c>
      <c r="B47" s="29" t="s">
        <v>223</v>
      </c>
      <c r="C47" s="63" t="s">
        <v>224</v>
      </c>
      <c r="D47" s="29"/>
      <c r="E47" s="29" t="s">
        <v>225</v>
      </c>
      <c r="F47" s="63" t="s">
        <v>226</v>
      </c>
      <c r="G47" s="64" t="s">
        <v>227</v>
      </c>
      <c r="H47" s="30"/>
      <c r="I47" s="28" t="s">
        <v>193</v>
      </c>
      <c r="J47" s="28"/>
      <c r="K47" s="28"/>
      <c r="L47" s="31">
        <v>300</v>
      </c>
      <c r="M47" s="31">
        <v>300</v>
      </c>
      <c r="N47" s="32"/>
      <c r="O47" s="32">
        <v>500</v>
      </c>
      <c r="P47" s="32">
        <f t="shared" si="4"/>
        <v>500</v>
      </c>
      <c r="Q47" s="33">
        <v>16500</v>
      </c>
      <c r="R47" s="34">
        <f t="shared" si="3"/>
        <v>11000</v>
      </c>
      <c r="S47" s="32"/>
      <c r="T47" s="32"/>
      <c r="U47" s="32"/>
      <c r="V47" s="32"/>
      <c r="W47" s="32"/>
      <c r="X47" s="32"/>
      <c r="Y47" s="32"/>
      <c r="Z47" s="43"/>
      <c r="AA47" s="32"/>
      <c r="AB47" s="32"/>
      <c r="AC47" s="44"/>
      <c r="AD47" s="32"/>
      <c r="AE47" s="32"/>
      <c r="AF47" s="32"/>
      <c r="AG47" s="32"/>
      <c r="AH47" s="32"/>
      <c r="AI47" s="32">
        <v>10000</v>
      </c>
      <c r="AJ47" s="32"/>
      <c r="AK47" s="32"/>
      <c r="AL47" s="32"/>
      <c r="AM47" s="32"/>
      <c r="AN47" s="32">
        <v>0</v>
      </c>
      <c r="AO47" s="45"/>
      <c r="AP47" s="32"/>
      <c r="AQ47" s="32"/>
      <c r="AR47" s="32">
        <v>0</v>
      </c>
      <c r="AS47" s="37">
        <v>1000</v>
      </c>
      <c r="AT47" s="32"/>
      <c r="AU47" s="32"/>
      <c r="AV47" s="32"/>
      <c r="AW47" s="32"/>
      <c r="AX47" s="32"/>
      <c r="AY47" s="32"/>
      <c r="AZ47" s="32"/>
      <c r="BA47" s="32"/>
      <c r="BB47" s="32"/>
      <c r="BC47" s="32"/>
      <c r="BD47" s="32"/>
      <c r="BE47" s="39" t="s">
        <v>85</v>
      </c>
      <c r="BF47" s="40">
        <v>0</v>
      </c>
      <c r="BG47" s="40">
        <v>3100</v>
      </c>
      <c r="BH47" s="40">
        <f t="shared" si="2"/>
        <v>34100000</v>
      </c>
      <c r="BI47" s="41"/>
      <c r="BJ47" s="42" t="s">
        <v>6039</v>
      </c>
      <c r="BK47" s="42"/>
    </row>
    <row r="48" spans="1:63" ht="49.5" customHeight="1">
      <c r="A48" s="28">
        <v>39</v>
      </c>
      <c r="B48" s="29" t="s">
        <v>228</v>
      </c>
      <c r="C48" s="29" t="s">
        <v>229</v>
      </c>
      <c r="D48" s="29"/>
      <c r="E48" s="29" t="s">
        <v>230</v>
      </c>
      <c r="F48" s="29" t="s">
        <v>231</v>
      </c>
      <c r="G48" s="29"/>
      <c r="H48" s="30"/>
      <c r="I48" s="28" t="s">
        <v>88</v>
      </c>
      <c r="J48" s="28"/>
      <c r="K48" s="28"/>
      <c r="L48" s="31">
        <v>6157</v>
      </c>
      <c r="M48" s="31">
        <v>7496</v>
      </c>
      <c r="N48" s="32"/>
      <c r="O48" s="32">
        <v>676</v>
      </c>
      <c r="P48" s="32">
        <f t="shared" si="4"/>
        <v>676</v>
      </c>
      <c r="Q48" s="33">
        <v>11730</v>
      </c>
      <c r="R48" s="34">
        <f t="shared" si="3"/>
        <v>18682</v>
      </c>
      <c r="S48" s="32">
        <v>2</v>
      </c>
      <c r="T48" s="32"/>
      <c r="U48" s="32"/>
      <c r="V48" s="32"/>
      <c r="W48" s="32"/>
      <c r="X48" s="32"/>
      <c r="Y48" s="32"/>
      <c r="Z48" s="47">
        <v>100</v>
      </c>
      <c r="AA48" s="32"/>
      <c r="AB48" s="32">
        <v>100</v>
      </c>
      <c r="AC48" s="48">
        <v>100</v>
      </c>
      <c r="AD48" s="32">
        <v>60</v>
      </c>
      <c r="AE48" s="32"/>
      <c r="AF48" s="32">
        <v>15000</v>
      </c>
      <c r="AG48" s="32">
        <v>20</v>
      </c>
      <c r="AH48" s="32"/>
      <c r="AI48" s="32"/>
      <c r="AJ48" s="32"/>
      <c r="AK48" s="32">
        <v>100</v>
      </c>
      <c r="AL48" s="32"/>
      <c r="AM48" s="32"/>
      <c r="AN48" s="32">
        <v>0</v>
      </c>
      <c r="AO48" s="60">
        <v>20</v>
      </c>
      <c r="AP48" s="32"/>
      <c r="AQ48" s="32"/>
      <c r="AR48" s="32">
        <v>0</v>
      </c>
      <c r="AS48" s="37">
        <v>50</v>
      </c>
      <c r="AT48" s="32">
        <v>3000</v>
      </c>
      <c r="AU48" s="37">
        <v>50</v>
      </c>
      <c r="AV48" s="32"/>
      <c r="AW48" s="32"/>
      <c r="AX48" s="32"/>
      <c r="AY48" s="32"/>
      <c r="AZ48" s="32"/>
      <c r="BA48" s="51">
        <v>30</v>
      </c>
      <c r="BB48" s="32"/>
      <c r="BC48" s="32"/>
      <c r="BD48" s="32">
        <v>50</v>
      </c>
      <c r="BE48" s="52" t="s">
        <v>232</v>
      </c>
      <c r="BF48" s="40">
        <v>0</v>
      </c>
      <c r="BG48" s="40">
        <v>7350</v>
      </c>
      <c r="BH48" s="40">
        <f t="shared" si="2"/>
        <v>137312700</v>
      </c>
      <c r="BI48" s="41"/>
      <c r="BJ48" s="315" t="s">
        <v>6039</v>
      </c>
      <c r="BK48" s="42"/>
    </row>
    <row r="49" spans="1:63" ht="66" customHeight="1">
      <c r="A49" s="28">
        <v>40</v>
      </c>
      <c r="B49" s="29" t="s">
        <v>233</v>
      </c>
      <c r="C49" s="29" t="s">
        <v>234</v>
      </c>
      <c r="D49" s="29"/>
      <c r="E49" s="29" t="s">
        <v>235</v>
      </c>
      <c r="F49" s="29" t="s">
        <v>236</v>
      </c>
      <c r="G49" s="29"/>
      <c r="H49" s="30"/>
      <c r="I49" s="28" t="s">
        <v>88</v>
      </c>
      <c r="J49" s="28"/>
      <c r="K49" s="28"/>
      <c r="L49" s="31">
        <v>120</v>
      </c>
      <c r="M49" s="31">
        <v>90</v>
      </c>
      <c r="N49" s="32"/>
      <c r="O49" s="32">
        <v>0</v>
      </c>
      <c r="P49" s="32">
        <f t="shared" si="4"/>
        <v>0</v>
      </c>
      <c r="Q49" s="33">
        <v>213</v>
      </c>
      <c r="R49" s="34">
        <f t="shared" si="3"/>
        <v>315</v>
      </c>
      <c r="S49" s="32"/>
      <c r="T49" s="32"/>
      <c r="U49" s="32"/>
      <c r="V49" s="32"/>
      <c r="W49" s="32"/>
      <c r="X49" s="32"/>
      <c r="Y49" s="32"/>
      <c r="Z49" s="43"/>
      <c r="AA49" s="32"/>
      <c r="AB49" s="32"/>
      <c r="AC49" s="44"/>
      <c r="AD49" s="32"/>
      <c r="AE49" s="32"/>
      <c r="AF49" s="32"/>
      <c r="AG49" s="32"/>
      <c r="AH49" s="32"/>
      <c r="AI49" s="32">
        <v>300</v>
      </c>
      <c r="AJ49" s="32"/>
      <c r="AK49" s="32"/>
      <c r="AL49" s="32"/>
      <c r="AM49" s="32"/>
      <c r="AN49" s="32">
        <v>0</v>
      </c>
      <c r="AO49" s="45"/>
      <c r="AP49" s="32"/>
      <c r="AQ49" s="32"/>
      <c r="AR49" s="32">
        <v>0</v>
      </c>
      <c r="AS49" s="32"/>
      <c r="AT49" s="32"/>
      <c r="AU49" s="32"/>
      <c r="AV49" s="32">
        <v>10</v>
      </c>
      <c r="AW49" s="32"/>
      <c r="AX49" s="32"/>
      <c r="AY49" s="32"/>
      <c r="AZ49" s="32"/>
      <c r="BA49" s="37">
        <v>5</v>
      </c>
      <c r="BB49" s="32"/>
      <c r="BC49" s="32"/>
      <c r="BD49" s="32"/>
      <c r="BE49" s="39"/>
      <c r="BF49" s="40">
        <v>0</v>
      </c>
      <c r="BG49" s="40">
        <v>124000</v>
      </c>
      <c r="BH49" s="40">
        <f t="shared" si="2"/>
        <v>39060000</v>
      </c>
      <c r="BI49" s="41"/>
      <c r="BJ49" s="42" t="s">
        <v>6039</v>
      </c>
      <c r="BK49" s="42"/>
    </row>
    <row r="50" spans="1:63" ht="198" customHeight="1">
      <c r="A50" s="28">
        <v>41</v>
      </c>
      <c r="B50" s="29" t="s">
        <v>237</v>
      </c>
      <c r="C50" s="29" t="s">
        <v>238</v>
      </c>
      <c r="D50" s="29"/>
      <c r="E50" s="29" t="s">
        <v>239</v>
      </c>
      <c r="F50" s="29" t="s">
        <v>240</v>
      </c>
      <c r="G50" s="29"/>
      <c r="H50" s="30"/>
      <c r="I50" s="28" t="s">
        <v>193</v>
      </c>
      <c r="J50" s="28"/>
      <c r="K50" s="28"/>
      <c r="L50" s="31"/>
      <c r="M50" s="31"/>
      <c r="N50" s="32"/>
      <c r="O50" s="32">
        <v>0</v>
      </c>
      <c r="P50" s="32">
        <f t="shared" si="4"/>
        <v>0</v>
      </c>
      <c r="Q50" s="33">
        <v>25</v>
      </c>
      <c r="R50" s="34">
        <f t="shared" si="3"/>
        <v>50</v>
      </c>
      <c r="S50" s="32"/>
      <c r="T50" s="32"/>
      <c r="U50" s="32"/>
      <c r="V50" s="32"/>
      <c r="W50" s="32"/>
      <c r="X50" s="32"/>
      <c r="Y50" s="32"/>
      <c r="Z50" s="43"/>
      <c r="AA50" s="32"/>
      <c r="AB50" s="32"/>
      <c r="AC50" s="44"/>
      <c r="AD50" s="32"/>
      <c r="AE50" s="32"/>
      <c r="AF50" s="37">
        <v>20</v>
      </c>
      <c r="AG50" s="32"/>
      <c r="AH50" s="32"/>
      <c r="AI50" s="32"/>
      <c r="AJ50" s="32"/>
      <c r="AK50" s="32"/>
      <c r="AL50" s="32"/>
      <c r="AM50" s="32"/>
      <c r="AN50" s="32">
        <v>0</v>
      </c>
      <c r="AO50" s="45"/>
      <c r="AP50" s="32"/>
      <c r="AQ50" s="32"/>
      <c r="AR50" s="32">
        <v>0</v>
      </c>
      <c r="AS50" s="37">
        <v>30</v>
      </c>
      <c r="AT50" s="32"/>
      <c r="AU50" s="32"/>
      <c r="AV50" s="32"/>
      <c r="AW50" s="32"/>
      <c r="AX50" s="32"/>
      <c r="AY50" s="32"/>
      <c r="AZ50" s="32"/>
      <c r="BA50" s="32"/>
      <c r="BB50" s="32"/>
      <c r="BC50" s="32"/>
      <c r="BD50" s="32"/>
      <c r="BE50" s="39"/>
      <c r="BF50" s="40">
        <v>0</v>
      </c>
      <c r="BG50" s="40">
        <v>495000</v>
      </c>
      <c r="BH50" s="40">
        <f t="shared" si="2"/>
        <v>24750000</v>
      </c>
      <c r="BI50" s="41"/>
      <c r="BJ50" s="315" t="s">
        <v>6039</v>
      </c>
      <c r="BK50" s="42"/>
    </row>
    <row r="51" spans="1:63" ht="82.5" customHeight="1">
      <c r="A51" s="28">
        <v>42</v>
      </c>
      <c r="B51" s="29" t="s">
        <v>241</v>
      </c>
      <c r="C51" s="29" t="s">
        <v>242</v>
      </c>
      <c r="D51" s="29"/>
      <c r="E51" s="29" t="s">
        <v>243</v>
      </c>
      <c r="F51" s="29" t="s">
        <v>244</v>
      </c>
      <c r="G51" s="29"/>
      <c r="H51" s="30"/>
      <c r="I51" s="28" t="s">
        <v>193</v>
      </c>
      <c r="J51" s="28"/>
      <c r="K51" s="28"/>
      <c r="L51" s="31"/>
      <c r="M51" s="31"/>
      <c r="N51" s="32"/>
      <c r="O51" s="32">
        <v>0</v>
      </c>
      <c r="P51" s="32">
        <f t="shared" si="4"/>
        <v>0</v>
      </c>
      <c r="Q51" s="33">
        <v>250</v>
      </c>
      <c r="R51" s="34">
        <f t="shared" si="3"/>
        <v>0</v>
      </c>
      <c r="S51" s="32"/>
      <c r="T51" s="32"/>
      <c r="U51" s="32"/>
      <c r="V51" s="32"/>
      <c r="W51" s="32"/>
      <c r="X51" s="32"/>
      <c r="Y51" s="32"/>
      <c r="Z51" s="43"/>
      <c r="AA51" s="32"/>
      <c r="AB51" s="32"/>
      <c r="AC51" s="44"/>
      <c r="AD51" s="32"/>
      <c r="AE51" s="32"/>
      <c r="AF51" s="32"/>
      <c r="AG51" s="32"/>
      <c r="AH51" s="32"/>
      <c r="AI51" s="32"/>
      <c r="AJ51" s="32"/>
      <c r="AK51" s="32"/>
      <c r="AL51" s="32"/>
      <c r="AM51" s="32"/>
      <c r="AN51" s="32">
        <v>0</v>
      </c>
      <c r="AO51" s="45"/>
      <c r="AP51" s="32"/>
      <c r="AQ51" s="32"/>
      <c r="AR51" s="32">
        <v>0</v>
      </c>
      <c r="AS51" s="32"/>
      <c r="AT51" s="32"/>
      <c r="AU51" s="32"/>
      <c r="AV51" s="32"/>
      <c r="AW51" s="32"/>
      <c r="AX51" s="32"/>
      <c r="AY51" s="32"/>
      <c r="AZ51" s="32"/>
      <c r="BA51" s="32"/>
      <c r="BB51" s="32"/>
      <c r="BC51" s="32"/>
      <c r="BD51" s="32"/>
      <c r="BE51" s="39"/>
      <c r="BF51" s="40">
        <v>0</v>
      </c>
      <c r="BG51" s="40">
        <v>173250</v>
      </c>
      <c r="BH51" s="40">
        <f t="shared" si="2"/>
        <v>0</v>
      </c>
      <c r="BI51" s="41"/>
      <c r="BJ51" s="315" t="s">
        <v>6039</v>
      </c>
      <c r="BK51" s="42"/>
    </row>
    <row r="52" spans="1:63" ht="82.5" customHeight="1">
      <c r="A52" s="28">
        <v>43</v>
      </c>
      <c r="B52" s="29" t="s">
        <v>245</v>
      </c>
      <c r="C52" s="29" t="s">
        <v>246</v>
      </c>
      <c r="D52" s="29"/>
      <c r="E52" s="29" t="s">
        <v>247</v>
      </c>
      <c r="F52" s="29" t="s">
        <v>248</v>
      </c>
      <c r="G52" s="29"/>
      <c r="H52" s="30"/>
      <c r="I52" s="28" t="s">
        <v>193</v>
      </c>
      <c r="J52" s="28"/>
      <c r="K52" s="28"/>
      <c r="L52" s="31"/>
      <c r="M52" s="31"/>
      <c r="N52" s="32"/>
      <c r="O52" s="32">
        <v>0</v>
      </c>
      <c r="P52" s="32">
        <f t="shared" si="4"/>
        <v>0</v>
      </c>
      <c r="Q52" s="33">
        <v>230</v>
      </c>
      <c r="R52" s="34">
        <f t="shared" si="3"/>
        <v>0</v>
      </c>
      <c r="S52" s="32"/>
      <c r="T52" s="32"/>
      <c r="U52" s="32"/>
      <c r="V52" s="32"/>
      <c r="W52" s="32"/>
      <c r="X52" s="32"/>
      <c r="Y52" s="32"/>
      <c r="Z52" s="43"/>
      <c r="AA52" s="32"/>
      <c r="AB52" s="32"/>
      <c r="AC52" s="44"/>
      <c r="AD52" s="32"/>
      <c r="AE52" s="32"/>
      <c r="AF52" s="32"/>
      <c r="AG52" s="32"/>
      <c r="AH52" s="32"/>
      <c r="AI52" s="32"/>
      <c r="AJ52" s="32"/>
      <c r="AK52" s="32"/>
      <c r="AL52" s="32"/>
      <c r="AM52" s="32"/>
      <c r="AN52" s="32">
        <v>0</v>
      </c>
      <c r="AO52" s="45"/>
      <c r="AP52" s="32"/>
      <c r="AQ52" s="32"/>
      <c r="AR52" s="32">
        <v>0</v>
      </c>
      <c r="AS52" s="32"/>
      <c r="AT52" s="32"/>
      <c r="AU52" s="32"/>
      <c r="AV52" s="32"/>
      <c r="AW52" s="32"/>
      <c r="AX52" s="32"/>
      <c r="AY52" s="32"/>
      <c r="AZ52" s="32"/>
      <c r="BA52" s="32"/>
      <c r="BB52" s="32"/>
      <c r="BC52" s="32"/>
      <c r="BD52" s="32"/>
      <c r="BE52" s="39"/>
      <c r="BF52" s="40">
        <v>0</v>
      </c>
      <c r="BG52" s="40">
        <v>8820</v>
      </c>
      <c r="BH52" s="40">
        <f t="shared" si="2"/>
        <v>0</v>
      </c>
      <c r="BI52" s="41"/>
      <c r="BJ52" s="315" t="s">
        <v>6039</v>
      </c>
      <c r="BK52" s="42"/>
    </row>
    <row r="53" spans="1:63" ht="82.5" customHeight="1">
      <c r="A53" s="28">
        <v>44</v>
      </c>
      <c r="B53" s="29" t="s">
        <v>249</v>
      </c>
      <c r="C53" s="29" t="s">
        <v>250</v>
      </c>
      <c r="D53" s="29"/>
      <c r="E53" s="29" t="s">
        <v>243</v>
      </c>
      <c r="F53" s="29" t="s">
        <v>251</v>
      </c>
      <c r="G53" s="29"/>
      <c r="H53" s="30"/>
      <c r="I53" s="28" t="s">
        <v>193</v>
      </c>
      <c r="J53" s="28"/>
      <c r="K53" s="28"/>
      <c r="L53" s="31"/>
      <c r="M53" s="31"/>
      <c r="N53" s="32"/>
      <c r="O53" s="32">
        <v>0</v>
      </c>
      <c r="P53" s="32">
        <f t="shared" si="4"/>
        <v>0</v>
      </c>
      <c r="Q53" s="33">
        <v>300</v>
      </c>
      <c r="R53" s="34">
        <f t="shared" si="3"/>
        <v>350</v>
      </c>
      <c r="S53" s="32"/>
      <c r="T53" s="32"/>
      <c r="U53" s="32"/>
      <c r="V53" s="32"/>
      <c r="W53" s="32"/>
      <c r="X53" s="32"/>
      <c r="Y53" s="32"/>
      <c r="Z53" s="43"/>
      <c r="AA53" s="32"/>
      <c r="AB53" s="32"/>
      <c r="AC53" s="44"/>
      <c r="AD53" s="32"/>
      <c r="AE53" s="32"/>
      <c r="AF53" s="32"/>
      <c r="AG53" s="32"/>
      <c r="AH53" s="32"/>
      <c r="AI53" s="32"/>
      <c r="AJ53" s="32"/>
      <c r="AK53" s="32"/>
      <c r="AL53" s="32"/>
      <c r="AM53" s="32"/>
      <c r="AN53" s="32">
        <v>0</v>
      </c>
      <c r="AO53" s="45"/>
      <c r="AP53" s="32"/>
      <c r="AQ53" s="32"/>
      <c r="AR53" s="32">
        <v>0</v>
      </c>
      <c r="AS53" s="37">
        <v>250</v>
      </c>
      <c r="AT53" s="32"/>
      <c r="AU53" s="37">
        <v>100</v>
      </c>
      <c r="AV53" s="32"/>
      <c r="AW53" s="32"/>
      <c r="AX53" s="32"/>
      <c r="AY53" s="32"/>
      <c r="AZ53" s="32"/>
      <c r="BA53" s="32"/>
      <c r="BB53" s="32"/>
      <c r="BC53" s="32"/>
      <c r="BD53" s="32"/>
      <c r="BE53" s="39"/>
      <c r="BF53" s="40" t="s">
        <v>252</v>
      </c>
      <c r="BG53" s="40">
        <v>480000</v>
      </c>
      <c r="BH53" s="40">
        <f t="shared" si="2"/>
        <v>168000000</v>
      </c>
      <c r="BI53" s="41"/>
      <c r="BJ53" s="315" t="s">
        <v>6039</v>
      </c>
      <c r="BK53" s="42"/>
    </row>
    <row r="54" spans="1:63" ht="148.5" customHeight="1">
      <c r="A54" s="28">
        <v>45</v>
      </c>
      <c r="B54" s="29" t="s">
        <v>253</v>
      </c>
      <c r="C54" s="29" t="s">
        <v>254</v>
      </c>
      <c r="D54" s="29"/>
      <c r="E54" s="29" t="s">
        <v>255</v>
      </c>
      <c r="F54" s="29" t="s">
        <v>256</v>
      </c>
      <c r="G54" s="29"/>
      <c r="H54" s="30"/>
      <c r="I54" s="28" t="s">
        <v>193</v>
      </c>
      <c r="J54" s="28"/>
      <c r="K54" s="28"/>
      <c r="L54" s="31"/>
      <c r="M54" s="31"/>
      <c r="N54" s="32"/>
      <c r="O54" s="32">
        <v>0</v>
      </c>
      <c r="P54" s="32">
        <f t="shared" si="4"/>
        <v>0</v>
      </c>
      <c r="Q54" s="33">
        <v>300</v>
      </c>
      <c r="R54" s="34">
        <f t="shared" si="3"/>
        <v>450</v>
      </c>
      <c r="S54" s="32"/>
      <c r="T54" s="32"/>
      <c r="U54" s="32"/>
      <c r="V54" s="32"/>
      <c r="W54" s="32"/>
      <c r="X54" s="32"/>
      <c r="Y54" s="32"/>
      <c r="Z54" s="43"/>
      <c r="AA54" s="32"/>
      <c r="AB54" s="32"/>
      <c r="AC54" s="44"/>
      <c r="AD54" s="32"/>
      <c r="AE54" s="32"/>
      <c r="AF54" s="37">
        <v>50</v>
      </c>
      <c r="AG54" s="32"/>
      <c r="AH54" s="32"/>
      <c r="AI54" s="32"/>
      <c r="AJ54" s="32"/>
      <c r="AK54" s="32"/>
      <c r="AL54" s="32"/>
      <c r="AM54" s="32"/>
      <c r="AN54" s="32">
        <v>0</v>
      </c>
      <c r="AO54" s="45"/>
      <c r="AP54" s="32"/>
      <c r="AQ54" s="32"/>
      <c r="AR54" s="32">
        <v>0</v>
      </c>
      <c r="AS54" s="37">
        <v>300</v>
      </c>
      <c r="AT54" s="32"/>
      <c r="AU54" s="37">
        <v>100</v>
      </c>
      <c r="AV54" s="32"/>
      <c r="AW54" s="32"/>
      <c r="AX54" s="32"/>
      <c r="AY54" s="32"/>
      <c r="AZ54" s="32"/>
      <c r="BA54" s="32"/>
      <c r="BB54" s="32"/>
      <c r="BC54" s="32"/>
      <c r="BD54" s="32"/>
      <c r="BE54" s="39"/>
      <c r="BF54" s="40">
        <v>0</v>
      </c>
      <c r="BG54" s="40">
        <v>78200</v>
      </c>
      <c r="BH54" s="40">
        <f t="shared" si="2"/>
        <v>35190000</v>
      </c>
      <c r="BI54" s="41"/>
      <c r="BJ54" s="315" t="s">
        <v>6039</v>
      </c>
      <c r="BK54" s="42"/>
    </row>
    <row r="55" spans="1:63" ht="82.5" customHeight="1">
      <c r="A55" s="28">
        <v>46</v>
      </c>
      <c r="B55" s="29" t="s">
        <v>257</v>
      </c>
      <c r="C55" s="29" t="s">
        <v>258</v>
      </c>
      <c r="D55" s="29"/>
      <c r="E55" s="29" t="s">
        <v>259</v>
      </c>
      <c r="F55" s="29" t="s">
        <v>260</v>
      </c>
      <c r="G55" s="29">
        <f>350*9</f>
        <v>3150</v>
      </c>
      <c r="H55" s="30"/>
      <c r="I55" s="28" t="s">
        <v>193</v>
      </c>
      <c r="J55" s="28"/>
      <c r="K55" s="28"/>
      <c r="L55" s="31"/>
      <c r="M55" s="31"/>
      <c r="N55" s="32"/>
      <c r="O55" s="32">
        <v>0</v>
      </c>
      <c r="P55" s="32">
        <f t="shared" si="4"/>
        <v>0</v>
      </c>
      <c r="Q55" s="33">
        <v>300</v>
      </c>
      <c r="R55" s="34">
        <f t="shared" si="3"/>
        <v>500</v>
      </c>
      <c r="S55" s="32"/>
      <c r="T55" s="32"/>
      <c r="U55" s="32"/>
      <c r="V55" s="32"/>
      <c r="W55" s="32"/>
      <c r="X55" s="32"/>
      <c r="Y55" s="32"/>
      <c r="Z55" s="43"/>
      <c r="AA55" s="32"/>
      <c r="AB55" s="32"/>
      <c r="AC55" s="44"/>
      <c r="AD55" s="32"/>
      <c r="AE55" s="32"/>
      <c r="AF55" s="32"/>
      <c r="AG55" s="32"/>
      <c r="AH55" s="32"/>
      <c r="AI55" s="32"/>
      <c r="AJ55" s="32"/>
      <c r="AK55" s="32"/>
      <c r="AL55" s="32"/>
      <c r="AM55" s="32"/>
      <c r="AN55" s="32">
        <v>0</v>
      </c>
      <c r="AO55" s="45"/>
      <c r="AP55" s="32"/>
      <c r="AQ55" s="32"/>
      <c r="AR55" s="32">
        <v>0</v>
      </c>
      <c r="AS55" s="32">
        <v>300</v>
      </c>
      <c r="AT55" s="32"/>
      <c r="AU55" s="37">
        <v>200</v>
      </c>
      <c r="AV55" s="32"/>
      <c r="AW55" s="32"/>
      <c r="AX55" s="32"/>
      <c r="AY55" s="32"/>
      <c r="AZ55" s="32"/>
      <c r="BA55" s="32"/>
      <c r="BB55" s="32"/>
      <c r="BC55" s="32"/>
      <c r="BD55" s="32"/>
      <c r="BE55" s="39"/>
      <c r="BF55" s="40">
        <v>0</v>
      </c>
      <c r="BG55" s="40">
        <v>54600</v>
      </c>
      <c r="BH55" s="40">
        <f t="shared" si="2"/>
        <v>27300000</v>
      </c>
      <c r="BI55" s="41"/>
      <c r="BJ55" s="315" t="s">
        <v>6039</v>
      </c>
      <c r="BK55" s="42"/>
    </row>
    <row r="56" spans="1:63" ht="82.5" customHeight="1">
      <c r="A56" s="28">
        <v>47</v>
      </c>
      <c r="B56" s="29" t="s">
        <v>261</v>
      </c>
      <c r="C56" s="324" t="s">
        <v>6348</v>
      </c>
      <c r="D56" s="29"/>
      <c r="E56" s="29" t="s">
        <v>262</v>
      </c>
      <c r="F56" s="29" t="s">
        <v>263</v>
      </c>
      <c r="G56" s="29"/>
      <c r="H56" s="30"/>
      <c r="I56" s="28" t="s">
        <v>193</v>
      </c>
      <c r="J56" s="28"/>
      <c r="K56" s="28"/>
      <c r="L56" s="31"/>
      <c r="M56" s="31"/>
      <c r="N56" s="32"/>
      <c r="O56" s="32">
        <v>0</v>
      </c>
      <c r="P56" s="32">
        <f t="shared" si="4"/>
        <v>0</v>
      </c>
      <c r="Q56" s="33">
        <v>350</v>
      </c>
      <c r="R56" s="34">
        <f t="shared" si="3"/>
        <v>500</v>
      </c>
      <c r="S56" s="32"/>
      <c r="T56" s="32"/>
      <c r="U56" s="32"/>
      <c r="V56" s="32"/>
      <c r="W56" s="32"/>
      <c r="X56" s="32"/>
      <c r="Y56" s="32"/>
      <c r="Z56" s="43"/>
      <c r="AA56" s="32"/>
      <c r="AB56" s="32"/>
      <c r="AC56" s="44"/>
      <c r="AD56" s="32"/>
      <c r="AE56" s="32"/>
      <c r="AF56" s="32"/>
      <c r="AG56" s="32"/>
      <c r="AH56" s="32"/>
      <c r="AI56" s="32"/>
      <c r="AJ56" s="32"/>
      <c r="AK56" s="32"/>
      <c r="AL56" s="32"/>
      <c r="AM56" s="32"/>
      <c r="AN56" s="32">
        <v>0</v>
      </c>
      <c r="AO56" s="45"/>
      <c r="AP56" s="32"/>
      <c r="AQ56" s="32"/>
      <c r="AR56" s="32">
        <v>0</v>
      </c>
      <c r="AS56" s="32">
        <v>300</v>
      </c>
      <c r="AT56" s="32"/>
      <c r="AU56" s="37">
        <v>200</v>
      </c>
      <c r="AV56" s="32"/>
      <c r="AW56" s="32"/>
      <c r="AX56" s="32"/>
      <c r="AY56" s="32"/>
      <c r="AZ56" s="32"/>
      <c r="BA56" s="32"/>
      <c r="BB56" s="32"/>
      <c r="BC56" s="32"/>
      <c r="BD56" s="32"/>
      <c r="BE56" s="39"/>
      <c r="BF56" s="40">
        <v>0</v>
      </c>
      <c r="BG56" s="40">
        <v>250000</v>
      </c>
      <c r="BH56" s="40">
        <f t="shared" si="2"/>
        <v>125000000</v>
      </c>
      <c r="BI56" s="41"/>
      <c r="BJ56" s="315" t="s">
        <v>6039</v>
      </c>
      <c r="BK56" s="42"/>
    </row>
    <row r="57" spans="1:63" ht="82.5" customHeight="1">
      <c r="A57" s="28">
        <v>48</v>
      </c>
      <c r="B57" s="29" t="s">
        <v>264</v>
      </c>
      <c r="C57" s="29" t="s">
        <v>265</v>
      </c>
      <c r="D57" s="29"/>
      <c r="E57" s="29" t="s">
        <v>266</v>
      </c>
      <c r="F57" s="29" t="s">
        <v>267</v>
      </c>
      <c r="G57" s="29"/>
      <c r="H57" s="30"/>
      <c r="I57" s="28" t="s">
        <v>268</v>
      </c>
      <c r="J57" s="28"/>
      <c r="K57" s="28"/>
      <c r="L57" s="31"/>
      <c r="M57" s="31"/>
      <c r="N57" s="32"/>
      <c r="O57" s="32">
        <v>0</v>
      </c>
      <c r="P57" s="32">
        <f t="shared" si="4"/>
        <v>0</v>
      </c>
      <c r="Q57" s="33">
        <v>80</v>
      </c>
      <c r="R57" s="34">
        <f t="shared" si="3"/>
        <v>120</v>
      </c>
      <c r="S57" s="32"/>
      <c r="T57" s="32"/>
      <c r="U57" s="32"/>
      <c r="V57" s="32"/>
      <c r="W57" s="32"/>
      <c r="X57" s="32"/>
      <c r="Y57" s="32"/>
      <c r="Z57" s="43"/>
      <c r="AA57" s="32"/>
      <c r="AB57" s="32"/>
      <c r="AC57" s="44"/>
      <c r="AD57" s="32"/>
      <c r="AE57" s="32"/>
      <c r="AF57" s="32"/>
      <c r="AG57" s="32"/>
      <c r="AH57" s="32"/>
      <c r="AI57" s="32"/>
      <c r="AJ57" s="32"/>
      <c r="AK57" s="32"/>
      <c r="AL57" s="32"/>
      <c r="AM57" s="32"/>
      <c r="AN57" s="32">
        <v>0</v>
      </c>
      <c r="AO57" s="45"/>
      <c r="AP57" s="32"/>
      <c r="AQ57" s="32"/>
      <c r="AR57" s="32">
        <v>0</v>
      </c>
      <c r="AS57" s="32">
        <v>60</v>
      </c>
      <c r="AT57" s="32"/>
      <c r="AU57" s="37">
        <v>60</v>
      </c>
      <c r="AV57" s="32"/>
      <c r="AW57" s="32"/>
      <c r="AX57" s="32"/>
      <c r="AY57" s="32"/>
      <c r="AZ57" s="32"/>
      <c r="BA57" s="32"/>
      <c r="BB57" s="32"/>
      <c r="BC57" s="32"/>
      <c r="BD57" s="32"/>
      <c r="BE57" s="39"/>
      <c r="BF57" s="40">
        <v>0</v>
      </c>
      <c r="BG57" s="40">
        <v>1680000</v>
      </c>
      <c r="BH57" s="40">
        <f t="shared" si="2"/>
        <v>201600000</v>
      </c>
      <c r="BI57" s="41"/>
      <c r="BJ57" s="315" t="s">
        <v>6039</v>
      </c>
      <c r="BK57" s="42"/>
    </row>
    <row r="58" spans="1:63" ht="82.5" customHeight="1">
      <c r="A58" s="28">
        <v>49</v>
      </c>
      <c r="B58" s="29" t="s">
        <v>269</v>
      </c>
      <c r="C58" s="29" t="s">
        <v>270</v>
      </c>
      <c r="D58" s="29"/>
      <c r="E58" s="29" t="s">
        <v>271</v>
      </c>
      <c r="F58" s="29" t="s">
        <v>272</v>
      </c>
      <c r="G58" s="29"/>
      <c r="H58" s="30"/>
      <c r="I58" s="28" t="s">
        <v>273</v>
      </c>
      <c r="J58" s="28"/>
      <c r="K58" s="28"/>
      <c r="L58" s="31">
        <v>10900</v>
      </c>
      <c r="M58" s="31">
        <v>2100</v>
      </c>
      <c r="N58" s="32"/>
      <c r="O58" s="32">
        <v>1735</v>
      </c>
      <c r="P58" s="32">
        <f t="shared" si="4"/>
        <v>1735</v>
      </c>
      <c r="Q58" s="33">
        <v>21760</v>
      </c>
      <c r="R58" s="34">
        <f t="shared" si="3"/>
        <v>24573</v>
      </c>
      <c r="S58" s="32"/>
      <c r="T58" s="32"/>
      <c r="U58" s="32"/>
      <c r="V58" s="32"/>
      <c r="W58" s="32"/>
      <c r="X58" s="32"/>
      <c r="Y58" s="32"/>
      <c r="Z58" s="43"/>
      <c r="AA58" s="32"/>
      <c r="AB58" s="32"/>
      <c r="AC58" s="44"/>
      <c r="AD58" s="32"/>
      <c r="AE58" s="32">
        <v>1000</v>
      </c>
      <c r="AF58" s="32"/>
      <c r="AG58" s="32">
        <v>1000</v>
      </c>
      <c r="AH58" s="32"/>
      <c r="AI58" s="32">
        <v>22000</v>
      </c>
      <c r="AJ58" s="32"/>
      <c r="AK58" s="32"/>
      <c r="AL58" s="32"/>
      <c r="AM58" s="32"/>
      <c r="AN58" s="32">
        <v>0</v>
      </c>
      <c r="AO58" s="60">
        <v>3</v>
      </c>
      <c r="AP58" s="32"/>
      <c r="AQ58" s="32"/>
      <c r="AR58" s="32">
        <v>0</v>
      </c>
      <c r="AS58" s="32">
        <v>100</v>
      </c>
      <c r="AT58" s="32">
        <v>50</v>
      </c>
      <c r="AU58" s="37">
        <v>400</v>
      </c>
      <c r="AV58" s="32"/>
      <c r="AW58" s="32"/>
      <c r="AX58" s="32"/>
      <c r="AY58" s="32"/>
      <c r="AZ58" s="32"/>
      <c r="BA58" s="37">
        <v>20</v>
      </c>
      <c r="BB58" s="32"/>
      <c r="BC58" s="32"/>
      <c r="BD58" s="32"/>
      <c r="BE58" s="39"/>
      <c r="BF58" s="40">
        <v>0</v>
      </c>
      <c r="BG58" s="40">
        <v>5691</v>
      </c>
      <c r="BH58" s="40">
        <f t="shared" si="2"/>
        <v>139844943</v>
      </c>
      <c r="BI58" s="41"/>
      <c r="BJ58" s="42" t="s">
        <v>6039</v>
      </c>
      <c r="BK58" s="42"/>
    </row>
    <row r="59" spans="1:63" ht="66" customHeight="1">
      <c r="A59" s="28">
        <v>50</v>
      </c>
      <c r="B59" s="29" t="s">
        <v>274</v>
      </c>
      <c r="C59" s="29" t="s">
        <v>275</v>
      </c>
      <c r="D59" s="29"/>
      <c r="E59" s="29" t="s">
        <v>276</v>
      </c>
      <c r="F59" s="29" t="s">
        <v>277</v>
      </c>
      <c r="G59" s="29"/>
      <c r="H59" s="30"/>
      <c r="I59" s="28" t="s">
        <v>268</v>
      </c>
      <c r="J59" s="28"/>
      <c r="K59" s="28"/>
      <c r="L59" s="31">
        <v>15000</v>
      </c>
      <c r="M59" s="31">
        <v>6000</v>
      </c>
      <c r="N59" s="32"/>
      <c r="O59" s="32">
        <v>1000</v>
      </c>
      <c r="P59" s="32">
        <f t="shared" si="4"/>
        <v>1000</v>
      </c>
      <c r="Q59" s="33">
        <v>15900</v>
      </c>
      <c r="R59" s="34">
        <f t="shared" si="3"/>
        <v>28550</v>
      </c>
      <c r="S59" s="32"/>
      <c r="T59" s="32"/>
      <c r="U59" s="32"/>
      <c r="V59" s="32"/>
      <c r="W59" s="32"/>
      <c r="X59" s="32"/>
      <c r="Y59" s="32"/>
      <c r="Z59" s="43"/>
      <c r="AA59" s="32"/>
      <c r="AB59" s="32"/>
      <c r="AC59" s="44"/>
      <c r="AD59" s="32"/>
      <c r="AE59" s="32"/>
      <c r="AF59" s="32"/>
      <c r="AG59" s="32">
        <v>800</v>
      </c>
      <c r="AH59" s="32"/>
      <c r="AI59" s="32">
        <v>15000</v>
      </c>
      <c r="AJ59" s="32"/>
      <c r="AK59" s="32"/>
      <c r="AL59" s="32"/>
      <c r="AM59" s="32"/>
      <c r="AN59" s="32">
        <v>0</v>
      </c>
      <c r="AO59" s="45"/>
      <c r="AP59" s="32"/>
      <c r="AQ59" s="32"/>
      <c r="AR59" s="32">
        <v>0</v>
      </c>
      <c r="AS59" s="32"/>
      <c r="AT59" s="32"/>
      <c r="AU59" s="32"/>
      <c r="AV59" s="32"/>
      <c r="AW59" s="32"/>
      <c r="AX59" s="32"/>
      <c r="AY59" s="32"/>
      <c r="AZ59" s="32"/>
      <c r="BA59" s="32"/>
      <c r="BB59" s="32"/>
      <c r="BC59" s="32">
        <v>12750</v>
      </c>
      <c r="BD59" s="32"/>
      <c r="BE59" s="65" t="s">
        <v>278</v>
      </c>
      <c r="BF59" s="40">
        <v>0</v>
      </c>
      <c r="BG59" s="40">
        <v>1085</v>
      </c>
      <c r="BH59" s="40">
        <f t="shared" si="2"/>
        <v>30976750</v>
      </c>
      <c r="BI59" s="41"/>
      <c r="BJ59" s="42" t="s">
        <v>6039</v>
      </c>
      <c r="BK59" s="42"/>
    </row>
    <row r="60" spans="1:63" ht="148.5" customHeight="1">
      <c r="A60" s="28">
        <v>51</v>
      </c>
      <c r="B60" s="29" t="s">
        <v>279</v>
      </c>
      <c r="C60" s="29" t="s">
        <v>280</v>
      </c>
      <c r="D60" s="29"/>
      <c r="E60" s="29" t="s">
        <v>281</v>
      </c>
      <c r="F60" s="29" t="s">
        <v>282</v>
      </c>
      <c r="G60" s="29"/>
      <c r="H60" s="30"/>
      <c r="I60" s="28" t="s">
        <v>283</v>
      </c>
      <c r="J60" s="28"/>
      <c r="K60" s="28"/>
      <c r="L60" s="31">
        <v>31</v>
      </c>
      <c r="M60" s="31">
        <v>28</v>
      </c>
      <c r="N60" s="32"/>
      <c r="O60" s="32">
        <v>0</v>
      </c>
      <c r="P60" s="32">
        <f t="shared" si="4"/>
        <v>0</v>
      </c>
      <c r="Q60" s="33">
        <v>100</v>
      </c>
      <c r="R60" s="34">
        <f t="shared" si="3"/>
        <v>0</v>
      </c>
      <c r="S60" s="32"/>
      <c r="T60" s="32"/>
      <c r="U60" s="32"/>
      <c r="V60" s="32"/>
      <c r="W60" s="32"/>
      <c r="X60" s="32"/>
      <c r="Y60" s="32"/>
      <c r="Z60" s="43"/>
      <c r="AA60" s="32"/>
      <c r="AB60" s="32"/>
      <c r="AC60" s="44"/>
      <c r="AD60" s="32"/>
      <c r="AE60" s="32"/>
      <c r="AF60" s="37">
        <v>0</v>
      </c>
      <c r="AG60" s="32"/>
      <c r="AH60" s="32"/>
      <c r="AI60" s="32"/>
      <c r="AJ60" s="32"/>
      <c r="AK60" s="32"/>
      <c r="AL60" s="32"/>
      <c r="AM60" s="32"/>
      <c r="AN60" s="32">
        <v>0</v>
      </c>
      <c r="AO60" s="45"/>
      <c r="AP60" s="32"/>
      <c r="AQ60" s="32"/>
      <c r="AR60" s="32">
        <v>0</v>
      </c>
      <c r="AS60" s="32"/>
      <c r="AT60" s="32"/>
      <c r="AU60" s="32"/>
      <c r="AV60" s="32"/>
      <c r="AW60" s="32"/>
      <c r="AX60" s="32"/>
      <c r="AY60" s="32"/>
      <c r="AZ60" s="32"/>
      <c r="BA60" s="32"/>
      <c r="BB60" s="32"/>
      <c r="BC60" s="32"/>
      <c r="BD60" s="32"/>
      <c r="BE60" s="39"/>
      <c r="BF60" s="40">
        <v>0</v>
      </c>
      <c r="BG60" s="40">
        <v>750000</v>
      </c>
      <c r="BH60" s="40">
        <f t="shared" si="2"/>
        <v>0</v>
      </c>
      <c r="BI60" s="41"/>
      <c r="BJ60" s="315" t="s">
        <v>6039</v>
      </c>
      <c r="BK60" s="42"/>
    </row>
    <row r="61" spans="1:63" ht="132" customHeight="1">
      <c r="A61" s="28">
        <v>52</v>
      </c>
      <c r="B61" s="29" t="s">
        <v>284</v>
      </c>
      <c r="C61" s="29" t="s">
        <v>285</v>
      </c>
      <c r="D61" s="29"/>
      <c r="E61" s="29" t="s">
        <v>286</v>
      </c>
      <c r="F61" s="29" t="s">
        <v>287</v>
      </c>
      <c r="G61" s="29"/>
      <c r="H61" s="30"/>
      <c r="I61" s="28" t="s">
        <v>288</v>
      </c>
      <c r="J61" s="28"/>
      <c r="K61" s="28"/>
      <c r="L61" s="31">
        <v>236</v>
      </c>
      <c r="M61" s="31">
        <v>56</v>
      </c>
      <c r="N61" s="32"/>
      <c r="O61" s="32">
        <v>40</v>
      </c>
      <c r="P61" s="32">
        <f t="shared" si="4"/>
        <v>40</v>
      </c>
      <c r="Q61" s="33">
        <v>740</v>
      </c>
      <c r="R61" s="34">
        <f t="shared" si="3"/>
        <v>1000</v>
      </c>
      <c r="S61" s="32"/>
      <c r="T61" s="32"/>
      <c r="U61" s="32"/>
      <c r="V61" s="32"/>
      <c r="W61" s="32"/>
      <c r="X61" s="32"/>
      <c r="Y61" s="32"/>
      <c r="Z61" s="54"/>
      <c r="AA61" s="32"/>
      <c r="AB61" s="32">
        <v>200</v>
      </c>
      <c r="AC61" s="48">
        <v>50</v>
      </c>
      <c r="AD61" s="32">
        <v>200</v>
      </c>
      <c r="AE61" s="32"/>
      <c r="AF61" s="37">
        <v>500</v>
      </c>
      <c r="AG61" s="32">
        <v>20</v>
      </c>
      <c r="AH61" s="32"/>
      <c r="AI61" s="32"/>
      <c r="AJ61" s="32"/>
      <c r="AK61" s="32"/>
      <c r="AL61" s="32"/>
      <c r="AM61" s="32"/>
      <c r="AN61" s="32">
        <v>0</v>
      </c>
      <c r="AP61" s="32"/>
      <c r="AQ61" s="32"/>
      <c r="AR61" s="32">
        <v>0</v>
      </c>
      <c r="AS61" s="32"/>
      <c r="AT61" s="32"/>
      <c r="AU61" s="37">
        <v>20</v>
      </c>
      <c r="AV61" s="32"/>
      <c r="AW61" s="32"/>
      <c r="AX61" s="32"/>
      <c r="AY61" s="32"/>
      <c r="AZ61" s="32"/>
      <c r="BA61" s="51">
        <v>10</v>
      </c>
      <c r="BB61" s="32"/>
      <c r="BC61" s="32"/>
      <c r="BD61" s="32"/>
      <c r="BE61" s="39" t="s">
        <v>289</v>
      </c>
      <c r="BF61" s="40">
        <v>0</v>
      </c>
      <c r="BG61" s="40">
        <v>82929</v>
      </c>
      <c r="BH61" s="40">
        <f t="shared" si="2"/>
        <v>82929000</v>
      </c>
      <c r="BI61" s="41"/>
      <c r="BJ61" s="315" t="s">
        <v>6328</v>
      </c>
      <c r="BK61" s="42"/>
    </row>
    <row r="62" spans="1:63" ht="99" customHeight="1">
      <c r="A62" s="28">
        <v>53</v>
      </c>
      <c r="B62" s="29" t="s">
        <v>290</v>
      </c>
      <c r="C62" s="29" t="s">
        <v>291</v>
      </c>
      <c r="D62" s="29"/>
      <c r="E62" s="29" t="s">
        <v>292</v>
      </c>
      <c r="F62" s="29" t="s">
        <v>293</v>
      </c>
      <c r="G62" s="29"/>
      <c r="H62" s="30"/>
      <c r="I62" s="28" t="s">
        <v>283</v>
      </c>
      <c r="J62" s="28"/>
      <c r="K62" s="28"/>
      <c r="L62" s="31">
        <v>207</v>
      </c>
      <c r="M62" s="31">
        <v>52</v>
      </c>
      <c r="N62" s="32"/>
      <c r="O62" s="32">
        <v>0</v>
      </c>
      <c r="P62" s="32">
        <f t="shared" si="4"/>
        <v>0</v>
      </c>
      <c r="Q62" s="33">
        <v>790</v>
      </c>
      <c r="R62" s="34">
        <f t="shared" si="3"/>
        <v>744</v>
      </c>
      <c r="S62" s="32"/>
      <c r="T62" s="32"/>
      <c r="U62" s="32"/>
      <c r="V62" s="32"/>
      <c r="W62" s="32"/>
      <c r="X62" s="32"/>
      <c r="Y62" s="32"/>
      <c r="Z62" s="43"/>
      <c r="AA62" s="32"/>
      <c r="AB62" s="32"/>
      <c r="AC62" s="44"/>
      <c r="AD62" s="32"/>
      <c r="AE62" s="32"/>
      <c r="AF62" s="32"/>
      <c r="AG62" s="32">
        <v>700</v>
      </c>
      <c r="AH62" s="32"/>
      <c r="AI62" s="32"/>
      <c r="AJ62" s="32"/>
      <c r="AK62" s="32"/>
      <c r="AL62" s="32"/>
      <c r="AM62" s="32"/>
      <c r="AN62" s="32">
        <v>0</v>
      </c>
      <c r="AO62" s="45"/>
      <c r="AP62" s="32"/>
      <c r="AQ62" s="32"/>
      <c r="AR62" s="32">
        <v>0</v>
      </c>
      <c r="AS62" s="32"/>
      <c r="AT62" s="32">
        <v>24</v>
      </c>
      <c r="AU62" s="37">
        <v>20</v>
      </c>
      <c r="AV62" s="32"/>
      <c r="AW62" s="32"/>
      <c r="AX62" s="32"/>
      <c r="AY62" s="32"/>
      <c r="AZ62" s="32"/>
      <c r="BA62" s="32"/>
      <c r="BB62" s="32"/>
      <c r="BC62" s="32"/>
      <c r="BD62" s="32"/>
      <c r="BE62" s="66" t="s">
        <v>294</v>
      </c>
      <c r="BF62" s="40">
        <v>0</v>
      </c>
      <c r="BG62" s="40">
        <v>130000</v>
      </c>
      <c r="BH62" s="40">
        <f t="shared" si="2"/>
        <v>96720000</v>
      </c>
      <c r="BI62" s="41"/>
      <c r="BJ62" s="315" t="s">
        <v>6326</v>
      </c>
      <c r="BK62" s="42"/>
    </row>
    <row r="63" spans="1:63" ht="279.75" customHeight="1">
      <c r="A63" s="28">
        <v>54</v>
      </c>
      <c r="B63" s="29" t="s">
        <v>295</v>
      </c>
      <c r="C63" s="483" t="s">
        <v>296</v>
      </c>
      <c r="D63" s="29"/>
      <c r="E63" s="29" t="s">
        <v>297</v>
      </c>
      <c r="F63" s="324" t="s">
        <v>6722</v>
      </c>
      <c r="G63" s="63" t="s">
        <v>299</v>
      </c>
      <c r="H63" s="30"/>
      <c r="I63" s="28" t="s">
        <v>283</v>
      </c>
      <c r="J63" s="28"/>
      <c r="K63" s="28"/>
      <c r="L63" s="68">
        <v>152</v>
      </c>
      <c r="M63" s="68">
        <v>34</v>
      </c>
      <c r="N63" s="32"/>
      <c r="O63" s="32">
        <v>0</v>
      </c>
      <c r="P63" s="32">
        <f t="shared" si="4"/>
        <v>0</v>
      </c>
      <c r="Q63" s="33">
        <v>160</v>
      </c>
      <c r="R63" s="34">
        <f t="shared" si="3"/>
        <v>260</v>
      </c>
      <c r="S63" s="32"/>
      <c r="T63" s="32"/>
      <c r="U63" s="32"/>
      <c r="V63" s="32"/>
      <c r="W63" s="32"/>
      <c r="X63" s="32"/>
      <c r="Y63" s="32"/>
      <c r="Z63" s="43"/>
      <c r="AA63" s="32"/>
      <c r="AB63" s="32"/>
      <c r="AC63" s="44"/>
      <c r="AD63" s="32"/>
      <c r="AE63" s="32"/>
      <c r="AF63" s="32"/>
      <c r="AG63" s="32"/>
      <c r="AH63" s="32"/>
      <c r="AI63" s="32"/>
      <c r="AJ63" s="32"/>
      <c r="AK63" s="32"/>
      <c r="AL63" s="32"/>
      <c r="AM63" s="32"/>
      <c r="AN63" s="32">
        <v>0</v>
      </c>
      <c r="AO63" s="45"/>
      <c r="AP63" s="69">
        <v>150</v>
      </c>
      <c r="AQ63" s="32"/>
      <c r="AR63" s="32">
        <v>0</v>
      </c>
      <c r="AS63" s="32">
        <v>40</v>
      </c>
      <c r="AT63" s="32"/>
      <c r="AU63" s="37">
        <v>70</v>
      </c>
      <c r="AV63" s="32"/>
      <c r="AW63" s="32"/>
      <c r="AX63" s="32"/>
      <c r="AY63" s="32"/>
      <c r="AZ63" s="32"/>
      <c r="BA63" s="32"/>
      <c r="BB63" s="32"/>
      <c r="BC63" s="32"/>
      <c r="BD63" s="32"/>
      <c r="BE63" s="39"/>
      <c r="BF63" s="40">
        <v>0</v>
      </c>
      <c r="BG63" s="40">
        <v>249700</v>
      </c>
      <c r="BH63" s="40">
        <f t="shared" si="2"/>
        <v>64922000</v>
      </c>
      <c r="BI63" s="41"/>
      <c r="BJ63" s="315" t="s">
        <v>6326</v>
      </c>
      <c r="BK63" s="42"/>
    </row>
    <row r="64" spans="1:63" ht="132" customHeight="1">
      <c r="A64" s="28">
        <v>55</v>
      </c>
      <c r="B64" s="29" t="s">
        <v>300</v>
      </c>
      <c r="C64" s="29" t="s">
        <v>301</v>
      </c>
      <c r="D64" s="29"/>
      <c r="E64" s="29" t="s">
        <v>302</v>
      </c>
      <c r="F64" s="63" t="s">
        <v>303</v>
      </c>
      <c r="G64" s="29"/>
      <c r="H64" s="30"/>
      <c r="I64" s="28" t="s">
        <v>283</v>
      </c>
      <c r="J64" s="28"/>
      <c r="K64" s="28"/>
      <c r="L64" s="31">
        <v>120</v>
      </c>
      <c r="M64" s="31">
        <v>80</v>
      </c>
      <c r="N64" s="32"/>
      <c r="O64" s="32">
        <v>0</v>
      </c>
      <c r="P64" s="32">
        <f t="shared" si="4"/>
        <v>0</v>
      </c>
      <c r="Q64" s="33">
        <v>380</v>
      </c>
      <c r="R64" s="34">
        <f t="shared" si="3"/>
        <v>500</v>
      </c>
      <c r="S64" s="32"/>
      <c r="T64" s="32"/>
      <c r="U64" s="32"/>
      <c r="V64" s="32"/>
      <c r="W64" s="32"/>
      <c r="X64" s="32"/>
      <c r="Y64" s="32"/>
      <c r="Z64" s="43"/>
      <c r="AA64" s="32"/>
      <c r="AB64" s="32"/>
      <c r="AC64" s="44"/>
      <c r="AD64" s="32"/>
      <c r="AE64" s="32"/>
      <c r="AF64" s="32"/>
      <c r="AG64" s="32"/>
      <c r="AH64" s="32"/>
      <c r="AI64" s="32">
        <v>400</v>
      </c>
      <c r="AJ64" s="32"/>
      <c r="AK64" s="32"/>
      <c r="AL64" s="32"/>
      <c r="AM64" s="32"/>
      <c r="AN64" s="32">
        <v>0</v>
      </c>
      <c r="AO64" s="45"/>
      <c r="AP64" s="32"/>
      <c r="AQ64" s="32"/>
      <c r="AR64" s="32">
        <v>0</v>
      </c>
      <c r="AS64" s="32">
        <v>50</v>
      </c>
      <c r="AT64" s="32"/>
      <c r="AU64" s="37">
        <v>50</v>
      </c>
      <c r="AV64" s="32"/>
      <c r="AW64" s="32"/>
      <c r="AX64" s="32"/>
      <c r="AY64" s="32"/>
      <c r="AZ64" s="32"/>
      <c r="BA64" s="32"/>
      <c r="BB64" s="32"/>
      <c r="BC64" s="32"/>
      <c r="BD64" s="32"/>
      <c r="BE64" s="39"/>
      <c r="BF64" s="40">
        <v>0</v>
      </c>
      <c r="BG64" s="40">
        <v>360000</v>
      </c>
      <c r="BH64" s="40">
        <f t="shared" si="2"/>
        <v>180000000</v>
      </c>
      <c r="BI64" s="41"/>
      <c r="BJ64" s="42" t="s">
        <v>6039</v>
      </c>
      <c r="BK64" s="42"/>
    </row>
    <row r="65" spans="1:63" ht="396" customHeight="1">
      <c r="A65" s="28">
        <v>56</v>
      </c>
      <c r="B65" s="29" t="s">
        <v>304</v>
      </c>
      <c r="C65" s="29" t="s">
        <v>305</v>
      </c>
      <c r="D65" s="29"/>
      <c r="E65" s="29" t="s">
        <v>306</v>
      </c>
      <c r="F65" s="29" t="s">
        <v>307</v>
      </c>
      <c r="G65" s="29"/>
      <c r="H65" s="30"/>
      <c r="I65" s="28" t="s">
        <v>283</v>
      </c>
      <c r="J65" s="28"/>
      <c r="K65" s="28"/>
      <c r="L65" s="31">
        <v>4</v>
      </c>
      <c r="M65" s="31">
        <v>6</v>
      </c>
      <c r="N65" s="32"/>
      <c r="O65" s="32">
        <v>0</v>
      </c>
      <c r="P65" s="32">
        <f t="shared" si="4"/>
        <v>0</v>
      </c>
      <c r="Q65" s="33">
        <v>20</v>
      </c>
      <c r="R65" s="34">
        <f t="shared" si="3"/>
        <v>20</v>
      </c>
      <c r="S65" s="32"/>
      <c r="T65" s="32"/>
      <c r="U65" s="32"/>
      <c r="V65" s="32"/>
      <c r="W65" s="32"/>
      <c r="X65" s="32"/>
      <c r="Y65" s="32"/>
      <c r="Z65" s="43"/>
      <c r="AA65" s="32"/>
      <c r="AB65" s="32"/>
      <c r="AC65" s="44"/>
      <c r="AD65" s="32"/>
      <c r="AE65" s="32"/>
      <c r="AF65" s="32"/>
      <c r="AG65" s="32">
        <v>20</v>
      </c>
      <c r="AH65" s="32"/>
      <c r="AI65" s="32"/>
      <c r="AJ65" s="32"/>
      <c r="AK65" s="32"/>
      <c r="AL65" s="32"/>
      <c r="AM65" s="32"/>
      <c r="AN65" s="32">
        <v>0</v>
      </c>
      <c r="AO65" s="45"/>
      <c r="AP65" s="32"/>
      <c r="AQ65" s="32"/>
      <c r="AR65" s="32">
        <v>0</v>
      </c>
      <c r="AS65" s="32"/>
      <c r="AT65" s="32"/>
      <c r="AU65" s="32"/>
      <c r="AV65" s="32"/>
      <c r="AW65" s="32"/>
      <c r="AX65" s="32"/>
      <c r="AY65" s="32"/>
      <c r="AZ65" s="32"/>
      <c r="BA65" s="32"/>
      <c r="BB65" s="32"/>
      <c r="BC65" s="32"/>
      <c r="BD65" s="32"/>
      <c r="BE65" s="39"/>
      <c r="BF65" s="40">
        <v>0</v>
      </c>
      <c r="BG65" s="40">
        <v>13740000</v>
      </c>
      <c r="BH65" s="40">
        <f t="shared" si="2"/>
        <v>274800000</v>
      </c>
      <c r="BI65" s="41"/>
      <c r="BJ65" s="315" t="s">
        <v>6326</v>
      </c>
      <c r="BK65" s="42"/>
    </row>
    <row r="66" spans="1:63" ht="362.25" customHeight="1">
      <c r="A66" s="28">
        <v>57</v>
      </c>
      <c r="B66" s="29" t="s">
        <v>308</v>
      </c>
      <c r="C66" s="483" t="s">
        <v>309</v>
      </c>
      <c r="D66" s="29"/>
      <c r="E66" s="29" t="s">
        <v>310</v>
      </c>
      <c r="F66" s="29" t="s">
        <v>311</v>
      </c>
      <c r="G66" s="67" t="s">
        <v>312</v>
      </c>
      <c r="H66" s="30"/>
      <c r="I66" s="28" t="s">
        <v>283</v>
      </c>
      <c r="J66" s="28"/>
      <c r="K66" s="28"/>
      <c r="L66" s="68">
        <v>7</v>
      </c>
      <c r="M66" s="68">
        <v>5</v>
      </c>
      <c r="N66" s="32"/>
      <c r="O66" s="32">
        <v>0</v>
      </c>
      <c r="P66" s="32">
        <f t="shared" si="4"/>
        <v>0</v>
      </c>
      <c r="Q66" s="33">
        <v>12</v>
      </c>
      <c r="R66" s="34">
        <f t="shared" si="3"/>
        <v>30</v>
      </c>
      <c r="S66" s="32"/>
      <c r="T66" s="32"/>
      <c r="U66" s="32"/>
      <c r="V66" s="32"/>
      <c r="W66" s="32"/>
      <c r="X66" s="32"/>
      <c r="Y66" s="32"/>
      <c r="Z66" s="43"/>
      <c r="AA66" s="32"/>
      <c r="AB66" s="32"/>
      <c r="AC66" s="44"/>
      <c r="AD66" s="32"/>
      <c r="AE66" s="32"/>
      <c r="AF66" s="32"/>
      <c r="AG66" s="32"/>
      <c r="AH66" s="32"/>
      <c r="AI66" s="32"/>
      <c r="AJ66" s="32"/>
      <c r="AK66" s="32"/>
      <c r="AL66" s="32"/>
      <c r="AM66" s="32"/>
      <c r="AN66" s="32">
        <v>0</v>
      </c>
      <c r="AO66" s="45"/>
      <c r="AP66" s="70">
        <v>30</v>
      </c>
      <c r="AQ66" s="32"/>
      <c r="AR66" s="32">
        <v>0</v>
      </c>
      <c r="AS66" s="32"/>
      <c r="AT66" s="32"/>
      <c r="AU66" s="32"/>
      <c r="AV66" s="32"/>
      <c r="AW66" s="32"/>
      <c r="AX66" s="32"/>
      <c r="AY66" s="32"/>
      <c r="AZ66" s="32"/>
      <c r="BA66" s="32"/>
      <c r="BB66" s="32"/>
      <c r="BC66" s="32"/>
      <c r="BD66" s="32"/>
      <c r="BE66" s="39"/>
      <c r="BF66" s="40">
        <v>0</v>
      </c>
      <c r="BG66" s="40">
        <v>4197900</v>
      </c>
      <c r="BH66" s="40">
        <f t="shared" si="2"/>
        <v>125937000</v>
      </c>
      <c r="BI66" s="41"/>
      <c r="BJ66" s="315" t="s">
        <v>6326</v>
      </c>
      <c r="BK66" s="42"/>
    </row>
    <row r="67" spans="1:63" ht="181.5" customHeight="1">
      <c r="A67" s="28">
        <v>58</v>
      </c>
      <c r="B67" s="29" t="s">
        <v>313</v>
      </c>
      <c r="C67" s="29" t="s">
        <v>314</v>
      </c>
      <c r="D67" s="29"/>
      <c r="E67" s="29" t="s">
        <v>315</v>
      </c>
      <c r="F67" s="29" t="s">
        <v>316</v>
      </c>
      <c r="G67" s="29"/>
      <c r="H67" s="30"/>
      <c r="I67" s="28" t="s">
        <v>283</v>
      </c>
      <c r="J67" s="28"/>
      <c r="K67" s="28"/>
      <c r="L67" s="31">
        <v>52</v>
      </c>
      <c r="M67" s="31">
        <v>458</v>
      </c>
      <c r="N67" s="32"/>
      <c r="O67" s="32">
        <v>0</v>
      </c>
      <c r="P67" s="32">
        <f t="shared" si="4"/>
        <v>0</v>
      </c>
      <c r="Q67" s="33">
        <v>400</v>
      </c>
      <c r="R67" s="34">
        <f t="shared" si="3"/>
        <v>750</v>
      </c>
      <c r="S67" s="32"/>
      <c r="T67" s="32"/>
      <c r="U67" s="32"/>
      <c r="V67" s="32"/>
      <c r="W67" s="32"/>
      <c r="X67" s="32"/>
      <c r="Y67" s="32"/>
      <c r="Z67" s="43"/>
      <c r="AA67" s="32"/>
      <c r="AB67" s="32">
        <v>50</v>
      </c>
      <c r="AC67" s="44"/>
      <c r="AD67" s="32"/>
      <c r="AE67" s="32"/>
      <c r="AF67" s="37">
        <v>700</v>
      </c>
      <c r="AG67" s="32"/>
      <c r="AH67" s="32"/>
      <c r="AI67" s="32"/>
      <c r="AJ67" s="32"/>
      <c r="AK67" s="32"/>
      <c r="AL67" s="32"/>
      <c r="AM67" s="32"/>
      <c r="AN67" s="32">
        <v>0</v>
      </c>
      <c r="AO67" s="45"/>
      <c r="AP67" s="32"/>
      <c r="AQ67" s="32"/>
      <c r="AR67" s="32">
        <v>0</v>
      </c>
      <c r="AS67" s="32"/>
      <c r="AT67" s="32"/>
      <c r="AU67" s="32"/>
      <c r="AV67" s="32"/>
      <c r="AW67" s="32"/>
      <c r="AX67" s="32"/>
      <c r="AY67" s="32"/>
      <c r="AZ67" s="32"/>
      <c r="BA67" s="32"/>
      <c r="BB67" s="32"/>
      <c r="BC67" s="32"/>
      <c r="BD67" s="32"/>
      <c r="BE67" s="39"/>
      <c r="BF67" s="40">
        <v>0</v>
      </c>
      <c r="BG67" s="40">
        <v>72400</v>
      </c>
      <c r="BH67" s="40">
        <f t="shared" si="2"/>
        <v>54300000</v>
      </c>
      <c r="BI67" s="41"/>
      <c r="BJ67" s="315" t="s">
        <v>6039</v>
      </c>
      <c r="BK67" s="42"/>
    </row>
    <row r="68" spans="1:63" ht="274.5" customHeight="1">
      <c r="A68" s="28">
        <v>59</v>
      </c>
      <c r="B68" s="29" t="s">
        <v>317</v>
      </c>
      <c r="C68" s="29" t="s">
        <v>318</v>
      </c>
      <c r="D68" s="29"/>
      <c r="E68" s="29" t="s">
        <v>319</v>
      </c>
      <c r="F68" s="29" t="s">
        <v>320</v>
      </c>
      <c r="G68" s="29"/>
      <c r="H68" s="30"/>
      <c r="I68" s="28" t="s">
        <v>283</v>
      </c>
      <c r="J68" s="28"/>
      <c r="K68" s="28"/>
      <c r="L68" s="31">
        <v>200</v>
      </c>
      <c r="M68" s="31">
        <v>55</v>
      </c>
      <c r="N68" s="32"/>
      <c r="O68" s="32">
        <v>5</v>
      </c>
      <c r="P68" s="32">
        <f t="shared" si="4"/>
        <v>5</v>
      </c>
      <c r="Q68" s="33">
        <v>510</v>
      </c>
      <c r="R68" s="34">
        <f t="shared" si="3"/>
        <v>716</v>
      </c>
      <c r="S68" s="32"/>
      <c r="T68" s="32"/>
      <c r="U68" s="32"/>
      <c r="V68" s="32"/>
      <c r="W68" s="32"/>
      <c r="X68" s="32"/>
      <c r="Y68" s="32"/>
      <c r="Z68" s="43"/>
      <c r="AA68" s="32"/>
      <c r="AB68" s="32"/>
      <c r="AC68" s="44"/>
      <c r="AD68" s="32"/>
      <c r="AE68" s="32"/>
      <c r="AF68" s="32"/>
      <c r="AG68" s="32"/>
      <c r="AH68" s="32"/>
      <c r="AI68" s="32">
        <v>500</v>
      </c>
      <c r="AJ68" s="32"/>
      <c r="AK68" s="32"/>
      <c r="AL68" s="32"/>
      <c r="AM68" s="32"/>
      <c r="AN68" s="32">
        <v>0</v>
      </c>
      <c r="AO68" s="45"/>
      <c r="AP68" s="32"/>
      <c r="AQ68" s="32"/>
      <c r="AR68" s="32">
        <v>0</v>
      </c>
      <c r="AS68" s="32">
        <v>60</v>
      </c>
      <c r="AT68" s="32">
        <v>6</v>
      </c>
      <c r="AU68" s="37">
        <v>50</v>
      </c>
      <c r="AV68" s="32">
        <v>100</v>
      </c>
      <c r="AW68" s="32"/>
      <c r="AX68" s="32"/>
      <c r="AY68" s="32"/>
      <c r="AZ68" s="32"/>
      <c r="BA68" s="32"/>
      <c r="BB68" s="32"/>
      <c r="BC68" s="32"/>
      <c r="BD68" s="32"/>
      <c r="BE68" s="39"/>
      <c r="BF68" s="40">
        <v>0</v>
      </c>
      <c r="BG68" s="40">
        <v>417900</v>
      </c>
      <c r="BH68" s="40">
        <f t="shared" si="2"/>
        <v>299216400</v>
      </c>
      <c r="BI68" s="41"/>
      <c r="BJ68" s="42" t="s">
        <v>6039</v>
      </c>
      <c r="BK68" s="42"/>
    </row>
    <row r="69" spans="1:63" ht="115.5" customHeight="1">
      <c r="A69" s="28">
        <v>60</v>
      </c>
      <c r="B69" s="29" t="s">
        <v>321</v>
      </c>
      <c r="C69" s="29" t="s">
        <v>322</v>
      </c>
      <c r="D69" s="29"/>
      <c r="E69" s="29"/>
      <c r="F69" s="29" t="s">
        <v>323</v>
      </c>
      <c r="G69" s="29"/>
      <c r="H69" s="30"/>
      <c r="I69" s="28" t="s">
        <v>283</v>
      </c>
      <c r="J69" s="28"/>
      <c r="K69" s="28"/>
      <c r="L69" s="31"/>
      <c r="M69" s="31"/>
      <c r="N69" s="32"/>
      <c r="O69" s="32">
        <v>0</v>
      </c>
      <c r="P69" s="32">
        <f t="shared" si="4"/>
        <v>0</v>
      </c>
      <c r="Q69" s="33">
        <v>5</v>
      </c>
      <c r="R69" s="34">
        <f t="shared" si="3"/>
        <v>0</v>
      </c>
      <c r="S69" s="32"/>
      <c r="T69" s="32"/>
      <c r="U69" s="32"/>
      <c r="V69" s="32"/>
      <c r="W69" s="32"/>
      <c r="X69" s="32"/>
      <c r="Y69" s="32"/>
      <c r="Z69" s="43"/>
      <c r="AA69" s="32"/>
      <c r="AB69" s="32"/>
      <c r="AC69" s="44"/>
      <c r="AD69" s="32"/>
      <c r="AE69" s="32"/>
      <c r="AF69" s="32"/>
      <c r="AG69" s="32"/>
      <c r="AH69" s="32"/>
      <c r="AI69" s="32"/>
      <c r="AJ69" s="32"/>
      <c r="AK69" s="32"/>
      <c r="AL69" s="32"/>
      <c r="AM69" s="32"/>
      <c r="AN69" s="32">
        <v>0</v>
      </c>
      <c r="AO69" s="45"/>
      <c r="AP69" s="32"/>
      <c r="AQ69" s="32"/>
      <c r="AR69" s="32">
        <v>0</v>
      </c>
      <c r="AS69" s="32"/>
      <c r="AT69" s="32"/>
      <c r="AU69" s="32"/>
      <c r="AV69" s="32"/>
      <c r="AW69" s="32"/>
      <c r="AX69" s="32"/>
      <c r="AY69" s="32"/>
      <c r="AZ69" s="32"/>
      <c r="BA69" s="32"/>
      <c r="BB69" s="32"/>
      <c r="BC69" s="32"/>
      <c r="BD69" s="32"/>
      <c r="BE69" s="39"/>
      <c r="BF69" s="40">
        <v>0</v>
      </c>
      <c r="BG69" s="40">
        <v>226653000</v>
      </c>
      <c r="BH69" s="40">
        <f t="shared" si="2"/>
        <v>0</v>
      </c>
      <c r="BI69" s="41"/>
      <c r="BJ69" s="315" t="s">
        <v>6039</v>
      </c>
      <c r="BK69" s="42"/>
    </row>
    <row r="70" spans="1:63" ht="82.5" customHeight="1">
      <c r="A70" s="28">
        <v>61</v>
      </c>
      <c r="B70" s="29" t="s">
        <v>324</v>
      </c>
      <c r="C70" s="29" t="s">
        <v>325</v>
      </c>
      <c r="D70" s="29"/>
      <c r="E70" s="29" t="s">
        <v>326</v>
      </c>
      <c r="F70" s="29" t="s">
        <v>327</v>
      </c>
      <c r="G70" s="29"/>
      <c r="H70" s="30"/>
      <c r="I70" s="28" t="s">
        <v>283</v>
      </c>
      <c r="J70" s="28"/>
      <c r="K70" s="28"/>
      <c r="L70" s="31"/>
      <c r="M70" s="31"/>
      <c r="N70" s="32"/>
      <c r="O70" s="32">
        <v>0</v>
      </c>
      <c r="P70" s="32">
        <f t="shared" si="4"/>
        <v>0</v>
      </c>
      <c r="Q70" s="33">
        <v>10</v>
      </c>
      <c r="R70" s="34">
        <f t="shared" si="3"/>
        <v>5</v>
      </c>
      <c r="S70" s="32"/>
      <c r="T70" s="32"/>
      <c r="U70" s="32"/>
      <c r="V70" s="32"/>
      <c r="W70" s="32"/>
      <c r="X70" s="32"/>
      <c r="Y70" s="32"/>
      <c r="Z70" s="43"/>
      <c r="AA70" s="32"/>
      <c r="AB70" s="32"/>
      <c r="AC70" s="48">
        <v>5</v>
      </c>
      <c r="AD70" s="32"/>
      <c r="AE70" s="32"/>
      <c r="AF70" s="32"/>
      <c r="AG70" s="32"/>
      <c r="AH70" s="32"/>
      <c r="AI70" s="32"/>
      <c r="AJ70" s="32"/>
      <c r="AK70" s="32"/>
      <c r="AL70" s="32"/>
      <c r="AM70" s="32"/>
      <c r="AN70" s="32">
        <v>0</v>
      </c>
      <c r="AO70" s="45"/>
      <c r="AP70" s="32"/>
      <c r="AQ70" s="32"/>
      <c r="AR70" s="32">
        <v>0</v>
      </c>
      <c r="AS70" s="32"/>
      <c r="AT70" s="32"/>
      <c r="AU70" s="32"/>
      <c r="AV70" s="32"/>
      <c r="AW70" s="32"/>
      <c r="AX70" s="32"/>
      <c r="AY70" s="32"/>
      <c r="AZ70" s="32"/>
      <c r="BA70" s="32"/>
      <c r="BB70" s="32"/>
      <c r="BC70" s="32"/>
      <c r="BD70" s="32"/>
      <c r="BE70" s="39"/>
      <c r="BF70" s="40">
        <v>0</v>
      </c>
      <c r="BG70" s="40">
        <v>2835000</v>
      </c>
      <c r="BH70" s="40">
        <f t="shared" si="2"/>
        <v>14175000</v>
      </c>
      <c r="BI70" s="41"/>
      <c r="BJ70" s="315" t="s">
        <v>6326</v>
      </c>
      <c r="BK70" s="42"/>
    </row>
    <row r="71" spans="1:63" ht="132" customHeight="1">
      <c r="A71" s="28">
        <v>62</v>
      </c>
      <c r="B71" s="29" t="s">
        <v>328</v>
      </c>
      <c r="C71" s="29" t="s">
        <v>329</v>
      </c>
      <c r="D71" s="29"/>
      <c r="E71" s="29" t="s">
        <v>330</v>
      </c>
      <c r="F71" s="29" t="s">
        <v>331</v>
      </c>
      <c r="G71" s="29"/>
      <c r="H71" s="30"/>
      <c r="I71" s="28" t="s">
        <v>283</v>
      </c>
      <c r="J71" s="28"/>
      <c r="K71" s="28"/>
      <c r="L71" s="31"/>
      <c r="M71" s="31"/>
      <c r="N71" s="32"/>
      <c r="O71" s="32">
        <v>0</v>
      </c>
      <c r="P71" s="32">
        <f t="shared" si="4"/>
        <v>0</v>
      </c>
      <c r="Q71" s="33">
        <v>9</v>
      </c>
      <c r="R71" s="34">
        <f t="shared" si="3"/>
        <v>0</v>
      </c>
      <c r="S71" s="32"/>
      <c r="T71" s="32"/>
      <c r="U71" s="32"/>
      <c r="V71" s="32"/>
      <c r="W71" s="32"/>
      <c r="X71" s="32"/>
      <c r="Y71" s="32"/>
      <c r="Z71" s="43"/>
      <c r="AA71" s="32"/>
      <c r="AB71" s="32"/>
      <c r="AC71" s="44"/>
      <c r="AD71" s="32"/>
      <c r="AE71" s="32"/>
      <c r="AF71" s="32"/>
      <c r="AG71" s="32"/>
      <c r="AH71" s="32"/>
      <c r="AI71" s="32"/>
      <c r="AJ71" s="32"/>
      <c r="AK71" s="32"/>
      <c r="AL71" s="32"/>
      <c r="AM71" s="32"/>
      <c r="AN71" s="32">
        <v>0</v>
      </c>
      <c r="AO71" s="45"/>
      <c r="AP71" s="32"/>
      <c r="AQ71" s="32"/>
      <c r="AR71" s="32">
        <v>0</v>
      </c>
      <c r="AS71" s="32"/>
      <c r="AT71" s="32"/>
      <c r="AU71" s="32"/>
      <c r="AV71" s="32"/>
      <c r="AW71" s="32"/>
      <c r="AX71" s="32"/>
      <c r="AY71" s="32"/>
      <c r="AZ71" s="32"/>
      <c r="BA71" s="32"/>
      <c r="BB71" s="32"/>
      <c r="BC71" s="32"/>
      <c r="BD71" s="32"/>
      <c r="BE71" s="39"/>
      <c r="BF71" s="40">
        <v>0</v>
      </c>
      <c r="BG71" s="40">
        <v>3000000</v>
      </c>
      <c r="BH71" s="40">
        <f t="shared" si="2"/>
        <v>0</v>
      </c>
      <c r="BI71" s="41"/>
      <c r="BJ71" s="315" t="s">
        <v>6039</v>
      </c>
      <c r="BK71" s="42"/>
    </row>
    <row r="72" spans="1:63" ht="115.5" customHeight="1">
      <c r="A72" s="28">
        <v>63</v>
      </c>
      <c r="B72" s="29" t="s">
        <v>332</v>
      </c>
      <c r="C72" s="29" t="s">
        <v>333</v>
      </c>
      <c r="D72" s="29"/>
      <c r="E72" s="29" t="s">
        <v>334</v>
      </c>
      <c r="F72" s="29" t="s">
        <v>335</v>
      </c>
      <c r="G72" s="29"/>
      <c r="H72" s="30"/>
      <c r="I72" s="28" t="s">
        <v>283</v>
      </c>
      <c r="J72" s="28"/>
      <c r="K72" s="28"/>
      <c r="L72" s="31">
        <v>8</v>
      </c>
      <c r="M72" s="31">
        <v>10</v>
      </c>
      <c r="N72" s="32"/>
      <c r="O72" s="32">
        <v>5</v>
      </c>
      <c r="P72" s="32">
        <f t="shared" si="4"/>
        <v>5</v>
      </c>
      <c r="Q72" s="33">
        <v>280</v>
      </c>
      <c r="R72" s="34">
        <f t="shared" si="3"/>
        <v>150</v>
      </c>
      <c r="S72" s="32"/>
      <c r="T72" s="32"/>
      <c r="U72" s="32"/>
      <c r="V72" s="32"/>
      <c r="W72" s="32"/>
      <c r="X72" s="32"/>
      <c r="Y72" s="32"/>
      <c r="Z72" s="43"/>
      <c r="AA72" s="32"/>
      <c r="AB72" s="32"/>
      <c r="AC72" s="44"/>
      <c r="AD72" s="32"/>
      <c r="AE72" s="32"/>
      <c r="AF72" s="32"/>
      <c r="AG72" s="37">
        <v>50</v>
      </c>
      <c r="AH72" s="32"/>
      <c r="AI72" s="32">
        <v>100</v>
      </c>
      <c r="AJ72" s="32"/>
      <c r="AK72" s="32"/>
      <c r="AL72" s="32"/>
      <c r="AM72" s="32"/>
      <c r="AN72" s="32">
        <v>0</v>
      </c>
      <c r="AO72" s="45"/>
      <c r="AP72" s="32"/>
      <c r="AQ72" s="32"/>
      <c r="AR72" s="32">
        <v>0</v>
      </c>
      <c r="AS72" s="32"/>
      <c r="AT72" s="32"/>
      <c r="AU72" s="32"/>
      <c r="AV72" s="32"/>
      <c r="AW72" s="32"/>
      <c r="AX72" s="32"/>
      <c r="AY72" s="32"/>
      <c r="AZ72" s="32"/>
      <c r="BA72" s="32"/>
      <c r="BB72" s="32"/>
      <c r="BC72" s="32"/>
      <c r="BD72" s="32"/>
      <c r="BE72" s="39"/>
      <c r="BF72" s="40">
        <v>0</v>
      </c>
      <c r="BG72" s="40">
        <v>3350000</v>
      </c>
      <c r="BH72" s="40">
        <f t="shared" si="2"/>
        <v>502500000</v>
      </c>
      <c r="BI72" s="41"/>
      <c r="BJ72" s="42" t="s">
        <v>6039</v>
      </c>
      <c r="BK72" s="42"/>
    </row>
    <row r="73" spans="1:63" ht="148.5" customHeight="1">
      <c r="A73" s="28">
        <v>64</v>
      </c>
      <c r="B73" s="29" t="s">
        <v>336</v>
      </c>
      <c r="C73" s="29" t="s">
        <v>337</v>
      </c>
      <c r="D73" s="29"/>
      <c r="E73" s="29" t="s">
        <v>338</v>
      </c>
      <c r="F73" s="29" t="s">
        <v>339</v>
      </c>
      <c r="G73" s="67" t="s">
        <v>340</v>
      </c>
      <c r="H73" s="30"/>
      <c r="I73" s="28" t="s">
        <v>283</v>
      </c>
      <c r="J73" s="28"/>
      <c r="K73" s="28"/>
      <c r="L73" s="68">
        <v>30900</v>
      </c>
      <c r="M73" s="68">
        <v>9722</v>
      </c>
      <c r="N73" s="32"/>
      <c r="O73" s="32">
        <v>0</v>
      </c>
      <c r="P73" s="32">
        <f t="shared" si="4"/>
        <v>0</v>
      </c>
      <c r="Q73" s="33">
        <v>33600</v>
      </c>
      <c r="R73" s="34">
        <f t="shared" si="3"/>
        <v>48000</v>
      </c>
      <c r="S73" s="32"/>
      <c r="T73" s="32"/>
      <c r="U73" s="32"/>
      <c r="V73" s="32"/>
      <c r="W73" s="32"/>
      <c r="X73" s="32"/>
      <c r="Y73" s="32"/>
      <c r="Z73" s="43"/>
      <c r="AA73" s="32"/>
      <c r="AB73" s="32"/>
      <c r="AC73" s="44"/>
      <c r="AD73" s="32"/>
      <c r="AE73" s="32"/>
      <c r="AF73" s="32"/>
      <c r="AG73" s="32"/>
      <c r="AH73" s="32"/>
      <c r="AI73" s="32"/>
      <c r="AJ73" s="32"/>
      <c r="AK73" s="32"/>
      <c r="AL73" s="32"/>
      <c r="AM73" s="32"/>
      <c r="AN73" s="32">
        <v>0</v>
      </c>
      <c r="AO73" s="45"/>
      <c r="AP73" s="32">
        <v>48000</v>
      </c>
      <c r="AQ73" s="32"/>
      <c r="AR73" s="32">
        <v>0</v>
      </c>
      <c r="AS73" s="32"/>
      <c r="AT73" s="32"/>
      <c r="AU73" s="32"/>
      <c r="AV73" s="32"/>
      <c r="AW73" s="32"/>
      <c r="AX73" s="32"/>
      <c r="AY73" s="32"/>
      <c r="AZ73" s="32"/>
      <c r="BA73" s="32"/>
      <c r="BB73" s="32"/>
      <c r="BC73" s="32"/>
      <c r="BD73" s="32"/>
      <c r="BE73" s="39"/>
      <c r="BF73" s="40">
        <v>0</v>
      </c>
      <c r="BG73" s="40">
        <v>41990</v>
      </c>
      <c r="BH73" s="40">
        <f t="shared" si="2"/>
        <v>2015520000</v>
      </c>
      <c r="BI73" s="41"/>
      <c r="BJ73" s="315" t="s">
        <v>6326</v>
      </c>
      <c r="BK73" s="42"/>
    </row>
    <row r="74" spans="1:63" ht="99" customHeight="1">
      <c r="A74" s="28">
        <v>65</v>
      </c>
      <c r="B74" s="29" t="s">
        <v>341</v>
      </c>
      <c r="C74" s="29" t="s">
        <v>342</v>
      </c>
      <c r="D74" s="29"/>
      <c r="E74" s="29" t="s">
        <v>343</v>
      </c>
      <c r="F74" s="29" t="s">
        <v>344</v>
      </c>
      <c r="G74" s="29"/>
      <c r="H74" s="30"/>
      <c r="I74" s="28" t="s">
        <v>283</v>
      </c>
      <c r="J74" s="28"/>
      <c r="K74" s="28"/>
      <c r="L74" s="31"/>
      <c r="M74" s="31"/>
      <c r="N74" s="32"/>
      <c r="O74" s="32">
        <v>0</v>
      </c>
      <c r="P74" s="32">
        <f t="shared" si="4"/>
        <v>0</v>
      </c>
      <c r="Q74" s="33">
        <v>730</v>
      </c>
      <c r="R74" s="34">
        <f t="shared" si="3"/>
        <v>265</v>
      </c>
      <c r="S74" s="32"/>
      <c r="T74" s="32"/>
      <c r="U74" s="32"/>
      <c r="V74" s="32"/>
      <c r="W74" s="32"/>
      <c r="X74" s="32"/>
      <c r="Y74" s="32"/>
      <c r="Z74" s="43"/>
      <c r="AA74" s="32"/>
      <c r="AB74" s="32"/>
      <c r="AC74" s="44"/>
      <c r="AD74" s="32"/>
      <c r="AE74" s="32"/>
      <c r="AF74" s="32"/>
      <c r="AG74" s="32"/>
      <c r="AH74" s="32"/>
      <c r="AI74" s="32"/>
      <c r="AJ74" s="32"/>
      <c r="AK74" s="32"/>
      <c r="AL74" s="32"/>
      <c r="AM74" s="32"/>
      <c r="AN74" s="32">
        <v>0</v>
      </c>
      <c r="AO74" s="60">
        <v>15</v>
      </c>
      <c r="AP74" s="32"/>
      <c r="AQ74" s="32"/>
      <c r="AR74" s="32">
        <v>0</v>
      </c>
      <c r="AS74" s="32"/>
      <c r="AT74" s="32">
        <v>150</v>
      </c>
      <c r="AU74" s="37">
        <v>100</v>
      </c>
      <c r="AV74" s="32"/>
      <c r="AW74" s="32"/>
      <c r="AX74" s="32"/>
      <c r="AY74" s="32"/>
      <c r="AZ74" s="32"/>
      <c r="BA74" s="32"/>
      <c r="BB74" s="32"/>
      <c r="BC74" s="32"/>
      <c r="BD74" s="32"/>
      <c r="BE74" s="39"/>
      <c r="BF74" s="40">
        <v>0</v>
      </c>
      <c r="BG74" s="40">
        <v>84000</v>
      </c>
      <c r="BH74" s="40">
        <f t="shared" ref="BH74:BH137" si="5">+BG74*R74</f>
        <v>22260000</v>
      </c>
      <c r="BI74" s="41"/>
      <c r="BJ74" s="315" t="s">
        <v>6039</v>
      </c>
      <c r="BK74" s="42"/>
    </row>
    <row r="75" spans="1:63" ht="115.5" customHeight="1">
      <c r="A75" s="28">
        <v>66</v>
      </c>
      <c r="B75" s="29" t="s">
        <v>345</v>
      </c>
      <c r="C75" s="29" t="s">
        <v>346</v>
      </c>
      <c r="D75" s="29"/>
      <c r="E75" s="29"/>
      <c r="F75" s="29" t="s">
        <v>347</v>
      </c>
      <c r="G75" s="29"/>
      <c r="H75" s="30"/>
      <c r="I75" s="28" t="s">
        <v>348</v>
      </c>
      <c r="J75" s="28"/>
      <c r="K75" s="28"/>
      <c r="L75" s="31"/>
      <c r="M75" s="31"/>
      <c r="N75" s="32"/>
      <c r="O75" s="32">
        <v>0</v>
      </c>
      <c r="P75" s="32">
        <f t="shared" si="4"/>
        <v>0</v>
      </c>
      <c r="Q75" s="33">
        <v>5000</v>
      </c>
      <c r="R75" s="34">
        <f t="shared" ref="R75:R138" si="6">SUM(S75:BD75)</f>
        <v>5000</v>
      </c>
      <c r="S75" s="32"/>
      <c r="T75" s="32"/>
      <c r="U75" s="32"/>
      <c r="V75" s="32"/>
      <c r="W75" s="32"/>
      <c r="X75" s="32"/>
      <c r="Y75" s="32"/>
      <c r="Z75" s="43"/>
      <c r="AA75" s="32"/>
      <c r="AB75" s="32"/>
      <c r="AC75" s="44"/>
      <c r="AD75" s="32"/>
      <c r="AE75" s="32"/>
      <c r="AF75" s="32"/>
      <c r="AG75" s="32"/>
      <c r="AH75" s="32"/>
      <c r="AI75" s="32"/>
      <c r="AJ75" s="32"/>
      <c r="AK75" s="32"/>
      <c r="AL75" s="32"/>
      <c r="AM75" s="32"/>
      <c r="AN75" s="32">
        <v>0</v>
      </c>
      <c r="AO75" s="45"/>
      <c r="AP75" s="32"/>
      <c r="AQ75" s="32"/>
      <c r="AR75" s="32">
        <v>0</v>
      </c>
      <c r="AS75" s="32"/>
      <c r="AT75" s="32"/>
      <c r="AU75" s="37">
        <v>5000</v>
      </c>
      <c r="AV75" s="32"/>
      <c r="AW75" s="32"/>
      <c r="AX75" s="32"/>
      <c r="AY75" s="32"/>
      <c r="AZ75" s="32"/>
      <c r="BA75" s="32"/>
      <c r="BB75" s="32"/>
      <c r="BC75" s="32"/>
      <c r="BD75" s="32"/>
      <c r="BE75" s="39"/>
      <c r="BF75" s="40">
        <v>0</v>
      </c>
      <c r="BG75" s="40">
        <v>29400</v>
      </c>
      <c r="BH75" s="40">
        <f t="shared" si="5"/>
        <v>147000000</v>
      </c>
      <c r="BI75" s="41"/>
      <c r="BJ75" s="315" t="s">
        <v>6327</v>
      </c>
      <c r="BK75" s="42"/>
    </row>
    <row r="76" spans="1:63" ht="297" customHeight="1">
      <c r="A76" s="28">
        <v>67</v>
      </c>
      <c r="B76" s="29" t="s">
        <v>349</v>
      </c>
      <c r="C76" s="29" t="s">
        <v>350</v>
      </c>
      <c r="D76" s="29"/>
      <c r="E76" s="29" t="s">
        <v>351</v>
      </c>
      <c r="F76" s="29" t="s">
        <v>352</v>
      </c>
      <c r="G76" s="29"/>
      <c r="H76" s="30"/>
      <c r="I76" s="28" t="s">
        <v>283</v>
      </c>
      <c r="J76" s="28"/>
      <c r="K76" s="28"/>
      <c r="L76" s="31"/>
      <c r="M76" s="31"/>
      <c r="N76" s="32"/>
      <c r="O76" s="32">
        <v>0</v>
      </c>
      <c r="P76" s="32">
        <f t="shared" si="4"/>
        <v>0</v>
      </c>
      <c r="Q76" s="33">
        <v>400</v>
      </c>
      <c r="R76" s="34">
        <f t="shared" si="6"/>
        <v>0</v>
      </c>
      <c r="S76" s="32"/>
      <c r="T76" s="32"/>
      <c r="U76" s="32"/>
      <c r="V76" s="32"/>
      <c r="W76" s="32"/>
      <c r="X76" s="32"/>
      <c r="Y76" s="32"/>
      <c r="Z76" s="43"/>
      <c r="AA76" s="32"/>
      <c r="AB76" s="32"/>
      <c r="AC76" s="44"/>
      <c r="AD76" s="32"/>
      <c r="AE76" s="32"/>
      <c r="AF76" s="32"/>
      <c r="AG76" s="32"/>
      <c r="AH76" s="32"/>
      <c r="AI76" s="32"/>
      <c r="AJ76" s="32"/>
      <c r="AK76" s="32"/>
      <c r="AL76" s="32"/>
      <c r="AM76" s="32"/>
      <c r="AN76" s="32">
        <v>0</v>
      </c>
      <c r="AO76" s="45"/>
      <c r="AP76" s="32"/>
      <c r="AQ76" s="32"/>
      <c r="AR76" s="32">
        <v>0</v>
      </c>
      <c r="AS76" s="32"/>
      <c r="AT76" s="32"/>
      <c r="AU76" s="32"/>
      <c r="AV76" s="32"/>
      <c r="AW76" s="32"/>
      <c r="AX76" s="32"/>
      <c r="AY76" s="32"/>
      <c r="AZ76" s="32"/>
      <c r="BA76" s="32"/>
      <c r="BB76" s="32"/>
      <c r="BC76" s="32"/>
      <c r="BD76" s="32"/>
      <c r="BE76" s="39"/>
      <c r="BF76" s="40">
        <v>0</v>
      </c>
      <c r="BG76" s="40">
        <v>735000</v>
      </c>
      <c r="BH76" s="40">
        <f t="shared" si="5"/>
        <v>0</v>
      </c>
      <c r="BI76" s="41"/>
      <c r="BJ76" s="315" t="s">
        <v>6039</v>
      </c>
      <c r="BK76" s="42"/>
    </row>
    <row r="77" spans="1:63" ht="148.5" customHeight="1">
      <c r="A77" s="28">
        <v>68</v>
      </c>
      <c r="B77" s="29" t="s">
        <v>353</v>
      </c>
      <c r="C77" s="29" t="s">
        <v>354</v>
      </c>
      <c r="D77" s="29"/>
      <c r="E77" s="29" t="s">
        <v>355</v>
      </c>
      <c r="F77" s="29" t="s">
        <v>356</v>
      </c>
      <c r="G77" s="29"/>
      <c r="H77" s="30"/>
      <c r="I77" s="28" t="s">
        <v>357</v>
      </c>
      <c r="J77" s="28"/>
      <c r="K77" s="28"/>
      <c r="L77" s="31"/>
      <c r="M77" s="31"/>
      <c r="N77" s="32"/>
      <c r="O77" s="32">
        <v>0</v>
      </c>
      <c r="P77" s="32">
        <f t="shared" si="4"/>
        <v>0</v>
      </c>
      <c r="Q77" s="33">
        <v>5000</v>
      </c>
      <c r="R77" s="34">
        <f t="shared" si="6"/>
        <v>22000</v>
      </c>
      <c r="S77" s="32"/>
      <c r="T77" s="32"/>
      <c r="U77" s="32"/>
      <c r="V77" s="32"/>
      <c r="W77" s="32"/>
      <c r="X77" s="32"/>
      <c r="Y77" s="32"/>
      <c r="Z77" s="43"/>
      <c r="AA77" s="32"/>
      <c r="AB77" s="32"/>
      <c r="AC77" s="71">
        <v>10000</v>
      </c>
      <c r="AD77" s="32"/>
      <c r="AE77" s="32"/>
      <c r="AF77" s="32"/>
      <c r="AG77" s="32"/>
      <c r="AH77" s="32"/>
      <c r="AI77" s="32"/>
      <c r="AJ77" s="32"/>
      <c r="AK77" s="32"/>
      <c r="AL77" s="32"/>
      <c r="AM77" s="32"/>
      <c r="AN77" s="32">
        <v>0</v>
      </c>
      <c r="AO77" s="45"/>
      <c r="AP77" s="32"/>
      <c r="AQ77" s="32"/>
      <c r="AR77" s="32">
        <v>0</v>
      </c>
      <c r="AS77" s="32">
        <v>10000</v>
      </c>
      <c r="AT77" s="32"/>
      <c r="AU77" s="37">
        <v>2000</v>
      </c>
      <c r="AV77" s="32"/>
      <c r="AW77" s="32"/>
      <c r="AX77" s="32"/>
      <c r="AY77" s="32"/>
      <c r="AZ77" s="32"/>
      <c r="BA77" s="32"/>
      <c r="BB77" s="32"/>
      <c r="BC77" s="32"/>
      <c r="BD77" s="32"/>
      <c r="BE77" s="39"/>
      <c r="BF77" s="40">
        <v>0</v>
      </c>
      <c r="BG77" s="40">
        <v>6279</v>
      </c>
      <c r="BH77" s="40">
        <f t="shared" si="5"/>
        <v>138138000</v>
      </c>
      <c r="BI77" s="41"/>
      <c r="BJ77" s="315" t="s">
        <v>6039</v>
      </c>
      <c r="BK77" s="42"/>
    </row>
    <row r="78" spans="1:63" ht="264" customHeight="1">
      <c r="A78" s="28">
        <v>69</v>
      </c>
      <c r="B78" s="29" t="s">
        <v>358</v>
      </c>
      <c r="C78" s="29" t="s">
        <v>359</v>
      </c>
      <c r="D78" s="29"/>
      <c r="E78" s="29" t="s">
        <v>360</v>
      </c>
      <c r="F78" s="29" t="s">
        <v>361</v>
      </c>
      <c r="G78" s="29"/>
      <c r="H78" s="30"/>
      <c r="I78" s="28" t="s">
        <v>283</v>
      </c>
      <c r="J78" s="28"/>
      <c r="K78" s="28"/>
      <c r="L78" s="31"/>
      <c r="M78" s="31"/>
      <c r="N78" s="32"/>
      <c r="O78" s="32">
        <v>0</v>
      </c>
      <c r="P78" s="32">
        <f t="shared" si="4"/>
        <v>0</v>
      </c>
      <c r="Q78" s="33">
        <v>330</v>
      </c>
      <c r="R78" s="34">
        <f t="shared" si="6"/>
        <v>126</v>
      </c>
      <c r="S78" s="32"/>
      <c r="T78" s="32"/>
      <c r="U78" s="32"/>
      <c r="V78" s="32"/>
      <c r="W78" s="32"/>
      <c r="X78" s="32"/>
      <c r="Y78" s="32"/>
      <c r="Z78" s="43"/>
      <c r="AA78" s="32"/>
      <c r="AB78" s="32"/>
      <c r="AC78" s="44"/>
      <c r="AD78" s="32"/>
      <c r="AE78" s="32"/>
      <c r="AF78" s="32"/>
      <c r="AG78" s="32"/>
      <c r="AH78" s="32"/>
      <c r="AI78" s="32"/>
      <c r="AJ78" s="32"/>
      <c r="AK78" s="32"/>
      <c r="AL78" s="32"/>
      <c r="AM78" s="32"/>
      <c r="AN78" s="32">
        <v>0</v>
      </c>
      <c r="AO78" s="45"/>
      <c r="AP78" s="32"/>
      <c r="AQ78" s="32"/>
      <c r="AR78" s="32">
        <v>0</v>
      </c>
      <c r="AS78" s="32"/>
      <c r="AT78" s="32">
        <v>6</v>
      </c>
      <c r="AU78" s="37">
        <v>30</v>
      </c>
      <c r="AV78" s="32">
        <v>90</v>
      </c>
      <c r="AW78" s="32"/>
      <c r="AX78" s="32"/>
      <c r="AY78" s="32"/>
      <c r="AZ78" s="32"/>
      <c r="BA78" s="32"/>
      <c r="BB78" s="32"/>
      <c r="BC78" s="32"/>
      <c r="BD78" s="32"/>
      <c r="BE78" s="39"/>
      <c r="BF78" s="40" t="s">
        <v>362</v>
      </c>
      <c r="BG78" s="40">
        <v>420000</v>
      </c>
      <c r="BH78" s="40">
        <f t="shared" si="5"/>
        <v>52920000</v>
      </c>
      <c r="BI78" s="41"/>
      <c r="BJ78" s="315" t="s">
        <v>6039</v>
      </c>
      <c r="BK78" s="42"/>
    </row>
    <row r="79" spans="1:63" ht="264" customHeight="1">
      <c r="A79" s="28">
        <v>70</v>
      </c>
      <c r="B79" s="29" t="s">
        <v>363</v>
      </c>
      <c r="C79" s="29" t="s">
        <v>364</v>
      </c>
      <c r="D79" s="29"/>
      <c r="E79" s="29" t="s">
        <v>365</v>
      </c>
      <c r="F79" s="29" t="s">
        <v>366</v>
      </c>
      <c r="G79" s="29"/>
      <c r="H79" s="30"/>
      <c r="I79" s="28" t="s">
        <v>84</v>
      </c>
      <c r="J79" s="28"/>
      <c r="K79" s="28"/>
      <c r="L79" s="31">
        <v>0</v>
      </c>
      <c r="M79" s="31">
        <v>0</v>
      </c>
      <c r="N79" s="32"/>
      <c r="O79" s="32">
        <v>0</v>
      </c>
      <c r="P79" s="32">
        <f t="shared" si="4"/>
        <v>0</v>
      </c>
      <c r="Q79" s="33">
        <v>140</v>
      </c>
      <c r="R79" s="34">
        <f t="shared" si="6"/>
        <v>120</v>
      </c>
      <c r="S79" s="32"/>
      <c r="T79" s="32"/>
      <c r="U79" s="32"/>
      <c r="V79" s="32"/>
      <c r="W79" s="32"/>
      <c r="X79" s="32"/>
      <c r="Y79" s="32"/>
      <c r="Z79" s="43"/>
      <c r="AA79" s="32"/>
      <c r="AB79" s="32"/>
      <c r="AC79" s="44"/>
      <c r="AD79" s="32"/>
      <c r="AE79" s="32"/>
      <c r="AF79" s="32"/>
      <c r="AG79" s="32"/>
      <c r="AH79" s="32"/>
      <c r="AI79" s="32">
        <v>100</v>
      </c>
      <c r="AJ79" s="32"/>
      <c r="AK79" s="32"/>
      <c r="AL79" s="32"/>
      <c r="AM79" s="32"/>
      <c r="AN79" s="32">
        <v>0</v>
      </c>
      <c r="AO79" s="45"/>
      <c r="AP79" s="32"/>
      <c r="AQ79" s="32"/>
      <c r="AR79" s="32">
        <v>0</v>
      </c>
      <c r="AS79" s="32"/>
      <c r="AT79" s="32"/>
      <c r="AU79" s="37">
        <v>20</v>
      </c>
      <c r="AV79" s="32"/>
      <c r="AW79" s="32"/>
      <c r="AX79" s="32"/>
      <c r="AY79" s="32"/>
      <c r="AZ79" s="32"/>
      <c r="BA79" s="32"/>
      <c r="BB79" s="32"/>
      <c r="BC79" s="32"/>
      <c r="BD79" s="32"/>
      <c r="BE79" s="39"/>
      <c r="BF79" s="40">
        <v>0</v>
      </c>
      <c r="BG79" s="40">
        <v>629790</v>
      </c>
      <c r="BH79" s="40">
        <f t="shared" si="5"/>
        <v>75574800</v>
      </c>
      <c r="BI79" s="41"/>
      <c r="BJ79" s="42" t="s">
        <v>6039</v>
      </c>
      <c r="BK79" s="42"/>
    </row>
    <row r="80" spans="1:63" ht="99" customHeight="1">
      <c r="A80" s="28">
        <v>71</v>
      </c>
      <c r="B80" s="29" t="s">
        <v>367</v>
      </c>
      <c r="C80" s="29" t="s">
        <v>368</v>
      </c>
      <c r="D80" s="29"/>
      <c r="E80" s="29" t="s">
        <v>369</v>
      </c>
      <c r="F80" s="29" t="s">
        <v>370</v>
      </c>
      <c r="G80" s="29"/>
      <c r="H80" s="30"/>
      <c r="I80" s="28" t="s">
        <v>283</v>
      </c>
      <c r="J80" s="28"/>
      <c r="K80" s="28"/>
      <c r="L80" s="31">
        <v>40</v>
      </c>
      <c r="M80" s="31">
        <v>51</v>
      </c>
      <c r="N80" s="32"/>
      <c r="O80" s="32"/>
      <c r="P80" s="32">
        <f t="shared" si="4"/>
        <v>0</v>
      </c>
      <c r="Q80" s="33">
        <v>400</v>
      </c>
      <c r="R80" s="34">
        <f t="shared" si="6"/>
        <v>200</v>
      </c>
      <c r="S80" s="32"/>
      <c r="T80" s="32"/>
      <c r="U80" s="32"/>
      <c r="V80" s="32"/>
      <c r="W80" s="32"/>
      <c r="X80" s="32"/>
      <c r="Y80" s="32"/>
      <c r="Z80" s="43"/>
      <c r="AA80" s="32"/>
      <c r="AB80" s="32"/>
      <c r="AC80" s="44"/>
      <c r="AD80" s="32"/>
      <c r="AE80" s="32"/>
      <c r="AF80" s="32"/>
      <c r="AG80" s="37">
        <v>200</v>
      </c>
      <c r="AH80" s="32"/>
      <c r="AI80" s="32"/>
      <c r="AJ80" s="32"/>
      <c r="AK80" s="32"/>
      <c r="AL80" s="32"/>
      <c r="AM80" s="32"/>
      <c r="AN80" s="32">
        <v>0</v>
      </c>
      <c r="AO80" s="45"/>
      <c r="AP80" s="32"/>
      <c r="AQ80" s="32"/>
      <c r="AR80" s="32">
        <v>0</v>
      </c>
      <c r="AS80" s="32"/>
      <c r="AT80" s="32"/>
      <c r="AU80" s="32"/>
      <c r="AV80" s="32"/>
      <c r="AW80" s="32"/>
      <c r="AX80" s="32"/>
      <c r="AY80" s="32"/>
      <c r="AZ80" s="32"/>
      <c r="BA80" s="32"/>
      <c r="BB80" s="32"/>
      <c r="BC80" s="32"/>
      <c r="BD80" s="32"/>
      <c r="BE80" s="39"/>
      <c r="BF80" s="40">
        <v>0</v>
      </c>
      <c r="BG80" s="40">
        <v>16500000</v>
      </c>
      <c r="BH80" s="40">
        <f t="shared" si="5"/>
        <v>3300000000</v>
      </c>
      <c r="BI80" s="41"/>
      <c r="BJ80" s="315" t="s">
        <v>6326</v>
      </c>
      <c r="BK80" s="42"/>
    </row>
    <row r="81" spans="1:63" ht="115.5" customHeight="1">
      <c r="A81" s="28">
        <v>72</v>
      </c>
      <c r="B81" s="29" t="s">
        <v>371</v>
      </c>
      <c r="C81" s="29" t="s">
        <v>372</v>
      </c>
      <c r="D81" s="29"/>
      <c r="E81" s="29" t="s">
        <v>373</v>
      </c>
      <c r="F81" s="29" t="s">
        <v>374</v>
      </c>
      <c r="G81" s="29"/>
      <c r="H81" s="30"/>
      <c r="I81" s="28" t="s">
        <v>348</v>
      </c>
      <c r="J81" s="28"/>
      <c r="K81" s="28"/>
      <c r="L81" s="31"/>
      <c r="M81" s="31">
        <v>50</v>
      </c>
      <c r="N81" s="32"/>
      <c r="O81" s="32">
        <v>30</v>
      </c>
      <c r="P81" s="32">
        <f t="shared" si="4"/>
        <v>30</v>
      </c>
      <c r="Q81" s="33">
        <v>500</v>
      </c>
      <c r="R81" s="34">
        <f t="shared" si="6"/>
        <v>600</v>
      </c>
      <c r="S81" s="32"/>
      <c r="T81" s="32"/>
      <c r="U81" s="32"/>
      <c r="V81" s="32"/>
      <c r="W81" s="32"/>
      <c r="X81" s="32"/>
      <c r="Y81" s="32"/>
      <c r="Z81" s="43"/>
      <c r="AA81" s="32"/>
      <c r="AB81" s="32"/>
      <c r="AC81" s="44"/>
      <c r="AD81" s="32"/>
      <c r="AE81" s="32"/>
      <c r="AF81" s="32"/>
      <c r="AG81" s="32"/>
      <c r="AH81" s="32"/>
      <c r="AI81" s="32">
        <v>600</v>
      </c>
      <c r="AJ81" s="32"/>
      <c r="AK81" s="32"/>
      <c r="AL81" s="32"/>
      <c r="AM81" s="32"/>
      <c r="AN81" s="32">
        <v>0</v>
      </c>
      <c r="AO81" s="45"/>
      <c r="AP81" s="32"/>
      <c r="AQ81" s="32"/>
      <c r="AR81" s="32">
        <v>0</v>
      </c>
      <c r="AS81" s="32"/>
      <c r="AT81" s="32"/>
      <c r="AU81" s="32"/>
      <c r="AV81" s="32"/>
      <c r="AW81" s="32"/>
      <c r="AX81" s="32"/>
      <c r="AY81" s="32"/>
      <c r="AZ81" s="32"/>
      <c r="BA81" s="32"/>
      <c r="BB81" s="32"/>
      <c r="BC81" s="32"/>
      <c r="BD81" s="32"/>
      <c r="BE81" s="39"/>
      <c r="BF81" s="40">
        <v>0</v>
      </c>
      <c r="BG81" s="40">
        <v>220500</v>
      </c>
      <c r="BH81" s="40">
        <f t="shared" si="5"/>
        <v>132300000</v>
      </c>
      <c r="BI81" s="41"/>
      <c r="BJ81" s="315" t="s">
        <v>6328</v>
      </c>
      <c r="BK81" s="42"/>
    </row>
    <row r="82" spans="1:63" ht="115.5" customHeight="1">
      <c r="A82" s="28">
        <v>73</v>
      </c>
      <c r="B82" s="29" t="s">
        <v>375</v>
      </c>
      <c r="C82" s="29" t="s">
        <v>376</v>
      </c>
      <c r="D82" s="29"/>
      <c r="E82" s="29" t="s">
        <v>377</v>
      </c>
      <c r="F82" s="29" t="s">
        <v>378</v>
      </c>
      <c r="G82" s="29"/>
      <c r="H82" s="30"/>
      <c r="I82" s="28" t="s">
        <v>379</v>
      </c>
      <c r="J82" s="28"/>
      <c r="K82" s="28"/>
      <c r="L82" s="31"/>
      <c r="M82" s="31"/>
      <c r="N82" s="32"/>
      <c r="O82" s="32">
        <v>0</v>
      </c>
      <c r="P82" s="32">
        <f t="shared" si="4"/>
        <v>0</v>
      </c>
      <c r="Q82" s="33">
        <v>3550</v>
      </c>
      <c r="R82" s="34">
        <f t="shared" si="6"/>
        <v>3010</v>
      </c>
      <c r="S82" s="32"/>
      <c r="T82" s="32"/>
      <c r="U82" s="32"/>
      <c r="V82" s="32"/>
      <c r="W82" s="32">
        <v>200</v>
      </c>
      <c r="X82" s="32"/>
      <c r="Y82" s="32"/>
      <c r="Z82" s="43"/>
      <c r="AA82" s="32"/>
      <c r="AB82" s="32">
        <v>20</v>
      </c>
      <c r="AC82" s="44"/>
      <c r="AD82" s="32"/>
      <c r="AE82" s="32"/>
      <c r="AF82" s="32"/>
      <c r="AG82" s="32"/>
      <c r="AH82" s="32"/>
      <c r="AI82" s="32"/>
      <c r="AJ82" s="32"/>
      <c r="AK82" s="32"/>
      <c r="AL82" s="32"/>
      <c r="AM82" s="32"/>
      <c r="AN82" s="32">
        <v>0</v>
      </c>
      <c r="AO82" s="59"/>
      <c r="AP82" s="32"/>
      <c r="AQ82" s="32"/>
      <c r="AR82" s="32">
        <v>0</v>
      </c>
      <c r="AS82" s="32">
        <v>150</v>
      </c>
      <c r="AT82" s="32">
        <v>600</v>
      </c>
      <c r="AU82" s="32">
        <v>2000</v>
      </c>
      <c r="AV82" s="32">
        <v>40</v>
      </c>
      <c r="AW82" s="32"/>
      <c r="AX82" s="32"/>
      <c r="AY82" s="32"/>
      <c r="AZ82" s="32"/>
      <c r="BA82" s="32"/>
      <c r="BB82" s="32"/>
      <c r="BC82" s="32"/>
      <c r="BD82" s="32"/>
      <c r="BE82" s="39"/>
      <c r="BF82" s="40">
        <v>0</v>
      </c>
      <c r="BG82" s="40">
        <v>6950</v>
      </c>
      <c r="BH82" s="40">
        <f t="shared" si="5"/>
        <v>20919500</v>
      </c>
      <c r="BI82" s="41"/>
      <c r="BJ82" s="315" t="s">
        <v>6039</v>
      </c>
      <c r="BK82" s="42"/>
    </row>
    <row r="83" spans="1:63" ht="346.5" customHeight="1">
      <c r="A83" s="28">
        <v>74</v>
      </c>
      <c r="B83" s="29" t="s">
        <v>380</v>
      </c>
      <c r="C83" s="29" t="s">
        <v>381</v>
      </c>
      <c r="D83" s="29"/>
      <c r="E83" s="29" t="s">
        <v>381</v>
      </c>
      <c r="F83" s="29" t="s">
        <v>382</v>
      </c>
      <c r="G83" s="29"/>
      <c r="H83" s="30"/>
      <c r="I83" s="28" t="s">
        <v>283</v>
      </c>
      <c r="J83" s="28"/>
      <c r="K83" s="28"/>
      <c r="L83" s="31"/>
      <c r="M83" s="31"/>
      <c r="N83" s="32"/>
      <c r="O83" s="32">
        <v>0</v>
      </c>
      <c r="P83" s="32">
        <f t="shared" si="4"/>
        <v>0</v>
      </c>
      <c r="Q83" s="33">
        <v>700</v>
      </c>
      <c r="R83" s="34">
        <f t="shared" si="6"/>
        <v>800</v>
      </c>
      <c r="S83" s="32"/>
      <c r="T83" s="32"/>
      <c r="U83" s="32"/>
      <c r="V83" s="32"/>
      <c r="W83" s="32"/>
      <c r="X83" s="32"/>
      <c r="Y83" s="32"/>
      <c r="Z83" s="43"/>
      <c r="AA83" s="32"/>
      <c r="AB83" s="32"/>
      <c r="AC83" s="44"/>
      <c r="AD83" s="32"/>
      <c r="AE83" s="32"/>
      <c r="AF83" s="32">
        <v>800</v>
      </c>
      <c r="AG83" s="32"/>
      <c r="AH83" s="32"/>
      <c r="AI83" s="32"/>
      <c r="AJ83" s="32"/>
      <c r="AK83" s="32"/>
      <c r="AL83" s="32"/>
      <c r="AM83" s="32"/>
      <c r="AN83" s="32">
        <v>0</v>
      </c>
      <c r="AO83" s="45"/>
      <c r="AP83" s="32"/>
      <c r="AQ83" s="32"/>
      <c r="AR83" s="32">
        <v>0</v>
      </c>
      <c r="AS83" s="32"/>
      <c r="AT83" s="32"/>
      <c r="AU83" s="32"/>
      <c r="AV83" s="32"/>
      <c r="AW83" s="32"/>
      <c r="AX83" s="32"/>
      <c r="AY83" s="32"/>
      <c r="AZ83" s="32"/>
      <c r="BA83" s="32"/>
      <c r="BB83" s="32"/>
      <c r="BC83" s="32"/>
      <c r="BD83" s="32"/>
      <c r="BE83" s="39"/>
      <c r="BF83" s="40">
        <v>0</v>
      </c>
      <c r="BG83" s="40">
        <v>299000</v>
      </c>
      <c r="BH83" s="40">
        <f t="shared" si="5"/>
        <v>239200000</v>
      </c>
      <c r="BI83" s="41"/>
      <c r="BJ83" s="315" t="s">
        <v>6328</v>
      </c>
      <c r="BK83" s="42"/>
    </row>
    <row r="84" spans="1:63" ht="198" customHeight="1">
      <c r="A84" s="28">
        <v>75</v>
      </c>
      <c r="B84" s="29" t="s">
        <v>383</v>
      </c>
      <c r="C84" s="29" t="s">
        <v>384</v>
      </c>
      <c r="D84" s="29"/>
      <c r="E84" s="29"/>
      <c r="F84" s="29" t="s">
        <v>385</v>
      </c>
      <c r="G84" s="29"/>
      <c r="H84" s="30"/>
      <c r="I84" s="28" t="s">
        <v>283</v>
      </c>
      <c r="J84" s="28"/>
      <c r="K84" s="28"/>
      <c r="L84" s="31"/>
      <c r="M84" s="31">
        <v>400</v>
      </c>
      <c r="N84" s="32"/>
      <c r="O84" s="32">
        <v>0</v>
      </c>
      <c r="P84" s="32">
        <f t="shared" si="4"/>
        <v>0</v>
      </c>
      <c r="Q84" s="33">
        <v>3350</v>
      </c>
      <c r="R84" s="34">
        <f t="shared" si="6"/>
        <v>2000</v>
      </c>
      <c r="S84" s="32"/>
      <c r="T84" s="32"/>
      <c r="U84" s="32"/>
      <c r="V84" s="32"/>
      <c r="W84" s="32"/>
      <c r="X84" s="32"/>
      <c r="Y84" s="32"/>
      <c r="Z84" s="43"/>
      <c r="AA84" s="32"/>
      <c r="AB84" s="32"/>
      <c r="AC84" s="44"/>
      <c r="AD84" s="32"/>
      <c r="AE84" s="32"/>
      <c r="AF84" s="32"/>
      <c r="AG84" s="32"/>
      <c r="AH84" s="32"/>
      <c r="AI84" s="32">
        <v>2000</v>
      </c>
      <c r="AJ84" s="32"/>
      <c r="AK84" s="32"/>
      <c r="AL84" s="32"/>
      <c r="AM84" s="32"/>
      <c r="AN84" s="32">
        <v>0</v>
      </c>
      <c r="AO84" s="45"/>
      <c r="AP84" s="32"/>
      <c r="AQ84" s="32"/>
      <c r="AR84" s="32">
        <v>0</v>
      </c>
      <c r="AS84" s="32"/>
      <c r="AT84" s="32"/>
      <c r="AU84" s="32"/>
      <c r="AV84" s="32"/>
      <c r="AW84" s="32"/>
      <c r="AX84" s="32"/>
      <c r="AY84" s="32"/>
      <c r="AZ84" s="32"/>
      <c r="BA84" s="32"/>
      <c r="BB84" s="32"/>
      <c r="BC84" s="32"/>
      <c r="BD84" s="32"/>
      <c r="BE84" s="39"/>
      <c r="BF84" s="40">
        <v>0</v>
      </c>
      <c r="BG84" s="40">
        <v>28000</v>
      </c>
      <c r="BH84" s="40">
        <f t="shared" si="5"/>
        <v>56000000</v>
      </c>
      <c r="BI84" s="41"/>
      <c r="BJ84" s="42" t="s">
        <v>6039</v>
      </c>
      <c r="BK84" s="42"/>
    </row>
    <row r="85" spans="1:63" ht="409.5" customHeight="1">
      <c r="A85" s="28">
        <v>76</v>
      </c>
      <c r="B85" s="29" t="s">
        <v>386</v>
      </c>
      <c r="C85" s="29" t="s">
        <v>387</v>
      </c>
      <c r="D85" s="29"/>
      <c r="E85" s="29" t="s">
        <v>388</v>
      </c>
      <c r="F85" s="29" t="s">
        <v>389</v>
      </c>
      <c r="G85" s="29"/>
      <c r="H85" s="30"/>
      <c r="I85" s="28" t="s">
        <v>283</v>
      </c>
      <c r="J85" s="28"/>
      <c r="K85" s="28"/>
      <c r="L85" s="31">
        <v>18</v>
      </c>
      <c r="M85" s="31"/>
      <c r="N85" s="32"/>
      <c r="O85" s="32">
        <v>22</v>
      </c>
      <c r="P85" s="32">
        <f t="shared" si="4"/>
        <v>22</v>
      </c>
      <c r="Q85" s="33">
        <v>320</v>
      </c>
      <c r="R85" s="34">
        <f t="shared" si="6"/>
        <v>420</v>
      </c>
      <c r="S85" s="32"/>
      <c r="T85" s="32"/>
      <c r="U85" s="32"/>
      <c r="V85" s="32"/>
      <c r="W85" s="32"/>
      <c r="X85" s="32"/>
      <c r="Y85" s="32"/>
      <c r="Z85" s="43"/>
      <c r="AA85" s="32"/>
      <c r="AB85" s="32"/>
      <c r="AC85" s="44"/>
      <c r="AD85" s="32"/>
      <c r="AE85" s="32"/>
      <c r="AF85" s="32"/>
      <c r="AG85" s="304">
        <v>220</v>
      </c>
      <c r="AH85" s="304"/>
      <c r="AI85" s="304">
        <v>200</v>
      </c>
      <c r="AJ85" s="32"/>
      <c r="AK85" s="32"/>
      <c r="AL85" s="32"/>
      <c r="AM85" s="32"/>
      <c r="AN85" s="32">
        <v>0</v>
      </c>
      <c r="AO85" s="45"/>
      <c r="AP85" s="32"/>
      <c r="AQ85" s="32"/>
      <c r="AR85" s="32">
        <v>0</v>
      </c>
      <c r="AS85" s="32"/>
      <c r="AT85" s="32"/>
      <c r="AU85" s="32"/>
      <c r="AV85" s="32"/>
      <c r="AW85" s="32"/>
      <c r="AX85" s="32"/>
      <c r="AY85" s="32"/>
      <c r="AZ85" s="32"/>
      <c r="BA85" s="32"/>
      <c r="BB85" s="32"/>
      <c r="BC85" s="32"/>
      <c r="BD85" s="32"/>
      <c r="BE85" s="39"/>
      <c r="BF85" s="40">
        <v>0</v>
      </c>
      <c r="BG85" s="40">
        <v>396900</v>
      </c>
      <c r="BH85" s="40">
        <f t="shared" si="5"/>
        <v>166698000</v>
      </c>
      <c r="BI85" s="41"/>
      <c r="BJ85" s="316" t="s">
        <v>6326</v>
      </c>
      <c r="BK85" s="42"/>
    </row>
    <row r="86" spans="1:63" ht="214.5" customHeight="1">
      <c r="A86" s="28">
        <v>77</v>
      </c>
      <c r="B86" s="29" t="s">
        <v>390</v>
      </c>
      <c r="C86" s="29" t="s">
        <v>391</v>
      </c>
      <c r="D86" s="29"/>
      <c r="E86" s="29" t="s">
        <v>392</v>
      </c>
      <c r="F86" s="29" t="s">
        <v>393</v>
      </c>
      <c r="G86" s="29"/>
      <c r="H86" s="30"/>
      <c r="I86" s="28" t="s">
        <v>283</v>
      </c>
      <c r="J86" s="28"/>
      <c r="K86" s="28"/>
      <c r="L86" s="31">
        <v>0</v>
      </c>
      <c r="M86" s="31"/>
      <c r="N86" s="32"/>
      <c r="O86" s="32">
        <v>0</v>
      </c>
      <c r="P86" s="32">
        <f t="shared" si="4"/>
        <v>0</v>
      </c>
      <c r="Q86" s="33">
        <v>500</v>
      </c>
      <c r="R86" s="34">
        <f t="shared" si="6"/>
        <v>500</v>
      </c>
      <c r="S86" s="32"/>
      <c r="T86" s="32"/>
      <c r="U86" s="32"/>
      <c r="V86" s="32"/>
      <c r="W86" s="32"/>
      <c r="X86" s="32"/>
      <c r="Y86" s="32"/>
      <c r="Z86" s="43"/>
      <c r="AA86" s="32"/>
      <c r="AB86" s="32"/>
      <c r="AC86" s="44"/>
      <c r="AD86" s="32"/>
      <c r="AE86" s="32"/>
      <c r="AF86" s="32">
        <v>500</v>
      </c>
      <c r="AG86" s="32"/>
      <c r="AH86" s="32"/>
      <c r="AI86" s="32"/>
      <c r="AJ86" s="32"/>
      <c r="AK86" s="32"/>
      <c r="AL86" s="32"/>
      <c r="AM86" s="32"/>
      <c r="AN86" s="32"/>
      <c r="AO86" s="45"/>
      <c r="AP86" s="32"/>
      <c r="AQ86" s="32"/>
      <c r="AR86" s="32">
        <v>0</v>
      </c>
      <c r="AS86" s="32"/>
      <c r="AT86" s="32"/>
      <c r="AU86" s="32"/>
      <c r="AV86" s="32"/>
      <c r="AW86" s="32"/>
      <c r="AX86" s="32"/>
      <c r="AY86" s="32"/>
      <c r="AZ86" s="32"/>
      <c r="BA86" s="32"/>
      <c r="BB86" s="32"/>
      <c r="BC86" s="32"/>
      <c r="BD86" s="32"/>
      <c r="BE86" s="39" t="s">
        <v>394</v>
      </c>
      <c r="BF86" s="40">
        <v>0</v>
      </c>
      <c r="BG86" s="40">
        <v>208950</v>
      </c>
      <c r="BH86" s="40">
        <f t="shared" si="5"/>
        <v>104475000</v>
      </c>
      <c r="BI86" s="41"/>
      <c r="BJ86" s="315" t="s">
        <v>6326</v>
      </c>
      <c r="BK86" s="42"/>
    </row>
    <row r="87" spans="1:63" ht="276" customHeight="1">
      <c r="A87" s="28">
        <v>78</v>
      </c>
      <c r="B87" s="29" t="s">
        <v>395</v>
      </c>
      <c r="C87" s="29" t="s">
        <v>396</v>
      </c>
      <c r="D87" s="29"/>
      <c r="E87" s="29" t="s">
        <v>397</v>
      </c>
      <c r="F87" s="29" t="s">
        <v>398</v>
      </c>
      <c r="G87" s="29"/>
      <c r="H87" s="30"/>
      <c r="I87" s="28" t="s">
        <v>283</v>
      </c>
      <c r="J87" s="28"/>
      <c r="K87" s="28"/>
      <c r="L87" s="31">
        <v>0</v>
      </c>
      <c r="M87" s="31"/>
      <c r="N87" s="32"/>
      <c r="O87" s="32">
        <v>0</v>
      </c>
      <c r="P87" s="32">
        <f t="shared" si="4"/>
        <v>0</v>
      </c>
      <c r="Q87" s="33">
        <v>80</v>
      </c>
      <c r="R87" s="34">
        <f t="shared" si="6"/>
        <v>80</v>
      </c>
      <c r="S87" s="32"/>
      <c r="T87" s="32"/>
      <c r="U87" s="32"/>
      <c r="V87" s="32"/>
      <c r="W87" s="32"/>
      <c r="X87" s="32"/>
      <c r="Y87" s="32"/>
      <c r="Z87" s="43"/>
      <c r="AA87" s="32"/>
      <c r="AB87" s="32"/>
      <c r="AC87" s="44"/>
      <c r="AD87" s="32"/>
      <c r="AE87" s="32"/>
      <c r="AF87" s="32">
        <v>80</v>
      </c>
      <c r="AG87" s="32"/>
      <c r="AH87" s="32"/>
      <c r="AI87" s="32"/>
      <c r="AJ87" s="32"/>
      <c r="AK87" s="32"/>
      <c r="AL87" s="32"/>
      <c r="AM87" s="32"/>
      <c r="AN87" s="32">
        <v>0</v>
      </c>
      <c r="AO87" s="45"/>
      <c r="AP87" s="32"/>
      <c r="AQ87" s="32"/>
      <c r="AR87" s="32">
        <v>0</v>
      </c>
      <c r="AS87" s="32"/>
      <c r="AT87" s="32"/>
      <c r="AU87" s="32"/>
      <c r="AV87" s="32"/>
      <c r="AW87" s="32"/>
      <c r="AX87" s="32"/>
      <c r="AY87" s="32"/>
      <c r="AZ87" s="32"/>
      <c r="BA87" s="32"/>
      <c r="BB87" s="32"/>
      <c r="BC87" s="32"/>
      <c r="BD87" s="32"/>
      <c r="BE87" s="39" t="s">
        <v>399</v>
      </c>
      <c r="BF87" s="40">
        <v>0</v>
      </c>
      <c r="BG87" s="40">
        <v>214200</v>
      </c>
      <c r="BH87" s="40">
        <f t="shared" si="5"/>
        <v>17136000</v>
      </c>
      <c r="BI87" s="41"/>
      <c r="BJ87" s="315" t="s">
        <v>6326</v>
      </c>
      <c r="BK87" s="42"/>
    </row>
    <row r="88" spans="1:63" ht="108" customHeight="1">
      <c r="A88" s="28">
        <v>79</v>
      </c>
      <c r="B88" s="29" t="s">
        <v>400</v>
      </c>
      <c r="C88" s="29" t="s">
        <v>401</v>
      </c>
      <c r="D88" s="29"/>
      <c r="E88" s="29" t="s">
        <v>401</v>
      </c>
      <c r="F88" s="29" t="s">
        <v>402</v>
      </c>
      <c r="G88" s="29"/>
      <c r="H88" s="30"/>
      <c r="I88" s="28" t="s">
        <v>283</v>
      </c>
      <c r="J88" s="28"/>
      <c r="K88" s="28"/>
      <c r="L88" s="31">
        <v>0</v>
      </c>
      <c r="M88" s="31">
        <v>0</v>
      </c>
      <c r="N88" s="32"/>
      <c r="O88" s="32">
        <v>0</v>
      </c>
      <c r="P88" s="32">
        <f t="shared" si="4"/>
        <v>0</v>
      </c>
      <c r="Q88" s="33">
        <v>700</v>
      </c>
      <c r="R88" s="34">
        <f t="shared" si="6"/>
        <v>1920</v>
      </c>
      <c r="S88" s="32"/>
      <c r="T88" s="32"/>
      <c r="U88" s="32"/>
      <c r="V88" s="32"/>
      <c r="W88" s="32"/>
      <c r="X88" s="32"/>
      <c r="Y88" s="32"/>
      <c r="Z88" s="43"/>
      <c r="AA88" s="32"/>
      <c r="AB88" s="32"/>
      <c r="AC88" s="44"/>
      <c r="AD88" s="32"/>
      <c r="AE88" s="32"/>
      <c r="AF88" s="37">
        <v>500</v>
      </c>
      <c r="AG88" s="32">
        <v>1000</v>
      </c>
      <c r="AH88" s="32"/>
      <c r="AI88" s="32"/>
      <c r="AJ88" s="32"/>
      <c r="AK88" s="32">
        <v>200</v>
      </c>
      <c r="AL88" s="32">
        <v>20</v>
      </c>
      <c r="AM88" s="32"/>
      <c r="AN88" s="32">
        <v>0</v>
      </c>
      <c r="AO88" s="45"/>
      <c r="AP88" s="32"/>
      <c r="AQ88" s="32"/>
      <c r="AR88" s="32">
        <v>0</v>
      </c>
      <c r="AS88" s="32"/>
      <c r="AT88" s="32"/>
      <c r="AU88" s="37">
        <v>200</v>
      </c>
      <c r="AV88" s="32"/>
      <c r="AW88" s="32"/>
      <c r="AX88" s="32"/>
      <c r="AY88" s="32"/>
      <c r="AZ88" s="32"/>
      <c r="BA88" s="32"/>
      <c r="BB88" s="32"/>
      <c r="BC88" s="32"/>
      <c r="BD88" s="32"/>
      <c r="BE88" s="39"/>
      <c r="BF88" s="40">
        <v>0</v>
      </c>
      <c r="BG88" s="40">
        <v>33075</v>
      </c>
      <c r="BH88" s="40">
        <f t="shared" si="5"/>
        <v>63504000</v>
      </c>
      <c r="BI88" s="41"/>
      <c r="BJ88" s="315" t="s">
        <v>6328</v>
      </c>
      <c r="BK88" s="42"/>
    </row>
    <row r="89" spans="1:63" ht="247.5" customHeight="1">
      <c r="A89" s="28">
        <v>80</v>
      </c>
      <c r="B89" s="29" t="s">
        <v>403</v>
      </c>
      <c r="C89" s="29" t="s">
        <v>404</v>
      </c>
      <c r="D89" s="29"/>
      <c r="E89" s="29" t="s">
        <v>404</v>
      </c>
      <c r="F89" s="29" t="s">
        <v>405</v>
      </c>
      <c r="G89" s="29"/>
      <c r="H89" s="30"/>
      <c r="I89" s="28" t="s">
        <v>283</v>
      </c>
      <c r="J89" s="28"/>
      <c r="K89" s="28"/>
      <c r="L89" s="31">
        <v>1260</v>
      </c>
      <c r="M89" s="31">
        <v>196</v>
      </c>
      <c r="N89" s="32"/>
      <c r="O89" s="32">
        <v>22</v>
      </c>
      <c r="P89" s="32">
        <f t="shared" si="4"/>
        <v>22</v>
      </c>
      <c r="Q89" s="33">
        <v>4000</v>
      </c>
      <c r="R89" s="34">
        <f t="shared" si="6"/>
        <v>5900</v>
      </c>
      <c r="S89" s="32"/>
      <c r="T89" s="32"/>
      <c r="U89" s="32"/>
      <c r="V89" s="32"/>
      <c r="W89" s="32"/>
      <c r="X89" s="32"/>
      <c r="Y89" s="32"/>
      <c r="Z89" s="43"/>
      <c r="AA89" s="32"/>
      <c r="AB89" s="32"/>
      <c r="AC89" s="44"/>
      <c r="AD89" s="32">
        <v>200</v>
      </c>
      <c r="AE89" s="32"/>
      <c r="AF89" s="32">
        <v>700</v>
      </c>
      <c r="AG89" s="32"/>
      <c r="AH89" s="32"/>
      <c r="AI89" s="32">
        <v>5000</v>
      </c>
      <c r="AJ89" s="32"/>
      <c r="AK89" s="32"/>
      <c r="AL89" s="32"/>
      <c r="AM89" s="32"/>
      <c r="AN89" s="32">
        <v>0</v>
      </c>
      <c r="AO89" s="45"/>
      <c r="AP89" s="32"/>
      <c r="AQ89" s="32"/>
      <c r="AR89" s="32">
        <v>0</v>
      </c>
      <c r="AS89" s="32"/>
      <c r="AT89" s="32"/>
      <c r="AU89" s="32"/>
      <c r="AV89" s="32"/>
      <c r="AW89" s="32"/>
      <c r="AX89" s="32"/>
      <c r="AY89" s="32"/>
      <c r="AZ89" s="32"/>
      <c r="BA89" s="32"/>
      <c r="BB89" s="32"/>
      <c r="BC89" s="32"/>
      <c r="BD89" s="32"/>
      <c r="BE89" s="39"/>
      <c r="BF89" s="40">
        <v>0</v>
      </c>
      <c r="BG89" s="40">
        <v>177450</v>
      </c>
      <c r="BH89" s="40">
        <f t="shared" si="5"/>
        <v>1046955000</v>
      </c>
      <c r="BI89" s="41"/>
      <c r="BJ89" s="315" t="s">
        <v>6328</v>
      </c>
      <c r="BK89" s="42"/>
    </row>
    <row r="90" spans="1:63" ht="198" customHeight="1">
      <c r="A90" s="28">
        <v>81</v>
      </c>
      <c r="B90" s="29" t="s">
        <v>406</v>
      </c>
      <c r="C90" s="29" t="s">
        <v>407</v>
      </c>
      <c r="D90" s="29"/>
      <c r="E90" s="29" t="s">
        <v>408</v>
      </c>
      <c r="F90" s="29" t="s">
        <v>409</v>
      </c>
      <c r="G90" s="67" t="s">
        <v>410</v>
      </c>
      <c r="H90" s="30"/>
      <c r="I90" s="28" t="s">
        <v>283</v>
      </c>
      <c r="J90" s="28"/>
      <c r="K90" s="28"/>
      <c r="L90" s="31"/>
      <c r="M90" s="68"/>
      <c r="N90" s="32"/>
      <c r="O90" s="32">
        <v>0</v>
      </c>
      <c r="P90" s="32">
        <f t="shared" si="4"/>
        <v>0</v>
      </c>
      <c r="Q90" s="33">
        <v>500</v>
      </c>
      <c r="R90" s="34">
        <f t="shared" si="6"/>
        <v>2000</v>
      </c>
      <c r="S90" s="32"/>
      <c r="T90" s="32"/>
      <c r="U90" s="32"/>
      <c r="V90" s="32"/>
      <c r="W90" s="32"/>
      <c r="X90" s="32"/>
      <c r="Y90" s="32"/>
      <c r="Z90" s="43"/>
      <c r="AA90" s="32"/>
      <c r="AB90" s="32"/>
      <c r="AC90" s="44"/>
      <c r="AD90" s="32"/>
      <c r="AE90" s="32"/>
      <c r="AF90" s="32"/>
      <c r="AG90" s="32"/>
      <c r="AH90" s="32"/>
      <c r="AI90" s="32"/>
      <c r="AJ90" s="32"/>
      <c r="AK90" s="32"/>
      <c r="AL90" s="32"/>
      <c r="AM90" s="32"/>
      <c r="AN90" s="32">
        <v>0</v>
      </c>
      <c r="AO90" s="45"/>
      <c r="AP90" s="32">
        <v>2000</v>
      </c>
      <c r="AQ90" s="32"/>
      <c r="AR90" s="32">
        <v>0</v>
      </c>
      <c r="AS90" s="32"/>
      <c r="AT90" s="32"/>
      <c r="AU90" s="32"/>
      <c r="AV90" s="32"/>
      <c r="AW90" s="32"/>
      <c r="AX90" s="32"/>
      <c r="AY90" s="32"/>
      <c r="AZ90" s="32"/>
      <c r="BA90" s="32"/>
      <c r="BB90" s="32"/>
      <c r="BC90" s="32"/>
      <c r="BD90" s="32"/>
      <c r="BE90" s="39"/>
      <c r="BF90" s="40">
        <v>0</v>
      </c>
      <c r="BG90" s="40">
        <v>4263</v>
      </c>
      <c r="BH90" s="40">
        <f t="shared" si="5"/>
        <v>8526000</v>
      </c>
      <c r="BI90" s="41"/>
      <c r="BJ90" s="315" t="s">
        <v>6326</v>
      </c>
      <c r="BK90" s="42"/>
    </row>
    <row r="91" spans="1:63" ht="198" customHeight="1">
      <c r="A91" s="28">
        <v>82</v>
      </c>
      <c r="B91" s="29" t="s">
        <v>411</v>
      </c>
      <c r="C91" s="29" t="s">
        <v>412</v>
      </c>
      <c r="D91" s="29"/>
      <c r="E91" s="29" t="s">
        <v>413</v>
      </c>
      <c r="F91" s="29" t="s">
        <v>414</v>
      </c>
      <c r="G91" s="67" t="s">
        <v>415</v>
      </c>
      <c r="H91" s="30"/>
      <c r="I91" s="28" t="s">
        <v>416</v>
      </c>
      <c r="J91" s="28"/>
      <c r="K91" s="28"/>
      <c r="L91" s="68">
        <v>65000</v>
      </c>
      <c r="M91" s="68">
        <v>4760</v>
      </c>
      <c r="N91" s="32"/>
      <c r="O91" s="32">
        <v>0</v>
      </c>
      <c r="P91" s="32">
        <f t="shared" si="4"/>
        <v>0</v>
      </c>
      <c r="Q91" s="33">
        <v>30000</v>
      </c>
      <c r="R91" s="34">
        <f t="shared" si="6"/>
        <v>70000</v>
      </c>
      <c r="S91" s="32"/>
      <c r="T91" s="32"/>
      <c r="U91" s="32"/>
      <c r="V91" s="32"/>
      <c r="W91" s="32"/>
      <c r="X91" s="32"/>
      <c r="Y91" s="32"/>
      <c r="Z91" s="43"/>
      <c r="AA91" s="32"/>
      <c r="AB91" s="32"/>
      <c r="AC91" s="44"/>
      <c r="AD91" s="32"/>
      <c r="AE91" s="32"/>
      <c r="AF91" s="32"/>
      <c r="AG91" s="32"/>
      <c r="AH91" s="32"/>
      <c r="AI91" s="32"/>
      <c r="AJ91" s="32"/>
      <c r="AK91" s="32"/>
      <c r="AL91" s="32"/>
      <c r="AM91" s="32"/>
      <c r="AN91" s="32">
        <v>0</v>
      </c>
      <c r="AO91" s="45"/>
      <c r="AP91" s="32">
        <v>70000</v>
      </c>
      <c r="AQ91" s="32"/>
      <c r="AR91" s="32">
        <v>0</v>
      </c>
      <c r="AS91" s="32"/>
      <c r="AT91" s="32"/>
      <c r="AU91" s="32"/>
      <c r="AV91" s="32"/>
      <c r="AW91" s="32"/>
      <c r="AX91" s="32"/>
      <c r="AY91" s="32"/>
      <c r="AZ91" s="32"/>
      <c r="BA91" s="32"/>
      <c r="BB91" s="32"/>
      <c r="BC91" s="32"/>
      <c r="BD91" s="32"/>
      <c r="BE91" s="39"/>
      <c r="BF91" s="40">
        <v>0</v>
      </c>
      <c r="BG91" s="40">
        <v>4218</v>
      </c>
      <c r="BH91" s="40">
        <f t="shared" si="5"/>
        <v>295260000</v>
      </c>
      <c r="BI91" s="41"/>
      <c r="BJ91" s="315" t="s">
        <v>6326</v>
      </c>
      <c r="BK91" s="42"/>
    </row>
    <row r="92" spans="1:63" ht="346.5" customHeight="1">
      <c r="A92" s="28">
        <v>83</v>
      </c>
      <c r="B92" s="29" t="s">
        <v>417</v>
      </c>
      <c r="C92" s="29" t="s">
        <v>418</v>
      </c>
      <c r="D92" s="29"/>
      <c r="E92" s="29" t="s">
        <v>419</v>
      </c>
      <c r="F92" s="29" t="s">
        <v>420</v>
      </c>
      <c r="G92" s="29"/>
      <c r="H92" s="30"/>
      <c r="I92" s="28" t="s">
        <v>283</v>
      </c>
      <c r="J92" s="28"/>
      <c r="K92" s="28"/>
      <c r="L92" s="31"/>
      <c r="M92" s="31"/>
      <c r="N92" s="32"/>
      <c r="O92" s="32">
        <v>0</v>
      </c>
      <c r="P92" s="32">
        <f t="shared" si="4"/>
        <v>0</v>
      </c>
      <c r="Q92" s="33">
        <v>50</v>
      </c>
      <c r="R92" s="34">
        <f t="shared" si="6"/>
        <v>0</v>
      </c>
      <c r="S92" s="32"/>
      <c r="T92" s="32"/>
      <c r="U92" s="32"/>
      <c r="V92" s="32"/>
      <c r="W92" s="32"/>
      <c r="X92" s="32"/>
      <c r="Y92" s="32"/>
      <c r="Z92" s="43"/>
      <c r="AA92" s="32"/>
      <c r="AB92" s="32"/>
      <c r="AC92" s="44"/>
      <c r="AD92" s="32"/>
      <c r="AE92" s="32"/>
      <c r="AF92" s="32"/>
      <c r="AG92" s="32"/>
      <c r="AH92" s="32"/>
      <c r="AI92" s="32"/>
      <c r="AJ92" s="32"/>
      <c r="AK92" s="32"/>
      <c r="AL92" s="32"/>
      <c r="AM92" s="32"/>
      <c r="AN92" s="32"/>
      <c r="AO92" s="45"/>
      <c r="AP92" s="32"/>
      <c r="AQ92" s="32"/>
      <c r="AR92" s="32">
        <v>0</v>
      </c>
      <c r="AS92" s="32"/>
      <c r="AT92" s="32"/>
      <c r="AU92" s="32"/>
      <c r="AV92" s="32"/>
      <c r="AW92" s="32"/>
      <c r="AX92" s="32"/>
      <c r="AY92" s="32"/>
      <c r="AZ92" s="32"/>
      <c r="BA92" s="32"/>
      <c r="BB92" s="32"/>
      <c r="BC92" s="32"/>
      <c r="BD92" s="32"/>
      <c r="BE92" s="39"/>
      <c r="BF92" s="40">
        <v>0</v>
      </c>
      <c r="BG92" s="40">
        <v>663000</v>
      </c>
      <c r="BH92" s="40">
        <f t="shared" si="5"/>
        <v>0</v>
      </c>
      <c r="BI92" s="41"/>
      <c r="BJ92" s="42"/>
      <c r="BK92" s="42"/>
    </row>
    <row r="93" spans="1:63" ht="148.5" customHeight="1">
      <c r="A93" s="28">
        <v>84</v>
      </c>
      <c r="B93" s="29" t="s">
        <v>421</v>
      </c>
      <c r="C93" s="29" t="s">
        <v>422</v>
      </c>
      <c r="D93" s="29"/>
      <c r="E93" s="29" t="s">
        <v>423</v>
      </c>
      <c r="F93" s="29" t="s">
        <v>424</v>
      </c>
      <c r="G93" s="29"/>
      <c r="H93" s="30"/>
      <c r="I93" s="28" t="s">
        <v>283</v>
      </c>
      <c r="J93" s="28"/>
      <c r="K93" s="28"/>
      <c r="L93" s="31"/>
      <c r="M93" s="31"/>
      <c r="N93" s="32"/>
      <c r="O93" s="32">
        <v>0</v>
      </c>
      <c r="P93" s="32">
        <f t="shared" si="4"/>
        <v>0</v>
      </c>
      <c r="Q93" s="33">
        <v>20</v>
      </c>
      <c r="R93" s="34">
        <f t="shared" si="6"/>
        <v>0</v>
      </c>
      <c r="S93" s="32"/>
      <c r="T93" s="32"/>
      <c r="U93" s="32"/>
      <c r="V93" s="32"/>
      <c r="W93" s="32"/>
      <c r="X93" s="32"/>
      <c r="Y93" s="32"/>
      <c r="Z93" s="43"/>
      <c r="AA93" s="32"/>
      <c r="AB93" s="32"/>
      <c r="AC93" s="44"/>
      <c r="AD93" s="32"/>
      <c r="AE93" s="32"/>
      <c r="AF93" s="32"/>
      <c r="AG93" s="32"/>
      <c r="AH93" s="32"/>
      <c r="AI93" s="32"/>
      <c r="AJ93" s="32"/>
      <c r="AK93" s="32"/>
      <c r="AL93" s="32"/>
      <c r="AM93" s="32"/>
      <c r="AN93" s="32"/>
      <c r="AO93" s="45"/>
      <c r="AP93" s="32"/>
      <c r="AQ93" s="32"/>
      <c r="AR93" s="32">
        <v>0</v>
      </c>
      <c r="AS93" s="32"/>
      <c r="AT93" s="32"/>
      <c r="AU93" s="32"/>
      <c r="AV93" s="32"/>
      <c r="AW93" s="32"/>
      <c r="AX93" s="32"/>
      <c r="AY93" s="32"/>
      <c r="AZ93" s="32"/>
      <c r="BA93" s="32"/>
      <c r="BB93" s="32"/>
      <c r="BC93" s="32"/>
      <c r="BD93" s="32"/>
      <c r="BE93" s="39"/>
      <c r="BF93" s="40">
        <v>0</v>
      </c>
      <c r="BG93" s="40">
        <v>705000</v>
      </c>
      <c r="BH93" s="40">
        <f t="shared" si="5"/>
        <v>0</v>
      </c>
      <c r="BI93" s="41"/>
      <c r="BJ93" s="42"/>
      <c r="BK93" s="42"/>
    </row>
    <row r="94" spans="1:63" ht="115.5" customHeight="1">
      <c r="A94" s="28">
        <v>85</v>
      </c>
      <c r="B94" s="29" t="s">
        <v>425</v>
      </c>
      <c r="C94" s="29" t="s">
        <v>426</v>
      </c>
      <c r="D94" s="29"/>
      <c r="E94" s="29" t="s">
        <v>427</v>
      </c>
      <c r="F94" s="29" t="s">
        <v>428</v>
      </c>
      <c r="G94" s="29"/>
      <c r="H94" s="30"/>
      <c r="I94" s="28" t="s">
        <v>283</v>
      </c>
      <c r="J94" s="28"/>
      <c r="K94" s="28"/>
      <c r="L94" s="55">
        <v>0</v>
      </c>
      <c r="M94" s="55">
        <v>0</v>
      </c>
      <c r="N94" s="32"/>
      <c r="O94" s="32">
        <v>0</v>
      </c>
      <c r="P94" s="32">
        <f t="shared" si="4"/>
        <v>0</v>
      </c>
      <c r="Q94" s="33">
        <v>50</v>
      </c>
      <c r="R94" s="34">
        <f t="shared" si="6"/>
        <v>50</v>
      </c>
      <c r="S94" s="32"/>
      <c r="T94" s="32"/>
      <c r="U94" s="32"/>
      <c r="V94" s="32"/>
      <c r="W94" s="32"/>
      <c r="X94" s="32"/>
      <c r="Y94" s="32"/>
      <c r="Z94" s="54"/>
      <c r="AA94" s="32"/>
      <c r="AB94" s="32"/>
      <c r="AC94" s="48">
        <v>50</v>
      </c>
      <c r="AD94" s="32"/>
      <c r="AE94" s="32"/>
      <c r="AF94" s="32"/>
      <c r="AG94" s="32"/>
      <c r="AH94" s="32"/>
      <c r="AI94" s="32"/>
      <c r="AJ94" s="32"/>
      <c r="AK94" s="32"/>
      <c r="AL94" s="32"/>
      <c r="AM94" s="32"/>
      <c r="AN94" s="32">
        <v>0</v>
      </c>
      <c r="AO94" s="45"/>
      <c r="AP94" s="32"/>
      <c r="AQ94" s="32"/>
      <c r="AR94" s="32">
        <v>0</v>
      </c>
      <c r="AS94" s="32"/>
      <c r="AT94" s="32"/>
      <c r="AU94" s="32"/>
      <c r="AV94" s="32"/>
      <c r="AW94" s="32"/>
      <c r="AX94" s="32"/>
      <c r="AY94" s="32"/>
      <c r="AZ94" s="32"/>
      <c r="BA94" s="32"/>
      <c r="BB94" s="32"/>
      <c r="BC94" s="32"/>
      <c r="BD94" s="32"/>
      <c r="BE94" s="39"/>
      <c r="BF94" s="40">
        <v>0</v>
      </c>
      <c r="BG94" s="40">
        <v>4600000</v>
      </c>
      <c r="BH94" s="40">
        <f t="shared" si="5"/>
        <v>230000000</v>
      </c>
      <c r="BI94" s="41"/>
      <c r="BJ94" s="315" t="s">
        <v>6326</v>
      </c>
      <c r="BK94" s="42"/>
    </row>
    <row r="95" spans="1:63" ht="115.5" customHeight="1">
      <c r="A95" s="28">
        <v>86</v>
      </c>
      <c r="B95" s="29" t="s">
        <v>429</v>
      </c>
      <c r="C95" s="29" t="s">
        <v>430</v>
      </c>
      <c r="D95" s="29"/>
      <c r="E95" s="29" t="s">
        <v>431</v>
      </c>
      <c r="F95" s="29" t="s">
        <v>432</v>
      </c>
      <c r="G95" s="29"/>
      <c r="H95" s="30"/>
      <c r="I95" s="28" t="s">
        <v>283</v>
      </c>
      <c r="J95" s="28"/>
      <c r="K95" s="28"/>
      <c r="L95" s="55">
        <v>0</v>
      </c>
      <c r="M95" s="55">
        <v>0</v>
      </c>
      <c r="N95" s="32"/>
      <c r="O95" s="32">
        <v>0</v>
      </c>
      <c r="P95" s="32">
        <f t="shared" si="4"/>
        <v>0</v>
      </c>
      <c r="Q95" s="33">
        <v>50</v>
      </c>
      <c r="R95" s="34">
        <f t="shared" si="6"/>
        <v>320</v>
      </c>
      <c r="S95" s="32"/>
      <c r="T95" s="32"/>
      <c r="U95" s="32"/>
      <c r="V95" s="32"/>
      <c r="W95" s="32"/>
      <c r="X95" s="32"/>
      <c r="Y95" s="32"/>
      <c r="Z95" s="54"/>
      <c r="AA95" s="32"/>
      <c r="AB95" s="32"/>
      <c r="AC95" s="72">
        <v>20</v>
      </c>
      <c r="AD95" s="32"/>
      <c r="AE95" s="32"/>
      <c r="AF95" s="32"/>
      <c r="AG95" s="32"/>
      <c r="AH95" s="32"/>
      <c r="AI95" s="32"/>
      <c r="AJ95" s="32"/>
      <c r="AK95" s="32"/>
      <c r="AL95" s="32"/>
      <c r="AM95" s="32"/>
      <c r="AN95" s="32">
        <v>0</v>
      </c>
      <c r="AO95" s="45"/>
      <c r="AP95" s="32"/>
      <c r="AQ95" s="32"/>
      <c r="AR95" s="32">
        <v>300</v>
      </c>
      <c r="AS95" s="32"/>
      <c r="AT95" s="32"/>
      <c r="AU95" s="32"/>
      <c r="AV95" s="32"/>
      <c r="AW95" s="32"/>
      <c r="AX95" s="32"/>
      <c r="AY95" s="32"/>
      <c r="AZ95" s="32"/>
      <c r="BA95" s="32"/>
      <c r="BB95" s="32"/>
      <c r="BC95" s="32"/>
      <c r="BD95" s="32"/>
      <c r="BE95" s="39"/>
      <c r="BF95" s="40">
        <v>0</v>
      </c>
      <c r="BG95" s="40">
        <v>3800000</v>
      </c>
      <c r="BH95" s="40">
        <f t="shared" si="5"/>
        <v>1216000000</v>
      </c>
      <c r="BI95" s="41"/>
      <c r="BJ95" s="315" t="s">
        <v>6326</v>
      </c>
      <c r="BK95" s="42"/>
    </row>
    <row r="96" spans="1:63" ht="175.5" customHeight="1">
      <c r="A96" s="28">
        <v>87</v>
      </c>
      <c r="B96" s="29" t="s">
        <v>433</v>
      </c>
      <c r="C96" s="29" t="s">
        <v>434</v>
      </c>
      <c r="D96" s="29"/>
      <c r="E96" s="29" t="s">
        <v>435</v>
      </c>
      <c r="F96" s="29" t="s">
        <v>436</v>
      </c>
      <c r="G96" s="29"/>
      <c r="H96" s="30"/>
      <c r="I96" s="28" t="s">
        <v>84</v>
      </c>
      <c r="J96" s="28"/>
      <c r="K96" s="28"/>
      <c r="L96" s="31">
        <v>18140</v>
      </c>
      <c r="M96" s="31">
        <v>8200</v>
      </c>
      <c r="N96" s="32"/>
      <c r="O96" s="32">
        <v>4800</v>
      </c>
      <c r="P96" s="32">
        <f t="shared" si="4"/>
        <v>4800</v>
      </c>
      <c r="Q96" s="33">
        <v>21870</v>
      </c>
      <c r="R96" s="34">
        <f t="shared" si="6"/>
        <v>61220</v>
      </c>
      <c r="S96" s="32"/>
      <c r="T96" s="32"/>
      <c r="U96" s="32"/>
      <c r="V96" s="32"/>
      <c r="W96" s="32"/>
      <c r="X96" s="32"/>
      <c r="Y96" s="32"/>
      <c r="Z96" s="54"/>
      <c r="AA96" s="32"/>
      <c r="AB96" s="32">
        <v>200</v>
      </c>
      <c r="AC96" s="48">
        <v>1000</v>
      </c>
      <c r="AD96" s="32">
        <v>120</v>
      </c>
      <c r="AE96" s="32"/>
      <c r="AF96" s="32">
        <v>100</v>
      </c>
      <c r="AG96" s="32">
        <v>200</v>
      </c>
      <c r="AH96" s="32">
        <v>1000</v>
      </c>
      <c r="AI96" s="32">
        <v>7000</v>
      </c>
      <c r="AJ96" s="32"/>
      <c r="AK96" s="32"/>
      <c r="AL96" s="32"/>
      <c r="AM96" s="32"/>
      <c r="AN96" s="32">
        <v>1000</v>
      </c>
      <c r="AO96" s="60">
        <v>5000</v>
      </c>
      <c r="AP96" s="32"/>
      <c r="AQ96" s="32"/>
      <c r="AR96" s="41"/>
      <c r="AS96" s="37">
        <v>5000</v>
      </c>
      <c r="AT96" s="32">
        <v>3600</v>
      </c>
      <c r="AU96" s="32">
        <v>5000</v>
      </c>
      <c r="AV96" s="32">
        <v>2000</v>
      </c>
      <c r="AW96" s="32"/>
      <c r="AX96" s="32"/>
      <c r="AY96" s="32">
        <v>30000</v>
      </c>
      <c r="AZ96" s="32"/>
      <c r="BA96" s="32"/>
      <c r="BB96" s="32"/>
      <c r="BC96" s="32"/>
      <c r="BD96" s="32"/>
      <c r="BE96" s="39" t="s">
        <v>437</v>
      </c>
      <c r="BF96" s="40">
        <v>0</v>
      </c>
      <c r="BG96" s="40">
        <v>3435</v>
      </c>
      <c r="BH96" s="40">
        <f t="shared" si="5"/>
        <v>210290700</v>
      </c>
      <c r="BI96" s="41"/>
      <c r="BJ96" s="42" t="s">
        <v>6039</v>
      </c>
      <c r="BK96" s="42"/>
    </row>
    <row r="97" spans="1:63" ht="66" customHeight="1">
      <c r="A97" s="28">
        <v>88</v>
      </c>
      <c r="B97" s="29" t="s">
        <v>438</v>
      </c>
      <c r="C97" s="29" t="s">
        <v>439</v>
      </c>
      <c r="D97" s="29"/>
      <c r="E97" s="29"/>
      <c r="F97" s="29" t="s">
        <v>440</v>
      </c>
      <c r="G97" s="29"/>
      <c r="H97" s="30"/>
      <c r="I97" s="28" t="s">
        <v>283</v>
      </c>
      <c r="J97" s="28"/>
      <c r="K97" s="28"/>
      <c r="L97" s="31"/>
      <c r="M97" s="31"/>
      <c r="N97" s="32"/>
      <c r="O97" s="32">
        <v>0</v>
      </c>
      <c r="P97" s="32">
        <f t="shared" si="4"/>
        <v>0</v>
      </c>
      <c r="Q97" s="33">
        <v>5</v>
      </c>
      <c r="R97" s="34">
        <f t="shared" si="6"/>
        <v>7</v>
      </c>
      <c r="S97" s="32"/>
      <c r="T97" s="32"/>
      <c r="U97" s="32"/>
      <c r="V97" s="32"/>
      <c r="W97" s="32"/>
      <c r="X97" s="32"/>
      <c r="Y97" s="32"/>
      <c r="Z97" s="43"/>
      <c r="AA97" s="32"/>
      <c r="AB97" s="32"/>
      <c r="AC97" s="44"/>
      <c r="AD97" s="32"/>
      <c r="AE97" s="32"/>
      <c r="AF97" s="32"/>
      <c r="AG97" s="37">
        <v>2</v>
      </c>
      <c r="AH97" s="32"/>
      <c r="AI97" s="32"/>
      <c r="AJ97" s="32"/>
      <c r="AK97" s="32"/>
      <c r="AL97" s="32"/>
      <c r="AM97" s="32"/>
      <c r="AN97" s="32">
        <v>0</v>
      </c>
      <c r="AO97" s="43"/>
      <c r="AP97" s="32"/>
      <c r="AQ97" s="32"/>
      <c r="AR97" s="32">
        <v>0</v>
      </c>
      <c r="AS97" s="37">
        <v>5</v>
      </c>
      <c r="AT97" s="32"/>
      <c r="AU97" s="32"/>
      <c r="AV97" s="32"/>
      <c r="AW97" s="32"/>
      <c r="AX97" s="32"/>
      <c r="AY97" s="32"/>
      <c r="AZ97" s="32"/>
      <c r="BA97" s="32"/>
      <c r="BB97" s="32"/>
      <c r="BC97" s="32"/>
      <c r="BD97" s="32"/>
      <c r="BE97" s="39"/>
      <c r="BF97" s="40">
        <v>0</v>
      </c>
      <c r="BG97" s="40">
        <v>3100000</v>
      </c>
      <c r="BH97" s="40">
        <f t="shared" si="5"/>
        <v>21700000</v>
      </c>
      <c r="BI97" s="41"/>
      <c r="BJ97" s="315" t="s">
        <v>6326</v>
      </c>
      <c r="BK97" s="42"/>
    </row>
    <row r="98" spans="1:63" ht="198" customHeight="1">
      <c r="A98" s="28">
        <v>89</v>
      </c>
      <c r="B98" s="29" t="s">
        <v>441</v>
      </c>
      <c r="C98" s="29" t="s">
        <v>442</v>
      </c>
      <c r="D98" s="29"/>
      <c r="E98" s="29" t="s">
        <v>443</v>
      </c>
      <c r="F98" s="29" t="s">
        <v>444</v>
      </c>
      <c r="G98" s="29"/>
      <c r="H98" s="30"/>
      <c r="I98" s="28" t="s">
        <v>283</v>
      </c>
      <c r="J98" s="28"/>
      <c r="K98" s="28"/>
      <c r="L98" s="31"/>
      <c r="M98" s="31"/>
      <c r="N98" s="32"/>
      <c r="O98" s="32">
        <v>0</v>
      </c>
      <c r="P98" s="32">
        <f t="shared" si="4"/>
        <v>0</v>
      </c>
      <c r="Q98" s="33">
        <v>100</v>
      </c>
      <c r="R98" s="34">
        <f t="shared" si="6"/>
        <v>100</v>
      </c>
      <c r="S98" s="32"/>
      <c r="T98" s="32"/>
      <c r="U98" s="32"/>
      <c r="V98" s="32"/>
      <c r="W98" s="32"/>
      <c r="X98" s="32"/>
      <c r="Y98" s="32"/>
      <c r="Z98" s="43"/>
      <c r="AA98" s="32"/>
      <c r="AB98" s="32"/>
      <c r="AC98" s="44"/>
      <c r="AD98" s="32"/>
      <c r="AE98" s="32"/>
      <c r="AF98" s="32"/>
      <c r="AG98" s="37">
        <v>100</v>
      </c>
      <c r="AH98" s="32"/>
      <c r="AI98" s="32"/>
      <c r="AJ98" s="32"/>
      <c r="AK98" s="32"/>
      <c r="AL98" s="32"/>
      <c r="AM98" s="32"/>
      <c r="AN98" s="32">
        <v>0</v>
      </c>
      <c r="AO98" s="43"/>
      <c r="AP98" s="32"/>
      <c r="AQ98" s="32"/>
      <c r="AR98" s="32">
        <v>0</v>
      </c>
      <c r="AS98" s="32"/>
      <c r="AT98" s="32"/>
      <c r="AU98" s="32"/>
      <c r="AV98" s="32"/>
      <c r="AW98" s="32"/>
      <c r="AX98" s="32"/>
      <c r="AY98" s="32"/>
      <c r="AZ98" s="32"/>
      <c r="BA98" s="32"/>
      <c r="BB98" s="32"/>
      <c r="BC98" s="32"/>
      <c r="BD98" s="32"/>
      <c r="BE98" s="39"/>
      <c r="BF98" s="40">
        <v>0</v>
      </c>
      <c r="BG98" s="40">
        <v>11800000</v>
      </c>
      <c r="BH98" s="40">
        <f t="shared" si="5"/>
        <v>1180000000</v>
      </c>
      <c r="BI98" s="41"/>
      <c r="BJ98" s="315" t="s">
        <v>6326</v>
      </c>
      <c r="BK98" s="42"/>
    </row>
    <row r="99" spans="1:63" ht="313.5" customHeight="1">
      <c r="A99" s="28">
        <v>90</v>
      </c>
      <c r="B99" s="29" t="s">
        <v>445</v>
      </c>
      <c r="C99" s="29" t="s">
        <v>446</v>
      </c>
      <c r="D99" s="29"/>
      <c r="E99" s="29" t="s">
        <v>447</v>
      </c>
      <c r="F99" s="29" t="s">
        <v>448</v>
      </c>
      <c r="G99" s="29"/>
      <c r="H99" s="30"/>
      <c r="I99" s="28" t="s">
        <v>283</v>
      </c>
      <c r="J99" s="28"/>
      <c r="K99" s="28"/>
      <c r="L99" s="31">
        <v>115</v>
      </c>
      <c r="M99" s="31">
        <v>43</v>
      </c>
      <c r="N99" s="32"/>
      <c r="O99" s="32">
        <v>0</v>
      </c>
      <c r="P99" s="32">
        <f t="shared" si="4"/>
        <v>0</v>
      </c>
      <c r="Q99" s="33">
        <v>310</v>
      </c>
      <c r="R99" s="34">
        <f t="shared" si="6"/>
        <v>120</v>
      </c>
      <c r="S99" s="32"/>
      <c r="T99" s="32"/>
      <c r="U99" s="32"/>
      <c r="V99" s="32"/>
      <c r="W99" s="32"/>
      <c r="X99" s="32"/>
      <c r="Y99" s="32"/>
      <c r="Z99" s="43"/>
      <c r="AA99" s="32"/>
      <c r="AB99" s="32"/>
      <c r="AC99" s="44"/>
      <c r="AD99" s="32"/>
      <c r="AE99" s="32"/>
      <c r="AF99" s="32"/>
      <c r="AG99" s="32"/>
      <c r="AH99" s="32"/>
      <c r="AI99" s="32"/>
      <c r="AJ99" s="32"/>
      <c r="AK99" s="32"/>
      <c r="AL99" s="32"/>
      <c r="AM99" s="32"/>
      <c r="AN99" s="32">
        <v>0</v>
      </c>
      <c r="AO99" s="43"/>
      <c r="AP99" s="32"/>
      <c r="AQ99" s="32"/>
      <c r="AR99" s="32">
        <v>0</v>
      </c>
      <c r="AS99" s="37">
        <v>60</v>
      </c>
      <c r="AT99" s="32"/>
      <c r="AU99" s="37">
        <v>60</v>
      </c>
      <c r="AV99" s="32"/>
      <c r="AW99" s="32"/>
      <c r="AX99" s="32"/>
      <c r="AY99" s="32"/>
      <c r="AZ99" s="32"/>
      <c r="BA99" s="32"/>
      <c r="BB99" s="32"/>
      <c r="BC99" s="32"/>
      <c r="BD99" s="32"/>
      <c r="BE99" s="39"/>
      <c r="BF99" s="40">
        <v>0</v>
      </c>
      <c r="BG99" s="40">
        <v>7300000</v>
      </c>
      <c r="BH99" s="40">
        <f t="shared" si="5"/>
        <v>876000000</v>
      </c>
      <c r="BI99" s="41"/>
      <c r="BJ99" s="315" t="s">
        <v>6327</v>
      </c>
      <c r="BK99" s="42"/>
    </row>
    <row r="100" spans="1:63" ht="296.25" customHeight="1">
      <c r="A100" s="28">
        <v>91</v>
      </c>
      <c r="B100" s="29" t="s">
        <v>449</v>
      </c>
      <c r="C100" s="29" t="s">
        <v>450</v>
      </c>
      <c r="D100" s="29"/>
      <c r="E100" s="29" t="s">
        <v>451</v>
      </c>
      <c r="F100" s="29" t="s">
        <v>452</v>
      </c>
      <c r="G100" s="29"/>
      <c r="H100" s="30"/>
      <c r="I100" s="28" t="s">
        <v>283</v>
      </c>
      <c r="J100" s="28"/>
      <c r="K100" s="28"/>
      <c r="L100" s="31"/>
      <c r="M100" s="31"/>
      <c r="N100" s="32"/>
      <c r="O100" s="32">
        <v>0</v>
      </c>
      <c r="P100" s="32">
        <f t="shared" si="4"/>
        <v>0</v>
      </c>
      <c r="Q100" s="33">
        <v>5</v>
      </c>
      <c r="R100" s="34">
        <f t="shared" si="6"/>
        <v>5</v>
      </c>
      <c r="S100" s="32"/>
      <c r="T100" s="32"/>
      <c r="U100" s="32"/>
      <c r="V100" s="32"/>
      <c r="W100" s="32"/>
      <c r="X100" s="32"/>
      <c r="Y100" s="32"/>
      <c r="Z100" s="43"/>
      <c r="AA100" s="32"/>
      <c r="AB100" s="32"/>
      <c r="AC100" s="44"/>
      <c r="AD100" s="32"/>
      <c r="AE100" s="32"/>
      <c r="AF100" s="32"/>
      <c r="AG100" s="32"/>
      <c r="AH100" s="32"/>
      <c r="AI100" s="32"/>
      <c r="AJ100" s="32"/>
      <c r="AK100" s="32"/>
      <c r="AL100" s="32"/>
      <c r="AM100" s="32"/>
      <c r="AN100" s="32">
        <v>0</v>
      </c>
      <c r="AO100" s="43"/>
      <c r="AP100" s="32"/>
      <c r="AQ100" s="32"/>
      <c r="AR100" s="32">
        <v>0</v>
      </c>
      <c r="AS100" s="32"/>
      <c r="AT100" s="32"/>
      <c r="AU100" s="32"/>
      <c r="AV100" s="32">
        <v>5</v>
      </c>
      <c r="AW100" s="32"/>
      <c r="AX100" s="32"/>
      <c r="AY100" s="32"/>
      <c r="AZ100" s="32"/>
      <c r="BA100" s="32"/>
      <c r="BB100" s="32"/>
      <c r="BC100" s="32"/>
      <c r="BD100" s="32"/>
      <c r="BE100" s="39"/>
      <c r="BF100" s="40">
        <v>0</v>
      </c>
      <c r="BG100" s="40">
        <v>6600000</v>
      </c>
      <c r="BH100" s="40">
        <f t="shared" si="5"/>
        <v>33000000</v>
      </c>
      <c r="BI100" s="41"/>
      <c r="BJ100" s="315" t="s">
        <v>6327</v>
      </c>
      <c r="BK100" s="42"/>
    </row>
    <row r="101" spans="1:63" ht="297" customHeight="1">
      <c r="A101" s="28">
        <v>92</v>
      </c>
      <c r="B101" s="29" t="s">
        <v>453</v>
      </c>
      <c r="C101" s="29" t="s">
        <v>454</v>
      </c>
      <c r="D101" s="29"/>
      <c r="E101" s="29" t="s">
        <v>455</v>
      </c>
      <c r="F101" s="29" t="s">
        <v>456</v>
      </c>
      <c r="G101" s="29"/>
      <c r="H101" s="30"/>
      <c r="I101" s="28" t="s">
        <v>283</v>
      </c>
      <c r="J101" s="28"/>
      <c r="K101" s="28"/>
      <c r="L101" s="31"/>
      <c r="M101" s="31"/>
      <c r="N101" s="32"/>
      <c r="O101" s="32">
        <v>0</v>
      </c>
      <c r="P101" s="32">
        <f t="shared" si="4"/>
        <v>0</v>
      </c>
      <c r="Q101" s="33">
        <v>2</v>
      </c>
      <c r="R101" s="34">
        <f t="shared" si="6"/>
        <v>2</v>
      </c>
      <c r="S101" s="32"/>
      <c r="T101" s="32"/>
      <c r="U101" s="32"/>
      <c r="V101" s="32"/>
      <c r="W101" s="32"/>
      <c r="X101" s="32"/>
      <c r="Y101" s="32"/>
      <c r="Z101" s="43"/>
      <c r="AA101" s="32"/>
      <c r="AB101" s="32"/>
      <c r="AC101" s="44"/>
      <c r="AD101" s="32"/>
      <c r="AE101" s="32"/>
      <c r="AF101" s="32"/>
      <c r="AG101" s="32"/>
      <c r="AH101" s="32"/>
      <c r="AI101" s="32"/>
      <c r="AJ101" s="32"/>
      <c r="AK101" s="32"/>
      <c r="AL101" s="32"/>
      <c r="AM101" s="32"/>
      <c r="AN101" s="32">
        <v>0</v>
      </c>
      <c r="AO101" s="43"/>
      <c r="AP101" s="32"/>
      <c r="AQ101" s="32"/>
      <c r="AR101" s="32">
        <v>0</v>
      </c>
      <c r="AS101" s="32"/>
      <c r="AT101" s="32"/>
      <c r="AU101" s="32"/>
      <c r="AV101" s="32">
        <v>2</v>
      </c>
      <c r="AW101" s="32"/>
      <c r="AX101" s="32"/>
      <c r="AY101" s="32"/>
      <c r="AZ101" s="32"/>
      <c r="BA101" s="32"/>
      <c r="BB101" s="32"/>
      <c r="BC101" s="32"/>
      <c r="BD101" s="32"/>
      <c r="BE101" s="39"/>
      <c r="BF101" s="40">
        <v>0</v>
      </c>
      <c r="BG101" s="40">
        <v>13300000</v>
      </c>
      <c r="BH101" s="40">
        <f t="shared" si="5"/>
        <v>26600000</v>
      </c>
      <c r="BI101" s="41"/>
      <c r="BJ101" s="315" t="s">
        <v>6327</v>
      </c>
      <c r="BK101" s="42"/>
    </row>
    <row r="102" spans="1:63" ht="379.5" customHeight="1">
      <c r="A102" s="28">
        <v>93</v>
      </c>
      <c r="B102" s="29" t="s">
        <v>457</v>
      </c>
      <c r="C102" s="29" t="s">
        <v>458</v>
      </c>
      <c r="D102" s="29"/>
      <c r="E102" s="29" t="s">
        <v>459</v>
      </c>
      <c r="F102" s="29" t="s">
        <v>460</v>
      </c>
      <c r="G102" s="29"/>
      <c r="H102" s="30"/>
      <c r="I102" s="28" t="s">
        <v>283</v>
      </c>
      <c r="J102" s="28"/>
      <c r="K102" s="28"/>
      <c r="L102" s="31">
        <v>37</v>
      </c>
      <c r="M102" s="31">
        <v>17</v>
      </c>
      <c r="N102" s="32"/>
      <c r="O102" s="32">
        <v>0</v>
      </c>
      <c r="P102" s="32">
        <f t="shared" si="4"/>
        <v>0</v>
      </c>
      <c r="Q102" s="33">
        <v>90</v>
      </c>
      <c r="R102" s="34">
        <f t="shared" si="6"/>
        <v>60</v>
      </c>
      <c r="S102" s="32"/>
      <c r="T102" s="32"/>
      <c r="U102" s="32"/>
      <c r="V102" s="32"/>
      <c r="W102" s="32"/>
      <c r="X102" s="32"/>
      <c r="Y102" s="32"/>
      <c r="Z102" s="43"/>
      <c r="AA102" s="32"/>
      <c r="AB102" s="32"/>
      <c r="AC102" s="44"/>
      <c r="AD102" s="32"/>
      <c r="AE102" s="32"/>
      <c r="AF102" s="32"/>
      <c r="AG102" s="32"/>
      <c r="AH102" s="32"/>
      <c r="AI102" s="32"/>
      <c r="AJ102" s="32"/>
      <c r="AK102" s="32"/>
      <c r="AL102" s="32"/>
      <c r="AM102" s="32"/>
      <c r="AN102" s="32">
        <v>0</v>
      </c>
      <c r="AO102" s="43"/>
      <c r="AP102" s="32"/>
      <c r="AQ102" s="32"/>
      <c r="AR102" s="32">
        <v>0</v>
      </c>
      <c r="AS102" s="32">
        <v>20</v>
      </c>
      <c r="AT102" s="32"/>
      <c r="AU102" s="37">
        <v>40</v>
      </c>
      <c r="AV102" s="32"/>
      <c r="AW102" s="32"/>
      <c r="AX102" s="32"/>
      <c r="AY102" s="32"/>
      <c r="AZ102" s="32"/>
      <c r="BA102" s="32"/>
      <c r="BB102" s="32"/>
      <c r="BC102" s="32"/>
      <c r="BD102" s="32"/>
      <c r="BE102" s="39"/>
      <c r="BF102" s="40">
        <v>0</v>
      </c>
      <c r="BG102" s="40">
        <v>17100000</v>
      </c>
      <c r="BH102" s="40">
        <f t="shared" si="5"/>
        <v>1026000000</v>
      </c>
      <c r="BI102" s="41"/>
      <c r="BJ102" s="315" t="s">
        <v>6327</v>
      </c>
      <c r="BK102" s="42"/>
    </row>
    <row r="103" spans="1:63" ht="33" customHeight="1">
      <c r="A103" s="28">
        <v>94</v>
      </c>
      <c r="B103" s="29" t="s">
        <v>461</v>
      </c>
      <c r="C103" s="29" t="s">
        <v>462</v>
      </c>
      <c r="D103" s="29"/>
      <c r="E103" s="29" t="s">
        <v>463</v>
      </c>
      <c r="F103" s="29" t="s">
        <v>464</v>
      </c>
      <c r="G103" s="29"/>
      <c r="H103" s="30"/>
      <c r="I103" s="28" t="s">
        <v>84</v>
      </c>
      <c r="J103" s="28"/>
      <c r="K103" s="28"/>
      <c r="L103" s="31"/>
      <c r="M103" s="31"/>
      <c r="N103" s="32"/>
      <c r="O103" s="32">
        <v>0</v>
      </c>
      <c r="P103" s="32">
        <f t="shared" si="4"/>
        <v>0</v>
      </c>
      <c r="Q103" s="33">
        <v>30</v>
      </c>
      <c r="R103" s="34">
        <f t="shared" si="6"/>
        <v>0</v>
      </c>
      <c r="S103" s="32"/>
      <c r="T103" s="32"/>
      <c r="U103" s="32"/>
      <c r="V103" s="32"/>
      <c r="W103" s="32"/>
      <c r="X103" s="32"/>
      <c r="Y103" s="32"/>
      <c r="Z103" s="43"/>
      <c r="AA103" s="32"/>
      <c r="AB103" s="32"/>
      <c r="AC103" s="44"/>
      <c r="AD103" s="32"/>
      <c r="AE103" s="32"/>
      <c r="AF103" s="32"/>
      <c r="AG103" s="32"/>
      <c r="AH103" s="32"/>
      <c r="AI103" s="32"/>
      <c r="AJ103" s="32"/>
      <c r="AK103" s="32"/>
      <c r="AL103" s="32"/>
      <c r="AM103" s="32"/>
      <c r="AN103" s="32">
        <v>0</v>
      </c>
      <c r="AO103" s="43"/>
      <c r="AP103" s="32"/>
      <c r="AQ103" s="32"/>
      <c r="AR103" s="32">
        <v>0</v>
      </c>
      <c r="AS103" s="32"/>
      <c r="AT103" s="32"/>
      <c r="AU103" s="32"/>
      <c r="AV103" s="32"/>
      <c r="AW103" s="32"/>
      <c r="AX103" s="32"/>
      <c r="AY103" s="32"/>
      <c r="AZ103" s="32"/>
      <c r="BA103" s="32"/>
      <c r="BB103" s="32"/>
      <c r="BC103" s="32"/>
      <c r="BD103" s="32"/>
      <c r="BE103" s="39"/>
      <c r="BF103" s="40">
        <v>0</v>
      </c>
      <c r="BG103" s="40">
        <v>98800000</v>
      </c>
      <c r="BH103" s="40">
        <f t="shared" si="5"/>
        <v>0</v>
      </c>
      <c r="BI103" s="41"/>
      <c r="BJ103" s="42"/>
      <c r="BK103" s="42"/>
    </row>
    <row r="104" spans="1:63" ht="132" customHeight="1">
      <c r="A104" s="28">
        <v>95</v>
      </c>
      <c r="B104" s="29" t="s">
        <v>465</v>
      </c>
      <c r="C104" s="29" t="s">
        <v>466</v>
      </c>
      <c r="D104" s="29"/>
      <c r="E104" s="73" t="s">
        <v>467</v>
      </c>
      <c r="F104" s="29" t="s">
        <v>468</v>
      </c>
      <c r="G104" s="29"/>
      <c r="H104" s="30"/>
      <c r="I104" s="28" t="s">
        <v>283</v>
      </c>
      <c r="J104" s="28"/>
      <c r="K104" s="28"/>
      <c r="L104" s="31"/>
      <c r="M104" s="31"/>
      <c r="N104" s="32"/>
      <c r="O104" s="32">
        <v>0</v>
      </c>
      <c r="P104" s="32">
        <f t="shared" si="4"/>
        <v>0</v>
      </c>
      <c r="Q104" s="33">
        <v>18000</v>
      </c>
      <c r="R104" s="34">
        <f t="shared" si="6"/>
        <v>9000</v>
      </c>
      <c r="S104" s="32"/>
      <c r="T104" s="32"/>
      <c r="U104" s="32"/>
      <c r="V104" s="32"/>
      <c r="W104" s="32"/>
      <c r="X104" s="32"/>
      <c r="Y104" s="32"/>
      <c r="Z104" s="43"/>
      <c r="AA104" s="32"/>
      <c r="AB104" s="32"/>
      <c r="AC104" s="44"/>
      <c r="AD104" s="32"/>
      <c r="AE104" s="32"/>
      <c r="AF104" s="32"/>
      <c r="AG104" s="32"/>
      <c r="AH104" s="32"/>
      <c r="AI104" s="32"/>
      <c r="AJ104" s="32"/>
      <c r="AK104" s="32"/>
      <c r="AL104" s="32"/>
      <c r="AM104" s="32"/>
      <c r="AN104" s="32">
        <v>0</v>
      </c>
      <c r="AO104" s="43"/>
      <c r="AP104" s="74">
        <v>9000</v>
      </c>
      <c r="AQ104" s="32"/>
      <c r="AR104" s="32">
        <v>0</v>
      </c>
      <c r="AS104" s="32"/>
      <c r="AT104" s="32"/>
      <c r="AU104" s="32"/>
      <c r="AV104" s="32"/>
      <c r="AW104" s="32"/>
      <c r="AX104" s="32"/>
      <c r="AY104" s="32"/>
      <c r="AZ104" s="32"/>
      <c r="BA104" s="32"/>
      <c r="BB104" s="32"/>
      <c r="BC104" s="32"/>
      <c r="BD104" s="32"/>
      <c r="BE104" s="39"/>
      <c r="BF104" s="40">
        <v>0</v>
      </c>
      <c r="BG104" s="40">
        <v>7700</v>
      </c>
      <c r="BH104" s="40">
        <f t="shared" si="5"/>
        <v>69300000</v>
      </c>
      <c r="BI104" s="41"/>
      <c r="BJ104" s="315" t="s">
        <v>6326</v>
      </c>
      <c r="BK104" s="42"/>
    </row>
    <row r="105" spans="1:63" ht="330" customHeight="1">
      <c r="A105" s="28">
        <v>96</v>
      </c>
      <c r="B105" s="29" t="s">
        <v>469</v>
      </c>
      <c r="C105" s="29" t="s">
        <v>470</v>
      </c>
      <c r="D105" s="29"/>
      <c r="E105" s="29" t="s">
        <v>471</v>
      </c>
      <c r="F105" s="29" t="s">
        <v>472</v>
      </c>
      <c r="G105" s="29"/>
      <c r="H105" s="30"/>
      <c r="I105" s="28" t="s">
        <v>283</v>
      </c>
      <c r="J105" s="28"/>
      <c r="K105" s="28"/>
      <c r="L105" s="31">
        <v>10</v>
      </c>
      <c r="M105" s="31">
        <v>10</v>
      </c>
      <c r="N105" s="32"/>
      <c r="O105" s="32">
        <v>0</v>
      </c>
      <c r="P105" s="32">
        <f t="shared" si="4"/>
        <v>0</v>
      </c>
      <c r="Q105" s="33">
        <v>10</v>
      </c>
      <c r="R105" s="34">
        <f t="shared" si="6"/>
        <v>4</v>
      </c>
      <c r="S105" s="32"/>
      <c r="T105" s="32"/>
      <c r="U105" s="32"/>
      <c r="V105" s="32"/>
      <c r="W105" s="32"/>
      <c r="X105" s="32"/>
      <c r="Y105" s="32"/>
      <c r="Z105" s="43"/>
      <c r="AA105" s="32"/>
      <c r="AB105" s="32"/>
      <c r="AC105" s="44"/>
      <c r="AD105" s="32"/>
      <c r="AE105" s="32"/>
      <c r="AF105" s="32"/>
      <c r="AG105" s="32">
        <v>2</v>
      </c>
      <c r="AH105" s="32"/>
      <c r="AI105" s="32"/>
      <c r="AJ105" s="32"/>
      <c r="AK105" s="32"/>
      <c r="AL105" s="32"/>
      <c r="AM105" s="32"/>
      <c r="AN105" s="32">
        <v>0</v>
      </c>
      <c r="AO105" s="43"/>
      <c r="AP105" s="32"/>
      <c r="AQ105" s="32"/>
      <c r="AR105" s="32">
        <v>0</v>
      </c>
      <c r="AS105" s="37">
        <v>2</v>
      </c>
      <c r="AT105" s="32"/>
      <c r="AU105" s="32"/>
      <c r="AV105" s="32"/>
      <c r="AW105" s="32"/>
      <c r="AX105" s="32"/>
      <c r="AY105" s="32"/>
      <c r="AZ105" s="32"/>
      <c r="BA105" s="32"/>
      <c r="BB105" s="32"/>
      <c r="BC105" s="32"/>
      <c r="BD105" s="32"/>
      <c r="BE105" s="39"/>
      <c r="BF105" s="40">
        <v>0</v>
      </c>
      <c r="BG105" s="40">
        <v>64000000</v>
      </c>
      <c r="BH105" s="40">
        <f t="shared" si="5"/>
        <v>256000000</v>
      </c>
      <c r="BI105" s="41"/>
      <c r="BJ105" s="315" t="s">
        <v>6326</v>
      </c>
      <c r="BK105" s="42"/>
    </row>
    <row r="106" spans="1:63" ht="214.5" customHeight="1">
      <c r="A106" s="28">
        <v>97</v>
      </c>
      <c r="B106" s="29" t="s">
        <v>473</v>
      </c>
      <c r="C106" s="29" t="s">
        <v>474</v>
      </c>
      <c r="D106" s="29"/>
      <c r="E106" s="29" t="s">
        <v>475</v>
      </c>
      <c r="F106" s="29" t="s">
        <v>476</v>
      </c>
      <c r="G106" s="29"/>
      <c r="H106" s="30"/>
      <c r="I106" s="28" t="s">
        <v>283</v>
      </c>
      <c r="J106" s="28"/>
      <c r="K106" s="28"/>
      <c r="L106" s="31">
        <v>78</v>
      </c>
      <c r="M106" s="31">
        <v>500</v>
      </c>
      <c r="N106" s="32"/>
      <c r="O106" s="32">
        <v>0</v>
      </c>
      <c r="P106" s="32">
        <f t="shared" si="4"/>
        <v>0</v>
      </c>
      <c r="Q106" s="33">
        <v>2000</v>
      </c>
      <c r="R106" s="34">
        <f t="shared" si="6"/>
        <v>3500</v>
      </c>
      <c r="S106" s="32"/>
      <c r="T106" s="32"/>
      <c r="U106" s="32"/>
      <c r="V106" s="32"/>
      <c r="W106" s="32"/>
      <c r="X106" s="32"/>
      <c r="Y106" s="32"/>
      <c r="Z106" s="43"/>
      <c r="AA106" s="32"/>
      <c r="AB106" s="32"/>
      <c r="AC106" s="44"/>
      <c r="AD106" s="32"/>
      <c r="AE106" s="32"/>
      <c r="AF106" s="32"/>
      <c r="AG106" s="32"/>
      <c r="AH106" s="32"/>
      <c r="AI106" s="32"/>
      <c r="AJ106" s="32"/>
      <c r="AK106" s="32"/>
      <c r="AL106" s="32"/>
      <c r="AM106" s="32"/>
      <c r="AN106" s="32">
        <v>0</v>
      </c>
      <c r="AO106" s="43"/>
      <c r="AP106" s="32"/>
      <c r="AQ106" s="32"/>
      <c r="AR106" s="32">
        <v>0</v>
      </c>
      <c r="AS106" s="32">
        <v>1500</v>
      </c>
      <c r="AT106" s="32"/>
      <c r="AU106" s="37">
        <v>2000</v>
      </c>
      <c r="AV106" s="32"/>
      <c r="AW106" s="32"/>
      <c r="AX106" s="32"/>
      <c r="AY106" s="32"/>
      <c r="AZ106" s="32"/>
      <c r="BA106" s="32"/>
      <c r="BB106" s="32"/>
      <c r="BC106" s="32"/>
      <c r="BD106" s="32"/>
      <c r="BE106" s="39"/>
      <c r="BF106" s="40">
        <v>0</v>
      </c>
      <c r="BG106" s="40">
        <v>84000</v>
      </c>
      <c r="BH106" s="40">
        <f t="shared" si="5"/>
        <v>294000000</v>
      </c>
      <c r="BI106" s="41"/>
      <c r="BJ106" s="315" t="s">
        <v>6327</v>
      </c>
      <c r="BK106" s="42"/>
    </row>
    <row r="107" spans="1:63" ht="148.5" customHeight="1">
      <c r="A107" s="28">
        <v>98</v>
      </c>
      <c r="B107" s="29" t="s">
        <v>477</v>
      </c>
      <c r="C107" s="324" t="s">
        <v>478</v>
      </c>
      <c r="D107" s="29"/>
      <c r="E107" s="29" t="s">
        <v>479</v>
      </c>
      <c r="F107" s="29" t="s">
        <v>480</v>
      </c>
      <c r="G107" s="75" t="s">
        <v>481</v>
      </c>
      <c r="H107" s="30"/>
      <c r="I107" s="28" t="s">
        <v>283</v>
      </c>
      <c r="J107" s="28"/>
      <c r="K107" s="28"/>
      <c r="L107" s="31">
        <v>19</v>
      </c>
      <c r="M107" s="31">
        <v>11</v>
      </c>
      <c r="N107" s="32"/>
      <c r="O107" s="32">
        <v>0</v>
      </c>
      <c r="P107" s="32">
        <f t="shared" si="4"/>
        <v>0</v>
      </c>
      <c r="Q107" s="33">
        <v>500</v>
      </c>
      <c r="R107" s="34">
        <f t="shared" si="6"/>
        <v>500</v>
      </c>
      <c r="S107" s="32"/>
      <c r="T107" s="32"/>
      <c r="U107" s="32"/>
      <c r="V107" s="32"/>
      <c r="W107" s="32"/>
      <c r="X107" s="32"/>
      <c r="Y107" s="32"/>
      <c r="Z107" s="43"/>
      <c r="AA107" s="32"/>
      <c r="AB107" s="32"/>
      <c r="AC107" s="44"/>
      <c r="AD107" s="32"/>
      <c r="AE107" s="32"/>
      <c r="AF107" s="32"/>
      <c r="AG107" s="32"/>
      <c r="AH107" s="32"/>
      <c r="AI107" s="32"/>
      <c r="AJ107" s="32">
        <v>500</v>
      </c>
      <c r="AK107" s="32"/>
      <c r="AL107" s="32"/>
      <c r="AM107" s="32"/>
      <c r="AN107" s="32">
        <v>0</v>
      </c>
      <c r="AO107" s="43"/>
      <c r="AP107" s="32"/>
      <c r="AQ107" s="32"/>
      <c r="AR107" s="32">
        <v>0</v>
      </c>
      <c r="AS107" s="32"/>
      <c r="AT107" s="32"/>
      <c r="AU107" s="32"/>
      <c r="AV107" s="32"/>
      <c r="AW107" s="32"/>
      <c r="AX107" s="32"/>
      <c r="AY107" s="32"/>
      <c r="AZ107" s="32"/>
      <c r="BA107" s="32"/>
      <c r="BB107" s="32"/>
      <c r="BC107" s="32"/>
      <c r="BD107" s="32"/>
      <c r="BE107" s="39"/>
      <c r="BF107" s="40">
        <v>0</v>
      </c>
      <c r="BG107" s="40">
        <v>146000</v>
      </c>
      <c r="BH107" s="40">
        <f t="shared" si="5"/>
        <v>73000000</v>
      </c>
      <c r="BI107" s="41"/>
      <c r="BJ107" s="315" t="s">
        <v>6327</v>
      </c>
      <c r="BK107" s="42"/>
    </row>
    <row r="108" spans="1:63" ht="90.75" customHeight="1">
      <c r="A108" s="28">
        <v>99</v>
      </c>
      <c r="B108" s="29" t="s">
        <v>482</v>
      </c>
      <c r="C108" s="29" t="s">
        <v>483</v>
      </c>
      <c r="D108" s="29"/>
      <c r="E108" s="29" t="s">
        <v>484</v>
      </c>
      <c r="F108" s="29" t="s">
        <v>485</v>
      </c>
      <c r="G108" s="29"/>
      <c r="H108" s="30"/>
      <c r="I108" s="28" t="s">
        <v>84</v>
      </c>
      <c r="J108" s="28"/>
      <c r="K108" s="28"/>
      <c r="L108" s="31">
        <v>277847</v>
      </c>
      <c r="M108" s="31">
        <v>357076</v>
      </c>
      <c r="N108" s="32"/>
      <c r="O108" s="32">
        <v>0</v>
      </c>
      <c r="P108" s="32">
        <f t="shared" si="4"/>
        <v>0</v>
      </c>
      <c r="Q108" s="33">
        <v>529600</v>
      </c>
      <c r="R108" s="34">
        <f t="shared" si="6"/>
        <v>416200</v>
      </c>
      <c r="S108" s="32"/>
      <c r="T108" s="32"/>
      <c r="U108" s="37">
        <v>6000</v>
      </c>
      <c r="V108" s="32">
        <v>3000</v>
      </c>
      <c r="W108" s="32">
        <v>1000</v>
      </c>
      <c r="X108" s="32"/>
      <c r="Y108" s="32"/>
      <c r="Z108" s="47">
        <v>100</v>
      </c>
      <c r="AA108" s="32"/>
      <c r="AB108" s="32">
        <v>2000</v>
      </c>
      <c r="AC108" s="48">
        <v>15000</v>
      </c>
      <c r="AD108" s="32">
        <v>15000</v>
      </c>
      <c r="AE108" s="32">
        <v>20000</v>
      </c>
      <c r="AF108" s="32">
        <v>10000</v>
      </c>
      <c r="AG108" s="32">
        <v>5000</v>
      </c>
      <c r="AH108" s="32">
        <v>12000</v>
      </c>
      <c r="AI108" s="32">
        <v>72000</v>
      </c>
      <c r="AJ108" s="32">
        <v>6000</v>
      </c>
      <c r="AK108" s="32">
        <v>3000</v>
      </c>
      <c r="AL108" s="32"/>
      <c r="AM108" s="32">
        <v>400</v>
      </c>
      <c r="AN108" s="32">
        <v>20000</v>
      </c>
      <c r="AO108" s="60">
        <v>20000</v>
      </c>
      <c r="AP108" s="32">
        <v>45000</v>
      </c>
      <c r="AQ108" s="32">
        <v>3000</v>
      </c>
      <c r="AR108" s="32">
        <v>1000</v>
      </c>
      <c r="AS108" s="37">
        <v>24000</v>
      </c>
      <c r="AT108" s="32">
        <v>12000</v>
      </c>
      <c r="AU108" s="32">
        <v>10000</v>
      </c>
      <c r="AV108" s="32">
        <v>10000</v>
      </c>
      <c r="AW108" s="32"/>
      <c r="AX108" s="32"/>
      <c r="AY108" s="32">
        <v>100000</v>
      </c>
      <c r="AZ108" s="32"/>
      <c r="BA108" s="51">
        <v>100</v>
      </c>
      <c r="BB108" s="32"/>
      <c r="BC108" s="32"/>
      <c r="BD108" s="61">
        <v>600</v>
      </c>
      <c r="BE108" s="76" t="s">
        <v>486</v>
      </c>
      <c r="BF108" s="40">
        <v>0</v>
      </c>
      <c r="BG108" s="40">
        <v>834</v>
      </c>
      <c r="BH108" s="40">
        <f t="shared" si="5"/>
        <v>347110800</v>
      </c>
      <c r="BI108" s="41"/>
      <c r="BJ108" s="42" t="s">
        <v>6039</v>
      </c>
      <c r="BK108" s="42"/>
    </row>
    <row r="109" spans="1:63" ht="138" customHeight="1">
      <c r="A109" s="28">
        <v>100</v>
      </c>
      <c r="B109" s="29" t="s">
        <v>487</v>
      </c>
      <c r="C109" s="29" t="s">
        <v>488</v>
      </c>
      <c r="D109" s="29"/>
      <c r="E109" s="29" t="s">
        <v>489</v>
      </c>
      <c r="F109" s="29" t="s">
        <v>490</v>
      </c>
      <c r="G109" s="29"/>
      <c r="H109" s="30"/>
      <c r="I109" s="28" t="s">
        <v>84</v>
      </c>
      <c r="J109" s="28"/>
      <c r="K109" s="28"/>
      <c r="L109" s="31"/>
      <c r="M109" s="31">
        <v>0</v>
      </c>
      <c r="N109" s="32"/>
      <c r="O109" s="32">
        <v>0</v>
      </c>
      <c r="P109" s="32">
        <f t="shared" si="4"/>
        <v>0</v>
      </c>
      <c r="Q109" s="33">
        <v>1500</v>
      </c>
      <c r="R109" s="34">
        <f t="shared" si="6"/>
        <v>2000</v>
      </c>
      <c r="S109" s="32"/>
      <c r="T109" s="32"/>
      <c r="U109" s="32"/>
      <c r="V109" s="32"/>
      <c r="W109" s="32"/>
      <c r="X109" s="32"/>
      <c r="Y109" s="32"/>
      <c r="Z109" s="43"/>
      <c r="AA109" s="32"/>
      <c r="AB109" s="32"/>
      <c r="AC109" s="44"/>
      <c r="AD109" s="32"/>
      <c r="AE109" s="32"/>
      <c r="AF109" s="32"/>
      <c r="AG109" s="32"/>
      <c r="AH109" s="32"/>
      <c r="AI109" s="32"/>
      <c r="AJ109" s="32">
        <v>2000</v>
      </c>
      <c r="AK109" s="32"/>
      <c r="AL109" s="32"/>
      <c r="AM109" s="32"/>
      <c r="AN109" s="32">
        <v>0</v>
      </c>
      <c r="AO109" s="43"/>
      <c r="AP109" s="32"/>
      <c r="AQ109" s="32"/>
      <c r="AR109" s="32">
        <v>0</v>
      </c>
      <c r="AS109" s="32"/>
      <c r="AT109" s="32"/>
      <c r="AU109" s="32"/>
      <c r="AV109" s="32"/>
      <c r="AW109" s="32"/>
      <c r="AX109" s="32"/>
      <c r="AY109" s="32"/>
      <c r="AZ109" s="32"/>
      <c r="BA109" s="32"/>
      <c r="BB109" s="32"/>
      <c r="BC109" s="32"/>
      <c r="BD109" s="32"/>
      <c r="BE109" s="39"/>
      <c r="BF109" s="40">
        <v>0</v>
      </c>
      <c r="BG109" s="40">
        <v>1250</v>
      </c>
      <c r="BH109" s="40">
        <f t="shared" si="5"/>
        <v>2500000</v>
      </c>
      <c r="BI109" s="41"/>
      <c r="BJ109" s="315" t="s">
        <v>6328</v>
      </c>
      <c r="BK109" s="42"/>
    </row>
    <row r="110" spans="1:63" ht="108" customHeight="1">
      <c r="A110" s="28">
        <v>101</v>
      </c>
      <c r="B110" s="346" t="s">
        <v>491</v>
      </c>
      <c r="C110" s="324" t="s">
        <v>492</v>
      </c>
      <c r="D110" s="29"/>
      <c r="E110" s="29" t="s">
        <v>493</v>
      </c>
      <c r="F110" s="29" t="s">
        <v>494</v>
      </c>
      <c r="G110" s="63" t="s">
        <v>495</v>
      </c>
      <c r="H110" s="30"/>
      <c r="I110" s="28" t="s">
        <v>114</v>
      </c>
      <c r="J110" s="28"/>
      <c r="K110" s="28"/>
      <c r="L110" s="31">
        <v>37942</v>
      </c>
      <c r="M110" s="31">
        <v>37533</v>
      </c>
      <c r="N110" s="32"/>
      <c r="O110" s="32">
        <v>0</v>
      </c>
      <c r="P110" s="32">
        <f t="shared" si="4"/>
        <v>0</v>
      </c>
      <c r="Q110" s="33">
        <v>50000</v>
      </c>
      <c r="R110" s="34">
        <f t="shared" si="6"/>
        <v>68970</v>
      </c>
      <c r="S110" s="32"/>
      <c r="T110" s="32"/>
      <c r="U110" s="32" t="s">
        <v>496</v>
      </c>
      <c r="V110" s="32"/>
      <c r="W110" s="32"/>
      <c r="X110" s="32"/>
      <c r="Y110" s="32"/>
      <c r="Z110" s="54"/>
      <c r="AA110" s="32"/>
      <c r="AB110" s="32"/>
      <c r="AC110" s="48">
        <v>400</v>
      </c>
      <c r="AD110" s="32">
        <v>100</v>
      </c>
      <c r="AE110" s="32">
        <v>50</v>
      </c>
      <c r="AF110" s="32">
        <v>20</v>
      </c>
      <c r="AG110" s="32">
        <v>200</v>
      </c>
      <c r="AH110" s="32">
        <v>6000</v>
      </c>
      <c r="AI110" s="32">
        <v>5000</v>
      </c>
      <c r="AJ110" s="32">
        <v>1000</v>
      </c>
      <c r="AK110" s="32">
        <v>500</v>
      </c>
      <c r="AL110" s="32">
        <v>200</v>
      </c>
      <c r="AM110" s="32">
        <v>2100</v>
      </c>
      <c r="AN110" s="32">
        <v>3000</v>
      </c>
      <c r="AO110" s="60">
        <v>2500</v>
      </c>
      <c r="AP110" s="32"/>
      <c r="AQ110" s="32">
        <v>300</v>
      </c>
      <c r="AR110" s="32">
        <v>300</v>
      </c>
      <c r="AS110" s="32">
        <v>3000</v>
      </c>
      <c r="AT110" s="32">
        <v>4200</v>
      </c>
      <c r="AU110" s="32">
        <v>10000</v>
      </c>
      <c r="AV110" s="32">
        <v>7000</v>
      </c>
      <c r="AW110" s="32"/>
      <c r="AX110" s="32"/>
      <c r="AY110" s="32">
        <v>3000</v>
      </c>
      <c r="AZ110" s="32">
        <v>20000</v>
      </c>
      <c r="BA110" s="51">
        <v>100</v>
      </c>
      <c r="BB110" s="32"/>
      <c r="BC110" s="32"/>
      <c r="BD110" s="32"/>
      <c r="BE110" s="39"/>
      <c r="BF110" s="40">
        <v>0</v>
      </c>
      <c r="BG110" s="40">
        <v>500</v>
      </c>
      <c r="BH110" s="40">
        <f t="shared" si="5"/>
        <v>34485000</v>
      </c>
      <c r="BI110" s="41" t="s">
        <v>497</v>
      </c>
      <c r="BJ110" s="42" t="s">
        <v>6039</v>
      </c>
      <c r="BK110" s="42"/>
    </row>
    <row r="111" spans="1:63" ht="66" customHeight="1">
      <c r="A111" s="28">
        <v>102</v>
      </c>
      <c r="B111" s="346" t="s">
        <v>498</v>
      </c>
      <c r="C111" s="324" t="s">
        <v>499</v>
      </c>
      <c r="D111" s="29"/>
      <c r="E111" s="29" t="s">
        <v>500</v>
      </c>
      <c r="F111" s="29" t="s">
        <v>501</v>
      </c>
      <c r="G111" s="29"/>
      <c r="H111" s="30"/>
      <c r="I111" s="28" t="s">
        <v>114</v>
      </c>
      <c r="J111" s="28"/>
      <c r="K111" s="28"/>
      <c r="L111" s="31">
        <v>400</v>
      </c>
      <c r="M111" s="31">
        <v>400</v>
      </c>
      <c r="N111" s="32"/>
      <c r="O111" s="32">
        <v>0</v>
      </c>
      <c r="P111" s="32">
        <f t="shared" si="4"/>
        <v>0</v>
      </c>
      <c r="Q111" s="33">
        <v>1700</v>
      </c>
      <c r="R111" s="34">
        <f t="shared" si="6"/>
        <v>1500</v>
      </c>
      <c r="S111" s="32"/>
      <c r="T111" s="32"/>
      <c r="U111" s="32"/>
      <c r="V111" s="32"/>
      <c r="W111" s="32"/>
      <c r="X111" s="32"/>
      <c r="Y111" s="32"/>
      <c r="Z111" s="43"/>
      <c r="AA111" s="32"/>
      <c r="AB111" s="32">
        <v>50</v>
      </c>
      <c r="AC111" s="44"/>
      <c r="AD111" s="32">
        <v>100</v>
      </c>
      <c r="AE111" s="32"/>
      <c r="AF111" s="32">
        <v>50</v>
      </c>
      <c r="AG111" s="32">
        <v>500</v>
      </c>
      <c r="AH111" s="32"/>
      <c r="AI111" s="32"/>
      <c r="AJ111" s="32"/>
      <c r="AK111" s="32">
        <v>200</v>
      </c>
      <c r="AL111" s="32"/>
      <c r="AM111" s="32"/>
      <c r="AN111" s="32">
        <v>0</v>
      </c>
      <c r="AO111" s="45"/>
      <c r="AP111" s="32"/>
      <c r="AQ111" s="32"/>
      <c r="AR111" s="32">
        <v>0</v>
      </c>
      <c r="AS111" s="32"/>
      <c r="AT111" s="32"/>
      <c r="AU111" s="32"/>
      <c r="AV111" s="32"/>
      <c r="AW111" s="32"/>
      <c r="AX111" s="32"/>
      <c r="AY111" s="32"/>
      <c r="AZ111" s="32"/>
      <c r="BA111" s="51">
        <v>600</v>
      </c>
      <c r="BB111" s="32"/>
      <c r="BC111" s="32"/>
      <c r="BD111" s="32"/>
      <c r="BE111" s="39"/>
      <c r="BF111" s="40">
        <v>0</v>
      </c>
      <c r="BG111" s="40">
        <v>750</v>
      </c>
      <c r="BH111" s="40">
        <f t="shared" si="5"/>
        <v>1125000</v>
      </c>
      <c r="BI111" s="41"/>
      <c r="BJ111" s="315" t="s">
        <v>6039</v>
      </c>
      <c r="BK111" s="42"/>
    </row>
    <row r="112" spans="1:63" ht="82.5" customHeight="1">
      <c r="A112" s="28">
        <v>103</v>
      </c>
      <c r="B112" s="346" t="s">
        <v>502</v>
      </c>
      <c r="C112" s="324" t="s">
        <v>503</v>
      </c>
      <c r="D112" s="29"/>
      <c r="E112" s="29" t="s">
        <v>504</v>
      </c>
      <c r="F112" s="29" t="s">
        <v>505</v>
      </c>
      <c r="G112" s="29"/>
      <c r="H112" s="30"/>
      <c r="I112" s="28" t="s">
        <v>114</v>
      </c>
      <c r="J112" s="28"/>
      <c r="K112" s="28"/>
      <c r="L112" s="31">
        <v>120732</v>
      </c>
      <c r="M112" s="31">
        <v>32850</v>
      </c>
      <c r="N112" s="32"/>
      <c r="O112" s="32">
        <v>4091</v>
      </c>
      <c r="P112" s="32">
        <f t="shared" si="4"/>
        <v>4091</v>
      </c>
      <c r="Q112" s="33">
        <v>400220</v>
      </c>
      <c r="R112" s="34">
        <f t="shared" si="6"/>
        <v>250180</v>
      </c>
      <c r="S112" s="32"/>
      <c r="T112" s="32"/>
      <c r="U112" s="32"/>
      <c r="V112" s="32"/>
      <c r="W112" s="32">
        <v>1000</v>
      </c>
      <c r="X112" s="32"/>
      <c r="Y112" s="32"/>
      <c r="Z112" s="54"/>
      <c r="AA112" s="32"/>
      <c r="AB112" s="32"/>
      <c r="AC112" s="48">
        <v>3000</v>
      </c>
      <c r="AD112" s="32">
        <v>3000</v>
      </c>
      <c r="AE112" s="32">
        <v>2000</v>
      </c>
      <c r="AF112" s="32">
        <v>20000</v>
      </c>
      <c r="AG112" s="32">
        <v>1500</v>
      </c>
      <c r="AH112" s="32">
        <v>12000</v>
      </c>
      <c r="AI112" s="32">
        <v>15000</v>
      </c>
      <c r="AJ112" s="32"/>
      <c r="AK112" s="32">
        <v>2000</v>
      </c>
      <c r="AL112" s="32">
        <v>200</v>
      </c>
      <c r="AM112" s="32">
        <v>20</v>
      </c>
      <c r="AN112" s="32">
        <v>20000</v>
      </c>
      <c r="AO112" s="60">
        <v>3500</v>
      </c>
      <c r="AP112" s="32">
        <v>50000</v>
      </c>
      <c r="AQ112" s="32">
        <v>2000</v>
      </c>
      <c r="AR112" s="32">
        <v>1000</v>
      </c>
      <c r="AS112" s="32">
        <v>2500</v>
      </c>
      <c r="AT112" s="32">
        <v>400</v>
      </c>
      <c r="AU112" s="32">
        <v>10000</v>
      </c>
      <c r="AV112" s="32">
        <v>1000</v>
      </c>
      <c r="AW112" s="32"/>
      <c r="AX112" s="32"/>
      <c r="AY112" s="32">
        <v>100000</v>
      </c>
      <c r="AZ112" s="32"/>
      <c r="BA112" s="51">
        <v>50</v>
      </c>
      <c r="BB112" s="32"/>
      <c r="BC112" s="32"/>
      <c r="BD112" s="61">
        <v>10</v>
      </c>
      <c r="BE112" s="76" t="s">
        <v>506</v>
      </c>
      <c r="BF112" s="40">
        <v>0</v>
      </c>
      <c r="BG112" s="40">
        <v>1253</v>
      </c>
      <c r="BH112" s="40">
        <f t="shared" si="5"/>
        <v>313475540</v>
      </c>
      <c r="BI112" s="41"/>
      <c r="BJ112" s="42" t="s">
        <v>6039</v>
      </c>
      <c r="BK112" s="42"/>
    </row>
    <row r="113" spans="1:63" ht="82.5" customHeight="1">
      <c r="A113" s="28">
        <v>104</v>
      </c>
      <c r="B113" s="346" t="s">
        <v>507</v>
      </c>
      <c r="C113" s="324" t="s">
        <v>508</v>
      </c>
      <c r="D113" s="29"/>
      <c r="E113" s="29" t="s">
        <v>509</v>
      </c>
      <c r="F113" s="29" t="s">
        <v>510</v>
      </c>
      <c r="G113" s="29"/>
      <c r="H113" s="30"/>
      <c r="I113" s="28" t="s">
        <v>114</v>
      </c>
      <c r="J113" s="28"/>
      <c r="K113" s="28"/>
      <c r="L113" s="31">
        <v>144496</v>
      </c>
      <c r="M113" s="31">
        <v>90046</v>
      </c>
      <c r="N113" s="32"/>
      <c r="O113" s="32">
        <v>33085</v>
      </c>
      <c r="P113" s="32">
        <f t="shared" si="4"/>
        <v>33085</v>
      </c>
      <c r="Q113" s="33">
        <v>641400</v>
      </c>
      <c r="R113" s="34">
        <f t="shared" si="6"/>
        <v>222600</v>
      </c>
      <c r="S113" s="32">
        <v>4000</v>
      </c>
      <c r="T113" s="32"/>
      <c r="U113" s="37">
        <v>48000</v>
      </c>
      <c r="V113" s="32"/>
      <c r="W113" s="32"/>
      <c r="X113" s="32"/>
      <c r="Y113" s="61">
        <v>7000</v>
      </c>
      <c r="Z113" s="47">
        <v>500</v>
      </c>
      <c r="AA113" s="32"/>
      <c r="AB113" s="32">
        <v>1000</v>
      </c>
      <c r="AC113" s="48">
        <v>15000</v>
      </c>
      <c r="AD113" s="32">
        <v>24000</v>
      </c>
      <c r="AE113" s="32">
        <v>2000</v>
      </c>
      <c r="AF113" s="32">
        <v>6000</v>
      </c>
      <c r="AG113" s="32">
        <v>5000</v>
      </c>
      <c r="AH113" s="32"/>
      <c r="AI113" s="32">
        <v>15000</v>
      </c>
      <c r="AJ113" s="32">
        <v>2000</v>
      </c>
      <c r="AK113" s="32">
        <v>3000</v>
      </c>
      <c r="AL113" s="37">
        <v>300</v>
      </c>
      <c r="AM113" s="32"/>
      <c r="AN113" s="32">
        <v>30000</v>
      </c>
      <c r="AO113" s="60">
        <v>15000</v>
      </c>
      <c r="AP113" s="32"/>
      <c r="AQ113" s="32">
        <v>4000</v>
      </c>
      <c r="AR113" s="32">
        <v>5000</v>
      </c>
      <c r="AS113" s="37">
        <v>600</v>
      </c>
      <c r="AT113" s="32">
        <v>9000</v>
      </c>
      <c r="AU113" s="32">
        <v>7000</v>
      </c>
      <c r="AV113" s="32">
        <v>5000</v>
      </c>
      <c r="AW113" s="32"/>
      <c r="AX113" s="32"/>
      <c r="AY113" s="32">
        <v>5000</v>
      </c>
      <c r="AZ113" s="32">
        <v>9000</v>
      </c>
      <c r="BA113" s="51">
        <v>200</v>
      </c>
      <c r="BB113" s="32"/>
      <c r="BC113" s="32"/>
      <c r="BD113" s="32"/>
      <c r="BE113" s="39"/>
      <c r="BF113" s="40">
        <v>0</v>
      </c>
      <c r="BG113" s="40">
        <v>505</v>
      </c>
      <c r="BH113" s="40">
        <f t="shared" si="5"/>
        <v>112413000</v>
      </c>
      <c r="BI113" s="41"/>
      <c r="BJ113" s="42" t="s">
        <v>6039</v>
      </c>
      <c r="BK113" s="42"/>
    </row>
    <row r="114" spans="1:63" ht="148.5" customHeight="1">
      <c r="A114" s="28">
        <v>105</v>
      </c>
      <c r="B114" s="346" t="s">
        <v>511</v>
      </c>
      <c r="C114" s="324" t="s">
        <v>512</v>
      </c>
      <c r="D114" s="29"/>
      <c r="E114" s="29" t="s">
        <v>513</v>
      </c>
      <c r="F114" s="29" t="s">
        <v>514</v>
      </c>
      <c r="G114" s="29"/>
      <c r="H114" s="30"/>
      <c r="I114" s="28" t="s">
        <v>114</v>
      </c>
      <c r="J114" s="28"/>
      <c r="K114" s="28"/>
      <c r="L114" s="31">
        <v>100</v>
      </c>
      <c r="M114" s="31"/>
      <c r="N114" s="32"/>
      <c r="O114" s="32">
        <v>0</v>
      </c>
      <c r="P114" s="32">
        <f t="shared" si="4"/>
        <v>0</v>
      </c>
      <c r="Q114" s="33">
        <v>1500</v>
      </c>
      <c r="R114" s="34">
        <f t="shared" si="6"/>
        <v>2000</v>
      </c>
      <c r="S114" s="32"/>
      <c r="T114" s="32"/>
      <c r="U114" s="32"/>
      <c r="V114" s="32"/>
      <c r="W114" s="32"/>
      <c r="X114" s="32"/>
      <c r="Y114" s="32"/>
      <c r="Z114" s="43"/>
      <c r="AA114" s="32"/>
      <c r="AB114" s="32"/>
      <c r="AC114" s="44"/>
      <c r="AD114" s="32"/>
      <c r="AE114" s="32"/>
      <c r="AF114" s="32"/>
      <c r="AG114" s="32"/>
      <c r="AH114" s="32"/>
      <c r="AI114" s="32"/>
      <c r="AJ114" s="32">
        <v>2000</v>
      </c>
      <c r="AK114" s="32"/>
      <c r="AL114" s="32"/>
      <c r="AM114" s="32"/>
      <c r="AN114" s="32">
        <v>0</v>
      </c>
      <c r="AO114" s="45"/>
      <c r="AP114" s="32"/>
      <c r="AQ114" s="32"/>
      <c r="AR114" s="32">
        <v>0</v>
      </c>
      <c r="AS114" s="32"/>
      <c r="AT114" s="32"/>
      <c r="AU114" s="32"/>
      <c r="AV114" s="32"/>
      <c r="AW114" s="32"/>
      <c r="AX114" s="32"/>
      <c r="AY114" s="32"/>
      <c r="AZ114" s="32"/>
      <c r="BA114" s="32"/>
      <c r="BB114" s="32"/>
      <c r="BC114" s="32"/>
      <c r="BD114" s="32"/>
      <c r="BE114" s="39"/>
      <c r="BF114" s="40" t="s">
        <v>515</v>
      </c>
      <c r="BG114" s="40">
        <v>4200</v>
      </c>
      <c r="BH114" s="40">
        <f t="shared" si="5"/>
        <v>8400000</v>
      </c>
      <c r="BI114" s="41"/>
      <c r="BJ114" s="315" t="s">
        <v>6336</v>
      </c>
      <c r="BK114" s="42"/>
    </row>
    <row r="115" spans="1:63" ht="82.5" customHeight="1">
      <c r="A115" s="28">
        <v>106</v>
      </c>
      <c r="B115" s="346" t="s">
        <v>2919</v>
      </c>
      <c r="C115" s="324" t="s">
        <v>516</v>
      </c>
      <c r="D115" s="29"/>
      <c r="E115" s="29" t="s">
        <v>517</v>
      </c>
      <c r="F115" s="29" t="s">
        <v>518</v>
      </c>
      <c r="G115" s="29"/>
      <c r="H115" s="30"/>
      <c r="I115" s="28" t="s">
        <v>114</v>
      </c>
      <c r="J115" s="28"/>
      <c r="K115" s="28"/>
      <c r="L115" s="31">
        <v>351843</v>
      </c>
      <c r="M115" s="31">
        <v>126162</v>
      </c>
      <c r="N115" s="32"/>
      <c r="O115" s="32">
        <v>17805</v>
      </c>
      <c r="P115" s="32">
        <f t="shared" si="4"/>
        <v>17805</v>
      </c>
      <c r="Q115" s="33">
        <v>922600</v>
      </c>
      <c r="R115" s="34">
        <f t="shared" si="6"/>
        <v>378100</v>
      </c>
      <c r="S115" s="32"/>
      <c r="T115" s="32"/>
      <c r="U115" s="37">
        <v>84000</v>
      </c>
      <c r="V115" s="32"/>
      <c r="W115" s="32"/>
      <c r="X115" s="32"/>
      <c r="Y115" s="61">
        <v>3000</v>
      </c>
      <c r="Z115" s="61">
        <v>5000</v>
      </c>
      <c r="AA115" s="32"/>
      <c r="AB115" s="32">
        <v>1000</v>
      </c>
      <c r="AC115" s="48">
        <v>15000</v>
      </c>
      <c r="AD115" s="32">
        <v>30000</v>
      </c>
      <c r="AE115" s="32">
        <v>2000</v>
      </c>
      <c r="AF115" s="32">
        <v>5000</v>
      </c>
      <c r="AG115" s="32">
        <v>5000</v>
      </c>
      <c r="AH115" s="32">
        <v>8000</v>
      </c>
      <c r="AI115" s="32">
        <v>40000</v>
      </c>
      <c r="AJ115" s="32">
        <v>6000</v>
      </c>
      <c r="AK115" s="32">
        <v>3000</v>
      </c>
      <c r="AL115" s="32">
        <v>2500</v>
      </c>
      <c r="AM115" s="32">
        <v>3500</v>
      </c>
      <c r="AN115" s="32">
        <v>50000</v>
      </c>
      <c r="AO115" s="60">
        <v>25000</v>
      </c>
      <c r="AP115" s="32">
        <v>8000</v>
      </c>
      <c r="AQ115" s="32">
        <v>5000</v>
      </c>
      <c r="AR115" s="32">
        <v>5000</v>
      </c>
      <c r="AS115" s="37">
        <v>15000</v>
      </c>
      <c r="AT115" s="32">
        <v>30000</v>
      </c>
      <c r="AU115" s="32">
        <v>10000</v>
      </c>
      <c r="AV115" s="32">
        <v>10000</v>
      </c>
      <c r="AW115" s="32"/>
      <c r="AX115" s="32"/>
      <c r="AY115" s="32">
        <v>5000</v>
      </c>
      <c r="AZ115" s="32"/>
      <c r="BA115" s="51">
        <v>100</v>
      </c>
      <c r="BB115" s="32"/>
      <c r="BC115" s="32"/>
      <c r="BD115" s="32">
        <v>2000</v>
      </c>
      <c r="BE115" s="52" t="s">
        <v>519</v>
      </c>
      <c r="BF115" s="40">
        <v>0</v>
      </c>
      <c r="BG115" s="40">
        <v>515</v>
      </c>
      <c r="BH115" s="40">
        <f t="shared" si="5"/>
        <v>194721500</v>
      </c>
      <c r="BI115" s="41"/>
      <c r="BJ115" s="42" t="s">
        <v>6039</v>
      </c>
      <c r="BK115" s="42"/>
    </row>
    <row r="116" spans="1:63" ht="82.5" customHeight="1">
      <c r="A116" s="28">
        <v>107</v>
      </c>
      <c r="B116" s="345" t="s">
        <v>520</v>
      </c>
      <c r="C116" s="324" t="s">
        <v>521</v>
      </c>
      <c r="D116" s="29"/>
      <c r="E116" s="29" t="s">
        <v>522</v>
      </c>
      <c r="F116" s="29" t="s">
        <v>523</v>
      </c>
      <c r="G116" s="29"/>
      <c r="H116" s="30"/>
      <c r="I116" s="28" t="s">
        <v>114</v>
      </c>
      <c r="J116" s="28"/>
      <c r="K116" s="28"/>
      <c r="L116" s="31">
        <v>53327</v>
      </c>
      <c r="M116" s="31">
        <v>22329</v>
      </c>
      <c r="N116" s="32"/>
      <c r="O116" s="32">
        <v>0</v>
      </c>
      <c r="P116" s="32">
        <f t="shared" si="4"/>
        <v>0</v>
      </c>
      <c r="Q116" s="33">
        <v>62400</v>
      </c>
      <c r="R116" s="34">
        <f t="shared" si="6"/>
        <v>121450</v>
      </c>
      <c r="S116" s="32"/>
      <c r="T116" s="32"/>
      <c r="U116" s="32"/>
      <c r="V116" s="32"/>
      <c r="W116" s="32">
        <v>1500</v>
      </c>
      <c r="X116" s="32"/>
      <c r="Y116" s="32"/>
      <c r="Z116" s="54"/>
      <c r="AA116" s="32"/>
      <c r="AB116" s="32">
        <v>200</v>
      </c>
      <c r="AC116" s="48">
        <v>2000</v>
      </c>
      <c r="AD116" s="32">
        <v>2500</v>
      </c>
      <c r="AE116" s="32">
        <v>50</v>
      </c>
      <c r="AF116" s="37">
        <v>100</v>
      </c>
      <c r="AG116" s="32">
        <v>200</v>
      </c>
      <c r="AH116" s="32">
        <v>3000</v>
      </c>
      <c r="AI116" s="32">
        <v>8000</v>
      </c>
      <c r="AJ116" s="32">
        <v>500</v>
      </c>
      <c r="AK116" s="32"/>
      <c r="AL116" s="32"/>
      <c r="AM116" s="32"/>
      <c r="AN116" s="32">
        <v>3000</v>
      </c>
      <c r="AO116" s="77">
        <v>10000</v>
      </c>
      <c r="AP116" s="32">
        <v>500</v>
      </c>
      <c r="AQ116" s="32">
        <v>1000</v>
      </c>
      <c r="AR116" s="32">
        <v>300</v>
      </c>
      <c r="AS116" s="32">
        <v>20000</v>
      </c>
      <c r="AT116" s="32">
        <v>3600</v>
      </c>
      <c r="AU116" s="32">
        <v>5000</v>
      </c>
      <c r="AV116" s="32">
        <v>10000</v>
      </c>
      <c r="AW116" s="32"/>
      <c r="AX116" s="32"/>
      <c r="AY116" s="32">
        <v>50000</v>
      </c>
      <c r="AZ116" s="32"/>
      <c r="BA116" s="32"/>
      <c r="BB116" s="32"/>
      <c r="BC116" s="32"/>
      <c r="BD116" s="32"/>
      <c r="BE116" s="39"/>
      <c r="BF116" s="40">
        <v>0</v>
      </c>
      <c r="BG116" s="40">
        <v>3249</v>
      </c>
      <c r="BH116" s="40">
        <f t="shared" si="5"/>
        <v>394591050</v>
      </c>
      <c r="BI116" s="41"/>
      <c r="BJ116" s="42" t="s">
        <v>6039</v>
      </c>
      <c r="BK116" s="42"/>
    </row>
    <row r="117" spans="1:63" ht="82.5" customHeight="1">
      <c r="A117" s="28">
        <v>108</v>
      </c>
      <c r="B117" s="345" t="s">
        <v>524</v>
      </c>
      <c r="C117" s="324" t="s">
        <v>525</v>
      </c>
      <c r="D117" s="29"/>
      <c r="E117" s="29" t="s">
        <v>526</v>
      </c>
      <c r="F117" s="29" t="s">
        <v>527</v>
      </c>
      <c r="G117" s="29"/>
      <c r="H117" s="30"/>
      <c r="I117" s="28" t="s">
        <v>114</v>
      </c>
      <c r="J117" s="28"/>
      <c r="K117" s="28"/>
      <c r="L117" s="31">
        <v>5127</v>
      </c>
      <c r="M117" s="31">
        <v>11636</v>
      </c>
      <c r="N117" s="32"/>
      <c r="O117" s="32">
        <v>0</v>
      </c>
      <c r="P117" s="32">
        <f t="shared" si="4"/>
        <v>0</v>
      </c>
      <c r="Q117" s="33">
        <v>13430</v>
      </c>
      <c r="R117" s="34">
        <f t="shared" si="6"/>
        <v>13530</v>
      </c>
      <c r="S117" s="32"/>
      <c r="T117" s="32"/>
      <c r="U117" s="32"/>
      <c r="V117" s="32">
        <v>100</v>
      </c>
      <c r="W117" s="32"/>
      <c r="X117" s="32"/>
      <c r="Y117" s="32"/>
      <c r="Z117" s="43"/>
      <c r="AA117" s="32"/>
      <c r="AB117" s="32">
        <v>100</v>
      </c>
      <c r="AC117" s="44"/>
      <c r="AD117" s="32">
        <v>200</v>
      </c>
      <c r="AE117" s="32">
        <v>500</v>
      </c>
      <c r="AF117" s="37">
        <v>50</v>
      </c>
      <c r="AG117" s="32">
        <v>20</v>
      </c>
      <c r="AH117" s="32"/>
      <c r="AI117" s="32">
        <v>6000</v>
      </c>
      <c r="AJ117" s="32"/>
      <c r="AK117" s="32">
        <v>50</v>
      </c>
      <c r="AL117" s="32"/>
      <c r="AM117" s="32"/>
      <c r="AN117" s="32">
        <v>1000</v>
      </c>
      <c r="AO117" s="60">
        <v>500</v>
      </c>
      <c r="AP117" s="32"/>
      <c r="AQ117" s="32"/>
      <c r="AR117" s="32">
        <v>20</v>
      </c>
      <c r="AS117" s="32">
        <v>500</v>
      </c>
      <c r="AT117" s="32">
        <v>250</v>
      </c>
      <c r="AU117" s="32">
        <v>4000</v>
      </c>
      <c r="AV117" s="32">
        <v>100</v>
      </c>
      <c r="AW117" s="32"/>
      <c r="AX117" s="32"/>
      <c r="AY117" s="32">
        <v>100</v>
      </c>
      <c r="AZ117" s="32"/>
      <c r="BA117" s="32"/>
      <c r="BB117" s="32"/>
      <c r="BC117" s="32"/>
      <c r="BD117" s="32">
        <v>40</v>
      </c>
      <c r="BE117" s="39"/>
      <c r="BF117" s="40">
        <v>0</v>
      </c>
      <c r="BG117" s="40">
        <v>3058</v>
      </c>
      <c r="BH117" s="40">
        <f t="shared" si="5"/>
        <v>41374740</v>
      </c>
      <c r="BI117" s="41"/>
      <c r="BJ117" s="42" t="s">
        <v>6039</v>
      </c>
      <c r="BK117" s="42"/>
    </row>
    <row r="118" spans="1:63" ht="115.5" customHeight="1">
      <c r="A118" s="28">
        <v>109</v>
      </c>
      <c r="B118" s="345" t="s">
        <v>528</v>
      </c>
      <c r="C118" s="324" t="s">
        <v>529</v>
      </c>
      <c r="D118" s="29"/>
      <c r="E118" s="29" t="s">
        <v>530</v>
      </c>
      <c r="F118" s="29" t="s">
        <v>531</v>
      </c>
      <c r="G118" s="29"/>
      <c r="H118" s="30"/>
      <c r="I118" s="28" t="s">
        <v>283</v>
      </c>
      <c r="J118" s="28"/>
      <c r="K118" s="28"/>
      <c r="L118" s="31"/>
      <c r="M118" s="31"/>
      <c r="N118" s="32"/>
      <c r="O118" s="32">
        <v>0</v>
      </c>
      <c r="P118" s="32">
        <f t="shared" si="4"/>
        <v>0</v>
      </c>
      <c r="Q118" s="33">
        <v>800</v>
      </c>
      <c r="R118" s="34">
        <f t="shared" si="6"/>
        <v>500</v>
      </c>
      <c r="S118" s="32"/>
      <c r="T118" s="32"/>
      <c r="U118" s="32"/>
      <c r="V118" s="32">
        <v>500</v>
      </c>
      <c r="W118" s="32"/>
      <c r="X118" s="32"/>
      <c r="Y118" s="32"/>
      <c r="Z118" s="43"/>
      <c r="AA118" s="32"/>
      <c r="AB118" s="32"/>
      <c r="AC118" s="44"/>
      <c r="AD118" s="32"/>
      <c r="AE118" s="32"/>
      <c r="AF118" s="32"/>
      <c r="AG118" s="32"/>
      <c r="AH118" s="32"/>
      <c r="AI118" s="32"/>
      <c r="AJ118" s="32"/>
      <c r="AK118" s="32"/>
      <c r="AL118" s="32"/>
      <c r="AM118" s="32"/>
      <c r="AN118" s="32">
        <v>0</v>
      </c>
      <c r="AO118" s="45"/>
      <c r="AP118" s="32"/>
      <c r="AQ118" s="32"/>
      <c r="AR118" s="32">
        <v>0</v>
      </c>
      <c r="AS118" s="32"/>
      <c r="AT118" s="32"/>
      <c r="AU118" s="32"/>
      <c r="AV118" s="32"/>
      <c r="AW118" s="32"/>
      <c r="AX118" s="32"/>
      <c r="AY118" s="32"/>
      <c r="AZ118" s="32"/>
      <c r="BA118" s="32"/>
      <c r="BB118" s="32"/>
      <c r="BC118" s="32"/>
      <c r="BD118" s="32"/>
      <c r="BE118" s="39"/>
      <c r="BF118" s="40">
        <v>0</v>
      </c>
      <c r="BG118" s="40">
        <v>339000</v>
      </c>
      <c r="BH118" s="40">
        <f t="shared" si="5"/>
        <v>169500000</v>
      </c>
      <c r="BI118" s="41"/>
      <c r="BJ118" s="315" t="s">
        <v>6326</v>
      </c>
      <c r="BK118" s="42"/>
    </row>
    <row r="119" spans="1:63" ht="132" customHeight="1">
      <c r="A119" s="28">
        <v>110</v>
      </c>
      <c r="B119" s="346" t="s">
        <v>532</v>
      </c>
      <c r="C119" s="324" t="s">
        <v>533</v>
      </c>
      <c r="D119" s="29"/>
      <c r="E119" s="29" t="s">
        <v>534</v>
      </c>
      <c r="F119" s="29" t="s">
        <v>535</v>
      </c>
      <c r="G119" s="29"/>
      <c r="H119" s="30"/>
      <c r="I119" s="28" t="s">
        <v>114</v>
      </c>
      <c r="J119" s="28"/>
      <c r="K119" s="28"/>
      <c r="L119" s="31">
        <v>600</v>
      </c>
      <c r="M119" s="31"/>
      <c r="N119" s="32"/>
      <c r="O119" s="32">
        <v>0</v>
      </c>
      <c r="P119" s="32">
        <f t="shared" si="4"/>
        <v>0</v>
      </c>
      <c r="Q119" s="33">
        <v>300</v>
      </c>
      <c r="R119" s="34">
        <f t="shared" si="6"/>
        <v>1300</v>
      </c>
      <c r="S119" s="32"/>
      <c r="T119" s="32"/>
      <c r="U119" s="32"/>
      <c r="V119" s="32"/>
      <c r="W119" s="32"/>
      <c r="X119" s="32"/>
      <c r="Y119" s="32"/>
      <c r="Z119" s="43"/>
      <c r="AA119" s="32"/>
      <c r="AB119" s="32"/>
      <c r="AC119" s="44"/>
      <c r="AD119" s="32"/>
      <c r="AE119" s="32"/>
      <c r="AF119" s="32"/>
      <c r="AG119" s="32">
        <v>300</v>
      </c>
      <c r="AH119" s="32"/>
      <c r="AI119" s="32"/>
      <c r="AJ119" s="32">
        <v>1000</v>
      </c>
      <c r="AK119" s="32"/>
      <c r="AL119" s="32"/>
      <c r="AM119" s="32"/>
      <c r="AN119" s="32">
        <v>0</v>
      </c>
      <c r="AO119" s="45"/>
      <c r="AP119" s="32"/>
      <c r="AQ119" s="32"/>
      <c r="AR119" s="32">
        <v>0</v>
      </c>
      <c r="AS119" s="32"/>
      <c r="AT119" s="32"/>
      <c r="AU119" s="32"/>
      <c r="AV119" s="32"/>
      <c r="AW119" s="32"/>
      <c r="AX119" s="32"/>
      <c r="AY119" s="32"/>
      <c r="AZ119" s="32"/>
      <c r="BA119" s="32"/>
      <c r="BB119" s="32"/>
      <c r="BC119" s="32"/>
      <c r="BD119" s="32"/>
      <c r="BE119" s="39"/>
      <c r="BF119" s="40">
        <v>0</v>
      </c>
      <c r="BG119" s="40">
        <v>1800</v>
      </c>
      <c r="BH119" s="40">
        <f t="shared" si="5"/>
        <v>2340000</v>
      </c>
      <c r="BI119" s="41"/>
      <c r="BJ119" s="315" t="s">
        <v>6328</v>
      </c>
      <c r="BK119" s="42"/>
    </row>
    <row r="120" spans="1:63" ht="214.5" customHeight="1">
      <c r="A120" s="28">
        <v>111</v>
      </c>
      <c r="B120" s="29" t="s">
        <v>536</v>
      </c>
      <c r="C120" s="29" t="s">
        <v>537</v>
      </c>
      <c r="D120" s="29"/>
      <c r="E120" s="29" t="s">
        <v>538</v>
      </c>
      <c r="F120" s="29" t="s">
        <v>539</v>
      </c>
      <c r="G120" s="29"/>
      <c r="H120" s="30"/>
      <c r="I120" s="28" t="s">
        <v>540</v>
      </c>
      <c r="J120" s="28"/>
      <c r="K120" s="28"/>
      <c r="L120" s="31"/>
      <c r="M120" s="31"/>
      <c r="N120" s="32"/>
      <c r="O120" s="32">
        <v>0</v>
      </c>
      <c r="P120" s="32">
        <f t="shared" si="4"/>
        <v>0</v>
      </c>
      <c r="Q120" s="33">
        <v>300</v>
      </c>
      <c r="R120" s="34">
        <f t="shared" si="6"/>
        <v>100</v>
      </c>
      <c r="S120" s="32"/>
      <c r="T120" s="32"/>
      <c r="U120" s="32"/>
      <c r="V120" s="32"/>
      <c r="W120" s="32">
        <v>100</v>
      </c>
      <c r="X120" s="32"/>
      <c r="Y120" s="32"/>
      <c r="Z120" s="43"/>
      <c r="AA120" s="32"/>
      <c r="AB120" s="32"/>
      <c r="AC120" s="44"/>
      <c r="AD120" s="32"/>
      <c r="AE120" s="32"/>
      <c r="AF120" s="32"/>
      <c r="AG120" s="32"/>
      <c r="AH120" s="32"/>
      <c r="AI120" s="32"/>
      <c r="AJ120" s="32"/>
      <c r="AK120" s="32"/>
      <c r="AL120" s="32"/>
      <c r="AM120" s="32"/>
      <c r="AN120" s="32">
        <v>0</v>
      </c>
      <c r="AO120" s="45"/>
      <c r="AP120" s="32"/>
      <c r="AQ120" s="32"/>
      <c r="AR120" s="32">
        <v>0</v>
      </c>
      <c r="AS120" s="32"/>
      <c r="AT120" s="32"/>
      <c r="AU120" s="32"/>
      <c r="AV120" s="32"/>
      <c r="AW120" s="32"/>
      <c r="AX120" s="32"/>
      <c r="AY120" s="32"/>
      <c r="AZ120" s="32"/>
      <c r="BA120" s="32"/>
      <c r="BB120" s="32"/>
      <c r="BC120" s="32"/>
      <c r="BD120" s="32"/>
      <c r="BE120" s="39"/>
      <c r="BF120" s="40" t="s">
        <v>541</v>
      </c>
      <c r="BG120" s="40">
        <v>310000</v>
      </c>
      <c r="BH120" s="40">
        <f t="shared" si="5"/>
        <v>31000000</v>
      </c>
      <c r="BI120" s="41"/>
      <c r="BJ120" s="315" t="s">
        <v>6326</v>
      </c>
      <c r="BK120" s="42"/>
    </row>
    <row r="121" spans="1:63" ht="132" customHeight="1">
      <c r="A121" s="28">
        <v>112</v>
      </c>
      <c r="B121" s="29" t="s">
        <v>542</v>
      </c>
      <c r="C121" s="29" t="s">
        <v>543</v>
      </c>
      <c r="D121" s="29"/>
      <c r="E121" s="29" t="s">
        <v>544</v>
      </c>
      <c r="F121" s="29" t="s">
        <v>545</v>
      </c>
      <c r="G121" s="29"/>
      <c r="H121" s="30"/>
      <c r="I121" s="28" t="s">
        <v>114</v>
      </c>
      <c r="J121" s="28"/>
      <c r="K121" s="28"/>
      <c r="L121" s="31"/>
      <c r="M121" s="31"/>
      <c r="N121" s="32"/>
      <c r="O121" s="32">
        <v>0</v>
      </c>
      <c r="P121" s="32">
        <f t="shared" si="4"/>
        <v>0</v>
      </c>
      <c r="Q121" s="33">
        <v>500</v>
      </c>
      <c r="R121" s="34">
        <f t="shared" si="6"/>
        <v>500</v>
      </c>
      <c r="S121" s="32"/>
      <c r="T121" s="32"/>
      <c r="U121" s="32"/>
      <c r="V121" s="32"/>
      <c r="W121" s="32"/>
      <c r="X121" s="32"/>
      <c r="Y121" s="32"/>
      <c r="Z121" s="43"/>
      <c r="AA121" s="32"/>
      <c r="AB121" s="32"/>
      <c r="AC121" s="44"/>
      <c r="AD121" s="32"/>
      <c r="AE121" s="32"/>
      <c r="AF121" s="32"/>
      <c r="AG121" s="32"/>
      <c r="AH121" s="32"/>
      <c r="AI121" s="32">
        <v>500</v>
      </c>
      <c r="AJ121" s="32"/>
      <c r="AK121" s="32"/>
      <c r="AL121" s="32"/>
      <c r="AM121" s="32"/>
      <c r="AN121" s="32">
        <v>0</v>
      </c>
      <c r="AO121" s="45"/>
      <c r="AP121" s="32"/>
      <c r="AQ121" s="32"/>
      <c r="AR121" s="32">
        <v>0</v>
      </c>
      <c r="AS121" s="32"/>
      <c r="AT121" s="32"/>
      <c r="AU121" s="32"/>
      <c r="AV121" s="32"/>
      <c r="AW121" s="32"/>
      <c r="AX121" s="32"/>
      <c r="AY121" s="32"/>
      <c r="AZ121" s="32"/>
      <c r="BA121" s="32"/>
      <c r="BB121" s="32"/>
      <c r="BC121" s="32"/>
      <c r="BD121" s="32"/>
      <c r="BE121" s="39" t="s">
        <v>546</v>
      </c>
      <c r="BF121" s="40">
        <v>0</v>
      </c>
      <c r="BG121" s="40">
        <v>440790</v>
      </c>
      <c r="BH121" s="40">
        <f t="shared" si="5"/>
        <v>220395000</v>
      </c>
      <c r="BI121" s="41"/>
      <c r="BJ121" s="42" t="s">
        <v>6039</v>
      </c>
      <c r="BK121" s="42"/>
    </row>
    <row r="122" spans="1:63" ht="275.25" customHeight="1">
      <c r="A122" s="28">
        <v>113</v>
      </c>
      <c r="B122" s="29" t="s">
        <v>547</v>
      </c>
      <c r="C122" s="29" t="s">
        <v>548</v>
      </c>
      <c r="D122" s="29"/>
      <c r="E122" s="29" t="s">
        <v>549</v>
      </c>
      <c r="F122" s="29" t="s">
        <v>550</v>
      </c>
      <c r="G122" s="29"/>
      <c r="H122" s="30"/>
      <c r="I122" s="28" t="s">
        <v>283</v>
      </c>
      <c r="J122" s="28"/>
      <c r="K122" s="28"/>
      <c r="L122" s="31"/>
      <c r="M122" s="31"/>
      <c r="N122" s="32"/>
      <c r="O122" s="32">
        <v>0</v>
      </c>
      <c r="P122" s="32">
        <f t="shared" si="4"/>
        <v>0</v>
      </c>
      <c r="Q122" s="33">
        <v>1000</v>
      </c>
      <c r="R122" s="34">
        <f t="shared" si="6"/>
        <v>0</v>
      </c>
      <c r="S122" s="32"/>
      <c r="T122" s="32"/>
      <c r="U122" s="32"/>
      <c r="V122" s="32"/>
      <c r="W122" s="32"/>
      <c r="X122" s="32"/>
      <c r="Y122" s="32"/>
      <c r="Z122" s="43"/>
      <c r="AA122" s="32"/>
      <c r="AB122" s="32"/>
      <c r="AC122" s="44"/>
      <c r="AD122" s="32"/>
      <c r="AE122" s="32"/>
      <c r="AF122" s="32"/>
      <c r="AG122" s="32"/>
      <c r="AH122" s="32"/>
      <c r="AI122" s="32"/>
      <c r="AJ122" s="32"/>
      <c r="AK122" s="32"/>
      <c r="AL122" s="32"/>
      <c r="AM122" s="32"/>
      <c r="AN122" s="32">
        <v>0</v>
      </c>
      <c r="AO122" s="45"/>
      <c r="AP122" s="32"/>
      <c r="AQ122" s="32"/>
      <c r="AR122" s="32">
        <v>0</v>
      </c>
      <c r="AS122" s="32"/>
      <c r="AT122" s="32"/>
      <c r="AU122" s="32"/>
      <c r="AV122" s="32"/>
      <c r="AW122" s="32"/>
      <c r="AX122" s="32"/>
      <c r="AY122" s="32"/>
      <c r="AZ122" s="32"/>
      <c r="BA122" s="32"/>
      <c r="BB122" s="32"/>
      <c r="BC122" s="32"/>
      <c r="BD122" s="32"/>
      <c r="BE122" s="39"/>
      <c r="BF122" s="40" t="s">
        <v>551</v>
      </c>
      <c r="BG122" s="40">
        <v>609000</v>
      </c>
      <c r="BH122" s="40">
        <f t="shared" si="5"/>
        <v>0</v>
      </c>
      <c r="BI122" s="41"/>
      <c r="BJ122" s="42"/>
      <c r="BK122" s="42"/>
    </row>
    <row r="123" spans="1:63" ht="132" customHeight="1">
      <c r="A123" s="28">
        <v>114</v>
      </c>
      <c r="B123" s="29" t="s">
        <v>552</v>
      </c>
      <c r="C123" s="29" t="s">
        <v>553</v>
      </c>
      <c r="D123" s="29"/>
      <c r="E123" s="29" t="s">
        <v>538</v>
      </c>
      <c r="F123" s="29" t="s">
        <v>554</v>
      </c>
      <c r="G123" s="29"/>
      <c r="H123" s="30"/>
      <c r="I123" s="28" t="s">
        <v>555</v>
      </c>
      <c r="J123" s="28"/>
      <c r="K123" s="28"/>
      <c r="L123" s="31"/>
      <c r="M123" s="31"/>
      <c r="N123" s="32"/>
      <c r="O123" s="32">
        <v>0</v>
      </c>
      <c r="P123" s="32">
        <f t="shared" si="4"/>
        <v>0</v>
      </c>
      <c r="Q123" s="33">
        <v>300</v>
      </c>
      <c r="R123" s="34">
        <f t="shared" si="6"/>
        <v>300</v>
      </c>
      <c r="S123" s="32"/>
      <c r="T123" s="32"/>
      <c r="U123" s="32"/>
      <c r="V123" s="32"/>
      <c r="W123" s="32"/>
      <c r="X123" s="32"/>
      <c r="Y123" s="32"/>
      <c r="Z123" s="43"/>
      <c r="AA123" s="32"/>
      <c r="AB123" s="32"/>
      <c r="AC123" s="44"/>
      <c r="AD123" s="32"/>
      <c r="AE123" s="32"/>
      <c r="AF123" s="32"/>
      <c r="AG123" s="32"/>
      <c r="AH123" s="32"/>
      <c r="AI123" s="32">
        <v>300</v>
      </c>
      <c r="AJ123" s="32"/>
      <c r="AK123" s="32"/>
      <c r="AL123" s="32"/>
      <c r="AM123" s="32"/>
      <c r="AN123" s="32">
        <v>0</v>
      </c>
      <c r="AO123" s="45"/>
      <c r="AP123" s="32"/>
      <c r="AQ123" s="32"/>
      <c r="AR123" s="32">
        <v>0</v>
      </c>
      <c r="AS123" s="32"/>
      <c r="AT123" s="32"/>
      <c r="AU123" s="32"/>
      <c r="AV123" s="32"/>
      <c r="AW123" s="32"/>
      <c r="AX123" s="32"/>
      <c r="AY123" s="32"/>
      <c r="AZ123" s="32"/>
      <c r="BA123" s="32"/>
      <c r="BB123" s="32"/>
      <c r="BC123" s="32"/>
      <c r="BD123" s="32"/>
      <c r="BE123" s="39" t="s">
        <v>546</v>
      </c>
      <c r="BF123" s="40">
        <v>0</v>
      </c>
      <c r="BG123" s="40">
        <v>310000</v>
      </c>
      <c r="BH123" s="40">
        <f t="shared" si="5"/>
        <v>93000000</v>
      </c>
      <c r="BI123" s="41"/>
      <c r="BJ123" s="315" t="s">
        <v>6328</v>
      </c>
      <c r="BK123" s="42"/>
    </row>
    <row r="124" spans="1:63" ht="66" customHeight="1">
      <c r="A124" s="28">
        <v>115</v>
      </c>
      <c r="B124" s="29" t="s">
        <v>556</v>
      </c>
      <c r="C124" s="29" t="s">
        <v>557</v>
      </c>
      <c r="D124" s="29"/>
      <c r="E124" s="29" t="s">
        <v>558</v>
      </c>
      <c r="F124" s="29" t="s">
        <v>559</v>
      </c>
      <c r="G124" s="29"/>
      <c r="H124" s="30"/>
      <c r="I124" s="28" t="s">
        <v>560</v>
      </c>
      <c r="J124" s="28"/>
      <c r="K124" s="28"/>
      <c r="L124" s="31"/>
      <c r="M124" s="31"/>
      <c r="N124" s="32"/>
      <c r="O124" s="32">
        <v>0</v>
      </c>
      <c r="P124" s="32">
        <f t="shared" si="4"/>
        <v>0</v>
      </c>
      <c r="Q124" s="33">
        <v>3</v>
      </c>
      <c r="R124" s="34">
        <f t="shared" si="6"/>
        <v>0</v>
      </c>
      <c r="S124" s="32"/>
      <c r="T124" s="32"/>
      <c r="U124" s="32"/>
      <c r="V124" s="32"/>
      <c r="W124" s="32"/>
      <c r="X124" s="32"/>
      <c r="Y124" s="32"/>
      <c r="Z124" s="43"/>
      <c r="AA124" s="32"/>
      <c r="AB124" s="32"/>
      <c r="AC124" s="44"/>
      <c r="AD124" s="32"/>
      <c r="AE124" s="32"/>
      <c r="AF124" s="32"/>
      <c r="AG124" s="32"/>
      <c r="AH124" s="32"/>
      <c r="AI124" s="32"/>
      <c r="AJ124" s="32"/>
      <c r="AK124" s="32"/>
      <c r="AL124" s="32"/>
      <c r="AM124" s="32"/>
      <c r="AN124" s="32">
        <v>0</v>
      </c>
      <c r="AO124" s="45"/>
      <c r="AP124" s="32"/>
      <c r="AQ124" s="32"/>
      <c r="AR124" s="32">
        <v>0</v>
      </c>
      <c r="AS124" s="32"/>
      <c r="AT124" s="32"/>
      <c r="AU124" s="32"/>
      <c r="AV124" s="32"/>
      <c r="AW124" s="32"/>
      <c r="AX124" s="32"/>
      <c r="AY124" s="32"/>
      <c r="AZ124" s="32"/>
      <c r="BA124" s="32"/>
      <c r="BB124" s="32"/>
      <c r="BC124" s="32"/>
      <c r="BD124" s="32"/>
      <c r="BE124" s="39"/>
      <c r="BF124" s="40">
        <v>0</v>
      </c>
      <c r="BG124" s="40">
        <v>136000</v>
      </c>
      <c r="BH124" s="40">
        <f t="shared" si="5"/>
        <v>0</v>
      </c>
      <c r="BI124" s="41"/>
      <c r="BJ124" s="42"/>
      <c r="BK124" s="42"/>
    </row>
    <row r="125" spans="1:63" ht="115.5" customHeight="1">
      <c r="A125" s="28">
        <v>116</v>
      </c>
      <c r="B125" s="29" t="s">
        <v>561</v>
      </c>
      <c r="C125" s="29" t="s">
        <v>562</v>
      </c>
      <c r="D125" s="29"/>
      <c r="E125" s="29" t="s">
        <v>563</v>
      </c>
      <c r="F125" s="29" t="s">
        <v>564</v>
      </c>
      <c r="G125" s="29"/>
      <c r="H125" s="30"/>
      <c r="I125" s="28" t="s">
        <v>565</v>
      </c>
      <c r="J125" s="28"/>
      <c r="K125" s="28"/>
      <c r="L125" s="55">
        <v>0</v>
      </c>
      <c r="M125" s="55">
        <v>0</v>
      </c>
      <c r="N125" s="32"/>
      <c r="O125" s="32">
        <v>0</v>
      </c>
      <c r="P125" s="32">
        <f t="shared" si="4"/>
        <v>0</v>
      </c>
      <c r="Q125" s="33">
        <v>20</v>
      </c>
      <c r="R125" s="34">
        <f t="shared" si="6"/>
        <v>10</v>
      </c>
      <c r="S125" s="32"/>
      <c r="T125" s="32"/>
      <c r="U125" s="32"/>
      <c r="V125" s="32"/>
      <c r="W125" s="32"/>
      <c r="X125" s="32"/>
      <c r="Y125" s="32"/>
      <c r="Z125" s="43"/>
      <c r="AA125" s="32"/>
      <c r="AB125" s="32"/>
      <c r="AC125" s="78">
        <v>10</v>
      </c>
      <c r="AD125" s="32"/>
      <c r="AE125" s="32"/>
      <c r="AF125" s="32"/>
      <c r="AG125" s="32"/>
      <c r="AH125" s="32"/>
      <c r="AI125" s="32"/>
      <c r="AJ125" s="32"/>
      <c r="AK125" s="32"/>
      <c r="AL125" s="32"/>
      <c r="AM125" s="32"/>
      <c r="AN125" s="32">
        <v>0</v>
      </c>
      <c r="AO125" s="45"/>
      <c r="AP125" s="32"/>
      <c r="AQ125" s="32"/>
      <c r="AR125" s="32">
        <v>0</v>
      </c>
      <c r="AS125" s="32"/>
      <c r="AT125" s="32"/>
      <c r="AU125" s="32"/>
      <c r="AV125" s="32"/>
      <c r="AW125" s="32"/>
      <c r="AX125" s="32"/>
      <c r="AY125" s="32"/>
      <c r="AZ125" s="32"/>
      <c r="BA125" s="32"/>
      <c r="BB125" s="32"/>
      <c r="BC125" s="32"/>
      <c r="BD125" s="32"/>
      <c r="BE125" s="39"/>
      <c r="BF125" s="40">
        <v>0</v>
      </c>
      <c r="BG125" s="40">
        <v>4116000</v>
      </c>
      <c r="BH125" s="40">
        <f t="shared" si="5"/>
        <v>41160000</v>
      </c>
      <c r="BI125" s="41"/>
      <c r="BJ125" s="315" t="s">
        <v>6326</v>
      </c>
      <c r="BK125" s="42"/>
    </row>
    <row r="126" spans="1:63" ht="49.5" customHeight="1">
      <c r="A126" s="28">
        <v>117</v>
      </c>
      <c r="B126" s="29" t="s">
        <v>566</v>
      </c>
      <c r="C126" s="29" t="s">
        <v>567</v>
      </c>
      <c r="D126" s="29"/>
      <c r="E126" s="29" t="s">
        <v>568</v>
      </c>
      <c r="F126" s="29" t="s">
        <v>569</v>
      </c>
      <c r="G126" s="29"/>
      <c r="H126" s="30"/>
      <c r="I126" s="28" t="s">
        <v>560</v>
      </c>
      <c r="J126" s="28"/>
      <c r="K126" s="28"/>
      <c r="L126" s="31">
        <v>57</v>
      </c>
      <c r="M126" s="31">
        <v>24</v>
      </c>
      <c r="N126" s="32"/>
      <c r="O126" s="32">
        <v>0</v>
      </c>
      <c r="P126" s="32">
        <f t="shared" si="4"/>
        <v>0</v>
      </c>
      <c r="Q126" s="33">
        <v>120</v>
      </c>
      <c r="R126" s="34">
        <f t="shared" si="6"/>
        <v>100</v>
      </c>
      <c r="S126" s="32"/>
      <c r="T126" s="32"/>
      <c r="U126" s="32"/>
      <c r="V126" s="32"/>
      <c r="W126" s="32"/>
      <c r="X126" s="32"/>
      <c r="Y126" s="32"/>
      <c r="Z126" s="43"/>
      <c r="AA126" s="32"/>
      <c r="AB126" s="32"/>
      <c r="AC126" s="44"/>
      <c r="AD126" s="32"/>
      <c r="AE126" s="32"/>
      <c r="AF126" s="37">
        <v>100</v>
      </c>
      <c r="AG126" s="32"/>
      <c r="AH126" s="32"/>
      <c r="AI126" s="32"/>
      <c r="AJ126" s="32"/>
      <c r="AK126" s="32"/>
      <c r="AL126" s="32"/>
      <c r="AM126" s="32"/>
      <c r="AN126" s="32">
        <v>0</v>
      </c>
      <c r="AO126" s="45"/>
      <c r="AP126" s="32"/>
      <c r="AQ126" s="32"/>
      <c r="AR126" s="32">
        <v>0</v>
      </c>
      <c r="AS126" s="32"/>
      <c r="AT126" s="32"/>
      <c r="AU126" s="32"/>
      <c r="AV126" s="32"/>
      <c r="AW126" s="32"/>
      <c r="AX126" s="32"/>
      <c r="AY126" s="32"/>
      <c r="AZ126" s="32"/>
      <c r="BA126" s="32"/>
      <c r="BB126" s="32"/>
      <c r="BC126" s="32"/>
      <c r="BD126" s="32"/>
      <c r="BE126" s="39"/>
      <c r="BF126" s="40">
        <v>0</v>
      </c>
      <c r="BG126" s="40">
        <v>116000</v>
      </c>
      <c r="BH126" s="40">
        <f t="shared" si="5"/>
        <v>11600000</v>
      </c>
      <c r="BI126" s="41"/>
      <c r="BJ126" s="315" t="s">
        <v>6326</v>
      </c>
      <c r="BK126" s="42"/>
    </row>
    <row r="127" spans="1:63" ht="181.5" customHeight="1">
      <c r="A127" s="28">
        <v>118</v>
      </c>
      <c r="B127" s="29" t="s">
        <v>570</v>
      </c>
      <c r="C127" s="29" t="s">
        <v>571</v>
      </c>
      <c r="D127" s="29"/>
      <c r="E127" s="29" t="s">
        <v>572</v>
      </c>
      <c r="F127" s="29" t="s">
        <v>573</v>
      </c>
      <c r="G127" s="29"/>
      <c r="H127" s="30"/>
      <c r="I127" s="28" t="s">
        <v>574</v>
      </c>
      <c r="J127" s="28"/>
      <c r="K127" s="28"/>
      <c r="L127" s="55">
        <v>1</v>
      </c>
      <c r="M127" s="55">
        <v>0</v>
      </c>
      <c r="N127" s="32"/>
      <c r="O127" s="32">
        <v>0</v>
      </c>
      <c r="P127" s="32">
        <f t="shared" si="4"/>
        <v>0</v>
      </c>
      <c r="Q127" s="33">
        <v>10</v>
      </c>
      <c r="R127" s="34">
        <f t="shared" si="6"/>
        <v>10</v>
      </c>
      <c r="S127" s="32"/>
      <c r="T127" s="32"/>
      <c r="U127" s="32"/>
      <c r="V127" s="32"/>
      <c r="W127" s="32"/>
      <c r="X127" s="32"/>
      <c r="Y127" s="32"/>
      <c r="Z127" s="54"/>
      <c r="AA127" s="32"/>
      <c r="AB127" s="32"/>
      <c r="AC127" s="48">
        <v>10</v>
      </c>
      <c r="AD127" s="32"/>
      <c r="AE127" s="32"/>
      <c r="AF127" s="32"/>
      <c r="AG127" s="32"/>
      <c r="AH127" s="32"/>
      <c r="AI127" s="32"/>
      <c r="AJ127" s="32"/>
      <c r="AK127" s="32"/>
      <c r="AL127" s="32"/>
      <c r="AM127" s="32"/>
      <c r="AN127" s="32">
        <v>0</v>
      </c>
      <c r="AO127" s="45"/>
      <c r="AP127" s="32"/>
      <c r="AQ127" s="32"/>
      <c r="AR127" s="32">
        <v>0</v>
      </c>
      <c r="AS127" s="32"/>
      <c r="AT127" s="32"/>
      <c r="AU127" s="32"/>
      <c r="AV127" s="32"/>
      <c r="AW127" s="32"/>
      <c r="AX127" s="32"/>
      <c r="AY127" s="32"/>
      <c r="AZ127" s="32"/>
      <c r="BA127" s="32"/>
      <c r="BB127" s="32"/>
      <c r="BC127" s="32"/>
      <c r="BD127" s="32"/>
      <c r="BE127" s="39"/>
      <c r="BF127" s="40">
        <v>0</v>
      </c>
      <c r="BG127" s="40">
        <v>7350000</v>
      </c>
      <c r="BH127" s="40">
        <f t="shared" si="5"/>
        <v>73500000</v>
      </c>
      <c r="BI127" s="41"/>
      <c r="BJ127" s="315" t="s">
        <v>6326</v>
      </c>
      <c r="BK127" s="42"/>
    </row>
    <row r="128" spans="1:63" ht="49.5" customHeight="1">
      <c r="A128" s="28">
        <v>119</v>
      </c>
      <c r="B128" s="29" t="s">
        <v>575</v>
      </c>
      <c r="C128" s="29" t="s">
        <v>576</v>
      </c>
      <c r="D128" s="29"/>
      <c r="E128" s="29"/>
      <c r="F128" s="29" t="s">
        <v>577</v>
      </c>
      <c r="G128" s="29"/>
      <c r="H128" s="30"/>
      <c r="I128" s="28" t="s">
        <v>574</v>
      </c>
      <c r="J128" s="28"/>
      <c r="K128" s="28"/>
      <c r="L128" s="55">
        <v>0</v>
      </c>
      <c r="M128" s="55">
        <v>0</v>
      </c>
      <c r="N128" s="32"/>
      <c r="O128" s="32">
        <v>0</v>
      </c>
      <c r="P128" s="32">
        <f t="shared" si="4"/>
        <v>0</v>
      </c>
      <c r="Q128" s="33">
        <v>10</v>
      </c>
      <c r="R128" s="34">
        <f t="shared" si="6"/>
        <v>10</v>
      </c>
      <c r="S128" s="32"/>
      <c r="T128" s="32"/>
      <c r="U128" s="32"/>
      <c r="V128" s="32"/>
      <c r="W128" s="32"/>
      <c r="X128" s="32"/>
      <c r="Y128" s="32"/>
      <c r="Z128" s="54"/>
      <c r="AA128" s="32"/>
      <c r="AB128" s="32"/>
      <c r="AC128" s="48">
        <v>10</v>
      </c>
      <c r="AD128" s="32"/>
      <c r="AE128" s="32"/>
      <c r="AF128" s="32"/>
      <c r="AG128" s="32"/>
      <c r="AH128" s="32"/>
      <c r="AI128" s="32"/>
      <c r="AJ128" s="32"/>
      <c r="AK128" s="32"/>
      <c r="AL128" s="32"/>
      <c r="AM128" s="32"/>
      <c r="AN128" s="32">
        <v>0</v>
      </c>
      <c r="AO128" s="45"/>
      <c r="AP128" s="32"/>
      <c r="AQ128" s="32"/>
      <c r="AR128" s="32">
        <v>0</v>
      </c>
      <c r="AS128" s="32"/>
      <c r="AT128" s="32"/>
      <c r="AU128" s="32"/>
      <c r="AV128" s="32"/>
      <c r="AW128" s="32"/>
      <c r="AX128" s="32"/>
      <c r="AY128" s="32"/>
      <c r="AZ128" s="32"/>
      <c r="BA128" s="32"/>
      <c r="BB128" s="32"/>
      <c r="BC128" s="32"/>
      <c r="BD128" s="32"/>
      <c r="BE128" s="39"/>
      <c r="BF128" s="40">
        <v>0</v>
      </c>
      <c r="BG128" s="40">
        <v>8500000</v>
      </c>
      <c r="BH128" s="40">
        <f t="shared" si="5"/>
        <v>85000000</v>
      </c>
      <c r="BI128" s="41"/>
      <c r="BJ128" s="315" t="s">
        <v>6326</v>
      </c>
      <c r="BK128" s="42"/>
    </row>
    <row r="129" spans="1:63" ht="115.5" customHeight="1">
      <c r="A129" s="28">
        <v>120</v>
      </c>
      <c r="B129" s="29" t="s">
        <v>578</v>
      </c>
      <c r="C129" s="29" t="s">
        <v>579</v>
      </c>
      <c r="D129" s="29"/>
      <c r="E129" s="29" t="s">
        <v>580</v>
      </c>
      <c r="F129" s="29" t="s">
        <v>581</v>
      </c>
      <c r="G129" s="29"/>
      <c r="H129" s="30"/>
      <c r="I129" s="28" t="s">
        <v>582</v>
      </c>
      <c r="J129" s="28"/>
      <c r="K129" s="28"/>
      <c r="L129" s="31"/>
      <c r="M129" s="31"/>
      <c r="N129" s="32"/>
      <c r="O129" s="32">
        <v>0</v>
      </c>
      <c r="P129" s="32">
        <f t="shared" si="4"/>
        <v>0</v>
      </c>
      <c r="Q129" s="33">
        <v>472</v>
      </c>
      <c r="R129" s="34">
        <f t="shared" si="6"/>
        <v>122</v>
      </c>
      <c r="S129" s="32"/>
      <c r="T129" s="32"/>
      <c r="U129" s="32"/>
      <c r="V129" s="32"/>
      <c r="W129" s="32"/>
      <c r="X129" s="32"/>
      <c r="Y129" s="32"/>
      <c r="Z129" s="43"/>
      <c r="AA129" s="32"/>
      <c r="AB129" s="32"/>
      <c r="AC129" s="44"/>
      <c r="AD129" s="32">
        <v>2</v>
      </c>
      <c r="AE129" s="32"/>
      <c r="AF129" s="32"/>
      <c r="AG129" s="32"/>
      <c r="AH129" s="32"/>
      <c r="AI129" s="32"/>
      <c r="AJ129" s="32"/>
      <c r="AK129" s="32"/>
      <c r="AL129" s="32"/>
      <c r="AM129" s="32"/>
      <c r="AN129" s="32"/>
      <c r="AO129" s="59"/>
      <c r="AP129" s="32"/>
      <c r="AQ129" s="32"/>
      <c r="AR129" s="32">
        <v>0</v>
      </c>
      <c r="AS129" s="32"/>
      <c r="AT129" s="32">
        <v>20</v>
      </c>
      <c r="AU129" s="32">
        <v>100</v>
      </c>
      <c r="AV129" s="32"/>
      <c r="AW129" s="32"/>
      <c r="AX129" s="32"/>
      <c r="AY129" s="32"/>
      <c r="AZ129" s="32"/>
      <c r="BA129" s="32"/>
      <c r="BB129" s="32"/>
      <c r="BC129" s="32"/>
      <c r="BD129" s="32"/>
      <c r="BE129" s="39" t="s">
        <v>583</v>
      </c>
      <c r="BF129" s="40" t="s">
        <v>584</v>
      </c>
      <c r="BG129" s="40">
        <v>416745</v>
      </c>
      <c r="BH129" s="40">
        <f t="shared" si="5"/>
        <v>50842890</v>
      </c>
      <c r="BI129" s="41"/>
      <c r="BJ129" s="315" t="s">
        <v>6039</v>
      </c>
      <c r="BK129" s="42"/>
    </row>
    <row r="130" spans="1:63" ht="99" customHeight="1">
      <c r="A130" s="28">
        <v>121</v>
      </c>
      <c r="B130" s="29" t="s">
        <v>585</v>
      </c>
      <c r="C130" s="29" t="s">
        <v>586</v>
      </c>
      <c r="D130" s="29"/>
      <c r="E130" s="29" t="s">
        <v>587</v>
      </c>
      <c r="F130" s="29" t="s">
        <v>588</v>
      </c>
      <c r="G130" s="29"/>
      <c r="H130" s="30"/>
      <c r="I130" s="28" t="s">
        <v>582</v>
      </c>
      <c r="J130" s="28"/>
      <c r="K130" s="28"/>
      <c r="L130" s="31"/>
      <c r="M130" s="31"/>
      <c r="N130" s="32"/>
      <c r="O130" s="32">
        <v>20</v>
      </c>
      <c r="P130" s="32">
        <f t="shared" si="4"/>
        <v>20</v>
      </c>
      <c r="Q130" s="33">
        <v>237</v>
      </c>
      <c r="R130" s="34">
        <f t="shared" si="6"/>
        <v>233</v>
      </c>
      <c r="S130" s="32"/>
      <c r="T130" s="32"/>
      <c r="U130" s="32"/>
      <c r="V130" s="32"/>
      <c r="W130" s="32"/>
      <c r="X130" s="32"/>
      <c r="Y130" s="32"/>
      <c r="Z130" s="43"/>
      <c r="AA130" s="32"/>
      <c r="AB130" s="32"/>
      <c r="AC130" s="44"/>
      <c r="AD130" s="32">
        <v>2</v>
      </c>
      <c r="AE130" s="32"/>
      <c r="AF130" s="32"/>
      <c r="AG130" s="32"/>
      <c r="AH130" s="32"/>
      <c r="AI130" s="32">
        <v>10</v>
      </c>
      <c r="AJ130" s="32"/>
      <c r="AK130" s="32"/>
      <c r="AL130" s="32"/>
      <c r="AM130" s="32"/>
      <c r="AN130" s="32">
        <v>50</v>
      </c>
      <c r="AO130" s="60">
        <v>6</v>
      </c>
      <c r="AP130" s="32"/>
      <c r="AQ130" s="32"/>
      <c r="AR130" s="32">
        <v>0</v>
      </c>
      <c r="AS130" s="32">
        <v>50</v>
      </c>
      <c r="AT130" s="32"/>
      <c r="AU130" s="37">
        <v>100</v>
      </c>
      <c r="AV130" s="32">
        <v>15</v>
      </c>
      <c r="AW130" s="32"/>
      <c r="AX130" s="32"/>
      <c r="AY130" s="32"/>
      <c r="AZ130" s="32"/>
      <c r="BA130" s="32"/>
      <c r="BB130" s="32"/>
      <c r="BC130" s="32"/>
      <c r="BD130" s="32"/>
      <c r="BE130" s="39"/>
      <c r="BF130" s="40">
        <v>0</v>
      </c>
      <c r="BG130" s="40">
        <v>798000</v>
      </c>
      <c r="BH130" s="40">
        <f t="shared" si="5"/>
        <v>185934000</v>
      </c>
      <c r="BI130" s="41"/>
      <c r="BJ130" s="42" t="s">
        <v>6039</v>
      </c>
      <c r="BK130" s="42"/>
    </row>
    <row r="131" spans="1:63" ht="247.5" customHeight="1">
      <c r="A131" s="28">
        <v>122</v>
      </c>
      <c r="B131" s="29" t="s">
        <v>589</v>
      </c>
      <c r="C131" s="29" t="s">
        <v>590</v>
      </c>
      <c r="D131" s="29"/>
      <c r="E131" s="29" t="s">
        <v>591</v>
      </c>
      <c r="F131" s="29" t="s">
        <v>592</v>
      </c>
      <c r="G131" s="29"/>
      <c r="H131" s="30"/>
      <c r="I131" s="28" t="s">
        <v>84</v>
      </c>
      <c r="J131" s="28"/>
      <c r="K131" s="28"/>
      <c r="L131" s="31">
        <v>30</v>
      </c>
      <c r="M131" s="31">
        <v>20</v>
      </c>
      <c r="N131" s="32"/>
      <c r="O131" s="32">
        <v>0</v>
      </c>
      <c r="P131" s="32">
        <f t="shared" si="4"/>
        <v>0</v>
      </c>
      <c r="Q131" s="33">
        <v>70</v>
      </c>
      <c r="R131" s="34">
        <f t="shared" si="6"/>
        <v>100</v>
      </c>
      <c r="S131" s="32"/>
      <c r="T131" s="32"/>
      <c r="U131" s="32"/>
      <c r="V131" s="32"/>
      <c r="W131" s="32"/>
      <c r="X131" s="32"/>
      <c r="Y131" s="32"/>
      <c r="Z131" s="43"/>
      <c r="AA131" s="32"/>
      <c r="AB131" s="32"/>
      <c r="AC131" s="44"/>
      <c r="AD131" s="32">
        <v>100</v>
      </c>
      <c r="AE131" s="32"/>
      <c r="AF131" s="32"/>
      <c r="AG131" s="32"/>
      <c r="AH131" s="32"/>
      <c r="AI131" s="32"/>
      <c r="AJ131" s="32"/>
      <c r="AK131" s="32"/>
      <c r="AL131" s="32"/>
      <c r="AM131" s="32"/>
      <c r="AN131" s="32">
        <v>0</v>
      </c>
      <c r="AO131" s="45"/>
      <c r="AP131" s="32"/>
      <c r="AQ131" s="32"/>
      <c r="AR131" s="32">
        <v>0</v>
      </c>
      <c r="AS131" s="32"/>
      <c r="AT131" s="32"/>
      <c r="AU131" s="32"/>
      <c r="AV131" s="32"/>
      <c r="AW131" s="32"/>
      <c r="AX131" s="32"/>
      <c r="AY131" s="32"/>
      <c r="AZ131" s="32"/>
      <c r="BA131" s="32"/>
      <c r="BB131" s="32"/>
      <c r="BC131" s="32"/>
      <c r="BD131" s="32"/>
      <c r="BE131" s="39"/>
      <c r="BF131" s="40">
        <v>0</v>
      </c>
      <c r="BG131" s="40">
        <v>7900000</v>
      </c>
      <c r="BH131" s="40">
        <f t="shared" si="5"/>
        <v>790000000</v>
      </c>
      <c r="BI131" s="41"/>
      <c r="BJ131" s="315" t="s">
        <v>6326</v>
      </c>
      <c r="BK131" s="42"/>
    </row>
    <row r="132" spans="1:63" ht="234.75" customHeight="1">
      <c r="A132" s="28">
        <v>123</v>
      </c>
      <c r="B132" s="29" t="s">
        <v>593</v>
      </c>
      <c r="C132" s="29" t="s">
        <v>594</v>
      </c>
      <c r="D132" s="29"/>
      <c r="E132" s="29" t="s">
        <v>595</v>
      </c>
      <c r="F132" s="29" t="s">
        <v>596</v>
      </c>
      <c r="G132" s="29"/>
      <c r="H132" s="30"/>
      <c r="I132" s="28" t="s">
        <v>283</v>
      </c>
      <c r="J132" s="28"/>
      <c r="K132" s="28"/>
      <c r="L132" s="31"/>
      <c r="M132" s="31"/>
      <c r="N132" s="32"/>
      <c r="O132" s="32">
        <v>0</v>
      </c>
      <c r="P132" s="32">
        <f t="shared" si="4"/>
        <v>0</v>
      </c>
      <c r="Q132" s="33">
        <v>40</v>
      </c>
      <c r="R132" s="34">
        <f t="shared" si="6"/>
        <v>20</v>
      </c>
      <c r="S132" s="32"/>
      <c r="T132" s="32"/>
      <c r="U132" s="32"/>
      <c r="V132" s="32"/>
      <c r="W132" s="32"/>
      <c r="X132" s="32"/>
      <c r="Y132" s="32"/>
      <c r="Z132" s="43"/>
      <c r="AA132" s="32"/>
      <c r="AB132" s="32"/>
      <c r="AC132" s="44"/>
      <c r="AD132" s="32">
        <v>20</v>
      </c>
      <c r="AE132" s="32"/>
      <c r="AF132" s="32"/>
      <c r="AG132" s="32"/>
      <c r="AH132" s="32"/>
      <c r="AI132" s="32"/>
      <c r="AJ132" s="32"/>
      <c r="AK132" s="32"/>
      <c r="AL132" s="32"/>
      <c r="AM132" s="32"/>
      <c r="AN132" s="32">
        <v>0</v>
      </c>
      <c r="AO132" s="45"/>
      <c r="AP132" s="32"/>
      <c r="AQ132" s="32"/>
      <c r="AR132" s="32">
        <v>0</v>
      </c>
      <c r="AS132" s="32"/>
      <c r="AT132" s="32"/>
      <c r="AU132" s="32"/>
      <c r="AV132" s="32"/>
      <c r="AW132" s="32"/>
      <c r="AX132" s="32"/>
      <c r="AY132" s="32"/>
      <c r="AZ132" s="32"/>
      <c r="BA132" s="32"/>
      <c r="BB132" s="32"/>
      <c r="BC132" s="32"/>
      <c r="BD132" s="32"/>
      <c r="BE132" s="39"/>
      <c r="BF132" s="40" t="s">
        <v>597</v>
      </c>
      <c r="BG132" s="40">
        <v>6500000</v>
      </c>
      <c r="BH132" s="40">
        <f t="shared" si="5"/>
        <v>130000000</v>
      </c>
      <c r="BI132" s="41"/>
      <c r="BJ132" s="315" t="s">
        <v>6326</v>
      </c>
      <c r="BK132" s="42"/>
    </row>
    <row r="133" spans="1:63" ht="249" customHeight="1">
      <c r="A133" s="28">
        <v>124</v>
      </c>
      <c r="B133" s="29" t="s">
        <v>598</v>
      </c>
      <c r="C133" s="29" t="s">
        <v>599</v>
      </c>
      <c r="D133" s="29"/>
      <c r="E133" s="29" t="s">
        <v>600</v>
      </c>
      <c r="F133" s="29" t="s">
        <v>601</v>
      </c>
      <c r="G133" s="29"/>
      <c r="H133" s="30"/>
      <c r="I133" s="28" t="s">
        <v>283</v>
      </c>
      <c r="J133" s="28"/>
      <c r="K133" s="28"/>
      <c r="L133" s="31"/>
      <c r="M133" s="31"/>
      <c r="N133" s="32"/>
      <c r="O133" s="32">
        <v>0</v>
      </c>
      <c r="P133" s="32">
        <f t="shared" si="4"/>
        <v>0</v>
      </c>
      <c r="Q133" s="33">
        <v>20</v>
      </c>
      <c r="R133" s="34">
        <f t="shared" si="6"/>
        <v>0</v>
      </c>
      <c r="S133" s="32"/>
      <c r="T133" s="32"/>
      <c r="U133" s="32"/>
      <c r="V133" s="32"/>
      <c r="W133" s="32"/>
      <c r="X133" s="32"/>
      <c r="Y133" s="32"/>
      <c r="Z133" s="43"/>
      <c r="AA133" s="32"/>
      <c r="AB133" s="32"/>
      <c r="AC133" s="44"/>
      <c r="AD133" s="32"/>
      <c r="AE133" s="32"/>
      <c r="AF133" s="32"/>
      <c r="AG133" s="32"/>
      <c r="AH133" s="32"/>
      <c r="AI133" s="32"/>
      <c r="AJ133" s="32"/>
      <c r="AK133" s="32"/>
      <c r="AL133" s="32"/>
      <c r="AM133" s="32"/>
      <c r="AN133" s="32">
        <v>0</v>
      </c>
      <c r="AO133" s="45"/>
      <c r="AP133" s="32"/>
      <c r="AQ133" s="32"/>
      <c r="AR133" s="32">
        <v>0</v>
      </c>
      <c r="AS133" s="32"/>
      <c r="AT133" s="32"/>
      <c r="AU133" s="32"/>
      <c r="AV133" s="32"/>
      <c r="AW133" s="32"/>
      <c r="AX133" s="32"/>
      <c r="AY133" s="32"/>
      <c r="AZ133" s="32"/>
      <c r="BA133" s="32"/>
      <c r="BB133" s="32"/>
      <c r="BC133" s="32"/>
      <c r="BD133" s="32"/>
      <c r="BE133" s="39"/>
      <c r="BF133" s="40" t="s">
        <v>602</v>
      </c>
      <c r="BG133" s="40">
        <v>5900000</v>
      </c>
      <c r="BH133" s="40">
        <f t="shared" si="5"/>
        <v>0</v>
      </c>
      <c r="BI133" s="41"/>
      <c r="BJ133" s="42"/>
      <c r="BK133" s="42"/>
    </row>
    <row r="134" spans="1:63" ht="225.75" customHeight="1">
      <c r="A134" s="28">
        <v>125</v>
      </c>
      <c r="B134" s="29" t="s">
        <v>603</v>
      </c>
      <c r="C134" s="29" t="s">
        <v>604</v>
      </c>
      <c r="D134" s="29"/>
      <c r="E134" s="29"/>
      <c r="F134" s="29" t="s">
        <v>605</v>
      </c>
      <c r="G134" s="29"/>
      <c r="H134" s="30"/>
      <c r="I134" s="28" t="s">
        <v>606</v>
      </c>
      <c r="J134" s="28"/>
      <c r="K134" s="28"/>
      <c r="L134" s="31"/>
      <c r="M134" s="31"/>
      <c r="N134" s="32"/>
      <c r="O134" s="32"/>
      <c r="P134" s="32">
        <f t="shared" si="4"/>
        <v>0</v>
      </c>
      <c r="Q134" s="33">
        <v>12</v>
      </c>
      <c r="R134" s="34">
        <f t="shared" si="6"/>
        <v>10</v>
      </c>
      <c r="S134" s="32"/>
      <c r="T134" s="32"/>
      <c r="U134" s="32"/>
      <c r="V134" s="32"/>
      <c r="W134" s="32"/>
      <c r="X134" s="32"/>
      <c r="Y134" s="32"/>
      <c r="Z134" s="43"/>
      <c r="AA134" s="32"/>
      <c r="AB134" s="32"/>
      <c r="AC134" s="44"/>
      <c r="AD134" s="32"/>
      <c r="AE134" s="32"/>
      <c r="AF134" s="32"/>
      <c r="AG134" s="32"/>
      <c r="AH134" s="32"/>
      <c r="AI134" s="32"/>
      <c r="AJ134" s="32"/>
      <c r="AK134" s="32"/>
      <c r="AL134" s="32">
        <v>10</v>
      </c>
      <c r="AM134" s="32"/>
      <c r="AN134" s="32">
        <v>0</v>
      </c>
      <c r="AO134" s="45"/>
      <c r="AP134" s="32"/>
      <c r="AQ134" s="32"/>
      <c r="AR134" s="32">
        <v>0</v>
      </c>
      <c r="AS134" s="32"/>
      <c r="AT134" s="32"/>
      <c r="AU134" s="32"/>
      <c r="AV134" s="32"/>
      <c r="AW134" s="32"/>
      <c r="AX134" s="32"/>
      <c r="AY134" s="32"/>
      <c r="AZ134" s="32"/>
      <c r="BA134" s="32"/>
      <c r="BB134" s="32"/>
      <c r="BC134" s="32"/>
      <c r="BD134" s="32"/>
      <c r="BE134" s="39" t="s">
        <v>607</v>
      </c>
      <c r="BF134" s="40">
        <v>0</v>
      </c>
      <c r="BG134" s="40">
        <v>239558</v>
      </c>
      <c r="BH134" s="40">
        <f t="shared" si="5"/>
        <v>2395580</v>
      </c>
      <c r="BI134" s="41"/>
      <c r="BJ134" s="315" t="s">
        <v>6326</v>
      </c>
      <c r="BK134" s="42"/>
    </row>
    <row r="135" spans="1:63" ht="49.5" customHeight="1">
      <c r="A135" s="28">
        <v>126</v>
      </c>
      <c r="B135" s="29" t="s">
        <v>608</v>
      </c>
      <c r="C135" s="29" t="s">
        <v>609</v>
      </c>
      <c r="D135" s="29"/>
      <c r="E135" s="29" t="s">
        <v>610</v>
      </c>
      <c r="F135" s="29" t="s">
        <v>611</v>
      </c>
      <c r="G135" s="29"/>
      <c r="H135" s="30"/>
      <c r="I135" s="28" t="s">
        <v>84</v>
      </c>
      <c r="J135" s="28"/>
      <c r="K135" s="28"/>
      <c r="L135" s="31"/>
      <c r="M135" s="31">
        <v>5</v>
      </c>
      <c r="N135" s="32"/>
      <c r="O135" s="32">
        <v>5</v>
      </c>
      <c r="P135" s="32">
        <f t="shared" si="4"/>
        <v>5</v>
      </c>
      <c r="Q135" s="33">
        <v>150</v>
      </c>
      <c r="R135" s="34">
        <f t="shared" si="6"/>
        <v>50</v>
      </c>
      <c r="S135" s="32"/>
      <c r="T135" s="32"/>
      <c r="U135" s="32"/>
      <c r="V135" s="32"/>
      <c r="W135" s="32"/>
      <c r="X135" s="32"/>
      <c r="Y135" s="32"/>
      <c r="Z135" s="43"/>
      <c r="AA135" s="32"/>
      <c r="AB135" s="32"/>
      <c r="AC135" s="44"/>
      <c r="AD135" s="32"/>
      <c r="AE135" s="32"/>
      <c r="AF135" s="32"/>
      <c r="AG135" s="32"/>
      <c r="AH135" s="32"/>
      <c r="AI135" s="32">
        <v>50</v>
      </c>
      <c r="AJ135" s="32"/>
      <c r="AK135" s="32"/>
      <c r="AL135" s="32"/>
      <c r="AM135" s="32"/>
      <c r="AN135" s="32">
        <v>0</v>
      </c>
      <c r="AO135" s="45"/>
      <c r="AP135" s="32"/>
      <c r="AQ135" s="32"/>
      <c r="AR135" s="32">
        <v>0</v>
      </c>
      <c r="AS135" s="32"/>
      <c r="AT135" s="32"/>
      <c r="AU135" s="32"/>
      <c r="AV135" s="32"/>
      <c r="AW135" s="32"/>
      <c r="AX135" s="32"/>
      <c r="AY135" s="32"/>
      <c r="AZ135" s="32"/>
      <c r="BA135" s="32"/>
      <c r="BB135" s="32"/>
      <c r="BC135" s="32"/>
      <c r="BD135" s="32"/>
      <c r="BE135" s="39"/>
      <c r="BF135" s="40">
        <v>0</v>
      </c>
      <c r="BG135" s="40">
        <v>2760000</v>
      </c>
      <c r="BH135" s="40">
        <f t="shared" si="5"/>
        <v>138000000</v>
      </c>
      <c r="BI135" s="41"/>
      <c r="BJ135" s="42" t="s">
        <v>6039</v>
      </c>
      <c r="BK135" s="42"/>
    </row>
    <row r="136" spans="1:63" ht="99" customHeight="1">
      <c r="A136" s="28">
        <v>127</v>
      </c>
      <c r="B136" s="29" t="s">
        <v>612</v>
      </c>
      <c r="C136" s="29" t="s">
        <v>613</v>
      </c>
      <c r="D136" s="29"/>
      <c r="E136" s="29" t="s">
        <v>614</v>
      </c>
      <c r="F136" s="29" t="s">
        <v>615</v>
      </c>
      <c r="G136" s="29"/>
      <c r="H136" s="30"/>
      <c r="I136" s="28" t="s">
        <v>114</v>
      </c>
      <c r="J136" s="28"/>
      <c r="K136" s="28"/>
      <c r="L136" s="31"/>
      <c r="M136" s="31">
        <v>15</v>
      </c>
      <c r="N136" s="32"/>
      <c r="O136" s="32">
        <v>0</v>
      </c>
      <c r="P136" s="32">
        <f t="shared" si="4"/>
        <v>0</v>
      </c>
      <c r="Q136" s="33">
        <v>70</v>
      </c>
      <c r="R136" s="34">
        <f t="shared" si="6"/>
        <v>100</v>
      </c>
      <c r="S136" s="32"/>
      <c r="T136" s="32"/>
      <c r="U136" s="32"/>
      <c r="V136" s="32"/>
      <c r="W136" s="32"/>
      <c r="X136" s="32"/>
      <c r="Y136" s="32"/>
      <c r="Z136" s="43"/>
      <c r="AA136" s="32"/>
      <c r="AB136" s="32"/>
      <c r="AC136" s="44"/>
      <c r="AD136" s="32"/>
      <c r="AE136" s="32"/>
      <c r="AF136" s="32"/>
      <c r="AG136" s="32"/>
      <c r="AH136" s="32"/>
      <c r="AI136" s="32">
        <v>100</v>
      </c>
      <c r="AJ136" s="32"/>
      <c r="AK136" s="32"/>
      <c r="AL136" s="32"/>
      <c r="AM136" s="32"/>
      <c r="AN136" s="32">
        <v>0</v>
      </c>
      <c r="AO136" s="45"/>
      <c r="AP136" s="32"/>
      <c r="AQ136" s="32"/>
      <c r="AR136" s="32">
        <v>0</v>
      </c>
      <c r="AS136" s="32"/>
      <c r="AT136" s="32"/>
      <c r="AU136" s="32"/>
      <c r="AV136" s="32"/>
      <c r="AW136" s="32"/>
      <c r="AX136" s="32"/>
      <c r="AY136" s="32"/>
      <c r="AZ136" s="32"/>
      <c r="BA136" s="32"/>
      <c r="BB136" s="32"/>
      <c r="BC136" s="32"/>
      <c r="BD136" s="32"/>
      <c r="BE136" s="39"/>
      <c r="BF136" s="40">
        <v>0</v>
      </c>
      <c r="BG136" s="40">
        <v>890000</v>
      </c>
      <c r="BH136" s="40">
        <f t="shared" si="5"/>
        <v>89000000</v>
      </c>
      <c r="BI136" s="41"/>
      <c r="BJ136" s="42" t="s">
        <v>6039</v>
      </c>
      <c r="BK136" s="42"/>
    </row>
    <row r="137" spans="1:63" ht="66" customHeight="1">
      <c r="A137" s="28">
        <v>128</v>
      </c>
      <c r="B137" s="29" t="s">
        <v>616</v>
      </c>
      <c r="C137" s="29" t="s">
        <v>617</v>
      </c>
      <c r="D137" s="29"/>
      <c r="E137" s="29" t="s">
        <v>618</v>
      </c>
      <c r="F137" s="29" t="s">
        <v>619</v>
      </c>
      <c r="G137" s="29"/>
      <c r="H137" s="30"/>
      <c r="I137" s="28" t="s">
        <v>114</v>
      </c>
      <c r="J137" s="28"/>
      <c r="K137" s="28"/>
      <c r="L137" s="31"/>
      <c r="M137" s="31"/>
      <c r="N137" s="32"/>
      <c r="O137" s="32">
        <v>10</v>
      </c>
      <c r="P137" s="32">
        <f t="shared" si="4"/>
        <v>10</v>
      </c>
      <c r="Q137" s="33">
        <v>10</v>
      </c>
      <c r="R137" s="34">
        <f t="shared" si="6"/>
        <v>10</v>
      </c>
      <c r="S137" s="32"/>
      <c r="T137" s="32"/>
      <c r="U137" s="32"/>
      <c r="V137" s="32"/>
      <c r="W137" s="32"/>
      <c r="X137" s="32"/>
      <c r="Y137" s="32"/>
      <c r="Z137" s="43"/>
      <c r="AA137" s="32"/>
      <c r="AB137" s="32"/>
      <c r="AC137" s="44"/>
      <c r="AD137" s="32"/>
      <c r="AE137" s="32"/>
      <c r="AF137" s="32"/>
      <c r="AG137" s="32"/>
      <c r="AH137" s="32"/>
      <c r="AI137" s="32">
        <v>10</v>
      </c>
      <c r="AJ137" s="32"/>
      <c r="AK137" s="32"/>
      <c r="AL137" s="32"/>
      <c r="AM137" s="32"/>
      <c r="AN137" s="32">
        <v>0</v>
      </c>
      <c r="AO137" s="45"/>
      <c r="AP137" s="32"/>
      <c r="AQ137" s="32"/>
      <c r="AR137" s="32">
        <v>0</v>
      </c>
      <c r="AS137" s="32"/>
      <c r="AT137" s="32"/>
      <c r="AU137" s="32"/>
      <c r="AV137" s="32"/>
      <c r="AW137" s="32"/>
      <c r="AX137" s="32"/>
      <c r="AY137" s="32"/>
      <c r="AZ137" s="32"/>
      <c r="BA137" s="32"/>
      <c r="BB137" s="32"/>
      <c r="BC137" s="32"/>
      <c r="BD137" s="32"/>
      <c r="BE137" s="39"/>
      <c r="BF137" s="40">
        <v>0</v>
      </c>
      <c r="BG137" s="40">
        <v>3280000</v>
      </c>
      <c r="BH137" s="40">
        <f t="shared" si="5"/>
        <v>32800000</v>
      </c>
      <c r="BI137" s="41"/>
      <c r="BJ137" s="42" t="s">
        <v>6039</v>
      </c>
      <c r="BK137" s="42"/>
    </row>
    <row r="138" spans="1:63" ht="49.5" customHeight="1">
      <c r="A138" s="28">
        <v>129</v>
      </c>
      <c r="B138" s="29" t="s">
        <v>620</v>
      </c>
      <c r="C138" s="29" t="s">
        <v>621</v>
      </c>
      <c r="D138" s="29"/>
      <c r="E138" s="29" t="s">
        <v>622</v>
      </c>
      <c r="F138" s="29" t="s">
        <v>623</v>
      </c>
      <c r="G138" s="29"/>
      <c r="H138" s="30"/>
      <c r="I138" s="28" t="s">
        <v>114</v>
      </c>
      <c r="J138" s="28"/>
      <c r="K138" s="28"/>
      <c r="L138" s="31"/>
      <c r="M138" s="31"/>
      <c r="N138" s="32"/>
      <c r="O138" s="32">
        <v>15</v>
      </c>
      <c r="P138" s="32">
        <f t="shared" si="4"/>
        <v>15</v>
      </c>
      <c r="Q138" s="33">
        <v>100</v>
      </c>
      <c r="R138" s="34">
        <f t="shared" si="6"/>
        <v>20</v>
      </c>
      <c r="S138" s="32"/>
      <c r="T138" s="32"/>
      <c r="U138" s="32"/>
      <c r="V138" s="32"/>
      <c r="W138" s="32"/>
      <c r="X138" s="32"/>
      <c r="Y138" s="32"/>
      <c r="Z138" s="43"/>
      <c r="AA138" s="32"/>
      <c r="AB138" s="32"/>
      <c r="AC138" s="44"/>
      <c r="AD138" s="32"/>
      <c r="AE138" s="32"/>
      <c r="AF138" s="32"/>
      <c r="AG138" s="32"/>
      <c r="AH138" s="32"/>
      <c r="AI138" s="32">
        <v>20</v>
      </c>
      <c r="AJ138" s="32"/>
      <c r="AK138" s="32"/>
      <c r="AL138" s="32"/>
      <c r="AM138" s="32"/>
      <c r="AN138" s="32">
        <v>0</v>
      </c>
      <c r="AO138" s="45"/>
      <c r="AP138" s="32"/>
      <c r="AQ138" s="32"/>
      <c r="AR138" s="32">
        <v>0</v>
      </c>
      <c r="AS138" s="32"/>
      <c r="AT138" s="32"/>
      <c r="AU138" s="32"/>
      <c r="AV138" s="32"/>
      <c r="AW138" s="32"/>
      <c r="AX138" s="32"/>
      <c r="AY138" s="32"/>
      <c r="AZ138" s="32"/>
      <c r="BA138" s="32"/>
      <c r="BB138" s="32"/>
      <c r="BC138" s="32"/>
      <c r="BD138" s="32"/>
      <c r="BE138" s="39"/>
      <c r="BF138" s="40">
        <v>0</v>
      </c>
      <c r="BG138" s="40">
        <v>577720</v>
      </c>
      <c r="BH138" s="40">
        <f t="shared" ref="BH138:BH201" si="7">+BG138*R138</f>
        <v>11554400</v>
      </c>
      <c r="BI138" s="41"/>
      <c r="BJ138" s="42" t="s">
        <v>6039</v>
      </c>
      <c r="BK138" s="42"/>
    </row>
    <row r="139" spans="1:63" ht="148.5" customHeight="1">
      <c r="A139" s="28">
        <v>130</v>
      </c>
      <c r="B139" s="29" t="s">
        <v>624</v>
      </c>
      <c r="C139" s="29" t="s">
        <v>625</v>
      </c>
      <c r="D139" s="29"/>
      <c r="E139" s="29"/>
      <c r="F139" s="29" t="s">
        <v>626</v>
      </c>
      <c r="G139" s="29"/>
      <c r="H139" s="30"/>
      <c r="I139" s="28" t="s">
        <v>540</v>
      </c>
      <c r="J139" s="28"/>
      <c r="K139" s="28"/>
      <c r="L139" s="31"/>
      <c r="M139" s="31"/>
      <c r="N139" s="32"/>
      <c r="O139" s="32">
        <v>0</v>
      </c>
      <c r="P139" s="32">
        <f t="shared" si="4"/>
        <v>0</v>
      </c>
      <c r="Q139" s="33">
        <v>15</v>
      </c>
      <c r="R139" s="34">
        <f t="shared" ref="R139:R202" si="8">SUM(S139:BD139)</f>
        <v>12</v>
      </c>
      <c r="S139" s="32"/>
      <c r="T139" s="32"/>
      <c r="U139" s="32"/>
      <c r="V139" s="32"/>
      <c r="W139" s="32"/>
      <c r="X139" s="32"/>
      <c r="Y139" s="32"/>
      <c r="Z139" s="43"/>
      <c r="AA139" s="32"/>
      <c r="AB139" s="32"/>
      <c r="AC139" s="44"/>
      <c r="AD139" s="32"/>
      <c r="AE139" s="32"/>
      <c r="AF139" s="32"/>
      <c r="AG139" s="32">
        <v>2</v>
      </c>
      <c r="AH139" s="32"/>
      <c r="AI139" s="32"/>
      <c r="AJ139" s="32"/>
      <c r="AK139" s="32"/>
      <c r="AL139" s="32"/>
      <c r="AM139" s="32"/>
      <c r="AN139" s="32">
        <v>0</v>
      </c>
      <c r="AO139" s="45"/>
      <c r="AP139" s="32"/>
      <c r="AQ139" s="32"/>
      <c r="AR139" s="32">
        <v>0</v>
      </c>
      <c r="AS139" s="32">
        <v>10</v>
      </c>
      <c r="AT139" s="32"/>
      <c r="AU139" s="32"/>
      <c r="AV139" s="32"/>
      <c r="AW139" s="32"/>
      <c r="AX139" s="32"/>
      <c r="AY139" s="32"/>
      <c r="AZ139" s="32"/>
      <c r="BA139" s="32"/>
      <c r="BB139" s="32"/>
      <c r="BC139" s="32"/>
      <c r="BD139" s="32"/>
      <c r="BE139" s="39"/>
      <c r="BF139" s="40">
        <v>0</v>
      </c>
      <c r="BG139" s="40">
        <v>11500000</v>
      </c>
      <c r="BH139" s="40">
        <f t="shared" si="7"/>
        <v>138000000</v>
      </c>
      <c r="BI139" s="41"/>
      <c r="BJ139" s="315" t="s">
        <v>6328</v>
      </c>
      <c r="BK139" s="42"/>
    </row>
    <row r="140" spans="1:63" ht="148.5" customHeight="1">
      <c r="A140" s="28">
        <v>131</v>
      </c>
      <c r="B140" s="29" t="s">
        <v>627</v>
      </c>
      <c r="C140" s="29" t="s">
        <v>628</v>
      </c>
      <c r="D140" s="29"/>
      <c r="E140" s="29"/>
      <c r="F140" s="29" t="s">
        <v>629</v>
      </c>
      <c r="G140" s="29"/>
      <c r="H140" s="30"/>
      <c r="I140" s="28" t="s">
        <v>555</v>
      </c>
      <c r="J140" s="28"/>
      <c r="K140" s="28"/>
      <c r="L140" s="31"/>
      <c r="M140" s="31"/>
      <c r="N140" s="32"/>
      <c r="O140" s="32">
        <v>0</v>
      </c>
      <c r="P140" s="32">
        <f t="shared" si="4"/>
        <v>0</v>
      </c>
      <c r="Q140" s="33">
        <v>20</v>
      </c>
      <c r="R140" s="34">
        <f t="shared" si="8"/>
        <v>7</v>
      </c>
      <c r="S140" s="32"/>
      <c r="T140" s="32"/>
      <c r="U140" s="32"/>
      <c r="V140" s="32"/>
      <c r="W140" s="32"/>
      <c r="X140" s="32"/>
      <c r="Y140" s="32"/>
      <c r="Z140" s="43"/>
      <c r="AA140" s="32"/>
      <c r="AB140" s="32"/>
      <c r="AC140" s="44"/>
      <c r="AD140" s="32"/>
      <c r="AE140" s="32"/>
      <c r="AF140" s="32"/>
      <c r="AG140" s="32">
        <v>2</v>
      </c>
      <c r="AH140" s="32"/>
      <c r="AI140" s="32"/>
      <c r="AJ140" s="32"/>
      <c r="AK140" s="32"/>
      <c r="AL140" s="32"/>
      <c r="AM140" s="32"/>
      <c r="AN140" s="32">
        <v>0</v>
      </c>
      <c r="AO140" s="45"/>
      <c r="AP140" s="32"/>
      <c r="AQ140" s="32"/>
      <c r="AR140" s="32">
        <v>0</v>
      </c>
      <c r="AS140" s="32">
        <v>5</v>
      </c>
      <c r="AT140" s="32"/>
      <c r="AU140" s="32"/>
      <c r="AV140" s="32"/>
      <c r="AW140" s="32"/>
      <c r="AX140" s="32"/>
      <c r="AY140" s="32"/>
      <c r="AZ140" s="32"/>
      <c r="BA140" s="32"/>
      <c r="BB140" s="32"/>
      <c r="BC140" s="32"/>
      <c r="BD140" s="32"/>
      <c r="BE140" s="39"/>
      <c r="BF140" s="40">
        <v>0</v>
      </c>
      <c r="BG140" s="40">
        <v>16800000</v>
      </c>
      <c r="BH140" s="40">
        <f t="shared" si="7"/>
        <v>117600000</v>
      </c>
      <c r="BI140" s="41"/>
      <c r="BJ140" s="315" t="s">
        <v>6328</v>
      </c>
      <c r="BK140" s="42"/>
    </row>
    <row r="141" spans="1:63" ht="66" customHeight="1">
      <c r="A141" s="28">
        <v>132</v>
      </c>
      <c r="B141" s="29" t="s">
        <v>630</v>
      </c>
      <c r="C141" s="29" t="s">
        <v>631</v>
      </c>
      <c r="D141" s="29"/>
      <c r="E141" s="29" t="s">
        <v>632</v>
      </c>
      <c r="F141" s="29" t="s">
        <v>633</v>
      </c>
      <c r="G141" s="29"/>
      <c r="H141" s="30"/>
      <c r="I141" s="28" t="s">
        <v>114</v>
      </c>
      <c r="J141" s="28"/>
      <c r="K141" s="28"/>
      <c r="L141" s="31"/>
      <c r="M141" s="31"/>
      <c r="N141" s="32"/>
      <c r="O141" s="32">
        <v>0</v>
      </c>
      <c r="P141" s="32">
        <f t="shared" si="4"/>
        <v>0</v>
      </c>
      <c r="Q141" s="33">
        <v>20</v>
      </c>
      <c r="R141" s="34">
        <f t="shared" si="8"/>
        <v>0</v>
      </c>
      <c r="S141" s="32"/>
      <c r="T141" s="32"/>
      <c r="U141" s="32"/>
      <c r="V141" s="32"/>
      <c r="W141" s="32"/>
      <c r="X141" s="32"/>
      <c r="Y141" s="32"/>
      <c r="Z141" s="43"/>
      <c r="AA141" s="32"/>
      <c r="AB141" s="32"/>
      <c r="AC141" s="44"/>
      <c r="AD141" s="32"/>
      <c r="AE141" s="32"/>
      <c r="AF141" s="32"/>
      <c r="AG141" s="32"/>
      <c r="AH141" s="32"/>
      <c r="AI141" s="32"/>
      <c r="AJ141" s="32"/>
      <c r="AK141" s="32"/>
      <c r="AL141" s="32"/>
      <c r="AM141" s="32"/>
      <c r="AN141" s="32">
        <v>0</v>
      </c>
      <c r="AO141" s="45"/>
      <c r="AP141" s="32"/>
      <c r="AQ141" s="32"/>
      <c r="AR141" s="32">
        <v>0</v>
      </c>
      <c r="AS141" s="32"/>
      <c r="AT141" s="32"/>
      <c r="AU141" s="32"/>
      <c r="AV141" s="32"/>
      <c r="AW141" s="32"/>
      <c r="AX141" s="32"/>
      <c r="AY141" s="32"/>
      <c r="AZ141" s="32"/>
      <c r="BA141" s="32"/>
      <c r="BB141" s="32"/>
      <c r="BC141" s="32"/>
      <c r="BD141" s="32"/>
      <c r="BE141" s="39"/>
      <c r="BF141" s="40">
        <v>0</v>
      </c>
      <c r="BG141" s="40">
        <v>987000</v>
      </c>
      <c r="BH141" s="40">
        <f t="shared" si="7"/>
        <v>0</v>
      </c>
      <c r="BI141" s="41"/>
      <c r="BJ141" s="42"/>
      <c r="BK141" s="42"/>
    </row>
    <row r="142" spans="1:63" ht="99" customHeight="1">
      <c r="A142" s="28">
        <v>133</v>
      </c>
      <c r="B142" s="29" t="s">
        <v>634</v>
      </c>
      <c r="C142" s="29" t="s">
        <v>635</v>
      </c>
      <c r="D142" s="29"/>
      <c r="E142" s="29" t="s">
        <v>636</v>
      </c>
      <c r="F142" s="29" t="s">
        <v>637</v>
      </c>
      <c r="G142" s="29"/>
      <c r="H142" s="30"/>
      <c r="I142" s="28" t="s">
        <v>114</v>
      </c>
      <c r="J142" s="28"/>
      <c r="K142" s="28"/>
      <c r="L142" s="31"/>
      <c r="M142" s="31"/>
      <c r="N142" s="32"/>
      <c r="O142" s="32">
        <v>0</v>
      </c>
      <c r="P142" s="32">
        <f t="shared" si="4"/>
        <v>0</v>
      </c>
      <c r="Q142" s="33">
        <v>5</v>
      </c>
      <c r="R142" s="34">
        <f t="shared" si="8"/>
        <v>10</v>
      </c>
      <c r="S142" s="32"/>
      <c r="T142" s="32"/>
      <c r="U142" s="32"/>
      <c r="V142" s="32"/>
      <c r="W142" s="32"/>
      <c r="X142" s="32"/>
      <c r="Y142" s="32"/>
      <c r="Z142" s="43"/>
      <c r="AA142" s="32"/>
      <c r="AB142" s="32"/>
      <c r="AC142" s="44"/>
      <c r="AD142" s="32"/>
      <c r="AE142" s="32"/>
      <c r="AF142" s="32"/>
      <c r="AG142" s="32">
        <v>5</v>
      </c>
      <c r="AH142" s="32"/>
      <c r="AI142" s="32">
        <v>5</v>
      </c>
      <c r="AJ142" s="32"/>
      <c r="AK142" s="32"/>
      <c r="AL142" s="32"/>
      <c r="AM142" s="32"/>
      <c r="AN142" s="32">
        <v>0</v>
      </c>
      <c r="AO142" s="45"/>
      <c r="AP142" s="32"/>
      <c r="AQ142" s="32"/>
      <c r="AR142" s="32">
        <v>0</v>
      </c>
      <c r="AS142" s="32"/>
      <c r="AT142" s="32"/>
      <c r="AU142" s="32"/>
      <c r="AV142" s="32"/>
      <c r="AW142" s="32"/>
      <c r="AX142" s="32"/>
      <c r="AY142" s="32"/>
      <c r="AZ142" s="32"/>
      <c r="BA142" s="32"/>
      <c r="BB142" s="32"/>
      <c r="BC142" s="32"/>
      <c r="BD142" s="32"/>
      <c r="BE142" s="39"/>
      <c r="BF142" s="40">
        <v>0</v>
      </c>
      <c r="BG142" s="40">
        <v>12064500</v>
      </c>
      <c r="BH142" s="40">
        <f t="shared" si="7"/>
        <v>120645000</v>
      </c>
      <c r="BI142" s="41"/>
      <c r="BJ142" s="42" t="s">
        <v>6039</v>
      </c>
      <c r="BK142" s="42"/>
    </row>
    <row r="143" spans="1:63" ht="82.5" customHeight="1">
      <c r="A143" s="28">
        <v>134</v>
      </c>
      <c r="B143" s="29" t="s">
        <v>638</v>
      </c>
      <c r="C143" s="29" t="s">
        <v>639</v>
      </c>
      <c r="D143" s="29"/>
      <c r="E143" s="29" t="s">
        <v>640</v>
      </c>
      <c r="F143" s="29" t="s">
        <v>641</v>
      </c>
      <c r="G143" s="29"/>
      <c r="H143" s="30"/>
      <c r="I143" s="28" t="s">
        <v>114</v>
      </c>
      <c r="J143" s="28"/>
      <c r="K143" s="28"/>
      <c r="L143" s="31"/>
      <c r="M143" s="31"/>
      <c r="N143" s="32"/>
      <c r="O143" s="32">
        <v>0</v>
      </c>
      <c r="P143" s="32">
        <f t="shared" si="4"/>
        <v>0</v>
      </c>
      <c r="Q143" s="33">
        <v>10</v>
      </c>
      <c r="R143" s="34">
        <f t="shared" si="8"/>
        <v>10</v>
      </c>
      <c r="S143" s="32"/>
      <c r="T143" s="32"/>
      <c r="U143" s="32"/>
      <c r="V143" s="32"/>
      <c r="W143" s="32"/>
      <c r="X143" s="32"/>
      <c r="Y143" s="32"/>
      <c r="Z143" s="43"/>
      <c r="AA143" s="32"/>
      <c r="AB143" s="32"/>
      <c r="AC143" s="44"/>
      <c r="AD143" s="32"/>
      <c r="AE143" s="32"/>
      <c r="AF143" s="32"/>
      <c r="AG143" s="32">
        <v>5</v>
      </c>
      <c r="AH143" s="32"/>
      <c r="AI143" s="32">
        <v>5</v>
      </c>
      <c r="AJ143" s="32"/>
      <c r="AK143" s="32"/>
      <c r="AL143" s="32"/>
      <c r="AM143" s="32"/>
      <c r="AN143" s="32">
        <v>0</v>
      </c>
      <c r="AO143" s="45"/>
      <c r="AP143" s="32"/>
      <c r="AQ143" s="32"/>
      <c r="AR143" s="32">
        <v>0</v>
      </c>
      <c r="AS143" s="32"/>
      <c r="AT143" s="32"/>
      <c r="AU143" s="32"/>
      <c r="AV143" s="32"/>
      <c r="AW143" s="32"/>
      <c r="AX143" s="32"/>
      <c r="AY143" s="32"/>
      <c r="AZ143" s="32"/>
      <c r="BA143" s="32"/>
      <c r="BB143" s="32"/>
      <c r="BC143" s="32"/>
      <c r="BD143" s="32"/>
      <c r="BE143" s="39"/>
      <c r="BF143" s="40">
        <v>0</v>
      </c>
      <c r="BG143" s="40">
        <v>18300000</v>
      </c>
      <c r="BH143" s="40">
        <f t="shared" si="7"/>
        <v>183000000</v>
      </c>
      <c r="BI143" s="41"/>
      <c r="BJ143" s="42" t="s">
        <v>6039</v>
      </c>
      <c r="BK143" s="42"/>
    </row>
    <row r="144" spans="1:63" ht="82.5" customHeight="1">
      <c r="A144" s="28">
        <v>135</v>
      </c>
      <c r="B144" s="29" t="s">
        <v>642</v>
      </c>
      <c r="C144" s="29" t="s">
        <v>643</v>
      </c>
      <c r="D144" s="29"/>
      <c r="E144" s="29" t="s">
        <v>644</v>
      </c>
      <c r="F144" s="29" t="s">
        <v>645</v>
      </c>
      <c r="G144" s="29"/>
      <c r="H144" s="30"/>
      <c r="I144" s="28" t="s">
        <v>114</v>
      </c>
      <c r="J144" s="28"/>
      <c r="K144" s="28"/>
      <c r="L144" s="31"/>
      <c r="M144" s="31"/>
      <c r="N144" s="32"/>
      <c r="O144" s="32">
        <v>0</v>
      </c>
      <c r="P144" s="32">
        <f t="shared" si="4"/>
        <v>0</v>
      </c>
      <c r="Q144" s="33">
        <v>40</v>
      </c>
      <c r="R144" s="34">
        <f t="shared" si="8"/>
        <v>40</v>
      </c>
      <c r="S144" s="32"/>
      <c r="T144" s="32"/>
      <c r="U144" s="32"/>
      <c r="V144" s="32"/>
      <c r="W144" s="32"/>
      <c r="X144" s="32"/>
      <c r="Y144" s="32"/>
      <c r="Z144" s="43"/>
      <c r="AA144" s="32"/>
      <c r="AB144" s="32"/>
      <c r="AC144" s="44"/>
      <c r="AD144" s="32"/>
      <c r="AE144" s="32"/>
      <c r="AF144" s="32"/>
      <c r="AG144" s="32"/>
      <c r="AH144" s="32"/>
      <c r="AI144" s="32">
        <v>40</v>
      </c>
      <c r="AJ144" s="32"/>
      <c r="AK144" s="32"/>
      <c r="AL144" s="32"/>
      <c r="AM144" s="32"/>
      <c r="AN144" s="32">
        <v>0</v>
      </c>
      <c r="AO144" s="45"/>
      <c r="AP144" s="32"/>
      <c r="AQ144" s="32"/>
      <c r="AR144" s="32">
        <v>0</v>
      </c>
      <c r="AS144" s="32"/>
      <c r="AT144" s="32"/>
      <c r="AU144" s="32"/>
      <c r="AV144" s="32"/>
      <c r="AW144" s="32"/>
      <c r="AX144" s="32"/>
      <c r="AY144" s="32"/>
      <c r="AZ144" s="32"/>
      <c r="BA144" s="32"/>
      <c r="BB144" s="32"/>
      <c r="BC144" s="32"/>
      <c r="BD144" s="32"/>
      <c r="BE144" s="39"/>
      <c r="BF144" s="40">
        <v>0</v>
      </c>
      <c r="BG144" s="40">
        <v>1260000</v>
      </c>
      <c r="BH144" s="40">
        <f t="shared" si="7"/>
        <v>50400000</v>
      </c>
      <c r="BI144" s="41"/>
      <c r="BJ144" s="42" t="s">
        <v>6039</v>
      </c>
      <c r="BK144" s="42"/>
    </row>
    <row r="145" spans="1:63" ht="82.5" customHeight="1">
      <c r="A145" s="28">
        <v>136</v>
      </c>
      <c r="B145" s="29" t="s">
        <v>646</v>
      </c>
      <c r="C145" s="29" t="s">
        <v>647</v>
      </c>
      <c r="D145" s="29"/>
      <c r="E145" s="29" t="s">
        <v>648</v>
      </c>
      <c r="F145" s="29" t="s">
        <v>649</v>
      </c>
      <c r="G145" s="29"/>
      <c r="H145" s="30"/>
      <c r="I145" s="28" t="s">
        <v>114</v>
      </c>
      <c r="J145" s="28"/>
      <c r="K145" s="28"/>
      <c r="L145" s="31"/>
      <c r="M145" s="31"/>
      <c r="N145" s="32"/>
      <c r="O145" s="32">
        <v>0</v>
      </c>
      <c r="P145" s="32">
        <f t="shared" si="4"/>
        <v>0</v>
      </c>
      <c r="Q145" s="33">
        <v>150</v>
      </c>
      <c r="R145" s="34">
        <f t="shared" si="8"/>
        <v>80</v>
      </c>
      <c r="S145" s="32"/>
      <c r="T145" s="32"/>
      <c r="U145" s="32"/>
      <c r="V145" s="32"/>
      <c r="W145" s="32"/>
      <c r="X145" s="32"/>
      <c r="Y145" s="32"/>
      <c r="Z145" s="43"/>
      <c r="AA145" s="32"/>
      <c r="AB145" s="32"/>
      <c r="AC145" s="44"/>
      <c r="AD145" s="32"/>
      <c r="AE145" s="32"/>
      <c r="AF145" s="32"/>
      <c r="AG145" s="32"/>
      <c r="AH145" s="32"/>
      <c r="AI145" s="32">
        <v>80</v>
      </c>
      <c r="AJ145" s="32"/>
      <c r="AK145" s="32"/>
      <c r="AL145" s="32"/>
      <c r="AM145" s="32"/>
      <c r="AN145" s="32">
        <v>0</v>
      </c>
      <c r="AO145" s="45"/>
      <c r="AP145" s="32"/>
      <c r="AQ145" s="32"/>
      <c r="AR145" s="32">
        <v>0</v>
      </c>
      <c r="AS145" s="32"/>
      <c r="AT145" s="32"/>
      <c r="AU145" s="32"/>
      <c r="AV145" s="32"/>
      <c r="AW145" s="32"/>
      <c r="AX145" s="32"/>
      <c r="AY145" s="32"/>
      <c r="AZ145" s="32"/>
      <c r="BA145" s="32"/>
      <c r="BB145" s="32"/>
      <c r="BC145" s="32"/>
      <c r="BD145" s="32"/>
      <c r="BE145" s="39"/>
      <c r="BF145" s="40">
        <v>0</v>
      </c>
      <c r="BG145" s="40">
        <v>1500000</v>
      </c>
      <c r="BH145" s="40">
        <f t="shared" si="7"/>
        <v>120000000</v>
      </c>
      <c r="BI145" s="41"/>
      <c r="BJ145" s="42" t="s">
        <v>6039</v>
      </c>
      <c r="BK145" s="42"/>
    </row>
    <row r="146" spans="1:63" ht="82.5" customHeight="1">
      <c r="A146" s="28">
        <v>137</v>
      </c>
      <c r="B146" s="29" t="s">
        <v>650</v>
      </c>
      <c r="C146" s="29" t="s">
        <v>651</v>
      </c>
      <c r="D146" s="29"/>
      <c r="E146" s="29" t="s">
        <v>652</v>
      </c>
      <c r="F146" s="29" t="s">
        <v>653</v>
      </c>
      <c r="G146" s="29"/>
      <c r="H146" s="30"/>
      <c r="I146" s="28" t="s">
        <v>114</v>
      </c>
      <c r="J146" s="28"/>
      <c r="K146" s="28"/>
      <c r="L146" s="31"/>
      <c r="M146" s="31"/>
      <c r="N146" s="32"/>
      <c r="O146" s="32">
        <v>10</v>
      </c>
      <c r="P146" s="32">
        <f t="shared" si="4"/>
        <v>10</v>
      </c>
      <c r="Q146" s="33">
        <v>150</v>
      </c>
      <c r="R146" s="34">
        <f t="shared" si="8"/>
        <v>80</v>
      </c>
      <c r="S146" s="32"/>
      <c r="T146" s="32"/>
      <c r="U146" s="32"/>
      <c r="V146" s="32"/>
      <c r="W146" s="32"/>
      <c r="X146" s="32"/>
      <c r="Y146" s="32"/>
      <c r="Z146" s="43"/>
      <c r="AA146" s="32"/>
      <c r="AB146" s="32"/>
      <c r="AC146" s="44"/>
      <c r="AD146" s="32"/>
      <c r="AE146" s="32"/>
      <c r="AF146" s="32"/>
      <c r="AG146" s="32"/>
      <c r="AH146" s="32"/>
      <c r="AI146" s="32">
        <v>80</v>
      </c>
      <c r="AJ146" s="32"/>
      <c r="AK146" s="32"/>
      <c r="AL146" s="32"/>
      <c r="AM146" s="32"/>
      <c r="AN146" s="32">
        <v>0</v>
      </c>
      <c r="AO146" s="45"/>
      <c r="AP146" s="32"/>
      <c r="AQ146" s="32"/>
      <c r="AR146" s="32">
        <v>0</v>
      </c>
      <c r="AS146" s="32"/>
      <c r="AT146" s="32"/>
      <c r="AU146" s="32"/>
      <c r="AV146" s="32"/>
      <c r="AW146" s="32"/>
      <c r="AX146" s="32"/>
      <c r="AY146" s="32"/>
      <c r="AZ146" s="32"/>
      <c r="BA146" s="32"/>
      <c r="BB146" s="32"/>
      <c r="BC146" s="32"/>
      <c r="BD146" s="32"/>
      <c r="BE146" s="39"/>
      <c r="BF146" s="40">
        <v>0</v>
      </c>
      <c r="BG146" s="40">
        <v>1200000</v>
      </c>
      <c r="BH146" s="40">
        <f t="shared" si="7"/>
        <v>96000000</v>
      </c>
      <c r="BI146" s="41"/>
      <c r="BJ146" s="42" t="s">
        <v>6039</v>
      </c>
      <c r="BK146" s="42"/>
    </row>
    <row r="147" spans="1:63" ht="214.5" customHeight="1">
      <c r="A147" s="28">
        <v>138</v>
      </c>
      <c r="B147" s="29" t="s">
        <v>654</v>
      </c>
      <c r="C147" s="29" t="s">
        <v>655</v>
      </c>
      <c r="D147" s="29"/>
      <c r="E147" s="29" t="s">
        <v>656</v>
      </c>
      <c r="F147" s="29" t="s">
        <v>657</v>
      </c>
      <c r="G147" s="29"/>
      <c r="H147" s="30"/>
      <c r="I147" s="28" t="s">
        <v>84</v>
      </c>
      <c r="J147" s="28"/>
      <c r="K147" s="28"/>
      <c r="L147" s="31">
        <v>8</v>
      </c>
      <c r="M147" s="31">
        <v>51</v>
      </c>
      <c r="N147" s="32"/>
      <c r="O147" s="32">
        <v>0</v>
      </c>
      <c r="P147" s="32">
        <f t="shared" si="4"/>
        <v>0</v>
      </c>
      <c r="Q147" s="33">
        <v>30</v>
      </c>
      <c r="R147" s="34">
        <f t="shared" si="8"/>
        <v>46</v>
      </c>
      <c r="S147" s="32"/>
      <c r="T147" s="32"/>
      <c r="U147" s="32"/>
      <c r="V147" s="32"/>
      <c r="W147" s="32"/>
      <c r="X147" s="32"/>
      <c r="Y147" s="32"/>
      <c r="Z147" s="43"/>
      <c r="AA147" s="32"/>
      <c r="AB147" s="32"/>
      <c r="AC147" s="44"/>
      <c r="AD147" s="32">
        <v>10</v>
      </c>
      <c r="AE147" s="32"/>
      <c r="AF147" s="32"/>
      <c r="AG147" s="32"/>
      <c r="AH147" s="32"/>
      <c r="AI147" s="32"/>
      <c r="AJ147" s="32"/>
      <c r="AK147" s="32">
        <v>6</v>
      </c>
      <c r="AL147" s="32"/>
      <c r="AM147" s="32"/>
      <c r="AN147" s="32">
        <v>0</v>
      </c>
      <c r="AO147" s="45"/>
      <c r="AP147" s="32"/>
      <c r="AQ147" s="32"/>
      <c r="AR147" s="32">
        <v>0</v>
      </c>
      <c r="AS147" s="32"/>
      <c r="AT147" s="32"/>
      <c r="AU147" s="37">
        <v>30</v>
      </c>
      <c r="AV147" s="32"/>
      <c r="AW147" s="32"/>
      <c r="AX147" s="32"/>
      <c r="AY147" s="32"/>
      <c r="AZ147" s="32"/>
      <c r="BA147" s="32"/>
      <c r="BB147" s="32"/>
      <c r="BC147" s="32"/>
      <c r="BD147" s="32"/>
      <c r="BE147" s="39"/>
      <c r="BF147" s="40">
        <v>0</v>
      </c>
      <c r="BG147" s="40">
        <v>923790</v>
      </c>
      <c r="BH147" s="40">
        <f t="shared" si="7"/>
        <v>42494340</v>
      </c>
      <c r="BI147" s="41"/>
      <c r="BJ147" s="315" t="s">
        <v>6039</v>
      </c>
      <c r="BK147" s="42"/>
    </row>
    <row r="148" spans="1:63" ht="99" customHeight="1">
      <c r="A148" s="28">
        <v>139</v>
      </c>
      <c r="B148" s="29" t="s">
        <v>658</v>
      </c>
      <c r="C148" s="29" t="s">
        <v>659</v>
      </c>
      <c r="D148" s="29"/>
      <c r="E148" s="29" t="s">
        <v>660</v>
      </c>
      <c r="F148" s="29" t="s">
        <v>661</v>
      </c>
      <c r="G148" s="29"/>
      <c r="H148" s="30"/>
      <c r="I148" s="28" t="s">
        <v>114</v>
      </c>
      <c r="J148" s="28"/>
      <c r="K148" s="28"/>
      <c r="L148" s="31"/>
      <c r="M148" s="31"/>
      <c r="N148" s="32"/>
      <c r="O148" s="32">
        <v>0</v>
      </c>
      <c r="P148" s="32">
        <f t="shared" si="4"/>
        <v>0</v>
      </c>
      <c r="Q148" s="33">
        <v>10</v>
      </c>
      <c r="R148" s="34">
        <f t="shared" si="8"/>
        <v>0</v>
      </c>
      <c r="S148" s="32"/>
      <c r="T148" s="32"/>
      <c r="U148" s="32"/>
      <c r="V148" s="32"/>
      <c r="W148" s="32"/>
      <c r="X148" s="32"/>
      <c r="Y148" s="32"/>
      <c r="Z148" s="43"/>
      <c r="AA148" s="32"/>
      <c r="AB148" s="32"/>
      <c r="AC148" s="44"/>
      <c r="AD148" s="32"/>
      <c r="AE148" s="32"/>
      <c r="AF148" s="32"/>
      <c r="AG148" s="32"/>
      <c r="AH148" s="32"/>
      <c r="AI148" s="32"/>
      <c r="AJ148" s="32"/>
      <c r="AK148" s="32"/>
      <c r="AL148" s="32"/>
      <c r="AM148" s="32"/>
      <c r="AN148" s="32">
        <v>0</v>
      </c>
      <c r="AO148" s="45"/>
      <c r="AP148" s="32"/>
      <c r="AQ148" s="32"/>
      <c r="AR148" s="32">
        <v>0</v>
      </c>
      <c r="AS148" s="32"/>
      <c r="AT148" s="32"/>
      <c r="AU148" s="32"/>
      <c r="AV148" s="32"/>
      <c r="AW148" s="32"/>
      <c r="AX148" s="32"/>
      <c r="AY148" s="32"/>
      <c r="AZ148" s="32"/>
      <c r="BA148" s="32"/>
      <c r="BB148" s="32"/>
      <c r="BC148" s="32"/>
      <c r="BD148" s="32"/>
      <c r="BE148" s="39"/>
      <c r="BF148" s="40" t="s">
        <v>662</v>
      </c>
      <c r="BG148" s="40">
        <v>3022000</v>
      </c>
      <c r="BH148" s="40">
        <f t="shared" si="7"/>
        <v>0</v>
      </c>
      <c r="BI148" s="41"/>
      <c r="BJ148" s="42"/>
      <c r="BK148" s="42"/>
    </row>
    <row r="149" spans="1:63" ht="82.5" customHeight="1">
      <c r="A149" s="28">
        <v>140</v>
      </c>
      <c r="B149" s="29" t="s">
        <v>663</v>
      </c>
      <c r="C149" s="29" t="s">
        <v>664</v>
      </c>
      <c r="D149" s="29"/>
      <c r="E149" s="29" t="s">
        <v>665</v>
      </c>
      <c r="F149" s="29" t="s">
        <v>666</v>
      </c>
      <c r="G149" s="29"/>
      <c r="H149" s="30"/>
      <c r="I149" s="28" t="s">
        <v>114</v>
      </c>
      <c r="J149" s="28"/>
      <c r="K149" s="28"/>
      <c r="L149" s="31"/>
      <c r="M149" s="31"/>
      <c r="N149" s="32"/>
      <c r="O149" s="32">
        <v>0</v>
      </c>
      <c r="P149" s="32">
        <f t="shared" si="4"/>
        <v>0</v>
      </c>
      <c r="Q149" s="33">
        <v>110</v>
      </c>
      <c r="R149" s="34">
        <f t="shared" si="8"/>
        <v>3</v>
      </c>
      <c r="S149" s="32"/>
      <c r="T149" s="32"/>
      <c r="U149" s="32"/>
      <c r="V149" s="32"/>
      <c r="W149" s="32"/>
      <c r="X149" s="32"/>
      <c r="Y149" s="32"/>
      <c r="Z149" s="43"/>
      <c r="AA149" s="32"/>
      <c r="AB149" s="32"/>
      <c r="AC149" s="44"/>
      <c r="AD149" s="32"/>
      <c r="AE149" s="32"/>
      <c r="AF149" s="32"/>
      <c r="AG149" s="32"/>
      <c r="AH149" s="32"/>
      <c r="AI149" s="32"/>
      <c r="AJ149" s="32"/>
      <c r="AK149" s="32"/>
      <c r="AL149" s="32"/>
      <c r="AM149" s="32"/>
      <c r="AN149" s="32">
        <v>0</v>
      </c>
      <c r="AO149" s="45"/>
      <c r="AP149" s="32"/>
      <c r="AQ149" s="32"/>
      <c r="AR149" s="32">
        <v>0</v>
      </c>
      <c r="AS149" s="32"/>
      <c r="AT149" s="32">
        <v>3</v>
      </c>
      <c r="AU149" s="32"/>
      <c r="AV149" s="32"/>
      <c r="AW149" s="32"/>
      <c r="AX149" s="32"/>
      <c r="AY149" s="32"/>
      <c r="AZ149" s="32"/>
      <c r="BA149" s="32"/>
      <c r="BB149" s="32"/>
      <c r="BC149" s="32"/>
      <c r="BD149" s="32"/>
      <c r="BE149" s="39"/>
      <c r="BF149" s="40">
        <v>0</v>
      </c>
      <c r="BG149" s="40">
        <v>51800</v>
      </c>
      <c r="BH149" s="40">
        <f t="shared" si="7"/>
        <v>155400</v>
      </c>
      <c r="BI149" s="41"/>
      <c r="BJ149" s="315" t="s">
        <v>6327</v>
      </c>
      <c r="BK149" s="42"/>
    </row>
    <row r="150" spans="1:63" ht="148.5" customHeight="1">
      <c r="A150" s="28">
        <v>141</v>
      </c>
      <c r="B150" s="29" t="s">
        <v>667</v>
      </c>
      <c r="C150" s="29" t="s">
        <v>668</v>
      </c>
      <c r="D150" s="29"/>
      <c r="E150" s="29" t="s">
        <v>669</v>
      </c>
      <c r="F150" s="29" t="s">
        <v>670</v>
      </c>
      <c r="G150" s="29"/>
      <c r="H150" s="30"/>
      <c r="I150" s="28" t="s">
        <v>84</v>
      </c>
      <c r="J150" s="28"/>
      <c r="K150" s="28"/>
      <c r="L150" s="31">
        <v>0</v>
      </c>
      <c r="M150" s="31">
        <v>0</v>
      </c>
      <c r="N150" s="32"/>
      <c r="O150" s="32">
        <v>0</v>
      </c>
      <c r="P150" s="32">
        <f t="shared" si="4"/>
        <v>0</v>
      </c>
      <c r="Q150" s="33">
        <v>120</v>
      </c>
      <c r="R150" s="34">
        <f t="shared" si="8"/>
        <v>60</v>
      </c>
      <c r="S150" s="32"/>
      <c r="T150" s="32"/>
      <c r="U150" s="32"/>
      <c r="V150" s="32"/>
      <c r="W150" s="32"/>
      <c r="X150" s="32"/>
      <c r="Y150" s="32"/>
      <c r="Z150" s="43"/>
      <c r="AA150" s="32"/>
      <c r="AB150" s="32"/>
      <c r="AC150" s="44"/>
      <c r="AD150" s="32"/>
      <c r="AE150" s="32"/>
      <c r="AF150" s="32"/>
      <c r="AG150" s="32"/>
      <c r="AH150" s="32"/>
      <c r="AI150" s="32"/>
      <c r="AJ150" s="32"/>
      <c r="AK150" s="37">
        <v>60</v>
      </c>
      <c r="AL150" s="32"/>
      <c r="AM150" s="32"/>
      <c r="AN150" s="32">
        <v>0</v>
      </c>
      <c r="AO150" s="45"/>
      <c r="AP150" s="32"/>
      <c r="AQ150" s="32"/>
      <c r="AR150" s="32">
        <v>0</v>
      </c>
      <c r="AS150" s="32"/>
      <c r="AT150" s="32"/>
      <c r="AU150" s="32"/>
      <c r="AV150" s="32"/>
      <c r="AW150" s="32"/>
      <c r="AX150" s="32"/>
      <c r="AY150" s="32"/>
      <c r="AZ150" s="32"/>
      <c r="BA150" s="32"/>
      <c r="BB150" s="32"/>
      <c r="BC150" s="32"/>
      <c r="BD150" s="32"/>
      <c r="BE150" s="39"/>
      <c r="BF150" s="40">
        <v>0</v>
      </c>
      <c r="BG150" s="40">
        <v>293979</v>
      </c>
      <c r="BH150" s="40">
        <f t="shared" si="7"/>
        <v>17638740</v>
      </c>
      <c r="BI150" s="41"/>
      <c r="BJ150" s="315" t="s">
        <v>6326</v>
      </c>
      <c r="BK150" s="42"/>
    </row>
    <row r="151" spans="1:63" ht="148.5" customHeight="1">
      <c r="A151" s="28">
        <v>142</v>
      </c>
      <c r="B151" s="29" t="s">
        <v>671</v>
      </c>
      <c r="C151" s="29" t="s">
        <v>672</v>
      </c>
      <c r="D151" s="29"/>
      <c r="E151" s="29" t="s">
        <v>673</v>
      </c>
      <c r="F151" s="29" t="s">
        <v>674</v>
      </c>
      <c r="G151" s="29"/>
      <c r="H151" s="30"/>
      <c r="I151" s="28" t="s">
        <v>84</v>
      </c>
      <c r="J151" s="28"/>
      <c r="K151" s="28"/>
      <c r="L151" s="31"/>
      <c r="M151" s="31"/>
      <c r="N151" s="32"/>
      <c r="O151" s="32">
        <v>0</v>
      </c>
      <c r="P151" s="32">
        <f t="shared" si="4"/>
        <v>0</v>
      </c>
      <c r="Q151" s="33">
        <v>150</v>
      </c>
      <c r="R151" s="34">
        <f t="shared" si="8"/>
        <v>0</v>
      </c>
      <c r="S151" s="32"/>
      <c r="T151" s="32"/>
      <c r="U151" s="32"/>
      <c r="V151" s="32"/>
      <c r="W151" s="32"/>
      <c r="X151" s="32"/>
      <c r="Y151" s="32"/>
      <c r="Z151" s="43"/>
      <c r="AA151" s="32"/>
      <c r="AB151" s="32"/>
      <c r="AC151" s="44"/>
      <c r="AD151" s="32"/>
      <c r="AE151" s="32"/>
      <c r="AF151" s="32"/>
      <c r="AG151" s="32"/>
      <c r="AH151" s="32"/>
      <c r="AI151" s="32"/>
      <c r="AJ151" s="32"/>
      <c r="AK151" s="32"/>
      <c r="AL151" s="32"/>
      <c r="AM151" s="32"/>
      <c r="AN151" s="32">
        <v>0</v>
      </c>
      <c r="AO151" s="45"/>
      <c r="AP151" s="32"/>
      <c r="AQ151" s="32"/>
      <c r="AR151" s="32">
        <v>0</v>
      </c>
      <c r="AS151" s="32"/>
      <c r="AT151" s="32"/>
      <c r="AU151" s="32"/>
      <c r="AV151" s="32"/>
      <c r="AW151" s="32"/>
      <c r="AX151" s="32"/>
      <c r="AY151" s="32"/>
      <c r="AZ151" s="32"/>
      <c r="BA151" s="32"/>
      <c r="BB151" s="32"/>
      <c r="BC151" s="32"/>
      <c r="BD151" s="32"/>
      <c r="BE151" s="39"/>
      <c r="BF151" s="40">
        <v>0</v>
      </c>
      <c r="BG151" s="40">
        <v>293979</v>
      </c>
      <c r="BH151" s="40">
        <f t="shared" si="7"/>
        <v>0</v>
      </c>
      <c r="BI151" s="41"/>
      <c r="BJ151" s="42"/>
      <c r="BK151" s="42"/>
    </row>
    <row r="152" spans="1:63" ht="99" customHeight="1">
      <c r="A152" s="28">
        <v>143</v>
      </c>
      <c r="B152" s="29" t="s">
        <v>675</v>
      </c>
      <c r="C152" s="29" t="s">
        <v>676</v>
      </c>
      <c r="D152" s="29"/>
      <c r="E152" s="29" t="s">
        <v>677</v>
      </c>
      <c r="F152" s="29" t="s">
        <v>678</v>
      </c>
      <c r="G152" s="29"/>
      <c r="H152" s="30"/>
      <c r="I152" s="28" t="s">
        <v>84</v>
      </c>
      <c r="J152" s="28"/>
      <c r="K152" s="28"/>
      <c r="L152" s="31"/>
      <c r="M152" s="31"/>
      <c r="N152" s="32"/>
      <c r="O152" s="32">
        <v>0</v>
      </c>
      <c r="P152" s="32">
        <f t="shared" si="4"/>
        <v>0</v>
      </c>
      <c r="Q152" s="33">
        <v>10</v>
      </c>
      <c r="R152" s="34">
        <f t="shared" si="8"/>
        <v>60</v>
      </c>
      <c r="S152" s="32"/>
      <c r="T152" s="32"/>
      <c r="U152" s="32"/>
      <c r="V152" s="32"/>
      <c r="W152" s="32"/>
      <c r="X152" s="32"/>
      <c r="Y152" s="32"/>
      <c r="Z152" s="43"/>
      <c r="AA152" s="32"/>
      <c r="AB152" s="32"/>
      <c r="AC152" s="44"/>
      <c r="AD152" s="32"/>
      <c r="AE152" s="32"/>
      <c r="AF152" s="32"/>
      <c r="AG152" s="32"/>
      <c r="AH152" s="32"/>
      <c r="AI152" s="32">
        <v>60</v>
      </c>
      <c r="AJ152" s="32"/>
      <c r="AK152" s="32"/>
      <c r="AL152" s="32"/>
      <c r="AM152" s="32"/>
      <c r="AN152" s="32">
        <v>0</v>
      </c>
      <c r="AO152" s="45"/>
      <c r="AP152" s="32"/>
      <c r="AQ152" s="32"/>
      <c r="AR152" s="32">
        <v>0</v>
      </c>
      <c r="AS152" s="32"/>
      <c r="AT152" s="32"/>
      <c r="AU152" s="32"/>
      <c r="AV152" s="32"/>
      <c r="AW152" s="32"/>
      <c r="AX152" s="32"/>
      <c r="AY152" s="32"/>
      <c r="AZ152" s="32"/>
      <c r="BA152" s="32"/>
      <c r="BB152" s="32"/>
      <c r="BC152" s="32"/>
      <c r="BD152" s="32"/>
      <c r="BE152" s="39"/>
      <c r="BF152" s="40">
        <v>0</v>
      </c>
      <c r="BG152" s="40">
        <v>630000</v>
      </c>
      <c r="BH152" s="40">
        <f t="shared" si="7"/>
        <v>37800000</v>
      </c>
      <c r="BI152" s="41"/>
      <c r="BJ152" s="42" t="s">
        <v>6039</v>
      </c>
      <c r="BK152" s="42"/>
    </row>
    <row r="153" spans="1:63" ht="99" customHeight="1">
      <c r="A153" s="28">
        <v>144</v>
      </c>
      <c r="B153" s="29" t="s">
        <v>679</v>
      </c>
      <c r="C153" s="29" t="s">
        <v>680</v>
      </c>
      <c r="D153" s="29"/>
      <c r="E153" s="29"/>
      <c r="F153" s="29" t="s">
        <v>681</v>
      </c>
      <c r="G153" s="29"/>
      <c r="H153" s="30"/>
      <c r="I153" s="28" t="s">
        <v>84</v>
      </c>
      <c r="J153" s="28"/>
      <c r="K153" s="28"/>
      <c r="L153" s="31"/>
      <c r="M153" s="31"/>
      <c r="N153" s="32"/>
      <c r="O153" s="32">
        <v>0</v>
      </c>
      <c r="P153" s="32">
        <f t="shared" si="4"/>
        <v>0</v>
      </c>
      <c r="Q153" s="33">
        <v>5</v>
      </c>
      <c r="R153" s="34">
        <f t="shared" si="8"/>
        <v>0</v>
      </c>
      <c r="S153" s="32"/>
      <c r="T153" s="32"/>
      <c r="U153" s="32"/>
      <c r="V153" s="32"/>
      <c r="W153" s="32"/>
      <c r="X153" s="32"/>
      <c r="Y153" s="32"/>
      <c r="Z153" s="43"/>
      <c r="AA153" s="32"/>
      <c r="AB153" s="32"/>
      <c r="AC153" s="44"/>
      <c r="AD153" s="32"/>
      <c r="AE153" s="32"/>
      <c r="AF153" s="32"/>
      <c r="AG153" s="32"/>
      <c r="AH153" s="32"/>
      <c r="AI153" s="32"/>
      <c r="AJ153" s="32"/>
      <c r="AK153" s="32"/>
      <c r="AL153" s="32"/>
      <c r="AM153" s="32"/>
      <c r="AN153" s="32">
        <v>0</v>
      </c>
      <c r="AO153" s="45"/>
      <c r="AP153" s="32"/>
      <c r="AQ153" s="32"/>
      <c r="AR153" s="32">
        <v>0</v>
      </c>
      <c r="AS153" s="32"/>
      <c r="AT153" s="32"/>
      <c r="AU153" s="32"/>
      <c r="AV153" s="32"/>
      <c r="AW153" s="32"/>
      <c r="AX153" s="32"/>
      <c r="AY153" s="32"/>
      <c r="AZ153" s="32"/>
      <c r="BA153" s="32"/>
      <c r="BB153" s="32"/>
      <c r="BC153" s="32"/>
      <c r="BD153" s="32"/>
      <c r="BE153" s="39"/>
      <c r="BF153" s="40">
        <v>0</v>
      </c>
      <c r="BG153" s="40">
        <v>1260000</v>
      </c>
      <c r="BH153" s="40">
        <f t="shared" si="7"/>
        <v>0</v>
      </c>
      <c r="BI153" s="41"/>
      <c r="BJ153" s="42"/>
      <c r="BK153" s="42"/>
    </row>
    <row r="154" spans="1:63" ht="49.5" customHeight="1">
      <c r="A154" s="28">
        <v>145</v>
      </c>
      <c r="B154" s="29" t="s">
        <v>682</v>
      </c>
      <c r="C154" s="29" t="s">
        <v>683</v>
      </c>
      <c r="D154" s="29"/>
      <c r="E154" s="29" t="s">
        <v>684</v>
      </c>
      <c r="F154" s="29" t="s">
        <v>685</v>
      </c>
      <c r="G154" s="29"/>
      <c r="H154" s="30"/>
      <c r="I154" s="28" t="s">
        <v>84</v>
      </c>
      <c r="J154" s="28"/>
      <c r="K154" s="28"/>
      <c r="L154" s="31"/>
      <c r="M154" s="31"/>
      <c r="N154" s="32"/>
      <c r="O154" s="32">
        <v>0</v>
      </c>
      <c r="P154" s="32">
        <f t="shared" si="4"/>
        <v>0</v>
      </c>
      <c r="Q154" s="33">
        <v>5</v>
      </c>
      <c r="R154" s="34">
        <f t="shared" si="8"/>
        <v>5</v>
      </c>
      <c r="S154" s="32"/>
      <c r="T154" s="32"/>
      <c r="U154" s="32"/>
      <c r="V154" s="32"/>
      <c r="W154" s="32"/>
      <c r="X154" s="32"/>
      <c r="Y154" s="32"/>
      <c r="Z154" s="43"/>
      <c r="AA154" s="32"/>
      <c r="AB154" s="32"/>
      <c r="AC154" s="44"/>
      <c r="AD154" s="32"/>
      <c r="AE154" s="32"/>
      <c r="AF154" s="32"/>
      <c r="AG154" s="32"/>
      <c r="AH154" s="32"/>
      <c r="AI154" s="32">
        <v>5</v>
      </c>
      <c r="AJ154" s="32"/>
      <c r="AK154" s="32"/>
      <c r="AL154" s="32"/>
      <c r="AM154" s="32"/>
      <c r="AN154" s="32">
        <v>0</v>
      </c>
      <c r="AO154" s="45"/>
      <c r="AP154" s="32"/>
      <c r="AQ154" s="32"/>
      <c r="AR154" s="32">
        <v>0</v>
      </c>
      <c r="AS154" s="32"/>
      <c r="AT154" s="32"/>
      <c r="AU154" s="32"/>
      <c r="AV154" s="32"/>
      <c r="AW154" s="32"/>
      <c r="AX154" s="32"/>
      <c r="AY154" s="32"/>
      <c r="AZ154" s="32"/>
      <c r="BA154" s="32"/>
      <c r="BB154" s="32"/>
      <c r="BC154" s="32"/>
      <c r="BD154" s="32"/>
      <c r="BE154" s="39"/>
      <c r="BF154" s="40">
        <v>0</v>
      </c>
      <c r="BG154" s="40">
        <v>3150000</v>
      </c>
      <c r="BH154" s="40">
        <f t="shared" si="7"/>
        <v>15750000</v>
      </c>
      <c r="BI154" s="41"/>
      <c r="BJ154" s="42" t="s">
        <v>6039</v>
      </c>
      <c r="BK154" s="42"/>
    </row>
    <row r="155" spans="1:63" ht="115.5" customHeight="1">
      <c r="A155" s="28">
        <v>146</v>
      </c>
      <c r="B155" s="29" t="s">
        <v>686</v>
      </c>
      <c r="C155" s="29" t="s">
        <v>687</v>
      </c>
      <c r="D155" s="29"/>
      <c r="E155" s="29" t="s">
        <v>688</v>
      </c>
      <c r="F155" s="29" t="s">
        <v>689</v>
      </c>
      <c r="G155" s="29"/>
      <c r="H155" s="30"/>
      <c r="I155" s="28" t="s">
        <v>114</v>
      </c>
      <c r="J155" s="28"/>
      <c r="K155" s="28"/>
      <c r="L155" s="31"/>
      <c r="M155" s="31"/>
      <c r="N155" s="32"/>
      <c r="O155" s="32">
        <v>0</v>
      </c>
      <c r="P155" s="32">
        <f t="shared" si="4"/>
        <v>0</v>
      </c>
      <c r="Q155" s="33">
        <v>15000</v>
      </c>
      <c r="R155" s="34">
        <f t="shared" si="8"/>
        <v>15000</v>
      </c>
      <c r="S155" s="32"/>
      <c r="T155" s="32"/>
      <c r="U155" s="32"/>
      <c r="V155" s="32"/>
      <c r="W155" s="32"/>
      <c r="X155" s="32">
        <v>15000</v>
      </c>
      <c r="Y155" s="32"/>
      <c r="Z155" s="43"/>
      <c r="AA155" s="32"/>
      <c r="AB155" s="32"/>
      <c r="AC155" s="44"/>
      <c r="AD155" s="32"/>
      <c r="AE155" s="32"/>
      <c r="AF155" s="32"/>
      <c r="AG155" s="32"/>
      <c r="AH155" s="32"/>
      <c r="AI155" s="32"/>
      <c r="AJ155" s="32"/>
      <c r="AK155" s="32"/>
      <c r="AL155" s="32"/>
      <c r="AM155" s="32"/>
      <c r="AN155" s="32">
        <v>0</v>
      </c>
      <c r="AO155" s="45"/>
      <c r="AP155" s="32"/>
      <c r="AQ155" s="32"/>
      <c r="AR155" s="32">
        <v>0</v>
      </c>
      <c r="AS155" s="32"/>
      <c r="AT155" s="32"/>
      <c r="AU155" s="32"/>
      <c r="AV155" s="32"/>
      <c r="AW155" s="32"/>
      <c r="AX155" s="32"/>
      <c r="AY155" s="32"/>
      <c r="AZ155" s="32"/>
      <c r="BA155" s="32"/>
      <c r="BB155" s="32"/>
      <c r="BC155" s="32"/>
      <c r="BD155" s="32"/>
      <c r="BE155" s="39"/>
      <c r="BF155" s="40">
        <v>0</v>
      </c>
      <c r="BG155" s="40">
        <v>3738</v>
      </c>
      <c r="BH155" s="40">
        <f t="shared" si="7"/>
        <v>56070000</v>
      </c>
      <c r="BI155" s="41"/>
      <c r="BJ155" s="315" t="s">
        <v>6326</v>
      </c>
      <c r="BK155" s="42"/>
    </row>
    <row r="156" spans="1:63" ht="82.5" customHeight="1">
      <c r="A156" s="28">
        <v>147</v>
      </c>
      <c r="B156" s="29" t="s">
        <v>690</v>
      </c>
      <c r="C156" s="29" t="s">
        <v>691</v>
      </c>
      <c r="D156" s="29"/>
      <c r="E156" s="29" t="s">
        <v>692</v>
      </c>
      <c r="F156" s="29" t="s">
        <v>693</v>
      </c>
      <c r="G156" s="29"/>
      <c r="H156" s="30"/>
      <c r="I156" s="28" t="s">
        <v>114</v>
      </c>
      <c r="J156" s="28"/>
      <c r="K156" s="28"/>
      <c r="L156" s="31"/>
      <c r="M156" s="31"/>
      <c r="N156" s="32"/>
      <c r="O156" s="32">
        <v>0</v>
      </c>
      <c r="P156" s="32">
        <f t="shared" si="4"/>
        <v>0</v>
      </c>
      <c r="Q156" s="33">
        <v>200</v>
      </c>
      <c r="R156" s="34">
        <f t="shared" si="8"/>
        <v>5</v>
      </c>
      <c r="S156" s="32"/>
      <c r="T156" s="32"/>
      <c r="U156" s="32"/>
      <c r="V156" s="32"/>
      <c r="W156" s="32"/>
      <c r="X156" s="32"/>
      <c r="Y156" s="32"/>
      <c r="Z156" s="43"/>
      <c r="AA156" s="32"/>
      <c r="AB156" s="32"/>
      <c r="AC156" s="44"/>
      <c r="AD156" s="32"/>
      <c r="AE156" s="32"/>
      <c r="AF156" s="32"/>
      <c r="AG156" s="32"/>
      <c r="AH156" s="32"/>
      <c r="AI156" s="32"/>
      <c r="AJ156" s="32"/>
      <c r="AK156" s="32"/>
      <c r="AL156" s="32"/>
      <c r="AM156" s="32"/>
      <c r="AN156" s="32">
        <v>0</v>
      </c>
      <c r="AO156" s="45"/>
      <c r="AP156" s="32"/>
      <c r="AQ156" s="32"/>
      <c r="AR156" s="32">
        <v>0</v>
      </c>
      <c r="AS156" s="32"/>
      <c r="AT156" s="32"/>
      <c r="AU156" s="32"/>
      <c r="AV156" s="32">
        <v>5</v>
      </c>
      <c r="AW156" s="32"/>
      <c r="AX156" s="32"/>
      <c r="AY156" s="32"/>
      <c r="AZ156" s="32"/>
      <c r="BA156" s="32"/>
      <c r="BB156" s="32"/>
      <c r="BC156" s="32"/>
      <c r="BD156" s="32"/>
      <c r="BE156" s="39"/>
      <c r="BF156" s="40">
        <v>0</v>
      </c>
      <c r="BG156" s="40">
        <v>163000</v>
      </c>
      <c r="BH156" s="40">
        <f t="shared" si="7"/>
        <v>815000</v>
      </c>
      <c r="BI156" s="41"/>
      <c r="BJ156" s="315" t="s">
        <v>6326</v>
      </c>
      <c r="BK156" s="42"/>
    </row>
    <row r="157" spans="1:63" ht="99" customHeight="1">
      <c r="A157" s="28">
        <v>148</v>
      </c>
      <c r="B157" s="29" t="s">
        <v>694</v>
      </c>
      <c r="C157" s="29" t="s">
        <v>695</v>
      </c>
      <c r="D157" s="29"/>
      <c r="E157" s="29" t="s">
        <v>696</v>
      </c>
      <c r="F157" s="29" t="s">
        <v>697</v>
      </c>
      <c r="G157" s="29"/>
      <c r="H157" s="30"/>
      <c r="I157" s="28" t="s">
        <v>114</v>
      </c>
      <c r="J157" s="28"/>
      <c r="K157" s="28"/>
      <c r="L157" s="31"/>
      <c r="M157" s="31"/>
      <c r="N157" s="32"/>
      <c r="O157" s="32">
        <v>0</v>
      </c>
      <c r="P157" s="32">
        <f t="shared" si="4"/>
        <v>0</v>
      </c>
      <c r="Q157" s="33">
        <v>200</v>
      </c>
      <c r="R157" s="34">
        <f t="shared" si="8"/>
        <v>100</v>
      </c>
      <c r="S157" s="32"/>
      <c r="T157" s="32"/>
      <c r="U157" s="32"/>
      <c r="V157" s="32"/>
      <c r="W157" s="32"/>
      <c r="X157" s="32"/>
      <c r="Y157" s="32"/>
      <c r="Z157" s="43"/>
      <c r="AA157" s="32"/>
      <c r="AB157" s="32"/>
      <c r="AC157" s="44"/>
      <c r="AD157" s="32"/>
      <c r="AE157" s="32"/>
      <c r="AF157" s="32"/>
      <c r="AG157" s="32"/>
      <c r="AH157" s="32"/>
      <c r="AI157" s="32"/>
      <c r="AJ157" s="32"/>
      <c r="AK157" s="32"/>
      <c r="AL157" s="32"/>
      <c r="AM157" s="32"/>
      <c r="AN157" s="32">
        <v>0</v>
      </c>
      <c r="AO157" s="59"/>
      <c r="AP157" s="32"/>
      <c r="AQ157" s="32"/>
      <c r="AR157" s="32">
        <v>0</v>
      </c>
      <c r="AS157" s="32"/>
      <c r="AT157" s="32"/>
      <c r="AU157" s="32"/>
      <c r="AV157" s="32">
        <v>100</v>
      </c>
      <c r="AW157" s="32"/>
      <c r="AX157" s="32"/>
      <c r="AY157" s="32"/>
      <c r="AZ157" s="32"/>
      <c r="BA157" s="32"/>
      <c r="BB157" s="32"/>
      <c r="BC157" s="32"/>
      <c r="BD157" s="32"/>
      <c r="BE157" s="39"/>
      <c r="BF157" s="40">
        <v>0</v>
      </c>
      <c r="BG157" s="40">
        <v>1800000</v>
      </c>
      <c r="BH157" s="40">
        <f t="shared" si="7"/>
        <v>180000000</v>
      </c>
      <c r="BI157" s="41"/>
      <c r="BJ157" s="315" t="s">
        <v>6326</v>
      </c>
      <c r="BK157" s="42"/>
    </row>
    <row r="158" spans="1:63" ht="148.5" customHeight="1">
      <c r="A158" s="28">
        <v>149</v>
      </c>
      <c r="B158" s="29" t="s">
        <v>698</v>
      </c>
      <c r="C158" s="29" t="s">
        <v>699</v>
      </c>
      <c r="D158" s="29"/>
      <c r="E158" s="29" t="s">
        <v>700</v>
      </c>
      <c r="F158" s="29" t="s">
        <v>701</v>
      </c>
      <c r="G158" s="29"/>
      <c r="H158" s="30"/>
      <c r="I158" s="28" t="s">
        <v>114</v>
      </c>
      <c r="J158" s="28"/>
      <c r="K158" s="28"/>
      <c r="L158" s="31"/>
      <c r="M158" s="31"/>
      <c r="N158" s="32"/>
      <c r="O158" s="32">
        <v>0</v>
      </c>
      <c r="P158" s="32">
        <f t="shared" si="4"/>
        <v>0</v>
      </c>
      <c r="Q158" s="33">
        <v>60</v>
      </c>
      <c r="R158" s="34">
        <f t="shared" si="8"/>
        <v>30</v>
      </c>
      <c r="S158" s="32"/>
      <c r="T158" s="32"/>
      <c r="U158" s="32"/>
      <c r="V158" s="32"/>
      <c r="W158" s="32"/>
      <c r="X158" s="32"/>
      <c r="Y158" s="32"/>
      <c r="Z158" s="43"/>
      <c r="AA158" s="32"/>
      <c r="AB158" s="32"/>
      <c r="AC158" s="44"/>
      <c r="AD158" s="32"/>
      <c r="AE158" s="32"/>
      <c r="AF158" s="32"/>
      <c r="AG158" s="32"/>
      <c r="AH158" s="32"/>
      <c r="AI158" s="32"/>
      <c r="AJ158" s="32"/>
      <c r="AK158" s="32"/>
      <c r="AL158" s="32"/>
      <c r="AM158" s="32"/>
      <c r="AN158" s="32">
        <v>0</v>
      </c>
      <c r="AO158" s="45"/>
      <c r="AP158" s="32"/>
      <c r="AQ158" s="32"/>
      <c r="AR158" s="32">
        <v>0</v>
      </c>
      <c r="AS158" s="32"/>
      <c r="AT158" s="32"/>
      <c r="AU158" s="32"/>
      <c r="AV158" s="32">
        <v>30</v>
      </c>
      <c r="AW158" s="32"/>
      <c r="AX158" s="32"/>
      <c r="AY158" s="32"/>
      <c r="AZ158" s="32"/>
      <c r="BA158" s="32"/>
      <c r="BB158" s="32"/>
      <c r="BC158" s="32"/>
      <c r="BD158" s="32"/>
      <c r="BE158" s="39"/>
      <c r="BF158" s="40">
        <v>0</v>
      </c>
      <c r="BG158" s="40">
        <v>265000</v>
      </c>
      <c r="BH158" s="40">
        <f t="shared" si="7"/>
        <v>7950000</v>
      </c>
      <c r="BI158" s="41"/>
      <c r="BJ158" s="315" t="s">
        <v>6326</v>
      </c>
      <c r="BK158" s="42"/>
    </row>
    <row r="159" spans="1:63" ht="148.5" customHeight="1">
      <c r="A159" s="28">
        <v>150</v>
      </c>
      <c r="B159" s="29" t="s">
        <v>702</v>
      </c>
      <c r="C159" s="29" t="s">
        <v>703</v>
      </c>
      <c r="D159" s="29"/>
      <c r="E159" s="29" t="s">
        <v>704</v>
      </c>
      <c r="F159" s="29" t="s">
        <v>705</v>
      </c>
      <c r="G159" s="29"/>
      <c r="H159" s="30"/>
      <c r="I159" s="28" t="s">
        <v>114</v>
      </c>
      <c r="J159" s="28"/>
      <c r="K159" s="28"/>
      <c r="L159" s="31"/>
      <c r="M159" s="31"/>
      <c r="N159" s="32"/>
      <c r="O159" s="32">
        <v>0</v>
      </c>
      <c r="P159" s="32">
        <f t="shared" si="4"/>
        <v>0</v>
      </c>
      <c r="Q159" s="33">
        <v>40</v>
      </c>
      <c r="R159" s="34">
        <f t="shared" si="8"/>
        <v>30</v>
      </c>
      <c r="S159" s="32"/>
      <c r="T159" s="32"/>
      <c r="U159" s="32"/>
      <c r="V159" s="32"/>
      <c r="W159" s="32"/>
      <c r="X159" s="32"/>
      <c r="Y159" s="32"/>
      <c r="Z159" s="43"/>
      <c r="AA159" s="32"/>
      <c r="AB159" s="32"/>
      <c r="AC159" s="44"/>
      <c r="AD159" s="32"/>
      <c r="AE159" s="32"/>
      <c r="AF159" s="32"/>
      <c r="AG159" s="32"/>
      <c r="AH159" s="32"/>
      <c r="AI159" s="32"/>
      <c r="AJ159" s="32"/>
      <c r="AK159" s="32"/>
      <c r="AL159" s="32"/>
      <c r="AM159" s="32"/>
      <c r="AN159" s="32">
        <v>0</v>
      </c>
      <c r="AO159" s="45"/>
      <c r="AP159" s="32"/>
      <c r="AQ159" s="32"/>
      <c r="AR159" s="32">
        <v>0</v>
      </c>
      <c r="AS159" s="32"/>
      <c r="AT159" s="32"/>
      <c r="AU159" s="32"/>
      <c r="AV159" s="32">
        <v>30</v>
      </c>
      <c r="AW159" s="32"/>
      <c r="AX159" s="32"/>
      <c r="AY159" s="32"/>
      <c r="AZ159" s="32"/>
      <c r="BA159" s="32"/>
      <c r="BB159" s="32"/>
      <c r="BC159" s="32"/>
      <c r="BD159" s="32"/>
      <c r="BE159" s="39"/>
      <c r="BF159" s="40">
        <v>0</v>
      </c>
      <c r="BG159" s="40">
        <v>265000</v>
      </c>
      <c r="BH159" s="40">
        <f t="shared" si="7"/>
        <v>7950000</v>
      </c>
      <c r="BI159" s="41"/>
      <c r="BJ159" s="315" t="s">
        <v>6326</v>
      </c>
      <c r="BK159" s="42"/>
    </row>
    <row r="160" spans="1:63" ht="115.5" customHeight="1">
      <c r="A160" s="28">
        <v>151</v>
      </c>
      <c r="B160" s="29" t="s">
        <v>706</v>
      </c>
      <c r="C160" s="29" t="s">
        <v>707</v>
      </c>
      <c r="D160" s="29"/>
      <c r="E160" s="29" t="s">
        <v>708</v>
      </c>
      <c r="F160" s="29" t="s">
        <v>709</v>
      </c>
      <c r="G160" s="29"/>
      <c r="H160" s="30"/>
      <c r="I160" s="28" t="s">
        <v>114</v>
      </c>
      <c r="J160" s="28"/>
      <c r="K160" s="28"/>
      <c r="L160" s="31"/>
      <c r="M160" s="31"/>
      <c r="N160" s="32"/>
      <c r="O160" s="32">
        <v>2</v>
      </c>
      <c r="P160" s="32">
        <f t="shared" si="4"/>
        <v>2</v>
      </c>
      <c r="Q160" s="33">
        <v>470</v>
      </c>
      <c r="R160" s="34">
        <f t="shared" si="8"/>
        <v>430</v>
      </c>
      <c r="S160" s="32"/>
      <c r="T160" s="32"/>
      <c r="U160" s="32"/>
      <c r="V160" s="32"/>
      <c r="W160" s="32"/>
      <c r="X160" s="32"/>
      <c r="Y160" s="32"/>
      <c r="Z160" s="43"/>
      <c r="AA160" s="32"/>
      <c r="AB160" s="32"/>
      <c r="AC160" s="44"/>
      <c r="AD160" s="32"/>
      <c r="AE160" s="32"/>
      <c r="AF160" s="32"/>
      <c r="AG160" s="32">
        <v>100</v>
      </c>
      <c r="AH160" s="32"/>
      <c r="AI160" s="32">
        <v>300</v>
      </c>
      <c r="AJ160" s="32"/>
      <c r="AK160" s="32"/>
      <c r="AL160" s="32"/>
      <c r="AM160" s="32"/>
      <c r="AN160" s="32">
        <v>0</v>
      </c>
      <c r="AO160" s="60">
        <v>10</v>
      </c>
      <c r="AP160" s="32"/>
      <c r="AQ160" s="32"/>
      <c r="AR160" s="32">
        <v>0</v>
      </c>
      <c r="AS160" s="37">
        <v>20</v>
      </c>
      <c r="AT160" s="32"/>
      <c r="AU160" s="32"/>
      <c r="AV160" s="32"/>
      <c r="AW160" s="32"/>
      <c r="AX160" s="32"/>
      <c r="AY160" s="32"/>
      <c r="AZ160" s="32"/>
      <c r="BA160" s="32"/>
      <c r="BB160" s="32"/>
      <c r="BC160" s="32"/>
      <c r="BD160" s="32"/>
      <c r="BE160" s="39"/>
      <c r="BF160" s="40">
        <v>0</v>
      </c>
      <c r="BG160" s="40">
        <v>202000</v>
      </c>
      <c r="BH160" s="40">
        <f t="shared" si="7"/>
        <v>86860000</v>
      </c>
      <c r="BI160" s="41"/>
      <c r="BJ160" s="42" t="s">
        <v>6039</v>
      </c>
      <c r="BK160" s="42"/>
    </row>
    <row r="161" spans="1:63" ht="159.75" customHeight="1">
      <c r="A161" s="28">
        <v>152</v>
      </c>
      <c r="B161" s="29" t="s">
        <v>710</v>
      </c>
      <c r="C161" s="29" t="s">
        <v>711</v>
      </c>
      <c r="D161" s="29"/>
      <c r="E161" s="29" t="s">
        <v>712</v>
      </c>
      <c r="F161" s="63" t="s">
        <v>713</v>
      </c>
      <c r="G161" s="29"/>
      <c r="H161" s="30"/>
      <c r="I161" s="28" t="s">
        <v>114</v>
      </c>
      <c r="J161" s="28"/>
      <c r="K161" s="28"/>
      <c r="L161" s="31"/>
      <c r="M161" s="31"/>
      <c r="N161" s="32"/>
      <c r="O161" s="32">
        <v>22</v>
      </c>
      <c r="P161" s="32">
        <f t="shared" si="4"/>
        <v>22</v>
      </c>
      <c r="Q161" s="33">
        <v>1075</v>
      </c>
      <c r="R161" s="34">
        <f t="shared" si="8"/>
        <v>930</v>
      </c>
      <c r="S161" s="32"/>
      <c r="T161" s="32"/>
      <c r="U161" s="32"/>
      <c r="V161" s="32"/>
      <c r="W161" s="32"/>
      <c r="X161" s="32"/>
      <c r="Y161" s="32"/>
      <c r="Z161" s="43"/>
      <c r="AA161" s="32"/>
      <c r="AB161" s="32"/>
      <c r="AC161" s="44"/>
      <c r="AD161" s="32"/>
      <c r="AE161" s="32"/>
      <c r="AF161" s="32"/>
      <c r="AG161" s="32"/>
      <c r="AH161" s="32"/>
      <c r="AI161" s="32">
        <v>400</v>
      </c>
      <c r="AJ161" s="32"/>
      <c r="AK161" s="32"/>
      <c r="AL161" s="32"/>
      <c r="AM161" s="32"/>
      <c r="AN161" s="32">
        <v>0</v>
      </c>
      <c r="AO161" s="59"/>
      <c r="AP161" s="32"/>
      <c r="AQ161" s="32"/>
      <c r="AR161" s="32">
        <v>0</v>
      </c>
      <c r="AS161" s="37">
        <v>200</v>
      </c>
      <c r="AT161" s="32">
        <v>30</v>
      </c>
      <c r="AU161" s="32">
        <v>300</v>
      </c>
      <c r="AV161" s="32"/>
      <c r="AW161" s="32"/>
      <c r="AX161" s="32"/>
      <c r="AY161" s="32"/>
      <c r="AZ161" s="32"/>
      <c r="BA161" s="32"/>
      <c r="BB161" s="32"/>
      <c r="BC161" s="32"/>
      <c r="BD161" s="32"/>
      <c r="BE161" s="39"/>
      <c r="BF161" s="40">
        <v>0</v>
      </c>
      <c r="BG161" s="40">
        <v>214000</v>
      </c>
      <c r="BH161" s="40">
        <f t="shared" si="7"/>
        <v>199020000</v>
      </c>
      <c r="BI161" s="41"/>
      <c r="BJ161" s="42" t="s">
        <v>6039</v>
      </c>
      <c r="BK161" s="42"/>
    </row>
    <row r="162" spans="1:63" ht="191.25" customHeight="1">
      <c r="A162" s="28">
        <v>153</v>
      </c>
      <c r="B162" s="29" t="s">
        <v>714</v>
      </c>
      <c r="C162" s="29" t="s">
        <v>715</v>
      </c>
      <c r="D162" s="29"/>
      <c r="E162" s="29" t="s">
        <v>716</v>
      </c>
      <c r="F162" s="29" t="s">
        <v>717</v>
      </c>
      <c r="G162" s="29"/>
      <c r="H162" s="30"/>
      <c r="I162" s="28" t="s">
        <v>114</v>
      </c>
      <c r="J162" s="28"/>
      <c r="K162" s="28"/>
      <c r="L162" s="31"/>
      <c r="M162" s="31"/>
      <c r="N162" s="32"/>
      <c r="O162" s="32">
        <v>0</v>
      </c>
      <c r="P162" s="32">
        <f t="shared" si="4"/>
        <v>0</v>
      </c>
      <c r="Q162" s="33">
        <v>10</v>
      </c>
      <c r="R162" s="34">
        <f t="shared" si="8"/>
        <v>0</v>
      </c>
      <c r="S162" s="32"/>
      <c r="T162" s="32"/>
      <c r="U162" s="32"/>
      <c r="V162" s="32"/>
      <c r="W162" s="32"/>
      <c r="X162" s="32"/>
      <c r="Y162" s="32"/>
      <c r="Z162" s="43"/>
      <c r="AA162" s="32"/>
      <c r="AB162" s="32"/>
      <c r="AC162" s="44"/>
      <c r="AD162" s="32"/>
      <c r="AE162" s="32"/>
      <c r="AF162" s="32"/>
      <c r="AG162" s="32"/>
      <c r="AH162" s="32"/>
      <c r="AI162" s="32"/>
      <c r="AJ162" s="32"/>
      <c r="AK162" s="32"/>
      <c r="AL162" s="32"/>
      <c r="AM162" s="32"/>
      <c r="AN162" s="32">
        <v>0</v>
      </c>
      <c r="AO162" s="45"/>
      <c r="AP162" s="32"/>
      <c r="AQ162" s="32"/>
      <c r="AR162" s="32">
        <v>0</v>
      </c>
      <c r="AS162" s="32"/>
      <c r="AT162" s="32"/>
      <c r="AU162" s="32"/>
      <c r="AV162" s="32"/>
      <c r="AW162" s="32"/>
      <c r="AX162" s="32"/>
      <c r="AY162" s="32"/>
      <c r="AZ162" s="32"/>
      <c r="BA162" s="32"/>
      <c r="BB162" s="32"/>
      <c r="BC162" s="32"/>
      <c r="BD162" s="32"/>
      <c r="BE162" s="39"/>
      <c r="BF162" s="40">
        <v>0</v>
      </c>
      <c r="BG162" s="40">
        <v>1800000</v>
      </c>
      <c r="BH162" s="40">
        <f t="shared" si="7"/>
        <v>0</v>
      </c>
      <c r="BI162" s="41"/>
      <c r="BJ162" s="42"/>
      <c r="BK162" s="42"/>
    </row>
    <row r="163" spans="1:63" ht="66" customHeight="1">
      <c r="A163" s="28">
        <v>154</v>
      </c>
      <c r="B163" s="29" t="s">
        <v>718</v>
      </c>
      <c r="C163" s="29" t="s">
        <v>719</v>
      </c>
      <c r="D163" s="29"/>
      <c r="E163" s="29" t="s">
        <v>720</v>
      </c>
      <c r="F163" s="29" t="s">
        <v>721</v>
      </c>
      <c r="G163" s="29"/>
      <c r="H163" s="30"/>
      <c r="I163" s="28" t="s">
        <v>84</v>
      </c>
      <c r="J163" s="28"/>
      <c r="K163" s="28"/>
      <c r="L163" s="31"/>
      <c r="M163" s="31"/>
      <c r="N163" s="32"/>
      <c r="O163" s="32">
        <v>0</v>
      </c>
      <c r="P163" s="32">
        <f t="shared" si="4"/>
        <v>0</v>
      </c>
      <c r="Q163" s="33">
        <v>33</v>
      </c>
      <c r="R163" s="34">
        <f t="shared" si="8"/>
        <v>70</v>
      </c>
      <c r="S163" s="32"/>
      <c r="T163" s="32"/>
      <c r="U163" s="32"/>
      <c r="V163" s="32"/>
      <c r="W163" s="32"/>
      <c r="X163" s="32"/>
      <c r="Y163" s="32"/>
      <c r="Z163" s="43"/>
      <c r="AA163" s="32"/>
      <c r="AB163" s="32"/>
      <c r="AC163" s="44"/>
      <c r="AD163" s="32"/>
      <c r="AE163" s="32"/>
      <c r="AF163" s="32"/>
      <c r="AG163" s="32"/>
      <c r="AH163" s="32"/>
      <c r="AI163" s="32">
        <v>50</v>
      </c>
      <c r="AJ163" s="32"/>
      <c r="AK163" s="32"/>
      <c r="AL163" s="32"/>
      <c r="AM163" s="32"/>
      <c r="AN163" s="32">
        <v>0</v>
      </c>
      <c r="AO163" s="59"/>
      <c r="AP163" s="32"/>
      <c r="AQ163" s="32"/>
      <c r="AR163" s="32">
        <v>0</v>
      </c>
      <c r="AS163" s="32"/>
      <c r="AT163" s="32">
        <v>10</v>
      </c>
      <c r="AU163" s="32">
        <v>10</v>
      </c>
      <c r="AV163" s="32"/>
      <c r="AW163" s="32"/>
      <c r="AX163" s="32"/>
      <c r="AY163" s="32"/>
      <c r="AZ163" s="32"/>
      <c r="BA163" s="32"/>
      <c r="BB163" s="32"/>
      <c r="BC163" s="32"/>
      <c r="BD163" s="32"/>
      <c r="BE163" s="39"/>
      <c r="BF163" s="40">
        <v>0</v>
      </c>
      <c r="BG163" s="40">
        <v>378000</v>
      </c>
      <c r="BH163" s="40">
        <f t="shared" si="7"/>
        <v>26460000</v>
      </c>
      <c r="BI163" s="41"/>
      <c r="BJ163" s="42" t="s">
        <v>6039</v>
      </c>
      <c r="BK163" s="42"/>
    </row>
    <row r="164" spans="1:63" ht="214.5" customHeight="1">
      <c r="A164" s="28">
        <v>155</v>
      </c>
      <c r="B164" s="29" t="s">
        <v>722</v>
      </c>
      <c r="C164" s="29" t="s">
        <v>723</v>
      </c>
      <c r="D164" s="29"/>
      <c r="E164" s="29" t="s">
        <v>724</v>
      </c>
      <c r="F164" s="29" t="s">
        <v>725</v>
      </c>
      <c r="G164" s="29"/>
      <c r="H164" s="30"/>
      <c r="I164" s="28" t="s">
        <v>726</v>
      </c>
      <c r="J164" s="28"/>
      <c r="K164" s="28"/>
      <c r="L164" s="31"/>
      <c r="M164" s="31"/>
      <c r="N164" s="32"/>
      <c r="O164" s="32">
        <v>0</v>
      </c>
      <c r="P164" s="32">
        <f t="shared" si="4"/>
        <v>0</v>
      </c>
      <c r="Q164" s="33">
        <v>2000</v>
      </c>
      <c r="R164" s="34">
        <f t="shared" si="8"/>
        <v>1500</v>
      </c>
      <c r="S164" s="32"/>
      <c r="T164" s="32"/>
      <c r="U164" s="32"/>
      <c r="V164" s="32"/>
      <c r="W164" s="32"/>
      <c r="X164" s="32"/>
      <c r="Y164" s="32"/>
      <c r="Z164" s="43"/>
      <c r="AA164" s="32"/>
      <c r="AB164" s="32"/>
      <c r="AC164" s="44"/>
      <c r="AD164" s="32"/>
      <c r="AE164" s="32"/>
      <c r="AF164" s="32"/>
      <c r="AG164" s="32"/>
      <c r="AH164" s="32"/>
      <c r="AI164" s="32"/>
      <c r="AJ164" s="32"/>
      <c r="AK164" s="32"/>
      <c r="AL164" s="32"/>
      <c r="AM164" s="32"/>
      <c r="AN164" s="32">
        <v>0</v>
      </c>
      <c r="AO164" s="45"/>
      <c r="AP164" s="32"/>
      <c r="AQ164" s="32"/>
      <c r="AR164" s="32">
        <v>0</v>
      </c>
      <c r="AS164" s="32">
        <v>1500</v>
      </c>
      <c r="AT164" s="32"/>
      <c r="AU164" s="32"/>
      <c r="AV164" s="32"/>
      <c r="AW164" s="32"/>
      <c r="AX164" s="32"/>
      <c r="AY164" s="32"/>
      <c r="AZ164" s="32"/>
      <c r="BA164" s="32"/>
      <c r="BB164" s="32"/>
      <c r="BC164" s="32"/>
      <c r="BD164" s="32"/>
      <c r="BE164" s="39"/>
      <c r="BF164" s="40">
        <v>0</v>
      </c>
      <c r="BG164" s="40">
        <v>52500</v>
      </c>
      <c r="BH164" s="40">
        <f t="shared" si="7"/>
        <v>78750000</v>
      </c>
      <c r="BI164" s="41"/>
      <c r="BJ164" s="315" t="s">
        <v>6326</v>
      </c>
      <c r="BK164" s="42"/>
    </row>
    <row r="165" spans="1:63" ht="70.5" customHeight="1">
      <c r="A165" s="28">
        <v>156</v>
      </c>
      <c r="B165" s="29" t="s">
        <v>727</v>
      </c>
      <c r="C165" s="29" t="s">
        <v>728</v>
      </c>
      <c r="D165" s="29"/>
      <c r="E165" s="29" t="s">
        <v>729</v>
      </c>
      <c r="F165" s="29" t="s">
        <v>730</v>
      </c>
      <c r="G165" s="29"/>
      <c r="H165" s="30"/>
      <c r="I165" s="28" t="s">
        <v>731</v>
      </c>
      <c r="J165" s="28"/>
      <c r="K165" s="28"/>
      <c r="L165" s="31">
        <v>3265</v>
      </c>
      <c r="M165" s="31">
        <v>752</v>
      </c>
      <c r="N165" s="32"/>
      <c r="O165" s="32">
        <v>0</v>
      </c>
      <c r="P165" s="32">
        <f t="shared" si="4"/>
        <v>0</v>
      </c>
      <c r="Q165" s="33">
        <v>7710</v>
      </c>
      <c r="R165" s="34">
        <f t="shared" si="8"/>
        <v>5150</v>
      </c>
      <c r="S165" s="32"/>
      <c r="T165" s="32"/>
      <c r="U165" s="32"/>
      <c r="V165" s="32"/>
      <c r="W165" s="32"/>
      <c r="X165" s="32"/>
      <c r="Y165" s="32"/>
      <c r="Z165" s="43"/>
      <c r="AA165" s="32"/>
      <c r="AB165" s="32"/>
      <c r="AC165" s="44"/>
      <c r="AD165" s="32"/>
      <c r="AE165" s="32"/>
      <c r="AF165" s="32"/>
      <c r="AG165" s="32"/>
      <c r="AH165" s="32">
        <v>5000</v>
      </c>
      <c r="AI165" s="32"/>
      <c r="AJ165" s="32"/>
      <c r="AK165" s="32">
        <v>50</v>
      </c>
      <c r="AL165" s="32"/>
      <c r="AM165" s="32"/>
      <c r="AN165" s="32">
        <v>0</v>
      </c>
      <c r="AO165" s="59"/>
      <c r="AP165" s="32"/>
      <c r="AQ165" s="32"/>
      <c r="AR165" s="32">
        <v>0</v>
      </c>
      <c r="AS165" s="32"/>
      <c r="AT165" s="32">
        <v>100</v>
      </c>
      <c r="AU165" s="32"/>
      <c r="AV165" s="32"/>
      <c r="AW165" s="32"/>
      <c r="AX165" s="32"/>
      <c r="AY165" s="32"/>
      <c r="AZ165" s="32"/>
      <c r="BA165" s="32"/>
      <c r="BB165" s="32"/>
      <c r="BC165" s="32"/>
      <c r="BD165" s="32"/>
      <c r="BE165" s="39"/>
      <c r="BF165" s="40">
        <v>0</v>
      </c>
      <c r="BG165" s="40">
        <v>8900</v>
      </c>
      <c r="BH165" s="40">
        <f t="shared" si="7"/>
        <v>45835000</v>
      </c>
      <c r="BI165" s="41"/>
      <c r="BJ165" s="315" t="s">
        <v>6039</v>
      </c>
      <c r="BK165" s="42"/>
    </row>
    <row r="166" spans="1:63" ht="57.75" customHeight="1">
      <c r="A166" s="28">
        <v>157</v>
      </c>
      <c r="B166" s="29" t="s">
        <v>732</v>
      </c>
      <c r="C166" s="29" t="s">
        <v>733</v>
      </c>
      <c r="D166" s="29"/>
      <c r="E166" s="29" t="s">
        <v>734</v>
      </c>
      <c r="F166" s="29" t="s">
        <v>735</v>
      </c>
      <c r="G166" s="29"/>
      <c r="H166" s="30"/>
      <c r="I166" s="28" t="s">
        <v>731</v>
      </c>
      <c r="J166" s="28"/>
      <c r="K166" s="28"/>
      <c r="L166" s="31">
        <v>236</v>
      </c>
      <c r="M166" s="31">
        <v>74</v>
      </c>
      <c r="N166" s="32"/>
      <c r="O166" s="32">
        <v>0</v>
      </c>
      <c r="P166" s="32">
        <f t="shared" si="4"/>
        <v>0</v>
      </c>
      <c r="Q166" s="33">
        <v>50</v>
      </c>
      <c r="R166" s="34">
        <f t="shared" si="8"/>
        <v>1600</v>
      </c>
      <c r="S166" s="32"/>
      <c r="T166" s="32"/>
      <c r="U166" s="32"/>
      <c r="V166" s="32"/>
      <c r="W166" s="32"/>
      <c r="X166" s="32"/>
      <c r="Y166" s="32"/>
      <c r="Z166" s="43"/>
      <c r="AA166" s="32"/>
      <c r="AB166" s="32"/>
      <c r="AC166" s="44"/>
      <c r="AD166" s="32"/>
      <c r="AE166" s="32">
        <v>200</v>
      </c>
      <c r="AF166" s="32"/>
      <c r="AG166" s="32">
        <v>1000</v>
      </c>
      <c r="AH166" s="32"/>
      <c r="AI166" s="32"/>
      <c r="AJ166" s="32"/>
      <c r="AK166" s="32">
        <v>100</v>
      </c>
      <c r="AL166" s="32">
        <v>200</v>
      </c>
      <c r="AM166" s="32"/>
      <c r="AN166" s="32">
        <v>0</v>
      </c>
      <c r="AO166" s="45"/>
      <c r="AP166" s="32"/>
      <c r="AQ166" s="32"/>
      <c r="AR166" s="32">
        <v>0</v>
      </c>
      <c r="AS166" s="32"/>
      <c r="AT166" s="32">
        <v>100</v>
      </c>
      <c r="AU166" s="32"/>
      <c r="AV166" s="32"/>
      <c r="AW166" s="32"/>
      <c r="AX166" s="32"/>
      <c r="AY166" s="32"/>
      <c r="AZ166" s="32"/>
      <c r="BA166" s="32"/>
      <c r="BB166" s="32"/>
      <c r="BC166" s="32"/>
      <c r="BD166" s="32"/>
      <c r="BE166" s="39"/>
      <c r="BF166" s="40">
        <v>0</v>
      </c>
      <c r="BG166" s="40">
        <v>15000</v>
      </c>
      <c r="BH166" s="40">
        <f t="shared" si="7"/>
        <v>24000000</v>
      </c>
      <c r="BI166" s="41"/>
      <c r="BJ166" s="315" t="s">
        <v>6039</v>
      </c>
      <c r="BK166" s="42"/>
    </row>
    <row r="167" spans="1:63" ht="50.25" customHeight="1">
      <c r="A167" s="28">
        <v>158</v>
      </c>
      <c r="B167" s="29" t="s">
        <v>736</v>
      </c>
      <c r="C167" s="29" t="s">
        <v>737</v>
      </c>
      <c r="D167" s="29"/>
      <c r="E167" s="29" t="s">
        <v>738</v>
      </c>
      <c r="F167" s="29" t="s">
        <v>739</v>
      </c>
      <c r="G167" s="29"/>
      <c r="H167" s="30"/>
      <c r="I167" s="28" t="s">
        <v>731</v>
      </c>
      <c r="J167" s="28"/>
      <c r="K167" s="28"/>
      <c r="L167" s="31">
        <v>240</v>
      </c>
      <c r="M167" s="31">
        <v>180</v>
      </c>
      <c r="N167" s="32"/>
      <c r="O167" s="32">
        <v>0</v>
      </c>
      <c r="P167" s="32">
        <f t="shared" si="4"/>
        <v>0</v>
      </c>
      <c r="Q167" s="33">
        <v>960</v>
      </c>
      <c r="R167" s="34">
        <f t="shared" si="8"/>
        <v>724</v>
      </c>
      <c r="S167" s="32"/>
      <c r="T167" s="32"/>
      <c r="U167" s="32"/>
      <c r="V167" s="32"/>
      <c r="W167" s="32"/>
      <c r="X167" s="32"/>
      <c r="Y167" s="32"/>
      <c r="Z167" s="43"/>
      <c r="AA167" s="32"/>
      <c r="AB167" s="32"/>
      <c r="AC167" s="44"/>
      <c r="AD167" s="32"/>
      <c r="AE167" s="32">
        <v>100</v>
      </c>
      <c r="AF167" s="32"/>
      <c r="AG167" s="32"/>
      <c r="AH167" s="32"/>
      <c r="AI167" s="32"/>
      <c r="AJ167" s="32"/>
      <c r="AK167" s="32">
        <v>100</v>
      </c>
      <c r="AL167" s="32">
        <v>200</v>
      </c>
      <c r="AM167" s="32"/>
      <c r="AN167" s="32">
        <v>0</v>
      </c>
      <c r="AO167" s="45"/>
      <c r="AP167" s="32"/>
      <c r="AQ167" s="32"/>
      <c r="AR167" s="32">
        <v>0</v>
      </c>
      <c r="AS167" s="32"/>
      <c r="AT167" s="32">
        <v>100</v>
      </c>
      <c r="AU167" s="32"/>
      <c r="AV167" s="32"/>
      <c r="AW167" s="32"/>
      <c r="AX167" s="32">
        <v>200</v>
      </c>
      <c r="AY167" s="32"/>
      <c r="AZ167" s="32"/>
      <c r="BA167" s="37">
        <v>24</v>
      </c>
      <c r="BB167" s="32"/>
      <c r="BC167" s="32"/>
      <c r="BD167" s="32"/>
      <c r="BE167" s="39"/>
      <c r="BF167" s="40">
        <v>0</v>
      </c>
      <c r="BG167" s="40">
        <v>8900</v>
      </c>
      <c r="BH167" s="40">
        <f t="shared" si="7"/>
        <v>6443600</v>
      </c>
      <c r="BI167" s="41"/>
      <c r="BJ167" s="315" t="s">
        <v>6039</v>
      </c>
      <c r="BK167" s="42"/>
    </row>
    <row r="168" spans="1:63" ht="115.5" customHeight="1">
      <c r="A168" s="28">
        <v>159</v>
      </c>
      <c r="B168" s="29" t="s">
        <v>740</v>
      </c>
      <c r="C168" s="29" t="s">
        <v>741</v>
      </c>
      <c r="D168" s="29"/>
      <c r="E168" s="29" t="s">
        <v>742</v>
      </c>
      <c r="F168" s="330" t="s">
        <v>6352</v>
      </c>
      <c r="G168" s="29"/>
      <c r="H168" s="30"/>
      <c r="I168" s="28" t="s">
        <v>731</v>
      </c>
      <c r="J168" s="28"/>
      <c r="K168" s="28"/>
      <c r="L168" s="31"/>
      <c r="M168" s="31"/>
      <c r="N168" s="32"/>
      <c r="O168" s="32">
        <v>0</v>
      </c>
      <c r="P168" s="32">
        <f t="shared" si="4"/>
        <v>0</v>
      </c>
      <c r="Q168" s="33">
        <v>200</v>
      </c>
      <c r="R168" s="34">
        <f t="shared" si="8"/>
        <v>92</v>
      </c>
      <c r="S168" s="32"/>
      <c r="T168" s="32"/>
      <c r="U168" s="32"/>
      <c r="V168" s="32"/>
      <c r="W168" s="32"/>
      <c r="X168" s="32"/>
      <c r="Y168" s="32"/>
      <c r="Z168" s="43"/>
      <c r="AA168" s="32"/>
      <c r="AB168" s="32"/>
      <c r="AC168" s="44"/>
      <c r="AD168" s="32">
        <v>20</v>
      </c>
      <c r="AE168" s="32"/>
      <c r="AF168" s="32"/>
      <c r="AG168" s="32">
        <v>50</v>
      </c>
      <c r="AH168" s="32"/>
      <c r="AI168" s="32"/>
      <c r="AJ168" s="32"/>
      <c r="AK168" s="32">
        <v>10</v>
      </c>
      <c r="AL168" s="32"/>
      <c r="AM168" s="32"/>
      <c r="AN168" s="32">
        <v>0</v>
      </c>
      <c r="AO168" s="45"/>
      <c r="AP168" s="32"/>
      <c r="AQ168" s="32"/>
      <c r="AR168" s="32">
        <v>0</v>
      </c>
      <c r="AS168" s="32"/>
      <c r="AT168" s="32"/>
      <c r="AU168" s="32"/>
      <c r="AV168" s="32"/>
      <c r="AW168" s="32"/>
      <c r="AX168" s="32"/>
      <c r="AY168" s="32"/>
      <c r="AZ168" s="32"/>
      <c r="BA168" s="37">
        <v>12</v>
      </c>
      <c r="BB168" s="32"/>
      <c r="BC168" s="32"/>
      <c r="BD168" s="32"/>
      <c r="BE168" s="39"/>
      <c r="BF168" s="40">
        <v>0</v>
      </c>
      <c r="BG168" s="40">
        <v>68481</v>
      </c>
      <c r="BH168" s="40">
        <f t="shared" si="7"/>
        <v>6300252</v>
      </c>
      <c r="BI168" s="41"/>
      <c r="BJ168" s="315" t="s">
        <v>6039</v>
      </c>
      <c r="BK168" s="42"/>
    </row>
    <row r="169" spans="1:63" ht="111.75" customHeight="1">
      <c r="A169" s="28">
        <v>160</v>
      </c>
      <c r="B169" s="29" t="s">
        <v>743</v>
      </c>
      <c r="C169" s="29" t="s">
        <v>744</v>
      </c>
      <c r="D169" s="29"/>
      <c r="E169" s="29" t="s">
        <v>745</v>
      </c>
      <c r="F169" s="333" t="s">
        <v>6353</v>
      </c>
      <c r="G169" s="29"/>
      <c r="H169" s="30"/>
      <c r="I169" s="28" t="s">
        <v>731</v>
      </c>
      <c r="J169" s="28"/>
      <c r="K169" s="28"/>
      <c r="L169" s="31"/>
      <c r="M169" s="31"/>
      <c r="N169" s="32"/>
      <c r="O169" s="32">
        <v>0</v>
      </c>
      <c r="P169" s="32">
        <f t="shared" si="4"/>
        <v>0</v>
      </c>
      <c r="Q169" s="33">
        <v>100</v>
      </c>
      <c r="R169" s="34">
        <f t="shared" si="8"/>
        <v>46</v>
      </c>
      <c r="S169" s="32"/>
      <c r="T169" s="32"/>
      <c r="U169" s="32"/>
      <c r="V169" s="32"/>
      <c r="W169" s="32"/>
      <c r="X169" s="32"/>
      <c r="Y169" s="32"/>
      <c r="Z169" s="43"/>
      <c r="AA169" s="32"/>
      <c r="AB169" s="32"/>
      <c r="AC169" s="44"/>
      <c r="AD169" s="32"/>
      <c r="AE169" s="32"/>
      <c r="AF169" s="32"/>
      <c r="AG169" s="32"/>
      <c r="AH169" s="32"/>
      <c r="AI169" s="32"/>
      <c r="AJ169" s="32"/>
      <c r="AK169" s="32">
        <v>10</v>
      </c>
      <c r="AL169" s="32"/>
      <c r="AM169" s="32"/>
      <c r="AN169" s="32">
        <v>0</v>
      </c>
      <c r="AO169" s="45"/>
      <c r="AP169" s="32"/>
      <c r="AQ169" s="32"/>
      <c r="AR169" s="32">
        <v>0</v>
      </c>
      <c r="AS169" s="32"/>
      <c r="AT169" s="32"/>
      <c r="AU169" s="32"/>
      <c r="AV169" s="32"/>
      <c r="AW169" s="32"/>
      <c r="AX169" s="32"/>
      <c r="AY169" s="32"/>
      <c r="AZ169" s="32"/>
      <c r="BA169" s="37">
        <v>36</v>
      </c>
      <c r="BB169" s="32"/>
      <c r="BC169" s="32"/>
      <c r="BD169" s="32"/>
      <c r="BE169" s="39"/>
      <c r="BF169" s="40">
        <v>0</v>
      </c>
      <c r="BG169" s="40">
        <v>69489</v>
      </c>
      <c r="BH169" s="40">
        <f t="shared" si="7"/>
        <v>3196494</v>
      </c>
      <c r="BI169" s="41"/>
      <c r="BJ169" s="315" t="s">
        <v>6328</v>
      </c>
      <c r="BK169" s="42"/>
    </row>
    <row r="170" spans="1:63" ht="132" customHeight="1">
      <c r="A170" s="28">
        <v>161</v>
      </c>
      <c r="B170" s="29" t="s">
        <v>746</v>
      </c>
      <c r="C170" s="29" t="s">
        <v>747</v>
      </c>
      <c r="D170" s="29"/>
      <c r="E170" s="29" t="s">
        <v>748</v>
      </c>
      <c r="F170" s="330" t="s">
        <v>6354</v>
      </c>
      <c r="G170" s="29"/>
      <c r="H170" s="30"/>
      <c r="I170" s="28" t="s">
        <v>731</v>
      </c>
      <c r="J170" s="28"/>
      <c r="K170" s="28"/>
      <c r="L170" s="31"/>
      <c r="M170" s="31"/>
      <c r="N170" s="32"/>
      <c r="O170" s="32">
        <v>0</v>
      </c>
      <c r="P170" s="32">
        <f t="shared" si="4"/>
        <v>0</v>
      </c>
      <c r="Q170" s="33">
        <v>20</v>
      </c>
      <c r="R170" s="34">
        <f t="shared" si="8"/>
        <v>20</v>
      </c>
      <c r="S170" s="32"/>
      <c r="T170" s="32"/>
      <c r="U170" s="32"/>
      <c r="V170" s="32"/>
      <c r="W170" s="32"/>
      <c r="X170" s="32"/>
      <c r="Y170" s="32"/>
      <c r="Z170" s="43"/>
      <c r="AA170" s="32"/>
      <c r="AB170" s="32"/>
      <c r="AC170" s="44"/>
      <c r="AD170" s="32"/>
      <c r="AE170" s="32"/>
      <c r="AF170" s="32"/>
      <c r="AG170" s="32">
        <v>20</v>
      </c>
      <c r="AH170" s="32"/>
      <c r="AI170" s="32"/>
      <c r="AJ170" s="32"/>
      <c r="AK170" s="32"/>
      <c r="AL170" s="32"/>
      <c r="AM170" s="32"/>
      <c r="AN170" s="32">
        <v>0</v>
      </c>
      <c r="AO170" s="45"/>
      <c r="AP170" s="32"/>
      <c r="AQ170" s="32"/>
      <c r="AR170" s="32">
        <v>0</v>
      </c>
      <c r="AS170" s="32"/>
      <c r="AT170" s="32"/>
      <c r="AU170" s="32"/>
      <c r="AV170" s="32"/>
      <c r="AW170" s="32"/>
      <c r="AX170" s="32"/>
      <c r="AY170" s="32"/>
      <c r="AZ170" s="32"/>
      <c r="BA170" s="32"/>
      <c r="BB170" s="32"/>
      <c r="BC170" s="32"/>
      <c r="BD170" s="32"/>
      <c r="BE170" s="39"/>
      <c r="BF170" s="40" t="s">
        <v>749</v>
      </c>
      <c r="BG170" s="40">
        <v>792000</v>
      </c>
      <c r="BH170" s="40">
        <f t="shared" si="7"/>
        <v>15840000</v>
      </c>
      <c r="BI170" s="41"/>
      <c r="BJ170" s="315" t="s">
        <v>6326</v>
      </c>
      <c r="BK170" s="42"/>
    </row>
    <row r="171" spans="1:63" ht="132" customHeight="1">
      <c r="A171" s="28">
        <v>162</v>
      </c>
      <c r="B171" s="294" t="s">
        <v>750</v>
      </c>
      <c r="C171" s="29" t="s">
        <v>751</v>
      </c>
      <c r="D171" s="29"/>
      <c r="E171" s="29" t="s">
        <v>752</v>
      </c>
      <c r="F171" s="324" t="s">
        <v>6355</v>
      </c>
      <c r="G171" s="29"/>
      <c r="H171" s="30"/>
      <c r="I171" s="28" t="s">
        <v>731</v>
      </c>
      <c r="J171" s="28"/>
      <c r="K171" s="28"/>
      <c r="L171" s="31"/>
      <c r="M171" s="31"/>
      <c r="N171" s="32"/>
      <c r="O171" s="32">
        <v>10</v>
      </c>
      <c r="P171" s="32">
        <f t="shared" si="4"/>
        <v>10</v>
      </c>
      <c r="Q171" s="33">
        <v>210</v>
      </c>
      <c r="R171" s="34">
        <f t="shared" si="8"/>
        <v>100</v>
      </c>
      <c r="S171" s="32"/>
      <c r="T171" s="32"/>
      <c r="U171" s="32"/>
      <c r="V171" s="32"/>
      <c r="W171" s="32"/>
      <c r="X171" s="32"/>
      <c r="Y171" s="32"/>
      <c r="Z171" s="43"/>
      <c r="AA171" s="32"/>
      <c r="AB171" s="32"/>
      <c r="AC171" s="78">
        <v>100</v>
      </c>
      <c r="AD171" s="32"/>
      <c r="AE171" s="32"/>
      <c r="AF171" s="32"/>
      <c r="AG171" s="32"/>
      <c r="AH171" s="32"/>
      <c r="AI171" s="32"/>
      <c r="AJ171" s="32"/>
      <c r="AK171" s="32"/>
      <c r="AL171" s="32"/>
      <c r="AM171" s="32"/>
      <c r="AN171" s="32">
        <v>0</v>
      </c>
      <c r="AO171" s="45"/>
      <c r="AP171" s="32"/>
      <c r="AQ171" s="32"/>
      <c r="AR171" s="32">
        <v>0</v>
      </c>
      <c r="AS171" s="32"/>
      <c r="AT171" s="32"/>
      <c r="AU171" s="32"/>
      <c r="AV171" s="32"/>
      <c r="AW171" s="32"/>
      <c r="AX171" s="32"/>
      <c r="AY171" s="32"/>
      <c r="AZ171" s="32"/>
      <c r="BA171" s="32"/>
      <c r="BB171" s="32"/>
      <c r="BC171" s="32"/>
      <c r="BD171" s="32"/>
      <c r="BE171" s="39"/>
      <c r="BF171" s="40">
        <v>0</v>
      </c>
      <c r="BG171" s="40">
        <v>568050</v>
      </c>
      <c r="BH171" s="40">
        <f t="shared" si="7"/>
        <v>56805000</v>
      </c>
      <c r="BI171" s="41"/>
      <c r="BJ171" s="315" t="s">
        <v>6326</v>
      </c>
      <c r="BK171" s="42"/>
    </row>
    <row r="172" spans="1:63" ht="195" customHeight="1">
      <c r="A172" s="28">
        <v>163</v>
      </c>
      <c r="B172" s="29" t="s">
        <v>753</v>
      </c>
      <c r="C172" s="29" t="s">
        <v>754</v>
      </c>
      <c r="D172" s="29"/>
      <c r="E172" s="29" t="s">
        <v>755</v>
      </c>
      <c r="F172" s="29" t="s">
        <v>756</v>
      </c>
      <c r="G172" s="29"/>
      <c r="H172" s="30"/>
      <c r="I172" s="28" t="s">
        <v>731</v>
      </c>
      <c r="J172" s="28"/>
      <c r="K172" s="28"/>
      <c r="L172" s="31"/>
      <c r="M172" s="31"/>
      <c r="N172" s="32"/>
      <c r="O172" s="32">
        <v>18</v>
      </c>
      <c r="P172" s="32">
        <f t="shared" si="4"/>
        <v>18</v>
      </c>
      <c r="Q172" s="33">
        <v>90</v>
      </c>
      <c r="R172" s="34">
        <f t="shared" si="8"/>
        <v>310</v>
      </c>
      <c r="S172" s="32"/>
      <c r="T172" s="32"/>
      <c r="U172" s="32"/>
      <c r="V172" s="32"/>
      <c r="W172" s="32"/>
      <c r="X172" s="32"/>
      <c r="Y172" s="32"/>
      <c r="Z172" s="43"/>
      <c r="AA172" s="32"/>
      <c r="AB172" s="32"/>
      <c r="AC172" s="44"/>
      <c r="AD172" s="32"/>
      <c r="AE172" s="32"/>
      <c r="AF172" s="32"/>
      <c r="AG172" s="32"/>
      <c r="AH172" s="32"/>
      <c r="AI172" s="32"/>
      <c r="AJ172" s="32"/>
      <c r="AK172" s="32"/>
      <c r="AL172" s="32"/>
      <c r="AM172" s="32"/>
      <c r="AN172" s="32">
        <v>0</v>
      </c>
      <c r="AO172" s="53">
        <v>10</v>
      </c>
      <c r="AP172" s="32"/>
      <c r="AQ172" s="32"/>
      <c r="AR172" s="32">
        <v>0</v>
      </c>
      <c r="AS172" s="32"/>
      <c r="AT172" s="32">
        <v>300</v>
      </c>
      <c r="AU172" s="32"/>
      <c r="AV172" s="32"/>
      <c r="AW172" s="32"/>
      <c r="AX172" s="32"/>
      <c r="AY172" s="32"/>
      <c r="AZ172" s="32"/>
      <c r="BA172" s="32"/>
      <c r="BB172" s="32"/>
      <c r="BC172" s="32"/>
      <c r="BD172" s="32"/>
      <c r="BE172" s="39"/>
      <c r="BF172" s="40">
        <v>0</v>
      </c>
      <c r="BG172" s="40">
        <v>914445</v>
      </c>
      <c r="BH172" s="40">
        <f t="shared" si="7"/>
        <v>283477950</v>
      </c>
      <c r="BI172" s="41"/>
      <c r="BJ172" s="315" t="s">
        <v>6039</v>
      </c>
      <c r="BK172" s="42"/>
    </row>
    <row r="173" spans="1:63" ht="165" customHeight="1">
      <c r="A173" s="28">
        <v>164</v>
      </c>
      <c r="B173" s="29" t="s">
        <v>757</v>
      </c>
      <c r="C173" s="29" t="s">
        <v>758</v>
      </c>
      <c r="D173" s="29"/>
      <c r="E173" s="29" t="s">
        <v>759</v>
      </c>
      <c r="F173" s="29" t="s">
        <v>760</v>
      </c>
      <c r="G173" s="29"/>
      <c r="H173" s="30"/>
      <c r="I173" s="28" t="s">
        <v>731</v>
      </c>
      <c r="J173" s="28"/>
      <c r="K173" s="28"/>
      <c r="L173" s="31"/>
      <c r="M173" s="31"/>
      <c r="N173" s="32"/>
      <c r="O173" s="32">
        <v>0</v>
      </c>
      <c r="P173" s="32">
        <v>18</v>
      </c>
      <c r="Q173" s="33">
        <v>100</v>
      </c>
      <c r="R173" s="34">
        <f t="shared" si="8"/>
        <v>0</v>
      </c>
      <c r="S173" s="32"/>
      <c r="T173" s="32"/>
      <c r="U173" s="32"/>
      <c r="V173" s="32"/>
      <c r="W173" s="32"/>
      <c r="X173" s="32"/>
      <c r="Y173" s="32"/>
      <c r="Z173" s="43"/>
      <c r="AA173" s="32"/>
      <c r="AB173" s="32"/>
      <c r="AC173" s="44"/>
      <c r="AD173" s="32"/>
      <c r="AE173" s="32"/>
      <c r="AF173" s="32"/>
      <c r="AG173" s="32"/>
      <c r="AH173" s="32"/>
      <c r="AI173" s="32"/>
      <c r="AJ173" s="32"/>
      <c r="AK173" s="32"/>
      <c r="AL173" s="32"/>
      <c r="AM173" s="32"/>
      <c r="AN173" s="32">
        <v>0</v>
      </c>
      <c r="AO173" s="45"/>
      <c r="AP173" s="32"/>
      <c r="AQ173" s="32"/>
      <c r="AR173" s="32">
        <v>0</v>
      </c>
      <c r="AS173" s="32"/>
      <c r="AT173" s="32"/>
      <c r="AU173" s="32"/>
      <c r="AV173" s="32"/>
      <c r="AW173" s="32"/>
      <c r="AX173" s="32"/>
      <c r="AY173" s="32"/>
      <c r="AZ173" s="32"/>
      <c r="BA173" s="32"/>
      <c r="BB173" s="32"/>
      <c r="BC173" s="32"/>
      <c r="BD173" s="32"/>
      <c r="BE173" s="39"/>
      <c r="BF173" s="40">
        <v>0</v>
      </c>
      <c r="BG173" s="40">
        <v>997395</v>
      </c>
      <c r="BH173" s="40">
        <f t="shared" si="7"/>
        <v>0</v>
      </c>
      <c r="BI173" s="41"/>
      <c r="BJ173" s="42"/>
      <c r="BK173" s="42"/>
    </row>
    <row r="174" spans="1:63" ht="148.5" customHeight="1">
      <c r="A174" s="28">
        <v>165</v>
      </c>
      <c r="B174" s="29" t="s">
        <v>761</v>
      </c>
      <c r="C174" s="29" t="s">
        <v>762</v>
      </c>
      <c r="D174" s="29"/>
      <c r="E174" s="29" t="s">
        <v>763</v>
      </c>
      <c r="F174" s="29" t="s">
        <v>764</v>
      </c>
      <c r="G174" s="29"/>
      <c r="H174" s="30"/>
      <c r="I174" s="28" t="s">
        <v>731</v>
      </c>
      <c r="J174" s="28"/>
      <c r="K174" s="28"/>
      <c r="L174" s="31"/>
      <c r="M174" s="31"/>
      <c r="N174" s="32"/>
      <c r="O174" s="32">
        <v>0</v>
      </c>
      <c r="P174" s="32">
        <f t="shared" ref="P174:P237" si="9">N174+O174</f>
        <v>0</v>
      </c>
      <c r="Q174" s="33">
        <v>90</v>
      </c>
      <c r="R174" s="34">
        <f t="shared" si="8"/>
        <v>0</v>
      </c>
      <c r="S174" s="32"/>
      <c r="T174" s="32"/>
      <c r="U174" s="32"/>
      <c r="V174" s="32"/>
      <c r="W174" s="32"/>
      <c r="X174" s="32"/>
      <c r="Y174" s="32"/>
      <c r="Z174" s="43"/>
      <c r="AA174" s="32"/>
      <c r="AB174" s="32"/>
      <c r="AC174" s="44"/>
      <c r="AD174" s="32"/>
      <c r="AE174" s="32"/>
      <c r="AF174" s="32"/>
      <c r="AG174" s="32"/>
      <c r="AH174" s="32"/>
      <c r="AI174" s="32"/>
      <c r="AJ174" s="32"/>
      <c r="AK174" s="32"/>
      <c r="AL174" s="32"/>
      <c r="AM174" s="32"/>
      <c r="AN174" s="32">
        <v>0</v>
      </c>
      <c r="AO174" s="45"/>
      <c r="AP174" s="32"/>
      <c r="AQ174" s="32"/>
      <c r="AR174" s="32">
        <v>0</v>
      </c>
      <c r="AS174" s="32"/>
      <c r="AT174" s="32"/>
      <c r="AU174" s="32"/>
      <c r="AV174" s="32"/>
      <c r="AW174" s="32"/>
      <c r="AX174" s="32"/>
      <c r="AY174" s="32"/>
      <c r="AZ174" s="32"/>
      <c r="BA174" s="32"/>
      <c r="BB174" s="32"/>
      <c r="BC174" s="32"/>
      <c r="BD174" s="32"/>
      <c r="BE174" s="39"/>
      <c r="BF174" s="40">
        <v>0</v>
      </c>
      <c r="BG174" s="40">
        <v>142695</v>
      </c>
      <c r="BH174" s="40">
        <f t="shared" si="7"/>
        <v>0</v>
      </c>
      <c r="BI174" s="41"/>
      <c r="BJ174" s="42"/>
      <c r="BK174" s="42"/>
    </row>
    <row r="175" spans="1:63" ht="171" customHeight="1">
      <c r="A175" s="28">
        <v>166</v>
      </c>
      <c r="B175" s="29" t="s">
        <v>765</v>
      </c>
      <c r="C175" s="29" t="s">
        <v>766</v>
      </c>
      <c r="D175" s="29"/>
      <c r="E175" s="29" t="s">
        <v>767</v>
      </c>
      <c r="F175" s="29" t="s">
        <v>768</v>
      </c>
      <c r="G175" s="29"/>
      <c r="H175" s="30"/>
      <c r="I175" s="28" t="s">
        <v>731</v>
      </c>
      <c r="J175" s="28"/>
      <c r="K175" s="28"/>
      <c r="L175" s="31"/>
      <c r="M175" s="31"/>
      <c r="N175" s="32"/>
      <c r="O175" s="32">
        <v>0</v>
      </c>
      <c r="P175" s="32">
        <f t="shared" si="9"/>
        <v>0</v>
      </c>
      <c r="Q175" s="33">
        <v>200</v>
      </c>
      <c r="R175" s="34">
        <f t="shared" si="8"/>
        <v>0</v>
      </c>
      <c r="S175" s="32"/>
      <c r="T175" s="32"/>
      <c r="U175" s="32"/>
      <c r="V175" s="32"/>
      <c r="W175" s="32"/>
      <c r="X175" s="32"/>
      <c r="Y175" s="32"/>
      <c r="Z175" s="43"/>
      <c r="AA175" s="32"/>
      <c r="AB175" s="32"/>
      <c r="AC175" s="44"/>
      <c r="AD175" s="32"/>
      <c r="AE175" s="32"/>
      <c r="AF175" s="32"/>
      <c r="AG175" s="32"/>
      <c r="AH175" s="32"/>
      <c r="AI175" s="32"/>
      <c r="AJ175" s="32"/>
      <c r="AK175" s="32"/>
      <c r="AL175" s="32"/>
      <c r="AM175" s="32"/>
      <c r="AN175" s="32">
        <v>0</v>
      </c>
      <c r="AO175" s="45"/>
      <c r="AP175" s="32"/>
      <c r="AQ175" s="32"/>
      <c r="AR175" s="32">
        <v>0</v>
      </c>
      <c r="AS175" s="32"/>
      <c r="AT175" s="32"/>
      <c r="AU175" s="32"/>
      <c r="AV175" s="32"/>
      <c r="AW175" s="32"/>
      <c r="AX175" s="32"/>
      <c r="AY175" s="32"/>
      <c r="AZ175" s="32"/>
      <c r="BA175" s="32"/>
      <c r="BB175" s="32"/>
      <c r="BC175" s="32"/>
      <c r="BD175" s="32"/>
      <c r="BE175" s="39"/>
      <c r="BF175" s="40">
        <v>0</v>
      </c>
      <c r="BG175" s="40">
        <v>751800</v>
      </c>
      <c r="BH175" s="40">
        <f t="shared" si="7"/>
        <v>0</v>
      </c>
      <c r="BI175" s="41"/>
      <c r="BJ175" s="42"/>
      <c r="BK175" s="42"/>
    </row>
    <row r="176" spans="1:63" ht="176.25" customHeight="1">
      <c r="A176" s="28">
        <v>167</v>
      </c>
      <c r="B176" s="29" t="s">
        <v>769</v>
      </c>
      <c r="C176" s="29" t="s">
        <v>770</v>
      </c>
      <c r="D176" s="29"/>
      <c r="E176" s="29" t="s">
        <v>771</v>
      </c>
      <c r="F176" s="29" t="s">
        <v>772</v>
      </c>
      <c r="G176" s="29"/>
      <c r="H176" s="30"/>
      <c r="I176" s="28" t="s">
        <v>731</v>
      </c>
      <c r="J176" s="28"/>
      <c r="K176" s="28"/>
      <c r="L176" s="31"/>
      <c r="M176" s="31"/>
      <c r="N176" s="32"/>
      <c r="O176" s="32">
        <v>18</v>
      </c>
      <c r="P176" s="32">
        <f t="shared" si="9"/>
        <v>18</v>
      </c>
      <c r="Q176" s="33">
        <v>70</v>
      </c>
      <c r="R176" s="34">
        <f t="shared" si="8"/>
        <v>0</v>
      </c>
      <c r="S176" s="32"/>
      <c r="T176" s="32"/>
      <c r="U176" s="32"/>
      <c r="V176" s="32"/>
      <c r="W176" s="32"/>
      <c r="X176" s="32"/>
      <c r="Y176" s="32"/>
      <c r="Z176" s="43"/>
      <c r="AA176" s="32"/>
      <c r="AB176" s="32"/>
      <c r="AC176" s="44"/>
      <c r="AD176" s="32"/>
      <c r="AE176" s="32"/>
      <c r="AF176" s="32"/>
      <c r="AG176" s="32"/>
      <c r="AH176" s="32"/>
      <c r="AI176" s="32"/>
      <c r="AJ176" s="32"/>
      <c r="AK176" s="32"/>
      <c r="AL176" s="32"/>
      <c r="AM176" s="32"/>
      <c r="AN176" s="32">
        <v>0</v>
      </c>
      <c r="AO176" s="45"/>
      <c r="AP176" s="32"/>
      <c r="AQ176" s="32"/>
      <c r="AR176" s="32">
        <v>0</v>
      </c>
      <c r="AS176" s="32"/>
      <c r="AT176" s="32"/>
      <c r="AU176" s="32"/>
      <c r="AV176" s="32"/>
      <c r="AW176" s="32"/>
      <c r="AX176" s="32"/>
      <c r="AY176" s="32"/>
      <c r="AZ176" s="32"/>
      <c r="BA176" s="32"/>
      <c r="BB176" s="32"/>
      <c r="BC176" s="32"/>
      <c r="BD176" s="32"/>
      <c r="BE176" s="39"/>
      <c r="BF176" s="40">
        <v>0</v>
      </c>
      <c r="BG176" s="40">
        <v>692874</v>
      </c>
      <c r="BH176" s="40">
        <f t="shared" si="7"/>
        <v>0</v>
      </c>
      <c r="BI176" s="41"/>
      <c r="BJ176" s="42"/>
      <c r="BK176" s="42"/>
    </row>
    <row r="177" spans="1:63" ht="189" customHeight="1">
      <c r="A177" s="28">
        <v>168</v>
      </c>
      <c r="B177" s="29" t="s">
        <v>773</v>
      </c>
      <c r="C177" s="29" t="s">
        <v>774</v>
      </c>
      <c r="D177" s="29"/>
      <c r="E177" s="29" t="s">
        <v>775</v>
      </c>
      <c r="F177" s="29" t="s">
        <v>776</v>
      </c>
      <c r="G177" s="29"/>
      <c r="H177" s="30"/>
      <c r="I177" s="28" t="s">
        <v>731</v>
      </c>
      <c r="J177" s="28"/>
      <c r="K177" s="28"/>
      <c r="L177" s="31"/>
      <c r="M177" s="31"/>
      <c r="N177" s="32"/>
      <c r="O177" s="32">
        <v>18</v>
      </c>
      <c r="P177" s="32">
        <f t="shared" si="9"/>
        <v>18</v>
      </c>
      <c r="Q177" s="33">
        <v>200</v>
      </c>
      <c r="R177" s="34">
        <f t="shared" si="8"/>
        <v>0</v>
      </c>
      <c r="S177" s="32"/>
      <c r="T177" s="32"/>
      <c r="U177" s="32"/>
      <c r="V177" s="32"/>
      <c r="W177" s="32"/>
      <c r="X177" s="32"/>
      <c r="Y177" s="32"/>
      <c r="Z177" s="43"/>
      <c r="AA177" s="32"/>
      <c r="AB177" s="32"/>
      <c r="AC177" s="44"/>
      <c r="AD177" s="32"/>
      <c r="AE177" s="32"/>
      <c r="AF177" s="32"/>
      <c r="AG177" s="32"/>
      <c r="AH177" s="32"/>
      <c r="AI177" s="32"/>
      <c r="AJ177" s="32"/>
      <c r="AK177" s="32"/>
      <c r="AL177" s="32"/>
      <c r="AM177" s="32"/>
      <c r="AN177" s="32">
        <v>0</v>
      </c>
      <c r="AO177" s="45"/>
      <c r="AP177" s="32"/>
      <c r="AQ177" s="32"/>
      <c r="AR177" s="32">
        <v>0</v>
      </c>
      <c r="AS177" s="32"/>
      <c r="AT177" s="32"/>
      <c r="AU177" s="32"/>
      <c r="AV177" s="32"/>
      <c r="AW177" s="32"/>
      <c r="AX177" s="32"/>
      <c r="AY177" s="32"/>
      <c r="AZ177" s="32"/>
      <c r="BA177" s="32"/>
      <c r="BB177" s="32"/>
      <c r="BC177" s="32"/>
      <c r="BD177" s="32"/>
      <c r="BE177" s="39"/>
      <c r="BF177" s="40">
        <v>0</v>
      </c>
      <c r="BG177" s="40">
        <v>997395</v>
      </c>
      <c r="BH177" s="40">
        <f t="shared" si="7"/>
        <v>0</v>
      </c>
      <c r="BI177" s="41"/>
      <c r="BJ177" s="42"/>
      <c r="BK177" s="42"/>
    </row>
    <row r="178" spans="1:63" ht="115.5" customHeight="1">
      <c r="A178" s="28">
        <v>169</v>
      </c>
      <c r="B178" s="29" t="s">
        <v>777</v>
      </c>
      <c r="C178" s="29" t="s">
        <v>778</v>
      </c>
      <c r="D178" s="29"/>
      <c r="E178" s="29" t="s">
        <v>779</v>
      </c>
      <c r="F178" s="29" t="s">
        <v>780</v>
      </c>
      <c r="G178" s="29"/>
      <c r="H178" s="30"/>
      <c r="I178" s="28" t="s">
        <v>731</v>
      </c>
      <c r="J178" s="28"/>
      <c r="K178" s="28"/>
      <c r="L178" s="31"/>
      <c r="M178" s="31"/>
      <c r="N178" s="32"/>
      <c r="O178" s="32">
        <v>108</v>
      </c>
      <c r="P178" s="32">
        <f t="shared" si="9"/>
        <v>108</v>
      </c>
      <c r="Q178" s="33">
        <v>1290</v>
      </c>
      <c r="R178" s="34">
        <f t="shared" si="8"/>
        <v>0</v>
      </c>
      <c r="S178" s="32"/>
      <c r="T178" s="32"/>
      <c r="U178" s="32"/>
      <c r="V178" s="32"/>
      <c r="W178" s="32"/>
      <c r="X178" s="32"/>
      <c r="Y178" s="32"/>
      <c r="Z178" s="43"/>
      <c r="AA178" s="32"/>
      <c r="AB178" s="32"/>
      <c r="AC178" s="44"/>
      <c r="AD178" s="32"/>
      <c r="AE178" s="32"/>
      <c r="AF178" s="32"/>
      <c r="AG178" s="32"/>
      <c r="AH178" s="32"/>
      <c r="AI178" s="32"/>
      <c r="AJ178" s="32"/>
      <c r="AK178" s="32"/>
      <c r="AL178" s="32"/>
      <c r="AM178" s="32"/>
      <c r="AN178" s="32">
        <v>0</v>
      </c>
      <c r="AO178" s="45"/>
      <c r="AP178" s="32"/>
      <c r="AQ178" s="32"/>
      <c r="AR178" s="32">
        <v>0</v>
      </c>
      <c r="AS178" s="32"/>
      <c r="AT178" s="32"/>
      <c r="AU178" s="32"/>
      <c r="AV178" s="32"/>
      <c r="AW178" s="32"/>
      <c r="AX178" s="32"/>
      <c r="AY178" s="32"/>
      <c r="AZ178" s="32"/>
      <c r="BA178" s="32"/>
      <c r="BB178" s="32"/>
      <c r="BC178" s="32"/>
      <c r="BD178" s="32"/>
      <c r="BE178" s="39"/>
      <c r="BF178" s="40">
        <v>0</v>
      </c>
      <c r="BG178" s="40">
        <v>91910</v>
      </c>
      <c r="BH178" s="40">
        <f t="shared" si="7"/>
        <v>0</v>
      </c>
      <c r="BI178" s="41"/>
      <c r="BJ178" s="42"/>
      <c r="BK178" s="42"/>
    </row>
    <row r="179" spans="1:63" ht="82.5" customHeight="1">
      <c r="A179" s="28">
        <v>170</v>
      </c>
      <c r="B179" s="29" t="s">
        <v>781</v>
      </c>
      <c r="C179" s="29" t="s">
        <v>782</v>
      </c>
      <c r="D179" s="29"/>
      <c r="E179" s="29" t="s">
        <v>783</v>
      </c>
      <c r="F179" s="29" t="s">
        <v>784</v>
      </c>
      <c r="G179" s="29"/>
      <c r="H179" s="30"/>
      <c r="I179" s="28" t="s">
        <v>731</v>
      </c>
      <c r="J179" s="28"/>
      <c r="K179" s="28"/>
      <c r="L179" s="31"/>
      <c r="M179" s="31"/>
      <c r="N179" s="32"/>
      <c r="O179" s="32">
        <v>0</v>
      </c>
      <c r="P179" s="32">
        <f t="shared" si="9"/>
        <v>0</v>
      </c>
      <c r="Q179" s="33">
        <v>300</v>
      </c>
      <c r="R179" s="34">
        <f t="shared" si="8"/>
        <v>100</v>
      </c>
      <c r="S179" s="32"/>
      <c r="T179" s="32"/>
      <c r="U179" s="32"/>
      <c r="V179" s="32"/>
      <c r="W179" s="32"/>
      <c r="X179" s="32"/>
      <c r="Y179" s="32"/>
      <c r="Z179" s="43"/>
      <c r="AA179" s="32"/>
      <c r="AB179" s="32"/>
      <c r="AC179" s="44"/>
      <c r="AD179" s="32"/>
      <c r="AE179" s="32"/>
      <c r="AF179" s="32"/>
      <c r="AG179" s="32">
        <v>100</v>
      </c>
      <c r="AH179" s="32"/>
      <c r="AI179" s="32"/>
      <c r="AJ179" s="32"/>
      <c r="AK179" s="32"/>
      <c r="AL179" s="32"/>
      <c r="AM179" s="32"/>
      <c r="AN179" s="32">
        <v>0</v>
      </c>
      <c r="AO179" s="45"/>
      <c r="AP179" s="32"/>
      <c r="AQ179" s="32"/>
      <c r="AR179" s="32">
        <v>0</v>
      </c>
      <c r="AS179" s="32"/>
      <c r="AT179" s="32"/>
      <c r="AU179" s="32"/>
      <c r="AV179" s="32"/>
      <c r="AW179" s="32"/>
      <c r="AX179" s="32"/>
      <c r="AY179" s="32"/>
      <c r="AZ179" s="32"/>
      <c r="BA179" s="32"/>
      <c r="BB179" s="32"/>
      <c r="BC179" s="32"/>
      <c r="BD179" s="32"/>
      <c r="BE179" s="39"/>
      <c r="BF179" s="40">
        <v>0</v>
      </c>
      <c r="BG179" s="40">
        <v>145000</v>
      </c>
      <c r="BH179" s="40">
        <f t="shared" si="7"/>
        <v>14500000</v>
      </c>
      <c r="BI179" s="41"/>
      <c r="BJ179" s="315" t="s">
        <v>6326</v>
      </c>
      <c r="BK179" s="42"/>
    </row>
    <row r="180" spans="1:63" ht="120" customHeight="1">
      <c r="A180" s="28">
        <v>171</v>
      </c>
      <c r="B180" s="29" t="s">
        <v>785</v>
      </c>
      <c r="C180" s="29" t="s">
        <v>786</v>
      </c>
      <c r="D180" s="29"/>
      <c r="E180" s="29" t="s">
        <v>787</v>
      </c>
      <c r="F180" s="330" t="s">
        <v>6357</v>
      </c>
      <c r="G180" s="29"/>
      <c r="H180" s="30"/>
      <c r="I180" s="28" t="s">
        <v>731</v>
      </c>
      <c r="J180" s="28"/>
      <c r="K180" s="28"/>
      <c r="L180" s="31"/>
      <c r="M180" s="31"/>
      <c r="N180" s="32"/>
      <c r="O180" s="32">
        <v>0</v>
      </c>
      <c r="P180" s="32">
        <f t="shared" si="9"/>
        <v>0</v>
      </c>
      <c r="Q180" s="33">
        <v>900</v>
      </c>
      <c r="R180" s="34">
        <f t="shared" si="8"/>
        <v>100</v>
      </c>
      <c r="S180" s="32"/>
      <c r="T180" s="32"/>
      <c r="U180" s="32"/>
      <c r="V180" s="32"/>
      <c r="W180" s="32"/>
      <c r="X180" s="32"/>
      <c r="Y180" s="32"/>
      <c r="Z180" s="43"/>
      <c r="AA180" s="32"/>
      <c r="AB180" s="32"/>
      <c r="AC180" s="44"/>
      <c r="AD180" s="32"/>
      <c r="AE180" s="32"/>
      <c r="AF180" s="32"/>
      <c r="AG180" s="32">
        <v>100</v>
      </c>
      <c r="AH180" s="32"/>
      <c r="AI180" s="32"/>
      <c r="AJ180" s="32"/>
      <c r="AK180" s="32"/>
      <c r="AL180" s="32"/>
      <c r="AM180" s="32"/>
      <c r="AN180" s="32">
        <v>0</v>
      </c>
      <c r="AO180" s="45"/>
      <c r="AP180" s="32"/>
      <c r="AQ180" s="32"/>
      <c r="AR180" s="32">
        <v>0</v>
      </c>
      <c r="AS180" s="32"/>
      <c r="AT180" s="32"/>
      <c r="AU180" s="32"/>
      <c r="AV180" s="32"/>
      <c r="AW180" s="32"/>
      <c r="AX180" s="32"/>
      <c r="AY180" s="32"/>
      <c r="AZ180" s="32"/>
      <c r="BA180" s="32"/>
      <c r="BB180" s="32"/>
      <c r="BC180" s="32"/>
      <c r="BD180" s="32"/>
      <c r="BE180" s="39"/>
      <c r="BF180" s="40">
        <v>0</v>
      </c>
      <c r="BG180" s="40">
        <v>139125</v>
      </c>
      <c r="BH180" s="40">
        <f t="shared" si="7"/>
        <v>13912500</v>
      </c>
      <c r="BI180" s="41"/>
      <c r="BJ180" s="315" t="s">
        <v>6326</v>
      </c>
      <c r="BK180" s="42"/>
    </row>
    <row r="181" spans="1:63" ht="115.5" customHeight="1">
      <c r="A181" s="28">
        <v>172</v>
      </c>
      <c r="B181" s="29" t="s">
        <v>788</v>
      </c>
      <c r="C181" s="29" t="s">
        <v>789</v>
      </c>
      <c r="D181" s="29"/>
      <c r="E181" s="29" t="s">
        <v>790</v>
      </c>
      <c r="F181" s="330" t="s">
        <v>6356</v>
      </c>
      <c r="G181" s="29"/>
      <c r="H181" s="30"/>
      <c r="I181" s="28" t="s">
        <v>731</v>
      </c>
      <c r="J181" s="28"/>
      <c r="K181" s="28"/>
      <c r="L181" s="31"/>
      <c r="M181" s="31"/>
      <c r="N181" s="32"/>
      <c r="O181" s="32">
        <v>0</v>
      </c>
      <c r="P181" s="32">
        <f t="shared" si="9"/>
        <v>0</v>
      </c>
      <c r="Q181" s="33">
        <v>208</v>
      </c>
      <c r="R181" s="34">
        <f t="shared" si="8"/>
        <v>60</v>
      </c>
      <c r="S181" s="32"/>
      <c r="T181" s="32"/>
      <c r="U181" s="32"/>
      <c r="V181" s="32"/>
      <c r="W181" s="32"/>
      <c r="X181" s="32"/>
      <c r="Y181" s="32"/>
      <c r="Z181" s="43"/>
      <c r="AA181" s="32"/>
      <c r="AB181" s="32"/>
      <c r="AC181" s="44"/>
      <c r="AD181" s="32"/>
      <c r="AE181" s="32"/>
      <c r="AF181" s="32"/>
      <c r="AG181" s="32">
        <v>60</v>
      </c>
      <c r="AH181" s="32"/>
      <c r="AI181" s="32"/>
      <c r="AJ181" s="32"/>
      <c r="AK181" s="32"/>
      <c r="AL181" s="32"/>
      <c r="AM181" s="32"/>
      <c r="AN181" s="32">
        <v>0</v>
      </c>
      <c r="AO181" s="45"/>
      <c r="AP181" s="32"/>
      <c r="AQ181" s="32"/>
      <c r="AR181" s="32">
        <v>0</v>
      </c>
      <c r="AS181" s="32"/>
      <c r="AT181" s="32"/>
      <c r="AU181" s="32"/>
      <c r="AV181" s="32"/>
      <c r="AW181" s="32"/>
      <c r="AX181" s="32"/>
      <c r="AY181" s="32"/>
      <c r="AZ181" s="32"/>
      <c r="BA181" s="32"/>
      <c r="BB181" s="32"/>
      <c r="BC181" s="32"/>
      <c r="BD181" s="32"/>
      <c r="BE181" s="39"/>
      <c r="BF181" s="40">
        <v>0</v>
      </c>
      <c r="BG181" s="40">
        <v>484220</v>
      </c>
      <c r="BH181" s="40">
        <f t="shared" si="7"/>
        <v>29053200</v>
      </c>
      <c r="BI181" s="41"/>
      <c r="BJ181" s="315" t="s">
        <v>6326</v>
      </c>
      <c r="BK181" s="42"/>
    </row>
    <row r="182" spans="1:63" ht="99" customHeight="1">
      <c r="A182" s="28">
        <v>173</v>
      </c>
      <c r="B182" s="29" t="s">
        <v>791</v>
      </c>
      <c r="C182" s="334" t="s">
        <v>6360</v>
      </c>
      <c r="D182" s="29"/>
      <c r="E182" s="29" t="s">
        <v>792</v>
      </c>
      <c r="F182" s="330" t="s">
        <v>6358</v>
      </c>
      <c r="G182" s="29"/>
      <c r="H182" s="30"/>
      <c r="I182" s="28" t="s">
        <v>731</v>
      </c>
      <c r="J182" s="28"/>
      <c r="K182" s="28"/>
      <c r="L182" s="31"/>
      <c r="M182" s="31"/>
      <c r="N182" s="32"/>
      <c r="O182" s="32">
        <v>0</v>
      </c>
      <c r="P182" s="32">
        <f t="shared" si="9"/>
        <v>0</v>
      </c>
      <c r="Q182" s="33">
        <v>1200</v>
      </c>
      <c r="R182" s="34">
        <f t="shared" si="8"/>
        <v>1100</v>
      </c>
      <c r="S182" s="32"/>
      <c r="T182" s="32"/>
      <c r="U182" s="32"/>
      <c r="V182" s="32"/>
      <c r="W182" s="32"/>
      <c r="X182" s="32"/>
      <c r="Y182" s="32"/>
      <c r="Z182" s="43"/>
      <c r="AA182" s="32"/>
      <c r="AB182" s="32"/>
      <c r="AC182" s="78">
        <v>1100</v>
      </c>
      <c r="AD182" s="32"/>
      <c r="AE182" s="32"/>
      <c r="AF182" s="32"/>
      <c r="AG182" s="32"/>
      <c r="AH182" s="32"/>
      <c r="AI182" s="32"/>
      <c r="AJ182" s="32"/>
      <c r="AK182" s="32"/>
      <c r="AL182" s="32"/>
      <c r="AM182" s="32"/>
      <c r="AN182" s="32">
        <v>0</v>
      </c>
      <c r="AO182" s="59"/>
      <c r="AP182" s="32"/>
      <c r="AQ182" s="32"/>
      <c r="AR182" s="32">
        <v>0</v>
      </c>
      <c r="AS182" s="32"/>
      <c r="AT182" s="32"/>
      <c r="AU182" s="32"/>
      <c r="AV182" s="32"/>
      <c r="AW182" s="32"/>
      <c r="AX182" s="32"/>
      <c r="AY182" s="32"/>
      <c r="AZ182" s="32"/>
      <c r="BA182" s="32"/>
      <c r="BB182" s="32"/>
      <c r="BC182" s="32"/>
      <c r="BD182" s="32"/>
      <c r="BE182" s="39"/>
      <c r="BF182" s="40">
        <v>0</v>
      </c>
      <c r="BG182" s="40">
        <v>81000</v>
      </c>
      <c r="BH182" s="40">
        <f t="shared" si="7"/>
        <v>89100000</v>
      </c>
      <c r="BI182" s="41"/>
      <c r="BJ182" s="315" t="s">
        <v>6326</v>
      </c>
      <c r="BK182" s="42"/>
    </row>
    <row r="183" spans="1:63" ht="132" customHeight="1">
      <c r="A183" s="28">
        <v>174</v>
      </c>
      <c r="B183" s="29" t="s">
        <v>793</v>
      </c>
      <c r="C183" s="338" t="s">
        <v>6359</v>
      </c>
      <c r="D183" s="29"/>
      <c r="E183" s="29" t="s">
        <v>792</v>
      </c>
      <c r="F183" s="330" t="s">
        <v>6361</v>
      </c>
      <c r="G183" s="29"/>
      <c r="H183" s="30"/>
      <c r="I183" s="28" t="s">
        <v>731</v>
      </c>
      <c r="J183" s="28"/>
      <c r="K183" s="28"/>
      <c r="L183" s="31"/>
      <c r="M183" s="31"/>
      <c r="N183" s="32"/>
      <c r="O183" s="32">
        <v>0</v>
      </c>
      <c r="P183" s="32">
        <f t="shared" si="9"/>
        <v>0</v>
      </c>
      <c r="Q183" s="33">
        <v>1000</v>
      </c>
      <c r="R183" s="34">
        <f t="shared" si="8"/>
        <v>400</v>
      </c>
      <c r="S183" s="32"/>
      <c r="T183" s="32"/>
      <c r="U183" s="32"/>
      <c r="V183" s="32"/>
      <c r="W183" s="32"/>
      <c r="X183" s="32"/>
      <c r="Y183" s="32"/>
      <c r="Z183" s="43"/>
      <c r="AA183" s="32"/>
      <c r="AB183" s="32"/>
      <c r="AC183" s="78">
        <v>100</v>
      </c>
      <c r="AD183" s="32"/>
      <c r="AE183" s="32"/>
      <c r="AF183" s="32"/>
      <c r="AG183" s="32"/>
      <c r="AH183" s="32"/>
      <c r="AI183" s="32"/>
      <c r="AJ183" s="32"/>
      <c r="AK183" s="32"/>
      <c r="AL183" s="32"/>
      <c r="AM183" s="32"/>
      <c r="AN183" s="32">
        <v>0</v>
      </c>
      <c r="AO183" s="45"/>
      <c r="AP183" s="32">
        <v>300</v>
      </c>
      <c r="AQ183" s="32"/>
      <c r="AR183" s="32">
        <v>0</v>
      </c>
      <c r="AS183" s="32"/>
      <c r="AT183" s="32"/>
      <c r="AU183" s="32"/>
      <c r="AV183" s="32"/>
      <c r="AW183" s="32"/>
      <c r="AX183" s="32"/>
      <c r="AY183" s="32"/>
      <c r="AZ183" s="32"/>
      <c r="BA183" s="32"/>
      <c r="BB183" s="32"/>
      <c r="BC183" s="32"/>
      <c r="BD183" s="32"/>
      <c r="BE183" s="39"/>
      <c r="BF183" s="40">
        <v>0</v>
      </c>
      <c r="BG183" s="40">
        <v>33000</v>
      </c>
      <c r="BH183" s="40">
        <f t="shared" si="7"/>
        <v>13200000</v>
      </c>
      <c r="BI183" s="41"/>
      <c r="BJ183" s="315" t="s">
        <v>6326</v>
      </c>
      <c r="BK183" s="42"/>
    </row>
    <row r="184" spans="1:63" ht="99" customHeight="1">
      <c r="A184" s="28">
        <v>175</v>
      </c>
      <c r="B184" s="29" t="s">
        <v>794</v>
      </c>
      <c r="C184" s="29" t="s">
        <v>795</v>
      </c>
      <c r="D184" s="29"/>
      <c r="E184" s="29" t="s">
        <v>796</v>
      </c>
      <c r="F184" s="330" t="s">
        <v>6362</v>
      </c>
      <c r="G184" s="29"/>
      <c r="H184" s="30"/>
      <c r="I184" s="28" t="s">
        <v>731</v>
      </c>
      <c r="J184" s="28"/>
      <c r="K184" s="28"/>
      <c r="L184" s="31"/>
      <c r="M184" s="31"/>
      <c r="N184" s="32"/>
      <c r="O184" s="32">
        <v>0</v>
      </c>
      <c r="P184" s="32">
        <f t="shared" si="9"/>
        <v>0</v>
      </c>
      <c r="Q184" s="33">
        <v>1174</v>
      </c>
      <c r="R184" s="34">
        <f t="shared" si="8"/>
        <v>300</v>
      </c>
      <c r="S184" s="32"/>
      <c r="T184" s="32"/>
      <c r="U184" s="32"/>
      <c r="V184" s="32"/>
      <c r="W184" s="32"/>
      <c r="X184" s="32"/>
      <c r="Y184" s="32"/>
      <c r="Z184" s="43"/>
      <c r="AA184" s="32"/>
      <c r="AB184" s="32"/>
      <c r="AC184" s="78">
        <v>100</v>
      </c>
      <c r="AD184" s="32"/>
      <c r="AE184" s="32"/>
      <c r="AF184" s="32"/>
      <c r="AG184" s="32"/>
      <c r="AH184" s="32"/>
      <c r="AI184" s="32"/>
      <c r="AJ184" s="32"/>
      <c r="AK184" s="32"/>
      <c r="AL184" s="32">
        <v>200</v>
      </c>
      <c r="AM184" s="32"/>
      <c r="AN184" s="32">
        <v>0</v>
      </c>
      <c r="AO184" s="45"/>
      <c r="AP184" s="32"/>
      <c r="AQ184" s="32"/>
      <c r="AR184" s="32">
        <v>0</v>
      </c>
      <c r="AS184" s="32"/>
      <c r="AT184" s="32"/>
      <c r="AU184" s="32"/>
      <c r="AV184" s="32"/>
      <c r="AW184" s="32"/>
      <c r="AX184" s="32"/>
      <c r="AY184" s="32"/>
      <c r="AZ184" s="32"/>
      <c r="BA184" s="32"/>
      <c r="BB184" s="32"/>
      <c r="BC184" s="32"/>
      <c r="BD184" s="32"/>
      <c r="BE184" s="39"/>
      <c r="BF184" s="40">
        <v>0</v>
      </c>
      <c r="BG184" s="40">
        <v>63850</v>
      </c>
      <c r="BH184" s="40">
        <f t="shared" si="7"/>
        <v>19155000</v>
      </c>
      <c r="BI184" s="41"/>
      <c r="BJ184" s="315" t="s">
        <v>6328</v>
      </c>
      <c r="BK184" s="42"/>
    </row>
    <row r="185" spans="1:63" ht="93" customHeight="1">
      <c r="A185" s="28">
        <v>176</v>
      </c>
      <c r="B185" s="29" t="s">
        <v>797</v>
      </c>
      <c r="C185" s="29" t="s">
        <v>798</v>
      </c>
      <c r="D185" s="324" t="s">
        <v>6363</v>
      </c>
      <c r="E185" s="29" t="s">
        <v>799</v>
      </c>
      <c r="F185" s="29" t="s">
        <v>800</v>
      </c>
      <c r="G185" s="29"/>
      <c r="H185" s="30"/>
      <c r="I185" s="28" t="s">
        <v>731</v>
      </c>
      <c r="J185" s="28"/>
      <c r="K185" s="28"/>
      <c r="L185" s="31"/>
      <c r="M185" s="31"/>
      <c r="N185" s="32"/>
      <c r="O185" s="32">
        <v>0</v>
      </c>
      <c r="P185" s="32">
        <f t="shared" si="9"/>
        <v>0</v>
      </c>
      <c r="Q185" s="33">
        <v>200</v>
      </c>
      <c r="R185" s="34">
        <f t="shared" si="8"/>
        <v>200</v>
      </c>
      <c r="S185" s="32"/>
      <c r="T185" s="32"/>
      <c r="U185" s="32"/>
      <c r="V185" s="32"/>
      <c r="W185" s="32"/>
      <c r="X185" s="32"/>
      <c r="Y185" s="32"/>
      <c r="Z185" s="43"/>
      <c r="AA185" s="32"/>
      <c r="AB185" s="32"/>
      <c r="AC185" s="44"/>
      <c r="AD185" s="32"/>
      <c r="AE185" s="32"/>
      <c r="AF185" s="32"/>
      <c r="AG185" s="32"/>
      <c r="AH185" s="32"/>
      <c r="AI185" s="32"/>
      <c r="AJ185" s="32"/>
      <c r="AK185" s="32"/>
      <c r="AL185" s="32">
        <v>200</v>
      </c>
      <c r="AM185" s="32"/>
      <c r="AN185" s="32">
        <v>0</v>
      </c>
      <c r="AO185" s="45"/>
      <c r="AP185" s="32"/>
      <c r="AQ185" s="32"/>
      <c r="AR185" s="32">
        <v>0</v>
      </c>
      <c r="AS185" s="32"/>
      <c r="AT185" s="32"/>
      <c r="AU185" s="32"/>
      <c r="AV185" s="32"/>
      <c r="AW185" s="32"/>
      <c r="AX185" s="32"/>
      <c r="AY185" s="32"/>
      <c r="AZ185" s="32"/>
      <c r="BA185" s="32"/>
      <c r="BB185" s="32"/>
      <c r="BC185" s="32"/>
      <c r="BD185" s="32"/>
      <c r="BE185" s="39"/>
      <c r="BF185" s="40">
        <v>0</v>
      </c>
      <c r="BG185" s="40">
        <v>63850</v>
      </c>
      <c r="BH185" s="40">
        <f t="shared" si="7"/>
        <v>12770000</v>
      </c>
      <c r="BI185" s="41"/>
      <c r="BJ185" s="315" t="s">
        <v>6039</v>
      </c>
      <c r="BK185" s="42"/>
    </row>
    <row r="186" spans="1:63" ht="99" customHeight="1">
      <c r="A186" s="28">
        <v>177</v>
      </c>
      <c r="B186" s="29" t="s">
        <v>801</v>
      </c>
      <c r="C186" s="29" t="s">
        <v>802</v>
      </c>
      <c r="D186" s="29"/>
      <c r="E186" s="29" t="s">
        <v>803</v>
      </c>
      <c r="F186" s="29" t="s">
        <v>804</v>
      </c>
      <c r="G186" s="29"/>
      <c r="H186" s="30"/>
      <c r="I186" s="28" t="s">
        <v>731</v>
      </c>
      <c r="J186" s="28"/>
      <c r="K186" s="28"/>
      <c r="L186" s="31"/>
      <c r="M186" s="31"/>
      <c r="N186" s="32"/>
      <c r="O186" s="32">
        <v>0</v>
      </c>
      <c r="P186" s="32">
        <f t="shared" si="9"/>
        <v>0</v>
      </c>
      <c r="Q186" s="33">
        <v>500</v>
      </c>
      <c r="R186" s="34">
        <f t="shared" si="8"/>
        <v>0</v>
      </c>
      <c r="S186" s="32"/>
      <c r="T186" s="32"/>
      <c r="U186" s="32"/>
      <c r="V186" s="32"/>
      <c r="W186" s="32"/>
      <c r="X186" s="32"/>
      <c r="Y186" s="32"/>
      <c r="Z186" s="43"/>
      <c r="AA186" s="32"/>
      <c r="AB186" s="32"/>
      <c r="AC186" s="44"/>
      <c r="AD186" s="32"/>
      <c r="AE186" s="32"/>
      <c r="AF186" s="32"/>
      <c r="AG186" s="32"/>
      <c r="AH186" s="32"/>
      <c r="AI186" s="32"/>
      <c r="AJ186" s="32"/>
      <c r="AK186" s="32"/>
      <c r="AL186" s="32"/>
      <c r="AM186" s="32"/>
      <c r="AN186" s="32">
        <v>0</v>
      </c>
      <c r="AO186" s="45"/>
      <c r="AP186" s="32"/>
      <c r="AQ186" s="32"/>
      <c r="AR186" s="32">
        <v>0</v>
      </c>
      <c r="AS186" s="32"/>
      <c r="AT186" s="32"/>
      <c r="AU186" s="32"/>
      <c r="AV186" s="32"/>
      <c r="AW186" s="32"/>
      <c r="AX186" s="32"/>
      <c r="AY186" s="32"/>
      <c r="AZ186" s="32"/>
      <c r="BA186" s="32"/>
      <c r="BB186" s="32"/>
      <c r="BC186" s="32"/>
      <c r="BD186" s="32"/>
      <c r="BE186" s="39"/>
      <c r="BF186" s="40">
        <v>0</v>
      </c>
      <c r="BG186" s="40">
        <v>139000</v>
      </c>
      <c r="BH186" s="40">
        <f t="shared" si="7"/>
        <v>0</v>
      </c>
      <c r="BI186" s="41"/>
      <c r="BJ186" s="42"/>
      <c r="BK186" s="42"/>
    </row>
    <row r="187" spans="1:63" ht="99" customHeight="1">
      <c r="A187" s="28">
        <v>178</v>
      </c>
      <c r="B187" s="29" t="s">
        <v>805</v>
      </c>
      <c r="C187" s="29" t="s">
        <v>806</v>
      </c>
      <c r="D187" s="29"/>
      <c r="E187" s="29"/>
      <c r="F187" s="29" t="s">
        <v>807</v>
      </c>
      <c r="G187" s="29"/>
      <c r="H187" s="30"/>
      <c r="I187" s="28" t="s">
        <v>731</v>
      </c>
      <c r="J187" s="28"/>
      <c r="K187" s="28"/>
      <c r="L187" s="31"/>
      <c r="M187" s="31"/>
      <c r="N187" s="32"/>
      <c r="O187" s="32">
        <v>0</v>
      </c>
      <c r="P187" s="32">
        <f t="shared" si="9"/>
        <v>0</v>
      </c>
      <c r="Q187" s="33">
        <v>50</v>
      </c>
      <c r="R187" s="34">
        <f t="shared" si="8"/>
        <v>0</v>
      </c>
      <c r="S187" s="32"/>
      <c r="T187" s="32"/>
      <c r="U187" s="32"/>
      <c r="V187" s="32"/>
      <c r="W187" s="32"/>
      <c r="X187" s="32"/>
      <c r="Y187" s="32"/>
      <c r="Z187" s="43"/>
      <c r="AA187" s="32"/>
      <c r="AB187" s="32"/>
      <c r="AC187" s="44"/>
      <c r="AD187" s="32"/>
      <c r="AE187" s="32"/>
      <c r="AF187" s="32"/>
      <c r="AG187" s="32"/>
      <c r="AH187" s="32"/>
      <c r="AI187" s="32"/>
      <c r="AJ187" s="32"/>
      <c r="AK187" s="32"/>
      <c r="AL187" s="32"/>
      <c r="AM187" s="32"/>
      <c r="AN187" s="32">
        <v>0</v>
      </c>
      <c r="AO187" s="45"/>
      <c r="AP187" s="32"/>
      <c r="AQ187" s="32"/>
      <c r="AR187" s="32">
        <v>0</v>
      </c>
      <c r="AS187" s="32"/>
      <c r="AT187" s="32"/>
      <c r="AU187" s="32"/>
      <c r="AV187" s="32"/>
      <c r="AW187" s="32"/>
      <c r="AX187" s="32"/>
      <c r="AY187" s="32"/>
      <c r="AZ187" s="32"/>
      <c r="BA187" s="32"/>
      <c r="BB187" s="32"/>
      <c r="BC187" s="32"/>
      <c r="BD187" s="32"/>
      <c r="BE187" s="39"/>
      <c r="BF187" s="40">
        <v>0</v>
      </c>
      <c r="BG187" s="40">
        <v>446000</v>
      </c>
      <c r="BH187" s="40">
        <f t="shared" si="7"/>
        <v>0</v>
      </c>
      <c r="BI187" s="41"/>
      <c r="BJ187" s="42"/>
      <c r="BK187" s="42"/>
    </row>
    <row r="188" spans="1:63" ht="74.25" customHeight="1">
      <c r="A188" s="28">
        <v>179</v>
      </c>
      <c r="B188" s="29" t="s">
        <v>808</v>
      </c>
      <c r="C188" s="29" t="s">
        <v>809</v>
      </c>
      <c r="D188" s="29"/>
      <c r="E188" s="29" t="s">
        <v>810</v>
      </c>
      <c r="F188" s="29" t="s">
        <v>811</v>
      </c>
      <c r="G188" s="29"/>
      <c r="H188" s="30"/>
      <c r="I188" s="28" t="s">
        <v>731</v>
      </c>
      <c r="J188" s="28"/>
      <c r="K188" s="28"/>
      <c r="L188" s="31"/>
      <c r="M188" s="31"/>
      <c r="N188" s="32"/>
      <c r="O188" s="32">
        <v>0</v>
      </c>
      <c r="P188" s="32">
        <f t="shared" si="9"/>
        <v>0</v>
      </c>
      <c r="Q188" s="33">
        <v>820</v>
      </c>
      <c r="R188" s="34">
        <f t="shared" si="8"/>
        <v>350</v>
      </c>
      <c r="S188" s="32"/>
      <c r="T188" s="32"/>
      <c r="U188" s="32"/>
      <c r="V188" s="32"/>
      <c r="W188" s="32"/>
      <c r="X188" s="32"/>
      <c r="Y188" s="32"/>
      <c r="Z188" s="43"/>
      <c r="AA188" s="32"/>
      <c r="AB188" s="32"/>
      <c r="AC188" s="44"/>
      <c r="AD188" s="32"/>
      <c r="AE188" s="32"/>
      <c r="AF188" s="32"/>
      <c r="AG188" s="32"/>
      <c r="AH188" s="32"/>
      <c r="AI188" s="32"/>
      <c r="AJ188" s="32"/>
      <c r="AK188" s="32"/>
      <c r="AL188" s="32">
        <v>350</v>
      </c>
      <c r="AM188" s="32"/>
      <c r="AN188" s="32">
        <v>0</v>
      </c>
      <c r="AO188" s="45"/>
      <c r="AP188" s="32"/>
      <c r="AQ188" s="32"/>
      <c r="AR188" s="32">
        <v>0</v>
      </c>
      <c r="AS188" s="32"/>
      <c r="AT188" s="32"/>
      <c r="AU188" s="32"/>
      <c r="AV188" s="32"/>
      <c r="AW188" s="32"/>
      <c r="AX188" s="32"/>
      <c r="AY188" s="32"/>
      <c r="AZ188" s="32"/>
      <c r="BA188" s="32"/>
      <c r="BB188" s="32"/>
      <c r="BC188" s="32"/>
      <c r="BD188" s="32"/>
      <c r="BE188" s="39"/>
      <c r="BF188" s="40">
        <v>0</v>
      </c>
      <c r="BG188" s="40">
        <v>18400</v>
      </c>
      <c r="BH188" s="40">
        <f t="shared" si="7"/>
        <v>6440000</v>
      </c>
      <c r="BI188" s="41"/>
      <c r="BJ188" s="315" t="s">
        <v>6039</v>
      </c>
      <c r="BK188" s="42"/>
    </row>
    <row r="189" spans="1:63" ht="92.25" customHeight="1">
      <c r="A189" s="28">
        <v>180</v>
      </c>
      <c r="B189" s="29" t="s">
        <v>812</v>
      </c>
      <c r="C189" s="29" t="s">
        <v>813</v>
      </c>
      <c r="D189" s="324" t="s">
        <v>6364</v>
      </c>
      <c r="E189" s="29" t="s">
        <v>810</v>
      </c>
      <c r="F189" s="29" t="s">
        <v>814</v>
      </c>
      <c r="G189" s="29"/>
      <c r="H189" s="30"/>
      <c r="I189" s="28" t="s">
        <v>731</v>
      </c>
      <c r="J189" s="28"/>
      <c r="K189" s="28"/>
      <c r="L189" s="31"/>
      <c r="M189" s="31"/>
      <c r="N189" s="32"/>
      <c r="O189" s="32">
        <v>0</v>
      </c>
      <c r="P189" s="32">
        <f t="shared" si="9"/>
        <v>0</v>
      </c>
      <c r="Q189" s="33">
        <v>500</v>
      </c>
      <c r="R189" s="34">
        <f t="shared" si="8"/>
        <v>300</v>
      </c>
      <c r="S189" s="32"/>
      <c r="T189" s="32"/>
      <c r="U189" s="32"/>
      <c r="V189" s="32"/>
      <c r="W189" s="32"/>
      <c r="X189" s="32"/>
      <c r="Y189" s="32"/>
      <c r="Z189" s="43"/>
      <c r="AA189" s="32"/>
      <c r="AB189" s="32"/>
      <c r="AC189" s="78">
        <v>300</v>
      </c>
      <c r="AD189" s="32"/>
      <c r="AE189" s="32"/>
      <c r="AF189" s="32"/>
      <c r="AG189" s="32"/>
      <c r="AH189" s="32"/>
      <c r="AI189" s="32"/>
      <c r="AJ189" s="32"/>
      <c r="AK189" s="32"/>
      <c r="AL189" s="32"/>
      <c r="AM189" s="32"/>
      <c r="AN189" s="32">
        <v>0</v>
      </c>
      <c r="AO189" s="45"/>
      <c r="AP189" s="32"/>
      <c r="AQ189" s="32"/>
      <c r="AR189" s="32">
        <v>0</v>
      </c>
      <c r="AS189" s="32"/>
      <c r="AT189" s="32"/>
      <c r="AU189" s="32"/>
      <c r="AV189" s="32"/>
      <c r="AW189" s="32"/>
      <c r="AX189" s="32"/>
      <c r="AY189" s="32"/>
      <c r="AZ189" s="32"/>
      <c r="BA189" s="32"/>
      <c r="BB189" s="32"/>
      <c r="BC189" s="32"/>
      <c r="BD189" s="32"/>
      <c r="BE189" s="39"/>
      <c r="BF189" s="40">
        <v>0</v>
      </c>
      <c r="BG189" s="40">
        <v>5340</v>
      </c>
      <c r="BH189" s="40">
        <f t="shared" si="7"/>
        <v>1602000</v>
      </c>
      <c r="BI189" s="41"/>
      <c r="BJ189" s="315" t="s">
        <v>6326</v>
      </c>
      <c r="BK189" s="42"/>
    </row>
    <row r="190" spans="1:63" ht="84.75" customHeight="1">
      <c r="A190" s="28">
        <v>181</v>
      </c>
      <c r="B190" s="29" t="s">
        <v>815</v>
      </c>
      <c r="C190" s="29" t="s">
        <v>816</v>
      </c>
      <c r="D190" s="63" t="s">
        <v>816</v>
      </c>
      <c r="E190" s="29" t="s">
        <v>810</v>
      </c>
      <c r="F190" s="29" t="s">
        <v>817</v>
      </c>
      <c r="G190" s="29"/>
      <c r="H190" s="30"/>
      <c r="I190" s="28" t="s">
        <v>731</v>
      </c>
      <c r="J190" s="28"/>
      <c r="K190" s="28"/>
      <c r="L190" s="31">
        <v>1435</v>
      </c>
      <c r="M190" s="31">
        <v>0</v>
      </c>
      <c r="N190" s="32"/>
      <c r="O190" s="32">
        <v>0</v>
      </c>
      <c r="P190" s="32">
        <f t="shared" si="9"/>
        <v>0</v>
      </c>
      <c r="Q190" s="33">
        <v>4100</v>
      </c>
      <c r="R190" s="34">
        <f t="shared" si="8"/>
        <v>974</v>
      </c>
      <c r="S190" s="32"/>
      <c r="T190" s="32"/>
      <c r="U190" s="32"/>
      <c r="V190" s="32"/>
      <c r="W190" s="32"/>
      <c r="X190" s="32"/>
      <c r="Y190" s="32"/>
      <c r="Z190" s="43"/>
      <c r="AA190" s="32"/>
      <c r="AB190" s="32"/>
      <c r="AC190" s="44"/>
      <c r="AD190" s="32">
        <v>200</v>
      </c>
      <c r="AE190" s="32"/>
      <c r="AF190" s="32"/>
      <c r="AG190" s="32"/>
      <c r="AH190" s="32"/>
      <c r="AI190" s="32"/>
      <c r="AJ190" s="32"/>
      <c r="AK190" s="32">
        <v>200</v>
      </c>
      <c r="AL190" s="32">
        <v>300</v>
      </c>
      <c r="AM190" s="32">
        <v>150</v>
      </c>
      <c r="AN190" s="32">
        <v>0</v>
      </c>
      <c r="AO190" s="45"/>
      <c r="AP190" s="32"/>
      <c r="AQ190" s="32"/>
      <c r="AR190" s="32">
        <v>0</v>
      </c>
      <c r="AS190" s="32"/>
      <c r="AT190" s="32">
        <v>100</v>
      </c>
      <c r="AU190" s="32"/>
      <c r="AV190" s="32"/>
      <c r="AW190" s="32"/>
      <c r="AX190" s="32"/>
      <c r="AY190" s="32"/>
      <c r="AZ190" s="32"/>
      <c r="BA190" s="37">
        <v>24</v>
      </c>
      <c r="BB190" s="32"/>
      <c r="BC190" s="32"/>
      <c r="BD190" s="32"/>
      <c r="BE190" s="39"/>
      <c r="BF190" s="40">
        <v>0</v>
      </c>
      <c r="BG190" s="40">
        <v>5340</v>
      </c>
      <c r="BH190" s="40">
        <f t="shared" si="7"/>
        <v>5201160</v>
      </c>
      <c r="BI190" s="41"/>
      <c r="BJ190" s="315" t="s">
        <v>6039</v>
      </c>
      <c r="BK190" s="42"/>
    </row>
    <row r="191" spans="1:63" ht="82.5" customHeight="1">
      <c r="A191" s="28">
        <v>182</v>
      </c>
      <c r="B191" s="29" t="s">
        <v>818</v>
      </c>
      <c r="C191" s="29" t="s">
        <v>819</v>
      </c>
      <c r="D191" s="324" t="s">
        <v>6365</v>
      </c>
      <c r="E191" s="29" t="s">
        <v>810</v>
      </c>
      <c r="F191" s="324" t="s">
        <v>6366</v>
      </c>
      <c r="G191" s="29"/>
      <c r="H191" s="30"/>
      <c r="I191" s="28" t="s">
        <v>731</v>
      </c>
      <c r="J191" s="28"/>
      <c r="K191" s="28"/>
      <c r="L191" s="31">
        <v>207</v>
      </c>
      <c r="M191" s="31">
        <v>96</v>
      </c>
      <c r="N191" s="32"/>
      <c r="O191" s="32">
        <v>0</v>
      </c>
      <c r="P191" s="32">
        <f t="shared" si="9"/>
        <v>0</v>
      </c>
      <c r="Q191" s="33">
        <v>1020</v>
      </c>
      <c r="R191" s="34">
        <f t="shared" si="8"/>
        <v>650</v>
      </c>
      <c r="S191" s="32"/>
      <c r="T191" s="32"/>
      <c r="U191" s="32"/>
      <c r="V191" s="32"/>
      <c r="W191" s="32"/>
      <c r="X191" s="32"/>
      <c r="Y191" s="32"/>
      <c r="Z191" s="43"/>
      <c r="AA191" s="32"/>
      <c r="AB191" s="32"/>
      <c r="AC191" s="44"/>
      <c r="AD191" s="32"/>
      <c r="AE191" s="32"/>
      <c r="AF191" s="32"/>
      <c r="AG191" s="32"/>
      <c r="AH191" s="32"/>
      <c r="AI191" s="32"/>
      <c r="AJ191" s="32"/>
      <c r="AK191" s="32">
        <v>100</v>
      </c>
      <c r="AL191" s="32">
        <v>100</v>
      </c>
      <c r="AM191" s="32">
        <v>300</v>
      </c>
      <c r="AN191" s="32">
        <v>0</v>
      </c>
      <c r="AO191" s="45"/>
      <c r="AP191" s="32"/>
      <c r="AQ191" s="32"/>
      <c r="AR191" s="32">
        <v>0</v>
      </c>
      <c r="AS191" s="32"/>
      <c r="AT191" s="32">
        <v>100</v>
      </c>
      <c r="AU191" s="32"/>
      <c r="AV191" s="32"/>
      <c r="AW191" s="32"/>
      <c r="AX191" s="32"/>
      <c r="AY191" s="32"/>
      <c r="AZ191" s="32"/>
      <c r="BA191" s="37">
        <v>50</v>
      </c>
      <c r="BB191" s="32"/>
      <c r="BC191" s="32"/>
      <c r="BD191" s="32"/>
      <c r="BE191" s="39"/>
      <c r="BF191" s="40">
        <v>0</v>
      </c>
      <c r="BG191" s="40">
        <v>20800</v>
      </c>
      <c r="BH191" s="40">
        <f t="shared" si="7"/>
        <v>13520000</v>
      </c>
      <c r="BI191" s="41"/>
      <c r="BJ191" s="315" t="s">
        <v>6328</v>
      </c>
      <c r="BK191" s="42"/>
    </row>
    <row r="192" spans="1:63" ht="132.75" customHeight="1">
      <c r="A192" s="28">
        <v>183</v>
      </c>
      <c r="B192" s="29" t="s">
        <v>820</v>
      </c>
      <c r="C192" s="29" t="s">
        <v>821</v>
      </c>
      <c r="D192" s="324" t="s">
        <v>6367</v>
      </c>
      <c r="E192" s="29" t="s">
        <v>810</v>
      </c>
      <c r="F192" s="339" t="s">
        <v>822</v>
      </c>
      <c r="G192" s="29"/>
      <c r="H192" s="30"/>
      <c r="I192" s="28" t="s">
        <v>731</v>
      </c>
      <c r="J192" s="28"/>
      <c r="K192" s="28"/>
      <c r="L192" s="31">
        <v>0</v>
      </c>
      <c r="M192" s="31">
        <v>0</v>
      </c>
      <c r="N192" s="32"/>
      <c r="O192" s="32">
        <v>0</v>
      </c>
      <c r="P192" s="32">
        <f t="shared" si="9"/>
        <v>0</v>
      </c>
      <c r="Q192" s="33">
        <v>400</v>
      </c>
      <c r="R192" s="34">
        <f t="shared" si="8"/>
        <v>110</v>
      </c>
      <c r="S192" s="32"/>
      <c r="T192" s="32"/>
      <c r="U192" s="32"/>
      <c r="V192" s="32"/>
      <c r="W192" s="32"/>
      <c r="X192" s="32"/>
      <c r="Y192" s="32"/>
      <c r="Z192" s="43"/>
      <c r="AA192" s="32"/>
      <c r="AB192" s="32"/>
      <c r="AC192" s="44"/>
      <c r="AD192" s="32"/>
      <c r="AE192" s="32"/>
      <c r="AF192" s="32"/>
      <c r="AG192" s="32"/>
      <c r="AH192" s="32"/>
      <c r="AI192" s="32"/>
      <c r="AJ192" s="32"/>
      <c r="AK192" s="32"/>
      <c r="AL192" s="32"/>
      <c r="AM192" s="32">
        <v>50</v>
      </c>
      <c r="AN192" s="32">
        <v>0</v>
      </c>
      <c r="AO192" s="45"/>
      <c r="AP192" s="32"/>
      <c r="AQ192" s="32"/>
      <c r="AR192" s="32">
        <v>0</v>
      </c>
      <c r="AS192" s="32"/>
      <c r="AT192" s="32"/>
      <c r="AU192" s="32"/>
      <c r="AV192" s="32"/>
      <c r="AW192" s="32"/>
      <c r="AX192" s="32"/>
      <c r="AY192" s="32"/>
      <c r="AZ192" s="32"/>
      <c r="BA192" s="37">
        <v>60</v>
      </c>
      <c r="BB192" s="32"/>
      <c r="BC192" s="32"/>
      <c r="BD192" s="32"/>
      <c r="BE192" s="39"/>
      <c r="BF192" s="40">
        <v>0</v>
      </c>
      <c r="BG192" s="40">
        <v>36225</v>
      </c>
      <c r="BH192" s="40">
        <f t="shared" si="7"/>
        <v>3984750</v>
      </c>
      <c r="BI192" s="41"/>
      <c r="BJ192" s="315" t="s">
        <v>6039</v>
      </c>
      <c r="BK192" s="42"/>
    </row>
    <row r="193" spans="1:63" ht="82.5" customHeight="1">
      <c r="A193" s="28">
        <v>184</v>
      </c>
      <c r="B193" s="29" t="s">
        <v>823</v>
      </c>
      <c r="C193" s="324" t="s">
        <v>6368</v>
      </c>
      <c r="D193" s="324"/>
      <c r="E193" s="29" t="s">
        <v>824</v>
      </c>
      <c r="F193" s="330" t="s">
        <v>6369</v>
      </c>
      <c r="G193" s="29"/>
      <c r="H193" s="30"/>
      <c r="I193" s="28" t="s">
        <v>731</v>
      </c>
      <c r="J193" s="28"/>
      <c r="K193" s="28"/>
      <c r="L193" s="31"/>
      <c r="M193" s="31"/>
      <c r="N193" s="32"/>
      <c r="O193" s="32">
        <v>0</v>
      </c>
      <c r="P193" s="32">
        <f t="shared" si="9"/>
        <v>0</v>
      </c>
      <c r="Q193" s="33">
        <v>200</v>
      </c>
      <c r="R193" s="34">
        <f t="shared" si="8"/>
        <v>350</v>
      </c>
      <c r="S193" s="32"/>
      <c r="T193" s="32"/>
      <c r="U193" s="32"/>
      <c r="V193" s="32"/>
      <c r="W193" s="32"/>
      <c r="X193" s="32"/>
      <c r="Y193" s="32"/>
      <c r="Z193" s="43"/>
      <c r="AA193" s="32"/>
      <c r="AB193" s="32"/>
      <c r="AC193" s="48">
        <v>300</v>
      </c>
      <c r="AD193" s="32"/>
      <c r="AE193" s="32"/>
      <c r="AF193" s="32"/>
      <c r="AG193" s="32">
        <v>50</v>
      </c>
      <c r="AH193" s="32"/>
      <c r="AI193" s="32"/>
      <c r="AJ193" s="32"/>
      <c r="AK193" s="32"/>
      <c r="AL193" s="32"/>
      <c r="AM193" s="32"/>
      <c r="AN193" s="32">
        <v>0</v>
      </c>
      <c r="AO193" s="45"/>
      <c r="AP193" s="32"/>
      <c r="AQ193" s="32"/>
      <c r="AR193" s="32">
        <v>0</v>
      </c>
      <c r="AS193" s="32"/>
      <c r="AT193" s="32"/>
      <c r="AU193" s="32"/>
      <c r="AV193" s="32"/>
      <c r="AW193" s="32"/>
      <c r="AX193" s="32"/>
      <c r="AY193" s="32"/>
      <c r="AZ193" s="32"/>
      <c r="BA193" s="32"/>
      <c r="BB193" s="32"/>
      <c r="BC193" s="32"/>
      <c r="BD193" s="32"/>
      <c r="BE193" s="39"/>
      <c r="BF193" s="40">
        <v>0</v>
      </c>
      <c r="BG193" s="40">
        <v>131600</v>
      </c>
      <c r="BH193" s="40">
        <f t="shared" si="7"/>
        <v>46060000</v>
      </c>
      <c r="BI193" s="325" t="s">
        <v>6370</v>
      </c>
      <c r="BJ193" s="315" t="s">
        <v>6328</v>
      </c>
      <c r="BK193" s="42"/>
    </row>
    <row r="194" spans="1:63" ht="115.5" customHeight="1">
      <c r="A194" s="28">
        <v>185</v>
      </c>
      <c r="B194" s="29" t="s">
        <v>825</v>
      </c>
      <c r="C194" s="324" t="s">
        <v>826</v>
      </c>
      <c r="D194" s="324" t="s">
        <v>6371</v>
      </c>
      <c r="E194" s="29" t="s">
        <v>827</v>
      </c>
      <c r="F194" s="29" t="s">
        <v>828</v>
      </c>
      <c r="G194" s="29"/>
      <c r="H194" s="30"/>
      <c r="I194" s="28" t="s">
        <v>731</v>
      </c>
      <c r="J194" s="28"/>
      <c r="K194" s="28"/>
      <c r="L194" s="31"/>
      <c r="M194" s="31"/>
      <c r="N194" s="32"/>
      <c r="O194" s="32">
        <v>0</v>
      </c>
      <c r="P194" s="32">
        <f t="shared" si="9"/>
        <v>0</v>
      </c>
      <c r="Q194" s="33">
        <v>100</v>
      </c>
      <c r="R194" s="34">
        <f t="shared" si="8"/>
        <v>50</v>
      </c>
      <c r="S194" s="32"/>
      <c r="T194" s="32"/>
      <c r="U194" s="32"/>
      <c r="V194" s="32"/>
      <c r="W194" s="32"/>
      <c r="X194" s="32"/>
      <c r="Y194" s="32"/>
      <c r="Z194" s="43"/>
      <c r="AA194" s="32"/>
      <c r="AB194" s="32"/>
      <c r="AC194" s="44"/>
      <c r="AD194" s="32"/>
      <c r="AE194" s="32"/>
      <c r="AF194" s="32"/>
      <c r="AG194" s="32">
        <v>50</v>
      </c>
      <c r="AH194" s="32"/>
      <c r="AI194" s="32"/>
      <c r="AJ194" s="32"/>
      <c r="AK194" s="32"/>
      <c r="AL194" s="32"/>
      <c r="AM194" s="32"/>
      <c r="AN194" s="32">
        <v>0</v>
      </c>
      <c r="AO194" s="45"/>
      <c r="AP194" s="32"/>
      <c r="AQ194" s="32"/>
      <c r="AR194" s="32">
        <v>0</v>
      </c>
      <c r="AS194" s="32"/>
      <c r="AT194" s="32"/>
      <c r="AU194" s="32"/>
      <c r="AV194" s="32"/>
      <c r="AW194" s="32"/>
      <c r="AX194" s="32"/>
      <c r="AY194" s="32"/>
      <c r="AZ194" s="32"/>
      <c r="BA194" s="32"/>
      <c r="BB194" s="32"/>
      <c r="BC194" s="32"/>
      <c r="BD194" s="32"/>
      <c r="BE194" s="39"/>
      <c r="BF194" s="40">
        <v>0</v>
      </c>
      <c r="BG194" s="40">
        <v>48850</v>
      </c>
      <c r="BH194" s="40">
        <f t="shared" si="7"/>
        <v>2442500</v>
      </c>
      <c r="BI194" s="41"/>
      <c r="BJ194" s="315" t="s">
        <v>6326</v>
      </c>
      <c r="BK194" s="42"/>
    </row>
    <row r="195" spans="1:63" ht="115.5" customHeight="1">
      <c r="A195" s="28">
        <v>186</v>
      </c>
      <c r="B195" s="29" t="s">
        <v>829</v>
      </c>
      <c r="C195" s="29" t="s">
        <v>830</v>
      </c>
      <c r="D195" s="29"/>
      <c r="E195" s="29" t="s">
        <v>792</v>
      </c>
      <c r="F195" s="29" t="s">
        <v>831</v>
      </c>
      <c r="G195" s="29"/>
      <c r="H195" s="30"/>
      <c r="I195" s="28" t="s">
        <v>731</v>
      </c>
      <c r="J195" s="28"/>
      <c r="K195" s="28"/>
      <c r="L195" s="31"/>
      <c r="M195" s="31"/>
      <c r="N195" s="32"/>
      <c r="O195" s="32">
        <v>0</v>
      </c>
      <c r="P195" s="32">
        <f t="shared" si="9"/>
        <v>0</v>
      </c>
      <c r="Q195" s="33">
        <v>700</v>
      </c>
      <c r="R195" s="34">
        <f t="shared" si="8"/>
        <v>600</v>
      </c>
      <c r="S195" s="32"/>
      <c r="T195" s="32"/>
      <c r="U195" s="32"/>
      <c r="V195" s="32"/>
      <c r="W195" s="32"/>
      <c r="X195" s="32"/>
      <c r="Y195" s="32"/>
      <c r="Z195" s="43"/>
      <c r="AA195" s="32"/>
      <c r="AB195" s="32"/>
      <c r="AC195" s="44"/>
      <c r="AD195" s="32"/>
      <c r="AE195" s="32"/>
      <c r="AF195" s="32"/>
      <c r="AG195" s="32"/>
      <c r="AH195" s="32"/>
      <c r="AI195" s="32"/>
      <c r="AJ195" s="32"/>
      <c r="AK195" s="32"/>
      <c r="AL195" s="32"/>
      <c r="AM195" s="32"/>
      <c r="AN195" s="32">
        <v>0</v>
      </c>
      <c r="AO195" s="45"/>
      <c r="AP195" s="32"/>
      <c r="AQ195" s="32"/>
      <c r="AR195" s="32">
        <v>0</v>
      </c>
      <c r="AS195" s="32"/>
      <c r="AT195" s="32">
        <v>600</v>
      </c>
      <c r="AU195" s="32"/>
      <c r="AV195" s="32"/>
      <c r="AW195" s="32"/>
      <c r="AX195" s="32"/>
      <c r="AY195" s="32"/>
      <c r="AZ195" s="32"/>
      <c r="BA195" s="32"/>
      <c r="BB195" s="32"/>
      <c r="BC195" s="32"/>
      <c r="BD195" s="32"/>
      <c r="BE195" s="39"/>
      <c r="BF195" s="40">
        <v>0</v>
      </c>
      <c r="BG195" s="40">
        <v>117000</v>
      </c>
      <c r="BH195" s="40">
        <f t="shared" si="7"/>
        <v>70200000</v>
      </c>
      <c r="BI195" s="41"/>
      <c r="BJ195" s="315" t="s">
        <v>6039</v>
      </c>
      <c r="BK195" s="42"/>
    </row>
    <row r="196" spans="1:63" ht="115.5" customHeight="1">
      <c r="A196" s="28">
        <v>187</v>
      </c>
      <c r="B196" s="29" t="s">
        <v>832</v>
      </c>
      <c r="C196" s="29" t="s">
        <v>833</v>
      </c>
      <c r="D196" s="29"/>
      <c r="E196" s="29" t="s">
        <v>834</v>
      </c>
      <c r="F196" s="330" t="s">
        <v>6372</v>
      </c>
      <c r="G196" s="29"/>
      <c r="H196" s="30"/>
      <c r="I196" s="28" t="s">
        <v>731</v>
      </c>
      <c r="J196" s="28"/>
      <c r="K196" s="28"/>
      <c r="L196" s="31"/>
      <c r="M196" s="31"/>
      <c r="N196" s="32"/>
      <c r="O196" s="32">
        <v>0</v>
      </c>
      <c r="P196" s="32">
        <f t="shared" si="9"/>
        <v>0</v>
      </c>
      <c r="Q196" s="33">
        <v>200</v>
      </c>
      <c r="R196" s="34">
        <f t="shared" si="8"/>
        <v>112</v>
      </c>
      <c r="S196" s="32"/>
      <c r="T196" s="32"/>
      <c r="U196" s="32"/>
      <c r="V196" s="32"/>
      <c r="W196" s="32"/>
      <c r="X196" s="32"/>
      <c r="Y196" s="32"/>
      <c r="Z196" s="43"/>
      <c r="AA196" s="32"/>
      <c r="AB196" s="32"/>
      <c r="AC196" s="78">
        <v>100</v>
      </c>
      <c r="AD196" s="32"/>
      <c r="AE196" s="32"/>
      <c r="AF196" s="32"/>
      <c r="AG196" s="32"/>
      <c r="AH196" s="32"/>
      <c r="AI196" s="32"/>
      <c r="AJ196" s="32"/>
      <c r="AK196" s="32"/>
      <c r="AL196" s="32"/>
      <c r="AM196" s="32"/>
      <c r="AN196" s="32">
        <v>0</v>
      </c>
      <c r="AO196" s="45"/>
      <c r="AP196" s="32"/>
      <c r="AQ196" s="32"/>
      <c r="AR196" s="32">
        <v>0</v>
      </c>
      <c r="AS196" s="32"/>
      <c r="AT196" s="32"/>
      <c r="AU196" s="32"/>
      <c r="AV196" s="32"/>
      <c r="AW196" s="32"/>
      <c r="AX196" s="32"/>
      <c r="AY196" s="32"/>
      <c r="AZ196" s="32"/>
      <c r="BA196" s="37">
        <v>12</v>
      </c>
      <c r="BB196" s="32"/>
      <c r="BC196" s="32"/>
      <c r="BD196" s="32"/>
      <c r="BE196" s="39"/>
      <c r="BF196" s="40">
        <v>0</v>
      </c>
      <c r="BG196" s="40">
        <v>119000</v>
      </c>
      <c r="BH196" s="40">
        <f t="shared" si="7"/>
        <v>13328000</v>
      </c>
      <c r="BI196" s="41"/>
      <c r="BJ196" s="315" t="s">
        <v>6326</v>
      </c>
      <c r="BK196" s="42"/>
    </row>
    <row r="197" spans="1:63" ht="82.5" customHeight="1">
      <c r="A197" s="28">
        <v>188</v>
      </c>
      <c r="B197" s="29" t="s">
        <v>835</v>
      </c>
      <c r="C197" s="29" t="s">
        <v>836</v>
      </c>
      <c r="D197" s="29"/>
      <c r="E197" s="29" t="s">
        <v>837</v>
      </c>
      <c r="F197" s="29" t="s">
        <v>838</v>
      </c>
      <c r="G197" s="29"/>
      <c r="H197" s="30"/>
      <c r="I197" s="28" t="s">
        <v>731</v>
      </c>
      <c r="J197" s="28"/>
      <c r="K197" s="28"/>
      <c r="L197" s="31"/>
      <c r="M197" s="31"/>
      <c r="N197" s="32"/>
      <c r="O197" s="32">
        <v>0</v>
      </c>
      <c r="P197" s="32">
        <f t="shared" si="9"/>
        <v>0</v>
      </c>
      <c r="Q197" s="33">
        <v>200</v>
      </c>
      <c r="R197" s="34">
        <f t="shared" si="8"/>
        <v>0</v>
      </c>
      <c r="S197" s="32"/>
      <c r="T197" s="32"/>
      <c r="U197" s="32"/>
      <c r="V197" s="32"/>
      <c r="W197" s="32"/>
      <c r="X197" s="32"/>
      <c r="Y197" s="32"/>
      <c r="Z197" s="43"/>
      <c r="AA197" s="32"/>
      <c r="AB197" s="32"/>
      <c r="AC197" s="44"/>
      <c r="AD197" s="32"/>
      <c r="AE197" s="32"/>
      <c r="AF197" s="32"/>
      <c r="AG197" s="32"/>
      <c r="AH197" s="32"/>
      <c r="AI197" s="32"/>
      <c r="AJ197" s="32"/>
      <c r="AK197" s="32"/>
      <c r="AL197" s="32"/>
      <c r="AM197" s="32"/>
      <c r="AN197" s="32">
        <v>0</v>
      </c>
      <c r="AO197" s="45"/>
      <c r="AP197" s="32"/>
      <c r="AQ197" s="32"/>
      <c r="AR197" s="32">
        <v>0</v>
      </c>
      <c r="AS197" s="32"/>
      <c r="AT197" s="32"/>
      <c r="AU197" s="32"/>
      <c r="AV197" s="32"/>
      <c r="AW197" s="32"/>
      <c r="AX197" s="32"/>
      <c r="AY197" s="32"/>
      <c r="AZ197" s="32"/>
      <c r="BA197" s="32"/>
      <c r="BB197" s="32"/>
      <c r="BC197" s="32"/>
      <c r="BD197" s="32"/>
      <c r="BE197" s="39"/>
      <c r="BF197" s="40">
        <v>0</v>
      </c>
      <c r="BG197" s="40">
        <v>66850</v>
      </c>
      <c r="BH197" s="40">
        <f t="shared" si="7"/>
        <v>0</v>
      </c>
      <c r="BI197" s="41"/>
      <c r="BJ197" s="42"/>
      <c r="BK197" s="42"/>
    </row>
    <row r="198" spans="1:63" ht="115.5" customHeight="1">
      <c r="A198" s="28">
        <v>189</v>
      </c>
      <c r="B198" s="29" t="s">
        <v>839</v>
      </c>
      <c r="C198" s="29" t="s">
        <v>840</v>
      </c>
      <c r="D198" s="29"/>
      <c r="E198" s="29" t="s">
        <v>841</v>
      </c>
      <c r="F198" s="29" t="s">
        <v>842</v>
      </c>
      <c r="G198" s="29"/>
      <c r="H198" s="30"/>
      <c r="I198" s="28" t="s">
        <v>731</v>
      </c>
      <c r="J198" s="28"/>
      <c r="K198" s="28"/>
      <c r="L198" s="31"/>
      <c r="M198" s="31"/>
      <c r="N198" s="32"/>
      <c r="O198" s="32">
        <v>0</v>
      </c>
      <c r="P198" s="32">
        <f t="shared" si="9"/>
        <v>0</v>
      </c>
      <c r="Q198" s="33">
        <v>200</v>
      </c>
      <c r="R198" s="34">
        <f t="shared" si="8"/>
        <v>50</v>
      </c>
      <c r="S198" s="32"/>
      <c r="T198" s="32"/>
      <c r="U198" s="32"/>
      <c r="V198" s="32"/>
      <c r="W198" s="32"/>
      <c r="X198" s="32"/>
      <c r="Y198" s="32"/>
      <c r="Z198" s="43"/>
      <c r="AA198" s="32"/>
      <c r="AB198" s="32"/>
      <c r="AC198" s="44"/>
      <c r="AD198" s="32"/>
      <c r="AE198" s="32"/>
      <c r="AF198" s="32"/>
      <c r="AG198" s="32">
        <v>50</v>
      </c>
      <c r="AH198" s="32"/>
      <c r="AI198" s="32"/>
      <c r="AJ198" s="32"/>
      <c r="AK198" s="32"/>
      <c r="AL198" s="32"/>
      <c r="AM198" s="32"/>
      <c r="AN198" s="32">
        <v>0</v>
      </c>
      <c r="AO198" s="45"/>
      <c r="AP198" s="32"/>
      <c r="AQ198" s="32"/>
      <c r="AR198" s="32">
        <v>0</v>
      </c>
      <c r="AS198" s="32"/>
      <c r="AT198" s="32"/>
      <c r="AU198" s="32"/>
      <c r="AV198" s="32"/>
      <c r="AW198" s="32"/>
      <c r="AX198" s="32"/>
      <c r="AY198" s="32"/>
      <c r="AZ198" s="32"/>
      <c r="BA198" s="32"/>
      <c r="BB198" s="32"/>
      <c r="BC198" s="32"/>
      <c r="BD198" s="32"/>
      <c r="BE198" s="39"/>
      <c r="BF198" s="40">
        <v>0</v>
      </c>
      <c r="BG198" s="40">
        <v>130200</v>
      </c>
      <c r="BH198" s="40">
        <f t="shared" si="7"/>
        <v>6510000</v>
      </c>
      <c r="BI198" s="41"/>
      <c r="BJ198" s="315" t="s">
        <v>6326</v>
      </c>
      <c r="BK198" s="42"/>
    </row>
    <row r="199" spans="1:63" ht="115.5" customHeight="1">
      <c r="A199" s="28">
        <v>190</v>
      </c>
      <c r="B199" s="29" t="s">
        <v>843</v>
      </c>
      <c r="C199" s="29" t="s">
        <v>844</v>
      </c>
      <c r="D199" s="29"/>
      <c r="E199" s="29" t="s">
        <v>792</v>
      </c>
      <c r="F199" s="29" t="s">
        <v>845</v>
      </c>
      <c r="G199" s="29"/>
      <c r="H199" s="30"/>
      <c r="I199" s="28" t="s">
        <v>731</v>
      </c>
      <c r="J199" s="28"/>
      <c r="K199" s="28"/>
      <c r="L199" s="31"/>
      <c r="M199" s="31"/>
      <c r="N199" s="32"/>
      <c r="O199" s="32">
        <v>0</v>
      </c>
      <c r="P199" s="32">
        <f t="shared" si="9"/>
        <v>0</v>
      </c>
      <c r="Q199" s="33">
        <v>200</v>
      </c>
      <c r="R199" s="34">
        <f t="shared" si="8"/>
        <v>50</v>
      </c>
      <c r="S199" s="32"/>
      <c r="T199" s="32"/>
      <c r="U199" s="32"/>
      <c r="V199" s="32"/>
      <c r="W199" s="32"/>
      <c r="X199" s="32"/>
      <c r="Y199" s="32"/>
      <c r="Z199" s="43"/>
      <c r="AA199" s="32"/>
      <c r="AB199" s="32"/>
      <c r="AC199" s="44"/>
      <c r="AD199" s="32"/>
      <c r="AE199" s="32"/>
      <c r="AF199" s="32"/>
      <c r="AG199" s="32">
        <v>50</v>
      </c>
      <c r="AH199" s="32"/>
      <c r="AI199" s="32"/>
      <c r="AJ199" s="32"/>
      <c r="AK199" s="32"/>
      <c r="AL199" s="32"/>
      <c r="AM199" s="32"/>
      <c r="AN199" s="32">
        <v>0</v>
      </c>
      <c r="AO199" s="45"/>
      <c r="AP199" s="32"/>
      <c r="AQ199" s="32"/>
      <c r="AR199" s="32">
        <v>0</v>
      </c>
      <c r="AS199" s="32"/>
      <c r="AT199" s="32"/>
      <c r="AU199" s="32"/>
      <c r="AV199" s="32"/>
      <c r="AW199" s="32"/>
      <c r="AX199" s="32"/>
      <c r="AY199" s="32"/>
      <c r="AZ199" s="32"/>
      <c r="BA199" s="32"/>
      <c r="BB199" s="32"/>
      <c r="BC199" s="32"/>
      <c r="BD199" s="32"/>
      <c r="BE199" s="39"/>
      <c r="BF199" s="40">
        <v>0</v>
      </c>
      <c r="BG199" s="40">
        <v>159075</v>
      </c>
      <c r="BH199" s="40">
        <f t="shared" si="7"/>
        <v>7953750</v>
      </c>
      <c r="BI199" s="41"/>
      <c r="BJ199" s="315" t="s">
        <v>6326</v>
      </c>
      <c r="BK199" s="42"/>
    </row>
    <row r="200" spans="1:63" ht="99" customHeight="1">
      <c r="A200" s="28">
        <v>191</v>
      </c>
      <c r="B200" s="29" t="s">
        <v>846</v>
      </c>
      <c r="C200" s="29" t="s">
        <v>847</v>
      </c>
      <c r="D200" s="29"/>
      <c r="E200" s="29" t="s">
        <v>792</v>
      </c>
      <c r="F200" s="29" t="s">
        <v>848</v>
      </c>
      <c r="G200" s="29"/>
      <c r="H200" s="30"/>
      <c r="I200" s="28" t="s">
        <v>731</v>
      </c>
      <c r="J200" s="28"/>
      <c r="K200" s="28"/>
      <c r="L200" s="31"/>
      <c r="M200" s="31"/>
      <c r="N200" s="32"/>
      <c r="O200" s="32">
        <v>0</v>
      </c>
      <c r="P200" s="32">
        <f t="shared" si="9"/>
        <v>0</v>
      </c>
      <c r="Q200" s="33">
        <v>110</v>
      </c>
      <c r="R200" s="34">
        <f t="shared" si="8"/>
        <v>0</v>
      </c>
      <c r="S200" s="32"/>
      <c r="T200" s="32"/>
      <c r="U200" s="32"/>
      <c r="V200" s="32"/>
      <c r="W200" s="32"/>
      <c r="X200" s="32"/>
      <c r="Y200" s="32"/>
      <c r="Z200" s="43"/>
      <c r="AA200" s="32"/>
      <c r="AB200" s="32"/>
      <c r="AC200" s="44"/>
      <c r="AD200" s="32"/>
      <c r="AE200" s="32"/>
      <c r="AF200" s="32"/>
      <c r="AG200" s="32"/>
      <c r="AH200" s="32"/>
      <c r="AI200" s="32"/>
      <c r="AJ200" s="32"/>
      <c r="AK200" s="32"/>
      <c r="AL200" s="32"/>
      <c r="AM200" s="32"/>
      <c r="AN200" s="32">
        <v>0</v>
      </c>
      <c r="AO200" s="45"/>
      <c r="AP200" s="32"/>
      <c r="AQ200" s="32"/>
      <c r="AR200" s="32">
        <v>0</v>
      </c>
      <c r="AS200" s="32"/>
      <c r="AT200" s="32"/>
      <c r="AU200" s="32"/>
      <c r="AV200" s="32"/>
      <c r="AW200" s="32"/>
      <c r="AX200" s="32"/>
      <c r="AY200" s="32"/>
      <c r="AZ200" s="32"/>
      <c r="BA200" s="32"/>
      <c r="BB200" s="32"/>
      <c r="BC200" s="32"/>
      <c r="BD200" s="32"/>
      <c r="BE200" s="39"/>
      <c r="BF200" s="40">
        <v>0</v>
      </c>
      <c r="BG200" s="40">
        <v>136500</v>
      </c>
      <c r="BH200" s="40">
        <f t="shared" si="7"/>
        <v>0</v>
      </c>
      <c r="BI200" s="41"/>
      <c r="BJ200" s="42"/>
      <c r="BK200" s="42"/>
    </row>
    <row r="201" spans="1:63" ht="115.5" customHeight="1">
      <c r="A201" s="28">
        <v>192</v>
      </c>
      <c r="B201" s="29" t="s">
        <v>849</v>
      </c>
      <c r="C201" s="29" t="s">
        <v>850</v>
      </c>
      <c r="D201" s="29"/>
      <c r="E201" s="29" t="s">
        <v>851</v>
      </c>
      <c r="F201" s="29" t="s">
        <v>852</v>
      </c>
      <c r="G201" s="29"/>
      <c r="H201" s="30"/>
      <c r="I201" s="28" t="s">
        <v>731</v>
      </c>
      <c r="J201" s="28"/>
      <c r="K201" s="28"/>
      <c r="L201" s="31"/>
      <c r="M201" s="31"/>
      <c r="N201" s="32"/>
      <c r="O201" s="32">
        <v>0</v>
      </c>
      <c r="P201" s="32">
        <f t="shared" si="9"/>
        <v>0</v>
      </c>
      <c r="Q201" s="33">
        <v>200</v>
      </c>
      <c r="R201" s="34">
        <f t="shared" si="8"/>
        <v>0</v>
      </c>
      <c r="S201" s="32"/>
      <c r="T201" s="32"/>
      <c r="U201" s="32"/>
      <c r="V201" s="32"/>
      <c r="W201" s="32"/>
      <c r="X201" s="32"/>
      <c r="Y201" s="32"/>
      <c r="Z201" s="43"/>
      <c r="AA201" s="32"/>
      <c r="AB201" s="32"/>
      <c r="AC201" s="44"/>
      <c r="AD201" s="32"/>
      <c r="AE201" s="32"/>
      <c r="AF201" s="32"/>
      <c r="AG201" s="32"/>
      <c r="AH201" s="32"/>
      <c r="AI201" s="32"/>
      <c r="AJ201" s="32"/>
      <c r="AK201" s="32"/>
      <c r="AL201" s="32"/>
      <c r="AM201" s="32"/>
      <c r="AN201" s="32">
        <v>0</v>
      </c>
      <c r="AO201" s="45"/>
      <c r="AP201" s="32"/>
      <c r="AQ201" s="32"/>
      <c r="AR201" s="32">
        <v>0</v>
      </c>
      <c r="AS201" s="32"/>
      <c r="AT201" s="32"/>
      <c r="AU201" s="32"/>
      <c r="AV201" s="32"/>
      <c r="AW201" s="32"/>
      <c r="AX201" s="32"/>
      <c r="AY201" s="32"/>
      <c r="AZ201" s="32"/>
      <c r="BA201" s="32"/>
      <c r="BB201" s="32"/>
      <c r="BC201" s="32"/>
      <c r="BD201" s="32"/>
      <c r="BE201" s="39"/>
      <c r="BF201" s="40">
        <v>0</v>
      </c>
      <c r="BG201" s="40">
        <v>136715</v>
      </c>
      <c r="BH201" s="40">
        <f t="shared" si="7"/>
        <v>0</v>
      </c>
      <c r="BI201" s="41"/>
      <c r="BJ201" s="42"/>
      <c r="BK201" s="42"/>
    </row>
    <row r="202" spans="1:63" ht="82.5" customHeight="1">
      <c r="A202" s="28">
        <v>193</v>
      </c>
      <c r="B202" s="29" t="s">
        <v>853</v>
      </c>
      <c r="C202" s="29" t="s">
        <v>854</v>
      </c>
      <c r="D202" s="29"/>
      <c r="E202" s="29" t="s">
        <v>855</v>
      </c>
      <c r="F202" s="29" t="s">
        <v>856</v>
      </c>
      <c r="G202" s="29"/>
      <c r="H202" s="30"/>
      <c r="I202" s="28" t="s">
        <v>731</v>
      </c>
      <c r="J202" s="28"/>
      <c r="K202" s="28"/>
      <c r="L202" s="31"/>
      <c r="M202" s="31"/>
      <c r="N202" s="32"/>
      <c r="O202" s="32">
        <v>0</v>
      </c>
      <c r="P202" s="32">
        <f t="shared" si="9"/>
        <v>0</v>
      </c>
      <c r="Q202" s="33">
        <v>12</v>
      </c>
      <c r="R202" s="34">
        <f t="shared" si="8"/>
        <v>0</v>
      </c>
      <c r="S202" s="32"/>
      <c r="T202" s="32"/>
      <c r="U202" s="32"/>
      <c r="V202" s="32"/>
      <c r="W202" s="32"/>
      <c r="X202" s="32"/>
      <c r="Y202" s="32"/>
      <c r="Z202" s="43"/>
      <c r="AA202" s="32"/>
      <c r="AB202" s="32"/>
      <c r="AC202" s="44"/>
      <c r="AD202" s="32"/>
      <c r="AE202" s="32"/>
      <c r="AF202" s="32"/>
      <c r="AG202" s="32"/>
      <c r="AH202" s="32"/>
      <c r="AI202" s="32"/>
      <c r="AJ202" s="32"/>
      <c r="AK202" s="32"/>
      <c r="AL202" s="32"/>
      <c r="AM202" s="32"/>
      <c r="AN202" s="32">
        <v>0</v>
      </c>
      <c r="AO202" s="45"/>
      <c r="AP202" s="32"/>
      <c r="AQ202" s="32"/>
      <c r="AR202" s="32">
        <v>0</v>
      </c>
      <c r="AS202" s="32"/>
      <c r="AT202" s="32"/>
      <c r="AU202" s="32"/>
      <c r="AV202" s="32"/>
      <c r="AW202" s="32"/>
      <c r="AX202" s="32"/>
      <c r="AY202" s="32"/>
      <c r="AZ202" s="32"/>
      <c r="BA202" s="32"/>
      <c r="BB202" s="32"/>
      <c r="BC202" s="32"/>
      <c r="BD202" s="32"/>
      <c r="BE202" s="39"/>
      <c r="BF202" s="40">
        <v>0</v>
      </c>
      <c r="BG202" s="40">
        <v>12075</v>
      </c>
      <c r="BH202" s="40">
        <f t="shared" ref="BH202:BH265" si="10">+BG202*R202</f>
        <v>0</v>
      </c>
      <c r="BI202" s="41"/>
      <c r="BJ202" s="42"/>
      <c r="BK202" s="42"/>
    </row>
    <row r="203" spans="1:63" ht="115.5" customHeight="1">
      <c r="A203" s="28">
        <v>194</v>
      </c>
      <c r="B203" s="29" t="s">
        <v>857</v>
      </c>
      <c r="C203" s="29" t="s">
        <v>858</v>
      </c>
      <c r="D203" s="29"/>
      <c r="E203" s="29" t="s">
        <v>792</v>
      </c>
      <c r="F203" s="29" t="s">
        <v>859</v>
      </c>
      <c r="G203" s="29"/>
      <c r="H203" s="30"/>
      <c r="I203" s="28" t="s">
        <v>731</v>
      </c>
      <c r="J203" s="28"/>
      <c r="K203" s="28"/>
      <c r="L203" s="31"/>
      <c r="M203" s="31"/>
      <c r="N203" s="32"/>
      <c r="O203" s="32">
        <v>0</v>
      </c>
      <c r="P203" s="32">
        <f t="shared" si="9"/>
        <v>0</v>
      </c>
      <c r="Q203" s="33">
        <v>100</v>
      </c>
      <c r="R203" s="34">
        <f t="shared" ref="R203:R266" si="11">SUM(S203:BD203)</f>
        <v>0</v>
      </c>
      <c r="S203" s="32"/>
      <c r="T203" s="32"/>
      <c r="U203" s="32"/>
      <c r="V203" s="32"/>
      <c r="W203" s="32"/>
      <c r="X203" s="32"/>
      <c r="Y203" s="32"/>
      <c r="Z203" s="43"/>
      <c r="AA203" s="32"/>
      <c r="AB203" s="32"/>
      <c r="AC203" s="44"/>
      <c r="AD203" s="32"/>
      <c r="AE203" s="32"/>
      <c r="AF203" s="32"/>
      <c r="AG203" s="32"/>
      <c r="AH203" s="32"/>
      <c r="AI203" s="32"/>
      <c r="AJ203" s="32"/>
      <c r="AK203" s="32"/>
      <c r="AL203" s="32"/>
      <c r="AM203" s="32"/>
      <c r="AN203" s="32">
        <v>0</v>
      </c>
      <c r="AO203" s="45"/>
      <c r="AP203" s="32"/>
      <c r="AQ203" s="32"/>
      <c r="AR203" s="32">
        <v>0</v>
      </c>
      <c r="AS203" s="32"/>
      <c r="AT203" s="32"/>
      <c r="AU203" s="32"/>
      <c r="AV203" s="32"/>
      <c r="AW203" s="32"/>
      <c r="AX203" s="32"/>
      <c r="AY203" s="32"/>
      <c r="AZ203" s="32"/>
      <c r="BA203" s="32"/>
      <c r="BB203" s="32"/>
      <c r="BC203" s="32"/>
      <c r="BD203" s="32"/>
      <c r="BE203" s="39"/>
      <c r="BF203" s="40">
        <v>0</v>
      </c>
      <c r="BG203" s="40">
        <v>138600</v>
      </c>
      <c r="BH203" s="40">
        <f t="shared" si="10"/>
        <v>0</v>
      </c>
      <c r="BI203" s="41"/>
      <c r="BJ203" s="42"/>
      <c r="BK203" s="42"/>
    </row>
    <row r="204" spans="1:63" ht="115.5" customHeight="1">
      <c r="A204" s="28">
        <v>195</v>
      </c>
      <c r="B204" s="29" t="s">
        <v>860</v>
      </c>
      <c r="C204" s="29" t="s">
        <v>861</v>
      </c>
      <c r="D204" s="29"/>
      <c r="E204" s="29" t="s">
        <v>792</v>
      </c>
      <c r="F204" s="29" t="s">
        <v>862</v>
      </c>
      <c r="G204" s="29"/>
      <c r="H204" s="30"/>
      <c r="I204" s="28" t="s">
        <v>731</v>
      </c>
      <c r="J204" s="28"/>
      <c r="K204" s="28"/>
      <c r="L204" s="31"/>
      <c r="M204" s="31"/>
      <c r="N204" s="32"/>
      <c r="O204" s="32">
        <v>0</v>
      </c>
      <c r="P204" s="32">
        <f t="shared" si="9"/>
        <v>0</v>
      </c>
      <c r="Q204" s="33">
        <v>150</v>
      </c>
      <c r="R204" s="34">
        <f t="shared" si="11"/>
        <v>0</v>
      </c>
      <c r="S204" s="32"/>
      <c r="T204" s="32"/>
      <c r="U204" s="32"/>
      <c r="V204" s="32"/>
      <c r="W204" s="32"/>
      <c r="X204" s="32"/>
      <c r="Y204" s="32"/>
      <c r="Z204" s="43"/>
      <c r="AA204" s="32"/>
      <c r="AB204" s="32"/>
      <c r="AC204" s="44"/>
      <c r="AD204" s="32"/>
      <c r="AE204" s="32"/>
      <c r="AF204" s="32"/>
      <c r="AG204" s="32"/>
      <c r="AH204" s="32"/>
      <c r="AI204" s="32"/>
      <c r="AJ204" s="32"/>
      <c r="AK204" s="32"/>
      <c r="AL204" s="32"/>
      <c r="AM204" s="32"/>
      <c r="AN204" s="32">
        <v>0</v>
      </c>
      <c r="AO204" s="45"/>
      <c r="AP204" s="32"/>
      <c r="AQ204" s="32"/>
      <c r="AR204" s="32">
        <v>0</v>
      </c>
      <c r="AS204" s="32"/>
      <c r="AT204" s="32"/>
      <c r="AU204" s="32"/>
      <c r="AV204" s="32"/>
      <c r="AW204" s="32"/>
      <c r="AX204" s="32"/>
      <c r="AY204" s="32"/>
      <c r="AZ204" s="32"/>
      <c r="BA204" s="32"/>
      <c r="BB204" s="32"/>
      <c r="BC204" s="32"/>
      <c r="BD204" s="32"/>
      <c r="BE204" s="39"/>
      <c r="BF204" s="40">
        <v>0</v>
      </c>
      <c r="BG204" s="40">
        <v>133350</v>
      </c>
      <c r="BH204" s="40">
        <f t="shared" si="10"/>
        <v>0</v>
      </c>
      <c r="BI204" s="41"/>
      <c r="BJ204" s="42"/>
      <c r="BK204" s="42"/>
    </row>
    <row r="205" spans="1:63" ht="115.5" customHeight="1">
      <c r="A205" s="28">
        <v>196</v>
      </c>
      <c r="B205" s="29" t="s">
        <v>863</v>
      </c>
      <c r="C205" s="29" t="s">
        <v>864</v>
      </c>
      <c r="D205" s="29"/>
      <c r="E205" s="29" t="s">
        <v>865</v>
      </c>
      <c r="F205" s="29" t="s">
        <v>866</v>
      </c>
      <c r="G205" s="29"/>
      <c r="H205" s="30"/>
      <c r="I205" s="28" t="s">
        <v>731</v>
      </c>
      <c r="J205" s="28"/>
      <c r="K205" s="28"/>
      <c r="L205" s="31"/>
      <c r="M205" s="31"/>
      <c r="N205" s="32"/>
      <c r="O205" s="32">
        <v>0</v>
      </c>
      <c r="P205" s="32">
        <f t="shared" si="9"/>
        <v>0</v>
      </c>
      <c r="Q205" s="33">
        <v>400</v>
      </c>
      <c r="R205" s="34">
        <f t="shared" si="11"/>
        <v>0</v>
      </c>
      <c r="S205" s="32"/>
      <c r="T205" s="32"/>
      <c r="U205" s="32"/>
      <c r="V205" s="32"/>
      <c r="W205" s="32"/>
      <c r="X205" s="32"/>
      <c r="Y205" s="32"/>
      <c r="Z205" s="43"/>
      <c r="AA205" s="32"/>
      <c r="AB205" s="32"/>
      <c r="AC205" s="44"/>
      <c r="AD205" s="32"/>
      <c r="AE205" s="32"/>
      <c r="AF205" s="32"/>
      <c r="AG205" s="32"/>
      <c r="AH205" s="32"/>
      <c r="AI205" s="32"/>
      <c r="AJ205" s="32"/>
      <c r="AK205" s="32"/>
      <c r="AL205" s="32"/>
      <c r="AM205" s="32"/>
      <c r="AN205" s="32">
        <v>0</v>
      </c>
      <c r="AO205" s="45"/>
      <c r="AP205" s="32"/>
      <c r="AQ205" s="32"/>
      <c r="AR205" s="32">
        <v>0</v>
      </c>
      <c r="AS205" s="32"/>
      <c r="AT205" s="32"/>
      <c r="AU205" s="32"/>
      <c r="AV205" s="32"/>
      <c r="AW205" s="32"/>
      <c r="AX205" s="32"/>
      <c r="AY205" s="32"/>
      <c r="AZ205" s="32"/>
      <c r="BA205" s="32"/>
      <c r="BB205" s="32"/>
      <c r="BC205" s="32"/>
      <c r="BD205" s="32"/>
      <c r="BE205" s="39"/>
      <c r="BF205" s="40">
        <v>0</v>
      </c>
      <c r="BG205" s="40">
        <v>1004745</v>
      </c>
      <c r="BH205" s="40">
        <f t="shared" si="10"/>
        <v>0</v>
      </c>
      <c r="BI205" s="41"/>
      <c r="BJ205" s="42"/>
      <c r="BK205" s="42"/>
    </row>
    <row r="206" spans="1:63" ht="49.5" customHeight="1">
      <c r="A206" s="28">
        <v>197</v>
      </c>
      <c r="B206" s="29" t="s">
        <v>867</v>
      </c>
      <c r="C206" s="29" t="s">
        <v>868</v>
      </c>
      <c r="D206" s="29"/>
      <c r="E206" s="29" t="s">
        <v>869</v>
      </c>
      <c r="F206" s="29" t="s">
        <v>870</v>
      </c>
      <c r="G206" s="29"/>
      <c r="H206" s="30"/>
      <c r="I206" s="28" t="s">
        <v>731</v>
      </c>
      <c r="J206" s="28"/>
      <c r="K206" s="28"/>
      <c r="L206" s="31">
        <v>788</v>
      </c>
      <c r="M206" s="31">
        <v>44</v>
      </c>
      <c r="N206" s="32"/>
      <c r="O206" s="32">
        <v>0</v>
      </c>
      <c r="P206" s="32">
        <f t="shared" si="9"/>
        <v>0</v>
      </c>
      <c r="Q206" s="33">
        <v>2350</v>
      </c>
      <c r="R206" s="34">
        <f t="shared" si="11"/>
        <v>2906</v>
      </c>
      <c r="S206" s="32"/>
      <c r="T206" s="32"/>
      <c r="U206" s="32"/>
      <c r="V206" s="32"/>
      <c r="W206" s="32"/>
      <c r="X206" s="32"/>
      <c r="Y206" s="32"/>
      <c r="Z206" s="43"/>
      <c r="AA206" s="32"/>
      <c r="AB206" s="32"/>
      <c r="AC206" s="44"/>
      <c r="AD206" s="32">
        <v>300</v>
      </c>
      <c r="AE206" s="32"/>
      <c r="AF206" s="32">
        <v>36</v>
      </c>
      <c r="AG206" s="37">
        <v>200</v>
      </c>
      <c r="AH206" s="32"/>
      <c r="AI206" s="32"/>
      <c r="AJ206" s="32"/>
      <c r="AK206" s="32"/>
      <c r="AL206" s="32">
        <v>1500</v>
      </c>
      <c r="AM206" s="32"/>
      <c r="AN206" s="32">
        <v>0</v>
      </c>
      <c r="AO206" s="45"/>
      <c r="AP206" s="32"/>
      <c r="AQ206" s="32"/>
      <c r="AR206" s="32">
        <v>0</v>
      </c>
      <c r="AS206" s="32"/>
      <c r="AT206" s="32">
        <v>600</v>
      </c>
      <c r="AU206" s="37">
        <v>200</v>
      </c>
      <c r="AV206" s="32">
        <v>70</v>
      </c>
      <c r="AW206" s="32"/>
      <c r="AX206" s="32"/>
      <c r="AY206" s="32"/>
      <c r="AZ206" s="32"/>
      <c r="BA206" s="32"/>
      <c r="BB206" s="32"/>
      <c r="BC206" s="32"/>
      <c r="BD206" s="32"/>
      <c r="BE206" s="39"/>
      <c r="BF206" s="40">
        <v>0</v>
      </c>
      <c r="BG206" s="40">
        <v>8900</v>
      </c>
      <c r="BH206" s="40">
        <f t="shared" si="10"/>
        <v>25863400</v>
      </c>
      <c r="BI206" s="41"/>
      <c r="BJ206" s="42" t="s">
        <v>6039</v>
      </c>
      <c r="BK206" s="42"/>
    </row>
    <row r="207" spans="1:63" ht="99" customHeight="1">
      <c r="A207" s="28">
        <v>198</v>
      </c>
      <c r="B207" s="29" t="s">
        <v>871</v>
      </c>
      <c r="C207" s="29" t="s">
        <v>872</v>
      </c>
      <c r="D207" s="29"/>
      <c r="E207" s="29" t="s">
        <v>792</v>
      </c>
      <c r="F207" s="29" t="s">
        <v>873</v>
      </c>
      <c r="G207" s="29"/>
      <c r="H207" s="30"/>
      <c r="I207" s="28" t="s">
        <v>731</v>
      </c>
      <c r="J207" s="28"/>
      <c r="K207" s="28"/>
      <c r="L207" s="31"/>
      <c r="M207" s="31"/>
      <c r="N207" s="32"/>
      <c r="O207" s="32">
        <v>0</v>
      </c>
      <c r="P207" s="32">
        <f t="shared" si="9"/>
        <v>0</v>
      </c>
      <c r="Q207" s="33">
        <v>210</v>
      </c>
      <c r="R207" s="34">
        <f t="shared" si="11"/>
        <v>200</v>
      </c>
      <c r="S207" s="32"/>
      <c r="T207" s="32"/>
      <c r="U207" s="32"/>
      <c r="V207" s="32"/>
      <c r="W207" s="32"/>
      <c r="X207" s="32"/>
      <c r="Y207" s="32"/>
      <c r="Z207" s="43"/>
      <c r="AA207" s="32"/>
      <c r="AB207" s="32"/>
      <c r="AC207" s="78">
        <v>200</v>
      </c>
      <c r="AD207" s="32"/>
      <c r="AE207" s="32"/>
      <c r="AF207" s="32"/>
      <c r="AG207" s="32"/>
      <c r="AH207" s="32"/>
      <c r="AI207" s="32"/>
      <c r="AJ207" s="32"/>
      <c r="AK207" s="32"/>
      <c r="AL207" s="32"/>
      <c r="AM207" s="32"/>
      <c r="AN207" s="32">
        <v>0</v>
      </c>
      <c r="AO207" s="45"/>
      <c r="AP207" s="32"/>
      <c r="AQ207" s="32"/>
      <c r="AR207" s="32">
        <v>0</v>
      </c>
      <c r="AS207" s="32"/>
      <c r="AT207" s="32"/>
      <c r="AU207" s="32"/>
      <c r="AV207" s="32"/>
      <c r="AW207" s="32"/>
      <c r="AX207" s="32"/>
      <c r="AY207" s="32"/>
      <c r="AZ207" s="32"/>
      <c r="BA207" s="32"/>
      <c r="BB207" s="32"/>
      <c r="BC207" s="32"/>
      <c r="BD207" s="32"/>
      <c r="BE207" s="39"/>
      <c r="BF207" s="40">
        <v>0</v>
      </c>
      <c r="BG207" s="40">
        <v>81000</v>
      </c>
      <c r="BH207" s="40">
        <f t="shared" si="10"/>
        <v>16200000</v>
      </c>
      <c r="BI207" s="41"/>
      <c r="BJ207" s="315" t="s">
        <v>6326</v>
      </c>
      <c r="BK207" s="42"/>
    </row>
    <row r="208" spans="1:63" ht="82.5" customHeight="1">
      <c r="A208" s="28">
        <v>199</v>
      </c>
      <c r="B208" s="29" t="s">
        <v>874</v>
      </c>
      <c r="C208" s="29" t="s">
        <v>875</v>
      </c>
      <c r="D208" s="29"/>
      <c r="E208" s="29" t="s">
        <v>876</v>
      </c>
      <c r="F208" s="29" t="s">
        <v>877</v>
      </c>
      <c r="G208" s="29"/>
      <c r="H208" s="30"/>
      <c r="I208" s="28" t="s">
        <v>731</v>
      </c>
      <c r="J208" s="28"/>
      <c r="K208" s="28"/>
      <c r="L208" s="31"/>
      <c r="M208" s="31"/>
      <c r="N208" s="32"/>
      <c r="O208" s="32">
        <v>0</v>
      </c>
      <c r="P208" s="32">
        <f t="shared" si="9"/>
        <v>0</v>
      </c>
      <c r="Q208" s="33">
        <v>172</v>
      </c>
      <c r="R208" s="34">
        <f t="shared" si="11"/>
        <v>0</v>
      </c>
      <c r="S208" s="32"/>
      <c r="T208" s="32"/>
      <c r="U208" s="32"/>
      <c r="V208" s="32"/>
      <c r="W208" s="32"/>
      <c r="X208" s="32"/>
      <c r="Y208" s="32"/>
      <c r="Z208" s="43"/>
      <c r="AA208" s="32"/>
      <c r="AB208" s="32"/>
      <c r="AC208" s="44"/>
      <c r="AD208" s="32"/>
      <c r="AE208" s="32"/>
      <c r="AF208" s="32"/>
      <c r="AG208" s="32"/>
      <c r="AH208" s="32"/>
      <c r="AI208" s="32"/>
      <c r="AJ208" s="32"/>
      <c r="AK208" s="32"/>
      <c r="AL208" s="32"/>
      <c r="AM208" s="32"/>
      <c r="AN208" s="32">
        <v>0</v>
      </c>
      <c r="AO208" s="45"/>
      <c r="AP208" s="32"/>
      <c r="AQ208" s="32"/>
      <c r="AR208" s="32">
        <v>0</v>
      </c>
      <c r="AS208" s="32"/>
      <c r="AT208" s="32"/>
      <c r="AU208" s="32"/>
      <c r="AV208" s="32"/>
      <c r="AW208" s="32"/>
      <c r="AX208" s="32"/>
      <c r="AY208" s="32"/>
      <c r="AZ208" s="32"/>
      <c r="BA208" s="32"/>
      <c r="BB208" s="32"/>
      <c r="BC208" s="32"/>
      <c r="BD208" s="32"/>
      <c r="BE208" s="39"/>
      <c r="BF208" s="40">
        <v>0</v>
      </c>
      <c r="BG208" s="40">
        <v>79000</v>
      </c>
      <c r="BH208" s="40">
        <f t="shared" si="10"/>
        <v>0</v>
      </c>
      <c r="BI208" s="41"/>
      <c r="BJ208" s="42"/>
      <c r="BK208" s="42"/>
    </row>
    <row r="209" spans="1:63" ht="82.5" customHeight="1">
      <c r="A209" s="28">
        <v>200</v>
      </c>
      <c r="B209" s="29" t="s">
        <v>878</v>
      </c>
      <c r="C209" s="29" t="s">
        <v>879</v>
      </c>
      <c r="D209" s="29"/>
      <c r="E209" s="29" t="s">
        <v>880</v>
      </c>
      <c r="F209" s="29" t="s">
        <v>881</v>
      </c>
      <c r="G209" s="29"/>
      <c r="H209" s="30"/>
      <c r="I209" s="28" t="s">
        <v>731</v>
      </c>
      <c r="J209" s="28"/>
      <c r="K209" s="28"/>
      <c r="L209" s="31"/>
      <c r="M209" s="31"/>
      <c r="N209" s="32"/>
      <c r="O209" s="32">
        <v>0</v>
      </c>
      <c r="P209" s="32">
        <f t="shared" si="9"/>
        <v>0</v>
      </c>
      <c r="Q209" s="33">
        <v>200</v>
      </c>
      <c r="R209" s="34">
        <f t="shared" si="11"/>
        <v>0</v>
      </c>
      <c r="S209" s="32"/>
      <c r="T209" s="32"/>
      <c r="U209" s="32"/>
      <c r="V209" s="32"/>
      <c r="W209" s="32"/>
      <c r="X209" s="32"/>
      <c r="Y209" s="32"/>
      <c r="Z209" s="43"/>
      <c r="AA209" s="32"/>
      <c r="AB209" s="32"/>
      <c r="AC209" s="44"/>
      <c r="AD209" s="32"/>
      <c r="AE209" s="32"/>
      <c r="AF209" s="32"/>
      <c r="AG209" s="32"/>
      <c r="AH209" s="32"/>
      <c r="AI209" s="32"/>
      <c r="AJ209" s="32"/>
      <c r="AK209" s="32"/>
      <c r="AL209" s="32"/>
      <c r="AM209" s="32"/>
      <c r="AN209" s="32">
        <v>0</v>
      </c>
      <c r="AO209" s="45"/>
      <c r="AP209" s="32"/>
      <c r="AQ209" s="32"/>
      <c r="AR209" s="32">
        <v>0</v>
      </c>
      <c r="AS209" s="32"/>
      <c r="AT209" s="32"/>
      <c r="AU209" s="32"/>
      <c r="AV209" s="32"/>
      <c r="AW209" s="32"/>
      <c r="AX209" s="32"/>
      <c r="AY209" s="32"/>
      <c r="AZ209" s="32"/>
      <c r="BA209" s="32"/>
      <c r="BB209" s="32"/>
      <c r="BC209" s="32"/>
      <c r="BD209" s="32"/>
      <c r="BE209" s="39"/>
      <c r="BF209" s="40">
        <v>0</v>
      </c>
      <c r="BG209" s="40">
        <v>120908</v>
      </c>
      <c r="BH209" s="40">
        <f t="shared" si="10"/>
        <v>0</v>
      </c>
      <c r="BI209" s="41"/>
      <c r="BJ209" s="42"/>
      <c r="BK209" s="42"/>
    </row>
    <row r="210" spans="1:63" ht="99" customHeight="1">
      <c r="A210" s="28">
        <v>201</v>
      </c>
      <c r="B210" s="29" t="s">
        <v>882</v>
      </c>
      <c r="C210" s="29" t="s">
        <v>883</v>
      </c>
      <c r="D210" s="29"/>
      <c r="E210" s="29" t="s">
        <v>884</v>
      </c>
      <c r="F210" s="29" t="s">
        <v>885</v>
      </c>
      <c r="G210" s="29"/>
      <c r="H210" s="30"/>
      <c r="I210" s="28" t="s">
        <v>731</v>
      </c>
      <c r="J210" s="28"/>
      <c r="K210" s="28"/>
      <c r="L210" s="31"/>
      <c r="M210" s="31"/>
      <c r="N210" s="32"/>
      <c r="O210" s="32">
        <v>0</v>
      </c>
      <c r="P210" s="32">
        <f t="shared" si="9"/>
        <v>0</v>
      </c>
      <c r="Q210" s="33">
        <v>200</v>
      </c>
      <c r="R210" s="34">
        <f t="shared" si="11"/>
        <v>0</v>
      </c>
      <c r="S210" s="32"/>
      <c r="T210" s="32"/>
      <c r="U210" s="32"/>
      <c r="V210" s="32"/>
      <c r="W210" s="32"/>
      <c r="X210" s="32"/>
      <c r="Y210" s="32"/>
      <c r="Z210" s="43"/>
      <c r="AA210" s="32"/>
      <c r="AB210" s="32"/>
      <c r="AC210" s="44"/>
      <c r="AD210" s="32"/>
      <c r="AE210" s="32"/>
      <c r="AF210" s="32"/>
      <c r="AG210" s="32"/>
      <c r="AH210" s="32"/>
      <c r="AI210" s="32"/>
      <c r="AJ210" s="32"/>
      <c r="AK210" s="32"/>
      <c r="AL210" s="32"/>
      <c r="AM210" s="32"/>
      <c r="AN210" s="32">
        <v>0</v>
      </c>
      <c r="AO210" s="45"/>
      <c r="AP210" s="32"/>
      <c r="AQ210" s="32"/>
      <c r="AR210" s="32">
        <v>0</v>
      </c>
      <c r="AS210" s="32"/>
      <c r="AT210" s="32"/>
      <c r="AU210" s="32"/>
      <c r="AV210" s="32"/>
      <c r="AW210" s="32"/>
      <c r="AX210" s="32"/>
      <c r="AY210" s="32"/>
      <c r="AZ210" s="32"/>
      <c r="BA210" s="32"/>
      <c r="BB210" s="32"/>
      <c r="BC210" s="32"/>
      <c r="BD210" s="32"/>
      <c r="BE210" s="39"/>
      <c r="BF210" s="40">
        <v>0</v>
      </c>
      <c r="BG210" s="40">
        <v>1011780</v>
      </c>
      <c r="BH210" s="40">
        <f t="shared" si="10"/>
        <v>0</v>
      </c>
      <c r="BI210" s="41"/>
      <c r="BJ210" s="42"/>
      <c r="BK210" s="42"/>
    </row>
    <row r="211" spans="1:63" ht="99" customHeight="1">
      <c r="A211" s="28">
        <v>202</v>
      </c>
      <c r="B211" s="29" t="s">
        <v>886</v>
      </c>
      <c r="C211" s="29" t="s">
        <v>887</v>
      </c>
      <c r="D211" s="29"/>
      <c r="E211" s="29" t="s">
        <v>888</v>
      </c>
      <c r="F211" s="29" t="s">
        <v>889</v>
      </c>
      <c r="G211" s="29"/>
      <c r="H211" s="30"/>
      <c r="I211" s="28" t="s">
        <v>731</v>
      </c>
      <c r="J211" s="28"/>
      <c r="K211" s="28"/>
      <c r="L211" s="31"/>
      <c r="M211" s="31"/>
      <c r="N211" s="32"/>
      <c r="O211" s="32">
        <v>0</v>
      </c>
      <c r="P211" s="32">
        <f t="shared" si="9"/>
        <v>0</v>
      </c>
      <c r="Q211" s="33">
        <v>200</v>
      </c>
      <c r="R211" s="34">
        <f t="shared" si="11"/>
        <v>0</v>
      </c>
      <c r="S211" s="32"/>
      <c r="T211" s="32"/>
      <c r="U211" s="32"/>
      <c r="V211" s="32"/>
      <c r="W211" s="32"/>
      <c r="X211" s="32"/>
      <c r="Y211" s="32"/>
      <c r="Z211" s="43"/>
      <c r="AA211" s="32"/>
      <c r="AB211" s="32"/>
      <c r="AC211" s="44"/>
      <c r="AD211" s="32"/>
      <c r="AE211" s="32"/>
      <c r="AF211" s="32"/>
      <c r="AG211" s="32"/>
      <c r="AH211" s="32"/>
      <c r="AI211" s="32"/>
      <c r="AJ211" s="32"/>
      <c r="AK211" s="32"/>
      <c r="AL211" s="32"/>
      <c r="AM211" s="32"/>
      <c r="AN211" s="32">
        <v>0</v>
      </c>
      <c r="AO211" s="45"/>
      <c r="AP211" s="32"/>
      <c r="AQ211" s="32"/>
      <c r="AR211" s="32">
        <v>0</v>
      </c>
      <c r="AS211" s="32"/>
      <c r="AT211" s="32"/>
      <c r="AU211" s="32"/>
      <c r="AV211" s="32"/>
      <c r="AW211" s="32"/>
      <c r="AX211" s="32"/>
      <c r="AY211" s="32"/>
      <c r="AZ211" s="32"/>
      <c r="BA211" s="32"/>
      <c r="BB211" s="32"/>
      <c r="BC211" s="32"/>
      <c r="BD211" s="32"/>
      <c r="BE211" s="39"/>
      <c r="BF211" s="40">
        <v>0</v>
      </c>
      <c r="BG211" s="40">
        <v>1155000</v>
      </c>
      <c r="BH211" s="40">
        <f t="shared" si="10"/>
        <v>0</v>
      </c>
      <c r="BI211" s="41"/>
      <c r="BJ211" s="42"/>
      <c r="BK211" s="42"/>
    </row>
    <row r="212" spans="1:63" ht="82.5" customHeight="1">
      <c r="A212" s="28">
        <v>203</v>
      </c>
      <c r="B212" s="29" t="s">
        <v>890</v>
      </c>
      <c r="C212" s="29" t="s">
        <v>891</v>
      </c>
      <c r="D212" s="29"/>
      <c r="E212" s="29"/>
      <c r="F212" s="29" t="s">
        <v>892</v>
      </c>
      <c r="G212" s="29"/>
      <c r="H212" s="30"/>
      <c r="I212" s="28" t="s">
        <v>731</v>
      </c>
      <c r="J212" s="28"/>
      <c r="K212" s="28"/>
      <c r="L212" s="31"/>
      <c r="M212" s="31"/>
      <c r="N212" s="32"/>
      <c r="O212" s="32">
        <v>0</v>
      </c>
      <c r="P212" s="32">
        <f t="shared" si="9"/>
        <v>0</v>
      </c>
      <c r="Q212" s="33">
        <v>200</v>
      </c>
      <c r="R212" s="34">
        <f t="shared" si="11"/>
        <v>0</v>
      </c>
      <c r="S212" s="32"/>
      <c r="T212" s="32"/>
      <c r="U212" s="32"/>
      <c r="V212" s="32"/>
      <c r="W212" s="32"/>
      <c r="X212" s="32"/>
      <c r="Y212" s="32"/>
      <c r="Z212" s="43"/>
      <c r="AA212" s="32"/>
      <c r="AB212" s="32"/>
      <c r="AC212" s="44"/>
      <c r="AD212" s="32"/>
      <c r="AE212" s="32"/>
      <c r="AF212" s="32"/>
      <c r="AG212" s="32"/>
      <c r="AH212" s="32"/>
      <c r="AI212" s="32"/>
      <c r="AJ212" s="32"/>
      <c r="AK212" s="32"/>
      <c r="AL212" s="32"/>
      <c r="AM212" s="32"/>
      <c r="AN212" s="32">
        <v>0</v>
      </c>
      <c r="AO212" s="45"/>
      <c r="AP212" s="32"/>
      <c r="AQ212" s="32"/>
      <c r="AR212" s="32">
        <v>0</v>
      </c>
      <c r="AS212" s="32"/>
      <c r="AT212" s="32"/>
      <c r="AU212" s="32"/>
      <c r="AV212" s="32"/>
      <c r="AW212" s="32"/>
      <c r="AX212" s="32"/>
      <c r="AY212" s="32"/>
      <c r="AZ212" s="32"/>
      <c r="BA212" s="32"/>
      <c r="BB212" s="32"/>
      <c r="BC212" s="32"/>
      <c r="BD212" s="32"/>
      <c r="BE212" s="39"/>
      <c r="BF212" s="40">
        <v>0</v>
      </c>
      <c r="BG212" s="40">
        <v>42000</v>
      </c>
      <c r="BH212" s="40">
        <f t="shared" si="10"/>
        <v>0</v>
      </c>
      <c r="BI212" s="41"/>
      <c r="BJ212" s="42"/>
      <c r="BK212" s="42"/>
    </row>
    <row r="213" spans="1:63" ht="82.5" customHeight="1">
      <c r="A213" s="28">
        <v>204</v>
      </c>
      <c r="B213" s="29" t="s">
        <v>893</v>
      </c>
      <c r="C213" s="29" t="s">
        <v>894</v>
      </c>
      <c r="D213" s="29"/>
      <c r="E213" s="29" t="s">
        <v>895</v>
      </c>
      <c r="F213" s="29" t="s">
        <v>896</v>
      </c>
      <c r="G213" s="29"/>
      <c r="H213" s="30"/>
      <c r="I213" s="28" t="s">
        <v>731</v>
      </c>
      <c r="J213" s="28"/>
      <c r="K213" s="28"/>
      <c r="L213" s="31"/>
      <c r="M213" s="31"/>
      <c r="N213" s="32"/>
      <c r="O213" s="32">
        <v>0</v>
      </c>
      <c r="P213" s="32">
        <f t="shared" si="9"/>
        <v>0</v>
      </c>
      <c r="Q213" s="33">
        <v>72</v>
      </c>
      <c r="R213" s="34">
        <f t="shared" si="11"/>
        <v>0</v>
      </c>
      <c r="S213" s="32"/>
      <c r="T213" s="32"/>
      <c r="U213" s="32"/>
      <c r="V213" s="32"/>
      <c r="W213" s="32"/>
      <c r="X213" s="32"/>
      <c r="Y213" s="32"/>
      <c r="Z213" s="43"/>
      <c r="AA213" s="32"/>
      <c r="AB213" s="32"/>
      <c r="AC213" s="44"/>
      <c r="AD213" s="32"/>
      <c r="AE213" s="32"/>
      <c r="AF213" s="32"/>
      <c r="AG213" s="32"/>
      <c r="AH213" s="32"/>
      <c r="AI213" s="32"/>
      <c r="AJ213" s="32"/>
      <c r="AK213" s="32"/>
      <c r="AL213" s="32"/>
      <c r="AM213" s="32"/>
      <c r="AN213" s="32">
        <v>0</v>
      </c>
      <c r="AO213" s="45"/>
      <c r="AP213" s="32"/>
      <c r="AQ213" s="32"/>
      <c r="AR213" s="32">
        <v>0</v>
      </c>
      <c r="AS213" s="32"/>
      <c r="AT213" s="32"/>
      <c r="AU213" s="32"/>
      <c r="AV213" s="32"/>
      <c r="AW213" s="32"/>
      <c r="AX213" s="32"/>
      <c r="AY213" s="32"/>
      <c r="AZ213" s="32"/>
      <c r="BA213" s="32"/>
      <c r="BB213" s="32"/>
      <c r="BC213" s="32"/>
      <c r="BD213" s="32"/>
      <c r="BE213" s="39"/>
      <c r="BF213" s="40">
        <v>0</v>
      </c>
      <c r="BG213" s="40">
        <v>89250</v>
      </c>
      <c r="BH213" s="40">
        <f t="shared" si="10"/>
        <v>0</v>
      </c>
      <c r="BI213" s="41"/>
      <c r="BJ213" s="42"/>
      <c r="BK213" s="42"/>
    </row>
    <row r="214" spans="1:63" ht="82.5" customHeight="1">
      <c r="A214" s="28">
        <v>205</v>
      </c>
      <c r="B214" s="29" t="s">
        <v>897</v>
      </c>
      <c r="C214" s="29" t="s">
        <v>898</v>
      </c>
      <c r="D214" s="29"/>
      <c r="E214" s="29" t="s">
        <v>810</v>
      </c>
      <c r="F214" s="29" t="s">
        <v>899</v>
      </c>
      <c r="G214" s="29"/>
      <c r="H214" s="30"/>
      <c r="I214" s="28" t="s">
        <v>731</v>
      </c>
      <c r="J214" s="28"/>
      <c r="K214" s="28"/>
      <c r="L214" s="31"/>
      <c r="M214" s="31"/>
      <c r="N214" s="32"/>
      <c r="O214" s="32">
        <v>0</v>
      </c>
      <c r="P214" s="32">
        <f t="shared" si="9"/>
        <v>0</v>
      </c>
      <c r="Q214" s="33">
        <v>50</v>
      </c>
      <c r="R214" s="34">
        <f t="shared" si="11"/>
        <v>0</v>
      </c>
      <c r="S214" s="32"/>
      <c r="T214" s="32"/>
      <c r="U214" s="32"/>
      <c r="V214" s="32"/>
      <c r="W214" s="32"/>
      <c r="X214" s="32"/>
      <c r="Y214" s="32"/>
      <c r="Z214" s="43"/>
      <c r="AA214" s="32"/>
      <c r="AB214" s="32"/>
      <c r="AC214" s="44"/>
      <c r="AD214" s="32"/>
      <c r="AE214" s="32"/>
      <c r="AF214" s="32"/>
      <c r="AG214" s="32"/>
      <c r="AH214" s="32"/>
      <c r="AI214" s="32"/>
      <c r="AJ214" s="32"/>
      <c r="AK214" s="32"/>
      <c r="AL214" s="32"/>
      <c r="AM214" s="32"/>
      <c r="AN214" s="32">
        <v>0</v>
      </c>
      <c r="AO214" s="45"/>
      <c r="AP214" s="32"/>
      <c r="AQ214" s="32"/>
      <c r="AR214" s="32">
        <v>0</v>
      </c>
      <c r="AS214" s="32"/>
      <c r="AT214" s="32"/>
      <c r="AU214" s="32"/>
      <c r="AV214" s="32"/>
      <c r="AW214" s="32"/>
      <c r="AX214" s="32"/>
      <c r="AY214" s="32"/>
      <c r="AZ214" s="32"/>
      <c r="BA214" s="32"/>
      <c r="BB214" s="32"/>
      <c r="BC214" s="32"/>
      <c r="BD214" s="32"/>
      <c r="BE214" s="39"/>
      <c r="BF214" s="40">
        <v>0</v>
      </c>
      <c r="BG214" s="40">
        <v>15000</v>
      </c>
      <c r="BH214" s="40">
        <f t="shared" si="10"/>
        <v>0</v>
      </c>
      <c r="BI214" s="41"/>
      <c r="BJ214" s="42"/>
      <c r="BK214" s="42"/>
    </row>
    <row r="215" spans="1:63" ht="82.5" customHeight="1">
      <c r="A215" s="28">
        <v>206</v>
      </c>
      <c r="B215" s="29" t="s">
        <v>900</v>
      </c>
      <c r="C215" s="29" t="s">
        <v>901</v>
      </c>
      <c r="D215" s="29"/>
      <c r="E215" s="29" t="s">
        <v>902</v>
      </c>
      <c r="F215" s="29" t="s">
        <v>903</v>
      </c>
      <c r="G215" s="29"/>
      <c r="H215" s="30"/>
      <c r="I215" s="28" t="s">
        <v>731</v>
      </c>
      <c r="J215" s="28"/>
      <c r="K215" s="28"/>
      <c r="L215" s="31"/>
      <c r="M215" s="31"/>
      <c r="N215" s="32"/>
      <c r="O215" s="32">
        <v>0</v>
      </c>
      <c r="P215" s="32">
        <f t="shared" si="9"/>
        <v>0</v>
      </c>
      <c r="Q215" s="33">
        <v>50</v>
      </c>
      <c r="R215" s="34">
        <f t="shared" si="11"/>
        <v>0</v>
      </c>
      <c r="S215" s="32"/>
      <c r="T215" s="32"/>
      <c r="U215" s="32"/>
      <c r="V215" s="32"/>
      <c r="W215" s="32"/>
      <c r="X215" s="32"/>
      <c r="Y215" s="32"/>
      <c r="Z215" s="43"/>
      <c r="AA215" s="32"/>
      <c r="AB215" s="32"/>
      <c r="AC215" s="44"/>
      <c r="AD215" s="32"/>
      <c r="AE215" s="32"/>
      <c r="AF215" s="32"/>
      <c r="AG215" s="32"/>
      <c r="AH215" s="32"/>
      <c r="AI215" s="32"/>
      <c r="AJ215" s="32"/>
      <c r="AK215" s="32"/>
      <c r="AL215" s="32"/>
      <c r="AM215" s="32"/>
      <c r="AN215" s="32">
        <v>0</v>
      </c>
      <c r="AO215" s="45"/>
      <c r="AP215" s="32"/>
      <c r="AQ215" s="32"/>
      <c r="AR215" s="32">
        <v>0</v>
      </c>
      <c r="AS215" s="32"/>
      <c r="AT215" s="32"/>
      <c r="AU215" s="32"/>
      <c r="AV215" s="32"/>
      <c r="AW215" s="32"/>
      <c r="AX215" s="32"/>
      <c r="AY215" s="32"/>
      <c r="AZ215" s="32"/>
      <c r="BA215" s="32"/>
      <c r="BB215" s="32"/>
      <c r="BC215" s="32"/>
      <c r="BD215" s="32"/>
      <c r="BE215" s="39"/>
      <c r="BF215" s="40">
        <v>0</v>
      </c>
      <c r="BG215" s="40">
        <v>89250</v>
      </c>
      <c r="BH215" s="40">
        <f t="shared" si="10"/>
        <v>0</v>
      </c>
      <c r="BI215" s="41"/>
      <c r="BJ215" s="42"/>
      <c r="BK215" s="42"/>
    </row>
    <row r="216" spans="1:63" ht="99" customHeight="1">
      <c r="A216" s="28">
        <v>207</v>
      </c>
      <c r="B216" s="29" t="s">
        <v>904</v>
      </c>
      <c r="C216" s="29" t="s">
        <v>905</v>
      </c>
      <c r="D216" s="29"/>
      <c r="E216" s="29" t="s">
        <v>906</v>
      </c>
      <c r="F216" s="29" t="s">
        <v>907</v>
      </c>
      <c r="G216" s="29"/>
      <c r="H216" s="30"/>
      <c r="I216" s="28" t="s">
        <v>731</v>
      </c>
      <c r="J216" s="28"/>
      <c r="K216" s="28"/>
      <c r="L216" s="31"/>
      <c r="M216" s="31"/>
      <c r="N216" s="32"/>
      <c r="O216" s="32">
        <v>0</v>
      </c>
      <c r="P216" s="32">
        <f t="shared" si="9"/>
        <v>0</v>
      </c>
      <c r="Q216" s="33">
        <v>72</v>
      </c>
      <c r="R216" s="34">
        <f t="shared" si="11"/>
        <v>0</v>
      </c>
      <c r="S216" s="32"/>
      <c r="T216" s="32"/>
      <c r="U216" s="32"/>
      <c r="V216" s="32"/>
      <c r="W216" s="32"/>
      <c r="X216" s="32"/>
      <c r="Y216" s="32"/>
      <c r="Z216" s="43"/>
      <c r="AA216" s="32"/>
      <c r="AB216" s="32"/>
      <c r="AC216" s="44"/>
      <c r="AD216" s="32"/>
      <c r="AE216" s="32"/>
      <c r="AF216" s="32"/>
      <c r="AG216" s="32"/>
      <c r="AH216" s="32"/>
      <c r="AI216" s="32"/>
      <c r="AJ216" s="32"/>
      <c r="AK216" s="32"/>
      <c r="AL216" s="32"/>
      <c r="AM216" s="32"/>
      <c r="AN216" s="32">
        <v>0</v>
      </c>
      <c r="AO216" s="45"/>
      <c r="AP216" s="32"/>
      <c r="AQ216" s="32"/>
      <c r="AR216" s="32">
        <v>0</v>
      </c>
      <c r="AS216" s="32"/>
      <c r="AT216" s="32"/>
      <c r="AU216" s="32"/>
      <c r="AV216" s="32"/>
      <c r="AW216" s="32"/>
      <c r="AX216" s="32"/>
      <c r="AY216" s="32"/>
      <c r="AZ216" s="32"/>
      <c r="BA216" s="32"/>
      <c r="BB216" s="32"/>
      <c r="BC216" s="32"/>
      <c r="BD216" s="32"/>
      <c r="BE216" s="39"/>
      <c r="BF216" s="40">
        <v>0</v>
      </c>
      <c r="BG216" s="40">
        <v>174132</v>
      </c>
      <c r="BH216" s="40">
        <f t="shared" si="10"/>
        <v>0</v>
      </c>
      <c r="BI216" s="41"/>
      <c r="BJ216" s="42"/>
      <c r="BK216" s="42"/>
    </row>
    <row r="217" spans="1:63" ht="82.5" customHeight="1">
      <c r="A217" s="28">
        <v>208</v>
      </c>
      <c r="B217" s="29" t="s">
        <v>908</v>
      </c>
      <c r="C217" s="29" t="s">
        <v>909</v>
      </c>
      <c r="D217" s="29"/>
      <c r="E217" s="29" t="s">
        <v>910</v>
      </c>
      <c r="F217" s="29" t="s">
        <v>911</v>
      </c>
      <c r="G217" s="29"/>
      <c r="H217" s="30"/>
      <c r="I217" s="28" t="s">
        <v>731</v>
      </c>
      <c r="J217" s="28"/>
      <c r="K217" s="28"/>
      <c r="L217" s="31"/>
      <c r="M217" s="31"/>
      <c r="N217" s="32"/>
      <c r="O217" s="32">
        <v>0</v>
      </c>
      <c r="P217" s="32">
        <f t="shared" si="9"/>
        <v>0</v>
      </c>
      <c r="Q217" s="33">
        <v>788</v>
      </c>
      <c r="R217" s="34">
        <f t="shared" si="11"/>
        <v>200</v>
      </c>
      <c r="S217" s="32"/>
      <c r="T217" s="32"/>
      <c r="U217" s="32"/>
      <c r="V217" s="32"/>
      <c r="W217" s="32"/>
      <c r="X217" s="32"/>
      <c r="Y217" s="32"/>
      <c r="Z217" s="43"/>
      <c r="AA217" s="32"/>
      <c r="AB217" s="32"/>
      <c r="AC217" s="78">
        <v>200</v>
      </c>
      <c r="AD217" s="32"/>
      <c r="AE217" s="32"/>
      <c r="AF217" s="32"/>
      <c r="AG217" s="32"/>
      <c r="AH217" s="32"/>
      <c r="AI217" s="32"/>
      <c r="AJ217" s="32"/>
      <c r="AK217" s="32"/>
      <c r="AL217" s="32"/>
      <c r="AM217" s="32"/>
      <c r="AN217" s="32">
        <v>0</v>
      </c>
      <c r="AO217" s="45"/>
      <c r="AP217" s="32"/>
      <c r="AQ217" s="32"/>
      <c r="AR217" s="32">
        <v>0</v>
      </c>
      <c r="AS217" s="32"/>
      <c r="AT217" s="32"/>
      <c r="AU217" s="32"/>
      <c r="AV217" s="32"/>
      <c r="AW217" s="32"/>
      <c r="AX217" s="32"/>
      <c r="AY217" s="32"/>
      <c r="AZ217" s="32"/>
      <c r="BA217" s="32"/>
      <c r="BB217" s="32"/>
      <c r="BC217" s="32"/>
      <c r="BD217" s="32"/>
      <c r="BE217" s="39"/>
      <c r="BF217" s="40">
        <v>0</v>
      </c>
      <c r="BG217" s="40">
        <v>43850</v>
      </c>
      <c r="BH217" s="40">
        <f t="shared" si="10"/>
        <v>8770000</v>
      </c>
      <c r="BI217" s="41"/>
      <c r="BJ217" s="315" t="s">
        <v>6326</v>
      </c>
      <c r="BK217" s="42"/>
    </row>
    <row r="218" spans="1:63" ht="82.5" customHeight="1">
      <c r="A218" s="28">
        <v>209</v>
      </c>
      <c r="B218" s="29" t="s">
        <v>912</v>
      </c>
      <c r="C218" s="29" t="s">
        <v>913</v>
      </c>
      <c r="D218" s="29"/>
      <c r="E218" s="29" t="s">
        <v>914</v>
      </c>
      <c r="F218" s="29" t="s">
        <v>915</v>
      </c>
      <c r="G218" s="29"/>
      <c r="H218" s="30"/>
      <c r="I218" s="28" t="s">
        <v>731</v>
      </c>
      <c r="J218" s="28"/>
      <c r="K218" s="28"/>
      <c r="L218" s="31"/>
      <c r="M218" s="31"/>
      <c r="N218" s="32"/>
      <c r="O218" s="32">
        <v>0</v>
      </c>
      <c r="P218" s="32">
        <f t="shared" si="9"/>
        <v>0</v>
      </c>
      <c r="Q218" s="33">
        <v>300</v>
      </c>
      <c r="R218" s="34">
        <f t="shared" si="11"/>
        <v>50</v>
      </c>
      <c r="S218" s="32"/>
      <c r="T218" s="32"/>
      <c r="U218" s="32"/>
      <c r="V218" s="32"/>
      <c r="W218" s="32"/>
      <c r="X218" s="32"/>
      <c r="Y218" s="32"/>
      <c r="Z218" s="43"/>
      <c r="AA218" s="32"/>
      <c r="AB218" s="32"/>
      <c r="AC218" s="44"/>
      <c r="AD218" s="32"/>
      <c r="AE218" s="32"/>
      <c r="AF218" s="32"/>
      <c r="AG218" s="32">
        <v>50</v>
      </c>
      <c r="AH218" s="32"/>
      <c r="AI218" s="32"/>
      <c r="AJ218" s="32"/>
      <c r="AK218" s="32"/>
      <c r="AL218" s="32"/>
      <c r="AM218" s="32"/>
      <c r="AN218" s="32">
        <v>0</v>
      </c>
      <c r="AO218" s="45"/>
      <c r="AP218" s="32"/>
      <c r="AQ218" s="32"/>
      <c r="AR218" s="32">
        <v>0</v>
      </c>
      <c r="AS218" s="32"/>
      <c r="AT218" s="32"/>
      <c r="AU218" s="32"/>
      <c r="AV218" s="32"/>
      <c r="AW218" s="32"/>
      <c r="AX218" s="32"/>
      <c r="AY218" s="32"/>
      <c r="AZ218" s="32"/>
      <c r="BA218" s="32"/>
      <c r="BB218" s="32"/>
      <c r="BC218" s="32"/>
      <c r="BD218" s="32"/>
      <c r="BE218" s="39"/>
      <c r="BF218" s="40">
        <v>0</v>
      </c>
      <c r="BG218" s="40">
        <v>63850</v>
      </c>
      <c r="BH218" s="40">
        <f t="shared" si="10"/>
        <v>3192500</v>
      </c>
      <c r="BI218" s="41"/>
      <c r="BJ218" s="315" t="s">
        <v>6326</v>
      </c>
      <c r="BK218" s="42"/>
    </row>
    <row r="219" spans="1:63" ht="99" customHeight="1">
      <c r="A219" s="28">
        <v>210</v>
      </c>
      <c r="B219" s="29" t="s">
        <v>916</v>
      </c>
      <c r="C219" s="29" t="s">
        <v>917</v>
      </c>
      <c r="D219" s="29"/>
      <c r="E219" s="29" t="s">
        <v>918</v>
      </c>
      <c r="F219" s="29" t="s">
        <v>919</v>
      </c>
      <c r="G219" s="29"/>
      <c r="H219" s="30"/>
      <c r="I219" s="28" t="s">
        <v>731</v>
      </c>
      <c r="J219" s="28"/>
      <c r="K219" s="28"/>
      <c r="L219" s="31"/>
      <c r="M219" s="31"/>
      <c r="N219" s="32"/>
      <c r="O219" s="32">
        <v>0</v>
      </c>
      <c r="P219" s="32">
        <f t="shared" si="9"/>
        <v>0</v>
      </c>
      <c r="Q219" s="33">
        <v>100</v>
      </c>
      <c r="R219" s="34">
        <f t="shared" si="11"/>
        <v>0</v>
      </c>
      <c r="S219" s="32"/>
      <c r="T219" s="32"/>
      <c r="U219" s="32"/>
      <c r="V219" s="32"/>
      <c r="W219" s="32"/>
      <c r="X219" s="32"/>
      <c r="Y219" s="32"/>
      <c r="Z219" s="43"/>
      <c r="AA219" s="32"/>
      <c r="AB219" s="32"/>
      <c r="AC219" s="44"/>
      <c r="AD219" s="32"/>
      <c r="AE219" s="32"/>
      <c r="AF219" s="32"/>
      <c r="AG219" s="32"/>
      <c r="AH219" s="32"/>
      <c r="AI219" s="32"/>
      <c r="AJ219" s="32"/>
      <c r="AK219" s="32"/>
      <c r="AL219" s="32"/>
      <c r="AM219" s="32"/>
      <c r="AN219" s="32">
        <v>0</v>
      </c>
      <c r="AO219" s="45"/>
      <c r="AP219" s="32"/>
      <c r="AQ219" s="32"/>
      <c r="AR219" s="32">
        <v>0</v>
      </c>
      <c r="AS219" s="32"/>
      <c r="AT219" s="32"/>
      <c r="AU219" s="32"/>
      <c r="AV219" s="32"/>
      <c r="AW219" s="32"/>
      <c r="AX219" s="32"/>
      <c r="AY219" s="32"/>
      <c r="AZ219" s="32"/>
      <c r="BA219" s="32"/>
      <c r="BB219" s="32"/>
      <c r="BC219" s="32"/>
      <c r="BD219" s="32"/>
      <c r="BE219" s="39"/>
      <c r="BF219" s="40">
        <v>0</v>
      </c>
      <c r="BG219" s="40">
        <v>68850</v>
      </c>
      <c r="BH219" s="40">
        <f t="shared" si="10"/>
        <v>0</v>
      </c>
      <c r="BI219" s="41"/>
      <c r="BJ219" s="42"/>
      <c r="BK219" s="42"/>
    </row>
    <row r="220" spans="1:63" ht="232.5" customHeight="1">
      <c r="A220" s="28">
        <v>211</v>
      </c>
      <c r="B220" s="29" t="s">
        <v>920</v>
      </c>
      <c r="C220" s="29" t="s">
        <v>921</v>
      </c>
      <c r="D220" s="29"/>
      <c r="E220" s="29" t="s">
        <v>922</v>
      </c>
      <c r="F220" s="29">
        <v>0</v>
      </c>
      <c r="G220" s="80" t="s">
        <v>923</v>
      </c>
      <c r="H220" s="30"/>
      <c r="I220" s="28" t="s">
        <v>731</v>
      </c>
      <c r="J220" s="28"/>
      <c r="K220" s="28"/>
      <c r="L220" s="55">
        <v>0</v>
      </c>
      <c r="M220" s="55">
        <v>0</v>
      </c>
      <c r="N220" s="32"/>
      <c r="O220" s="32">
        <v>0</v>
      </c>
      <c r="P220" s="32">
        <f t="shared" si="9"/>
        <v>0</v>
      </c>
      <c r="Q220" s="33">
        <v>1200</v>
      </c>
      <c r="R220" s="34">
        <f t="shared" si="11"/>
        <v>1212</v>
      </c>
      <c r="S220" s="32"/>
      <c r="T220" s="32"/>
      <c r="U220" s="32"/>
      <c r="V220" s="32"/>
      <c r="W220" s="32"/>
      <c r="X220" s="32"/>
      <c r="Y220" s="32"/>
      <c r="Z220" s="54"/>
      <c r="AA220" s="32"/>
      <c r="AB220" s="32"/>
      <c r="AC220" s="48">
        <v>1200</v>
      </c>
      <c r="AD220" s="32"/>
      <c r="AE220" s="32"/>
      <c r="AF220" s="32"/>
      <c r="AG220" s="32"/>
      <c r="AH220" s="32"/>
      <c r="AI220" s="32"/>
      <c r="AJ220" s="32"/>
      <c r="AK220" s="32"/>
      <c r="AL220" s="32"/>
      <c r="AM220" s="32"/>
      <c r="AN220" s="32">
        <v>0</v>
      </c>
      <c r="AO220" s="45"/>
      <c r="AP220" s="32"/>
      <c r="AQ220" s="32"/>
      <c r="AR220" s="32">
        <v>0</v>
      </c>
      <c r="AS220" s="32"/>
      <c r="AT220" s="32"/>
      <c r="AU220" s="32"/>
      <c r="AV220" s="32"/>
      <c r="AW220" s="32"/>
      <c r="AX220" s="32"/>
      <c r="AY220" s="32"/>
      <c r="AZ220" s="32"/>
      <c r="BA220" s="51">
        <v>12</v>
      </c>
      <c r="BB220" s="32"/>
      <c r="BC220" s="32"/>
      <c r="BD220" s="32"/>
      <c r="BE220" s="39"/>
      <c r="BF220" s="40">
        <v>0</v>
      </c>
      <c r="BG220" s="40">
        <v>48800</v>
      </c>
      <c r="BH220" s="40">
        <f t="shared" si="10"/>
        <v>59145600</v>
      </c>
      <c r="BI220" s="41"/>
      <c r="BJ220" s="315" t="s">
        <v>6326</v>
      </c>
      <c r="BK220" s="42"/>
    </row>
    <row r="221" spans="1:63" ht="189.75" customHeight="1">
      <c r="A221" s="28">
        <v>212</v>
      </c>
      <c r="B221" s="29" t="s">
        <v>924</v>
      </c>
      <c r="C221" s="29" t="s">
        <v>925</v>
      </c>
      <c r="D221" s="29"/>
      <c r="E221" s="29" t="s">
        <v>926</v>
      </c>
      <c r="F221" s="29" t="s">
        <v>927</v>
      </c>
      <c r="G221" s="81" t="s">
        <v>928</v>
      </c>
      <c r="H221" s="30"/>
      <c r="I221" s="28" t="s">
        <v>731</v>
      </c>
      <c r="J221" s="28"/>
      <c r="K221" s="28"/>
      <c r="L221" s="31"/>
      <c r="M221" s="31"/>
      <c r="N221" s="32"/>
      <c r="O221" s="32">
        <v>0</v>
      </c>
      <c r="P221" s="32">
        <f t="shared" si="9"/>
        <v>0</v>
      </c>
      <c r="Q221" s="33">
        <v>200</v>
      </c>
      <c r="R221" s="34">
        <f t="shared" si="11"/>
        <v>150</v>
      </c>
      <c r="S221" s="32"/>
      <c r="T221" s="32"/>
      <c r="U221" s="32"/>
      <c r="V221" s="32"/>
      <c r="W221" s="32"/>
      <c r="X221" s="32"/>
      <c r="Y221" s="32"/>
      <c r="Z221" s="43"/>
      <c r="AA221" s="32"/>
      <c r="AB221" s="32"/>
      <c r="AC221" s="78">
        <v>30</v>
      </c>
      <c r="AD221" s="32"/>
      <c r="AE221" s="32"/>
      <c r="AF221" s="32"/>
      <c r="AG221" s="32">
        <v>100</v>
      </c>
      <c r="AH221" s="32"/>
      <c r="AI221" s="32"/>
      <c r="AJ221" s="32"/>
      <c r="AK221" s="32">
        <v>20</v>
      </c>
      <c r="AL221" s="32"/>
      <c r="AM221" s="32"/>
      <c r="AN221" s="32">
        <v>0</v>
      </c>
      <c r="AO221" s="45"/>
      <c r="AP221" s="32"/>
      <c r="AQ221" s="32"/>
      <c r="AR221" s="32">
        <v>0</v>
      </c>
      <c r="AS221" s="32"/>
      <c r="AT221" s="32"/>
      <c r="AU221" s="32"/>
      <c r="AV221" s="32"/>
      <c r="AW221" s="32"/>
      <c r="AX221" s="32"/>
      <c r="AY221" s="32"/>
      <c r="AZ221" s="32"/>
      <c r="BA221" s="32"/>
      <c r="BB221" s="32"/>
      <c r="BC221" s="32"/>
      <c r="BD221" s="32"/>
      <c r="BE221" s="39"/>
      <c r="BF221" s="40">
        <v>0</v>
      </c>
      <c r="BG221" s="40">
        <v>162925</v>
      </c>
      <c r="BH221" s="40">
        <f t="shared" si="10"/>
        <v>24438750</v>
      </c>
      <c r="BI221" s="41"/>
      <c r="BJ221" s="315" t="s">
        <v>6328</v>
      </c>
      <c r="BK221" s="42"/>
    </row>
    <row r="222" spans="1:63" ht="183.75" customHeight="1">
      <c r="A222" s="28">
        <v>213</v>
      </c>
      <c r="B222" s="29" t="s">
        <v>929</v>
      </c>
      <c r="C222" s="29" t="s">
        <v>930</v>
      </c>
      <c r="D222" s="29"/>
      <c r="E222" s="29" t="s">
        <v>931</v>
      </c>
      <c r="F222" s="29" t="s">
        <v>932</v>
      </c>
      <c r="G222" s="29"/>
      <c r="H222" s="30"/>
      <c r="I222" s="28" t="s">
        <v>731</v>
      </c>
      <c r="J222" s="28"/>
      <c r="K222" s="28"/>
      <c r="L222" s="31"/>
      <c r="M222" s="31"/>
      <c r="N222" s="32"/>
      <c r="O222" s="32">
        <v>0</v>
      </c>
      <c r="P222" s="32">
        <f t="shared" si="9"/>
        <v>0</v>
      </c>
      <c r="Q222" s="33">
        <v>200</v>
      </c>
      <c r="R222" s="34">
        <f t="shared" si="11"/>
        <v>0</v>
      </c>
      <c r="S222" s="32"/>
      <c r="T222" s="32"/>
      <c r="U222" s="32"/>
      <c r="V222" s="32"/>
      <c r="W222" s="32"/>
      <c r="X222" s="32"/>
      <c r="Y222" s="32"/>
      <c r="Z222" s="43"/>
      <c r="AA222" s="32"/>
      <c r="AB222" s="32"/>
      <c r="AC222" s="44"/>
      <c r="AD222" s="32"/>
      <c r="AE222" s="32"/>
      <c r="AF222" s="32"/>
      <c r="AG222" s="32"/>
      <c r="AH222" s="32"/>
      <c r="AI222" s="32"/>
      <c r="AJ222" s="32"/>
      <c r="AK222" s="32"/>
      <c r="AL222" s="32"/>
      <c r="AM222" s="32"/>
      <c r="AN222" s="32">
        <v>0</v>
      </c>
      <c r="AO222" s="45"/>
      <c r="AP222" s="32"/>
      <c r="AQ222" s="32"/>
      <c r="AR222" s="32">
        <v>0</v>
      </c>
      <c r="AS222" s="32"/>
      <c r="AT222" s="32"/>
      <c r="AU222" s="32"/>
      <c r="AV222" s="32"/>
      <c r="AW222" s="32"/>
      <c r="AX222" s="32"/>
      <c r="AY222" s="32"/>
      <c r="AZ222" s="32"/>
      <c r="BA222" s="32"/>
      <c r="BB222" s="32"/>
      <c r="BC222" s="32"/>
      <c r="BD222" s="32"/>
      <c r="BE222" s="39"/>
      <c r="BF222" s="40">
        <v>0</v>
      </c>
      <c r="BG222" s="40">
        <v>53850</v>
      </c>
      <c r="BH222" s="40">
        <f t="shared" si="10"/>
        <v>0</v>
      </c>
      <c r="BI222" s="41"/>
      <c r="BJ222" s="42"/>
      <c r="BK222" s="42"/>
    </row>
    <row r="223" spans="1:63" ht="113.25" customHeight="1">
      <c r="A223" s="28">
        <v>214</v>
      </c>
      <c r="B223" s="29" t="s">
        <v>933</v>
      </c>
      <c r="C223" s="341" t="s">
        <v>934</v>
      </c>
      <c r="D223" s="341"/>
      <c r="E223" s="341" t="s">
        <v>935</v>
      </c>
      <c r="F223" s="342" t="s">
        <v>6373</v>
      </c>
      <c r="G223" s="29"/>
      <c r="H223" s="30"/>
      <c r="I223" s="28" t="s">
        <v>731</v>
      </c>
      <c r="J223" s="28"/>
      <c r="K223" s="28"/>
      <c r="L223" s="31"/>
      <c r="M223" s="31"/>
      <c r="N223" s="32"/>
      <c r="O223" s="32">
        <v>0</v>
      </c>
      <c r="P223" s="32">
        <f t="shared" si="9"/>
        <v>0</v>
      </c>
      <c r="Q223" s="33">
        <v>480</v>
      </c>
      <c r="R223" s="340">
        <f t="shared" si="11"/>
        <v>12</v>
      </c>
      <c r="S223" s="32"/>
      <c r="T223" s="32"/>
      <c r="U223" s="32"/>
      <c r="V223" s="32"/>
      <c r="W223" s="32"/>
      <c r="X223" s="32"/>
      <c r="Y223" s="32"/>
      <c r="Z223" s="43"/>
      <c r="AA223" s="32"/>
      <c r="AB223" s="32"/>
      <c r="AC223" s="44"/>
      <c r="AD223" s="32"/>
      <c r="AE223" s="32"/>
      <c r="AF223" s="32"/>
      <c r="AG223" s="32"/>
      <c r="AH223" s="32"/>
      <c r="AI223" s="32"/>
      <c r="AJ223" s="32"/>
      <c r="AK223" s="32"/>
      <c r="AL223" s="32"/>
      <c r="AM223" s="32"/>
      <c r="AN223" s="32">
        <v>0</v>
      </c>
      <c r="AO223" s="45"/>
      <c r="AP223" s="32"/>
      <c r="AQ223" s="32"/>
      <c r="AR223" s="32">
        <v>0</v>
      </c>
      <c r="AS223" s="32"/>
      <c r="AT223" s="32"/>
      <c r="AU223" s="32"/>
      <c r="AV223" s="32"/>
      <c r="AW223" s="32"/>
      <c r="AX223" s="32"/>
      <c r="AY223" s="32"/>
      <c r="AZ223" s="32"/>
      <c r="BA223" s="37">
        <v>12</v>
      </c>
      <c r="BB223" s="32"/>
      <c r="BC223" s="32"/>
      <c r="BD223" s="32"/>
      <c r="BE223" s="39"/>
      <c r="BF223" s="40">
        <v>0</v>
      </c>
      <c r="BG223" s="40">
        <v>30450</v>
      </c>
      <c r="BH223" s="40">
        <f t="shared" si="10"/>
        <v>365400</v>
      </c>
      <c r="BI223" s="41"/>
      <c r="BJ223" s="315" t="s">
        <v>6039</v>
      </c>
      <c r="BK223" s="42"/>
    </row>
    <row r="224" spans="1:63" ht="106.5" customHeight="1">
      <c r="A224" s="28">
        <v>215</v>
      </c>
      <c r="B224" s="29" t="s">
        <v>936</v>
      </c>
      <c r="C224" s="29" t="s">
        <v>937</v>
      </c>
      <c r="D224" s="29"/>
      <c r="E224" s="29" t="s">
        <v>938</v>
      </c>
      <c r="F224" s="330" t="s">
        <v>6376</v>
      </c>
      <c r="G224" s="344"/>
      <c r="H224" s="30"/>
      <c r="I224" s="28" t="s">
        <v>731</v>
      </c>
      <c r="J224" s="28"/>
      <c r="K224" s="28"/>
      <c r="L224" s="55">
        <v>0</v>
      </c>
      <c r="M224" s="55">
        <v>0</v>
      </c>
      <c r="N224" s="32"/>
      <c r="O224" s="32">
        <v>0</v>
      </c>
      <c r="P224" s="32">
        <f t="shared" si="9"/>
        <v>0</v>
      </c>
      <c r="Q224" s="33">
        <v>1200</v>
      </c>
      <c r="R224" s="34">
        <f t="shared" si="11"/>
        <v>1512</v>
      </c>
      <c r="S224" s="32"/>
      <c r="T224" s="32"/>
      <c r="U224" s="32"/>
      <c r="V224" s="32"/>
      <c r="W224" s="32"/>
      <c r="X224" s="32"/>
      <c r="Y224" s="32"/>
      <c r="Z224" s="54"/>
      <c r="AA224" s="32"/>
      <c r="AB224" s="32"/>
      <c r="AC224" s="48">
        <v>1500</v>
      </c>
      <c r="AD224" s="32"/>
      <c r="AE224" s="32"/>
      <c r="AF224" s="32"/>
      <c r="AG224" s="32"/>
      <c r="AH224" s="32"/>
      <c r="AI224" s="32"/>
      <c r="AJ224" s="32"/>
      <c r="AK224" s="32"/>
      <c r="AL224" s="32"/>
      <c r="AM224" s="32"/>
      <c r="AN224" s="32">
        <v>0</v>
      </c>
      <c r="AO224" s="45"/>
      <c r="AP224" s="32"/>
      <c r="AQ224" s="32"/>
      <c r="AR224" s="32">
        <v>0</v>
      </c>
      <c r="AS224" s="32"/>
      <c r="AT224" s="32"/>
      <c r="AU224" s="32"/>
      <c r="AV224" s="32"/>
      <c r="AW224" s="32"/>
      <c r="AX224" s="32"/>
      <c r="AY224" s="32"/>
      <c r="AZ224" s="32"/>
      <c r="BA224" s="37">
        <v>12</v>
      </c>
      <c r="BB224" s="32"/>
      <c r="BC224" s="32"/>
      <c r="BD224" s="32"/>
      <c r="BE224" s="39"/>
      <c r="BF224" s="40">
        <v>0</v>
      </c>
      <c r="BG224" s="40">
        <v>41839</v>
      </c>
      <c r="BH224" s="40">
        <f t="shared" si="10"/>
        <v>63260568</v>
      </c>
      <c r="BI224" s="41"/>
      <c r="BJ224" s="315" t="s">
        <v>6326</v>
      </c>
      <c r="BK224" s="42"/>
    </row>
    <row r="225" spans="1:63" ht="82.5" customHeight="1">
      <c r="A225" s="28">
        <v>216</v>
      </c>
      <c r="B225" s="29" t="s">
        <v>939</v>
      </c>
      <c r="C225" s="29" t="s">
        <v>940</v>
      </c>
      <c r="D225" s="29"/>
      <c r="E225" s="29" t="s">
        <v>941</v>
      </c>
      <c r="F225" s="29" t="s">
        <v>942</v>
      </c>
      <c r="G225" s="29"/>
      <c r="H225" s="30"/>
      <c r="I225" s="28" t="s">
        <v>731</v>
      </c>
      <c r="J225" s="28"/>
      <c r="K225" s="28"/>
      <c r="L225" s="31"/>
      <c r="M225" s="31"/>
      <c r="N225" s="32"/>
      <c r="O225" s="32">
        <v>0</v>
      </c>
      <c r="P225" s="32">
        <f t="shared" si="9"/>
        <v>0</v>
      </c>
      <c r="Q225" s="33">
        <v>400</v>
      </c>
      <c r="R225" s="34">
        <f t="shared" si="11"/>
        <v>0</v>
      </c>
      <c r="S225" s="32"/>
      <c r="T225" s="32"/>
      <c r="U225" s="32"/>
      <c r="V225" s="32"/>
      <c r="W225" s="32"/>
      <c r="X225" s="32"/>
      <c r="Y225" s="32"/>
      <c r="Z225" s="43"/>
      <c r="AA225" s="32"/>
      <c r="AB225" s="32"/>
      <c r="AC225" s="44"/>
      <c r="AD225" s="32"/>
      <c r="AE225" s="32"/>
      <c r="AF225" s="32"/>
      <c r="AG225" s="32"/>
      <c r="AH225" s="32"/>
      <c r="AI225" s="32"/>
      <c r="AJ225" s="32"/>
      <c r="AK225" s="32"/>
      <c r="AL225" s="32"/>
      <c r="AM225" s="32"/>
      <c r="AN225" s="32">
        <v>0</v>
      </c>
      <c r="AO225" s="43"/>
      <c r="AP225" s="32"/>
      <c r="AQ225" s="32"/>
      <c r="AR225" s="32">
        <v>0</v>
      </c>
      <c r="AS225" s="32"/>
      <c r="AT225" s="32"/>
      <c r="AU225" s="32"/>
      <c r="AV225" s="32"/>
      <c r="AW225" s="32"/>
      <c r="AX225" s="32"/>
      <c r="AY225" s="32"/>
      <c r="AZ225" s="32"/>
      <c r="BA225" s="32"/>
      <c r="BB225" s="32"/>
      <c r="BC225" s="32"/>
      <c r="BD225" s="32"/>
      <c r="BE225" s="39"/>
      <c r="BF225" s="40">
        <v>0</v>
      </c>
      <c r="BG225" s="40">
        <v>53850</v>
      </c>
      <c r="BH225" s="40">
        <f t="shared" si="10"/>
        <v>0</v>
      </c>
      <c r="BI225" s="41"/>
      <c r="BJ225" s="42"/>
      <c r="BK225" s="42"/>
    </row>
    <row r="226" spans="1:63" ht="127.5" customHeight="1">
      <c r="A226" s="28">
        <v>217</v>
      </c>
      <c r="B226" s="29" t="s">
        <v>943</v>
      </c>
      <c r="C226" s="29" t="s">
        <v>944</v>
      </c>
      <c r="D226" s="29"/>
      <c r="E226" s="29" t="s">
        <v>935</v>
      </c>
      <c r="F226" s="330" t="s">
        <v>945</v>
      </c>
      <c r="G226" s="29"/>
      <c r="H226" s="30"/>
      <c r="I226" s="28" t="s">
        <v>731</v>
      </c>
      <c r="J226" s="28"/>
      <c r="K226" s="28"/>
      <c r="L226" s="55">
        <v>7092</v>
      </c>
      <c r="M226" s="55">
        <v>8946</v>
      </c>
      <c r="N226" s="32"/>
      <c r="O226" s="32">
        <v>0</v>
      </c>
      <c r="P226" s="32">
        <f t="shared" si="9"/>
        <v>0</v>
      </c>
      <c r="Q226" s="33">
        <v>2900</v>
      </c>
      <c r="R226" s="34">
        <f t="shared" si="11"/>
        <v>1560</v>
      </c>
      <c r="S226" s="32"/>
      <c r="T226" s="32"/>
      <c r="U226" s="32"/>
      <c r="V226" s="32"/>
      <c r="W226" s="32"/>
      <c r="X226" s="32"/>
      <c r="Y226" s="32"/>
      <c r="Z226" s="54"/>
      <c r="AA226" s="32"/>
      <c r="AB226" s="32"/>
      <c r="AC226" s="48">
        <v>1500</v>
      </c>
      <c r="AD226" s="32">
        <v>60</v>
      </c>
      <c r="AE226" s="32"/>
      <c r="AF226" s="32"/>
      <c r="AG226" s="32"/>
      <c r="AH226" s="32"/>
      <c r="AI226" s="32"/>
      <c r="AJ226" s="32"/>
      <c r="AK226" s="32"/>
      <c r="AL226" s="32"/>
      <c r="AM226" s="32"/>
      <c r="AN226" s="32">
        <v>0</v>
      </c>
      <c r="AO226" s="45"/>
      <c r="AP226" s="32"/>
      <c r="AQ226" s="32"/>
      <c r="AR226" s="32">
        <v>0</v>
      </c>
      <c r="AS226" s="32"/>
      <c r="AT226" s="32"/>
      <c r="AU226" s="32"/>
      <c r="AV226" s="32"/>
      <c r="AW226" s="32"/>
      <c r="AX226" s="32"/>
      <c r="AY226" s="32"/>
      <c r="AZ226" s="32"/>
      <c r="BA226" s="32"/>
      <c r="BB226" s="32"/>
      <c r="BC226" s="32"/>
      <c r="BD226" s="32"/>
      <c r="BE226" s="39"/>
      <c r="BF226" s="40">
        <v>0</v>
      </c>
      <c r="BG226" s="40">
        <v>75000</v>
      </c>
      <c r="BH226" s="40">
        <f t="shared" si="10"/>
        <v>117000000</v>
      </c>
      <c r="BI226" s="41"/>
      <c r="BJ226" s="315" t="s">
        <v>6326</v>
      </c>
      <c r="BK226" s="42"/>
    </row>
    <row r="227" spans="1:63" ht="82.5" customHeight="1">
      <c r="A227" s="28">
        <v>218</v>
      </c>
      <c r="B227" s="29" t="s">
        <v>946</v>
      </c>
      <c r="C227" s="29" t="s">
        <v>947</v>
      </c>
      <c r="D227" s="29"/>
      <c r="E227" s="29" t="s">
        <v>935</v>
      </c>
      <c r="F227" s="29" t="s">
        <v>948</v>
      </c>
      <c r="G227" s="29"/>
      <c r="H227" s="30"/>
      <c r="I227" s="28" t="s">
        <v>731</v>
      </c>
      <c r="J227" s="28"/>
      <c r="K227" s="28"/>
      <c r="L227" s="31"/>
      <c r="M227" s="31"/>
      <c r="N227" s="32"/>
      <c r="O227" s="32">
        <v>0</v>
      </c>
      <c r="P227" s="32">
        <f t="shared" si="9"/>
        <v>0</v>
      </c>
      <c r="Q227" s="33">
        <v>360</v>
      </c>
      <c r="R227" s="34">
        <f t="shared" si="11"/>
        <v>0</v>
      </c>
      <c r="S227" s="32"/>
      <c r="T227" s="32"/>
      <c r="U227" s="32"/>
      <c r="V227" s="32"/>
      <c r="W227" s="32"/>
      <c r="X227" s="32"/>
      <c r="Y227" s="32"/>
      <c r="Z227" s="43"/>
      <c r="AA227" s="32"/>
      <c r="AB227" s="32"/>
      <c r="AC227" s="44"/>
      <c r="AD227" s="32"/>
      <c r="AE227" s="32"/>
      <c r="AF227" s="32"/>
      <c r="AG227" s="32"/>
      <c r="AH227" s="32"/>
      <c r="AI227" s="32"/>
      <c r="AJ227" s="32"/>
      <c r="AK227" s="32"/>
      <c r="AL227" s="32"/>
      <c r="AM227" s="32"/>
      <c r="AN227" s="32">
        <v>0</v>
      </c>
      <c r="AO227" s="45"/>
      <c r="AP227" s="32"/>
      <c r="AQ227" s="32"/>
      <c r="AR227" s="32">
        <v>0</v>
      </c>
      <c r="AS227" s="32"/>
      <c r="AT227" s="32"/>
      <c r="AU227" s="32"/>
      <c r="AV227" s="32"/>
      <c r="AW227" s="32"/>
      <c r="AX227" s="32"/>
      <c r="AY227" s="32"/>
      <c r="AZ227" s="32"/>
      <c r="BA227" s="32"/>
      <c r="BB227" s="32"/>
      <c r="BC227" s="32"/>
      <c r="BD227" s="32"/>
      <c r="BE227" s="39"/>
      <c r="BF227" s="40">
        <v>0</v>
      </c>
      <c r="BG227" s="40">
        <v>28500</v>
      </c>
      <c r="BH227" s="40">
        <f t="shared" si="10"/>
        <v>0</v>
      </c>
      <c r="BI227" s="41"/>
      <c r="BJ227" s="42"/>
      <c r="BK227" s="42"/>
    </row>
    <row r="228" spans="1:63" ht="99" customHeight="1">
      <c r="A228" s="28">
        <v>219</v>
      </c>
      <c r="B228" s="29" t="s">
        <v>949</v>
      </c>
      <c r="C228" s="343" t="s">
        <v>6374</v>
      </c>
      <c r="D228" s="341"/>
      <c r="E228" s="341" t="s">
        <v>950</v>
      </c>
      <c r="F228" s="342" t="s">
        <v>6375</v>
      </c>
      <c r="G228" s="29"/>
      <c r="H228" s="30"/>
      <c r="I228" s="28" t="s">
        <v>731</v>
      </c>
      <c r="J228" s="28"/>
      <c r="K228" s="28"/>
      <c r="L228" s="55">
        <v>0</v>
      </c>
      <c r="M228" s="55">
        <v>0</v>
      </c>
      <c r="N228" s="32"/>
      <c r="O228" s="32">
        <v>0</v>
      </c>
      <c r="P228" s="32">
        <f t="shared" si="9"/>
        <v>0</v>
      </c>
      <c r="Q228" s="33">
        <v>296</v>
      </c>
      <c r="R228" s="34">
        <f t="shared" si="11"/>
        <v>400</v>
      </c>
      <c r="S228" s="32"/>
      <c r="T228" s="32"/>
      <c r="U228" s="32"/>
      <c r="V228" s="32"/>
      <c r="W228" s="32"/>
      <c r="X228" s="32"/>
      <c r="Y228" s="32"/>
      <c r="Z228" s="47">
        <v>100</v>
      </c>
      <c r="AA228" s="32"/>
      <c r="AB228" s="32"/>
      <c r="AC228" s="48">
        <v>300</v>
      </c>
      <c r="AD228" s="32"/>
      <c r="AE228" s="32"/>
      <c r="AF228" s="32"/>
      <c r="AG228" s="32"/>
      <c r="AH228" s="32"/>
      <c r="AI228" s="32"/>
      <c r="AJ228" s="32"/>
      <c r="AK228" s="32"/>
      <c r="AL228" s="32"/>
      <c r="AM228" s="32"/>
      <c r="AN228" s="32">
        <v>0</v>
      </c>
      <c r="AO228" s="45"/>
      <c r="AP228" s="32"/>
      <c r="AQ228" s="32"/>
      <c r="AR228" s="32">
        <v>0</v>
      </c>
      <c r="AS228" s="32"/>
      <c r="AT228" s="32"/>
      <c r="AU228" s="32"/>
      <c r="AV228" s="32"/>
      <c r="AW228" s="32"/>
      <c r="AX228" s="32"/>
      <c r="AY228" s="32"/>
      <c r="AZ228" s="32"/>
      <c r="BA228" s="32"/>
      <c r="BB228" s="32"/>
      <c r="BC228" s="32"/>
      <c r="BD228" s="32"/>
      <c r="BE228" s="82" t="s">
        <v>951</v>
      </c>
      <c r="BF228" s="40">
        <v>0</v>
      </c>
      <c r="BG228" s="40">
        <v>64000</v>
      </c>
      <c r="BH228" s="40">
        <f t="shared" si="10"/>
        <v>25600000</v>
      </c>
      <c r="BI228" s="41"/>
      <c r="BJ228" s="315" t="s">
        <v>6326</v>
      </c>
      <c r="BK228" s="42"/>
    </row>
    <row r="229" spans="1:63" ht="99" customHeight="1">
      <c r="A229" s="28">
        <v>220</v>
      </c>
      <c r="B229" s="29" t="s">
        <v>952</v>
      </c>
      <c r="C229" s="29" t="s">
        <v>953</v>
      </c>
      <c r="D229" s="29"/>
      <c r="E229" s="29" t="s">
        <v>935</v>
      </c>
      <c r="F229" s="29" t="s">
        <v>954</v>
      </c>
      <c r="G229" s="29"/>
      <c r="H229" s="30"/>
      <c r="I229" s="28" t="s">
        <v>731</v>
      </c>
      <c r="J229" s="28"/>
      <c r="K229" s="28"/>
      <c r="L229" s="31"/>
      <c r="M229" s="31"/>
      <c r="N229" s="32"/>
      <c r="O229" s="32">
        <v>0</v>
      </c>
      <c r="P229" s="32">
        <f t="shared" si="9"/>
        <v>0</v>
      </c>
      <c r="Q229" s="33">
        <v>720</v>
      </c>
      <c r="R229" s="34">
        <f t="shared" si="11"/>
        <v>0</v>
      </c>
      <c r="S229" s="32"/>
      <c r="T229" s="32"/>
      <c r="U229" s="32"/>
      <c r="V229" s="32"/>
      <c r="W229" s="32"/>
      <c r="X229" s="32"/>
      <c r="Y229" s="32"/>
      <c r="Z229" s="43"/>
      <c r="AA229" s="32"/>
      <c r="AB229" s="32"/>
      <c r="AC229" s="44"/>
      <c r="AD229" s="32"/>
      <c r="AE229" s="32"/>
      <c r="AF229" s="32"/>
      <c r="AG229" s="32"/>
      <c r="AH229" s="32"/>
      <c r="AI229" s="32"/>
      <c r="AJ229" s="32"/>
      <c r="AK229" s="32"/>
      <c r="AL229" s="32"/>
      <c r="AM229" s="32"/>
      <c r="AN229" s="32">
        <v>0</v>
      </c>
      <c r="AO229" s="45"/>
      <c r="AP229" s="32"/>
      <c r="AQ229" s="32"/>
      <c r="AR229" s="32">
        <v>0</v>
      </c>
      <c r="AS229" s="32"/>
      <c r="AT229" s="32"/>
      <c r="AU229" s="32"/>
      <c r="AV229" s="32"/>
      <c r="AW229" s="32"/>
      <c r="AX229" s="32"/>
      <c r="AY229" s="32"/>
      <c r="AZ229" s="32"/>
      <c r="BA229" s="32"/>
      <c r="BB229" s="32"/>
      <c r="BC229" s="32"/>
      <c r="BD229" s="32"/>
      <c r="BE229" s="39"/>
      <c r="BF229" s="40">
        <v>0</v>
      </c>
      <c r="BG229" s="40">
        <v>27930</v>
      </c>
      <c r="BH229" s="40">
        <f t="shared" si="10"/>
        <v>0</v>
      </c>
      <c r="BI229" s="41"/>
      <c r="BJ229" s="42"/>
      <c r="BK229" s="42"/>
    </row>
    <row r="230" spans="1:63" ht="181.5">
      <c r="A230" s="28">
        <v>221</v>
      </c>
      <c r="B230" s="29" t="s">
        <v>955</v>
      </c>
      <c r="C230" s="29" t="s">
        <v>956</v>
      </c>
      <c r="D230" s="29"/>
      <c r="E230" s="29" t="s">
        <v>935</v>
      </c>
      <c r="F230" s="29" t="s">
        <v>957</v>
      </c>
      <c r="G230" s="80" t="s">
        <v>958</v>
      </c>
      <c r="H230" s="28" t="s">
        <v>731</v>
      </c>
      <c r="I230" s="28" t="s">
        <v>731</v>
      </c>
      <c r="J230" s="28"/>
      <c r="K230" s="28"/>
      <c r="L230" s="55">
        <v>284</v>
      </c>
      <c r="M230" s="55">
        <v>0</v>
      </c>
      <c r="N230" s="32"/>
      <c r="O230" s="32">
        <v>0</v>
      </c>
      <c r="P230" s="32">
        <f t="shared" si="9"/>
        <v>0</v>
      </c>
      <c r="Q230" s="33">
        <v>1160</v>
      </c>
      <c r="R230" s="34">
        <f t="shared" si="11"/>
        <v>2112</v>
      </c>
      <c r="S230" s="32"/>
      <c r="T230" s="32"/>
      <c r="U230" s="32"/>
      <c r="V230" s="32"/>
      <c r="W230" s="32"/>
      <c r="X230" s="32"/>
      <c r="Y230" s="32"/>
      <c r="Z230" s="47">
        <v>200</v>
      </c>
      <c r="AA230" s="32"/>
      <c r="AB230" s="32"/>
      <c r="AC230" s="48">
        <v>1900</v>
      </c>
      <c r="AD230" s="32"/>
      <c r="AE230" s="32"/>
      <c r="AF230" s="32"/>
      <c r="AG230" s="32"/>
      <c r="AH230" s="32"/>
      <c r="AI230" s="32"/>
      <c r="AJ230" s="32"/>
      <c r="AK230" s="32"/>
      <c r="AL230" s="32"/>
      <c r="AM230" s="32"/>
      <c r="AN230" s="32">
        <v>0</v>
      </c>
      <c r="AO230" s="45"/>
      <c r="AP230" s="32"/>
      <c r="AQ230" s="32"/>
      <c r="AR230" s="32">
        <v>0</v>
      </c>
      <c r="AS230" s="32"/>
      <c r="AT230" s="32"/>
      <c r="AU230" s="32"/>
      <c r="AV230" s="32"/>
      <c r="AW230" s="32"/>
      <c r="AX230" s="32"/>
      <c r="AY230" s="32"/>
      <c r="AZ230" s="32"/>
      <c r="BA230" s="51">
        <v>12</v>
      </c>
      <c r="BB230" s="32"/>
      <c r="BC230" s="32"/>
      <c r="BD230" s="32"/>
      <c r="BE230" s="46" t="s">
        <v>959</v>
      </c>
      <c r="BF230" s="40">
        <v>0</v>
      </c>
      <c r="BG230" s="40">
        <v>27930</v>
      </c>
      <c r="BH230" s="40">
        <f t="shared" si="10"/>
        <v>58988160</v>
      </c>
      <c r="BI230" s="41"/>
      <c r="BJ230" s="315" t="s">
        <v>6328</v>
      </c>
      <c r="BK230" s="42" t="s">
        <v>6333</v>
      </c>
    </row>
    <row r="231" spans="1:63" ht="99">
      <c r="A231" s="28">
        <v>222</v>
      </c>
      <c r="B231" s="29" t="s">
        <v>960</v>
      </c>
      <c r="C231" s="29" t="s">
        <v>961</v>
      </c>
      <c r="D231" s="29"/>
      <c r="E231" s="29" t="s">
        <v>950</v>
      </c>
      <c r="F231" s="29" t="s">
        <v>962</v>
      </c>
      <c r="G231" s="83"/>
      <c r="H231" s="30"/>
      <c r="I231" s="28" t="s">
        <v>731</v>
      </c>
      <c r="J231" s="28"/>
      <c r="K231" s="28"/>
      <c r="L231" s="55">
        <v>0</v>
      </c>
      <c r="M231" s="55">
        <v>0</v>
      </c>
      <c r="N231" s="32"/>
      <c r="O231" s="32">
        <v>0</v>
      </c>
      <c r="P231" s="32">
        <f t="shared" si="9"/>
        <v>0</v>
      </c>
      <c r="Q231" s="33">
        <v>1106</v>
      </c>
      <c r="R231" s="34">
        <f t="shared" si="11"/>
        <v>1000</v>
      </c>
      <c r="S231" s="32"/>
      <c r="T231" s="32"/>
      <c r="U231" s="32"/>
      <c r="V231" s="32"/>
      <c r="W231" s="32"/>
      <c r="X231" s="32"/>
      <c r="Y231" s="32"/>
      <c r="Z231" s="54"/>
      <c r="AA231" s="32"/>
      <c r="AB231" s="32"/>
      <c r="AC231" s="48">
        <v>1000</v>
      </c>
      <c r="AD231" s="32"/>
      <c r="AE231" s="32"/>
      <c r="AF231" s="32"/>
      <c r="AG231" s="32"/>
      <c r="AH231" s="32"/>
      <c r="AI231" s="32"/>
      <c r="AJ231" s="32"/>
      <c r="AK231" s="32"/>
      <c r="AL231" s="32"/>
      <c r="AM231" s="32"/>
      <c r="AN231" s="32">
        <v>0</v>
      </c>
      <c r="AO231" s="45"/>
      <c r="AP231" s="32"/>
      <c r="AQ231" s="32"/>
      <c r="AR231" s="32">
        <v>0</v>
      </c>
      <c r="AS231" s="32"/>
      <c r="AT231" s="32"/>
      <c r="AU231" s="32"/>
      <c r="AV231" s="32"/>
      <c r="AW231" s="32"/>
      <c r="AX231" s="32"/>
      <c r="AY231" s="32"/>
      <c r="AZ231" s="32"/>
      <c r="BA231" s="32"/>
      <c r="BB231" s="32"/>
      <c r="BC231" s="32"/>
      <c r="BD231" s="32"/>
      <c r="BE231" s="39"/>
      <c r="BF231" s="40">
        <v>0</v>
      </c>
      <c r="BG231" s="40">
        <v>64000</v>
      </c>
      <c r="BH231" s="40">
        <f t="shared" si="10"/>
        <v>64000000</v>
      </c>
      <c r="BI231" s="41"/>
      <c r="BJ231" s="315" t="s">
        <v>6326</v>
      </c>
      <c r="BK231" s="42"/>
    </row>
    <row r="232" spans="1:63" ht="82.5" customHeight="1">
      <c r="A232" s="28">
        <v>223</v>
      </c>
      <c r="B232" s="29" t="s">
        <v>963</v>
      </c>
      <c r="C232" s="29" t="s">
        <v>964</v>
      </c>
      <c r="D232" s="29"/>
      <c r="E232" s="29" t="s">
        <v>965</v>
      </c>
      <c r="F232" s="29" t="s">
        <v>966</v>
      </c>
      <c r="G232" s="29"/>
      <c r="H232" s="30"/>
      <c r="I232" s="28" t="s">
        <v>731</v>
      </c>
      <c r="J232" s="28"/>
      <c r="K232" s="28"/>
      <c r="L232" s="55">
        <v>0</v>
      </c>
      <c r="M232" s="55">
        <v>72</v>
      </c>
      <c r="N232" s="32"/>
      <c r="O232" s="32">
        <v>0</v>
      </c>
      <c r="P232" s="32">
        <f t="shared" si="9"/>
        <v>0</v>
      </c>
      <c r="Q232" s="33">
        <v>336</v>
      </c>
      <c r="R232" s="34">
        <f t="shared" si="11"/>
        <v>700</v>
      </c>
      <c r="S232" s="32"/>
      <c r="T232" s="32"/>
      <c r="U232" s="32"/>
      <c r="V232" s="32"/>
      <c r="W232" s="32"/>
      <c r="X232" s="32"/>
      <c r="Y232" s="32"/>
      <c r="Z232" s="47">
        <v>200</v>
      </c>
      <c r="AA232" s="32"/>
      <c r="AB232" s="32"/>
      <c r="AC232" s="48">
        <v>500</v>
      </c>
      <c r="AD232" s="32"/>
      <c r="AE232" s="32"/>
      <c r="AF232" s="32"/>
      <c r="AG232" s="32"/>
      <c r="AH232" s="32"/>
      <c r="AI232" s="32"/>
      <c r="AJ232" s="32"/>
      <c r="AK232" s="32"/>
      <c r="AL232" s="32"/>
      <c r="AM232" s="32"/>
      <c r="AN232" s="32">
        <v>0</v>
      </c>
      <c r="AO232" s="45"/>
      <c r="AP232" s="32"/>
      <c r="AQ232" s="32"/>
      <c r="AR232" s="32">
        <v>0</v>
      </c>
      <c r="AS232" s="32"/>
      <c r="AT232" s="32"/>
      <c r="AU232" s="32"/>
      <c r="AV232" s="32"/>
      <c r="AW232" s="32"/>
      <c r="AX232" s="32"/>
      <c r="AY232" s="32"/>
      <c r="AZ232" s="32"/>
      <c r="BA232" s="32"/>
      <c r="BB232" s="32"/>
      <c r="BC232" s="32"/>
      <c r="BD232" s="32"/>
      <c r="BE232" s="39"/>
      <c r="BF232" s="40">
        <v>0</v>
      </c>
      <c r="BG232" s="40">
        <v>36850</v>
      </c>
      <c r="BH232" s="40">
        <f t="shared" si="10"/>
        <v>25795000</v>
      </c>
      <c r="BI232" s="41"/>
      <c r="BJ232" s="315" t="s">
        <v>6326</v>
      </c>
      <c r="BK232" s="42"/>
    </row>
    <row r="233" spans="1:63" ht="82.5" customHeight="1">
      <c r="A233" s="28">
        <v>224</v>
      </c>
      <c r="B233" s="29" t="s">
        <v>967</v>
      </c>
      <c r="C233" s="29" t="s">
        <v>968</v>
      </c>
      <c r="D233" s="29"/>
      <c r="E233" s="29" t="s">
        <v>969</v>
      </c>
      <c r="F233" s="29" t="s">
        <v>970</v>
      </c>
      <c r="G233" s="29"/>
      <c r="H233" s="30"/>
      <c r="I233" s="28" t="s">
        <v>731</v>
      </c>
      <c r="J233" s="28"/>
      <c r="K233" s="28"/>
      <c r="L233" s="31">
        <v>0</v>
      </c>
      <c r="M233" s="55">
        <v>0</v>
      </c>
      <c r="N233" s="32"/>
      <c r="O233" s="32">
        <v>0</v>
      </c>
      <c r="P233" s="32">
        <f t="shared" si="9"/>
        <v>0</v>
      </c>
      <c r="Q233" s="33">
        <v>1000</v>
      </c>
      <c r="R233" s="34">
        <f t="shared" si="11"/>
        <v>50</v>
      </c>
      <c r="S233" s="32"/>
      <c r="T233" s="32"/>
      <c r="U233" s="32"/>
      <c r="V233" s="32"/>
      <c r="W233" s="32"/>
      <c r="X233" s="32"/>
      <c r="Y233" s="32"/>
      <c r="Z233" s="43"/>
      <c r="AA233" s="32"/>
      <c r="AB233" s="32"/>
      <c r="AC233" s="44"/>
      <c r="AD233" s="32"/>
      <c r="AE233" s="32"/>
      <c r="AF233" s="32"/>
      <c r="AG233" s="32"/>
      <c r="AH233" s="32"/>
      <c r="AI233" s="32"/>
      <c r="AJ233" s="32"/>
      <c r="AK233" s="32">
        <v>50</v>
      </c>
      <c r="AL233" s="32"/>
      <c r="AM233" s="32"/>
      <c r="AN233" s="32">
        <v>0</v>
      </c>
      <c r="AO233" s="45"/>
      <c r="AP233" s="32"/>
      <c r="AQ233" s="32"/>
      <c r="AR233" s="32">
        <v>0</v>
      </c>
      <c r="AS233" s="32"/>
      <c r="AT233" s="32"/>
      <c r="AU233" s="32"/>
      <c r="AV233" s="32"/>
      <c r="AW233" s="32"/>
      <c r="AX233" s="32"/>
      <c r="AY233" s="32"/>
      <c r="AZ233" s="32"/>
      <c r="BA233" s="32"/>
      <c r="BB233" s="32"/>
      <c r="BC233" s="32"/>
      <c r="BD233" s="32"/>
      <c r="BE233" s="39"/>
      <c r="BF233" s="40">
        <v>0</v>
      </c>
      <c r="BG233" s="40">
        <v>25800</v>
      </c>
      <c r="BH233" s="40">
        <f t="shared" si="10"/>
        <v>1290000</v>
      </c>
      <c r="BI233" s="41"/>
      <c r="BJ233" s="315" t="s">
        <v>6328</v>
      </c>
      <c r="BK233" s="42"/>
    </row>
    <row r="234" spans="1:63" ht="66" customHeight="1">
      <c r="A234" s="28">
        <v>225</v>
      </c>
      <c r="B234" s="29" t="s">
        <v>971</v>
      </c>
      <c r="C234" s="29" t="s">
        <v>972</v>
      </c>
      <c r="D234" s="29"/>
      <c r="E234" s="29" t="s">
        <v>973</v>
      </c>
      <c r="F234" s="29" t="s">
        <v>974</v>
      </c>
      <c r="G234" s="29"/>
      <c r="H234" s="30"/>
      <c r="I234" s="28" t="s">
        <v>731</v>
      </c>
      <c r="J234" s="28"/>
      <c r="K234" s="28"/>
      <c r="L234" s="31"/>
      <c r="M234" s="31"/>
      <c r="N234" s="32"/>
      <c r="O234" s="32">
        <v>0</v>
      </c>
      <c r="P234" s="32">
        <f t="shared" si="9"/>
        <v>0</v>
      </c>
      <c r="Q234" s="33">
        <v>180</v>
      </c>
      <c r="R234" s="34">
        <f t="shared" si="11"/>
        <v>0</v>
      </c>
      <c r="S234" s="32"/>
      <c r="T234" s="32"/>
      <c r="U234" s="32"/>
      <c r="V234" s="32"/>
      <c r="W234" s="32"/>
      <c r="X234" s="32"/>
      <c r="Y234" s="32"/>
      <c r="Z234" s="43"/>
      <c r="AA234" s="32"/>
      <c r="AB234" s="32"/>
      <c r="AC234" s="44"/>
      <c r="AD234" s="32"/>
      <c r="AE234" s="32"/>
      <c r="AF234" s="32"/>
      <c r="AG234" s="32"/>
      <c r="AH234" s="32"/>
      <c r="AI234" s="32"/>
      <c r="AJ234" s="32"/>
      <c r="AK234" s="32"/>
      <c r="AL234" s="32"/>
      <c r="AM234" s="32"/>
      <c r="AN234" s="32">
        <v>0</v>
      </c>
      <c r="AO234" s="45"/>
      <c r="AP234" s="32"/>
      <c r="AQ234" s="32"/>
      <c r="AR234" s="32">
        <v>0</v>
      </c>
      <c r="AS234" s="32"/>
      <c r="AT234" s="32"/>
      <c r="AU234" s="32"/>
      <c r="AV234" s="32"/>
      <c r="AW234" s="32"/>
      <c r="AX234" s="32"/>
      <c r="AY234" s="32"/>
      <c r="AZ234" s="32"/>
      <c r="BA234" s="32"/>
      <c r="BB234" s="32"/>
      <c r="BC234" s="32"/>
      <c r="BD234" s="32"/>
      <c r="BE234" s="39"/>
      <c r="BF234" s="40">
        <v>0</v>
      </c>
      <c r="BG234" s="40">
        <v>41850</v>
      </c>
      <c r="BH234" s="40">
        <f t="shared" si="10"/>
        <v>0</v>
      </c>
      <c r="BI234" s="41"/>
      <c r="BJ234" s="42"/>
      <c r="BK234" s="42"/>
    </row>
    <row r="235" spans="1:63" ht="195" customHeight="1">
      <c r="A235" s="28">
        <v>226</v>
      </c>
      <c r="B235" s="29" t="s">
        <v>975</v>
      </c>
      <c r="C235" s="29" t="s">
        <v>976</v>
      </c>
      <c r="D235" s="29"/>
      <c r="E235" s="29" t="s">
        <v>977</v>
      </c>
      <c r="F235" s="29" t="s">
        <v>978</v>
      </c>
      <c r="G235" s="80" t="s">
        <v>979</v>
      </c>
      <c r="H235" s="30"/>
      <c r="I235" s="28" t="s">
        <v>731</v>
      </c>
      <c r="J235" s="28"/>
      <c r="K235" s="28"/>
      <c r="L235" s="55">
        <v>0</v>
      </c>
      <c r="M235" s="55">
        <v>0</v>
      </c>
      <c r="N235" s="32"/>
      <c r="O235" s="32">
        <v>0</v>
      </c>
      <c r="P235" s="32">
        <f t="shared" si="9"/>
        <v>0</v>
      </c>
      <c r="Q235" s="33">
        <v>300</v>
      </c>
      <c r="R235" s="34">
        <f t="shared" si="11"/>
        <v>1824</v>
      </c>
      <c r="S235" s="32"/>
      <c r="T235" s="32"/>
      <c r="U235" s="32"/>
      <c r="V235" s="32"/>
      <c r="W235" s="32"/>
      <c r="X235" s="32"/>
      <c r="Y235" s="32"/>
      <c r="Z235" s="54"/>
      <c r="AA235" s="32"/>
      <c r="AB235" s="32"/>
      <c r="AC235" s="48">
        <v>1800</v>
      </c>
      <c r="AD235" s="32"/>
      <c r="AE235" s="32"/>
      <c r="AF235" s="32"/>
      <c r="AG235" s="32"/>
      <c r="AH235" s="32"/>
      <c r="AI235" s="32"/>
      <c r="AJ235" s="32"/>
      <c r="AK235" s="32"/>
      <c r="AL235" s="32"/>
      <c r="AM235" s="32"/>
      <c r="AN235" s="32">
        <v>0</v>
      </c>
      <c r="AO235" s="45"/>
      <c r="AP235" s="32"/>
      <c r="AQ235" s="32"/>
      <c r="AR235" s="32">
        <v>0</v>
      </c>
      <c r="AS235" s="32"/>
      <c r="AT235" s="32"/>
      <c r="AU235" s="32"/>
      <c r="AV235" s="32"/>
      <c r="AW235" s="32"/>
      <c r="AX235" s="32"/>
      <c r="AY235" s="32"/>
      <c r="AZ235" s="32"/>
      <c r="BA235" s="51">
        <v>24</v>
      </c>
      <c r="BB235" s="32"/>
      <c r="BC235" s="32"/>
      <c r="BD235" s="32"/>
      <c r="BE235" s="39"/>
      <c r="BF235" s="40">
        <v>0</v>
      </c>
      <c r="BG235" s="40">
        <v>35700</v>
      </c>
      <c r="BH235" s="40">
        <f t="shared" si="10"/>
        <v>65116800</v>
      </c>
      <c r="BI235" s="41"/>
      <c r="BJ235" s="315" t="s">
        <v>6326</v>
      </c>
      <c r="BK235" s="42"/>
    </row>
    <row r="236" spans="1:63" ht="246.75" customHeight="1">
      <c r="A236" s="28">
        <v>227</v>
      </c>
      <c r="B236" s="29" t="s">
        <v>980</v>
      </c>
      <c r="C236" s="29" t="s">
        <v>976</v>
      </c>
      <c r="D236" s="29"/>
      <c r="E236" s="29" t="s">
        <v>935</v>
      </c>
      <c r="F236" s="29" t="s">
        <v>981</v>
      </c>
      <c r="G236" s="81" t="s">
        <v>979</v>
      </c>
      <c r="H236" s="30">
        <v>0</v>
      </c>
      <c r="I236" s="28" t="s">
        <v>731</v>
      </c>
      <c r="J236" s="28"/>
      <c r="K236" s="28"/>
      <c r="L236" s="55">
        <v>0</v>
      </c>
      <c r="M236" s="55">
        <v>0</v>
      </c>
      <c r="N236" s="32"/>
      <c r="O236" s="32">
        <v>0</v>
      </c>
      <c r="P236" s="32">
        <f t="shared" si="9"/>
        <v>0</v>
      </c>
      <c r="Q236" s="33">
        <v>1800</v>
      </c>
      <c r="R236" s="34">
        <f t="shared" si="11"/>
        <v>2012</v>
      </c>
      <c r="S236" s="32"/>
      <c r="T236" s="32"/>
      <c r="U236" s="32"/>
      <c r="V236" s="32"/>
      <c r="W236" s="32"/>
      <c r="X236" s="32"/>
      <c r="Y236" s="32"/>
      <c r="Z236" s="54"/>
      <c r="AA236" s="32"/>
      <c r="AB236" s="32">
        <v>200</v>
      </c>
      <c r="AC236" s="48">
        <v>1800</v>
      </c>
      <c r="AD236" s="32"/>
      <c r="AE236" s="32"/>
      <c r="AF236" s="32"/>
      <c r="AG236" s="32"/>
      <c r="AH236" s="32"/>
      <c r="AI236" s="32"/>
      <c r="AJ236" s="32"/>
      <c r="AK236" s="32"/>
      <c r="AL236" s="32"/>
      <c r="AM236" s="32"/>
      <c r="AN236" s="32">
        <v>0</v>
      </c>
      <c r="AO236" s="45"/>
      <c r="AP236" s="32"/>
      <c r="AQ236" s="32"/>
      <c r="AR236" s="32">
        <v>0</v>
      </c>
      <c r="AS236" s="32"/>
      <c r="AT236" s="32"/>
      <c r="AU236" s="32"/>
      <c r="AV236" s="32"/>
      <c r="AW236" s="32"/>
      <c r="AX236" s="32"/>
      <c r="AY236" s="32"/>
      <c r="AZ236" s="32"/>
      <c r="BA236" s="51">
        <v>12</v>
      </c>
      <c r="BB236" s="32"/>
      <c r="BC236" s="32"/>
      <c r="BD236" s="32"/>
      <c r="BE236" s="39"/>
      <c r="BF236" s="40">
        <v>0</v>
      </c>
      <c r="BG236" s="40">
        <v>31000</v>
      </c>
      <c r="BH236" s="40">
        <f t="shared" si="10"/>
        <v>62372000</v>
      </c>
      <c r="BI236" s="41"/>
      <c r="BJ236" s="315" t="s">
        <v>6328</v>
      </c>
      <c r="BK236" s="42"/>
    </row>
    <row r="237" spans="1:63" ht="132" customHeight="1">
      <c r="A237" s="28">
        <v>228</v>
      </c>
      <c r="B237" s="29" t="s">
        <v>982</v>
      </c>
      <c r="C237" s="29" t="s">
        <v>983</v>
      </c>
      <c r="D237" s="84" t="s">
        <v>984</v>
      </c>
      <c r="E237" s="29" t="s">
        <v>985</v>
      </c>
      <c r="F237" s="29" t="s">
        <v>986</v>
      </c>
      <c r="G237" s="81" t="s">
        <v>987</v>
      </c>
      <c r="H237" s="30"/>
      <c r="I237" s="28" t="s">
        <v>731</v>
      </c>
      <c r="J237" s="28"/>
      <c r="K237" s="28"/>
      <c r="L237" s="31"/>
      <c r="M237" s="31"/>
      <c r="N237" s="32"/>
      <c r="O237" s="32">
        <v>0</v>
      </c>
      <c r="P237" s="32">
        <f t="shared" si="9"/>
        <v>0</v>
      </c>
      <c r="Q237" s="33">
        <v>255</v>
      </c>
      <c r="R237" s="34">
        <f t="shared" si="11"/>
        <v>2750</v>
      </c>
      <c r="S237" s="32"/>
      <c r="T237" s="32"/>
      <c r="U237" s="32"/>
      <c r="V237" s="32"/>
      <c r="W237" s="32"/>
      <c r="X237" s="32"/>
      <c r="Y237" s="32"/>
      <c r="Z237" s="54"/>
      <c r="AA237" s="32"/>
      <c r="AB237" s="32">
        <v>400</v>
      </c>
      <c r="AC237" s="48">
        <v>2000</v>
      </c>
      <c r="AD237" s="32"/>
      <c r="AE237" s="32"/>
      <c r="AF237" s="37">
        <v>300</v>
      </c>
      <c r="AG237" s="32"/>
      <c r="AH237" s="32"/>
      <c r="AI237" s="32"/>
      <c r="AJ237" s="32"/>
      <c r="AK237" s="32">
        <v>50</v>
      </c>
      <c r="AL237" s="32"/>
      <c r="AM237" s="32"/>
      <c r="AN237" s="32">
        <v>0</v>
      </c>
      <c r="AO237" s="45"/>
      <c r="AP237" s="32"/>
      <c r="AQ237" s="32"/>
      <c r="AR237" s="32">
        <v>0</v>
      </c>
      <c r="AS237" s="32"/>
      <c r="AT237" s="32"/>
      <c r="AU237" s="32"/>
      <c r="AV237" s="32"/>
      <c r="AW237" s="32"/>
      <c r="AX237" s="32"/>
      <c r="AY237" s="32"/>
      <c r="AZ237" s="32"/>
      <c r="BA237" s="32"/>
      <c r="BB237" s="32"/>
      <c r="BC237" s="32"/>
      <c r="BD237" s="32"/>
      <c r="BE237" s="39"/>
      <c r="BF237" s="40">
        <v>0</v>
      </c>
      <c r="BG237" s="40">
        <v>56850</v>
      </c>
      <c r="BH237" s="40">
        <f t="shared" si="10"/>
        <v>156337500</v>
      </c>
      <c r="BI237" s="41"/>
      <c r="BJ237" s="42" t="s">
        <v>6039</v>
      </c>
      <c r="BK237" s="42"/>
    </row>
    <row r="238" spans="1:63" ht="132" customHeight="1">
      <c r="A238" s="28">
        <v>229</v>
      </c>
      <c r="B238" s="29" t="s">
        <v>988</v>
      </c>
      <c r="C238" s="29" t="s">
        <v>989</v>
      </c>
      <c r="D238" s="29"/>
      <c r="E238" s="29" t="s">
        <v>990</v>
      </c>
      <c r="F238" s="29" t="s">
        <v>991</v>
      </c>
      <c r="G238" s="29"/>
      <c r="H238" s="30"/>
      <c r="I238" s="28" t="s">
        <v>731</v>
      </c>
      <c r="J238" s="28"/>
      <c r="K238" s="28"/>
      <c r="L238" s="55">
        <v>1008</v>
      </c>
      <c r="M238" s="55">
        <v>0</v>
      </c>
      <c r="N238" s="32"/>
      <c r="O238" s="32">
        <v>0</v>
      </c>
      <c r="P238" s="32">
        <f t="shared" ref="P238:P301" si="12">N238+O238</f>
        <v>0</v>
      </c>
      <c r="Q238" s="33">
        <v>860</v>
      </c>
      <c r="R238" s="34">
        <f t="shared" si="11"/>
        <v>1360</v>
      </c>
      <c r="S238" s="32"/>
      <c r="T238" s="32"/>
      <c r="U238" s="32"/>
      <c r="V238" s="32"/>
      <c r="W238" s="32"/>
      <c r="X238" s="32"/>
      <c r="Y238" s="32"/>
      <c r="Z238" s="54"/>
      <c r="AA238" s="32"/>
      <c r="AB238" s="32">
        <v>400</v>
      </c>
      <c r="AC238" s="48">
        <v>860</v>
      </c>
      <c r="AD238" s="32"/>
      <c r="AE238" s="32"/>
      <c r="AF238" s="32"/>
      <c r="AG238" s="32"/>
      <c r="AH238" s="32"/>
      <c r="AI238" s="32"/>
      <c r="AJ238" s="32"/>
      <c r="AK238" s="32">
        <v>100</v>
      </c>
      <c r="AL238" s="32"/>
      <c r="AM238" s="32"/>
      <c r="AN238" s="32">
        <v>0</v>
      </c>
      <c r="AO238" s="45"/>
      <c r="AP238" s="32"/>
      <c r="AQ238" s="32"/>
      <c r="AR238" s="32">
        <v>0</v>
      </c>
      <c r="AS238" s="32"/>
      <c r="AT238" s="32"/>
      <c r="AU238" s="32"/>
      <c r="AV238" s="32"/>
      <c r="AW238" s="32"/>
      <c r="AX238" s="32"/>
      <c r="AY238" s="32"/>
      <c r="AZ238" s="32"/>
      <c r="BA238" s="32"/>
      <c r="BB238" s="32"/>
      <c r="BC238" s="32"/>
      <c r="BD238" s="32"/>
      <c r="BE238" s="39"/>
      <c r="BF238" s="40">
        <v>0</v>
      </c>
      <c r="BG238" s="40">
        <v>56850</v>
      </c>
      <c r="BH238" s="40">
        <f t="shared" si="10"/>
        <v>77316000</v>
      </c>
      <c r="BI238" s="41"/>
      <c r="BJ238" s="42" t="s">
        <v>6326</v>
      </c>
      <c r="BK238" s="42"/>
    </row>
    <row r="239" spans="1:63" ht="150.75" customHeight="1">
      <c r="A239" s="28">
        <v>230</v>
      </c>
      <c r="B239" s="29" t="s">
        <v>992</v>
      </c>
      <c r="C239" s="29" t="s">
        <v>993</v>
      </c>
      <c r="D239" s="29"/>
      <c r="E239" s="29" t="s">
        <v>994</v>
      </c>
      <c r="F239" s="29" t="s">
        <v>995</v>
      </c>
      <c r="G239" s="29"/>
      <c r="H239" s="30"/>
      <c r="I239" s="28" t="s">
        <v>731</v>
      </c>
      <c r="J239" s="28"/>
      <c r="K239" s="28"/>
      <c r="L239" s="31"/>
      <c r="M239" s="31"/>
      <c r="N239" s="32"/>
      <c r="O239" s="32">
        <v>0</v>
      </c>
      <c r="P239" s="32">
        <f t="shared" si="12"/>
        <v>0</v>
      </c>
      <c r="Q239" s="33">
        <v>100</v>
      </c>
      <c r="R239" s="34">
        <f t="shared" si="11"/>
        <v>0</v>
      </c>
      <c r="S239" s="32"/>
      <c r="T239" s="32"/>
      <c r="U239" s="32"/>
      <c r="V239" s="32"/>
      <c r="W239" s="32"/>
      <c r="X239" s="32"/>
      <c r="Y239" s="32"/>
      <c r="Z239" s="43"/>
      <c r="AA239" s="32"/>
      <c r="AB239" s="32"/>
      <c r="AC239" s="44"/>
      <c r="AD239" s="32"/>
      <c r="AE239" s="32"/>
      <c r="AF239" s="32"/>
      <c r="AG239" s="32"/>
      <c r="AH239" s="32"/>
      <c r="AI239" s="32"/>
      <c r="AJ239" s="32"/>
      <c r="AK239" s="32"/>
      <c r="AL239" s="32"/>
      <c r="AM239" s="32"/>
      <c r="AN239" s="32">
        <v>0</v>
      </c>
      <c r="AO239" s="45"/>
      <c r="AP239" s="32"/>
      <c r="AQ239" s="32"/>
      <c r="AR239" s="32">
        <v>0</v>
      </c>
      <c r="AS239" s="32"/>
      <c r="AT239" s="32"/>
      <c r="AU239" s="32"/>
      <c r="AV239" s="32"/>
      <c r="AW239" s="32"/>
      <c r="AX239" s="32"/>
      <c r="AY239" s="32"/>
      <c r="AZ239" s="32"/>
      <c r="BA239" s="32"/>
      <c r="BB239" s="32"/>
      <c r="BC239" s="32"/>
      <c r="BD239" s="32"/>
      <c r="BE239" s="39"/>
      <c r="BF239" s="40">
        <v>0</v>
      </c>
      <c r="BG239" s="40">
        <v>63000</v>
      </c>
      <c r="BH239" s="40">
        <f t="shared" si="10"/>
        <v>0</v>
      </c>
      <c r="BI239" s="41"/>
      <c r="BJ239" s="42"/>
      <c r="BK239" s="42"/>
    </row>
    <row r="240" spans="1:63" ht="151.5" customHeight="1">
      <c r="A240" s="28">
        <v>231</v>
      </c>
      <c r="B240" s="29" t="s">
        <v>996</v>
      </c>
      <c r="C240" s="29" t="s">
        <v>997</v>
      </c>
      <c r="D240" s="29"/>
      <c r="E240" s="29" t="s">
        <v>998</v>
      </c>
      <c r="F240" s="29" t="s">
        <v>999</v>
      </c>
      <c r="G240" s="81" t="s">
        <v>1000</v>
      </c>
      <c r="H240" s="30"/>
      <c r="I240" s="28" t="s">
        <v>731</v>
      </c>
      <c r="J240" s="28"/>
      <c r="K240" s="28"/>
      <c r="L240" s="31"/>
      <c r="M240" s="31"/>
      <c r="N240" s="32"/>
      <c r="O240" s="32">
        <v>0</v>
      </c>
      <c r="P240" s="32">
        <f t="shared" si="12"/>
        <v>0</v>
      </c>
      <c r="Q240" s="33">
        <v>310</v>
      </c>
      <c r="R240" s="34">
        <f t="shared" si="11"/>
        <v>150</v>
      </c>
      <c r="S240" s="32"/>
      <c r="T240" s="32"/>
      <c r="U240" s="32"/>
      <c r="V240" s="32"/>
      <c r="W240" s="32"/>
      <c r="X240" s="32"/>
      <c r="Y240" s="32"/>
      <c r="Z240" s="43"/>
      <c r="AA240" s="32"/>
      <c r="AB240" s="32"/>
      <c r="AC240" s="78">
        <v>150</v>
      </c>
      <c r="AD240" s="32"/>
      <c r="AE240" s="32"/>
      <c r="AF240" s="32"/>
      <c r="AG240" s="32"/>
      <c r="AH240" s="32"/>
      <c r="AI240" s="32"/>
      <c r="AJ240" s="32"/>
      <c r="AK240" s="32"/>
      <c r="AL240" s="32"/>
      <c r="AM240" s="32"/>
      <c r="AN240" s="32">
        <v>0</v>
      </c>
      <c r="AO240" s="45"/>
      <c r="AP240" s="32"/>
      <c r="AQ240" s="32"/>
      <c r="AR240" s="32">
        <v>0</v>
      </c>
      <c r="AS240" s="32"/>
      <c r="AT240" s="32"/>
      <c r="AU240" s="32"/>
      <c r="AV240" s="32"/>
      <c r="AW240" s="32"/>
      <c r="AX240" s="32"/>
      <c r="AY240" s="32"/>
      <c r="AZ240" s="32"/>
      <c r="BA240" s="32"/>
      <c r="BB240" s="32"/>
      <c r="BC240" s="32"/>
      <c r="BD240" s="32"/>
      <c r="BE240" s="39"/>
      <c r="BF240" s="40">
        <v>0</v>
      </c>
      <c r="BG240" s="40">
        <v>568050</v>
      </c>
      <c r="BH240" s="40">
        <f t="shared" si="10"/>
        <v>85207500</v>
      </c>
      <c r="BI240" s="41"/>
      <c r="BJ240" s="42" t="s">
        <v>6326</v>
      </c>
      <c r="BK240" s="42"/>
    </row>
    <row r="241" spans="1:63" ht="160.5" customHeight="1">
      <c r="A241" s="28">
        <v>232</v>
      </c>
      <c r="B241" s="29" t="s">
        <v>1001</v>
      </c>
      <c r="C241" s="29" t="s">
        <v>1002</v>
      </c>
      <c r="D241" s="29"/>
      <c r="E241" s="29" t="s">
        <v>1003</v>
      </c>
      <c r="F241" s="29" t="s">
        <v>1004</v>
      </c>
      <c r="G241" s="83"/>
      <c r="H241" s="30"/>
      <c r="I241" s="28" t="s">
        <v>731</v>
      </c>
      <c r="J241" s="28"/>
      <c r="K241" s="28"/>
      <c r="L241" s="31"/>
      <c r="M241" s="31"/>
      <c r="N241" s="32"/>
      <c r="O241" s="32">
        <v>0</v>
      </c>
      <c r="P241" s="32">
        <f t="shared" si="12"/>
        <v>0</v>
      </c>
      <c r="Q241" s="33">
        <v>2116</v>
      </c>
      <c r="R241" s="34">
        <f t="shared" si="11"/>
        <v>3200</v>
      </c>
      <c r="S241" s="32"/>
      <c r="T241" s="32"/>
      <c r="U241" s="32"/>
      <c r="V241" s="32"/>
      <c r="W241" s="32"/>
      <c r="X241" s="32"/>
      <c r="Y241" s="32"/>
      <c r="Z241" s="54"/>
      <c r="AA241" s="32"/>
      <c r="AB241" s="32"/>
      <c r="AC241" s="48">
        <v>1000</v>
      </c>
      <c r="AD241" s="32">
        <v>2200</v>
      </c>
      <c r="AE241" s="32"/>
      <c r="AF241" s="32"/>
      <c r="AG241" s="32"/>
      <c r="AH241" s="32"/>
      <c r="AI241" s="32"/>
      <c r="AJ241" s="32"/>
      <c r="AK241" s="32"/>
      <c r="AL241" s="32"/>
      <c r="AM241" s="32"/>
      <c r="AN241" s="32">
        <v>0</v>
      </c>
      <c r="AO241" s="45"/>
      <c r="AP241" s="32"/>
      <c r="AQ241" s="32"/>
      <c r="AR241" s="32">
        <v>0</v>
      </c>
      <c r="AS241" s="32"/>
      <c r="AT241" s="32"/>
      <c r="AU241" s="32"/>
      <c r="AV241" s="32"/>
      <c r="AW241" s="32"/>
      <c r="AX241" s="32"/>
      <c r="AY241" s="32"/>
      <c r="AZ241" s="32"/>
      <c r="BA241" s="32"/>
      <c r="BB241" s="32"/>
      <c r="BC241" s="32"/>
      <c r="BD241" s="32"/>
      <c r="BE241" s="39"/>
      <c r="BF241" s="40">
        <v>0</v>
      </c>
      <c r="BG241" s="40">
        <v>94000</v>
      </c>
      <c r="BH241" s="40">
        <f t="shared" si="10"/>
        <v>300800000</v>
      </c>
      <c r="BI241" s="41"/>
      <c r="BJ241" s="315" t="s">
        <v>6328</v>
      </c>
      <c r="BK241" s="42"/>
    </row>
    <row r="242" spans="1:63" ht="396" customHeight="1">
      <c r="A242" s="28">
        <v>233</v>
      </c>
      <c r="B242" s="29" t="s">
        <v>1005</v>
      </c>
      <c r="C242" s="29" t="s">
        <v>1006</v>
      </c>
      <c r="D242" s="29"/>
      <c r="E242" s="29" t="s">
        <v>1007</v>
      </c>
      <c r="F242" s="29" t="s">
        <v>1008</v>
      </c>
      <c r="G242" s="83"/>
      <c r="H242" s="30"/>
      <c r="I242" s="28" t="s">
        <v>731</v>
      </c>
      <c r="J242" s="28"/>
      <c r="K242" s="28"/>
      <c r="L242" s="31"/>
      <c r="M242" s="31"/>
      <c r="N242" s="32"/>
      <c r="O242" s="32">
        <v>0</v>
      </c>
      <c r="P242" s="32">
        <f t="shared" si="12"/>
        <v>0</v>
      </c>
      <c r="Q242" s="33">
        <v>1800</v>
      </c>
      <c r="R242" s="34">
        <f t="shared" si="11"/>
        <v>2000</v>
      </c>
      <c r="S242" s="32"/>
      <c r="T242" s="32"/>
      <c r="U242" s="32"/>
      <c r="V242" s="32"/>
      <c r="W242" s="32"/>
      <c r="X242" s="32"/>
      <c r="Y242" s="32"/>
      <c r="Z242" s="54"/>
      <c r="AA242" s="32"/>
      <c r="AB242" s="32">
        <v>200</v>
      </c>
      <c r="AC242" s="48">
        <v>1800</v>
      </c>
      <c r="AD242" s="32"/>
      <c r="AE242" s="32"/>
      <c r="AF242" s="32"/>
      <c r="AG242" s="32"/>
      <c r="AH242" s="32"/>
      <c r="AI242" s="32"/>
      <c r="AJ242" s="32"/>
      <c r="AK242" s="32"/>
      <c r="AL242" s="32"/>
      <c r="AM242" s="32"/>
      <c r="AN242" s="32">
        <v>0</v>
      </c>
      <c r="AO242" s="45"/>
      <c r="AP242" s="32"/>
      <c r="AQ242" s="32"/>
      <c r="AR242" s="32">
        <v>0</v>
      </c>
      <c r="AS242" s="32"/>
      <c r="AT242" s="32"/>
      <c r="AU242" s="32"/>
      <c r="AV242" s="32"/>
      <c r="AW242" s="32"/>
      <c r="AX242" s="32"/>
      <c r="AY242" s="32"/>
      <c r="AZ242" s="32"/>
      <c r="BA242" s="32"/>
      <c r="BB242" s="32"/>
      <c r="BC242" s="32"/>
      <c r="BD242" s="32"/>
      <c r="BE242" s="39"/>
      <c r="BF242" s="40">
        <v>0</v>
      </c>
      <c r="BG242" s="40">
        <v>159000</v>
      </c>
      <c r="BH242" s="40">
        <f t="shared" si="10"/>
        <v>318000000</v>
      </c>
      <c r="BI242" s="41"/>
      <c r="BJ242" s="315" t="s">
        <v>6328</v>
      </c>
      <c r="BK242" s="42"/>
    </row>
    <row r="243" spans="1:63" ht="115.5" customHeight="1">
      <c r="A243" s="28">
        <v>234</v>
      </c>
      <c r="B243" s="29" t="s">
        <v>1009</v>
      </c>
      <c r="C243" s="29" t="s">
        <v>1010</v>
      </c>
      <c r="D243" s="29"/>
      <c r="E243" s="29" t="s">
        <v>1011</v>
      </c>
      <c r="F243" s="29" t="s">
        <v>1012</v>
      </c>
      <c r="G243" s="29"/>
      <c r="H243" s="30"/>
      <c r="I243" s="28" t="s">
        <v>731</v>
      </c>
      <c r="J243" s="28"/>
      <c r="K243" s="28"/>
      <c r="L243" s="31"/>
      <c r="M243" s="31"/>
      <c r="N243" s="32"/>
      <c r="O243" s="32">
        <v>0</v>
      </c>
      <c r="P243" s="32">
        <f t="shared" si="12"/>
        <v>0</v>
      </c>
      <c r="Q243" s="33">
        <v>200</v>
      </c>
      <c r="R243" s="34">
        <f t="shared" si="11"/>
        <v>0</v>
      </c>
      <c r="S243" s="32"/>
      <c r="T243" s="32"/>
      <c r="U243" s="32"/>
      <c r="V243" s="32"/>
      <c r="W243" s="32"/>
      <c r="X243" s="32"/>
      <c r="Y243" s="32"/>
      <c r="Z243" s="43"/>
      <c r="AA243" s="32"/>
      <c r="AB243" s="32"/>
      <c r="AC243" s="44"/>
      <c r="AD243" s="32"/>
      <c r="AE243" s="32"/>
      <c r="AF243" s="32"/>
      <c r="AG243" s="32"/>
      <c r="AH243" s="32"/>
      <c r="AI243" s="32"/>
      <c r="AJ243" s="32"/>
      <c r="AK243" s="32"/>
      <c r="AL243" s="32"/>
      <c r="AM243" s="32"/>
      <c r="AN243" s="32">
        <v>0</v>
      </c>
      <c r="AO243" s="45"/>
      <c r="AP243" s="32"/>
      <c r="AQ243" s="32"/>
      <c r="AR243" s="32">
        <v>0</v>
      </c>
      <c r="AS243" s="32"/>
      <c r="AT243" s="32"/>
      <c r="AU243" s="32"/>
      <c r="AV243" s="32"/>
      <c r="AW243" s="32"/>
      <c r="AX243" s="32"/>
      <c r="AY243" s="32"/>
      <c r="AZ243" s="32"/>
      <c r="BA243" s="32"/>
      <c r="BB243" s="32"/>
      <c r="BC243" s="32"/>
      <c r="BD243" s="32"/>
      <c r="BE243" s="39"/>
      <c r="BF243" s="40">
        <v>0</v>
      </c>
      <c r="BG243" s="40">
        <v>68850</v>
      </c>
      <c r="BH243" s="40">
        <f t="shared" si="10"/>
        <v>0</v>
      </c>
      <c r="BI243" s="41"/>
      <c r="BJ243" s="42"/>
      <c r="BK243" s="42"/>
    </row>
    <row r="244" spans="1:63" ht="115.5" customHeight="1">
      <c r="A244" s="28">
        <v>235</v>
      </c>
      <c r="B244" s="29" t="s">
        <v>1013</v>
      </c>
      <c r="C244" s="29" t="s">
        <v>1014</v>
      </c>
      <c r="D244" s="29"/>
      <c r="E244" s="29" t="s">
        <v>1015</v>
      </c>
      <c r="F244" s="29" t="s">
        <v>1016</v>
      </c>
      <c r="G244" s="29"/>
      <c r="H244" s="30"/>
      <c r="I244" s="28" t="s">
        <v>731</v>
      </c>
      <c r="J244" s="28"/>
      <c r="K244" s="28"/>
      <c r="L244" s="31"/>
      <c r="M244" s="31"/>
      <c r="N244" s="32"/>
      <c r="O244" s="32">
        <v>0</v>
      </c>
      <c r="P244" s="32">
        <f t="shared" si="12"/>
        <v>0</v>
      </c>
      <c r="Q244" s="33">
        <v>720</v>
      </c>
      <c r="R244" s="34">
        <f t="shared" si="11"/>
        <v>200</v>
      </c>
      <c r="S244" s="32"/>
      <c r="T244" s="32"/>
      <c r="U244" s="32"/>
      <c r="V244" s="32"/>
      <c r="W244" s="32"/>
      <c r="X244" s="32"/>
      <c r="Y244" s="32"/>
      <c r="Z244" s="43"/>
      <c r="AA244" s="32"/>
      <c r="AB244" s="32"/>
      <c r="AC244" s="44"/>
      <c r="AD244" s="32">
        <v>200</v>
      </c>
      <c r="AE244" s="32"/>
      <c r="AF244" s="32"/>
      <c r="AG244" s="32"/>
      <c r="AH244" s="32"/>
      <c r="AI244" s="32"/>
      <c r="AJ244" s="32"/>
      <c r="AK244" s="32"/>
      <c r="AL244" s="32"/>
      <c r="AM244" s="32"/>
      <c r="AN244" s="32">
        <v>0</v>
      </c>
      <c r="AO244" s="45"/>
      <c r="AP244" s="32"/>
      <c r="AQ244" s="32"/>
      <c r="AR244" s="32">
        <v>0</v>
      </c>
      <c r="AS244" s="32"/>
      <c r="AT244" s="32"/>
      <c r="AU244" s="32"/>
      <c r="AV244" s="32"/>
      <c r="AW244" s="32"/>
      <c r="AX244" s="32"/>
      <c r="AY244" s="32"/>
      <c r="AZ244" s="32"/>
      <c r="BA244" s="32"/>
      <c r="BB244" s="32"/>
      <c r="BC244" s="32"/>
      <c r="BD244" s="32"/>
      <c r="BE244" s="39"/>
      <c r="BF244" s="40">
        <v>0</v>
      </c>
      <c r="BG244" s="40">
        <v>107000</v>
      </c>
      <c r="BH244" s="40">
        <f t="shared" si="10"/>
        <v>21400000</v>
      </c>
      <c r="BI244" s="41"/>
      <c r="BJ244" s="315" t="s">
        <v>6326</v>
      </c>
      <c r="BK244" s="42"/>
    </row>
    <row r="245" spans="1:63" ht="99" customHeight="1">
      <c r="A245" s="28">
        <v>236</v>
      </c>
      <c r="B245" s="29" t="s">
        <v>1017</v>
      </c>
      <c r="C245" s="29" t="s">
        <v>1018</v>
      </c>
      <c r="D245" s="29"/>
      <c r="E245" s="29" t="s">
        <v>1019</v>
      </c>
      <c r="F245" s="29" t="s">
        <v>1020</v>
      </c>
      <c r="G245" s="29"/>
      <c r="H245" s="30"/>
      <c r="I245" s="28" t="s">
        <v>731</v>
      </c>
      <c r="J245" s="28"/>
      <c r="K245" s="28"/>
      <c r="L245" s="31"/>
      <c r="M245" s="31"/>
      <c r="N245" s="32"/>
      <c r="O245" s="32">
        <v>0</v>
      </c>
      <c r="P245" s="32">
        <f t="shared" si="12"/>
        <v>0</v>
      </c>
      <c r="Q245" s="33">
        <v>360</v>
      </c>
      <c r="R245" s="34">
        <f t="shared" si="11"/>
        <v>0</v>
      </c>
      <c r="S245" s="32"/>
      <c r="T245" s="32"/>
      <c r="U245" s="32"/>
      <c r="V245" s="32"/>
      <c r="W245" s="32"/>
      <c r="X245" s="32"/>
      <c r="Y245" s="32"/>
      <c r="Z245" s="43"/>
      <c r="AA245" s="32"/>
      <c r="AB245" s="32"/>
      <c r="AC245" s="44"/>
      <c r="AD245" s="32"/>
      <c r="AE245" s="32"/>
      <c r="AF245" s="32"/>
      <c r="AG245" s="32"/>
      <c r="AH245" s="32"/>
      <c r="AI245" s="32"/>
      <c r="AJ245" s="32"/>
      <c r="AK245" s="32"/>
      <c r="AL245" s="32"/>
      <c r="AM245" s="32"/>
      <c r="AN245" s="32">
        <v>0</v>
      </c>
      <c r="AO245" s="45"/>
      <c r="AP245" s="32"/>
      <c r="AQ245" s="32"/>
      <c r="AR245" s="32">
        <v>0</v>
      </c>
      <c r="AS245" s="32"/>
      <c r="AT245" s="32"/>
      <c r="AU245" s="32"/>
      <c r="AV245" s="32"/>
      <c r="AW245" s="32"/>
      <c r="AX245" s="32"/>
      <c r="AY245" s="32"/>
      <c r="AZ245" s="32"/>
      <c r="BA245" s="32"/>
      <c r="BB245" s="32"/>
      <c r="BC245" s="32"/>
      <c r="BD245" s="32"/>
      <c r="BE245" s="39"/>
      <c r="BF245" s="40">
        <v>0</v>
      </c>
      <c r="BG245" s="40">
        <v>53850</v>
      </c>
      <c r="BH245" s="40">
        <f t="shared" si="10"/>
        <v>0</v>
      </c>
      <c r="BI245" s="41"/>
      <c r="BJ245" s="42"/>
      <c r="BK245" s="42"/>
    </row>
    <row r="246" spans="1:63" ht="99" customHeight="1">
      <c r="A246" s="28">
        <v>237</v>
      </c>
      <c r="B246" s="29" t="s">
        <v>1021</v>
      </c>
      <c r="C246" s="29" t="s">
        <v>1022</v>
      </c>
      <c r="D246" s="29"/>
      <c r="E246" s="29" t="s">
        <v>1023</v>
      </c>
      <c r="F246" s="29" t="s">
        <v>1024</v>
      </c>
      <c r="G246" s="29"/>
      <c r="H246" s="30"/>
      <c r="I246" s="28" t="s">
        <v>731</v>
      </c>
      <c r="J246" s="28"/>
      <c r="K246" s="28"/>
      <c r="L246" s="31"/>
      <c r="M246" s="31"/>
      <c r="N246" s="32"/>
      <c r="O246" s="32">
        <v>0</v>
      </c>
      <c r="P246" s="32">
        <f t="shared" si="12"/>
        <v>0</v>
      </c>
      <c r="Q246" s="33">
        <v>1050</v>
      </c>
      <c r="R246" s="34">
        <f t="shared" si="11"/>
        <v>300</v>
      </c>
      <c r="S246" s="32"/>
      <c r="T246" s="32"/>
      <c r="U246" s="32"/>
      <c r="V246" s="32"/>
      <c r="W246" s="32"/>
      <c r="X246" s="32"/>
      <c r="Y246" s="32"/>
      <c r="Z246" s="43"/>
      <c r="AA246" s="32"/>
      <c r="AB246" s="32"/>
      <c r="AC246" s="44"/>
      <c r="AD246" s="32">
        <v>300</v>
      </c>
      <c r="AE246" s="32"/>
      <c r="AF246" s="32"/>
      <c r="AG246" s="32"/>
      <c r="AH246" s="32"/>
      <c r="AI246" s="32"/>
      <c r="AJ246" s="32"/>
      <c r="AK246" s="32"/>
      <c r="AL246" s="32"/>
      <c r="AM246" s="32"/>
      <c r="AN246" s="32">
        <v>0</v>
      </c>
      <c r="AO246" s="45"/>
      <c r="AP246" s="32"/>
      <c r="AQ246" s="32"/>
      <c r="AR246" s="32">
        <v>0</v>
      </c>
      <c r="AS246" s="32"/>
      <c r="AT246" s="32"/>
      <c r="AU246" s="32"/>
      <c r="AV246" s="32"/>
      <c r="AW246" s="32"/>
      <c r="AX246" s="32"/>
      <c r="AY246" s="32"/>
      <c r="AZ246" s="32"/>
      <c r="BA246" s="32"/>
      <c r="BB246" s="32"/>
      <c r="BC246" s="32"/>
      <c r="BD246" s="32"/>
      <c r="BE246" s="39"/>
      <c r="BF246" s="40">
        <v>0</v>
      </c>
      <c r="BG246" s="40">
        <v>51850</v>
      </c>
      <c r="BH246" s="40">
        <f t="shared" si="10"/>
        <v>15555000</v>
      </c>
      <c r="BI246" s="41"/>
      <c r="BJ246" s="315" t="s">
        <v>6326</v>
      </c>
      <c r="BK246" s="42"/>
    </row>
    <row r="247" spans="1:63" ht="99" customHeight="1">
      <c r="A247" s="28">
        <v>238</v>
      </c>
      <c r="B247" s="29" t="s">
        <v>1025</v>
      </c>
      <c r="C247" s="29" t="s">
        <v>1026</v>
      </c>
      <c r="D247" s="29"/>
      <c r="E247" s="29" t="s">
        <v>1027</v>
      </c>
      <c r="F247" s="29" t="s">
        <v>1028</v>
      </c>
      <c r="G247" s="29"/>
      <c r="H247" s="30"/>
      <c r="I247" s="28" t="s">
        <v>731</v>
      </c>
      <c r="J247" s="28"/>
      <c r="K247" s="28"/>
      <c r="L247" s="55">
        <v>401</v>
      </c>
      <c r="M247" s="55">
        <v>50</v>
      </c>
      <c r="N247" s="32"/>
      <c r="O247" s="32">
        <v>0</v>
      </c>
      <c r="P247" s="32">
        <f t="shared" si="12"/>
        <v>0</v>
      </c>
      <c r="Q247" s="33">
        <v>300</v>
      </c>
      <c r="R247" s="34">
        <f t="shared" si="11"/>
        <v>300</v>
      </c>
      <c r="S247" s="32"/>
      <c r="T247" s="32"/>
      <c r="U247" s="32"/>
      <c r="V247" s="32"/>
      <c r="W247" s="32"/>
      <c r="X247" s="32"/>
      <c r="Y247" s="32"/>
      <c r="Z247" s="54"/>
      <c r="AA247" s="32"/>
      <c r="AB247" s="32"/>
      <c r="AC247" s="48">
        <v>300</v>
      </c>
      <c r="AD247" s="32"/>
      <c r="AE247" s="32"/>
      <c r="AF247" s="32"/>
      <c r="AG247" s="32"/>
      <c r="AH247" s="32"/>
      <c r="AI247" s="32"/>
      <c r="AJ247" s="32"/>
      <c r="AK247" s="32"/>
      <c r="AL247" s="32"/>
      <c r="AM247" s="32"/>
      <c r="AN247" s="32">
        <v>0</v>
      </c>
      <c r="AO247" s="45"/>
      <c r="AP247" s="32"/>
      <c r="AQ247" s="32"/>
      <c r="AR247" s="32">
        <v>0</v>
      </c>
      <c r="AS247" s="32"/>
      <c r="AT247" s="32"/>
      <c r="AU247" s="32"/>
      <c r="AV247" s="32"/>
      <c r="AW247" s="32"/>
      <c r="AX247" s="32"/>
      <c r="AY247" s="32"/>
      <c r="AZ247" s="32"/>
      <c r="BA247" s="32"/>
      <c r="BB247" s="32"/>
      <c r="BC247" s="32"/>
      <c r="BD247" s="32"/>
      <c r="BE247" s="39"/>
      <c r="BF247" s="40">
        <v>0</v>
      </c>
      <c r="BG247" s="40">
        <v>124950</v>
      </c>
      <c r="BH247" s="40">
        <f t="shared" si="10"/>
        <v>37485000</v>
      </c>
      <c r="BI247" s="41"/>
      <c r="BJ247" s="315" t="s">
        <v>6328</v>
      </c>
      <c r="BK247" s="42"/>
    </row>
    <row r="248" spans="1:63" ht="132.75" customHeight="1">
      <c r="A248" s="28">
        <v>239</v>
      </c>
      <c r="B248" s="29" t="s">
        <v>1029</v>
      </c>
      <c r="C248" s="29" t="s">
        <v>1030</v>
      </c>
      <c r="D248" s="29"/>
      <c r="E248" s="29" t="s">
        <v>1031</v>
      </c>
      <c r="F248" s="29" t="s">
        <v>1032</v>
      </c>
      <c r="G248" s="29"/>
      <c r="H248" s="30"/>
      <c r="I248" s="28" t="s">
        <v>731</v>
      </c>
      <c r="J248" s="28"/>
      <c r="K248" s="28"/>
      <c r="L248" s="55">
        <v>300</v>
      </c>
      <c r="M248" s="55">
        <v>280</v>
      </c>
      <c r="N248" s="32"/>
      <c r="O248" s="32">
        <v>0</v>
      </c>
      <c r="P248" s="32">
        <f t="shared" si="12"/>
        <v>0</v>
      </c>
      <c r="Q248" s="33">
        <v>300</v>
      </c>
      <c r="R248" s="34">
        <f t="shared" si="11"/>
        <v>412</v>
      </c>
      <c r="S248" s="32"/>
      <c r="T248" s="32"/>
      <c r="U248" s="32"/>
      <c r="V248" s="32"/>
      <c r="W248" s="32"/>
      <c r="X248" s="32"/>
      <c r="Y248" s="32"/>
      <c r="Z248" s="54"/>
      <c r="AA248" s="32"/>
      <c r="AB248" s="32">
        <v>100</v>
      </c>
      <c r="AC248" s="48">
        <v>300</v>
      </c>
      <c r="AD248" s="32"/>
      <c r="AE248" s="32"/>
      <c r="AF248" s="32"/>
      <c r="AG248" s="32"/>
      <c r="AH248" s="32"/>
      <c r="AI248" s="32"/>
      <c r="AJ248" s="32"/>
      <c r="AK248" s="32"/>
      <c r="AL248" s="32"/>
      <c r="AM248" s="32"/>
      <c r="AN248" s="32">
        <v>0</v>
      </c>
      <c r="AO248" s="45"/>
      <c r="AP248" s="32"/>
      <c r="AQ248" s="32"/>
      <c r="AR248" s="32">
        <v>0</v>
      </c>
      <c r="AS248" s="32"/>
      <c r="AT248" s="32"/>
      <c r="AU248" s="32"/>
      <c r="AV248" s="32"/>
      <c r="AW248" s="32"/>
      <c r="AX248" s="32"/>
      <c r="AY248" s="32"/>
      <c r="AZ248" s="32"/>
      <c r="BA248" s="51">
        <v>12</v>
      </c>
      <c r="BB248" s="32"/>
      <c r="BC248" s="32"/>
      <c r="BD248" s="32"/>
      <c r="BE248" s="39"/>
      <c r="BF248" s="40">
        <v>0</v>
      </c>
      <c r="BG248" s="40">
        <v>133904</v>
      </c>
      <c r="BH248" s="40">
        <f t="shared" si="10"/>
        <v>55168448</v>
      </c>
      <c r="BI248" s="41"/>
      <c r="BJ248" s="315" t="s">
        <v>6326</v>
      </c>
      <c r="BK248" s="42"/>
    </row>
    <row r="249" spans="1:63" ht="153.75" customHeight="1">
      <c r="A249" s="28">
        <v>240</v>
      </c>
      <c r="B249" s="29" t="s">
        <v>1033</v>
      </c>
      <c r="C249" s="29" t="s">
        <v>1034</v>
      </c>
      <c r="D249" s="67" t="s">
        <v>1035</v>
      </c>
      <c r="E249" s="29" t="s">
        <v>1036</v>
      </c>
      <c r="F249" s="29" t="s">
        <v>1037</v>
      </c>
      <c r="G249" s="85" t="s">
        <v>1038</v>
      </c>
      <c r="H249" s="30"/>
      <c r="I249" s="28" t="s">
        <v>731</v>
      </c>
      <c r="J249" s="28"/>
      <c r="K249" s="28"/>
      <c r="L249" s="31"/>
      <c r="M249" s="31"/>
      <c r="N249" s="32"/>
      <c r="O249" s="32">
        <v>0</v>
      </c>
      <c r="P249" s="32">
        <f t="shared" si="12"/>
        <v>0</v>
      </c>
      <c r="Q249" s="33">
        <v>3100</v>
      </c>
      <c r="R249" s="34">
        <f t="shared" si="11"/>
        <v>1620</v>
      </c>
      <c r="S249" s="32"/>
      <c r="T249" s="32"/>
      <c r="U249" s="32"/>
      <c r="V249" s="32"/>
      <c r="W249" s="32"/>
      <c r="X249" s="32"/>
      <c r="Y249" s="32"/>
      <c r="Z249" s="54"/>
      <c r="AA249" s="32"/>
      <c r="AB249" s="32"/>
      <c r="AC249" s="72">
        <v>1000</v>
      </c>
      <c r="AD249" s="32">
        <v>600</v>
      </c>
      <c r="AE249" s="32"/>
      <c r="AF249" s="32"/>
      <c r="AG249" s="32">
        <v>20</v>
      </c>
      <c r="AH249" s="32"/>
      <c r="AI249" s="32"/>
      <c r="AJ249" s="32"/>
      <c r="AK249" s="32"/>
      <c r="AL249" s="32"/>
      <c r="AM249" s="32"/>
      <c r="AN249" s="32">
        <v>0</v>
      </c>
      <c r="AO249" s="45"/>
      <c r="AP249" s="32"/>
      <c r="AQ249" s="32"/>
      <c r="AR249" s="32">
        <v>0</v>
      </c>
      <c r="AS249" s="32"/>
      <c r="AT249" s="32"/>
      <c r="AU249" s="32"/>
      <c r="AV249" s="32"/>
      <c r="AW249" s="32"/>
      <c r="AX249" s="32"/>
      <c r="AY249" s="32"/>
      <c r="AZ249" s="32"/>
      <c r="BA249" s="32"/>
      <c r="BB249" s="32"/>
      <c r="BC249" s="32"/>
      <c r="BD249" s="32"/>
      <c r="BE249" s="39"/>
      <c r="BF249" s="40">
        <v>0</v>
      </c>
      <c r="BG249" s="40">
        <v>92000</v>
      </c>
      <c r="BH249" s="40">
        <f t="shared" si="10"/>
        <v>149040000</v>
      </c>
      <c r="BI249" s="41"/>
      <c r="BJ249" s="315" t="s">
        <v>6328</v>
      </c>
      <c r="BK249" s="42"/>
    </row>
    <row r="250" spans="1:63" ht="164.25" customHeight="1">
      <c r="A250" s="28">
        <v>241</v>
      </c>
      <c r="B250" s="29" t="s">
        <v>1039</v>
      </c>
      <c r="C250" s="29" t="s">
        <v>1040</v>
      </c>
      <c r="D250" s="29"/>
      <c r="E250" s="29" t="s">
        <v>1041</v>
      </c>
      <c r="F250" s="29" t="s">
        <v>1042</v>
      </c>
      <c r="G250" s="29"/>
      <c r="H250" s="30"/>
      <c r="I250" s="28" t="s">
        <v>731</v>
      </c>
      <c r="J250" s="28"/>
      <c r="K250" s="28"/>
      <c r="L250" s="31"/>
      <c r="M250" s="31"/>
      <c r="N250" s="32"/>
      <c r="O250" s="32">
        <v>0</v>
      </c>
      <c r="P250" s="32">
        <f t="shared" si="12"/>
        <v>0</v>
      </c>
      <c r="Q250" s="33">
        <v>680</v>
      </c>
      <c r="R250" s="34">
        <f t="shared" si="11"/>
        <v>1150</v>
      </c>
      <c r="S250" s="32"/>
      <c r="T250" s="32"/>
      <c r="U250" s="32"/>
      <c r="V250" s="32"/>
      <c r="W250" s="32"/>
      <c r="X250" s="32"/>
      <c r="Y250" s="32"/>
      <c r="Z250" s="54"/>
      <c r="AA250" s="32"/>
      <c r="AB250" s="32"/>
      <c r="AC250" s="48">
        <v>1000</v>
      </c>
      <c r="AD250" s="32">
        <v>100</v>
      </c>
      <c r="AE250" s="32"/>
      <c r="AF250" s="32"/>
      <c r="AG250" s="32"/>
      <c r="AH250" s="32"/>
      <c r="AI250" s="32"/>
      <c r="AJ250" s="32"/>
      <c r="AK250" s="32"/>
      <c r="AL250" s="32"/>
      <c r="AM250" s="32"/>
      <c r="AN250" s="32">
        <v>0</v>
      </c>
      <c r="AO250" s="45"/>
      <c r="AP250" s="32"/>
      <c r="AQ250" s="32"/>
      <c r="AR250" s="32">
        <v>0</v>
      </c>
      <c r="AS250" s="32"/>
      <c r="AT250" s="32"/>
      <c r="AU250" s="32"/>
      <c r="AV250" s="32"/>
      <c r="AW250" s="32"/>
      <c r="AX250" s="32"/>
      <c r="AY250" s="32"/>
      <c r="AZ250" s="32"/>
      <c r="BA250" s="51">
        <v>50</v>
      </c>
      <c r="BB250" s="32"/>
      <c r="BC250" s="32"/>
      <c r="BD250" s="32"/>
      <c r="BE250" s="39"/>
      <c r="BF250" s="40">
        <v>0</v>
      </c>
      <c r="BG250" s="40">
        <v>94000</v>
      </c>
      <c r="BH250" s="40">
        <f t="shared" si="10"/>
        <v>108100000</v>
      </c>
      <c r="BI250" s="41"/>
      <c r="BJ250" s="315" t="s">
        <v>6326</v>
      </c>
      <c r="BK250" s="42"/>
    </row>
    <row r="251" spans="1:63" ht="178.5" customHeight="1">
      <c r="A251" s="28">
        <v>242</v>
      </c>
      <c r="B251" s="29" t="s">
        <v>1043</v>
      </c>
      <c r="C251" s="29" t="s">
        <v>1044</v>
      </c>
      <c r="D251" s="29"/>
      <c r="E251" s="29" t="s">
        <v>1045</v>
      </c>
      <c r="F251" s="29" t="s">
        <v>1046</v>
      </c>
      <c r="G251" s="79" t="s">
        <v>1047</v>
      </c>
      <c r="H251" s="30"/>
      <c r="I251" s="28" t="s">
        <v>731</v>
      </c>
      <c r="J251" s="28"/>
      <c r="K251" s="28"/>
      <c r="L251" s="31"/>
      <c r="M251" s="31"/>
      <c r="N251" s="32"/>
      <c r="O251" s="32">
        <v>0</v>
      </c>
      <c r="P251" s="32">
        <f t="shared" si="12"/>
        <v>0</v>
      </c>
      <c r="Q251" s="33">
        <v>144</v>
      </c>
      <c r="R251" s="34">
        <f t="shared" si="11"/>
        <v>60</v>
      </c>
      <c r="S251" s="32"/>
      <c r="T251" s="32"/>
      <c r="U251" s="32"/>
      <c r="V251" s="32"/>
      <c r="W251" s="32"/>
      <c r="X251" s="32"/>
      <c r="Y251" s="32"/>
      <c r="Z251" s="43"/>
      <c r="AA251" s="32"/>
      <c r="AB251" s="32"/>
      <c r="AC251" s="44"/>
      <c r="AD251" s="32"/>
      <c r="AE251" s="32"/>
      <c r="AF251" s="32"/>
      <c r="AG251" s="32"/>
      <c r="AH251" s="32"/>
      <c r="AI251" s="32"/>
      <c r="AJ251" s="32"/>
      <c r="AK251" s="32"/>
      <c r="AL251" s="32"/>
      <c r="AM251" s="32"/>
      <c r="AN251" s="32">
        <v>0</v>
      </c>
      <c r="AO251" s="43"/>
      <c r="AP251" s="32"/>
      <c r="AQ251" s="32"/>
      <c r="AR251" s="32">
        <v>0</v>
      </c>
      <c r="AS251" s="32"/>
      <c r="AT251" s="32"/>
      <c r="AU251" s="32"/>
      <c r="AV251" s="32"/>
      <c r="AW251" s="32"/>
      <c r="AX251" s="32"/>
      <c r="AY251" s="32"/>
      <c r="AZ251" s="32"/>
      <c r="BA251" s="51">
        <v>60</v>
      </c>
      <c r="BB251" s="32"/>
      <c r="BC251" s="32"/>
      <c r="BD251" s="32"/>
      <c r="BE251" s="39"/>
      <c r="BF251" s="40">
        <v>0</v>
      </c>
      <c r="BG251" s="40">
        <v>99981</v>
      </c>
      <c r="BH251" s="40">
        <f t="shared" si="10"/>
        <v>5998860</v>
      </c>
      <c r="BI251" s="41"/>
      <c r="BJ251" s="315" t="s">
        <v>6039</v>
      </c>
      <c r="BK251" s="42"/>
    </row>
    <row r="252" spans="1:63" ht="94.5" customHeight="1">
      <c r="A252" s="28">
        <v>243</v>
      </c>
      <c r="B252" s="29" t="s">
        <v>1048</v>
      </c>
      <c r="C252" s="29" t="s">
        <v>1049</v>
      </c>
      <c r="D252" s="29"/>
      <c r="E252" s="29"/>
      <c r="F252" s="29" t="s">
        <v>1050</v>
      </c>
      <c r="G252" s="29"/>
      <c r="H252" s="30"/>
      <c r="I252" s="28" t="s">
        <v>731</v>
      </c>
      <c r="J252" s="28"/>
      <c r="K252" s="28"/>
      <c r="L252" s="31"/>
      <c r="M252" s="31"/>
      <c r="N252" s="32"/>
      <c r="O252" s="32">
        <v>0</v>
      </c>
      <c r="P252" s="32">
        <f t="shared" si="12"/>
        <v>0</v>
      </c>
      <c r="Q252" s="33">
        <v>100</v>
      </c>
      <c r="R252" s="34">
        <f t="shared" si="11"/>
        <v>0</v>
      </c>
      <c r="S252" s="32"/>
      <c r="T252" s="32"/>
      <c r="U252" s="32"/>
      <c r="V252" s="32"/>
      <c r="W252" s="32"/>
      <c r="X252" s="32"/>
      <c r="Y252" s="32"/>
      <c r="Z252" s="43"/>
      <c r="AA252" s="32"/>
      <c r="AB252" s="32"/>
      <c r="AC252" s="44"/>
      <c r="AD252" s="32"/>
      <c r="AE252" s="32"/>
      <c r="AF252" s="32"/>
      <c r="AG252" s="32"/>
      <c r="AH252" s="32"/>
      <c r="AI252" s="32"/>
      <c r="AJ252" s="32"/>
      <c r="AK252" s="32"/>
      <c r="AL252" s="32"/>
      <c r="AM252" s="32"/>
      <c r="AN252" s="32">
        <v>0</v>
      </c>
      <c r="AO252" s="43"/>
      <c r="AP252" s="32"/>
      <c r="AQ252" s="32"/>
      <c r="AR252" s="32">
        <v>0</v>
      </c>
      <c r="AS252" s="32"/>
      <c r="AT252" s="32"/>
      <c r="AU252" s="32"/>
      <c r="AV252" s="32"/>
      <c r="AW252" s="32"/>
      <c r="AX252" s="32"/>
      <c r="AY252" s="32"/>
      <c r="AZ252" s="32"/>
      <c r="BA252" s="32"/>
      <c r="BB252" s="32"/>
      <c r="BC252" s="32"/>
      <c r="BD252" s="32"/>
      <c r="BE252" s="39"/>
      <c r="BF252" s="40">
        <v>0</v>
      </c>
      <c r="BG252" s="40">
        <v>154233</v>
      </c>
      <c r="BH252" s="40">
        <f t="shared" si="10"/>
        <v>0</v>
      </c>
      <c r="BI252" s="41"/>
      <c r="BJ252" s="42"/>
      <c r="BK252" s="42"/>
    </row>
    <row r="253" spans="1:63" ht="99" customHeight="1">
      <c r="A253" s="28">
        <v>244</v>
      </c>
      <c r="B253" s="29" t="s">
        <v>1051</v>
      </c>
      <c r="C253" s="29" t="s">
        <v>1052</v>
      </c>
      <c r="D253" s="29"/>
      <c r="E253" s="29"/>
      <c r="F253" s="29" t="s">
        <v>1053</v>
      </c>
      <c r="G253" s="29"/>
      <c r="H253" s="30"/>
      <c r="I253" s="28" t="s">
        <v>731</v>
      </c>
      <c r="J253" s="28"/>
      <c r="K253" s="28"/>
      <c r="L253" s="31"/>
      <c r="M253" s="31"/>
      <c r="N253" s="32"/>
      <c r="O253" s="32">
        <v>0</v>
      </c>
      <c r="P253" s="32">
        <f t="shared" si="12"/>
        <v>0</v>
      </c>
      <c r="Q253" s="33">
        <v>200</v>
      </c>
      <c r="R253" s="34">
        <f t="shared" si="11"/>
        <v>100</v>
      </c>
      <c r="S253" s="32"/>
      <c r="T253" s="32"/>
      <c r="U253" s="32"/>
      <c r="V253" s="32"/>
      <c r="W253" s="32"/>
      <c r="X253" s="32"/>
      <c r="Y253" s="32"/>
      <c r="Z253" s="43"/>
      <c r="AA253" s="32"/>
      <c r="AB253" s="32"/>
      <c r="AC253" s="44"/>
      <c r="AD253" s="32"/>
      <c r="AE253" s="32"/>
      <c r="AF253" s="32"/>
      <c r="AG253" s="32">
        <v>100</v>
      </c>
      <c r="AH253" s="32"/>
      <c r="AI253" s="32"/>
      <c r="AJ253" s="32"/>
      <c r="AK253" s="32"/>
      <c r="AL253" s="32"/>
      <c r="AM253" s="32"/>
      <c r="AN253" s="32">
        <v>0</v>
      </c>
      <c r="AO253" s="43"/>
      <c r="AP253" s="32"/>
      <c r="AQ253" s="32"/>
      <c r="AR253" s="32">
        <v>0</v>
      </c>
      <c r="AS253" s="32"/>
      <c r="AT253" s="32"/>
      <c r="AU253" s="32"/>
      <c r="AV253" s="32"/>
      <c r="AW253" s="32"/>
      <c r="AX253" s="32"/>
      <c r="AY253" s="32"/>
      <c r="AZ253" s="32"/>
      <c r="BA253" s="32"/>
      <c r="BB253" s="32"/>
      <c r="BC253" s="32"/>
      <c r="BD253" s="32"/>
      <c r="BE253" s="39"/>
      <c r="BF253" s="40">
        <v>0</v>
      </c>
      <c r="BG253" s="40">
        <v>363038</v>
      </c>
      <c r="BH253" s="40">
        <f t="shared" si="10"/>
        <v>36303800</v>
      </c>
      <c r="BI253" s="41"/>
      <c r="BJ253" s="315" t="s">
        <v>6326</v>
      </c>
      <c r="BK253" s="42"/>
    </row>
    <row r="254" spans="1:63" ht="115.5" customHeight="1">
      <c r="A254" s="28">
        <v>245</v>
      </c>
      <c r="B254" s="29" t="s">
        <v>1054</v>
      </c>
      <c r="C254" s="29" t="s">
        <v>1055</v>
      </c>
      <c r="D254" s="29"/>
      <c r="E254" s="29"/>
      <c r="F254" s="29" t="s">
        <v>1056</v>
      </c>
      <c r="G254" s="29"/>
      <c r="H254" s="30"/>
      <c r="I254" s="28" t="s">
        <v>731</v>
      </c>
      <c r="J254" s="28"/>
      <c r="K254" s="28"/>
      <c r="L254" s="31"/>
      <c r="M254" s="31"/>
      <c r="N254" s="32"/>
      <c r="O254" s="32">
        <v>0</v>
      </c>
      <c r="P254" s="32">
        <f t="shared" si="12"/>
        <v>0</v>
      </c>
      <c r="Q254" s="33">
        <v>50</v>
      </c>
      <c r="R254" s="34">
        <f t="shared" si="11"/>
        <v>100</v>
      </c>
      <c r="S254" s="32"/>
      <c r="T254" s="32"/>
      <c r="U254" s="32"/>
      <c r="V254" s="32"/>
      <c r="W254" s="32"/>
      <c r="X254" s="32"/>
      <c r="Y254" s="32"/>
      <c r="Z254" s="43"/>
      <c r="AA254" s="32"/>
      <c r="AB254" s="32"/>
      <c r="AC254" s="44"/>
      <c r="AD254" s="32"/>
      <c r="AE254" s="32"/>
      <c r="AF254" s="32"/>
      <c r="AG254" s="32">
        <v>100</v>
      </c>
      <c r="AH254" s="32"/>
      <c r="AI254" s="32"/>
      <c r="AJ254" s="32"/>
      <c r="AK254" s="32"/>
      <c r="AL254" s="32"/>
      <c r="AM254" s="32"/>
      <c r="AN254" s="32">
        <v>0</v>
      </c>
      <c r="AO254" s="43"/>
      <c r="AP254" s="32"/>
      <c r="AQ254" s="32"/>
      <c r="AR254" s="32">
        <v>0</v>
      </c>
      <c r="AS254" s="32"/>
      <c r="AT254" s="32"/>
      <c r="AU254" s="32"/>
      <c r="AV254" s="32"/>
      <c r="AW254" s="32"/>
      <c r="AX254" s="32"/>
      <c r="AY254" s="32"/>
      <c r="AZ254" s="32"/>
      <c r="BA254" s="32"/>
      <c r="BB254" s="32"/>
      <c r="BC254" s="32"/>
      <c r="BD254" s="32"/>
      <c r="BE254" s="39"/>
      <c r="BF254" s="40">
        <v>0</v>
      </c>
      <c r="BG254" s="40">
        <v>339000</v>
      </c>
      <c r="BH254" s="40">
        <f t="shared" si="10"/>
        <v>33900000</v>
      </c>
      <c r="BI254" s="41"/>
      <c r="BJ254" s="315" t="s">
        <v>6326</v>
      </c>
      <c r="BK254" s="42"/>
    </row>
    <row r="255" spans="1:63" ht="82.5" customHeight="1">
      <c r="A255" s="28">
        <v>246</v>
      </c>
      <c r="B255" s="29" t="s">
        <v>1057</v>
      </c>
      <c r="C255" s="29" t="s">
        <v>1058</v>
      </c>
      <c r="D255" s="29"/>
      <c r="E255" s="29" t="s">
        <v>1059</v>
      </c>
      <c r="F255" s="29" t="s">
        <v>1060</v>
      </c>
      <c r="G255" s="29"/>
      <c r="H255" s="30"/>
      <c r="I255" s="28" t="s">
        <v>731</v>
      </c>
      <c r="J255" s="28"/>
      <c r="K255" s="28"/>
      <c r="L255" s="31"/>
      <c r="M255" s="31"/>
      <c r="N255" s="32"/>
      <c r="O255" s="32">
        <v>0</v>
      </c>
      <c r="P255" s="32">
        <f t="shared" si="12"/>
        <v>0</v>
      </c>
      <c r="Q255" s="33">
        <v>60</v>
      </c>
      <c r="R255" s="34">
        <f t="shared" si="11"/>
        <v>0</v>
      </c>
      <c r="S255" s="32"/>
      <c r="T255" s="32"/>
      <c r="U255" s="32"/>
      <c r="V255" s="32"/>
      <c r="W255" s="32"/>
      <c r="X255" s="32"/>
      <c r="Y255" s="32"/>
      <c r="Z255" s="43"/>
      <c r="AA255" s="32"/>
      <c r="AB255" s="32"/>
      <c r="AC255" s="44"/>
      <c r="AD255" s="32"/>
      <c r="AE255" s="32"/>
      <c r="AF255" s="32"/>
      <c r="AG255" s="32"/>
      <c r="AH255" s="32"/>
      <c r="AI255" s="32"/>
      <c r="AJ255" s="32"/>
      <c r="AK255" s="32"/>
      <c r="AL255" s="32"/>
      <c r="AM255" s="32"/>
      <c r="AN255" s="32">
        <v>0</v>
      </c>
      <c r="AO255" s="43"/>
      <c r="AP255" s="32"/>
      <c r="AQ255" s="32"/>
      <c r="AR255" s="32">
        <v>0</v>
      </c>
      <c r="AS255" s="32"/>
      <c r="AT255" s="32"/>
      <c r="AU255" s="32"/>
      <c r="AV255" s="32"/>
      <c r="AW255" s="32"/>
      <c r="AX255" s="32"/>
      <c r="AY255" s="32"/>
      <c r="AZ255" s="32"/>
      <c r="BA255" s="32"/>
      <c r="BB255" s="32"/>
      <c r="BC255" s="32"/>
      <c r="BD255" s="32"/>
      <c r="BE255" s="39"/>
      <c r="BF255" s="40">
        <v>0</v>
      </c>
      <c r="BG255" s="40">
        <v>739935</v>
      </c>
      <c r="BH255" s="40">
        <f t="shared" si="10"/>
        <v>0</v>
      </c>
      <c r="BI255" s="41"/>
      <c r="BJ255" s="42"/>
      <c r="BK255" s="42"/>
    </row>
    <row r="256" spans="1:63" ht="82.5" customHeight="1">
      <c r="A256" s="28">
        <v>247</v>
      </c>
      <c r="B256" s="29" t="s">
        <v>1061</v>
      </c>
      <c r="C256" s="29" t="s">
        <v>1062</v>
      </c>
      <c r="D256" s="29"/>
      <c r="E256" s="29" t="s">
        <v>1063</v>
      </c>
      <c r="F256" s="29" t="s">
        <v>1064</v>
      </c>
      <c r="G256" s="29"/>
      <c r="H256" s="30"/>
      <c r="I256" s="28" t="s">
        <v>731</v>
      </c>
      <c r="J256" s="28"/>
      <c r="K256" s="28"/>
      <c r="L256" s="31"/>
      <c r="M256" s="31"/>
      <c r="N256" s="32"/>
      <c r="O256" s="32">
        <v>176</v>
      </c>
      <c r="P256" s="32">
        <f t="shared" si="12"/>
        <v>176</v>
      </c>
      <c r="Q256" s="33">
        <v>200</v>
      </c>
      <c r="R256" s="34">
        <f t="shared" si="11"/>
        <v>300</v>
      </c>
      <c r="S256" s="32"/>
      <c r="T256" s="32"/>
      <c r="U256" s="32"/>
      <c r="V256" s="32"/>
      <c r="W256" s="32"/>
      <c r="X256" s="32"/>
      <c r="Y256" s="32"/>
      <c r="Z256" s="43"/>
      <c r="AA256" s="32"/>
      <c r="AB256" s="32"/>
      <c r="AC256" s="44"/>
      <c r="AD256" s="32"/>
      <c r="AE256" s="32"/>
      <c r="AF256" s="32"/>
      <c r="AG256" s="37">
        <v>300</v>
      </c>
      <c r="AH256" s="32"/>
      <c r="AI256" s="32"/>
      <c r="AJ256" s="32"/>
      <c r="AK256" s="32"/>
      <c r="AL256" s="32"/>
      <c r="AM256" s="32"/>
      <c r="AN256" s="32">
        <v>0</v>
      </c>
      <c r="AO256" s="43"/>
      <c r="AP256" s="32"/>
      <c r="AQ256" s="32"/>
      <c r="AR256" s="32">
        <v>0</v>
      </c>
      <c r="AS256" s="32"/>
      <c r="AT256" s="32"/>
      <c r="AU256" s="32"/>
      <c r="AV256" s="32"/>
      <c r="AW256" s="32"/>
      <c r="AX256" s="32"/>
      <c r="AY256" s="32"/>
      <c r="AZ256" s="32"/>
      <c r="BA256" s="32"/>
      <c r="BB256" s="32"/>
      <c r="BC256" s="32"/>
      <c r="BD256" s="32"/>
      <c r="BE256" s="39"/>
      <c r="BF256" s="40">
        <v>0</v>
      </c>
      <c r="BG256" s="40">
        <v>288000</v>
      </c>
      <c r="BH256" s="40">
        <f t="shared" si="10"/>
        <v>86400000</v>
      </c>
      <c r="BI256" s="41"/>
      <c r="BJ256" s="315" t="s">
        <v>6326</v>
      </c>
      <c r="BK256" s="42"/>
    </row>
    <row r="257" spans="1:63" ht="148.5" customHeight="1">
      <c r="A257" s="28">
        <v>248</v>
      </c>
      <c r="B257" s="29" t="s">
        <v>1065</v>
      </c>
      <c r="C257" s="29" t="s">
        <v>1066</v>
      </c>
      <c r="D257" s="29"/>
      <c r="E257" s="29" t="s">
        <v>1067</v>
      </c>
      <c r="F257" s="29" t="s">
        <v>1068</v>
      </c>
      <c r="G257" s="29"/>
      <c r="H257" s="30"/>
      <c r="I257" s="28" t="s">
        <v>1069</v>
      </c>
      <c r="J257" s="28"/>
      <c r="K257" s="28"/>
      <c r="L257" s="31"/>
      <c r="M257" s="31"/>
      <c r="N257" s="32"/>
      <c r="O257" s="32">
        <v>0</v>
      </c>
      <c r="P257" s="32">
        <f t="shared" si="12"/>
        <v>0</v>
      </c>
      <c r="Q257" s="33">
        <v>12500</v>
      </c>
      <c r="R257" s="34">
        <f t="shared" si="11"/>
        <v>6000</v>
      </c>
      <c r="S257" s="32"/>
      <c r="T257" s="32"/>
      <c r="U257" s="32"/>
      <c r="V257" s="32"/>
      <c r="W257" s="32"/>
      <c r="X257" s="32"/>
      <c r="Y257" s="32"/>
      <c r="Z257" s="43"/>
      <c r="AA257" s="32"/>
      <c r="AB257" s="32"/>
      <c r="AC257" s="44"/>
      <c r="AD257" s="32"/>
      <c r="AE257" s="32"/>
      <c r="AF257" s="32"/>
      <c r="AG257" s="32"/>
      <c r="AH257" s="32"/>
      <c r="AI257" s="32"/>
      <c r="AJ257" s="32"/>
      <c r="AK257" s="32"/>
      <c r="AL257" s="32"/>
      <c r="AM257" s="32"/>
      <c r="AN257" s="32">
        <v>0</v>
      </c>
      <c r="AO257" s="43"/>
      <c r="AP257" s="32"/>
      <c r="AQ257" s="32"/>
      <c r="AR257" s="32">
        <v>0</v>
      </c>
      <c r="AS257" s="32"/>
      <c r="AT257" s="32"/>
      <c r="AU257" s="32"/>
      <c r="AV257" s="32"/>
      <c r="AW257" s="32"/>
      <c r="AX257" s="32"/>
      <c r="AY257" s="32"/>
      <c r="AZ257" s="32"/>
      <c r="BA257" s="32"/>
      <c r="BB257" s="32"/>
      <c r="BC257" s="32">
        <v>6000</v>
      </c>
      <c r="BD257" s="32"/>
      <c r="BE257" s="39"/>
      <c r="BF257" s="40">
        <v>0</v>
      </c>
      <c r="BG257" s="40">
        <v>2500</v>
      </c>
      <c r="BH257" s="40">
        <f t="shared" si="10"/>
        <v>15000000</v>
      </c>
      <c r="BI257" s="41"/>
      <c r="BJ257" s="42" t="s">
        <v>6326</v>
      </c>
      <c r="BK257" s="42"/>
    </row>
    <row r="258" spans="1:63" ht="99" customHeight="1">
      <c r="A258" s="28">
        <v>249</v>
      </c>
      <c r="B258" s="29" t="s">
        <v>1070</v>
      </c>
      <c r="C258" s="29" t="s">
        <v>1071</v>
      </c>
      <c r="D258" s="29"/>
      <c r="E258" s="29" t="s">
        <v>1072</v>
      </c>
      <c r="F258" s="29" t="s">
        <v>1073</v>
      </c>
      <c r="G258" s="29"/>
      <c r="H258" s="30"/>
      <c r="I258" s="28" t="s">
        <v>1074</v>
      </c>
      <c r="J258" s="28"/>
      <c r="K258" s="28"/>
      <c r="L258" s="31"/>
      <c r="M258" s="31"/>
      <c r="N258" s="32">
        <v>150</v>
      </c>
      <c r="O258" s="32">
        <v>0</v>
      </c>
      <c r="P258" s="32">
        <f t="shared" si="12"/>
        <v>150</v>
      </c>
      <c r="Q258" s="33">
        <v>3000</v>
      </c>
      <c r="R258" s="34">
        <f t="shared" si="11"/>
        <v>300</v>
      </c>
      <c r="S258" s="32"/>
      <c r="T258" s="32"/>
      <c r="U258" s="32"/>
      <c r="V258" s="32"/>
      <c r="W258" s="32"/>
      <c r="X258" s="32"/>
      <c r="Y258" s="32"/>
      <c r="Z258" s="43"/>
      <c r="AA258" s="32"/>
      <c r="AB258" s="32"/>
      <c r="AC258" s="44"/>
      <c r="AD258" s="32"/>
      <c r="AE258" s="32"/>
      <c r="AF258" s="32"/>
      <c r="AG258" s="32"/>
      <c r="AH258" s="32"/>
      <c r="AI258" s="32"/>
      <c r="AJ258" s="32"/>
      <c r="AK258" s="32"/>
      <c r="AL258" s="32"/>
      <c r="AM258" s="32"/>
      <c r="AN258" s="32">
        <v>0</v>
      </c>
      <c r="AO258" s="43"/>
      <c r="AP258" s="32"/>
      <c r="AQ258" s="32"/>
      <c r="AR258" s="32">
        <v>0</v>
      </c>
      <c r="AS258" s="32"/>
      <c r="AT258" s="32"/>
      <c r="AU258" s="32"/>
      <c r="AV258" s="32"/>
      <c r="AW258" s="32"/>
      <c r="AX258" s="32"/>
      <c r="AY258" s="32"/>
      <c r="AZ258" s="32"/>
      <c r="BA258" s="32"/>
      <c r="BB258" s="32"/>
      <c r="BC258" s="32">
        <v>300</v>
      </c>
      <c r="BD258" s="32"/>
      <c r="BE258" s="65" t="s">
        <v>1075</v>
      </c>
      <c r="BF258" s="40">
        <v>0</v>
      </c>
      <c r="BG258" s="40">
        <v>175000</v>
      </c>
      <c r="BH258" s="40">
        <f t="shared" si="10"/>
        <v>52500000</v>
      </c>
      <c r="BI258" s="41"/>
      <c r="BJ258" s="42" t="s">
        <v>6326</v>
      </c>
      <c r="BK258" s="42"/>
    </row>
    <row r="259" spans="1:63" ht="148.5" customHeight="1">
      <c r="A259" s="28">
        <v>250</v>
      </c>
      <c r="B259" s="29" t="s">
        <v>1076</v>
      </c>
      <c r="C259" s="29" t="s">
        <v>1077</v>
      </c>
      <c r="D259" s="29"/>
      <c r="E259" s="29"/>
      <c r="F259" s="29" t="s">
        <v>1078</v>
      </c>
      <c r="G259" s="29"/>
      <c r="H259" s="30"/>
      <c r="I259" s="28" t="s">
        <v>84</v>
      </c>
      <c r="J259" s="28"/>
      <c r="K259" s="28"/>
      <c r="L259" s="31"/>
      <c r="M259" s="31"/>
      <c r="N259" s="32"/>
      <c r="O259" s="32">
        <v>0</v>
      </c>
      <c r="P259" s="32">
        <f t="shared" si="12"/>
        <v>0</v>
      </c>
      <c r="Q259" s="33">
        <v>1500</v>
      </c>
      <c r="R259" s="34">
        <f t="shared" si="11"/>
        <v>1500</v>
      </c>
      <c r="S259" s="32"/>
      <c r="T259" s="32"/>
      <c r="U259" s="32"/>
      <c r="V259" s="32"/>
      <c r="W259" s="32"/>
      <c r="X259" s="32">
        <v>1500</v>
      </c>
      <c r="Y259" s="32"/>
      <c r="Z259" s="43"/>
      <c r="AA259" s="32"/>
      <c r="AB259" s="32"/>
      <c r="AC259" s="44"/>
      <c r="AD259" s="32"/>
      <c r="AE259" s="32"/>
      <c r="AF259" s="32"/>
      <c r="AG259" s="32"/>
      <c r="AH259" s="32"/>
      <c r="AI259" s="32"/>
      <c r="AJ259" s="32"/>
      <c r="AK259" s="32"/>
      <c r="AL259" s="32"/>
      <c r="AM259" s="32"/>
      <c r="AN259" s="32">
        <v>0</v>
      </c>
      <c r="AO259" s="43"/>
      <c r="AP259" s="32"/>
      <c r="AQ259" s="32"/>
      <c r="AR259" s="32">
        <v>0</v>
      </c>
      <c r="AS259" s="32"/>
      <c r="AT259" s="32"/>
      <c r="AU259" s="32"/>
      <c r="AV259" s="32"/>
      <c r="AW259" s="32"/>
      <c r="AX259" s="32"/>
      <c r="AY259" s="32"/>
      <c r="AZ259" s="32"/>
      <c r="BA259" s="32"/>
      <c r="BB259" s="32"/>
      <c r="BC259" s="32"/>
      <c r="BD259" s="32"/>
      <c r="BE259" s="39"/>
      <c r="BF259" s="40">
        <v>0</v>
      </c>
      <c r="BG259" s="40">
        <v>10500</v>
      </c>
      <c r="BH259" s="40">
        <f t="shared" si="10"/>
        <v>15750000</v>
      </c>
      <c r="BI259" s="41"/>
      <c r="BJ259" s="315" t="s">
        <v>6326</v>
      </c>
      <c r="BK259" s="42"/>
    </row>
    <row r="260" spans="1:63" ht="82.5" customHeight="1">
      <c r="A260" s="28">
        <v>251</v>
      </c>
      <c r="B260" s="29" t="s">
        <v>1079</v>
      </c>
      <c r="C260" s="29" t="s">
        <v>1080</v>
      </c>
      <c r="D260" s="29"/>
      <c r="E260" s="29" t="s">
        <v>1081</v>
      </c>
      <c r="F260" s="29" t="s">
        <v>1082</v>
      </c>
      <c r="G260" s="29"/>
      <c r="H260" s="30"/>
      <c r="I260" s="28" t="s">
        <v>84</v>
      </c>
      <c r="J260" s="28"/>
      <c r="K260" s="28"/>
      <c r="L260" s="31"/>
      <c r="M260" s="31"/>
      <c r="N260" s="32"/>
      <c r="O260" s="32">
        <v>0</v>
      </c>
      <c r="P260" s="32">
        <f t="shared" si="12"/>
        <v>0</v>
      </c>
      <c r="Q260" s="33">
        <v>3000</v>
      </c>
      <c r="R260" s="34">
        <f t="shared" si="11"/>
        <v>2000</v>
      </c>
      <c r="S260" s="32"/>
      <c r="T260" s="32"/>
      <c r="U260" s="32"/>
      <c r="V260" s="32"/>
      <c r="W260" s="32"/>
      <c r="X260" s="32"/>
      <c r="Y260" s="32"/>
      <c r="Z260" s="43"/>
      <c r="AA260" s="32"/>
      <c r="AB260" s="32"/>
      <c r="AC260" s="44"/>
      <c r="AD260" s="32"/>
      <c r="AE260" s="32"/>
      <c r="AF260" s="32"/>
      <c r="AG260" s="37">
        <v>2000</v>
      </c>
      <c r="AH260" s="32"/>
      <c r="AI260" s="32"/>
      <c r="AJ260" s="32"/>
      <c r="AK260" s="32"/>
      <c r="AL260" s="32"/>
      <c r="AM260" s="32"/>
      <c r="AN260" s="32">
        <v>0</v>
      </c>
      <c r="AO260" s="43"/>
      <c r="AP260" s="32"/>
      <c r="AQ260" s="32"/>
      <c r="AR260" s="32">
        <v>0</v>
      </c>
      <c r="AS260" s="32"/>
      <c r="AT260" s="32"/>
      <c r="AU260" s="32"/>
      <c r="AV260" s="32"/>
      <c r="AW260" s="32"/>
      <c r="AX260" s="32"/>
      <c r="AY260" s="32"/>
      <c r="AZ260" s="32"/>
      <c r="BA260" s="32"/>
      <c r="BB260" s="32"/>
      <c r="BC260" s="32"/>
      <c r="BD260" s="32"/>
      <c r="BE260" s="39"/>
      <c r="BF260" s="40">
        <v>0</v>
      </c>
      <c r="BG260" s="40">
        <v>50000</v>
      </c>
      <c r="BH260" s="40">
        <f t="shared" si="10"/>
        <v>100000000</v>
      </c>
      <c r="BI260" s="41"/>
      <c r="BJ260" s="315" t="s">
        <v>6326</v>
      </c>
      <c r="BK260" s="42"/>
    </row>
    <row r="261" spans="1:63" ht="82.5" customHeight="1">
      <c r="A261" s="28">
        <v>252</v>
      </c>
      <c r="B261" s="29" t="s">
        <v>1083</v>
      </c>
      <c r="C261" s="29" t="s">
        <v>1084</v>
      </c>
      <c r="D261" s="29"/>
      <c r="E261" s="29" t="s">
        <v>1085</v>
      </c>
      <c r="F261" s="29" t="s">
        <v>1086</v>
      </c>
      <c r="G261" s="29"/>
      <c r="H261" s="30"/>
      <c r="I261" s="28" t="s">
        <v>84</v>
      </c>
      <c r="J261" s="28"/>
      <c r="K261" s="28"/>
      <c r="L261" s="31"/>
      <c r="M261" s="31"/>
      <c r="N261" s="32"/>
      <c r="O261" s="32">
        <v>0</v>
      </c>
      <c r="P261" s="32">
        <f t="shared" si="12"/>
        <v>0</v>
      </c>
      <c r="Q261" s="33">
        <v>1800</v>
      </c>
      <c r="R261" s="34">
        <f t="shared" si="11"/>
        <v>1000</v>
      </c>
      <c r="S261" s="32"/>
      <c r="T261" s="32"/>
      <c r="U261" s="32"/>
      <c r="V261" s="32"/>
      <c r="W261" s="32"/>
      <c r="X261" s="32"/>
      <c r="Y261" s="32"/>
      <c r="Z261" s="43"/>
      <c r="AA261" s="32"/>
      <c r="AB261" s="32"/>
      <c r="AC261" s="44"/>
      <c r="AD261" s="32"/>
      <c r="AE261" s="32"/>
      <c r="AF261" s="32"/>
      <c r="AG261" s="32">
        <v>1000</v>
      </c>
      <c r="AH261" s="32"/>
      <c r="AI261" s="32"/>
      <c r="AJ261" s="32"/>
      <c r="AK261" s="32"/>
      <c r="AL261" s="32"/>
      <c r="AM261" s="32"/>
      <c r="AN261" s="32">
        <v>0</v>
      </c>
      <c r="AO261" s="43"/>
      <c r="AP261" s="32"/>
      <c r="AQ261" s="32"/>
      <c r="AR261" s="32">
        <v>0</v>
      </c>
      <c r="AS261" s="32"/>
      <c r="AT261" s="32"/>
      <c r="AU261" s="32"/>
      <c r="AV261" s="32"/>
      <c r="AW261" s="32"/>
      <c r="AX261" s="32"/>
      <c r="AY261" s="32"/>
      <c r="AZ261" s="32"/>
      <c r="BA261" s="32"/>
      <c r="BB261" s="32"/>
      <c r="BC261" s="32"/>
      <c r="BD261" s="32"/>
      <c r="BE261" s="39"/>
      <c r="BF261" s="40">
        <v>0</v>
      </c>
      <c r="BG261" s="40">
        <v>23000</v>
      </c>
      <c r="BH261" s="40">
        <f t="shared" si="10"/>
        <v>23000000</v>
      </c>
      <c r="BI261" s="41"/>
      <c r="BJ261" s="315" t="s">
        <v>6326</v>
      </c>
      <c r="BK261" s="42"/>
    </row>
    <row r="262" spans="1:63" ht="82.5" customHeight="1">
      <c r="A262" s="28">
        <v>253</v>
      </c>
      <c r="B262" s="29" t="s">
        <v>1087</v>
      </c>
      <c r="C262" s="29" t="s">
        <v>1088</v>
      </c>
      <c r="D262" s="29"/>
      <c r="E262" s="29" t="s">
        <v>1089</v>
      </c>
      <c r="F262" s="29" t="s">
        <v>1090</v>
      </c>
      <c r="G262" s="63" t="s">
        <v>1091</v>
      </c>
      <c r="H262" s="30"/>
      <c r="I262" s="28" t="s">
        <v>84</v>
      </c>
      <c r="J262" s="28"/>
      <c r="K262" s="28"/>
      <c r="L262" s="31"/>
      <c r="M262" s="31"/>
      <c r="N262" s="32"/>
      <c r="O262" s="32">
        <v>0</v>
      </c>
      <c r="P262" s="32">
        <f t="shared" si="12"/>
        <v>0</v>
      </c>
      <c r="Q262" s="33">
        <v>400</v>
      </c>
      <c r="R262" s="34">
        <f t="shared" si="11"/>
        <v>350</v>
      </c>
      <c r="S262" s="32"/>
      <c r="T262" s="32"/>
      <c r="U262" s="32"/>
      <c r="V262" s="32"/>
      <c r="W262" s="32">
        <v>300</v>
      </c>
      <c r="X262" s="32"/>
      <c r="Y262" s="32"/>
      <c r="Z262" s="43"/>
      <c r="AA262" s="32"/>
      <c r="AB262" s="32"/>
      <c r="AC262" s="44"/>
      <c r="AD262" s="32"/>
      <c r="AE262" s="32"/>
      <c r="AF262" s="32"/>
      <c r="AG262" s="32">
        <v>50</v>
      </c>
      <c r="AH262" s="32"/>
      <c r="AI262" s="32"/>
      <c r="AJ262" s="32"/>
      <c r="AK262" s="32"/>
      <c r="AL262" s="32"/>
      <c r="AM262" s="32"/>
      <c r="AN262" s="32">
        <v>0</v>
      </c>
      <c r="AO262" s="43"/>
      <c r="AP262" s="32"/>
      <c r="AQ262" s="32"/>
      <c r="AR262" s="32">
        <v>0</v>
      </c>
      <c r="AS262" s="32"/>
      <c r="AT262" s="32"/>
      <c r="AU262" s="32"/>
      <c r="AV262" s="32"/>
      <c r="AW262" s="32"/>
      <c r="AX262" s="32"/>
      <c r="AY262" s="32"/>
      <c r="AZ262" s="32"/>
      <c r="BA262" s="32"/>
      <c r="BB262" s="32"/>
      <c r="BC262" s="32"/>
      <c r="BD262" s="32"/>
      <c r="BE262" s="39"/>
      <c r="BF262" s="40">
        <v>0</v>
      </c>
      <c r="BG262" s="40">
        <v>415000</v>
      </c>
      <c r="BH262" s="40">
        <f t="shared" si="10"/>
        <v>145250000</v>
      </c>
      <c r="BI262" s="41"/>
      <c r="BJ262" s="315" t="s">
        <v>6326</v>
      </c>
      <c r="BK262" s="42"/>
    </row>
    <row r="263" spans="1:63" ht="247.5" customHeight="1">
      <c r="A263" s="28">
        <v>254</v>
      </c>
      <c r="B263" s="29" t="s">
        <v>1092</v>
      </c>
      <c r="C263" s="29" t="s">
        <v>1093</v>
      </c>
      <c r="D263" s="29"/>
      <c r="E263" s="29" t="s">
        <v>1094</v>
      </c>
      <c r="F263" s="29" t="s">
        <v>1095</v>
      </c>
      <c r="G263" s="29"/>
      <c r="H263" s="30"/>
      <c r="I263" s="28" t="s">
        <v>84</v>
      </c>
      <c r="J263" s="28"/>
      <c r="K263" s="28"/>
      <c r="L263" s="31"/>
      <c r="M263" s="31"/>
      <c r="N263" s="32"/>
      <c r="O263" s="32">
        <v>0</v>
      </c>
      <c r="P263" s="32">
        <f t="shared" si="12"/>
        <v>0</v>
      </c>
      <c r="Q263" s="33">
        <v>2000</v>
      </c>
      <c r="R263" s="34">
        <f t="shared" si="11"/>
        <v>500</v>
      </c>
      <c r="S263" s="32"/>
      <c r="T263" s="32"/>
      <c r="U263" s="32"/>
      <c r="V263" s="32"/>
      <c r="W263" s="32"/>
      <c r="X263" s="32"/>
      <c r="Y263" s="32"/>
      <c r="Z263" s="43"/>
      <c r="AA263" s="32"/>
      <c r="AB263" s="32"/>
      <c r="AC263" s="72">
        <v>500</v>
      </c>
      <c r="AD263" s="32"/>
      <c r="AE263" s="32"/>
      <c r="AF263" s="32"/>
      <c r="AG263" s="32"/>
      <c r="AH263" s="32"/>
      <c r="AI263" s="32"/>
      <c r="AJ263" s="32"/>
      <c r="AK263" s="32"/>
      <c r="AL263" s="32"/>
      <c r="AM263" s="32"/>
      <c r="AN263" s="32">
        <v>0</v>
      </c>
      <c r="AO263" s="43"/>
      <c r="AP263" s="32"/>
      <c r="AQ263" s="32"/>
      <c r="AR263" s="32">
        <v>0</v>
      </c>
      <c r="AS263" s="32"/>
      <c r="AT263" s="32"/>
      <c r="AU263" s="32"/>
      <c r="AV263" s="32"/>
      <c r="AW263" s="32"/>
      <c r="AX263" s="32"/>
      <c r="AY263" s="32"/>
      <c r="AZ263" s="32"/>
      <c r="BA263" s="32"/>
      <c r="BB263" s="32"/>
      <c r="BC263" s="32"/>
      <c r="BD263" s="32"/>
      <c r="BE263" s="39"/>
      <c r="BF263" s="40">
        <v>0</v>
      </c>
      <c r="BG263" s="40">
        <v>50000</v>
      </c>
      <c r="BH263" s="40">
        <f t="shared" si="10"/>
        <v>25000000</v>
      </c>
      <c r="BI263" s="41"/>
      <c r="BJ263" s="315" t="s">
        <v>6326</v>
      </c>
      <c r="BK263" s="42"/>
    </row>
    <row r="264" spans="1:63" ht="299.25" customHeight="1">
      <c r="A264" s="28">
        <v>255</v>
      </c>
      <c r="B264" s="29" t="s">
        <v>1096</v>
      </c>
      <c r="C264" s="29" t="s">
        <v>1097</v>
      </c>
      <c r="D264" s="29"/>
      <c r="E264" s="29" t="s">
        <v>1098</v>
      </c>
      <c r="F264" s="29" t="s">
        <v>1099</v>
      </c>
      <c r="G264" s="80" t="s">
        <v>1100</v>
      </c>
      <c r="H264" s="30"/>
      <c r="I264" s="28" t="s">
        <v>84</v>
      </c>
      <c r="J264" s="28"/>
      <c r="K264" s="28"/>
      <c r="L264" s="31"/>
      <c r="M264" s="31"/>
      <c r="N264" s="32"/>
      <c r="O264" s="32">
        <v>0</v>
      </c>
      <c r="P264" s="32">
        <f t="shared" si="12"/>
        <v>0</v>
      </c>
      <c r="Q264" s="33">
        <v>4050</v>
      </c>
      <c r="R264" s="34">
        <f t="shared" si="11"/>
        <v>2000</v>
      </c>
      <c r="S264" s="32"/>
      <c r="T264" s="32"/>
      <c r="U264" s="32"/>
      <c r="V264" s="32"/>
      <c r="W264" s="32"/>
      <c r="X264" s="32"/>
      <c r="Y264" s="32"/>
      <c r="Z264" s="43"/>
      <c r="AA264" s="32"/>
      <c r="AB264" s="32"/>
      <c r="AC264" s="48">
        <v>2000</v>
      </c>
      <c r="AD264" s="32"/>
      <c r="AE264" s="32"/>
      <c r="AF264" s="32"/>
      <c r="AG264" s="32"/>
      <c r="AH264" s="32"/>
      <c r="AI264" s="32"/>
      <c r="AJ264" s="32"/>
      <c r="AK264" s="32"/>
      <c r="AL264" s="32"/>
      <c r="AM264" s="32"/>
      <c r="AN264" s="32">
        <v>0</v>
      </c>
      <c r="AO264" s="43"/>
      <c r="AP264" s="32"/>
      <c r="AQ264" s="32"/>
      <c r="AR264" s="32">
        <v>0</v>
      </c>
      <c r="AS264" s="32"/>
      <c r="AT264" s="32"/>
      <c r="AU264" s="32"/>
      <c r="AV264" s="32"/>
      <c r="AW264" s="32"/>
      <c r="AX264" s="32"/>
      <c r="AY264" s="32"/>
      <c r="AZ264" s="32"/>
      <c r="BA264" s="32"/>
      <c r="BB264" s="32"/>
      <c r="BC264" s="32"/>
      <c r="BD264" s="32"/>
      <c r="BE264" s="39"/>
      <c r="BF264" s="40">
        <v>0</v>
      </c>
      <c r="BG264" s="40">
        <v>70000</v>
      </c>
      <c r="BH264" s="40">
        <f t="shared" si="10"/>
        <v>140000000</v>
      </c>
      <c r="BI264" s="41"/>
      <c r="BJ264" s="315" t="s">
        <v>6326</v>
      </c>
      <c r="BK264" s="42"/>
    </row>
    <row r="265" spans="1:63" ht="49.5" customHeight="1">
      <c r="A265" s="28">
        <v>256</v>
      </c>
      <c r="B265" s="29" t="s">
        <v>1101</v>
      </c>
      <c r="C265" s="29" t="s">
        <v>1102</v>
      </c>
      <c r="D265" s="29"/>
      <c r="E265" s="29" t="s">
        <v>1103</v>
      </c>
      <c r="F265" s="29" t="s">
        <v>1104</v>
      </c>
      <c r="G265" s="29"/>
      <c r="H265" s="30"/>
      <c r="I265" s="28" t="s">
        <v>84</v>
      </c>
      <c r="J265" s="28"/>
      <c r="K265" s="28"/>
      <c r="L265" s="31">
        <v>108</v>
      </c>
      <c r="M265" s="31"/>
      <c r="N265" s="32"/>
      <c r="O265" s="32">
        <v>0</v>
      </c>
      <c r="P265" s="32">
        <f t="shared" si="12"/>
        <v>0</v>
      </c>
      <c r="Q265" s="33">
        <v>2000</v>
      </c>
      <c r="R265" s="34">
        <f t="shared" si="11"/>
        <v>500</v>
      </c>
      <c r="S265" s="32"/>
      <c r="T265" s="32"/>
      <c r="U265" s="32"/>
      <c r="V265" s="32"/>
      <c r="W265" s="32"/>
      <c r="X265" s="32"/>
      <c r="Y265" s="32"/>
      <c r="Z265" s="43"/>
      <c r="AA265" s="32"/>
      <c r="AB265" s="32"/>
      <c r="AC265" s="44"/>
      <c r="AD265" s="32"/>
      <c r="AE265" s="32"/>
      <c r="AF265" s="32"/>
      <c r="AG265" s="32">
        <v>500</v>
      </c>
      <c r="AH265" s="32"/>
      <c r="AI265" s="32"/>
      <c r="AJ265" s="32"/>
      <c r="AK265" s="32"/>
      <c r="AL265" s="32"/>
      <c r="AM265" s="32"/>
      <c r="AN265" s="32">
        <v>0</v>
      </c>
      <c r="AO265" s="43"/>
      <c r="AP265" s="32"/>
      <c r="AQ265" s="32"/>
      <c r="AR265" s="32">
        <v>0</v>
      </c>
      <c r="AS265" s="32"/>
      <c r="AT265" s="32"/>
      <c r="AU265" s="32"/>
      <c r="AV265" s="32"/>
      <c r="AW265" s="32"/>
      <c r="AX265" s="32"/>
      <c r="AY265" s="32"/>
      <c r="AZ265" s="32"/>
      <c r="BA265" s="32"/>
      <c r="BB265" s="32"/>
      <c r="BC265" s="32"/>
      <c r="BD265" s="32"/>
      <c r="BE265" s="39"/>
      <c r="BF265" s="40">
        <v>0</v>
      </c>
      <c r="BG265" s="40">
        <v>19640</v>
      </c>
      <c r="BH265" s="40">
        <f t="shared" si="10"/>
        <v>9820000</v>
      </c>
      <c r="BI265" s="41"/>
      <c r="BJ265" s="315" t="s">
        <v>6326</v>
      </c>
      <c r="BK265" s="42"/>
    </row>
    <row r="266" spans="1:63" ht="49.5" customHeight="1">
      <c r="A266" s="28">
        <v>257</v>
      </c>
      <c r="B266" s="29" t="s">
        <v>1105</v>
      </c>
      <c r="C266" s="29" t="s">
        <v>1106</v>
      </c>
      <c r="D266" s="29"/>
      <c r="E266" s="29" t="s">
        <v>1103</v>
      </c>
      <c r="F266" s="29" t="s">
        <v>1107</v>
      </c>
      <c r="G266" s="29"/>
      <c r="H266" s="30"/>
      <c r="I266" s="28" t="s">
        <v>84</v>
      </c>
      <c r="J266" s="28"/>
      <c r="K266" s="28"/>
      <c r="L266" s="31">
        <v>216</v>
      </c>
      <c r="M266" s="31"/>
      <c r="N266" s="32"/>
      <c r="O266" s="32">
        <v>0</v>
      </c>
      <c r="P266" s="32">
        <f t="shared" si="12"/>
        <v>0</v>
      </c>
      <c r="Q266" s="33">
        <v>2000</v>
      </c>
      <c r="R266" s="34">
        <f t="shared" si="11"/>
        <v>1000</v>
      </c>
      <c r="S266" s="32"/>
      <c r="T266" s="32"/>
      <c r="U266" s="32"/>
      <c r="V266" s="32"/>
      <c r="W266" s="32"/>
      <c r="X266" s="32"/>
      <c r="Y266" s="32"/>
      <c r="Z266" s="43"/>
      <c r="AA266" s="32"/>
      <c r="AB266" s="32"/>
      <c r="AC266" s="44"/>
      <c r="AD266" s="32"/>
      <c r="AE266" s="32"/>
      <c r="AF266" s="32"/>
      <c r="AG266" s="32">
        <v>1000</v>
      </c>
      <c r="AH266" s="32"/>
      <c r="AI266" s="32"/>
      <c r="AJ266" s="32"/>
      <c r="AK266" s="32"/>
      <c r="AL266" s="32"/>
      <c r="AM266" s="32"/>
      <c r="AN266" s="32">
        <v>0</v>
      </c>
      <c r="AO266" s="43"/>
      <c r="AP266" s="32"/>
      <c r="AQ266" s="32"/>
      <c r="AR266" s="32">
        <v>0</v>
      </c>
      <c r="AS266" s="32"/>
      <c r="AT266" s="32"/>
      <c r="AU266" s="32"/>
      <c r="AV266" s="32"/>
      <c r="AW266" s="32"/>
      <c r="AX266" s="32"/>
      <c r="AY266" s="32"/>
      <c r="AZ266" s="32"/>
      <c r="BA266" s="32"/>
      <c r="BB266" s="32"/>
      <c r="BC266" s="32"/>
      <c r="BD266" s="32"/>
      <c r="BE266" s="39"/>
      <c r="BF266" s="40">
        <v>0</v>
      </c>
      <c r="BG266" s="40">
        <v>19640</v>
      </c>
      <c r="BH266" s="40">
        <f t="shared" ref="BH266:BH329" si="13">+BG266*R266</f>
        <v>19640000</v>
      </c>
      <c r="BI266" s="41"/>
      <c r="BJ266" s="315" t="s">
        <v>6326</v>
      </c>
      <c r="BK266" s="42"/>
    </row>
    <row r="267" spans="1:63" ht="66" customHeight="1">
      <c r="A267" s="28">
        <v>258</v>
      </c>
      <c r="B267" s="29" t="s">
        <v>1108</v>
      </c>
      <c r="C267" s="29" t="s">
        <v>1109</v>
      </c>
      <c r="D267" s="29"/>
      <c r="E267" s="29" t="s">
        <v>1103</v>
      </c>
      <c r="F267" s="29" t="s">
        <v>1110</v>
      </c>
      <c r="G267" s="29"/>
      <c r="H267" s="30"/>
      <c r="I267" s="28" t="s">
        <v>84</v>
      </c>
      <c r="J267" s="28"/>
      <c r="K267" s="28"/>
      <c r="L267" s="31"/>
      <c r="M267" s="31"/>
      <c r="N267" s="32"/>
      <c r="O267" s="32">
        <v>216</v>
      </c>
      <c r="P267" s="32">
        <f t="shared" si="12"/>
        <v>216</v>
      </c>
      <c r="Q267" s="33">
        <v>2500</v>
      </c>
      <c r="R267" s="34">
        <f t="shared" ref="R267:R330" si="14">SUM(S267:BD267)</f>
        <v>500</v>
      </c>
      <c r="S267" s="32"/>
      <c r="T267" s="32"/>
      <c r="U267" s="32"/>
      <c r="V267" s="32"/>
      <c r="W267" s="32"/>
      <c r="X267" s="32"/>
      <c r="Y267" s="32"/>
      <c r="Z267" s="43"/>
      <c r="AA267" s="32"/>
      <c r="AB267" s="32"/>
      <c r="AC267" s="44"/>
      <c r="AD267" s="32"/>
      <c r="AE267" s="32"/>
      <c r="AF267" s="32"/>
      <c r="AG267" s="32">
        <v>500</v>
      </c>
      <c r="AH267" s="32"/>
      <c r="AI267" s="32"/>
      <c r="AJ267" s="32"/>
      <c r="AK267" s="32"/>
      <c r="AL267" s="32"/>
      <c r="AM267" s="32"/>
      <c r="AN267" s="32">
        <v>0</v>
      </c>
      <c r="AO267" s="43"/>
      <c r="AP267" s="32"/>
      <c r="AQ267" s="32"/>
      <c r="AR267" s="32">
        <v>0</v>
      </c>
      <c r="AS267" s="32"/>
      <c r="AT267" s="32"/>
      <c r="AU267" s="32"/>
      <c r="AV267" s="32"/>
      <c r="AW267" s="32"/>
      <c r="AX267" s="32"/>
      <c r="AY267" s="32"/>
      <c r="AZ267" s="32"/>
      <c r="BA267" s="32"/>
      <c r="BB267" s="32"/>
      <c r="BC267" s="32"/>
      <c r="BD267" s="32"/>
      <c r="BE267" s="39"/>
      <c r="BF267" s="40">
        <v>0</v>
      </c>
      <c r="BG267" s="40">
        <v>19640</v>
      </c>
      <c r="BH267" s="40">
        <f t="shared" si="13"/>
        <v>9820000</v>
      </c>
      <c r="BI267" s="41"/>
      <c r="BJ267" s="315" t="s">
        <v>6326</v>
      </c>
      <c r="BK267" s="42"/>
    </row>
    <row r="268" spans="1:63" ht="115.5" customHeight="1">
      <c r="A268" s="28">
        <v>259</v>
      </c>
      <c r="B268" s="29" t="s">
        <v>1111</v>
      </c>
      <c r="C268" s="29" t="s">
        <v>1112</v>
      </c>
      <c r="D268" s="29"/>
      <c r="E268" s="29"/>
      <c r="F268" s="29" t="s">
        <v>1113</v>
      </c>
      <c r="G268" s="29"/>
      <c r="H268" s="30" t="s">
        <v>1114</v>
      </c>
      <c r="I268" s="28" t="s">
        <v>1115</v>
      </c>
      <c r="J268" s="28"/>
      <c r="K268" s="28"/>
      <c r="L268" s="31"/>
      <c r="M268" s="31"/>
      <c r="N268" s="32"/>
      <c r="O268" s="32"/>
      <c r="P268" s="32">
        <f t="shared" si="12"/>
        <v>0</v>
      </c>
      <c r="Q268" s="33">
        <v>96</v>
      </c>
      <c r="R268" s="34">
        <f t="shared" si="14"/>
        <v>90</v>
      </c>
      <c r="S268" s="32"/>
      <c r="T268" s="32"/>
      <c r="U268" s="32"/>
      <c r="V268" s="32"/>
      <c r="W268" s="32"/>
      <c r="X268" s="32"/>
      <c r="Y268" s="32"/>
      <c r="Z268" s="43"/>
      <c r="AA268" s="32"/>
      <c r="AB268" s="32"/>
      <c r="AC268" s="44"/>
      <c r="AD268" s="32"/>
      <c r="AE268" s="32"/>
      <c r="AF268" s="32"/>
      <c r="AG268" s="32"/>
      <c r="AH268" s="32"/>
      <c r="AI268" s="32"/>
      <c r="AJ268" s="32"/>
      <c r="AK268" s="32"/>
      <c r="AL268" s="32">
        <v>90</v>
      </c>
      <c r="AM268" s="32"/>
      <c r="AN268" s="32">
        <v>0</v>
      </c>
      <c r="AO268" s="43"/>
      <c r="AP268" s="32"/>
      <c r="AQ268" s="32"/>
      <c r="AR268" s="32">
        <v>0</v>
      </c>
      <c r="AS268" s="32"/>
      <c r="AT268" s="32"/>
      <c r="AU268" s="32"/>
      <c r="AV268" s="32"/>
      <c r="AW268" s="32"/>
      <c r="AX268" s="32"/>
      <c r="AY268" s="32"/>
      <c r="AZ268" s="32"/>
      <c r="BA268" s="32"/>
      <c r="BB268" s="32"/>
      <c r="BC268" s="32"/>
      <c r="BD268" s="32"/>
      <c r="BE268" s="39" t="s">
        <v>607</v>
      </c>
      <c r="BF268" s="40">
        <v>0</v>
      </c>
      <c r="BG268" s="40">
        <v>158480</v>
      </c>
      <c r="BH268" s="40">
        <f t="shared" si="13"/>
        <v>14263200</v>
      </c>
      <c r="BI268" s="41"/>
      <c r="BJ268" s="315" t="s">
        <v>6326</v>
      </c>
      <c r="BK268" s="42"/>
    </row>
    <row r="269" spans="1:63" ht="82.5" customHeight="1">
      <c r="A269" s="28">
        <v>260</v>
      </c>
      <c r="B269" s="29" t="s">
        <v>1116</v>
      </c>
      <c r="C269" s="29" t="s">
        <v>1117</v>
      </c>
      <c r="D269" s="29"/>
      <c r="E269" s="29" t="s">
        <v>1118</v>
      </c>
      <c r="F269" s="29" t="s">
        <v>1119</v>
      </c>
      <c r="G269" s="29"/>
      <c r="H269" s="30"/>
      <c r="I269" s="28" t="s">
        <v>84</v>
      </c>
      <c r="J269" s="28"/>
      <c r="K269" s="28"/>
      <c r="L269" s="31"/>
      <c r="M269" s="31">
        <v>38</v>
      </c>
      <c r="N269" s="32"/>
      <c r="O269" s="32">
        <v>0</v>
      </c>
      <c r="P269" s="32">
        <f t="shared" si="12"/>
        <v>0</v>
      </c>
      <c r="Q269" s="33">
        <v>110</v>
      </c>
      <c r="R269" s="34">
        <f t="shared" si="14"/>
        <v>135</v>
      </c>
      <c r="S269" s="32"/>
      <c r="T269" s="32"/>
      <c r="U269" s="32"/>
      <c r="V269" s="32"/>
      <c r="W269" s="32"/>
      <c r="X269" s="32"/>
      <c r="Y269" s="32"/>
      <c r="Z269" s="43"/>
      <c r="AA269" s="32"/>
      <c r="AB269" s="32">
        <v>10</v>
      </c>
      <c r="AC269" s="44"/>
      <c r="AD269" s="32"/>
      <c r="AE269" s="32"/>
      <c r="AF269" s="32"/>
      <c r="AG269" s="32"/>
      <c r="AH269" s="32"/>
      <c r="AI269" s="32"/>
      <c r="AJ269" s="32"/>
      <c r="AK269" s="32"/>
      <c r="AL269" s="32"/>
      <c r="AM269" s="32"/>
      <c r="AN269" s="32">
        <v>0</v>
      </c>
      <c r="AO269" s="86">
        <v>5</v>
      </c>
      <c r="AP269" s="32"/>
      <c r="AQ269" s="32"/>
      <c r="AR269" s="32">
        <v>0</v>
      </c>
      <c r="AS269" s="32">
        <v>50</v>
      </c>
      <c r="AT269" s="32"/>
      <c r="AU269" s="37">
        <v>70</v>
      </c>
      <c r="AV269" s="32"/>
      <c r="AW269" s="32"/>
      <c r="AX269" s="32"/>
      <c r="AY269" s="32"/>
      <c r="AZ269" s="32"/>
      <c r="BA269" s="32"/>
      <c r="BB269" s="32"/>
      <c r="BC269" s="32"/>
      <c r="BD269" s="32"/>
      <c r="BE269" s="39"/>
      <c r="BF269" s="40">
        <v>0</v>
      </c>
      <c r="BG269" s="40">
        <v>41790</v>
      </c>
      <c r="BH269" s="40">
        <f t="shared" si="13"/>
        <v>5641650</v>
      </c>
      <c r="BI269" s="41"/>
      <c r="BJ269" s="315" t="s">
        <v>6039</v>
      </c>
      <c r="BK269" s="42"/>
    </row>
    <row r="270" spans="1:63" ht="49.5" customHeight="1">
      <c r="A270" s="28">
        <v>261</v>
      </c>
      <c r="B270" s="29" t="s">
        <v>1120</v>
      </c>
      <c r="C270" s="29" t="s">
        <v>1121</v>
      </c>
      <c r="D270" s="29"/>
      <c r="E270" s="29" t="s">
        <v>1122</v>
      </c>
      <c r="F270" s="29" t="s">
        <v>1123</v>
      </c>
      <c r="G270" s="29"/>
      <c r="H270" s="30" t="s">
        <v>1124</v>
      </c>
      <c r="I270" s="28" t="s">
        <v>1115</v>
      </c>
      <c r="J270" s="28"/>
      <c r="K270" s="28"/>
      <c r="L270" s="31"/>
      <c r="M270" s="31"/>
      <c r="N270" s="32"/>
      <c r="O270" s="32">
        <v>7</v>
      </c>
      <c r="P270" s="32">
        <f t="shared" si="12"/>
        <v>7</v>
      </c>
      <c r="Q270" s="33">
        <v>35</v>
      </c>
      <c r="R270" s="34">
        <f t="shared" si="14"/>
        <v>0</v>
      </c>
      <c r="S270" s="32"/>
      <c r="T270" s="32"/>
      <c r="U270" s="32" t="s">
        <v>496</v>
      </c>
      <c r="V270" s="32"/>
      <c r="W270" s="32"/>
      <c r="X270" s="32"/>
      <c r="Y270" s="32"/>
      <c r="Z270" s="43"/>
      <c r="AA270" s="32"/>
      <c r="AB270" s="32"/>
      <c r="AC270" s="44"/>
      <c r="AD270" s="32"/>
      <c r="AE270" s="32"/>
      <c r="AF270" s="32"/>
      <c r="AG270" s="32"/>
      <c r="AH270" s="32"/>
      <c r="AI270" s="32"/>
      <c r="AJ270" s="32"/>
      <c r="AK270" s="32"/>
      <c r="AL270" s="32"/>
      <c r="AM270" s="32"/>
      <c r="AN270" s="32">
        <v>0</v>
      </c>
      <c r="AO270" s="43"/>
      <c r="AP270" s="32"/>
      <c r="AQ270" s="32"/>
      <c r="AR270" s="32">
        <v>0</v>
      </c>
      <c r="AS270" s="32"/>
      <c r="AT270" s="32"/>
      <c r="AU270" s="32"/>
      <c r="AV270" s="32"/>
      <c r="AW270" s="32"/>
      <c r="AX270" s="32"/>
      <c r="AY270" s="32"/>
      <c r="AZ270" s="32"/>
      <c r="BA270" s="32"/>
      <c r="BB270" s="32"/>
      <c r="BC270" s="32"/>
      <c r="BD270" s="32"/>
      <c r="BE270" s="39"/>
      <c r="BF270" s="40">
        <v>0</v>
      </c>
      <c r="BG270" s="40">
        <v>9676800</v>
      </c>
      <c r="BH270" s="40">
        <f t="shared" si="13"/>
        <v>0</v>
      </c>
      <c r="BI270" s="41"/>
      <c r="BJ270" s="42"/>
      <c r="BK270" s="42"/>
    </row>
    <row r="271" spans="1:63" ht="82.5" customHeight="1">
      <c r="A271" s="28">
        <v>262</v>
      </c>
      <c r="B271" s="29" t="s">
        <v>1125</v>
      </c>
      <c r="C271" s="29" t="s">
        <v>1126</v>
      </c>
      <c r="D271" s="29"/>
      <c r="E271" s="29" t="s">
        <v>1127</v>
      </c>
      <c r="F271" s="29" t="s">
        <v>1128</v>
      </c>
      <c r="G271" s="29"/>
      <c r="H271" s="30"/>
      <c r="I271" s="28" t="s">
        <v>1115</v>
      </c>
      <c r="J271" s="28"/>
      <c r="K271" s="28"/>
      <c r="L271" s="31"/>
      <c r="M271" s="31"/>
      <c r="N271" s="32"/>
      <c r="O271" s="32">
        <v>7</v>
      </c>
      <c r="P271" s="32">
        <f t="shared" si="12"/>
        <v>7</v>
      </c>
      <c r="Q271" s="33">
        <v>70</v>
      </c>
      <c r="R271" s="34">
        <f t="shared" si="14"/>
        <v>0</v>
      </c>
      <c r="S271" s="32"/>
      <c r="T271" s="32"/>
      <c r="U271" s="32" t="s">
        <v>496</v>
      </c>
      <c r="V271" s="32"/>
      <c r="W271" s="32"/>
      <c r="X271" s="32"/>
      <c r="Y271" s="32"/>
      <c r="Z271" s="43"/>
      <c r="AA271" s="32"/>
      <c r="AB271" s="32"/>
      <c r="AC271" s="44"/>
      <c r="AD271" s="32"/>
      <c r="AE271" s="32"/>
      <c r="AF271" s="32"/>
      <c r="AG271" s="32"/>
      <c r="AH271" s="32"/>
      <c r="AI271" s="32"/>
      <c r="AJ271" s="32"/>
      <c r="AK271" s="32"/>
      <c r="AL271" s="32"/>
      <c r="AM271" s="32"/>
      <c r="AN271" s="32">
        <v>0</v>
      </c>
      <c r="AO271" s="43"/>
      <c r="AP271" s="32"/>
      <c r="AQ271" s="32"/>
      <c r="AR271" s="32">
        <v>0</v>
      </c>
      <c r="AS271" s="32"/>
      <c r="AT271" s="32"/>
      <c r="AU271" s="32"/>
      <c r="AV271" s="32"/>
      <c r="AW271" s="32"/>
      <c r="AX271" s="32"/>
      <c r="AY271" s="32"/>
      <c r="AZ271" s="32"/>
      <c r="BA271" s="32"/>
      <c r="BB271" s="32"/>
      <c r="BC271" s="32"/>
      <c r="BD271" s="32"/>
      <c r="BE271" s="39"/>
      <c r="BF271" s="40">
        <v>0</v>
      </c>
      <c r="BG271" s="40">
        <v>10380000</v>
      </c>
      <c r="BH271" s="40">
        <f t="shared" si="13"/>
        <v>0</v>
      </c>
      <c r="BI271" s="41"/>
      <c r="BJ271" s="42"/>
      <c r="BK271" s="42"/>
    </row>
    <row r="272" spans="1:63" ht="33" customHeight="1">
      <c r="A272" s="28">
        <v>263</v>
      </c>
      <c r="B272" s="29" t="s">
        <v>1129</v>
      </c>
      <c r="C272" s="29" t="s">
        <v>1130</v>
      </c>
      <c r="D272" s="29"/>
      <c r="E272" s="29"/>
      <c r="F272" s="29" t="s">
        <v>1131</v>
      </c>
      <c r="G272" s="29"/>
      <c r="H272" s="30"/>
      <c r="I272" s="28" t="s">
        <v>84</v>
      </c>
      <c r="J272" s="28"/>
      <c r="K272" s="28"/>
      <c r="L272" s="31">
        <v>10</v>
      </c>
      <c r="M272" s="31">
        <v>149</v>
      </c>
      <c r="N272" s="32"/>
      <c r="O272" s="32">
        <v>0</v>
      </c>
      <c r="P272" s="32">
        <f t="shared" si="12"/>
        <v>0</v>
      </c>
      <c r="Q272" s="33">
        <v>270</v>
      </c>
      <c r="R272" s="34">
        <f t="shared" si="14"/>
        <v>350</v>
      </c>
      <c r="S272" s="32"/>
      <c r="T272" s="32"/>
      <c r="U272" s="32"/>
      <c r="V272" s="32"/>
      <c r="W272" s="32"/>
      <c r="X272" s="32"/>
      <c r="Y272" s="32"/>
      <c r="Z272" s="43"/>
      <c r="AA272" s="32"/>
      <c r="AB272" s="32">
        <v>100</v>
      </c>
      <c r="AC272" s="44"/>
      <c r="AD272" s="32"/>
      <c r="AE272" s="32"/>
      <c r="AF272" s="32"/>
      <c r="AG272" s="32"/>
      <c r="AH272" s="32"/>
      <c r="AI272" s="32"/>
      <c r="AJ272" s="32"/>
      <c r="AK272" s="32"/>
      <c r="AL272" s="32"/>
      <c r="AM272" s="32"/>
      <c r="AN272" s="32">
        <v>0</v>
      </c>
      <c r="AO272" s="43"/>
      <c r="AP272" s="32"/>
      <c r="AQ272" s="32"/>
      <c r="AR272" s="32">
        <v>0</v>
      </c>
      <c r="AS272" s="32"/>
      <c r="AT272" s="32">
        <v>250</v>
      </c>
      <c r="AU272" s="32"/>
      <c r="AV272" s="32"/>
      <c r="AW272" s="32"/>
      <c r="AX272" s="32"/>
      <c r="AY272" s="32"/>
      <c r="AZ272" s="32"/>
      <c r="BA272" s="32"/>
      <c r="BB272" s="32"/>
      <c r="BC272" s="32"/>
      <c r="BD272" s="32"/>
      <c r="BE272" s="39"/>
      <c r="BF272" s="40">
        <v>0</v>
      </c>
      <c r="BG272" s="40">
        <v>60000</v>
      </c>
      <c r="BH272" s="40">
        <f t="shared" si="13"/>
        <v>21000000</v>
      </c>
      <c r="BI272" s="41"/>
      <c r="BJ272" s="315" t="s">
        <v>6039</v>
      </c>
      <c r="BK272" s="42"/>
    </row>
    <row r="273" spans="1:63" ht="66" customHeight="1">
      <c r="A273" s="28">
        <v>264</v>
      </c>
      <c r="B273" s="29" t="s">
        <v>1132</v>
      </c>
      <c r="C273" s="29" t="s">
        <v>1133</v>
      </c>
      <c r="D273" s="29"/>
      <c r="E273" s="29" t="s">
        <v>1134</v>
      </c>
      <c r="F273" s="29" t="s">
        <v>1135</v>
      </c>
      <c r="G273" s="29"/>
      <c r="H273" s="30"/>
      <c r="I273" s="28" t="s">
        <v>84</v>
      </c>
      <c r="J273" s="28"/>
      <c r="K273" s="28"/>
      <c r="L273" s="31">
        <v>5</v>
      </c>
      <c r="M273" s="31"/>
      <c r="N273" s="32"/>
      <c r="O273" s="32">
        <v>18</v>
      </c>
      <c r="P273" s="32">
        <f t="shared" si="12"/>
        <v>18</v>
      </c>
      <c r="Q273" s="33">
        <v>320</v>
      </c>
      <c r="R273" s="34">
        <f t="shared" si="14"/>
        <v>320</v>
      </c>
      <c r="S273" s="32"/>
      <c r="T273" s="32"/>
      <c r="U273" s="32"/>
      <c r="V273" s="32"/>
      <c r="W273" s="32"/>
      <c r="X273" s="32"/>
      <c r="Y273" s="32"/>
      <c r="Z273" s="43"/>
      <c r="AA273" s="32"/>
      <c r="AB273" s="32"/>
      <c r="AC273" s="44"/>
      <c r="AD273" s="32"/>
      <c r="AE273" s="32"/>
      <c r="AF273" s="32">
        <v>320</v>
      </c>
      <c r="AG273" s="32"/>
      <c r="AH273" s="32"/>
      <c r="AI273" s="32"/>
      <c r="AJ273" s="32"/>
      <c r="AK273" s="32"/>
      <c r="AL273" s="32"/>
      <c r="AM273" s="32"/>
      <c r="AN273" s="32">
        <v>0</v>
      </c>
      <c r="AO273" s="43"/>
      <c r="AP273" s="32"/>
      <c r="AQ273" s="32"/>
      <c r="AR273" s="32">
        <v>0</v>
      </c>
      <c r="AS273" s="32"/>
      <c r="AT273" s="32"/>
      <c r="AU273" s="32"/>
      <c r="AV273" s="32"/>
      <c r="AW273" s="32"/>
      <c r="AX273" s="32"/>
      <c r="AY273" s="32"/>
      <c r="AZ273" s="32"/>
      <c r="BA273" s="32"/>
      <c r="BB273" s="32"/>
      <c r="BC273" s="32"/>
      <c r="BD273" s="32"/>
      <c r="BE273" s="39"/>
      <c r="BF273" s="40">
        <v>0</v>
      </c>
      <c r="BG273" s="40">
        <v>54516</v>
      </c>
      <c r="BH273" s="40">
        <f t="shared" si="13"/>
        <v>17445120</v>
      </c>
      <c r="BI273" s="41"/>
      <c r="BJ273" s="315" t="s">
        <v>6326</v>
      </c>
      <c r="BK273" s="42"/>
    </row>
    <row r="274" spans="1:63" ht="82.5" customHeight="1">
      <c r="A274" s="28">
        <v>265</v>
      </c>
      <c r="B274" s="29" t="s">
        <v>1136</v>
      </c>
      <c r="C274" s="29" t="s">
        <v>1137</v>
      </c>
      <c r="D274" s="29"/>
      <c r="E274" s="29"/>
      <c r="F274" s="29" t="s">
        <v>1138</v>
      </c>
      <c r="G274" s="29"/>
      <c r="H274" s="30"/>
      <c r="I274" s="28" t="s">
        <v>1115</v>
      </c>
      <c r="J274" s="28"/>
      <c r="K274" s="28"/>
      <c r="L274" s="31"/>
      <c r="M274" s="31"/>
      <c r="N274" s="32"/>
      <c r="O274" s="32"/>
      <c r="P274" s="32">
        <f t="shared" si="12"/>
        <v>0</v>
      </c>
      <c r="Q274" s="33">
        <v>1</v>
      </c>
      <c r="R274" s="34">
        <f t="shared" si="14"/>
        <v>3</v>
      </c>
      <c r="S274" s="32"/>
      <c r="T274" s="32"/>
      <c r="U274" s="32"/>
      <c r="V274" s="32"/>
      <c r="W274" s="32"/>
      <c r="X274" s="32"/>
      <c r="Y274" s="32"/>
      <c r="Z274" s="43"/>
      <c r="AA274" s="32"/>
      <c r="AB274" s="32"/>
      <c r="AC274" s="44"/>
      <c r="AD274" s="32"/>
      <c r="AE274" s="32"/>
      <c r="AF274" s="32"/>
      <c r="AG274" s="32"/>
      <c r="AH274" s="32"/>
      <c r="AI274" s="32"/>
      <c r="AJ274" s="32"/>
      <c r="AK274" s="32"/>
      <c r="AL274" s="32">
        <v>3</v>
      </c>
      <c r="AM274" s="32"/>
      <c r="AN274" s="32">
        <v>0</v>
      </c>
      <c r="AO274" s="43"/>
      <c r="AP274" s="32"/>
      <c r="AQ274" s="32"/>
      <c r="AR274" s="32">
        <v>0</v>
      </c>
      <c r="AS274" s="32"/>
      <c r="AT274" s="32"/>
      <c r="AU274" s="32"/>
      <c r="AV274" s="32"/>
      <c r="AW274" s="32"/>
      <c r="AX274" s="32"/>
      <c r="AY274" s="32"/>
      <c r="AZ274" s="32"/>
      <c r="BA274" s="32"/>
      <c r="BB274" s="32"/>
      <c r="BC274" s="32"/>
      <c r="BD274" s="32"/>
      <c r="BE274" s="39" t="s">
        <v>607</v>
      </c>
      <c r="BF274" s="40">
        <v>0</v>
      </c>
      <c r="BG274" s="40">
        <v>483340</v>
      </c>
      <c r="BH274" s="40">
        <f t="shared" si="13"/>
        <v>1450020</v>
      </c>
      <c r="BI274" s="41"/>
      <c r="BJ274" s="315" t="s">
        <v>6326</v>
      </c>
      <c r="BK274" s="42"/>
    </row>
    <row r="275" spans="1:63" ht="82.5" customHeight="1">
      <c r="A275" s="28">
        <v>266</v>
      </c>
      <c r="B275" s="29" t="s">
        <v>1139</v>
      </c>
      <c r="C275" s="29" t="s">
        <v>1140</v>
      </c>
      <c r="D275" s="29"/>
      <c r="E275" s="29" t="s">
        <v>1141</v>
      </c>
      <c r="F275" s="29" t="s">
        <v>1142</v>
      </c>
      <c r="G275" s="29"/>
      <c r="H275" s="30"/>
      <c r="I275" s="28" t="s">
        <v>84</v>
      </c>
      <c r="J275" s="28"/>
      <c r="K275" s="28"/>
      <c r="L275" s="31">
        <v>28</v>
      </c>
      <c r="M275" s="31"/>
      <c r="N275" s="32"/>
      <c r="O275" s="32">
        <v>40</v>
      </c>
      <c r="P275" s="32">
        <f t="shared" si="12"/>
        <v>40</v>
      </c>
      <c r="Q275" s="33">
        <v>460</v>
      </c>
      <c r="R275" s="34">
        <f t="shared" si="14"/>
        <v>460</v>
      </c>
      <c r="S275" s="32"/>
      <c r="T275" s="32"/>
      <c r="U275" s="32"/>
      <c r="V275" s="32"/>
      <c r="W275" s="32"/>
      <c r="X275" s="32"/>
      <c r="Y275" s="32"/>
      <c r="Z275" s="43"/>
      <c r="AA275" s="32"/>
      <c r="AB275" s="32"/>
      <c r="AC275" s="44"/>
      <c r="AD275" s="32"/>
      <c r="AE275" s="32"/>
      <c r="AF275" s="32">
        <v>460</v>
      </c>
      <c r="AG275" s="32"/>
      <c r="AH275" s="32"/>
      <c r="AI275" s="32"/>
      <c r="AJ275" s="32"/>
      <c r="AK275" s="32"/>
      <c r="AL275" s="32"/>
      <c r="AM275" s="32"/>
      <c r="AN275" s="32">
        <v>0</v>
      </c>
      <c r="AO275" s="43"/>
      <c r="AP275" s="32"/>
      <c r="AQ275" s="32"/>
      <c r="AR275" s="32">
        <v>0</v>
      </c>
      <c r="AS275" s="32"/>
      <c r="AT275" s="32"/>
      <c r="AU275" s="32"/>
      <c r="AV275" s="32"/>
      <c r="AW275" s="32"/>
      <c r="AX275" s="32"/>
      <c r="AY275" s="32"/>
      <c r="AZ275" s="32"/>
      <c r="BA275" s="32"/>
      <c r="BB275" s="32"/>
      <c r="BC275" s="32"/>
      <c r="BD275" s="32"/>
      <c r="BE275" s="39"/>
      <c r="BF275" s="40">
        <v>0</v>
      </c>
      <c r="BG275" s="40">
        <v>28560</v>
      </c>
      <c r="BH275" s="40">
        <f t="shared" si="13"/>
        <v>13137600</v>
      </c>
      <c r="BI275" s="41"/>
      <c r="BJ275" s="315" t="s">
        <v>6326</v>
      </c>
      <c r="BK275" s="42"/>
    </row>
    <row r="276" spans="1:63" ht="99" customHeight="1">
      <c r="A276" s="28">
        <v>267</v>
      </c>
      <c r="B276" s="29" t="s">
        <v>1143</v>
      </c>
      <c r="C276" s="29" t="s">
        <v>1144</v>
      </c>
      <c r="D276" s="29"/>
      <c r="E276" s="29"/>
      <c r="F276" s="29" t="s">
        <v>1145</v>
      </c>
      <c r="G276" s="29"/>
      <c r="H276" s="30"/>
      <c r="I276" s="28" t="s">
        <v>84</v>
      </c>
      <c r="J276" s="28"/>
      <c r="K276" s="28"/>
      <c r="L276" s="31"/>
      <c r="M276" s="31"/>
      <c r="N276" s="32"/>
      <c r="O276" s="32">
        <v>0</v>
      </c>
      <c r="P276" s="32">
        <f t="shared" si="12"/>
        <v>0</v>
      </c>
      <c r="Q276" s="33">
        <v>50</v>
      </c>
      <c r="R276" s="34">
        <f t="shared" si="14"/>
        <v>50</v>
      </c>
      <c r="S276" s="32"/>
      <c r="T276" s="32"/>
      <c r="U276" s="32"/>
      <c r="V276" s="32"/>
      <c r="W276" s="32"/>
      <c r="X276" s="32"/>
      <c r="Y276" s="32"/>
      <c r="Z276" s="54"/>
      <c r="AA276" s="32"/>
      <c r="AB276" s="32"/>
      <c r="AC276" s="48">
        <v>50</v>
      </c>
      <c r="AD276" s="32"/>
      <c r="AE276" s="32"/>
      <c r="AF276" s="32"/>
      <c r="AG276" s="32"/>
      <c r="AH276" s="32"/>
      <c r="AI276" s="32"/>
      <c r="AJ276" s="32"/>
      <c r="AK276" s="32"/>
      <c r="AL276" s="32"/>
      <c r="AM276" s="32"/>
      <c r="AN276" s="32">
        <v>0</v>
      </c>
      <c r="AO276" s="45"/>
      <c r="AP276" s="32"/>
      <c r="AQ276" s="32"/>
      <c r="AR276" s="32">
        <v>0</v>
      </c>
      <c r="AS276" s="32"/>
      <c r="AT276" s="32"/>
      <c r="AU276" s="32"/>
      <c r="AV276" s="32"/>
      <c r="AW276" s="32"/>
      <c r="AX276" s="32"/>
      <c r="AY276" s="32"/>
      <c r="AZ276" s="32"/>
      <c r="BA276" s="32"/>
      <c r="BB276" s="32"/>
      <c r="BC276" s="32"/>
      <c r="BD276" s="32"/>
      <c r="BE276" s="39"/>
      <c r="BF276" s="40">
        <v>0</v>
      </c>
      <c r="BG276" s="40">
        <v>1055000</v>
      </c>
      <c r="BH276" s="40">
        <f t="shared" si="13"/>
        <v>52750000</v>
      </c>
      <c r="BI276" s="41"/>
      <c r="BJ276" s="315" t="s">
        <v>6326</v>
      </c>
      <c r="BK276" s="42"/>
    </row>
    <row r="277" spans="1:63" ht="115.5" customHeight="1">
      <c r="A277" s="28">
        <v>268</v>
      </c>
      <c r="B277" s="29" t="s">
        <v>1146</v>
      </c>
      <c r="C277" s="29" t="s">
        <v>1147</v>
      </c>
      <c r="D277" s="29"/>
      <c r="E277" s="29"/>
      <c r="F277" s="29" t="s">
        <v>1148</v>
      </c>
      <c r="G277" s="29"/>
      <c r="H277" s="30"/>
      <c r="I277" s="28" t="s">
        <v>84</v>
      </c>
      <c r="J277" s="28"/>
      <c r="K277" s="28"/>
      <c r="L277" s="31"/>
      <c r="M277" s="31"/>
      <c r="N277" s="32"/>
      <c r="O277" s="32">
        <v>0</v>
      </c>
      <c r="P277" s="32">
        <f t="shared" si="12"/>
        <v>0</v>
      </c>
      <c r="Q277" s="33">
        <v>50</v>
      </c>
      <c r="R277" s="34">
        <f t="shared" si="14"/>
        <v>50</v>
      </c>
      <c r="S277" s="32"/>
      <c r="T277" s="32"/>
      <c r="U277" s="32"/>
      <c r="V277" s="32"/>
      <c r="W277" s="32"/>
      <c r="X277" s="32"/>
      <c r="Y277" s="32"/>
      <c r="Z277" s="54"/>
      <c r="AA277" s="32"/>
      <c r="AB277" s="32"/>
      <c r="AC277" s="48">
        <v>50</v>
      </c>
      <c r="AD277" s="32"/>
      <c r="AE277" s="32"/>
      <c r="AF277" s="32"/>
      <c r="AG277" s="32"/>
      <c r="AH277" s="32"/>
      <c r="AI277" s="32"/>
      <c r="AJ277" s="32"/>
      <c r="AK277" s="32"/>
      <c r="AL277" s="32"/>
      <c r="AM277" s="32"/>
      <c r="AN277" s="32">
        <v>0</v>
      </c>
      <c r="AO277" s="45"/>
      <c r="AP277" s="32"/>
      <c r="AQ277" s="32"/>
      <c r="AR277" s="32">
        <v>0</v>
      </c>
      <c r="AS277" s="32"/>
      <c r="AT277" s="32"/>
      <c r="AU277" s="32"/>
      <c r="AV277" s="32"/>
      <c r="AW277" s="32"/>
      <c r="AX277" s="32"/>
      <c r="AY277" s="32"/>
      <c r="AZ277" s="32"/>
      <c r="BA277" s="32"/>
      <c r="BB277" s="32"/>
      <c r="BC277" s="32"/>
      <c r="BD277" s="32"/>
      <c r="BE277" s="39"/>
      <c r="BF277" s="40">
        <v>0</v>
      </c>
      <c r="BG277" s="40">
        <v>1055000</v>
      </c>
      <c r="BH277" s="40">
        <f t="shared" si="13"/>
        <v>52750000</v>
      </c>
      <c r="BI277" s="41"/>
      <c r="BJ277" s="315" t="s">
        <v>6326</v>
      </c>
      <c r="BK277" s="42"/>
    </row>
    <row r="278" spans="1:63" ht="82.5" customHeight="1">
      <c r="A278" s="28">
        <v>269</v>
      </c>
      <c r="B278" s="29" t="s">
        <v>1149</v>
      </c>
      <c r="C278" s="29" t="s">
        <v>1150</v>
      </c>
      <c r="D278" s="29"/>
      <c r="E278" s="29" t="s">
        <v>1151</v>
      </c>
      <c r="F278" s="29" t="s">
        <v>1152</v>
      </c>
      <c r="G278" s="29"/>
      <c r="H278" s="30"/>
      <c r="I278" s="28" t="s">
        <v>1153</v>
      </c>
      <c r="J278" s="28"/>
      <c r="K278" s="28"/>
      <c r="L278" s="31"/>
      <c r="M278" s="31"/>
      <c r="N278" s="32"/>
      <c r="O278" s="32">
        <v>0</v>
      </c>
      <c r="P278" s="32">
        <f t="shared" si="12"/>
        <v>0</v>
      </c>
      <c r="Q278" s="33">
        <v>450</v>
      </c>
      <c r="R278" s="34">
        <f t="shared" si="14"/>
        <v>1770</v>
      </c>
      <c r="S278" s="32"/>
      <c r="T278" s="32"/>
      <c r="U278" s="32"/>
      <c r="V278" s="32"/>
      <c r="W278" s="32"/>
      <c r="X278" s="32"/>
      <c r="Y278" s="32"/>
      <c r="Z278" s="43"/>
      <c r="AA278" s="32"/>
      <c r="AB278" s="32"/>
      <c r="AC278" s="44"/>
      <c r="AD278" s="32">
        <v>200</v>
      </c>
      <c r="AE278" s="32"/>
      <c r="AF278" s="37">
        <v>50</v>
      </c>
      <c r="AG278" s="32">
        <v>20</v>
      </c>
      <c r="AH278" s="32"/>
      <c r="AI278" s="32">
        <v>1500</v>
      </c>
      <c r="AJ278" s="32"/>
      <c r="AK278" s="32"/>
      <c r="AL278" s="32"/>
      <c r="AM278" s="32"/>
      <c r="AN278" s="32">
        <v>0</v>
      </c>
      <c r="AO278" s="43"/>
      <c r="AP278" s="32"/>
      <c r="AQ278" s="32"/>
      <c r="AR278" s="32">
        <v>0</v>
      </c>
      <c r="AS278" s="32"/>
      <c r="AT278" s="32"/>
      <c r="AU278" s="32"/>
      <c r="AV278" s="32"/>
      <c r="AW278" s="32"/>
      <c r="AX278" s="32"/>
      <c r="AY278" s="32"/>
      <c r="AZ278" s="32"/>
      <c r="BA278" s="32"/>
      <c r="BB278" s="32"/>
      <c r="BC278" s="32"/>
      <c r="BD278" s="32"/>
      <c r="BE278" s="39" t="s">
        <v>85</v>
      </c>
      <c r="BF278" s="40">
        <v>0</v>
      </c>
      <c r="BG278" s="40">
        <v>6353</v>
      </c>
      <c r="BH278" s="40">
        <f t="shared" si="13"/>
        <v>11244810</v>
      </c>
      <c r="BI278" s="41"/>
      <c r="BJ278" s="42" t="s">
        <v>6039</v>
      </c>
      <c r="BK278" s="42"/>
    </row>
    <row r="279" spans="1:63" ht="165" customHeight="1">
      <c r="A279" s="28">
        <v>270</v>
      </c>
      <c r="B279" s="29" t="s">
        <v>1154</v>
      </c>
      <c r="C279" s="29" t="s">
        <v>1155</v>
      </c>
      <c r="D279" s="29"/>
      <c r="E279" s="29" t="s">
        <v>1155</v>
      </c>
      <c r="F279" s="29" t="s">
        <v>1156</v>
      </c>
      <c r="G279" s="29"/>
      <c r="H279" s="30"/>
      <c r="I279" s="28" t="s">
        <v>84</v>
      </c>
      <c r="J279" s="28"/>
      <c r="K279" s="28"/>
      <c r="L279" s="31"/>
      <c r="M279" s="31"/>
      <c r="N279" s="32"/>
      <c r="O279" s="32">
        <v>0</v>
      </c>
      <c r="P279" s="32">
        <f t="shared" si="12"/>
        <v>0</v>
      </c>
      <c r="Q279" s="33">
        <v>30</v>
      </c>
      <c r="R279" s="34">
        <f t="shared" si="14"/>
        <v>30</v>
      </c>
      <c r="S279" s="32"/>
      <c r="T279" s="32"/>
      <c r="U279" s="32"/>
      <c r="V279" s="32"/>
      <c r="W279" s="32"/>
      <c r="X279" s="32"/>
      <c r="Y279" s="32"/>
      <c r="Z279" s="43"/>
      <c r="AA279" s="32"/>
      <c r="AB279" s="32"/>
      <c r="AC279" s="48">
        <v>30</v>
      </c>
      <c r="AD279" s="32"/>
      <c r="AE279" s="32"/>
      <c r="AF279" s="32"/>
      <c r="AG279" s="32"/>
      <c r="AH279" s="32"/>
      <c r="AI279" s="32"/>
      <c r="AJ279" s="32"/>
      <c r="AK279" s="32"/>
      <c r="AL279" s="32"/>
      <c r="AM279" s="32"/>
      <c r="AN279" s="32">
        <v>0</v>
      </c>
      <c r="AO279" s="43"/>
      <c r="AP279" s="32"/>
      <c r="AQ279" s="32"/>
      <c r="AR279" s="32">
        <v>0</v>
      </c>
      <c r="AS279" s="32"/>
      <c r="AT279" s="32"/>
      <c r="AU279" s="32"/>
      <c r="AV279" s="32"/>
      <c r="AW279" s="32"/>
      <c r="AX279" s="32"/>
      <c r="AY279" s="32"/>
      <c r="AZ279" s="32"/>
      <c r="BA279" s="32"/>
      <c r="BB279" s="32"/>
      <c r="BC279" s="32"/>
      <c r="BD279" s="32"/>
      <c r="BE279" s="39"/>
      <c r="BF279" s="40">
        <v>0</v>
      </c>
      <c r="BG279" s="40">
        <v>4750000</v>
      </c>
      <c r="BH279" s="40">
        <f t="shared" si="13"/>
        <v>142500000</v>
      </c>
      <c r="BI279" s="41"/>
      <c r="BJ279" s="315" t="s">
        <v>6326</v>
      </c>
      <c r="BK279" s="42"/>
    </row>
    <row r="280" spans="1:63" ht="66" customHeight="1">
      <c r="A280" s="28">
        <v>271</v>
      </c>
      <c r="B280" s="29" t="s">
        <v>1157</v>
      </c>
      <c r="C280" s="29" t="s">
        <v>1158</v>
      </c>
      <c r="D280" s="29"/>
      <c r="E280" s="29" t="s">
        <v>1159</v>
      </c>
      <c r="F280" s="29" t="s">
        <v>1160</v>
      </c>
      <c r="G280" s="29"/>
      <c r="H280" s="30"/>
      <c r="I280" s="28" t="s">
        <v>84</v>
      </c>
      <c r="J280" s="28"/>
      <c r="K280" s="28"/>
      <c r="L280" s="31"/>
      <c r="M280" s="31"/>
      <c r="N280" s="32"/>
      <c r="O280" s="32">
        <v>0</v>
      </c>
      <c r="P280" s="32">
        <f t="shared" si="12"/>
        <v>0</v>
      </c>
      <c r="Q280" s="33">
        <v>5</v>
      </c>
      <c r="R280" s="34">
        <f t="shared" si="14"/>
        <v>5</v>
      </c>
      <c r="S280" s="32"/>
      <c r="T280" s="32"/>
      <c r="U280" s="32"/>
      <c r="V280" s="32"/>
      <c r="W280" s="32"/>
      <c r="X280" s="32"/>
      <c r="Y280" s="32"/>
      <c r="Z280" s="43"/>
      <c r="AA280" s="32"/>
      <c r="AB280" s="32"/>
      <c r="AC280" s="48">
        <v>5</v>
      </c>
      <c r="AD280" s="32"/>
      <c r="AE280" s="32"/>
      <c r="AF280" s="32"/>
      <c r="AG280" s="32"/>
      <c r="AH280" s="32"/>
      <c r="AI280" s="32"/>
      <c r="AJ280" s="32"/>
      <c r="AK280" s="32"/>
      <c r="AL280" s="32"/>
      <c r="AM280" s="32"/>
      <c r="AN280" s="32">
        <v>0</v>
      </c>
      <c r="AO280" s="43"/>
      <c r="AP280" s="32"/>
      <c r="AQ280" s="32"/>
      <c r="AR280" s="32">
        <v>0</v>
      </c>
      <c r="AS280" s="32"/>
      <c r="AT280" s="32"/>
      <c r="AU280" s="32"/>
      <c r="AV280" s="32"/>
      <c r="AW280" s="32"/>
      <c r="AX280" s="32"/>
      <c r="AY280" s="32"/>
      <c r="AZ280" s="32"/>
      <c r="BA280" s="32"/>
      <c r="BB280" s="32"/>
      <c r="BC280" s="32"/>
      <c r="BD280" s="32"/>
      <c r="BE280" s="39"/>
      <c r="BF280" s="40">
        <v>0</v>
      </c>
      <c r="BG280" s="40">
        <v>4200000</v>
      </c>
      <c r="BH280" s="40">
        <f t="shared" si="13"/>
        <v>21000000</v>
      </c>
      <c r="BI280" s="41"/>
      <c r="BJ280" s="315" t="s">
        <v>6326</v>
      </c>
      <c r="BK280" s="42"/>
    </row>
    <row r="281" spans="1:63" ht="132" customHeight="1">
      <c r="A281" s="28">
        <v>272</v>
      </c>
      <c r="B281" s="29" t="s">
        <v>1161</v>
      </c>
      <c r="C281" s="29" t="s">
        <v>1162</v>
      </c>
      <c r="D281" s="29"/>
      <c r="E281" s="29" t="s">
        <v>1163</v>
      </c>
      <c r="F281" s="29" t="s">
        <v>1164</v>
      </c>
      <c r="G281" s="29"/>
      <c r="H281" s="30"/>
      <c r="I281" s="28" t="s">
        <v>84</v>
      </c>
      <c r="J281" s="28"/>
      <c r="K281" s="28"/>
      <c r="L281" s="31"/>
      <c r="M281" s="31"/>
      <c r="N281" s="32"/>
      <c r="O281" s="32">
        <v>0</v>
      </c>
      <c r="P281" s="32">
        <f t="shared" si="12"/>
        <v>0</v>
      </c>
      <c r="Q281" s="33">
        <v>800</v>
      </c>
      <c r="R281" s="34">
        <f t="shared" si="14"/>
        <v>50</v>
      </c>
      <c r="S281" s="32"/>
      <c r="T281" s="32"/>
      <c r="U281" s="32"/>
      <c r="V281" s="32"/>
      <c r="W281" s="32"/>
      <c r="X281" s="32"/>
      <c r="Y281" s="32"/>
      <c r="Z281" s="43"/>
      <c r="AA281" s="32"/>
      <c r="AB281" s="32"/>
      <c r="AC281" s="44"/>
      <c r="AD281" s="32"/>
      <c r="AE281" s="32"/>
      <c r="AF281" s="32"/>
      <c r="AG281" s="32">
        <v>50</v>
      </c>
      <c r="AH281" s="32"/>
      <c r="AI281" s="32"/>
      <c r="AJ281" s="32"/>
      <c r="AK281" s="32"/>
      <c r="AL281" s="32"/>
      <c r="AM281" s="32">
        <v>0</v>
      </c>
      <c r="AN281" s="32">
        <v>0</v>
      </c>
      <c r="AO281" s="43"/>
      <c r="AP281" s="32"/>
      <c r="AQ281" s="32"/>
      <c r="AR281" s="32">
        <v>0</v>
      </c>
      <c r="AS281" s="32"/>
      <c r="AT281" s="32"/>
      <c r="AU281" s="32"/>
      <c r="AV281" s="32"/>
      <c r="AW281" s="32"/>
      <c r="AX281" s="32"/>
      <c r="AY281" s="32"/>
      <c r="AZ281" s="32"/>
      <c r="BA281" s="32"/>
      <c r="BB281" s="32"/>
      <c r="BC281" s="32"/>
      <c r="BD281" s="32"/>
      <c r="BE281" s="39"/>
      <c r="BF281" s="40">
        <v>0</v>
      </c>
      <c r="BG281" s="40">
        <v>110000</v>
      </c>
      <c r="BH281" s="40">
        <f t="shared" si="13"/>
        <v>5500000</v>
      </c>
      <c r="BI281" s="41"/>
      <c r="BJ281" s="315" t="s">
        <v>6326</v>
      </c>
      <c r="BK281" s="42"/>
    </row>
    <row r="282" spans="1:63" ht="165" customHeight="1">
      <c r="A282" s="28">
        <v>273</v>
      </c>
      <c r="B282" s="29" t="s">
        <v>1165</v>
      </c>
      <c r="C282" s="29" t="s">
        <v>1166</v>
      </c>
      <c r="D282" s="29"/>
      <c r="E282" s="29" t="s">
        <v>1167</v>
      </c>
      <c r="F282" s="29" t="s">
        <v>1168</v>
      </c>
      <c r="G282" s="29"/>
      <c r="H282" s="30"/>
      <c r="I282" s="28" t="s">
        <v>84</v>
      </c>
      <c r="J282" s="28"/>
      <c r="K282" s="28"/>
      <c r="L282" s="31"/>
      <c r="M282" s="31"/>
      <c r="N282" s="32"/>
      <c r="O282" s="32">
        <v>0</v>
      </c>
      <c r="P282" s="32">
        <f t="shared" si="12"/>
        <v>0</v>
      </c>
      <c r="Q282" s="33">
        <v>70</v>
      </c>
      <c r="R282" s="34">
        <f t="shared" si="14"/>
        <v>10</v>
      </c>
      <c r="S282" s="32"/>
      <c r="T282" s="32"/>
      <c r="U282" s="32"/>
      <c r="V282" s="32"/>
      <c r="W282" s="32"/>
      <c r="X282" s="32"/>
      <c r="Y282" s="32"/>
      <c r="Z282" s="43"/>
      <c r="AA282" s="32"/>
      <c r="AB282" s="32"/>
      <c r="AC282" s="44"/>
      <c r="AD282" s="32">
        <v>10</v>
      </c>
      <c r="AE282" s="32"/>
      <c r="AF282" s="32"/>
      <c r="AG282" s="32"/>
      <c r="AH282" s="32"/>
      <c r="AI282" s="32"/>
      <c r="AJ282" s="32"/>
      <c r="AK282" s="32"/>
      <c r="AL282" s="32"/>
      <c r="AM282" s="32"/>
      <c r="AN282" s="32">
        <v>0</v>
      </c>
      <c r="AO282" s="43"/>
      <c r="AP282" s="32"/>
      <c r="AQ282" s="32"/>
      <c r="AR282" s="32">
        <v>0</v>
      </c>
      <c r="AS282" s="32"/>
      <c r="AT282" s="32"/>
      <c r="AU282" s="32"/>
      <c r="AV282" s="32"/>
      <c r="AW282" s="32"/>
      <c r="AX282" s="32"/>
      <c r="AY282" s="32"/>
      <c r="AZ282" s="32"/>
      <c r="BA282" s="32"/>
      <c r="BB282" s="32"/>
      <c r="BC282" s="32"/>
      <c r="BD282" s="32"/>
      <c r="BE282" s="39"/>
      <c r="BF282" s="40">
        <v>0</v>
      </c>
      <c r="BG282" s="40">
        <v>11855025</v>
      </c>
      <c r="BH282" s="40">
        <f t="shared" si="13"/>
        <v>118550250</v>
      </c>
      <c r="BI282" s="41"/>
      <c r="BJ282" s="315" t="s">
        <v>6326</v>
      </c>
      <c r="BK282" s="42"/>
    </row>
    <row r="283" spans="1:63" ht="132" customHeight="1">
      <c r="A283" s="28">
        <v>274</v>
      </c>
      <c r="B283" s="29" t="s">
        <v>1169</v>
      </c>
      <c r="C283" s="29" t="s">
        <v>1170</v>
      </c>
      <c r="D283" s="29"/>
      <c r="E283" s="29" t="s">
        <v>1171</v>
      </c>
      <c r="F283" s="29" t="s">
        <v>1172</v>
      </c>
      <c r="G283" s="29"/>
      <c r="H283" s="30"/>
      <c r="I283" s="28" t="s">
        <v>84</v>
      </c>
      <c r="J283" s="28"/>
      <c r="K283" s="28"/>
      <c r="L283" s="31"/>
      <c r="M283" s="31"/>
      <c r="N283" s="32"/>
      <c r="O283" s="32">
        <v>2</v>
      </c>
      <c r="P283" s="32">
        <f t="shared" si="12"/>
        <v>2</v>
      </c>
      <c r="Q283" s="33">
        <v>56</v>
      </c>
      <c r="R283" s="34">
        <f t="shared" si="14"/>
        <v>81</v>
      </c>
      <c r="S283" s="32"/>
      <c r="T283" s="32"/>
      <c r="U283" s="32"/>
      <c r="V283" s="32"/>
      <c r="W283" s="32"/>
      <c r="X283" s="32"/>
      <c r="Y283" s="32"/>
      <c r="Z283" s="54"/>
      <c r="AA283" s="32"/>
      <c r="AB283" s="32"/>
      <c r="AC283" s="48">
        <v>56</v>
      </c>
      <c r="AD283" s="32">
        <v>5</v>
      </c>
      <c r="AE283" s="32"/>
      <c r="AF283" s="32"/>
      <c r="AG283" s="32">
        <v>20</v>
      </c>
      <c r="AH283" s="32"/>
      <c r="AI283" s="32"/>
      <c r="AJ283" s="32"/>
      <c r="AK283" s="32"/>
      <c r="AL283" s="32"/>
      <c r="AM283" s="32"/>
      <c r="AN283" s="32">
        <v>0</v>
      </c>
      <c r="AO283" s="45"/>
      <c r="AP283" s="32"/>
      <c r="AQ283" s="32"/>
      <c r="AR283" s="32">
        <v>0</v>
      </c>
      <c r="AS283" s="32"/>
      <c r="AT283" s="32"/>
      <c r="AU283" s="32"/>
      <c r="AV283" s="32"/>
      <c r="AW283" s="32"/>
      <c r="AX283" s="32"/>
      <c r="AY283" s="32"/>
      <c r="AZ283" s="32"/>
      <c r="BA283" s="32"/>
      <c r="BB283" s="32"/>
      <c r="BC283" s="32"/>
      <c r="BD283" s="32"/>
      <c r="BE283" s="39"/>
      <c r="BF283" s="40">
        <v>0</v>
      </c>
      <c r="BG283" s="40">
        <v>18160450</v>
      </c>
      <c r="BH283" s="40">
        <f t="shared" si="13"/>
        <v>1470996450</v>
      </c>
      <c r="BI283" s="41"/>
      <c r="BJ283" s="315" t="s">
        <v>6328</v>
      </c>
      <c r="BK283" s="42"/>
    </row>
    <row r="284" spans="1:63" ht="82.5" customHeight="1">
      <c r="A284" s="28">
        <v>275</v>
      </c>
      <c r="B284" s="29" t="s">
        <v>1173</v>
      </c>
      <c r="C284" s="29" t="s">
        <v>1174</v>
      </c>
      <c r="D284" s="87" t="s">
        <v>1175</v>
      </c>
      <c r="E284" s="29" t="s">
        <v>1176</v>
      </c>
      <c r="F284" s="29" t="s">
        <v>1177</v>
      </c>
      <c r="G284" s="29"/>
      <c r="H284" s="30"/>
      <c r="I284" s="28" t="s">
        <v>84</v>
      </c>
      <c r="J284" s="28"/>
      <c r="K284" s="28"/>
      <c r="L284" s="31"/>
      <c r="M284" s="31"/>
      <c r="N284" s="32"/>
      <c r="O284" s="32">
        <v>12</v>
      </c>
      <c r="P284" s="32">
        <f t="shared" si="12"/>
        <v>12</v>
      </c>
      <c r="Q284" s="33">
        <v>30</v>
      </c>
      <c r="R284" s="34">
        <f t="shared" si="14"/>
        <v>65</v>
      </c>
      <c r="S284" s="32"/>
      <c r="T284" s="32"/>
      <c r="U284" s="32"/>
      <c r="V284" s="32"/>
      <c r="W284" s="32"/>
      <c r="X284" s="32"/>
      <c r="Y284" s="32"/>
      <c r="Z284" s="54"/>
      <c r="AA284" s="32"/>
      <c r="AB284" s="32"/>
      <c r="AC284" s="48">
        <v>15</v>
      </c>
      <c r="AD284" s="32">
        <v>50</v>
      </c>
      <c r="AE284" s="32"/>
      <c r="AF284" s="32"/>
      <c r="AG284" s="32"/>
      <c r="AH284" s="32"/>
      <c r="AI284" s="32"/>
      <c r="AJ284" s="32"/>
      <c r="AK284" s="32"/>
      <c r="AL284" s="32"/>
      <c r="AM284" s="32"/>
      <c r="AN284" s="32">
        <v>0</v>
      </c>
      <c r="AO284" s="45"/>
      <c r="AP284" s="32"/>
      <c r="AQ284" s="32"/>
      <c r="AR284" s="32">
        <v>0</v>
      </c>
      <c r="AS284" s="32"/>
      <c r="AT284" s="32"/>
      <c r="AU284" s="32"/>
      <c r="AV284" s="32"/>
      <c r="AW284" s="32"/>
      <c r="AX284" s="32"/>
      <c r="AY284" s="32"/>
      <c r="AZ284" s="32"/>
      <c r="BA284" s="32"/>
      <c r="BB284" s="32"/>
      <c r="BC284" s="32"/>
      <c r="BD284" s="32"/>
      <c r="BE284" s="39"/>
      <c r="BF284" s="40">
        <v>0</v>
      </c>
      <c r="BG284" s="40">
        <v>12270650</v>
      </c>
      <c r="BH284" s="40">
        <f t="shared" si="13"/>
        <v>797592250</v>
      </c>
      <c r="BI284" s="41"/>
      <c r="BJ284" s="315" t="s">
        <v>6326</v>
      </c>
      <c r="BK284" s="42"/>
    </row>
    <row r="285" spans="1:63" ht="214.5" customHeight="1">
      <c r="A285" s="28">
        <v>276</v>
      </c>
      <c r="B285" s="29" t="s">
        <v>1178</v>
      </c>
      <c r="C285" s="29" t="s">
        <v>1179</v>
      </c>
      <c r="D285" s="29"/>
      <c r="E285" s="29" t="s">
        <v>1171</v>
      </c>
      <c r="F285" s="29" t="s">
        <v>1180</v>
      </c>
      <c r="G285" s="29"/>
      <c r="H285" s="30"/>
      <c r="I285" s="28" t="s">
        <v>84</v>
      </c>
      <c r="J285" s="28"/>
      <c r="K285" s="28"/>
      <c r="L285" s="31"/>
      <c r="M285" s="31"/>
      <c r="N285" s="32"/>
      <c r="O285" s="32">
        <v>5</v>
      </c>
      <c r="P285" s="32">
        <f t="shared" si="12"/>
        <v>5</v>
      </c>
      <c r="Q285" s="33">
        <v>12</v>
      </c>
      <c r="R285" s="34">
        <f t="shared" si="14"/>
        <v>17</v>
      </c>
      <c r="S285" s="32"/>
      <c r="T285" s="32"/>
      <c r="U285" s="32"/>
      <c r="V285" s="32"/>
      <c r="W285" s="32"/>
      <c r="X285" s="32"/>
      <c r="Y285" s="32"/>
      <c r="Z285" s="54"/>
      <c r="AA285" s="32"/>
      <c r="AB285" s="32"/>
      <c r="AC285" s="48">
        <v>12</v>
      </c>
      <c r="AD285" s="32"/>
      <c r="AE285" s="32"/>
      <c r="AF285" s="32"/>
      <c r="AG285" s="37">
        <v>5</v>
      </c>
      <c r="AH285" s="32"/>
      <c r="AI285" s="32"/>
      <c r="AJ285" s="32"/>
      <c r="AK285" s="32"/>
      <c r="AL285" s="32"/>
      <c r="AM285" s="32"/>
      <c r="AN285" s="32">
        <v>0</v>
      </c>
      <c r="AO285" s="45"/>
      <c r="AP285" s="32"/>
      <c r="AQ285" s="32"/>
      <c r="AR285" s="32">
        <v>0</v>
      </c>
      <c r="AS285" s="32"/>
      <c r="AT285" s="32"/>
      <c r="AU285" s="32"/>
      <c r="AV285" s="32"/>
      <c r="AW285" s="32"/>
      <c r="AX285" s="32"/>
      <c r="AY285" s="32"/>
      <c r="AZ285" s="32"/>
      <c r="BA285" s="32"/>
      <c r="BB285" s="32"/>
      <c r="BC285" s="32"/>
      <c r="BD285" s="32"/>
      <c r="BE285" s="39"/>
      <c r="BF285" s="40">
        <v>0</v>
      </c>
      <c r="BG285" s="40">
        <v>16643375</v>
      </c>
      <c r="BH285" s="40">
        <f t="shared" si="13"/>
        <v>282937375</v>
      </c>
      <c r="BI285" s="41"/>
      <c r="BJ285" s="315" t="s">
        <v>6328</v>
      </c>
      <c r="BK285" s="42"/>
    </row>
    <row r="286" spans="1:63" ht="82.5" customHeight="1">
      <c r="A286" s="28">
        <v>277</v>
      </c>
      <c r="B286" s="29" t="s">
        <v>1181</v>
      </c>
      <c r="C286" s="29" t="s">
        <v>1182</v>
      </c>
      <c r="D286" s="29"/>
      <c r="E286" s="29" t="s">
        <v>1183</v>
      </c>
      <c r="F286" s="29" t="s">
        <v>1184</v>
      </c>
      <c r="G286" s="29"/>
      <c r="H286" s="30"/>
      <c r="I286" s="28" t="s">
        <v>84</v>
      </c>
      <c r="J286" s="28"/>
      <c r="K286" s="28"/>
      <c r="L286" s="31"/>
      <c r="M286" s="31"/>
      <c r="N286" s="32"/>
      <c r="O286" s="32">
        <v>0</v>
      </c>
      <c r="P286" s="32">
        <f t="shared" si="12"/>
        <v>0</v>
      </c>
      <c r="Q286" s="33">
        <v>2</v>
      </c>
      <c r="R286" s="34">
        <f t="shared" si="14"/>
        <v>5</v>
      </c>
      <c r="S286" s="32"/>
      <c r="T286" s="32"/>
      <c r="U286" s="32"/>
      <c r="V286" s="32"/>
      <c r="W286" s="32"/>
      <c r="X286" s="32"/>
      <c r="Y286" s="32"/>
      <c r="Z286" s="54"/>
      <c r="AA286" s="32"/>
      <c r="AB286" s="32"/>
      <c r="AC286" s="48">
        <v>5</v>
      </c>
      <c r="AD286" s="32"/>
      <c r="AE286" s="32"/>
      <c r="AF286" s="32"/>
      <c r="AG286" s="32"/>
      <c r="AH286" s="32"/>
      <c r="AI286" s="32"/>
      <c r="AJ286" s="32"/>
      <c r="AK286" s="32"/>
      <c r="AL286" s="32"/>
      <c r="AM286" s="32"/>
      <c r="AN286" s="32">
        <v>0</v>
      </c>
      <c r="AO286" s="45"/>
      <c r="AP286" s="32"/>
      <c r="AQ286" s="32"/>
      <c r="AR286" s="32">
        <v>0</v>
      </c>
      <c r="AS286" s="32"/>
      <c r="AT286" s="32"/>
      <c r="AU286" s="32"/>
      <c r="AV286" s="32"/>
      <c r="AW286" s="32"/>
      <c r="AX286" s="32"/>
      <c r="AY286" s="32"/>
      <c r="AZ286" s="32"/>
      <c r="BA286" s="32"/>
      <c r="BB286" s="32"/>
      <c r="BC286" s="32"/>
      <c r="BD286" s="32"/>
      <c r="BE286" s="39"/>
      <c r="BF286" s="40">
        <v>0</v>
      </c>
      <c r="BG286" s="40">
        <v>10795750</v>
      </c>
      <c r="BH286" s="40">
        <f t="shared" si="13"/>
        <v>53978750</v>
      </c>
      <c r="BI286" s="41"/>
      <c r="BJ286" s="315" t="s">
        <v>6326</v>
      </c>
      <c r="BK286" s="42"/>
    </row>
    <row r="287" spans="1:63" ht="33" customHeight="1">
      <c r="A287" s="28">
        <v>278</v>
      </c>
      <c r="B287" s="29" t="s">
        <v>1185</v>
      </c>
      <c r="C287" s="29" t="s">
        <v>1186</v>
      </c>
      <c r="D287" s="29"/>
      <c r="E287" s="29" t="s">
        <v>1187</v>
      </c>
      <c r="F287" s="29" t="s">
        <v>1188</v>
      </c>
      <c r="G287" s="29"/>
      <c r="H287" s="30"/>
      <c r="I287" s="28" t="s">
        <v>84</v>
      </c>
      <c r="J287" s="28"/>
      <c r="K287" s="28"/>
      <c r="L287" s="31"/>
      <c r="M287" s="31"/>
      <c r="N287" s="32"/>
      <c r="O287" s="32">
        <v>10</v>
      </c>
      <c r="P287" s="32">
        <f t="shared" si="12"/>
        <v>10</v>
      </c>
      <c r="Q287" s="33">
        <v>28300</v>
      </c>
      <c r="R287" s="34">
        <f t="shared" si="14"/>
        <v>16500</v>
      </c>
      <c r="S287" s="32">
        <v>5000</v>
      </c>
      <c r="T287" s="32">
        <v>5000</v>
      </c>
      <c r="U287" s="37">
        <v>6000</v>
      </c>
      <c r="V287" s="32"/>
      <c r="W287" s="32"/>
      <c r="X287" s="32"/>
      <c r="Y287" s="61">
        <v>500</v>
      </c>
      <c r="Z287" s="43"/>
      <c r="AA287" s="32"/>
      <c r="AB287" s="32"/>
      <c r="AC287" s="44"/>
      <c r="AD287" s="32"/>
      <c r="AE287" s="32"/>
      <c r="AF287" s="32"/>
      <c r="AG287" s="32"/>
      <c r="AH287" s="32"/>
      <c r="AI287" s="32"/>
      <c r="AJ287" s="32"/>
      <c r="AK287" s="32"/>
      <c r="AL287" s="32"/>
      <c r="AM287" s="32"/>
      <c r="AN287" s="32">
        <v>0</v>
      </c>
      <c r="AO287" s="43"/>
      <c r="AP287" s="32"/>
      <c r="AQ287" s="32"/>
      <c r="AR287" s="32">
        <v>0</v>
      </c>
      <c r="AS287" s="32"/>
      <c r="AT287" s="32"/>
      <c r="AU287" s="32"/>
      <c r="AV287" s="32"/>
      <c r="AW287" s="32"/>
      <c r="AX287" s="32"/>
      <c r="AY287" s="32"/>
      <c r="AZ287" s="32"/>
      <c r="BA287" s="32"/>
      <c r="BB287" s="32"/>
      <c r="BC287" s="32"/>
      <c r="BD287" s="32"/>
      <c r="BE287" s="39"/>
      <c r="BF287" s="40">
        <v>0</v>
      </c>
      <c r="BG287" s="40">
        <v>94</v>
      </c>
      <c r="BH287" s="40">
        <f t="shared" si="13"/>
        <v>1551000</v>
      </c>
      <c r="BI287" s="41"/>
      <c r="BJ287" s="315" t="s">
        <v>6337</v>
      </c>
      <c r="BK287" s="42"/>
    </row>
    <row r="288" spans="1:63" ht="82.5" customHeight="1">
      <c r="A288" s="28">
        <v>279</v>
      </c>
      <c r="B288" s="29" t="s">
        <v>1189</v>
      </c>
      <c r="C288" s="29" t="s">
        <v>1190</v>
      </c>
      <c r="D288" s="29"/>
      <c r="E288" s="29" t="s">
        <v>1191</v>
      </c>
      <c r="F288" s="29" t="s">
        <v>1192</v>
      </c>
      <c r="G288" s="29"/>
      <c r="H288" s="30" t="s">
        <v>1193</v>
      </c>
      <c r="I288" s="28" t="s">
        <v>1115</v>
      </c>
      <c r="J288" s="28"/>
      <c r="K288" s="28"/>
      <c r="L288" s="31"/>
      <c r="M288" s="31"/>
      <c r="N288" s="32"/>
      <c r="O288" s="32">
        <v>5</v>
      </c>
      <c r="P288" s="32">
        <f t="shared" si="12"/>
        <v>5</v>
      </c>
      <c r="Q288" s="33">
        <v>20</v>
      </c>
      <c r="R288" s="34">
        <f t="shared" si="14"/>
        <v>20</v>
      </c>
      <c r="S288" s="32">
        <v>20</v>
      </c>
      <c r="T288" s="32"/>
      <c r="U288" s="32"/>
      <c r="V288" s="32"/>
      <c r="W288" s="32"/>
      <c r="X288" s="32"/>
      <c r="Y288" s="32"/>
      <c r="Z288" s="43"/>
      <c r="AA288" s="32"/>
      <c r="AB288" s="32"/>
      <c r="AC288" s="44"/>
      <c r="AD288" s="32"/>
      <c r="AE288" s="32"/>
      <c r="AF288" s="32"/>
      <c r="AG288" s="32"/>
      <c r="AH288" s="32"/>
      <c r="AI288" s="32"/>
      <c r="AJ288" s="32"/>
      <c r="AK288" s="32"/>
      <c r="AL288" s="32"/>
      <c r="AM288" s="32"/>
      <c r="AN288" s="32">
        <v>0</v>
      </c>
      <c r="AO288" s="43"/>
      <c r="AP288" s="32"/>
      <c r="AQ288" s="32"/>
      <c r="AR288" s="32">
        <v>0</v>
      </c>
      <c r="AS288" s="32"/>
      <c r="AT288" s="32"/>
      <c r="AU288" s="32"/>
      <c r="AV288" s="32"/>
      <c r="AW288" s="32"/>
      <c r="AX288" s="32"/>
      <c r="AY288" s="32"/>
      <c r="AZ288" s="32"/>
      <c r="BA288" s="32"/>
      <c r="BB288" s="32"/>
      <c r="BC288" s="32"/>
      <c r="BD288" s="32"/>
      <c r="BE288" s="39"/>
      <c r="BF288" s="40">
        <v>0</v>
      </c>
      <c r="BG288" s="40">
        <v>132000</v>
      </c>
      <c r="BH288" s="40">
        <f t="shared" si="13"/>
        <v>2640000</v>
      </c>
      <c r="BI288" s="41"/>
      <c r="BJ288" s="315" t="s">
        <v>6337</v>
      </c>
      <c r="BK288" s="42"/>
    </row>
    <row r="289" spans="1:63" ht="82.5" customHeight="1">
      <c r="A289" s="28">
        <v>280</v>
      </c>
      <c r="B289" s="29" t="s">
        <v>1194</v>
      </c>
      <c r="C289" s="29" t="s">
        <v>1195</v>
      </c>
      <c r="D289" s="29"/>
      <c r="E289" s="29" t="s">
        <v>1196</v>
      </c>
      <c r="F289" s="29" t="s">
        <v>1197</v>
      </c>
      <c r="G289" s="29"/>
      <c r="H289" s="30" t="s">
        <v>1193</v>
      </c>
      <c r="I289" s="28" t="s">
        <v>1115</v>
      </c>
      <c r="J289" s="28"/>
      <c r="K289" s="28"/>
      <c r="L289" s="31"/>
      <c r="M289" s="31"/>
      <c r="N289" s="32"/>
      <c r="O289" s="32">
        <v>3000</v>
      </c>
      <c r="P289" s="32">
        <f t="shared" si="12"/>
        <v>3000</v>
      </c>
      <c r="Q289" s="33">
        <v>20</v>
      </c>
      <c r="R289" s="34">
        <f t="shared" si="14"/>
        <v>0</v>
      </c>
      <c r="S289" s="32"/>
      <c r="T289" s="32"/>
      <c r="U289" s="32"/>
      <c r="V289" s="32"/>
      <c r="W289" s="32"/>
      <c r="X289" s="32"/>
      <c r="Y289" s="32"/>
      <c r="Z289" s="43"/>
      <c r="AA289" s="32"/>
      <c r="AB289" s="32"/>
      <c r="AC289" s="44"/>
      <c r="AD289" s="32"/>
      <c r="AE289" s="32"/>
      <c r="AF289" s="32"/>
      <c r="AG289" s="32"/>
      <c r="AH289" s="32"/>
      <c r="AI289" s="32"/>
      <c r="AJ289" s="32"/>
      <c r="AK289" s="32"/>
      <c r="AL289" s="32"/>
      <c r="AM289" s="32"/>
      <c r="AN289" s="32">
        <v>0</v>
      </c>
      <c r="AO289" s="43"/>
      <c r="AP289" s="32"/>
      <c r="AQ289" s="32"/>
      <c r="AR289" s="32">
        <v>0</v>
      </c>
      <c r="AS289" s="32"/>
      <c r="AT289" s="32"/>
      <c r="AU289" s="32"/>
      <c r="AV289" s="32"/>
      <c r="AW289" s="32"/>
      <c r="AX289" s="32"/>
      <c r="AY289" s="32"/>
      <c r="AZ289" s="32"/>
      <c r="BA289" s="32"/>
      <c r="BB289" s="32"/>
      <c r="BC289" s="32"/>
      <c r="BD289" s="32"/>
      <c r="BE289" s="39"/>
      <c r="BF289" s="40">
        <v>0</v>
      </c>
      <c r="BG289" s="40">
        <v>132000</v>
      </c>
      <c r="BH289" s="40">
        <f t="shared" si="13"/>
        <v>0</v>
      </c>
      <c r="BI289" s="41"/>
      <c r="BJ289" s="42"/>
      <c r="BK289" s="42"/>
    </row>
    <row r="290" spans="1:63" ht="33" customHeight="1">
      <c r="A290" s="28">
        <v>281</v>
      </c>
      <c r="B290" s="29" t="s">
        <v>1198</v>
      </c>
      <c r="C290" s="29" t="s">
        <v>1199</v>
      </c>
      <c r="D290" s="29"/>
      <c r="E290" s="29" t="s">
        <v>1200</v>
      </c>
      <c r="F290" s="29" t="s">
        <v>1201</v>
      </c>
      <c r="G290" s="29"/>
      <c r="H290" s="30"/>
      <c r="I290" s="28" t="s">
        <v>84</v>
      </c>
      <c r="J290" s="28"/>
      <c r="K290" s="28"/>
      <c r="L290" s="31"/>
      <c r="M290" s="31"/>
      <c r="N290" s="32"/>
      <c r="O290" s="32">
        <v>0</v>
      </c>
      <c r="P290" s="32">
        <f t="shared" si="12"/>
        <v>0</v>
      </c>
      <c r="Q290" s="33">
        <v>35420</v>
      </c>
      <c r="R290" s="34">
        <f t="shared" si="14"/>
        <v>42000</v>
      </c>
      <c r="S290" s="32">
        <v>10000</v>
      </c>
      <c r="T290" s="32">
        <v>8000</v>
      </c>
      <c r="U290" s="37">
        <v>24000</v>
      </c>
      <c r="V290" s="32"/>
      <c r="W290" s="32"/>
      <c r="X290" s="32"/>
      <c r="Y290" s="32"/>
      <c r="Z290" s="43"/>
      <c r="AA290" s="32"/>
      <c r="AB290" s="32"/>
      <c r="AC290" s="44"/>
      <c r="AD290" s="32"/>
      <c r="AE290" s="32"/>
      <c r="AF290" s="32"/>
      <c r="AG290" s="32"/>
      <c r="AH290" s="32"/>
      <c r="AI290" s="32"/>
      <c r="AJ290" s="32"/>
      <c r="AK290" s="32"/>
      <c r="AL290" s="32"/>
      <c r="AM290" s="32"/>
      <c r="AN290" s="32">
        <v>0</v>
      </c>
      <c r="AO290" s="43"/>
      <c r="AP290" s="32"/>
      <c r="AQ290" s="32"/>
      <c r="AR290" s="32">
        <v>0</v>
      </c>
      <c r="AS290" s="32"/>
      <c r="AT290" s="32"/>
      <c r="AU290" s="32"/>
      <c r="AV290" s="32"/>
      <c r="AW290" s="32"/>
      <c r="AX290" s="32"/>
      <c r="AY290" s="32"/>
      <c r="AZ290" s="32"/>
      <c r="BA290" s="32"/>
      <c r="BB290" s="32"/>
      <c r="BC290" s="32"/>
      <c r="BD290" s="32"/>
      <c r="BE290" s="39"/>
      <c r="BF290" s="40">
        <v>0</v>
      </c>
      <c r="BG290" s="40">
        <v>74</v>
      </c>
      <c r="BH290" s="40">
        <f t="shared" si="13"/>
        <v>3108000</v>
      </c>
      <c r="BI290" s="41"/>
      <c r="BJ290" s="315" t="s">
        <v>6337</v>
      </c>
      <c r="BK290" s="42"/>
    </row>
    <row r="291" spans="1:63" ht="66" customHeight="1">
      <c r="A291" s="28">
        <v>282</v>
      </c>
      <c r="B291" s="29" t="s">
        <v>1202</v>
      </c>
      <c r="C291" s="29" t="s">
        <v>1203</v>
      </c>
      <c r="D291" s="29"/>
      <c r="E291" s="29" t="s">
        <v>1204</v>
      </c>
      <c r="F291" s="29" t="s">
        <v>1205</v>
      </c>
      <c r="G291" s="29"/>
      <c r="H291" s="30"/>
      <c r="I291" s="28" t="s">
        <v>1115</v>
      </c>
      <c r="J291" s="28"/>
      <c r="K291" s="28"/>
      <c r="L291" s="31"/>
      <c r="M291" s="31"/>
      <c r="N291" s="32"/>
      <c r="O291" s="32">
        <v>10</v>
      </c>
      <c r="P291" s="32">
        <f t="shared" si="12"/>
        <v>10</v>
      </c>
      <c r="Q291" s="33">
        <v>30</v>
      </c>
      <c r="R291" s="34">
        <f t="shared" si="14"/>
        <v>110</v>
      </c>
      <c r="S291" s="32">
        <v>60</v>
      </c>
      <c r="T291" s="32"/>
      <c r="U291" s="32"/>
      <c r="V291" s="32"/>
      <c r="W291" s="32"/>
      <c r="X291" s="32">
        <v>50</v>
      </c>
      <c r="Y291" s="32"/>
      <c r="Z291" s="43"/>
      <c r="AA291" s="32"/>
      <c r="AB291" s="32"/>
      <c r="AC291" s="44"/>
      <c r="AD291" s="32"/>
      <c r="AE291" s="32"/>
      <c r="AF291" s="32"/>
      <c r="AG291" s="32"/>
      <c r="AH291" s="32"/>
      <c r="AI291" s="32"/>
      <c r="AJ291" s="32"/>
      <c r="AK291" s="32"/>
      <c r="AL291" s="32"/>
      <c r="AM291" s="32"/>
      <c r="AN291" s="32">
        <v>0</v>
      </c>
      <c r="AO291" s="43"/>
      <c r="AP291" s="32"/>
      <c r="AQ291" s="32"/>
      <c r="AR291" s="32">
        <v>0</v>
      </c>
      <c r="AS291" s="32"/>
      <c r="AT291" s="32"/>
      <c r="AU291" s="32"/>
      <c r="AV291" s="32"/>
      <c r="AW291" s="32"/>
      <c r="AX291" s="32"/>
      <c r="AY291" s="32"/>
      <c r="AZ291" s="32"/>
      <c r="BA291" s="32"/>
      <c r="BB291" s="32"/>
      <c r="BC291" s="32"/>
      <c r="BD291" s="32"/>
      <c r="BE291" s="39"/>
      <c r="BF291" s="40">
        <v>0</v>
      </c>
      <c r="BG291" s="40">
        <v>168000</v>
      </c>
      <c r="BH291" s="40">
        <f t="shared" si="13"/>
        <v>18480000</v>
      </c>
      <c r="BI291" s="41"/>
      <c r="BJ291" s="315" t="s">
        <v>6337</v>
      </c>
      <c r="BK291" s="42"/>
    </row>
    <row r="292" spans="1:63" ht="66" customHeight="1">
      <c r="A292" s="28">
        <v>283</v>
      </c>
      <c r="B292" s="29" t="s">
        <v>1206</v>
      </c>
      <c r="C292" s="29" t="s">
        <v>1207</v>
      </c>
      <c r="D292" s="29"/>
      <c r="E292" s="29" t="s">
        <v>1208</v>
      </c>
      <c r="F292" s="29" t="s">
        <v>1209</v>
      </c>
      <c r="G292" s="29"/>
      <c r="H292" s="30" t="s">
        <v>1210</v>
      </c>
      <c r="I292" s="28" t="s">
        <v>1115</v>
      </c>
      <c r="J292" s="28"/>
      <c r="K292" s="28"/>
      <c r="L292" s="31"/>
      <c r="M292" s="31"/>
      <c r="N292" s="32"/>
      <c r="O292" s="32">
        <v>10</v>
      </c>
      <c r="P292" s="32">
        <f t="shared" si="12"/>
        <v>10</v>
      </c>
      <c r="Q292" s="33">
        <v>80</v>
      </c>
      <c r="R292" s="34">
        <f t="shared" si="14"/>
        <v>80</v>
      </c>
      <c r="S292" s="32">
        <v>30</v>
      </c>
      <c r="T292" s="32"/>
      <c r="U292" s="32"/>
      <c r="V292" s="32"/>
      <c r="W292" s="32"/>
      <c r="X292" s="32">
        <v>50</v>
      </c>
      <c r="Y292" s="32"/>
      <c r="Z292" s="43"/>
      <c r="AA292" s="32"/>
      <c r="AB292" s="32"/>
      <c r="AC292" s="44"/>
      <c r="AD292" s="32"/>
      <c r="AE292" s="32"/>
      <c r="AF292" s="32"/>
      <c r="AG292" s="32"/>
      <c r="AH292" s="32"/>
      <c r="AI292" s="32"/>
      <c r="AJ292" s="32"/>
      <c r="AK292" s="32"/>
      <c r="AL292" s="32"/>
      <c r="AM292" s="32"/>
      <c r="AN292" s="32">
        <v>0</v>
      </c>
      <c r="AO292" s="43"/>
      <c r="AP292" s="32"/>
      <c r="AQ292" s="32"/>
      <c r="AR292" s="32">
        <v>0</v>
      </c>
      <c r="AS292" s="32"/>
      <c r="AT292" s="32"/>
      <c r="AU292" s="32"/>
      <c r="AV292" s="32"/>
      <c r="AW292" s="32"/>
      <c r="AX292" s="32"/>
      <c r="AY292" s="32"/>
      <c r="AZ292" s="32"/>
      <c r="BA292" s="32"/>
      <c r="BB292" s="32"/>
      <c r="BC292" s="32"/>
      <c r="BD292" s="32"/>
      <c r="BE292" s="39"/>
      <c r="BF292" s="40">
        <v>0</v>
      </c>
      <c r="BG292" s="40">
        <v>132000</v>
      </c>
      <c r="BH292" s="40">
        <f t="shared" si="13"/>
        <v>10560000</v>
      </c>
      <c r="BI292" s="41"/>
      <c r="BJ292" s="315" t="s">
        <v>6337</v>
      </c>
      <c r="BK292" s="42"/>
    </row>
    <row r="293" spans="1:63" ht="49.5" customHeight="1">
      <c r="A293" s="28">
        <v>284</v>
      </c>
      <c r="B293" s="29" t="s">
        <v>1211</v>
      </c>
      <c r="C293" s="29" t="s">
        <v>1212</v>
      </c>
      <c r="D293" s="29"/>
      <c r="E293" s="29" t="s">
        <v>1213</v>
      </c>
      <c r="F293" s="29" t="s">
        <v>1214</v>
      </c>
      <c r="G293" s="29"/>
      <c r="H293" s="30" t="s">
        <v>1210</v>
      </c>
      <c r="I293" s="28" t="s">
        <v>1115</v>
      </c>
      <c r="J293" s="28"/>
      <c r="K293" s="28"/>
      <c r="L293" s="31"/>
      <c r="M293" s="31"/>
      <c r="N293" s="32"/>
      <c r="O293" s="32">
        <v>10</v>
      </c>
      <c r="P293" s="32">
        <f t="shared" si="12"/>
        <v>10</v>
      </c>
      <c r="Q293" s="33">
        <v>120</v>
      </c>
      <c r="R293" s="34">
        <f t="shared" si="14"/>
        <v>320</v>
      </c>
      <c r="S293" s="37">
        <v>240</v>
      </c>
      <c r="T293" s="32"/>
      <c r="U293" s="32"/>
      <c r="V293" s="32"/>
      <c r="W293" s="32"/>
      <c r="X293" s="32">
        <v>80</v>
      </c>
      <c r="Y293" s="32"/>
      <c r="Z293" s="43"/>
      <c r="AA293" s="32"/>
      <c r="AB293" s="32"/>
      <c r="AC293" s="44"/>
      <c r="AD293" s="32"/>
      <c r="AE293" s="32"/>
      <c r="AF293" s="32"/>
      <c r="AG293" s="32"/>
      <c r="AH293" s="32"/>
      <c r="AI293" s="32"/>
      <c r="AJ293" s="32"/>
      <c r="AK293" s="32"/>
      <c r="AL293" s="32"/>
      <c r="AM293" s="32"/>
      <c r="AN293" s="32">
        <v>0</v>
      </c>
      <c r="AO293" s="43"/>
      <c r="AP293" s="32"/>
      <c r="AQ293" s="32"/>
      <c r="AR293" s="32">
        <v>0</v>
      </c>
      <c r="AS293" s="32"/>
      <c r="AT293" s="32"/>
      <c r="AU293" s="32"/>
      <c r="AV293" s="32"/>
      <c r="AW293" s="32"/>
      <c r="AX293" s="32"/>
      <c r="AY293" s="32"/>
      <c r="AZ293" s="32"/>
      <c r="BA293" s="32"/>
      <c r="BB293" s="32"/>
      <c r="BC293" s="32"/>
      <c r="BD293" s="32"/>
      <c r="BE293" s="39"/>
      <c r="BF293" s="40">
        <v>0</v>
      </c>
      <c r="BG293" s="40">
        <v>132000</v>
      </c>
      <c r="BH293" s="40">
        <f t="shared" si="13"/>
        <v>42240000</v>
      </c>
      <c r="BI293" s="41"/>
      <c r="BJ293" s="315" t="s">
        <v>6337</v>
      </c>
      <c r="BK293" s="42"/>
    </row>
    <row r="294" spans="1:63" ht="66" customHeight="1">
      <c r="A294" s="28">
        <v>285</v>
      </c>
      <c r="B294" s="29" t="s">
        <v>1215</v>
      </c>
      <c r="C294" s="29" t="s">
        <v>1216</v>
      </c>
      <c r="D294" s="29"/>
      <c r="E294" s="29" t="s">
        <v>1217</v>
      </c>
      <c r="F294" s="29" t="s">
        <v>1218</v>
      </c>
      <c r="G294" s="29"/>
      <c r="H294" s="30" t="s">
        <v>1210</v>
      </c>
      <c r="I294" s="28" t="s">
        <v>1115</v>
      </c>
      <c r="J294" s="28"/>
      <c r="K294" s="28"/>
      <c r="L294" s="31"/>
      <c r="M294" s="31"/>
      <c r="N294" s="32"/>
      <c r="O294" s="32">
        <v>0</v>
      </c>
      <c r="P294" s="32">
        <f t="shared" si="12"/>
        <v>0</v>
      </c>
      <c r="Q294" s="33">
        <v>260</v>
      </c>
      <c r="R294" s="34">
        <f t="shared" si="14"/>
        <v>210</v>
      </c>
      <c r="S294" s="32">
        <v>160</v>
      </c>
      <c r="T294" s="32"/>
      <c r="U294" s="32"/>
      <c r="V294" s="32"/>
      <c r="W294" s="32"/>
      <c r="X294" s="32">
        <v>50</v>
      </c>
      <c r="Y294" s="32"/>
      <c r="Z294" s="43"/>
      <c r="AA294" s="32"/>
      <c r="AB294" s="32"/>
      <c r="AC294" s="44"/>
      <c r="AD294" s="32"/>
      <c r="AE294" s="32"/>
      <c r="AF294" s="32"/>
      <c r="AG294" s="32"/>
      <c r="AH294" s="32"/>
      <c r="AI294" s="32"/>
      <c r="AJ294" s="32"/>
      <c r="AK294" s="32"/>
      <c r="AL294" s="32"/>
      <c r="AM294" s="32"/>
      <c r="AN294" s="32">
        <v>0</v>
      </c>
      <c r="AO294" s="43"/>
      <c r="AP294" s="32"/>
      <c r="AQ294" s="32"/>
      <c r="AR294" s="32">
        <v>0</v>
      </c>
      <c r="AS294" s="32"/>
      <c r="AT294" s="32"/>
      <c r="AU294" s="32"/>
      <c r="AV294" s="32"/>
      <c r="AW294" s="32"/>
      <c r="AX294" s="32"/>
      <c r="AY294" s="32"/>
      <c r="AZ294" s="32"/>
      <c r="BA294" s="32"/>
      <c r="BB294" s="32"/>
      <c r="BC294" s="32"/>
      <c r="BD294" s="32"/>
      <c r="BE294" s="39"/>
      <c r="BF294" s="40">
        <v>0</v>
      </c>
      <c r="BG294" s="40">
        <v>185000</v>
      </c>
      <c r="BH294" s="40">
        <f t="shared" si="13"/>
        <v>38850000</v>
      </c>
      <c r="BI294" s="41"/>
      <c r="BJ294" s="315" t="s">
        <v>6337</v>
      </c>
      <c r="BK294" s="42"/>
    </row>
    <row r="295" spans="1:63" ht="82.5" customHeight="1">
      <c r="A295" s="28">
        <v>286</v>
      </c>
      <c r="B295" s="29" t="s">
        <v>1219</v>
      </c>
      <c r="C295" s="29" t="s">
        <v>1220</v>
      </c>
      <c r="D295" s="29"/>
      <c r="E295" s="29" t="s">
        <v>1221</v>
      </c>
      <c r="F295" s="29" t="s">
        <v>1222</v>
      </c>
      <c r="G295" s="29"/>
      <c r="H295" s="30"/>
      <c r="I295" s="28" t="s">
        <v>1115</v>
      </c>
      <c r="J295" s="28"/>
      <c r="K295" s="28"/>
      <c r="L295" s="31"/>
      <c r="M295" s="31"/>
      <c r="N295" s="32"/>
      <c r="O295" s="32">
        <v>0</v>
      </c>
      <c r="P295" s="32">
        <f t="shared" si="12"/>
        <v>0</v>
      </c>
      <c r="Q295" s="33">
        <v>130</v>
      </c>
      <c r="R295" s="34">
        <f t="shared" si="14"/>
        <v>0</v>
      </c>
      <c r="S295" s="32"/>
      <c r="T295" s="32"/>
      <c r="U295" s="32"/>
      <c r="V295" s="32"/>
      <c r="W295" s="32"/>
      <c r="X295" s="32"/>
      <c r="Y295" s="32"/>
      <c r="Z295" s="43"/>
      <c r="AA295" s="32"/>
      <c r="AB295" s="32"/>
      <c r="AC295" s="44"/>
      <c r="AD295" s="32"/>
      <c r="AE295" s="32"/>
      <c r="AF295" s="32"/>
      <c r="AG295" s="32"/>
      <c r="AH295" s="32"/>
      <c r="AI295" s="32"/>
      <c r="AJ295" s="32"/>
      <c r="AK295" s="32"/>
      <c r="AL295" s="32"/>
      <c r="AM295" s="32"/>
      <c r="AN295" s="32">
        <v>0</v>
      </c>
      <c r="AO295" s="43"/>
      <c r="AP295" s="32"/>
      <c r="AQ295" s="32"/>
      <c r="AR295" s="32">
        <v>0</v>
      </c>
      <c r="AS295" s="32"/>
      <c r="AT295" s="32"/>
      <c r="AU295" s="32"/>
      <c r="AV295" s="32"/>
      <c r="AW295" s="32"/>
      <c r="AX295" s="32"/>
      <c r="AY295" s="32"/>
      <c r="AZ295" s="32"/>
      <c r="BA295" s="32"/>
      <c r="BB295" s="32"/>
      <c r="BC295" s="32"/>
      <c r="BD295" s="32"/>
      <c r="BE295" s="39"/>
      <c r="BF295" s="40">
        <v>0</v>
      </c>
      <c r="BG295" s="40">
        <v>185000</v>
      </c>
      <c r="BH295" s="40">
        <f t="shared" si="13"/>
        <v>0</v>
      </c>
      <c r="BI295" s="41"/>
      <c r="BJ295" s="42"/>
      <c r="BK295" s="42"/>
    </row>
    <row r="296" spans="1:63" ht="49.5" customHeight="1">
      <c r="A296" s="28">
        <v>287</v>
      </c>
      <c r="B296" s="29" t="s">
        <v>1223</v>
      </c>
      <c r="C296" s="29" t="s">
        <v>1224</v>
      </c>
      <c r="D296" s="29"/>
      <c r="E296" s="29"/>
      <c r="F296" s="29" t="s">
        <v>1225</v>
      </c>
      <c r="G296" s="29"/>
      <c r="H296" s="30"/>
      <c r="I296" s="28" t="s">
        <v>84</v>
      </c>
      <c r="J296" s="28"/>
      <c r="K296" s="28"/>
      <c r="L296" s="31"/>
      <c r="M296" s="31"/>
      <c r="N296" s="32"/>
      <c r="O296" s="32"/>
      <c r="P296" s="32">
        <f t="shared" si="12"/>
        <v>0</v>
      </c>
      <c r="Q296" s="33">
        <v>50</v>
      </c>
      <c r="R296" s="34">
        <f t="shared" si="14"/>
        <v>30</v>
      </c>
      <c r="S296" s="32"/>
      <c r="T296" s="32"/>
      <c r="U296" s="32"/>
      <c r="V296" s="32"/>
      <c r="W296" s="32"/>
      <c r="X296" s="32"/>
      <c r="Y296" s="32"/>
      <c r="Z296" s="43"/>
      <c r="AA296" s="32"/>
      <c r="AB296" s="32"/>
      <c r="AC296" s="44"/>
      <c r="AD296" s="32"/>
      <c r="AE296" s="32"/>
      <c r="AF296" s="32"/>
      <c r="AG296" s="32"/>
      <c r="AH296" s="32"/>
      <c r="AI296" s="32">
        <v>20</v>
      </c>
      <c r="AJ296" s="32"/>
      <c r="AK296" s="32">
        <v>10</v>
      </c>
      <c r="AL296" s="32"/>
      <c r="AM296" s="32"/>
      <c r="AN296" s="32">
        <v>0</v>
      </c>
      <c r="AO296" s="43"/>
      <c r="AP296" s="32"/>
      <c r="AQ296" s="32"/>
      <c r="AR296" s="32">
        <v>0</v>
      </c>
      <c r="AS296" s="32"/>
      <c r="AT296" s="32"/>
      <c r="AU296" s="32"/>
      <c r="AV296" s="32"/>
      <c r="AW296" s="32"/>
      <c r="AX296" s="32"/>
      <c r="AY296" s="32"/>
      <c r="AZ296" s="32"/>
      <c r="BA296" s="32"/>
      <c r="BB296" s="32"/>
      <c r="BC296" s="32"/>
      <c r="BD296" s="32"/>
      <c r="BE296" s="39"/>
      <c r="BF296" s="40">
        <v>0</v>
      </c>
      <c r="BG296" s="40">
        <v>500000</v>
      </c>
      <c r="BH296" s="40">
        <f t="shared" si="13"/>
        <v>15000000</v>
      </c>
      <c r="BI296" s="41"/>
      <c r="BJ296" s="42" t="s">
        <v>6039</v>
      </c>
      <c r="BK296" s="42"/>
    </row>
    <row r="297" spans="1:63" ht="207.75" customHeight="1">
      <c r="A297" s="28">
        <v>288</v>
      </c>
      <c r="B297" s="29" t="s">
        <v>1226</v>
      </c>
      <c r="C297" s="29" t="s">
        <v>1227</v>
      </c>
      <c r="D297" s="29"/>
      <c r="E297" s="29" t="s">
        <v>1228</v>
      </c>
      <c r="F297" s="29" t="s">
        <v>1229</v>
      </c>
      <c r="G297" s="29"/>
      <c r="H297" s="30"/>
      <c r="I297" s="28" t="s">
        <v>84</v>
      </c>
      <c r="J297" s="28"/>
      <c r="K297" s="28"/>
      <c r="L297" s="31">
        <v>30</v>
      </c>
      <c r="M297" s="31">
        <v>90</v>
      </c>
      <c r="N297" s="32"/>
      <c r="O297" s="32">
        <v>460</v>
      </c>
      <c r="P297" s="32">
        <f t="shared" si="12"/>
        <v>460</v>
      </c>
      <c r="Q297" s="33">
        <v>660</v>
      </c>
      <c r="R297" s="34">
        <f t="shared" si="14"/>
        <v>2822</v>
      </c>
      <c r="S297" s="32"/>
      <c r="T297" s="32"/>
      <c r="U297" s="32"/>
      <c r="V297" s="32"/>
      <c r="W297" s="32"/>
      <c r="X297" s="32"/>
      <c r="Y297" s="32"/>
      <c r="Z297" s="54"/>
      <c r="AA297" s="32"/>
      <c r="AB297" s="32"/>
      <c r="AC297" s="48"/>
      <c r="AD297" s="32">
        <v>2</v>
      </c>
      <c r="AE297" s="32"/>
      <c r="AF297" s="32">
        <v>10</v>
      </c>
      <c r="AG297" s="32"/>
      <c r="AH297" s="32"/>
      <c r="AI297" s="32"/>
      <c r="AJ297" s="32"/>
      <c r="AK297" s="32"/>
      <c r="AL297" s="32"/>
      <c r="AM297" s="32"/>
      <c r="AN297" s="32">
        <v>0</v>
      </c>
      <c r="AO297" s="45"/>
      <c r="AP297" s="32"/>
      <c r="AQ297" s="32"/>
      <c r="AR297" s="32">
        <v>0</v>
      </c>
      <c r="AS297" s="32">
        <v>1800</v>
      </c>
      <c r="AT297" s="32">
        <v>600</v>
      </c>
      <c r="AU297" s="32">
        <v>400</v>
      </c>
      <c r="AV297" s="32">
        <v>10</v>
      </c>
      <c r="AW297" s="32"/>
      <c r="AX297" s="32"/>
      <c r="AY297" s="32"/>
      <c r="AZ297" s="32"/>
      <c r="BA297" s="32"/>
      <c r="BB297" s="32"/>
      <c r="BC297" s="32"/>
      <c r="BD297" s="32"/>
      <c r="BE297" s="39"/>
      <c r="BF297" s="40">
        <v>0</v>
      </c>
      <c r="BG297" s="40">
        <v>12600</v>
      </c>
      <c r="BH297" s="40">
        <f t="shared" si="13"/>
        <v>35557200</v>
      </c>
      <c r="BI297" s="41"/>
      <c r="BJ297" s="42" t="s">
        <v>6039</v>
      </c>
      <c r="BK297" s="42"/>
    </row>
    <row r="298" spans="1:63" ht="181.5" customHeight="1">
      <c r="A298" s="28">
        <v>289</v>
      </c>
      <c r="B298" s="29" t="s">
        <v>1230</v>
      </c>
      <c r="C298" s="29" t="s">
        <v>1231</v>
      </c>
      <c r="D298" s="29"/>
      <c r="E298" s="29" t="s">
        <v>1232</v>
      </c>
      <c r="F298" s="29" t="s">
        <v>1233</v>
      </c>
      <c r="G298" s="29"/>
      <c r="H298" s="30"/>
      <c r="I298" s="28" t="s">
        <v>84</v>
      </c>
      <c r="J298" s="28"/>
      <c r="K298" s="28"/>
      <c r="L298" s="31">
        <v>320</v>
      </c>
      <c r="M298" s="31">
        <v>800</v>
      </c>
      <c r="N298" s="32"/>
      <c r="O298" s="32">
        <v>500</v>
      </c>
      <c r="P298" s="32">
        <f t="shared" si="12"/>
        <v>500</v>
      </c>
      <c r="Q298" s="33">
        <v>12500</v>
      </c>
      <c r="R298" s="34">
        <f t="shared" si="14"/>
        <v>8000</v>
      </c>
      <c r="S298" s="32"/>
      <c r="T298" s="32"/>
      <c r="U298" s="32"/>
      <c r="V298" s="32"/>
      <c r="W298" s="32"/>
      <c r="X298" s="32"/>
      <c r="Y298" s="32"/>
      <c r="Z298" s="43"/>
      <c r="AA298" s="32"/>
      <c r="AB298" s="32"/>
      <c r="AC298" s="44"/>
      <c r="AD298" s="32"/>
      <c r="AE298" s="32"/>
      <c r="AF298" s="32"/>
      <c r="AG298" s="32"/>
      <c r="AH298" s="32"/>
      <c r="AI298" s="32">
        <v>8000</v>
      </c>
      <c r="AJ298" s="32"/>
      <c r="AK298" s="32"/>
      <c r="AL298" s="32"/>
      <c r="AM298" s="32"/>
      <c r="AN298" s="32">
        <v>0</v>
      </c>
      <c r="AO298" s="45"/>
      <c r="AP298" s="32"/>
      <c r="AQ298" s="32"/>
      <c r="AR298" s="32">
        <v>0</v>
      </c>
      <c r="AS298" s="32"/>
      <c r="AT298" s="32"/>
      <c r="AU298" s="32"/>
      <c r="AV298" s="32"/>
      <c r="AW298" s="32"/>
      <c r="AX298" s="32"/>
      <c r="AY298" s="32"/>
      <c r="AZ298" s="32"/>
      <c r="BA298" s="32"/>
      <c r="BB298" s="32"/>
      <c r="BC298" s="32"/>
      <c r="BD298" s="32"/>
      <c r="BE298" s="39"/>
      <c r="BF298" s="40">
        <v>0</v>
      </c>
      <c r="BG298" s="40">
        <v>8379</v>
      </c>
      <c r="BH298" s="40">
        <f t="shared" si="13"/>
        <v>67032000</v>
      </c>
      <c r="BI298" s="41"/>
      <c r="BJ298" s="315" t="s">
        <v>6328</v>
      </c>
      <c r="BK298" s="42"/>
    </row>
    <row r="299" spans="1:63" ht="84.75" customHeight="1">
      <c r="A299" s="28">
        <v>290</v>
      </c>
      <c r="B299" s="29" t="s">
        <v>1234</v>
      </c>
      <c r="C299" s="29" t="s">
        <v>1235</v>
      </c>
      <c r="D299" s="29"/>
      <c r="E299" s="29"/>
      <c r="F299" s="29" t="s">
        <v>1236</v>
      </c>
      <c r="G299" s="29"/>
      <c r="H299" s="30"/>
      <c r="I299" s="28" t="s">
        <v>1237</v>
      </c>
      <c r="J299" s="28"/>
      <c r="K299" s="28"/>
      <c r="L299" s="31"/>
      <c r="M299" s="31"/>
      <c r="N299" s="32"/>
      <c r="O299" s="32">
        <v>0</v>
      </c>
      <c r="P299" s="32">
        <f t="shared" si="12"/>
        <v>0</v>
      </c>
      <c r="Q299" s="33">
        <v>500</v>
      </c>
      <c r="R299" s="34">
        <f t="shared" si="14"/>
        <v>311</v>
      </c>
      <c r="S299" s="32"/>
      <c r="T299" s="32"/>
      <c r="U299" s="32"/>
      <c r="V299" s="32"/>
      <c r="W299" s="32"/>
      <c r="X299" s="32"/>
      <c r="Y299" s="32"/>
      <c r="Z299" s="43"/>
      <c r="AA299" s="32"/>
      <c r="AB299" s="32"/>
      <c r="AC299" s="44"/>
      <c r="AD299" s="32"/>
      <c r="AE299" s="32"/>
      <c r="AF299" s="37">
        <v>10</v>
      </c>
      <c r="AG299" s="32"/>
      <c r="AH299" s="32"/>
      <c r="AI299" s="32"/>
      <c r="AJ299" s="32"/>
      <c r="AK299" s="32"/>
      <c r="AL299" s="32"/>
      <c r="AM299" s="32"/>
      <c r="AN299" s="32">
        <v>0</v>
      </c>
      <c r="AO299" s="45"/>
      <c r="AP299" s="32"/>
      <c r="AQ299" s="32"/>
      <c r="AR299" s="32">
        <v>0</v>
      </c>
      <c r="AS299" s="32"/>
      <c r="AT299" s="32"/>
      <c r="AU299" s="37">
        <v>300</v>
      </c>
      <c r="AV299" s="32"/>
      <c r="AW299" s="32"/>
      <c r="AX299" s="32"/>
      <c r="AY299" s="32">
        <v>1</v>
      </c>
      <c r="AZ299" s="32"/>
      <c r="BA299" s="32"/>
      <c r="BB299" s="32"/>
      <c r="BC299" s="32"/>
      <c r="BD299" s="32"/>
      <c r="BE299" s="39"/>
      <c r="BF299" s="40">
        <v>0</v>
      </c>
      <c r="BG299" s="40">
        <v>4000</v>
      </c>
      <c r="BH299" s="40">
        <f t="shared" si="13"/>
        <v>1244000</v>
      </c>
      <c r="BI299" s="41"/>
      <c r="BJ299" s="42" t="s">
        <v>6039</v>
      </c>
      <c r="BK299" s="42"/>
    </row>
    <row r="300" spans="1:63" ht="184.5" customHeight="1">
      <c r="A300" s="28">
        <v>291</v>
      </c>
      <c r="B300" s="29" t="s">
        <v>1238</v>
      </c>
      <c r="C300" s="29" t="s">
        <v>1239</v>
      </c>
      <c r="D300" s="29"/>
      <c r="E300" s="29" t="s">
        <v>1239</v>
      </c>
      <c r="F300" s="29" t="s">
        <v>1240</v>
      </c>
      <c r="G300" s="88" t="s">
        <v>1241</v>
      </c>
      <c r="H300" s="30"/>
      <c r="I300" s="28" t="s">
        <v>84</v>
      </c>
      <c r="J300" s="28"/>
      <c r="K300" s="28"/>
      <c r="L300" s="31"/>
      <c r="M300" s="31"/>
      <c r="N300" s="32"/>
      <c r="O300" s="32">
        <v>0</v>
      </c>
      <c r="P300" s="32">
        <f t="shared" si="12"/>
        <v>0</v>
      </c>
      <c r="Q300" s="33">
        <v>400</v>
      </c>
      <c r="R300" s="34">
        <f t="shared" si="14"/>
        <v>200</v>
      </c>
      <c r="S300" s="32"/>
      <c r="T300" s="32"/>
      <c r="U300" s="32"/>
      <c r="V300" s="32"/>
      <c r="W300" s="32">
        <v>200</v>
      </c>
      <c r="X300" s="32"/>
      <c r="Y300" s="32"/>
      <c r="Z300" s="43"/>
      <c r="AA300" s="32"/>
      <c r="AB300" s="32"/>
      <c r="AC300" s="44"/>
      <c r="AD300" s="32"/>
      <c r="AE300" s="32"/>
      <c r="AF300" s="32"/>
      <c r="AG300" s="32"/>
      <c r="AH300" s="32"/>
      <c r="AI300" s="32"/>
      <c r="AJ300" s="32"/>
      <c r="AK300" s="32"/>
      <c r="AL300" s="32"/>
      <c r="AM300" s="32"/>
      <c r="AN300" s="32">
        <v>0</v>
      </c>
      <c r="AO300" s="45"/>
      <c r="AP300" s="32"/>
      <c r="AQ300" s="32"/>
      <c r="AR300" s="32">
        <v>0</v>
      </c>
      <c r="AS300" s="32"/>
      <c r="AT300" s="32"/>
      <c r="AU300" s="32"/>
      <c r="AV300" s="32"/>
      <c r="AW300" s="32"/>
      <c r="AX300" s="32"/>
      <c r="AY300" s="32"/>
      <c r="AZ300" s="32"/>
      <c r="BA300" s="32"/>
      <c r="BB300" s="32"/>
      <c r="BC300" s="32"/>
      <c r="BD300" s="32"/>
      <c r="BE300" s="39"/>
      <c r="BF300" s="40">
        <v>0</v>
      </c>
      <c r="BG300" s="40">
        <v>724500</v>
      </c>
      <c r="BH300" s="40">
        <f t="shared" si="13"/>
        <v>144900000</v>
      </c>
      <c r="BI300" s="41"/>
      <c r="BJ300" s="315" t="s">
        <v>6326</v>
      </c>
      <c r="BK300" s="42"/>
    </row>
    <row r="301" spans="1:63" ht="207.75" customHeight="1">
      <c r="A301" s="28">
        <v>292</v>
      </c>
      <c r="B301" s="29" t="s">
        <v>1242</v>
      </c>
      <c r="C301" s="29" t="s">
        <v>1243</v>
      </c>
      <c r="D301" s="29"/>
      <c r="E301" s="29" t="s">
        <v>1244</v>
      </c>
      <c r="F301" s="29" t="s">
        <v>1245</v>
      </c>
      <c r="G301" s="29"/>
      <c r="H301" s="30"/>
      <c r="I301" s="28" t="s">
        <v>84</v>
      </c>
      <c r="J301" s="28"/>
      <c r="K301" s="28"/>
      <c r="L301" s="31">
        <v>1592</v>
      </c>
      <c r="M301" s="31">
        <v>1915</v>
      </c>
      <c r="N301" s="32"/>
      <c r="O301" s="32">
        <v>433</v>
      </c>
      <c r="P301" s="32">
        <f t="shared" si="12"/>
        <v>433</v>
      </c>
      <c r="Q301" s="33">
        <v>4740</v>
      </c>
      <c r="R301" s="34">
        <f t="shared" si="14"/>
        <v>6390</v>
      </c>
      <c r="S301" s="32"/>
      <c r="T301" s="32"/>
      <c r="U301" s="32"/>
      <c r="V301" s="32"/>
      <c r="W301" s="32"/>
      <c r="X301" s="32"/>
      <c r="Y301" s="32"/>
      <c r="Z301" s="54"/>
      <c r="AA301" s="32"/>
      <c r="AB301" s="32">
        <v>50</v>
      </c>
      <c r="AC301" s="48">
        <v>1000</v>
      </c>
      <c r="AD301" s="32">
        <v>200</v>
      </c>
      <c r="AE301" s="32"/>
      <c r="AF301" s="32">
        <v>50</v>
      </c>
      <c r="AG301" s="32"/>
      <c r="AH301" s="32"/>
      <c r="AI301" s="32">
        <v>800</v>
      </c>
      <c r="AJ301" s="32"/>
      <c r="AK301" s="32">
        <v>200</v>
      </c>
      <c r="AL301" s="32"/>
      <c r="AM301" s="32"/>
      <c r="AN301" s="32">
        <v>1000</v>
      </c>
      <c r="AO301" s="60">
        <v>150</v>
      </c>
      <c r="AP301" s="32"/>
      <c r="AQ301" s="32">
        <v>600</v>
      </c>
      <c r="AR301" s="32">
        <v>0</v>
      </c>
      <c r="AS301" s="32">
        <v>600</v>
      </c>
      <c r="AT301" s="32">
        <v>250</v>
      </c>
      <c r="AU301" s="32">
        <v>600</v>
      </c>
      <c r="AV301" s="32">
        <v>800</v>
      </c>
      <c r="AW301" s="32"/>
      <c r="AX301" s="32"/>
      <c r="AY301" s="32">
        <v>50</v>
      </c>
      <c r="AZ301" s="32"/>
      <c r="BA301" s="32"/>
      <c r="BB301" s="32"/>
      <c r="BC301" s="32"/>
      <c r="BD301" s="61">
        <v>40</v>
      </c>
      <c r="BE301" s="52" t="s">
        <v>1246</v>
      </c>
      <c r="BF301" s="40">
        <v>0</v>
      </c>
      <c r="BG301" s="40">
        <v>3050</v>
      </c>
      <c r="BH301" s="40">
        <f t="shared" si="13"/>
        <v>19489500</v>
      </c>
      <c r="BI301" s="41"/>
      <c r="BJ301" s="42" t="s">
        <v>6039</v>
      </c>
      <c r="BK301" s="42"/>
    </row>
    <row r="302" spans="1:63" ht="33" customHeight="1">
      <c r="A302" s="28">
        <v>293</v>
      </c>
      <c r="B302" s="29" t="s">
        <v>1247</v>
      </c>
      <c r="C302" s="29" t="s">
        <v>1248</v>
      </c>
      <c r="D302" s="29"/>
      <c r="E302" s="29" t="s">
        <v>1248</v>
      </c>
      <c r="F302" s="29" t="s">
        <v>1249</v>
      </c>
      <c r="G302" s="29"/>
      <c r="H302" s="30"/>
      <c r="I302" s="28" t="s">
        <v>1250</v>
      </c>
      <c r="J302" s="28"/>
      <c r="K302" s="28"/>
      <c r="L302" s="31"/>
      <c r="M302" s="31"/>
      <c r="N302" s="32"/>
      <c r="O302" s="32">
        <v>0</v>
      </c>
      <c r="P302" s="32">
        <f t="shared" ref="P302:P365" si="15">N302+O302</f>
        <v>0</v>
      </c>
      <c r="Q302" s="33">
        <v>50</v>
      </c>
      <c r="R302" s="34">
        <f t="shared" si="14"/>
        <v>60</v>
      </c>
      <c r="S302" s="32"/>
      <c r="T302" s="32"/>
      <c r="U302" s="32"/>
      <c r="V302" s="32"/>
      <c r="W302" s="32"/>
      <c r="X302" s="32"/>
      <c r="Y302" s="32"/>
      <c r="Z302" s="43"/>
      <c r="AA302" s="32"/>
      <c r="AB302" s="32">
        <v>10</v>
      </c>
      <c r="AC302" s="44"/>
      <c r="AD302" s="32"/>
      <c r="AE302" s="32"/>
      <c r="AF302" s="32">
        <v>50</v>
      </c>
      <c r="AG302" s="32"/>
      <c r="AH302" s="32"/>
      <c r="AI302" s="32"/>
      <c r="AJ302" s="32"/>
      <c r="AK302" s="32"/>
      <c r="AL302" s="32"/>
      <c r="AM302" s="32"/>
      <c r="AN302" s="32">
        <v>0</v>
      </c>
      <c r="AO302" s="45"/>
      <c r="AP302" s="32"/>
      <c r="AQ302" s="32"/>
      <c r="AR302" s="32">
        <v>0</v>
      </c>
      <c r="AS302" s="32"/>
      <c r="AT302" s="32"/>
      <c r="AU302" s="32"/>
      <c r="AV302" s="32"/>
      <c r="AW302" s="32"/>
      <c r="AX302" s="32"/>
      <c r="AY302" s="32"/>
      <c r="AZ302" s="32"/>
      <c r="BA302" s="32"/>
      <c r="BB302" s="32"/>
      <c r="BC302" s="32"/>
      <c r="BD302" s="32"/>
      <c r="BE302" s="39"/>
      <c r="BF302" s="40">
        <v>0</v>
      </c>
      <c r="BG302" s="40">
        <v>210000</v>
      </c>
      <c r="BH302" s="40">
        <f t="shared" si="13"/>
        <v>12600000</v>
      </c>
      <c r="BI302" s="41"/>
      <c r="BJ302" s="315" t="s">
        <v>6326</v>
      </c>
      <c r="BK302" s="42"/>
    </row>
    <row r="303" spans="1:63" ht="271.5" customHeight="1">
      <c r="A303" s="28">
        <v>294</v>
      </c>
      <c r="B303" s="29" t="s">
        <v>1251</v>
      </c>
      <c r="C303" s="29" t="s">
        <v>1252</v>
      </c>
      <c r="D303" s="29" t="s">
        <v>1253</v>
      </c>
      <c r="E303" s="29" t="s">
        <v>1254</v>
      </c>
      <c r="F303" s="29" t="s">
        <v>1255</v>
      </c>
      <c r="G303" s="89" t="s">
        <v>1256</v>
      </c>
      <c r="H303" s="30"/>
      <c r="I303" s="28" t="s">
        <v>84</v>
      </c>
      <c r="J303" s="28"/>
      <c r="K303" s="28"/>
      <c r="L303" s="31"/>
      <c r="M303" s="31"/>
      <c r="N303" s="32"/>
      <c r="O303" s="32">
        <v>0</v>
      </c>
      <c r="P303" s="32">
        <f t="shared" si="15"/>
        <v>0</v>
      </c>
      <c r="Q303" s="33">
        <v>50</v>
      </c>
      <c r="R303" s="34">
        <f t="shared" si="14"/>
        <v>10</v>
      </c>
      <c r="S303" s="32"/>
      <c r="T303" s="32"/>
      <c r="U303" s="32"/>
      <c r="V303" s="32"/>
      <c r="W303" s="32"/>
      <c r="X303" s="32"/>
      <c r="Y303" s="32"/>
      <c r="Z303" s="43"/>
      <c r="AA303" s="32"/>
      <c r="AB303" s="32"/>
      <c r="AC303" s="48">
        <v>10</v>
      </c>
      <c r="AD303" s="32"/>
      <c r="AE303" s="32"/>
      <c r="AF303" s="32"/>
      <c r="AG303" s="32"/>
      <c r="AH303" s="32"/>
      <c r="AI303" s="32"/>
      <c r="AJ303" s="32"/>
      <c r="AK303" s="32"/>
      <c r="AL303" s="32"/>
      <c r="AM303" s="32"/>
      <c r="AN303" s="32">
        <v>0</v>
      </c>
      <c r="AO303" s="45"/>
      <c r="AP303" s="32"/>
      <c r="AQ303" s="32"/>
      <c r="AR303" s="32">
        <v>0</v>
      </c>
      <c r="AS303" s="32"/>
      <c r="AT303" s="32"/>
      <c r="AU303" s="32"/>
      <c r="AV303" s="32"/>
      <c r="AW303" s="32"/>
      <c r="AX303" s="32"/>
      <c r="AY303" s="32"/>
      <c r="AZ303" s="32"/>
      <c r="BA303" s="32"/>
      <c r="BB303" s="32"/>
      <c r="BC303" s="32"/>
      <c r="BD303" s="32"/>
      <c r="BE303" s="39"/>
      <c r="BF303" s="40" t="s">
        <v>1257</v>
      </c>
      <c r="BG303" s="40">
        <v>4500000</v>
      </c>
      <c r="BH303" s="40">
        <f t="shared" si="13"/>
        <v>45000000</v>
      </c>
      <c r="BI303" s="41"/>
      <c r="BJ303" s="315" t="s">
        <v>6326</v>
      </c>
      <c r="BK303" s="42"/>
    </row>
    <row r="304" spans="1:63" ht="49.5" customHeight="1">
      <c r="A304" s="28">
        <v>295</v>
      </c>
      <c r="B304" s="29" t="s">
        <v>1258</v>
      </c>
      <c r="C304" s="29" t="s">
        <v>1259</v>
      </c>
      <c r="D304" s="29"/>
      <c r="E304" s="29" t="s">
        <v>1260</v>
      </c>
      <c r="F304" s="29" t="s">
        <v>1261</v>
      </c>
      <c r="G304" s="29"/>
      <c r="H304" s="30"/>
      <c r="I304" s="28" t="s">
        <v>84</v>
      </c>
      <c r="J304" s="28"/>
      <c r="K304" s="28"/>
      <c r="L304" s="31"/>
      <c r="M304" s="31"/>
      <c r="N304" s="32"/>
      <c r="O304" s="32">
        <v>0</v>
      </c>
      <c r="P304" s="32">
        <f t="shared" si="15"/>
        <v>0</v>
      </c>
      <c r="Q304" s="33">
        <v>10</v>
      </c>
      <c r="R304" s="34">
        <f t="shared" si="14"/>
        <v>30</v>
      </c>
      <c r="S304" s="32"/>
      <c r="T304" s="32"/>
      <c r="U304" s="32"/>
      <c r="V304" s="32"/>
      <c r="W304" s="32"/>
      <c r="X304" s="32"/>
      <c r="Y304" s="32"/>
      <c r="Z304" s="54"/>
      <c r="AA304" s="32"/>
      <c r="AB304" s="32"/>
      <c r="AC304" s="48">
        <v>10</v>
      </c>
      <c r="AD304" s="32"/>
      <c r="AE304" s="32"/>
      <c r="AF304" s="32"/>
      <c r="AG304" s="37">
        <v>20</v>
      </c>
      <c r="AH304" s="32"/>
      <c r="AI304" s="32"/>
      <c r="AJ304" s="32"/>
      <c r="AK304" s="32"/>
      <c r="AL304" s="32"/>
      <c r="AM304" s="32"/>
      <c r="AN304" s="32">
        <v>0</v>
      </c>
      <c r="AO304" s="45"/>
      <c r="AP304" s="32"/>
      <c r="AQ304" s="32"/>
      <c r="AR304" s="32">
        <v>0</v>
      </c>
      <c r="AS304" s="32"/>
      <c r="AT304" s="32"/>
      <c r="AU304" s="32"/>
      <c r="AV304" s="32"/>
      <c r="AW304" s="32"/>
      <c r="AX304" s="32"/>
      <c r="AY304" s="32"/>
      <c r="AZ304" s="32"/>
      <c r="BA304" s="32"/>
      <c r="BB304" s="32"/>
      <c r="BC304" s="32"/>
      <c r="BD304" s="32"/>
      <c r="BE304" s="39"/>
      <c r="BF304" s="40">
        <v>0</v>
      </c>
      <c r="BG304" s="40">
        <v>53698050</v>
      </c>
      <c r="BH304" s="40">
        <f t="shared" si="13"/>
        <v>1610941500</v>
      </c>
      <c r="BI304" s="41"/>
      <c r="BJ304" s="315" t="s">
        <v>6326</v>
      </c>
      <c r="BK304" s="42"/>
    </row>
    <row r="305" spans="1:63" ht="49.5" customHeight="1">
      <c r="A305" s="28">
        <v>296</v>
      </c>
      <c r="B305" s="29" t="s">
        <v>1262</v>
      </c>
      <c r="C305" s="29" t="s">
        <v>1263</v>
      </c>
      <c r="D305" s="29"/>
      <c r="E305" s="29" t="s">
        <v>1264</v>
      </c>
      <c r="F305" s="29" t="s">
        <v>1265</v>
      </c>
      <c r="G305" s="29"/>
      <c r="H305" s="30"/>
      <c r="I305" s="28" t="s">
        <v>84</v>
      </c>
      <c r="J305" s="28"/>
      <c r="K305" s="28"/>
      <c r="L305" s="31"/>
      <c r="M305" s="31"/>
      <c r="N305" s="32"/>
      <c r="O305" s="32">
        <v>1</v>
      </c>
      <c r="P305" s="32">
        <f t="shared" si="15"/>
        <v>1</v>
      </c>
      <c r="Q305" s="33">
        <v>15</v>
      </c>
      <c r="R305" s="34">
        <f t="shared" si="14"/>
        <v>20</v>
      </c>
      <c r="S305" s="32"/>
      <c r="T305" s="32"/>
      <c r="U305" s="32"/>
      <c r="V305" s="32"/>
      <c r="W305" s="32"/>
      <c r="X305" s="32"/>
      <c r="Y305" s="32"/>
      <c r="Z305" s="54"/>
      <c r="AA305" s="32"/>
      <c r="AB305" s="32"/>
      <c r="AC305" s="48">
        <v>15</v>
      </c>
      <c r="AD305" s="32">
        <v>5</v>
      </c>
      <c r="AE305" s="32"/>
      <c r="AF305" s="32"/>
      <c r="AG305" s="32"/>
      <c r="AH305" s="32"/>
      <c r="AI305" s="32"/>
      <c r="AJ305" s="32"/>
      <c r="AK305" s="32"/>
      <c r="AL305" s="32"/>
      <c r="AM305" s="32"/>
      <c r="AN305" s="32">
        <v>0</v>
      </c>
      <c r="AO305" s="45"/>
      <c r="AP305" s="32"/>
      <c r="AQ305" s="32"/>
      <c r="AR305" s="32">
        <v>0</v>
      </c>
      <c r="AS305" s="32"/>
      <c r="AT305" s="32"/>
      <c r="AU305" s="32"/>
      <c r="AV305" s="32"/>
      <c r="AW305" s="32"/>
      <c r="AX305" s="32"/>
      <c r="AY305" s="32"/>
      <c r="AZ305" s="32"/>
      <c r="BA305" s="32"/>
      <c r="BB305" s="32"/>
      <c r="BC305" s="32"/>
      <c r="BD305" s="32"/>
      <c r="BE305" s="39"/>
      <c r="BF305" s="40">
        <v>0</v>
      </c>
      <c r="BG305" s="40">
        <v>52123050</v>
      </c>
      <c r="BH305" s="40">
        <f t="shared" si="13"/>
        <v>1042461000</v>
      </c>
      <c r="BI305" s="41"/>
      <c r="BJ305" s="315" t="s">
        <v>6326</v>
      </c>
      <c r="BK305" s="42"/>
    </row>
    <row r="306" spans="1:63" ht="16.5" customHeight="1">
      <c r="A306" s="28">
        <v>297</v>
      </c>
      <c r="B306" s="29" t="s">
        <v>1266</v>
      </c>
      <c r="C306" s="29" t="s">
        <v>1267</v>
      </c>
      <c r="D306" s="29"/>
      <c r="E306" s="29"/>
      <c r="F306" s="29" t="s">
        <v>1268</v>
      </c>
      <c r="G306" s="29"/>
      <c r="H306" s="30"/>
      <c r="I306" s="28" t="s">
        <v>84</v>
      </c>
      <c r="J306" s="28"/>
      <c r="K306" s="28"/>
      <c r="L306" s="31">
        <v>200</v>
      </c>
      <c r="M306" s="31"/>
      <c r="N306" s="32"/>
      <c r="O306" s="32">
        <v>0</v>
      </c>
      <c r="P306" s="32">
        <f t="shared" si="15"/>
        <v>0</v>
      </c>
      <c r="Q306" s="33">
        <v>935</v>
      </c>
      <c r="R306" s="34">
        <f t="shared" si="14"/>
        <v>665</v>
      </c>
      <c r="S306" s="32"/>
      <c r="T306" s="32"/>
      <c r="U306" s="32" t="s">
        <v>496</v>
      </c>
      <c r="V306" s="32"/>
      <c r="W306" s="32"/>
      <c r="X306" s="32"/>
      <c r="Y306" s="32"/>
      <c r="Z306" s="54"/>
      <c r="AA306" s="32"/>
      <c r="AB306" s="32">
        <v>10</v>
      </c>
      <c r="AC306" s="48">
        <v>100</v>
      </c>
      <c r="AD306" s="32"/>
      <c r="AE306" s="32">
        <v>30</v>
      </c>
      <c r="AF306" s="32">
        <v>20</v>
      </c>
      <c r="AG306" s="32"/>
      <c r="AH306" s="32"/>
      <c r="AI306" s="32"/>
      <c r="AJ306" s="32"/>
      <c r="AK306" s="32">
        <v>100</v>
      </c>
      <c r="AL306" s="32">
        <v>5</v>
      </c>
      <c r="AM306" s="32"/>
      <c r="AN306" s="32">
        <v>100</v>
      </c>
      <c r="AO306" s="59">
        <v>50</v>
      </c>
      <c r="AP306" s="32"/>
      <c r="AQ306" s="32">
        <v>20</v>
      </c>
      <c r="AR306" s="61">
        <v>10</v>
      </c>
      <c r="AS306" s="32"/>
      <c r="AT306" s="32">
        <v>120</v>
      </c>
      <c r="AU306" s="32"/>
      <c r="AV306" s="32">
        <v>50</v>
      </c>
      <c r="AW306" s="32"/>
      <c r="AX306" s="32"/>
      <c r="AY306" s="32">
        <v>50</v>
      </c>
      <c r="AZ306" s="32"/>
      <c r="BA306" s="32"/>
      <c r="BB306" s="32"/>
      <c r="BC306" s="32"/>
      <c r="BD306" s="32"/>
      <c r="BE306" s="39"/>
      <c r="BF306" s="40">
        <v>0</v>
      </c>
      <c r="BG306" s="40">
        <v>16800</v>
      </c>
      <c r="BH306" s="40">
        <f t="shared" si="13"/>
        <v>11172000</v>
      </c>
      <c r="BI306" s="41"/>
      <c r="BJ306" s="315" t="s">
        <v>6039</v>
      </c>
      <c r="BK306" s="42"/>
    </row>
    <row r="307" spans="1:63" ht="42" customHeight="1">
      <c r="A307" s="28">
        <v>298</v>
      </c>
      <c r="B307" s="29" t="s">
        <v>1269</v>
      </c>
      <c r="C307" s="29" t="s">
        <v>1270</v>
      </c>
      <c r="D307" s="29"/>
      <c r="E307" s="29"/>
      <c r="F307" s="29" t="s">
        <v>1271</v>
      </c>
      <c r="G307" s="29"/>
      <c r="H307" s="30"/>
      <c r="I307" s="28" t="s">
        <v>1153</v>
      </c>
      <c r="J307" s="28"/>
      <c r="K307" s="28"/>
      <c r="L307" s="31" t="s">
        <v>496</v>
      </c>
      <c r="M307" s="31" t="s">
        <v>496</v>
      </c>
      <c r="N307" s="32"/>
      <c r="O307" s="32">
        <v>0</v>
      </c>
      <c r="P307" s="32">
        <f t="shared" si="15"/>
        <v>0</v>
      </c>
      <c r="Q307" s="33">
        <v>438</v>
      </c>
      <c r="R307" s="34">
        <f t="shared" si="14"/>
        <v>316</v>
      </c>
      <c r="S307" s="32"/>
      <c r="T307" s="32"/>
      <c r="U307" s="32" t="s">
        <v>1272</v>
      </c>
      <c r="V307" s="32"/>
      <c r="W307" s="32"/>
      <c r="X307" s="32"/>
      <c r="Y307" s="61">
        <v>10</v>
      </c>
      <c r="Z307" s="47">
        <v>30</v>
      </c>
      <c r="AA307" s="32"/>
      <c r="AB307" s="32"/>
      <c r="AC307" s="48">
        <v>50</v>
      </c>
      <c r="AD307" s="32"/>
      <c r="AE307" s="32"/>
      <c r="AF307" s="37">
        <v>20</v>
      </c>
      <c r="AG307" s="32"/>
      <c r="AH307" s="32">
        <v>10</v>
      </c>
      <c r="AI307" s="32">
        <v>100</v>
      </c>
      <c r="AJ307" s="32"/>
      <c r="AK307" s="32">
        <v>20</v>
      </c>
      <c r="AL307" s="37">
        <v>2</v>
      </c>
      <c r="AM307" s="32"/>
      <c r="AN307" s="32">
        <v>0</v>
      </c>
      <c r="AO307" s="60">
        <v>50</v>
      </c>
      <c r="AP307" s="32"/>
      <c r="AQ307" s="32"/>
      <c r="AR307" s="32">
        <v>0</v>
      </c>
      <c r="AS307" s="37">
        <v>10</v>
      </c>
      <c r="AT307" s="32"/>
      <c r="AU307" s="32"/>
      <c r="AV307" s="32"/>
      <c r="AW307" s="32"/>
      <c r="AX307" s="32"/>
      <c r="AY307" s="32"/>
      <c r="AZ307" s="32"/>
      <c r="BA307" s="51">
        <v>10</v>
      </c>
      <c r="BB307" s="32"/>
      <c r="BC307" s="32"/>
      <c r="BD307" s="32">
        <v>4</v>
      </c>
      <c r="BE307" s="90" t="s">
        <v>1273</v>
      </c>
      <c r="BF307" s="40">
        <v>0</v>
      </c>
      <c r="BG307" s="40">
        <v>16800</v>
      </c>
      <c r="BH307" s="40">
        <f t="shared" si="13"/>
        <v>5308800</v>
      </c>
      <c r="BI307" s="41"/>
      <c r="BJ307" s="42" t="s">
        <v>6039</v>
      </c>
      <c r="BK307" s="42"/>
    </row>
    <row r="308" spans="1:63" ht="114" customHeight="1">
      <c r="A308" s="28">
        <v>299</v>
      </c>
      <c r="B308" s="29" t="s">
        <v>1274</v>
      </c>
      <c r="C308" s="29" t="s">
        <v>1275</v>
      </c>
      <c r="D308" s="29"/>
      <c r="E308" s="29" t="s">
        <v>1276</v>
      </c>
      <c r="F308" s="29" t="s">
        <v>1277</v>
      </c>
      <c r="G308" s="163" t="s">
        <v>1278</v>
      </c>
      <c r="H308" s="30"/>
      <c r="I308" s="28" t="s">
        <v>84</v>
      </c>
      <c r="J308" s="28"/>
      <c r="K308" s="28"/>
      <c r="L308" s="31">
        <v>8200</v>
      </c>
      <c r="M308" s="31">
        <v>4926</v>
      </c>
      <c r="N308" s="32"/>
      <c r="O308" s="32">
        <v>2970</v>
      </c>
      <c r="P308" s="32">
        <f t="shared" si="15"/>
        <v>2970</v>
      </c>
      <c r="Q308" s="33">
        <v>27202</v>
      </c>
      <c r="R308" s="34">
        <f t="shared" si="14"/>
        <v>50880</v>
      </c>
      <c r="S308" s="32"/>
      <c r="T308" s="32"/>
      <c r="U308" s="32"/>
      <c r="V308" s="32"/>
      <c r="W308" s="32"/>
      <c r="X308" s="32"/>
      <c r="Y308" s="32"/>
      <c r="Z308" s="54"/>
      <c r="AA308" s="32"/>
      <c r="AB308" s="32">
        <v>1000</v>
      </c>
      <c r="AC308" s="48">
        <v>200</v>
      </c>
      <c r="AD308" s="32">
        <v>200</v>
      </c>
      <c r="AE308" s="32"/>
      <c r="AF308" s="32">
        <v>100</v>
      </c>
      <c r="AG308" s="32"/>
      <c r="AH308" s="37">
        <v>3000</v>
      </c>
      <c r="AI308" s="32">
        <v>15000</v>
      </c>
      <c r="AJ308" s="32"/>
      <c r="AK308" s="32">
        <v>200</v>
      </c>
      <c r="AL308" s="32"/>
      <c r="AM308" s="32"/>
      <c r="AN308" s="32">
        <v>500</v>
      </c>
      <c r="AO308" s="59">
        <v>500</v>
      </c>
      <c r="AP308" s="32"/>
      <c r="AQ308" s="32">
        <v>1000</v>
      </c>
      <c r="AR308" s="32">
        <v>0</v>
      </c>
      <c r="AS308" s="37">
        <v>17000</v>
      </c>
      <c r="AT308" s="32">
        <v>600</v>
      </c>
      <c r="AU308" s="32">
        <v>10000</v>
      </c>
      <c r="AV308" s="32">
        <v>1500</v>
      </c>
      <c r="AW308" s="32"/>
      <c r="AX308" s="32"/>
      <c r="AY308" s="32">
        <v>50</v>
      </c>
      <c r="AZ308" s="32"/>
      <c r="BA308" s="32"/>
      <c r="BB308" s="32"/>
      <c r="BC308" s="32"/>
      <c r="BD308" s="32">
        <v>30</v>
      </c>
      <c r="BE308" s="52" t="s">
        <v>1279</v>
      </c>
      <c r="BF308" s="40">
        <v>0</v>
      </c>
      <c r="BG308" s="40">
        <v>1695</v>
      </c>
      <c r="BH308" s="40">
        <f t="shared" si="13"/>
        <v>86241600</v>
      </c>
      <c r="BI308" s="41"/>
      <c r="BJ308" s="42" t="s">
        <v>6039</v>
      </c>
      <c r="BK308" s="42"/>
    </row>
    <row r="309" spans="1:63" ht="82.5" customHeight="1">
      <c r="A309" s="28">
        <v>300</v>
      </c>
      <c r="B309" s="29" t="s">
        <v>1280</v>
      </c>
      <c r="C309" s="29" t="s">
        <v>1281</v>
      </c>
      <c r="D309" s="29"/>
      <c r="E309" s="29" t="s">
        <v>1282</v>
      </c>
      <c r="F309" s="29" t="s">
        <v>1283</v>
      </c>
      <c r="G309" s="75" t="s">
        <v>1284</v>
      </c>
      <c r="H309" s="30"/>
      <c r="I309" s="28" t="s">
        <v>1285</v>
      </c>
      <c r="J309" s="28"/>
      <c r="K309" s="28"/>
      <c r="L309" s="31">
        <v>13657</v>
      </c>
      <c r="M309" s="31">
        <v>8360</v>
      </c>
      <c r="N309" s="32"/>
      <c r="O309" s="32">
        <v>1000</v>
      </c>
      <c r="P309" s="32">
        <f t="shared" si="15"/>
        <v>1000</v>
      </c>
      <c r="Q309" s="33">
        <v>27580</v>
      </c>
      <c r="R309" s="34">
        <f t="shared" si="14"/>
        <v>29450</v>
      </c>
      <c r="S309" s="32"/>
      <c r="T309" s="32"/>
      <c r="U309" s="32"/>
      <c r="V309" s="32"/>
      <c r="W309" s="32">
        <v>3000</v>
      </c>
      <c r="X309" s="32"/>
      <c r="Y309" s="32"/>
      <c r="Z309" s="43"/>
      <c r="AA309" s="32"/>
      <c r="AB309" s="32"/>
      <c r="AC309" s="44"/>
      <c r="AD309" s="32"/>
      <c r="AE309" s="32"/>
      <c r="AF309" s="32"/>
      <c r="AG309" s="32"/>
      <c r="AH309" s="32"/>
      <c r="AI309" s="32">
        <v>22000</v>
      </c>
      <c r="AJ309" s="32"/>
      <c r="AK309" s="37">
        <v>50</v>
      </c>
      <c r="AL309" s="32"/>
      <c r="AM309" s="32"/>
      <c r="AN309" s="32">
        <v>0</v>
      </c>
      <c r="AO309" s="45"/>
      <c r="AP309" s="32"/>
      <c r="AQ309" s="32"/>
      <c r="AR309" s="32">
        <v>0</v>
      </c>
      <c r="AS309" s="37">
        <v>400</v>
      </c>
      <c r="AT309" s="32">
        <v>1000</v>
      </c>
      <c r="AU309" s="37">
        <v>3000</v>
      </c>
      <c r="AV309" s="32"/>
      <c r="AW309" s="32"/>
      <c r="AX309" s="32"/>
      <c r="AY309" s="32"/>
      <c r="AZ309" s="32"/>
      <c r="BA309" s="32"/>
      <c r="BB309" s="32"/>
      <c r="BC309" s="32"/>
      <c r="BD309" s="32"/>
      <c r="BE309" s="39"/>
      <c r="BF309" s="40">
        <v>0</v>
      </c>
      <c r="BG309" s="40">
        <v>8179</v>
      </c>
      <c r="BH309" s="40">
        <f t="shared" si="13"/>
        <v>240871550</v>
      </c>
      <c r="BI309" s="41"/>
      <c r="BJ309" s="42" t="s">
        <v>6039</v>
      </c>
      <c r="BK309" s="42"/>
    </row>
    <row r="310" spans="1:63" ht="115.5" customHeight="1">
      <c r="A310" s="28">
        <v>301</v>
      </c>
      <c r="B310" s="29" t="s">
        <v>1286</v>
      </c>
      <c r="C310" s="29" t="s">
        <v>1287</v>
      </c>
      <c r="D310" s="29"/>
      <c r="E310" s="29" t="s">
        <v>1288</v>
      </c>
      <c r="F310" s="29" t="s">
        <v>1289</v>
      </c>
      <c r="G310" s="29"/>
      <c r="H310" s="30"/>
      <c r="I310" s="28" t="s">
        <v>84</v>
      </c>
      <c r="J310" s="28"/>
      <c r="K310" s="28"/>
      <c r="L310" s="31"/>
      <c r="M310" s="31"/>
      <c r="N310" s="32"/>
      <c r="O310" s="32">
        <v>0</v>
      </c>
      <c r="P310" s="32">
        <f t="shared" si="15"/>
        <v>0</v>
      </c>
      <c r="Q310" s="33">
        <v>210</v>
      </c>
      <c r="R310" s="34">
        <f t="shared" si="14"/>
        <v>200</v>
      </c>
      <c r="S310" s="32"/>
      <c r="T310" s="32"/>
      <c r="U310" s="32"/>
      <c r="V310" s="32"/>
      <c r="W310" s="32"/>
      <c r="X310" s="32"/>
      <c r="Y310" s="32"/>
      <c r="Z310" s="43"/>
      <c r="AA310" s="32"/>
      <c r="AB310" s="32"/>
      <c r="AC310" s="44"/>
      <c r="AD310" s="32"/>
      <c r="AE310" s="32"/>
      <c r="AF310" s="32"/>
      <c r="AG310" s="32"/>
      <c r="AH310" s="32"/>
      <c r="AI310" s="32">
        <v>200</v>
      </c>
      <c r="AJ310" s="32"/>
      <c r="AK310" s="32"/>
      <c r="AL310" s="32"/>
      <c r="AM310" s="32"/>
      <c r="AN310" s="32">
        <v>0</v>
      </c>
      <c r="AO310" s="45"/>
      <c r="AP310" s="32"/>
      <c r="AQ310" s="32"/>
      <c r="AR310" s="32">
        <v>0</v>
      </c>
      <c r="AS310" s="32"/>
      <c r="AT310" s="32"/>
      <c r="AU310" s="32"/>
      <c r="AV310" s="32"/>
      <c r="AW310" s="32"/>
      <c r="AX310" s="32"/>
      <c r="AY310" s="32"/>
      <c r="AZ310" s="32"/>
      <c r="BA310" s="32"/>
      <c r="BB310" s="32"/>
      <c r="BC310" s="32"/>
      <c r="BD310" s="32"/>
      <c r="BE310" s="39"/>
      <c r="BF310" s="40">
        <v>0</v>
      </c>
      <c r="BG310" s="40">
        <v>62580</v>
      </c>
      <c r="BH310" s="40">
        <f t="shared" si="13"/>
        <v>12516000</v>
      </c>
      <c r="BI310" s="41"/>
      <c r="BJ310" s="42" t="s">
        <v>6039</v>
      </c>
      <c r="BK310" s="42"/>
    </row>
    <row r="311" spans="1:63" ht="132" customHeight="1">
      <c r="A311" s="28">
        <v>302</v>
      </c>
      <c r="B311" s="29" t="s">
        <v>1290</v>
      </c>
      <c r="C311" s="29" t="s">
        <v>1291</v>
      </c>
      <c r="D311" s="29"/>
      <c r="E311" s="29" t="s">
        <v>1292</v>
      </c>
      <c r="F311" s="29" t="s">
        <v>1293</v>
      </c>
      <c r="G311" s="29"/>
      <c r="H311" s="30"/>
      <c r="I311" s="28" t="s">
        <v>283</v>
      </c>
      <c r="J311" s="28"/>
      <c r="K311" s="28"/>
      <c r="L311" s="31">
        <v>120</v>
      </c>
      <c r="M311" s="31">
        <v>50</v>
      </c>
      <c r="N311" s="32"/>
      <c r="O311" s="32">
        <v>0</v>
      </c>
      <c r="P311" s="32">
        <f t="shared" si="15"/>
        <v>0</v>
      </c>
      <c r="Q311" s="33">
        <v>500</v>
      </c>
      <c r="R311" s="34">
        <f t="shared" si="14"/>
        <v>2000</v>
      </c>
      <c r="S311" s="32"/>
      <c r="T311" s="32"/>
      <c r="U311" s="32"/>
      <c r="V311" s="32"/>
      <c r="W311" s="32"/>
      <c r="X311" s="32"/>
      <c r="Y311" s="32"/>
      <c r="Z311" s="43"/>
      <c r="AA311" s="32"/>
      <c r="AB311" s="32"/>
      <c r="AC311" s="44"/>
      <c r="AD311" s="32"/>
      <c r="AE311" s="32"/>
      <c r="AF311" s="32"/>
      <c r="AG311" s="32"/>
      <c r="AH311" s="32"/>
      <c r="AI311" s="32">
        <v>2000</v>
      </c>
      <c r="AJ311" s="32"/>
      <c r="AK311" s="32"/>
      <c r="AL311" s="32"/>
      <c r="AM311" s="32"/>
      <c r="AN311" s="32">
        <v>0</v>
      </c>
      <c r="AO311" s="45"/>
      <c r="AP311" s="32"/>
      <c r="AQ311" s="32"/>
      <c r="AR311" s="32">
        <v>0</v>
      </c>
      <c r="AS311" s="32"/>
      <c r="AT311" s="32"/>
      <c r="AU311" s="32"/>
      <c r="AV311" s="32"/>
      <c r="AW311" s="32"/>
      <c r="AX311" s="32"/>
      <c r="AY311" s="32"/>
      <c r="AZ311" s="32"/>
      <c r="BA311" s="32"/>
      <c r="BB311" s="32"/>
      <c r="BC311" s="32"/>
      <c r="BD311" s="32"/>
      <c r="BE311" s="39"/>
      <c r="BF311" s="40">
        <v>0</v>
      </c>
      <c r="BG311" s="40">
        <v>94400</v>
      </c>
      <c r="BH311" s="40">
        <f t="shared" si="13"/>
        <v>188800000</v>
      </c>
      <c r="BI311" s="41"/>
      <c r="BJ311" s="42" t="s">
        <v>6039</v>
      </c>
      <c r="BK311" s="42"/>
    </row>
    <row r="312" spans="1:63" ht="229.5" customHeight="1">
      <c r="A312" s="28">
        <v>303</v>
      </c>
      <c r="B312" s="29" t="s">
        <v>1294</v>
      </c>
      <c r="C312" s="29" t="s">
        <v>1295</v>
      </c>
      <c r="D312" s="29"/>
      <c r="E312" s="29" t="s">
        <v>1296</v>
      </c>
      <c r="F312" s="29" t="s">
        <v>1297</v>
      </c>
      <c r="G312" s="81" t="s">
        <v>1298</v>
      </c>
      <c r="H312" s="30"/>
      <c r="I312" s="28" t="s">
        <v>283</v>
      </c>
      <c r="J312" s="28"/>
      <c r="K312" s="28"/>
      <c r="L312" s="31">
        <v>207424</v>
      </c>
      <c r="M312" s="31">
        <v>128178</v>
      </c>
      <c r="N312" s="32"/>
      <c r="O312" s="32">
        <v>0</v>
      </c>
      <c r="P312" s="32">
        <f t="shared" si="15"/>
        <v>0</v>
      </c>
      <c r="Q312" s="33">
        <v>213760</v>
      </c>
      <c r="R312" s="34">
        <f t="shared" si="14"/>
        <v>261200</v>
      </c>
      <c r="S312" s="32"/>
      <c r="T312" s="32"/>
      <c r="U312" s="32"/>
      <c r="V312" s="32"/>
      <c r="W312" s="32"/>
      <c r="X312" s="32"/>
      <c r="Y312" s="32"/>
      <c r="Z312" s="91">
        <v>500</v>
      </c>
      <c r="AA312" s="32"/>
      <c r="AB312" s="32">
        <v>5000</v>
      </c>
      <c r="AC312" s="48">
        <v>30000</v>
      </c>
      <c r="AD312" s="32">
        <v>10000</v>
      </c>
      <c r="AE312" s="32">
        <v>10000</v>
      </c>
      <c r="AF312" s="32">
        <v>56000</v>
      </c>
      <c r="AG312" s="32">
        <v>8000</v>
      </c>
      <c r="AH312" s="32">
        <v>8000</v>
      </c>
      <c r="AI312" s="32"/>
      <c r="AJ312" s="32"/>
      <c r="AK312" s="32">
        <v>1000</v>
      </c>
      <c r="AL312" s="32">
        <v>3000</v>
      </c>
      <c r="AM312" s="32">
        <v>400</v>
      </c>
      <c r="AN312" s="32">
        <v>50000</v>
      </c>
      <c r="AO312" s="60">
        <v>15000</v>
      </c>
      <c r="AP312" s="32"/>
      <c r="AQ312" s="32">
        <v>10000</v>
      </c>
      <c r="AR312" s="61">
        <v>2500</v>
      </c>
      <c r="AS312" s="32">
        <v>10000</v>
      </c>
      <c r="AT312" s="32">
        <v>20000</v>
      </c>
      <c r="AU312" s="37">
        <v>8000</v>
      </c>
      <c r="AV312" s="32">
        <v>3000</v>
      </c>
      <c r="AW312" s="32"/>
      <c r="AX312" s="32"/>
      <c r="AY312" s="32">
        <v>10000</v>
      </c>
      <c r="AZ312" s="32"/>
      <c r="BA312" s="51">
        <v>100</v>
      </c>
      <c r="BB312" s="32"/>
      <c r="BC312" s="32"/>
      <c r="BD312" s="32">
        <v>700</v>
      </c>
      <c r="BE312" s="52" t="s">
        <v>1299</v>
      </c>
      <c r="BF312" s="40">
        <v>0</v>
      </c>
      <c r="BG312" s="40">
        <v>2190</v>
      </c>
      <c r="BH312" s="40">
        <f t="shared" si="13"/>
        <v>572028000</v>
      </c>
      <c r="BI312" s="41"/>
      <c r="BJ312" s="315" t="s">
        <v>6039</v>
      </c>
      <c r="BK312" s="42"/>
    </row>
    <row r="313" spans="1:63" ht="165" customHeight="1">
      <c r="A313" s="28">
        <v>304</v>
      </c>
      <c r="B313" s="29" t="s">
        <v>1300</v>
      </c>
      <c r="C313" s="29" t="s">
        <v>1301</v>
      </c>
      <c r="D313" s="29"/>
      <c r="E313" s="29" t="s">
        <v>1296</v>
      </c>
      <c r="F313" s="29" t="s">
        <v>1302</v>
      </c>
      <c r="G313" s="92" t="s">
        <v>1303</v>
      </c>
      <c r="H313" s="30"/>
      <c r="I313" s="28" t="s">
        <v>1304</v>
      </c>
      <c r="J313" s="28"/>
      <c r="K313" s="28"/>
      <c r="L313" s="31"/>
      <c r="M313" s="31"/>
      <c r="N313" s="32"/>
      <c r="O313" s="32">
        <v>0</v>
      </c>
      <c r="P313" s="32">
        <f t="shared" si="15"/>
        <v>0</v>
      </c>
      <c r="Q313" s="33">
        <v>1900</v>
      </c>
      <c r="R313" s="34">
        <f t="shared" si="14"/>
        <v>38000</v>
      </c>
      <c r="S313" s="32"/>
      <c r="T313" s="32"/>
      <c r="U313" s="32"/>
      <c r="V313" s="32">
        <v>800</v>
      </c>
      <c r="W313" s="32"/>
      <c r="X313" s="32"/>
      <c r="Y313" s="32"/>
      <c r="Z313" s="93">
        <v>0</v>
      </c>
      <c r="AA313" s="32"/>
      <c r="AB313" s="32"/>
      <c r="AC313" s="44"/>
      <c r="AD313" s="32"/>
      <c r="AE313" s="32"/>
      <c r="AF313" s="32"/>
      <c r="AG313" s="32"/>
      <c r="AH313" s="32"/>
      <c r="AI313" s="32">
        <v>26000</v>
      </c>
      <c r="AJ313" s="32"/>
      <c r="AK313" s="32"/>
      <c r="AL313" s="32"/>
      <c r="AM313" s="32"/>
      <c r="AN313" s="32">
        <v>0</v>
      </c>
      <c r="AO313" s="43"/>
      <c r="AP313" s="32"/>
      <c r="AQ313" s="32"/>
      <c r="AR313" s="32">
        <v>0</v>
      </c>
      <c r="AS313" s="32">
        <v>10000</v>
      </c>
      <c r="AT313" s="32">
        <v>200</v>
      </c>
      <c r="AU313" s="37">
        <v>1000</v>
      </c>
      <c r="AV313" s="32"/>
      <c r="AW313" s="32"/>
      <c r="AX313" s="32"/>
      <c r="AY313" s="32"/>
      <c r="AZ313" s="32"/>
      <c r="BA313" s="32"/>
      <c r="BB313" s="32"/>
      <c r="BC313" s="32"/>
      <c r="BD313" s="32"/>
      <c r="BE313" s="39"/>
      <c r="BF313" s="40">
        <v>0</v>
      </c>
      <c r="BG313" s="40">
        <v>2500</v>
      </c>
      <c r="BH313" s="40">
        <f t="shared" si="13"/>
        <v>95000000</v>
      </c>
      <c r="BI313" s="41"/>
      <c r="BJ313" s="42" t="s">
        <v>6039</v>
      </c>
      <c r="BK313" s="42"/>
    </row>
    <row r="314" spans="1:63" ht="186" customHeight="1">
      <c r="A314" s="28">
        <v>305</v>
      </c>
      <c r="B314" s="29" t="s">
        <v>1305</v>
      </c>
      <c r="C314" s="29" t="s">
        <v>1306</v>
      </c>
      <c r="D314" s="29"/>
      <c r="E314" s="29" t="s">
        <v>1306</v>
      </c>
      <c r="F314" s="29" t="s">
        <v>1307</v>
      </c>
      <c r="G314" s="75" t="s">
        <v>1308</v>
      </c>
      <c r="H314" s="30"/>
      <c r="I314" s="28" t="s">
        <v>1304</v>
      </c>
      <c r="J314" s="28"/>
      <c r="K314" s="28"/>
      <c r="L314" s="31">
        <v>2567</v>
      </c>
      <c r="M314" s="31">
        <v>2930</v>
      </c>
      <c r="N314" s="32"/>
      <c r="O314" s="32">
        <v>1014</v>
      </c>
      <c r="P314" s="32">
        <f t="shared" si="15"/>
        <v>1014</v>
      </c>
      <c r="Q314" s="33">
        <v>12325</v>
      </c>
      <c r="R314" s="34">
        <f t="shared" si="14"/>
        <v>23210</v>
      </c>
      <c r="S314" s="32"/>
      <c r="T314" s="32"/>
      <c r="U314" s="32"/>
      <c r="V314" s="32"/>
      <c r="W314" s="32"/>
      <c r="X314" s="32"/>
      <c r="Y314" s="32"/>
      <c r="Z314" s="43"/>
      <c r="AA314" s="32"/>
      <c r="AB314" s="32">
        <v>20</v>
      </c>
      <c r="AC314" s="48">
        <v>1000</v>
      </c>
      <c r="AD314" s="32">
        <v>1000</v>
      </c>
      <c r="AE314" s="32">
        <v>100</v>
      </c>
      <c r="AF314" s="32">
        <v>500</v>
      </c>
      <c r="AG314" s="32">
        <v>240</v>
      </c>
      <c r="AH314" s="32">
        <v>500</v>
      </c>
      <c r="AI314" s="32">
        <v>1500</v>
      </c>
      <c r="AJ314" s="32"/>
      <c r="AK314" s="32">
        <v>50</v>
      </c>
      <c r="AL314" s="32"/>
      <c r="AM314" s="32"/>
      <c r="AN314" s="32">
        <v>10000</v>
      </c>
      <c r="AO314" s="59">
        <v>600</v>
      </c>
      <c r="AP314" s="32"/>
      <c r="AQ314" s="32">
        <v>300</v>
      </c>
      <c r="AR314" s="32">
        <v>30</v>
      </c>
      <c r="AS314" s="32">
        <v>600</v>
      </c>
      <c r="AT314" s="32">
        <v>600</v>
      </c>
      <c r="AU314" s="32">
        <v>1000</v>
      </c>
      <c r="AV314" s="32">
        <v>150</v>
      </c>
      <c r="AW314" s="32"/>
      <c r="AX314" s="32"/>
      <c r="AY314" s="32">
        <v>5000</v>
      </c>
      <c r="AZ314" s="32"/>
      <c r="BA314" s="51">
        <v>20</v>
      </c>
      <c r="BB314" s="32"/>
      <c r="BC314" s="32"/>
      <c r="BD314" s="32"/>
      <c r="BE314" s="39"/>
      <c r="BF314" s="40">
        <v>0</v>
      </c>
      <c r="BG314" s="40">
        <v>5940</v>
      </c>
      <c r="BH314" s="40">
        <f t="shared" si="13"/>
        <v>137867400</v>
      </c>
      <c r="BI314" s="41"/>
      <c r="BJ314" s="42" t="s">
        <v>6039</v>
      </c>
      <c r="BK314" s="42"/>
    </row>
    <row r="315" spans="1:63" ht="139.5" customHeight="1">
      <c r="A315" s="28">
        <v>306</v>
      </c>
      <c r="B315" s="29" t="s">
        <v>1309</v>
      </c>
      <c r="C315" s="29" t="s">
        <v>1310</v>
      </c>
      <c r="D315" s="29"/>
      <c r="E315" s="29" t="s">
        <v>1310</v>
      </c>
      <c r="F315" s="29" t="s">
        <v>1311</v>
      </c>
      <c r="G315" s="29"/>
      <c r="H315" s="30"/>
      <c r="I315" s="28" t="s">
        <v>84</v>
      </c>
      <c r="J315" s="28"/>
      <c r="K315" s="28"/>
      <c r="L315" s="31">
        <v>97600</v>
      </c>
      <c r="M315" s="31">
        <v>65000</v>
      </c>
      <c r="N315" s="32"/>
      <c r="O315" s="32">
        <v>8780</v>
      </c>
      <c r="P315" s="32">
        <f t="shared" si="15"/>
        <v>8780</v>
      </c>
      <c r="Q315" s="33">
        <v>198550</v>
      </c>
      <c r="R315" s="34">
        <f t="shared" si="14"/>
        <v>246000</v>
      </c>
      <c r="S315" s="32"/>
      <c r="T315" s="32"/>
      <c r="U315" s="32"/>
      <c r="V315" s="32"/>
      <c r="W315" s="32"/>
      <c r="X315" s="32"/>
      <c r="Y315" s="61">
        <v>12000</v>
      </c>
      <c r="Z315" s="94">
        <v>10000</v>
      </c>
      <c r="AA315" s="32"/>
      <c r="AB315" s="32"/>
      <c r="AC315" s="48">
        <v>200</v>
      </c>
      <c r="AD315" s="32">
        <v>100</v>
      </c>
      <c r="AE315" s="32">
        <v>100</v>
      </c>
      <c r="AF315" s="32"/>
      <c r="AG315" s="32"/>
      <c r="AH315" s="32"/>
      <c r="AI315" s="32"/>
      <c r="AJ315" s="32"/>
      <c r="AK315" s="32">
        <v>100000</v>
      </c>
      <c r="AL315" s="32">
        <v>1000</v>
      </c>
      <c r="AM315" s="32"/>
      <c r="AN315" s="32">
        <v>500</v>
      </c>
      <c r="AO315" s="60">
        <v>100</v>
      </c>
      <c r="AP315" s="32"/>
      <c r="AQ315" s="32">
        <v>400</v>
      </c>
      <c r="AR315" s="32">
        <v>0</v>
      </c>
      <c r="AS315" s="32"/>
      <c r="AT315" s="32">
        <v>1000</v>
      </c>
      <c r="AU315" s="37">
        <v>200</v>
      </c>
      <c r="AV315" s="32">
        <v>20000</v>
      </c>
      <c r="AW315" s="32"/>
      <c r="AX315" s="32">
        <v>200</v>
      </c>
      <c r="AY315" s="32">
        <v>100000</v>
      </c>
      <c r="AZ315" s="32">
        <v>200</v>
      </c>
      <c r="BA315" s="32"/>
      <c r="BB315" s="32"/>
      <c r="BC315" s="32"/>
      <c r="BD315" s="32"/>
      <c r="BE315" s="39"/>
      <c r="BF315" s="40">
        <v>0</v>
      </c>
      <c r="BG315" s="40">
        <v>239</v>
      </c>
      <c r="BH315" s="40">
        <f t="shared" si="13"/>
        <v>58794000</v>
      </c>
      <c r="BI315" s="41"/>
      <c r="BJ315" s="315" t="s">
        <v>6039</v>
      </c>
      <c r="BK315" s="42"/>
    </row>
    <row r="316" spans="1:63" ht="208.5" customHeight="1">
      <c r="A316" s="28">
        <v>307</v>
      </c>
      <c r="B316" s="29" t="s">
        <v>1312</v>
      </c>
      <c r="C316" s="29" t="s">
        <v>1313</v>
      </c>
      <c r="D316" s="29"/>
      <c r="E316" s="29" t="s">
        <v>1314</v>
      </c>
      <c r="F316" s="29" t="s">
        <v>1315</v>
      </c>
      <c r="G316" s="29"/>
      <c r="H316" s="30"/>
      <c r="I316" s="28" t="s">
        <v>1115</v>
      </c>
      <c r="J316" s="28"/>
      <c r="K316" s="28"/>
      <c r="L316" s="31">
        <v>0</v>
      </c>
      <c r="M316" s="31">
        <v>0</v>
      </c>
      <c r="N316" s="32"/>
      <c r="O316" s="32">
        <v>0</v>
      </c>
      <c r="P316" s="32">
        <f t="shared" si="15"/>
        <v>0</v>
      </c>
      <c r="Q316" s="33">
        <v>1000</v>
      </c>
      <c r="R316" s="34">
        <f t="shared" si="14"/>
        <v>1000</v>
      </c>
      <c r="S316" s="32"/>
      <c r="T316" s="32"/>
      <c r="U316" s="32"/>
      <c r="V316" s="32"/>
      <c r="W316" s="32"/>
      <c r="X316" s="32"/>
      <c r="Y316" s="32"/>
      <c r="Z316" s="47"/>
      <c r="AA316" s="32"/>
      <c r="AB316" s="32"/>
      <c r="AC316" s="44"/>
      <c r="AD316" s="32"/>
      <c r="AE316" s="32"/>
      <c r="AF316" s="32"/>
      <c r="AG316" s="32"/>
      <c r="AH316" s="32"/>
      <c r="AI316" s="32"/>
      <c r="AJ316" s="32"/>
      <c r="AK316" s="32"/>
      <c r="AL316" s="32"/>
      <c r="AM316" s="32">
        <v>1000</v>
      </c>
      <c r="AN316" s="32">
        <v>0</v>
      </c>
      <c r="AO316" s="43"/>
      <c r="AP316" s="32"/>
      <c r="AQ316" s="32"/>
      <c r="AR316" s="32">
        <v>0</v>
      </c>
      <c r="AS316" s="32"/>
      <c r="AT316" s="32"/>
      <c r="AU316" s="32"/>
      <c r="AV316" s="32"/>
      <c r="AW316" s="32"/>
      <c r="AX316" s="32"/>
      <c r="AY316" s="32"/>
      <c r="AZ316" s="32"/>
      <c r="BA316" s="32"/>
      <c r="BB316" s="32"/>
      <c r="BC316" s="32"/>
      <c r="BD316" s="32"/>
      <c r="BE316" s="39"/>
      <c r="BF316" s="40">
        <v>0</v>
      </c>
      <c r="BG316" s="40">
        <v>450000</v>
      </c>
      <c r="BH316" s="40">
        <f t="shared" si="13"/>
        <v>450000000</v>
      </c>
      <c r="BI316" s="41"/>
      <c r="BJ316" s="315" t="s">
        <v>6326</v>
      </c>
      <c r="BK316" s="42"/>
    </row>
    <row r="317" spans="1:63" ht="177" customHeight="1">
      <c r="A317" s="28">
        <v>308</v>
      </c>
      <c r="B317" s="29" t="s">
        <v>1316</v>
      </c>
      <c r="C317" s="29" t="s">
        <v>1317</v>
      </c>
      <c r="D317" s="29"/>
      <c r="E317" s="29" t="s">
        <v>1318</v>
      </c>
      <c r="F317" s="29" t="s">
        <v>1319</v>
      </c>
      <c r="G317" s="29"/>
      <c r="H317" s="30"/>
      <c r="I317" s="28" t="s">
        <v>84</v>
      </c>
      <c r="J317" s="28"/>
      <c r="K317" s="28"/>
      <c r="L317" s="31">
        <v>300</v>
      </c>
      <c r="M317" s="31">
        <f>100+50</f>
        <v>150</v>
      </c>
      <c r="N317" s="32"/>
      <c r="O317" s="32">
        <v>130</v>
      </c>
      <c r="P317" s="32">
        <f t="shared" si="15"/>
        <v>130</v>
      </c>
      <c r="Q317" s="33">
        <v>1000</v>
      </c>
      <c r="R317" s="34">
        <f t="shared" si="14"/>
        <v>1000</v>
      </c>
      <c r="S317" s="32"/>
      <c r="T317" s="32"/>
      <c r="U317" s="32"/>
      <c r="V317" s="32"/>
      <c r="W317" s="32"/>
      <c r="X317" s="32"/>
      <c r="Y317" s="32"/>
      <c r="Z317" s="43"/>
      <c r="AA317" s="32"/>
      <c r="AB317" s="32"/>
      <c r="AC317" s="44"/>
      <c r="AD317" s="32"/>
      <c r="AE317" s="32"/>
      <c r="AF317" s="32"/>
      <c r="AG317" s="32"/>
      <c r="AH317" s="32"/>
      <c r="AI317" s="32"/>
      <c r="AJ317" s="32"/>
      <c r="AK317" s="32"/>
      <c r="AL317" s="32"/>
      <c r="AM317" s="32">
        <v>1000</v>
      </c>
      <c r="AN317" s="32">
        <v>0</v>
      </c>
      <c r="AO317" s="43"/>
      <c r="AP317" s="32"/>
      <c r="AQ317" s="32"/>
      <c r="AR317" s="32">
        <v>0</v>
      </c>
      <c r="AS317" s="32"/>
      <c r="AT317" s="32"/>
      <c r="AU317" s="32"/>
      <c r="AV317" s="32"/>
      <c r="AW317" s="32"/>
      <c r="AX317" s="32"/>
      <c r="AY317" s="32"/>
      <c r="AZ317" s="32"/>
      <c r="BA317" s="32"/>
      <c r="BB317" s="32"/>
      <c r="BC317" s="32"/>
      <c r="BD317" s="32"/>
      <c r="BE317" s="39"/>
      <c r="BF317" s="40">
        <v>0</v>
      </c>
      <c r="BG317" s="40">
        <v>69000</v>
      </c>
      <c r="BH317" s="40">
        <f t="shared" si="13"/>
        <v>69000000</v>
      </c>
      <c r="BI317" s="41"/>
      <c r="BJ317" s="315" t="s">
        <v>6326</v>
      </c>
      <c r="BK317" s="42"/>
    </row>
    <row r="318" spans="1:63" ht="33" customHeight="1">
      <c r="A318" s="28">
        <v>309</v>
      </c>
      <c r="B318" s="29" t="s">
        <v>1320</v>
      </c>
      <c r="C318" s="29" t="s">
        <v>1321</v>
      </c>
      <c r="D318" s="29"/>
      <c r="E318" s="29" t="s">
        <v>1321</v>
      </c>
      <c r="F318" s="29" t="s">
        <v>1322</v>
      </c>
      <c r="G318" s="29"/>
      <c r="H318" s="30"/>
      <c r="I318" s="28" t="s">
        <v>84</v>
      </c>
      <c r="J318" s="28"/>
      <c r="K318" s="28"/>
      <c r="L318" s="31"/>
      <c r="M318" s="31"/>
      <c r="N318" s="32"/>
      <c r="O318" s="32">
        <v>40</v>
      </c>
      <c r="P318" s="32">
        <f t="shared" si="15"/>
        <v>40</v>
      </c>
      <c r="Q318" s="33">
        <v>60</v>
      </c>
      <c r="R318" s="34">
        <f t="shared" si="14"/>
        <v>100</v>
      </c>
      <c r="S318" s="32"/>
      <c r="T318" s="32"/>
      <c r="U318" s="32"/>
      <c r="V318" s="32"/>
      <c r="W318" s="32">
        <v>100</v>
      </c>
      <c r="X318" s="32"/>
      <c r="Y318" s="32"/>
      <c r="Z318" s="43"/>
      <c r="AA318" s="32"/>
      <c r="AB318" s="32"/>
      <c r="AC318" s="44"/>
      <c r="AD318" s="32"/>
      <c r="AE318" s="32"/>
      <c r="AF318" s="32"/>
      <c r="AG318" s="32"/>
      <c r="AH318" s="32"/>
      <c r="AI318" s="32"/>
      <c r="AJ318" s="32"/>
      <c r="AK318" s="32"/>
      <c r="AL318" s="32"/>
      <c r="AM318" s="32"/>
      <c r="AN318" s="32">
        <v>0</v>
      </c>
      <c r="AO318" s="43"/>
      <c r="AP318" s="32"/>
      <c r="AQ318" s="32"/>
      <c r="AR318" s="32">
        <v>0</v>
      </c>
      <c r="AS318" s="32"/>
      <c r="AT318" s="32"/>
      <c r="AU318" s="32"/>
      <c r="AV318" s="32"/>
      <c r="AW318" s="32"/>
      <c r="AX318" s="32"/>
      <c r="AY318" s="32"/>
      <c r="AZ318" s="32"/>
      <c r="BA318" s="32"/>
      <c r="BB318" s="32"/>
      <c r="BC318" s="32"/>
      <c r="BD318" s="32"/>
      <c r="BE318" s="39"/>
      <c r="BF318" s="40">
        <v>0</v>
      </c>
      <c r="BG318" s="40">
        <v>68250</v>
      </c>
      <c r="BH318" s="40">
        <f t="shared" si="13"/>
        <v>6825000</v>
      </c>
      <c r="BI318" s="41"/>
      <c r="BJ318" s="315" t="s">
        <v>6326</v>
      </c>
      <c r="BK318" s="42"/>
    </row>
    <row r="319" spans="1:63" ht="33" customHeight="1">
      <c r="A319" s="28">
        <v>310</v>
      </c>
      <c r="B319" s="29" t="s">
        <v>1323</v>
      </c>
      <c r="C319" s="29" t="s">
        <v>1324</v>
      </c>
      <c r="D319" s="29"/>
      <c r="E319" s="29" t="s">
        <v>1325</v>
      </c>
      <c r="F319" s="29" t="s">
        <v>1325</v>
      </c>
      <c r="G319" s="29"/>
      <c r="H319" s="30"/>
      <c r="I319" s="28" t="s">
        <v>84</v>
      </c>
      <c r="J319" s="28"/>
      <c r="K319" s="28"/>
      <c r="L319" s="31"/>
      <c r="M319" s="31"/>
      <c r="N319" s="32"/>
      <c r="O319" s="32">
        <v>80</v>
      </c>
      <c r="P319" s="32">
        <f t="shared" si="15"/>
        <v>80</v>
      </c>
      <c r="Q319" s="33">
        <v>120</v>
      </c>
      <c r="R319" s="34">
        <f t="shared" si="14"/>
        <v>400</v>
      </c>
      <c r="S319" s="32"/>
      <c r="T319" s="32"/>
      <c r="U319" s="32"/>
      <c r="V319" s="32"/>
      <c r="W319" s="32">
        <v>400</v>
      </c>
      <c r="X319" s="32"/>
      <c r="Y319" s="32"/>
      <c r="Z319" s="43"/>
      <c r="AA319" s="32"/>
      <c r="AB319" s="32"/>
      <c r="AC319" s="44"/>
      <c r="AD319" s="32"/>
      <c r="AE319" s="32"/>
      <c r="AF319" s="32"/>
      <c r="AG319" s="32"/>
      <c r="AH319" s="32"/>
      <c r="AI319" s="32"/>
      <c r="AJ319" s="32"/>
      <c r="AK319" s="32"/>
      <c r="AL319" s="32"/>
      <c r="AM319" s="32"/>
      <c r="AN319" s="32">
        <v>0</v>
      </c>
      <c r="AO319" s="43"/>
      <c r="AP319" s="32"/>
      <c r="AQ319" s="32"/>
      <c r="AR319" s="32">
        <v>0</v>
      </c>
      <c r="AS319" s="32"/>
      <c r="AT319" s="32"/>
      <c r="AU319" s="32"/>
      <c r="AV319" s="32"/>
      <c r="AW319" s="32"/>
      <c r="AX319" s="32"/>
      <c r="AY319" s="32"/>
      <c r="AZ319" s="32"/>
      <c r="BA319" s="32"/>
      <c r="BB319" s="32"/>
      <c r="BC319" s="32"/>
      <c r="BD319" s="32"/>
      <c r="BE319" s="39"/>
      <c r="BF319" s="40">
        <v>0</v>
      </c>
      <c r="BG319" s="40">
        <v>42000</v>
      </c>
      <c r="BH319" s="40">
        <f t="shared" si="13"/>
        <v>16800000</v>
      </c>
      <c r="BI319" s="41"/>
      <c r="BJ319" s="315" t="s">
        <v>6326</v>
      </c>
      <c r="BK319" s="42"/>
    </row>
    <row r="320" spans="1:63" ht="148.5" customHeight="1">
      <c r="A320" s="28">
        <v>311</v>
      </c>
      <c r="B320" s="29" t="s">
        <v>1326</v>
      </c>
      <c r="C320" s="29" t="s">
        <v>1327</v>
      </c>
      <c r="D320" s="29"/>
      <c r="E320" s="29" t="s">
        <v>1328</v>
      </c>
      <c r="F320" s="29" t="s">
        <v>1329</v>
      </c>
      <c r="G320" s="29"/>
      <c r="H320" s="30"/>
      <c r="I320" s="28" t="s">
        <v>1330</v>
      </c>
      <c r="J320" s="28"/>
      <c r="K320" s="28"/>
      <c r="L320" s="31"/>
      <c r="M320" s="31"/>
      <c r="N320" s="32"/>
      <c r="O320" s="32">
        <v>0</v>
      </c>
      <c r="P320" s="32">
        <f t="shared" si="15"/>
        <v>0</v>
      </c>
      <c r="Q320" s="33">
        <v>83650</v>
      </c>
      <c r="R320" s="34">
        <f t="shared" si="14"/>
        <v>108110</v>
      </c>
      <c r="S320" s="32"/>
      <c r="T320" s="32"/>
      <c r="U320" s="32"/>
      <c r="V320" s="32">
        <v>2000</v>
      </c>
      <c r="W320" s="32"/>
      <c r="X320" s="32"/>
      <c r="Y320" s="32"/>
      <c r="Z320" s="43"/>
      <c r="AA320" s="32"/>
      <c r="AB320" s="32"/>
      <c r="AC320" s="48">
        <v>300</v>
      </c>
      <c r="AD320" s="32"/>
      <c r="AE320" s="32"/>
      <c r="AF320" s="32"/>
      <c r="AG320" s="32">
        <v>100</v>
      </c>
      <c r="AH320" s="32"/>
      <c r="AI320" s="32">
        <v>70000</v>
      </c>
      <c r="AJ320" s="32"/>
      <c r="AK320" s="32"/>
      <c r="AL320" s="32"/>
      <c r="AM320" s="32"/>
      <c r="AN320" s="32">
        <v>400</v>
      </c>
      <c r="AO320" s="77">
        <v>5000</v>
      </c>
      <c r="AP320" s="32"/>
      <c r="AQ320" s="32">
        <v>300</v>
      </c>
      <c r="AR320" s="32">
        <v>10</v>
      </c>
      <c r="AS320" s="32">
        <v>10000</v>
      </c>
      <c r="AT320" s="32">
        <v>15000</v>
      </c>
      <c r="AU320" s="32">
        <v>5000</v>
      </c>
      <c r="AV320" s="32"/>
      <c r="AW320" s="32"/>
      <c r="AX320" s="32"/>
      <c r="AY320" s="32"/>
      <c r="AZ320" s="32"/>
      <c r="BA320" s="32"/>
      <c r="BB320" s="32"/>
      <c r="BC320" s="32"/>
      <c r="BD320" s="32"/>
      <c r="BE320" s="39"/>
      <c r="BF320" s="40">
        <v>0</v>
      </c>
      <c r="BG320" s="40">
        <v>1239</v>
      </c>
      <c r="BH320" s="40">
        <f t="shared" si="13"/>
        <v>133948290</v>
      </c>
      <c r="BI320" s="41"/>
      <c r="BJ320" s="42" t="s">
        <v>6039</v>
      </c>
      <c r="BK320" s="42"/>
    </row>
    <row r="321" spans="1:63" ht="198" customHeight="1">
      <c r="A321" s="28">
        <v>312</v>
      </c>
      <c r="B321" s="29" t="s">
        <v>1331</v>
      </c>
      <c r="C321" s="29" t="s">
        <v>1332</v>
      </c>
      <c r="D321" s="29"/>
      <c r="E321" s="29"/>
      <c r="F321" s="29" t="s">
        <v>1333</v>
      </c>
      <c r="G321" s="29"/>
      <c r="H321" s="30"/>
      <c r="I321" s="28" t="s">
        <v>84</v>
      </c>
      <c r="J321" s="28"/>
      <c r="K321" s="28"/>
      <c r="L321" s="31"/>
      <c r="M321" s="31"/>
      <c r="N321" s="32"/>
      <c r="O321" s="32">
        <v>0</v>
      </c>
      <c r="P321" s="32">
        <f t="shared" si="15"/>
        <v>0</v>
      </c>
      <c r="Q321" s="33">
        <v>345</v>
      </c>
      <c r="R321" s="34">
        <f t="shared" si="14"/>
        <v>300</v>
      </c>
      <c r="S321" s="32"/>
      <c r="T321" s="32"/>
      <c r="U321" s="32"/>
      <c r="V321" s="32">
        <v>300</v>
      </c>
      <c r="W321" s="32"/>
      <c r="X321" s="32"/>
      <c r="Y321" s="32"/>
      <c r="Z321" s="54"/>
      <c r="AA321" s="32"/>
      <c r="AB321" s="32"/>
      <c r="AC321" s="44"/>
      <c r="AD321" s="32"/>
      <c r="AE321" s="32"/>
      <c r="AF321" s="32"/>
      <c r="AG321" s="32"/>
      <c r="AH321" s="32"/>
      <c r="AI321" s="32"/>
      <c r="AJ321" s="32"/>
      <c r="AK321" s="32"/>
      <c r="AL321" s="32"/>
      <c r="AM321" s="32"/>
      <c r="AN321" s="32">
        <v>0</v>
      </c>
      <c r="AO321" s="43"/>
      <c r="AP321" s="32"/>
      <c r="AQ321" s="32"/>
      <c r="AR321" s="32">
        <v>0</v>
      </c>
      <c r="AS321" s="32"/>
      <c r="AT321" s="32"/>
      <c r="AU321" s="32"/>
      <c r="AV321" s="32"/>
      <c r="AW321" s="32"/>
      <c r="AX321" s="32"/>
      <c r="AY321" s="32"/>
      <c r="AZ321" s="32"/>
      <c r="BA321" s="32"/>
      <c r="BB321" s="32"/>
      <c r="BC321" s="32"/>
      <c r="BD321" s="32"/>
      <c r="BE321" s="39"/>
      <c r="BF321" s="40">
        <v>0</v>
      </c>
      <c r="BG321" s="40">
        <v>4500</v>
      </c>
      <c r="BH321" s="40">
        <f t="shared" si="13"/>
        <v>1350000</v>
      </c>
      <c r="BI321" s="41"/>
      <c r="BJ321" s="315" t="s">
        <v>6326</v>
      </c>
      <c r="BK321" s="42"/>
    </row>
    <row r="322" spans="1:63" ht="148.5" customHeight="1">
      <c r="A322" s="28">
        <v>313</v>
      </c>
      <c r="B322" s="29" t="s">
        <v>1334</v>
      </c>
      <c r="C322" s="29" t="s">
        <v>1335</v>
      </c>
      <c r="D322" s="29"/>
      <c r="E322" s="29" t="s">
        <v>1328</v>
      </c>
      <c r="F322" s="29" t="s">
        <v>1336</v>
      </c>
      <c r="G322" s="29"/>
      <c r="H322" s="30"/>
      <c r="I322" s="28" t="s">
        <v>1337</v>
      </c>
      <c r="J322" s="28"/>
      <c r="K322" s="28"/>
      <c r="L322" s="31"/>
      <c r="M322" s="31"/>
      <c r="N322" s="32"/>
      <c r="O322" s="32">
        <v>0</v>
      </c>
      <c r="P322" s="32">
        <f t="shared" si="15"/>
        <v>0</v>
      </c>
      <c r="Q322" s="33">
        <v>1050</v>
      </c>
      <c r="R322" s="34">
        <f t="shared" si="14"/>
        <v>470</v>
      </c>
      <c r="S322" s="32"/>
      <c r="T322" s="32"/>
      <c r="U322" s="32"/>
      <c r="V322" s="32"/>
      <c r="W322" s="32"/>
      <c r="X322" s="32"/>
      <c r="Y322" s="32"/>
      <c r="Z322" s="43"/>
      <c r="AA322" s="32"/>
      <c r="AB322" s="32"/>
      <c r="AC322" s="48">
        <v>50</v>
      </c>
      <c r="AD322" s="32"/>
      <c r="AE322" s="32"/>
      <c r="AF322" s="32"/>
      <c r="AG322" s="32"/>
      <c r="AH322" s="32"/>
      <c r="AI322" s="32"/>
      <c r="AJ322" s="32"/>
      <c r="AK322" s="32"/>
      <c r="AL322" s="32"/>
      <c r="AM322" s="32"/>
      <c r="AN322" s="32">
        <v>0</v>
      </c>
      <c r="AO322" s="45"/>
      <c r="AP322" s="32"/>
      <c r="AQ322" s="32"/>
      <c r="AR322" s="32">
        <v>0</v>
      </c>
      <c r="AS322" s="32"/>
      <c r="AT322" s="32"/>
      <c r="AU322" s="32"/>
      <c r="AV322" s="32">
        <v>400</v>
      </c>
      <c r="AW322" s="32"/>
      <c r="AX322" s="32"/>
      <c r="AY322" s="32">
        <v>20</v>
      </c>
      <c r="AZ322" s="32"/>
      <c r="BA322" s="32"/>
      <c r="BB322" s="32"/>
      <c r="BC322" s="32"/>
      <c r="BD322" s="32"/>
      <c r="BE322" s="39"/>
      <c r="BF322" s="40">
        <v>0</v>
      </c>
      <c r="BG322" s="40">
        <v>3150</v>
      </c>
      <c r="BH322" s="40">
        <f t="shared" si="13"/>
        <v>1480500</v>
      </c>
      <c r="BI322" s="41"/>
      <c r="BJ322" s="315" t="s">
        <v>6039</v>
      </c>
      <c r="BK322" s="42"/>
    </row>
    <row r="323" spans="1:63" ht="214.5" customHeight="1">
      <c r="A323" s="28">
        <v>314</v>
      </c>
      <c r="B323" s="29" t="s">
        <v>1338</v>
      </c>
      <c r="C323" s="29" t="s">
        <v>1339</v>
      </c>
      <c r="D323" s="29"/>
      <c r="E323" s="29" t="s">
        <v>1340</v>
      </c>
      <c r="F323" s="29" t="s">
        <v>1341</v>
      </c>
      <c r="G323" s="29"/>
      <c r="H323" s="30"/>
      <c r="I323" s="28" t="s">
        <v>84</v>
      </c>
      <c r="J323" s="28"/>
      <c r="K323" s="28"/>
      <c r="L323" s="31"/>
      <c r="M323" s="31"/>
      <c r="N323" s="32"/>
      <c r="O323" s="32">
        <v>0</v>
      </c>
      <c r="P323" s="32">
        <f t="shared" si="15"/>
        <v>0</v>
      </c>
      <c r="Q323" s="33">
        <v>109</v>
      </c>
      <c r="R323" s="34">
        <f t="shared" si="14"/>
        <v>70</v>
      </c>
      <c r="S323" s="32"/>
      <c r="T323" s="32"/>
      <c r="U323" s="32"/>
      <c r="V323" s="32"/>
      <c r="W323" s="32"/>
      <c r="X323" s="32"/>
      <c r="Y323" s="32"/>
      <c r="Z323" s="54"/>
      <c r="AA323" s="32"/>
      <c r="AB323" s="32"/>
      <c r="AC323" s="78">
        <v>50</v>
      </c>
      <c r="AD323" s="32"/>
      <c r="AE323" s="32"/>
      <c r="AF323" s="32"/>
      <c r="AG323" s="37">
        <v>20</v>
      </c>
      <c r="AH323" s="32"/>
      <c r="AI323" s="32"/>
      <c r="AJ323" s="32"/>
      <c r="AK323" s="32"/>
      <c r="AL323" s="32"/>
      <c r="AM323" s="32"/>
      <c r="AN323" s="32">
        <v>0</v>
      </c>
      <c r="AO323" s="43"/>
      <c r="AP323" s="32"/>
      <c r="AQ323" s="32"/>
      <c r="AR323" s="32">
        <v>0</v>
      </c>
      <c r="AS323" s="32"/>
      <c r="AT323" s="32"/>
      <c r="AU323" s="32"/>
      <c r="AV323" s="32"/>
      <c r="AW323" s="32"/>
      <c r="AX323" s="32"/>
      <c r="AY323" s="32"/>
      <c r="AZ323" s="32"/>
      <c r="BA323" s="32"/>
      <c r="BB323" s="32"/>
      <c r="BC323" s="32"/>
      <c r="BD323" s="32"/>
      <c r="BE323" s="39"/>
      <c r="BF323" s="40">
        <v>0</v>
      </c>
      <c r="BG323" s="40">
        <v>1750000</v>
      </c>
      <c r="BH323" s="40">
        <f t="shared" si="13"/>
        <v>122500000</v>
      </c>
      <c r="BI323" s="41"/>
      <c r="BJ323" s="315" t="s">
        <v>6328</v>
      </c>
      <c r="BK323" s="42"/>
    </row>
    <row r="324" spans="1:63" ht="82.5" customHeight="1">
      <c r="A324" s="28">
        <v>315</v>
      </c>
      <c r="B324" s="29" t="s">
        <v>1342</v>
      </c>
      <c r="C324" s="29" t="s">
        <v>1343</v>
      </c>
      <c r="D324" s="29"/>
      <c r="E324" s="29" t="s">
        <v>1344</v>
      </c>
      <c r="F324" s="29" t="s">
        <v>1345</v>
      </c>
      <c r="G324" s="29"/>
      <c r="H324" s="30"/>
      <c r="I324" s="28" t="s">
        <v>84</v>
      </c>
      <c r="J324" s="28"/>
      <c r="K324" s="28"/>
      <c r="L324" s="31"/>
      <c r="M324" s="31"/>
      <c r="N324" s="32"/>
      <c r="O324" s="32">
        <v>0</v>
      </c>
      <c r="P324" s="32">
        <f t="shared" si="15"/>
        <v>0</v>
      </c>
      <c r="Q324" s="33">
        <v>80</v>
      </c>
      <c r="R324" s="34">
        <f t="shared" si="14"/>
        <v>65</v>
      </c>
      <c r="S324" s="32"/>
      <c r="T324" s="32"/>
      <c r="U324" s="32"/>
      <c r="V324" s="32"/>
      <c r="W324" s="32"/>
      <c r="X324" s="32"/>
      <c r="Y324" s="32"/>
      <c r="Z324" s="43"/>
      <c r="AA324" s="32"/>
      <c r="AB324" s="32"/>
      <c r="AC324" s="48">
        <v>50</v>
      </c>
      <c r="AD324" s="32">
        <v>5</v>
      </c>
      <c r="AE324" s="32"/>
      <c r="AF324" s="32"/>
      <c r="AG324" s="32">
        <v>10</v>
      </c>
      <c r="AH324" s="32"/>
      <c r="AI324" s="32"/>
      <c r="AJ324" s="32"/>
      <c r="AK324" s="32"/>
      <c r="AL324" s="32"/>
      <c r="AM324" s="32"/>
      <c r="AN324" s="32">
        <v>0</v>
      </c>
      <c r="AO324" s="45"/>
      <c r="AP324" s="32"/>
      <c r="AQ324" s="32"/>
      <c r="AR324" s="32">
        <v>0</v>
      </c>
      <c r="AS324" s="32"/>
      <c r="AT324" s="32"/>
      <c r="AU324" s="32"/>
      <c r="AV324" s="32"/>
      <c r="AW324" s="32"/>
      <c r="AX324" s="32"/>
      <c r="AY324" s="32"/>
      <c r="AZ324" s="32"/>
      <c r="BA324" s="32"/>
      <c r="BB324" s="32"/>
      <c r="BC324" s="32"/>
      <c r="BD324" s="32"/>
      <c r="BE324" s="39"/>
      <c r="BF324" s="40">
        <v>0</v>
      </c>
      <c r="BG324" s="40">
        <v>3880680</v>
      </c>
      <c r="BH324" s="40">
        <f t="shared" si="13"/>
        <v>252244200</v>
      </c>
      <c r="BI324" s="41"/>
      <c r="BJ324" s="315" t="s">
        <v>6328</v>
      </c>
      <c r="BK324" s="42"/>
    </row>
    <row r="325" spans="1:63" ht="214.5" customHeight="1">
      <c r="A325" s="28">
        <v>316</v>
      </c>
      <c r="B325" s="29" t="s">
        <v>1346</v>
      </c>
      <c r="C325" s="29" t="s">
        <v>1347</v>
      </c>
      <c r="D325" s="29"/>
      <c r="E325" s="29" t="s">
        <v>1348</v>
      </c>
      <c r="F325" s="29" t="s">
        <v>1349</v>
      </c>
      <c r="G325" s="29"/>
      <c r="H325" s="30"/>
      <c r="I325" s="28" t="s">
        <v>1115</v>
      </c>
      <c r="J325" s="28"/>
      <c r="K325" s="28"/>
      <c r="L325" s="31"/>
      <c r="M325" s="31"/>
      <c r="N325" s="32"/>
      <c r="O325" s="32">
        <v>0</v>
      </c>
      <c r="P325" s="32">
        <f t="shared" si="15"/>
        <v>0</v>
      </c>
      <c r="Q325" s="33">
        <v>300</v>
      </c>
      <c r="R325" s="34">
        <f t="shared" si="14"/>
        <v>100</v>
      </c>
      <c r="S325" s="32"/>
      <c r="T325" s="32"/>
      <c r="U325" s="32"/>
      <c r="V325" s="32"/>
      <c r="W325" s="32"/>
      <c r="X325" s="32"/>
      <c r="Y325" s="32"/>
      <c r="Z325" s="54"/>
      <c r="AA325" s="32"/>
      <c r="AB325" s="32"/>
      <c r="AC325" s="48">
        <v>100</v>
      </c>
      <c r="AD325" s="32"/>
      <c r="AE325" s="32"/>
      <c r="AF325" s="32"/>
      <c r="AG325" s="32"/>
      <c r="AH325" s="32"/>
      <c r="AI325" s="32"/>
      <c r="AJ325" s="32"/>
      <c r="AK325" s="32"/>
      <c r="AL325" s="32"/>
      <c r="AM325" s="32"/>
      <c r="AN325" s="32">
        <v>0</v>
      </c>
      <c r="AO325" s="45"/>
      <c r="AP325" s="32"/>
      <c r="AQ325" s="32"/>
      <c r="AR325" s="32">
        <v>0</v>
      </c>
      <c r="AS325" s="32"/>
      <c r="AT325" s="32"/>
      <c r="AU325" s="32"/>
      <c r="AV325" s="32"/>
      <c r="AW325" s="32"/>
      <c r="AX325" s="32"/>
      <c r="AY325" s="32"/>
      <c r="AZ325" s="32"/>
      <c r="BA325" s="32"/>
      <c r="BB325" s="32"/>
      <c r="BC325" s="32"/>
      <c r="BD325" s="32"/>
      <c r="BE325" s="39"/>
      <c r="BF325" s="40">
        <v>0</v>
      </c>
      <c r="BG325" s="40">
        <v>5900000</v>
      </c>
      <c r="BH325" s="40">
        <f t="shared" si="13"/>
        <v>590000000</v>
      </c>
      <c r="BI325" s="41"/>
      <c r="BJ325" s="315" t="s">
        <v>6326</v>
      </c>
      <c r="BK325" s="42"/>
    </row>
    <row r="326" spans="1:63" ht="162" customHeight="1">
      <c r="A326" s="28">
        <v>317</v>
      </c>
      <c r="B326" s="29" t="s">
        <v>1350</v>
      </c>
      <c r="C326" s="29" t="s">
        <v>1351</v>
      </c>
      <c r="D326" s="29"/>
      <c r="E326" s="29" t="s">
        <v>1352</v>
      </c>
      <c r="F326" s="29" t="s">
        <v>1353</v>
      </c>
      <c r="G326" s="29"/>
      <c r="H326" s="30"/>
      <c r="I326" s="28" t="s">
        <v>1354</v>
      </c>
      <c r="J326" s="28"/>
      <c r="K326" s="28"/>
      <c r="L326" s="95"/>
      <c r="M326" s="95"/>
      <c r="N326" s="29"/>
      <c r="O326" s="32">
        <v>0</v>
      </c>
      <c r="P326" s="32">
        <f t="shared" si="15"/>
        <v>0</v>
      </c>
      <c r="Q326" s="33">
        <v>700</v>
      </c>
      <c r="R326" s="34">
        <f t="shared" si="14"/>
        <v>500</v>
      </c>
      <c r="S326" s="32"/>
      <c r="T326" s="32"/>
      <c r="U326" s="32"/>
      <c r="V326" s="32"/>
      <c r="W326" s="32"/>
      <c r="X326" s="32"/>
      <c r="Y326" s="32"/>
      <c r="Z326" s="54"/>
      <c r="AA326" s="32"/>
      <c r="AB326" s="32"/>
      <c r="AC326" s="44"/>
      <c r="AD326" s="32"/>
      <c r="AE326" s="32"/>
      <c r="AF326" s="32"/>
      <c r="AG326" s="32"/>
      <c r="AH326" s="32"/>
      <c r="AI326" s="32"/>
      <c r="AJ326" s="32"/>
      <c r="AK326" s="32"/>
      <c r="AL326" s="32"/>
      <c r="AM326" s="32"/>
      <c r="AN326" s="32">
        <v>0</v>
      </c>
      <c r="AO326" s="43"/>
      <c r="AP326" s="32"/>
      <c r="AQ326" s="32"/>
      <c r="AR326" s="32">
        <v>0</v>
      </c>
      <c r="AS326" s="37">
        <v>200</v>
      </c>
      <c r="AT326" s="32"/>
      <c r="AU326" s="37">
        <v>300</v>
      </c>
      <c r="AV326" s="32"/>
      <c r="AW326" s="32"/>
      <c r="AX326" s="32"/>
      <c r="AY326" s="32"/>
      <c r="AZ326" s="32"/>
      <c r="BA326" s="32"/>
      <c r="BB326" s="32"/>
      <c r="BC326" s="32"/>
      <c r="BD326" s="32"/>
      <c r="BE326" s="39"/>
      <c r="BF326" s="40" t="s">
        <v>1355</v>
      </c>
      <c r="BG326" s="40">
        <v>341000</v>
      </c>
      <c r="BH326" s="40">
        <f t="shared" si="13"/>
        <v>170500000</v>
      </c>
      <c r="BI326" s="41"/>
      <c r="BJ326" s="315" t="s">
        <v>6039</v>
      </c>
      <c r="BK326" s="42"/>
    </row>
    <row r="327" spans="1:63" ht="99" customHeight="1">
      <c r="A327" s="28">
        <v>318</v>
      </c>
      <c r="B327" s="29" t="s">
        <v>1356</v>
      </c>
      <c r="C327" s="29" t="s">
        <v>1357</v>
      </c>
      <c r="D327" s="29"/>
      <c r="E327" s="29" t="s">
        <v>1358</v>
      </c>
      <c r="F327" s="29" t="s">
        <v>1359</v>
      </c>
      <c r="G327" s="29"/>
      <c r="H327" s="30"/>
      <c r="I327" s="28" t="s">
        <v>1153</v>
      </c>
      <c r="J327" s="28"/>
      <c r="K327" s="28"/>
      <c r="L327" s="31"/>
      <c r="M327" s="31"/>
      <c r="N327" s="32"/>
      <c r="O327" s="32">
        <v>0</v>
      </c>
      <c r="P327" s="32">
        <f t="shared" si="15"/>
        <v>0</v>
      </c>
      <c r="Q327" s="33">
        <v>10</v>
      </c>
      <c r="R327" s="34">
        <f t="shared" si="14"/>
        <v>0</v>
      </c>
      <c r="S327" s="32"/>
      <c r="T327" s="32"/>
      <c r="U327" s="32"/>
      <c r="V327" s="32"/>
      <c r="W327" s="32"/>
      <c r="X327" s="32"/>
      <c r="Y327" s="32"/>
      <c r="Z327" s="43"/>
      <c r="AA327" s="32"/>
      <c r="AB327" s="32"/>
      <c r="AC327" s="44"/>
      <c r="AD327" s="32"/>
      <c r="AE327" s="32"/>
      <c r="AF327" s="32"/>
      <c r="AG327" s="32"/>
      <c r="AH327" s="32"/>
      <c r="AI327" s="32"/>
      <c r="AJ327" s="32"/>
      <c r="AK327" s="32"/>
      <c r="AL327" s="32"/>
      <c r="AM327" s="32"/>
      <c r="AN327" s="32">
        <v>0</v>
      </c>
      <c r="AO327" s="43"/>
      <c r="AP327" s="32"/>
      <c r="AQ327" s="32"/>
      <c r="AR327" s="32">
        <v>0</v>
      </c>
      <c r="AS327" s="32"/>
      <c r="AT327" s="32"/>
      <c r="AU327" s="32"/>
      <c r="AV327" s="32"/>
      <c r="AW327" s="32"/>
      <c r="AX327" s="32"/>
      <c r="AY327" s="32"/>
      <c r="AZ327" s="32"/>
      <c r="BA327" s="32"/>
      <c r="BB327" s="32"/>
      <c r="BC327" s="32"/>
      <c r="BD327" s="32"/>
      <c r="BE327" s="39"/>
      <c r="BF327" s="40">
        <v>0</v>
      </c>
      <c r="BG327" s="40">
        <v>165000</v>
      </c>
      <c r="BH327" s="40">
        <f t="shared" si="13"/>
        <v>0</v>
      </c>
      <c r="BI327" s="41"/>
      <c r="BJ327" s="42"/>
      <c r="BK327" s="42"/>
    </row>
    <row r="328" spans="1:63" ht="49.5" customHeight="1">
      <c r="A328" s="28">
        <v>319</v>
      </c>
      <c r="B328" s="29" t="s">
        <v>1360</v>
      </c>
      <c r="C328" s="29" t="s">
        <v>1361</v>
      </c>
      <c r="D328" s="29"/>
      <c r="E328" s="29" t="s">
        <v>1362</v>
      </c>
      <c r="F328" s="29" t="s">
        <v>1363</v>
      </c>
      <c r="G328" s="29"/>
      <c r="H328" s="30"/>
      <c r="I328" s="28" t="s">
        <v>416</v>
      </c>
      <c r="J328" s="28"/>
      <c r="K328" s="28"/>
      <c r="L328" s="31"/>
      <c r="M328" s="31"/>
      <c r="N328" s="32"/>
      <c r="O328" s="32">
        <v>0</v>
      </c>
      <c r="P328" s="32">
        <f t="shared" si="15"/>
        <v>0</v>
      </c>
      <c r="Q328" s="33">
        <v>100</v>
      </c>
      <c r="R328" s="34">
        <f t="shared" si="14"/>
        <v>50</v>
      </c>
      <c r="S328" s="32"/>
      <c r="T328" s="32"/>
      <c r="U328" s="32"/>
      <c r="V328" s="32"/>
      <c r="W328" s="32"/>
      <c r="X328" s="32"/>
      <c r="Y328" s="32"/>
      <c r="Z328" s="43"/>
      <c r="AA328" s="32"/>
      <c r="AB328" s="32"/>
      <c r="AC328" s="78">
        <v>50</v>
      </c>
      <c r="AD328" s="32"/>
      <c r="AE328" s="32"/>
      <c r="AF328" s="32"/>
      <c r="AG328" s="32"/>
      <c r="AH328" s="32"/>
      <c r="AI328" s="32"/>
      <c r="AJ328" s="32"/>
      <c r="AK328" s="32"/>
      <c r="AL328" s="32"/>
      <c r="AM328" s="32"/>
      <c r="AN328" s="32">
        <v>0</v>
      </c>
      <c r="AO328" s="43"/>
      <c r="AP328" s="32"/>
      <c r="AQ328" s="32"/>
      <c r="AR328" s="32">
        <v>0</v>
      </c>
      <c r="AS328" s="32"/>
      <c r="AT328" s="32"/>
      <c r="AU328" s="32"/>
      <c r="AV328" s="32"/>
      <c r="AW328" s="32"/>
      <c r="AX328" s="32"/>
      <c r="AY328" s="32"/>
      <c r="AZ328" s="32"/>
      <c r="BA328" s="32"/>
      <c r="BB328" s="32"/>
      <c r="BC328" s="32"/>
      <c r="BD328" s="32"/>
      <c r="BE328" s="39"/>
      <c r="BF328" s="40">
        <v>0</v>
      </c>
      <c r="BG328" s="40">
        <v>850000</v>
      </c>
      <c r="BH328" s="40">
        <f t="shared" si="13"/>
        <v>42500000</v>
      </c>
      <c r="BI328" s="41"/>
      <c r="BJ328" s="315" t="s">
        <v>6326</v>
      </c>
      <c r="BK328" s="42"/>
    </row>
    <row r="329" spans="1:63" ht="82.5" customHeight="1">
      <c r="A329" s="28">
        <v>320</v>
      </c>
      <c r="B329" s="29" t="s">
        <v>1364</v>
      </c>
      <c r="C329" s="29" t="s">
        <v>1365</v>
      </c>
      <c r="D329" s="29"/>
      <c r="E329" s="29" t="s">
        <v>1366</v>
      </c>
      <c r="F329" s="29" t="s">
        <v>1367</v>
      </c>
      <c r="G329" s="29"/>
      <c r="H329" s="30"/>
      <c r="I329" s="28" t="s">
        <v>84</v>
      </c>
      <c r="J329" s="28"/>
      <c r="K329" s="28"/>
      <c r="L329" s="31"/>
      <c r="M329" s="31"/>
      <c r="N329" s="32"/>
      <c r="O329" s="32">
        <v>0</v>
      </c>
      <c r="P329" s="32">
        <f t="shared" si="15"/>
        <v>0</v>
      </c>
      <c r="Q329" s="33">
        <v>2</v>
      </c>
      <c r="R329" s="34">
        <f t="shared" si="14"/>
        <v>0</v>
      </c>
      <c r="S329" s="32"/>
      <c r="T329" s="32"/>
      <c r="U329" s="32"/>
      <c r="V329" s="32"/>
      <c r="W329" s="32"/>
      <c r="X329" s="32"/>
      <c r="Y329" s="32"/>
      <c r="Z329" s="43"/>
      <c r="AA329" s="32"/>
      <c r="AB329" s="32"/>
      <c r="AC329" s="44"/>
      <c r="AD329" s="32"/>
      <c r="AE329" s="32"/>
      <c r="AF329" s="32"/>
      <c r="AG329" s="32"/>
      <c r="AH329" s="32"/>
      <c r="AI329" s="32"/>
      <c r="AJ329" s="32"/>
      <c r="AK329" s="32"/>
      <c r="AL329" s="32"/>
      <c r="AM329" s="32"/>
      <c r="AN329" s="32">
        <v>0</v>
      </c>
      <c r="AO329" s="43"/>
      <c r="AP329" s="32"/>
      <c r="AQ329" s="32"/>
      <c r="AR329" s="32">
        <v>0</v>
      </c>
      <c r="AS329" s="32"/>
      <c r="AT329" s="32"/>
      <c r="AU329" s="32"/>
      <c r="AV329" s="32"/>
      <c r="AW329" s="32"/>
      <c r="AX329" s="32"/>
      <c r="AY329" s="32"/>
      <c r="AZ329" s="32"/>
      <c r="BA329" s="32"/>
      <c r="BB329" s="32"/>
      <c r="BC329" s="32"/>
      <c r="BD329" s="32"/>
      <c r="BE329" s="39"/>
      <c r="BF329" s="40">
        <v>0</v>
      </c>
      <c r="BG329" s="40">
        <v>12393500</v>
      </c>
      <c r="BH329" s="40">
        <f t="shared" si="13"/>
        <v>0</v>
      </c>
      <c r="BI329" s="41"/>
      <c r="BJ329" s="42"/>
      <c r="BK329" s="42"/>
    </row>
    <row r="330" spans="1:63" ht="162.75" customHeight="1">
      <c r="A330" s="28">
        <v>321</v>
      </c>
      <c r="B330" s="29" t="s">
        <v>1368</v>
      </c>
      <c r="C330" s="29" t="s">
        <v>1369</v>
      </c>
      <c r="D330" s="29"/>
      <c r="E330" s="29" t="s">
        <v>1344</v>
      </c>
      <c r="F330" s="29" t="s">
        <v>1370</v>
      </c>
      <c r="G330" s="85" t="s">
        <v>1371</v>
      </c>
      <c r="H330" s="30"/>
      <c r="I330" s="28" t="s">
        <v>84</v>
      </c>
      <c r="J330" s="28"/>
      <c r="K330" s="28"/>
      <c r="L330" s="31"/>
      <c r="M330" s="31"/>
      <c r="N330" s="32"/>
      <c r="O330" s="32">
        <v>0</v>
      </c>
      <c r="P330" s="32">
        <f t="shared" si="15"/>
        <v>0</v>
      </c>
      <c r="Q330" s="33">
        <v>20</v>
      </c>
      <c r="R330" s="34">
        <f t="shared" si="14"/>
        <v>20</v>
      </c>
      <c r="S330" s="32"/>
      <c r="T330" s="32"/>
      <c r="U330" s="32"/>
      <c r="V330" s="32"/>
      <c r="W330" s="32"/>
      <c r="X330" s="32"/>
      <c r="Y330" s="32"/>
      <c r="Z330" s="43"/>
      <c r="AA330" s="32"/>
      <c r="AB330" s="32"/>
      <c r="AC330" s="48">
        <v>20</v>
      </c>
      <c r="AD330" s="32"/>
      <c r="AE330" s="32"/>
      <c r="AF330" s="32"/>
      <c r="AG330" s="32"/>
      <c r="AH330" s="32"/>
      <c r="AI330" s="32"/>
      <c r="AJ330" s="32"/>
      <c r="AK330" s="32"/>
      <c r="AL330" s="32"/>
      <c r="AM330" s="32"/>
      <c r="AN330" s="32">
        <v>0</v>
      </c>
      <c r="AO330" s="45"/>
      <c r="AP330" s="32"/>
      <c r="AQ330" s="32"/>
      <c r="AR330" s="32">
        <v>0</v>
      </c>
      <c r="AS330" s="32"/>
      <c r="AT330" s="32"/>
      <c r="AU330" s="32"/>
      <c r="AV330" s="32"/>
      <c r="AW330" s="32"/>
      <c r="AX330" s="32"/>
      <c r="AY330" s="32"/>
      <c r="AZ330" s="32"/>
      <c r="BA330" s="32"/>
      <c r="BB330" s="32"/>
      <c r="BC330" s="32"/>
      <c r="BD330" s="32"/>
      <c r="BE330" s="39"/>
      <c r="BF330" s="40">
        <v>0</v>
      </c>
      <c r="BG330" s="40">
        <v>3880680</v>
      </c>
      <c r="BH330" s="40">
        <f t="shared" ref="BH330:BH393" si="16">+BG330*R330</f>
        <v>77613600</v>
      </c>
      <c r="BI330" s="41"/>
      <c r="BJ330" s="315" t="s">
        <v>6326</v>
      </c>
      <c r="BK330" s="42"/>
    </row>
    <row r="331" spans="1:63" ht="66" customHeight="1">
      <c r="A331" s="28">
        <v>322</v>
      </c>
      <c r="B331" s="29" t="s">
        <v>1372</v>
      </c>
      <c r="C331" s="29" t="s">
        <v>1373</v>
      </c>
      <c r="D331" s="29"/>
      <c r="E331" s="29" t="s">
        <v>1374</v>
      </c>
      <c r="F331" s="29" t="s">
        <v>1375</v>
      </c>
      <c r="G331" s="29"/>
      <c r="H331" s="30"/>
      <c r="I331" s="28" t="s">
        <v>84</v>
      </c>
      <c r="J331" s="28"/>
      <c r="K331" s="28"/>
      <c r="L331" s="31"/>
      <c r="M331" s="31"/>
      <c r="N331" s="32"/>
      <c r="O331" s="32">
        <v>0</v>
      </c>
      <c r="P331" s="32">
        <f t="shared" si="15"/>
        <v>0</v>
      </c>
      <c r="Q331" s="33">
        <v>30</v>
      </c>
      <c r="R331" s="34">
        <f t="shared" ref="R331:R394" si="17">SUM(S331:BD331)</f>
        <v>15</v>
      </c>
      <c r="S331" s="32"/>
      <c r="T331" s="32"/>
      <c r="U331" s="32"/>
      <c r="V331" s="32"/>
      <c r="W331" s="32"/>
      <c r="X331" s="32"/>
      <c r="Y331" s="32"/>
      <c r="Z331" s="54"/>
      <c r="AA331" s="32"/>
      <c r="AB331" s="32"/>
      <c r="AC331" s="78">
        <v>15</v>
      </c>
      <c r="AD331" s="32"/>
      <c r="AE331" s="32"/>
      <c r="AF331" s="32"/>
      <c r="AG331" s="32"/>
      <c r="AH331" s="32"/>
      <c r="AI331" s="32"/>
      <c r="AJ331" s="32"/>
      <c r="AK331" s="32"/>
      <c r="AL331" s="32"/>
      <c r="AM331" s="32"/>
      <c r="AN331" s="32">
        <v>0</v>
      </c>
      <c r="AO331" s="43"/>
      <c r="AP331" s="32"/>
      <c r="AQ331" s="32"/>
      <c r="AR331" s="32">
        <v>0</v>
      </c>
      <c r="AS331" s="32"/>
      <c r="AT331" s="32"/>
      <c r="AU331" s="32"/>
      <c r="AV331" s="32"/>
      <c r="AW331" s="32"/>
      <c r="AX331" s="32"/>
      <c r="AY331" s="32"/>
      <c r="AZ331" s="32"/>
      <c r="BA331" s="32"/>
      <c r="BB331" s="32"/>
      <c r="BC331" s="32"/>
      <c r="BD331" s="32"/>
      <c r="BE331" s="39"/>
      <c r="BF331" s="40">
        <v>0</v>
      </c>
      <c r="BG331" s="40">
        <v>5121550</v>
      </c>
      <c r="BH331" s="40">
        <f t="shared" si="16"/>
        <v>76823250</v>
      </c>
      <c r="BI331" s="41"/>
      <c r="BJ331" s="42" t="s">
        <v>6326</v>
      </c>
      <c r="BK331" s="42"/>
    </row>
    <row r="332" spans="1:63" ht="66" customHeight="1">
      <c r="A332" s="28">
        <v>323</v>
      </c>
      <c r="B332" s="29" t="s">
        <v>1376</v>
      </c>
      <c r="C332" s="29" t="s">
        <v>1377</v>
      </c>
      <c r="D332" s="29"/>
      <c r="E332" s="29" t="s">
        <v>1374</v>
      </c>
      <c r="F332" s="29" t="s">
        <v>1378</v>
      </c>
      <c r="G332" s="29"/>
      <c r="H332" s="30"/>
      <c r="I332" s="28" t="s">
        <v>84</v>
      </c>
      <c r="J332" s="28"/>
      <c r="K332" s="28"/>
      <c r="L332" s="31"/>
      <c r="M332" s="31"/>
      <c r="N332" s="32"/>
      <c r="O332" s="32">
        <v>0</v>
      </c>
      <c r="P332" s="32">
        <f t="shared" si="15"/>
        <v>0</v>
      </c>
      <c r="Q332" s="33">
        <v>50</v>
      </c>
      <c r="R332" s="34">
        <f t="shared" si="17"/>
        <v>10</v>
      </c>
      <c r="S332" s="32"/>
      <c r="T332" s="32"/>
      <c r="U332" s="32"/>
      <c r="V332" s="32"/>
      <c r="W332" s="32"/>
      <c r="X332" s="32"/>
      <c r="Y332" s="32"/>
      <c r="Z332" s="43"/>
      <c r="AA332" s="32"/>
      <c r="AB332" s="32"/>
      <c r="AC332" s="78">
        <v>10</v>
      </c>
      <c r="AD332" s="32"/>
      <c r="AE332" s="32"/>
      <c r="AF332" s="32"/>
      <c r="AG332" s="32"/>
      <c r="AH332" s="32"/>
      <c r="AI332" s="32"/>
      <c r="AJ332" s="32"/>
      <c r="AK332" s="32"/>
      <c r="AL332" s="32"/>
      <c r="AM332" s="32"/>
      <c r="AN332" s="32">
        <v>0</v>
      </c>
      <c r="AO332" s="43"/>
      <c r="AP332" s="32"/>
      <c r="AQ332" s="32"/>
      <c r="AR332" s="32">
        <v>0</v>
      </c>
      <c r="AS332" s="32"/>
      <c r="AT332" s="32"/>
      <c r="AU332" s="32"/>
      <c r="AV332" s="32"/>
      <c r="AW332" s="32"/>
      <c r="AX332" s="32"/>
      <c r="AY332" s="32"/>
      <c r="AZ332" s="32"/>
      <c r="BA332" s="32"/>
      <c r="BB332" s="32"/>
      <c r="BC332" s="32"/>
      <c r="BD332" s="32"/>
      <c r="BE332" s="39"/>
      <c r="BF332" s="40">
        <v>0</v>
      </c>
      <c r="BG332" s="40">
        <v>5690300</v>
      </c>
      <c r="BH332" s="40">
        <f t="shared" si="16"/>
        <v>56903000</v>
      </c>
      <c r="BI332" s="41"/>
      <c r="BJ332" s="42" t="s">
        <v>6326</v>
      </c>
      <c r="BK332" s="42"/>
    </row>
    <row r="333" spans="1:63" ht="66" customHeight="1">
      <c r="A333" s="28">
        <v>324</v>
      </c>
      <c r="B333" s="29" t="s">
        <v>1379</v>
      </c>
      <c r="C333" s="29" t="s">
        <v>1380</v>
      </c>
      <c r="D333" s="29"/>
      <c r="E333" s="29" t="s">
        <v>1381</v>
      </c>
      <c r="F333" s="29" t="s">
        <v>1382</v>
      </c>
      <c r="G333" s="29"/>
      <c r="H333" s="30"/>
      <c r="I333" s="28" t="s">
        <v>84</v>
      </c>
      <c r="J333" s="28"/>
      <c r="K333" s="28"/>
      <c r="L333" s="31"/>
      <c r="M333" s="31"/>
      <c r="N333" s="32"/>
      <c r="O333" s="32">
        <v>0</v>
      </c>
      <c r="P333" s="32">
        <f t="shared" si="15"/>
        <v>0</v>
      </c>
      <c r="Q333" s="33">
        <v>30</v>
      </c>
      <c r="R333" s="34">
        <f t="shared" si="17"/>
        <v>15</v>
      </c>
      <c r="S333" s="32"/>
      <c r="T333" s="32"/>
      <c r="U333" s="32"/>
      <c r="V333" s="32"/>
      <c r="W333" s="32"/>
      <c r="X333" s="32"/>
      <c r="Y333" s="32"/>
      <c r="Z333" s="43"/>
      <c r="AA333" s="32"/>
      <c r="AB333" s="32"/>
      <c r="AC333" s="78">
        <v>15</v>
      </c>
      <c r="AD333" s="32"/>
      <c r="AE333" s="32"/>
      <c r="AF333" s="32"/>
      <c r="AG333" s="32"/>
      <c r="AH333" s="32"/>
      <c r="AI333" s="32"/>
      <c r="AJ333" s="32"/>
      <c r="AK333" s="32"/>
      <c r="AL333" s="32"/>
      <c r="AM333" s="32"/>
      <c r="AN333" s="32">
        <v>0</v>
      </c>
      <c r="AO333" s="43"/>
      <c r="AP333" s="32"/>
      <c r="AQ333" s="32"/>
      <c r="AR333" s="32">
        <v>0</v>
      </c>
      <c r="AS333" s="32"/>
      <c r="AT333" s="32"/>
      <c r="AU333" s="32"/>
      <c r="AV333" s="32"/>
      <c r="AW333" s="32"/>
      <c r="AX333" s="32"/>
      <c r="AY333" s="32"/>
      <c r="AZ333" s="32"/>
      <c r="BA333" s="32"/>
      <c r="BB333" s="32"/>
      <c r="BC333" s="32"/>
      <c r="BD333" s="32"/>
      <c r="BE333" s="39"/>
      <c r="BF333" s="40">
        <v>0</v>
      </c>
      <c r="BG333" s="40">
        <v>4700000</v>
      </c>
      <c r="BH333" s="40">
        <f t="shared" si="16"/>
        <v>70500000</v>
      </c>
      <c r="BI333" s="41"/>
      <c r="BJ333" s="315" t="s">
        <v>6326</v>
      </c>
      <c r="BK333" s="42"/>
    </row>
    <row r="334" spans="1:63" ht="82.5" customHeight="1">
      <c r="A334" s="28">
        <v>325</v>
      </c>
      <c r="B334" s="29" t="s">
        <v>1383</v>
      </c>
      <c r="C334" s="29" t="s">
        <v>1384</v>
      </c>
      <c r="D334" s="29"/>
      <c r="E334" s="29" t="s">
        <v>1385</v>
      </c>
      <c r="F334" s="29" t="s">
        <v>1386</v>
      </c>
      <c r="G334" s="29"/>
      <c r="H334" s="30"/>
      <c r="I334" s="28" t="s">
        <v>84</v>
      </c>
      <c r="J334" s="28"/>
      <c r="K334" s="28"/>
      <c r="L334" s="31"/>
      <c r="M334" s="31"/>
      <c r="N334" s="32"/>
      <c r="O334" s="32">
        <v>0</v>
      </c>
      <c r="P334" s="32">
        <f t="shared" si="15"/>
        <v>0</v>
      </c>
      <c r="Q334" s="33">
        <v>35</v>
      </c>
      <c r="R334" s="34">
        <f t="shared" si="17"/>
        <v>15</v>
      </c>
      <c r="S334" s="32"/>
      <c r="T334" s="32"/>
      <c r="U334" s="32"/>
      <c r="V334" s="32"/>
      <c r="W334" s="32"/>
      <c r="X334" s="32"/>
      <c r="Y334" s="32"/>
      <c r="Z334" s="43"/>
      <c r="AA334" s="32"/>
      <c r="AB334" s="32"/>
      <c r="AC334" s="78">
        <v>15</v>
      </c>
      <c r="AD334" s="32"/>
      <c r="AE334" s="32"/>
      <c r="AF334" s="32"/>
      <c r="AG334" s="32"/>
      <c r="AH334" s="32"/>
      <c r="AI334" s="32"/>
      <c r="AJ334" s="32"/>
      <c r="AK334" s="32"/>
      <c r="AL334" s="32"/>
      <c r="AM334" s="32"/>
      <c r="AN334" s="32">
        <v>0</v>
      </c>
      <c r="AO334" s="43"/>
      <c r="AP334" s="32"/>
      <c r="AQ334" s="32"/>
      <c r="AR334" s="32">
        <v>0</v>
      </c>
      <c r="AS334" s="32"/>
      <c r="AT334" s="32"/>
      <c r="AU334" s="32"/>
      <c r="AV334" s="32"/>
      <c r="AW334" s="32"/>
      <c r="AX334" s="32"/>
      <c r="AY334" s="32"/>
      <c r="AZ334" s="32"/>
      <c r="BA334" s="32"/>
      <c r="BB334" s="32"/>
      <c r="BC334" s="32"/>
      <c r="BD334" s="32"/>
      <c r="BE334" s="39"/>
      <c r="BF334" s="40">
        <v>0</v>
      </c>
      <c r="BG334" s="40">
        <v>4700000</v>
      </c>
      <c r="BH334" s="40">
        <f t="shared" si="16"/>
        <v>70500000</v>
      </c>
      <c r="BI334" s="41"/>
      <c r="BJ334" s="315" t="s">
        <v>6326</v>
      </c>
      <c r="BK334" s="42"/>
    </row>
    <row r="335" spans="1:63" ht="181.5" customHeight="1">
      <c r="A335" s="28">
        <v>326</v>
      </c>
      <c r="B335" s="29" t="s">
        <v>1387</v>
      </c>
      <c r="C335" s="29" t="s">
        <v>1388</v>
      </c>
      <c r="D335" s="29"/>
      <c r="E335" s="29" t="s">
        <v>1389</v>
      </c>
      <c r="F335" s="29" t="s">
        <v>1390</v>
      </c>
      <c r="G335" s="29"/>
      <c r="H335" s="30"/>
      <c r="I335" s="28" t="s">
        <v>84</v>
      </c>
      <c r="J335" s="28"/>
      <c r="K335" s="28"/>
      <c r="L335" s="31"/>
      <c r="M335" s="31"/>
      <c r="N335" s="32"/>
      <c r="O335" s="32">
        <v>0</v>
      </c>
      <c r="P335" s="32">
        <f t="shared" si="15"/>
        <v>0</v>
      </c>
      <c r="Q335" s="33">
        <v>30</v>
      </c>
      <c r="R335" s="34">
        <f t="shared" si="17"/>
        <v>17</v>
      </c>
      <c r="S335" s="32"/>
      <c r="T335" s="32"/>
      <c r="U335" s="32"/>
      <c r="V335" s="32"/>
      <c r="W335" s="32"/>
      <c r="X335" s="32"/>
      <c r="Y335" s="32"/>
      <c r="Z335" s="43"/>
      <c r="AA335" s="32"/>
      <c r="AB335" s="32"/>
      <c r="AC335" s="78">
        <v>15</v>
      </c>
      <c r="AD335" s="32"/>
      <c r="AE335" s="32"/>
      <c r="AF335" s="32"/>
      <c r="AG335" s="32">
        <v>2</v>
      </c>
      <c r="AH335" s="32"/>
      <c r="AI335" s="32"/>
      <c r="AJ335" s="32"/>
      <c r="AK335" s="32"/>
      <c r="AL335" s="32"/>
      <c r="AM335" s="32"/>
      <c r="AN335" s="32">
        <v>0</v>
      </c>
      <c r="AO335" s="43"/>
      <c r="AP335" s="32"/>
      <c r="AQ335" s="32"/>
      <c r="AR335" s="32">
        <v>0</v>
      </c>
      <c r="AS335" s="32"/>
      <c r="AT335" s="32"/>
      <c r="AU335" s="32"/>
      <c r="AV335" s="32"/>
      <c r="AW335" s="32"/>
      <c r="AX335" s="32"/>
      <c r="AY335" s="32"/>
      <c r="AZ335" s="32"/>
      <c r="BA335" s="32"/>
      <c r="BB335" s="32"/>
      <c r="BC335" s="32"/>
      <c r="BD335" s="32"/>
      <c r="BE335" s="39"/>
      <c r="BF335" s="40">
        <v>0</v>
      </c>
      <c r="BG335" s="40">
        <v>6600000</v>
      </c>
      <c r="BH335" s="40">
        <f t="shared" si="16"/>
        <v>112200000</v>
      </c>
      <c r="BI335" s="41"/>
      <c r="BJ335" s="315" t="s">
        <v>6328</v>
      </c>
      <c r="BK335" s="42"/>
    </row>
    <row r="336" spans="1:63" ht="99" customHeight="1">
      <c r="A336" s="28">
        <v>327</v>
      </c>
      <c r="B336" s="29" t="s">
        <v>1391</v>
      </c>
      <c r="C336" s="29" t="s">
        <v>1392</v>
      </c>
      <c r="D336" s="29"/>
      <c r="E336" s="29" t="s">
        <v>1393</v>
      </c>
      <c r="F336" s="29" t="s">
        <v>1394</v>
      </c>
      <c r="G336" s="29"/>
      <c r="H336" s="30"/>
      <c r="I336" s="28" t="s">
        <v>84</v>
      </c>
      <c r="J336" s="28"/>
      <c r="K336" s="28"/>
      <c r="L336" s="31"/>
      <c r="M336" s="31"/>
      <c r="N336" s="32"/>
      <c r="O336" s="32">
        <v>3</v>
      </c>
      <c r="P336" s="32">
        <f t="shared" si="15"/>
        <v>3</v>
      </c>
      <c r="Q336" s="33">
        <v>30</v>
      </c>
      <c r="R336" s="34">
        <f t="shared" si="17"/>
        <v>15</v>
      </c>
      <c r="S336" s="32"/>
      <c r="T336" s="32"/>
      <c r="U336" s="32"/>
      <c r="V336" s="32"/>
      <c r="W336" s="32"/>
      <c r="X336" s="32"/>
      <c r="Y336" s="32"/>
      <c r="Z336" s="43"/>
      <c r="AA336" s="32"/>
      <c r="AB336" s="32"/>
      <c r="AC336" s="78">
        <v>15</v>
      </c>
      <c r="AD336" s="32"/>
      <c r="AE336" s="32"/>
      <c r="AF336" s="32"/>
      <c r="AG336" s="32"/>
      <c r="AH336" s="32"/>
      <c r="AI336" s="32"/>
      <c r="AJ336" s="32"/>
      <c r="AK336" s="32"/>
      <c r="AL336" s="32"/>
      <c r="AM336" s="32"/>
      <c r="AN336" s="32">
        <v>0</v>
      </c>
      <c r="AO336" s="43"/>
      <c r="AP336" s="32"/>
      <c r="AQ336" s="32"/>
      <c r="AR336" s="32">
        <v>0</v>
      </c>
      <c r="AS336" s="32"/>
      <c r="AT336" s="32"/>
      <c r="AU336" s="32"/>
      <c r="AV336" s="32"/>
      <c r="AW336" s="32"/>
      <c r="AX336" s="32"/>
      <c r="AY336" s="32"/>
      <c r="AZ336" s="32"/>
      <c r="BA336" s="32"/>
      <c r="BB336" s="32"/>
      <c r="BC336" s="32"/>
      <c r="BD336" s="32"/>
      <c r="BE336" s="39"/>
      <c r="BF336" s="40">
        <v>0</v>
      </c>
      <c r="BG336" s="40">
        <v>17155250</v>
      </c>
      <c r="BH336" s="40">
        <f t="shared" si="16"/>
        <v>257328750</v>
      </c>
      <c r="BI336" s="41"/>
      <c r="BJ336" s="315" t="s">
        <v>6326</v>
      </c>
      <c r="BK336" s="42"/>
    </row>
    <row r="337" spans="1:63" ht="99" customHeight="1">
      <c r="A337" s="28">
        <v>328</v>
      </c>
      <c r="B337" s="29" t="s">
        <v>1395</v>
      </c>
      <c r="C337" s="29" t="s">
        <v>1396</v>
      </c>
      <c r="D337" s="29"/>
      <c r="E337" s="29" t="s">
        <v>1393</v>
      </c>
      <c r="F337" s="29" t="s">
        <v>1397</v>
      </c>
      <c r="G337" s="29"/>
      <c r="H337" s="30"/>
      <c r="I337" s="28" t="s">
        <v>84</v>
      </c>
      <c r="J337" s="28"/>
      <c r="K337" s="28"/>
      <c r="L337" s="31"/>
      <c r="M337" s="31"/>
      <c r="N337" s="32"/>
      <c r="O337" s="32">
        <v>1</v>
      </c>
      <c r="P337" s="32">
        <f t="shared" si="15"/>
        <v>1</v>
      </c>
      <c r="Q337" s="33">
        <v>30</v>
      </c>
      <c r="R337" s="34">
        <f t="shared" si="17"/>
        <v>15</v>
      </c>
      <c r="S337" s="32"/>
      <c r="T337" s="32"/>
      <c r="U337" s="32"/>
      <c r="V337" s="32"/>
      <c r="W337" s="32"/>
      <c r="X337" s="32"/>
      <c r="Y337" s="32"/>
      <c r="Z337" s="43"/>
      <c r="AA337" s="32"/>
      <c r="AB337" s="32"/>
      <c r="AC337" s="78">
        <v>15</v>
      </c>
      <c r="AD337" s="32"/>
      <c r="AE337" s="32"/>
      <c r="AF337" s="32"/>
      <c r="AG337" s="32"/>
      <c r="AH337" s="32"/>
      <c r="AI337" s="32"/>
      <c r="AJ337" s="32"/>
      <c r="AK337" s="32"/>
      <c r="AL337" s="32"/>
      <c r="AM337" s="32"/>
      <c r="AN337" s="32">
        <v>0</v>
      </c>
      <c r="AO337" s="43"/>
      <c r="AP337" s="32"/>
      <c r="AQ337" s="32"/>
      <c r="AR337" s="32">
        <v>0</v>
      </c>
      <c r="AS337" s="32"/>
      <c r="AT337" s="32"/>
      <c r="AU337" s="32"/>
      <c r="AV337" s="32"/>
      <c r="AW337" s="32"/>
      <c r="AX337" s="32"/>
      <c r="AY337" s="32"/>
      <c r="AZ337" s="32"/>
      <c r="BA337" s="32"/>
      <c r="BB337" s="32"/>
      <c r="BC337" s="32"/>
      <c r="BD337" s="32"/>
      <c r="BE337" s="39"/>
      <c r="BF337" s="40">
        <v>0</v>
      </c>
      <c r="BG337" s="40">
        <v>17155250</v>
      </c>
      <c r="BH337" s="40">
        <f t="shared" si="16"/>
        <v>257328750</v>
      </c>
      <c r="BI337" s="41"/>
      <c r="BJ337" s="315" t="s">
        <v>6326</v>
      </c>
      <c r="BK337" s="42"/>
    </row>
    <row r="338" spans="1:63" ht="82.5" customHeight="1">
      <c r="A338" s="28">
        <v>329</v>
      </c>
      <c r="B338" s="29" t="s">
        <v>1398</v>
      </c>
      <c r="C338" s="29" t="s">
        <v>1399</v>
      </c>
      <c r="D338" s="29"/>
      <c r="E338" s="29" t="s">
        <v>1400</v>
      </c>
      <c r="F338" s="29" t="s">
        <v>1401</v>
      </c>
      <c r="G338" s="29"/>
      <c r="H338" s="30"/>
      <c r="I338" s="28" t="s">
        <v>84</v>
      </c>
      <c r="J338" s="28"/>
      <c r="K338" s="28"/>
      <c r="L338" s="31"/>
      <c r="M338" s="31"/>
      <c r="N338" s="32"/>
      <c r="O338" s="32">
        <v>0</v>
      </c>
      <c r="P338" s="32">
        <f t="shared" si="15"/>
        <v>0</v>
      </c>
      <c r="Q338" s="33">
        <v>200</v>
      </c>
      <c r="R338" s="34">
        <f t="shared" si="17"/>
        <v>0</v>
      </c>
      <c r="S338" s="32"/>
      <c r="T338" s="32"/>
      <c r="U338" s="32"/>
      <c r="V338" s="32"/>
      <c r="W338" s="32"/>
      <c r="X338" s="32"/>
      <c r="Y338" s="32"/>
      <c r="Z338" s="43"/>
      <c r="AA338" s="32"/>
      <c r="AB338" s="32"/>
      <c r="AC338" s="44"/>
      <c r="AD338" s="32"/>
      <c r="AE338" s="32"/>
      <c r="AF338" s="32"/>
      <c r="AG338" s="32"/>
      <c r="AH338" s="32"/>
      <c r="AI338" s="32"/>
      <c r="AJ338" s="32"/>
      <c r="AK338" s="32"/>
      <c r="AL338" s="32"/>
      <c r="AM338" s="32"/>
      <c r="AN338" s="32">
        <v>0</v>
      </c>
      <c r="AO338" s="43"/>
      <c r="AP338" s="32"/>
      <c r="AQ338" s="32"/>
      <c r="AR338" s="32">
        <v>0</v>
      </c>
      <c r="AS338" s="32"/>
      <c r="AT338" s="32"/>
      <c r="AU338" s="32"/>
      <c r="AV338" s="32"/>
      <c r="AW338" s="32"/>
      <c r="AX338" s="32"/>
      <c r="AY338" s="32"/>
      <c r="AZ338" s="32"/>
      <c r="BA338" s="32"/>
      <c r="BB338" s="32"/>
      <c r="BC338" s="32"/>
      <c r="BD338" s="32"/>
      <c r="BE338" s="39"/>
      <c r="BF338" s="40">
        <v>0</v>
      </c>
      <c r="BG338" s="40">
        <v>9483950</v>
      </c>
      <c r="BH338" s="40">
        <f t="shared" si="16"/>
        <v>0</v>
      </c>
      <c r="BI338" s="41"/>
      <c r="BJ338" s="42"/>
      <c r="BK338" s="42"/>
    </row>
    <row r="339" spans="1:63" ht="181.5" customHeight="1">
      <c r="A339" s="28">
        <v>330</v>
      </c>
      <c r="B339" s="29" t="s">
        <v>1402</v>
      </c>
      <c r="C339" s="29" t="s">
        <v>1403</v>
      </c>
      <c r="D339" s="29"/>
      <c r="E339" s="29" t="s">
        <v>1404</v>
      </c>
      <c r="F339" s="29" t="s">
        <v>1405</v>
      </c>
      <c r="G339" s="29"/>
      <c r="H339" s="30"/>
      <c r="I339" s="28" t="s">
        <v>84</v>
      </c>
      <c r="J339" s="28"/>
      <c r="K339" s="28"/>
      <c r="L339" s="31"/>
      <c r="M339" s="31"/>
      <c r="N339" s="32"/>
      <c r="O339" s="32">
        <v>0</v>
      </c>
      <c r="P339" s="32">
        <f t="shared" si="15"/>
        <v>0</v>
      </c>
      <c r="Q339" s="33">
        <v>500</v>
      </c>
      <c r="R339" s="34">
        <f t="shared" si="17"/>
        <v>500</v>
      </c>
      <c r="S339" s="32"/>
      <c r="T339" s="32"/>
      <c r="U339" s="32"/>
      <c r="V339" s="32"/>
      <c r="W339" s="32"/>
      <c r="X339" s="32"/>
      <c r="Y339" s="32"/>
      <c r="Z339" s="43"/>
      <c r="AA339" s="32"/>
      <c r="AB339" s="32"/>
      <c r="AC339" s="48">
        <v>500</v>
      </c>
      <c r="AD339" s="32"/>
      <c r="AE339" s="32"/>
      <c r="AF339" s="32"/>
      <c r="AG339" s="32"/>
      <c r="AH339" s="32"/>
      <c r="AI339" s="32"/>
      <c r="AJ339" s="32"/>
      <c r="AK339" s="32"/>
      <c r="AL339" s="32"/>
      <c r="AM339" s="32"/>
      <c r="AN339" s="32">
        <v>0</v>
      </c>
      <c r="AO339" s="43"/>
      <c r="AP339" s="32"/>
      <c r="AQ339" s="32"/>
      <c r="AR339" s="32">
        <v>0</v>
      </c>
      <c r="AS339" s="32"/>
      <c r="AT339" s="32"/>
      <c r="AU339" s="32"/>
      <c r="AV339" s="32"/>
      <c r="AW339" s="32"/>
      <c r="AX339" s="32"/>
      <c r="AY339" s="32"/>
      <c r="AZ339" s="32"/>
      <c r="BA339" s="32"/>
      <c r="BB339" s="32"/>
      <c r="BC339" s="32"/>
      <c r="BD339" s="32"/>
      <c r="BE339" s="39"/>
      <c r="BF339" s="40">
        <v>0</v>
      </c>
      <c r="BG339" s="40">
        <v>9800000</v>
      </c>
      <c r="BH339" s="40">
        <f t="shared" si="16"/>
        <v>4900000000</v>
      </c>
      <c r="BI339" s="41"/>
      <c r="BJ339" s="315" t="s">
        <v>6326</v>
      </c>
      <c r="BK339" s="42"/>
    </row>
    <row r="340" spans="1:63" ht="214.5" customHeight="1">
      <c r="A340" s="28">
        <v>331</v>
      </c>
      <c r="B340" s="29" t="s">
        <v>1406</v>
      </c>
      <c r="C340" s="29" t="s">
        <v>1407</v>
      </c>
      <c r="D340" s="29"/>
      <c r="E340" s="29" t="s">
        <v>1408</v>
      </c>
      <c r="F340" s="29" t="s">
        <v>1409</v>
      </c>
      <c r="G340" s="29"/>
      <c r="H340" s="30"/>
      <c r="I340" s="28" t="s">
        <v>84</v>
      </c>
      <c r="J340" s="28"/>
      <c r="K340" s="28"/>
      <c r="L340" s="31"/>
      <c r="M340" s="31"/>
      <c r="N340" s="32"/>
      <c r="O340" s="32">
        <v>0</v>
      </c>
      <c r="P340" s="32">
        <f t="shared" si="15"/>
        <v>0</v>
      </c>
      <c r="Q340" s="33">
        <v>30</v>
      </c>
      <c r="R340" s="34">
        <f t="shared" si="17"/>
        <v>0</v>
      </c>
      <c r="S340" s="32"/>
      <c r="T340" s="32"/>
      <c r="U340" s="32"/>
      <c r="V340" s="32"/>
      <c r="W340" s="32"/>
      <c r="X340" s="32"/>
      <c r="Y340" s="32"/>
      <c r="Z340" s="43"/>
      <c r="AA340" s="32"/>
      <c r="AB340" s="32"/>
      <c r="AC340" s="44"/>
      <c r="AD340" s="32"/>
      <c r="AE340" s="32"/>
      <c r="AF340" s="32"/>
      <c r="AG340" s="32"/>
      <c r="AH340" s="32"/>
      <c r="AI340" s="32"/>
      <c r="AJ340" s="32"/>
      <c r="AK340" s="32"/>
      <c r="AL340" s="32"/>
      <c r="AM340" s="32"/>
      <c r="AN340" s="32">
        <v>0</v>
      </c>
      <c r="AO340" s="43"/>
      <c r="AP340" s="32"/>
      <c r="AQ340" s="32"/>
      <c r="AR340" s="32">
        <v>0</v>
      </c>
      <c r="AS340" s="32"/>
      <c r="AT340" s="32"/>
      <c r="AU340" s="32"/>
      <c r="AV340" s="32"/>
      <c r="AW340" s="32"/>
      <c r="AX340" s="32"/>
      <c r="AY340" s="32"/>
      <c r="AZ340" s="32"/>
      <c r="BA340" s="32"/>
      <c r="BB340" s="32"/>
      <c r="BC340" s="32"/>
      <c r="BD340" s="32"/>
      <c r="BE340" s="39"/>
      <c r="BF340" s="40">
        <v>0</v>
      </c>
      <c r="BG340" s="40">
        <v>5990000</v>
      </c>
      <c r="BH340" s="40">
        <f t="shared" si="16"/>
        <v>0</v>
      </c>
      <c r="BI340" s="41"/>
      <c r="BJ340" s="42"/>
      <c r="BK340" s="42"/>
    </row>
    <row r="341" spans="1:63" ht="66" customHeight="1">
      <c r="A341" s="28">
        <v>332</v>
      </c>
      <c r="B341" s="29" t="s">
        <v>1410</v>
      </c>
      <c r="C341" s="29" t="s">
        <v>1411</v>
      </c>
      <c r="D341" s="29"/>
      <c r="E341" s="29" t="s">
        <v>1412</v>
      </c>
      <c r="F341" s="29" t="s">
        <v>1413</v>
      </c>
      <c r="G341" s="29"/>
      <c r="H341" s="30"/>
      <c r="I341" s="28" t="s">
        <v>84</v>
      </c>
      <c r="J341" s="28"/>
      <c r="K341" s="28"/>
      <c r="L341" s="31"/>
      <c r="M341" s="31"/>
      <c r="N341" s="32"/>
      <c r="O341" s="32">
        <v>0</v>
      </c>
      <c r="P341" s="32">
        <f t="shared" si="15"/>
        <v>0</v>
      </c>
      <c r="Q341" s="33">
        <v>100</v>
      </c>
      <c r="R341" s="34">
        <f t="shared" si="17"/>
        <v>0</v>
      </c>
      <c r="S341" s="32"/>
      <c r="T341" s="32"/>
      <c r="U341" s="32"/>
      <c r="V341" s="32"/>
      <c r="W341" s="32"/>
      <c r="X341" s="32"/>
      <c r="Y341" s="32"/>
      <c r="Z341" s="43"/>
      <c r="AA341" s="32"/>
      <c r="AB341" s="32"/>
      <c r="AC341" s="44"/>
      <c r="AD341" s="32"/>
      <c r="AE341" s="32"/>
      <c r="AF341" s="32"/>
      <c r="AG341" s="32"/>
      <c r="AH341" s="32"/>
      <c r="AI341" s="32"/>
      <c r="AJ341" s="32"/>
      <c r="AK341" s="32"/>
      <c r="AL341" s="32"/>
      <c r="AM341" s="32"/>
      <c r="AN341" s="32">
        <v>0</v>
      </c>
      <c r="AO341" s="43"/>
      <c r="AP341" s="32"/>
      <c r="AQ341" s="32"/>
      <c r="AR341" s="32">
        <v>0</v>
      </c>
      <c r="AS341" s="32"/>
      <c r="AT341" s="32"/>
      <c r="AU341" s="32"/>
      <c r="AV341" s="32"/>
      <c r="AW341" s="32"/>
      <c r="AX341" s="32"/>
      <c r="AY341" s="32"/>
      <c r="AZ341" s="32"/>
      <c r="BA341" s="32"/>
      <c r="BB341" s="32"/>
      <c r="BC341" s="32"/>
      <c r="BD341" s="32"/>
      <c r="BE341" s="39"/>
      <c r="BF341" s="40">
        <v>0</v>
      </c>
      <c r="BG341" s="40">
        <v>3886090</v>
      </c>
      <c r="BH341" s="40">
        <f t="shared" si="16"/>
        <v>0</v>
      </c>
      <c r="BI341" s="41"/>
      <c r="BJ341" s="42"/>
      <c r="BK341" s="42"/>
    </row>
    <row r="342" spans="1:63" ht="214.5" customHeight="1">
      <c r="A342" s="28">
        <v>333</v>
      </c>
      <c r="B342" s="29" t="s">
        <v>1414</v>
      </c>
      <c r="C342" s="29" t="s">
        <v>1415</v>
      </c>
      <c r="D342" s="29"/>
      <c r="E342" s="29" t="s">
        <v>1416</v>
      </c>
      <c r="F342" s="29" t="s">
        <v>1417</v>
      </c>
      <c r="G342" s="29"/>
      <c r="H342" s="30"/>
      <c r="I342" s="28" t="s">
        <v>84</v>
      </c>
      <c r="J342" s="28"/>
      <c r="K342" s="28"/>
      <c r="L342" s="31"/>
      <c r="M342" s="31"/>
      <c r="N342" s="32"/>
      <c r="O342" s="32">
        <v>0</v>
      </c>
      <c r="P342" s="32">
        <f t="shared" si="15"/>
        <v>0</v>
      </c>
      <c r="Q342" s="33">
        <v>5</v>
      </c>
      <c r="R342" s="34">
        <f t="shared" si="17"/>
        <v>10</v>
      </c>
      <c r="S342" s="32"/>
      <c r="T342" s="32"/>
      <c r="U342" s="32"/>
      <c r="V342" s="32"/>
      <c r="W342" s="32"/>
      <c r="X342" s="32"/>
      <c r="Y342" s="32"/>
      <c r="Z342" s="43"/>
      <c r="AA342" s="32"/>
      <c r="AB342" s="32"/>
      <c r="AC342" s="78">
        <v>10</v>
      </c>
      <c r="AD342" s="32"/>
      <c r="AE342" s="32"/>
      <c r="AF342" s="32"/>
      <c r="AG342" s="32"/>
      <c r="AH342" s="32"/>
      <c r="AI342" s="32"/>
      <c r="AJ342" s="32"/>
      <c r="AK342" s="32"/>
      <c r="AL342" s="32"/>
      <c r="AM342" s="32"/>
      <c r="AN342" s="32">
        <v>0</v>
      </c>
      <c r="AO342" s="43"/>
      <c r="AP342" s="32"/>
      <c r="AQ342" s="32"/>
      <c r="AR342" s="32">
        <v>0</v>
      </c>
      <c r="AS342" s="32"/>
      <c r="AT342" s="32"/>
      <c r="AU342" s="32"/>
      <c r="AV342" s="32"/>
      <c r="AW342" s="32"/>
      <c r="AX342" s="32"/>
      <c r="AY342" s="32"/>
      <c r="AZ342" s="32"/>
      <c r="BA342" s="32"/>
      <c r="BB342" s="32"/>
      <c r="BC342" s="32"/>
      <c r="BD342" s="32"/>
      <c r="BE342" s="39"/>
      <c r="BF342" s="40">
        <v>0</v>
      </c>
      <c r="BG342" s="40">
        <v>5990000</v>
      </c>
      <c r="BH342" s="40">
        <f t="shared" si="16"/>
        <v>59900000</v>
      </c>
      <c r="BI342" s="41"/>
      <c r="BJ342" s="315" t="s">
        <v>6326</v>
      </c>
      <c r="BK342" s="42"/>
    </row>
    <row r="343" spans="1:63" ht="165" customHeight="1">
      <c r="A343" s="28">
        <v>334</v>
      </c>
      <c r="B343" s="29" t="s">
        <v>1418</v>
      </c>
      <c r="C343" s="29" t="s">
        <v>1419</v>
      </c>
      <c r="D343" s="29"/>
      <c r="E343" s="29" t="s">
        <v>1420</v>
      </c>
      <c r="F343" s="29" t="s">
        <v>1421</v>
      </c>
      <c r="G343" s="29"/>
      <c r="H343" s="30"/>
      <c r="I343" s="28" t="s">
        <v>84</v>
      </c>
      <c r="J343" s="28"/>
      <c r="K343" s="28"/>
      <c r="L343" s="31"/>
      <c r="M343" s="31"/>
      <c r="N343" s="32"/>
      <c r="O343" s="32">
        <v>0</v>
      </c>
      <c r="P343" s="32">
        <f t="shared" si="15"/>
        <v>0</v>
      </c>
      <c r="Q343" s="33">
        <v>60</v>
      </c>
      <c r="R343" s="34">
        <f t="shared" si="17"/>
        <v>55</v>
      </c>
      <c r="S343" s="32"/>
      <c r="T343" s="32"/>
      <c r="U343" s="32"/>
      <c r="V343" s="32"/>
      <c r="W343" s="32"/>
      <c r="X343" s="32"/>
      <c r="Y343" s="32"/>
      <c r="Z343" s="43"/>
      <c r="AA343" s="32"/>
      <c r="AB343" s="32"/>
      <c r="AC343" s="48">
        <v>50</v>
      </c>
      <c r="AD343" s="32">
        <v>5</v>
      </c>
      <c r="AE343" s="32"/>
      <c r="AF343" s="32"/>
      <c r="AG343" s="32"/>
      <c r="AH343" s="32"/>
      <c r="AI343" s="32"/>
      <c r="AJ343" s="32"/>
      <c r="AK343" s="32"/>
      <c r="AL343" s="32"/>
      <c r="AM343" s="32"/>
      <c r="AN343" s="32">
        <v>0</v>
      </c>
      <c r="AO343" s="45"/>
      <c r="AP343" s="32"/>
      <c r="AQ343" s="32"/>
      <c r="AR343" s="32">
        <v>0</v>
      </c>
      <c r="AS343" s="32"/>
      <c r="AT343" s="32"/>
      <c r="AU343" s="32"/>
      <c r="AV343" s="32"/>
      <c r="AW343" s="32"/>
      <c r="AX343" s="32"/>
      <c r="AY343" s="32"/>
      <c r="AZ343" s="32"/>
      <c r="BA343" s="32"/>
      <c r="BB343" s="32"/>
      <c r="BC343" s="32"/>
      <c r="BD343" s="32"/>
      <c r="BE343" s="39"/>
      <c r="BF343" s="40">
        <v>0</v>
      </c>
      <c r="BG343" s="40">
        <v>7700000</v>
      </c>
      <c r="BH343" s="40">
        <f t="shared" si="16"/>
        <v>423500000</v>
      </c>
      <c r="BI343" s="41"/>
      <c r="BJ343" s="315" t="s">
        <v>6328</v>
      </c>
      <c r="BK343" s="42"/>
    </row>
    <row r="344" spans="1:63" ht="132" customHeight="1">
      <c r="A344" s="28">
        <v>335</v>
      </c>
      <c r="B344" s="29" t="s">
        <v>1422</v>
      </c>
      <c r="C344" s="29" t="s">
        <v>1423</v>
      </c>
      <c r="D344" s="29"/>
      <c r="E344" s="29" t="s">
        <v>1424</v>
      </c>
      <c r="F344" s="29" t="s">
        <v>1425</v>
      </c>
      <c r="G344" s="29"/>
      <c r="H344" s="30"/>
      <c r="I344" s="28" t="s">
        <v>84</v>
      </c>
      <c r="J344" s="28"/>
      <c r="K344" s="28"/>
      <c r="L344" s="31"/>
      <c r="M344" s="31"/>
      <c r="N344" s="32"/>
      <c r="O344" s="32">
        <v>0</v>
      </c>
      <c r="P344" s="32">
        <f t="shared" si="15"/>
        <v>0</v>
      </c>
      <c r="Q344" s="33">
        <v>102</v>
      </c>
      <c r="R344" s="34">
        <f t="shared" si="17"/>
        <v>50</v>
      </c>
      <c r="S344" s="32"/>
      <c r="T344" s="32"/>
      <c r="U344" s="32"/>
      <c r="V344" s="32"/>
      <c r="W344" s="32"/>
      <c r="X344" s="32"/>
      <c r="Y344" s="32"/>
      <c r="Z344" s="54"/>
      <c r="AA344" s="32"/>
      <c r="AB344" s="32"/>
      <c r="AC344" s="78">
        <v>50</v>
      </c>
      <c r="AD344" s="32"/>
      <c r="AE344" s="32"/>
      <c r="AF344" s="32"/>
      <c r="AG344" s="32"/>
      <c r="AH344" s="32"/>
      <c r="AI344" s="32"/>
      <c r="AJ344" s="32"/>
      <c r="AK344" s="32"/>
      <c r="AL344" s="32"/>
      <c r="AM344" s="32"/>
      <c r="AN344" s="32">
        <v>0</v>
      </c>
      <c r="AO344" s="43"/>
      <c r="AP344" s="32"/>
      <c r="AQ344" s="32"/>
      <c r="AR344" s="32">
        <v>0</v>
      </c>
      <c r="AS344" s="32"/>
      <c r="AT344" s="32"/>
      <c r="AU344" s="32"/>
      <c r="AV344" s="32"/>
      <c r="AW344" s="32"/>
      <c r="AX344" s="32"/>
      <c r="AY344" s="32"/>
      <c r="AZ344" s="32"/>
      <c r="BA344" s="32"/>
      <c r="BB344" s="32"/>
      <c r="BC344" s="32"/>
      <c r="BD344" s="32"/>
      <c r="BE344" s="39"/>
      <c r="BF344" s="40">
        <v>0</v>
      </c>
      <c r="BG344" s="40">
        <v>9800000</v>
      </c>
      <c r="BH344" s="40">
        <f t="shared" si="16"/>
        <v>490000000</v>
      </c>
      <c r="BI344" s="41"/>
      <c r="BJ344" s="315" t="s">
        <v>6326</v>
      </c>
      <c r="BK344" s="42"/>
    </row>
    <row r="345" spans="1:63" ht="99" customHeight="1">
      <c r="A345" s="28">
        <v>336</v>
      </c>
      <c r="B345" s="29" t="s">
        <v>1426</v>
      </c>
      <c r="C345" s="29" t="s">
        <v>1427</v>
      </c>
      <c r="D345" s="29"/>
      <c r="E345" s="29" t="s">
        <v>1428</v>
      </c>
      <c r="F345" s="29" t="s">
        <v>1429</v>
      </c>
      <c r="G345" s="29"/>
      <c r="H345" s="30"/>
      <c r="I345" s="28" t="s">
        <v>84</v>
      </c>
      <c r="J345" s="28"/>
      <c r="K345" s="28"/>
      <c r="L345" s="31"/>
      <c r="M345" s="31"/>
      <c r="N345" s="32"/>
      <c r="O345" s="32">
        <v>0</v>
      </c>
      <c r="P345" s="32">
        <f t="shared" si="15"/>
        <v>0</v>
      </c>
      <c r="Q345" s="33">
        <v>10</v>
      </c>
      <c r="R345" s="34">
        <f t="shared" si="17"/>
        <v>50</v>
      </c>
      <c r="S345" s="32"/>
      <c r="T345" s="32"/>
      <c r="U345" s="32"/>
      <c r="V345" s="32"/>
      <c r="W345" s="32"/>
      <c r="X345" s="32"/>
      <c r="Y345" s="32"/>
      <c r="Z345" s="43"/>
      <c r="AA345" s="32"/>
      <c r="AB345" s="32"/>
      <c r="AC345" s="78">
        <v>50</v>
      </c>
      <c r="AD345" s="32"/>
      <c r="AE345" s="32"/>
      <c r="AF345" s="32"/>
      <c r="AG345" s="32"/>
      <c r="AH345" s="32"/>
      <c r="AI345" s="32"/>
      <c r="AJ345" s="32"/>
      <c r="AK345" s="32"/>
      <c r="AL345" s="32"/>
      <c r="AM345" s="32"/>
      <c r="AN345" s="32">
        <v>0</v>
      </c>
      <c r="AO345" s="43"/>
      <c r="AP345" s="32"/>
      <c r="AQ345" s="32"/>
      <c r="AR345" s="32">
        <v>0</v>
      </c>
      <c r="AS345" s="32"/>
      <c r="AT345" s="32"/>
      <c r="AU345" s="32"/>
      <c r="AV345" s="32"/>
      <c r="AW345" s="32"/>
      <c r="AX345" s="32"/>
      <c r="AY345" s="32"/>
      <c r="AZ345" s="32"/>
      <c r="BA345" s="32"/>
      <c r="BB345" s="32"/>
      <c r="BC345" s="32"/>
      <c r="BD345" s="32"/>
      <c r="BE345" s="39"/>
      <c r="BF345" s="40">
        <v>0</v>
      </c>
      <c r="BG345" s="40">
        <v>15320550</v>
      </c>
      <c r="BH345" s="40">
        <f t="shared" si="16"/>
        <v>766027500</v>
      </c>
      <c r="BI345" s="41"/>
      <c r="BJ345" s="315" t="s">
        <v>6326</v>
      </c>
      <c r="BK345" s="42"/>
    </row>
    <row r="346" spans="1:63" ht="144" customHeight="1">
      <c r="A346" s="28">
        <v>337</v>
      </c>
      <c r="B346" s="29" t="s">
        <v>1430</v>
      </c>
      <c r="C346" s="29" t="s">
        <v>1431</v>
      </c>
      <c r="D346" s="29"/>
      <c r="E346" s="29" t="s">
        <v>1432</v>
      </c>
      <c r="F346" s="29" t="s">
        <v>1433</v>
      </c>
      <c r="G346" s="96" t="s">
        <v>1434</v>
      </c>
      <c r="H346" s="30"/>
      <c r="I346" s="28" t="s">
        <v>84</v>
      </c>
      <c r="J346" s="28"/>
      <c r="K346" s="28"/>
      <c r="L346" s="31"/>
      <c r="M346" s="31"/>
      <c r="N346" s="32"/>
      <c r="O346" s="32">
        <v>0</v>
      </c>
      <c r="P346" s="32">
        <f t="shared" si="15"/>
        <v>0</v>
      </c>
      <c r="Q346" s="33">
        <v>500</v>
      </c>
      <c r="R346" s="34">
        <f t="shared" si="17"/>
        <v>300</v>
      </c>
      <c r="S346" s="32"/>
      <c r="T346" s="32"/>
      <c r="U346" s="32"/>
      <c r="V346" s="32"/>
      <c r="W346" s="32"/>
      <c r="X346" s="32"/>
      <c r="Y346" s="32"/>
      <c r="Z346" s="43"/>
      <c r="AA346" s="32"/>
      <c r="AB346" s="32"/>
      <c r="AC346" s="97">
        <v>300</v>
      </c>
      <c r="AD346" s="32"/>
      <c r="AE346" s="32"/>
      <c r="AF346" s="32"/>
      <c r="AG346" s="32"/>
      <c r="AH346" s="32"/>
      <c r="AI346" s="32"/>
      <c r="AJ346" s="32"/>
      <c r="AK346" s="32"/>
      <c r="AL346" s="32"/>
      <c r="AM346" s="32"/>
      <c r="AN346" s="32">
        <v>0</v>
      </c>
      <c r="AO346" s="45"/>
      <c r="AP346" s="32"/>
      <c r="AQ346" s="32"/>
      <c r="AR346" s="32">
        <v>0</v>
      </c>
      <c r="AS346" s="32"/>
      <c r="AT346" s="32"/>
      <c r="AU346" s="32"/>
      <c r="AV346" s="32"/>
      <c r="AW346" s="32"/>
      <c r="AX346" s="32"/>
      <c r="AY346" s="32"/>
      <c r="AZ346" s="32"/>
      <c r="BA346" s="32"/>
      <c r="BB346" s="32"/>
      <c r="BC346" s="32"/>
      <c r="BD346" s="32"/>
      <c r="BE346" s="39"/>
      <c r="BF346" s="40">
        <v>0</v>
      </c>
      <c r="BG346" s="40">
        <v>2070000</v>
      </c>
      <c r="BH346" s="40">
        <f t="shared" si="16"/>
        <v>621000000</v>
      </c>
      <c r="BI346" s="41"/>
      <c r="BJ346" s="315" t="s">
        <v>6326</v>
      </c>
      <c r="BK346" s="42"/>
    </row>
    <row r="347" spans="1:63" ht="168.75" customHeight="1">
      <c r="A347" s="28">
        <v>338</v>
      </c>
      <c r="B347" s="29" t="s">
        <v>1435</v>
      </c>
      <c r="C347" s="29" t="s">
        <v>1436</v>
      </c>
      <c r="D347" s="29"/>
      <c r="E347" s="29" t="s">
        <v>1437</v>
      </c>
      <c r="F347" s="29" t="s">
        <v>1438</v>
      </c>
      <c r="G347" s="29"/>
      <c r="H347" s="30"/>
      <c r="I347" s="28" t="s">
        <v>84</v>
      </c>
      <c r="J347" s="28"/>
      <c r="K347" s="28"/>
      <c r="L347" s="31"/>
      <c r="M347" s="31"/>
      <c r="N347" s="32"/>
      <c r="O347" s="32">
        <v>0</v>
      </c>
      <c r="P347" s="32">
        <f t="shared" si="15"/>
        <v>0</v>
      </c>
      <c r="Q347" s="33">
        <v>300</v>
      </c>
      <c r="R347" s="34">
        <f t="shared" si="17"/>
        <v>300</v>
      </c>
      <c r="S347" s="32"/>
      <c r="T347" s="32"/>
      <c r="U347" s="32"/>
      <c r="V347" s="32"/>
      <c r="W347" s="32"/>
      <c r="X347" s="32"/>
      <c r="Y347" s="32"/>
      <c r="Z347" s="54"/>
      <c r="AA347" s="32"/>
      <c r="AB347" s="32"/>
      <c r="AC347" s="48">
        <v>300</v>
      </c>
      <c r="AD347" s="32"/>
      <c r="AE347" s="32"/>
      <c r="AF347" s="32"/>
      <c r="AG347" s="32"/>
      <c r="AH347" s="32"/>
      <c r="AI347" s="32"/>
      <c r="AJ347" s="32"/>
      <c r="AK347" s="32"/>
      <c r="AL347" s="32"/>
      <c r="AM347" s="32"/>
      <c r="AN347" s="32">
        <v>0</v>
      </c>
      <c r="AO347" s="45"/>
      <c r="AP347" s="32"/>
      <c r="AQ347" s="32"/>
      <c r="AR347" s="32">
        <v>0</v>
      </c>
      <c r="AS347" s="32"/>
      <c r="AT347" s="32"/>
      <c r="AU347" s="32"/>
      <c r="AV347" s="32"/>
      <c r="AW347" s="32"/>
      <c r="AX347" s="32"/>
      <c r="AY347" s="32"/>
      <c r="AZ347" s="32"/>
      <c r="BA347" s="32"/>
      <c r="BB347" s="32"/>
      <c r="BC347" s="32"/>
      <c r="BD347" s="32"/>
      <c r="BE347" s="39"/>
      <c r="BF347" s="40">
        <v>0</v>
      </c>
      <c r="BG347" s="40">
        <v>3500000</v>
      </c>
      <c r="BH347" s="40">
        <f t="shared" si="16"/>
        <v>1050000000</v>
      </c>
      <c r="BI347" s="41"/>
      <c r="BJ347" s="315" t="s">
        <v>6326</v>
      </c>
      <c r="BK347" s="42"/>
    </row>
    <row r="348" spans="1:63" ht="247.5" customHeight="1">
      <c r="A348" s="28">
        <v>339</v>
      </c>
      <c r="B348" s="29" t="s">
        <v>1439</v>
      </c>
      <c r="C348" s="29" t="s">
        <v>1440</v>
      </c>
      <c r="D348" s="29"/>
      <c r="E348" s="29" t="s">
        <v>1441</v>
      </c>
      <c r="F348" s="29" t="s">
        <v>1442</v>
      </c>
      <c r="G348" s="29"/>
      <c r="H348" s="30"/>
      <c r="I348" s="28" t="s">
        <v>84</v>
      </c>
      <c r="J348" s="28"/>
      <c r="K348" s="28"/>
      <c r="L348" s="31"/>
      <c r="M348" s="31"/>
      <c r="N348" s="32"/>
      <c r="O348" s="32">
        <v>0</v>
      </c>
      <c r="P348" s="32">
        <f t="shared" si="15"/>
        <v>0</v>
      </c>
      <c r="Q348" s="33">
        <v>500</v>
      </c>
      <c r="R348" s="34">
        <f t="shared" si="17"/>
        <v>300</v>
      </c>
      <c r="S348" s="32"/>
      <c r="T348" s="32"/>
      <c r="U348" s="32"/>
      <c r="V348" s="32"/>
      <c r="W348" s="32"/>
      <c r="X348" s="32"/>
      <c r="Y348" s="32"/>
      <c r="Z348" s="54"/>
      <c r="AA348" s="32"/>
      <c r="AB348" s="32"/>
      <c r="AC348" s="48">
        <v>300</v>
      </c>
      <c r="AD348" s="32"/>
      <c r="AE348" s="32"/>
      <c r="AF348" s="32"/>
      <c r="AG348" s="32"/>
      <c r="AH348" s="32"/>
      <c r="AI348" s="32"/>
      <c r="AJ348" s="32"/>
      <c r="AK348" s="32"/>
      <c r="AL348" s="32"/>
      <c r="AM348" s="32"/>
      <c r="AN348" s="32">
        <v>0</v>
      </c>
      <c r="AO348" s="45"/>
      <c r="AP348" s="32"/>
      <c r="AQ348" s="32"/>
      <c r="AR348" s="32">
        <v>0</v>
      </c>
      <c r="AS348" s="32"/>
      <c r="AT348" s="32"/>
      <c r="AU348" s="32"/>
      <c r="AV348" s="32"/>
      <c r="AW348" s="32"/>
      <c r="AX348" s="32"/>
      <c r="AY348" s="32"/>
      <c r="AZ348" s="32"/>
      <c r="BA348" s="32"/>
      <c r="BB348" s="32"/>
      <c r="BC348" s="32"/>
      <c r="BD348" s="32"/>
      <c r="BE348" s="39"/>
      <c r="BF348" s="40" t="s">
        <v>1443</v>
      </c>
      <c r="BG348" s="40">
        <v>4389000</v>
      </c>
      <c r="BH348" s="40">
        <f t="shared" si="16"/>
        <v>1316700000</v>
      </c>
      <c r="BI348" s="41"/>
      <c r="BJ348" s="315" t="s">
        <v>6326</v>
      </c>
      <c r="BK348" s="42"/>
    </row>
    <row r="349" spans="1:63" ht="165" customHeight="1">
      <c r="A349" s="28">
        <v>340</v>
      </c>
      <c r="B349" s="29" t="s">
        <v>1444</v>
      </c>
      <c r="C349" s="29" t="s">
        <v>1445</v>
      </c>
      <c r="D349" s="29"/>
      <c r="E349" s="29" t="s">
        <v>1446</v>
      </c>
      <c r="F349" s="29" t="s">
        <v>1447</v>
      </c>
      <c r="G349" s="29"/>
      <c r="H349" s="30"/>
      <c r="I349" s="28" t="s">
        <v>1448</v>
      </c>
      <c r="J349" s="28"/>
      <c r="K349" s="28"/>
      <c r="L349" s="31"/>
      <c r="M349" s="31"/>
      <c r="N349" s="32"/>
      <c r="O349" s="32">
        <v>0</v>
      </c>
      <c r="P349" s="32">
        <f t="shared" si="15"/>
        <v>0</v>
      </c>
      <c r="Q349" s="33">
        <v>500</v>
      </c>
      <c r="R349" s="34">
        <f t="shared" si="17"/>
        <v>200</v>
      </c>
      <c r="S349" s="32"/>
      <c r="T349" s="32"/>
      <c r="U349" s="32"/>
      <c r="V349" s="32"/>
      <c r="W349" s="32"/>
      <c r="X349" s="32"/>
      <c r="Y349" s="32"/>
      <c r="Z349" s="54"/>
      <c r="AA349" s="32"/>
      <c r="AB349" s="32"/>
      <c r="AC349" s="44"/>
      <c r="AD349" s="32"/>
      <c r="AE349" s="32"/>
      <c r="AF349" s="32"/>
      <c r="AG349" s="32"/>
      <c r="AH349" s="32"/>
      <c r="AI349" s="32"/>
      <c r="AJ349" s="32"/>
      <c r="AK349" s="32"/>
      <c r="AL349" s="32"/>
      <c r="AM349" s="32"/>
      <c r="AN349" s="32">
        <v>0</v>
      </c>
      <c r="AO349" s="43"/>
      <c r="AP349" s="32"/>
      <c r="AQ349" s="32"/>
      <c r="AR349" s="32">
        <v>0</v>
      </c>
      <c r="AS349" s="32">
        <v>100</v>
      </c>
      <c r="AT349" s="32"/>
      <c r="AU349" s="37">
        <v>100</v>
      </c>
      <c r="AV349" s="32"/>
      <c r="AW349" s="32"/>
      <c r="AX349" s="32"/>
      <c r="AY349" s="32"/>
      <c r="AZ349" s="32"/>
      <c r="BA349" s="32"/>
      <c r="BB349" s="32"/>
      <c r="BC349" s="32"/>
      <c r="BD349" s="32"/>
      <c r="BE349" s="39"/>
      <c r="BF349" s="40" t="s">
        <v>1449</v>
      </c>
      <c r="BG349" s="40">
        <v>240000</v>
      </c>
      <c r="BH349" s="40">
        <f t="shared" si="16"/>
        <v>48000000</v>
      </c>
      <c r="BI349" s="41"/>
      <c r="BJ349" s="315" t="s">
        <v>6039</v>
      </c>
      <c r="BK349" s="42"/>
    </row>
    <row r="350" spans="1:63" ht="165" customHeight="1">
      <c r="A350" s="28">
        <v>341</v>
      </c>
      <c r="B350" s="29" t="s">
        <v>1450</v>
      </c>
      <c r="C350" s="29" t="s">
        <v>1451</v>
      </c>
      <c r="D350" s="29"/>
      <c r="E350" s="29" t="s">
        <v>1452</v>
      </c>
      <c r="F350" s="29" t="s">
        <v>1453</v>
      </c>
      <c r="G350" s="29"/>
      <c r="H350" s="30"/>
      <c r="I350" s="28" t="s">
        <v>1448</v>
      </c>
      <c r="J350" s="28"/>
      <c r="K350" s="28"/>
      <c r="L350" s="31"/>
      <c r="M350" s="31"/>
      <c r="N350" s="32"/>
      <c r="O350" s="32">
        <v>0</v>
      </c>
      <c r="P350" s="32">
        <f t="shared" si="15"/>
        <v>0</v>
      </c>
      <c r="Q350" s="33">
        <v>174</v>
      </c>
      <c r="R350" s="34">
        <f t="shared" si="17"/>
        <v>250</v>
      </c>
      <c r="S350" s="32"/>
      <c r="T350" s="32"/>
      <c r="U350" s="32"/>
      <c r="V350" s="32"/>
      <c r="W350" s="32"/>
      <c r="X350" s="32"/>
      <c r="Y350" s="32"/>
      <c r="Z350" s="43"/>
      <c r="AA350" s="32"/>
      <c r="AB350" s="32"/>
      <c r="AC350" s="44"/>
      <c r="AD350" s="32"/>
      <c r="AE350" s="32"/>
      <c r="AF350" s="32"/>
      <c r="AG350" s="32"/>
      <c r="AH350" s="32"/>
      <c r="AI350" s="32"/>
      <c r="AJ350" s="32"/>
      <c r="AK350" s="32"/>
      <c r="AL350" s="32"/>
      <c r="AM350" s="32"/>
      <c r="AN350" s="32">
        <v>0</v>
      </c>
      <c r="AO350" s="43"/>
      <c r="AP350" s="32"/>
      <c r="AQ350" s="32"/>
      <c r="AR350" s="32">
        <v>0</v>
      </c>
      <c r="AS350" s="32">
        <v>200</v>
      </c>
      <c r="AT350" s="32"/>
      <c r="AU350" s="37">
        <v>50</v>
      </c>
      <c r="AV350" s="32"/>
      <c r="AW350" s="32"/>
      <c r="AX350" s="32"/>
      <c r="AY350" s="32"/>
      <c r="AZ350" s="32"/>
      <c r="BA350" s="32"/>
      <c r="BB350" s="32"/>
      <c r="BC350" s="32"/>
      <c r="BD350" s="32"/>
      <c r="BE350" s="39"/>
      <c r="BF350" s="40">
        <v>0</v>
      </c>
      <c r="BG350" s="40">
        <v>850000</v>
      </c>
      <c r="BH350" s="40">
        <f t="shared" si="16"/>
        <v>212500000</v>
      </c>
      <c r="BI350" s="41"/>
      <c r="BJ350" s="315" t="s">
        <v>6039</v>
      </c>
      <c r="BK350" s="42"/>
    </row>
    <row r="351" spans="1:63" ht="87" customHeight="1">
      <c r="A351" s="28">
        <v>342</v>
      </c>
      <c r="B351" s="29" t="s">
        <v>1454</v>
      </c>
      <c r="C351" s="29" t="s">
        <v>1455</v>
      </c>
      <c r="D351" s="29"/>
      <c r="E351" s="29" t="s">
        <v>1456</v>
      </c>
      <c r="F351" s="29" t="s">
        <v>1457</v>
      </c>
      <c r="G351" s="29"/>
      <c r="H351" s="30"/>
      <c r="I351" s="28" t="s">
        <v>1448</v>
      </c>
      <c r="J351" s="28"/>
      <c r="K351" s="28"/>
      <c r="L351" s="31">
        <v>300</v>
      </c>
      <c r="M351" s="31">
        <v>156</v>
      </c>
      <c r="N351" s="32"/>
      <c r="O351" s="32">
        <v>0</v>
      </c>
      <c r="P351" s="32">
        <f t="shared" si="15"/>
        <v>0</v>
      </c>
      <c r="Q351" s="33">
        <v>50</v>
      </c>
      <c r="R351" s="34">
        <f t="shared" si="17"/>
        <v>750</v>
      </c>
      <c r="S351" s="32"/>
      <c r="T351" s="32"/>
      <c r="U351" s="32"/>
      <c r="V351" s="32"/>
      <c r="W351" s="32"/>
      <c r="X351" s="32"/>
      <c r="Y351" s="32"/>
      <c r="Z351" s="43"/>
      <c r="AA351" s="32"/>
      <c r="AB351" s="32">
        <v>50</v>
      </c>
      <c r="AC351" s="44"/>
      <c r="AD351" s="32"/>
      <c r="AE351" s="32"/>
      <c r="AF351" s="32">
        <v>500</v>
      </c>
      <c r="AG351" s="32"/>
      <c r="AH351" s="32"/>
      <c r="AI351" s="32"/>
      <c r="AJ351" s="32"/>
      <c r="AK351" s="32">
        <v>100</v>
      </c>
      <c r="AL351" s="32"/>
      <c r="AM351" s="32"/>
      <c r="AN351" s="32">
        <v>0</v>
      </c>
      <c r="AO351" s="43"/>
      <c r="AP351" s="32"/>
      <c r="AQ351" s="32"/>
      <c r="AR351" s="32">
        <v>0</v>
      </c>
      <c r="AS351" s="32"/>
      <c r="AT351" s="32"/>
      <c r="AU351" s="37">
        <v>100</v>
      </c>
      <c r="AV351" s="32"/>
      <c r="AW351" s="32"/>
      <c r="AX351" s="32"/>
      <c r="AY351" s="32"/>
      <c r="AZ351" s="32"/>
      <c r="BA351" s="32"/>
      <c r="BB351" s="32"/>
      <c r="BC351" s="32"/>
      <c r="BD351" s="32"/>
      <c r="BE351" s="39"/>
      <c r="BF351" s="40">
        <v>0</v>
      </c>
      <c r="BG351" s="40">
        <v>455000</v>
      </c>
      <c r="BH351" s="40">
        <f t="shared" si="16"/>
        <v>341250000</v>
      </c>
      <c r="BI351" s="41"/>
      <c r="BJ351" s="315" t="s">
        <v>6039</v>
      </c>
      <c r="BK351" s="42"/>
    </row>
    <row r="352" spans="1:63" ht="293.25" customHeight="1">
      <c r="A352" s="28">
        <v>343</v>
      </c>
      <c r="B352" s="29" t="s">
        <v>1458</v>
      </c>
      <c r="C352" s="29" t="s">
        <v>1459</v>
      </c>
      <c r="D352" s="29"/>
      <c r="E352" s="29" t="s">
        <v>1452</v>
      </c>
      <c r="F352" s="29" t="s">
        <v>1460</v>
      </c>
      <c r="G352" s="29"/>
      <c r="H352" s="30"/>
      <c r="I352" s="28" t="s">
        <v>1448</v>
      </c>
      <c r="J352" s="28"/>
      <c r="K352" s="28"/>
      <c r="L352" s="31">
        <v>98</v>
      </c>
      <c r="M352" s="31">
        <v>110</v>
      </c>
      <c r="N352" s="32"/>
      <c r="O352" s="32">
        <v>0</v>
      </c>
      <c r="P352" s="32">
        <f t="shared" si="15"/>
        <v>0</v>
      </c>
      <c r="Q352" s="33">
        <v>500</v>
      </c>
      <c r="R352" s="34">
        <f t="shared" si="17"/>
        <v>1550</v>
      </c>
      <c r="S352" s="32"/>
      <c r="T352" s="32"/>
      <c r="U352" s="32"/>
      <c r="V352" s="32"/>
      <c r="W352" s="32"/>
      <c r="X352" s="32"/>
      <c r="Y352" s="32"/>
      <c r="Z352" s="43"/>
      <c r="AA352" s="32"/>
      <c r="AB352" s="32"/>
      <c r="AC352" s="44"/>
      <c r="AD352" s="32"/>
      <c r="AE352" s="32"/>
      <c r="AF352" s="32"/>
      <c r="AG352" s="32"/>
      <c r="AH352" s="32"/>
      <c r="AI352" s="32"/>
      <c r="AJ352" s="32"/>
      <c r="AK352" s="32"/>
      <c r="AL352" s="32"/>
      <c r="AM352" s="32"/>
      <c r="AN352" s="32">
        <v>0</v>
      </c>
      <c r="AO352" s="43"/>
      <c r="AP352" s="32"/>
      <c r="AQ352" s="32"/>
      <c r="AR352" s="32">
        <v>0</v>
      </c>
      <c r="AS352" s="37">
        <v>1500</v>
      </c>
      <c r="AT352" s="32"/>
      <c r="AU352" s="37">
        <v>50</v>
      </c>
      <c r="AV352" s="32"/>
      <c r="AW352" s="32"/>
      <c r="AX352" s="32"/>
      <c r="AY352" s="32"/>
      <c r="AZ352" s="32"/>
      <c r="BA352" s="32"/>
      <c r="BB352" s="32"/>
      <c r="BC352" s="32"/>
      <c r="BD352" s="32"/>
      <c r="BE352" s="39"/>
      <c r="BF352" s="40">
        <v>0</v>
      </c>
      <c r="BG352" s="40">
        <v>850000</v>
      </c>
      <c r="BH352" s="40">
        <f t="shared" si="16"/>
        <v>1317500000</v>
      </c>
      <c r="BI352" s="41"/>
      <c r="BJ352" s="315" t="s">
        <v>6039</v>
      </c>
      <c r="BK352" s="42"/>
    </row>
    <row r="353" spans="1:63" ht="198" customHeight="1">
      <c r="A353" s="28">
        <v>344</v>
      </c>
      <c r="B353" s="29" t="s">
        <v>1461</v>
      </c>
      <c r="C353" s="29" t="s">
        <v>1462</v>
      </c>
      <c r="D353" s="29"/>
      <c r="E353" s="29" t="s">
        <v>1456</v>
      </c>
      <c r="F353" s="29" t="s">
        <v>1463</v>
      </c>
      <c r="G353" s="29"/>
      <c r="H353" s="30"/>
      <c r="I353" s="28" t="s">
        <v>1448</v>
      </c>
      <c r="J353" s="28"/>
      <c r="K353" s="28"/>
      <c r="L353" s="31"/>
      <c r="M353" s="31"/>
      <c r="N353" s="32"/>
      <c r="O353" s="32">
        <v>0</v>
      </c>
      <c r="P353" s="32">
        <f t="shared" si="15"/>
        <v>0</v>
      </c>
      <c r="Q353" s="33">
        <v>500</v>
      </c>
      <c r="R353" s="34">
        <f t="shared" si="17"/>
        <v>105</v>
      </c>
      <c r="S353" s="32"/>
      <c r="T353" s="32"/>
      <c r="U353" s="32"/>
      <c r="V353" s="32"/>
      <c r="W353" s="32"/>
      <c r="X353" s="32"/>
      <c r="Y353" s="32"/>
      <c r="Z353" s="43"/>
      <c r="AA353" s="32"/>
      <c r="AB353" s="32"/>
      <c r="AC353" s="44"/>
      <c r="AD353" s="32"/>
      <c r="AE353" s="32"/>
      <c r="AF353" s="32"/>
      <c r="AG353" s="32"/>
      <c r="AH353" s="32"/>
      <c r="AI353" s="32"/>
      <c r="AJ353" s="32"/>
      <c r="AK353" s="32"/>
      <c r="AL353" s="32"/>
      <c r="AM353" s="32"/>
      <c r="AN353" s="32">
        <v>0</v>
      </c>
      <c r="AO353" s="43"/>
      <c r="AP353" s="32"/>
      <c r="AQ353" s="32"/>
      <c r="AR353" s="32">
        <v>0</v>
      </c>
      <c r="AS353" s="37">
        <v>5</v>
      </c>
      <c r="AT353" s="32"/>
      <c r="AU353" s="37">
        <v>100</v>
      </c>
      <c r="AV353" s="32"/>
      <c r="AW353" s="32"/>
      <c r="AX353" s="32"/>
      <c r="AY353" s="32"/>
      <c r="AZ353" s="32"/>
      <c r="BA353" s="32"/>
      <c r="BB353" s="32"/>
      <c r="BC353" s="32"/>
      <c r="BD353" s="32"/>
      <c r="BE353" s="39"/>
      <c r="BF353" s="40">
        <v>0</v>
      </c>
      <c r="BG353" s="40">
        <v>455000</v>
      </c>
      <c r="BH353" s="40">
        <f t="shared" si="16"/>
        <v>47775000</v>
      </c>
      <c r="BI353" s="41"/>
      <c r="BJ353" s="315" t="s">
        <v>6039</v>
      </c>
      <c r="BK353" s="42"/>
    </row>
    <row r="354" spans="1:63" ht="66" customHeight="1">
      <c r="A354" s="28">
        <v>345</v>
      </c>
      <c r="B354" s="29" t="s">
        <v>1464</v>
      </c>
      <c r="C354" s="29" t="s">
        <v>1465</v>
      </c>
      <c r="D354" s="29"/>
      <c r="E354" s="29" t="s">
        <v>1466</v>
      </c>
      <c r="F354" s="29" t="s">
        <v>1467</v>
      </c>
      <c r="G354" s="29"/>
      <c r="H354" s="30"/>
      <c r="I354" s="28" t="s">
        <v>1468</v>
      </c>
      <c r="J354" s="28"/>
      <c r="K354" s="28"/>
      <c r="L354" s="31"/>
      <c r="M354" s="31"/>
      <c r="N354" s="32"/>
      <c r="O354" s="32">
        <v>0</v>
      </c>
      <c r="P354" s="32">
        <f t="shared" si="15"/>
        <v>0</v>
      </c>
      <c r="Q354" s="33">
        <v>1050</v>
      </c>
      <c r="R354" s="34">
        <f t="shared" si="17"/>
        <v>500</v>
      </c>
      <c r="S354" s="32"/>
      <c r="T354" s="32"/>
      <c r="U354" s="32"/>
      <c r="V354" s="32"/>
      <c r="W354" s="32"/>
      <c r="X354" s="32"/>
      <c r="Y354" s="32"/>
      <c r="Z354" s="43"/>
      <c r="AA354" s="32"/>
      <c r="AB354" s="32"/>
      <c r="AC354" s="44"/>
      <c r="AD354" s="32"/>
      <c r="AE354" s="32"/>
      <c r="AF354" s="32"/>
      <c r="AG354" s="32"/>
      <c r="AH354" s="32"/>
      <c r="AI354" s="32"/>
      <c r="AJ354" s="32"/>
      <c r="AK354" s="32"/>
      <c r="AL354" s="32"/>
      <c r="AM354" s="32"/>
      <c r="AN354" s="32">
        <v>0</v>
      </c>
      <c r="AO354" s="43"/>
      <c r="AP354" s="32"/>
      <c r="AQ354" s="32"/>
      <c r="AR354" s="32">
        <v>0</v>
      </c>
      <c r="AS354" s="32">
        <v>500</v>
      </c>
      <c r="AT354" s="32"/>
      <c r="AU354" s="32"/>
      <c r="AV354" s="32"/>
      <c r="AW354" s="32"/>
      <c r="AX354" s="32"/>
      <c r="AY354" s="32"/>
      <c r="AZ354" s="32"/>
      <c r="BA354" s="32"/>
      <c r="BB354" s="32"/>
      <c r="BC354" s="32"/>
      <c r="BD354" s="32"/>
      <c r="BE354" s="39"/>
      <c r="BF354" s="40">
        <v>0</v>
      </c>
      <c r="BG354" s="40">
        <v>19000</v>
      </c>
      <c r="BH354" s="40">
        <f t="shared" si="16"/>
        <v>9500000</v>
      </c>
      <c r="BI354" s="41"/>
      <c r="BJ354" s="315" t="s">
        <v>6039</v>
      </c>
      <c r="BK354" s="42"/>
    </row>
    <row r="355" spans="1:63" ht="115.5" customHeight="1">
      <c r="A355" s="28">
        <v>346</v>
      </c>
      <c r="B355" s="29" t="s">
        <v>1469</v>
      </c>
      <c r="C355" s="29" t="s">
        <v>1470</v>
      </c>
      <c r="D355" s="29"/>
      <c r="E355" s="29" t="s">
        <v>1471</v>
      </c>
      <c r="F355" s="29" t="s">
        <v>1472</v>
      </c>
      <c r="G355" s="29"/>
      <c r="H355" s="30"/>
      <c r="I355" s="28" t="s">
        <v>1468</v>
      </c>
      <c r="J355" s="28"/>
      <c r="K355" s="28"/>
      <c r="L355" s="31"/>
      <c r="M355" s="31"/>
      <c r="N355" s="32"/>
      <c r="O355" s="32">
        <v>0</v>
      </c>
      <c r="P355" s="32">
        <f t="shared" si="15"/>
        <v>0</v>
      </c>
      <c r="Q355" s="33">
        <v>700</v>
      </c>
      <c r="R355" s="34">
        <f t="shared" si="17"/>
        <v>510</v>
      </c>
      <c r="S355" s="32"/>
      <c r="T355" s="32"/>
      <c r="U355" s="32"/>
      <c r="V355" s="32"/>
      <c r="W355" s="32"/>
      <c r="X355" s="32"/>
      <c r="Y355" s="32"/>
      <c r="Z355" s="91">
        <v>300</v>
      </c>
      <c r="AA355" s="32"/>
      <c r="AB355" s="32"/>
      <c r="AC355" s="48"/>
      <c r="AD355" s="32"/>
      <c r="AE355" s="32"/>
      <c r="AF355" s="32"/>
      <c r="AG355" s="32"/>
      <c r="AH355" s="32"/>
      <c r="AI355" s="32"/>
      <c r="AJ355" s="32"/>
      <c r="AK355" s="32">
        <v>200</v>
      </c>
      <c r="AL355" s="32"/>
      <c r="AM355" s="32"/>
      <c r="AN355" s="32">
        <v>0</v>
      </c>
      <c r="AO355" s="45"/>
      <c r="AP355" s="32"/>
      <c r="AQ355" s="32"/>
      <c r="AR355" s="32">
        <v>0</v>
      </c>
      <c r="AS355" s="32"/>
      <c r="AT355" s="32"/>
      <c r="AU355" s="32"/>
      <c r="AV355" s="32"/>
      <c r="AW355" s="32"/>
      <c r="AX355" s="32"/>
      <c r="AY355" s="32"/>
      <c r="AZ355" s="32"/>
      <c r="BA355" s="51">
        <v>10</v>
      </c>
      <c r="BB355" s="32"/>
      <c r="BC355" s="32"/>
      <c r="BD355" s="32"/>
      <c r="BE355" s="39"/>
      <c r="BF355" s="40">
        <v>0</v>
      </c>
      <c r="BG355" s="40">
        <v>39000</v>
      </c>
      <c r="BH355" s="40">
        <f t="shared" si="16"/>
        <v>19890000</v>
      </c>
      <c r="BI355" s="41"/>
      <c r="BJ355" s="315" t="s">
        <v>6326</v>
      </c>
      <c r="BK355" s="42"/>
    </row>
    <row r="356" spans="1:63" ht="33" customHeight="1">
      <c r="A356" s="28">
        <v>347</v>
      </c>
      <c r="B356" s="29" t="s">
        <v>1473</v>
      </c>
      <c r="C356" s="29" t="s">
        <v>1474</v>
      </c>
      <c r="D356" s="29"/>
      <c r="E356" s="29"/>
      <c r="F356" s="29" t="s">
        <v>1475</v>
      </c>
      <c r="G356" s="29"/>
      <c r="H356" s="30"/>
      <c r="I356" s="28" t="s">
        <v>84</v>
      </c>
      <c r="J356" s="28"/>
      <c r="K356" s="28"/>
      <c r="L356" s="31"/>
      <c r="M356" s="31"/>
      <c r="N356" s="32"/>
      <c r="O356" s="32">
        <v>0</v>
      </c>
      <c r="P356" s="32">
        <f t="shared" si="15"/>
        <v>0</v>
      </c>
      <c r="Q356" s="33">
        <v>30</v>
      </c>
      <c r="R356" s="34">
        <f t="shared" si="17"/>
        <v>0</v>
      </c>
      <c r="S356" s="32"/>
      <c r="T356" s="32"/>
      <c r="U356" s="32"/>
      <c r="V356" s="32"/>
      <c r="W356" s="32"/>
      <c r="X356" s="32"/>
      <c r="Y356" s="32"/>
      <c r="Z356" s="47"/>
      <c r="AA356" s="32"/>
      <c r="AB356" s="32"/>
      <c r="AC356" s="44"/>
      <c r="AD356" s="32"/>
      <c r="AE356" s="32"/>
      <c r="AF356" s="32"/>
      <c r="AG356" s="32"/>
      <c r="AH356" s="32"/>
      <c r="AI356" s="32"/>
      <c r="AJ356" s="32"/>
      <c r="AK356" s="32"/>
      <c r="AL356" s="32"/>
      <c r="AM356" s="32"/>
      <c r="AN356" s="32">
        <v>0</v>
      </c>
      <c r="AO356" s="43"/>
      <c r="AP356" s="32"/>
      <c r="AQ356" s="32"/>
      <c r="AR356" s="32">
        <v>0</v>
      </c>
      <c r="AS356" s="32"/>
      <c r="AT356" s="32"/>
      <c r="AU356" s="32"/>
      <c r="AV356" s="32"/>
      <c r="AW356" s="32"/>
      <c r="AX356" s="32"/>
      <c r="AY356" s="32"/>
      <c r="AZ356" s="32"/>
      <c r="BA356" s="32"/>
      <c r="BB356" s="32"/>
      <c r="BC356" s="32"/>
      <c r="BD356" s="32"/>
      <c r="BE356" s="39"/>
      <c r="BF356" s="40">
        <v>0</v>
      </c>
      <c r="BG356" s="40">
        <v>1500000</v>
      </c>
      <c r="BH356" s="40">
        <f t="shared" si="16"/>
        <v>0</v>
      </c>
      <c r="BI356" s="41"/>
      <c r="BJ356" s="42"/>
      <c r="BK356" s="42"/>
    </row>
    <row r="357" spans="1:63" ht="49.5" customHeight="1">
      <c r="A357" s="28">
        <v>348</v>
      </c>
      <c r="B357" s="29" t="s">
        <v>1476</v>
      </c>
      <c r="C357" s="29" t="s">
        <v>1474</v>
      </c>
      <c r="D357" s="29"/>
      <c r="E357" s="29"/>
      <c r="F357" s="29" t="s">
        <v>1477</v>
      </c>
      <c r="G357" s="29"/>
      <c r="H357" s="30"/>
      <c r="I357" s="28" t="s">
        <v>1337</v>
      </c>
      <c r="J357" s="28"/>
      <c r="K357" s="28"/>
      <c r="L357" s="31"/>
      <c r="M357" s="31"/>
      <c r="N357" s="32"/>
      <c r="O357" s="32">
        <v>0</v>
      </c>
      <c r="P357" s="32">
        <f t="shared" si="15"/>
        <v>0</v>
      </c>
      <c r="Q357" s="33">
        <v>50</v>
      </c>
      <c r="R357" s="34">
        <f t="shared" si="17"/>
        <v>0</v>
      </c>
      <c r="S357" s="32"/>
      <c r="T357" s="32"/>
      <c r="U357" s="32"/>
      <c r="V357" s="32"/>
      <c r="W357" s="32"/>
      <c r="X357" s="32"/>
      <c r="Y357" s="32"/>
      <c r="Z357" s="43"/>
      <c r="AA357" s="32"/>
      <c r="AB357" s="32"/>
      <c r="AC357" s="44"/>
      <c r="AD357" s="32"/>
      <c r="AE357" s="32"/>
      <c r="AF357" s="32"/>
      <c r="AG357" s="32"/>
      <c r="AH357" s="32"/>
      <c r="AI357" s="32"/>
      <c r="AJ357" s="32"/>
      <c r="AK357" s="32"/>
      <c r="AL357" s="32"/>
      <c r="AM357" s="32"/>
      <c r="AN357" s="32">
        <v>0</v>
      </c>
      <c r="AO357" s="43"/>
      <c r="AP357" s="32"/>
      <c r="AQ357" s="32"/>
      <c r="AR357" s="32">
        <v>0</v>
      </c>
      <c r="AS357" s="32"/>
      <c r="AT357" s="32"/>
      <c r="AU357" s="32"/>
      <c r="AV357" s="32"/>
      <c r="AW357" s="32"/>
      <c r="AX357" s="32"/>
      <c r="AY357" s="32"/>
      <c r="AZ357" s="32"/>
      <c r="BA357" s="32"/>
      <c r="BB357" s="32"/>
      <c r="BC357" s="32"/>
      <c r="BD357" s="32"/>
      <c r="BE357" s="39"/>
      <c r="BF357" s="40">
        <v>0</v>
      </c>
      <c r="BG357" s="40">
        <v>990000</v>
      </c>
      <c r="BH357" s="40">
        <f t="shared" si="16"/>
        <v>0</v>
      </c>
      <c r="BI357" s="41"/>
      <c r="BJ357" s="42"/>
      <c r="BK357" s="42"/>
    </row>
    <row r="358" spans="1:63" ht="49.5" customHeight="1">
      <c r="A358" s="28">
        <v>349</v>
      </c>
      <c r="B358" s="29" t="s">
        <v>1478</v>
      </c>
      <c r="C358" s="29" t="s">
        <v>1474</v>
      </c>
      <c r="D358" s="29"/>
      <c r="E358" s="29"/>
      <c r="F358" s="29" t="s">
        <v>1479</v>
      </c>
      <c r="G358" s="29"/>
      <c r="H358" s="30"/>
      <c r="I358" s="28" t="s">
        <v>1337</v>
      </c>
      <c r="J358" s="28"/>
      <c r="K358" s="28"/>
      <c r="L358" s="31"/>
      <c r="M358" s="31"/>
      <c r="N358" s="32"/>
      <c r="O358" s="32">
        <v>0</v>
      </c>
      <c r="P358" s="32">
        <f t="shared" si="15"/>
        <v>0</v>
      </c>
      <c r="Q358" s="33">
        <v>50</v>
      </c>
      <c r="R358" s="34">
        <f t="shared" si="17"/>
        <v>0</v>
      </c>
      <c r="S358" s="32"/>
      <c r="T358" s="32"/>
      <c r="U358" s="32"/>
      <c r="V358" s="32"/>
      <c r="W358" s="32"/>
      <c r="X358" s="32"/>
      <c r="Y358" s="32"/>
      <c r="Z358" s="43"/>
      <c r="AA358" s="32"/>
      <c r="AB358" s="32"/>
      <c r="AC358" s="44"/>
      <c r="AD358" s="32"/>
      <c r="AE358" s="32"/>
      <c r="AF358" s="32"/>
      <c r="AG358" s="32"/>
      <c r="AH358" s="32"/>
      <c r="AI358" s="32"/>
      <c r="AJ358" s="32"/>
      <c r="AK358" s="32"/>
      <c r="AL358" s="32"/>
      <c r="AM358" s="32"/>
      <c r="AN358" s="32">
        <v>0</v>
      </c>
      <c r="AO358" s="43"/>
      <c r="AP358" s="32"/>
      <c r="AQ358" s="32"/>
      <c r="AR358" s="32">
        <v>0</v>
      </c>
      <c r="AS358" s="32"/>
      <c r="AT358" s="32"/>
      <c r="AU358" s="32"/>
      <c r="AV358" s="32"/>
      <c r="AW358" s="32"/>
      <c r="AX358" s="32"/>
      <c r="AY358" s="32"/>
      <c r="AZ358" s="32"/>
      <c r="BA358" s="32"/>
      <c r="BB358" s="32"/>
      <c r="BC358" s="32"/>
      <c r="BD358" s="32"/>
      <c r="BE358" s="39"/>
      <c r="BF358" s="40">
        <v>0</v>
      </c>
      <c r="BG358" s="40">
        <v>990000</v>
      </c>
      <c r="BH358" s="40">
        <f t="shared" si="16"/>
        <v>0</v>
      </c>
      <c r="BI358" s="41"/>
      <c r="BJ358" s="42"/>
      <c r="BK358" s="42"/>
    </row>
    <row r="359" spans="1:63" ht="66" customHeight="1">
      <c r="A359" s="28">
        <v>350</v>
      </c>
      <c r="B359" s="29" t="s">
        <v>1480</v>
      </c>
      <c r="C359" s="29" t="s">
        <v>1481</v>
      </c>
      <c r="D359" s="29"/>
      <c r="E359" s="29" t="s">
        <v>1482</v>
      </c>
      <c r="F359" s="29" t="s">
        <v>1483</v>
      </c>
      <c r="G359" s="29"/>
      <c r="H359" s="30"/>
      <c r="I359" s="28" t="s">
        <v>1484</v>
      </c>
      <c r="J359" s="28"/>
      <c r="K359" s="28"/>
      <c r="L359" s="31"/>
      <c r="M359" s="31"/>
      <c r="N359" s="32"/>
      <c r="O359" s="32">
        <v>0</v>
      </c>
      <c r="P359" s="32">
        <f t="shared" si="15"/>
        <v>0</v>
      </c>
      <c r="Q359" s="33">
        <v>80000</v>
      </c>
      <c r="R359" s="34">
        <f t="shared" si="17"/>
        <v>0</v>
      </c>
      <c r="S359" s="32"/>
      <c r="T359" s="32"/>
      <c r="U359" s="32"/>
      <c r="V359" s="32"/>
      <c r="W359" s="32"/>
      <c r="X359" s="32"/>
      <c r="Y359" s="32"/>
      <c r="Z359" s="43"/>
      <c r="AA359" s="32"/>
      <c r="AB359" s="32"/>
      <c r="AC359" s="44"/>
      <c r="AD359" s="32"/>
      <c r="AE359" s="32"/>
      <c r="AF359" s="32"/>
      <c r="AG359" s="32"/>
      <c r="AH359" s="32"/>
      <c r="AI359" s="32"/>
      <c r="AJ359" s="32"/>
      <c r="AK359" s="32"/>
      <c r="AL359" s="32"/>
      <c r="AM359" s="32"/>
      <c r="AN359" s="32">
        <v>0</v>
      </c>
      <c r="AO359" s="43"/>
      <c r="AP359" s="32"/>
      <c r="AQ359" s="32"/>
      <c r="AR359" s="32">
        <v>0</v>
      </c>
      <c r="AS359" s="32"/>
      <c r="AT359" s="32"/>
      <c r="AU359" s="32"/>
      <c r="AV359" s="32"/>
      <c r="AW359" s="32"/>
      <c r="AX359" s="32"/>
      <c r="AY359" s="32"/>
      <c r="AZ359" s="32"/>
      <c r="BA359" s="32"/>
      <c r="BB359" s="32"/>
      <c r="BC359" s="32"/>
      <c r="BD359" s="32"/>
      <c r="BE359" s="39"/>
      <c r="BF359" s="40">
        <v>0</v>
      </c>
      <c r="BG359" s="40">
        <v>1680</v>
      </c>
      <c r="BH359" s="40">
        <f t="shared" si="16"/>
        <v>0</v>
      </c>
      <c r="BI359" s="41"/>
      <c r="BJ359" s="42"/>
      <c r="BK359" s="42"/>
    </row>
    <row r="360" spans="1:63" ht="130.5" customHeight="1">
      <c r="A360" s="28">
        <v>351</v>
      </c>
      <c r="B360" s="29" t="s">
        <v>1485</v>
      </c>
      <c r="C360" s="29" t="s">
        <v>1486</v>
      </c>
      <c r="D360" s="29"/>
      <c r="E360" s="29" t="s">
        <v>1487</v>
      </c>
      <c r="F360" s="29" t="s">
        <v>1488</v>
      </c>
      <c r="G360" s="29"/>
      <c r="H360" s="30"/>
      <c r="I360" s="28" t="s">
        <v>88</v>
      </c>
      <c r="J360" s="28"/>
      <c r="K360" s="28"/>
      <c r="L360" s="31">
        <v>2513</v>
      </c>
      <c r="M360" s="31">
        <v>695</v>
      </c>
      <c r="N360" s="32"/>
      <c r="O360" s="32">
        <v>600</v>
      </c>
      <c r="P360" s="32">
        <f t="shared" si="15"/>
        <v>600</v>
      </c>
      <c r="Q360" s="33">
        <v>10882</v>
      </c>
      <c r="R360" s="34">
        <f t="shared" si="17"/>
        <v>10080</v>
      </c>
      <c r="S360" s="32"/>
      <c r="T360" s="32"/>
      <c r="U360" s="32"/>
      <c r="V360" s="32"/>
      <c r="W360" s="32"/>
      <c r="X360" s="32"/>
      <c r="Y360" s="32"/>
      <c r="Z360" s="43"/>
      <c r="AA360" s="32"/>
      <c r="AB360" s="32"/>
      <c r="AC360" s="48">
        <v>400</v>
      </c>
      <c r="AD360" s="32">
        <v>1000</v>
      </c>
      <c r="AE360" s="32"/>
      <c r="AF360" s="32"/>
      <c r="AG360" s="32"/>
      <c r="AH360" s="32"/>
      <c r="AI360" s="32">
        <v>7000</v>
      </c>
      <c r="AJ360" s="32"/>
      <c r="AK360" s="32">
        <v>1000</v>
      </c>
      <c r="AL360" s="32">
        <v>350</v>
      </c>
      <c r="AM360" s="32">
        <v>100</v>
      </c>
      <c r="AN360" s="32">
        <v>0</v>
      </c>
      <c r="AO360" s="59">
        <v>20</v>
      </c>
      <c r="AP360" s="32"/>
      <c r="AQ360" s="32"/>
      <c r="AR360" s="32">
        <v>0</v>
      </c>
      <c r="AS360" s="37">
        <v>200</v>
      </c>
      <c r="AT360" s="32"/>
      <c r="AU360" s="32"/>
      <c r="AV360" s="32"/>
      <c r="AW360" s="32"/>
      <c r="AX360" s="32"/>
      <c r="AY360" s="37">
        <v>10</v>
      </c>
      <c r="AZ360" s="32"/>
      <c r="BA360" s="32"/>
      <c r="BB360" s="32"/>
      <c r="BC360" s="32"/>
      <c r="BD360" s="32"/>
      <c r="BE360" s="39"/>
      <c r="BF360" s="40">
        <v>0</v>
      </c>
      <c r="BG360" s="40">
        <v>1396</v>
      </c>
      <c r="BH360" s="40">
        <f t="shared" si="16"/>
        <v>14071680</v>
      </c>
      <c r="BI360" s="41"/>
      <c r="BJ360" s="42" t="s">
        <v>6039</v>
      </c>
      <c r="BK360" s="42"/>
    </row>
    <row r="361" spans="1:63" ht="241.5" customHeight="1">
      <c r="A361" s="28">
        <v>352</v>
      </c>
      <c r="B361" s="29" t="s">
        <v>1489</v>
      </c>
      <c r="C361" s="29" t="s">
        <v>1490</v>
      </c>
      <c r="D361" s="29"/>
      <c r="E361" s="29" t="s">
        <v>1491</v>
      </c>
      <c r="F361" s="29" t="s">
        <v>1492</v>
      </c>
      <c r="G361" s="29"/>
      <c r="H361" s="30"/>
      <c r="I361" s="28" t="s">
        <v>1337</v>
      </c>
      <c r="J361" s="28"/>
      <c r="K361" s="28"/>
      <c r="L361" s="31">
        <v>0</v>
      </c>
      <c r="M361" s="31">
        <v>50</v>
      </c>
      <c r="N361" s="32"/>
      <c r="O361" s="32">
        <v>0</v>
      </c>
      <c r="P361" s="32">
        <f t="shared" si="15"/>
        <v>0</v>
      </c>
      <c r="Q361" s="33">
        <v>500</v>
      </c>
      <c r="R361" s="34">
        <f t="shared" si="17"/>
        <v>650</v>
      </c>
      <c r="S361" s="32"/>
      <c r="T361" s="32"/>
      <c r="U361" s="32"/>
      <c r="V361" s="32"/>
      <c r="W361" s="32"/>
      <c r="X361" s="32"/>
      <c r="Y361" s="32"/>
      <c r="Z361" s="54"/>
      <c r="AA361" s="32"/>
      <c r="AB361" s="32"/>
      <c r="AC361" s="44"/>
      <c r="AD361" s="32"/>
      <c r="AE361" s="32"/>
      <c r="AF361" s="32"/>
      <c r="AG361" s="32"/>
      <c r="AH361" s="32"/>
      <c r="AI361" s="32"/>
      <c r="AJ361" s="32"/>
      <c r="AK361" s="32">
        <v>100</v>
      </c>
      <c r="AL361" s="32"/>
      <c r="AM361" s="32"/>
      <c r="AN361" s="32">
        <v>0</v>
      </c>
      <c r="AO361" s="43"/>
      <c r="AP361" s="32"/>
      <c r="AQ361" s="32"/>
      <c r="AR361" s="32">
        <v>0</v>
      </c>
      <c r="AS361" s="37">
        <v>50</v>
      </c>
      <c r="AT361" s="32"/>
      <c r="AU361" s="37">
        <v>500</v>
      </c>
      <c r="AV361" s="32"/>
      <c r="AW361" s="32"/>
      <c r="AX361" s="32"/>
      <c r="AY361" s="32"/>
      <c r="AZ361" s="32"/>
      <c r="BA361" s="32"/>
      <c r="BB361" s="32"/>
      <c r="BC361" s="32"/>
      <c r="BD361" s="32"/>
      <c r="BE361" s="39"/>
      <c r="BF361" s="40">
        <v>0</v>
      </c>
      <c r="BG361" s="40">
        <v>9450</v>
      </c>
      <c r="BH361" s="40">
        <f t="shared" si="16"/>
        <v>6142500</v>
      </c>
      <c r="BI361" s="41"/>
      <c r="BJ361" s="315" t="s">
        <v>6328</v>
      </c>
      <c r="BK361" s="42"/>
    </row>
    <row r="362" spans="1:63" ht="82.5" customHeight="1">
      <c r="A362" s="28">
        <v>353</v>
      </c>
      <c r="B362" s="29" t="s">
        <v>1493</v>
      </c>
      <c r="C362" s="29" t="s">
        <v>1494</v>
      </c>
      <c r="D362" s="29"/>
      <c r="E362" s="29" t="s">
        <v>1495</v>
      </c>
      <c r="F362" s="29" t="s">
        <v>1496</v>
      </c>
      <c r="G362" s="29"/>
      <c r="H362" s="30"/>
      <c r="I362" s="28" t="s">
        <v>1337</v>
      </c>
      <c r="J362" s="28"/>
      <c r="K362" s="28"/>
      <c r="L362" s="31"/>
      <c r="M362" s="31"/>
      <c r="N362" s="32"/>
      <c r="O362" s="32">
        <v>1000</v>
      </c>
      <c r="P362" s="32">
        <f t="shared" si="15"/>
        <v>1000</v>
      </c>
      <c r="Q362" s="33">
        <v>12000</v>
      </c>
      <c r="R362" s="34">
        <f t="shared" si="17"/>
        <v>20000</v>
      </c>
      <c r="S362" s="32"/>
      <c r="T362" s="32"/>
      <c r="U362" s="32"/>
      <c r="V362" s="32"/>
      <c r="W362" s="32"/>
      <c r="X362" s="32"/>
      <c r="Y362" s="32"/>
      <c r="Z362" s="43"/>
      <c r="AA362" s="32"/>
      <c r="AB362" s="32">
        <v>8000</v>
      </c>
      <c r="AC362" s="44"/>
      <c r="AD362" s="32"/>
      <c r="AE362" s="32"/>
      <c r="AF362" s="32"/>
      <c r="AG362" s="32"/>
      <c r="AH362" s="32"/>
      <c r="AI362" s="32">
        <v>12000</v>
      </c>
      <c r="AJ362" s="32"/>
      <c r="AK362" s="32"/>
      <c r="AL362" s="32"/>
      <c r="AM362" s="32"/>
      <c r="AN362" s="32">
        <v>0</v>
      </c>
      <c r="AO362" s="43"/>
      <c r="AP362" s="32"/>
      <c r="AQ362" s="32"/>
      <c r="AR362" s="32">
        <v>0</v>
      </c>
      <c r="AS362" s="32"/>
      <c r="AT362" s="32"/>
      <c r="AU362" s="32"/>
      <c r="AV362" s="32"/>
      <c r="AW362" s="32"/>
      <c r="AX362" s="32"/>
      <c r="AY362" s="32"/>
      <c r="AZ362" s="32"/>
      <c r="BA362" s="32"/>
      <c r="BB362" s="32"/>
      <c r="BC362" s="32"/>
      <c r="BD362" s="32"/>
      <c r="BE362" s="39"/>
      <c r="BF362" s="40">
        <v>0</v>
      </c>
      <c r="BG362" s="40">
        <v>439</v>
      </c>
      <c r="BH362" s="40">
        <f t="shared" si="16"/>
        <v>8780000</v>
      </c>
      <c r="BI362" s="41"/>
      <c r="BJ362" s="315" t="s">
        <v>6326</v>
      </c>
      <c r="BK362" s="42"/>
    </row>
    <row r="363" spans="1:63" ht="207" customHeight="1">
      <c r="A363" s="28">
        <v>354</v>
      </c>
      <c r="B363" s="29" t="s">
        <v>1497</v>
      </c>
      <c r="C363" s="79" t="s">
        <v>1498</v>
      </c>
      <c r="D363" s="29"/>
      <c r="E363" s="29" t="s">
        <v>1499</v>
      </c>
      <c r="F363" s="29" t="s">
        <v>1500</v>
      </c>
      <c r="G363" s="29"/>
      <c r="H363" s="30"/>
      <c r="I363" s="28" t="s">
        <v>1337</v>
      </c>
      <c r="J363" s="28"/>
      <c r="K363" s="28"/>
      <c r="L363" s="31"/>
      <c r="M363" s="31"/>
      <c r="N363" s="32"/>
      <c r="O363" s="32">
        <v>0</v>
      </c>
      <c r="P363" s="32">
        <f t="shared" si="15"/>
        <v>0</v>
      </c>
      <c r="Q363" s="33">
        <v>500</v>
      </c>
      <c r="R363" s="34">
        <f t="shared" si="17"/>
        <v>150</v>
      </c>
      <c r="S363" s="32"/>
      <c r="T363" s="32"/>
      <c r="U363" s="32"/>
      <c r="V363" s="32"/>
      <c r="W363" s="32"/>
      <c r="X363" s="32"/>
      <c r="Y363" s="32"/>
      <c r="Z363" s="43"/>
      <c r="AA363" s="32"/>
      <c r="AB363" s="32"/>
      <c r="AC363" s="44"/>
      <c r="AD363" s="32"/>
      <c r="AE363" s="32"/>
      <c r="AF363" s="32"/>
      <c r="AG363" s="32"/>
      <c r="AH363" s="32"/>
      <c r="AI363" s="32"/>
      <c r="AJ363" s="32"/>
      <c r="AK363" s="32"/>
      <c r="AL363" s="32"/>
      <c r="AM363" s="32"/>
      <c r="AN363" s="32">
        <v>0</v>
      </c>
      <c r="AO363" s="43"/>
      <c r="AP363" s="32"/>
      <c r="AQ363" s="32"/>
      <c r="AR363" s="32">
        <v>0</v>
      </c>
      <c r="AS363" s="37">
        <v>150</v>
      </c>
      <c r="AT363" s="32"/>
      <c r="AU363" s="32"/>
      <c r="AV363" s="32"/>
      <c r="AW363" s="32"/>
      <c r="AX363" s="32"/>
      <c r="AY363" s="32"/>
      <c r="AZ363" s="32"/>
      <c r="BA363" s="32"/>
      <c r="BB363" s="32"/>
      <c r="BC363" s="32"/>
      <c r="BD363" s="32"/>
      <c r="BE363" s="39"/>
      <c r="BF363" s="40">
        <v>0</v>
      </c>
      <c r="BG363" s="40">
        <v>15000</v>
      </c>
      <c r="BH363" s="40">
        <f t="shared" si="16"/>
        <v>2250000</v>
      </c>
      <c r="BI363" s="41"/>
      <c r="BJ363" s="315" t="s">
        <v>6327</v>
      </c>
      <c r="BK363" s="42"/>
    </row>
    <row r="364" spans="1:63" ht="198" customHeight="1">
      <c r="A364" s="28">
        <v>355</v>
      </c>
      <c r="B364" s="29" t="s">
        <v>1501</v>
      </c>
      <c r="C364" s="29" t="s">
        <v>1502</v>
      </c>
      <c r="D364" s="29"/>
      <c r="E364" s="29" t="s">
        <v>1503</v>
      </c>
      <c r="F364" s="29" t="s">
        <v>1504</v>
      </c>
      <c r="G364" s="29"/>
      <c r="H364" s="30"/>
      <c r="I364" s="28" t="s">
        <v>1337</v>
      </c>
      <c r="J364" s="28"/>
      <c r="K364" s="28"/>
      <c r="L364" s="31"/>
      <c r="M364" s="31"/>
      <c r="N364" s="32"/>
      <c r="O364" s="32">
        <v>0</v>
      </c>
      <c r="P364" s="32">
        <f t="shared" si="15"/>
        <v>0</v>
      </c>
      <c r="Q364" s="33">
        <v>350</v>
      </c>
      <c r="R364" s="34">
        <f t="shared" si="17"/>
        <v>50</v>
      </c>
      <c r="S364" s="32"/>
      <c r="T364" s="32"/>
      <c r="U364" s="32"/>
      <c r="V364" s="32"/>
      <c r="W364" s="32"/>
      <c r="X364" s="32"/>
      <c r="Y364" s="32"/>
      <c r="Z364" s="43"/>
      <c r="AA364" s="32"/>
      <c r="AB364" s="32"/>
      <c r="AC364" s="44"/>
      <c r="AD364" s="32"/>
      <c r="AE364" s="32"/>
      <c r="AF364" s="32"/>
      <c r="AG364" s="32"/>
      <c r="AH364" s="32"/>
      <c r="AI364" s="32"/>
      <c r="AJ364" s="32"/>
      <c r="AK364" s="32"/>
      <c r="AL364" s="32"/>
      <c r="AM364" s="32"/>
      <c r="AN364" s="32">
        <v>0</v>
      </c>
      <c r="AO364" s="43"/>
      <c r="AP364" s="32"/>
      <c r="AQ364" s="32"/>
      <c r="AR364" s="32">
        <v>0</v>
      </c>
      <c r="AS364" s="37">
        <v>50</v>
      </c>
      <c r="AT364" s="32"/>
      <c r="AU364" s="32"/>
      <c r="AV364" s="32"/>
      <c r="AW364" s="32"/>
      <c r="AX364" s="32"/>
      <c r="AY364" s="32"/>
      <c r="AZ364" s="32"/>
      <c r="BA364" s="32"/>
      <c r="BB364" s="32"/>
      <c r="BC364" s="32"/>
      <c r="BD364" s="32"/>
      <c r="BE364" s="39"/>
      <c r="BF364" s="40">
        <v>0</v>
      </c>
      <c r="BG364" s="40">
        <v>98000</v>
      </c>
      <c r="BH364" s="40">
        <f t="shared" si="16"/>
        <v>4900000</v>
      </c>
      <c r="BI364" s="41"/>
      <c r="BJ364" s="315" t="s">
        <v>6327</v>
      </c>
      <c r="BK364" s="42"/>
    </row>
    <row r="365" spans="1:63" ht="96" customHeight="1">
      <c r="A365" s="28">
        <v>356</v>
      </c>
      <c r="B365" s="29" t="s">
        <v>1505</v>
      </c>
      <c r="C365" s="29" t="s">
        <v>1506</v>
      </c>
      <c r="D365" s="29"/>
      <c r="E365" s="29" t="s">
        <v>1507</v>
      </c>
      <c r="F365" s="29" t="s">
        <v>1508</v>
      </c>
      <c r="G365" s="29"/>
      <c r="H365" s="30"/>
      <c r="I365" s="28" t="s">
        <v>1337</v>
      </c>
      <c r="J365" s="28"/>
      <c r="K365" s="28"/>
      <c r="L365" s="31">
        <v>1053504</v>
      </c>
      <c r="M365" s="31">
        <v>656148</v>
      </c>
      <c r="N365" s="32"/>
      <c r="O365" s="32">
        <v>49900</v>
      </c>
      <c r="P365" s="32">
        <f t="shared" si="15"/>
        <v>49900</v>
      </c>
      <c r="Q365" s="33">
        <v>1948600</v>
      </c>
      <c r="R365" s="34">
        <f t="shared" si="17"/>
        <v>2320200</v>
      </c>
      <c r="S365" s="32"/>
      <c r="T365" s="32"/>
      <c r="U365" s="32"/>
      <c r="V365" s="32"/>
      <c r="W365" s="32">
        <v>80000</v>
      </c>
      <c r="X365" s="32"/>
      <c r="Y365" s="61">
        <v>3000</v>
      </c>
      <c r="Z365" s="91">
        <v>5000</v>
      </c>
      <c r="AA365" s="32"/>
      <c r="AB365" s="32">
        <v>5000</v>
      </c>
      <c r="AC365" s="48">
        <v>230000</v>
      </c>
      <c r="AD365" s="32">
        <v>110000</v>
      </c>
      <c r="AE365" s="32">
        <v>10000</v>
      </c>
      <c r="AF365" s="32">
        <v>400000</v>
      </c>
      <c r="AG365" s="32">
        <v>12000</v>
      </c>
      <c r="AH365" s="32">
        <v>100000</v>
      </c>
      <c r="AI365" s="32">
        <v>700000</v>
      </c>
      <c r="AJ365" s="32">
        <v>50000</v>
      </c>
      <c r="AK365" s="32">
        <v>5000</v>
      </c>
      <c r="AL365" s="32">
        <v>10000</v>
      </c>
      <c r="AM365" s="32"/>
      <c r="AN365" s="32">
        <v>50000</v>
      </c>
      <c r="AO365" s="77">
        <v>4000</v>
      </c>
      <c r="AP365" s="32">
        <v>300000</v>
      </c>
      <c r="AQ365" s="32">
        <v>1000</v>
      </c>
      <c r="AR365" s="32">
        <v>5000</v>
      </c>
      <c r="AS365" s="32">
        <v>48000</v>
      </c>
      <c r="AT365" s="50">
        <v>120000</v>
      </c>
      <c r="AU365" s="32">
        <v>50000</v>
      </c>
      <c r="AV365" s="32">
        <v>10000</v>
      </c>
      <c r="AW365" s="32"/>
      <c r="AX365" s="32"/>
      <c r="AY365" s="32">
        <v>200</v>
      </c>
      <c r="AZ365" s="32"/>
      <c r="BA365" s="51">
        <v>2000</v>
      </c>
      <c r="BB365" s="32"/>
      <c r="BC365" s="32"/>
      <c r="BD365" s="32">
        <v>10000</v>
      </c>
      <c r="BE365" s="52" t="s">
        <v>232</v>
      </c>
      <c r="BF365" s="40">
        <v>0</v>
      </c>
      <c r="BG365" s="40">
        <v>401</v>
      </c>
      <c r="BH365" s="40">
        <f t="shared" si="16"/>
        <v>930400200</v>
      </c>
      <c r="BI365" s="41"/>
      <c r="BJ365" s="42" t="s">
        <v>6039</v>
      </c>
      <c r="BK365" s="42"/>
    </row>
    <row r="366" spans="1:63" ht="113.25" customHeight="1">
      <c r="A366" s="28">
        <v>357</v>
      </c>
      <c r="B366" s="29" t="s">
        <v>1509</v>
      </c>
      <c r="C366" s="29" t="s">
        <v>1510</v>
      </c>
      <c r="D366" s="29"/>
      <c r="E366" s="29" t="s">
        <v>1511</v>
      </c>
      <c r="F366" s="29" t="s">
        <v>6342</v>
      </c>
      <c r="G366" s="29"/>
      <c r="H366" s="30"/>
      <c r="I366" s="28" t="s">
        <v>1337</v>
      </c>
      <c r="J366" s="28"/>
      <c r="K366" s="28"/>
      <c r="L366" s="31">
        <v>36390</v>
      </c>
      <c r="M366" s="31">
        <v>24535</v>
      </c>
      <c r="N366" s="32"/>
      <c r="O366" s="32">
        <v>0</v>
      </c>
      <c r="P366" s="32">
        <f t="shared" ref="P366:P429" si="18">N366+O366</f>
        <v>0</v>
      </c>
      <c r="Q366" s="33">
        <v>68300</v>
      </c>
      <c r="R366" s="34">
        <f t="shared" si="17"/>
        <v>46500</v>
      </c>
      <c r="S366" s="32"/>
      <c r="T366" s="32"/>
      <c r="U366" s="32"/>
      <c r="V366" s="32"/>
      <c r="W366" s="32">
        <v>3000</v>
      </c>
      <c r="X366" s="32"/>
      <c r="Y366" s="32"/>
      <c r="Z366" s="47"/>
      <c r="AA366" s="32"/>
      <c r="AB366" s="32"/>
      <c r="AC366" s="44"/>
      <c r="AD366" s="32"/>
      <c r="AE366" s="32"/>
      <c r="AF366" s="37">
        <v>2000</v>
      </c>
      <c r="AG366" s="32"/>
      <c r="AH366" s="32"/>
      <c r="AI366" s="32">
        <v>40000</v>
      </c>
      <c r="AJ366" s="32">
        <v>1000</v>
      </c>
      <c r="AK366" s="32"/>
      <c r="AL366" s="32"/>
      <c r="AM366" s="32"/>
      <c r="AN366" s="32">
        <v>0</v>
      </c>
      <c r="AO366" s="43"/>
      <c r="AP366" s="32"/>
      <c r="AQ366" s="32"/>
      <c r="AR366" s="32">
        <v>0</v>
      </c>
      <c r="AS366" s="32"/>
      <c r="AT366" s="32"/>
      <c r="AU366" s="37">
        <v>500</v>
      </c>
      <c r="AV366" s="32"/>
      <c r="AW366" s="32"/>
      <c r="AX366" s="32"/>
      <c r="AY366" s="32"/>
      <c r="AZ366" s="32"/>
      <c r="BA366" s="32"/>
      <c r="BB366" s="32"/>
      <c r="BC366" s="32"/>
      <c r="BD366" s="32"/>
      <c r="BE366" s="39"/>
      <c r="BF366" s="40">
        <v>0</v>
      </c>
      <c r="BG366" s="40">
        <v>4617</v>
      </c>
      <c r="BH366" s="40">
        <f t="shared" si="16"/>
        <v>214690500</v>
      </c>
      <c r="BI366" s="41"/>
      <c r="BJ366" s="42" t="s">
        <v>6039</v>
      </c>
      <c r="BK366" s="42"/>
    </row>
    <row r="367" spans="1:63" ht="49.5" customHeight="1">
      <c r="A367" s="28">
        <v>358</v>
      </c>
      <c r="B367" s="29" t="s">
        <v>1512</v>
      </c>
      <c r="C367" s="29" t="s">
        <v>1513</v>
      </c>
      <c r="D367" s="29"/>
      <c r="E367" s="29" t="s">
        <v>1514</v>
      </c>
      <c r="F367" s="29" t="s">
        <v>1515</v>
      </c>
      <c r="G367" s="29"/>
      <c r="H367" s="30"/>
      <c r="I367" s="28" t="s">
        <v>1337</v>
      </c>
      <c r="J367" s="28"/>
      <c r="K367" s="28"/>
      <c r="L367" s="31"/>
      <c r="M367" s="31"/>
      <c r="N367" s="32"/>
      <c r="O367" s="32">
        <v>0</v>
      </c>
      <c r="P367" s="32">
        <f t="shared" si="18"/>
        <v>0</v>
      </c>
      <c r="Q367" s="33">
        <v>326000</v>
      </c>
      <c r="R367" s="34">
        <f t="shared" si="17"/>
        <v>20200</v>
      </c>
      <c r="S367" s="32"/>
      <c r="T367" s="32"/>
      <c r="U367" s="32"/>
      <c r="V367" s="32"/>
      <c r="W367" s="32"/>
      <c r="X367" s="32"/>
      <c r="Y367" s="32"/>
      <c r="Z367" s="43"/>
      <c r="AA367" s="32"/>
      <c r="AB367" s="32">
        <v>200</v>
      </c>
      <c r="AC367" s="48">
        <v>15000</v>
      </c>
      <c r="AD367" s="32"/>
      <c r="AE367" s="32"/>
      <c r="AF367" s="32"/>
      <c r="AG367" s="32"/>
      <c r="AH367" s="32"/>
      <c r="AI367" s="32"/>
      <c r="AJ367" s="32"/>
      <c r="AK367" s="32"/>
      <c r="AL367" s="32">
        <v>5000</v>
      </c>
      <c r="AM367" s="32"/>
      <c r="AN367" s="32">
        <v>0</v>
      </c>
      <c r="AO367" s="45"/>
      <c r="AP367" s="32"/>
      <c r="AQ367" s="32"/>
      <c r="AR367" s="32">
        <v>0</v>
      </c>
      <c r="AS367" s="32"/>
      <c r="AT367" s="32"/>
      <c r="AU367" s="32"/>
      <c r="AV367" s="32"/>
      <c r="AW367" s="32"/>
      <c r="AX367" s="32"/>
      <c r="AY367" s="32"/>
      <c r="AZ367" s="32"/>
      <c r="BA367" s="32"/>
      <c r="BB367" s="32"/>
      <c r="BC367" s="32"/>
      <c r="BD367" s="32"/>
      <c r="BE367" s="39"/>
      <c r="BF367" s="40">
        <v>0</v>
      </c>
      <c r="BG367" s="40">
        <v>187</v>
      </c>
      <c r="BH367" s="40">
        <f t="shared" si="16"/>
        <v>3777400</v>
      </c>
      <c r="BI367" s="41"/>
      <c r="BJ367" s="315" t="s">
        <v>6326</v>
      </c>
      <c r="BK367" s="42"/>
    </row>
    <row r="368" spans="1:63" ht="66" customHeight="1">
      <c r="A368" s="28">
        <v>359</v>
      </c>
      <c r="B368" s="29" t="s">
        <v>1516</v>
      </c>
      <c r="C368" s="29" t="s">
        <v>1517</v>
      </c>
      <c r="D368" s="29"/>
      <c r="E368" s="29" t="s">
        <v>1518</v>
      </c>
      <c r="F368" s="29" t="s">
        <v>1519</v>
      </c>
      <c r="G368" s="29"/>
      <c r="H368" s="30"/>
      <c r="I368" s="28" t="s">
        <v>1337</v>
      </c>
      <c r="J368" s="28"/>
      <c r="K368" s="28"/>
      <c r="L368" s="31">
        <v>216800</v>
      </c>
      <c r="M368" s="31">
        <v>51833</v>
      </c>
      <c r="N368" s="32"/>
      <c r="O368" s="32">
        <v>0</v>
      </c>
      <c r="P368" s="32">
        <f t="shared" si="18"/>
        <v>0</v>
      </c>
      <c r="Q368" s="33">
        <v>148000</v>
      </c>
      <c r="R368" s="34">
        <f t="shared" si="17"/>
        <v>358000</v>
      </c>
      <c r="S368" s="32"/>
      <c r="T368" s="32"/>
      <c r="U368" s="32"/>
      <c r="V368" s="32"/>
      <c r="W368" s="32"/>
      <c r="X368" s="32"/>
      <c r="Y368" s="32"/>
      <c r="Z368" s="54"/>
      <c r="AA368" s="32"/>
      <c r="AB368" s="32"/>
      <c r="AC368" s="48">
        <v>10000</v>
      </c>
      <c r="AD368" s="32"/>
      <c r="AE368" s="32"/>
      <c r="AF368" s="32"/>
      <c r="AG368" s="32"/>
      <c r="AH368" s="32"/>
      <c r="AI368" s="32">
        <v>220000</v>
      </c>
      <c r="AJ368" s="32">
        <v>2000</v>
      </c>
      <c r="AK368" s="32">
        <v>100000</v>
      </c>
      <c r="AL368" s="32"/>
      <c r="AM368" s="32">
        <v>25000</v>
      </c>
      <c r="AN368" s="32">
        <v>0</v>
      </c>
      <c r="AO368" s="45"/>
      <c r="AP368" s="32"/>
      <c r="AQ368" s="32"/>
      <c r="AR368" s="32">
        <v>0</v>
      </c>
      <c r="AS368" s="32"/>
      <c r="AT368" s="32"/>
      <c r="AU368" s="32"/>
      <c r="AV368" s="32"/>
      <c r="AW368" s="32"/>
      <c r="AX368" s="32"/>
      <c r="AY368" s="32"/>
      <c r="AZ368" s="32"/>
      <c r="BA368" s="51">
        <v>1000</v>
      </c>
      <c r="BB368" s="32"/>
      <c r="BC368" s="32"/>
      <c r="BD368" s="32"/>
      <c r="BE368" s="39"/>
      <c r="BF368" s="40">
        <v>0</v>
      </c>
      <c r="BG368" s="40">
        <v>268</v>
      </c>
      <c r="BH368" s="40">
        <f t="shared" si="16"/>
        <v>95944000</v>
      </c>
      <c r="BI368" s="41"/>
      <c r="BJ368" s="42" t="s">
        <v>6039</v>
      </c>
      <c r="BK368" s="42"/>
    </row>
    <row r="369" spans="1:63" ht="93.75" customHeight="1">
      <c r="A369" s="28">
        <v>360</v>
      </c>
      <c r="B369" s="29" t="s">
        <v>1520</v>
      </c>
      <c r="C369" s="29" t="s">
        <v>1521</v>
      </c>
      <c r="D369" s="29"/>
      <c r="E369" s="29" t="s">
        <v>1522</v>
      </c>
      <c r="F369" s="29" t="s">
        <v>1523</v>
      </c>
      <c r="G369" s="63"/>
      <c r="H369" s="30"/>
      <c r="I369" s="28" t="s">
        <v>1337</v>
      </c>
      <c r="J369" s="28"/>
      <c r="K369" s="28"/>
      <c r="L369" s="31">
        <f>405116+517366</f>
        <v>922482</v>
      </c>
      <c r="M369" s="31">
        <v>343783</v>
      </c>
      <c r="N369" s="32"/>
      <c r="O369" s="32">
        <v>43100</v>
      </c>
      <c r="P369" s="32">
        <f t="shared" si="18"/>
        <v>43100</v>
      </c>
      <c r="Q369" s="33">
        <v>1048300</v>
      </c>
      <c r="R369" s="34">
        <f t="shared" si="17"/>
        <v>6629100</v>
      </c>
      <c r="S369" s="32">
        <v>3600</v>
      </c>
      <c r="T369" s="32"/>
      <c r="U369" s="37">
        <v>120000</v>
      </c>
      <c r="V369" s="32"/>
      <c r="W369" s="32">
        <v>2000</v>
      </c>
      <c r="X369" s="32"/>
      <c r="Y369" s="61">
        <v>15000</v>
      </c>
      <c r="Z369" s="94">
        <v>12000</v>
      </c>
      <c r="AA369" s="32"/>
      <c r="AB369" s="32">
        <v>2000</v>
      </c>
      <c r="AC369" s="48">
        <v>100000</v>
      </c>
      <c r="AD369" s="32">
        <v>30000</v>
      </c>
      <c r="AE369" s="32">
        <v>30000</v>
      </c>
      <c r="AF369" s="32">
        <v>250000</v>
      </c>
      <c r="AG369" s="32">
        <v>5000</v>
      </c>
      <c r="AH369" s="32">
        <v>200000</v>
      </c>
      <c r="AI369" s="32">
        <v>50000</v>
      </c>
      <c r="AJ369" s="32"/>
      <c r="AK369" s="32">
        <v>50000</v>
      </c>
      <c r="AL369" s="32">
        <v>2000</v>
      </c>
      <c r="AM369" s="32">
        <v>1500</v>
      </c>
      <c r="AN369" s="32">
        <v>5000000</v>
      </c>
      <c r="AO369" s="60">
        <v>50000</v>
      </c>
      <c r="AP369" s="32">
        <v>60000</v>
      </c>
      <c r="AQ369" s="32">
        <v>100000</v>
      </c>
      <c r="AR369" s="32">
        <v>100000</v>
      </c>
      <c r="AS369" s="32">
        <v>120000</v>
      </c>
      <c r="AT369" s="32">
        <v>80000</v>
      </c>
      <c r="AU369" s="32">
        <v>50000</v>
      </c>
      <c r="AV369" s="32">
        <v>40000</v>
      </c>
      <c r="AW369" s="32"/>
      <c r="AX369" s="32"/>
      <c r="AY369" s="37">
        <v>100000</v>
      </c>
      <c r="AZ369" s="32">
        <v>50000</v>
      </c>
      <c r="BA369" s="51">
        <v>1000</v>
      </c>
      <c r="BB369" s="32"/>
      <c r="BC369" s="32"/>
      <c r="BD369" s="32">
        <v>5000</v>
      </c>
      <c r="BE369" s="76" t="s">
        <v>1524</v>
      </c>
      <c r="BF369" s="40">
        <v>0</v>
      </c>
      <c r="BG369" s="40">
        <v>130</v>
      </c>
      <c r="BH369" s="40">
        <f t="shared" si="16"/>
        <v>861783000</v>
      </c>
      <c r="BI369" s="41"/>
      <c r="BJ369" s="42" t="s">
        <v>6039</v>
      </c>
      <c r="BK369" s="42"/>
    </row>
    <row r="370" spans="1:63" ht="132" customHeight="1">
      <c r="A370" s="28">
        <v>361</v>
      </c>
      <c r="B370" s="29" t="s">
        <v>1525</v>
      </c>
      <c r="C370" s="29" t="s">
        <v>1526</v>
      </c>
      <c r="D370" s="29"/>
      <c r="E370" s="29" t="s">
        <v>1527</v>
      </c>
      <c r="F370" s="29" t="s">
        <v>1528</v>
      </c>
      <c r="G370" s="29"/>
      <c r="H370" s="30"/>
      <c r="I370" s="28" t="s">
        <v>1337</v>
      </c>
      <c r="J370" s="28"/>
      <c r="K370" s="28"/>
      <c r="L370" s="55">
        <f>3500+995</f>
        <v>4495</v>
      </c>
      <c r="M370" s="55">
        <v>5100</v>
      </c>
      <c r="N370" s="32"/>
      <c r="O370" s="32">
        <v>0</v>
      </c>
      <c r="P370" s="32">
        <f t="shared" si="18"/>
        <v>0</v>
      </c>
      <c r="Q370" s="33">
        <v>10000</v>
      </c>
      <c r="R370" s="34">
        <f t="shared" si="17"/>
        <v>10000</v>
      </c>
      <c r="S370" s="32"/>
      <c r="T370" s="32"/>
      <c r="U370" s="32"/>
      <c r="V370" s="32"/>
      <c r="W370" s="32"/>
      <c r="X370" s="32"/>
      <c r="Y370" s="32"/>
      <c r="Z370" s="47"/>
      <c r="AA370" s="32"/>
      <c r="AB370" s="32"/>
      <c r="AC370" s="44"/>
      <c r="AD370" s="32"/>
      <c r="AE370" s="32"/>
      <c r="AF370" s="32"/>
      <c r="AG370" s="32"/>
      <c r="AH370" s="32"/>
      <c r="AI370" s="32">
        <v>10000</v>
      </c>
      <c r="AJ370" s="32"/>
      <c r="AK370" s="32"/>
      <c r="AL370" s="32"/>
      <c r="AM370" s="32"/>
      <c r="AN370" s="32">
        <v>0</v>
      </c>
      <c r="AO370" s="43"/>
      <c r="AP370" s="32"/>
      <c r="AQ370" s="32"/>
      <c r="AR370" s="32">
        <v>0</v>
      </c>
      <c r="AS370" s="32"/>
      <c r="AT370" s="32"/>
      <c r="AU370" s="32"/>
      <c r="AV370" s="32"/>
      <c r="AW370" s="32"/>
      <c r="AX370" s="32"/>
      <c r="AY370" s="32"/>
      <c r="AZ370" s="32"/>
      <c r="BA370" s="32"/>
      <c r="BB370" s="32"/>
      <c r="BC370" s="32"/>
      <c r="BD370" s="32"/>
      <c r="BE370" s="46" t="s">
        <v>85</v>
      </c>
      <c r="BF370" s="40" t="s">
        <v>1529</v>
      </c>
      <c r="BG370" s="40">
        <v>4430</v>
      </c>
      <c r="BH370" s="40">
        <f t="shared" si="16"/>
        <v>44300000</v>
      </c>
      <c r="BI370" s="41"/>
      <c r="BJ370" s="42" t="s">
        <v>6039</v>
      </c>
      <c r="BK370" s="42"/>
    </row>
    <row r="371" spans="1:63" ht="16.5">
      <c r="A371" s="28">
        <v>362</v>
      </c>
      <c r="B371" s="29" t="s">
        <v>1530</v>
      </c>
      <c r="C371" s="29" t="s">
        <v>1531</v>
      </c>
      <c r="D371" s="29"/>
      <c r="E371" s="29"/>
      <c r="F371" s="29" t="s">
        <v>1532</v>
      </c>
      <c r="G371" s="29"/>
      <c r="H371" s="30"/>
      <c r="I371" s="28" t="s">
        <v>1337</v>
      </c>
      <c r="J371" s="28"/>
      <c r="K371" s="28"/>
      <c r="L371" s="31">
        <v>1690</v>
      </c>
      <c r="M371" s="31">
        <v>1000</v>
      </c>
      <c r="N371" s="32"/>
      <c r="O371" s="32">
        <v>0</v>
      </c>
      <c r="P371" s="32">
        <f t="shared" si="18"/>
        <v>0</v>
      </c>
      <c r="Q371" s="33">
        <v>9440</v>
      </c>
      <c r="R371" s="34">
        <f t="shared" si="17"/>
        <v>1841</v>
      </c>
      <c r="S371" s="32">
        <v>1</v>
      </c>
      <c r="T371" s="32"/>
      <c r="U371" s="32"/>
      <c r="V371" s="32"/>
      <c r="W371" s="32"/>
      <c r="X371" s="32"/>
      <c r="Y371" s="32"/>
      <c r="Z371" s="43"/>
      <c r="AA371" s="32"/>
      <c r="AB371" s="32">
        <v>500</v>
      </c>
      <c r="AC371" s="48">
        <v>100</v>
      </c>
      <c r="AD371" s="32">
        <v>50</v>
      </c>
      <c r="AE371" s="32"/>
      <c r="AF371" s="32">
        <v>500</v>
      </c>
      <c r="AG371" s="32">
        <v>10</v>
      </c>
      <c r="AH371" s="32"/>
      <c r="AI371" s="32"/>
      <c r="AJ371" s="32"/>
      <c r="AK371" s="32"/>
      <c r="AL371" s="32"/>
      <c r="AM371" s="32"/>
      <c r="AN371" s="32">
        <v>0</v>
      </c>
      <c r="AO371" s="45"/>
      <c r="AP371" s="32"/>
      <c r="AQ371" s="32"/>
      <c r="AR371" s="32">
        <v>0</v>
      </c>
      <c r="AS371" s="37">
        <v>100</v>
      </c>
      <c r="AT371" s="32">
        <v>500</v>
      </c>
      <c r="AU371" s="32"/>
      <c r="AV371" s="32">
        <v>80</v>
      </c>
      <c r="AW371" s="32"/>
      <c r="AX371" s="32"/>
      <c r="AY371" s="32"/>
      <c r="AZ371" s="32"/>
      <c r="BA371" s="32"/>
      <c r="BB371" s="32"/>
      <c r="BC371" s="32"/>
      <c r="BD371" s="32"/>
      <c r="BE371" s="39"/>
      <c r="BF371" s="40">
        <v>0</v>
      </c>
      <c r="BG371" s="40">
        <v>1890</v>
      </c>
      <c r="BH371" s="40">
        <f t="shared" si="16"/>
        <v>3479490</v>
      </c>
      <c r="BI371" s="41"/>
      <c r="BJ371" s="315" t="s">
        <v>6327</v>
      </c>
      <c r="BK371" s="42"/>
    </row>
    <row r="372" spans="1:63" ht="99" customHeight="1">
      <c r="A372" s="28">
        <v>363</v>
      </c>
      <c r="B372" s="29" t="s">
        <v>1533</v>
      </c>
      <c r="C372" s="29" t="s">
        <v>1534</v>
      </c>
      <c r="D372" s="29"/>
      <c r="E372" s="29" t="s">
        <v>1535</v>
      </c>
      <c r="F372" s="29" t="s">
        <v>1536</v>
      </c>
      <c r="G372" s="29"/>
      <c r="H372" s="30"/>
      <c r="I372" s="28" t="s">
        <v>1337</v>
      </c>
      <c r="J372" s="28"/>
      <c r="K372" s="28"/>
      <c r="L372" s="31"/>
      <c r="M372" s="31"/>
      <c r="N372" s="32"/>
      <c r="O372" s="32">
        <v>0</v>
      </c>
      <c r="P372" s="32">
        <f t="shared" si="18"/>
        <v>0</v>
      </c>
      <c r="Q372" s="33">
        <v>200</v>
      </c>
      <c r="R372" s="34">
        <f t="shared" si="17"/>
        <v>150</v>
      </c>
      <c r="S372" s="32"/>
      <c r="T372" s="32"/>
      <c r="U372" s="32"/>
      <c r="V372" s="32"/>
      <c r="W372" s="32"/>
      <c r="X372" s="32"/>
      <c r="Y372" s="32"/>
      <c r="Z372" s="54"/>
      <c r="AA372" s="32"/>
      <c r="AB372" s="32"/>
      <c r="AC372" s="44"/>
      <c r="AD372" s="32"/>
      <c r="AE372" s="32"/>
      <c r="AF372" s="32"/>
      <c r="AG372" s="32"/>
      <c r="AH372" s="32"/>
      <c r="AI372" s="32"/>
      <c r="AJ372" s="32"/>
      <c r="AK372" s="32"/>
      <c r="AL372" s="32"/>
      <c r="AM372" s="32"/>
      <c r="AN372" s="32">
        <v>0</v>
      </c>
      <c r="AO372" s="43"/>
      <c r="AP372" s="32"/>
      <c r="AQ372" s="32"/>
      <c r="AR372" s="32">
        <v>0</v>
      </c>
      <c r="AS372" s="37">
        <v>150</v>
      </c>
      <c r="AT372" s="32"/>
      <c r="AU372" s="32"/>
      <c r="AV372" s="32"/>
      <c r="AW372" s="32"/>
      <c r="AX372" s="32"/>
      <c r="AY372" s="32"/>
      <c r="AZ372" s="32"/>
      <c r="BA372" s="32"/>
      <c r="BB372" s="32"/>
      <c r="BC372" s="32"/>
      <c r="BD372" s="32"/>
      <c r="BE372" s="39"/>
      <c r="BF372" s="40">
        <v>0</v>
      </c>
      <c r="BG372" s="40">
        <v>90000</v>
      </c>
      <c r="BH372" s="40">
        <f t="shared" si="16"/>
        <v>13500000</v>
      </c>
      <c r="BI372" s="41"/>
      <c r="BJ372" s="315" t="s">
        <v>6327</v>
      </c>
      <c r="BK372" s="42"/>
    </row>
    <row r="373" spans="1:63" ht="49.5" customHeight="1">
      <c r="A373" s="28">
        <v>364</v>
      </c>
      <c r="B373" s="29" t="s">
        <v>1537</v>
      </c>
      <c r="C373" s="29" t="s">
        <v>1538</v>
      </c>
      <c r="D373" s="29"/>
      <c r="E373" s="29" t="s">
        <v>1539</v>
      </c>
      <c r="F373" s="29" t="s">
        <v>1540</v>
      </c>
      <c r="G373" s="29" t="s">
        <v>1541</v>
      </c>
      <c r="H373" s="30"/>
      <c r="I373" s="28" t="s">
        <v>268</v>
      </c>
      <c r="J373" s="28"/>
      <c r="K373" s="28"/>
      <c r="L373" s="31">
        <v>186983</v>
      </c>
      <c r="M373" s="31">
        <v>74321</v>
      </c>
      <c r="N373" s="32"/>
      <c r="O373" s="32">
        <v>0</v>
      </c>
      <c r="P373" s="32">
        <f t="shared" si="18"/>
        <v>0</v>
      </c>
      <c r="Q373" s="33">
        <v>464200</v>
      </c>
      <c r="R373" s="34">
        <f t="shared" si="17"/>
        <v>494710</v>
      </c>
      <c r="S373" s="32"/>
      <c r="T373" s="32"/>
      <c r="U373" s="32"/>
      <c r="V373" s="32"/>
      <c r="W373" s="32">
        <v>50</v>
      </c>
      <c r="X373" s="32"/>
      <c r="Y373" s="32"/>
      <c r="Z373" s="43"/>
      <c r="AA373" s="32"/>
      <c r="AB373" s="32">
        <v>100</v>
      </c>
      <c r="AC373" s="48">
        <v>500</v>
      </c>
      <c r="AD373" s="32">
        <v>7300</v>
      </c>
      <c r="AE373" s="32">
        <v>2000</v>
      </c>
      <c r="AF373" s="32">
        <v>2500</v>
      </c>
      <c r="AG373" s="32">
        <v>1000</v>
      </c>
      <c r="AH373" s="32">
        <v>40000</v>
      </c>
      <c r="AI373" s="32">
        <v>250000</v>
      </c>
      <c r="AJ373" s="32">
        <v>10000</v>
      </c>
      <c r="AK373" s="32">
        <v>50000</v>
      </c>
      <c r="AL373" s="32">
        <v>300</v>
      </c>
      <c r="AM373" s="32">
        <v>10000</v>
      </c>
      <c r="AN373" s="32">
        <v>2000</v>
      </c>
      <c r="AO373" s="60">
        <v>350</v>
      </c>
      <c r="AP373" s="32">
        <v>100000</v>
      </c>
      <c r="AQ373" s="32">
        <v>300</v>
      </c>
      <c r="AR373" s="32">
        <v>10</v>
      </c>
      <c r="AS373" s="37">
        <v>1200</v>
      </c>
      <c r="AT373" s="32">
        <v>12000</v>
      </c>
      <c r="AU373" s="32">
        <v>3000</v>
      </c>
      <c r="AV373" s="32">
        <v>1000</v>
      </c>
      <c r="AW373" s="32"/>
      <c r="AX373" s="32"/>
      <c r="AY373" s="32"/>
      <c r="AZ373" s="32"/>
      <c r="BA373" s="51">
        <v>1000</v>
      </c>
      <c r="BB373" s="32"/>
      <c r="BC373" s="32"/>
      <c r="BD373" s="61">
        <v>100</v>
      </c>
      <c r="BE373" s="76" t="s">
        <v>1542</v>
      </c>
      <c r="BF373" s="40">
        <v>0</v>
      </c>
      <c r="BG373" s="40">
        <v>2690</v>
      </c>
      <c r="BH373" s="40">
        <f t="shared" si="16"/>
        <v>1330769900</v>
      </c>
      <c r="BI373" s="41"/>
      <c r="BJ373" s="42" t="s">
        <v>6039</v>
      </c>
      <c r="BK373" s="42"/>
    </row>
    <row r="374" spans="1:63" ht="33" customHeight="1">
      <c r="A374" s="28">
        <v>365</v>
      </c>
      <c r="B374" s="99" t="s">
        <v>1543</v>
      </c>
      <c r="C374" s="99" t="s">
        <v>1544</v>
      </c>
      <c r="D374" s="99"/>
      <c r="E374" s="99"/>
      <c r="F374" s="99" t="s">
        <v>1545</v>
      </c>
      <c r="G374" s="99"/>
      <c r="H374" s="100"/>
      <c r="I374" s="98" t="s">
        <v>88</v>
      </c>
      <c r="J374" s="98"/>
      <c r="K374" s="98"/>
      <c r="L374" s="101"/>
      <c r="M374" s="101"/>
      <c r="N374" s="101"/>
      <c r="O374" s="101">
        <v>20</v>
      </c>
      <c r="P374" s="101">
        <f t="shared" si="18"/>
        <v>20</v>
      </c>
      <c r="Q374" s="102">
        <v>750</v>
      </c>
      <c r="R374" s="34">
        <f t="shared" si="17"/>
        <v>720</v>
      </c>
      <c r="S374" s="101"/>
      <c r="T374" s="32">
        <v>120</v>
      </c>
      <c r="U374" s="37">
        <v>600</v>
      </c>
      <c r="V374" s="101"/>
      <c r="W374" s="101"/>
      <c r="X374" s="101"/>
      <c r="Y374" s="101"/>
      <c r="Z374" s="54"/>
      <c r="AA374" s="101"/>
      <c r="AB374" s="101"/>
      <c r="AC374" s="103"/>
      <c r="AD374" s="101"/>
      <c r="AE374" s="101"/>
      <c r="AF374" s="101"/>
      <c r="AG374" s="101"/>
      <c r="AH374" s="101"/>
      <c r="AI374" s="101"/>
      <c r="AJ374" s="101"/>
      <c r="AK374" s="101"/>
      <c r="AL374" s="101"/>
      <c r="AM374" s="101"/>
      <c r="AN374" s="101">
        <v>0</v>
      </c>
      <c r="AO374" s="104"/>
      <c r="AP374" s="101"/>
      <c r="AQ374" s="101"/>
      <c r="AR374" s="101">
        <v>0</v>
      </c>
      <c r="AS374" s="101"/>
      <c r="AT374" s="101"/>
      <c r="AU374" s="101"/>
      <c r="AV374" s="101"/>
      <c r="AW374" s="101"/>
      <c r="AX374" s="101"/>
      <c r="AY374" s="101"/>
      <c r="AZ374" s="101"/>
      <c r="BA374" s="101"/>
      <c r="BB374" s="101"/>
      <c r="BC374" s="101"/>
      <c r="BD374" s="101"/>
      <c r="BE374" s="105"/>
      <c r="BF374" s="106">
        <v>0</v>
      </c>
      <c r="BG374" s="106">
        <v>15000</v>
      </c>
      <c r="BH374" s="106">
        <f t="shared" si="16"/>
        <v>10800000</v>
      </c>
      <c r="BI374" s="107"/>
      <c r="BJ374" s="315" t="s">
        <v>6039</v>
      </c>
      <c r="BK374" s="108"/>
    </row>
    <row r="375" spans="1:63" ht="132" customHeight="1">
      <c r="A375" s="28">
        <v>366</v>
      </c>
      <c r="B375" s="29" t="s">
        <v>1546</v>
      </c>
      <c r="C375" s="29" t="s">
        <v>1547</v>
      </c>
      <c r="D375" s="29"/>
      <c r="E375" s="29"/>
      <c r="F375" s="29" t="s">
        <v>1548</v>
      </c>
      <c r="G375" s="29"/>
      <c r="H375" s="30"/>
      <c r="I375" s="28" t="s">
        <v>88</v>
      </c>
      <c r="J375" s="28"/>
      <c r="K375" s="28"/>
      <c r="L375" s="31"/>
      <c r="M375" s="31"/>
      <c r="N375" s="32"/>
      <c r="O375" s="32">
        <v>0</v>
      </c>
      <c r="P375" s="32">
        <f t="shared" si="18"/>
        <v>0</v>
      </c>
      <c r="Q375" s="33">
        <v>100</v>
      </c>
      <c r="R375" s="34">
        <f t="shared" si="17"/>
        <v>0</v>
      </c>
      <c r="S375" s="32"/>
      <c r="T375" s="32"/>
      <c r="U375" s="32"/>
      <c r="V375" s="32"/>
      <c r="W375" s="32"/>
      <c r="X375" s="32"/>
      <c r="Y375" s="32"/>
      <c r="Z375" s="43"/>
      <c r="AA375" s="32"/>
      <c r="AB375" s="32"/>
      <c r="AC375" s="44"/>
      <c r="AD375" s="32"/>
      <c r="AE375" s="32"/>
      <c r="AF375" s="32"/>
      <c r="AG375" s="32"/>
      <c r="AH375" s="32"/>
      <c r="AI375" s="32"/>
      <c r="AJ375" s="32"/>
      <c r="AK375" s="32"/>
      <c r="AL375" s="32"/>
      <c r="AM375" s="32"/>
      <c r="AN375" s="32">
        <v>0</v>
      </c>
      <c r="AO375" s="43"/>
      <c r="AP375" s="32"/>
      <c r="AQ375" s="32"/>
      <c r="AR375" s="32">
        <v>0</v>
      </c>
      <c r="AS375" s="32"/>
      <c r="AT375" s="32"/>
      <c r="AU375" s="32"/>
      <c r="AV375" s="32"/>
      <c r="AW375" s="32"/>
      <c r="AX375" s="32"/>
      <c r="AY375" s="32"/>
      <c r="AZ375" s="32"/>
      <c r="BA375" s="32"/>
      <c r="BB375" s="32"/>
      <c r="BC375" s="32"/>
      <c r="BD375" s="32"/>
      <c r="BE375" s="39"/>
      <c r="BF375" s="40">
        <v>0</v>
      </c>
      <c r="BG375" s="40">
        <v>10000</v>
      </c>
      <c r="BH375" s="40">
        <f t="shared" si="16"/>
        <v>0</v>
      </c>
      <c r="BI375" s="41"/>
      <c r="BJ375" s="42"/>
      <c r="BK375" s="42"/>
    </row>
    <row r="376" spans="1:63" ht="99" customHeight="1">
      <c r="A376" s="28">
        <v>367</v>
      </c>
      <c r="B376" s="29" t="s">
        <v>1549</v>
      </c>
      <c r="C376" s="29" t="s">
        <v>1550</v>
      </c>
      <c r="D376" s="29"/>
      <c r="E376" s="29" t="s">
        <v>1551</v>
      </c>
      <c r="F376" s="29" t="s">
        <v>1552</v>
      </c>
      <c r="G376" s="29"/>
      <c r="H376" s="30"/>
      <c r="I376" s="28" t="s">
        <v>1553</v>
      </c>
      <c r="J376" s="28"/>
      <c r="K376" s="28"/>
      <c r="L376" s="31"/>
      <c r="M376" s="31"/>
      <c r="N376" s="32"/>
      <c r="O376" s="32">
        <v>0</v>
      </c>
      <c r="P376" s="32">
        <f t="shared" si="18"/>
        <v>0</v>
      </c>
      <c r="Q376" s="33">
        <v>200</v>
      </c>
      <c r="R376" s="34">
        <f t="shared" si="17"/>
        <v>300</v>
      </c>
      <c r="S376" s="32"/>
      <c r="T376" s="32"/>
      <c r="U376" s="32"/>
      <c r="V376" s="32"/>
      <c r="W376" s="32"/>
      <c r="X376" s="32"/>
      <c r="Y376" s="32"/>
      <c r="Z376" s="43"/>
      <c r="AA376" s="32"/>
      <c r="AB376" s="32"/>
      <c r="AC376" s="44"/>
      <c r="AD376" s="32"/>
      <c r="AE376" s="32"/>
      <c r="AF376" s="32"/>
      <c r="AG376" s="32"/>
      <c r="AH376" s="37">
        <v>300</v>
      </c>
      <c r="AI376" s="32"/>
      <c r="AJ376" s="32"/>
      <c r="AK376" s="32"/>
      <c r="AL376" s="32"/>
      <c r="AM376" s="32"/>
      <c r="AN376" s="32">
        <v>0</v>
      </c>
      <c r="AO376" s="43"/>
      <c r="AP376" s="32"/>
      <c r="AQ376" s="32"/>
      <c r="AR376" s="32">
        <v>0</v>
      </c>
      <c r="AS376" s="32"/>
      <c r="AT376" s="32"/>
      <c r="AU376" s="32"/>
      <c r="AV376" s="32"/>
      <c r="AW376" s="32"/>
      <c r="AX376" s="32"/>
      <c r="AY376" s="32"/>
      <c r="AZ376" s="32"/>
      <c r="BA376" s="32"/>
      <c r="BB376" s="32"/>
      <c r="BC376" s="32"/>
      <c r="BD376" s="32"/>
      <c r="BE376" s="39"/>
      <c r="BF376" s="40">
        <v>0</v>
      </c>
      <c r="BG376" s="40">
        <v>24800</v>
      </c>
      <c r="BH376" s="40">
        <f t="shared" si="16"/>
        <v>7440000</v>
      </c>
      <c r="BI376" s="41"/>
      <c r="BJ376" s="315" t="s">
        <v>6326</v>
      </c>
      <c r="BK376" s="42"/>
    </row>
    <row r="377" spans="1:63" ht="99" customHeight="1">
      <c r="A377" s="28">
        <v>368</v>
      </c>
      <c r="B377" s="29" t="s">
        <v>1554</v>
      </c>
      <c r="C377" s="29" t="s">
        <v>1555</v>
      </c>
      <c r="D377" s="29"/>
      <c r="E377" s="29" t="s">
        <v>1556</v>
      </c>
      <c r="F377" s="29" t="s">
        <v>1557</v>
      </c>
      <c r="G377" s="29"/>
      <c r="H377" s="30"/>
      <c r="I377" s="28" t="s">
        <v>1558</v>
      </c>
      <c r="J377" s="28"/>
      <c r="K377" s="28"/>
      <c r="L377" s="31"/>
      <c r="M377" s="31"/>
      <c r="N377" s="32"/>
      <c r="O377" s="32">
        <v>0</v>
      </c>
      <c r="P377" s="32">
        <f t="shared" si="18"/>
        <v>0</v>
      </c>
      <c r="Q377" s="33">
        <v>2000</v>
      </c>
      <c r="R377" s="34">
        <f t="shared" si="17"/>
        <v>2000</v>
      </c>
      <c r="S377" s="32"/>
      <c r="T377" s="32"/>
      <c r="U377" s="32"/>
      <c r="V377" s="32"/>
      <c r="W377" s="32"/>
      <c r="X377" s="32"/>
      <c r="Y377" s="32"/>
      <c r="Z377" s="43"/>
      <c r="AA377" s="32"/>
      <c r="AB377" s="32"/>
      <c r="AC377" s="44"/>
      <c r="AD377" s="32"/>
      <c r="AE377" s="32"/>
      <c r="AF377" s="32"/>
      <c r="AG377" s="32"/>
      <c r="AH377" s="32"/>
      <c r="AI377" s="32"/>
      <c r="AJ377" s="32"/>
      <c r="AK377" s="32"/>
      <c r="AL377" s="32"/>
      <c r="AM377" s="32"/>
      <c r="AN377" s="32">
        <v>0</v>
      </c>
      <c r="AO377" s="43"/>
      <c r="AP377" s="32"/>
      <c r="AQ377" s="32"/>
      <c r="AR377" s="32">
        <v>0</v>
      </c>
      <c r="AS377" s="32"/>
      <c r="AT377" s="32"/>
      <c r="AU377" s="32"/>
      <c r="AV377" s="32"/>
      <c r="AW377" s="32"/>
      <c r="AX377" s="32"/>
      <c r="AY377" s="32"/>
      <c r="AZ377" s="32"/>
      <c r="BA377" s="32"/>
      <c r="BB377" s="32"/>
      <c r="BC377" s="32">
        <v>2000</v>
      </c>
      <c r="BD377" s="32"/>
      <c r="BE377" s="39"/>
      <c r="BF377" s="40">
        <v>0</v>
      </c>
      <c r="BG377" s="40">
        <v>89000</v>
      </c>
      <c r="BH377" s="40">
        <f t="shared" si="16"/>
        <v>178000000</v>
      </c>
      <c r="BI377" s="41"/>
      <c r="BJ377" s="42" t="s">
        <v>6326</v>
      </c>
      <c r="BK377" s="42"/>
    </row>
    <row r="378" spans="1:63" ht="264" customHeight="1">
      <c r="A378" s="28">
        <v>369</v>
      </c>
      <c r="B378" s="29" t="s">
        <v>1559</v>
      </c>
      <c r="C378" s="29" t="s">
        <v>1560</v>
      </c>
      <c r="D378" s="29"/>
      <c r="E378" s="29"/>
      <c r="F378" s="29" t="s">
        <v>1561</v>
      </c>
      <c r="G378" s="29"/>
      <c r="H378" s="30"/>
      <c r="I378" s="28" t="s">
        <v>1153</v>
      </c>
      <c r="J378" s="28"/>
      <c r="K378" s="28"/>
      <c r="L378" s="31">
        <f>60+55</f>
        <v>115</v>
      </c>
      <c r="M378" s="31"/>
      <c r="N378" s="32"/>
      <c r="O378" s="32">
        <v>0</v>
      </c>
      <c r="P378" s="32">
        <f t="shared" si="18"/>
        <v>0</v>
      </c>
      <c r="Q378" s="33">
        <v>455</v>
      </c>
      <c r="R378" s="34">
        <f t="shared" si="17"/>
        <v>422</v>
      </c>
      <c r="S378" s="32">
        <v>5</v>
      </c>
      <c r="T378" s="32"/>
      <c r="U378" s="37">
        <v>120</v>
      </c>
      <c r="V378" s="32">
        <v>30</v>
      </c>
      <c r="W378" s="32"/>
      <c r="X378" s="32"/>
      <c r="Y378" s="61">
        <v>12</v>
      </c>
      <c r="Z378" s="43"/>
      <c r="AA378" s="32"/>
      <c r="AB378" s="32">
        <v>40</v>
      </c>
      <c r="AC378" s="44"/>
      <c r="AD378" s="32"/>
      <c r="AE378" s="32">
        <v>20</v>
      </c>
      <c r="AF378" s="32">
        <v>30</v>
      </c>
      <c r="AG378" s="32"/>
      <c r="AH378" s="32"/>
      <c r="AI378" s="32">
        <v>75</v>
      </c>
      <c r="AJ378" s="32"/>
      <c r="AK378" s="32"/>
      <c r="AL378" s="32"/>
      <c r="AM378" s="32"/>
      <c r="AN378" s="32">
        <v>0</v>
      </c>
      <c r="AO378" s="43"/>
      <c r="AP378" s="32"/>
      <c r="AQ378" s="32"/>
      <c r="AR378" s="32">
        <v>0</v>
      </c>
      <c r="AS378" s="32"/>
      <c r="AT378" s="32">
        <v>30</v>
      </c>
      <c r="AU378" s="32"/>
      <c r="AV378" s="32">
        <v>50</v>
      </c>
      <c r="AW378" s="32"/>
      <c r="AX378" s="32"/>
      <c r="AY378" s="32">
        <v>10</v>
      </c>
      <c r="AZ378" s="32"/>
      <c r="BA378" s="32"/>
      <c r="BB378" s="32"/>
      <c r="BC378" s="32"/>
      <c r="BD378" s="32"/>
      <c r="BE378" s="39"/>
      <c r="BF378" s="40">
        <v>0</v>
      </c>
      <c r="BG378" s="40">
        <v>11655</v>
      </c>
      <c r="BH378" s="40">
        <f t="shared" si="16"/>
        <v>4918410</v>
      </c>
      <c r="BI378" s="41"/>
      <c r="BJ378" s="42" t="s">
        <v>6039</v>
      </c>
      <c r="BK378" s="42"/>
    </row>
    <row r="379" spans="1:63" ht="231" customHeight="1">
      <c r="A379" s="28">
        <v>370</v>
      </c>
      <c r="B379" s="29" t="s">
        <v>1562</v>
      </c>
      <c r="C379" s="29" t="s">
        <v>1563</v>
      </c>
      <c r="D379" s="29"/>
      <c r="E379" s="29"/>
      <c r="F379" s="29" t="s">
        <v>1564</v>
      </c>
      <c r="G379" s="29"/>
      <c r="H379" s="30"/>
      <c r="I379" s="28" t="s">
        <v>1153</v>
      </c>
      <c r="J379" s="28"/>
      <c r="K379" s="28"/>
      <c r="L379" s="31">
        <f>702+183</f>
        <v>885</v>
      </c>
      <c r="M379" s="31">
        <v>280</v>
      </c>
      <c r="N379" s="32"/>
      <c r="O379" s="32">
        <v>0</v>
      </c>
      <c r="P379" s="32">
        <f t="shared" si="18"/>
        <v>0</v>
      </c>
      <c r="Q379" s="33">
        <v>7276</v>
      </c>
      <c r="R379" s="34">
        <f t="shared" si="17"/>
        <v>4294</v>
      </c>
      <c r="S379" s="32">
        <v>100</v>
      </c>
      <c r="T379" s="32"/>
      <c r="U379" s="37">
        <v>36</v>
      </c>
      <c r="V379" s="32"/>
      <c r="W379" s="32">
        <v>5</v>
      </c>
      <c r="X379" s="32"/>
      <c r="Y379" s="32"/>
      <c r="Z379" s="91">
        <v>50</v>
      </c>
      <c r="AA379" s="32"/>
      <c r="AB379" s="32"/>
      <c r="AC379" s="48">
        <v>1000</v>
      </c>
      <c r="AD379" s="32">
        <v>50</v>
      </c>
      <c r="AE379" s="32">
        <v>50</v>
      </c>
      <c r="AF379" s="32">
        <v>300</v>
      </c>
      <c r="AG379" s="32">
        <v>20</v>
      </c>
      <c r="AH379" s="32">
        <v>20</v>
      </c>
      <c r="AI379" s="32">
        <v>800</v>
      </c>
      <c r="AJ379" s="32"/>
      <c r="AK379" s="32">
        <v>200</v>
      </c>
      <c r="AL379" s="32">
        <v>100</v>
      </c>
      <c r="AM379" s="32"/>
      <c r="AN379" s="32">
        <v>200</v>
      </c>
      <c r="AO379" s="60">
        <v>30</v>
      </c>
      <c r="AP379" s="32"/>
      <c r="AQ379" s="32"/>
      <c r="AR379" s="32">
        <v>20</v>
      </c>
      <c r="AS379" s="32">
        <v>30</v>
      </c>
      <c r="AT379" s="32">
        <v>1100</v>
      </c>
      <c r="AU379" s="32">
        <v>20</v>
      </c>
      <c r="AV379" s="32">
        <v>80</v>
      </c>
      <c r="AW379" s="32"/>
      <c r="AX379" s="32"/>
      <c r="AY379" s="32">
        <v>60</v>
      </c>
      <c r="AZ379" s="32"/>
      <c r="BA379" s="51">
        <v>5</v>
      </c>
      <c r="BB379" s="32"/>
      <c r="BC379" s="32">
        <v>15</v>
      </c>
      <c r="BD379" s="32">
        <v>3</v>
      </c>
      <c r="BE379" s="52" t="s">
        <v>1565</v>
      </c>
      <c r="BF379" s="40">
        <v>0</v>
      </c>
      <c r="BG379" s="40">
        <v>22680</v>
      </c>
      <c r="BH379" s="40">
        <f t="shared" si="16"/>
        <v>97387920</v>
      </c>
      <c r="BI379" s="41"/>
      <c r="BJ379" s="42" t="s">
        <v>6039</v>
      </c>
      <c r="BK379" s="42"/>
    </row>
    <row r="380" spans="1:63" ht="328.5" customHeight="1">
      <c r="A380" s="28">
        <v>371</v>
      </c>
      <c r="B380" s="29" t="s">
        <v>1566</v>
      </c>
      <c r="C380" s="29" t="s">
        <v>1567</v>
      </c>
      <c r="D380" s="29"/>
      <c r="E380" s="29" t="s">
        <v>1568</v>
      </c>
      <c r="F380" s="29" t="s">
        <v>1569</v>
      </c>
      <c r="G380" s="29"/>
      <c r="H380" s="30"/>
      <c r="I380" s="28" t="s">
        <v>283</v>
      </c>
      <c r="J380" s="28"/>
      <c r="K380" s="28"/>
      <c r="L380" s="31"/>
      <c r="M380" s="31"/>
      <c r="N380" s="32"/>
      <c r="O380" s="32">
        <v>80</v>
      </c>
      <c r="P380" s="32">
        <f t="shared" si="18"/>
        <v>80</v>
      </c>
      <c r="Q380" s="33">
        <v>820</v>
      </c>
      <c r="R380" s="34">
        <f t="shared" si="17"/>
        <v>1600</v>
      </c>
      <c r="S380" s="32"/>
      <c r="T380" s="32"/>
      <c r="U380" s="32"/>
      <c r="V380" s="32"/>
      <c r="W380" s="32"/>
      <c r="X380" s="32"/>
      <c r="Y380" s="32"/>
      <c r="Z380" s="47"/>
      <c r="AA380" s="32"/>
      <c r="AB380" s="32"/>
      <c r="AC380" s="44"/>
      <c r="AD380" s="32"/>
      <c r="AE380" s="32"/>
      <c r="AF380" s="32"/>
      <c r="AG380" s="32"/>
      <c r="AH380" s="32"/>
      <c r="AI380" s="32"/>
      <c r="AJ380" s="32"/>
      <c r="AK380" s="32"/>
      <c r="AL380" s="32"/>
      <c r="AM380" s="32"/>
      <c r="AN380" s="32">
        <v>0</v>
      </c>
      <c r="AO380" s="43"/>
      <c r="AP380" s="32"/>
      <c r="AQ380" s="32"/>
      <c r="AR380" s="32">
        <v>0</v>
      </c>
      <c r="AS380" s="32">
        <v>400</v>
      </c>
      <c r="AT380" s="32"/>
      <c r="AU380" s="32">
        <v>800</v>
      </c>
      <c r="AV380" s="32">
        <v>400</v>
      </c>
      <c r="AW380" s="32"/>
      <c r="AX380" s="32"/>
      <c r="AY380" s="32"/>
      <c r="AZ380" s="32"/>
      <c r="BA380" s="32"/>
      <c r="BB380" s="32"/>
      <c r="BC380" s="32"/>
      <c r="BD380" s="32"/>
      <c r="BE380" s="39"/>
      <c r="BF380" s="40">
        <v>0</v>
      </c>
      <c r="BG380" s="40">
        <v>114800</v>
      </c>
      <c r="BH380" s="40">
        <f t="shared" si="16"/>
        <v>183680000</v>
      </c>
      <c r="BI380" s="41"/>
      <c r="BJ380" s="315" t="s">
        <v>6039</v>
      </c>
      <c r="BK380" s="42"/>
    </row>
    <row r="381" spans="1:63" ht="66" customHeight="1">
      <c r="A381" s="28">
        <v>372</v>
      </c>
      <c r="B381" s="29" t="s">
        <v>1570</v>
      </c>
      <c r="C381" s="29" t="s">
        <v>1571</v>
      </c>
      <c r="D381" s="29"/>
      <c r="E381" s="29" t="s">
        <v>1572</v>
      </c>
      <c r="F381" s="29" t="s">
        <v>1573</v>
      </c>
      <c r="G381" s="29"/>
      <c r="H381" s="30"/>
      <c r="I381" s="28" t="s">
        <v>84</v>
      </c>
      <c r="J381" s="28"/>
      <c r="K381" s="28"/>
      <c r="L381" s="31"/>
      <c r="M381" s="31"/>
      <c r="N381" s="32"/>
      <c r="O381" s="32">
        <v>0</v>
      </c>
      <c r="P381" s="32">
        <f t="shared" si="18"/>
        <v>0</v>
      </c>
      <c r="Q381" s="33">
        <v>20</v>
      </c>
      <c r="R381" s="34">
        <f t="shared" si="17"/>
        <v>30</v>
      </c>
      <c r="S381" s="32"/>
      <c r="T381" s="32"/>
      <c r="U381" s="32"/>
      <c r="V381" s="32"/>
      <c r="W381" s="32"/>
      <c r="X381" s="32"/>
      <c r="Y381" s="32"/>
      <c r="Z381" s="43"/>
      <c r="AA381" s="32"/>
      <c r="AB381" s="32"/>
      <c r="AC381" s="44"/>
      <c r="AD381" s="32"/>
      <c r="AE381" s="32"/>
      <c r="AF381" s="32"/>
      <c r="AG381" s="32"/>
      <c r="AH381" s="32"/>
      <c r="AI381" s="32">
        <v>30</v>
      </c>
      <c r="AJ381" s="32"/>
      <c r="AK381" s="32"/>
      <c r="AL381" s="32"/>
      <c r="AM381" s="32"/>
      <c r="AN381" s="32">
        <v>0</v>
      </c>
      <c r="AO381" s="43"/>
      <c r="AP381" s="32"/>
      <c r="AQ381" s="32"/>
      <c r="AR381" s="32">
        <v>0</v>
      </c>
      <c r="AS381" s="32"/>
      <c r="AT381" s="32"/>
      <c r="AU381" s="32"/>
      <c r="AV381" s="32"/>
      <c r="AW381" s="32"/>
      <c r="AX381" s="32"/>
      <c r="AY381" s="32"/>
      <c r="AZ381" s="32"/>
      <c r="BA381" s="32"/>
      <c r="BB381" s="32"/>
      <c r="BC381" s="32"/>
      <c r="BD381" s="32"/>
      <c r="BE381" s="39"/>
      <c r="BF381" s="40">
        <v>0</v>
      </c>
      <c r="BG381" s="40">
        <v>178500</v>
      </c>
      <c r="BH381" s="40">
        <f t="shared" si="16"/>
        <v>5355000</v>
      </c>
      <c r="BI381" s="41"/>
      <c r="BJ381" s="42" t="s">
        <v>6039</v>
      </c>
      <c r="BK381" s="42"/>
    </row>
    <row r="382" spans="1:63" ht="409.5" customHeight="1">
      <c r="A382" s="28">
        <v>373</v>
      </c>
      <c r="B382" s="29" t="s">
        <v>1574</v>
      </c>
      <c r="C382" s="29" t="s">
        <v>1575</v>
      </c>
      <c r="D382" s="29"/>
      <c r="E382" s="29" t="s">
        <v>1576</v>
      </c>
      <c r="F382" s="29" t="s">
        <v>1577</v>
      </c>
      <c r="G382" s="80" t="s">
        <v>1578</v>
      </c>
      <c r="H382" s="30"/>
      <c r="I382" s="28" t="s">
        <v>1558</v>
      </c>
      <c r="J382" s="28"/>
      <c r="K382" s="28"/>
      <c r="L382" s="31"/>
      <c r="M382" s="31"/>
      <c r="N382" s="32"/>
      <c r="O382" s="32">
        <v>0</v>
      </c>
      <c r="P382" s="32">
        <f t="shared" si="18"/>
        <v>0</v>
      </c>
      <c r="Q382" s="33">
        <v>300</v>
      </c>
      <c r="R382" s="34">
        <f t="shared" si="17"/>
        <v>80</v>
      </c>
      <c r="S382" s="32"/>
      <c r="T382" s="32"/>
      <c r="U382" s="32"/>
      <c r="V382" s="32"/>
      <c r="W382" s="32"/>
      <c r="X382" s="32"/>
      <c r="Y382" s="32"/>
      <c r="Z382" s="43"/>
      <c r="AA382" s="32"/>
      <c r="AB382" s="32"/>
      <c r="AC382" s="44"/>
      <c r="AD382" s="32"/>
      <c r="AE382" s="32"/>
      <c r="AF382" s="32"/>
      <c r="AG382" s="32"/>
      <c r="AH382" s="32"/>
      <c r="AI382" s="32"/>
      <c r="AJ382" s="32"/>
      <c r="AK382" s="32"/>
      <c r="AL382" s="32"/>
      <c r="AM382" s="32"/>
      <c r="AN382" s="32">
        <v>0</v>
      </c>
      <c r="AO382" s="43"/>
      <c r="AP382" s="32"/>
      <c r="AQ382" s="32"/>
      <c r="AR382" s="32">
        <v>0</v>
      </c>
      <c r="AS382" s="32">
        <v>50</v>
      </c>
      <c r="AT382" s="32"/>
      <c r="AU382" s="37">
        <v>30</v>
      </c>
      <c r="AV382" s="32"/>
      <c r="AW382" s="32"/>
      <c r="AX382" s="32"/>
      <c r="AY382" s="32"/>
      <c r="AZ382" s="32"/>
      <c r="BA382" s="32"/>
      <c r="BB382" s="32"/>
      <c r="BC382" s="32"/>
      <c r="BD382" s="32"/>
      <c r="BE382" s="39"/>
      <c r="BF382" s="40">
        <v>0</v>
      </c>
      <c r="BG382" s="40">
        <v>140000</v>
      </c>
      <c r="BH382" s="40">
        <f t="shared" si="16"/>
        <v>11200000</v>
      </c>
      <c r="BI382" s="41"/>
      <c r="BJ382" s="315" t="s">
        <v>6039</v>
      </c>
      <c r="BK382" s="42"/>
    </row>
    <row r="383" spans="1:63" ht="82.5" customHeight="1">
      <c r="A383" s="28">
        <v>374</v>
      </c>
      <c r="B383" s="29" t="s">
        <v>1579</v>
      </c>
      <c r="C383" s="29" t="s">
        <v>1580</v>
      </c>
      <c r="D383" s="29"/>
      <c r="E383" s="29" t="s">
        <v>1581</v>
      </c>
      <c r="F383" s="29" t="s">
        <v>1582</v>
      </c>
      <c r="G383" s="109" t="s">
        <v>1583</v>
      </c>
      <c r="H383" s="30"/>
      <c r="I383" s="28" t="s">
        <v>84</v>
      </c>
      <c r="J383" s="28"/>
      <c r="K383" s="28"/>
      <c r="L383" s="31"/>
      <c r="M383" s="31"/>
      <c r="N383" s="32"/>
      <c r="O383" s="32">
        <v>0</v>
      </c>
      <c r="P383" s="32">
        <f t="shared" si="18"/>
        <v>0</v>
      </c>
      <c r="Q383" s="33">
        <v>400</v>
      </c>
      <c r="R383" s="34">
        <f t="shared" si="17"/>
        <v>800</v>
      </c>
      <c r="S383" s="32"/>
      <c r="T383" s="32"/>
      <c r="U383" s="32"/>
      <c r="V383" s="32"/>
      <c r="W383" s="37">
        <v>800</v>
      </c>
      <c r="X383" s="32"/>
      <c r="Y383" s="32"/>
      <c r="Z383" s="43"/>
      <c r="AA383" s="32"/>
      <c r="AB383" s="32"/>
      <c r="AC383" s="44"/>
      <c r="AD383" s="32"/>
      <c r="AE383" s="32"/>
      <c r="AF383" s="32"/>
      <c r="AG383" s="32"/>
      <c r="AH383" s="32"/>
      <c r="AI383" s="32"/>
      <c r="AJ383" s="32"/>
      <c r="AK383" s="32"/>
      <c r="AL383" s="32"/>
      <c r="AM383" s="32"/>
      <c r="AN383" s="32">
        <v>0</v>
      </c>
      <c r="AO383" s="43"/>
      <c r="AP383" s="32"/>
      <c r="AQ383" s="32"/>
      <c r="AR383" s="32">
        <v>0</v>
      </c>
      <c r="AS383" s="32"/>
      <c r="AT383" s="32"/>
      <c r="AU383" s="32"/>
      <c r="AV383" s="32"/>
      <c r="AW383" s="32"/>
      <c r="AX383" s="32"/>
      <c r="AY383" s="32"/>
      <c r="AZ383" s="32"/>
      <c r="BA383" s="32"/>
      <c r="BB383" s="32"/>
      <c r="BC383" s="32"/>
      <c r="BD383" s="32"/>
      <c r="BE383" s="39"/>
      <c r="BF383" s="40">
        <v>0</v>
      </c>
      <c r="BG383" s="40">
        <v>114660</v>
      </c>
      <c r="BH383" s="40">
        <f t="shared" si="16"/>
        <v>91728000</v>
      </c>
      <c r="BI383" s="41"/>
      <c r="BJ383" s="315" t="s">
        <v>6326</v>
      </c>
      <c r="BK383" s="42"/>
    </row>
    <row r="384" spans="1:63" ht="82.5" customHeight="1">
      <c r="A384" s="28">
        <v>375</v>
      </c>
      <c r="B384" s="29" t="s">
        <v>1584</v>
      </c>
      <c r="C384" s="29" t="s">
        <v>1585</v>
      </c>
      <c r="D384" s="29"/>
      <c r="E384" s="29" t="s">
        <v>1586</v>
      </c>
      <c r="F384" s="29" t="s">
        <v>1587</v>
      </c>
      <c r="G384" s="109" t="s">
        <v>1588</v>
      </c>
      <c r="H384" s="30"/>
      <c r="I384" s="28" t="s">
        <v>84</v>
      </c>
      <c r="J384" s="28"/>
      <c r="K384" s="28"/>
      <c r="L384" s="31"/>
      <c r="M384" s="31"/>
      <c r="N384" s="32"/>
      <c r="O384" s="32">
        <v>0</v>
      </c>
      <c r="P384" s="32">
        <f t="shared" si="18"/>
        <v>0</v>
      </c>
      <c r="Q384" s="33">
        <v>20</v>
      </c>
      <c r="R384" s="34">
        <f t="shared" si="17"/>
        <v>100</v>
      </c>
      <c r="S384" s="32"/>
      <c r="T384" s="32"/>
      <c r="U384" s="32"/>
      <c r="V384" s="32"/>
      <c r="W384" s="32">
        <v>100</v>
      </c>
      <c r="X384" s="32"/>
      <c r="Y384" s="32"/>
      <c r="Z384" s="43"/>
      <c r="AA384" s="32"/>
      <c r="AB384" s="32"/>
      <c r="AC384" s="44"/>
      <c r="AD384" s="32"/>
      <c r="AE384" s="32"/>
      <c r="AF384" s="32"/>
      <c r="AG384" s="32"/>
      <c r="AH384" s="32"/>
      <c r="AI384" s="32"/>
      <c r="AJ384" s="32"/>
      <c r="AK384" s="32"/>
      <c r="AL384" s="32"/>
      <c r="AM384" s="32"/>
      <c r="AN384" s="32">
        <v>0</v>
      </c>
      <c r="AO384" s="43"/>
      <c r="AP384" s="32"/>
      <c r="AQ384" s="32"/>
      <c r="AR384" s="32">
        <v>0</v>
      </c>
      <c r="AS384" s="32"/>
      <c r="AT384" s="32"/>
      <c r="AU384" s="32"/>
      <c r="AV384" s="32"/>
      <c r="AW384" s="32"/>
      <c r="AX384" s="32"/>
      <c r="AY384" s="32"/>
      <c r="AZ384" s="32"/>
      <c r="BA384" s="32"/>
      <c r="BB384" s="32"/>
      <c r="BC384" s="32"/>
      <c r="BD384" s="32"/>
      <c r="BE384" s="39"/>
      <c r="BF384" s="40">
        <v>0</v>
      </c>
      <c r="BG384" s="40">
        <v>114660</v>
      </c>
      <c r="BH384" s="40">
        <f t="shared" si="16"/>
        <v>11466000</v>
      </c>
      <c r="BI384" s="41"/>
      <c r="BJ384" s="315" t="s">
        <v>6326</v>
      </c>
      <c r="BK384" s="42"/>
    </row>
    <row r="385" spans="1:63" ht="115.5" customHeight="1">
      <c r="A385" s="28">
        <v>376</v>
      </c>
      <c r="B385" s="29" t="s">
        <v>1589</v>
      </c>
      <c r="C385" s="29" t="s">
        <v>1590</v>
      </c>
      <c r="D385" s="29"/>
      <c r="E385" s="29" t="s">
        <v>1591</v>
      </c>
      <c r="F385" s="29" t="s">
        <v>1592</v>
      </c>
      <c r="G385" s="29"/>
      <c r="H385" s="30"/>
      <c r="I385" s="28" t="s">
        <v>84</v>
      </c>
      <c r="J385" s="28"/>
      <c r="K385" s="28"/>
      <c r="L385" s="31"/>
      <c r="M385" s="31"/>
      <c r="N385" s="32"/>
      <c r="O385" s="32">
        <v>0</v>
      </c>
      <c r="P385" s="32">
        <f t="shared" si="18"/>
        <v>0</v>
      </c>
      <c r="Q385" s="33">
        <v>400</v>
      </c>
      <c r="R385" s="34">
        <f t="shared" si="17"/>
        <v>0</v>
      </c>
      <c r="S385" s="32"/>
      <c r="T385" s="32"/>
      <c r="U385" s="32"/>
      <c r="V385" s="32"/>
      <c r="W385" s="32"/>
      <c r="X385" s="32"/>
      <c r="Y385" s="32"/>
      <c r="Z385" s="43"/>
      <c r="AA385" s="32"/>
      <c r="AB385" s="32"/>
      <c r="AC385" s="44"/>
      <c r="AD385" s="32"/>
      <c r="AE385" s="32"/>
      <c r="AF385" s="32"/>
      <c r="AG385" s="32"/>
      <c r="AH385" s="32"/>
      <c r="AI385" s="32"/>
      <c r="AJ385" s="32"/>
      <c r="AK385" s="32"/>
      <c r="AL385" s="32"/>
      <c r="AM385" s="32"/>
      <c r="AN385" s="32">
        <v>0</v>
      </c>
      <c r="AO385" s="43"/>
      <c r="AP385" s="32"/>
      <c r="AQ385" s="32"/>
      <c r="AR385" s="32">
        <v>0</v>
      </c>
      <c r="AS385" s="32"/>
      <c r="AT385" s="32"/>
      <c r="AU385" s="32"/>
      <c r="AV385" s="32"/>
      <c r="AW385" s="32"/>
      <c r="AX385" s="32"/>
      <c r="AY385" s="32"/>
      <c r="AZ385" s="32"/>
      <c r="BA385" s="32"/>
      <c r="BB385" s="32"/>
      <c r="BC385" s="32"/>
      <c r="BD385" s="32"/>
      <c r="BE385" s="39"/>
      <c r="BF385" s="40">
        <v>0</v>
      </c>
      <c r="BG385" s="40">
        <v>227430</v>
      </c>
      <c r="BH385" s="40">
        <f t="shared" si="16"/>
        <v>0</v>
      </c>
      <c r="BI385" s="41"/>
      <c r="BJ385" s="42"/>
      <c r="BK385" s="42"/>
    </row>
    <row r="386" spans="1:63" ht="148.5" customHeight="1">
      <c r="A386" s="28">
        <v>377</v>
      </c>
      <c r="B386" s="29" t="s">
        <v>1593</v>
      </c>
      <c r="C386" s="29" t="s">
        <v>1594</v>
      </c>
      <c r="D386" s="110" t="s">
        <v>1595</v>
      </c>
      <c r="E386" s="29"/>
      <c r="F386" s="29" t="s">
        <v>1596</v>
      </c>
      <c r="G386" s="80" t="s">
        <v>1597</v>
      </c>
      <c r="H386" s="30"/>
      <c r="I386" s="28" t="s">
        <v>1074</v>
      </c>
      <c r="J386" s="28"/>
      <c r="K386" s="28"/>
      <c r="L386" s="31"/>
      <c r="M386" s="31"/>
      <c r="N386" s="32"/>
      <c r="O386" s="32">
        <v>0</v>
      </c>
      <c r="P386" s="32">
        <f t="shared" si="18"/>
        <v>0</v>
      </c>
      <c r="Q386" s="33">
        <v>610</v>
      </c>
      <c r="R386" s="34">
        <f t="shared" si="17"/>
        <v>1100</v>
      </c>
      <c r="S386" s="32"/>
      <c r="T386" s="32"/>
      <c r="U386" s="32"/>
      <c r="V386" s="32"/>
      <c r="W386" s="32"/>
      <c r="X386" s="32"/>
      <c r="Y386" s="32"/>
      <c r="Z386" s="43"/>
      <c r="AA386" s="32"/>
      <c r="AB386" s="32"/>
      <c r="AC386" s="78">
        <v>1000</v>
      </c>
      <c r="AD386" s="32"/>
      <c r="AE386" s="32"/>
      <c r="AF386" s="32"/>
      <c r="AG386" s="32"/>
      <c r="AH386" s="32"/>
      <c r="AI386" s="32"/>
      <c r="AJ386" s="32"/>
      <c r="AK386" s="32"/>
      <c r="AL386" s="32"/>
      <c r="AM386" s="32"/>
      <c r="AN386" s="32">
        <v>0</v>
      </c>
      <c r="AO386" s="43"/>
      <c r="AP386" s="32"/>
      <c r="AQ386" s="32"/>
      <c r="AR386" s="32">
        <v>0</v>
      </c>
      <c r="AS386" s="32"/>
      <c r="AT386" s="32">
        <v>100</v>
      </c>
      <c r="AU386" s="32"/>
      <c r="AV386" s="32"/>
      <c r="AW386" s="32"/>
      <c r="AX386" s="32"/>
      <c r="AY386" s="32"/>
      <c r="AZ386" s="32"/>
      <c r="BA386" s="32"/>
      <c r="BB386" s="32"/>
      <c r="BC386" s="32"/>
      <c r="BD386" s="32"/>
      <c r="BE386" s="39"/>
      <c r="BF386" s="40" t="s">
        <v>1598</v>
      </c>
      <c r="BG386" s="40">
        <v>278000</v>
      </c>
      <c r="BH386" s="40">
        <f t="shared" si="16"/>
        <v>305800000</v>
      </c>
      <c r="BI386" s="41"/>
      <c r="BJ386" s="315" t="s">
        <v>6328</v>
      </c>
      <c r="BK386" s="42"/>
    </row>
    <row r="387" spans="1:63" ht="115.5" customHeight="1">
      <c r="A387" s="28">
        <v>378</v>
      </c>
      <c r="B387" s="29" t="s">
        <v>1599</v>
      </c>
      <c r="C387" s="29" t="s">
        <v>1600</v>
      </c>
      <c r="D387" s="29"/>
      <c r="E387" s="29" t="s">
        <v>1600</v>
      </c>
      <c r="F387" s="29" t="s">
        <v>1601</v>
      </c>
      <c r="G387" s="29"/>
      <c r="H387" s="30"/>
      <c r="I387" s="28" t="s">
        <v>606</v>
      </c>
      <c r="J387" s="28"/>
      <c r="K387" s="28"/>
      <c r="L387" s="31"/>
      <c r="M387" s="31">
        <v>2</v>
      </c>
      <c r="N387" s="32"/>
      <c r="O387" s="32">
        <v>0</v>
      </c>
      <c r="P387" s="32">
        <f t="shared" si="18"/>
        <v>0</v>
      </c>
      <c r="Q387" s="33">
        <v>5</v>
      </c>
      <c r="R387" s="34">
        <f t="shared" si="17"/>
        <v>25</v>
      </c>
      <c r="S387" s="32"/>
      <c r="T387" s="32"/>
      <c r="U387" s="32"/>
      <c r="V387" s="32"/>
      <c r="W387" s="32"/>
      <c r="X387" s="32"/>
      <c r="Y387" s="32"/>
      <c r="Z387" s="43"/>
      <c r="AA387" s="32"/>
      <c r="AB387" s="32">
        <v>5</v>
      </c>
      <c r="AC387" s="44"/>
      <c r="AD387" s="32"/>
      <c r="AE387" s="32"/>
      <c r="AF387" s="32"/>
      <c r="AG387" s="37">
        <v>20</v>
      </c>
      <c r="AH387" s="32"/>
      <c r="AI387" s="32"/>
      <c r="AJ387" s="32"/>
      <c r="AK387" s="32"/>
      <c r="AL387" s="32"/>
      <c r="AM387" s="32"/>
      <c r="AN387" s="32">
        <v>0</v>
      </c>
      <c r="AO387" s="43"/>
      <c r="AP387" s="32"/>
      <c r="AQ387" s="32"/>
      <c r="AR387" s="32">
        <v>0</v>
      </c>
      <c r="AS387" s="32"/>
      <c r="AT387" s="32"/>
      <c r="AU387" s="32"/>
      <c r="AV387" s="32"/>
      <c r="AW387" s="32"/>
      <c r="AX387" s="32"/>
      <c r="AY387" s="32"/>
      <c r="AZ387" s="32"/>
      <c r="BA387" s="32"/>
      <c r="BB387" s="32"/>
      <c r="BC387" s="32"/>
      <c r="BD387" s="32"/>
      <c r="BE387" s="39" t="s">
        <v>1602</v>
      </c>
      <c r="BF387" s="40">
        <v>0</v>
      </c>
      <c r="BG387" s="40">
        <v>7500000</v>
      </c>
      <c r="BH387" s="40">
        <f t="shared" si="16"/>
        <v>187500000</v>
      </c>
      <c r="BI387" s="41"/>
      <c r="BJ387" s="315" t="s">
        <v>6328</v>
      </c>
      <c r="BK387" s="42"/>
    </row>
    <row r="388" spans="1:63" ht="115.5" customHeight="1">
      <c r="A388" s="28">
        <v>379</v>
      </c>
      <c r="B388" s="29" t="s">
        <v>1603</v>
      </c>
      <c r="C388" s="29" t="s">
        <v>1604</v>
      </c>
      <c r="D388" s="29"/>
      <c r="E388" s="29" t="s">
        <v>1604</v>
      </c>
      <c r="F388" s="29" t="s">
        <v>1605</v>
      </c>
      <c r="G388" s="29"/>
      <c r="H388" s="30"/>
      <c r="I388" s="28" t="s">
        <v>606</v>
      </c>
      <c r="J388" s="28"/>
      <c r="K388" s="28"/>
      <c r="L388" s="31"/>
      <c r="M388" s="31">
        <v>4</v>
      </c>
      <c r="N388" s="32"/>
      <c r="O388" s="32">
        <v>0</v>
      </c>
      <c r="P388" s="32">
        <f t="shared" si="18"/>
        <v>0</v>
      </c>
      <c r="Q388" s="33">
        <v>5</v>
      </c>
      <c r="R388" s="34">
        <f t="shared" si="17"/>
        <v>35</v>
      </c>
      <c r="S388" s="32"/>
      <c r="T388" s="32"/>
      <c r="U388" s="32"/>
      <c r="V388" s="32"/>
      <c r="W388" s="32"/>
      <c r="X388" s="32"/>
      <c r="Y388" s="32"/>
      <c r="Z388" s="43"/>
      <c r="AA388" s="32"/>
      <c r="AB388" s="32">
        <v>5</v>
      </c>
      <c r="AC388" s="44"/>
      <c r="AD388" s="32"/>
      <c r="AE388" s="32"/>
      <c r="AF388" s="32"/>
      <c r="AG388" s="32">
        <v>30</v>
      </c>
      <c r="AH388" s="32"/>
      <c r="AI388" s="32"/>
      <c r="AJ388" s="32"/>
      <c r="AK388" s="32"/>
      <c r="AL388" s="32"/>
      <c r="AM388" s="32"/>
      <c r="AN388" s="32">
        <v>0</v>
      </c>
      <c r="AO388" s="43"/>
      <c r="AP388" s="32"/>
      <c r="AQ388" s="32"/>
      <c r="AR388" s="32">
        <v>0</v>
      </c>
      <c r="AS388" s="32"/>
      <c r="AT388" s="32"/>
      <c r="AU388" s="32"/>
      <c r="AV388" s="32"/>
      <c r="AW388" s="32"/>
      <c r="AX388" s="32"/>
      <c r="AY388" s="32"/>
      <c r="AZ388" s="32"/>
      <c r="BA388" s="32"/>
      <c r="BB388" s="32"/>
      <c r="BC388" s="32"/>
      <c r="BD388" s="32"/>
      <c r="BE388" s="39" t="s">
        <v>1602</v>
      </c>
      <c r="BF388" s="40">
        <v>0</v>
      </c>
      <c r="BG388" s="40">
        <v>9120000</v>
      </c>
      <c r="BH388" s="40">
        <f t="shared" si="16"/>
        <v>319200000</v>
      </c>
      <c r="BI388" s="41"/>
      <c r="BJ388" s="315" t="s">
        <v>6328</v>
      </c>
      <c r="BK388" s="42"/>
    </row>
    <row r="389" spans="1:63" ht="115.5" customHeight="1">
      <c r="A389" s="28">
        <v>380</v>
      </c>
      <c r="B389" s="29" t="s">
        <v>1606</v>
      </c>
      <c r="C389" s="29" t="s">
        <v>1607</v>
      </c>
      <c r="D389" s="29"/>
      <c r="E389" s="29" t="s">
        <v>1608</v>
      </c>
      <c r="F389" s="29" t="s">
        <v>1609</v>
      </c>
      <c r="G389" s="29"/>
      <c r="H389" s="30"/>
      <c r="I389" s="28" t="s">
        <v>84</v>
      </c>
      <c r="J389" s="28"/>
      <c r="K389" s="28"/>
      <c r="L389" s="95"/>
      <c r="M389" s="95"/>
      <c r="N389" s="29"/>
      <c r="O389" s="32">
        <v>0</v>
      </c>
      <c r="P389" s="32">
        <f t="shared" si="18"/>
        <v>0</v>
      </c>
      <c r="Q389" s="33">
        <v>5000</v>
      </c>
      <c r="R389" s="34">
        <f t="shared" si="17"/>
        <v>0</v>
      </c>
      <c r="S389" s="32"/>
      <c r="T389" s="32"/>
      <c r="U389" s="32"/>
      <c r="V389" s="32"/>
      <c r="W389" s="32"/>
      <c r="X389" s="32"/>
      <c r="Y389" s="32"/>
      <c r="Z389" s="43"/>
      <c r="AA389" s="32"/>
      <c r="AB389" s="32"/>
      <c r="AC389" s="44"/>
      <c r="AD389" s="32"/>
      <c r="AE389" s="32"/>
      <c r="AF389" s="32"/>
      <c r="AG389" s="32"/>
      <c r="AH389" s="32"/>
      <c r="AI389" s="32"/>
      <c r="AJ389" s="32"/>
      <c r="AK389" s="32"/>
      <c r="AL389" s="32"/>
      <c r="AM389" s="32"/>
      <c r="AN389" s="32">
        <v>0</v>
      </c>
      <c r="AO389" s="43"/>
      <c r="AP389" s="32"/>
      <c r="AQ389" s="32"/>
      <c r="AR389" s="32">
        <v>0</v>
      </c>
      <c r="AS389" s="32"/>
      <c r="AT389" s="32"/>
      <c r="AU389" s="32"/>
      <c r="AV389" s="32"/>
      <c r="AW389" s="32"/>
      <c r="AX389" s="32"/>
      <c r="AY389" s="32"/>
      <c r="AZ389" s="32"/>
      <c r="BA389" s="32"/>
      <c r="BB389" s="32"/>
      <c r="BC389" s="32"/>
      <c r="BD389" s="32"/>
      <c r="BE389" s="39"/>
      <c r="BF389" s="40" t="s">
        <v>1610</v>
      </c>
      <c r="BG389" s="40">
        <v>45000</v>
      </c>
      <c r="BH389" s="40">
        <f t="shared" si="16"/>
        <v>0</v>
      </c>
      <c r="BI389" s="41"/>
      <c r="BJ389" s="42"/>
      <c r="BK389" s="42"/>
    </row>
    <row r="390" spans="1:63" ht="66" customHeight="1">
      <c r="A390" s="28">
        <v>381</v>
      </c>
      <c r="B390" s="29" t="s">
        <v>1611</v>
      </c>
      <c r="C390" s="29" t="s">
        <v>1612</v>
      </c>
      <c r="D390" s="29"/>
      <c r="E390" s="29" t="s">
        <v>1613</v>
      </c>
      <c r="F390" s="29" t="s">
        <v>1614</v>
      </c>
      <c r="G390" s="29"/>
      <c r="H390" s="30"/>
      <c r="I390" s="28" t="s">
        <v>84</v>
      </c>
      <c r="J390" s="28"/>
      <c r="K390" s="28"/>
      <c r="L390" s="31">
        <v>3500</v>
      </c>
      <c r="M390" s="31">
        <v>1100</v>
      </c>
      <c r="N390" s="32"/>
      <c r="O390" s="32">
        <v>500</v>
      </c>
      <c r="P390" s="32">
        <f t="shared" si="18"/>
        <v>500</v>
      </c>
      <c r="Q390" s="33">
        <v>4000</v>
      </c>
      <c r="R390" s="34">
        <f t="shared" si="17"/>
        <v>5000</v>
      </c>
      <c r="S390" s="32"/>
      <c r="T390" s="32"/>
      <c r="U390" s="32"/>
      <c r="V390" s="32"/>
      <c r="W390" s="32"/>
      <c r="X390" s="32"/>
      <c r="Y390" s="32"/>
      <c r="Z390" s="43"/>
      <c r="AA390" s="32"/>
      <c r="AB390" s="32"/>
      <c r="AC390" s="44"/>
      <c r="AD390" s="32"/>
      <c r="AE390" s="32"/>
      <c r="AF390" s="32"/>
      <c r="AG390" s="32"/>
      <c r="AH390" s="32">
        <v>5000</v>
      </c>
      <c r="AI390" s="32"/>
      <c r="AJ390" s="32"/>
      <c r="AK390" s="32"/>
      <c r="AL390" s="32"/>
      <c r="AM390" s="32"/>
      <c r="AN390" s="32">
        <v>0</v>
      </c>
      <c r="AO390" s="43"/>
      <c r="AP390" s="32"/>
      <c r="AQ390" s="32"/>
      <c r="AR390" s="32">
        <v>0</v>
      </c>
      <c r="AS390" s="32"/>
      <c r="AT390" s="32"/>
      <c r="AU390" s="32"/>
      <c r="AV390" s="32"/>
      <c r="AW390" s="32"/>
      <c r="AX390" s="32"/>
      <c r="AY390" s="32"/>
      <c r="AZ390" s="32"/>
      <c r="BA390" s="32"/>
      <c r="BB390" s="32"/>
      <c r="BC390" s="32"/>
      <c r="BD390" s="32"/>
      <c r="BE390" s="39"/>
      <c r="BF390" s="40">
        <v>0</v>
      </c>
      <c r="BG390" s="40">
        <v>1050</v>
      </c>
      <c r="BH390" s="40">
        <f t="shared" si="16"/>
        <v>5250000</v>
      </c>
      <c r="BI390" s="41"/>
      <c r="BJ390" s="315" t="s">
        <v>6326</v>
      </c>
      <c r="BK390" s="42"/>
    </row>
    <row r="391" spans="1:63" ht="66" customHeight="1">
      <c r="A391" s="28">
        <v>382</v>
      </c>
      <c r="B391" s="29" t="s">
        <v>1615</v>
      </c>
      <c r="C391" s="29" t="s">
        <v>1616</v>
      </c>
      <c r="D391" s="29"/>
      <c r="E391" s="29" t="s">
        <v>1617</v>
      </c>
      <c r="F391" s="29" t="s">
        <v>1618</v>
      </c>
      <c r="G391" s="29"/>
      <c r="H391" s="30"/>
      <c r="I391" s="28" t="s">
        <v>84</v>
      </c>
      <c r="J391" s="28"/>
      <c r="K391" s="28"/>
      <c r="L391" s="55">
        <v>595</v>
      </c>
      <c r="M391" s="55">
        <v>50</v>
      </c>
      <c r="N391" s="32"/>
      <c r="O391" s="32">
        <v>275</v>
      </c>
      <c r="P391" s="32">
        <f t="shared" si="18"/>
        <v>275</v>
      </c>
      <c r="Q391" s="33">
        <v>10905</v>
      </c>
      <c r="R391" s="34">
        <f t="shared" si="17"/>
        <v>16472</v>
      </c>
      <c r="S391" s="32"/>
      <c r="T391" s="32"/>
      <c r="U391" s="32"/>
      <c r="V391" s="32"/>
      <c r="W391" s="32"/>
      <c r="X391" s="32"/>
      <c r="Y391" s="32"/>
      <c r="Z391" s="43"/>
      <c r="AA391" s="32"/>
      <c r="AB391" s="32">
        <v>52</v>
      </c>
      <c r="AC391" s="44"/>
      <c r="AD391" s="32">
        <v>2000</v>
      </c>
      <c r="AE391" s="32"/>
      <c r="AF391" s="32">
        <v>1400</v>
      </c>
      <c r="AG391" s="32">
        <v>50</v>
      </c>
      <c r="AH391" s="32"/>
      <c r="AI391" s="32">
        <v>200</v>
      </c>
      <c r="AJ391" s="32"/>
      <c r="AK391" s="32">
        <v>200</v>
      </c>
      <c r="AL391" s="32"/>
      <c r="AM391" s="32"/>
      <c r="AN391" s="32">
        <v>1000</v>
      </c>
      <c r="AO391" s="111">
        <v>50</v>
      </c>
      <c r="AP391" s="32"/>
      <c r="AQ391" s="32"/>
      <c r="AR391" s="32">
        <v>0</v>
      </c>
      <c r="AS391" s="37">
        <v>500</v>
      </c>
      <c r="AT391" s="32">
        <v>10000</v>
      </c>
      <c r="AU391" s="32">
        <v>500</v>
      </c>
      <c r="AV391" s="32">
        <v>500</v>
      </c>
      <c r="AW391" s="32"/>
      <c r="AX391" s="32"/>
      <c r="AY391" s="32"/>
      <c r="AZ391" s="32"/>
      <c r="BA391" s="37">
        <v>20</v>
      </c>
      <c r="BB391" s="32"/>
      <c r="BC391" s="32"/>
      <c r="BD391" s="32"/>
      <c r="BE391" s="39" t="s">
        <v>1602</v>
      </c>
      <c r="BF391" s="40">
        <v>0</v>
      </c>
      <c r="BG391" s="40">
        <v>1420</v>
      </c>
      <c r="BH391" s="40">
        <f t="shared" si="16"/>
        <v>23390240</v>
      </c>
      <c r="BI391" s="41"/>
      <c r="BJ391" s="42" t="s">
        <v>6039</v>
      </c>
      <c r="BK391" s="42"/>
    </row>
    <row r="392" spans="1:63" ht="193.5" customHeight="1">
      <c r="A392" s="28">
        <v>383</v>
      </c>
      <c r="B392" s="29" t="s">
        <v>1619</v>
      </c>
      <c r="C392" s="29" t="s">
        <v>1620</v>
      </c>
      <c r="D392" s="29"/>
      <c r="E392" s="29" t="s">
        <v>1621</v>
      </c>
      <c r="F392" s="29" t="s">
        <v>1622</v>
      </c>
      <c r="G392" s="29"/>
      <c r="H392" s="30"/>
      <c r="I392" s="28" t="s">
        <v>84</v>
      </c>
      <c r="J392" s="28"/>
      <c r="K392" s="28"/>
      <c r="L392" s="31"/>
      <c r="M392" s="31"/>
      <c r="N392" s="32"/>
      <c r="O392" s="32">
        <v>2174</v>
      </c>
      <c r="P392" s="32">
        <f t="shared" si="18"/>
        <v>2174</v>
      </c>
      <c r="Q392" s="33">
        <v>7600</v>
      </c>
      <c r="R392" s="34">
        <f t="shared" si="17"/>
        <v>960</v>
      </c>
      <c r="S392" s="32"/>
      <c r="T392" s="32"/>
      <c r="U392" s="32"/>
      <c r="V392" s="32"/>
      <c r="W392" s="32"/>
      <c r="X392" s="32">
        <v>960</v>
      </c>
      <c r="Y392" s="32"/>
      <c r="Z392" s="43"/>
      <c r="AA392" s="32"/>
      <c r="AB392" s="32"/>
      <c r="AC392" s="44"/>
      <c r="AD392" s="32"/>
      <c r="AE392" s="32"/>
      <c r="AF392" s="32"/>
      <c r="AG392" s="32"/>
      <c r="AH392" s="32"/>
      <c r="AI392" s="32"/>
      <c r="AJ392" s="32"/>
      <c r="AK392" s="32"/>
      <c r="AL392" s="32"/>
      <c r="AM392" s="32"/>
      <c r="AN392" s="32">
        <v>0</v>
      </c>
      <c r="AO392" s="43"/>
      <c r="AP392" s="32"/>
      <c r="AQ392" s="32"/>
      <c r="AR392" s="32">
        <v>0</v>
      </c>
      <c r="AS392" s="32"/>
      <c r="AT392" s="32"/>
      <c r="AU392" s="32"/>
      <c r="AV392" s="32"/>
      <c r="AW392" s="32"/>
      <c r="AX392" s="32"/>
      <c r="AY392" s="32"/>
      <c r="AZ392" s="32"/>
      <c r="BA392" s="32"/>
      <c r="BB392" s="32"/>
      <c r="BC392" s="32"/>
      <c r="BD392" s="32"/>
      <c r="BE392" s="39"/>
      <c r="BF392" s="40">
        <v>0</v>
      </c>
      <c r="BG392" s="40">
        <v>2860</v>
      </c>
      <c r="BH392" s="40">
        <f t="shared" si="16"/>
        <v>2745600</v>
      </c>
      <c r="BI392" s="41"/>
      <c r="BJ392" s="315" t="s">
        <v>6039</v>
      </c>
      <c r="BK392" s="42"/>
    </row>
    <row r="393" spans="1:63" ht="148.5" customHeight="1">
      <c r="A393" s="28">
        <v>384</v>
      </c>
      <c r="B393" s="29" t="s">
        <v>1623</v>
      </c>
      <c r="C393" s="29" t="s">
        <v>1624</v>
      </c>
      <c r="D393" s="29"/>
      <c r="E393" s="29" t="s">
        <v>1625</v>
      </c>
      <c r="F393" s="29" t="s">
        <v>1626</v>
      </c>
      <c r="G393" s="29"/>
      <c r="H393" s="30" t="s">
        <v>1627</v>
      </c>
      <c r="I393" s="28" t="s">
        <v>84</v>
      </c>
      <c r="J393" s="28"/>
      <c r="K393" s="28"/>
      <c r="L393" s="31">
        <f>295191+6317</f>
        <v>301508</v>
      </c>
      <c r="M393" s="31">
        <v>145674</v>
      </c>
      <c r="N393" s="32"/>
      <c r="O393" s="32">
        <v>0</v>
      </c>
      <c r="P393" s="32">
        <f t="shared" si="18"/>
        <v>0</v>
      </c>
      <c r="Q393" s="33">
        <v>294100</v>
      </c>
      <c r="R393" s="34">
        <f t="shared" si="17"/>
        <v>1008400</v>
      </c>
      <c r="S393" s="32">
        <v>11000</v>
      </c>
      <c r="T393" s="32"/>
      <c r="U393" s="37">
        <v>1800</v>
      </c>
      <c r="V393" s="32">
        <v>12000</v>
      </c>
      <c r="W393" s="32">
        <v>13000</v>
      </c>
      <c r="X393" s="32">
        <v>2000</v>
      </c>
      <c r="Y393" s="61">
        <v>6000</v>
      </c>
      <c r="Z393" s="91">
        <v>12000</v>
      </c>
      <c r="AA393" s="32"/>
      <c r="AB393" s="32">
        <v>10000</v>
      </c>
      <c r="AC393" s="48">
        <v>70000</v>
      </c>
      <c r="AD393" s="32">
        <v>5000</v>
      </c>
      <c r="AE393" s="32">
        <v>8000</v>
      </c>
      <c r="AF393" s="37">
        <v>10000</v>
      </c>
      <c r="AG393" s="32">
        <v>3000</v>
      </c>
      <c r="AH393" s="32">
        <v>20000</v>
      </c>
      <c r="AI393" s="32">
        <v>30000</v>
      </c>
      <c r="AJ393" s="32">
        <v>8000</v>
      </c>
      <c r="AK393" s="32">
        <v>50000</v>
      </c>
      <c r="AL393" s="32">
        <v>10000</v>
      </c>
      <c r="AM393" s="32">
        <v>10000</v>
      </c>
      <c r="AN393" s="32">
        <v>500000</v>
      </c>
      <c r="AO393" s="74">
        <v>25000</v>
      </c>
      <c r="AP393" s="32">
        <v>20000</v>
      </c>
      <c r="AQ393" s="32">
        <v>15000</v>
      </c>
      <c r="AR393" s="32">
        <v>1000</v>
      </c>
      <c r="AS393" s="37">
        <v>54000</v>
      </c>
      <c r="AT393" s="32">
        <v>37000</v>
      </c>
      <c r="AU393" s="32">
        <v>10000</v>
      </c>
      <c r="AV393" s="32">
        <v>10000</v>
      </c>
      <c r="AW393" s="32">
        <v>4050</v>
      </c>
      <c r="AX393" s="32">
        <v>17500</v>
      </c>
      <c r="AY393" s="32"/>
      <c r="AZ393" s="32"/>
      <c r="BA393" s="51">
        <v>200</v>
      </c>
      <c r="BB393" s="32"/>
      <c r="BC393" s="32">
        <v>17850</v>
      </c>
      <c r="BD393" s="32">
        <v>5000</v>
      </c>
      <c r="BE393" s="62" t="s">
        <v>1628</v>
      </c>
      <c r="BF393" s="40">
        <v>0</v>
      </c>
      <c r="BG393" s="40">
        <v>320</v>
      </c>
      <c r="BH393" s="40">
        <f t="shared" si="16"/>
        <v>322688000</v>
      </c>
      <c r="BI393" s="41"/>
      <c r="BJ393" s="42" t="s">
        <v>6039</v>
      </c>
      <c r="BK393" s="42"/>
    </row>
    <row r="394" spans="1:63" ht="396" customHeight="1">
      <c r="A394" s="28">
        <v>385</v>
      </c>
      <c r="B394" s="29" t="s">
        <v>1629</v>
      </c>
      <c r="C394" s="29" t="s">
        <v>1630</v>
      </c>
      <c r="D394" s="29"/>
      <c r="E394" s="29" t="s">
        <v>1631</v>
      </c>
      <c r="F394" s="29" t="s">
        <v>1632</v>
      </c>
      <c r="G394" s="29"/>
      <c r="H394" s="30"/>
      <c r="I394" s="28" t="s">
        <v>1153</v>
      </c>
      <c r="J394" s="28"/>
      <c r="K394" s="28"/>
      <c r="L394" s="31"/>
      <c r="M394" s="31">
        <v>2000</v>
      </c>
      <c r="N394" s="32"/>
      <c r="O394" s="32">
        <v>8300</v>
      </c>
      <c r="P394" s="32">
        <f t="shared" si="18"/>
        <v>8300</v>
      </c>
      <c r="Q394" s="33">
        <v>120000</v>
      </c>
      <c r="R394" s="34">
        <f t="shared" si="17"/>
        <v>120000</v>
      </c>
      <c r="S394" s="32"/>
      <c r="T394" s="32"/>
      <c r="U394" s="32"/>
      <c r="V394" s="32"/>
      <c r="W394" s="32"/>
      <c r="X394" s="32"/>
      <c r="Y394" s="32"/>
      <c r="Z394" s="47"/>
      <c r="AA394" s="32"/>
      <c r="AB394" s="32"/>
      <c r="AC394" s="44"/>
      <c r="AD394" s="32"/>
      <c r="AE394" s="32"/>
      <c r="AF394" s="32"/>
      <c r="AG394" s="32"/>
      <c r="AH394" s="32"/>
      <c r="AI394" s="32">
        <v>120000</v>
      </c>
      <c r="AJ394" s="32"/>
      <c r="AK394" s="32"/>
      <c r="AL394" s="32"/>
      <c r="AM394" s="32"/>
      <c r="AN394" s="32">
        <v>0</v>
      </c>
      <c r="AO394" s="43"/>
      <c r="AP394" s="32"/>
      <c r="AQ394" s="32"/>
      <c r="AR394" s="32">
        <v>0</v>
      </c>
      <c r="AS394" s="32"/>
      <c r="AT394" s="32"/>
      <c r="AU394" s="32"/>
      <c r="AV394" s="32"/>
      <c r="AW394" s="32"/>
      <c r="AX394" s="32"/>
      <c r="AY394" s="32"/>
      <c r="AZ394" s="32"/>
      <c r="BA394" s="32"/>
      <c r="BB394" s="32"/>
      <c r="BC394" s="32"/>
      <c r="BD394" s="32"/>
      <c r="BE394" s="39" t="s">
        <v>1602</v>
      </c>
      <c r="BF394" s="40">
        <v>0</v>
      </c>
      <c r="BG394" s="40">
        <v>1000</v>
      </c>
      <c r="BH394" s="40">
        <f t="shared" ref="BH394:BH457" si="19">+BG394*R394</f>
        <v>120000000</v>
      </c>
      <c r="BI394" s="41"/>
      <c r="BJ394" s="42" t="s">
        <v>6039</v>
      </c>
      <c r="BK394" s="42"/>
    </row>
    <row r="395" spans="1:63" ht="66" customHeight="1">
      <c r="A395" s="28">
        <v>386</v>
      </c>
      <c r="B395" s="29" t="s">
        <v>1633</v>
      </c>
      <c r="C395" s="29" t="s">
        <v>1634</v>
      </c>
      <c r="D395" s="29"/>
      <c r="E395" s="29" t="s">
        <v>1635</v>
      </c>
      <c r="F395" s="29" t="s">
        <v>1636</v>
      </c>
      <c r="G395" s="29"/>
      <c r="H395" s="30"/>
      <c r="I395" s="28" t="s">
        <v>1637</v>
      </c>
      <c r="J395" s="28"/>
      <c r="K395" s="28"/>
      <c r="L395" s="31">
        <v>1</v>
      </c>
      <c r="M395" s="31">
        <v>6</v>
      </c>
      <c r="N395" s="32"/>
      <c r="O395" s="32">
        <v>0</v>
      </c>
      <c r="P395" s="32">
        <f t="shared" si="18"/>
        <v>0</v>
      </c>
      <c r="Q395" s="33">
        <v>38</v>
      </c>
      <c r="R395" s="34">
        <f t="shared" ref="R395:R458" si="20">SUM(S395:BD395)</f>
        <v>45</v>
      </c>
      <c r="S395" s="32"/>
      <c r="T395" s="32"/>
      <c r="U395" s="32"/>
      <c r="V395" s="32"/>
      <c r="W395" s="32"/>
      <c r="X395" s="32"/>
      <c r="Y395" s="32"/>
      <c r="Z395" s="43"/>
      <c r="AA395" s="32"/>
      <c r="AB395" s="32"/>
      <c r="AC395" s="44"/>
      <c r="AD395" s="32"/>
      <c r="AE395" s="32"/>
      <c r="AF395" s="32">
        <v>45</v>
      </c>
      <c r="AG395" s="32"/>
      <c r="AH395" s="32"/>
      <c r="AI395" s="32"/>
      <c r="AJ395" s="32"/>
      <c r="AK395" s="32"/>
      <c r="AL395" s="32"/>
      <c r="AM395" s="32"/>
      <c r="AN395" s="32">
        <v>0</v>
      </c>
      <c r="AO395" s="43"/>
      <c r="AP395" s="32"/>
      <c r="AQ395" s="32"/>
      <c r="AR395" s="32">
        <v>0</v>
      </c>
      <c r="AS395" s="32"/>
      <c r="AT395" s="32"/>
      <c r="AU395" s="32"/>
      <c r="AV395" s="32"/>
      <c r="AW395" s="32"/>
      <c r="AX395" s="32"/>
      <c r="AY395" s="32"/>
      <c r="AZ395" s="32"/>
      <c r="BA395" s="32"/>
      <c r="BB395" s="32"/>
      <c r="BC395" s="32"/>
      <c r="BD395" s="32"/>
      <c r="BE395" s="39"/>
      <c r="BF395" s="40">
        <v>0</v>
      </c>
      <c r="BG395" s="40">
        <v>3000000</v>
      </c>
      <c r="BH395" s="40">
        <f t="shared" si="19"/>
        <v>135000000</v>
      </c>
      <c r="BI395" s="41"/>
      <c r="BJ395" s="315" t="s">
        <v>6326</v>
      </c>
      <c r="BK395" s="42"/>
    </row>
    <row r="396" spans="1:63" ht="82.5" customHeight="1">
      <c r="A396" s="28">
        <v>387</v>
      </c>
      <c r="B396" s="29" t="s">
        <v>1638</v>
      </c>
      <c r="C396" s="29" t="s">
        <v>1639</v>
      </c>
      <c r="D396" s="29"/>
      <c r="E396" s="29" t="s">
        <v>1640</v>
      </c>
      <c r="F396" s="29" t="s">
        <v>1641</v>
      </c>
      <c r="G396" s="29"/>
      <c r="H396" s="30"/>
      <c r="I396" s="28" t="s">
        <v>84</v>
      </c>
      <c r="J396" s="28"/>
      <c r="K396" s="28"/>
      <c r="L396" s="55">
        <v>2050</v>
      </c>
      <c r="M396" s="55">
        <v>2000</v>
      </c>
      <c r="N396" s="32"/>
      <c r="O396" s="32">
        <v>0</v>
      </c>
      <c r="P396" s="32">
        <f t="shared" si="18"/>
        <v>0</v>
      </c>
      <c r="Q396" s="33">
        <v>6100</v>
      </c>
      <c r="R396" s="34">
        <f t="shared" si="20"/>
        <v>6150</v>
      </c>
      <c r="S396" s="32"/>
      <c r="T396" s="32"/>
      <c r="U396" s="32"/>
      <c r="V396" s="32"/>
      <c r="W396" s="32"/>
      <c r="X396" s="32"/>
      <c r="Y396" s="32"/>
      <c r="Z396" s="43"/>
      <c r="AA396" s="32"/>
      <c r="AB396" s="32"/>
      <c r="AC396" s="44"/>
      <c r="AD396" s="32"/>
      <c r="AE396" s="32"/>
      <c r="AF396" s="32"/>
      <c r="AG396" s="32"/>
      <c r="AH396" s="32"/>
      <c r="AI396" s="32">
        <v>5000</v>
      </c>
      <c r="AJ396" s="32">
        <v>500</v>
      </c>
      <c r="AK396" s="32"/>
      <c r="AL396" s="32"/>
      <c r="AM396" s="32"/>
      <c r="AN396" s="32">
        <v>0</v>
      </c>
      <c r="AO396" s="43"/>
      <c r="AP396" s="32"/>
      <c r="AQ396" s="32"/>
      <c r="AR396" s="32">
        <v>0</v>
      </c>
      <c r="AS396" s="32"/>
      <c r="AT396" s="32"/>
      <c r="AU396" s="32">
        <v>500</v>
      </c>
      <c r="AV396" s="32">
        <v>150</v>
      </c>
      <c r="AW396" s="32"/>
      <c r="AX396" s="32"/>
      <c r="AY396" s="32"/>
      <c r="AZ396" s="32"/>
      <c r="BA396" s="32"/>
      <c r="BB396" s="32"/>
      <c r="BC396" s="32"/>
      <c r="BD396" s="32"/>
      <c r="BE396" s="39"/>
      <c r="BF396" s="40">
        <v>0</v>
      </c>
      <c r="BG396" s="40">
        <v>3879</v>
      </c>
      <c r="BH396" s="40">
        <f t="shared" si="19"/>
        <v>23855850</v>
      </c>
      <c r="BI396" s="41"/>
      <c r="BJ396" s="42" t="s">
        <v>6039</v>
      </c>
      <c r="BK396" s="42"/>
    </row>
    <row r="397" spans="1:63" ht="189.75" customHeight="1">
      <c r="A397" s="28">
        <v>388</v>
      </c>
      <c r="B397" s="29" t="s">
        <v>1642</v>
      </c>
      <c r="C397" s="29" t="s">
        <v>1643</v>
      </c>
      <c r="D397" s="29"/>
      <c r="E397" s="29" t="s">
        <v>1644</v>
      </c>
      <c r="F397" s="29" t="s">
        <v>1645</v>
      </c>
      <c r="G397" s="83" t="s">
        <v>1646</v>
      </c>
      <c r="H397" s="30"/>
      <c r="I397" s="28" t="s">
        <v>84</v>
      </c>
      <c r="J397" s="28"/>
      <c r="K397" s="28"/>
      <c r="L397" s="31">
        <v>10503</v>
      </c>
      <c r="M397" s="31"/>
      <c r="N397" s="32"/>
      <c r="O397" s="32">
        <v>0</v>
      </c>
      <c r="P397" s="32">
        <f t="shared" si="18"/>
        <v>0</v>
      </c>
      <c r="Q397" s="33">
        <v>42700</v>
      </c>
      <c r="R397" s="34">
        <f t="shared" si="20"/>
        <v>35050</v>
      </c>
      <c r="S397" s="32"/>
      <c r="T397" s="32"/>
      <c r="U397" s="32"/>
      <c r="V397" s="32">
        <v>700</v>
      </c>
      <c r="W397" s="32"/>
      <c r="X397" s="32"/>
      <c r="Y397" s="32"/>
      <c r="Z397" s="43"/>
      <c r="AA397" s="32"/>
      <c r="AB397" s="32"/>
      <c r="AC397" s="48">
        <v>1000</v>
      </c>
      <c r="AD397" s="32">
        <v>100</v>
      </c>
      <c r="AE397" s="32">
        <v>1000</v>
      </c>
      <c r="AF397" s="37">
        <v>3500</v>
      </c>
      <c r="AG397" s="32">
        <v>50</v>
      </c>
      <c r="AH397" s="32">
        <v>1000</v>
      </c>
      <c r="AI397" s="32">
        <v>5000</v>
      </c>
      <c r="AJ397" s="32">
        <v>1000</v>
      </c>
      <c r="AK397" s="32">
        <v>2000</v>
      </c>
      <c r="AL397" s="32">
        <v>300</v>
      </c>
      <c r="AM397" s="32"/>
      <c r="AN397" s="32">
        <v>5000</v>
      </c>
      <c r="AO397" s="77">
        <v>3000</v>
      </c>
      <c r="AP397" s="32"/>
      <c r="AQ397" s="32">
        <v>100</v>
      </c>
      <c r="AR397" s="32">
        <v>100</v>
      </c>
      <c r="AS397" s="37">
        <v>1200</v>
      </c>
      <c r="AT397" s="32">
        <v>7200</v>
      </c>
      <c r="AU397" s="32">
        <v>2000</v>
      </c>
      <c r="AV397" s="32">
        <v>800</v>
      </c>
      <c r="AW397" s="32"/>
      <c r="AX397" s="32"/>
      <c r="AY397" s="32"/>
      <c r="AZ397" s="32"/>
      <c r="BA397" s="32"/>
      <c r="BB397" s="32"/>
      <c r="BC397" s="32"/>
      <c r="BD397" s="32"/>
      <c r="BE397" s="39"/>
      <c r="BF397" s="40">
        <v>0</v>
      </c>
      <c r="BG397" s="40">
        <v>2410</v>
      </c>
      <c r="BH397" s="40">
        <f t="shared" si="19"/>
        <v>84470500</v>
      </c>
      <c r="BI397" s="41"/>
      <c r="BJ397" s="42" t="s">
        <v>6039</v>
      </c>
      <c r="BK397" s="42"/>
    </row>
    <row r="398" spans="1:63" ht="99" customHeight="1">
      <c r="A398" s="28">
        <v>389</v>
      </c>
      <c r="B398" s="29" t="s">
        <v>1647</v>
      </c>
      <c r="C398" s="29" t="s">
        <v>1648</v>
      </c>
      <c r="D398" s="29"/>
      <c r="E398" s="29" t="s">
        <v>1649</v>
      </c>
      <c r="F398" s="29" t="s">
        <v>1650</v>
      </c>
      <c r="G398" s="29" t="s">
        <v>1651</v>
      </c>
      <c r="H398" s="30"/>
      <c r="I398" s="28" t="s">
        <v>84</v>
      </c>
      <c r="J398" s="28"/>
      <c r="K398" s="28"/>
      <c r="L398" s="31">
        <v>33305</v>
      </c>
      <c r="M398" s="31">
        <v>22942</v>
      </c>
      <c r="N398" s="32"/>
      <c r="O398" s="32">
        <v>1992</v>
      </c>
      <c r="P398" s="32">
        <f t="shared" si="18"/>
        <v>1992</v>
      </c>
      <c r="Q398" s="33">
        <v>20100</v>
      </c>
      <c r="R398" s="34">
        <f t="shared" si="20"/>
        <v>22980</v>
      </c>
      <c r="S398" s="32"/>
      <c r="T398" s="32"/>
      <c r="U398" s="32"/>
      <c r="V398" s="32">
        <v>7000</v>
      </c>
      <c r="W398" s="32"/>
      <c r="X398" s="32"/>
      <c r="Y398" s="32"/>
      <c r="Z398" s="54"/>
      <c r="AA398" s="32"/>
      <c r="AB398" s="32">
        <v>200</v>
      </c>
      <c r="AC398" s="48">
        <v>1000</v>
      </c>
      <c r="AD398" s="32">
        <v>100</v>
      </c>
      <c r="AE398" s="32"/>
      <c r="AF398" s="32">
        <v>200</v>
      </c>
      <c r="AG398" s="32">
        <v>400</v>
      </c>
      <c r="AH398" s="32"/>
      <c r="AI398" s="32">
        <v>5000</v>
      </c>
      <c r="AJ398" s="32">
        <v>500</v>
      </c>
      <c r="AK398" s="32"/>
      <c r="AL398" s="32"/>
      <c r="AM398" s="32"/>
      <c r="AN398" s="32">
        <v>5000</v>
      </c>
      <c r="AO398" s="60">
        <v>100</v>
      </c>
      <c r="AP398" s="32"/>
      <c r="AQ398" s="32">
        <v>200</v>
      </c>
      <c r="AR398" s="32">
        <v>100</v>
      </c>
      <c r="AS398" s="37">
        <v>2400</v>
      </c>
      <c r="AT398" s="32"/>
      <c r="AU398" s="32">
        <v>500</v>
      </c>
      <c r="AV398" s="32">
        <v>150</v>
      </c>
      <c r="AW398" s="32"/>
      <c r="AX398" s="32"/>
      <c r="AY398" s="32"/>
      <c r="AZ398" s="32"/>
      <c r="BA398" s="51">
        <v>30</v>
      </c>
      <c r="BB398" s="32"/>
      <c r="BC398" s="32"/>
      <c r="BD398" s="32">
        <v>100</v>
      </c>
      <c r="BE398" s="52" t="s">
        <v>1299</v>
      </c>
      <c r="BF398" s="40">
        <v>0</v>
      </c>
      <c r="BG398" s="40">
        <v>3779</v>
      </c>
      <c r="BH398" s="40">
        <f t="shared" si="19"/>
        <v>86841420</v>
      </c>
      <c r="BI398" s="41"/>
      <c r="BJ398" s="42" t="s">
        <v>6039</v>
      </c>
      <c r="BK398" s="42"/>
    </row>
    <row r="399" spans="1:63" ht="163.5" customHeight="1">
      <c r="A399" s="28">
        <v>390</v>
      </c>
      <c r="B399" s="29" t="s">
        <v>1652</v>
      </c>
      <c r="C399" s="29" t="s">
        <v>1653</v>
      </c>
      <c r="D399" s="29"/>
      <c r="E399" s="29"/>
      <c r="F399" s="29" t="s">
        <v>1654</v>
      </c>
      <c r="G399" s="29"/>
      <c r="H399" s="30"/>
      <c r="I399" s="28" t="s">
        <v>84</v>
      </c>
      <c r="J399" s="28"/>
      <c r="K399" s="28"/>
      <c r="L399" s="31">
        <v>400</v>
      </c>
      <c r="M399" s="31">
        <v>300</v>
      </c>
      <c r="N399" s="32"/>
      <c r="O399" s="32">
        <v>0</v>
      </c>
      <c r="P399" s="32">
        <f t="shared" si="18"/>
        <v>0</v>
      </c>
      <c r="Q399" s="33">
        <v>700</v>
      </c>
      <c r="R399" s="34">
        <f t="shared" si="20"/>
        <v>1200</v>
      </c>
      <c r="S399" s="32"/>
      <c r="T399" s="32"/>
      <c r="U399" s="32"/>
      <c r="V399" s="32"/>
      <c r="W399" s="32"/>
      <c r="X399" s="32"/>
      <c r="Y399" s="32"/>
      <c r="Z399" s="54"/>
      <c r="AA399" s="32"/>
      <c r="AB399" s="32"/>
      <c r="AC399" s="44"/>
      <c r="AD399" s="32"/>
      <c r="AE399" s="32"/>
      <c r="AF399" s="32"/>
      <c r="AG399" s="32"/>
      <c r="AH399" s="32"/>
      <c r="AI399" s="32"/>
      <c r="AJ399" s="32"/>
      <c r="AK399" s="32"/>
      <c r="AL399" s="32"/>
      <c r="AM399" s="32">
        <v>1200</v>
      </c>
      <c r="AN399" s="32">
        <v>0</v>
      </c>
      <c r="AO399" s="43"/>
      <c r="AP399" s="32"/>
      <c r="AQ399" s="32"/>
      <c r="AR399" s="32">
        <v>0</v>
      </c>
      <c r="AS399" s="32"/>
      <c r="AT399" s="32"/>
      <c r="AU399" s="32"/>
      <c r="AV399" s="32"/>
      <c r="AW399" s="32"/>
      <c r="AX399" s="32"/>
      <c r="AY399" s="32"/>
      <c r="AZ399" s="32"/>
      <c r="BA399" s="32"/>
      <c r="BB399" s="32"/>
      <c r="BC399" s="32"/>
      <c r="BD399" s="32"/>
      <c r="BE399" s="39"/>
      <c r="BF399" s="40">
        <v>0</v>
      </c>
      <c r="BG399" s="40">
        <v>735</v>
      </c>
      <c r="BH399" s="40">
        <f t="shared" si="19"/>
        <v>882000</v>
      </c>
      <c r="BI399" s="41"/>
      <c r="BJ399" s="315" t="s">
        <v>6039</v>
      </c>
      <c r="BK399" s="42"/>
    </row>
    <row r="400" spans="1:63" ht="240" customHeight="1">
      <c r="A400" s="28">
        <v>391</v>
      </c>
      <c r="B400" s="29" t="s">
        <v>1655</v>
      </c>
      <c r="C400" s="29" t="s">
        <v>1656</v>
      </c>
      <c r="D400" s="29"/>
      <c r="E400" s="29" t="s">
        <v>1657</v>
      </c>
      <c r="F400" s="29" t="s">
        <v>1658</v>
      </c>
      <c r="G400" s="29"/>
      <c r="H400" s="30"/>
      <c r="I400" s="28" t="s">
        <v>84</v>
      </c>
      <c r="J400" s="28"/>
      <c r="K400" s="28"/>
      <c r="L400" s="31"/>
      <c r="M400" s="31"/>
      <c r="N400" s="32"/>
      <c r="O400" s="32">
        <v>0</v>
      </c>
      <c r="P400" s="32">
        <f t="shared" si="18"/>
        <v>0</v>
      </c>
      <c r="Q400" s="33">
        <v>2000000</v>
      </c>
      <c r="R400" s="34">
        <f t="shared" si="20"/>
        <v>770000</v>
      </c>
      <c r="S400" s="32"/>
      <c r="T400" s="32"/>
      <c r="U400" s="32"/>
      <c r="V400" s="32"/>
      <c r="W400" s="32"/>
      <c r="X400" s="32"/>
      <c r="Y400" s="32"/>
      <c r="Z400" s="111">
        <v>170000</v>
      </c>
      <c r="AA400" s="32"/>
      <c r="AB400" s="32"/>
      <c r="AC400" s="44"/>
      <c r="AD400" s="32"/>
      <c r="AE400" s="32"/>
      <c r="AF400" s="32"/>
      <c r="AG400" s="32"/>
      <c r="AH400" s="32"/>
      <c r="AI400" s="32"/>
      <c r="AJ400" s="32"/>
      <c r="AK400" s="32"/>
      <c r="AL400" s="32"/>
      <c r="AM400" s="32"/>
      <c r="AN400" s="32">
        <v>0</v>
      </c>
      <c r="AO400" s="43"/>
      <c r="AP400" s="32"/>
      <c r="AQ400" s="32"/>
      <c r="AR400" s="32">
        <v>0</v>
      </c>
      <c r="AS400" s="32"/>
      <c r="AT400" s="32"/>
      <c r="AU400" s="32"/>
      <c r="AV400" s="32"/>
      <c r="AW400" s="32"/>
      <c r="AX400" s="32">
        <v>600000</v>
      </c>
      <c r="AY400" s="32"/>
      <c r="AZ400" s="32"/>
      <c r="BA400" s="32"/>
      <c r="BB400" s="32"/>
      <c r="BC400" s="32"/>
      <c r="BD400" s="32"/>
      <c r="BE400" s="39"/>
      <c r="BF400" s="40">
        <v>0</v>
      </c>
      <c r="BG400" s="40">
        <v>217</v>
      </c>
      <c r="BH400" s="40">
        <f t="shared" si="19"/>
        <v>167090000</v>
      </c>
      <c r="BI400" s="41"/>
      <c r="BJ400" s="315" t="s">
        <v>6326</v>
      </c>
      <c r="BK400" s="42"/>
    </row>
    <row r="401" spans="1:63" ht="148.5" customHeight="1">
      <c r="A401" s="28">
        <v>392</v>
      </c>
      <c r="B401" s="29" t="s">
        <v>1659</v>
      </c>
      <c r="C401" s="29" t="s">
        <v>1660</v>
      </c>
      <c r="D401" s="29"/>
      <c r="E401" s="29" t="s">
        <v>1661</v>
      </c>
      <c r="F401" s="112" t="s">
        <v>1662</v>
      </c>
      <c r="G401" s="113" t="s">
        <v>1663</v>
      </c>
      <c r="H401" s="30"/>
      <c r="I401" s="28" t="s">
        <v>84</v>
      </c>
      <c r="J401" s="28"/>
      <c r="K401" s="28"/>
      <c r="L401" s="31"/>
      <c r="M401" s="31"/>
      <c r="N401" s="32"/>
      <c r="O401" s="32">
        <v>0</v>
      </c>
      <c r="P401" s="32">
        <f t="shared" si="18"/>
        <v>0</v>
      </c>
      <c r="Q401" s="33">
        <v>400</v>
      </c>
      <c r="R401" s="34">
        <f t="shared" si="20"/>
        <v>300</v>
      </c>
      <c r="S401" s="32"/>
      <c r="T401" s="32"/>
      <c r="U401" s="32"/>
      <c r="V401" s="32"/>
      <c r="W401" s="37">
        <v>300</v>
      </c>
      <c r="X401" s="32"/>
      <c r="Y401" s="32"/>
      <c r="Z401" s="43"/>
      <c r="AA401" s="32"/>
      <c r="AB401" s="32"/>
      <c r="AC401" s="44"/>
      <c r="AD401" s="32"/>
      <c r="AE401" s="32"/>
      <c r="AF401" s="32"/>
      <c r="AG401" s="32"/>
      <c r="AH401" s="32"/>
      <c r="AI401" s="32"/>
      <c r="AJ401" s="32"/>
      <c r="AK401" s="32"/>
      <c r="AL401" s="32"/>
      <c r="AM401" s="32"/>
      <c r="AN401" s="32">
        <v>0</v>
      </c>
      <c r="AO401" s="43"/>
      <c r="AP401" s="32"/>
      <c r="AQ401" s="32"/>
      <c r="AR401" s="32">
        <v>0</v>
      </c>
      <c r="AS401" s="32"/>
      <c r="AT401" s="32"/>
      <c r="AU401" s="32"/>
      <c r="AV401" s="32"/>
      <c r="AW401" s="32"/>
      <c r="AX401" s="32"/>
      <c r="AY401" s="32"/>
      <c r="AZ401" s="32"/>
      <c r="BA401" s="32"/>
      <c r="BB401" s="32"/>
      <c r="BC401" s="32"/>
      <c r="BD401" s="32"/>
      <c r="BE401" s="39"/>
      <c r="BF401" s="40">
        <v>0</v>
      </c>
      <c r="BG401" s="40">
        <v>315000</v>
      </c>
      <c r="BH401" s="40">
        <f t="shared" si="19"/>
        <v>94500000</v>
      </c>
      <c r="BI401" s="41"/>
      <c r="BJ401" s="315" t="s">
        <v>6326</v>
      </c>
      <c r="BK401" s="42"/>
    </row>
    <row r="402" spans="1:63" ht="49.5" customHeight="1">
      <c r="A402" s="28">
        <v>393</v>
      </c>
      <c r="B402" s="29" t="s">
        <v>1664</v>
      </c>
      <c r="C402" s="29" t="s">
        <v>1665</v>
      </c>
      <c r="D402" s="29"/>
      <c r="E402" s="29" t="s">
        <v>1666</v>
      </c>
      <c r="F402" s="29" t="s">
        <v>1667</v>
      </c>
      <c r="G402" s="29"/>
      <c r="H402" s="30"/>
      <c r="I402" s="28" t="s">
        <v>416</v>
      </c>
      <c r="J402" s="28"/>
      <c r="K402" s="28"/>
      <c r="L402" s="31"/>
      <c r="M402" s="31"/>
      <c r="N402" s="32"/>
      <c r="O402" s="32">
        <v>300</v>
      </c>
      <c r="P402" s="32">
        <f t="shared" si="18"/>
        <v>300</v>
      </c>
      <c r="Q402" s="33">
        <v>1435</v>
      </c>
      <c r="R402" s="34">
        <f t="shared" si="20"/>
        <v>670</v>
      </c>
      <c r="S402" s="32"/>
      <c r="T402" s="32"/>
      <c r="U402" s="32"/>
      <c r="V402" s="32"/>
      <c r="W402" s="32"/>
      <c r="X402" s="32"/>
      <c r="Y402" s="32"/>
      <c r="Z402" s="43"/>
      <c r="AA402" s="32"/>
      <c r="AB402" s="32"/>
      <c r="AC402" s="44"/>
      <c r="AD402" s="32"/>
      <c r="AE402" s="32"/>
      <c r="AF402" s="32"/>
      <c r="AG402" s="32"/>
      <c r="AH402" s="32"/>
      <c r="AI402" s="32"/>
      <c r="AJ402" s="32">
        <v>100</v>
      </c>
      <c r="AK402" s="32"/>
      <c r="AL402" s="32"/>
      <c r="AM402" s="32"/>
      <c r="AN402" s="32">
        <v>400</v>
      </c>
      <c r="AO402" s="114">
        <v>5</v>
      </c>
      <c r="AP402" s="32"/>
      <c r="AQ402" s="32"/>
      <c r="AR402" s="32">
        <v>0</v>
      </c>
      <c r="AS402" s="37">
        <v>10</v>
      </c>
      <c r="AT402" s="32">
        <v>30</v>
      </c>
      <c r="AU402" s="37">
        <v>100</v>
      </c>
      <c r="AV402" s="32">
        <v>5</v>
      </c>
      <c r="AW402" s="32"/>
      <c r="AX402" s="32"/>
      <c r="AY402" s="32">
        <v>20</v>
      </c>
      <c r="AZ402" s="32"/>
      <c r="BA402" s="32"/>
      <c r="BB402" s="32"/>
      <c r="BC402" s="32"/>
      <c r="BD402" s="32"/>
      <c r="BE402" s="39"/>
      <c r="BF402" s="40">
        <v>0</v>
      </c>
      <c r="BG402" s="40">
        <v>12140</v>
      </c>
      <c r="BH402" s="40">
        <f t="shared" si="19"/>
        <v>8133800</v>
      </c>
      <c r="BI402" s="41"/>
      <c r="BJ402" s="315" t="s">
        <v>6039</v>
      </c>
      <c r="BK402" s="42"/>
    </row>
    <row r="403" spans="1:63" ht="132" customHeight="1">
      <c r="A403" s="28">
        <v>394</v>
      </c>
      <c r="B403" s="29" t="s">
        <v>1668</v>
      </c>
      <c r="C403" s="29" t="s">
        <v>1669</v>
      </c>
      <c r="D403" s="29"/>
      <c r="E403" s="29" t="s">
        <v>1670</v>
      </c>
      <c r="F403" s="29" t="s">
        <v>1671</v>
      </c>
      <c r="G403" s="29"/>
      <c r="H403" s="30"/>
      <c r="I403" s="28" t="s">
        <v>84</v>
      </c>
      <c r="J403" s="28"/>
      <c r="K403" s="28"/>
      <c r="L403" s="31"/>
      <c r="M403" s="31"/>
      <c r="N403" s="32"/>
      <c r="O403" s="32">
        <v>0</v>
      </c>
      <c r="P403" s="32">
        <f t="shared" si="18"/>
        <v>0</v>
      </c>
      <c r="Q403" s="33">
        <v>220</v>
      </c>
      <c r="R403" s="34">
        <f t="shared" si="20"/>
        <v>420</v>
      </c>
      <c r="S403" s="32"/>
      <c r="T403" s="32"/>
      <c r="U403" s="32"/>
      <c r="V403" s="32"/>
      <c r="W403" s="32"/>
      <c r="X403" s="32"/>
      <c r="Y403" s="32"/>
      <c r="Z403" s="43"/>
      <c r="AA403" s="32"/>
      <c r="AB403" s="32"/>
      <c r="AC403" s="44"/>
      <c r="AD403" s="32"/>
      <c r="AE403" s="32"/>
      <c r="AF403" s="32"/>
      <c r="AG403" s="32"/>
      <c r="AH403" s="32"/>
      <c r="AI403" s="32"/>
      <c r="AJ403" s="32"/>
      <c r="AK403" s="32"/>
      <c r="AL403" s="32"/>
      <c r="AM403" s="32"/>
      <c r="AN403" s="32">
        <v>400</v>
      </c>
      <c r="AO403" s="43"/>
      <c r="AP403" s="32"/>
      <c r="AQ403" s="32"/>
      <c r="AR403" s="32">
        <v>0</v>
      </c>
      <c r="AS403" s="32"/>
      <c r="AT403" s="32">
        <v>15</v>
      </c>
      <c r="AU403" s="32"/>
      <c r="AV403" s="32">
        <v>5</v>
      </c>
      <c r="AW403" s="32"/>
      <c r="AX403" s="32"/>
      <c r="AY403" s="32"/>
      <c r="AZ403" s="32"/>
      <c r="BA403" s="32"/>
      <c r="BB403" s="32"/>
      <c r="BC403" s="32"/>
      <c r="BD403" s="32"/>
      <c r="BE403" s="115" t="s">
        <v>1672</v>
      </c>
      <c r="BF403" s="40">
        <v>0</v>
      </c>
      <c r="BG403" s="40">
        <v>160000</v>
      </c>
      <c r="BH403" s="40">
        <f t="shared" si="19"/>
        <v>67200000</v>
      </c>
      <c r="BI403" s="41"/>
      <c r="BJ403" s="315" t="s">
        <v>6039</v>
      </c>
      <c r="BK403" s="42"/>
    </row>
    <row r="404" spans="1:63" ht="82.5" customHeight="1">
      <c r="A404" s="28">
        <v>395</v>
      </c>
      <c r="B404" s="29" t="s">
        <v>1673</v>
      </c>
      <c r="C404" s="29" t="s">
        <v>1674</v>
      </c>
      <c r="D404" s="29"/>
      <c r="E404" s="29" t="s">
        <v>1675</v>
      </c>
      <c r="F404" s="29" t="s">
        <v>1676</v>
      </c>
      <c r="G404" s="29"/>
      <c r="H404" s="30"/>
      <c r="I404" s="28" t="s">
        <v>84</v>
      </c>
      <c r="J404" s="28"/>
      <c r="K404" s="28"/>
      <c r="L404" s="31">
        <v>205</v>
      </c>
      <c r="M404" s="31">
        <v>350</v>
      </c>
      <c r="N404" s="32"/>
      <c r="O404" s="32">
        <v>0</v>
      </c>
      <c r="P404" s="32">
        <f t="shared" si="18"/>
        <v>0</v>
      </c>
      <c r="Q404" s="33">
        <v>1050</v>
      </c>
      <c r="R404" s="34">
        <f t="shared" si="20"/>
        <v>2300</v>
      </c>
      <c r="S404" s="32"/>
      <c r="T404" s="32"/>
      <c r="U404" s="32"/>
      <c r="V404" s="32"/>
      <c r="W404" s="32"/>
      <c r="X404" s="32"/>
      <c r="Y404" s="32"/>
      <c r="Z404" s="43"/>
      <c r="AA404" s="32"/>
      <c r="AB404" s="32"/>
      <c r="AC404" s="44"/>
      <c r="AD404" s="32"/>
      <c r="AE404" s="32"/>
      <c r="AF404" s="32"/>
      <c r="AG404" s="32"/>
      <c r="AH404" s="32"/>
      <c r="AI404" s="32">
        <v>2000</v>
      </c>
      <c r="AJ404" s="32"/>
      <c r="AK404" s="32"/>
      <c r="AL404" s="32"/>
      <c r="AM404" s="32"/>
      <c r="AN404" s="32">
        <v>0</v>
      </c>
      <c r="AO404" s="43"/>
      <c r="AP404" s="32"/>
      <c r="AQ404" s="32"/>
      <c r="AR404" s="32">
        <v>0</v>
      </c>
      <c r="AS404" s="32">
        <v>300</v>
      </c>
      <c r="AT404" s="32"/>
      <c r="AU404" s="32"/>
      <c r="AV404" s="32"/>
      <c r="AW404" s="32"/>
      <c r="AX404" s="32"/>
      <c r="AY404" s="32"/>
      <c r="AZ404" s="32"/>
      <c r="BA404" s="32"/>
      <c r="BB404" s="32"/>
      <c r="BC404" s="32"/>
      <c r="BD404" s="32"/>
      <c r="BE404" s="39"/>
      <c r="BF404" s="40">
        <v>0</v>
      </c>
      <c r="BG404" s="40">
        <v>13000</v>
      </c>
      <c r="BH404" s="40">
        <f t="shared" si="19"/>
        <v>29900000</v>
      </c>
      <c r="BI404" s="41"/>
      <c r="BJ404" s="42" t="s">
        <v>6039</v>
      </c>
      <c r="BK404" s="42"/>
    </row>
    <row r="405" spans="1:63" ht="82.5" customHeight="1">
      <c r="A405" s="28">
        <v>396</v>
      </c>
      <c r="B405" s="29" t="s">
        <v>1677</v>
      </c>
      <c r="C405" s="29" t="s">
        <v>1678</v>
      </c>
      <c r="D405" s="29"/>
      <c r="E405" s="29" t="s">
        <v>1679</v>
      </c>
      <c r="F405" s="29" t="s">
        <v>1680</v>
      </c>
      <c r="G405" s="29"/>
      <c r="H405" s="30"/>
      <c r="I405" s="28" t="s">
        <v>1681</v>
      </c>
      <c r="J405" s="28"/>
      <c r="K405" s="28"/>
      <c r="L405" s="31"/>
      <c r="M405" s="31"/>
      <c r="N405" s="32"/>
      <c r="O405" s="32">
        <v>0</v>
      </c>
      <c r="P405" s="32">
        <f t="shared" si="18"/>
        <v>0</v>
      </c>
      <c r="Q405" s="33">
        <v>500</v>
      </c>
      <c r="R405" s="34">
        <f t="shared" si="20"/>
        <v>2000</v>
      </c>
      <c r="S405" s="32"/>
      <c r="T405" s="32"/>
      <c r="U405" s="32"/>
      <c r="V405" s="32"/>
      <c r="W405" s="32"/>
      <c r="X405" s="32"/>
      <c r="Y405" s="32"/>
      <c r="Z405" s="43"/>
      <c r="AA405" s="32"/>
      <c r="AB405" s="32"/>
      <c r="AC405" s="44"/>
      <c r="AD405" s="32"/>
      <c r="AE405" s="32"/>
      <c r="AF405" s="32"/>
      <c r="AG405" s="32"/>
      <c r="AH405" s="32"/>
      <c r="AI405" s="32"/>
      <c r="AJ405" s="32"/>
      <c r="AK405" s="32"/>
      <c r="AL405" s="32"/>
      <c r="AM405" s="32"/>
      <c r="AN405" s="32">
        <v>0</v>
      </c>
      <c r="AO405" s="43"/>
      <c r="AP405" s="32"/>
      <c r="AQ405" s="32"/>
      <c r="AR405" s="32">
        <v>0</v>
      </c>
      <c r="AS405" s="32"/>
      <c r="AT405" s="32"/>
      <c r="AU405" s="32"/>
      <c r="AV405" s="32"/>
      <c r="AW405" s="32"/>
      <c r="AX405" s="32">
        <v>2000</v>
      </c>
      <c r="AY405" s="32"/>
      <c r="AZ405" s="32"/>
      <c r="BA405" s="32"/>
      <c r="BB405" s="32"/>
      <c r="BC405" s="32"/>
      <c r="BD405" s="32"/>
      <c r="BE405" s="39"/>
      <c r="BF405" s="40">
        <v>0</v>
      </c>
      <c r="BG405" s="40">
        <v>268</v>
      </c>
      <c r="BH405" s="40">
        <f t="shared" si="19"/>
        <v>536000</v>
      </c>
      <c r="BI405" s="41"/>
      <c r="BJ405" s="315" t="s">
        <v>6326</v>
      </c>
      <c r="BK405" s="42"/>
    </row>
    <row r="406" spans="1:63" ht="49.5" customHeight="1">
      <c r="A406" s="28">
        <v>397</v>
      </c>
      <c r="B406" s="29" t="s">
        <v>1682</v>
      </c>
      <c r="C406" s="29" t="s">
        <v>1683</v>
      </c>
      <c r="D406" s="29"/>
      <c r="E406" s="29" t="s">
        <v>1684</v>
      </c>
      <c r="F406" s="29" t="s">
        <v>1685</v>
      </c>
      <c r="G406" s="29"/>
      <c r="H406" s="30"/>
      <c r="I406" s="28" t="s">
        <v>84</v>
      </c>
      <c r="J406" s="28"/>
      <c r="K406" s="28"/>
      <c r="L406" s="31"/>
      <c r="M406" s="31"/>
      <c r="N406" s="32"/>
      <c r="O406" s="32">
        <v>0</v>
      </c>
      <c r="P406" s="32">
        <f t="shared" si="18"/>
        <v>0</v>
      </c>
      <c r="Q406" s="33">
        <v>10</v>
      </c>
      <c r="R406" s="34">
        <f t="shared" si="20"/>
        <v>0</v>
      </c>
      <c r="S406" s="32"/>
      <c r="T406" s="32"/>
      <c r="U406" s="32"/>
      <c r="V406" s="32"/>
      <c r="W406" s="32"/>
      <c r="X406" s="32"/>
      <c r="Y406" s="32"/>
      <c r="Z406" s="43"/>
      <c r="AA406" s="32"/>
      <c r="AB406" s="32"/>
      <c r="AC406" s="44"/>
      <c r="AD406" s="32"/>
      <c r="AE406" s="32"/>
      <c r="AF406" s="32"/>
      <c r="AG406" s="32"/>
      <c r="AH406" s="32"/>
      <c r="AI406" s="32"/>
      <c r="AJ406" s="32"/>
      <c r="AK406" s="32"/>
      <c r="AL406" s="32"/>
      <c r="AM406" s="32"/>
      <c r="AN406" s="32">
        <v>0</v>
      </c>
      <c r="AO406" s="43"/>
      <c r="AP406" s="32"/>
      <c r="AQ406" s="32"/>
      <c r="AR406" s="32">
        <v>0</v>
      </c>
      <c r="AS406" s="32"/>
      <c r="AT406" s="32"/>
      <c r="AU406" s="32"/>
      <c r="AV406" s="32"/>
      <c r="AW406" s="32"/>
      <c r="AX406" s="32"/>
      <c r="AY406" s="32"/>
      <c r="AZ406" s="32"/>
      <c r="BA406" s="32"/>
      <c r="BB406" s="32"/>
      <c r="BC406" s="32"/>
      <c r="BD406" s="32"/>
      <c r="BE406" s="39"/>
      <c r="BF406" s="40">
        <v>0</v>
      </c>
      <c r="BG406" s="40">
        <v>126000</v>
      </c>
      <c r="BH406" s="40">
        <f t="shared" si="19"/>
        <v>0</v>
      </c>
      <c r="BI406" s="41"/>
      <c r="BJ406" s="42"/>
      <c r="BK406" s="42"/>
    </row>
    <row r="407" spans="1:63" ht="115.5" customHeight="1">
      <c r="A407" s="28">
        <v>398</v>
      </c>
      <c r="B407" s="29" t="s">
        <v>1686</v>
      </c>
      <c r="C407" s="29" t="s">
        <v>1687</v>
      </c>
      <c r="D407" s="29"/>
      <c r="E407" s="29"/>
      <c r="F407" s="29" t="s">
        <v>1688</v>
      </c>
      <c r="G407" s="29"/>
      <c r="H407" s="30"/>
      <c r="I407" s="28" t="s">
        <v>84</v>
      </c>
      <c r="J407" s="28"/>
      <c r="K407" s="28"/>
      <c r="L407" s="31"/>
      <c r="M407" s="31"/>
      <c r="N407" s="32"/>
      <c r="O407" s="32">
        <v>0</v>
      </c>
      <c r="P407" s="32">
        <f t="shared" si="18"/>
        <v>0</v>
      </c>
      <c r="Q407" s="33">
        <v>15</v>
      </c>
      <c r="R407" s="34">
        <f t="shared" si="20"/>
        <v>6</v>
      </c>
      <c r="S407" s="32"/>
      <c r="T407" s="32"/>
      <c r="U407" s="32"/>
      <c r="V407" s="32"/>
      <c r="W407" s="32"/>
      <c r="X407" s="32"/>
      <c r="Y407" s="32"/>
      <c r="Z407" s="43"/>
      <c r="AA407" s="32"/>
      <c r="AB407" s="32"/>
      <c r="AC407" s="44"/>
      <c r="AD407" s="32"/>
      <c r="AE407" s="32"/>
      <c r="AF407" s="32"/>
      <c r="AG407" s="32"/>
      <c r="AH407" s="32"/>
      <c r="AI407" s="32"/>
      <c r="AJ407" s="32"/>
      <c r="AK407" s="32"/>
      <c r="AL407" s="32"/>
      <c r="AM407" s="32"/>
      <c r="AN407" s="32">
        <v>0</v>
      </c>
      <c r="AO407" s="43"/>
      <c r="AP407" s="32"/>
      <c r="AQ407" s="32"/>
      <c r="AR407" s="32">
        <v>0</v>
      </c>
      <c r="AS407" s="32"/>
      <c r="AT407" s="32">
        <v>6</v>
      </c>
      <c r="AU407" s="32"/>
      <c r="AV407" s="32"/>
      <c r="AW407" s="32"/>
      <c r="AX407" s="32"/>
      <c r="AY407" s="32"/>
      <c r="AZ407" s="32"/>
      <c r="BA407" s="32"/>
      <c r="BB407" s="32"/>
      <c r="BC407" s="32"/>
      <c r="BD407" s="32"/>
      <c r="BE407" s="115" t="s">
        <v>1672</v>
      </c>
      <c r="BF407" s="40">
        <v>0</v>
      </c>
      <c r="BG407" s="40">
        <v>2326000</v>
      </c>
      <c r="BH407" s="40">
        <f t="shared" si="19"/>
        <v>13956000</v>
      </c>
      <c r="BI407" s="41"/>
      <c r="BJ407" s="315" t="s">
        <v>6327</v>
      </c>
      <c r="BK407" s="42"/>
    </row>
    <row r="408" spans="1:63" ht="99" customHeight="1">
      <c r="A408" s="28">
        <v>399</v>
      </c>
      <c r="B408" s="29" t="s">
        <v>1689</v>
      </c>
      <c r="C408" s="29" t="s">
        <v>1690</v>
      </c>
      <c r="D408" s="29"/>
      <c r="E408" s="29" t="s">
        <v>1666</v>
      </c>
      <c r="F408" s="29" t="s">
        <v>1691</v>
      </c>
      <c r="G408" s="29"/>
      <c r="H408" s="30"/>
      <c r="I408" s="28" t="s">
        <v>1681</v>
      </c>
      <c r="J408" s="28"/>
      <c r="K408" s="28"/>
      <c r="L408" s="31">
        <v>2672</v>
      </c>
      <c r="M408" s="31">
        <v>1974</v>
      </c>
      <c r="N408" s="32"/>
      <c r="O408" s="32">
        <v>300</v>
      </c>
      <c r="P408" s="32">
        <f t="shared" si="18"/>
        <v>300</v>
      </c>
      <c r="Q408" s="33">
        <v>10050</v>
      </c>
      <c r="R408" s="34">
        <f t="shared" si="20"/>
        <v>10005</v>
      </c>
      <c r="S408" s="32"/>
      <c r="T408" s="32"/>
      <c r="U408" s="32"/>
      <c r="V408" s="32"/>
      <c r="W408" s="32"/>
      <c r="X408" s="32"/>
      <c r="Y408" s="32"/>
      <c r="Z408" s="43"/>
      <c r="AA408" s="32"/>
      <c r="AB408" s="32"/>
      <c r="AC408" s="44"/>
      <c r="AD408" s="32"/>
      <c r="AE408" s="32"/>
      <c r="AF408" s="32"/>
      <c r="AG408" s="32"/>
      <c r="AH408" s="32"/>
      <c r="AI408" s="32">
        <v>10000</v>
      </c>
      <c r="AJ408" s="32"/>
      <c r="AK408" s="32"/>
      <c r="AL408" s="32"/>
      <c r="AM408" s="32"/>
      <c r="AN408" s="32">
        <v>0</v>
      </c>
      <c r="AO408" s="43"/>
      <c r="AP408" s="32"/>
      <c r="AQ408" s="32"/>
      <c r="AR408" s="32">
        <v>0</v>
      </c>
      <c r="AS408" s="32"/>
      <c r="AT408" s="32"/>
      <c r="AU408" s="32"/>
      <c r="AV408" s="32"/>
      <c r="AW408" s="32"/>
      <c r="AX408" s="32"/>
      <c r="AY408" s="37">
        <v>5</v>
      </c>
      <c r="AZ408" s="32"/>
      <c r="BA408" s="32"/>
      <c r="BB408" s="32"/>
      <c r="BC408" s="32"/>
      <c r="BD408" s="32"/>
      <c r="BE408" s="39"/>
      <c r="BF408" s="40">
        <v>0</v>
      </c>
      <c r="BG408" s="40">
        <v>12140</v>
      </c>
      <c r="BH408" s="40">
        <f t="shared" si="19"/>
        <v>121460700</v>
      </c>
      <c r="BI408" s="41"/>
      <c r="BJ408" s="42" t="s">
        <v>6039</v>
      </c>
      <c r="BK408" s="42"/>
    </row>
    <row r="409" spans="1:63" ht="66" customHeight="1">
      <c r="A409" s="28">
        <v>400</v>
      </c>
      <c r="B409" s="29" t="s">
        <v>1692</v>
      </c>
      <c r="C409" s="29" t="s">
        <v>1693</v>
      </c>
      <c r="D409" s="29"/>
      <c r="E409" s="29" t="s">
        <v>1694</v>
      </c>
      <c r="F409" s="29" t="s">
        <v>1695</v>
      </c>
      <c r="G409" s="29"/>
      <c r="H409" s="30"/>
      <c r="I409" s="28" t="s">
        <v>1681</v>
      </c>
      <c r="J409" s="28"/>
      <c r="K409" s="28"/>
      <c r="L409" s="31"/>
      <c r="M409" s="31"/>
      <c r="N409" s="32"/>
      <c r="O409" s="32">
        <v>0</v>
      </c>
      <c r="P409" s="32">
        <f t="shared" si="18"/>
        <v>0</v>
      </c>
      <c r="Q409" s="33">
        <v>10</v>
      </c>
      <c r="R409" s="34">
        <f t="shared" si="20"/>
        <v>0</v>
      </c>
      <c r="S409" s="32"/>
      <c r="T409" s="32"/>
      <c r="U409" s="32"/>
      <c r="V409" s="32"/>
      <c r="W409" s="32"/>
      <c r="X409" s="32"/>
      <c r="Y409" s="32"/>
      <c r="Z409" s="43"/>
      <c r="AA409" s="32"/>
      <c r="AB409" s="32"/>
      <c r="AC409" s="44"/>
      <c r="AD409" s="32"/>
      <c r="AE409" s="32"/>
      <c r="AF409" s="32"/>
      <c r="AG409" s="32"/>
      <c r="AH409" s="32"/>
      <c r="AI409" s="32"/>
      <c r="AJ409" s="32"/>
      <c r="AK409" s="32"/>
      <c r="AL409" s="32"/>
      <c r="AM409" s="32"/>
      <c r="AN409" s="32">
        <v>0</v>
      </c>
      <c r="AO409" s="43"/>
      <c r="AP409" s="32"/>
      <c r="AQ409" s="32"/>
      <c r="AR409" s="32">
        <v>0</v>
      </c>
      <c r="AS409" s="32"/>
      <c r="AT409" s="32"/>
      <c r="AU409" s="32"/>
      <c r="AV409" s="32"/>
      <c r="AW409" s="32"/>
      <c r="AX409" s="32"/>
      <c r="AY409" s="32"/>
      <c r="AZ409" s="32"/>
      <c r="BA409" s="32"/>
      <c r="BB409" s="32"/>
      <c r="BC409" s="32"/>
      <c r="BD409" s="32"/>
      <c r="BE409" s="39"/>
      <c r="BF409" s="40">
        <v>0</v>
      </c>
      <c r="BG409" s="40">
        <v>35000000</v>
      </c>
      <c r="BH409" s="40">
        <f t="shared" si="19"/>
        <v>0</v>
      </c>
      <c r="BI409" s="41"/>
      <c r="BJ409" s="42"/>
      <c r="BK409" s="42"/>
    </row>
    <row r="410" spans="1:63" ht="66" customHeight="1">
      <c r="A410" s="28">
        <v>401</v>
      </c>
      <c r="B410" s="29" t="s">
        <v>1696</v>
      </c>
      <c r="C410" s="29" t="s">
        <v>1697</v>
      </c>
      <c r="D410" s="29"/>
      <c r="E410" s="29" t="s">
        <v>1698</v>
      </c>
      <c r="F410" s="29" t="s">
        <v>1699</v>
      </c>
      <c r="G410" s="29"/>
      <c r="H410" s="30"/>
      <c r="I410" s="28" t="s">
        <v>1681</v>
      </c>
      <c r="J410" s="28"/>
      <c r="K410" s="28"/>
      <c r="L410" s="31"/>
      <c r="M410" s="31"/>
      <c r="N410" s="32"/>
      <c r="O410" s="32">
        <v>0</v>
      </c>
      <c r="P410" s="32">
        <f t="shared" si="18"/>
        <v>0</v>
      </c>
      <c r="Q410" s="33">
        <v>10</v>
      </c>
      <c r="R410" s="34">
        <f t="shared" si="20"/>
        <v>0</v>
      </c>
      <c r="S410" s="32"/>
      <c r="T410" s="32"/>
      <c r="U410" s="32"/>
      <c r="V410" s="32"/>
      <c r="W410" s="32"/>
      <c r="X410" s="32"/>
      <c r="Y410" s="32"/>
      <c r="Z410" s="43"/>
      <c r="AA410" s="32"/>
      <c r="AB410" s="32"/>
      <c r="AC410" s="44"/>
      <c r="AD410" s="32"/>
      <c r="AE410" s="32"/>
      <c r="AF410" s="32"/>
      <c r="AG410" s="32"/>
      <c r="AH410" s="32"/>
      <c r="AI410" s="32"/>
      <c r="AJ410" s="32"/>
      <c r="AK410" s="32"/>
      <c r="AL410" s="32"/>
      <c r="AM410" s="32"/>
      <c r="AN410" s="32">
        <v>0</v>
      </c>
      <c r="AO410" s="43"/>
      <c r="AP410" s="32"/>
      <c r="AQ410" s="32"/>
      <c r="AR410" s="32">
        <v>0</v>
      </c>
      <c r="AS410" s="32"/>
      <c r="AT410" s="32"/>
      <c r="AU410" s="32"/>
      <c r="AV410" s="32"/>
      <c r="AW410" s="32"/>
      <c r="AX410" s="32"/>
      <c r="AY410" s="32"/>
      <c r="AZ410" s="32"/>
      <c r="BA410" s="32"/>
      <c r="BB410" s="32"/>
      <c r="BC410" s="32"/>
      <c r="BD410" s="32"/>
      <c r="BE410" s="39"/>
      <c r="BF410" s="40">
        <v>0</v>
      </c>
      <c r="BG410" s="40">
        <v>35000000</v>
      </c>
      <c r="BH410" s="40">
        <f t="shared" si="19"/>
        <v>0</v>
      </c>
      <c r="BI410" s="41"/>
      <c r="BJ410" s="42"/>
      <c r="BK410" s="42"/>
    </row>
    <row r="411" spans="1:63" ht="66" customHeight="1">
      <c r="A411" s="28">
        <v>402</v>
      </c>
      <c r="B411" s="29" t="s">
        <v>1700</v>
      </c>
      <c r="C411" s="29" t="s">
        <v>1701</v>
      </c>
      <c r="D411" s="29"/>
      <c r="E411" s="29" t="s">
        <v>1702</v>
      </c>
      <c r="F411" s="29" t="s">
        <v>1703</v>
      </c>
      <c r="G411" s="29"/>
      <c r="H411" s="30"/>
      <c r="I411" s="28" t="s">
        <v>1681</v>
      </c>
      <c r="J411" s="28"/>
      <c r="K411" s="28"/>
      <c r="L411" s="31"/>
      <c r="M411" s="31"/>
      <c r="N411" s="32"/>
      <c r="O411" s="32">
        <v>0</v>
      </c>
      <c r="P411" s="32">
        <f t="shared" si="18"/>
        <v>0</v>
      </c>
      <c r="Q411" s="33">
        <v>5</v>
      </c>
      <c r="R411" s="34">
        <f t="shared" si="20"/>
        <v>0</v>
      </c>
      <c r="S411" s="32"/>
      <c r="T411" s="32"/>
      <c r="U411" s="32"/>
      <c r="V411" s="32"/>
      <c r="W411" s="32"/>
      <c r="X411" s="32"/>
      <c r="Y411" s="32"/>
      <c r="Z411" s="43"/>
      <c r="AA411" s="32"/>
      <c r="AB411" s="32"/>
      <c r="AC411" s="44"/>
      <c r="AD411" s="32"/>
      <c r="AE411" s="32"/>
      <c r="AF411" s="32"/>
      <c r="AG411" s="32"/>
      <c r="AH411" s="32"/>
      <c r="AI411" s="32"/>
      <c r="AJ411" s="32"/>
      <c r="AK411" s="32"/>
      <c r="AL411" s="32"/>
      <c r="AM411" s="32"/>
      <c r="AN411" s="32">
        <v>0</v>
      </c>
      <c r="AO411" s="43"/>
      <c r="AP411" s="32"/>
      <c r="AQ411" s="32"/>
      <c r="AR411" s="32">
        <v>0</v>
      </c>
      <c r="AS411" s="32"/>
      <c r="AT411" s="32"/>
      <c r="AU411" s="32"/>
      <c r="AV411" s="32"/>
      <c r="AW411" s="32"/>
      <c r="AX411" s="32"/>
      <c r="AY411" s="32"/>
      <c r="AZ411" s="32"/>
      <c r="BA411" s="32"/>
      <c r="BB411" s="32"/>
      <c r="BC411" s="32"/>
      <c r="BD411" s="32"/>
      <c r="BE411" s="39"/>
      <c r="BF411" s="40">
        <v>0</v>
      </c>
      <c r="BG411" s="40">
        <v>10000000</v>
      </c>
      <c r="BH411" s="40">
        <f t="shared" si="19"/>
        <v>0</v>
      </c>
      <c r="BI411" s="41"/>
      <c r="BJ411" s="42"/>
      <c r="BK411" s="42"/>
    </row>
    <row r="412" spans="1:63" ht="66" customHeight="1">
      <c r="A412" s="28">
        <v>403</v>
      </c>
      <c r="B412" s="29" t="s">
        <v>1704</v>
      </c>
      <c r="C412" s="29" t="s">
        <v>1705</v>
      </c>
      <c r="D412" s="29"/>
      <c r="E412" s="29" t="s">
        <v>1702</v>
      </c>
      <c r="F412" s="29" t="s">
        <v>1706</v>
      </c>
      <c r="G412" s="29"/>
      <c r="H412" s="30"/>
      <c r="I412" s="28" t="s">
        <v>1681</v>
      </c>
      <c r="J412" s="28"/>
      <c r="K412" s="28"/>
      <c r="L412" s="31"/>
      <c r="M412" s="31"/>
      <c r="N412" s="32"/>
      <c r="O412" s="32">
        <v>0</v>
      </c>
      <c r="P412" s="32">
        <f t="shared" si="18"/>
        <v>0</v>
      </c>
      <c r="Q412" s="33">
        <v>7</v>
      </c>
      <c r="R412" s="34">
        <f t="shared" si="20"/>
        <v>0</v>
      </c>
      <c r="S412" s="32"/>
      <c r="T412" s="32"/>
      <c r="U412" s="32"/>
      <c r="V412" s="32"/>
      <c r="W412" s="32"/>
      <c r="X412" s="32"/>
      <c r="Y412" s="32"/>
      <c r="Z412" s="43"/>
      <c r="AA412" s="32"/>
      <c r="AB412" s="32"/>
      <c r="AC412" s="44"/>
      <c r="AD412" s="32"/>
      <c r="AE412" s="32"/>
      <c r="AF412" s="32"/>
      <c r="AG412" s="32"/>
      <c r="AH412" s="32"/>
      <c r="AI412" s="32"/>
      <c r="AJ412" s="32"/>
      <c r="AK412" s="32"/>
      <c r="AL412" s="32"/>
      <c r="AM412" s="32"/>
      <c r="AN412" s="32">
        <v>0</v>
      </c>
      <c r="AO412" s="43"/>
      <c r="AP412" s="32"/>
      <c r="AQ412" s="32"/>
      <c r="AR412" s="32">
        <v>0</v>
      </c>
      <c r="AS412" s="32"/>
      <c r="AT412" s="32"/>
      <c r="AU412" s="32"/>
      <c r="AV412" s="32"/>
      <c r="AW412" s="32"/>
      <c r="AX412" s="32"/>
      <c r="AY412" s="32"/>
      <c r="AZ412" s="32"/>
      <c r="BA412" s="32"/>
      <c r="BB412" s="32"/>
      <c r="BC412" s="32"/>
      <c r="BD412" s="32"/>
      <c r="BE412" s="39"/>
      <c r="BF412" s="40">
        <v>0</v>
      </c>
      <c r="BG412" s="40">
        <v>9500000</v>
      </c>
      <c r="BH412" s="40">
        <f t="shared" si="19"/>
        <v>0</v>
      </c>
      <c r="BI412" s="41"/>
      <c r="BJ412" s="42"/>
      <c r="BK412" s="42"/>
    </row>
    <row r="413" spans="1:63" ht="66" customHeight="1">
      <c r="A413" s="28">
        <v>404</v>
      </c>
      <c r="B413" s="29" t="s">
        <v>1707</v>
      </c>
      <c r="C413" s="29" t="s">
        <v>1708</v>
      </c>
      <c r="D413" s="29"/>
      <c r="E413" s="29" t="s">
        <v>1709</v>
      </c>
      <c r="F413" s="29" t="s">
        <v>1710</v>
      </c>
      <c r="G413" s="29"/>
      <c r="H413" s="30"/>
      <c r="I413" s="28" t="s">
        <v>1681</v>
      </c>
      <c r="J413" s="28"/>
      <c r="K413" s="28"/>
      <c r="L413" s="31"/>
      <c r="M413" s="31"/>
      <c r="N413" s="32"/>
      <c r="O413" s="32">
        <v>0</v>
      </c>
      <c r="P413" s="32">
        <f t="shared" si="18"/>
        <v>0</v>
      </c>
      <c r="Q413" s="33">
        <v>7</v>
      </c>
      <c r="R413" s="34">
        <f t="shared" si="20"/>
        <v>2</v>
      </c>
      <c r="S413" s="32"/>
      <c r="T413" s="32"/>
      <c r="U413" s="32"/>
      <c r="V413" s="32"/>
      <c r="W413" s="32"/>
      <c r="X413" s="32"/>
      <c r="Y413" s="32"/>
      <c r="Z413" s="43"/>
      <c r="AA413" s="32"/>
      <c r="AB413" s="32"/>
      <c r="AC413" s="44"/>
      <c r="AD413" s="32"/>
      <c r="AE413" s="32"/>
      <c r="AF413" s="32"/>
      <c r="AG413" s="32">
        <v>2</v>
      </c>
      <c r="AH413" s="32"/>
      <c r="AI413" s="32"/>
      <c r="AJ413" s="32"/>
      <c r="AK413" s="32"/>
      <c r="AL413" s="32"/>
      <c r="AM413" s="32"/>
      <c r="AN413" s="32">
        <v>0</v>
      </c>
      <c r="AO413" s="43"/>
      <c r="AP413" s="32"/>
      <c r="AQ413" s="32"/>
      <c r="AR413" s="32">
        <v>0</v>
      </c>
      <c r="AS413" s="32"/>
      <c r="AT413" s="32"/>
      <c r="AU413" s="32"/>
      <c r="AV413" s="32"/>
      <c r="AW413" s="32"/>
      <c r="AX413" s="32"/>
      <c r="AY413" s="32"/>
      <c r="AZ413" s="32"/>
      <c r="BA413" s="32"/>
      <c r="BB413" s="32"/>
      <c r="BC413" s="32"/>
      <c r="BD413" s="32"/>
      <c r="BE413" s="39"/>
      <c r="BF413" s="40">
        <v>0</v>
      </c>
      <c r="BG413" s="40">
        <v>12000000</v>
      </c>
      <c r="BH413" s="40">
        <f t="shared" si="19"/>
        <v>24000000</v>
      </c>
      <c r="BI413" s="41"/>
      <c r="BJ413" s="315" t="s">
        <v>6326</v>
      </c>
      <c r="BK413" s="42"/>
    </row>
    <row r="414" spans="1:63" ht="66" customHeight="1">
      <c r="A414" s="28">
        <v>405</v>
      </c>
      <c r="B414" s="29" t="s">
        <v>1711</v>
      </c>
      <c r="C414" s="29" t="s">
        <v>1712</v>
      </c>
      <c r="D414" s="29"/>
      <c r="E414" s="29" t="s">
        <v>1713</v>
      </c>
      <c r="F414" s="29" t="s">
        <v>1714</v>
      </c>
      <c r="G414" s="29"/>
      <c r="H414" s="30"/>
      <c r="I414" s="28" t="s">
        <v>1681</v>
      </c>
      <c r="J414" s="28"/>
      <c r="K414" s="28"/>
      <c r="L414" s="31"/>
      <c r="M414" s="31"/>
      <c r="N414" s="32"/>
      <c r="O414" s="32">
        <v>0</v>
      </c>
      <c r="P414" s="32">
        <f t="shared" si="18"/>
        <v>0</v>
      </c>
      <c r="Q414" s="33">
        <v>7</v>
      </c>
      <c r="R414" s="34">
        <f t="shared" si="20"/>
        <v>2</v>
      </c>
      <c r="S414" s="32"/>
      <c r="T414" s="32"/>
      <c r="U414" s="32"/>
      <c r="V414" s="32"/>
      <c r="W414" s="32"/>
      <c r="X414" s="32"/>
      <c r="Y414" s="32"/>
      <c r="Z414" s="43"/>
      <c r="AA414" s="32"/>
      <c r="AB414" s="32"/>
      <c r="AC414" s="44"/>
      <c r="AD414" s="32"/>
      <c r="AE414" s="32"/>
      <c r="AF414" s="32"/>
      <c r="AG414" s="32">
        <v>2</v>
      </c>
      <c r="AH414" s="32"/>
      <c r="AI414" s="32"/>
      <c r="AJ414" s="32"/>
      <c r="AK414" s="32"/>
      <c r="AL414" s="32"/>
      <c r="AM414" s="32"/>
      <c r="AN414" s="32">
        <v>0</v>
      </c>
      <c r="AO414" s="43"/>
      <c r="AP414" s="32"/>
      <c r="AQ414" s="32"/>
      <c r="AR414" s="32">
        <v>0</v>
      </c>
      <c r="AS414" s="32"/>
      <c r="AT414" s="32"/>
      <c r="AU414" s="32"/>
      <c r="AV414" s="32"/>
      <c r="AW414" s="32"/>
      <c r="AX414" s="32"/>
      <c r="AY414" s="32"/>
      <c r="AZ414" s="32"/>
      <c r="BA414" s="32"/>
      <c r="BB414" s="32"/>
      <c r="BC414" s="32"/>
      <c r="BD414" s="32"/>
      <c r="BE414" s="39"/>
      <c r="BF414" s="40">
        <v>0</v>
      </c>
      <c r="BG414" s="40">
        <v>7350000</v>
      </c>
      <c r="BH414" s="40">
        <f t="shared" si="19"/>
        <v>14700000</v>
      </c>
      <c r="BI414" s="41"/>
      <c r="BJ414" s="315" t="s">
        <v>6326</v>
      </c>
      <c r="BK414" s="42"/>
    </row>
    <row r="415" spans="1:63" ht="99" customHeight="1">
      <c r="A415" s="28">
        <v>406</v>
      </c>
      <c r="B415" s="29" t="s">
        <v>1715</v>
      </c>
      <c r="C415" s="29" t="s">
        <v>1716</v>
      </c>
      <c r="D415" s="29"/>
      <c r="E415" s="29" t="s">
        <v>1717</v>
      </c>
      <c r="F415" s="29" t="s">
        <v>1718</v>
      </c>
      <c r="G415" s="29"/>
      <c r="H415" s="30"/>
      <c r="I415" s="28" t="s">
        <v>1681</v>
      </c>
      <c r="J415" s="28"/>
      <c r="K415" s="28"/>
      <c r="L415" s="31">
        <v>8800</v>
      </c>
      <c r="M415" s="31">
        <v>28900</v>
      </c>
      <c r="N415" s="32"/>
      <c r="O415" s="32">
        <v>0</v>
      </c>
      <c r="P415" s="32">
        <f t="shared" si="18"/>
        <v>0</v>
      </c>
      <c r="Q415" s="33">
        <v>85040</v>
      </c>
      <c r="R415" s="34">
        <f t="shared" si="20"/>
        <v>87700</v>
      </c>
      <c r="S415" s="32"/>
      <c r="T415" s="32"/>
      <c r="U415" s="32"/>
      <c r="V415" s="32"/>
      <c r="W415" s="32"/>
      <c r="X415" s="32"/>
      <c r="Y415" s="61">
        <v>3000</v>
      </c>
      <c r="Z415" s="43"/>
      <c r="AA415" s="32"/>
      <c r="AB415" s="32"/>
      <c r="AC415" s="48">
        <v>6000</v>
      </c>
      <c r="AD415" s="32">
        <v>1000</v>
      </c>
      <c r="AE415" s="32">
        <v>2000</v>
      </c>
      <c r="AF415" s="37">
        <v>4000</v>
      </c>
      <c r="AG415" s="32">
        <v>300</v>
      </c>
      <c r="AH415" s="37">
        <v>2000</v>
      </c>
      <c r="AI415" s="32"/>
      <c r="AJ415" s="32"/>
      <c r="AK415" s="32">
        <v>1500</v>
      </c>
      <c r="AL415" s="37">
        <v>300</v>
      </c>
      <c r="AM415" s="32"/>
      <c r="AN415" s="32">
        <v>20000</v>
      </c>
      <c r="AO415" s="60">
        <v>8000</v>
      </c>
      <c r="AP415" s="32"/>
      <c r="AQ415" s="32">
        <v>2000</v>
      </c>
      <c r="AR415" s="61">
        <v>20000</v>
      </c>
      <c r="AS415" s="32">
        <v>10000</v>
      </c>
      <c r="AT415" s="32">
        <v>500</v>
      </c>
      <c r="AU415" s="32">
        <v>7000</v>
      </c>
      <c r="AV415" s="32"/>
      <c r="AW415" s="32"/>
      <c r="AX415" s="32"/>
      <c r="AY415" s="32"/>
      <c r="AZ415" s="32"/>
      <c r="BA415" s="32"/>
      <c r="BB415" s="32"/>
      <c r="BC415" s="32"/>
      <c r="BD415" s="32">
        <v>100</v>
      </c>
      <c r="BE415" s="52" t="s">
        <v>1719</v>
      </c>
      <c r="BF415" s="40" t="s">
        <v>1720</v>
      </c>
      <c r="BG415" s="40">
        <v>600</v>
      </c>
      <c r="BH415" s="40">
        <f t="shared" si="19"/>
        <v>52620000</v>
      </c>
      <c r="BI415" s="41"/>
      <c r="BJ415" s="315" t="s">
        <v>6039</v>
      </c>
      <c r="BK415" s="42"/>
    </row>
    <row r="416" spans="1:63" ht="198" customHeight="1">
      <c r="A416" s="28">
        <v>407</v>
      </c>
      <c r="B416" s="29" t="s">
        <v>1721</v>
      </c>
      <c r="C416" s="29" t="s">
        <v>1722</v>
      </c>
      <c r="D416" s="29"/>
      <c r="E416" s="29" t="s">
        <v>1723</v>
      </c>
      <c r="F416" s="29" t="s">
        <v>1724</v>
      </c>
      <c r="G416" s="75" t="s">
        <v>1725</v>
      </c>
      <c r="H416" s="30"/>
      <c r="I416" s="28" t="s">
        <v>84</v>
      </c>
      <c r="J416" s="28"/>
      <c r="K416" s="28"/>
      <c r="L416" s="31"/>
      <c r="M416" s="31"/>
      <c r="N416" s="32"/>
      <c r="O416" s="32">
        <v>0</v>
      </c>
      <c r="P416" s="32">
        <f t="shared" si="18"/>
        <v>0</v>
      </c>
      <c r="Q416" s="33">
        <v>7200</v>
      </c>
      <c r="R416" s="34">
        <f t="shared" si="20"/>
        <v>13200</v>
      </c>
      <c r="S416" s="32"/>
      <c r="T416" s="32"/>
      <c r="U416" s="32"/>
      <c r="V416" s="32"/>
      <c r="W416" s="32"/>
      <c r="X416" s="32"/>
      <c r="Y416" s="32"/>
      <c r="Z416" s="94">
        <v>100</v>
      </c>
      <c r="AA416" s="32"/>
      <c r="AB416" s="32"/>
      <c r="AC416" s="48">
        <v>100</v>
      </c>
      <c r="AD416" s="32"/>
      <c r="AE416" s="32"/>
      <c r="AF416" s="32"/>
      <c r="AG416" s="32"/>
      <c r="AH416" s="32"/>
      <c r="AI416" s="32">
        <v>400</v>
      </c>
      <c r="AJ416" s="32"/>
      <c r="AK416" s="32"/>
      <c r="AL416" s="32"/>
      <c r="AM416" s="32"/>
      <c r="AN416" s="32">
        <v>0</v>
      </c>
      <c r="AO416" s="45"/>
      <c r="AP416" s="32"/>
      <c r="AQ416" s="32"/>
      <c r="AR416" s="32">
        <v>0</v>
      </c>
      <c r="AS416" s="32"/>
      <c r="AT416" s="32">
        <v>600</v>
      </c>
      <c r="AU416" s="32"/>
      <c r="AV416" s="32">
        <v>7000</v>
      </c>
      <c r="AW416" s="32"/>
      <c r="AX416" s="32"/>
      <c r="AY416" s="32">
        <v>5000</v>
      </c>
      <c r="AZ416" s="32"/>
      <c r="BA416" s="32"/>
      <c r="BB416" s="32"/>
      <c r="BC416" s="32"/>
      <c r="BD416" s="32"/>
      <c r="BE416" s="39"/>
      <c r="BF416" s="40">
        <v>0</v>
      </c>
      <c r="BG416" s="40">
        <v>13650</v>
      </c>
      <c r="BH416" s="40">
        <f t="shared" si="19"/>
        <v>180180000</v>
      </c>
      <c r="BI416" s="41"/>
      <c r="BJ416" s="42" t="s">
        <v>6039</v>
      </c>
      <c r="BK416" s="42"/>
    </row>
    <row r="417" spans="1:63" ht="99" customHeight="1">
      <c r="A417" s="28">
        <v>408</v>
      </c>
      <c r="B417" s="29" t="s">
        <v>1726</v>
      </c>
      <c r="C417" s="29" t="s">
        <v>1727</v>
      </c>
      <c r="D417" s="29"/>
      <c r="E417" s="29" t="s">
        <v>1728</v>
      </c>
      <c r="F417" s="29" t="s">
        <v>1729</v>
      </c>
      <c r="G417" s="29"/>
      <c r="H417" s="30"/>
      <c r="I417" s="28" t="s">
        <v>84</v>
      </c>
      <c r="J417" s="28"/>
      <c r="K417" s="28"/>
      <c r="L417" s="31">
        <v>107959</v>
      </c>
      <c r="M417" s="31">
        <v>73173</v>
      </c>
      <c r="N417" s="32"/>
      <c r="O417" s="32"/>
      <c r="P417" s="32">
        <f t="shared" si="18"/>
        <v>0</v>
      </c>
      <c r="Q417" s="33">
        <v>394860</v>
      </c>
      <c r="R417" s="34">
        <f t="shared" si="20"/>
        <v>89120</v>
      </c>
      <c r="S417" s="32"/>
      <c r="T417" s="32"/>
      <c r="U417" s="32"/>
      <c r="V417" s="32">
        <v>7000</v>
      </c>
      <c r="W417" s="32"/>
      <c r="X417" s="32"/>
      <c r="Y417" s="32"/>
      <c r="Z417" s="47"/>
      <c r="AA417" s="32"/>
      <c r="AB417" s="32">
        <v>200</v>
      </c>
      <c r="AC417" s="44"/>
      <c r="AD417" s="32">
        <v>8000</v>
      </c>
      <c r="AE417" s="32">
        <v>5000</v>
      </c>
      <c r="AF417" s="37">
        <v>5000</v>
      </c>
      <c r="AG417" s="32">
        <v>1000</v>
      </c>
      <c r="AH417" s="32">
        <v>7000</v>
      </c>
      <c r="AI417" s="32"/>
      <c r="AJ417" s="32"/>
      <c r="AK417" s="32"/>
      <c r="AL417" s="32"/>
      <c r="AM417" s="32">
        <v>120</v>
      </c>
      <c r="AN417" s="32">
        <v>0</v>
      </c>
      <c r="AO417" s="43"/>
      <c r="AP417" s="32"/>
      <c r="AQ417" s="32"/>
      <c r="AR417" s="32">
        <v>0</v>
      </c>
      <c r="AS417" s="32">
        <v>5000</v>
      </c>
      <c r="AT417" s="32">
        <v>300</v>
      </c>
      <c r="AU417" s="32">
        <v>300</v>
      </c>
      <c r="AV417" s="32"/>
      <c r="AW417" s="32"/>
      <c r="AX417" s="32"/>
      <c r="AY417" s="37">
        <v>50000</v>
      </c>
      <c r="AZ417" s="32"/>
      <c r="BA417" s="32"/>
      <c r="BB417" s="32"/>
      <c r="BC417" s="32"/>
      <c r="BD417" s="32">
        <v>200</v>
      </c>
      <c r="BE417" s="39"/>
      <c r="BF417" s="40">
        <v>0</v>
      </c>
      <c r="BG417" s="40">
        <v>2079</v>
      </c>
      <c r="BH417" s="40">
        <f t="shared" si="19"/>
        <v>185280480</v>
      </c>
      <c r="BI417" s="41"/>
      <c r="BJ417" s="315" t="s">
        <v>6039</v>
      </c>
      <c r="BK417" s="42"/>
    </row>
    <row r="418" spans="1:63" ht="132" customHeight="1">
      <c r="A418" s="28">
        <v>409</v>
      </c>
      <c r="B418" s="29" t="s">
        <v>1730</v>
      </c>
      <c r="C418" s="29" t="s">
        <v>1731</v>
      </c>
      <c r="D418" s="29"/>
      <c r="E418" s="29" t="s">
        <v>1732</v>
      </c>
      <c r="F418" s="29" t="s">
        <v>1733</v>
      </c>
      <c r="G418" s="75" t="s">
        <v>1734</v>
      </c>
      <c r="H418" s="30"/>
      <c r="I418" s="28" t="s">
        <v>1735</v>
      </c>
      <c r="J418" s="28"/>
      <c r="K418" s="28"/>
      <c r="L418" s="31"/>
      <c r="M418" s="31"/>
      <c r="N418" s="32"/>
      <c r="O418" s="32">
        <v>0</v>
      </c>
      <c r="P418" s="32">
        <f t="shared" si="18"/>
        <v>0</v>
      </c>
      <c r="Q418" s="33">
        <v>7500</v>
      </c>
      <c r="R418" s="34">
        <f t="shared" si="20"/>
        <v>24910</v>
      </c>
      <c r="S418" s="32"/>
      <c r="T418" s="32"/>
      <c r="U418" s="32"/>
      <c r="V418" s="32"/>
      <c r="W418" s="32"/>
      <c r="X418" s="32"/>
      <c r="Y418" s="32"/>
      <c r="Z418" s="43"/>
      <c r="AA418" s="32"/>
      <c r="AB418" s="32">
        <v>50</v>
      </c>
      <c r="AC418" s="48">
        <v>50</v>
      </c>
      <c r="AD418" s="32"/>
      <c r="AE418" s="32"/>
      <c r="AF418" s="32">
        <v>1000</v>
      </c>
      <c r="AG418" s="32">
        <v>100</v>
      </c>
      <c r="AH418" s="37">
        <v>8000</v>
      </c>
      <c r="AI418" s="32">
        <v>10000</v>
      </c>
      <c r="AJ418" s="32"/>
      <c r="AK418" s="32">
        <v>1000</v>
      </c>
      <c r="AL418" s="32"/>
      <c r="AM418" s="32"/>
      <c r="AN418" s="32">
        <v>0</v>
      </c>
      <c r="AO418" s="60">
        <v>200</v>
      </c>
      <c r="AP418" s="32"/>
      <c r="AQ418" s="32"/>
      <c r="AR418" s="32">
        <v>0</v>
      </c>
      <c r="AS418" s="32"/>
      <c r="AT418" s="32">
        <v>3500</v>
      </c>
      <c r="AU418" s="37">
        <v>1000</v>
      </c>
      <c r="AV418" s="32">
        <v>10</v>
      </c>
      <c r="AW418" s="32"/>
      <c r="AX418" s="32"/>
      <c r="AY418" s="32"/>
      <c r="AZ418" s="32"/>
      <c r="BA418" s="32"/>
      <c r="BB418" s="32"/>
      <c r="BC418" s="32"/>
      <c r="BD418" s="32"/>
      <c r="BE418" s="39"/>
      <c r="BF418" s="40">
        <v>0</v>
      </c>
      <c r="BG418" s="40">
        <v>2250</v>
      </c>
      <c r="BH418" s="40">
        <f t="shared" si="19"/>
        <v>56047500</v>
      </c>
      <c r="BI418" s="41"/>
      <c r="BJ418" s="42" t="s">
        <v>6039</v>
      </c>
      <c r="BK418" s="42"/>
    </row>
    <row r="419" spans="1:63" ht="132" customHeight="1">
      <c r="A419" s="28">
        <v>410</v>
      </c>
      <c r="B419" s="29" t="s">
        <v>1736</v>
      </c>
      <c r="C419" s="29" t="s">
        <v>1737</v>
      </c>
      <c r="D419" s="29"/>
      <c r="E419" s="29" t="s">
        <v>1732</v>
      </c>
      <c r="F419" s="29" t="s">
        <v>1738</v>
      </c>
      <c r="G419" s="75" t="s">
        <v>1739</v>
      </c>
      <c r="H419" s="30"/>
      <c r="I419" s="28" t="s">
        <v>1735</v>
      </c>
      <c r="J419" s="28"/>
      <c r="K419" s="28"/>
      <c r="L419" s="31"/>
      <c r="M419" s="31"/>
      <c r="N419" s="32"/>
      <c r="O419" s="32">
        <v>0</v>
      </c>
      <c r="P419" s="32">
        <f t="shared" si="18"/>
        <v>0</v>
      </c>
      <c r="Q419" s="33">
        <v>15800</v>
      </c>
      <c r="R419" s="34">
        <f t="shared" si="20"/>
        <v>48430</v>
      </c>
      <c r="S419" s="32"/>
      <c r="T419" s="32"/>
      <c r="U419" s="32"/>
      <c r="V419" s="32"/>
      <c r="W419" s="32"/>
      <c r="X419" s="32"/>
      <c r="Y419" s="32"/>
      <c r="Z419" s="94">
        <v>200</v>
      </c>
      <c r="AA419" s="32"/>
      <c r="AB419" s="32">
        <v>50</v>
      </c>
      <c r="AC419" s="48">
        <v>3000</v>
      </c>
      <c r="AD419" s="32"/>
      <c r="AE419" s="32"/>
      <c r="AF419" s="37">
        <v>2000</v>
      </c>
      <c r="AG419" s="32">
        <v>100</v>
      </c>
      <c r="AH419" s="32">
        <v>500</v>
      </c>
      <c r="AI419" s="32">
        <v>20000</v>
      </c>
      <c r="AJ419" s="32"/>
      <c r="AK419" s="32">
        <v>500</v>
      </c>
      <c r="AL419" s="32">
        <v>100</v>
      </c>
      <c r="AM419" s="32"/>
      <c r="AN419" s="32">
        <v>10000</v>
      </c>
      <c r="AO419" s="59">
        <v>200</v>
      </c>
      <c r="AP419" s="32"/>
      <c r="AQ419" s="32">
        <v>300</v>
      </c>
      <c r="AR419" s="32">
        <v>0</v>
      </c>
      <c r="AS419" s="37">
        <v>400</v>
      </c>
      <c r="AT419" s="32">
        <v>10000</v>
      </c>
      <c r="AU419" s="32">
        <v>1000</v>
      </c>
      <c r="AV419" s="32">
        <v>50</v>
      </c>
      <c r="AW419" s="32"/>
      <c r="AX419" s="32"/>
      <c r="AY419" s="32"/>
      <c r="AZ419" s="32"/>
      <c r="BA419" s="51">
        <v>30</v>
      </c>
      <c r="BB419" s="32"/>
      <c r="BC419" s="32"/>
      <c r="BD419" s="32"/>
      <c r="BE419" s="39"/>
      <c r="BF419" s="40">
        <v>0</v>
      </c>
      <c r="BG419" s="40">
        <v>2250</v>
      </c>
      <c r="BH419" s="40">
        <f t="shared" si="19"/>
        <v>108967500</v>
      </c>
      <c r="BI419" s="41"/>
      <c r="BJ419" s="42" t="s">
        <v>6039</v>
      </c>
      <c r="BK419" s="42"/>
    </row>
    <row r="420" spans="1:63" ht="132" customHeight="1">
      <c r="A420" s="28">
        <v>411</v>
      </c>
      <c r="B420" s="29" t="s">
        <v>1740</v>
      </c>
      <c r="C420" s="29" t="s">
        <v>1741</v>
      </c>
      <c r="D420" s="29"/>
      <c r="E420" s="29" t="s">
        <v>1732</v>
      </c>
      <c r="F420" s="29" t="s">
        <v>1742</v>
      </c>
      <c r="G420" s="75" t="s">
        <v>1743</v>
      </c>
      <c r="H420" s="30"/>
      <c r="I420" s="28" t="s">
        <v>1735</v>
      </c>
      <c r="J420" s="28"/>
      <c r="K420" s="28"/>
      <c r="L420" s="31"/>
      <c r="M420" s="31"/>
      <c r="N420" s="32"/>
      <c r="O420" s="32">
        <v>0</v>
      </c>
      <c r="P420" s="32">
        <f t="shared" si="18"/>
        <v>0</v>
      </c>
      <c r="Q420" s="33">
        <v>9700</v>
      </c>
      <c r="R420" s="34">
        <f t="shared" si="20"/>
        <v>57900</v>
      </c>
      <c r="S420" s="32"/>
      <c r="T420" s="32"/>
      <c r="U420" s="32"/>
      <c r="V420" s="32"/>
      <c r="W420" s="32"/>
      <c r="X420" s="32"/>
      <c r="Y420" s="32"/>
      <c r="Z420" s="93">
        <v>200</v>
      </c>
      <c r="AA420" s="32"/>
      <c r="AB420" s="32">
        <v>500</v>
      </c>
      <c r="AC420" s="48">
        <v>3000</v>
      </c>
      <c r="AD420" s="32">
        <v>3600</v>
      </c>
      <c r="AE420" s="32"/>
      <c r="AF420" s="32">
        <v>2000</v>
      </c>
      <c r="AG420" s="32">
        <v>500</v>
      </c>
      <c r="AH420" s="32">
        <v>1000</v>
      </c>
      <c r="AI420" s="32">
        <v>10000</v>
      </c>
      <c r="AJ420" s="32"/>
      <c r="AK420" s="32">
        <v>500</v>
      </c>
      <c r="AL420" s="32">
        <v>300</v>
      </c>
      <c r="AM420" s="32"/>
      <c r="AN420" s="32">
        <v>15000</v>
      </c>
      <c r="AO420" s="77">
        <v>5000</v>
      </c>
      <c r="AP420" s="32"/>
      <c r="AQ420" s="32">
        <v>4000</v>
      </c>
      <c r="AR420" s="32">
        <v>2000</v>
      </c>
      <c r="AS420" s="37">
        <v>5000</v>
      </c>
      <c r="AT420" s="32">
        <v>4000</v>
      </c>
      <c r="AU420" s="32">
        <v>300</v>
      </c>
      <c r="AV420" s="32">
        <v>400</v>
      </c>
      <c r="AW420" s="32"/>
      <c r="AX420" s="32"/>
      <c r="AY420" s="37">
        <v>500</v>
      </c>
      <c r="AZ420" s="32"/>
      <c r="BA420" s="51">
        <v>100</v>
      </c>
      <c r="BB420" s="32"/>
      <c r="BC420" s="32"/>
      <c r="BD420" s="32"/>
      <c r="BE420" s="39"/>
      <c r="BF420" s="40">
        <v>0</v>
      </c>
      <c r="BG420" s="40">
        <v>2250</v>
      </c>
      <c r="BH420" s="40">
        <f t="shared" si="19"/>
        <v>130275000</v>
      </c>
      <c r="BI420" s="41"/>
      <c r="BJ420" s="42" t="s">
        <v>6039</v>
      </c>
      <c r="BK420" s="42"/>
    </row>
    <row r="421" spans="1:63" ht="165" customHeight="1">
      <c r="A421" s="28">
        <v>412</v>
      </c>
      <c r="B421" s="29" t="s">
        <v>1744</v>
      </c>
      <c r="C421" s="29" t="s">
        <v>1745</v>
      </c>
      <c r="D421" s="29"/>
      <c r="E421" s="29" t="s">
        <v>1746</v>
      </c>
      <c r="F421" s="29" t="s">
        <v>1747</v>
      </c>
      <c r="G421" s="29"/>
      <c r="H421" s="30"/>
      <c r="I421" s="28" t="s">
        <v>84</v>
      </c>
      <c r="J421" s="28"/>
      <c r="K421" s="28"/>
      <c r="L421" s="31"/>
      <c r="M421" s="31"/>
      <c r="N421" s="32"/>
      <c r="O421" s="32">
        <v>0</v>
      </c>
      <c r="P421" s="32">
        <f t="shared" si="18"/>
        <v>0</v>
      </c>
      <c r="Q421" s="33">
        <v>10</v>
      </c>
      <c r="R421" s="34">
        <f t="shared" si="20"/>
        <v>60</v>
      </c>
      <c r="S421" s="32"/>
      <c r="T421" s="32"/>
      <c r="U421" s="32"/>
      <c r="V421" s="32"/>
      <c r="W421" s="32"/>
      <c r="X421" s="32"/>
      <c r="Y421" s="32"/>
      <c r="Z421" s="47"/>
      <c r="AA421" s="32"/>
      <c r="AB421" s="32"/>
      <c r="AC421" s="44"/>
      <c r="AD421" s="32">
        <v>10</v>
      </c>
      <c r="AE421" s="32"/>
      <c r="AF421" s="32"/>
      <c r="AG421" s="32">
        <v>50</v>
      </c>
      <c r="AH421" s="32"/>
      <c r="AI421" s="32"/>
      <c r="AJ421" s="32"/>
      <c r="AK421" s="32"/>
      <c r="AL421" s="32"/>
      <c r="AM421" s="32"/>
      <c r="AN421" s="32">
        <v>0</v>
      </c>
      <c r="AO421" s="45"/>
      <c r="AP421" s="32"/>
      <c r="AQ421" s="32"/>
      <c r="AR421" s="32">
        <v>0</v>
      </c>
      <c r="AS421" s="32"/>
      <c r="AT421" s="32"/>
      <c r="AU421" s="32"/>
      <c r="AV421" s="32"/>
      <c r="AW421" s="32"/>
      <c r="AX421" s="32"/>
      <c r="AY421" s="32"/>
      <c r="AZ421" s="32"/>
      <c r="BA421" s="32"/>
      <c r="BB421" s="32"/>
      <c r="BC421" s="32"/>
      <c r="BD421" s="32"/>
      <c r="BE421" s="39"/>
      <c r="BF421" s="40" t="s">
        <v>1748</v>
      </c>
      <c r="BG421" s="40">
        <v>8000000</v>
      </c>
      <c r="BH421" s="40">
        <f t="shared" si="19"/>
        <v>480000000</v>
      </c>
      <c r="BI421" s="41"/>
      <c r="BJ421" s="315" t="s">
        <v>6328</v>
      </c>
      <c r="BK421" s="42"/>
    </row>
    <row r="422" spans="1:63" ht="247.5" customHeight="1">
      <c r="A422" s="28">
        <v>413</v>
      </c>
      <c r="B422" s="29" t="s">
        <v>1749</v>
      </c>
      <c r="C422" s="29" t="s">
        <v>1750</v>
      </c>
      <c r="D422" s="29"/>
      <c r="E422" s="29" t="s">
        <v>1746</v>
      </c>
      <c r="F422" s="29" t="s">
        <v>1751</v>
      </c>
      <c r="G422" s="29"/>
      <c r="H422" s="30"/>
      <c r="I422" s="28" t="s">
        <v>84</v>
      </c>
      <c r="J422" s="28"/>
      <c r="K422" s="28"/>
      <c r="L422" s="31"/>
      <c r="M422" s="31"/>
      <c r="N422" s="32"/>
      <c r="O422" s="32">
        <v>0</v>
      </c>
      <c r="P422" s="32">
        <f t="shared" si="18"/>
        <v>0</v>
      </c>
      <c r="Q422" s="33">
        <v>10</v>
      </c>
      <c r="R422" s="34">
        <f t="shared" si="20"/>
        <v>60</v>
      </c>
      <c r="S422" s="32"/>
      <c r="T422" s="32"/>
      <c r="U422" s="32"/>
      <c r="V422" s="32"/>
      <c r="W422" s="32"/>
      <c r="X422" s="32"/>
      <c r="Y422" s="32"/>
      <c r="Z422" s="43"/>
      <c r="AA422" s="32"/>
      <c r="AB422" s="32"/>
      <c r="AC422" s="44"/>
      <c r="AD422" s="32">
        <v>10</v>
      </c>
      <c r="AE422" s="32"/>
      <c r="AF422" s="32"/>
      <c r="AG422" s="32">
        <v>50</v>
      </c>
      <c r="AH422" s="32"/>
      <c r="AI422" s="32"/>
      <c r="AJ422" s="32"/>
      <c r="AK422" s="32"/>
      <c r="AL422" s="32"/>
      <c r="AM422" s="32"/>
      <c r="AN422" s="32">
        <v>0</v>
      </c>
      <c r="AO422" s="45"/>
      <c r="AP422" s="32"/>
      <c r="AQ422" s="32"/>
      <c r="AR422" s="32">
        <v>0</v>
      </c>
      <c r="AS422" s="32"/>
      <c r="AT422" s="32"/>
      <c r="AU422" s="32"/>
      <c r="AV422" s="32"/>
      <c r="AW422" s="32"/>
      <c r="AX422" s="32"/>
      <c r="AY422" s="32"/>
      <c r="AZ422" s="32"/>
      <c r="BA422" s="32"/>
      <c r="BB422" s="32"/>
      <c r="BC422" s="32"/>
      <c r="BD422" s="32"/>
      <c r="BE422" s="39"/>
      <c r="BF422" s="40" t="s">
        <v>1752</v>
      </c>
      <c r="BG422" s="40">
        <v>8000000</v>
      </c>
      <c r="BH422" s="40">
        <f t="shared" si="19"/>
        <v>480000000</v>
      </c>
      <c r="BI422" s="41"/>
      <c r="BJ422" s="315" t="s">
        <v>6328</v>
      </c>
      <c r="BK422" s="42"/>
    </row>
    <row r="423" spans="1:63" ht="278.25" customHeight="1">
      <c r="A423" s="28">
        <v>414</v>
      </c>
      <c r="B423" s="29" t="s">
        <v>1753</v>
      </c>
      <c r="C423" s="29" t="s">
        <v>1754</v>
      </c>
      <c r="D423" s="29"/>
      <c r="E423" s="29" t="s">
        <v>1755</v>
      </c>
      <c r="F423" s="29" t="s">
        <v>1756</v>
      </c>
      <c r="G423" s="29"/>
      <c r="H423" s="30"/>
      <c r="I423" s="28" t="s">
        <v>1757</v>
      </c>
      <c r="J423" s="28"/>
      <c r="K423" s="28"/>
      <c r="L423" s="31"/>
      <c r="M423" s="31"/>
      <c r="N423" s="32"/>
      <c r="O423" s="32">
        <v>0</v>
      </c>
      <c r="P423" s="32">
        <f t="shared" si="18"/>
        <v>0</v>
      </c>
      <c r="Q423" s="33">
        <v>230</v>
      </c>
      <c r="R423" s="34">
        <f t="shared" si="20"/>
        <v>300</v>
      </c>
      <c r="S423" s="32"/>
      <c r="T423" s="32"/>
      <c r="U423" s="32"/>
      <c r="V423" s="37">
        <v>50</v>
      </c>
      <c r="W423" s="32"/>
      <c r="X423" s="32"/>
      <c r="Y423" s="32"/>
      <c r="Z423" s="43"/>
      <c r="AA423" s="32"/>
      <c r="AB423" s="32"/>
      <c r="AC423" s="44"/>
      <c r="AD423" s="32">
        <v>100</v>
      </c>
      <c r="AE423" s="32"/>
      <c r="AF423" s="32"/>
      <c r="AG423" s="32"/>
      <c r="AH423" s="32"/>
      <c r="AI423" s="32"/>
      <c r="AJ423" s="32"/>
      <c r="AK423" s="32"/>
      <c r="AL423" s="32"/>
      <c r="AM423" s="32"/>
      <c r="AN423" s="32">
        <v>150</v>
      </c>
      <c r="AO423" s="45"/>
      <c r="AP423" s="32"/>
      <c r="AQ423" s="32"/>
      <c r="AR423" s="32">
        <v>0</v>
      </c>
      <c r="AS423" s="32"/>
      <c r="AT423" s="32"/>
      <c r="AU423" s="32"/>
      <c r="AV423" s="32"/>
      <c r="AW423" s="32"/>
      <c r="AX423" s="32"/>
      <c r="AY423" s="32"/>
      <c r="AZ423" s="32"/>
      <c r="BA423" s="32"/>
      <c r="BB423" s="32"/>
      <c r="BC423" s="32"/>
      <c r="BD423" s="32"/>
      <c r="BE423" s="39"/>
      <c r="BF423" s="40">
        <v>0</v>
      </c>
      <c r="BG423" s="40">
        <v>480000</v>
      </c>
      <c r="BH423" s="40">
        <f t="shared" si="19"/>
        <v>144000000</v>
      </c>
      <c r="BI423" s="41"/>
      <c r="BJ423" s="315" t="s">
        <v>6039</v>
      </c>
      <c r="BK423" s="42"/>
    </row>
    <row r="424" spans="1:63" ht="278.25" customHeight="1">
      <c r="A424" s="28">
        <v>415</v>
      </c>
      <c r="B424" s="29" t="s">
        <v>1758</v>
      </c>
      <c r="C424" s="29" t="s">
        <v>1759</v>
      </c>
      <c r="D424" s="29"/>
      <c r="E424" s="29" t="s">
        <v>1760</v>
      </c>
      <c r="F424" s="29" t="s">
        <v>1761</v>
      </c>
      <c r="G424" s="29"/>
      <c r="H424" s="30"/>
      <c r="I424" s="28" t="s">
        <v>1757</v>
      </c>
      <c r="J424" s="28"/>
      <c r="K424" s="28"/>
      <c r="L424" s="31"/>
      <c r="M424" s="31"/>
      <c r="N424" s="32"/>
      <c r="O424" s="32">
        <v>0</v>
      </c>
      <c r="P424" s="32">
        <f t="shared" si="18"/>
        <v>0</v>
      </c>
      <c r="Q424" s="33">
        <v>100</v>
      </c>
      <c r="R424" s="34">
        <f t="shared" si="20"/>
        <v>50</v>
      </c>
      <c r="S424" s="32"/>
      <c r="T424" s="32"/>
      <c r="U424" s="32"/>
      <c r="V424" s="32"/>
      <c r="W424" s="32"/>
      <c r="X424" s="32"/>
      <c r="Y424" s="32"/>
      <c r="Z424" s="43"/>
      <c r="AA424" s="32"/>
      <c r="AB424" s="32"/>
      <c r="AC424" s="78">
        <v>50</v>
      </c>
      <c r="AD424" s="32"/>
      <c r="AE424" s="32"/>
      <c r="AF424" s="32"/>
      <c r="AG424" s="32"/>
      <c r="AH424" s="32"/>
      <c r="AI424" s="32"/>
      <c r="AJ424" s="32"/>
      <c r="AK424" s="32"/>
      <c r="AL424" s="32"/>
      <c r="AM424" s="32"/>
      <c r="AN424" s="32">
        <v>0</v>
      </c>
      <c r="AO424" s="45"/>
      <c r="AP424" s="32"/>
      <c r="AQ424" s="32"/>
      <c r="AR424" s="32">
        <v>0</v>
      </c>
      <c r="AS424" s="32"/>
      <c r="AT424" s="32"/>
      <c r="AU424" s="32"/>
      <c r="AV424" s="32"/>
      <c r="AW424" s="32"/>
      <c r="AX424" s="32"/>
      <c r="AY424" s="32"/>
      <c r="AZ424" s="32"/>
      <c r="BA424" s="32"/>
      <c r="BB424" s="32"/>
      <c r="BC424" s="32"/>
      <c r="BD424" s="32"/>
      <c r="BE424" s="39"/>
      <c r="BF424" s="40">
        <v>0</v>
      </c>
      <c r="BG424" s="40">
        <v>1000000</v>
      </c>
      <c r="BH424" s="40">
        <f t="shared" si="19"/>
        <v>50000000</v>
      </c>
      <c r="BI424" s="41"/>
      <c r="BJ424" s="315" t="s">
        <v>6326</v>
      </c>
      <c r="BK424" s="42"/>
    </row>
    <row r="425" spans="1:63" ht="240.75" customHeight="1">
      <c r="A425" s="28">
        <v>416</v>
      </c>
      <c r="B425" s="29" t="s">
        <v>1762</v>
      </c>
      <c r="C425" s="29" t="s">
        <v>1763</v>
      </c>
      <c r="D425" s="29"/>
      <c r="E425" s="29" t="s">
        <v>1755</v>
      </c>
      <c r="F425" s="29" t="s">
        <v>1764</v>
      </c>
      <c r="G425" s="29"/>
      <c r="H425" s="30"/>
      <c r="I425" s="28" t="s">
        <v>1757</v>
      </c>
      <c r="J425" s="28"/>
      <c r="K425" s="28"/>
      <c r="L425" s="31"/>
      <c r="M425" s="31"/>
      <c r="N425" s="32"/>
      <c r="O425" s="32">
        <v>0</v>
      </c>
      <c r="P425" s="32">
        <f t="shared" si="18"/>
        <v>0</v>
      </c>
      <c r="Q425" s="33">
        <v>100</v>
      </c>
      <c r="R425" s="34">
        <f t="shared" si="20"/>
        <v>50</v>
      </c>
      <c r="S425" s="32"/>
      <c r="T425" s="32"/>
      <c r="U425" s="32"/>
      <c r="V425" s="32"/>
      <c r="W425" s="32"/>
      <c r="X425" s="32"/>
      <c r="Y425" s="32"/>
      <c r="Z425" s="43"/>
      <c r="AA425" s="32"/>
      <c r="AB425" s="32"/>
      <c r="AC425" s="78">
        <v>50</v>
      </c>
      <c r="AD425" s="32"/>
      <c r="AE425" s="32"/>
      <c r="AF425" s="32"/>
      <c r="AG425" s="32"/>
      <c r="AH425" s="32"/>
      <c r="AI425" s="32"/>
      <c r="AJ425" s="32"/>
      <c r="AK425" s="32"/>
      <c r="AL425" s="32"/>
      <c r="AM425" s="32"/>
      <c r="AN425" s="32">
        <v>0</v>
      </c>
      <c r="AO425" s="45"/>
      <c r="AP425" s="32"/>
      <c r="AQ425" s="32"/>
      <c r="AR425" s="32">
        <v>0</v>
      </c>
      <c r="AS425" s="32"/>
      <c r="AT425" s="32"/>
      <c r="AU425" s="32"/>
      <c r="AV425" s="32"/>
      <c r="AW425" s="32"/>
      <c r="AX425" s="32"/>
      <c r="AY425" s="32"/>
      <c r="AZ425" s="32"/>
      <c r="BA425" s="32"/>
      <c r="BB425" s="32"/>
      <c r="BC425" s="32"/>
      <c r="BD425" s="32"/>
      <c r="BE425" s="39"/>
      <c r="BF425" s="40">
        <v>0</v>
      </c>
      <c r="BG425" s="40">
        <v>480000</v>
      </c>
      <c r="BH425" s="40">
        <f t="shared" si="19"/>
        <v>24000000</v>
      </c>
      <c r="BI425" s="41"/>
      <c r="BJ425" s="315" t="s">
        <v>6328</v>
      </c>
      <c r="BK425" s="42"/>
    </row>
    <row r="426" spans="1:63" ht="48.75" customHeight="1">
      <c r="A426" s="28">
        <v>417</v>
      </c>
      <c r="B426" s="29" t="s">
        <v>1765</v>
      </c>
      <c r="C426" s="29" t="s">
        <v>1766</v>
      </c>
      <c r="D426" s="29"/>
      <c r="E426" s="29" t="s">
        <v>1767</v>
      </c>
      <c r="F426" s="29" t="s">
        <v>1768</v>
      </c>
      <c r="G426" s="29"/>
      <c r="H426" s="30"/>
      <c r="I426" s="28" t="s">
        <v>416</v>
      </c>
      <c r="J426" s="28"/>
      <c r="K426" s="28"/>
      <c r="L426" s="31"/>
      <c r="M426" s="31"/>
      <c r="N426" s="32"/>
      <c r="O426" s="32">
        <v>6332</v>
      </c>
      <c r="P426" s="32">
        <f t="shared" si="18"/>
        <v>6332</v>
      </c>
      <c r="Q426" s="33">
        <v>500</v>
      </c>
      <c r="R426" s="34">
        <f t="shared" si="20"/>
        <v>104000</v>
      </c>
      <c r="S426" s="32"/>
      <c r="T426" s="32"/>
      <c r="U426" s="32"/>
      <c r="V426" s="32"/>
      <c r="W426" s="32"/>
      <c r="X426" s="32"/>
      <c r="Y426" s="32"/>
      <c r="Z426" s="43"/>
      <c r="AA426" s="32"/>
      <c r="AB426" s="32"/>
      <c r="AC426" s="44"/>
      <c r="AD426" s="32"/>
      <c r="AE426" s="32"/>
      <c r="AF426" s="32"/>
      <c r="AG426" s="32"/>
      <c r="AH426" s="32"/>
      <c r="AI426" s="32"/>
      <c r="AJ426" s="32"/>
      <c r="AK426" s="32"/>
      <c r="AL426" s="32"/>
      <c r="AM426" s="32"/>
      <c r="AN426" s="32">
        <v>50000</v>
      </c>
      <c r="AO426" s="45"/>
      <c r="AP426" s="32"/>
      <c r="AQ426" s="32"/>
      <c r="AR426" s="32">
        <v>1000</v>
      </c>
      <c r="AS426" s="32"/>
      <c r="AT426" s="32"/>
      <c r="AU426" s="32"/>
      <c r="AV426" s="32">
        <v>1000</v>
      </c>
      <c r="AW426" s="32"/>
      <c r="AX426" s="32">
        <v>2000</v>
      </c>
      <c r="AY426" s="32">
        <v>50000</v>
      </c>
      <c r="AZ426" s="32"/>
      <c r="BA426" s="32"/>
      <c r="BB426" s="32"/>
      <c r="BC426" s="32"/>
      <c r="BD426" s="32"/>
      <c r="BE426" s="39"/>
      <c r="BF426" s="40">
        <v>0</v>
      </c>
      <c r="BG426" s="40">
        <v>258</v>
      </c>
      <c r="BH426" s="40">
        <f t="shared" si="19"/>
        <v>26832000</v>
      </c>
      <c r="BI426" s="41"/>
      <c r="BJ426" s="315" t="s">
        <v>6039</v>
      </c>
      <c r="BK426" s="42"/>
    </row>
    <row r="427" spans="1:63" ht="124.5" customHeight="1">
      <c r="A427" s="28">
        <v>418</v>
      </c>
      <c r="B427" s="29" t="s">
        <v>1769</v>
      </c>
      <c r="C427" s="29" t="s">
        <v>1770</v>
      </c>
      <c r="D427" s="29"/>
      <c r="E427" s="29" t="s">
        <v>1771</v>
      </c>
      <c r="F427" s="29" t="s">
        <v>1772</v>
      </c>
      <c r="G427" s="29" t="s">
        <v>1773</v>
      </c>
      <c r="H427" s="30"/>
      <c r="I427" s="28" t="s">
        <v>84</v>
      </c>
      <c r="J427" s="28"/>
      <c r="K427" s="28"/>
      <c r="L427" s="31">
        <v>305185</v>
      </c>
      <c r="M427" s="31">
        <v>208354</v>
      </c>
      <c r="N427" s="32"/>
      <c r="O427" s="32">
        <v>0</v>
      </c>
      <c r="P427" s="32">
        <f t="shared" si="18"/>
        <v>0</v>
      </c>
      <c r="Q427" s="33">
        <v>402500</v>
      </c>
      <c r="R427" s="34">
        <f t="shared" si="20"/>
        <v>296200</v>
      </c>
      <c r="S427" s="32"/>
      <c r="T427" s="32"/>
      <c r="U427" s="32"/>
      <c r="V427" s="32"/>
      <c r="W427" s="32"/>
      <c r="X427" s="32"/>
      <c r="Y427" s="32"/>
      <c r="Z427" s="43"/>
      <c r="AA427" s="32"/>
      <c r="AB427" s="32">
        <v>2000</v>
      </c>
      <c r="AC427" s="48">
        <v>24000</v>
      </c>
      <c r="AD427" s="32"/>
      <c r="AE427" s="32"/>
      <c r="AF427" s="37">
        <v>13000</v>
      </c>
      <c r="AG427" s="32">
        <v>5000</v>
      </c>
      <c r="AH427" s="32">
        <v>40000</v>
      </c>
      <c r="AI427" s="32">
        <v>100000</v>
      </c>
      <c r="AJ427" s="32"/>
      <c r="AK427" s="32">
        <v>10000</v>
      </c>
      <c r="AL427" s="32"/>
      <c r="AM427" s="32">
        <v>200</v>
      </c>
      <c r="AN427" s="32">
        <v>0</v>
      </c>
      <c r="AO427" s="60">
        <v>18000</v>
      </c>
      <c r="AP427" s="32"/>
      <c r="AQ427" s="32">
        <v>7000</v>
      </c>
      <c r="AR427" s="32">
        <v>0</v>
      </c>
      <c r="AS427" s="32">
        <v>48000</v>
      </c>
      <c r="AT427" s="32">
        <v>14000</v>
      </c>
      <c r="AU427" s="32"/>
      <c r="AV427" s="32">
        <v>15000</v>
      </c>
      <c r="AW427" s="32"/>
      <c r="AX427" s="32"/>
      <c r="AY427" s="32"/>
      <c r="AZ427" s="32"/>
      <c r="BA427" s="32"/>
      <c r="BB427" s="32"/>
      <c r="BC427" s="32"/>
      <c r="BD427" s="32"/>
      <c r="BE427" s="39"/>
      <c r="BF427" s="40">
        <v>0</v>
      </c>
      <c r="BG427" s="40">
        <v>206</v>
      </c>
      <c r="BH427" s="40">
        <f t="shared" si="19"/>
        <v>61017200</v>
      </c>
      <c r="BI427" s="41"/>
      <c r="BJ427" s="42" t="s">
        <v>6039</v>
      </c>
      <c r="BK427" s="42"/>
    </row>
    <row r="428" spans="1:63" ht="99" customHeight="1">
      <c r="A428" s="28">
        <v>419</v>
      </c>
      <c r="B428" s="29" t="s">
        <v>1774</v>
      </c>
      <c r="C428" s="29" t="s">
        <v>1775</v>
      </c>
      <c r="D428" s="29"/>
      <c r="E428" s="29" t="s">
        <v>1776</v>
      </c>
      <c r="F428" s="29" t="s">
        <v>1777</v>
      </c>
      <c r="G428" s="29"/>
      <c r="H428" s="30"/>
      <c r="I428" s="28" t="s">
        <v>84</v>
      </c>
      <c r="J428" s="28"/>
      <c r="K428" s="28"/>
      <c r="L428" s="31"/>
      <c r="M428" s="31"/>
      <c r="N428" s="32"/>
      <c r="O428" s="32">
        <v>0</v>
      </c>
      <c r="P428" s="32">
        <f t="shared" si="18"/>
        <v>0</v>
      </c>
      <c r="Q428" s="33">
        <v>1000</v>
      </c>
      <c r="R428" s="34">
        <f t="shared" si="20"/>
        <v>0</v>
      </c>
      <c r="S428" s="32"/>
      <c r="T428" s="32"/>
      <c r="U428" s="32"/>
      <c r="V428" s="32"/>
      <c r="W428" s="32"/>
      <c r="X428" s="32"/>
      <c r="Y428" s="32"/>
      <c r="Z428" s="54"/>
      <c r="AA428" s="32"/>
      <c r="AB428" s="32"/>
      <c r="AC428" s="44"/>
      <c r="AD428" s="32"/>
      <c r="AE428" s="32"/>
      <c r="AF428" s="32"/>
      <c r="AG428" s="32"/>
      <c r="AH428" s="32"/>
      <c r="AI428" s="32"/>
      <c r="AJ428" s="32"/>
      <c r="AK428" s="32"/>
      <c r="AL428" s="32"/>
      <c r="AM428" s="32"/>
      <c r="AN428" s="32">
        <v>0</v>
      </c>
      <c r="AO428" s="45"/>
      <c r="AP428" s="32"/>
      <c r="AQ428" s="32"/>
      <c r="AR428" s="32">
        <v>0</v>
      </c>
      <c r="AS428" s="32"/>
      <c r="AT428" s="32"/>
      <c r="AU428" s="32"/>
      <c r="AV428" s="32"/>
      <c r="AW428" s="32"/>
      <c r="AX428" s="32"/>
      <c r="AY428" s="32"/>
      <c r="AZ428" s="32"/>
      <c r="BA428" s="32"/>
      <c r="BB428" s="32"/>
      <c r="BC428" s="32"/>
      <c r="BD428" s="32"/>
      <c r="BE428" s="39"/>
      <c r="BF428" s="40">
        <v>0</v>
      </c>
      <c r="BG428" s="40">
        <v>35000</v>
      </c>
      <c r="BH428" s="40">
        <f t="shared" si="19"/>
        <v>0</v>
      </c>
      <c r="BI428" s="41"/>
      <c r="BJ428" s="42"/>
      <c r="BK428" s="42"/>
    </row>
    <row r="429" spans="1:63" ht="247.5" customHeight="1">
      <c r="A429" s="28">
        <v>420</v>
      </c>
      <c r="B429" s="29" t="s">
        <v>1778</v>
      </c>
      <c r="C429" s="29" t="s">
        <v>1779</v>
      </c>
      <c r="D429" s="29"/>
      <c r="E429" s="29" t="s">
        <v>1780</v>
      </c>
      <c r="F429" s="29" t="s">
        <v>1781</v>
      </c>
      <c r="G429" s="29"/>
      <c r="H429" s="30"/>
      <c r="I429" s="28" t="s">
        <v>283</v>
      </c>
      <c r="J429" s="28"/>
      <c r="K429" s="28"/>
      <c r="L429" s="31"/>
      <c r="M429" s="31"/>
      <c r="N429" s="32"/>
      <c r="O429" s="32">
        <v>0</v>
      </c>
      <c r="P429" s="32">
        <f t="shared" si="18"/>
        <v>0</v>
      </c>
      <c r="Q429" s="33">
        <v>12</v>
      </c>
      <c r="R429" s="34">
        <f t="shared" si="20"/>
        <v>0</v>
      </c>
      <c r="S429" s="32"/>
      <c r="T429" s="32"/>
      <c r="U429" s="32"/>
      <c r="V429" s="32"/>
      <c r="W429" s="32"/>
      <c r="X429" s="32"/>
      <c r="Y429" s="32"/>
      <c r="Z429" s="43"/>
      <c r="AA429" s="32"/>
      <c r="AB429" s="32"/>
      <c r="AC429" s="44"/>
      <c r="AD429" s="32"/>
      <c r="AE429" s="32"/>
      <c r="AF429" s="32"/>
      <c r="AG429" s="32"/>
      <c r="AH429" s="32"/>
      <c r="AI429" s="32"/>
      <c r="AJ429" s="32"/>
      <c r="AK429" s="32"/>
      <c r="AL429" s="32"/>
      <c r="AM429" s="32"/>
      <c r="AN429" s="32">
        <v>0</v>
      </c>
      <c r="AO429" s="45"/>
      <c r="AP429" s="32"/>
      <c r="AQ429" s="32"/>
      <c r="AR429" s="32">
        <v>0</v>
      </c>
      <c r="AS429" s="32"/>
      <c r="AT429" s="32"/>
      <c r="AU429" s="32"/>
      <c r="AV429" s="32"/>
      <c r="AW429" s="32"/>
      <c r="AX429" s="32"/>
      <c r="AY429" s="32"/>
      <c r="AZ429" s="32"/>
      <c r="BA429" s="32"/>
      <c r="BB429" s="32"/>
      <c r="BC429" s="32"/>
      <c r="BD429" s="32"/>
      <c r="BE429" s="39"/>
      <c r="BF429" s="40">
        <v>0</v>
      </c>
      <c r="BG429" s="40">
        <v>4436000</v>
      </c>
      <c r="BH429" s="40">
        <f t="shared" si="19"/>
        <v>0</v>
      </c>
      <c r="BI429" s="41"/>
      <c r="BJ429" s="42"/>
      <c r="BK429" s="42"/>
    </row>
    <row r="430" spans="1:63" ht="231" customHeight="1">
      <c r="A430" s="28">
        <v>421</v>
      </c>
      <c r="B430" s="29" t="s">
        <v>1782</v>
      </c>
      <c r="C430" s="29" t="s">
        <v>1783</v>
      </c>
      <c r="D430" s="29"/>
      <c r="E430" s="29" t="s">
        <v>1780</v>
      </c>
      <c r="F430" s="29" t="s">
        <v>1784</v>
      </c>
      <c r="G430" s="29"/>
      <c r="H430" s="30"/>
      <c r="I430" s="28" t="s">
        <v>283</v>
      </c>
      <c r="J430" s="28"/>
      <c r="K430" s="28"/>
      <c r="L430" s="31"/>
      <c r="M430" s="31"/>
      <c r="N430" s="32"/>
      <c r="O430" s="32">
        <v>0</v>
      </c>
      <c r="P430" s="32">
        <f t="shared" ref="P430:P493" si="21">N430+O430</f>
        <v>0</v>
      </c>
      <c r="Q430" s="33">
        <v>12</v>
      </c>
      <c r="R430" s="34">
        <f t="shared" si="20"/>
        <v>0</v>
      </c>
      <c r="S430" s="32"/>
      <c r="T430" s="32"/>
      <c r="U430" s="32"/>
      <c r="V430" s="32"/>
      <c r="W430" s="32"/>
      <c r="X430" s="32"/>
      <c r="Y430" s="32"/>
      <c r="Z430" s="43"/>
      <c r="AA430" s="32"/>
      <c r="AB430" s="32"/>
      <c r="AC430" s="44"/>
      <c r="AD430" s="32"/>
      <c r="AE430" s="32"/>
      <c r="AF430" s="32"/>
      <c r="AG430" s="32"/>
      <c r="AH430" s="32"/>
      <c r="AI430" s="32"/>
      <c r="AJ430" s="32"/>
      <c r="AK430" s="32"/>
      <c r="AL430" s="32"/>
      <c r="AM430" s="32"/>
      <c r="AN430" s="32">
        <v>0</v>
      </c>
      <c r="AO430" s="45"/>
      <c r="AP430" s="32"/>
      <c r="AQ430" s="32"/>
      <c r="AR430" s="32">
        <v>0</v>
      </c>
      <c r="AS430" s="32"/>
      <c r="AT430" s="32"/>
      <c r="AU430" s="32"/>
      <c r="AV430" s="32"/>
      <c r="AW430" s="32"/>
      <c r="AX430" s="32"/>
      <c r="AY430" s="32"/>
      <c r="AZ430" s="32"/>
      <c r="BA430" s="32"/>
      <c r="BB430" s="32"/>
      <c r="BC430" s="32"/>
      <c r="BD430" s="32"/>
      <c r="BE430" s="39"/>
      <c r="BF430" s="40">
        <v>0</v>
      </c>
      <c r="BG430" s="40">
        <v>2970000</v>
      </c>
      <c r="BH430" s="40">
        <f t="shared" si="19"/>
        <v>0</v>
      </c>
      <c r="BI430" s="41"/>
      <c r="BJ430" s="42"/>
      <c r="BK430" s="42"/>
    </row>
    <row r="431" spans="1:63" ht="66" customHeight="1">
      <c r="A431" s="28">
        <v>422</v>
      </c>
      <c r="B431" s="29" t="s">
        <v>1785</v>
      </c>
      <c r="C431" s="29" t="s">
        <v>1786</v>
      </c>
      <c r="D431" s="29"/>
      <c r="E431" s="29" t="s">
        <v>1787</v>
      </c>
      <c r="F431" s="29" t="s">
        <v>1788</v>
      </c>
      <c r="G431" s="29"/>
      <c r="H431" s="30"/>
      <c r="I431" s="28" t="s">
        <v>1115</v>
      </c>
      <c r="J431" s="28"/>
      <c r="K431" s="28"/>
      <c r="L431" s="31">
        <v>679</v>
      </c>
      <c r="M431" s="31">
        <v>663</v>
      </c>
      <c r="N431" s="32"/>
      <c r="O431" s="32">
        <v>108</v>
      </c>
      <c r="P431" s="32">
        <f t="shared" si="21"/>
        <v>108</v>
      </c>
      <c r="Q431" s="33">
        <v>1752</v>
      </c>
      <c r="R431" s="34">
        <f t="shared" si="20"/>
        <v>12263</v>
      </c>
      <c r="S431" s="32">
        <v>380</v>
      </c>
      <c r="T431" s="32"/>
      <c r="U431" s="32" t="s">
        <v>496</v>
      </c>
      <c r="V431" s="32"/>
      <c r="W431" s="32"/>
      <c r="X431" s="32">
        <v>167</v>
      </c>
      <c r="Y431" s="32"/>
      <c r="Z431" s="43"/>
      <c r="AA431" s="32"/>
      <c r="AB431" s="32"/>
      <c r="AC431" s="44"/>
      <c r="AD431" s="32">
        <v>200</v>
      </c>
      <c r="AE431" s="32"/>
      <c r="AF431" s="32">
        <v>6</v>
      </c>
      <c r="AG431" s="32">
        <v>500</v>
      </c>
      <c r="AH431" s="37">
        <v>5</v>
      </c>
      <c r="AI431" s="32"/>
      <c r="AJ431" s="32"/>
      <c r="AK431" s="32"/>
      <c r="AL431" s="32"/>
      <c r="AM431" s="32"/>
      <c r="AN431" s="32">
        <v>10000</v>
      </c>
      <c r="AO431" s="45"/>
      <c r="AP431" s="32"/>
      <c r="AQ431" s="32"/>
      <c r="AR431" s="32">
        <v>0</v>
      </c>
      <c r="AS431" s="32"/>
      <c r="AT431" s="32">
        <v>1000</v>
      </c>
      <c r="AU431" s="32">
        <v>5</v>
      </c>
      <c r="AV431" s="32"/>
      <c r="AW431" s="32"/>
      <c r="AX431" s="32"/>
      <c r="AY431" s="32"/>
      <c r="AZ431" s="32"/>
      <c r="BA431" s="32"/>
      <c r="BB431" s="32"/>
      <c r="BC431" s="32"/>
      <c r="BD431" s="32"/>
      <c r="BE431" s="39"/>
      <c r="BF431" s="40">
        <v>0</v>
      </c>
      <c r="BG431" s="40">
        <v>28350</v>
      </c>
      <c r="BH431" s="40">
        <f t="shared" si="19"/>
        <v>347656050</v>
      </c>
      <c r="BI431" s="41"/>
      <c r="BJ431" s="315" t="s">
        <v>6337</v>
      </c>
      <c r="BK431" s="42"/>
    </row>
    <row r="432" spans="1:63" ht="66" customHeight="1">
      <c r="A432" s="28">
        <v>423</v>
      </c>
      <c r="B432" s="29" t="s">
        <v>1789</v>
      </c>
      <c r="C432" s="29" t="s">
        <v>1790</v>
      </c>
      <c r="D432" s="29"/>
      <c r="E432" s="29" t="s">
        <v>1791</v>
      </c>
      <c r="F432" s="29" t="s">
        <v>1792</v>
      </c>
      <c r="G432" s="29"/>
      <c r="H432" s="30" t="s">
        <v>1793</v>
      </c>
      <c r="I432" s="28" t="s">
        <v>1115</v>
      </c>
      <c r="J432" s="28"/>
      <c r="K432" s="28"/>
      <c r="L432" s="31"/>
      <c r="M432" s="31"/>
      <c r="N432" s="32"/>
      <c r="O432" s="32">
        <v>23</v>
      </c>
      <c r="P432" s="32">
        <f t="shared" si="21"/>
        <v>23</v>
      </c>
      <c r="Q432" s="33">
        <v>350</v>
      </c>
      <c r="R432" s="34">
        <f t="shared" si="20"/>
        <v>603</v>
      </c>
      <c r="S432" s="32"/>
      <c r="T432" s="32"/>
      <c r="U432" s="37">
        <v>60</v>
      </c>
      <c r="V432" s="32"/>
      <c r="W432" s="32"/>
      <c r="X432" s="32"/>
      <c r="Y432" s="32"/>
      <c r="Z432" s="43"/>
      <c r="AA432" s="32"/>
      <c r="AB432" s="32"/>
      <c r="AC432" s="48">
        <v>10</v>
      </c>
      <c r="AD432" s="32"/>
      <c r="AE432" s="32">
        <v>50</v>
      </c>
      <c r="AF432" s="32"/>
      <c r="AG432" s="32"/>
      <c r="AH432" s="32"/>
      <c r="AI432" s="32">
        <v>5</v>
      </c>
      <c r="AJ432" s="32"/>
      <c r="AK432" s="32"/>
      <c r="AL432" s="32"/>
      <c r="AM432" s="32"/>
      <c r="AN432" s="32">
        <v>0</v>
      </c>
      <c r="AO432" s="59">
        <v>3</v>
      </c>
      <c r="AP432" s="32"/>
      <c r="AQ432" s="32"/>
      <c r="AR432" s="32">
        <v>0</v>
      </c>
      <c r="AS432" s="32">
        <v>5</v>
      </c>
      <c r="AT432" s="32">
        <v>432</v>
      </c>
      <c r="AU432" s="32">
        <v>5</v>
      </c>
      <c r="AV432" s="32">
        <v>3</v>
      </c>
      <c r="AW432" s="32"/>
      <c r="AX432" s="32"/>
      <c r="AY432" s="32">
        <v>30</v>
      </c>
      <c r="AZ432" s="32"/>
      <c r="BA432" s="32"/>
      <c r="BB432" s="32"/>
      <c r="BC432" s="32"/>
      <c r="BD432" s="32"/>
      <c r="BE432" s="39"/>
      <c r="BF432" s="40">
        <v>0</v>
      </c>
      <c r="BG432" s="40">
        <v>18900</v>
      </c>
      <c r="BH432" s="40">
        <f t="shared" si="19"/>
        <v>11396700</v>
      </c>
      <c r="BI432" s="41"/>
      <c r="BJ432" s="42" t="s">
        <v>6039</v>
      </c>
      <c r="BK432" s="42"/>
    </row>
    <row r="433" spans="1:63" ht="99" customHeight="1">
      <c r="A433" s="28">
        <v>424</v>
      </c>
      <c r="B433" s="29" t="s">
        <v>1794</v>
      </c>
      <c r="C433" s="29" t="s">
        <v>1795</v>
      </c>
      <c r="D433" s="29"/>
      <c r="E433" s="29" t="s">
        <v>1796</v>
      </c>
      <c r="F433" s="29" t="s">
        <v>1797</v>
      </c>
      <c r="G433" s="29"/>
      <c r="H433" s="30"/>
      <c r="I433" s="28" t="s">
        <v>84</v>
      </c>
      <c r="J433" s="28"/>
      <c r="K433" s="28"/>
      <c r="L433" s="31"/>
      <c r="M433" s="31"/>
      <c r="N433" s="32"/>
      <c r="O433" s="32">
        <v>72</v>
      </c>
      <c r="P433" s="32">
        <f t="shared" si="21"/>
        <v>72</v>
      </c>
      <c r="Q433" s="33">
        <v>4320</v>
      </c>
      <c r="R433" s="34">
        <f t="shared" si="20"/>
        <v>1728</v>
      </c>
      <c r="S433" s="32"/>
      <c r="T433" s="32"/>
      <c r="U433" s="32"/>
      <c r="V433" s="32"/>
      <c r="W433" s="32"/>
      <c r="X433" s="32">
        <v>1728</v>
      </c>
      <c r="Y433" s="32"/>
      <c r="Z433" s="54"/>
      <c r="AA433" s="32"/>
      <c r="AB433" s="32"/>
      <c r="AC433" s="44"/>
      <c r="AD433" s="32"/>
      <c r="AE433" s="32"/>
      <c r="AF433" s="32"/>
      <c r="AG433" s="32"/>
      <c r="AH433" s="32"/>
      <c r="AI433" s="32"/>
      <c r="AJ433" s="32"/>
      <c r="AK433" s="32"/>
      <c r="AL433" s="32"/>
      <c r="AM433" s="32"/>
      <c r="AN433" s="32">
        <v>0</v>
      </c>
      <c r="AO433" s="43"/>
      <c r="AP433" s="32"/>
      <c r="AQ433" s="32"/>
      <c r="AR433" s="32">
        <v>0</v>
      </c>
      <c r="AS433" s="32"/>
      <c r="AT433" s="32"/>
      <c r="AU433" s="32"/>
      <c r="AV433" s="32"/>
      <c r="AW433" s="32"/>
      <c r="AX433" s="32"/>
      <c r="AY433" s="32"/>
      <c r="AZ433" s="32"/>
      <c r="BA433" s="32"/>
      <c r="BB433" s="32"/>
      <c r="BC433" s="32"/>
      <c r="BD433" s="32"/>
      <c r="BE433" s="39"/>
      <c r="BF433" s="40">
        <v>0</v>
      </c>
      <c r="BG433" s="40">
        <v>12000</v>
      </c>
      <c r="BH433" s="40">
        <f t="shared" si="19"/>
        <v>20736000</v>
      </c>
      <c r="BI433" s="41"/>
      <c r="BJ433" s="315" t="s">
        <v>6326</v>
      </c>
      <c r="BK433" s="42"/>
    </row>
    <row r="434" spans="1:63" ht="82.5" customHeight="1">
      <c r="A434" s="28">
        <v>425</v>
      </c>
      <c r="B434" s="29" t="s">
        <v>1798</v>
      </c>
      <c r="C434" s="29" t="s">
        <v>1799</v>
      </c>
      <c r="D434" s="29"/>
      <c r="E434" s="29" t="s">
        <v>1800</v>
      </c>
      <c r="F434" s="29" t="s">
        <v>1801</v>
      </c>
      <c r="G434" s="29"/>
      <c r="H434" s="30"/>
      <c r="I434" s="28" t="s">
        <v>1115</v>
      </c>
      <c r="J434" s="28"/>
      <c r="K434" s="28"/>
      <c r="L434" s="31"/>
      <c r="M434" s="31"/>
      <c r="N434" s="32"/>
      <c r="O434" s="32">
        <v>20</v>
      </c>
      <c r="P434" s="32">
        <f t="shared" si="21"/>
        <v>20</v>
      </c>
      <c r="Q434" s="33">
        <v>733</v>
      </c>
      <c r="R434" s="34">
        <f t="shared" si="20"/>
        <v>376</v>
      </c>
      <c r="S434" s="32">
        <v>100</v>
      </c>
      <c r="T434" s="32"/>
      <c r="U434" s="37">
        <v>36</v>
      </c>
      <c r="V434" s="32"/>
      <c r="W434" s="32"/>
      <c r="X434" s="32">
        <v>240</v>
      </c>
      <c r="Y434" s="32"/>
      <c r="Z434" s="43"/>
      <c r="AA434" s="32"/>
      <c r="AB434" s="32"/>
      <c r="AC434" s="44"/>
      <c r="AD434" s="32"/>
      <c r="AE434" s="32"/>
      <c r="AF434" s="32"/>
      <c r="AG434" s="32"/>
      <c r="AH434" s="32"/>
      <c r="AI434" s="32"/>
      <c r="AJ434" s="32"/>
      <c r="AK434" s="32"/>
      <c r="AL434" s="32"/>
      <c r="AM434" s="32"/>
      <c r="AN434" s="32">
        <v>0</v>
      </c>
      <c r="AO434" s="43"/>
      <c r="AP434" s="32"/>
      <c r="AQ434" s="32"/>
      <c r="AR434" s="32">
        <v>0</v>
      </c>
      <c r="AS434" s="32"/>
      <c r="AT434" s="32"/>
      <c r="AU434" s="32"/>
      <c r="AV434" s="32"/>
      <c r="AW434" s="32"/>
      <c r="AX434" s="32"/>
      <c r="AY434" s="32"/>
      <c r="AZ434" s="32"/>
      <c r="BA434" s="32"/>
      <c r="BB434" s="32"/>
      <c r="BC434" s="32"/>
      <c r="BD434" s="32"/>
      <c r="BE434" s="39"/>
      <c r="BF434" s="40">
        <v>0</v>
      </c>
      <c r="BG434" s="40">
        <v>15225</v>
      </c>
      <c r="BH434" s="40">
        <f t="shared" si="19"/>
        <v>5724600</v>
      </c>
      <c r="BI434" s="41"/>
      <c r="BJ434" s="315" t="s">
        <v>6337</v>
      </c>
      <c r="BK434" s="42"/>
    </row>
    <row r="435" spans="1:63" ht="82.5" customHeight="1">
      <c r="A435" s="28">
        <v>426</v>
      </c>
      <c r="B435" s="29" t="s">
        <v>1802</v>
      </c>
      <c r="C435" s="29" t="s">
        <v>1803</v>
      </c>
      <c r="D435" s="29"/>
      <c r="E435" s="29" t="s">
        <v>1804</v>
      </c>
      <c r="F435" s="29" t="s">
        <v>1805</v>
      </c>
      <c r="G435" s="29"/>
      <c r="H435" s="30"/>
      <c r="I435" s="28" t="s">
        <v>84</v>
      </c>
      <c r="J435" s="28"/>
      <c r="K435" s="28"/>
      <c r="L435" s="31"/>
      <c r="M435" s="31"/>
      <c r="N435" s="32"/>
      <c r="O435" s="32">
        <v>2000</v>
      </c>
      <c r="P435" s="32">
        <f t="shared" si="21"/>
        <v>2000</v>
      </c>
      <c r="Q435" s="33">
        <v>16000</v>
      </c>
      <c r="R435" s="34">
        <f t="shared" si="20"/>
        <v>1800</v>
      </c>
      <c r="S435" s="32">
        <v>400</v>
      </c>
      <c r="T435" s="32"/>
      <c r="U435" s="37">
        <v>1200</v>
      </c>
      <c r="V435" s="32"/>
      <c r="W435" s="32"/>
      <c r="X435" s="32"/>
      <c r="Y435" s="32"/>
      <c r="Z435" s="43"/>
      <c r="AA435" s="32"/>
      <c r="AB435" s="32"/>
      <c r="AC435" s="44"/>
      <c r="AD435" s="32"/>
      <c r="AE435" s="32"/>
      <c r="AF435" s="32"/>
      <c r="AG435" s="32"/>
      <c r="AH435" s="32"/>
      <c r="AI435" s="32"/>
      <c r="AJ435" s="32"/>
      <c r="AK435" s="32"/>
      <c r="AL435" s="32"/>
      <c r="AM435" s="32"/>
      <c r="AN435" s="32">
        <v>0</v>
      </c>
      <c r="AO435" s="43"/>
      <c r="AP435" s="32"/>
      <c r="AQ435" s="32"/>
      <c r="AR435" s="32">
        <v>0</v>
      </c>
      <c r="AS435" s="32"/>
      <c r="AT435" s="32"/>
      <c r="AU435" s="32"/>
      <c r="AV435" s="32">
        <v>200</v>
      </c>
      <c r="AW435" s="32"/>
      <c r="AX435" s="32"/>
      <c r="AY435" s="32"/>
      <c r="AZ435" s="32"/>
      <c r="BA435" s="32"/>
      <c r="BB435" s="32"/>
      <c r="BC435" s="32"/>
      <c r="BD435" s="32"/>
      <c r="BE435" s="39"/>
      <c r="BF435" s="40" t="s">
        <v>1806</v>
      </c>
      <c r="BG435" s="40">
        <v>420</v>
      </c>
      <c r="BH435" s="40">
        <f t="shared" si="19"/>
        <v>756000</v>
      </c>
      <c r="BI435" s="41"/>
      <c r="BJ435" s="315" t="s">
        <v>6337</v>
      </c>
      <c r="BK435" s="42"/>
    </row>
    <row r="436" spans="1:63" ht="82.5" customHeight="1">
      <c r="A436" s="28">
        <v>427</v>
      </c>
      <c r="B436" s="29" t="s">
        <v>1807</v>
      </c>
      <c r="C436" s="29" t="s">
        <v>1808</v>
      </c>
      <c r="D436" s="29"/>
      <c r="E436" s="29" t="s">
        <v>1809</v>
      </c>
      <c r="F436" s="29" t="s">
        <v>1810</v>
      </c>
      <c r="G436" s="29"/>
      <c r="H436" s="30"/>
      <c r="I436" s="28" t="s">
        <v>379</v>
      </c>
      <c r="J436" s="28"/>
      <c r="K436" s="28"/>
      <c r="L436" s="31">
        <v>4500</v>
      </c>
      <c r="M436" s="31">
        <v>11300</v>
      </c>
      <c r="N436" s="32"/>
      <c r="O436" s="32">
        <v>0</v>
      </c>
      <c r="P436" s="32">
        <f t="shared" si="21"/>
        <v>0</v>
      </c>
      <c r="Q436" s="33">
        <v>9090</v>
      </c>
      <c r="R436" s="34">
        <f t="shared" si="20"/>
        <v>620</v>
      </c>
      <c r="S436" s="32"/>
      <c r="T436" s="32"/>
      <c r="U436" s="32"/>
      <c r="V436" s="32"/>
      <c r="W436" s="32"/>
      <c r="X436" s="32"/>
      <c r="Y436" s="32"/>
      <c r="Z436" s="43"/>
      <c r="AA436" s="32"/>
      <c r="AB436" s="32"/>
      <c r="AC436" s="44"/>
      <c r="AD436" s="32">
        <v>100</v>
      </c>
      <c r="AE436" s="32">
        <v>100</v>
      </c>
      <c r="AF436" s="32">
        <v>200</v>
      </c>
      <c r="AG436" s="32"/>
      <c r="AH436" s="37">
        <v>0</v>
      </c>
      <c r="AI436" s="32"/>
      <c r="AJ436" s="32"/>
      <c r="AK436" s="32">
        <v>50</v>
      </c>
      <c r="AL436" s="32">
        <v>20</v>
      </c>
      <c r="AM436" s="32"/>
      <c r="AN436" s="32">
        <v>0</v>
      </c>
      <c r="AO436" s="43"/>
      <c r="AP436" s="32"/>
      <c r="AQ436" s="32"/>
      <c r="AR436" s="32">
        <v>0</v>
      </c>
      <c r="AS436" s="32">
        <v>150</v>
      </c>
      <c r="AT436" s="32"/>
      <c r="AU436" s="32"/>
      <c r="AV436" s="32"/>
      <c r="AW436" s="32"/>
      <c r="AX436" s="32"/>
      <c r="AY436" s="32"/>
      <c r="AZ436" s="32"/>
      <c r="BA436" s="32"/>
      <c r="BB436" s="32"/>
      <c r="BC436" s="32"/>
      <c r="BD436" s="32"/>
      <c r="BE436" s="39"/>
      <c r="BF436" s="40">
        <v>0</v>
      </c>
      <c r="BG436" s="40">
        <v>900</v>
      </c>
      <c r="BH436" s="40">
        <f t="shared" si="19"/>
        <v>558000</v>
      </c>
      <c r="BI436" s="41"/>
      <c r="BJ436" s="315" t="s">
        <v>6039</v>
      </c>
      <c r="BK436" s="42"/>
    </row>
    <row r="437" spans="1:63" ht="82.5" customHeight="1">
      <c r="A437" s="28">
        <v>428</v>
      </c>
      <c r="B437" s="29" t="s">
        <v>1811</v>
      </c>
      <c r="C437" s="29" t="s">
        <v>1812</v>
      </c>
      <c r="D437" s="29"/>
      <c r="E437" s="29" t="s">
        <v>1813</v>
      </c>
      <c r="F437" s="29" t="s">
        <v>1814</v>
      </c>
      <c r="G437" s="29"/>
      <c r="H437" s="30"/>
      <c r="I437" s="28" t="s">
        <v>379</v>
      </c>
      <c r="J437" s="28"/>
      <c r="K437" s="28"/>
      <c r="L437" s="31">
        <v>78050</v>
      </c>
      <c r="M437" s="31">
        <v>57150</v>
      </c>
      <c r="N437" s="32"/>
      <c r="O437" s="32">
        <v>7800</v>
      </c>
      <c r="P437" s="32">
        <f t="shared" si="21"/>
        <v>7800</v>
      </c>
      <c r="Q437" s="33">
        <v>139800</v>
      </c>
      <c r="R437" s="34">
        <f t="shared" si="20"/>
        <v>180850</v>
      </c>
      <c r="S437" s="32">
        <v>7000</v>
      </c>
      <c r="T437" s="32">
        <v>103000</v>
      </c>
      <c r="U437" s="32"/>
      <c r="V437" s="32"/>
      <c r="W437" s="32"/>
      <c r="X437" s="32"/>
      <c r="Y437" s="61">
        <v>7000</v>
      </c>
      <c r="Z437" s="91">
        <v>3600</v>
      </c>
      <c r="AA437" s="32"/>
      <c r="AB437" s="32">
        <v>200</v>
      </c>
      <c r="AC437" s="48">
        <v>300</v>
      </c>
      <c r="AD437" s="32">
        <v>1000</v>
      </c>
      <c r="AE437" s="32">
        <v>2000</v>
      </c>
      <c r="AF437" s="32">
        <v>500</v>
      </c>
      <c r="AG437" s="32">
        <v>100</v>
      </c>
      <c r="AH437" s="32">
        <v>6000</v>
      </c>
      <c r="AI437" s="32">
        <v>12000</v>
      </c>
      <c r="AJ437" s="32"/>
      <c r="AK437" s="32">
        <v>50</v>
      </c>
      <c r="AL437" s="32"/>
      <c r="AM437" s="32"/>
      <c r="AN437" s="32">
        <v>15000</v>
      </c>
      <c r="AO437" s="60">
        <v>8000</v>
      </c>
      <c r="AP437" s="32">
        <v>2000</v>
      </c>
      <c r="AQ437" s="32">
        <v>200</v>
      </c>
      <c r="AR437" s="32">
        <v>5000</v>
      </c>
      <c r="AS437" s="37">
        <v>600</v>
      </c>
      <c r="AT437" s="32">
        <v>2000</v>
      </c>
      <c r="AU437" s="32">
        <v>600</v>
      </c>
      <c r="AV437" s="32">
        <v>700</v>
      </c>
      <c r="AW437" s="32"/>
      <c r="AX437" s="32"/>
      <c r="AY437" s="32">
        <v>3000</v>
      </c>
      <c r="AZ437" s="32"/>
      <c r="BA437" s="32"/>
      <c r="BB437" s="32"/>
      <c r="BC437" s="32"/>
      <c r="BD437" s="32">
        <v>1000</v>
      </c>
      <c r="BE437" s="76" t="s">
        <v>1815</v>
      </c>
      <c r="BF437" s="40">
        <v>0</v>
      </c>
      <c r="BG437" s="40">
        <v>900</v>
      </c>
      <c r="BH437" s="40">
        <f t="shared" si="19"/>
        <v>162765000</v>
      </c>
      <c r="BI437" s="41"/>
      <c r="BJ437" s="315" t="s">
        <v>6337</v>
      </c>
      <c r="BK437" s="42"/>
    </row>
    <row r="438" spans="1:63" ht="99" customHeight="1">
      <c r="A438" s="28">
        <v>429</v>
      </c>
      <c r="B438" s="29" t="s">
        <v>1816</v>
      </c>
      <c r="C438" s="29" t="s">
        <v>1817</v>
      </c>
      <c r="D438" s="29"/>
      <c r="E438" s="29" t="s">
        <v>1818</v>
      </c>
      <c r="F438" s="29" t="s">
        <v>1819</v>
      </c>
      <c r="G438" s="29"/>
      <c r="H438" s="30"/>
      <c r="I438" s="28" t="s">
        <v>379</v>
      </c>
      <c r="J438" s="28"/>
      <c r="L438" s="31">
        <v>0</v>
      </c>
      <c r="M438" s="31">
        <v>700</v>
      </c>
      <c r="N438" s="32"/>
      <c r="O438" s="32">
        <v>780</v>
      </c>
      <c r="P438" s="32">
        <f t="shared" si="21"/>
        <v>780</v>
      </c>
      <c r="Q438" s="33">
        <v>8300</v>
      </c>
      <c r="R438" s="34">
        <f t="shared" si="20"/>
        <v>7005</v>
      </c>
      <c r="S438" s="32"/>
      <c r="T438" s="32">
        <v>180</v>
      </c>
      <c r="U438" s="32"/>
      <c r="V438" s="32"/>
      <c r="W438" s="32"/>
      <c r="X438" s="32"/>
      <c r="Y438" s="32"/>
      <c r="Z438" s="47"/>
      <c r="AA438" s="32"/>
      <c r="AB438" s="32">
        <v>20</v>
      </c>
      <c r="AC438" s="44"/>
      <c r="AD438" s="32"/>
      <c r="AE438" s="32"/>
      <c r="AF438" s="32">
        <v>100</v>
      </c>
      <c r="AG438" s="32">
        <v>10</v>
      </c>
      <c r="AH438" s="32"/>
      <c r="AI438" s="32"/>
      <c r="AJ438" s="32"/>
      <c r="AK438" s="32"/>
      <c r="AL438" s="32"/>
      <c r="AM438" s="32"/>
      <c r="AN438" s="32">
        <v>3000</v>
      </c>
      <c r="AO438" s="86">
        <v>400</v>
      </c>
      <c r="AP438" s="32"/>
      <c r="AQ438" s="32"/>
      <c r="AR438" s="32">
        <v>100</v>
      </c>
      <c r="AS438" s="32">
        <v>100</v>
      </c>
      <c r="AT438" s="32"/>
      <c r="AU438" s="32">
        <v>50</v>
      </c>
      <c r="AV438" s="32">
        <v>40</v>
      </c>
      <c r="AW438" s="32"/>
      <c r="AX438" s="32"/>
      <c r="AY438" s="32">
        <v>3000</v>
      </c>
      <c r="AZ438" s="32"/>
      <c r="BA438" s="32"/>
      <c r="BB438" s="32"/>
      <c r="BC438" s="32"/>
      <c r="BD438" s="32">
        <v>5</v>
      </c>
      <c r="BE438" s="39"/>
      <c r="BF438" s="40">
        <v>0</v>
      </c>
      <c r="BG438" s="40">
        <v>2100</v>
      </c>
      <c r="BH438" s="40">
        <f t="shared" si="19"/>
        <v>14710500</v>
      </c>
      <c r="BI438" s="41"/>
      <c r="BJ438" s="315" t="s">
        <v>6337</v>
      </c>
      <c r="BK438" s="42"/>
    </row>
    <row r="439" spans="1:63" ht="99" customHeight="1">
      <c r="A439" s="28">
        <v>430</v>
      </c>
      <c r="B439" s="29" t="s">
        <v>1820</v>
      </c>
      <c r="C439" s="29" t="s">
        <v>1821</v>
      </c>
      <c r="D439" s="29"/>
      <c r="E439" s="29" t="s">
        <v>1822</v>
      </c>
      <c r="F439" s="29" t="s">
        <v>1823</v>
      </c>
      <c r="G439" s="29"/>
      <c r="H439" s="30"/>
      <c r="I439" s="28" t="s">
        <v>379</v>
      </c>
      <c r="J439" s="28"/>
      <c r="K439" s="28"/>
      <c r="L439" s="31">
        <v>2900</v>
      </c>
      <c r="M439" s="31"/>
      <c r="N439" s="32"/>
      <c r="O439" s="32">
        <v>0</v>
      </c>
      <c r="P439" s="32">
        <f t="shared" si="21"/>
        <v>0</v>
      </c>
      <c r="Q439" s="33">
        <v>21875</v>
      </c>
      <c r="R439" s="34">
        <f t="shared" si="20"/>
        <v>15470</v>
      </c>
      <c r="S439" s="32">
        <v>4500</v>
      </c>
      <c r="T439" s="32"/>
      <c r="U439" s="32"/>
      <c r="V439" s="32"/>
      <c r="W439" s="32"/>
      <c r="X439" s="32"/>
      <c r="Y439" s="32"/>
      <c r="Z439" s="43"/>
      <c r="AA439" s="32"/>
      <c r="AB439" s="32">
        <v>20</v>
      </c>
      <c r="AC439" s="48">
        <v>200</v>
      </c>
      <c r="AD439" s="32">
        <v>100</v>
      </c>
      <c r="AE439" s="32">
        <v>1000</v>
      </c>
      <c r="AF439" s="32">
        <v>600</v>
      </c>
      <c r="AG439" s="32">
        <v>50</v>
      </c>
      <c r="AH439" s="32"/>
      <c r="AI439" s="32">
        <v>50</v>
      </c>
      <c r="AJ439" s="32"/>
      <c r="AK439" s="32"/>
      <c r="AL439" s="32"/>
      <c r="AM439" s="32"/>
      <c r="AN439" s="32">
        <v>5000</v>
      </c>
      <c r="AO439" s="60">
        <v>500</v>
      </c>
      <c r="AP439" s="32"/>
      <c r="AQ439" s="32">
        <v>300</v>
      </c>
      <c r="AR439" s="32">
        <v>50</v>
      </c>
      <c r="AS439" s="32">
        <v>800</v>
      </c>
      <c r="AT439" s="32">
        <v>300</v>
      </c>
      <c r="AU439" s="32">
        <v>500</v>
      </c>
      <c r="AV439" s="32">
        <v>500</v>
      </c>
      <c r="AW439" s="32"/>
      <c r="AX439" s="32"/>
      <c r="AY439" s="32">
        <v>1000</v>
      </c>
      <c r="AZ439" s="32"/>
      <c r="BA439" s="32"/>
      <c r="BB439" s="32"/>
      <c r="BC439" s="32"/>
      <c r="BD439" s="32"/>
      <c r="BE439" s="39"/>
      <c r="BF439" s="40" t="s">
        <v>1824</v>
      </c>
      <c r="BG439" s="40">
        <v>2765</v>
      </c>
      <c r="BH439" s="40">
        <f t="shared" si="19"/>
        <v>42774550</v>
      </c>
      <c r="BI439" s="41"/>
      <c r="BJ439" s="315" t="s">
        <v>6337</v>
      </c>
      <c r="BK439" s="42"/>
    </row>
    <row r="440" spans="1:63" ht="148.5" customHeight="1">
      <c r="A440" s="28">
        <v>431</v>
      </c>
      <c r="B440" s="29" t="s">
        <v>1825</v>
      </c>
      <c r="C440" s="29" t="s">
        <v>1826</v>
      </c>
      <c r="D440" s="29"/>
      <c r="E440" s="29"/>
      <c r="F440" s="29" t="s">
        <v>1827</v>
      </c>
      <c r="G440" s="29"/>
      <c r="H440" s="30"/>
      <c r="I440" s="28" t="s">
        <v>84</v>
      </c>
      <c r="J440" s="28"/>
      <c r="K440" s="28"/>
      <c r="L440" s="31"/>
      <c r="M440" s="31"/>
      <c r="N440" s="32"/>
      <c r="O440" s="32">
        <v>0</v>
      </c>
      <c r="P440" s="32">
        <f t="shared" si="21"/>
        <v>0</v>
      </c>
      <c r="Q440" s="33">
        <v>60</v>
      </c>
      <c r="R440" s="34">
        <f t="shared" si="20"/>
        <v>0</v>
      </c>
      <c r="S440" s="32"/>
      <c r="T440" s="32"/>
      <c r="U440" s="32"/>
      <c r="V440" s="32"/>
      <c r="W440" s="32"/>
      <c r="X440" s="32"/>
      <c r="Y440" s="32"/>
      <c r="Z440" s="54"/>
      <c r="AA440" s="32"/>
      <c r="AB440" s="32"/>
      <c r="AC440" s="44"/>
      <c r="AD440" s="32"/>
      <c r="AE440" s="32"/>
      <c r="AF440" s="32"/>
      <c r="AG440" s="32"/>
      <c r="AH440" s="32"/>
      <c r="AI440" s="32"/>
      <c r="AJ440" s="32"/>
      <c r="AK440" s="32"/>
      <c r="AL440" s="32"/>
      <c r="AM440" s="32"/>
      <c r="AN440" s="32">
        <v>0</v>
      </c>
      <c r="AO440" s="43"/>
      <c r="AP440" s="32"/>
      <c r="AQ440" s="32"/>
      <c r="AR440" s="32">
        <v>0</v>
      </c>
      <c r="AS440" s="32"/>
      <c r="AT440" s="32"/>
      <c r="AU440" s="32"/>
      <c r="AV440" s="32"/>
      <c r="AW440" s="32"/>
      <c r="AX440" s="32"/>
      <c r="AY440" s="32"/>
      <c r="AZ440" s="32"/>
      <c r="BA440" s="32"/>
      <c r="BB440" s="32"/>
      <c r="BC440" s="32"/>
      <c r="BD440" s="32"/>
      <c r="BE440" s="39"/>
      <c r="BF440" s="40">
        <v>0</v>
      </c>
      <c r="BG440" s="40">
        <v>218000</v>
      </c>
      <c r="BH440" s="40">
        <f t="shared" si="19"/>
        <v>0</v>
      </c>
      <c r="BI440" s="41"/>
      <c r="BJ440" s="42"/>
      <c r="BK440" s="42"/>
    </row>
    <row r="441" spans="1:63" ht="82.5" customHeight="1">
      <c r="A441" s="28">
        <v>432</v>
      </c>
      <c r="B441" s="29" t="s">
        <v>1828</v>
      </c>
      <c r="C441" s="29" t="s">
        <v>1829</v>
      </c>
      <c r="D441" s="29"/>
      <c r="E441" s="29"/>
      <c r="F441" s="29" t="s">
        <v>1830</v>
      </c>
      <c r="G441" s="29"/>
      <c r="H441" s="30"/>
      <c r="I441" s="28" t="s">
        <v>88</v>
      </c>
      <c r="J441" s="28"/>
      <c r="K441" s="28"/>
      <c r="L441" s="31"/>
      <c r="M441" s="31"/>
      <c r="N441" s="32"/>
      <c r="O441" s="32">
        <v>0</v>
      </c>
      <c r="P441" s="32">
        <f t="shared" si="21"/>
        <v>0</v>
      </c>
      <c r="Q441" s="33">
        <v>6</v>
      </c>
      <c r="R441" s="34">
        <f t="shared" si="20"/>
        <v>0</v>
      </c>
      <c r="S441" s="32"/>
      <c r="T441" s="32"/>
      <c r="U441" s="32"/>
      <c r="V441" s="32"/>
      <c r="W441" s="32"/>
      <c r="X441" s="32"/>
      <c r="Y441" s="32"/>
      <c r="Z441" s="43"/>
      <c r="AA441" s="32"/>
      <c r="AB441" s="32"/>
      <c r="AC441" s="44"/>
      <c r="AD441" s="32"/>
      <c r="AE441" s="32"/>
      <c r="AF441" s="32"/>
      <c r="AG441" s="32"/>
      <c r="AH441" s="32"/>
      <c r="AI441" s="32"/>
      <c r="AJ441" s="32"/>
      <c r="AK441" s="32"/>
      <c r="AL441" s="32"/>
      <c r="AM441" s="32"/>
      <c r="AN441" s="32">
        <v>0</v>
      </c>
      <c r="AO441" s="43"/>
      <c r="AP441" s="32"/>
      <c r="AQ441" s="32"/>
      <c r="AR441" s="32">
        <v>0</v>
      </c>
      <c r="AS441" s="32"/>
      <c r="AT441" s="32"/>
      <c r="AU441" s="32"/>
      <c r="AV441" s="32"/>
      <c r="AW441" s="32"/>
      <c r="AX441" s="32"/>
      <c r="AY441" s="32"/>
      <c r="AZ441" s="32"/>
      <c r="BA441" s="32"/>
      <c r="BB441" s="32"/>
      <c r="BC441" s="32"/>
      <c r="BD441" s="32"/>
      <c r="BE441" s="39"/>
      <c r="BF441" s="40">
        <v>0</v>
      </c>
      <c r="BG441" s="40">
        <v>726000</v>
      </c>
      <c r="BH441" s="40">
        <f t="shared" si="19"/>
        <v>0</v>
      </c>
      <c r="BI441" s="41"/>
      <c r="BJ441" s="42"/>
      <c r="BK441" s="42"/>
    </row>
    <row r="442" spans="1:63" ht="99" customHeight="1">
      <c r="A442" s="28">
        <v>433</v>
      </c>
      <c r="B442" s="29" t="s">
        <v>1831</v>
      </c>
      <c r="C442" s="29" t="s">
        <v>1832</v>
      </c>
      <c r="D442" s="29"/>
      <c r="E442" s="29" t="s">
        <v>1833</v>
      </c>
      <c r="F442" s="29" t="s">
        <v>1834</v>
      </c>
      <c r="G442" s="29"/>
      <c r="H442" s="30"/>
      <c r="I442" s="28" t="s">
        <v>84</v>
      </c>
      <c r="J442" s="28"/>
      <c r="K442" s="28"/>
      <c r="L442" s="55">
        <v>9013</v>
      </c>
      <c r="M442" s="55">
        <v>4320</v>
      </c>
      <c r="N442" s="32"/>
      <c r="O442" s="32">
        <v>300</v>
      </c>
      <c r="P442" s="32">
        <f t="shared" si="21"/>
        <v>300</v>
      </c>
      <c r="Q442" s="33">
        <v>20320</v>
      </c>
      <c r="R442" s="34">
        <f t="shared" si="20"/>
        <v>24205</v>
      </c>
      <c r="S442" s="32"/>
      <c r="T442" s="32"/>
      <c r="U442" s="32"/>
      <c r="V442" s="32"/>
      <c r="W442" s="32"/>
      <c r="X442" s="32"/>
      <c r="Y442" s="32"/>
      <c r="Z442" s="43"/>
      <c r="AA442" s="32"/>
      <c r="AB442" s="32"/>
      <c r="AC442" s="44"/>
      <c r="AD442" s="32"/>
      <c r="AE442" s="32"/>
      <c r="AF442" s="32"/>
      <c r="AG442" s="32"/>
      <c r="AH442" s="32"/>
      <c r="AI442" s="32">
        <v>20000</v>
      </c>
      <c r="AJ442" s="32"/>
      <c r="AK442" s="32"/>
      <c r="AL442" s="32"/>
      <c r="AM442" s="32"/>
      <c r="AN442" s="32">
        <v>0</v>
      </c>
      <c r="AO442" s="111">
        <v>5</v>
      </c>
      <c r="AP442" s="32"/>
      <c r="AQ442" s="32"/>
      <c r="AR442" s="32">
        <v>0</v>
      </c>
      <c r="AS442" s="32">
        <v>1800</v>
      </c>
      <c r="AT442" s="32">
        <v>400</v>
      </c>
      <c r="AU442" s="32">
        <v>2000</v>
      </c>
      <c r="AV442" s="32"/>
      <c r="AW442" s="32"/>
      <c r="AX442" s="32"/>
      <c r="AY442" s="32"/>
      <c r="AZ442" s="32"/>
      <c r="BA442" s="32"/>
      <c r="BB442" s="32"/>
      <c r="BC442" s="32"/>
      <c r="BD442" s="32"/>
      <c r="BE442" s="39"/>
      <c r="BF442" s="40">
        <v>0</v>
      </c>
      <c r="BG442" s="40">
        <v>15100</v>
      </c>
      <c r="BH442" s="40">
        <f t="shared" si="19"/>
        <v>365495500</v>
      </c>
      <c r="BI442" s="41"/>
      <c r="BJ442" s="42" t="s">
        <v>6039</v>
      </c>
      <c r="BK442" s="42"/>
    </row>
    <row r="443" spans="1:63" ht="99" customHeight="1">
      <c r="A443" s="28">
        <v>434</v>
      </c>
      <c r="B443" s="29" t="s">
        <v>1835</v>
      </c>
      <c r="C443" s="29" t="s">
        <v>1836</v>
      </c>
      <c r="D443" s="29"/>
      <c r="E443" s="29" t="s">
        <v>1837</v>
      </c>
      <c r="F443" s="29" t="s">
        <v>1838</v>
      </c>
      <c r="G443" s="29"/>
      <c r="H443" s="30"/>
      <c r="I443" s="28" t="s">
        <v>84</v>
      </c>
      <c r="J443" s="28"/>
      <c r="K443" s="28"/>
      <c r="L443" s="31"/>
      <c r="M443" s="31"/>
      <c r="N443" s="32"/>
      <c r="O443" s="32">
        <v>0</v>
      </c>
      <c r="P443" s="32">
        <f t="shared" si="21"/>
        <v>0</v>
      </c>
      <c r="Q443" s="33">
        <v>10000</v>
      </c>
      <c r="R443" s="34">
        <f t="shared" si="20"/>
        <v>5000</v>
      </c>
      <c r="S443" s="32"/>
      <c r="T443" s="32"/>
      <c r="U443" s="32"/>
      <c r="V443" s="32"/>
      <c r="W443" s="32"/>
      <c r="X443" s="32"/>
      <c r="Y443" s="32"/>
      <c r="Z443" s="43"/>
      <c r="AA443" s="32"/>
      <c r="AB443" s="32"/>
      <c r="AC443" s="44"/>
      <c r="AD443" s="32"/>
      <c r="AE443" s="32"/>
      <c r="AF443" s="32"/>
      <c r="AG443" s="32"/>
      <c r="AH443" s="32"/>
      <c r="AI443" s="32"/>
      <c r="AJ443" s="32"/>
      <c r="AK443" s="32"/>
      <c r="AL443" s="32"/>
      <c r="AM443" s="32"/>
      <c r="AN443" s="32">
        <v>5000</v>
      </c>
      <c r="AO443" s="43"/>
      <c r="AP443" s="32"/>
      <c r="AQ443" s="32"/>
      <c r="AR443" s="32">
        <v>0</v>
      </c>
      <c r="AS443" s="32"/>
      <c r="AT443" s="32"/>
      <c r="AU443" s="32"/>
      <c r="AV443" s="32"/>
      <c r="AW443" s="32"/>
      <c r="AX443" s="32"/>
      <c r="AY443" s="32"/>
      <c r="AZ443" s="32"/>
      <c r="BA443" s="32"/>
      <c r="BB443" s="32"/>
      <c r="BC443" s="32"/>
      <c r="BD443" s="32"/>
      <c r="BE443" s="39"/>
      <c r="BF443" s="40">
        <v>0</v>
      </c>
      <c r="BG443" s="40">
        <v>18300</v>
      </c>
      <c r="BH443" s="40">
        <f t="shared" si="19"/>
        <v>91500000</v>
      </c>
      <c r="BI443" s="41"/>
      <c r="BJ443" s="315" t="s">
        <v>6326</v>
      </c>
      <c r="BK443" s="42"/>
    </row>
    <row r="444" spans="1:63" ht="280.5" customHeight="1">
      <c r="A444" s="28">
        <v>435</v>
      </c>
      <c r="B444" s="29" t="s">
        <v>1839</v>
      </c>
      <c r="C444" s="29" t="s">
        <v>1840</v>
      </c>
      <c r="D444" s="29"/>
      <c r="E444" s="29" t="s">
        <v>1841</v>
      </c>
      <c r="F444" s="29" t="s">
        <v>1842</v>
      </c>
      <c r="G444" s="29"/>
      <c r="H444" s="30"/>
      <c r="I444" s="28" t="s">
        <v>84</v>
      </c>
      <c r="J444" s="28"/>
      <c r="K444" s="28"/>
      <c r="L444" s="31"/>
      <c r="M444" s="31"/>
      <c r="N444" s="32"/>
      <c r="O444" s="32">
        <v>0</v>
      </c>
      <c r="P444" s="32">
        <f t="shared" si="21"/>
        <v>0</v>
      </c>
      <c r="Q444" s="33">
        <v>50</v>
      </c>
      <c r="R444" s="34">
        <f t="shared" si="20"/>
        <v>100</v>
      </c>
      <c r="S444" s="32"/>
      <c r="T444" s="32"/>
      <c r="U444" s="32"/>
      <c r="V444" s="32"/>
      <c r="W444" s="32"/>
      <c r="X444" s="32"/>
      <c r="Y444" s="32"/>
      <c r="Z444" s="43"/>
      <c r="AA444" s="32"/>
      <c r="AB444" s="32"/>
      <c r="AC444" s="44"/>
      <c r="AD444" s="32"/>
      <c r="AE444" s="32"/>
      <c r="AF444" s="32"/>
      <c r="AG444" s="32"/>
      <c r="AH444" s="32"/>
      <c r="AI444" s="32">
        <v>100</v>
      </c>
      <c r="AJ444" s="32"/>
      <c r="AK444" s="32"/>
      <c r="AL444" s="32"/>
      <c r="AM444" s="32"/>
      <c r="AN444" s="32">
        <v>0</v>
      </c>
      <c r="AO444" s="43"/>
      <c r="AP444" s="32"/>
      <c r="AQ444" s="32"/>
      <c r="AR444" s="32">
        <v>0</v>
      </c>
      <c r="AS444" s="32"/>
      <c r="AT444" s="32"/>
      <c r="AU444" s="32"/>
      <c r="AV444" s="32"/>
      <c r="AW444" s="32"/>
      <c r="AX444" s="32"/>
      <c r="AY444" s="32"/>
      <c r="AZ444" s="32"/>
      <c r="BA444" s="32"/>
      <c r="BB444" s="32"/>
      <c r="BC444" s="32"/>
      <c r="BD444" s="32"/>
      <c r="BE444" s="39"/>
      <c r="BF444" s="40" t="s">
        <v>1843</v>
      </c>
      <c r="BG444" s="40">
        <v>63000</v>
      </c>
      <c r="BH444" s="40">
        <f t="shared" si="19"/>
        <v>6300000</v>
      </c>
      <c r="BI444" s="41"/>
      <c r="BJ444" s="42" t="s">
        <v>6039</v>
      </c>
      <c r="BK444" s="42"/>
    </row>
    <row r="445" spans="1:63" ht="82.5" customHeight="1">
      <c r="A445" s="28">
        <v>436</v>
      </c>
      <c r="B445" s="29" t="s">
        <v>1844</v>
      </c>
      <c r="C445" s="29" t="s">
        <v>1845</v>
      </c>
      <c r="D445" s="29"/>
      <c r="E445" s="29" t="s">
        <v>1846</v>
      </c>
      <c r="F445" s="29" t="s">
        <v>1847</v>
      </c>
      <c r="G445" s="29"/>
      <c r="H445" s="30"/>
      <c r="I445" s="28" t="s">
        <v>84</v>
      </c>
      <c r="J445" s="28"/>
      <c r="K445" s="28"/>
      <c r="L445" s="31"/>
      <c r="M445" s="31"/>
      <c r="N445" s="32"/>
      <c r="O445" s="32">
        <v>0</v>
      </c>
      <c r="P445" s="32">
        <f t="shared" si="21"/>
        <v>0</v>
      </c>
      <c r="Q445" s="33">
        <v>500</v>
      </c>
      <c r="R445" s="34">
        <f t="shared" si="20"/>
        <v>800</v>
      </c>
      <c r="S445" s="32"/>
      <c r="T445" s="32"/>
      <c r="U445" s="32"/>
      <c r="V445" s="32"/>
      <c r="W445" s="32"/>
      <c r="X445" s="32"/>
      <c r="Y445" s="32"/>
      <c r="Z445" s="43"/>
      <c r="AA445" s="32"/>
      <c r="AB445" s="32"/>
      <c r="AC445" s="44"/>
      <c r="AD445" s="32"/>
      <c r="AE445" s="32"/>
      <c r="AF445" s="32"/>
      <c r="AG445" s="32"/>
      <c r="AH445" s="32"/>
      <c r="AI445" s="32">
        <v>800</v>
      </c>
      <c r="AJ445" s="32"/>
      <c r="AK445" s="32"/>
      <c r="AL445" s="32"/>
      <c r="AM445" s="32"/>
      <c r="AN445" s="32">
        <v>0</v>
      </c>
      <c r="AO445" s="43"/>
      <c r="AP445" s="32"/>
      <c r="AQ445" s="32"/>
      <c r="AR445" s="32">
        <v>0</v>
      </c>
      <c r="AS445" s="32"/>
      <c r="AT445" s="32"/>
      <c r="AU445" s="32"/>
      <c r="AV445" s="32"/>
      <c r="AW445" s="32"/>
      <c r="AX445" s="32"/>
      <c r="AY445" s="32"/>
      <c r="AZ445" s="32"/>
      <c r="BA445" s="32"/>
      <c r="BB445" s="32"/>
      <c r="BC445" s="32"/>
      <c r="BD445" s="32"/>
      <c r="BE445" s="39"/>
      <c r="BF445" s="40">
        <v>0</v>
      </c>
      <c r="BG445" s="40">
        <v>15600</v>
      </c>
      <c r="BH445" s="40">
        <f t="shared" si="19"/>
        <v>12480000</v>
      </c>
      <c r="BI445" s="41"/>
      <c r="BJ445" s="42" t="s">
        <v>6039</v>
      </c>
      <c r="BK445" s="42"/>
    </row>
    <row r="446" spans="1:63" ht="99" customHeight="1">
      <c r="A446" s="28">
        <v>437</v>
      </c>
      <c r="B446" s="29" t="s">
        <v>1848</v>
      </c>
      <c r="C446" s="29" t="s">
        <v>1849</v>
      </c>
      <c r="D446" s="29"/>
      <c r="E446" s="29"/>
      <c r="F446" s="29" t="s">
        <v>1850</v>
      </c>
      <c r="G446" s="63" t="s">
        <v>1851</v>
      </c>
      <c r="H446" s="30"/>
      <c r="I446" s="28" t="s">
        <v>84</v>
      </c>
      <c r="J446" s="28"/>
      <c r="K446" s="28"/>
      <c r="L446" s="31"/>
      <c r="M446" s="31"/>
      <c r="N446" s="32"/>
      <c r="O446" s="32">
        <v>0</v>
      </c>
      <c r="P446" s="32">
        <f t="shared" si="21"/>
        <v>0</v>
      </c>
      <c r="Q446" s="33">
        <v>300</v>
      </c>
      <c r="R446" s="34">
        <f t="shared" si="20"/>
        <v>350</v>
      </c>
      <c r="S446" s="32"/>
      <c r="T446" s="32"/>
      <c r="U446" s="32"/>
      <c r="V446" s="32"/>
      <c r="W446" s="32">
        <v>350</v>
      </c>
      <c r="X446" s="32"/>
      <c r="Y446" s="32"/>
      <c r="Z446" s="43"/>
      <c r="AA446" s="32"/>
      <c r="AB446" s="32"/>
      <c r="AC446" s="44"/>
      <c r="AD446" s="32"/>
      <c r="AE446" s="32"/>
      <c r="AF446" s="32"/>
      <c r="AG446" s="32"/>
      <c r="AH446" s="32"/>
      <c r="AI446" s="32"/>
      <c r="AJ446" s="32"/>
      <c r="AK446" s="32"/>
      <c r="AL446" s="32"/>
      <c r="AM446" s="32"/>
      <c r="AN446" s="32">
        <v>0</v>
      </c>
      <c r="AO446" s="43"/>
      <c r="AP446" s="32"/>
      <c r="AQ446" s="32"/>
      <c r="AR446" s="32">
        <v>0</v>
      </c>
      <c r="AS446" s="32"/>
      <c r="AT446" s="32"/>
      <c r="AU446" s="32"/>
      <c r="AV446" s="32"/>
      <c r="AW446" s="32"/>
      <c r="AX446" s="32"/>
      <c r="AY446" s="32"/>
      <c r="AZ446" s="32"/>
      <c r="BA446" s="32"/>
      <c r="BB446" s="32"/>
      <c r="BC446" s="32"/>
      <c r="BD446" s="32"/>
      <c r="BE446" s="39"/>
      <c r="BF446" s="40">
        <v>0</v>
      </c>
      <c r="BG446" s="40">
        <v>525000</v>
      </c>
      <c r="BH446" s="40">
        <f t="shared" si="19"/>
        <v>183750000</v>
      </c>
      <c r="BI446" s="41"/>
      <c r="BJ446" s="315" t="s">
        <v>6326</v>
      </c>
      <c r="BK446" s="42"/>
    </row>
    <row r="447" spans="1:63" ht="66" customHeight="1">
      <c r="A447" s="28">
        <v>438</v>
      </c>
      <c r="B447" s="29" t="s">
        <v>1852</v>
      </c>
      <c r="C447" s="29" t="s">
        <v>1853</v>
      </c>
      <c r="D447" s="29"/>
      <c r="E447" s="29" t="s">
        <v>1854</v>
      </c>
      <c r="F447" s="29" t="s">
        <v>1855</v>
      </c>
      <c r="G447" s="29"/>
      <c r="H447" s="30"/>
      <c r="I447" s="28" t="s">
        <v>84</v>
      </c>
      <c r="J447" s="28"/>
      <c r="K447" s="28"/>
      <c r="L447" s="31"/>
      <c r="M447" s="31"/>
      <c r="N447" s="32"/>
      <c r="O447" s="32">
        <v>0</v>
      </c>
      <c r="P447" s="32">
        <f t="shared" si="21"/>
        <v>0</v>
      </c>
      <c r="Q447" s="33">
        <v>1800</v>
      </c>
      <c r="R447" s="34">
        <f t="shared" si="20"/>
        <v>1200</v>
      </c>
      <c r="S447" s="32"/>
      <c r="T447" s="32"/>
      <c r="U447" s="32"/>
      <c r="V447" s="32"/>
      <c r="W447" s="32"/>
      <c r="X447" s="32">
        <v>1200</v>
      </c>
      <c r="Y447" s="32"/>
      <c r="Z447" s="43"/>
      <c r="AA447" s="32"/>
      <c r="AB447" s="32"/>
      <c r="AC447" s="44"/>
      <c r="AD447" s="32"/>
      <c r="AE447" s="32"/>
      <c r="AF447" s="32"/>
      <c r="AG447" s="32"/>
      <c r="AH447" s="32"/>
      <c r="AI447" s="32"/>
      <c r="AJ447" s="32"/>
      <c r="AK447" s="32"/>
      <c r="AL447" s="32"/>
      <c r="AM447" s="32"/>
      <c r="AN447" s="32">
        <v>0</v>
      </c>
      <c r="AO447" s="43"/>
      <c r="AP447" s="32"/>
      <c r="AQ447" s="32"/>
      <c r="AR447" s="32">
        <v>0</v>
      </c>
      <c r="AS447" s="32"/>
      <c r="AT447" s="32"/>
      <c r="AU447" s="32"/>
      <c r="AV447" s="32"/>
      <c r="AW447" s="32"/>
      <c r="AX447" s="32"/>
      <c r="AY447" s="32"/>
      <c r="AZ447" s="32"/>
      <c r="BA447" s="32"/>
      <c r="BB447" s="32"/>
      <c r="BC447" s="32"/>
      <c r="BD447" s="32"/>
      <c r="BE447" s="39"/>
      <c r="BF447" s="40">
        <v>0</v>
      </c>
      <c r="BG447" s="40">
        <v>61000</v>
      </c>
      <c r="BH447" s="40">
        <f t="shared" si="19"/>
        <v>73200000</v>
      </c>
      <c r="BI447" s="41"/>
      <c r="BJ447" s="315" t="s">
        <v>6326</v>
      </c>
      <c r="BK447" s="42"/>
    </row>
    <row r="448" spans="1:63" ht="198" customHeight="1">
      <c r="A448" s="28">
        <v>439</v>
      </c>
      <c r="B448" s="29" t="s">
        <v>1856</v>
      </c>
      <c r="C448" s="29" t="s">
        <v>1857</v>
      </c>
      <c r="D448" s="29"/>
      <c r="E448" s="29" t="s">
        <v>1858</v>
      </c>
      <c r="F448" s="29" t="s">
        <v>1859</v>
      </c>
      <c r="G448" s="29"/>
      <c r="H448" s="30"/>
      <c r="I448" s="28" t="s">
        <v>1860</v>
      </c>
      <c r="J448" s="28"/>
      <c r="K448" s="28"/>
      <c r="L448" s="31"/>
      <c r="M448" s="31"/>
      <c r="N448" s="32"/>
      <c r="O448" s="32">
        <v>0</v>
      </c>
      <c r="P448" s="32">
        <f t="shared" si="21"/>
        <v>0</v>
      </c>
      <c r="Q448" s="33">
        <v>50</v>
      </c>
      <c r="R448" s="34">
        <f t="shared" si="20"/>
        <v>50</v>
      </c>
      <c r="S448" s="32"/>
      <c r="T448" s="32"/>
      <c r="U448" s="32"/>
      <c r="V448" s="32"/>
      <c r="W448" s="32"/>
      <c r="X448" s="32"/>
      <c r="Y448" s="32"/>
      <c r="Z448" s="43"/>
      <c r="AA448" s="32"/>
      <c r="AB448" s="32"/>
      <c r="AC448" s="48">
        <v>50</v>
      </c>
      <c r="AD448" s="32"/>
      <c r="AE448" s="32"/>
      <c r="AF448" s="32"/>
      <c r="AG448" s="32"/>
      <c r="AH448" s="32"/>
      <c r="AI448" s="32"/>
      <c r="AJ448" s="32"/>
      <c r="AK448" s="32"/>
      <c r="AL448" s="32"/>
      <c r="AM448" s="32"/>
      <c r="AN448" s="32">
        <v>0</v>
      </c>
      <c r="AO448" s="45"/>
      <c r="AP448" s="32"/>
      <c r="AQ448" s="32"/>
      <c r="AR448" s="32">
        <v>0</v>
      </c>
      <c r="AS448" s="32"/>
      <c r="AT448" s="32"/>
      <c r="AU448" s="32"/>
      <c r="AV448" s="32"/>
      <c r="AW448" s="32"/>
      <c r="AX448" s="32"/>
      <c r="AY448" s="32"/>
      <c r="AZ448" s="32"/>
      <c r="BA448" s="32"/>
      <c r="BB448" s="32"/>
      <c r="BC448" s="32"/>
      <c r="BD448" s="32"/>
      <c r="BE448" s="39"/>
      <c r="BF448" s="40">
        <v>0</v>
      </c>
      <c r="BG448" s="40">
        <v>2500000</v>
      </c>
      <c r="BH448" s="40">
        <f t="shared" si="19"/>
        <v>125000000</v>
      </c>
      <c r="BI448" s="41"/>
      <c r="BJ448" s="315" t="s">
        <v>6326</v>
      </c>
      <c r="BK448" s="42"/>
    </row>
    <row r="449" spans="1:63" ht="148.5" customHeight="1">
      <c r="A449" s="28">
        <v>440</v>
      </c>
      <c r="B449" s="29" t="s">
        <v>1861</v>
      </c>
      <c r="C449" s="29" t="s">
        <v>1862</v>
      </c>
      <c r="D449" s="29"/>
      <c r="E449" s="29" t="s">
        <v>1863</v>
      </c>
      <c r="F449" s="29" t="s">
        <v>1864</v>
      </c>
      <c r="G449" s="29"/>
      <c r="H449" s="30"/>
      <c r="I449" s="28" t="s">
        <v>1860</v>
      </c>
      <c r="J449" s="28"/>
      <c r="K449" s="28"/>
      <c r="L449" s="31"/>
      <c r="M449" s="31"/>
      <c r="N449" s="32"/>
      <c r="O449" s="32">
        <v>0</v>
      </c>
      <c r="P449" s="32">
        <f t="shared" si="21"/>
        <v>0</v>
      </c>
      <c r="Q449" s="33">
        <v>50</v>
      </c>
      <c r="R449" s="34">
        <f t="shared" si="20"/>
        <v>50</v>
      </c>
      <c r="S449" s="32"/>
      <c r="T449" s="32"/>
      <c r="U449" s="32"/>
      <c r="V449" s="32"/>
      <c r="W449" s="32"/>
      <c r="X449" s="32"/>
      <c r="Y449" s="32"/>
      <c r="Z449" s="54"/>
      <c r="AA449" s="32"/>
      <c r="AB449" s="32"/>
      <c r="AC449" s="48">
        <v>50</v>
      </c>
      <c r="AD449" s="32"/>
      <c r="AE449" s="32"/>
      <c r="AF449" s="32"/>
      <c r="AG449" s="32"/>
      <c r="AH449" s="32"/>
      <c r="AI449" s="32"/>
      <c r="AJ449" s="32"/>
      <c r="AK449" s="32"/>
      <c r="AL449" s="32"/>
      <c r="AM449" s="32"/>
      <c r="AN449" s="32">
        <v>0</v>
      </c>
      <c r="AO449" s="45"/>
      <c r="AP449" s="32"/>
      <c r="AQ449" s="32"/>
      <c r="AR449" s="32">
        <v>0</v>
      </c>
      <c r="AS449" s="32"/>
      <c r="AT449" s="32"/>
      <c r="AU449" s="32"/>
      <c r="AV449" s="32"/>
      <c r="AW449" s="32"/>
      <c r="AX449" s="32"/>
      <c r="AY449" s="32"/>
      <c r="AZ449" s="32"/>
      <c r="BA449" s="32"/>
      <c r="BB449" s="32"/>
      <c r="BC449" s="32"/>
      <c r="BD449" s="32"/>
      <c r="BE449" s="39"/>
      <c r="BF449" s="40">
        <v>0</v>
      </c>
      <c r="BG449" s="40">
        <v>2500000</v>
      </c>
      <c r="BH449" s="40">
        <f t="shared" si="19"/>
        <v>125000000</v>
      </c>
      <c r="BI449" s="41"/>
      <c r="BJ449" s="315" t="s">
        <v>6326</v>
      </c>
      <c r="BK449" s="42"/>
    </row>
    <row r="450" spans="1:63" ht="115.5" customHeight="1">
      <c r="A450" s="28">
        <v>441</v>
      </c>
      <c r="B450" s="29" t="s">
        <v>1865</v>
      </c>
      <c r="C450" s="29" t="s">
        <v>1866</v>
      </c>
      <c r="D450" s="29"/>
      <c r="E450" s="29" t="s">
        <v>1867</v>
      </c>
      <c r="F450" s="29" t="s">
        <v>1868</v>
      </c>
      <c r="G450" s="29"/>
      <c r="H450" s="30"/>
      <c r="I450" s="28" t="s">
        <v>1860</v>
      </c>
      <c r="J450" s="28"/>
      <c r="K450" s="28"/>
      <c r="L450" s="31"/>
      <c r="M450" s="31"/>
      <c r="N450" s="32"/>
      <c r="O450" s="32">
        <v>0</v>
      </c>
      <c r="P450" s="32">
        <f t="shared" si="21"/>
        <v>0</v>
      </c>
      <c r="Q450" s="33">
        <v>100</v>
      </c>
      <c r="R450" s="34">
        <f t="shared" si="20"/>
        <v>100</v>
      </c>
      <c r="S450" s="32"/>
      <c r="T450" s="32"/>
      <c r="U450" s="32"/>
      <c r="V450" s="32"/>
      <c r="W450" s="32"/>
      <c r="X450" s="32"/>
      <c r="Y450" s="32"/>
      <c r="Z450" s="54"/>
      <c r="AA450" s="32"/>
      <c r="AB450" s="32"/>
      <c r="AC450" s="48">
        <v>100</v>
      </c>
      <c r="AD450" s="32"/>
      <c r="AE450" s="32"/>
      <c r="AF450" s="32"/>
      <c r="AG450" s="32"/>
      <c r="AH450" s="32"/>
      <c r="AI450" s="32"/>
      <c r="AJ450" s="32"/>
      <c r="AK450" s="32"/>
      <c r="AL450" s="32"/>
      <c r="AM450" s="32"/>
      <c r="AN450" s="32">
        <v>0</v>
      </c>
      <c r="AO450" s="45"/>
      <c r="AP450" s="32"/>
      <c r="AQ450" s="32"/>
      <c r="AR450" s="32">
        <v>0</v>
      </c>
      <c r="AS450" s="32"/>
      <c r="AT450" s="32"/>
      <c r="AU450" s="32"/>
      <c r="AV450" s="32"/>
      <c r="AW450" s="32"/>
      <c r="AX450" s="32"/>
      <c r="AY450" s="32"/>
      <c r="AZ450" s="32"/>
      <c r="BA450" s="32"/>
      <c r="BB450" s="32"/>
      <c r="BC450" s="32"/>
      <c r="BD450" s="32"/>
      <c r="BE450" s="39"/>
      <c r="BF450" s="40">
        <v>0</v>
      </c>
      <c r="BG450" s="40">
        <v>368000</v>
      </c>
      <c r="BH450" s="40">
        <f t="shared" si="19"/>
        <v>36800000</v>
      </c>
      <c r="BI450" s="41"/>
      <c r="BJ450" s="315" t="s">
        <v>6326</v>
      </c>
      <c r="BK450" s="42"/>
    </row>
    <row r="451" spans="1:63" ht="132" customHeight="1">
      <c r="A451" s="28">
        <v>442</v>
      </c>
      <c r="B451" s="29" t="s">
        <v>1869</v>
      </c>
      <c r="C451" s="29" t="s">
        <v>1870</v>
      </c>
      <c r="D451" s="29"/>
      <c r="E451" s="29" t="s">
        <v>1871</v>
      </c>
      <c r="F451" s="29" t="s">
        <v>1872</v>
      </c>
      <c r="G451" s="29"/>
      <c r="H451" s="30"/>
      <c r="I451" s="28" t="s">
        <v>1860</v>
      </c>
      <c r="J451" s="28"/>
      <c r="K451" s="28"/>
      <c r="L451" s="31"/>
      <c r="M451" s="31"/>
      <c r="N451" s="32"/>
      <c r="O451" s="32">
        <v>5</v>
      </c>
      <c r="P451" s="32">
        <f t="shared" si="21"/>
        <v>5</v>
      </c>
      <c r="Q451" s="33">
        <v>300</v>
      </c>
      <c r="R451" s="34">
        <f t="shared" si="20"/>
        <v>100</v>
      </c>
      <c r="S451" s="32"/>
      <c r="T451" s="32"/>
      <c r="U451" s="32"/>
      <c r="V451" s="32"/>
      <c r="W451" s="32"/>
      <c r="X451" s="32"/>
      <c r="Y451" s="32"/>
      <c r="Z451" s="54"/>
      <c r="AA451" s="32"/>
      <c r="AB451" s="32"/>
      <c r="AC451" s="48">
        <v>100</v>
      </c>
      <c r="AD451" s="32"/>
      <c r="AE451" s="32"/>
      <c r="AF451" s="32"/>
      <c r="AG451" s="32"/>
      <c r="AH451" s="32"/>
      <c r="AI451" s="32"/>
      <c r="AJ451" s="32"/>
      <c r="AK451" s="32"/>
      <c r="AL451" s="32"/>
      <c r="AM451" s="32"/>
      <c r="AN451" s="32">
        <v>0</v>
      </c>
      <c r="AO451" s="45"/>
      <c r="AP451" s="32"/>
      <c r="AQ451" s="32"/>
      <c r="AR451" s="32">
        <v>0</v>
      </c>
      <c r="AS451" s="32"/>
      <c r="AT451" s="32"/>
      <c r="AU451" s="32"/>
      <c r="AV451" s="32"/>
      <c r="AW451" s="32"/>
      <c r="AX451" s="32"/>
      <c r="AY451" s="32"/>
      <c r="AZ451" s="32"/>
      <c r="BA451" s="32"/>
      <c r="BB451" s="32"/>
      <c r="BC451" s="32"/>
      <c r="BD451" s="32"/>
      <c r="BE451" s="39"/>
      <c r="BF451" s="40">
        <v>0</v>
      </c>
      <c r="BG451" s="40">
        <v>395000</v>
      </c>
      <c r="BH451" s="40">
        <f t="shared" si="19"/>
        <v>39500000</v>
      </c>
      <c r="BI451" s="41"/>
      <c r="BJ451" s="315" t="s">
        <v>6326</v>
      </c>
      <c r="BK451" s="42"/>
    </row>
    <row r="452" spans="1:63" ht="115.5" customHeight="1">
      <c r="A452" s="28">
        <v>443</v>
      </c>
      <c r="B452" s="29" t="s">
        <v>1873</v>
      </c>
      <c r="C452" s="29" t="s">
        <v>1874</v>
      </c>
      <c r="D452" s="29"/>
      <c r="E452" s="29" t="s">
        <v>1875</v>
      </c>
      <c r="F452" s="29" t="s">
        <v>1876</v>
      </c>
      <c r="G452" s="29"/>
      <c r="H452" s="30"/>
      <c r="I452" s="28" t="s">
        <v>1860</v>
      </c>
      <c r="J452" s="28"/>
      <c r="K452" s="28"/>
      <c r="L452" s="31"/>
      <c r="M452" s="31"/>
      <c r="N452" s="32"/>
      <c r="O452" s="32">
        <v>5</v>
      </c>
      <c r="P452" s="32">
        <f t="shared" si="21"/>
        <v>5</v>
      </c>
      <c r="Q452" s="33">
        <v>100</v>
      </c>
      <c r="R452" s="34">
        <f t="shared" si="20"/>
        <v>50</v>
      </c>
      <c r="S452" s="32"/>
      <c r="T452" s="32"/>
      <c r="U452" s="32"/>
      <c r="V452" s="32"/>
      <c r="W452" s="32"/>
      <c r="X452" s="32"/>
      <c r="Y452" s="32"/>
      <c r="Z452" s="54"/>
      <c r="AA452" s="32"/>
      <c r="AB452" s="32"/>
      <c r="AC452" s="48">
        <v>50</v>
      </c>
      <c r="AD452" s="32"/>
      <c r="AE452" s="32"/>
      <c r="AF452" s="32"/>
      <c r="AG452" s="32"/>
      <c r="AH452" s="32"/>
      <c r="AI452" s="32"/>
      <c r="AJ452" s="32"/>
      <c r="AK452" s="32"/>
      <c r="AL452" s="32"/>
      <c r="AM452" s="32"/>
      <c r="AN452" s="32">
        <v>0</v>
      </c>
      <c r="AO452" s="45"/>
      <c r="AP452" s="32"/>
      <c r="AQ452" s="32"/>
      <c r="AR452" s="32">
        <v>0</v>
      </c>
      <c r="AS452" s="32"/>
      <c r="AT452" s="32"/>
      <c r="AU452" s="32"/>
      <c r="AV452" s="32"/>
      <c r="AW452" s="32"/>
      <c r="AX452" s="32"/>
      <c r="AY452" s="32"/>
      <c r="AZ452" s="32"/>
      <c r="BA452" s="32"/>
      <c r="BB452" s="32"/>
      <c r="BC452" s="32"/>
      <c r="BD452" s="32"/>
      <c r="BE452" s="39"/>
      <c r="BF452" s="40">
        <v>0</v>
      </c>
      <c r="BG452" s="40">
        <v>428000</v>
      </c>
      <c r="BH452" s="40">
        <f t="shared" si="19"/>
        <v>21400000</v>
      </c>
      <c r="BI452" s="41"/>
      <c r="BJ452" s="315" t="s">
        <v>6326</v>
      </c>
      <c r="BK452" s="42"/>
    </row>
    <row r="453" spans="1:63" ht="198" customHeight="1">
      <c r="A453" s="28">
        <v>444</v>
      </c>
      <c r="B453" s="29" t="s">
        <v>1877</v>
      </c>
      <c r="C453" s="29" t="s">
        <v>1878</v>
      </c>
      <c r="D453" s="29"/>
      <c r="E453" s="29" t="s">
        <v>1879</v>
      </c>
      <c r="F453" s="29" t="s">
        <v>1880</v>
      </c>
      <c r="G453" s="29"/>
      <c r="H453" s="30"/>
      <c r="I453" s="28" t="s">
        <v>1860</v>
      </c>
      <c r="J453" s="28"/>
      <c r="K453" s="28"/>
      <c r="L453" s="31"/>
      <c r="M453" s="31"/>
      <c r="N453" s="32"/>
      <c r="O453" s="32">
        <v>0</v>
      </c>
      <c r="P453" s="32">
        <f t="shared" si="21"/>
        <v>0</v>
      </c>
      <c r="Q453" s="33">
        <v>50</v>
      </c>
      <c r="R453" s="34">
        <f t="shared" si="20"/>
        <v>50</v>
      </c>
      <c r="S453" s="32"/>
      <c r="T453" s="32"/>
      <c r="U453" s="32"/>
      <c r="V453" s="32"/>
      <c r="W453" s="32"/>
      <c r="X453" s="32"/>
      <c r="Y453" s="32"/>
      <c r="Z453" s="54"/>
      <c r="AA453" s="32"/>
      <c r="AB453" s="32"/>
      <c r="AC453" s="48">
        <v>50</v>
      </c>
      <c r="AD453" s="32"/>
      <c r="AE453" s="32"/>
      <c r="AF453" s="32"/>
      <c r="AG453" s="32"/>
      <c r="AH453" s="32"/>
      <c r="AI453" s="32"/>
      <c r="AJ453" s="32"/>
      <c r="AK453" s="32"/>
      <c r="AL453" s="32"/>
      <c r="AM453" s="32"/>
      <c r="AN453" s="32">
        <v>0</v>
      </c>
      <c r="AO453" s="45"/>
      <c r="AP453" s="32"/>
      <c r="AQ453" s="32"/>
      <c r="AR453" s="32">
        <v>0</v>
      </c>
      <c r="AS453" s="32"/>
      <c r="AT453" s="32"/>
      <c r="AU453" s="32"/>
      <c r="AV453" s="32"/>
      <c r="AW453" s="32"/>
      <c r="AX453" s="32"/>
      <c r="AY453" s="32"/>
      <c r="AZ453" s="32"/>
      <c r="BA453" s="32"/>
      <c r="BB453" s="32"/>
      <c r="BC453" s="32"/>
      <c r="BD453" s="32"/>
      <c r="BE453" s="39"/>
      <c r="BF453" s="40">
        <v>0</v>
      </c>
      <c r="BG453" s="40">
        <v>11500000</v>
      </c>
      <c r="BH453" s="40">
        <f t="shared" si="19"/>
        <v>575000000</v>
      </c>
      <c r="BI453" s="41"/>
      <c r="BJ453" s="315" t="s">
        <v>6326</v>
      </c>
      <c r="BK453" s="42"/>
    </row>
    <row r="454" spans="1:63" ht="181.5" customHeight="1">
      <c r="A454" s="28">
        <v>445</v>
      </c>
      <c r="B454" s="29" t="s">
        <v>1881</v>
      </c>
      <c r="C454" s="29" t="s">
        <v>1882</v>
      </c>
      <c r="D454" s="29"/>
      <c r="E454" s="29" t="s">
        <v>1883</v>
      </c>
      <c r="F454" s="29" t="s">
        <v>1884</v>
      </c>
      <c r="G454" s="29"/>
      <c r="H454" s="30"/>
      <c r="I454" s="28" t="s">
        <v>1860</v>
      </c>
      <c r="J454" s="28"/>
      <c r="K454" s="28"/>
      <c r="L454" s="31"/>
      <c r="M454" s="31"/>
      <c r="N454" s="32"/>
      <c r="O454" s="32">
        <v>0</v>
      </c>
      <c r="P454" s="32">
        <f t="shared" si="21"/>
        <v>0</v>
      </c>
      <c r="Q454" s="33">
        <v>50</v>
      </c>
      <c r="R454" s="34">
        <f t="shared" si="20"/>
        <v>20</v>
      </c>
      <c r="S454" s="32"/>
      <c r="T454" s="32"/>
      <c r="U454" s="32"/>
      <c r="V454" s="32"/>
      <c r="W454" s="32"/>
      <c r="X454" s="32"/>
      <c r="Y454" s="32"/>
      <c r="Z454" s="54"/>
      <c r="AA454" s="32"/>
      <c r="AB454" s="32"/>
      <c r="AC454" s="48">
        <v>20</v>
      </c>
      <c r="AD454" s="32"/>
      <c r="AE454" s="32"/>
      <c r="AF454" s="32"/>
      <c r="AG454" s="32"/>
      <c r="AH454" s="32"/>
      <c r="AI454" s="32"/>
      <c r="AJ454" s="32"/>
      <c r="AK454" s="32"/>
      <c r="AL454" s="32"/>
      <c r="AM454" s="32"/>
      <c r="AN454" s="32">
        <v>0</v>
      </c>
      <c r="AO454" s="45"/>
      <c r="AP454" s="32"/>
      <c r="AQ454" s="32"/>
      <c r="AR454" s="32">
        <v>0</v>
      </c>
      <c r="AS454" s="32"/>
      <c r="AT454" s="32"/>
      <c r="AU454" s="32"/>
      <c r="AV454" s="32"/>
      <c r="AW454" s="32"/>
      <c r="AX454" s="32"/>
      <c r="AY454" s="32"/>
      <c r="AZ454" s="32"/>
      <c r="BA454" s="32"/>
      <c r="BB454" s="32"/>
      <c r="BC454" s="32"/>
      <c r="BD454" s="32"/>
      <c r="BE454" s="39"/>
      <c r="BF454" s="40">
        <v>0</v>
      </c>
      <c r="BG454" s="40">
        <v>12500000</v>
      </c>
      <c r="BH454" s="40">
        <f t="shared" si="19"/>
        <v>250000000</v>
      </c>
      <c r="BI454" s="41"/>
      <c r="BJ454" s="315" t="s">
        <v>6326</v>
      </c>
      <c r="BK454" s="42"/>
    </row>
    <row r="455" spans="1:63" ht="280.5" customHeight="1">
      <c r="A455" s="28">
        <v>446</v>
      </c>
      <c r="B455" s="29" t="s">
        <v>1885</v>
      </c>
      <c r="C455" s="29" t="s">
        <v>1886</v>
      </c>
      <c r="D455" s="29"/>
      <c r="E455" s="29"/>
      <c r="F455" s="29" t="s">
        <v>1887</v>
      </c>
      <c r="G455" s="29"/>
      <c r="H455" s="30"/>
      <c r="I455" s="28" t="s">
        <v>84</v>
      </c>
      <c r="J455" s="28"/>
      <c r="K455" s="28"/>
      <c r="L455" s="31"/>
      <c r="M455" s="31"/>
      <c r="N455" s="32"/>
      <c r="O455" s="32">
        <v>0</v>
      </c>
      <c r="P455" s="32">
        <f t="shared" si="21"/>
        <v>0</v>
      </c>
      <c r="Q455" s="33">
        <v>50</v>
      </c>
      <c r="R455" s="34">
        <f t="shared" si="20"/>
        <v>20</v>
      </c>
      <c r="S455" s="32"/>
      <c r="T455" s="32"/>
      <c r="U455" s="32"/>
      <c r="V455" s="32"/>
      <c r="W455" s="32"/>
      <c r="X455" s="32"/>
      <c r="Y455" s="32"/>
      <c r="Z455" s="54"/>
      <c r="AA455" s="32"/>
      <c r="AB455" s="32"/>
      <c r="AC455" s="44"/>
      <c r="AD455" s="32"/>
      <c r="AE455" s="32"/>
      <c r="AF455" s="32"/>
      <c r="AG455" s="32">
        <v>20</v>
      </c>
      <c r="AH455" s="32"/>
      <c r="AI455" s="32"/>
      <c r="AJ455" s="32"/>
      <c r="AK455" s="32"/>
      <c r="AL455" s="32"/>
      <c r="AM455" s="32"/>
      <c r="AN455" s="32">
        <v>0</v>
      </c>
      <c r="AO455" s="45"/>
      <c r="AP455" s="32"/>
      <c r="AQ455" s="32"/>
      <c r="AR455" s="32">
        <v>0</v>
      </c>
      <c r="AS455" s="32"/>
      <c r="AT455" s="32"/>
      <c r="AU455" s="32"/>
      <c r="AV455" s="32"/>
      <c r="AW455" s="32"/>
      <c r="AX455" s="32"/>
      <c r="AY455" s="32"/>
      <c r="AZ455" s="32"/>
      <c r="BA455" s="32"/>
      <c r="BB455" s="32"/>
      <c r="BC455" s="32"/>
      <c r="BD455" s="32"/>
      <c r="BE455" s="39"/>
      <c r="BF455" s="40">
        <v>0</v>
      </c>
      <c r="BG455" s="40">
        <v>29264000</v>
      </c>
      <c r="BH455" s="40">
        <f t="shared" si="19"/>
        <v>585280000</v>
      </c>
      <c r="BI455" s="41"/>
      <c r="BJ455" s="315" t="s">
        <v>6326</v>
      </c>
      <c r="BK455" s="42"/>
    </row>
    <row r="456" spans="1:63" ht="115.5" customHeight="1">
      <c r="A456" s="28">
        <v>447</v>
      </c>
      <c r="B456" s="29" t="s">
        <v>1888</v>
      </c>
      <c r="C456" s="29" t="s">
        <v>1889</v>
      </c>
      <c r="D456" s="29"/>
      <c r="E456" s="29" t="s">
        <v>1890</v>
      </c>
      <c r="F456" s="29" t="s">
        <v>1891</v>
      </c>
      <c r="G456" s="29"/>
      <c r="H456" s="30"/>
      <c r="I456" s="28" t="s">
        <v>1860</v>
      </c>
      <c r="J456" s="28"/>
      <c r="K456" s="28"/>
      <c r="L456" s="31"/>
      <c r="M456" s="31"/>
      <c r="N456" s="32"/>
      <c r="O456" s="32">
        <v>5</v>
      </c>
      <c r="P456" s="32">
        <f t="shared" si="21"/>
        <v>5</v>
      </c>
      <c r="Q456" s="33">
        <v>300</v>
      </c>
      <c r="R456" s="34">
        <f t="shared" si="20"/>
        <v>0</v>
      </c>
      <c r="S456" s="32"/>
      <c r="T456" s="32"/>
      <c r="U456" s="32"/>
      <c r="V456" s="32"/>
      <c r="W456" s="32"/>
      <c r="X456" s="32"/>
      <c r="Y456" s="32"/>
      <c r="Z456" s="43"/>
      <c r="AA456" s="32"/>
      <c r="AB456" s="32"/>
      <c r="AC456" s="44"/>
      <c r="AD456" s="32"/>
      <c r="AE456" s="32"/>
      <c r="AF456" s="32"/>
      <c r="AG456" s="32"/>
      <c r="AH456" s="32"/>
      <c r="AI456" s="32"/>
      <c r="AJ456" s="32"/>
      <c r="AK456" s="32"/>
      <c r="AL456" s="32"/>
      <c r="AM456" s="32"/>
      <c r="AN456" s="32">
        <v>0</v>
      </c>
      <c r="AO456" s="45"/>
      <c r="AP456" s="32"/>
      <c r="AQ456" s="32"/>
      <c r="AR456" s="32">
        <v>0</v>
      </c>
      <c r="AS456" s="32"/>
      <c r="AT456" s="32"/>
      <c r="AU456" s="32"/>
      <c r="AV456" s="32"/>
      <c r="AW456" s="32"/>
      <c r="AX456" s="32"/>
      <c r="AY456" s="32"/>
      <c r="AZ456" s="32"/>
      <c r="BA456" s="32"/>
      <c r="BB456" s="32"/>
      <c r="BC456" s="32"/>
      <c r="BD456" s="32"/>
      <c r="BE456" s="39"/>
      <c r="BF456" s="40">
        <v>0</v>
      </c>
      <c r="BG456" s="40">
        <v>1450000</v>
      </c>
      <c r="BH456" s="40">
        <f t="shared" si="19"/>
        <v>0</v>
      </c>
      <c r="BI456" s="41"/>
      <c r="BJ456" s="42"/>
      <c r="BK456" s="42"/>
    </row>
    <row r="457" spans="1:63" ht="132" customHeight="1">
      <c r="A457" s="28">
        <v>448</v>
      </c>
      <c r="B457" s="29" t="s">
        <v>1892</v>
      </c>
      <c r="C457" s="29" t="s">
        <v>1893</v>
      </c>
      <c r="D457" s="29"/>
      <c r="E457" s="29" t="s">
        <v>1894</v>
      </c>
      <c r="F457" s="29" t="s">
        <v>1895</v>
      </c>
      <c r="G457" s="29"/>
      <c r="H457" s="30"/>
      <c r="I457" s="28" t="s">
        <v>1860</v>
      </c>
      <c r="J457" s="28"/>
      <c r="K457" s="28"/>
      <c r="L457" s="31"/>
      <c r="M457" s="31"/>
      <c r="N457" s="32"/>
      <c r="O457" s="32">
        <v>0</v>
      </c>
      <c r="P457" s="32">
        <f t="shared" si="21"/>
        <v>0</v>
      </c>
      <c r="Q457" s="33">
        <v>100</v>
      </c>
      <c r="R457" s="34">
        <f t="shared" si="20"/>
        <v>100</v>
      </c>
      <c r="S457" s="32"/>
      <c r="T457" s="32"/>
      <c r="U457" s="32"/>
      <c r="V457" s="32"/>
      <c r="W457" s="32"/>
      <c r="X457" s="32"/>
      <c r="Y457" s="32"/>
      <c r="Z457" s="43"/>
      <c r="AA457" s="32"/>
      <c r="AB457" s="32"/>
      <c r="AC457" s="48">
        <v>100</v>
      </c>
      <c r="AD457" s="32"/>
      <c r="AE457" s="32"/>
      <c r="AF457" s="32"/>
      <c r="AG457" s="32"/>
      <c r="AH457" s="32"/>
      <c r="AI457" s="32"/>
      <c r="AJ457" s="32"/>
      <c r="AK457" s="32"/>
      <c r="AL457" s="32"/>
      <c r="AM457" s="32"/>
      <c r="AN457" s="32">
        <v>0</v>
      </c>
      <c r="AO457" s="45"/>
      <c r="AP457" s="32"/>
      <c r="AQ457" s="32"/>
      <c r="AR457" s="32">
        <v>0</v>
      </c>
      <c r="AS457" s="32"/>
      <c r="AT457" s="32"/>
      <c r="AU457" s="32"/>
      <c r="AV457" s="32"/>
      <c r="AW457" s="32"/>
      <c r="AX457" s="32"/>
      <c r="AY457" s="32"/>
      <c r="AZ457" s="32"/>
      <c r="BA457" s="32"/>
      <c r="BB457" s="32"/>
      <c r="BC457" s="32"/>
      <c r="BD457" s="32"/>
      <c r="BE457" s="39"/>
      <c r="BF457" s="40">
        <v>0</v>
      </c>
      <c r="BG457" s="40">
        <v>2300000</v>
      </c>
      <c r="BH457" s="40">
        <f t="shared" si="19"/>
        <v>230000000</v>
      </c>
      <c r="BI457" s="41"/>
      <c r="BJ457" s="315" t="s">
        <v>6326</v>
      </c>
      <c r="BK457" s="42"/>
    </row>
    <row r="458" spans="1:63" ht="132" customHeight="1">
      <c r="A458" s="28">
        <v>449</v>
      </c>
      <c r="B458" s="29" t="s">
        <v>1896</v>
      </c>
      <c r="C458" s="29" t="s">
        <v>1897</v>
      </c>
      <c r="D458" s="29"/>
      <c r="E458" s="29" t="s">
        <v>1898</v>
      </c>
      <c r="F458" s="29" t="s">
        <v>1899</v>
      </c>
      <c r="G458" s="29"/>
      <c r="H458" s="30"/>
      <c r="I458" s="28" t="s">
        <v>1860</v>
      </c>
      <c r="J458" s="28"/>
      <c r="K458" s="28"/>
      <c r="L458" s="31"/>
      <c r="M458" s="31"/>
      <c r="N458" s="32"/>
      <c r="O458" s="32">
        <v>5</v>
      </c>
      <c r="P458" s="32">
        <f t="shared" si="21"/>
        <v>5</v>
      </c>
      <c r="Q458" s="33">
        <v>50</v>
      </c>
      <c r="R458" s="34">
        <f t="shared" si="20"/>
        <v>100</v>
      </c>
      <c r="S458" s="32"/>
      <c r="T458" s="32"/>
      <c r="U458" s="32"/>
      <c r="V458" s="32"/>
      <c r="W458" s="32"/>
      <c r="X458" s="32"/>
      <c r="Y458" s="32"/>
      <c r="Z458" s="54"/>
      <c r="AA458" s="32"/>
      <c r="AB458" s="32"/>
      <c r="AC458" s="48">
        <v>100</v>
      </c>
      <c r="AD458" s="32"/>
      <c r="AE458" s="32"/>
      <c r="AF458" s="32"/>
      <c r="AG458" s="32"/>
      <c r="AH458" s="32"/>
      <c r="AI458" s="32"/>
      <c r="AJ458" s="32"/>
      <c r="AK458" s="32"/>
      <c r="AL458" s="32"/>
      <c r="AM458" s="32"/>
      <c r="AN458" s="32">
        <v>0</v>
      </c>
      <c r="AO458" s="45"/>
      <c r="AP458" s="32"/>
      <c r="AQ458" s="32"/>
      <c r="AR458" s="32">
        <v>0</v>
      </c>
      <c r="AS458" s="32"/>
      <c r="AT458" s="32"/>
      <c r="AU458" s="32"/>
      <c r="AV458" s="32"/>
      <c r="AW458" s="32"/>
      <c r="AX458" s="32"/>
      <c r="AY458" s="32"/>
      <c r="AZ458" s="32"/>
      <c r="BA458" s="32"/>
      <c r="BB458" s="32"/>
      <c r="BC458" s="32"/>
      <c r="BD458" s="32"/>
      <c r="BE458" s="39"/>
      <c r="BF458" s="40">
        <v>0</v>
      </c>
      <c r="BG458" s="40">
        <v>2300000</v>
      </c>
      <c r="BH458" s="40">
        <f t="shared" ref="BH458:BH521" si="22">+BG458*R458</f>
        <v>230000000</v>
      </c>
      <c r="BI458" s="41"/>
      <c r="BJ458" s="315" t="s">
        <v>6326</v>
      </c>
      <c r="BK458" s="42"/>
    </row>
    <row r="459" spans="1:63" ht="66" customHeight="1">
      <c r="A459" s="28">
        <v>450</v>
      </c>
      <c r="B459" s="29" t="s">
        <v>1900</v>
      </c>
      <c r="C459" s="29" t="s">
        <v>1901</v>
      </c>
      <c r="D459" s="29"/>
      <c r="E459" s="29"/>
      <c r="F459" s="29" t="s">
        <v>1902</v>
      </c>
      <c r="G459" s="29"/>
      <c r="H459" s="30"/>
      <c r="I459" s="28" t="s">
        <v>84</v>
      </c>
      <c r="J459" s="28"/>
      <c r="K459" s="28"/>
      <c r="L459" s="31"/>
      <c r="M459" s="31"/>
      <c r="N459" s="32"/>
      <c r="O459" s="32">
        <v>1</v>
      </c>
      <c r="P459" s="32">
        <f t="shared" si="21"/>
        <v>1</v>
      </c>
      <c r="Q459" s="33">
        <v>2</v>
      </c>
      <c r="R459" s="34">
        <f t="shared" ref="R459:R522" si="23">SUM(S459:BD459)</f>
        <v>5</v>
      </c>
      <c r="S459" s="32"/>
      <c r="T459" s="32"/>
      <c r="U459" s="32"/>
      <c r="V459" s="32"/>
      <c r="W459" s="32"/>
      <c r="X459" s="32"/>
      <c r="Y459" s="32"/>
      <c r="Z459" s="54"/>
      <c r="AA459" s="32"/>
      <c r="AB459" s="32"/>
      <c r="AC459" s="44"/>
      <c r="AD459" s="32"/>
      <c r="AE459" s="32"/>
      <c r="AF459" s="32"/>
      <c r="AG459" s="32">
        <v>5</v>
      </c>
      <c r="AH459" s="32"/>
      <c r="AI459" s="32"/>
      <c r="AJ459" s="32"/>
      <c r="AK459" s="32"/>
      <c r="AL459" s="32"/>
      <c r="AM459" s="32"/>
      <c r="AN459" s="32">
        <v>0</v>
      </c>
      <c r="AO459" s="45"/>
      <c r="AP459" s="32"/>
      <c r="AQ459" s="32"/>
      <c r="AR459" s="32">
        <v>0</v>
      </c>
      <c r="AS459" s="32"/>
      <c r="AT459" s="32"/>
      <c r="AU459" s="32"/>
      <c r="AV459" s="32"/>
      <c r="AW459" s="32"/>
      <c r="AX459" s="32"/>
      <c r="AY459" s="32"/>
      <c r="AZ459" s="32"/>
      <c r="BA459" s="32"/>
      <c r="BB459" s="32"/>
      <c r="BC459" s="32"/>
      <c r="BD459" s="32"/>
      <c r="BE459" s="39"/>
      <c r="BF459" s="40">
        <v>0</v>
      </c>
      <c r="BG459" s="40">
        <v>13600000</v>
      </c>
      <c r="BH459" s="40">
        <f t="shared" si="22"/>
        <v>68000000</v>
      </c>
      <c r="BI459" s="41"/>
      <c r="BJ459" s="315" t="s">
        <v>6326</v>
      </c>
      <c r="BK459" s="42"/>
    </row>
    <row r="460" spans="1:63" ht="115.5" customHeight="1">
      <c r="A460" s="28">
        <v>451</v>
      </c>
      <c r="B460" s="29" t="s">
        <v>1903</v>
      </c>
      <c r="C460" s="29" t="s">
        <v>1904</v>
      </c>
      <c r="D460" s="29"/>
      <c r="E460" s="29"/>
      <c r="F460" s="29" t="s">
        <v>1905</v>
      </c>
      <c r="G460" s="29"/>
      <c r="H460" s="30"/>
      <c r="I460" s="28" t="s">
        <v>84</v>
      </c>
      <c r="J460" s="28"/>
      <c r="K460" s="28"/>
      <c r="L460" s="31"/>
      <c r="M460" s="31"/>
      <c r="N460" s="32"/>
      <c r="O460" s="32">
        <v>0</v>
      </c>
      <c r="P460" s="32">
        <f t="shared" si="21"/>
        <v>0</v>
      </c>
      <c r="Q460" s="33">
        <v>5</v>
      </c>
      <c r="R460" s="34">
        <f t="shared" si="23"/>
        <v>5</v>
      </c>
      <c r="S460" s="32"/>
      <c r="T460" s="32"/>
      <c r="U460" s="32"/>
      <c r="V460" s="32"/>
      <c r="W460" s="32"/>
      <c r="X460" s="32"/>
      <c r="Y460" s="32"/>
      <c r="Z460" s="43"/>
      <c r="AA460" s="32"/>
      <c r="AB460" s="32"/>
      <c r="AC460" s="44"/>
      <c r="AD460" s="32"/>
      <c r="AE460" s="32"/>
      <c r="AF460" s="32"/>
      <c r="AG460" s="32">
        <v>5</v>
      </c>
      <c r="AH460" s="32"/>
      <c r="AI460" s="32"/>
      <c r="AJ460" s="32"/>
      <c r="AK460" s="32"/>
      <c r="AL460" s="32"/>
      <c r="AM460" s="32"/>
      <c r="AN460" s="32">
        <v>0</v>
      </c>
      <c r="AO460" s="45"/>
      <c r="AP460" s="32"/>
      <c r="AQ460" s="32"/>
      <c r="AR460" s="32">
        <v>0</v>
      </c>
      <c r="AS460" s="32"/>
      <c r="AT460" s="32"/>
      <c r="AU460" s="32"/>
      <c r="AV460" s="32"/>
      <c r="AW460" s="32"/>
      <c r="AX460" s="32"/>
      <c r="AY460" s="32"/>
      <c r="AZ460" s="32"/>
      <c r="BA460" s="32"/>
      <c r="BB460" s="32"/>
      <c r="BC460" s="32"/>
      <c r="BD460" s="32"/>
      <c r="BE460" s="39"/>
      <c r="BF460" s="40">
        <v>0</v>
      </c>
      <c r="BG460" s="40">
        <v>29567790</v>
      </c>
      <c r="BH460" s="40">
        <f t="shared" si="22"/>
        <v>147838950</v>
      </c>
      <c r="BI460" s="41"/>
      <c r="BJ460" s="315" t="s">
        <v>6326</v>
      </c>
      <c r="BK460" s="42"/>
    </row>
    <row r="461" spans="1:63" ht="82.5" customHeight="1">
      <c r="A461" s="28">
        <v>452</v>
      </c>
      <c r="B461" s="29" t="s">
        <v>1906</v>
      </c>
      <c r="C461" s="29" t="s">
        <v>1907</v>
      </c>
      <c r="D461" s="29"/>
      <c r="E461" s="29" t="s">
        <v>1908</v>
      </c>
      <c r="F461" s="29" t="s">
        <v>1909</v>
      </c>
      <c r="G461" s="29"/>
      <c r="H461" s="30"/>
      <c r="I461" s="28" t="s">
        <v>84</v>
      </c>
      <c r="J461" s="28"/>
      <c r="K461" s="28"/>
      <c r="L461" s="31"/>
      <c r="M461" s="31"/>
      <c r="N461" s="32"/>
      <c r="O461" s="32">
        <v>0</v>
      </c>
      <c r="P461" s="32">
        <f t="shared" si="21"/>
        <v>0</v>
      </c>
      <c r="Q461" s="33">
        <v>2</v>
      </c>
      <c r="R461" s="34">
        <f t="shared" si="23"/>
        <v>0</v>
      </c>
      <c r="S461" s="32"/>
      <c r="T461" s="32"/>
      <c r="U461" s="32"/>
      <c r="V461" s="32"/>
      <c r="W461" s="32"/>
      <c r="X461" s="32"/>
      <c r="Y461" s="32"/>
      <c r="Z461" s="43"/>
      <c r="AA461" s="32"/>
      <c r="AB461" s="32"/>
      <c r="AC461" s="44"/>
      <c r="AD461" s="32"/>
      <c r="AE461" s="32"/>
      <c r="AF461" s="32"/>
      <c r="AG461" s="32"/>
      <c r="AH461" s="32"/>
      <c r="AI461" s="32"/>
      <c r="AJ461" s="32"/>
      <c r="AK461" s="32"/>
      <c r="AL461" s="32"/>
      <c r="AM461" s="32"/>
      <c r="AN461" s="32">
        <v>0</v>
      </c>
      <c r="AO461" s="45"/>
      <c r="AP461" s="32"/>
      <c r="AQ461" s="32"/>
      <c r="AR461" s="32">
        <v>0</v>
      </c>
      <c r="AS461" s="32"/>
      <c r="AT461" s="32"/>
      <c r="AU461" s="32"/>
      <c r="AV461" s="32"/>
      <c r="AW461" s="32"/>
      <c r="AX461" s="32"/>
      <c r="AY461" s="32"/>
      <c r="AZ461" s="32"/>
      <c r="BA461" s="32"/>
      <c r="BB461" s="32"/>
      <c r="BC461" s="32"/>
      <c r="BD461" s="32"/>
      <c r="BE461" s="39"/>
      <c r="BF461" s="40">
        <v>0</v>
      </c>
      <c r="BG461" s="40">
        <v>10000000</v>
      </c>
      <c r="BH461" s="40">
        <f t="shared" si="22"/>
        <v>0</v>
      </c>
      <c r="BI461" s="41"/>
      <c r="BJ461" s="42"/>
      <c r="BK461" s="42"/>
    </row>
    <row r="462" spans="1:63" ht="115.5" customHeight="1">
      <c r="A462" s="28">
        <v>453</v>
      </c>
      <c r="B462" s="29" t="s">
        <v>1910</v>
      </c>
      <c r="C462" s="29" t="s">
        <v>1911</v>
      </c>
      <c r="D462" s="29"/>
      <c r="E462" s="29" t="s">
        <v>1912</v>
      </c>
      <c r="F462" s="29" t="s">
        <v>1913</v>
      </c>
      <c r="G462" s="29"/>
      <c r="H462" s="30"/>
      <c r="I462" s="28" t="s">
        <v>84</v>
      </c>
      <c r="J462" s="28"/>
      <c r="K462" s="28"/>
      <c r="L462" s="31"/>
      <c r="M462" s="31"/>
      <c r="N462" s="32"/>
      <c r="O462" s="32">
        <v>0</v>
      </c>
      <c r="P462" s="32">
        <f t="shared" si="21"/>
        <v>0</v>
      </c>
      <c r="Q462" s="33">
        <v>2</v>
      </c>
      <c r="R462" s="34">
        <f t="shared" si="23"/>
        <v>5</v>
      </c>
      <c r="S462" s="32"/>
      <c r="T462" s="32"/>
      <c r="U462" s="32"/>
      <c r="V462" s="32"/>
      <c r="W462" s="32"/>
      <c r="X462" s="32"/>
      <c r="Y462" s="32"/>
      <c r="Z462" s="43"/>
      <c r="AA462" s="32"/>
      <c r="AB462" s="32"/>
      <c r="AC462" s="44"/>
      <c r="AD462" s="32"/>
      <c r="AE462" s="32"/>
      <c r="AF462" s="32"/>
      <c r="AG462" s="32">
        <v>5</v>
      </c>
      <c r="AH462" s="32"/>
      <c r="AI462" s="32"/>
      <c r="AJ462" s="32"/>
      <c r="AK462" s="32"/>
      <c r="AL462" s="32"/>
      <c r="AM462" s="32"/>
      <c r="AN462" s="32">
        <v>0</v>
      </c>
      <c r="AO462" s="45"/>
      <c r="AP462" s="32"/>
      <c r="AQ462" s="32"/>
      <c r="AR462" s="32">
        <v>0</v>
      </c>
      <c r="AS462" s="32"/>
      <c r="AT462" s="32"/>
      <c r="AU462" s="32"/>
      <c r="AV462" s="32"/>
      <c r="AW462" s="32"/>
      <c r="AX462" s="32"/>
      <c r="AY462" s="32"/>
      <c r="AZ462" s="32"/>
      <c r="BA462" s="32"/>
      <c r="BB462" s="32"/>
      <c r="BC462" s="32"/>
      <c r="BD462" s="32"/>
      <c r="BE462" s="39"/>
      <c r="BF462" s="40">
        <v>0</v>
      </c>
      <c r="BG462" s="40">
        <v>17000000</v>
      </c>
      <c r="BH462" s="40">
        <f t="shared" si="22"/>
        <v>85000000</v>
      </c>
      <c r="BI462" s="41"/>
      <c r="BJ462" s="315" t="s">
        <v>6326</v>
      </c>
      <c r="BK462" s="42"/>
    </row>
    <row r="463" spans="1:63" ht="66" customHeight="1">
      <c r="A463" s="28">
        <v>454</v>
      </c>
      <c r="B463" s="29" t="s">
        <v>1914</v>
      </c>
      <c r="C463" s="29" t="s">
        <v>1915</v>
      </c>
      <c r="D463" s="29"/>
      <c r="E463" s="29"/>
      <c r="F463" s="29" t="s">
        <v>1916</v>
      </c>
      <c r="G463" s="29"/>
      <c r="H463" s="30"/>
      <c r="I463" s="28" t="s">
        <v>84</v>
      </c>
      <c r="J463" s="28"/>
      <c r="K463" s="28"/>
      <c r="L463" s="31"/>
      <c r="M463" s="31"/>
      <c r="N463" s="32"/>
      <c r="O463" s="32">
        <v>0</v>
      </c>
      <c r="P463" s="32">
        <f t="shared" si="21"/>
        <v>0</v>
      </c>
      <c r="Q463" s="33">
        <v>2</v>
      </c>
      <c r="R463" s="34">
        <f t="shared" si="23"/>
        <v>5</v>
      </c>
      <c r="S463" s="32"/>
      <c r="T463" s="32"/>
      <c r="U463" s="32"/>
      <c r="V463" s="32"/>
      <c r="W463" s="32"/>
      <c r="X463" s="32"/>
      <c r="Y463" s="32"/>
      <c r="Z463" s="43"/>
      <c r="AA463" s="32"/>
      <c r="AB463" s="32"/>
      <c r="AC463" s="44"/>
      <c r="AD463" s="32"/>
      <c r="AE463" s="32"/>
      <c r="AF463" s="32"/>
      <c r="AG463" s="32">
        <v>5</v>
      </c>
      <c r="AH463" s="32"/>
      <c r="AI463" s="32"/>
      <c r="AJ463" s="32"/>
      <c r="AK463" s="32"/>
      <c r="AL463" s="32"/>
      <c r="AM463" s="32"/>
      <c r="AN463" s="32">
        <v>0</v>
      </c>
      <c r="AO463" s="45"/>
      <c r="AP463" s="32"/>
      <c r="AQ463" s="32"/>
      <c r="AR463" s="32">
        <v>0</v>
      </c>
      <c r="AS463" s="32"/>
      <c r="AT463" s="32"/>
      <c r="AU463" s="32"/>
      <c r="AV463" s="32"/>
      <c r="AW463" s="32"/>
      <c r="AX463" s="32"/>
      <c r="AY463" s="32"/>
      <c r="AZ463" s="32"/>
      <c r="BA463" s="32"/>
      <c r="BB463" s="32"/>
      <c r="BC463" s="32"/>
      <c r="BD463" s="32"/>
      <c r="BE463" s="39"/>
      <c r="BF463" s="40">
        <v>0</v>
      </c>
      <c r="BG463" s="40">
        <v>13000000</v>
      </c>
      <c r="BH463" s="40">
        <f t="shared" si="22"/>
        <v>65000000</v>
      </c>
      <c r="BI463" s="41"/>
      <c r="BJ463" s="315" t="s">
        <v>6326</v>
      </c>
      <c r="BK463" s="42"/>
    </row>
    <row r="464" spans="1:63" ht="66" customHeight="1">
      <c r="A464" s="28">
        <v>455</v>
      </c>
      <c r="B464" s="29" t="s">
        <v>1917</v>
      </c>
      <c r="C464" s="29" t="s">
        <v>1918</v>
      </c>
      <c r="D464" s="29"/>
      <c r="E464" s="29"/>
      <c r="F464" s="29" t="s">
        <v>1919</v>
      </c>
      <c r="G464" s="29"/>
      <c r="H464" s="30"/>
      <c r="I464" s="28" t="s">
        <v>84</v>
      </c>
      <c r="J464" s="28"/>
      <c r="K464" s="28"/>
      <c r="L464" s="31"/>
      <c r="M464" s="31"/>
      <c r="N464" s="32"/>
      <c r="O464" s="32">
        <v>0</v>
      </c>
      <c r="P464" s="32">
        <f t="shared" si="21"/>
        <v>0</v>
      </c>
      <c r="Q464" s="33">
        <v>2</v>
      </c>
      <c r="R464" s="34">
        <f t="shared" si="23"/>
        <v>5</v>
      </c>
      <c r="S464" s="32"/>
      <c r="T464" s="32"/>
      <c r="U464" s="32"/>
      <c r="V464" s="32"/>
      <c r="W464" s="32"/>
      <c r="X464" s="32"/>
      <c r="Y464" s="32"/>
      <c r="Z464" s="43"/>
      <c r="AA464" s="32"/>
      <c r="AB464" s="32"/>
      <c r="AC464" s="44"/>
      <c r="AD464" s="32"/>
      <c r="AE464" s="32"/>
      <c r="AF464" s="32"/>
      <c r="AG464" s="32">
        <v>5</v>
      </c>
      <c r="AH464" s="32"/>
      <c r="AI464" s="32"/>
      <c r="AJ464" s="32"/>
      <c r="AK464" s="32"/>
      <c r="AL464" s="32"/>
      <c r="AM464" s="32"/>
      <c r="AN464" s="32">
        <v>0</v>
      </c>
      <c r="AO464" s="45"/>
      <c r="AP464" s="32"/>
      <c r="AQ464" s="32"/>
      <c r="AR464" s="32">
        <v>0</v>
      </c>
      <c r="AS464" s="32"/>
      <c r="AT464" s="32"/>
      <c r="AU464" s="32"/>
      <c r="AV464" s="32"/>
      <c r="AW464" s="32"/>
      <c r="AX464" s="32"/>
      <c r="AY464" s="32"/>
      <c r="AZ464" s="32"/>
      <c r="BA464" s="32"/>
      <c r="BB464" s="32"/>
      <c r="BC464" s="32"/>
      <c r="BD464" s="32"/>
      <c r="BE464" s="39"/>
      <c r="BF464" s="40">
        <v>0</v>
      </c>
      <c r="BG464" s="40">
        <v>10000000</v>
      </c>
      <c r="BH464" s="40">
        <f t="shared" si="22"/>
        <v>50000000</v>
      </c>
      <c r="BI464" s="41"/>
      <c r="BJ464" s="315" t="s">
        <v>6326</v>
      </c>
      <c r="BK464" s="42"/>
    </row>
    <row r="465" spans="1:63" ht="66" customHeight="1">
      <c r="A465" s="28">
        <v>456</v>
      </c>
      <c r="B465" s="29" t="s">
        <v>1920</v>
      </c>
      <c r="C465" s="29" t="s">
        <v>1921</v>
      </c>
      <c r="D465" s="29"/>
      <c r="E465" s="29"/>
      <c r="F465" s="29" t="s">
        <v>1922</v>
      </c>
      <c r="G465" s="29"/>
      <c r="H465" s="30"/>
      <c r="I465" s="28" t="s">
        <v>84</v>
      </c>
      <c r="J465" s="28"/>
      <c r="K465" s="28"/>
      <c r="L465" s="31"/>
      <c r="M465" s="31"/>
      <c r="N465" s="32"/>
      <c r="O465" s="32">
        <v>0</v>
      </c>
      <c r="P465" s="32">
        <f t="shared" si="21"/>
        <v>0</v>
      </c>
      <c r="Q465" s="33">
        <v>2</v>
      </c>
      <c r="R465" s="34">
        <f t="shared" si="23"/>
        <v>5</v>
      </c>
      <c r="S465" s="32"/>
      <c r="T465" s="32"/>
      <c r="U465" s="32"/>
      <c r="V465" s="32"/>
      <c r="W465" s="32"/>
      <c r="X465" s="32"/>
      <c r="Y465" s="32"/>
      <c r="Z465" s="43"/>
      <c r="AA465" s="32"/>
      <c r="AB465" s="32"/>
      <c r="AC465" s="44"/>
      <c r="AD465" s="32"/>
      <c r="AE465" s="32"/>
      <c r="AF465" s="32"/>
      <c r="AG465" s="32">
        <v>5</v>
      </c>
      <c r="AH465" s="32"/>
      <c r="AI465" s="32"/>
      <c r="AJ465" s="32"/>
      <c r="AK465" s="32"/>
      <c r="AL465" s="32"/>
      <c r="AM465" s="32"/>
      <c r="AN465" s="32">
        <v>0</v>
      </c>
      <c r="AO465" s="45"/>
      <c r="AP465" s="32"/>
      <c r="AQ465" s="32"/>
      <c r="AR465" s="32">
        <v>0</v>
      </c>
      <c r="AS465" s="32"/>
      <c r="AT465" s="32"/>
      <c r="AU465" s="32"/>
      <c r="AV465" s="32"/>
      <c r="AW465" s="32"/>
      <c r="AX465" s="32"/>
      <c r="AY465" s="32"/>
      <c r="AZ465" s="32"/>
      <c r="BA465" s="32"/>
      <c r="BB465" s="32"/>
      <c r="BC465" s="32"/>
      <c r="BD465" s="32"/>
      <c r="BE465" s="39"/>
      <c r="BF465" s="40">
        <v>0</v>
      </c>
      <c r="BG465" s="40">
        <v>11200000</v>
      </c>
      <c r="BH465" s="40">
        <f t="shared" si="22"/>
        <v>56000000</v>
      </c>
      <c r="BI465" s="41"/>
      <c r="BJ465" s="315" t="s">
        <v>6326</v>
      </c>
      <c r="BK465" s="42"/>
    </row>
    <row r="466" spans="1:63" ht="115.5" customHeight="1">
      <c r="A466" s="28">
        <v>457</v>
      </c>
      <c r="B466" s="29" t="s">
        <v>1923</v>
      </c>
      <c r="C466" s="29" t="s">
        <v>1924</v>
      </c>
      <c r="D466" s="29"/>
      <c r="E466" s="29" t="s">
        <v>1908</v>
      </c>
      <c r="F466" s="29" t="s">
        <v>1925</v>
      </c>
      <c r="G466" s="29"/>
      <c r="H466" s="30"/>
      <c r="I466" s="28" t="s">
        <v>84</v>
      </c>
      <c r="J466" s="28"/>
      <c r="K466" s="28"/>
      <c r="L466" s="31"/>
      <c r="M466" s="31"/>
      <c r="N466" s="32"/>
      <c r="O466" s="32">
        <v>0</v>
      </c>
      <c r="P466" s="32">
        <f t="shared" si="21"/>
        <v>0</v>
      </c>
      <c r="Q466" s="33">
        <v>2</v>
      </c>
      <c r="R466" s="34">
        <f t="shared" si="23"/>
        <v>0</v>
      </c>
      <c r="S466" s="32"/>
      <c r="T466" s="32"/>
      <c r="U466" s="32"/>
      <c r="V466" s="32"/>
      <c r="W466" s="32"/>
      <c r="X466" s="32"/>
      <c r="Y466" s="32"/>
      <c r="Z466" s="43"/>
      <c r="AA466" s="32"/>
      <c r="AB466" s="32"/>
      <c r="AC466" s="44"/>
      <c r="AD466" s="32"/>
      <c r="AE466" s="32"/>
      <c r="AF466" s="32"/>
      <c r="AG466" s="32"/>
      <c r="AH466" s="32"/>
      <c r="AI466" s="32"/>
      <c r="AJ466" s="32"/>
      <c r="AK466" s="32"/>
      <c r="AL466" s="32"/>
      <c r="AM466" s="32"/>
      <c r="AN466" s="32">
        <v>0</v>
      </c>
      <c r="AO466" s="45"/>
      <c r="AP466" s="32"/>
      <c r="AQ466" s="32"/>
      <c r="AR466" s="32">
        <v>0</v>
      </c>
      <c r="AS466" s="32"/>
      <c r="AT466" s="32"/>
      <c r="AU466" s="32"/>
      <c r="AV466" s="32"/>
      <c r="AW466" s="32"/>
      <c r="AX466" s="32"/>
      <c r="AY466" s="32"/>
      <c r="AZ466" s="32"/>
      <c r="BA466" s="32"/>
      <c r="BB466" s="32"/>
      <c r="BC466" s="32"/>
      <c r="BD466" s="32"/>
      <c r="BE466" s="39"/>
      <c r="BF466" s="40">
        <v>0</v>
      </c>
      <c r="BG466" s="40">
        <v>12000000</v>
      </c>
      <c r="BH466" s="40">
        <f t="shared" si="22"/>
        <v>0</v>
      </c>
      <c r="BI466" s="41"/>
      <c r="BJ466" s="42"/>
      <c r="BK466" s="42"/>
    </row>
    <row r="467" spans="1:63" ht="148.5" customHeight="1">
      <c r="A467" s="28">
        <v>458</v>
      </c>
      <c r="B467" s="29" t="s">
        <v>1926</v>
      </c>
      <c r="C467" s="29" t="s">
        <v>1927</v>
      </c>
      <c r="D467" s="29"/>
      <c r="E467" s="29"/>
      <c r="F467" s="29" t="s">
        <v>1928</v>
      </c>
      <c r="G467" s="29"/>
      <c r="H467" s="30"/>
      <c r="I467" s="28" t="s">
        <v>84</v>
      </c>
      <c r="J467" s="28"/>
      <c r="K467" s="28"/>
      <c r="L467" s="31"/>
      <c r="M467" s="31"/>
      <c r="N467" s="32"/>
      <c r="O467" s="32">
        <v>0</v>
      </c>
      <c r="P467" s="32">
        <f t="shared" si="21"/>
        <v>0</v>
      </c>
      <c r="Q467" s="33">
        <v>2</v>
      </c>
      <c r="R467" s="34">
        <f t="shared" si="23"/>
        <v>5</v>
      </c>
      <c r="S467" s="32"/>
      <c r="T467" s="32"/>
      <c r="U467" s="32"/>
      <c r="V467" s="32"/>
      <c r="W467" s="32"/>
      <c r="X467" s="32"/>
      <c r="Y467" s="32"/>
      <c r="Z467" s="43"/>
      <c r="AA467" s="32"/>
      <c r="AB467" s="32"/>
      <c r="AC467" s="44"/>
      <c r="AD467" s="32"/>
      <c r="AE467" s="32"/>
      <c r="AF467" s="32"/>
      <c r="AG467" s="32">
        <v>5</v>
      </c>
      <c r="AH467" s="32"/>
      <c r="AI467" s="32"/>
      <c r="AJ467" s="32"/>
      <c r="AK467" s="32"/>
      <c r="AL467" s="32"/>
      <c r="AM467" s="32"/>
      <c r="AN467" s="32">
        <v>0</v>
      </c>
      <c r="AO467" s="45"/>
      <c r="AP467" s="32"/>
      <c r="AQ467" s="32"/>
      <c r="AR467" s="32">
        <v>0</v>
      </c>
      <c r="AS467" s="32"/>
      <c r="AT467" s="32"/>
      <c r="AU467" s="32"/>
      <c r="AV467" s="32"/>
      <c r="AW467" s="32"/>
      <c r="AX467" s="32"/>
      <c r="AY467" s="32"/>
      <c r="AZ467" s="32"/>
      <c r="BA467" s="32"/>
      <c r="BB467" s="32"/>
      <c r="BC467" s="32"/>
      <c r="BD467" s="32"/>
      <c r="BE467" s="39"/>
      <c r="BF467" s="40">
        <v>0</v>
      </c>
      <c r="BG467" s="40">
        <v>28900000</v>
      </c>
      <c r="BH467" s="40">
        <f t="shared" si="22"/>
        <v>144500000</v>
      </c>
      <c r="BI467" s="41"/>
      <c r="BJ467" s="315" t="s">
        <v>6326</v>
      </c>
      <c r="BK467" s="42"/>
    </row>
    <row r="468" spans="1:63" ht="148.5" customHeight="1">
      <c r="A468" s="28">
        <v>459</v>
      </c>
      <c r="B468" s="29" t="s">
        <v>1929</v>
      </c>
      <c r="C468" s="29" t="s">
        <v>1930</v>
      </c>
      <c r="D468" s="29"/>
      <c r="E468" s="29"/>
      <c r="F468" s="29" t="s">
        <v>1931</v>
      </c>
      <c r="G468" s="29"/>
      <c r="H468" s="30"/>
      <c r="I468" s="28" t="s">
        <v>84</v>
      </c>
      <c r="J468" s="28"/>
      <c r="K468" s="28"/>
      <c r="L468" s="31"/>
      <c r="M468" s="31"/>
      <c r="N468" s="32"/>
      <c r="O468" s="32">
        <v>0</v>
      </c>
      <c r="P468" s="32">
        <f t="shared" si="21"/>
        <v>0</v>
      </c>
      <c r="Q468" s="33">
        <v>2</v>
      </c>
      <c r="R468" s="34">
        <f t="shared" si="23"/>
        <v>5</v>
      </c>
      <c r="S468" s="32"/>
      <c r="T468" s="32"/>
      <c r="U468" s="32"/>
      <c r="V468" s="32"/>
      <c r="W468" s="32"/>
      <c r="X468" s="32"/>
      <c r="Y468" s="32"/>
      <c r="Z468" s="43"/>
      <c r="AA468" s="32"/>
      <c r="AB468" s="32"/>
      <c r="AC468" s="44"/>
      <c r="AD468" s="32"/>
      <c r="AE468" s="32"/>
      <c r="AF468" s="32"/>
      <c r="AG468" s="32">
        <v>5</v>
      </c>
      <c r="AH468" s="32"/>
      <c r="AI468" s="32"/>
      <c r="AJ468" s="32"/>
      <c r="AK468" s="32"/>
      <c r="AL468" s="32"/>
      <c r="AM468" s="32"/>
      <c r="AN468" s="32">
        <v>0</v>
      </c>
      <c r="AO468" s="45"/>
      <c r="AP468" s="32"/>
      <c r="AQ468" s="32"/>
      <c r="AR468" s="32">
        <v>0</v>
      </c>
      <c r="AS468" s="32"/>
      <c r="AT468" s="32"/>
      <c r="AU468" s="32"/>
      <c r="AV468" s="32"/>
      <c r="AW468" s="32"/>
      <c r="AX468" s="32"/>
      <c r="AY468" s="32"/>
      <c r="AZ468" s="32"/>
      <c r="BA468" s="32"/>
      <c r="BB468" s="32"/>
      <c r="BC468" s="32"/>
      <c r="BD468" s="32"/>
      <c r="BE468" s="39"/>
      <c r="BF468" s="40">
        <v>0</v>
      </c>
      <c r="BG468" s="40">
        <v>35000000</v>
      </c>
      <c r="BH468" s="40">
        <f t="shared" si="22"/>
        <v>175000000</v>
      </c>
      <c r="BI468" s="41"/>
      <c r="BJ468" s="315" t="s">
        <v>6326</v>
      </c>
      <c r="BK468" s="42"/>
    </row>
    <row r="469" spans="1:63" ht="132" customHeight="1">
      <c r="A469" s="28">
        <v>460</v>
      </c>
      <c r="B469" s="29" t="s">
        <v>1932</v>
      </c>
      <c r="C469" s="29" t="s">
        <v>1933</v>
      </c>
      <c r="D469" s="29"/>
      <c r="E469" s="29" t="s">
        <v>1934</v>
      </c>
      <c r="F469" s="29" t="s">
        <v>1935</v>
      </c>
      <c r="G469" s="29"/>
      <c r="H469" s="30"/>
      <c r="I469" s="28" t="s">
        <v>84</v>
      </c>
      <c r="J469" s="28"/>
      <c r="K469" s="28"/>
      <c r="L469" s="31"/>
      <c r="M469" s="31"/>
      <c r="N469" s="32"/>
      <c r="O469" s="32">
        <v>0</v>
      </c>
      <c r="P469" s="32">
        <f t="shared" si="21"/>
        <v>0</v>
      </c>
      <c r="Q469" s="33">
        <v>2</v>
      </c>
      <c r="R469" s="34">
        <f t="shared" si="23"/>
        <v>0</v>
      </c>
      <c r="S469" s="32"/>
      <c r="T469" s="32"/>
      <c r="U469" s="32"/>
      <c r="V469" s="32"/>
      <c r="W469" s="32"/>
      <c r="X469" s="32"/>
      <c r="Y469" s="32"/>
      <c r="Z469" s="43"/>
      <c r="AA469" s="32"/>
      <c r="AB469" s="32"/>
      <c r="AC469" s="44"/>
      <c r="AD469" s="32"/>
      <c r="AE469" s="32"/>
      <c r="AF469" s="32"/>
      <c r="AG469" s="32"/>
      <c r="AH469" s="32"/>
      <c r="AI469" s="32"/>
      <c r="AJ469" s="32"/>
      <c r="AK469" s="32"/>
      <c r="AL469" s="32"/>
      <c r="AM469" s="32"/>
      <c r="AN469" s="32">
        <v>0</v>
      </c>
      <c r="AO469" s="45"/>
      <c r="AP469" s="32"/>
      <c r="AQ469" s="32"/>
      <c r="AR469" s="32">
        <v>0</v>
      </c>
      <c r="AS469" s="32"/>
      <c r="AT469" s="32"/>
      <c r="AU469" s="32"/>
      <c r="AV469" s="32"/>
      <c r="AW469" s="32"/>
      <c r="AX469" s="32"/>
      <c r="AY469" s="32"/>
      <c r="AZ469" s="32"/>
      <c r="BA469" s="32"/>
      <c r="BB469" s="32"/>
      <c r="BC469" s="32"/>
      <c r="BD469" s="32"/>
      <c r="BE469" s="39"/>
      <c r="BF469" s="40">
        <v>0</v>
      </c>
      <c r="BG469" s="40">
        <v>16000000</v>
      </c>
      <c r="BH469" s="40">
        <f t="shared" si="22"/>
        <v>0</v>
      </c>
      <c r="BI469" s="41"/>
      <c r="BJ469" s="42"/>
      <c r="BK469" s="42"/>
    </row>
    <row r="470" spans="1:63" ht="82.5" customHeight="1">
      <c r="A470" s="28">
        <v>461</v>
      </c>
      <c r="B470" s="29" t="s">
        <v>1936</v>
      </c>
      <c r="C470" s="29" t="s">
        <v>1937</v>
      </c>
      <c r="D470" s="29"/>
      <c r="E470" s="29"/>
      <c r="F470" s="29" t="s">
        <v>1938</v>
      </c>
      <c r="G470" s="29"/>
      <c r="H470" s="30"/>
      <c r="I470" s="28" t="s">
        <v>84</v>
      </c>
      <c r="J470" s="28"/>
      <c r="K470" s="28"/>
      <c r="L470" s="31"/>
      <c r="M470" s="31"/>
      <c r="N470" s="32"/>
      <c r="O470" s="32">
        <v>0</v>
      </c>
      <c r="P470" s="32">
        <f t="shared" si="21"/>
        <v>0</v>
      </c>
      <c r="Q470" s="33">
        <v>5</v>
      </c>
      <c r="R470" s="34">
        <f t="shared" si="23"/>
        <v>5</v>
      </c>
      <c r="S470" s="32"/>
      <c r="T470" s="32"/>
      <c r="U470" s="32"/>
      <c r="V470" s="32"/>
      <c r="W470" s="32"/>
      <c r="X470" s="32"/>
      <c r="Y470" s="32"/>
      <c r="Z470" s="43"/>
      <c r="AA470" s="32"/>
      <c r="AB470" s="32"/>
      <c r="AC470" s="44"/>
      <c r="AD470" s="32"/>
      <c r="AE470" s="32"/>
      <c r="AF470" s="32"/>
      <c r="AG470" s="32">
        <v>5</v>
      </c>
      <c r="AH470" s="32"/>
      <c r="AI470" s="32"/>
      <c r="AJ470" s="32"/>
      <c r="AK470" s="32"/>
      <c r="AL470" s="32"/>
      <c r="AM470" s="32"/>
      <c r="AN470" s="32">
        <v>0</v>
      </c>
      <c r="AO470" s="45"/>
      <c r="AP470" s="32"/>
      <c r="AQ470" s="32"/>
      <c r="AR470" s="32">
        <v>0</v>
      </c>
      <c r="AS470" s="32"/>
      <c r="AT470" s="32"/>
      <c r="AU470" s="32"/>
      <c r="AV470" s="32"/>
      <c r="AW470" s="32"/>
      <c r="AX470" s="32"/>
      <c r="AY470" s="32"/>
      <c r="AZ470" s="32"/>
      <c r="BA470" s="32"/>
      <c r="BB470" s="32"/>
      <c r="BC470" s="32"/>
      <c r="BD470" s="32"/>
      <c r="BE470" s="39"/>
      <c r="BF470" s="40">
        <v>0</v>
      </c>
      <c r="BG470" s="40">
        <v>20000000</v>
      </c>
      <c r="BH470" s="40">
        <f t="shared" si="22"/>
        <v>100000000</v>
      </c>
      <c r="BI470" s="41"/>
      <c r="BJ470" s="315" t="s">
        <v>6326</v>
      </c>
      <c r="BK470" s="42"/>
    </row>
    <row r="471" spans="1:63" ht="82.5" customHeight="1">
      <c r="A471" s="28">
        <v>462</v>
      </c>
      <c r="B471" s="29" t="s">
        <v>1939</v>
      </c>
      <c r="C471" s="29" t="s">
        <v>1940</v>
      </c>
      <c r="D471" s="29"/>
      <c r="E471" s="29" t="s">
        <v>1908</v>
      </c>
      <c r="F471" s="29" t="s">
        <v>1941</v>
      </c>
      <c r="G471" s="29"/>
      <c r="H471" s="30"/>
      <c r="I471" s="28" t="s">
        <v>84</v>
      </c>
      <c r="J471" s="28"/>
      <c r="K471" s="28"/>
      <c r="L471" s="31"/>
      <c r="M471" s="31"/>
      <c r="N471" s="32"/>
      <c r="O471" s="32">
        <v>0</v>
      </c>
      <c r="P471" s="32">
        <f t="shared" si="21"/>
        <v>0</v>
      </c>
      <c r="Q471" s="33">
        <v>2</v>
      </c>
      <c r="R471" s="34">
        <f t="shared" si="23"/>
        <v>0</v>
      </c>
      <c r="S471" s="32"/>
      <c r="T471" s="32"/>
      <c r="U471" s="32"/>
      <c r="V471" s="32"/>
      <c r="W471" s="32"/>
      <c r="X471" s="32"/>
      <c r="Y471" s="32"/>
      <c r="Z471" s="43"/>
      <c r="AA471" s="32"/>
      <c r="AB471" s="32"/>
      <c r="AC471" s="44"/>
      <c r="AD471" s="32"/>
      <c r="AE471" s="32"/>
      <c r="AF471" s="32"/>
      <c r="AG471" s="32"/>
      <c r="AH471" s="32"/>
      <c r="AI471" s="32"/>
      <c r="AJ471" s="32"/>
      <c r="AK471" s="32"/>
      <c r="AL471" s="32"/>
      <c r="AM471" s="32"/>
      <c r="AN471" s="32">
        <v>0</v>
      </c>
      <c r="AO471" s="45"/>
      <c r="AP471" s="32"/>
      <c r="AQ471" s="32"/>
      <c r="AR471" s="32">
        <v>0</v>
      </c>
      <c r="AS471" s="32"/>
      <c r="AT471" s="32"/>
      <c r="AU471" s="32"/>
      <c r="AV471" s="32"/>
      <c r="AW471" s="32"/>
      <c r="AX471" s="32"/>
      <c r="AY471" s="32"/>
      <c r="AZ471" s="32"/>
      <c r="BA471" s="32"/>
      <c r="BB471" s="32"/>
      <c r="BC471" s="32"/>
      <c r="BD471" s="32"/>
      <c r="BE471" s="39"/>
      <c r="BF471" s="40">
        <v>0</v>
      </c>
      <c r="BG471" s="40">
        <v>6000000</v>
      </c>
      <c r="BH471" s="40">
        <f t="shared" si="22"/>
        <v>0</v>
      </c>
      <c r="BI471" s="41"/>
      <c r="BJ471" s="42"/>
      <c r="BK471" s="42"/>
    </row>
    <row r="472" spans="1:63" ht="66" customHeight="1">
      <c r="A472" s="28">
        <v>463</v>
      </c>
      <c r="B472" s="29" t="s">
        <v>1942</v>
      </c>
      <c r="C472" s="29" t="s">
        <v>1943</v>
      </c>
      <c r="D472" s="29"/>
      <c r="E472" s="29"/>
      <c r="F472" s="29" t="s">
        <v>1944</v>
      </c>
      <c r="G472" s="29"/>
      <c r="H472" s="30"/>
      <c r="I472" s="28" t="s">
        <v>84</v>
      </c>
      <c r="J472" s="28"/>
      <c r="K472" s="28"/>
      <c r="L472" s="31"/>
      <c r="M472" s="31"/>
      <c r="N472" s="32"/>
      <c r="O472" s="32">
        <v>0</v>
      </c>
      <c r="P472" s="32">
        <f t="shared" si="21"/>
        <v>0</v>
      </c>
      <c r="Q472" s="33">
        <v>2</v>
      </c>
      <c r="R472" s="34">
        <f t="shared" si="23"/>
        <v>5</v>
      </c>
      <c r="S472" s="32"/>
      <c r="T472" s="32"/>
      <c r="U472" s="32"/>
      <c r="V472" s="32"/>
      <c r="W472" s="32"/>
      <c r="X472" s="32"/>
      <c r="Y472" s="32"/>
      <c r="Z472" s="43"/>
      <c r="AA472" s="32"/>
      <c r="AB472" s="32"/>
      <c r="AC472" s="44"/>
      <c r="AD472" s="32"/>
      <c r="AE472" s="32"/>
      <c r="AF472" s="32"/>
      <c r="AG472" s="32">
        <v>5</v>
      </c>
      <c r="AH472" s="32"/>
      <c r="AI472" s="32"/>
      <c r="AJ472" s="32"/>
      <c r="AK472" s="32"/>
      <c r="AL472" s="32"/>
      <c r="AM472" s="32"/>
      <c r="AN472" s="32">
        <v>0</v>
      </c>
      <c r="AO472" s="45"/>
      <c r="AP472" s="32"/>
      <c r="AQ472" s="32"/>
      <c r="AR472" s="32">
        <v>0</v>
      </c>
      <c r="AS472" s="32"/>
      <c r="AT472" s="32"/>
      <c r="AU472" s="32"/>
      <c r="AV472" s="32"/>
      <c r="AW472" s="32"/>
      <c r="AX472" s="32"/>
      <c r="AY472" s="32"/>
      <c r="AZ472" s="32"/>
      <c r="BA472" s="32"/>
      <c r="BB472" s="32"/>
      <c r="BC472" s="32"/>
      <c r="BD472" s="32"/>
      <c r="BE472" s="39"/>
      <c r="BF472" s="40">
        <v>0</v>
      </c>
      <c r="BG472" s="40">
        <v>29566500</v>
      </c>
      <c r="BH472" s="40">
        <f t="shared" si="22"/>
        <v>147832500</v>
      </c>
      <c r="BI472" s="41"/>
      <c r="BJ472" s="315" t="s">
        <v>6326</v>
      </c>
      <c r="BK472" s="42"/>
    </row>
    <row r="473" spans="1:63" ht="148.5" customHeight="1">
      <c r="A473" s="28">
        <v>464</v>
      </c>
      <c r="B473" s="29" t="s">
        <v>1945</v>
      </c>
      <c r="C473" s="29" t="s">
        <v>1946</v>
      </c>
      <c r="D473" s="29"/>
      <c r="E473" s="29" t="s">
        <v>1947</v>
      </c>
      <c r="F473" s="29" t="s">
        <v>1948</v>
      </c>
      <c r="G473" s="29"/>
      <c r="H473" s="30"/>
      <c r="I473" s="28" t="s">
        <v>1337</v>
      </c>
      <c r="J473" s="28"/>
      <c r="K473" s="28"/>
      <c r="L473" s="31"/>
      <c r="M473" s="31"/>
      <c r="N473" s="32"/>
      <c r="O473" s="32">
        <v>0</v>
      </c>
      <c r="P473" s="32">
        <f t="shared" si="21"/>
        <v>0</v>
      </c>
      <c r="Q473" s="33">
        <v>50</v>
      </c>
      <c r="R473" s="34">
        <f t="shared" si="23"/>
        <v>50</v>
      </c>
      <c r="S473" s="32"/>
      <c r="T473" s="32"/>
      <c r="U473" s="32"/>
      <c r="V473" s="32"/>
      <c r="W473" s="32"/>
      <c r="X473" s="32"/>
      <c r="Y473" s="32"/>
      <c r="Z473" s="43"/>
      <c r="AA473" s="32"/>
      <c r="AB473" s="32"/>
      <c r="AC473" s="48">
        <v>50</v>
      </c>
      <c r="AD473" s="32"/>
      <c r="AE473" s="32"/>
      <c r="AF473" s="32"/>
      <c r="AG473" s="32"/>
      <c r="AH473" s="32"/>
      <c r="AI473" s="32"/>
      <c r="AJ473" s="32"/>
      <c r="AK473" s="32"/>
      <c r="AL473" s="32"/>
      <c r="AM473" s="32"/>
      <c r="AN473" s="32">
        <v>0</v>
      </c>
      <c r="AO473" s="45"/>
      <c r="AP473" s="32"/>
      <c r="AQ473" s="32"/>
      <c r="AR473" s="32">
        <v>0</v>
      </c>
      <c r="AS473" s="32"/>
      <c r="AT473" s="32"/>
      <c r="AU473" s="32"/>
      <c r="AV473" s="32"/>
      <c r="AW473" s="32"/>
      <c r="AX473" s="32"/>
      <c r="AY473" s="32"/>
      <c r="AZ473" s="32"/>
      <c r="BA473" s="32"/>
      <c r="BB473" s="32"/>
      <c r="BC473" s="32"/>
      <c r="BD473" s="32"/>
      <c r="BE473" s="39"/>
      <c r="BF473" s="40">
        <v>0</v>
      </c>
      <c r="BG473" s="40">
        <v>385000</v>
      </c>
      <c r="BH473" s="40">
        <f t="shared" si="22"/>
        <v>19250000</v>
      </c>
      <c r="BI473" s="41"/>
      <c r="BJ473" s="315" t="s">
        <v>6326</v>
      </c>
      <c r="BK473" s="42"/>
    </row>
    <row r="474" spans="1:63" ht="148.5" customHeight="1">
      <c r="A474" s="28">
        <v>465</v>
      </c>
      <c r="B474" s="29" t="s">
        <v>1949</v>
      </c>
      <c r="C474" s="29" t="s">
        <v>1950</v>
      </c>
      <c r="D474" s="29"/>
      <c r="E474" s="29" t="s">
        <v>1951</v>
      </c>
      <c r="F474" s="29" t="s">
        <v>1952</v>
      </c>
      <c r="G474" s="29"/>
      <c r="H474" s="30"/>
      <c r="I474" s="28" t="s">
        <v>1337</v>
      </c>
      <c r="J474" s="28"/>
      <c r="K474" s="28"/>
      <c r="L474" s="31"/>
      <c r="M474" s="31"/>
      <c r="N474" s="32"/>
      <c r="O474" s="32">
        <v>0</v>
      </c>
      <c r="P474" s="32">
        <f t="shared" si="21"/>
        <v>0</v>
      </c>
      <c r="Q474" s="33">
        <v>50</v>
      </c>
      <c r="R474" s="34">
        <f t="shared" si="23"/>
        <v>100</v>
      </c>
      <c r="S474" s="32"/>
      <c r="T474" s="32"/>
      <c r="U474" s="32"/>
      <c r="V474" s="32"/>
      <c r="W474" s="32"/>
      <c r="X474" s="32"/>
      <c r="Y474" s="32"/>
      <c r="Z474" s="54"/>
      <c r="AA474" s="32"/>
      <c r="AB474" s="32"/>
      <c r="AC474" s="48">
        <v>100</v>
      </c>
      <c r="AD474" s="32"/>
      <c r="AE474" s="32"/>
      <c r="AF474" s="32"/>
      <c r="AG474" s="32"/>
      <c r="AH474" s="32"/>
      <c r="AI474" s="32"/>
      <c r="AJ474" s="32"/>
      <c r="AK474" s="32"/>
      <c r="AL474" s="32"/>
      <c r="AM474" s="32"/>
      <c r="AN474" s="32">
        <v>0</v>
      </c>
      <c r="AO474" s="45"/>
      <c r="AP474" s="32"/>
      <c r="AQ474" s="32"/>
      <c r="AR474" s="32">
        <v>0</v>
      </c>
      <c r="AS474" s="32"/>
      <c r="AT474" s="32"/>
      <c r="AU474" s="32"/>
      <c r="AV474" s="32"/>
      <c r="AW474" s="32"/>
      <c r="AX474" s="32"/>
      <c r="AY474" s="32"/>
      <c r="AZ474" s="32"/>
      <c r="BA474" s="32"/>
      <c r="BB474" s="32"/>
      <c r="BC474" s="32"/>
      <c r="BD474" s="32"/>
      <c r="BE474" s="39"/>
      <c r="BF474" s="40">
        <v>0</v>
      </c>
      <c r="BG474" s="40">
        <v>425000</v>
      </c>
      <c r="BH474" s="40">
        <f t="shared" si="22"/>
        <v>42500000</v>
      </c>
      <c r="BI474" s="41"/>
      <c r="BJ474" s="315" t="s">
        <v>6326</v>
      </c>
      <c r="BK474" s="42"/>
    </row>
    <row r="475" spans="1:63" ht="148.5" customHeight="1">
      <c r="A475" s="28">
        <v>466</v>
      </c>
      <c r="B475" s="29" t="s">
        <v>1953</v>
      </c>
      <c r="C475" s="29" t="s">
        <v>1954</v>
      </c>
      <c r="D475" s="29"/>
      <c r="E475" s="29" t="s">
        <v>1955</v>
      </c>
      <c r="F475" s="29" t="s">
        <v>1956</v>
      </c>
      <c r="G475" s="29"/>
      <c r="H475" s="30"/>
      <c r="I475" s="28" t="s">
        <v>1337</v>
      </c>
      <c r="J475" s="28"/>
      <c r="K475" s="28"/>
      <c r="L475" s="31"/>
      <c r="M475" s="31"/>
      <c r="N475" s="32"/>
      <c r="O475" s="32">
        <v>0</v>
      </c>
      <c r="P475" s="32">
        <f t="shared" si="21"/>
        <v>0</v>
      </c>
      <c r="Q475" s="33">
        <v>25</v>
      </c>
      <c r="R475" s="34">
        <f t="shared" si="23"/>
        <v>50</v>
      </c>
      <c r="S475" s="32"/>
      <c r="T475" s="32"/>
      <c r="U475" s="32"/>
      <c r="V475" s="32"/>
      <c r="W475" s="32"/>
      <c r="X475" s="32"/>
      <c r="Y475" s="32"/>
      <c r="Z475" s="54"/>
      <c r="AA475" s="32"/>
      <c r="AB475" s="32"/>
      <c r="AC475" s="48">
        <v>50</v>
      </c>
      <c r="AD475" s="32"/>
      <c r="AE475" s="32"/>
      <c r="AF475" s="32"/>
      <c r="AG475" s="32"/>
      <c r="AH475" s="32"/>
      <c r="AI475" s="32"/>
      <c r="AJ475" s="32"/>
      <c r="AK475" s="32"/>
      <c r="AL475" s="32"/>
      <c r="AM475" s="32"/>
      <c r="AN475" s="32">
        <v>0</v>
      </c>
      <c r="AO475" s="45"/>
      <c r="AP475" s="32"/>
      <c r="AQ475" s="32"/>
      <c r="AR475" s="32">
        <v>0</v>
      </c>
      <c r="AS475" s="32"/>
      <c r="AT475" s="32"/>
      <c r="AU475" s="32"/>
      <c r="AV475" s="32"/>
      <c r="AW475" s="32"/>
      <c r="AX475" s="32"/>
      <c r="AY475" s="32"/>
      <c r="AZ475" s="32"/>
      <c r="BA475" s="32"/>
      <c r="BB475" s="32"/>
      <c r="BC475" s="32"/>
      <c r="BD475" s="32"/>
      <c r="BE475" s="39"/>
      <c r="BF475" s="40">
        <v>0</v>
      </c>
      <c r="BG475" s="40">
        <v>485000</v>
      </c>
      <c r="BH475" s="40">
        <f t="shared" si="22"/>
        <v>24250000</v>
      </c>
      <c r="BI475" s="41"/>
      <c r="BJ475" s="315" t="s">
        <v>6326</v>
      </c>
      <c r="BK475" s="42"/>
    </row>
    <row r="476" spans="1:63" ht="168" customHeight="1">
      <c r="A476" s="28">
        <v>467</v>
      </c>
      <c r="B476" s="29" t="s">
        <v>1957</v>
      </c>
      <c r="C476" s="29" t="s">
        <v>1958</v>
      </c>
      <c r="D476" s="29"/>
      <c r="E476" s="29" t="s">
        <v>1959</v>
      </c>
      <c r="F476" s="29" t="s">
        <v>1960</v>
      </c>
      <c r="G476" s="29"/>
      <c r="H476" s="30"/>
      <c r="I476" s="28" t="s">
        <v>84</v>
      </c>
      <c r="J476" s="28"/>
      <c r="K476" s="28"/>
      <c r="L476" s="31">
        <v>1400</v>
      </c>
      <c r="M476" s="31">
        <v>2073</v>
      </c>
      <c r="N476" s="32"/>
      <c r="O476" s="32">
        <v>0</v>
      </c>
      <c r="P476" s="32">
        <f t="shared" si="21"/>
        <v>0</v>
      </c>
      <c r="Q476" s="33">
        <v>401</v>
      </c>
      <c r="R476" s="34">
        <f t="shared" si="23"/>
        <v>6340</v>
      </c>
      <c r="S476" s="32"/>
      <c r="T476" s="32"/>
      <c r="U476" s="32"/>
      <c r="V476" s="32"/>
      <c r="W476" s="32"/>
      <c r="X476" s="32"/>
      <c r="Y476" s="32"/>
      <c r="Z476" s="54"/>
      <c r="AA476" s="32"/>
      <c r="AB476" s="32"/>
      <c r="AC476" s="48">
        <v>100</v>
      </c>
      <c r="AD476" s="32">
        <v>200</v>
      </c>
      <c r="AE476" s="32">
        <v>100</v>
      </c>
      <c r="AF476" s="32">
        <v>30</v>
      </c>
      <c r="AG476" s="32"/>
      <c r="AH476" s="32"/>
      <c r="AI476" s="32">
        <v>3000</v>
      </c>
      <c r="AJ476" s="32"/>
      <c r="AK476" s="32"/>
      <c r="AL476" s="32"/>
      <c r="AM476" s="32"/>
      <c r="AN476" s="32">
        <v>500</v>
      </c>
      <c r="AO476" s="60">
        <v>800</v>
      </c>
      <c r="AP476" s="32"/>
      <c r="AQ476" s="32">
        <v>100</v>
      </c>
      <c r="AR476" s="32">
        <v>10</v>
      </c>
      <c r="AS476" s="37">
        <v>500</v>
      </c>
      <c r="AT476" s="32">
        <f>600+200</f>
        <v>800</v>
      </c>
      <c r="AU476" s="32">
        <v>100</v>
      </c>
      <c r="AV476" s="32"/>
      <c r="AW476" s="32"/>
      <c r="AX476" s="32"/>
      <c r="AY476" s="32">
        <v>100</v>
      </c>
      <c r="AZ476" s="32"/>
      <c r="BA476" s="32"/>
      <c r="BB476" s="32"/>
      <c r="BC476" s="32"/>
      <c r="BD476" s="32"/>
      <c r="BE476" s="39"/>
      <c r="BF476" s="40">
        <v>0</v>
      </c>
      <c r="BG476" s="40">
        <v>14679</v>
      </c>
      <c r="BH476" s="40">
        <f t="shared" si="22"/>
        <v>93064860</v>
      </c>
      <c r="BI476" s="41"/>
      <c r="BJ476" s="42" t="s">
        <v>6039</v>
      </c>
      <c r="BK476" s="42"/>
    </row>
    <row r="477" spans="1:63" ht="193.5" customHeight="1">
      <c r="A477" s="28">
        <v>468</v>
      </c>
      <c r="B477" s="29" t="s">
        <v>1961</v>
      </c>
      <c r="C477" s="294" t="s">
        <v>1962</v>
      </c>
      <c r="D477" s="29"/>
      <c r="E477" s="29" t="s">
        <v>1963</v>
      </c>
      <c r="F477" s="29" t="s">
        <v>1964</v>
      </c>
      <c r="G477" s="29"/>
      <c r="H477" s="30"/>
      <c r="I477" s="28" t="s">
        <v>84</v>
      </c>
      <c r="J477" s="28"/>
      <c r="K477" s="28"/>
      <c r="L477" s="31"/>
      <c r="M477" s="31"/>
      <c r="N477" s="32"/>
      <c r="O477" s="32">
        <v>0</v>
      </c>
      <c r="P477" s="32">
        <f t="shared" si="21"/>
        <v>0</v>
      </c>
      <c r="Q477" s="33">
        <v>1730</v>
      </c>
      <c r="R477" s="34">
        <f t="shared" si="23"/>
        <v>1460</v>
      </c>
      <c r="S477" s="32"/>
      <c r="T477" s="32"/>
      <c r="U477" s="32"/>
      <c r="V477" s="32"/>
      <c r="W477" s="32"/>
      <c r="X477" s="32"/>
      <c r="Y477" s="61">
        <v>20</v>
      </c>
      <c r="Z477" s="54"/>
      <c r="AA477" s="32"/>
      <c r="AB477" s="32"/>
      <c r="AC477" s="48">
        <v>20</v>
      </c>
      <c r="AD477" s="32"/>
      <c r="AE477" s="32"/>
      <c r="AF477" s="32"/>
      <c r="AG477" s="32"/>
      <c r="AH477" s="32"/>
      <c r="AI477" s="32"/>
      <c r="AJ477" s="32"/>
      <c r="AK477" s="32"/>
      <c r="AL477" s="32"/>
      <c r="AM477" s="32"/>
      <c r="AN477" s="32">
        <v>0</v>
      </c>
      <c r="AO477" s="45"/>
      <c r="AP477" s="32"/>
      <c r="AQ477" s="32"/>
      <c r="AR477" s="32">
        <v>0</v>
      </c>
      <c r="AS477" s="32"/>
      <c r="AT477" s="32">
        <v>400</v>
      </c>
      <c r="AU477" s="32"/>
      <c r="AV477" s="32">
        <v>20</v>
      </c>
      <c r="AW477" s="32"/>
      <c r="AX477" s="32"/>
      <c r="AY477" s="32">
        <v>1000</v>
      </c>
      <c r="AZ477" s="32"/>
      <c r="BA477" s="32"/>
      <c r="BB477" s="32"/>
      <c r="BC477" s="32"/>
      <c r="BD477" s="32"/>
      <c r="BE477" s="39"/>
      <c r="BF477" s="40">
        <v>0</v>
      </c>
      <c r="BG477" s="40">
        <v>11400</v>
      </c>
      <c r="BH477" s="40">
        <f t="shared" si="22"/>
        <v>16644000</v>
      </c>
      <c r="BI477" s="41"/>
      <c r="BJ477" s="315" t="s">
        <v>6039</v>
      </c>
      <c r="BK477" s="42"/>
    </row>
    <row r="478" spans="1:63" ht="72.75" customHeight="1">
      <c r="A478" s="28">
        <v>469</v>
      </c>
      <c r="B478" s="29" t="s">
        <v>1965</v>
      </c>
      <c r="C478" s="29" t="s">
        <v>1966</v>
      </c>
      <c r="D478" s="29"/>
      <c r="E478" s="29" t="s">
        <v>1967</v>
      </c>
      <c r="F478" s="29" t="s">
        <v>1968</v>
      </c>
      <c r="G478" s="29"/>
      <c r="H478" s="30"/>
      <c r="I478" s="28" t="s">
        <v>84</v>
      </c>
      <c r="J478" s="28"/>
      <c r="K478" s="28"/>
      <c r="L478" s="31"/>
      <c r="M478" s="31"/>
      <c r="N478" s="32"/>
      <c r="O478" s="32">
        <v>0</v>
      </c>
      <c r="P478" s="32">
        <f t="shared" si="21"/>
        <v>0</v>
      </c>
      <c r="Q478" s="33">
        <v>200</v>
      </c>
      <c r="R478" s="34">
        <f t="shared" si="23"/>
        <v>250</v>
      </c>
      <c r="S478" s="32"/>
      <c r="T478" s="32"/>
      <c r="U478" s="32"/>
      <c r="V478" s="32"/>
      <c r="W478" s="32"/>
      <c r="X478" s="32"/>
      <c r="Y478" s="32"/>
      <c r="Z478" s="54"/>
      <c r="AA478" s="32"/>
      <c r="AB478" s="32"/>
      <c r="AC478" s="44"/>
      <c r="AD478" s="32"/>
      <c r="AE478" s="32"/>
      <c r="AF478" s="32"/>
      <c r="AG478" s="32"/>
      <c r="AH478" s="32"/>
      <c r="AI478" s="32"/>
      <c r="AJ478" s="32"/>
      <c r="AK478" s="32"/>
      <c r="AL478" s="32"/>
      <c r="AM478" s="32"/>
      <c r="AN478" s="32">
        <v>50</v>
      </c>
      <c r="AO478" s="43"/>
      <c r="AP478" s="32"/>
      <c r="AQ478" s="32"/>
      <c r="AR478" s="32">
        <v>0</v>
      </c>
      <c r="AS478" s="32"/>
      <c r="AT478" s="32">
        <v>200</v>
      </c>
      <c r="AU478" s="32"/>
      <c r="AV478" s="32"/>
      <c r="AW478" s="32"/>
      <c r="AX478" s="32"/>
      <c r="AY478" s="32"/>
      <c r="AZ478" s="32"/>
      <c r="BA478" s="32"/>
      <c r="BB478" s="32"/>
      <c r="BC478" s="32"/>
      <c r="BD478" s="32"/>
      <c r="BE478" s="39"/>
      <c r="BF478" s="40">
        <v>0</v>
      </c>
      <c r="BG478" s="40">
        <v>29400</v>
      </c>
      <c r="BH478" s="40">
        <f t="shared" si="22"/>
        <v>7350000</v>
      </c>
      <c r="BI478" s="41"/>
      <c r="BJ478" s="315" t="s">
        <v>6039</v>
      </c>
      <c r="BK478" s="42"/>
    </row>
    <row r="479" spans="1:63" ht="214.5" customHeight="1">
      <c r="A479" s="28">
        <v>470</v>
      </c>
      <c r="B479" s="29" t="s">
        <v>1969</v>
      </c>
      <c r="C479" s="29" t="s">
        <v>1970</v>
      </c>
      <c r="D479" s="29"/>
      <c r="E479" s="29" t="s">
        <v>1971</v>
      </c>
      <c r="F479" s="83" t="s">
        <v>1972</v>
      </c>
      <c r="G479" s="29"/>
      <c r="H479" s="30"/>
      <c r="I479" s="28" t="s">
        <v>84</v>
      </c>
      <c r="J479" s="28"/>
      <c r="K479" s="28"/>
      <c r="L479" s="31"/>
      <c r="M479" s="31"/>
      <c r="N479" s="32"/>
      <c r="O479" s="32">
        <v>0</v>
      </c>
      <c r="P479" s="32">
        <f t="shared" si="21"/>
        <v>0</v>
      </c>
      <c r="Q479" s="33">
        <v>120</v>
      </c>
      <c r="R479" s="34">
        <f t="shared" si="23"/>
        <v>120</v>
      </c>
      <c r="S479" s="32"/>
      <c r="T479" s="32"/>
      <c r="U479" s="32"/>
      <c r="V479" s="32"/>
      <c r="W479" s="32"/>
      <c r="X479" s="32"/>
      <c r="Y479" s="32"/>
      <c r="Z479" s="43"/>
      <c r="AA479" s="32"/>
      <c r="AB479" s="32"/>
      <c r="AC479" s="44"/>
      <c r="AD479" s="32"/>
      <c r="AE479" s="32"/>
      <c r="AF479" s="32"/>
      <c r="AG479" s="32"/>
      <c r="AH479" s="32"/>
      <c r="AI479" s="32">
        <v>120</v>
      </c>
      <c r="AJ479" s="32"/>
      <c r="AK479" s="32"/>
      <c r="AL479" s="32"/>
      <c r="AM479" s="32"/>
      <c r="AN479" s="32">
        <v>0</v>
      </c>
      <c r="AO479" s="43"/>
      <c r="AP479" s="32"/>
      <c r="AQ479" s="32"/>
      <c r="AR479" s="32">
        <v>0</v>
      </c>
      <c r="AS479" s="32"/>
      <c r="AT479" s="32"/>
      <c r="AU479" s="32"/>
      <c r="AV479" s="32"/>
      <c r="AW479" s="32"/>
      <c r="AX479" s="32"/>
      <c r="AY479" s="32"/>
      <c r="AZ479" s="32"/>
      <c r="BA479" s="32"/>
      <c r="BB479" s="32"/>
      <c r="BC479" s="32"/>
      <c r="BD479" s="32"/>
      <c r="BE479" s="39"/>
      <c r="BF479" s="40">
        <v>0</v>
      </c>
      <c r="BG479" s="40">
        <v>252000</v>
      </c>
      <c r="BH479" s="40">
        <f t="shared" si="22"/>
        <v>30240000</v>
      </c>
      <c r="BI479" s="41"/>
      <c r="BJ479" s="42" t="s">
        <v>6039</v>
      </c>
      <c r="BK479" s="42"/>
    </row>
    <row r="480" spans="1:63" ht="148.5" customHeight="1">
      <c r="A480" s="28">
        <v>471</v>
      </c>
      <c r="B480" s="29" t="s">
        <v>1973</v>
      </c>
      <c r="C480" s="29" t="s">
        <v>1974</v>
      </c>
      <c r="D480" s="29"/>
      <c r="E480" s="29" t="s">
        <v>1975</v>
      </c>
      <c r="F480" s="29" t="s">
        <v>1976</v>
      </c>
      <c r="G480" s="83" t="s">
        <v>1977</v>
      </c>
      <c r="H480" s="30"/>
      <c r="I480" s="28" t="s">
        <v>84</v>
      </c>
      <c r="J480" s="28"/>
      <c r="K480" s="28"/>
      <c r="L480" s="31">
        <v>1</v>
      </c>
      <c r="M480" s="31"/>
      <c r="N480" s="32"/>
      <c r="O480" s="32">
        <v>0</v>
      </c>
      <c r="P480" s="32">
        <f t="shared" si="21"/>
        <v>0</v>
      </c>
      <c r="Q480" s="33">
        <v>27</v>
      </c>
      <c r="R480" s="34">
        <f t="shared" si="23"/>
        <v>55</v>
      </c>
      <c r="S480" s="32"/>
      <c r="T480" s="32"/>
      <c r="U480" s="32"/>
      <c r="V480" s="32"/>
      <c r="W480" s="32"/>
      <c r="X480" s="32"/>
      <c r="Y480" s="32"/>
      <c r="Z480" s="43"/>
      <c r="AA480" s="32"/>
      <c r="AB480" s="32"/>
      <c r="AC480" s="44"/>
      <c r="AD480" s="32"/>
      <c r="AE480" s="32"/>
      <c r="AF480" s="32"/>
      <c r="AG480" s="32"/>
      <c r="AH480" s="32"/>
      <c r="AI480" s="32"/>
      <c r="AJ480" s="32"/>
      <c r="AK480" s="32"/>
      <c r="AL480" s="32"/>
      <c r="AM480" s="32"/>
      <c r="AN480" s="32">
        <v>5</v>
      </c>
      <c r="AO480" s="43"/>
      <c r="AP480" s="32"/>
      <c r="AQ480" s="32"/>
      <c r="AR480" s="32">
        <v>0</v>
      </c>
      <c r="AS480" s="37">
        <v>10</v>
      </c>
      <c r="AT480" s="32">
        <v>30</v>
      </c>
      <c r="AU480" s="32">
        <v>10</v>
      </c>
      <c r="AV480" s="32"/>
      <c r="AW480" s="32"/>
      <c r="AX480" s="32"/>
      <c r="AY480" s="32"/>
      <c r="AZ480" s="32"/>
      <c r="BA480" s="32"/>
      <c r="BB480" s="32"/>
      <c r="BC480" s="32"/>
      <c r="BD480" s="32"/>
      <c r="BE480" s="39"/>
      <c r="BF480" s="40">
        <v>0</v>
      </c>
      <c r="BG480" s="40">
        <v>734790</v>
      </c>
      <c r="BH480" s="40">
        <f t="shared" si="22"/>
        <v>40413450</v>
      </c>
      <c r="BI480" s="41"/>
      <c r="BJ480" s="315" t="s">
        <v>6039</v>
      </c>
      <c r="BK480" s="42"/>
    </row>
    <row r="481" spans="1:63" ht="132" customHeight="1">
      <c r="A481" s="28">
        <v>472</v>
      </c>
      <c r="B481" s="29" t="s">
        <v>1978</v>
      </c>
      <c r="C481" s="29" t="s">
        <v>1979</v>
      </c>
      <c r="D481" s="29"/>
      <c r="E481" s="29" t="s">
        <v>1980</v>
      </c>
      <c r="F481" s="29" t="s">
        <v>1981</v>
      </c>
      <c r="G481" s="29"/>
      <c r="H481" s="30"/>
      <c r="I481" s="28" t="s">
        <v>1337</v>
      </c>
      <c r="J481" s="28"/>
      <c r="K481" s="28"/>
      <c r="L481" s="116"/>
      <c r="M481" s="31"/>
      <c r="N481" s="32"/>
      <c r="O481" s="32">
        <v>0</v>
      </c>
      <c r="P481" s="32">
        <f t="shared" si="21"/>
        <v>0</v>
      </c>
      <c r="Q481" s="33">
        <v>3040</v>
      </c>
      <c r="R481" s="34">
        <f t="shared" si="23"/>
        <v>46</v>
      </c>
      <c r="S481" s="32"/>
      <c r="T481" s="32"/>
      <c r="U481" s="32"/>
      <c r="V481" s="32"/>
      <c r="W481" s="32"/>
      <c r="X481" s="32"/>
      <c r="Y481" s="32"/>
      <c r="Z481" s="43"/>
      <c r="AA481" s="32"/>
      <c r="AB481" s="32"/>
      <c r="AC481" s="44"/>
      <c r="AD481" s="32"/>
      <c r="AE481" s="32"/>
      <c r="AF481" s="32"/>
      <c r="AG481" s="32"/>
      <c r="AH481" s="32"/>
      <c r="AI481" s="32"/>
      <c r="AJ481" s="32"/>
      <c r="AK481" s="32"/>
      <c r="AL481" s="32"/>
      <c r="AM481" s="32"/>
      <c r="AN481" s="32">
        <v>0</v>
      </c>
      <c r="AO481" s="43"/>
      <c r="AP481" s="32"/>
      <c r="AQ481" s="32"/>
      <c r="AR481" s="32">
        <v>0</v>
      </c>
      <c r="AS481" s="32"/>
      <c r="AT481" s="32">
        <v>40</v>
      </c>
      <c r="AU481" s="32"/>
      <c r="AV481" s="32"/>
      <c r="AW481" s="32"/>
      <c r="AX481" s="32"/>
      <c r="AY481" s="32"/>
      <c r="AZ481" s="32"/>
      <c r="BA481" s="37">
        <v>6</v>
      </c>
      <c r="BB481" s="32"/>
      <c r="BC481" s="32"/>
      <c r="BD481" s="32"/>
      <c r="BE481" s="39"/>
      <c r="BF481" s="40">
        <v>0</v>
      </c>
      <c r="BG481" s="40">
        <v>57500</v>
      </c>
      <c r="BH481" s="40">
        <f t="shared" si="22"/>
        <v>2645000</v>
      </c>
      <c r="BI481" s="41"/>
      <c r="BJ481" s="315" t="s">
        <v>6039</v>
      </c>
      <c r="BK481" s="42"/>
    </row>
    <row r="482" spans="1:63" ht="82.5" customHeight="1">
      <c r="A482" s="28">
        <v>473</v>
      </c>
      <c r="B482" s="29" t="s">
        <v>1982</v>
      </c>
      <c r="C482" s="29" t="s">
        <v>1983</v>
      </c>
      <c r="D482" s="29"/>
      <c r="E482" s="29" t="s">
        <v>1984</v>
      </c>
      <c r="F482" s="29" t="s">
        <v>1985</v>
      </c>
      <c r="G482" s="29"/>
      <c r="H482" s="30"/>
      <c r="I482" s="28" t="s">
        <v>1115</v>
      </c>
      <c r="J482" s="28"/>
      <c r="K482" s="28"/>
      <c r="L482" s="31"/>
      <c r="M482" s="31"/>
      <c r="N482" s="32"/>
      <c r="O482" s="32">
        <v>0</v>
      </c>
      <c r="P482" s="32">
        <f t="shared" si="21"/>
        <v>0</v>
      </c>
      <c r="Q482" s="33">
        <v>15</v>
      </c>
      <c r="R482" s="34">
        <f t="shared" si="23"/>
        <v>20</v>
      </c>
      <c r="S482" s="32"/>
      <c r="T482" s="32"/>
      <c r="U482" s="32"/>
      <c r="V482" s="32"/>
      <c r="W482" s="32"/>
      <c r="X482" s="32"/>
      <c r="Y482" s="32"/>
      <c r="Z482" s="43"/>
      <c r="AA482" s="32"/>
      <c r="AB482" s="32">
        <v>5</v>
      </c>
      <c r="AC482" s="44"/>
      <c r="AD482" s="32"/>
      <c r="AE482" s="32"/>
      <c r="AF482" s="32">
        <v>15</v>
      </c>
      <c r="AG482" s="32"/>
      <c r="AH482" s="32"/>
      <c r="AI482" s="32"/>
      <c r="AJ482" s="32"/>
      <c r="AK482" s="32"/>
      <c r="AL482" s="32"/>
      <c r="AM482" s="32"/>
      <c r="AN482" s="32">
        <v>0</v>
      </c>
      <c r="AO482" s="43"/>
      <c r="AP482" s="32"/>
      <c r="AQ482" s="32"/>
      <c r="AR482" s="32">
        <v>0</v>
      </c>
      <c r="AS482" s="32"/>
      <c r="AT482" s="32"/>
      <c r="AU482" s="32"/>
      <c r="AV482" s="32"/>
      <c r="AW482" s="32"/>
      <c r="AX482" s="32"/>
      <c r="AY482" s="32"/>
      <c r="AZ482" s="32"/>
      <c r="BA482" s="32"/>
      <c r="BB482" s="32"/>
      <c r="BC482" s="32"/>
      <c r="BD482" s="32"/>
      <c r="BE482" s="39"/>
      <c r="BF482" s="40">
        <v>0</v>
      </c>
      <c r="BG482" s="40">
        <v>4000000</v>
      </c>
      <c r="BH482" s="40">
        <f t="shared" si="22"/>
        <v>80000000</v>
      </c>
      <c r="BI482" s="41"/>
      <c r="BJ482" s="315" t="s">
        <v>6326</v>
      </c>
      <c r="BK482" s="42"/>
    </row>
    <row r="483" spans="1:63" ht="66" customHeight="1">
      <c r="A483" s="28">
        <v>474</v>
      </c>
      <c r="B483" s="29" t="s">
        <v>1986</v>
      </c>
      <c r="C483" s="29" t="s">
        <v>1987</v>
      </c>
      <c r="D483" s="29"/>
      <c r="E483" s="29" t="s">
        <v>1328</v>
      </c>
      <c r="F483" s="29" t="s">
        <v>1988</v>
      </c>
      <c r="G483" s="29"/>
      <c r="H483" s="30"/>
      <c r="I483" s="28" t="s">
        <v>1337</v>
      </c>
      <c r="J483" s="28"/>
      <c r="K483" s="28"/>
      <c r="L483" s="31"/>
      <c r="M483" s="31"/>
      <c r="N483" s="32"/>
      <c r="O483" s="32">
        <v>0</v>
      </c>
      <c r="P483" s="32">
        <f t="shared" si="21"/>
        <v>0</v>
      </c>
      <c r="Q483" s="33">
        <v>1500</v>
      </c>
      <c r="R483" s="34">
        <f t="shared" si="23"/>
        <v>800</v>
      </c>
      <c r="S483" s="32"/>
      <c r="T483" s="32"/>
      <c r="U483" s="32"/>
      <c r="V483" s="32"/>
      <c r="W483" s="32"/>
      <c r="X483" s="32"/>
      <c r="Y483" s="32"/>
      <c r="Z483" s="43"/>
      <c r="AA483" s="32"/>
      <c r="AB483" s="32"/>
      <c r="AC483" s="44"/>
      <c r="AD483" s="32"/>
      <c r="AE483" s="32"/>
      <c r="AF483" s="32"/>
      <c r="AG483" s="32"/>
      <c r="AH483" s="32"/>
      <c r="AI483" s="32">
        <v>500</v>
      </c>
      <c r="AJ483" s="32"/>
      <c r="AK483" s="32"/>
      <c r="AL483" s="32"/>
      <c r="AM483" s="32"/>
      <c r="AN483" s="32">
        <v>0</v>
      </c>
      <c r="AO483" s="43"/>
      <c r="AP483" s="32"/>
      <c r="AQ483" s="32"/>
      <c r="AR483" s="32">
        <v>0</v>
      </c>
      <c r="AS483" s="32"/>
      <c r="AT483" s="32"/>
      <c r="AU483" s="32"/>
      <c r="AV483" s="32">
        <v>300</v>
      </c>
      <c r="AW483" s="32"/>
      <c r="AX483" s="32"/>
      <c r="AY483" s="32"/>
      <c r="AZ483" s="32"/>
      <c r="BA483" s="32"/>
      <c r="BB483" s="32"/>
      <c r="BC483" s="32"/>
      <c r="BD483" s="32"/>
      <c r="BE483" s="39"/>
      <c r="BF483" s="40">
        <v>0</v>
      </c>
      <c r="BG483" s="40">
        <v>2940</v>
      </c>
      <c r="BH483" s="40">
        <f t="shared" si="22"/>
        <v>2352000</v>
      </c>
      <c r="BI483" s="41"/>
      <c r="BJ483" s="315" t="s">
        <v>6327</v>
      </c>
      <c r="BK483" s="42"/>
    </row>
    <row r="484" spans="1:63" ht="264" customHeight="1">
      <c r="A484" s="28">
        <v>475</v>
      </c>
      <c r="B484" s="29" t="s">
        <v>1989</v>
      </c>
      <c r="C484" s="29" t="s">
        <v>1990</v>
      </c>
      <c r="D484" s="29"/>
      <c r="E484" s="29"/>
      <c r="F484" s="29" t="s">
        <v>1991</v>
      </c>
      <c r="G484" s="29"/>
      <c r="H484" s="30"/>
      <c r="I484" s="28" t="s">
        <v>1337</v>
      </c>
      <c r="J484" s="28"/>
      <c r="K484" s="28"/>
      <c r="L484" s="31"/>
      <c r="M484" s="31"/>
      <c r="N484" s="32"/>
      <c r="O484" s="32">
        <v>0</v>
      </c>
      <c r="P484" s="32">
        <f t="shared" si="21"/>
        <v>0</v>
      </c>
      <c r="Q484" s="33">
        <v>300</v>
      </c>
      <c r="R484" s="34">
        <f t="shared" si="23"/>
        <v>350</v>
      </c>
      <c r="S484" s="32"/>
      <c r="T484" s="32"/>
      <c r="U484" s="32"/>
      <c r="V484" s="32"/>
      <c r="W484" s="32"/>
      <c r="X484" s="32"/>
      <c r="Y484" s="32"/>
      <c r="Z484" s="43"/>
      <c r="AA484" s="32"/>
      <c r="AB484" s="32"/>
      <c r="AC484" s="44"/>
      <c r="AD484" s="32"/>
      <c r="AE484" s="32"/>
      <c r="AF484" s="32"/>
      <c r="AG484" s="32"/>
      <c r="AH484" s="32"/>
      <c r="AI484" s="32">
        <v>200</v>
      </c>
      <c r="AJ484" s="32"/>
      <c r="AK484" s="32"/>
      <c r="AL484" s="32"/>
      <c r="AM484" s="32"/>
      <c r="AN484" s="32">
        <v>0</v>
      </c>
      <c r="AO484" s="43"/>
      <c r="AP484" s="32"/>
      <c r="AQ484" s="32"/>
      <c r="AR484" s="32">
        <v>0</v>
      </c>
      <c r="AS484" s="32"/>
      <c r="AT484" s="32"/>
      <c r="AU484" s="32"/>
      <c r="AV484" s="32">
        <v>150</v>
      </c>
      <c r="AW484" s="32"/>
      <c r="AX484" s="32"/>
      <c r="AY484" s="32"/>
      <c r="AZ484" s="32"/>
      <c r="BA484" s="32"/>
      <c r="BB484" s="32"/>
      <c r="BC484" s="32"/>
      <c r="BD484" s="32"/>
      <c r="BE484" s="39"/>
      <c r="BF484" s="40">
        <v>0</v>
      </c>
      <c r="BG484" s="40">
        <v>8300</v>
      </c>
      <c r="BH484" s="40">
        <f t="shared" si="22"/>
        <v>2905000</v>
      </c>
      <c r="BI484" s="41"/>
      <c r="BJ484" s="315" t="s">
        <v>6327</v>
      </c>
      <c r="BK484" s="42"/>
    </row>
    <row r="485" spans="1:63" ht="82.5" customHeight="1">
      <c r="A485" s="28">
        <v>476</v>
      </c>
      <c r="B485" s="29" t="s">
        <v>1992</v>
      </c>
      <c r="C485" s="29" t="s">
        <v>1993</v>
      </c>
      <c r="D485" s="29"/>
      <c r="E485" s="29" t="s">
        <v>1994</v>
      </c>
      <c r="F485" s="29" t="s">
        <v>1995</v>
      </c>
      <c r="G485" s="29"/>
      <c r="H485" s="30"/>
      <c r="I485" s="28" t="s">
        <v>1337</v>
      </c>
      <c r="J485" s="28"/>
      <c r="K485" s="28"/>
      <c r="L485" s="31">
        <v>300</v>
      </c>
      <c r="M485" s="31">
        <v>400</v>
      </c>
      <c r="N485" s="32"/>
      <c r="O485" s="32">
        <v>400</v>
      </c>
      <c r="P485" s="32">
        <f t="shared" si="21"/>
        <v>400</v>
      </c>
      <c r="Q485" s="33">
        <v>2000</v>
      </c>
      <c r="R485" s="34">
        <f t="shared" si="23"/>
        <v>2000</v>
      </c>
      <c r="S485" s="32"/>
      <c r="T485" s="32"/>
      <c r="U485" s="32"/>
      <c r="V485" s="32"/>
      <c r="W485" s="32"/>
      <c r="X485" s="32"/>
      <c r="Y485" s="32"/>
      <c r="Z485" s="43"/>
      <c r="AA485" s="32"/>
      <c r="AB485" s="32"/>
      <c r="AC485" s="44"/>
      <c r="AD485" s="32"/>
      <c r="AE485" s="32"/>
      <c r="AF485" s="32"/>
      <c r="AG485" s="32"/>
      <c r="AH485" s="32"/>
      <c r="AI485" s="32"/>
      <c r="AJ485" s="32"/>
      <c r="AK485" s="32"/>
      <c r="AL485" s="32"/>
      <c r="AM485" s="32">
        <v>2000</v>
      </c>
      <c r="AN485" s="32">
        <v>0</v>
      </c>
      <c r="AO485" s="43"/>
      <c r="AP485" s="32"/>
      <c r="AQ485" s="32"/>
      <c r="AR485" s="32">
        <v>0</v>
      </c>
      <c r="AS485" s="32"/>
      <c r="AT485" s="32"/>
      <c r="AU485" s="32"/>
      <c r="AV485" s="32"/>
      <c r="AW485" s="32"/>
      <c r="AX485" s="32"/>
      <c r="AY485" s="32"/>
      <c r="AZ485" s="32"/>
      <c r="BA485" s="32"/>
      <c r="BB485" s="32"/>
      <c r="BC485" s="32"/>
      <c r="BD485" s="32"/>
      <c r="BE485" s="39"/>
      <c r="BF485" s="40">
        <v>0</v>
      </c>
      <c r="BG485" s="40">
        <v>5500</v>
      </c>
      <c r="BH485" s="40">
        <f t="shared" si="22"/>
        <v>11000000</v>
      </c>
      <c r="BI485" s="41"/>
      <c r="BJ485" s="315" t="s">
        <v>6326</v>
      </c>
      <c r="BK485" s="42"/>
    </row>
    <row r="486" spans="1:63" ht="66" customHeight="1">
      <c r="A486" s="28">
        <v>477</v>
      </c>
      <c r="B486" s="29" t="s">
        <v>1996</v>
      </c>
      <c r="C486" s="29" t="s">
        <v>1997</v>
      </c>
      <c r="D486" s="29"/>
      <c r="E486" s="29" t="s">
        <v>1997</v>
      </c>
      <c r="F486" s="29" t="s">
        <v>1998</v>
      </c>
      <c r="G486" s="29"/>
      <c r="H486" s="30"/>
      <c r="I486" s="28" t="s">
        <v>84</v>
      </c>
      <c r="J486" s="28"/>
      <c r="K486" s="28"/>
      <c r="L486" s="31"/>
      <c r="M486" s="31"/>
      <c r="N486" s="32"/>
      <c r="O486" s="32">
        <v>0</v>
      </c>
      <c r="P486" s="32">
        <f t="shared" si="21"/>
        <v>0</v>
      </c>
      <c r="Q486" s="33">
        <v>1</v>
      </c>
      <c r="R486" s="34">
        <f t="shared" si="23"/>
        <v>2</v>
      </c>
      <c r="S486" s="32"/>
      <c r="T486" s="32"/>
      <c r="U486" s="32"/>
      <c r="V486" s="32"/>
      <c r="W486" s="32"/>
      <c r="X486" s="32"/>
      <c r="Y486" s="32"/>
      <c r="Z486" s="43"/>
      <c r="AA486" s="32"/>
      <c r="AB486" s="32"/>
      <c r="AC486" s="44"/>
      <c r="AD486" s="32"/>
      <c r="AE486" s="32"/>
      <c r="AF486" s="32"/>
      <c r="AG486" s="37">
        <v>2</v>
      </c>
      <c r="AH486" s="32"/>
      <c r="AI486" s="32"/>
      <c r="AJ486" s="32"/>
      <c r="AK486" s="32"/>
      <c r="AL486" s="32"/>
      <c r="AM486" s="32"/>
      <c r="AN486" s="32">
        <v>0</v>
      </c>
      <c r="AO486" s="43"/>
      <c r="AP486" s="32"/>
      <c r="AQ486" s="32"/>
      <c r="AR486" s="32">
        <v>0</v>
      </c>
      <c r="AS486" s="32"/>
      <c r="AT486" s="32"/>
      <c r="AU486" s="32"/>
      <c r="AV486" s="32"/>
      <c r="AW486" s="32"/>
      <c r="AX486" s="32"/>
      <c r="AY486" s="32"/>
      <c r="AZ486" s="32"/>
      <c r="BA486" s="32"/>
      <c r="BB486" s="32"/>
      <c r="BC486" s="32"/>
      <c r="BD486" s="32"/>
      <c r="BE486" s="39"/>
      <c r="BF486" s="40">
        <v>0</v>
      </c>
      <c r="BG486" s="40">
        <v>9990000</v>
      </c>
      <c r="BH486" s="40">
        <f t="shared" si="22"/>
        <v>19980000</v>
      </c>
      <c r="BI486" s="41"/>
      <c r="BJ486" s="315" t="s">
        <v>6326</v>
      </c>
      <c r="BK486" s="42"/>
    </row>
    <row r="487" spans="1:63" ht="66" customHeight="1">
      <c r="A487" s="28">
        <v>478</v>
      </c>
      <c r="B487" s="29" t="s">
        <v>1999</v>
      </c>
      <c r="C487" s="29" t="s">
        <v>2000</v>
      </c>
      <c r="D487" s="29"/>
      <c r="E487" s="29" t="s">
        <v>2000</v>
      </c>
      <c r="F487" s="29" t="s">
        <v>2001</v>
      </c>
      <c r="G487" s="29"/>
      <c r="H487" s="30"/>
      <c r="I487" s="28" t="s">
        <v>84</v>
      </c>
      <c r="J487" s="28"/>
      <c r="K487" s="28"/>
      <c r="L487" s="31"/>
      <c r="M487" s="31"/>
      <c r="N487" s="32"/>
      <c r="O487" s="32">
        <v>0</v>
      </c>
      <c r="P487" s="32">
        <f t="shared" si="21"/>
        <v>0</v>
      </c>
      <c r="Q487" s="33">
        <v>1</v>
      </c>
      <c r="R487" s="34">
        <f t="shared" si="23"/>
        <v>2</v>
      </c>
      <c r="S487" s="32"/>
      <c r="T487" s="32"/>
      <c r="U487" s="32"/>
      <c r="V487" s="32"/>
      <c r="W487" s="32"/>
      <c r="X487" s="32"/>
      <c r="Y487" s="32"/>
      <c r="Z487" s="43"/>
      <c r="AA487" s="32"/>
      <c r="AB487" s="32"/>
      <c r="AC487" s="44"/>
      <c r="AD487" s="32"/>
      <c r="AE487" s="32"/>
      <c r="AF487" s="32"/>
      <c r="AG487" s="37">
        <v>2</v>
      </c>
      <c r="AH487" s="32"/>
      <c r="AI487" s="32"/>
      <c r="AJ487" s="32"/>
      <c r="AK487" s="32"/>
      <c r="AL487" s="32"/>
      <c r="AM487" s="32"/>
      <c r="AN487" s="32">
        <v>0</v>
      </c>
      <c r="AO487" s="43"/>
      <c r="AP487" s="32"/>
      <c r="AQ487" s="32"/>
      <c r="AR487" s="32">
        <v>0</v>
      </c>
      <c r="AS487" s="32"/>
      <c r="AT487" s="32"/>
      <c r="AU487" s="32"/>
      <c r="AV487" s="32"/>
      <c r="AW487" s="32"/>
      <c r="AX487" s="32"/>
      <c r="AY487" s="32"/>
      <c r="AZ487" s="32"/>
      <c r="BA487" s="32"/>
      <c r="BB487" s="32"/>
      <c r="BC487" s="32"/>
      <c r="BD487" s="32"/>
      <c r="BE487" s="39"/>
      <c r="BF487" s="40">
        <v>0</v>
      </c>
      <c r="BG487" s="40">
        <v>10250000</v>
      </c>
      <c r="BH487" s="40">
        <f t="shared" si="22"/>
        <v>20500000</v>
      </c>
      <c r="BI487" s="41"/>
      <c r="BJ487" s="315" t="s">
        <v>6326</v>
      </c>
      <c r="BK487" s="42"/>
    </row>
    <row r="488" spans="1:63" ht="99" customHeight="1">
      <c r="A488" s="28">
        <v>479</v>
      </c>
      <c r="B488" s="29" t="s">
        <v>2002</v>
      </c>
      <c r="C488" s="29" t="s">
        <v>2003</v>
      </c>
      <c r="D488" s="29"/>
      <c r="E488" s="29" t="s">
        <v>2004</v>
      </c>
      <c r="F488" s="29" t="s">
        <v>2005</v>
      </c>
      <c r="G488" s="29"/>
      <c r="H488" s="30"/>
      <c r="I488" s="28" t="s">
        <v>379</v>
      </c>
      <c r="J488" s="28"/>
      <c r="K488" s="28"/>
      <c r="L488" s="31">
        <v>60</v>
      </c>
      <c r="M488" s="31">
        <v>40</v>
      </c>
      <c r="N488" s="32"/>
      <c r="O488" s="32">
        <v>80</v>
      </c>
      <c r="P488" s="32">
        <f t="shared" si="21"/>
        <v>80</v>
      </c>
      <c r="Q488" s="33">
        <v>100</v>
      </c>
      <c r="R488" s="34">
        <f t="shared" si="23"/>
        <v>100</v>
      </c>
      <c r="S488" s="32"/>
      <c r="T488" s="32"/>
      <c r="U488" s="32"/>
      <c r="V488" s="32"/>
      <c r="W488" s="32"/>
      <c r="X488" s="32"/>
      <c r="Y488" s="32"/>
      <c r="Z488" s="43"/>
      <c r="AA488" s="32"/>
      <c r="AB488" s="32"/>
      <c r="AC488" s="44"/>
      <c r="AD488" s="32"/>
      <c r="AE488" s="32"/>
      <c r="AF488" s="32"/>
      <c r="AG488" s="32"/>
      <c r="AH488" s="32"/>
      <c r="AI488" s="32"/>
      <c r="AJ488" s="32"/>
      <c r="AK488" s="32"/>
      <c r="AL488" s="32"/>
      <c r="AM488" s="32">
        <v>100</v>
      </c>
      <c r="AN488" s="32">
        <v>0</v>
      </c>
      <c r="AO488" s="43"/>
      <c r="AP488" s="32"/>
      <c r="AQ488" s="32"/>
      <c r="AR488" s="32">
        <v>0</v>
      </c>
      <c r="AS488" s="32"/>
      <c r="AT488" s="32"/>
      <c r="AU488" s="32"/>
      <c r="AV488" s="32"/>
      <c r="AW488" s="32"/>
      <c r="AX488" s="32"/>
      <c r="AY488" s="32"/>
      <c r="AZ488" s="32"/>
      <c r="BA488" s="32"/>
      <c r="BB488" s="32"/>
      <c r="BC488" s="32"/>
      <c r="BD488" s="32"/>
      <c r="BE488" s="39"/>
      <c r="BF488" s="40">
        <v>0</v>
      </c>
      <c r="BG488" s="40">
        <v>126000</v>
      </c>
      <c r="BH488" s="40">
        <f t="shared" si="22"/>
        <v>12600000</v>
      </c>
      <c r="BI488" s="41"/>
      <c r="BJ488" s="315" t="s">
        <v>6326</v>
      </c>
      <c r="BK488" s="42"/>
    </row>
    <row r="489" spans="1:63" ht="132" customHeight="1">
      <c r="A489" s="28">
        <v>480</v>
      </c>
      <c r="B489" s="29" t="s">
        <v>2006</v>
      </c>
      <c r="C489" s="29" t="s">
        <v>2007</v>
      </c>
      <c r="D489" s="29"/>
      <c r="E489" s="29"/>
      <c r="F489" s="29" t="s">
        <v>2008</v>
      </c>
      <c r="G489" s="29"/>
      <c r="H489" s="30"/>
      <c r="I489" s="28" t="s">
        <v>2009</v>
      </c>
      <c r="J489" s="28"/>
      <c r="K489" s="28"/>
      <c r="L489" s="31"/>
      <c r="M489" s="31"/>
      <c r="N489" s="32"/>
      <c r="O489" s="32"/>
      <c r="P489" s="32">
        <f t="shared" si="21"/>
        <v>0</v>
      </c>
      <c r="Q489" s="33">
        <v>6</v>
      </c>
      <c r="R489" s="34">
        <f t="shared" si="23"/>
        <v>100</v>
      </c>
      <c r="S489" s="32"/>
      <c r="T489" s="32"/>
      <c r="U489" s="32"/>
      <c r="V489" s="32"/>
      <c r="W489" s="32"/>
      <c r="X489" s="32"/>
      <c r="Y489" s="32"/>
      <c r="Z489" s="43"/>
      <c r="AA489" s="32"/>
      <c r="AB489" s="32"/>
      <c r="AC489" s="44"/>
      <c r="AD489" s="32"/>
      <c r="AE489" s="32"/>
      <c r="AF489" s="32"/>
      <c r="AG489" s="32"/>
      <c r="AH489" s="32"/>
      <c r="AI489" s="32"/>
      <c r="AJ489" s="32"/>
      <c r="AK489" s="32"/>
      <c r="AL489" s="32">
        <v>100</v>
      </c>
      <c r="AM489" s="32"/>
      <c r="AN489" s="32">
        <v>0</v>
      </c>
      <c r="AO489" s="43"/>
      <c r="AP489" s="32"/>
      <c r="AQ489" s="32"/>
      <c r="AR489" s="32">
        <v>0</v>
      </c>
      <c r="AS489" s="32"/>
      <c r="AT489" s="32"/>
      <c r="AU489" s="32"/>
      <c r="AV489" s="32"/>
      <c r="AW489" s="32"/>
      <c r="AX489" s="32"/>
      <c r="AY489" s="32"/>
      <c r="AZ489" s="32"/>
      <c r="BA489" s="32"/>
      <c r="BB489" s="32"/>
      <c r="BC489" s="32"/>
      <c r="BD489" s="32"/>
      <c r="BE489" s="39" t="s">
        <v>607</v>
      </c>
      <c r="BF489" s="40">
        <v>0</v>
      </c>
      <c r="BG489" s="40">
        <v>36667</v>
      </c>
      <c r="BH489" s="40">
        <f t="shared" si="22"/>
        <v>3666700</v>
      </c>
      <c r="BI489" s="325" t="s">
        <v>6334</v>
      </c>
      <c r="BJ489" s="315" t="s">
        <v>6326</v>
      </c>
      <c r="BK489" s="42"/>
    </row>
    <row r="490" spans="1:63" ht="115.5" customHeight="1">
      <c r="A490" s="28">
        <v>481</v>
      </c>
      <c r="B490" s="29" t="s">
        <v>2010</v>
      </c>
      <c r="C490" s="29" t="s">
        <v>2011</v>
      </c>
      <c r="D490" s="29"/>
      <c r="E490" s="29"/>
      <c r="F490" s="29" t="s">
        <v>2012</v>
      </c>
      <c r="G490" s="29"/>
      <c r="H490" s="30"/>
      <c r="I490" s="28" t="s">
        <v>2013</v>
      </c>
      <c r="J490" s="28"/>
      <c r="K490" s="28"/>
      <c r="L490" s="31"/>
      <c r="M490" s="31"/>
      <c r="N490" s="32"/>
      <c r="O490" s="32"/>
      <c r="P490" s="32">
        <f t="shared" si="21"/>
        <v>0</v>
      </c>
      <c r="Q490" s="33">
        <v>5</v>
      </c>
      <c r="R490" s="34">
        <f t="shared" si="23"/>
        <v>20</v>
      </c>
      <c r="S490" s="32"/>
      <c r="T490" s="32"/>
      <c r="U490" s="32"/>
      <c r="V490" s="32"/>
      <c r="W490" s="32"/>
      <c r="X490" s="32"/>
      <c r="Y490" s="32"/>
      <c r="Z490" s="43"/>
      <c r="AA490" s="32"/>
      <c r="AB490" s="32"/>
      <c r="AC490" s="44"/>
      <c r="AD490" s="32"/>
      <c r="AE490" s="32"/>
      <c r="AF490" s="32"/>
      <c r="AG490" s="32"/>
      <c r="AH490" s="32"/>
      <c r="AI490" s="32"/>
      <c r="AJ490" s="32"/>
      <c r="AK490" s="32"/>
      <c r="AL490" s="32">
        <v>20</v>
      </c>
      <c r="AM490" s="32"/>
      <c r="AN490" s="32">
        <v>0</v>
      </c>
      <c r="AO490" s="43"/>
      <c r="AP490" s="32"/>
      <c r="AQ490" s="32"/>
      <c r="AR490" s="32">
        <v>0</v>
      </c>
      <c r="AS490" s="32"/>
      <c r="AT490" s="32"/>
      <c r="AU490" s="32"/>
      <c r="AV490" s="32"/>
      <c r="AW490" s="32"/>
      <c r="AX490" s="32"/>
      <c r="AY490" s="32"/>
      <c r="AZ490" s="32"/>
      <c r="BA490" s="32"/>
      <c r="BB490" s="32"/>
      <c r="BC490" s="32"/>
      <c r="BD490" s="32"/>
      <c r="BE490" s="39" t="s">
        <v>607</v>
      </c>
      <c r="BF490" s="40">
        <v>0</v>
      </c>
      <c r="BG490" s="40">
        <v>560000</v>
      </c>
      <c r="BH490" s="40">
        <f t="shared" si="22"/>
        <v>11200000</v>
      </c>
      <c r="BI490" s="41"/>
      <c r="BJ490" s="315" t="s">
        <v>6326</v>
      </c>
      <c r="BK490" s="42"/>
    </row>
    <row r="491" spans="1:63" ht="132" customHeight="1">
      <c r="A491" s="28">
        <v>482</v>
      </c>
      <c r="B491" s="29" t="s">
        <v>2014</v>
      </c>
      <c r="C491" s="29" t="s">
        <v>2015</v>
      </c>
      <c r="D491" s="29"/>
      <c r="E491" s="29"/>
      <c r="F491" s="29" t="s">
        <v>2016</v>
      </c>
      <c r="G491" s="29"/>
      <c r="H491" s="30"/>
      <c r="I491" s="28" t="s">
        <v>2009</v>
      </c>
      <c r="J491" s="28"/>
      <c r="K491" s="28"/>
      <c r="L491" s="31"/>
      <c r="M491" s="31"/>
      <c r="N491" s="32"/>
      <c r="O491" s="32"/>
      <c r="P491" s="32">
        <f t="shared" si="21"/>
        <v>0</v>
      </c>
      <c r="Q491" s="33">
        <v>2</v>
      </c>
      <c r="R491" s="34">
        <f t="shared" si="23"/>
        <v>22</v>
      </c>
      <c r="S491" s="32"/>
      <c r="T491" s="32"/>
      <c r="U491" s="32"/>
      <c r="V491" s="32"/>
      <c r="W491" s="32"/>
      <c r="X491" s="32"/>
      <c r="Y491" s="32"/>
      <c r="Z491" s="43"/>
      <c r="AA491" s="32"/>
      <c r="AB491" s="32"/>
      <c r="AC491" s="44"/>
      <c r="AD491" s="32"/>
      <c r="AE491" s="32"/>
      <c r="AF491" s="32"/>
      <c r="AG491" s="32"/>
      <c r="AH491" s="32"/>
      <c r="AI491" s="32"/>
      <c r="AJ491" s="32"/>
      <c r="AK491" s="32">
        <v>2</v>
      </c>
      <c r="AL491" s="32">
        <v>20</v>
      </c>
      <c r="AM491" s="32"/>
      <c r="AN491" s="32">
        <v>0</v>
      </c>
      <c r="AO491" s="43"/>
      <c r="AP491" s="32"/>
      <c r="AQ491" s="32"/>
      <c r="AR491" s="32">
        <v>0</v>
      </c>
      <c r="AS491" s="32"/>
      <c r="AT491" s="32"/>
      <c r="AU491" s="32"/>
      <c r="AV491" s="32"/>
      <c r="AW491" s="32"/>
      <c r="AX491" s="32"/>
      <c r="AY491" s="32"/>
      <c r="AZ491" s="32"/>
      <c r="BA491" s="32"/>
      <c r="BB491" s="32"/>
      <c r="BC491" s="32"/>
      <c r="BD491" s="32"/>
      <c r="BE491" s="39" t="s">
        <v>607</v>
      </c>
      <c r="BF491" s="40">
        <v>0</v>
      </c>
      <c r="BG491" s="40">
        <v>99500</v>
      </c>
      <c r="BH491" s="40">
        <f t="shared" si="22"/>
        <v>2189000</v>
      </c>
      <c r="BI491" s="41"/>
      <c r="BJ491" s="315" t="s">
        <v>6328</v>
      </c>
      <c r="BK491" s="42"/>
    </row>
    <row r="492" spans="1:63" ht="99" customHeight="1">
      <c r="A492" s="28">
        <v>483</v>
      </c>
      <c r="B492" s="29" t="s">
        <v>2017</v>
      </c>
      <c r="C492" s="29" t="s">
        <v>2018</v>
      </c>
      <c r="D492" s="29"/>
      <c r="E492" s="29"/>
      <c r="F492" s="29" t="s">
        <v>2019</v>
      </c>
      <c r="G492" s="29"/>
      <c r="H492" s="30"/>
      <c r="I492" s="28" t="s">
        <v>2013</v>
      </c>
      <c r="J492" s="28"/>
      <c r="K492" s="28"/>
      <c r="L492" s="31"/>
      <c r="M492" s="31"/>
      <c r="N492" s="32"/>
      <c r="O492" s="32"/>
      <c r="P492" s="32">
        <f t="shared" si="21"/>
        <v>0</v>
      </c>
      <c r="Q492" s="33">
        <v>5</v>
      </c>
      <c r="R492" s="34">
        <f t="shared" si="23"/>
        <v>22</v>
      </c>
      <c r="S492" s="32"/>
      <c r="T492" s="32"/>
      <c r="U492" s="32"/>
      <c r="V492" s="32"/>
      <c r="W492" s="32"/>
      <c r="X492" s="32"/>
      <c r="Y492" s="32"/>
      <c r="Z492" s="43"/>
      <c r="AA492" s="32"/>
      <c r="AB492" s="32"/>
      <c r="AC492" s="44"/>
      <c r="AD492" s="32"/>
      <c r="AE492" s="32"/>
      <c r="AF492" s="32"/>
      <c r="AG492" s="32"/>
      <c r="AH492" s="32"/>
      <c r="AI492" s="32"/>
      <c r="AJ492" s="32"/>
      <c r="AK492" s="32">
        <v>2</v>
      </c>
      <c r="AL492" s="32">
        <v>20</v>
      </c>
      <c r="AM492" s="32"/>
      <c r="AN492" s="32">
        <v>0</v>
      </c>
      <c r="AO492" s="43"/>
      <c r="AP492" s="32"/>
      <c r="AQ492" s="32"/>
      <c r="AR492" s="32">
        <v>0</v>
      </c>
      <c r="AS492" s="32"/>
      <c r="AT492" s="32"/>
      <c r="AU492" s="32"/>
      <c r="AV492" s="32"/>
      <c r="AW492" s="32"/>
      <c r="AX492" s="32"/>
      <c r="AY492" s="32"/>
      <c r="AZ492" s="32"/>
      <c r="BA492" s="32"/>
      <c r="BB492" s="32"/>
      <c r="BC492" s="32"/>
      <c r="BD492" s="32"/>
      <c r="BE492" s="39" t="s">
        <v>2020</v>
      </c>
      <c r="BF492" s="40">
        <v>0</v>
      </c>
      <c r="BG492" s="40">
        <v>298935</v>
      </c>
      <c r="BH492" s="40">
        <f t="shared" si="22"/>
        <v>6576570</v>
      </c>
      <c r="BI492" s="41"/>
      <c r="BJ492" s="315" t="s">
        <v>6328</v>
      </c>
      <c r="BK492" s="42"/>
    </row>
    <row r="493" spans="1:63" ht="33" customHeight="1">
      <c r="A493" s="28">
        <v>484</v>
      </c>
      <c r="B493" s="29" t="s">
        <v>2021</v>
      </c>
      <c r="C493" s="29" t="s">
        <v>2022</v>
      </c>
      <c r="D493" s="29"/>
      <c r="E493" s="29" t="s">
        <v>2023</v>
      </c>
      <c r="F493" s="29" t="s">
        <v>2024</v>
      </c>
      <c r="G493" s="29"/>
      <c r="H493" s="30"/>
      <c r="I493" s="28" t="s">
        <v>84</v>
      </c>
      <c r="J493" s="28"/>
      <c r="K493" s="28"/>
      <c r="L493" s="31"/>
      <c r="M493" s="31"/>
      <c r="N493" s="32"/>
      <c r="O493" s="32">
        <v>0</v>
      </c>
      <c r="P493" s="32">
        <f t="shared" si="21"/>
        <v>0</v>
      </c>
      <c r="Q493" s="33">
        <v>150</v>
      </c>
      <c r="R493" s="34">
        <f t="shared" si="23"/>
        <v>150</v>
      </c>
      <c r="S493" s="32"/>
      <c r="T493" s="32"/>
      <c r="U493" s="32"/>
      <c r="V493" s="32"/>
      <c r="W493" s="32"/>
      <c r="X493" s="32"/>
      <c r="Y493" s="32"/>
      <c r="Z493" s="43"/>
      <c r="AA493" s="32"/>
      <c r="AB493" s="32"/>
      <c r="AC493" s="44"/>
      <c r="AD493" s="32"/>
      <c r="AE493" s="32"/>
      <c r="AF493" s="32">
        <v>150</v>
      </c>
      <c r="AG493" s="32"/>
      <c r="AH493" s="32"/>
      <c r="AI493" s="32"/>
      <c r="AJ493" s="32"/>
      <c r="AK493" s="32"/>
      <c r="AL493" s="32"/>
      <c r="AM493" s="32"/>
      <c r="AN493" s="32">
        <v>0</v>
      </c>
      <c r="AO493" s="43"/>
      <c r="AP493" s="32"/>
      <c r="AQ493" s="32"/>
      <c r="AR493" s="32">
        <v>0</v>
      </c>
      <c r="AS493" s="32"/>
      <c r="AT493" s="32"/>
      <c r="AU493" s="32"/>
      <c r="AV493" s="32"/>
      <c r="AW493" s="32"/>
      <c r="AX493" s="32"/>
      <c r="AY493" s="32"/>
      <c r="AZ493" s="32"/>
      <c r="BA493" s="32"/>
      <c r="BB493" s="32"/>
      <c r="BC493" s="32"/>
      <c r="BD493" s="32"/>
      <c r="BE493" s="39"/>
      <c r="BF493" s="40">
        <v>0</v>
      </c>
      <c r="BG493" s="40">
        <v>66549</v>
      </c>
      <c r="BH493" s="40">
        <f t="shared" si="22"/>
        <v>9982350</v>
      </c>
      <c r="BI493" s="41"/>
      <c r="BJ493" s="315" t="s">
        <v>6326</v>
      </c>
      <c r="BK493" s="42"/>
    </row>
    <row r="494" spans="1:63" ht="33" customHeight="1">
      <c r="A494" s="28">
        <v>485</v>
      </c>
      <c r="B494" s="29" t="s">
        <v>2025</v>
      </c>
      <c r="C494" s="29" t="s">
        <v>2026</v>
      </c>
      <c r="D494" s="29"/>
      <c r="E494" s="29" t="s">
        <v>2027</v>
      </c>
      <c r="F494" s="29" t="s">
        <v>2028</v>
      </c>
      <c r="G494" s="29"/>
      <c r="H494" s="30"/>
      <c r="I494" s="28" t="s">
        <v>84</v>
      </c>
      <c r="J494" s="28"/>
      <c r="K494" s="28"/>
      <c r="L494" s="31"/>
      <c r="M494" s="31"/>
      <c r="N494" s="32"/>
      <c r="O494" s="32">
        <v>0</v>
      </c>
      <c r="P494" s="32">
        <f t="shared" ref="P494:P557" si="24">N494+O494</f>
        <v>0</v>
      </c>
      <c r="Q494" s="33">
        <v>150</v>
      </c>
      <c r="R494" s="34">
        <f t="shared" si="23"/>
        <v>150</v>
      </c>
      <c r="S494" s="32"/>
      <c r="T494" s="32"/>
      <c r="U494" s="32"/>
      <c r="V494" s="32"/>
      <c r="W494" s="32"/>
      <c r="X494" s="32"/>
      <c r="Y494" s="32"/>
      <c r="Z494" s="43"/>
      <c r="AA494" s="32"/>
      <c r="AB494" s="32"/>
      <c r="AC494" s="44"/>
      <c r="AD494" s="32"/>
      <c r="AE494" s="32"/>
      <c r="AF494" s="32">
        <v>150</v>
      </c>
      <c r="AG494" s="32"/>
      <c r="AH494" s="32"/>
      <c r="AI494" s="32"/>
      <c r="AJ494" s="32"/>
      <c r="AK494" s="32"/>
      <c r="AL494" s="32"/>
      <c r="AM494" s="32"/>
      <c r="AN494" s="32">
        <v>0</v>
      </c>
      <c r="AO494" s="43"/>
      <c r="AP494" s="32"/>
      <c r="AQ494" s="32"/>
      <c r="AR494" s="32">
        <v>0</v>
      </c>
      <c r="AS494" s="32"/>
      <c r="AT494" s="32"/>
      <c r="AU494" s="32"/>
      <c r="AV494" s="32"/>
      <c r="AW494" s="32"/>
      <c r="AX494" s="32"/>
      <c r="AY494" s="32"/>
      <c r="AZ494" s="32"/>
      <c r="BA494" s="32"/>
      <c r="BB494" s="32"/>
      <c r="BC494" s="32"/>
      <c r="BD494" s="32"/>
      <c r="BE494" s="39"/>
      <c r="BF494" s="40">
        <v>0</v>
      </c>
      <c r="BG494" s="40">
        <v>66549</v>
      </c>
      <c r="BH494" s="40">
        <f t="shared" si="22"/>
        <v>9982350</v>
      </c>
      <c r="BI494" s="41"/>
      <c r="BJ494" s="315" t="s">
        <v>6326</v>
      </c>
      <c r="BK494" s="42"/>
    </row>
    <row r="495" spans="1:63" ht="16.5" customHeight="1">
      <c r="A495" s="28">
        <v>486</v>
      </c>
      <c r="B495" s="29" t="s">
        <v>2029</v>
      </c>
      <c r="C495" s="29" t="s">
        <v>2030</v>
      </c>
      <c r="D495" s="29"/>
      <c r="E495" s="29" t="s">
        <v>2030</v>
      </c>
      <c r="F495" s="29" t="s">
        <v>2031</v>
      </c>
      <c r="G495" s="29"/>
      <c r="H495" s="30"/>
      <c r="I495" s="28" t="s">
        <v>84</v>
      </c>
      <c r="J495" s="28"/>
      <c r="K495" s="28"/>
      <c r="L495" s="31"/>
      <c r="M495" s="31"/>
      <c r="N495" s="32"/>
      <c r="O495" s="32">
        <v>0</v>
      </c>
      <c r="P495" s="32">
        <f t="shared" si="24"/>
        <v>0</v>
      </c>
      <c r="Q495" s="33">
        <v>1520</v>
      </c>
      <c r="R495" s="34">
        <f t="shared" si="23"/>
        <v>490</v>
      </c>
      <c r="S495" s="32"/>
      <c r="T495" s="32"/>
      <c r="U495" s="32"/>
      <c r="V495" s="32"/>
      <c r="W495" s="32"/>
      <c r="X495" s="32"/>
      <c r="Y495" s="32"/>
      <c r="Z495" s="43"/>
      <c r="AA495" s="32"/>
      <c r="AB495" s="32">
        <v>50</v>
      </c>
      <c r="AC495" s="44"/>
      <c r="AD495" s="32"/>
      <c r="AE495" s="32"/>
      <c r="AF495" s="32"/>
      <c r="AG495" s="32"/>
      <c r="AH495" s="32"/>
      <c r="AI495" s="32"/>
      <c r="AJ495" s="32"/>
      <c r="AK495" s="32"/>
      <c r="AL495" s="32"/>
      <c r="AM495" s="32"/>
      <c r="AN495" s="32">
        <v>0</v>
      </c>
      <c r="AO495" s="43"/>
      <c r="AP495" s="32"/>
      <c r="AQ495" s="32"/>
      <c r="AR495" s="32">
        <v>0</v>
      </c>
      <c r="AS495" s="32"/>
      <c r="AT495" s="32">
        <v>440</v>
      </c>
      <c r="AU495" s="32"/>
      <c r="AV495" s="32"/>
      <c r="AW495" s="32"/>
      <c r="AX495" s="32"/>
      <c r="AY495" s="32"/>
      <c r="AZ495" s="32"/>
      <c r="BA495" s="32"/>
      <c r="BB495" s="32"/>
      <c r="BC495" s="32"/>
      <c r="BD495" s="32"/>
      <c r="BE495" s="39"/>
      <c r="BF495" s="40">
        <v>0</v>
      </c>
      <c r="BG495" s="40">
        <v>90300</v>
      </c>
      <c r="BH495" s="40">
        <f t="shared" si="22"/>
        <v>44247000</v>
      </c>
      <c r="BI495" s="41"/>
      <c r="BJ495" s="315" t="s">
        <v>6039</v>
      </c>
      <c r="BK495" s="42"/>
    </row>
    <row r="496" spans="1:63" ht="82.5" customHeight="1">
      <c r="A496" s="28">
        <v>487</v>
      </c>
      <c r="B496" s="29" t="s">
        <v>2032</v>
      </c>
      <c r="C496" s="29" t="s">
        <v>2033</v>
      </c>
      <c r="D496" s="29"/>
      <c r="E496" s="29" t="s">
        <v>2034</v>
      </c>
      <c r="F496" s="29" t="s">
        <v>2035</v>
      </c>
      <c r="G496" s="29"/>
      <c r="H496" s="30"/>
      <c r="I496" s="28" t="s">
        <v>84</v>
      </c>
      <c r="J496" s="28"/>
      <c r="K496" s="28"/>
      <c r="L496" s="31">
        <v>15</v>
      </c>
      <c r="M496" s="31"/>
      <c r="N496" s="32"/>
      <c r="O496" s="32">
        <v>0</v>
      </c>
      <c r="P496" s="32">
        <f t="shared" si="24"/>
        <v>0</v>
      </c>
      <c r="Q496" s="33">
        <v>300</v>
      </c>
      <c r="R496" s="34">
        <f t="shared" si="23"/>
        <v>250</v>
      </c>
      <c r="S496" s="32"/>
      <c r="T496" s="32"/>
      <c r="U496" s="32"/>
      <c r="V496" s="32"/>
      <c r="W496" s="32"/>
      <c r="X496" s="32"/>
      <c r="Y496" s="32"/>
      <c r="Z496" s="43"/>
      <c r="AA496" s="32"/>
      <c r="AB496" s="32"/>
      <c r="AC496" s="44"/>
      <c r="AD496" s="32"/>
      <c r="AE496" s="32"/>
      <c r="AF496" s="37">
        <v>250</v>
      </c>
      <c r="AG496" s="32"/>
      <c r="AH496" s="32"/>
      <c r="AI496" s="32"/>
      <c r="AJ496" s="32"/>
      <c r="AK496" s="32"/>
      <c r="AL496" s="32"/>
      <c r="AM496" s="32"/>
      <c r="AN496" s="32">
        <v>0</v>
      </c>
      <c r="AO496" s="43"/>
      <c r="AP496" s="32"/>
      <c r="AQ496" s="32"/>
      <c r="AR496" s="32">
        <v>0</v>
      </c>
      <c r="AS496" s="32"/>
      <c r="AT496" s="32"/>
      <c r="AU496" s="32"/>
      <c r="AV496" s="32"/>
      <c r="AW496" s="32"/>
      <c r="AX496" s="32"/>
      <c r="AY496" s="32"/>
      <c r="AZ496" s="32"/>
      <c r="BA496" s="32"/>
      <c r="BB496" s="32"/>
      <c r="BC496" s="32"/>
      <c r="BD496" s="32"/>
      <c r="BE496" s="39"/>
      <c r="BF496" s="40">
        <v>0</v>
      </c>
      <c r="BG496" s="40">
        <v>97125</v>
      </c>
      <c r="BH496" s="40">
        <f t="shared" si="22"/>
        <v>24281250</v>
      </c>
      <c r="BI496" s="41"/>
      <c r="BJ496" s="315" t="s">
        <v>6326</v>
      </c>
      <c r="BK496" s="42"/>
    </row>
    <row r="497" spans="1:63" ht="82.5" customHeight="1">
      <c r="A497" s="28">
        <v>488</v>
      </c>
      <c r="B497" s="29" t="s">
        <v>2036</v>
      </c>
      <c r="C497" s="29" t="s">
        <v>2037</v>
      </c>
      <c r="D497" s="29"/>
      <c r="E497" s="29" t="s">
        <v>2038</v>
      </c>
      <c r="F497" s="29" t="s">
        <v>2039</v>
      </c>
      <c r="G497" s="29"/>
      <c r="H497" s="30"/>
      <c r="I497" s="28" t="s">
        <v>84</v>
      </c>
      <c r="J497" s="28"/>
      <c r="K497" s="28"/>
      <c r="L497" s="31"/>
      <c r="M497" s="31"/>
      <c r="N497" s="32"/>
      <c r="O497" s="32">
        <v>0</v>
      </c>
      <c r="P497" s="32">
        <f t="shared" si="24"/>
        <v>0</v>
      </c>
      <c r="Q497" s="33">
        <v>120</v>
      </c>
      <c r="R497" s="34">
        <f t="shared" si="23"/>
        <v>120</v>
      </c>
      <c r="S497" s="32"/>
      <c r="T497" s="32"/>
      <c r="U497" s="32"/>
      <c r="V497" s="32"/>
      <c r="W497" s="32"/>
      <c r="X497" s="32"/>
      <c r="Y497" s="32"/>
      <c r="Z497" s="43"/>
      <c r="AA497" s="32"/>
      <c r="AB497" s="32"/>
      <c r="AC497" s="44"/>
      <c r="AD497" s="32"/>
      <c r="AE497" s="32"/>
      <c r="AF497" s="32">
        <v>120</v>
      </c>
      <c r="AG497" s="32"/>
      <c r="AH497" s="32"/>
      <c r="AI497" s="32"/>
      <c r="AJ497" s="32"/>
      <c r="AK497" s="32"/>
      <c r="AL497" s="32"/>
      <c r="AM497" s="32"/>
      <c r="AN497" s="32">
        <v>0</v>
      </c>
      <c r="AO497" s="43"/>
      <c r="AP497" s="32"/>
      <c r="AQ497" s="32"/>
      <c r="AR497" s="32">
        <v>0</v>
      </c>
      <c r="AS497" s="32"/>
      <c r="AT497" s="32"/>
      <c r="AU497" s="32"/>
      <c r="AV497" s="32"/>
      <c r="AW497" s="32"/>
      <c r="AX497" s="32"/>
      <c r="AY497" s="32"/>
      <c r="AZ497" s="32"/>
      <c r="BA497" s="32"/>
      <c r="BB497" s="32"/>
      <c r="BC497" s="32"/>
      <c r="BD497" s="32"/>
      <c r="BE497" s="39"/>
      <c r="BF497" s="40">
        <v>0</v>
      </c>
      <c r="BG497" s="40">
        <v>119700</v>
      </c>
      <c r="BH497" s="40">
        <f t="shared" si="22"/>
        <v>14364000</v>
      </c>
      <c r="BI497" s="41"/>
      <c r="BJ497" s="315" t="s">
        <v>6326</v>
      </c>
      <c r="BK497" s="42"/>
    </row>
    <row r="498" spans="1:63" ht="99" customHeight="1">
      <c r="A498" s="28">
        <v>489</v>
      </c>
      <c r="B498" s="29" t="s">
        <v>2040</v>
      </c>
      <c r="C498" s="29" t="s">
        <v>2041</v>
      </c>
      <c r="D498" s="29"/>
      <c r="E498" s="29"/>
      <c r="F498" s="29" t="s">
        <v>2042</v>
      </c>
      <c r="G498" s="29"/>
      <c r="H498" s="30"/>
      <c r="I498" s="28" t="s">
        <v>84</v>
      </c>
      <c r="J498" s="28"/>
      <c r="K498" s="28"/>
      <c r="L498" s="31">
        <v>3</v>
      </c>
      <c r="M498" s="31">
        <v>0</v>
      </c>
      <c r="N498" s="32"/>
      <c r="O498" s="32">
        <v>1</v>
      </c>
      <c r="P498" s="32">
        <f t="shared" si="24"/>
        <v>1</v>
      </c>
      <c r="Q498" s="33">
        <v>320</v>
      </c>
      <c r="R498" s="34">
        <f t="shared" si="23"/>
        <v>300</v>
      </c>
      <c r="S498" s="32"/>
      <c r="T498" s="32"/>
      <c r="U498" s="32"/>
      <c r="V498" s="32"/>
      <c r="W498" s="32"/>
      <c r="X498" s="32"/>
      <c r="Y498" s="32"/>
      <c r="Z498" s="43"/>
      <c r="AA498" s="32"/>
      <c r="AB498" s="32"/>
      <c r="AC498" s="44"/>
      <c r="AD498" s="32"/>
      <c r="AE498" s="32"/>
      <c r="AF498" s="117">
        <v>300</v>
      </c>
      <c r="AG498" s="32"/>
      <c r="AH498" s="32"/>
      <c r="AI498" s="32"/>
      <c r="AJ498" s="32"/>
      <c r="AK498" s="32"/>
      <c r="AL498" s="32"/>
      <c r="AM498" s="32"/>
      <c r="AN498" s="32">
        <v>0</v>
      </c>
      <c r="AO498" s="43"/>
      <c r="AP498" s="32"/>
      <c r="AQ498" s="32"/>
      <c r="AR498" s="32">
        <v>0</v>
      </c>
      <c r="AS498" s="32"/>
      <c r="AT498" s="32"/>
      <c r="AU498" s="32"/>
      <c r="AV498" s="32"/>
      <c r="AW498" s="32"/>
      <c r="AX498" s="32"/>
      <c r="AY498" s="32"/>
      <c r="AZ498" s="32"/>
      <c r="BA498" s="32"/>
      <c r="BB498" s="32"/>
      <c r="BC498" s="32"/>
      <c r="BD498" s="32"/>
      <c r="BE498" s="39"/>
      <c r="BF498" s="40">
        <v>0</v>
      </c>
      <c r="BG498" s="40">
        <v>29000</v>
      </c>
      <c r="BH498" s="40">
        <f t="shared" si="22"/>
        <v>8700000</v>
      </c>
      <c r="BI498" s="41"/>
      <c r="BJ498" s="315" t="s">
        <v>6326</v>
      </c>
      <c r="BK498" s="42"/>
    </row>
    <row r="499" spans="1:63" ht="66" customHeight="1">
      <c r="A499" s="28">
        <v>490</v>
      </c>
      <c r="B499" s="29" t="s">
        <v>2043</v>
      </c>
      <c r="C499" s="29" t="s">
        <v>2044</v>
      </c>
      <c r="D499" s="29"/>
      <c r="E499" s="29" t="s">
        <v>2045</v>
      </c>
      <c r="F499" s="29" t="s">
        <v>2046</v>
      </c>
      <c r="G499" s="29"/>
      <c r="H499" s="30"/>
      <c r="I499" s="28" t="s">
        <v>84</v>
      </c>
      <c r="J499" s="28"/>
      <c r="K499" s="28"/>
      <c r="L499" s="31"/>
      <c r="M499" s="31"/>
      <c r="N499" s="32"/>
      <c r="O499" s="32">
        <v>36</v>
      </c>
      <c r="P499" s="32">
        <f t="shared" si="24"/>
        <v>36</v>
      </c>
      <c r="Q499" s="33">
        <v>100</v>
      </c>
      <c r="R499" s="34">
        <f t="shared" si="23"/>
        <v>50</v>
      </c>
      <c r="S499" s="32"/>
      <c r="T499" s="32"/>
      <c r="U499" s="32"/>
      <c r="V499" s="32"/>
      <c r="W499" s="32"/>
      <c r="X499" s="32"/>
      <c r="Y499" s="32"/>
      <c r="Z499" s="43"/>
      <c r="AA499" s="32"/>
      <c r="AB499" s="32"/>
      <c r="AC499" s="44"/>
      <c r="AD499" s="32"/>
      <c r="AE499" s="32"/>
      <c r="AF499" s="32"/>
      <c r="AG499" s="37">
        <v>50</v>
      </c>
      <c r="AH499" s="32"/>
      <c r="AI499" s="32"/>
      <c r="AJ499" s="32"/>
      <c r="AK499" s="32"/>
      <c r="AL499" s="32"/>
      <c r="AM499" s="32"/>
      <c r="AN499" s="32">
        <v>0</v>
      </c>
      <c r="AO499" s="43"/>
      <c r="AP499" s="32"/>
      <c r="AQ499" s="32"/>
      <c r="AR499" s="32">
        <v>0</v>
      </c>
      <c r="AS499" s="32"/>
      <c r="AT499" s="32"/>
      <c r="AU499" s="32"/>
      <c r="AV499" s="32"/>
      <c r="AW499" s="32"/>
      <c r="AX499" s="32"/>
      <c r="AY499" s="32"/>
      <c r="AZ499" s="32"/>
      <c r="BA499" s="32"/>
      <c r="BB499" s="32"/>
      <c r="BC499" s="32"/>
      <c r="BD499" s="32"/>
      <c r="BE499" s="39"/>
      <c r="BF499" s="40">
        <v>0</v>
      </c>
      <c r="BG499" s="40">
        <v>3800000</v>
      </c>
      <c r="BH499" s="40">
        <f t="shared" si="22"/>
        <v>190000000</v>
      </c>
      <c r="BI499" s="41"/>
      <c r="BJ499" s="315" t="s">
        <v>6326</v>
      </c>
      <c r="BK499" s="42"/>
    </row>
    <row r="500" spans="1:63" ht="99" customHeight="1">
      <c r="A500" s="28">
        <v>491</v>
      </c>
      <c r="B500" s="29" t="s">
        <v>2047</v>
      </c>
      <c r="C500" s="29" t="s">
        <v>2048</v>
      </c>
      <c r="D500" s="29"/>
      <c r="E500" s="29" t="s">
        <v>2049</v>
      </c>
      <c r="F500" s="29" t="s">
        <v>2050</v>
      </c>
      <c r="G500" s="29"/>
      <c r="H500" s="30"/>
      <c r="I500" s="28" t="s">
        <v>84</v>
      </c>
      <c r="J500" s="28"/>
      <c r="K500" s="28"/>
      <c r="L500" s="31"/>
      <c r="M500" s="31"/>
      <c r="N500" s="32"/>
      <c r="O500" s="32">
        <v>54</v>
      </c>
      <c r="P500" s="32">
        <f t="shared" si="24"/>
        <v>54</v>
      </c>
      <c r="Q500" s="33">
        <v>100</v>
      </c>
      <c r="R500" s="34">
        <f t="shared" si="23"/>
        <v>50</v>
      </c>
      <c r="S500" s="32"/>
      <c r="T500" s="32"/>
      <c r="U500" s="32"/>
      <c r="V500" s="32"/>
      <c r="W500" s="32"/>
      <c r="X500" s="32"/>
      <c r="Y500" s="32"/>
      <c r="Z500" s="43"/>
      <c r="AA500" s="32"/>
      <c r="AB500" s="32"/>
      <c r="AC500" s="44"/>
      <c r="AD500" s="32"/>
      <c r="AE500" s="32"/>
      <c r="AF500" s="32"/>
      <c r="AG500" s="37">
        <v>50</v>
      </c>
      <c r="AH500" s="32"/>
      <c r="AI500" s="32"/>
      <c r="AJ500" s="32"/>
      <c r="AK500" s="32"/>
      <c r="AL500" s="32"/>
      <c r="AM500" s="32"/>
      <c r="AN500" s="32">
        <v>0</v>
      </c>
      <c r="AO500" s="43"/>
      <c r="AP500" s="32"/>
      <c r="AQ500" s="32"/>
      <c r="AR500" s="32">
        <v>0</v>
      </c>
      <c r="AS500" s="32"/>
      <c r="AT500" s="32"/>
      <c r="AU500" s="32"/>
      <c r="AV500" s="32"/>
      <c r="AW500" s="32"/>
      <c r="AX500" s="32"/>
      <c r="AY500" s="32"/>
      <c r="AZ500" s="32"/>
      <c r="BA500" s="32"/>
      <c r="BB500" s="32"/>
      <c r="BC500" s="32"/>
      <c r="BD500" s="32"/>
      <c r="BE500" s="39"/>
      <c r="BF500" s="40">
        <v>0</v>
      </c>
      <c r="BG500" s="40">
        <v>5300000</v>
      </c>
      <c r="BH500" s="40">
        <f t="shared" si="22"/>
        <v>265000000</v>
      </c>
      <c r="BI500" s="41"/>
      <c r="BJ500" s="315" t="s">
        <v>6326</v>
      </c>
      <c r="BK500" s="42"/>
    </row>
    <row r="501" spans="1:63" ht="33" customHeight="1">
      <c r="A501" s="28">
        <v>492</v>
      </c>
      <c r="B501" s="29" t="s">
        <v>2051</v>
      </c>
      <c r="C501" s="29" t="s">
        <v>2052</v>
      </c>
      <c r="D501" s="29"/>
      <c r="E501" s="29" t="s">
        <v>2053</v>
      </c>
      <c r="F501" s="29" t="s">
        <v>2054</v>
      </c>
      <c r="G501" s="113" t="s">
        <v>2055</v>
      </c>
      <c r="H501" s="30"/>
      <c r="I501" s="28" t="s">
        <v>84</v>
      </c>
      <c r="J501" s="28"/>
      <c r="K501" s="28"/>
      <c r="L501" s="31"/>
      <c r="M501" s="31"/>
      <c r="N501" s="32"/>
      <c r="O501" s="32">
        <v>0</v>
      </c>
      <c r="P501" s="32">
        <f t="shared" si="24"/>
        <v>0</v>
      </c>
      <c r="Q501" s="33">
        <v>300</v>
      </c>
      <c r="R501" s="34">
        <f t="shared" si="23"/>
        <v>500</v>
      </c>
      <c r="S501" s="32"/>
      <c r="T501" s="32"/>
      <c r="U501" s="32"/>
      <c r="V501" s="32"/>
      <c r="W501" s="32">
        <v>500</v>
      </c>
      <c r="X501" s="32"/>
      <c r="Y501" s="32"/>
      <c r="Z501" s="43"/>
      <c r="AA501" s="32"/>
      <c r="AB501" s="32"/>
      <c r="AC501" s="44"/>
      <c r="AD501" s="32"/>
      <c r="AE501" s="32"/>
      <c r="AF501" s="32"/>
      <c r="AG501" s="32"/>
      <c r="AH501" s="32"/>
      <c r="AI501" s="32"/>
      <c r="AJ501" s="32"/>
      <c r="AK501" s="32"/>
      <c r="AL501" s="32"/>
      <c r="AM501" s="32"/>
      <c r="AN501" s="32">
        <v>0</v>
      </c>
      <c r="AO501" s="43"/>
      <c r="AP501" s="32"/>
      <c r="AQ501" s="32"/>
      <c r="AR501" s="32">
        <v>0</v>
      </c>
      <c r="AS501" s="32"/>
      <c r="AT501" s="32"/>
      <c r="AU501" s="32"/>
      <c r="AV501" s="32"/>
      <c r="AW501" s="32"/>
      <c r="AX501" s="32"/>
      <c r="AY501" s="32"/>
      <c r="AZ501" s="32"/>
      <c r="BA501" s="32"/>
      <c r="BB501" s="32"/>
      <c r="BC501" s="32"/>
      <c r="BD501" s="32"/>
      <c r="BE501" s="39"/>
      <c r="BF501" s="40">
        <v>0</v>
      </c>
      <c r="BG501" s="40">
        <v>19500</v>
      </c>
      <c r="BH501" s="40">
        <f t="shared" si="22"/>
        <v>9750000</v>
      </c>
      <c r="BI501" s="41"/>
      <c r="BJ501" s="315" t="s">
        <v>6039</v>
      </c>
      <c r="BK501" s="42"/>
    </row>
    <row r="502" spans="1:63" ht="165" customHeight="1">
      <c r="A502" s="28">
        <v>493</v>
      </c>
      <c r="B502" s="29" t="s">
        <v>2056</v>
      </c>
      <c r="C502" s="29" t="s">
        <v>2057</v>
      </c>
      <c r="D502" s="29"/>
      <c r="E502" s="29"/>
      <c r="F502" s="29" t="s">
        <v>2058</v>
      </c>
      <c r="G502" s="29"/>
      <c r="H502" s="30"/>
      <c r="I502" s="28" t="s">
        <v>2059</v>
      </c>
      <c r="J502" s="28"/>
      <c r="K502" s="28"/>
      <c r="L502" s="31"/>
      <c r="M502" s="31"/>
      <c r="N502" s="32"/>
      <c r="O502" s="32">
        <v>0</v>
      </c>
      <c r="P502" s="32">
        <f t="shared" si="24"/>
        <v>0</v>
      </c>
      <c r="Q502" s="33">
        <v>6000</v>
      </c>
      <c r="R502" s="34">
        <f t="shared" si="23"/>
        <v>7820</v>
      </c>
      <c r="S502" s="32"/>
      <c r="T502" s="32"/>
      <c r="U502" s="32"/>
      <c r="V502" s="32"/>
      <c r="W502" s="32"/>
      <c r="X502" s="32"/>
      <c r="Y502" s="32"/>
      <c r="Z502" s="43"/>
      <c r="AA502" s="32"/>
      <c r="AB502" s="32"/>
      <c r="AC502" s="44"/>
      <c r="AD502" s="32"/>
      <c r="AE502" s="32"/>
      <c r="AF502" s="32"/>
      <c r="AG502" s="32"/>
      <c r="AH502" s="32"/>
      <c r="AI502" s="32"/>
      <c r="AJ502" s="32"/>
      <c r="AK502" s="32"/>
      <c r="AL502" s="32"/>
      <c r="AM502" s="32"/>
      <c r="AN502" s="32">
        <v>0</v>
      </c>
      <c r="AO502" s="43"/>
      <c r="AP502" s="32"/>
      <c r="AQ502" s="32"/>
      <c r="AR502" s="32">
        <v>0</v>
      </c>
      <c r="AS502" s="32"/>
      <c r="AT502" s="32"/>
      <c r="AU502" s="32"/>
      <c r="AV502" s="32"/>
      <c r="AW502" s="32"/>
      <c r="AX502" s="32"/>
      <c r="AY502" s="32"/>
      <c r="AZ502" s="32"/>
      <c r="BA502" s="32"/>
      <c r="BB502" s="32"/>
      <c r="BC502" s="32">
        <v>7820</v>
      </c>
      <c r="BD502" s="32"/>
      <c r="BE502" s="118" t="s">
        <v>2060</v>
      </c>
      <c r="BF502" s="40">
        <v>0</v>
      </c>
      <c r="BG502" s="40">
        <v>900</v>
      </c>
      <c r="BH502" s="40">
        <f t="shared" si="22"/>
        <v>7038000</v>
      </c>
      <c r="BI502" s="41"/>
      <c r="BJ502" s="42" t="s">
        <v>6326</v>
      </c>
      <c r="BK502" s="42"/>
    </row>
    <row r="503" spans="1:63" ht="94.5" customHeight="1">
      <c r="A503" s="295">
        <v>494</v>
      </c>
      <c r="B503" s="294" t="s">
        <v>2061</v>
      </c>
      <c r="C503" s="294" t="s">
        <v>2062</v>
      </c>
      <c r="D503" s="29"/>
      <c r="E503" s="29"/>
      <c r="F503" s="294" t="s">
        <v>2063</v>
      </c>
      <c r="G503" s="294"/>
      <c r="H503" s="300"/>
      <c r="I503" s="295" t="s">
        <v>84</v>
      </c>
      <c r="J503" s="295"/>
      <c r="K503" s="295"/>
      <c r="L503" s="303">
        <v>20</v>
      </c>
      <c r="M503" s="303">
        <v>40</v>
      </c>
      <c r="N503" s="304"/>
      <c r="O503" s="304">
        <v>0</v>
      </c>
      <c r="P503" s="304">
        <f t="shared" si="24"/>
        <v>0</v>
      </c>
      <c r="Q503" s="317">
        <v>502</v>
      </c>
      <c r="R503" s="318">
        <f t="shared" si="23"/>
        <v>730</v>
      </c>
      <c r="S503" s="304"/>
      <c r="T503" s="304"/>
      <c r="U503" s="304"/>
      <c r="V503" s="304"/>
      <c r="W503" s="304"/>
      <c r="X503" s="304"/>
      <c r="Y503" s="304"/>
      <c r="Z503" s="319"/>
      <c r="AA503" s="304"/>
      <c r="AB503" s="304"/>
      <c r="AC503" s="219">
        <v>100</v>
      </c>
      <c r="AD503" s="304"/>
      <c r="AE503" s="304"/>
      <c r="AF503" s="304">
        <v>50</v>
      </c>
      <c r="AG503" s="304">
        <v>10</v>
      </c>
      <c r="AH503" s="304"/>
      <c r="AI503" s="304">
        <v>20</v>
      </c>
      <c r="AJ503" s="304"/>
      <c r="AK503" s="304">
        <v>100</v>
      </c>
      <c r="AL503" s="304"/>
      <c r="AM503" s="304"/>
      <c r="AN503" s="304">
        <v>0</v>
      </c>
      <c r="AO503" s="320">
        <v>100</v>
      </c>
      <c r="AP503" s="304"/>
      <c r="AQ503" s="304">
        <v>100</v>
      </c>
      <c r="AR503" s="304">
        <v>0</v>
      </c>
      <c r="AS503" s="304">
        <v>20</v>
      </c>
      <c r="AT503" s="304">
        <v>70</v>
      </c>
      <c r="AU503" s="304">
        <v>50</v>
      </c>
      <c r="AV503" s="304">
        <v>50</v>
      </c>
      <c r="AW503" s="304"/>
      <c r="AX503" s="304"/>
      <c r="AY503" s="304">
        <v>60</v>
      </c>
      <c r="AZ503" s="304"/>
      <c r="BA503" s="304"/>
      <c r="BB503" s="304"/>
      <c r="BC503" s="304"/>
      <c r="BD503" s="304"/>
      <c r="BE503" s="321"/>
      <c r="BF503" s="322">
        <v>0</v>
      </c>
      <c r="BG503" s="322">
        <v>21000</v>
      </c>
      <c r="BH503" s="322">
        <f t="shared" si="22"/>
        <v>15330000</v>
      </c>
      <c r="BI503" s="323"/>
      <c r="BJ503" s="42" t="s">
        <v>6039</v>
      </c>
      <c r="BK503" s="42"/>
    </row>
    <row r="504" spans="1:63" ht="82.5" customHeight="1">
      <c r="A504" s="28">
        <v>495</v>
      </c>
      <c r="B504" s="29" t="s">
        <v>2064</v>
      </c>
      <c r="C504" s="29" t="s">
        <v>2065</v>
      </c>
      <c r="D504" s="29"/>
      <c r="E504" s="29" t="s">
        <v>2066</v>
      </c>
      <c r="F504" s="29" t="s">
        <v>2067</v>
      </c>
      <c r="G504" s="29"/>
      <c r="H504" s="30"/>
      <c r="I504" s="28" t="s">
        <v>84</v>
      </c>
      <c r="J504" s="28"/>
      <c r="K504" s="28"/>
      <c r="L504" s="31">
        <v>112000</v>
      </c>
      <c r="M504" s="31">
        <f>35700+17242</f>
        <v>52942</v>
      </c>
      <c r="N504" s="32"/>
      <c r="O504" s="32">
        <v>18200</v>
      </c>
      <c r="P504" s="32">
        <f t="shared" si="24"/>
        <v>18200</v>
      </c>
      <c r="Q504" s="33">
        <v>292550</v>
      </c>
      <c r="R504" s="34">
        <f t="shared" si="23"/>
        <v>267930</v>
      </c>
      <c r="S504" s="32"/>
      <c r="T504" s="32"/>
      <c r="U504" s="32"/>
      <c r="V504" s="32"/>
      <c r="W504" s="32">
        <v>5500</v>
      </c>
      <c r="X504" s="32">
        <v>480</v>
      </c>
      <c r="Y504" s="32"/>
      <c r="Z504" s="54"/>
      <c r="AA504" s="32"/>
      <c r="AB504" s="32">
        <v>3000</v>
      </c>
      <c r="AC504" s="44"/>
      <c r="AD504" s="32">
        <v>2700</v>
      </c>
      <c r="AE504" s="32">
        <v>1000</v>
      </c>
      <c r="AF504" s="32">
        <v>500</v>
      </c>
      <c r="AG504" s="32">
        <v>1000</v>
      </c>
      <c r="AH504" s="32"/>
      <c r="AI504" s="32">
        <v>150000</v>
      </c>
      <c r="AJ504" s="32">
        <v>8000</v>
      </c>
      <c r="AK504" s="32"/>
      <c r="AL504" s="32">
        <v>10000</v>
      </c>
      <c r="AM504" s="32"/>
      <c r="AN504" s="32">
        <v>0</v>
      </c>
      <c r="AO504" s="77">
        <v>7000</v>
      </c>
      <c r="AP504" s="32">
        <v>8000</v>
      </c>
      <c r="AQ504" s="32"/>
      <c r="AR504" s="32">
        <v>0</v>
      </c>
      <c r="AS504" s="37">
        <v>15000</v>
      </c>
      <c r="AT504" s="32">
        <v>18000</v>
      </c>
      <c r="AU504" s="32">
        <v>10000</v>
      </c>
      <c r="AV504" s="32">
        <v>7000</v>
      </c>
      <c r="AW504" s="32"/>
      <c r="AX504" s="32"/>
      <c r="AY504" s="37">
        <v>5000</v>
      </c>
      <c r="AZ504" s="32"/>
      <c r="BA504" s="32"/>
      <c r="BB504" s="32"/>
      <c r="BC504" s="32">
        <v>13750</v>
      </c>
      <c r="BD504" s="32">
        <v>2000</v>
      </c>
      <c r="BE504" s="118" t="s">
        <v>278</v>
      </c>
      <c r="BF504" s="40">
        <v>0</v>
      </c>
      <c r="BG504" s="40">
        <v>521</v>
      </c>
      <c r="BH504" s="40">
        <f t="shared" si="22"/>
        <v>139591530</v>
      </c>
      <c r="BI504" s="41"/>
      <c r="BJ504" s="42" t="s">
        <v>6039</v>
      </c>
      <c r="BK504" s="42"/>
    </row>
    <row r="505" spans="1:63" ht="66" customHeight="1">
      <c r="A505" s="28">
        <v>496</v>
      </c>
      <c r="B505" s="29" t="s">
        <v>2068</v>
      </c>
      <c r="C505" s="29" t="s">
        <v>2069</v>
      </c>
      <c r="D505" s="29"/>
      <c r="E505" s="29" t="s">
        <v>2070</v>
      </c>
      <c r="F505" s="29" t="s">
        <v>2071</v>
      </c>
      <c r="G505" s="29"/>
      <c r="H505" s="30"/>
      <c r="I505" s="28" t="s">
        <v>84</v>
      </c>
      <c r="J505" s="28"/>
      <c r="K505" s="28"/>
      <c r="L505" s="31"/>
      <c r="M505" s="31"/>
      <c r="N505" s="32"/>
      <c r="O505" s="32">
        <v>0</v>
      </c>
      <c r="P505" s="32">
        <f t="shared" si="24"/>
        <v>0</v>
      </c>
      <c r="Q505" s="33">
        <v>50</v>
      </c>
      <c r="R505" s="34">
        <f t="shared" si="23"/>
        <v>115</v>
      </c>
      <c r="S505" s="32"/>
      <c r="T505" s="32"/>
      <c r="U505" s="32"/>
      <c r="V505" s="32"/>
      <c r="W505" s="32"/>
      <c r="X505" s="32"/>
      <c r="Y505" s="32"/>
      <c r="Z505" s="43"/>
      <c r="AA505" s="32"/>
      <c r="AB505" s="32"/>
      <c r="AC505" s="44"/>
      <c r="AD505" s="32"/>
      <c r="AE505" s="32"/>
      <c r="AF505" s="32"/>
      <c r="AG505" s="32"/>
      <c r="AH505" s="32"/>
      <c r="AI505" s="32">
        <v>50</v>
      </c>
      <c r="AJ505" s="32"/>
      <c r="AK505" s="32"/>
      <c r="AL505" s="32"/>
      <c r="AM505" s="32"/>
      <c r="AN505" s="32">
        <v>0</v>
      </c>
      <c r="AO505" s="60">
        <v>5</v>
      </c>
      <c r="AP505" s="32"/>
      <c r="AQ505" s="32"/>
      <c r="AR505" s="32">
        <v>0</v>
      </c>
      <c r="AS505" s="32"/>
      <c r="AT505" s="32">
        <v>40</v>
      </c>
      <c r="AU505" s="32">
        <v>10</v>
      </c>
      <c r="AV505" s="32">
        <v>10</v>
      </c>
      <c r="AW505" s="32"/>
      <c r="AX505" s="32"/>
      <c r="AY505" s="32"/>
      <c r="AZ505" s="32"/>
      <c r="BA505" s="32"/>
      <c r="BB505" s="32"/>
      <c r="BC505" s="32"/>
      <c r="BD505" s="32"/>
      <c r="BE505" s="39"/>
      <c r="BF505" s="40">
        <v>0</v>
      </c>
      <c r="BG505" s="40">
        <v>43050</v>
      </c>
      <c r="BH505" s="40">
        <f t="shared" si="22"/>
        <v>4950750</v>
      </c>
      <c r="BI505" s="41"/>
      <c r="BJ505" s="42" t="s">
        <v>6039</v>
      </c>
      <c r="BK505" s="42"/>
    </row>
    <row r="506" spans="1:63" ht="229.5" customHeight="1">
      <c r="A506" s="28">
        <v>497</v>
      </c>
      <c r="B506" s="29" t="s">
        <v>2072</v>
      </c>
      <c r="C506" s="29" t="s">
        <v>2073</v>
      </c>
      <c r="D506" s="29"/>
      <c r="E506" s="29" t="s">
        <v>2074</v>
      </c>
      <c r="F506" s="29" t="s">
        <v>2075</v>
      </c>
      <c r="G506" s="119" t="s">
        <v>2076</v>
      </c>
      <c r="H506" s="30"/>
      <c r="I506" s="28" t="s">
        <v>84</v>
      </c>
      <c r="J506" s="28"/>
      <c r="K506" s="28"/>
      <c r="L506" s="31"/>
      <c r="M506" s="31"/>
      <c r="N506" s="32"/>
      <c r="O506" s="32">
        <v>71</v>
      </c>
      <c r="P506" s="32">
        <f t="shared" si="24"/>
        <v>71</v>
      </c>
      <c r="Q506" s="33">
        <v>500</v>
      </c>
      <c r="R506" s="34">
        <f t="shared" si="23"/>
        <v>500</v>
      </c>
      <c r="S506" s="32"/>
      <c r="T506" s="32"/>
      <c r="U506" s="32"/>
      <c r="V506" s="32"/>
      <c r="W506" s="32"/>
      <c r="X506" s="32"/>
      <c r="Y506" s="32"/>
      <c r="Z506" s="43"/>
      <c r="AA506" s="32"/>
      <c r="AB506" s="32"/>
      <c r="AC506" s="78">
        <v>500</v>
      </c>
      <c r="AD506" s="32"/>
      <c r="AE506" s="32"/>
      <c r="AF506" s="32"/>
      <c r="AG506" s="32"/>
      <c r="AH506" s="32"/>
      <c r="AI506" s="32"/>
      <c r="AJ506" s="32"/>
      <c r="AK506" s="32"/>
      <c r="AL506" s="32"/>
      <c r="AM506" s="32"/>
      <c r="AN506" s="32">
        <v>0</v>
      </c>
      <c r="AO506" s="45"/>
      <c r="AP506" s="32"/>
      <c r="AQ506" s="32"/>
      <c r="AR506" s="32">
        <v>0</v>
      </c>
      <c r="AS506" s="32"/>
      <c r="AT506" s="32"/>
      <c r="AU506" s="32"/>
      <c r="AV506" s="32"/>
      <c r="AW506" s="32"/>
      <c r="AX506" s="32"/>
      <c r="AY506" s="32"/>
      <c r="AZ506" s="32"/>
      <c r="BA506" s="32"/>
      <c r="BB506" s="32"/>
      <c r="BC506" s="32"/>
      <c r="BD506" s="32"/>
      <c r="BE506" s="39"/>
      <c r="BF506" s="40">
        <v>0</v>
      </c>
      <c r="BG506" s="40">
        <v>1050000</v>
      </c>
      <c r="BH506" s="40">
        <f t="shared" si="22"/>
        <v>525000000</v>
      </c>
      <c r="BI506" s="41"/>
      <c r="BJ506" s="42" t="s">
        <v>6326</v>
      </c>
      <c r="BK506" s="42"/>
    </row>
    <row r="507" spans="1:63" ht="66" customHeight="1">
      <c r="A507" s="28">
        <v>498</v>
      </c>
      <c r="B507" s="29" t="s">
        <v>2077</v>
      </c>
      <c r="C507" s="29" t="s">
        <v>2078</v>
      </c>
      <c r="D507" s="29"/>
      <c r="E507" s="29" t="s">
        <v>2079</v>
      </c>
      <c r="F507" s="29" t="s">
        <v>2080</v>
      </c>
      <c r="G507" s="29"/>
      <c r="H507" s="30"/>
      <c r="I507" s="28" t="s">
        <v>84</v>
      </c>
      <c r="J507" s="28"/>
      <c r="K507" s="28"/>
      <c r="L507" s="31">
        <v>1000</v>
      </c>
      <c r="M507" s="31">
        <v>800</v>
      </c>
      <c r="N507" s="32"/>
      <c r="O507" s="32">
        <v>0</v>
      </c>
      <c r="P507" s="32">
        <f t="shared" si="24"/>
        <v>0</v>
      </c>
      <c r="Q507" s="33">
        <v>3100</v>
      </c>
      <c r="R507" s="34">
        <f t="shared" si="23"/>
        <v>10450</v>
      </c>
      <c r="S507" s="32"/>
      <c r="T507" s="32"/>
      <c r="U507" s="32"/>
      <c r="V507" s="32"/>
      <c r="W507" s="32"/>
      <c r="X507" s="32"/>
      <c r="Y507" s="32"/>
      <c r="Z507" s="43"/>
      <c r="AA507" s="32"/>
      <c r="AB507" s="32"/>
      <c r="AC507" s="44"/>
      <c r="AD507" s="32">
        <v>200</v>
      </c>
      <c r="AE507" s="32"/>
      <c r="AF507" s="32">
        <v>500</v>
      </c>
      <c r="AG507" s="32">
        <v>200</v>
      </c>
      <c r="AH507" s="32"/>
      <c r="AI507" s="32"/>
      <c r="AJ507" s="32"/>
      <c r="AK507" s="32">
        <v>500</v>
      </c>
      <c r="AL507" s="32"/>
      <c r="AM507" s="32">
        <v>50</v>
      </c>
      <c r="AN507" s="32">
        <v>0</v>
      </c>
      <c r="AO507" s="45"/>
      <c r="AP507" s="32"/>
      <c r="AQ507" s="32"/>
      <c r="AR507" s="32">
        <v>0</v>
      </c>
      <c r="AS507" s="32">
        <v>7200</v>
      </c>
      <c r="AT507" s="32"/>
      <c r="AU507" s="32">
        <v>1000</v>
      </c>
      <c r="AV507" s="32">
        <v>800</v>
      </c>
      <c r="AW507" s="32"/>
      <c r="AX507" s="32"/>
      <c r="AY507" s="32"/>
      <c r="AZ507" s="32"/>
      <c r="BA507" s="32"/>
      <c r="BB507" s="32"/>
      <c r="BC507" s="32"/>
      <c r="BD507" s="32"/>
      <c r="BE507" s="39"/>
      <c r="BF507" s="40">
        <v>0</v>
      </c>
      <c r="BG507" s="40">
        <v>689</v>
      </c>
      <c r="BH507" s="40">
        <f t="shared" si="22"/>
        <v>7200050</v>
      </c>
      <c r="BI507" s="41"/>
      <c r="BJ507" s="315" t="s">
        <v>6039</v>
      </c>
      <c r="BK507" s="42"/>
    </row>
    <row r="508" spans="1:63" ht="66" customHeight="1">
      <c r="A508" s="28">
        <v>499</v>
      </c>
      <c r="B508" s="29" t="s">
        <v>2081</v>
      </c>
      <c r="C508" s="29" t="s">
        <v>2082</v>
      </c>
      <c r="D508" s="29"/>
      <c r="E508" s="29" t="s">
        <v>2083</v>
      </c>
      <c r="F508" s="29" t="s">
        <v>2084</v>
      </c>
      <c r="G508" s="29"/>
      <c r="H508" s="30"/>
      <c r="I508" s="28" t="s">
        <v>84</v>
      </c>
      <c r="J508" s="28"/>
      <c r="K508" s="28"/>
      <c r="L508" s="31"/>
      <c r="M508" s="31"/>
      <c r="N508" s="32"/>
      <c r="O508" s="32">
        <v>0</v>
      </c>
      <c r="P508" s="32">
        <f t="shared" si="24"/>
        <v>0</v>
      </c>
      <c r="Q508" s="33">
        <v>1000</v>
      </c>
      <c r="R508" s="34">
        <f t="shared" si="23"/>
        <v>200</v>
      </c>
      <c r="S508" s="32"/>
      <c r="T508" s="32"/>
      <c r="U508" s="32"/>
      <c r="V508" s="32"/>
      <c r="W508" s="32"/>
      <c r="X508" s="32"/>
      <c r="Y508" s="32"/>
      <c r="Z508" s="43"/>
      <c r="AA508" s="32"/>
      <c r="AB508" s="32"/>
      <c r="AC508" s="78">
        <v>200</v>
      </c>
      <c r="AD508" s="32"/>
      <c r="AE508" s="32"/>
      <c r="AF508" s="32"/>
      <c r="AG508" s="32"/>
      <c r="AH508" s="32"/>
      <c r="AI508" s="32"/>
      <c r="AJ508" s="32"/>
      <c r="AK508" s="32"/>
      <c r="AL508" s="32"/>
      <c r="AM508" s="32"/>
      <c r="AN508" s="32">
        <v>0</v>
      </c>
      <c r="AO508" s="45"/>
      <c r="AP508" s="32"/>
      <c r="AQ508" s="32"/>
      <c r="AR508" s="32">
        <v>0</v>
      </c>
      <c r="AS508" s="32"/>
      <c r="AT508" s="32"/>
      <c r="AU508" s="32"/>
      <c r="AV508" s="32"/>
      <c r="AW508" s="32"/>
      <c r="AX508" s="32"/>
      <c r="AY508" s="32"/>
      <c r="AZ508" s="32"/>
      <c r="BA508" s="32"/>
      <c r="BB508" s="32"/>
      <c r="BC508" s="32"/>
      <c r="BD508" s="32"/>
      <c r="BE508" s="39"/>
      <c r="BF508" s="40">
        <v>0</v>
      </c>
      <c r="BG508" s="40">
        <v>22050</v>
      </c>
      <c r="BH508" s="40">
        <f t="shared" si="22"/>
        <v>4410000</v>
      </c>
      <c r="BI508" s="41"/>
      <c r="BJ508" s="315" t="s">
        <v>6326</v>
      </c>
      <c r="BK508" s="42"/>
    </row>
    <row r="509" spans="1:63" ht="229.5" customHeight="1">
      <c r="A509" s="28">
        <v>500</v>
      </c>
      <c r="B509" s="29" t="s">
        <v>2085</v>
      </c>
      <c r="C509" s="29" t="s">
        <v>2086</v>
      </c>
      <c r="D509" s="29"/>
      <c r="E509" s="29" t="s">
        <v>2087</v>
      </c>
      <c r="F509" s="29" t="s">
        <v>2088</v>
      </c>
      <c r="G509" s="29"/>
      <c r="H509" s="30"/>
      <c r="I509" s="28" t="s">
        <v>84</v>
      </c>
      <c r="J509" s="28"/>
      <c r="K509" s="28"/>
      <c r="L509" s="55">
        <f>4611+746</f>
        <v>5357</v>
      </c>
      <c r="M509" s="55">
        <v>2979</v>
      </c>
      <c r="N509" s="32"/>
      <c r="O509" s="32">
        <v>0</v>
      </c>
      <c r="P509" s="32">
        <f t="shared" si="24"/>
        <v>0</v>
      </c>
      <c r="Q509" s="33">
        <v>7258</v>
      </c>
      <c r="R509" s="34">
        <f t="shared" si="23"/>
        <v>11274</v>
      </c>
      <c r="S509" s="32"/>
      <c r="T509" s="32"/>
      <c r="U509" s="32"/>
      <c r="V509" s="32"/>
      <c r="W509" s="32"/>
      <c r="X509" s="32"/>
      <c r="Y509" s="32"/>
      <c r="Z509" s="43"/>
      <c r="AA509" s="32"/>
      <c r="AB509" s="32"/>
      <c r="AC509" s="44"/>
      <c r="AD509" s="32">
        <v>20</v>
      </c>
      <c r="AE509" s="32"/>
      <c r="AF509" s="32"/>
      <c r="AG509" s="32">
        <v>10</v>
      </c>
      <c r="AH509" s="32"/>
      <c r="AI509" s="32">
        <v>10000</v>
      </c>
      <c r="AJ509" s="32"/>
      <c r="AK509" s="32"/>
      <c r="AL509" s="32"/>
      <c r="AM509" s="32"/>
      <c r="AN509" s="32">
        <v>200</v>
      </c>
      <c r="AO509" s="60">
        <v>50</v>
      </c>
      <c r="AP509" s="32"/>
      <c r="AQ509" s="32"/>
      <c r="AR509" s="32">
        <v>0</v>
      </c>
      <c r="AS509" s="37">
        <v>150</v>
      </c>
      <c r="AT509" s="32">
        <v>360</v>
      </c>
      <c r="AU509" s="32">
        <v>400</v>
      </c>
      <c r="AV509" s="32">
        <v>80</v>
      </c>
      <c r="AW509" s="32"/>
      <c r="AX509" s="32"/>
      <c r="AY509" s="32">
        <v>4</v>
      </c>
      <c r="AZ509" s="32"/>
      <c r="BA509" s="32"/>
      <c r="BB509" s="32"/>
      <c r="BC509" s="32"/>
      <c r="BD509" s="32"/>
      <c r="BE509" s="39"/>
      <c r="BF509" s="40">
        <v>0</v>
      </c>
      <c r="BG509" s="40">
        <v>9830</v>
      </c>
      <c r="BH509" s="40">
        <f t="shared" si="22"/>
        <v>110823420</v>
      </c>
      <c r="BI509" s="41"/>
      <c r="BJ509" s="42" t="s">
        <v>6039</v>
      </c>
      <c r="BK509" s="42"/>
    </row>
    <row r="510" spans="1:63" ht="66" customHeight="1">
      <c r="A510" s="28">
        <v>501</v>
      </c>
      <c r="B510" s="29" t="s">
        <v>2089</v>
      </c>
      <c r="C510" s="29" t="s">
        <v>2090</v>
      </c>
      <c r="D510" s="29"/>
      <c r="E510" s="29" t="s">
        <v>2091</v>
      </c>
      <c r="F510" s="29" t="s">
        <v>2092</v>
      </c>
      <c r="G510" s="29"/>
      <c r="H510" s="30"/>
      <c r="I510" s="28" t="s">
        <v>84</v>
      </c>
      <c r="J510" s="28"/>
      <c r="K510" s="28"/>
      <c r="L510" s="31">
        <v>2000</v>
      </c>
      <c r="M510" s="31">
        <v>60</v>
      </c>
      <c r="N510" s="32"/>
      <c r="O510" s="32">
        <v>300</v>
      </c>
      <c r="P510" s="32">
        <f t="shared" si="24"/>
        <v>300</v>
      </c>
      <c r="Q510" s="33">
        <v>500</v>
      </c>
      <c r="R510" s="34">
        <f t="shared" si="23"/>
        <v>10000</v>
      </c>
      <c r="S510" s="32"/>
      <c r="T510" s="32"/>
      <c r="U510" s="32"/>
      <c r="V510" s="32"/>
      <c r="W510" s="32"/>
      <c r="X510" s="32"/>
      <c r="Y510" s="32"/>
      <c r="Z510" s="43"/>
      <c r="AA510" s="32"/>
      <c r="AB510" s="32"/>
      <c r="AC510" s="44"/>
      <c r="AD510" s="32"/>
      <c r="AE510" s="32"/>
      <c r="AF510" s="32"/>
      <c r="AG510" s="32"/>
      <c r="AH510" s="32">
        <v>10000</v>
      </c>
      <c r="AI510" s="32"/>
      <c r="AJ510" s="32"/>
      <c r="AK510" s="32"/>
      <c r="AL510" s="32"/>
      <c r="AM510" s="32"/>
      <c r="AN510" s="32">
        <v>0</v>
      </c>
      <c r="AO510" s="45"/>
      <c r="AP510" s="32"/>
      <c r="AQ510" s="32"/>
      <c r="AR510" s="32">
        <v>0</v>
      </c>
      <c r="AS510" s="32"/>
      <c r="AT510" s="32"/>
      <c r="AU510" s="32"/>
      <c r="AV510" s="32"/>
      <c r="AW510" s="32"/>
      <c r="AX510" s="32"/>
      <c r="AY510" s="32"/>
      <c r="AZ510" s="32"/>
      <c r="BA510" s="32"/>
      <c r="BB510" s="32"/>
      <c r="BC510" s="32"/>
      <c r="BD510" s="32"/>
      <c r="BE510" s="39"/>
      <c r="BF510" s="40">
        <v>0</v>
      </c>
      <c r="BG510" s="40">
        <v>3200</v>
      </c>
      <c r="BH510" s="40">
        <f t="shared" si="22"/>
        <v>32000000</v>
      </c>
      <c r="BI510" s="41"/>
      <c r="BJ510" s="315" t="s">
        <v>6326</v>
      </c>
      <c r="BK510" s="42"/>
    </row>
    <row r="511" spans="1:63" ht="49.5" customHeight="1">
      <c r="A511" s="28">
        <v>502</v>
      </c>
      <c r="B511" s="29" t="s">
        <v>2093</v>
      </c>
      <c r="C511" s="29" t="s">
        <v>2094</v>
      </c>
      <c r="D511" s="29"/>
      <c r="E511" s="29" t="s">
        <v>2095</v>
      </c>
      <c r="F511" s="29" t="s">
        <v>2096</v>
      </c>
      <c r="G511" s="29"/>
      <c r="H511" s="30"/>
      <c r="I511" s="28" t="s">
        <v>84</v>
      </c>
      <c r="J511" s="28"/>
      <c r="K511" s="28"/>
      <c r="L511" s="31"/>
      <c r="M511" s="31"/>
      <c r="N511" s="32"/>
      <c r="O511" s="32">
        <v>0</v>
      </c>
      <c r="P511" s="32">
        <f t="shared" si="24"/>
        <v>0</v>
      </c>
      <c r="Q511" s="33">
        <v>20</v>
      </c>
      <c r="R511" s="34">
        <f t="shared" si="23"/>
        <v>25</v>
      </c>
      <c r="S511" s="32"/>
      <c r="T511" s="32"/>
      <c r="U511" s="32"/>
      <c r="V511" s="32"/>
      <c r="W511" s="32"/>
      <c r="X511" s="32"/>
      <c r="Y511" s="32"/>
      <c r="Z511" s="43"/>
      <c r="AA511" s="32"/>
      <c r="AB511" s="32"/>
      <c r="AC511" s="44"/>
      <c r="AD511" s="32"/>
      <c r="AE511" s="32"/>
      <c r="AF511" s="32"/>
      <c r="AG511" s="37">
        <v>5</v>
      </c>
      <c r="AH511" s="32"/>
      <c r="AI511" s="32">
        <v>20</v>
      </c>
      <c r="AJ511" s="32"/>
      <c r="AK511" s="32"/>
      <c r="AL511" s="32"/>
      <c r="AM511" s="32"/>
      <c r="AN511" s="32">
        <v>0</v>
      </c>
      <c r="AO511" s="45"/>
      <c r="AP511" s="32"/>
      <c r="AQ511" s="32"/>
      <c r="AR511" s="32">
        <v>0</v>
      </c>
      <c r="AS511" s="32"/>
      <c r="AT511" s="32"/>
      <c r="AU511" s="32"/>
      <c r="AV511" s="32"/>
      <c r="AW511" s="32"/>
      <c r="AX511" s="32"/>
      <c r="AY511" s="32"/>
      <c r="AZ511" s="32"/>
      <c r="BA511" s="32"/>
      <c r="BB511" s="32"/>
      <c r="BC511" s="32"/>
      <c r="BD511" s="32"/>
      <c r="BE511" s="39"/>
      <c r="BF511" s="40">
        <v>0</v>
      </c>
      <c r="BG511" s="40">
        <v>1260000</v>
      </c>
      <c r="BH511" s="40">
        <f t="shared" si="22"/>
        <v>31500000</v>
      </c>
      <c r="BI511" s="41"/>
      <c r="BJ511" s="315" t="s">
        <v>6039</v>
      </c>
      <c r="BK511" s="42"/>
    </row>
    <row r="512" spans="1:63" ht="49.5" customHeight="1">
      <c r="A512" s="28">
        <v>503</v>
      </c>
      <c r="B512" s="29" t="s">
        <v>2097</v>
      </c>
      <c r="C512" s="29" t="s">
        <v>2098</v>
      </c>
      <c r="D512" s="29"/>
      <c r="E512" s="29" t="s">
        <v>677</v>
      </c>
      <c r="F512" s="29" t="s">
        <v>2099</v>
      </c>
      <c r="G512" s="29"/>
      <c r="H512" s="30"/>
      <c r="I512" s="28" t="s">
        <v>84</v>
      </c>
      <c r="J512" s="28"/>
      <c r="K512" s="28"/>
      <c r="L512" s="31"/>
      <c r="M512" s="31"/>
      <c r="N512" s="32"/>
      <c r="O512" s="32">
        <v>0</v>
      </c>
      <c r="P512" s="32">
        <f t="shared" si="24"/>
        <v>0</v>
      </c>
      <c r="Q512" s="33">
        <v>15</v>
      </c>
      <c r="R512" s="34">
        <f t="shared" si="23"/>
        <v>0</v>
      </c>
      <c r="S512" s="32"/>
      <c r="T512" s="32"/>
      <c r="U512" s="32"/>
      <c r="V512" s="32"/>
      <c r="W512" s="32"/>
      <c r="X512" s="32"/>
      <c r="Y512" s="32"/>
      <c r="Z512" s="43"/>
      <c r="AA512" s="32"/>
      <c r="AB512" s="32"/>
      <c r="AC512" s="44"/>
      <c r="AD512" s="32"/>
      <c r="AE512" s="32"/>
      <c r="AF512" s="32"/>
      <c r="AG512" s="32"/>
      <c r="AH512" s="32"/>
      <c r="AI512" s="32"/>
      <c r="AJ512" s="32"/>
      <c r="AK512" s="32"/>
      <c r="AL512" s="32"/>
      <c r="AM512" s="32"/>
      <c r="AN512" s="32">
        <v>0</v>
      </c>
      <c r="AO512" s="45"/>
      <c r="AP512" s="32"/>
      <c r="AQ512" s="32"/>
      <c r="AR512" s="32">
        <v>0</v>
      </c>
      <c r="AS512" s="32"/>
      <c r="AT512" s="32"/>
      <c r="AU512" s="32"/>
      <c r="AV512" s="32"/>
      <c r="AW512" s="32"/>
      <c r="AX512" s="32"/>
      <c r="AY512" s="32"/>
      <c r="AZ512" s="32"/>
      <c r="BA512" s="32"/>
      <c r="BB512" s="32"/>
      <c r="BC512" s="32"/>
      <c r="BD512" s="32"/>
      <c r="BE512" s="39"/>
      <c r="BF512" s="40">
        <v>0</v>
      </c>
      <c r="BG512" s="40">
        <v>840000</v>
      </c>
      <c r="BH512" s="40">
        <f t="shared" si="22"/>
        <v>0</v>
      </c>
      <c r="BI512" s="41"/>
      <c r="BJ512" s="42"/>
      <c r="BK512" s="42"/>
    </row>
    <row r="513" spans="1:63" ht="66" customHeight="1">
      <c r="A513" s="28">
        <v>504</v>
      </c>
      <c r="B513" s="29" t="s">
        <v>2100</v>
      </c>
      <c r="C513" s="29" t="s">
        <v>2101</v>
      </c>
      <c r="D513" s="29"/>
      <c r="E513" s="29" t="s">
        <v>2102</v>
      </c>
      <c r="F513" s="29" t="s">
        <v>2103</v>
      </c>
      <c r="G513" s="29"/>
      <c r="H513" s="30"/>
      <c r="I513" s="28" t="s">
        <v>84</v>
      </c>
      <c r="J513" s="28"/>
      <c r="K513" s="28"/>
      <c r="L513" s="31">
        <v>4519</v>
      </c>
      <c r="M513" s="31">
        <v>2132</v>
      </c>
      <c r="N513" s="32"/>
      <c r="O513" s="32">
        <v>0</v>
      </c>
      <c r="P513" s="32">
        <f t="shared" si="24"/>
        <v>0</v>
      </c>
      <c r="Q513" s="33">
        <v>6582</v>
      </c>
      <c r="R513" s="34">
        <f t="shared" si="23"/>
        <v>11050</v>
      </c>
      <c r="S513" s="32"/>
      <c r="T513" s="32"/>
      <c r="U513" s="32"/>
      <c r="V513" s="32"/>
      <c r="W513" s="32"/>
      <c r="X513" s="32"/>
      <c r="Y513" s="32"/>
      <c r="Z513" s="43"/>
      <c r="AA513" s="32"/>
      <c r="AB513" s="32"/>
      <c r="AC513" s="44"/>
      <c r="AD513" s="32"/>
      <c r="AE513" s="32"/>
      <c r="AF513" s="32"/>
      <c r="AG513" s="32"/>
      <c r="AH513" s="32"/>
      <c r="AI513" s="32">
        <v>10000</v>
      </c>
      <c r="AJ513" s="32"/>
      <c r="AK513" s="32"/>
      <c r="AL513" s="32"/>
      <c r="AM513" s="32"/>
      <c r="AN513" s="32">
        <v>300</v>
      </c>
      <c r="AO513" s="60">
        <v>50</v>
      </c>
      <c r="AP513" s="32"/>
      <c r="AQ513" s="32"/>
      <c r="AR513" s="32">
        <v>0</v>
      </c>
      <c r="AS513" s="32"/>
      <c r="AT513" s="32">
        <v>400</v>
      </c>
      <c r="AU513" s="32">
        <v>300</v>
      </c>
      <c r="AV513" s="32"/>
      <c r="AW513" s="32"/>
      <c r="AX513" s="32"/>
      <c r="AY513" s="32"/>
      <c r="AZ513" s="32"/>
      <c r="BA513" s="32"/>
      <c r="BB513" s="32"/>
      <c r="BC513" s="32"/>
      <c r="BD513" s="32"/>
      <c r="BE513" s="39"/>
      <c r="BF513" s="40">
        <v>0</v>
      </c>
      <c r="BG513" s="40">
        <v>4200</v>
      </c>
      <c r="BH513" s="40">
        <f t="shared" si="22"/>
        <v>46410000</v>
      </c>
      <c r="BI513" s="41"/>
      <c r="BJ513" s="42" t="s">
        <v>6039</v>
      </c>
      <c r="BK513" s="42"/>
    </row>
    <row r="514" spans="1:63" ht="165" customHeight="1">
      <c r="A514" s="28">
        <v>505</v>
      </c>
      <c r="B514" s="29" t="s">
        <v>2104</v>
      </c>
      <c r="C514" s="29" t="s">
        <v>2105</v>
      </c>
      <c r="D514" s="29"/>
      <c r="E514" s="29" t="s">
        <v>2106</v>
      </c>
      <c r="F514" s="29" t="s">
        <v>2107</v>
      </c>
      <c r="G514" s="29"/>
      <c r="H514" s="30"/>
      <c r="I514" s="28" t="s">
        <v>1074</v>
      </c>
      <c r="J514" s="28"/>
      <c r="K514" s="28"/>
      <c r="L514" s="31"/>
      <c r="M514" s="31"/>
      <c r="N514" s="32"/>
      <c r="O514" s="32">
        <v>5000</v>
      </c>
      <c r="P514" s="32">
        <f t="shared" si="24"/>
        <v>5000</v>
      </c>
      <c r="Q514" s="33">
        <v>10200</v>
      </c>
      <c r="R514" s="34">
        <f t="shared" si="23"/>
        <v>7000</v>
      </c>
      <c r="S514" s="32">
        <v>7000</v>
      </c>
      <c r="T514" s="32"/>
      <c r="U514" s="32" t="s">
        <v>496</v>
      </c>
      <c r="V514" s="32"/>
      <c r="W514" s="32"/>
      <c r="X514" s="32"/>
      <c r="Y514" s="32"/>
      <c r="Z514" s="43"/>
      <c r="AA514" s="32"/>
      <c r="AB514" s="32"/>
      <c r="AC514" s="44"/>
      <c r="AD514" s="32"/>
      <c r="AE514" s="32"/>
      <c r="AF514" s="32"/>
      <c r="AG514" s="32"/>
      <c r="AH514" s="32"/>
      <c r="AI514" s="32"/>
      <c r="AJ514" s="32"/>
      <c r="AK514" s="32"/>
      <c r="AL514" s="32"/>
      <c r="AM514" s="32"/>
      <c r="AN514" s="32">
        <v>0</v>
      </c>
      <c r="AO514" s="45"/>
      <c r="AP514" s="32"/>
      <c r="AQ514" s="32"/>
      <c r="AR514" s="32">
        <v>0</v>
      </c>
      <c r="AS514" s="32"/>
      <c r="AT514" s="32"/>
      <c r="AU514" s="32"/>
      <c r="AV514" s="32"/>
      <c r="AW514" s="32"/>
      <c r="AX514" s="32"/>
      <c r="AY514" s="32"/>
      <c r="AZ514" s="32"/>
      <c r="BA514" s="32"/>
      <c r="BB514" s="32"/>
      <c r="BC514" s="32"/>
      <c r="BD514" s="32"/>
      <c r="BE514" s="39"/>
      <c r="BF514" s="40">
        <v>0</v>
      </c>
      <c r="BG514" s="40">
        <v>2625</v>
      </c>
      <c r="BH514" s="40">
        <f t="shared" si="22"/>
        <v>18375000</v>
      </c>
      <c r="BI514" s="41"/>
      <c r="BJ514" s="315" t="s">
        <v>6337</v>
      </c>
      <c r="BK514" s="42"/>
    </row>
    <row r="515" spans="1:63" ht="82.5" customHeight="1">
      <c r="A515" s="28">
        <v>506</v>
      </c>
      <c r="B515" s="29" t="s">
        <v>2108</v>
      </c>
      <c r="C515" s="29" t="s">
        <v>2109</v>
      </c>
      <c r="D515" s="29"/>
      <c r="E515" s="29" t="s">
        <v>2110</v>
      </c>
      <c r="F515" s="29" t="s">
        <v>2111</v>
      </c>
      <c r="G515" s="29"/>
      <c r="H515" s="30"/>
      <c r="I515" s="28" t="s">
        <v>84</v>
      </c>
      <c r="J515" s="28"/>
      <c r="K515" s="28"/>
      <c r="L515" s="31"/>
      <c r="M515" s="31"/>
      <c r="N515" s="32"/>
      <c r="O515" s="32">
        <v>1000</v>
      </c>
      <c r="P515" s="32">
        <f t="shared" si="24"/>
        <v>1000</v>
      </c>
      <c r="Q515" s="33">
        <v>3200</v>
      </c>
      <c r="R515" s="34">
        <f t="shared" si="23"/>
        <v>26000</v>
      </c>
      <c r="S515" s="32">
        <v>15000</v>
      </c>
      <c r="T515" s="120">
        <v>8000</v>
      </c>
      <c r="U515" s="32"/>
      <c r="V515" s="32"/>
      <c r="W515" s="32"/>
      <c r="X515" s="32">
        <v>3000</v>
      </c>
      <c r="Y515" s="32"/>
      <c r="Z515" s="43"/>
      <c r="AA515" s="32"/>
      <c r="AB515" s="32"/>
      <c r="AC515" s="44"/>
      <c r="AD515" s="32"/>
      <c r="AE515" s="32"/>
      <c r="AF515" s="32"/>
      <c r="AG515" s="32"/>
      <c r="AH515" s="32"/>
      <c r="AI515" s="32"/>
      <c r="AJ515" s="32"/>
      <c r="AK515" s="32"/>
      <c r="AL515" s="32"/>
      <c r="AM515" s="32"/>
      <c r="AN515" s="32">
        <v>0</v>
      </c>
      <c r="AO515" s="45"/>
      <c r="AP515" s="32"/>
      <c r="AQ515" s="32"/>
      <c r="AR515" s="32">
        <v>0</v>
      </c>
      <c r="AS515" s="32"/>
      <c r="AT515" s="32"/>
      <c r="AU515" s="32"/>
      <c r="AV515" s="32"/>
      <c r="AW515" s="32"/>
      <c r="AX515" s="32"/>
      <c r="AY515" s="32"/>
      <c r="AZ515" s="32"/>
      <c r="BA515" s="32"/>
      <c r="BB515" s="32"/>
      <c r="BC515" s="32"/>
      <c r="BD515" s="32"/>
      <c r="BE515" s="39"/>
      <c r="BF515" s="40">
        <v>0</v>
      </c>
      <c r="BG515" s="40">
        <v>230</v>
      </c>
      <c r="BH515" s="40">
        <f t="shared" si="22"/>
        <v>5980000</v>
      </c>
      <c r="BI515" s="41"/>
      <c r="BJ515" s="315" t="s">
        <v>6337</v>
      </c>
      <c r="BK515" s="42"/>
    </row>
    <row r="516" spans="1:63" ht="115.5" customHeight="1">
      <c r="A516" s="28">
        <v>507</v>
      </c>
      <c r="B516" s="29" t="s">
        <v>2112</v>
      </c>
      <c r="C516" s="29" t="s">
        <v>2113</v>
      </c>
      <c r="D516" s="29"/>
      <c r="E516" s="29" t="s">
        <v>2114</v>
      </c>
      <c r="F516" s="29" t="s">
        <v>2115</v>
      </c>
      <c r="G516" s="29"/>
      <c r="H516" s="30"/>
      <c r="I516" s="28" t="s">
        <v>283</v>
      </c>
      <c r="J516" s="28"/>
      <c r="K516" s="28"/>
      <c r="L516" s="31"/>
      <c r="M516" s="31"/>
      <c r="N516" s="32"/>
      <c r="O516" s="32">
        <v>0</v>
      </c>
      <c r="P516" s="32">
        <f t="shared" si="24"/>
        <v>0</v>
      </c>
      <c r="Q516" s="33">
        <v>10</v>
      </c>
      <c r="R516" s="34">
        <f t="shared" si="23"/>
        <v>4</v>
      </c>
      <c r="S516" s="32"/>
      <c r="T516" s="32"/>
      <c r="U516" s="32"/>
      <c r="V516" s="32"/>
      <c r="W516" s="32"/>
      <c r="X516" s="32"/>
      <c r="Y516" s="32"/>
      <c r="Z516" s="43"/>
      <c r="AA516" s="32"/>
      <c r="AB516" s="32"/>
      <c r="AC516" s="44"/>
      <c r="AD516" s="32"/>
      <c r="AE516" s="32"/>
      <c r="AF516" s="32"/>
      <c r="AG516" s="32"/>
      <c r="AH516" s="32"/>
      <c r="AI516" s="32"/>
      <c r="AJ516" s="32"/>
      <c r="AK516" s="32"/>
      <c r="AL516" s="32"/>
      <c r="AM516" s="32"/>
      <c r="AN516" s="32">
        <v>0</v>
      </c>
      <c r="AO516" s="45"/>
      <c r="AP516" s="32"/>
      <c r="AQ516" s="32"/>
      <c r="AR516" s="32">
        <v>0</v>
      </c>
      <c r="AS516" s="32"/>
      <c r="AT516" s="32">
        <v>4</v>
      </c>
      <c r="AU516" s="32"/>
      <c r="AV516" s="32"/>
      <c r="AW516" s="32"/>
      <c r="AX516" s="32"/>
      <c r="AY516" s="32"/>
      <c r="AZ516" s="32"/>
      <c r="BA516" s="32"/>
      <c r="BB516" s="32"/>
      <c r="BC516" s="32"/>
      <c r="BD516" s="32"/>
      <c r="BE516" s="39"/>
      <c r="BF516" s="40">
        <v>0</v>
      </c>
      <c r="BG516" s="40">
        <v>1257900</v>
      </c>
      <c r="BH516" s="40">
        <f t="shared" si="22"/>
        <v>5031600</v>
      </c>
      <c r="BI516" s="41"/>
      <c r="BJ516" s="315" t="s">
        <v>6039</v>
      </c>
      <c r="BK516" s="42"/>
    </row>
    <row r="517" spans="1:63" ht="132" customHeight="1">
      <c r="A517" s="28">
        <v>508</v>
      </c>
      <c r="B517" s="29" t="s">
        <v>2116</v>
      </c>
      <c r="C517" s="29" t="s">
        <v>2117</v>
      </c>
      <c r="D517" s="29"/>
      <c r="E517" s="29" t="s">
        <v>656</v>
      </c>
      <c r="F517" s="29" t="s">
        <v>2118</v>
      </c>
      <c r="G517" s="29"/>
      <c r="H517" s="30"/>
      <c r="I517" s="28" t="s">
        <v>283</v>
      </c>
      <c r="J517" s="28"/>
      <c r="K517" s="28"/>
      <c r="L517" s="31"/>
      <c r="M517" s="31"/>
      <c r="N517" s="32"/>
      <c r="O517" s="32">
        <v>0</v>
      </c>
      <c r="P517" s="32">
        <f t="shared" si="24"/>
        <v>0</v>
      </c>
      <c r="Q517" s="33">
        <v>168</v>
      </c>
      <c r="R517" s="34">
        <f t="shared" si="23"/>
        <v>10</v>
      </c>
      <c r="S517" s="32"/>
      <c r="T517" s="32"/>
      <c r="U517" s="32"/>
      <c r="V517" s="32"/>
      <c r="W517" s="32"/>
      <c r="X517" s="32"/>
      <c r="Y517" s="32"/>
      <c r="Z517" s="43"/>
      <c r="AA517" s="32"/>
      <c r="AB517" s="32"/>
      <c r="AC517" s="44"/>
      <c r="AD517" s="32"/>
      <c r="AE517" s="32"/>
      <c r="AF517" s="32"/>
      <c r="AG517" s="32"/>
      <c r="AH517" s="32"/>
      <c r="AI517" s="32"/>
      <c r="AJ517" s="32"/>
      <c r="AK517" s="32"/>
      <c r="AL517" s="32"/>
      <c r="AM517" s="32"/>
      <c r="AN517" s="32">
        <v>0</v>
      </c>
      <c r="AO517" s="45"/>
      <c r="AP517" s="32"/>
      <c r="AQ517" s="32"/>
      <c r="AR517" s="32">
        <v>0</v>
      </c>
      <c r="AS517" s="32"/>
      <c r="AT517" s="32"/>
      <c r="AU517" s="37">
        <v>10</v>
      </c>
      <c r="AV517" s="32"/>
      <c r="AW517" s="32"/>
      <c r="AX517" s="32"/>
      <c r="AY517" s="32"/>
      <c r="AZ517" s="32"/>
      <c r="BA517" s="32"/>
      <c r="BB517" s="32"/>
      <c r="BC517" s="32"/>
      <c r="BD517" s="32"/>
      <c r="BE517" s="39"/>
      <c r="BF517" s="40">
        <v>0</v>
      </c>
      <c r="BG517" s="40">
        <v>923790</v>
      </c>
      <c r="BH517" s="40">
        <f t="shared" si="22"/>
        <v>9237900</v>
      </c>
      <c r="BI517" s="41"/>
      <c r="BJ517" s="315" t="s">
        <v>6327</v>
      </c>
      <c r="BK517" s="42"/>
    </row>
    <row r="518" spans="1:63" ht="82.5" customHeight="1">
      <c r="A518" s="28">
        <v>509</v>
      </c>
      <c r="B518" s="29" t="s">
        <v>2119</v>
      </c>
      <c r="C518" s="29" t="s">
        <v>2120</v>
      </c>
      <c r="D518" s="29"/>
      <c r="E518" s="29" t="s">
        <v>2121</v>
      </c>
      <c r="F518" s="29" t="s">
        <v>2122</v>
      </c>
      <c r="G518" s="29"/>
      <c r="H518" s="30"/>
      <c r="I518" s="28" t="s">
        <v>283</v>
      </c>
      <c r="J518" s="28"/>
      <c r="K518" s="28"/>
      <c r="L518" s="31"/>
      <c r="M518" s="31"/>
      <c r="N518" s="32"/>
      <c r="O518" s="32">
        <v>0</v>
      </c>
      <c r="P518" s="32">
        <f t="shared" si="24"/>
        <v>0</v>
      </c>
      <c r="Q518" s="33">
        <v>170</v>
      </c>
      <c r="R518" s="34">
        <f t="shared" si="23"/>
        <v>20</v>
      </c>
      <c r="S518" s="32"/>
      <c r="T518" s="32"/>
      <c r="U518" s="32"/>
      <c r="V518" s="32"/>
      <c r="W518" s="32"/>
      <c r="X518" s="32"/>
      <c r="Y518" s="32"/>
      <c r="Z518" s="43"/>
      <c r="AA518" s="32"/>
      <c r="AB518" s="32"/>
      <c r="AC518" s="44"/>
      <c r="AD518" s="32"/>
      <c r="AE518" s="32"/>
      <c r="AF518" s="32"/>
      <c r="AG518" s="32"/>
      <c r="AH518" s="32"/>
      <c r="AI518" s="32"/>
      <c r="AJ518" s="32"/>
      <c r="AK518" s="32"/>
      <c r="AL518" s="32"/>
      <c r="AM518" s="32"/>
      <c r="AN518" s="32">
        <v>0</v>
      </c>
      <c r="AO518" s="45"/>
      <c r="AP518" s="32"/>
      <c r="AQ518" s="32"/>
      <c r="AR518" s="32">
        <v>0</v>
      </c>
      <c r="AS518" s="32">
        <v>20</v>
      </c>
      <c r="AT518" s="32"/>
      <c r="AU518" s="32"/>
      <c r="AV518" s="32"/>
      <c r="AW518" s="32"/>
      <c r="AX518" s="32"/>
      <c r="AY518" s="32"/>
      <c r="AZ518" s="32"/>
      <c r="BA518" s="32"/>
      <c r="BB518" s="32"/>
      <c r="BC518" s="32"/>
      <c r="BD518" s="32"/>
      <c r="BE518" s="39"/>
      <c r="BF518" s="40">
        <v>0</v>
      </c>
      <c r="BG518" s="40">
        <v>1152900</v>
      </c>
      <c r="BH518" s="40">
        <f t="shared" si="22"/>
        <v>23058000</v>
      </c>
      <c r="BI518" s="41"/>
      <c r="BJ518" s="315" t="s">
        <v>6327</v>
      </c>
      <c r="BK518" s="42"/>
    </row>
    <row r="519" spans="1:63" ht="49.5" customHeight="1">
      <c r="A519" s="28">
        <v>510</v>
      </c>
      <c r="B519" s="29" t="s">
        <v>2123</v>
      </c>
      <c r="C519" s="29" t="s">
        <v>2124</v>
      </c>
      <c r="D519" s="29"/>
      <c r="E519" s="29" t="s">
        <v>2125</v>
      </c>
      <c r="F519" s="29" t="s">
        <v>2126</v>
      </c>
      <c r="G519" s="29"/>
      <c r="H519" s="30"/>
      <c r="I519" s="28" t="s">
        <v>1074</v>
      </c>
      <c r="J519" s="28"/>
      <c r="K519" s="28"/>
      <c r="L519" s="31"/>
      <c r="M519" s="31"/>
      <c r="N519" s="32"/>
      <c r="O519" s="32">
        <v>0</v>
      </c>
      <c r="P519" s="32">
        <f t="shared" si="24"/>
        <v>0</v>
      </c>
      <c r="Q519" s="33">
        <v>102320</v>
      </c>
      <c r="R519" s="34">
        <f t="shared" si="23"/>
        <v>5000</v>
      </c>
      <c r="S519" s="32">
        <v>3000</v>
      </c>
      <c r="T519" s="32"/>
      <c r="U519" s="32" t="s">
        <v>496</v>
      </c>
      <c r="V519" s="32"/>
      <c r="W519" s="32"/>
      <c r="X519" s="32"/>
      <c r="Y519" s="32"/>
      <c r="Z519" s="43"/>
      <c r="AA519" s="32"/>
      <c r="AB519" s="32">
        <v>2000</v>
      </c>
      <c r="AC519" s="44"/>
      <c r="AD519" s="32"/>
      <c r="AE519" s="32"/>
      <c r="AF519" s="32"/>
      <c r="AG519" s="32"/>
      <c r="AH519" s="32"/>
      <c r="AI519" s="32"/>
      <c r="AJ519" s="32"/>
      <c r="AK519" s="32"/>
      <c r="AL519" s="32"/>
      <c r="AM519" s="32"/>
      <c r="AN519" s="32">
        <v>0</v>
      </c>
      <c r="AO519" s="45"/>
      <c r="AP519" s="32"/>
      <c r="AQ519" s="32"/>
      <c r="AR519" s="32">
        <v>0</v>
      </c>
      <c r="AS519" s="32"/>
      <c r="AT519" s="32"/>
      <c r="AU519" s="32"/>
      <c r="AV519" s="32"/>
      <c r="AW519" s="32"/>
      <c r="AX519" s="32"/>
      <c r="AY519" s="32"/>
      <c r="AZ519" s="32"/>
      <c r="BA519" s="32"/>
      <c r="BB519" s="32"/>
      <c r="BC519" s="32"/>
      <c r="BD519" s="32"/>
      <c r="BE519" s="39"/>
      <c r="BF519" s="40">
        <v>0</v>
      </c>
      <c r="BG519" s="40">
        <v>1328</v>
      </c>
      <c r="BH519" s="40">
        <f t="shared" si="22"/>
        <v>6640000</v>
      </c>
      <c r="BI519" s="41"/>
      <c r="BJ519" s="315" t="s">
        <v>6337</v>
      </c>
      <c r="BK519" s="42"/>
    </row>
    <row r="520" spans="1:63" ht="132" customHeight="1">
      <c r="A520" s="28">
        <v>511</v>
      </c>
      <c r="B520" s="29" t="s">
        <v>2127</v>
      </c>
      <c r="C520" s="29" t="s">
        <v>2128</v>
      </c>
      <c r="D520" s="29"/>
      <c r="E520" s="29" t="s">
        <v>2129</v>
      </c>
      <c r="F520" s="29" t="s">
        <v>2130</v>
      </c>
      <c r="G520" s="29"/>
      <c r="H520" s="30" t="s">
        <v>2131</v>
      </c>
      <c r="I520" s="28" t="s">
        <v>1074</v>
      </c>
      <c r="J520" s="28"/>
      <c r="K520" s="28"/>
      <c r="L520" s="31"/>
      <c r="M520" s="31"/>
      <c r="N520" s="32"/>
      <c r="O520" s="32">
        <v>0</v>
      </c>
      <c r="P520" s="32">
        <f t="shared" si="24"/>
        <v>0</v>
      </c>
      <c r="Q520" s="33">
        <v>6800</v>
      </c>
      <c r="R520" s="34">
        <f t="shared" si="23"/>
        <v>7100</v>
      </c>
      <c r="S520" s="32"/>
      <c r="T520" s="32">
        <v>2000</v>
      </c>
      <c r="U520" s="32"/>
      <c r="V520" s="32"/>
      <c r="W520" s="32"/>
      <c r="X520" s="32"/>
      <c r="Y520" s="32"/>
      <c r="Z520" s="43"/>
      <c r="AA520" s="32"/>
      <c r="AB520" s="32"/>
      <c r="AC520" s="44"/>
      <c r="AD520" s="32"/>
      <c r="AE520" s="32"/>
      <c r="AF520" s="32"/>
      <c r="AG520" s="32"/>
      <c r="AH520" s="32"/>
      <c r="AI520" s="32"/>
      <c r="AJ520" s="32"/>
      <c r="AK520" s="32"/>
      <c r="AL520" s="32"/>
      <c r="AM520" s="32"/>
      <c r="AN520" s="32">
        <v>0</v>
      </c>
      <c r="AO520" s="45"/>
      <c r="AP520" s="32">
        <v>5000</v>
      </c>
      <c r="AQ520" s="32"/>
      <c r="AR520" s="32">
        <v>0</v>
      </c>
      <c r="AS520" s="32"/>
      <c r="AT520" s="32"/>
      <c r="AU520" s="37">
        <v>100</v>
      </c>
      <c r="AV520" s="32"/>
      <c r="AW520" s="32"/>
      <c r="AX520" s="32"/>
      <c r="AY520" s="32"/>
      <c r="AZ520" s="32"/>
      <c r="BA520" s="32"/>
      <c r="BB520" s="32"/>
      <c r="BC520" s="32"/>
      <c r="BD520" s="32"/>
      <c r="BE520" s="39"/>
      <c r="BF520" s="40">
        <v>0</v>
      </c>
      <c r="BG520" s="40">
        <v>585</v>
      </c>
      <c r="BH520" s="40">
        <f t="shared" si="22"/>
        <v>4153500</v>
      </c>
      <c r="BI520" s="41"/>
      <c r="BJ520" s="315" t="s">
        <v>6337</v>
      </c>
      <c r="BK520" s="42"/>
    </row>
    <row r="521" spans="1:63" s="347" customFormat="1" ht="115.5" customHeight="1">
      <c r="A521" s="28">
        <v>512</v>
      </c>
      <c r="B521" s="63" t="s">
        <v>2132</v>
      </c>
      <c r="C521" s="63" t="s">
        <v>2133</v>
      </c>
      <c r="D521" s="63"/>
      <c r="E521" s="63" t="s">
        <v>2134</v>
      </c>
      <c r="F521" s="63" t="s">
        <v>2135</v>
      </c>
      <c r="G521" s="63"/>
      <c r="H521" s="30"/>
      <c r="I521" s="28" t="s">
        <v>1074</v>
      </c>
      <c r="J521" s="28"/>
      <c r="K521" s="28"/>
      <c r="L521" s="31">
        <v>38733</v>
      </c>
      <c r="M521" s="31">
        <v>21000</v>
      </c>
      <c r="N521" s="32"/>
      <c r="O521" s="32">
        <v>0</v>
      </c>
      <c r="P521" s="32">
        <f t="shared" si="24"/>
        <v>0</v>
      </c>
      <c r="Q521" s="33">
        <v>65850</v>
      </c>
      <c r="R521" s="34">
        <f t="shared" si="23"/>
        <v>73400</v>
      </c>
      <c r="S521" s="37"/>
      <c r="T521" s="37"/>
      <c r="U521" s="37">
        <v>3600</v>
      </c>
      <c r="V521" s="37"/>
      <c r="W521" s="37"/>
      <c r="X521" s="37"/>
      <c r="Y521" s="37"/>
      <c r="Z521" s="124">
        <v>200</v>
      </c>
      <c r="AA521" s="37"/>
      <c r="AB521" s="37"/>
      <c r="AC521" s="219">
        <v>10000</v>
      </c>
      <c r="AD521" s="37">
        <v>2500</v>
      </c>
      <c r="AE521" s="37">
        <v>3000</v>
      </c>
      <c r="AF521" s="37">
        <v>4300</v>
      </c>
      <c r="AG521" s="37">
        <v>1000</v>
      </c>
      <c r="AH521" s="37">
        <v>6000</v>
      </c>
      <c r="AI521" s="37">
        <v>2000</v>
      </c>
      <c r="AJ521" s="37"/>
      <c r="AK521" s="37"/>
      <c r="AL521" s="37"/>
      <c r="AM521" s="37">
        <v>1500</v>
      </c>
      <c r="AN521" s="37">
        <v>15000</v>
      </c>
      <c r="AO521" s="49">
        <v>6000</v>
      </c>
      <c r="AP521" s="37"/>
      <c r="AQ521" s="37">
        <v>400</v>
      </c>
      <c r="AR521" s="37">
        <v>0</v>
      </c>
      <c r="AS521" s="37">
        <v>400</v>
      </c>
      <c r="AT521" s="37">
        <v>15000</v>
      </c>
      <c r="AU521" s="37">
        <v>1000</v>
      </c>
      <c r="AV521" s="37">
        <v>700</v>
      </c>
      <c r="AW521" s="37"/>
      <c r="AX521" s="37"/>
      <c r="AY521" s="37">
        <v>500</v>
      </c>
      <c r="AZ521" s="37"/>
      <c r="BA521" s="51">
        <v>200</v>
      </c>
      <c r="BB521" s="37"/>
      <c r="BC521" s="37"/>
      <c r="BD521" s="74">
        <v>100</v>
      </c>
      <c r="BE521" s="52" t="s">
        <v>2136</v>
      </c>
      <c r="BF521" s="40">
        <v>0</v>
      </c>
      <c r="BG521" s="40">
        <v>585</v>
      </c>
      <c r="BH521" s="37">
        <f t="shared" si="22"/>
        <v>42939000</v>
      </c>
      <c r="BI521" s="63"/>
      <c r="BJ521" s="316" t="s">
        <v>6039</v>
      </c>
      <c r="BK521" s="215"/>
    </row>
    <row r="522" spans="1:63" ht="49.5" customHeight="1">
      <c r="A522" s="28">
        <v>513</v>
      </c>
      <c r="B522" s="29" t="s">
        <v>2137</v>
      </c>
      <c r="C522" s="29" t="s">
        <v>2138</v>
      </c>
      <c r="D522" s="29"/>
      <c r="E522" s="29"/>
      <c r="F522" s="29" t="s">
        <v>2139</v>
      </c>
      <c r="G522" s="37"/>
      <c r="H522" s="30"/>
      <c r="I522" s="28" t="s">
        <v>1074</v>
      </c>
      <c r="J522" s="28"/>
      <c r="K522" s="28"/>
      <c r="L522" s="31"/>
      <c r="M522" s="31"/>
      <c r="N522" s="32"/>
      <c r="O522" s="32">
        <v>0</v>
      </c>
      <c r="P522" s="32">
        <f t="shared" si="24"/>
        <v>0</v>
      </c>
      <c r="Q522" s="33">
        <v>200</v>
      </c>
      <c r="R522" s="34">
        <f t="shared" si="23"/>
        <v>1000</v>
      </c>
      <c r="S522" s="32"/>
      <c r="T522" s="32"/>
      <c r="U522" s="37">
        <v>1000</v>
      </c>
      <c r="V522" s="32"/>
      <c r="W522" s="32"/>
      <c r="X522" s="32"/>
      <c r="Y522" s="32"/>
      <c r="Z522" s="47"/>
      <c r="AA522" s="32"/>
      <c r="AB522" s="32"/>
      <c r="AC522" s="44"/>
      <c r="AD522" s="32"/>
      <c r="AE522" s="32"/>
      <c r="AF522" s="32"/>
      <c r="AG522" s="32"/>
      <c r="AH522" s="32"/>
      <c r="AI522" s="32"/>
      <c r="AJ522" s="32"/>
      <c r="AK522" s="32"/>
      <c r="AL522" s="32"/>
      <c r="AM522" s="32"/>
      <c r="AN522" s="32">
        <v>0</v>
      </c>
      <c r="AO522" s="45"/>
      <c r="AP522" s="32"/>
      <c r="AQ522" s="32"/>
      <c r="AR522" s="32">
        <v>0</v>
      </c>
      <c r="AS522" s="32"/>
      <c r="AT522" s="32"/>
      <c r="AU522" s="32"/>
      <c r="AV522" s="32"/>
      <c r="AW522" s="32"/>
      <c r="AX522" s="32"/>
      <c r="AY522" s="32"/>
      <c r="AZ522" s="32"/>
      <c r="BA522" s="32"/>
      <c r="BB522" s="32"/>
      <c r="BC522" s="32"/>
      <c r="BD522" s="32"/>
      <c r="BE522" s="39"/>
      <c r="BF522" s="40">
        <v>0</v>
      </c>
      <c r="BG522" s="40">
        <v>12500</v>
      </c>
      <c r="BH522" s="40">
        <f t="shared" ref="BH522:BH585" si="25">+BG522*R522</f>
        <v>12500000</v>
      </c>
      <c r="BI522" s="41"/>
      <c r="BJ522" s="315" t="s">
        <v>6337</v>
      </c>
      <c r="BK522" s="42"/>
    </row>
    <row r="523" spans="1:63" ht="82.5" customHeight="1">
      <c r="A523" s="28">
        <v>514</v>
      </c>
      <c r="B523" s="29" t="s">
        <v>2140</v>
      </c>
      <c r="C523" s="29" t="s">
        <v>2141</v>
      </c>
      <c r="D523" s="29"/>
      <c r="E523" s="29" t="s">
        <v>2142</v>
      </c>
      <c r="F523" s="29" t="s">
        <v>2143</v>
      </c>
      <c r="G523" s="29"/>
      <c r="H523" s="30"/>
      <c r="I523" s="28" t="s">
        <v>1115</v>
      </c>
      <c r="J523" s="28"/>
      <c r="K523" s="28"/>
      <c r="L523" s="31">
        <v>8</v>
      </c>
      <c r="M523" s="31">
        <v>5</v>
      </c>
      <c r="N523" s="32"/>
      <c r="O523" s="32"/>
      <c r="P523" s="32">
        <f t="shared" si="24"/>
        <v>0</v>
      </c>
      <c r="Q523" s="33">
        <v>30</v>
      </c>
      <c r="R523" s="34">
        <f t="shared" ref="R523:R586" si="26">SUM(S523:BD523)</f>
        <v>40</v>
      </c>
      <c r="S523" s="32"/>
      <c r="T523" s="32"/>
      <c r="U523" s="32"/>
      <c r="V523" s="32"/>
      <c r="W523" s="32"/>
      <c r="X523" s="32"/>
      <c r="Y523" s="32"/>
      <c r="Z523" s="43"/>
      <c r="AA523" s="32"/>
      <c r="AB523" s="32"/>
      <c r="AC523" s="44"/>
      <c r="AD523" s="32"/>
      <c r="AE523" s="32"/>
      <c r="AF523" s="32">
        <v>40</v>
      </c>
      <c r="AG523" s="32"/>
      <c r="AH523" s="32"/>
      <c r="AI523" s="32"/>
      <c r="AJ523" s="32"/>
      <c r="AK523" s="32"/>
      <c r="AL523" s="32"/>
      <c r="AM523" s="32"/>
      <c r="AN523" s="32">
        <v>0</v>
      </c>
      <c r="AO523" s="45"/>
      <c r="AP523" s="32"/>
      <c r="AQ523" s="32"/>
      <c r="AR523" s="32">
        <v>0</v>
      </c>
      <c r="AS523" s="32"/>
      <c r="AT523" s="32"/>
      <c r="AU523" s="32"/>
      <c r="AV523" s="32"/>
      <c r="AW523" s="32"/>
      <c r="AX523" s="32"/>
      <c r="AY523" s="32"/>
      <c r="AZ523" s="32"/>
      <c r="BA523" s="32"/>
      <c r="BB523" s="32"/>
      <c r="BC523" s="32"/>
      <c r="BD523" s="32"/>
      <c r="BE523" s="39"/>
      <c r="BF523" s="40">
        <v>0</v>
      </c>
      <c r="BG523" s="40">
        <v>3000000</v>
      </c>
      <c r="BH523" s="40">
        <f t="shared" si="25"/>
        <v>120000000</v>
      </c>
      <c r="BI523" s="41"/>
      <c r="BJ523" s="315" t="s">
        <v>6326</v>
      </c>
      <c r="BK523" s="42"/>
    </row>
    <row r="524" spans="1:63" ht="231" customHeight="1">
      <c r="A524" s="28">
        <v>515</v>
      </c>
      <c r="B524" s="29" t="s">
        <v>2144</v>
      </c>
      <c r="C524" s="29" t="s">
        <v>2145</v>
      </c>
      <c r="D524" s="29"/>
      <c r="E524" s="29" t="s">
        <v>2146</v>
      </c>
      <c r="F524" s="29" t="s">
        <v>2147</v>
      </c>
      <c r="G524" s="29"/>
      <c r="H524" s="30"/>
      <c r="I524" s="28" t="s">
        <v>1074</v>
      </c>
      <c r="J524" s="28"/>
      <c r="K524" s="28"/>
      <c r="L524" s="31">
        <v>208600</v>
      </c>
      <c r="M524" s="31">
        <v>226500</v>
      </c>
      <c r="N524" s="32"/>
      <c r="O524" s="32">
        <v>0</v>
      </c>
      <c r="P524" s="32">
        <f t="shared" si="24"/>
        <v>0</v>
      </c>
      <c r="Q524" s="33">
        <v>397700</v>
      </c>
      <c r="R524" s="34">
        <f t="shared" si="26"/>
        <v>244000</v>
      </c>
      <c r="S524" s="32"/>
      <c r="T524" s="32">
        <v>36000</v>
      </c>
      <c r="U524" s="37">
        <v>36000</v>
      </c>
      <c r="V524" s="32"/>
      <c r="W524" s="32"/>
      <c r="X524" s="32"/>
      <c r="Y524" s="61">
        <v>10000</v>
      </c>
      <c r="Z524" s="71">
        <v>9600</v>
      </c>
      <c r="AA524" s="32"/>
      <c r="AB524" s="32"/>
      <c r="AC524" s="48">
        <v>10000</v>
      </c>
      <c r="AD524" s="32">
        <v>3500</v>
      </c>
      <c r="AE524" s="32">
        <v>3000</v>
      </c>
      <c r="AF524" s="348">
        <v>5000</v>
      </c>
      <c r="AG524" s="32">
        <v>1500</v>
      </c>
      <c r="AH524" s="32">
        <v>7000</v>
      </c>
      <c r="AI524" s="32">
        <v>2000</v>
      </c>
      <c r="AJ524" s="32"/>
      <c r="AK524" s="32"/>
      <c r="AL524" s="32"/>
      <c r="AM524" s="32">
        <v>1500</v>
      </c>
      <c r="AN524" s="32">
        <v>50000</v>
      </c>
      <c r="AO524" s="121">
        <v>14500</v>
      </c>
      <c r="AP524" s="32">
        <v>10000</v>
      </c>
      <c r="AQ524" s="32">
        <v>5000</v>
      </c>
      <c r="AR524" s="32">
        <v>2000</v>
      </c>
      <c r="AS524" s="32">
        <v>3000</v>
      </c>
      <c r="AT524" s="32">
        <v>15000</v>
      </c>
      <c r="AU524" s="32">
        <v>2000</v>
      </c>
      <c r="AV524" s="32">
        <v>1500</v>
      </c>
      <c r="AW524" s="32"/>
      <c r="AX524" s="32"/>
      <c r="AY524" s="32">
        <v>15000</v>
      </c>
      <c r="AZ524" s="32"/>
      <c r="BA524" s="51">
        <v>200</v>
      </c>
      <c r="BB524" s="32"/>
      <c r="BC524" s="32"/>
      <c r="BD524" s="61">
        <v>700</v>
      </c>
      <c r="BE524" s="52" t="s">
        <v>2136</v>
      </c>
      <c r="BF524" s="40">
        <v>0</v>
      </c>
      <c r="BG524" s="40">
        <v>554</v>
      </c>
      <c r="BH524" s="40">
        <f t="shared" si="25"/>
        <v>135176000</v>
      </c>
      <c r="BI524" s="41"/>
      <c r="BJ524" s="315" t="s">
        <v>6039</v>
      </c>
      <c r="BK524" s="42"/>
    </row>
    <row r="525" spans="1:63" ht="82.5" customHeight="1">
      <c r="A525" s="28">
        <v>516</v>
      </c>
      <c r="B525" s="29" t="s">
        <v>2148</v>
      </c>
      <c r="C525" s="29" t="s">
        <v>2149</v>
      </c>
      <c r="D525" s="29"/>
      <c r="E525" s="29" t="s">
        <v>2146</v>
      </c>
      <c r="F525" s="29" t="s">
        <v>2150</v>
      </c>
      <c r="G525" s="29"/>
      <c r="H525" s="30"/>
      <c r="I525" s="28" t="s">
        <v>1074</v>
      </c>
      <c r="J525" s="28"/>
      <c r="K525" s="28"/>
      <c r="L525" s="31"/>
      <c r="M525" s="31"/>
      <c r="N525" s="32"/>
      <c r="O525" s="32">
        <v>0</v>
      </c>
      <c r="P525" s="32">
        <f t="shared" si="24"/>
        <v>0</v>
      </c>
      <c r="Q525" s="33">
        <v>145100</v>
      </c>
      <c r="R525" s="34">
        <f t="shared" si="26"/>
        <v>6200</v>
      </c>
      <c r="S525" s="32"/>
      <c r="T525" s="32"/>
      <c r="U525" s="37">
        <v>1200</v>
      </c>
      <c r="V525" s="32"/>
      <c r="W525" s="32"/>
      <c r="X525" s="32"/>
      <c r="Y525" s="32"/>
      <c r="Z525" s="47"/>
      <c r="AA525" s="32"/>
      <c r="AB525" s="32"/>
      <c r="AC525" s="44"/>
      <c r="AD525" s="32"/>
      <c r="AE525" s="32"/>
      <c r="AF525" s="32"/>
      <c r="AG525" s="32"/>
      <c r="AH525" s="32"/>
      <c r="AI525" s="32"/>
      <c r="AJ525" s="32"/>
      <c r="AK525" s="32"/>
      <c r="AL525" s="32"/>
      <c r="AM525" s="32"/>
      <c r="AN525" s="32">
        <v>0</v>
      </c>
      <c r="AO525" s="122"/>
      <c r="AP525" s="32"/>
      <c r="AQ525" s="32"/>
      <c r="AR525" s="32">
        <v>0</v>
      </c>
      <c r="AS525" s="32"/>
      <c r="AT525" s="32"/>
      <c r="AU525" s="32"/>
      <c r="AV525" s="32"/>
      <c r="AW525" s="32"/>
      <c r="AX525" s="32"/>
      <c r="AY525" s="32">
        <v>5000</v>
      </c>
      <c r="AZ525" s="32"/>
      <c r="BA525" s="32"/>
      <c r="BB525" s="32"/>
      <c r="BC525" s="32"/>
      <c r="BD525" s="32"/>
      <c r="BE525" s="39"/>
      <c r="BF525" s="40">
        <v>0</v>
      </c>
      <c r="BG525" s="40">
        <v>620</v>
      </c>
      <c r="BH525" s="40">
        <f t="shared" si="25"/>
        <v>3844000</v>
      </c>
      <c r="BI525" s="41"/>
      <c r="BJ525" s="315" t="s">
        <v>6039</v>
      </c>
      <c r="BK525" s="42"/>
    </row>
    <row r="526" spans="1:63" ht="232.5" customHeight="1">
      <c r="A526" s="28">
        <v>517</v>
      </c>
      <c r="B526" s="29" t="s">
        <v>2151</v>
      </c>
      <c r="C526" s="29" t="s">
        <v>2152</v>
      </c>
      <c r="D526" s="29"/>
      <c r="E526" s="29" t="s">
        <v>2153</v>
      </c>
      <c r="F526" s="29" t="s">
        <v>2154</v>
      </c>
      <c r="G526" s="29"/>
      <c r="H526" s="30"/>
      <c r="I526" s="28" t="s">
        <v>1074</v>
      </c>
      <c r="J526" s="28"/>
      <c r="K526" s="28"/>
      <c r="L526" s="31">
        <v>223400</v>
      </c>
      <c r="M526" s="31">
        <v>184900</v>
      </c>
      <c r="N526" s="32"/>
      <c r="O526" s="32">
        <v>0</v>
      </c>
      <c r="P526" s="32">
        <f t="shared" si="24"/>
        <v>0</v>
      </c>
      <c r="Q526" s="33">
        <v>718150</v>
      </c>
      <c r="R526" s="34">
        <f t="shared" si="26"/>
        <v>606200</v>
      </c>
      <c r="S526" s="32"/>
      <c r="T526" s="32">
        <v>438000</v>
      </c>
      <c r="U526" s="32"/>
      <c r="V526" s="32"/>
      <c r="W526" s="32"/>
      <c r="X526" s="32"/>
      <c r="Y526" s="61">
        <v>10000</v>
      </c>
      <c r="Z526" s="43">
        <v>9600</v>
      </c>
      <c r="AA526" s="32"/>
      <c r="AB526" s="32"/>
      <c r="AC526" s="48">
        <v>10000</v>
      </c>
      <c r="AD526" s="32">
        <v>3500</v>
      </c>
      <c r="AE526" s="32">
        <v>3000</v>
      </c>
      <c r="AF526" s="117">
        <v>5000</v>
      </c>
      <c r="AG526" s="32">
        <v>1500</v>
      </c>
      <c r="AH526" s="32">
        <v>7000</v>
      </c>
      <c r="AI526" s="32">
        <v>2000</v>
      </c>
      <c r="AJ526" s="32"/>
      <c r="AK526" s="32"/>
      <c r="AL526" s="32"/>
      <c r="AM526" s="32">
        <v>1500</v>
      </c>
      <c r="AN526" s="32">
        <v>40000</v>
      </c>
      <c r="AO526" s="121">
        <v>15000</v>
      </c>
      <c r="AP526" s="32">
        <v>10000</v>
      </c>
      <c r="AQ526" s="32">
        <v>10000</v>
      </c>
      <c r="AR526" s="32">
        <v>5000</v>
      </c>
      <c r="AS526" s="32">
        <v>6000</v>
      </c>
      <c r="AT526" s="32">
        <v>15000</v>
      </c>
      <c r="AU526" s="32">
        <v>2000</v>
      </c>
      <c r="AV526" s="32">
        <v>1500</v>
      </c>
      <c r="AW526" s="32"/>
      <c r="AX526" s="32"/>
      <c r="AY526" s="32">
        <v>10000</v>
      </c>
      <c r="AZ526" s="32"/>
      <c r="BA526" s="51">
        <v>100</v>
      </c>
      <c r="BB526" s="32"/>
      <c r="BC526" s="32"/>
      <c r="BD526" s="61">
        <v>500</v>
      </c>
      <c r="BE526" s="52" t="s">
        <v>2136</v>
      </c>
      <c r="BF526" s="40">
        <v>0</v>
      </c>
      <c r="BG526" s="40">
        <v>582</v>
      </c>
      <c r="BH526" s="40">
        <f t="shared" si="25"/>
        <v>352808400</v>
      </c>
      <c r="BI526" s="41"/>
      <c r="BJ526" s="315" t="s">
        <v>6337</v>
      </c>
      <c r="BK526" s="42"/>
    </row>
    <row r="527" spans="1:63" ht="111" customHeight="1">
      <c r="A527" s="28">
        <v>518</v>
      </c>
      <c r="B527" s="29" t="s">
        <v>2155</v>
      </c>
      <c r="C527" s="29" t="s">
        <v>2156</v>
      </c>
      <c r="D527" s="29"/>
      <c r="E527" s="29" t="s">
        <v>2157</v>
      </c>
      <c r="F527" s="29" t="s">
        <v>2158</v>
      </c>
      <c r="G527" s="29"/>
      <c r="H527" s="30" t="s">
        <v>2131</v>
      </c>
      <c r="I527" s="28" t="s">
        <v>1074</v>
      </c>
      <c r="J527" s="28"/>
      <c r="K527" s="28"/>
      <c r="L527" s="31"/>
      <c r="M527" s="31"/>
      <c r="N527" s="32"/>
      <c r="O527" s="32">
        <v>0</v>
      </c>
      <c r="P527" s="32">
        <f t="shared" si="24"/>
        <v>0</v>
      </c>
      <c r="Q527" s="33">
        <v>31100</v>
      </c>
      <c r="R527" s="34">
        <f t="shared" si="26"/>
        <v>12000</v>
      </c>
      <c r="S527" s="32"/>
      <c r="T527" s="32"/>
      <c r="U527" s="37">
        <v>12000</v>
      </c>
      <c r="V527" s="32"/>
      <c r="W527" s="32"/>
      <c r="X527" s="32"/>
      <c r="Y527" s="32"/>
      <c r="Z527" s="47"/>
      <c r="AA527" s="32"/>
      <c r="AB527" s="32"/>
      <c r="AC527" s="44"/>
      <c r="AD527" s="32"/>
      <c r="AE527" s="32"/>
      <c r="AF527" s="32"/>
      <c r="AG527" s="32"/>
      <c r="AH527" s="32"/>
      <c r="AI527" s="32"/>
      <c r="AJ527" s="32"/>
      <c r="AK527" s="32"/>
      <c r="AL527" s="32"/>
      <c r="AM527" s="32"/>
      <c r="AN527" s="32">
        <v>0</v>
      </c>
      <c r="AO527" s="43"/>
      <c r="AP527" s="32"/>
      <c r="AQ527" s="32"/>
      <c r="AR527" s="32">
        <v>0</v>
      </c>
      <c r="AS527" s="32"/>
      <c r="AT527" s="32"/>
      <c r="AU527" s="32"/>
      <c r="AV527" s="32"/>
      <c r="AW527" s="32"/>
      <c r="AX527" s="32"/>
      <c r="AY527" s="32"/>
      <c r="AZ527" s="32"/>
      <c r="BA527" s="32"/>
      <c r="BB527" s="32"/>
      <c r="BC527" s="32"/>
      <c r="BD527" s="32"/>
      <c r="BE527" s="39"/>
      <c r="BF527" s="40">
        <v>0</v>
      </c>
      <c r="BG527" s="40">
        <v>300</v>
      </c>
      <c r="BH527" s="40">
        <f t="shared" si="25"/>
        <v>3600000</v>
      </c>
      <c r="BI527" s="41"/>
      <c r="BJ527" s="315" t="s">
        <v>6039</v>
      </c>
      <c r="BK527" s="42"/>
    </row>
    <row r="528" spans="1:63" ht="157.5" customHeight="1">
      <c r="A528" s="28">
        <v>519</v>
      </c>
      <c r="B528" s="29" t="s">
        <v>2159</v>
      </c>
      <c r="C528" s="29" t="s">
        <v>2160</v>
      </c>
      <c r="D528" s="29"/>
      <c r="E528" s="29" t="s">
        <v>2161</v>
      </c>
      <c r="F528" s="29" t="s">
        <v>2162</v>
      </c>
      <c r="G528" s="138" t="s">
        <v>2163</v>
      </c>
      <c r="H528" s="30"/>
      <c r="I528" s="28" t="s">
        <v>1074</v>
      </c>
      <c r="J528" s="28"/>
      <c r="K528" s="28"/>
      <c r="L528" s="31"/>
      <c r="M528" s="31"/>
      <c r="N528" s="32"/>
      <c r="O528" s="32">
        <v>0</v>
      </c>
      <c r="P528" s="32">
        <f t="shared" si="24"/>
        <v>0</v>
      </c>
      <c r="Q528" s="33">
        <v>11400</v>
      </c>
      <c r="R528" s="34">
        <f t="shared" si="26"/>
        <v>30100</v>
      </c>
      <c r="S528" s="32">
        <v>5000</v>
      </c>
      <c r="T528" s="32">
        <v>2000</v>
      </c>
      <c r="U528" s="37">
        <v>1200</v>
      </c>
      <c r="V528" s="32"/>
      <c r="W528" s="32"/>
      <c r="X528" s="32"/>
      <c r="Y528" s="32"/>
      <c r="Z528" s="43"/>
      <c r="AA528" s="32"/>
      <c r="AB528" s="32"/>
      <c r="AC528" s="44"/>
      <c r="AD528" s="32"/>
      <c r="AE528" s="32">
        <v>3000</v>
      </c>
      <c r="AF528" s="32"/>
      <c r="AG528" s="32"/>
      <c r="AH528" s="32"/>
      <c r="AI528" s="32"/>
      <c r="AJ528" s="32"/>
      <c r="AK528" s="32"/>
      <c r="AL528" s="32"/>
      <c r="AM528" s="32"/>
      <c r="AN528" s="32">
        <v>15000</v>
      </c>
      <c r="AO528" s="43"/>
      <c r="AP528" s="32">
        <v>3000</v>
      </c>
      <c r="AQ528" s="32"/>
      <c r="AR528" s="32">
        <v>200</v>
      </c>
      <c r="AS528" s="32">
        <v>100</v>
      </c>
      <c r="AT528" s="32">
        <v>500</v>
      </c>
      <c r="AU528" s="37">
        <v>100</v>
      </c>
      <c r="AV528" s="32"/>
      <c r="AW528" s="32"/>
      <c r="AX528" s="32"/>
      <c r="AY528" s="32"/>
      <c r="AZ528" s="32"/>
      <c r="BA528" s="32"/>
      <c r="BB528" s="32"/>
      <c r="BC528" s="32"/>
      <c r="BD528" s="32"/>
      <c r="BE528" s="39"/>
      <c r="BF528" s="40">
        <v>0</v>
      </c>
      <c r="BG528" s="40">
        <v>360</v>
      </c>
      <c r="BH528" s="40">
        <f t="shared" si="25"/>
        <v>10836000</v>
      </c>
      <c r="BI528" s="41"/>
      <c r="BJ528" s="315" t="s">
        <v>6039</v>
      </c>
      <c r="BK528" s="42"/>
    </row>
    <row r="529" spans="1:63" ht="148.5" customHeight="1">
      <c r="A529" s="28">
        <v>520</v>
      </c>
      <c r="B529" s="29" t="s">
        <v>2164</v>
      </c>
      <c r="C529" s="29" t="s">
        <v>2165</v>
      </c>
      <c r="D529" s="29"/>
      <c r="E529" s="29" t="s">
        <v>2166</v>
      </c>
      <c r="F529" s="29" t="s">
        <v>2167</v>
      </c>
      <c r="G529" s="88" t="s">
        <v>2168</v>
      </c>
      <c r="H529" s="30" t="s">
        <v>2131</v>
      </c>
      <c r="I529" s="28" t="s">
        <v>1074</v>
      </c>
      <c r="J529" s="28"/>
      <c r="K529" s="28"/>
      <c r="L529" s="31">
        <v>16732</v>
      </c>
      <c r="M529" s="31">
        <v>9900</v>
      </c>
      <c r="N529" s="32"/>
      <c r="O529" s="32">
        <v>0</v>
      </c>
      <c r="P529" s="32">
        <f t="shared" si="24"/>
        <v>0</v>
      </c>
      <c r="Q529" s="33">
        <v>28720</v>
      </c>
      <c r="R529" s="34">
        <f t="shared" si="26"/>
        <v>50200</v>
      </c>
      <c r="S529" s="32">
        <v>34000</v>
      </c>
      <c r="T529" s="32">
        <v>2000</v>
      </c>
      <c r="U529" s="32"/>
      <c r="V529" s="32"/>
      <c r="W529" s="32"/>
      <c r="X529" s="32"/>
      <c r="Y529" s="32"/>
      <c r="Z529" s="43"/>
      <c r="AA529" s="32"/>
      <c r="AB529" s="32"/>
      <c r="AC529" s="44"/>
      <c r="AD529" s="32">
        <v>2000</v>
      </c>
      <c r="AE529" s="32"/>
      <c r="AF529" s="32">
        <v>4000</v>
      </c>
      <c r="AG529" s="32"/>
      <c r="AH529" s="32">
        <v>5000</v>
      </c>
      <c r="AI529" s="32">
        <v>2000</v>
      </c>
      <c r="AJ529" s="32"/>
      <c r="AK529" s="32"/>
      <c r="AL529" s="32"/>
      <c r="AM529" s="32"/>
      <c r="AN529" s="32">
        <v>0</v>
      </c>
      <c r="AO529" s="86">
        <v>700</v>
      </c>
      <c r="AP529" s="32"/>
      <c r="AQ529" s="32"/>
      <c r="AR529" s="32">
        <v>0</v>
      </c>
      <c r="AS529" s="32"/>
      <c r="AT529" s="32"/>
      <c r="AU529" s="32"/>
      <c r="AV529" s="32"/>
      <c r="AW529" s="32"/>
      <c r="AX529" s="32"/>
      <c r="AY529" s="32">
        <v>500</v>
      </c>
      <c r="AZ529" s="32"/>
      <c r="BA529" s="32"/>
      <c r="BB529" s="32"/>
      <c r="BC529" s="32"/>
      <c r="BD529" s="32"/>
      <c r="BE529" s="39"/>
      <c r="BF529" s="40">
        <v>0</v>
      </c>
      <c r="BG529" s="40">
        <v>545</v>
      </c>
      <c r="BH529" s="40">
        <f t="shared" si="25"/>
        <v>27359000</v>
      </c>
      <c r="BI529" s="41"/>
      <c r="BJ529" s="315" t="s">
        <v>6337</v>
      </c>
      <c r="BK529" s="42"/>
    </row>
    <row r="530" spans="1:63" ht="409.5" customHeight="1">
      <c r="A530" s="28">
        <v>521</v>
      </c>
      <c r="B530" s="29" t="s">
        <v>2169</v>
      </c>
      <c r="C530" s="29" t="s">
        <v>2170</v>
      </c>
      <c r="D530" s="29"/>
      <c r="E530" s="29" t="s">
        <v>2171</v>
      </c>
      <c r="F530" s="29" t="s">
        <v>2172</v>
      </c>
      <c r="G530" s="29"/>
      <c r="H530" s="30"/>
      <c r="I530" s="28" t="s">
        <v>84</v>
      </c>
      <c r="J530" s="28"/>
      <c r="K530" s="28"/>
      <c r="L530" s="31"/>
      <c r="M530" s="31"/>
      <c r="N530" s="32"/>
      <c r="O530" s="32">
        <v>0</v>
      </c>
      <c r="P530" s="32">
        <f t="shared" si="24"/>
        <v>0</v>
      </c>
      <c r="Q530" s="33">
        <v>100</v>
      </c>
      <c r="R530" s="34">
        <f t="shared" si="26"/>
        <v>24</v>
      </c>
      <c r="S530" s="32"/>
      <c r="T530" s="32"/>
      <c r="U530" s="32"/>
      <c r="V530" s="32"/>
      <c r="W530" s="32"/>
      <c r="X530" s="32"/>
      <c r="Y530" s="32"/>
      <c r="Z530" s="43"/>
      <c r="AA530" s="32"/>
      <c r="AB530" s="32"/>
      <c r="AC530" s="44"/>
      <c r="AD530" s="32"/>
      <c r="AE530" s="32"/>
      <c r="AF530" s="32"/>
      <c r="AG530" s="32"/>
      <c r="AH530" s="32"/>
      <c r="AI530" s="32">
        <v>20</v>
      </c>
      <c r="AJ530" s="32"/>
      <c r="AK530" s="32"/>
      <c r="AL530" s="32"/>
      <c r="AM530" s="32"/>
      <c r="AN530" s="32">
        <v>0</v>
      </c>
      <c r="AO530" s="43"/>
      <c r="AP530" s="32"/>
      <c r="AQ530" s="32"/>
      <c r="AR530" s="32">
        <v>0</v>
      </c>
      <c r="AS530" s="32"/>
      <c r="AT530" s="32"/>
      <c r="AU530" s="32"/>
      <c r="AV530" s="32"/>
      <c r="AW530" s="32"/>
      <c r="AX530" s="32"/>
      <c r="AY530" s="32">
        <v>4</v>
      </c>
      <c r="AZ530" s="32"/>
      <c r="BA530" s="32"/>
      <c r="BB530" s="32"/>
      <c r="BC530" s="32"/>
      <c r="BD530" s="32"/>
      <c r="BE530" s="39"/>
      <c r="BF530" s="40">
        <v>0</v>
      </c>
      <c r="BG530" s="40">
        <v>1992900</v>
      </c>
      <c r="BH530" s="40">
        <f t="shared" si="25"/>
        <v>47829600</v>
      </c>
      <c r="BI530" s="41"/>
      <c r="BJ530" s="42" t="s">
        <v>6039</v>
      </c>
      <c r="BK530" s="42"/>
    </row>
    <row r="531" spans="1:63" ht="231" customHeight="1">
      <c r="A531" s="28">
        <v>522</v>
      </c>
      <c r="B531" s="29" t="s">
        <v>2173</v>
      </c>
      <c r="C531" s="29" t="s">
        <v>2174</v>
      </c>
      <c r="D531" s="29"/>
      <c r="E531" s="29" t="s">
        <v>2175</v>
      </c>
      <c r="F531" s="29" t="s">
        <v>2176</v>
      </c>
      <c r="G531" s="29"/>
      <c r="H531" s="30"/>
      <c r="I531" s="28" t="s">
        <v>84</v>
      </c>
      <c r="J531" s="28"/>
      <c r="K531" s="28"/>
      <c r="L531" s="31"/>
      <c r="M531" s="31"/>
      <c r="N531" s="32"/>
      <c r="O531" s="32">
        <v>0</v>
      </c>
      <c r="P531" s="32">
        <f t="shared" si="24"/>
        <v>0</v>
      </c>
      <c r="Q531" s="33">
        <v>100</v>
      </c>
      <c r="R531" s="34">
        <f t="shared" si="26"/>
        <v>700</v>
      </c>
      <c r="S531" s="32"/>
      <c r="T531" s="32"/>
      <c r="U531" s="32"/>
      <c r="V531" s="32"/>
      <c r="W531" s="32"/>
      <c r="X531" s="32"/>
      <c r="Y531" s="32"/>
      <c r="Z531" s="43"/>
      <c r="AA531" s="32"/>
      <c r="AB531" s="32"/>
      <c r="AC531" s="44"/>
      <c r="AD531" s="32"/>
      <c r="AE531" s="32"/>
      <c r="AF531" s="32"/>
      <c r="AG531" s="32"/>
      <c r="AH531" s="32"/>
      <c r="AI531" s="32"/>
      <c r="AJ531" s="32"/>
      <c r="AK531" s="32"/>
      <c r="AL531" s="32"/>
      <c r="AM531" s="32"/>
      <c r="AN531" s="32">
        <v>0</v>
      </c>
      <c r="AO531" s="43"/>
      <c r="AP531" s="32"/>
      <c r="AQ531" s="32"/>
      <c r="AR531" s="32">
        <v>0</v>
      </c>
      <c r="AS531" s="32">
        <v>600</v>
      </c>
      <c r="AT531" s="32"/>
      <c r="AU531" s="37">
        <v>100</v>
      </c>
      <c r="AV531" s="32"/>
      <c r="AW531" s="32"/>
      <c r="AX531" s="32"/>
      <c r="AY531" s="32"/>
      <c r="AZ531" s="32"/>
      <c r="BA531" s="32"/>
      <c r="BB531" s="32"/>
      <c r="BC531" s="32"/>
      <c r="BD531" s="32"/>
      <c r="BE531" s="39"/>
      <c r="BF531" s="40">
        <v>0</v>
      </c>
      <c r="BG531" s="40">
        <v>346479</v>
      </c>
      <c r="BH531" s="40">
        <f t="shared" si="25"/>
        <v>242535300</v>
      </c>
      <c r="BI531" s="41"/>
      <c r="BJ531" s="315" t="s">
        <v>6039</v>
      </c>
      <c r="BK531" s="42"/>
    </row>
    <row r="532" spans="1:63" ht="181.5" customHeight="1">
      <c r="A532" s="28">
        <v>523</v>
      </c>
      <c r="B532" s="29" t="s">
        <v>2177</v>
      </c>
      <c r="C532" s="29" t="s">
        <v>2178</v>
      </c>
      <c r="D532" s="29"/>
      <c r="E532" s="29" t="s">
        <v>2179</v>
      </c>
      <c r="F532" s="29" t="s">
        <v>2180</v>
      </c>
      <c r="G532" s="29"/>
      <c r="H532" s="30"/>
      <c r="I532" s="28" t="s">
        <v>84</v>
      </c>
      <c r="J532" s="28"/>
      <c r="K532" s="28"/>
      <c r="L532" s="31"/>
      <c r="M532" s="31"/>
      <c r="N532" s="32"/>
      <c r="O532" s="32">
        <v>0</v>
      </c>
      <c r="P532" s="32">
        <f t="shared" si="24"/>
        <v>0</v>
      </c>
      <c r="Q532" s="33">
        <v>30</v>
      </c>
      <c r="R532" s="34">
        <f t="shared" si="26"/>
        <v>10</v>
      </c>
      <c r="S532" s="32"/>
      <c r="T532" s="32"/>
      <c r="U532" s="32"/>
      <c r="V532" s="32"/>
      <c r="W532" s="32"/>
      <c r="X532" s="32"/>
      <c r="Y532" s="32"/>
      <c r="Z532" s="43"/>
      <c r="AA532" s="32"/>
      <c r="AB532" s="32"/>
      <c r="AC532" s="44"/>
      <c r="AD532" s="32"/>
      <c r="AE532" s="32"/>
      <c r="AF532" s="32"/>
      <c r="AG532" s="32"/>
      <c r="AH532" s="32"/>
      <c r="AI532" s="32">
        <v>10</v>
      </c>
      <c r="AJ532" s="32"/>
      <c r="AK532" s="32"/>
      <c r="AL532" s="32"/>
      <c r="AM532" s="32"/>
      <c r="AN532" s="32">
        <v>0</v>
      </c>
      <c r="AO532" s="43"/>
      <c r="AP532" s="32"/>
      <c r="AQ532" s="32"/>
      <c r="AR532" s="32">
        <v>0</v>
      </c>
      <c r="AS532" s="32"/>
      <c r="AT532" s="32"/>
      <c r="AU532" s="32"/>
      <c r="AV532" s="32"/>
      <c r="AW532" s="32"/>
      <c r="AX532" s="32"/>
      <c r="AY532" s="32"/>
      <c r="AZ532" s="32"/>
      <c r="BA532" s="32"/>
      <c r="BB532" s="32"/>
      <c r="BC532" s="32"/>
      <c r="BD532" s="32"/>
      <c r="BE532" s="39"/>
      <c r="BF532" s="40">
        <v>0</v>
      </c>
      <c r="BG532" s="40">
        <v>1448790</v>
      </c>
      <c r="BH532" s="40">
        <f t="shared" si="25"/>
        <v>14487900</v>
      </c>
      <c r="BI532" s="41"/>
      <c r="BJ532" s="42" t="s">
        <v>6039</v>
      </c>
      <c r="BK532" s="42"/>
    </row>
    <row r="533" spans="1:63" ht="99" customHeight="1">
      <c r="A533" s="28">
        <v>524</v>
      </c>
      <c r="B533" s="29" t="s">
        <v>2181</v>
      </c>
      <c r="C533" s="29" t="s">
        <v>2182</v>
      </c>
      <c r="D533" s="29"/>
      <c r="E533" s="29" t="s">
        <v>2183</v>
      </c>
      <c r="F533" s="29" t="s">
        <v>2184</v>
      </c>
      <c r="G533" s="29"/>
      <c r="H533" s="30"/>
      <c r="I533" s="28" t="s">
        <v>84</v>
      </c>
      <c r="J533" s="28"/>
      <c r="K533" s="28"/>
      <c r="L533" s="31"/>
      <c r="M533" s="31"/>
      <c r="N533" s="32"/>
      <c r="O533" s="32">
        <v>0</v>
      </c>
      <c r="P533" s="32">
        <f t="shared" si="24"/>
        <v>0</v>
      </c>
      <c r="Q533" s="33">
        <v>1090</v>
      </c>
      <c r="R533" s="34">
        <f t="shared" si="26"/>
        <v>54</v>
      </c>
      <c r="S533" s="32"/>
      <c r="T533" s="32"/>
      <c r="U533" s="32"/>
      <c r="V533" s="32"/>
      <c r="W533" s="32"/>
      <c r="X533" s="32"/>
      <c r="Y533" s="32"/>
      <c r="Z533" s="43"/>
      <c r="AA533" s="32"/>
      <c r="AB533" s="32"/>
      <c r="AC533" s="44"/>
      <c r="AD533" s="32"/>
      <c r="AE533" s="32"/>
      <c r="AF533" s="32"/>
      <c r="AG533" s="32"/>
      <c r="AH533" s="32"/>
      <c r="AI533" s="32"/>
      <c r="AJ533" s="32"/>
      <c r="AK533" s="32"/>
      <c r="AL533" s="32"/>
      <c r="AM533" s="32"/>
      <c r="AN533" s="32">
        <v>0</v>
      </c>
      <c r="AO533" s="43"/>
      <c r="AP533" s="32"/>
      <c r="AQ533" s="32"/>
      <c r="AR533" s="32">
        <v>0</v>
      </c>
      <c r="AS533" s="32"/>
      <c r="AT533" s="32">
        <v>24</v>
      </c>
      <c r="AU533" s="32">
        <v>30</v>
      </c>
      <c r="AV533" s="32"/>
      <c r="AW533" s="32"/>
      <c r="AX533" s="32"/>
      <c r="AY533" s="32"/>
      <c r="AZ533" s="32"/>
      <c r="BA533" s="32"/>
      <c r="BB533" s="32"/>
      <c r="BC533" s="32"/>
      <c r="BD533" s="32"/>
      <c r="BE533" s="39"/>
      <c r="BF533" s="40">
        <v>0</v>
      </c>
      <c r="BG533" s="40">
        <v>45000</v>
      </c>
      <c r="BH533" s="40">
        <f t="shared" si="25"/>
        <v>2430000</v>
      </c>
      <c r="BI533" s="41"/>
      <c r="BJ533" s="315" t="s">
        <v>6039</v>
      </c>
      <c r="BK533" s="42"/>
    </row>
    <row r="534" spans="1:63" ht="99" customHeight="1">
      <c r="A534" s="28">
        <v>525</v>
      </c>
      <c r="B534" s="29" t="s">
        <v>2185</v>
      </c>
      <c r="C534" s="29" t="s">
        <v>2186</v>
      </c>
      <c r="D534" s="29"/>
      <c r="E534" s="29"/>
      <c r="F534" s="29" t="s">
        <v>2187</v>
      </c>
      <c r="G534" s="29"/>
      <c r="H534" s="30"/>
      <c r="I534" s="28" t="s">
        <v>84</v>
      </c>
      <c r="J534" s="28"/>
      <c r="K534" s="28"/>
      <c r="L534" s="31"/>
      <c r="M534" s="31"/>
      <c r="N534" s="32"/>
      <c r="O534" s="32">
        <v>0</v>
      </c>
      <c r="P534" s="32">
        <f t="shared" si="24"/>
        <v>0</v>
      </c>
      <c r="Q534" s="33">
        <v>1000</v>
      </c>
      <c r="R534" s="34">
        <f t="shared" si="26"/>
        <v>650</v>
      </c>
      <c r="S534" s="32"/>
      <c r="T534" s="32"/>
      <c r="U534" s="32"/>
      <c r="V534" s="32"/>
      <c r="W534" s="32"/>
      <c r="X534" s="32"/>
      <c r="Y534" s="32"/>
      <c r="Z534" s="43"/>
      <c r="AA534" s="32"/>
      <c r="AB534" s="32"/>
      <c r="AC534" s="48">
        <v>600</v>
      </c>
      <c r="AD534" s="32">
        <v>50</v>
      </c>
      <c r="AE534" s="32"/>
      <c r="AF534" s="32"/>
      <c r="AG534" s="32"/>
      <c r="AH534" s="32"/>
      <c r="AI534" s="32"/>
      <c r="AJ534" s="32"/>
      <c r="AK534" s="32"/>
      <c r="AL534" s="32"/>
      <c r="AM534" s="32"/>
      <c r="AN534" s="32">
        <v>0</v>
      </c>
      <c r="AO534" s="45"/>
      <c r="AP534" s="32"/>
      <c r="AQ534" s="32"/>
      <c r="AR534" s="32">
        <v>0</v>
      </c>
      <c r="AS534" s="32"/>
      <c r="AT534" s="32"/>
      <c r="AU534" s="32"/>
      <c r="AV534" s="32"/>
      <c r="AW534" s="32"/>
      <c r="AX534" s="32"/>
      <c r="AY534" s="32"/>
      <c r="AZ534" s="32"/>
      <c r="BA534" s="32"/>
      <c r="BB534" s="32"/>
      <c r="BC534" s="32"/>
      <c r="BD534" s="32"/>
      <c r="BE534" s="39"/>
      <c r="BF534" s="40">
        <v>0</v>
      </c>
      <c r="BG534" s="40">
        <v>8400</v>
      </c>
      <c r="BH534" s="40">
        <f t="shared" si="25"/>
        <v>5460000</v>
      </c>
      <c r="BI534" s="41"/>
      <c r="BJ534" s="315" t="s">
        <v>6326</v>
      </c>
      <c r="BK534" s="42"/>
    </row>
    <row r="535" spans="1:63" ht="132" customHeight="1">
      <c r="A535" s="28">
        <v>526</v>
      </c>
      <c r="B535" s="29" t="s">
        <v>2188</v>
      </c>
      <c r="C535" s="29" t="s">
        <v>2189</v>
      </c>
      <c r="D535" s="29"/>
      <c r="E535" s="29" t="s">
        <v>2190</v>
      </c>
      <c r="F535" s="29" t="s">
        <v>2191</v>
      </c>
      <c r="G535" s="29"/>
      <c r="H535" s="30"/>
      <c r="I535" s="28" t="s">
        <v>84</v>
      </c>
      <c r="J535" s="28"/>
      <c r="K535" s="28"/>
      <c r="L535" s="31"/>
      <c r="M535" s="31"/>
      <c r="N535" s="32"/>
      <c r="O535" s="32">
        <v>200</v>
      </c>
      <c r="P535" s="32">
        <f t="shared" si="24"/>
        <v>200</v>
      </c>
      <c r="Q535" s="33">
        <v>300</v>
      </c>
      <c r="R535" s="34">
        <f t="shared" si="26"/>
        <v>150</v>
      </c>
      <c r="S535" s="32"/>
      <c r="T535" s="32"/>
      <c r="U535" s="32"/>
      <c r="V535" s="32"/>
      <c r="W535" s="32"/>
      <c r="X535" s="32"/>
      <c r="Y535" s="32"/>
      <c r="Z535" s="54"/>
      <c r="AA535" s="32"/>
      <c r="AB535" s="32"/>
      <c r="AC535" s="44"/>
      <c r="AD535" s="32"/>
      <c r="AE535" s="32"/>
      <c r="AF535" s="32"/>
      <c r="AG535" s="37">
        <v>150</v>
      </c>
      <c r="AH535" s="32"/>
      <c r="AI535" s="32"/>
      <c r="AJ535" s="32"/>
      <c r="AK535" s="32"/>
      <c r="AL535" s="32"/>
      <c r="AM535" s="32"/>
      <c r="AN535" s="32">
        <v>0</v>
      </c>
      <c r="AO535" s="43"/>
      <c r="AP535" s="32"/>
      <c r="AQ535" s="32"/>
      <c r="AR535" s="32">
        <v>0</v>
      </c>
      <c r="AS535" s="32"/>
      <c r="AT535" s="32"/>
      <c r="AU535" s="32"/>
      <c r="AV535" s="32"/>
      <c r="AW535" s="32"/>
      <c r="AX535" s="32"/>
      <c r="AY535" s="32"/>
      <c r="AZ535" s="32"/>
      <c r="BA535" s="32"/>
      <c r="BB535" s="32"/>
      <c r="BC535" s="32"/>
      <c r="BD535" s="32"/>
      <c r="BE535" s="39"/>
      <c r="BF535" s="40" t="s">
        <v>2192</v>
      </c>
      <c r="BG535" s="40">
        <v>10395000</v>
      </c>
      <c r="BH535" s="40">
        <f t="shared" si="25"/>
        <v>1559250000</v>
      </c>
      <c r="BI535" s="41"/>
      <c r="BJ535" s="315" t="s">
        <v>6326</v>
      </c>
      <c r="BK535" s="42"/>
    </row>
    <row r="536" spans="1:63" ht="99" customHeight="1">
      <c r="A536" s="28">
        <v>527</v>
      </c>
      <c r="B536" s="29" t="s">
        <v>2193</v>
      </c>
      <c r="C536" s="29" t="s">
        <v>2194</v>
      </c>
      <c r="D536" s="29"/>
      <c r="E536" s="29" t="s">
        <v>2195</v>
      </c>
      <c r="F536" s="29" t="s">
        <v>2196</v>
      </c>
      <c r="G536" s="123" t="s">
        <v>2197</v>
      </c>
      <c r="H536" s="30"/>
      <c r="I536" s="28" t="s">
        <v>84</v>
      </c>
      <c r="J536" s="28"/>
      <c r="K536" s="28"/>
      <c r="L536" s="31"/>
      <c r="M536" s="31"/>
      <c r="N536" s="32"/>
      <c r="O536" s="32">
        <v>30</v>
      </c>
      <c r="P536" s="32">
        <f t="shared" si="24"/>
        <v>30</v>
      </c>
      <c r="Q536" s="33">
        <v>2000</v>
      </c>
      <c r="R536" s="34">
        <f t="shared" si="26"/>
        <v>1000</v>
      </c>
      <c r="S536" s="32"/>
      <c r="T536" s="32"/>
      <c r="U536" s="32"/>
      <c r="V536" s="32"/>
      <c r="W536" s="32"/>
      <c r="X536" s="32"/>
      <c r="Y536" s="32"/>
      <c r="Z536" s="43"/>
      <c r="AA536" s="32"/>
      <c r="AB536" s="32"/>
      <c r="AC536" s="44"/>
      <c r="AD536" s="32"/>
      <c r="AE536" s="32">
        <v>1000</v>
      </c>
      <c r="AF536" s="32"/>
      <c r="AG536" s="32"/>
      <c r="AH536" s="32"/>
      <c r="AI536" s="32"/>
      <c r="AJ536" s="32"/>
      <c r="AK536" s="32"/>
      <c r="AL536" s="32"/>
      <c r="AM536" s="32"/>
      <c r="AN536" s="32">
        <v>0</v>
      </c>
      <c r="AO536" s="43"/>
      <c r="AP536" s="32"/>
      <c r="AQ536" s="32"/>
      <c r="AR536" s="32">
        <v>0</v>
      </c>
      <c r="AS536" s="32"/>
      <c r="AT536" s="32"/>
      <c r="AU536" s="32"/>
      <c r="AV536" s="32"/>
      <c r="AW536" s="32"/>
      <c r="AX536" s="32"/>
      <c r="AY536" s="32"/>
      <c r="AZ536" s="32"/>
      <c r="BA536" s="32"/>
      <c r="BB536" s="32"/>
      <c r="BC536" s="32"/>
      <c r="BD536" s="32"/>
      <c r="BE536" s="39"/>
      <c r="BF536" s="40">
        <v>0</v>
      </c>
      <c r="BG536" s="40">
        <v>159000</v>
      </c>
      <c r="BH536" s="40">
        <f t="shared" si="25"/>
        <v>159000000</v>
      </c>
      <c r="BI536" s="41"/>
      <c r="BJ536" s="315" t="s">
        <v>6039</v>
      </c>
      <c r="BK536" s="42"/>
    </row>
    <row r="537" spans="1:63" ht="148.5" customHeight="1">
      <c r="A537" s="28">
        <v>528</v>
      </c>
      <c r="B537" s="29" t="s">
        <v>2198</v>
      </c>
      <c r="C537" s="29" t="s">
        <v>2199</v>
      </c>
      <c r="D537" s="29"/>
      <c r="E537" s="29" t="s">
        <v>2200</v>
      </c>
      <c r="F537" s="29" t="s">
        <v>2201</v>
      </c>
      <c r="G537" s="29"/>
      <c r="H537" s="30"/>
      <c r="I537" s="28" t="s">
        <v>84</v>
      </c>
      <c r="J537" s="28"/>
      <c r="K537" s="28"/>
      <c r="L537" s="31"/>
      <c r="M537" s="31"/>
      <c r="N537" s="32"/>
      <c r="O537" s="32">
        <v>0</v>
      </c>
      <c r="P537" s="32">
        <f t="shared" si="24"/>
        <v>0</v>
      </c>
      <c r="Q537" s="33">
        <v>150</v>
      </c>
      <c r="R537" s="34">
        <f t="shared" si="26"/>
        <v>200</v>
      </c>
      <c r="S537" s="32"/>
      <c r="T537" s="32"/>
      <c r="U537" s="32"/>
      <c r="V537" s="32"/>
      <c r="W537" s="32"/>
      <c r="X537" s="32"/>
      <c r="Y537" s="32"/>
      <c r="Z537" s="43"/>
      <c r="AA537" s="32"/>
      <c r="AB537" s="32"/>
      <c r="AC537" s="44"/>
      <c r="AD537" s="32"/>
      <c r="AE537" s="32"/>
      <c r="AF537" s="32"/>
      <c r="AG537" s="32">
        <v>200</v>
      </c>
      <c r="AH537" s="32"/>
      <c r="AI537" s="32"/>
      <c r="AJ537" s="32"/>
      <c r="AK537" s="32"/>
      <c r="AL537" s="32"/>
      <c r="AM537" s="32"/>
      <c r="AN537" s="32">
        <v>0</v>
      </c>
      <c r="AO537" s="43"/>
      <c r="AP537" s="32"/>
      <c r="AQ537" s="32"/>
      <c r="AR537" s="32">
        <v>0</v>
      </c>
      <c r="AS537" s="32"/>
      <c r="AT537" s="32"/>
      <c r="AU537" s="32"/>
      <c r="AV537" s="32"/>
      <c r="AW537" s="32"/>
      <c r="AX537" s="32"/>
      <c r="AY537" s="32"/>
      <c r="AZ537" s="32"/>
      <c r="BA537" s="32"/>
      <c r="BB537" s="32"/>
      <c r="BC537" s="32"/>
      <c r="BD537" s="32"/>
      <c r="BE537" s="39"/>
      <c r="BF537" s="40" t="s">
        <v>2202</v>
      </c>
      <c r="BG537" s="40">
        <v>942900</v>
      </c>
      <c r="BH537" s="40">
        <f t="shared" si="25"/>
        <v>188580000</v>
      </c>
      <c r="BI537" s="41"/>
      <c r="BJ537" s="315" t="s">
        <v>6326</v>
      </c>
      <c r="BK537" s="42"/>
    </row>
    <row r="538" spans="1:63" ht="214.5" customHeight="1">
      <c r="A538" s="28">
        <v>529</v>
      </c>
      <c r="B538" s="29" t="s">
        <v>2203</v>
      </c>
      <c r="C538" s="29" t="s">
        <v>2204</v>
      </c>
      <c r="D538" s="29"/>
      <c r="E538" s="29"/>
      <c r="F538" s="29" t="s">
        <v>2205</v>
      </c>
      <c r="G538" s="29"/>
      <c r="H538" s="30"/>
      <c r="I538" s="28" t="s">
        <v>84</v>
      </c>
      <c r="J538" s="28"/>
      <c r="K538" s="28"/>
      <c r="L538" s="31"/>
      <c r="M538" s="31"/>
      <c r="N538" s="32"/>
      <c r="O538" s="32">
        <v>0</v>
      </c>
      <c r="P538" s="32">
        <f t="shared" si="24"/>
        <v>0</v>
      </c>
      <c r="Q538" s="33">
        <v>100</v>
      </c>
      <c r="R538" s="34">
        <f t="shared" si="26"/>
        <v>80</v>
      </c>
      <c r="S538" s="32"/>
      <c r="T538" s="32"/>
      <c r="U538" s="32"/>
      <c r="V538" s="32"/>
      <c r="W538" s="32"/>
      <c r="X538" s="32"/>
      <c r="Y538" s="32"/>
      <c r="Z538" s="43"/>
      <c r="AA538" s="32"/>
      <c r="AB538" s="32"/>
      <c r="AC538" s="44"/>
      <c r="AD538" s="32"/>
      <c r="AE538" s="32"/>
      <c r="AF538" s="32"/>
      <c r="AG538" s="32"/>
      <c r="AH538" s="32"/>
      <c r="AI538" s="32"/>
      <c r="AJ538" s="32"/>
      <c r="AK538" s="32"/>
      <c r="AL538" s="32"/>
      <c r="AM538" s="32"/>
      <c r="AN538" s="32">
        <v>0</v>
      </c>
      <c r="AO538" s="43"/>
      <c r="AP538" s="32"/>
      <c r="AQ538" s="32"/>
      <c r="AR538" s="32">
        <v>0</v>
      </c>
      <c r="AS538" s="32"/>
      <c r="AT538" s="32"/>
      <c r="AU538" s="32"/>
      <c r="AV538" s="32">
        <v>80</v>
      </c>
      <c r="AW538" s="32"/>
      <c r="AX538" s="32"/>
      <c r="AY538" s="32"/>
      <c r="AZ538" s="32"/>
      <c r="BA538" s="32"/>
      <c r="BB538" s="32"/>
      <c r="BC538" s="32"/>
      <c r="BD538" s="32"/>
      <c r="BE538" s="39"/>
      <c r="BF538" s="40">
        <v>0</v>
      </c>
      <c r="BG538" s="40">
        <v>85000</v>
      </c>
      <c r="BH538" s="40">
        <f t="shared" si="25"/>
        <v>6800000</v>
      </c>
      <c r="BI538" s="41"/>
      <c r="BJ538" s="315" t="s">
        <v>6326</v>
      </c>
      <c r="BK538" s="42"/>
    </row>
    <row r="539" spans="1:63" ht="115.5" customHeight="1">
      <c r="A539" s="28">
        <v>530</v>
      </c>
      <c r="B539" s="29" t="s">
        <v>2206</v>
      </c>
      <c r="C539" s="29" t="s">
        <v>2207</v>
      </c>
      <c r="D539" s="29"/>
      <c r="E539" s="29" t="s">
        <v>2208</v>
      </c>
      <c r="F539" s="29" t="s">
        <v>2209</v>
      </c>
      <c r="G539" s="29"/>
      <c r="H539" s="30"/>
      <c r="I539" s="28" t="s">
        <v>84</v>
      </c>
      <c r="J539" s="28"/>
      <c r="K539" s="28"/>
      <c r="L539" s="95"/>
      <c r="M539" s="95"/>
      <c r="N539" s="29"/>
      <c r="O539" s="32">
        <v>0</v>
      </c>
      <c r="P539" s="32">
        <f t="shared" si="24"/>
        <v>0</v>
      </c>
      <c r="Q539" s="33">
        <v>5</v>
      </c>
      <c r="R539" s="34">
        <f t="shared" si="26"/>
        <v>5</v>
      </c>
      <c r="S539" s="32"/>
      <c r="T539" s="32"/>
      <c r="U539" s="32"/>
      <c r="V539" s="32"/>
      <c r="W539" s="32"/>
      <c r="X539" s="32"/>
      <c r="Y539" s="32"/>
      <c r="Z539" s="43"/>
      <c r="AA539" s="32"/>
      <c r="AB539" s="32"/>
      <c r="AC539" s="44"/>
      <c r="AD539" s="32"/>
      <c r="AE539" s="32"/>
      <c r="AF539" s="32"/>
      <c r="AG539" s="32"/>
      <c r="AH539" s="32"/>
      <c r="AI539" s="32"/>
      <c r="AJ539" s="32"/>
      <c r="AK539" s="32"/>
      <c r="AL539" s="32"/>
      <c r="AM539" s="32"/>
      <c r="AN539" s="32">
        <v>0</v>
      </c>
      <c r="AO539" s="43"/>
      <c r="AP539" s="32"/>
      <c r="AQ539" s="32"/>
      <c r="AR539" s="32">
        <v>0</v>
      </c>
      <c r="AS539" s="32"/>
      <c r="AT539" s="32"/>
      <c r="AU539" s="32"/>
      <c r="AV539" s="32">
        <v>5</v>
      </c>
      <c r="AW539" s="32"/>
      <c r="AX539" s="32"/>
      <c r="AY539" s="32"/>
      <c r="AZ539" s="32"/>
      <c r="BA539" s="32"/>
      <c r="BB539" s="32"/>
      <c r="BC539" s="32"/>
      <c r="BD539" s="32"/>
      <c r="BE539" s="39"/>
      <c r="BF539" s="40" t="s">
        <v>2210</v>
      </c>
      <c r="BG539" s="40">
        <v>2960000</v>
      </c>
      <c r="BH539" s="40">
        <f t="shared" si="25"/>
        <v>14800000</v>
      </c>
      <c r="BI539" s="41"/>
      <c r="BJ539" s="315" t="s">
        <v>6326</v>
      </c>
      <c r="BK539" s="42"/>
    </row>
    <row r="540" spans="1:63" ht="115.5" customHeight="1">
      <c r="A540" s="28">
        <v>531</v>
      </c>
      <c r="B540" s="29" t="s">
        <v>2211</v>
      </c>
      <c r="C540" s="29" t="s">
        <v>2212</v>
      </c>
      <c r="D540" s="29"/>
      <c r="E540" s="29" t="s">
        <v>2213</v>
      </c>
      <c r="F540" s="29" t="s">
        <v>2214</v>
      </c>
      <c r="G540" s="29"/>
      <c r="H540" s="30"/>
      <c r="I540" s="28" t="s">
        <v>84</v>
      </c>
      <c r="J540" s="28"/>
      <c r="K540" s="28"/>
      <c r="L540" s="31"/>
      <c r="M540" s="31"/>
      <c r="N540" s="32"/>
      <c r="O540" s="32">
        <v>0</v>
      </c>
      <c r="P540" s="32">
        <f t="shared" si="24"/>
        <v>0</v>
      </c>
      <c r="Q540" s="33">
        <v>10</v>
      </c>
      <c r="R540" s="34">
        <f t="shared" si="26"/>
        <v>10</v>
      </c>
      <c r="S540" s="32"/>
      <c r="T540" s="32"/>
      <c r="U540" s="32"/>
      <c r="V540" s="32"/>
      <c r="W540" s="32"/>
      <c r="X540" s="32"/>
      <c r="Y540" s="32"/>
      <c r="Z540" s="43"/>
      <c r="AA540" s="32"/>
      <c r="AB540" s="32"/>
      <c r="AC540" s="44"/>
      <c r="AD540" s="32"/>
      <c r="AE540" s="32"/>
      <c r="AF540" s="32"/>
      <c r="AG540" s="32"/>
      <c r="AH540" s="32"/>
      <c r="AI540" s="32"/>
      <c r="AJ540" s="32"/>
      <c r="AK540" s="32"/>
      <c r="AL540" s="32"/>
      <c r="AM540" s="32"/>
      <c r="AN540" s="32">
        <v>0</v>
      </c>
      <c r="AO540" s="43"/>
      <c r="AP540" s="32"/>
      <c r="AQ540" s="32"/>
      <c r="AR540" s="32">
        <v>0</v>
      </c>
      <c r="AS540" s="32"/>
      <c r="AT540" s="32"/>
      <c r="AU540" s="32"/>
      <c r="AV540" s="32">
        <v>10</v>
      </c>
      <c r="AW540" s="32"/>
      <c r="AX540" s="32"/>
      <c r="AY540" s="32"/>
      <c r="AZ540" s="32"/>
      <c r="BA540" s="32"/>
      <c r="BB540" s="32"/>
      <c r="BC540" s="32"/>
      <c r="BD540" s="32"/>
      <c r="BE540" s="39"/>
      <c r="BF540" s="40">
        <v>0</v>
      </c>
      <c r="BG540" s="40">
        <v>2310000</v>
      </c>
      <c r="BH540" s="40">
        <f t="shared" si="25"/>
        <v>23100000</v>
      </c>
      <c r="BI540" s="41"/>
      <c r="BJ540" s="315" t="s">
        <v>6326</v>
      </c>
      <c r="BK540" s="42"/>
    </row>
    <row r="541" spans="1:63" ht="228.75" customHeight="1">
      <c r="A541" s="28">
        <v>532</v>
      </c>
      <c r="B541" s="29" t="s">
        <v>2215</v>
      </c>
      <c r="C541" s="29" t="s">
        <v>2216</v>
      </c>
      <c r="D541" s="29"/>
      <c r="E541" s="29" t="s">
        <v>2217</v>
      </c>
      <c r="F541" s="29" t="s">
        <v>2218</v>
      </c>
      <c r="G541" s="29"/>
      <c r="H541" s="30"/>
      <c r="I541" s="28" t="s">
        <v>84</v>
      </c>
      <c r="J541" s="28"/>
      <c r="K541" s="28"/>
      <c r="L541" s="31"/>
      <c r="M541" s="31"/>
      <c r="N541" s="32"/>
      <c r="O541" s="32">
        <v>1</v>
      </c>
      <c r="P541" s="32">
        <f t="shared" si="24"/>
        <v>1</v>
      </c>
      <c r="Q541" s="33">
        <v>100</v>
      </c>
      <c r="R541" s="34">
        <f t="shared" si="26"/>
        <v>100</v>
      </c>
      <c r="S541" s="32"/>
      <c r="T541" s="32"/>
      <c r="U541" s="32"/>
      <c r="V541" s="32"/>
      <c r="W541" s="32"/>
      <c r="X541" s="32"/>
      <c r="Y541" s="32"/>
      <c r="Z541" s="43"/>
      <c r="AA541" s="32"/>
      <c r="AB541" s="32"/>
      <c r="AC541" s="48">
        <v>100</v>
      </c>
      <c r="AD541" s="32"/>
      <c r="AE541" s="32"/>
      <c r="AF541" s="32"/>
      <c r="AG541" s="32"/>
      <c r="AH541" s="32"/>
      <c r="AI541" s="32"/>
      <c r="AJ541" s="32"/>
      <c r="AK541" s="32"/>
      <c r="AL541" s="32"/>
      <c r="AM541" s="32"/>
      <c r="AN541" s="32">
        <v>0</v>
      </c>
      <c r="AO541" s="45"/>
      <c r="AP541" s="32"/>
      <c r="AQ541" s="32"/>
      <c r="AR541" s="32">
        <v>0</v>
      </c>
      <c r="AS541" s="32"/>
      <c r="AT541" s="32"/>
      <c r="AU541" s="32"/>
      <c r="AV541" s="32"/>
      <c r="AW541" s="32"/>
      <c r="AX541" s="32"/>
      <c r="AY541" s="32"/>
      <c r="AZ541" s="32"/>
      <c r="BA541" s="32"/>
      <c r="BB541" s="32"/>
      <c r="BC541" s="32"/>
      <c r="BD541" s="32"/>
      <c r="BE541" s="39"/>
      <c r="BF541" s="40">
        <v>0</v>
      </c>
      <c r="BG541" s="40">
        <v>1500000</v>
      </c>
      <c r="BH541" s="40">
        <f t="shared" si="25"/>
        <v>150000000</v>
      </c>
      <c r="BI541" s="41"/>
      <c r="BJ541" s="315" t="s">
        <v>6326</v>
      </c>
      <c r="BK541" s="42"/>
    </row>
    <row r="542" spans="1:63" ht="154.5" customHeight="1">
      <c r="A542" s="28">
        <v>533</v>
      </c>
      <c r="B542" s="29" t="s">
        <v>2219</v>
      </c>
      <c r="C542" s="29" t="s">
        <v>2220</v>
      </c>
      <c r="D542" s="29"/>
      <c r="E542" s="89" t="s">
        <v>2221</v>
      </c>
      <c r="F542" s="29" t="s">
        <v>2222</v>
      </c>
      <c r="G542" s="29"/>
      <c r="H542" s="30"/>
      <c r="I542" s="28" t="s">
        <v>1448</v>
      </c>
      <c r="J542" s="28"/>
      <c r="K542" s="28"/>
      <c r="L542" s="31"/>
      <c r="M542" s="31"/>
      <c r="N542" s="32"/>
      <c r="O542" s="32">
        <v>1370</v>
      </c>
      <c r="P542" s="32">
        <f t="shared" si="24"/>
        <v>1370</v>
      </c>
      <c r="Q542" s="33">
        <v>300</v>
      </c>
      <c r="R542" s="34">
        <f t="shared" si="26"/>
        <v>145</v>
      </c>
      <c r="S542" s="32"/>
      <c r="T542" s="32"/>
      <c r="U542" s="32"/>
      <c r="V542" s="32"/>
      <c r="W542" s="32"/>
      <c r="X542" s="32"/>
      <c r="Y542" s="32"/>
      <c r="Z542" s="54"/>
      <c r="AA542" s="32"/>
      <c r="AB542" s="32"/>
      <c r="AC542" s="44"/>
      <c r="AD542" s="32">
        <v>5</v>
      </c>
      <c r="AE542" s="32"/>
      <c r="AF542" s="32"/>
      <c r="AG542" s="32"/>
      <c r="AH542" s="32"/>
      <c r="AI542" s="32">
        <v>60</v>
      </c>
      <c r="AJ542" s="32"/>
      <c r="AK542" s="32"/>
      <c r="AL542" s="32"/>
      <c r="AM542" s="32"/>
      <c r="AN542" s="32">
        <v>0</v>
      </c>
      <c r="AO542" s="111">
        <v>80</v>
      </c>
      <c r="AP542" s="32"/>
      <c r="AQ542" s="32"/>
      <c r="AR542" s="32">
        <v>0</v>
      </c>
      <c r="AS542" s="32"/>
      <c r="AT542" s="32"/>
      <c r="AU542" s="32"/>
      <c r="AV542" s="32"/>
      <c r="AW542" s="32"/>
      <c r="AX542" s="32"/>
      <c r="AY542" s="32"/>
      <c r="AZ542" s="32"/>
      <c r="BA542" s="32"/>
      <c r="BB542" s="32"/>
      <c r="BC542" s="32"/>
      <c r="BD542" s="32"/>
      <c r="BE542" s="39"/>
      <c r="BF542" s="40">
        <v>0</v>
      </c>
      <c r="BG542" s="40">
        <v>55000</v>
      </c>
      <c r="BH542" s="40">
        <f t="shared" si="25"/>
        <v>7975000</v>
      </c>
      <c r="BI542" s="41"/>
      <c r="BJ542" s="42" t="s">
        <v>6039</v>
      </c>
      <c r="BK542" s="42"/>
    </row>
    <row r="543" spans="1:63" ht="171.75" customHeight="1">
      <c r="A543" s="28">
        <v>534</v>
      </c>
      <c r="B543" s="29" t="s">
        <v>2223</v>
      </c>
      <c r="C543" s="29" t="s">
        <v>2224</v>
      </c>
      <c r="D543" s="29"/>
      <c r="E543" s="89" t="s">
        <v>2221</v>
      </c>
      <c r="F543" s="29" t="s">
        <v>2225</v>
      </c>
      <c r="G543" s="29"/>
      <c r="H543" s="30"/>
      <c r="I543" s="28" t="s">
        <v>1448</v>
      </c>
      <c r="J543" s="28"/>
      <c r="K543" s="28"/>
      <c r="L543" s="31">
        <v>1704</v>
      </c>
      <c r="M543" s="31"/>
      <c r="N543" s="32"/>
      <c r="O543" s="32">
        <v>0</v>
      </c>
      <c r="P543" s="32">
        <f t="shared" si="24"/>
        <v>0</v>
      </c>
      <c r="Q543" s="33">
        <v>500</v>
      </c>
      <c r="R543" s="34">
        <f t="shared" si="26"/>
        <v>4362</v>
      </c>
      <c r="S543" s="32"/>
      <c r="T543" s="32"/>
      <c r="U543" s="32"/>
      <c r="V543" s="32"/>
      <c r="W543" s="32"/>
      <c r="X543" s="32"/>
      <c r="Y543" s="32"/>
      <c r="Z543" s="43"/>
      <c r="AA543" s="32"/>
      <c r="AB543" s="32"/>
      <c r="AC543" s="44"/>
      <c r="AD543" s="32">
        <v>100</v>
      </c>
      <c r="AE543" s="32"/>
      <c r="AF543" s="37">
        <v>200</v>
      </c>
      <c r="AG543" s="32"/>
      <c r="AH543" s="74">
        <v>72</v>
      </c>
      <c r="AI543" s="32">
        <v>150</v>
      </c>
      <c r="AJ543" s="32"/>
      <c r="AK543" s="32"/>
      <c r="AL543" s="32"/>
      <c r="AM543" s="32"/>
      <c r="AN543" s="32">
        <v>2160</v>
      </c>
      <c r="AO543" s="124">
        <v>300</v>
      </c>
      <c r="AP543" s="74">
        <v>50</v>
      </c>
      <c r="AQ543" s="32"/>
      <c r="AR543" s="74">
        <v>30</v>
      </c>
      <c r="AS543" s="32"/>
      <c r="AT543" s="32">
        <v>1100</v>
      </c>
      <c r="AU543" s="32">
        <v>200</v>
      </c>
      <c r="AV543" s="32"/>
      <c r="AW543" s="32"/>
      <c r="AX543" s="32"/>
      <c r="AY543" s="32"/>
      <c r="AZ543" s="32"/>
      <c r="BA543" s="32"/>
      <c r="BB543" s="32"/>
      <c r="BC543" s="32"/>
      <c r="BD543" s="32"/>
      <c r="BE543" s="39"/>
      <c r="BF543" s="40">
        <v>0</v>
      </c>
      <c r="BG543" s="40">
        <v>30800</v>
      </c>
      <c r="BH543" s="40">
        <f t="shared" si="25"/>
        <v>134349600</v>
      </c>
      <c r="BI543" s="41"/>
      <c r="BJ543" s="42" t="s">
        <v>6039</v>
      </c>
      <c r="BK543" s="42"/>
    </row>
    <row r="544" spans="1:63" ht="82.5" customHeight="1">
      <c r="A544" s="28">
        <v>535</v>
      </c>
      <c r="B544" s="29" t="s">
        <v>2226</v>
      </c>
      <c r="C544" s="29" t="s">
        <v>2227</v>
      </c>
      <c r="D544" s="29"/>
      <c r="E544" s="29" t="s">
        <v>2228</v>
      </c>
      <c r="F544" s="83" t="s">
        <v>2229</v>
      </c>
      <c r="G544" s="29"/>
      <c r="H544" s="30"/>
      <c r="I544" s="28" t="s">
        <v>2230</v>
      </c>
      <c r="J544" s="28"/>
      <c r="K544" s="28"/>
      <c r="L544" s="31"/>
      <c r="M544" s="31"/>
      <c r="N544" s="32"/>
      <c r="O544" s="32">
        <v>0</v>
      </c>
      <c r="P544" s="32">
        <f t="shared" si="24"/>
        <v>0</v>
      </c>
      <c r="Q544" s="33">
        <v>8250</v>
      </c>
      <c r="R544" s="34">
        <f t="shared" si="26"/>
        <v>16500</v>
      </c>
      <c r="S544" s="32"/>
      <c r="T544" s="32"/>
      <c r="U544" s="32"/>
      <c r="V544" s="32">
        <v>7500</v>
      </c>
      <c r="W544" s="32"/>
      <c r="X544" s="32"/>
      <c r="Y544" s="32"/>
      <c r="Z544" s="91">
        <v>9000</v>
      </c>
      <c r="AA544" s="32"/>
      <c r="AB544" s="32"/>
      <c r="AC544" s="44"/>
      <c r="AD544" s="32"/>
      <c r="AE544" s="32"/>
      <c r="AF544" s="32"/>
      <c r="AG544" s="32"/>
      <c r="AH544" s="32"/>
      <c r="AI544" s="32"/>
      <c r="AJ544" s="32"/>
      <c r="AK544" s="32"/>
      <c r="AL544" s="32"/>
      <c r="AM544" s="32"/>
      <c r="AN544" s="32">
        <v>0</v>
      </c>
      <c r="AO544" s="43"/>
      <c r="AP544" s="32"/>
      <c r="AQ544" s="32"/>
      <c r="AR544" s="32">
        <v>0</v>
      </c>
      <c r="AS544" s="32"/>
      <c r="AT544" s="32"/>
      <c r="AU544" s="32"/>
      <c r="AV544" s="32"/>
      <c r="AW544" s="32"/>
      <c r="AX544" s="32"/>
      <c r="AY544" s="32"/>
      <c r="AZ544" s="32"/>
      <c r="BA544" s="32"/>
      <c r="BB544" s="32"/>
      <c r="BC544" s="32"/>
      <c r="BD544" s="32"/>
      <c r="BE544" s="39"/>
      <c r="BF544" s="40">
        <v>0</v>
      </c>
      <c r="BG544" s="40">
        <v>14700</v>
      </c>
      <c r="BH544" s="40">
        <f t="shared" si="25"/>
        <v>242550000</v>
      </c>
      <c r="BI544" s="41"/>
      <c r="BJ544" s="315" t="s">
        <v>6326</v>
      </c>
      <c r="BK544" s="42"/>
    </row>
    <row r="545" spans="1:63" ht="99" customHeight="1">
      <c r="A545" s="28">
        <v>536</v>
      </c>
      <c r="B545" s="29" t="s">
        <v>2231</v>
      </c>
      <c r="C545" s="29" t="s">
        <v>2232</v>
      </c>
      <c r="D545" s="29"/>
      <c r="E545" s="29" t="s">
        <v>2233</v>
      </c>
      <c r="F545" s="83" t="s">
        <v>2234</v>
      </c>
      <c r="G545" s="29"/>
      <c r="H545" s="30"/>
      <c r="I545" s="28" t="s">
        <v>2230</v>
      </c>
      <c r="J545" s="28"/>
      <c r="K545" s="28"/>
      <c r="L545" s="31"/>
      <c r="M545" s="31"/>
      <c r="N545" s="32"/>
      <c r="O545" s="32">
        <v>0</v>
      </c>
      <c r="P545" s="32">
        <f t="shared" si="24"/>
        <v>0</v>
      </c>
      <c r="Q545" s="33">
        <v>5300</v>
      </c>
      <c r="R545" s="34">
        <f t="shared" si="26"/>
        <v>5000</v>
      </c>
      <c r="S545" s="32"/>
      <c r="T545" s="32"/>
      <c r="U545" s="32"/>
      <c r="V545" s="32">
        <v>5000</v>
      </c>
      <c r="W545" s="32"/>
      <c r="X545" s="32"/>
      <c r="Y545" s="32"/>
      <c r="Z545" s="114"/>
      <c r="AA545" s="32"/>
      <c r="AB545" s="32"/>
      <c r="AC545" s="44"/>
      <c r="AD545" s="32"/>
      <c r="AE545" s="32"/>
      <c r="AF545" s="32"/>
      <c r="AG545" s="32"/>
      <c r="AH545" s="32"/>
      <c r="AI545" s="32"/>
      <c r="AJ545" s="32"/>
      <c r="AK545" s="32"/>
      <c r="AL545" s="32"/>
      <c r="AM545" s="32"/>
      <c r="AN545" s="32">
        <v>0</v>
      </c>
      <c r="AO545" s="43"/>
      <c r="AP545" s="32"/>
      <c r="AQ545" s="32"/>
      <c r="AR545" s="32">
        <v>0</v>
      </c>
      <c r="AS545" s="32"/>
      <c r="AT545" s="32"/>
      <c r="AU545" s="32"/>
      <c r="AV545" s="32"/>
      <c r="AW545" s="32"/>
      <c r="AX545" s="32"/>
      <c r="AY545" s="32"/>
      <c r="AZ545" s="32"/>
      <c r="BA545" s="32"/>
      <c r="BB545" s="32"/>
      <c r="BC545" s="32"/>
      <c r="BD545" s="32"/>
      <c r="BE545" s="39"/>
      <c r="BF545" s="40">
        <v>0</v>
      </c>
      <c r="BG545" s="40">
        <v>36750</v>
      </c>
      <c r="BH545" s="40">
        <f t="shared" si="25"/>
        <v>183750000</v>
      </c>
      <c r="BI545" s="41"/>
      <c r="BJ545" s="315" t="s">
        <v>6326</v>
      </c>
      <c r="BK545" s="42"/>
    </row>
    <row r="546" spans="1:63" ht="115.5" customHeight="1">
      <c r="A546" s="28">
        <v>537</v>
      </c>
      <c r="B546" s="29" t="s">
        <v>2235</v>
      </c>
      <c r="C546" s="29" t="s">
        <v>2236</v>
      </c>
      <c r="D546" s="29"/>
      <c r="E546" s="29" t="s">
        <v>2237</v>
      </c>
      <c r="F546" s="29" t="s">
        <v>2238</v>
      </c>
      <c r="G546" s="29"/>
      <c r="H546" s="30"/>
      <c r="I546" s="28" t="s">
        <v>84</v>
      </c>
      <c r="J546" s="28"/>
      <c r="K546" s="28"/>
      <c r="L546" s="31"/>
      <c r="M546" s="31"/>
      <c r="N546" s="32"/>
      <c r="O546" s="32">
        <v>5</v>
      </c>
      <c r="P546" s="32">
        <f t="shared" si="24"/>
        <v>5</v>
      </c>
      <c r="Q546" s="33">
        <v>10</v>
      </c>
      <c r="R546" s="34">
        <f t="shared" si="26"/>
        <v>10</v>
      </c>
      <c r="S546" s="32"/>
      <c r="T546" s="32"/>
      <c r="U546" s="32"/>
      <c r="V546" s="32"/>
      <c r="W546" s="32"/>
      <c r="X546" s="32"/>
      <c r="Y546" s="32"/>
      <c r="Z546" s="43"/>
      <c r="AA546" s="32"/>
      <c r="AB546" s="32"/>
      <c r="AC546" s="44"/>
      <c r="AD546" s="32"/>
      <c r="AE546" s="32"/>
      <c r="AF546" s="32"/>
      <c r="AG546" s="32"/>
      <c r="AH546" s="32"/>
      <c r="AI546" s="32">
        <v>10</v>
      </c>
      <c r="AJ546" s="32"/>
      <c r="AK546" s="32"/>
      <c r="AL546" s="32"/>
      <c r="AM546" s="32"/>
      <c r="AN546" s="32">
        <v>0</v>
      </c>
      <c r="AO546" s="43"/>
      <c r="AP546" s="32"/>
      <c r="AQ546" s="32"/>
      <c r="AR546" s="32">
        <v>0</v>
      </c>
      <c r="AS546" s="32"/>
      <c r="AT546" s="32"/>
      <c r="AU546" s="32"/>
      <c r="AV546" s="32"/>
      <c r="AW546" s="32"/>
      <c r="AX546" s="32"/>
      <c r="AY546" s="32"/>
      <c r="AZ546" s="32"/>
      <c r="BA546" s="32"/>
      <c r="BB546" s="32"/>
      <c r="BC546" s="32"/>
      <c r="BD546" s="32"/>
      <c r="BE546" s="39"/>
      <c r="BF546" s="40" t="s">
        <v>2239</v>
      </c>
      <c r="BG546" s="40">
        <v>11500000</v>
      </c>
      <c r="BH546" s="40">
        <f t="shared" si="25"/>
        <v>115000000</v>
      </c>
      <c r="BI546" s="41"/>
      <c r="BJ546" s="315" t="s">
        <v>6326</v>
      </c>
      <c r="BK546" s="42"/>
    </row>
    <row r="547" spans="1:63" ht="214.5" customHeight="1">
      <c r="A547" s="28">
        <v>538</v>
      </c>
      <c r="B547" s="29" t="s">
        <v>2240</v>
      </c>
      <c r="C547" s="29" t="s">
        <v>2241</v>
      </c>
      <c r="D547" s="29"/>
      <c r="E547" s="29"/>
      <c r="F547" s="29" t="s">
        <v>2242</v>
      </c>
      <c r="G547" s="29"/>
      <c r="H547" s="30"/>
      <c r="I547" s="28" t="s">
        <v>84</v>
      </c>
      <c r="J547" s="28"/>
      <c r="K547" s="28"/>
      <c r="L547" s="31"/>
      <c r="M547" s="31"/>
      <c r="N547" s="32"/>
      <c r="O547" s="32">
        <v>0</v>
      </c>
      <c r="P547" s="32">
        <f t="shared" si="24"/>
        <v>0</v>
      </c>
      <c r="Q547" s="33">
        <v>80</v>
      </c>
      <c r="R547" s="34">
        <f t="shared" si="26"/>
        <v>100</v>
      </c>
      <c r="S547" s="32"/>
      <c r="T547" s="32"/>
      <c r="U547" s="32"/>
      <c r="V547" s="32"/>
      <c r="W547" s="32"/>
      <c r="X547" s="32"/>
      <c r="Y547" s="32"/>
      <c r="Z547" s="43"/>
      <c r="AA547" s="32"/>
      <c r="AB547" s="32"/>
      <c r="AC547" s="44"/>
      <c r="AD547" s="32"/>
      <c r="AE547" s="32"/>
      <c r="AF547" s="32"/>
      <c r="AG547" s="32"/>
      <c r="AH547" s="32"/>
      <c r="AI547" s="32">
        <v>100</v>
      </c>
      <c r="AJ547" s="32"/>
      <c r="AK547" s="32"/>
      <c r="AL547" s="32"/>
      <c r="AM547" s="32"/>
      <c r="AN547" s="32">
        <v>0</v>
      </c>
      <c r="AO547" s="43"/>
      <c r="AP547" s="32"/>
      <c r="AQ547" s="32"/>
      <c r="AR547" s="32">
        <v>0</v>
      </c>
      <c r="AS547" s="32"/>
      <c r="AT547" s="32"/>
      <c r="AU547" s="32"/>
      <c r="AV547" s="32"/>
      <c r="AW547" s="32"/>
      <c r="AX547" s="32"/>
      <c r="AY547" s="32"/>
      <c r="AZ547" s="32"/>
      <c r="BA547" s="32"/>
      <c r="BB547" s="32"/>
      <c r="BC547" s="32"/>
      <c r="BD547" s="32"/>
      <c r="BE547" s="39"/>
      <c r="BF547" s="40">
        <v>0</v>
      </c>
      <c r="BG547" s="40">
        <v>11670140</v>
      </c>
      <c r="BH547" s="40">
        <f t="shared" si="25"/>
        <v>1167014000</v>
      </c>
      <c r="BI547" s="41"/>
      <c r="BJ547" s="315" t="s">
        <v>6326</v>
      </c>
      <c r="BK547" s="42"/>
    </row>
    <row r="548" spans="1:63" ht="181.5" customHeight="1">
      <c r="A548" s="28">
        <v>539</v>
      </c>
      <c r="B548" s="29" t="s">
        <v>2243</v>
      </c>
      <c r="C548" s="29" t="s">
        <v>2244</v>
      </c>
      <c r="D548" s="29"/>
      <c r="E548" s="29"/>
      <c r="F548" s="29" t="s">
        <v>2245</v>
      </c>
      <c r="G548" s="92"/>
      <c r="H548" s="30"/>
      <c r="I548" s="28" t="s">
        <v>283</v>
      </c>
      <c r="J548" s="28"/>
      <c r="K548" s="28"/>
      <c r="L548" s="31"/>
      <c r="M548" s="31"/>
      <c r="N548" s="32"/>
      <c r="O548" s="32">
        <v>0</v>
      </c>
      <c r="P548" s="32">
        <f t="shared" si="24"/>
        <v>0</v>
      </c>
      <c r="Q548" s="33">
        <v>50</v>
      </c>
      <c r="R548" s="34">
        <f t="shared" si="26"/>
        <v>0</v>
      </c>
      <c r="S548" s="32"/>
      <c r="T548" s="32"/>
      <c r="U548" s="32"/>
      <c r="V548" s="32"/>
      <c r="W548" s="32"/>
      <c r="X548" s="32"/>
      <c r="Y548" s="32"/>
      <c r="Z548" s="43"/>
      <c r="AA548" s="32"/>
      <c r="AB548" s="32"/>
      <c r="AC548" s="44"/>
      <c r="AD548" s="32"/>
      <c r="AE548" s="32"/>
      <c r="AF548" s="32"/>
      <c r="AG548" s="32"/>
      <c r="AH548" s="32"/>
      <c r="AI548" s="32"/>
      <c r="AJ548" s="32"/>
      <c r="AK548" s="32"/>
      <c r="AL548" s="32"/>
      <c r="AM548" s="32"/>
      <c r="AN548" s="32">
        <v>0</v>
      </c>
      <c r="AO548" s="43"/>
      <c r="AP548" s="32"/>
      <c r="AQ548" s="32"/>
      <c r="AR548" s="32">
        <v>0</v>
      </c>
      <c r="AS548" s="32"/>
      <c r="AT548" s="32"/>
      <c r="AU548" s="32"/>
      <c r="AV548" s="32"/>
      <c r="AW548" s="32"/>
      <c r="AX548" s="32"/>
      <c r="AY548" s="32"/>
      <c r="AZ548" s="32"/>
      <c r="BA548" s="32"/>
      <c r="BB548" s="32"/>
      <c r="BC548" s="32"/>
      <c r="BD548" s="32"/>
      <c r="BE548" s="39"/>
      <c r="BF548" s="40">
        <v>0</v>
      </c>
      <c r="BG548" s="40">
        <v>2450800</v>
      </c>
      <c r="BH548" s="40">
        <f t="shared" si="25"/>
        <v>0</v>
      </c>
      <c r="BI548" s="41"/>
      <c r="BJ548" s="42"/>
      <c r="BK548" s="42"/>
    </row>
    <row r="549" spans="1:63" ht="198" customHeight="1">
      <c r="A549" s="28">
        <v>540</v>
      </c>
      <c r="B549" s="29" t="s">
        <v>2246</v>
      </c>
      <c r="C549" s="29" t="s">
        <v>2247</v>
      </c>
      <c r="D549" s="29"/>
      <c r="E549" s="29" t="s">
        <v>2248</v>
      </c>
      <c r="F549" s="29" t="s">
        <v>2249</v>
      </c>
      <c r="G549" s="29"/>
      <c r="H549" s="30"/>
      <c r="I549" s="28" t="s">
        <v>2250</v>
      </c>
      <c r="J549" s="28"/>
      <c r="K549" s="28"/>
      <c r="L549" s="31"/>
      <c r="M549" s="31"/>
      <c r="N549" s="32"/>
      <c r="O549" s="32">
        <v>6</v>
      </c>
      <c r="P549" s="32">
        <f t="shared" si="24"/>
        <v>6</v>
      </c>
      <c r="Q549" s="33">
        <v>60</v>
      </c>
      <c r="R549" s="34">
        <f t="shared" si="26"/>
        <v>0</v>
      </c>
      <c r="S549" s="32"/>
      <c r="T549" s="32"/>
      <c r="U549" s="32"/>
      <c r="V549" s="32"/>
      <c r="W549" s="32"/>
      <c r="X549" s="32"/>
      <c r="Y549" s="32"/>
      <c r="Z549" s="43"/>
      <c r="AA549" s="32"/>
      <c r="AB549" s="32"/>
      <c r="AC549" s="44"/>
      <c r="AD549" s="32"/>
      <c r="AE549" s="32"/>
      <c r="AF549" s="32"/>
      <c r="AG549" s="32"/>
      <c r="AH549" s="32"/>
      <c r="AI549" s="32"/>
      <c r="AJ549" s="32"/>
      <c r="AK549" s="32"/>
      <c r="AL549" s="32"/>
      <c r="AM549" s="32"/>
      <c r="AN549" s="32">
        <v>0</v>
      </c>
      <c r="AO549" s="43"/>
      <c r="AP549" s="32"/>
      <c r="AQ549" s="32"/>
      <c r="AR549" s="32">
        <v>0</v>
      </c>
      <c r="AS549" s="32"/>
      <c r="AT549" s="32"/>
      <c r="AU549" s="32"/>
      <c r="AV549" s="32"/>
      <c r="AW549" s="32"/>
      <c r="AX549" s="32"/>
      <c r="AY549" s="32"/>
      <c r="AZ549" s="32"/>
      <c r="BA549" s="32"/>
      <c r="BB549" s="32"/>
      <c r="BC549" s="32"/>
      <c r="BD549" s="32"/>
      <c r="BE549" s="39"/>
      <c r="BF549" s="40">
        <v>0</v>
      </c>
      <c r="BG549" s="40">
        <v>11900000</v>
      </c>
      <c r="BH549" s="40">
        <f t="shared" si="25"/>
        <v>0</v>
      </c>
      <c r="BI549" s="41"/>
      <c r="BJ549" s="42"/>
      <c r="BK549" s="42"/>
    </row>
    <row r="550" spans="1:63" ht="148.5" customHeight="1">
      <c r="A550" s="28">
        <v>541</v>
      </c>
      <c r="B550" s="29" t="s">
        <v>2251</v>
      </c>
      <c r="C550" s="29" t="s">
        <v>2252</v>
      </c>
      <c r="D550" s="29"/>
      <c r="E550" s="29" t="s">
        <v>2253</v>
      </c>
      <c r="F550" s="29" t="s">
        <v>2254</v>
      </c>
      <c r="G550" s="67" t="s">
        <v>2255</v>
      </c>
      <c r="H550" s="30"/>
      <c r="I550" s="28" t="s">
        <v>2250</v>
      </c>
      <c r="J550" s="28"/>
      <c r="K550" s="28"/>
      <c r="L550" s="68">
        <v>1665</v>
      </c>
      <c r="M550" s="31"/>
      <c r="N550" s="32"/>
      <c r="O550" s="32">
        <v>0</v>
      </c>
      <c r="P550" s="32">
        <f t="shared" si="24"/>
        <v>0</v>
      </c>
      <c r="Q550" s="33">
        <v>100</v>
      </c>
      <c r="R550" s="34">
        <f t="shared" si="26"/>
        <v>5000</v>
      </c>
      <c r="S550" s="32"/>
      <c r="T550" s="32"/>
      <c r="U550" s="32"/>
      <c r="V550" s="32"/>
      <c r="W550" s="32"/>
      <c r="X550" s="32"/>
      <c r="Y550" s="32"/>
      <c r="Z550" s="43"/>
      <c r="AA550" s="32"/>
      <c r="AB550" s="32"/>
      <c r="AC550" s="44"/>
      <c r="AD550" s="32"/>
      <c r="AE550" s="32"/>
      <c r="AF550" s="32"/>
      <c r="AG550" s="32"/>
      <c r="AH550" s="32"/>
      <c r="AI550" s="32"/>
      <c r="AJ550" s="32"/>
      <c r="AK550" s="32"/>
      <c r="AL550" s="32"/>
      <c r="AM550" s="32"/>
      <c r="AN550" s="32">
        <v>0</v>
      </c>
      <c r="AO550" s="43"/>
      <c r="AP550" s="74">
        <v>5000</v>
      </c>
      <c r="AQ550" s="32"/>
      <c r="AR550" s="32">
        <v>0</v>
      </c>
      <c r="AS550" s="32"/>
      <c r="AT550" s="32"/>
      <c r="AU550" s="32"/>
      <c r="AV550" s="32"/>
      <c r="AW550" s="32"/>
      <c r="AX550" s="32"/>
      <c r="AY550" s="32"/>
      <c r="AZ550" s="32"/>
      <c r="BA550" s="32"/>
      <c r="BB550" s="32"/>
      <c r="BC550" s="32"/>
      <c r="BD550" s="32"/>
      <c r="BE550" s="39"/>
      <c r="BF550" s="40">
        <v>0</v>
      </c>
      <c r="BG550" s="40">
        <v>349965</v>
      </c>
      <c r="BH550" s="40">
        <f t="shared" si="25"/>
        <v>1749825000</v>
      </c>
      <c r="BI550" s="41"/>
      <c r="BJ550" s="315" t="s">
        <v>6326</v>
      </c>
      <c r="BK550" s="42"/>
    </row>
    <row r="551" spans="1:63" ht="181.5" customHeight="1">
      <c r="A551" s="28">
        <v>542</v>
      </c>
      <c r="B551" s="29" t="s">
        <v>2256</v>
      </c>
      <c r="C551" s="29" t="s">
        <v>2257</v>
      </c>
      <c r="D551" s="29"/>
      <c r="E551" s="29" t="s">
        <v>2258</v>
      </c>
      <c r="F551" s="29" t="s">
        <v>2259</v>
      </c>
      <c r="G551" s="67" t="s">
        <v>2260</v>
      </c>
      <c r="H551" s="30"/>
      <c r="I551" s="28" t="s">
        <v>2250</v>
      </c>
      <c r="J551" s="28"/>
      <c r="K551" s="28"/>
      <c r="L551" s="68">
        <v>3767</v>
      </c>
      <c r="M551" s="31"/>
      <c r="N551" s="32"/>
      <c r="O551" s="32">
        <v>0</v>
      </c>
      <c r="P551" s="32">
        <f t="shared" si="24"/>
        <v>0</v>
      </c>
      <c r="Q551" s="33">
        <v>7200</v>
      </c>
      <c r="R551" s="34">
        <f t="shared" si="26"/>
        <v>7500</v>
      </c>
      <c r="S551" s="32"/>
      <c r="T551" s="32"/>
      <c r="U551" s="32"/>
      <c r="V551" s="32"/>
      <c r="W551" s="32"/>
      <c r="X551" s="32"/>
      <c r="Y551" s="32"/>
      <c r="Z551" s="43"/>
      <c r="AA551" s="32"/>
      <c r="AB551" s="32"/>
      <c r="AC551" s="44"/>
      <c r="AD551" s="32"/>
      <c r="AE551" s="32"/>
      <c r="AF551" s="32"/>
      <c r="AG551" s="32"/>
      <c r="AH551" s="32"/>
      <c r="AI551" s="32"/>
      <c r="AJ551" s="32"/>
      <c r="AK551" s="32"/>
      <c r="AL551" s="32"/>
      <c r="AM551" s="32"/>
      <c r="AN551" s="32">
        <v>0</v>
      </c>
      <c r="AO551" s="43"/>
      <c r="AP551" s="32">
        <v>7500</v>
      </c>
      <c r="AQ551" s="32"/>
      <c r="AR551" s="32">
        <v>0</v>
      </c>
      <c r="AS551" s="32"/>
      <c r="AT551" s="32"/>
      <c r="AU551" s="32"/>
      <c r="AV551" s="32"/>
      <c r="AW551" s="32"/>
      <c r="AX551" s="32"/>
      <c r="AY551" s="32"/>
      <c r="AZ551" s="32"/>
      <c r="BA551" s="32"/>
      <c r="BB551" s="32"/>
      <c r="BC551" s="32"/>
      <c r="BD551" s="32"/>
      <c r="BE551" s="39"/>
      <c r="BF551" s="40">
        <v>0</v>
      </c>
      <c r="BG551" s="40">
        <v>154350</v>
      </c>
      <c r="BH551" s="40">
        <f t="shared" si="25"/>
        <v>1157625000</v>
      </c>
      <c r="BI551" s="41"/>
      <c r="BJ551" s="315" t="s">
        <v>6326</v>
      </c>
      <c r="BK551" s="42"/>
    </row>
    <row r="552" spans="1:63" ht="247.5" customHeight="1">
      <c r="A552" s="28">
        <v>543</v>
      </c>
      <c r="B552" s="29" t="s">
        <v>2261</v>
      </c>
      <c r="C552" s="29" t="s">
        <v>2262</v>
      </c>
      <c r="D552" s="29"/>
      <c r="E552" s="29" t="s">
        <v>2263</v>
      </c>
      <c r="F552" s="29" t="s">
        <v>2264</v>
      </c>
      <c r="G552" s="67" t="s">
        <v>2265</v>
      </c>
      <c r="H552" s="30"/>
      <c r="I552" s="28" t="s">
        <v>2250</v>
      </c>
      <c r="J552" s="28"/>
      <c r="K552" s="28"/>
      <c r="L552" s="68">
        <f>1780+208</f>
        <v>1988</v>
      </c>
      <c r="M552" s="68">
        <v>720</v>
      </c>
      <c r="N552" s="32"/>
      <c r="O552" s="32">
        <v>0</v>
      </c>
      <c r="P552" s="32">
        <f t="shared" si="24"/>
        <v>0</v>
      </c>
      <c r="Q552" s="33">
        <v>7200</v>
      </c>
      <c r="R552" s="34">
        <f t="shared" si="26"/>
        <v>10000</v>
      </c>
      <c r="S552" s="32"/>
      <c r="T552" s="32"/>
      <c r="U552" s="32"/>
      <c r="V552" s="32"/>
      <c r="W552" s="32"/>
      <c r="X552" s="32"/>
      <c r="Y552" s="32"/>
      <c r="Z552" s="43"/>
      <c r="AA552" s="32"/>
      <c r="AB552" s="32"/>
      <c r="AC552" s="44"/>
      <c r="AD552" s="32"/>
      <c r="AE552" s="32"/>
      <c r="AF552" s="32"/>
      <c r="AG552" s="32"/>
      <c r="AH552" s="32"/>
      <c r="AI552" s="32"/>
      <c r="AJ552" s="32"/>
      <c r="AK552" s="32"/>
      <c r="AL552" s="32"/>
      <c r="AM552" s="32"/>
      <c r="AN552" s="32">
        <v>0</v>
      </c>
      <c r="AO552" s="43"/>
      <c r="AP552" s="32">
        <v>10000</v>
      </c>
      <c r="AQ552" s="32"/>
      <c r="AR552" s="32">
        <v>0</v>
      </c>
      <c r="AS552" s="32"/>
      <c r="AT552" s="32"/>
      <c r="AU552" s="32"/>
      <c r="AV552" s="32"/>
      <c r="AW552" s="32"/>
      <c r="AX552" s="32"/>
      <c r="AY552" s="32"/>
      <c r="AZ552" s="32"/>
      <c r="BA552" s="32"/>
      <c r="BB552" s="32"/>
      <c r="BC552" s="32"/>
      <c r="BD552" s="32"/>
      <c r="BE552" s="39"/>
      <c r="BF552" s="40">
        <v>0</v>
      </c>
      <c r="BG552" s="40">
        <v>303400</v>
      </c>
      <c r="BH552" s="40">
        <f t="shared" si="25"/>
        <v>3034000000</v>
      </c>
      <c r="BI552" s="41"/>
      <c r="BJ552" s="315" t="s">
        <v>6326</v>
      </c>
      <c r="BK552" s="42"/>
    </row>
    <row r="553" spans="1:63" ht="16.5" customHeight="1">
      <c r="A553" s="28">
        <v>544</v>
      </c>
      <c r="B553" s="29" t="s">
        <v>2266</v>
      </c>
      <c r="C553" s="29" t="s">
        <v>2267</v>
      </c>
      <c r="D553" s="29"/>
      <c r="E553" s="29"/>
      <c r="F553" s="29" t="s">
        <v>2268</v>
      </c>
      <c r="G553" s="29"/>
      <c r="H553" s="30"/>
      <c r="I553" s="28" t="s">
        <v>1069</v>
      </c>
      <c r="J553" s="28"/>
      <c r="K553" s="28"/>
      <c r="L553" s="31"/>
      <c r="M553" s="31"/>
      <c r="N553" s="32"/>
      <c r="O553" s="32">
        <v>0</v>
      </c>
      <c r="P553" s="32">
        <f t="shared" si="24"/>
        <v>0</v>
      </c>
      <c r="Q553" s="33">
        <v>1700</v>
      </c>
      <c r="R553" s="34">
        <f t="shared" si="26"/>
        <v>0</v>
      </c>
      <c r="S553" s="32"/>
      <c r="T553" s="32"/>
      <c r="U553" s="32"/>
      <c r="V553" s="32"/>
      <c r="W553" s="32"/>
      <c r="X553" s="32"/>
      <c r="Y553" s="32"/>
      <c r="Z553" s="43"/>
      <c r="AA553" s="32"/>
      <c r="AB553" s="32"/>
      <c r="AC553" s="44"/>
      <c r="AD553" s="32"/>
      <c r="AE553" s="32"/>
      <c r="AF553" s="32"/>
      <c r="AG553" s="32"/>
      <c r="AH553" s="32"/>
      <c r="AI553" s="32"/>
      <c r="AJ553" s="32"/>
      <c r="AK553" s="32"/>
      <c r="AL553" s="32"/>
      <c r="AM553" s="32"/>
      <c r="AN553" s="32">
        <v>0</v>
      </c>
      <c r="AO553" s="43"/>
      <c r="AP553" s="32"/>
      <c r="AQ553" s="32"/>
      <c r="AR553" s="32">
        <v>0</v>
      </c>
      <c r="AS553" s="32"/>
      <c r="AT553" s="32"/>
      <c r="AU553" s="32"/>
      <c r="AV553" s="32"/>
      <c r="AW553" s="32"/>
      <c r="AX553" s="32"/>
      <c r="AY553" s="32"/>
      <c r="AZ553" s="32"/>
      <c r="BA553" s="32"/>
      <c r="BB553" s="32"/>
      <c r="BC553" s="32"/>
      <c r="BD553" s="32"/>
      <c r="BE553" s="39"/>
      <c r="BF553" s="40">
        <v>0</v>
      </c>
      <c r="BG553" s="40">
        <v>1000</v>
      </c>
      <c r="BH553" s="40">
        <f t="shared" si="25"/>
        <v>0</v>
      </c>
      <c r="BI553" s="41"/>
      <c r="BJ553" s="42"/>
      <c r="BK553" s="42"/>
    </row>
    <row r="554" spans="1:63" ht="109.5" customHeight="1">
      <c r="A554" s="28">
        <v>545</v>
      </c>
      <c r="B554" s="29" t="s">
        <v>2269</v>
      </c>
      <c r="C554" s="29" t="s">
        <v>2270</v>
      </c>
      <c r="D554" s="29"/>
      <c r="E554" s="29" t="s">
        <v>2271</v>
      </c>
      <c r="F554" s="29" t="s">
        <v>2272</v>
      </c>
      <c r="G554" s="88" t="s">
        <v>2273</v>
      </c>
      <c r="H554" s="30"/>
      <c r="I554" s="28" t="s">
        <v>1069</v>
      </c>
      <c r="J554" s="28"/>
      <c r="K554" s="28"/>
      <c r="L554" s="31">
        <v>460</v>
      </c>
      <c r="M554" s="31"/>
      <c r="N554" s="32"/>
      <c r="O554" s="32">
        <v>0</v>
      </c>
      <c r="P554" s="32">
        <f t="shared" si="24"/>
        <v>0</v>
      </c>
      <c r="Q554" s="33">
        <v>1350</v>
      </c>
      <c r="R554" s="34">
        <f t="shared" si="26"/>
        <v>3030</v>
      </c>
      <c r="S554" s="32">
        <v>800</v>
      </c>
      <c r="T554" s="32"/>
      <c r="U554" s="32"/>
      <c r="V554" s="32"/>
      <c r="W554" s="32"/>
      <c r="X554" s="32"/>
      <c r="Y554" s="32"/>
      <c r="Z554" s="43"/>
      <c r="AA554" s="32"/>
      <c r="AB554" s="32">
        <v>20</v>
      </c>
      <c r="AC554" s="44"/>
      <c r="AD554" s="32">
        <v>100</v>
      </c>
      <c r="AE554" s="32"/>
      <c r="AF554" s="117">
        <v>400</v>
      </c>
      <c r="AG554" s="32"/>
      <c r="AH554" s="37">
        <v>1000</v>
      </c>
      <c r="AI554" s="32"/>
      <c r="AJ554" s="32"/>
      <c r="AK554" s="32"/>
      <c r="AL554" s="32"/>
      <c r="AM554" s="32"/>
      <c r="AN554" s="32">
        <v>200</v>
      </c>
      <c r="AO554" s="111">
        <v>20</v>
      </c>
      <c r="AP554" s="32"/>
      <c r="AQ554" s="32"/>
      <c r="AR554" s="32">
        <v>50</v>
      </c>
      <c r="AS554" s="32">
        <v>300</v>
      </c>
      <c r="AT554" s="32">
        <v>30</v>
      </c>
      <c r="AU554" s="32"/>
      <c r="AV554" s="32">
        <v>10</v>
      </c>
      <c r="AW554" s="32"/>
      <c r="AX554" s="32"/>
      <c r="AY554" s="32">
        <v>100</v>
      </c>
      <c r="AZ554" s="32"/>
      <c r="BA554" s="32"/>
      <c r="BB554" s="32"/>
      <c r="BC554" s="32"/>
      <c r="BD554" s="32"/>
      <c r="BE554" s="39"/>
      <c r="BF554" s="40">
        <v>0</v>
      </c>
      <c r="BG554" s="40">
        <v>1785</v>
      </c>
      <c r="BH554" s="40">
        <f t="shared" si="25"/>
        <v>5408550</v>
      </c>
      <c r="BI554" s="41"/>
      <c r="BJ554" s="315" t="s">
        <v>6039</v>
      </c>
      <c r="BK554" s="42"/>
    </row>
    <row r="555" spans="1:63" ht="66" customHeight="1">
      <c r="A555" s="28">
        <v>546</v>
      </c>
      <c r="B555" s="29" t="s">
        <v>2274</v>
      </c>
      <c r="C555" s="29" t="s">
        <v>2275</v>
      </c>
      <c r="D555" s="29"/>
      <c r="E555" s="29" t="s">
        <v>2276</v>
      </c>
      <c r="F555" s="29" t="s">
        <v>2277</v>
      </c>
      <c r="G555" s="29"/>
      <c r="H555" s="30"/>
      <c r="I555" s="28" t="s">
        <v>1069</v>
      </c>
      <c r="J555" s="28"/>
      <c r="K555" s="28"/>
      <c r="L555" s="31"/>
      <c r="M555" s="31"/>
      <c r="N555" s="32"/>
      <c r="O555" s="32">
        <v>1100</v>
      </c>
      <c r="P555" s="32">
        <f t="shared" si="24"/>
        <v>1100</v>
      </c>
      <c r="Q555" s="33">
        <v>500</v>
      </c>
      <c r="R555" s="34">
        <f t="shared" si="26"/>
        <v>40000</v>
      </c>
      <c r="S555" s="32"/>
      <c r="T555" s="32"/>
      <c r="U555" s="32"/>
      <c r="V555" s="32"/>
      <c r="W555" s="32"/>
      <c r="X555" s="32"/>
      <c r="Y555" s="32"/>
      <c r="Z555" s="43"/>
      <c r="AA555" s="32"/>
      <c r="AB555" s="32"/>
      <c r="AC555" s="44"/>
      <c r="AD555" s="32"/>
      <c r="AE555" s="32"/>
      <c r="AF555" s="32"/>
      <c r="AG555" s="32"/>
      <c r="AH555" s="32"/>
      <c r="AI555" s="32"/>
      <c r="AJ555" s="32"/>
      <c r="AK555" s="32">
        <v>40000</v>
      </c>
      <c r="AL555" s="32"/>
      <c r="AM555" s="32"/>
      <c r="AN555" s="32">
        <v>0</v>
      </c>
      <c r="AO555" s="43"/>
      <c r="AP555" s="32"/>
      <c r="AQ555" s="32"/>
      <c r="AR555" s="32">
        <v>0</v>
      </c>
      <c r="AS555" s="32"/>
      <c r="AT555" s="32"/>
      <c r="AU555" s="32"/>
      <c r="AV555" s="32"/>
      <c r="AW555" s="32"/>
      <c r="AX555" s="32"/>
      <c r="AY555" s="32"/>
      <c r="AZ555" s="32"/>
      <c r="BA555" s="32"/>
      <c r="BB555" s="32"/>
      <c r="BC555" s="32"/>
      <c r="BD555" s="32"/>
      <c r="BE555" s="39"/>
      <c r="BF555" s="40">
        <v>0</v>
      </c>
      <c r="BG555" s="40">
        <v>201</v>
      </c>
      <c r="BH555" s="40">
        <f t="shared" si="25"/>
        <v>8040000</v>
      </c>
      <c r="BI555" s="41"/>
      <c r="BJ555" s="315" t="s">
        <v>6039</v>
      </c>
      <c r="BK555" s="42"/>
    </row>
    <row r="556" spans="1:63" ht="66" customHeight="1">
      <c r="A556" s="28">
        <v>547</v>
      </c>
      <c r="B556" s="29" t="s">
        <v>2278</v>
      </c>
      <c r="C556" s="29" t="s">
        <v>2279</v>
      </c>
      <c r="D556" s="29"/>
      <c r="E556" s="29" t="s">
        <v>2280</v>
      </c>
      <c r="F556" s="29" t="s">
        <v>2281</v>
      </c>
      <c r="G556" s="29"/>
      <c r="H556" s="30"/>
      <c r="I556" s="28" t="s">
        <v>1069</v>
      </c>
      <c r="J556" s="28"/>
      <c r="K556" s="28"/>
      <c r="L556" s="31"/>
      <c r="M556" s="31"/>
      <c r="N556" s="32"/>
      <c r="O556" s="32">
        <v>0</v>
      </c>
      <c r="P556" s="32">
        <f t="shared" si="24"/>
        <v>0</v>
      </c>
      <c r="Q556" s="33">
        <v>15000</v>
      </c>
      <c r="R556" s="34">
        <f t="shared" si="26"/>
        <v>600</v>
      </c>
      <c r="S556" s="32"/>
      <c r="T556" s="32"/>
      <c r="U556" s="32"/>
      <c r="V556" s="32"/>
      <c r="W556" s="32"/>
      <c r="X556" s="32"/>
      <c r="Y556" s="32"/>
      <c r="Z556" s="43"/>
      <c r="AA556" s="32"/>
      <c r="AB556" s="32"/>
      <c r="AC556" s="44"/>
      <c r="AD556" s="32"/>
      <c r="AE556" s="32"/>
      <c r="AF556" s="32"/>
      <c r="AG556" s="32"/>
      <c r="AH556" s="32"/>
      <c r="AI556" s="32"/>
      <c r="AJ556" s="32"/>
      <c r="AK556" s="37">
        <v>500</v>
      </c>
      <c r="AL556" s="32"/>
      <c r="AM556" s="32"/>
      <c r="AN556" s="32">
        <v>0</v>
      </c>
      <c r="AO556" s="43"/>
      <c r="AP556" s="32"/>
      <c r="AQ556" s="32"/>
      <c r="AR556" s="32">
        <v>0</v>
      </c>
      <c r="AS556" s="32"/>
      <c r="AT556" s="32"/>
      <c r="AU556" s="32"/>
      <c r="AV556" s="32"/>
      <c r="AW556" s="32"/>
      <c r="AX556" s="32"/>
      <c r="AY556" s="32">
        <v>100</v>
      </c>
      <c r="AZ556" s="32"/>
      <c r="BA556" s="32"/>
      <c r="BB556" s="32"/>
      <c r="BC556" s="32"/>
      <c r="BD556" s="32"/>
      <c r="BE556" s="39"/>
      <c r="BF556" s="40">
        <v>0</v>
      </c>
      <c r="BG556" s="40">
        <v>547</v>
      </c>
      <c r="BH556" s="40">
        <f t="shared" si="25"/>
        <v>328200</v>
      </c>
      <c r="BI556" s="41"/>
      <c r="BJ556" s="315" t="s">
        <v>6039</v>
      </c>
      <c r="BK556" s="42"/>
    </row>
    <row r="557" spans="1:63" ht="132" customHeight="1">
      <c r="A557" s="28">
        <v>548</v>
      </c>
      <c r="B557" s="29" t="s">
        <v>2282</v>
      </c>
      <c r="C557" s="29" t="s">
        <v>2283</v>
      </c>
      <c r="D557" s="29"/>
      <c r="E557" s="29"/>
      <c r="F557" s="29" t="s">
        <v>2284</v>
      </c>
      <c r="G557" s="29"/>
      <c r="H557" s="30"/>
      <c r="I557" s="28" t="s">
        <v>1069</v>
      </c>
      <c r="J557" s="28"/>
      <c r="K557" s="28"/>
      <c r="L557" s="31"/>
      <c r="M557" s="31"/>
      <c r="N557" s="32"/>
      <c r="O557" s="32">
        <v>0</v>
      </c>
      <c r="P557" s="32">
        <f t="shared" si="24"/>
        <v>0</v>
      </c>
      <c r="Q557" s="33">
        <v>200</v>
      </c>
      <c r="R557" s="34">
        <f t="shared" si="26"/>
        <v>520</v>
      </c>
      <c r="S557" s="32"/>
      <c r="T557" s="32"/>
      <c r="U557" s="32"/>
      <c r="V557" s="32"/>
      <c r="W557" s="32"/>
      <c r="X557" s="32"/>
      <c r="Y557" s="32"/>
      <c r="Z557" s="43"/>
      <c r="AA557" s="32"/>
      <c r="AB557" s="32"/>
      <c r="AC557" s="44"/>
      <c r="AD557" s="32"/>
      <c r="AE557" s="32"/>
      <c r="AF557" s="32"/>
      <c r="AG557" s="32"/>
      <c r="AH557" s="32"/>
      <c r="AI557" s="32"/>
      <c r="AJ557" s="32"/>
      <c r="AK557" s="32"/>
      <c r="AL557" s="32"/>
      <c r="AM557" s="32"/>
      <c r="AN557" s="32">
        <v>0</v>
      </c>
      <c r="AO557" s="43"/>
      <c r="AP557" s="32"/>
      <c r="AQ557" s="32"/>
      <c r="AR557" s="32">
        <v>0</v>
      </c>
      <c r="AS557" s="32"/>
      <c r="AT557" s="32"/>
      <c r="AU557" s="32"/>
      <c r="AV557" s="32"/>
      <c r="AW557" s="32"/>
      <c r="AX557" s="32"/>
      <c r="AY557" s="32"/>
      <c r="AZ557" s="32"/>
      <c r="BA557" s="32"/>
      <c r="BB557" s="32"/>
      <c r="BC557" s="32">
        <v>520</v>
      </c>
      <c r="BD557" s="32"/>
      <c r="BE557" s="118" t="s">
        <v>2060</v>
      </c>
      <c r="BF557" s="40">
        <v>0</v>
      </c>
      <c r="BG557" s="40">
        <v>61000</v>
      </c>
      <c r="BH557" s="40">
        <f t="shared" si="25"/>
        <v>31720000</v>
      </c>
      <c r="BI557" s="41"/>
      <c r="BJ557" s="42" t="s">
        <v>6326</v>
      </c>
      <c r="BK557" s="42"/>
    </row>
    <row r="558" spans="1:63" ht="82.5" customHeight="1">
      <c r="A558" s="28">
        <v>549</v>
      </c>
      <c r="B558" s="29" t="s">
        <v>2285</v>
      </c>
      <c r="C558" s="29" t="s">
        <v>2286</v>
      </c>
      <c r="D558" s="29"/>
      <c r="E558" s="29"/>
      <c r="F558" s="29" t="s">
        <v>2287</v>
      </c>
      <c r="G558" s="29"/>
      <c r="H558" s="30"/>
      <c r="I558" s="28" t="s">
        <v>84</v>
      </c>
      <c r="J558" s="28"/>
      <c r="K558" s="28"/>
      <c r="L558" s="31"/>
      <c r="M558" s="31"/>
      <c r="N558" s="32"/>
      <c r="O558" s="32">
        <v>0</v>
      </c>
      <c r="P558" s="32">
        <f t="shared" ref="P558:P621" si="27">N558+O558</f>
        <v>0</v>
      </c>
      <c r="Q558" s="33">
        <v>2500</v>
      </c>
      <c r="R558" s="34">
        <f t="shared" si="26"/>
        <v>500</v>
      </c>
      <c r="S558" s="32"/>
      <c r="T558" s="32"/>
      <c r="U558" s="32"/>
      <c r="V558" s="32"/>
      <c r="W558" s="32"/>
      <c r="X558" s="32"/>
      <c r="Y558" s="32"/>
      <c r="Z558" s="43"/>
      <c r="AA558" s="32"/>
      <c r="AB558" s="32"/>
      <c r="AC558" s="44"/>
      <c r="AD558" s="32"/>
      <c r="AE558" s="32"/>
      <c r="AF558" s="32"/>
      <c r="AG558" s="32"/>
      <c r="AH558" s="37">
        <v>500</v>
      </c>
      <c r="AI558" s="32"/>
      <c r="AJ558" s="32"/>
      <c r="AK558" s="32"/>
      <c r="AL558" s="32"/>
      <c r="AM558" s="32"/>
      <c r="AN558" s="32">
        <v>0</v>
      </c>
      <c r="AO558" s="43"/>
      <c r="AP558" s="32"/>
      <c r="AQ558" s="32"/>
      <c r="AR558" s="32">
        <v>0</v>
      </c>
      <c r="AS558" s="32"/>
      <c r="AT558" s="32"/>
      <c r="AU558" s="32"/>
      <c r="AV558" s="32"/>
      <c r="AW558" s="32"/>
      <c r="AX558" s="32"/>
      <c r="AY558" s="32"/>
      <c r="AZ558" s="32"/>
      <c r="BA558" s="32"/>
      <c r="BB558" s="32"/>
      <c r="BC558" s="32"/>
      <c r="BD558" s="32"/>
      <c r="BE558" s="39"/>
      <c r="BF558" s="40">
        <v>0</v>
      </c>
      <c r="BG558" s="40">
        <v>714</v>
      </c>
      <c r="BH558" s="40">
        <f t="shared" si="25"/>
        <v>357000</v>
      </c>
      <c r="BI558" s="41"/>
      <c r="BJ558" s="315" t="s">
        <v>6326</v>
      </c>
      <c r="BK558" s="42"/>
    </row>
    <row r="559" spans="1:63" ht="82.5" customHeight="1">
      <c r="A559" s="28">
        <v>550</v>
      </c>
      <c r="B559" s="29" t="s">
        <v>2288</v>
      </c>
      <c r="C559" s="29" t="s">
        <v>2289</v>
      </c>
      <c r="D559" s="29"/>
      <c r="E559" s="29" t="s">
        <v>2290</v>
      </c>
      <c r="F559" s="29" t="s">
        <v>2291</v>
      </c>
      <c r="G559" s="29"/>
      <c r="H559" s="30"/>
      <c r="I559" s="28" t="s">
        <v>1069</v>
      </c>
      <c r="J559" s="28"/>
      <c r="K559" s="28"/>
      <c r="L559" s="31"/>
      <c r="M559" s="31"/>
      <c r="N559" s="32"/>
      <c r="O559" s="32">
        <v>0</v>
      </c>
      <c r="P559" s="32">
        <f t="shared" si="27"/>
        <v>0</v>
      </c>
      <c r="Q559" s="33">
        <v>62500</v>
      </c>
      <c r="R559" s="34">
        <f t="shared" si="26"/>
        <v>54000</v>
      </c>
      <c r="S559" s="32"/>
      <c r="T559" s="32"/>
      <c r="U559" s="32"/>
      <c r="V559" s="32"/>
      <c r="W559" s="32"/>
      <c r="X559" s="32"/>
      <c r="Y559" s="32"/>
      <c r="Z559" s="43"/>
      <c r="AA559" s="32"/>
      <c r="AB559" s="32"/>
      <c r="AC559" s="44"/>
      <c r="AD559" s="32"/>
      <c r="AE559" s="32"/>
      <c r="AF559" s="32"/>
      <c r="AG559" s="32"/>
      <c r="AH559" s="32"/>
      <c r="AI559" s="32"/>
      <c r="AJ559" s="32"/>
      <c r="AK559" s="32"/>
      <c r="AL559" s="32"/>
      <c r="AM559" s="32"/>
      <c r="AN559" s="32">
        <v>0</v>
      </c>
      <c r="AO559" s="43"/>
      <c r="AP559" s="32"/>
      <c r="AQ559" s="32"/>
      <c r="AR559" s="32">
        <v>0</v>
      </c>
      <c r="AS559" s="32"/>
      <c r="AT559" s="32"/>
      <c r="AU559" s="32"/>
      <c r="AV559" s="32"/>
      <c r="AW559" s="32"/>
      <c r="AX559" s="32"/>
      <c r="AY559" s="32"/>
      <c r="AZ559" s="32"/>
      <c r="BA559" s="32"/>
      <c r="BB559" s="32"/>
      <c r="BC559" s="32">
        <v>54000</v>
      </c>
      <c r="BD559" s="32"/>
      <c r="BE559" s="39"/>
      <c r="BF559" s="40">
        <v>0</v>
      </c>
      <c r="BG559" s="40">
        <v>2038</v>
      </c>
      <c r="BH559" s="40">
        <f t="shared" si="25"/>
        <v>110052000</v>
      </c>
      <c r="BI559" s="41"/>
      <c r="BJ559" s="42" t="s">
        <v>6326</v>
      </c>
      <c r="BK559" s="42"/>
    </row>
    <row r="560" spans="1:63" ht="115.5" customHeight="1">
      <c r="A560" s="28">
        <v>551</v>
      </c>
      <c r="B560" s="29" t="s">
        <v>2292</v>
      </c>
      <c r="C560" s="29" t="s">
        <v>2293</v>
      </c>
      <c r="D560" s="29"/>
      <c r="E560" s="29" t="s">
        <v>2294</v>
      </c>
      <c r="F560" s="29" t="s">
        <v>2295</v>
      </c>
      <c r="G560" s="29"/>
      <c r="H560" s="30"/>
      <c r="I560" s="28" t="s">
        <v>2296</v>
      </c>
      <c r="J560" s="28"/>
      <c r="K560" s="28"/>
      <c r="L560" s="31">
        <f>40940+35048</f>
        <v>75988</v>
      </c>
      <c r="M560" s="31">
        <v>65488</v>
      </c>
      <c r="N560" s="32"/>
      <c r="O560" s="32">
        <v>0</v>
      </c>
      <c r="P560" s="32">
        <f t="shared" si="27"/>
        <v>0</v>
      </c>
      <c r="Q560" s="33">
        <v>78360</v>
      </c>
      <c r="R560" s="34">
        <f t="shared" si="26"/>
        <v>121600</v>
      </c>
      <c r="S560" s="32"/>
      <c r="T560" s="32"/>
      <c r="U560" s="32"/>
      <c r="V560" s="32"/>
      <c r="W560" s="32"/>
      <c r="X560" s="32"/>
      <c r="Y560" s="61">
        <v>3000</v>
      </c>
      <c r="Z560" s="91">
        <v>3600</v>
      </c>
      <c r="AA560" s="32"/>
      <c r="AB560" s="32">
        <v>3000</v>
      </c>
      <c r="AC560" s="48">
        <v>6000</v>
      </c>
      <c r="AD560" s="32">
        <v>700</v>
      </c>
      <c r="AE560" s="32">
        <v>2000</v>
      </c>
      <c r="AF560" s="32">
        <v>8000</v>
      </c>
      <c r="AG560" s="32">
        <v>1000</v>
      </c>
      <c r="AH560" s="32">
        <v>2000</v>
      </c>
      <c r="AI560" s="32">
        <v>800</v>
      </c>
      <c r="AJ560" s="32"/>
      <c r="AK560" s="32">
        <v>1500</v>
      </c>
      <c r="AL560" s="37">
        <v>300</v>
      </c>
      <c r="AM560" s="32"/>
      <c r="AN560" s="50">
        <v>20000</v>
      </c>
      <c r="AO560" s="49">
        <v>8000</v>
      </c>
      <c r="AP560" s="32">
        <v>500</v>
      </c>
      <c r="AQ560" s="32">
        <v>3600</v>
      </c>
      <c r="AR560" s="32">
        <v>20000</v>
      </c>
      <c r="AS560" s="32">
        <v>10000</v>
      </c>
      <c r="AT560" s="32">
        <v>8000</v>
      </c>
      <c r="AU560" s="32">
        <v>7000</v>
      </c>
      <c r="AV560" s="32">
        <v>2500</v>
      </c>
      <c r="AW560" s="32"/>
      <c r="AX560" s="32"/>
      <c r="AY560" s="37">
        <v>10000</v>
      </c>
      <c r="AZ560" s="32"/>
      <c r="BA560" s="32"/>
      <c r="BB560" s="32"/>
      <c r="BC560" s="32"/>
      <c r="BD560" s="32">
        <v>100</v>
      </c>
      <c r="BE560" s="52" t="s">
        <v>1719</v>
      </c>
      <c r="BF560" s="40">
        <v>0</v>
      </c>
      <c r="BG560" s="40">
        <v>4620</v>
      </c>
      <c r="BH560" s="40">
        <f t="shared" si="25"/>
        <v>561792000</v>
      </c>
      <c r="BI560" s="41"/>
      <c r="BJ560" s="42" t="s">
        <v>6039</v>
      </c>
      <c r="BK560" s="42"/>
    </row>
    <row r="561" spans="1:63" ht="82.5" customHeight="1">
      <c r="A561" s="28">
        <v>552</v>
      </c>
      <c r="B561" s="29" t="s">
        <v>2297</v>
      </c>
      <c r="C561" s="29" t="s">
        <v>2298</v>
      </c>
      <c r="D561" s="29"/>
      <c r="E561" s="29" t="s">
        <v>2299</v>
      </c>
      <c r="F561" s="29" t="s">
        <v>2300</v>
      </c>
      <c r="G561" s="29"/>
      <c r="H561" s="30"/>
      <c r="I561" s="28" t="s">
        <v>1069</v>
      </c>
      <c r="J561" s="28"/>
      <c r="K561" s="28"/>
      <c r="L561" s="31"/>
      <c r="M561" s="31"/>
      <c r="N561" s="32"/>
      <c r="O561" s="32">
        <v>0</v>
      </c>
      <c r="P561" s="32">
        <f t="shared" si="27"/>
        <v>0</v>
      </c>
      <c r="Q561" s="33">
        <v>29500</v>
      </c>
      <c r="R561" s="34">
        <f t="shared" si="26"/>
        <v>30000</v>
      </c>
      <c r="S561" s="32"/>
      <c r="T561" s="32"/>
      <c r="U561" s="32"/>
      <c r="V561" s="32"/>
      <c r="W561" s="32"/>
      <c r="X561" s="32"/>
      <c r="Y561" s="32"/>
      <c r="Z561" s="47"/>
      <c r="AA561" s="32"/>
      <c r="AB561" s="32"/>
      <c r="AC561" s="44"/>
      <c r="AD561" s="32"/>
      <c r="AE561" s="32"/>
      <c r="AF561" s="32"/>
      <c r="AG561" s="32"/>
      <c r="AH561" s="37">
        <v>30000</v>
      </c>
      <c r="AI561" s="32"/>
      <c r="AJ561" s="32"/>
      <c r="AK561" s="32"/>
      <c r="AL561" s="32"/>
      <c r="AM561" s="32"/>
      <c r="AN561" s="32">
        <v>0</v>
      </c>
      <c r="AO561" s="43"/>
      <c r="AP561" s="32"/>
      <c r="AQ561" s="32"/>
      <c r="AR561" s="32">
        <v>0</v>
      </c>
      <c r="AS561" s="32"/>
      <c r="AT561" s="32"/>
      <c r="AU561" s="32"/>
      <c r="AV561" s="32"/>
      <c r="AW561" s="32"/>
      <c r="AX561" s="32"/>
      <c r="AY561" s="32"/>
      <c r="AZ561" s="32"/>
      <c r="BA561" s="32"/>
      <c r="BB561" s="32"/>
      <c r="BC561" s="32"/>
      <c r="BD561" s="32"/>
      <c r="BE561" s="39"/>
      <c r="BF561" s="40">
        <v>0</v>
      </c>
      <c r="BG561" s="40">
        <v>800</v>
      </c>
      <c r="BH561" s="40">
        <f t="shared" si="25"/>
        <v>24000000</v>
      </c>
      <c r="BI561" s="41"/>
      <c r="BJ561" s="315" t="s">
        <v>6326</v>
      </c>
      <c r="BK561" s="42"/>
    </row>
    <row r="562" spans="1:63" ht="148.5" customHeight="1">
      <c r="A562" s="28">
        <v>553</v>
      </c>
      <c r="B562" s="29" t="s">
        <v>2301</v>
      </c>
      <c r="C562" s="29" t="s">
        <v>2302</v>
      </c>
      <c r="D562" s="29"/>
      <c r="E562" s="73" t="s">
        <v>2303</v>
      </c>
      <c r="F562" s="29" t="s">
        <v>2304</v>
      </c>
      <c r="G562" s="29"/>
      <c r="H562" s="30"/>
      <c r="I562" s="28" t="s">
        <v>2296</v>
      </c>
      <c r="J562" s="28"/>
      <c r="K562" s="28"/>
      <c r="L562" s="31"/>
      <c r="M562" s="31"/>
      <c r="N562" s="32"/>
      <c r="O562" s="32">
        <v>0</v>
      </c>
      <c r="P562" s="32">
        <f t="shared" si="27"/>
        <v>0</v>
      </c>
      <c r="Q562" s="33">
        <v>100</v>
      </c>
      <c r="R562" s="34">
        <f t="shared" si="26"/>
        <v>500</v>
      </c>
      <c r="S562" s="32"/>
      <c r="T562" s="32"/>
      <c r="U562" s="32"/>
      <c r="V562" s="32"/>
      <c r="W562" s="32"/>
      <c r="X562" s="32"/>
      <c r="Y562" s="32"/>
      <c r="Z562" s="43"/>
      <c r="AA562" s="32"/>
      <c r="AB562" s="32"/>
      <c r="AC562" s="44"/>
      <c r="AD562" s="32"/>
      <c r="AE562" s="32"/>
      <c r="AF562" s="32"/>
      <c r="AG562" s="32"/>
      <c r="AH562" s="32"/>
      <c r="AI562" s="32"/>
      <c r="AJ562" s="32"/>
      <c r="AK562" s="32"/>
      <c r="AL562" s="32"/>
      <c r="AM562" s="32"/>
      <c r="AN562" s="32">
        <v>0</v>
      </c>
      <c r="AO562" s="43"/>
      <c r="AP562" s="32">
        <v>500</v>
      </c>
      <c r="AQ562" s="32"/>
      <c r="AR562" s="32">
        <v>0</v>
      </c>
      <c r="AS562" s="32"/>
      <c r="AT562" s="32"/>
      <c r="AU562" s="32"/>
      <c r="AV562" s="32"/>
      <c r="AW562" s="32"/>
      <c r="AX562" s="32"/>
      <c r="AY562" s="32"/>
      <c r="AZ562" s="32"/>
      <c r="BA562" s="32"/>
      <c r="BB562" s="32"/>
      <c r="BC562" s="32"/>
      <c r="BD562" s="32"/>
      <c r="BE562" s="39"/>
      <c r="BF562" s="40">
        <v>0</v>
      </c>
      <c r="BG562" s="40">
        <v>6615</v>
      </c>
      <c r="BH562" s="40">
        <f t="shared" si="25"/>
        <v>3307500</v>
      </c>
      <c r="BI562" s="41"/>
      <c r="BJ562" s="315" t="s">
        <v>6326</v>
      </c>
      <c r="BK562" s="42"/>
    </row>
    <row r="563" spans="1:63" ht="33" customHeight="1">
      <c r="A563" s="28">
        <v>554</v>
      </c>
      <c r="B563" s="29" t="s">
        <v>2305</v>
      </c>
      <c r="C563" s="29" t="s">
        <v>2306</v>
      </c>
      <c r="D563" s="29"/>
      <c r="E563" s="29"/>
      <c r="F563" s="29" t="s">
        <v>2307</v>
      </c>
      <c r="G563" s="123" t="s">
        <v>2308</v>
      </c>
      <c r="H563" s="30"/>
      <c r="I563" s="28" t="s">
        <v>84</v>
      </c>
      <c r="J563" s="28"/>
      <c r="K563" s="28"/>
      <c r="L563" s="31"/>
      <c r="M563" s="31"/>
      <c r="N563" s="32"/>
      <c r="O563" s="32">
        <v>0</v>
      </c>
      <c r="P563" s="32">
        <f t="shared" si="27"/>
        <v>0</v>
      </c>
      <c r="Q563" s="33">
        <v>340</v>
      </c>
      <c r="R563" s="34">
        <f t="shared" si="26"/>
        <v>200</v>
      </c>
      <c r="S563" s="32"/>
      <c r="T563" s="32"/>
      <c r="U563" s="32"/>
      <c r="V563" s="32"/>
      <c r="W563" s="32"/>
      <c r="X563" s="32"/>
      <c r="Y563" s="32"/>
      <c r="Z563" s="43"/>
      <c r="AA563" s="32"/>
      <c r="AB563" s="32"/>
      <c r="AC563" s="44"/>
      <c r="AD563" s="32"/>
      <c r="AE563" s="32"/>
      <c r="AF563" s="32"/>
      <c r="AG563" s="32"/>
      <c r="AH563" s="32"/>
      <c r="AI563" s="32">
        <v>200</v>
      </c>
      <c r="AJ563" s="32"/>
      <c r="AK563" s="32"/>
      <c r="AL563" s="32"/>
      <c r="AM563" s="32"/>
      <c r="AN563" s="32">
        <v>0</v>
      </c>
      <c r="AO563" s="43"/>
      <c r="AP563" s="32"/>
      <c r="AQ563" s="32"/>
      <c r="AR563" s="32">
        <v>0</v>
      </c>
      <c r="AS563" s="32"/>
      <c r="AT563" s="32"/>
      <c r="AU563" s="32"/>
      <c r="AV563" s="32"/>
      <c r="AW563" s="32"/>
      <c r="AX563" s="32"/>
      <c r="AY563" s="32"/>
      <c r="AZ563" s="32"/>
      <c r="BA563" s="32"/>
      <c r="BB563" s="32"/>
      <c r="BC563" s="32"/>
      <c r="BD563" s="32"/>
      <c r="BE563" s="39" t="s">
        <v>85</v>
      </c>
      <c r="BF563" s="40">
        <v>0</v>
      </c>
      <c r="BG563" s="40">
        <v>63000</v>
      </c>
      <c r="BH563" s="40">
        <f t="shared" si="25"/>
        <v>12600000</v>
      </c>
      <c r="BI563" s="41"/>
      <c r="BJ563" s="315" t="s">
        <v>6326</v>
      </c>
      <c r="BK563" s="42"/>
    </row>
    <row r="564" spans="1:63" ht="66" customHeight="1">
      <c r="A564" s="28">
        <v>555</v>
      </c>
      <c r="B564" s="29" t="s">
        <v>2309</v>
      </c>
      <c r="C564" s="29" t="s">
        <v>2310</v>
      </c>
      <c r="D564" s="29"/>
      <c r="E564" s="29" t="s">
        <v>2311</v>
      </c>
      <c r="F564" s="29" t="s">
        <v>2312</v>
      </c>
      <c r="G564" s="29"/>
      <c r="H564" s="30"/>
      <c r="I564" s="28" t="s">
        <v>84</v>
      </c>
      <c r="J564" s="28"/>
      <c r="K564" s="28"/>
      <c r="L564" s="31"/>
      <c r="M564" s="31"/>
      <c r="N564" s="32"/>
      <c r="O564" s="32">
        <v>0</v>
      </c>
      <c r="P564" s="32">
        <f t="shared" si="27"/>
        <v>0</v>
      </c>
      <c r="Q564" s="33">
        <v>30</v>
      </c>
      <c r="R564" s="34">
        <f t="shared" si="26"/>
        <v>0</v>
      </c>
      <c r="S564" s="32"/>
      <c r="T564" s="32"/>
      <c r="U564" s="32"/>
      <c r="V564" s="32"/>
      <c r="W564" s="32"/>
      <c r="X564" s="32"/>
      <c r="Y564" s="32"/>
      <c r="Z564" s="43"/>
      <c r="AA564" s="32"/>
      <c r="AB564" s="32"/>
      <c r="AC564" s="44"/>
      <c r="AD564" s="32"/>
      <c r="AE564" s="32"/>
      <c r="AF564" s="32"/>
      <c r="AG564" s="32"/>
      <c r="AH564" s="32"/>
      <c r="AI564" s="32"/>
      <c r="AJ564" s="32"/>
      <c r="AK564" s="32"/>
      <c r="AL564" s="32"/>
      <c r="AM564" s="32"/>
      <c r="AN564" s="32">
        <v>0</v>
      </c>
      <c r="AO564" s="43"/>
      <c r="AP564" s="32"/>
      <c r="AQ564" s="32"/>
      <c r="AR564" s="32">
        <v>0</v>
      </c>
      <c r="AS564" s="32"/>
      <c r="AT564" s="32"/>
      <c r="AU564" s="32"/>
      <c r="AV564" s="32"/>
      <c r="AW564" s="32"/>
      <c r="AX564" s="32"/>
      <c r="AY564" s="32"/>
      <c r="AZ564" s="32"/>
      <c r="BA564" s="32"/>
      <c r="BB564" s="32"/>
      <c r="BC564" s="32"/>
      <c r="BD564" s="32"/>
      <c r="BE564" s="39"/>
      <c r="BF564" s="40">
        <v>0</v>
      </c>
      <c r="BG564" s="40">
        <v>6786000</v>
      </c>
      <c r="BH564" s="40">
        <f t="shared" si="25"/>
        <v>0</v>
      </c>
      <c r="BI564" s="41"/>
      <c r="BJ564" s="42"/>
      <c r="BK564" s="42"/>
    </row>
    <row r="565" spans="1:63" ht="82.5" customHeight="1">
      <c r="A565" s="28">
        <v>556</v>
      </c>
      <c r="B565" s="29" t="s">
        <v>2313</v>
      </c>
      <c r="C565" s="29" t="s">
        <v>2314</v>
      </c>
      <c r="D565" s="29"/>
      <c r="E565" s="29" t="s">
        <v>2315</v>
      </c>
      <c r="F565" s="29" t="s">
        <v>2316</v>
      </c>
      <c r="G565" s="29"/>
      <c r="H565" s="30"/>
      <c r="I565" s="28" t="s">
        <v>84</v>
      </c>
      <c r="J565" s="28"/>
      <c r="K565" s="28"/>
      <c r="L565" s="31"/>
      <c r="M565" s="31"/>
      <c r="N565" s="32"/>
      <c r="O565" s="32">
        <v>0</v>
      </c>
      <c r="P565" s="32">
        <f t="shared" si="27"/>
        <v>0</v>
      </c>
      <c r="Q565" s="33">
        <v>20</v>
      </c>
      <c r="R565" s="34">
        <f t="shared" si="26"/>
        <v>20</v>
      </c>
      <c r="S565" s="32"/>
      <c r="T565" s="32"/>
      <c r="U565" s="32"/>
      <c r="V565" s="32"/>
      <c r="W565" s="32"/>
      <c r="X565" s="32"/>
      <c r="Y565" s="32"/>
      <c r="Z565" s="43"/>
      <c r="AA565" s="32"/>
      <c r="AB565" s="32"/>
      <c r="AC565" s="48">
        <v>20</v>
      </c>
      <c r="AD565" s="32"/>
      <c r="AE565" s="32"/>
      <c r="AF565" s="32"/>
      <c r="AG565" s="32"/>
      <c r="AH565" s="32"/>
      <c r="AI565" s="32"/>
      <c r="AJ565" s="32"/>
      <c r="AK565" s="32"/>
      <c r="AL565" s="32"/>
      <c r="AM565" s="32"/>
      <c r="AN565" s="32">
        <v>0</v>
      </c>
      <c r="AO565" s="45"/>
      <c r="AP565" s="32"/>
      <c r="AQ565" s="32"/>
      <c r="AR565" s="32">
        <v>0</v>
      </c>
      <c r="AS565" s="32"/>
      <c r="AT565" s="32"/>
      <c r="AU565" s="32"/>
      <c r="AV565" s="32"/>
      <c r="AW565" s="32"/>
      <c r="AX565" s="32"/>
      <c r="AY565" s="32"/>
      <c r="AZ565" s="32"/>
      <c r="BA565" s="32"/>
      <c r="BB565" s="32"/>
      <c r="BC565" s="32"/>
      <c r="BD565" s="32"/>
      <c r="BE565" s="39"/>
      <c r="BF565" s="40">
        <v>0</v>
      </c>
      <c r="BG565" s="40">
        <v>6775000</v>
      </c>
      <c r="BH565" s="40">
        <f t="shared" si="25"/>
        <v>135500000</v>
      </c>
      <c r="BI565" s="41"/>
      <c r="BJ565" s="315" t="s">
        <v>6326</v>
      </c>
      <c r="BK565" s="42"/>
    </row>
    <row r="566" spans="1:63" ht="49.5" customHeight="1">
      <c r="A566" s="28">
        <v>557</v>
      </c>
      <c r="B566" s="29" t="s">
        <v>2317</v>
      </c>
      <c r="C566" s="29" t="s">
        <v>2318</v>
      </c>
      <c r="D566" s="29"/>
      <c r="E566" s="29" t="s">
        <v>2319</v>
      </c>
      <c r="F566" s="29" t="s">
        <v>2320</v>
      </c>
      <c r="G566" s="123" t="s">
        <v>2321</v>
      </c>
      <c r="H566" s="30"/>
      <c r="I566" s="28" t="s">
        <v>84</v>
      </c>
      <c r="J566" s="28"/>
      <c r="K566" s="28"/>
      <c r="L566" s="31"/>
      <c r="M566" s="31"/>
      <c r="N566" s="32"/>
      <c r="O566" s="32">
        <v>0</v>
      </c>
      <c r="P566" s="32">
        <f t="shared" si="27"/>
        <v>0</v>
      </c>
      <c r="Q566" s="33">
        <v>60</v>
      </c>
      <c r="R566" s="34">
        <f t="shared" si="26"/>
        <v>80</v>
      </c>
      <c r="S566" s="32"/>
      <c r="T566" s="32"/>
      <c r="U566" s="32"/>
      <c r="V566" s="32"/>
      <c r="W566" s="32"/>
      <c r="X566" s="32"/>
      <c r="Y566" s="32"/>
      <c r="Z566" s="54"/>
      <c r="AA566" s="32"/>
      <c r="AB566" s="32"/>
      <c r="AC566" s="44"/>
      <c r="AD566" s="32"/>
      <c r="AE566" s="32">
        <v>80</v>
      </c>
      <c r="AF566" s="32"/>
      <c r="AG566" s="32"/>
      <c r="AH566" s="32"/>
      <c r="AI566" s="32"/>
      <c r="AJ566" s="32"/>
      <c r="AK566" s="32"/>
      <c r="AL566" s="32"/>
      <c r="AM566" s="32"/>
      <c r="AN566" s="32">
        <v>0</v>
      </c>
      <c r="AO566" s="43"/>
      <c r="AP566" s="32"/>
      <c r="AQ566" s="32"/>
      <c r="AR566" s="32">
        <v>0</v>
      </c>
      <c r="AS566" s="32"/>
      <c r="AT566" s="32"/>
      <c r="AU566" s="32"/>
      <c r="AV566" s="32"/>
      <c r="AW566" s="32"/>
      <c r="AX566" s="32"/>
      <c r="AY566" s="32"/>
      <c r="AZ566" s="32"/>
      <c r="BA566" s="32"/>
      <c r="BB566" s="32"/>
      <c r="BC566" s="32"/>
      <c r="BD566" s="32"/>
      <c r="BE566" s="39"/>
      <c r="BF566" s="40">
        <v>0</v>
      </c>
      <c r="BG566" s="40">
        <v>1530000</v>
      </c>
      <c r="BH566" s="40">
        <f t="shared" si="25"/>
        <v>122400000</v>
      </c>
      <c r="BI566" s="41"/>
      <c r="BJ566" s="315" t="s">
        <v>6039</v>
      </c>
      <c r="BK566" s="42"/>
    </row>
    <row r="567" spans="1:63" ht="66" customHeight="1">
      <c r="A567" s="28">
        <v>558</v>
      </c>
      <c r="B567" s="29" t="s">
        <v>2322</v>
      </c>
      <c r="C567" s="29" t="s">
        <v>2323</v>
      </c>
      <c r="D567" s="29"/>
      <c r="E567" s="29" t="s">
        <v>2324</v>
      </c>
      <c r="F567" s="29" t="s">
        <v>2325</v>
      </c>
      <c r="G567" s="29"/>
      <c r="H567" s="30"/>
      <c r="I567" s="28" t="s">
        <v>2326</v>
      </c>
      <c r="J567" s="28"/>
      <c r="K567" s="28"/>
      <c r="L567" s="31"/>
      <c r="M567" s="31"/>
      <c r="N567" s="32"/>
      <c r="O567" s="32">
        <v>7</v>
      </c>
      <c r="P567" s="32">
        <f t="shared" si="27"/>
        <v>7</v>
      </c>
      <c r="Q567" s="33">
        <v>800</v>
      </c>
      <c r="R567" s="34">
        <f t="shared" si="26"/>
        <v>1000</v>
      </c>
      <c r="S567" s="32"/>
      <c r="T567" s="32"/>
      <c r="U567" s="32"/>
      <c r="V567" s="32"/>
      <c r="W567" s="32"/>
      <c r="X567" s="32"/>
      <c r="Y567" s="32"/>
      <c r="Z567" s="43"/>
      <c r="AA567" s="32"/>
      <c r="AB567" s="37">
        <v>800</v>
      </c>
      <c r="AC567" s="44"/>
      <c r="AD567" s="32"/>
      <c r="AE567" s="32"/>
      <c r="AF567" s="32"/>
      <c r="AG567" s="32">
        <v>200</v>
      </c>
      <c r="AH567" s="32"/>
      <c r="AI567" s="32"/>
      <c r="AJ567" s="32"/>
      <c r="AK567" s="32"/>
      <c r="AL567" s="32"/>
      <c r="AM567" s="32"/>
      <c r="AN567" s="32">
        <v>0</v>
      </c>
      <c r="AO567" s="43"/>
      <c r="AP567" s="32"/>
      <c r="AQ567" s="32"/>
      <c r="AR567" s="32">
        <v>0</v>
      </c>
      <c r="AS567" s="32"/>
      <c r="AT567" s="32"/>
      <c r="AU567" s="32"/>
      <c r="AV567" s="32"/>
      <c r="AW567" s="32"/>
      <c r="AX567" s="32"/>
      <c r="AY567" s="32"/>
      <c r="AZ567" s="32"/>
      <c r="BA567" s="32"/>
      <c r="BB567" s="32"/>
      <c r="BC567" s="32"/>
      <c r="BD567" s="32"/>
      <c r="BE567" s="39"/>
      <c r="BF567" s="40">
        <v>0</v>
      </c>
      <c r="BG567" s="40">
        <v>23885</v>
      </c>
      <c r="BH567" s="40">
        <f t="shared" si="25"/>
        <v>23885000</v>
      </c>
      <c r="BI567" s="41"/>
      <c r="BJ567" s="315" t="s">
        <v>6039</v>
      </c>
      <c r="BK567" s="42"/>
    </row>
    <row r="568" spans="1:63" ht="82.5" customHeight="1">
      <c r="A568" s="28">
        <v>559</v>
      </c>
      <c r="B568" s="29" t="s">
        <v>2327</v>
      </c>
      <c r="C568" s="29" t="s">
        <v>2328</v>
      </c>
      <c r="D568" s="29"/>
      <c r="E568" s="29" t="s">
        <v>2329</v>
      </c>
      <c r="F568" s="29" t="s">
        <v>2330</v>
      </c>
      <c r="G568" s="29"/>
      <c r="H568" s="30"/>
      <c r="I568" s="28" t="s">
        <v>84</v>
      </c>
      <c r="J568" s="28"/>
      <c r="K568" s="28"/>
      <c r="L568" s="31"/>
      <c r="M568" s="31"/>
      <c r="N568" s="32"/>
      <c r="O568" s="32">
        <v>0</v>
      </c>
      <c r="P568" s="32">
        <f t="shared" si="27"/>
        <v>0</v>
      </c>
      <c r="Q568" s="33">
        <v>5</v>
      </c>
      <c r="R568" s="34">
        <f t="shared" si="26"/>
        <v>10</v>
      </c>
      <c r="S568" s="32"/>
      <c r="T568" s="32"/>
      <c r="U568" s="32"/>
      <c r="V568" s="32"/>
      <c r="W568" s="32"/>
      <c r="X568" s="32"/>
      <c r="Y568" s="32"/>
      <c r="Z568" s="43"/>
      <c r="AA568" s="32"/>
      <c r="AB568" s="32"/>
      <c r="AC568" s="44"/>
      <c r="AD568" s="32"/>
      <c r="AE568" s="32"/>
      <c r="AF568" s="32"/>
      <c r="AG568" s="32">
        <v>10</v>
      </c>
      <c r="AH568" s="32"/>
      <c r="AI568" s="32"/>
      <c r="AJ568" s="32"/>
      <c r="AK568" s="32"/>
      <c r="AL568" s="32"/>
      <c r="AM568" s="32"/>
      <c r="AN568" s="32">
        <v>0</v>
      </c>
      <c r="AO568" s="43"/>
      <c r="AP568" s="32"/>
      <c r="AQ568" s="32"/>
      <c r="AR568" s="32">
        <v>0</v>
      </c>
      <c r="AS568" s="32"/>
      <c r="AT568" s="32"/>
      <c r="AU568" s="32"/>
      <c r="AV568" s="32"/>
      <c r="AW568" s="32"/>
      <c r="AX568" s="32"/>
      <c r="AY568" s="32"/>
      <c r="AZ568" s="32"/>
      <c r="BA568" s="32"/>
      <c r="BB568" s="32"/>
      <c r="BC568" s="32"/>
      <c r="BD568" s="32"/>
      <c r="BE568" s="39"/>
      <c r="BF568" s="40">
        <v>0</v>
      </c>
      <c r="BG568" s="40">
        <v>2180000</v>
      </c>
      <c r="BH568" s="40">
        <f t="shared" si="25"/>
        <v>21800000</v>
      </c>
      <c r="BI568" s="41"/>
      <c r="BJ568" s="315" t="s">
        <v>6326</v>
      </c>
      <c r="BK568" s="42"/>
    </row>
    <row r="569" spans="1:63" ht="99" customHeight="1">
      <c r="A569" s="28">
        <v>560</v>
      </c>
      <c r="B569" s="29" t="s">
        <v>2331</v>
      </c>
      <c r="C569" s="29" t="s">
        <v>2332</v>
      </c>
      <c r="D569" s="29"/>
      <c r="E569" s="29" t="s">
        <v>2333</v>
      </c>
      <c r="F569" s="29" t="s">
        <v>2334</v>
      </c>
      <c r="G569" s="29"/>
      <c r="H569" s="30"/>
      <c r="I569" s="28" t="s">
        <v>1304</v>
      </c>
      <c r="J569" s="28"/>
      <c r="K569" s="28"/>
      <c r="L569" s="31">
        <v>55</v>
      </c>
      <c r="M569" s="31">
        <v>5</v>
      </c>
      <c r="N569" s="32"/>
      <c r="O569" s="32">
        <v>0</v>
      </c>
      <c r="P569" s="32">
        <f t="shared" si="27"/>
        <v>0</v>
      </c>
      <c r="Q569" s="33">
        <v>435</v>
      </c>
      <c r="R569" s="34">
        <f t="shared" si="26"/>
        <v>570</v>
      </c>
      <c r="S569" s="32"/>
      <c r="T569" s="32"/>
      <c r="U569" s="32"/>
      <c r="V569" s="32"/>
      <c r="W569" s="32"/>
      <c r="X569" s="32"/>
      <c r="Y569" s="32"/>
      <c r="Z569" s="43"/>
      <c r="AA569" s="32"/>
      <c r="AB569" s="32"/>
      <c r="AC569" s="48">
        <v>20</v>
      </c>
      <c r="AD569" s="32"/>
      <c r="AE569" s="32">
        <v>50</v>
      </c>
      <c r="AF569" s="32"/>
      <c r="AG569" s="32"/>
      <c r="AH569" s="32">
        <v>500</v>
      </c>
      <c r="AI569" s="32"/>
      <c r="AJ569" s="32"/>
      <c r="AK569" s="32"/>
      <c r="AL569" s="32"/>
      <c r="AM569" s="32"/>
      <c r="AN569" s="32">
        <v>0</v>
      </c>
      <c r="AO569" s="45"/>
      <c r="AP569" s="32"/>
      <c r="AQ569" s="32"/>
      <c r="AR569" s="32">
        <v>0</v>
      </c>
      <c r="AS569" s="32"/>
      <c r="AT569" s="32"/>
      <c r="AU569" s="32"/>
      <c r="AV569" s="32"/>
      <c r="AW569" s="32"/>
      <c r="AX569" s="32"/>
      <c r="AY569" s="32"/>
      <c r="AZ569" s="32"/>
      <c r="BA569" s="32"/>
      <c r="BB569" s="32"/>
      <c r="BC569" s="32"/>
      <c r="BD569" s="32"/>
      <c r="BE569" s="39"/>
      <c r="BF569" s="40">
        <v>0</v>
      </c>
      <c r="BG569" s="40">
        <v>13400</v>
      </c>
      <c r="BH569" s="40">
        <f t="shared" si="25"/>
        <v>7638000</v>
      </c>
      <c r="BI569" s="41"/>
      <c r="BJ569" s="315" t="s">
        <v>6039</v>
      </c>
      <c r="BK569" s="42"/>
    </row>
    <row r="570" spans="1:63" ht="66" customHeight="1">
      <c r="A570" s="28">
        <v>561</v>
      </c>
      <c r="B570" s="29" t="s">
        <v>2335</v>
      </c>
      <c r="C570" s="29" t="s">
        <v>2336</v>
      </c>
      <c r="D570" s="29"/>
      <c r="E570" s="29" t="s">
        <v>2337</v>
      </c>
      <c r="F570" s="29" t="s">
        <v>2338</v>
      </c>
      <c r="G570" s="123" t="s">
        <v>2339</v>
      </c>
      <c r="H570" s="30"/>
      <c r="I570" s="28" t="s">
        <v>84</v>
      </c>
      <c r="J570" s="28"/>
      <c r="K570" s="28"/>
      <c r="L570" s="31"/>
      <c r="M570" s="31"/>
      <c r="N570" s="32"/>
      <c r="O570" s="32">
        <v>0</v>
      </c>
      <c r="P570" s="32">
        <f t="shared" si="27"/>
        <v>0</v>
      </c>
      <c r="Q570" s="33">
        <v>50</v>
      </c>
      <c r="R570" s="34">
        <f t="shared" si="26"/>
        <v>20</v>
      </c>
      <c r="S570" s="32"/>
      <c r="T570" s="32"/>
      <c r="U570" s="32"/>
      <c r="V570" s="32"/>
      <c r="W570" s="32"/>
      <c r="X570" s="32"/>
      <c r="Y570" s="32"/>
      <c r="Z570" s="54"/>
      <c r="AA570" s="32"/>
      <c r="AB570" s="32"/>
      <c r="AC570" s="44"/>
      <c r="AD570" s="32"/>
      <c r="AE570" s="32">
        <v>20</v>
      </c>
      <c r="AF570" s="32"/>
      <c r="AG570" s="32"/>
      <c r="AH570" s="32"/>
      <c r="AI570" s="32"/>
      <c r="AJ570" s="32"/>
      <c r="AK570" s="32"/>
      <c r="AL570" s="32"/>
      <c r="AM570" s="32"/>
      <c r="AN570" s="32">
        <v>0</v>
      </c>
      <c r="AO570" s="43"/>
      <c r="AP570" s="32"/>
      <c r="AQ570" s="32"/>
      <c r="AR570" s="32">
        <v>0</v>
      </c>
      <c r="AS570" s="32"/>
      <c r="AT570" s="32"/>
      <c r="AU570" s="32"/>
      <c r="AV570" s="32"/>
      <c r="AW570" s="32"/>
      <c r="AX570" s="32"/>
      <c r="AY570" s="32"/>
      <c r="AZ570" s="32"/>
      <c r="BA570" s="32"/>
      <c r="BB570" s="32"/>
      <c r="BC570" s="32"/>
      <c r="BD570" s="32"/>
      <c r="BE570" s="39"/>
      <c r="BF570" s="40">
        <v>0</v>
      </c>
      <c r="BG570" s="40">
        <v>630000</v>
      </c>
      <c r="BH570" s="40">
        <f t="shared" si="25"/>
        <v>12600000</v>
      </c>
      <c r="BI570" s="41"/>
      <c r="BJ570" s="315" t="s">
        <v>6326</v>
      </c>
      <c r="BK570" s="42"/>
    </row>
    <row r="571" spans="1:63" ht="148.5" customHeight="1">
      <c r="A571" s="28">
        <v>562</v>
      </c>
      <c r="B571" s="29" t="s">
        <v>2340</v>
      </c>
      <c r="C571" s="29" t="s">
        <v>2341</v>
      </c>
      <c r="D571" s="29"/>
      <c r="E571" s="29" t="s">
        <v>2342</v>
      </c>
      <c r="F571" s="29" t="s">
        <v>2343</v>
      </c>
      <c r="G571" s="29"/>
      <c r="H571" s="30"/>
      <c r="I571" s="28" t="s">
        <v>84</v>
      </c>
      <c r="J571" s="28"/>
      <c r="K571" s="28"/>
      <c r="L571" s="31"/>
      <c r="M571" s="31"/>
      <c r="N571" s="32"/>
      <c r="O571" s="32">
        <v>0</v>
      </c>
      <c r="P571" s="32">
        <f t="shared" si="27"/>
        <v>0</v>
      </c>
      <c r="Q571" s="33">
        <v>10</v>
      </c>
      <c r="R571" s="34">
        <f t="shared" si="26"/>
        <v>10</v>
      </c>
      <c r="S571" s="32"/>
      <c r="T571" s="32"/>
      <c r="U571" s="32"/>
      <c r="V571" s="32"/>
      <c r="W571" s="32"/>
      <c r="X571" s="32"/>
      <c r="Y571" s="32"/>
      <c r="Z571" s="43"/>
      <c r="AA571" s="32"/>
      <c r="AB571" s="32"/>
      <c r="AC571" s="48">
        <v>10</v>
      </c>
      <c r="AD571" s="32"/>
      <c r="AE571" s="32"/>
      <c r="AF571" s="32"/>
      <c r="AG571" s="32"/>
      <c r="AH571" s="32"/>
      <c r="AI571" s="32"/>
      <c r="AJ571" s="32"/>
      <c r="AK571" s="32"/>
      <c r="AL571" s="32"/>
      <c r="AM571" s="32"/>
      <c r="AN571" s="32">
        <v>0</v>
      </c>
      <c r="AO571" s="45"/>
      <c r="AP571" s="32"/>
      <c r="AQ571" s="32"/>
      <c r="AR571" s="32">
        <v>0</v>
      </c>
      <c r="AS571" s="32"/>
      <c r="AT571" s="32"/>
      <c r="AU571" s="32"/>
      <c r="AV571" s="32"/>
      <c r="AW571" s="32"/>
      <c r="AX571" s="32"/>
      <c r="AY571" s="32"/>
      <c r="AZ571" s="32"/>
      <c r="BA571" s="32"/>
      <c r="BB571" s="32"/>
      <c r="BC571" s="32"/>
      <c r="BD571" s="32"/>
      <c r="BE571" s="39"/>
      <c r="BF571" s="40">
        <v>0</v>
      </c>
      <c r="BG571" s="40">
        <v>22950000</v>
      </c>
      <c r="BH571" s="40">
        <f t="shared" si="25"/>
        <v>229500000</v>
      </c>
      <c r="BI571" s="41"/>
      <c r="BJ571" s="315" t="s">
        <v>6326</v>
      </c>
      <c r="BK571" s="42"/>
    </row>
    <row r="572" spans="1:63" ht="181.5" customHeight="1">
      <c r="A572" s="28">
        <v>563</v>
      </c>
      <c r="B572" s="29" t="s">
        <v>2344</v>
      </c>
      <c r="C572" s="29" t="s">
        <v>2345</v>
      </c>
      <c r="D572" s="29"/>
      <c r="E572" s="29" t="s">
        <v>2346</v>
      </c>
      <c r="F572" s="29" t="s">
        <v>2347</v>
      </c>
      <c r="G572" s="29"/>
      <c r="H572" s="30"/>
      <c r="I572" s="28" t="s">
        <v>84</v>
      </c>
      <c r="J572" s="28"/>
      <c r="K572" s="28"/>
      <c r="L572" s="31"/>
      <c r="M572" s="31"/>
      <c r="N572" s="32"/>
      <c r="O572" s="32">
        <v>0</v>
      </c>
      <c r="P572" s="32">
        <f t="shared" si="27"/>
        <v>0</v>
      </c>
      <c r="Q572" s="33">
        <v>50</v>
      </c>
      <c r="R572" s="34">
        <f t="shared" si="26"/>
        <v>10</v>
      </c>
      <c r="S572" s="32"/>
      <c r="T572" s="32"/>
      <c r="U572" s="32"/>
      <c r="V572" s="32"/>
      <c r="W572" s="32"/>
      <c r="X572" s="32"/>
      <c r="Y572" s="32"/>
      <c r="Z572" s="54"/>
      <c r="AA572" s="32"/>
      <c r="AB572" s="32"/>
      <c r="AC572" s="48">
        <v>10</v>
      </c>
      <c r="AD572" s="32"/>
      <c r="AE572" s="32"/>
      <c r="AF572" s="32"/>
      <c r="AG572" s="32"/>
      <c r="AH572" s="32"/>
      <c r="AI572" s="32"/>
      <c r="AJ572" s="32"/>
      <c r="AK572" s="32"/>
      <c r="AL572" s="32"/>
      <c r="AM572" s="32"/>
      <c r="AN572" s="32">
        <v>0</v>
      </c>
      <c r="AO572" s="45"/>
      <c r="AP572" s="32"/>
      <c r="AQ572" s="32"/>
      <c r="AR572" s="32">
        <v>0</v>
      </c>
      <c r="AS572" s="32"/>
      <c r="AT572" s="32"/>
      <c r="AU572" s="32"/>
      <c r="AV572" s="32"/>
      <c r="AW572" s="32"/>
      <c r="AX572" s="32"/>
      <c r="AY572" s="32"/>
      <c r="AZ572" s="32"/>
      <c r="BA572" s="32"/>
      <c r="BB572" s="32"/>
      <c r="BC572" s="32"/>
      <c r="BD572" s="32"/>
      <c r="BE572" s="39"/>
      <c r="BF572" s="40">
        <v>0</v>
      </c>
      <c r="BG572" s="40">
        <v>17755500</v>
      </c>
      <c r="BH572" s="40">
        <f t="shared" si="25"/>
        <v>177555000</v>
      </c>
      <c r="BI572" s="41"/>
      <c r="BJ572" s="315" t="s">
        <v>6326</v>
      </c>
      <c r="BK572" s="42"/>
    </row>
    <row r="573" spans="1:63" ht="148.5" customHeight="1">
      <c r="A573" s="28">
        <v>564</v>
      </c>
      <c r="B573" s="29" t="s">
        <v>2348</v>
      </c>
      <c r="C573" s="29" t="s">
        <v>2349</v>
      </c>
      <c r="D573" s="29"/>
      <c r="E573" s="29" t="s">
        <v>2349</v>
      </c>
      <c r="F573" s="29" t="s">
        <v>2350</v>
      </c>
      <c r="G573" s="29"/>
      <c r="H573" s="30"/>
      <c r="I573" s="28" t="s">
        <v>84</v>
      </c>
      <c r="J573" s="28"/>
      <c r="K573" s="28"/>
      <c r="L573" s="31"/>
      <c r="M573" s="31"/>
      <c r="N573" s="32"/>
      <c r="O573" s="32">
        <v>2</v>
      </c>
      <c r="P573" s="32">
        <f t="shared" si="27"/>
        <v>2</v>
      </c>
      <c r="Q573" s="33">
        <v>10</v>
      </c>
      <c r="R573" s="34">
        <f t="shared" si="26"/>
        <v>10</v>
      </c>
      <c r="S573" s="32"/>
      <c r="T573" s="32"/>
      <c r="U573" s="32"/>
      <c r="V573" s="32"/>
      <c r="W573" s="32"/>
      <c r="X573" s="32"/>
      <c r="Y573" s="32"/>
      <c r="Z573" s="54"/>
      <c r="AA573" s="32"/>
      <c r="AB573" s="32"/>
      <c r="AC573" s="48">
        <v>10</v>
      </c>
      <c r="AD573" s="32"/>
      <c r="AE573" s="32"/>
      <c r="AF573" s="32"/>
      <c r="AG573" s="32"/>
      <c r="AH573" s="32"/>
      <c r="AI573" s="32"/>
      <c r="AJ573" s="32"/>
      <c r="AK573" s="32"/>
      <c r="AL573" s="32"/>
      <c r="AM573" s="32"/>
      <c r="AN573" s="32">
        <v>0</v>
      </c>
      <c r="AO573" s="45"/>
      <c r="AP573" s="32"/>
      <c r="AQ573" s="32"/>
      <c r="AR573" s="32">
        <v>0</v>
      </c>
      <c r="AS573" s="32"/>
      <c r="AT573" s="32"/>
      <c r="AU573" s="32"/>
      <c r="AV573" s="32"/>
      <c r="AW573" s="32"/>
      <c r="AX573" s="32"/>
      <c r="AY573" s="32"/>
      <c r="AZ573" s="32"/>
      <c r="BA573" s="32"/>
      <c r="BB573" s="32"/>
      <c r="BC573" s="32"/>
      <c r="BD573" s="32"/>
      <c r="BE573" s="39"/>
      <c r="BF573" s="40">
        <v>0</v>
      </c>
      <c r="BG573" s="40">
        <v>21000000</v>
      </c>
      <c r="BH573" s="40">
        <f t="shared" si="25"/>
        <v>210000000</v>
      </c>
      <c r="BI573" s="41"/>
      <c r="BJ573" s="315" t="s">
        <v>6326</v>
      </c>
      <c r="BK573" s="42"/>
    </row>
    <row r="574" spans="1:63" ht="99" customHeight="1">
      <c r="A574" s="28">
        <v>565</v>
      </c>
      <c r="B574" s="29" t="s">
        <v>2351</v>
      </c>
      <c r="C574" s="29" t="s">
        <v>2352</v>
      </c>
      <c r="D574" s="29"/>
      <c r="E574" s="29" t="s">
        <v>2353</v>
      </c>
      <c r="F574" s="29" t="s">
        <v>2354</v>
      </c>
      <c r="G574" s="29"/>
      <c r="H574" s="30"/>
      <c r="I574" s="28" t="s">
        <v>283</v>
      </c>
      <c r="J574" s="28"/>
      <c r="K574" s="28"/>
      <c r="L574" s="31"/>
      <c r="M574" s="31"/>
      <c r="N574" s="32"/>
      <c r="O574" s="32">
        <v>0</v>
      </c>
      <c r="P574" s="32">
        <f t="shared" si="27"/>
        <v>0</v>
      </c>
      <c r="Q574" s="33">
        <v>50</v>
      </c>
      <c r="R574" s="34">
        <f t="shared" si="26"/>
        <v>0</v>
      </c>
      <c r="S574" s="32"/>
      <c r="T574" s="32"/>
      <c r="U574" s="32"/>
      <c r="V574" s="32"/>
      <c r="W574" s="32"/>
      <c r="X574" s="32"/>
      <c r="Y574" s="32"/>
      <c r="Z574" s="54"/>
      <c r="AA574" s="32"/>
      <c r="AB574" s="32"/>
      <c r="AC574" s="44"/>
      <c r="AD574" s="32"/>
      <c r="AE574" s="32"/>
      <c r="AF574" s="32"/>
      <c r="AG574" s="32"/>
      <c r="AH574" s="32"/>
      <c r="AI574" s="32"/>
      <c r="AJ574" s="32"/>
      <c r="AK574" s="32"/>
      <c r="AL574" s="32"/>
      <c r="AM574" s="32"/>
      <c r="AN574" s="32">
        <v>0</v>
      </c>
      <c r="AO574" s="43"/>
      <c r="AP574" s="32"/>
      <c r="AQ574" s="32"/>
      <c r="AR574" s="32">
        <v>0</v>
      </c>
      <c r="AS574" s="32"/>
      <c r="AT574" s="32"/>
      <c r="AU574" s="32"/>
      <c r="AV574" s="32"/>
      <c r="AW574" s="32"/>
      <c r="AX574" s="32"/>
      <c r="AY574" s="32"/>
      <c r="AZ574" s="32"/>
      <c r="BA574" s="32"/>
      <c r="BB574" s="32"/>
      <c r="BC574" s="32"/>
      <c r="BD574" s="32"/>
      <c r="BE574" s="39"/>
      <c r="BF574" s="40">
        <v>0</v>
      </c>
      <c r="BG574" s="40">
        <v>370000</v>
      </c>
      <c r="BH574" s="40">
        <f t="shared" si="25"/>
        <v>0</v>
      </c>
      <c r="BI574" s="41"/>
      <c r="BJ574" s="42"/>
      <c r="BK574" s="42"/>
    </row>
    <row r="575" spans="1:63" ht="66" customHeight="1">
      <c r="A575" s="28">
        <v>566</v>
      </c>
      <c r="B575" s="29" t="s">
        <v>2355</v>
      </c>
      <c r="C575" s="29" t="s">
        <v>2356</v>
      </c>
      <c r="D575" s="29"/>
      <c r="E575" s="29" t="s">
        <v>2357</v>
      </c>
      <c r="F575" s="29" t="s">
        <v>2358</v>
      </c>
      <c r="G575" s="29"/>
      <c r="H575" s="30"/>
      <c r="I575" s="28" t="s">
        <v>84</v>
      </c>
      <c r="J575" s="28"/>
      <c r="K575" s="28"/>
      <c r="L575" s="31"/>
      <c r="M575" s="31"/>
      <c r="N575" s="32"/>
      <c r="O575" s="32">
        <v>0</v>
      </c>
      <c r="P575" s="32">
        <f t="shared" si="27"/>
        <v>0</v>
      </c>
      <c r="Q575" s="33">
        <v>50</v>
      </c>
      <c r="R575" s="34">
        <f t="shared" si="26"/>
        <v>50</v>
      </c>
      <c r="S575" s="32"/>
      <c r="T575" s="32"/>
      <c r="U575" s="32"/>
      <c r="V575" s="32"/>
      <c r="W575" s="32"/>
      <c r="X575" s="32"/>
      <c r="Y575" s="32"/>
      <c r="Z575" s="43"/>
      <c r="AA575" s="32"/>
      <c r="AB575" s="32"/>
      <c r="AC575" s="48">
        <v>50</v>
      </c>
      <c r="AD575" s="32"/>
      <c r="AE575" s="32"/>
      <c r="AF575" s="32"/>
      <c r="AG575" s="32"/>
      <c r="AH575" s="32"/>
      <c r="AI575" s="32"/>
      <c r="AJ575" s="32"/>
      <c r="AK575" s="32"/>
      <c r="AL575" s="32"/>
      <c r="AM575" s="32"/>
      <c r="AN575" s="32">
        <v>0</v>
      </c>
      <c r="AO575" s="45"/>
      <c r="AP575" s="32"/>
      <c r="AQ575" s="32"/>
      <c r="AR575" s="32">
        <v>0</v>
      </c>
      <c r="AS575" s="32"/>
      <c r="AT575" s="32"/>
      <c r="AU575" s="32"/>
      <c r="AV575" s="32"/>
      <c r="AW575" s="32"/>
      <c r="AX575" s="32"/>
      <c r="AY575" s="32"/>
      <c r="AZ575" s="32"/>
      <c r="BA575" s="32"/>
      <c r="BB575" s="32"/>
      <c r="BC575" s="32"/>
      <c r="BD575" s="32"/>
      <c r="BE575" s="39"/>
      <c r="BF575" s="40">
        <v>0</v>
      </c>
      <c r="BG575" s="40">
        <v>840000</v>
      </c>
      <c r="BH575" s="40">
        <f t="shared" si="25"/>
        <v>42000000</v>
      </c>
      <c r="BI575" s="41"/>
      <c r="BJ575" s="315" t="s">
        <v>6326</v>
      </c>
      <c r="BK575" s="42"/>
    </row>
    <row r="576" spans="1:63" ht="99" customHeight="1">
      <c r="A576" s="28">
        <v>567</v>
      </c>
      <c r="B576" s="29" t="s">
        <v>2359</v>
      </c>
      <c r="C576" s="29" t="s">
        <v>2360</v>
      </c>
      <c r="D576" s="29"/>
      <c r="E576" s="29" t="s">
        <v>2361</v>
      </c>
      <c r="F576" s="29" t="s">
        <v>2362</v>
      </c>
      <c r="G576" s="29"/>
      <c r="H576" s="30"/>
      <c r="I576" s="28" t="s">
        <v>84</v>
      </c>
      <c r="J576" s="28"/>
      <c r="K576" s="28"/>
      <c r="L576" s="31"/>
      <c r="M576" s="31"/>
      <c r="N576" s="32"/>
      <c r="O576" s="32">
        <v>0</v>
      </c>
      <c r="P576" s="32">
        <f t="shared" si="27"/>
        <v>0</v>
      </c>
      <c r="Q576" s="33">
        <v>10</v>
      </c>
      <c r="R576" s="34">
        <f t="shared" si="26"/>
        <v>10</v>
      </c>
      <c r="S576" s="32"/>
      <c r="T576" s="32"/>
      <c r="U576" s="32"/>
      <c r="V576" s="32"/>
      <c r="W576" s="32"/>
      <c r="X576" s="32"/>
      <c r="Y576" s="32"/>
      <c r="Z576" s="54"/>
      <c r="AA576" s="32"/>
      <c r="AB576" s="32"/>
      <c r="AC576" s="48">
        <v>10</v>
      </c>
      <c r="AD576" s="32"/>
      <c r="AE576" s="32"/>
      <c r="AF576" s="32"/>
      <c r="AG576" s="32"/>
      <c r="AH576" s="32"/>
      <c r="AI576" s="32"/>
      <c r="AJ576" s="32"/>
      <c r="AK576" s="32"/>
      <c r="AL576" s="32"/>
      <c r="AM576" s="32"/>
      <c r="AN576" s="32">
        <v>0</v>
      </c>
      <c r="AO576" s="45"/>
      <c r="AP576" s="32"/>
      <c r="AQ576" s="32"/>
      <c r="AR576" s="32">
        <v>0</v>
      </c>
      <c r="AS576" s="32"/>
      <c r="AT576" s="32"/>
      <c r="AU576" s="32"/>
      <c r="AV576" s="32"/>
      <c r="AW576" s="32"/>
      <c r="AX576" s="32"/>
      <c r="AY576" s="32"/>
      <c r="AZ576" s="32"/>
      <c r="BA576" s="32"/>
      <c r="BB576" s="32"/>
      <c r="BC576" s="32"/>
      <c r="BD576" s="32"/>
      <c r="BE576" s="39"/>
      <c r="BF576" s="40">
        <v>0</v>
      </c>
      <c r="BG576" s="40">
        <v>1055000</v>
      </c>
      <c r="BH576" s="40">
        <f t="shared" si="25"/>
        <v>10550000</v>
      </c>
      <c r="BI576" s="41"/>
      <c r="BJ576" s="42" t="s">
        <v>6326</v>
      </c>
      <c r="BK576" s="42"/>
    </row>
    <row r="577" spans="1:63" ht="99" customHeight="1">
      <c r="A577" s="28">
        <v>568</v>
      </c>
      <c r="B577" s="29" t="s">
        <v>2363</v>
      </c>
      <c r="C577" s="29" t="s">
        <v>2364</v>
      </c>
      <c r="D577" s="29"/>
      <c r="E577" s="29" t="s">
        <v>2365</v>
      </c>
      <c r="F577" s="29" t="s">
        <v>2366</v>
      </c>
      <c r="G577" s="29"/>
      <c r="H577" s="30"/>
      <c r="I577" s="28" t="s">
        <v>84</v>
      </c>
      <c r="J577" s="28"/>
      <c r="K577" s="28"/>
      <c r="L577" s="31"/>
      <c r="M577" s="31"/>
      <c r="N577" s="32"/>
      <c r="O577" s="32">
        <v>0</v>
      </c>
      <c r="P577" s="32">
        <f t="shared" si="27"/>
        <v>0</v>
      </c>
      <c r="Q577" s="33">
        <v>10</v>
      </c>
      <c r="R577" s="34">
        <f t="shared" si="26"/>
        <v>10</v>
      </c>
      <c r="S577" s="32"/>
      <c r="T577" s="32"/>
      <c r="U577" s="32"/>
      <c r="V577" s="32"/>
      <c r="W577" s="32"/>
      <c r="X577" s="32"/>
      <c r="Y577" s="32"/>
      <c r="Z577" s="54"/>
      <c r="AA577" s="32"/>
      <c r="AB577" s="32"/>
      <c r="AC577" s="48">
        <v>10</v>
      </c>
      <c r="AD577" s="32"/>
      <c r="AE577" s="32"/>
      <c r="AF577" s="32"/>
      <c r="AG577" s="32"/>
      <c r="AH577" s="32"/>
      <c r="AI577" s="32"/>
      <c r="AJ577" s="32"/>
      <c r="AK577" s="32"/>
      <c r="AL577" s="32"/>
      <c r="AM577" s="32"/>
      <c r="AN577" s="32">
        <v>0</v>
      </c>
      <c r="AO577" s="45"/>
      <c r="AP577" s="32"/>
      <c r="AQ577" s="32"/>
      <c r="AR577" s="32">
        <v>0</v>
      </c>
      <c r="AS577" s="32"/>
      <c r="AT577" s="32"/>
      <c r="AU577" s="32"/>
      <c r="AV577" s="32"/>
      <c r="AW577" s="32"/>
      <c r="AX577" s="32"/>
      <c r="AY577" s="32"/>
      <c r="AZ577" s="32"/>
      <c r="BA577" s="32"/>
      <c r="BB577" s="32"/>
      <c r="BC577" s="32"/>
      <c r="BD577" s="32"/>
      <c r="BE577" s="39"/>
      <c r="BF577" s="40">
        <v>0</v>
      </c>
      <c r="BG577" s="40">
        <v>21850000</v>
      </c>
      <c r="BH577" s="40">
        <f t="shared" si="25"/>
        <v>218500000</v>
      </c>
      <c r="BI577" s="41"/>
      <c r="BJ577" s="315" t="s">
        <v>6326</v>
      </c>
      <c r="BK577" s="42"/>
    </row>
    <row r="578" spans="1:63" ht="249.75" customHeight="1">
      <c r="A578" s="28">
        <v>569</v>
      </c>
      <c r="B578" s="29" t="s">
        <v>2367</v>
      </c>
      <c r="C578" s="29" t="s">
        <v>2368</v>
      </c>
      <c r="D578" s="29"/>
      <c r="E578" s="29" t="s">
        <v>2369</v>
      </c>
      <c r="F578" s="29" t="s">
        <v>2370</v>
      </c>
      <c r="G578" s="29"/>
      <c r="H578" s="30"/>
      <c r="I578" s="28" t="s">
        <v>1558</v>
      </c>
      <c r="J578" s="28"/>
      <c r="K578" s="28"/>
      <c r="L578" s="31"/>
      <c r="M578" s="31"/>
      <c r="N578" s="32"/>
      <c r="O578" s="32">
        <v>0</v>
      </c>
      <c r="P578" s="32">
        <f t="shared" si="27"/>
        <v>0</v>
      </c>
      <c r="Q578" s="33">
        <v>1000</v>
      </c>
      <c r="R578" s="34">
        <f t="shared" si="26"/>
        <v>1000</v>
      </c>
      <c r="S578" s="32"/>
      <c r="T578" s="32"/>
      <c r="U578" s="32"/>
      <c r="V578" s="32"/>
      <c r="W578" s="32"/>
      <c r="X578" s="32"/>
      <c r="Y578" s="32"/>
      <c r="Z578" s="54"/>
      <c r="AA578" s="32"/>
      <c r="AB578" s="32"/>
      <c r="AC578" s="44"/>
      <c r="AD578" s="32"/>
      <c r="AE578" s="32"/>
      <c r="AF578" s="32">
        <v>1000</v>
      </c>
      <c r="AG578" s="32"/>
      <c r="AH578" s="32"/>
      <c r="AI578" s="32"/>
      <c r="AJ578" s="32"/>
      <c r="AK578" s="32"/>
      <c r="AL578" s="32"/>
      <c r="AM578" s="32"/>
      <c r="AN578" s="32">
        <v>0</v>
      </c>
      <c r="AO578" s="43"/>
      <c r="AP578" s="32"/>
      <c r="AQ578" s="32"/>
      <c r="AR578" s="32">
        <v>0</v>
      </c>
      <c r="AS578" s="32"/>
      <c r="AT578" s="32"/>
      <c r="AU578" s="32"/>
      <c r="AV578" s="32"/>
      <c r="AW578" s="32"/>
      <c r="AX578" s="32"/>
      <c r="AY578" s="32"/>
      <c r="AZ578" s="32"/>
      <c r="BA578" s="32"/>
      <c r="BB578" s="32"/>
      <c r="BC578" s="32"/>
      <c r="BD578" s="32"/>
      <c r="BE578" s="39"/>
      <c r="BF578" s="40">
        <v>0</v>
      </c>
      <c r="BG578" s="40">
        <v>20100</v>
      </c>
      <c r="BH578" s="40">
        <f t="shared" si="25"/>
        <v>20100000</v>
      </c>
      <c r="BI578" s="41"/>
      <c r="BJ578" s="315" t="s">
        <v>6326</v>
      </c>
      <c r="BK578" s="42"/>
    </row>
    <row r="579" spans="1:63" ht="49.5" customHeight="1">
      <c r="A579" s="28">
        <v>570</v>
      </c>
      <c r="B579" s="29" t="s">
        <v>2371</v>
      </c>
      <c r="C579" s="29" t="s">
        <v>2372</v>
      </c>
      <c r="D579" s="29"/>
      <c r="E579" s="29" t="s">
        <v>2373</v>
      </c>
      <c r="F579" s="29" t="s">
        <v>2374</v>
      </c>
      <c r="G579" s="29"/>
      <c r="H579" s="30"/>
      <c r="I579" s="28" t="s">
        <v>1558</v>
      </c>
      <c r="J579" s="28"/>
      <c r="K579" s="28"/>
      <c r="L579" s="31">
        <v>221</v>
      </c>
      <c r="M579" s="31">
        <v>34</v>
      </c>
      <c r="N579" s="32"/>
      <c r="O579" s="32">
        <v>0</v>
      </c>
      <c r="P579" s="32">
        <f t="shared" si="27"/>
        <v>0</v>
      </c>
      <c r="Q579" s="33">
        <v>910</v>
      </c>
      <c r="R579" s="34">
        <f t="shared" si="26"/>
        <v>1910</v>
      </c>
      <c r="S579" s="32"/>
      <c r="T579" s="32"/>
      <c r="U579" s="32"/>
      <c r="V579" s="32"/>
      <c r="W579" s="32"/>
      <c r="X579" s="32"/>
      <c r="Y579" s="32"/>
      <c r="Z579" s="43"/>
      <c r="AA579" s="32"/>
      <c r="AB579" s="32"/>
      <c r="AC579" s="44"/>
      <c r="AD579" s="32"/>
      <c r="AE579" s="32"/>
      <c r="AF579" s="32"/>
      <c r="AG579" s="32">
        <v>10</v>
      </c>
      <c r="AH579" s="32">
        <v>200</v>
      </c>
      <c r="AI579" s="32"/>
      <c r="AJ579" s="32"/>
      <c r="AK579" s="32"/>
      <c r="AL579" s="32"/>
      <c r="AM579" s="32">
        <v>1200</v>
      </c>
      <c r="AN579" s="32">
        <v>0</v>
      </c>
      <c r="AO579" s="43"/>
      <c r="AP579" s="32"/>
      <c r="AQ579" s="32"/>
      <c r="AR579" s="32">
        <v>0</v>
      </c>
      <c r="AS579" s="32"/>
      <c r="AT579" s="32"/>
      <c r="AU579" s="32"/>
      <c r="AV579" s="32">
        <v>500</v>
      </c>
      <c r="AW579" s="32"/>
      <c r="AX579" s="32"/>
      <c r="AY579" s="32"/>
      <c r="AZ579" s="32"/>
      <c r="BA579" s="32"/>
      <c r="BB579" s="32"/>
      <c r="BC579" s="32"/>
      <c r="BD579" s="32"/>
      <c r="BE579" s="39"/>
      <c r="BF579" s="40">
        <v>0</v>
      </c>
      <c r="BG579" s="40">
        <v>6950</v>
      </c>
      <c r="BH579" s="40">
        <f t="shared" si="25"/>
        <v>13274500</v>
      </c>
      <c r="BI579" s="41"/>
      <c r="BJ579" s="315" t="s">
        <v>6326</v>
      </c>
      <c r="BK579" s="42"/>
    </row>
    <row r="580" spans="1:63" ht="99" customHeight="1">
      <c r="A580" s="28">
        <v>571</v>
      </c>
      <c r="B580" s="29" t="s">
        <v>2375</v>
      </c>
      <c r="C580" s="29" t="s">
        <v>2376</v>
      </c>
      <c r="D580" s="29"/>
      <c r="E580" s="29" t="s">
        <v>2271</v>
      </c>
      <c r="F580" s="29" t="s">
        <v>2377</v>
      </c>
      <c r="G580" s="88" t="s">
        <v>2378</v>
      </c>
      <c r="H580" s="30"/>
      <c r="I580" s="28" t="s">
        <v>1069</v>
      </c>
      <c r="J580" s="28"/>
      <c r="K580" s="28"/>
      <c r="L580" s="31"/>
      <c r="M580" s="31"/>
      <c r="N580" s="32"/>
      <c r="O580" s="32">
        <v>0</v>
      </c>
      <c r="P580" s="32">
        <f t="shared" si="27"/>
        <v>0</v>
      </c>
      <c r="Q580" s="33">
        <v>6100</v>
      </c>
      <c r="R580" s="34">
        <f t="shared" si="26"/>
        <v>5700</v>
      </c>
      <c r="S580" s="32">
        <v>4500</v>
      </c>
      <c r="T580" s="32"/>
      <c r="U580" s="32"/>
      <c r="V580" s="32"/>
      <c r="W580" s="32"/>
      <c r="X580" s="32"/>
      <c r="Y580" s="32"/>
      <c r="Z580" s="43"/>
      <c r="AA580" s="32"/>
      <c r="AB580" s="32"/>
      <c r="AC580" s="44"/>
      <c r="AD580" s="32"/>
      <c r="AE580" s="32"/>
      <c r="AF580" s="32"/>
      <c r="AG580" s="32"/>
      <c r="AH580" s="32"/>
      <c r="AI580" s="32">
        <v>800</v>
      </c>
      <c r="AJ580" s="32"/>
      <c r="AK580" s="32">
        <v>400</v>
      </c>
      <c r="AL580" s="32"/>
      <c r="AM580" s="32"/>
      <c r="AN580" s="32">
        <v>0</v>
      </c>
      <c r="AO580" s="43"/>
      <c r="AP580" s="32"/>
      <c r="AQ580" s="32"/>
      <c r="AR580" s="32">
        <v>0</v>
      </c>
      <c r="AS580" s="32"/>
      <c r="AT580" s="32"/>
      <c r="AU580" s="32"/>
      <c r="AV580" s="32"/>
      <c r="AW580" s="32"/>
      <c r="AX580" s="32"/>
      <c r="AY580" s="32"/>
      <c r="AZ580" s="32"/>
      <c r="BA580" s="32"/>
      <c r="BB580" s="32"/>
      <c r="BC580" s="32"/>
      <c r="BD580" s="32"/>
      <c r="BE580" s="39"/>
      <c r="BF580" s="40">
        <v>0</v>
      </c>
      <c r="BG580" s="40">
        <v>3000</v>
      </c>
      <c r="BH580" s="40">
        <f t="shared" si="25"/>
        <v>17100000</v>
      </c>
      <c r="BI580" s="41"/>
      <c r="BJ580" s="315" t="s">
        <v>6377</v>
      </c>
      <c r="BK580" s="42"/>
    </row>
    <row r="581" spans="1:63" ht="117.75" customHeight="1">
      <c r="A581" s="28">
        <v>572</v>
      </c>
      <c r="B581" s="29" t="s">
        <v>2379</v>
      </c>
      <c r="C581" s="29" t="s">
        <v>2380</v>
      </c>
      <c r="D581" s="29"/>
      <c r="E581" s="29" t="s">
        <v>2381</v>
      </c>
      <c r="F581" s="29" t="s">
        <v>2382</v>
      </c>
      <c r="G581" s="125" t="s">
        <v>2383</v>
      </c>
      <c r="H581" s="30"/>
      <c r="I581" s="28" t="s">
        <v>84</v>
      </c>
      <c r="J581" s="28"/>
      <c r="K581" s="28"/>
      <c r="L581" s="31"/>
      <c r="M581" s="31"/>
      <c r="N581" s="32"/>
      <c r="O581" s="32">
        <v>0</v>
      </c>
      <c r="P581" s="32">
        <f t="shared" si="27"/>
        <v>0</v>
      </c>
      <c r="Q581" s="33">
        <v>2495</v>
      </c>
      <c r="R581" s="34">
        <f t="shared" si="26"/>
        <v>20500</v>
      </c>
      <c r="S581" s="32"/>
      <c r="T581" s="32"/>
      <c r="U581" s="32"/>
      <c r="V581" s="32"/>
      <c r="W581" s="32">
        <v>500</v>
      </c>
      <c r="X581" s="32"/>
      <c r="Y581" s="32"/>
      <c r="Z581" s="43"/>
      <c r="AA581" s="32"/>
      <c r="AB581" s="32"/>
      <c r="AC581" s="44"/>
      <c r="AD581" s="32"/>
      <c r="AE581" s="32"/>
      <c r="AF581" s="32"/>
      <c r="AG581" s="32"/>
      <c r="AH581" s="32"/>
      <c r="AI581" s="32">
        <v>20000</v>
      </c>
      <c r="AJ581" s="32"/>
      <c r="AK581" s="32"/>
      <c r="AL581" s="32"/>
      <c r="AM581" s="32"/>
      <c r="AN581" s="32">
        <v>0</v>
      </c>
      <c r="AO581" s="43"/>
      <c r="AP581" s="32"/>
      <c r="AQ581" s="32"/>
      <c r="AR581" s="32">
        <v>0</v>
      </c>
      <c r="AS581" s="32"/>
      <c r="AT581" s="32"/>
      <c r="AU581" s="32"/>
      <c r="AV581" s="32"/>
      <c r="AW581" s="32"/>
      <c r="AX581" s="32"/>
      <c r="AY581" s="32"/>
      <c r="AZ581" s="32"/>
      <c r="BA581" s="32"/>
      <c r="BB581" s="32"/>
      <c r="BC581" s="32"/>
      <c r="BD581" s="32"/>
      <c r="BE581" s="39" t="s">
        <v>85</v>
      </c>
      <c r="BF581" s="40">
        <v>0</v>
      </c>
      <c r="BG581" s="40">
        <v>45000</v>
      </c>
      <c r="BH581" s="40">
        <f t="shared" si="25"/>
        <v>922500000</v>
      </c>
      <c r="BI581" s="41"/>
      <c r="BJ581" s="42" t="s">
        <v>6039</v>
      </c>
      <c r="BK581" s="42"/>
    </row>
    <row r="582" spans="1:63" ht="33" customHeight="1">
      <c r="A582" s="28">
        <v>573</v>
      </c>
      <c r="B582" s="29" t="s">
        <v>2384</v>
      </c>
      <c r="C582" s="29" t="s">
        <v>2385</v>
      </c>
      <c r="D582" s="29"/>
      <c r="E582" s="29" t="s">
        <v>2386</v>
      </c>
      <c r="F582" s="29" t="s">
        <v>2387</v>
      </c>
      <c r="G582" s="29"/>
      <c r="H582" s="30"/>
      <c r="I582" s="28" t="s">
        <v>84</v>
      </c>
      <c r="J582" s="28"/>
      <c r="K582" s="28"/>
      <c r="L582" s="31">
        <v>700</v>
      </c>
      <c r="M582" s="31">
        <v>1200</v>
      </c>
      <c r="N582" s="32"/>
      <c r="O582" s="32">
        <v>100</v>
      </c>
      <c r="P582" s="32">
        <f t="shared" si="27"/>
        <v>100</v>
      </c>
      <c r="Q582" s="33">
        <v>18500</v>
      </c>
      <c r="R582" s="34">
        <f t="shared" si="26"/>
        <v>29570</v>
      </c>
      <c r="S582" s="32"/>
      <c r="T582" s="32"/>
      <c r="U582" s="32"/>
      <c r="V582" s="32"/>
      <c r="W582" s="32">
        <v>20</v>
      </c>
      <c r="X582" s="32">
        <v>1000</v>
      </c>
      <c r="Y582" s="32"/>
      <c r="Z582" s="43"/>
      <c r="AA582" s="32"/>
      <c r="AB582" s="32"/>
      <c r="AC582" s="44"/>
      <c r="AD582" s="32"/>
      <c r="AE582" s="32"/>
      <c r="AF582" s="32"/>
      <c r="AG582" s="32"/>
      <c r="AH582" s="32">
        <v>5000</v>
      </c>
      <c r="AI582" s="32">
        <v>20000</v>
      </c>
      <c r="AJ582" s="32"/>
      <c r="AK582" s="32">
        <v>50</v>
      </c>
      <c r="AL582" s="32"/>
      <c r="AM582" s="32"/>
      <c r="AN582" s="32">
        <v>0</v>
      </c>
      <c r="AO582" s="43"/>
      <c r="AP582" s="32"/>
      <c r="AQ582" s="32"/>
      <c r="AR582" s="32">
        <v>0</v>
      </c>
      <c r="AS582" s="37">
        <v>2500</v>
      </c>
      <c r="AT582" s="32"/>
      <c r="AU582" s="32"/>
      <c r="AV582" s="32"/>
      <c r="AW582" s="32"/>
      <c r="AX582" s="32"/>
      <c r="AY582" s="37">
        <v>1000</v>
      </c>
      <c r="AZ582" s="32"/>
      <c r="BA582" s="32"/>
      <c r="BB582" s="32"/>
      <c r="BC582" s="32"/>
      <c r="BD582" s="32"/>
      <c r="BE582" s="39"/>
      <c r="BF582" s="40">
        <v>0</v>
      </c>
      <c r="BG582" s="40">
        <v>2625</v>
      </c>
      <c r="BH582" s="40">
        <f t="shared" si="25"/>
        <v>77621250</v>
      </c>
      <c r="BI582" s="41"/>
      <c r="BJ582" s="42" t="s">
        <v>6039</v>
      </c>
      <c r="BK582" s="42"/>
    </row>
    <row r="583" spans="1:63" ht="66" customHeight="1">
      <c r="A583" s="28">
        <v>574</v>
      </c>
      <c r="B583" s="29" t="s">
        <v>2388</v>
      </c>
      <c r="C583" s="29" t="s">
        <v>2389</v>
      </c>
      <c r="D583" s="29"/>
      <c r="E583" s="29" t="s">
        <v>2390</v>
      </c>
      <c r="F583" s="29" t="s">
        <v>2391</v>
      </c>
      <c r="G583" s="29"/>
      <c r="H583" s="30"/>
      <c r="I583" s="28" t="s">
        <v>84</v>
      </c>
      <c r="J583" s="28"/>
      <c r="K583" s="28"/>
      <c r="L583" s="55">
        <v>8300</v>
      </c>
      <c r="M583" s="55">
        <v>3400</v>
      </c>
      <c r="N583" s="32"/>
      <c r="O583" s="32">
        <v>500</v>
      </c>
      <c r="P583" s="32">
        <f t="shared" si="27"/>
        <v>500</v>
      </c>
      <c r="Q583" s="33">
        <v>12000</v>
      </c>
      <c r="R583" s="34">
        <f t="shared" si="26"/>
        <v>16000</v>
      </c>
      <c r="S583" s="32"/>
      <c r="T583" s="32"/>
      <c r="U583" s="32"/>
      <c r="V583" s="32"/>
      <c r="W583" s="32"/>
      <c r="X583" s="32"/>
      <c r="Y583" s="32"/>
      <c r="Z583" s="43"/>
      <c r="AA583" s="32"/>
      <c r="AB583" s="32"/>
      <c r="AC583" s="44"/>
      <c r="AD583" s="32">
        <v>1000</v>
      </c>
      <c r="AE583" s="32"/>
      <c r="AF583" s="32"/>
      <c r="AG583" s="32"/>
      <c r="AH583" s="32"/>
      <c r="AI583" s="32">
        <v>15000</v>
      </c>
      <c r="AJ583" s="32"/>
      <c r="AK583" s="32"/>
      <c r="AL583" s="32"/>
      <c r="AM583" s="32"/>
      <c r="AN583" s="32">
        <v>0</v>
      </c>
      <c r="AO583" s="43"/>
      <c r="AP583" s="32"/>
      <c r="AQ583" s="32"/>
      <c r="AR583" s="32">
        <v>0</v>
      </c>
      <c r="AS583" s="32"/>
      <c r="AT583" s="32"/>
      <c r="AU583" s="32"/>
      <c r="AV583" s="32"/>
      <c r="AW583" s="32"/>
      <c r="AX583" s="32"/>
      <c r="AY583" s="32"/>
      <c r="AZ583" s="32"/>
      <c r="BA583" s="32"/>
      <c r="BB583" s="32"/>
      <c r="BC583" s="32"/>
      <c r="BD583" s="32"/>
      <c r="BE583" s="39"/>
      <c r="BF583" s="40">
        <v>0</v>
      </c>
      <c r="BG583" s="40">
        <v>28300</v>
      </c>
      <c r="BH583" s="40">
        <f t="shared" si="25"/>
        <v>452800000</v>
      </c>
      <c r="BI583" s="41"/>
      <c r="BJ583" s="42" t="s">
        <v>6039</v>
      </c>
      <c r="BK583" s="42"/>
    </row>
    <row r="584" spans="1:63" ht="99" customHeight="1">
      <c r="A584" s="28">
        <v>575</v>
      </c>
      <c r="B584" s="29" t="s">
        <v>2392</v>
      </c>
      <c r="C584" s="29" t="s">
        <v>2393</v>
      </c>
      <c r="D584" s="29"/>
      <c r="E584" s="29" t="s">
        <v>2394</v>
      </c>
      <c r="F584" s="29" t="s">
        <v>2395</v>
      </c>
      <c r="G584" s="29"/>
      <c r="H584" s="30"/>
      <c r="I584" s="28" t="s">
        <v>84</v>
      </c>
      <c r="J584" s="28"/>
      <c r="K584" s="28"/>
      <c r="L584" s="31"/>
      <c r="M584" s="31"/>
      <c r="N584" s="32"/>
      <c r="O584" s="32">
        <v>3</v>
      </c>
      <c r="P584" s="32">
        <f t="shared" si="27"/>
        <v>3</v>
      </c>
      <c r="Q584" s="33">
        <v>50</v>
      </c>
      <c r="R584" s="34">
        <f t="shared" si="26"/>
        <v>70</v>
      </c>
      <c r="S584" s="32"/>
      <c r="T584" s="32"/>
      <c r="U584" s="32"/>
      <c r="V584" s="32"/>
      <c r="W584" s="32"/>
      <c r="X584" s="32"/>
      <c r="Y584" s="32"/>
      <c r="Z584" s="43"/>
      <c r="AA584" s="32"/>
      <c r="AB584" s="32"/>
      <c r="AC584" s="78">
        <v>50</v>
      </c>
      <c r="AD584" s="32">
        <v>20</v>
      </c>
      <c r="AE584" s="32"/>
      <c r="AF584" s="32"/>
      <c r="AG584" s="32"/>
      <c r="AH584" s="32"/>
      <c r="AI584" s="32"/>
      <c r="AJ584" s="32"/>
      <c r="AK584" s="32"/>
      <c r="AL584" s="32"/>
      <c r="AM584" s="32"/>
      <c r="AN584" s="32">
        <v>0</v>
      </c>
      <c r="AO584" s="43"/>
      <c r="AP584" s="32"/>
      <c r="AQ584" s="32"/>
      <c r="AR584" s="32">
        <v>0</v>
      </c>
      <c r="AS584" s="32"/>
      <c r="AT584" s="32"/>
      <c r="AU584" s="32"/>
      <c r="AV584" s="32"/>
      <c r="AW584" s="32"/>
      <c r="AX584" s="32"/>
      <c r="AY584" s="32"/>
      <c r="AZ584" s="32"/>
      <c r="BA584" s="32"/>
      <c r="BB584" s="32"/>
      <c r="BC584" s="32"/>
      <c r="BD584" s="32"/>
      <c r="BE584" s="39"/>
      <c r="BF584" s="40">
        <v>0</v>
      </c>
      <c r="BG584" s="40">
        <v>24450000</v>
      </c>
      <c r="BH584" s="40">
        <f t="shared" si="25"/>
        <v>1711500000</v>
      </c>
      <c r="BI584" s="41"/>
      <c r="BJ584" s="315" t="s">
        <v>6326</v>
      </c>
      <c r="BK584" s="42"/>
    </row>
    <row r="585" spans="1:63" ht="99" customHeight="1">
      <c r="A585" s="28">
        <v>576</v>
      </c>
      <c r="B585" s="29" t="s">
        <v>2396</v>
      </c>
      <c r="C585" s="29" t="s">
        <v>2397</v>
      </c>
      <c r="D585" s="29"/>
      <c r="E585" s="29" t="s">
        <v>2398</v>
      </c>
      <c r="F585" s="29" t="s">
        <v>2399</v>
      </c>
      <c r="G585" s="29"/>
      <c r="H585" s="30"/>
      <c r="I585" s="28" t="s">
        <v>84</v>
      </c>
      <c r="J585" s="28"/>
      <c r="K585" s="28"/>
      <c r="L585" s="31"/>
      <c r="M585" s="31"/>
      <c r="N585" s="32"/>
      <c r="O585" s="32">
        <v>2</v>
      </c>
      <c r="P585" s="32">
        <f t="shared" si="27"/>
        <v>2</v>
      </c>
      <c r="Q585" s="33">
        <v>50</v>
      </c>
      <c r="R585" s="34">
        <f t="shared" si="26"/>
        <v>15</v>
      </c>
      <c r="S585" s="32"/>
      <c r="T585" s="32"/>
      <c r="U585" s="32"/>
      <c r="V585" s="32"/>
      <c r="W585" s="32"/>
      <c r="X585" s="32"/>
      <c r="Y585" s="32"/>
      <c r="Z585" s="43"/>
      <c r="AA585" s="32"/>
      <c r="AB585" s="32"/>
      <c r="AC585" s="78">
        <v>10</v>
      </c>
      <c r="AD585" s="32"/>
      <c r="AE585" s="32"/>
      <c r="AF585" s="32"/>
      <c r="AG585" s="37">
        <v>5</v>
      </c>
      <c r="AH585" s="32"/>
      <c r="AI585" s="32"/>
      <c r="AJ585" s="32"/>
      <c r="AK585" s="32"/>
      <c r="AL585" s="32"/>
      <c r="AM585" s="32"/>
      <c r="AN585" s="32">
        <v>0</v>
      </c>
      <c r="AO585" s="43"/>
      <c r="AP585" s="32"/>
      <c r="AQ585" s="32"/>
      <c r="AR585" s="32">
        <v>0</v>
      </c>
      <c r="AS585" s="32"/>
      <c r="AT585" s="32"/>
      <c r="AU585" s="32"/>
      <c r="AV585" s="32"/>
      <c r="AW585" s="32"/>
      <c r="AX585" s="32"/>
      <c r="AY585" s="32"/>
      <c r="AZ585" s="32"/>
      <c r="BA585" s="32"/>
      <c r="BB585" s="32"/>
      <c r="BC585" s="32"/>
      <c r="BD585" s="32"/>
      <c r="BE585" s="39"/>
      <c r="BF585" s="40">
        <v>0</v>
      </c>
      <c r="BG585" s="40">
        <v>21000000</v>
      </c>
      <c r="BH585" s="40">
        <f t="shared" si="25"/>
        <v>315000000</v>
      </c>
      <c r="BI585" s="41"/>
      <c r="BJ585" s="315" t="s">
        <v>6326</v>
      </c>
      <c r="BK585" s="42"/>
    </row>
    <row r="586" spans="1:63" ht="115.5" customHeight="1">
      <c r="A586" s="28">
        <v>577</v>
      </c>
      <c r="B586" s="29" t="s">
        <v>2400</v>
      </c>
      <c r="C586" s="29" t="s">
        <v>2401</v>
      </c>
      <c r="D586" s="29"/>
      <c r="E586" s="29" t="s">
        <v>2402</v>
      </c>
      <c r="F586" s="29" t="s">
        <v>2403</v>
      </c>
      <c r="G586" s="29"/>
      <c r="H586" s="30"/>
      <c r="I586" s="28" t="s">
        <v>84</v>
      </c>
      <c r="J586" s="28"/>
      <c r="K586" s="28"/>
      <c r="L586" s="31"/>
      <c r="M586" s="31"/>
      <c r="N586" s="32"/>
      <c r="O586" s="32">
        <v>0</v>
      </c>
      <c r="P586" s="32">
        <f t="shared" si="27"/>
        <v>0</v>
      </c>
      <c r="Q586" s="33">
        <v>50</v>
      </c>
      <c r="R586" s="34">
        <f t="shared" si="26"/>
        <v>70</v>
      </c>
      <c r="S586" s="32"/>
      <c r="T586" s="32"/>
      <c r="U586" s="32"/>
      <c r="V586" s="32"/>
      <c r="W586" s="32"/>
      <c r="X586" s="32"/>
      <c r="Y586" s="32"/>
      <c r="Z586" s="43"/>
      <c r="AA586" s="32"/>
      <c r="AB586" s="32"/>
      <c r="AC586" s="78">
        <v>50</v>
      </c>
      <c r="AD586" s="32">
        <v>10</v>
      </c>
      <c r="AE586" s="32"/>
      <c r="AF586" s="32"/>
      <c r="AG586" s="32">
        <v>10</v>
      </c>
      <c r="AH586" s="32"/>
      <c r="AI586" s="32"/>
      <c r="AJ586" s="32"/>
      <c r="AK586" s="32"/>
      <c r="AL586" s="32"/>
      <c r="AM586" s="32"/>
      <c r="AN586" s="32">
        <v>0</v>
      </c>
      <c r="AO586" s="43"/>
      <c r="AP586" s="32"/>
      <c r="AQ586" s="32"/>
      <c r="AR586" s="32">
        <v>0</v>
      </c>
      <c r="AS586" s="32"/>
      <c r="AT586" s="32"/>
      <c r="AU586" s="32"/>
      <c r="AV586" s="32"/>
      <c r="AW586" s="32"/>
      <c r="AX586" s="32"/>
      <c r="AY586" s="32"/>
      <c r="AZ586" s="32"/>
      <c r="BA586" s="32"/>
      <c r="BB586" s="32"/>
      <c r="BC586" s="32"/>
      <c r="BD586" s="32"/>
      <c r="BE586" s="39"/>
      <c r="BF586" s="40">
        <v>0</v>
      </c>
      <c r="BG586" s="40">
        <v>21000000</v>
      </c>
      <c r="BH586" s="40">
        <f t="shared" ref="BH586:BH649" si="28">+BG586*R586</f>
        <v>1470000000</v>
      </c>
      <c r="BI586" s="41"/>
      <c r="BJ586" s="315" t="s">
        <v>6328</v>
      </c>
      <c r="BK586" s="42"/>
    </row>
    <row r="587" spans="1:63" ht="82.5" customHeight="1">
      <c r="A587" s="28">
        <v>578</v>
      </c>
      <c r="B587" s="29" t="s">
        <v>2404</v>
      </c>
      <c r="C587" s="29" t="s">
        <v>2405</v>
      </c>
      <c r="D587" s="29"/>
      <c r="E587" s="29" t="s">
        <v>2406</v>
      </c>
      <c r="F587" s="29" t="s">
        <v>2407</v>
      </c>
      <c r="G587" s="29"/>
      <c r="H587" s="30"/>
      <c r="I587" s="28" t="s">
        <v>84</v>
      </c>
      <c r="J587" s="28"/>
      <c r="K587" s="28"/>
      <c r="L587" s="31"/>
      <c r="M587" s="31"/>
      <c r="N587" s="32"/>
      <c r="O587" s="32">
        <v>0</v>
      </c>
      <c r="P587" s="32">
        <f t="shared" si="27"/>
        <v>0</v>
      </c>
      <c r="Q587" s="33">
        <v>50</v>
      </c>
      <c r="R587" s="34">
        <f t="shared" ref="R587:R650" si="29">SUM(S587:BD587)</f>
        <v>50</v>
      </c>
      <c r="S587" s="32"/>
      <c r="T587" s="32"/>
      <c r="U587" s="32"/>
      <c r="V587" s="32"/>
      <c r="W587" s="32"/>
      <c r="X587" s="32"/>
      <c r="Y587" s="32"/>
      <c r="Z587" s="43"/>
      <c r="AA587" s="32"/>
      <c r="AB587" s="32"/>
      <c r="AC587" s="48">
        <v>50</v>
      </c>
      <c r="AD587" s="32"/>
      <c r="AE587" s="32"/>
      <c r="AF587" s="32"/>
      <c r="AG587" s="32"/>
      <c r="AH587" s="32"/>
      <c r="AI587" s="32"/>
      <c r="AJ587" s="32"/>
      <c r="AK587" s="32"/>
      <c r="AL587" s="32"/>
      <c r="AM587" s="32"/>
      <c r="AN587" s="32">
        <v>0</v>
      </c>
      <c r="AO587" s="43"/>
      <c r="AP587" s="32"/>
      <c r="AQ587" s="32"/>
      <c r="AR587" s="32">
        <v>0</v>
      </c>
      <c r="AS587" s="32"/>
      <c r="AT587" s="32"/>
      <c r="AU587" s="32"/>
      <c r="AV587" s="32"/>
      <c r="AW587" s="32"/>
      <c r="AX587" s="32"/>
      <c r="AY587" s="32"/>
      <c r="AZ587" s="32"/>
      <c r="BA587" s="32"/>
      <c r="BB587" s="32"/>
      <c r="BC587" s="32"/>
      <c r="BD587" s="32"/>
      <c r="BE587" s="39"/>
      <c r="BF587" s="40">
        <v>0</v>
      </c>
      <c r="BG587" s="40">
        <v>23500000</v>
      </c>
      <c r="BH587" s="40">
        <f t="shared" si="28"/>
        <v>1175000000</v>
      </c>
      <c r="BI587" s="41"/>
      <c r="BJ587" s="315" t="s">
        <v>6326</v>
      </c>
      <c r="BK587" s="42"/>
    </row>
    <row r="588" spans="1:63" ht="148.5" customHeight="1">
      <c r="A588" s="28">
        <v>579</v>
      </c>
      <c r="B588" s="29" t="s">
        <v>2408</v>
      </c>
      <c r="C588" s="29" t="s">
        <v>2409</v>
      </c>
      <c r="D588" s="29"/>
      <c r="E588" s="29" t="s">
        <v>2410</v>
      </c>
      <c r="F588" s="29" t="s">
        <v>2411</v>
      </c>
      <c r="G588" s="29"/>
      <c r="H588" s="30"/>
      <c r="I588" s="28" t="s">
        <v>84</v>
      </c>
      <c r="J588" s="28"/>
      <c r="K588" s="28"/>
      <c r="L588" s="31">
        <v>6251</v>
      </c>
      <c r="M588" s="31">
        <v>4503</v>
      </c>
      <c r="N588" s="32"/>
      <c r="O588" s="32">
        <v>0</v>
      </c>
      <c r="P588" s="32">
        <f t="shared" si="27"/>
        <v>0</v>
      </c>
      <c r="Q588" s="33">
        <v>11890</v>
      </c>
      <c r="R588" s="34">
        <f t="shared" si="29"/>
        <v>10010</v>
      </c>
      <c r="S588" s="32"/>
      <c r="T588" s="32"/>
      <c r="U588" s="32"/>
      <c r="V588" s="32"/>
      <c r="W588" s="32"/>
      <c r="X588" s="32"/>
      <c r="Y588" s="32"/>
      <c r="Z588" s="43"/>
      <c r="AA588" s="32"/>
      <c r="AB588" s="32">
        <v>200</v>
      </c>
      <c r="AC588" s="48">
        <v>200</v>
      </c>
      <c r="AD588" s="32">
        <v>300</v>
      </c>
      <c r="AE588" s="32">
        <v>1000</v>
      </c>
      <c r="AF588" s="37">
        <v>100</v>
      </c>
      <c r="AG588" s="32">
        <v>10</v>
      </c>
      <c r="AH588" s="32">
        <v>2000</v>
      </c>
      <c r="AI588" s="32">
        <v>4000</v>
      </c>
      <c r="AJ588" s="32"/>
      <c r="AK588" s="32">
        <v>50</v>
      </c>
      <c r="AL588" s="32"/>
      <c r="AM588" s="32"/>
      <c r="AN588" s="32">
        <v>0</v>
      </c>
      <c r="AO588" s="59">
        <v>400</v>
      </c>
      <c r="AP588" s="32"/>
      <c r="AQ588" s="32"/>
      <c r="AR588" s="32">
        <v>20</v>
      </c>
      <c r="AS588" s="37">
        <v>350</v>
      </c>
      <c r="AT588" s="32">
        <v>700</v>
      </c>
      <c r="AU588" s="32">
        <v>400</v>
      </c>
      <c r="AV588" s="32">
        <v>60</v>
      </c>
      <c r="AW588" s="32"/>
      <c r="AX588" s="32"/>
      <c r="AY588" s="32">
        <v>20</v>
      </c>
      <c r="AZ588" s="32"/>
      <c r="BA588" s="32"/>
      <c r="BB588" s="32"/>
      <c r="BC588" s="32"/>
      <c r="BD588" s="61">
        <v>200</v>
      </c>
      <c r="BE588" s="76" t="s">
        <v>2412</v>
      </c>
      <c r="BF588" s="40">
        <v>0</v>
      </c>
      <c r="BG588" s="40">
        <v>7750</v>
      </c>
      <c r="BH588" s="40">
        <f t="shared" si="28"/>
        <v>77577500</v>
      </c>
      <c r="BI588" s="41"/>
      <c r="BJ588" s="42" t="s">
        <v>6039</v>
      </c>
      <c r="BK588" s="42"/>
    </row>
    <row r="589" spans="1:63" ht="82.5" customHeight="1">
      <c r="A589" s="28">
        <v>580</v>
      </c>
      <c r="B589" s="29" t="s">
        <v>2413</v>
      </c>
      <c r="C589" s="29" t="s">
        <v>2414</v>
      </c>
      <c r="D589" s="29"/>
      <c r="E589" s="29" t="s">
        <v>2415</v>
      </c>
      <c r="F589" s="29" t="s">
        <v>2416</v>
      </c>
      <c r="G589" s="63" t="s">
        <v>2417</v>
      </c>
      <c r="H589" s="30"/>
      <c r="I589" s="28" t="s">
        <v>2418</v>
      </c>
      <c r="J589" s="28"/>
      <c r="K589" s="28"/>
      <c r="L589" s="31">
        <v>0</v>
      </c>
      <c r="M589" s="31">
        <v>1096</v>
      </c>
      <c r="N589" s="32"/>
      <c r="O589" s="32">
        <v>0</v>
      </c>
      <c r="P589" s="32">
        <f t="shared" si="27"/>
        <v>0</v>
      </c>
      <c r="Q589" s="33">
        <v>1290</v>
      </c>
      <c r="R589" s="34">
        <f t="shared" si="29"/>
        <v>530</v>
      </c>
      <c r="S589" s="32"/>
      <c r="T589" s="32"/>
      <c r="U589" s="32"/>
      <c r="V589" s="32"/>
      <c r="W589" s="32"/>
      <c r="X589" s="32"/>
      <c r="Y589" s="32"/>
      <c r="Z589" s="54"/>
      <c r="AA589" s="32"/>
      <c r="AB589" s="32"/>
      <c r="AC589" s="48">
        <v>200</v>
      </c>
      <c r="AD589" s="32">
        <v>20</v>
      </c>
      <c r="AE589" s="32">
        <v>10</v>
      </c>
      <c r="AF589" s="32"/>
      <c r="AG589" s="32"/>
      <c r="AH589" s="32"/>
      <c r="AI589" s="32">
        <v>300</v>
      </c>
      <c r="AJ589" s="32"/>
      <c r="AK589" s="32"/>
      <c r="AL589" s="32"/>
      <c r="AM589" s="32"/>
      <c r="AN589" s="32">
        <v>0</v>
      </c>
      <c r="AO589" s="45"/>
      <c r="AP589" s="32"/>
      <c r="AQ589" s="32"/>
      <c r="AR589" s="32">
        <v>0</v>
      </c>
      <c r="AS589" s="32"/>
      <c r="AT589" s="32"/>
      <c r="AU589" s="32"/>
      <c r="AV589" s="32"/>
      <c r="AW589" s="32"/>
      <c r="AX589" s="32"/>
      <c r="AY589" s="32"/>
      <c r="AZ589" s="32"/>
      <c r="BA589" s="32"/>
      <c r="BB589" s="32"/>
      <c r="BC589" s="32"/>
      <c r="BD589" s="32"/>
      <c r="BE589" s="39"/>
      <c r="BF589" s="40">
        <v>0</v>
      </c>
      <c r="BG589" s="40">
        <v>5229</v>
      </c>
      <c r="BH589" s="40">
        <f t="shared" si="28"/>
        <v>2771370</v>
      </c>
      <c r="BI589" s="41"/>
      <c r="BJ589" s="42" t="s">
        <v>6039</v>
      </c>
      <c r="BK589" s="42"/>
    </row>
    <row r="590" spans="1:63" ht="132" customHeight="1">
      <c r="A590" s="28">
        <v>581</v>
      </c>
      <c r="B590" s="29" t="s">
        <v>2419</v>
      </c>
      <c r="C590" s="29" t="s">
        <v>2420</v>
      </c>
      <c r="D590" s="29"/>
      <c r="E590" s="29" t="s">
        <v>2421</v>
      </c>
      <c r="F590" s="29" t="s">
        <v>2422</v>
      </c>
      <c r="G590" s="29"/>
      <c r="H590" s="30"/>
      <c r="I590" s="28" t="s">
        <v>2423</v>
      </c>
      <c r="J590" s="28"/>
      <c r="K590" s="28"/>
      <c r="L590" s="31"/>
      <c r="M590" s="31"/>
      <c r="N590" s="32"/>
      <c r="O590" s="32">
        <v>0</v>
      </c>
      <c r="P590" s="32">
        <f t="shared" si="27"/>
        <v>0</v>
      </c>
      <c r="Q590" s="33">
        <v>500</v>
      </c>
      <c r="R590" s="34">
        <f t="shared" si="29"/>
        <v>505</v>
      </c>
      <c r="S590" s="32"/>
      <c r="T590" s="32"/>
      <c r="U590" s="32"/>
      <c r="V590" s="32"/>
      <c r="W590" s="32"/>
      <c r="X590" s="32"/>
      <c r="Y590" s="32"/>
      <c r="Z590" s="54"/>
      <c r="AA590" s="32"/>
      <c r="AB590" s="32"/>
      <c r="AC590" s="78">
        <v>500</v>
      </c>
      <c r="AD590" s="32"/>
      <c r="AE590" s="32"/>
      <c r="AF590" s="32"/>
      <c r="AG590" s="32">
        <v>5</v>
      </c>
      <c r="AH590" s="32"/>
      <c r="AI590" s="32"/>
      <c r="AJ590" s="32"/>
      <c r="AK590" s="32"/>
      <c r="AL590" s="32"/>
      <c r="AM590" s="32"/>
      <c r="AN590" s="32">
        <v>0</v>
      </c>
      <c r="AO590" s="43"/>
      <c r="AP590" s="32"/>
      <c r="AQ590" s="32"/>
      <c r="AR590" s="32">
        <v>0</v>
      </c>
      <c r="AS590" s="32"/>
      <c r="AT590" s="32"/>
      <c r="AU590" s="32"/>
      <c r="AV590" s="32"/>
      <c r="AW590" s="32"/>
      <c r="AX590" s="32"/>
      <c r="AY590" s="32"/>
      <c r="AZ590" s="32"/>
      <c r="BA590" s="32"/>
      <c r="BB590" s="32"/>
      <c r="BC590" s="32"/>
      <c r="BD590" s="32"/>
      <c r="BE590" s="39"/>
      <c r="BF590" s="40">
        <v>0</v>
      </c>
      <c r="BG590" s="40">
        <v>1110000</v>
      </c>
      <c r="BH590" s="40">
        <f t="shared" si="28"/>
        <v>560550000</v>
      </c>
      <c r="BI590" s="41"/>
      <c r="BJ590" s="315" t="s">
        <v>6328</v>
      </c>
      <c r="BK590" s="42"/>
    </row>
    <row r="591" spans="1:63" ht="209.25" customHeight="1">
      <c r="A591" s="28">
        <v>582</v>
      </c>
      <c r="B591" s="29" t="s">
        <v>2424</v>
      </c>
      <c r="C591" s="29" t="s">
        <v>2425</v>
      </c>
      <c r="D591" s="29"/>
      <c r="E591" s="29" t="s">
        <v>2426</v>
      </c>
      <c r="F591" s="29" t="s">
        <v>2427</v>
      </c>
      <c r="G591" s="119" t="s">
        <v>2428</v>
      </c>
      <c r="H591" s="30"/>
      <c r="I591" s="28" t="s">
        <v>2423</v>
      </c>
      <c r="J591" s="28"/>
      <c r="K591" s="28"/>
      <c r="L591" s="31"/>
      <c r="M591" s="31"/>
      <c r="N591" s="32"/>
      <c r="O591" s="32">
        <v>62</v>
      </c>
      <c r="P591" s="32">
        <f t="shared" si="27"/>
        <v>62</v>
      </c>
      <c r="Q591" s="33">
        <v>510</v>
      </c>
      <c r="R591" s="34">
        <f t="shared" si="29"/>
        <v>500</v>
      </c>
      <c r="S591" s="32"/>
      <c r="T591" s="32"/>
      <c r="U591" s="32"/>
      <c r="V591" s="32"/>
      <c r="W591" s="32"/>
      <c r="X591" s="32"/>
      <c r="Y591" s="32"/>
      <c r="Z591" s="43"/>
      <c r="AA591" s="32"/>
      <c r="AB591" s="32"/>
      <c r="AC591" s="78">
        <v>500</v>
      </c>
      <c r="AD591" s="32"/>
      <c r="AE591" s="32"/>
      <c r="AF591" s="32"/>
      <c r="AG591" s="32"/>
      <c r="AH591" s="32"/>
      <c r="AI591" s="32"/>
      <c r="AJ591" s="32"/>
      <c r="AK591" s="32"/>
      <c r="AL591" s="32"/>
      <c r="AM591" s="32"/>
      <c r="AN591" s="32">
        <v>0</v>
      </c>
      <c r="AO591" s="43"/>
      <c r="AP591" s="32"/>
      <c r="AQ591" s="32"/>
      <c r="AR591" s="32">
        <v>0</v>
      </c>
      <c r="AS591" s="32"/>
      <c r="AT591" s="32"/>
      <c r="AU591" s="32"/>
      <c r="AV591" s="32"/>
      <c r="AW591" s="32"/>
      <c r="AX591" s="32"/>
      <c r="AY591" s="32"/>
      <c r="AZ591" s="32"/>
      <c r="BA591" s="32"/>
      <c r="BB591" s="32"/>
      <c r="BC591" s="32"/>
      <c r="BD591" s="32"/>
      <c r="BE591" s="39"/>
      <c r="BF591" s="40">
        <v>0</v>
      </c>
      <c r="BG591" s="40">
        <v>1110000</v>
      </c>
      <c r="BH591" s="40">
        <f t="shared" si="28"/>
        <v>555000000</v>
      </c>
      <c r="BI591" s="41"/>
      <c r="BJ591" s="315" t="s">
        <v>6326</v>
      </c>
      <c r="BK591" s="42"/>
    </row>
    <row r="592" spans="1:63" ht="82.5" customHeight="1">
      <c r="A592" s="28">
        <v>583</v>
      </c>
      <c r="B592" s="29" t="s">
        <v>2429</v>
      </c>
      <c r="C592" s="29" t="s">
        <v>2430</v>
      </c>
      <c r="D592" s="29"/>
      <c r="E592" s="29" t="s">
        <v>2431</v>
      </c>
      <c r="F592" s="29" t="s">
        <v>2432</v>
      </c>
      <c r="G592" s="29"/>
      <c r="H592" s="30"/>
      <c r="I592" s="28" t="s">
        <v>2423</v>
      </c>
      <c r="J592" s="28"/>
      <c r="K592" s="28"/>
      <c r="L592" s="31">
        <v>300</v>
      </c>
      <c r="M592" s="31">
        <v>0</v>
      </c>
      <c r="N592" s="32"/>
      <c r="O592" s="32">
        <v>0</v>
      </c>
      <c r="P592" s="32">
        <f t="shared" si="27"/>
        <v>0</v>
      </c>
      <c r="Q592" s="33">
        <v>3000</v>
      </c>
      <c r="R592" s="34">
        <f t="shared" si="29"/>
        <v>2500</v>
      </c>
      <c r="S592" s="32"/>
      <c r="T592" s="32"/>
      <c r="U592" s="32"/>
      <c r="V592" s="32"/>
      <c r="W592" s="32"/>
      <c r="X592" s="32"/>
      <c r="Y592" s="32"/>
      <c r="Z592" s="43"/>
      <c r="AA592" s="32"/>
      <c r="AB592" s="32"/>
      <c r="AC592" s="44"/>
      <c r="AD592" s="32"/>
      <c r="AE592" s="32"/>
      <c r="AF592" s="32"/>
      <c r="AG592" s="32"/>
      <c r="AH592" s="37">
        <v>2500</v>
      </c>
      <c r="AI592" s="32"/>
      <c r="AJ592" s="32"/>
      <c r="AK592" s="32"/>
      <c r="AL592" s="32"/>
      <c r="AM592" s="32"/>
      <c r="AN592" s="32">
        <v>0</v>
      </c>
      <c r="AO592" s="43"/>
      <c r="AP592" s="32"/>
      <c r="AQ592" s="32"/>
      <c r="AR592" s="32">
        <v>0</v>
      </c>
      <c r="AS592" s="32"/>
      <c r="AT592" s="32"/>
      <c r="AU592" s="32"/>
      <c r="AV592" s="32"/>
      <c r="AW592" s="32"/>
      <c r="AX592" s="32"/>
      <c r="AY592" s="32"/>
      <c r="AZ592" s="32"/>
      <c r="BA592" s="32"/>
      <c r="BB592" s="32"/>
      <c r="BC592" s="32"/>
      <c r="BD592" s="32"/>
      <c r="BE592" s="39"/>
      <c r="BF592" s="40">
        <v>0</v>
      </c>
      <c r="BG592" s="40">
        <v>6000</v>
      </c>
      <c r="BH592" s="40">
        <f t="shared" si="28"/>
        <v>15000000</v>
      </c>
      <c r="BI592" s="41"/>
      <c r="BJ592" s="315" t="s">
        <v>6326</v>
      </c>
      <c r="BK592" s="42"/>
    </row>
    <row r="593" spans="1:63" ht="115.5" customHeight="1">
      <c r="A593" s="28">
        <v>584</v>
      </c>
      <c r="B593" s="29" t="s">
        <v>2433</v>
      </c>
      <c r="C593" s="29" t="s">
        <v>2434</v>
      </c>
      <c r="D593" s="29"/>
      <c r="E593" s="29" t="s">
        <v>2435</v>
      </c>
      <c r="F593" s="29" t="s">
        <v>2436</v>
      </c>
      <c r="G593" s="29"/>
      <c r="H593" s="30"/>
      <c r="I593" s="28" t="s">
        <v>2423</v>
      </c>
      <c r="J593" s="28"/>
      <c r="K593" s="28"/>
      <c r="L593" s="31">
        <v>41</v>
      </c>
      <c r="M593" s="31">
        <v>1</v>
      </c>
      <c r="N593" s="32"/>
      <c r="O593" s="32">
        <v>0</v>
      </c>
      <c r="P593" s="32">
        <f t="shared" si="27"/>
        <v>0</v>
      </c>
      <c r="Q593" s="33">
        <v>100</v>
      </c>
      <c r="R593" s="34">
        <f t="shared" si="29"/>
        <v>1100</v>
      </c>
      <c r="S593" s="32"/>
      <c r="T593" s="32"/>
      <c r="U593" s="32"/>
      <c r="V593" s="32"/>
      <c r="W593" s="32"/>
      <c r="X593" s="32"/>
      <c r="Y593" s="32"/>
      <c r="Z593" s="43"/>
      <c r="AA593" s="32"/>
      <c r="AB593" s="32"/>
      <c r="AC593" s="48"/>
      <c r="AD593" s="32"/>
      <c r="AE593" s="32"/>
      <c r="AF593" s="32">
        <v>300</v>
      </c>
      <c r="AG593" s="32"/>
      <c r="AH593" s="32"/>
      <c r="AI593" s="32"/>
      <c r="AJ593" s="32"/>
      <c r="AK593" s="32">
        <v>200</v>
      </c>
      <c r="AL593" s="32"/>
      <c r="AM593" s="32"/>
      <c r="AN593" s="32">
        <v>500</v>
      </c>
      <c r="AO593" s="45"/>
      <c r="AP593" s="32"/>
      <c r="AQ593" s="32"/>
      <c r="AR593" s="32">
        <v>0</v>
      </c>
      <c r="AS593" s="32"/>
      <c r="AT593" s="32"/>
      <c r="AU593" s="37">
        <v>100</v>
      </c>
      <c r="AV593" s="32"/>
      <c r="AW593" s="32"/>
      <c r="AX593" s="32"/>
      <c r="AY593" s="32"/>
      <c r="AZ593" s="32"/>
      <c r="BA593" s="32"/>
      <c r="BB593" s="32"/>
      <c r="BC593" s="32"/>
      <c r="BD593" s="32"/>
      <c r="BE593" s="39"/>
      <c r="BF593" s="40">
        <v>0</v>
      </c>
      <c r="BG593" s="40">
        <v>235000</v>
      </c>
      <c r="BH593" s="40">
        <f t="shared" si="28"/>
        <v>258500000</v>
      </c>
      <c r="BI593" s="41"/>
      <c r="BJ593" s="315" t="s">
        <v>6039</v>
      </c>
      <c r="BK593" s="42"/>
    </row>
    <row r="594" spans="1:63" ht="66" customHeight="1">
      <c r="A594" s="28">
        <v>585</v>
      </c>
      <c r="B594" s="29" t="s">
        <v>2437</v>
      </c>
      <c r="C594" s="29" t="s">
        <v>2438</v>
      </c>
      <c r="D594" s="29"/>
      <c r="E594" s="29" t="s">
        <v>2439</v>
      </c>
      <c r="F594" s="29" t="s">
        <v>2440</v>
      </c>
      <c r="G594" s="29"/>
      <c r="H594" s="30"/>
      <c r="I594" s="28" t="s">
        <v>2423</v>
      </c>
      <c r="J594" s="28"/>
      <c r="K594" s="28"/>
      <c r="L594" s="31">
        <v>6894</v>
      </c>
      <c r="M594" s="31">
        <v>4184</v>
      </c>
      <c r="N594" s="32"/>
      <c r="O594" s="32">
        <v>918</v>
      </c>
      <c r="P594" s="32">
        <f t="shared" si="27"/>
        <v>918</v>
      </c>
      <c r="Q594" s="33">
        <v>20920</v>
      </c>
      <c r="R594" s="34">
        <f t="shared" si="29"/>
        <v>22380</v>
      </c>
      <c r="S594" s="32"/>
      <c r="T594" s="32"/>
      <c r="U594" s="32"/>
      <c r="V594" s="32"/>
      <c r="W594" s="32"/>
      <c r="X594" s="32"/>
      <c r="Y594" s="32"/>
      <c r="Z594" s="54"/>
      <c r="AA594" s="32"/>
      <c r="AB594" s="32">
        <v>100</v>
      </c>
      <c r="AC594" s="48">
        <v>1500</v>
      </c>
      <c r="AD594" s="32">
        <v>300</v>
      </c>
      <c r="AE594" s="32">
        <v>1000</v>
      </c>
      <c r="AF594" s="37">
        <v>100</v>
      </c>
      <c r="AG594" s="32">
        <v>10</v>
      </c>
      <c r="AH594" s="37">
        <v>1000</v>
      </c>
      <c r="AI594" s="32">
        <v>15000</v>
      </c>
      <c r="AJ594" s="32"/>
      <c r="AK594" s="32"/>
      <c r="AL594" s="32"/>
      <c r="AM594" s="32"/>
      <c r="AN594" s="32">
        <v>0</v>
      </c>
      <c r="AO594" s="59">
        <v>400</v>
      </c>
      <c r="AP594" s="32"/>
      <c r="AQ594" s="32">
        <v>100</v>
      </c>
      <c r="AR594" s="32">
        <v>20</v>
      </c>
      <c r="AS594" s="37">
        <v>400</v>
      </c>
      <c r="AT594" s="32">
        <v>700</v>
      </c>
      <c r="AU594" s="32">
        <v>1500</v>
      </c>
      <c r="AV594" s="32">
        <v>50</v>
      </c>
      <c r="AW594" s="32"/>
      <c r="AX594" s="32"/>
      <c r="AY594" s="32"/>
      <c r="AZ594" s="32"/>
      <c r="BA594" s="32"/>
      <c r="BB594" s="32"/>
      <c r="BC594" s="32"/>
      <c r="BD594" s="32">
        <v>200</v>
      </c>
      <c r="BE594" s="76" t="s">
        <v>2412</v>
      </c>
      <c r="BF594" s="40">
        <v>0</v>
      </c>
      <c r="BG594" s="40">
        <v>4385</v>
      </c>
      <c r="BH594" s="40">
        <f t="shared" si="28"/>
        <v>98136300</v>
      </c>
      <c r="BI594" s="41"/>
      <c r="BJ594" s="42" t="s">
        <v>6039</v>
      </c>
      <c r="BK594" s="42"/>
    </row>
    <row r="595" spans="1:63" ht="115.5" customHeight="1">
      <c r="A595" s="28">
        <v>586</v>
      </c>
      <c r="B595" s="29" t="s">
        <v>2441</v>
      </c>
      <c r="C595" s="29" t="s">
        <v>2442</v>
      </c>
      <c r="D595" s="29"/>
      <c r="E595" s="29" t="s">
        <v>2443</v>
      </c>
      <c r="F595" s="29" t="s">
        <v>2444</v>
      </c>
      <c r="G595" s="29"/>
      <c r="H595" s="30"/>
      <c r="I595" s="28" t="s">
        <v>2423</v>
      </c>
      <c r="J595" s="28"/>
      <c r="K595" s="28"/>
      <c r="L595" s="31"/>
      <c r="M595" s="31"/>
      <c r="N595" s="32"/>
      <c r="O595" s="32">
        <v>146</v>
      </c>
      <c r="P595" s="32">
        <f t="shared" si="27"/>
        <v>146</v>
      </c>
      <c r="Q595" s="33">
        <v>2500</v>
      </c>
      <c r="R595" s="34">
        <f t="shared" si="29"/>
        <v>2820</v>
      </c>
      <c r="S595" s="32"/>
      <c r="T595" s="32"/>
      <c r="U595" s="32"/>
      <c r="V595" s="32"/>
      <c r="W595" s="32"/>
      <c r="X595" s="32"/>
      <c r="Y595" s="32"/>
      <c r="Z595" s="54"/>
      <c r="AA595" s="32"/>
      <c r="AB595" s="32"/>
      <c r="AC595" s="44"/>
      <c r="AD595" s="32">
        <v>20</v>
      </c>
      <c r="AE595" s="32"/>
      <c r="AF595" s="32"/>
      <c r="AG595" s="32"/>
      <c r="AH595" s="32"/>
      <c r="AI595" s="32"/>
      <c r="AJ595" s="32"/>
      <c r="AK595" s="32"/>
      <c r="AL595" s="32"/>
      <c r="AM595" s="32"/>
      <c r="AN595" s="32">
        <v>0</v>
      </c>
      <c r="AO595" s="43"/>
      <c r="AP595" s="32"/>
      <c r="AQ595" s="32"/>
      <c r="AR595" s="32">
        <v>0</v>
      </c>
      <c r="AS595" s="32">
        <v>1800</v>
      </c>
      <c r="AT595" s="32"/>
      <c r="AU595" s="37">
        <v>1000</v>
      </c>
      <c r="AV595" s="32"/>
      <c r="AW595" s="32"/>
      <c r="AX595" s="32"/>
      <c r="AY595" s="32"/>
      <c r="AZ595" s="32"/>
      <c r="BA595" s="32"/>
      <c r="BB595" s="32"/>
      <c r="BC595" s="32"/>
      <c r="BD595" s="32"/>
      <c r="BE595" s="39"/>
      <c r="BF595" s="40">
        <v>0</v>
      </c>
      <c r="BG595" s="40">
        <v>18879</v>
      </c>
      <c r="BH595" s="40">
        <f t="shared" si="28"/>
        <v>53238780</v>
      </c>
      <c r="BI595" s="41"/>
      <c r="BJ595" s="315" t="s">
        <v>6039</v>
      </c>
      <c r="BK595" s="42"/>
    </row>
    <row r="596" spans="1:63" ht="264" customHeight="1">
      <c r="A596" s="28">
        <v>587</v>
      </c>
      <c r="B596" s="29" t="s">
        <v>2445</v>
      </c>
      <c r="C596" s="29" t="s">
        <v>2446</v>
      </c>
      <c r="D596" s="29"/>
      <c r="E596" s="29" t="s">
        <v>2447</v>
      </c>
      <c r="F596" s="83" t="s">
        <v>2448</v>
      </c>
      <c r="G596" s="29"/>
      <c r="H596" s="30"/>
      <c r="I596" s="28" t="s">
        <v>88</v>
      </c>
      <c r="J596" s="28"/>
      <c r="K596" s="28"/>
      <c r="L596" s="31"/>
      <c r="M596" s="31"/>
      <c r="N596" s="32"/>
      <c r="O596" s="32">
        <v>0</v>
      </c>
      <c r="P596" s="32">
        <f t="shared" si="27"/>
        <v>0</v>
      </c>
      <c r="Q596" s="33">
        <v>150</v>
      </c>
      <c r="R596" s="34">
        <f t="shared" si="29"/>
        <v>100</v>
      </c>
      <c r="S596" s="32"/>
      <c r="T596" s="32"/>
      <c r="U596" s="32"/>
      <c r="V596" s="32"/>
      <c r="W596" s="32"/>
      <c r="X596" s="32"/>
      <c r="Y596" s="32"/>
      <c r="Z596" s="43"/>
      <c r="AA596" s="32"/>
      <c r="AB596" s="41"/>
      <c r="AC596" s="126"/>
      <c r="AD596" s="41"/>
      <c r="AE596" s="41"/>
      <c r="AF596" s="41"/>
      <c r="AG596" s="41"/>
      <c r="AH596" s="41"/>
      <c r="AI596" s="41"/>
      <c r="AJ596" s="41"/>
      <c r="AK596" s="41"/>
      <c r="AL596" s="41"/>
      <c r="AM596" s="41"/>
      <c r="AN596" s="41"/>
      <c r="AO596" s="127"/>
      <c r="AP596" s="41"/>
      <c r="AQ596" s="41"/>
      <c r="AR596" s="41"/>
      <c r="AS596" s="41"/>
      <c r="AT596" s="32"/>
      <c r="AU596" s="32"/>
      <c r="AV596" s="32"/>
      <c r="AW596" s="32"/>
      <c r="AX596" s="32"/>
      <c r="AY596" s="32"/>
      <c r="AZ596" s="32"/>
      <c r="BA596" s="32"/>
      <c r="BB596" s="32"/>
      <c r="BC596" s="32">
        <v>100</v>
      </c>
      <c r="BD596" s="32"/>
      <c r="BE596" s="39"/>
      <c r="BF596" s="40">
        <v>0</v>
      </c>
      <c r="BG596" s="40">
        <v>198000</v>
      </c>
      <c r="BH596" s="40">
        <f t="shared" si="28"/>
        <v>19800000</v>
      </c>
      <c r="BI596" s="41"/>
      <c r="BJ596" s="42" t="s">
        <v>6326</v>
      </c>
      <c r="BK596" s="42"/>
    </row>
    <row r="597" spans="1:63" ht="264" customHeight="1">
      <c r="A597" s="28">
        <v>588</v>
      </c>
      <c r="B597" s="29" t="s">
        <v>2449</v>
      </c>
      <c r="C597" s="29" t="s">
        <v>2450</v>
      </c>
      <c r="D597" s="29"/>
      <c r="E597" s="29" t="s">
        <v>2451</v>
      </c>
      <c r="F597" s="83" t="s">
        <v>2452</v>
      </c>
      <c r="G597" s="29"/>
      <c r="H597" s="30"/>
      <c r="I597" s="28" t="s">
        <v>88</v>
      </c>
      <c r="J597" s="28"/>
      <c r="K597" s="28"/>
      <c r="L597" s="31"/>
      <c r="M597" s="31"/>
      <c r="N597" s="32"/>
      <c r="O597" s="32">
        <v>0</v>
      </c>
      <c r="P597" s="32">
        <f t="shared" si="27"/>
        <v>0</v>
      </c>
      <c r="Q597" s="33">
        <v>240</v>
      </c>
      <c r="R597" s="34">
        <f t="shared" si="29"/>
        <v>120</v>
      </c>
      <c r="S597" s="32"/>
      <c r="T597" s="32"/>
      <c r="U597" s="32"/>
      <c r="V597" s="32"/>
      <c r="W597" s="32"/>
      <c r="X597" s="32"/>
      <c r="Y597" s="32"/>
      <c r="Z597" s="43"/>
      <c r="AA597" s="32"/>
      <c r="AB597" s="32"/>
      <c r="AC597" s="44"/>
      <c r="AD597" s="32"/>
      <c r="AE597" s="32"/>
      <c r="AF597" s="32"/>
      <c r="AG597" s="32"/>
      <c r="AH597" s="32"/>
      <c r="AI597" s="32"/>
      <c r="AJ597" s="32"/>
      <c r="AK597" s="32"/>
      <c r="AL597" s="32"/>
      <c r="AM597" s="32"/>
      <c r="AN597" s="32">
        <v>0</v>
      </c>
      <c r="AO597" s="43"/>
      <c r="AP597" s="32"/>
      <c r="AQ597" s="32"/>
      <c r="AR597" s="32">
        <v>0</v>
      </c>
      <c r="AS597" s="32"/>
      <c r="AT597" s="32"/>
      <c r="AU597" s="32"/>
      <c r="AV597" s="32"/>
      <c r="AW597" s="32"/>
      <c r="AX597" s="32"/>
      <c r="AY597" s="32"/>
      <c r="AZ597" s="32"/>
      <c r="BA597" s="32"/>
      <c r="BB597" s="32"/>
      <c r="BC597" s="32">
        <v>120</v>
      </c>
      <c r="BD597" s="32"/>
      <c r="BE597" s="39"/>
      <c r="BF597" s="40">
        <v>0</v>
      </c>
      <c r="BG597" s="40">
        <v>295000</v>
      </c>
      <c r="BH597" s="40">
        <f t="shared" si="28"/>
        <v>35400000</v>
      </c>
      <c r="BI597" s="41"/>
      <c r="BJ597" s="42" t="s">
        <v>6326</v>
      </c>
      <c r="BK597" s="42"/>
    </row>
    <row r="598" spans="1:63" ht="264" customHeight="1">
      <c r="A598" s="28">
        <v>589</v>
      </c>
      <c r="B598" s="29" t="s">
        <v>2453</v>
      </c>
      <c r="C598" s="29" t="s">
        <v>2454</v>
      </c>
      <c r="D598" s="29"/>
      <c r="E598" s="29" t="s">
        <v>2455</v>
      </c>
      <c r="F598" s="83" t="s">
        <v>2456</v>
      </c>
      <c r="G598" s="29"/>
      <c r="H598" s="30"/>
      <c r="I598" s="28" t="s">
        <v>88</v>
      </c>
      <c r="J598" s="28"/>
      <c r="K598" s="28"/>
      <c r="L598" s="31"/>
      <c r="M598" s="31"/>
      <c r="N598" s="32"/>
      <c r="O598" s="32">
        <v>0</v>
      </c>
      <c r="P598" s="32">
        <f t="shared" si="27"/>
        <v>0</v>
      </c>
      <c r="Q598" s="33">
        <v>300</v>
      </c>
      <c r="R598" s="34">
        <f t="shared" si="29"/>
        <v>180</v>
      </c>
      <c r="S598" s="32"/>
      <c r="T598" s="32"/>
      <c r="U598" s="32"/>
      <c r="V598" s="32"/>
      <c r="W598" s="32"/>
      <c r="X598" s="32"/>
      <c r="Y598" s="32"/>
      <c r="Z598" s="43"/>
      <c r="AA598" s="32"/>
      <c r="AB598" s="32"/>
      <c r="AC598" s="44"/>
      <c r="AD598" s="32"/>
      <c r="AE598" s="32"/>
      <c r="AF598" s="32"/>
      <c r="AG598" s="32"/>
      <c r="AH598" s="32"/>
      <c r="AI598" s="32"/>
      <c r="AJ598" s="32"/>
      <c r="AK598" s="32"/>
      <c r="AL598" s="32"/>
      <c r="AM598" s="32"/>
      <c r="AN598" s="32">
        <v>0</v>
      </c>
      <c r="AO598" s="43"/>
      <c r="AP598" s="32"/>
      <c r="AQ598" s="32"/>
      <c r="AR598" s="32">
        <v>0</v>
      </c>
      <c r="AS598" s="32"/>
      <c r="AT598" s="32"/>
      <c r="AU598" s="32"/>
      <c r="AV598" s="32"/>
      <c r="AW598" s="32"/>
      <c r="AX598" s="32"/>
      <c r="AY598" s="32"/>
      <c r="AZ598" s="32"/>
      <c r="BA598" s="32"/>
      <c r="BB598" s="32"/>
      <c r="BC598" s="32">
        <v>180</v>
      </c>
      <c r="BD598" s="32"/>
      <c r="BE598" s="39"/>
      <c r="BF598" s="40">
        <v>0</v>
      </c>
      <c r="BG598" s="40">
        <v>394000</v>
      </c>
      <c r="BH598" s="40">
        <f t="shared" si="28"/>
        <v>70920000</v>
      </c>
      <c r="BI598" s="41"/>
      <c r="BJ598" s="42" t="s">
        <v>6326</v>
      </c>
      <c r="BK598" s="42"/>
    </row>
    <row r="599" spans="1:63" ht="264" customHeight="1">
      <c r="A599" s="28">
        <v>590</v>
      </c>
      <c r="B599" s="29" t="s">
        <v>2457</v>
      </c>
      <c r="C599" s="29" t="s">
        <v>2458</v>
      </c>
      <c r="D599" s="29"/>
      <c r="E599" s="29" t="s">
        <v>2459</v>
      </c>
      <c r="F599" s="83" t="s">
        <v>2460</v>
      </c>
      <c r="G599" s="29"/>
      <c r="H599" s="30"/>
      <c r="I599" s="28" t="s">
        <v>88</v>
      </c>
      <c r="J599" s="28"/>
      <c r="K599" s="28"/>
      <c r="L599" s="31"/>
      <c r="M599" s="31"/>
      <c r="N599" s="32"/>
      <c r="O599" s="32">
        <v>0</v>
      </c>
      <c r="P599" s="32">
        <f t="shared" si="27"/>
        <v>0</v>
      </c>
      <c r="Q599" s="33">
        <v>240</v>
      </c>
      <c r="R599" s="34">
        <f t="shared" si="29"/>
        <v>180</v>
      </c>
      <c r="S599" s="32"/>
      <c r="T599" s="32"/>
      <c r="U599" s="32"/>
      <c r="V599" s="32"/>
      <c r="W599" s="32"/>
      <c r="X599" s="32"/>
      <c r="Y599" s="32"/>
      <c r="Z599" s="43"/>
      <c r="AA599" s="32"/>
      <c r="AB599" s="32"/>
      <c r="AC599" s="44"/>
      <c r="AD599" s="32"/>
      <c r="AE599" s="32"/>
      <c r="AF599" s="32"/>
      <c r="AG599" s="32"/>
      <c r="AH599" s="32"/>
      <c r="AI599" s="32"/>
      <c r="AJ599" s="32"/>
      <c r="AK599" s="32"/>
      <c r="AL599" s="32"/>
      <c r="AM599" s="32"/>
      <c r="AN599" s="32">
        <v>0</v>
      </c>
      <c r="AO599" s="43"/>
      <c r="AP599" s="32"/>
      <c r="AQ599" s="32"/>
      <c r="AR599" s="32">
        <v>0</v>
      </c>
      <c r="AS599" s="32"/>
      <c r="AT599" s="32"/>
      <c r="AU599" s="32"/>
      <c r="AV599" s="32"/>
      <c r="AW599" s="32"/>
      <c r="AX599" s="32"/>
      <c r="AY599" s="32"/>
      <c r="AZ599" s="32"/>
      <c r="BA599" s="32"/>
      <c r="BB599" s="32"/>
      <c r="BC599" s="32">
        <v>180</v>
      </c>
      <c r="BD599" s="32"/>
      <c r="BE599" s="39"/>
      <c r="BF599" s="40">
        <v>0</v>
      </c>
      <c r="BG599" s="40">
        <v>492000</v>
      </c>
      <c r="BH599" s="40">
        <f t="shared" si="28"/>
        <v>88560000</v>
      </c>
      <c r="BI599" s="41"/>
      <c r="BJ599" s="42" t="s">
        <v>6326</v>
      </c>
      <c r="BK599" s="42"/>
    </row>
    <row r="600" spans="1:63" ht="264" customHeight="1">
      <c r="A600" s="28">
        <v>591</v>
      </c>
      <c r="B600" s="29" t="s">
        <v>2461</v>
      </c>
      <c r="C600" s="29" t="s">
        <v>2462</v>
      </c>
      <c r="D600" s="29"/>
      <c r="E600" s="29" t="s">
        <v>2463</v>
      </c>
      <c r="F600" s="83" t="s">
        <v>2464</v>
      </c>
      <c r="G600" s="29"/>
      <c r="H600" s="30"/>
      <c r="I600" s="28" t="s">
        <v>88</v>
      </c>
      <c r="J600" s="28"/>
      <c r="K600" s="28"/>
      <c r="L600" s="31"/>
      <c r="M600" s="31"/>
      <c r="N600" s="32"/>
      <c r="O600" s="32">
        <v>0</v>
      </c>
      <c r="P600" s="32">
        <f t="shared" si="27"/>
        <v>0</v>
      </c>
      <c r="Q600" s="33">
        <v>350</v>
      </c>
      <c r="R600" s="34">
        <f t="shared" si="29"/>
        <v>240</v>
      </c>
      <c r="S600" s="32"/>
      <c r="T600" s="32"/>
      <c r="U600" s="32"/>
      <c r="V600" s="32"/>
      <c r="W600" s="32"/>
      <c r="X600" s="32"/>
      <c r="Y600" s="32"/>
      <c r="Z600" s="43"/>
      <c r="AA600" s="32"/>
      <c r="AB600" s="32"/>
      <c r="AC600" s="44"/>
      <c r="AD600" s="32"/>
      <c r="AE600" s="32"/>
      <c r="AF600" s="32"/>
      <c r="AG600" s="32"/>
      <c r="AH600" s="32"/>
      <c r="AI600" s="32"/>
      <c r="AJ600" s="32"/>
      <c r="AK600" s="32"/>
      <c r="AL600" s="32"/>
      <c r="AM600" s="32"/>
      <c r="AN600" s="32">
        <v>0</v>
      </c>
      <c r="AO600" s="43"/>
      <c r="AP600" s="32"/>
      <c r="AQ600" s="32"/>
      <c r="AR600" s="32">
        <v>0</v>
      </c>
      <c r="AS600" s="32"/>
      <c r="AT600" s="32"/>
      <c r="AU600" s="32"/>
      <c r="AV600" s="32"/>
      <c r="AW600" s="32"/>
      <c r="AX600" s="32"/>
      <c r="AY600" s="32"/>
      <c r="AZ600" s="32"/>
      <c r="BA600" s="32"/>
      <c r="BB600" s="32"/>
      <c r="BC600" s="32">
        <v>240</v>
      </c>
      <c r="BD600" s="32"/>
      <c r="BE600" s="39"/>
      <c r="BF600" s="40">
        <v>0</v>
      </c>
      <c r="BG600" s="40">
        <v>585000</v>
      </c>
      <c r="BH600" s="40">
        <f t="shared" si="28"/>
        <v>140400000</v>
      </c>
      <c r="BI600" s="41"/>
      <c r="BJ600" s="42" t="s">
        <v>6326</v>
      </c>
      <c r="BK600" s="42"/>
    </row>
    <row r="601" spans="1:63" ht="264" customHeight="1">
      <c r="A601" s="28">
        <v>592</v>
      </c>
      <c r="B601" s="29" t="s">
        <v>2465</v>
      </c>
      <c r="C601" s="29" t="s">
        <v>2466</v>
      </c>
      <c r="D601" s="29"/>
      <c r="E601" s="29" t="s">
        <v>2467</v>
      </c>
      <c r="F601" s="83" t="s">
        <v>2468</v>
      </c>
      <c r="G601" s="29"/>
      <c r="H601" s="30"/>
      <c r="I601" s="28" t="s">
        <v>88</v>
      </c>
      <c r="J601" s="28"/>
      <c r="K601" s="28"/>
      <c r="L601" s="31"/>
      <c r="M601" s="31"/>
      <c r="N601" s="32"/>
      <c r="O601" s="32">
        <v>0</v>
      </c>
      <c r="P601" s="32">
        <f t="shared" si="27"/>
        <v>0</v>
      </c>
      <c r="Q601" s="33">
        <v>60</v>
      </c>
      <c r="R601" s="34">
        <f t="shared" si="29"/>
        <v>60</v>
      </c>
      <c r="S601" s="32"/>
      <c r="T601" s="32"/>
      <c r="U601" s="32"/>
      <c r="V601" s="32"/>
      <c r="W601" s="32"/>
      <c r="X601" s="32"/>
      <c r="Y601" s="32"/>
      <c r="Z601" s="43"/>
      <c r="AA601" s="32"/>
      <c r="AB601" s="32"/>
      <c r="AC601" s="44"/>
      <c r="AD601" s="32"/>
      <c r="AE601" s="32"/>
      <c r="AF601" s="32"/>
      <c r="AG601" s="32"/>
      <c r="AH601" s="32"/>
      <c r="AI601" s="32"/>
      <c r="AJ601" s="32"/>
      <c r="AK601" s="32"/>
      <c r="AL601" s="32"/>
      <c r="AM601" s="32"/>
      <c r="AN601" s="32">
        <v>0</v>
      </c>
      <c r="AO601" s="43"/>
      <c r="AP601" s="32"/>
      <c r="AQ601" s="32"/>
      <c r="AR601" s="32">
        <v>0</v>
      </c>
      <c r="AS601" s="32"/>
      <c r="AT601" s="32"/>
      <c r="AU601" s="32"/>
      <c r="AV601" s="32"/>
      <c r="AW601" s="32"/>
      <c r="AX601" s="32"/>
      <c r="AY601" s="32"/>
      <c r="AZ601" s="32"/>
      <c r="BA601" s="32"/>
      <c r="BB601" s="32"/>
      <c r="BC601" s="32">
        <v>60</v>
      </c>
      <c r="BD601" s="32"/>
      <c r="BE601" s="39"/>
      <c r="BF601" s="40">
        <v>0</v>
      </c>
      <c r="BG601" s="40">
        <v>170000</v>
      </c>
      <c r="BH601" s="40">
        <f t="shared" si="28"/>
        <v>10200000</v>
      </c>
      <c r="BI601" s="41"/>
      <c r="BJ601" s="42" t="s">
        <v>6326</v>
      </c>
      <c r="BK601" s="42"/>
    </row>
    <row r="602" spans="1:63" ht="297" customHeight="1">
      <c r="A602" s="28">
        <v>593</v>
      </c>
      <c r="B602" s="29" t="s">
        <v>2469</v>
      </c>
      <c r="C602" s="29" t="s">
        <v>2470</v>
      </c>
      <c r="D602" s="29"/>
      <c r="E602" s="29" t="s">
        <v>2471</v>
      </c>
      <c r="F602" s="83" t="s">
        <v>2472</v>
      </c>
      <c r="G602" s="29"/>
      <c r="H602" s="30"/>
      <c r="I602" s="28" t="s">
        <v>88</v>
      </c>
      <c r="J602" s="28"/>
      <c r="K602" s="28"/>
      <c r="L602" s="31"/>
      <c r="M602" s="31"/>
      <c r="N602" s="32"/>
      <c r="O602" s="32">
        <v>0</v>
      </c>
      <c r="P602" s="32">
        <f t="shared" si="27"/>
        <v>0</v>
      </c>
      <c r="Q602" s="33">
        <v>50</v>
      </c>
      <c r="R602" s="34">
        <f t="shared" si="29"/>
        <v>60</v>
      </c>
      <c r="S602" s="32"/>
      <c r="T602" s="32"/>
      <c r="U602" s="32"/>
      <c r="V602" s="32"/>
      <c r="W602" s="32"/>
      <c r="X602" s="32"/>
      <c r="Y602" s="32"/>
      <c r="Z602" s="43"/>
      <c r="AA602" s="32"/>
      <c r="AB602" s="32"/>
      <c r="AC602" s="44"/>
      <c r="AD602" s="32"/>
      <c r="AE602" s="32"/>
      <c r="AF602" s="32"/>
      <c r="AG602" s="32"/>
      <c r="AH602" s="32"/>
      <c r="AI602" s="32"/>
      <c r="AJ602" s="32"/>
      <c r="AK602" s="32"/>
      <c r="AL602" s="32"/>
      <c r="AM602" s="32"/>
      <c r="AN602" s="32">
        <v>0</v>
      </c>
      <c r="AO602" s="43"/>
      <c r="AP602" s="32"/>
      <c r="AQ602" s="32"/>
      <c r="AR602" s="32">
        <v>0</v>
      </c>
      <c r="AS602" s="32"/>
      <c r="AT602" s="32"/>
      <c r="AU602" s="32"/>
      <c r="AV602" s="32"/>
      <c r="AW602" s="32"/>
      <c r="AX602" s="32"/>
      <c r="AY602" s="32"/>
      <c r="AZ602" s="32"/>
      <c r="BA602" s="32"/>
      <c r="BB602" s="32"/>
      <c r="BC602" s="32">
        <v>60</v>
      </c>
      <c r="BD602" s="32"/>
      <c r="BE602" s="39"/>
      <c r="BF602" s="40">
        <v>0</v>
      </c>
      <c r="BG602" s="40">
        <v>1590000</v>
      </c>
      <c r="BH602" s="40">
        <f t="shared" si="28"/>
        <v>95400000</v>
      </c>
      <c r="BI602" s="41"/>
      <c r="BJ602" s="42" t="s">
        <v>6326</v>
      </c>
      <c r="BK602" s="42"/>
    </row>
    <row r="603" spans="1:63" ht="310.5" customHeight="1">
      <c r="A603" s="28">
        <v>594</v>
      </c>
      <c r="B603" s="29" t="s">
        <v>2473</v>
      </c>
      <c r="C603" s="29" t="s">
        <v>2474</v>
      </c>
      <c r="D603" s="29"/>
      <c r="E603" s="29" t="s">
        <v>2475</v>
      </c>
      <c r="F603" s="83" t="s">
        <v>2476</v>
      </c>
      <c r="G603" s="29"/>
      <c r="H603" s="30"/>
      <c r="I603" s="28" t="s">
        <v>88</v>
      </c>
      <c r="J603" s="28"/>
      <c r="K603" s="28"/>
      <c r="L603" s="31"/>
      <c r="M603" s="31"/>
      <c r="N603" s="32"/>
      <c r="O603" s="32">
        <v>0</v>
      </c>
      <c r="P603" s="32">
        <f t="shared" si="27"/>
        <v>0</v>
      </c>
      <c r="Q603" s="33">
        <v>60</v>
      </c>
      <c r="R603" s="34">
        <f t="shared" si="29"/>
        <v>60</v>
      </c>
      <c r="S603" s="32"/>
      <c r="T603" s="32"/>
      <c r="U603" s="32"/>
      <c r="V603" s="32"/>
      <c r="W603" s="32"/>
      <c r="X603" s="32"/>
      <c r="Y603" s="32"/>
      <c r="Z603" s="43"/>
      <c r="AA603" s="32"/>
      <c r="AB603" s="32"/>
      <c r="AC603" s="44"/>
      <c r="AD603" s="32"/>
      <c r="AE603" s="32"/>
      <c r="AF603" s="32"/>
      <c r="AG603" s="32"/>
      <c r="AH603" s="32"/>
      <c r="AI603" s="32"/>
      <c r="AJ603" s="32"/>
      <c r="AK603" s="32"/>
      <c r="AL603" s="32"/>
      <c r="AM603" s="32"/>
      <c r="AN603" s="32">
        <v>0</v>
      </c>
      <c r="AO603" s="43"/>
      <c r="AP603" s="32"/>
      <c r="AQ603" s="32"/>
      <c r="AR603" s="32">
        <v>0</v>
      </c>
      <c r="AS603" s="32"/>
      <c r="AT603" s="32"/>
      <c r="AU603" s="32"/>
      <c r="AV603" s="32"/>
      <c r="AW603" s="32"/>
      <c r="AX603" s="32"/>
      <c r="AY603" s="32"/>
      <c r="AZ603" s="32"/>
      <c r="BA603" s="32"/>
      <c r="BB603" s="32"/>
      <c r="BC603" s="32">
        <v>60</v>
      </c>
      <c r="BD603" s="32"/>
      <c r="BE603" s="39"/>
      <c r="BF603" s="40">
        <v>0</v>
      </c>
      <c r="BG603" s="40">
        <v>535000</v>
      </c>
      <c r="BH603" s="40">
        <f t="shared" si="28"/>
        <v>32100000</v>
      </c>
      <c r="BI603" s="41"/>
      <c r="BJ603" s="42" t="s">
        <v>6326</v>
      </c>
      <c r="BK603" s="42"/>
    </row>
    <row r="604" spans="1:63" ht="297" customHeight="1">
      <c r="A604" s="28">
        <v>595</v>
      </c>
      <c r="B604" s="29" t="s">
        <v>2477</v>
      </c>
      <c r="C604" s="29" t="s">
        <v>2478</v>
      </c>
      <c r="D604" s="29"/>
      <c r="E604" s="29" t="s">
        <v>2479</v>
      </c>
      <c r="F604" s="83" t="s">
        <v>2480</v>
      </c>
      <c r="G604" s="29"/>
      <c r="H604" s="30"/>
      <c r="I604" s="28" t="s">
        <v>88</v>
      </c>
      <c r="J604" s="28"/>
      <c r="K604" s="28"/>
      <c r="L604" s="31"/>
      <c r="M604" s="31"/>
      <c r="N604" s="32"/>
      <c r="O604" s="32">
        <v>0</v>
      </c>
      <c r="P604" s="32">
        <f t="shared" si="27"/>
        <v>0</v>
      </c>
      <c r="Q604" s="33">
        <v>120</v>
      </c>
      <c r="R604" s="34">
        <f t="shared" si="29"/>
        <v>85</v>
      </c>
      <c r="S604" s="32"/>
      <c r="T604" s="32"/>
      <c r="U604" s="32"/>
      <c r="V604" s="32"/>
      <c r="W604" s="32"/>
      <c r="X604" s="32"/>
      <c r="Y604" s="32"/>
      <c r="Z604" s="43"/>
      <c r="AA604" s="32"/>
      <c r="AB604" s="32"/>
      <c r="AC604" s="44"/>
      <c r="AD604" s="32"/>
      <c r="AE604" s="32"/>
      <c r="AF604" s="32"/>
      <c r="AG604" s="32"/>
      <c r="AH604" s="32"/>
      <c r="AI604" s="32"/>
      <c r="AJ604" s="32"/>
      <c r="AK604" s="32"/>
      <c r="AL604" s="32"/>
      <c r="AM604" s="32"/>
      <c r="AN604" s="32">
        <v>0</v>
      </c>
      <c r="AO604" s="43"/>
      <c r="AP604" s="32"/>
      <c r="AQ604" s="32"/>
      <c r="AR604" s="32">
        <v>0</v>
      </c>
      <c r="AS604" s="32"/>
      <c r="AT604" s="32"/>
      <c r="AU604" s="32"/>
      <c r="AV604" s="32"/>
      <c r="AW604" s="32"/>
      <c r="AX604" s="32"/>
      <c r="AY604" s="32"/>
      <c r="AZ604" s="32"/>
      <c r="BA604" s="32"/>
      <c r="BB604" s="32"/>
      <c r="BC604" s="32">
        <v>85</v>
      </c>
      <c r="BD604" s="32"/>
      <c r="BE604" s="39"/>
      <c r="BF604" s="40">
        <v>0</v>
      </c>
      <c r="BG604" s="40">
        <v>795000</v>
      </c>
      <c r="BH604" s="40">
        <f t="shared" si="28"/>
        <v>67575000</v>
      </c>
      <c r="BI604" s="41"/>
      <c r="BJ604" s="42" t="s">
        <v>6326</v>
      </c>
      <c r="BK604" s="42"/>
    </row>
    <row r="605" spans="1:63" ht="297" customHeight="1">
      <c r="A605" s="28">
        <v>596</v>
      </c>
      <c r="B605" s="29" t="s">
        <v>2481</v>
      </c>
      <c r="C605" s="29" t="s">
        <v>2482</v>
      </c>
      <c r="D605" s="29"/>
      <c r="E605" s="29" t="s">
        <v>2483</v>
      </c>
      <c r="F605" s="83" t="s">
        <v>2484</v>
      </c>
      <c r="G605" s="29"/>
      <c r="H605" s="30"/>
      <c r="I605" s="28" t="s">
        <v>88</v>
      </c>
      <c r="J605" s="28"/>
      <c r="K605" s="28"/>
      <c r="L605" s="31"/>
      <c r="M605" s="31"/>
      <c r="N605" s="32"/>
      <c r="O605" s="32">
        <v>0</v>
      </c>
      <c r="P605" s="32">
        <f t="shared" si="27"/>
        <v>0</v>
      </c>
      <c r="Q605" s="33">
        <v>85</v>
      </c>
      <c r="R605" s="34">
        <f t="shared" si="29"/>
        <v>120</v>
      </c>
      <c r="S605" s="32"/>
      <c r="T605" s="32"/>
      <c r="U605" s="32"/>
      <c r="V605" s="32"/>
      <c r="W605" s="32"/>
      <c r="X605" s="32"/>
      <c r="Y605" s="32"/>
      <c r="Z605" s="43"/>
      <c r="AA605" s="32"/>
      <c r="AB605" s="32"/>
      <c r="AC605" s="44"/>
      <c r="AD605" s="32"/>
      <c r="AE605" s="32"/>
      <c r="AF605" s="32"/>
      <c r="AG605" s="32"/>
      <c r="AH605" s="32"/>
      <c r="AI605" s="32"/>
      <c r="AJ605" s="32"/>
      <c r="AK605" s="32"/>
      <c r="AL605" s="32"/>
      <c r="AM605" s="32"/>
      <c r="AN605" s="32">
        <v>0</v>
      </c>
      <c r="AO605" s="43"/>
      <c r="AP605" s="32"/>
      <c r="AQ605" s="32"/>
      <c r="AR605" s="32">
        <v>0</v>
      </c>
      <c r="AS605" s="32"/>
      <c r="AT605" s="32"/>
      <c r="AU605" s="32"/>
      <c r="AV605" s="32"/>
      <c r="AW605" s="32"/>
      <c r="AX605" s="32"/>
      <c r="AY605" s="32"/>
      <c r="AZ605" s="32"/>
      <c r="BA605" s="32"/>
      <c r="BB605" s="32"/>
      <c r="BC605" s="32">
        <v>120</v>
      </c>
      <c r="BD605" s="32"/>
      <c r="BE605" s="39"/>
      <c r="BF605" s="40">
        <v>0</v>
      </c>
      <c r="BG605" s="40">
        <v>1050000</v>
      </c>
      <c r="BH605" s="40">
        <f t="shared" si="28"/>
        <v>126000000</v>
      </c>
      <c r="BI605" s="41"/>
      <c r="BJ605" s="42" t="s">
        <v>6326</v>
      </c>
      <c r="BK605" s="42"/>
    </row>
    <row r="606" spans="1:63" ht="297" customHeight="1">
      <c r="A606" s="28">
        <v>597</v>
      </c>
      <c r="B606" s="29" t="s">
        <v>2485</v>
      </c>
      <c r="C606" s="29" t="s">
        <v>2486</v>
      </c>
      <c r="D606" s="29"/>
      <c r="E606" s="29" t="s">
        <v>2487</v>
      </c>
      <c r="F606" s="83" t="s">
        <v>2488</v>
      </c>
      <c r="G606" s="29"/>
      <c r="H606" s="30"/>
      <c r="I606" s="28" t="s">
        <v>88</v>
      </c>
      <c r="J606" s="28"/>
      <c r="K606" s="28"/>
      <c r="L606" s="31"/>
      <c r="M606" s="31"/>
      <c r="N606" s="32"/>
      <c r="O606" s="32">
        <v>0</v>
      </c>
      <c r="P606" s="32">
        <f t="shared" si="27"/>
        <v>0</v>
      </c>
      <c r="Q606" s="33">
        <v>120</v>
      </c>
      <c r="R606" s="34">
        <f t="shared" si="29"/>
        <v>120</v>
      </c>
      <c r="S606" s="32"/>
      <c r="T606" s="32"/>
      <c r="U606" s="32"/>
      <c r="V606" s="32"/>
      <c r="W606" s="32"/>
      <c r="X606" s="32"/>
      <c r="Y606" s="32"/>
      <c r="Z606" s="43"/>
      <c r="AA606" s="32"/>
      <c r="AB606" s="32"/>
      <c r="AC606" s="44"/>
      <c r="AD606" s="32"/>
      <c r="AE606" s="32"/>
      <c r="AF606" s="32"/>
      <c r="AG606" s="32"/>
      <c r="AH606" s="32"/>
      <c r="AI606" s="32"/>
      <c r="AJ606" s="32"/>
      <c r="AK606" s="32"/>
      <c r="AL606" s="32"/>
      <c r="AM606" s="32"/>
      <c r="AN606" s="32">
        <v>0</v>
      </c>
      <c r="AO606" s="43"/>
      <c r="AP606" s="32"/>
      <c r="AQ606" s="32"/>
      <c r="AR606" s="32">
        <v>0</v>
      </c>
      <c r="AS606" s="32"/>
      <c r="AT606" s="32"/>
      <c r="AU606" s="32"/>
      <c r="AV606" s="32"/>
      <c r="AW606" s="32"/>
      <c r="AX606" s="32"/>
      <c r="AY606" s="32"/>
      <c r="AZ606" s="32"/>
      <c r="BA606" s="32"/>
      <c r="BB606" s="32"/>
      <c r="BC606" s="32">
        <v>120</v>
      </c>
      <c r="BD606" s="32"/>
      <c r="BE606" s="39"/>
      <c r="BF606" s="40">
        <v>0</v>
      </c>
      <c r="BG606" s="40">
        <v>1250000</v>
      </c>
      <c r="BH606" s="40">
        <f t="shared" si="28"/>
        <v>150000000</v>
      </c>
      <c r="BI606" s="41"/>
      <c r="BJ606" s="42" t="s">
        <v>6326</v>
      </c>
      <c r="BK606" s="42"/>
    </row>
    <row r="607" spans="1:63" ht="297" customHeight="1">
      <c r="A607" s="28">
        <v>598</v>
      </c>
      <c r="B607" s="29" t="s">
        <v>2489</v>
      </c>
      <c r="C607" s="29" t="s">
        <v>2490</v>
      </c>
      <c r="D607" s="29"/>
      <c r="E607" s="29" t="s">
        <v>2491</v>
      </c>
      <c r="F607" s="83" t="s">
        <v>2492</v>
      </c>
      <c r="G607" s="29"/>
      <c r="H607" s="30"/>
      <c r="I607" s="28" t="s">
        <v>88</v>
      </c>
      <c r="J607" s="28"/>
      <c r="K607" s="28"/>
      <c r="L607" s="31"/>
      <c r="M607" s="31"/>
      <c r="N607" s="32"/>
      <c r="O607" s="32">
        <v>0</v>
      </c>
      <c r="P607" s="32">
        <f t="shared" si="27"/>
        <v>0</v>
      </c>
      <c r="Q607" s="33">
        <v>50</v>
      </c>
      <c r="R607" s="34">
        <f t="shared" si="29"/>
        <v>60</v>
      </c>
      <c r="S607" s="32"/>
      <c r="T607" s="32"/>
      <c r="U607" s="32"/>
      <c r="V607" s="32"/>
      <c r="W607" s="32"/>
      <c r="X607" s="32"/>
      <c r="Y607" s="32"/>
      <c r="Z607" s="43"/>
      <c r="AA607" s="32"/>
      <c r="AB607" s="32"/>
      <c r="AC607" s="44"/>
      <c r="AD607" s="32"/>
      <c r="AE607" s="32"/>
      <c r="AF607" s="32"/>
      <c r="AG607" s="32"/>
      <c r="AH607" s="32"/>
      <c r="AI607" s="32"/>
      <c r="AJ607" s="32"/>
      <c r="AK607" s="32"/>
      <c r="AL607" s="32"/>
      <c r="AM607" s="32"/>
      <c r="AN607" s="32"/>
      <c r="AO607" s="43"/>
      <c r="AP607" s="32"/>
      <c r="AQ607" s="32"/>
      <c r="AR607" s="32">
        <v>0</v>
      </c>
      <c r="AS607" s="32"/>
      <c r="AT607" s="32"/>
      <c r="AU607" s="32"/>
      <c r="AV607" s="32"/>
      <c r="AW607" s="32"/>
      <c r="AX607" s="32"/>
      <c r="AY607" s="32"/>
      <c r="AZ607" s="32"/>
      <c r="BA607" s="32"/>
      <c r="BB607" s="32"/>
      <c r="BC607" s="32">
        <v>60</v>
      </c>
      <c r="BD607" s="32"/>
      <c r="BE607" s="39"/>
      <c r="BF607" s="40">
        <v>0</v>
      </c>
      <c r="BG607" s="40">
        <v>1820000</v>
      </c>
      <c r="BH607" s="40">
        <f t="shared" si="28"/>
        <v>109200000</v>
      </c>
      <c r="BI607" s="41"/>
      <c r="BJ607" s="42" t="s">
        <v>6326</v>
      </c>
      <c r="BK607" s="42"/>
    </row>
    <row r="608" spans="1:63" ht="297" customHeight="1">
      <c r="A608" s="28">
        <v>599</v>
      </c>
      <c r="B608" s="29" t="s">
        <v>2493</v>
      </c>
      <c r="C608" s="29" t="s">
        <v>2494</v>
      </c>
      <c r="D608" s="29"/>
      <c r="E608" s="29" t="s">
        <v>2495</v>
      </c>
      <c r="F608" s="83" t="s">
        <v>2496</v>
      </c>
      <c r="G608" s="29"/>
      <c r="H608" s="30"/>
      <c r="I608" s="28" t="s">
        <v>88</v>
      </c>
      <c r="J608" s="28"/>
      <c r="K608" s="28"/>
      <c r="L608" s="31"/>
      <c r="M608" s="31"/>
      <c r="N608" s="32"/>
      <c r="O608" s="32">
        <v>0</v>
      </c>
      <c r="P608" s="32">
        <f t="shared" si="27"/>
        <v>0</v>
      </c>
      <c r="Q608" s="33">
        <v>10</v>
      </c>
      <c r="R608" s="34">
        <f t="shared" si="29"/>
        <v>25</v>
      </c>
      <c r="S608" s="32"/>
      <c r="T608" s="32"/>
      <c r="U608" s="32"/>
      <c r="V608" s="32"/>
      <c r="W608" s="32"/>
      <c r="X608" s="32"/>
      <c r="Y608" s="32"/>
      <c r="Z608" s="43"/>
      <c r="AA608" s="32"/>
      <c r="AB608" s="32"/>
      <c r="AC608" s="44"/>
      <c r="AD608" s="32"/>
      <c r="AE608" s="32"/>
      <c r="AF608" s="32"/>
      <c r="AG608" s="32"/>
      <c r="AH608" s="32"/>
      <c r="AI608" s="32"/>
      <c r="AJ608" s="32"/>
      <c r="AK608" s="32"/>
      <c r="AL608" s="32"/>
      <c r="AM608" s="32"/>
      <c r="AN608" s="32">
        <v>0</v>
      </c>
      <c r="AO608" s="43"/>
      <c r="AP608" s="32"/>
      <c r="AQ608" s="32"/>
      <c r="AR608" s="32">
        <v>0</v>
      </c>
      <c r="AS608" s="32"/>
      <c r="AT608" s="32"/>
      <c r="AU608" s="32"/>
      <c r="AV608" s="32"/>
      <c r="AW608" s="32"/>
      <c r="AX608" s="32"/>
      <c r="AY608" s="32"/>
      <c r="AZ608" s="32"/>
      <c r="BA608" s="32"/>
      <c r="BB608" s="32"/>
      <c r="BC608" s="32">
        <v>25</v>
      </c>
      <c r="BD608" s="32"/>
      <c r="BE608" s="39"/>
      <c r="BF608" s="40">
        <v>0</v>
      </c>
      <c r="BG608" s="40">
        <v>400000</v>
      </c>
      <c r="BH608" s="40">
        <f t="shared" si="28"/>
        <v>10000000</v>
      </c>
      <c r="BI608" s="41"/>
      <c r="BJ608" s="42" t="s">
        <v>6326</v>
      </c>
      <c r="BK608" s="42"/>
    </row>
    <row r="609" spans="1:63" ht="264" customHeight="1">
      <c r="A609" s="28">
        <v>600</v>
      </c>
      <c r="B609" s="29" t="s">
        <v>2497</v>
      </c>
      <c r="C609" s="29" t="s">
        <v>2498</v>
      </c>
      <c r="D609" s="29"/>
      <c r="E609" s="29" t="s">
        <v>2499</v>
      </c>
      <c r="F609" s="83" t="s">
        <v>2500</v>
      </c>
      <c r="G609" s="29"/>
      <c r="H609" s="30"/>
      <c r="I609" s="28" t="s">
        <v>88</v>
      </c>
      <c r="J609" s="28"/>
      <c r="K609" s="28"/>
      <c r="L609" s="31"/>
      <c r="M609" s="31"/>
      <c r="N609" s="32"/>
      <c r="O609" s="32">
        <v>0</v>
      </c>
      <c r="P609" s="32">
        <f t="shared" si="27"/>
        <v>0</v>
      </c>
      <c r="Q609" s="33">
        <v>300</v>
      </c>
      <c r="R609" s="34">
        <f t="shared" si="29"/>
        <v>240</v>
      </c>
      <c r="S609" s="32"/>
      <c r="T609" s="32"/>
      <c r="U609" s="32"/>
      <c r="V609" s="32"/>
      <c r="W609" s="32"/>
      <c r="X609" s="32"/>
      <c r="Y609" s="32"/>
      <c r="Z609" s="43"/>
      <c r="AA609" s="32"/>
      <c r="AB609" s="32"/>
      <c r="AC609" s="44"/>
      <c r="AD609" s="32"/>
      <c r="AE609" s="32"/>
      <c r="AF609" s="32"/>
      <c r="AG609" s="32"/>
      <c r="AH609" s="32"/>
      <c r="AI609" s="32"/>
      <c r="AJ609" s="32"/>
      <c r="AK609" s="32"/>
      <c r="AL609" s="32"/>
      <c r="AM609" s="32"/>
      <c r="AN609" s="32">
        <v>0</v>
      </c>
      <c r="AO609" s="43"/>
      <c r="AP609" s="32"/>
      <c r="AQ609" s="32"/>
      <c r="AR609" s="32">
        <v>0</v>
      </c>
      <c r="AS609" s="32"/>
      <c r="AT609" s="32"/>
      <c r="AU609" s="32"/>
      <c r="AV609" s="32"/>
      <c r="AW609" s="32"/>
      <c r="AX609" s="32"/>
      <c r="AY609" s="32"/>
      <c r="AZ609" s="32"/>
      <c r="BA609" s="32"/>
      <c r="BB609" s="32"/>
      <c r="BC609" s="32">
        <v>240</v>
      </c>
      <c r="BD609" s="32"/>
      <c r="BE609" s="39"/>
      <c r="BF609" s="40">
        <v>0</v>
      </c>
      <c r="BG609" s="40">
        <v>640000</v>
      </c>
      <c r="BH609" s="40">
        <f t="shared" si="28"/>
        <v>153600000</v>
      </c>
      <c r="BI609" s="41"/>
      <c r="BJ609" s="42" t="s">
        <v>6326</v>
      </c>
      <c r="BK609" s="42"/>
    </row>
    <row r="610" spans="1:63" ht="66" customHeight="1">
      <c r="A610" s="28">
        <v>601</v>
      </c>
      <c r="B610" s="29" t="s">
        <v>2501</v>
      </c>
      <c r="C610" s="29" t="s">
        <v>2502</v>
      </c>
      <c r="D610" s="29"/>
      <c r="E610" s="29" t="s">
        <v>2503</v>
      </c>
      <c r="F610" s="29" t="s">
        <v>2504</v>
      </c>
      <c r="G610" s="29"/>
      <c r="H610" s="30"/>
      <c r="I610" s="28" t="s">
        <v>84</v>
      </c>
      <c r="J610" s="28"/>
      <c r="K610" s="28"/>
      <c r="L610" s="31"/>
      <c r="M610" s="31"/>
      <c r="N610" s="32"/>
      <c r="O610" s="32">
        <v>20</v>
      </c>
      <c r="P610" s="32">
        <f t="shared" si="27"/>
        <v>20</v>
      </c>
      <c r="Q610" s="33">
        <v>700</v>
      </c>
      <c r="R610" s="34">
        <f t="shared" si="29"/>
        <v>500</v>
      </c>
      <c r="S610" s="32"/>
      <c r="T610" s="32"/>
      <c r="U610" s="32"/>
      <c r="V610" s="32"/>
      <c r="W610" s="32"/>
      <c r="X610" s="32"/>
      <c r="Y610" s="32"/>
      <c r="Z610" s="43"/>
      <c r="AA610" s="32"/>
      <c r="AB610" s="32"/>
      <c r="AC610" s="48">
        <v>400</v>
      </c>
      <c r="AD610" s="32">
        <v>100</v>
      </c>
      <c r="AE610" s="32"/>
      <c r="AF610" s="32"/>
      <c r="AG610" s="32"/>
      <c r="AH610" s="32"/>
      <c r="AI610" s="32"/>
      <c r="AJ610" s="32"/>
      <c r="AK610" s="32"/>
      <c r="AL610" s="32"/>
      <c r="AM610" s="32"/>
      <c r="AN610" s="32">
        <v>0</v>
      </c>
      <c r="AO610" s="45"/>
      <c r="AP610" s="32"/>
      <c r="AQ610" s="32"/>
      <c r="AR610" s="32">
        <v>0</v>
      </c>
      <c r="AS610" s="32"/>
      <c r="AT610" s="32"/>
      <c r="AU610" s="32"/>
      <c r="AV610" s="32"/>
      <c r="AW610" s="32"/>
      <c r="AX610" s="32"/>
      <c r="AY610" s="32"/>
      <c r="AZ610" s="32"/>
      <c r="BA610" s="32"/>
      <c r="BB610" s="32"/>
      <c r="BC610" s="32"/>
      <c r="BD610" s="32"/>
      <c r="BE610" s="39"/>
      <c r="BF610" s="40">
        <v>0</v>
      </c>
      <c r="BG610" s="40">
        <v>38000</v>
      </c>
      <c r="BH610" s="40">
        <f t="shared" si="28"/>
        <v>19000000</v>
      </c>
      <c r="BI610" s="41"/>
      <c r="BJ610" s="42" t="s">
        <v>6326</v>
      </c>
      <c r="BK610" s="42"/>
    </row>
    <row r="611" spans="1:63" ht="181.5" customHeight="1">
      <c r="A611" s="28">
        <v>602</v>
      </c>
      <c r="B611" s="29" t="s">
        <v>2505</v>
      </c>
      <c r="C611" s="29" t="s">
        <v>2506</v>
      </c>
      <c r="D611" s="29"/>
      <c r="E611" s="29" t="s">
        <v>2507</v>
      </c>
      <c r="F611" s="29" t="s">
        <v>2508</v>
      </c>
      <c r="G611" s="29"/>
      <c r="H611" s="30"/>
      <c r="I611" s="28" t="s">
        <v>2509</v>
      </c>
      <c r="J611" s="28"/>
      <c r="K611" s="28"/>
      <c r="L611" s="31"/>
      <c r="M611" s="31"/>
      <c r="N611" s="32"/>
      <c r="O611" s="32">
        <v>0</v>
      </c>
      <c r="P611" s="32">
        <f t="shared" si="27"/>
        <v>0</v>
      </c>
      <c r="Q611" s="33">
        <v>50</v>
      </c>
      <c r="R611" s="34">
        <f t="shared" si="29"/>
        <v>150</v>
      </c>
      <c r="S611" s="32"/>
      <c r="T611" s="32"/>
      <c r="U611" s="32"/>
      <c r="V611" s="32"/>
      <c r="W611" s="32"/>
      <c r="X611" s="32"/>
      <c r="Y611" s="32"/>
      <c r="Z611" s="54"/>
      <c r="AA611" s="32"/>
      <c r="AB611" s="32"/>
      <c r="AC611" s="48">
        <v>100</v>
      </c>
      <c r="AD611" s="32"/>
      <c r="AE611" s="32"/>
      <c r="AF611" s="32"/>
      <c r="AG611" s="32"/>
      <c r="AH611" s="32"/>
      <c r="AI611" s="32"/>
      <c r="AJ611" s="32"/>
      <c r="AK611" s="32"/>
      <c r="AL611" s="32"/>
      <c r="AM611" s="32"/>
      <c r="AN611" s="32">
        <v>0</v>
      </c>
      <c r="AO611" s="45"/>
      <c r="AP611" s="32"/>
      <c r="AQ611" s="32"/>
      <c r="AR611" s="32">
        <v>0</v>
      </c>
      <c r="AS611" s="32"/>
      <c r="AT611" s="32"/>
      <c r="AU611" s="32">
        <v>50</v>
      </c>
      <c r="AV611" s="32"/>
      <c r="AW611" s="32"/>
      <c r="AX611" s="32"/>
      <c r="AY611" s="32"/>
      <c r="AZ611" s="32"/>
      <c r="BA611" s="32"/>
      <c r="BB611" s="32"/>
      <c r="BC611" s="32"/>
      <c r="BD611" s="32"/>
      <c r="BE611" s="39"/>
      <c r="BF611" s="40">
        <v>0</v>
      </c>
      <c r="BG611" s="40">
        <v>94290</v>
      </c>
      <c r="BH611" s="40">
        <f t="shared" si="28"/>
        <v>14143500</v>
      </c>
      <c r="BI611" s="41"/>
      <c r="BJ611" s="315" t="s">
        <v>6326</v>
      </c>
      <c r="BK611" s="42"/>
    </row>
    <row r="612" spans="1:63" ht="165" customHeight="1">
      <c r="A612" s="28">
        <v>603</v>
      </c>
      <c r="B612" s="29" t="s">
        <v>2510</v>
      </c>
      <c r="C612" s="29" t="s">
        <v>2511</v>
      </c>
      <c r="D612" s="29"/>
      <c r="E612" s="29" t="s">
        <v>2512</v>
      </c>
      <c r="F612" s="29" t="s">
        <v>2513</v>
      </c>
      <c r="G612" s="29"/>
      <c r="H612" s="30"/>
      <c r="I612" s="28" t="s">
        <v>2514</v>
      </c>
      <c r="J612" s="28"/>
      <c r="K612" s="28"/>
      <c r="L612" s="31"/>
      <c r="M612" s="31"/>
      <c r="N612" s="32"/>
      <c r="O612" s="32">
        <v>0</v>
      </c>
      <c r="P612" s="32">
        <f t="shared" si="27"/>
        <v>0</v>
      </c>
      <c r="Q612" s="33">
        <v>50</v>
      </c>
      <c r="R612" s="34">
        <f t="shared" si="29"/>
        <v>50</v>
      </c>
      <c r="S612" s="32"/>
      <c r="T612" s="32"/>
      <c r="U612" s="32"/>
      <c r="V612" s="32"/>
      <c r="W612" s="32"/>
      <c r="X612" s="32"/>
      <c r="Y612" s="32"/>
      <c r="Z612" s="54"/>
      <c r="AA612" s="32"/>
      <c r="AB612" s="32"/>
      <c r="AC612" s="48">
        <v>50</v>
      </c>
      <c r="AD612" s="32"/>
      <c r="AE612" s="32"/>
      <c r="AF612" s="32"/>
      <c r="AG612" s="32"/>
      <c r="AH612" s="32"/>
      <c r="AI612" s="32"/>
      <c r="AJ612" s="32"/>
      <c r="AK612" s="32"/>
      <c r="AL612" s="32"/>
      <c r="AM612" s="32"/>
      <c r="AN612" s="32">
        <v>0</v>
      </c>
      <c r="AO612" s="45"/>
      <c r="AP612" s="32"/>
      <c r="AQ612" s="32"/>
      <c r="AR612" s="32">
        <v>0</v>
      </c>
      <c r="AS612" s="32"/>
      <c r="AT612" s="32"/>
      <c r="AU612" s="32"/>
      <c r="AV612" s="32"/>
      <c r="AW612" s="32"/>
      <c r="AX612" s="32"/>
      <c r="AY612" s="32"/>
      <c r="AZ612" s="32"/>
      <c r="BA612" s="32"/>
      <c r="BB612" s="32"/>
      <c r="BC612" s="32"/>
      <c r="BD612" s="32"/>
      <c r="BE612" s="39"/>
      <c r="BF612" s="40">
        <v>0</v>
      </c>
      <c r="BG612" s="40">
        <v>42000</v>
      </c>
      <c r="BH612" s="40">
        <f t="shared" si="28"/>
        <v>2100000</v>
      </c>
      <c r="BI612" s="41"/>
      <c r="BJ612" s="315" t="s">
        <v>6326</v>
      </c>
      <c r="BK612" s="42"/>
    </row>
    <row r="613" spans="1:63" ht="132" customHeight="1">
      <c r="A613" s="28">
        <v>604</v>
      </c>
      <c r="B613" s="29" t="s">
        <v>2515</v>
      </c>
      <c r="C613" s="29" t="s">
        <v>2516</v>
      </c>
      <c r="D613" s="29"/>
      <c r="E613" s="29" t="s">
        <v>2517</v>
      </c>
      <c r="F613" s="29" t="s">
        <v>2518</v>
      </c>
      <c r="G613" s="29"/>
      <c r="H613" s="30"/>
      <c r="I613" s="28" t="s">
        <v>1337</v>
      </c>
      <c r="J613" s="28"/>
      <c r="K613" s="28"/>
      <c r="L613" s="31"/>
      <c r="M613" s="31"/>
      <c r="N613" s="32"/>
      <c r="O613" s="32">
        <v>0</v>
      </c>
      <c r="P613" s="32">
        <f t="shared" si="27"/>
        <v>0</v>
      </c>
      <c r="Q613" s="33">
        <v>200</v>
      </c>
      <c r="R613" s="34">
        <f t="shared" si="29"/>
        <v>520</v>
      </c>
      <c r="S613" s="32"/>
      <c r="T613" s="32"/>
      <c r="U613" s="32"/>
      <c r="V613" s="32"/>
      <c r="W613" s="32"/>
      <c r="X613" s="32"/>
      <c r="Y613" s="32"/>
      <c r="Z613" s="54"/>
      <c r="AA613" s="32"/>
      <c r="AB613" s="32"/>
      <c r="AC613" s="48">
        <v>500</v>
      </c>
      <c r="AD613" s="32"/>
      <c r="AE613" s="32"/>
      <c r="AF613" s="32"/>
      <c r="AG613" s="37">
        <v>20</v>
      </c>
      <c r="AH613" s="32"/>
      <c r="AI613" s="32"/>
      <c r="AJ613" s="32"/>
      <c r="AK613" s="32"/>
      <c r="AL613" s="32"/>
      <c r="AM613" s="32"/>
      <c r="AN613" s="32">
        <v>0</v>
      </c>
      <c r="AO613" s="43"/>
      <c r="AP613" s="32"/>
      <c r="AQ613" s="32"/>
      <c r="AR613" s="32">
        <v>0</v>
      </c>
      <c r="AS613" s="32"/>
      <c r="AT613" s="32"/>
      <c r="AU613" s="32"/>
      <c r="AV613" s="32"/>
      <c r="AW613" s="32"/>
      <c r="AX613" s="32"/>
      <c r="AY613" s="32"/>
      <c r="AZ613" s="32"/>
      <c r="BA613" s="32"/>
      <c r="BB613" s="32"/>
      <c r="BC613" s="32"/>
      <c r="BD613" s="32"/>
      <c r="BE613" s="39"/>
      <c r="BF613" s="40">
        <v>0</v>
      </c>
      <c r="BG613" s="40">
        <v>499000</v>
      </c>
      <c r="BH613" s="40">
        <f t="shared" si="28"/>
        <v>259480000</v>
      </c>
      <c r="BI613" s="41"/>
      <c r="BJ613" s="315" t="s">
        <v>6328</v>
      </c>
      <c r="BK613" s="42"/>
    </row>
    <row r="614" spans="1:63" ht="181.5" customHeight="1">
      <c r="A614" s="28">
        <v>605</v>
      </c>
      <c r="B614" s="29" t="s">
        <v>2519</v>
      </c>
      <c r="C614" s="29" t="s">
        <v>2520</v>
      </c>
      <c r="D614" s="29"/>
      <c r="E614" s="29" t="s">
        <v>2521</v>
      </c>
      <c r="F614" s="29" t="s">
        <v>2522</v>
      </c>
      <c r="G614" s="29"/>
      <c r="H614" s="30"/>
      <c r="I614" s="28" t="s">
        <v>1337</v>
      </c>
      <c r="J614" s="28"/>
      <c r="K614" s="28"/>
      <c r="L614" s="31">
        <v>69</v>
      </c>
      <c r="M614" s="31"/>
      <c r="N614" s="32"/>
      <c r="O614" s="32">
        <v>0</v>
      </c>
      <c r="P614" s="32">
        <f t="shared" si="27"/>
        <v>0</v>
      </c>
      <c r="Q614" s="33">
        <v>200</v>
      </c>
      <c r="R614" s="34">
        <f t="shared" si="29"/>
        <v>220</v>
      </c>
      <c r="S614" s="32"/>
      <c r="T614" s="32"/>
      <c r="U614" s="32"/>
      <c r="V614" s="32"/>
      <c r="W614" s="32"/>
      <c r="X614" s="32"/>
      <c r="Y614" s="32"/>
      <c r="Z614" s="43"/>
      <c r="AA614" s="32"/>
      <c r="AB614" s="32">
        <v>200</v>
      </c>
      <c r="AC614" s="128"/>
      <c r="AD614" s="32"/>
      <c r="AE614" s="32"/>
      <c r="AF614" s="32"/>
      <c r="AG614" s="32">
        <v>20</v>
      </c>
      <c r="AH614" s="32"/>
      <c r="AI614" s="32"/>
      <c r="AJ614" s="32"/>
      <c r="AK614" s="32"/>
      <c r="AL614" s="32"/>
      <c r="AM614" s="32"/>
      <c r="AN614" s="32">
        <v>0</v>
      </c>
      <c r="AO614" s="43"/>
      <c r="AP614" s="32"/>
      <c r="AQ614" s="32"/>
      <c r="AR614" s="32">
        <v>0</v>
      </c>
      <c r="AS614" s="32"/>
      <c r="AT614" s="32"/>
      <c r="AU614" s="32"/>
      <c r="AV614" s="32"/>
      <c r="AW614" s="32"/>
      <c r="AX614" s="32"/>
      <c r="AY614" s="32"/>
      <c r="AZ614" s="32"/>
      <c r="BA614" s="32"/>
      <c r="BB614" s="32"/>
      <c r="BC614" s="32"/>
      <c r="BD614" s="32"/>
      <c r="BE614" s="39"/>
      <c r="BF614" s="40">
        <v>0</v>
      </c>
      <c r="BG614" s="40">
        <v>250000</v>
      </c>
      <c r="BH614" s="40">
        <f t="shared" si="28"/>
        <v>55000000</v>
      </c>
      <c r="BI614" s="41"/>
      <c r="BJ614" s="315" t="s">
        <v>6039</v>
      </c>
      <c r="BK614" s="42"/>
    </row>
    <row r="615" spans="1:63" ht="132" customHeight="1">
      <c r="A615" s="28">
        <v>606</v>
      </c>
      <c r="B615" s="29" t="s">
        <v>2523</v>
      </c>
      <c r="C615" s="29" t="s">
        <v>2524</v>
      </c>
      <c r="D615" s="29"/>
      <c r="E615" s="29" t="s">
        <v>2525</v>
      </c>
      <c r="F615" s="29" t="s">
        <v>2526</v>
      </c>
      <c r="G615" s="29"/>
      <c r="H615" s="30"/>
      <c r="I615" s="28" t="s">
        <v>1337</v>
      </c>
      <c r="J615" s="28"/>
      <c r="K615" s="28"/>
      <c r="L615" s="31"/>
      <c r="M615" s="31"/>
      <c r="N615" s="32"/>
      <c r="O615" s="32">
        <v>0</v>
      </c>
      <c r="P615" s="32">
        <f t="shared" si="27"/>
        <v>0</v>
      </c>
      <c r="Q615" s="33">
        <v>1000</v>
      </c>
      <c r="R615" s="34">
        <f t="shared" si="29"/>
        <v>2220</v>
      </c>
      <c r="S615" s="32"/>
      <c r="T615" s="32"/>
      <c r="U615" s="32"/>
      <c r="V615" s="32"/>
      <c r="W615" s="32"/>
      <c r="X615" s="32"/>
      <c r="Y615" s="32"/>
      <c r="Z615" s="43"/>
      <c r="AA615" s="32"/>
      <c r="AB615" s="32">
        <v>500</v>
      </c>
      <c r="AC615" s="48">
        <v>500</v>
      </c>
      <c r="AD615" s="32">
        <v>200</v>
      </c>
      <c r="AE615" s="32"/>
      <c r="AF615" s="32"/>
      <c r="AG615" s="32">
        <v>20</v>
      </c>
      <c r="AH615" s="32"/>
      <c r="AI615" s="32"/>
      <c r="AJ615" s="32"/>
      <c r="AK615" s="32"/>
      <c r="AL615" s="32">
        <v>1000</v>
      </c>
      <c r="AM615" s="32"/>
      <c r="AN615" s="32">
        <v>0</v>
      </c>
      <c r="AO615" s="43"/>
      <c r="AP615" s="32"/>
      <c r="AQ615" s="32"/>
      <c r="AR615" s="32">
        <v>0</v>
      </c>
      <c r="AS615" s="32"/>
      <c r="AT615" s="32"/>
      <c r="AU615" s="32"/>
      <c r="AV615" s="32"/>
      <c r="AW615" s="32"/>
      <c r="AX615" s="32"/>
      <c r="AY615" s="32"/>
      <c r="AZ615" s="32"/>
      <c r="BA615" s="32"/>
      <c r="BB615" s="32"/>
      <c r="BC615" s="32"/>
      <c r="BD615" s="32"/>
      <c r="BE615" s="39"/>
      <c r="BF615" s="40">
        <v>0</v>
      </c>
      <c r="BG615" s="40">
        <v>48885</v>
      </c>
      <c r="BH615" s="40">
        <f t="shared" si="28"/>
        <v>108524700</v>
      </c>
      <c r="BI615" s="41"/>
      <c r="BJ615" s="315" t="s">
        <v>6328</v>
      </c>
      <c r="BK615" s="42"/>
    </row>
    <row r="616" spans="1:63" ht="247.5" customHeight="1">
      <c r="A616" s="28">
        <v>607</v>
      </c>
      <c r="B616" s="29" t="s">
        <v>2527</v>
      </c>
      <c r="C616" s="29" t="s">
        <v>2528</v>
      </c>
      <c r="D616" s="29"/>
      <c r="E616" s="29" t="s">
        <v>2529</v>
      </c>
      <c r="F616" s="29" t="s">
        <v>2530</v>
      </c>
      <c r="G616" s="29"/>
      <c r="H616" s="30"/>
      <c r="I616" s="28" t="s">
        <v>283</v>
      </c>
      <c r="J616" s="28"/>
      <c r="K616" s="28"/>
      <c r="L616" s="31"/>
      <c r="M616" s="31"/>
      <c r="N616" s="32"/>
      <c r="O616" s="32">
        <v>0</v>
      </c>
      <c r="P616" s="32">
        <f t="shared" si="27"/>
        <v>0</v>
      </c>
      <c r="Q616" s="33">
        <v>30</v>
      </c>
      <c r="R616" s="34">
        <f t="shared" si="29"/>
        <v>0</v>
      </c>
      <c r="S616" s="32"/>
      <c r="T616" s="32"/>
      <c r="U616" s="32"/>
      <c r="V616" s="32"/>
      <c r="W616" s="32"/>
      <c r="X616" s="32"/>
      <c r="Y616" s="32"/>
      <c r="Z616" s="43"/>
      <c r="AA616" s="32"/>
      <c r="AB616" s="32"/>
      <c r="AC616" s="44"/>
      <c r="AD616" s="32"/>
      <c r="AE616" s="32"/>
      <c r="AF616" s="32"/>
      <c r="AG616" s="32"/>
      <c r="AH616" s="32"/>
      <c r="AI616" s="32"/>
      <c r="AJ616" s="32"/>
      <c r="AK616" s="32"/>
      <c r="AL616" s="32"/>
      <c r="AM616" s="32"/>
      <c r="AN616" s="32">
        <v>0</v>
      </c>
      <c r="AO616" s="43"/>
      <c r="AP616" s="32"/>
      <c r="AQ616" s="32"/>
      <c r="AR616" s="32">
        <v>0</v>
      </c>
      <c r="AS616" s="32"/>
      <c r="AT616" s="32"/>
      <c r="AU616" s="32"/>
      <c r="AV616" s="32"/>
      <c r="AW616" s="32"/>
      <c r="AX616" s="32"/>
      <c r="AY616" s="32"/>
      <c r="AZ616" s="32"/>
      <c r="BA616" s="32"/>
      <c r="BB616" s="32"/>
      <c r="BC616" s="32"/>
      <c r="BD616" s="32"/>
      <c r="BE616" s="39"/>
      <c r="BF616" s="40">
        <v>0</v>
      </c>
      <c r="BG616" s="40">
        <v>1980000</v>
      </c>
      <c r="BH616" s="40">
        <f t="shared" si="28"/>
        <v>0</v>
      </c>
      <c r="BI616" s="41"/>
      <c r="BJ616" s="42"/>
      <c r="BK616" s="42"/>
    </row>
    <row r="617" spans="1:63" ht="264" customHeight="1">
      <c r="A617" s="28">
        <v>608</v>
      </c>
      <c r="B617" s="29" t="s">
        <v>2531</v>
      </c>
      <c r="C617" s="29" t="s">
        <v>2532</v>
      </c>
      <c r="D617" s="29"/>
      <c r="E617" s="29" t="s">
        <v>2533</v>
      </c>
      <c r="F617" s="29" t="s">
        <v>2534</v>
      </c>
      <c r="G617" s="29"/>
      <c r="H617" s="30"/>
      <c r="I617" s="28" t="s">
        <v>2535</v>
      </c>
      <c r="J617" s="28"/>
      <c r="K617" s="28"/>
      <c r="L617" s="31"/>
      <c r="M617" s="31"/>
      <c r="N617" s="32"/>
      <c r="O617" s="32">
        <v>0</v>
      </c>
      <c r="P617" s="32">
        <f t="shared" si="27"/>
        <v>0</v>
      </c>
      <c r="Q617" s="33">
        <v>6</v>
      </c>
      <c r="R617" s="34">
        <f t="shared" si="29"/>
        <v>0</v>
      </c>
      <c r="S617" s="32"/>
      <c r="T617" s="32"/>
      <c r="U617" s="32"/>
      <c r="V617" s="32"/>
      <c r="W617" s="32"/>
      <c r="X617" s="32"/>
      <c r="Y617" s="32"/>
      <c r="Z617" s="43"/>
      <c r="AA617" s="32"/>
      <c r="AB617" s="32"/>
      <c r="AC617" s="44"/>
      <c r="AD617" s="32"/>
      <c r="AE617" s="32"/>
      <c r="AF617" s="32"/>
      <c r="AG617" s="32"/>
      <c r="AH617" s="32"/>
      <c r="AI617" s="32"/>
      <c r="AJ617" s="32"/>
      <c r="AK617" s="32"/>
      <c r="AL617" s="32"/>
      <c r="AM617" s="32"/>
      <c r="AN617" s="32">
        <v>0</v>
      </c>
      <c r="AO617" s="43"/>
      <c r="AP617" s="32"/>
      <c r="AQ617" s="32"/>
      <c r="AR617" s="32">
        <v>0</v>
      </c>
      <c r="AS617" s="32"/>
      <c r="AT617" s="32"/>
      <c r="AU617" s="32"/>
      <c r="AV617" s="32"/>
      <c r="AW617" s="32"/>
      <c r="AX617" s="32"/>
      <c r="AY617" s="32"/>
      <c r="AZ617" s="32"/>
      <c r="BA617" s="32"/>
      <c r="BB617" s="32"/>
      <c r="BC617" s="32"/>
      <c r="BD617" s="32"/>
      <c r="BE617" s="39"/>
      <c r="BF617" s="40">
        <v>0</v>
      </c>
      <c r="BG617" s="40">
        <v>3500000</v>
      </c>
      <c r="BH617" s="40">
        <f t="shared" si="28"/>
        <v>0</v>
      </c>
      <c r="BI617" s="41"/>
      <c r="BJ617" s="42"/>
      <c r="BK617" s="42"/>
    </row>
    <row r="618" spans="1:63" ht="280.5" customHeight="1">
      <c r="A618" s="28">
        <v>609</v>
      </c>
      <c r="B618" s="29" t="s">
        <v>2536</v>
      </c>
      <c r="C618" s="29" t="s">
        <v>2537</v>
      </c>
      <c r="D618" s="29"/>
      <c r="E618" s="29" t="s">
        <v>2538</v>
      </c>
      <c r="F618" s="29" t="s">
        <v>2539</v>
      </c>
      <c r="G618" s="29"/>
      <c r="H618" s="30"/>
      <c r="I618" s="28" t="s">
        <v>283</v>
      </c>
      <c r="J618" s="28"/>
      <c r="K618" s="28"/>
      <c r="L618" s="31"/>
      <c r="M618" s="31"/>
      <c r="N618" s="32"/>
      <c r="O618" s="32">
        <v>0</v>
      </c>
      <c r="P618" s="32">
        <f t="shared" si="27"/>
        <v>0</v>
      </c>
      <c r="Q618" s="33">
        <v>3</v>
      </c>
      <c r="R618" s="34">
        <f t="shared" si="29"/>
        <v>0</v>
      </c>
      <c r="S618" s="32"/>
      <c r="T618" s="32"/>
      <c r="U618" s="32"/>
      <c r="V618" s="32"/>
      <c r="W618" s="32"/>
      <c r="X618" s="32"/>
      <c r="Y618" s="32"/>
      <c r="Z618" s="43"/>
      <c r="AA618" s="32"/>
      <c r="AB618" s="32"/>
      <c r="AC618" s="44"/>
      <c r="AD618" s="32"/>
      <c r="AE618" s="32"/>
      <c r="AF618" s="32"/>
      <c r="AG618" s="32"/>
      <c r="AH618" s="32"/>
      <c r="AI618" s="32"/>
      <c r="AJ618" s="32"/>
      <c r="AK618" s="32"/>
      <c r="AL618" s="32"/>
      <c r="AM618" s="32"/>
      <c r="AN618" s="32"/>
      <c r="AO618" s="43"/>
      <c r="AP618" s="32"/>
      <c r="AQ618" s="32"/>
      <c r="AR618" s="32">
        <v>0</v>
      </c>
      <c r="AS618" s="32"/>
      <c r="AT618" s="32"/>
      <c r="AU618" s="32"/>
      <c r="AV618" s="32"/>
      <c r="AW618" s="32"/>
      <c r="AX618" s="32"/>
      <c r="AY618" s="32"/>
      <c r="AZ618" s="32"/>
      <c r="BA618" s="32"/>
      <c r="BB618" s="32"/>
      <c r="BC618" s="32"/>
      <c r="BD618" s="32"/>
      <c r="BE618" s="39"/>
      <c r="BF618" s="40">
        <v>0</v>
      </c>
      <c r="BG618" s="40">
        <v>4000000</v>
      </c>
      <c r="BH618" s="40">
        <f t="shared" si="28"/>
        <v>0</v>
      </c>
      <c r="BI618" s="41"/>
      <c r="BJ618" s="42"/>
      <c r="BK618" s="42"/>
    </row>
    <row r="619" spans="1:63" ht="231" customHeight="1">
      <c r="A619" s="28">
        <v>610</v>
      </c>
      <c r="B619" s="29" t="s">
        <v>2540</v>
      </c>
      <c r="C619" s="29" t="s">
        <v>2541</v>
      </c>
      <c r="D619" s="29"/>
      <c r="E619" s="29" t="s">
        <v>2542</v>
      </c>
      <c r="F619" s="29" t="s">
        <v>2543</v>
      </c>
      <c r="G619" s="29"/>
      <c r="H619" s="30"/>
      <c r="I619" s="28" t="s">
        <v>283</v>
      </c>
      <c r="J619" s="28"/>
      <c r="K619" s="28"/>
      <c r="L619" s="31"/>
      <c r="M619" s="31"/>
      <c r="N619" s="32"/>
      <c r="O619" s="32">
        <v>0</v>
      </c>
      <c r="P619" s="32">
        <f t="shared" si="27"/>
        <v>0</v>
      </c>
      <c r="Q619" s="33">
        <v>25</v>
      </c>
      <c r="R619" s="34">
        <f t="shared" si="29"/>
        <v>0</v>
      </c>
      <c r="S619" s="32"/>
      <c r="T619" s="32"/>
      <c r="U619" s="32"/>
      <c r="V619" s="32"/>
      <c r="W619" s="32"/>
      <c r="X619" s="32"/>
      <c r="Y619" s="32"/>
      <c r="Z619" s="43"/>
      <c r="AA619" s="32"/>
      <c r="AB619" s="32"/>
      <c r="AC619" s="44"/>
      <c r="AD619" s="32"/>
      <c r="AE619" s="32"/>
      <c r="AF619" s="32"/>
      <c r="AG619" s="32"/>
      <c r="AH619" s="32"/>
      <c r="AI619" s="32"/>
      <c r="AJ619" s="32"/>
      <c r="AK619" s="32"/>
      <c r="AL619" s="32"/>
      <c r="AM619" s="32"/>
      <c r="AN619" s="32">
        <v>0</v>
      </c>
      <c r="AO619" s="43"/>
      <c r="AP619" s="32"/>
      <c r="AQ619" s="32"/>
      <c r="AR619" s="32">
        <v>0</v>
      </c>
      <c r="AS619" s="32"/>
      <c r="AT619" s="32"/>
      <c r="AU619" s="32"/>
      <c r="AV619" s="32"/>
      <c r="AW619" s="32"/>
      <c r="AX619" s="32"/>
      <c r="AY619" s="32"/>
      <c r="AZ619" s="32"/>
      <c r="BA619" s="32"/>
      <c r="BB619" s="32"/>
      <c r="BC619" s="32"/>
      <c r="BD619" s="32"/>
      <c r="BE619" s="39"/>
      <c r="BF619" s="40">
        <v>0</v>
      </c>
      <c r="BG619" s="40">
        <v>2380000</v>
      </c>
      <c r="BH619" s="40">
        <f t="shared" si="28"/>
        <v>0</v>
      </c>
      <c r="BI619" s="41"/>
      <c r="BJ619" s="42"/>
      <c r="BK619" s="42"/>
    </row>
    <row r="620" spans="1:63" ht="231" customHeight="1">
      <c r="A620" s="28">
        <v>611</v>
      </c>
      <c r="B620" s="29" t="s">
        <v>2544</v>
      </c>
      <c r="C620" s="29" t="s">
        <v>2545</v>
      </c>
      <c r="D620" s="29"/>
      <c r="E620" s="29" t="s">
        <v>2546</v>
      </c>
      <c r="F620" s="29" t="s">
        <v>2547</v>
      </c>
      <c r="G620" s="29"/>
      <c r="H620" s="30"/>
      <c r="I620" s="28" t="s">
        <v>283</v>
      </c>
      <c r="J620" s="28"/>
      <c r="K620" s="28"/>
      <c r="L620" s="31"/>
      <c r="M620" s="31"/>
      <c r="N620" s="32"/>
      <c r="O620" s="32">
        <v>0</v>
      </c>
      <c r="P620" s="32">
        <f t="shared" si="27"/>
        <v>0</v>
      </c>
      <c r="Q620" s="33">
        <v>5</v>
      </c>
      <c r="R620" s="34">
        <f t="shared" si="29"/>
        <v>0</v>
      </c>
      <c r="S620" s="32"/>
      <c r="T620" s="32"/>
      <c r="U620" s="32"/>
      <c r="V620" s="32"/>
      <c r="W620" s="32"/>
      <c r="X620" s="32"/>
      <c r="Y620" s="32"/>
      <c r="Z620" s="43"/>
      <c r="AA620" s="32"/>
      <c r="AB620" s="32"/>
      <c r="AC620" s="44"/>
      <c r="AD620" s="32"/>
      <c r="AE620" s="32"/>
      <c r="AF620" s="32"/>
      <c r="AG620" s="32"/>
      <c r="AH620" s="32"/>
      <c r="AI620" s="32"/>
      <c r="AJ620" s="32"/>
      <c r="AK620" s="32"/>
      <c r="AL620" s="32"/>
      <c r="AM620" s="32"/>
      <c r="AN620" s="32">
        <v>0</v>
      </c>
      <c r="AO620" s="43"/>
      <c r="AP620" s="32"/>
      <c r="AQ620" s="32"/>
      <c r="AR620" s="32">
        <v>0</v>
      </c>
      <c r="AS620" s="32"/>
      <c r="AT620" s="32"/>
      <c r="AU620" s="32"/>
      <c r="AV620" s="32"/>
      <c r="AW620" s="32"/>
      <c r="AX620" s="32"/>
      <c r="AY620" s="32"/>
      <c r="AZ620" s="32"/>
      <c r="BA620" s="32"/>
      <c r="BB620" s="32"/>
      <c r="BC620" s="32"/>
      <c r="BD620" s="32"/>
      <c r="BE620" s="39"/>
      <c r="BF620" s="40">
        <v>0</v>
      </c>
      <c r="BG620" s="40">
        <v>2989000</v>
      </c>
      <c r="BH620" s="40">
        <f t="shared" si="28"/>
        <v>0</v>
      </c>
      <c r="BI620" s="41"/>
      <c r="BJ620" s="42"/>
      <c r="BK620" s="42"/>
    </row>
    <row r="621" spans="1:63" ht="214.5" customHeight="1">
      <c r="A621" s="28">
        <v>612</v>
      </c>
      <c r="B621" s="29" t="s">
        <v>2548</v>
      </c>
      <c r="C621" s="29" t="s">
        <v>2549</v>
      </c>
      <c r="D621" s="29"/>
      <c r="E621" s="29" t="s">
        <v>2550</v>
      </c>
      <c r="F621" s="29" t="s">
        <v>2551</v>
      </c>
      <c r="G621" s="29"/>
      <c r="H621" s="30"/>
      <c r="I621" s="28" t="s">
        <v>283</v>
      </c>
      <c r="J621" s="28"/>
      <c r="K621" s="28"/>
      <c r="L621" s="31"/>
      <c r="M621" s="31"/>
      <c r="N621" s="32"/>
      <c r="O621" s="32">
        <v>0</v>
      </c>
      <c r="P621" s="32">
        <f t="shared" si="27"/>
        <v>0</v>
      </c>
      <c r="Q621" s="33">
        <v>25</v>
      </c>
      <c r="R621" s="34">
        <f t="shared" si="29"/>
        <v>0</v>
      </c>
      <c r="S621" s="32"/>
      <c r="T621" s="32"/>
      <c r="U621" s="32"/>
      <c r="V621" s="32"/>
      <c r="W621" s="32"/>
      <c r="X621" s="32"/>
      <c r="Y621" s="32"/>
      <c r="Z621" s="43"/>
      <c r="AA621" s="32"/>
      <c r="AB621" s="32"/>
      <c r="AC621" s="44"/>
      <c r="AD621" s="32"/>
      <c r="AE621" s="32"/>
      <c r="AF621" s="32"/>
      <c r="AG621" s="32"/>
      <c r="AH621" s="32"/>
      <c r="AI621" s="32"/>
      <c r="AJ621" s="32"/>
      <c r="AK621" s="32"/>
      <c r="AL621" s="32"/>
      <c r="AM621" s="32"/>
      <c r="AN621" s="32">
        <v>0</v>
      </c>
      <c r="AO621" s="43"/>
      <c r="AP621" s="32"/>
      <c r="AQ621" s="32"/>
      <c r="AR621" s="32">
        <v>0</v>
      </c>
      <c r="AS621" s="32"/>
      <c r="AT621" s="32"/>
      <c r="AU621" s="32"/>
      <c r="AV621" s="32"/>
      <c r="AW621" s="32"/>
      <c r="AX621" s="32"/>
      <c r="AY621" s="32"/>
      <c r="AZ621" s="32"/>
      <c r="BA621" s="32"/>
      <c r="BB621" s="32"/>
      <c r="BC621" s="32"/>
      <c r="BD621" s="32"/>
      <c r="BE621" s="39"/>
      <c r="BF621" s="40">
        <v>0</v>
      </c>
      <c r="BG621" s="40">
        <v>2689000</v>
      </c>
      <c r="BH621" s="40">
        <f t="shared" si="28"/>
        <v>0</v>
      </c>
      <c r="BI621" s="41"/>
      <c r="BJ621" s="42"/>
      <c r="BK621" s="42"/>
    </row>
    <row r="622" spans="1:63" ht="250.5" customHeight="1">
      <c r="A622" s="28">
        <v>613</v>
      </c>
      <c r="B622" s="29" t="s">
        <v>2552</v>
      </c>
      <c r="C622" s="29" t="s">
        <v>2553</v>
      </c>
      <c r="D622" s="29"/>
      <c r="E622" s="29" t="s">
        <v>2554</v>
      </c>
      <c r="F622" s="29" t="s">
        <v>2555</v>
      </c>
      <c r="G622" s="29"/>
      <c r="H622" s="30"/>
      <c r="I622" s="28" t="s">
        <v>283</v>
      </c>
      <c r="J622" s="28"/>
      <c r="K622" s="28"/>
      <c r="L622" s="31"/>
      <c r="M622" s="31"/>
      <c r="N622" s="32"/>
      <c r="O622" s="32">
        <v>0</v>
      </c>
      <c r="P622" s="32">
        <f t="shared" ref="P622:P685" si="30">N622+O622</f>
        <v>0</v>
      </c>
      <c r="Q622" s="33">
        <v>10</v>
      </c>
      <c r="R622" s="34">
        <f t="shared" si="29"/>
        <v>0</v>
      </c>
      <c r="S622" s="32"/>
      <c r="T622" s="32"/>
      <c r="U622" s="32"/>
      <c r="V622" s="32"/>
      <c r="W622" s="32"/>
      <c r="X622" s="32"/>
      <c r="Y622" s="32"/>
      <c r="Z622" s="43"/>
      <c r="AA622" s="32"/>
      <c r="AB622" s="32"/>
      <c r="AC622" s="44"/>
      <c r="AD622" s="32"/>
      <c r="AE622" s="32"/>
      <c r="AF622" s="32"/>
      <c r="AG622" s="32"/>
      <c r="AH622" s="32"/>
      <c r="AI622" s="32"/>
      <c r="AJ622" s="32"/>
      <c r="AK622" s="32"/>
      <c r="AL622" s="32"/>
      <c r="AM622" s="32"/>
      <c r="AN622" s="32">
        <v>0</v>
      </c>
      <c r="AO622" s="43"/>
      <c r="AP622" s="32"/>
      <c r="AQ622" s="32"/>
      <c r="AR622" s="32">
        <v>0</v>
      </c>
      <c r="AS622" s="32"/>
      <c r="AT622" s="32"/>
      <c r="AU622" s="32"/>
      <c r="AV622" s="32"/>
      <c r="AW622" s="32"/>
      <c r="AX622" s="32"/>
      <c r="AY622" s="32"/>
      <c r="AZ622" s="32"/>
      <c r="BA622" s="32"/>
      <c r="BB622" s="32"/>
      <c r="BC622" s="32"/>
      <c r="BD622" s="32"/>
      <c r="BE622" s="39"/>
      <c r="BF622" s="40">
        <v>0</v>
      </c>
      <c r="BG622" s="40">
        <v>3089000</v>
      </c>
      <c r="BH622" s="40">
        <f t="shared" si="28"/>
        <v>0</v>
      </c>
      <c r="BI622" s="41"/>
      <c r="BJ622" s="42"/>
      <c r="BK622" s="42"/>
    </row>
    <row r="623" spans="1:63" ht="247.5" customHeight="1">
      <c r="A623" s="28">
        <v>614</v>
      </c>
      <c r="B623" s="29" t="s">
        <v>2556</v>
      </c>
      <c r="C623" s="29" t="s">
        <v>2557</v>
      </c>
      <c r="D623" s="29"/>
      <c r="E623" s="29" t="s">
        <v>2558</v>
      </c>
      <c r="F623" s="29" t="s">
        <v>2559</v>
      </c>
      <c r="G623" s="29"/>
      <c r="H623" s="30"/>
      <c r="I623" s="28" t="s">
        <v>283</v>
      </c>
      <c r="J623" s="28"/>
      <c r="K623" s="28"/>
      <c r="L623" s="31"/>
      <c r="M623" s="31"/>
      <c r="N623" s="32"/>
      <c r="O623" s="32">
        <v>0</v>
      </c>
      <c r="P623" s="32">
        <f t="shared" si="30"/>
        <v>0</v>
      </c>
      <c r="Q623" s="33">
        <v>5</v>
      </c>
      <c r="R623" s="34">
        <f t="shared" si="29"/>
        <v>0</v>
      </c>
      <c r="S623" s="32"/>
      <c r="T623" s="32"/>
      <c r="U623" s="32"/>
      <c r="V623" s="32"/>
      <c r="W623" s="32"/>
      <c r="X623" s="32"/>
      <c r="Y623" s="32"/>
      <c r="Z623" s="43"/>
      <c r="AA623" s="32"/>
      <c r="AB623" s="32"/>
      <c r="AC623" s="44"/>
      <c r="AD623" s="32"/>
      <c r="AE623" s="32"/>
      <c r="AF623" s="32"/>
      <c r="AG623" s="32"/>
      <c r="AH623" s="32"/>
      <c r="AI623" s="32"/>
      <c r="AJ623" s="32"/>
      <c r="AK623" s="32"/>
      <c r="AL623" s="32"/>
      <c r="AM623" s="32"/>
      <c r="AN623" s="32">
        <v>0</v>
      </c>
      <c r="AO623" s="43"/>
      <c r="AP623" s="32"/>
      <c r="AQ623" s="32"/>
      <c r="AR623" s="32">
        <v>0</v>
      </c>
      <c r="AS623" s="32"/>
      <c r="AT623" s="32"/>
      <c r="AU623" s="32"/>
      <c r="AV623" s="32"/>
      <c r="AW623" s="32"/>
      <c r="AX623" s="32"/>
      <c r="AY623" s="32"/>
      <c r="AZ623" s="32"/>
      <c r="BA623" s="32"/>
      <c r="BB623" s="32"/>
      <c r="BC623" s="32"/>
      <c r="BD623" s="32"/>
      <c r="BE623" s="39"/>
      <c r="BF623" s="40">
        <v>0</v>
      </c>
      <c r="BG623" s="40">
        <v>3489000</v>
      </c>
      <c r="BH623" s="40">
        <f t="shared" si="28"/>
        <v>0</v>
      </c>
      <c r="BI623" s="41"/>
      <c r="BJ623" s="42"/>
      <c r="BK623" s="42"/>
    </row>
    <row r="624" spans="1:63" ht="82.5" customHeight="1">
      <c r="A624" s="28">
        <v>615</v>
      </c>
      <c r="B624" s="29" t="s">
        <v>2560</v>
      </c>
      <c r="C624" s="29" t="s">
        <v>2561</v>
      </c>
      <c r="D624" s="29"/>
      <c r="E624" s="29" t="s">
        <v>2562</v>
      </c>
      <c r="F624" s="29" t="s">
        <v>2563</v>
      </c>
      <c r="G624" s="29"/>
      <c r="H624" s="30"/>
      <c r="I624" s="28" t="s">
        <v>2423</v>
      </c>
      <c r="J624" s="28"/>
      <c r="K624" s="28"/>
      <c r="L624" s="31"/>
      <c r="M624" s="31"/>
      <c r="N624" s="32"/>
      <c r="O624" s="32">
        <v>0</v>
      </c>
      <c r="P624" s="32">
        <f t="shared" si="30"/>
        <v>0</v>
      </c>
      <c r="Q624" s="33">
        <v>500</v>
      </c>
      <c r="R624" s="34">
        <f t="shared" si="29"/>
        <v>300</v>
      </c>
      <c r="S624" s="32"/>
      <c r="T624" s="32"/>
      <c r="U624" s="32"/>
      <c r="V624" s="32"/>
      <c r="W624" s="32"/>
      <c r="X624" s="32"/>
      <c r="Y624" s="32"/>
      <c r="Z624" s="43"/>
      <c r="AA624" s="32"/>
      <c r="AB624" s="32"/>
      <c r="AC624" s="44"/>
      <c r="AD624" s="32"/>
      <c r="AE624" s="32"/>
      <c r="AF624" s="32"/>
      <c r="AG624" s="37">
        <v>300</v>
      </c>
      <c r="AH624" s="32"/>
      <c r="AI624" s="32"/>
      <c r="AJ624" s="32"/>
      <c r="AK624" s="32"/>
      <c r="AL624" s="32"/>
      <c r="AM624" s="32"/>
      <c r="AN624" s="32">
        <v>0</v>
      </c>
      <c r="AO624" s="43"/>
      <c r="AP624" s="32"/>
      <c r="AQ624" s="32"/>
      <c r="AR624" s="32">
        <v>0</v>
      </c>
      <c r="AS624" s="32"/>
      <c r="AT624" s="32"/>
      <c r="AU624" s="32"/>
      <c r="AV624" s="32"/>
      <c r="AW624" s="32"/>
      <c r="AX624" s="32"/>
      <c r="AY624" s="32"/>
      <c r="AZ624" s="32"/>
      <c r="BA624" s="32"/>
      <c r="BB624" s="32"/>
      <c r="BC624" s="32"/>
      <c r="BD624" s="32"/>
      <c r="BE624" s="39"/>
      <c r="BF624" s="40">
        <v>0</v>
      </c>
      <c r="BG624" s="40">
        <v>1200000</v>
      </c>
      <c r="BH624" s="40">
        <f t="shared" si="28"/>
        <v>360000000</v>
      </c>
      <c r="BI624" s="41"/>
      <c r="BJ624" s="315" t="s">
        <v>6326</v>
      </c>
      <c r="BK624" s="42"/>
    </row>
    <row r="625" spans="1:63" ht="49.5" customHeight="1">
      <c r="A625" s="28">
        <v>616</v>
      </c>
      <c r="B625" s="29" t="s">
        <v>2564</v>
      </c>
      <c r="C625" s="29" t="s">
        <v>2565</v>
      </c>
      <c r="D625" s="29"/>
      <c r="E625" s="29" t="s">
        <v>2566</v>
      </c>
      <c r="F625" s="29" t="s">
        <v>2567</v>
      </c>
      <c r="G625" s="29"/>
      <c r="H625" s="30"/>
      <c r="I625" s="28" t="s">
        <v>560</v>
      </c>
      <c r="J625" s="28"/>
      <c r="K625" s="28"/>
      <c r="L625" s="31"/>
      <c r="M625" s="31"/>
      <c r="N625" s="32"/>
      <c r="O625" s="32">
        <v>50</v>
      </c>
      <c r="P625" s="32">
        <f t="shared" si="30"/>
        <v>50</v>
      </c>
      <c r="Q625" s="33">
        <v>720</v>
      </c>
      <c r="R625" s="34">
        <f t="shared" si="29"/>
        <v>1800</v>
      </c>
      <c r="S625" s="32"/>
      <c r="T625" s="32"/>
      <c r="U625" s="32"/>
      <c r="V625" s="32"/>
      <c r="W625" s="32"/>
      <c r="X625" s="32"/>
      <c r="Y625" s="32"/>
      <c r="Z625" s="43"/>
      <c r="AA625" s="32"/>
      <c r="AB625" s="32"/>
      <c r="AC625" s="44"/>
      <c r="AD625" s="32"/>
      <c r="AE625" s="32"/>
      <c r="AF625" s="32"/>
      <c r="AG625" s="32"/>
      <c r="AH625" s="32"/>
      <c r="AI625" s="32">
        <v>1800</v>
      </c>
      <c r="AJ625" s="32"/>
      <c r="AK625" s="32"/>
      <c r="AL625" s="32"/>
      <c r="AM625" s="32"/>
      <c r="AN625" s="32">
        <v>0</v>
      </c>
      <c r="AO625" s="43"/>
      <c r="AP625" s="32"/>
      <c r="AQ625" s="32"/>
      <c r="AR625" s="32">
        <v>0</v>
      </c>
      <c r="AS625" s="32"/>
      <c r="AT625" s="32"/>
      <c r="AU625" s="32"/>
      <c r="AV625" s="32"/>
      <c r="AW625" s="32"/>
      <c r="AX625" s="32"/>
      <c r="AY625" s="32"/>
      <c r="AZ625" s="32"/>
      <c r="BA625" s="32"/>
      <c r="BB625" s="32"/>
      <c r="BC625" s="32"/>
      <c r="BD625" s="32"/>
      <c r="BE625" s="39"/>
      <c r="BF625" s="40">
        <v>0</v>
      </c>
      <c r="BG625" s="40">
        <v>85890</v>
      </c>
      <c r="BH625" s="40">
        <f t="shared" si="28"/>
        <v>154602000</v>
      </c>
      <c r="BI625" s="41"/>
      <c r="BJ625" s="42" t="s">
        <v>6039</v>
      </c>
      <c r="BK625" s="42"/>
    </row>
    <row r="626" spans="1:63" ht="99" customHeight="1">
      <c r="A626" s="28">
        <v>617</v>
      </c>
      <c r="B626" s="29" t="s">
        <v>2568</v>
      </c>
      <c r="C626" s="29" t="s">
        <v>2569</v>
      </c>
      <c r="D626" s="29"/>
      <c r="E626" s="29" t="s">
        <v>2570</v>
      </c>
      <c r="F626" s="29" t="s">
        <v>2571</v>
      </c>
      <c r="G626" s="29"/>
      <c r="H626" s="30"/>
      <c r="I626" s="28" t="s">
        <v>1757</v>
      </c>
      <c r="J626" s="28"/>
      <c r="K626" s="28"/>
      <c r="L626" s="31"/>
      <c r="M626" s="31"/>
      <c r="N626" s="32"/>
      <c r="O626" s="32">
        <v>0</v>
      </c>
      <c r="P626" s="32">
        <f t="shared" si="30"/>
        <v>0</v>
      </c>
      <c r="Q626" s="33">
        <v>20</v>
      </c>
      <c r="R626" s="34">
        <f t="shared" si="29"/>
        <v>20</v>
      </c>
      <c r="S626" s="32"/>
      <c r="T626" s="32"/>
      <c r="U626" s="32"/>
      <c r="V626" s="32"/>
      <c r="W626" s="32"/>
      <c r="X626" s="32"/>
      <c r="Y626" s="32"/>
      <c r="Z626" s="43"/>
      <c r="AA626" s="32"/>
      <c r="AB626" s="32"/>
      <c r="AC626" s="44"/>
      <c r="AD626" s="32"/>
      <c r="AE626" s="32"/>
      <c r="AF626" s="32"/>
      <c r="AG626" s="32"/>
      <c r="AH626" s="32"/>
      <c r="AI626" s="32"/>
      <c r="AJ626" s="32"/>
      <c r="AK626" s="32"/>
      <c r="AL626" s="32"/>
      <c r="AM626" s="32"/>
      <c r="AN626" s="32">
        <v>0</v>
      </c>
      <c r="AO626" s="43"/>
      <c r="AP626" s="32"/>
      <c r="AQ626" s="32"/>
      <c r="AR626" s="32">
        <v>0</v>
      </c>
      <c r="AS626" s="37">
        <v>10</v>
      </c>
      <c r="AT626" s="32"/>
      <c r="AU626" s="37">
        <v>10</v>
      </c>
      <c r="AV626" s="32"/>
      <c r="AW626" s="32"/>
      <c r="AX626" s="32"/>
      <c r="AY626" s="32"/>
      <c r="AZ626" s="32"/>
      <c r="BA626" s="32"/>
      <c r="BB626" s="32"/>
      <c r="BC626" s="32"/>
      <c r="BD626" s="32"/>
      <c r="BE626" s="39"/>
      <c r="BF626" s="40">
        <v>0</v>
      </c>
      <c r="BG626" s="40">
        <v>65100</v>
      </c>
      <c r="BH626" s="40">
        <f t="shared" si="28"/>
        <v>1302000</v>
      </c>
      <c r="BI626" s="41"/>
      <c r="BJ626" s="315" t="s">
        <v>6327</v>
      </c>
      <c r="BK626" s="42"/>
    </row>
    <row r="627" spans="1:63" ht="82.5" customHeight="1">
      <c r="A627" s="28">
        <v>618</v>
      </c>
      <c r="B627" s="29" t="s">
        <v>2572</v>
      </c>
      <c r="C627" s="29" t="s">
        <v>2573</v>
      </c>
      <c r="D627" s="29"/>
      <c r="E627" s="29" t="s">
        <v>2573</v>
      </c>
      <c r="F627" s="29" t="s">
        <v>2574</v>
      </c>
      <c r="G627" s="129" t="s">
        <v>2575</v>
      </c>
      <c r="H627" s="30"/>
      <c r="I627" s="28" t="s">
        <v>2576</v>
      </c>
      <c r="J627" s="28"/>
      <c r="K627" s="28"/>
      <c r="L627" s="31">
        <v>9250</v>
      </c>
      <c r="M627" s="31">
        <v>12850</v>
      </c>
      <c r="N627" s="32"/>
      <c r="O627" s="32"/>
      <c r="P627" s="32">
        <f t="shared" si="30"/>
        <v>0</v>
      </c>
      <c r="Q627" s="33">
        <v>55700</v>
      </c>
      <c r="R627" s="34">
        <f t="shared" si="29"/>
        <v>73130</v>
      </c>
      <c r="S627" s="32"/>
      <c r="T627" s="32"/>
      <c r="U627" s="32"/>
      <c r="V627" s="32"/>
      <c r="W627" s="32"/>
      <c r="X627" s="32"/>
      <c r="Y627" s="32"/>
      <c r="Z627" s="43"/>
      <c r="AA627" s="32"/>
      <c r="AB627" s="32">
        <v>1000</v>
      </c>
      <c r="AC627" s="48">
        <v>3500</v>
      </c>
      <c r="AD627" s="32">
        <v>3000</v>
      </c>
      <c r="AE627" s="32">
        <v>3000</v>
      </c>
      <c r="AF627" s="32">
        <v>6000</v>
      </c>
      <c r="AG627" s="32">
        <v>300</v>
      </c>
      <c r="AH627" s="32">
        <v>10000</v>
      </c>
      <c r="AI627" s="32"/>
      <c r="AJ627" s="32"/>
      <c r="AK627" s="32">
        <v>3000</v>
      </c>
      <c r="AL627" s="32">
        <v>400</v>
      </c>
      <c r="AM627" s="32">
        <v>1000</v>
      </c>
      <c r="AN627" s="32">
        <v>3000</v>
      </c>
      <c r="AO627" s="59">
        <v>500</v>
      </c>
      <c r="AP627" s="32"/>
      <c r="AQ627" s="32">
        <v>500</v>
      </c>
      <c r="AR627" s="32">
        <v>0</v>
      </c>
      <c r="AS627" s="37">
        <v>800</v>
      </c>
      <c r="AT627" s="32">
        <v>36000</v>
      </c>
      <c r="AU627" s="32">
        <v>100</v>
      </c>
      <c r="AV627" s="32">
        <v>1000</v>
      </c>
      <c r="AW627" s="32"/>
      <c r="AX627" s="32"/>
      <c r="AY627" s="32"/>
      <c r="AZ627" s="32"/>
      <c r="BA627" s="37">
        <v>30</v>
      </c>
      <c r="BB627" s="32"/>
      <c r="BC627" s="32"/>
      <c r="BD627" s="32"/>
      <c r="BE627" s="39"/>
      <c r="BF627" s="40">
        <v>0</v>
      </c>
      <c r="BG627" s="40">
        <v>1617</v>
      </c>
      <c r="BH627" s="40">
        <f t="shared" si="28"/>
        <v>118251210</v>
      </c>
      <c r="BI627" s="41"/>
      <c r="BJ627" s="315" t="s">
        <v>6039</v>
      </c>
      <c r="BK627" s="42"/>
    </row>
    <row r="628" spans="1:63" ht="82.5" customHeight="1">
      <c r="A628" s="28">
        <v>619</v>
      </c>
      <c r="B628" s="29" t="s">
        <v>2577</v>
      </c>
      <c r="C628" s="29" t="s">
        <v>2578</v>
      </c>
      <c r="D628" s="29"/>
      <c r="E628" s="29" t="s">
        <v>2579</v>
      </c>
      <c r="F628" s="29" t="s">
        <v>2580</v>
      </c>
      <c r="G628" s="29"/>
      <c r="H628" s="30"/>
      <c r="I628" s="28" t="s">
        <v>84</v>
      </c>
      <c r="J628" s="28"/>
      <c r="K628" s="28"/>
      <c r="L628" s="31"/>
      <c r="M628" s="31"/>
      <c r="N628" s="32"/>
      <c r="O628" s="32">
        <v>0</v>
      </c>
      <c r="P628" s="32">
        <f t="shared" si="30"/>
        <v>0</v>
      </c>
      <c r="Q628" s="33">
        <v>30</v>
      </c>
      <c r="R628" s="34">
        <f t="shared" si="29"/>
        <v>50</v>
      </c>
      <c r="S628" s="32"/>
      <c r="T628" s="32"/>
      <c r="U628" s="32"/>
      <c r="V628" s="32"/>
      <c r="W628" s="32">
        <v>50</v>
      </c>
      <c r="X628" s="32"/>
      <c r="Y628" s="32"/>
      <c r="Z628" s="54"/>
      <c r="AA628" s="32"/>
      <c r="AB628" s="32"/>
      <c r="AC628" s="44"/>
      <c r="AD628" s="32"/>
      <c r="AE628" s="32"/>
      <c r="AF628" s="32"/>
      <c r="AG628" s="32"/>
      <c r="AH628" s="32"/>
      <c r="AI628" s="32"/>
      <c r="AJ628" s="32"/>
      <c r="AK628" s="32"/>
      <c r="AL628" s="32"/>
      <c r="AM628" s="32"/>
      <c r="AN628" s="32">
        <v>0</v>
      </c>
      <c r="AO628" s="43"/>
      <c r="AP628" s="32"/>
      <c r="AQ628" s="32"/>
      <c r="AR628" s="32">
        <v>0</v>
      </c>
      <c r="AS628" s="32"/>
      <c r="AT628" s="32"/>
      <c r="AU628" s="32"/>
      <c r="AV628" s="32"/>
      <c r="AW628" s="32"/>
      <c r="AX628" s="32"/>
      <c r="AY628" s="32"/>
      <c r="AZ628" s="32"/>
      <c r="BA628" s="32"/>
      <c r="BB628" s="32"/>
      <c r="BC628" s="32"/>
      <c r="BD628" s="32"/>
      <c r="BE628" s="39"/>
      <c r="BF628" s="40">
        <v>0</v>
      </c>
      <c r="BG628" s="40">
        <v>679000</v>
      </c>
      <c r="BH628" s="40">
        <f t="shared" si="28"/>
        <v>33950000</v>
      </c>
      <c r="BI628" s="41"/>
      <c r="BJ628" s="315" t="s">
        <v>6326</v>
      </c>
      <c r="BK628" s="42"/>
    </row>
    <row r="629" spans="1:63" ht="33" customHeight="1">
      <c r="A629" s="28">
        <v>620</v>
      </c>
      <c r="B629" s="29" t="s">
        <v>2581</v>
      </c>
      <c r="C629" s="29" t="s">
        <v>2582</v>
      </c>
      <c r="D629" s="29"/>
      <c r="E629" s="29"/>
      <c r="F629" s="29" t="s">
        <v>2583</v>
      </c>
      <c r="G629" s="29"/>
      <c r="H629" s="30"/>
      <c r="I629" s="28" t="s">
        <v>2584</v>
      </c>
      <c r="J629" s="28"/>
      <c r="K629" s="28"/>
      <c r="L629" s="31">
        <v>0</v>
      </c>
      <c r="M629" s="31">
        <v>390</v>
      </c>
      <c r="N629" s="32"/>
      <c r="O629" s="32">
        <v>0</v>
      </c>
      <c r="P629" s="32">
        <f t="shared" si="30"/>
        <v>0</v>
      </c>
      <c r="Q629" s="33">
        <v>400</v>
      </c>
      <c r="R629" s="34">
        <f t="shared" si="29"/>
        <v>600</v>
      </c>
      <c r="S629" s="32"/>
      <c r="T629" s="32"/>
      <c r="U629" s="32"/>
      <c r="V629" s="32"/>
      <c r="W629" s="32"/>
      <c r="X629" s="32"/>
      <c r="Y629" s="32"/>
      <c r="Z629" s="43"/>
      <c r="AA629" s="32"/>
      <c r="AB629" s="32"/>
      <c r="AC629" s="44"/>
      <c r="AD629" s="32"/>
      <c r="AE629" s="32"/>
      <c r="AF629" s="32"/>
      <c r="AG629" s="32"/>
      <c r="AH629" s="32">
        <v>600</v>
      </c>
      <c r="AI629" s="32"/>
      <c r="AJ629" s="32"/>
      <c r="AK629" s="32"/>
      <c r="AL629" s="32"/>
      <c r="AM629" s="32"/>
      <c r="AN629" s="32">
        <v>0</v>
      </c>
      <c r="AO629" s="43"/>
      <c r="AP629" s="32"/>
      <c r="AQ629" s="32"/>
      <c r="AR629" s="32">
        <v>0</v>
      </c>
      <c r="AS629" s="32"/>
      <c r="AT629" s="32"/>
      <c r="AU629" s="32"/>
      <c r="AV629" s="32"/>
      <c r="AW629" s="32"/>
      <c r="AX629" s="32"/>
      <c r="AY629" s="32"/>
      <c r="AZ629" s="32"/>
      <c r="BA629" s="32"/>
      <c r="BB629" s="32"/>
      <c r="BC629" s="32"/>
      <c r="BD629" s="32"/>
      <c r="BE629" s="39"/>
      <c r="BF629" s="40">
        <v>0</v>
      </c>
      <c r="BG629" s="40">
        <v>12390</v>
      </c>
      <c r="BH629" s="40">
        <f t="shared" si="28"/>
        <v>7434000</v>
      </c>
      <c r="BI629" s="41"/>
      <c r="BJ629" s="315" t="s">
        <v>6326</v>
      </c>
      <c r="BK629" s="42"/>
    </row>
    <row r="630" spans="1:63" ht="82.5" customHeight="1">
      <c r="A630" s="28">
        <v>621</v>
      </c>
      <c r="B630" s="29" t="s">
        <v>6040</v>
      </c>
      <c r="C630" s="29" t="s">
        <v>2585</v>
      </c>
      <c r="D630" s="29"/>
      <c r="E630" s="29"/>
      <c r="F630" s="29" t="s">
        <v>2586</v>
      </c>
      <c r="G630" s="29"/>
      <c r="H630" s="30"/>
      <c r="I630" s="28" t="s">
        <v>96</v>
      </c>
      <c r="J630" s="28"/>
      <c r="K630" s="28"/>
      <c r="L630" s="31"/>
      <c r="M630" s="31"/>
      <c r="N630" s="32"/>
      <c r="O630" s="32">
        <v>0</v>
      </c>
      <c r="P630" s="32">
        <f t="shared" si="30"/>
        <v>0</v>
      </c>
      <c r="Q630" s="33"/>
      <c r="R630" s="34">
        <f t="shared" si="29"/>
        <v>10</v>
      </c>
      <c r="S630" s="32"/>
      <c r="T630" s="32"/>
      <c r="U630" s="32"/>
      <c r="V630" s="32"/>
      <c r="W630" s="32"/>
      <c r="X630" s="32"/>
      <c r="Y630" s="32"/>
      <c r="Z630" s="43"/>
      <c r="AA630" s="32"/>
      <c r="AB630" s="32"/>
      <c r="AC630" s="44"/>
      <c r="AD630" s="32"/>
      <c r="AE630" s="32"/>
      <c r="AF630" s="32"/>
      <c r="AG630" s="32"/>
      <c r="AH630" s="32"/>
      <c r="AI630" s="32"/>
      <c r="AJ630" s="32"/>
      <c r="AK630" s="32"/>
      <c r="AL630" s="32"/>
      <c r="AM630" s="32"/>
      <c r="AN630" s="32">
        <v>0</v>
      </c>
      <c r="AO630" s="43"/>
      <c r="AP630" s="32"/>
      <c r="AQ630" s="32"/>
      <c r="AR630" s="32">
        <v>0</v>
      </c>
      <c r="AS630" s="32"/>
      <c r="AT630" s="32"/>
      <c r="AU630" s="32"/>
      <c r="AV630" s="32"/>
      <c r="AW630" s="32"/>
      <c r="AX630" s="32"/>
      <c r="AY630" s="32">
        <v>10</v>
      </c>
      <c r="AZ630" s="32"/>
      <c r="BA630" s="32"/>
      <c r="BB630" s="32"/>
      <c r="BC630" s="32"/>
      <c r="BD630" s="32"/>
      <c r="BE630" s="39"/>
      <c r="BF630" s="40">
        <v>0</v>
      </c>
      <c r="BG630" s="40">
        <v>55000</v>
      </c>
      <c r="BH630" s="40">
        <f t="shared" si="28"/>
        <v>550000</v>
      </c>
      <c r="BI630" s="41"/>
      <c r="BJ630" s="315" t="s">
        <v>6326</v>
      </c>
      <c r="BK630" s="42"/>
    </row>
    <row r="631" spans="1:63" ht="66" customHeight="1">
      <c r="A631" s="28">
        <v>622</v>
      </c>
      <c r="B631" s="63" t="s">
        <v>6041</v>
      </c>
      <c r="C631" s="29" t="s">
        <v>2587</v>
      </c>
      <c r="D631" s="29"/>
      <c r="E631" s="29"/>
      <c r="F631" s="29" t="s">
        <v>2588</v>
      </c>
      <c r="G631" s="29"/>
      <c r="H631" s="30"/>
      <c r="I631" s="28" t="s">
        <v>193</v>
      </c>
      <c r="J631" s="28"/>
      <c r="K631" s="28"/>
      <c r="L631" s="31"/>
      <c r="M631" s="31"/>
      <c r="N631" s="32"/>
      <c r="O631" s="32">
        <v>0</v>
      </c>
      <c r="P631" s="32">
        <f t="shared" si="30"/>
        <v>0</v>
      </c>
      <c r="Q631" s="33"/>
      <c r="R631" s="34">
        <f t="shared" si="29"/>
        <v>0</v>
      </c>
      <c r="S631" s="32"/>
      <c r="T631" s="32"/>
      <c r="U631" s="32"/>
      <c r="V631" s="32"/>
      <c r="W631" s="32"/>
      <c r="X631" s="32"/>
      <c r="Y631" s="32"/>
      <c r="Z631" s="43"/>
      <c r="AA631" s="32"/>
      <c r="AB631" s="32"/>
      <c r="AC631" s="44"/>
      <c r="AD631" s="32"/>
      <c r="AE631" s="32"/>
      <c r="AF631" s="32"/>
      <c r="AG631" s="32"/>
      <c r="AH631" s="32"/>
      <c r="AI631" s="32"/>
      <c r="AJ631" s="32"/>
      <c r="AK631" s="32"/>
      <c r="AL631" s="32"/>
      <c r="AM631" s="32"/>
      <c r="AN631" s="32">
        <v>0</v>
      </c>
      <c r="AO631" s="43"/>
      <c r="AP631" s="32"/>
      <c r="AQ631" s="32"/>
      <c r="AR631" s="32">
        <v>0</v>
      </c>
      <c r="AS631" s="32"/>
      <c r="AT631" s="32"/>
      <c r="AU631" s="32"/>
      <c r="AV631" s="32"/>
      <c r="AW631" s="32"/>
      <c r="AX631" s="32"/>
      <c r="AY631" s="32"/>
      <c r="AZ631" s="32"/>
      <c r="BA631" s="32"/>
      <c r="BB631" s="32"/>
      <c r="BC631" s="32"/>
      <c r="BD631" s="32"/>
      <c r="BE631" s="39"/>
      <c r="BF631" s="40">
        <v>0</v>
      </c>
      <c r="BG631" s="40">
        <v>0</v>
      </c>
      <c r="BH631" s="40">
        <f t="shared" si="28"/>
        <v>0</v>
      </c>
      <c r="BI631" s="41"/>
      <c r="BJ631" s="42"/>
      <c r="BK631" s="42"/>
    </row>
    <row r="632" spans="1:63" ht="49.5" customHeight="1">
      <c r="A632" s="28">
        <v>623</v>
      </c>
      <c r="B632" s="63" t="s">
        <v>6042</v>
      </c>
      <c r="C632" s="29" t="s">
        <v>2589</v>
      </c>
      <c r="D632" s="29"/>
      <c r="E632" s="29"/>
      <c r="F632" s="29" t="s">
        <v>2590</v>
      </c>
      <c r="G632" s="29"/>
      <c r="H632" s="30"/>
      <c r="I632" s="28" t="s">
        <v>1558</v>
      </c>
      <c r="J632" s="28"/>
      <c r="K632" s="28"/>
      <c r="L632" s="31"/>
      <c r="M632" s="31"/>
      <c r="N632" s="32"/>
      <c r="O632" s="32">
        <v>0</v>
      </c>
      <c r="P632" s="32">
        <f t="shared" si="30"/>
        <v>0</v>
      </c>
      <c r="Q632" s="33"/>
      <c r="R632" s="34">
        <f t="shared" si="29"/>
        <v>0</v>
      </c>
      <c r="S632" s="32"/>
      <c r="T632" s="32"/>
      <c r="U632" s="32"/>
      <c r="V632" s="32"/>
      <c r="W632" s="32"/>
      <c r="X632" s="32"/>
      <c r="Y632" s="32"/>
      <c r="Z632" s="43"/>
      <c r="AA632" s="32"/>
      <c r="AB632" s="32"/>
      <c r="AC632" s="44"/>
      <c r="AD632" s="32"/>
      <c r="AE632" s="32"/>
      <c r="AF632" s="32"/>
      <c r="AG632" s="32"/>
      <c r="AH632" s="32"/>
      <c r="AI632" s="32"/>
      <c r="AJ632" s="32"/>
      <c r="AK632" s="32"/>
      <c r="AL632" s="32"/>
      <c r="AM632" s="32"/>
      <c r="AN632" s="32">
        <v>0</v>
      </c>
      <c r="AO632" s="43"/>
      <c r="AP632" s="32"/>
      <c r="AQ632" s="32"/>
      <c r="AR632" s="32">
        <v>0</v>
      </c>
      <c r="AS632" s="32"/>
      <c r="AT632" s="32"/>
      <c r="AU632" s="32"/>
      <c r="AV632" s="32"/>
      <c r="AW632" s="32"/>
      <c r="AX632" s="32"/>
      <c r="AY632" s="32"/>
      <c r="AZ632" s="32"/>
      <c r="BA632" s="32"/>
      <c r="BB632" s="32"/>
      <c r="BC632" s="32"/>
      <c r="BD632" s="32"/>
      <c r="BE632" s="39"/>
      <c r="BF632" s="40">
        <v>0</v>
      </c>
      <c r="BG632" s="40">
        <v>0</v>
      </c>
      <c r="BH632" s="40">
        <f t="shared" si="28"/>
        <v>0</v>
      </c>
      <c r="BI632" s="41"/>
      <c r="BJ632" s="42"/>
      <c r="BK632" s="42"/>
    </row>
    <row r="633" spans="1:63" ht="115.5" customHeight="1">
      <c r="A633" s="28">
        <v>624</v>
      </c>
      <c r="B633" s="63" t="s">
        <v>6043</v>
      </c>
      <c r="C633" s="29" t="s">
        <v>346</v>
      </c>
      <c r="D633" s="29"/>
      <c r="E633" s="29"/>
      <c r="F633" s="29" t="s">
        <v>2591</v>
      </c>
      <c r="G633" s="29"/>
      <c r="H633" s="30"/>
      <c r="I633" s="28" t="s">
        <v>348</v>
      </c>
      <c r="J633" s="28"/>
      <c r="K633" s="28"/>
      <c r="L633" s="31"/>
      <c r="M633" s="31"/>
      <c r="N633" s="32"/>
      <c r="O633" s="32">
        <v>0</v>
      </c>
      <c r="P633" s="32">
        <f t="shared" si="30"/>
        <v>0</v>
      </c>
      <c r="Q633" s="33"/>
      <c r="R633" s="34">
        <f t="shared" si="29"/>
        <v>0</v>
      </c>
      <c r="S633" s="32"/>
      <c r="T633" s="32"/>
      <c r="U633" s="32"/>
      <c r="V633" s="32"/>
      <c r="W633" s="32"/>
      <c r="X633" s="32"/>
      <c r="Y633" s="32"/>
      <c r="Z633" s="43"/>
      <c r="AA633" s="32"/>
      <c r="AB633" s="32"/>
      <c r="AC633" s="44"/>
      <c r="AD633" s="32"/>
      <c r="AE633" s="32"/>
      <c r="AF633" s="32"/>
      <c r="AG633" s="32"/>
      <c r="AH633" s="32"/>
      <c r="AI633" s="32"/>
      <c r="AJ633" s="32"/>
      <c r="AK633" s="32"/>
      <c r="AL633" s="32"/>
      <c r="AM633" s="32"/>
      <c r="AN633" s="32">
        <v>0</v>
      </c>
      <c r="AO633" s="43"/>
      <c r="AP633" s="32"/>
      <c r="AQ633" s="32"/>
      <c r="AR633" s="32">
        <v>0</v>
      </c>
      <c r="AS633" s="32"/>
      <c r="AT633" s="32"/>
      <c r="AU633" s="32"/>
      <c r="AV633" s="32"/>
      <c r="AW633" s="32"/>
      <c r="AX633" s="32"/>
      <c r="AY633" s="32"/>
      <c r="AZ633" s="32"/>
      <c r="BA633" s="32"/>
      <c r="BB633" s="32"/>
      <c r="BC633" s="32"/>
      <c r="BD633" s="32"/>
      <c r="BE633" s="39"/>
      <c r="BF633" s="40">
        <v>0</v>
      </c>
      <c r="BG633" s="40">
        <v>0</v>
      </c>
      <c r="BH633" s="40">
        <f t="shared" si="28"/>
        <v>0</v>
      </c>
      <c r="BI633" s="41"/>
      <c r="BJ633" s="42"/>
      <c r="BK633" s="42"/>
    </row>
    <row r="634" spans="1:63" ht="49.5" customHeight="1">
      <c r="A634" s="28">
        <v>625</v>
      </c>
      <c r="B634" s="63" t="s">
        <v>6044</v>
      </c>
      <c r="C634" s="29" t="s">
        <v>2592</v>
      </c>
      <c r="D634" s="29"/>
      <c r="E634" s="29"/>
      <c r="F634" s="29" t="s">
        <v>2593</v>
      </c>
      <c r="G634" s="29"/>
      <c r="H634" s="30"/>
      <c r="I634" s="28" t="s">
        <v>2594</v>
      </c>
      <c r="J634" s="28"/>
      <c r="K634" s="28"/>
      <c r="L634" s="31">
        <v>0</v>
      </c>
      <c r="M634" s="31">
        <v>0</v>
      </c>
      <c r="N634" s="32"/>
      <c r="O634" s="32">
        <v>0</v>
      </c>
      <c r="P634" s="32">
        <f t="shared" si="30"/>
        <v>0</v>
      </c>
      <c r="Q634" s="33"/>
      <c r="R634" s="34">
        <f t="shared" si="29"/>
        <v>150</v>
      </c>
      <c r="S634" s="32"/>
      <c r="T634" s="32"/>
      <c r="U634" s="32"/>
      <c r="V634" s="32"/>
      <c r="W634" s="32"/>
      <c r="X634" s="32"/>
      <c r="Y634" s="32"/>
      <c r="Z634" s="43"/>
      <c r="AA634" s="32"/>
      <c r="AB634" s="32"/>
      <c r="AC634" s="44"/>
      <c r="AD634" s="32"/>
      <c r="AE634" s="32"/>
      <c r="AF634" s="32"/>
      <c r="AG634" s="32"/>
      <c r="AH634" s="32">
        <v>150</v>
      </c>
      <c r="AI634" s="32"/>
      <c r="AJ634" s="32"/>
      <c r="AK634" s="32"/>
      <c r="AL634" s="32"/>
      <c r="AM634" s="32"/>
      <c r="AN634" s="32">
        <v>0</v>
      </c>
      <c r="AO634" s="43"/>
      <c r="AP634" s="32"/>
      <c r="AQ634" s="32"/>
      <c r="AR634" s="32">
        <v>0</v>
      </c>
      <c r="AS634" s="32"/>
      <c r="AT634" s="32"/>
      <c r="AU634" s="32"/>
      <c r="AV634" s="32"/>
      <c r="AW634" s="32"/>
      <c r="AX634" s="32"/>
      <c r="AY634" s="32"/>
      <c r="AZ634" s="32"/>
      <c r="BA634" s="32"/>
      <c r="BB634" s="32"/>
      <c r="BC634" s="32"/>
      <c r="BD634" s="32"/>
      <c r="BE634" s="39"/>
      <c r="BF634" s="40">
        <v>0</v>
      </c>
      <c r="BG634" s="40">
        <v>75000</v>
      </c>
      <c r="BH634" s="40">
        <f t="shared" si="28"/>
        <v>11250000</v>
      </c>
      <c r="BI634" s="41"/>
      <c r="BJ634" s="315" t="s">
        <v>6326</v>
      </c>
      <c r="BK634" s="42"/>
    </row>
    <row r="635" spans="1:63" ht="49.5" customHeight="1">
      <c r="A635" s="28">
        <v>626</v>
      </c>
      <c r="B635" s="63" t="s">
        <v>6045</v>
      </c>
      <c r="C635" s="29" t="s">
        <v>2595</v>
      </c>
      <c r="D635" s="29"/>
      <c r="E635" s="29"/>
      <c r="F635" s="29" t="s">
        <v>2596</v>
      </c>
      <c r="G635" s="29"/>
      <c r="H635" s="30"/>
      <c r="I635" s="28" t="s">
        <v>2597</v>
      </c>
      <c r="J635" s="28"/>
      <c r="K635" s="28"/>
      <c r="L635" s="31"/>
      <c r="M635" s="31"/>
      <c r="N635" s="32"/>
      <c r="O635" s="32">
        <v>0</v>
      </c>
      <c r="P635" s="32">
        <f t="shared" si="30"/>
        <v>0</v>
      </c>
      <c r="Q635" s="33"/>
      <c r="R635" s="34">
        <f t="shared" si="29"/>
        <v>10</v>
      </c>
      <c r="S635" s="32"/>
      <c r="T635" s="32"/>
      <c r="U635" s="32"/>
      <c r="V635" s="32"/>
      <c r="W635" s="32"/>
      <c r="X635" s="32"/>
      <c r="Y635" s="32"/>
      <c r="Z635" s="43"/>
      <c r="AA635" s="32"/>
      <c r="AB635" s="32"/>
      <c r="AC635" s="78">
        <v>10</v>
      </c>
      <c r="AD635" s="32"/>
      <c r="AE635" s="32"/>
      <c r="AF635" s="32"/>
      <c r="AG635" s="32"/>
      <c r="AH635" s="32"/>
      <c r="AI635" s="32"/>
      <c r="AJ635" s="32"/>
      <c r="AK635" s="32"/>
      <c r="AL635" s="32"/>
      <c r="AM635" s="32"/>
      <c r="AN635" s="32">
        <v>0</v>
      </c>
      <c r="AO635" s="43"/>
      <c r="AP635" s="32"/>
      <c r="AQ635" s="32"/>
      <c r="AR635" s="32">
        <v>0</v>
      </c>
      <c r="AS635" s="32"/>
      <c r="AT635" s="32"/>
      <c r="AU635" s="32"/>
      <c r="AV635" s="32"/>
      <c r="AW635" s="32"/>
      <c r="AX635" s="32"/>
      <c r="AY635" s="32"/>
      <c r="AZ635" s="32"/>
      <c r="BA635" s="32"/>
      <c r="BB635" s="32"/>
      <c r="BC635" s="32"/>
      <c r="BD635" s="32"/>
      <c r="BE635" s="39"/>
      <c r="BF635" s="40">
        <v>0</v>
      </c>
      <c r="BG635" s="40">
        <v>0</v>
      </c>
      <c r="BH635" s="40">
        <f t="shared" si="28"/>
        <v>0</v>
      </c>
      <c r="BI635" s="41"/>
      <c r="BJ635" s="315" t="s">
        <v>6326</v>
      </c>
      <c r="BK635" s="42"/>
    </row>
    <row r="636" spans="1:63" ht="49.5" customHeight="1">
      <c r="A636" s="28">
        <v>627</v>
      </c>
      <c r="B636" s="63" t="s">
        <v>6046</v>
      </c>
      <c r="C636" s="29" t="s">
        <v>2598</v>
      </c>
      <c r="D636" s="29"/>
      <c r="E636" s="29"/>
      <c r="F636" s="29" t="s">
        <v>2596</v>
      </c>
      <c r="G636" s="29"/>
      <c r="H636" s="30"/>
      <c r="I636" s="28" t="s">
        <v>2597</v>
      </c>
      <c r="J636" s="28"/>
      <c r="K636" s="28"/>
      <c r="L636" s="31"/>
      <c r="M636" s="31"/>
      <c r="N636" s="32"/>
      <c r="O636" s="32">
        <v>0</v>
      </c>
      <c r="P636" s="32">
        <f t="shared" si="30"/>
        <v>0</v>
      </c>
      <c r="Q636" s="33"/>
      <c r="R636" s="34">
        <f t="shared" si="29"/>
        <v>0</v>
      </c>
      <c r="S636" s="32"/>
      <c r="T636" s="32"/>
      <c r="U636" s="32"/>
      <c r="V636" s="32"/>
      <c r="W636" s="32"/>
      <c r="X636" s="32"/>
      <c r="Y636" s="32"/>
      <c r="Z636" s="43"/>
      <c r="AA636" s="32"/>
      <c r="AB636" s="32"/>
      <c r="AC636" s="44"/>
      <c r="AD636" s="32"/>
      <c r="AE636" s="32"/>
      <c r="AF636" s="32"/>
      <c r="AG636" s="32"/>
      <c r="AH636" s="32"/>
      <c r="AI636" s="32"/>
      <c r="AJ636" s="32"/>
      <c r="AK636" s="32"/>
      <c r="AL636" s="32"/>
      <c r="AM636" s="32"/>
      <c r="AN636" s="32">
        <v>0</v>
      </c>
      <c r="AO636" s="43"/>
      <c r="AP636" s="32"/>
      <c r="AQ636" s="32"/>
      <c r="AR636" s="32">
        <v>0</v>
      </c>
      <c r="AS636" s="32"/>
      <c r="AT636" s="32"/>
      <c r="AU636" s="32"/>
      <c r="AV636" s="32"/>
      <c r="AW636" s="32"/>
      <c r="AX636" s="32"/>
      <c r="AY636" s="32"/>
      <c r="AZ636" s="32"/>
      <c r="BA636" s="32"/>
      <c r="BB636" s="32"/>
      <c r="BC636" s="32"/>
      <c r="BD636" s="32"/>
      <c r="BE636" s="39"/>
      <c r="BF636" s="40">
        <v>0</v>
      </c>
      <c r="BG636" s="40">
        <v>0</v>
      </c>
      <c r="BH636" s="40">
        <f t="shared" si="28"/>
        <v>0</v>
      </c>
      <c r="BI636" s="41"/>
      <c r="BJ636" s="42"/>
      <c r="BK636" s="42"/>
    </row>
    <row r="637" spans="1:63" ht="33" customHeight="1">
      <c r="A637" s="28">
        <v>628</v>
      </c>
      <c r="B637" s="63" t="s">
        <v>6047</v>
      </c>
      <c r="C637" s="29" t="s">
        <v>2599</v>
      </c>
      <c r="D637" s="29"/>
      <c r="E637" s="29"/>
      <c r="F637" s="29" t="s">
        <v>2600</v>
      </c>
      <c r="G637" s="29"/>
      <c r="H637" s="30"/>
      <c r="I637" s="28" t="s">
        <v>2601</v>
      </c>
      <c r="J637" s="28"/>
      <c r="K637" s="28"/>
      <c r="L637" s="31">
        <v>0</v>
      </c>
      <c r="M637" s="31">
        <v>0</v>
      </c>
      <c r="N637" s="32"/>
      <c r="O637" s="32">
        <v>0</v>
      </c>
      <c r="P637" s="32">
        <f t="shared" si="30"/>
        <v>0</v>
      </c>
      <c r="Q637" s="33"/>
      <c r="R637" s="34">
        <f t="shared" si="29"/>
        <v>137000</v>
      </c>
      <c r="S637" s="32"/>
      <c r="T637" s="32"/>
      <c r="U637" s="32"/>
      <c r="V637" s="32"/>
      <c r="W637" s="32"/>
      <c r="X637" s="32"/>
      <c r="Y637" s="32"/>
      <c r="Z637" s="43"/>
      <c r="AA637" s="32"/>
      <c r="AB637" s="32"/>
      <c r="AC637" s="44"/>
      <c r="AD637" s="32"/>
      <c r="AE637" s="32"/>
      <c r="AF637" s="32"/>
      <c r="AG637" s="32"/>
      <c r="AH637" s="32">
        <v>80000</v>
      </c>
      <c r="AI637" s="32"/>
      <c r="AJ637" s="32"/>
      <c r="AK637" s="32"/>
      <c r="AL637" s="32"/>
      <c r="AM637" s="32">
        <v>600</v>
      </c>
      <c r="AN637" s="32">
        <v>50000</v>
      </c>
      <c r="AO637" s="114">
        <v>400</v>
      </c>
      <c r="AP637" s="32"/>
      <c r="AQ637" s="32"/>
      <c r="AR637" s="32">
        <v>1000</v>
      </c>
      <c r="AS637" s="32"/>
      <c r="AT637" s="32"/>
      <c r="AU637" s="32"/>
      <c r="AV637" s="32"/>
      <c r="AW637" s="32"/>
      <c r="AX637" s="32"/>
      <c r="AY637" s="32">
        <v>5000</v>
      </c>
      <c r="AZ637" s="32"/>
      <c r="BA637" s="32"/>
      <c r="BB637" s="32"/>
      <c r="BC637" s="32"/>
      <c r="BD637" s="32"/>
      <c r="BE637" s="39"/>
      <c r="BF637" s="40">
        <v>0</v>
      </c>
      <c r="BG637" s="40">
        <v>0</v>
      </c>
      <c r="BH637" s="40">
        <f t="shared" si="28"/>
        <v>0</v>
      </c>
      <c r="BI637" s="41"/>
      <c r="BJ637" s="315" t="s">
        <v>6039</v>
      </c>
      <c r="BK637" s="42"/>
    </row>
    <row r="638" spans="1:63" ht="66" customHeight="1">
      <c r="A638" s="28">
        <v>629</v>
      </c>
      <c r="B638" s="63" t="s">
        <v>6048</v>
      </c>
      <c r="C638" s="29" t="s">
        <v>2602</v>
      </c>
      <c r="D638" s="29"/>
      <c r="E638" s="29"/>
      <c r="F638" s="29" t="s">
        <v>2603</v>
      </c>
      <c r="G638" s="29"/>
      <c r="H638" s="30"/>
      <c r="I638" s="28" t="s">
        <v>84</v>
      </c>
      <c r="J638" s="28"/>
      <c r="K638" s="28"/>
      <c r="L638" s="31"/>
      <c r="M638" s="31"/>
      <c r="N638" s="32"/>
      <c r="O638" s="32">
        <v>0</v>
      </c>
      <c r="P638" s="32">
        <f t="shared" si="30"/>
        <v>0</v>
      </c>
      <c r="Q638" s="33"/>
      <c r="R638" s="34">
        <f t="shared" si="29"/>
        <v>5</v>
      </c>
      <c r="S638" s="32"/>
      <c r="T638" s="32"/>
      <c r="U638" s="32"/>
      <c r="V638" s="32"/>
      <c r="W638" s="32"/>
      <c r="X638" s="32"/>
      <c r="Y638" s="32"/>
      <c r="Z638" s="43"/>
      <c r="AA638" s="32"/>
      <c r="AB638" s="32"/>
      <c r="AC638" s="44"/>
      <c r="AD638" s="32"/>
      <c r="AE638" s="32"/>
      <c r="AF638" s="32"/>
      <c r="AG638" s="32"/>
      <c r="AH638" s="32"/>
      <c r="AI638" s="32">
        <v>5</v>
      </c>
      <c r="AJ638" s="32"/>
      <c r="AK638" s="32"/>
      <c r="AL638" s="32"/>
      <c r="AM638" s="32"/>
      <c r="AN638" s="32">
        <v>0</v>
      </c>
      <c r="AO638" s="43"/>
      <c r="AP638" s="32"/>
      <c r="AQ638" s="32"/>
      <c r="AR638" s="32">
        <v>0</v>
      </c>
      <c r="AS638" s="32"/>
      <c r="AT638" s="32"/>
      <c r="AU638" s="32"/>
      <c r="AV638" s="32"/>
      <c r="AW638" s="32"/>
      <c r="AX638" s="32"/>
      <c r="AY638" s="32"/>
      <c r="AZ638" s="32"/>
      <c r="BA638" s="32"/>
      <c r="BB638" s="32"/>
      <c r="BC638" s="32"/>
      <c r="BD638" s="32"/>
      <c r="BE638" s="39"/>
      <c r="BF638" s="40">
        <v>0</v>
      </c>
      <c r="BG638" s="40">
        <v>0</v>
      </c>
      <c r="BH638" s="40">
        <f t="shared" si="28"/>
        <v>0</v>
      </c>
      <c r="BI638" s="41"/>
      <c r="BJ638" s="42" t="s">
        <v>6039</v>
      </c>
      <c r="BK638" s="42"/>
    </row>
    <row r="639" spans="1:63" ht="54" customHeight="1">
      <c r="A639" s="28">
        <v>630</v>
      </c>
      <c r="B639" s="63" t="s">
        <v>6049</v>
      </c>
      <c r="C639" s="29" t="s">
        <v>2604</v>
      </c>
      <c r="D639" s="29"/>
      <c r="E639" s="29"/>
      <c r="F639" s="29"/>
      <c r="G639" s="29"/>
      <c r="H639" s="30"/>
      <c r="I639" s="28" t="s">
        <v>84</v>
      </c>
      <c r="J639" s="28"/>
      <c r="K639" s="28"/>
      <c r="L639" s="31"/>
      <c r="M639" s="31"/>
      <c r="N639" s="32"/>
      <c r="O639" s="32">
        <v>0</v>
      </c>
      <c r="P639" s="32">
        <f t="shared" si="30"/>
        <v>0</v>
      </c>
      <c r="Q639" s="33"/>
      <c r="R639" s="34">
        <f t="shared" si="29"/>
        <v>0</v>
      </c>
      <c r="S639" s="32"/>
      <c r="T639" s="32"/>
      <c r="U639" s="32"/>
      <c r="V639" s="32"/>
      <c r="W639" s="32"/>
      <c r="X639" s="32"/>
      <c r="Y639" s="32"/>
      <c r="Z639" s="43"/>
      <c r="AA639" s="32"/>
      <c r="AB639" s="32"/>
      <c r="AC639" s="44"/>
      <c r="AD639" s="32"/>
      <c r="AE639" s="32"/>
      <c r="AF639" s="32"/>
      <c r="AG639" s="32"/>
      <c r="AH639" s="32"/>
      <c r="AI639" s="32"/>
      <c r="AJ639" s="32"/>
      <c r="AK639" s="32"/>
      <c r="AL639" s="32"/>
      <c r="AM639" s="32"/>
      <c r="AN639" s="32">
        <v>0</v>
      </c>
      <c r="AO639" s="43"/>
      <c r="AP639" s="32"/>
      <c r="AQ639" s="32"/>
      <c r="AR639" s="32">
        <v>0</v>
      </c>
      <c r="AS639" s="32"/>
      <c r="AT639" s="32"/>
      <c r="AU639" s="32"/>
      <c r="AV639" s="32"/>
      <c r="AW639" s="32"/>
      <c r="AX639" s="32"/>
      <c r="AY639" s="32"/>
      <c r="AZ639" s="32"/>
      <c r="BA639" s="32"/>
      <c r="BB639" s="32"/>
      <c r="BC639" s="32"/>
      <c r="BD639" s="32"/>
      <c r="BE639" s="39"/>
      <c r="BF639" s="40">
        <v>0</v>
      </c>
      <c r="BG639" s="40">
        <v>0</v>
      </c>
      <c r="BH639" s="40">
        <f t="shared" si="28"/>
        <v>0</v>
      </c>
      <c r="BI639" s="41"/>
      <c r="BJ639" s="42"/>
      <c r="BK639" s="42"/>
    </row>
    <row r="640" spans="1:63" ht="33" customHeight="1">
      <c r="A640" s="28">
        <v>631</v>
      </c>
      <c r="B640" s="63" t="s">
        <v>6050</v>
      </c>
      <c r="C640" s="29" t="s">
        <v>2605</v>
      </c>
      <c r="D640" s="29"/>
      <c r="E640" s="29"/>
      <c r="F640" s="29" t="s">
        <v>2606</v>
      </c>
      <c r="G640" s="29"/>
      <c r="H640" s="30"/>
      <c r="I640" s="28" t="s">
        <v>731</v>
      </c>
      <c r="J640" s="28"/>
      <c r="K640" s="28"/>
      <c r="L640" s="31">
        <v>732</v>
      </c>
      <c r="M640" s="31">
        <v>912</v>
      </c>
      <c r="N640" s="32"/>
      <c r="O640" s="32">
        <v>0</v>
      </c>
      <c r="P640" s="32">
        <f t="shared" si="30"/>
        <v>0</v>
      </c>
      <c r="Q640" s="33"/>
      <c r="R640" s="34">
        <f t="shared" si="29"/>
        <v>2500</v>
      </c>
      <c r="S640" s="32"/>
      <c r="T640" s="32"/>
      <c r="U640" s="32"/>
      <c r="V640" s="32"/>
      <c r="W640" s="32"/>
      <c r="X640" s="32"/>
      <c r="Y640" s="32"/>
      <c r="Z640" s="43"/>
      <c r="AA640" s="32"/>
      <c r="AB640" s="32"/>
      <c r="AC640" s="44"/>
      <c r="AD640" s="32"/>
      <c r="AE640" s="32"/>
      <c r="AF640" s="32"/>
      <c r="AG640" s="32"/>
      <c r="AH640" s="32">
        <v>2500</v>
      </c>
      <c r="AI640" s="32"/>
      <c r="AJ640" s="32"/>
      <c r="AK640" s="32"/>
      <c r="AL640" s="32"/>
      <c r="AM640" s="32"/>
      <c r="AN640" s="32">
        <v>0</v>
      </c>
      <c r="AO640" s="43"/>
      <c r="AP640" s="32"/>
      <c r="AQ640" s="32"/>
      <c r="AR640" s="32">
        <v>0</v>
      </c>
      <c r="AS640" s="32"/>
      <c r="AT640" s="32"/>
      <c r="AU640" s="32"/>
      <c r="AV640" s="32"/>
      <c r="AW640" s="32"/>
      <c r="AX640" s="32"/>
      <c r="AY640" s="32"/>
      <c r="AZ640" s="32"/>
      <c r="BA640" s="32"/>
      <c r="BB640" s="32"/>
      <c r="BC640" s="32"/>
      <c r="BD640" s="32"/>
      <c r="BE640" s="39"/>
      <c r="BF640" s="40">
        <v>0</v>
      </c>
      <c r="BG640" s="40">
        <v>27300</v>
      </c>
      <c r="BH640" s="40">
        <f t="shared" si="28"/>
        <v>68250000</v>
      </c>
      <c r="BI640" s="41"/>
      <c r="BJ640" s="315" t="s">
        <v>6326</v>
      </c>
      <c r="BK640" s="42"/>
    </row>
    <row r="641" spans="1:63" ht="33" customHeight="1">
      <c r="A641" s="28">
        <v>632</v>
      </c>
      <c r="B641" s="63" t="s">
        <v>6051</v>
      </c>
      <c r="C641" s="29" t="s">
        <v>2607</v>
      </c>
      <c r="D641" s="29"/>
      <c r="E641" s="29"/>
      <c r="F641" s="29" t="s">
        <v>2608</v>
      </c>
      <c r="G641" s="29"/>
      <c r="H641" s="30"/>
      <c r="I641" s="28" t="s">
        <v>731</v>
      </c>
      <c r="J641" s="28"/>
      <c r="K641" s="28"/>
      <c r="L641" s="31">
        <v>0</v>
      </c>
      <c r="M641" s="31">
        <v>0</v>
      </c>
      <c r="N641" s="32"/>
      <c r="O641" s="32">
        <v>0</v>
      </c>
      <c r="P641" s="32">
        <f t="shared" si="30"/>
        <v>0</v>
      </c>
      <c r="Q641" s="33"/>
      <c r="R641" s="34">
        <f t="shared" si="29"/>
        <v>220</v>
      </c>
      <c r="S641" s="32"/>
      <c r="T641" s="32"/>
      <c r="U641" s="32"/>
      <c r="V641" s="32"/>
      <c r="W641" s="32"/>
      <c r="X641" s="32"/>
      <c r="Y641" s="32"/>
      <c r="Z641" s="43"/>
      <c r="AA641" s="32"/>
      <c r="AB641" s="32"/>
      <c r="AC641" s="44"/>
      <c r="AD641" s="32"/>
      <c r="AE641" s="32"/>
      <c r="AF641" s="32"/>
      <c r="AG641" s="32"/>
      <c r="AH641" s="32"/>
      <c r="AI641" s="32"/>
      <c r="AJ641" s="32"/>
      <c r="AK641" s="32">
        <v>100</v>
      </c>
      <c r="AL641" s="32"/>
      <c r="AM641" s="32">
        <v>20</v>
      </c>
      <c r="AN641" s="32">
        <v>0</v>
      </c>
      <c r="AO641" s="43"/>
      <c r="AP641" s="32"/>
      <c r="AQ641" s="32"/>
      <c r="AR641" s="32">
        <v>0</v>
      </c>
      <c r="AS641" s="32"/>
      <c r="AT641" s="32">
        <v>100</v>
      </c>
      <c r="AU641" s="32"/>
      <c r="AV641" s="32"/>
      <c r="AW641" s="32"/>
      <c r="AX641" s="32"/>
      <c r="AY641" s="32"/>
      <c r="AZ641" s="32"/>
      <c r="BA641" s="32"/>
      <c r="BB641" s="32"/>
      <c r="BC641" s="32"/>
      <c r="BD641" s="32"/>
      <c r="BE641" s="39"/>
      <c r="BF641" s="40">
        <v>0</v>
      </c>
      <c r="BG641" s="40">
        <v>8900</v>
      </c>
      <c r="BH641" s="40">
        <f t="shared" si="28"/>
        <v>1958000</v>
      </c>
      <c r="BI641" s="41"/>
      <c r="BJ641" s="315" t="s">
        <v>6039</v>
      </c>
      <c r="BK641" s="42"/>
    </row>
    <row r="642" spans="1:63" ht="33" customHeight="1">
      <c r="A642" s="28">
        <v>633</v>
      </c>
      <c r="B642" s="63" t="s">
        <v>6052</v>
      </c>
      <c r="C642" s="29" t="s">
        <v>2609</v>
      </c>
      <c r="D642" s="29"/>
      <c r="E642" s="29"/>
      <c r="F642" s="29" t="s">
        <v>2610</v>
      </c>
      <c r="G642" s="29"/>
      <c r="H642" s="30"/>
      <c r="I642" s="28" t="s">
        <v>731</v>
      </c>
      <c r="J642" s="28"/>
      <c r="K642" s="28"/>
      <c r="L642" s="31">
        <v>0</v>
      </c>
      <c r="M642" s="31">
        <v>0</v>
      </c>
      <c r="N642" s="32"/>
      <c r="O642" s="32">
        <v>0</v>
      </c>
      <c r="P642" s="32">
        <f t="shared" si="30"/>
        <v>0</v>
      </c>
      <c r="Q642" s="33"/>
      <c r="R642" s="34">
        <f t="shared" si="29"/>
        <v>200</v>
      </c>
      <c r="S642" s="32"/>
      <c r="T642" s="32"/>
      <c r="U642" s="32"/>
      <c r="V642" s="32"/>
      <c r="W642" s="32"/>
      <c r="X642" s="32"/>
      <c r="Y642" s="32"/>
      <c r="Z642" s="43"/>
      <c r="AA642" s="32"/>
      <c r="AB642" s="32"/>
      <c r="AC642" s="44"/>
      <c r="AD642" s="32"/>
      <c r="AE642" s="32"/>
      <c r="AF642" s="32"/>
      <c r="AG642" s="32"/>
      <c r="AH642" s="32"/>
      <c r="AI642" s="32"/>
      <c r="AJ642" s="32"/>
      <c r="AK642" s="32">
        <v>100</v>
      </c>
      <c r="AL642" s="32"/>
      <c r="AM642" s="32">
        <v>100</v>
      </c>
      <c r="AN642" s="32">
        <v>0</v>
      </c>
      <c r="AO642" s="43"/>
      <c r="AP642" s="32"/>
      <c r="AQ642" s="32"/>
      <c r="AR642" s="32">
        <v>0</v>
      </c>
      <c r="AS642" s="32"/>
      <c r="AT642" s="32"/>
      <c r="AU642" s="32"/>
      <c r="AV642" s="32"/>
      <c r="AW642" s="32"/>
      <c r="AX642" s="32"/>
      <c r="AY642" s="32"/>
      <c r="AZ642" s="32"/>
      <c r="BA642" s="32"/>
      <c r="BB642" s="32"/>
      <c r="BC642" s="32"/>
      <c r="BD642" s="32"/>
      <c r="BE642" s="39"/>
      <c r="BF642" s="40">
        <v>0</v>
      </c>
      <c r="BG642" s="40">
        <v>12600</v>
      </c>
      <c r="BH642" s="40">
        <f t="shared" si="28"/>
        <v>2520000</v>
      </c>
      <c r="BI642" s="41"/>
      <c r="BJ642" s="315" t="s">
        <v>6039</v>
      </c>
      <c r="BK642" s="42"/>
    </row>
    <row r="643" spans="1:63" ht="114" customHeight="1">
      <c r="A643" s="28">
        <v>634</v>
      </c>
      <c r="B643" s="63" t="s">
        <v>6053</v>
      </c>
      <c r="C643" s="29" t="s">
        <v>2611</v>
      </c>
      <c r="D643" s="29"/>
      <c r="E643" s="29"/>
      <c r="F643" s="29" t="s">
        <v>2612</v>
      </c>
      <c r="G643" s="29"/>
      <c r="H643" s="30"/>
      <c r="I643" s="28" t="s">
        <v>731</v>
      </c>
      <c r="J643" s="28"/>
      <c r="K643" s="28"/>
      <c r="L643" s="31">
        <v>10</v>
      </c>
      <c r="M643" s="31">
        <v>36</v>
      </c>
      <c r="N643" s="32"/>
      <c r="O643" s="32">
        <v>0</v>
      </c>
      <c r="P643" s="32">
        <f t="shared" si="30"/>
        <v>0</v>
      </c>
      <c r="Q643" s="33"/>
      <c r="R643" s="34">
        <f t="shared" si="29"/>
        <v>70</v>
      </c>
      <c r="S643" s="32"/>
      <c r="T643" s="32"/>
      <c r="U643" s="32"/>
      <c r="V643" s="32"/>
      <c r="W643" s="32"/>
      <c r="X643" s="32"/>
      <c r="Y643" s="32"/>
      <c r="Z643" s="43"/>
      <c r="AA643" s="32"/>
      <c r="AB643" s="32"/>
      <c r="AC643" s="44"/>
      <c r="AD643" s="32"/>
      <c r="AE643" s="32"/>
      <c r="AF643" s="32"/>
      <c r="AG643" s="32"/>
      <c r="AH643" s="32"/>
      <c r="AI643" s="32"/>
      <c r="AJ643" s="32"/>
      <c r="AK643" s="32"/>
      <c r="AL643" s="32"/>
      <c r="AM643" s="32">
        <v>70</v>
      </c>
      <c r="AN643" s="32">
        <v>0</v>
      </c>
      <c r="AO643" s="43"/>
      <c r="AP643" s="32"/>
      <c r="AQ643" s="32"/>
      <c r="AR643" s="32">
        <v>0</v>
      </c>
      <c r="AS643" s="32"/>
      <c r="AT643" s="32"/>
      <c r="AU643" s="32"/>
      <c r="AV643" s="32"/>
      <c r="AW643" s="32"/>
      <c r="AX643" s="32"/>
      <c r="AY643" s="32"/>
      <c r="AZ643" s="32"/>
      <c r="BA643" s="32"/>
      <c r="BB643" s="32"/>
      <c r="BC643" s="32"/>
      <c r="BD643" s="32"/>
      <c r="BE643" s="39"/>
      <c r="BF643" s="40">
        <v>0</v>
      </c>
      <c r="BG643" s="40">
        <v>124950</v>
      </c>
      <c r="BH643" s="40">
        <f t="shared" si="28"/>
        <v>8746500</v>
      </c>
      <c r="BI643" s="41"/>
      <c r="BJ643" s="315" t="s">
        <v>6039</v>
      </c>
      <c r="BK643" s="42"/>
    </row>
    <row r="644" spans="1:63" ht="119.25" customHeight="1">
      <c r="A644" s="28">
        <v>635</v>
      </c>
      <c r="B644" s="63" t="s">
        <v>6054</v>
      </c>
      <c r="C644" s="29" t="s">
        <v>2613</v>
      </c>
      <c r="D644" s="29"/>
      <c r="E644" s="29"/>
      <c r="F644" s="29" t="s">
        <v>2614</v>
      </c>
      <c r="G644" s="29"/>
      <c r="H644" s="30"/>
      <c r="I644" s="28" t="s">
        <v>731</v>
      </c>
      <c r="J644" s="28"/>
      <c r="K644" s="28"/>
      <c r="L644" s="31"/>
      <c r="M644" s="31"/>
      <c r="N644" s="32"/>
      <c r="O644" s="32">
        <v>0</v>
      </c>
      <c r="P644" s="32">
        <f t="shared" si="30"/>
        <v>0</v>
      </c>
      <c r="Q644" s="33"/>
      <c r="R644" s="34">
        <f t="shared" si="29"/>
        <v>0</v>
      </c>
      <c r="S644" s="32"/>
      <c r="T644" s="32"/>
      <c r="U644" s="32"/>
      <c r="V644" s="32"/>
      <c r="W644" s="32"/>
      <c r="X644" s="32"/>
      <c r="Y644" s="32"/>
      <c r="Z644" s="43"/>
      <c r="AA644" s="32"/>
      <c r="AB644" s="32"/>
      <c r="AC644" s="44"/>
      <c r="AD644" s="32"/>
      <c r="AE644" s="32"/>
      <c r="AF644" s="32"/>
      <c r="AG644" s="32"/>
      <c r="AH644" s="32"/>
      <c r="AI644" s="32"/>
      <c r="AJ644" s="32"/>
      <c r="AK644" s="32"/>
      <c r="AL644" s="32"/>
      <c r="AM644" s="32"/>
      <c r="AN644" s="32">
        <v>0</v>
      </c>
      <c r="AO644" s="43"/>
      <c r="AP644" s="32"/>
      <c r="AQ644" s="32"/>
      <c r="AR644" s="32">
        <v>0</v>
      </c>
      <c r="AS644" s="32"/>
      <c r="AT644" s="32"/>
      <c r="AU644" s="32"/>
      <c r="AV644" s="32"/>
      <c r="AW644" s="32"/>
      <c r="AX644" s="32"/>
      <c r="AY644" s="32"/>
      <c r="AZ644" s="32"/>
      <c r="BA644" s="32"/>
      <c r="BB644" s="32"/>
      <c r="BC644" s="32"/>
      <c r="BD644" s="32"/>
      <c r="BE644" s="39"/>
      <c r="BF644" s="40">
        <v>0</v>
      </c>
      <c r="BG644" s="40">
        <v>0</v>
      </c>
      <c r="BH644" s="40">
        <f t="shared" si="28"/>
        <v>0</v>
      </c>
      <c r="BI644" s="41"/>
      <c r="BJ644" s="42"/>
      <c r="BK644" s="42"/>
    </row>
    <row r="645" spans="1:63" ht="99" customHeight="1">
      <c r="A645" s="28">
        <v>636</v>
      </c>
      <c r="B645" s="63" t="s">
        <v>6055</v>
      </c>
      <c r="C645" s="29" t="s">
        <v>2615</v>
      </c>
      <c r="D645" s="29"/>
      <c r="E645" s="29"/>
      <c r="F645" s="29" t="s">
        <v>2616</v>
      </c>
      <c r="G645" s="29"/>
      <c r="H645" s="30"/>
      <c r="I645" s="28" t="s">
        <v>731</v>
      </c>
      <c r="J645" s="28"/>
      <c r="K645" s="28"/>
      <c r="L645" s="31"/>
      <c r="M645" s="31"/>
      <c r="N645" s="32"/>
      <c r="O645" s="32">
        <v>0</v>
      </c>
      <c r="P645" s="32">
        <f t="shared" si="30"/>
        <v>0</v>
      </c>
      <c r="Q645" s="33"/>
      <c r="R645" s="34">
        <f t="shared" si="29"/>
        <v>0</v>
      </c>
      <c r="S645" s="32"/>
      <c r="T645" s="32"/>
      <c r="U645" s="32"/>
      <c r="V645" s="32"/>
      <c r="W645" s="32"/>
      <c r="X645" s="32"/>
      <c r="Y645" s="32"/>
      <c r="Z645" s="43"/>
      <c r="AA645" s="32"/>
      <c r="AB645" s="32"/>
      <c r="AC645" s="44"/>
      <c r="AD645" s="32"/>
      <c r="AE645" s="32"/>
      <c r="AF645" s="32"/>
      <c r="AG645" s="32"/>
      <c r="AH645" s="32"/>
      <c r="AI645" s="32"/>
      <c r="AJ645" s="32"/>
      <c r="AK645" s="32"/>
      <c r="AL645" s="32"/>
      <c r="AM645" s="32"/>
      <c r="AN645" s="32">
        <v>0</v>
      </c>
      <c r="AO645" s="43"/>
      <c r="AP645" s="32"/>
      <c r="AQ645" s="32"/>
      <c r="AR645" s="32">
        <v>0</v>
      </c>
      <c r="AS645" s="32"/>
      <c r="AT645" s="32"/>
      <c r="AU645" s="32"/>
      <c r="AV645" s="32"/>
      <c r="AW645" s="32"/>
      <c r="AX645" s="32"/>
      <c r="AY645" s="32"/>
      <c r="AZ645" s="32"/>
      <c r="BA645" s="32"/>
      <c r="BB645" s="32"/>
      <c r="BC645" s="32"/>
      <c r="BD645" s="32"/>
      <c r="BE645" s="39"/>
      <c r="BF645" s="40">
        <v>0</v>
      </c>
      <c r="BG645" s="40">
        <v>0</v>
      </c>
      <c r="BH645" s="40">
        <f t="shared" si="28"/>
        <v>0</v>
      </c>
      <c r="BI645" s="41"/>
      <c r="BJ645" s="42"/>
      <c r="BK645" s="42"/>
    </row>
    <row r="646" spans="1:63" ht="66" customHeight="1">
      <c r="A646" s="28">
        <v>637</v>
      </c>
      <c r="B646" s="63" t="s">
        <v>6056</v>
      </c>
      <c r="C646" s="29" t="s">
        <v>2617</v>
      </c>
      <c r="D646" s="29"/>
      <c r="E646" s="29"/>
      <c r="F646" s="29" t="s">
        <v>2618</v>
      </c>
      <c r="G646" s="29"/>
      <c r="H646" s="30"/>
      <c r="I646" s="28" t="s">
        <v>731</v>
      </c>
      <c r="J646" s="28"/>
      <c r="K646" s="28"/>
      <c r="L646" s="31"/>
      <c r="M646" s="31"/>
      <c r="N646" s="32"/>
      <c r="O646" s="32">
        <v>0</v>
      </c>
      <c r="P646" s="32">
        <f t="shared" si="30"/>
        <v>0</v>
      </c>
      <c r="Q646" s="33"/>
      <c r="R646" s="34">
        <f t="shared" si="29"/>
        <v>0</v>
      </c>
      <c r="S646" s="32"/>
      <c r="T646" s="32"/>
      <c r="U646" s="32"/>
      <c r="V646" s="32"/>
      <c r="W646" s="32"/>
      <c r="X646" s="32"/>
      <c r="Y646" s="32"/>
      <c r="Z646" s="43"/>
      <c r="AA646" s="32"/>
      <c r="AB646" s="32"/>
      <c r="AC646" s="44"/>
      <c r="AD646" s="32"/>
      <c r="AE646" s="32"/>
      <c r="AF646" s="32"/>
      <c r="AG646" s="32"/>
      <c r="AH646" s="32"/>
      <c r="AI646" s="32"/>
      <c r="AJ646" s="32"/>
      <c r="AK646" s="32"/>
      <c r="AL646" s="32"/>
      <c r="AM646" s="32"/>
      <c r="AN646" s="32">
        <v>0</v>
      </c>
      <c r="AO646" s="43"/>
      <c r="AP646" s="32"/>
      <c r="AQ646" s="32"/>
      <c r="AR646" s="32">
        <v>0</v>
      </c>
      <c r="AS646" s="32"/>
      <c r="AT646" s="32"/>
      <c r="AU646" s="32"/>
      <c r="AV646" s="32"/>
      <c r="AW646" s="32"/>
      <c r="AX646" s="32"/>
      <c r="AY646" s="32"/>
      <c r="AZ646" s="32"/>
      <c r="BA646" s="32"/>
      <c r="BB646" s="32"/>
      <c r="BC646" s="32"/>
      <c r="BD646" s="32"/>
      <c r="BE646" s="39"/>
      <c r="BF646" s="40">
        <v>0</v>
      </c>
      <c r="BG646" s="40">
        <v>0</v>
      </c>
      <c r="BH646" s="40">
        <f t="shared" si="28"/>
        <v>0</v>
      </c>
      <c r="BI646" s="41"/>
      <c r="BJ646" s="42"/>
      <c r="BK646" s="42"/>
    </row>
    <row r="647" spans="1:63" ht="33" customHeight="1">
      <c r="A647" s="28">
        <v>638</v>
      </c>
      <c r="B647" s="63" t="s">
        <v>6057</v>
      </c>
      <c r="C647" s="29" t="s">
        <v>2619</v>
      </c>
      <c r="D647" s="29"/>
      <c r="E647" s="29"/>
      <c r="F647" s="29" t="s">
        <v>2620</v>
      </c>
      <c r="G647" s="29"/>
      <c r="H647" s="30"/>
      <c r="I647" s="28" t="s">
        <v>731</v>
      </c>
      <c r="J647" s="28"/>
      <c r="K647" s="28"/>
      <c r="L647" s="31"/>
      <c r="M647" s="31"/>
      <c r="N647" s="32"/>
      <c r="O647" s="32">
        <v>0</v>
      </c>
      <c r="P647" s="32">
        <f t="shared" si="30"/>
        <v>0</v>
      </c>
      <c r="Q647" s="33"/>
      <c r="R647" s="34">
        <f t="shared" si="29"/>
        <v>100</v>
      </c>
      <c r="S647" s="32"/>
      <c r="T647" s="32"/>
      <c r="U647" s="32"/>
      <c r="V647" s="32"/>
      <c r="W647" s="32"/>
      <c r="X647" s="32"/>
      <c r="Y647" s="32"/>
      <c r="Z647" s="43"/>
      <c r="AA647" s="32"/>
      <c r="AB647" s="32"/>
      <c r="AC647" s="78">
        <v>100</v>
      </c>
      <c r="AD647" s="32"/>
      <c r="AE647" s="32"/>
      <c r="AF647" s="32"/>
      <c r="AG647" s="32"/>
      <c r="AH647" s="32"/>
      <c r="AI647" s="32"/>
      <c r="AJ647" s="32"/>
      <c r="AK647" s="32"/>
      <c r="AL647" s="32"/>
      <c r="AM647" s="32"/>
      <c r="AN647" s="32">
        <v>0</v>
      </c>
      <c r="AO647" s="43"/>
      <c r="AP647" s="32"/>
      <c r="AQ647" s="32"/>
      <c r="AR647" s="32">
        <v>0</v>
      </c>
      <c r="AS647" s="32"/>
      <c r="AT647" s="32"/>
      <c r="AU647" s="32"/>
      <c r="AV647" s="32"/>
      <c r="AW647" s="32"/>
      <c r="AX647" s="32"/>
      <c r="AY647" s="32"/>
      <c r="AZ647" s="32"/>
      <c r="BA647" s="32"/>
      <c r="BB647" s="32"/>
      <c r="BC647" s="32"/>
      <c r="BD647" s="32"/>
      <c r="BE647" s="39"/>
      <c r="BF647" s="40">
        <v>0</v>
      </c>
      <c r="BG647" s="40">
        <v>0</v>
      </c>
      <c r="BH647" s="40">
        <f t="shared" si="28"/>
        <v>0</v>
      </c>
      <c r="BI647" s="41"/>
      <c r="BJ647" s="315" t="s">
        <v>6039</v>
      </c>
      <c r="BK647" s="42"/>
    </row>
    <row r="648" spans="1:63" ht="115.5" customHeight="1">
      <c r="A648" s="28">
        <v>639</v>
      </c>
      <c r="B648" s="63" t="s">
        <v>6058</v>
      </c>
      <c r="C648" s="29" t="s">
        <v>2621</v>
      </c>
      <c r="D648" s="29"/>
      <c r="E648" s="29"/>
      <c r="F648" s="29" t="s">
        <v>2622</v>
      </c>
      <c r="G648" s="29"/>
      <c r="H648" s="30"/>
      <c r="I648" s="28" t="s">
        <v>731</v>
      </c>
      <c r="J648" s="28"/>
      <c r="K648" s="28"/>
      <c r="L648" s="31"/>
      <c r="M648" s="31"/>
      <c r="N648" s="32"/>
      <c r="O648" s="32">
        <v>0</v>
      </c>
      <c r="P648" s="32">
        <f t="shared" si="30"/>
        <v>0</v>
      </c>
      <c r="Q648" s="33"/>
      <c r="R648" s="34">
        <f t="shared" si="29"/>
        <v>0</v>
      </c>
      <c r="S648" s="32"/>
      <c r="T648" s="32"/>
      <c r="U648" s="32"/>
      <c r="V648" s="32"/>
      <c r="W648" s="32"/>
      <c r="X648" s="32"/>
      <c r="Y648" s="32"/>
      <c r="Z648" s="43"/>
      <c r="AA648" s="32"/>
      <c r="AB648" s="32"/>
      <c r="AC648" s="44"/>
      <c r="AD648" s="32"/>
      <c r="AE648" s="32"/>
      <c r="AF648" s="32"/>
      <c r="AG648" s="32"/>
      <c r="AH648" s="32"/>
      <c r="AI648" s="32"/>
      <c r="AJ648" s="32"/>
      <c r="AK648" s="32"/>
      <c r="AL648" s="32"/>
      <c r="AM648" s="32"/>
      <c r="AN648" s="32">
        <v>0</v>
      </c>
      <c r="AO648" s="43"/>
      <c r="AP648" s="32"/>
      <c r="AQ648" s="32"/>
      <c r="AR648" s="32">
        <v>0</v>
      </c>
      <c r="AS648" s="32"/>
      <c r="AT648" s="32"/>
      <c r="AU648" s="32"/>
      <c r="AV648" s="32"/>
      <c r="AW648" s="32"/>
      <c r="AX648" s="32"/>
      <c r="AY648" s="32"/>
      <c r="AZ648" s="32"/>
      <c r="BA648" s="32"/>
      <c r="BB648" s="32"/>
      <c r="BC648" s="32"/>
      <c r="BD648" s="32"/>
      <c r="BE648" s="39"/>
      <c r="BF648" s="40">
        <v>0</v>
      </c>
      <c r="BG648" s="40">
        <v>0</v>
      </c>
      <c r="BH648" s="40">
        <f t="shared" si="28"/>
        <v>0</v>
      </c>
      <c r="BI648" s="41"/>
      <c r="BJ648" s="42"/>
      <c r="BK648" s="42"/>
    </row>
    <row r="649" spans="1:63" ht="148.5" customHeight="1">
      <c r="A649" s="28">
        <v>640</v>
      </c>
      <c r="B649" s="63" t="s">
        <v>6059</v>
      </c>
      <c r="C649" s="29" t="s">
        <v>2623</v>
      </c>
      <c r="D649" s="29"/>
      <c r="E649" s="29"/>
      <c r="F649" s="29" t="s">
        <v>2624</v>
      </c>
      <c r="G649" s="29"/>
      <c r="H649" s="30"/>
      <c r="I649" s="28" t="s">
        <v>731</v>
      </c>
      <c r="J649" s="28"/>
      <c r="K649" s="28"/>
      <c r="L649" s="31"/>
      <c r="M649" s="31"/>
      <c r="N649" s="32"/>
      <c r="O649" s="32">
        <v>0</v>
      </c>
      <c r="P649" s="32">
        <f t="shared" si="30"/>
        <v>0</v>
      </c>
      <c r="Q649" s="33"/>
      <c r="R649" s="34">
        <f t="shared" si="29"/>
        <v>0</v>
      </c>
      <c r="S649" s="32"/>
      <c r="T649" s="32"/>
      <c r="U649" s="32"/>
      <c r="V649" s="32"/>
      <c r="W649" s="32"/>
      <c r="X649" s="32"/>
      <c r="Y649" s="32"/>
      <c r="Z649" s="43"/>
      <c r="AA649" s="32"/>
      <c r="AB649" s="32"/>
      <c r="AC649" s="44"/>
      <c r="AD649" s="32"/>
      <c r="AE649" s="32"/>
      <c r="AF649" s="32"/>
      <c r="AG649" s="32"/>
      <c r="AH649" s="32"/>
      <c r="AI649" s="32"/>
      <c r="AJ649" s="32"/>
      <c r="AK649" s="32"/>
      <c r="AL649" s="32"/>
      <c r="AM649" s="32"/>
      <c r="AN649" s="32">
        <v>0</v>
      </c>
      <c r="AO649" s="43"/>
      <c r="AP649" s="32"/>
      <c r="AQ649" s="32"/>
      <c r="AR649" s="32">
        <v>0</v>
      </c>
      <c r="AS649" s="32"/>
      <c r="AT649" s="32"/>
      <c r="AU649" s="32"/>
      <c r="AV649" s="32"/>
      <c r="AW649" s="32"/>
      <c r="AX649" s="32"/>
      <c r="AY649" s="32"/>
      <c r="AZ649" s="32"/>
      <c r="BA649" s="32"/>
      <c r="BB649" s="32"/>
      <c r="BC649" s="32"/>
      <c r="BD649" s="32"/>
      <c r="BE649" s="39"/>
      <c r="BF649" s="40">
        <v>0</v>
      </c>
      <c r="BG649" s="40">
        <v>0</v>
      </c>
      <c r="BH649" s="40">
        <f t="shared" si="28"/>
        <v>0</v>
      </c>
      <c r="BI649" s="41"/>
      <c r="BJ649" s="42"/>
      <c r="BK649" s="42"/>
    </row>
    <row r="650" spans="1:63" ht="49.5" customHeight="1">
      <c r="A650" s="28">
        <v>641</v>
      </c>
      <c r="B650" s="63" t="s">
        <v>6060</v>
      </c>
      <c r="C650" s="29" t="s">
        <v>1121</v>
      </c>
      <c r="D650" s="29"/>
      <c r="E650" s="29"/>
      <c r="F650" s="29" t="s">
        <v>1123</v>
      </c>
      <c r="G650" s="29"/>
      <c r="H650" s="30"/>
      <c r="I650" s="28" t="s">
        <v>1115</v>
      </c>
      <c r="J650" s="28"/>
      <c r="K650" s="28"/>
      <c r="L650" s="31"/>
      <c r="M650" s="31"/>
      <c r="N650" s="32"/>
      <c r="O650" s="32">
        <v>6</v>
      </c>
      <c r="P650" s="32">
        <f t="shared" si="30"/>
        <v>6</v>
      </c>
      <c r="Q650" s="33"/>
      <c r="R650" s="34">
        <f t="shared" si="29"/>
        <v>0</v>
      </c>
      <c r="S650" s="32"/>
      <c r="T650" s="32"/>
      <c r="U650" s="32"/>
      <c r="V650" s="32"/>
      <c r="W650" s="32"/>
      <c r="X650" s="32"/>
      <c r="Y650" s="32"/>
      <c r="Z650" s="43"/>
      <c r="AA650" s="32"/>
      <c r="AB650" s="32"/>
      <c r="AC650" s="44"/>
      <c r="AD650" s="32"/>
      <c r="AE650" s="32"/>
      <c r="AF650" s="32"/>
      <c r="AG650" s="32"/>
      <c r="AH650" s="32"/>
      <c r="AI650" s="32"/>
      <c r="AJ650" s="32"/>
      <c r="AK650" s="32"/>
      <c r="AL650" s="32"/>
      <c r="AM650" s="32"/>
      <c r="AN650" s="32">
        <v>0</v>
      </c>
      <c r="AO650" s="43"/>
      <c r="AP650" s="32"/>
      <c r="AQ650" s="32"/>
      <c r="AR650" s="32">
        <v>0</v>
      </c>
      <c r="AS650" s="32"/>
      <c r="AT650" s="32"/>
      <c r="AU650" s="32"/>
      <c r="AV650" s="32"/>
      <c r="AW650" s="32"/>
      <c r="AX650" s="32"/>
      <c r="AY650" s="32"/>
      <c r="AZ650" s="32"/>
      <c r="BA650" s="32"/>
      <c r="BB650" s="32"/>
      <c r="BC650" s="32"/>
      <c r="BD650" s="32"/>
      <c r="BE650" s="39"/>
      <c r="BF650" s="40">
        <v>0</v>
      </c>
      <c r="BG650" s="40">
        <v>0</v>
      </c>
      <c r="BH650" s="40">
        <f t="shared" ref="BH650:BH713" si="31">+BG650*R650</f>
        <v>0</v>
      </c>
      <c r="BI650" s="41"/>
      <c r="BJ650" s="42"/>
      <c r="BK650" s="42"/>
    </row>
    <row r="651" spans="1:63" ht="66" customHeight="1">
      <c r="A651" s="28">
        <v>642</v>
      </c>
      <c r="B651" s="63" t="s">
        <v>6061</v>
      </c>
      <c r="C651" s="29" t="s">
        <v>1235</v>
      </c>
      <c r="D651" s="29"/>
      <c r="E651" s="29"/>
      <c r="F651" s="29" t="s">
        <v>2625</v>
      </c>
      <c r="G651" s="29"/>
      <c r="H651" s="30"/>
      <c r="I651" s="28" t="s">
        <v>1237</v>
      </c>
      <c r="J651" s="28"/>
      <c r="K651" s="28"/>
      <c r="L651" s="31"/>
      <c r="M651" s="31"/>
      <c r="N651" s="32"/>
      <c r="O651" s="32"/>
      <c r="P651" s="32">
        <f t="shared" si="30"/>
        <v>0</v>
      </c>
      <c r="Q651" s="33"/>
      <c r="R651" s="34">
        <f t="shared" ref="R651:R713" si="32">SUM(S651:BD651)</f>
        <v>11</v>
      </c>
      <c r="S651" s="32"/>
      <c r="T651" s="32"/>
      <c r="U651" s="32"/>
      <c r="V651" s="32"/>
      <c r="W651" s="32"/>
      <c r="X651" s="32"/>
      <c r="Y651" s="32"/>
      <c r="Z651" s="43"/>
      <c r="AA651" s="32"/>
      <c r="AB651" s="32"/>
      <c r="AC651" s="44"/>
      <c r="AD651" s="32"/>
      <c r="AE651" s="32"/>
      <c r="AF651" s="32">
        <v>10</v>
      </c>
      <c r="AG651" s="32"/>
      <c r="AH651" s="32"/>
      <c r="AI651" s="32"/>
      <c r="AJ651" s="32"/>
      <c r="AK651" s="32"/>
      <c r="AL651" s="32"/>
      <c r="AM651" s="32"/>
      <c r="AN651" s="32">
        <v>0</v>
      </c>
      <c r="AO651" s="43"/>
      <c r="AP651" s="32"/>
      <c r="AQ651" s="32"/>
      <c r="AR651" s="32">
        <v>0</v>
      </c>
      <c r="AS651" s="32"/>
      <c r="AT651" s="32"/>
      <c r="AU651" s="32"/>
      <c r="AV651" s="32"/>
      <c r="AW651" s="32"/>
      <c r="AX651" s="32"/>
      <c r="AY651" s="37">
        <v>1</v>
      </c>
      <c r="AZ651" s="32"/>
      <c r="BA651" s="32"/>
      <c r="BB651" s="32"/>
      <c r="BC651" s="32"/>
      <c r="BD651" s="32"/>
      <c r="BE651" s="39"/>
      <c r="BF651" s="40">
        <v>0</v>
      </c>
      <c r="BG651" s="40">
        <v>0</v>
      </c>
      <c r="BH651" s="40">
        <f t="shared" si="31"/>
        <v>0</v>
      </c>
      <c r="BI651" s="41"/>
      <c r="BJ651" s="315" t="s">
        <v>6326</v>
      </c>
      <c r="BK651" s="42"/>
    </row>
    <row r="652" spans="1:63" ht="82.5" customHeight="1">
      <c r="A652" s="28">
        <v>643</v>
      </c>
      <c r="B652" s="63" t="s">
        <v>6062</v>
      </c>
      <c r="C652" s="29" t="s">
        <v>2626</v>
      </c>
      <c r="D652" s="29"/>
      <c r="E652" s="29"/>
      <c r="F652" s="29" t="s">
        <v>2627</v>
      </c>
      <c r="G652" s="29"/>
      <c r="H652" s="30"/>
      <c r="I652" s="28" t="s">
        <v>1304</v>
      </c>
      <c r="J652" s="28"/>
      <c r="K652" s="28"/>
      <c r="L652" s="31"/>
      <c r="M652" s="31"/>
      <c r="N652" s="32"/>
      <c r="O652" s="32">
        <v>0</v>
      </c>
      <c r="P652" s="32">
        <f t="shared" si="30"/>
        <v>0</v>
      </c>
      <c r="Q652" s="33"/>
      <c r="R652" s="34">
        <f t="shared" si="32"/>
        <v>220</v>
      </c>
      <c r="S652" s="32"/>
      <c r="T652" s="32"/>
      <c r="U652" s="32"/>
      <c r="V652" s="32"/>
      <c r="W652" s="32"/>
      <c r="X652" s="32"/>
      <c r="Y652" s="32"/>
      <c r="Z652" s="43"/>
      <c r="AA652" s="32"/>
      <c r="AB652" s="32"/>
      <c r="AC652" s="44"/>
      <c r="AD652" s="32">
        <v>50</v>
      </c>
      <c r="AE652" s="32">
        <v>20</v>
      </c>
      <c r="AF652" s="32"/>
      <c r="AG652" s="32"/>
      <c r="AH652" s="32"/>
      <c r="AI652" s="32">
        <v>150</v>
      </c>
      <c r="AJ652" s="32"/>
      <c r="AK652" s="32"/>
      <c r="AL652" s="32"/>
      <c r="AM652" s="32"/>
      <c r="AN652" s="32">
        <v>0</v>
      </c>
      <c r="AO652" s="43"/>
      <c r="AP652" s="32"/>
      <c r="AQ652" s="32"/>
      <c r="AR652" s="32">
        <v>0</v>
      </c>
      <c r="AS652" s="32"/>
      <c r="AT652" s="32"/>
      <c r="AU652" s="32"/>
      <c r="AV652" s="32"/>
      <c r="AW652" s="32"/>
      <c r="AX652" s="32"/>
      <c r="AY652" s="32"/>
      <c r="AZ652" s="32"/>
      <c r="BA652" s="32"/>
      <c r="BB652" s="32"/>
      <c r="BC652" s="32"/>
      <c r="BD652" s="32"/>
      <c r="BE652" s="39" t="s">
        <v>85</v>
      </c>
      <c r="BF652" s="40">
        <v>0</v>
      </c>
      <c r="BG652" s="40">
        <v>0</v>
      </c>
      <c r="BH652" s="40">
        <f t="shared" si="31"/>
        <v>0</v>
      </c>
      <c r="BI652" s="41"/>
      <c r="BJ652" s="42" t="s">
        <v>6039</v>
      </c>
      <c r="BK652" s="42"/>
    </row>
    <row r="653" spans="1:63" ht="66" customHeight="1">
      <c r="A653" s="28">
        <v>644</v>
      </c>
      <c r="B653" s="63" t="s">
        <v>6063</v>
      </c>
      <c r="C653" s="29" t="s">
        <v>2628</v>
      </c>
      <c r="D653" s="29"/>
      <c r="E653" s="29"/>
      <c r="F653" s="29" t="s">
        <v>2629</v>
      </c>
      <c r="G653" s="29"/>
      <c r="H653" s="30"/>
      <c r="I653" s="28" t="s">
        <v>1448</v>
      </c>
      <c r="J653" s="28"/>
      <c r="K653" s="28"/>
      <c r="L653" s="31"/>
      <c r="M653" s="31"/>
      <c r="N653" s="32"/>
      <c r="O653" s="32">
        <v>0</v>
      </c>
      <c r="P653" s="32">
        <f t="shared" si="30"/>
        <v>0</v>
      </c>
      <c r="Q653" s="33"/>
      <c r="R653" s="34">
        <f t="shared" si="32"/>
        <v>70</v>
      </c>
      <c r="S653" s="32"/>
      <c r="T653" s="32"/>
      <c r="U653" s="32"/>
      <c r="V653" s="32"/>
      <c r="W653" s="32"/>
      <c r="X653" s="32"/>
      <c r="Y653" s="32"/>
      <c r="Z653" s="43"/>
      <c r="AA653" s="32"/>
      <c r="AB653" s="32"/>
      <c r="AC653" s="44"/>
      <c r="AD653" s="32"/>
      <c r="AE653" s="32"/>
      <c r="AF653" s="32"/>
      <c r="AG653" s="32"/>
      <c r="AH653" s="32"/>
      <c r="AI653" s="32"/>
      <c r="AJ653" s="32"/>
      <c r="AK653" s="32"/>
      <c r="AL653" s="32"/>
      <c r="AM653" s="32"/>
      <c r="AN653" s="32">
        <v>0</v>
      </c>
      <c r="AO653" s="43"/>
      <c r="AP653" s="32"/>
      <c r="AQ653" s="32"/>
      <c r="AR653" s="32">
        <v>0</v>
      </c>
      <c r="AS653" s="32">
        <v>20</v>
      </c>
      <c r="AT653" s="32"/>
      <c r="AU653" s="32">
        <v>50</v>
      </c>
      <c r="AV653" s="32"/>
      <c r="AW653" s="32"/>
      <c r="AX653" s="32"/>
      <c r="AY653" s="32"/>
      <c r="AZ653" s="32"/>
      <c r="BA653" s="32"/>
      <c r="BB653" s="32"/>
      <c r="BC653" s="32"/>
      <c r="BD653" s="32"/>
      <c r="BE653" s="39"/>
      <c r="BF653" s="40">
        <v>0</v>
      </c>
      <c r="BG653" s="40">
        <v>0</v>
      </c>
      <c r="BH653" s="40">
        <f t="shared" si="31"/>
        <v>0</v>
      </c>
      <c r="BI653" s="41"/>
      <c r="BJ653" s="315" t="s">
        <v>6327</v>
      </c>
      <c r="BK653" s="42"/>
    </row>
    <row r="654" spans="1:63" ht="99" customHeight="1">
      <c r="A654" s="28">
        <v>645</v>
      </c>
      <c r="B654" s="63" t="s">
        <v>6064</v>
      </c>
      <c r="C654" s="294" t="s">
        <v>2630</v>
      </c>
      <c r="D654" s="29"/>
      <c r="E654" s="29"/>
      <c r="F654" s="29" t="s">
        <v>2631</v>
      </c>
      <c r="G654" s="29"/>
      <c r="H654" s="30"/>
      <c r="I654" s="28" t="s">
        <v>1337</v>
      </c>
      <c r="J654" s="28"/>
      <c r="K654" s="28"/>
      <c r="L654" s="31"/>
      <c r="M654" s="31"/>
      <c r="N654" s="32"/>
      <c r="O654" s="32">
        <v>0</v>
      </c>
      <c r="P654" s="32">
        <f t="shared" si="30"/>
        <v>0</v>
      </c>
      <c r="Q654" s="33"/>
      <c r="R654" s="34">
        <f t="shared" si="32"/>
        <v>200</v>
      </c>
      <c r="S654" s="32"/>
      <c r="T654" s="32"/>
      <c r="U654" s="32"/>
      <c r="V654" s="32"/>
      <c r="W654" s="32"/>
      <c r="X654" s="32"/>
      <c r="Y654" s="32"/>
      <c r="Z654" s="43"/>
      <c r="AA654" s="32"/>
      <c r="AB654" s="32"/>
      <c r="AC654" s="44"/>
      <c r="AD654" s="32"/>
      <c r="AE654" s="32"/>
      <c r="AF654" s="32"/>
      <c r="AG654" s="32"/>
      <c r="AH654" s="32"/>
      <c r="AI654" s="32"/>
      <c r="AJ654" s="32"/>
      <c r="AK654" s="32"/>
      <c r="AL654" s="32"/>
      <c r="AM654" s="32"/>
      <c r="AN654" s="32">
        <v>0</v>
      </c>
      <c r="AO654" s="43"/>
      <c r="AP654" s="32"/>
      <c r="AQ654" s="32"/>
      <c r="AR654" s="32">
        <v>0</v>
      </c>
      <c r="AS654" s="37">
        <v>200</v>
      </c>
      <c r="AT654" s="32"/>
      <c r="AU654" s="32"/>
      <c r="AV654" s="32"/>
      <c r="AW654" s="32"/>
      <c r="AX654" s="32"/>
      <c r="AY654" s="32"/>
      <c r="AZ654" s="32"/>
      <c r="BA654" s="32"/>
      <c r="BB654" s="32"/>
      <c r="BC654" s="32"/>
      <c r="BD654" s="32"/>
      <c r="BE654" s="39"/>
      <c r="BF654" s="40">
        <v>0</v>
      </c>
      <c r="BG654" s="40">
        <v>0</v>
      </c>
      <c r="BH654" s="40">
        <f t="shared" si="31"/>
        <v>0</v>
      </c>
      <c r="BI654" s="41"/>
      <c r="BJ654" s="315" t="s">
        <v>6327</v>
      </c>
      <c r="BK654" s="42"/>
    </row>
    <row r="655" spans="1:63" ht="82.5" customHeight="1">
      <c r="A655" s="28">
        <v>646</v>
      </c>
      <c r="B655" s="63" t="s">
        <v>6065</v>
      </c>
      <c r="C655" s="29" t="s">
        <v>2632</v>
      </c>
      <c r="D655" s="29"/>
      <c r="E655" s="29"/>
      <c r="F655" s="29" t="s">
        <v>2633</v>
      </c>
      <c r="G655" s="29"/>
      <c r="H655" s="30"/>
      <c r="I655" s="28" t="s">
        <v>1337</v>
      </c>
      <c r="J655" s="28"/>
      <c r="K655" s="28"/>
      <c r="L655" s="31"/>
      <c r="M655" s="31"/>
      <c r="N655" s="32"/>
      <c r="O655" s="32">
        <v>0</v>
      </c>
      <c r="P655" s="32">
        <f t="shared" si="30"/>
        <v>0</v>
      </c>
      <c r="Q655" s="33"/>
      <c r="R655" s="34">
        <f t="shared" si="32"/>
        <v>0</v>
      </c>
      <c r="S655" s="32"/>
      <c r="T655" s="32"/>
      <c r="U655" s="32"/>
      <c r="V655" s="32"/>
      <c r="W655" s="32"/>
      <c r="X655" s="32"/>
      <c r="Y655" s="32"/>
      <c r="Z655" s="43"/>
      <c r="AA655" s="32"/>
      <c r="AB655" s="32"/>
      <c r="AC655" s="44"/>
      <c r="AD655" s="32"/>
      <c r="AE655" s="32"/>
      <c r="AF655" s="32"/>
      <c r="AG655" s="32"/>
      <c r="AH655" s="32"/>
      <c r="AI655" s="32"/>
      <c r="AJ655" s="32"/>
      <c r="AK655" s="32"/>
      <c r="AL655" s="32"/>
      <c r="AM655" s="32"/>
      <c r="AN655" s="32">
        <v>0</v>
      </c>
      <c r="AO655" s="43"/>
      <c r="AP655" s="32"/>
      <c r="AQ655" s="32"/>
      <c r="AR655" s="32">
        <v>0</v>
      </c>
      <c r="AS655" s="32"/>
      <c r="AT655" s="32"/>
      <c r="AU655" s="32"/>
      <c r="AV655" s="32"/>
      <c r="AW655" s="32"/>
      <c r="AX655" s="32"/>
      <c r="AY655" s="32"/>
      <c r="AZ655" s="32"/>
      <c r="BA655" s="32"/>
      <c r="BB655" s="32"/>
      <c r="BC655" s="32"/>
      <c r="BD655" s="32"/>
      <c r="BE655" s="39"/>
      <c r="BF655" s="40">
        <v>0</v>
      </c>
      <c r="BG655" s="40">
        <v>0</v>
      </c>
      <c r="BH655" s="40">
        <f t="shared" si="31"/>
        <v>0</v>
      </c>
      <c r="BI655" s="41"/>
      <c r="BJ655" s="42"/>
      <c r="BK655" s="42"/>
    </row>
    <row r="656" spans="1:63" ht="132" customHeight="1">
      <c r="A656" s="28">
        <v>647</v>
      </c>
      <c r="B656" s="63" t="s">
        <v>6066</v>
      </c>
      <c r="C656" s="29" t="s">
        <v>2634</v>
      </c>
      <c r="D656" s="29"/>
      <c r="E656" s="29"/>
      <c r="F656" s="29" t="s">
        <v>2635</v>
      </c>
      <c r="G656" s="29"/>
      <c r="H656" s="30"/>
      <c r="I656" s="28" t="s">
        <v>84</v>
      </c>
      <c r="J656" s="28"/>
      <c r="K656" s="28"/>
      <c r="L656" s="31"/>
      <c r="M656" s="31"/>
      <c r="N656" s="32"/>
      <c r="O656" s="32">
        <v>0</v>
      </c>
      <c r="P656" s="32">
        <f t="shared" si="30"/>
        <v>0</v>
      </c>
      <c r="Q656" s="33"/>
      <c r="R656" s="34">
        <f t="shared" si="32"/>
        <v>13460</v>
      </c>
      <c r="S656" s="32"/>
      <c r="T656" s="32"/>
      <c r="U656" s="32"/>
      <c r="V656" s="32"/>
      <c r="W656" s="32"/>
      <c r="X656" s="32"/>
      <c r="Y656" s="32"/>
      <c r="Z656" s="43"/>
      <c r="AA656" s="32"/>
      <c r="AB656" s="32"/>
      <c r="AC656" s="44"/>
      <c r="AD656" s="32">
        <v>300</v>
      </c>
      <c r="AE656" s="32"/>
      <c r="AF656" s="32"/>
      <c r="AG656" s="32"/>
      <c r="AH656" s="32"/>
      <c r="AI656" s="32"/>
      <c r="AJ656" s="32"/>
      <c r="AK656" s="32"/>
      <c r="AL656" s="32"/>
      <c r="AM656" s="32"/>
      <c r="AN656" s="32">
        <v>0</v>
      </c>
      <c r="AO656" s="114">
        <v>300</v>
      </c>
      <c r="AP656" s="32"/>
      <c r="AQ656" s="32"/>
      <c r="AR656" s="32">
        <v>0</v>
      </c>
      <c r="AS656" s="32">
        <v>10800</v>
      </c>
      <c r="AT656" s="32"/>
      <c r="AU656" s="32">
        <v>500</v>
      </c>
      <c r="AV656" s="32">
        <v>1500</v>
      </c>
      <c r="AW656" s="32"/>
      <c r="AX656" s="32"/>
      <c r="AY656" s="37">
        <v>30</v>
      </c>
      <c r="AZ656" s="32"/>
      <c r="BA656" s="32"/>
      <c r="BB656" s="32"/>
      <c r="BC656" s="32"/>
      <c r="BD656" s="32">
        <v>30</v>
      </c>
      <c r="BE656" s="39"/>
      <c r="BF656" s="40">
        <v>0</v>
      </c>
      <c r="BG656" s="40">
        <v>0</v>
      </c>
      <c r="BH656" s="40">
        <f t="shared" si="31"/>
        <v>0</v>
      </c>
      <c r="BI656" s="41"/>
      <c r="BJ656" s="315" t="s">
        <v>6039</v>
      </c>
      <c r="BK656" s="42"/>
    </row>
    <row r="657" spans="1:63" ht="16.5" customHeight="1">
      <c r="A657" s="28">
        <v>648</v>
      </c>
      <c r="B657" s="63" t="s">
        <v>6067</v>
      </c>
      <c r="C657" s="29" t="s">
        <v>2636</v>
      </c>
      <c r="D657" s="29"/>
      <c r="E657" s="29"/>
      <c r="F657" s="29"/>
      <c r="G657" s="29"/>
      <c r="H657" s="30"/>
      <c r="I657" s="28" t="s">
        <v>88</v>
      </c>
      <c r="J657" s="28"/>
      <c r="K657" s="28"/>
      <c r="L657" s="31"/>
      <c r="M657" s="31"/>
      <c r="N657" s="32"/>
      <c r="O657" s="32">
        <v>0</v>
      </c>
      <c r="P657" s="32">
        <f t="shared" si="30"/>
        <v>0</v>
      </c>
      <c r="Q657" s="33"/>
      <c r="R657" s="34">
        <f t="shared" si="32"/>
        <v>5</v>
      </c>
      <c r="S657" s="32"/>
      <c r="T657" s="32"/>
      <c r="U657" s="32"/>
      <c r="V657" s="32"/>
      <c r="W657" s="32"/>
      <c r="X657" s="32"/>
      <c r="Y657" s="32"/>
      <c r="Z657" s="43"/>
      <c r="AA657" s="32"/>
      <c r="AB657" s="32"/>
      <c r="AC657" s="44"/>
      <c r="AD657" s="32"/>
      <c r="AE657" s="32"/>
      <c r="AF657" s="32"/>
      <c r="AG657" s="32"/>
      <c r="AH657" s="32"/>
      <c r="AI657" s="32"/>
      <c r="AJ657" s="32"/>
      <c r="AK657" s="32"/>
      <c r="AL657" s="32"/>
      <c r="AM657" s="32"/>
      <c r="AN657" s="32">
        <v>0</v>
      </c>
      <c r="AO657" s="43"/>
      <c r="AP657" s="32"/>
      <c r="AQ657" s="32"/>
      <c r="AR657" s="32">
        <v>0</v>
      </c>
      <c r="AS657" s="32"/>
      <c r="AT657" s="32"/>
      <c r="AU657" s="32">
        <v>5</v>
      </c>
      <c r="AV657" s="32"/>
      <c r="AW657" s="32"/>
      <c r="AX657" s="32"/>
      <c r="AY657" s="32"/>
      <c r="AZ657" s="32"/>
      <c r="BA657" s="32"/>
      <c r="BB657" s="32"/>
      <c r="BC657" s="32"/>
      <c r="BD657" s="32"/>
      <c r="BE657" s="39"/>
      <c r="BF657" s="40">
        <v>0</v>
      </c>
      <c r="BG657" s="40">
        <v>0</v>
      </c>
      <c r="BH657" s="40">
        <f t="shared" si="31"/>
        <v>0</v>
      </c>
      <c r="BI657" s="41"/>
      <c r="BJ657" s="315" t="s">
        <v>6039</v>
      </c>
      <c r="BK657" s="42"/>
    </row>
    <row r="658" spans="1:63" ht="33" customHeight="1">
      <c r="A658" s="28">
        <v>649</v>
      </c>
      <c r="B658" s="63" t="s">
        <v>6068</v>
      </c>
      <c r="C658" s="29" t="s">
        <v>1544</v>
      </c>
      <c r="D658" s="29"/>
      <c r="E658" s="29"/>
      <c r="F658" s="29" t="s">
        <v>1545</v>
      </c>
      <c r="G658" s="29"/>
      <c r="H658" s="30"/>
      <c r="I658" s="28" t="s">
        <v>88</v>
      </c>
      <c r="J658" s="28"/>
      <c r="K658" s="28"/>
      <c r="L658" s="31"/>
      <c r="M658" s="31"/>
      <c r="N658" s="32"/>
      <c r="O658" s="32">
        <v>0</v>
      </c>
      <c r="P658" s="32">
        <f t="shared" si="30"/>
        <v>0</v>
      </c>
      <c r="Q658" s="33"/>
      <c r="R658" s="34">
        <f t="shared" si="32"/>
        <v>50</v>
      </c>
      <c r="S658" s="32"/>
      <c r="T658" s="32"/>
      <c r="U658" s="32"/>
      <c r="V658" s="32"/>
      <c r="W658" s="32"/>
      <c r="X658" s="32"/>
      <c r="Y658" s="61">
        <v>50</v>
      </c>
      <c r="Z658" s="43"/>
      <c r="AA658" s="32"/>
      <c r="AB658" s="32"/>
      <c r="AC658" s="44"/>
      <c r="AD658" s="32"/>
      <c r="AE658" s="32"/>
      <c r="AF658" s="32"/>
      <c r="AG658" s="32"/>
      <c r="AH658" s="32"/>
      <c r="AI658" s="32"/>
      <c r="AJ658" s="32"/>
      <c r="AK658" s="32"/>
      <c r="AL658" s="32"/>
      <c r="AM658" s="32"/>
      <c r="AN658" s="32">
        <v>0</v>
      </c>
      <c r="AO658" s="43"/>
      <c r="AP658" s="32"/>
      <c r="AQ658" s="32"/>
      <c r="AR658" s="32">
        <v>0</v>
      </c>
      <c r="AS658" s="32"/>
      <c r="AT658" s="32"/>
      <c r="AU658" s="32"/>
      <c r="AV658" s="32"/>
      <c r="AW658" s="32"/>
      <c r="AX658" s="32"/>
      <c r="AY658" s="32"/>
      <c r="AZ658" s="32"/>
      <c r="BA658" s="32"/>
      <c r="BB658" s="32"/>
      <c r="BC658" s="32"/>
      <c r="BD658" s="32"/>
      <c r="BE658" s="39"/>
      <c r="BF658" s="40">
        <v>0</v>
      </c>
      <c r="BG658" s="40">
        <v>0</v>
      </c>
      <c r="BH658" s="40">
        <f t="shared" si="31"/>
        <v>0</v>
      </c>
      <c r="BI658" s="41"/>
      <c r="BJ658" s="315" t="s">
        <v>6039</v>
      </c>
      <c r="BK658" s="42"/>
    </row>
    <row r="659" spans="1:63" ht="132" customHeight="1">
      <c r="A659" s="28">
        <v>650</v>
      </c>
      <c r="B659" s="63" t="s">
        <v>6069</v>
      </c>
      <c r="C659" s="29" t="s">
        <v>1547</v>
      </c>
      <c r="D659" s="29"/>
      <c r="E659" s="29"/>
      <c r="F659" s="29" t="s">
        <v>1548</v>
      </c>
      <c r="G659" s="29"/>
      <c r="H659" s="30"/>
      <c r="I659" s="28" t="s">
        <v>88</v>
      </c>
      <c r="J659" s="28"/>
      <c r="K659" s="28"/>
      <c r="L659" s="31"/>
      <c r="M659" s="31"/>
      <c r="N659" s="32"/>
      <c r="O659" s="32">
        <v>0</v>
      </c>
      <c r="P659" s="32">
        <f t="shared" si="30"/>
        <v>0</v>
      </c>
      <c r="Q659" s="33"/>
      <c r="R659" s="34">
        <f t="shared" si="32"/>
        <v>0</v>
      </c>
      <c r="S659" s="32"/>
      <c r="T659" s="32"/>
      <c r="U659" s="32"/>
      <c r="V659" s="32"/>
      <c r="W659" s="32"/>
      <c r="X659" s="32"/>
      <c r="Y659" s="32"/>
      <c r="Z659" s="43"/>
      <c r="AA659" s="32"/>
      <c r="AB659" s="32"/>
      <c r="AC659" s="44"/>
      <c r="AD659" s="32"/>
      <c r="AE659" s="32"/>
      <c r="AF659" s="32"/>
      <c r="AG659" s="32"/>
      <c r="AH659" s="32"/>
      <c r="AI659" s="32"/>
      <c r="AJ659" s="32"/>
      <c r="AK659" s="32"/>
      <c r="AL659" s="32"/>
      <c r="AM659" s="32"/>
      <c r="AN659" s="32">
        <v>0</v>
      </c>
      <c r="AO659" s="43"/>
      <c r="AP659" s="32"/>
      <c r="AQ659" s="32"/>
      <c r="AR659" s="32">
        <v>0</v>
      </c>
      <c r="AS659" s="32"/>
      <c r="AT659" s="32"/>
      <c r="AU659" s="32"/>
      <c r="AV659" s="32"/>
      <c r="AW659" s="32"/>
      <c r="AX659" s="32"/>
      <c r="AY659" s="32"/>
      <c r="AZ659" s="32"/>
      <c r="BA659" s="32"/>
      <c r="BB659" s="32"/>
      <c r="BC659" s="32"/>
      <c r="BD659" s="32"/>
      <c r="BE659" s="39"/>
      <c r="BF659" s="40">
        <v>0</v>
      </c>
      <c r="BG659" s="40">
        <v>0</v>
      </c>
      <c r="BH659" s="40">
        <f t="shared" si="31"/>
        <v>0</v>
      </c>
      <c r="BI659" s="41"/>
      <c r="BJ659" s="42"/>
      <c r="BK659" s="42"/>
    </row>
    <row r="660" spans="1:63" ht="16.5" customHeight="1">
      <c r="A660" s="28">
        <v>651</v>
      </c>
      <c r="B660" s="63" t="s">
        <v>6070</v>
      </c>
      <c r="C660" s="29" t="s">
        <v>2637</v>
      </c>
      <c r="D660" s="29"/>
      <c r="E660" s="29"/>
      <c r="F660" s="29" t="s">
        <v>2638</v>
      </c>
      <c r="G660" s="29"/>
      <c r="H660" s="30"/>
      <c r="I660" s="28" t="s">
        <v>1553</v>
      </c>
      <c r="J660" s="28"/>
      <c r="K660" s="28"/>
      <c r="L660" s="31">
        <v>0</v>
      </c>
      <c r="M660" s="31">
        <v>0</v>
      </c>
      <c r="N660" s="32"/>
      <c r="O660" s="32">
        <v>0</v>
      </c>
      <c r="P660" s="32">
        <f t="shared" si="30"/>
        <v>0</v>
      </c>
      <c r="Q660" s="33"/>
      <c r="R660" s="34">
        <f t="shared" si="32"/>
        <v>60</v>
      </c>
      <c r="S660" s="32"/>
      <c r="T660" s="32"/>
      <c r="U660" s="32"/>
      <c r="V660" s="32"/>
      <c r="W660" s="32"/>
      <c r="X660" s="32"/>
      <c r="Y660" s="32"/>
      <c r="Z660" s="43"/>
      <c r="AA660" s="32"/>
      <c r="AB660" s="32"/>
      <c r="AC660" s="44"/>
      <c r="AD660" s="32"/>
      <c r="AE660" s="32"/>
      <c r="AF660" s="32"/>
      <c r="AG660" s="32"/>
      <c r="AH660" s="32">
        <v>60</v>
      </c>
      <c r="AI660" s="32"/>
      <c r="AJ660" s="32"/>
      <c r="AK660" s="32"/>
      <c r="AL660" s="32"/>
      <c r="AM660" s="32"/>
      <c r="AN660" s="32">
        <v>0</v>
      </c>
      <c r="AO660" s="43"/>
      <c r="AP660" s="32"/>
      <c r="AQ660" s="32"/>
      <c r="AR660" s="32">
        <v>0</v>
      </c>
      <c r="AS660" s="32"/>
      <c r="AT660" s="32"/>
      <c r="AU660" s="32"/>
      <c r="AV660" s="32"/>
      <c r="AW660" s="32"/>
      <c r="AX660" s="32"/>
      <c r="AY660" s="32"/>
      <c r="AZ660" s="32"/>
      <c r="BA660" s="32"/>
      <c r="BB660" s="32"/>
      <c r="BC660" s="32"/>
      <c r="BD660" s="32"/>
      <c r="BE660" s="39"/>
      <c r="BF660" s="40">
        <v>0</v>
      </c>
      <c r="BG660" s="40">
        <v>0</v>
      </c>
      <c r="BH660" s="40">
        <f t="shared" si="31"/>
        <v>0</v>
      </c>
      <c r="BI660" s="41"/>
      <c r="BJ660" s="315" t="s">
        <v>6326</v>
      </c>
      <c r="BK660" s="42"/>
    </row>
    <row r="661" spans="1:63" ht="16.5" customHeight="1">
      <c r="A661" s="28">
        <v>652</v>
      </c>
      <c r="B661" s="63" t="s">
        <v>6071</v>
      </c>
      <c r="C661" s="29" t="s">
        <v>2639</v>
      </c>
      <c r="D661" s="29"/>
      <c r="E661" s="29"/>
      <c r="F661" s="29" t="s">
        <v>2640</v>
      </c>
      <c r="G661" s="29"/>
      <c r="H661" s="30"/>
      <c r="I661" s="28" t="s">
        <v>84</v>
      </c>
      <c r="J661" s="28"/>
      <c r="K661" s="28"/>
      <c r="L661" s="31"/>
      <c r="M661" s="31"/>
      <c r="N661" s="32"/>
      <c r="O661" s="32">
        <v>0</v>
      </c>
      <c r="P661" s="32">
        <f t="shared" si="30"/>
        <v>0</v>
      </c>
      <c r="Q661" s="33"/>
      <c r="R661" s="34">
        <f t="shared" si="32"/>
        <v>0</v>
      </c>
      <c r="S661" s="32"/>
      <c r="T661" s="32"/>
      <c r="U661" s="32"/>
      <c r="V661" s="32"/>
      <c r="W661" s="32"/>
      <c r="X661" s="32"/>
      <c r="Y661" s="32"/>
      <c r="Z661" s="43"/>
      <c r="AA661" s="32"/>
      <c r="AB661" s="32"/>
      <c r="AC661" s="44"/>
      <c r="AD661" s="32"/>
      <c r="AE661" s="32"/>
      <c r="AF661" s="32"/>
      <c r="AG661" s="32"/>
      <c r="AH661" s="32"/>
      <c r="AI661" s="32"/>
      <c r="AJ661" s="32"/>
      <c r="AK661" s="32"/>
      <c r="AL661" s="32"/>
      <c r="AM661" s="32"/>
      <c r="AN661" s="32">
        <v>0</v>
      </c>
      <c r="AO661" s="43"/>
      <c r="AP661" s="32"/>
      <c r="AQ661" s="32"/>
      <c r="AR661" s="32">
        <v>0</v>
      </c>
      <c r="AS661" s="32"/>
      <c r="AT661" s="32"/>
      <c r="AU661" s="32"/>
      <c r="AV661" s="32"/>
      <c r="AW661" s="32"/>
      <c r="AX661" s="32"/>
      <c r="AY661" s="32"/>
      <c r="AZ661" s="32"/>
      <c r="BA661" s="32"/>
      <c r="BB661" s="32"/>
      <c r="BC661" s="32"/>
      <c r="BD661" s="32"/>
      <c r="BE661" s="39"/>
      <c r="BF661" s="40">
        <v>0</v>
      </c>
      <c r="BG661" s="40">
        <v>0</v>
      </c>
      <c r="BH661" s="40">
        <f t="shared" si="31"/>
        <v>0</v>
      </c>
      <c r="BI661" s="41"/>
      <c r="BJ661" s="42"/>
      <c r="BK661" s="42"/>
    </row>
    <row r="662" spans="1:63" ht="148.5" customHeight="1">
      <c r="A662" s="28">
        <v>653</v>
      </c>
      <c r="B662" s="63" t="s">
        <v>6072</v>
      </c>
      <c r="C662" s="29" t="s">
        <v>2641</v>
      </c>
      <c r="D662" s="29"/>
      <c r="E662" s="29"/>
      <c r="F662" s="29" t="s">
        <v>2642</v>
      </c>
      <c r="G662" s="29"/>
      <c r="H662" s="30"/>
      <c r="I662" s="28" t="s">
        <v>84</v>
      </c>
      <c r="J662" s="28"/>
      <c r="K662" s="28"/>
      <c r="L662" s="31">
        <v>1500</v>
      </c>
      <c r="M662" s="31">
        <v>1600</v>
      </c>
      <c r="N662" s="32"/>
      <c r="O662" s="32">
        <v>0</v>
      </c>
      <c r="P662" s="32">
        <f t="shared" si="30"/>
        <v>0</v>
      </c>
      <c r="Q662" s="33"/>
      <c r="R662" s="34">
        <f t="shared" si="32"/>
        <v>8030</v>
      </c>
      <c r="S662" s="32"/>
      <c r="T662" s="32"/>
      <c r="U662" s="32"/>
      <c r="V662" s="32"/>
      <c r="W662" s="32"/>
      <c r="X662" s="32"/>
      <c r="Y662" s="32"/>
      <c r="Z662" s="43"/>
      <c r="AA662" s="32"/>
      <c r="AB662" s="32"/>
      <c r="AC662" s="44"/>
      <c r="AD662" s="32"/>
      <c r="AE662" s="32"/>
      <c r="AF662" s="32"/>
      <c r="AG662" s="32"/>
      <c r="AH662" s="32"/>
      <c r="AI662" s="32"/>
      <c r="AJ662" s="32"/>
      <c r="AK662" s="32"/>
      <c r="AL662" s="32"/>
      <c r="AM662" s="32">
        <v>4000</v>
      </c>
      <c r="AN662" s="32">
        <v>0</v>
      </c>
      <c r="AO662" s="43"/>
      <c r="AP662" s="32"/>
      <c r="AQ662" s="32"/>
      <c r="AR662" s="32">
        <v>0</v>
      </c>
      <c r="AS662" s="32"/>
      <c r="AT662" s="32"/>
      <c r="AU662" s="32"/>
      <c r="AV662" s="32"/>
      <c r="AW662" s="32"/>
      <c r="AX662" s="32"/>
      <c r="AY662" s="32"/>
      <c r="AZ662" s="32">
        <v>4000</v>
      </c>
      <c r="BA662" s="37">
        <v>30</v>
      </c>
      <c r="BB662" s="32"/>
      <c r="BC662" s="32"/>
      <c r="BD662" s="32"/>
      <c r="BE662" s="39"/>
      <c r="BF662" s="40">
        <v>0</v>
      </c>
      <c r="BG662" s="40">
        <v>315</v>
      </c>
      <c r="BH662" s="40">
        <f t="shared" si="31"/>
        <v>2529450</v>
      </c>
      <c r="BI662" s="41"/>
      <c r="BJ662" s="315" t="s">
        <v>6039</v>
      </c>
      <c r="BK662" s="42"/>
    </row>
    <row r="663" spans="1:63" ht="66" customHeight="1">
      <c r="A663" s="28">
        <v>654</v>
      </c>
      <c r="B663" s="63" t="s">
        <v>6073</v>
      </c>
      <c r="C663" s="29" t="s">
        <v>2643</v>
      </c>
      <c r="D663" s="29"/>
      <c r="E663" s="29"/>
      <c r="F663" s="29" t="s">
        <v>2644</v>
      </c>
      <c r="G663" s="29"/>
      <c r="H663" s="30"/>
      <c r="I663" s="28" t="s">
        <v>416</v>
      </c>
      <c r="J663" s="28"/>
      <c r="K663" s="28"/>
      <c r="L663" s="31"/>
      <c r="M663" s="31"/>
      <c r="N663" s="32"/>
      <c r="O663" s="32">
        <v>0</v>
      </c>
      <c r="P663" s="32">
        <f t="shared" si="30"/>
        <v>0</v>
      </c>
      <c r="Q663" s="33"/>
      <c r="R663" s="34">
        <f t="shared" si="32"/>
        <v>5000</v>
      </c>
      <c r="S663" s="32"/>
      <c r="T663" s="32"/>
      <c r="U663" s="32"/>
      <c r="V663" s="32"/>
      <c r="W663" s="32"/>
      <c r="X663" s="32"/>
      <c r="Y663" s="32"/>
      <c r="Z663" s="43"/>
      <c r="AA663" s="32"/>
      <c r="AB663" s="32"/>
      <c r="AC663" s="44"/>
      <c r="AD663" s="32"/>
      <c r="AE663" s="32"/>
      <c r="AF663" s="32"/>
      <c r="AG663" s="32"/>
      <c r="AH663" s="32"/>
      <c r="AI663" s="32"/>
      <c r="AJ663" s="32"/>
      <c r="AK663" s="32"/>
      <c r="AL663" s="32"/>
      <c r="AM663" s="32"/>
      <c r="AN663" s="32">
        <v>0</v>
      </c>
      <c r="AO663" s="43"/>
      <c r="AP663" s="32"/>
      <c r="AQ663" s="32"/>
      <c r="AR663" s="32">
        <v>0</v>
      </c>
      <c r="AS663" s="32"/>
      <c r="AT663" s="32"/>
      <c r="AU663" s="32"/>
      <c r="AV663" s="32"/>
      <c r="AW663" s="32"/>
      <c r="AX663" s="32">
        <v>5000</v>
      </c>
      <c r="AY663" s="32"/>
      <c r="AZ663" s="32"/>
      <c r="BA663" s="32"/>
      <c r="BB663" s="32"/>
      <c r="BC663" s="32"/>
      <c r="BD663" s="32"/>
      <c r="BE663" s="39"/>
      <c r="BF663" s="40">
        <v>0</v>
      </c>
      <c r="BG663" s="40">
        <v>0</v>
      </c>
      <c r="BH663" s="40">
        <f t="shared" si="31"/>
        <v>0</v>
      </c>
      <c r="BI663" s="41"/>
      <c r="BJ663" s="315" t="s">
        <v>6326</v>
      </c>
      <c r="BK663" s="42"/>
    </row>
    <row r="664" spans="1:63" ht="66" customHeight="1">
      <c r="A664" s="28">
        <v>655</v>
      </c>
      <c r="B664" s="63" t="s">
        <v>6074</v>
      </c>
      <c r="C664" s="29" t="s">
        <v>2645</v>
      </c>
      <c r="D664" s="29"/>
      <c r="E664" s="29"/>
      <c r="F664" s="29" t="s">
        <v>2646</v>
      </c>
      <c r="G664" s="29"/>
      <c r="H664" s="30"/>
      <c r="I664" s="28" t="s">
        <v>416</v>
      </c>
      <c r="J664" s="28"/>
      <c r="K664" s="28"/>
      <c r="L664" s="31"/>
      <c r="M664" s="31"/>
      <c r="N664" s="32"/>
      <c r="O664" s="32">
        <v>0</v>
      </c>
      <c r="P664" s="32">
        <f t="shared" si="30"/>
        <v>0</v>
      </c>
      <c r="Q664" s="33"/>
      <c r="R664" s="34">
        <f t="shared" si="32"/>
        <v>10000</v>
      </c>
      <c r="S664" s="32"/>
      <c r="T664" s="32"/>
      <c r="U664" s="32"/>
      <c r="V664" s="32"/>
      <c r="W664" s="32"/>
      <c r="X664" s="32"/>
      <c r="Y664" s="32"/>
      <c r="Z664" s="43"/>
      <c r="AA664" s="32"/>
      <c r="AB664" s="32"/>
      <c r="AC664" s="44"/>
      <c r="AD664" s="32"/>
      <c r="AE664" s="32"/>
      <c r="AF664" s="32"/>
      <c r="AG664" s="32"/>
      <c r="AH664" s="32"/>
      <c r="AI664" s="32"/>
      <c r="AJ664" s="32"/>
      <c r="AK664" s="32"/>
      <c r="AL664" s="32"/>
      <c r="AM664" s="32"/>
      <c r="AN664" s="32">
        <v>0</v>
      </c>
      <c r="AO664" s="43"/>
      <c r="AP664" s="32"/>
      <c r="AQ664" s="32"/>
      <c r="AR664" s="32">
        <v>0</v>
      </c>
      <c r="AS664" s="32"/>
      <c r="AT664" s="32"/>
      <c r="AU664" s="32"/>
      <c r="AV664" s="32"/>
      <c r="AW664" s="32"/>
      <c r="AX664" s="32">
        <v>10000</v>
      </c>
      <c r="AY664" s="32"/>
      <c r="AZ664" s="32"/>
      <c r="BA664" s="32"/>
      <c r="BB664" s="32"/>
      <c r="BC664" s="32"/>
      <c r="BD664" s="32"/>
      <c r="BE664" s="39"/>
      <c r="BF664" s="40">
        <v>0</v>
      </c>
      <c r="BG664" s="40">
        <v>0</v>
      </c>
      <c r="BH664" s="40">
        <f t="shared" si="31"/>
        <v>0</v>
      </c>
      <c r="BI664" s="41"/>
      <c r="BJ664" s="315" t="s">
        <v>6326</v>
      </c>
      <c r="BK664" s="42"/>
    </row>
    <row r="665" spans="1:63" ht="33" customHeight="1">
      <c r="A665" s="28">
        <v>656</v>
      </c>
      <c r="B665" s="63" t="s">
        <v>6075</v>
      </c>
      <c r="C665" s="29" t="s">
        <v>2647</v>
      </c>
      <c r="D665" s="29"/>
      <c r="E665" s="29"/>
      <c r="F665" s="29" t="s">
        <v>2648</v>
      </c>
      <c r="G665" s="29"/>
      <c r="H665" s="30"/>
      <c r="I665" s="28" t="s">
        <v>84</v>
      </c>
      <c r="J665" s="28"/>
      <c r="K665" s="28"/>
      <c r="L665" s="31"/>
      <c r="M665" s="31"/>
      <c r="N665" s="32"/>
      <c r="O665" s="32">
        <v>0</v>
      </c>
      <c r="P665" s="32">
        <f t="shared" si="30"/>
        <v>0</v>
      </c>
      <c r="Q665" s="33"/>
      <c r="R665" s="34">
        <f t="shared" si="32"/>
        <v>0</v>
      </c>
      <c r="S665" s="32"/>
      <c r="T665" s="32"/>
      <c r="U665" s="32"/>
      <c r="V665" s="32"/>
      <c r="W665" s="32"/>
      <c r="X665" s="32"/>
      <c r="Y665" s="32"/>
      <c r="Z665" s="43"/>
      <c r="AA665" s="32"/>
      <c r="AB665" s="32"/>
      <c r="AC665" s="44"/>
      <c r="AD665" s="32"/>
      <c r="AE665" s="32"/>
      <c r="AF665" s="32"/>
      <c r="AG665" s="32"/>
      <c r="AH665" s="32"/>
      <c r="AI665" s="32"/>
      <c r="AJ665" s="32"/>
      <c r="AK665" s="32"/>
      <c r="AL665" s="32"/>
      <c r="AM665" s="32"/>
      <c r="AN665" s="32">
        <v>0</v>
      </c>
      <c r="AO665" s="43"/>
      <c r="AP665" s="32"/>
      <c r="AQ665" s="32"/>
      <c r="AR665" s="32">
        <v>0</v>
      </c>
      <c r="AS665" s="32"/>
      <c r="AT665" s="32"/>
      <c r="AU665" s="32"/>
      <c r="AV665" s="32"/>
      <c r="AW665" s="32"/>
      <c r="AX665" s="32"/>
      <c r="AY665" s="32"/>
      <c r="AZ665" s="32"/>
      <c r="BA665" s="32"/>
      <c r="BB665" s="32"/>
      <c r="BC665" s="32"/>
      <c r="BD665" s="32"/>
      <c r="BE665" s="39"/>
      <c r="BF665" s="40">
        <v>0</v>
      </c>
      <c r="BG665" s="40">
        <v>0</v>
      </c>
      <c r="BH665" s="40">
        <f t="shared" si="31"/>
        <v>0</v>
      </c>
      <c r="BI665" s="41"/>
      <c r="BJ665" s="42"/>
      <c r="BK665" s="42"/>
    </row>
    <row r="666" spans="1:63" ht="33" customHeight="1">
      <c r="A666" s="28">
        <v>657</v>
      </c>
      <c r="B666" s="63" t="s">
        <v>6076</v>
      </c>
      <c r="C666" s="29" t="s">
        <v>2649</v>
      </c>
      <c r="D666" s="29"/>
      <c r="E666" s="29"/>
      <c r="F666" s="29"/>
      <c r="G666" s="29"/>
      <c r="H666" s="30"/>
      <c r="I666" s="28" t="s">
        <v>2594</v>
      </c>
      <c r="J666" s="28"/>
      <c r="K666" s="28"/>
      <c r="L666" s="31"/>
      <c r="M666" s="31"/>
      <c r="N666" s="32"/>
      <c r="O666" s="32">
        <v>0</v>
      </c>
      <c r="P666" s="32">
        <f t="shared" si="30"/>
        <v>0</v>
      </c>
      <c r="Q666" s="33"/>
      <c r="R666" s="34">
        <f t="shared" si="32"/>
        <v>0</v>
      </c>
      <c r="S666" s="32"/>
      <c r="T666" s="32"/>
      <c r="U666" s="32"/>
      <c r="V666" s="32"/>
      <c r="W666" s="32"/>
      <c r="X666" s="32"/>
      <c r="Y666" s="32"/>
      <c r="Z666" s="43"/>
      <c r="AA666" s="32"/>
      <c r="AB666" s="32"/>
      <c r="AC666" s="44"/>
      <c r="AD666" s="32"/>
      <c r="AE666" s="32"/>
      <c r="AF666" s="32"/>
      <c r="AG666" s="32"/>
      <c r="AH666" s="32"/>
      <c r="AI666" s="32"/>
      <c r="AJ666" s="32"/>
      <c r="AK666" s="32"/>
      <c r="AL666" s="32"/>
      <c r="AM666" s="32"/>
      <c r="AN666" s="32">
        <v>0</v>
      </c>
      <c r="AO666" s="43"/>
      <c r="AP666" s="32"/>
      <c r="AQ666" s="32"/>
      <c r="AR666" s="32">
        <v>0</v>
      </c>
      <c r="AS666" s="32"/>
      <c r="AT666" s="32"/>
      <c r="AU666" s="32"/>
      <c r="AV666" s="32"/>
      <c r="AW666" s="32"/>
      <c r="AX666" s="32"/>
      <c r="AY666" s="32"/>
      <c r="AZ666" s="32"/>
      <c r="BA666" s="32"/>
      <c r="BB666" s="32"/>
      <c r="BC666" s="32"/>
      <c r="BD666" s="32"/>
      <c r="BE666" s="39"/>
      <c r="BF666" s="40">
        <v>0</v>
      </c>
      <c r="BG666" s="40">
        <v>0</v>
      </c>
      <c r="BH666" s="40">
        <f t="shared" si="31"/>
        <v>0</v>
      </c>
      <c r="BI666" s="41"/>
      <c r="BJ666" s="42"/>
      <c r="BK666" s="42"/>
    </row>
    <row r="667" spans="1:63" ht="49.5" customHeight="1">
      <c r="A667" s="28">
        <v>658</v>
      </c>
      <c r="B667" s="63" t="s">
        <v>6077</v>
      </c>
      <c r="C667" s="29" t="s">
        <v>2650</v>
      </c>
      <c r="D667" s="29"/>
      <c r="E667" s="29"/>
      <c r="F667" s="29" t="s">
        <v>2651</v>
      </c>
      <c r="G667" s="29"/>
      <c r="H667" s="30"/>
      <c r="I667" s="28" t="s">
        <v>1115</v>
      </c>
      <c r="J667" s="28"/>
      <c r="K667" s="28"/>
      <c r="L667" s="31"/>
      <c r="M667" s="31"/>
      <c r="N667" s="32"/>
      <c r="O667" s="32">
        <v>0</v>
      </c>
      <c r="P667" s="32">
        <f t="shared" si="30"/>
        <v>0</v>
      </c>
      <c r="Q667" s="33"/>
      <c r="R667" s="34">
        <f t="shared" si="32"/>
        <v>22</v>
      </c>
      <c r="S667" s="32"/>
      <c r="T667" s="32"/>
      <c r="U667" s="37">
        <v>12</v>
      </c>
      <c r="V667" s="32"/>
      <c r="W667" s="32"/>
      <c r="X667" s="32"/>
      <c r="Y667" s="32"/>
      <c r="Z667" s="43"/>
      <c r="AA667" s="32"/>
      <c r="AB667" s="32"/>
      <c r="AC667" s="44"/>
      <c r="AD667" s="32"/>
      <c r="AE667" s="32"/>
      <c r="AF667" s="32"/>
      <c r="AG667" s="32"/>
      <c r="AH667" s="32">
        <v>10</v>
      </c>
      <c r="AI667" s="32"/>
      <c r="AJ667" s="32"/>
      <c r="AK667" s="32"/>
      <c r="AL667" s="32"/>
      <c r="AM667" s="32"/>
      <c r="AN667" s="32">
        <v>0</v>
      </c>
      <c r="AO667" s="43"/>
      <c r="AP667" s="32"/>
      <c r="AQ667" s="32"/>
      <c r="AR667" s="32">
        <v>0</v>
      </c>
      <c r="AS667" s="32"/>
      <c r="AT667" s="32"/>
      <c r="AU667" s="32"/>
      <c r="AV667" s="32"/>
      <c r="AW667" s="32"/>
      <c r="AX667" s="32"/>
      <c r="AY667" s="32"/>
      <c r="AZ667" s="32"/>
      <c r="BA667" s="32"/>
      <c r="BB667" s="32"/>
      <c r="BC667" s="32"/>
      <c r="BD667" s="32"/>
      <c r="BE667" s="39"/>
      <c r="BF667" s="40">
        <v>0</v>
      </c>
      <c r="BG667" s="40">
        <v>0</v>
      </c>
      <c r="BH667" s="40">
        <f t="shared" si="31"/>
        <v>0</v>
      </c>
      <c r="BI667" s="41"/>
      <c r="BJ667" s="315" t="s">
        <v>6039</v>
      </c>
      <c r="BK667" s="42"/>
    </row>
    <row r="668" spans="1:63" ht="82.5" customHeight="1">
      <c r="A668" s="28">
        <v>659</v>
      </c>
      <c r="B668" s="63" t="s">
        <v>6078</v>
      </c>
      <c r="C668" s="29" t="s">
        <v>2652</v>
      </c>
      <c r="D668" s="29"/>
      <c r="E668" s="29"/>
      <c r="F668" s="130" t="s">
        <v>2653</v>
      </c>
      <c r="G668" s="29"/>
      <c r="H668" s="30"/>
      <c r="I668" s="28" t="s">
        <v>379</v>
      </c>
      <c r="J668" s="28"/>
      <c r="K668" s="28"/>
      <c r="L668" s="31"/>
      <c r="M668" s="31"/>
      <c r="N668" s="32"/>
      <c r="O668" s="32">
        <v>0</v>
      </c>
      <c r="P668" s="32">
        <f t="shared" si="30"/>
        <v>0</v>
      </c>
      <c r="Q668" s="33"/>
      <c r="R668" s="34">
        <f t="shared" si="32"/>
        <v>2000</v>
      </c>
      <c r="S668" s="32"/>
      <c r="T668" s="32"/>
      <c r="U668" s="32"/>
      <c r="V668" s="32"/>
      <c r="W668" s="32"/>
      <c r="X668" s="32"/>
      <c r="Y668" s="32"/>
      <c r="Z668" s="43"/>
      <c r="AA668" s="32"/>
      <c r="AB668" s="32"/>
      <c r="AC668" s="44"/>
      <c r="AD668" s="32">
        <v>1000</v>
      </c>
      <c r="AE668" s="32"/>
      <c r="AF668" s="32"/>
      <c r="AG668" s="32"/>
      <c r="AH668" s="32">
        <v>1000</v>
      </c>
      <c r="AI668" s="32"/>
      <c r="AJ668" s="32"/>
      <c r="AK668" s="32"/>
      <c r="AL668" s="32"/>
      <c r="AM668" s="32"/>
      <c r="AN668" s="32"/>
      <c r="AO668" s="43"/>
      <c r="AP668" s="32"/>
      <c r="AQ668" s="32"/>
      <c r="AR668" s="32"/>
      <c r="AS668" s="32"/>
      <c r="AT668" s="32"/>
      <c r="AU668" s="32"/>
      <c r="AV668" s="32"/>
      <c r="AW668" s="32"/>
      <c r="AX668" s="32"/>
      <c r="AY668" s="32"/>
      <c r="AZ668" s="32"/>
      <c r="BA668" s="32"/>
      <c r="BB668" s="32"/>
      <c r="BC668" s="32"/>
      <c r="BD668" s="32"/>
      <c r="BE668" s="39"/>
      <c r="BF668" s="40">
        <v>0</v>
      </c>
      <c r="BG668" s="40">
        <v>0</v>
      </c>
      <c r="BH668" s="40">
        <f t="shared" si="31"/>
        <v>0</v>
      </c>
      <c r="BI668" s="41"/>
      <c r="BJ668" s="315" t="s">
        <v>6039</v>
      </c>
      <c r="BK668" s="42"/>
    </row>
    <row r="669" spans="1:63" ht="165" customHeight="1">
      <c r="A669" s="28">
        <v>660</v>
      </c>
      <c r="B669" s="63" t="s">
        <v>6079</v>
      </c>
      <c r="C669" s="29" t="s">
        <v>2654</v>
      </c>
      <c r="D669" s="29"/>
      <c r="E669" s="29"/>
      <c r="F669" s="29" t="s">
        <v>2655</v>
      </c>
      <c r="G669" s="29"/>
      <c r="H669" s="30"/>
      <c r="I669" s="28" t="s">
        <v>1860</v>
      </c>
      <c r="J669" s="28"/>
      <c r="K669" s="28"/>
      <c r="L669" s="31"/>
      <c r="M669" s="31"/>
      <c r="N669" s="32"/>
      <c r="O669" s="32">
        <v>0</v>
      </c>
      <c r="P669" s="32">
        <f t="shared" si="30"/>
        <v>0</v>
      </c>
      <c r="Q669" s="33"/>
      <c r="R669" s="34">
        <f t="shared" si="32"/>
        <v>0</v>
      </c>
      <c r="S669" s="32"/>
      <c r="T669" s="32"/>
      <c r="U669" s="32"/>
      <c r="V669" s="32"/>
      <c r="W669" s="32"/>
      <c r="X669" s="32"/>
      <c r="Y669" s="32"/>
      <c r="Z669" s="43"/>
      <c r="AA669" s="32"/>
      <c r="AB669" s="32"/>
      <c r="AC669" s="131">
        <v>0</v>
      </c>
      <c r="AD669" s="32"/>
      <c r="AE669" s="32"/>
      <c r="AF669" s="32"/>
      <c r="AG669" s="32"/>
      <c r="AH669" s="32"/>
      <c r="AI669" s="32"/>
      <c r="AJ669" s="32"/>
      <c r="AK669" s="32"/>
      <c r="AL669" s="32"/>
      <c r="AM669" s="32"/>
      <c r="AN669" s="32">
        <v>0</v>
      </c>
      <c r="AO669" s="43"/>
      <c r="AP669" s="32"/>
      <c r="AQ669" s="32"/>
      <c r="AR669" s="32">
        <v>0</v>
      </c>
      <c r="AS669" s="32"/>
      <c r="AT669" s="32"/>
      <c r="AU669" s="32"/>
      <c r="AV669" s="32"/>
      <c r="AW669" s="32"/>
      <c r="AX669" s="32"/>
      <c r="AY669" s="32"/>
      <c r="AZ669" s="32"/>
      <c r="BA669" s="32"/>
      <c r="BB669" s="32"/>
      <c r="BC669" s="32"/>
      <c r="BD669" s="32"/>
      <c r="BE669" s="39"/>
      <c r="BF669" s="40">
        <v>0</v>
      </c>
      <c r="BG669" s="40">
        <v>0</v>
      </c>
      <c r="BH669" s="40">
        <f t="shared" si="31"/>
        <v>0</v>
      </c>
      <c r="BI669" s="41"/>
      <c r="BJ669" s="42"/>
      <c r="BK669" s="42"/>
    </row>
    <row r="670" spans="1:63" ht="82.5" customHeight="1">
      <c r="A670" s="28">
        <v>661</v>
      </c>
      <c r="B670" s="63" t="s">
        <v>6080</v>
      </c>
      <c r="C670" s="29" t="s">
        <v>2656</v>
      </c>
      <c r="D670" s="29"/>
      <c r="E670" s="29"/>
      <c r="F670" s="29" t="s">
        <v>2657</v>
      </c>
      <c r="G670" s="132" t="s">
        <v>2658</v>
      </c>
      <c r="H670" s="30"/>
      <c r="I670" s="28" t="s">
        <v>1860</v>
      </c>
      <c r="J670" s="28"/>
      <c r="K670" s="28"/>
      <c r="L670" s="31"/>
      <c r="M670" s="31"/>
      <c r="N670" s="32"/>
      <c r="O670" s="32">
        <v>0</v>
      </c>
      <c r="P670" s="32">
        <f t="shared" si="30"/>
        <v>0</v>
      </c>
      <c r="Q670" s="33"/>
      <c r="R670" s="34">
        <f t="shared" si="32"/>
        <v>10</v>
      </c>
      <c r="S670" s="32"/>
      <c r="T670" s="32"/>
      <c r="U670" s="32"/>
      <c r="V670" s="32"/>
      <c r="W670" s="32"/>
      <c r="X670" s="32"/>
      <c r="Y670" s="32"/>
      <c r="Z670" s="43"/>
      <c r="AA670" s="32"/>
      <c r="AB670" s="32"/>
      <c r="AC670" s="78">
        <v>10</v>
      </c>
      <c r="AD670" s="32"/>
      <c r="AE670" s="32"/>
      <c r="AF670" s="32"/>
      <c r="AG670" s="32"/>
      <c r="AH670" s="32"/>
      <c r="AI670" s="32"/>
      <c r="AJ670" s="32"/>
      <c r="AK670" s="32"/>
      <c r="AL670" s="32"/>
      <c r="AM670" s="32"/>
      <c r="AN670" s="32">
        <v>0</v>
      </c>
      <c r="AO670" s="43"/>
      <c r="AP670" s="32"/>
      <c r="AQ670" s="32"/>
      <c r="AR670" s="32">
        <v>0</v>
      </c>
      <c r="AS670" s="32"/>
      <c r="AT670" s="32"/>
      <c r="AU670" s="32"/>
      <c r="AV670" s="32"/>
      <c r="AW670" s="32"/>
      <c r="AX670" s="32"/>
      <c r="AY670" s="32"/>
      <c r="AZ670" s="32"/>
      <c r="BA670" s="32"/>
      <c r="BB670" s="32"/>
      <c r="BC670" s="32"/>
      <c r="BD670" s="32"/>
      <c r="BE670" s="39"/>
      <c r="BF670" s="40">
        <v>0</v>
      </c>
      <c r="BG670" s="40">
        <v>0</v>
      </c>
      <c r="BH670" s="40">
        <f t="shared" si="31"/>
        <v>0</v>
      </c>
      <c r="BI670" s="41"/>
      <c r="BJ670" s="315" t="s">
        <v>6326</v>
      </c>
      <c r="BK670" s="42"/>
    </row>
    <row r="671" spans="1:63" ht="178.5" customHeight="1">
      <c r="A671" s="28">
        <v>662</v>
      </c>
      <c r="B671" s="63" t="s">
        <v>6081</v>
      </c>
      <c r="C671" s="29" t="s">
        <v>2659</v>
      </c>
      <c r="D671" s="29"/>
      <c r="E671" s="29"/>
      <c r="F671" s="29" t="s">
        <v>2660</v>
      </c>
      <c r="G671" s="29"/>
      <c r="H671" s="30"/>
      <c r="I671" s="28" t="s">
        <v>84</v>
      </c>
      <c r="J671" s="28"/>
      <c r="K671" s="28"/>
      <c r="L671" s="31"/>
      <c r="M671" s="31"/>
      <c r="N671" s="32"/>
      <c r="O671" s="32">
        <v>0</v>
      </c>
      <c r="P671" s="32">
        <f t="shared" si="30"/>
        <v>0</v>
      </c>
      <c r="Q671" s="33"/>
      <c r="R671" s="34">
        <f t="shared" si="32"/>
        <v>5</v>
      </c>
      <c r="S671" s="32"/>
      <c r="T671" s="32"/>
      <c r="U671" s="32"/>
      <c r="V671" s="32"/>
      <c r="W671" s="32"/>
      <c r="X671" s="32"/>
      <c r="Y671" s="32"/>
      <c r="Z671" s="43"/>
      <c r="AA671" s="32"/>
      <c r="AB671" s="32"/>
      <c r="AC671" s="44"/>
      <c r="AD671" s="32"/>
      <c r="AE671" s="32"/>
      <c r="AF671" s="32"/>
      <c r="AG671" s="32">
        <v>5</v>
      </c>
      <c r="AH671" s="32"/>
      <c r="AI671" s="32"/>
      <c r="AJ671" s="32"/>
      <c r="AK671" s="32"/>
      <c r="AL671" s="32"/>
      <c r="AM671" s="32"/>
      <c r="AN671" s="32">
        <v>0</v>
      </c>
      <c r="AO671" s="43"/>
      <c r="AP671" s="32"/>
      <c r="AQ671" s="32"/>
      <c r="AR671" s="32">
        <v>0</v>
      </c>
      <c r="AS671" s="32"/>
      <c r="AT671" s="32"/>
      <c r="AU671" s="32"/>
      <c r="AV671" s="32"/>
      <c r="AW671" s="32"/>
      <c r="AX671" s="32"/>
      <c r="AY671" s="32"/>
      <c r="AZ671" s="32"/>
      <c r="BA671" s="32"/>
      <c r="BB671" s="32"/>
      <c r="BC671" s="32"/>
      <c r="BD671" s="32"/>
      <c r="BE671" s="39"/>
      <c r="BF671" s="40">
        <v>0</v>
      </c>
      <c r="BG671" s="40">
        <v>0</v>
      </c>
      <c r="BH671" s="40">
        <f t="shared" si="31"/>
        <v>0</v>
      </c>
      <c r="BI671" s="41"/>
      <c r="BJ671" s="315" t="s">
        <v>6326</v>
      </c>
      <c r="BK671" s="42"/>
    </row>
    <row r="672" spans="1:63" ht="35.25" customHeight="1">
      <c r="A672" s="28">
        <v>663</v>
      </c>
      <c r="B672" s="63" t="s">
        <v>6082</v>
      </c>
      <c r="C672" s="29" t="s">
        <v>2661</v>
      </c>
      <c r="D672" s="29"/>
      <c r="E672" s="29"/>
      <c r="F672" s="29"/>
      <c r="G672" s="29"/>
      <c r="H672" s="30"/>
      <c r="I672" s="28" t="s">
        <v>84</v>
      </c>
      <c r="J672" s="28"/>
      <c r="K672" s="28"/>
      <c r="L672" s="31"/>
      <c r="M672" s="31"/>
      <c r="N672" s="32"/>
      <c r="O672" s="32">
        <v>0</v>
      </c>
      <c r="P672" s="32">
        <f t="shared" si="30"/>
        <v>0</v>
      </c>
      <c r="Q672" s="33"/>
      <c r="R672" s="34">
        <f t="shared" si="32"/>
        <v>1000</v>
      </c>
      <c r="S672" s="32"/>
      <c r="T672" s="32"/>
      <c r="U672" s="32"/>
      <c r="V672" s="32"/>
      <c r="W672" s="32"/>
      <c r="X672" s="32"/>
      <c r="Y672" s="32"/>
      <c r="Z672" s="43"/>
      <c r="AA672" s="32"/>
      <c r="AB672" s="32"/>
      <c r="AC672" s="44"/>
      <c r="AD672" s="32"/>
      <c r="AE672" s="32"/>
      <c r="AF672" s="32"/>
      <c r="AG672" s="32"/>
      <c r="AH672" s="32"/>
      <c r="AI672" s="32"/>
      <c r="AJ672" s="32">
        <v>1000</v>
      </c>
      <c r="AK672" s="32"/>
      <c r="AL672" s="32"/>
      <c r="AM672" s="32"/>
      <c r="AN672" s="32">
        <v>0</v>
      </c>
      <c r="AO672" s="43"/>
      <c r="AP672" s="32"/>
      <c r="AQ672" s="32"/>
      <c r="AR672" s="32">
        <v>0</v>
      </c>
      <c r="AS672" s="32"/>
      <c r="AT672" s="32"/>
      <c r="AU672" s="32"/>
      <c r="AV672" s="32"/>
      <c r="AW672" s="32"/>
      <c r="AX672" s="32"/>
      <c r="AY672" s="32"/>
      <c r="AZ672" s="32"/>
      <c r="BA672" s="32"/>
      <c r="BB672" s="32"/>
      <c r="BC672" s="32"/>
      <c r="BD672" s="32"/>
      <c r="BE672" s="39"/>
      <c r="BF672" s="40">
        <v>0</v>
      </c>
      <c r="BG672" s="40">
        <v>0</v>
      </c>
      <c r="BH672" s="40">
        <f t="shared" si="31"/>
        <v>0</v>
      </c>
      <c r="BI672" s="41"/>
      <c r="BJ672" s="315" t="s">
        <v>6326</v>
      </c>
      <c r="BK672" s="42"/>
    </row>
    <row r="673" spans="1:63" ht="49.5" customHeight="1">
      <c r="A673" s="28">
        <v>664</v>
      </c>
      <c r="B673" s="63" t="s">
        <v>6083</v>
      </c>
      <c r="C673" s="29" t="s">
        <v>2662</v>
      </c>
      <c r="D673" s="29"/>
      <c r="E673" s="29"/>
      <c r="F673" s="29" t="s">
        <v>2663</v>
      </c>
      <c r="G673" s="29"/>
      <c r="H673" s="30"/>
      <c r="I673" s="28" t="s">
        <v>1337</v>
      </c>
      <c r="J673" s="28"/>
      <c r="K673" s="28"/>
      <c r="L673" s="31"/>
      <c r="M673" s="31"/>
      <c r="N673" s="32"/>
      <c r="O673" s="32">
        <v>0</v>
      </c>
      <c r="P673" s="32">
        <f t="shared" si="30"/>
        <v>0</v>
      </c>
      <c r="Q673" s="33"/>
      <c r="R673" s="34">
        <f t="shared" si="32"/>
        <v>0</v>
      </c>
      <c r="S673" s="32"/>
      <c r="T673" s="32"/>
      <c r="U673" s="32"/>
      <c r="V673" s="32"/>
      <c r="W673" s="32"/>
      <c r="X673" s="32"/>
      <c r="Y673" s="32"/>
      <c r="Z673" s="43"/>
      <c r="AA673" s="32"/>
      <c r="AB673" s="32"/>
      <c r="AC673" s="44"/>
      <c r="AD673" s="32"/>
      <c r="AE673" s="32"/>
      <c r="AF673" s="32"/>
      <c r="AG673" s="32"/>
      <c r="AH673" s="32"/>
      <c r="AI673" s="32"/>
      <c r="AJ673" s="32"/>
      <c r="AK673" s="32"/>
      <c r="AL673" s="32"/>
      <c r="AM673" s="32"/>
      <c r="AN673" s="32">
        <v>0</v>
      </c>
      <c r="AO673" s="43"/>
      <c r="AP673" s="32"/>
      <c r="AQ673" s="32"/>
      <c r="AR673" s="32">
        <v>0</v>
      </c>
      <c r="AS673" s="32"/>
      <c r="AT673" s="32"/>
      <c r="AU673" s="32"/>
      <c r="AV673" s="32"/>
      <c r="AW673" s="32"/>
      <c r="AX673" s="32"/>
      <c r="AY673" s="32"/>
      <c r="AZ673" s="32"/>
      <c r="BA673" s="32"/>
      <c r="BB673" s="32"/>
      <c r="BC673" s="32"/>
      <c r="BD673" s="32"/>
      <c r="BE673" s="39"/>
      <c r="BF673" s="40">
        <v>0</v>
      </c>
      <c r="BG673" s="40">
        <v>0</v>
      </c>
      <c r="BH673" s="40">
        <f t="shared" si="31"/>
        <v>0</v>
      </c>
      <c r="BI673" s="41"/>
      <c r="BJ673" s="42"/>
      <c r="BK673" s="42"/>
    </row>
    <row r="674" spans="1:63" ht="16.5" customHeight="1">
      <c r="A674" s="28">
        <v>665</v>
      </c>
      <c r="B674" s="63" t="s">
        <v>6084</v>
      </c>
      <c r="C674" s="29" t="s">
        <v>2664</v>
      </c>
      <c r="D674" s="29"/>
      <c r="E674" s="29"/>
      <c r="F674" s="29"/>
      <c r="G674" s="29"/>
      <c r="H674" s="30"/>
      <c r="I674" s="28" t="s">
        <v>84</v>
      </c>
      <c r="J674" s="28"/>
      <c r="K674" s="28"/>
      <c r="L674" s="31"/>
      <c r="M674" s="31"/>
      <c r="N674" s="32"/>
      <c r="O674" s="32">
        <v>0</v>
      </c>
      <c r="P674" s="32">
        <f t="shared" si="30"/>
        <v>0</v>
      </c>
      <c r="Q674" s="33"/>
      <c r="R674" s="34">
        <f t="shared" si="32"/>
        <v>0</v>
      </c>
      <c r="S674" s="32"/>
      <c r="T674" s="32"/>
      <c r="U674" s="32"/>
      <c r="V674" s="32"/>
      <c r="W674" s="32"/>
      <c r="X674" s="32"/>
      <c r="Y674" s="32"/>
      <c r="Z674" s="43"/>
      <c r="AA674" s="32"/>
      <c r="AB674" s="32"/>
      <c r="AC674" s="44"/>
      <c r="AD674" s="32"/>
      <c r="AE674" s="32"/>
      <c r="AF674" s="32"/>
      <c r="AG674" s="32"/>
      <c r="AH674" s="32"/>
      <c r="AI674" s="32"/>
      <c r="AJ674" s="32"/>
      <c r="AK674" s="32"/>
      <c r="AL674" s="32"/>
      <c r="AM674" s="32"/>
      <c r="AN674" s="32">
        <v>0</v>
      </c>
      <c r="AO674" s="43"/>
      <c r="AP674" s="32"/>
      <c r="AQ674" s="32"/>
      <c r="AR674" s="32">
        <v>0</v>
      </c>
      <c r="AS674" s="32"/>
      <c r="AT674" s="32"/>
      <c r="AU674" s="32"/>
      <c r="AV674" s="32"/>
      <c r="AW674" s="32"/>
      <c r="AX674" s="32"/>
      <c r="AY674" s="32"/>
      <c r="AZ674" s="32"/>
      <c r="BA674" s="32"/>
      <c r="BB674" s="32"/>
      <c r="BC674" s="32"/>
      <c r="BD674" s="32"/>
      <c r="BE674" s="39"/>
      <c r="BF674" s="40">
        <v>0</v>
      </c>
      <c r="BG674" s="40">
        <v>0</v>
      </c>
      <c r="BH674" s="40">
        <f t="shared" si="31"/>
        <v>0</v>
      </c>
      <c r="BI674" s="41"/>
      <c r="BJ674" s="42"/>
      <c r="BK674" s="42"/>
    </row>
    <row r="675" spans="1:63" ht="33" customHeight="1">
      <c r="A675" s="28">
        <v>666</v>
      </c>
      <c r="B675" s="63" t="s">
        <v>6085</v>
      </c>
      <c r="C675" s="29" t="s">
        <v>2665</v>
      </c>
      <c r="D675" s="29"/>
      <c r="E675" s="29"/>
      <c r="F675" s="29" t="s">
        <v>2666</v>
      </c>
      <c r="G675" s="29"/>
      <c r="H675" s="30"/>
      <c r="I675" s="28" t="s">
        <v>1337</v>
      </c>
      <c r="J675" s="28"/>
      <c r="K675" s="28"/>
      <c r="L675" s="31"/>
      <c r="M675" s="31"/>
      <c r="N675" s="32"/>
      <c r="O675" s="32">
        <v>0</v>
      </c>
      <c r="P675" s="32">
        <f t="shared" si="30"/>
        <v>0</v>
      </c>
      <c r="Q675" s="33"/>
      <c r="R675" s="34">
        <f t="shared" si="32"/>
        <v>100</v>
      </c>
      <c r="S675" s="32"/>
      <c r="T675" s="32"/>
      <c r="U675" s="32"/>
      <c r="V675" s="32"/>
      <c r="W675" s="32"/>
      <c r="X675" s="32"/>
      <c r="Y675" s="32"/>
      <c r="Z675" s="43"/>
      <c r="AA675" s="32"/>
      <c r="AB675" s="32"/>
      <c r="AC675" s="44"/>
      <c r="AD675" s="32"/>
      <c r="AE675" s="32"/>
      <c r="AF675" s="32"/>
      <c r="AG675" s="32"/>
      <c r="AH675" s="32"/>
      <c r="AI675" s="32">
        <v>100</v>
      </c>
      <c r="AJ675" s="32"/>
      <c r="AK675" s="32"/>
      <c r="AL675" s="32"/>
      <c r="AM675" s="32"/>
      <c r="AN675" s="32">
        <v>0</v>
      </c>
      <c r="AO675" s="43"/>
      <c r="AP675" s="32"/>
      <c r="AQ675" s="32"/>
      <c r="AR675" s="32">
        <v>0</v>
      </c>
      <c r="AS675" s="32"/>
      <c r="AT675" s="32"/>
      <c r="AU675" s="32"/>
      <c r="AV675" s="32"/>
      <c r="AW675" s="32"/>
      <c r="AX675" s="32"/>
      <c r="AY675" s="32"/>
      <c r="AZ675" s="32"/>
      <c r="BA675" s="32"/>
      <c r="BB675" s="32"/>
      <c r="BC675" s="32"/>
      <c r="BD675" s="32"/>
      <c r="BE675" s="39"/>
      <c r="BF675" s="40">
        <v>0</v>
      </c>
      <c r="BG675" s="40">
        <v>0</v>
      </c>
      <c r="BH675" s="40">
        <f t="shared" si="31"/>
        <v>0</v>
      </c>
      <c r="BI675" s="41"/>
      <c r="BJ675" s="42" t="s">
        <v>6039</v>
      </c>
      <c r="BK675" s="42"/>
    </row>
    <row r="676" spans="1:63" ht="16.5" customHeight="1">
      <c r="A676" s="28">
        <v>667</v>
      </c>
      <c r="B676" s="63" t="s">
        <v>6086</v>
      </c>
      <c r="C676" s="29" t="s">
        <v>2667</v>
      </c>
      <c r="D676" s="29"/>
      <c r="E676" s="29"/>
      <c r="F676" s="29"/>
      <c r="G676" s="29"/>
      <c r="H676" s="30"/>
      <c r="I676" s="28" t="s">
        <v>84</v>
      </c>
      <c r="J676" s="28"/>
      <c r="K676" s="28"/>
      <c r="L676" s="31"/>
      <c r="M676" s="31"/>
      <c r="N676" s="32"/>
      <c r="O676" s="32">
        <v>0</v>
      </c>
      <c r="P676" s="32">
        <f t="shared" si="30"/>
        <v>0</v>
      </c>
      <c r="Q676" s="33"/>
      <c r="R676" s="34">
        <f t="shared" si="32"/>
        <v>0</v>
      </c>
      <c r="S676" s="32"/>
      <c r="T676" s="32"/>
      <c r="U676" s="32"/>
      <c r="V676" s="32"/>
      <c r="W676" s="32"/>
      <c r="X676" s="32"/>
      <c r="Y676" s="32"/>
      <c r="Z676" s="43"/>
      <c r="AA676" s="32"/>
      <c r="AB676" s="32"/>
      <c r="AC676" s="44"/>
      <c r="AD676" s="32"/>
      <c r="AE676" s="32"/>
      <c r="AF676" s="32"/>
      <c r="AG676" s="32"/>
      <c r="AH676" s="32"/>
      <c r="AI676" s="32"/>
      <c r="AJ676" s="32"/>
      <c r="AK676" s="32"/>
      <c r="AL676" s="32"/>
      <c r="AM676" s="32"/>
      <c r="AN676" s="32">
        <v>0</v>
      </c>
      <c r="AO676" s="43"/>
      <c r="AP676" s="32"/>
      <c r="AQ676" s="32"/>
      <c r="AR676" s="32">
        <v>0</v>
      </c>
      <c r="AS676" s="32"/>
      <c r="AT676" s="32"/>
      <c r="AU676" s="32"/>
      <c r="AV676" s="32"/>
      <c r="AW676" s="32"/>
      <c r="AX676" s="32"/>
      <c r="AY676" s="32"/>
      <c r="AZ676" s="32"/>
      <c r="BA676" s="32"/>
      <c r="BB676" s="32"/>
      <c r="BC676" s="32"/>
      <c r="BD676" s="32"/>
      <c r="BE676" s="39"/>
      <c r="BF676" s="40">
        <v>0</v>
      </c>
      <c r="BG676" s="40">
        <v>0</v>
      </c>
      <c r="BH676" s="40">
        <f t="shared" si="31"/>
        <v>0</v>
      </c>
      <c r="BI676" s="41"/>
      <c r="BJ676" s="42"/>
      <c r="BK676" s="42"/>
    </row>
    <row r="677" spans="1:63" ht="33" customHeight="1">
      <c r="A677" s="28">
        <v>668</v>
      </c>
      <c r="B677" s="63" t="s">
        <v>6087</v>
      </c>
      <c r="C677" s="29" t="s">
        <v>2668</v>
      </c>
      <c r="D677" s="29"/>
      <c r="E677" s="29"/>
      <c r="F677" s="29" t="s">
        <v>2669</v>
      </c>
      <c r="G677" s="29"/>
      <c r="H677" s="30"/>
      <c r="I677" s="28" t="s">
        <v>84</v>
      </c>
      <c r="J677" s="28"/>
      <c r="K677" s="28"/>
      <c r="L677" s="31"/>
      <c r="M677" s="31"/>
      <c r="N677" s="32"/>
      <c r="O677" s="32">
        <v>0</v>
      </c>
      <c r="P677" s="32">
        <f t="shared" si="30"/>
        <v>0</v>
      </c>
      <c r="Q677" s="33"/>
      <c r="R677" s="34">
        <f t="shared" si="32"/>
        <v>800</v>
      </c>
      <c r="S677" s="32"/>
      <c r="T677" s="32"/>
      <c r="U677" s="32"/>
      <c r="V677" s="32"/>
      <c r="W677" s="32"/>
      <c r="X677" s="32"/>
      <c r="Y677" s="32"/>
      <c r="Z677" s="43"/>
      <c r="AA677" s="32"/>
      <c r="AB677" s="32"/>
      <c r="AC677" s="44"/>
      <c r="AD677" s="32"/>
      <c r="AE677" s="32"/>
      <c r="AF677" s="32"/>
      <c r="AG677" s="32"/>
      <c r="AH677" s="32"/>
      <c r="AI677" s="32"/>
      <c r="AJ677" s="32"/>
      <c r="AK677" s="32"/>
      <c r="AL677" s="32"/>
      <c r="AM677" s="32"/>
      <c r="AN677" s="32">
        <v>0</v>
      </c>
      <c r="AO677" s="43"/>
      <c r="AP677" s="32"/>
      <c r="AQ677" s="32"/>
      <c r="AR677" s="32">
        <v>0</v>
      </c>
      <c r="AS677" s="32"/>
      <c r="AT677" s="32">
        <v>800</v>
      </c>
      <c r="AU677" s="32"/>
      <c r="AV677" s="32"/>
      <c r="AW677" s="32"/>
      <c r="AX677" s="32"/>
      <c r="AY677" s="32"/>
      <c r="AZ677" s="32"/>
      <c r="BA677" s="32"/>
      <c r="BB677" s="32"/>
      <c r="BC677" s="32"/>
      <c r="BD677" s="32"/>
      <c r="BE677" s="39"/>
      <c r="BF677" s="40">
        <v>0</v>
      </c>
      <c r="BG677" s="40">
        <v>0</v>
      </c>
      <c r="BH677" s="40">
        <f t="shared" si="31"/>
        <v>0</v>
      </c>
      <c r="BI677" s="41"/>
      <c r="BJ677" s="315" t="s">
        <v>6326</v>
      </c>
      <c r="BK677" s="42"/>
    </row>
    <row r="678" spans="1:63" ht="33" customHeight="1">
      <c r="A678" s="28">
        <v>669</v>
      </c>
      <c r="B678" s="63" t="s">
        <v>6088</v>
      </c>
      <c r="C678" s="29" t="s">
        <v>2670</v>
      </c>
      <c r="D678" s="29"/>
      <c r="E678" s="29"/>
      <c r="F678" s="29" t="s">
        <v>2671</v>
      </c>
      <c r="G678" s="29"/>
      <c r="H678" s="30"/>
      <c r="I678" s="28" t="s">
        <v>84</v>
      </c>
      <c r="J678" s="28"/>
      <c r="K678" s="28"/>
      <c r="L678" s="31"/>
      <c r="M678" s="31"/>
      <c r="N678" s="32"/>
      <c r="O678" s="32">
        <v>0</v>
      </c>
      <c r="P678" s="32">
        <f t="shared" si="30"/>
        <v>0</v>
      </c>
      <c r="Q678" s="33"/>
      <c r="R678" s="34">
        <f t="shared" si="32"/>
        <v>0</v>
      </c>
      <c r="S678" s="32"/>
      <c r="T678" s="32"/>
      <c r="U678" s="32"/>
      <c r="V678" s="32"/>
      <c r="W678" s="32"/>
      <c r="X678" s="32"/>
      <c r="Y678" s="32"/>
      <c r="Z678" s="43"/>
      <c r="AA678" s="32"/>
      <c r="AB678" s="32"/>
      <c r="AC678" s="44"/>
      <c r="AD678" s="32"/>
      <c r="AE678" s="32"/>
      <c r="AF678" s="32"/>
      <c r="AG678" s="32"/>
      <c r="AH678" s="32"/>
      <c r="AI678" s="32"/>
      <c r="AJ678" s="32"/>
      <c r="AK678" s="32"/>
      <c r="AL678" s="32"/>
      <c r="AM678" s="32"/>
      <c r="AN678" s="32">
        <v>0</v>
      </c>
      <c r="AO678" s="43"/>
      <c r="AP678" s="32"/>
      <c r="AQ678" s="32"/>
      <c r="AR678" s="32">
        <v>0</v>
      </c>
      <c r="AS678" s="32"/>
      <c r="AT678" s="32"/>
      <c r="AU678" s="32"/>
      <c r="AV678" s="32"/>
      <c r="AW678" s="32"/>
      <c r="AX678" s="32"/>
      <c r="AY678" s="32"/>
      <c r="AZ678" s="32"/>
      <c r="BA678" s="32"/>
      <c r="BB678" s="32"/>
      <c r="BC678" s="32"/>
      <c r="BD678" s="32"/>
      <c r="BE678" s="39"/>
      <c r="BF678" s="40">
        <v>0</v>
      </c>
      <c r="BG678" s="40">
        <v>0</v>
      </c>
      <c r="BH678" s="40">
        <f t="shared" si="31"/>
        <v>0</v>
      </c>
      <c r="BI678" s="41"/>
      <c r="BJ678" s="42"/>
      <c r="BK678" s="42"/>
    </row>
    <row r="679" spans="1:63" ht="33" customHeight="1">
      <c r="A679" s="28">
        <v>670</v>
      </c>
      <c r="B679" s="63" t="s">
        <v>6089</v>
      </c>
      <c r="C679" s="29" t="s">
        <v>2672</v>
      </c>
      <c r="D679" s="29"/>
      <c r="E679" s="29"/>
      <c r="F679" s="29" t="s">
        <v>2673</v>
      </c>
      <c r="G679" s="29"/>
      <c r="H679" s="30"/>
      <c r="I679" s="28" t="s">
        <v>84</v>
      </c>
      <c r="J679" s="28"/>
      <c r="K679" s="28"/>
      <c r="L679" s="31"/>
      <c r="M679" s="31"/>
      <c r="N679" s="32"/>
      <c r="O679" s="32">
        <v>0</v>
      </c>
      <c r="P679" s="32">
        <f t="shared" si="30"/>
        <v>0</v>
      </c>
      <c r="Q679" s="33"/>
      <c r="R679" s="34">
        <f t="shared" si="32"/>
        <v>0</v>
      </c>
      <c r="S679" s="32"/>
      <c r="T679" s="32"/>
      <c r="U679" s="32"/>
      <c r="V679" s="32"/>
      <c r="W679" s="32"/>
      <c r="X679" s="32"/>
      <c r="Y679" s="32"/>
      <c r="Z679" s="43"/>
      <c r="AA679" s="32"/>
      <c r="AB679" s="32"/>
      <c r="AC679" s="44"/>
      <c r="AD679" s="32"/>
      <c r="AE679" s="32"/>
      <c r="AF679" s="32"/>
      <c r="AG679" s="32"/>
      <c r="AH679" s="32"/>
      <c r="AI679" s="32"/>
      <c r="AJ679" s="32"/>
      <c r="AK679" s="32"/>
      <c r="AL679" s="32"/>
      <c r="AM679" s="32"/>
      <c r="AN679" s="32">
        <v>0</v>
      </c>
      <c r="AO679" s="43"/>
      <c r="AP679" s="32"/>
      <c r="AQ679" s="32"/>
      <c r="AR679" s="32">
        <v>0</v>
      </c>
      <c r="AS679" s="32"/>
      <c r="AT679" s="32"/>
      <c r="AU679" s="32"/>
      <c r="AV679" s="32"/>
      <c r="AW679" s="32"/>
      <c r="AX679" s="32"/>
      <c r="AY679" s="32"/>
      <c r="AZ679" s="32"/>
      <c r="BA679" s="32"/>
      <c r="BB679" s="32"/>
      <c r="BC679" s="32"/>
      <c r="BD679" s="32"/>
      <c r="BE679" s="39"/>
      <c r="BF679" s="40">
        <v>0</v>
      </c>
      <c r="BG679" s="40">
        <v>0</v>
      </c>
      <c r="BH679" s="40">
        <f t="shared" si="31"/>
        <v>0</v>
      </c>
      <c r="BI679" s="41"/>
      <c r="BJ679" s="42"/>
      <c r="BK679" s="42"/>
    </row>
    <row r="680" spans="1:63" ht="33" customHeight="1">
      <c r="A680" s="28">
        <v>671</v>
      </c>
      <c r="B680" s="63" t="s">
        <v>6090</v>
      </c>
      <c r="C680" s="29" t="s">
        <v>2674</v>
      </c>
      <c r="D680" s="29"/>
      <c r="E680" s="29"/>
      <c r="F680" s="29" t="s">
        <v>2671</v>
      </c>
      <c r="G680" s="29"/>
      <c r="H680" s="30"/>
      <c r="I680" s="28" t="s">
        <v>84</v>
      </c>
      <c r="J680" s="28"/>
      <c r="K680" s="28"/>
      <c r="L680" s="31"/>
      <c r="M680" s="31"/>
      <c r="N680" s="32"/>
      <c r="O680" s="32">
        <v>0</v>
      </c>
      <c r="P680" s="32">
        <f t="shared" si="30"/>
        <v>0</v>
      </c>
      <c r="Q680" s="33"/>
      <c r="R680" s="34">
        <f t="shared" si="32"/>
        <v>0</v>
      </c>
      <c r="S680" s="32"/>
      <c r="T680" s="32"/>
      <c r="U680" s="32"/>
      <c r="V680" s="32"/>
      <c r="W680" s="32"/>
      <c r="X680" s="32"/>
      <c r="Y680" s="32"/>
      <c r="Z680" s="43"/>
      <c r="AA680" s="32"/>
      <c r="AB680" s="32"/>
      <c r="AC680" s="44"/>
      <c r="AD680" s="32"/>
      <c r="AE680" s="32"/>
      <c r="AF680" s="32"/>
      <c r="AG680" s="32"/>
      <c r="AH680" s="32"/>
      <c r="AI680" s="32"/>
      <c r="AJ680" s="32"/>
      <c r="AK680" s="32"/>
      <c r="AL680" s="32"/>
      <c r="AM680" s="32"/>
      <c r="AN680" s="32">
        <v>0</v>
      </c>
      <c r="AO680" s="43"/>
      <c r="AP680" s="32"/>
      <c r="AQ680" s="32"/>
      <c r="AR680" s="32">
        <v>0</v>
      </c>
      <c r="AS680" s="32"/>
      <c r="AT680" s="32"/>
      <c r="AU680" s="32"/>
      <c r="AV680" s="32"/>
      <c r="AW680" s="32"/>
      <c r="AX680" s="32"/>
      <c r="AY680" s="32"/>
      <c r="AZ680" s="32"/>
      <c r="BA680" s="32"/>
      <c r="BB680" s="32"/>
      <c r="BC680" s="32"/>
      <c r="BD680" s="32"/>
      <c r="BE680" s="39"/>
      <c r="BF680" s="40">
        <v>0</v>
      </c>
      <c r="BG680" s="40">
        <v>0</v>
      </c>
      <c r="BH680" s="40">
        <f t="shared" si="31"/>
        <v>0</v>
      </c>
      <c r="BI680" s="41"/>
      <c r="BJ680" s="42"/>
      <c r="BK680" s="42"/>
    </row>
    <row r="681" spans="1:63" ht="33" customHeight="1">
      <c r="A681" s="28">
        <v>672</v>
      </c>
      <c r="B681" s="63" t="s">
        <v>6091</v>
      </c>
      <c r="C681" s="29" t="s">
        <v>2675</v>
      </c>
      <c r="D681" s="29"/>
      <c r="E681" s="29"/>
      <c r="F681" s="29" t="s">
        <v>2676</v>
      </c>
      <c r="G681" s="29"/>
      <c r="H681" s="30"/>
      <c r="I681" s="28" t="s">
        <v>84</v>
      </c>
      <c r="J681" s="28"/>
      <c r="K681" s="28"/>
      <c r="L681" s="31"/>
      <c r="M681" s="31"/>
      <c r="N681" s="32"/>
      <c r="O681" s="32">
        <v>0</v>
      </c>
      <c r="P681" s="32">
        <f t="shared" si="30"/>
        <v>0</v>
      </c>
      <c r="Q681" s="33"/>
      <c r="R681" s="34">
        <f t="shared" si="32"/>
        <v>600</v>
      </c>
      <c r="S681" s="32"/>
      <c r="T681" s="32"/>
      <c r="U681" s="32"/>
      <c r="V681" s="32"/>
      <c r="W681" s="32"/>
      <c r="X681" s="32"/>
      <c r="Y681" s="32"/>
      <c r="Z681" s="43"/>
      <c r="AA681" s="32"/>
      <c r="AB681" s="32"/>
      <c r="AC681" s="44"/>
      <c r="AD681" s="32"/>
      <c r="AE681" s="32"/>
      <c r="AF681" s="32"/>
      <c r="AG681" s="32"/>
      <c r="AH681" s="32"/>
      <c r="AI681" s="32"/>
      <c r="AJ681" s="32"/>
      <c r="AK681" s="32"/>
      <c r="AL681" s="32"/>
      <c r="AM681" s="32"/>
      <c r="AN681" s="32">
        <v>0</v>
      </c>
      <c r="AO681" s="43"/>
      <c r="AP681" s="32"/>
      <c r="AQ681" s="32"/>
      <c r="AR681" s="32">
        <v>0</v>
      </c>
      <c r="AS681" s="32"/>
      <c r="AT681" s="32">
        <v>600</v>
      </c>
      <c r="AU681" s="32"/>
      <c r="AV681" s="32"/>
      <c r="AW681" s="32"/>
      <c r="AX681" s="32"/>
      <c r="AY681" s="32"/>
      <c r="AZ681" s="32"/>
      <c r="BA681" s="32"/>
      <c r="BB681" s="32"/>
      <c r="BC681" s="32"/>
      <c r="BD681" s="32"/>
      <c r="BE681" s="39"/>
      <c r="BF681" s="40">
        <v>0</v>
      </c>
      <c r="BG681" s="40">
        <v>0</v>
      </c>
      <c r="BH681" s="40">
        <f t="shared" si="31"/>
        <v>0</v>
      </c>
      <c r="BI681" s="41"/>
      <c r="BJ681" s="315" t="s">
        <v>6326</v>
      </c>
      <c r="BK681" s="42"/>
    </row>
    <row r="682" spans="1:63" ht="33" customHeight="1">
      <c r="A682" s="28">
        <v>673</v>
      </c>
      <c r="B682" s="63" t="s">
        <v>6092</v>
      </c>
      <c r="C682" s="29" t="s">
        <v>2677</v>
      </c>
      <c r="D682" s="29"/>
      <c r="E682" s="29"/>
      <c r="F682" s="29" t="s">
        <v>2678</v>
      </c>
      <c r="G682" s="29"/>
      <c r="H682" s="30"/>
      <c r="I682" s="28" t="s">
        <v>84</v>
      </c>
      <c r="J682" s="28"/>
      <c r="K682" s="28"/>
      <c r="L682" s="31"/>
      <c r="M682" s="31"/>
      <c r="N682" s="32"/>
      <c r="O682" s="32">
        <v>0</v>
      </c>
      <c r="P682" s="32">
        <f t="shared" si="30"/>
        <v>0</v>
      </c>
      <c r="Q682" s="33"/>
      <c r="R682" s="34">
        <f t="shared" si="32"/>
        <v>500</v>
      </c>
      <c r="S682" s="32"/>
      <c r="T682" s="32"/>
      <c r="U682" s="32"/>
      <c r="V682" s="32"/>
      <c r="W682" s="32"/>
      <c r="X682" s="32"/>
      <c r="Y682" s="32"/>
      <c r="Z682" s="43"/>
      <c r="AA682" s="32"/>
      <c r="AB682" s="32"/>
      <c r="AC682" s="44"/>
      <c r="AD682" s="32"/>
      <c r="AE682" s="32"/>
      <c r="AF682" s="32"/>
      <c r="AG682" s="32"/>
      <c r="AH682" s="32"/>
      <c r="AI682" s="32"/>
      <c r="AJ682" s="32"/>
      <c r="AK682" s="32"/>
      <c r="AL682" s="32"/>
      <c r="AM682" s="32"/>
      <c r="AN682" s="32">
        <v>0</v>
      </c>
      <c r="AO682" s="43"/>
      <c r="AP682" s="32"/>
      <c r="AQ682" s="32"/>
      <c r="AR682" s="32">
        <v>0</v>
      </c>
      <c r="AS682" s="32"/>
      <c r="AT682" s="32">
        <v>500</v>
      </c>
      <c r="AU682" s="32"/>
      <c r="AV682" s="32"/>
      <c r="AW682" s="32"/>
      <c r="AX682" s="32"/>
      <c r="AY682" s="32"/>
      <c r="AZ682" s="32"/>
      <c r="BA682" s="32"/>
      <c r="BB682" s="32"/>
      <c r="BC682" s="32"/>
      <c r="BD682" s="32"/>
      <c r="BE682" s="39"/>
      <c r="BF682" s="40">
        <v>0</v>
      </c>
      <c r="BG682" s="40">
        <v>0</v>
      </c>
      <c r="BH682" s="40">
        <f t="shared" si="31"/>
        <v>0</v>
      </c>
      <c r="BI682" s="41"/>
      <c r="BJ682" s="315" t="s">
        <v>6326</v>
      </c>
      <c r="BK682" s="42"/>
    </row>
    <row r="683" spans="1:63" ht="33" customHeight="1">
      <c r="A683" s="28">
        <v>674</v>
      </c>
      <c r="B683" s="63" t="s">
        <v>6093</v>
      </c>
      <c r="C683" s="29" t="s">
        <v>2679</v>
      </c>
      <c r="D683" s="29"/>
      <c r="E683" s="29"/>
      <c r="F683" s="29" t="s">
        <v>2680</v>
      </c>
      <c r="G683" s="29"/>
      <c r="H683" s="30"/>
      <c r="I683" s="28" t="s">
        <v>84</v>
      </c>
      <c r="J683" s="28"/>
      <c r="K683" s="28"/>
      <c r="L683" s="31"/>
      <c r="M683" s="31"/>
      <c r="N683" s="32"/>
      <c r="O683" s="32">
        <v>0</v>
      </c>
      <c r="P683" s="32">
        <f t="shared" si="30"/>
        <v>0</v>
      </c>
      <c r="Q683" s="33"/>
      <c r="R683" s="34">
        <f t="shared" si="32"/>
        <v>0</v>
      </c>
      <c r="S683" s="32"/>
      <c r="T683" s="32"/>
      <c r="U683" s="32"/>
      <c r="V683" s="32"/>
      <c r="W683" s="32"/>
      <c r="X683" s="32"/>
      <c r="Y683" s="32"/>
      <c r="Z683" s="43"/>
      <c r="AA683" s="32"/>
      <c r="AB683" s="32"/>
      <c r="AC683" s="44"/>
      <c r="AD683" s="32"/>
      <c r="AE683" s="32"/>
      <c r="AF683" s="32"/>
      <c r="AG683" s="32"/>
      <c r="AH683" s="32"/>
      <c r="AI683" s="32"/>
      <c r="AJ683" s="32"/>
      <c r="AK683" s="32"/>
      <c r="AL683" s="32"/>
      <c r="AM683" s="32"/>
      <c r="AN683" s="32">
        <v>0</v>
      </c>
      <c r="AO683" s="43"/>
      <c r="AP683" s="32"/>
      <c r="AQ683" s="32"/>
      <c r="AR683" s="32">
        <v>0</v>
      </c>
      <c r="AS683" s="32"/>
      <c r="AT683" s="32"/>
      <c r="AU683" s="32"/>
      <c r="AV683" s="32"/>
      <c r="AW683" s="32"/>
      <c r="AX683" s="32"/>
      <c r="AY683" s="32"/>
      <c r="AZ683" s="32"/>
      <c r="BA683" s="32"/>
      <c r="BB683" s="32"/>
      <c r="BC683" s="32"/>
      <c r="BD683" s="32"/>
      <c r="BE683" s="39"/>
      <c r="BF683" s="40">
        <v>0</v>
      </c>
      <c r="BG683" s="40">
        <v>0</v>
      </c>
      <c r="BH683" s="40">
        <f t="shared" si="31"/>
        <v>0</v>
      </c>
      <c r="BI683" s="41"/>
      <c r="BJ683" s="42"/>
      <c r="BK683" s="42"/>
    </row>
    <row r="684" spans="1:63" ht="33" customHeight="1">
      <c r="A684" s="28">
        <v>675</v>
      </c>
      <c r="B684" s="63" t="s">
        <v>6094</v>
      </c>
      <c r="C684" s="29" t="s">
        <v>2681</v>
      </c>
      <c r="D684" s="29"/>
      <c r="E684" s="29"/>
      <c r="F684" s="29" t="s">
        <v>2682</v>
      </c>
      <c r="G684" s="29"/>
      <c r="H684" s="30"/>
      <c r="I684" s="28" t="s">
        <v>84</v>
      </c>
      <c r="J684" s="28"/>
      <c r="K684" s="28"/>
      <c r="L684" s="31"/>
      <c r="M684" s="31"/>
      <c r="N684" s="32"/>
      <c r="O684" s="32">
        <v>0</v>
      </c>
      <c r="P684" s="32">
        <f t="shared" si="30"/>
        <v>0</v>
      </c>
      <c r="Q684" s="33"/>
      <c r="R684" s="34">
        <f t="shared" si="32"/>
        <v>0</v>
      </c>
      <c r="S684" s="32"/>
      <c r="T684" s="32"/>
      <c r="U684" s="32"/>
      <c r="V684" s="32"/>
      <c r="W684" s="32"/>
      <c r="X684" s="32"/>
      <c r="Y684" s="32"/>
      <c r="Z684" s="43"/>
      <c r="AA684" s="32"/>
      <c r="AB684" s="32"/>
      <c r="AC684" s="44"/>
      <c r="AD684" s="32"/>
      <c r="AE684" s="32"/>
      <c r="AF684" s="32"/>
      <c r="AG684" s="32"/>
      <c r="AH684" s="32"/>
      <c r="AI684" s="32"/>
      <c r="AJ684" s="32"/>
      <c r="AK684" s="32"/>
      <c r="AL684" s="32"/>
      <c r="AM684" s="32"/>
      <c r="AN684" s="32">
        <v>0</v>
      </c>
      <c r="AO684" s="43"/>
      <c r="AP684" s="32"/>
      <c r="AQ684" s="32"/>
      <c r="AR684" s="32">
        <v>0</v>
      </c>
      <c r="AS684" s="32"/>
      <c r="AT684" s="32"/>
      <c r="AU684" s="32"/>
      <c r="AV684" s="32"/>
      <c r="AW684" s="32"/>
      <c r="AX684" s="32"/>
      <c r="AY684" s="32"/>
      <c r="AZ684" s="32"/>
      <c r="BA684" s="32"/>
      <c r="BB684" s="32"/>
      <c r="BC684" s="32"/>
      <c r="BD684" s="32"/>
      <c r="BE684" s="39"/>
      <c r="BF684" s="40">
        <v>0</v>
      </c>
      <c r="BG684" s="40">
        <v>0</v>
      </c>
      <c r="BH684" s="40">
        <f t="shared" si="31"/>
        <v>0</v>
      </c>
      <c r="BI684" s="41"/>
      <c r="BJ684" s="42"/>
      <c r="BK684" s="42"/>
    </row>
    <row r="685" spans="1:63" ht="33" customHeight="1">
      <c r="A685" s="28">
        <v>676</v>
      </c>
      <c r="B685" s="63" t="s">
        <v>6095</v>
      </c>
      <c r="C685" s="29" t="s">
        <v>2683</v>
      </c>
      <c r="D685" s="29"/>
      <c r="E685" s="29"/>
      <c r="F685" s="29" t="s">
        <v>2684</v>
      </c>
      <c r="G685" s="29"/>
      <c r="H685" s="30"/>
      <c r="I685" s="28" t="s">
        <v>84</v>
      </c>
      <c r="J685" s="28"/>
      <c r="K685" s="28"/>
      <c r="L685" s="31"/>
      <c r="M685" s="31"/>
      <c r="N685" s="32"/>
      <c r="O685" s="32">
        <v>0</v>
      </c>
      <c r="P685" s="32">
        <f t="shared" si="30"/>
        <v>0</v>
      </c>
      <c r="Q685" s="33"/>
      <c r="R685" s="34">
        <f t="shared" si="32"/>
        <v>1000</v>
      </c>
      <c r="S685" s="32"/>
      <c r="T685" s="32"/>
      <c r="U685" s="32"/>
      <c r="V685" s="32"/>
      <c r="W685" s="32"/>
      <c r="X685" s="32"/>
      <c r="Y685" s="32"/>
      <c r="Z685" s="43"/>
      <c r="AA685" s="32"/>
      <c r="AB685" s="32"/>
      <c r="AC685" s="44"/>
      <c r="AD685" s="32"/>
      <c r="AE685" s="32"/>
      <c r="AF685" s="32"/>
      <c r="AG685" s="32"/>
      <c r="AH685" s="32"/>
      <c r="AI685" s="32"/>
      <c r="AJ685" s="32"/>
      <c r="AK685" s="32"/>
      <c r="AL685" s="32"/>
      <c r="AM685" s="32"/>
      <c r="AN685" s="32">
        <v>0</v>
      </c>
      <c r="AO685" s="43"/>
      <c r="AP685" s="32"/>
      <c r="AQ685" s="32"/>
      <c r="AR685" s="32">
        <v>0</v>
      </c>
      <c r="AS685" s="32"/>
      <c r="AT685" s="32">
        <v>1000</v>
      </c>
      <c r="AU685" s="32"/>
      <c r="AV685" s="32"/>
      <c r="AW685" s="32"/>
      <c r="AX685" s="32"/>
      <c r="AY685" s="32"/>
      <c r="AZ685" s="32"/>
      <c r="BA685" s="32"/>
      <c r="BB685" s="32"/>
      <c r="BC685" s="32"/>
      <c r="BD685" s="32"/>
      <c r="BE685" s="39"/>
      <c r="BF685" s="40">
        <v>0</v>
      </c>
      <c r="BG685" s="40">
        <v>0</v>
      </c>
      <c r="BH685" s="40">
        <f t="shared" si="31"/>
        <v>0</v>
      </c>
      <c r="BI685" s="41"/>
      <c r="BJ685" s="315" t="s">
        <v>6326</v>
      </c>
      <c r="BK685" s="42"/>
    </row>
    <row r="686" spans="1:63" ht="33" customHeight="1">
      <c r="A686" s="28">
        <v>677</v>
      </c>
      <c r="B686" s="63" t="s">
        <v>6096</v>
      </c>
      <c r="C686" s="29" t="s">
        <v>2685</v>
      </c>
      <c r="D686" s="29"/>
      <c r="E686" s="29"/>
      <c r="F686" s="29" t="s">
        <v>2686</v>
      </c>
      <c r="G686" s="29"/>
      <c r="H686" s="30"/>
      <c r="I686" s="28" t="s">
        <v>84</v>
      </c>
      <c r="J686" s="28"/>
      <c r="K686" s="28"/>
      <c r="L686" s="31"/>
      <c r="M686" s="31"/>
      <c r="N686" s="32"/>
      <c r="O686" s="32">
        <v>0</v>
      </c>
      <c r="P686" s="32">
        <f t="shared" ref="P686:P693" si="33">N686+O686</f>
        <v>0</v>
      </c>
      <c r="Q686" s="33"/>
      <c r="R686" s="34">
        <f t="shared" si="32"/>
        <v>1000</v>
      </c>
      <c r="S686" s="32"/>
      <c r="T686" s="32"/>
      <c r="U686" s="32"/>
      <c r="V686" s="32"/>
      <c r="W686" s="32"/>
      <c r="X686" s="32"/>
      <c r="Y686" s="32"/>
      <c r="Z686" s="43"/>
      <c r="AA686" s="32"/>
      <c r="AB686" s="32"/>
      <c r="AC686" s="44"/>
      <c r="AD686" s="32"/>
      <c r="AE686" s="32"/>
      <c r="AF686" s="32"/>
      <c r="AG686" s="32"/>
      <c r="AH686" s="32"/>
      <c r="AI686" s="32"/>
      <c r="AJ686" s="32"/>
      <c r="AK686" s="32"/>
      <c r="AL686" s="32"/>
      <c r="AM686" s="32"/>
      <c r="AN686" s="32">
        <v>0</v>
      </c>
      <c r="AO686" s="43"/>
      <c r="AP686" s="32"/>
      <c r="AQ686" s="32"/>
      <c r="AR686" s="32">
        <v>0</v>
      </c>
      <c r="AS686" s="32"/>
      <c r="AT686" s="32">
        <v>1000</v>
      </c>
      <c r="AU686" s="32"/>
      <c r="AV686" s="32"/>
      <c r="AW686" s="32"/>
      <c r="AX686" s="32"/>
      <c r="AY686" s="32"/>
      <c r="AZ686" s="32"/>
      <c r="BA686" s="32"/>
      <c r="BB686" s="32"/>
      <c r="BC686" s="32"/>
      <c r="BD686" s="32"/>
      <c r="BE686" s="39"/>
      <c r="BF686" s="40">
        <v>0</v>
      </c>
      <c r="BG686" s="40">
        <v>0</v>
      </c>
      <c r="BH686" s="40">
        <f t="shared" si="31"/>
        <v>0</v>
      </c>
      <c r="BI686" s="41"/>
      <c r="BJ686" s="315" t="s">
        <v>6326</v>
      </c>
      <c r="BK686" s="42"/>
    </row>
    <row r="687" spans="1:63" ht="45" customHeight="1">
      <c r="A687" s="28">
        <v>678</v>
      </c>
      <c r="B687" s="63" t="s">
        <v>6097</v>
      </c>
      <c r="C687" s="29" t="s">
        <v>2687</v>
      </c>
      <c r="D687" s="29"/>
      <c r="E687" s="29"/>
      <c r="F687" s="133" t="s">
        <v>2688</v>
      </c>
      <c r="G687" s="29"/>
      <c r="H687" s="30"/>
      <c r="I687" s="134" t="s">
        <v>1337</v>
      </c>
      <c r="J687" s="28"/>
      <c r="K687" s="28"/>
      <c r="L687" s="31"/>
      <c r="M687" s="31"/>
      <c r="N687" s="32"/>
      <c r="O687" s="32"/>
      <c r="P687" s="32">
        <f t="shared" si="33"/>
        <v>0</v>
      </c>
      <c r="Q687" s="33"/>
      <c r="R687" s="34">
        <f t="shared" si="32"/>
        <v>20</v>
      </c>
      <c r="S687" s="32"/>
      <c r="T687" s="32"/>
      <c r="U687" s="32"/>
      <c r="V687" s="32"/>
      <c r="W687" s="32"/>
      <c r="X687" s="32"/>
      <c r="Y687" s="32"/>
      <c r="Z687" s="43"/>
      <c r="AA687" s="32"/>
      <c r="AB687" s="32"/>
      <c r="AC687" s="44"/>
      <c r="AD687" s="32"/>
      <c r="AE687" s="32"/>
      <c r="AF687" s="32"/>
      <c r="AG687" s="32"/>
      <c r="AH687" s="32"/>
      <c r="AI687" s="32"/>
      <c r="AJ687" s="32"/>
      <c r="AK687" s="32"/>
      <c r="AL687" s="32"/>
      <c r="AM687" s="32"/>
      <c r="AN687" s="32">
        <v>0</v>
      </c>
      <c r="AO687" s="43"/>
      <c r="AP687" s="32"/>
      <c r="AQ687" s="32"/>
      <c r="AR687" s="32">
        <v>0</v>
      </c>
      <c r="AS687" s="32"/>
      <c r="AT687" s="32"/>
      <c r="AU687" s="32"/>
      <c r="AV687" s="32"/>
      <c r="AW687" s="32"/>
      <c r="AX687" s="32"/>
      <c r="AY687" s="32"/>
      <c r="AZ687" s="32"/>
      <c r="BA687" s="37">
        <v>20</v>
      </c>
      <c r="BB687" s="32"/>
      <c r="BC687" s="32"/>
      <c r="BD687" s="32"/>
      <c r="BE687" s="39"/>
      <c r="BF687" s="40">
        <v>0</v>
      </c>
      <c r="BG687" s="40">
        <v>0</v>
      </c>
      <c r="BH687" s="40">
        <f t="shared" si="31"/>
        <v>0</v>
      </c>
      <c r="BI687" s="41"/>
      <c r="BJ687" s="315" t="s">
        <v>6326</v>
      </c>
      <c r="BK687" s="42"/>
    </row>
    <row r="688" spans="1:63" ht="66" customHeight="1">
      <c r="A688" s="28">
        <v>679</v>
      </c>
      <c r="B688" s="63" t="s">
        <v>6098</v>
      </c>
      <c r="C688" s="29" t="s">
        <v>2689</v>
      </c>
      <c r="D688" s="29"/>
      <c r="E688" s="29"/>
      <c r="F688" s="29" t="s">
        <v>2690</v>
      </c>
      <c r="G688" s="29"/>
      <c r="H688" s="30"/>
      <c r="I688" s="28" t="s">
        <v>1304</v>
      </c>
      <c r="J688" s="28"/>
      <c r="K688" s="28"/>
      <c r="L688" s="31"/>
      <c r="M688" s="31"/>
      <c r="N688" s="32"/>
      <c r="O688" s="32">
        <v>0</v>
      </c>
      <c r="P688" s="32">
        <f t="shared" si="33"/>
        <v>0</v>
      </c>
      <c r="Q688" s="33"/>
      <c r="R688" s="34">
        <f t="shared" si="32"/>
        <v>0</v>
      </c>
      <c r="S688" s="32"/>
      <c r="T688" s="32"/>
      <c r="U688" s="32"/>
      <c r="V688" s="32"/>
      <c r="W688" s="32"/>
      <c r="X688" s="32"/>
      <c r="Y688" s="32"/>
      <c r="Z688" s="43"/>
      <c r="AA688" s="32"/>
      <c r="AB688" s="32"/>
      <c r="AC688" s="44"/>
      <c r="AD688" s="32"/>
      <c r="AE688" s="32"/>
      <c r="AF688" s="32"/>
      <c r="AG688" s="32"/>
      <c r="AH688" s="32"/>
      <c r="AI688" s="32"/>
      <c r="AJ688" s="32"/>
      <c r="AK688" s="32"/>
      <c r="AL688" s="32"/>
      <c r="AM688" s="32"/>
      <c r="AN688" s="32">
        <v>0</v>
      </c>
      <c r="AO688" s="43"/>
      <c r="AP688" s="32"/>
      <c r="AQ688" s="32"/>
      <c r="AR688" s="32">
        <v>0</v>
      </c>
      <c r="AS688" s="32"/>
      <c r="AT688" s="32"/>
      <c r="AU688" s="32"/>
      <c r="AV688" s="32"/>
      <c r="AW688" s="32"/>
      <c r="AX688" s="32"/>
      <c r="AY688" s="32"/>
      <c r="AZ688" s="32"/>
      <c r="BA688" s="32"/>
      <c r="BB688" s="32"/>
      <c r="BC688" s="32"/>
      <c r="BD688" s="32"/>
      <c r="BE688" s="39"/>
      <c r="BF688" s="40">
        <v>0</v>
      </c>
      <c r="BG688" s="40">
        <v>0</v>
      </c>
      <c r="BH688" s="40">
        <f t="shared" si="31"/>
        <v>0</v>
      </c>
      <c r="BI688" s="41"/>
      <c r="BJ688" s="42"/>
      <c r="BK688" s="42"/>
    </row>
    <row r="689" spans="1:63" ht="66" customHeight="1">
      <c r="A689" s="28">
        <v>680</v>
      </c>
      <c r="B689" s="63" t="s">
        <v>6099</v>
      </c>
      <c r="C689" s="29" t="s">
        <v>2691</v>
      </c>
      <c r="D689" s="29"/>
      <c r="E689" s="29"/>
      <c r="F689" s="29" t="s">
        <v>2692</v>
      </c>
      <c r="G689" s="29"/>
      <c r="H689" s="30"/>
      <c r="I689" s="28" t="s">
        <v>1074</v>
      </c>
      <c r="J689" s="28"/>
      <c r="K689" s="28"/>
      <c r="L689" s="31"/>
      <c r="M689" s="31"/>
      <c r="N689" s="32"/>
      <c r="O689" s="32"/>
      <c r="P689" s="32">
        <f t="shared" si="33"/>
        <v>0</v>
      </c>
      <c r="Q689" s="33"/>
      <c r="R689" s="34">
        <f t="shared" si="32"/>
        <v>0</v>
      </c>
      <c r="S689" s="32"/>
      <c r="T689" s="32"/>
      <c r="U689" s="32"/>
      <c r="V689" s="32"/>
      <c r="W689" s="32"/>
      <c r="X689" s="32"/>
      <c r="Y689" s="32"/>
      <c r="Z689" s="43"/>
      <c r="AA689" s="32"/>
      <c r="AB689" s="32"/>
      <c r="AC689" s="44"/>
      <c r="AD689" s="32"/>
      <c r="AE689" s="32"/>
      <c r="AF689" s="32"/>
      <c r="AG689" s="32"/>
      <c r="AH689" s="32"/>
      <c r="AI689" s="32"/>
      <c r="AJ689" s="32"/>
      <c r="AK689" s="32"/>
      <c r="AL689" s="32"/>
      <c r="AM689" s="32"/>
      <c r="AN689" s="32">
        <v>0</v>
      </c>
      <c r="AO689" s="43"/>
      <c r="AP689" s="32"/>
      <c r="AQ689" s="32"/>
      <c r="AR689" s="32">
        <v>0</v>
      </c>
      <c r="AS689" s="32"/>
      <c r="AT689" s="32"/>
      <c r="AU689" s="32"/>
      <c r="AV689" s="32"/>
      <c r="AW689" s="32"/>
      <c r="AX689" s="32"/>
      <c r="AY689" s="32"/>
      <c r="AZ689" s="32"/>
      <c r="BA689" s="32"/>
      <c r="BB689" s="32"/>
      <c r="BC689" s="32"/>
      <c r="BD689" s="32"/>
      <c r="BE689" s="39"/>
      <c r="BF689" s="40">
        <v>0</v>
      </c>
      <c r="BG689" s="40">
        <v>0</v>
      </c>
      <c r="BH689" s="40">
        <f t="shared" si="31"/>
        <v>0</v>
      </c>
      <c r="BI689" s="41"/>
      <c r="BJ689" s="42"/>
      <c r="BK689" s="42"/>
    </row>
    <row r="690" spans="1:63" ht="49.5" customHeight="1">
      <c r="A690" s="28">
        <v>681</v>
      </c>
      <c r="B690" s="63" t="s">
        <v>6100</v>
      </c>
      <c r="C690" s="29" t="s">
        <v>2693</v>
      </c>
      <c r="D690" s="29"/>
      <c r="E690" s="29"/>
      <c r="F690" s="29" t="s">
        <v>2694</v>
      </c>
      <c r="G690" s="29"/>
      <c r="H690" s="30"/>
      <c r="I690" s="28" t="s">
        <v>1115</v>
      </c>
      <c r="J690" s="28"/>
      <c r="K690" s="28"/>
      <c r="L690" s="31"/>
      <c r="M690" s="31"/>
      <c r="N690" s="32"/>
      <c r="O690" s="32"/>
      <c r="P690" s="32">
        <f t="shared" si="33"/>
        <v>0</v>
      </c>
      <c r="Q690" s="33">
        <v>40</v>
      </c>
      <c r="R690" s="34">
        <f t="shared" si="32"/>
        <v>31.5</v>
      </c>
      <c r="S690" s="32"/>
      <c r="T690" s="32"/>
      <c r="U690" s="32"/>
      <c r="V690" s="32"/>
      <c r="W690" s="32"/>
      <c r="X690" s="32"/>
      <c r="Y690" s="32"/>
      <c r="Z690" s="43"/>
      <c r="AA690" s="32"/>
      <c r="AB690" s="32"/>
      <c r="AC690" s="44"/>
      <c r="AD690" s="32"/>
      <c r="AE690" s="32"/>
      <c r="AF690" s="32"/>
      <c r="AG690" s="32"/>
      <c r="AH690" s="32"/>
      <c r="AI690" s="32"/>
      <c r="AJ690" s="32"/>
      <c r="AK690" s="32"/>
      <c r="AL690" s="32"/>
      <c r="AM690" s="32"/>
      <c r="AN690" s="32"/>
      <c r="AO690" s="43"/>
      <c r="AP690" s="32"/>
      <c r="AQ690" s="32"/>
      <c r="AR690" s="32">
        <v>0</v>
      </c>
      <c r="AS690" s="32"/>
      <c r="AT690" s="135">
        <v>0.5</v>
      </c>
      <c r="AU690" s="32">
        <v>1</v>
      </c>
      <c r="AV690" s="32">
        <v>20</v>
      </c>
      <c r="AW690" s="32"/>
      <c r="AX690" s="32"/>
      <c r="AY690" s="32">
        <v>10</v>
      </c>
      <c r="AZ690" s="32"/>
      <c r="BA690" s="32"/>
      <c r="BB690" s="32"/>
      <c r="BC690" s="32"/>
      <c r="BD690" s="32"/>
      <c r="BE690" s="39"/>
      <c r="BF690" s="40">
        <v>0</v>
      </c>
      <c r="BG690" s="40">
        <v>0</v>
      </c>
      <c r="BH690" s="40">
        <f t="shared" si="31"/>
        <v>0</v>
      </c>
      <c r="BI690" s="41"/>
      <c r="BJ690" s="315" t="s">
        <v>6337</v>
      </c>
      <c r="BK690" s="42"/>
    </row>
    <row r="691" spans="1:63" ht="82.5" customHeight="1">
      <c r="A691" s="28">
        <v>682</v>
      </c>
      <c r="B691" s="63" t="s">
        <v>6101</v>
      </c>
      <c r="C691" s="63" t="s">
        <v>2695</v>
      </c>
      <c r="D691" s="29"/>
      <c r="E691" s="29"/>
      <c r="F691" s="29" t="s">
        <v>2696</v>
      </c>
      <c r="G691" s="29"/>
      <c r="H691" s="30"/>
      <c r="I691" s="28" t="s">
        <v>84</v>
      </c>
      <c r="J691" s="28"/>
      <c r="K691" s="28"/>
      <c r="L691" s="31"/>
      <c r="M691" s="31"/>
      <c r="N691" s="32"/>
      <c r="O691" s="32"/>
      <c r="P691" s="32">
        <f t="shared" si="33"/>
        <v>0</v>
      </c>
      <c r="Q691" s="33">
        <v>500</v>
      </c>
      <c r="R691" s="34">
        <f t="shared" si="32"/>
        <v>6220</v>
      </c>
      <c r="S691" s="32"/>
      <c r="T691" s="32"/>
      <c r="U691" s="32"/>
      <c r="V691" s="32"/>
      <c r="W691" s="32"/>
      <c r="X691" s="32"/>
      <c r="Y691" s="32"/>
      <c r="Z691" s="43"/>
      <c r="AA691" s="32"/>
      <c r="AB691" s="32"/>
      <c r="AC691" s="44"/>
      <c r="AD691" s="32"/>
      <c r="AE691" s="32"/>
      <c r="AF691" s="32"/>
      <c r="AG691" s="32"/>
      <c r="AH691" s="32"/>
      <c r="AI691" s="32">
        <v>120</v>
      </c>
      <c r="AJ691" s="32"/>
      <c r="AK691" s="32"/>
      <c r="AL691" s="32"/>
      <c r="AM691" s="32"/>
      <c r="AN691" s="32">
        <v>0</v>
      </c>
      <c r="AO691" s="43"/>
      <c r="AP691" s="32"/>
      <c r="AQ691" s="32"/>
      <c r="AR691" s="32">
        <v>0</v>
      </c>
      <c r="AS691" s="32">
        <v>1800</v>
      </c>
      <c r="AT691" s="32">
        <v>600</v>
      </c>
      <c r="AU691" s="32">
        <v>700</v>
      </c>
      <c r="AV691" s="32">
        <v>3000</v>
      </c>
      <c r="AW691" s="32"/>
      <c r="AX691" s="32"/>
      <c r="AY691" s="32"/>
      <c r="AZ691" s="32"/>
      <c r="BA691" s="32"/>
      <c r="BB691" s="32"/>
      <c r="BC691" s="32"/>
      <c r="BD691" s="32"/>
      <c r="BE691" s="39"/>
      <c r="BF691" s="40">
        <v>0</v>
      </c>
      <c r="BG691" s="40">
        <v>17640</v>
      </c>
      <c r="BH691" s="40">
        <f t="shared" si="31"/>
        <v>109720800</v>
      </c>
      <c r="BI691" s="41"/>
      <c r="BJ691" s="42" t="s">
        <v>6039</v>
      </c>
      <c r="BK691" s="42"/>
    </row>
    <row r="692" spans="1:63" ht="49.5" customHeight="1">
      <c r="A692" s="28">
        <v>683</v>
      </c>
      <c r="B692" s="63" t="s">
        <v>6102</v>
      </c>
      <c r="C692" s="29" t="s">
        <v>2697</v>
      </c>
      <c r="D692" s="29"/>
      <c r="E692" s="29"/>
      <c r="F692" s="29" t="s">
        <v>2698</v>
      </c>
      <c r="G692" s="29"/>
      <c r="H692" s="30"/>
      <c r="I692" s="28" t="s">
        <v>2594</v>
      </c>
      <c r="J692" s="28"/>
      <c r="K692" s="28"/>
      <c r="L692" s="31"/>
      <c r="M692" s="31"/>
      <c r="N692" s="32"/>
      <c r="O692" s="32"/>
      <c r="P692" s="32">
        <f t="shared" si="33"/>
        <v>0</v>
      </c>
      <c r="Q692" s="33"/>
      <c r="R692" s="34">
        <f t="shared" si="32"/>
        <v>0</v>
      </c>
      <c r="S692" s="32"/>
      <c r="T692" s="32"/>
      <c r="U692" s="32"/>
      <c r="V692" s="32"/>
      <c r="W692" s="32"/>
      <c r="X692" s="32"/>
      <c r="Y692" s="32"/>
      <c r="Z692" s="43"/>
      <c r="AA692" s="32"/>
      <c r="AB692" s="32"/>
      <c r="AC692" s="44"/>
      <c r="AD692" s="32"/>
      <c r="AE692" s="32"/>
      <c r="AF692" s="32"/>
      <c r="AG692" s="32"/>
      <c r="AH692" s="32"/>
      <c r="AI692" s="32"/>
      <c r="AJ692" s="32"/>
      <c r="AK692" s="32"/>
      <c r="AL692" s="32"/>
      <c r="AM692" s="32"/>
      <c r="AN692" s="32">
        <v>0</v>
      </c>
      <c r="AO692" s="43"/>
      <c r="AP692" s="32"/>
      <c r="AQ692" s="32"/>
      <c r="AR692" s="32">
        <v>0</v>
      </c>
      <c r="AS692" s="32"/>
      <c r="AT692" s="32"/>
      <c r="AU692" s="32"/>
      <c r="AV692" s="32"/>
      <c r="AW692" s="32"/>
      <c r="AX692" s="32"/>
      <c r="AY692" s="32"/>
      <c r="AZ692" s="32"/>
      <c r="BA692" s="32"/>
      <c r="BB692" s="32"/>
      <c r="BC692" s="32"/>
      <c r="BD692" s="32"/>
      <c r="BE692" s="39"/>
      <c r="BF692" s="40">
        <v>0</v>
      </c>
      <c r="BG692" s="40">
        <v>0</v>
      </c>
      <c r="BH692" s="40">
        <f t="shared" si="31"/>
        <v>0</v>
      </c>
      <c r="BI692" s="41"/>
      <c r="BJ692" s="42"/>
      <c r="BK692" s="42"/>
    </row>
    <row r="693" spans="1:63" ht="16.5" customHeight="1">
      <c r="A693" s="28">
        <v>684</v>
      </c>
      <c r="B693" s="63" t="s">
        <v>6103</v>
      </c>
      <c r="C693" s="29" t="s">
        <v>2699</v>
      </c>
      <c r="D693" s="29"/>
      <c r="E693" s="29"/>
      <c r="F693" s="29"/>
      <c r="G693" s="29"/>
      <c r="H693" s="30"/>
      <c r="I693" s="28" t="s">
        <v>1448</v>
      </c>
      <c r="J693" s="28"/>
      <c r="K693" s="28"/>
      <c r="L693" s="31"/>
      <c r="M693" s="31"/>
      <c r="N693" s="32"/>
      <c r="O693" s="32"/>
      <c r="P693" s="32">
        <f t="shared" si="33"/>
        <v>0</v>
      </c>
      <c r="Q693" s="33"/>
      <c r="R693" s="34">
        <f t="shared" si="32"/>
        <v>450</v>
      </c>
      <c r="S693" s="32"/>
      <c r="T693" s="32"/>
      <c r="U693" s="32"/>
      <c r="V693" s="32"/>
      <c r="W693" s="32"/>
      <c r="X693" s="32"/>
      <c r="Y693" s="32"/>
      <c r="Z693" s="43"/>
      <c r="AA693" s="32"/>
      <c r="AB693" s="32"/>
      <c r="AC693" s="44"/>
      <c r="AD693" s="32"/>
      <c r="AE693" s="32"/>
      <c r="AF693" s="32">
        <v>200</v>
      </c>
      <c r="AG693" s="32"/>
      <c r="AH693" s="32"/>
      <c r="AI693" s="32"/>
      <c r="AJ693" s="32"/>
      <c r="AK693" s="32">
        <v>200</v>
      </c>
      <c r="AL693" s="32">
        <v>50</v>
      </c>
      <c r="AM693" s="32"/>
      <c r="AN693" s="32">
        <v>0</v>
      </c>
      <c r="AO693" s="43"/>
      <c r="AP693" s="32"/>
      <c r="AQ693" s="32"/>
      <c r="AR693" s="32">
        <v>0</v>
      </c>
      <c r="AS693" s="32"/>
      <c r="AT693" s="32"/>
      <c r="AU693" s="32"/>
      <c r="AV693" s="32"/>
      <c r="AW693" s="32"/>
      <c r="AX693" s="32"/>
      <c r="AY693" s="32"/>
      <c r="AZ693" s="32"/>
      <c r="BA693" s="32"/>
      <c r="BB693" s="32"/>
      <c r="BC693" s="32"/>
      <c r="BD693" s="32"/>
      <c r="BE693" s="39"/>
      <c r="BF693" s="40">
        <v>0</v>
      </c>
      <c r="BG693" s="40">
        <v>0</v>
      </c>
      <c r="BH693" s="40">
        <f t="shared" si="31"/>
        <v>0</v>
      </c>
      <c r="BI693" s="41"/>
      <c r="BJ693" s="315" t="s">
        <v>6331</v>
      </c>
      <c r="BK693" s="42"/>
    </row>
    <row r="694" spans="1:63" ht="132" customHeight="1">
      <c r="A694" s="28">
        <v>685</v>
      </c>
      <c r="B694" s="63" t="s">
        <v>6104</v>
      </c>
      <c r="C694" s="29" t="s">
        <v>2700</v>
      </c>
      <c r="D694" s="29"/>
      <c r="E694" s="29"/>
      <c r="F694" s="29" t="s">
        <v>2701</v>
      </c>
      <c r="G694" s="29"/>
      <c r="H694" s="30"/>
      <c r="I694" s="28" t="s">
        <v>1115</v>
      </c>
      <c r="J694" s="28"/>
      <c r="K694" s="28"/>
      <c r="L694" s="31">
        <v>0</v>
      </c>
      <c r="M694" s="31">
        <v>0</v>
      </c>
      <c r="N694" s="32"/>
      <c r="O694" s="32">
        <v>0</v>
      </c>
      <c r="P694" s="32">
        <f t="shared" ref="P694:P761" si="34">N694+O694</f>
        <v>0</v>
      </c>
      <c r="Q694" s="33"/>
      <c r="R694" s="34">
        <f t="shared" si="32"/>
        <v>100</v>
      </c>
      <c r="S694" s="32"/>
      <c r="T694" s="32"/>
      <c r="U694" s="32"/>
      <c r="V694" s="32"/>
      <c r="W694" s="32"/>
      <c r="X694" s="32"/>
      <c r="Y694" s="32"/>
      <c r="Z694" s="43"/>
      <c r="AA694" s="32"/>
      <c r="AB694" s="32"/>
      <c r="AC694" s="44"/>
      <c r="AD694" s="32"/>
      <c r="AE694" s="32"/>
      <c r="AF694" s="32"/>
      <c r="AG694" s="32"/>
      <c r="AH694" s="32">
        <v>100</v>
      </c>
      <c r="AI694" s="32"/>
      <c r="AJ694" s="32"/>
      <c r="AK694" s="32"/>
      <c r="AL694" s="32"/>
      <c r="AM694" s="32"/>
      <c r="AN694" s="32">
        <v>0</v>
      </c>
      <c r="AO694" s="43"/>
      <c r="AP694" s="32"/>
      <c r="AQ694" s="32"/>
      <c r="AR694" s="32">
        <v>0</v>
      </c>
      <c r="AS694" s="32"/>
      <c r="AT694" s="32"/>
      <c r="AU694" s="32"/>
      <c r="AV694" s="32"/>
      <c r="AW694" s="32"/>
      <c r="AX694" s="32"/>
      <c r="AY694" s="32"/>
      <c r="AZ694" s="32"/>
      <c r="BA694" s="32"/>
      <c r="BB694" s="32"/>
      <c r="BC694" s="32"/>
      <c r="BD694" s="32"/>
      <c r="BE694" s="39"/>
      <c r="BF694" s="40">
        <v>0</v>
      </c>
      <c r="BG694" s="40">
        <v>0</v>
      </c>
      <c r="BH694" s="40">
        <f t="shared" si="31"/>
        <v>0</v>
      </c>
      <c r="BI694" s="41"/>
      <c r="BJ694" s="315" t="s">
        <v>6326</v>
      </c>
      <c r="BK694" s="42"/>
    </row>
    <row r="695" spans="1:63" ht="35.25" customHeight="1">
      <c r="A695" s="28">
        <v>686</v>
      </c>
      <c r="B695" s="63" t="s">
        <v>6105</v>
      </c>
      <c r="C695" s="29" t="s">
        <v>2702</v>
      </c>
      <c r="D695" s="29"/>
      <c r="E695" s="29"/>
      <c r="F695" s="29"/>
      <c r="G695" s="29"/>
      <c r="H695" s="30"/>
      <c r="I695" s="28" t="s">
        <v>1069</v>
      </c>
      <c r="J695" s="28"/>
      <c r="K695" s="28"/>
      <c r="L695" s="31"/>
      <c r="M695" s="31"/>
      <c r="N695" s="32"/>
      <c r="O695" s="32">
        <v>0</v>
      </c>
      <c r="P695" s="32">
        <f t="shared" si="34"/>
        <v>0</v>
      </c>
      <c r="Q695" s="33"/>
      <c r="R695" s="34">
        <f t="shared" si="32"/>
        <v>5</v>
      </c>
      <c r="S695" s="32"/>
      <c r="T695" s="32"/>
      <c r="U695" s="32"/>
      <c r="V695" s="32"/>
      <c r="W695" s="32"/>
      <c r="X695" s="32"/>
      <c r="Y695" s="32"/>
      <c r="Z695" s="43"/>
      <c r="AA695" s="32"/>
      <c r="AB695" s="32"/>
      <c r="AC695" s="78">
        <v>5</v>
      </c>
      <c r="AD695" s="32"/>
      <c r="AE695" s="32"/>
      <c r="AF695" s="32"/>
      <c r="AG695" s="32"/>
      <c r="AH695" s="32"/>
      <c r="AI695" s="32"/>
      <c r="AJ695" s="32"/>
      <c r="AK695" s="32"/>
      <c r="AL695" s="32"/>
      <c r="AM695" s="32"/>
      <c r="AN695" s="32">
        <v>0</v>
      </c>
      <c r="AO695" s="43"/>
      <c r="AP695" s="32"/>
      <c r="AQ695" s="32"/>
      <c r="AR695" s="32">
        <v>0</v>
      </c>
      <c r="AS695" s="32"/>
      <c r="AT695" s="32"/>
      <c r="AU695" s="32"/>
      <c r="AV695" s="32"/>
      <c r="AW695" s="32"/>
      <c r="AX695" s="32"/>
      <c r="AY695" s="32"/>
      <c r="AZ695" s="32"/>
      <c r="BA695" s="32"/>
      <c r="BB695" s="32"/>
      <c r="BC695" s="32"/>
      <c r="BD695" s="32"/>
      <c r="BE695" s="39"/>
      <c r="BF695" s="40">
        <v>0</v>
      </c>
      <c r="BG695" s="40">
        <v>0</v>
      </c>
      <c r="BH695" s="40">
        <f t="shared" si="31"/>
        <v>0</v>
      </c>
      <c r="BI695" s="41"/>
      <c r="BJ695" s="315" t="s">
        <v>6326</v>
      </c>
      <c r="BK695" s="42"/>
    </row>
    <row r="696" spans="1:63" ht="33" customHeight="1">
      <c r="A696" s="28">
        <v>687</v>
      </c>
      <c r="B696" s="63" t="s">
        <v>6106</v>
      </c>
      <c r="C696" s="29" t="s">
        <v>2703</v>
      </c>
      <c r="D696" s="29"/>
      <c r="E696" s="29"/>
      <c r="F696" s="29"/>
      <c r="G696" s="29"/>
      <c r="H696" s="30"/>
      <c r="I696" s="28" t="s">
        <v>84</v>
      </c>
      <c r="J696" s="28"/>
      <c r="K696" s="28"/>
      <c r="L696" s="31"/>
      <c r="M696" s="31"/>
      <c r="N696" s="32"/>
      <c r="O696" s="32">
        <v>0</v>
      </c>
      <c r="P696" s="32">
        <f t="shared" si="34"/>
        <v>0</v>
      </c>
      <c r="Q696" s="33"/>
      <c r="R696" s="34">
        <f t="shared" si="32"/>
        <v>0</v>
      </c>
      <c r="S696" s="32"/>
      <c r="T696" s="32"/>
      <c r="U696" s="32"/>
      <c r="V696" s="32"/>
      <c r="W696" s="32"/>
      <c r="X696" s="32"/>
      <c r="Y696" s="32"/>
      <c r="Z696" s="43"/>
      <c r="AA696" s="32"/>
      <c r="AB696" s="32"/>
      <c r="AC696" s="44"/>
      <c r="AD696" s="32"/>
      <c r="AE696" s="32"/>
      <c r="AF696" s="32"/>
      <c r="AG696" s="32"/>
      <c r="AH696" s="32"/>
      <c r="AI696" s="32"/>
      <c r="AJ696" s="32"/>
      <c r="AK696" s="32"/>
      <c r="AL696" s="32"/>
      <c r="AM696" s="32"/>
      <c r="AN696" s="32">
        <v>0</v>
      </c>
      <c r="AO696" s="43"/>
      <c r="AP696" s="32"/>
      <c r="AQ696" s="32"/>
      <c r="AR696" s="32">
        <v>0</v>
      </c>
      <c r="AS696" s="32"/>
      <c r="AT696" s="32"/>
      <c r="AU696" s="32"/>
      <c r="AV696" s="32"/>
      <c r="AW696" s="32"/>
      <c r="AX696" s="32"/>
      <c r="AY696" s="32"/>
      <c r="AZ696" s="32"/>
      <c r="BA696" s="32"/>
      <c r="BB696" s="32"/>
      <c r="BC696" s="32"/>
      <c r="BD696" s="32"/>
      <c r="BE696" s="39"/>
      <c r="BF696" s="40">
        <v>0</v>
      </c>
      <c r="BG696" s="40">
        <v>0</v>
      </c>
      <c r="BH696" s="40">
        <f t="shared" si="31"/>
        <v>0</v>
      </c>
      <c r="BI696" s="41"/>
      <c r="BJ696" s="42"/>
      <c r="BK696" s="42"/>
    </row>
    <row r="697" spans="1:63" ht="33" customHeight="1">
      <c r="A697" s="28">
        <v>688</v>
      </c>
      <c r="B697" s="63" t="s">
        <v>6107</v>
      </c>
      <c r="C697" s="29" t="s">
        <v>2704</v>
      </c>
      <c r="D697" s="29"/>
      <c r="E697" s="29"/>
      <c r="F697" s="29"/>
      <c r="G697" s="29"/>
      <c r="H697" s="30"/>
      <c r="I697" s="28" t="s">
        <v>84</v>
      </c>
      <c r="J697" s="28"/>
      <c r="K697" s="28"/>
      <c r="L697" s="31"/>
      <c r="M697" s="31"/>
      <c r="N697" s="32"/>
      <c r="O697" s="32">
        <v>0</v>
      </c>
      <c r="P697" s="32">
        <f t="shared" si="34"/>
        <v>0</v>
      </c>
      <c r="Q697" s="33"/>
      <c r="R697" s="34">
        <f t="shared" si="32"/>
        <v>10</v>
      </c>
      <c r="S697" s="32"/>
      <c r="T697" s="32"/>
      <c r="U697" s="32"/>
      <c r="V697" s="32"/>
      <c r="W697" s="32"/>
      <c r="X697" s="32"/>
      <c r="Y697" s="32"/>
      <c r="Z697" s="43"/>
      <c r="AA697" s="32"/>
      <c r="AB697" s="32"/>
      <c r="AC697" s="44"/>
      <c r="AD697" s="32"/>
      <c r="AE697" s="32"/>
      <c r="AF697" s="32"/>
      <c r="AG697" s="32">
        <v>10</v>
      </c>
      <c r="AH697" s="32"/>
      <c r="AI697" s="32"/>
      <c r="AJ697" s="32"/>
      <c r="AK697" s="32"/>
      <c r="AL697" s="32"/>
      <c r="AM697" s="32"/>
      <c r="AN697" s="32">
        <v>0</v>
      </c>
      <c r="AO697" s="43"/>
      <c r="AP697" s="32"/>
      <c r="AQ697" s="32"/>
      <c r="AR697" s="32">
        <v>0</v>
      </c>
      <c r="AS697" s="32"/>
      <c r="AT697" s="32"/>
      <c r="AU697" s="32"/>
      <c r="AV697" s="32"/>
      <c r="AW697" s="32"/>
      <c r="AX697" s="32"/>
      <c r="AY697" s="32"/>
      <c r="AZ697" s="32"/>
      <c r="BA697" s="32"/>
      <c r="BB697" s="32"/>
      <c r="BC697" s="32"/>
      <c r="BD697" s="32"/>
      <c r="BE697" s="39"/>
      <c r="BF697" s="40">
        <v>0</v>
      </c>
      <c r="BG697" s="40">
        <v>0</v>
      </c>
      <c r="BH697" s="40">
        <f t="shared" si="31"/>
        <v>0</v>
      </c>
      <c r="BI697" s="41"/>
      <c r="BJ697" s="315" t="s">
        <v>6326</v>
      </c>
      <c r="BK697" s="42"/>
    </row>
    <row r="698" spans="1:63" ht="16.5" customHeight="1">
      <c r="A698" s="28">
        <v>689</v>
      </c>
      <c r="B698" s="63" t="s">
        <v>6108</v>
      </c>
      <c r="C698" s="29" t="s">
        <v>2705</v>
      </c>
      <c r="D698" s="29"/>
      <c r="E698" s="29"/>
      <c r="F698" s="29" t="s">
        <v>2706</v>
      </c>
      <c r="G698" s="29"/>
      <c r="H698" s="30"/>
      <c r="I698" s="28" t="s">
        <v>84</v>
      </c>
      <c r="J698" s="28"/>
      <c r="K698" s="28"/>
      <c r="L698" s="31"/>
      <c r="M698" s="31"/>
      <c r="N698" s="32"/>
      <c r="O698" s="32">
        <v>0</v>
      </c>
      <c r="P698" s="32">
        <f t="shared" si="34"/>
        <v>0</v>
      </c>
      <c r="Q698" s="33"/>
      <c r="R698" s="34">
        <f t="shared" si="32"/>
        <v>7</v>
      </c>
      <c r="S698" s="32"/>
      <c r="T698" s="32"/>
      <c r="U698" s="32"/>
      <c r="V698" s="32"/>
      <c r="W698" s="32"/>
      <c r="X698" s="32"/>
      <c r="Y698" s="32"/>
      <c r="Z698" s="43"/>
      <c r="AA698" s="32"/>
      <c r="AB698" s="32"/>
      <c r="AC698" s="44"/>
      <c r="AD698" s="32"/>
      <c r="AE698" s="32"/>
      <c r="AF698" s="32"/>
      <c r="AG698" s="32"/>
      <c r="AH698" s="32"/>
      <c r="AI698" s="32"/>
      <c r="AJ698" s="32"/>
      <c r="AK698" s="32"/>
      <c r="AL698" s="32"/>
      <c r="AM698" s="32"/>
      <c r="AN698" s="32">
        <v>0</v>
      </c>
      <c r="AO698" s="43"/>
      <c r="AP698" s="32"/>
      <c r="AQ698" s="32"/>
      <c r="AR698" s="32">
        <v>0</v>
      </c>
      <c r="AS698" s="32"/>
      <c r="AT698" s="32">
        <v>2</v>
      </c>
      <c r="AU698" s="32">
        <v>5</v>
      </c>
      <c r="AV698" s="32"/>
      <c r="AW698" s="32"/>
      <c r="AX698" s="32"/>
      <c r="AY698" s="32"/>
      <c r="AZ698" s="32"/>
      <c r="BA698" s="32"/>
      <c r="BB698" s="32"/>
      <c r="BC698" s="32"/>
      <c r="BD698" s="32"/>
      <c r="BE698" s="39"/>
      <c r="BF698" s="40">
        <v>0</v>
      </c>
      <c r="BG698" s="40">
        <v>0</v>
      </c>
      <c r="BH698" s="40">
        <f t="shared" si="31"/>
        <v>0</v>
      </c>
      <c r="BI698" s="41"/>
      <c r="BJ698" s="315" t="s">
        <v>6039</v>
      </c>
      <c r="BK698" s="42"/>
    </row>
    <row r="699" spans="1:63" ht="66" customHeight="1">
      <c r="A699" s="28">
        <v>690</v>
      </c>
      <c r="B699" s="63" t="s">
        <v>6109</v>
      </c>
      <c r="C699" s="29" t="s">
        <v>2707</v>
      </c>
      <c r="D699" s="29"/>
      <c r="E699" s="29"/>
      <c r="F699" s="29" t="s">
        <v>2708</v>
      </c>
      <c r="G699" s="29"/>
      <c r="H699" s="30"/>
      <c r="I699" s="28" t="s">
        <v>84</v>
      </c>
      <c r="J699" s="28"/>
      <c r="K699" s="28"/>
      <c r="L699" s="31"/>
      <c r="M699" s="31"/>
      <c r="N699" s="32"/>
      <c r="O699" s="32">
        <v>0</v>
      </c>
      <c r="P699" s="32">
        <f t="shared" si="34"/>
        <v>0</v>
      </c>
      <c r="Q699" s="33"/>
      <c r="R699" s="34">
        <f t="shared" si="32"/>
        <v>0</v>
      </c>
      <c r="S699" s="32"/>
      <c r="T699" s="32"/>
      <c r="U699" s="32"/>
      <c r="V699" s="32"/>
      <c r="W699" s="32"/>
      <c r="X699" s="32"/>
      <c r="Y699" s="32"/>
      <c r="Z699" s="43"/>
      <c r="AA699" s="32"/>
      <c r="AB699" s="32"/>
      <c r="AC699" s="44"/>
      <c r="AD699" s="32"/>
      <c r="AE699" s="32"/>
      <c r="AF699" s="32"/>
      <c r="AG699" s="32"/>
      <c r="AH699" s="32"/>
      <c r="AI699" s="32"/>
      <c r="AJ699" s="32"/>
      <c r="AK699" s="32"/>
      <c r="AL699" s="32"/>
      <c r="AM699" s="32"/>
      <c r="AN699" s="32">
        <v>0</v>
      </c>
      <c r="AO699" s="43"/>
      <c r="AP699" s="32"/>
      <c r="AQ699" s="32"/>
      <c r="AR699" s="32">
        <v>0</v>
      </c>
      <c r="AS699" s="32"/>
      <c r="AT699" s="32"/>
      <c r="AU699" s="32"/>
      <c r="AV699" s="32"/>
      <c r="AW699" s="32"/>
      <c r="AX699" s="32"/>
      <c r="AY699" s="32"/>
      <c r="AZ699" s="32"/>
      <c r="BA699" s="32"/>
      <c r="BB699" s="32"/>
      <c r="BC699" s="32"/>
      <c r="BD699" s="32"/>
      <c r="BE699" s="39"/>
      <c r="BF699" s="40">
        <v>0</v>
      </c>
      <c r="BG699" s="40">
        <v>0</v>
      </c>
      <c r="BH699" s="40">
        <f t="shared" si="31"/>
        <v>0</v>
      </c>
      <c r="BI699" s="41"/>
      <c r="BJ699" s="42"/>
      <c r="BK699" s="42"/>
    </row>
    <row r="700" spans="1:63" ht="66" customHeight="1">
      <c r="A700" s="28">
        <v>691</v>
      </c>
      <c r="B700" s="63" t="s">
        <v>6110</v>
      </c>
      <c r="C700" s="29" t="s">
        <v>2709</v>
      </c>
      <c r="D700" s="29"/>
      <c r="E700" s="29"/>
      <c r="F700" s="29" t="s">
        <v>2710</v>
      </c>
      <c r="G700" s="29"/>
      <c r="H700" s="30"/>
      <c r="I700" s="28" t="s">
        <v>84</v>
      </c>
      <c r="J700" s="28"/>
      <c r="K700" s="28"/>
      <c r="L700" s="31"/>
      <c r="M700" s="31"/>
      <c r="N700" s="32"/>
      <c r="O700" s="32">
        <v>0</v>
      </c>
      <c r="P700" s="32">
        <f t="shared" si="34"/>
        <v>0</v>
      </c>
      <c r="Q700" s="33"/>
      <c r="R700" s="34">
        <f t="shared" si="32"/>
        <v>0</v>
      </c>
      <c r="S700" s="32"/>
      <c r="T700" s="32"/>
      <c r="U700" s="32"/>
      <c r="V700" s="32"/>
      <c r="W700" s="32"/>
      <c r="X700" s="32"/>
      <c r="Y700" s="32"/>
      <c r="Z700" s="43"/>
      <c r="AA700" s="32"/>
      <c r="AB700" s="32"/>
      <c r="AC700" s="44"/>
      <c r="AD700" s="32"/>
      <c r="AE700" s="32"/>
      <c r="AF700" s="32"/>
      <c r="AG700" s="32"/>
      <c r="AH700" s="32"/>
      <c r="AI700" s="32"/>
      <c r="AJ700" s="32"/>
      <c r="AK700" s="32"/>
      <c r="AL700" s="32"/>
      <c r="AM700" s="32"/>
      <c r="AN700" s="32">
        <v>0</v>
      </c>
      <c r="AO700" s="43"/>
      <c r="AP700" s="32"/>
      <c r="AQ700" s="32"/>
      <c r="AR700" s="32">
        <v>0</v>
      </c>
      <c r="AS700" s="32"/>
      <c r="AT700" s="32"/>
      <c r="AU700" s="32"/>
      <c r="AV700" s="32"/>
      <c r="AW700" s="32"/>
      <c r="AX700" s="32"/>
      <c r="AY700" s="32"/>
      <c r="AZ700" s="32"/>
      <c r="BA700" s="32"/>
      <c r="BB700" s="32"/>
      <c r="BC700" s="32"/>
      <c r="BD700" s="32"/>
      <c r="BE700" s="39"/>
      <c r="BF700" s="40">
        <v>0</v>
      </c>
      <c r="BG700" s="40">
        <v>0</v>
      </c>
      <c r="BH700" s="40">
        <f t="shared" si="31"/>
        <v>0</v>
      </c>
      <c r="BI700" s="41"/>
      <c r="BJ700" s="42"/>
      <c r="BK700" s="42"/>
    </row>
    <row r="701" spans="1:63" ht="148.5" customHeight="1">
      <c r="A701" s="28">
        <v>692</v>
      </c>
      <c r="B701" s="63" t="s">
        <v>6111</v>
      </c>
      <c r="C701" s="29" t="s">
        <v>2711</v>
      </c>
      <c r="D701" s="29"/>
      <c r="E701" s="29"/>
      <c r="F701" s="29" t="s">
        <v>2712</v>
      </c>
      <c r="G701" s="29"/>
      <c r="H701" s="30"/>
      <c r="I701" s="28" t="s">
        <v>88</v>
      </c>
      <c r="J701" s="28"/>
      <c r="K701" s="28"/>
      <c r="L701" s="31"/>
      <c r="M701" s="31"/>
      <c r="N701" s="32"/>
      <c r="O701" s="32">
        <v>0</v>
      </c>
      <c r="P701" s="32">
        <f t="shared" si="34"/>
        <v>0</v>
      </c>
      <c r="Q701" s="33"/>
      <c r="R701" s="34">
        <f t="shared" si="32"/>
        <v>10</v>
      </c>
      <c r="S701" s="32"/>
      <c r="T701" s="32"/>
      <c r="U701" s="32"/>
      <c r="V701" s="32">
        <v>10</v>
      </c>
      <c r="W701" s="32"/>
      <c r="X701" s="32"/>
      <c r="Y701" s="32"/>
      <c r="Z701" s="43"/>
      <c r="AA701" s="32"/>
      <c r="AB701" s="32"/>
      <c r="AC701" s="44"/>
      <c r="AD701" s="32"/>
      <c r="AE701" s="32"/>
      <c r="AF701" s="32"/>
      <c r="AG701" s="32"/>
      <c r="AH701" s="32"/>
      <c r="AI701" s="32"/>
      <c r="AJ701" s="32"/>
      <c r="AK701" s="32"/>
      <c r="AL701" s="32"/>
      <c r="AM701" s="32"/>
      <c r="AN701" s="32">
        <v>0</v>
      </c>
      <c r="AO701" s="43"/>
      <c r="AP701" s="32"/>
      <c r="AQ701" s="32"/>
      <c r="AR701" s="32">
        <v>0</v>
      </c>
      <c r="AS701" s="32"/>
      <c r="AT701" s="32"/>
      <c r="AU701" s="32"/>
      <c r="AV701" s="32"/>
      <c r="AW701" s="32"/>
      <c r="AX701" s="32"/>
      <c r="AY701" s="32"/>
      <c r="AZ701" s="32"/>
      <c r="BA701" s="32"/>
      <c r="BB701" s="32"/>
      <c r="BC701" s="32"/>
      <c r="BD701" s="32"/>
      <c r="BE701" s="39"/>
      <c r="BF701" s="40">
        <v>0</v>
      </c>
      <c r="BG701" s="40">
        <v>0</v>
      </c>
      <c r="BH701" s="40">
        <f t="shared" si="31"/>
        <v>0</v>
      </c>
      <c r="BI701" s="41"/>
      <c r="BJ701" s="315" t="s">
        <v>6326</v>
      </c>
      <c r="BK701" s="42"/>
    </row>
    <row r="702" spans="1:63" ht="33" customHeight="1">
      <c r="A702" s="28">
        <v>693</v>
      </c>
      <c r="B702" s="63" t="s">
        <v>6112</v>
      </c>
      <c r="C702" s="29" t="s">
        <v>2713</v>
      </c>
      <c r="D702" s="29"/>
      <c r="E702" s="29"/>
      <c r="F702" s="29" t="s">
        <v>2714</v>
      </c>
      <c r="G702" s="29"/>
      <c r="H702" s="30" t="s">
        <v>2715</v>
      </c>
      <c r="I702" s="28" t="s">
        <v>2514</v>
      </c>
      <c r="J702" s="28"/>
      <c r="K702" s="28"/>
      <c r="L702" s="31"/>
      <c r="M702" s="31"/>
      <c r="N702" s="32"/>
      <c r="O702" s="32">
        <v>0</v>
      </c>
      <c r="P702" s="32">
        <f t="shared" si="34"/>
        <v>0</v>
      </c>
      <c r="Q702" s="33"/>
      <c r="R702" s="34">
        <f t="shared" si="32"/>
        <v>20</v>
      </c>
      <c r="S702" s="32"/>
      <c r="T702" s="32"/>
      <c r="U702" s="32"/>
      <c r="V702" s="32"/>
      <c r="W702" s="32"/>
      <c r="X702" s="32">
        <v>20</v>
      </c>
      <c r="Y702" s="32"/>
      <c r="Z702" s="43"/>
      <c r="AA702" s="32"/>
      <c r="AB702" s="32"/>
      <c r="AC702" s="44"/>
      <c r="AD702" s="32"/>
      <c r="AE702" s="32"/>
      <c r="AF702" s="32"/>
      <c r="AG702" s="32"/>
      <c r="AH702" s="32"/>
      <c r="AI702" s="32"/>
      <c r="AJ702" s="32"/>
      <c r="AK702" s="32"/>
      <c r="AL702" s="32"/>
      <c r="AM702" s="32"/>
      <c r="AN702" s="32">
        <v>0</v>
      </c>
      <c r="AO702" s="43"/>
      <c r="AP702" s="32"/>
      <c r="AQ702" s="32"/>
      <c r="AR702" s="32">
        <v>0</v>
      </c>
      <c r="AS702" s="32"/>
      <c r="AT702" s="32"/>
      <c r="AU702" s="32"/>
      <c r="AV702" s="32"/>
      <c r="AW702" s="32"/>
      <c r="AX702" s="32"/>
      <c r="AY702" s="32"/>
      <c r="AZ702" s="32"/>
      <c r="BA702" s="32"/>
      <c r="BB702" s="32"/>
      <c r="BC702" s="32"/>
      <c r="BD702" s="32"/>
      <c r="BE702" s="39"/>
      <c r="BF702" s="40">
        <v>0</v>
      </c>
      <c r="BG702" s="40">
        <v>0</v>
      </c>
      <c r="BH702" s="40">
        <f t="shared" si="31"/>
        <v>0</v>
      </c>
      <c r="BI702" s="41"/>
      <c r="BJ702" s="315" t="s">
        <v>6326</v>
      </c>
      <c r="BK702" s="42"/>
    </row>
    <row r="703" spans="1:63" ht="82.5" customHeight="1">
      <c r="A703" s="28">
        <v>694</v>
      </c>
      <c r="B703" s="63" t="s">
        <v>6113</v>
      </c>
      <c r="C703" s="99" t="s">
        <v>2716</v>
      </c>
      <c r="D703" s="99"/>
      <c r="E703" s="99"/>
      <c r="F703" s="99" t="s">
        <v>2717</v>
      </c>
      <c r="G703" s="99" t="s">
        <v>2718</v>
      </c>
      <c r="H703" s="100"/>
      <c r="I703" s="98" t="s">
        <v>416</v>
      </c>
      <c r="J703" s="98"/>
      <c r="K703" s="98"/>
      <c r="L703" s="101"/>
      <c r="M703" s="101"/>
      <c r="N703" s="101"/>
      <c r="O703" s="101">
        <v>0</v>
      </c>
      <c r="P703" s="101">
        <f t="shared" si="34"/>
        <v>0</v>
      </c>
      <c r="Q703" s="102"/>
      <c r="R703" s="34">
        <f t="shared" si="32"/>
        <v>195</v>
      </c>
      <c r="S703" s="101"/>
      <c r="T703" s="101"/>
      <c r="U703" s="32"/>
      <c r="V703" s="101"/>
      <c r="W703" s="101"/>
      <c r="X703" s="101"/>
      <c r="Y703" s="101"/>
      <c r="Z703" s="43"/>
      <c r="AA703" s="101"/>
      <c r="AB703" s="101"/>
      <c r="AC703" s="103"/>
      <c r="AD703" s="101"/>
      <c r="AE703" s="101"/>
      <c r="AF703" s="101"/>
      <c r="AG703" s="101"/>
      <c r="AH703" s="101"/>
      <c r="AI703" s="101"/>
      <c r="AJ703" s="101"/>
      <c r="AK703" s="101">
        <v>5</v>
      </c>
      <c r="AL703" s="101">
        <v>20</v>
      </c>
      <c r="AM703" s="101"/>
      <c r="AN703" s="101">
        <v>50</v>
      </c>
      <c r="AO703" s="104"/>
      <c r="AP703" s="101"/>
      <c r="AQ703" s="101"/>
      <c r="AR703" s="101">
        <v>0</v>
      </c>
      <c r="AS703" s="101"/>
      <c r="AT703" s="101">
        <v>120</v>
      </c>
      <c r="AU703" s="101"/>
      <c r="AV703" s="101"/>
      <c r="AW703" s="101"/>
      <c r="AX703" s="101"/>
      <c r="AY703" s="101"/>
      <c r="AZ703" s="101"/>
      <c r="BA703" s="101"/>
      <c r="BB703" s="101"/>
      <c r="BC703" s="101"/>
      <c r="BD703" s="101"/>
      <c r="BE703" s="105"/>
      <c r="BF703" s="106">
        <v>0</v>
      </c>
      <c r="BG703" s="106">
        <v>0</v>
      </c>
      <c r="BH703" s="106">
        <f t="shared" si="31"/>
        <v>0</v>
      </c>
      <c r="BI703" s="107"/>
      <c r="BJ703" s="315" t="s">
        <v>6334</v>
      </c>
      <c r="BK703" s="42"/>
    </row>
    <row r="704" spans="1:63" ht="33" customHeight="1">
      <c r="A704" s="28">
        <v>695</v>
      </c>
      <c r="B704" s="63" t="s">
        <v>6114</v>
      </c>
      <c r="C704" s="29" t="s">
        <v>2719</v>
      </c>
      <c r="D704" s="29"/>
      <c r="E704" s="29"/>
      <c r="F704" s="29"/>
      <c r="G704" s="29"/>
      <c r="H704" s="30"/>
      <c r="I704" s="28" t="s">
        <v>2423</v>
      </c>
      <c r="J704" s="28"/>
      <c r="K704" s="28"/>
      <c r="L704" s="31"/>
      <c r="M704" s="31"/>
      <c r="N704" s="32"/>
      <c r="O704" s="32">
        <v>0</v>
      </c>
      <c r="P704" s="32">
        <f t="shared" si="34"/>
        <v>0</v>
      </c>
      <c r="Q704" s="33"/>
      <c r="R704" s="34">
        <f t="shared" si="32"/>
        <v>0</v>
      </c>
      <c r="S704" s="32"/>
      <c r="T704" s="32"/>
      <c r="U704" s="32"/>
      <c r="V704" s="32"/>
      <c r="W704" s="32"/>
      <c r="X704" s="32"/>
      <c r="Y704" s="32"/>
      <c r="Z704" s="43"/>
      <c r="AA704" s="32"/>
      <c r="AB704" s="32"/>
      <c r="AC704" s="44"/>
      <c r="AD704" s="32"/>
      <c r="AE704" s="32"/>
      <c r="AF704" s="32"/>
      <c r="AG704" s="32"/>
      <c r="AH704" s="32"/>
      <c r="AI704" s="32"/>
      <c r="AJ704" s="32"/>
      <c r="AK704" s="32"/>
      <c r="AL704" s="32"/>
      <c r="AM704" s="32"/>
      <c r="AN704" s="32">
        <v>0</v>
      </c>
      <c r="AO704" s="43"/>
      <c r="AP704" s="32"/>
      <c r="AQ704" s="32"/>
      <c r="AR704" s="32">
        <v>0</v>
      </c>
      <c r="AS704" s="32"/>
      <c r="AT704" s="32"/>
      <c r="AU704" s="32"/>
      <c r="AV704" s="32"/>
      <c r="AW704" s="32"/>
      <c r="AX704" s="32"/>
      <c r="AY704" s="32"/>
      <c r="AZ704" s="32"/>
      <c r="BA704" s="32"/>
      <c r="BB704" s="32"/>
      <c r="BC704" s="32"/>
      <c r="BD704" s="32"/>
      <c r="BE704" s="39"/>
      <c r="BF704" s="40">
        <v>0</v>
      </c>
      <c r="BG704" s="40">
        <v>0</v>
      </c>
      <c r="BH704" s="40">
        <f t="shared" si="31"/>
        <v>0</v>
      </c>
      <c r="BI704" s="41"/>
      <c r="BJ704" s="42"/>
      <c r="BK704" s="42"/>
    </row>
    <row r="705" spans="1:63" ht="33" customHeight="1">
      <c r="A705" s="28">
        <v>696</v>
      </c>
      <c r="B705" s="63" t="s">
        <v>6115</v>
      </c>
      <c r="C705" s="324" t="s">
        <v>6329</v>
      </c>
      <c r="D705" s="29"/>
      <c r="E705" s="29"/>
      <c r="F705" s="29"/>
      <c r="G705" s="29"/>
      <c r="H705" s="30"/>
      <c r="I705" s="28" t="s">
        <v>84</v>
      </c>
      <c r="J705" s="28"/>
      <c r="K705" s="28"/>
      <c r="L705" s="31"/>
      <c r="M705" s="31"/>
      <c r="N705" s="32"/>
      <c r="O705" s="32">
        <v>0</v>
      </c>
      <c r="P705" s="32">
        <f t="shared" si="34"/>
        <v>0</v>
      </c>
      <c r="Q705" s="33"/>
      <c r="R705" s="34">
        <f t="shared" si="32"/>
        <v>60</v>
      </c>
      <c r="S705" s="32"/>
      <c r="T705" s="32"/>
      <c r="U705" s="32"/>
      <c r="V705" s="32"/>
      <c r="W705" s="32"/>
      <c r="X705" s="32"/>
      <c r="Y705" s="32"/>
      <c r="Z705" s="43"/>
      <c r="AA705" s="32"/>
      <c r="AB705" s="32"/>
      <c r="AC705" s="44"/>
      <c r="AD705" s="32"/>
      <c r="AE705" s="32"/>
      <c r="AF705" s="32"/>
      <c r="AG705" s="32"/>
      <c r="AH705" s="32"/>
      <c r="AI705" s="32">
        <v>60</v>
      </c>
      <c r="AJ705" s="32"/>
      <c r="AK705" s="32"/>
      <c r="AL705" s="32"/>
      <c r="AM705" s="32"/>
      <c r="AN705" s="32">
        <v>0</v>
      </c>
      <c r="AO705" s="43"/>
      <c r="AP705" s="32"/>
      <c r="AQ705" s="32"/>
      <c r="AR705" s="32">
        <v>0</v>
      </c>
      <c r="AS705" s="32"/>
      <c r="AT705" s="32"/>
      <c r="AU705" s="32"/>
      <c r="AV705" s="32"/>
      <c r="AW705" s="32"/>
      <c r="AX705" s="32"/>
      <c r="AY705" s="32"/>
      <c r="AZ705" s="32"/>
      <c r="BA705" s="32"/>
      <c r="BB705" s="32"/>
      <c r="BC705" s="32"/>
      <c r="BD705" s="32"/>
      <c r="BE705" s="39"/>
      <c r="BF705" s="40">
        <v>0</v>
      </c>
      <c r="BG705" s="40">
        <v>0</v>
      </c>
      <c r="BH705" s="40">
        <f t="shared" si="31"/>
        <v>0</v>
      </c>
      <c r="BI705" s="325" t="s">
        <v>6330</v>
      </c>
      <c r="BJ705" s="42" t="s">
        <v>6039</v>
      </c>
      <c r="BK705" s="42"/>
    </row>
    <row r="706" spans="1:63" ht="33" customHeight="1">
      <c r="A706" s="28">
        <v>697</v>
      </c>
      <c r="B706" s="63" t="s">
        <v>6116</v>
      </c>
      <c r="C706" s="29" t="s">
        <v>2720</v>
      </c>
      <c r="D706" s="29"/>
      <c r="E706" s="29"/>
      <c r="F706" s="29" t="s">
        <v>2721</v>
      </c>
      <c r="G706" s="29"/>
      <c r="H706" s="30"/>
      <c r="I706" s="28" t="s">
        <v>84</v>
      </c>
      <c r="J706" s="28"/>
      <c r="K706" s="28"/>
      <c r="L706" s="31"/>
      <c r="M706" s="31"/>
      <c r="N706" s="32"/>
      <c r="O706" s="32">
        <v>0</v>
      </c>
      <c r="P706" s="32">
        <f t="shared" si="34"/>
        <v>0</v>
      </c>
      <c r="Q706" s="33"/>
      <c r="R706" s="34">
        <f t="shared" si="32"/>
        <v>160</v>
      </c>
      <c r="S706" s="32"/>
      <c r="T706" s="32"/>
      <c r="U706" s="32"/>
      <c r="V706" s="32"/>
      <c r="W706" s="32"/>
      <c r="X706" s="32"/>
      <c r="Y706" s="32"/>
      <c r="Z706" s="43"/>
      <c r="AA706" s="32"/>
      <c r="AB706" s="32"/>
      <c r="AC706" s="78">
        <v>100</v>
      </c>
      <c r="AD706" s="32"/>
      <c r="AE706" s="32"/>
      <c r="AF706" s="32"/>
      <c r="AG706" s="32"/>
      <c r="AH706" s="32"/>
      <c r="AI706" s="32">
        <v>60</v>
      </c>
      <c r="AJ706" s="32"/>
      <c r="AK706" s="32"/>
      <c r="AL706" s="32"/>
      <c r="AM706" s="32"/>
      <c r="AN706" s="32">
        <v>0</v>
      </c>
      <c r="AO706" s="43"/>
      <c r="AP706" s="32"/>
      <c r="AQ706" s="32"/>
      <c r="AR706" s="32">
        <v>0</v>
      </c>
      <c r="AS706" s="32"/>
      <c r="AT706" s="32"/>
      <c r="AU706" s="32"/>
      <c r="AV706" s="32"/>
      <c r="AW706" s="32"/>
      <c r="AX706" s="32"/>
      <c r="AY706" s="32"/>
      <c r="AZ706" s="32"/>
      <c r="BA706" s="32"/>
      <c r="BB706" s="32"/>
      <c r="BC706" s="32"/>
      <c r="BD706" s="32"/>
      <c r="BE706" s="39"/>
      <c r="BF706" s="40">
        <v>0</v>
      </c>
      <c r="BG706" s="40">
        <v>0</v>
      </c>
      <c r="BH706" s="40">
        <f t="shared" si="31"/>
        <v>0</v>
      </c>
      <c r="BI706" s="41"/>
      <c r="BJ706" s="42" t="s">
        <v>6039</v>
      </c>
      <c r="BK706" s="42"/>
    </row>
    <row r="707" spans="1:63" ht="16.5" customHeight="1">
      <c r="A707" s="28">
        <v>698</v>
      </c>
      <c r="B707" s="63" t="s">
        <v>6117</v>
      </c>
      <c r="C707" s="29" t="s">
        <v>2722</v>
      </c>
      <c r="D707" s="29"/>
      <c r="E707" s="29"/>
      <c r="F707" s="29" t="s">
        <v>2723</v>
      </c>
      <c r="G707" s="29"/>
      <c r="H707" s="30"/>
      <c r="I707" s="28" t="s">
        <v>379</v>
      </c>
      <c r="J707" s="28"/>
      <c r="K707" s="28"/>
      <c r="L707" s="31"/>
      <c r="M707" s="31"/>
      <c r="N707" s="32"/>
      <c r="O707" s="32">
        <v>0</v>
      </c>
      <c r="P707" s="32">
        <f t="shared" si="34"/>
        <v>0</v>
      </c>
      <c r="Q707" s="33"/>
      <c r="R707" s="34">
        <f t="shared" si="32"/>
        <v>20</v>
      </c>
      <c r="S707" s="32"/>
      <c r="T707" s="32"/>
      <c r="U707" s="32"/>
      <c r="V707" s="32"/>
      <c r="W707" s="32"/>
      <c r="X707" s="32"/>
      <c r="Y707" s="32"/>
      <c r="Z707" s="43"/>
      <c r="AA707" s="32"/>
      <c r="AB707" s="32"/>
      <c r="AC707" s="44"/>
      <c r="AD707" s="32"/>
      <c r="AE707" s="32"/>
      <c r="AF707" s="32"/>
      <c r="AG707" s="32"/>
      <c r="AH707" s="32"/>
      <c r="AI707" s="32"/>
      <c r="AJ707" s="32"/>
      <c r="AK707" s="32"/>
      <c r="AL707" s="32">
        <v>20</v>
      </c>
      <c r="AM707" s="32"/>
      <c r="AN707" s="32">
        <v>0</v>
      </c>
      <c r="AO707" s="43"/>
      <c r="AP707" s="32"/>
      <c r="AQ707" s="32"/>
      <c r="AR707" s="32">
        <v>0</v>
      </c>
      <c r="AS707" s="32"/>
      <c r="AT707" s="32"/>
      <c r="AU707" s="32"/>
      <c r="AV707" s="32"/>
      <c r="AW707" s="32"/>
      <c r="AX707" s="32"/>
      <c r="AY707" s="32"/>
      <c r="AZ707" s="32"/>
      <c r="BA707" s="32"/>
      <c r="BB707" s="32"/>
      <c r="BC707" s="32"/>
      <c r="BD707" s="32"/>
      <c r="BE707" s="39"/>
      <c r="BF707" s="40">
        <v>0</v>
      </c>
      <c r="BG707" s="40">
        <v>0</v>
      </c>
      <c r="BH707" s="40">
        <f t="shared" si="31"/>
        <v>0</v>
      </c>
      <c r="BI707" s="41"/>
      <c r="BJ707" s="315" t="s">
        <v>6039</v>
      </c>
      <c r="BK707" s="42"/>
    </row>
    <row r="708" spans="1:63" ht="33" customHeight="1">
      <c r="A708" s="28">
        <v>699</v>
      </c>
      <c r="B708" s="63" t="s">
        <v>6118</v>
      </c>
      <c r="C708" s="29" t="s">
        <v>2724</v>
      </c>
      <c r="D708" s="29"/>
      <c r="E708" s="29"/>
      <c r="F708" s="29"/>
      <c r="G708" s="29"/>
      <c r="H708" s="30"/>
      <c r="I708" s="28" t="s">
        <v>84</v>
      </c>
      <c r="J708" s="28"/>
      <c r="K708" s="28"/>
      <c r="L708" s="31"/>
      <c r="M708" s="31"/>
      <c r="N708" s="32"/>
      <c r="O708" s="32">
        <v>0</v>
      </c>
      <c r="P708" s="32">
        <f t="shared" si="34"/>
        <v>0</v>
      </c>
      <c r="Q708" s="33"/>
      <c r="R708" s="34">
        <f t="shared" si="32"/>
        <v>0</v>
      </c>
      <c r="S708" s="32"/>
      <c r="T708" s="32"/>
      <c r="U708" s="32"/>
      <c r="V708" s="32"/>
      <c r="W708" s="32"/>
      <c r="X708" s="32"/>
      <c r="Y708" s="32"/>
      <c r="Z708" s="43"/>
      <c r="AA708" s="32"/>
      <c r="AB708" s="32"/>
      <c r="AC708" s="44"/>
      <c r="AD708" s="32"/>
      <c r="AE708" s="32"/>
      <c r="AF708" s="32"/>
      <c r="AG708" s="32"/>
      <c r="AH708" s="32"/>
      <c r="AI708" s="32"/>
      <c r="AJ708" s="32"/>
      <c r="AK708" s="32"/>
      <c r="AL708" s="32"/>
      <c r="AM708" s="32"/>
      <c r="AN708" s="32">
        <v>0</v>
      </c>
      <c r="AO708" s="43"/>
      <c r="AP708" s="32"/>
      <c r="AQ708" s="32"/>
      <c r="AR708" s="32">
        <v>0</v>
      </c>
      <c r="AS708" s="32"/>
      <c r="AT708" s="32"/>
      <c r="AU708" s="32"/>
      <c r="AV708" s="32"/>
      <c r="AW708" s="32"/>
      <c r="AX708" s="32"/>
      <c r="AY708" s="32"/>
      <c r="AZ708" s="32"/>
      <c r="BA708" s="32"/>
      <c r="BB708" s="32"/>
      <c r="BC708" s="32"/>
      <c r="BD708" s="32"/>
      <c r="BE708" s="39"/>
      <c r="BF708" s="40">
        <v>0</v>
      </c>
      <c r="BG708" s="40">
        <v>0</v>
      </c>
      <c r="BH708" s="40">
        <f t="shared" si="31"/>
        <v>0</v>
      </c>
      <c r="BI708" s="41"/>
      <c r="BJ708" s="42"/>
      <c r="BK708" s="42"/>
    </row>
    <row r="709" spans="1:63" ht="33" customHeight="1">
      <c r="A709" s="28">
        <v>700</v>
      </c>
      <c r="B709" s="63" t="s">
        <v>6120</v>
      </c>
      <c r="C709" s="29" t="s">
        <v>2725</v>
      </c>
      <c r="D709" s="29"/>
      <c r="E709" s="29"/>
      <c r="F709" s="29" t="s">
        <v>2726</v>
      </c>
      <c r="G709" s="29"/>
      <c r="H709" s="30"/>
      <c r="I709" s="28" t="s">
        <v>1558</v>
      </c>
      <c r="J709" s="28"/>
      <c r="K709" s="28"/>
      <c r="L709" s="31"/>
      <c r="M709" s="31"/>
      <c r="N709" s="32"/>
      <c r="O709" s="32">
        <v>0</v>
      </c>
      <c r="P709" s="32">
        <f t="shared" si="34"/>
        <v>0</v>
      </c>
      <c r="Q709" s="33"/>
      <c r="R709" s="34">
        <f t="shared" si="32"/>
        <v>70</v>
      </c>
      <c r="S709" s="32"/>
      <c r="T709" s="32"/>
      <c r="U709" s="32"/>
      <c r="V709" s="32"/>
      <c r="W709" s="32"/>
      <c r="X709" s="32"/>
      <c r="Y709" s="32"/>
      <c r="Z709" s="43"/>
      <c r="AA709" s="32"/>
      <c r="AB709" s="32"/>
      <c r="AC709" s="44"/>
      <c r="AD709" s="32"/>
      <c r="AE709" s="32"/>
      <c r="AF709" s="32"/>
      <c r="AG709" s="32"/>
      <c r="AH709" s="32"/>
      <c r="AI709" s="32"/>
      <c r="AJ709" s="32"/>
      <c r="AK709" s="32">
        <v>50</v>
      </c>
      <c r="AL709" s="32">
        <v>20</v>
      </c>
      <c r="AM709" s="32"/>
      <c r="AN709" s="32">
        <v>0</v>
      </c>
      <c r="AO709" s="43"/>
      <c r="AP709" s="32"/>
      <c r="AQ709" s="32"/>
      <c r="AR709" s="32">
        <v>0</v>
      </c>
      <c r="AS709" s="32"/>
      <c r="AT709" s="32"/>
      <c r="AU709" s="32"/>
      <c r="AV709" s="32"/>
      <c r="AW709" s="32"/>
      <c r="AX709" s="32"/>
      <c r="AY709" s="32"/>
      <c r="AZ709" s="32"/>
      <c r="BA709" s="32"/>
      <c r="BB709" s="32"/>
      <c r="BC709" s="32"/>
      <c r="BD709" s="32"/>
      <c r="BE709" s="39"/>
      <c r="BF709" s="40">
        <v>0</v>
      </c>
      <c r="BG709" s="40">
        <v>0</v>
      </c>
      <c r="BH709" s="40">
        <f t="shared" si="31"/>
        <v>0</v>
      </c>
      <c r="BI709" s="41"/>
      <c r="BJ709" s="315" t="s">
        <v>6039</v>
      </c>
      <c r="BK709" s="42"/>
    </row>
    <row r="710" spans="1:63" ht="242.25" customHeight="1">
      <c r="A710" s="28">
        <v>701</v>
      </c>
      <c r="B710" s="63" t="s">
        <v>6121</v>
      </c>
      <c r="C710" s="324" t="s">
        <v>2727</v>
      </c>
      <c r="D710" s="29"/>
      <c r="E710" s="29"/>
      <c r="F710" s="328" t="s">
        <v>2728</v>
      </c>
      <c r="G710" s="29"/>
      <c r="H710" s="30"/>
      <c r="I710" s="28" t="s">
        <v>268</v>
      </c>
      <c r="J710" s="28"/>
      <c r="K710" s="28"/>
      <c r="L710" s="31">
        <v>1103401</v>
      </c>
      <c r="M710" s="31">
        <v>755953</v>
      </c>
      <c r="N710" s="32"/>
      <c r="O710" s="32">
        <v>0</v>
      </c>
      <c r="P710" s="32">
        <f t="shared" si="34"/>
        <v>0</v>
      </c>
      <c r="Q710" s="33">
        <v>1600000</v>
      </c>
      <c r="R710" s="34">
        <f t="shared" si="32"/>
        <v>1515350</v>
      </c>
      <c r="S710" s="32">
        <v>31000</v>
      </c>
      <c r="T710" s="120">
        <v>30000</v>
      </c>
      <c r="U710" s="37">
        <v>48000</v>
      </c>
      <c r="V710" s="32">
        <v>380000</v>
      </c>
      <c r="W710" s="32">
        <v>150000</v>
      </c>
      <c r="X710" s="32"/>
      <c r="Y710" s="32"/>
      <c r="Z710" s="43"/>
      <c r="AA710" s="32"/>
      <c r="AB710" s="32">
        <v>50000</v>
      </c>
      <c r="AC710" s="78">
        <v>108000</v>
      </c>
      <c r="AD710" s="32">
        <v>24000</v>
      </c>
      <c r="AE710" s="32">
        <v>30000</v>
      </c>
      <c r="AF710" s="37">
        <v>110000</v>
      </c>
      <c r="AG710" s="304">
        <v>12000</v>
      </c>
      <c r="AH710" s="32">
        <v>80000</v>
      </c>
      <c r="AI710" s="32">
        <v>100000</v>
      </c>
      <c r="AJ710" s="32"/>
      <c r="AK710" s="32">
        <v>40000</v>
      </c>
      <c r="AL710" s="32">
        <v>600</v>
      </c>
      <c r="AM710" s="32">
        <v>10000</v>
      </c>
      <c r="AN710" s="32"/>
      <c r="AO710" s="91">
        <v>40000</v>
      </c>
      <c r="AP710" s="32"/>
      <c r="AQ710" s="32"/>
      <c r="AR710" s="32"/>
      <c r="AS710" s="32">
        <v>72000</v>
      </c>
      <c r="AT710" s="32">
        <v>98000</v>
      </c>
      <c r="AU710" s="32"/>
      <c r="AV710" s="32"/>
      <c r="AW710" s="32">
        <f>150*50</f>
        <v>7500</v>
      </c>
      <c r="AX710" s="32">
        <v>1000</v>
      </c>
      <c r="AY710" s="32">
        <v>30000</v>
      </c>
      <c r="AZ710" s="32"/>
      <c r="BA710" s="37">
        <v>1500</v>
      </c>
      <c r="BB710" s="32"/>
      <c r="BC710" s="32">
        <v>46750</v>
      </c>
      <c r="BD710" s="61">
        <v>15000</v>
      </c>
      <c r="BE710" s="39" t="s">
        <v>2730</v>
      </c>
      <c r="BF710" s="40">
        <v>0</v>
      </c>
      <c r="BG710" s="40">
        <v>763</v>
      </c>
      <c r="BH710" s="40">
        <f t="shared" si="31"/>
        <v>1156212050</v>
      </c>
      <c r="BI710" s="41"/>
      <c r="BJ710" s="42" t="s">
        <v>6039</v>
      </c>
      <c r="BK710" s="42"/>
    </row>
    <row r="711" spans="1:63" ht="66" customHeight="1">
      <c r="A711" s="28">
        <v>702</v>
      </c>
      <c r="B711" s="63" t="s">
        <v>6122</v>
      </c>
      <c r="C711" s="29" t="s">
        <v>1550</v>
      </c>
      <c r="D711" s="29"/>
      <c r="E711" s="29" t="s">
        <v>2731</v>
      </c>
      <c r="F711" s="29"/>
      <c r="G711" s="29"/>
      <c r="H711" s="30"/>
      <c r="I711" s="28" t="s">
        <v>1553</v>
      </c>
      <c r="J711" s="28"/>
      <c r="K711" s="28"/>
      <c r="L711" s="31">
        <v>79</v>
      </c>
      <c r="M711" s="31">
        <v>79</v>
      </c>
      <c r="N711" s="32"/>
      <c r="O711" s="32">
        <v>0</v>
      </c>
      <c r="P711" s="32">
        <f t="shared" si="34"/>
        <v>0</v>
      </c>
      <c r="Q711" s="33"/>
      <c r="R711" s="34">
        <f t="shared" si="32"/>
        <v>150</v>
      </c>
      <c r="S711" s="32"/>
      <c r="T711" s="32"/>
      <c r="U711" s="32"/>
      <c r="V711" s="32"/>
      <c r="W711" s="32"/>
      <c r="X711" s="32"/>
      <c r="Y711" s="32"/>
      <c r="Z711" s="43"/>
      <c r="AA711" s="32"/>
      <c r="AB711" s="32"/>
      <c r="AC711" s="44"/>
      <c r="AD711" s="32"/>
      <c r="AE711" s="32"/>
      <c r="AF711" s="32"/>
      <c r="AG711" s="32"/>
      <c r="AH711" s="32">
        <v>150</v>
      </c>
      <c r="AI711" s="32"/>
      <c r="AJ711" s="32"/>
      <c r="AK711" s="32"/>
      <c r="AL711" s="32"/>
      <c r="AM711" s="32"/>
      <c r="AN711" s="32"/>
      <c r="AO711" s="43"/>
      <c r="AP711" s="32"/>
      <c r="AQ711" s="32"/>
      <c r="AR711" s="32"/>
      <c r="AS711" s="32"/>
      <c r="AT711" s="32"/>
      <c r="AU711" s="32"/>
      <c r="AV711" s="32"/>
      <c r="AW711" s="32"/>
      <c r="AX711" s="32"/>
      <c r="AY711" s="32"/>
      <c r="AZ711" s="32"/>
      <c r="BA711" s="32"/>
      <c r="BB711" s="32"/>
      <c r="BC711" s="32"/>
      <c r="BD711" s="32"/>
      <c r="BE711" s="39" t="s">
        <v>2730</v>
      </c>
      <c r="BF711" s="40">
        <v>0</v>
      </c>
      <c r="BG711" s="40">
        <v>63000</v>
      </c>
      <c r="BH711" s="40">
        <f t="shared" si="31"/>
        <v>9450000</v>
      </c>
      <c r="BI711" s="41"/>
      <c r="BJ711" s="315" t="s">
        <v>6326</v>
      </c>
      <c r="BK711" s="42"/>
    </row>
    <row r="712" spans="1:63" ht="33" customHeight="1">
      <c r="A712" s="28">
        <v>703</v>
      </c>
      <c r="B712" s="63" t="s">
        <v>6119</v>
      </c>
      <c r="C712" s="29" t="s">
        <v>2732</v>
      </c>
      <c r="D712" s="29"/>
      <c r="E712" s="29"/>
      <c r="F712" s="29"/>
      <c r="G712" s="29"/>
      <c r="H712" s="30"/>
      <c r="I712" s="28" t="s">
        <v>2733</v>
      </c>
      <c r="J712" s="28"/>
      <c r="K712" s="28"/>
      <c r="L712" s="31">
        <v>1172</v>
      </c>
      <c r="M712" s="31">
        <v>120</v>
      </c>
      <c r="N712" s="32"/>
      <c r="O712" s="32">
        <v>0</v>
      </c>
      <c r="P712" s="32">
        <f t="shared" si="34"/>
        <v>0</v>
      </c>
      <c r="Q712" s="33"/>
      <c r="R712" s="34">
        <f t="shared" si="32"/>
        <v>50</v>
      </c>
      <c r="S712" s="32"/>
      <c r="T712" s="32"/>
      <c r="U712" s="32"/>
      <c r="V712" s="32"/>
      <c r="W712" s="32"/>
      <c r="X712" s="32"/>
      <c r="Y712" s="32"/>
      <c r="Z712" s="43"/>
      <c r="AA712" s="32"/>
      <c r="AB712" s="32"/>
      <c r="AC712" s="44"/>
      <c r="AD712" s="32"/>
      <c r="AE712" s="32"/>
      <c r="AF712" s="32"/>
      <c r="AG712" s="32"/>
      <c r="AH712" s="32">
        <v>50</v>
      </c>
      <c r="AI712" s="32"/>
      <c r="AJ712" s="32"/>
      <c r="AK712" s="32"/>
      <c r="AL712" s="32"/>
      <c r="AM712" s="32"/>
      <c r="AN712" s="32"/>
      <c r="AO712" s="43"/>
      <c r="AP712" s="32"/>
      <c r="AQ712" s="32"/>
      <c r="AR712" s="32"/>
      <c r="AS712" s="32"/>
      <c r="AT712" s="32"/>
      <c r="AU712" s="32"/>
      <c r="AV712" s="32"/>
      <c r="AW712" s="32"/>
      <c r="AX712" s="32"/>
      <c r="AY712" s="32"/>
      <c r="AZ712" s="32"/>
      <c r="BA712" s="32"/>
      <c r="BB712" s="32"/>
      <c r="BC712" s="32"/>
      <c r="BD712" s="32"/>
      <c r="BE712" s="39" t="s">
        <v>2730</v>
      </c>
      <c r="BF712" s="40">
        <v>0</v>
      </c>
      <c r="BG712" s="40">
        <v>0</v>
      </c>
      <c r="BH712" s="40">
        <f t="shared" si="31"/>
        <v>0</v>
      </c>
      <c r="BI712" s="41"/>
      <c r="BJ712" s="315" t="s">
        <v>6326</v>
      </c>
      <c r="BK712" s="42"/>
    </row>
    <row r="713" spans="1:63" ht="49.5" customHeight="1">
      <c r="A713" s="28">
        <v>704</v>
      </c>
      <c r="B713" s="63" t="s">
        <v>6123</v>
      </c>
      <c r="C713" s="29" t="s">
        <v>2734</v>
      </c>
      <c r="D713" s="29"/>
      <c r="E713" s="29"/>
      <c r="F713" s="29" t="s">
        <v>2735</v>
      </c>
      <c r="G713" s="29"/>
      <c r="H713" s="30"/>
      <c r="I713" s="28" t="s">
        <v>84</v>
      </c>
      <c r="J713" s="28"/>
      <c r="K713" s="28"/>
      <c r="L713" s="31">
        <v>5600</v>
      </c>
      <c r="M713" s="31">
        <v>1160</v>
      </c>
      <c r="N713" s="32"/>
      <c r="O713" s="32">
        <v>0</v>
      </c>
      <c r="P713" s="32">
        <f t="shared" si="34"/>
        <v>0</v>
      </c>
      <c r="Q713" s="33">
        <v>2000</v>
      </c>
      <c r="R713" s="34">
        <f t="shared" si="32"/>
        <v>6150</v>
      </c>
      <c r="S713" s="32"/>
      <c r="T713" s="32"/>
      <c r="U713" s="32"/>
      <c r="V713" s="32"/>
      <c r="W713" s="32"/>
      <c r="X713" s="32"/>
      <c r="Y713" s="32"/>
      <c r="Z713" s="43"/>
      <c r="AA713" s="32"/>
      <c r="AB713" s="32"/>
      <c r="AC713" s="44"/>
      <c r="AD713" s="32">
        <v>300</v>
      </c>
      <c r="AE713" s="32"/>
      <c r="AF713" s="32"/>
      <c r="AG713" s="32"/>
      <c r="AH713" s="32">
        <v>1000</v>
      </c>
      <c r="AI713" s="32">
        <v>4800</v>
      </c>
      <c r="AJ713" s="32"/>
      <c r="AK713" s="32">
        <v>50</v>
      </c>
      <c r="AL713" s="32"/>
      <c r="AM713" s="32"/>
      <c r="AN713" s="32"/>
      <c r="AO713" s="43"/>
      <c r="AP713" s="32"/>
      <c r="AQ713" s="32"/>
      <c r="AR713" s="32"/>
      <c r="AS713" s="32"/>
      <c r="AT713" s="32"/>
      <c r="AU713" s="32"/>
      <c r="AV713" s="32"/>
      <c r="AW713" s="32"/>
      <c r="AX713" s="32"/>
      <c r="AY713" s="32"/>
      <c r="AZ713" s="32"/>
      <c r="BA713" s="32"/>
      <c r="BB713" s="32"/>
      <c r="BC713" s="32"/>
      <c r="BD713" s="32"/>
      <c r="BE713" s="39" t="s">
        <v>2730</v>
      </c>
      <c r="BF713" s="40">
        <v>0</v>
      </c>
      <c r="BG713" s="40">
        <v>882</v>
      </c>
      <c r="BH713" s="40">
        <f t="shared" si="31"/>
        <v>5424300</v>
      </c>
      <c r="BI713" s="41"/>
      <c r="BJ713" s="42" t="s">
        <v>6039</v>
      </c>
      <c r="BK713" s="42"/>
    </row>
    <row r="714" spans="1:63" ht="49.5" customHeight="1">
      <c r="A714" s="28">
        <v>705</v>
      </c>
      <c r="B714" s="63" t="s">
        <v>6124</v>
      </c>
      <c r="C714" s="29" t="s">
        <v>2736</v>
      </c>
      <c r="D714" s="29"/>
      <c r="E714" s="29"/>
      <c r="F714" s="29" t="s">
        <v>2737</v>
      </c>
      <c r="G714" s="29"/>
      <c r="H714" s="30"/>
      <c r="I714" s="28" t="s">
        <v>84</v>
      </c>
      <c r="J714" s="28"/>
      <c r="K714" s="28"/>
      <c r="L714" s="31">
        <f>4700+2760</f>
        <v>7460</v>
      </c>
      <c r="M714" s="31">
        <v>6764</v>
      </c>
      <c r="N714" s="32"/>
      <c r="O714" s="32">
        <v>0</v>
      </c>
      <c r="P714" s="32">
        <f t="shared" si="34"/>
        <v>0</v>
      </c>
      <c r="Q714" s="33">
        <v>10000</v>
      </c>
      <c r="R714" s="34">
        <f t="shared" ref="R714:R777" si="35">SUM(S714:BD714)</f>
        <v>9550</v>
      </c>
      <c r="S714" s="32"/>
      <c r="T714" s="32"/>
      <c r="U714" s="32"/>
      <c r="V714" s="32"/>
      <c r="W714" s="32"/>
      <c r="X714" s="32"/>
      <c r="Y714" s="61">
        <v>200</v>
      </c>
      <c r="Z714" s="43"/>
      <c r="AA714" s="32"/>
      <c r="AB714" s="32"/>
      <c r="AC714" s="78">
        <v>50</v>
      </c>
      <c r="AD714" s="32">
        <v>900</v>
      </c>
      <c r="AE714" s="32"/>
      <c r="AF714" s="37">
        <v>500</v>
      </c>
      <c r="AG714" s="32"/>
      <c r="AH714" s="32">
        <v>500</v>
      </c>
      <c r="AI714" s="32">
        <v>3600</v>
      </c>
      <c r="AJ714" s="32"/>
      <c r="AK714" s="32">
        <v>50</v>
      </c>
      <c r="AL714" s="32">
        <v>100</v>
      </c>
      <c r="AM714" s="32">
        <v>3000</v>
      </c>
      <c r="AN714" s="32"/>
      <c r="AO714" s="43"/>
      <c r="AP714" s="32"/>
      <c r="AQ714" s="32"/>
      <c r="AR714" s="32"/>
      <c r="AS714" s="32"/>
      <c r="AT714" s="32">
        <v>400</v>
      </c>
      <c r="AU714" s="32"/>
      <c r="AV714" s="32">
        <v>50</v>
      </c>
      <c r="AW714" s="32"/>
      <c r="AX714" s="32"/>
      <c r="AY714" s="32"/>
      <c r="AZ714" s="32"/>
      <c r="BA714" s="37">
        <v>200</v>
      </c>
      <c r="BB714" s="32"/>
      <c r="BC714" s="32"/>
      <c r="BD714" s="32"/>
      <c r="BE714" s="39" t="s">
        <v>2730</v>
      </c>
      <c r="BF714" s="40">
        <v>0</v>
      </c>
      <c r="BG714" s="40">
        <v>882</v>
      </c>
      <c r="BH714" s="40">
        <f t="shared" ref="BH714:BH777" si="36">+BG714*R714</f>
        <v>8423100</v>
      </c>
      <c r="BI714" s="41"/>
      <c r="BJ714" s="42" t="s">
        <v>6039</v>
      </c>
      <c r="BK714" s="42"/>
    </row>
    <row r="715" spans="1:63" ht="49.5" customHeight="1">
      <c r="A715" s="28">
        <v>706</v>
      </c>
      <c r="B715" s="63" t="s">
        <v>6125</v>
      </c>
      <c r="C715" s="29" t="s">
        <v>2738</v>
      </c>
      <c r="D715" s="29"/>
      <c r="E715" s="29"/>
      <c r="F715" s="29" t="s">
        <v>2737</v>
      </c>
      <c r="G715" s="29"/>
      <c r="H715" s="30"/>
      <c r="I715" s="28" t="s">
        <v>84</v>
      </c>
      <c r="J715" s="28"/>
      <c r="K715" s="28"/>
      <c r="L715" s="31">
        <v>6871</v>
      </c>
      <c r="M715" s="31">
        <v>8100</v>
      </c>
      <c r="N715" s="32"/>
      <c r="O715" s="32">
        <v>0</v>
      </c>
      <c r="P715" s="32">
        <f t="shared" si="34"/>
        <v>0</v>
      </c>
      <c r="Q715" s="33">
        <v>6000</v>
      </c>
      <c r="R715" s="34">
        <f t="shared" si="35"/>
        <v>6650</v>
      </c>
      <c r="S715" s="32"/>
      <c r="T715" s="32"/>
      <c r="U715" s="32"/>
      <c r="V715" s="32"/>
      <c r="W715" s="32"/>
      <c r="X715" s="32"/>
      <c r="Y715" s="32"/>
      <c r="Z715" s="43"/>
      <c r="AA715" s="32"/>
      <c r="AB715" s="32"/>
      <c r="AC715" s="78">
        <v>200</v>
      </c>
      <c r="AD715" s="32">
        <v>1200</v>
      </c>
      <c r="AE715" s="32"/>
      <c r="AF715" s="37">
        <v>500</v>
      </c>
      <c r="AG715" s="32"/>
      <c r="AH715" s="32"/>
      <c r="AI715" s="32">
        <v>3600</v>
      </c>
      <c r="AJ715" s="32"/>
      <c r="AK715" s="32">
        <v>50</v>
      </c>
      <c r="AL715" s="32">
        <v>600</v>
      </c>
      <c r="AM715" s="32">
        <v>300</v>
      </c>
      <c r="AN715" s="32"/>
      <c r="AO715" s="43"/>
      <c r="AP715" s="32"/>
      <c r="AQ715" s="32"/>
      <c r="AR715" s="32"/>
      <c r="AS715" s="32"/>
      <c r="AT715" s="32"/>
      <c r="AU715" s="32"/>
      <c r="AV715" s="32"/>
      <c r="AW715" s="32"/>
      <c r="AX715" s="32"/>
      <c r="AY715" s="32"/>
      <c r="AZ715" s="32"/>
      <c r="BA715" s="37">
        <v>200</v>
      </c>
      <c r="BB715" s="32"/>
      <c r="BC715" s="32"/>
      <c r="BD715" s="32"/>
      <c r="BE715" s="39" t="s">
        <v>2730</v>
      </c>
      <c r="BF715" s="40">
        <v>0</v>
      </c>
      <c r="BG715" s="40">
        <v>882</v>
      </c>
      <c r="BH715" s="40">
        <f t="shared" si="36"/>
        <v>5865300</v>
      </c>
      <c r="BI715" s="41"/>
      <c r="BJ715" s="42" t="s">
        <v>6039</v>
      </c>
      <c r="BK715" s="42"/>
    </row>
    <row r="716" spans="1:63" ht="49.5" customHeight="1">
      <c r="A716" s="28">
        <v>707</v>
      </c>
      <c r="B716" s="63" t="s">
        <v>6126</v>
      </c>
      <c r="C716" s="29" t="s">
        <v>2739</v>
      </c>
      <c r="D716" s="29"/>
      <c r="E716" s="29"/>
      <c r="F716" s="29" t="s">
        <v>2740</v>
      </c>
      <c r="G716" s="29"/>
      <c r="H716" s="30"/>
      <c r="I716" s="28" t="s">
        <v>84</v>
      </c>
      <c r="J716" s="28"/>
      <c r="K716" s="28"/>
      <c r="L716" s="31"/>
      <c r="M716" s="31"/>
      <c r="N716" s="32"/>
      <c r="O716" s="32">
        <v>0</v>
      </c>
      <c r="P716" s="32">
        <f t="shared" si="34"/>
        <v>0</v>
      </c>
      <c r="Q716" s="33">
        <v>5000</v>
      </c>
      <c r="R716" s="34">
        <f t="shared" si="35"/>
        <v>2400</v>
      </c>
      <c r="S716" s="32"/>
      <c r="T716" s="32"/>
      <c r="U716" s="32"/>
      <c r="V716" s="32"/>
      <c r="W716" s="32"/>
      <c r="X716" s="32"/>
      <c r="Y716" s="32"/>
      <c r="Z716" s="43"/>
      <c r="AA716" s="32"/>
      <c r="AB716" s="32"/>
      <c r="AC716" s="44"/>
      <c r="AD716" s="32"/>
      <c r="AE716" s="32"/>
      <c r="AF716" s="32"/>
      <c r="AG716" s="32"/>
      <c r="AH716" s="32"/>
      <c r="AI716" s="32">
        <v>2400</v>
      </c>
      <c r="AJ716" s="32"/>
      <c r="AK716" s="32"/>
      <c r="AL716" s="32"/>
      <c r="AM716" s="32"/>
      <c r="AN716" s="32"/>
      <c r="AO716" s="43"/>
      <c r="AP716" s="32"/>
      <c r="AQ716" s="32"/>
      <c r="AR716" s="32"/>
      <c r="AS716" s="32"/>
      <c r="AT716" s="32"/>
      <c r="AU716" s="32"/>
      <c r="AV716" s="32"/>
      <c r="AW716" s="32"/>
      <c r="AX716" s="32"/>
      <c r="AY716" s="32"/>
      <c r="AZ716" s="32"/>
      <c r="BA716" s="32"/>
      <c r="BB716" s="32"/>
      <c r="BC716" s="32"/>
      <c r="BD716" s="32"/>
      <c r="BE716" s="39" t="s">
        <v>2730</v>
      </c>
      <c r="BF716" s="40">
        <v>0</v>
      </c>
      <c r="BG716" s="40">
        <v>882</v>
      </c>
      <c r="BH716" s="40">
        <f t="shared" si="36"/>
        <v>2116800</v>
      </c>
      <c r="BI716" s="41"/>
      <c r="BJ716" s="42" t="s">
        <v>6039</v>
      </c>
      <c r="BK716" s="42"/>
    </row>
    <row r="717" spans="1:63" ht="100.5" customHeight="1">
      <c r="A717" s="28">
        <v>708</v>
      </c>
      <c r="B717" s="63" t="s">
        <v>6127</v>
      </c>
      <c r="C717" s="29" t="s">
        <v>2741</v>
      </c>
      <c r="D717" s="29"/>
      <c r="E717" s="29"/>
      <c r="F717" s="29" t="s">
        <v>2742</v>
      </c>
      <c r="G717" s="29"/>
      <c r="H717" s="30"/>
      <c r="I717" s="28" t="s">
        <v>1558</v>
      </c>
      <c r="J717" s="28"/>
      <c r="K717" s="28"/>
      <c r="L717" s="31">
        <v>17812</v>
      </c>
      <c r="M717" s="31">
        <v>14793</v>
      </c>
      <c r="N717" s="32"/>
      <c r="O717" s="32">
        <v>0</v>
      </c>
      <c r="P717" s="32">
        <f t="shared" si="34"/>
        <v>0</v>
      </c>
      <c r="Q717" s="33">
        <v>72000</v>
      </c>
      <c r="R717" s="34">
        <f t="shared" si="35"/>
        <v>19720</v>
      </c>
      <c r="S717" s="32"/>
      <c r="T717" s="32"/>
      <c r="U717" s="37">
        <v>1200</v>
      </c>
      <c r="V717" s="32"/>
      <c r="W717" s="32"/>
      <c r="X717" s="32"/>
      <c r="Y717" s="61">
        <v>200</v>
      </c>
      <c r="Z717" s="43"/>
      <c r="AA717" s="32"/>
      <c r="AB717" s="32">
        <v>600</v>
      </c>
      <c r="AC717" s="48">
        <v>1000</v>
      </c>
      <c r="AD717" s="32">
        <v>1000</v>
      </c>
      <c r="AE717" s="32">
        <v>200</v>
      </c>
      <c r="AF717" s="37">
        <v>6000</v>
      </c>
      <c r="AG717" s="32"/>
      <c r="AH717" s="32">
        <v>1200</v>
      </c>
      <c r="AI717" s="37">
        <v>600</v>
      </c>
      <c r="AJ717" s="32"/>
      <c r="AK717" s="32">
        <v>2000</v>
      </c>
      <c r="AL717" s="32"/>
      <c r="AM717" s="32">
        <v>100</v>
      </c>
      <c r="AN717" s="32"/>
      <c r="AO717" s="136">
        <v>400</v>
      </c>
      <c r="AP717" s="32"/>
      <c r="AQ717" s="32"/>
      <c r="AR717" s="32"/>
      <c r="AS717" s="37">
        <v>500</v>
      </c>
      <c r="AT717" s="32">
        <v>1500</v>
      </c>
      <c r="AU717" s="32"/>
      <c r="AV717" s="32">
        <v>1500</v>
      </c>
      <c r="AW717" s="32"/>
      <c r="AX717" s="32">
        <v>1320</v>
      </c>
      <c r="AY717" s="32"/>
      <c r="AZ717" s="32">
        <v>360</v>
      </c>
      <c r="BA717" s="37">
        <v>40</v>
      </c>
      <c r="BB717" s="32"/>
      <c r="BC717" s="32"/>
      <c r="BD717" s="32"/>
      <c r="BE717" s="39" t="s">
        <v>2730</v>
      </c>
      <c r="BF717" s="40">
        <v>0</v>
      </c>
      <c r="BG717" s="40">
        <v>8990</v>
      </c>
      <c r="BH717" s="40">
        <f t="shared" si="36"/>
        <v>177282800</v>
      </c>
      <c r="BI717" s="41"/>
      <c r="BJ717" s="42" t="s">
        <v>6039</v>
      </c>
      <c r="BK717" s="42"/>
    </row>
    <row r="718" spans="1:63" ht="115.5" customHeight="1">
      <c r="A718" s="28">
        <v>709</v>
      </c>
      <c r="B718" s="63" t="s">
        <v>6128</v>
      </c>
      <c r="C718" s="29" t="s">
        <v>2743</v>
      </c>
      <c r="D718" s="29"/>
      <c r="E718" s="29"/>
      <c r="F718" s="29" t="s">
        <v>2744</v>
      </c>
      <c r="G718" s="29"/>
      <c r="H718" s="30"/>
      <c r="I718" s="28" t="s">
        <v>84</v>
      </c>
      <c r="J718" s="28"/>
      <c r="K718" s="28"/>
      <c r="L718" s="31">
        <v>53</v>
      </c>
      <c r="M718" s="31">
        <v>36</v>
      </c>
      <c r="N718" s="32"/>
      <c r="O718" s="32">
        <v>0</v>
      </c>
      <c r="P718" s="32">
        <f t="shared" si="34"/>
        <v>0</v>
      </c>
      <c r="Q718" s="33">
        <v>140</v>
      </c>
      <c r="R718" s="34">
        <f t="shared" si="35"/>
        <v>140</v>
      </c>
      <c r="S718" s="32"/>
      <c r="T718" s="32"/>
      <c r="U718" s="32"/>
      <c r="V718" s="32"/>
      <c r="W718" s="32"/>
      <c r="X718" s="32"/>
      <c r="Y718" s="32"/>
      <c r="Z718" s="43"/>
      <c r="AA718" s="32"/>
      <c r="AB718" s="32"/>
      <c r="AC718" s="44"/>
      <c r="AD718" s="32"/>
      <c r="AE718" s="32"/>
      <c r="AF718" s="32"/>
      <c r="AG718" s="32"/>
      <c r="AH718" s="32"/>
      <c r="AI718" s="32"/>
      <c r="AJ718" s="32"/>
      <c r="AK718" s="32"/>
      <c r="AL718" s="32"/>
      <c r="AM718" s="32">
        <v>140</v>
      </c>
      <c r="AN718" s="32"/>
      <c r="AO718" s="114"/>
      <c r="AP718" s="32"/>
      <c r="AQ718" s="32"/>
      <c r="AR718" s="32"/>
      <c r="AS718" s="32"/>
      <c r="AT718" s="32"/>
      <c r="AU718" s="32"/>
      <c r="AV718" s="32"/>
      <c r="AW718" s="32"/>
      <c r="AX718" s="32"/>
      <c r="AY718" s="32"/>
      <c r="AZ718" s="32"/>
      <c r="BA718" s="32"/>
      <c r="BB718" s="32"/>
      <c r="BC718" s="32"/>
      <c r="BD718" s="32"/>
      <c r="BE718" s="39" t="s">
        <v>2730</v>
      </c>
      <c r="BF718" s="40">
        <v>0</v>
      </c>
      <c r="BG718" s="40">
        <v>3196611</v>
      </c>
      <c r="BH718" s="40">
        <f t="shared" si="36"/>
        <v>447525540</v>
      </c>
      <c r="BI718" s="41"/>
      <c r="BJ718" s="315" t="s">
        <v>6326</v>
      </c>
      <c r="BK718" s="42"/>
    </row>
    <row r="719" spans="1:63" ht="126.75" customHeight="1">
      <c r="A719" s="28">
        <v>710</v>
      </c>
      <c r="B719" s="63" t="s">
        <v>6129</v>
      </c>
      <c r="C719" s="29" t="s">
        <v>2745</v>
      </c>
      <c r="D719" s="29"/>
      <c r="E719" s="29"/>
      <c r="F719" s="73" t="s">
        <v>2746</v>
      </c>
      <c r="G719" s="29"/>
      <c r="H719" s="30"/>
      <c r="I719" s="28" t="s">
        <v>560</v>
      </c>
      <c r="J719" s="28"/>
      <c r="K719" s="28"/>
      <c r="L719" s="31">
        <v>3469</v>
      </c>
      <c r="M719" s="31">
        <v>2629</v>
      </c>
      <c r="N719" s="32"/>
      <c r="O719" s="32">
        <v>0</v>
      </c>
      <c r="P719" s="32">
        <f t="shared" si="34"/>
        <v>0</v>
      </c>
      <c r="Q719" s="33">
        <v>5400</v>
      </c>
      <c r="R719" s="34">
        <f t="shared" si="35"/>
        <v>4447</v>
      </c>
      <c r="S719" s="32">
        <v>300</v>
      </c>
      <c r="T719" s="120">
        <v>60</v>
      </c>
      <c r="U719" s="37">
        <v>60</v>
      </c>
      <c r="V719" s="32">
        <v>1600</v>
      </c>
      <c r="W719" s="37">
        <v>1200</v>
      </c>
      <c r="X719" s="32"/>
      <c r="Y719" s="61">
        <v>300</v>
      </c>
      <c r="Z719" s="74">
        <v>350</v>
      </c>
      <c r="AA719" s="32"/>
      <c r="AB719" s="32"/>
      <c r="AC719" s="44"/>
      <c r="AD719" s="32"/>
      <c r="AE719" s="32"/>
      <c r="AF719" s="32"/>
      <c r="AG719" s="32"/>
      <c r="AH719" s="32">
        <v>300</v>
      </c>
      <c r="AI719" s="32"/>
      <c r="AJ719" s="32"/>
      <c r="AK719" s="32"/>
      <c r="AL719" s="32"/>
      <c r="AM719" s="32"/>
      <c r="AN719" s="32"/>
      <c r="AO719" s="91">
        <v>145</v>
      </c>
      <c r="AP719" s="32"/>
      <c r="AQ719" s="32"/>
      <c r="AR719" s="32"/>
      <c r="AS719" s="32"/>
      <c r="AT719" s="32">
        <v>120</v>
      </c>
      <c r="AU719" s="32"/>
      <c r="AV719" s="32"/>
      <c r="AW719" s="137">
        <v>12</v>
      </c>
      <c r="AX719" s="32"/>
      <c r="AY719" s="32"/>
      <c r="AZ719" s="32"/>
      <c r="BA719" s="32"/>
      <c r="BB719" s="32"/>
      <c r="BC719" s="32"/>
      <c r="BD719" s="32"/>
      <c r="BE719" s="39" t="s">
        <v>2730</v>
      </c>
      <c r="BF719" s="40">
        <v>0</v>
      </c>
      <c r="BG719" s="40">
        <v>31644</v>
      </c>
      <c r="BH719" s="40">
        <f t="shared" si="36"/>
        <v>140720868</v>
      </c>
      <c r="BI719" s="41"/>
      <c r="BJ719" s="315" t="s">
        <v>6039</v>
      </c>
      <c r="BK719" s="42"/>
    </row>
    <row r="720" spans="1:63" ht="66" customHeight="1">
      <c r="A720" s="28">
        <v>711</v>
      </c>
      <c r="B720" s="346" t="s">
        <v>6130</v>
      </c>
      <c r="C720" s="324" t="s">
        <v>2747</v>
      </c>
      <c r="D720" s="29"/>
      <c r="E720" s="29"/>
      <c r="F720" s="29" t="s">
        <v>2748</v>
      </c>
      <c r="G720" s="29"/>
      <c r="H720" s="30"/>
      <c r="I720" s="28" t="s">
        <v>84</v>
      </c>
      <c r="J720" s="28"/>
      <c r="K720" s="28"/>
      <c r="L720" s="31">
        <v>1200</v>
      </c>
      <c r="M720" s="31" t="s">
        <v>2729</v>
      </c>
      <c r="N720" s="32"/>
      <c r="O720" s="32">
        <v>0</v>
      </c>
      <c r="P720" s="32">
        <f t="shared" si="34"/>
        <v>0</v>
      </c>
      <c r="Q720" s="33"/>
      <c r="R720" s="34">
        <f t="shared" si="35"/>
        <v>1000</v>
      </c>
      <c r="S720" s="32"/>
      <c r="T720" s="32"/>
      <c r="U720" s="32"/>
      <c r="V720" s="32"/>
      <c r="W720" s="32"/>
      <c r="X720" s="32"/>
      <c r="Y720" s="32"/>
      <c r="Z720" s="43"/>
      <c r="AA720" s="32"/>
      <c r="AB720" s="32"/>
      <c r="AC720" s="44"/>
      <c r="AD720" s="32"/>
      <c r="AE720" s="32"/>
      <c r="AF720" s="32"/>
      <c r="AG720" s="32"/>
      <c r="AH720" s="32"/>
      <c r="AI720" s="32"/>
      <c r="AJ720" s="32"/>
      <c r="AK720" s="32"/>
      <c r="AL720" s="32"/>
      <c r="AM720" s="32">
        <v>1000</v>
      </c>
      <c r="AN720" s="32"/>
      <c r="AO720" s="43"/>
      <c r="AP720" s="32"/>
      <c r="AQ720" s="32"/>
      <c r="AR720" s="32"/>
      <c r="AS720" s="32"/>
      <c r="AT720" s="32"/>
      <c r="AU720" s="32"/>
      <c r="AV720" s="32"/>
      <c r="AW720" s="32"/>
      <c r="AX720" s="32"/>
      <c r="AY720" s="32"/>
      <c r="AZ720" s="32"/>
      <c r="BA720" s="32"/>
      <c r="BB720" s="32"/>
      <c r="BC720" s="32"/>
      <c r="BD720" s="32"/>
      <c r="BE720" s="39" t="s">
        <v>2730</v>
      </c>
      <c r="BF720" s="40">
        <v>0</v>
      </c>
      <c r="BG720" s="40">
        <v>0</v>
      </c>
      <c r="BH720" s="40">
        <f t="shared" si="36"/>
        <v>0</v>
      </c>
      <c r="BI720" s="41"/>
      <c r="BJ720" s="315" t="s">
        <v>6326</v>
      </c>
      <c r="BK720" s="42"/>
    </row>
    <row r="721" spans="1:63" ht="99.75" customHeight="1">
      <c r="A721" s="28">
        <v>712</v>
      </c>
      <c r="B721" s="63" t="s">
        <v>6131</v>
      </c>
      <c r="C721" s="29" t="s">
        <v>2749</v>
      </c>
      <c r="D721" s="29"/>
      <c r="E721" s="29"/>
      <c r="F721" s="29" t="s">
        <v>2750</v>
      </c>
      <c r="G721" s="29"/>
      <c r="H721" s="30"/>
      <c r="I721" s="28" t="s">
        <v>2751</v>
      </c>
      <c r="J721" s="28"/>
      <c r="K721" s="28"/>
      <c r="L721" s="31">
        <v>2650</v>
      </c>
      <c r="M721" s="31">
        <v>6504</v>
      </c>
      <c r="N721" s="32"/>
      <c r="O721" s="32">
        <v>0</v>
      </c>
      <c r="P721" s="32">
        <f t="shared" si="34"/>
        <v>0</v>
      </c>
      <c r="Q721" s="33">
        <v>10000</v>
      </c>
      <c r="R721" s="34">
        <f t="shared" si="35"/>
        <v>1735</v>
      </c>
      <c r="S721" s="32"/>
      <c r="T721" s="32"/>
      <c r="U721" s="32"/>
      <c r="V721" s="32"/>
      <c r="W721" s="32"/>
      <c r="X721" s="32"/>
      <c r="Y721" s="32"/>
      <c r="Z721" s="43"/>
      <c r="AA721" s="32"/>
      <c r="AB721" s="32">
        <v>15</v>
      </c>
      <c r="AC721" s="78">
        <v>500</v>
      </c>
      <c r="AD721" s="32">
        <v>500</v>
      </c>
      <c r="AE721" s="32"/>
      <c r="AF721" s="37">
        <v>400</v>
      </c>
      <c r="AG721" s="32"/>
      <c r="AH721" s="32"/>
      <c r="AI721" s="32"/>
      <c r="AJ721" s="32"/>
      <c r="AK721" s="32"/>
      <c r="AL721" s="32"/>
      <c r="AM721" s="32">
        <v>20</v>
      </c>
      <c r="AN721" s="32"/>
      <c r="AO721" s="43"/>
      <c r="AP721" s="32"/>
      <c r="AQ721" s="32"/>
      <c r="AR721" s="32"/>
      <c r="AS721" s="32"/>
      <c r="AT721" s="32">
        <v>300</v>
      </c>
      <c r="AU721" s="32"/>
      <c r="AV721" s="32"/>
      <c r="AW721" s="32"/>
      <c r="AX721" s="32"/>
      <c r="AY721" s="32"/>
      <c r="AZ721" s="32"/>
      <c r="BA721" s="32"/>
      <c r="BB721" s="32"/>
      <c r="BC721" s="32"/>
      <c r="BD721" s="32"/>
      <c r="BE721" s="39" t="s">
        <v>2730</v>
      </c>
      <c r="BF721" s="40">
        <v>0</v>
      </c>
      <c r="BG721" s="40">
        <v>9200</v>
      </c>
      <c r="BH721" s="40">
        <f t="shared" si="36"/>
        <v>15962000</v>
      </c>
      <c r="BI721" s="41"/>
      <c r="BJ721" s="315" t="s">
        <v>6039</v>
      </c>
      <c r="BK721" s="42"/>
    </row>
    <row r="722" spans="1:63" ht="96" customHeight="1">
      <c r="A722" s="28">
        <v>713</v>
      </c>
      <c r="B722" s="63" t="s">
        <v>6132</v>
      </c>
      <c r="C722" s="29" t="s">
        <v>2752</v>
      </c>
      <c r="D722" s="29"/>
      <c r="E722" s="29"/>
      <c r="F722" s="29" t="s">
        <v>2753</v>
      </c>
      <c r="G722" s="29"/>
      <c r="H722" s="30"/>
      <c r="I722" s="28" t="s">
        <v>2751</v>
      </c>
      <c r="J722" s="28"/>
      <c r="K722" s="28"/>
      <c r="L722" s="31">
        <v>2943</v>
      </c>
      <c r="M722" s="31">
        <v>5441</v>
      </c>
      <c r="N722" s="32"/>
      <c r="O722" s="32">
        <v>0</v>
      </c>
      <c r="P722" s="32">
        <f t="shared" si="34"/>
        <v>0</v>
      </c>
      <c r="Q722" s="33">
        <v>5000</v>
      </c>
      <c r="R722" s="34">
        <f t="shared" si="35"/>
        <v>1800</v>
      </c>
      <c r="S722" s="32"/>
      <c r="T722" s="32"/>
      <c r="U722" s="32"/>
      <c r="V722" s="32"/>
      <c r="W722" s="32"/>
      <c r="X722" s="32"/>
      <c r="Y722" s="32"/>
      <c r="Z722" s="43"/>
      <c r="AA722" s="32"/>
      <c r="AB722" s="32"/>
      <c r="AC722" s="78">
        <v>500</v>
      </c>
      <c r="AD722" s="32">
        <v>50</v>
      </c>
      <c r="AE722" s="32"/>
      <c r="AF722" s="37">
        <v>400</v>
      </c>
      <c r="AG722" s="32"/>
      <c r="AH722" s="32"/>
      <c r="AI722" s="32"/>
      <c r="AJ722" s="32"/>
      <c r="AK722" s="32"/>
      <c r="AL722" s="32"/>
      <c r="AM722" s="32"/>
      <c r="AN722" s="32"/>
      <c r="AO722" s="43"/>
      <c r="AP722" s="32"/>
      <c r="AQ722" s="32"/>
      <c r="AR722" s="32"/>
      <c r="AS722" s="37">
        <v>250</v>
      </c>
      <c r="AT722" s="32">
        <v>600</v>
      </c>
      <c r="AU722" s="32"/>
      <c r="AV722" s="32"/>
      <c r="AW722" s="32"/>
      <c r="AX722" s="32"/>
      <c r="AY722" s="32"/>
      <c r="AZ722" s="32"/>
      <c r="BA722" s="32"/>
      <c r="BB722" s="32"/>
      <c r="BC722" s="32"/>
      <c r="BD722" s="32"/>
      <c r="BE722" s="39" t="s">
        <v>2730</v>
      </c>
      <c r="BF722" s="40">
        <v>0</v>
      </c>
      <c r="BG722" s="40">
        <v>9200</v>
      </c>
      <c r="BH722" s="40">
        <f t="shared" si="36"/>
        <v>16560000</v>
      </c>
      <c r="BI722" s="41"/>
      <c r="BJ722" s="315" t="s">
        <v>6039</v>
      </c>
      <c r="BK722" s="42"/>
    </row>
    <row r="723" spans="1:63" ht="117.75" customHeight="1">
      <c r="A723" s="28">
        <v>714</v>
      </c>
      <c r="B723" s="63" t="s">
        <v>6133</v>
      </c>
      <c r="C723" s="29" t="s">
        <v>2754</v>
      </c>
      <c r="D723" s="29"/>
      <c r="E723" s="29"/>
      <c r="F723" s="327" t="s">
        <v>2755</v>
      </c>
      <c r="G723" s="81" t="s">
        <v>2756</v>
      </c>
      <c r="H723" s="30"/>
      <c r="I723" s="28" t="s">
        <v>2751</v>
      </c>
      <c r="J723" s="28"/>
      <c r="K723" s="28"/>
      <c r="L723" s="31">
        <v>1752</v>
      </c>
      <c r="M723" s="31">
        <v>528</v>
      </c>
      <c r="N723" s="32"/>
      <c r="O723" s="32">
        <v>0</v>
      </c>
      <c r="P723" s="32">
        <f t="shared" si="34"/>
        <v>0</v>
      </c>
      <c r="Q723" s="33">
        <v>9000</v>
      </c>
      <c r="R723" s="34">
        <f t="shared" si="35"/>
        <v>3915</v>
      </c>
      <c r="S723" s="32"/>
      <c r="T723" s="32"/>
      <c r="U723" s="32"/>
      <c r="V723" s="32"/>
      <c r="W723" s="32"/>
      <c r="X723" s="32"/>
      <c r="Y723" s="32"/>
      <c r="Z723" s="43"/>
      <c r="AA723" s="32"/>
      <c r="AB723" s="32">
        <v>15</v>
      </c>
      <c r="AC723" s="78">
        <v>1500</v>
      </c>
      <c r="AD723" s="32">
        <v>1200</v>
      </c>
      <c r="AE723" s="32"/>
      <c r="AF723" s="37">
        <v>400</v>
      </c>
      <c r="AG723" s="32"/>
      <c r="AH723" s="32"/>
      <c r="AI723" s="32"/>
      <c r="AJ723" s="32"/>
      <c r="AK723" s="32"/>
      <c r="AL723" s="32"/>
      <c r="AM723" s="32"/>
      <c r="AN723" s="32"/>
      <c r="AO723" s="43"/>
      <c r="AP723" s="32"/>
      <c r="AQ723" s="32"/>
      <c r="AR723" s="32"/>
      <c r="AS723" s="32"/>
      <c r="AT723" s="32">
        <v>600</v>
      </c>
      <c r="AU723" s="32">
        <v>200</v>
      </c>
      <c r="AV723" s="32"/>
      <c r="AW723" s="32"/>
      <c r="AX723" s="32"/>
      <c r="AY723" s="32"/>
      <c r="AZ723" s="32"/>
      <c r="BA723" s="32"/>
      <c r="BB723" s="32"/>
      <c r="BC723" s="32"/>
      <c r="BD723" s="32"/>
      <c r="BE723" s="39" t="s">
        <v>2730</v>
      </c>
      <c r="BF723" s="40">
        <v>0</v>
      </c>
      <c r="BG723" s="40">
        <v>5340</v>
      </c>
      <c r="BH723" s="40">
        <f t="shared" si="36"/>
        <v>20906100</v>
      </c>
      <c r="BI723" s="41"/>
      <c r="BJ723" s="315" t="s">
        <v>6328</v>
      </c>
      <c r="BK723" s="42"/>
    </row>
    <row r="724" spans="1:63" ht="82.5" customHeight="1">
      <c r="A724" s="28">
        <v>715</v>
      </c>
      <c r="B724" s="63" t="s">
        <v>6134</v>
      </c>
      <c r="C724" s="29" t="s">
        <v>2757</v>
      </c>
      <c r="D724" s="29"/>
      <c r="E724" s="29"/>
      <c r="F724" s="29" t="s">
        <v>2758</v>
      </c>
      <c r="G724" s="29"/>
      <c r="H724" s="30"/>
      <c r="I724" s="28" t="s">
        <v>84</v>
      </c>
      <c r="J724" s="28"/>
      <c r="K724" s="28"/>
      <c r="L724" s="31">
        <v>31392</v>
      </c>
      <c r="M724" s="31">
        <v>17856</v>
      </c>
      <c r="N724" s="32"/>
      <c r="O724" s="32">
        <v>4896</v>
      </c>
      <c r="P724" s="32">
        <f t="shared" si="34"/>
        <v>4896</v>
      </c>
      <c r="Q724" s="33">
        <v>42000</v>
      </c>
      <c r="R724" s="34">
        <f t="shared" si="35"/>
        <v>35500</v>
      </c>
      <c r="S724" s="32"/>
      <c r="T724" s="32"/>
      <c r="U724" s="32"/>
      <c r="V724" s="32">
        <v>18000</v>
      </c>
      <c r="W724" s="32"/>
      <c r="X724" s="32"/>
      <c r="Y724" s="32"/>
      <c r="Z724" s="43"/>
      <c r="AA724" s="32"/>
      <c r="AB724" s="32"/>
      <c r="AC724" s="44"/>
      <c r="AD724" s="32"/>
      <c r="AE724" s="32"/>
      <c r="AF724" s="32"/>
      <c r="AG724" s="32"/>
      <c r="AH724" s="32">
        <v>17500</v>
      </c>
      <c r="AI724" s="32"/>
      <c r="AJ724" s="32"/>
      <c r="AK724" s="32"/>
      <c r="AL724" s="32"/>
      <c r="AM724" s="32"/>
      <c r="AN724" s="32"/>
      <c r="AO724" s="114"/>
      <c r="AP724" s="32"/>
      <c r="AQ724" s="32"/>
      <c r="AR724" s="32"/>
      <c r="AS724" s="32"/>
      <c r="AT724" s="32"/>
      <c r="AU724" s="32"/>
      <c r="AV724" s="32"/>
      <c r="AW724" s="32"/>
      <c r="AX724" s="32"/>
      <c r="AY724" s="32"/>
      <c r="AZ724" s="32"/>
      <c r="BA724" s="32"/>
      <c r="BB724" s="32"/>
      <c r="BC724" s="32"/>
      <c r="BD724" s="32"/>
      <c r="BE724" s="39" t="s">
        <v>2730</v>
      </c>
      <c r="BF724" s="40">
        <v>0</v>
      </c>
      <c r="BG724" s="40">
        <v>630</v>
      </c>
      <c r="BH724" s="40">
        <f t="shared" si="36"/>
        <v>22365000</v>
      </c>
      <c r="BI724" s="41"/>
      <c r="BJ724" s="315" t="s">
        <v>6039</v>
      </c>
      <c r="BK724" s="42"/>
    </row>
    <row r="725" spans="1:63" ht="82.5" customHeight="1">
      <c r="A725" s="28">
        <v>716</v>
      </c>
      <c r="B725" s="63" t="s">
        <v>6135</v>
      </c>
      <c r="C725" s="29" t="s">
        <v>2759</v>
      </c>
      <c r="D725" s="29"/>
      <c r="E725" s="29"/>
      <c r="F725" s="29" t="s">
        <v>2760</v>
      </c>
      <c r="G725" s="29"/>
      <c r="H725" s="30"/>
      <c r="I725" s="28" t="s">
        <v>2761</v>
      </c>
      <c r="J725" s="28"/>
      <c r="K725" s="28"/>
      <c r="L725" s="31">
        <v>25307</v>
      </c>
      <c r="M725" s="31">
        <v>12200</v>
      </c>
      <c r="N725" s="32"/>
      <c r="O725" s="32">
        <v>1050</v>
      </c>
      <c r="P725" s="32">
        <f t="shared" si="34"/>
        <v>1050</v>
      </c>
      <c r="Q725" s="33">
        <v>25000</v>
      </c>
      <c r="R725" s="34">
        <f t="shared" si="35"/>
        <v>37100</v>
      </c>
      <c r="S725" s="32"/>
      <c r="T725" s="32"/>
      <c r="U725" s="32"/>
      <c r="V725" s="32"/>
      <c r="W725" s="32"/>
      <c r="X725" s="32"/>
      <c r="Y725" s="32"/>
      <c r="Z725" s="43"/>
      <c r="AA725" s="32"/>
      <c r="AB725" s="32">
        <v>100</v>
      </c>
      <c r="AC725" s="44"/>
      <c r="AD725" s="32">
        <v>300</v>
      </c>
      <c r="AE725" s="32"/>
      <c r="AF725" s="37">
        <v>400</v>
      </c>
      <c r="AG725" s="32"/>
      <c r="AH725" s="32">
        <v>4000</v>
      </c>
      <c r="AI725" s="32">
        <v>18000</v>
      </c>
      <c r="AJ725" s="32">
        <v>1600</v>
      </c>
      <c r="AK725" s="32"/>
      <c r="AL725" s="32"/>
      <c r="AM725" s="32"/>
      <c r="AN725" s="32"/>
      <c r="AO725" s="91">
        <v>3600</v>
      </c>
      <c r="AP725" s="32">
        <v>200</v>
      </c>
      <c r="AQ725" s="32"/>
      <c r="AR725" s="32"/>
      <c r="AS725" s="37">
        <v>3000</v>
      </c>
      <c r="AT725" s="32">
        <v>1500</v>
      </c>
      <c r="AU725" s="37">
        <v>400</v>
      </c>
      <c r="AV725" s="32">
        <v>500</v>
      </c>
      <c r="AW725" s="32"/>
      <c r="AX725" s="32"/>
      <c r="AY725" s="37">
        <v>3500</v>
      </c>
      <c r="AZ725" s="32"/>
      <c r="BA725" s="32"/>
      <c r="BB725" s="32"/>
      <c r="BC725" s="32"/>
      <c r="BD725" s="32"/>
      <c r="BE725" s="39" t="s">
        <v>2730</v>
      </c>
      <c r="BF725" s="40">
        <v>0</v>
      </c>
      <c r="BG725" s="40">
        <v>3950</v>
      </c>
      <c r="BH725" s="40">
        <f t="shared" si="36"/>
        <v>146545000</v>
      </c>
      <c r="BI725" s="138" t="s">
        <v>2762</v>
      </c>
      <c r="BJ725" s="42" t="s">
        <v>6039</v>
      </c>
      <c r="BK725" s="42"/>
    </row>
    <row r="726" spans="1:63" ht="132" customHeight="1">
      <c r="A726" s="28">
        <v>717</v>
      </c>
      <c r="B726" s="63" t="s">
        <v>6136</v>
      </c>
      <c r="C726" s="483" t="s">
        <v>2763</v>
      </c>
      <c r="D726" s="29"/>
      <c r="E726" s="29"/>
      <c r="F726" s="29" t="s">
        <v>2764</v>
      </c>
      <c r="G726" s="29"/>
      <c r="H726" s="30"/>
      <c r="I726" s="28" t="s">
        <v>84</v>
      </c>
      <c r="J726" s="28"/>
      <c r="K726" s="28"/>
      <c r="L726" s="31"/>
      <c r="M726" s="31"/>
      <c r="N726" s="32"/>
      <c r="O726" s="32">
        <v>0</v>
      </c>
      <c r="P726" s="32">
        <f t="shared" si="34"/>
        <v>0</v>
      </c>
      <c r="Q726" s="33">
        <v>250</v>
      </c>
      <c r="R726" s="34">
        <f t="shared" si="35"/>
        <v>0</v>
      </c>
      <c r="S726" s="32"/>
      <c r="T726" s="32"/>
      <c r="U726" s="32"/>
      <c r="V726" s="32"/>
      <c r="W726" s="32"/>
      <c r="X726" s="32"/>
      <c r="Y726" s="32"/>
      <c r="Z726" s="43"/>
      <c r="AA726" s="32"/>
      <c r="AB726" s="32"/>
      <c r="AC726" s="44"/>
      <c r="AD726" s="32"/>
      <c r="AE726" s="32"/>
      <c r="AF726" s="32"/>
      <c r="AG726" s="32"/>
      <c r="AH726" s="32"/>
      <c r="AI726" s="32"/>
      <c r="AJ726" s="32"/>
      <c r="AK726" s="32"/>
      <c r="AL726" s="32"/>
      <c r="AM726" s="32"/>
      <c r="AN726" s="32"/>
      <c r="AO726" s="43"/>
      <c r="AP726" s="32"/>
      <c r="AQ726" s="32"/>
      <c r="AR726" s="32"/>
      <c r="AS726" s="32"/>
      <c r="AT726" s="32"/>
      <c r="AU726" s="32"/>
      <c r="AV726" s="32"/>
      <c r="AW726" s="32"/>
      <c r="AX726" s="32"/>
      <c r="AY726" s="32"/>
      <c r="AZ726" s="32"/>
      <c r="BA726" s="32"/>
      <c r="BB726" s="32"/>
      <c r="BC726" s="32"/>
      <c r="BD726" s="32"/>
      <c r="BE726" s="39" t="s">
        <v>2730</v>
      </c>
      <c r="BF726" s="40">
        <v>0</v>
      </c>
      <c r="BG726" s="40">
        <v>283000</v>
      </c>
      <c r="BH726" s="40">
        <f t="shared" si="36"/>
        <v>0</v>
      </c>
      <c r="BI726" s="41"/>
      <c r="BJ726" s="42"/>
      <c r="BK726" s="42"/>
    </row>
    <row r="727" spans="1:63" ht="99" customHeight="1">
      <c r="A727" s="28">
        <v>718</v>
      </c>
      <c r="B727" s="63" t="s">
        <v>6137</v>
      </c>
      <c r="C727" s="29" t="s">
        <v>1550</v>
      </c>
      <c r="D727" s="29"/>
      <c r="E727" s="29" t="s">
        <v>2765</v>
      </c>
      <c r="F727" s="29" t="s">
        <v>1552</v>
      </c>
      <c r="G727" s="29"/>
      <c r="H727" s="30"/>
      <c r="I727" s="28" t="s">
        <v>1553</v>
      </c>
      <c r="J727" s="28"/>
      <c r="K727" s="28"/>
      <c r="L727" s="31">
        <v>100</v>
      </c>
      <c r="M727" s="31"/>
      <c r="N727" s="32"/>
      <c r="O727" s="32">
        <v>0</v>
      </c>
      <c r="P727" s="32">
        <f t="shared" si="34"/>
        <v>0</v>
      </c>
      <c r="Q727" s="33">
        <v>200</v>
      </c>
      <c r="R727" s="34">
        <f t="shared" si="35"/>
        <v>150</v>
      </c>
      <c r="S727" s="32"/>
      <c r="T727" s="32"/>
      <c r="U727" s="32"/>
      <c r="V727" s="32"/>
      <c r="W727" s="32"/>
      <c r="X727" s="32"/>
      <c r="Y727" s="32"/>
      <c r="Z727" s="43"/>
      <c r="AA727" s="32"/>
      <c r="AB727" s="32"/>
      <c r="AC727" s="44"/>
      <c r="AD727" s="32"/>
      <c r="AE727" s="32"/>
      <c r="AF727" s="32"/>
      <c r="AG727" s="32"/>
      <c r="AH727" s="32">
        <v>150</v>
      </c>
      <c r="AI727" s="32"/>
      <c r="AJ727" s="32"/>
      <c r="AK727" s="32"/>
      <c r="AL727" s="32"/>
      <c r="AM727" s="32"/>
      <c r="AN727" s="32"/>
      <c r="AO727" s="43"/>
      <c r="AP727" s="32"/>
      <c r="AQ727" s="32"/>
      <c r="AR727" s="32"/>
      <c r="AS727" s="32"/>
      <c r="AT727" s="32"/>
      <c r="AU727" s="32"/>
      <c r="AV727" s="32"/>
      <c r="AW727" s="32"/>
      <c r="AX727" s="32"/>
      <c r="AY727" s="32"/>
      <c r="AZ727" s="32"/>
      <c r="BA727" s="32"/>
      <c r="BB727" s="32"/>
      <c r="BC727" s="32"/>
      <c r="BD727" s="32"/>
      <c r="BE727" s="39" t="s">
        <v>2730</v>
      </c>
      <c r="BF727" s="40">
        <v>0</v>
      </c>
      <c r="BG727" s="40">
        <v>24800</v>
      </c>
      <c r="BH727" s="40">
        <f t="shared" si="36"/>
        <v>3720000</v>
      </c>
      <c r="BI727" s="41"/>
      <c r="BJ727" s="315" t="s">
        <v>6326</v>
      </c>
      <c r="BK727" s="42"/>
    </row>
    <row r="728" spans="1:63" ht="57.75" customHeight="1">
      <c r="A728" s="28">
        <v>719</v>
      </c>
      <c r="B728" s="63" t="s">
        <v>6138</v>
      </c>
      <c r="C728" s="29" t="s">
        <v>2766</v>
      </c>
      <c r="D728" s="29"/>
      <c r="E728" s="29"/>
      <c r="F728" s="29"/>
      <c r="G728" s="29"/>
      <c r="H728" s="30"/>
      <c r="I728" s="28" t="s">
        <v>268</v>
      </c>
      <c r="J728" s="28"/>
      <c r="K728" s="28"/>
      <c r="L728" s="31">
        <v>0</v>
      </c>
      <c r="M728" s="31">
        <v>200</v>
      </c>
      <c r="N728" s="32"/>
      <c r="O728" s="32">
        <v>0</v>
      </c>
      <c r="P728" s="32">
        <f t="shared" si="34"/>
        <v>0</v>
      </c>
      <c r="Q728" s="33"/>
      <c r="R728" s="34">
        <f t="shared" si="35"/>
        <v>200</v>
      </c>
      <c r="S728" s="32"/>
      <c r="T728" s="32"/>
      <c r="U728" s="32"/>
      <c r="V728" s="32"/>
      <c r="W728" s="32"/>
      <c r="X728" s="32"/>
      <c r="Y728" s="32"/>
      <c r="Z728" s="43"/>
      <c r="AA728" s="32"/>
      <c r="AB728" s="32"/>
      <c r="AC728" s="44"/>
      <c r="AD728" s="32"/>
      <c r="AE728" s="32"/>
      <c r="AF728" s="32"/>
      <c r="AG728" s="32"/>
      <c r="AH728" s="32">
        <v>200</v>
      </c>
      <c r="AI728" s="32"/>
      <c r="AJ728" s="32"/>
      <c r="AK728" s="32"/>
      <c r="AL728" s="32"/>
      <c r="AM728" s="32"/>
      <c r="AN728" s="32"/>
      <c r="AO728" s="43"/>
      <c r="AP728" s="32"/>
      <c r="AQ728" s="32"/>
      <c r="AR728" s="32"/>
      <c r="AS728" s="32"/>
      <c r="AT728" s="32"/>
      <c r="AU728" s="32"/>
      <c r="AV728" s="32"/>
      <c r="AW728" s="32"/>
      <c r="AX728" s="32"/>
      <c r="AY728" s="32"/>
      <c r="AZ728" s="32"/>
      <c r="BA728" s="32"/>
      <c r="BB728" s="32"/>
      <c r="BC728" s="32"/>
      <c r="BD728" s="32"/>
      <c r="BE728" s="39" t="s">
        <v>2730</v>
      </c>
      <c r="BF728" s="40">
        <v>0</v>
      </c>
      <c r="BG728" s="40">
        <v>14750</v>
      </c>
      <c r="BH728" s="40">
        <f t="shared" si="36"/>
        <v>2950000</v>
      </c>
      <c r="BI728" s="41"/>
      <c r="BJ728" s="315" t="s">
        <v>6326</v>
      </c>
      <c r="BK728" s="42"/>
    </row>
    <row r="729" spans="1:63" ht="115.5" customHeight="1">
      <c r="A729" s="28">
        <v>720</v>
      </c>
      <c r="B729" s="63" t="s">
        <v>6139</v>
      </c>
      <c r="C729" s="29" t="s">
        <v>2767</v>
      </c>
      <c r="D729" s="29"/>
      <c r="E729" s="29"/>
      <c r="F729" s="29" t="s">
        <v>2768</v>
      </c>
      <c r="G729" s="29"/>
      <c r="H729" s="30"/>
      <c r="I729" s="28" t="s">
        <v>84</v>
      </c>
      <c r="J729" s="28"/>
      <c r="K729" s="28"/>
      <c r="L729" s="31">
        <v>220</v>
      </c>
      <c r="M729" s="31">
        <v>115</v>
      </c>
      <c r="N729" s="32"/>
      <c r="O729" s="32">
        <v>80</v>
      </c>
      <c r="P729" s="32">
        <f t="shared" si="34"/>
        <v>80</v>
      </c>
      <c r="Q729" s="33"/>
      <c r="R729" s="34">
        <f t="shared" si="35"/>
        <v>800</v>
      </c>
      <c r="S729" s="32"/>
      <c r="T729" s="32"/>
      <c r="U729" s="32"/>
      <c r="V729" s="32"/>
      <c r="W729" s="32"/>
      <c r="X729" s="32"/>
      <c r="Y729" s="32"/>
      <c r="Z729" s="43"/>
      <c r="AA729" s="32"/>
      <c r="AB729" s="32"/>
      <c r="AC729" s="44"/>
      <c r="AD729" s="32"/>
      <c r="AE729" s="32"/>
      <c r="AF729" s="32"/>
      <c r="AG729" s="32"/>
      <c r="AH729" s="32"/>
      <c r="AI729" s="32"/>
      <c r="AJ729" s="32"/>
      <c r="AK729" s="32"/>
      <c r="AL729" s="32"/>
      <c r="AM729" s="32">
        <v>800</v>
      </c>
      <c r="AN729" s="32"/>
      <c r="AO729" s="43"/>
      <c r="AP729" s="32"/>
      <c r="AQ729" s="32"/>
      <c r="AR729" s="32"/>
      <c r="AS729" s="32"/>
      <c r="AT729" s="32"/>
      <c r="AU729" s="32"/>
      <c r="AV729" s="32"/>
      <c r="AW729" s="32"/>
      <c r="AX729" s="32"/>
      <c r="AY729" s="32"/>
      <c r="AZ729" s="32"/>
      <c r="BA729" s="32"/>
      <c r="BB729" s="32"/>
      <c r="BC729" s="32"/>
      <c r="BD729" s="32"/>
      <c r="BE729" s="39" t="s">
        <v>2730</v>
      </c>
      <c r="BF729" s="40">
        <v>0</v>
      </c>
      <c r="BG729" s="40">
        <v>172200</v>
      </c>
      <c r="BH729" s="40">
        <f t="shared" si="36"/>
        <v>137760000</v>
      </c>
      <c r="BI729" s="41"/>
      <c r="BJ729" s="315" t="s">
        <v>6326</v>
      </c>
      <c r="BK729" s="42"/>
    </row>
    <row r="730" spans="1:63" ht="272.25" customHeight="1">
      <c r="A730" s="28">
        <v>721</v>
      </c>
      <c r="B730" s="63" t="s">
        <v>6140</v>
      </c>
      <c r="C730" s="29" t="s">
        <v>2769</v>
      </c>
      <c r="D730" s="29"/>
      <c r="E730" s="29"/>
      <c r="F730" s="29" t="s">
        <v>2770</v>
      </c>
      <c r="G730" s="139" t="s">
        <v>2771</v>
      </c>
      <c r="H730" s="30" t="s">
        <v>2772</v>
      </c>
      <c r="I730" s="28" t="s">
        <v>1337</v>
      </c>
      <c r="J730" s="28"/>
      <c r="K730" s="28"/>
      <c r="L730" s="31"/>
      <c r="M730" s="31"/>
      <c r="N730" s="32"/>
      <c r="O730" s="32">
        <v>0</v>
      </c>
      <c r="P730" s="32">
        <f t="shared" si="34"/>
        <v>0</v>
      </c>
      <c r="Q730" s="33"/>
      <c r="R730" s="34">
        <f t="shared" si="35"/>
        <v>1100</v>
      </c>
      <c r="S730" s="32"/>
      <c r="T730" s="32"/>
      <c r="U730" s="32"/>
      <c r="V730" s="32"/>
      <c r="W730" s="32"/>
      <c r="X730" s="32"/>
      <c r="Y730" s="32"/>
      <c r="Z730" s="43"/>
      <c r="AA730" s="32"/>
      <c r="AB730" s="32">
        <v>100</v>
      </c>
      <c r="AC730" s="44"/>
      <c r="AD730" s="32"/>
      <c r="AE730" s="32"/>
      <c r="AF730" s="37">
        <v>1000</v>
      </c>
      <c r="AG730" s="32"/>
      <c r="AH730" s="32"/>
      <c r="AI730" s="32"/>
      <c r="AJ730" s="32"/>
      <c r="AK730" s="32"/>
      <c r="AL730" s="32"/>
      <c r="AM730" s="32"/>
      <c r="AN730" s="32"/>
      <c r="AO730" s="43"/>
      <c r="AP730" s="32"/>
      <c r="AQ730" s="32"/>
      <c r="AR730" s="32"/>
      <c r="AS730" s="32"/>
      <c r="AT730" s="32"/>
      <c r="AU730" s="32"/>
      <c r="AV730" s="32"/>
      <c r="AW730" s="32"/>
      <c r="AX730" s="32"/>
      <c r="AY730" s="32"/>
      <c r="AZ730" s="32"/>
      <c r="BA730" s="32"/>
      <c r="BB730" s="32"/>
      <c r="BC730" s="32"/>
      <c r="BD730" s="32"/>
      <c r="BE730" s="39" t="s">
        <v>2730</v>
      </c>
      <c r="BF730" s="40">
        <v>0</v>
      </c>
      <c r="BG730" s="40">
        <v>0</v>
      </c>
      <c r="BH730" s="40">
        <f t="shared" si="36"/>
        <v>0</v>
      </c>
      <c r="BI730" s="41"/>
      <c r="BJ730" s="315" t="s">
        <v>6328</v>
      </c>
      <c r="BK730" s="42"/>
    </row>
    <row r="731" spans="1:63" ht="317.25" customHeight="1">
      <c r="A731" s="28">
        <v>722</v>
      </c>
      <c r="B731" s="63" t="s">
        <v>6141</v>
      </c>
      <c r="C731" s="324" t="s">
        <v>6349</v>
      </c>
      <c r="D731" s="29"/>
      <c r="E731" s="29"/>
      <c r="F731" s="334" t="s">
        <v>6350</v>
      </c>
      <c r="G731" s="29"/>
      <c r="H731" s="30" t="s">
        <v>2773</v>
      </c>
      <c r="I731" s="28" t="s">
        <v>1337</v>
      </c>
      <c r="J731" s="28"/>
      <c r="K731" s="28"/>
      <c r="L731" s="31"/>
      <c r="M731" s="31"/>
      <c r="N731" s="32"/>
      <c r="O731" s="32">
        <v>0</v>
      </c>
      <c r="P731" s="32">
        <f t="shared" si="34"/>
        <v>0</v>
      </c>
      <c r="Q731" s="33"/>
      <c r="R731" s="34">
        <f t="shared" si="35"/>
        <v>6000</v>
      </c>
      <c r="S731" s="32"/>
      <c r="T731" s="32"/>
      <c r="U731" s="32"/>
      <c r="V731" s="32"/>
      <c r="W731" s="32"/>
      <c r="X731" s="32"/>
      <c r="Y731" s="32"/>
      <c r="Z731" s="43"/>
      <c r="AA731" s="32"/>
      <c r="AB731" s="32"/>
      <c r="AC731" s="44"/>
      <c r="AD731" s="32"/>
      <c r="AE731" s="32"/>
      <c r="AF731" s="32">
        <v>6000</v>
      </c>
      <c r="AG731" s="32"/>
      <c r="AH731" s="32"/>
      <c r="AI731" s="32"/>
      <c r="AJ731" s="32"/>
      <c r="AK731" s="32"/>
      <c r="AL731" s="32"/>
      <c r="AM731" s="32"/>
      <c r="AN731" s="32"/>
      <c r="AO731" s="43"/>
      <c r="AP731" s="32"/>
      <c r="AQ731" s="32"/>
      <c r="AR731" s="32"/>
      <c r="AS731" s="32"/>
      <c r="AT731" s="32"/>
      <c r="AU731" s="32"/>
      <c r="AV731" s="32"/>
      <c r="AW731" s="32"/>
      <c r="AX731" s="32"/>
      <c r="AY731" s="32"/>
      <c r="AZ731" s="32"/>
      <c r="BA731" s="32"/>
      <c r="BB731" s="32"/>
      <c r="BC731" s="32"/>
      <c r="BD731" s="32"/>
      <c r="BE731" s="39" t="s">
        <v>2730</v>
      </c>
      <c r="BF731" s="40">
        <v>0</v>
      </c>
      <c r="BG731" s="40">
        <v>0</v>
      </c>
      <c r="BH731" s="40">
        <f t="shared" si="36"/>
        <v>0</v>
      </c>
      <c r="BI731" s="41"/>
      <c r="BJ731" s="315" t="s">
        <v>6328</v>
      </c>
      <c r="BK731" s="42"/>
    </row>
    <row r="732" spans="1:63" ht="132" customHeight="1">
      <c r="A732" s="28">
        <v>723</v>
      </c>
      <c r="B732" s="63" t="s">
        <v>6142</v>
      </c>
      <c r="C732" s="29" t="s">
        <v>2774</v>
      </c>
      <c r="D732" s="29"/>
      <c r="E732" s="29"/>
      <c r="F732" s="29" t="s">
        <v>2775</v>
      </c>
      <c r="G732" s="29"/>
      <c r="H732" s="30" t="s">
        <v>2776</v>
      </c>
      <c r="I732" s="28" t="s">
        <v>88</v>
      </c>
      <c r="J732" s="28"/>
      <c r="K732" s="28"/>
      <c r="L732" s="31"/>
      <c r="M732" s="31"/>
      <c r="N732" s="32"/>
      <c r="O732" s="32">
        <v>0</v>
      </c>
      <c r="P732" s="32">
        <f t="shared" si="34"/>
        <v>0</v>
      </c>
      <c r="Q732" s="33"/>
      <c r="R732" s="34">
        <f t="shared" si="35"/>
        <v>505</v>
      </c>
      <c r="S732" s="32"/>
      <c r="T732" s="32"/>
      <c r="U732" s="32"/>
      <c r="V732" s="32"/>
      <c r="W732" s="32"/>
      <c r="X732" s="32"/>
      <c r="Y732" s="32"/>
      <c r="Z732" s="43"/>
      <c r="AA732" s="32"/>
      <c r="AB732" s="32"/>
      <c r="AC732" s="44"/>
      <c r="AD732" s="32"/>
      <c r="AE732" s="32"/>
      <c r="AF732" s="32">
        <v>500</v>
      </c>
      <c r="AG732" s="32"/>
      <c r="AH732" s="32"/>
      <c r="AI732" s="32"/>
      <c r="AJ732" s="32"/>
      <c r="AK732" s="32"/>
      <c r="AL732" s="32"/>
      <c r="AM732" s="32"/>
      <c r="AN732" s="32"/>
      <c r="AO732" s="43"/>
      <c r="AP732" s="32"/>
      <c r="AQ732" s="32"/>
      <c r="AR732" s="32"/>
      <c r="AS732" s="32"/>
      <c r="AT732" s="32"/>
      <c r="AU732" s="32"/>
      <c r="AV732" s="32"/>
      <c r="AW732" s="32"/>
      <c r="AX732" s="32"/>
      <c r="AY732" s="32"/>
      <c r="AZ732" s="32"/>
      <c r="BA732" s="37">
        <v>5</v>
      </c>
      <c r="BB732" s="32"/>
      <c r="BC732" s="32"/>
      <c r="BD732" s="32"/>
      <c r="BE732" s="39" t="s">
        <v>2730</v>
      </c>
      <c r="BF732" s="40">
        <v>0</v>
      </c>
      <c r="BG732" s="40">
        <v>0</v>
      </c>
      <c r="BH732" s="40">
        <f t="shared" si="36"/>
        <v>0</v>
      </c>
      <c r="BI732" s="41"/>
      <c r="BJ732" s="315" t="s">
        <v>6326</v>
      </c>
      <c r="BK732" s="42"/>
    </row>
    <row r="733" spans="1:63" ht="164.25" customHeight="1">
      <c r="A733" s="28">
        <v>724</v>
      </c>
      <c r="B733" s="63" t="s">
        <v>6143</v>
      </c>
      <c r="C733" s="29" t="s">
        <v>2777</v>
      </c>
      <c r="D733" s="29"/>
      <c r="E733" s="29"/>
      <c r="F733" s="29" t="s">
        <v>2778</v>
      </c>
      <c r="G733" s="140" t="s">
        <v>2779</v>
      </c>
      <c r="H733" s="30" t="s">
        <v>2780</v>
      </c>
      <c r="I733" s="28" t="s">
        <v>1354</v>
      </c>
      <c r="J733" s="28"/>
      <c r="K733" s="28"/>
      <c r="L733" s="31">
        <v>31</v>
      </c>
      <c r="M733" s="31">
        <v>28</v>
      </c>
      <c r="N733" s="32"/>
      <c r="O733" s="32">
        <v>19</v>
      </c>
      <c r="P733" s="32">
        <f t="shared" si="34"/>
        <v>19</v>
      </c>
      <c r="Q733" s="33"/>
      <c r="R733" s="34">
        <f t="shared" si="35"/>
        <v>8</v>
      </c>
      <c r="S733" s="32"/>
      <c r="T733" s="32"/>
      <c r="U733" s="32"/>
      <c r="V733" s="32"/>
      <c r="W733" s="32"/>
      <c r="X733" s="32"/>
      <c r="Y733" s="32"/>
      <c r="Z733" s="43"/>
      <c r="AA733" s="32"/>
      <c r="AB733" s="32"/>
      <c r="AC733" s="44"/>
      <c r="AD733" s="32"/>
      <c r="AE733" s="32"/>
      <c r="AF733" s="37">
        <v>8</v>
      </c>
      <c r="AG733" s="32"/>
      <c r="AH733" s="32"/>
      <c r="AI733" s="32"/>
      <c r="AJ733" s="32"/>
      <c r="AK733" s="32"/>
      <c r="AL733" s="32"/>
      <c r="AM733" s="32"/>
      <c r="AN733" s="32"/>
      <c r="AO733" s="43"/>
      <c r="AP733" s="32"/>
      <c r="AQ733" s="32"/>
      <c r="AR733" s="32"/>
      <c r="AS733" s="32"/>
      <c r="AT733" s="32"/>
      <c r="AU733" s="32"/>
      <c r="AV733" s="32"/>
      <c r="AW733" s="32"/>
      <c r="AX733" s="32"/>
      <c r="AY733" s="32"/>
      <c r="AZ733" s="32"/>
      <c r="BA733" s="32"/>
      <c r="BB733" s="32"/>
      <c r="BC733" s="32"/>
      <c r="BD733" s="32"/>
      <c r="BE733" s="39" t="s">
        <v>2730</v>
      </c>
      <c r="BF733" s="40">
        <v>0</v>
      </c>
      <c r="BG733" s="40">
        <v>0</v>
      </c>
      <c r="BH733" s="40">
        <f t="shared" si="36"/>
        <v>0</v>
      </c>
      <c r="BI733" s="41"/>
      <c r="BJ733" s="315" t="s">
        <v>6326</v>
      </c>
      <c r="BK733" s="42"/>
    </row>
    <row r="734" spans="1:63" ht="115.5" customHeight="1">
      <c r="A734" s="28">
        <v>725</v>
      </c>
      <c r="B734" s="63" t="s">
        <v>6144</v>
      </c>
      <c r="C734" s="29" t="s">
        <v>2781</v>
      </c>
      <c r="D734" s="29"/>
      <c r="E734" s="29"/>
      <c r="F734" s="29" t="s">
        <v>2782</v>
      </c>
      <c r="G734" s="29"/>
      <c r="H734" s="30" t="s">
        <v>2780</v>
      </c>
      <c r="I734" s="28" t="s">
        <v>1354</v>
      </c>
      <c r="J734" s="28"/>
      <c r="K734" s="28"/>
      <c r="L734" s="31">
        <v>0</v>
      </c>
      <c r="M734" s="31">
        <v>0</v>
      </c>
      <c r="N734" s="32"/>
      <c r="O734" s="32">
        <v>0</v>
      </c>
      <c r="P734" s="32">
        <f t="shared" si="34"/>
        <v>0</v>
      </c>
      <c r="Q734" s="33"/>
      <c r="R734" s="34">
        <f t="shared" si="35"/>
        <v>20</v>
      </c>
      <c r="S734" s="32"/>
      <c r="T734" s="32"/>
      <c r="U734" s="32"/>
      <c r="V734" s="32"/>
      <c r="W734" s="32"/>
      <c r="X734" s="32"/>
      <c r="Y734" s="32"/>
      <c r="Z734" s="43"/>
      <c r="AA734" s="32"/>
      <c r="AB734" s="32"/>
      <c r="AC734" s="44"/>
      <c r="AD734" s="32"/>
      <c r="AE734" s="32"/>
      <c r="AF734" s="32">
        <v>20</v>
      </c>
      <c r="AG734" s="32"/>
      <c r="AH734" s="32"/>
      <c r="AI734" s="32"/>
      <c r="AJ734" s="32"/>
      <c r="AK734" s="32"/>
      <c r="AL734" s="32"/>
      <c r="AM734" s="32"/>
      <c r="AN734" s="32"/>
      <c r="AO734" s="43"/>
      <c r="AP734" s="32"/>
      <c r="AQ734" s="32"/>
      <c r="AR734" s="32"/>
      <c r="AS734" s="32"/>
      <c r="AT734" s="32"/>
      <c r="AU734" s="32"/>
      <c r="AV734" s="32"/>
      <c r="AW734" s="32"/>
      <c r="AX734" s="32"/>
      <c r="AY734" s="32"/>
      <c r="AZ734" s="32"/>
      <c r="BA734" s="32"/>
      <c r="BB734" s="32"/>
      <c r="BC734" s="32"/>
      <c r="BD734" s="32"/>
      <c r="BE734" s="39" t="s">
        <v>2783</v>
      </c>
      <c r="BF734" s="40">
        <v>0</v>
      </c>
      <c r="BG734" s="40">
        <v>0</v>
      </c>
      <c r="BH734" s="40">
        <f t="shared" si="36"/>
        <v>0</v>
      </c>
      <c r="BI734" s="41"/>
      <c r="BJ734" s="315" t="s">
        <v>6326</v>
      </c>
      <c r="BK734" s="42"/>
    </row>
    <row r="735" spans="1:63" ht="313.5" customHeight="1">
      <c r="A735" s="28">
        <v>726</v>
      </c>
      <c r="B735" s="63" t="s">
        <v>6145</v>
      </c>
      <c r="C735" s="29" t="s">
        <v>2784</v>
      </c>
      <c r="D735" s="29"/>
      <c r="E735" s="29"/>
      <c r="F735" s="29" t="s">
        <v>2785</v>
      </c>
      <c r="G735" s="29"/>
      <c r="H735" s="30" t="s">
        <v>2786</v>
      </c>
      <c r="I735" s="28" t="s">
        <v>2594</v>
      </c>
      <c r="J735" s="28"/>
      <c r="K735" s="28"/>
      <c r="L735" s="31"/>
      <c r="M735" s="31"/>
      <c r="N735" s="32"/>
      <c r="O735" s="32">
        <v>0</v>
      </c>
      <c r="P735" s="32">
        <f t="shared" si="34"/>
        <v>0</v>
      </c>
      <c r="Q735" s="33"/>
      <c r="R735" s="34">
        <f t="shared" si="35"/>
        <v>10</v>
      </c>
      <c r="S735" s="32"/>
      <c r="T735" s="32"/>
      <c r="U735" s="32"/>
      <c r="V735" s="32"/>
      <c r="W735" s="32"/>
      <c r="X735" s="32"/>
      <c r="Y735" s="32"/>
      <c r="Z735" s="43"/>
      <c r="AA735" s="32"/>
      <c r="AB735" s="32"/>
      <c r="AC735" s="44"/>
      <c r="AD735" s="32"/>
      <c r="AE735" s="32"/>
      <c r="AF735" s="32">
        <v>10</v>
      </c>
      <c r="AG735" s="32"/>
      <c r="AH735" s="32"/>
      <c r="AI735" s="32"/>
      <c r="AJ735" s="32"/>
      <c r="AK735" s="32"/>
      <c r="AL735" s="32"/>
      <c r="AM735" s="32"/>
      <c r="AN735" s="32"/>
      <c r="AO735" s="43"/>
      <c r="AP735" s="32"/>
      <c r="AQ735" s="32"/>
      <c r="AR735" s="32"/>
      <c r="AS735" s="32"/>
      <c r="AT735" s="32"/>
      <c r="AU735" s="32"/>
      <c r="AV735" s="32"/>
      <c r="AW735" s="32"/>
      <c r="AX735" s="32"/>
      <c r="AY735" s="32"/>
      <c r="AZ735" s="32"/>
      <c r="BA735" s="32"/>
      <c r="BB735" s="32"/>
      <c r="BC735" s="32"/>
      <c r="BD735" s="32"/>
      <c r="BE735" s="39" t="s">
        <v>2730</v>
      </c>
      <c r="BF735" s="40">
        <v>0</v>
      </c>
      <c r="BG735" s="40">
        <v>0</v>
      </c>
      <c r="BH735" s="40">
        <f t="shared" si="36"/>
        <v>0</v>
      </c>
      <c r="BI735" s="41"/>
      <c r="BJ735" s="315" t="s">
        <v>6326</v>
      </c>
      <c r="BK735" s="42"/>
    </row>
    <row r="736" spans="1:63" ht="330" customHeight="1">
      <c r="A736" s="28">
        <v>727</v>
      </c>
      <c r="B736" s="63" t="s">
        <v>6145</v>
      </c>
      <c r="C736" s="29" t="s">
        <v>2787</v>
      </c>
      <c r="D736" s="29"/>
      <c r="E736" s="29"/>
      <c r="F736" s="29" t="s">
        <v>2788</v>
      </c>
      <c r="G736" s="29"/>
      <c r="H736" s="30" t="s">
        <v>2786</v>
      </c>
      <c r="I736" s="28" t="s">
        <v>2594</v>
      </c>
      <c r="J736" s="28"/>
      <c r="K736" s="28"/>
      <c r="L736" s="31"/>
      <c r="M736" s="31"/>
      <c r="N736" s="32"/>
      <c r="O736" s="32">
        <v>0</v>
      </c>
      <c r="P736" s="32">
        <f t="shared" si="34"/>
        <v>0</v>
      </c>
      <c r="Q736" s="33"/>
      <c r="R736" s="34">
        <f t="shared" si="35"/>
        <v>25</v>
      </c>
      <c r="S736" s="32"/>
      <c r="T736" s="32"/>
      <c r="U736" s="32"/>
      <c r="V736" s="32"/>
      <c r="W736" s="32"/>
      <c r="X736" s="32"/>
      <c r="Y736" s="32"/>
      <c r="Z736" s="43"/>
      <c r="AA736" s="32"/>
      <c r="AB736" s="32"/>
      <c r="AC736" s="44"/>
      <c r="AD736" s="32"/>
      <c r="AE736" s="32"/>
      <c r="AF736" s="32">
        <v>25</v>
      </c>
      <c r="AG736" s="32"/>
      <c r="AH736" s="32"/>
      <c r="AI736" s="32"/>
      <c r="AJ736" s="32"/>
      <c r="AK736" s="32"/>
      <c r="AL736" s="32"/>
      <c r="AM736" s="32"/>
      <c r="AN736" s="32"/>
      <c r="AO736" s="43"/>
      <c r="AP736" s="32"/>
      <c r="AQ736" s="32"/>
      <c r="AR736" s="32"/>
      <c r="AS736" s="32"/>
      <c r="AT736" s="32"/>
      <c r="AU736" s="32"/>
      <c r="AV736" s="32"/>
      <c r="AW736" s="32"/>
      <c r="AX736" s="32"/>
      <c r="AY736" s="32"/>
      <c r="AZ736" s="32"/>
      <c r="BA736" s="32"/>
      <c r="BB736" s="32"/>
      <c r="BC736" s="32"/>
      <c r="BD736" s="32"/>
      <c r="BE736" s="39" t="s">
        <v>2730</v>
      </c>
      <c r="BF736" s="40">
        <v>0</v>
      </c>
      <c r="BG736" s="40">
        <v>0</v>
      </c>
      <c r="BH736" s="40">
        <f t="shared" si="36"/>
        <v>0</v>
      </c>
      <c r="BI736" s="41"/>
      <c r="BJ736" s="315" t="s">
        <v>6326</v>
      </c>
      <c r="BK736" s="42"/>
    </row>
    <row r="737" spans="1:63" ht="378.75" customHeight="1">
      <c r="A737" s="28">
        <v>728</v>
      </c>
      <c r="B737" s="63" t="s">
        <v>6146</v>
      </c>
      <c r="C737" s="29" t="s">
        <v>2789</v>
      </c>
      <c r="D737" s="29"/>
      <c r="E737" s="29"/>
      <c r="F737" s="29" t="s">
        <v>2790</v>
      </c>
      <c r="G737" s="29"/>
      <c r="H737" s="30" t="s">
        <v>2786</v>
      </c>
      <c r="I737" s="28" t="s">
        <v>2594</v>
      </c>
      <c r="J737" s="28"/>
      <c r="K737" s="28"/>
      <c r="L737" s="31"/>
      <c r="M737" s="31"/>
      <c r="N737" s="32"/>
      <c r="O737" s="32">
        <v>0</v>
      </c>
      <c r="P737" s="32">
        <f t="shared" si="34"/>
        <v>0</v>
      </c>
      <c r="Q737" s="33"/>
      <c r="R737" s="34">
        <f t="shared" si="35"/>
        <v>40</v>
      </c>
      <c r="S737" s="32"/>
      <c r="T737" s="32"/>
      <c r="U737" s="32"/>
      <c r="V737" s="32"/>
      <c r="W737" s="32"/>
      <c r="X737" s="32"/>
      <c r="Y737" s="32"/>
      <c r="Z737" s="43"/>
      <c r="AA737" s="32"/>
      <c r="AB737" s="32"/>
      <c r="AC737" s="44"/>
      <c r="AD737" s="32"/>
      <c r="AE737" s="32"/>
      <c r="AF737" s="32">
        <v>40</v>
      </c>
      <c r="AG737" s="32"/>
      <c r="AH737" s="32"/>
      <c r="AI737" s="32"/>
      <c r="AJ737" s="32"/>
      <c r="AK737" s="32"/>
      <c r="AL737" s="32"/>
      <c r="AM737" s="32"/>
      <c r="AN737" s="32"/>
      <c r="AO737" s="43"/>
      <c r="AP737" s="32"/>
      <c r="AQ737" s="32"/>
      <c r="AR737" s="32"/>
      <c r="AS737" s="32"/>
      <c r="AT737" s="32"/>
      <c r="AU737" s="32"/>
      <c r="AV737" s="32"/>
      <c r="AW737" s="32"/>
      <c r="AX737" s="32"/>
      <c r="AY737" s="32"/>
      <c r="AZ737" s="32"/>
      <c r="BA737" s="32"/>
      <c r="BB737" s="32"/>
      <c r="BC737" s="32"/>
      <c r="BD737" s="32"/>
      <c r="BE737" s="39" t="s">
        <v>2730</v>
      </c>
      <c r="BF737" s="40">
        <v>0</v>
      </c>
      <c r="BG737" s="40">
        <v>0</v>
      </c>
      <c r="BH737" s="40">
        <f t="shared" si="36"/>
        <v>0</v>
      </c>
      <c r="BI737" s="41"/>
      <c r="BJ737" s="315" t="s">
        <v>6326</v>
      </c>
      <c r="BK737" s="42"/>
    </row>
    <row r="738" spans="1:63" ht="301.5" customHeight="1">
      <c r="A738" s="28">
        <v>729</v>
      </c>
      <c r="B738" s="63" t="s">
        <v>6147</v>
      </c>
      <c r="C738" s="29" t="s">
        <v>2791</v>
      </c>
      <c r="D738" s="29"/>
      <c r="E738" s="29"/>
      <c r="F738" s="29" t="s">
        <v>2792</v>
      </c>
      <c r="G738" s="29"/>
      <c r="H738" s="30" t="s">
        <v>2786</v>
      </c>
      <c r="I738" s="28" t="s">
        <v>2594</v>
      </c>
      <c r="J738" s="28"/>
      <c r="K738" s="28"/>
      <c r="L738" s="31"/>
      <c r="M738" s="31"/>
      <c r="N738" s="32"/>
      <c r="O738" s="32">
        <v>0</v>
      </c>
      <c r="P738" s="32">
        <f t="shared" si="34"/>
        <v>0</v>
      </c>
      <c r="Q738" s="33"/>
      <c r="R738" s="34">
        <f t="shared" si="35"/>
        <v>10</v>
      </c>
      <c r="S738" s="32"/>
      <c r="T738" s="32"/>
      <c r="U738" s="32"/>
      <c r="V738" s="32"/>
      <c r="W738" s="32"/>
      <c r="X738" s="32"/>
      <c r="Y738" s="32"/>
      <c r="Z738" s="43"/>
      <c r="AA738" s="32"/>
      <c r="AB738" s="32"/>
      <c r="AC738" s="44"/>
      <c r="AD738" s="32"/>
      <c r="AE738" s="32"/>
      <c r="AF738" s="32">
        <v>10</v>
      </c>
      <c r="AG738" s="32"/>
      <c r="AH738" s="32"/>
      <c r="AI738" s="32"/>
      <c r="AJ738" s="32"/>
      <c r="AK738" s="32"/>
      <c r="AL738" s="32"/>
      <c r="AM738" s="32"/>
      <c r="AN738" s="32"/>
      <c r="AO738" s="43"/>
      <c r="AP738" s="32"/>
      <c r="AQ738" s="32"/>
      <c r="AR738" s="32"/>
      <c r="AS738" s="32"/>
      <c r="AT738" s="32"/>
      <c r="AU738" s="32"/>
      <c r="AV738" s="32"/>
      <c r="AW738" s="32"/>
      <c r="AX738" s="32"/>
      <c r="AY738" s="32"/>
      <c r="AZ738" s="32"/>
      <c r="BA738" s="32"/>
      <c r="BB738" s="32"/>
      <c r="BC738" s="32"/>
      <c r="BD738" s="32"/>
      <c r="BE738" s="39" t="s">
        <v>2730</v>
      </c>
      <c r="BF738" s="40">
        <v>0</v>
      </c>
      <c r="BG738" s="40">
        <v>0</v>
      </c>
      <c r="BH738" s="40">
        <f t="shared" si="36"/>
        <v>0</v>
      </c>
      <c r="BI738" s="41"/>
      <c r="BJ738" s="315" t="s">
        <v>6326</v>
      </c>
      <c r="BK738" s="42"/>
    </row>
    <row r="739" spans="1:63" ht="301.5" customHeight="1">
      <c r="A739" s="28">
        <v>730</v>
      </c>
      <c r="B739" s="63" t="s">
        <v>6148</v>
      </c>
      <c r="C739" s="29" t="s">
        <v>2793</v>
      </c>
      <c r="D739" s="29"/>
      <c r="E739" s="29"/>
      <c r="F739" s="29" t="s">
        <v>2794</v>
      </c>
      <c r="G739" s="29"/>
      <c r="H739" s="30" t="s">
        <v>2786</v>
      </c>
      <c r="I739" s="28" t="s">
        <v>2594</v>
      </c>
      <c r="J739" s="28"/>
      <c r="K739" s="28"/>
      <c r="L739" s="31"/>
      <c r="M739" s="31"/>
      <c r="N739" s="32"/>
      <c r="O739" s="32">
        <v>0</v>
      </c>
      <c r="P739" s="32">
        <f t="shared" si="34"/>
        <v>0</v>
      </c>
      <c r="Q739" s="33"/>
      <c r="R739" s="34">
        <f t="shared" si="35"/>
        <v>20</v>
      </c>
      <c r="S739" s="32"/>
      <c r="T739" s="32"/>
      <c r="U739" s="32"/>
      <c r="V739" s="32"/>
      <c r="W739" s="32"/>
      <c r="X739" s="32"/>
      <c r="Y739" s="32"/>
      <c r="Z739" s="43"/>
      <c r="AA739" s="32"/>
      <c r="AB739" s="32"/>
      <c r="AC739" s="44"/>
      <c r="AD739" s="32"/>
      <c r="AE739" s="32"/>
      <c r="AF739" s="32">
        <v>20</v>
      </c>
      <c r="AG739" s="32"/>
      <c r="AH739" s="32"/>
      <c r="AI739" s="32"/>
      <c r="AJ739" s="32"/>
      <c r="AK739" s="32"/>
      <c r="AL739" s="32"/>
      <c r="AM739" s="32"/>
      <c r="AN739" s="32"/>
      <c r="AO739" s="43"/>
      <c r="AP739" s="32"/>
      <c r="AQ739" s="32"/>
      <c r="AR739" s="32"/>
      <c r="AS739" s="32"/>
      <c r="AT739" s="32"/>
      <c r="AU739" s="32"/>
      <c r="AV739" s="32"/>
      <c r="AW739" s="32"/>
      <c r="AX739" s="32"/>
      <c r="AY739" s="32"/>
      <c r="AZ739" s="32"/>
      <c r="BA739" s="32"/>
      <c r="BB739" s="32"/>
      <c r="BC739" s="32"/>
      <c r="BD739" s="32"/>
      <c r="BE739" s="39" t="s">
        <v>2730</v>
      </c>
      <c r="BF739" s="40">
        <v>0</v>
      </c>
      <c r="BG739" s="40">
        <v>0</v>
      </c>
      <c r="BH739" s="40">
        <f t="shared" si="36"/>
        <v>0</v>
      </c>
      <c r="BI739" s="41"/>
      <c r="BJ739" s="315" t="s">
        <v>6326</v>
      </c>
      <c r="BK739" s="42"/>
    </row>
    <row r="740" spans="1:63" ht="312" customHeight="1">
      <c r="A740" s="28">
        <v>731</v>
      </c>
      <c r="B740" s="63" t="s">
        <v>6149</v>
      </c>
      <c r="C740" s="29" t="s">
        <v>2795</v>
      </c>
      <c r="D740" s="29"/>
      <c r="E740" s="29"/>
      <c r="F740" s="29" t="s">
        <v>2796</v>
      </c>
      <c r="G740" s="29"/>
      <c r="H740" s="30" t="s">
        <v>2786</v>
      </c>
      <c r="I740" s="28" t="s">
        <v>2594</v>
      </c>
      <c r="J740" s="28"/>
      <c r="K740" s="28"/>
      <c r="L740" s="31"/>
      <c r="M740" s="31"/>
      <c r="N740" s="32"/>
      <c r="O740" s="32">
        <v>0</v>
      </c>
      <c r="P740" s="32">
        <f t="shared" si="34"/>
        <v>0</v>
      </c>
      <c r="Q740" s="33"/>
      <c r="R740" s="34">
        <f t="shared" si="35"/>
        <v>30</v>
      </c>
      <c r="S740" s="32"/>
      <c r="T740" s="32"/>
      <c r="U740" s="32"/>
      <c r="V740" s="32"/>
      <c r="W740" s="32"/>
      <c r="X740" s="32"/>
      <c r="Y740" s="32"/>
      <c r="Z740" s="43"/>
      <c r="AA740" s="32"/>
      <c r="AB740" s="32"/>
      <c r="AC740" s="44"/>
      <c r="AD740" s="32"/>
      <c r="AE740" s="32"/>
      <c r="AF740" s="32">
        <v>30</v>
      </c>
      <c r="AG740" s="32"/>
      <c r="AH740" s="32"/>
      <c r="AI740" s="32"/>
      <c r="AJ740" s="32"/>
      <c r="AK740" s="32"/>
      <c r="AL740" s="32"/>
      <c r="AM740" s="32"/>
      <c r="AN740" s="32"/>
      <c r="AO740" s="43"/>
      <c r="AP740" s="32"/>
      <c r="AQ740" s="32"/>
      <c r="AR740" s="32"/>
      <c r="AS740" s="32"/>
      <c r="AT740" s="32"/>
      <c r="AU740" s="32"/>
      <c r="AV740" s="32"/>
      <c r="AW740" s="32"/>
      <c r="AX740" s="32"/>
      <c r="AY740" s="32"/>
      <c r="AZ740" s="32"/>
      <c r="BA740" s="32"/>
      <c r="BB740" s="32"/>
      <c r="BC740" s="32"/>
      <c r="BD740" s="32"/>
      <c r="BE740" s="39" t="s">
        <v>2730</v>
      </c>
      <c r="BF740" s="40">
        <v>0</v>
      </c>
      <c r="BG740" s="40">
        <v>0</v>
      </c>
      <c r="BH740" s="40">
        <f t="shared" si="36"/>
        <v>0</v>
      </c>
      <c r="BI740" s="41"/>
      <c r="BJ740" s="315" t="s">
        <v>6326</v>
      </c>
      <c r="BK740" s="42"/>
    </row>
    <row r="741" spans="1:63" ht="409.5" customHeight="1">
      <c r="A741" s="28">
        <v>732</v>
      </c>
      <c r="B741" s="63" t="s">
        <v>6150</v>
      </c>
      <c r="C741" s="29" t="s">
        <v>2797</v>
      </c>
      <c r="D741" s="29"/>
      <c r="E741" s="29"/>
      <c r="F741" s="29" t="s">
        <v>2798</v>
      </c>
      <c r="G741" s="29"/>
      <c r="H741" s="30" t="s">
        <v>2786</v>
      </c>
      <c r="I741" s="28" t="s">
        <v>2594</v>
      </c>
      <c r="J741" s="28"/>
      <c r="K741" s="28"/>
      <c r="L741" s="31">
        <v>0</v>
      </c>
      <c r="M741" s="31">
        <v>0</v>
      </c>
      <c r="N741" s="32"/>
      <c r="O741" s="32">
        <v>0</v>
      </c>
      <c r="P741" s="32">
        <f t="shared" si="34"/>
        <v>0</v>
      </c>
      <c r="Q741" s="33"/>
      <c r="R741" s="34">
        <f t="shared" si="35"/>
        <v>5</v>
      </c>
      <c r="S741" s="32"/>
      <c r="T741" s="32"/>
      <c r="U741" s="32"/>
      <c r="V741" s="32"/>
      <c r="W741" s="32"/>
      <c r="X741" s="32"/>
      <c r="Y741" s="32"/>
      <c r="Z741" s="43"/>
      <c r="AA741" s="32"/>
      <c r="AB741" s="32"/>
      <c r="AC741" s="44"/>
      <c r="AD741" s="32"/>
      <c r="AE741" s="32"/>
      <c r="AF741" s="32">
        <v>5</v>
      </c>
      <c r="AG741" s="32"/>
      <c r="AH741" s="32"/>
      <c r="AI741" s="32"/>
      <c r="AJ741" s="32"/>
      <c r="AK741" s="32"/>
      <c r="AL741" s="32"/>
      <c r="AM741" s="32"/>
      <c r="AN741" s="32"/>
      <c r="AO741" s="43"/>
      <c r="AP741" s="32"/>
      <c r="AQ741" s="32"/>
      <c r="AR741" s="32"/>
      <c r="AS741" s="32"/>
      <c r="AT741" s="32"/>
      <c r="AU741" s="32"/>
      <c r="AV741" s="32"/>
      <c r="AW741" s="32"/>
      <c r="AX741" s="32"/>
      <c r="AY741" s="32"/>
      <c r="AZ741" s="32"/>
      <c r="BA741" s="32"/>
      <c r="BB741" s="32"/>
      <c r="BC741" s="32"/>
      <c r="BD741" s="32"/>
      <c r="BE741" s="39" t="s">
        <v>2730</v>
      </c>
      <c r="BF741" s="40">
        <v>0</v>
      </c>
      <c r="BG741" s="40">
        <v>0</v>
      </c>
      <c r="BH741" s="40">
        <f t="shared" si="36"/>
        <v>0</v>
      </c>
      <c r="BI741" s="41"/>
      <c r="BJ741" s="315" t="s">
        <v>6326</v>
      </c>
      <c r="BK741" s="42"/>
    </row>
    <row r="742" spans="1:63" ht="409.5" customHeight="1">
      <c r="A742" s="28">
        <v>733</v>
      </c>
      <c r="B742" s="63" t="s">
        <v>6151</v>
      </c>
      <c r="C742" s="29" t="s">
        <v>2799</v>
      </c>
      <c r="D742" s="29"/>
      <c r="E742" s="29"/>
      <c r="F742" s="29" t="s">
        <v>2800</v>
      </c>
      <c r="G742" s="141" t="s">
        <v>2801</v>
      </c>
      <c r="H742" s="30" t="s">
        <v>2786</v>
      </c>
      <c r="I742" s="28" t="s">
        <v>2594</v>
      </c>
      <c r="J742" s="28"/>
      <c r="K742" s="28"/>
      <c r="L742" s="31">
        <v>0</v>
      </c>
      <c r="M742" s="31">
        <v>0</v>
      </c>
      <c r="N742" s="32"/>
      <c r="O742" s="32">
        <v>0</v>
      </c>
      <c r="P742" s="32">
        <f t="shared" si="34"/>
        <v>0</v>
      </c>
      <c r="Q742" s="33"/>
      <c r="R742" s="34">
        <f t="shared" si="35"/>
        <v>8</v>
      </c>
      <c r="S742" s="32"/>
      <c r="T742" s="32"/>
      <c r="U742" s="32"/>
      <c r="V742" s="32"/>
      <c r="W742" s="32"/>
      <c r="X742" s="32"/>
      <c r="Y742" s="32"/>
      <c r="Z742" s="43"/>
      <c r="AA742" s="32"/>
      <c r="AB742" s="32"/>
      <c r="AC742" s="44"/>
      <c r="AD742" s="32"/>
      <c r="AE742" s="32"/>
      <c r="AF742" s="37">
        <v>8</v>
      </c>
      <c r="AG742" s="32"/>
      <c r="AH742" s="32"/>
      <c r="AI742" s="32"/>
      <c r="AJ742" s="32"/>
      <c r="AK742" s="32"/>
      <c r="AL742" s="32"/>
      <c r="AM742" s="32"/>
      <c r="AN742" s="32"/>
      <c r="AO742" s="43"/>
      <c r="AP742" s="32"/>
      <c r="AQ742" s="32"/>
      <c r="AR742" s="32"/>
      <c r="AS742" s="32"/>
      <c r="AT742" s="32"/>
      <c r="AU742" s="32"/>
      <c r="AV742" s="32"/>
      <c r="AW742" s="32"/>
      <c r="AX742" s="32"/>
      <c r="AY742" s="32"/>
      <c r="AZ742" s="32"/>
      <c r="BA742" s="32"/>
      <c r="BB742" s="32"/>
      <c r="BC742" s="32"/>
      <c r="BD742" s="32"/>
      <c r="BE742" s="39" t="s">
        <v>2730</v>
      </c>
      <c r="BF742" s="40">
        <v>0</v>
      </c>
      <c r="BG742" s="40">
        <v>0</v>
      </c>
      <c r="BH742" s="40">
        <f t="shared" si="36"/>
        <v>0</v>
      </c>
      <c r="BI742" s="41"/>
      <c r="BJ742" s="315" t="s">
        <v>6326</v>
      </c>
      <c r="BK742" s="42"/>
    </row>
    <row r="743" spans="1:63" ht="409.5" customHeight="1">
      <c r="A743" s="28">
        <v>734</v>
      </c>
      <c r="B743" s="63" t="s">
        <v>6152</v>
      </c>
      <c r="C743" s="29" t="s">
        <v>2802</v>
      </c>
      <c r="D743" s="29"/>
      <c r="E743" s="29"/>
      <c r="F743" s="29" t="s">
        <v>2803</v>
      </c>
      <c r="G743" s="29"/>
      <c r="H743" s="30" t="s">
        <v>2786</v>
      </c>
      <c r="I743" s="28" t="s">
        <v>2594</v>
      </c>
      <c r="J743" s="28"/>
      <c r="K743" s="28"/>
      <c r="L743" s="31">
        <v>0</v>
      </c>
      <c r="M743" s="31">
        <v>0</v>
      </c>
      <c r="N743" s="32"/>
      <c r="O743" s="32">
        <v>0</v>
      </c>
      <c r="P743" s="32">
        <f t="shared" si="34"/>
        <v>0</v>
      </c>
      <c r="Q743" s="33"/>
      <c r="R743" s="34">
        <f t="shared" si="35"/>
        <v>10</v>
      </c>
      <c r="S743" s="32"/>
      <c r="T743" s="32"/>
      <c r="U743" s="32"/>
      <c r="V743" s="32"/>
      <c r="W743" s="32"/>
      <c r="X743" s="32"/>
      <c r="Y743" s="32"/>
      <c r="Z743" s="43"/>
      <c r="AA743" s="32"/>
      <c r="AB743" s="32"/>
      <c r="AC743" s="44"/>
      <c r="AD743" s="32"/>
      <c r="AE743" s="32"/>
      <c r="AF743" s="32">
        <v>10</v>
      </c>
      <c r="AG743" s="32"/>
      <c r="AH743" s="32"/>
      <c r="AI743" s="32"/>
      <c r="AJ743" s="32"/>
      <c r="AK743" s="32"/>
      <c r="AL743" s="32"/>
      <c r="AM743" s="32"/>
      <c r="AN743" s="32"/>
      <c r="AO743" s="43"/>
      <c r="AP743" s="32"/>
      <c r="AQ743" s="32"/>
      <c r="AR743" s="32"/>
      <c r="AS743" s="32"/>
      <c r="AT743" s="32"/>
      <c r="AU743" s="32"/>
      <c r="AV743" s="32"/>
      <c r="AW743" s="32"/>
      <c r="AX743" s="32"/>
      <c r="AY743" s="32"/>
      <c r="AZ743" s="32"/>
      <c r="BA743" s="32"/>
      <c r="BB743" s="32"/>
      <c r="BC743" s="32"/>
      <c r="BD743" s="32"/>
      <c r="BE743" s="39" t="s">
        <v>2730</v>
      </c>
      <c r="BF743" s="40">
        <v>0</v>
      </c>
      <c r="BG743" s="40">
        <v>0</v>
      </c>
      <c r="BH743" s="40">
        <f t="shared" si="36"/>
        <v>0</v>
      </c>
      <c r="BI743" s="41"/>
      <c r="BJ743" s="315" t="s">
        <v>6326</v>
      </c>
      <c r="BK743" s="42"/>
    </row>
    <row r="744" spans="1:63" ht="115.5" customHeight="1">
      <c r="A744" s="28">
        <v>735</v>
      </c>
      <c r="B744" s="63" t="s">
        <v>6153</v>
      </c>
      <c r="C744" s="29" t="s">
        <v>2804</v>
      </c>
      <c r="D744" s="29"/>
      <c r="E744" s="29"/>
      <c r="F744" s="29" t="s">
        <v>2805</v>
      </c>
      <c r="G744" s="29"/>
      <c r="H744" s="30" t="s">
        <v>2594</v>
      </c>
      <c r="I744" s="28" t="s">
        <v>2594</v>
      </c>
      <c r="J744" s="28"/>
      <c r="K744" s="28"/>
      <c r="L744" s="31">
        <v>0</v>
      </c>
      <c r="M744" s="31">
        <v>0</v>
      </c>
      <c r="N744" s="32"/>
      <c r="O744" s="32">
        <v>0</v>
      </c>
      <c r="P744" s="32">
        <f t="shared" si="34"/>
        <v>0</v>
      </c>
      <c r="Q744" s="33"/>
      <c r="R744" s="34">
        <f t="shared" si="35"/>
        <v>10</v>
      </c>
      <c r="S744" s="32"/>
      <c r="T744" s="32"/>
      <c r="U744" s="32"/>
      <c r="V744" s="32"/>
      <c r="W744" s="32"/>
      <c r="X744" s="32"/>
      <c r="Y744" s="32"/>
      <c r="Z744" s="43"/>
      <c r="AA744" s="32"/>
      <c r="AB744" s="32"/>
      <c r="AC744" s="44"/>
      <c r="AD744" s="32"/>
      <c r="AE744" s="32"/>
      <c r="AF744" s="32">
        <v>10</v>
      </c>
      <c r="AG744" s="32"/>
      <c r="AH744" s="32"/>
      <c r="AI744" s="32"/>
      <c r="AJ744" s="32"/>
      <c r="AK744" s="32"/>
      <c r="AL744" s="32"/>
      <c r="AM744" s="32"/>
      <c r="AN744" s="32"/>
      <c r="AO744" s="43"/>
      <c r="AP744" s="32"/>
      <c r="AQ744" s="32"/>
      <c r="AR744" s="32"/>
      <c r="AS744" s="32"/>
      <c r="AT744" s="32"/>
      <c r="AU744" s="32"/>
      <c r="AV744" s="32"/>
      <c r="AW744" s="32"/>
      <c r="AX744" s="32"/>
      <c r="AY744" s="32"/>
      <c r="AZ744" s="32"/>
      <c r="BA744" s="32"/>
      <c r="BB744" s="32"/>
      <c r="BC744" s="32"/>
      <c r="BD744" s="32"/>
      <c r="BE744" s="39" t="s">
        <v>2730</v>
      </c>
      <c r="BF744" s="40">
        <v>0</v>
      </c>
      <c r="BG744" s="40">
        <v>0</v>
      </c>
      <c r="BH744" s="40">
        <f t="shared" si="36"/>
        <v>0</v>
      </c>
      <c r="BI744" s="41"/>
      <c r="BJ744" s="315" t="s">
        <v>6326</v>
      </c>
      <c r="BK744" s="42"/>
    </row>
    <row r="745" spans="1:63" ht="115.5" customHeight="1">
      <c r="A745" s="28">
        <v>736</v>
      </c>
      <c r="B745" s="63" t="s">
        <v>6154</v>
      </c>
      <c r="C745" s="29" t="s">
        <v>2806</v>
      </c>
      <c r="D745" s="29"/>
      <c r="E745" s="29"/>
      <c r="F745" s="29" t="s">
        <v>2807</v>
      </c>
      <c r="G745" s="29"/>
      <c r="H745" s="30" t="s">
        <v>2594</v>
      </c>
      <c r="I745" s="28" t="s">
        <v>2594</v>
      </c>
      <c r="J745" s="28"/>
      <c r="K745" s="28"/>
      <c r="L745" s="31">
        <v>0</v>
      </c>
      <c r="M745" s="31">
        <v>0</v>
      </c>
      <c r="N745" s="32"/>
      <c r="O745" s="32">
        <v>0</v>
      </c>
      <c r="P745" s="32">
        <f t="shared" si="34"/>
        <v>0</v>
      </c>
      <c r="Q745" s="33"/>
      <c r="R745" s="34">
        <f t="shared" si="35"/>
        <v>20</v>
      </c>
      <c r="S745" s="32"/>
      <c r="T745" s="32"/>
      <c r="U745" s="32"/>
      <c r="V745" s="32"/>
      <c r="W745" s="32"/>
      <c r="X745" s="32"/>
      <c r="Y745" s="32"/>
      <c r="Z745" s="43"/>
      <c r="AA745" s="32"/>
      <c r="AB745" s="32"/>
      <c r="AC745" s="44"/>
      <c r="AD745" s="32"/>
      <c r="AE745" s="32"/>
      <c r="AF745" s="32">
        <v>20</v>
      </c>
      <c r="AG745" s="32"/>
      <c r="AH745" s="32"/>
      <c r="AI745" s="32"/>
      <c r="AJ745" s="32"/>
      <c r="AK745" s="32"/>
      <c r="AL745" s="32"/>
      <c r="AM745" s="32"/>
      <c r="AN745" s="32"/>
      <c r="AO745" s="43"/>
      <c r="AP745" s="32"/>
      <c r="AQ745" s="32"/>
      <c r="AR745" s="32"/>
      <c r="AS745" s="32"/>
      <c r="AT745" s="32"/>
      <c r="AU745" s="32"/>
      <c r="AV745" s="32"/>
      <c r="AW745" s="32"/>
      <c r="AX745" s="32"/>
      <c r="AY745" s="32"/>
      <c r="AZ745" s="32"/>
      <c r="BA745" s="32"/>
      <c r="BB745" s="32"/>
      <c r="BC745" s="32"/>
      <c r="BD745" s="32"/>
      <c r="BE745" s="39" t="s">
        <v>2730</v>
      </c>
      <c r="BF745" s="40">
        <v>0</v>
      </c>
      <c r="BG745" s="40">
        <v>0</v>
      </c>
      <c r="BH745" s="40">
        <f t="shared" si="36"/>
        <v>0</v>
      </c>
      <c r="BI745" s="41"/>
      <c r="BJ745" s="315" t="s">
        <v>6326</v>
      </c>
      <c r="BK745" s="42"/>
    </row>
    <row r="746" spans="1:63" ht="247.5" customHeight="1">
      <c r="A746" s="28">
        <v>737</v>
      </c>
      <c r="B746" s="63" t="s">
        <v>6155</v>
      </c>
      <c r="C746" s="29" t="s">
        <v>2808</v>
      </c>
      <c r="D746" s="29"/>
      <c r="E746" s="29"/>
      <c r="F746" s="29" t="s">
        <v>2809</v>
      </c>
      <c r="G746" s="29"/>
      <c r="H746" s="30" t="s">
        <v>2810</v>
      </c>
      <c r="I746" s="28" t="s">
        <v>2594</v>
      </c>
      <c r="J746" s="28"/>
      <c r="K746" s="28"/>
      <c r="L746" s="31">
        <v>0</v>
      </c>
      <c r="M746" s="31">
        <v>0</v>
      </c>
      <c r="N746" s="32"/>
      <c r="O746" s="32">
        <v>0</v>
      </c>
      <c r="P746" s="32">
        <f t="shared" si="34"/>
        <v>0</v>
      </c>
      <c r="Q746" s="33"/>
      <c r="R746" s="34">
        <f t="shared" si="35"/>
        <v>30</v>
      </c>
      <c r="S746" s="32"/>
      <c r="T746" s="32"/>
      <c r="U746" s="32"/>
      <c r="V746" s="32"/>
      <c r="W746" s="32"/>
      <c r="X746" s="32"/>
      <c r="Y746" s="32"/>
      <c r="Z746" s="43"/>
      <c r="AA746" s="32"/>
      <c r="AB746" s="32"/>
      <c r="AC746" s="44"/>
      <c r="AD746" s="32"/>
      <c r="AE746" s="32"/>
      <c r="AF746" s="32">
        <v>30</v>
      </c>
      <c r="AG746" s="32"/>
      <c r="AH746" s="32"/>
      <c r="AI746" s="32"/>
      <c r="AJ746" s="32"/>
      <c r="AK746" s="32"/>
      <c r="AL746" s="32"/>
      <c r="AM746" s="32"/>
      <c r="AN746" s="32"/>
      <c r="AO746" s="43"/>
      <c r="AP746" s="32"/>
      <c r="AQ746" s="32"/>
      <c r="AR746" s="32"/>
      <c r="AS746" s="32"/>
      <c r="AT746" s="32"/>
      <c r="AU746" s="32"/>
      <c r="AV746" s="32"/>
      <c r="AW746" s="32"/>
      <c r="AX746" s="32"/>
      <c r="AY746" s="32"/>
      <c r="AZ746" s="32"/>
      <c r="BA746" s="32"/>
      <c r="BB746" s="32"/>
      <c r="BC746" s="32"/>
      <c r="BD746" s="32"/>
      <c r="BE746" s="39" t="s">
        <v>2730</v>
      </c>
      <c r="BF746" s="40">
        <v>0</v>
      </c>
      <c r="BG746" s="40">
        <v>0</v>
      </c>
      <c r="BH746" s="40">
        <f t="shared" si="36"/>
        <v>0</v>
      </c>
      <c r="BI746" s="41"/>
      <c r="BJ746" s="315" t="s">
        <v>6326</v>
      </c>
      <c r="BK746" s="42"/>
    </row>
    <row r="747" spans="1:63" ht="247.5" customHeight="1">
      <c r="A747" s="28">
        <v>738</v>
      </c>
      <c r="B747" s="63" t="s">
        <v>6156</v>
      </c>
      <c r="C747" s="29" t="s">
        <v>2808</v>
      </c>
      <c r="D747" s="29"/>
      <c r="E747" s="29"/>
      <c r="F747" s="29" t="s">
        <v>2811</v>
      </c>
      <c r="G747" s="29"/>
      <c r="H747" s="30" t="s">
        <v>2810</v>
      </c>
      <c r="I747" s="28" t="s">
        <v>84</v>
      </c>
      <c r="J747" s="28"/>
      <c r="K747" s="28"/>
      <c r="L747" s="31">
        <v>0</v>
      </c>
      <c r="M747" s="31">
        <v>0</v>
      </c>
      <c r="N747" s="32"/>
      <c r="O747" s="32">
        <v>0</v>
      </c>
      <c r="P747" s="32">
        <f t="shared" si="34"/>
        <v>0</v>
      </c>
      <c r="Q747" s="33"/>
      <c r="R747" s="34">
        <f t="shared" si="35"/>
        <v>30</v>
      </c>
      <c r="S747" s="32"/>
      <c r="T747" s="32"/>
      <c r="U747" s="32"/>
      <c r="V747" s="32"/>
      <c r="W747" s="32"/>
      <c r="X747" s="32"/>
      <c r="Y747" s="32"/>
      <c r="Z747" s="43"/>
      <c r="AA747" s="32"/>
      <c r="AB747" s="32"/>
      <c r="AC747" s="44"/>
      <c r="AD747" s="32"/>
      <c r="AE747" s="32"/>
      <c r="AF747" s="32">
        <v>30</v>
      </c>
      <c r="AG747" s="32"/>
      <c r="AH747" s="32"/>
      <c r="AI747" s="32"/>
      <c r="AJ747" s="32"/>
      <c r="AK747" s="32"/>
      <c r="AL747" s="32"/>
      <c r="AM747" s="32"/>
      <c r="AN747" s="32"/>
      <c r="AO747" s="43"/>
      <c r="AP747" s="32"/>
      <c r="AQ747" s="32"/>
      <c r="AR747" s="32"/>
      <c r="AS747" s="32"/>
      <c r="AT747" s="32"/>
      <c r="AU747" s="32"/>
      <c r="AV747" s="32"/>
      <c r="AW747" s="32"/>
      <c r="AX747" s="32"/>
      <c r="AY747" s="32"/>
      <c r="AZ747" s="32"/>
      <c r="BA747" s="32"/>
      <c r="BB747" s="32"/>
      <c r="BC747" s="32"/>
      <c r="BD747" s="32"/>
      <c r="BE747" s="39" t="s">
        <v>2730</v>
      </c>
      <c r="BF747" s="40">
        <v>0</v>
      </c>
      <c r="BG747" s="40">
        <v>0</v>
      </c>
      <c r="BH747" s="40">
        <f t="shared" si="36"/>
        <v>0</v>
      </c>
      <c r="BI747" s="41"/>
      <c r="BJ747" s="315" t="s">
        <v>6326</v>
      </c>
      <c r="BK747" s="42"/>
    </row>
    <row r="748" spans="1:63" ht="198" customHeight="1">
      <c r="A748" s="28">
        <v>739</v>
      </c>
      <c r="B748" s="63" t="s">
        <v>6157</v>
      </c>
      <c r="C748" s="29" t="s">
        <v>2812</v>
      </c>
      <c r="D748" s="29"/>
      <c r="E748" s="29"/>
      <c r="F748" s="29" t="s">
        <v>2813</v>
      </c>
      <c r="G748" s="29"/>
      <c r="H748" s="30" t="s">
        <v>2814</v>
      </c>
      <c r="I748" s="28" t="s">
        <v>84</v>
      </c>
      <c r="J748" s="28"/>
      <c r="K748" s="28"/>
      <c r="L748" s="31"/>
      <c r="M748" s="31"/>
      <c r="N748" s="32"/>
      <c r="O748" s="32">
        <v>0</v>
      </c>
      <c r="P748" s="32">
        <f t="shared" si="34"/>
        <v>0</v>
      </c>
      <c r="Q748" s="33"/>
      <c r="R748" s="34">
        <f t="shared" si="35"/>
        <v>250</v>
      </c>
      <c r="S748" s="32"/>
      <c r="T748" s="32"/>
      <c r="U748" s="32"/>
      <c r="V748" s="32"/>
      <c r="W748" s="32"/>
      <c r="X748" s="32"/>
      <c r="Y748" s="32"/>
      <c r="Z748" s="43"/>
      <c r="AA748" s="32"/>
      <c r="AB748" s="32"/>
      <c r="AC748" s="44"/>
      <c r="AD748" s="32"/>
      <c r="AE748" s="32"/>
      <c r="AF748" s="32">
        <v>250</v>
      </c>
      <c r="AG748" s="32"/>
      <c r="AH748" s="32"/>
      <c r="AI748" s="32"/>
      <c r="AJ748" s="32"/>
      <c r="AK748" s="32"/>
      <c r="AL748" s="32"/>
      <c r="AM748" s="32"/>
      <c r="AN748" s="32"/>
      <c r="AO748" s="43"/>
      <c r="AP748" s="32"/>
      <c r="AQ748" s="32"/>
      <c r="AR748" s="32"/>
      <c r="AS748" s="32"/>
      <c r="AT748" s="32"/>
      <c r="AU748" s="32"/>
      <c r="AV748" s="32"/>
      <c r="AW748" s="32"/>
      <c r="AX748" s="32"/>
      <c r="AY748" s="32"/>
      <c r="AZ748" s="32"/>
      <c r="BA748" s="32"/>
      <c r="BB748" s="32"/>
      <c r="BC748" s="32"/>
      <c r="BD748" s="32"/>
      <c r="BE748" s="39" t="s">
        <v>2730</v>
      </c>
      <c r="BF748" s="40">
        <v>0</v>
      </c>
      <c r="BG748" s="40">
        <v>0</v>
      </c>
      <c r="BH748" s="40">
        <f t="shared" si="36"/>
        <v>0</v>
      </c>
      <c r="BI748" s="41"/>
      <c r="BJ748" s="315" t="s">
        <v>6326</v>
      </c>
      <c r="BK748" s="42"/>
    </row>
    <row r="749" spans="1:63" ht="148.5" customHeight="1">
      <c r="A749" s="28">
        <v>740</v>
      </c>
      <c r="B749" s="63" t="s">
        <v>6158</v>
      </c>
      <c r="C749" s="29" t="s">
        <v>2815</v>
      </c>
      <c r="D749" s="29"/>
      <c r="E749" s="29"/>
      <c r="F749" s="29" t="s">
        <v>2816</v>
      </c>
      <c r="G749" s="29"/>
      <c r="H749" s="30" t="s">
        <v>2817</v>
      </c>
      <c r="I749" s="28" t="s">
        <v>88</v>
      </c>
      <c r="J749" s="28"/>
      <c r="K749" s="28"/>
      <c r="L749" s="31"/>
      <c r="M749" s="31"/>
      <c r="N749" s="32"/>
      <c r="O749" s="32">
        <v>0</v>
      </c>
      <c r="P749" s="32">
        <f t="shared" si="34"/>
        <v>0</v>
      </c>
      <c r="Q749" s="33"/>
      <c r="R749" s="34">
        <f t="shared" si="35"/>
        <v>1200</v>
      </c>
      <c r="S749" s="32"/>
      <c r="T749" s="32"/>
      <c r="U749" s="32"/>
      <c r="V749" s="32"/>
      <c r="W749" s="32"/>
      <c r="X749" s="32"/>
      <c r="Y749" s="32"/>
      <c r="Z749" s="43"/>
      <c r="AA749" s="32"/>
      <c r="AB749" s="32"/>
      <c r="AC749" s="44"/>
      <c r="AD749" s="32"/>
      <c r="AE749" s="32"/>
      <c r="AF749" s="32">
        <v>1200</v>
      </c>
      <c r="AG749" s="32"/>
      <c r="AH749" s="32"/>
      <c r="AI749" s="32"/>
      <c r="AJ749" s="32"/>
      <c r="AK749" s="32"/>
      <c r="AL749" s="32"/>
      <c r="AM749" s="32"/>
      <c r="AN749" s="32"/>
      <c r="AO749" s="43"/>
      <c r="AP749" s="32"/>
      <c r="AQ749" s="32"/>
      <c r="AR749" s="32"/>
      <c r="AS749" s="32"/>
      <c r="AT749" s="32"/>
      <c r="AU749" s="32"/>
      <c r="AV749" s="32"/>
      <c r="AW749" s="32"/>
      <c r="AX749" s="32"/>
      <c r="AY749" s="32"/>
      <c r="AZ749" s="32"/>
      <c r="BA749" s="32"/>
      <c r="BB749" s="32"/>
      <c r="BC749" s="32"/>
      <c r="BD749" s="32"/>
      <c r="BE749" s="39" t="s">
        <v>2730</v>
      </c>
      <c r="BF749" s="40">
        <v>0</v>
      </c>
      <c r="BG749" s="40">
        <v>0</v>
      </c>
      <c r="BH749" s="40">
        <f t="shared" si="36"/>
        <v>0</v>
      </c>
      <c r="BI749" s="41"/>
      <c r="BJ749" s="315" t="s">
        <v>6326</v>
      </c>
      <c r="BK749" s="42"/>
    </row>
    <row r="750" spans="1:63" ht="66" customHeight="1">
      <c r="A750" s="28">
        <v>741</v>
      </c>
      <c r="B750" s="63" t="s">
        <v>6159</v>
      </c>
      <c r="C750" s="29" t="s">
        <v>2818</v>
      </c>
      <c r="D750" s="29"/>
      <c r="E750" s="29"/>
      <c r="F750" s="29" t="s">
        <v>2819</v>
      </c>
      <c r="G750" s="29"/>
      <c r="H750" s="30" t="s">
        <v>2820</v>
      </c>
      <c r="I750" s="28" t="s">
        <v>88</v>
      </c>
      <c r="J750" s="28"/>
      <c r="K750" s="28"/>
      <c r="L750" s="31"/>
      <c r="M750" s="31"/>
      <c r="N750" s="32"/>
      <c r="O750" s="32">
        <v>0</v>
      </c>
      <c r="P750" s="32">
        <f t="shared" si="34"/>
        <v>0</v>
      </c>
      <c r="Q750" s="33"/>
      <c r="R750" s="34">
        <f t="shared" si="35"/>
        <v>800</v>
      </c>
      <c r="S750" s="32"/>
      <c r="T750" s="32"/>
      <c r="U750" s="32"/>
      <c r="V750" s="32"/>
      <c r="W750" s="32"/>
      <c r="X750" s="32"/>
      <c r="Y750" s="32"/>
      <c r="Z750" s="43"/>
      <c r="AA750" s="32"/>
      <c r="AB750" s="32"/>
      <c r="AC750" s="44"/>
      <c r="AD750" s="32"/>
      <c r="AE750" s="32"/>
      <c r="AF750" s="32">
        <v>800</v>
      </c>
      <c r="AG750" s="32"/>
      <c r="AH750" s="32"/>
      <c r="AI750" s="32"/>
      <c r="AJ750" s="32"/>
      <c r="AK750" s="32"/>
      <c r="AL750" s="32"/>
      <c r="AM750" s="32"/>
      <c r="AN750" s="32"/>
      <c r="AO750" s="43"/>
      <c r="AP750" s="32"/>
      <c r="AQ750" s="32"/>
      <c r="AR750" s="32"/>
      <c r="AS750" s="32"/>
      <c r="AT750" s="32"/>
      <c r="AU750" s="32"/>
      <c r="AV750" s="32"/>
      <c r="AW750" s="32"/>
      <c r="AX750" s="32"/>
      <c r="AY750" s="32"/>
      <c r="AZ750" s="32"/>
      <c r="BA750" s="32"/>
      <c r="BB750" s="32"/>
      <c r="BC750" s="32"/>
      <c r="BD750" s="32"/>
      <c r="BE750" s="39" t="s">
        <v>2730</v>
      </c>
      <c r="BF750" s="40">
        <v>0</v>
      </c>
      <c r="BG750" s="40">
        <v>0</v>
      </c>
      <c r="BH750" s="40">
        <f t="shared" si="36"/>
        <v>0</v>
      </c>
      <c r="BI750" s="41"/>
      <c r="BJ750" s="315" t="s">
        <v>6326</v>
      </c>
      <c r="BK750" s="42"/>
    </row>
    <row r="751" spans="1:63" ht="66" customHeight="1">
      <c r="A751" s="28">
        <v>742</v>
      </c>
      <c r="B751" s="63" t="s">
        <v>6160</v>
      </c>
      <c r="C751" s="29" t="s">
        <v>2821</v>
      </c>
      <c r="D751" s="29"/>
      <c r="E751" s="29"/>
      <c r="F751" s="29" t="s">
        <v>2822</v>
      </c>
      <c r="G751" s="29"/>
      <c r="H751" s="30" t="s">
        <v>2820</v>
      </c>
      <c r="I751" s="28" t="s">
        <v>88</v>
      </c>
      <c r="J751" s="28"/>
      <c r="K751" s="28"/>
      <c r="L751" s="31"/>
      <c r="M751" s="31"/>
      <c r="N751" s="32"/>
      <c r="O751" s="32">
        <v>0</v>
      </c>
      <c r="P751" s="32">
        <f t="shared" si="34"/>
        <v>0</v>
      </c>
      <c r="Q751" s="33"/>
      <c r="R751" s="34">
        <f t="shared" si="35"/>
        <v>800</v>
      </c>
      <c r="S751" s="32"/>
      <c r="T751" s="32"/>
      <c r="U751" s="32"/>
      <c r="V751" s="32"/>
      <c r="W751" s="32"/>
      <c r="X751" s="32"/>
      <c r="Y751" s="32"/>
      <c r="Z751" s="43"/>
      <c r="AA751" s="32"/>
      <c r="AB751" s="32"/>
      <c r="AC751" s="44"/>
      <c r="AD751" s="32"/>
      <c r="AE751" s="32"/>
      <c r="AF751" s="32">
        <v>800</v>
      </c>
      <c r="AG751" s="32"/>
      <c r="AH751" s="32"/>
      <c r="AI751" s="32"/>
      <c r="AJ751" s="32"/>
      <c r="AK751" s="32"/>
      <c r="AL751" s="32"/>
      <c r="AM751" s="32"/>
      <c r="AN751" s="32"/>
      <c r="AO751" s="43"/>
      <c r="AP751" s="32"/>
      <c r="AQ751" s="32"/>
      <c r="AR751" s="32"/>
      <c r="AS751" s="32"/>
      <c r="AT751" s="32"/>
      <c r="AU751" s="32"/>
      <c r="AV751" s="32"/>
      <c r="AW751" s="32"/>
      <c r="AX751" s="32"/>
      <c r="AY751" s="32"/>
      <c r="AZ751" s="32"/>
      <c r="BA751" s="32"/>
      <c r="BB751" s="32"/>
      <c r="BC751" s="32"/>
      <c r="BD751" s="32"/>
      <c r="BE751" s="39" t="s">
        <v>2730</v>
      </c>
      <c r="BF751" s="40">
        <v>0</v>
      </c>
      <c r="BG751" s="40">
        <v>0</v>
      </c>
      <c r="BH751" s="40">
        <f t="shared" si="36"/>
        <v>0</v>
      </c>
      <c r="BI751" s="41"/>
      <c r="BJ751" s="315" t="s">
        <v>6326</v>
      </c>
      <c r="BK751" s="42"/>
    </row>
    <row r="752" spans="1:63" ht="82.5" customHeight="1">
      <c r="A752" s="28">
        <v>743</v>
      </c>
      <c r="B752" s="63" t="s">
        <v>6161</v>
      </c>
      <c r="C752" s="29" t="s">
        <v>2823</v>
      </c>
      <c r="D752" s="29"/>
      <c r="E752" s="29"/>
      <c r="F752" s="29" t="s">
        <v>2824</v>
      </c>
      <c r="G752" s="29"/>
      <c r="H752" s="30" t="s">
        <v>2814</v>
      </c>
      <c r="I752" s="28" t="s">
        <v>84</v>
      </c>
      <c r="J752" s="28"/>
      <c r="K752" s="28"/>
      <c r="L752" s="31"/>
      <c r="M752" s="31"/>
      <c r="N752" s="32"/>
      <c r="O752" s="32">
        <v>0</v>
      </c>
      <c r="P752" s="32">
        <f t="shared" si="34"/>
        <v>0</v>
      </c>
      <c r="Q752" s="33"/>
      <c r="R752" s="34">
        <f t="shared" si="35"/>
        <v>200</v>
      </c>
      <c r="S752" s="32"/>
      <c r="T752" s="32"/>
      <c r="U752" s="32"/>
      <c r="V752" s="32"/>
      <c r="W752" s="32"/>
      <c r="X752" s="32"/>
      <c r="Y752" s="32"/>
      <c r="Z752" s="43"/>
      <c r="AA752" s="32"/>
      <c r="AB752" s="32"/>
      <c r="AC752" s="44"/>
      <c r="AD752" s="32"/>
      <c r="AE752" s="32"/>
      <c r="AF752" s="32">
        <v>200</v>
      </c>
      <c r="AG752" s="32"/>
      <c r="AH752" s="32"/>
      <c r="AI752" s="32"/>
      <c r="AJ752" s="32"/>
      <c r="AK752" s="32"/>
      <c r="AL752" s="32"/>
      <c r="AM752" s="32"/>
      <c r="AN752" s="32"/>
      <c r="AO752" s="43"/>
      <c r="AP752" s="32"/>
      <c r="AQ752" s="32"/>
      <c r="AR752" s="32"/>
      <c r="AS752" s="32"/>
      <c r="AT752" s="32"/>
      <c r="AU752" s="32"/>
      <c r="AV752" s="32"/>
      <c r="AW752" s="32"/>
      <c r="AX752" s="32"/>
      <c r="AY752" s="32"/>
      <c r="AZ752" s="32"/>
      <c r="BA752" s="32"/>
      <c r="BB752" s="32"/>
      <c r="BC752" s="32"/>
      <c r="BD752" s="32"/>
      <c r="BE752" s="39" t="s">
        <v>2730</v>
      </c>
      <c r="BF752" s="40">
        <v>0</v>
      </c>
      <c r="BG752" s="40">
        <v>0</v>
      </c>
      <c r="BH752" s="40">
        <f t="shared" si="36"/>
        <v>0</v>
      </c>
      <c r="BI752" s="41"/>
      <c r="BJ752" s="315" t="s">
        <v>6326</v>
      </c>
      <c r="BK752" s="42"/>
    </row>
    <row r="753" spans="1:63" ht="148.5" customHeight="1">
      <c r="A753" s="28">
        <v>744</v>
      </c>
      <c r="B753" s="63" t="s">
        <v>6162</v>
      </c>
      <c r="C753" s="29" t="s">
        <v>2825</v>
      </c>
      <c r="D753" s="29"/>
      <c r="E753" s="29"/>
      <c r="F753" s="29" t="s">
        <v>2826</v>
      </c>
      <c r="G753" s="29"/>
      <c r="H753" s="30" t="s">
        <v>2817</v>
      </c>
      <c r="I753" s="28" t="s">
        <v>88</v>
      </c>
      <c r="J753" s="28"/>
      <c r="K753" s="28"/>
      <c r="L753" s="31"/>
      <c r="M753" s="31"/>
      <c r="N753" s="32"/>
      <c r="O753" s="32">
        <v>0</v>
      </c>
      <c r="P753" s="32">
        <f t="shared" si="34"/>
        <v>0</v>
      </c>
      <c r="Q753" s="33"/>
      <c r="R753" s="34">
        <f t="shared" si="35"/>
        <v>800</v>
      </c>
      <c r="S753" s="32"/>
      <c r="T753" s="32"/>
      <c r="U753" s="32"/>
      <c r="V753" s="32"/>
      <c r="W753" s="32"/>
      <c r="X753" s="32"/>
      <c r="Y753" s="32"/>
      <c r="Z753" s="43"/>
      <c r="AA753" s="32"/>
      <c r="AB753" s="32"/>
      <c r="AC753" s="44"/>
      <c r="AD753" s="32"/>
      <c r="AE753" s="32"/>
      <c r="AF753" s="32">
        <v>800</v>
      </c>
      <c r="AG753" s="32"/>
      <c r="AH753" s="32"/>
      <c r="AI753" s="32"/>
      <c r="AJ753" s="32"/>
      <c r="AK753" s="32"/>
      <c r="AL753" s="32"/>
      <c r="AM753" s="32"/>
      <c r="AN753" s="32"/>
      <c r="AO753" s="43"/>
      <c r="AP753" s="32"/>
      <c r="AQ753" s="32"/>
      <c r="AR753" s="32"/>
      <c r="AS753" s="32"/>
      <c r="AT753" s="32"/>
      <c r="AU753" s="32"/>
      <c r="AV753" s="32"/>
      <c r="AW753" s="32"/>
      <c r="AX753" s="32"/>
      <c r="AY753" s="32"/>
      <c r="AZ753" s="32"/>
      <c r="BA753" s="32"/>
      <c r="BB753" s="32"/>
      <c r="BC753" s="32"/>
      <c r="BD753" s="32"/>
      <c r="BE753" s="39" t="s">
        <v>2730</v>
      </c>
      <c r="BF753" s="40">
        <v>0</v>
      </c>
      <c r="BG753" s="40">
        <v>0</v>
      </c>
      <c r="BH753" s="40">
        <f t="shared" si="36"/>
        <v>0</v>
      </c>
      <c r="BI753" s="41"/>
      <c r="BJ753" s="315" t="s">
        <v>6326</v>
      </c>
      <c r="BK753" s="42"/>
    </row>
    <row r="754" spans="1:63" ht="330" customHeight="1">
      <c r="A754" s="28">
        <v>745</v>
      </c>
      <c r="B754" s="63" t="s">
        <v>6163</v>
      </c>
      <c r="C754" s="29" t="s">
        <v>2827</v>
      </c>
      <c r="D754" s="29"/>
      <c r="E754" s="29"/>
      <c r="F754" s="29" t="s">
        <v>2828</v>
      </c>
      <c r="G754" s="7" t="s">
        <v>2829</v>
      </c>
      <c r="H754" s="30" t="s">
        <v>2830</v>
      </c>
      <c r="I754" s="28" t="s">
        <v>1337</v>
      </c>
      <c r="J754" s="28"/>
      <c r="K754" s="28"/>
      <c r="L754" s="31"/>
      <c r="M754" s="31"/>
      <c r="N754" s="32"/>
      <c r="O754" s="32">
        <v>0</v>
      </c>
      <c r="P754" s="32">
        <f t="shared" si="34"/>
        <v>0</v>
      </c>
      <c r="Q754" s="33"/>
      <c r="R754" s="34">
        <f t="shared" si="35"/>
        <v>650</v>
      </c>
      <c r="S754" s="32"/>
      <c r="T754" s="32"/>
      <c r="U754" s="32"/>
      <c r="V754" s="32"/>
      <c r="W754" s="32"/>
      <c r="X754" s="32"/>
      <c r="Y754" s="32"/>
      <c r="Z754" s="43"/>
      <c r="AA754" s="32"/>
      <c r="AB754" s="32">
        <v>100</v>
      </c>
      <c r="AC754" s="44"/>
      <c r="AD754" s="32">
        <v>50</v>
      </c>
      <c r="AE754" s="32"/>
      <c r="AF754" s="37">
        <v>500</v>
      </c>
      <c r="AG754" s="32"/>
      <c r="AH754" s="32"/>
      <c r="AI754" s="32"/>
      <c r="AJ754" s="32"/>
      <c r="AK754" s="32"/>
      <c r="AL754" s="32"/>
      <c r="AM754" s="32"/>
      <c r="AN754" s="32"/>
      <c r="AO754" s="43"/>
      <c r="AP754" s="32"/>
      <c r="AQ754" s="32"/>
      <c r="AR754" s="32"/>
      <c r="AS754" s="32"/>
      <c r="AT754" s="32"/>
      <c r="AU754" s="32"/>
      <c r="AV754" s="32"/>
      <c r="AW754" s="32"/>
      <c r="AX754" s="32"/>
      <c r="AY754" s="32"/>
      <c r="AZ754" s="32"/>
      <c r="BA754" s="32"/>
      <c r="BB754" s="32"/>
      <c r="BC754" s="32"/>
      <c r="BD754" s="32"/>
      <c r="BE754" s="39" t="s">
        <v>2730</v>
      </c>
      <c r="BF754" s="40">
        <v>0</v>
      </c>
      <c r="BG754" s="40">
        <v>0</v>
      </c>
      <c r="BH754" s="40">
        <f t="shared" si="36"/>
        <v>0</v>
      </c>
      <c r="BI754" s="41"/>
      <c r="BJ754" s="315" t="s">
        <v>6326</v>
      </c>
      <c r="BK754" s="42"/>
    </row>
    <row r="755" spans="1:63" ht="264" customHeight="1">
      <c r="A755" s="28">
        <v>746</v>
      </c>
      <c r="B755" s="63" t="s">
        <v>6164</v>
      </c>
      <c r="C755" s="29" t="s">
        <v>2831</v>
      </c>
      <c r="D755" s="29"/>
      <c r="E755" s="29"/>
      <c r="F755" s="29" t="s">
        <v>2832</v>
      </c>
      <c r="G755" s="29"/>
      <c r="H755" s="30"/>
      <c r="I755" s="28" t="s">
        <v>2594</v>
      </c>
      <c r="J755" s="28"/>
      <c r="K755" s="28"/>
      <c r="L755" s="31"/>
      <c r="M755" s="31"/>
      <c r="N755" s="32"/>
      <c r="O755" s="32">
        <v>0</v>
      </c>
      <c r="P755" s="32">
        <f t="shared" si="34"/>
        <v>0</v>
      </c>
      <c r="Q755" s="33">
        <v>1500</v>
      </c>
      <c r="R755" s="34">
        <f t="shared" si="35"/>
        <v>2000</v>
      </c>
      <c r="S755" s="32"/>
      <c r="T755" s="32"/>
      <c r="U755" s="32"/>
      <c r="V755" s="32"/>
      <c r="W755" s="32"/>
      <c r="X755" s="32"/>
      <c r="Y755" s="32"/>
      <c r="Z755" s="43"/>
      <c r="AA755" s="32"/>
      <c r="AB755" s="32"/>
      <c r="AC755" s="44"/>
      <c r="AD755" s="32"/>
      <c r="AE755" s="32"/>
      <c r="AF755" s="32"/>
      <c r="AG755" s="32"/>
      <c r="AH755" s="32"/>
      <c r="AI755" s="32">
        <v>2000</v>
      </c>
      <c r="AJ755" s="32"/>
      <c r="AK755" s="32"/>
      <c r="AL755" s="32"/>
      <c r="AM755" s="32"/>
      <c r="AN755" s="32"/>
      <c r="AO755" s="43"/>
      <c r="AP755" s="32"/>
      <c r="AQ755" s="32"/>
      <c r="AR755" s="32"/>
      <c r="AS755" s="32"/>
      <c r="AT755" s="32"/>
      <c r="AU755" s="32"/>
      <c r="AV755" s="32"/>
      <c r="AW755" s="32"/>
      <c r="AX755" s="32"/>
      <c r="AY755" s="32"/>
      <c r="AZ755" s="32"/>
      <c r="BA755" s="32"/>
      <c r="BB755" s="32"/>
      <c r="BC755" s="32"/>
      <c r="BD755" s="32"/>
      <c r="BE755" s="39"/>
      <c r="BF755" s="40">
        <v>0</v>
      </c>
      <c r="BG755" s="40">
        <v>219450</v>
      </c>
      <c r="BH755" s="40">
        <f t="shared" si="36"/>
        <v>438900000</v>
      </c>
      <c r="BI755" s="41"/>
      <c r="BJ755" s="315" t="s">
        <v>6328</v>
      </c>
      <c r="BK755" s="42"/>
    </row>
    <row r="756" spans="1:63" ht="162" customHeight="1">
      <c r="A756" s="28">
        <v>747</v>
      </c>
      <c r="B756" s="63" t="s">
        <v>6165</v>
      </c>
      <c r="C756" s="143" t="s">
        <v>2833</v>
      </c>
      <c r="D756" s="143"/>
      <c r="E756" s="143"/>
      <c r="F756" s="143" t="s">
        <v>2834</v>
      </c>
      <c r="G756" s="143"/>
      <c r="H756" s="144"/>
      <c r="I756" s="142" t="s">
        <v>84</v>
      </c>
      <c r="J756" s="142"/>
      <c r="K756" s="142"/>
      <c r="L756" s="145"/>
      <c r="M756" s="145"/>
      <c r="N756" s="146"/>
      <c r="O756" s="146">
        <v>0</v>
      </c>
      <c r="P756" s="146">
        <f t="shared" si="34"/>
        <v>0</v>
      </c>
      <c r="Q756" s="147">
        <v>6000</v>
      </c>
      <c r="R756" s="34">
        <f t="shared" si="35"/>
        <v>0</v>
      </c>
      <c r="S756" s="146"/>
      <c r="T756" s="146"/>
      <c r="U756" s="146"/>
      <c r="V756" s="146"/>
      <c r="W756" s="146"/>
      <c r="X756" s="146"/>
      <c r="Y756" s="146"/>
      <c r="Z756" s="148"/>
      <c r="AA756" s="146"/>
      <c r="AB756" s="146"/>
      <c r="AC756" s="149"/>
      <c r="AD756" s="146"/>
      <c r="AE756" s="146"/>
      <c r="AF756" s="146"/>
      <c r="AG756" s="146"/>
      <c r="AH756" s="146"/>
      <c r="AI756" s="146"/>
      <c r="AJ756" s="146"/>
      <c r="AK756" s="146"/>
      <c r="AL756" s="146"/>
      <c r="AM756" s="146"/>
      <c r="AN756" s="146"/>
      <c r="AO756" s="148"/>
      <c r="AP756" s="146"/>
      <c r="AQ756" s="146"/>
      <c r="AR756" s="146"/>
      <c r="AS756" s="146"/>
      <c r="AT756" s="146"/>
      <c r="AU756" s="146"/>
      <c r="AV756" s="146"/>
      <c r="AW756" s="146"/>
      <c r="AX756" s="146"/>
      <c r="AY756" s="146"/>
      <c r="AZ756" s="146"/>
      <c r="BA756" s="146"/>
      <c r="BB756" s="146"/>
      <c r="BC756" s="146"/>
      <c r="BD756" s="146"/>
      <c r="BE756" s="150"/>
      <c r="BF756" s="151">
        <v>0</v>
      </c>
      <c r="BG756" s="151">
        <v>15225</v>
      </c>
      <c r="BH756" s="151">
        <f t="shared" si="36"/>
        <v>0</v>
      </c>
      <c r="BI756" s="152"/>
      <c r="BJ756" s="153"/>
      <c r="BK756" s="153"/>
    </row>
    <row r="757" spans="1:63" ht="151.5" customHeight="1">
      <c r="A757" s="28">
        <v>748</v>
      </c>
      <c r="B757" s="63" t="s">
        <v>6166</v>
      </c>
      <c r="C757" s="29" t="s">
        <v>2835</v>
      </c>
      <c r="D757" s="29"/>
      <c r="E757" s="29"/>
      <c r="F757" s="29" t="s">
        <v>2836</v>
      </c>
      <c r="G757" s="81" t="s">
        <v>2837</v>
      </c>
      <c r="H757" s="30"/>
      <c r="I757" s="28" t="s">
        <v>2594</v>
      </c>
      <c r="J757" s="28"/>
      <c r="K757" s="28"/>
      <c r="L757" s="31"/>
      <c r="M757" s="31"/>
      <c r="N757" s="32"/>
      <c r="O757" s="32">
        <v>0</v>
      </c>
      <c r="P757" s="32">
        <f t="shared" si="34"/>
        <v>0</v>
      </c>
      <c r="Q757" s="33">
        <v>300</v>
      </c>
      <c r="R757" s="34">
        <f t="shared" si="35"/>
        <v>300</v>
      </c>
      <c r="S757" s="32"/>
      <c r="T757" s="32"/>
      <c r="U757" s="32"/>
      <c r="V757" s="32"/>
      <c r="W757" s="32"/>
      <c r="X757" s="32"/>
      <c r="Y757" s="32"/>
      <c r="Z757" s="43"/>
      <c r="AA757" s="32"/>
      <c r="AB757" s="32"/>
      <c r="AC757" s="78">
        <v>300</v>
      </c>
      <c r="AD757" s="32"/>
      <c r="AE757" s="32"/>
      <c r="AF757" s="32"/>
      <c r="AG757" s="32"/>
      <c r="AH757" s="32"/>
      <c r="AI757" s="32"/>
      <c r="AJ757" s="32"/>
      <c r="AK757" s="32"/>
      <c r="AL757" s="32"/>
      <c r="AM757" s="32"/>
      <c r="AN757" s="32"/>
      <c r="AO757" s="43"/>
      <c r="AP757" s="32"/>
      <c r="AQ757" s="32"/>
      <c r="AR757" s="32"/>
      <c r="AS757" s="32"/>
      <c r="AT757" s="32"/>
      <c r="AU757" s="32"/>
      <c r="AV757" s="32"/>
      <c r="AW757" s="32"/>
      <c r="AX757" s="32"/>
      <c r="AY757" s="32"/>
      <c r="AZ757" s="32"/>
      <c r="BA757" s="32"/>
      <c r="BB757" s="32"/>
      <c r="BC757" s="32"/>
      <c r="BD757" s="32"/>
      <c r="BE757" s="39"/>
      <c r="BF757" s="40">
        <v>0</v>
      </c>
      <c r="BG757" s="40">
        <v>1029000</v>
      </c>
      <c r="BH757" s="40">
        <f t="shared" si="36"/>
        <v>308700000</v>
      </c>
      <c r="BI757" s="41"/>
      <c r="BJ757" s="315" t="s">
        <v>6326</v>
      </c>
      <c r="BK757" s="42"/>
    </row>
    <row r="758" spans="1:63" ht="49.5" customHeight="1">
      <c r="A758" s="28">
        <v>749</v>
      </c>
      <c r="B758" s="63" t="s">
        <v>6167</v>
      </c>
      <c r="C758" s="29" t="s">
        <v>2838</v>
      </c>
      <c r="D758" s="29"/>
      <c r="E758" s="29"/>
      <c r="F758" s="29" t="s">
        <v>2839</v>
      </c>
      <c r="G758" s="29"/>
      <c r="H758" s="30"/>
      <c r="I758" s="28" t="s">
        <v>2514</v>
      </c>
      <c r="J758" s="28"/>
      <c r="K758" s="28"/>
      <c r="L758" s="31"/>
      <c r="M758" s="31"/>
      <c r="N758" s="32"/>
      <c r="O758" s="32">
        <v>0</v>
      </c>
      <c r="P758" s="32">
        <f t="shared" si="34"/>
        <v>0</v>
      </c>
      <c r="Q758" s="33">
        <v>300</v>
      </c>
      <c r="R758" s="34">
        <f t="shared" si="35"/>
        <v>0</v>
      </c>
      <c r="S758" s="32"/>
      <c r="T758" s="32"/>
      <c r="U758" s="32"/>
      <c r="V758" s="32"/>
      <c r="W758" s="32"/>
      <c r="X758" s="32"/>
      <c r="Y758" s="32"/>
      <c r="Z758" s="43"/>
      <c r="AA758" s="32"/>
      <c r="AB758" s="32"/>
      <c r="AC758" s="131">
        <v>0</v>
      </c>
      <c r="AD758" s="32"/>
      <c r="AE758" s="32"/>
      <c r="AF758" s="32"/>
      <c r="AG758" s="32"/>
      <c r="AH758" s="32"/>
      <c r="AI758" s="32"/>
      <c r="AJ758" s="32"/>
      <c r="AK758" s="32"/>
      <c r="AL758" s="32"/>
      <c r="AM758" s="32"/>
      <c r="AN758" s="32"/>
      <c r="AO758" s="43"/>
      <c r="AP758" s="32"/>
      <c r="AQ758" s="32"/>
      <c r="AR758" s="32"/>
      <c r="AS758" s="32"/>
      <c r="AT758" s="32"/>
      <c r="AU758" s="32"/>
      <c r="AV758" s="32"/>
      <c r="AW758" s="32"/>
      <c r="AX758" s="32"/>
      <c r="AY758" s="32"/>
      <c r="AZ758" s="32"/>
      <c r="BA758" s="32"/>
      <c r="BB758" s="32"/>
      <c r="BC758" s="32"/>
      <c r="BD758" s="32"/>
      <c r="BE758" s="39"/>
      <c r="BF758" s="40">
        <v>0</v>
      </c>
      <c r="BG758" s="40">
        <v>58800</v>
      </c>
      <c r="BH758" s="40">
        <f t="shared" si="36"/>
        <v>0</v>
      </c>
      <c r="BI758" s="41"/>
      <c r="BJ758" s="42"/>
      <c r="BK758" s="42"/>
    </row>
    <row r="759" spans="1:63" ht="66" customHeight="1">
      <c r="A759" s="28">
        <v>750</v>
      </c>
      <c r="B759" s="63" t="s">
        <v>6168</v>
      </c>
      <c r="C759" s="29" t="s">
        <v>2840</v>
      </c>
      <c r="D759" s="29"/>
      <c r="E759" s="29"/>
      <c r="F759" s="29" t="s">
        <v>2841</v>
      </c>
      <c r="G759" s="29"/>
      <c r="H759" s="30"/>
      <c r="I759" s="28" t="s">
        <v>84</v>
      </c>
      <c r="J759" s="28"/>
      <c r="K759" s="28"/>
      <c r="L759" s="31"/>
      <c r="M759" s="31"/>
      <c r="N759" s="32"/>
      <c r="O759" s="32">
        <v>0</v>
      </c>
      <c r="P759" s="32">
        <f t="shared" si="34"/>
        <v>0</v>
      </c>
      <c r="Q759" s="33">
        <v>5</v>
      </c>
      <c r="R759" s="34">
        <f t="shared" si="35"/>
        <v>20</v>
      </c>
      <c r="S759" s="32"/>
      <c r="T759" s="32"/>
      <c r="U759" s="32"/>
      <c r="V759" s="32"/>
      <c r="W759" s="32"/>
      <c r="X759" s="32"/>
      <c r="Y759" s="32"/>
      <c r="Z759" s="43"/>
      <c r="AA759" s="32"/>
      <c r="AB759" s="32"/>
      <c r="AC759" s="44"/>
      <c r="AD759" s="32"/>
      <c r="AE759" s="32"/>
      <c r="AF759" s="32"/>
      <c r="AG759" s="37">
        <v>20</v>
      </c>
      <c r="AH759" s="32"/>
      <c r="AI759" s="32"/>
      <c r="AJ759" s="32"/>
      <c r="AK759" s="32"/>
      <c r="AL759" s="32"/>
      <c r="AM759" s="32"/>
      <c r="AN759" s="32"/>
      <c r="AO759" s="43"/>
      <c r="AP759" s="32"/>
      <c r="AQ759" s="32"/>
      <c r="AR759" s="32"/>
      <c r="AS759" s="32"/>
      <c r="AT759" s="32"/>
      <c r="AU759" s="32"/>
      <c r="AV759" s="32"/>
      <c r="AW759" s="32"/>
      <c r="AX759" s="32"/>
      <c r="AY759" s="32"/>
      <c r="AZ759" s="32"/>
      <c r="BA759" s="32"/>
      <c r="BB759" s="32"/>
      <c r="BC759" s="32"/>
      <c r="BD759" s="32"/>
      <c r="BE759" s="39"/>
      <c r="BF759" s="40">
        <v>0</v>
      </c>
      <c r="BG759" s="40">
        <v>2400000</v>
      </c>
      <c r="BH759" s="40">
        <f t="shared" si="36"/>
        <v>48000000</v>
      </c>
      <c r="BI759" s="41"/>
      <c r="BJ759" s="315" t="s">
        <v>6326</v>
      </c>
      <c r="BK759" s="42"/>
    </row>
    <row r="760" spans="1:63" ht="82.5" customHeight="1">
      <c r="A760" s="28">
        <v>751</v>
      </c>
      <c r="B760" s="63" t="s">
        <v>6169</v>
      </c>
      <c r="C760" s="29" t="s">
        <v>2842</v>
      </c>
      <c r="D760" s="29"/>
      <c r="E760" s="29"/>
      <c r="F760" s="29" t="s">
        <v>2843</v>
      </c>
      <c r="G760" s="29"/>
      <c r="H760" s="30"/>
      <c r="I760" s="28" t="s">
        <v>84</v>
      </c>
      <c r="J760" s="28"/>
      <c r="K760" s="28"/>
      <c r="L760" s="31"/>
      <c r="M760" s="31"/>
      <c r="N760" s="32"/>
      <c r="O760" s="32">
        <v>0</v>
      </c>
      <c r="P760" s="32">
        <f t="shared" si="34"/>
        <v>0</v>
      </c>
      <c r="Q760" s="33">
        <v>5</v>
      </c>
      <c r="R760" s="34">
        <f t="shared" si="35"/>
        <v>20</v>
      </c>
      <c r="S760" s="32"/>
      <c r="T760" s="32"/>
      <c r="U760" s="32"/>
      <c r="V760" s="32"/>
      <c r="W760" s="32"/>
      <c r="X760" s="32"/>
      <c r="Y760" s="32"/>
      <c r="Z760" s="43"/>
      <c r="AA760" s="32"/>
      <c r="AB760" s="32"/>
      <c r="AC760" s="44"/>
      <c r="AD760" s="32"/>
      <c r="AE760" s="32"/>
      <c r="AF760" s="32"/>
      <c r="AG760" s="37">
        <v>20</v>
      </c>
      <c r="AH760" s="32"/>
      <c r="AI760" s="32"/>
      <c r="AJ760" s="32"/>
      <c r="AK760" s="32"/>
      <c r="AL760" s="32"/>
      <c r="AM760" s="32"/>
      <c r="AN760" s="32"/>
      <c r="AO760" s="43"/>
      <c r="AP760" s="32"/>
      <c r="AQ760" s="32"/>
      <c r="AR760" s="32"/>
      <c r="AS760" s="32"/>
      <c r="AT760" s="32"/>
      <c r="AU760" s="32"/>
      <c r="AV760" s="32"/>
      <c r="AW760" s="32"/>
      <c r="AX760" s="32"/>
      <c r="AY760" s="32"/>
      <c r="AZ760" s="32"/>
      <c r="BA760" s="32"/>
      <c r="BB760" s="32"/>
      <c r="BC760" s="32"/>
      <c r="BD760" s="32"/>
      <c r="BE760" s="39"/>
      <c r="BF760" s="40">
        <v>0</v>
      </c>
      <c r="BG760" s="40">
        <v>54000000</v>
      </c>
      <c r="BH760" s="40">
        <f t="shared" si="36"/>
        <v>1080000000</v>
      </c>
      <c r="BI760" s="41"/>
      <c r="BJ760" s="315" t="s">
        <v>6326</v>
      </c>
      <c r="BK760" s="42"/>
    </row>
    <row r="761" spans="1:63" ht="82.5" customHeight="1">
      <c r="A761" s="28">
        <v>752</v>
      </c>
      <c r="B761" s="63" t="s">
        <v>6170</v>
      </c>
      <c r="C761" s="29" t="s">
        <v>2844</v>
      </c>
      <c r="D761" s="29"/>
      <c r="E761" s="29"/>
      <c r="F761" s="29" t="s">
        <v>2845</v>
      </c>
      <c r="G761" s="29"/>
      <c r="H761" s="30"/>
      <c r="I761" s="28" t="s">
        <v>1074</v>
      </c>
      <c r="J761" s="28"/>
      <c r="K761" s="28"/>
      <c r="L761" s="31"/>
      <c r="M761" s="31"/>
      <c r="N761" s="32"/>
      <c r="O761" s="32">
        <v>0</v>
      </c>
      <c r="P761" s="32">
        <f t="shared" si="34"/>
        <v>0</v>
      </c>
      <c r="Q761" s="33">
        <v>5</v>
      </c>
      <c r="R761" s="34">
        <f t="shared" si="35"/>
        <v>20</v>
      </c>
      <c r="S761" s="32"/>
      <c r="T761" s="32"/>
      <c r="U761" s="32"/>
      <c r="V761" s="32"/>
      <c r="W761" s="32"/>
      <c r="X761" s="32"/>
      <c r="Y761" s="32"/>
      <c r="Z761" s="43"/>
      <c r="AA761" s="32"/>
      <c r="AB761" s="32"/>
      <c r="AC761" s="44"/>
      <c r="AD761" s="32"/>
      <c r="AE761" s="32"/>
      <c r="AF761" s="32"/>
      <c r="AG761" s="37">
        <v>20</v>
      </c>
      <c r="AH761" s="32"/>
      <c r="AI761" s="32"/>
      <c r="AJ761" s="32"/>
      <c r="AK761" s="32"/>
      <c r="AL761" s="32"/>
      <c r="AM761" s="32"/>
      <c r="AN761" s="32"/>
      <c r="AO761" s="43"/>
      <c r="AP761" s="32"/>
      <c r="AQ761" s="32"/>
      <c r="AR761" s="32"/>
      <c r="AS761" s="32"/>
      <c r="AT761" s="32"/>
      <c r="AU761" s="32"/>
      <c r="AV761" s="32"/>
      <c r="AW761" s="32"/>
      <c r="AX761" s="32"/>
      <c r="AY761" s="32"/>
      <c r="AZ761" s="32"/>
      <c r="BA761" s="32"/>
      <c r="BB761" s="32"/>
      <c r="BC761" s="32"/>
      <c r="BD761" s="32"/>
      <c r="BE761" s="39"/>
      <c r="BF761" s="40">
        <v>0</v>
      </c>
      <c r="BG761" s="40">
        <v>3050000</v>
      </c>
      <c r="BH761" s="40">
        <f t="shared" si="36"/>
        <v>61000000</v>
      </c>
      <c r="BI761" s="41"/>
      <c r="BJ761" s="315" t="s">
        <v>6326</v>
      </c>
      <c r="BK761" s="42"/>
    </row>
    <row r="762" spans="1:63" ht="82.5" customHeight="1">
      <c r="A762" s="28">
        <v>753</v>
      </c>
      <c r="B762" s="63" t="s">
        <v>6171</v>
      </c>
      <c r="C762" s="29" t="s">
        <v>2846</v>
      </c>
      <c r="D762" s="29"/>
      <c r="E762" s="29"/>
      <c r="F762" s="29" t="s">
        <v>2847</v>
      </c>
      <c r="G762" s="29"/>
      <c r="H762" s="30"/>
      <c r="I762" s="28" t="s">
        <v>84</v>
      </c>
      <c r="J762" s="28"/>
      <c r="K762" s="28"/>
      <c r="L762" s="31">
        <v>27</v>
      </c>
      <c r="M762" s="31">
        <v>35</v>
      </c>
      <c r="N762" s="32"/>
      <c r="O762" s="32"/>
      <c r="P762" s="32"/>
      <c r="Q762" s="33">
        <v>60</v>
      </c>
      <c r="R762" s="34">
        <f t="shared" si="35"/>
        <v>200</v>
      </c>
      <c r="S762" s="32"/>
      <c r="T762" s="32"/>
      <c r="U762" s="32"/>
      <c r="V762" s="32"/>
      <c r="W762" s="32"/>
      <c r="X762" s="32"/>
      <c r="Y762" s="32"/>
      <c r="Z762" s="43"/>
      <c r="AA762" s="32"/>
      <c r="AB762" s="32"/>
      <c r="AC762" s="44"/>
      <c r="AD762" s="32"/>
      <c r="AE762" s="32"/>
      <c r="AF762" s="32"/>
      <c r="AG762" s="32"/>
      <c r="AH762" s="32"/>
      <c r="AI762" s="32"/>
      <c r="AJ762" s="32"/>
      <c r="AK762" s="32">
        <v>200</v>
      </c>
      <c r="AL762" s="32"/>
      <c r="AM762" s="32"/>
      <c r="AN762" s="32"/>
      <c r="AO762" s="43"/>
      <c r="AP762" s="32"/>
      <c r="AQ762" s="32"/>
      <c r="AR762" s="32"/>
      <c r="AS762" s="32"/>
      <c r="AT762" s="32"/>
      <c r="AU762" s="32"/>
      <c r="AV762" s="32"/>
      <c r="AW762" s="32"/>
      <c r="AX762" s="32"/>
      <c r="AY762" s="32"/>
      <c r="AZ762" s="32"/>
      <c r="BA762" s="32"/>
      <c r="BB762" s="32"/>
      <c r="BC762" s="32"/>
      <c r="BD762" s="32"/>
      <c r="BE762" s="39"/>
      <c r="BF762" s="40">
        <v>0</v>
      </c>
      <c r="BG762" s="40">
        <v>6500000</v>
      </c>
      <c r="BH762" s="40">
        <f t="shared" si="36"/>
        <v>1300000000</v>
      </c>
      <c r="BI762" s="41"/>
      <c r="BJ762" s="315" t="s">
        <v>6039</v>
      </c>
      <c r="BK762" s="42"/>
    </row>
    <row r="763" spans="1:63" ht="33" customHeight="1">
      <c r="A763" s="28">
        <v>754</v>
      </c>
      <c r="B763" s="63" t="s">
        <v>6172</v>
      </c>
      <c r="C763" s="29" t="s">
        <v>2848</v>
      </c>
      <c r="D763" s="29"/>
      <c r="E763" s="29"/>
      <c r="F763" s="29" t="s">
        <v>2849</v>
      </c>
      <c r="G763" s="29"/>
      <c r="H763" s="30"/>
      <c r="I763" s="28" t="s">
        <v>84</v>
      </c>
      <c r="J763" s="28"/>
      <c r="K763" s="28"/>
      <c r="L763" s="31"/>
      <c r="M763" s="31"/>
      <c r="N763" s="32"/>
      <c r="O763" s="32"/>
      <c r="P763" s="32"/>
      <c r="Q763" s="33">
        <v>10</v>
      </c>
      <c r="R763" s="34">
        <f t="shared" si="35"/>
        <v>0</v>
      </c>
      <c r="S763" s="32"/>
      <c r="T763" s="32"/>
      <c r="U763" s="32"/>
      <c r="V763" s="32"/>
      <c r="W763" s="32"/>
      <c r="X763" s="32"/>
      <c r="Y763" s="32"/>
      <c r="Z763" s="43"/>
      <c r="AA763" s="32"/>
      <c r="AB763" s="32"/>
      <c r="AC763" s="44"/>
      <c r="AD763" s="32"/>
      <c r="AE763" s="32"/>
      <c r="AF763" s="32"/>
      <c r="AG763" s="32"/>
      <c r="AH763" s="32"/>
      <c r="AI763" s="32"/>
      <c r="AJ763" s="32"/>
      <c r="AK763" s="32"/>
      <c r="AL763" s="32"/>
      <c r="AM763" s="32"/>
      <c r="AN763" s="32"/>
      <c r="AO763" s="59"/>
      <c r="AP763" s="32"/>
      <c r="AQ763" s="32"/>
      <c r="AR763" s="32"/>
      <c r="AS763" s="32"/>
      <c r="AT763" s="32"/>
      <c r="AU763" s="32"/>
      <c r="AV763" s="32"/>
      <c r="AW763" s="32"/>
      <c r="AX763" s="32"/>
      <c r="AY763" s="32"/>
      <c r="AZ763" s="32"/>
      <c r="BA763" s="32"/>
      <c r="BB763" s="32"/>
      <c r="BC763" s="32"/>
      <c r="BD763" s="32"/>
      <c r="BE763" s="39"/>
      <c r="BF763" s="40">
        <v>0</v>
      </c>
      <c r="BG763" s="40">
        <v>10089000</v>
      </c>
      <c r="BH763" s="40">
        <f t="shared" si="36"/>
        <v>0</v>
      </c>
      <c r="BI763" s="41"/>
      <c r="BJ763" s="42"/>
      <c r="BK763" s="42"/>
    </row>
    <row r="764" spans="1:63" ht="194.25" customHeight="1">
      <c r="A764" s="28">
        <v>755</v>
      </c>
      <c r="B764" s="63" t="s">
        <v>6173</v>
      </c>
      <c r="C764" s="89" t="s">
        <v>2850</v>
      </c>
      <c r="D764" s="89"/>
      <c r="E764" s="29"/>
      <c r="F764" s="83" t="s">
        <v>2851</v>
      </c>
      <c r="G764" s="29"/>
      <c r="H764" s="30"/>
      <c r="I764" s="28" t="s">
        <v>84</v>
      </c>
      <c r="J764" s="28"/>
      <c r="K764" s="28"/>
      <c r="L764" s="31"/>
      <c r="M764" s="31"/>
      <c r="N764" s="32"/>
      <c r="O764" s="32">
        <v>0</v>
      </c>
      <c r="P764" s="32">
        <f t="shared" ref="P764:P799" si="37">N764+O764</f>
        <v>0</v>
      </c>
      <c r="Q764" s="33"/>
      <c r="R764" s="34">
        <f t="shared" si="35"/>
        <v>1650</v>
      </c>
      <c r="S764" s="32"/>
      <c r="T764" s="32"/>
      <c r="U764" s="32"/>
      <c r="V764" s="32"/>
      <c r="W764" s="32"/>
      <c r="X764" s="32"/>
      <c r="Y764" s="32"/>
      <c r="Z764" s="43"/>
      <c r="AA764" s="32"/>
      <c r="AB764" s="32"/>
      <c r="AC764" s="48">
        <v>100</v>
      </c>
      <c r="AD764" s="32">
        <v>200</v>
      </c>
      <c r="AE764" s="32"/>
      <c r="AF764" s="32"/>
      <c r="AG764" s="32"/>
      <c r="AH764" s="32"/>
      <c r="AI764" s="32">
        <v>100</v>
      </c>
      <c r="AJ764" s="32"/>
      <c r="AK764" s="32"/>
      <c r="AL764" s="32"/>
      <c r="AM764" s="32"/>
      <c r="AN764" s="32"/>
      <c r="AO764" s="154">
        <v>500</v>
      </c>
      <c r="AP764" s="32"/>
      <c r="AQ764" s="32"/>
      <c r="AR764" s="32"/>
      <c r="AS764" s="32"/>
      <c r="AT764" s="32">
        <v>700</v>
      </c>
      <c r="AU764" s="37">
        <v>50</v>
      </c>
      <c r="AV764" s="32"/>
      <c r="AW764" s="32"/>
      <c r="AX764" s="32"/>
      <c r="AY764" s="32"/>
      <c r="AZ764" s="32"/>
      <c r="BA764" s="32"/>
      <c r="BB764" s="32"/>
      <c r="BC764" s="32"/>
      <c r="BD764" s="32"/>
      <c r="BE764" s="39"/>
      <c r="BF764" s="40">
        <v>0</v>
      </c>
      <c r="BG764" s="40">
        <v>0</v>
      </c>
      <c r="BH764" s="40">
        <f t="shared" si="36"/>
        <v>0</v>
      </c>
      <c r="BI764" s="41"/>
      <c r="BJ764" s="42" t="s">
        <v>6039</v>
      </c>
      <c r="BK764" s="42"/>
    </row>
    <row r="765" spans="1:63" ht="16.5" customHeight="1">
      <c r="A765" s="28">
        <v>756</v>
      </c>
      <c r="B765" s="63" t="s">
        <v>6174</v>
      </c>
      <c r="C765" s="83" t="s">
        <v>2852</v>
      </c>
      <c r="D765" s="83"/>
      <c r="E765" s="29"/>
      <c r="F765" s="29"/>
      <c r="G765" s="29"/>
      <c r="H765" s="30"/>
      <c r="I765" s="155" t="s">
        <v>416</v>
      </c>
      <c r="J765" s="155"/>
      <c r="K765" s="155"/>
      <c r="L765" s="31"/>
      <c r="M765" s="31"/>
      <c r="N765" s="32"/>
      <c r="O765" s="32">
        <v>0</v>
      </c>
      <c r="P765" s="32">
        <f t="shared" si="37"/>
        <v>0</v>
      </c>
      <c r="Q765" s="33"/>
      <c r="R765" s="34">
        <f t="shared" si="35"/>
        <v>0</v>
      </c>
      <c r="S765" s="32"/>
      <c r="T765" s="32"/>
      <c r="U765" s="32"/>
      <c r="V765" s="32"/>
      <c r="W765" s="32"/>
      <c r="X765" s="32"/>
      <c r="Y765" s="32"/>
      <c r="Z765" s="43"/>
      <c r="AA765" s="32"/>
      <c r="AB765" s="32"/>
      <c r="AC765" s="48"/>
      <c r="AD765" s="32"/>
      <c r="AE765" s="32"/>
      <c r="AF765" s="32"/>
      <c r="AG765" s="32"/>
      <c r="AH765" s="32"/>
      <c r="AI765" s="32"/>
      <c r="AJ765" s="32"/>
      <c r="AK765" s="32"/>
      <c r="AL765" s="32"/>
      <c r="AM765" s="32"/>
      <c r="AN765" s="32"/>
      <c r="AO765" s="45"/>
      <c r="AP765" s="32"/>
      <c r="AQ765" s="32"/>
      <c r="AR765" s="32"/>
      <c r="AS765" s="32"/>
      <c r="AT765" s="32"/>
      <c r="AU765" s="32"/>
      <c r="AV765" s="32"/>
      <c r="AW765" s="32"/>
      <c r="AX765" s="32"/>
      <c r="AY765" s="32"/>
      <c r="AZ765" s="32"/>
      <c r="BA765" s="32"/>
      <c r="BB765" s="32"/>
      <c r="BC765" s="32"/>
      <c r="BD765" s="32"/>
      <c r="BE765" s="39"/>
      <c r="BF765" s="40">
        <v>0</v>
      </c>
      <c r="BG765" s="40">
        <v>0</v>
      </c>
      <c r="BH765" s="40">
        <f t="shared" si="36"/>
        <v>0</v>
      </c>
      <c r="BI765" s="41"/>
      <c r="BJ765" s="42"/>
      <c r="BK765" s="42"/>
    </row>
    <row r="766" spans="1:63" ht="16.5" customHeight="1">
      <c r="A766" s="28">
        <v>757</v>
      </c>
      <c r="B766" s="63" t="s">
        <v>6175</v>
      </c>
      <c r="C766" s="83" t="s">
        <v>2853</v>
      </c>
      <c r="D766" s="83"/>
      <c r="E766" s="29"/>
      <c r="F766" s="29"/>
      <c r="G766" s="29"/>
      <c r="H766" s="30"/>
      <c r="I766" s="155" t="s">
        <v>416</v>
      </c>
      <c r="J766" s="155"/>
      <c r="K766" s="155"/>
      <c r="L766" s="31"/>
      <c r="M766" s="31"/>
      <c r="N766" s="32"/>
      <c r="O766" s="32">
        <v>0</v>
      </c>
      <c r="P766" s="32">
        <f t="shared" si="37"/>
        <v>0</v>
      </c>
      <c r="Q766" s="33"/>
      <c r="R766" s="34">
        <f t="shared" si="35"/>
        <v>0</v>
      </c>
      <c r="S766" s="32"/>
      <c r="T766" s="32"/>
      <c r="U766" s="32"/>
      <c r="V766" s="32"/>
      <c r="W766" s="32"/>
      <c r="X766" s="32"/>
      <c r="Y766" s="32"/>
      <c r="Z766" s="43"/>
      <c r="AA766" s="32"/>
      <c r="AB766" s="32"/>
      <c r="AC766" s="48"/>
      <c r="AD766" s="32"/>
      <c r="AE766" s="32"/>
      <c r="AF766" s="32"/>
      <c r="AG766" s="32"/>
      <c r="AH766" s="32"/>
      <c r="AI766" s="32"/>
      <c r="AJ766" s="32"/>
      <c r="AK766" s="32"/>
      <c r="AL766" s="32"/>
      <c r="AM766" s="32"/>
      <c r="AN766" s="32"/>
      <c r="AO766" s="45"/>
      <c r="AP766" s="32"/>
      <c r="AQ766" s="32"/>
      <c r="AR766" s="32"/>
      <c r="AS766" s="32"/>
      <c r="AT766" s="32"/>
      <c r="AU766" s="32"/>
      <c r="AV766" s="32"/>
      <c r="AW766" s="32"/>
      <c r="AX766" s="32"/>
      <c r="AY766" s="32"/>
      <c r="AZ766" s="32"/>
      <c r="BA766" s="32"/>
      <c r="BB766" s="32"/>
      <c r="BC766" s="32"/>
      <c r="BD766" s="32"/>
      <c r="BE766" s="39"/>
      <c r="BF766" s="40">
        <v>0</v>
      </c>
      <c r="BG766" s="40">
        <v>0</v>
      </c>
      <c r="BH766" s="40">
        <f t="shared" si="36"/>
        <v>0</v>
      </c>
      <c r="BI766" s="41"/>
      <c r="BJ766" s="42"/>
      <c r="BK766" s="42"/>
    </row>
    <row r="767" spans="1:63" ht="193.5" customHeight="1">
      <c r="A767" s="28">
        <v>758</v>
      </c>
      <c r="B767" s="63" t="s">
        <v>6176</v>
      </c>
      <c r="C767" s="89" t="s">
        <v>2854</v>
      </c>
      <c r="D767" s="83"/>
      <c r="E767" s="29"/>
      <c r="F767" s="156" t="s">
        <v>2855</v>
      </c>
      <c r="G767" s="85" t="s">
        <v>2856</v>
      </c>
      <c r="H767" s="30"/>
      <c r="I767" s="28" t="s">
        <v>1074</v>
      </c>
      <c r="J767" s="28"/>
      <c r="K767" s="28"/>
      <c r="L767" s="31"/>
      <c r="M767" s="31"/>
      <c r="N767" s="32"/>
      <c r="O767" s="32">
        <v>0</v>
      </c>
      <c r="P767" s="32">
        <f t="shared" si="37"/>
        <v>0</v>
      </c>
      <c r="Q767" s="33"/>
      <c r="R767" s="34">
        <f t="shared" si="35"/>
        <v>300</v>
      </c>
      <c r="S767" s="32"/>
      <c r="T767" s="32"/>
      <c r="U767" s="32"/>
      <c r="V767" s="32"/>
      <c r="W767" s="32"/>
      <c r="X767" s="32"/>
      <c r="Y767" s="32"/>
      <c r="Z767" s="43"/>
      <c r="AA767" s="32"/>
      <c r="AB767" s="32"/>
      <c r="AC767" s="48">
        <v>300</v>
      </c>
      <c r="AD767" s="32"/>
      <c r="AE767" s="32"/>
      <c r="AF767" s="32"/>
      <c r="AG767" s="32"/>
      <c r="AH767" s="32"/>
      <c r="AI767" s="32"/>
      <c r="AJ767" s="32"/>
      <c r="AK767" s="32"/>
      <c r="AL767" s="32"/>
      <c r="AM767" s="32"/>
      <c r="AN767" s="32"/>
      <c r="AO767" s="45"/>
      <c r="AP767" s="32"/>
      <c r="AQ767" s="32"/>
      <c r="AR767" s="32"/>
      <c r="AS767" s="32"/>
      <c r="AT767" s="32"/>
      <c r="AU767" s="32"/>
      <c r="AV767" s="32"/>
      <c r="AW767" s="32"/>
      <c r="AX767" s="32"/>
      <c r="AY767" s="32"/>
      <c r="AZ767" s="32"/>
      <c r="BA767" s="32"/>
      <c r="BB767" s="32"/>
      <c r="BC767" s="32"/>
      <c r="BD767" s="32"/>
      <c r="BE767" s="39"/>
      <c r="BF767" s="40">
        <v>0</v>
      </c>
      <c r="BG767" s="40">
        <v>0</v>
      </c>
      <c r="BH767" s="40">
        <f t="shared" si="36"/>
        <v>0</v>
      </c>
      <c r="BI767" s="41"/>
      <c r="BJ767" s="315" t="s">
        <v>6326</v>
      </c>
      <c r="BK767" s="42"/>
    </row>
    <row r="768" spans="1:63" ht="173.25" customHeight="1">
      <c r="A768" s="28">
        <v>759</v>
      </c>
      <c r="B768" s="63" t="s">
        <v>6177</v>
      </c>
      <c r="C768" s="89" t="s">
        <v>2857</v>
      </c>
      <c r="D768" s="80" t="s">
        <v>2858</v>
      </c>
      <c r="E768" s="29"/>
      <c r="F768" s="80" t="s">
        <v>2859</v>
      </c>
      <c r="G768" s="80" t="s">
        <v>2860</v>
      </c>
      <c r="H768" s="30"/>
      <c r="I768" s="28" t="s">
        <v>2514</v>
      </c>
      <c r="J768" s="28"/>
      <c r="K768" s="28"/>
      <c r="L768" s="31"/>
      <c r="M768" s="31"/>
      <c r="N768" s="32"/>
      <c r="O768" s="32">
        <v>0</v>
      </c>
      <c r="P768" s="32">
        <f t="shared" si="37"/>
        <v>0</v>
      </c>
      <c r="Q768" s="33"/>
      <c r="R768" s="34">
        <f t="shared" si="35"/>
        <v>700</v>
      </c>
      <c r="S768" s="32"/>
      <c r="T768" s="32"/>
      <c r="U768" s="32"/>
      <c r="V768" s="32"/>
      <c r="W768" s="32"/>
      <c r="X768" s="32"/>
      <c r="Y768" s="32"/>
      <c r="Z768" s="43"/>
      <c r="AA768" s="32"/>
      <c r="AB768" s="32"/>
      <c r="AC768" s="48">
        <v>700</v>
      </c>
      <c r="AD768" s="32"/>
      <c r="AE768" s="32"/>
      <c r="AF768" s="32"/>
      <c r="AG768" s="32"/>
      <c r="AH768" s="32"/>
      <c r="AI768" s="32"/>
      <c r="AJ768" s="32"/>
      <c r="AK768" s="32"/>
      <c r="AL768" s="32"/>
      <c r="AM768" s="32"/>
      <c r="AN768" s="32"/>
      <c r="AO768" s="45"/>
      <c r="AP768" s="32"/>
      <c r="AQ768" s="32"/>
      <c r="AR768" s="32"/>
      <c r="AS768" s="32"/>
      <c r="AT768" s="32"/>
      <c r="AU768" s="32"/>
      <c r="AV768" s="32"/>
      <c r="AW768" s="32"/>
      <c r="AX768" s="32"/>
      <c r="AY768" s="32"/>
      <c r="AZ768" s="32"/>
      <c r="BA768" s="32"/>
      <c r="BB768" s="32"/>
      <c r="BC768" s="32"/>
      <c r="BD768" s="32"/>
      <c r="BE768" s="157"/>
      <c r="BF768" s="40">
        <v>0</v>
      </c>
      <c r="BG768" s="40">
        <v>0</v>
      </c>
      <c r="BH768" s="40">
        <f t="shared" si="36"/>
        <v>0</v>
      </c>
      <c r="BI768" s="41"/>
      <c r="BJ768" s="315" t="s">
        <v>6326</v>
      </c>
      <c r="BK768" s="42"/>
    </row>
    <row r="769" spans="1:63" ht="16.5" customHeight="1">
      <c r="A769" s="28">
        <v>760</v>
      </c>
      <c r="B769" s="63" t="s">
        <v>6178</v>
      </c>
      <c r="C769" s="83" t="s">
        <v>2861</v>
      </c>
      <c r="D769" s="83"/>
      <c r="E769" s="29"/>
      <c r="F769" s="29"/>
      <c r="G769" s="29"/>
      <c r="H769" s="30"/>
      <c r="I769" s="28" t="s">
        <v>84</v>
      </c>
      <c r="J769" s="28"/>
      <c r="K769" s="28"/>
      <c r="L769" s="31"/>
      <c r="M769" s="31"/>
      <c r="N769" s="32"/>
      <c r="O769" s="32">
        <v>0</v>
      </c>
      <c r="P769" s="32">
        <f t="shared" si="37"/>
        <v>0</v>
      </c>
      <c r="Q769" s="33"/>
      <c r="R769" s="34">
        <f t="shared" si="35"/>
        <v>72200</v>
      </c>
      <c r="S769" s="32"/>
      <c r="T769" s="32"/>
      <c r="U769" s="32"/>
      <c r="V769" s="32"/>
      <c r="W769" s="32"/>
      <c r="X769" s="32"/>
      <c r="Y769" s="32"/>
      <c r="Z769" s="91">
        <v>500</v>
      </c>
      <c r="AA769" s="32"/>
      <c r="AB769" s="32"/>
      <c r="AC769" s="48"/>
      <c r="AD769" s="32">
        <v>9600</v>
      </c>
      <c r="AE769" s="32"/>
      <c r="AF769" s="32"/>
      <c r="AG769" s="32"/>
      <c r="AH769" s="32"/>
      <c r="AI769" s="32"/>
      <c r="AJ769" s="32"/>
      <c r="AK769" s="32"/>
      <c r="AL769" s="32"/>
      <c r="AM769" s="32"/>
      <c r="AN769" s="32"/>
      <c r="AO769" s="45"/>
      <c r="AP769" s="32"/>
      <c r="AQ769" s="32"/>
      <c r="AR769" s="32"/>
      <c r="AS769" s="32">
        <v>48000</v>
      </c>
      <c r="AT769" s="32">
        <v>14000</v>
      </c>
      <c r="AU769" s="32"/>
      <c r="AV769" s="32"/>
      <c r="AW769" s="32"/>
      <c r="AX769" s="32"/>
      <c r="AY769" s="32"/>
      <c r="AZ769" s="32"/>
      <c r="BA769" s="32"/>
      <c r="BB769" s="32"/>
      <c r="BC769" s="32"/>
      <c r="BD769" s="61">
        <v>100</v>
      </c>
      <c r="BE769" s="158" t="s">
        <v>2862</v>
      </c>
      <c r="BF769" s="40">
        <v>0</v>
      </c>
      <c r="BG769" s="40">
        <v>0</v>
      </c>
      <c r="BH769" s="40">
        <f t="shared" si="36"/>
        <v>0</v>
      </c>
      <c r="BI769" s="41"/>
      <c r="BJ769" s="315" t="s">
        <v>6039</v>
      </c>
      <c r="BK769" s="42"/>
    </row>
    <row r="770" spans="1:63" ht="247.5" customHeight="1">
      <c r="A770" s="28">
        <v>761</v>
      </c>
      <c r="B770" s="63" t="s">
        <v>6179</v>
      </c>
      <c r="C770" s="83" t="s">
        <v>2863</v>
      </c>
      <c r="D770" s="83"/>
      <c r="E770" s="83" t="s">
        <v>2864</v>
      </c>
      <c r="F770" s="83" t="s">
        <v>2865</v>
      </c>
      <c r="G770" s="85" t="s">
        <v>2866</v>
      </c>
      <c r="H770" s="159" t="s">
        <v>2867</v>
      </c>
      <c r="I770" s="155" t="s">
        <v>2594</v>
      </c>
      <c r="J770" s="155"/>
      <c r="K770" s="155"/>
      <c r="L770" s="31"/>
      <c r="M770" s="31"/>
      <c r="N770" s="32"/>
      <c r="O770" s="32">
        <v>0</v>
      </c>
      <c r="P770" s="32">
        <f t="shared" si="37"/>
        <v>0</v>
      </c>
      <c r="Q770" s="33"/>
      <c r="R770" s="34">
        <f t="shared" si="35"/>
        <v>50</v>
      </c>
      <c r="S770" s="32"/>
      <c r="T770" s="32"/>
      <c r="U770" s="32"/>
      <c r="V770" s="32"/>
      <c r="W770" s="32"/>
      <c r="X770" s="32"/>
      <c r="Y770" s="32"/>
      <c r="Z770" s="43"/>
      <c r="AA770" s="32"/>
      <c r="AB770" s="32"/>
      <c r="AC770" s="48">
        <v>50</v>
      </c>
      <c r="AD770" s="32"/>
      <c r="AE770" s="32"/>
      <c r="AF770" s="32"/>
      <c r="AG770" s="32"/>
      <c r="AH770" s="32"/>
      <c r="AI770" s="32"/>
      <c r="AJ770" s="32"/>
      <c r="AK770" s="32"/>
      <c r="AL770" s="32"/>
      <c r="AM770" s="32"/>
      <c r="AN770" s="32"/>
      <c r="AO770" s="45"/>
      <c r="AP770" s="32"/>
      <c r="AQ770" s="32"/>
      <c r="AR770" s="32"/>
      <c r="AS770" s="32"/>
      <c r="AT770" s="32"/>
      <c r="AU770" s="32"/>
      <c r="AV770" s="32"/>
      <c r="AW770" s="32"/>
      <c r="AX770" s="32"/>
      <c r="AY770" s="32"/>
      <c r="AZ770" s="32"/>
      <c r="BA770" s="32"/>
      <c r="BB770" s="32"/>
      <c r="BC770" s="32"/>
      <c r="BD770" s="32"/>
      <c r="BE770" s="157"/>
      <c r="BF770" s="40">
        <v>0</v>
      </c>
      <c r="BG770" s="40">
        <v>0</v>
      </c>
      <c r="BH770" s="40">
        <f t="shared" si="36"/>
        <v>0</v>
      </c>
      <c r="BI770" s="41"/>
      <c r="BJ770" s="315" t="s">
        <v>6326</v>
      </c>
      <c r="BK770" s="42"/>
    </row>
    <row r="771" spans="1:63" ht="198" customHeight="1">
      <c r="A771" s="28">
        <v>762</v>
      </c>
      <c r="B771" s="63" t="s">
        <v>6180</v>
      </c>
      <c r="C771" s="83" t="s">
        <v>2868</v>
      </c>
      <c r="D771" s="83"/>
      <c r="E771" s="83" t="s">
        <v>2869</v>
      </c>
      <c r="F771" s="83" t="s">
        <v>2870</v>
      </c>
      <c r="G771" s="85" t="s">
        <v>2871</v>
      </c>
      <c r="H771" s="159" t="s">
        <v>2872</v>
      </c>
      <c r="I771" s="155" t="s">
        <v>2873</v>
      </c>
      <c r="J771" s="155"/>
      <c r="K771" s="155"/>
      <c r="L771" s="31"/>
      <c r="M771" s="31"/>
      <c r="N771" s="32"/>
      <c r="O771" s="32">
        <v>0</v>
      </c>
      <c r="P771" s="32">
        <f t="shared" si="37"/>
        <v>0</v>
      </c>
      <c r="Q771" s="33"/>
      <c r="R771" s="34">
        <f t="shared" si="35"/>
        <v>100</v>
      </c>
      <c r="S771" s="32"/>
      <c r="T771" s="32"/>
      <c r="U771" s="32"/>
      <c r="V771" s="32"/>
      <c r="W771" s="32"/>
      <c r="X771" s="32"/>
      <c r="Y771" s="32"/>
      <c r="Z771" s="43"/>
      <c r="AA771" s="32"/>
      <c r="AB771" s="32"/>
      <c r="AC771" s="48">
        <v>100</v>
      </c>
      <c r="AD771" s="32"/>
      <c r="AE771" s="32"/>
      <c r="AF771" s="32"/>
      <c r="AG771" s="32"/>
      <c r="AH771" s="32"/>
      <c r="AI771" s="32"/>
      <c r="AJ771" s="32"/>
      <c r="AK771" s="32"/>
      <c r="AL771" s="32"/>
      <c r="AM771" s="32"/>
      <c r="AN771" s="32"/>
      <c r="AO771" s="45"/>
      <c r="AP771" s="32"/>
      <c r="AQ771" s="32"/>
      <c r="AR771" s="32"/>
      <c r="AS771" s="32"/>
      <c r="AT771" s="32"/>
      <c r="AU771" s="32"/>
      <c r="AV771" s="32"/>
      <c r="AW771" s="32"/>
      <c r="AX771" s="32"/>
      <c r="AY771" s="32"/>
      <c r="AZ771" s="32"/>
      <c r="BA771" s="32"/>
      <c r="BB771" s="32"/>
      <c r="BC771" s="32"/>
      <c r="BD771" s="32"/>
      <c r="BE771" s="157"/>
      <c r="BF771" s="40">
        <v>0</v>
      </c>
      <c r="BG771" s="40">
        <v>0</v>
      </c>
      <c r="BH771" s="40">
        <f t="shared" si="36"/>
        <v>0</v>
      </c>
      <c r="BI771" s="41"/>
      <c r="BJ771" s="315" t="s">
        <v>6326</v>
      </c>
      <c r="BK771" s="42"/>
    </row>
    <row r="772" spans="1:63" ht="198" customHeight="1">
      <c r="A772" s="28">
        <v>763</v>
      </c>
      <c r="B772" s="63" t="s">
        <v>6181</v>
      </c>
      <c r="C772" s="83" t="s">
        <v>2874</v>
      </c>
      <c r="D772" s="83"/>
      <c r="E772" s="83" t="s">
        <v>2875</v>
      </c>
      <c r="F772" s="83" t="s">
        <v>2876</v>
      </c>
      <c r="G772" s="85" t="s">
        <v>2877</v>
      </c>
      <c r="H772" s="159" t="s">
        <v>2872</v>
      </c>
      <c r="I772" s="155" t="s">
        <v>2873</v>
      </c>
      <c r="J772" s="155"/>
      <c r="K772" s="155"/>
      <c r="L772" s="31"/>
      <c r="M772" s="31"/>
      <c r="N772" s="32"/>
      <c r="O772" s="32">
        <v>0</v>
      </c>
      <c r="P772" s="32">
        <f t="shared" si="37"/>
        <v>0</v>
      </c>
      <c r="Q772" s="33"/>
      <c r="R772" s="34">
        <f t="shared" si="35"/>
        <v>200</v>
      </c>
      <c r="S772" s="32"/>
      <c r="T772" s="32"/>
      <c r="U772" s="32"/>
      <c r="V772" s="32"/>
      <c r="W772" s="32"/>
      <c r="X772" s="32"/>
      <c r="Y772" s="32"/>
      <c r="Z772" s="43"/>
      <c r="AA772" s="32"/>
      <c r="AB772" s="32"/>
      <c r="AC772" s="48">
        <v>200</v>
      </c>
      <c r="AD772" s="32"/>
      <c r="AE772" s="32"/>
      <c r="AF772" s="32"/>
      <c r="AG772" s="32"/>
      <c r="AH772" s="32"/>
      <c r="AI772" s="32"/>
      <c r="AJ772" s="32"/>
      <c r="AK772" s="32"/>
      <c r="AL772" s="32"/>
      <c r="AM772" s="32"/>
      <c r="AN772" s="32"/>
      <c r="AO772" s="45"/>
      <c r="AP772" s="32"/>
      <c r="AQ772" s="32"/>
      <c r="AR772" s="32"/>
      <c r="AS772" s="32"/>
      <c r="AT772" s="32"/>
      <c r="AU772" s="32"/>
      <c r="AV772" s="32"/>
      <c r="AW772" s="32"/>
      <c r="AX772" s="32"/>
      <c r="AY772" s="32"/>
      <c r="AZ772" s="32"/>
      <c r="BA772" s="32"/>
      <c r="BB772" s="32"/>
      <c r="BC772" s="32"/>
      <c r="BD772" s="32"/>
      <c r="BE772" s="157"/>
      <c r="BF772" s="40">
        <v>0</v>
      </c>
      <c r="BG772" s="40">
        <v>0</v>
      </c>
      <c r="BH772" s="40">
        <f t="shared" si="36"/>
        <v>0</v>
      </c>
      <c r="BI772" s="41"/>
      <c r="BJ772" s="315" t="s">
        <v>6326</v>
      </c>
      <c r="BK772" s="42"/>
    </row>
    <row r="773" spans="1:63" ht="198" customHeight="1">
      <c r="A773" s="28">
        <v>764</v>
      </c>
      <c r="B773" s="63" t="s">
        <v>6182</v>
      </c>
      <c r="C773" s="83" t="s">
        <v>2878</v>
      </c>
      <c r="D773" s="83"/>
      <c r="E773" s="83" t="s">
        <v>2879</v>
      </c>
      <c r="F773" s="83" t="s">
        <v>2880</v>
      </c>
      <c r="G773" s="85" t="s">
        <v>2881</v>
      </c>
      <c r="H773" s="159" t="s">
        <v>2872</v>
      </c>
      <c r="I773" s="155" t="s">
        <v>2873</v>
      </c>
      <c r="J773" s="155"/>
      <c r="K773" s="155"/>
      <c r="L773" s="31"/>
      <c r="M773" s="31"/>
      <c r="N773" s="32"/>
      <c r="O773" s="32">
        <v>0</v>
      </c>
      <c r="P773" s="32">
        <f t="shared" si="37"/>
        <v>0</v>
      </c>
      <c r="Q773" s="33"/>
      <c r="R773" s="34">
        <f t="shared" si="35"/>
        <v>100</v>
      </c>
      <c r="S773" s="32"/>
      <c r="T773" s="32"/>
      <c r="U773" s="32"/>
      <c r="V773" s="32"/>
      <c r="W773" s="32"/>
      <c r="X773" s="32"/>
      <c r="Y773" s="32"/>
      <c r="Z773" s="54"/>
      <c r="AA773" s="32"/>
      <c r="AB773" s="32"/>
      <c r="AC773" s="48">
        <v>100</v>
      </c>
      <c r="AD773" s="32"/>
      <c r="AE773" s="32"/>
      <c r="AF773" s="32"/>
      <c r="AG773" s="32"/>
      <c r="AH773" s="32"/>
      <c r="AI773" s="32"/>
      <c r="AJ773" s="32"/>
      <c r="AK773" s="32"/>
      <c r="AL773" s="32"/>
      <c r="AM773" s="32"/>
      <c r="AN773" s="32"/>
      <c r="AO773" s="45"/>
      <c r="AP773" s="32"/>
      <c r="AQ773" s="32"/>
      <c r="AR773" s="32"/>
      <c r="AS773" s="32"/>
      <c r="AT773" s="32"/>
      <c r="AU773" s="32"/>
      <c r="AV773" s="32"/>
      <c r="AW773" s="32"/>
      <c r="AX773" s="32"/>
      <c r="AY773" s="32"/>
      <c r="AZ773" s="32"/>
      <c r="BA773" s="32"/>
      <c r="BB773" s="32"/>
      <c r="BC773" s="32"/>
      <c r="BD773" s="32"/>
      <c r="BE773" s="157"/>
      <c r="BF773" s="40">
        <v>0</v>
      </c>
      <c r="BG773" s="40">
        <v>0</v>
      </c>
      <c r="BH773" s="40">
        <f t="shared" si="36"/>
        <v>0</v>
      </c>
      <c r="BI773" s="41"/>
      <c r="BJ773" s="315" t="s">
        <v>6326</v>
      </c>
      <c r="BK773" s="42"/>
    </row>
    <row r="774" spans="1:63" ht="198" customHeight="1">
      <c r="A774" s="28">
        <v>765</v>
      </c>
      <c r="B774" s="63" t="s">
        <v>6183</v>
      </c>
      <c r="C774" s="83" t="s">
        <v>2882</v>
      </c>
      <c r="D774" s="83"/>
      <c r="E774" s="83" t="s">
        <v>2883</v>
      </c>
      <c r="F774" s="83" t="s">
        <v>2884</v>
      </c>
      <c r="G774" s="85" t="s">
        <v>2885</v>
      </c>
      <c r="H774" s="159" t="s">
        <v>2886</v>
      </c>
      <c r="I774" s="155" t="s">
        <v>2873</v>
      </c>
      <c r="J774" s="155"/>
      <c r="K774" s="155"/>
      <c r="L774" s="31"/>
      <c r="M774" s="31"/>
      <c r="N774" s="32"/>
      <c r="O774" s="32">
        <v>0</v>
      </c>
      <c r="P774" s="32">
        <f t="shared" si="37"/>
        <v>0</v>
      </c>
      <c r="Q774" s="33"/>
      <c r="R774" s="34">
        <f t="shared" si="35"/>
        <v>150</v>
      </c>
      <c r="S774" s="32"/>
      <c r="T774" s="32"/>
      <c r="U774" s="32"/>
      <c r="V774" s="32"/>
      <c r="W774" s="32"/>
      <c r="X774" s="32"/>
      <c r="Y774" s="32"/>
      <c r="Z774" s="54"/>
      <c r="AA774" s="32"/>
      <c r="AB774" s="32"/>
      <c r="AC774" s="48">
        <v>150</v>
      </c>
      <c r="AD774" s="32"/>
      <c r="AE774" s="32"/>
      <c r="AF774" s="32"/>
      <c r="AG774" s="32"/>
      <c r="AH774" s="32"/>
      <c r="AI774" s="32"/>
      <c r="AJ774" s="32"/>
      <c r="AK774" s="32"/>
      <c r="AL774" s="32"/>
      <c r="AM774" s="32"/>
      <c r="AN774" s="32"/>
      <c r="AO774" s="45"/>
      <c r="AP774" s="32"/>
      <c r="AQ774" s="32"/>
      <c r="AR774" s="32"/>
      <c r="AS774" s="32"/>
      <c r="AT774" s="32"/>
      <c r="AU774" s="32"/>
      <c r="AV774" s="32"/>
      <c r="AW774" s="32"/>
      <c r="AX774" s="32"/>
      <c r="AY774" s="32"/>
      <c r="AZ774" s="32"/>
      <c r="BA774" s="32"/>
      <c r="BB774" s="32"/>
      <c r="BC774" s="32"/>
      <c r="BD774" s="32"/>
      <c r="BE774" s="157"/>
      <c r="BF774" s="40">
        <v>0</v>
      </c>
      <c r="BG774" s="40">
        <v>0</v>
      </c>
      <c r="BH774" s="40">
        <f t="shared" si="36"/>
        <v>0</v>
      </c>
      <c r="BI774" s="41"/>
      <c r="BJ774" s="315" t="s">
        <v>6326</v>
      </c>
      <c r="BK774" s="42"/>
    </row>
    <row r="775" spans="1:63" ht="148.5" customHeight="1">
      <c r="A775" s="28">
        <v>766</v>
      </c>
      <c r="B775" s="63" t="s">
        <v>6184</v>
      </c>
      <c r="C775" s="83" t="s">
        <v>2887</v>
      </c>
      <c r="D775" s="83"/>
      <c r="E775" s="83" t="s">
        <v>2888</v>
      </c>
      <c r="F775" s="83" t="s">
        <v>2889</v>
      </c>
      <c r="G775" s="85" t="s">
        <v>2890</v>
      </c>
      <c r="H775" s="159" t="s">
        <v>2891</v>
      </c>
      <c r="I775" s="155" t="s">
        <v>84</v>
      </c>
      <c r="J775" s="155"/>
      <c r="K775" s="155"/>
      <c r="L775" s="31"/>
      <c r="M775" s="31"/>
      <c r="N775" s="32"/>
      <c r="O775" s="32">
        <v>0</v>
      </c>
      <c r="P775" s="32">
        <f t="shared" si="37"/>
        <v>0</v>
      </c>
      <c r="Q775" s="33"/>
      <c r="R775" s="34">
        <f t="shared" si="35"/>
        <v>500</v>
      </c>
      <c r="S775" s="32"/>
      <c r="T775" s="32"/>
      <c r="U775" s="32"/>
      <c r="V775" s="32"/>
      <c r="W775" s="32"/>
      <c r="X775" s="32"/>
      <c r="Y775" s="32"/>
      <c r="Z775" s="54"/>
      <c r="AA775" s="32"/>
      <c r="AB775" s="32"/>
      <c r="AC775" s="48">
        <v>500</v>
      </c>
      <c r="AD775" s="32"/>
      <c r="AE775" s="32"/>
      <c r="AF775" s="32"/>
      <c r="AG775" s="32"/>
      <c r="AH775" s="32"/>
      <c r="AI775" s="32"/>
      <c r="AJ775" s="32"/>
      <c r="AK775" s="32"/>
      <c r="AL775" s="32"/>
      <c r="AM775" s="32"/>
      <c r="AN775" s="32"/>
      <c r="AO775" s="45"/>
      <c r="AP775" s="32"/>
      <c r="AQ775" s="32"/>
      <c r="AR775" s="32"/>
      <c r="AS775" s="32"/>
      <c r="AT775" s="32"/>
      <c r="AU775" s="32"/>
      <c r="AV775" s="32"/>
      <c r="AW775" s="32"/>
      <c r="AX775" s="32"/>
      <c r="AY775" s="32"/>
      <c r="AZ775" s="32"/>
      <c r="BA775" s="32"/>
      <c r="BB775" s="32"/>
      <c r="BC775" s="32"/>
      <c r="BD775" s="32"/>
      <c r="BE775" s="157"/>
      <c r="BF775" s="40">
        <v>0</v>
      </c>
      <c r="BG775" s="40">
        <v>0</v>
      </c>
      <c r="BH775" s="40">
        <f t="shared" si="36"/>
        <v>0</v>
      </c>
      <c r="BI775" s="41"/>
      <c r="BJ775" s="315" t="s">
        <v>6326</v>
      </c>
      <c r="BK775" s="42"/>
    </row>
    <row r="776" spans="1:63" ht="132" customHeight="1">
      <c r="A776" s="28">
        <v>767</v>
      </c>
      <c r="B776" s="63" t="s">
        <v>6185</v>
      </c>
      <c r="C776" s="83" t="s">
        <v>2892</v>
      </c>
      <c r="D776" s="83"/>
      <c r="E776" s="83" t="s">
        <v>2893</v>
      </c>
      <c r="F776" s="83" t="s">
        <v>2894</v>
      </c>
      <c r="G776" s="29"/>
      <c r="H776" s="159" t="s">
        <v>2895</v>
      </c>
      <c r="I776" s="155" t="s">
        <v>1337</v>
      </c>
      <c r="J776" s="155"/>
      <c r="K776" s="155"/>
      <c r="L776" s="31"/>
      <c r="M776" s="31"/>
      <c r="N776" s="32"/>
      <c r="O776" s="32">
        <v>0</v>
      </c>
      <c r="P776" s="32">
        <f t="shared" si="37"/>
        <v>0</v>
      </c>
      <c r="Q776" s="33"/>
      <c r="R776" s="34">
        <f t="shared" si="35"/>
        <v>50</v>
      </c>
      <c r="S776" s="32"/>
      <c r="T776" s="32"/>
      <c r="U776" s="32"/>
      <c r="V776" s="32"/>
      <c r="W776" s="32"/>
      <c r="X776" s="32"/>
      <c r="Y776" s="32"/>
      <c r="Z776" s="54"/>
      <c r="AA776" s="32"/>
      <c r="AB776" s="32"/>
      <c r="AC776" s="48">
        <v>50</v>
      </c>
      <c r="AD776" s="32"/>
      <c r="AE776" s="32"/>
      <c r="AF776" s="32"/>
      <c r="AG776" s="32"/>
      <c r="AH776" s="32"/>
      <c r="AI776" s="32"/>
      <c r="AJ776" s="32"/>
      <c r="AK776" s="32"/>
      <c r="AL776" s="32"/>
      <c r="AM776" s="32"/>
      <c r="AN776" s="32"/>
      <c r="AO776" s="45"/>
      <c r="AP776" s="32"/>
      <c r="AQ776" s="32"/>
      <c r="AR776" s="32"/>
      <c r="AS776" s="32"/>
      <c r="AT776" s="32"/>
      <c r="AU776" s="32"/>
      <c r="AV776" s="32"/>
      <c r="AW776" s="32"/>
      <c r="AX776" s="32"/>
      <c r="AY776" s="32"/>
      <c r="AZ776" s="32"/>
      <c r="BA776" s="32"/>
      <c r="BB776" s="32"/>
      <c r="BC776" s="32"/>
      <c r="BD776" s="32"/>
      <c r="BE776" s="157"/>
      <c r="BF776" s="40">
        <v>0</v>
      </c>
      <c r="BG776" s="40">
        <v>0</v>
      </c>
      <c r="BH776" s="40">
        <f t="shared" si="36"/>
        <v>0</v>
      </c>
      <c r="BI776" s="41"/>
      <c r="BJ776" s="315" t="s">
        <v>6326</v>
      </c>
      <c r="BK776" s="42"/>
    </row>
    <row r="777" spans="1:63" ht="132" customHeight="1">
      <c r="A777" s="28">
        <v>768</v>
      </c>
      <c r="B777" s="63" t="s">
        <v>6186</v>
      </c>
      <c r="C777" s="83" t="s">
        <v>2896</v>
      </c>
      <c r="D777" s="83"/>
      <c r="E777" s="83" t="s">
        <v>2897</v>
      </c>
      <c r="F777" s="83" t="s">
        <v>2898</v>
      </c>
      <c r="G777" s="29"/>
      <c r="H777" s="159" t="s">
        <v>2895</v>
      </c>
      <c r="I777" s="155" t="s">
        <v>1337</v>
      </c>
      <c r="J777" s="155"/>
      <c r="K777" s="155"/>
      <c r="L777" s="31"/>
      <c r="M777" s="31"/>
      <c r="N777" s="32"/>
      <c r="O777" s="32">
        <v>0</v>
      </c>
      <c r="P777" s="32">
        <f t="shared" si="37"/>
        <v>0</v>
      </c>
      <c r="Q777" s="33"/>
      <c r="R777" s="34">
        <f t="shared" si="35"/>
        <v>50</v>
      </c>
      <c r="S777" s="32"/>
      <c r="T777" s="32"/>
      <c r="U777" s="32"/>
      <c r="V777" s="32"/>
      <c r="W777" s="32"/>
      <c r="X777" s="32"/>
      <c r="Y777" s="32"/>
      <c r="Z777" s="54"/>
      <c r="AA777" s="32"/>
      <c r="AB777" s="32"/>
      <c r="AC777" s="48">
        <v>50</v>
      </c>
      <c r="AD777" s="32"/>
      <c r="AE777" s="32"/>
      <c r="AF777" s="32"/>
      <c r="AG777" s="32"/>
      <c r="AH777" s="32"/>
      <c r="AI777" s="32"/>
      <c r="AJ777" s="32"/>
      <c r="AK777" s="32"/>
      <c r="AL777" s="32"/>
      <c r="AM777" s="32"/>
      <c r="AN777" s="32"/>
      <c r="AO777" s="45"/>
      <c r="AP777" s="32"/>
      <c r="AQ777" s="32"/>
      <c r="AR777" s="32"/>
      <c r="AS777" s="32"/>
      <c r="AT777" s="32"/>
      <c r="AU777" s="32"/>
      <c r="AV777" s="32"/>
      <c r="AW777" s="32"/>
      <c r="AX777" s="32"/>
      <c r="AY777" s="32"/>
      <c r="AZ777" s="32"/>
      <c r="BA777" s="32"/>
      <c r="BB777" s="32"/>
      <c r="BC777" s="32"/>
      <c r="BD777" s="32"/>
      <c r="BE777" s="157"/>
      <c r="BF777" s="40">
        <v>0</v>
      </c>
      <c r="BG777" s="40">
        <v>0</v>
      </c>
      <c r="BH777" s="40">
        <f t="shared" si="36"/>
        <v>0</v>
      </c>
      <c r="BI777" s="41"/>
      <c r="BJ777" s="315" t="s">
        <v>6326</v>
      </c>
      <c r="BK777" s="42"/>
    </row>
    <row r="778" spans="1:63" ht="151.5" customHeight="1">
      <c r="A778" s="28">
        <v>769</v>
      </c>
      <c r="B778" s="63" t="s">
        <v>6187</v>
      </c>
      <c r="C778" s="83" t="s">
        <v>2899</v>
      </c>
      <c r="D778" s="160" t="s">
        <v>2900</v>
      </c>
      <c r="E778" s="29"/>
      <c r="F778" s="83" t="s">
        <v>2901</v>
      </c>
      <c r="G778" s="85" t="s">
        <v>2902</v>
      </c>
      <c r="H778" s="159" t="s">
        <v>2903</v>
      </c>
      <c r="I778" s="155" t="s">
        <v>416</v>
      </c>
      <c r="J778" s="155"/>
      <c r="K778" s="155"/>
      <c r="L778" s="31"/>
      <c r="M778" s="31"/>
      <c r="N778" s="32"/>
      <c r="O778" s="32">
        <v>0</v>
      </c>
      <c r="P778" s="32">
        <f t="shared" si="37"/>
        <v>0</v>
      </c>
      <c r="Q778" s="33"/>
      <c r="R778" s="34">
        <f t="shared" ref="R778:R841" si="38">SUM(S778:BD778)</f>
        <v>300</v>
      </c>
      <c r="S778" s="32"/>
      <c r="T778" s="32"/>
      <c r="U778" s="32"/>
      <c r="V778" s="32"/>
      <c r="W778" s="32"/>
      <c r="X778" s="32"/>
      <c r="Y778" s="32"/>
      <c r="Z778" s="47"/>
      <c r="AA778" s="32"/>
      <c r="AB778" s="32"/>
      <c r="AC778" s="48">
        <v>300</v>
      </c>
      <c r="AD778" s="32"/>
      <c r="AE778" s="32"/>
      <c r="AF778" s="32"/>
      <c r="AG778" s="32"/>
      <c r="AH778" s="32"/>
      <c r="AI778" s="32"/>
      <c r="AJ778" s="32"/>
      <c r="AK778" s="32"/>
      <c r="AL778" s="32"/>
      <c r="AM778" s="32"/>
      <c r="AN778" s="32"/>
      <c r="AO778" s="45"/>
      <c r="AP778" s="32"/>
      <c r="AQ778" s="32"/>
      <c r="AR778" s="32"/>
      <c r="AS778" s="32"/>
      <c r="AT778" s="32"/>
      <c r="AU778" s="32"/>
      <c r="AV778" s="32"/>
      <c r="AW778" s="32"/>
      <c r="AX778" s="32"/>
      <c r="AY778" s="32"/>
      <c r="AZ778" s="32"/>
      <c r="BA778" s="32"/>
      <c r="BB778" s="32"/>
      <c r="BC778" s="32"/>
      <c r="BD778" s="32"/>
      <c r="BE778" s="157"/>
      <c r="BF778" s="40">
        <v>0</v>
      </c>
      <c r="BG778" s="40">
        <v>0</v>
      </c>
      <c r="BH778" s="40">
        <f t="shared" ref="BH778:BH821" si="39">+BG778*R778</f>
        <v>0</v>
      </c>
      <c r="BI778" s="41"/>
      <c r="BJ778" s="315" t="s">
        <v>6326</v>
      </c>
      <c r="BK778" s="42"/>
    </row>
    <row r="779" spans="1:63" ht="115.5" customHeight="1">
      <c r="A779" s="28">
        <v>770</v>
      </c>
      <c r="B779" s="63" t="s">
        <v>6188</v>
      </c>
      <c r="C779" s="83" t="s">
        <v>2904</v>
      </c>
      <c r="D779" s="83"/>
      <c r="E779" s="29"/>
      <c r="F779" s="83" t="s">
        <v>2905</v>
      </c>
      <c r="G779" s="29"/>
      <c r="H779" s="159" t="s">
        <v>2903</v>
      </c>
      <c r="I779" s="155" t="s">
        <v>416</v>
      </c>
      <c r="J779" s="155"/>
      <c r="K779" s="155"/>
      <c r="L779" s="31"/>
      <c r="M779" s="31"/>
      <c r="N779" s="32"/>
      <c r="O779" s="32">
        <v>0</v>
      </c>
      <c r="P779" s="32">
        <f t="shared" si="37"/>
        <v>0</v>
      </c>
      <c r="Q779" s="33"/>
      <c r="R779" s="34">
        <f t="shared" si="38"/>
        <v>0</v>
      </c>
      <c r="S779" s="32"/>
      <c r="T779" s="32"/>
      <c r="U779" s="32"/>
      <c r="V779" s="32"/>
      <c r="W779" s="32"/>
      <c r="X779" s="32"/>
      <c r="Y779" s="32"/>
      <c r="Z779" s="54"/>
      <c r="AA779" s="32"/>
      <c r="AB779" s="32"/>
      <c r="AC779" s="48"/>
      <c r="AD779" s="32"/>
      <c r="AE779" s="32"/>
      <c r="AF779" s="32"/>
      <c r="AG779" s="32"/>
      <c r="AH779" s="32"/>
      <c r="AI779" s="32"/>
      <c r="AJ779" s="32"/>
      <c r="AK779" s="32"/>
      <c r="AL779" s="32"/>
      <c r="AM779" s="32"/>
      <c r="AN779" s="32"/>
      <c r="AO779" s="45"/>
      <c r="AP779" s="32"/>
      <c r="AQ779" s="32"/>
      <c r="AR779" s="32"/>
      <c r="AS779" s="32"/>
      <c r="AT779" s="32"/>
      <c r="AU779" s="32"/>
      <c r="AV779" s="32"/>
      <c r="AW779" s="32"/>
      <c r="AX779" s="32"/>
      <c r="AY779" s="32"/>
      <c r="AZ779" s="32"/>
      <c r="BA779" s="32"/>
      <c r="BB779" s="32"/>
      <c r="BC779" s="32"/>
      <c r="BD779" s="32"/>
      <c r="BE779" s="157"/>
      <c r="BF779" s="40">
        <v>0</v>
      </c>
      <c r="BG779" s="40">
        <v>0</v>
      </c>
      <c r="BH779" s="40">
        <f t="shared" si="39"/>
        <v>0</v>
      </c>
      <c r="BI779" s="41"/>
      <c r="BJ779" s="42"/>
      <c r="BK779" s="42"/>
    </row>
    <row r="780" spans="1:63" ht="264" customHeight="1">
      <c r="A780" s="28">
        <v>771</v>
      </c>
      <c r="B780" s="63" t="s">
        <v>6189</v>
      </c>
      <c r="C780" s="83" t="s">
        <v>2906</v>
      </c>
      <c r="D780" s="83"/>
      <c r="E780" s="29"/>
      <c r="F780" s="83" t="s">
        <v>2907</v>
      </c>
      <c r="G780" s="29"/>
      <c r="H780" s="159" t="s">
        <v>2908</v>
      </c>
      <c r="I780" s="155" t="s">
        <v>2594</v>
      </c>
      <c r="J780" s="155"/>
      <c r="K780" s="155"/>
      <c r="L780" s="31"/>
      <c r="M780" s="31"/>
      <c r="N780" s="32"/>
      <c r="O780" s="32">
        <v>0</v>
      </c>
      <c r="P780" s="32">
        <f t="shared" si="37"/>
        <v>0</v>
      </c>
      <c r="Q780" s="33"/>
      <c r="R780" s="34">
        <f t="shared" si="38"/>
        <v>0</v>
      </c>
      <c r="S780" s="32"/>
      <c r="T780" s="32"/>
      <c r="U780" s="32"/>
      <c r="V780" s="32"/>
      <c r="W780" s="32"/>
      <c r="X780" s="32"/>
      <c r="Y780" s="32"/>
      <c r="Z780" s="54"/>
      <c r="AA780" s="32"/>
      <c r="AB780" s="32"/>
      <c r="AC780" s="48"/>
      <c r="AD780" s="32"/>
      <c r="AE780" s="32"/>
      <c r="AF780" s="32"/>
      <c r="AG780" s="32"/>
      <c r="AH780" s="32"/>
      <c r="AI780" s="32"/>
      <c r="AJ780" s="32"/>
      <c r="AK780" s="32"/>
      <c r="AL780" s="32"/>
      <c r="AM780" s="32"/>
      <c r="AN780" s="32"/>
      <c r="AO780" s="45"/>
      <c r="AP780" s="32"/>
      <c r="AQ780" s="32"/>
      <c r="AR780" s="32"/>
      <c r="AS780" s="32"/>
      <c r="AT780" s="32"/>
      <c r="AU780" s="32"/>
      <c r="AV780" s="32"/>
      <c r="AW780" s="32"/>
      <c r="AX780" s="32"/>
      <c r="AY780" s="32"/>
      <c r="AZ780" s="32"/>
      <c r="BA780" s="32"/>
      <c r="BB780" s="32"/>
      <c r="BC780" s="32"/>
      <c r="BD780" s="32"/>
      <c r="BE780" s="157"/>
      <c r="BF780" s="40">
        <v>0</v>
      </c>
      <c r="BG780" s="40">
        <v>0</v>
      </c>
      <c r="BH780" s="40">
        <f t="shared" si="39"/>
        <v>0</v>
      </c>
      <c r="BI780" s="41"/>
      <c r="BJ780" s="42"/>
      <c r="BK780" s="42"/>
    </row>
    <row r="781" spans="1:63" ht="214.5" customHeight="1">
      <c r="A781" s="28">
        <v>772</v>
      </c>
      <c r="B781" s="63" t="s">
        <v>6190</v>
      </c>
      <c r="C781" s="83" t="s">
        <v>2909</v>
      </c>
      <c r="D781" s="83"/>
      <c r="E781" s="29"/>
      <c r="F781" s="83" t="s">
        <v>2910</v>
      </c>
      <c r="G781" s="29"/>
      <c r="H781" s="159" t="s">
        <v>2911</v>
      </c>
      <c r="I781" s="155" t="s">
        <v>84</v>
      </c>
      <c r="J781" s="155"/>
      <c r="K781" s="155"/>
      <c r="L781" s="31"/>
      <c r="M781" s="31"/>
      <c r="N781" s="32"/>
      <c r="O781" s="32">
        <v>0</v>
      </c>
      <c r="P781" s="32">
        <f t="shared" si="37"/>
        <v>0</v>
      </c>
      <c r="Q781" s="33"/>
      <c r="R781" s="34">
        <f t="shared" si="38"/>
        <v>0</v>
      </c>
      <c r="S781" s="32"/>
      <c r="T781" s="32"/>
      <c r="U781" s="32"/>
      <c r="V781" s="32"/>
      <c r="W781" s="32"/>
      <c r="X781" s="32"/>
      <c r="Y781" s="32"/>
      <c r="Z781" s="54"/>
      <c r="AA781" s="32"/>
      <c r="AB781" s="32"/>
      <c r="AC781" s="48"/>
      <c r="AD781" s="32"/>
      <c r="AE781" s="32"/>
      <c r="AF781" s="32"/>
      <c r="AG781" s="32"/>
      <c r="AH781" s="32"/>
      <c r="AI781" s="32"/>
      <c r="AJ781" s="32"/>
      <c r="AK781" s="32"/>
      <c r="AL781" s="32"/>
      <c r="AM781" s="32"/>
      <c r="AN781" s="32"/>
      <c r="AO781" s="45"/>
      <c r="AP781" s="32"/>
      <c r="AQ781" s="32"/>
      <c r="AR781" s="32"/>
      <c r="AS781" s="32"/>
      <c r="AT781" s="32"/>
      <c r="AU781" s="32"/>
      <c r="AV781" s="32"/>
      <c r="AW781" s="32"/>
      <c r="AX781" s="32"/>
      <c r="AY781" s="32"/>
      <c r="AZ781" s="32"/>
      <c r="BA781" s="32"/>
      <c r="BB781" s="32"/>
      <c r="BC781" s="32"/>
      <c r="BD781" s="32"/>
      <c r="BE781" s="157"/>
      <c r="BF781" s="40">
        <v>0</v>
      </c>
      <c r="BG781" s="40">
        <v>0</v>
      </c>
      <c r="BH781" s="40">
        <f t="shared" si="39"/>
        <v>0</v>
      </c>
      <c r="BI781" s="41"/>
      <c r="BJ781" s="42"/>
      <c r="BK781" s="42"/>
    </row>
    <row r="782" spans="1:63" ht="280.5" customHeight="1">
      <c r="A782" s="28">
        <v>773</v>
      </c>
      <c r="B782" s="63" t="s">
        <v>6191</v>
      </c>
      <c r="C782" s="89" t="s">
        <v>2912</v>
      </c>
      <c r="D782" s="89"/>
      <c r="E782" s="29"/>
      <c r="F782" s="89" t="s">
        <v>2913</v>
      </c>
      <c r="G782" s="29"/>
      <c r="H782" s="30" t="s">
        <v>2908</v>
      </c>
      <c r="I782" s="28" t="s">
        <v>2594</v>
      </c>
      <c r="J782" s="28"/>
      <c r="K782" s="28"/>
      <c r="L782" s="31"/>
      <c r="M782" s="31"/>
      <c r="N782" s="32"/>
      <c r="O782" s="32">
        <v>0</v>
      </c>
      <c r="P782" s="32">
        <f t="shared" si="37"/>
        <v>0</v>
      </c>
      <c r="Q782" s="33"/>
      <c r="R782" s="34">
        <f t="shared" si="38"/>
        <v>0</v>
      </c>
      <c r="S782" s="32"/>
      <c r="T782" s="32"/>
      <c r="U782" s="32"/>
      <c r="V782" s="32"/>
      <c r="W782" s="32"/>
      <c r="X782" s="32"/>
      <c r="Y782" s="32"/>
      <c r="Z782" s="54"/>
      <c r="AA782" s="32"/>
      <c r="AB782" s="32"/>
      <c r="AC782" s="48"/>
      <c r="AD782" s="32"/>
      <c r="AE782" s="32"/>
      <c r="AF782" s="32"/>
      <c r="AG782" s="32"/>
      <c r="AH782" s="32"/>
      <c r="AI782" s="32"/>
      <c r="AJ782" s="32"/>
      <c r="AK782" s="32"/>
      <c r="AL782" s="32"/>
      <c r="AM782" s="32"/>
      <c r="AN782" s="32"/>
      <c r="AO782" s="45"/>
      <c r="AP782" s="32"/>
      <c r="AQ782" s="32"/>
      <c r="AR782" s="32"/>
      <c r="AS782" s="32"/>
      <c r="AT782" s="32"/>
      <c r="AU782" s="32"/>
      <c r="AV782" s="32"/>
      <c r="AW782" s="32"/>
      <c r="AX782" s="32"/>
      <c r="AY782" s="32"/>
      <c r="AZ782" s="32"/>
      <c r="BA782" s="32"/>
      <c r="BB782" s="32"/>
      <c r="BC782" s="32"/>
      <c r="BD782" s="32"/>
      <c r="BE782" s="157"/>
      <c r="BF782" s="40">
        <v>0</v>
      </c>
      <c r="BG782" s="40">
        <v>0</v>
      </c>
      <c r="BH782" s="40">
        <f t="shared" si="39"/>
        <v>0</v>
      </c>
      <c r="BI782" s="41"/>
      <c r="BJ782" s="42"/>
      <c r="BK782" s="42"/>
    </row>
    <row r="783" spans="1:63" ht="231" customHeight="1">
      <c r="A783" s="28">
        <v>774</v>
      </c>
      <c r="B783" s="63" t="s">
        <v>6192</v>
      </c>
      <c r="C783" s="83" t="s">
        <v>2914</v>
      </c>
      <c r="D783" s="83"/>
      <c r="E783" s="29"/>
      <c r="F783" s="83" t="s">
        <v>2915</v>
      </c>
      <c r="G783" s="29"/>
      <c r="H783" s="159" t="s">
        <v>2908</v>
      </c>
      <c r="I783" s="155" t="s">
        <v>2594</v>
      </c>
      <c r="J783" s="155"/>
      <c r="K783" s="155"/>
      <c r="L783" s="31"/>
      <c r="M783" s="31"/>
      <c r="N783" s="32"/>
      <c r="O783" s="32">
        <v>0</v>
      </c>
      <c r="P783" s="32">
        <f t="shared" si="37"/>
        <v>0</v>
      </c>
      <c r="Q783" s="33"/>
      <c r="R783" s="34">
        <f t="shared" si="38"/>
        <v>0</v>
      </c>
      <c r="S783" s="32"/>
      <c r="T783" s="32"/>
      <c r="U783" s="32"/>
      <c r="V783" s="32"/>
      <c r="W783" s="32"/>
      <c r="X783" s="32"/>
      <c r="Y783" s="32"/>
      <c r="Z783" s="54"/>
      <c r="AA783" s="32"/>
      <c r="AB783" s="32"/>
      <c r="AC783" s="48"/>
      <c r="AD783" s="32"/>
      <c r="AE783" s="32"/>
      <c r="AF783" s="32"/>
      <c r="AG783" s="32"/>
      <c r="AH783" s="32"/>
      <c r="AI783" s="32"/>
      <c r="AJ783" s="32"/>
      <c r="AK783" s="32"/>
      <c r="AL783" s="32"/>
      <c r="AM783" s="32"/>
      <c r="AN783" s="32"/>
      <c r="AO783" s="45"/>
      <c r="AP783" s="32"/>
      <c r="AQ783" s="32"/>
      <c r="AR783" s="32"/>
      <c r="AS783" s="32"/>
      <c r="AT783" s="32"/>
      <c r="AU783" s="32"/>
      <c r="AV783" s="32"/>
      <c r="AW783" s="32"/>
      <c r="AX783" s="32"/>
      <c r="AY783" s="32"/>
      <c r="AZ783" s="32"/>
      <c r="BA783" s="32"/>
      <c r="BB783" s="32"/>
      <c r="BC783" s="32"/>
      <c r="BD783" s="32"/>
      <c r="BE783" s="157"/>
      <c r="BF783" s="40">
        <v>0</v>
      </c>
      <c r="BG783" s="40">
        <v>0</v>
      </c>
      <c r="BH783" s="40">
        <f t="shared" si="39"/>
        <v>0</v>
      </c>
      <c r="BI783" s="41"/>
      <c r="BJ783" s="42"/>
      <c r="BK783" s="42"/>
    </row>
    <row r="784" spans="1:63" ht="165" customHeight="1">
      <c r="A784" s="28">
        <v>775</v>
      </c>
      <c r="B784" s="63" t="s">
        <v>6193</v>
      </c>
      <c r="C784" s="83" t="s">
        <v>2858</v>
      </c>
      <c r="D784" s="83"/>
      <c r="E784" s="29"/>
      <c r="F784" s="83" t="s">
        <v>2916</v>
      </c>
      <c r="G784" s="85" t="s">
        <v>2860</v>
      </c>
      <c r="H784" s="159" t="s">
        <v>2911</v>
      </c>
      <c r="I784" s="155" t="s">
        <v>84</v>
      </c>
      <c r="J784" s="155"/>
      <c r="K784" s="155"/>
      <c r="L784" s="31"/>
      <c r="M784" s="31"/>
      <c r="N784" s="32"/>
      <c r="O784" s="32">
        <v>0</v>
      </c>
      <c r="P784" s="32">
        <f t="shared" si="37"/>
        <v>0</v>
      </c>
      <c r="Q784" s="33"/>
      <c r="R784" s="34">
        <f t="shared" si="38"/>
        <v>0</v>
      </c>
      <c r="S784" s="32"/>
      <c r="T784" s="32"/>
      <c r="U784" s="32"/>
      <c r="V784" s="32"/>
      <c r="W784" s="32"/>
      <c r="X784" s="32"/>
      <c r="Y784" s="32"/>
      <c r="Z784" s="54"/>
      <c r="AA784" s="32"/>
      <c r="AB784" s="32"/>
      <c r="AC784" s="48"/>
      <c r="AD784" s="32"/>
      <c r="AE784" s="32"/>
      <c r="AF784" s="32"/>
      <c r="AG784" s="32"/>
      <c r="AH784" s="32"/>
      <c r="AI784" s="32"/>
      <c r="AJ784" s="32"/>
      <c r="AK784" s="32"/>
      <c r="AL784" s="32"/>
      <c r="AM784" s="32"/>
      <c r="AN784" s="32"/>
      <c r="AO784" s="43"/>
      <c r="AP784" s="32"/>
      <c r="AQ784" s="32"/>
      <c r="AR784" s="32"/>
      <c r="AS784" s="32"/>
      <c r="AT784" s="32"/>
      <c r="AU784" s="32"/>
      <c r="AV784" s="32"/>
      <c r="AW784" s="32"/>
      <c r="AX784" s="32"/>
      <c r="AY784" s="32"/>
      <c r="AZ784" s="32"/>
      <c r="BA784" s="32"/>
      <c r="BB784" s="32"/>
      <c r="BC784" s="32"/>
      <c r="BD784" s="32"/>
      <c r="BE784" s="157"/>
      <c r="BF784" s="40">
        <v>0</v>
      </c>
      <c r="BG784" s="40">
        <v>0</v>
      </c>
      <c r="BH784" s="40">
        <f t="shared" si="39"/>
        <v>0</v>
      </c>
      <c r="BI784" s="41"/>
      <c r="BJ784" s="42"/>
      <c r="BK784" s="42"/>
    </row>
    <row r="785" spans="1:63" ht="132" customHeight="1">
      <c r="A785" s="28">
        <v>776</v>
      </c>
      <c r="B785" s="63" t="s">
        <v>6194</v>
      </c>
      <c r="C785" s="29" t="s">
        <v>2917</v>
      </c>
      <c r="D785" s="29"/>
      <c r="E785" s="29"/>
      <c r="F785" s="29" t="s">
        <v>2918</v>
      </c>
      <c r="G785" s="29"/>
      <c r="H785" s="30"/>
      <c r="I785" s="155" t="s">
        <v>84</v>
      </c>
      <c r="J785" s="155"/>
      <c r="K785" s="155"/>
      <c r="L785" s="31"/>
      <c r="M785" s="31"/>
      <c r="N785" s="32"/>
      <c r="O785" s="32">
        <v>0</v>
      </c>
      <c r="P785" s="32">
        <f t="shared" si="37"/>
        <v>0</v>
      </c>
      <c r="Q785" s="33"/>
      <c r="R785" s="34">
        <f t="shared" si="38"/>
        <v>15000</v>
      </c>
      <c r="S785" s="32"/>
      <c r="T785" s="32"/>
      <c r="U785" s="32"/>
      <c r="V785" s="32"/>
      <c r="W785" s="32"/>
      <c r="X785" s="32"/>
      <c r="Y785" s="32"/>
      <c r="Z785" s="54"/>
      <c r="AA785" s="32"/>
      <c r="AB785" s="32"/>
      <c r="AC785" s="44"/>
      <c r="AD785" s="32"/>
      <c r="AE785" s="32"/>
      <c r="AF785" s="32"/>
      <c r="AG785" s="32"/>
      <c r="AH785" s="32"/>
      <c r="AI785" s="32"/>
      <c r="AJ785" s="32"/>
      <c r="AK785" s="32"/>
      <c r="AL785" s="32"/>
      <c r="AM785" s="32"/>
      <c r="AN785" s="32"/>
      <c r="AO785" s="43"/>
      <c r="AP785" s="32"/>
      <c r="AQ785" s="32"/>
      <c r="AR785" s="32"/>
      <c r="AS785" s="32"/>
      <c r="AT785" s="32"/>
      <c r="AU785" s="32"/>
      <c r="AV785" s="32"/>
      <c r="AW785" s="32"/>
      <c r="AX785" s="32"/>
      <c r="AY785" s="32"/>
      <c r="AZ785" s="32">
        <v>15000</v>
      </c>
      <c r="BA785" s="32"/>
      <c r="BB785" s="32"/>
      <c r="BC785" s="32"/>
      <c r="BD785" s="32"/>
      <c r="BE785" s="157"/>
      <c r="BF785" s="40">
        <v>0</v>
      </c>
      <c r="BG785" s="40">
        <v>0</v>
      </c>
      <c r="BH785" s="40">
        <f t="shared" si="39"/>
        <v>0</v>
      </c>
      <c r="BI785" s="41"/>
      <c r="BJ785" s="315" t="s">
        <v>6326</v>
      </c>
      <c r="BK785" s="42"/>
    </row>
    <row r="786" spans="1:63" ht="82.5" customHeight="1">
      <c r="A786" s="295">
        <v>777</v>
      </c>
      <c r="B786" s="296" t="s">
        <v>2919</v>
      </c>
      <c r="C786" s="297" t="s">
        <v>2920</v>
      </c>
      <c r="D786" s="298" t="s">
        <v>2921</v>
      </c>
      <c r="E786" s="294"/>
      <c r="F786" s="296" t="s">
        <v>2922</v>
      </c>
      <c r="G786" s="299" t="s">
        <v>2923</v>
      </c>
      <c r="H786" s="300"/>
      <c r="I786" s="301" t="s">
        <v>84</v>
      </c>
      <c r="J786" s="301"/>
      <c r="K786" s="301"/>
      <c r="L786" s="302">
        <v>180</v>
      </c>
      <c r="M786" s="303"/>
      <c r="N786" s="304"/>
      <c r="O786" s="304">
        <v>0</v>
      </c>
      <c r="P786" s="304">
        <f t="shared" si="37"/>
        <v>0</v>
      </c>
      <c r="Q786" s="33"/>
      <c r="R786" s="34">
        <f t="shared" si="38"/>
        <v>700</v>
      </c>
      <c r="S786" s="32"/>
      <c r="T786" s="32"/>
      <c r="U786" s="32"/>
      <c r="V786" s="32"/>
      <c r="W786" s="32"/>
      <c r="X786" s="32"/>
      <c r="Y786" s="32"/>
      <c r="Z786" s="54"/>
      <c r="AA786" s="32"/>
      <c r="AB786" s="32"/>
      <c r="AC786" s="44"/>
      <c r="AD786" s="32"/>
      <c r="AE786" s="32"/>
      <c r="AF786" s="32"/>
      <c r="AG786" s="32"/>
      <c r="AH786" s="32"/>
      <c r="AI786" s="32"/>
      <c r="AJ786" s="32"/>
      <c r="AK786" s="32"/>
      <c r="AL786" s="32"/>
      <c r="AM786" s="32"/>
      <c r="AN786" s="32"/>
      <c r="AO786" s="43"/>
      <c r="AP786" s="74">
        <v>700</v>
      </c>
      <c r="AQ786" s="32"/>
      <c r="AR786" s="32"/>
      <c r="AS786" s="32"/>
      <c r="AT786" s="32"/>
      <c r="AU786" s="32"/>
      <c r="AV786" s="32"/>
      <c r="AW786" s="32"/>
      <c r="AX786" s="32"/>
      <c r="AY786" s="32"/>
      <c r="AZ786" s="32"/>
      <c r="BA786" s="32"/>
      <c r="BB786" s="32"/>
      <c r="BC786" s="32"/>
      <c r="BD786" s="32"/>
      <c r="BE786" s="157" t="s">
        <v>2730</v>
      </c>
      <c r="BF786" s="40">
        <v>0</v>
      </c>
      <c r="BG786" s="40">
        <v>269850</v>
      </c>
      <c r="BH786" s="40">
        <f t="shared" si="39"/>
        <v>188895000</v>
      </c>
      <c r="BI786" s="41"/>
      <c r="BJ786" s="315" t="s">
        <v>6326</v>
      </c>
      <c r="BK786" s="42"/>
    </row>
    <row r="787" spans="1:63" ht="49.5" customHeight="1">
      <c r="A787" s="28">
        <v>778</v>
      </c>
      <c r="B787" s="63" t="s">
        <v>6195</v>
      </c>
      <c r="C787" s="29" t="s">
        <v>2924</v>
      </c>
      <c r="D787" s="29"/>
      <c r="E787" s="29"/>
      <c r="F787" s="29" t="s">
        <v>2925</v>
      </c>
      <c r="G787" s="29"/>
      <c r="H787" s="30"/>
      <c r="I787" s="155" t="s">
        <v>416</v>
      </c>
      <c r="J787" s="155"/>
      <c r="K787" s="155"/>
      <c r="L787" s="31"/>
      <c r="M787" s="31"/>
      <c r="N787" s="32"/>
      <c r="O787" s="32">
        <v>0</v>
      </c>
      <c r="P787" s="32">
        <f t="shared" si="37"/>
        <v>0</v>
      </c>
      <c r="Q787" s="33"/>
      <c r="R787" s="34">
        <f t="shared" si="38"/>
        <v>100</v>
      </c>
      <c r="S787" s="32"/>
      <c r="T787" s="32"/>
      <c r="U787" s="32"/>
      <c r="V787" s="32"/>
      <c r="W787" s="32"/>
      <c r="X787" s="32"/>
      <c r="Y787" s="32"/>
      <c r="Z787" s="54"/>
      <c r="AA787" s="32"/>
      <c r="AB787" s="32"/>
      <c r="AC787" s="44"/>
      <c r="AD787" s="32"/>
      <c r="AE787" s="32"/>
      <c r="AF787" s="32"/>
      <c r="AG787" s="32"/>
      <c r="AH787" s="32"/>
      <c r="AI787" s="32"/>
      <c r="AJ787" s="32"/>
      <c r="AK787" s="32"/>
      <c r="AL787" s="32"/>
      <c r="AM787" s="32"/>
      <c r="AN787" s="32"/>
      <c r="AO787" s="43"/>
      <c r="AP787" s="32"/>
      <c r="AQ787" s="32"/>
      <c r="AR787" s="32"/>
      <c r="AS787" s="32"/>
      <c r="AT787" s="32"/>
      <c r="AU787" s="32"/>
      <c r="AV787" s="32"/>
      <c r="AW787" s="32"/>
      <c r="AX787" s="32">
        <v>100</v>
      </c>
      <c r="AY787" s="32"/>
      <c r="AZ787" s="32"/>
      <c r="BA787" s="32"/>
      <c r="BB787" s="32"/>
      <c r="BC787" s="32"/>
      <c r="BD787" s="32"/>
      <c r="BE787" s="157"/>
      <c r="BF787" s="40">
        <v>0</v>
      </c>
      <c r="BG787" s="40">
        <v>0</v>
      </c>
      <c r="BH787" s="40">
        <f t="shared" si="39"/>
        <v>0</v>
      </c>
      <c r="BI787" s="41"/>
      <c r="BJ787" s="315" t="s">
        <v>6039</v>
      </c>
      <c r="BK787" s="42"/>
    </row>
    <row r="788" spans="1:63" ht="82.5" customHeight="1">
      <c r="A788" s="295">
        <v>779</v>
      </c>
      <c r="B788" s="296" t="s">
        <v>2926</v>
      </c>
      <c r="C788" s="296" t="s">
        <v>2927</v>
      </c>
      <c r="D788" s="296"/>
      <c r="E788" s="296"/>
      <c r="F788" s="296" t="s">
        <v>2928</v>
      </c>
      <c r="G788" s="300"/>
      <c r="H788" s="28"/>
      <c r="I788" s="161" t="s">
        <v>84</v>
      </c>
      <c r="J788" s="161"/>
      <c r="K788" s="161"/>
      <c r="L788" s="31"/>
      <c r="M788" s="31"/>
      <c r="N788" s="32"/>
      <c r="O788" s="32">
        <v>0</v>
      </c>
      <c r="P788" s="32">
        <f t="shared" si="37"/>
        <v>0</v>
      </c>
      <c r="Q788" s="33">
        <v>54000</v>
      </c>
      <c r="R788" s="34">
        <f t="shared" si="38"/>
        <v>54000</v>
      </c>
      <c r="S788" s="32"/>
      <c r="T788" s="120">
        <v>54000</v>
      </c>
      <c r="U788" s="32"/>
      <c r="V788" s="32"/>
      <c r="W788" s="32"/>
      <c r="X788" s="32"/>
      <c r="Y788" s="32"/>
      <c r="Z788" s="54"/>
      <c r="AA788" s="32"/>
      <c r="AB788" s="32"/>
      <c r="AC788" s="44"/>
      <c r="AD788" s="32"/>
      <c r="AE788" s="32"/>
      <c r="AF788" s="32"/>
      <c r="AG788" s="32"/>
      <c r="AH788" s="32"/>
      <c r="AI788" s="32"/>
      <c r="AJ788" s="32"/>
      <c r="AK788" s="32"/>
      <c r="AL788" s="32"/>
      <c r="AM788" s="32"/>
      <c r="AN788" s="32"/>
      <c r="AO788" s="43"/>
      <c r="AP788" s="32"/>
      <c r="AQ788" s="32"/>
      <c r="AR788" s="32"/>
      <c r="AS788" s="32"/>
      <c r="AT788" s="32"/>
      <c r="AU788" s="32"/>
      <c r="AV788" s="32"/>
      <c r="AW788" s="32"/>
      <c r="AX788" s="32"/>
      <c r="AY788" s="32"/>
      <c r="AZ788" s="32"/>
      <c r="BA788" s="32"/>
      <c r="BB788" s="32"/>
      <c r="BC788" s="32"/>
      <c r="BD788" s="32"/>
      <c r="BE788" s="157"/>
      <c r="BF788" s="40">
        <v>0</v>
      </c>
      <c r="BG788" s="40">
        <v>1000</v>
      </c>
      <c r="BH788" s="40">
        <f t="shared" si="39"/>
        <v>54000000</v>
      </c>
      <c r="BI788" s="41"/>
      <c r="BJ788" s="315" t="s">
        <v>6337</v>
      </c>
      <c r="BK788" s="42"/>
    </row>
    <row r="789" spans="1:63" ht="82.5" customHeight="1">
      <c r="A789" s="28">
        <v>780</v>
      </c>
      <c r="B789" s="63" t="s">
        <v>6196</v>
      </c>
      <c r="C789" s="83" t="s">
        <v>2929</v>
      </c>
      <c r="D789" s="83"/>
      <c r="E789" s="29"/>
      <c r="F789" s="83" t="s">
        <v>2930</v>
      </c>
      <c r="G789" s="67" t="s">
        <v>2931</v>
      </c>
      <c r="H789" s="30"/>
      <c r="I789" s="28" t="s">
        <v>2250</v>
      </c>
      <c r="J789" s="28"/>
      <c r="K789" s="28"/>
      <c r="L789" s="31"/>
      <c r="M789" s="31"/>
      <c r="N789" s="32"/>
      <c r="O789" s="32">
        <v>0</v>
      </c>
      <c r="P789" s="32">
        <f t="shared" si="37"/>
        <v>0</v>
      </c>
      <c r="Q789" s="33"/>
      <c r="R789" s="34">
        <f t="shared" si="38"/>
        <v>200</v>
      </c>
      <c r="S789" s="32"/>
      <c r="T789" s="32"/>
      <c r="U789" s="32"/>
      <c r="V789" s="32"/>
      <c r="W789" s="32"/>
      <c r="X789" s="32"/>
      <c r="Y789" s="32"/>
      <c r="Z789" s="54"/>
      <c r="AA789" s="32"/>
      <c r="AB789" s="32"/>
      <c r="AC789" s="44"/>
      <c r="AD789" s="32"/>
      <c r="AE789" s="32"/>
      <c r="AF789" s="32"/>
      <c r="AG789" s="32"/>
      <c r="AH789" s="32"/>
      <c r="AI789" s="32"/>
      <c r="AJ789" s="32"/>
      <c r="AK789" s="32"/>
      <c r="AL789" s="32"/>
      <c r="AM789" s="32"/>
      <c r="AN789" s="32"/>
      <c r="AO789" s="43"/>
      <c r="AP789" s="32">
        <v>200</v>
      </c>
      <c r="AQ789" s="32"/>
      <c r="AR789" s="32"/>
      <c r="AS789" s="32"/>
      <c r="AT789" s="32"/>
      <c r="AU789" s="32"/>
      <c r="AV789" s="32"/>
      <c r="AW789" s="32"/>
      <c r="AX789" s="32"/>
      <c r="AY789" s="32"/>
      <c r="AZ789" s="32"/>
      <c r="BA789" s="32"/>
      <c r="BB789" s="32"/>
      <c r="BC789" s="32"/>
      <c r="BD789" s="32"/>
      <c r="BE789" s="157" t="s">
        <v>2932</v>
      </c>
      <c r="BF789" s="40">
        <v>0</v>
      </c>
      <c r="BG789" s="40">
        <v>2782500</v>
      </c>
      <c r="BH789" s="40">
        <f t="shared" si="39"/>
        <v>556500000</v>
      </c>
      <c r="BI789" s="41"/>
      <c r="BJ789" s="315" t="s">
        <v>6326</v>
      </c>
      <c r="BK789" s="42"/>
    </row>
    <row r="790" spans="1:63" ht="66" customHeight="1">
      <c r="A790" s="28">
        <v>781</v>
      </c>
      <c r="B790" s="63" t="s">
        <v>6197</v>
      </c>
      <c r="C790" s="83" t="s">
        <v>2933</v>
      </c>
      <c r="D790" s="83"/>
      <c r="E790" s="83" t="s">
        <v>2933</v>
      </c>
      <c r="F790" s="83" t="s">
        <v>2934</v>
      </c>
      <c r="G790" s="29"/>
      <c r="H790" s="30"/>
      <c r="I790" s="155" t="s">
        <v>84</v>
      </c>
      <c r="J790" s="155"/>
      <c r="K790" s="155"/>
      <c r="L790" s="31"/>
      <c r="M790" s="31"/>
      <c r="N790" s="32"/>
      <c r="O790" s="32">
        <v>3501</v>
      </c>
      <c r="P790" s="32">
        <f t="shared" si="37"/>
        <v>3501</v>
      </c>
      <c r="Q790" s="33"/>
      <c r="R790" s="34">
        <f t="shared" si="38"/>
        <v>2000</v>
      </c>
      <c r="S790" s="32"/>
      <c r="T790" s="32"/>
      <c r="U790" s="32"/>
      <c r="V790" s="32"/>
      <c r="W790" s="32"/>
      <c r="X790" s="32"/>
      <c r="Y790" s="32"/>
      <c r="Z790" s="54"/>
      <c r="AA790" s="32"/>
      <c r="AB790" s="32"/>
      <c r="AC790" s="44"/>
      <c r="AD790" s="32"/>
      <c r="AE790" s="32"/>
      <c r="AF790" s="32"/>
      <c r="AG790" s="32"/>
      <c r="AH790" s="32"/>
      <c r="AI790" s="32"/>
      <c r="AJ790" s="32"/>
      <c r="AK790" s="32"/>
      <c r="AL790" s="32"/>
      <c r="AM790" s="32"/>
      <c r="AN790" s="32"/>
      <c r="AO790" s="43"/>
      <c r="AP790" s="32">
        <v>2000</v>
      </c>
      <c r="AQ790" s="32"/>
      <c r="AR790" s="32"/>
      <c r="AS790" s="32"/>
      <c r="AT790" s="32"/>
      <c r="AU790" s="32"/>
      <c r="AV790" s="32"/>
      <c r="AW790" s="32"/>
      <c r="AX790" s="32"/>
      <c r="AY790" s="32"/>
      <c r="AZ790" s="32"/>
      <c r="BA790" s="32"/>
      <c r="BB790" s="32"/>
      <c r="BC790" s="32"/>
      <c r="BD790" s="32"/>
      <c r="BE790" s="157" t="s">
        <v>2730</v>
      </c>
      <c r="BF790" s="40">
        <v>0</v>
      </c>
      <c r="BG790" s="40">
        <v>4900</v>
      </c>
      <c r="BH790" s="40">
        <f t="shared" si="39"/>
        <v>9800000</v>
      </c>
      <c r="BI790" s="41"/>
      <c r="BJ790" s="315" t="s">
        <v>6326</v>
      </c>
      <c r="BK790" s="42"/>
    </row>
    <row r="791" spans="1:63" ht="396" customHeight="1">
      <c r="A791" s="28">
        <v>782</v>
      </c>
      <c r="B791" s="63" t="s">
        <v>6198</v>
      </c>
      <c r="C791" s="83" t="s">
        <v>2935</v>
      </c>
      <c r="D791" s="83"/>
      <c r="E791" s="29"/>
      <c r="F791" s="83" t="s">
        <v>2936</v>
      </c>
      <c r="G791" s="29"/>
      <c r="H791" s="30"/>
      <c r="I791" s="155" t="s">
        <v>2250</v>
      </c>
      <c r="J791" s="155"/>
      <c r="K791" s="155"/>
      <c r="L791" s="31"/>
      <c r="M791" s="31"/>
      <c r="N791" s="32"/>
      <c r="O791" s="32">
        <v>0</v>
      </c>
      <c r="P791" s="32">
        <f t="shared" si="37"/>
        <v>0</v>
      </c>
      <c r="Q791" s="33"/>
      <c r="R791" s="34">
        <f t="shared" si="38"/>
        <v>150</v>
      </c>
      <c r="S791" s="32"/>
      <c r="T791" s="32"/>
      <c r="U791" s="32"/>
      <c r="V791" s="32"/>
      <c r="W791" s="32"/>
      <c r="X791" s="32"/>
      <c r="Y791" s="32"/>
      <c r="Z791" s="54"/>
      <c r="AA791" s="32"/>
      <c r="AB791" s="32"/>
      <c r="AC791" s="44"/>
      <c r="AD791" s="32"/>
      <c r="AE791" s="32"/>
      <c r="AF791" s="32"/>
      <c r="AG791" s="32"/>
      <c r="AH791" s="32"/>
      <c r="AI791" s="32"/>
      <c r="AJ791" s="32"/>
      <c r="AK791" s="32"/>
      <c r="AL791" s="32"/>
      <c r="AM791" s="32"/>
      <c r="AN791" s="32"/>
      <c r="AO791" s="43"/>
      <c r="AP791" s="32">
        <v>150</v>
      </c>
      <c r="AQ791" s="32"/>
      <c r="AR791" s="32"/>
      <c r="AS791" s="32"/>
      <c r="AT791" s="32"/>
      <c r="AU791" s="32"/>
      <c r="AV791" s="32"/>
      <c r="AW791" s="32"/>
      <c r="AX791" s="32"/>
      <c r="AY791" s="32"/>
      <c r="AZ791" s="32"/>
      <c r="BA791" s="32"/>
      <c r="BB791" s="32"/>
      <c r="BC791" s="32"/>
      <c r="BD791" s="32"/>
      <c r="BE791" s="157" t="s">
        <v>2730</v>
      </c>
      <c r="BF791" s="40">
        <v>0</v>
      </c>
      <c r="BG791" s="40">
        <v>2500000</v>
      </c>
      <c r="BH791" s="40">
        <f t="shared" si="39"/>
        <v>375000000</v>
      </c>
      <c r="BI791" s="41"/>
      <c r="BJ791" s="315" t="s">
        <v>6326</v>
      </c>
      <c r="BK791" s="42"/>
    </row>
    <row r="792" spans="1:63" ht="16.5" customHeight="1">
      <c r="A792" s="28">
        <v>783</v>
      </c>
      <c r="B792" s="63" t="s">
        <v>6199</v>
      </c>
      <c r="C792" s="29" t="s">
        <v>2937</v>
      </c>
      <c r="D792" s="29"/>
      <c r="E792" s="29"/>
      <c r="F792" s="29" t="s">
        <v>2938</v>
      </c>
      <c r="G792" s="29"/>
      <c r="H792" s="30"/>
      <c r="I792" s="155" t="s">
        <v>2296</v>
      </c>
      <c r="J792" s="155"/>
      <c r="K792" s="155"/>
      <c r="L792" s="31"/>
      <c r="M792" s="31"/>
      <c r="N792" s="32"/>
      <c r="O792" s="32">
        <v>0</v>
      </c>
      <c r="P792" s="32">
        <f t="shared" si="37"/>
        <v>0</v>
      </c>
      <c r="Q792" s="33"/>
      <c r="R792" s="34">
        <f t="shared" si="38"/>
        <v>400</v>
      </c>
      <c r="S792" s="32"/>
      <c r="T792" s="32"/>
      <c r="U792" s="32"/>
      <c r="V792" s="32"/>
      <c r="W792" s="32"/>
      <c r="X792" s="32"/>
      <c r="Y792" s="32"/>
      <c r="Z792" s="54"/>
      <c r="AA792" s="32"/>
      <c r="AB792" s="32"/>
      <c r="AC792" s="44"/>
      <c r="AD792" s="32"/>
      <c r="AE792" s="32"/>
      <c r="AF792" s="32"/>
      <c r="AG792" s="32"/>
      <c r="AH792" s="32"/>
      <c r="AI792" s="32"/>
      <c r="AJ792" s="32"/>
      <c r="AK792" s="32"/>
      <c r="AL792" s="32"/>
      <c r="AM792" s="32"/>
      <c r="AN792" s="32">
        <v>400</v>
      </c>
      <c r="AO792" s="43"/>
      <c r="AP792" s="32"/>
      <c r="AQ792" s="32"/>
      <c r="AR792" s="32"/>
      <c r="AS792" s="32"/>
      <c r="AT792" s="32"/>
      <c r="AU792" s="32"/>
      <c r="AV792" s="32"/>
      <c r="AW792" s="32"/>
      <c r="AX792" s="32"/>
      <c r="AY792" s="32"/>
      <c r="AZ792" s="32"/>
      <c r="BA792" s="32"/>
      <c r="BB792" s="32"/>
      <c r="BC792" s="32"/>
      <c r="BD792" s="32"/>
      <c r="BE792" s="157"/>
      <c r="BF792" s="40">
        <v>0</v>
      </c>
      <c r="BG792" s="40">
        <v>0</v>
      </c>
      <c r="BH792" s="40">
        <f t="shared" si="39"/>
        <v>0</v>
      </c>
      <c r="BI792" s="41"/>
      <c r="BJ792" s="315" t="s">
        <v>6326</v>
      </c>
      <c r="BK792" s="42"/>
    </row>
    <row r="793" spans="1:63" ht="33" customHeight="1">
      <c r="A793" s="28">
        <v>784</v>
      </c>
      <c r="B793" s="63" t="s">
        <v>6200</v>
      </c>
      <c r="C793" s="83" t="s">
        <v>2939</v>
      </c>
      <c r="D793" s="83"/>
      <c r="E793" s="29"/>
      <c r="F793" s="41"/>
      <c r="G793" s="29"/>
      <c r="H793" s="30"/>
      <c r="I793" s="28"/>
      <c r="J793" s="28"/>
      <c r="K793" s="28"/>
      <c r="L793" s="31"/>
      <c r="M793" s="31"/>
      <c r="N793" s="32"/>
      <c r="O793" s="32">
        <v>0</v>
      </c>
      <c r="P793" s="32">
        <f t="shared" si="37"/>
        <v>0</v>
      </c>
      <c r="Q793" s="33"/>
      <c r="R793" s="34">
        <f t="shared" si="38"/>
        <v>0</v>
      </c>
      <c r="S793" s="32"/>
      <c r="T793" s="32"/>
      <c r="U793" s="32"/>
      <c r="V793" s="32"/>
      <c r="W793" s="32"/>
      <c r="X793" s="32"/>
      <c r="Y793" s="32"/>
      <c r="Z793" s="54"/>
      <c r="AA793" s="32"/>
      <c r="AB793" s="32"/>
      <c r="AC793" s="44"/>
      <c r="AD793" s="32"/>
      <c r="AE793" s="32"/>
      <c r="AF793" s="32"/>
      <c r="AG793" s="32"/>
      <c r="AH793" s="32"/>
      <c r="AI793" s="32"/>
      <c r="AJ793" s="32"/>
      <c r="AK793" s="32"/>
      <c r="AL793" s="32"/>
      <c r="AM793" s="32"/>
      <c r="AN793" s="32"/>
      <c r="AO793" s="43"/>
      <c r="AP793" s="32"/>
      <c r="AQ793" s="41"/>
      <c r="AR793" s="32"/>
      <c r="AS793" s="32"/>
      <c r="AT793" s="32"/>
      <c r="AU793" s="32"/>
      <c r="AV793" s="32"/>
      <c r="AW793" s="32"/>
      <c r="AX793" s="32"/>
      <c r="AY793" s="32"/>
      <c r="AZ793" s="32"/>
      <c r="BA793" s="32"/>
      <c r="BB793" s="32"/>
      <c r="BC793" s="32"/>
      <c r="BD793" s="32"/>
      <c r="BE793" s="157"/>
      <c r="BF793" s="40">
        <v>0</v>
      </c>
      <c r="BG793" s="40">
        <v>0</v>
      </c>
      <c r="BH793" s="40">
        <f t="shared" si="39"/>
        <v>0</v>
      </c>
      <c r="BI793" s="41"/>
      <c r="BJ793" s="42"/>
      <c r="BK793" s="42"/>
    </row>
    <row r="794" spans="1:63" ht="99" customHeight="1">
      <c r="A794" s="28">
        <v>785</v>
      </c>
      <c r="B794" s="63" t="s">
        <v>6201</v>
      </c>
      <c r="C794" s="29" t="s">
        <v>2940</v>
      </c>
      <c r="D794" s="29"/>
      <c r="E794" s="29"/>
      <c r="F794" s="83" t="s">
        <v>2941</v>
      </c>
      <c r="G794" s="29"/>
      <c r="H794" s="30"/>
      <c r="I794" s="28" t="s">
        <v>84</v>
      </c>
      <c r="J794" s="28"/>
      <c r="K794" s="28"/>
      <c r="L794" s="31"/>
      <c r="M794" s="31"/>
      <c r="N794" s="32"/>
      <c r="O794" s="32">
        <v>0</v>
      </c>
      <c r="P794" s="32">
        <f t="shared" si="37"/>
        <v>0</v>
      </c>
      <c r="Q794" s="33"/>
      <c r="R794" s="34">
        <f t="shared" si="38"/>
        <v>50</v>
      </c>
      <c r="S794" s="32"/>
      <c r="T794" s="32"/>
      <c r="U794" s="32"/>
      <c r="V794" s="32"/>
      <c r="W794" s="32"/>
      <c r="X794" s="32"/>
      <c r="Y794" s="32"/>
      <c r="Z794" s="43"/>
      <c r="AA794" s="32"/>
      <c r="AB794" s="32"/>
      <c r="AC794" s="44"/>
      <c r="AD794" s="32"/>
      <c r="AE794" s="32"/>
      <c r="AF794" s="32"/>
      <c r="AG794" s="32"/>
      <c r="AH794" s="32"/>
      <c r="AI794" s="32"/>
      <c r="AJ794" s="32"/>
      <c r="AK794" s="32"/>
      <c r="AL794" s="32"/>
      <c r="AM794" s="32"/>
      <c r="AN794" s="32"/>
      <c r="AO794" s="43"/>
      <c r="AP794" s="32"/>
      <c r="AQ794" s="32"/>
      <c r="AR794" s="32"/>
      <c r="AS794" s="32">
        <v>50</v>
      </c>
      <c r="AT794" s="32"/>
      <c r="AU794" s="32"/>
      <c r="AV794" s="32"/>
      <c r="AW794" s="32"/>
      <c r="AX794" s="32"/>
      <c r="AY794" s="32"/>
      <c r="AZ794" s="32"/>
      <c r="BA794" s="32"/>
      <c r="BB794" s="32"/>
      <c r="BC794" s="32"/>
      <c r="BD794" s="32"/>
      <c r="BE794" s="157" t="s">
        <v>2730</v>
      </c>
      <c r="BF794" s="40">
        <v>0</v>
      </c>
      <c r="BG794" s="40">
        <v>0</v>
      </c>
      <c r="BH794" s="40">
        <f t="shared" si="39"/>
        <v>0</v>
      </c>
      <c r="BI794" s="41"/>
      <c r="BJ794" s="315" t="s">
        <v>6326</v>
      </c>
      <c r="BK794" s="42"/>
    </row>
    <row r="795" spans="1:63" ht="297" customHeight="1">
      <c r="A795" s="28">
        <v>786</v>
      </c>
      <c r="B795" s="63" t="s">
        <v>6202</v>
      </c>
      <c r="C795" s="83" t="s">
        <v>2942</v>
      </c>
      <c r="D795" s="162" t="s">
        <v>2943</v>
      </c>
      <c r="E795" s="83" t="s">
        <v>2944</v>
      </c>
      <c r="F795" s="83" t="s">
        <v>2945</v>
      </c>
      <c r="G795" s="29"/>
      <c r="H795" s="30"/>
      <c r="I795" s="28" t="s">
        <v>84</v>
      </c>
      <c r="J795" s="28"/>
      <c r="K795" s="28"/>
      <c r="L795" s="31"/>
      <c r="M795" s="31"/>
      <c r="N795" s="32"/>
      <c r="O795" s="32">
        <v>0</v>
      </c>
      <c r="P795" s="32">
        <f t="shared" si="37"/>
        <v>0</v>
      </c>
      <c r="Q795" s="33"/>
      <c r="R795" s="34">
        <f t="shared" si="38"/>
        <v>500</v>
      </c>
      <c r="S795" s="32"/>
      <c r="T795" s="32"/>
      <c r="U795" s="32"/>
      <c r="V795" s="32"/>
      <c r="W795" s="32"/>
      <c r="X795" s="32"/>
      <c r="Y795" s="32"/>
      <c r="Z795" s="43"/>
      <c r="AA795" s="32"/>
      <c r="AB795" s="32"/>
      <c r="AC795" s="44"/>
      <c r="AD795" s="32">
        <v>500</v>
      </c>
      <c r="AE795" s="32"/>
      <c r="AF795" s="32"/>
      <c r="AG795" s="32"/>
      <c r="AH795" s="32"/>
      <c r="AI795" s="32"/>
      <c r="AJ795" s="32"/>
      <c r="AK795" s="32"/>
      <c r="AL795" s="32"/>
      <c r="AM795" s="32"/>
      <c r="AN795" s="32"/>
      <c r="AO795" s="43"/>
      <c r="AP795" s="32"/>
      <c r="AQ795" s="32"/>
      <c r="AR795" s="32"/>
      <c r="AS795" s="32"/>
      <c r="AT795" s="32"/>
      <c r="AU795" s="32"/>
      <c r="AV795" s="32"/>
      <c r="AW795" s="32"/>
      <c r="AX795" s="32"/>
      <c r="AY795" s="32"/>
      <c r="AZ795" s="32"/>
      <c r="BA795" s="32"/>
      <c r="BB795" s="32"/>
      <c r="BC795" s="32"/>
      <c r="BD795" s="32"/>
      <c r="BE795" s="157" t="s">
        <v>2730</v>
      </c>
      <c r="BF795" s="40">
        <v>0</v>
      </c>
      <c r="BG795" s="40">
        <v>0</v>
      </c>
      <c r="BH795" s="40">
        <f t="shared" si="39"/>
        <v>0</v>
      </c>
      <c r="BI795" s="41"/>
      <c r="BJ795" s="315" t="s">
        <v>6326</v>
      </c>
      <c r="BK795" s="42"/>
    </row>
    <row r="796" spans="1:63" ht="264" customHeight="1">
      <c r="A796" s="28">
        <v>787</v>
      </c>
      <c r="B796" s="63" t="s">
        <v>6203</v>
      </c>
      <c r="C796" s="296" t="s">
        <v>2946</v>
      </c>
      <c r="D796" s="162" t="s">
        <v>2942</v>
      </c>
      <c r="E796" s="83" t="s">
        <v>2947</v>
      </c>
      <c r="F796" s="83" t="s">
        <v>2948</v>
      </c>
      <c r="G796" s="29"/>
      <c r="H796" s="30"/>
      <c r="I796" s="28" t="s">
        <v>84</v>
      </c>
      <c r="J796" s="28"/>
      <c r="K796" s="28"/>
      <c r="L796" s="31"/>
      <c r="M796" s="31"/>
      <c r="N796" s="32"/>
      <c r="O796" s="32">
        <v>0</v>
      </c>
      <c r="P796" s="32">
        <f t="shared" si="37"/>
        <v>0</v>
      </c>
      <c r="Q796" s="33"/>
      <c r="R796" s="34">
        <f t="shared" si="38"/>
        <v>1000</v>
      </c>
      <c r="S796" s="32"/>
      <c r="T796" s="32"/>
      <c r="U796" s="32"/>
      <c r="V796" s="32"/>
      <c r="W796" s="32"/>
      <c r="X796" s="32"/>
      <c r="Y796" s="32"/>
      <c r="Z796" s="43"/>
      <c r="AA796" s="32"/>
      <c r="AB796" s="32"/>
      <c r="AC796" s="44"/>
      <c r="AD796" s="32">
        <v>1000</v>
      </c>
      <c r="AE796" s="32"/>
      <c r="AF796" s="32"/>
      <c r="AG796" s="32"/>
      <c r="AH796" s="32"/>
      <c r="AI796" s="32"/>
      <c r="AJ796" s="32"/>
      <c r="AK796" s="32"/>
      <c r="AL796" s="32"/>
      <c r="AM796" s="32"/>
      <c r="AN796" s="32"/>
      <c r="AO796" s="43"/>
      <c r="AP796" s="32"/>
      <c r="AQ796" s="32"/>
      <c r="AR796" s="32"/>
      <c r="AS796" s="32"/>
      <c r="AT796" s="32"/>
      <c r="AU796" s="32"/>
      <c r="AV796" s="32"/>
      <c r="AW796" s="32"/>
      <c r="AX796" s="32"/>
      <c r="AY796" s="32"/>
      <c r="AZ796" s="32"/>
      <c r="BA796" s="32"/>
      <c r="BB796" s="32"/>
      <c r="BC796" s="32"/>
      <c r="BD796" s="32"/>
      <c r="BE796" s="157" t="s">
        <v>2730</v>
      </c>
      <c r="BF796" s="40">
        <v>0</v>
      </c>
      <c r="BG796" s="40">
        <v>0</v>
      </c>
      <c r="BH796" s="40">
        <f t="shared" si="39"/>
        <v>0</v>
      </c>
      <c r="BI796" s="41"/>
      <c r="BJ796" s="315" t="s">
        <v>6326</v>
      </c>
      <c r="BK796" s="42"/>
    </row>
    <row r="797" spans="1:63" ht="49.5" customHeight="1">
      <c r="A797" s="28">
        <v>788</v>
      </c>
      <c r="B797" s="63" t="s">
        <v>6204</v>
      </c>
      <c r="C797" s="83" t="s">
        <v>2949</v>
      </c>
      <c r="D797" s="83"/>
      <c r="E797" s="83"/>
      <c r="F797" s="83" t="s">
        <v>2950</v>
      </c>
      <c r="G797" s="29"/>
      <c r="H797" s="30"/>
      <c r="I797" s="28" t="s">
        <v>1337</v>
      </c>
      <c r="J797" s="28"/>
      <c r="K797" s="28"/>
      <c r="L797" s="31"/>
      <c r="M797" s="31"/>
      <c r="N797" s="32"/>
      <c r="O797" s="32">
        <v>0</v>
      </c>
      <c r="P797" s="32">
        <f t="shared" si="37"/>
        <v>0</v>
      </c>
      <c r="Q797" s="33"/>
      <c r="R797" s="34">
        <f t="shared" si="38"/>
        <v>80000</v>
      </c>
      <c r="S797" s="32"/>
      <c r="T797" s="32"/>
      <c r="U797" s="32"/>
      <c r="V797" s="32"/>
      <c r="W797" s="32"/>
      <c r="X797" s="32"/>
      <c r="Y797" s="32"/>
      <c r="Z797" s="43"/>
      <c r="AA797" s="32"/>
      <c r="AB797" s="32"/>
      <c r="AC797" s="44"/>
      <c r="AD797" s="32"/>
      <c r="AE797" s="32"/>
      <c r="AF797" s="32"/>
      <c r="AG797" s="32"/>
      <c r="AH797" s="32"/>
      <c r="AI797" s="32">
        <v>80000</v>
      </c>
      <c r="AJ797" s="32"/>
      <c r="AK797" s="32"/>
      <c r="AL797" s="32"/>
      <c r="AM797" s="32"/>
      <c r="AN797" s="32"/>
      <c r="AO797" s="43"/>
      <c r="AP797" s="32"/>
      <c r="AQ797" s="32"/>
      <c r="AR797" s="32"/>
      <c r="AS797" s="32"/>
      <c r="AT797" s="32"/>
      <c r="AU797" s="32"/>
      <c r="AV797" s="32"/>
      <c r="AW797" s="32"/>
      <c r="AX797" s="32"/>
      <c r="AY797" s="32"/>
      <c r="AZ797" s="32"/>
      <c r="BA797" s="32"/>
      <c r="BB797" s="32"/>
      <c r="BC797" s="32"/>
      <c r="BD797" s="32"/>
      <c r="BE797" s="157" t="s">
        <v>2730</v>
      </c>
      <c r="BF797" s="40">
        <v>0</v>
      </c>
      <c r="BG797" s="40">
        <v>651</v>
      </c>
      <c r="BH797" s="40">
        <f t="shared" si="39"/>
        <v>52080000</v>
      </c>
      <c r="BI797" s="41"/>
      <c r="BJ797" s="42" t="s">
        <v>6039</v>
      </c>
      <c r="BK797" s="42"/>
    </row>
    <row r="798" spans="1:63" ht="115.5" customHeight="1">
      <c r="A798" s="28">
        <v>789</v>
      </c>
      <c r="B798" s="63" t="s">
        <v>6205</v>
      </c>
      <c r="C798" s="83" t="s">
        <v>2951</v>
      </c>
      <c r="D798" s="83"/>
      <c r="E798" s="83"/>
      <c r="F798" s="83" t="s">
        <v>2952</v>
      </c>
      <c r="G798" s="29"/>
      <c r="H798" s="30"/>
      <c r="I798" s="28" t="s">
        <v>84</v>
      </c>
      <c r="J798" s="28"/>
      <c r="K798" s="28"/>
      <c r="L798" s="31">
        <v>0</v>
      </c>
      <c r="M798" s="31">
        <v>0</v>
      </c>
      <c r="N798" s="32"/>
      <c r="O798" s="32">
        <v>0</v>
      </c>
      <c r="P798" s="32">
        <f t="shared" si="37"/>
        <v>0</v>
      </c>
      <c r="Q798" s="33"/>
      <c r="R798" s="34">
        <f t="shared" si="38"/>
        <v>50</v>
      </c>
      <c r="S798" s="32"/>
      <c r="T798" s="32"/>
      <c r="U798" s="32"/>
      <c r="V798" s="32"/>
      <c r="W798" s="32"/>
      <c r="X798" s="32"/>
      <c r="Y798" s="32"/>
      <c r="Z798" s="43"/>
      <c r="AA798" s="32"/>
      <c r="AB798" s="32"/>
      <c r="AC798" s="44"/>
      <c r="AD798" s="32"/>
      <c r="AE798" s="32"/>
      <c r="AF798" s="32"/>
      <c r="AG798" s="32"/>
      <c r="AH798" s="32"/>
      <c r="AI798" s="32">
        <v>50</v>
      </c>
      <c r="AJ798" s="32"/>
      <c r="AK798" s="32"/>
      <c r="AL798" s="32"/>
      <c r="AM798" s="32"/>
      <c r="AN798" s="32"/>
      <c r="AO798" s="43"/>
      <c r="AP798" s="32"/>
      <c r="AQ798" s="32"/>
      <c r="AR798" s="32"/>
      <c r="AS798" s="32"/>
      <c r="AT798" s="32"/>
      <c r="AU798" s="32"/>
      <c r="AV798" s="32"/>
      <c r="AW798" s="32"/>
      <c r="AX798" s="32"/>
      <c r="AY798" s="32"/>
      <c r="AZ798" s="32"/>
      <c r="BA798" s="32"/>
      <c r="BB798" s="32"/>
      <c r="BC798" s="32"/>
      <c r="BD798" s="32"/>
      <c r="BE798" s="157" t="s">
        <v>2730</v>
      </c>
      <c r="BF798" s="40">
        <v>0</v>
      </c>
      <c r="BG798" s="40">
        <v>0</v>
      </c>
      <c r="BH798" s="40">
        <f t="shared" si="39"/>
        <v>0</v>
      </c>
      <c r="BI798" s="41"/>
      <c r="BJ798" s="42" t="s">
        <v>6039</v>
      </c>
      <c r="BK798" s="42"/>
    </row>
    <row r="799" spans="1:63" ht="82.5" customHeight="1">
      <c r="A799" s="28">
        <v>790</v>
      </c>
      <c r="B799" s="63" t="s">
        <v>6206</v>
      </c>
      <c r="C799" s="294" t="s">
        <v>2953</v>
      </c>
      <c r="D799" s="29"/>
      <c r="E799" s="29"/>
      <c r="F799" s="29" t="s">
        <v>2954</v>
      </c>
      <c r="G799" s="29"/>
      <c r="H799" s="30"/>
      <c r="I799" s="28" t="s">
        <v>1337</v>
      </c>
      <c r="J799" s="28"/>
      <c r="K799" s="28"/>
      <c r="L799" s="31">
        <v>0</v>
      </c>
      <c r="M799" s="31">
        <v>0</v>
      </c>
      <c r="N799" s="32">
        <v>0</v>
      </c>
      <c r="O799" s="32">
        <v>0</v>
      </c>
      <c r="P799" s="32">
        <f t="shared" si="37"/>
        <v>0</v>
      </c>
      <c r="Q799" s="33"/>
      <c r="R799" s="34">
        <f t="shared" si="38"/>
        <v>200000</v>
      </c>
      <c r="S799" s="32"/>
      <c r="T799" s="32"/>
      <c r="U799" s="32"/>
      <c r="V799" s="32"/>
      <c r="W799" s="32"/>
      <c r="X799" s="32"/>
      <c r="Y799" s="32"/>
      <c r="Z799" s="43"/>
      <c r="AA799" s="32"/>
      <c r="AB799" s="32"/>
      <c r="AC799" s="44"/>
      <c r="AD799" s="32"/>
      <c r="AE799" s="32"/>
      <c r="AF799" s="32"/>
      <c r="AG799" s="32"/>
      <c r="AH799" s="32"/>
      <c r="AI799" s="32">
        <v>200000</v>
      </c>
      <c r="AJ799" s="32"/>
      <c r="AK799" s="32"/>
      <c r="AL799" s="32"/>
      <c r="AM799" s="32"/>
      <c r="AN799" s="32"/>
      <c r="AO799" s="45"/>
      <c r="AP799" s="32"/>
      <c r="AQ799" s="32"/>
      <c r="AR799" s="32"/>
      <c r="AS799" s="32"/>
      <c r="AT799" s="32"/>
      <c r="AU799" s="32"/>
      <c r="AV799" s="32"/>
      <c r="AW799" s="32"/>
      <c r="AX799" s="32"/>
      <c r="AY799" s="32"/>
      <c r="AZ799" s="32"/>
      <c r="BA799" s="32"/>
      <c r="BB799" s="32"/>
      <c r="BC799" s="32"/>
      <c r="BD799" s="32"/>
      <c r="BE799" s="157" t="s">
        <v>2932</v>
      </c>
      <c r="BF799" s="40">
        <v>0</v>
      </c>
      <c r="BG799" s="40">
        <v>0</v>
      </c>
      <c r="BH799" s="40">
        <f t="shared" si="39"/>
        <v>0</v>
      </c>
      <c r="BI799" s="41"/>
      <c r="BJ799" s="42" t="s">
        <v>6039</v>
      </c>
      <c r="BK799" s="42"/>
    </row>
    <row r="800" spans="1:63" ht="285.75" customHeight="1">
      <c r="A800" s="28">
        <v>791</v>
      </c>
      <c r="B800" s="63" t="s">
        <v>6207</v>
      </c>
      <c r="C800" s="89" t="s">
        <v>2955</v>
      </c>
      <c r="D800" s="163" t="s">
        <v>2956</v>
      </c>
      <c r="E800" s="164" t="s">
        <v>2957</v>
      </c>
      <c r="F800" s="165" t="s">
        <v>2958</v>
      </c>
      <c r="G800" s="166" t="s">
        <v>2959</v>
      </c>
      <c r="H800" s="167" t="s">
        <v>2960</v>
      </c>
      <c r="I800" s="164" t="s">
        <v>2961</v>
      </c>
      <c r="J800" s="164"/>
      <c r="K800" s="164"/>
      <c r="L800" s="31"/>
      <c r="M800" s="31"/>
      <c r="N800" s="32"/>
      <c r="O800" s="32"/>
      <c r="P800" s="32"/>
      <c r="Q800" s="33"/>
      <c r="R800" s="34">
        <f t="shared" si="38"/>
        <v>50</v>
      </c>
      <c r="S800" s="32"/>
      <c r="T800" s="32"/>
      <c r="U800" s="32"/>
      <c r="V800" s="32"/>
      <c r="W800" s="32"/>
      <c r="X800" s="32"/>
      <c r="Y800" s="32"/>
      <c r="Z800" s="43"/>
      <c r="AA800" s="32"/>
      <c r="AB800" s="32"/>
      <c r="AC800" s="48">
        <v>50</v>
      </c>
      <c r="AD800" s="32"/>
      <c r="AE800" s="32"/>
      <c r="AF800" s="32"/>
      <c r="AG800" s="32"/>
      <c r="AH800" s="32"/>
      <c r="AI800" s="32"/>
      <c r="AJ800" s="32"/>
      <c r="AK800" s="32"/>
      <c r="AL800" s="32"/>
      <c r="AM800" s="32"/>
      <c r="AN800" s="32"/>
      <c r="AO800" s="45"/>
      <c r="AP800" s="32"/>
      <c r="AQ800" s="32"/>
      <c r="AR800" s="32"/>
      <c r="AS800" s="32"/>
      <c r="AT800" s="32"/>
      <c r="AU800" s="32"/>
      <c r="AV800" s="32"/>
      <c r="AW800" s="32"/>
      <c r="AX800" s="32"/>
      <c r="AY800" s="32"/>
      <c r="AZ800" s="32"/>
      <c r="BA800" s="32"/>
      <c r="BB800" s="32"/>
      <c r="BC800" s="32"/>
      <c r="BD800" s="32"/>
      <c r="BE800" s="157"/>
      <c r="BF800" s="40">
        <v>0</v>
      </c>
      <c r="BG800" s="40">
        <v>0</v>
      </c>
      <c r="BH800" s="40">
        <f t="shared" si="39"/>
        <v>0</v>
      </c>
      <c r="BI800" s="41"/>
      <c r="BJ800" s="315" t="s">
        <v>6326</v>
      </c>
      <c r="BK800" s="42"/>
    </row>
    <row r="801" spans="1:63" ht="280.5" customHeight="1">
      <c r="A801" s="28">
        <v>792</v>
      </c>
      <c r="B801" s="63" t="s">
        <v>6208</v>
      </c>
      <c r="C801" s="83" t="s">
        <v>2962</v>
      </c>
      <c r="D801" s="168" t="s">
        <v>2963</v>
      </c>
      <c r="E801" s="89" t="s">
        <v>2964</v>
      </c>
      <c r="F801" s="165" t="s">
        <v>2965</v>
      </c>
      <c r="G801" s="166" t="s">
        <v>2966</v>
      </c>
      <c r="H801" s="167" t="s">
        <v>2960</v>
      </c>
      <c r="I801" s="164" t="s">
        <v>2961</v>
      </c>
      <c r="J801" s="164"/>
      <c r="K801" s="164"/>
      <c r="L801" s="31"/>
      <c r="M801" s="31"/>
      <c r="N801" s="32"/>
      <c r="O801" s="32"/>
      <c r="P801" s="32"/>
      <c r="Q801" s="33"/>
      <c r="R801" s="34">
        <f t="shared" si="38"/>
        <v>30</v>
      </c>
      <c r="S801" s="32"/>
      <c r="T801" s="32"/>
      <c r="U801" s="32"/>
      <c r="V801" s="32"/>
      <c r="W801" s="32"/>
      <c r="X801" s="32"/>
      <c r="Y801" s="32"/>
      <c r="Z801" s="43"/>
      <c r="AA801" s="32"/>
      <c r="AB801" s="32"/>
      <c r="AC801" s="48">
        <v>30</v>
      </c>
      <c r="AD801" s="32"/>
      <c r="AE801" s="32"/>
      <c r="AF801" s="32"/>
      <c r="AG801" s="32"/>
      <c r="AH801" s="32"/>
      <c r="AI801" s="32"/>
      <c r="AJ801" s="32"/>
      <c r="AK801" s="32"/>
      <c r="AL801" s="32"/>
      <c r="AM801" s="32"/>
      <c r="AN801" s="32"/>
      <c r="AO801" s="45"/>
      <c r="AP801" s="32"/>
      <c r="AQ801" s="32"/>
      <c r="AR801" s="32"/>
      <c r="AS801" s="32"/>
      <c r="AT801" s="32"/>
      <c r="AU801" s="32"/>
      <c r="AV801" s="32"/>
      <c r="AW801" s="32"/>
      <c r="AX801" s="32"/>
      <c r="AY801" s="32"/>
      <c r="AZ801" s="32"/>
      <c r="BA801" s="32"/>
      <c r="BB801" s="32"/>
      <c r="BC801" s="32"/>
      <c r="BD801" s="32"/>
      <c r="BE801" s="157"/>
      <c r="BF801" s="40">
        <v>0</v>
      </c>
      <c r="BG801" s="40">
        <v>0</v>
      </c>
      <c r="BH801" s="40">
        <f t="shared" si="39"/>
        <v>0</v>
      </c>
      <c r="BI801" s="41"/>
      <c r="BJ801" s="315" t="s">
        <v>6326</v>
      </c>
      <c r="BK801" s="42"/>
    </row>
    <row r="802" spans="1:63" ht="249.75" customHeight="1">
      <c r="A802" s="28">
        <v>793</v>
      </c>
      <c r="B802" s="63" t="s">
        <v>6209</v>
      </c>
      <c r="C802" s="83"/>
      <c r="D802" s="83" t="s">
        <v>2967</v>
      </c>
      <c r="E802" s="164" t="s">
        <v>2968</v>
      </c>
      <c r="F802" s="164" t="s">
        <v>2969</v>
      </c>
      <c r="G802" s="166" t="s">
        <v>2970</v>
      </c>
      <c r="H802" s="167" t="s">
        <v>2971</v>
      </c>
      <c r="I802" s="164" t="s">
        <v>2961</v>
      </c>
      <c r="J802" s="164"/>
      <c r="K802" s="164"/>
      <c r="L802" s="31"/>
      <c r="M802" s="31"/>
      <c r="N802" s="32"/>
      <c r="O802" s="32"/>
      <c r="P802" s="32"/>
      <c r="Q802" s="33"/>
      <c r="R802" s="34">
        <f t="shared" si="38"/>
        <v>30</v>
      </c>
      <c r="S802" s="32"/>
      <c r="T802" s="32"/>
      <c r="U802" s="32"/>
      <c r="V802" s="32"/>
      <c r="W802" s="32"/>
      <c r="X802" s="32"/>
      <c r="Y802" s="32"/>
      <c r="Z802" s="43"/>
      <c r="AA802" s="32"/>
      <c r="AB802" s="32"/>
      <c r="AC802" s="48">
        <v>30</v>
      </c>
      <c r="AD802" s="32"/>
      <c r="AE802" s="32"/>
      <c r="AF802" s="32"/>
      <c r="AG802" s="32"/>
      <c r="AH802" s="32"/>
      <c r="AI802" s="32"/>
      <c r="AJ802" s="32"/>
      <c r="AK802" s="32"/>
      <c r="AL802" s="32"/>
      <c r="AM802" s="32"/>
      <c r="AN802" s="32"/>
      <c r="AO802" s="45"/>
      <c r="AP802" s="32"/>
      <c r="AQ802" s="32"/>
      <c r="AR802" s="32"/>
      <c r="AS802" s="32"/>
      <c r="AT802" s="32"/>
      <c r="AU802" s="32"/>
      <c r="AV802" s="32"/>
      <c r="AW802" s="32"/>
      <c r="AX802" s="32"/>
      <c r="AY802" s="32"/>
      <c r="AZ802" s="32"/>
      <c r="BA802" s="32"/>
      <c r="BB802" s="32"/>
      <c r="BC802" s="32"/>
      <c r="BD802" s="32"/>
      <c r="BE802" s="157"/>
      <c r="BF802" s="40">
        <v>0</v>
      </c>
      <c r="BG802" s="40">
        <v>0</v>
      </c>
      <c r="BH802" s="40">
        <f t="shared" si="39"/>
        <v>0</v>
      </c>
      <c r="BI802" s="41"/>
      <c r="BJ802" s="315" t="s">
        <v>6326</v>
      </c>
      <c r="BK802" s="42"/>
    </row>
    <row r="803" spans="1:63" ht="318" customHeight="1">
      <c r="A803" s="28">
        <v>794</v>
      </c>
      <c r="B803" s="63" t="s">
        <v>6210</v>
      </c>
      <c r="C803" s="83"/>
      <c r="D803" s="169" t="s">
        <v>2972</v>
      </c>
      <c r="E803" s="164" t="s">
        <v>2973</v>
      </c>
      <c r="F803" s="164" t="s">
        <v>2974</v>
      </c>
      <c r="G803" s="166" t="s">
        <v>2975</v>
      </c>
      <c r="H803" s="167" t="s">
        <v>2976</v>
      </c>
      <c r="I803" s="164" t="s">
        <v>2961</v>
      </c>
      <c r="J803" s="164"/>
      <c r="K803" s="164"/>
      <c r="L803" s="31"/>
      <c r="M803" s="31"/>
      <c r="N803" s="32"/>
      <c r="O803" s="32"/>
      <c r="P803" s="32"/>
      <c r="Q803" s="33"/>
      <c r="R803" s="34">
        <f t="shared" si="38"/>
        <v>30</v>
      </c>
      <c r="S803" s="32"/>
      <c r="T803" s="32"/>
      <c r="U803" s="32"/>
      <c r="V803" s="32"/>
      <c r="W803" s="32"/>
      <c r="X803" s="32"/>
      <c r="Y803" s="32"/>
      <c r="Z803" s="43"/>
      <c r="AA803" s="32"/>
      <c r="AB803" s="32"/>
      <c r="AC803" s="48">
        <v>30</v>
      </c>
      <c r="AD803" s="32"/>
      <c r="AE803" s="32"/>
      <c r="AF803" s="32"/>
      <c r="AG803" s="32"/>
      <c r="AH803" s="32"/>
      <c r="AI803" s="32"/>
      <c r="AJ803" s="32"/>
      <c r="AK803" s="32"/>
      <c r="AL803" s="32"/>
      <c r="AM803" s="32"/>
      <c r="AN803" s="32"/>
      <c r="AO803" s="45"/>
      <c r="AP803" s="32"/>
      <c r="AQ803" s="32"/>
      <c r="AR803" s="32"/>
      <c r="AS803" s="32"/>
      <c r="AT803" s="32"/>
      <c r="AU803" s="32"/>
      <c r="AV803" s="32"/>
      <c r="AW803" s="32"/>
      <c r="AX803" s="32"/>
      <c r="AY803" s="32"/>
      <c r="AZ803" s="32"/>
      <c r="BA803" s="32"/>
      <c r="BB803" s="32"/>
      <c r="BC803" s="32"/>
      <c r="BD803" s="32"/>
      <c r="BE803" s="157"/>
      <c r="BF803" s="40">
        <v>0</v>
      </c>
      <c r="BG803" s="40">
        <v>0</v>
      </c>
      <c r="BH803" s="40">
        <f t="shared" si="39"/>
        <v>0</v>
      </c>
      <c r="BI803" s="41"/>
      <c r="BJ803" s="315" t="s">
        <v>6326</v>
      </c>
      <c r="BK803" s="42"/>
    </row>
    <row r="804" spans="1:63" ht="287.25" customHeight="1">
      <c r="A804" s="28">
        <v>795</v>
      </c>
      <c r="B804" s="63" t="s">
        <v>6211</v>
      </c>
      <c r="C804" s="83"/>
      <c r="D804" s="169" t="s">
        <v>2977</v>
      </c>
      <c r="E804" s="164" t="s">
        <v>2978</v>
      </c>
      <c r="F804" s="164" t="s">
        <v>2979</v>
      </c>
      <c r="G804" s="166" t="s">
        <v>2980</v>
      </c>
      <c r="H804" s="167" t="s">
        <v>2981</v>
      </c>
      <c r="I804" s="164" t="s">
        <v>2961</v>
      </c>
      <c r="J804" s="164"/>
      <c r="K804" s="164"/>
      <c r="L804" s="31"/>
      <c r="M804" s="31"/>
      <c r="N804" s="32"/>
      <c r="O804" s="32"/>
      <c r="P804" s="32"/>
      <c r="Q804" s="33"/>
      <c r="R804" s="34">
        <f t="shared" si="38"/>
        <v>30</v>
      </c>
      <c r="S804" s="32"/>
      <c r="T804" s="32"/>
      <c r="U804" s="32"/>
      <c r="V804" s="32"/>
      <c r="W804" s="32"/>
      <c r="X804" s="32"/>
      <c r="Y804" s="32"/>
      <c r="Z804" s="43"/>
      <c r="AA804" s="32"/>
      <c r="AB804" s="32"/>
      <c r="AC804" s="48">
        <v>30</v>
      </c>
      <c r="AD804" s="32"/>
      <c r="AE804" s="32"/>
      <c r="AF804" s="32"/>
      <c r="AG804" s="32"/>
      <c r="AH804" s="32"/>
      <c r="AI804" s="32"/>
      <c r="AJ804" s="32"/>
      <c r="AK804" s="32"/>
      <c r="AL804" s="32"/>
      <c r="AM804" s="32"/>
      <c r="AN804" s="32"/>
      <c r="AO804" s="45"/>
      <c r="AP804" s="32"/>
      <c r="AQ804" s="32"/>
      <c r="AR804" s="32"/>
      <c r="AS804" s="32"/>
      <c r="AT804" s="32"/>
      <c r="AU804" s="32"/>
      <c r="AV804" s="32"/>
      <c r="AW804" s="32"/>
      <c r="AX804" s="32"/>
      <c r="AY804" s="32"/>
      <c r="AZ804" s="32"/>
      <c r="BA804" s="32"/>
      <c r="BB804" s="32"/>
      <c r="BC804" s="32"/>
      <c r="BD804" s="32"/>
      <c r="BE804" s="157"/>
      <c r="BF804" s="40">
        <v>0</v>
      </c>
      <c r="BG804" s="40">
        <v>0</v>
      </c>
      <c r="BH804" s="40">
        <f t="shared" si="39"/>
        <v>0</v>
      </c>
      <c r="BI804" s="41"/>
      <c r="BJ804" s="315" t="s">
        <v>6326</v>
      </c>
      <c r="BK804" s="42"/>
    </row>
    <row r="805" spans="1:63" ht="341.25" customHeight="1">
      <c r="A805" s="28">
        <v>796</v>
      </c>
      <c r="B805" s="63" t="s">
        <v>6212</v>
      </c>
      <c r="C805" s="83"/>
      <c r="D805" s="169" t="s">
        <v>2982</v>
      </c>
      <c r="E805" s="164" t="s">
        <v>2983</v>
      </c>
      <c r="F805" s="164" t="s">
        <v>2984</v>
      </c>
      <c r="G805" s="166" t="s">
        <v>2985</v>
      </c>
      <c r="H805" s="167" t="s">
        <v>2981</v>
      </c>
      <c r="I805" s="164" t="s">
        <v>2961</v>
      </c>
      <c r="J805" s="164"/>
      <c r="K805" s="164"/>
      <c r="L805" s="31"/>
      <c r="M805" s="31"/>
      <c r="N805" s="32"/>
      <c r="O805" s="32"/>
      <c r="P805" s="32"/>
      <c r="Q805" s="33"/>
      <c r="R805" s="34">
        <f t="shared" si="38"/>
        <v>30</v>
      </c>
      <c r="S805" s="32"/>
      <c r="T805" s="32"/>
      <c r="U805" s="32"/>
      <c r="V805" s="32"/>
      <c r="W805" s="32"/>
      <c r="X805" s="32"/>
      <c r="Y805" s="32"/>
      <c r="Z805" s="43"/>
      <c r="AA805" s="32"/>
      <c r="AB805" s="32"/>
      <c r="AC805" s="48">
        <v>30</v>
      </c>
      <c r="AD805" s="32"/>
      <c r="AE805" s="32"/>
      <c r="AF805" s="32"/>
      <c r="AG805" s="32"/>
      <c r="AH805" s="32"/>
      <c r="AI805" s="32"/>
      <c r="AJ805" s="32"/>
      <c r="AK805" s="32"/>
      <c r="AL805" s="32"/>
      <c r="AM805" s="32"/>
      <c r="AN805" s="32"/>
      <c r="AO805" s="45"/>
      <c r="AP805" s="32"/>
      <c r="AQ805" s="32"/>
      <c r="AR805" s="32"/>
      <c r="AS805" s="32"/>
      <c r="AT805" s="32"/>
      <c r="AU805" s="32"/>
      <c r="AV805" s="32"/>
      <c r="AW805" s="32"/>
      <c r="AX805" s="32"/>
      <c r="AY805" s="32"/>
      <c r="AZ805" s="32"/>
      <c r="BA805" s="32"/>
      <c r="BB805" s="32"/>
      <c r="BC805" s="32"/>
      <c r="BD805" s="32"/>
      <c r="BE805" s="157"/>
      <c r="BF805" s="40">
        <v>0</v>
      </c>
      <c r="BG805" s="40">
        <v>0</v>
      </c>
      <c r="BH805" s="40">
        <f t="shared" si="39"/>
        <v>0</v>
      </c>
      <c r="BI805" s="41"/>
      <c r="BJ805" s="315" t="s">
        <v>6326</v>
      </c>
      <c r="BK805" s="42"/>
    </row>
    <row r="806" spans="1:63" ht="297" customHeight="1">
      <c r="A806" s="28">
        <v>797</v>
      </c>
      <c r="B806" s="63" t="s">
        <v>6213</v>
      </c>
      <c r="C806" s="83"/>
      <c r="D806" s="169" t="s">
        <v>2986</v>
      </c>
      <c r="E806" s="164" t="s">
        <v>2987</v>
      </c>
      <c r="F806" s="164" t="s">
        <v>2988</v>
      </c>
      <c r="G806" s="166" t="s">
        <v>2989</v>
      </c>
      <c r="H806" s="167" t="s">
        <v>2990</v>
      </c>
      <c r="I806" s="164" t="s">
        <v>2961</v>
      </c>
      <c r="J806" s="164"/>
      <c r="K806" s="164"/>
      <c r="L806" s="31"/>
      <c r="M806" s="31"/>
      <c r="N806" s="32"/>
      <c r="O806" s="32"/>
      <c r="P806" s="32"/>
      <c r="Q806" s="33"/>
      <c r="R806" s="34">
        <f t="shared" si="38"/>
        <v>10</v>
      </c>
      <c r="S806" s="32"/>
      <c r="T806" s="32"/>
      <c r="U806" s="32"/>
      <c r="V806" s="32"/>
      <c r="W806" s="32"/>
      <c r="X806" s="32"/>
      <c r="Y806" s="32"/>
      <c r="Z806" s="43"/>
      <c r="AA806" s="32"/>
      <c r="AB806" s="32"/>
      <c r="AC806" s="48">
        <v>10</v>
      </c>
      <c r="AD806" s="32"/>
      <c r="AE806" s="32"/>
      <c r="AF806" s="32"/>
      <c r="AG806" s="32"/>
      <c r="AH806" s="32"/>
      <c r="AI806" s="32"/>
      <c r="AJ806" s="32"/>
      <c r="AK806" s="32"/>
      <c r="AL806" s="32"/>
      <c r="AM806" s="32"/>
      <c r="AN806" s="32"/>
      <c r="AO806" s="45"/>
      <c r="AP806" s="32"/>
      <c r="AQ806" s="32"/>
      <c r="AR806" s="32"/>
      <c r="AS806" s="32"/>
      <c r="AT806" s="32"/>
      <c r="AU806" s="32"/>
      <c r="AV806" s="32"/>
      <c r="AW806" s="32"/>
      <c r="AX806" s="32"/>
      <c r="AY806" s="32"/>
      <c r="AZ806" s="32"/>
      <c r="BA806" s="32"/>
      <c r="BB806" s="32"/>
      <c r="BC806" s="32"/>
      <c r="BD806" s="32"/>
      <c r="BE806" s="157"/>
      <c r="BF806" s="40">
        <v>0</v>
      </c>
      <c r="BG806" s="40">
        <v>0</v>
      </c>
      <c r="BH806" s="40">
        <f t="shared" si="39"/>
        <v>0</v>
      </c>
      <c r="BI806" s="41"/>
      <c r="BJ806" s="315" t="s">
        <v>6326</v>
      </c>
      <c r="BK806" s="42"/>
    </row>
    <row r="807" spans="1:63" ht="345" customHeight="1">
      <c r="A807" s="28">
        <v>798</v>
      </c>
      <c r="B807" s="63" t="s">
        <v>6214</v>
      </c>
      <c r="C807" s="83"/>
      <c r="D807" s="170" t="s">
        <v>2991</v>
      </c>
      <c r="E807" s="164" t="s">
        <v>2992</v>
      </c>
      <c r="F807" s="164" t="s">
        <v>2993</v>
      </c>
      <c r="G807" s="166" t="s">
        <v>2994</v>
      </c>
      <c r="H807" s="167" t="s">
        <v>2990</v>
      </c>
      <c r="I807" s="164" t="s">
        <v>2961</v>
      </c>
      <c r="J807" s="164"/>
      <c r="K807" s="164"/>
      <c r="L807" s="31"/>
      <c r="M807" s="31"/>
      <c r="N807" s="32"/>
      <c r="O807" s="32"/>
      <c r="P807" s="32"/>
      <c r="Q807" s="33"/>
      <c r="R807" s="34">
        <f t="shared" si="38"/>
        <v>10</v>
      </c>
      <c r="S807" s="32"/>
      <c r="T807" s="32"/>
      <c r="U807" s="32"/>
      <c r="V807" s="32"/>
      <c r="W807" s="32"/>
      <c r="X807" s="32"/>
      <c r="Y807" s="32"/>
      <c r="Z807" s="43"/>
      <c r="AA807" s="32"/>
      <c r="AB807" s="32"/>
      <c r="AC807" s="48">
        <v>10</v>
      </c>
      <c r="AD807" s="32"/>
      <c r="AE807" s="32"/>
      <c r="AF807" s="32"/>
      <c r="AG807" s="32"/>
      <c r="AH807" s="32"/>
      <c r="AI807" s="32"/>
      <c r="AJ807" s="32"/>
      <c r="AK807" s="32"/>
      <c r="AL807" s="32"/>
      <c r="AM807" s="32"/>
      <c r="AN807" s="32"/>
      <c r="AO807" s="45"/>
      <c r="AP807" s="32"/>
      <c r="AQ807" s="32"/>
      <c r="AR807" s="32"/>
      <c r="AS807" s="32"/>
      <c r="AT807" s="32"/>
      <c r="AU807" s="32"/>
      <c r="AV807" s="32"/>
      <c r="AW807" s="32"/>
      <c r="AX807" s="32"/>
      <c r="AY807" s="32"/>
      <c r="AZ807" s="32"/>
      <c r="BA807" s="32"/>
      <c r="BB807" s="32"/>
      <c r="BC807" s="32"/>
      <c r="BD807" s="32"/>
      <c r="BE807" s="157"/>
      <c r="BF807" s="40">
        <v>0</v>
      </c>
      <c r="BG807" s="40">
        <v>0</v>
      </c>
      <c r="BH807" s="40">
        <f t="shared" si="39"/>
        <v>0</v>
      </c>
      <c r="BI807" s="41"/>
      <c r="BJ807" s="315" t="s">
        <v>6326</v>
      </c>
      <c r="BK807" s="42"/>
    </row>
    <row r="808" spans="1:63" ht="289.5" customHeight="1">
      <c r="A808" s="28">
        <v>799</v>
      </c>
      <c r="B808" s="63" t="s">
        <v>6215</v>
      </c>
      <c r="C808" s="83"/>
      <c r="D808" s="169" t="s">
        <v>2995</v>
      </c>
      <c r="E808" s="164" t="s">
        <v>2996</v>
      </c>
      <c r="F808" s="164" t="s">
        <v>2997</v>
      </c>
      <c r="G808" s="166" t="s">
        <v>2998</v>
      </c>
      <c r="H808" s="167" t="s">
        <v>2976</v>
      </c>
      <c r="I808" s="164" t="s">
        <v>2961</v>
      </c>
      <c r="J808" s="164"/>
      <c r="K808" s="164"/>
      <c r="L808" s="31"/>
      <c r="M808" s="31"/>
      <c r="N808" s="32"/>
      <c r="O808" s="32"/>
      <c r="P808" s="32"/>
      <c r="Q808" s="33"/>
      <c r="R808" s="34">
        <f t="shared" si="38"/>
        <v>10</v>
      </c>
      <c r="S808" s="32"/>
      <c r="T808" s="32"/>
      <c r="U808" s="32"/>
      <c r="V808" s="32"/>
      <c r="W808" s="32"/>
      <c r="X808" s="32"/>
      <c r="Y808" s="32"/>
      <c r="Z808" s="43"/>
      <c r="AA808" s="32"/>
      <c r="AB808" s="32"/>
      <c r="AC808" s="48">
        <v>10</v>
      </c>
      <c r="AD808" s="32"/>
      <c r="AE808" s="32"/>
      <c r="AF808" s="32"/>
      <c r="AG808" s="32"/>
      <c r="AH808" s="32"/>
      <c r="AI808" s="32"/>
      <c r="AJ808" s="32"/>
      <c r="AK808" s="32"/>
      <c r="AL808" s="32"/>
      <c r="AM808" s="32"/>
      <c r="AN808" s="32"/>
      <c r="AO808" s="45"/>
      <c r="AP808" s="32"/>
      <c r="AQ808" s="32"/>
      <c r="AR808" s="32"/>
      <c r="AS808" s="32"/>
      <c r="AT808" s="32"/>
      <c r="AU808" s="32"/>
      <c r="AV808" s="32"/>
      <c r="AW808" s="32"/>
      <c r="AX808" s="32"/>
      <c r="AY808" s="32"/>
      <c r="AZ808" s="32"/>
      <c r="BA808" s="32"/>
      <c r="BB808" s="32"/>
      <c r="BC808" s="32"/>
      <c r="BD808" s="32"/>
      <c r="BE808" s="157"/>
      <c r="BF808" s="40">
        <v>0</v>
      </c>
      <c r="BG808" s="40">
        <v>0</v>
      </c>
      <c r="BH808" s="40">
        <f t="shared" si="39"/>
        <v>0</v>
      </c>
      <c r="BI808" s="41"/>
      <c r="BJ808" s="315" t="s">
        <v>6326</v>
      </c>
      <c r="BK808" s="42"/>
    </row>
    <row r="809" spans="1:63" ht="306.75" customHeight="1">
      <c r="A809" s="28">
        <v>800</v>
      </c>
      <c r="B809" s="63" t="s">
        <v>6216</v>
      </c>
      <c r="C809" s="83"/>
      <c r="D809" s="171" t="s">
        <v>2999</v>
      </c>
      <c r="E809" s="164" t="s">
        <v>3000</v>
      </c>
      <c r="F809" s="164" t="s">
        <v>3001</v>
      </c>
      <c r="G809" s="80" t="s">
        <v>3002</v>
      </c>
      <c r="H809" s="167" t="s">
        <v>2976</v>
      </c>
      <c r="I809" s="164" t="s">
        <v>2961</v>
      </c>
      <c r="J809" s="164"/>
      <c r="K809" s="164"/>
      <c r="L809" s="31"/>
      <c r="M809" s="31"/>
      <c r="N809" s="32"/>
      <c r="O809" s="32"/>
      <c r="P809" s="32"/>
      <c r="Q809" s="33"/>
      <c r="R809" s="34">
        <f t="shared" si="38"/>
        <v>10</v>
      </c>
      <c r="S809" s="32"/>
      <c r="T809" s="32"/>
      <c r="U809" s="32"/>
      <c r="V809" s="32"/>
      <c r="W809" s="32"/>
      <c r="X809" s="32"/>
      <c r="Y809" s="32"/>
      <c r="Z809" s="54"/>
      <c r="AA809" s="32"/>
      <c r="AB809" s="32"/>
      <c r="AC809" s="48">
        <v>10</v>
      </c>
      <c r="AD809" s="32"/>
      <c r="AE809" s="32"/>
      <c r="AF809" s="32"/>
      <c r="AG809" s="32"/>
      <c r="AH809" s="32"/>
      <c r="AI809" s="32"/>
      <c r="AJ809" s="32"/>
      <c r="AK809" s="32"/>
      <c r="AL809" s="32"/>
      <c r="AM809" s="32"/>
      <c r="AN809" s="32"/>
      <c r="AO809" s="45"/>
      <c r="AP809" s="32"/>
      <c r="AQ809" s="32"/>
      <c r="AR809" s="32"/>
      <c r="AS809" s="32"/>
      <c r="AT809" s="32"/>
      <c r="AU809" s="32"/>
      <c r="AV809" s="32"/>
      <c r="AW809" s="32"/>
      <c r="AX809" s="32"/>
      <c r="AY809" s="32"/>
      <c r="AZ809" s="32"/>
      <c r="BA809" s="32"/>
      <c r="BB809" s="32"/>
      <c r="BC809" s="32"/>
      <c r="BD809" s="32"/>
      <c r="BE809" s="157"/>
      <c r="BF809" s="40">
        <v>0</v>
      </c>
      <c r="BG809" s="40">
        <v>0</v>
      </c>
      <c r="BH809" s="40">
        <f t="shared" si="39"/>
        <v>0</v>
      </c>
      <c r="BI809" s="41"/>
      <c r="BJ809" s="315" t="s">
        <v>6326</v>
      </c>
      <c r="BK809" s="42"/>
    </row>
    <row r="810" spans="1:63" ht="246.75" customHeight="1">
      <c r="A810" s="28">
        <v>801</v>
      </c>
      <c r="B810" s="63" t="s">
        <v>6217</v>
      </c>
      <c r="C810" s="83"/>
      <c r="D810" s="172" t="s">
        <v>3003</v>
      </c>
      <c r="E810" s="164" t="s">
        <v>3004</v>
      </c>
      <c r="F810" s="164" t="s">
        <v>3005</v>
      </c>
      <c r="G810" s="80" t="s">
        <v>3006</v>
      </c>
      <c r="H810" s="167" t="s">
        <v>3007</v>
      </c>
      <c r="I810" s="164" t="s">
        <v>2961</v>
      </c>
      <c r="J810" s="164"/>
      <c r="K810" s="164"/>
      <c r="L810" s="31"/>
      <c r="M810" s="31"/>
      <c r="N810" s="32"/>
      <c r="O810" s="32"/>
      <c r="P810" s="32"/>
      <c r="Q810" s="33"/>
      <c r="R810" s="34">
        <f t="shared" si="38"/>
        <v>10</v>
      </c>
      <c r="S810" s="32"/>
      <c r="T810" s="32"/>
      <c r="U810" s="32"/>
      <c r="V810" s="32"/>
      <c r="W810" s="32"/>
      <c r="X810" s="32"/>
      <c r="Y810" s="32"/>
      <c r="Z810" s="54"/>
      <c r="AA810" s="32"/>
      <c r="AB810" s="32"/>
      <c r="AC810" s="48">
        <v>10</v>
      </c>
      <c r="AD810" s="32"/>
      <c r="AE810" s="32"/>
      <c r="AF810" s="32"/>
      <c r="AG810" s="32"/>
      <c r="AH810" s="32"/>
      <c r="AI810" s="32"/>
      <c r="AJ810" s="32"/>
      <c r="AK810" s="32"/>
      <c r="AL810" s="32"/>
      <c r="AM810" s="32"/>
      <c r="AN810" s="32"/>
      <c r="AO810" s="45"/>
      <c r="AP810" s="32"/>
      <c r="AQ810" s="32"/>
      <c r="AR810" s="32"/>
      <c r="AS810" s="32"/>
      <c r="AT810" s="32"/>
      <c r="AU810" s="32"/>
      <c r="AV810" s="32"/>
      <c r="AW810" s="32"/>
      <c r="AX810" s="32"/>
      <c r="AY810" s="32"/>
      <c r="AZ810" s="32"/>
      <c r="BA810" s="32"/>
      <c r="BB810" s="32"/>
      <c r="BC810" s="32"/>
      <c r="BD810" s="32"/>
      <c r="BE810" s="157"/>
      <c r="BF810" s="40">
        <v>0</v>
      </c>
      <c r="BG810" s="40">
        <v>0</v>
      </c>
      <c r="BH810" s="40">
        <f t="shared" si="39"/>
        <v>0</v>
      </c>
      <c r="BI810" s="41"/>
      <c r="BJ810" s="315" t="s">
        <v>6326</v>
      </c>
      <c r="BK810" s="42"/>
    </row>
    <row r="811" spans="1:63" ht="242.25" customHeight="1">
      <c r="A811" s="28">
        <v>802</v>
      </c>
      <c r="B811" s="63" t="s">
        <v>6218</v>
      </c>
      <c r="C811" s="83"/>
      <c r="D811" s="171" t="s">
        <v>3008</v>
      </c>
      <c r="E811" s="164" t="s">
        <v>3009</v>
      </c>
      <c r="F811" s="164" t="s">
        <v>3010</v>
      </c>
      <c r="G811" s="80" t="s">
        <v>3011</v>
      </c>
      <c r="H811" s="167" t="s">
        <v>3007</v>
      </c>
      <c r="I811" s="164" t="s">
        <v>2961</v>
      </c>
      <c r="J811" s="164"/>
      <c r="K811" s="164"/>
      <c r="L811" s="31"/>
      <c r="M811" s="31"/>
      <c r="N811" s="32"/>
      <c r="O811" s="32"/>
      <c r="P811" s="32"/>
      <c r="Q811" s="33"/>
      <c r="R811" s="34">
        <f t="shared" si="38"/>
        <v>10</v>
      </c>
      <c r="S811" s="32"/>
      <c r="T811" s="32"/>
      <c r="U811" s="32"/>
      <c r="V811" s="32"/>
      <c r="W811" s="32"/>
      <c r="X811" s="32"/>
      <c r="Y811" s="32"/>
      <c r="Z811" s="54"/>
      <c r="AA811" s="32"/>
      <c r="AB811" s="32"/>
      <c r="AC811" s="48">
        <v>10</v>
      </c>
      <c r="AD811" s="32"/>
      <c r="AE811" s="32"/>
      <c r="AF811" s="32"/>
      <c r="AG811" s="32"/>
      <c r="AH811" s="32"/>
      <c r="AI811" s="32"/>
      <c r="AJ811" s="32"/>
      <c r="AK811" s="32"/>
      <c r="AL811" s="32"/>
      <c r="AM811" s="32"/>
      <c r="AN811" s="32"/>
      <c r="AO811" s="45"/>
      <c r="AP811" s="32"/>
      <c r="AQ811" s="32"/>
      <c r="AR811" s="32"/>
      <c r="AS811" s="32"/>
      <c r="AT811" s="32"/>
      <c r="AU811" s="32"/>
      <c r="AV811" s="32"/>
      <c r="AW811" s="32"/>
      <c r="AX811" s="32"/>
      <c r="AY811" s="32"/>
      <c r="AZ811" s="32"/>
      <c r="BA811" s="32"/>
      <c r="BB811" s="32"/>
      <c r="BC811" s="32"/>
      <c r="BD811" s="32"/>
      <c r="BE811" s="157"/>
      <c r="BF811" s="40">
        <v>0</v>
      </c>
      <c r="BG811" s="40">
        <v>0</v>
      </c>
      <c r="BH811" s="40">
        <f t="shared" si="39"/>
        <v>0</v>
      </c>
      <c r="BI811" s="41"/>
      <c r="BJ811" s="315" t="s">
        <v>6326</v>
      </c>
      <c r="BK811" s="42"/>
    </row>
    <row r="812" spans="1:63" ht="310.5" customHeight="1">
      <c r="A812" s="28">
        <v>803</v>
      </c>
      <c r="B812" s="63" t="s">
        <v>6219</v>
      </c>
      <c r="C812" s="83"/>
      <c r="D812" s="169" t="s">
        <v>3012</v>
      </c>
      <c r="E812" s="164" t="s">
        <v>3013</v>
      </c>
      <c r="F812" s="164" t="s">
        <v>3014</v>
      </c>
      <c r="G812" s="80" t="s">
        <v>3015</v>
      </c>
      <c r="H812" s="167" t="s">
        <v>2976</v>
      </c>
      <c r="I812" s="164" t="s">
        <v>2961</v>
      </c>
      <c r="J812" s="164"/>
      <c r="K812" s="164"/>
      <c r="L812" s="31"/>
      <c r="M812" s="31"/>
      <c r="N812" s="32"/>
      <c r="O812" s="32"/>
      <c r="P812" s="32"/>
      <c r="Q812" s="33"/>
      <c r="R812" s="34">
        <f t="shared" si="38"/>
        <v>10</v>
      </c>
      <c r="S812" s="32"/>
      <c r="T812" s="32"/>
      <c r="U812" s="32"/>
      <c r="V812" s="32"/>
      <c r="W812" s="32"/>
      <c r="X812" s="32"/>
      <c r="Y812" s="32"/>
      <c r="Z812" s="54"/>
      <c r="AA812" s="32"/>
      <c r="AB812" s="32"/>
      <c r="AC812" s="48">
        <v>10</v>
      </c>
      <c r="AD812" s="32"/>
      <c r="AE812" s="32"/>
      <c r="AF812" s="32"/>
      <c r="AG812" s="32"/>
      <c r="AH812" s="32"/>
      <c r="AI812" s="32"/>
      <c r="AJ812" s="32"/>
      <c r="AK812" s="32"/>
      <c r="AL812" s="32"/>
      <c r="AM812" s="32"/>
      <c r="AN812" s="32"/>
      <c r="AO812" s="45"/>
      <c r="AP812" s="32"/>
      <c r="AQ812" s="32"/>
      <c r="AR812" s="32"/>
      <c r="AS812" s="32"/>
      <c r="AT812" s="32"/>
      <c r="AU812" s="32"/>
      <c r="AV812" s="32"/>
      <c r="AW812" s="32"/>
      <c r="AX812" s="32"/>
      <c r="AY812" s="32"/>
      <c r="AZ812" s="32"/>
      <c r="BA812" s="32"/>
      <c r="BB812" s="32"/>
      <c r="BC812" s="32"/>
      <c r="BD812" s="32"/>
      <c r="BE812" s="157"/>
      <c r="BF812" s="40">
        <v>0</v>
      </c>
      <c r="BG812" s="40">
        <v>0</v>
      </c>
      <c r="BH812" s="40">
        <f t="shared" si="39"/>
        <v>0</v>
      </c>
      <c r="BI812" s="41"/>
      <c r="BJ812" s="315" t="s">
        <v>6326</v>
      </c>
      <c r="BK812" s="42"/>
    </row>
    <row r="813" spans="1:63" ht="321" customHeight="1">
      <c r="A813" s="28">
        <v>804</v>
      </c>
      <c r="B813" s="63" t="s">
        <v>6220</v>
      </c>
      <c r="C813" s="83"/>
      <c r="D813" s="169" t="s">
        <v>3016</v>
      </c>
      <c r="E813" s="164" t="s">
        <v>3017</v>
      </c>
      <c r="F813" s="164" t="s">
        <v>3018</v>
      </c>
      <c r="G813" s="166" t="s">
        <v>3019</v>
      </c>
      <c r="H813" s="167" t="s">
        <v>2976</v>
      </c>
      <c r="I813" s="164" t="s">
        <v>2961</v>
      </c>
      <c r="J813" s="164"/>
      <c r="K813" s="164"/>
      <c r="L813" s="31"/>
      <c r="M813" s="31"/>
      <c r="N813" s="32"/>
      <c r="O813" s="32"/>
      <c r="P813" s="32"/>
      <c r="Q813" s="33"/>
      <c r="R813" s="34">
        <f t="shared" si="38"/>
        <v>10</v>
      </c>
      <c r="S813" s="32"/>
      <c r="T813" s="32"/>
      <c r="U813" s="32"/>
      <c r="V813" s="32"/>
      <c r="W813" s="32"/>
      <c r="X813" s="32"/>
      <c r="Y813" s="32"/>
      <c r="Z813" s="54"/>
      <c r="AA813" s="32"/>
      <c r="AB813" s="32"/>
      <c r="AC813" s="48">
        <v>10</v>
      </c>
      <c r="AD813" s="32"/>
      <c r="AE813" s="32"/>
      <c r="AF813" s="32"/>
      <c r="AG813" s="32"/>
      <c r="AH813" s="32"/>
      <c r="AI813" s="32"/>
      <c r="AJ813" s="32"/>
      <c r="AK813" s="32"/>
      <c r="AL813" s="32"/>
      <c r="AM813" s="32"/>
      <c r="AN813" s="32"/>
      <c r="AO813" s="45"/>
      <c r="AP813" s="32"/>
      <c r="AQ813" s="32"/>
      <c r="AR813" s="32"/>
      <c r="AS813" s="32"/>
      <c r="AT813" s="32"/>
      <c r="AU813" s="32"/>
      <c r="AV813" s="32"/>
      <c r="AW813" s="32"/>
      <c r="AX813" s="32"/>
      <c r="AY813" s="32"/>
      <c r="AZ813" s="32"/>
      <c r="BA813" s="32"/>
      <c r="BB813" s="32"/>
      <c r="BC813" s="32"/>
      <c r="BD813" s="32"/>
      <c r="BE813" s="157"/>
      <c r="BF813" s="40">
        <v>0</v>
      </c>
      <c r="BG813" s="40">
        <v>0</v>
      </c>
      <c r="BH813" s="40">
        <f t="shared" si="39"/>
        <v>0</v>
      </c>
      <c r="BI813" s="41"/>
      <c r="BJ813" s="315" t="s">
        <v>6326</v>
      </c>
      <c r="BK813" s="42"/>
    </row>
    <row r="814" spans="1:63" ht="409.5" customHeight="1">
      <c r="A814" s="28">
        <v>805</v>
      </c>
      <c r="B814" s="63" t="s">
        <v>6221</v>
      </c>
      <c r="C814" s="163" t="s">
        <v>3020</v>
      </c>
      <c r="D814" s="168" t="s">
        <v>3021</v>
      </c>
      <c r="E814" s="164" t="s">
        <v>3022</v>
      </c>
      <c r="F814" s="164" t="s">
        <v>3023</v>
      </c>
      <c r="G814" s="166" t="s">
        <v>3024</v>
      </c>
      <c r="H814" s="167" t="s">
        <v>2990</v>
      </c>
      <c r="I814" s="164" t="s">
        <v>2961</v>
      </c>
      <c r="J814" s="164"/>
      <c r="K814" s="164"/>
      <c r="L814" s="31"/>
      <c r="M814" s="31"/>
      <c r="N814" s="32"/>
      <c r="O814" s="32"/>
      <c r="P814" s="32"/>
      <c r="Q814" s="33"/>
      <c r="R814" s="34">
        <f t="shared" si="38"/>
        <v>5</v>
      </c>
      <c r="S814" s="32"/>
      <c r="T814" s="32"/>
      <c r="U814" s="32"/>
      <c r="V814" s="32"/>
      <c r="W814" s="32"/>
      <c r="X814" s="32"/>
      <c r="Y814" s="32"/>
      <c r="Z814" s="54"/>
      <c r="AA814" s="32"/>
      <c r="AB814" s="32"/>
      <c r="AC814" s="48">
        <v>5</v>
      </c>
      <c r="AD814" s="32"/>
      <c r="AE814" s="32"/>
      <c r="AF814" s="32"/>
      <c r="AG814" s="32"/>
      <c r="AH814" s="32"/>
      <c r="AI814" s="32"/>
      <c r="AJ814" s="32"/>
      <c r="AK814" s="32"/>
      <c r="AL814" s="32"/>
      <c r="AM814" s="32"/>
      <c r="AN814" s="32"/>
      <c r="AO814" s="43"/>
      <c r="AP814" s="32"/>
      <c r="AQ814" s="32"/>
      <c r="AR814" s="32"/>
      <c r="AS814" s="32"/>
      <c r="AT814" s="32"/>
      <c r="AU814" s="32"/>
      <c r="AV814" s="32"/>
      <c r="AW814" s="32"/>
      <c r="AX814" s="32"/>
      <c r="AY814" s="32"/>
      <c r="AZ814" s="32"/>
      <c r="BA814" s="32"/>
      <c r="BB814" s="32"/>
      <c r="BC814" s="32"/>
      <c r="BD814" s="32"/>
      <c r="BE814" s="157"/>
      <c r="BF814" s="40">
        <v>0</v>
      </c>
      <c r="BG814" s="40">
        <v>0</v>
      </c>
      <c r="BH814" s="40">
        <f t="shared" si="39"/>
        <v>0</v>
      </c>
      <c r="BI814" s="41"/>
      <c r="BJ814" s="315" t="s">
        <v>6326</v>
      </c>
      <c r="BK814" s="42"/>
    </row>
    <row r="815" spans="1:63" ht="66" customHeight="1">
      <c r="A815" s="28">
        <v>806</v>
      </c>
      <c r="B815" s="63" t="s">
        <v>6222</v>
      </c>
      <c r="C815" s="83" t="s">
        <v>3025</v>
      </c>
      <c r="D815" s="83"/>
      <c r="E815" s="83"/>
      <c r="F815" s="83" t="s">
        <v>3026</v>
      </c>
      <c r="G815" s="29"/>
      <c r="H815" s="30"/>
      <c r="I815" s="28" t="s">
        <v>84</v>
      </c>
      <c r="J815" s="28"/>
      <c r="K815" s="28"/>
      <c r="L815" s="31"/>
      <c r="M815" s="31"/>
      <c r="N815" s="32"/>
      <c r="O815" s="32"/>
      <c r="P815" s="32"/>
      <c r="Q815" s="33"/>
      <c r="R815" s="34">
        <f t="shared" si="38"/>
        <v>20</v>
      </c>
      <c r="S815" s="32"/>
      <c r="T815" s="32"/>
      <c r="U815" s="32"/>
      <c r="V815" s="32"/>
      <c r="W815" s="32"/>
      <c r="X815" s="32"/>
      <c r="Y815" s="32"/>
      <c r="Z815" s="54"/>
      <c r="AA815" s="32"/>
      <c r="AB815" s="32"/>
      <c r="AC815" s="44"/>
      <c r="AD815" s="32"/>
      <c r="AE815" s="32"/>
      <c r="AF815" s="32"/>
      <c r="AG815" s="32"/>
      <c r="AH815" s="32"/>
      <c r="AI815" s="32"/>
      <c r="AJ815" s="32"/>
      <c r="AK815" s="32"/>
      <c r="AL815" s="32"/>
      <c r="AM815" s="32"/>
      <c r="AN815" s="32"/>
      <c r="AO815" s="43"/>
      <c r="AP815" s="32"/>
      <c r="AQ815" s="32"/>
      <c r="AR815" s="32"/>
      <c r="AS815" s="32"/>
      <c r="AT815" s="32"/>
      <c r="AU815" s="32"/>
      <c r="AV815" s="32">
        <v>20</v>
      </c>
      <c r="AW815" s="32"/>
      <c r="AX815" s="32"/>
      <c r="AY815" s="32"/>
      <c r="AZ815" s="32"/>
      <c r="BA815" s="32"/>
      <c r="BB815" s="32"/>
      <c r="BC815" s="32"/>
      <c r="BD815" s="32"/>
      <c r="BE815" s="157"/>
      <c r="BF815" s="40">
        <v>0</v>
      </c>
      <c r="BG815" s="40">
        <v>0</v>
      </c>
      <c r="BH815" s="40">
        <f t="shared" si="39"/>
        <v>0</v>
      </c>
      <c r="BI815" s="41"/>
      <c r="BJ815" s="315" t="s">
        <v>6326</v>
      </c>
      <c r="BK815" s="42"/>
    </row>
    <row r="816" spans="1:63" ht="33" customHeight="1">
      <c r="A816" s="28">
        <v>807</v>
      </c>
      <c r="B816" s="63" t="s">
        <v>6223</v>
      </c>
      <c r="C816" s="83" t="s">
        <v>3027</v>
      </c>
      <c r="D816" s="83"/>
      <c r="E816" s="83"/>
      <c r="F816" s="83" t="s">
        <v>3028</v>
      </c>
      <c r="G816" s="29"/>
      <c r="H816" s="30"/>
      <c r="I816" s="28" t="s">
        <v>84</v>
      </c>
      <c r="J816" s="28"/>
      <c r="K816" s="28"/>
      <c r="L816" s="31"/>
      <c r="M816" s="31"/>
      <c r="N816" s="32"/>
      <c r="O816" s="32"/>
      <c r="P816" s="32"/>
      <c r="Q816" s="33"/>
      <c r="R816" s="34">
        <f t="shared" si="38"/>
        <v>150</v>
      </c>
      <c r="S816" s="32"/>
      <c r="T816" s="32"/>
      <c r="U816" s="32"/>
      <c r="V816" s="32"/>
      <c r="W816" s="32"/>
      <c r="X816" s="32"/>
      <c r="Y816" s="32"/>
      <c r="Z816" s="54"/>
      <c r="AA816" s="32"/>
      <c r="AB816" s="32"/>
      <c r="AC816" s="44"/>
      <c r="AD816" s="32"/>
      <c r="AE816" s="32"/>
      <c r="AF816" s="32"/>
      <c r="AG816" s="32"/>
      <c r="AH816" s="32"/>
      <c r="AI816" s="32"/>
      <c r="AJ816" s="32"/>
      <c r="AK816" s="32"/>
      <c r="AL816" s="32"/>
      <c r="AM816" s="32"/>
      <c r="AN816" s="32"/>
      <c r="AO816" s="43"/>
      <c r="AP816" s="32"/>
      <c r="AQ816" s="32"/>
      <c r="AR816" s="32"/>
      <c r="AS816" s="32"/>
      <c r="AT816" s="32"/>
      <c r="AU816" s="32"/>
      <c r="AV816" s="32">
        <v>150</v>
      </c>
      <c r="AW816" s="32"/>
      <c r="AX816" s="32"/>
      <c r="AY816" s="32"/>
      <c r="AZ816" s="32"/>
      <c r="BA816" s="32"/>
      <c r="BB816" s="32"/>
      <c r="BC816" s="32"/>
      <c r="BD816" s="32"/>
      <c r="BE816" s="157"/>
      <c r="BF816" s="40">
        <v>0</v>
      </c>
      <c r="BG816" s="40">
        <v>0</v>
      </c>
      <c r="BH816" s="40">
        <f t="shared" si="39"/>
        <v>0</v>
      </c>
      <c r="BI816" s="41"/>
      <c r="BJ816" s="315" t="s">
        <v>6326</v>
      </c>
      <c r="BK816" s="42"/>
    </row>
    <row r="817" spans="1:63" ht="67.5" customHeight="1">
      <c r="A817" s="28">
        <v>808</v>
      </c>
      <c r="B817" s="63" t="s">
        <v>6224</v>
      </c>
      <c r="C817" s="83" t="s">
        <v>3029</v>
      </c>
      <c r="D817" s="83"/>
      <c r="E817" s="83"/>
      <c r="F817" s="83" t="s">
        <v>3030</v>
      </c>
      <c r="G817" s="29"/>
      <c r="H817" s="30"/>
      <c r="I817" s="155" t="s">
        <v>268</v>
      </c>
      <c r="J817" s="155"/>
      <c r="K817" s="155"/>
      <c r="L817" s="31"/>
      <c r="M817" s="31"/>
      <c r="N817" s="32"/>
      <c r="O817" s="32"/>
      <c r="P817" s="32"/>
      <c r="Q817" s="33"/>
      <c r="R817" s="34">
        <f t="shared" si="38"/>
        <v>4520</v>
      </c>
      <c r="S817" s="32"/>
      <c r="T817" s="32"/>
      <c r="U817" s="32"/>
      <c r="V817" s="32"/>
      <c r="W817" s="32"/>
      <c r="X817" s="32"/>
      <c r="Y817" s="32"/>
      <c r="Z817" s="54"/>
      <c r="AA817" s="32"/>
      <c r="AB817" s="32"/>
      <c r="AC817" s="44"/>
      <c r="AD817" s="32"/>
      <c r="AE817" s="32"/>
      <c r="AF817" s="37">
        <v>1500</v>
      </c>
      <c r="AG817" s="32"/>
      <c r="AH817" s="32"/>
      <c r="AI817" s="32"/>
      <c r="AJ817" s="32"/>
      <c r="AK817" s="32"/>
      <c r="AL817" s="32"/>
      <c r="AM817" s="32"/>
      <c r="AN817" s="32"/>
      <c r="AO817" s="43"/>
      <c r="AP817" s="32"/>
      <c r="AQ817" s="32"/>
      <c r="AR817" s="32"/>
      <c r="AS817" s="32"/>
      <c r="AT817" s="32"/>
      <c r="AU817" s="32"/>
      <c r="AV817" s="32">
        <v>3000</v>
      </c>
      <c r="AW817" s="32"/>
      <c r="AX817" s="32"/>
      <c r="AY817" s="37">
        <v>20</v>
      </c>
      <c r="AZ817" s="32"/>
      <c r="BA817" s="32"/>
      <c r="BB817" s="32"/>
      <c r="BC817" s="32"/>
      <c r="BD817" s="32"/>
      <c r="BE817" s="157"/>
      <c r="BF817" s="40">
        <v>0</v>
      </c>
      <c r="BG817" s="40">
        <v>0</v>
      </c>
      <c r="BH817" s="40">
        <f t="shared" si="39"/>
        <v>0</v>
      </c>
      <c r="BI817" s="41"/>
      <c r="BJ817" s="315" t="s">
        <v>6039</v>
      </c>
      <c r="BK817" s="42"/>
    </row>
    <row r="818" spans="1:63" ht="82.5" customHeight="1">
      <c r="A818" s="28">
        <v>809</v>
      </c>
      <c r="B818" s="63" t="s">
        <v>6225</v>
      </c>
      <c r="C818" s="83" t="s">
        <v>3031</v>
      </c>
      <c r="D818" s="83"/>
      <c r="E818" s="83"/>
      <c r="F818" s="83" t="s">
        <v>3032</v>
      </c>
      <c r="G818" s="29"/>
      <c r="H818" s="30"/>
      <c r="I818" s="155" t="s">
        <v>84</v>
      </c>
      <c r="J818" s="155"/>
      <c r="K818" s="155"/>
      <c r="L818" s="31"/>
      <c r="M818" s="31"/>
      <c r="N818" s="32"/>
      <c r="O818" s="32"/>
      <c r="P818" s="32"/>
      <c r="Q818" s="33"/>
      <c r="R818" s="34">
        <f t="shared" si="38"/>
        <v>120</v>
      </c>
      <c r="S818" s="32"/>
      <c r="T818" s="32"/>
      <c r="U818" s="32"/>
      <c r="V818" s="32"/>
      <c r="W818" s="32"/>
      <c r="X818" s="32"/>
      <c r="Y818" s="32"/>
      <c r="Z818" s="54"/>
      <c r="AA818" s="32"/>
      <c r="AB818" s="32"/>
      <c r="AC818" s="44"/>
      <c r="AD818" s="32"/>
      <c r="AE818" s="32"/>
      <c r="AF818" s="32"/>
      <c r="AG818" s="32"/>
      <c r="AH818" s="32"/>
      <c r="AI818" s="32"/>
      <c r="AJ818" s="32"/>
      <c r="AK818" s="32"/>
      <c r="AL818" s="32"/>
      <c r="AM818" s="32"/>
      <c r="AN818" s="32"/>
      <c r="AO818" s="43"/>
      <c r="AP818" s="32"/>
      <c r="AQ818" s="32"/>
      <c r="AR818" s="32"/>
      <c r="AS818" s="32"/>
      <c r="AT818" s="32"/>
      <c r="AU818" s="32"/>
      <c r="AV818" s="32">
        <v>120</v>
      </c>
      <c r="AW818" s="32"/>
      <c r="AX818" s="32"/>
      <c r="AY818" s="32"/>
      <c r="AZ818" s="32"/>
      <c r="BA818" s="32"/>
      <c r="BB818" s="32"/>
      <c r="BC818" s="32"/>
      <c r="BD818" s="32"/>
      <c r="BE818" s="157"/>
      <c r="BF818" s="40">
        <v>0</v>
      </c>
      <c r="BG818" s="40">
        <v>0</v>
      </c>
      <c r="BH818" s="40">
        <f t="shared" si="39"/>
        <v>0</v>
      </c>
      <c r="BI818" s="41"/>
      <c r="BJ818" s="315" t="s">
        <v>6326</v>
      </c>
      <c r="BK818" s="42"/>
    </row>
    <row r="819" spans="1:63" ht="69.75" customHeight="1">
      <c r="A819" s="28">
        <v>810</v>
      </c>
      <c r="B819" s="63" t="s">
        <v>6226</v>
      </c>
      <c r="C819" s="83" t="s">
        <v>3033</v>
      </c>
      <c r="D819" s="83"/>
      <c r="E819" s="83"/>
      <c r="F819" s="83"/>
      <c r="G819" s="29"/>
      <c r="H819" s="30"/>
      <c r="I819" s="155" t="s">
        <v>268</v>
      </c>
      <c r="J819" s="155"/>
      <c r="K819" s="155"/>
      <c r="L819" s="31"/>
      <c r="M819" s="31"/>
      <c r="N819" s="32"/>
      <c r="O819" s="32"/>
      <c r="P819" s="32"/>
      <c r="Q819" s="33"/>
      <c r="R819" s="34">
        <f t="shared" si="38"/>
        <v>50000</v>
      </c>
      <c r="S819" s="32"/>
      <c r="T819" s="32"/>
      <c r="U819" s="32"/>
      <c r="V819" s="32"/>
      <c r="W819" s="32"/>
      <c r="X819" s="32"/>
      <c r="Y819" s="32"/>
      <c r="Z819" s="54"/>
      <c r="AA819" s="32"/>
      <c r="AB819" s="32"/>
      <c r="AC819" s="44"/>
      <c r="AD819" s="32"/>
      <c r="AE819" s="32"/>
      <c r="AF819" s="32"/>
      <c r="AG819" s="32"/>
      <c r="AH819" s="32"/>
      <c r="AI819" s="32"/>
      <c r="AJ819" s="32"/>
      <c r="AK819" s="32"/>
      <c r="AL819" s="32"/>
      <c r="AM819" s="32"/>
      <c r="AN819" s="32"/>
      <c r="AO819" s="43"/>
      <c r="AP819" s="32"/>
      <c r="AQ819" s="32"/>
      <c r="AR819" s="32"/>
      <c r="AS819" s="32"/>
      <c r="AT819" s="32"/>
      <c r="AU819" s="32"/>
      <c r="AV819" s="32">
        <v>50000</v>
      </c>
      <c r="AW819" s="32"/>
      <c r="AX819" s="32"/>
      <c r="AY819" s="32"/>
      <c r="AZ819" s="32"/>
      <c r="BA819" s="32"/>
      <c r="BB819" s="32"/>
      <c r="BC819" s="32"/>
      <c r="BD819" s="32"/>
      <c r="BE819" s="157"/>
      <c r="BF819" s="40">
        <v>0</v>
      </c>
      <c r="BG819" s="40">
        <v>0</v>
      </c>
      <c r="BH819" s="40">
        <f t="shared" si="39"/>
        <v>0</v>
      </c>
      <c r="BI819" s="41"/>
      <c r="BJ819" s="315" t="s">
        <v>6039</v>
      </c>
      <c r="BK819" s="42"/>
    </row>
    <row r="820" spans="1:63" ht="220.5" customHeight="1">
      <c r="A820" s="28">
        <v>811</v>
      </c>
      <c r="B820" s="63" t="s">
        <v>6227</v>
      </c>
      <c r="C820" s="89" t="s">
        <v>3034</v>
      </c>
      <c r="D820" s="83"/>
      <c r="E820" s="83"/>
      <c r="F820" s="337" t="s">
        <v>6351</v>
      </c>
      <c r="G820" s="29"/>
      <c r="H820" s="30"/>
      <c r="I820" s="28" t="s">
        <v>88</v>
      </c>
      <c r="J820" s="28"/>
      <c r="K820" s="28"/>
      <c r="L820" s="31"/>
      <c r="M820" s="31"/>
      <c r="N820" s="32">
        <v>650</v>
      </c>
      <c r="O820" s="32"/>
      <c r="P820" s="32"/>
      <c r="Q820" s="33"/>
      <c r="R820" s="34">
        <f t="shared" si="38"/>
        <v>500</v>
      </c>
      <c r="S820" s="32"/>
      <c r="T820" s="32"/>
      <c r="U820" s="32"/>
      <c r="V820" s="32"/>
      <c r="W820" s="32"/>
      <c r="X820" s="32"/>
      <c r="Y820" s="32"/>
      <c r="Z820" s="54"/>
      <c r="AA820" s="32"/>
      <c r="AB820" s="32"/>
      <c r="AC820" s="44"/>
      <c r="AD820" s="32"/>
      <c r="AE820" s="32"/>
      <c r="AF820" s="32"/>
      <c r="AG820" s="32"/>
      <c r="AH820" s="32"/>
      <c r="AI820" s="32"/>
      <c r="AJ820" s="32"/>
      <c r="AK820" s="32"/>
      <c r="AL820" s="32"/>
      <c r="AM820" s="32"/>
      <c r="AN820" s="32"/>
      <c r="AO820" s="43"/>
      <c r="AP820" s="32"/>
      <c r="AQ820" s="32"/>
      <c r="AR820" s="32"/>
      <c r="AS820" s="32"/>
      <c r="AT820" s="32"/>
      <c r="AU820" s="32"/>
      <c r="AV820" s="32"/>
      <c r="AW820" s="32"/>
      <c r="AX820" s="32"/>
      <c r="AY820" s="32"/>
      <c r="AZ820" s="32"/>
      <c r="BA820" s="32"/>
      <c r="BB820" s="32"/>
      <c r="BC820" s="32">
        <v>500</v>
      </c>
      <c r="BD820" s="32"/>
      <c r="BE820" s="118" t="s">
        <v>2060</v>
      </c>
      <c r="BF820" s="40">
        <v>0</v>
      </c>
      <c r="BG820" s="40">
        <v>0</v>
      </c>
      <c r="BH820" s="40">
        <f t="shared" si="39"/>
        <v>0</v>
      </c>
      <c r="BI820" s="41"/>
      <c r="BJ820" s="42" t="s">
        <v>6326</v>
      </c>
      <c r="BK820" s="42"/>
    </row>
    <row r="821" spans="1:63" ht="234" customHeight="1">
      <c r="A821" s="28">
        <v>812</v>
      </c>
      <c r="B821" s="63" t="s">
        <v>6228</v>
      </c>
      <c r="C821" s="83" t="s">
        <v>3035</v>
      </c>
      <c r="D821" s="83"/>
      <c r="E821" s="83"/>
      <c r="F821" s="83" t="s">
        <v>3036</v>
      </c>
      <c r="G821" s="29"/>
      <c r="H821" s="30"/>
      <c r="I821" s="28" t="s">
        <v>1069</v>
      </c>
      <c r="J821" s="28"/>
      <c r="K821" s="28"/>
      <c r="L821" s="31"/>
      <c r="M821" s="31"/>
      <c r="N821" s="32"/>
      <c r="O821" s="32"/>
      <c r="P821" s="32"/>
      <c r="Q821" s="33"/>
      <c r="R821" s="34">
        <f t="shared" si="38"/>
        <v>16000</v>
      </c>
      <c r="S821" s="32"/>
      <c r="T821" s="32"/>
      <c r="U821" s="32"/>
      <c r="V821" s="32"/>
      <c r="W821" s="32"/>
      <c r="X821" s="32"/>
      <c r="Y821" s="32"/>
      <c r="Z821" s="54"/>
      <c r="AA821" s="32"/>
      <c r="AB821" s="32"/>
      <c r="AC821" s="44"/>
      <c r="AD821" s="32"/>
      <c r="AE821" s="32"/>
      <c r="AF821" s="32"/>
      <c r="AG821" s="32"/>
      <c r="AH821" s="32"/>
      <c r="AI821" s="32"/>
      <c r="AJ821" s="32"/>
      <c r="AK821" s="32"/>
      <c r="AL821" s="32"/>
      <c r="AM821" s="32"/>
      <c r="AN821" s="32"/>
      <c r="AO821" s="43"/>
      <c r="AP821" s="32"/>
      <c r="AQ821" s="32"/>
      <c r="AR821" s="32"/>
      <c r="AS821" s="32"/>
      <c r="AT821" s="32"/>
      <c r="AU821" s="32"/>
      <c r="AV821" s="32"/>
      <c r="AW821" s="32"/>
      <c r="AX821" s="32"/>
      <c r="AY821" s="32"/>
      <c r="AZ821" s="32"/>
      <c r="BA821" s="32"/>
      <c r="BB821" s="32"/>
      <c r="BC821" s="32">
        <v>16000</v>
      </c>
      <c r="BD821" s="32"/>
      <c r="BE821" s="118" t="s">
        <v>2060</v>
      </c>
      <c r="BF821" s="40">
        <v>0</v>
      </c>
      <c r="BG821" s="40">
        <v>0</v>
      </c>
      <c r="BH821" s="40">
        <f t="shared" si="39"/>
        <v>0</v>
      </c>
      <c r="BI821" s="41"/>
      <c r="BJ821" s="42" t="s">
        <v>6326</v>
      </c>
      <c r="BK821" s="42"/>
    </row>
    <row r="822" spans="1:63" ht="60" customHeight="1">
      <c r="A822" s="28">
        <v>813</v>
      </c>
      <c r="B822" s="63" t="s">
        <v>6229</v>
      </c>
      <c r="C822" s="163" t="s">
        <v>3037</v>
      </c>
      <c r="D822" s="83"/>
      <c r="E822" s="83"/>
      <c r="F822" s="163" t="s">
        <v>3038</v>
      </c>
      <c r="G822" s="29"/>
      <c r="H822" s="30"/>
      <c r="I822" s="28"/>
      <c r="J822" s="28"/>
      <c r="K822" s="28"/>
      <c r="L822" s="31"/>
      <c r="M822" s="31"/>
      <c r="N822" s="32"/>
      <c r="O822" s="32"/>
      <c r="P822" s="32"/>
      <c r="Q822" s="33"/>
      <c r="R822" s="34">
        <f t="shared" si="38"/>
        <v>190000</v>
      </c>
      <c r="S822" s="32"/>
      <c r="T822" s="32"/>
      <c r="U822" s="37">
        <v>190000</v>
      </c>
      <c r="V822" s="32"/>
      <c r="W822" s="32"/>
      <c r="X822" s="32"/>
      <c r="Y822" s="32"/>
      <c r="Z822" s="54"/>
      <c r="AA822" s="32"/>
      <c r="AB822" s="32"/>
      <c r="AC822" s="44"/>
      <c r="AD822" s="32"/>
      <c r="AE822" s="32"/>
      <c r="AF822" s="32"/>
      <c r="AG822" s="32"/>
      <c r="AH822" s="32"/>
      <c r="AI822" s="32"/>
      <c r="AJ822" s="32"/>
      <c r="AK822" s="32"/>
      <c r="AL822" s="32"/>
      <c r="AM822" s="32"/>
      <c r="AN822" s="32"/>
      <c r="AO822" s="43"/>
      <c r="AP822" s="32"/>
      <c r="AQ822" s="32"/>
      <c r="AR822" s="32"/>
      <c r="AS822" s="32"/>
      <c r="AT822" s="32"/>
      <c r="AU822" s="32"/>
      <c r="AV822" s="32"/>
      <c r="AW822" s="32"/>
      <c r="AX822" s="32"/>
      <c r="AY822" s="32"/>
      <c r="AZ822" s="32"/>
      <c r="BA822" s="32"/>
      <c r="BB822" s="32"/>
      <c r="BC822" s="32"/>
      <c r="BD822" s="32"/>
      <c r="BE822" s="157"/>
      <c r="BF822" s="40"/>
      <c r="BG822" s="40"/>
      <c r="BH822" s="40"/>
      <c r="BI822" s="41"/>
      <c r="BJ822" s="315" t="s">
        <v>6337</v>
      </c>
      <c r="BK822" s="42"/>
    </row>
    <row r="823" spans="1:63" ht="16.5" customHeight="1">
      <c r="A823" s="28">
        <v>814</v>
      </c>
      <c r="B823" s="63" t="s">
        <v>6230</v>
      </c>
      <c r="C823" s="163" t="s">
        <v>3039</v>
      </c>
      <c r="D823" s="83"/>
      <c r="E823" s="83"/>
      <c r="F823" s="163" t="s">
        <v>3040</v>
      </c>
      <c r="G823" s="29"/>
      <c r="H823" s="30"/>
      <c r="I823" s="28"/>
      <c r="J823" s="28"/>
      <c r="K823" s="28"/>
      <c r="L823" s="31"/>
      <c r="M823" s="31"/>
      <c r="N823" s="32"/>
      <c r="O823" s="32"/>
      <c r="P823" s="32"/>
      <c r="Q823" s="33"/>
      <c r="R823" s="34">
        <f t="shared" si="38"/>
        <v>36000</v>
      </c>
      <c r="S823" s="32"/>
      <c r="T823" s="32"/>
      <c r="U823" s="37">
        <v>36000</v>
      </c>
      <c r="V823" s="32"/>
      <c r="W823" s="32"/>
      <c r="X823" s="32"/>
      <c r="Y823" s="32"/>
      <c r="Z823" s="54"/>
      <c r="AA823" s="32"/>
      <c r="AB823" s="32"/>
      <c r="AC823" s="44"/>
      <c r="AD823" s="32"/>
      <c r="AE823" s="32"/>
      <c r="AF823" s="32"/>
      <c r="AG823" s="32"/>
      <c r="AH823" s="32"/>
      <c r="AI823" s="32"/>
      <c r="AJ823" s="32"/>
      <c r="AK823" s="32"/>
      <c r="AL823" s="32"/>
      <c r="AM823" s="32"/>
      <c r="AN823" s="32"/>
      <c r="AO823" s="43"/>
      <c r="AP823" s="32"/>
      <c r="AQ823" s="32"/>
      <c r="AR823" s="32"/>
      <c r="AS823" s="32"/>
      <c r="AT823" s="32"/>
      <c r="AU823" s="32"/>
      <c r="AV823" s="32"/>
      <c r="AW823" s="32"/>
      <c r="AX823" s="32"/>
      <c r="AY823" s="32"/>
      <c r="AZ823" s="32"/>
      <c r="BA823" s="32"/>
      <c r="BB823" s="32"/>
      <c r="BC823" s="32"/>
      <c r="BD823" s="32"/>
      <c r="BE823" s="157"/>
      <c r="BF823" s="40"/>
      <c r="BG823" s="40"/>
      <c r="BH823" s="40"/>
      <c r="BI823" s="41"/>
      <c r="BJ823" s="315" t="s">
        <v>6337</v>
      </c>
      <c r="BK823" s="42"/>
    </row>
    <row r="824" spans="1:63" ht="16.5" customHeight="1">
      <c r="A824" s="28">
        <v>815</v>
      </c>
      <c r="B824" s="63" t="s">
        <v>6231</v>
      </c>
      <c r="C824" s="83"/>
      <c r="D824" s="83"/>
      <c r="E824" s="83"/>
      <c r="F824" s="83"/>
      <c r="G824" s="29"/>
      <c r="H824" s="30"/>
      <c r="I824" s="28"/>
      <c r="J824" s="28"/>
      <c r="K824" s="28"/>
      <c r="L824" s="31"/>
      <c r="M824" s="31"/>
      <c r="N824" s="32"/>
      <c r="O824" s="32"/>
      <c r="P824" s="32"/>
      <c r="Q824" s="33"/>
      <c r="R824" s="34">
        <f t="shared" si="38"/>
        <v>0</v>
      </c>
      <c r="S824" s="32"/>
      <c r="T824" s="32"/>
      <c r="U824" s="32"/>
      <c r="V824" s="32"/>
      <c r="W824" s="32"/>
      <c r="X824" s="32"/>
      <c r="Y824" s="32"/>
      <c r="Z824" s="43"/>
      <c r="AA824" s="32"/>
      <c r="AB824" s="32"/>
      <c r="AC824" s="44"/>
      <c r="AD824" s="32"/>
      <c r="AE824" s="32"/>
      <c r="AF824" s="32"/>
      <c r="AG824" s="32"/>
      <c r="AH824" s="32"/>
      <c r="AI824" s="32"/>
      <c r="AJ824" s="32"/>
      <c r="AK824" s="32"/>
      <c r="AL824" s="32"/>
      <c r="AM824" s="32"/>
      <c r="AN824" s="32"/>
      <c r="AO824" s="43"/>
      <c r="AP824" s="32"/>
      <c r="AQ824" s="32"/>
      <c r="AR824" s="32"/>
      <c r="AS824" s="32"/>
      <c r="AT824" s="32"/>
      <c r="AU824" s="32"/>
      <c r="AV824" s="32"/>
      <c r="AW824" s="32"/>
      <c r="AX824" s="32"/>
      <c r="AY824" s="32"/>
      <c r="AZ824" s="32"/>
      <c r="BA824" s="32"/>
      <c r="BB824" s="32"/>
      <c r="BC824" s="32"/>
      <c r="BD824" s="32"/>
      <c r="BE824" s="157"/>
      <c r="BF824" s="40"/>
      <c r="BG824" s="40"/>
      <c r="BH824" s="40"/>
      <c r="BI824" s="41"/>
      <c r="BJ824" s="42"/>
      <c r="BK824" s="42"/>
    </row>
    <row r="825" spans="1:63" ht="33" customHeight="1">
      <c r="A825" s="28">
        <v>816</v>
      </c>
      <c r="B825" s="63" t="s">
        <v>6232</v>
      </c>
      <c r="C825" s="83" t="s">
        <v>3041</v>
      </c>
      <c r="D825" s="83"/>
      <c r="E825" s="83"/>
      <c r="F825" s="83"/>
      <c r="G825" s="29"/>
      <c r="H825" s="30"/>
      <c r="I825" s="28"/>
      <c r="J825" s="28"/>
      <c r="K825" s="28"/>
      <c r="L825" s="31"/>
      <c r="M825" s="31"/>
      <c r="N825" s="32"/>
      <c r="O825" s="32"/>
      <c r="P825" s="32"/>
      <c r="Q825" s="33"/>
      <c r="R825" s="34">
        <f t="shared" si="38"/>
        <v>5</v>
      </c>
      <c r="S825" s="32"/>
      <c r="T825" s="32"/>
      <c r="U825" s="32"/>
      <c r="V825" s="32"/>
      <c r="W825" s="32"/>
      <c r="X825" s="32"/>
      <c r="Y825" s="32"/>
      <c r="Z825" s="43"/>
      <c r="AA825" s="32"/>
      <c r="AB825" s="32"/>
      <c r="AC825" s="44"/>
      <c r="AD825" s="32"/>
      <c r="AE825" s="32"/>
      <c r="AF825" s="32"/>
      <c r="AG825" s="32"/>
      <c r="AH825" s="32"/>
      <c r="AI825" s="32"/>
      <c r="AJ825" s="32"/>
      <c r="AK825" s="32"/>
      <c r="AL825" s="32"/>
      <c r="AM825" s="32"/>
      <c r="AN825" s="32"/>
      <c r="AO825" s="43"/>
      <c r="AP825" s="32"/>
      <c r="AQ825" s="32"/>
      <c r="AR825" s="32"/>
      <c r="AS825" s="32"/>
      <c r="AT825" s="32">
        <v>5</v>
      </c>
      <c r="AU825" s="32"/>
      <c r="AV825" s="32"/>
      <c r="AW825" s="32"/>
      <c r="AX825" s="32"/>
      <c r="AY825" s="32"/>
      <c r="AZ825" s="32"/>
      <c r="BA825" s="32"/>
      <c r="BB825" s="32"/>
      <c r="BC825" s="32"/>
      <c r="BD825" s="32"/>
      <c r="BE825" s="157"/>
      <c r="BF825" s="40">
        <v>0</v>
      </c>
      <c r="BG825" s="40">
        <v>0</v>
      </c>
      <c r="BH825" s="40">
        <f>+BG825*R825</f>
        <v>0</v>
      </c>
      <c r="BI825" s="41"/>
      <c r="BJ825" s="315" t="s">
        <v>6327</v>
      </c>
      <c r="BK825" s="42"/>
    </row>
    <row r="826" spans="1:63" ht="16.5" customHeight="1">
      <c r="A826" s="28">
        <v>817</v>
      </c>
      <c r="B826" s="63" t="s">
        <v>6233</v>
      </c>
      <c r="C826" s="83"/>
      <c r="D826" s="83"/>
      <c r="E826" s="83"/>
      <c r="F826" s="83"/>
      <c r="G826" s="29"/>
      <c r="H826" s="30"/>
      <c r="I826" s="28"/>
      <c r="J826" s="28"/>
      <c r="K826" s="28"/>
      <c r="L826" s="31"/>
      <c r="M826" s="31"/>
      <c r="N826" s="32"/>
      <c r="O826" s="32"/>
      <c r="P826" s="32"/>
      <c r="Q826" s="33"/>
      <c r="R826" s="34">
        <f t="shared" si="38"/>
        <v>0</v>
      </c>
      <c r="S826" s="32"/>
      <c r="T826" s="32"/>
      <c r="U826" s="32"/>
      <c r="V826" s="32"/>
      <c r="W826" s="32"/>
      <c r="X826" s="32"/>
      <c r="Y826" s="32"/>
      <c r="Z826" s="43"/>
      <c r="AA826" s="32"/>
      <c r="AB826" s="32"/>
      <c r="AC826" s="44"/>
      <c r="AD826" s="32"/>
      <c r="AE826" s="32"/>
      <c r="AF826" s="32"/>
      <c r="AG826" s="32"/>
      <c r="AH826" s="32"/>
      <c r="AI826" s="32"/>
      <c r="AJ826" s="32"/>
      <c r="AK826" s="32"/>
      <c r="AL826" s="32"/>
      <c r="AM826" s="32"/>
      <c r="AN826" s="32"/>
      <c r="AO826" s="43"/>
      <c r="AP826" s="32"/>
      <c r="AQ826" s="32"/>
      <c r="AR826" s="32"/>
      <c r="AS826" s="32"/>
      <c r="AT826" s="32"/>
      <c r="AU826" s="32"/>
      <c r="AV826" s="32"/>
      <c r="AW826" s="32"/>
      <c r="AX826" s="32"/>
      <c r="AY826" s="32"/>
      <c r="AZ826" s="32"/>
      <c r="BA826" s="32"/>
      <c r="BB826" s="32"/>
      <c r="BC826" s="32"/>
      <c r="BD826" s="32"/>
      <c r="BE826" s="157"/>
      <c r="BF826" s="40"/>
      <c r="BG826" s="40"/>
      <c r="BH826" s="40"/>
      <c r="BI826" s="41"/>
      <c r="BJ826" s="42"/>
      <c r="BK826" s="42"/>
    </row>
    <row r="827" spans="1:63" ht="231" customHeight="1">
      <c r="A827" s="28">
        <v>818</v>
      </c>
      <c r="B827" s="63" t="s">
        <v>6234</v>
      </c>
      <c r="C827" s="83"/>
      <c r="D827" s="83"/>
      <c r="E827" s="83"/>
      <c r="F827" s="83"/>
      <c r="G827" s="29"/>
      <c r="H827" s="30"/>
      <c r="I827" s="28"/>
      <c r="J827" s="28"/>
      <c r="K827" s="28"/>
      <c r="L827" s="31"/>
      <c r="M827" s="31"/>
      <c r="N827" s="32"/>
      <c r="O827" s="32"/>
      <c r="P827" s="32"/>
      <c r="Q827" s="33"/>
      <c r="R827" s="34">
        <f t="shared" si="38"/>
        <v>0</v>
      </c>
      <c r="S827" s="32"/>
      <c r="T827" s="32"/>
      <c r="U827" s="32"/>
      <c r="V827" s="32"/>
      <c r="W827" s="32"/>
      <c r="X827" s="32"/>
      <c r="Y827" s="32"/>
      <c r="Z827" s="43"/>
      <c r="AA827" s="32"/>
      <c r="AB827" s="32"/>
      <c r="AC827" s="44"/>
      <c r="AD827" s="32"/>
      <c r="AE827" s="32"/>
      <c r="AF827" s="32"/>
      <c r="AG827" s="32"/>
      <c r="AH827" s="32"/>
      <c r="AI827" s="32"/>
      <c r="AJ827" s="32"/>
      <c r="AK827" s="32"/>
      <c r="AL827" s="32"/>
      <c r="AM827" s="32"/>
      <c r="AN827" s="32"/>
      <c r="AO827" s="111"/>
      <c r="AP827" s="32"/>
      <c r="AQ827" s="32"/>
      <c r="AR827" s="32"/>
      <c r="AS827" s="32"/>
      <c r="AT827" s="32"/>
      <c r="AU827" s="32"/>
      <c r="AV827" s="32"/>
      <c r="AW827" s="32"/>
      <c r="AX827" s="32"/>
      <c r="AY827" s="32"/>
      <c r="AZ827" s="32"/>
      <c r="BA827" s="32"/>
      <c r="BB827" s="32"/>
      <c r="BC827" s="32"/>
      <c r="BD827" s="32"/>
      <c r="BE827" s="157"/>
      <c r="BF827" s="40">
        <v>0</v>
      </c>
      <c r="BG827" s="40">
        <v>0</v>
      </c>
      <c r="BH827" s="40">
        <f t="shared" ref="BH827:BH872" si="40">+BG827*R827</f>
        <v>0</v>
      </c>
      <c r="BI827" s="41"/>
      <c r="BJ827" s="42"/>
      <c r="BK827" s="42"/>
    </row>
    <row r="828" spans="1:63" ht="78.75" customHeight="1">
      <c r="A828" s="28">
        <v>819</v>
      </c>
      <c r="B828" s="63" t="s">
        <v>6235</v>
      </c>
      <c r="C828" s="83" t="s">
        <v>3042</v>
      </c>
      <c r="D828" s="83"/>
      <c r="E828" s="83"/>
      <c r="F828" s="83"/>
      <c r="G828" s="29"/>
      <c r="H828" s="30"/>
      <c r="I828" s="28"/>
      <c r="J828" s="28"/>
      <c r="K828" s="28"/>
      <c r="L828" s="31"/>
      <c r="M828" s="31"/>
      <c r="N828" s="32"/>
      <c r="O828" s="32"/>
      <c r="P828" s="32"/>
      <c r="Q828" s="33"/>
      <c r="R828" s="34">
        <f t="shared" si="38"/>
        <v>300</v>
      </c>
      <c r="S828" s="32"/>
      <c r="T828" s="32"/>
      <c r="U828" s="32"/>
      <c r="V828" s="32"/>
      <c r="W828" s="32"/>
      <c r="X828" s="32"/>
      <c r="Y828" s="32"/>
      <c r="Z828" s="43"/>
      <c r="AA828" s="32"/>
      <c r="AB828" s="32"/>
      <c r="AC828" s="44"/>
      <c r="AD828" s="32"/>
      <c r="AE828" s="32"/>
      <c r="AF828" s="32"/>
      <c r="AG828" s="32"/>
      <c r="AH828" s="32"/>
      <c r="AI828" s="32"/>
      <c r="AJ828" s="32"/>
      <c r="AK828" s="32"/>
      <c r="AL828" s="32"/>
      <c r="AM828" s="32"/>
      <c r="AN828" s="32"/>
      <c r="AO828" s="43"/>
      <c r="AP828" s="32"/>
      <c r="AQ828" s="32"/>
      <c r="AR828" s="32"/>
      <c r="AS828" s="32"/>
      <c r="AT828" s="32">
        <v>300</v>
      </c>
      <c r="AU828" s="32"/>
      <c r="AV828" s="32"/>
      <c r="AW828" s="32"/>
      <c r="AX828" s="32"/>
      <c r="AY828" s="32"/>
      <c r="AZ828" s="32"/>
      <c r="BA828" s="32"/>
      <c r="BB828" s="32"/>
      <c r="BC828" s="32"/>
      <c r="BD828" s="32"/>
      <c r="BE828" s="157"/>
      <c r="BF828" s="40">
        <v>0</v>
      </c>
      <c r="BG828" s="40">
        <v>0</v>
      </c>
      <c r="BH828" s="40">
        <f t="shared" si="40"/>
        <v>0</v>
      </c>
      <c r="BI828" s="41"/>
      <c r="BJ828" s="315" t="s">
        <v>6337</v>
      </c>
      <c r="BK828" s="42"/>
    </row>
    <row r="829" spans="1:63" ht="226.5" customHeight="1">
      <c r="A829" s="28">
        <v>820</v>
      </c>
      <c r="B829" s="63" t="s">
        <v>6236</v>
      </c>
      <c r="C829" s="83" t="s">
        <v>3043</v>
      </c>
      <c r="D829" s="83"/>
      <c r="E829" s="83"/>
      <c r="F829" s="83" t="s">
        <v>3044</v>
      </c>
      <c r="G829" s="29"/>
      <c r="H829" s="159" t="s">
        <v>3045</v>
      </c>
      <c r="I829" s="155" t="s">
        <v>2594</v>
      </c>
      <c r="J829" s="155"/>
      <c r="K829" s="155"/>
      <c r="L829" s="31"/>
      <c r="M829" s="31"/>
      <c r="N829" s="32"/>
      <c r="O829" s="32"/>
      <c r="P829" s="32"/>
      <c r="Q829" s="33"/>
      <c r="R829" s="34">
        <f t="shared" si="38"/>
        <v>10</v>
      </c>
      <c r="S829" s="32"/>
      <c r="T829" s="32"/>
      <c r="U829" s="32"/>
      <c r="V829" s="32"/>
      <c r="W829" s="32"/>
      <c r="X829" s="32"/>
      <c r="Y829" s="32"/>
      <c r="Z829" s="43"/>
      <c r="AA829" s="32"/>
      <c r="AB829" s="32"/>
      <c r="AC829" s="44"/>
      <c r="AD829" s="32"/>
      <c r="AE829" s="32"/>
      <c r="AF829" s="32"/>
      <c r="AG829" s="32"/>
      <c r="AH829" s="32"/>
      <c r="AI829" s="32"/>
      <c r="AJ829" s="32"/>
      <c r="AK829" s="32"/>
      <c r="AL829" s="32"/>
      <c r="AM829" s="32"/>
      <c r="AN829" s="32"/>
      <c r="AO829" s="43"/>
      <c r="AP829" s="32"/>
      <c r="AQ829" s="32"/>
      <c r="AR829" s="32"/>
      <c r="AS829" s="32"/>
      <c r="AT829" s="32">
        <v>10</v>
      </c>
      <c r="AU829" s="32"/>
      <c r="AV829" s="32"/>
      <c r="AW829" s="32"/>
      <c r="AX829" s="32"/>
      <c r="AY829" s="32"/>
      <c r="AZ829" s="32"/>
      <c r="BA829" s="32"/>
      <c r="BB829" s="32"/>
      <c r="BC829" s="32"/>
      <c r="BD829" s="32"/>
      <c r="BE829" s="157"/>
      <c r="BF829" s="40">
        <v>0</v>
      </c>
      <c r="BG829" s="40">
        <v>0</v>
      </c>
      <c r="BH829" s="40">
        <f t="shared" si="40"/>
        <v>0</v>
      </c>
      <c r="BI829" s="41"/>
      <c r="BJ829" s="315" t="s">
        <v>6326</v>
      </c>
      <c r="BK829" s="42"/>
    </row>
    <row r="830" spans="1:63" ht="82.5" customHeight="1">
      <c r="A830" s="28">
        <v>821</v>
      </c>
      <c r="B830" s="63" t="s">
        <v>6237</v>
      </c>
      <c r="C830" s="83" t="s">
        <v>3046</v>
      </c>
      <c r="D830" s="83"/>
      <c r="E830" s="83"/>
      <c r="F830" s="83" t="s">
        <v>3047</v>
      </c>
      <c r="G830" s="29"/>
      <c r="H830" s="159" t="s">
        <v>3048</v>
      </c>
      <c r="I830" s="155" t="s">
        <v>84</v>
      </c>
      <c r="J830" s="155"/>
      <c r="K830" s="155"/>
      <c r="L830" s="31"/>
      <c r="M830" s="31"/>
      <c r="N830" s="32"/>
      <c r="O830" s="32"/>
      <c r="P830" s="32"/>
      <c r="Q830" s="33"/>
      <c r="R830" s="34">
        <f t="shared" si="38"/>
        <v>30</v>
      </c>
      <c r="S830" s="32"/>
      <c r="T830" s="32"/>
      <c r="U830" s="32"/>
      <c r="V830" s="32"/>
      <c r="W830" s="32"/>
      <c r="X830" s="32"/>
      <c r="Y830" s="32"/>
      <c r="Z830" s="43"/>
      <c r="AA830" s="32"/>
      <c r="AB830" s="32"/>
      <c r="AC830" s="44"/>
      <c r="AD830" s="32"/>
      <c r="AE830" s="32"/>
      <c r="AF830" s="32"/>
      <c r="AG830" s="32"/>
      <c r="AH830" s="32"/>
      <c r="AI830" s="32"/>
      <c r="AJ830" s="32"/>
      <c r="AK830" s="32"/>
      <c r="AL830" s="32"/>
      <c r="AM830" s="32"/>
      <c r="AN830" s="32"/>
      <c r="AO830" s="43"/>
      <c r="AP830" s="32"/>
      <c r="AQ830" s="32"/>
      <c r="AR830" s="32"/>
      <c r="AS830" s="32"/>
      <c r="AT830" s="32">
        <v>20</v>
      </c>
      <c r="AU830" s="37">
        <v>10</v>
      </c>
      <c r="AV830" s="32"/>
      <c r="AW830" s="32"/>
      <c r="AX830" s="32"/>
      <c r="AY830" s="32"/>
      <c r="AZ830" s="32"/>
      <c r="BA830" s="32"/>
      <c r="BB830" s="32"/>
      <c r="BC830" s="32"/>
      <c r="BD830" s="32"/>
      <c r="BE830" s="157"/>
      <c r="BF830" s="40">
        <v>0</v>
      </c>
      <c r="BG830" s="40">
        <v>0</v>
      </c>
      <c r="BH830" s="40">
        <f t="shared" si="40"/>
        <v>0</v>
      </c>
      <c r="BI830" s="41"/>
      <c r="BJ830" s="315" t="s">
        <v>6327</v>
      </c>
      <c r="BK830" s="42"/>
    </row>
    <row r="831" spans="1:63" ht="68.25" customHeight="1">
      <c r="A831" s="28">
        <v>822</v>
      </c>
      <c r="B831" s="346" t="s">
        <v>6238</v>
      </c>
      <c r="C831" s="337" t="s">
        <v>3049</v>
      </c>
      <c r="D831" s="83"/>
      <c r="E831" s="83"/>
      <c r="F831" s="83"/>
      <c r="G831" s="29"/>
      <c r="H831" s="30"/>
      <c r="I831" s="28" t="s">
        <v>84</v>
      </c>
      <c r="J831" s="28"/>
      <c r="K831" s="28"/>
      <c r="L831" s="31"/>
      <c r="M831" s="31"/>
      <c r="N831" s="32"/>
      <c r="O831" s="32"/>
      <c r="P831" s="32"/>
      <c r="Q831" s="33"/>
      <c r="R831" s="34">
        <f t="shared" si="38"/>
        <v>1000</v>
      </c>
      <c r="S831" s="32"/>
      <c r="T831" s="32"/>
      <c r="U831" s="32"/>
      <c r="V831" s="32"/>
      <c r="W831" s="32"/>
      <c r="X831" s="32"/>
      <c r="Y831" s="32"/>
      <c r="Z831" s="43"/>
      <c r="AA831" s="32"/>
      <c r="AB831" s="32"/>
      <c r="AC831" s="44"/>
      <c r="AD831" s="32"/>
      <c r="AE831" s="32"/>
      <c r="AF831" s="32"/>
      <c r="AG831" s="32"/>
      <c r="AH831" s="32"/>
      <c r="AI831" s="32"/>
      <c r="AJ831" s="32"/>
      <c r="AK831" s="32"/>
      <c r="AL831" s="32"/>
      <c r="AM831" s="32"/>
      <c r="AN831" s="32"/>
      <c r="AO831" s="43"/>
      <c r="AP831" s="32"/>
      <c r="AQ831" s="32"/>
      <c r="AR831" s="32"/>
      <c r="AS831" s="32"/>
      <c r="AT831" s="32"/>
      <c r="AU831" s="32">
        <v>1000</v>
      </c>
      <c r="AV831" s="32"/>
      <c r="AW831" s="32"/>
      <c r="AX831" s="32"/>
      <c r="AY831" s="32"/>
      <c r="AZ831" s="32"/>
      <c r="BA831" s="32"/>
      <c r="BB831" s="32"/>
      <c r="BC831" s="32"/>
      <c r="BD831" s="32"/>
      <c r="BE831" s="157"/>
      <c r="BF831" s="40">
        <v>0</v>
      </c>
      <c r="BG831" s="40">
        <v>0</v>
      </c>
      <c r="BH831" s="40">
        <f t="shared" si="40"/>
        <v>0</v>
      </c>
      <c r="BI831" s="41"/>
      <c r="BJ831" s="315" t="s">
        <v>6326</v>
      </c>
      <c r="BK831" s="42"/>
    </row>
    <row r="832" spans="1:63" ht="33" customHeight="1">
      <c r="A832" s="28">
        <v>823</v>
      </c>
      <c r="B832" s="63" t="s">
        <v>6239</v>
      </c>
      <c r="C832" s="83" t="s">
        <v>3050</v>
      </c>
      <c r="D832" s="83"/>
      <c r="E832" s="83"/>
      <c r="F832" s="83"/>
      <c r="G832" s="29"/>
      <c r="H832" s="30"/>
      <c r="I832" s="28" t="s">
        <v>84</v>
      </c>
      <c r="J832" s="28"/>
      <c r="K832" s="28"/>
      <c r="L832" s="31"/>
      <c r="M832" s="31"/>
      <c r="N832" s="32"/>
      <c r="O832" s="32"/>
      <c r="P832" s="32"/>
      <c r="Q832" s="33"/>
      <c r="R832" s="34">
        <f t="shared" si="38"/>
        <v>200</v>
      </c>
      <c r="S832" s="32"/>
      <c r="T832" s="32"/>
      <c r="U832" s="32"/>
      <c r="V832" s="32"/>
      <c r="W832" s="32"/>
      <c r="X832" s="32"/>
      <c r="Y832" s="32"/>
      <c r="Z832" s="43"/>
      <c r="AA832" s="32"/>
      <c r="AB832" s="32"/>
      <c r="AC832" s="44"/>
      <c r="AD832" s="32"/>
      <c r="AE832" s="32"/>
      <c r="AF832" s="32"/>
      <c r="AG832" s="32"/>
      <c r="AH832" s="32"/>
      <c r="AI832" s="32"/>
      <c r="AJ832" s="32"/>
      <c r="AK832" s="32"/>
      <c r="AL832" s="32"/>
      <c r="AM832" s="32"/>
      <c r="AN832" s="32"/>
      <c r="AO832" s="43"/>
      <c r="AP832" s="32"/>
      <c r="AQ832" s="32"/>
      <c r="AR832" s="32"/>
      <c r="AS832" s="32"/>
      <c r="AT832" s="32"/>
      <c r="AU832" s="32">
        <v>200</v>
      </c>
      <c r="AV832" s="32"/>
      <c r="AW832" s="32"/>
      <c r="AX832" s="32"/>
      <c r="AY832" s="32"/>
      <c r="AZ832" s="32"/>
      <c r="BA832" s="32"/>
      <c r="BB832" s="32"/>
      <c r="BC832" s="32"/>
      <c r="BD832" s="32"/>
      <c r="BE832" s="157"/>
      <c r="BF832" s="40">
        <v>0</v>
      </c>
      <c r="BG832" s="40">
        <v>0</v>
      </c>
      <c r="BH832" s="40">
        <f t="shared" si="40"/>
        <v>0</v>
      </c>
      <c r="BI832" s="41"/>
      <c r="BJ832" s="315" t="s">
        <v>6326</v>
      </c>
      <c r="BK832" s="42"/>
    </row>
    <row r="833" spans="1:63" ht="82.5" customHeight="1">
      <c r="A833" s="28">
        <v>824</v>
      </c>
      <c r="B833" s="63" t="s">
        <v>6240</v>
      </c>
      <c r="C833" s="83" t="s">
        <v>3051</v>
      </c>
      <c r="D833" s="83"/>
      <c r="E833" s="83" t="s">
        <v>3052</v>
      </c>
      <c r="F833" s="83" t="s">
        <v>3053</v>
      </c>
      <c r="G833" s="29"/>
      <c r="H833" s="159" t="s">
        <v>3054</v>
      </c>
      <c r="I833" s="155" t="s">
        <v>1337</v>
      </c>
      <c r="J833" s="155"/>
      <c r="K833" s="155"/>
      <c r="L833" s="31"/>
      <c r="M833" s="31"/>
      <c r="N833" s="32"/>
      <c r="O833" s="32"/>
      <c r="P833" s="32"/>
      <c r="Q833" s="33"/>
      <c r="R833" s="34">
        <f t="shared" si="38"/>
        <v>300</v>
      </c>
      <c r="S833" s="32"/>
      <c r="T833" s="32"/>
      <c r="U833" s="32"/>
      <c r="V833" s="32"/>
      <c r="W833" s="32"/>
      <c r="X833" s="32"/>
      <c r="Y833" s="32"/>
      <c r="Z833" s="43"/>
      <c r="AA833" s="32"/>
      <c r="AB833" s="32"/>
      <c r="AC833" s="44"/>
      <c r="AD833" s="32"/>
      <c r="AE833" s="32"/>
      <c r="AF833" s="32"/>
      <c r="AG833" s="32"/>
      <c r="AH833" s="32"/>
      <c r="AI833" s="32"/>
      <c r="AJ833" s="32"/>
      <c r="AK833" s="32"/>
      <c r="AL833" s="32"/>
      <c r="AM833" s="32"/>
      <c r="AN833" s="32"/>
      <c r="AO833" s="43"/>
      <c r="AP833" s="32"/>
      <c r="AQ833" s="32"/>
      <c r="AR833" s="32"/>
      <c r="AS833" s="32"/>
      <c r="AT833" s="32"/>
      <c r="AU833" s="32">
        <v>300</v>
      </c>
      <c r="AV833" s="32"/>
      <c r="AW833" s="32"/>
      <c r="AX833" s="32"/>
      <c r="AY833" s="32"/>
      <c r="AZ833" s="32"/>
      <c r="BA833" s="32"/>
      <c r="BB833" s="32"/>
      <c r="BC833" s="32"/>
      <c r="BD833" s="32"/>
      <c r="BE833" s="157"/>
      <c r="BF833" s="40">
        <v>0</v>
      </c>
      <c r="BG833" s="40">
        <v>0</v>
      </c>
      <c r="BH833" s="40">
        <f t="shared" si="40"/>
        <v>0</v>
      </c>
      <c r="BI833" s="41"/>
      <c r="BJ833" s="315" t="s">
        <v>6326</v>
      </c>
      <c r="BK833" s="42"/>
    </row>
    <row r="834" spans="1:63" ht="99" customHeight="1">
      <c r="A834" s="28">
        <v>825</v>
      </c>
      <c r="B834" s="63" t="s">
        <v>6241</v>
      </c>
      <c r="C834" s="83" t="s">
        <v>3055</v>
      </c>
      <c r="D834" s="83"/>
      <c r="E834" s="83" t="s">
        <v>3056</v>
      </c>
      <c r="F834" s="83" t="s">
        <v>3057</v>
      </c>
      <c r="G834" s="29"/>
      <c r="H834" s="159" t="s">
        <v>3058</v>
      </c>
      <c r="I834" s="155" t="s">
        <v>1448</v>
      </c>
      <c r="J834" s="155"/>
      <c r="K834" s="155"/>
      <c r="L834" s="31"/>
      <c r="M834" s="31"/>
      <c r="N834" s="32"/>
      <c r="O834" s="32"/>
      <c r="P834" s="32"/>
      <c r="Q834" s="33"/>
      <c r="R834" s="34">
        <f t="shared" si="38"/>
        <v>600</v>
      </c>
      <c r="S834" s="32"/>
      <c r="T834" s="32"/>
      <c r="U834" s="32"/>
      <c r="V834" s="32"/>
      <c r="W834" s="32"/>
      <c r="X834" s="32"/>
      <c r="Y834" s="32"/>
      <c r="Z834" s="43"/>
      <c r="AA834" s="32"/>
      <c r="AB834" s="32"/>
      <c r="AC834" s="78">
        <v>500</v>
      </c>
      <c r="AD834" s="32"/>
      <c r="AE834" s="32"/>
      <c r="AF834" s="32"/>
      <c r="AG834" s="32"/>
      <c r="AH834" s="32"/>
      <c r="AI834" s="32"/>
      <c r="AJ834" s="32"/>
      <c r="AK834" s="32"/>
      <c r="AL834" s="32"/>
      <c r="AM834" s="32"/>
      <c r="AN834" s="32"/>
      <c r="AO834" s="43"/>
      <c r="AP834" s="32"/>
      <c r="AQ834" s="32"/>
      <c r="AR834" s="32"/>
      <c r="AS834" s="32"/>
      <c r="AT834" s="32"/>
      <c r="AU834" s="32">
        <v>100</v>
      </c>
      <c r="AV834" s="32"/>
      <c r="AW834" s="32"/>
      <c r="AX834" s="32"/>
      <c r="AY834" s="32"/>
      <c r="AZ834" s="32"/>
      <c r="BA834" s="32"/>
      <c r="BB834" s="32"/>
      <c r="BC834" s="32"/>
      <c r="BD834" s="32"/>
      <c r="BE834" s="157"/>
      <c r="BF834" s="40">
        <v>0</v>
      </c>
      <c r="BG834" s="40">
        <v>0</v>
      </c>
      <c r="BH834" s="40">
        <f t="shared" si="40"/>
        <v>0</v>
      </c>
      <c r="BI834" s="41"/>
      <c r="BJ834" s="315" t="s">
        <v>6326</v>
      </c>
      <c r="BK834" s="42"/>
    </row>
    <row r="835" spans="1:63" ht="82.5" customHeight="1">
      <c r="A835" s="28">
        <v>826</v>
      </c>
      <c r="B835" s="63" t="s">
        <v>6242</v>
      </c>
      <c r="C835" s="83" t="s">
        <v>3051</v>
      </c>
      <c r="D835" s="83"/>
      <c r="E835" s="83" t="s">
        <v>3059</v>
      </c>
      <c r="F835" s="83" t="s">
        <v>3060</v>
      </c>
      <c r="G835" s="29"/>
      <c r="H835" s="159" t="s">
        <v>3061</v>
      </c>
      <c r="I835" s="155" t="s">
        <v>1337</v>
      </c>
      <c r="J835" s="155"/>
      <c r="K835" s="155"/>
      <c r="L835" s="31"/>
      <c r="M835" s="31"/>
      <c r="N835" s="32"/>
      <c r="O835" s="32"/>
      <c r="P835" s="32"/>
      <c r="Q835" s="33"/>
      <c r="R835" s="34">
        <f t="shared" si="38"/>
        <v>300</v>
      </c>
      <c r="S835" s="32"/>
      <c r="T835" s="32"/>
      <c r="U835" s="32"/>
      <c r="V835" s="32"/>
      <c r="W835" s="32"/>
      <c r="X835" s="32"/>
      <c r="Y835" s="32"/>
      <c r="Z835" s="43"/>
      <c r="AA835" s="32"/>
      <c r="AB835" s="32"/>
      <c r="AC835" s="44"/>
      <c r="AD835" s="32"/>
      <c r="AE835" s="32"/>
      <c r="AF835" s="32"/>
      <c r="AG835" s="32"/>
      <c r="AH835" s="32"/>
      <c r="AI835" s="32"/>
      <c r="AJ835" s="32"/>
      <c r="AK835" s="32"/>
      <c r="AL835" s="32"/>
      <c r="AM835" s="32"/>
      <c r="AN835" s="32"/>
      <c r="AO835" s="43"/>
      <c r="AP835" s="32"/>
      <c r="AQ835" s="32"/>
      <c r="AR835" s="32"/>
      <c r="AS835" s="32"/>
      <c r="AT835" s="32"/>
      <c r="AU835" s="32">
        <v>300</v>
      </c>
      <c r="AV835" s="32"/>
      <c r="AW835" s="32"/>
      <c r="AX835" s="32"/>
      <c r="AY835" s="32"/>
      <c r="AZ835" s="32"/>
      <c r="BA835" s="32"/>
      <c r="BB835" s="32"/>
      <c r="BC835" s="32"/>
      <c r="BD835" s="32"/>
      <c r="BE835" s="157"/>
      <c r="BF835" s="40">
        <v>0</v>
      </c>
      <c r="BG835" s="40">
        <v>0</v>
      </c>
      <c r="BH835" s="40">
        <f t="shared" si="40"/>
        <v>0</v>
      </c>
      <c r="BI835" s="41"/>
      <c r="BJ835" s="315" t="s">
        <v>6326</v>
      </c>
      <c r="BK835" s="42"/>
    </row>
    <row r="836" spans="1:63" ht="303" customHeight="1">
      <c r="A836" s="28">
        <v>827</v>
      </c>
      <c r="B836" s="63" t="s">
        <v>6243</v>
      </c>
      <c r="C836" s="89" t="s">
        <v>3062</v>
      </c>
      <c r="D836" s="89"/>
      <c r="E836" s="89" t="s">
        <v>3063</v>
      </c>
      <c r="F836" s="83" t="s">
        <v>3064</v>
      </c>
      <c r="G836" s="29"/>
      <c r="H836" s="30"/>
      <c r="I836" s="155" t="s">
        <v>1354</v>
      </c>
      <c r="J836" s="155"/>
      <c r="K836" s="155"/>
      <c r="L836" s="31"/>
      <c r="M836" s="31"/>
      <c r="N836" s="32"/>
      <c r="O836" s="32"/>
      <c r="P836" s="32"/>
      <c r="Q836" s="33"/>
      <c r="R836" s="34">
        <f t="shared" si="38"/>
        <v>3000</v>
      </c>
      <c r="S836" s="32"/>
      <c r="T836" s="32"/>
      <c r="U836" s="32"/>
      <c r="V836" s="32"/>
      <c r="W836" s="32"/>
      <c r="X836" s="32"/>
      <c r="Y836" s="32"/>
      <c r="Z836" s="43"/>
      <c r="AA836" s="32"/>
      <c r="AB836" s="32"/>
      <c r="AC836" s="44"/>
      <c r="AD836" s="32"/>
      <c r="AE836" s="32"/>
      <c r="AF836" s="32"/>
      <c r="AG836" s="32"/>
      <c r="AH836" s="32"/>
      <c r="AI836" s="32"/>
      <c r="AJ836" s="32"/>
      <c r="AK836" s="32"/>
      <c r="AL836" s="32"/>
      <c r="AM836" s="32"/>
      <c r="AN836" s="32"/>
      <c r="AO836" s="43"/>
      <c r="AP836" s="32"/>
      <c r="AQ836" s="32"/>
      <c r="AR836" s="32"/>
      <c r="AS836" s="32"/>
      <c r="AT836" s="32"/>
      <c r="AU836" s="32">
        <v>3000</v>
      </c>
      <c r="AV836" s="32"/>
      <c r="AW836" s="32"/>
      <c r="AX836" s="32"/>
      <c r="AY836" s="32"/>
      <c r="AZ836" s="32"/>
      <c r="BA836" s="32"/>
      <c r="BB836" s="32"/>
      <c r="BC836" s="32"/>
      <c r="BD836" s="32"/>
      <c r="BE836" s="157"/>
      <c r="BF836" s="40">
        <v>0</v>
      </c>
      <c r="BG836" s="40">
        <v>0</v>
      </c>
      <c r="BH836" s="40">
        <f t="shared" si="40"/>
        <v>0</v>
      </c>
      <c r="BI836" s="41"/>
      <c r="BJ836" s="315" t="s">
        <v>6326</v>
      </c>
      <c r="BK836" s="42"/>
    </row>
    <row r="837" spans="1:63" ht="16.5" customHeight="1">
      <c r="A837" s="28">
        <v>828</v>
      </c>
      <c r="B837" s="63" t="s">
        <v>6244</v>
      </c>
      <c r="C837" s="83" t="s">
        <v>3065</v>
      </c>
      <c r="D837" s="83"/>
      <c r="E837" s="83"/>
      <c r="F837" s="83"/>
      <c r="G837" s="29"/>
      <c r="H837" s="30"/>
      <c r="I837" s="155" t="s">
        <v>88</v>
      </c>
      <c r="J837" s="155"/>
      <c r="K837" s="155"/>
      <c r="L837" s="31"/>
      <c r="M837" s="31"/>
      <c r="N837" s="32"/>
      <c r="O837" s="32"/>
      <c r="P837" s="32"/>
      <c r="Q837" s="33"/>
      <c r="R837" s="34">
        <f t="shared" si="38"/>
        <v>10</v>
      </c>
      <c r="S837" s="32"/>
      <c r="T837" s="32"/>
      <c r="U837" s="32"/>
      <c r="V837" s="32"/>
      <c r="W837" s="32"/>
      <c r="X837" s="32"/>
      <c r="Y837" s="32"/>
      <c r="Z837" s="43"/>
      <c r="AA837" s="32"/>
      <c r="AB837" s="32"/>
      <c r="AC837" s="44"/>
      <c r="AD837" s="32"/>
      <c r="AE837" s="32"/>
      <c r="AF837" s="32"/>
      <c r="AG837" s="32"/>
      <c r="AH837" s="32"/>
      <c r="AI837" s="32"/>
      <c r="AJ837" s="32"/>
      <c r="AK837" s="32"/>
      <c r="AL837" s="32"/>
      <c r="AM837" s="32"/>
      <c r="AN837" s="32"/>
      <c r="AO837" s="43"/>
      <c r="AP837" s="32"/>
      <c r="AQ837" s="32"/>
      <c r="AR837" s="32"/>
      <c r="AS837" s="32"/>
      <c r="AT837" s="32"/>
      <c r="AU837" s="37">
        <v>10</v>
      </c>
      <c r="AV837" s="32"/>
      <c r="AW837" s="32"/>
      <c r="AX837" s="32"/>
      <c r="AY837" s="32"/>
      <c r="AZ837" s="32"/>
      <c r="BA837" s="32"/>
      <c r="BB837" s="32"/>
      <c r="BC837" s="32"/>
      <c r="BD837" s="32"/>
      <c r="BE837" s="157"/>
      <c r="BF837" s="40">
        <v>0</v>
      </c>
      <c r="BG837" s="40">
        <v>0</v>
      </c>
      <c r="BH837" s="40">
        <f t="shared" si="40"/>
        <v>0</v>
      </c>
      <c r="BI837" s="41"/>
      <c r="BJ837" s="315" t="s">
        <v>6326</v>
      </c>
      <c r="BK837" s="42"/>
    </row>
    <row r="838" spans="1:63" ht="16.5" customHeight="1">
      <c r="A838" s="28">
        <v>829</v>
      </c>
      <c r="B838" s="63" t="s">
        <v>6245</v>
      </c>
      <c r="C838" s="83" t="s">
        <v>3066</v>
      </c>
      <c r="D838" s="83"/>
      <c r="E838" s="83"/>
      <c r="F838" s="83"/>
      <c r="G838" s="29"/>
      <c r="H838" s="30"/>
      <c r="I838" s="28" t="s">
        <v>1074</v>
      </c>
      <c r="J838" s="28"/>
      <c r="K838" s="28"/>
      <c r="L838" s="31"/>
      <c r="M838" s="31"/>
      <c r="N838" s="32"/>
      <c r="O838" s="32"/>
      <c r="P838" s="32"/>
      <c r="Q838" s="33"/>
      <c r="R838" s="34">
        <f t="shared" si="38"/>
        <v>50</v>
      </c>
      <c r="S838" s="32"/>
      <c r="T838" s="32"/>
      <c r="U838" s="32"/>
      <c r="V838" s="32"/>
      <c r="W838" s="32"/>
      <c r="X838" s="32"/>
      <c r="Y838" s="32"/>
      <c r="Z838" s="43"/>
      <c r="AA838" s="32"/>
      <c r="AB838" s="32"/>
      <c r="AC838" s="44"/>
      <c r="AD838" s="32"/>
      <c r="AE838" s="32"/>
      <c r="AF838" s="32"/>
      <c r="AG838" s="32"/>
      <c r="AH838" s="32"/>
      <c r="AI838" s="32"/>
      <c r="AJ838" s="32"/>
      <c r="AK838" s="32"/>
      <c r="AL838" s="32"/>
      <c r="AM838" s="32"/>
      <c r="AN838" s="32"/>
      <c r="AO838" s="43"/>
      <c r="AP838" s="32"/>
      <c r="AQ838" s="32"/>
      <c r="AR838" s="32"/>
      <c r="AS838" s="32"/>
      <c r="AT838" s="32"/>
      <c r="AU838" s="32"/>
      <c r="AV838" s="32"/>
      <c r="AW838" s="32"/>
      <c r="AX838" s="32"/>
      <c r="AY838" s="32">
        <v>50</v>
      </c>
      <c r="AZ838" s="32"/>
      <c r="BA838" s="32"/>
      <c r="BB838" s="32"/>
      <c r="BC838" s="32"/>
      <c r="BD838" s="32"/>
      <c r="BE838" s="157"/>
      <c r="BF838" s="40">
        <v>0</v>
      </c>
      <c r="BG838" s="40">
        <v>0</v>
      </c>
      <c r="BH838" s="40">
        <f t="shared" si="40"/>
        <v>0</v>
      </c>
      <c r="BI838" s="41"/>
      <c r="BJ838" s="315" t="s">
        <v>6326</v>
      </c>
      <c r="BK838" s="42"/>
    </row>
    <row r="839" spans="1:63" ht="16.5" customHeight="1">
      <c r="A839" s="28">
        <v>830</v>
      </c>
      <c r="B839" s="63" t="s">
        <v>6246</v>
      </c>
      <c r="C839" s="83" t="s">
        <v>3067</v>
      </c>
      <c r="D839" s="83"/>
      <c r="E839" s="83"/>
      <c r="F839" s="83"/>
      <c r="G839" s="29"/>
      <c r="H839" s="30"/>
      <c r="I839" s="28" t="s">
        <v>1304</v>
      </c>
      <c r="J839" s="28"/>
      <c r="K839" s="28"/>
      <c r="L839" s="31"/>
      <c r="M839" s="31"/>
      <c r="N839" s="32"/>
      <c r="O839" s="32"/>
      <c r="P839" s="32"/>
      <c r="Q839" s="33"/>
      <c r="R839" s="34">
        <f t="shared" si="38"/>
        <v>20</v>
      </c>
      <c r="S839" s="32"/>
      <c r="T839" s="32"/>
      <c r="U839" s="32"/>
      <c r="V839" s="32"/>
      <c r="W839" s="32"/>
      <c r="X839" s="32"/>
      <c r="Y839" s="32"/>
      <c r="Z839" s="43"/>
      <c r="AA839" s="32"/>
      <c r="AB839" s="32"/>
      <c r="AC839" s="44"/>
      <c r="AD839" s="32"/>
      <c r="AE839" s="32"/>
      <c r="AF839" s="32"/>
      <c r="AG839" s="32"/>
      <c r="AH839" s="32"/>
      <c r="AI839" s="32"/>
      <c r="AJ839" s="32"/>
      <c r="AK839" s="32"/>
      <c r="AL839" s="32"/>
      <c r="AM839" s="32"/>
      <c r="AN839" s="32"/>
      <c r="AO839" s="43"/>
      <c r="AP839" s="32"/>
      <c r="AQ839" s="32"/>
      <c r="AR839" s="32"/>
      <c r="AS839" s="32"/>
      <c r="AT839" s="32"/>
      <c r="AU839" s="32"/>
      <c r="AV839" s="32"/>
      <c r="AW839" s="32"/>
      <c r="AX839" s="32"/>
      <c r="AY839" s="32">
        <v>20</v>
      </c>
      <c r="AZ839" s="32"/>
      <c r="BA839" s="32"/>
      <c r="BB839" s="32"/>
      <c r="BC839" s="32"/>
      <c r="BD839" s="32"/>
      <c r="BE839" s="157"/>
      <c r="BF839" s="40">
        <v>0</v>
      </c>
      <c r="BG839" s="40">
        <v>0</v>
      </c>
      <c r="BH839" s="40">
        <f t="shared" si="40"/>
        <v>0</v>
      </c>
      <c r="BI839" s="41"/>
      <c r="BJ839" s="315" t="s">
        <v>6326</v>
      </c>
      <c r="BK839" s="42"/>
    </row>
    <row r="840" spans="1:63" ht="38.25" customHeight="1">
      <c r="A840" s="28">
        <v>831</v>
      </c>
      <c r="B840" s="63" t="s">
        <v>6247</v>
      </c>
      <c r="C840" s="171" t="s">
        <v>3068</v>
      </c>
      <c r="D840" s="171" t="s">
        <v>3068</v>
      </c>
      <c r="E840" s="169" t="s">
        <v>3069</v>
      </c>
      <c r="F840" s="174" t="s">
        <v>3070</v>
      </c>
      <c r="G840" s="173"/>
      <c r="H840" s="175" t="s">
        <v>3071</v>
      </c>
      <c r="I840" s="169" t="s">
        <v>2961</v>
      </c>
      <c r="J840" s="176"/>
      <c r="K840" s="176"/>
      <c r="L840" s="177"/>
      <c r="M840" s="177"/>
      <c r="N840" s="178"/>
      <c r="O840" s="178"/>
      <c r="P840" s="178"/>
      <c r="Q840" s="179"/>
      <c r="R840" s="34">
        <f t="shared" si="38"/>
        <v>10</v>
      </c>
      <c r="S840" s="178"/>
      <c r="T840" s="178"/>
      <c r="U840" s="178"/>
      <c r="V840" s="178"/>
      <c r="W840" s="178"/>
      <c r="X840" s="178"/>
      <c r="Y840" s="178"/>
      <c r="Z840" s="43"/>
      <c r="AA840" s="178"/>
      <c r="AB840" s="178"/>
      <c r="AC840" s="180">
        <v>10</v>
      </c>
      <c r="AD840" s="178"/>
      <c r="AE840" s="178"/>
      <c r="AF840" s="178"/>
      <c r="AG840" s="178"/>
      <c r="AH840" s="178"/>
      <c r="AI840" s="178"/>
      <c r="AJ840" s="178"/>
      <c r="AK840" s="178"/>
      <c r="AL840" s="178"/>
      <c r="AM840" s="178"/>
      <c r="AN840" s="178"/>
      <c r="AO840" s="181"/>
      <c r="AP840" s="178"/>
      <c r="AQ840" s="178"/>
      <c r="AR840" s="178"/>
      <c r="AS840" s="178"/>
      <c r="AT840" s="178"/>
      <c r="AU840" s="178"/>
      <c r="AV840" s="178"/>
      <c r="AW840" s="178"/>
      <c r="AX840" s="178"/>
      <c r="AY840" s="178"/>
      <c r="AZ840" s="178"/>
      <c r="BA840" s="178"/>
      <c r="BB840" s="178"/>
      <c r="BC840" s="178"/>
      <c r="BD840" s="178"/>
      <c r="BE840" s="182"/>
      <c r="BF840" s="183"/>
      <c r="BG840" s="40">
        <v>0</v>
      </c>
      <c r="BH840" s="40">
        <f t="shared" si="40"/>
        <v>0</v>
      </c>
      <c r="BI840" s="183"/>
      <c r="BJ840" s="315" t="s">
        <v>6326</v>
      </c>
      <c r="BK840" s="8"/>
    </row>
    <row r="841" spans="1:63" ht="16.5" customHeight="1">
      <c r="A841" s="28">
        <v>832</v>
      </c>
      <c r="B841" s="63" t="s">
        <v>6248</v>
      </c>
      <c r="C841" s="185" t="s">
        <v>3072</v>
      </c>
      <c r="D841" s="171" t="s">
        <v>3072</v>
      </c>
      <c r="E841" s="169" t="s">
        <v>3073</v>
      </c>
      <c r="F841" s="169" t="s">
        <v>3074</v>
      </c>
      <c r="G841" s="184"/>
      <c r="H841" s="175" t="s">
        <v>3071</v>
      </c>
      <c r="I841" s="169" t="s">
        <v>2961</v>
      </c>
      <c r="J841" s="186"/>
      <c r="K841" s="186"/>
      <c r="L841" s="187"/>
      <c r="M841" s="187"/>
      <c r="N841" s="188"/>
      <c r="O841" s="188"/>
      <c r="P841" s="188"/>
      <c r="Q841" s="189"/>
      <c r="R841" s="34">
        <f t="shared" si="38"/>
        <v>10</v>
      </c>
      <c r="S841" s="188"/>
      <c r="T841" s="188"/>
      <c r="U841" s="188"/>
      <c r="V841" s="188"/>
      <c r="W841" s="188"/>
      <c r="X841" s="188"/>
      <c r="Y841" s="188"/>
      <c r="Z841" s="43"/>
      <c r="AA841" s="188"/>
      <c r="AB841" s="188"/>
      <c r="AC841" s="180">
        <v>10</v>
      </c>
      <c r="AD841" s="188"/>
      <c r="AE841" s="188"/>
      <c r="AF841" s="188"/>
      <c r="AG841" s="188"/>
      <c r="AH841" s="188"/>
      <c r="AI841" s="188"/>
      <c r="AJ841" s="188"/>
      <c r="AK841" s="188"/>
      <c r="AL841" s="188"/>
      <c r="AM841" s="188"/>
      <c r="AN841" s="188"/>
      <c r="AO841" s="35"/>
      <c r="AP841" s="188"/>
      <c r="AQ841" s="188"/>
      <c r="AR841" s="188"/>
      <c r="AS841" s="188"/>
      <c r="AT841" s="188"/>
      <c r="AU841" s="188"/>
      <c r="AV841" s="188"/>
      <c r="AW841" s="188"/>
      <c r="AX841" s="188"/>
      <c r="AY841" s="188"/>
      <c r="AZ841" s="188"/>
      <c r="BA841" s="188"/>
      <c r="BB841" s="188"/>
      <c r="BC841" s="188"/>
      <c r="BD841" s="188"/>
      <c r="BE841" s="190"/>
      <c r="BF841" s="191"/>
      <c r="BG841" s="192">
        <v>0</v>
      </c>
      <c r="BH841" s="192">
        <f t="shared" si="40"/>
        <v>0</v>
      </c>
      <c r="BI841" s="191"/>
      <c r="BJ841" s="315" t="s">
        <v>6326</v>
      </c>
      <c r="BK841" s="8"/>
    </row>
    <row r="842" spans="1:63" ht="16.5" customHeight="1">
      <c r="A842" s="28">
        <v>833</v>
      </c>
      <c r="B842" s="63" t="s">
        <v>6249</v>
      </c>
      <c r="C842" s="193" t="s">
        <v>3075</v>
      </c>
      <c r="D842" s="194"/>
      <c r="E842" s="194"/>
      <c r="F842" s="195" t="s">
        <v>3076</v>
      </c>
      <c r="G842" s="29"/>
      <c r="H842" s="196" t="s">
        <v>3077</v>
      </c>
      <c r="I842" s="197" t="s">
        <v>2594</v>
      </c>
      <c r="J842" s="28"/>
      <c r="K842" s="28"/>
      <c r="L842" s="31"/>
      <c r="M842" s="31"/>
      <c r="N842" s="32"/>
      <c r="O842" s="32"/>
      <c r="P842" s="32"/>
      <c r="Q842" s="33"/>
      <c r="R842" s="34">
        <f t="shared" ref="R842:R905" si="41">SUM(S842:BD842)</f>
        <v>20</v>
      </c>
      <c r="S842" s="32"/>
      <c r="T842" s="32"/>
      <c r="U842" s="32"/>
      <c r="V842" s="32"/>
      <c r="W842" s="32"/>
      <c r="X842" s="32"/>
      <c r="Y842" s="32"/>
      <c r="Z842" s="43"/>
      <c r="AA842" s="32"/>
      <c r="AB842" s="32"/>
      <c r="AC842" s="198"/>
      <c r="AD842" s="32"/>
      <c r="AE842" s="32"/>
      <c r="AF842" s="32"/>
      <c r="AG842" s="32">
        <v>20</v>
      </c>
      <c r="AH842" s="32"/>
      <c r="AI842" s="32"/>
      <c r="AJ842" s="32"/>
      <c r="AK842" s="32"/>
      <c r="AL842" s="32"/>
      <c r="AM842" s="32"/>
      <c r="AN842" s="32"/>
      <c r="AO842" s="32"/>
      <c r="AP842" s="32"/>
      <c r="AQ842" s="32"/>
      <c r="AR842" s="32"/>
      <c r="AS842" s="32"/>
      <c r="AT842" s="32"/>
      <c r="AU842" s="32"/>
      <c r="AV842" s="32"/>
      <c r="AW842" s="32"/>
      <c r="AX842" s="32"/>
      <c r="AY842" s="32"/>
      <c r="AZ842" s="32"/>
      <c r="BA842" s="32"/>
      <c r="BB842" s="32"/>
      <c r="BC842" s="32"/>
      <c r="BD842" s="32"/>
      <c r="BE842" s="33"/>
      <c r="BF842" s="183"/>
      <c r="BG842" s="40">
        <v>0</v>
      </c>
      <c r="BH842" s="40">
        <f t="shared" si="40"/>
        <v>0</v>
      </c>
      <c r="BI842" s="183"/>
      <c r="BJ842" s="315" t="s">
        <v>6326</v>
      </c>
      <c r="BK842" s="8"/>
    </row>
    <row r="843" spans="1:63" ht="201" customHeight="1">
      <c r="A843" s="28">
        <v>834</v>
      </c>
      <c r="B843" s="63" t="s">
        <v>6250</v>
      </c>
      <c r="C843" s="199" t="s">
        <v>3078</v>
      </c>
      <c r="D843" s="194"/>
      <c r="E843" s="194"/>
      <c r="F843" s="331" t="s">
        <v>6346</v>
      </c>
      <c r="G843" s="29"/>
      <c r="H843" s="196"/>
      <c r="I843" s="332" t="s">
        <v>3079</v>
      </c>
      <c r="J843" s="28"/>
      <c r="K843" s="28"/>
      <c r="L843" s="31"/>
      <c r="M843" s="31"/>
      <c r="N843" s="32"/>
      <c r="O843" s="32"/>
      <c r="P843" s="32"/>
      <c r="Q843" s="33"/>
      <c r="R843" s="34">
        <f t="shared" si="41"/>
        <v>20000</v>
      </c>
      <c r="S843" s="32"/>
      <c r="T843" s="32"/>
      <c r="U843" s="32"/>
      <c r="V843" s="32"/>
      <c r="W843" s="32"/>
      <c r="X843" s="32"/>
      <c r="Y843" s="32"/>
      <c r="Z843" s="43"/>
      <c r="AA843" s="32"/>
      <c r="AB843" s="32"/>
      <c r="AC843" s="198"/>
      <c r="AD843" s="32"/>
      <c r="AE843" s="32"/>
      <c r="AF843" s="32"/>
      <c r="AG843" s="32"/>
      <c r="AH843" s="32"/>
      <c r="AI843" s="32"/>
      <c r="AJ843" s="32"/>
      <c r="AK843" s="32"/>
      <c r="AL843" s="32"/>
      <c r="AM843" s="32"/>
      <c r="AN843" s="32"/>
      <c r="AO843" s="32"/>
      <c r="AP843" s="32"/>
      <c r="AQ843" s="32"/>
      <c r="AR843" s="32"/>
      <c r="AS843" s="32"/>
      <c r="AT843" s="32"/>
      <c r="AU843" s="32"/>
      <c r="AV843" s="32"/>
      <c r="AW843" s="32"/>
      <c r="AX843" s="32">
        <v>20000</v>
      </c>
      <c r="AY843" s="32"/>
      <c r="AZ843" s="32"/>
      <c r="BA843" s="32"/>
      <c r="BB843" s="32"/>
      <c r="BC843" s="32"/>
      <c r="BD843" s="32"/>
      <c r="BE843" s="33"/>
      <c r="BF843" s="183"/>
      <c r="BG843" s="40">
        <v>0</v>
      </c>
      <c r="BH843" s="40">
        <f t="shared" si="40"/>
        <v>0</v>
      </c>
      <c r="BI843" s="183"/>
      <c r="BJ843" s="315" t="s">
        <v>6326</v>
      </c>
      <c r="BK843" s="8"/>
    </row>
    <row r="844" spans="1:63" ht="16.5" customHeight="1">
      <c r="A844" s="28">
        <v>835</v>
      </c>
      <c r="B844" s="63" t="s">
        <v>6251</v>
      </c>
      <c r="C844" s="201" t="s">
        <v>3080</v>
      </c>
      <c r="D844" s="194"/>
      <c r="E844" s="201" t="s">
        <v>3081</v>
      </c>
      <c r="F844" s="201" t="s">
        <v>3082</v>
      </c>
      <c r="G844" s="202" t="s">
        <v>3083</v>
      </c>
      <c r="H844" s="196"/>
      <c r="I844" s="197" t="s">
        <v>84</v>
      </c>
      <c r="J844" s="28"/>
      <c r="K844" s="28"/>
      <c r="L844" s="31"/>
      <c r="M844" s="31"/>
      <c r="N844" s="32"/>
      <c r="O844" s="32"/>
      <c r="P844" s="32"/>
      <c r="Q844" s="33"/>
      <c r="R844" s="34">
        <f t="shared" si="41"/>
        <v>100</v>
      </c>
      <c r="S844" s="32"/>
      <c r="T844" s="32"/>
      <c r="U844" s="32"/>
      <c r="V844" s="32"/>
      <c r="W844" s="32"/>
      <c r="X844" s="32"/>
      <c r="Y844" s="32"/>
      <c r="Z844" s="43"/>
      <c r="AA844" s="32"/>
      <c r="AC844" s="203">
        <v>100</v>
      </c>
      <c r="AD844" s="32"/>
      <c r="AE844" s="32"/>
      <c r="AF844" s="32"/>
      <c r="AG844" s="32"/>
      <c r="AH844" s="32"/>
      <c r="AI844" s="32"/>
      <c r="AJ844" s="32"/>
      <c r="AK844" s="32"/>
      <c r="AL844" s="32"/>
      <c r="AM844" s="32"/>
      <c r="AN844" s="32"/>
      <c r="AO844" s="32"/>
      <c r="AP844" s="32"/>
      <c r="AQ844" s="32"/>
      <c r="AR844" s="32"/>
      <c r="AS844" s="32"/>
      <c r="AT844" s="32"/>
      <c r="AU844" s="32"/>
      <c r="AV844" s="32"/>
      <c r="AW844" s="32"/>
      <c r="AX844" s="32"/>
      <c r="AY844" s="32"/>
      <c r="AZ844" s="32"/>
      <c r="BA844" s="32"/>
      <c r="BB844" s="32"/>
      <c r="BC844" s="32"/>
      <c r="BD844" s="32"/>
      <c r="BE844" s="33"/>
      <c r="BF844" s="183"/>
      <c r="BG844" s="40">
        <v>0</v>
      </c>
      <c r="BH844" s="40">
        <f t="shared" si="40"/>
        <v>0</v>
      </c>
      <c r="BI844" s="183"/>
      <c r="BJ844" s="315" t="s">
        <v>6326</v>
      </c>
      <c r="BK844" s="8"/>
    </row>
    <row r="845" spans="1:63" ht="16.5" customHeight="1">
      <c r="A845" s="28">
        <v>836</v>
      </c>
      <c r="B845" s="63" t="s">
        <v>6252</v>
      </c>
      <c r="C845" s="204" t="s">
        <v>3084</v>
      </c>
      <c r="D845" s="194"/>
      <c r="E845" s="205" t="s">
        <v>3085</v>
      </c>
      <c r="F845" s="205" t="s">
        <v>3086</v>
      </c>
      <c r="G845" s="202" t="s">
        <v>3087</v>
      </c>
      <c r="H845" s="196"/>
      <c r="I845" s="197" t="s">
        <v>84</v>
      </c>
      <c r="J845" s="28"/>
      <c r="K845" s="28"/>
      <c r="L845" s="31"/>
      <c r="M845" s="31"/>
      <c r="N845" s="32"/>
      <c r="O845" s="32"/>
      <c r="P845" s="32"/>
      <c r="Q845" s="33"/>
      <c r="R845" s="34">
        <f t="shared" si="41"/>
        <v>300</v>
      </c>
      <c r="S845" s="32"/>
      <c r="T845" s="32"/>
      <c r="U845" s="32"/>
      <c r="V845" s="32"/>
      <c r="W845" s="32"/>
      <c r="X845" s="32"/>
      <c r="Y845" s="32"/>
      <c r="Z845" s="43"/>
      <c r="AA845" s="32"/>
      <c r="AC845" s="203">
        <v>300</v>
      </c>
      <c r="AD845" s="32"/>
      <c r="AE845" s="32"/>
      <c r="AF845" s="32"/>
      <c r="AG845" s="32"/>
      <c r="AH845" s="32"/>
      <c r="AI845" s="32"/>
      <c r="AJ845" s="32"/>
      <c r="AK845" s="32"/>
      <c r="AL845" s="32"/>
      <c r="AM845" s="32"/>
      <c r="AN845" s="32"/>
      <c r="AO845" s="32"/>
      <c r="AP845" s="32"/>
      <c r="AQ845" s="32"/>
      <c r="AR845" s="32"/>
      <c r="AS845" s="32"/>
      <c r="AT845" s="32"/>
      <c r="AU845" s="32"/>
      <c r="AV845" s="32"/>
      <c r="AW845" s="32"/>
      <c r="AX845" s="32"/>
      <c r="AY845" s="32"/>
      <c r="AZ845" s="32"/>
      <c r="BA845" s="32"/>
      <c r="BB845" s="32"/>
      <c r="BC845" s="32"/>
      <c r="BD845" s="32"/>
      <c r="BE845" s="33"/>
      <c r="BF845" s="183"/>
      <c r="BG845" s="40">
        <v>0</v>
      </c>
      <c r="BH845" s="40">
        <f t="shared" si="40"/>
        <v>0</v>
      </c>
      <c r="BI845" s="183"/>
      <c r="BJ845" s="315" t="s">
        <v>6326</v>
      </c>
      <c r="BK845" s="8"/>
    </row>
    <row r="846" spans="1:63" ht="16.5" customHeight="1">
      <c r="A846" s="28">
        <v>837</v>
      </c>
      <c r="B846" s="63" t="s">
        <v>6253</v>
      </c>
      <c r="C846" s="206" t="s">
        <v>2863</v>
      </c>
      <c r="D846" s="194"/>
      <c r="E846" s="87" t="s">
        <v>2864</v>
      </c>
      <c r="F846" s="87" t="s">
        <v>2865</v>
      </c>
      <c r="G846" s="202" t="s">
        <v>3088</v>
      </c>
      <c r="H846" s="196"/>
      <c r="I846" s="197" t="s">
        <v>84</v>
      </c>
      <c r="J846" s="28"/>
      <c r="K846" s="28"/>
      <c r="L846" s="31"/>
      <c r="M846" s="31"/>
      <c r="N846" s="32"/>
      <c r="O846" s="32"/>
      <c r="P846" s="32"/>
      <c r="Q846" s="33"/>
      <c r="R846" s="34">
        <f t="shared" si="41"/>
        <v>0</v>
      </c>
      <c r="S846" s="32"/>
      <c r="T846" s="32"/>
      <c r="U846" s="32"/>
      <c r="V846" s="32"/>
      <c r="W846" s="32"/>
      <c r="X846" s="32"/>
      <c r="Y846" s="32"/>
      <c r="Z846" s="43"/>
      <c r="AA846" s="32"/>
      <c r="AC846" s="207">
        <v>0</v>
      </c>
      <c r="AD846" s="32"/>
      <c r="AE846" s="32"/>
      <c r="AF846" s="32"/>
      <c r="AG846" s="32"/>
      <c r="AH846" s="32"/>
      <c r="AI846" s="32"/>
      <c r="AJ846" s="32"/>
      <c r="AK846" s="32"/>
      <c r="AL846" s="32"/>
      <c r="AM846" s="32"/>
      <c r="AN846" s="32"/>
      <c r="AO846" s="32"/>
      <c r="AP846" s="32"/>
      <c r="AQ846" s="32"/>
      <c r="AR846" s="32"/>
      <c r="AS846" s="32"/>
      <c r="AT846" s="32"/>
      <c r="AU846" s="32"/>
      <c r="AV846" s="32"/>
      <c r="AW846" s="32"/>
      <c r="AX846" s="32"/>
      <c r="AY846" s="32"/>
      <c r="AZ846" s="32"/>
      <c r="BA846" s="32"/>
      <c r="BB846" s="32"/>
      <c r="BC846" s="32"/>
      <c r="BD846" s="32"/>
      <c r="BE846" s="33"/>
      <c r="BF846" s="183"/>
      <c r="BG846" s="40">
        <v>0</v>
      </c>
      <c r="BH846" s="40">
        <f t="shared" si="40"/>
        <v>0</v>
      </c>
      <c r="BI846" s="183"/>
      <c r="BJ846" s="42"/>
      <c r="BK846" s="8"/>
    </row>
    <row r="847" spans="1:63" ht="213.75" customHeight="1">
      <c r="A847" s="28">
        <v>838</v>
      </c>
      <c r="B847" s="63" t="s">
        <v>6254</v>
      </c>
      <c r="C847" s="129" t="s">
        <v>3089</v>
      </c>
      <c r="D847" s="208"/>
      <c r="E847" s="208"/>
      <c r="F847" s="129" t="s">
        <v>3090</v>
      </c>
      <c r="G847" s="209" t="s">
        <v>3091</v>
      </c>
      <c r="H847" s="210"/>
      <c r="I847" s="28" t="s">
        <v>731</v>
      </c>
      <c r="J847" s="28"/>
      <c r="K847" s="28"/>
      <c r="L847" s="31"/>
      <c r="M847" s="31"/>
      <c r="N847" s="32"/>
      <c r="O847" s="32"/>
      <c r="P847" s="32"/>
      <c r="Q847" s="33"/>
      <c r="R847" s="34">
        <f t="shared" si="41"/>
        <v>150</v>
      </c>
      <c r="S847" s="32"/>
      <c r="T847" s="32"/>
      <c r="U847" s="32"/>
      <c r="V847" s="32"/>
      <c r="W847" s="32"/>
      <c r="X847" s="32"/>
      <c r="Y847" s="32"/>
      <c r="Z847" s="211"/>
      <c r="AA847" s="32"/>
      <c r="AB847" s="212"/>
      <c r="AC847" s="213">
        <v>150</v>
      </c>
      <c r="AD847" s="32"/>
      <c r="AE847" s="32"/>
      <c r="AF847" s="32"/>
      <c r="AG847" s="32"/>
      <c r="AH847" s="32"/>
      <c r="AI847" s="32"/>
      <c r="AJ847" s="32"/>
      <c r="AK847" s="32"/>
      <c r="AL847" s="32"/>
      <c r="AM847" s="32"/>
      <c r="AN847" s="32"/>
      <c r="AO847" s="32"/>
      <c r="AP847" s="32"/>
      <c r="AQ847" s="32"/>
      <c r="AR847" s="32"/>
      <c r="AS847" s="32"/>
      <c r="AT847" s="32"/>
      <c r="AU847" s="32"/>
      <c r="AV847" s="32"/>
      <c r="AW847" s="32"/>
      <c r="AX847" s="32"/>
      <c r="AY847" s="32"/>
      <c r="AZ847" s="32"/>
      <c r="BA847" s="32"/>
      <c r="BB847" s="32"/>
      <c r="BC847" s="32"/>
      <c r="BD847" s="32"/>
      <c r="BE847" s="33"/>
      <c r="BF847" s="214"/>
      <c r="BG847" s="32">
        <v>0</v>
      </c>
      <c r="BH847" s="32">
        <f t="shared" si="40"/>
        <v>0</v>
      </c>
      <c r="BI847" s="214"/>
      <c r="BJ847" s="315" t="s">
        <v>6039</v>
      </c>
      <c r="BK847" s="7"/>
    </row>
    <row r="848" spans="1:63" ht="16.5" customHeight="1">
      <c r="A848" s="28">
        <v>839</v>
      </c>
      <c r="B848" s="63" t="s">
        <v>6255</v>
      </c>
      <c r="C848" s="193" t="s">
        <v>3092</v>
      </c>
      <c r="D848" s="194"/>
      <c r="E848" s="194"/>
      <c r="F848" s="200" t="s">
        <v>3093</v>
      </c>
      <c r="G848" s="29"/>
      <c r="H848" s="196" t="s">
        <v>84</v>
      </c>
      <c r="I848" s="197" t="s">
        <v>84</v>
      </c>
      <c r="J848" s="28"/>
      <c r="K848" s="28"/>
      <c r="L848" s="31"/>
      <c r="M848" s="31"/>
      <c r="N848" s="32"/>
      <c r="O848" s="32"/>
      <c r="P848" s="32"/>
      <c r="Q848" s="33"/>
      <c r="R848" s="34">
        <f t="shared" si="41"/>
        <v>50</v>
      </c>
      <c r="S848" s="32"/>
      <c r="T848" s="32"/>
      <c r="U848" s="32"/>
      <c r="V848" s="32"/>
      <c r="W848" s="32"/>
      <c r="X848" s="32"/>
      <c r="Y848" s="32"/>
      <c r="Z848" s="35"/>
      <c r="AA848" s="32"/>
      <c r="AB848" s="32">
        <v>50</v>
      </c>
      <c r="AC848" s="216"/>
      <c r="AD848" s="32"/>
      <c r="AE848" s="32"/>
      <c r="AF848" s="32"/>
      <c r="AG848" s="32"/>
      <c r="AH848" s="32"/>
      <c r="AI848" s="32"/>
      <c r="AJ848" s="32"/>
      <c r="AK848" s="32"/>
      <c r="AL848" s="32"/>
      <c r="AM848" s="32"/>
      <c r="AN848" s="32"/>
      <c r="AO848" s="32"/>
      <c r="AP848" s="32"/>
      <c r="AQ848" s="32"/>
      <c r="AR848" s="32"/>
      <c r="AS848" s="32"/>
      <c r="AT848" s="32"/>
      <c r="AU848" s="32"/>
      <c r="AV848" s="32"/>
      <c r="AW848" s="32"/>
      <c r="AX848" s="32"/>
      <c r="AY848" s="32"/>
      <c r="AZ848" s="32"/>
      <c r="BA848" s="32"/>
      <c r="BB848" s="32"/>
      <c r="BC848" s="32"/>
      <c r="BD848" s="32"/>
      <c r="BE848" s="33"/>
      <c r="BF848" s="183"/>
      <c r="BG848" s="40">
        <v>491400</v>
      </c>
      <c r="BH848" s="40">
        <f t="shared" si="40"/>
        <v>24570000</v>
      </c>
      <c r="BI848" s="183" t="s">
        <v>3094</v>
      </c>
      <c r="BJ848" s="315" t="s">
        <v>6326</v>
      </c>
      <c r="BK848" s="8"/>
    </row>
    <row r="849" spans="1:63" ht="16.5" customHeight="1">
      <c r="A849" s="28">
        <v>840</v>
      </c>
      <c r="B849" s="63" t="s">
        <v>6256</v>
      </c>
      <c r="C849" s="217" t="s">
        <v>3095</v>
      </c>
      <c r="D849" s="194"/>
      <c r="E849" s="194" t="s">
        <v>3096</v>
      </c>
      <c r="F849" s="218" t="s">
        <v>3097</v>
      </c>
      <c r="G849" s="29"/>
      <c r="H849" s="196"/>
      <c r="I849" s="197"/>
      <c r="J849" s="28"/>
      <c r="K849" s="28"/>
      <c r="L849" s="31"/>
      <c r="M849" s="31"/>
      <c r="N849" s="32"/>
      <c r="O849" s="32"/>
      <c r="P849" s="32"/>
      <c r="Q849" s="33"/>
      <c r="R849" s="34">
        <f t="shared" si="41"/>
        <v>0</v>
      </c>
      <c r="S849" s="32"/>
      <c r="T849" s="32"/>
      <c r="U849" s="32"/>
      <c r="V849" s="32"/>
      <c r="W849" s="32"/>
      <c r="X849" s="32"/>
      <c r="Y849" s="32"/>
      <c r="Z849" s="32"/>
      <c r="AA849" s="32"/>
      <c r="AB849" s="32"/>
      <c r="AC849" s="219">
        <v>0</v>
      </c>
      <c r="AD849" s="32"/>
      <c r="AE849" s="32"/>
      <c r="AF849" s="32"/>
      <c r="AG849" s="32"/>
      <c r="AH849" s="32"/>
      <c r="AI849" s="32"/>
      <c r="AJ849" s="32"/>
      <c r="AK849" s="32"/>
      <c r="AL849" s="32"/>
      <c r="AM849" s="32"/>
      <c r="AN849" s="32"/>
      <c r="AO849" s="32"/>
      <c r="AP849" s="32"/>
      <c r="AQ849" s="32"/>
      <c r="AR849" s="32"/>
      <c r="AS849" s="32"/>
      <c r="AT849" s="32"/>
      <c r="AU849" s="32"/>
      <c r="AV849" s="32"/>
      <c r="AW849" s="32"/>
      <c r="AX849" s="32"/>
      <c r="AY849" s="32"/>
      <c r="AZ849" s="32"/>
      <c r="BA849" s="32"/>
      <c r="BB849" s="32"/>
      <c r="BC849" s="32"/>
      <c r="BD849" s="32"/>
      <c r="BE849" s="33"/>
      <c r="BF849" s="183"/>
      <c r="BG849" s="40">
        <v>0</v>
      </c>
      <c r="BH849" s="40">
        <f t="shared" si="40"/>
        <v>0</v>
      </c>
      <c r="BI849" s="183"/>
      <c r="BJ849" s="42"/>
      <c r="BK849" s="8"/>
    </row>
    <row r="850" spans="1:63" ht="16.5" customHeight="1">
      <c r="A850" s="28">
        <v>841</v>
      </c>
      <c r="B850" s="63" t="s">
        <v>6257</v>
      </c>
      <c r="C850" s="220" t="s">
        <v>3098</v>
      </c>
      <c r="D850" s="194"/>
      <c r="E850" s="221" t="s">
        <v>3098</v>
      </c>
      <c r="F850" s="222" t="s">
        <v>3099</v>
      </c>
      <c r="G850" s="29"/>
      <c r="H850" s="196"/>
      <c r="I850" s="197"/>
      <c r="J850" s="28"/>
      <c r="K850" s="28"/>
      <c r="L850" s="31"/>
      <c r="M850" s="31"/>
      <c r="N850" s="32"/>
      <c r="O850" s="32"/>
      <c r="P850" s="32"/>
      <c r="Q850" s="33"/>
      <c r="R850" s="34">
        <f t="shared" si="41"/>
        <v>20000</v>
      </c>
      <c r="S850" s="32"/>
      <c r="T850" s="32"/>
      <c r="U850" s="32"/>
      <c r="V850" s="32"/>
      <c r="W850" s="32"/>
      <c r="X850" s="32"/>
      <c r="Y850" s="32"/>
      <c r="Z850" s="32"/>
      <c r="AA850" s="32"/>
      <c r="AB850" s="32"/>
      <c r="AC850" s="48">
        <v>20000</v>
      </c>
      <c r="AD850" s="32"/>
      <c r="AE850" s="32"/>
      <c r="AF850" s="32"/>
      <c r="AG850" s="32"/>
      <c r="AH850" s="32"/>
      <c r="AI850" s="32"/>
      <c r="AJ850" s="32"/>
      <c r="AK850" s="32"/>
      <c r="AL850" s="32"/>
      <c r="AM850" s="32"/>
      <c r="AN850" s="32"/>
      <c r="AO850" s="32"/>
      <c r="AP850" s="32"/>
      <c r="AQ850" s="32"/>
      <c r="AR850" s="32"/>
      <c r="AS850" s="32"/>
      <c r="AT850" s="32"/>
      <c r="AU850" s="32"/>
      <c r="AV850" s="32"/>
      <c r="AW850" s="32"/>
      <c r="AX850" s="32"/>
      <c r="AY850" s="32"/>
      <c r="AZ850" s="32"/>
      <c r="BA850" s="32"/>
      <c r="BB850" s="32"/>
      <c r="BC850" s="32"/>
      <c r="BD850" s="32"/>
      <c r="BE850" s="33"/>
      <c r="BF850" s="183"/>
      <c r="BG850" s="40">
        <v>0</v>
      </c>
      <c r="BH850" s="40">
        <f t="shared" si="40"/>
        <v>0</v>
      </c>
      <c r="BI850" s="183"/>
      <c r="BJ850" s="315" t="s">
        <v>6326</v>
      </c>
      <c r="BK850" s="8"/>
    </row>
    <row r="851" spans="1:63" ht="135.75" customHeight="1">
      <c r="A851" s="28">
        <v>842</v>
      </c>
      <c r="B851" s="63" t="s">
        <v>6258</v>
      </c>
      <c r="C851" s="223" t="s">
        <v>3100</v>
      </c>
      <c r="D851" s="194"/>
      <c r="E851" s="223" t="s">
        <v>3100</v>
      </c>
      <c r="F851" s="224" t="s">
        <v>3101</v>
      </c>
      <c r="G851" s="225" t="s">
        <v>3102</v>
      </c>
      <c r="H851" s="196"/>
      <c r="I851" s="197"/>
      <c r="J851" s="28"/>
      <c r="K851" s="28"/>
      <c r="L851" s="31"/>
      <c r="M851" s="31"/>
      <c r="N851" s="32"/>
      <c r="O851" s="32"/>
      <c r="P851" s="32"/>
      <c r="Q851" s="33"/>
      <c r="R851" s="34">
        <f t="shared" si="41"/>
        <v>3500</v>
      </c>
      <c r="S851" s="32"/>
      <c r="T851" s="32"/>
      <c r="U851" s="32"/>
      <c r="V851" s="32"/>
      <c r="W851" s="32"/>
      <c r="X851" s="32"/>
      <c r="Y851" s="32"/>
      <c r="Z851" s="32"/>
      <c r="AA851" s="32"/>
      <c r="AB851" s="32"/>
      <c r="AC851" s="97">
        <v>2000</v>
      </c>
      <c r="AD851" s="32"/>
      <c r="AE851" s="32"/>
      <c r="AF851" s="32"/>
      <c r="AG851" s="32"/>
      <c r="AH851" s="32"/>
      <c r="AI851" s="32"/>
      <c r="AJ851" s="32"/>
      <c r="AK851" s="32"/>
      <c r="AL851" s="32"/>
      <c r="AM851" s="32"/>
      <c r="AN851" s="32"/>
      <c r="AO851" s="32"/>
      <c r="AP851" s="32"/>
      <c r="AQ851" s="32"/>
      <c r="AR851" s="32"/>
      <c r="AS851" s="37">
        <v>1500</v>
      </c>
      <c r="AT851" s="32"/>
      <c r="AU851" s="32"/>
      <c r="AV851" s="32"/>
      <c r="AW851" s="32"/>
      <c r="AX851" s="32"/>
      <c r="AY851" s="32"/>
      <c r="AZ851" s="32"/>
      <c r="BA851" s="32"/>
      <c r="BB851" s="32"/>
      <c r="BC851" s="32"/>
      <c r="BD851" s="32"/>
      <c r="BE851" s="33"/>
      <c r="BF851" s="183"/>
      <c r="BG851" s="40">
        <v>0</v>
      </c>
      <c r="BH851" s="40">
        <f t="shared" si="40"/>
        <v>0</v>
      </c>
      <c r="BI851" s="183"/>
      <c r="BJ851" s="315" t="s">
        <v>6326</v>
      </c>
      <c r="BK851" s="8"/>
    </row>
    <row r="852" spans="1:63" ht="191.25" customHeight="1">
      <c r="A852" s="28">
        <v>843</v>
      </c>
      <c r="B852" s="63" t="s">
        <v>6259</v>
      </c>
      <c r="C852" s="226" t="s">
        <v>3103</v>
      </c>
      <c r="D852" s="194"/>
      <c r="E852" s="226" t="s">
        <v>3103</v>
      </c>
      <c r="F852" s="227" t="s">
        <v>3104</v>
      </c>
      <c r="G852" s="228" t="s">
        <v>3105</v>
      </c>
      <c r="H852" s="196"/>
      <c r="I852" s="197"/>
      <c r="J852" s="28"/>
      <c r="K852" s="28"/>
      <c r="L852" s="31"/>
      <c r="M852" s="31"/>
      <c r="N852" s="32"/>
      <c r="O852" s="32"/>
      <c r="P852" s="32"/>
      <c r="Q852" s="33"/>
      <c r="R852" s="34">
        <f t="shared" si="41"/>
        <v>2000</v>
      </c>
      <c r="S852" s="32"/>
      <c r="T852" s="32"/>
      <c r="U852" s="32"/>
      <c r="V852" s="32"/>
      <c r="W852" s="32"/>
      <c r="X852" s="32"/>
      <c r="Y852" s="32"/>
      <c r="Z852" s="32"/>
      <c r="AA852" s="32"/>
      <c r="AB852" s="32"/>
      <c r="AC852" s="229">
        <v>2000</v>
      </c>
      <c r="AD852" s="32"/>
      <c r="AE852" s="32"/>
      <c r="AF852" s="32"/>
      <c r="AG852" s="32"/>
      <c r="AH852" s="32"/>
      <c r="AI852" s="32"/>
      <c r="AJ852" s="32"/>
      <c r="AK852" s="32"/>
      <c r="AL852" s="32"/>
      <c r="AM852" s="32"/>
      <c r="AN852" s="32"/>
      <c r="AO852" s="32"/>
      <c r="AP852" s="32"/>
      <c r="AQ852" s="32"/>
      <c r="AR852" s="32"/>
      <c r="AS852" s="32"/>
      <c r="AT852" s="32"/>
      <c r="AU852" s="32" t="s">
        <v>3106</v>
      </c>
      <c r="AV852" s="32"/>
      <c r="AW852" s="32"/>
      <c r="AX852" s="32"/>
      <c r="AY852" s="32"/>
      <c r="AZ852" s="32"/>
      <c r="BA852" s="32"/>
      <c r="BB852" s="32"/>
      <c r="BC852" s="32"/>
      <c r="BD852" s="32"/>
      <c r="BE852" s="33"/>
      <c r="BF852" s="183"/>
      <c r="BG852" s="40">
        <v>0</v>
      </c>
      <c r="BH852" s="40">
        <f t="shared" si="40"/>
        <v>0</v>
      </c>
      <c r="BI852" s="183"/>
      <c r="BJ852" s="315" t="s">
        <v>6326</v>
      </c>
      <c r="BK852" s="8"/>
    </row>
    <row r="853" spans="1:63" ht="183" customHeight="1">
      <c r="A853" s="28">
        <v>844</v>
      </c>
      <c r="B853" s="63" t="s">
        <v>6260</v>
      </c>
      <c r="C853" s="230" t="s">
        <v>3107</v>
      </c>
      <c r="D853" s="194"/>
      <c r="E853" s="194" t="s">
        <v>3108</v>
      </c>
      <c r="F853" s="231" t="s">
        <v>3109</v>
      </c>
      <c r="G853" s="81" t="s">
        <v>3110</v>
      </c>
      <c r="H853" s="196"/>
      <c r="I853" s="197"/>
      <c r="J853" s="28"/>
      <c r="K853" s="28"/>
      <c r="L853" s="31"/>
      <c r="M853" s="31"/>
      <c r="N853" s="32"/>
      <c r="O853" s="32"/>
      <c r="P853" s="32"/>
      <c r="Q853" s="33"/>
      <c r="R853" s="34">
        <f t="shared" si="41"/>
        <v>100</v>
      </c>
      <c r="S853" s="32"/>
      <c r="T853" s="32"/>
      <c r="U853" s="32"/>
      <c r="V853" s="32"/>
      <c r="W853" s="32"/>
      <c r="X853" s="32"/>
      <c r="Y853" s="32"/>
      <c r="Z853" s="32"/>
      <c r="AA853" s="32"/>
      <c r="AB853" s="32"/>
      <c r="AC853" s="229">
        <v>100</v>
      </c>
      <c r="AD853" s="32"/>
      <c r="AE853" s="32"/>
      <c r="AF853" s="32"/>
      <c r="AG853" s="32"/>
      <c r="AH853" s="32"/>
      <c r="AI853" s="32"/>
      <c r="AJ853" s="32"/>
      <c r="AK853" s="32"/>
      <c r="AL853" s="32"/>
      <c r="AM853" s="32"/>
      <c r="AN853" s="32"/>
      <c r="AO853" s="32"/>
      <c r="AP853" s="32"/>
      <c r="AQ853" s="32"/>
      <c r="AR853" s="32"/>
      <c r="AS853" s="32"/>
      <c r="AT853" s="32"/>
      <c r="AU853" s="32"/>
      <c r="AV853" s="32"/>
      <c r="AW853" s="32"/>
      <c r="AX853" s="32"/>
      <c r="AY853" s="32"/>
      <c r="AZ853" s="32"/>
      <c r="BA853" s="32"/>
      <c r="BB853" s="32"/>
      <c r="BC853" s="32"/>
      <c r="BD853" s="32"/>
      <c r="BE853" s="33"/>
      <c r="BF853" s="183"/>
      <c r="BG853" s="40">
        <v>0</v>
      </c>
      <c r="BH853" s="40">
        <f t="shared" si="40"/>
        <v>0</v>
      </c>
      <c r="BI853" s="183"/>
      <c r="BJ853" s="315" t="s">
        <v>6326</v>
      </c>
      <c r="BK853" s="8"/>
    </row>
    <row r="854" spans="1:63" ht="16.5" customHeight="1">
      <c r="A854" s="28">
        <v>845</v>
      </c>
      <c r="B854" s="63" t="s">
        <v>6261</v>
      </c>
      <c r="C854" s="29" t="s">
        <v>2086</v>
      </c>
      <c r="D854" s="29"/>
      <c r="E854" s="29" t="s">
        <v>3111</v>
      </c>
      <c r="F854" s="29" t="s">
        <v>3112</v>
      </c>
      <c r="G854" s="29"/>
      <c r="H854" s="196"/>
      <c r="I854" s="197" t="s">
        <v>84</v>
      </c>
      <c r="J854" s="28"/>
      <c r="K854" s="28"/>
      <c r="L854" s="31"/>
      <c r="M854" s="31"/>
      <c r="N854" s="32"/>
      <c r="O854" s="32"/>
      <c r="P854" s="32"/>
      <c r="Q854" s="33"/>
      <c r="R854" s="34">
        <f t="shared" si="41"/>
        <v>120</v>
      </c>
      <c r="S854" s="32"/>
      <c r="T854" s="32"/>
      <c r="U854" s="32"/>
      <c r="V854" s="32"/>
      <c r="W854" s="32"/>
      <c r="X854" s="32"/>
      <c r="Y854" s="32"/>
      <c r="Z854" s="32"/>
      <c r="AA854" s="32"/>
      <c r="AB854" s="32"/>
      <c r="AC854" s="232"/>
      <c r="AD854" s="32"/>
      <c r="AE854" s="32"/>
      <c r="AF854" s="32"/>
      <c r="AG854" s="32"/>
      <c r="AH854" s="32"/>
      <c r="AI854" s="32"/>
      <c r="AJ854" s="32"/>
      <c r="AK854" s="32"/>
      <c r="AL854" s="32"/>
      <c r="AM854" s="32"/>
      <c r="AN854" s="32"/>
      <c r="AO854" s="32"/>
      <c r="AP854" s="32"/>
      <c r="AQ854" s="32"/>
      <c r="AR854" s="32"/>
      <c r="AS854" s="32"/>
      <c r="AT854" s="32"/>
      <c r="AU854" s="32"/>
      <c r="AV854" s="32">
        <v>120</v>
      </c>
      <c r="AW854" s="32"/>
      <c r="AX854" s="32"/>
      <c r="AY854" s="32"/>
      <c r="AZ854" s="32"/>
      <c r="BA854" s="32"/>
      <c r="BB854" s="32"/>
      <c r="BC854" s="32"/>
      <c r="BD854" s="32"/>
      <c r="BE854" s="33"/>
      <c r="BF854" s="183"/>
      <c r="BG854" s="40">
        <v>0</v>
      </c>
      <c r="BH854" s="40">
        <f t="shared" si="40"/>
        <v>0</v>
      </c>
      <c r="BI854" s="183"/>
      <c r="BJ854" s="315" t="s">
        <v>6326</v>
      </c>
      <c r="BK854" s="8"/>
    </row>
    <row r="855" spans="1:63" ht="16.5" customHeight="1">
      <c r="A855" s="28">
        <v>846</v>
      </c>
      <c r="B855" s="63" t="s">
        <v>6262</v>
      </c>
      <c r="C855" s="231" t="s">
        <v>3113</v>
      </c>
      <c r="D855" s="194"/>
      <c r="E855" s="194"/>
      <c r="F855" s="233" t="s">
        <v>3114</v>
      </c>
      <c r="G855" s="29"/>
      <c r="H855" s="196"/>
      <c r="I855" s="197" t="s">
        <v>84</v>
      </c>
      <c r="J855" s="28"/>
      <c r="K855" s="28"/>
      <c r="L855" s="31"/>
      <c r="M855" s="31"/>
      <c r="N855" s="32"/>
      <c r="O855" s="32"/>
      <c r="P855" s="32"/>
      <c r="Q855" s="33"/>
      <c r="R855" s="34">
        <f t="shared" si="41"/>
        <v>60</v>
      </c>
      <c r="S855" s="32"/>
      <c r="T855" s="32"/>
      <c r="U855" s="32"/>
      <c r="V855" s="32"/>
      <c r="W855" s="32"/>
      <c r="X855" s="32"/>
      <c r="Y855" s="32"/>
      <c r="Z855" s="32"/>
      <c r="AA855" s="32"/>
      <c r="AB855" s="32"/>
      <c r="AC855" s="234">
        <v>60</v>
      </c>
      <c r="AD855" s="32"/>
      <c r="AE855" s="32"/>
      <c r="AF855" s="32"/>
      <c r="AG855" s="32"/>
      <c r="AH855" s="32"/>
      <c r="AI855" s="32"/>
      <c r="AJ855" s="32"/>
      <c r="AK855" s="32"/>
      <c r="AL855" s="32"/>
      <c r="AM855" s="32"/>
      <c r="AN855" s="32"/>
      <c r="AO855" s="32"/>
      <c r="AP855" s="32"/>
      <c r="AQ855" s="32"/>
      <c r="AR855" s="32"/>
      <c r="AS855" s="32"/>
      <c r="AT855" s="32"/>
      <c r="AU855" s="32"/>
      <c r="AV855" s="32"/>
      <c r="AW855" s="32"/>
      <c r="AX855" s="32"/>
      <c r="AY855" s="32"/>
      <c r="AZ855" s="32"/>
      <c r="BA855" s="32"/>
      <c r="BB855" s="32"/>
      <c r="BC855" s="32"/>
      <c r="BD855" s="32"/>
      <c r="BE855" s="33"/>
      <c r="BF855" s="183"/>
      <c r="BG855" s="40">
        <v>0</v>
      </c>
      <c r="BH855" s="40">
        <f t="shared" si="40"/>
        <v>0</v>
      </c>
      <c r="BI855" s="183"/>
      <c r="BJ855" s="315" t="s">
        <v>6326</v>
      </c>
      <c r="BK855" s="8"/>
    </row>
    <row r="856" spans="1:63" ht="16.5" customHeight="1">
      <c r="A856" s="28">
        <v>847</v>
      </c>
      <c r="B856" s="63" t="s">
        <v>6263</v>
      </c>
      <c r="C856" s="221" t="s">
        <v>3115</v>
      </c>
      <c r="D856" s="194"/>
      <c r="E856" s="194"/>
      <c r="F856" s="201" t="s">
        <v>3116</v>
      </c>
      <c r="G856" s="235" t="s">
        <v>3117</v>
      </c>
      <c r="H856" s="196"/>
      <c r="I856" s="197" t="s">
        <v>84</v>
      </c>
      <c r="J856" s="28"/>
      <c r="K856" s="28"/>
      <c r="L856" s="31"/>
      <c r="M856" s="31"/>
      <c r="N856" s="32"/>
      <c r="O856" s="32"/>
      <c r="P856" s="32"/>
      <c r="Q856" s="33"/>
      <c r="R856" s="34">
        <f t="shared" si="41"/>
        <v>500</v>
      </c>
      <c r="S856" s="32"/>
      <c r="T856" s="32"/>
      <c r="U856" s="32"/>
      <c r="V856" s="32"/>
      <c r="W856" s="32"/>
      <c r="X856" s="32"/>
      <c r="Y856" s="32"/>
      <c r="Z856" s="32"/>
      <c r="AA856" s="32"/>
      <c r="AB856" s="32"/>
      <c r="AC856" s="236">
        <v>500</v>
      </c>
      <c r="AD856" s="32"/>
      <c r="AE856" s="32"/>
      <c r="AF856" s="32"/>
      <c r="AG856" s="32"/>
      <c r="AH856" s="32"/>
      <c r="AI856" s="32"/>
      <c r="AJ856" s="32"/>
      <c r="AK856" s="32"/>
      <c r="AL856" s="32"/>
      <c r="AM856" s="32"/>
      <c r="AN856" s="32"/>
      <c r="AO856" s="32"/>
      <c r="AP856" s="32"/>
      <c r="AQ856" s="32"/>
      <c r="AR856" s="32"/>
      <c r="AS856" s="32"/>
      <c r="AT856" s="32"/>
      <c r="AU856" s="32"/>
      <c r="AV856" s="32"/>
      <c r="AW856" s="32"/>
      <c r="AX856" s="32"/>
      <c r="AY856" s="32"/>
      <c r="AZ856" s="32"/>
      <c r="BA856" s="32"/>
      <c r="BB856" s="32"/>
      <c r="BC856" s="32"/>
      <c r="BD856" s="32"/>
      <c r="BE856" s="33"/>
      <c r="BF856" s="183"/>
      <c r="BG856" s="40">
        <v>0</v>
      </c>
      <c r="BH856" s="40">
        <f t="shared" si="40"/>
        <v>0</v>
      </c>
      <c r="BI856" s="183"/>
      <c r="BJ856" s="315" t="s">
        <v>6326</v>
      </c>
      <c r="BK856" s="8"/>
    </row>
    <row r="857" spans="1:63" ht="93" customHeight="1">
      <c r="A857" s="28">
        <v>848</v>
      </c>
      <c r="B857" s="63" t="s">
        <v>6264</v>
      </c>
      <c r="C857" s="221" t="s">
        <v>3118</v>
      </c>
      <c r="D857" s="194"/>
      <c r="E857" s="194"/>
      <c r="F857" s="237" t="s">
        <v>3119</v>
      </c>
      <c r="G857" s="238" t="s">
        <v>3120</v>
      </c>
      <c r="H857" s="196"/>
      <c r="I857" s="197" t="s">
        <v>84</v>
      </c>
      <c r="J857" s="28"/>
      <c r="K857" s="28"/>
      <c r="L857" s="31"/>
      <c r="M857" s="31"/>
      <c r="N857" s="32"/>
      <c r="O857" s="32"/>
      <c r="P857" s="32"/>
      <c r="Q857" s="33"/>
      <c r="R857" s="34">
        <f t="shared" si="41"/>
        <v>3000</v>
      </c>
      <c r="S857" s="32"/>
      <c r="T857" s="32"/>
      <c r="U857" s="32"/>
      <c r="V857" s="32"/>
      <c r="W857" s="32"/>
      <c r="X857" s="32"/>
      <c r="Y857" s="32"/>
      <c r="Z857" s="32"/>
      <c r="AA857" s="32"/>
      <c r="AB857" s="32"/>
      <c r="AC857" s="239">
        <v>3000</v>
      </c>
      <c r="AD857" s="32"/>
      <c r="AE857" s="32"/>
      <c r="AF857" s="32"/>
      <c r="AG857" s="32"/>
      <c r="AH857" s="32"/>
      <c r="AI857" s="32"/>
      <c r="AJ857" s="32"/>
      <c r="AK857" s="32"/>
      <c r="AL857" s="32"/>
      <c r="AM857" s="32"/>
      <c r="AN857" s="32"/>
      <c r="AO857" s="32"/>
      <c r="AP857" s="32"/>
      <c r="AQ857" s="32"/>
      <c r="AR857" s="32"/>
      <c r="AS857" s="32"/>
      <c r="AT857" s="32"/>
      <c r="AU857" s="32"/>
      <c r="AV857" s="32"/>
      <c r="AW857" s="32"/>
      <c r="AX857" s="32"/>
      <c r="AY857" s="32"/>
      <c r="AZ857" s="32"/>
      <c r="BA857" s="32"/>
      <c r="BB857" s="32"/>
      <c r="BC857" s="32"/>
      <c r="BD857" s="32"/>
      <c r="BE857" s="33"/>
      <c r="BF857" s="183"/>
      <c r="BG857" s="40">
        <v>0</v>
      </c>
      <c r="BH857" s="40">
        <f t="shared" si="40"/>
        <v>0</v>
      </c>
      <c r="BI857" s="183"/>
      <c r="BJ857" s="315" t="s">
        <v>6326</v>
      </c>
      <c r="BK857" s="8"/>
    </row>
    <row r="858" spans="1:63" ht="82.5" customHeight="1">
      <c r="A858" s="28">
        <v>849</v>
      </c>
      <c r="B858" s="63" t="s">
        <v>6265</v>
      </c>
      <c r="C858" s="294" t="s">
        <v>3121</v>
      </c>
      <c r="D858" s="63"/>
      <c r="E858" s="63"/>
      <c r="F858" s="63" t="s">
        <v>3122</v>
      </c>
      <c r="G858" s="63"/>
      <c r="H858" s="30"/>
      <c r="I858" s="28" t="s">
        <v>2250</v>
      </c>
      <c r="J858" s="28"/>
      <c r="K858" s="28"/>
      <c r="L858" s="55"/>
      <c r="M858" s="55"/>
      <c r="N858" s="37"/>
      <c r="O858" s="37"/>
      <c r="P858" s="37"/>
      <c r="Q858" s="33"/>
      <c r="R858" s="34">
        <f t="shared" si="41"/>
        <v>50</v>
      </c>
      <c r="S858" s="37"/>
      <c r="T858" s="37"/>
      <c r="U858" s="37"/>
      <c r="V858" s="37"/>
      <c r="W858" s="37"/>
      <c r="X858" s="37"/>
      <c r="Y858" s="37"/>
      <c r="Z858" s="43"/>
      <c r="AA858" s="37"/>
      <c r="AB858" s="37"/>
      <c r="AC858" s="71"/>
      <c r="AD858" s="37"/>
      <c r="AE858" s="37"/>
      <c r="AF858" s="37"/>
      <c r="AG858" s="37"/>
      <c r="AH858" s="37"/>
      <c r="AI858" s="37">
        <v>50</v>
      </c>
      <c r="AJ858" s="37"/>
      <c r="AK858" s="37"/>
      <c r="AL858" s="37"/>
      <c r="AM858" s="37"/>
      <c r="AN858" s="37"/>
      <c r="AO858" s="45"/>
      <c r="AP858" s="37"/>
      <c r="AQ858" s="37"/>
      <c r="AR858" s="37"/>
      <c r="AS858" s="37"/>
      <c r="AT858" s="37"/>
      <c r="AU858" s="37"/>
      <c r="AV858" s="37"/>
      <c r="AW858" s="37"/>
      <c r="AX858" s="37"/>
      <c r="AY858" s="37"/>
      <c r="AZ858" s="37"/>
      <c r="BA858" s="37"/>
      <c r="BB858" s="37"/>
      <c r="BC858" s="37"/>
      <c r="BD858" s="37"/>
      <c r="BE858" s="157"/>
      <c r="BF858" s="40"/>
      <c r="BG858" s="40">
        <v>0</v>
      </c>
      <c r="BH858" s="40">
        <f t="shared" si="40"/>
        <v>0</v>
      </c>
      <c r="BI858" s="41"/>
      <c r="BJ858" s="42" t="s">
        <v>6039</v>
      </c>
      <c r="BK858" s="42"/>
    </row>
    <row r="859" spans="1:63" ht="82.5" customHeight="1">
      <c r="A859" s="28">
        <v>850</v>
      </c>
      <c r="B859" s="63" t="s">
        <v>6266</v>
      </c>
      <c r="C859" s="63" t="s">
        <v>3123</v>
      </c>
      <c r="D859" s="63"/>
      <c r="E859" s="63"/>
      <c r="F859" s="63" t="s">
        <v>3124</v>
      </c>
      <c r="G859" s="63"/>
      <c r="H859" s="30"/>
      <c r="I859" s="28" t="s">
        <v>84</v>
      </c>
      <c r="J859" s="28"/>
      <c r="K859" s="28"/>
      <c r="L859" s="55"/>
      <c r="M859" s="55"/>
      <c r="N859" s="37"/>
      <c r="O859" s="37"/>
      <c r="P859" s="37"/>
      <c r="Q859" s="33"/>
      <c r="R859" s="34">
        <f t="shared" si="41"/>
        <v>100</v>
      </c>
      <c r="S859" s="37"/>
      <c r="T859" s="37"/>
      <c r="U859" s="37"/>
      <c r="V859" s="37"/>
      <c r="W859" s="37"/>
      <c r="X859" s="37"/>
      <c r="Y859" s="37"/>
      <c r="Z859" s="43"/>
      <c r="AA859" s="37"/>
      <c r="AB859" s="37"/>
      <c r="AC859" s="71"/>
      <c r="AD859" s="37"/>
      <c r="AE859" s="37"/>
      <c r="AF859" s="37"/>
      <c r="AG859" s="37"/>
      <c r="AH859" s="37"/>
      <c r="AI859" s="37">
        <v>100</v>
      </c>
      <c r="AJ859" s="37"/>
      <c r="AK859" s="37"/>
      <c r="AL859" s="37"/>
      <c r="AM859" s="37"/>
      <c r="AN859" s="37"/>
      <c r="AO859" s="45"/>
      <c r="AP859" s="37"/>
      <c r="AQ859" s="37"/>
      <c r="AR859" s="37"/>
      <c r="AS859" s="37"/>
      <c r="AT859" s="37"/>
      <c r="AU859" s="37"/>
      <c r="AV859" s="37"/>
      <c r="AW859" s="37"/>
      <c r="AX859" s="37"/>
      <c r="AY859" s="37"/>
      <c r="AZ859" s="37"/>
      <c r="BA859" s="37"/>
      <c r="BB859" s="37"/>
      <c r="BC859" s="37"/>
      <c r="BD859" s="37"/>
      <c r="BE859" s="157"/>
      <c r="BF859" s="40"/>
      <c r="BG859" s="40">
        <v>0</v>
      </c>
      <c r="BH859" s="40">
        <f t="shared" si="40"/>
        <v>0</v>
      </c>
      <c r="BI859" s="41"/>
      <c r="BJ859" s="42" t="s">
        <v>6039</v>
      </c>
      <c r="BK859" s="42"/>
    </row>
    <row r="860" spans="1:63" ht="82.5" customHeight="1">
      <c r="A860" s="28">
        <v>851</v>
      </c>
      <c r="B860" s="63" t="s">
        <v>6267</v>
      </c>
      <c r="C860" s="63" t="s">
        <v>3125</v>
      </c>
      <c r="D860" s="63"/>
      <c r="E860" s="63"/>
      <c r="F860" s="63" t="s">
        <v>3126</v>
      </c>
      <c r="G860" s="63"/>
      <c r="H860" s="30"/>
      <c r="I860" s="28" t="s">
        <v>84</v>
      </c>
      <c r="J860" s="28"/>
      <c r="K860" s="28"/>
      <c r="L860" s="55"/>
      <c r="M860" s="55"/>
      <c r="N860" s="37"/>
      <c r="O860" s="37"/>
      <c r="P860" s="37"/>
      <c r="Q860" s="33"/>
      <c r="R860" s="34">
        <f t="shared" si="41"/>
        <v>10</v>
      </c>
      <c r="S860" s="37"/>
      <c r="T860" s="37"/>
      <c r="U860" s="37"/>
      <c r="V860" s="37"/>
      <c r="W860" s="37"/>
      <c r="X860" s="37"/>
      <c r="Y860" s="37"/>
      <c r="Z860" s="43"/>
      <c r="AA860" s="37"/>
      <c r="AB860" s="37"/>
      <c r="AC860" s="71"/>
      <c r="AD860" s="37"/>
      <c r="AE860" s="37"/>
      <c r="AF860" s="37"/>
      <c r="AG860" s="37"/>
      <c r="AH860" s="37"/>
      <c r="AI860" s="37">
        <v>10</v>
      </c>
      <c r="AJ860" s="37"/>
      <c r="AK860" s="37"/>
      <c r="AL860" s="37"/>
      <c r="AM860" s="37"/>
      <c r="AN860" s="37"/>
      <c r="AO860" s="45"/>
      <c r="AP860" s="37"/>
      <c r="AQ860" s="37"/>
      <c r="AR860" s="37"/>
      <c r="AS860" s="37"/>
      <c r="AT860" s="37"/>
      <c r="AU860" s="37"/>
      <c r="AV860" s="37"/>
      <c r="AW860" s="37"/>
      <c r="AX860" s="37"/>
      <c r="AY860" s="37"/>
      <c r="AZ860" s="37"/>
      <c r="BA860" s="37"/>
      <c r="BB860" s="37"/>
      <c r="BC860" s="37"/>
      <c r="BD860" s="37"/>
      <c r="BE860" s="157"/>
      <c r="BF860" s="40"/>
      <c r="BG860" s="40">
        <v>0</v>
      </c>
      <c r="BH860" s="40">
        <f t="shared" si="40"/>
        <v>0</v>
      </c>
      <c r="BI860" s="41"/>
      <c r="BJ860" s="42" t="s">
        <v>6039</v>
      </c>
      <c r="BK860" s="42"/>
    </row>
    <row r="861" spans="1:63" ht="82.5" customHeight="1">
      <c r="A861" s="28">
        <v>852</v>
      </c>
      <c r="B861" s="63" t="s">
        <v>6268</v>
      </c>
      <c r="C861" s="63" t="s">
        <v>3127</v>
      </c>
      <c r="D861" s="63"/>
      <c r="E861" s="63"/>
      <c r="F861" s="63" t="s">
        <v>3128</v>
      </c>
      <c r="G861" s="63"/>
      <c r="H861" s="30"/>
      <c r="I861" s="28" t="s">
        <v>2594</v>
      </c>
      <c r="J861" s="28"/>
      <c r="K861" s="28"/>
      <c r="L861" s="55"/>
      <c r="M861" s="55"/>
      <c r="N861" s="37"/>
      <c r="O861" s="37"/>
      <c r="P861" s="37"/>
      <c r="Q861" s="33"/>
      <c r="R861" s="34">
        <f t="shared" si="41"/>
        <v>5</v>
      </c>
      <c r="S861" s="37"/>
      <c r="T861" s="37"/>
      <c r="U861" s="37"/>
      <c r="V861" s="37"/>
      <c r="W861" s="37"/>
      <c r="X861" s="37"/>
      <c r="Y861" s="37"/>
      <c r="Z861" s="43"/>
      <c r="AA861" s="37"/>
      <c r="AB861" s="37"/>
      <c r="AC861" s="71"/>
      <c r="AD861" s="37"/>
      <c r="AE861" s="37">
        <v>5</v>
      </c>
      <c r="AF861" s="37"/>
      <c r="AG861" s="37"/>
      <c r="AH861" s="37"/>
      <c r="AI861" s="37"/>
      <c r="AJ861" s="37"/>
      <c r="AK861" s="37"/>
      <c r="AL861" s="37"/>
      <c r="AM861" s="37"/>
      <c r="AN861" s="37"/>
      <c r="AO861" s="45"/>
      <c r="AP861" s="37"/>
      <c r="AQ861" s="37"/>
      <c r="AR861" s="37"/>
      <c r="AS861" s="37"/>
      <c r="AT861" s="37"/>
      <c r="AU861" s="37"/>
      <c r="AV861" s="37"/>
      <c r="AW861" s="37"/>
      <c r="AX861" s="37"/>
      <c r="AY861" s="37"/>
      <c r="AZ861" s="37"/>
      <c r="BA861" s="37"/>
      <c r="BB861" s="37"/>
      <c r="BC861" s="37"/>
      <c r="BD861" s="37"/>
      <c r="BE861" s="157"/>
      <c r="BF861" s="40"/>
      <c r="BG861" s="40">
        <v>0</v>
      </c>
      <c r="BH861" s="40">
        <f t="shared" si="40"/>
        <v>0</v>
      </c>
      <c r="BI861" s="41"/>
      <c r="BJ861" s="315" t="s">
        <v>6326</v>
      </c>
      <c r="BK861" s="42"/>
    </row>
    <row r="862" spans="1:63" ht="82.5" customHeight="1">
      <c r="A862" s="28">
        <v>853</v>
      </c>
      <c r="B862" s="63" t="s">
        <v>6269</v>
      </c>
      <c r="C862" s="63" t="s">
        <v>3129</v>
      </c>
      <c r="D862" s="63"/>
      <c r="E862" s="63"/>
      <c r="F862" s="63" t="s">
        <v>3130</v>
      </c>
      <c r="G862" s="63"/>
      <c r="H862" s="30"/>
      <c r="I862" s="28" t="s">
        <v>2594</v>
      </c>
      <c r="J862" s="28"/>
      <c r="K862" s="28"/>
      <c r="L862" s="55"/>
      <c r="M862" s="55"/>
      <c r="N862" s="37"/>
      <c r="O862" s="37"/>
      <c r="P862" s="37"/>
      <c r="Q862" s="33"/>
      <c r="R862" s="34">
        <f t="shared" si="41"/>
        <v>5</v>
      </c>
      <c r="S862" s="37"/>
      <c r="T862" s="37"/>
      <c r="U862" s="37"/>
      <c r="V862" s="37"/>
      <c r="W862" s="37"/>
      <c r="X862" s="37"/>
      <c r="Y862" s="37"/>
      <c r="Z862" s="43"/>
      <c r="AA862" s="37"/>
      <c r="AB862" s="37"/>
      <c r="AC862" s="71"/>
      <c r="AD862" s="37"/>
      <c r="AE862" s="37">
        <v>5</v>
      </c>
      <c r="AF862" s="37"/>
      <c r="AG862" s="37"/>
      <c r="AH862" s="37"/>
      <c r="AI862" s="37"/>
      <c r="AJ862" s="37"/>
      <c r="AK862" s="37"/>
      <c r="AL862" s="37"/>
      <c r="AM862" s="37"/>
      <c r="AN862" s="37"/>
      <c r="AO862" s="45"/>
      <c r="AP862" s="37"/>
      <c r="AQ862" s="37"/>
      <c r="AR862" s="37"/>
      <c r="AS862" s="37"/>
      <c r="AT862" s="37"/>
      <c r="AU862" s="37"/>
      <c r="AV862" s="37"/>
      <c r="AW862" s="37"/>
      <c r="AX862" s="37"/>
      <c r="AY862" s="37"/>
      <c r="AZ862" s="37"/>
      <c r="BA862" s="37"/>
      <c r="BB862" s="37"/>
      <c r="BC862" s="37"/>
      <c r="BD862" s="37"/>
      <c r="BE862" s="157"/>
      <c r="BF862" s="40"/>
      <c r="BG862" s="40">
        <v>0</v>
      </c>
      <c r="BH862" s="40">
        <f t="shared" si="40"/>
        <v>0</v>
      </c>
      <c r="BI862" s="41"/>
      <c r="BJ862" s="315" t="s">
        <v>6326</v>
      </c>
      <c r="BK862" s="42"/>
    </row>
    <row r="863" spans="1:63" ht="82.5" customHeight="1">
      <c r="A863" s="28">
        <v>854</v>
      </c>
      <c r="B863" s="63" t="s">
        <v>6270</v>
      </c>
      <c r="C863" s="63" t="s">
        <v>3131</v>
      </c>
      <c r="D863" s="63"/>
      <c r="E863" s="63"/>
      <c r="F863" s="63" t="s">
        <v>3132</v>
      </c>
      <c r="G863" s="63"/>
      <c r="H863" s="30"/>
      <c r="I863" s="28" t="s">
        <v>2594</v>
      </c>
      <c r="J863" s="28"/>
      <c r="K863" s="28"/>
      <c r="L863" s="55"/>
      <c r="M863" s="55"/>
      <c r="N863" s="37"/>
      <c r="O863" s="37"/>
      <c r="P863" s="37"/>
      <c r="Q863" s="33"/>
      <c r="R863" s="34">
        <f t="shared" si="41"/>
        <v>5</v>
      </c>
      <c r="S863" s="37"/>
      <c r="T863" s="37"/>
      <c r="U863" s="37"/>
      <c r="V863" s="37"/>
      <c r="W863" s="37"/>
      <c r="X863" s="37"/>
      <c r="Y863" s="37"/>
      <c r="Z863" s="43"/>
      <c r="AA863" s="37"/>
      <c r="AB863" s="37"/>
      <c r="AC863" s="71"/>
      <c r="AD863" s="37"/>
      <c r="AE863" s="37">
        <v>5</v>
      </c>
      <c r="AF863" s="37"/>
      <c r="AG863" s="37"/>
      <c r="AH863" s="37"/>
      <c r="AI863" s="37"/>
      <c r="AJ863" s="37"/>
      <c r="AK863" s="37"/>
      <c r="AL863" s="37"/>
      <c r="AM863" s="37"/>
      <c r="AN863" s="37"/>
      <c r="AO863" s="45"/>
      <c r="AP863" s="37"/>
      <c r="AQ863" s="37"/>
      <c r="AR863" s="37"/>
      <c r="AS863" s="37"/>
      <c r="AT863" s="37"/>
      <c r="AU863" s="37"/>
      <c r="AV863" s="37"/>
      <c r="AW863" s="37"/>
      <c r="AX863" s="37"/>
      <c r="AY863" s="37"/>
      <c r="AZ863" s="37"/>
      <c r="BA863" s="37"/>
      <c r="BB863" s="37"/>
      <c r="BC863" s="37"/>
      <c r="BD863" s="37"/>
      <c r="BE863" s="157"/>
      <c r="BF863" s="40"/>
      <c r="BG863" s="40">
        <v>0</v>
      </c>
      <c r="BH863" s="40">
        <f t="shared" si="40"/>
        <v>0</v>
      </c>
      <c r="BI863" s="41"/>
      <c r="BJ863" s="315" t="s">
        <v>6326</v>
      </c>
      <c r="BK863" s="42"/>
    </row>
    <row r="864" spans="1:63" ht="82.5" customHeight="1">
      <c r="A864" s="28">
        <v>855</v>
      </c>
      <c r="B864" s="63" t="s">
        <v>6271</v>
      </c>
      <c r="C864" s="63" t="s">
        <v>3133</v>
      </c>
      <c r="D864" s="63"/>
      <c r="E864" s="63"/>
      <c r="F864" s="63" t="s">
        <v>3134</v>
      </c>
      <c r="G864" s="63"/>
      <c r="H864" s="30"/>
      <c r="I864" s="28" t="s">
        <v>2594</v>
      </c>
      <c r="J864" s="28"/>
      <c r="K864" s="28"/>
      <c r="L864" s="55"/>
      <c r="M864" s="55"/>
      <c r="N864" s="37"/>
      <c r="O864" s="37"/>
      <c r="P864" s="37"/>
      <c r="Q864" s="33"/>
      <c r="R864" s="34">
        <f t="shared" si="41"/>
        <v>1</v>
      </c>
      <c r="S864" s="37"/>
      <c r="T864" s="37"/>
      <c r="U864" s="37"/>
      <c r="V864" s="37"/>
      <c r="W864" s="37"/>
      <c r="X864" s="37"/>
      <c r="Y864" s="37"/>
      <c r="Z864" s="43"/>
      <c r="AA864" s="37"/>
      <c r="AB864" s="37"/>
      <c r="AC864" s="71"/>
      <c r="AD864" s="37"/>
      <c r="AE864" s="37">
        <v>1</v>
      </c>
      <c r="AF864" s="37"/>
      <c r="AG864" s="37"/>
      <c r="AH864" s="37"/>
      <c r="AI864" s="37"/>
      <c r="AJ864" s="37"/>
      <c r="AK864" s="37"/>
      <c r="AL864" s="37"/>
      <c r="AM864" s="37"/>
      <c r="AN864" s="37"/>
      <c r="AO864" s="45"/>
      <c r="AP864" s="37"/>
      <c r="AQ864" s="37"/>
      <c r="AR864" s="37"/>
      <c r="AS864" s="37"/>
      <c r="AT864" s="37"/>
      <c r="AU864" s="37"/>
      <c r="AV864" s="37"/>
      <c r="AW864" s="37"/>
      <c r="AX864" s="37"/>
      <c r="AY864" s="37"/>
      <c r="AZ864" s="37"/>
      <c r="BA864" s="37"/>
      <c r="BB864" s="37"/>
      <c r="BC864" s="37"/>
      <c r="BD864" s="37"/>
      <c r="BE864" s="157"/>
      <c r="BF864" s="40"/>
      <c r="BG864" s="40">
        <v>0</v>
      </c>
      <c r="BH864" s="40">
        <f t="shared" si="40"/>
        <v>0</v>
      </c>
      <c r="BI864" s="41"/>
      <c r="BJ864" s="315" t="s">
        <v>6326</v>
      </c>
      <c r="BK864" s="42"/>
    </row>
    <row r="865" spans="1:63" ht="82.5" customHeight="1">
      <c r="A865" s="28">
        <v>856</v>
      </c>
      <c r="B865" s="63" t="s">
        <v>6272</v>
      </c>
      <c r="C865" s="63" t="s">
        <v>3135</v>
      </c>
      <c r="D865" s="63"/>
      <c r="E865" s="63"/>
      <c r="F865" s="63" t="s">
        <v>3136</v>
      </c>
      <c r="G865" s="63"/>
      <c r="H865" s="30"/>
      <c r="I865" s="28" t="s">
        <v>2594</v>
      </c>
      <c r="J865" s="28"/>
      <c r="K865" s="28"/>
      <c r="L865" s="55"/>
      <c r="M865" s="55"/>
      <c r="N865" s="37"/>
      <c r="O865" s="37"/>
      <c r="P865" s="37"/>
      <c r="Q865" s="33"/>
      <c r="R865" s="34">
        <f t="shared" si="41"/>
        <v>5</v>
      </c>
      <c r="S865" s="37"/>
      <c r="T865" s="37"/>
      <c r="U865" s="37"/>
      <c r="V865" s="37"/>
      <c r="W865" s="37"/>
      <c r="X865" s="37"/>
      <c r="Y865" s="37"/>
      <c r="Z865" s="43"/>
      <c r="AA865" s="37"/>
      <c r="AB865" s="37"/>
      <c r="AC865" s="71"/>
      <c r="AD865" s="37"/>
      <c r="AE865" s="37">
        <v>5</v>
      </c>
      <c r="AF865" s="37"/>
      <c r="AG865" s="37"/>
      <c r="AH865" s="37"/>
      <c r="AI865" s="37"/>
      <c r="AJ865" s="37"/>
      <c r="AK865" s="37"/>
      <c r="AL865" s="37"/>
      <c r="AM865" s="37"/>
      <c r="AN865" s="37"/>
      <c r="AO865" s="45"/>
      <c r="AP865" s="37"/>
      <c r="AQ865" s="37"/>
      <c r="AR865" s="37"/>
      <c r="AS865" s="37"/>
      <c r="AT865" s="37"/>
      <c r="AU865" s="37"/>
      <c r="AV865" s="37"/>
      <c r="AW865" s="37"/>
      <c r="AX865" s="37"/>
      <c r="AY865" s="37"/>
      <c r="AZ865" s="37"/>
      <c r="BA865" s="37"/>
      <c r="BB865" s="37"/>
      <c r="BC865" s="37"/>
      <c r="BD865" s="37"/>
      <c r="BE865" s="157"/>
      <c r="BF865" s="40"/>
      <c r="BG865" s="40">
        <v>0</v>
      </c>
      <c r="BH865" s="40">
        <f t="shared" si="40"/>
        <v>0</v>
      </c>
      <c r="BI865" s="41"/>
      <c r="BJ865" s="315" t="s">
        <v>6326</v>
      </c>
      <c r="BK865" s="42"/>
    </row>
    <row r="866" spans="1:63" ht="82.5" customHeight="1">
      <c r="A866" s="28">
        <v>857</v>
      </c>
      <c r="B866" s="63" t="s">
        <v>6273</v>
      </c>
      <c r="C866" s="63" t="s">
        <v>3137</v>
      </c>
      <c r="D866" s="63"/>
      <c r="E866" s="63"/>
      <c r="F866" s="63" t="s">
        <v>3138</v>
      </c>
      <c r="G866" s="63"/>
      <c r="H866" s="30"/>
      <c r="I866" s="28" t="s">
        <v>2594</v>
      </c>
      <c r="J866" s="28"/>
      <c r="K866" s="28"/>
      <c r="L866" s="55"/>
      <c r="M866" s="55"/>
      <c r="N866" s="37"/>
      <c r="O866" s="37"/>
      <c r="P866" s="37"/>
      <c r="Q866" s="33"/>
      <c r="R866" s="34">
        <f t="shared" si="41"/>
        <v>5</v>
      </c>
      <c r="S866" s="37"/>
      <c r="T866" s="37"/>
      <c r="U866" s="37"/>
      <c r="V866" s="37"/>
      <c r="W866" s="37"/>
      <c r="X866" s="37"/>
      <c r="Y866" s="37"/>
      <c r="Z866" s="43"/>
      <c r="AA866" s="37"/>
      <c r="AB866" s="37"/>
      <c r="AC866" s="71"/>
      <c r="AD866" s="37"/>
      <c r="AE866" s="37">
        <v>5</v>
      </c>
      <c r="AF866" s="37"/>
      <c r="AG866" s="37"/>
      <c r="AH866" s="37"/>
      <c r="AI866" s="37"/>
      <c r="AJ866" s="37"/>
      <c r="AK866" s="37"/>
      <c r="AL866" s="37"/>
      <c r="AM866" s="37"/>
      <c r="AN866" s="37"/>
      <c r="AO866" s="45"/>
      <c r="AP866" s="37"/>
      <c r="AQ866" s="37"/>
      <c r="AR866" s="37"/>
      <c r="AS866" s="37"/>
      <c r="AT866" s="37"/>
      <c r="AU866" s="37"/>
      <c r="AV866" s="37"/>
      <c r="AW866" s="37"/>
      <c r="AX866" s="37"/>
      <c r="AY866" s="37"/>
      <c r="AZ866" s="37"/>
      <c r="BA866" s="37"/>
      <c r="BB866" s="37"/>
      <c r="BC866" s="37"/>
      <c r="BD866" s="37"/>
      <c r="BE866" s="157"/>
      <c r="BF866" s="40"/>
      <c r="BG866" s="40">
        <v>0</v>
      </c>
      <c r="BH866" s="40">
        <f t="shared" si="40"/>
        <v>0</v>
      </c>
      <c r="BI866" s="41"/>
      <c r="BJ866" s="315" t="s">
        <v>6326</v>
      </c>
      <c r="BK866" s="42"/>
    </row>
    <row r="867" spans="1:63" ht="82.5" customHeight="1">
      <c r="A867" s="28">
        <v>858</v>
      </c>
      <c r="B867" s="63" t="s">
        <v>6274</v>
      </c>
      <c r="C867" s="63" t="s">
        <v>3139</v>
      </c>
      <c r="D867" s="63"/>
      <c r="E867" s="63"/>
      <c r="F867" s="63" t="s">
        <v>3140</v>
      </c>
      <c r="G867" s="63"/>
      <c r="H867" s="30"/>
      <c r="I867" s="28" t="s">
        <v>2594</v>
      </c>
      <c r="J867" s="28"/>
      <c r="K867" s="28"/>
      <c r="L867" s="55"/>
      <c r="M867" s="55"/>
      <c r="N867" s="37"/>
      <c r="O867" s="37"/>
      <c r="P867" s="37"/>
      <c r="Q867" s="33"/>
      <c r="R867" s="34">
        <f t="shared" si="41"/>
        <v>5</v>
      </c>
      <c r="S867" s="37"/>
      <c r="T867" s="37"/>
      <c r="U867" s="37"/>
      <c r="V867" s="37"/>
      <c r="W867" s="37"/>
      <c r="X867" s="37"/>
      <c r="Y867" s="37"/>
      <c r="Z867" s="43"/>
      <c r="AA867" s="37"/>
      <c r="AB867" s="37"/>
      <c r="AC867" s="71"/>
      <c r="AD867" s="37"/>
      <c r="AE867" s="37">
        <v>5</v>
      </c>
      <c r="AF867" s="37"/>
      <c r="AG867" s="37"/>
      <c r="AH867" s="37"/>
      <c r="AI867" s="37"/>
      <c r="AJ867" s="37"/>
      <c r="AK867" s="37"/>
      <c r="AL867" s="37"/>
      <c r="AM867" s="37"/>
      <c r="AN867" s="37"/>
      <c r="AO867" s="45"/>
      <c r="AP867" s="37"/>
      <c r="AQ867" s="37"/>
      <c r="AR867" s="37"/>
      <c r="AS867" s="37"/>
      <c r="AT867" s="37"/>
      <c r="AU867" s="37"/>
      <c r="AV867" s="37"/>
      <c r="AW867" s="37"/>
      <c r="AX867" s="37"/>
      <c r="AY867" s="37"/>
      <c r="AZ867" s="37"/>
      <c r="BA867" s="37"/>
      <c r="BB867" s="37"/>
      <c r="BC867" s="37"/>
      <c r="BD867" s="37"/>
      <c r="BE867" s="157"/>
      <c r="BF867" s="40"/>
      <c r="BG867" s="40">
        <v>0</v>
      </c>
      <c r="BH867" s="40">
        <f t="shared" si="40"/>
        <v>0</v>
      </c>
      <c r="BI867" s="41"/>
      <c r="BJ867" s="315" t="s">
        <v>6326</v>
      </c>
      <c r="BK867" s="42"/>
    </row>
    <row r="868" spans="1:63" ht="82.5" customHeight="1">
      <c r="A868" s="28">
        <v>859</v>
      </c>
      <c r="B868" s="63" t="s">
        <v>6275</v>
      </c>
      <c r="C868" s="63" t="s">
        <v>3141</v>
      </c>
      <c r="D868" s="63"/>
      <c r="E868" s="63"/>
      <c r="F868" s="63" t="s">
        <v>3142</v>
      </c>
      <c r="G868" s="63"/>
      <c r="H868" s="30" t="s">
        <v>3143</v>
      </c>
      <c r="I868" s="28" t="s">
        <v>2594</v>
      </c>
      <c r="J868" s="28"/>
      <c r="K868" s="28"/>
      <c r="L868" s="55"/>
      <c r="M868" s="55"/>
      <c r="N868" s="37"/>
      <c r="O868" s="37"/>
      <c r="P868" s="37"/>
      <c r="Q868" s="33"/>
      <c r="R868" s="34">
        <f t="shared" si="41"/>
        <v>5</v>
      </c>
      <c r="S868" s="37"/>
      <c r="T868" s="37"/>
      <c r="U868" s="37"/>
      <c r="V868" s="37"/>
      <c r="W868" s="37"/>
      <c r="X868" s="37"/>
      <c r="Y868" s="37"/>
      <c r="Z868" s="43"/>
      <c r="AA868" s="37"/>
      <c r="AB868" s="37"/>
      <c r="AC868" s="71"/>
      <c r="AD868" s="37"/>
      <c r="AE868" s="37"/>
      <c r="AF868" s="37"/>
      <c r="AG868" s="37"/>
      <c r="AH868" s="37"/>
      <c r="AI868" s="37"/>
      <c r="AJ868" s="37"/>
      <c r="AK868" s="37"/>
      <c r="AL868" s="37"/>
      <c r="AM868" s="37"/>
      <c r="AN868" s="37"/>
      <c r="AO868" s="45"/>
      <c r="AP868" s="37"/>
      <c r="AQ868" s="37"/>
      <c r="AR868" s="37"/>
      <c r="AS868" s="37"/>
      <c r="AT868" s="37"/>
      <c r="AU868" s="37">
        <v>5</v>
      </c>
      <c r="AV868" s="37"/>
      <c r="AW868" s="37"/>
      <c r="AX868" s="37"/>
      <c r="AY868" s="37"/>
      <c r="AZ868" s="37"/>
      <c r="BA868" s="37"/>
      <c r="BB868" s="37"/>
      <c r="BC868" s="37"/>
      <c r="BD868" s="37"/>
      <c r="BE868" s="157"/>
      <c r="BF868" s="40"/>
      <c r="BG868" s="40">
        <v>0</v>
      </c>
      <c r="BH868" s="40">
        <f t="shared" si="40"/>
        <v>0</v>
      </c>
      <c r="BI868" s="41"/>
      <c r="BJ868" s="315" t="s">
        <v>6327</v>
      </c>
      <c r="BK868" s="42"/>
    </row>
    <row r="869" spans="1:63" ht="82.5" customHeight="1">
      <c r="A869" s="28">
        <v>860</v>
      </c>
      <c r="B869" s="63" t="s">
        <v>6276</v>
      </c>
      <c r="C869" s="63" t="s">
        <v>3144</v>
      </c>
      <c r="D869" s="63"/>
      <c r="E869" s="63"/>
      <c r="F869" s="63" t="s">
        <v>3145</v>
      </c>
      <c r="G869" s="63"/>
      <c r="H869" s="30" t="s">
        <v>3143</v>
      </c>
      <c r="I869" s="28" t="s">
        <v>2594</v>
      </c>
      <c r="J869" s="28"/>
      <c r="K869" s="28"/>
      <c r="L869" s="55"/>
      <c r="M869" s="55"/>
      <c r="N869" s="37"/>
      <c r="O869" s="37"/>
      <c r="P869" s="37"/>
      <c r="Q869" s="33"/>
      <c r="R869" s="34">
        <f t="shared" si="41"/>
        <v>5</v>
      </c>
      <c r="S869" s="37"/>
      <c r="T869" s="37"/>
      <c r="U869" s="37"/>
      <c r="V869" s="37"/>
      <c r="W869" s="37"/>
      <c r="X869" s="37"/>
      <c r="Y869" s="37"/>
      <c r="Z869" s="43"/>
      <c r="AA869" s="37"/>
      <c r="AB869" s="37"/>
      <c r="AC869" s="71"/>
      <c r="AD869" s="37"/>
      <c r="AE869" s="37"/>
      <c r="AF869" s="37"/>
      <c r="AG869" s="37"/>
      <c r="AH869" s="37"/>
      <c r="AI869" s="37"/>
      <c r="AJ869" s="37"/>
      <c r="AK869" s="37"/>
      <c r="AL869" s="37"/>
      <c r="AM869" s="37"/>
      <c r="AN869" s="37"/>
      <c r="AO869" s="45"/>
      <c r="AP869" s="37"/>
      <c r="AQ869" s="37"/>
      <c r="AR869" s="37"/>
      <c r="AS869" s="37"/>
      <c r="AT869" s="37"/>
      <c r="AU869" s="37">
        <v>5</v>
      </c>
      <c r="AV869" s="37"/>
      <c r="AW869" s="37"/>
      <c r="AX869" s="37"/>
      <c r="AY869" s="37"/>
      <c r="AZ869" s="37"/>
      <c r="BA869" s="37"/>
      <c r="BB869" s="37"/>
      <c r="BC869" s="37"/>
      <c r="BD869" s="37"/>
      <c r="BE869" s="157"/>
      <c r="BF869" s="40"/>
      <c r="BG869" s="40">
        <v>0</v>
      </c>
      <c r="BH869" s="40">
        <f t="shared" si="40"/>
        <v>0</v>
      </c>
      <c r="BI869" s="41"/>
      <c r="BJ869" s="315" t="s">
        <v>6327</v>
      </c>
      <c r="BK869" s="42"/>
    </row>
    <row r="870" spans="1:63" ht="82.5" customHeight="1">
      <c r="A870" s="28">
        <v>861</v>
      </c>
      <c r="B870" s="63" t="s">
        <v>6277</v>
      </c>
      <c r="C870" s="63" t="s">
        <v>3146</v>
      </c>
      <c r="D870" s="63"/>
      <c r="E870" s="63"/>
      <c r="F870" s="63" t="s">
        <v>3147</v>
      </c>
      <c r="G870" s="63"/>
      <c r="H870" s="30" t="s">
        <v>3143</v>
      </c>
      <c r="I870" s="28" t="s">
        <v>2594</v>
      </c>
      <c r="J870" s="28"/>
      <c r="K870" s="28"/>
      <c r="L870" s="55"/>
      <c r="M870" s="55"/>
      <c r="N870" s="37"/>
      <c r="O870" s="37"/>
      <c r="P870" s="37"/>
      <c r="Q870" s="33"/>
      <c r="R870" s="34">
        <f t="shared" si="41"/>
        <v>5</v>
      </c>
      <c r="S870" s="37"/>
      <c r="T870" s="37"/>
      <c r="U870" s="37"/>
      <c r="V870" s="37"/>
      <c r="W870" s="37"/>
      <c r="X870" s="37"/>
      <c r="Y870" s="37"/>
      <c r="Z870" s="43"/>
      <c r="AA870" s="37"/>
      <c r="AB870" s="37"/>
      <c r="AC870" s="71"/>
      <c r="AD870" s="37"/>
      <c r="AE870" s="37"/>
      <c r="AF870" s="37"/>
      <c r="AG870" s="37"/>
      <c r="AH870" s="37"/>
      <c r="AI870" s="37"/>
      <c r="AJ870" s="37"/>
      <c r="AK870" s="37"/>
      <c r="AL870" s="37"/>
      <c r="AM870" s="37"/>
      <c r="AN870" s="37"/>
      <c r="AO870" s="45"/>
      <c r="AP870" s="37"/>
      <c r="AQ870" s="37"/>
      <c r="AR870" s="37"/>
      <c r="AS870" s="37"/>
      <c r="AT870" s="37"/>
      <c r="AU870" s="37">
        <v>5</v>
      </c>
      <c r="AV870" s="37"/>
      <c r="AW870" s="37"/>
      <c r="AX870" s="37"/>
      <c r="AY870" s="37"/>
      <c r="AZ870" s="37"/>
      <c r="BA870" s="37"/>
      <c r="BB870" s="37"/>
      <c r="BC870" s="37"/>
      <c r="BD870" s="37"/>
      <c r="BE870" s="157"/>
      <c r="BF870" s="40"/>
      <c r="BG870" s="40">
        <v>0</v>
      </c>
      <c r="BH870" s="40">
        <f t="shared" si="40"/>
        <v>0</v>
      </c>
      <c r="BI870" s="41"/>
      <c r="BJ870" s="315" t="s">
        <v>6327</v>
      </c>
      <c r="BK870" s="42"/>
    </row>
    <row r="871" spans="1:63" ht="82.5" customHeight="1">
      <c r="A871" s="28">
        <v>862</v>
      </c>
      <c r="B871" s="63" t="s">
        <v>6278</v>
      </c>
      <c r="C871" s="63" t="s">
        <v>3148</v>
      </c>
      <c r="D871" s="63"/>
      <c r="E871" s="63"/>
      <c r="F871" s="63" t="s">
        <v>3149</v>
      </c>
      <c r="G871" s="63"/>
      <c r="H871" s="30" t="s">
        <v>3143</v>
      </c>
      <c r="I871" s="28" t="s">
        <v>2594</v>
      </c>
      <c r="J871" s="28"/>
      <c r="K871" s="28"/>
      <c r="L871" s="55"/>
      <c r="M871" s="55"/>
      <c r="N871" s="37"/>
      <c r="O871" s="37"/>
      <c r="P871" s="37"/>
      <c r="Q871" s="33"/>
      <c r="R871" s="34">
        <f t="shared" si="41"/>
        <v>2</v>
      </c>
      <c r="S871" s="37"/>
      <c r="T871" s="37"/>
      <c r="U871" s="37"/>
      <c r="V871" s="37"/>
      <c r="W871" s="37"/>
      <c r="X871" s="37"/>
      <c r="Y871" s="37"/>
      <c r="Z871" s="43"/>
      <c r="AA871" s="37"/>
      <c r="AB871" s="37"/>
      <c r="AC871" s="71"/>
      <c r="AD871" s="37"/>
      <c r="AE871" s="37"/>
      <c r="AF871" s="37"/>
      <c r="AG871" s="37"/>
      <c r="AH871" s="37"/>
      <c r="AI871" s="37"/>
      <c r="AJ871" s="37"/>
      <c r="AK871" s="37"/>
      <c r="AL871" s="37"/>
      <c r="AM871" s="37"/>
      <c r="AN871" s="37"/>
      <c r="AO871" s="45"/>
      <c r="AP871" s="37"/>
      <c r="AQ871" s="37"/>
      <c r="AR871" s="37"/>
      <c r="AS871" s="37"/>
      <c r="AT871" s="37"/>
      <c r="AU871" s="37">
        <v>2</v>
      </c>
      <c r="AV871" s="37"/>
      <c r="AW871" s="37"/>
      <c r="AX871" s="37"/>
      <c r="AY871" s="37"/>
      <c r="AZ871" s="37"/>
      <c r="BA871" s="37"/>
      <c r="BB871" s="37"/>
      <c r="BC871" s="37"/>
      <c r="BD871" s="37"/>
      <c r="BE871" s="157"/>
      <c r="BF871" s="40"/>
      <c r="BG871" s="40">
        <v>0</v>
      </c>
      <c r="BH871" s="40">
        <f t="shared" si="40"/>
        <v>0</v>
      </c>
      <c r="BI871" s="41"/>
      <c r="BJ871" s="315" t="s">
        <v>6327</v>
      </c>
      <c r="BK871" s="42"/>
    </row>
    <row r="872" spans="1:63" ht="82.5" customHeight="1">
      <c r="A872" s="28">
        <v>863</v>
      </c>
      <c r="B872" s="63" t="s">
        <v>6279</v>
      </c>
      <c r="C872" s="63" t="s">
        <v>99</v>
      </c>
      <c r="D872" s="63" t="s">
        <v>216</v>
      </c>
      <c r="E872" s="63"/>
      <c r="F872" s="63" t="s">
        <v>3150</v>
      </c>
      <c r="G872" s="63"/>
      <c r="H872" s="30" t="s">
        <v>3151</v>
      </c>
      <c r="I872" s="28" t="s">
        <v>3152</v>
      </c>
      <c r="J872" s="28"/>
      <c r="K872" s="28"/>
      <c r="L872" s="55"/>
      <c r="M872" s="55"/>
      <c r="N872" s="37"/>
      <c r="O872" s="37"/>
      <c r="P872" s="37"/>
      <c r="Q872" s="33"/>
      <c r="R872" s="34">
        <f t="shared" si="41"/>
        <v>600</v>
      </c>
      <c r="S872" s="37"/>
      <c r="T872" s="37"/>
      <c r="U872" s="37"/>
      <c r="V872" s="37"/>
      <c r="W872" s="37"/>
      <c r="X872" s="37"/>
      <c r="Y872" s="37"/>
      <c r="Z872" s="43"/>
      <c r="AA872" s="37"/>
      <c r="AB872" s="37"/>
      <c r="AC872" s="71"/>
      <c r="AD872" s="37"/>
      <c r="AE872" s="37"/>
      <c r="AF872" s="37"/>
      <c r="AG872" s="37"/>
      <c r="AH872" s="37"/>
      <c r="AI872" s="37"/>
      <c r="AJ872" s="37"/>
      <c r="AK872" s="37"/>
      <c r="AL872" s="37"/>
      <c r="AM872" s="37"/>
      <c r="AN872" s="37"/>
      <c r="AO872" s="45"/>
      <c r="AP872" s="37"/>
      <c r="AQ872" s="37"/>
      <c r="AR872" s="37"/>
      <c r="AS872" s="37">
        <v>200</v>
      </c>
      <c r="AT872" s="37"/>
      <c r="AU872" s="37">
        <v>400</v>
      </c>
      <c r="AV872" s="37"/>
      <c r="AW872" s="37"/>
      <c r="AX872" s="37"/>
      <c r="AY872" s="37"/>
      <c r="AZ872" s="37"/>
      <c r="BA872" s="37"/>
      <c r="BB872" s="37"/>
      <c r="BC872" s="37"/>
      <c r="BD872" s="37"/>
      <c r="BE872" s="157"/>
      <c r="BF872" s="40"/>
      <c r="BG872" s="40">
        <v>0</v>
      </c>
      <c r="BH872" s="40">
        <f t="shared" si="40"/>
        <v>0</v>
      </c>
      <c r="BI872" s="41"/>
      <c r="BJ872" s="315" t="s">
        <v>6327</v>
      </c>
      <c r="BK872" s="42"/>
    </row>
    <row r="873" spans="1:63" ht="82.5" customHeight="1">
      <c r="A873" s="28">
        <v>864</v>
      </c>
      <c r="B873" s="63" t="s">
        <v>6280</v>
      </c>
      <c r="C873" s="63" t="s">
        <v>3153</v>
      </c>
      <c r="D873" s="63"/>
      <c r="E873" s="63"/>
      <c r="F873" s="63" t="s">
        <v>3154</v>
      </c>
      <c r="G873" s="63"/>
      <c r="H873" s="30"/>
      <c r="I873" s="28" t="s">
        <v>84</v>
      </c>
      <c r="J873" s="28"/>
      <c r="K873" s="28"/>
      <c r="L873" s="55"/>
      <c r="M873" s="55"/>
      <c r="N873" s="37"/>
      <c r="O873" s="37"/>
      <c r="P873" s="37"/>
      <c r="Q873" s="33"/>
      <c r="R873" s="34">
        <f t="shared" si="41"/>
        <v>10</v>
      </c>
      <c r="S873" s="37"/>
      <c r="T873" s="37"/>
      <c r="U873" s="37"/>
      <c r="V873" s="37">
        <v>10</v>
      </c>
      <c r="W873" s="37"/>
      <c r="X873" s="37"/>
      <c r="Y873" s="37"/>
      <c r="Z873" s="43"/>
      <c r="AA873" s="37"/>
      <c r="AB873" s="37"/>
      <c r="AC873" s="71"/>
      <c r="AD873" s="37"/>
      <c r="AE873" s="37"/>
      <c r="AF873" s="37"/>
      <c r="AG873" s="37"/>
      <c r="AH873" s="37"/>
      <c r="AI873" s="37"/>
      <c r="AJ873" s="37"/>
      <c r="AK873" s="37"/>
      <c r="AL873" s="37"/>
      <c r="AM873" s="37"/>
      <c r="AN873" s="37"/>
      <c r="AO873" s="45"/>
      <c r="AP873" s="37"/>
      <c r="AQ873" s="37"/>
      <c r="AR873" s="37"/>
      <c r="AS873" s="37"/>
      <c r="AT873" s="37"/>
      <c r="AU873" s="37"/>
      <c r="AV873" s="37"/>
      <c r="AW873" s="37"/>
      <c r="AX873" s="37"/>
      <c r="AY873" s="37"/>
      <c r="AZ873" s="37"/>
      <c r="BA873" s="37"/>
      <c r="BB873" s="37"/>
      <c r="BC873" s="37"/>
      <c r="BD873" s="37"/>
      <c r="BE873" s="157"/>
      <c r="BF873" s="40"/>
      <c r="BG873" s="40"/>
      <c r="BH873" s="40"/>
      <c r="BI873" s="41"/>
      <c r="BJ873" s="315" t="s">
        <v>6326</v>
      </c>
      <c r="BK873" s="42"/>
    </row>
    <row r="874" spans="1:63" ht="82.5" customHeight="1">
      <c r="A874" s="28">
        <v>865</v>
      </c>
      <c r="B874" s="63" t="s">
        <v>6281</v>
      </c>
      <c r="C874" s="63" t="s">
        <v>3155</v>
      </c>
      <c r="D874" s="63"/>
      <c r="E874" s="63"/>
      <c r="F874" s="63" t="s">
        <v>3156</v>
      </c>
      <c r="G874" s="63"/>
      <c r="H874" s="30"/>
      <c r="I874" s="28" t="s">
        <v>84</v>
      </c>
      <c r="J874" s="28"/>
      <c r="K874" s="28"/>
      <c r="L874" s="55"/>
      <c r="M874" s="55"/>
      <c r="N874" s="37"/>
      <c r="O874" s="37"/>
      <c r="P874" s="37"/>
      <c r="Q874" s="33"/>
      <c r="R874" s="34">
        <f t="shared" si="41"/>
        <v>1</v>
      </c>
      <c r="S874" s="37"/>
      <c r="T874" s="37"/>
      <c r="U874" s="37"/>
      <c r="V874" s="37">
        <v>1</v>
      </c>
      <c r="W874" s="37"/>
      <c r="X874" s="37"/>
      <c r="Y874" s="37"/>
      <c r="Z874" s="43"/>
      <c r="AA874" s="37"/>
      <c r="AB874" s="37"/>
      <c r="AC874" s="71"/>
      <c r="AD874" s="37"/>
      <c r="AE874" s="37"/>
      <c r="AF874" s="37"/>
      <c r="AG874" s="37"/>
      <c r="AH874" s="37"/>
      <c r="AI874" s="37"/>
      <c r="AJ874" s="37"/>
      <c r="AK874" s="37"/>
      <c r="AL874" s="37"/>
      <c r="AM874" s="37"/>
      <c r="AN874" s="37"/>
      <c r="AO874" s="45"/>
      <c r="AP874" s="37"/>
      <c r="AQ874" s="37"/>
      <c r="AR874" s="37"/>
      <c r="AS874" s="37"/>
      <c r="AT874" s="37"/>
      <c r="AU874" s="37"/>
      <c r="AV874" s="37"/>
      <c r="AW874" s="37"/>
      <c r="AX874" s="37"/>
      <c r="AY874" s="37"/>
      <c r="AZ874" s="37"/>
      <c r="BA874" s="37"/>
      <c r="BB874" s="37"/>
      <c r="BC874" s="37"/>
      <c r="BD874" s="37"/>
      <c r="BE874" s="157"/>
      <c r="BF874" s="40"/>
      <c r="BG874" s="40">
        <v>0</v>
      </c>
      <c r="BH874" s="40">
        <f t="shared" ref="BH874:BH889" si="42">+BG874*R874</f>
        <v>0</v>
      </c>
      <c r="BI874" s="41"/>
      <c r="BJ874" s="326" t="s">
        <v>6326</v>
      </c>
      <c r="BK874" s="42"/>
    </row>
    <row r="875" spans="1:63" ht="82.5" customHeight="1">
      <c r="A875" s="28">
        <v>866</v>
      </c>
      <c r="B875" s="63" t="s">
        <v>6282</v>
      </c>
      <c r="C875" s="63" t="s">
        <v>2759</v>
      </c>
      <c r="D875" s="63"/>
      <c r="E875" s="63"/>
      <c r="F875" s="63" t="s">
        <v>2760</v>
      </c>
      <c r="G875" s="63"/>
      <c r="H875" s="30"/>
      <c r="I875" s="28"/>
      <c r="J875" s="28"/>
      <c r="K875" s="28"/>
      <c r="L875" s="55"/>
      <c r="M875" s="55"/>
      <c r="N875" s="37"/>
      <c r="O875" s="37"/>
      <c r="P875" s="37"/>
      <c r="Q875" s="33"/>
      <c r="R875" s="34">
        <f t="shared" si="41"/>
        <v>0</v>
      </c>
      <c r="S875" s="37"/>
      <c r="T875" s="37"/>
      <c r="U875" s="37"/>
      <c r="V875" s="37"/>
      <c r="W875" s="37"/>
      <c r="X875" s="37"/>
      <c r="Y875" s="37"/>
      <c r="Z875" s="43"/>
      <c r="AA875" s="37"/>
      <c r="AB875" s="37"/>
      <c r="AC875" s="71"/>
      <c r="AD875" s="37"/>
      <c r="AE875" s="37"/>
      <c r="AF875" s="37"/>
      <c r="AG875" s="37"/>
      <c r="AH875" s="37"/>
      <c r="AI875" s="37"/>
      <c r="AJ875" s="37"/>
      <c r="AK875" s="37"/>
      <c r="AL875" s="37"/>
      <c r="AM875" s="37"/>
      <c r="AN875" s="37"/>
      <c r="AO875" s="45"/>
      <c r="AP875" s="37"/>
      <c r="AQ875" s="37"/>
      <c r="AR875" s="37"/>
      <c r="AS875" s="37"/>
      <c r="AT875" s="37"/>
      <c r="AU875" s="37"/>
      <c r="AV875" s="37"/>
      <c r="AW875" s="37"/>
      <c r="AX875" s="37"/>
      <c r="AY875" s="37"/>
      <c r="AZ875" s="37"/>
      <c r="BA875" s="37"/>
      <c r="BB875" s="37"/>
      <c r="BC875" s="37"/>
      <c r="BD875" s="37"/>
      <c r="BE875" s="157"/>
      <c r="BF875" s="40"/>
      <c r="BG875" s="40">
        <v>0</v>
      </c>
      <c r="BH875" s="40">
        <f t="shared" si="42"/>
        <v>0</v>
      </c>
      <c r="BI875" s="41"/>
      <c r="BJ875" s="315" t="s">
        <v>6327</v>
      </c>
      <c r="BK875" s="42"/>
    </row>
    <row r="876" spans="1:63" ht="82.5" customHeight="1">
      <c r="A876" s="28">
        <v>867</v>
      </c>
      <c r="B876" s="63" t="s">
        <v>6283</v>
      </c>
      <c r="C876" s="63" t="s">
        <v>1446</v>
      </c>
      <c r="D876" s="63"/>
      <c r="E876" s="63"/>
      <c r="F876" s="63" t="s">
        <v>3157</v>
      </c>
      <c r="G876" s="63"/>
      <c r="H876" s="30"/>
      <c r="I876" s="28" t="s">
        <v>1448</v>
      </c>
      <c r="J876" s="28"/>
      <c r="K876" s="28"/>
      <c r="L876" s="55"/>
      <c r="M876" s="55"/>
      <c r="N876" s="37"/>
      <c r="O876" s="37"/>
      <c r="P876" s="37"/>
      <c r="Q876" s="33"/>
      <c r="R876" s="34">
        <f t="shared" si="41"/>
        <v>250</v>
      </c>
      <c r="S876" s="37"/>
      <c r="T876" s="37"/>
      <c r="U876" s="37"/>
      <c r="V876" s="37"/>
      <c r="W876" s="37"/>
      <c r="X876" s="37"/>
      <c r="Y876" s="37"/>
      <c r="Z876" s="43"/>
      <c r="AA876" s="37"/>
      <c r="AB876" s="37"/>
      <c r="AC876" s="71"/>
      <c r="AD876" s="37"/>
      <c r="AE876" s="37"/>
      <c r="AF876" s="37"/>
      <c r="AG876" s="37"/>
      <c r="AH876" s="37"/>
      <c r="AI876" s="37"/>
      <c r="AJ876" s="37"/>
      <c r="AK876" s="37"/>
      <c r="AL876" s="37"/>
      <c r="AM876" s="37"/>
      <c r="AN876" s="37"/>
      <c r="AO876" s="45">
        <v>50</v>
      </c>
      <c r="AP876" s="37"/>
      <c r="AQ876" s="37"/>
      <c r="AR876" s="37"/>
      <c r="AS876" s="37">
        <v>200</v>
      </c>
      <c r="AT876" s="37"/>
      <c r="AU876" s="37"/>
      <c r="AV876" s="37"/>
      <c r="AW876" s="37"/>
      <c r="AX876" s="37"/>
      <c r="AY876" s="37"/>
      <c r="AZ876" s="37"/>
      <c r="BA876" s="37"/>
      <c r="BB876" s="37"/>
      <c r="BC876" s="37"/>
      <c r="BD876" s="37"/>
      <c r="BE876" s="157"/>
      <c r="BF876" s="40"/>
      <c r="BG876" s="40">
        <v>0</v>
      </c>
      <c r="BH876" s="40">
        <f t="shared" si="42"/>
        <v>0</v>
      </c>
      <c r="BI876" s="41"/>
      <c r="BJ876" s="315" t="s">
        <v>6327</v>
      </c>
      <c r="BK876" s="42"/>
    </row>
    <row r="877" spans="1:63" ht="82.5" customHeight="1">
      <c r="A877" s="28">
        <v>868</v>
      </c>
      <c r="B877" s="63" t="s">
        <v>6284</v>
      </c>
      <c r="C877" s="63" t="s">
        <v>3158</v>
      </c>
      <c r="D877" s="63"/>
      <c r="E877" s="63"/>
      <c r="F877" s="63" t="s">
        <v>3159</v>
      </c>
      <c r="G877" s="63"/>
      <c r="H877" s="30"/>
      <c r="I877" s="28" t="s">
        <v>2594</v>
      </c>
      <c r="J877" s="28"/>
      <c r="K877" s="28"/>
      <c r="L877" s="55"/>
      <c r="M877" s="55"/>
      <c r="N877" s="37"/>
      <c r="O877" s="37"/>
      <c r="P877" s="37"/>
      <c r="Q877" s="33"/>
      <c r="R877" s="34">
        <f t="shared" si="41"/>
        <v>110</v>
      </c>
      <c r="S877" s="37"/>
      <c r="T877" s="37"/>
      <c r="U877" s="37"/>
      <c r="V877" s="37"/>
      <c r="W877" s="37"/>
      <c r="X877" s="37"/>
      <c r="Y877" s="37"/>
      <c r="Z877" s="43"/>
      <c r="AA877" s="37"/>
      <c r="AB877" s="37"/>
      <c r="AC877" s="71"/>
      <c r="AD877" s="37"/>
      <c r="AE877" s="37"/>
      <c r="AF877" s="37"/>
      <c r="AG877" s="37"/>
      <c r="AH877" s="37"/>
      <c r="AI877" s="37"/>
      <c r="AJ877" s="37"/>
      <c r="AK877" s="37"/>
      <c r="AL877" s="37"/>
      <c r="AM877" s="37"/>
      <c r="AN877" s="37"/>
      <c r="AO877" s="45">
        <v>10</v>
      </c>
      <c r="AP877" s="37"/>
      <c r="AQ877" s="37"/>
      <c r="AR877" s="37"/>
      <c r="AS877" s="37">
        <v>100</v>
      </c>
      <c r="AT877" s="37"/>
      <c r="AU877" s="37"/>
      <c r="AV877" s="37"/>
      <c r="AW877" s="37"/>
      <c r="AX877" s="37"/>
      <c r="AY877" s="37"/>
      <c r="AZ877" s="37"/>
      <c r="BA877" s="37"/>
      <c r="BB877" s="37"/>
      <c r="BC877" s="37"/>
      <c r="BD877" s="37"/>
      <c r="BE877" s="157"/>
      <c r="BF877" s="40"/>
      <c r="BG877" s="40">
        <v>0</v>
      </c>
      <c r="BH877" s="40">
        <f t="shared" si="42"/>
        <v>0</v>
      </c>
      <c r="BI877" s="41"/>
      <c r="BJ877" s="315" t="s">
        <v>6327</v>
      </c>
      <c r="BK877" s="42"/>
    </row>
    <row r="878" spans="1:63" ht="82.5" customHeight="1">
      <c r="A878" s="28">
        <v>869</v>
      </c>
      <c r="B878" s="63" t="s">
        <v>6285</v>
      </c>
      <c r="C878" s="63" t="s">
        <v>3160</v>
      </c>
      <c r="D878" s="63"/>
      <c r="E878" s="63"/>
      <c r="F878" s="63" t="s">
        <v>3161</v>
      </c>
      <c r="G878" s="63"/>
      <c r="H878" s="30" t="s">
        <v>3162</v>
      </c>
      <c r="I878" s="28" t="s">
        <v>84</v>
      </c>
      <c r="J878" s="28"/>
      <c r="K878" s="28"/>
      <c r="L878" s="55"/>
      <c r="M878" s="55"/>
      <c r="N878" s="37"/>
      <c r="O878" s="37"/>
      <c r="P878" s="37"/>
      <c r="Q878" s="33"/>
      <c r="R878" s="34">
        <f t="shared" si="41"/>
        <v>5</v>
      </c>
      <c r="S878" s="37"/>
      <c r="T878" s="37"/>
      <c r="U878" s="37"/>
      <c r="V878" s="37"/>
      <c r="W878" s="37"/>
      <c r="X878" s="37"/>
      <c r="Y878" s="37"/>
      <c r="Z878" s="43"/>
      <c r="AA878" s="37"/>
      <c r="AB878" s="37"/>
      <c r="AC878" s="71"/>
      <c r="AD878" s="37"/>
      <c r="AE878" s="37"/>
      <c r="AF878" s="37"/>
      <c r="AG878" s="37"/>
      <c r="AH878" s="37"/>
      <c r="AI878" s="37"/>
      <c r="AJ878" s="37"/>
      <c r="AK878" s="37"/>
      <c r="AL878" s="37"/>
      <c r="AM878" s="37"/>
      <c r="AN878" s="37"/>
      <c r="AO878" s="45"/>
      <c r="AP878" s="37"/>
      <c r="AQ878" s="37"/>
      <c r="AR878" s="37"/>
      <c r="AS878" s="37"/>
      <c r="AT878" s="37"/>
      <c r="AU878" s="37"/>
      <c r="AV878" s="37"/>
      <c r="AW878" s="37"/>
      <c r="AX878" s="37"/>
      <c r="AY878" s="37"/>
      <c r="AZ878" s="37"/>
      <c r="BA878" s="37">
        <v>5</v>
      </c>
      <c r="BB878" s="37"/>
      <c r="BC878" s="37"/>
      <c r="BD878" s="37"/>
      <c r="BE878" s="157"/>
      <c r="BF878" s="40"/>
      <c r="BG878" s="40">
        <v>0</v>
      </c>
      <c r="BH878" s="40">
        <f t="shared" si="42"/>
        <v>0</v>
      </c>
      <c r="BI878" s="41"/>
      <c r="BJ878" s="315" t="s">
        <v>6326</v>
      </c>
      <c r="BK878" s="42"/>
    </row>
    <row r="879" spans="1:63" ht="82.5" customHeight="1">
      <c r="A879" s="28">
        <v>870</v>
      </c>
      <c r="B879" s="63" t="s">
        <v>6286</v>
      </c>
      <c r="C879" s="63" t="s">
        <v>3160</v>
      </c>
      <c r="D879" s="63"/>
      <c r="E879" s="63"/>
      <c r="F879" s="63" t="s">
        <v>3163</v>
      </c>
      <c r="G879" s="63"/>
      <c r="H879" s="30" t="s">
        <v>3162</v>
      </c>
      <c r="I879" s="28" t="s">
        <v>84</v>
      </c>
      <c r="J879" s="28"/>
      <c r="K879" s="28"/>
      <c r="L879" s="55"/>
      <c r="M879" s="55"/>
      <c r="N879" s="37"/>
      <c r="O879" s="37"/>
      <c r="P879" s="37"/>
      <c r="Q879" s="33"/>
      <c r="R879" s="34">
        <f t="shared" si="41"/>
        <v>10</v>
      </c>
      <c r="S879" s="37"/>
      <c r="T879" s="37"/>
      <c r="U879" s="37"/>
      <c r="V879" s="37"/>
      <c r="W879" s="37"/>
      <c r="X879" s="37"/>
      <c r="Y879" s="37"/>
      <c r="Z879" s="43"/>
      <c r="AA879" s="37"/>
      <c r="AB879" s="37"/>
      <c r="AC879" s="71"/>
      <c r="AD879" s="37"/>
      <c r="AE879" s="37"/>
      <c r="AF879" s="37"/>
      <c r="AG879" s="37"/>
      <c r="AH879" s="37"/>
      <c r="AI879" s="37"/>
      <c r="AJ879" s="37"/>
      <c r="AK879" s="37"/>
      <c r="AL879" s="37"/>
      <c r="AM879" s="37"/>
      <c r="AN879" s="37"/>
      <c r="AO879" s="45"/>
      <c r="AP879" s="37"/>
      <c r="AQ879" s="37"/>
      <c r="AR879" s="37"/>
      <c r="AS879" s="37"/>
      <c r="AT879" s="37"/>
      <c r="AU879" s="37"/>
      <c r="AV879" s="37"/>
      <c r="AW879" s="37"/>
      <c r="AX879" s="37"/>
      <c r="AY879" s="37"/>
      <c r="AZ879" s="37"/>
      <c r="BA879" s="37">
        <v>10</v>
      </c>
      <c r="BB879" s="37"/>
      <c r="BC879" s="37"/>
      <c r="BD879" s="37"/>
      <c r="BE879" s="157"/>
      <c r="BF879" s="40"/>
      <c r="BG879" s="40">
        <v>0</v>
      </c>
      <c r="BH879" s="40">
        <f t="shared" si="42"/>
        <v>0</v>
      </c>
      <c r="BI879" s="41"/>
      <c r="BJ879" s="315" t="s">
        <v>6326</v>
      </c>
      <c r="BK879" s="42"/>
    </row>
    <row r="880" spans="1:63" ht="82.5" customHeight="1">
      <c r="A880" s="28">
        <v>871</v>
      </c>
      <c r="B880" s="63" t="s">
        <v>6287</v>
      </c>
      <c r="C880" s="63" t="s">
        <v>3164</v>
      </c>
      <c r="D880" s="63"/>
      <c r="E880" s="63"/>
      <c r="F880" s="63" t="s">
        <v>3165</v>
      </c>
      <c r="G880" s="63"/>
      <c r="H880" s="30" t="s">
        <v>3162</v>
      </c>
      <c r="I880" s="28" t="s">
        <v>84</v>
      </c>
      <c r="J880" s="28"/>
      <c r="K880" s="28"/>
      <c r="L880" s="55"/>
      <c r="M880" s="55"/>
      <c r="N880" s="37"/>
      <c r="O880" s="37"/>
      <c r="P880" s="37"/>
      <c r="Q880" s="33"/>
      <c r="R880" s="34">
        <f t="shared" si="41"/>
        <v>3</v>
      </c>
      <c r="S880" s="37"/>
      <c r="T880" s="37"/>
      <c r="U880" s="37"/>
      <c r="V880" s="37"/>
      <c r="W880" s="37"/>
      <c r="X880" s="37"/>
      <c r="Y880" s="37"/>
      <c r="Z880" s="43"/>
      <c r="AA880" s="37"/>
      <c r="AB880" s="37"/>
      <c r="AC880" s="71"/>
      <c r="AD880" s="37"/>
      <c r="AE880" s="37"/>
      <c r="AF880" s="37"/>
      <c r="AG880" s="37"/>
      <c r="AH880" s="37"/>
      <c r="AI880" s="37"/>
      <c r="AJ880" s="37"/>
      <c r="AK880" s="37"/>
      <c r="AL880" s="37"/>
      <c r="AM880" s="37"/>
      <c r="AN880" s="37"/>
      <c r="AO880" s="45"/>
      <c r="AP880" s="37"/>
      <c r="AQ880" s="37"/>
      <c r="AR880" s="37"/>
      <c r="AS880" s="37"/>
      <c r="AT880" s="37"/>
      <c r="AU880" s="37"/>
      <c r="AV880" s="37"/>
      <c r="AW880" s="37"/>
      <c r="AX880" s="37"/>
      <c r="AY880" s="37"/>
      <c r="AZ880" s="37"/>
      <c r="BA880" s="37">
        <v>3</v>
      </c>
      <c r="BB880" s="37"/>
      <c r="BC880" s="37"/>
      <c r="BD880" s="37"/>
      <c r="BE880" s="157"/>
      <c r="BF880" s="40"/>
      <c r="BG880" s="40">
        <v>0</v>
      </c>
      <c r="BH880" s="40">
        <f t="shared" si="42"/>
        <v>0</v>
      </c>
      <c r="BI880" s="41"/>
      <c r="BJ880" s="315" t="s">
        <v>6326</v>
      </c>
      <c r="BK880" s="42"/>
    </row>
    <row r="881" spans="1:63" ht="82.5" customHeight="1">
      <c r="A881" s="28">
        <v>872</v>
      </c>
      <c r="B881" s="63" t="s">
        <v>6288</v>
      </c>
      <c r="C881" s="63" t="s">
        <v>2719</v>
      </c>
      <c r="D881" s="63"/>
      <c r="E881" s="63"/>
      <c r="F881" s="63" t="s">
        <v>3166</v>
      </c>
      <c r="G881" s="63"/>
      <c r="H881" s="30" t="s">
        <v>3162</v>
      </c>
      <c r="I881" s="28" t="s">
        <v>1115</v>
      </c>
      <c r="J881" s="28"/>
      <c r="K881" s="28"/>
      <c r="L881" s="55"/>
      <c r="M881" s="55"/>
      <c r="N881" s="37"/>
      <c r="O881" s="37"/>
      <c r="P881" s="37"/>
      <c r="Q881" s="33"/>
      <c r="R881" s="34">
        <f t="shared" si="41"/>
        <v>5</v>
      </c>
      <c r="S881" s="37"/>
      <c r="T881" s="37"/>
      <c r="U881" s="37"/>
      <c r="V881" s="37"/>
      <c r="W881" s="37"/>
      <c r="X881" s="37"/>
      <c r="Y881" s="37"/>
      <c r="Z881" s="43"/>
      <c r="AA881" s="37"/>
      <c r="AB881" s="37"/>
      <c r="AC881" s="71"/>
      <c r="AD881" s="37"/>
      <c r="AE881" s="37"/>
      <c r="AF881" s="37"/>
      <c r="AG881" s="37"/>
      <c r="AH881" s="37"/>
      <c r="AI881" s="37"/>
      <c r="AJ881" s="37"/>
      <c r="AK881" s="37"/>
      <c r="AL881" s="37"/>
      <c r="AM881" s="37"/>
      <c r="AN881" s="37"/>
      <c r="AO881" s="45"/>
      <c r="AP881" s="37"/>
      <c r="AQ881" s="37"/>
      <c r="AR881" s="37"/>
      <c r="AS881" s="37"/>
      <c r="AT881" s="37"/>
      <c r="AU881" s="37"/>
      <c r="AV881" s="37"/>
      <c r="AW881" s="37"/>
      <c r="AX881" s="37"/>
      <c r="AY881" s="37"/>
      <c r="AZ881" s="37"/>
      <c r="BA881" s="37">
        <v>5</v>
      </c>
      <c r="BB881" s="37"/>
      <c r="BC881" s="37"/>
      <c r="BD881" s="37"/>
      <c r="BE881" s="157"/>
      <c r="BF881" s="40"/>
      <c r="BG881" s="40">
        <v>0</v>
      </c>
      <c r="BH881" s="40">
        <f t="shared" si="42"/>
        <v>0</v>
      </c>
      <c r="BI881" s="41"/>
      <c r="BJ881" s="315" t="s">
        <v>6326</v>
      </c>
      <c r="BK881" s="42"/>
    </row>
    <row r="882" spans="1:63" ht="82.5" customHeight="1">
      <c r="A882" s="28">
        <v>873</v>
      </c>
      <c r="B882" s="63" t="s">
        <v>6289</v>
      </c>
      <c r="C882" s="63" t="s">
        <v>3167</v>
      </c>
      <c r="D882" s="63"/>
      <c r="E882" s="63"/>
      <c r="F882" s="63" t="s">
        <v>3168</v>
      </c>
      <c r="G882" s="63"/>
      <c r="H882" s="30" t="s">
        <v>731</v>
      </c>
      <c r="I882" s="28" t="s">
        <v>731</v>
      </c>
      <c r="J882" s="28"/>
      <c r="K882" s="28"/>
      <c r="L882" s="55"/>
      <c r="M882" s="55"/>
      <c r="N882" s="37"/>
      <c r="O882" s="37"/>
      <c r="P882" s="37"/>
      <c r="Q882" s="33"/>
      <c r="R882" s="34">
        <f t="shared" si="41"/>
        <v>12</v>
      </c>
      <c r="S882" s="37"/>
      <c r="T882" s="37"/>
      <c r="U882" s="37"/>
      <c r="V882" s="37"/>
      <c r="W882" s="37"/>
      <c r="X882" s="37"/>
      <c r="Y882" s="37"/>
      <c r="Z882" s="43"/>
      <c r="AA882" s="37"/>
      <c r="AB882" s="37"/>
      <c r="AC882" s="71"/>
      <c r="AD882" s="37"/>
      <c r="AE882" s="37"/>
      <c r="AF882" s="37"/>
      <c r="AG882" s="37"/>
      <c r="AH882" s="37"/>
      <c r="AI882" s="37"/>
      <c r="AJ882" s="37"/>
      <c r="AK882" s="37"/>
      <c r="AL882" s="37"/>
      <c r="AM882" s="37"/>
      <c r="AN882" s="37"/>
      <c r="AO882" s="45"/>
      <c r="AP882" s="37"/>
      <c r="AQ882" s="37"/>
      <c r="AR882" s="37"/>
      <c r="AS882" s="37"/>
      <c r="AT882" s="37"/>
      <c r="AU882" s="37"/>
      <c r="AV882" s="37"/>
      <c r="AW882" s="37"/>
      <c r="AX882" s="37"/>
      <c r="AY882" s="37"/>
      <c r="AZ882" s="37"/>
      <c r="BA882" s="37">
        <v>12</v>
      </c>
      <c r="BB882" s="37"/>
      <c r="BC882" s="37"/>
      <c r="BD882" s="37"/>
      <c r="BE882" s="157"/>
      <c r="BF882" s="40"/>
      <c r="BG882" s="40">
        <v>0</v>
      </c>
      <c r="BH882" s="40">
        <f t="shared" si="42"/>
        <v>0</v>
      </c>
      <c r="BI882" s="41"/>
      <c r="BJ882" s="315" t="s">
        <v>6326</v>
      </c>
      <c r="BK882" s="42"/>
    </row>
    <row r="883" spans="1:63" ht="82.5" customHeight="1">
      <c r="A883" s="28">
        <v>874</v>
      </c>
      <c r="B883" s="63" t="s">
        <v>6290</v>
      </c>
      <c r="C883" s="63" t="s">
        <v>3169</v>
      </c>
      <c r="D883" s="63"/>
      <c r="E883" s="63"/>
      <c r="F883" s="63" t="s">
        <v>1047</v>
      </c>
      <c r="G883" s="63"/>
      <c r="H883" s="30"/>
      <c r="I883" s="28" t="s">
        <v>731</v>
      </c>
      <c r="J883" s="28"/>
      <c r="K883" s="28"/>
      <c r="L883" s="55"/>
      <c r="M883" s="55"/>
      <c r="N883" s="37"/>
      <c r="O883" s="37"/>
      <c r="P883" s="37"/>
      <c r="Q883" s="33"/>
      <c r="R883" s="34">
        <f t="shared" si="41"/>
        <v>60</v>
      </c>
      <c r="S883" s="37"/>
      <c r="T883" s="37"/>
      <c r="U883" s="37"/>
      <c r="V883" s="37"/>
      <c r="W883" s="37"/>
      <c r="X883" s="37"/>
      <c r="Y883" s="37"/>
      <c r="Z883" s="43"/>
      <c r="AA883" s="37"/>
      <c r="AB883" s="37"/>
      <c r="AC883" s="71"/>
      <c r="AD883" s="37"/>
      <c r="AE883" s="37"/>
      <c r="AF883" s="37"/>
      <c r="AG883" s="37"/>
      <c r="AH883" s="37"/>
      <c r="AI883" s="37"/>
      <c r="AJ883" s="37"/>
      <c r="AK883" s="37"/>
      <c r="AL883" s="37"/>
      <c r="AM883" s="37"/>
      <c r="AN883" s="37"/>
      <c r="AO883" s="45"/>
      <c r="AP883" s="37"/>
      <c r="AQ883" s="37"/>
      <c r="AR883" s="37"/>
      <c r="AS883" s="37"/>
      <c r="AT883" s="37"/>
      <c r="AU883" s="37"/>
      <c r="AV883" s="37"/>
      <c r="AW883" s="37"/>
      <c r="AX883" s="37"/>
      <c r="AY883" s="37"/>
      <c r="AZ883" s="37"/>
      <c r="BA883" s="37">
        <v>60</v>
      </c>
      <c r="BB883" s="37"/>
      <c r="BC883" s="37"/>
      <c r="BD883" s="37"/>
      <c r="BE883" s="157"/>
      <c r="BF883" s="40"/>
      <c r="BG883" s="40">
        <v>0</v>
      </c>
      <c r="BH883" s="40">
        <f t="shared" si="42"/>
        <v>0</v>
      </c>
      <c r="BI883" s="41"/>
      <c r="BJ883" s="315" t="s">
        <v>6326</v>
      </c>
      <c r="BK883" s="42"/>
    </row>
    <row r="884" spans="1:63" ht="34.5" customHeight="1">
      <c r="A884" s="28">
        <v>875</v>
      </c>
      <c r="B884" s="63" t="s">
        <v>6291</v>
      </c>
      <c r="C884" s="63" t="s">
        <v>3170</v>
      </c>
      <c r="D884" s="63"/>
      <c r="E884" s="63"/>
      <c r="F884" s="63" t="s">
        <v>3171</v>
      </c>
      <c r="G884" s="63"/>
      <c r="H884" s="30"/>
      <c r="I884" s="28" t="s">
        <v>731</v>
      </c>
      <c r="J884" s="28"/>
      <c r="K884" s="28"/>
      <c r="L884" s="55"/>
      <c r="M884" s="55"/>
      <c r="N884" s="37"/>
      <c r="O884" s="37"/>
      <c r="P884" s="37"/>
      <c r="Q884" s="33"/>
      <c r="R884" s="34">
        <f t="shared" si="41"/>
        <v>12</v>
      </c>
      <c r="S884" s="37"/>
      <c r="T884" s="37"/>
      <c r="U884" s="37"/>
      <c r="V884" s="37"/>
      <c r="W884" s="37"/>
      <c r="X884" s="37"/>
      <c r="Y884" s="37"/>
      <c r="Z884" s="43"/>
      <c r="AA884" s="37"/>
      <c r="AB884" s="37"/>
      <c r="AC884" s="71"/>
      <c r="AD884" s="37"/>
      <c r="AE884" s="37"/>
      <c r="AF884" s="37"/>
      <c r="AG884" s="37"/>
      <c r="AH884" s="37"/>
      <c r="AI884" s="37"/>
      <c r="AJ884" s="37"/>
      <c r="AK884" s="37"/>
      <c r="AL884" s="37"/>
      <c r="AM884" s="37"/>
      <c r="AN884" s="37"/>
      <c r="AO884" s="45"/>
      <c r="AP884" s="37"/>
      <c r="AQ884" s="37"/>
      <c r="AR884" s="37"/>
      <c r="AS884" s="37"/>
      <c r="AT884" s="37"/>
      <c r="AU884" s="37"/>
      <c r="AV884" s="37"/>
      <c r="AW884" s="37"/>
      <c r="AX884" s="37"/>
      <c r="AY884" s="37"/>
      <c r="AZ884" s="37"/>
      <c r="BA884" s="37">
        <v>12</v>
      </c>
      <c r="BB884" s="37"/>
      <c r="BC884" s="37"/>
      <c r="BD884" s="37"/>
      <c r="BE884" s="157"/>
      <c r="BF884" s="40"/>
      <c r="BG884" s="40">
        <v>0</v>
      </c>
      <c r="BH884" s="40">
        <f t="shared" si="42"/>
        <v>0</v>
      </c>
      <c r="BI884" s="41"/>
      <c r="BJ884" s="315" t="s">
        <v>6326</v>
      </c>
      <c r="BK884" s="42"/>
    </row>
    <row r="885" spans="1:63" ht="118.5" customHeight="1">
      <c r="A885" s="28">
        <v>876</v>
      </c>
      <c r="B885" s="63" t="s">
        <v>6292</v>
      </c>
      <c r="C885" s="63" t="s">
        <v>3172</v>
      </c>
      <c r="D885" s="63"/>
      <c r="E885" s="63"/>
      <c r="F885" s="63" t="s">
        <v>3173</v>
      </c>
      <c r="G885" s="63"/>
      <c r="H885" s="30"/>
      <c r="I885" s="28" t="s">
        <v>88</v>
      </c>
      <c r="J885" s="28"/>
      <c r="K885" s="28"/>
      <c r="L885" s="55"/>
      <c r="M885" s="55"/>
      <c r="N885" s="37"/>
      <c r="O885" s="37"/>
      <c r="P885" s="37"/>
      <c r="Q885" s="33"/>
      <c r="R885" s="34">
        <f t="shared" si="41"/>
        <v>12</v>
      </c>
      <c r="S885" s="37"/>
      <c r="T885" s="37"/>
      <c r="U885" s="37"/>
      <c r="V885" s="37"/>
      <c r="W885" s="37"/>
      <c r="X885" s="37"/>
      <c r="Y885" s="37"/>
      <c r="Z885" s="43"/>
      <c r="AA885" s="37"/>
      <c r="AB885" s="37"/>
      <c r="AC885" s="71"/>
      <c r="AD885" s="37"/>
      <c r="AE885" s="37"/>
      <c r="AF885" s="37"/>
      <c r="AG885" s="37"/>
      <c r="AH885" s="37"/>
      <c r="AI885" s="37"/>
      <c r="AJ885" s="37"/>
      <c r="AK885" s="37"/>
      <c r="AL885" s="37"/>
      <c r="AM885" s="37"/>
      <c r="AN885" s="37"/>
      <c r="AO885" s="45"/>
      <c r="AP885" s="37"/>
      <c r="AQ885" s="37"/>
      <c r="AR885" s="37"/>
      <c r="AS885" s="37"/>
      <c r="AT885" s="37"/>
      <c r="AU885" s="37"/>
      <c r="AV885" s="37"/>
      <c r="AW885" s="37"/>
      <c r="AX885" s="37"/>
      <c r="AY885" s="37"/>
      <c r="AZ885" s="37"/>
      <c r="BA885" s="37">
        <v>12</v>
      </c>
      <c r="BB885" s="37"/>
      <c r="BC885" s="37"/>
      <c r="BD885" s="37"/>
      <c r="BE885" s="157"/>
      <c r="BF885" s="40"/>
      <c r="BG885" s="40">
        <v>0</v>
      </c>
      <c r="BH885" s="40">
        <f t="shared" si="42"/>
        <v>0</v>
      </c>
      <c r="BI885" s="41"/>
      <c r="BJ885" s="315" t="s">
        <v>6326</v>
      </c>
      <c r="BK885" s="42"/>
    </row>
    <row r="886" spans="1:63" ht="82.5" customHeight="1">
      <c r="A886" s="28">
        <v>877</v>
      </c>
      <c r="B886" s="63" t="s">
        <v>6293</v>
      </c>
      <c r="C886" s="63" t="s">
        <v>3174</v>
      </c>
      <c r="D886" s="63"/>
      <c r="E886" s="63"/>
      <c r="F886" s="63" t="s">
        <v>3175</v>
      </c>
      <c r="G886" s="63"/>
      <c r="H886" s="30"/>
      <c r="I886" s="28" t="s">
        <v>3176</v>
      </c>
      <c r="J886" s="28"/>
      <c r="K886" s="28"/>
      <c r="L886" s="55"/>
      <c r="M886" s="55"/>
      <c r="N886" s="37"/>
      <c r="O886" s="37"/>
      <c r="P886" s="37"/>
      <c r="Q886" s="33"/>
      <c r="R886" s="34">
        <f t="shared" si="41"/>
        <v>14</v>
      </c>
      <c r="S886" s="37"/>
      <c r="T886" s="37"/>
      <c r="U886" s="37"/>
      <c r="V886" s="37"/>
      <c r="W886" s="37"/>
      <c r="X886" s="37"/>
      <c r="Y886" s="37"/>
      <c r="Z886" s="43"/>
      <c r="AA886" s="37"/>
      <c r="AB886" s="37"/>
      <c r="AC886" s="71"/>
      <c r="AD886" s="37"/>
      <c r="AE886" s="37"/>
      <c r="AF886" s="37"/>
      <c r="AG886" s="37"/>
      <c r="AH886" s="37"/>
      <c r="AI886" s="37"/>
      <c r="AJ886" s="37"/>
      <c r="AK886" s="37"/>
      <c r="AL886" s="37"/>
      <c r="AM886" s="37"/>
      <c r="AN886" s="37"/>
      <c r="AO886" s="45"/>
      <c r="AP886" s="37"/>
      <c r="AQ886" s="37"/>
      <c r="AR886" s="37"/>
      <c r="AS886" s="37"/>
      <c r="AT886" s="37"/>
      <c r="AU886" s="37"/>
      <c r="AV886" s="37"/>
      <c r="AW886" s="37"/>
      <c r="AX886" s="37"/>
      <c r="AY886" s="37"/>
      <c r="AZ886" s="37"/>
      <c r="BA886" s="37">
        <v>14</v>
      </c>
      <c r="BB886" s="37"/>
      <c r="BC886" s="37"/>
      <c r="BD886" s="37"/>
      <c r="BE886" s="157"/>
      <c r="BF886" s="40"/>
      <c r="BG886" s="40">
        <v>0</v>
      </c>
      <c r="BH886" s="40">
        <f t="shared" si="42"/>
        <v>0</v>
      </c>
      <c r="BI886" s="41"/>
      <c r="BJ886" s="315" t="s">
        <v>6326</v>
      </c>
      <c r="BK886" s="42"/>
    </row>
    <row r="887" spans="1:63" ht="82.5" customHeight="1">
      <c r="A887" s="28">
        <v>878</v>
      </c>
      <c r="B887" s="63" t="s">
        <v>6294</v>
      </c>
      <c r="C887" s="63" t="s">
        <v>3177</v>
      </c>
      <c r="D887" s="63"/>
      <c r="E887" s="63"/>
      <c r="F887" s="63" t="s">
        <v>3178</v>
      </c>
      <c r="G887" s="63" t="s">
        <v>3179</v>
      </c>
      <c r="H887" s="30"/>
      <c r="I887" s="28" t="s">
        <v>84</v>
      </c>
      <c r="J887" s="28"/>
      <c r="K887" s="28"/>
      <c r="L887" s="55"/>
      <c r="M887" s="55"/>
      <c r="N887" s="37"/>
      <c r="O887" s="37"/>
      <c r="P887" s="37"/>
      <c r="Q887" s="33"/>
      <c r="R887" s="34">
        <f t="shared" si="41"/>
        <v>20</v>
      </c>
      <c r="S887" s="37"/>
      <c r="T887" s="37"/>
      <c r="U887" s="37"/>
      <c r="V887" s="37"/>
      <c r="W887" s="37"/>
      <c r="X887" s="37"/>
      <c r="Y887" s="37"/>
      <c r="Z887" s="43"/>
      <c r="AA887" s="37"/>
      <c r="AB887" s="37"/>
      <c r="AC887" s="71">
        <v>20</v>
      </c>
      <c r="AD887" s="37"/>
      <c r="AE887" s="37"/>
      <c r="AF887" s="37"/>
      <c r="AG887" s="37"/>
      <c r="AH887" s="37"/>
      <c r="AI887" s="37"/>
      <c r="AJ887" s="37"/>
      <c r="AK887" s="37"/>
      <c r="AL887" s="37"/>
      <c r="AM887" s="37"/>
      <c r="AN887" s="37"/>
      <c r="AO887" s="45"/>
      <c r="AP887" s="37"/>
      <c r="AQ887" s="37"/>
      <c r="AR887" s="37"/>
      <c r="AS887" s="37"/>
      <c r="AT887" s="37"/>
      <c r="AU887" s="37"/>
      <c r="AV887" s="37"/>
      <c r="AW887" s="37"/>
      <c r="AX887" s="37"/>
      <c r="AY887" s="37"/>
      <c r="AZ887" s="37"/>
      <c r="BA887" s="37"/>
      <c r="BB887" s="37"/>
      <c r="BC887" s="37"/>
      <c r="BD887" s="37"/>
      <c r="BE887" s="157"/>
      <c r="BF887" s="40"/>
      <c r="BG887" s="40">
        <v>0</v>
      </c>
      <c r="BH887" s="40">
        <f t="shared" si="42"/>
        <v>0</v>
      </c>
      <c r="BI887" s="41"/>
      <c r="BJ887" s="315" t="s">
        <v>6326</v>
      </c>
      <c r="BK887" s="42"/>
    </row>
    <row r="888" spans="1:63" ht="82.5" customHeight="1">
      <c r="A888" s="28">
        <v>879</v>
      </c>
      <c r="B888" s="63" t="s">
        <v>6295</v>
      </c>
      <c r="C888" s="63" t="s">
        <v>3180</v>
      </c>
      <c r="D888" s="63"/>
      <c r="E888" s="63"/>
      <c r="F888" s="63" t="s">
        <v>3181</v>
      </c>
      <c r="G888" s="63" t="s">
        <v>3182</v>
      </c>
      <c r="H888" s="30"/>
      <c r="I888" s="28" t="s">
        <v>84</v>
      </c>
      <c r="J888" s="28"/>
      <c r="K888" s="28"/>
      <c r="L888" s="55"/>
      <c r="M888" s="55"/>
      <c r="N888" s="37"/>
      <c r="O888" s="37"/>
      <c r="P888" s="37"/>
      <c r="Q888" s="33"/>
      <c r="R888" s="34">
        <f t="shared" si="41"/>
        <v>300</v>
      </c>
      <c r="S888" s="37"/>
      <c r="T888" s="37"/>
      <c r="U888" s="37"/>
      <c r="V888" s="37"/>
      <c r="W888" s="37"/>
      <c r="X888" s="37"/>
      <c r="Y888" s="37"/>
      <c r="Z888" s="43"/>
      <c r="AA888" s="37"/>
      <c r="AB888" s="37"/>
      <c r="AC888" s="71">
        <v>300</v>
      </c>
      <c r="AD888" s="37"/>
      <c r="AE888" s="37"/>
      <c r="AF888" s="37"/>
      <c r="AG888" s="37"/>
      <c r="AH888" s="37"/>
      <c r="AI888" s="37"/>
      <c r="AJ888" s="37"/>
      <c r="AK888" s="37"/>
      <c r="AL888" s="37"/>
      <c r="AM888" s="37"/>
      <c r="AN888" s="37"/>
      <c r="AO888" s="45"/>
      <c r="AP888" s="37"/>
      <c r="AQ888" s="37"/>
      <c r="AR888" s="37"/>
      <c r="AS888" s="37"/>
      <c r="AT888" s="37"/>
      <c r="AU888" s="37"/>
      <c r="AV888" s="37"/>
      <c r="AW888" s="37"/>
      <c r="AX888" s="37"/>
      <c r="AY888" s="37"/>
      <c r="AZ888" s="37"/>
      <c r="BA888" s="37"/>
      <c r="BB888" s="37"/>
      <c r="BC888" s="37"/>
      <c r="BD888" s="37"/>
      <c r="BE888" s="157"/>
      <c r="BF888" s="40"/>
      <c r="BG888" s="40">
        <v>0</v>
      </c>
      <c r="BH888" s="40">
        <f t="shared" si="42"/>
        <v>0</v>
      </c>
      <c r="BI888" s="41"/>
      <c r="BJ888" s="315" t="s">
        <v>6326</v>
      </c>
      <c r="BK888" s="42"/>
    </row>
    <row r="889" spans="1:63" ht="82.5" customHeight="1">
      <c r="A889" s="28">
        <v>880</v>
      </c>
      <c r="B889" s="63" t="s">
        <v>6296</v>
      </c>
      <c r="C889" s="63" t="s">
        <v>3183</v>
      </c>
      <c r="D889" s="63"/>
      <c r="E889" s="63"/>
      <c r="F889" s="63" t="s">
        <v>3184</v>
      </c>
      <c r="G889" s="63" t="s">
        <v>3185</v>
      </c>
      <c r="H889" s="30"/>
      <c r="I889" s="28" t="s">
        <v>84</v>
      </c>
      <c r="J889" s="28"/>
      <c r="K889" s="28"/>
      <c r="L889" s="55"/>
      <c r="M889" s="55"/>
      <c r="N889" s="37"/>
      <c r="O889" s="37"/>
      <c r="P889" s="37"/>
      <c r="Q889" s="33"/>
      <c r="R889" s="34">
        <f t="shared" si="41"/>
        <v>300</v>
      </c>
      <c r="S889" s="37"/>
      <c r="T889" s="37"/>
      <c r="U889" s="37"/>
      <c r="V889" s="37"/>
      <c r="W889" s="37"/>
      <c r="X889" s="37"/>
      <c r="Y889" s="37"/>
      <c r="Z889" s="43"/>
      <c r="AA889" s="37"/>
      <c r="AB889" s="37"/>
      <c r="AC889" s="71">
        <v>300</v>
      </c>
      <c r="AD889" s="37"/>
      <c r="AE889" s="37"/>
      <c r="AF889" s="37"/>
      <c r="AG889" s="37"/>
      <c r="AH889" s="37"/>
      <c r="AI889" s="37"/>
      <c r="AJ889" s="37"/>
      <c r="AK889" s="37"/>
      <c r="AL889" s="37"/>
      <c r="AM889" s="37"/>
      <c r="AN889" s="37"/>
      <c r="AO889" s="45"/>
      <c r="AP889" s="37"/>
      <c r="AQ889" s="37"/>
      <c r="AR889" s="37"/>
      <c r="AS889" s="37"/>
      <c r="AT889" s="37"/>
      <c r="AU889" s="37"/>
      <c r="AV889" s="37"/>
      <c r="AW889" s="37"/>
      <c r="AX889" s="37"/>
      <c r="AY889" s="37"/>
      <c r="AZ889" s="37"/>
      <c r="BA889" s="37"/>
      <c r="BB889" s="37"/>
      <c r="BC889" s="37"/>
      <c r="BD889" s="37"/>
      <c r="BE889" s="157"/>
      <c r="BF889" s="40"/>
      <c r="BG889" s="40">
        <v>0</v>
      </c>
      <c r="BH889" s="40">
        <f t="shared" si="42"/>
        <v>0</v>
      </c>
      <c r="BI889" s="41"/>
      <c r="BJ889" s="315" t="s">
        <v>6326</v>
      </c>
      <c r="BK889" s="42"/>
    </row>
    <row r="890" spans="1:63" ht="82.5" customHeight="1">
      <c r="A890" s="28">
        <v>881</v>
      </c>
      <c r="B890" s="63" t="s">
        <v>6297</v>
      </c>
      <c r="C890" s="63"/>
      <c r="D890" s="63"/>
      <c r="E890" s="63"/>
      <c r="F890" s="63"/>
      <c r="G890" s="63"/>
      <c r="H890" s="30"/>
      <c r="I890" s="28"/>
      <c r="J890" s="28"/>
      <c r="K890" s="28"/>
      <c r="L890" s="55"/>
      <c r="M890" s="55"/>
      <c r="N890" s="37"/>
      <c r="O890" s="37"/>
      <c r="P890" s="37"/>
      <c r="Q890" s="33"/>
      <c r="R890" s="34">
        <f t="shared" si="41"/>
        <v>0</v>
      </c>
      <c r="S890" s="37"/>
      <c r="T890" s="37"/>
      <c r="U890" s="37"/>
      <c r="V890" s="37"/>
      <c r="W890" s="37"/>
      <c r="X890" s="37"/>
      <c r="Y890" s="37"/>
      <c r="Z890" s="43"/>
      <c r="AA890" s="37"/>
      <c r="AB890" s="37"/>
      <c r="AC890" s="71"/>
      <c r="AD890" s="37"/>
      <c r="AE890" s="37"/>
      <c r="AF890" s="37"/>
      <c r="AG890" s="37"/>
      <c r="AH890" s="37"/>
      <c r="AI890" s="37"/>
      <c r="AJ890" s="37"/>
      <c r="AK890" s="37"/>
      <c r="AL890" s="37"/>
      <c r="AM890" s="37"/>
      <c r="AN890" s="37"/>
      <c r="AO890" s="45"/>
      <c r="AP890" s="37"/>
      <c r="AQ890" s="37"/>
      <c r="AR890" s="37"/>
      <c r="AS890" s="37"/>
      <c r="AT890" s="37"/>
      <c r="AU890" s="37"/>
      <c r="AV890" s="37"/>
      <c r="AW890" s="37"/>
      <c r="AX890" s="37"/>
      <c r="AY890" s="37"/>
      <c r="AZ890" s="37"/>
      <c r="BA890" s="37"/>
      <c r="BB890" s="37"/>
      <c r="BC890" s="37"/>
      <c r="BD890" s="37"/>
      <c r="BE890" s="157"/>
      <c r="BF890" s="40"/>
      <c r="BG890" s="40"/>
      <c r="BH890" s="40"/>
      <c r="BI890" s="41"/>
      <c r="BJ890" s="42"/>
      <c r="BK890" s="42"/>
    </row>
    <row r="891" spans="1:63" ht="82.5" customHeight="1">
      <c r="A891" s="28">
        <v>882</v>
      </c>
      <c r="B891" s="63" t="s">
        <v>6298</v>
      </c>
      <c r="C891" s="63" t="s">
        <v>3186</v>
      </c>
      <c r="D891" s="63"/>
      <c r="E891" s="63"/>
      <c r="F891" s="63" t="s">
        <v>3187</v>
      </c>
      <c r="G891" s="63"/>
      <c r="H891" s="30"/>
      <c r="I891" s="28" t="s">
        <v>2594</v>
      </c>
      <c r="J891" s="28"/>
      <c r="K891" s="28"/>
      <c r="L891" s="55"/>
      <c r="M891" s="55"/>
      <c r="N891" s="37"/>
      <c r="O891" s="37"/>
      <c r="P891" s="37"/>
      <c r="Q891" s="33"/>
      <c r="R891" s="34">
        <f t="shared" si="41"/>
        <v>20</v>
      </c>
      <c r="S891" s="37"/>
      <c r="T891" s="37"/>
      <c r="U891" s="37"/>
      <c r="V891" s="37"/>
      <c r="W891" s="37"/>
      <c r="X891" s="37"/>
      <c r="Y891" s="37"/>
      <c r="Z891" s="43"/>
      <c r="AA891" s="37"/>
      <c r="AB891" s="37"/>
      <c r="AC891" s="71"/>
      <c r="AD891" s="37"/>
      <c r="AE891" s="37"/>
      <c r="AF891" s="37"/>
      <c r="AG891" s="37"/>
      <c r="AH891" s="37"/>
      <c r="AI891" s="37"/>
      <c r="AJ891" s="37"/>
      <c r="AK891" s="37"/>
      <c r="AL891" s="37"/>
      <c r="AM891" s="37"/>
      <c r="AN891" s="37"/>
      <c r="AO891" s="45"/>
      <c r="AP891" s="37"/>
      <c r="AQ891" s="37"/>
      <c r="AR891" s="37"/>
      <c r="AS891" s="37"/>
      <c r="AT891" s="37"/>
      <c r="AU891" s="37"/>
      <c r="AV891" s="37">
        <v>20</v>
      </c>
      <c r="AW891" s="37"/>
      <c r="AX891" s="37"/>
      <c r="AY891" s="37"/>
      <c r="AZ891" s="37"/>
      <c r="BA891" s="37"/>
      <c r="BB891" s="37"/>
      <c r="BC891" s="37"/>
      <c r="BD891" s="37"/>
      <c r="BE891" s="157"/>
      <c r="BF891" s="40"/>
      <c r="BG891" s="40">
        <v>0</v>
      </c>
      <c r="BH891" s="40">
        <f t="shared" ref="BH891:BH914" si="43">+BG891*R891</f>
        <v>0</v>
      </c>
      <c r="BI891" s="41"/>
      <c r="BJ891" s="315" t="s">
        <v>6327</v>
      </c>
      <c r="BK891" s="42"/>
    </row>
    <row r="892" spans="1:63" ht="82.5" customHeight="1">
      <c r="A892" s="28">
        <v>883</v>
      </c>
      <c r="B892" s="63" t="s">
        <v>6299</v>
      </c>
      <c r="C892" s="63" t="s">
        <v>3188</v>
      </c>
      <c r="D892" s="63"/>
      <c r="E892" s="63"/>
      <c r="F892" s="63" t="s">
        <v>3189</v>
      </c>
      <c r="G892" s="63"/>
      <c r="H892" s="30"/>
      <c r="I892" s="28" t="s">
        <v>84</v>
      </c>
      <c r="J892" s="28"/>
      <c r="K892" s="28"/>
      <c r="L892" s="55"/>
      <c r="M892" s="55"/>
      <c r="N892" s="37"/>
      <c r="O892" s="37"/>
      <c r="P892" s="37"/>
      <c r="Q892" s="33"/>
      <c r="R892" s="34">
        <f t="shared" si="41"/>
        <v>40</v>
      </c>
      <c r="S892" s="37"/>
      <c r="T892" s="37"/>
      <c r="U892" s="37"/>
      <c r="V892" s="37"/>
      <c r="W892" s="37"/>
      <c r="X892" s="37"/>
      <c r="Y892" s="37"/>
      <c r="Z892" s="43"/>
      <c r="AA892" s="37"/>
      <c r="AB892" s="37"/>
      <c r="AC892" s="71"/>
      <c r="AD892" s="37"/>
      <c r="AE892" s="37"/>
      <c r="AF892" s="37"/>
      <c r="AG892" s="37"/>
      <c r="AH892" s="37"/>
      <c r="AI892" s="37"/>
      <c r="AJ892" s="37"/>
      <c r="AK892" s="37"/>
      <c r="AL892" s="37"/>
      <c r="AM892" s="37"/>
      <c r="AN892" s="37"/>
      <c r="AO892" s="45"/>
      <c r="AP892" s="37"/>
      <c r="AQ892" s="37"/>
      <c r="AR892" s="37"/>
      <c r="AS892" s="37"/>
      <c r="AT892" s="37"/>
      <c r="AU892" s="37"/>
      <c r="AV892" s="37">
        <v>40</v>
      </c>
      <c r="AW892" s="37"/>
      <c r="AX892" s="37"/>
      <c r="AY892" s="37"/>
      <c r="AZ892" s="37"/>
      <c r="BA892" s="37"/>
      <c r="BB892" s="37"/>
      <c r="BC892" s="37"/>
      <c r="BD892" s="37"/>
      <c r="BE892" s="157"/>
      <c r="BF892" s="40"/>
      <c r="BG892" s="40">
        <v>0</v>
      </c>
      <c r="BH892" s="40">
        <f t="shared" si="43"/>
        <v>0</v>
      </c>
      <c r="BI892" s="41"/>
      <c r="BJ892" s="315" t="s">
        <v>6327</v>
      </c>
      <c r="BK892" s="42"/>
    </row>
    <row r="893" spans="1:63" ht="82.5" customHeight="1">
      <c r="A893" s="28">
        <v>884</v>
      </c>
      <c r="B893" s="63" t="s">
        <v>6300</v>
      </c>
      <c r="C893" s="63" t="s">
        <v>3190</v>
      </c>
      <c r="D893" s="63"/>
      <c r="E893" s="63"/>
      <c r="F893" s="63" t="s">
        <v>3191</v>
      </c>
      <c r="G893" s="63"/>
      <c r="H893" s="30"/>
      <c r="I893" s="28" t="s">
        <v>2594</v>
      </c>
      <c r="J893" s="28"/>
      <c r="K893" s="28"/>
      <c r="L893" s="55"/>
      <c r="M893" s="55"/>
      <c r="N893" s="37"/>
      <c r="O893" s="37"/>
      <c r="P893" s="37"/>
      <c r="Q893" s="33"/>
      <c r="R893" s="34">
        <f t="shared" si="41"/>
        <v>25</v>
      </c>
      <c r="S893" s="37"/>
      <c r="T893" s="37"/>
      <c r="U893" s="37"/>
      <c r="V893" s="37"/>
      <c r="W893" s="37"/>
      <c r="X893" s="37"/>
      <c r="Y893" s="37"/>
      <c r="Z893" s="43"/>
      <c r="AA893" s="37"/>
      <c r="AB893" s="37"/>
      <c r="AC893" s="71"/>
      <c r="AD893" s="37"/>
      <c r="AE893" s="37"/>
      <c r="AF893" s="37">
        <v>25</v>
      </c>
      <c r="AG893" s="37"/>
      <c r="AH893" s="37"/>
      <c r="AI893" s="37"/>
      <c r="AJ893" s="37"/>
      <c r="AK893" s="37"/>
      <c r="AL893" s="37"/>
      <c r="AM893" s="37"/>
      <c r="AN893" s="37"/>
      <c r="AO893" s="45"/>
      <c r="AP893" s="37"/>
      <c r="AQ893" s="37"/>
      <c r="AR893" s="37"/>
      <c r="AS893" s="37"/>
      <c r="AT893" s="37"/>
      <c r="AU893" s="37"/>
      <c r="AV893" s="37"/>
      <c r="AW893" s="37"/>
      <c r="AX893" s="37"/>
      <c r="AY893" s="37"/>
      <c r="AZ893" s="37"/>
      <c r="BA893" s="37"/>
      <c r="BB893" s="37"/>
      <c r="BC893" s="37"/>
      <c r="BD893" s="37"/>
      <c r="BE893" s="157"/>
      <c r="BF893" s="40"/>
      <c r="BG893" s="40">
        <v>0</v>
      </c>
      <c r="BH893" s="40">
        <f t="shared" si="43"/>
        <v>0</v>
      </c>
      <c r="BI893" s="41"/>
      <c r="BJ893" s="315" t="s">
        <v>6326</v>
      </c>
      <c r="BK893" s="42"/>
    </row>
    <row r="894" spans="1:63" ht="82.5" customHeight="1">
      <c r="A894" s="28">
        <v>885</v>
      </c>
      <c r="B894" s="63" t="s">
        <v>6301</v>
      </c>
      <c r="C894" s="63" t="s">
        <v>3192</v>
      </c>
      <c r="D894" s="63"/>
      <c r="E894" s="63"/>
      <c r="F894" s="63" t="s">
        <v>3193</v>
      </c>
      <c r="G894" s="63"/>
      <c r="H894" s="30"/>
      <c r="I894" s="28" t="s">
        <v>2594</v>
      </c>
      <c r="J894" s="28"/>
      <c r="K894" s="28"/>
      <c r="L894" s="55"/>
      <c r="M894" s="55"/>
      <c r="N894" s="37"/>
      <c r="O894" s="37"/>
      <c r="P894" s="37"/>
      <c r="Q894" s="33"/>
      <c r="R894" s="34">
        <f t="shared" si="41"/>
        <v>50</v>
      </c>
      <c r="S894" s="37"/>
      <c r="T894" s="37"/>
      <c r="U894" s="37"/>
      <c r="V894" s="37"/>
      <c r="W894" s="37"/>
      <c r="X894" s="37"/>
      <c r="Y894" s="37"/>
      <c r="Z894" s="43"/>
      <c r="AA894" s="37"/>
      <c r="AB894" s="37"/>
      <c r="AC894" s="71"/>
      <c r="AD894" s="37"/>
      <c r="AE894" s="37"/>
      <c r="AF894" s="37">
        <v>50</v>
      </c>
      <c r="AG894" s="37"/>
      <c r="AH894" s="37"/>
      <c r="AI894" s="37"/>
      <c r="AJ894" s="37"/>
      <c r="AK894" s="37"/>
      <c r="AL894" s="37"/>
      <c r="AM894" s="37"/>
      <c r="AN894" s="37"/>
      <c r="AO894" s="45"/>
      <c r="AP894" s="37"/>
      <c r="AQ894" s="37"/>
      <c r="AR894" s="37"/>
      <c r="AS894" s="37"/>
      <c r="AT894" s="37"/>
      <c r="AU894" s="37"/>
      <c r="AV894" s="37"/>
      <c r="AW894" s="37"/>
      <c r="AX894" s="37"/>
      <c r="AY894" s="37"/>
      <c r="AZ894" s="37"/>
      <c r="BA894" s="37"/>
      <c r="BB894" s="37"/>
      <c r="BC894" s="37"/>
      <c r="BD894" s="37"/>
      <c r="BE894" s="157"/>
      <c r="BF894" s="40"/>
      <c r="BG894" s="40">
        <v>0</v>
      </c>
      <c r="BH894" s="40">
        <f t="shared" si="43"/>
        <v>0</v>
      </c>
      <c r="BI894" s="41"/>
      <c r="BJ894" s="315" t="s">
        <v>6326</v>
      </c>
      <c r="BK894" s="42"/>
    </row>
    <row r="895" spans="1:63" ht="82.5" customHeight="1">
      <c r="A895" s="28">
        <v>886</v>
      </c>
      <c r="B895" s="63" t="s">
        <v>6302</v>
      </c>
      <c r="C895" s="63" t="s">
        <v>3192</v>
      </c>
      <c r="D895" s="63"/>
      <c r="E895" s="63"/>
      <c r="F895" s="63" t="s">
        <v>3194</v>
      </c>
      <c r="G895" s="63"/>
      <c r="H895" s="30"/>
      <c r="I895" s="28" t="s">
        <v>2594</v>
      </c>
      <c r="J895" s="28"/>
      <c r="K895" s="28"/>
      <c r="L895" s="55"/>
      <c r="M895" s="55"/>
      <c r="N895" s="37"/>
      <c r="O895" s="37"/>
      <c r="P895" s="37"/>
      <c r="Q895" s="33"/>
      <c r="R895" s="34">
        <f t="shared" si="41"/>
        <v>20</v>
      </c>
      <c r="S895" s="37"/>
      <c r="T895" s="37"/>
      <c r="U895" s="37"/>
      <c r="V895" s="37"/>
      <c r="W895" s="37"/>
      <c r="X895" s="37"/>
      <c r="Y895" s="37"/>
      <c r="Z895" s="43"/>
      <c r="AA895" s="37"/>
      <c r="AB895" s="37"/>
      <c r="AC895" s="71"/>
      <c r="AD895" s="37"/>
      <c r="AE895" s="37"/>
      <c r="AF895" s="37">
        <v>20</v>
      </c>
      <c r="AG895" s="37"/>
      <c r="AH895" s="37"/>
      <c r="AI895" s="37"/>
      <c r="AJ895" s="37"/>
      <c r="AK895" s="37"/>
      <c r="AL895" s="37"/>
      <c r="AM895" s="37"/>
      <c r="AN895" s="37"/>
      <c r="AO895" s="45"/>
      <c r="AP895" s="37"/>
      <c r="AQ895" s="37"/>
      <c r="AR895" s="37"/>
      <c r="AS895" s="37"/>
      <c r="AT895" s="37"/>
      <c r="AU895" s="37"/>
      <c r="AV895" s="37"/>
      <c r="AW895" s="37"/>
      <c r="AX895" s="37"/>
      <c r="AY895" s="37"/>
      <c r="AZ895" s="37"/>
      <c r="BA895" s="37"/>
      <c r="BB895" s="37"/>
      <c r="BC895" s="37"/>
      <c r="BD895" s="37"/>
      <c r="BE895" s="157"/>
      <c r="BF895" s="40"/>
      <c r="BG895" s="40">
        <v>0</v>
      </c>
      <c r="BH895" s="40">
        <f t="shared" si="43"/>
        <v>0</v>
      </c>
      <c r="BI895" s="41"/>
      <c r="BJ895" s="315" t="s">
        <v>6326</v>
      </c>
      <c r="BK895" s="42"/>
    </row>
    <row r="896" spans="1:63" ht="82.5" customHeight="1">
      <c r="A896" s="28">
        <v>887</v>
      </c>
      <c r="B896" s="63" t="s">
        <v>6303</v>
      </c>
      <c r="C896" s="63" t="s">
        <v>3195</v>
      </c>
      <c r="D896" s="63"/>
      <c r="E896" s="63"/>
      <c r="F896" s="63" t="s">
        <v>3196</v>
      </c>
      <c r="G896" s="63"/>
      <c r="H896" s="30"/>
      <c r="I896" s="28" t="s">
        <v>2594</v>
      </c>
      <c r="J896" s="28"/>
      <c r="K896" s="28"/>
      <c r="L896" s="55"/>
      <c r="M896" s="55"/>
      <c r="N896" s="37"/>
      <c r="O896" s="37"/>
      <c r="P896" s="37"/>
      <c r="Q896" s="33"/>
      <c r="R896" s="34">
        <f t="shared" si="41"/>
        <v>5</v>
      </c>
      <c r="S896" s="37"/>
      <c r="T896" s="37"/>
      <c r="U896" s="37"/>
      <c r="V896" s="37"/>
      <c r="W896" s="37"/>
      <c r="X896" s="37"/>
      <c r="Y896" s="37"/>
      <c r="Z896" s="43"/>
      <c r="AA896" s="37"/>
      <c r="AB896" s="37"/>
      <c r="AC896" s="71"/>
      <c r="AD896" s="37"/>
      <c r="AE896" s="37"/>
      <c r="AF896" s="37">
        <v>5</v>
      </c>
      <c r="AG896" s="37"/>
      <c r="AH896" s="37"/>
      <c r="AI896" s="37"/>
      <c r="AJ896" s="37"/>
      <c r="AK896" s="37"/>
      <c r="AL896" s="37"/>
      <c r="AM896" s="37"/>
      <c r="AN896" s="37"/>
      <c r="AO896" s="45"/>
      <c r="AP896" s="37"/>
      <c r="AQ896" s="37"/>
      <c r="AR896" s="37"/>
      <c r="AS896" s="37"/>
      <c r="AT896" s="37"/>
      <c r="AU896" s="37"/>
      <c r="AV896" s="37"/>
      <c r="AW896" s="37"/>
      <c r="AX896" s="37"/>
      <c r="AY896" s="37"/>
      <c r="AZ896" s="37"/>
      <c r="BA896" s="37"/>
      <c r="BB896" s="37"/>
      <c r="BC896" s="37"/>
      <c r="BD896" s="37"/>
      <c r="BE896" s="157"/>
      <c r="BF896" s="40"/>
      <c r="BG896" s="40">
        <v>0</v>
      </c>
      <c r="BH896" s="40">
        <f t="shared" si="43"/>
        <v>0</v>
      </c>
      <c r="BI896" s="41"/>
      <c r="BJ896" s="315" t="s">
        <v>6326</v>
      </c>
      <c r="BK896" s="42"/>
    </row>
    <row r="897" spans="1:63" ht="82.5" customHeight="1">
      <c r="A897" s="28">
        <v>888</v>
      </c>
      <c r="B897" s="63" t="s">
        <v>6304</v>
      </c>
      <c r="C897" s="63" t="s">
        <v>3195</v>
      </c>
      <c r="D897" s="63"/>
      <c r="E897" s="63"/>
      <c r="F897" s="63" t="s">
        <v>3197</v>
      </c>
      <c r="G897" s="63"/>
      <c r="H897" s="30"/>
      <c r="I897" s="28" t="s">
        <v>2594</v>
      </c>
      <c r="J897" s="28"/>
      <c r="K897" s="28"/>
      <c r="L897" s="55"/>
      <c r="M897" s="55"/>
      <c r="N897" s="37"/>
      <c r="O897" s="37"/>
      <c r="P897" s="37"/>
      <c r="Q897" s="33"/>
      <c r="R897" s="34">
        <f t="shared" si="41"/>
        <v>10</v>
      </c>
      <c r="S897" s="37"/>
      <c r="T897" s="37"/>
      <c r="U897" s="37"/>
      <c r="V897" s="37"/>
      <c r="W897" s="37"/>
      <c r="X897" s="37"/>
      <c r="Y897" s="37"/>
      <c r="Z897" s="43"/>
      <c r="AA897" s="37"/>
      <c r="AB897" s="37"/>
      <c r="AC897" s="71"/>
      <c r="AD897" s="37"/>
      <c r="AE897" s="37"/>
      <c r="AF897" s="37">
        <v>10</v>
      </c>
      <c r="AG897" s="37"/>
      <c r="AH897" s="37"/>
      <c r="AI897" s="37"/>
      <c r="AJ897" s="37"/>
      <c r="AK897" s="37"/>
      <c r="AL897" s="37"/>
      <c r="AM897" s="37"/>
      <c r="AN897" s="37"/>
      <c r="AO897" s="45"/>
      <c r="AP897" s="37"/>
      <c r="AQ897" s="37"/>
      <c r="AR897" s="37"/>
      <c r="AS897" s="37"/>
      <c r="AT897" s="37"/>
      <c r="AU897" s="37"/>
      <c r="AV897" s="37"/>
      <c r="AW897" s="37"/>
      <c r="AX897" s="37"/>
      <c r="AY897" s="37"/>
      <c r="AZ897" s="37"/>
      <c r="BA897" s="37"/>
      <c r="BB897" s="37"/>
      <c r="BC897" s="37"/>
      <c r="BD897" s="37"/>
      <c r="BE897" s="157"/>
      <c r="BF897" s="40"/>
      <c r="BG897" s="40">
        <v>0</v>
      </c>
      <c r="BH897" s="40">
        <f t="shared" si="43"/>
        <v>0</v>
      </c>
      <c r="BI897" s="41"/>
      <c r="BJ897" s="315" t="s">
        <v>6326</v>
      </c>
      <c r="BK897" s="42"/>
    </row>
    <row r="898" spans="1:63" ht="82.5" customHeight="1">
      <c r="A898" s="28">
        <v>889</v>
      </c>
      <c r="B898" s="63" t="s">
        <v>6305</v>
      </c>
      <c r="C898" s="63" t="s">
        <v>3195</v>
      </c>
      <c r="D898" s="63"/>
      <c r="E898" s="63"/>
      <c r="F898" s="63" t="s">
        <v>3198</v>
      </c>
      <c r="G898" s="63"/>
      <c r="H898" s="30"/>
      <c r="I898" s="28" t="s">
        <v>2594</v>
      </c>
      <c r="J898" s="28"/>
      <c r="K898" s="28"/>
      <c r="L898" s="55"/>
      <c r="M898" s="55"/>
      <c r="N898" s="37"/>
      <c r="O898" s="37"/>
      <c r="P898" s="37"/>
      <c r="Q898" s="33"/>
      <c r="R898" s="34">
        <f t="shared" si="41"/>
        <v>0</v>
      </c>
      <c r="S898" s="37"/>
      <c r="T898" s="37"/>
      <c r="U898" s="37"/>
      <c r="V898" s="37"/>
      <c r="W898" s="37"/>
      <c r="X898" s="37"/>
      <c r="Y898" s="37"/>
      <c r="Z898" s="43"/>
      <c r="AA898" s="37"/>
      <c r="AB898" s="37"/>
      <c r="AC898" s="71"/>
      <c r="AD898" s="37"/>
      <c r="AE898" s="37"/>
      <c r="AF898" s="37">
        <v>0</v>
      </c>
      <c r="AG898" s="37"/>
      <c r="AH898" s="37"/>
      <c r="AI898" s="37"/>
      <c r="AJ898" s="37"/>
      <c r="AK898" s="37"/>
      <c r="AL898" s="37"/>
      <c r="AM898" s="37"/>
      <c r="AN898" s="37"/>
      <c r="AO898" s="45"/>
      <c r="AP898" s="37"/>
      <c r="AQ898" s="37"/>
      <c r="AR898" s="37"/>
      <c r="AS898" s="37"/>
      <c r="AT898" s="37"/>
      <c r="AU898" s="37"/>
      <c r="AV898" s="37"/>
      <c r="AW898" s="37"/>
      <c r="AX898" s="37"/>
      <c r="AY898" s="37"/>
      <c r="AZ898" s="37"/>
      <c r="BA898" s="37"/>
      <c r="BB898" s="37"/>
      <c r="BC898" s="37"/>
      <c r="BD898" s="37"/>
      <c r="BE898" s="157"/>
      <c r="BF898" s="40"/>
      <c r="BG898" s="40">
        <v>0</v>
      </c>
      <c r="BH898" s="40">
        <f t="shared" si="43"/>
        <v>0</v>
      </c>
      <c r="BI898" s="41"/>
      <c r="BJ898" s="42"/>
      <c r="BK898" s="42"/>
    </row>
    <row r="899" spans="1:63" ht="82.5" customHeight="1">
      <c r="A899" s="28">
        <v>890</v>
      </c>
      <c r="B899" s="63" t="s">
        <v>6306</v>
      </c>
      <c r="C899" s="63" t="s">
        <v>3199</v>
      </c>
      <c r="D899" s="63"/>
      <c r="E899" s="63"/>
      <c r="F899" s="63" t="s">
        <v>3200</v>
      </c>
      <c r="G899" s="63"/>
      <c r="H899" s="30"/>
      <c r="I899" s="28" t="s">
        <v>1637</v>
      </c>
      <c r="J899" s="28"/>
      <c r="K899" s="28"/>
      <c r="L899" s="55"/>
      <c r="M899" s="55"/>
      <c r="N899" s="37"/>
      <c r="O899" s="37"/>
      <c r="P899" s="37"/>
      <c r="Q899" s="33"/>
      <c r="R899" s="34">
        <f t="shared" si="41"/>
        <v>120</v>
      </c>
      <c r="S899" s="37"/>
      <c r="T899" s="37"/>
      <c r="U899" s="37"/>
      <c r="V899" s="37"/>
      <c r="W899" s="37"/>
      <c r="X899" s="37"/>
      <c r="Y899" s="37"/>
      <c r="Z899" s="43"/>
      <c r="AA899" s="37"/>
      <c r="AB899" s="37"/>
      <c r="AC899" s="71"/>
      <c r="AD899" s="37"/>
      <c r="AE899" s="37"/>
      <c r="AF899" s="37">
        <v>120</v>
      </c>
      <c r="AG899" s="37"/>
      <c r="AH899" s="37"/>
      <c r="AI899" s="37"/>
      <c r="AJ899" s="37"/>
      <c r="AK899" s="37"/>
      <c r="AL899" s="37"/>
      <c r="AM899" s="37"/>
      <c r="AN899" s="37"/>
      <c r="AO899" s="45"/>
      <c r="AP899" s="37"/>
      <c r="AQ899" s="37"/>
      <c r="AR899" s="37"/>
      <c r="AS899" s="37"/>
      <c r="AT899" s="37"/>
      <c r="AU899" s="37"/>
      <c r="AV899" s="37"/>
      <c r="AW899" s="37"/>
      <c r="AX899" s="37"/>
      <c r="AY899" s="37"/>
      <c r="AZ899" s="37"/>
      <c r="BA899" s="37"/>
      <c r="BB899" s="37"/>
      <c r="BC899" s="37"/>
      <c r="BD899" s="37"/>
      <c r="BE899" s="157"/>
      <c r="BF899" s="40"/>
      <c r="BG899" s="40">
        <v>0</v>
      </c>
      <c r="BH899" s="40">
        <f t="shared" si="43"/>
        <v>0</v>
      </c>
      <c r="BI899" s="41"/>
      <c r="BJ899" s="315" t="s">
        <v>6326</v>
      </c>
      <c r="BK899" s="42"/>
    </row>
    <row r="900" spans="1:63" ht="82.5" customHeight="1">
      <c r="A900" s="28">
        <v>891</v>
      </c>
      <c r="B900" s="63" t="s">
        <v>6307</v>
      </c>
      <c r="C900" s="63" t="s">
        <v>3201</v>
      </c>
      <c r="D900" s="63"/>
      <c r="E900" s="63"/>
      <c r="F900" s="63" t="s">
        <v>3202</v>
      </c>
      <c r="G900" s="63"/>
      <c r="H900" s="30"/>
      <c r="I900" s="28" t="s">
        <v>2594</v>
      </c>
      <c r="J900" s="28"/>
      <c r="K900" s="28"/>
      <c r="L900" s="55"/>
      <c r="M900" s="55"/>
      <c r="N900" s="37"/>
      <c r="O900" s="37"/>
      <c r="P900" s="37"/>
      <c r="Q900" s="33"/>
      <c r="R900" s="34">
        <f t="shared" si="41"/>
        <v>8</v>
      </c>
      <c r="S900" s="37"/>
      <c r="T900" s="37"/>
      <c r="U900" s="37"/>
      <c r="V900" s="37"/>
      <c r="W900" s="37"/>
      <c r="X900" s="37"/>
      <c r="Y900" s="37"/>
      <c r="Z900" s="43"/>
      <c r="AA900" s="37"/>
      <c r="AB900" s="37"/>
      <c r="AC900" s="71"/>
      <c r="AD900" s="37"/>
      <c r="AE900" s="37"/>
      <c r="AF900" s="37">
        <v>8</v>
      </c>
      <c r="AG900" s="37"/>
      <c r="AH900" s="37"/>
      <c r="AI900" s="37"/>
      <c r="AJ900" s="37"/>
      <c r="AK900" s="37"/>
      <c r="AL900" s="37"/>
      <c r="AM900" s="37"/>
      <c r="AN900" s="37"/>
      <c r="AO900" s="45"/>
      <c r="AP900" s="37"/>
      <c r="AQ900" s="37"/>
      <c r="AR900" s="37"/>
      <c r="AS900" s="37"/>
      <c r="AT900" s="37"/>
      <c r="AU900" s="37"/>
      <c r="AV900" s="37"/>
      <c r="AW900" s="37"/>
      <c r="AX900" s="37"/>
      <c r="AY900" s="37"/>
      <c r="AZ900" s="37"/>
      <c r="BA900" s="37"/>
      <c r="BB900" s="37"/>
      <c r="BC900" s="37"/>
      <c r="BD900" s="37"/>
      <c r="BE900" s="157"/>
      <c r="BF900" s="40"/>
      <c r="BG900" s="40">
        <v>0</v>
      </c>
      <c r="BH900" s="40">
        <f t="shared" si="43"/>
        <v>0</v>
      </c>
      <c r="BI900" s="41"/>
      <c r="BJ900" s="315" t="s">
        <v>6326</v>
      </c>
      <c r="BK900" s="42"/>
    </row>
    <row r="901" spans="1:63" ht="82.5" customHeight="1">
      <c r="A901" s="28">
        <v>892</v>
      </c>
      <c r="B901" s="63" t="s">
        <v>6308</v>
      </c>
      <c r="C901" s="63" t="s">
        <v>3203</v>
      </c>
      <c r="D901" s="63"/>
      <c r="E901" s="63"/>
      <c r="F901" s="63" t="s">
        <v>3204</v>
      </c>
      <c r="G901" s="63"/>
      <c r="H901" s="30"/>
      <c r="I901" s="28" t="s">
        <v>1074</v>
      </c>
      <c r="J901" s="28"/>
      <c r="K901" s="28"/>
      <c r="L901" s="55"/>
      <c r="M901" s="55"/>
      <c r="N901" s="37"/>
      <c r="O901" s="37"/>
      <c r="P901" s="37"/>
      <c r="Q901" s="33"/>
      <c r="R901" s="34">
        <f t="shared" si="41"/>
        <v>30</v>
      </c>
      <c r="S901" s="37"/>
      <c r="T901" s="37"/>
      <c r="U901" s="37"/>
      <c r="V901" s="37"/>
      <c r="W901" s="37"/>
      <c r="X901" s="37"/>
      <c r="Y901" s="37"/>
      <c r="Z901" s="43"/>
      <c r="AA901" s="37"/>
      <c r="AB901" s="37"/>
      <c r="AC901" s="71"/>
      <c r="AD901" s="37"/>
      <c r="AE901" s="37"/>
      <c r="AF901" s="37">
        <v>30</v>
      </c>
      <c r="AG901" s="37"/>
      <c r="AH901" s="37"/>
      <c r="AI901" s="37"/>
      <c r="AJ901" s="37"/>
      <c r="AK901" s="37"/>
      <c r="AL901" s="37"/>
      <c r="AM901" s="37"/>
      <c r="AN901" s="37"/>
      <c r="AO901" s="45"/>
      <c r="AP901" s="37"/>
      <c r="AQ901" s="37"/>
      <c r="AR901" s="37"/>
      <c r="AS901" s="37"/>
      <c r="AT901" s="37"/>
      <c r="AU901" s="37"/>
      <c r="AV901" s="37"/>
      <c r="AW901" s="37"/>
      <c r="AX901" s="37"/>
      <c r="AY901" s="37"/>
      <c r="AZ901" s="37"/>
      <c r="BA901" s="37"/>
      <c r="BB901" s="37"/>
      <c r="BC901" s="37"/>
      <c r="BD901" s="37"/>
      <c r="BE901" s="157"/>
      <c r="BF901" s="40"/>
      <c r="BG901" s="40">
        <v>0</v>
      </c>
      <c r="BH901" s="40">
        <f t="shared" si="43"/>
        <v>0</v>
      </c>
      <c r="BI901" s="41"/>
      <c r="BJ901" s="315" t="s">
        <v>6326</v>
      </c>
      <c r="BK901" s="42"/>
    </row>
    <row r="902" spans="1:63" ht="82.5" customHeight="1">
      <c r="A902" s="28">
        <v>893</v>
      </c>
      <c r="B902" s="63" t="s">
        <v>6309</v>
      </c>
      <c r="C902" s="63" t="s">
        <v>3203</v>
      </c>
      <c r="D902" s="63"/>
      <c r="E902" s="63"/>
      <c r="F902" s="63" t="s">
        <v>3205</v>
      </c>
      <c r="G902" s="63"/>
      <c r="H902" s="30"/>
      <c r="I902" s="28" t="s">
        <v>1074</v>
      </c>
      <c r="J902" s="28"/>
      <c r="K902" s="28"/>
      <c r="L902" s="55"/>
      <c r="M902" s="55"/>
      <c r="N902" s="37"/>
      <c r="O902" s="37"/>
      <c r="P902" s="37"/>
      <c r="Q902" s="33"/>
      <c r="R902" s="34">
        <f t="shared" si="41"/>
        <v>30</v>
      </c>
      <c r="S902" s="37"/>
      <c r="T902" s="37"/>
      <c r="U902" s="37"/>
      <c r="V902" s="37"/>
      <c r="W902" s="37"/>
      <c r="X902" s="37"/>
      <c r="Y902" s="37"/>
      <c r="Z902" s="43"/>
      <c r="AA902" s="37"/>
      <c r="AB902" s="37"/>
      <c r="AC902" s="71"/>
      <c r="AD902" s="37"/>
      <c r="AE902" s="37"/>
      <c r="AF902" s="37">
        <v>30</v>
      </c>
      <c r="AG902" s="37"/>
      <c r="AH902" s="37"/>
      <c r="AI902" s="37"/>
      <c r="AJ902" s="37"/>
      <c r="AK902" s="37"/>
      <c r="AL902" s="37"/>
      <c r="AM902" s="37"/>
      <c r="AN902" s="37"/>
      <c r="AO902" s="45"/>
      <c r="AP902" s="37"/>
      <c r="AQ902" s="37"/>
      <c r="AR902" s="37"/>
      <c r="AS902" s="37"/>
      <c r="AT902" s="37"/>
      <c r="AU902" s="37"/>
      <c r="AV902" s="37"/>
      <c r="AW902" s="37"/>
      <c r="AX902" s="37"/>
      <c r="AY902" s="37"/>
      <c r="AZ902" s="37"/>
      <c r="BA902" s="37"/>
      <c r="BB902" s="37"/>
      <c r="BC902" s="37"/>
      <c r="BD902" s="37"/>
      <c r="BE902" s="157"/>
      <c r="BF902" s="40"/>
      <c r="BG902" s="40">
        <v>0</v>
      </c>
      <c r="BH902" s="40">
        <f t="shared" si="43"/>
        <v>0</v>
      </c>
      <c r="BI902" s="41"/>
      <c r="BJ902" s="315" t="s">
        <v>6326</v>
      </c>
      <c r="BK902" s="42"/>
    </row>
    <row r="903" spans="1:63" ht="82.5" customHeight="1">
      <c r="A903" s="28">
        <v>894</v>
      </c>
      <c r="B903" s="63" t="s">
        <v>6310</v>
      </c>
      <c r="C903" s="63" t="s">
        <v>3203</v>
      </c>
      <c r="D903" s="63"/>
      <c r="E903" s="63"/>
      <c r="F903" s="63" t="s">
        <v>3206</v>
      </c>
      <c r="G903" s="63"/>
      <c r="H903" s="30"/>
      <c r="I903" s="28" t="s">
        <v>1074</v>
      </c>
      <c r="J903" s="28"/>
      <c r="K903" s="28"/>
      <c r="L903" s="55"/>
      <c r="M903" s="55"/>
      <c r="N903" s="37"/>
      <c r="O903" s="37"/>
      <c r="P903" s="37"/>
      <c r="Q903" s="33"/>
      <c r="R903" s="34">
        <f t="shared" si="41"/>
        <v>10</v>
      </c>
      <c r="S903" s="37"/>
      <c r="T903" s="37"/>
      <c r="U903" s="37"/>
      <c r="V903" s="37"/>
      <c r="W903" s="37"/>
      <c r="X903" s="37"/>
      <c r="Y903" s="37"/>
      <c r="Z903" s="43"/>
      <c r="AA903" s="37"/>
      <c r="AB903" s="37"/>
      <c r="AC903" s="71"/>
      <c r="AD903" s="37"/>
      <c r="AE903" s="37"/>
      <c r="AF903" s="37">
        <v>10</v>
      </c>
      <c r="AG903" s="37"/>
      <c r="AH903" s="37"/>
      <c r="AI903" s="37"/>
      <c r="AJ903" s="37"/>
      <c r="AK903" s="37"/>
      <c r="AL903" s="37"/>
      <c r="AM903" s="37"/>
      <c r="AN903" s="37"/>
      <c r="AO903" s="45"/>
      <c r="AP903" s="37"/>
      <c r="AQ903" s="37"/>
      <c r="AR903" s="37"/>
      <c r="AS903" s="37"/>
      <c r="AT903" s="37"/>
      <c r="AU903" s="37"/>
      <c r="AV903" s="37"/>
      <c r="AW903" s="37"/>
      <c r="AX903" s="37"/>
      <c r="AY903" s="37"/>
      <c r="AZ903" s="37"/>
      <c r="BA903" s="37"/>
      <c r="BB903" s="37"/>
      <c r="BC903" s="37"/>
      <c r="BD903" s="37"/>
      <c r="BE903" s="157"/>
      <c r="BF903" s="40"/>
      <c r="BG903" s="40">
        <v>0</v>
      </c>
      <c r="BH903" s="40">
        <f t="shared" si="43"/>
        <v>0</v>
      </c>
      <c r="BI903" s="41"/>
      <c r="BJ903" s="315" t="s">
        <v>6326</v>
      </c>
      <c r="BK903" s="42"/>
    </row>
    <row r="904" spans="1:63" ht="82.5" customHeight="1">
      <c r="A904" s="28">
        <v>895</v>
      </c>
      <c r="B904" s="63" t="s">
        <v>6311</v>
      </c>
      <c r="C904" s="63" t="s">
        <v>3207</v>
      </c>
      <c r="D904" s="63"/>
      <c r="E904" s="63"/>
      <c r="F904" s="63" t="s">
        <v>3208</v>
      </c>
      <c r="G904" s="63"/>
      <c r="H904" s="30"/>
      <c r="I904" s="28" t="s">
        <v>1337</v>
      </c>
      <c r="J904" s="28"/>
      <c r="K904" s="28"/>
      <c r="L904" s="55"/>
      <c r="M904" s="55"/>
      <c r="N904" s="37"/>
      <c r="O904" s="37"/>
      <c r="P904" s="37"/>
      <c r="Q904" s="33"/>
      <c r="R904" s="34">
        <f t="shared" si="41"/>
        <v>50</v>
      </c>
      <c r="S904" s="37"/>
      <c r="T904" s="37"/>
      <c r="U904" s="37"/>
      <c r="V904" s="37"/>
      <c r="W904" s="37"/>
      <c r="X904" s="37"/>
      <c r="Y904" s="37"/>
      <c r="Z904" s="43"/>
      <c r="AA904" s="37"/>
      <c r="AB904" s="37"/>
      <c r="AC904" s="71"/>
      <c r="AD904" s="37"/>
      <c r="AE904" s="37"/>
      <c r="AF904" s="37">
        <v>50</v>
      </c>
      <c r="AG904" s="37"/>
      <c r="AH904" s="37"/>
      <c r="AI904" s="37"/>
      <c r="AJ904" s="37"/>
      <c r="AK904" s="37"/>
      <c r="AL904" s="37"/>
      <c r="AM904" s="37"/>
      <c r="AN904" s="37"/>
      <c r="AO904" s="45"/>
      <c r="AP904" s="37"/>
      <c r="AQ904" s="37"/>
      <c r="AR904" s="37"/>
      <c r="AS904" s="37"/>
      <c r="AT904" s="37"/>
      <c r="AU904" s="37"/>
      <c r="AV904" s="37"/>
      <c r="AW904" s="37"/>
      <c r="AX904" s="37"/>
      <c r="AY904" s="37"/>
      <c r="AZ904" s="37"/>
      <c r="BA904" s="37"/>
      <c r="BB904" s="37"/>
      <c r="BC904" s="37"/>
      <c r="BD904" s="37"/>
      <c r="BE904" s="157"/>
      <c r="BF904" s="40"/>
      <c r="BG904" s="40">
        <v>0</v>
      </c>
      <c r="BH904" s="40">
        <f t="shared" si="43"/>
        <v>0</v>
      </c>
      <c r="BI904" s="41"/>
      <c r="BJ904" s="315" t="s">
        <v>6326</v>
      </c>
      <c r="BK904" s="42"/>
    </row>
    <row r="905" spans="1:63" ht="82.5" customHeight="1">
      <c r="A905" s="28">
        <v>896</v>
      </c>
      <c r="B905" s="63" t="s">
        <v>6312</v>
      </c>
      <c r="C905" s="63" t="s">
        <v>3209</v>
      </c>
      <c r="D905" s="63"/>
      <c r="E905" s="63"/>
      <c r="F905" s="63" t="s">
        <v>3210</v>
      </c>
      <c r="G905" s="63"/>
      <c r="H905" s="30" t="s">
        <v>3211</v>
      </c>
      <c r="I905" s="28" t="s">
        <v>1337</v>
      </c>
      <c r="J905" s="28"/>
      <c r="K905" s="28"/>
      <c r="L905" s="55"/>
      <c r="M905" s="55"/>
      <c r="N905" s="37"/>
      <c r="O905" s="37"/>
      <c r="P905" s="37"/>
      <c r="Q905" s="33"/>
      <c r="R905" s="34">
        <f t="shared" si="41"/>
        <v>50</v>
      </c>
      <c r="S905" s="37"/>
      <c r="T905" s="37"/>
      <c r="U905" s="37"/>
      <c r="V905" s="37"/>
      <c r="W905" s="37"/>
      <c r="X905" s="37"/>
      <c r="Y905" s="37"/>
      <c r="Z905" s="43"/>
      <c r="AA905" s="37"/>
      <c r="AB905" s="37"/>
      <c r="AC905" s="71"/>
      <c r="AD905" s="37"/>
      <c r="AE905" s="37"/>
      <c r="AF905" s="37">
        <v>50</v>
      </c>
      <c r="AG905" s="37"/>
      <c r="AH905" s="37"/>
      <c r="AI905" s="37"/>
      <c r="AJ905" s="37"/>
      <c r="AK905" s="37"/>
      <c r="AL905" s="37"/>
      <c r="AM905" s="37"/>
      <c r="AN905" s="37"/>
      <c r="AO905" s="45"/>
      <c r="AP905" s="37"/>
      <c r="AQ905" s="37"/>
      <c r="AR905" s="37"/>
      <c r="AS905" s="37"/>
      <c r="AT905" s="37"/>
      <c r="AU905" s="37"/>
      <c r="AV905" s="37"/>
      <c r="AW905" s="37"/>
      <c r="AX905" s="37"/>
      <c r="AY905" s="37"/>
      <c r="AZ905" s="37"/>
      <c r="BA905" s="37"/>
      <c r="BB905" s="37"/>
      <c r="BC905" s="37"/>
      <c r="BD905" s="37"/>
      <c r="BE905" s="157"/>
      <c r="BF905" s="40"/>
      <c r="BG905" s="40">
        <v>0</v>
      </c>
      <c r="BH905" s="40">
        <f t="shared" si="43"/>
        <v>0</v>
      </c>
      <c r="BI905" s="41"/>
      <c r="BJ905" s="315" t="s">
        <v>6326</v>
      </c>
      <c r="BK905" s="42"/>
    </row>
    <row r="906" spans="1:63" ht="82.5" customHeight="1">
      <c r="A906" s="28">
        <v>897</v>
      </c>
      <c r="B906" s="63" t="s">
        <v>6313</v>
      </c>
      <c r="C906" s="63" t="s">
        <v>3212</v>
      </c>
      <c r="D906" s="63"/>
      <c r="E906" s="63"/>
      <c r="F906" s="63" t="s">
        <v>3213</v>
      </c>
      <c r="G906" s="63"/>
      <c r="H906" s="30"/>
      <c r="I906" s="28" t="s">
        <v>731</v>
      </c>
      <c r="J906" s="28"/>
      <c r="K906" s="28"/>
      <c r="L906" s="55"/>
      <c r="M906" s="55"/>
      <c r="N906" s="37"/>
      <c r="O906" s="37"/>
      <c r="P906" s="37"/>
      <c r="Q906" s="33"/>
      <c r="R906" s="34">
        <f t="shared" ref="R906:R918" si="44">SUM(S906:BD906)</f>
        <v>2000</v>
      </c>
      <c r="S906" s="37"/>
      <c r="T906" s="37"/>
      <c r="U906" s="37"/>
      <c r="V906" s="37"/>
      <c r="W906" s="37"/>
      <c r="X906" s="37"/>
      <c r="Y906" s="37"/>
      <c r="Z906" s="43"/>
      <c r="AA906" s="37"/>
      <c r="AB906" s="37"/>
      <c r="AC906" s="71"/>
      <c r="AD906" s="37"/>
      <c r="AE906" s="37"/>
      <c r="AF906" s="37"/>
      <c r="AG906" s="37"/>
      <c r="AH906" s="37">
        <v>2000</v>
      </c>
      <c r="AI906" s="37"/>
      <c r="AJ906" s="37"/>
      <c r="AK906" s="37"/>
      <c r="AL906" s="37"/>
      <c r="AM906" s="37"/>
      <c r="AN906" s="37"/>
      <c r="AO906" s="45"/>
      <c r="AP906" s="37"/>
      <c r="AQ906" s="37"/>
      <c r="AR906" s="37"/>
      <c r="AS906" s="37"/>
      <c r="AT906" s="37"/>
      <c r="AU906" s="37"/>
      <c r="AV906" s="37"/>
      <c r="AW906" s="37"/>
      <c r="AX906" s="37"/>
      <c r="AY906" s="37"/>
      <c r="AZ906" s="37"/>
      <c r="BA906" s="37"/>
      <c r="BB906" s="37"/>
      <c r="BC906" s="37"/>
      <c r="BD906" s="37"/>
      <c r="BE906" s="157"/>
      <c r="BF906" s="40"/>
      <c r="BG906" s="40">
        <v>0</v>
      </c>
      <c r="BH906" s="40">
        <f t="shared" si="43"/>
        <v>0</v>
      </c>
      <c r="BI906" s="41"/>
      <c r="BJ906" s="315" t="s">
        <v>6326</v>
      </c>
      <c r="BK906" s="42"/>
    </row>
    <row r="907" spans="1:63" ht="82.5" customHeight="1">
      <c r="A907" s="28">
        <v>898</v>
      </c>
      <c r="B907" s="63" t="s">
        <v>6314</v>
      </c>
      <c r="C907" s="63" t="s">
        <v>3214</v>
      </c>
      <c r="D907" s="63"/>
      <c r="E907" s="63"/>
      <c r="F907" s="63" t="s">
        <v>3215</v>
      </c>
      <c r="G907" s="63"/>
      <c r="H907" s="30"/>
      <c r="I907" s="28" t="s">
        <v>731</v>
      </c>
      <c r="J907" s="28"/>
      <c r="K907" s="28"/>
      <c r="L907" s="55"/>
      <c r="M907" s="55"/>
      <c r="N907" s="37"/>
      <c r="O907" s="37"/>
      <c r="P907" s="37"/>
      <c r="Q907" s="33"/>
      <c r="R907" s="34">
        <f t="shared" si="44"/>
        <v>2000</v>
      </c>
      <c r="S907" s="37"/>
      <c r="T907" s="37"/>
      <c r="U907" s="37"/>
      <c r="V907" s="37"/>
      <c r="W907" s="37"/>
      <c r="X907" s="37"/>
      <c r="Y907" s="37"/>
      <c r="Z907" s="43"/>
      <c r="AA907" s="37"/>
      <c r="AB907" s="37"/>
      <c r="AC907" s="71"/>
      <c r="AD907" s="37"/>
      <c r="AE907" s="37"/>
      <c r="AF907" s="37"/>
      <c r="AG907" s="37"/>
      <c r="AH907" s="37">
        <v>2000</v>
      </c>
      <c r="AI907" s="37"/>
      <c r="AJ907" s="37"/>
      <c r="AK907" s="37"/>
      <c r="AL907" s="37"/>
      <c r="AM907" s="37"/>
      <c r="AN907" s="37"/>
      <c r="AO907" s="45"/>
      <c r="AP907" s="37"/>
      <c r="AQ907" s="37"/>
      <c r="AR907" s="37"/>
      <c r="AS907" s="37"/>
      <c r="AT907" s="37"/>
      <c r="AU907" s="37"/>
      <c r="AV907" s="37"/>
      <c r="AW907" s="37"/>
      <c r="AX907" s="37"/>
      <c r="AY907" s="37"/>
      <c r="AZ907" s="37"/>
      <c r="BA907" s="37"/>
      <c r="BB907" s="37"/>
      <c r="BC907" s="37"/>
      <c r="BD907" s="37"/>
      <c r="BE907" s="157"/>
      <c r="BF907" s="40"/>
      <c r="BG907" s="40">
        <v>0</v>
      </c>
      <c r="BH907" s="40">
        <f t="shared" si="43"/>
        <v>0</v>
      </c>
      <c r="BI907" s="41"/>
      <c r="BJ907" s="315" t="s">
        <v>6326</v>
      </c>
      <c r="BK907" s="42"/>
    </row>
    <row r="908" spans="1:63" ht="82.5" customHeight="1">
      <c r="A908" s="28">
        <v>899</v>
      </c>
      <c r="B908" s="63" t="s">
        <v>6315</v>
      </c>
      <c r="C908" s="63" t="s">
        <v>3216</v>
      </c>
      <c r="D908" s="63"/>
      <c r="E908" s="63"/>
      <c r="F908" s="63" t="s">
        <v>3217</v>
      </c>
      <c r="G908" s="63"/>
      <c r="H908" s="30"/>
      <c r="I908" s="28" t="s">
        <v>731</v>
      </c>
      <c r="J908" s="28"/>
      <c r="K908" s="28"/>
      <c r="L908" s="55"/>
      <c r="M908" s="55"/>
      <c r="N908" s="37"/>
      <c r="O908" s="37"/>
      <c r="P908" s="37"/>
      <c r="Q908" s="33"/>
      <c r="R908" s="34">
        <f t="shared" si="44"/>
        <v>2000</v>
      </c>
      <c r="S908" s="37"/>
      <c r="T908" s="37"/>
      <c r="U908" s="37"/>
      <c r="V908" s="37"/>
      <c r="W908" s="37"/>
      <c r="X908" s="37"/>
      <c r="Y908" s="37"/>
      <c r="Z908" s="43"/>
      <c r="AA908" s="37"/>
      <c r="AB908" s="37"/>
      <c r="AC908" s="71"/>
      <c r="AD908" s="37"/>
      <c r="AE908" s="37"/>
      <c r="AF908" s="37"/>
      <c r="AG908" s="37"/>
      <c r="AH908" s="37">
        <v>2000</v>
      </c>
      <c r="AI908" s="37"/>
      <c r="AJ908" s="37"/>
      <c r="AK908" s="37"/>
      <c r="AL908" s="37"/>
      <c r="AM908" s="37"/>
      <c r="AN908" s="37"/>
      <c r="AO908" s="45"/>
      <c r="AP908" s="37"/>
      <c r="AQ908" s="37"/>
      <c r="AR908" s="37"/>
      <c r="AS908" s="37"/>
      <c r="AT908" s="37"/>
      <c r="AU908" s="37"/>
      <c r="AV908" s="37"/>
      <c r="AW908" s="37"/>
      <c r="AX908" s="37"/>
      <c r="AY908" s="37"/>
      <c r="AZ908" s="37"/>
      <c r="BA908" s="37"/>
      <c r="BB908" s="37"/>
      <c r="BC908" s="37"/>
      <c r="BD908" s="37"/>
      <c r="BE908" s="157"/>
      <c r="BF908" s="40"/>
      <c r="BG908" s="40">
        <v>0</v>
      </c>
      <c r="BH908" s="40">
        <f t="shared" si="43"/>
        <v>0</v>
      </c>
      <c r="BI908" s="41"/>
      <c r="BJ908" s="315" t="s">
        <v>6326</v>
      </c>
      <c r="BK908" s="42"/>
    </row>
    <row r="909" spans="1:63" ht="82.5" customHeight="1">
      <c r="A909" s="28">
        <v>900</v>
      </c>
      <c r="B909" s="63" t="s">
        <v>6316</v>
      </c>
      <c r="C909" s="63" t="s">
        <v>3218</v>
      </c>
      <c r="D909" s="63"/>
      <c r="E909" s="63"/>
      <c r="F909" s="63" t="s">
        <v>3219</v>
      </c>
      <c r="G909" s="63"/>
      <c r="H909" s="30"/>
      <c r="I909" s="28" t="s">
        <v>731</v>
      </c>
      <c r="J909" s="28"/>
      <c r="K909" s="28"/>
      <c r="L909" s="55"/>
      <c r="M909" s="55"/>
      <c r="N909" s="37"/>
      <c r="O909" s="37"/>
      <c r="P909" s="37"/>
      <c r="Q909" s="33"/>
      <c r="R909" s="34">
        <f t="shared" si="44"/>
        <v>1000</v>
      </c>
      <c r="S909" s="37"/>
      <c r="T909" s="37"/>
      <c r="U909" s="37"/>
      <c r="V909" s="37"/>
      <c r="W909" s="37"/>
      <c r="X909" s="37"/>
      <c r="Y909" s="37"/>
      <c r="Z909" s="43"/>
      <c r="AA909" s="37"/>
      <c r="AB909" s="37"/>
      <c r="AC909" s="71"/>
      <c r="AD909" s="37"/>
      <c r="AE909" s="37"/>
      <c r="AF909" s="37"/>
      <c r="AG909" s="37"/>
      <c r="AH909" s="37">
        <v>1000</v>
      </c>
      <c r="AI909" s="37"/>
      <c r="AJ909" s="37"/>
      <c r="AK909" s="37"/>
      <c r="AL909" s="37"/>
      <c r="AM909" s="37"/>
      <c r="AN909" s="37"/>
      <c r="AO909" s="45"/>
      <c r="AP909" s="37"/>
      <c r="AQ909" s="37"/>
      <c r="AR909" s="37"/>
      <c r="AS909" s="37"/>
      <c r="AT909" s="37"/>
      <c r="AU909" s="37"/>
      <c r="AV909" s="37"/>
      <c r="AW909" s="37"/>
      <c r="AX909" s="37"/>
      <c r="AY909" s="37"/>
      <c r="AZ909" s="37"/>
      <c r="BA909" s="37"/>
      <c r="BB909" s="37"/>
      <c r="BC909" s="37"/>
      <c r="BD909" s="37"/>
      <c r="BE909" s="157"/>
      <c r="BF909" s="40"/>
      <c r="BG909" s="40">
        <v>0</v>
      </c>
      <c r="BH909" s="40">
        <f t="shared" si="43"/>
        <v>0</v>
      </c>
      <c r="BI909" s="41"/>
      <c r="BJ909" s="315" t="s">
        <v>6326</v>
      </c>
      <c r="BK909" s="42"/>
    </row>
    <row r="910" spans="1:63" ht="82.5" customHeight="1">
      <c r="A910" s="28">
        <v>901</v>
      </c>
      <c r="B910" s="63" t="s">
        <v>6317</v>
      </c>
      <c r="C910" s="63" t="s">
        <v>3220</v>
      </c>
      <c r="D910" s="63"/>
      <c r="E910" s="63"/>
      <c r="F910" s="63" t="s">
        <v>3221</v>
      </c>
      <c r="G910" s="63"/>
      <c r="H910" s="30"/>
      <c r="I910" s="28" t="s">
        <v>731</v>
      </c>
      <c r="J910" s="28"/>
      <c r="K910" s="28"/>
      <c r="L910" s="55"/>
      <c r="M910" s="55"/>
      <c r="N910" s="37"/>
      <c r="O910" s="37"/>
      <c r="P910" s="37"/>
      <c r="Q910" s="33"/>
      <c r="R910" s="34">
        <f t="shared" si="44"/>
        <v>1000</v>
      </c>
      <c r="S910" s="37"/>
      <c r="T910" s="37"/>
      <c r="U910" s="37"/>
      <c r="V910" s="37"/>
      <c r="W910" s="37"/>
      <c r="X910" s="37"/>
      <c r="Y910" s="37"/>
      <c r="Z910" s="43"/>
      <c r="AA910" s="37"/>
      <c r="AB910" s="37"/>
      <c r="AC910" s="71"/>
      <c r="AD910" s="37"/>
      <c r="AE910" s="37"/>
      <c r="AF910" s="37"/>
      <c r="AG910" s="37"/>
      <c r="AH910" s="37">
        <v>1000</v>
      </c>
      <c r="AI910" s="37"/>
      <c r="AJ910" s="37"/>
      <c r="AK910" s="37"/>
      <c r="AL910" s="37"/>
      <c r="AM910" s="37"/>
      <c r="AN910" s="37"/>
      <c r="AO910" s="45"/>
      <c r="AP910" s="37"/>
      <c r="AQ910" s="37"/>
      <c r="AR910" s="37"/>
      <c r="AS910" s="37"/>
      <c r="AT910" s="37"/>
      <c r="AU910" s="37"/>
      <c r="AV910" s="37"/>
      <c r="AW910" s="37"/>
      <c r="AX910" s="37"/>
      <c r="AY910" s="37"/>
      <c r="AZ910" s="37"/>
      <c r="BA910" s="37"/>
      <c r="BB910" s="37"/>
      <c r="BC910" s="37"/>
      <c r="BD910" s="37"/>
      <c r="BE910" s="157"/>
      <c r="BF910" s="40"/>
      <c r="BG910" s="40">
        <v>0</v>
      </c>
      <c r="BH910" s="40">
        <f t="shared" si="43"/>
        <v>0</v>
      </c>
      <c r="BI910" s="41"/>
      <c r="BJ910" s="315" t="s">
        <v>6326</v>
      </c>
      <c r="BK910" s="42"/>
    </row>
    <row r="911" spans="1:63" ht="82.5" customHeight="1">
      <c r="A911" s="28">
        <v>902</v>
      </c>
      <c r="B911" s="63" t="s">
        <v>6318</v>
      </c>
      <c r="C911" s="63" t="s">
        <v>3222</v>
      </c>
      <c r="D911" s="63"/>
      <c r="E911" s="63"/>
      <c r="F911" s="63" t="s">
        <v>3223</v>
      </c>
      <c r="G911" s="63"/>
      <c r="H911" s="30"/>
      <c r="I911" s="28" t="s">
        <v>3224</v>
      </c>
      <c r="J911" s="28"/>
      <c r="K911" s="28"/>
      <c r="L911" s="55"/>
      <c r="M911" s="55"/>
      <c r="N911" s="37"/>
      <c r="O911" s="37"/>
      <c r="P911" s="37"/>
      <c r="Q911" s="33"/>
      <c r="R911" s="34">
        <f t="shared" si="44"/>
        <v>40</v>
      </c>
      <c r="S911" s="37"/>
      <c r="T911" s="37"/>
      <c r="U911" s="37"/>
      <c r="V911" s="37"/>
      <c r="W911" s="37"/>
      <c r="X911" s="37"/>
      <c r="Y911" s="37"/>
      <c r="Z911" s="43"/>
      <c r="AA911" s="37"/>
      <c r="AB911" s="37"/>
      <c r="AC911" s="71"/>
      <c r="AD911" s="37"/>
      <c r="AE911" s="37"/>
      <c r="AF911" s="37"/>
      <c r="AG911" s="37"/>
      <c r="AH911" s="37">
        <v>40</v>
      </c>
      <c r="AI911" s="37"/>
      <c r="AJ911" s="37"/>
      <c r="AK911" s="37"/>
      <c r="AL911" s="37"/>
      <c r="AM911" s="37"/>
      <c r="AN911" s="37"/>
      <c r="AO911" s="45"/>
      <c r="AP911" s="37"/>
      <c r="AQ911" s="37"/>
      <c r="AR911" s="37"/>
      <c r="AS911" s="37"/>
      <c r="AT911" s="37"/>
      <c r="AU911" s="37"/>
      <c r="AV911" s="37"/>
      <c r="AW911" s="37"/>
      <c r="AX911" s="37"/>
      <c r="AY911" s="37"/>
      <c r="AZ911" s="37"/>
      <c r="BA911" s="37"/>
      <c r="BB911" s="37"/>
      <c r="BC911" s="37"/>
      <c r="BD911" s="37"/>
      <c r="BE911" s="157"/>
      <c r="BF911" s="40"/>
      <c r="BG911" s="40">
        <v>0</v>
      </c>
      <c r="BH911" s="40">
        <f t="shared" si="43"/>
        <v>0</v>
      </c>
      <c r="BI911" s="41"/>
      <c r="BJ911" s="315" t="s">
        <v>6326</v>
      </c>
      <c r="BK911" s="42"/>
    </row>
    <row r="912" spans="1:63" ht="82.5" customHeight="1">
      <c r="A912" s="28">
        <v>903</v>
      </c>
      <c r="B912" s="63" t="s">
        <v>6319</v>
      </c>
      <c r="C912" s="63" t="s">
        <v>3225</v>
      </c>
      <c r="D912" s="63"/>
      <c r="E912" s="63"/>
      <c r="F912" s="63" t="s">
        <v>3226</v>
      </c>
      <c r="G912" s="63"/>
      <c r="H912" s="30"/>
      <c r="I912" s="28" t="s">
        <v>3227</v>
      </c>
      <c r="J912" s="28"/>
      <c r="K912" s="28"/>
      <c r="L912" s="55"/>
      <c r="M912" s="55"/>
      <c r="N912" s="37"/>
      <c r="O912" s="37"/>
      <c r="P912" s="37"/>
      <c r="Q912" s="33"/>
      <c r="R912" s="34">
        <f t="shared" si="44"/>
        <v>50</v>
      </c>
      <c r="S912" s="37"/>
      <c r="T912" s="37"/>
      <c r="U912" s="37"/>
      <c r="V912" s="37"/>
      <c r="W912" s="37"/>
      <c r="X912" s="37"/>
      <c r="Y912" s="37"/>
      <c r="Z912" s="43"/>
      <c r="AA912" s="37"/>
      <c r="AB912" s="37"/>
      <c r="AC912" s="71"/>
      <c r="AD912" s="37"/>
      <c r="AE912" s="37"/>
      <c r="AF912" s="37"/>
      <c r="AG912" s="37"/>
      <c r="AH912" s="37">
        <v>50</v>
      </c>
      <c r="AI912" s="37"/>
      <c r="AJ912" s="37"/>
      <c r="AK912" s="37"/>
      <c r="AL912" s="37"/>
      <c r="AM912" s="37"/>
      <c r="AN912" s="37"/>
      <c r="AO912" s="45"/>
      <c r="AP912" s="37"/>
      <c r="AQ912" s="37"/>
      <c r="AR912" s="37"/>
      <c r="AS912" s="37"/>
      <c r="AT912" s="37"/>
      <c r="AU912" s="37"/>
      <c r="AV912" s="37"/>
      <c r="AW912" s="37"/>
      <c r="AX912" s="37"/>
      <c r="AY912" s="37"/>
      <c r="AZ912" s="37"/>
      <c r="BA912" s="37"/>
      <c r="BB912" s="37"/>
      <c r="BC912" s="37"/>
      <c r="BD912" s="37"/>
      <c r="BE912" s="157"/>
      <c r="BF912" s="40"/>
      <c r="BG912" s="40">
        <v>0</v>
      </c>
      <c r="BH912" s="40">
        <f t="shared" si="43"/>
        <v>0</v>
      </c>
      <c r="BI912" s="41"/>
      <c r="BJ912" s="315" t="s">
        <v>6326</v>
      </c>
      <c r="BK912" s="42"/>
    </row>
    <row r="913" spans="1:63" ht="82.5" customHeight="1">
      <c r="A913" s="28">
        <v>904</v>
      </c>
      <c r="B913" s="63" t="s">
        <v>6320</v>
      </c>
      <c r="C913" s="63" t="s">
        <v>3228</v>
      </c>
      <c r="D913" s="63"/>
      <c r="E913" s="63"/>
      <c r="F913" s="63" t="s">
        <v>3229</v>
      </c>
      <c r="G913" s="63"/>
      <c r="H913" s="30"/>
      <c r="I913" s="28" t="s">
        <v>84</v>
      </c>
      <c r="J913" s="28"/>
      <c r="K913" s="28"/>
      <c r="L913" s="55"/>
      <c r="M913" s="55"/>
      <c r="N913" s="37"/>
      <c r="O913" s="37"/>
      <c r="P913" s="37"/>
      <c r="Q913" s="33"/>
      <c r="R913" s="34">
        <f t="shared" si="44"/>
        <v>36</v>
      </c>
      <c r="S913" s="37"/>
      <c r="T913" s="37"/>
      <c r="U913" s="37"/>
      <c r="V913" s="37"/>
      <c r="W913" s="37"/>
      <c r="X913" s="37"/>
      <c r="Y913" s="37"/>
      <c r="Z913" s="43"/>
      <c r="AA913" s="37"/>
      <c r="AB913" s="37"/>
      <c r="AC913" s="71"/>
      <c r="AD913" s="37"/>
      <c r="AE913" s="37"/>
      <c r="AF913" s="37"/>
      <c r="AG913" s="37"/>
      <c r="AH913" s="37">
        <v>36</v>
      </c>
      <c r="AI913" s="37"/>
      <c r="AJ913" s="37"/>
      <c r="AK913" s="37"/>
      <c r="AL913" s="37"/>
      <c r="AM913" s="37"/>
      <c r="AN913" s="37"/>
      <c r="AO913" s="45"/>
      <c r="AP913" s="37"/>
      <c r="AQ913" s="37"/>
      <c r="AR913" s="37"/>
      <c r="AS913" s="37"/>
      <c r="AT913" s="37"/>
      <c r="AU913" s="37"/>
      <c r="AV913" s="37"/>
      <c r="AW913" s="37"/>
      <c r="AX913" s="37"/>
      <c r="AY913" s="37"/>
      <c r="AZ913" s="37"/>
      <c r="BA913" s="37"/>
      <c r="BB913" s="37"/>
      <c r="BC913" s="37"/>
      <c r="BD913" s="37"/>
      <c r="BE913" s="157"/>
      <c r="BF913" s="40"/>
      <c r="BG913" s="40">
        <v>0</v>
      </c>
      <c r="BH913" s="40">
        <f t="shared" si="43"/>
        <v>0</v>
      </c>
      <c r="BI913" s="41"/>
      <c r="BJ913" s="315" t="s">
        <v>6326</v>
      </c>
      <c r="BK913" s="42"/>
    </row>
    <row r="914" spans="1:63" ht="82.5" customHeight="1">
      <c r="A914" s="28">
        <v>905</v>
      </c>
      <c r="B914" s="63" t="s">
        <v>6321</v>
      </c>
      <c r="C914" s="63" t="s">
        <v>3230</v>
      </c>
      <c r="D914" s="63"/>
      <c r="E914" s="63"/>
      <c r="F914" s="63" t="s">
        <v>3231</v>
      </c>
      <c r="G914" s="63"/>
      <c r="H914" s="30" t="s">
        <v>3232</v>
      </c>
      <c r="I914" s="28" t="s">
        <v>3233</v>
      </c>
      <c r="J914" s="28"/>
      <c r="K914" s="28"/>
      <c r="L914" s="55"/>
      <c r="M914" s="55"/>
      <c r="N914" s="37"/>
      <c r="O914" s="37"/>
      <c r="P914" s="37"/>
      <c r="Q914" s="33"/>
      <c r="R914" s="34">
        <f t="shared" si="44"/>
        <v>10</v>
      </c>
      <c r="S914" s="37"/>
      <c r="T914" s="37"/>
      <c r="U914" s="37"/>
      <c r="V914" s="37"/>
      <c r="W914" s="37"/>
      <c r="X914" s="37"/>
      <c r="Y914" s="37"/>
      <c r="Z914" s="43"/>
      <c r="AA914" s="37"/>
      <c r="AB914" s="37"/>
      <c r="AC914" s="71"/>
      <c r="AD914" s="37"/>
      <c r="AE914" s="37"/>
      <c r="AF914" s="37"/>
      <c r="AG914" s="37"/>
      <c r="AH914" s="37"/>
      <c r="AI914" s="37"/>
      <c r="AJ914" s="37"/>
      <c r="AK914" s="37"/>
      <c r="AL914" s="37"/>
      <c r="AM914" s="37"/>
      <c r="AN914" s="37"/>
      <c r="AO914" s="45"/>
      <c r="AP914" s="37"/>
      <c r="AQ914" s="37"/>
      <c r="AR914" s="37"/>
      <c r="AS914" s="37"/>
      <c r="AT914" s="37"/>
      <c r="AU914" s="37">
        <v>10</v>
      </c>
      <c r="AV914" s="37"/>
      <c r="AW914" s="37"/>
      <c r="AX914" s="37"/>
      <c r="AY914" s="37"/>
      <c r="AZ914" s="37"/>
      <c r="BA914" s="37"/>
      <c r="BB914" s="37"/>
      <c r="BC914" s="37"/>
      <c r="BD914" s="37"/>
      <c r="BE914" s="157"/>
      <c r="BF914" s="40"/>
      <c r="BG914" s="40">
        <v>0</v>
      </c>
      <c r="BH914" s="40">
        <f t="shared" si="43"/>
        <v>0</v>
      </c>
      <c r="BI914" s="41"/>
      <c r="BJ914" s="315" t="s">
        <v>6327</v>
      </c>
      <c r="BK914" s="42"/>
    </row>
    <row r="915" spans="1:63" ht="152.25" customHeight="1">
      <c r="A915" s="28">
        <v>906</v>
      </c>
      <c r="B915" s="63" t="s">
        <v>6322</v>
      </c>
      <c r="C915" s="63" t="s">
        <v>3234</v>
      </c>
      <c r="D915" s="63"/>
      <c r="E915" s="63"/>
      <c r="F915" s="63" t="s">
        <v>3235</v>
      </c>
      <c r="G915" s="63"/>
      <c r="H915" s="30"/>
      <c r="I915" s="28" t="s">
        <v>1354</v>
      </c>
      <c r="J915" s="28"/>
      <c r="K915" s="28"/>
      <c r="L915" s="55"/>
      <c r="M915" s="55"/>
      <c r="N915" s="37"/>
      <c r="O915" s="37"/>
      <c r="P915" s="37"/>
      <c r="Q915" s="33"/>
      <c r="R915" s="34">
        <f t="shared" si="44"/>
        <v>500</v>
      </c>
      <c r="S915" s="37"/>
      <c r="T915" s="37"/>
      <c r="U915" s="37"/>
      <c r="V915" s="37"/>
      <c r="W915" s="37"/>
      <c r="X915" s="37"/>
      <c r="Y915" s="37"/>
      <c r="Z915" s="43"/>
      <c r="AA915" s="37"/>
      <c r="AB915" s="37"/>
      <c r="AC915" s="71"/>
      <c r="AD915" s="37"/>
      <c r="AE915" s="37"/>
      <c r="AF915" s="37"/>
      <c r="AG915" s="37"/>
      <c r="AH915" s="37"/>
      <c r="AI915" s="37"/>
      <c r="AJ915" s="37"/>
      <c r="AK915" s="37"/>
      <c r="AL915" s="37"/>
      <c r="AM915" s="37"/>
      <c r="AN915" s="37"/>
      <c r="AO915" s="45"/>
      <c r="AP915" s="37"/>
      <c r="AQ915" s="37"/>
      <c r="AR915" s="37"/>
      <c r="AS915" s="37">
        <v>300</v>
      </c>
      <c r="AT915" s="37"/>
      <c r="AU915" s="37">
        <v>200</v>
      </c>
      <c r="AV915" s="37"/>
      <c r="AW915" s="37"/>
      <c r="AX915" s="37"/>
      <c r="AY915" s="37"/>
      <c r="AZ915" s="37"/>
      <c r="BA915" s="37"/>
      <c r="BB915" s="37"/>
      <c r="BC915" s="37"/>
      <c r="BD915" s="37"/>
      <c r="BE915" s="157"/>
      <c r="BF915" s="40"/>
      <c r="BG915" s="40"/>
      <c r="BH915" s="40"/>
      <c r="BI915" s="41"/>
      <c r="BJ915" s="315" t="s">
        <v>6327</v>
      </c>
      <c r="BK915" s="42"/>
    </row>
    <row r="916" spans="1:63" ht="82.5" customHeight="1">
      <c r="A916" s="28">
        <v>907</v>
      </c>
      <c r="B916" s="63" t="s">
        <v>6323</v>
      </c>
      <c r="C916" s="63" t="s">
        <v>3236</v>
      </c>
      <c r="D916" s="63"/>
      <c r="E916" s="63"/>
      <c r="F916" s="63" t="s">
        <v>3237</v>
      </c>
      <c r="G916" s="63" t="s">
        <v>3238</v>
      </c>
      <c r="H916" s="30"/>
      <c r="I916" s="28" t="s">
        <v>193</v>
      </c>
      <c r="J916" s="28"/>
      <c r="K916" s="28"/>
      <c r="L916" s="55"/>
      <c r="M916" s="55"/>
      <c r="N916" s="37"/>
      <c r="O916" s="37"/>
      <c r="P916" s="37"/>
      <c r="Q916" s="33"/>
      <c r="R916" s="34">
        <f t="shared" si="44"/>
        <v>2500</v>
      </c>
      <c r="S916" s="37"/>
      <c r="T916" s="37"/>
      <c r="U916" s="37"/>
      <c r="V916" s="37"/>
      <c r="W916" s="37"/>
      <c r="X916" s="37"/>
      <c r="Y916" s="37"/>
      <c r="Z916" s="43"/>
      <c r="AA916" s="37"/>
      <c r="AB916" s="37"/>
      <c r="AC916" s="71"/>
      <c r="AD916" s="37"/>
      <c r="AE916" s="37"/>
      <c r="AF916" s="37"/>
      <c r="AG916" s="37"/>
      <c r="AH916" s="37"/>
      <c r="AI916" s="37"/>
      <c r="AJ916" s="37"/>
      <c r="AK916" s="37"/>
      <c r="AL916" s="37"/>
      <c r="AM916" s="37"/>
      <c r="AN916" s="37"/>
      <c r="AO916" s="45"/>
      <c r="AP916" s="37"/>
      <c r="AQ916" s="37"/>
      <c r="AR916" s="37"/>
      <c r="AS916" s="37">
        <v>2500</v>
      </c>
      <c r="AT916" s="37"/>
      <c r="AU916" s="37"/>
      <c r="AV916" s="37"/>
      <c r="AW916" s="37"/>
      <c r="AX916" s="37"/>
      <c r="AY916" s="37"/>
      <c r="AZ916" s="37"/>
      <c r="BA916" s="37"/>
      <c r="BB916" s="37"/>
      <c r="BC916" s="37"/>
      <c r="BD916" s="37"/>
      <c r="BE916" s="157"/>
      <c r="BF916" s="40"/>
      <c r="BG916" s="40">
        <v>0</v>
      </c>
      <c r="BH916" s="40">
        <f>+BG916*R916</f>
        <v>0</v>
      </c>
      <c r="BI916" s="41"/>
      <c r="BJ916" s="315" t="s">
        <v>6327</v>
      </c>
      <c r="BK916" s="42"/>
    </row>
    <row r="917" spans="1:63" ht="82.5" customHeight="1">
      <c r="A917" s="28">
        <v>908</v>
      </c>
      <c r="B917" s="63" t="s">
        <v>6324</v>
      </c>
      <c r="C917" s="63" t="s">
        <v>3239</v>
      </c>
      <c r="D917" s="63"/>
      <c r="E917" s="63"/>
      <c r="F917" s="63" t="s">
        <v>3240</v>
      </c>
      <c r="G917" s="63"/>
      <c r="H917" s="30" t="s">
        <v>3241</v>
      </c>
      <c r="I917" s="28" t="s">
        <v>3241</v>
      </c>
      <c r="J917" s="28"/>
      <c r="K917" s="28"/>
      <c r="L917" s="55"/>
      <c r="M917" s="55"/>
      <c r="N917" s="37"/>
      <c r="O917" s="37"/>
      <c r="P917" s="37"/>
      <c r="Q917" s="33"/>
      <c r="R917" s="34">
        <f t="shared" si="44"/>
        <v>60</v>
      </c>
      <c r="S917" s="37"/>
      <c r="T917" s="37"/>
      <c r="U917" s="37"/>
      <c r="V917" s="37"/>
      <c r="W917" s="37"/>
      <c r="X917" s="37"/>
      <c r="Y917" s="37"/>
      <c r="Z917" s="43"/>
      <c r="AA917" s="37"/>
      <c r="AB917" s="37"/>
      <c r="AC917" s="71"/>
      <c r="AD917" s="37"/>
      <c r="AE917" s="37"/>
      <c r="AF917" s="37"/>
      <c r="AG917" s="37"/>
      <c r="AH917" s="37"/>
      <c r="AI917" s="37"/>
      <c r="AJ917" s="37"/>
      <c r="AK917" s="37"/>
      <c r="AL917" s="37"/>
      <c r="AM917" s="37"/>
      <c r="AN917" s="37"/>
      <c r="AO917" s="45"/>
      <c r="AP917" s="37"/>
      <c r="AQ917" s="37"/>
      <c r="AR917" s="37"/>
      <c r="AS917" s="37"/>
      <c r="AT917" s="37"/>
      <c r="AU917" s="37"/>
      <c r="AV917" s="37"/>
      <c r="AW917" s="37"/>
      <c r="AX917" s="37"/>
      <c r="AY917" s="37"/>
      <c r="AZ917" s="37"/>
      <c r="BA917" s="37">
        <v>60</v>
      </c>
      <c r="BB917" s="37"/>
      <c r="BC917" s="37"/>
      <c r="BD917" s="37"/>
      <c r="BE917" s="157"/>
      <c r="BF917" s="40"/>
      <c r="BG917" s="40">
        <v>0</v>
      </c>
      <c r="BH917" s="40">
        <f>+BG917*R917</f>
        <v>0</v>
      </c>
      <c r="BI917" s="41"/>
      <c r="BJ917" s="315" t="s">
        <v>6326</v>
      </c>
      <c r="BK917" s="42"/>
    </row>
    <row r="918" spans="1:63" ht="40.5" customHeight="1">
      <c r="A918" s="28">
        <v>909</v>
      </c>
      <c r="B918" s="63" t="s">
        <v>6325</v>
      </c>
      <c r="C918" s="63" t="s">
        <v>3242</v>
      </c>
      <c r="D918" s="63"/>
      <c r="E918" s="63"/>
      <c r="F918" s="63"/>
      <c r="G918" s="63"/>
      <c r="H918" s="30"/>
      <c r="I918" s="28" t="s">
        <v>1637</v>
      </c>
      <c r="J918" s="28"/>
      <c r="K918" s="28"/>
      <c r="L918" s="55"/>
      <c r="M918" s="55"/>
      <c r="N918" s="37"/>
      <c r="O918" s="37"/>
      <c r="P918" s="37"/>
      <c r="Q918" s="33"/>
      <c r="R918" s="34">
        <f t="shared" si="44"/>
        <v>5</v>
      </c>
      <c r="S918" s="37"/>
      <c r="T918" s="37"/>
      <c r="U918" s="37"/>
      <c r="V918" s="37"/>
      <c r="W918" s="37"/>
      <c r="X918" s="37"/>
      <c r="Y918" s="37"/>
      <c r="Z918" s="43"/>
      <c r="AA918" s="37"/>
      <c r="AB918" s="37"/>
      <c r="AC918" s="71"/>
      <c r="AD918" s="37"/>
      <c r="AE918" s="37"/>
      <c r="AF918" s="37"/>
      <c r="AG918" s="37"/>
      <c r="AH918" s="37"/>
      <c r="AI918" s="37"/>
      <c r="AJ918" s="37"/>
      <c r="AK918" s="37"/>
      <c r="AL918" s="37"/>
      <c r="AM918" s="37"/>
      <c r="AN918" s="37"/>
      <c r="AO918" s="45">
        <v>5</v>
      </c>
      <c r="AP918" s="37"/>
      <c r="AQ918" s="37"/>
      <c r="AR918" s="37"/>
      <c r="AS918" s="37"/>
      <c r="AT918" s="37"/>
      <c r="AU918" s="37"/>
      <c r="AV918" s="37"/>
      <c r="AW918" s="37"/>
      <c r="AX918" s="37"/>
      <c r="AY918" s="37"/>
      <c r="AZ918" s="37"/>
      <c r="BA918" s="37"/>
      <c r="BB918" s="37"/>
      <c r="BC918" s="37"/>
      <c r="BD918" s="37"/>
      <c r="BE918" s="157"/>
      <c r="BF918" s="40"/>
      <c r="BG918" s="40">
        <v>0</v>
      </c>
      <c r="BH918" s="40">
        <f>+BG918*R918</f>
        <v>0</v>
      </c>
      <c r="BI918" s="41"/>
      <c r="BJ918" s="315" t="s">
        <v>6039</v>
      </c>
      <c r="BK918" s="42"/>
    </row>
    <row r="919" spans="1:63" ht="16.5" customHeight="1">
      <c r="A919" s="4"/>
      <c r="B919" s="215"/>
      <c r="C919" s="215"/>
      <c r="D919" s="215"/>
      <c r="E919" s="215"/>
      <c r="F919" s="215"/>
      <c r="G919" s="215"/>
      <c r="H919" s="240"/>
      <c r="I919" s="241"/>
      <c r="J919" s="241"/>
      <c r="K919" s="241"/>
      <c r="L919" s="244"/>
      <c r="M919" s="244"/>
      <c r="N919" s="242"/>
      <c r="O919" s="242"/>
      <c r="P919" s="242"/>
      <c r="Q919" s="246"/>
      <c r="R919" s="245"/>
      <c r="S919" s="242"/>
      <c r="T919" s="242"/>
      <c r="U919" s="242"/>
      <c r="V919" s="242"/>
      <c r="W919" s="242"/>
      <c r="X919" s="242"/>
      <c r="Y919" s="242"/>
      <c r="Z919" s="242"/>
      <c r="AA919" s="242"/>
      <c r="AB919" s="242"/>
      <c r="AC919" s="242"/>
      <c r="AD919" s="242"/>
      <c r="AE919" s="242"/>
      <c r="AF919" s="242"/>
      <c r="AG919" s="242"/>
      <c r="AH919" s="242"/>
      <c r="AI919" s="242"/>
      <c r="AJ919" s="242"/>
      <c r="AK919" s="242"/>
      <c r="AL919" s="242"/>
      <c r="AM919" s="242"/>
      <c r="AN919" s="242"/>
      <c r="AO919" s="242"/>
      <c r="AP919" s="242"/>
      <c r="AQ919" s="242"/>
      <c r="AR919" s="242"/>
      <c r="AS919" s="242"/>
      <c r="AT919" s="242"/>
      <c r="AU919" s="242"/>
      <c r="AV919" s="242"/>
      <c r="AW919" s="242"/>
      <c r="AX919" s="242"/>
      <c r="AY919" s="242"/>
      <c r="AZ919" s="242"/>
      <c r="BA919" s="242"/>
      <c r="BB919" s="242"/>
      <c r="BC919" s="242"/>
      <c r="BD919" s="242"/>
      <c r="BE919" s="243"/>
      <c r="BF919" s="8"/>
      <c r="BG919" s="8"/>
      <c r="BH919" s="8"/>
      <c r="BI919" s="8"/>
      <c r="BJ919" s="315"/>
      <c r="BK919" s="8"/>
    </row>
    <row r="920" spans="1:63" ht="16.5" customHeight="1">
      <c r="A920" s="4"/>
      <c r="B920" s="215"/>
      <c r="C920" s="215"/>
      <c r="D920" s="215"/>
      <c r="E920" s="215"/>
      <c r="F920" s="215"/>
      <c r="G920" s="215"/>
      <c r="H920" s="240"/>
      <c r="I920" s="241"/>
      <c r="J920" s="241"/>
      <c r="K920" s="241"/>
      <c r="L920" s="244"/>
      <c r="M920" s="244"/>
      <c r="N920" s="242"/>
      <c r="O920" s="242"/>
      <c r="P920" s="242"/>
      <c r="Q920" s="246"/>
      <c r="R920" s="245"/>
      <c r="S920" s="242"/>
      <c r="T920" s="242"/>
      <c r="U920" s="242"/>
      <c r="V920" s="242"/>
      <c r="W920" s="242"/>
      <c r="X920" s="242"/>
      <c r="Y920" s="242"/>
      <c r="Z920" s="242"/>
      <c r="AA920" s="242"/>
      <c r="AB920" s="242"/>
      <c r="AC920" s="242"/>
      <c r="AD920" s="242"/>
      <c r="AE920" s="242"/>
      <c r="AF920" s="242"/>
      <c r="AG920" s="242"/>
      <c r="AH920" s="242"/>
      <c r="AI920" s="242"/>
      <c r="AJ920" s="242"/>
      <c r="AK920" s="242"/>
      <c r="AL920" s="242"/>
      <c r="AM920" s="242"/>
      <c r="AN920" s="242"/>
      <c r="AO920" s="242"/>
      <c r="AP920" s="242"/>
      <c r="AQ920" s="242"/>
      <c r="AR920" s="242"/>
      <c r="AS920" s="242"/>
      <c r="AT920" s="242"/>
      <c r="AU920" s="242"/>
      <c r="AV920" s="242"/>
      <c r="AW920" s="242"/>
      <c r="AX920" s="242"/>
      <c r="AY920" s="242"/>
      <c r="AZ920" s="242"/>
      <c r="BA920" s="242"/>
      <c r="BB920" s="242"/>
      <c r="BC920" s="242"/>
      <c r="BD920" s="242"/>
      <c r="BE920" s="243"/>
      <c r="BF920" s="8"/>
      <c r="BG920" s="8"/>
      <c r="BH920" s="8"/>
      <c r="BI920" s="8"/>
      <c r="BJ920" s="315"/>
      <c r="BK920" s="8"/>
    </row>
    <row r="921" spans="1:63" ht="16.5" customHeight="1">
      <c r="A921" s="4"/>
      <c r="B921" s="215"/>
      <c r="C921" s="215"/>
      <c r="D921" s="215"/>
      <c r="E921" s="215"/>
      <c r="F921" s="215"/>
      <c r="G921" s="215"/>
      <c r="H921" s="240"/>
      <c r="I921" s="241"/>
      <c r="J921" s="241"/>
      <c r="K921" s="241"/>
      <c r="L921" s="244"/>
      <c r="M921" s="244"/>
      <c r="N921" s="242"/>
      <c r="O921" s="242"/>
      <c r="P921" s="242"/>
      <c r="Q921" s="246"/>
      <c r="R921" s="245"/>
      <c r="S921" s="242"/>
      <c r="T921" s="242"/>
      <c r="U921" s="242"/>
      <c r="V921" s="242"/>
      <c r="W921" s="242"/>
      <c r="X921" s="242"/>
      <c r="Y921" s="242"/>
      <c r="Z921" s="242"/>
      <c r="AA921" s="242"/>
      <c r="AB921" s="242"/>
      <c r="AC921" s="242"/>
      <c r="AD921" s="242"/>
      <c r="AE921" s="242"/>
      <c r="AF921" s="242"/>
      <c r="AG921" s="242"/>
      <c r="AH921" s="242"/>
      <c r="AI921" s="242"/>
      <c r="AJ921" s="242"/>
      <c r="AK921" s="242"/>
      <c r="AL921" s="242"/>
      <c r="AM921" s="242"/>
      <c r="AN921" s="242"/>
      <c r="AO921" s="242"/>
      <c r="AP921" s="242"/>
      <c r="AQ921" s="242"/>
      <c r="AR921" s="242"/>
      <c r="AS921" s="242"/>
      <c r="AT921" s="242"/>
      <c r="AU921" s="242"/>
      <c r="AV921" s="242"/>
      <c r="AW921" s="242"/>
      <c r="AX921" s="242"/>
      <c r="AY921" s="242"/>
      <c r="AZ921" s="242"/>
      <c r="BA921" s="242"/>
      <c r="BB921" s="242"/>
      <c r="BC921" s="242"/>
      <c r="BD921" s="242"/>
      <c r="BE921" s="243"/>
      <c r="BF921" s="8"/>
      <c r="BG921" s="8"/>
      <c r="BH921" s="8"/>
      <c r="BI921" s="8"/>
      <c r="BJ921" s="315"/>
      <c r="BK921" s="8"/>
    </row>
    <row r="922" spans="1:63" ht="16.5" customHeight="1">
      <c r="A922" s="4"/>
      <c r="B922" s="215"/>
      <c r="C922" s="215"/>
      <c r="D922" s="215"/>
      <c r="E922" s="215"/>
      <c r="F922" s="215"/>
      <c r="G922" s="215"/>
      <c r="H922" s="240"/>
      <c r="I922" s="241"/>
      <c r="J922" s="241"/>
      <c r="K922" s="241"/>
      <c r="L922" s="244"/>
      <c r="M922" s="244"/>
      <c r="N922" s="242"/>
      <c r="O922" s="242"/>
      <c r="P922" s="242"/>
      <c r="Q922" s="246"/>
      <c r="R922" s="245"/>
      <c r="S922" s="242"/>
      <c r="T922" s="242"/>
      <c r="U922" s="242"/>
      <c r="V922" s="242"/>
      <c r="W922" s="242"/>
      <c r="X922" s="242"/>
      <c r="Y922" s="242"/>
      <c r="Z922" s="242"/>
      <c r="AA922" s="242"/>
      <c r="AB922" s="242"/>
      <c r="AC922" s="242"/>
      <c r="AD922" s="242"/>
      <c r="AE922" s="242"/>
      <c r="AF922" s="242"/>
      <c r="AG922" s="242"/>
      <c r="AH922" s="242"/>
      <c r="AI922" s="242"/>
      <c r="AJ922" s="242"/>
      <c r="AK922" s="242"/>
      <c r="AL922" s="242"/>
      <c r="AM922" s="242"/>
      <c r="AN922" s="242"/>
      <c r="AO922" s="242"/>
      <c r="AP922" s="242"/>
      <c r="AQ922" s="242"/>
      <c r="AR922" s="242"/>
      <c r="AS922" s="242"/>
      <c r="AT922" s="242"/>
      <c r="AU922" s="242"/>
      <c r="AV922" s="242"/>
      <c r="AW922" s="242"/>
      <c r="AX922" s="242"/>
      <c r="AY922" s="242"/>
      <c r="AZ922" s="242"/>
      <c r="BA922" s="242"/>
      <c r="BB922" s="242"/>
      <c r="BC922" s="242"/>
      <c r="BD922" s="242"/>
      <c r="BE922" s="243"/>
      <c r="BF922" s="8"/>
      <c r="BG922" s="8"/>
      <c r="BH922" s="8"/>
      <c r="BI922" s="8"/>
      <c r="BJ922" s="8"/>
      <c r="BK922" s="8"/>
    </row>
    <row r="923" spans="1:63" ht="16.5" customHeight="1">
      <c r="A923" s="4"/>
      <c r="B923" s="215"/>
      <c r="C923" s="215"/>
      <c r="D923" s="215"/>
      <c r="E923" s="215"/>
      <c r="F923" s="215"/>
      <c r="G923" s="215"/>
      <c r="H923" s="240"/>
      <c r="I923" s="241"/>
      <c r="J923" s="241"/>
      <c r="K923" s="241"/>
      <c r="L923" s="244"/>
      <c r="M923" s="244"/>
      <c r="N923" s="242"/>
      <c r="O923" s="242"/>
      <c r="P923" s="242"/>
      <c r="Q923" s="246"/>
      <c r="R923" s="245"/>
      <c r="S923" s="242"/>
      <c r="T923" s="242"/>
      <c r="U923" s="242"/>
      <c r="V923" s="242"/>
      <c r="W923" s="242"/>
      <c r="X923" s="242"/>
      <c r="Y923" s="242"/>
      <c r="Z923" s="242"/>
      <c r="AA923" s="242"/>
      <c r="AB923" s="242"/>
      <c r="AC923" s="242"/>
      <c r="AD923" s="242"/>
      <c r="AE923" s="242"/>
      <c r="AF923" s="242"/>
      <c r="AG923" s="242"/>
      <c r="AH923" s="242"/>
      <c r="AI923" s="242"/>
      <c r="AJ923" s="242"/>
      <c r="AK923" s="242"/>
      <c r="AL923" s="242"/>
      <c r="AM923" s="242"/>
      <c r="AN923" s="242"/>
      <c r="AO923" s="242"/>
      <c r="AP923" s="242"/>
      <c r="AQ923" s="242"/>
      <c r="AR923" s="242"/>
      <c r="AS923" s="242"/>
      <c r="AT923" s="242"/>
      <c r="AU923" s="242"/>
      <c r="AV923" s="242"/>
      <c r="AW923" s="242"/>
      <c r="AX923" s="242"/>
      <c r="AY923" s="242"/>
      <c r="AZ923" s="242"/>
      <c r="BA923" s="242"/>
      <c r="BB923" s="242"/>
      <c r="BC923" s="242"/>
      <c r="BD923" s="242"/>
      <c r="BE923" s="243"/>
      <c r="BF923" s="8"/>
      <c r="BG923" s="8"/>
      <c r="BH923" s="8"/>
      <c r="BI923" s="8"/>
      <c r="BJ923" s="8"/>
      <c r="BK923" s="8"/>
    </row>
    <row r="924" spans="1:63" ht="16.5" customHeight="1">
      <c r="A924" s="4"/>
      <c r="B924" s="215"/>
      <c r="C924" s="215"/>
      <c r="D924" s="215"/>
      <c r="E924" s="215"/>
      <c r="F924" s="215"/>
      <c r="G924" s="215"/>
      <c r="H924" s="240"/>
      <c r="I924" s="241"/>
      <c r="J924" s="241"/>
      <c r="K924" s="241"/>
      <c r="L924" s="244"/>
      <c r="M924" s="244"/>
      <c r="N924" s="242"/>
      <c r="O924" s="242"/>
      <c r="P924" s="242"/>
      <c r="Q924" s="246"/>
      <c r="R924" s="245"/>
      <c r="S924" s="242"/>
      <c r="T924" s="242"/>
      <c r="U924" s="242"/>
      <c r="V924" s="242"/>
      <c r="W924" s="242"/>
      <c r="X924" s="242"/>
      <c r="Y924" s="242"/>
      <c r="Z924" s="242"/>
      <c r="AA924" s="242"/>
      <c r="AB924" s="242"/>
      <c r="AC924" s="242"/>
      <c r="AD924" s="242"/>
      <c r="AE924" s="242"/>
      <c r="AF924" s="242"/>
      <c r="AG924" s="242"/>
      <c r="AH924" s="242"/>
      <c r="AI924" s="242"/>
      <c r="AJ924" s="242"/>
      <c r="AK924" s="242"/>
      <c r="AL924" s="242"/>
      <c r="AM924" s="242"/>
      <c r="AN924" s="242"/>
      <c r="AO924" s="242"/>
      <c r="AP924" s="242"/>
      <c r="AQ924" s="242"/>
      <c r="AR924" s="242"/>
      <c r="AS924" s="242"/>
      <c r="AT924" s="242"/>
      <c r="AU924" s="242"/>
      <c r="AV924" s="242"/>
      <c r="AW924" s="242"/>
      <c r="AX924" s="242"/>
      <c r="AY924" s="242"/>
      <c r="AZ924" s="242"/>
      <c r="BA924" s="242"/>
      <c r="BB924" s="242"/>
      <c r="BC924" s="242"/>
      <c r="BD924" s="242"/>
      <c r="BE924" s="243"/>
      <c r="BF924" s="8"/>
      <c r="BG924" s="8"/>
      <c r="BH924" s="8"/>
      <c r="BI924" s="8"/>
      <c r="BJ924" s="8"/>
      <c r="BK924" s="8"/>
    </row>
    <row r="925" spans="1:63" ht="16.5" customHeight="1">
      <c r="A925" s="4"/>
      <c r="B925" s="215"/>
      <c r="C925" s="215"/>
      <c r="D925" s="215"/>
      <c r="E925" s="215"/>
      <c r="F925" s="215"/>
      <c r="G925" s="215"/>
      <c r="H925" s="240"/>
      <c r="I925" s="241"/>
      <c r="J925" s="241"/>
      <c r="K925" s="241"/>
      <c r="L925" s="244"/>
      <c r="M925" s="244"/>
      <c r="N925" s="242"/>
      <c r="O925" s="242"/>
      <c r="P925" s="242"/>
      <c r="Q925" s="246"/>
      <c r="R925" s="245"/>
      <c r="S925" s="242"/>
      <c r="T925" s="242"/>
      <c r="U925" s="242"/>
      <c r="V925" s="242"/>
      <c r="W925" s="242"/>
      <c r="X925" s="242"/>
      <c r="Y925" s="242"/>
      <c r="Z925" s="242"/>
      <c r="AA925" s="242"/>
      <c r="AB925" s="242"/>
      <c r="AC925" s="242"/>
      <c r="AD925" s="242"/>
      <c r="AE925" s="242"/>
      <c r="AF925" s="242"/>
      <c r="AG925" s="242"/>
      <c r="AH925" s="242"/>
      <c r="AI925" s="242"/>
      <c r="AJ925" s="242"/>
      <c r="AK925" s="242"/>
      <c r="AL925" s="242"/>
      <c r="AM925" s="242"/>
      <c r="AN925" s="242"/>
      <c r="AO925" s="242"/>
      <c r="AP925" s="242"/>
      <c r="AQ925" s="242"/>
      <c r="AR925" s="242"/>
      <c r="AS925" s="242"/>
      <c r="AT925" s="242"/>
      <c r="AU925" s="242"/>
      <c r="AV925" s="242"/>
      <c r="AW925" s="242"/>
      <c r="AX925" s="242"/>
      <c r="AY925" s="242"/>
      <c r="AZ925" s="242"/>
      <c r="BA925" s="242"/>
      <c r="BB925" s="242"/>
      <c r="BC925" s="242"/>
      <c r="BD925" s="242"/>
      <c r="BE925" s="243"/>
      <c r="BF925" s="8"/>
      <c r="BG925" s="8"/>
      <c r="BH925" s="8"/>
      <c r="BI925" s="8"/>
      <c r="BJ925" s="8"/>
      <c r="BK925" s="8"/>
    </row>
    <row r="926" spans="1:63" ht="16.5" customHeight="1">
      <c r="A926" s="4"/>
      <c r="B926" s="215"/>
      <c r="C926" s="215"/>
      <c r="D926" s="215"/>
      <c r="E926" s="215"/>
      <c r="F926" s="215"/>
      <c r="G926" s="215"/>
      <c r="H926" s="240"/>
      <c r="I926" s="241"/>
      <c r="J926" s="241"/>
      <c r="K926" s="241"/>
      <c r="L926" s="244"/>
      <c r="M926" s="244"/>
      <c r="N926" s="242"/>
      <c r="O926" s="242"/>
      <c r="P926" s="242"/>
      <c r="Q926" s="246"/>
      <c r="R926" s="245"/>
      <c r="S926" s="242"/>
      <c r="T926" s="242"/>
      <c r="U926" s="242"/>
      <c r="V926" s="242"/>
      <c r="W926" s="242"/>
      <c r="X926" s="242"/>
      <c r="Y926" s="242"/>
      <c r="Z926" s="242"/>
      <c r="AA926" s="242"/>
      <c r="AB926" s="242"/>
      <c r="AC926" s="242"/>
      <c r="AD926" s="242"/>
      <c r="AE926" s="242"/>
      <c r="AF926" s="242"/>
      <c r="AG926" s="242"/>
      <c r="AH926" s="242"/>
      <c r="AI926" s="242"/>
      <c r="AJ926" s="242"/>
      <c r="AK926" s="242"/>
      <c r="AL926" s="242"/>
      <c r="AM926" s="242"/>
      <c r="AN926" s="242"/>
      <c r="AO926" s="242"/>
      <c r="AP926" s="242"/>
      <c r="AQ926" s="242"/>
      <c r="AR926" s="242"/>
      <c r="AS926" s="242"/>
      <c r="AT926" s="242"/>
      <c r="AU926" s="242"/>
      <c r="AV926" s="242"/>
      <c r="AW926" s="242"/>
      <c r="AX926" s="242"/>
      <c r="AY926" s="242"/>
      <c r="AZ926" s="242"/>
      <c r="BA926" s="242"/>
      <c r="BB926" s="242"/>
      <c r="BC926" s="242"/>
      <c r="BD926" s="242"/>
      <c r="BE926" s="243"/>
      <c r="BF926" s="8"/>
      <c r="BG926" s="8"/>
      <c r="BH926" s="8"/>
      <c r="BI926" s="8"/>
      <c r="BJ926" s="8"/>
      <c r="BK926" s="8"/>
    </row>
    <row r="927" spans="1:63" ht="16.5" customHeight="1">
      <c r="A927" s="4"/>
      <c r="B927" s="215"/>
      <c r="C927" s="215"/>
      <c r="D927" s="215"/>
      <c r="E927" s="215"/>
      <c r="F927" s="215"/>
      <c r="G927" s="215"/>
      <c r="H927" s="240"/>
      <c r="I927" s="241"/>
      <c r="J927" s="241"/>
      <c r="K927" s="241"/>
      <c r="L927" s="244"/>
      <c r="M927" s="244"/>
      <c r="N927" s="242"/>
      <c r="O927" s="242"/>
      <c r="P927" s="242"/>
      <c r="Q927" s="246"/>
      <c r="R927" s="245"/>
      <c r="S927" s="242"/>
      <c r="T927" s="242"/>
      <c r="U927" s="242"/>
      <c r="V927" s="242"/>
      <c r="W927" s="242"/>
      <c r="X927" s="242"/>
      <c r="Y927" s="242"/>
      <c r="Z927" s="242"/>
      <c r="AA927" s="242"/>
      <c r="AB927" s="242"/>
      <c r="AC927" s="242"/>
      <c r="AD927" s="242"/>
      <c r="AE927" s="242"/>
      <c r="AF927" s="242"/>
      <c r="AG927" s="242"/>
      <c r="AH927" s="242"/>
      <c r="AI927" s="242"/>
      <c r="AJ927" s="242"/>
      <c r="AK927" s="242"/>
      <c r="AL927" s="242"/>
      <c r="AM927" s="242"/>
      <c r="AN927" s="242"/>
      <c r="AO927" s="242"/>
      <c r="AP927" s="242"/>
      <c r="AQ927" s="242"/>
      <c r="AR927" s="242"/>
      <c r="AS927" s="242"/>
      <c r="AT927" s="242"/>
      <c r="AU927" s="242"/>
      <c r="AV927" s="242"/>
      <c r="AW927" s="242"/>
      <c r="AX927" s="242"/>
      <c r="AY927" s="242"/>
      <c r="AZ927" s="242"/>
      <c r="BA927" s="242"/>
      <c r="BB927" s="242"/>
      <c r="BC927" s="242"/>
      <c r="BD927" s="242"/>
      <c r="BE927" s="243"/>
      <c r="BF927" s="8"/>
      <c r="BG927" s="8"/>
      <c r="BH927" s="8"/>
      <c r="BI927" s="8"/>
      <c r="BJ927" s="8"/>
      <c r="BK927" s="8"/>
    </row>
    <row r="928" spans="1:63" ht="16.5" customHeight="1">
      <c r="A928" s="4"/>
      <c r="B928" s="215"/>
      <c r="C928" s="215"/>
      <c r="D928" s="215"/>
      <c r="E928" s="215"/>
      <c r="F928" s="215"/>
      <c r="G928" s="215"/>
      <c r="H928" s="240"/>
      <c r="I928" s="241"/>
      <c r="J928" s="241"/>
      <c r="K928" s="241"/>
      <c r="L928" s="244"/>
      <c r="M928" s="244"/>
      <c r="N928" s="242"/>
      <c r="O928" s="242"/>
      <c r="P928" s="242"/>
      <c r="Q928" s="246"/>
      <c r="R928" s="245"/>
      <c r="S928" s="242"/>
      <c r="T928" s="242"/>
      <c r="U928" s="242"/>
      <c r="V928" s="242"/>
      <c r="W928" s="242"/>
      <c r="X928" s="242"/>
      <c r="Y928" s="242"/>
      <c r="Z928" s="242"/>
      <c r="AA928" s="242"/>
      <c r="AB928" s="242"/>
      <c r="AC928" s="242"/>
      <c r="AD928" s="242"/>
      <c r="AE928" s="242"/>
      <c r="AF928" s="242"/>
      <c r="AG928" s="242"/>
      <c r="AH928" s="242"/>
      <c r="AI928" s="242"/>
      <c r="AJ928" s="242"/>
      <c r="AK928" s="242"/>
      <c r="AL928" s="242"/>
      <c r="AM928" s="242"/>
      <c r="AN928" s="242"/>
      <c r="AO928" s="242"/>
      <c r="AP928" s="242"/>
      <c r="AQ928" s="242"/>
      <c r="AR928" s="242"/>
      <c r="AS928" s="242"/>
      <c r="AT928" s="242"/>
      <c r="AU928" s="242"/>
      <c r="AV928" s="242"/>
      <c r="AW928" s="242"/>
      <c r="AX928" s="242"/>
      <c r="AY928" s="242"/>
      <c r="AZ928" s="242"/>
      <c r="BA928" s="242"/>
      <c r="BB928" s="242"/>
      <c r="BC928" s="242"/>
      <c r="BD928" s="242"/>
      <c r="BE928" s="243"/>
      <c r="BF928" s="8"/>
      <c r="BG928" s="8"/>
      <c r="BH928" s="8"/>
      <c r="BI928" s="8"/>
      <c r="BJ928" s="8"/>
      <c r="BK928" s="8"/>
    </row>
    <row r="929" spans="1:63" ht="16.5" customHeight="1">
      <c r="A929" s="4"/>
      <c r="B929" s="215"/>
      <c r="C929" s="215"/>
      <c r="D929" s="215"/>
      <c r="E929" s="215"/>
      <c r="F929" s="215"/>
      <c r="G929" s="215"/>
      <c r="H929" s="240"/>
      <c r="I929" s="241"/>
      <c r="J929" s="241"/>
      <c r="K929" s="241"/>
      <c r="L929" s="244"/>
      <c r="M929" s="244"/>
      <c r="N929" s="242"/>
      <c r="O929" s="242"/>
      <c r="P929" s="242"/>
      <c r="Q929" s="246"/>
      <c r="R929" s="245"/>
      <c r="S929" s="242"/>
      <c r="T929" s="242"/>
      <c r="U929" s="242"/>
      <c r="V929" s="242"/>
      <c r="W929" s="242"/>
      <c r="X929" s="242"/>
      <c r="Y929" s="242"/>
      <c r="Z929" s="242"/>
      <c r="AA929" s="242"/>
      <c r="AB929" s="242"/>
      <c r="AC929" s="242"/>
      <c r="AD929" s="242"/>
      <c r="AE929" s="242"/>
      <c r="AF929" s="242"/>
      <c r="AG929" s="242"/>
      <c r="AH929" s="242"/>
      <c r="AI929" s="242"/>
      <c r="AJ929" s="242"/>
      <c r="AK929" s="242"/>
      <c r="AL929" s="242"/>
      <c r="AM929" s="242"/>
      <c r="AN929" s="242"/>
      <c r="AO929" s="242"/>
      <c r="AP929" s="242"/>
      <c r="AQ929" s="242"/>
      <c r="AR929" s="242"/>
      <c r="AS929" s="242"/>
      <c r="AT929" s="242"/>
      <c r="AU929" s="242"/>
      <c r="AV929" s="242"/>
      <c r="AW929" s="242"/>
      <c r="AX929" s="242"/>
      <c r="AY929" s="242"/>
      <c r="AZ929" s="242"/>
      <c r="BA929" s="242"/>
      <c r="BB929" s="242"/>
      <c r="BC929" s="242"/>
      <c r="BD929" s="242"/>
      <c r="BE929" s="243"/>
      <c r="BF929" s="8"/>
      <c r="BG929" s="8"/>
      <c r="BH929" s="8"/>
      <c r="BI929" s="8"/>
      <c r="BJ929" s="8"/>
      <c r="BK929" s="8"/>
    </row>
    <row r="930" spans="1:63" ht="16.5" customHeight="1">
      <c r="A930" s="4"/>
      <c r="B930" s="215"/>
      <c r="C930" s="215"/>
      <c r="D930" s="215"/>
      <c r="E930" s="215"/>
      <c r="F930" s="215"/>
      <c r="G930" s="215"/>
      <c r="H930" s="240"/>
      <c r="I930" s="241"/>
      <c r="J930" s="241"/>
      <c r="K930" s="241"/>
      <c r="L930" s="244"/>
      <c r="M930" s="244"/>
      <c r="N930" s="242"/>
      <c r="O930" s="242"/>
      <c r="P930" s="242"/>
      <c r="Q930" s="246"/>
      <c r="R930" s="245"/>
      <c r="S930" s="242"/>
      <c r="T930" s="242"/>
      <c r="U930" s="242"/>
      <c r="V930" s="242"/>
      <c r="W930" s="242"/>
      <c r="X930" s="242"/>
      <c r="Y930" s="242"/>
      <c r="Z930" s="242"/>
      <c r="AA930" s="242"/>
      <c r="AB930" s="242"/>
      <c r="AC930" s="242"/>
      <c r="AD930" s="242"/>
      <c r="AE930" s="242"/>
      <c r="AF930" s="242"/>
      <c r="AG930" s="242"/>
      <c r="AH930" s="242"/>
      <c r="AI930" s="242"/>
      <c r="AJ930" s="242"/>
      <c r="AK930" s="242"/>
      <c r="AL930" s="242"/>
      <c r="AM930" s="242"/>
      <c r="AN930" s="242"/>
      <c r="AO930" s="242"/>
      <c r="AP930" s="242"/>
      <c r="AQ930" s="242"/>
      <c r="AR930" s="242"/>
      <c r="AS930" s="242"/>
      <c r="AT930" s="242"/>
      <c r="AU930" s="242"/>
      <c r="AV930" s="242"/>
      <c r="AW930" s="242"/>
      <c r="AX930" s="242"/>
      <c r="AY930" s="242"/>
      <c r="AZ930" s="242"/>
      <c r="BA930" s="242"/>
      <c r="BB930" s="242"/>
      <c r="BC930" s="242"/>
      <c r="BD930" s="242"/>
      <c r="BE930" s="243"/>
      <c r="BF930" s="8"/>
      <c r="BG930" s="8"/>
      <c r="BH930" s="8"/>
      <c r="BI930" s="8"/>
      <c r="BJ930" s="8"/>
      <c r="BK930" s="8"/>
    </row>
    <row r="931" spans="1:63" ht="16.5" customHeight="1">
      <c r="A931" s="4"/>
      <c r="B931" s="215"/>
      <c r="C931" s="215"/>
      <c r="D931" s="215"/>
      <c r="E931" s="215"/>
      <c r="F931" s="215"/>
      <c r="G931" s="215"/>
      <c r="H931" s="240"/>
      <c r="I931" s="241"/>
      <c r="J931" s="241"/>
      <c r="K931" s="241"/>
      <c r="L931" s="244"/>
      <c r="M931" s="244"/>
      <c r="N931" s="242"/>
      <c r="O931" s="242"/>
      <c r="P931" s="242"/>
      <c r="Q931" s="246"/>
      <c r="R931" s="245"/>
      <c r="S931" s="242"/>
      <c r="T931" s="242"/>
      <c r="U931" s="242"/>
      <c r="V931" s="242"/>
      <c r="W931" s="242"/>
      <c r="X931" s="242"/>
      <c r="Y931" s="242"/>
      <c r="Z931" s="242"/>
      <c r="AA931" s="242"/>
      <c r="AB931" s="242"/>
      <c r="AC931" s="242"/>
      <c r="AD931" s="242"/>
      <c r="AE931" s="242"/>
      <c r="AF931" s="242"/>
      <c r="AG931" s="242"/>
      <c r="AH931" s="242"/>
      <c r="AI931" s="242"/>
      <c r="AJ931" s="242"/>
      <c r="AK931" s="242"/>
      <c r="AL931" s="242"/>
      <c r="AM931" s="242"/>
      <c r="AN931" s="242"/>
      <c r="AO931" s="242"/>
      <c r="AP931" s="242"/>
      <c r="AQ931" s="242"/>
      <c r="AR931" s="242"/>
      <c r="AS931" s="242"/>
      <c r="AT931" s="242"/>
      <c r="AU931" s="242"/>
      <c r="AV931" s="242"/>
      <c r="AW931" s="242"/>
      <c r="AX931" s="242"/>
      <c r="AY931" s="242"/>
      <c r="AZ931" s="242"/>
      <c r="BA931" s="242"/>
      <c r="BB931" s="242"/>
      <c r="BC931" s="242"/>
      <c r="BD931" s="242"/>
      <c r="BE931" s="243"/>
      <c r="BF931" s="8"/>
      <c r="BG931" s="8"/>
      <c r="BH931" s="8"/>
      <c r="BI931" s="8"/>
      <c r="BJ931" s="8"/>
      <c r="BK931" s="8"/>
    </row>
    <row r="932" spans="1:63" ht="16.5" customHeight="1">
      <c r="A932" s="4"/>
      <c r="B932" s="215"/>
      <c r="C932" s="215"/>
      <c r="D932" s="215"/>
      <c r="E932" s="215"/>
      <c r="F932" s="215"/>
      <c r="G932" s="215"/>
      <c r="H932" s="240"/>
      <c r="I932" s="241"/>
      <c r="J932" s="241"/>
      <c r="K932" s="241"/>
      <c r="L932" s="244"/>
      <c r="M932" s="244"/>
      <c r="N932" s="242"/>
      <c r="O932" s="242"/>
      <c r="P932" s="242"/>
      <c r="Q932" s="246"/>
      <c r="R932" s="245"/>
      <c r="S932" s="242"/>
      <c r="T932" s="242"/>
      <c r="U932" s="242"/>
      <c r="V932" s="242"/>
      <c r="W932" s="242"/>
      <c r="X932" s="242"/>
      <c r="Y932" s="242"/>
      <c r="Z932" s="242"/>
      <c r="AA932" s="242"/>
      <c r="AB932" s="242"/>
      <c r="AC932" s="242"/>
      <c r="AD932" s="242"/>
      <c r="AE932" s="242"/>
      <c r="AF932" s="242"/>
      <c r="AG932" s="242"/>
      <c r="AH932" s="242"/>
      <c r="AI932" s="242"/>
      <c r="AJ932" s="242"/>
      <c r="AK932" s="242"/>
      <c r="AL932" s="242"/>
      <c r="AM932" s="242"/>
      <c r="AN932" s="242"/>
      <c r="AO932" s="242"/>
      <c r="AP932" s="242"/>
      <c r="AQ932" s="242"/>
      <c r="AR932" s="242"/>
      <c r="AS932" s="242"/>
      <c r="AT932" s="242"/>
      <c r="AU932" s="242"/>
      <c r="AV932" s="242"/>
      <c r="AW932" s="242"/>
      <c r="AX932" s="242"/>
      <c r="AY932" s="242"/>
      <c r="AZ932" s="242"/>
      <c r="BA932" s="242"/>
      <c r="BB932" s="242"/>
      <c r="BC932" s="242"/>
      <c r="BD932" s="242"/>
      <c r="BE932" s="243"/>
      <c r="BF932" s="8"/>
      <c r="BG932" s="8"/>
      <c r="BH932" s="8"/>
      <c r="BI932" s="8"/>
      <c r="BJ932" s="8"/>
      <c r="BK932" s="8"/>
    </row>
    <row r="933" spans="1:63" ht="16.5" customHeight="1">
      <c r="A933" s="4"/>
      <c r="B933" s="215"/>
      <c r="C933" s="215"/>
      <c r="D933" s="215"/>
      <c r="E933" s="215"/>
      <c r="F933" s="215"/>
      <c r="G933" s="215"/>
      <c r="H933" s="240"/>
      <c r="I933" s="241"/>
      <c r="J933" s="241"/>
      <c r="K933" s="241"/>
      <c r="L933" s="244"/>
      <c r="M933" s="244"/>
      <c r="N933" s="242"/>
      <c r="O933" s="242"/>
      <c r="P933" s="242"/>
      <c r="Q933" s="246"/>
      <c r="R933" s="245"/>
      <c r="S933" s="242"/>
      <c r="T933" s="242"/>
      <c r="U933" s="242"/>
      <c r="V933" s="242"/>
      <c r="W933" s="242"/>
      <c r="X933" s="242"/>
      <c r="Y933" s="242"/>
      <c r="Z933" s="242"/>
      <c r="AA933" s="242"/>
      <c r="AB933" s="242"/>
      <c r="AC933" s="242"/>
      <c r="AD933" s="242"/>
      <c r="AE933" s="242"/>
      <c r="AF933" s="242"/>
      <c r="AG933" s="242"/>
      <c r="AH933" s="242"/>
      <c r="AI933" s="242"/>
      <c r="AJ933" s="242"/>
      <c r="AK933" s="242"/>
      <c r="AL933" s="242"/>
      <c r="AM933" s="242"/>
      <c r="AN933" s="242"/>
      <c r="AO933" s="242"/>
      <c r="AP933" s="242"/>
      <c r="AQ933" s="242"/>
      <c r="AR933" s="242"/>
      <c r="AS933" s="242"/>
      <c r="AT933" s="242"/>
      <c r="AU933" s="242"/>
      <c r="AV933" s="242"/>
      <c r="AW933" s="242"/>
      <c r="AX933" s="242"/>
      <c r="AY933" s="242"/>
      <c r="AZ933" s="242"/>
      <c r="BA933" s="242"/>
      <c r="BB933" s="242"/>
      <c r="BC933" s="242"/>
      <c r="BD933" s="242"/>
      <c r="BE933" s="243"/>
      <c r="BF933" s="8"/>
      <c r="BG933" s="8"/>
      <c r="BH933" s="8"/>
      <c r="BI933" s="8"/>
      <c r="BJ933" s="8"/>
      <c r="BK933" s="8"/>
    </row>
    <row r="934" spans="1:63" ht="16.5" customHeight="1">
      <c r="A934" s="4"/>
      <c r="B934" s="215"/>
      <c r="C934" s="215"/>
      <c r="D934" s="215"/>
      <c r="E934" s="215"/>
      <c r="F934" s="215"/>
      <c r="G934" s="215"/>
      <c r="H934" s="240"/>
      <c r="I934" s="241"/>
      <c r="J934" s="241"/>
      <c r="K934" s="241"/>
      <c r="L934" s="244"/>
      <c r="M934" s="244"/>
      <c r="N934" s="242"/>
      <c r="O934" s="242"/>
      <c r="P934" s="242"/>
      <c r="Q934" s="246"/>
      <c r="R934" s="245"/>
      <c r="S934" s="242"/>
      <c r="T934" s="242"/>
      <c r="U934" s="242"/>
      <c r="V934" s="242"/>
      <c r="W934" s="242"/>
      <c r="X934" s="242"/>
      <c r="Y934" s="242"/>
      <c r="Z934" s="242"/>
      <c r="AA934" s="242"/>
      <c r="AB934" s="242"/>
      <c r="AC934" s="242"/>
      <c r="AD934" s="242"/>
      <c r="AE934" s="242"/>
      <c r="AF934" s="242"/>
      <c r="AG934" s="242"/>
      <c r="AH934" s="242"/>
      <c r="AI934" s="242"/>
      <c r="AJ934" s="242"/>
      <c r="AK934" s="242"/>
      <c r="AL934" s="242"/>
      <c r="AM934" s="242"/>
      <c r="AN934" s="242"/>
      <c r="AO934" s="242"/>
      <c r="AP934" s="242"/>
      <c r="AQ934" s="242"/>
      <c r="AR934" s="242"/>
      <c r="AS934" s="242"/>
      <c r="AT934" s="242"/>
      <c r="AU934" s="242"/>
      <c r="AV934" s="242"/>
      <c r="AW934" s="242"/>
      <c r="AX934" s="242"/>
      <c r="AY934" s="242"/>
      <c r="AZ934" s="242"/>
      <c r="BA934" s="242"/>
      <c r="BB934" s="242"/>
      <c r="BC934" s="242"/>
      <c r="BD934" s="242"/>
      <c r="BE934" s="243"/>
      <c r="BF934" s="8"/>
      <c r="BG934" s="8"/>
      <c r="BH934" s="8"/>
      <c r="BI934" s="8"/>
      <c r="BJ934" s="8"/>
      <c r="BK934" s="8"/>
    </row>
    <row r="935" spans="1:63" ht="16.5" customHeight="1">
      <c r="A935" s="4"/>
      <c r="B935" s="215"/>
      <c r="C935" s="215"/>
      <c r="D935" s="215"/>
      <c r="E935" s="215"/>
      <c r="F935" s="215"/>
      <c r="G935" s="215"/>
      <c r="H935" s="240"/>
      <c r="I935" s="241"/>
      <c r="J935" s="241"/>
      <c r="K935" s="241"/>
      <c r="L935" s="244"/>
      <c r="M935" s="244"/>
      <c r="N935" s="242"/>
      <c r="O935" s="242"/>
      <c r="P935" s="242"/>
      <c r="Q935" s="246"/>
      <c r="R935" s="245"/>
      <c r="S935" s="242"/>
      <c r="T935" s="242"/>
      <c r="U935" s="242"/>
      <c r="V935" s="242"/>
      <c r="W935" s="242"/>
      <c r="X935" s="242"/>
      <c r="Y935" s="242"/>
      <c r="Z935" s="242"/>
      <c r="AA935" s="242"/>
      <c r="AB935" s="242"/>
      <c r="AC935" s="242"/>
      <c r="AD935" s="242"/>
      <c r="AE935" s="242"/>
      <c r="AF935" s="242"/>
      <c r="AG935" s="242"/>
      <c r="AH935" s="242"/>
      <c r="AI935" s="242"/>
      <c r="AJ935" s="242"/>
      <c r="AK935" s="242"/>
      <c r="AL935" s="242"/>
      <c r="AM935" s="242"/>
      <c r="AN935" s="242"/>
      <c r="AO935" s="242"/>
      <c r="AP935" s="242"/>
      <c r="AQ935" s="242"/>
      <c r="AR935" s="242"/>
      <c r="AS935" s="242"/>
      <c r="AT935" s="242"/>
      <c r="AU935" s="242"/>
      <c r="AV935" s="242"/>
      <c r="AW935" s="242"/>
      <c r="AX935" s="242"/>
      <c r="AY935" s="242"/>
      <c r="AZ935" s="242"/>
      <c r="BA935" s="242"/>
      <c r="BB935" s="242"/>
      <c r="BC935" s="242"/>
      <c r="BD935" s="242"/>
      <c r="BE935" s="243"/>
      <c r="BF935" s="8"/>
      <c r="BG935" s="8"/>
      <c r="BH935" s="8"/>
      <c r="BI935" s="8"/>
      <c r="BJ935" s="8"/>
      <c r="BK935" s="8"/>
    </row>
    <row r="936" spans="1:63" ht="16.5" customHeight="1">
      <c r="A936" s="4"/>
      <c r="B936" s="215"/>
      <c r="C936" s="215"/>
      <c r="D936" s="215"/>
      <c r="E936" s="215"/>
      <c r="F936" s="215"/>
      <c r="G936" s="215"/>
      <c r="H936" s="240"/>
      <c r="I936" s="241"/>
      <c r="J936" s="241"/>
      <c r="K936" s="241"/>
      <c r="L936" s="244"/>
      <c r="M936" s="244"/>
      <c r="N936" s="242"/>
      <c r="O936" s="242"/>
      <c r="P936" s="242"/>
      <c r="Q936" s="246"/>
      <c r="R936" s="245"/>
      <c r="S936" s="242"/>
      <c r="T936" s="242"/>
      <c r="U936" s="242"/>
      <c r="V936" s="242"/>
      <c r="W936" s="242"/>
      <c r="X936" s="242"/>
      <c r="Y936" s="242"/>
      <c r="Z936" s="242"/>
      <c r="AA936" s="242"/>
      <c r="AB936" s="242"/>
      <c r="AC936" s="242"/>
      <c r="AD936" s="242"/>
      <c r="AE936" s="242"/>
      <c r="AF936" s="242"/>
      <c r="AG936" s="242"/>
      <c r="AH936" s="242"/>
      <c r="AI936" s="242"/>
      <c r="AJ936" s="242"/>
      <c r="AK936" s="242"/>
      <c r="AL936" s="242"/>
      <c r="AM936" s="242"/>
      <c r="AN936" s="242"/>
      <c r="AO936" s="242"/>
      <c r="AP936" s="242"/>
      <c r="AQ936" s="242"/>
      <c r="AR936" s="242"/>
      <c r="AS936" s="242"/>
      <c r="AT936" s="242"/>
      <c r="AU936" s="242"/>
      <c r="AV936" s="242"/>
      <c r="AW936" s="242"/>
      <c r="AX936" s="242"/>
      <c r="AY936" s="242"/>
      <c r="AZ936" s="242"/>
      <c r="BA936" s="242"/>
      <c r="BB936" s="242"/>
      <c r="BC936" s="242"/>
      <c r="BD936" s="242"/>
      <c r="BE936" s="243"/>
      <c r="BF936" s="8"/>
      <c r="BG936" s="8"/>
      <c r="BH936" s="8"/>
      <c r="BI936" s="8"/>
      <c r="BJ936" s="8"/>
      <c r="BK936" s="8"/>
    </row>
    <row r="937" spans="1:63" ht="16.5" customHeight="1">
      <c r="A937" s="4"/>
      <c r="B937" s="215"/>
      <c r="C937" s="215"/>
      <c r="D937" s="215"/>
      <c r="E937" s="215"/>
      <c r="F937" s="215"/>
      <c r="G937" s="215"/>
      <c r="H937" s="240"/>
      <c r="I937" s="241"/>
      <c r="J937" s="241"/>
      <c r="K937" s="241"/>
      <c r="L937" s="244"/>
      <c r="M937" s="244"/>
      <c r="N937" s="242"/>
      <c r="O937" s="242"/>
      <c r="P937" s="242"/>
      <c r="Q937" s="246"/>
      <c r="R937" s="245"/>
      <c r="S937" s="242"/>
      <c r="T937" s="242"/>
      <c r="U937" s="242"/>
      <c r="V937" s="242"/>
      <c r="W937" s="242"/>
      <c r="X937" s="242"/>
      <c r="Y937" s="242"/>
      <c r="Z937" s="242"/>
      <c r="AA937" s="242"/>
      <c r="AB937" s="242"/>
      <c r="AC937" s="242"/>
      <c r="AD937" s="242"/>
      <c r="AE937" s="242"/>
      <c r="AF937" s="242"/>
      <c r="AG937" s="242"/>
      <c r="AH937" s="242"/>
      <c r="AI937" s="242"/>
      <c r="AJ937" s="242"/>
      <c r="AK937" s="242"/>
      <c r="AL937" s="242"/>
      <c r="AM937" s="242"/>
      <c r="AN937" s="242"/>
      <c r="AO937" s="242"/>
      <c r="AP937" s="242"/>
      <c r="AQ937" s="242"/>
      <c r="AR937" s="242"/>
      <c r="AS937" s="242"/>
      <c r="AT937" s="242"/>
      <c r="AU937" s="242"/>
      <c r="AV937" s="242"/>
      <c r="AW937" s="242"/>
      <c r="AX937" s="242"/>
      <c r="AY937" s="242"/>
      <c r="AZ937" s="242"/>
      <c r="BA937" s="242"/>
      <c r="BB937" s="242"/>
      <c r="BC937" s="242"/>
      <c r="BD937" s="242"/>
      <c r="BE937" s="243"/>
      <c r="BF937" s="8"/>
      <c r="BG937" s="8"/>
      <c r="BH937" s="8"/>
      <c r="BI937" s="8"/>
      <c r="BJ937" s="8"/>
      <c r="BK937" s="8"/>
    </row>
    <row r="938" spans="1:63" ht="16.5" customHeight="1">
      <c r="A938" s="4"/>
      <c r="B938" s="215"/>
      <c r="C938" s="215"/>
      <c r="D938" s="215"/>
      <c r="E938" s="215"/>
      <c r="F938" s="215"/>
      <c r="G938" s="215"/>
      <c r="H938" s="240"/>
      <c r="I938" s="241"/>
      <c r="J938" s="241"/>
      <c r="K938" s="241"/>
      <c r="L938" s="244"/>
      <c r="M938" s="244"/>
      <c r="N938" s="242"/>
      <c r="O938" s="242"/>
      <c r="P938" s="242"/>
      <c r="Q938" s="246"/>
      <c r="R938" s="245"/>
      <c r="S938" s="242"/>
      <c r="T938" s="242"/>
      <c r="U938" s="242"/>
      <c r="V938" s="242"/>
      <c r="W938" s="242"/>
      <c r="X938" s="242"/>
      <c r="Y938" s="242"/>
      <c r="Z938" s="242"/>
      <c r="AA938" s="242"/>
      <c r="AB938" s="242"/>
      <c r="AC938" s="242"/>
      <c r="AD938" s="242"/>
      <c r="AE938" s="242"/>
      <c r="AF938" s="242"/>
      <c r="AG938" s="242"/>
      <c r="AH938" s="242"/>
      <c r="AI938" s="242"/>
      <c r="AJ938" s="242"/>
      <c r="AK938" s="242"/>
      <c r="AL938" s="242"/>
      <c r="AM938" s="242"/>
      <c r="AN938" s="242"/>
      <c r="AO938" s="242"/>
      <c r="AP938" s="242"/>
      <c r="AQ938" s="242"/>
      <c r="AR938" s="242"/>
      <c r="AS938" s="242"/>
      <c r="AT938" s="242"/>
      <c r="AU938" s="242"/>
      <c r="AV938" s="242"/>
      <c r="AW938" s="242"/>
      <c r="AX938" s="242"/>
      <c r="AY938" s="242"/>
      <c r="AZ938" s="242"/>
      <c r="BA938" s="242"/>
      <c r="BB938" s="242"/>
      <c r="BC938" s="242"/>
      <c r="BD938" s="242"/>
      <c r="BE938" s="243"/>
      <c r="BF938" s="8"/>
      <c r="BG938" s="8"/>
      <c r="BH938" s="8"/>
      <c r="BI938" s="8"/>
      <c r="BJ938" s="8"/>
      <c r="BK938" s="8"/>
    </row>
    <row r="939" spans="1:63" ht="16.5" customHeight="1">
      <c r="A939" s="4"/>
      <c r="B939" s="215"/>
      <c r="C939" s="215"/>
      <c r="D939" s="215"/>
      <c r="E939" s="215"/>
      <c r="F939" s="215"/>
      <c r="G939" s="215"/>
      <c r="H939" s="240"/>
      <c r="I939" s="241"/>
      <c r="J939" s="241"/>
      <c r="K939" s="241"/>
      <c r="L939" s="244"/>
      <c r="M939" s="244"/>
      <c r="N939" s="242"/>
      <c r="O939" s="242"/>
      <c r="P939" s="242"/>
      <c r="Q939" s="246"/>
      <c r="R939" s="245"/>
      <c r="S939" s="242"/>
      <c r="T939" s="242"/>
      <c r="U939" s="242"/>
      <c r="V939" s="242"/>
      <c r="W939" s="242"/>
      <c r="X939" s="242"/>
      <c r="Y939" s="242"/>
      <c r="Z939" s="242"/>
      <c r="AA939" s="242"/>
      <c r="AB939" s="242"/>
      <c r="AC939" s="242"/>
      <c r="AD939" s="242"/>
      <c r="AE939" s="242"/>
      <c r="AF939" s="242"/>
      <c r="AG939" s="242"/>
      <c r="AH939" s="242"/>
      <c r="AI939" s="242"/>
      <c r="AJ939" s="242"/>
      <c r="AK939" s="242"/>
      <c r="AL939" s="242"/>
      <c r="AM939" s="242"/>
      <c r="AN939" s="242"/>
      <c r="AO939" s="242"/>
      <c r="AP939" s="242"/>
      <c r="AQ939" s="242"/>
      <c r="AR939" s="242"/>
      <c r="AS939" s="242"/>
      <c r="AT939" s="242"/>
      <c r="AU939" s="242"/>
      <c r="AV939" s="242"/>
      <c r="AW939" s="242"/>
      <c r="AX939" s="242"/>
      <c r="AY939" s="242"/>
      <c r="AZ939" s="242"/>
      <c r="BA939" s="242"/>
      <c r="BB939" s="242"/>
      <c r="BC939" s="242"/>
      <c r="BD939" s="242"/>
      <c r="BE939" s="243"/>
      <c r="BF939" s="8"/>
      <c r="BG939" s="8"/>
      <c r="BH939" s="8"/>
      <c r="BI939" s="8"/>
      <c r="BJ939" s="8"/>
      <c r="BK939" s="8"/>
    </row>
    <row r="940" spans="1:63" ht="16.5" customHeight="1">
      <c r="A940" s="4"/>
      <c r="B940" s="215"/>
      <c r="C940" s="215"/>
      <c r="D940" s="215"/>
      <c r="E940" s="215"/>
      <c r="F940" s="215"/>
      <c r="G940" s="215"/>
      <c r="H940" s="240"/>
      <c r="I940" s="241"/>
      <c r="J940" s="241"/>
      <c r="K940" s="241"/>
      <c r="L940" s="244"/>
      <c r="M940" s="244"/>
      <c r="N940" s="242"/>
      <c r="O940" s="242"/>
      <c r="P940" s="242"/>
      <c r="Q940" s="246"/>
      <c r="R940" s="245"/>
      <c r="S940" s="242"/>
      <c r="T940" s="242"/>
      <c r="U940" s="242"/>
      <c r="V940" s="242"/>
      <c r="W940" s="242"/>
      <c r="X940" s="242"/>
      <c r="Y940" s="242"/>
      <c r="Z940" s="242"/>
      <c r="AA940" s="242"/>
      <c r="AB940" s="242"/>
      <c r="AC940" s="242"/>
      <c r="AD940" s="242"/>
      <c r="AE940" s="242"/>
      <c r="AF940" s="242"/>
      <c r="AG940" s="242"/>
      <c r="AH940" s="242"/>
      <c r="AI940" s="242"/>
      <c r="AJ940" s="242"/>
      <c r="AK940" s="242"/>
      <c r="AL940" s="242"/>
      <c r="AM940" s="242"/>
      <c r="AN940" s="242"/>
      <c r="AO940" s="242"/>
      <c r="AP940" s="242"/>
      <c r="AQ940" s="242"/>
      <c r="AR940" s="242"/>
      <c r="AS940" s="242"/>
      <c r="AT940" s="242"/>
      <c r="AU940" s="242"/>
      <c r="AV940" s="242"/>
      <c r="AW940" s="242"/>
      <c r="AX940" s="242"/>
      <c r="AY940" s="242"/>
      <c r="AZ940" s="242"/>
      <c r="BA940" s="242"/>
      <c r="BB940" s="242"/>
      <c r="BC940" s="242"/>
      <c r="BD940" s="242"/>
      <c r="BE940" s="243"/>
      <c r="BF940" s="8"/>
      <c r="BG940" s="8"/>
      <c r="BH940" s="8"/>
      <c r="BI940" s="8"/>
      <c r="BJ940" s="8"/>
      <c r="BK940" s="8"/>
    </row>
    <row r="941" spans="1:63" ht="16.5" customHeight="1">
      <c r="A941" s="4"/>
      <c r="B941" s="215"/>
      <c r="C941" s="215"/>
      <c r="D941" s="215"/>
      <c r="E941" s="215"/>
      <c r="F941" s="215"/>
      <c r="G941" s="215"/>
      <c r="H941" s="240"/>
      <c r="I941" s="241"/>
      <c r="J941" s="241"/>
      <c r="K941" s="241"/>
      <c r="L941" s="244"/>
      <c r="M941" s="244"/>
      <c r="N941" s="242"/>
      <c r="O941" s="242"/>
      <c r="P941" s="242"/>
      <c r="Q941" s="246"/>
      <c r="R941" s="245"/>
      <c r="S941" s="242"/>
      <c r="T941" s="242"/>
      <c r="U941" s="242"/>
      <c r="V941" s="242"/>
      <c r="W941" s="242"/>
      <c r="X941" s="242"/>
      <c r="Y941" s="242"/>
      <c r="Z941" s="242"/>
      <c r="AA941" s="242"/>
      <c r="AB941" s="242"/>
      <c r="AC941" s="242"/>
      <c r="AD941" s="242"/>
      <c r="AE941" s="242"/>
      <c r="AF941" s="242"/>
      <c r="AG941" s="242"/>
      <c r="AH941" s="242"/>
      <c r="AI941" s="242"/>
      <c r="AJ941" s="242"/>
      <c r="AK941" s="242"/>
      <c r="AL941" s="242"/>
      <c r="AM941" s="242"/>
      <c r="AN941" s="242"/>
      <c r="AO941" s="242"/>
      <c r="AP941" s="242"/>
      <c r="AQ941" s="242"/>
      <c r="AR941" s="242"/>
      <c r="AS941" s="242"/>
      <c r="AT941" s="242"/>
      <c r="AU941" s="242"/>
      <c r="AV941" s="242"/>
      <c r="AW941" s="242"/>
      <c r="AX941" s="242"/>
      <c r="AY941" s="242"/>
      <c r="AZ941" s="242"/>
      <c r="BA941" s="242"/>
      <c r="BB941" s="242"/>
      <c r="BC941" s="242"/>
      <c r="BD941" s="242"/>
      <c r="BE941" s="243"/>
      <c r="BF941" s="8"/>
      <c r="BG941" s="8"/>
      <c r="BH941" s="8"/>
      <c r="BI941" s="8"/>
      <c r="BJ941" s="8"/>
      <c r="BK941" s="8"/>
    </row>
    <row r="942" spans="1:63" ht="16.5" customHeight="1">
      <c r="A942" s="4"/>
      <c r="B942" s="215"/>
      <c r="C942" s="215"/>
      <c r="D942" s="215"/>
      <c r="E942" s="215"/>
      <c r="F942" s="215"/>
      <c r="G942" s="215"/>
      <c r="H942" s="240"/>
      <c r="I942" s="241"/>
      <c r="J942" s="241"/>
      <c r="K942" s="241"/>
      <c r="L942" s="244"/>
      <c r="M942" s="244"/>
      <c r="N942" s="242"/>
      <c r="O942" s="242"/>
      <c r="P942" s="242"/>
      <c r="Q942" s="246"/>
      <c r="R942" s="245"/>
      <c r="S942" s="242"/>
      <c r="T942" s="242"/>
      <c r="U942" s="242"/>
      <c r="V942" s="242"/>
      <c r="W942" s="242"/>
      <c r="X942" s="242"/>
      <c r="Y942" s="242"/>
      <c r="Z942" s="242"/>
      <c r="AA942" s="242"/>
      <c r="AB942" s="242"/>
      <c r="AC942" s="242"/>
      <c r="AD942" s="242"/>
      <c r="AE942" s="242"/>
      <c r="AF942" s="242"/>
      <c r="AG942" s="242"/>
      <c r="AH942" s="242"/>
      <c r="AI942" s="242"/>
      <c r="AJ942" s="242"/>
      <c r="AK942" s="242"/>
      <c r="AL942" s="242"/>
      <c r="AM942" s="242"/>
      <c r="AN942" s="242"/>
      <c r="AO942" s="242"/>
      <c r="AP942" s="242"/>
      <c r="AQ942" s="242"/>
      <c r="AR942" s="242"/>
      <c r="AS942" s="242"/>
      <c r="AT942" s="242"/>
      <c r="AU942" s="242"/>
      <c r="AV942" s="242"/>
      <c r="AW942" s="242"/>
      <c r="AX942" s="242"/>
      <c r="AY942" s="242"/>
      <c r="AZ942" s="242"/>
      <c r="BA942" s="242"/>
      <c r="BB942" s="242"/>
      <c r="BC942" s="242"/>
      <c r="BD942" s="242"/>
      <c r="BE942" s="243"/>
      <c r="BF942" s="8"/>
      <c r="BG942" s="8"/>
      <c r="BH942" s="8"/>
      <c r="BI942" s="8"/>
      <c r="BJ942" s="8"/>
      <c r="BK942" s="8"/>
    </row>
    <row r="943" spans="1:63" ht="16.5" customHeight="1">
      <c r="A943" s="4"/>
      <c r="B943" s="215"/>
      <c r="C943" s="215"/>
      <c r="D943" s="215"/>
      <c r="E943" s="215"/>
      <c r="F943" s="215"/>
      <c r="G943" s="215"/>
      <c r="H943" s="240"/>
      <c r="I943" s="241"/>
      <c r="J943" s="241"/>
      <c r="K943" s="241"/>
      <c r="L943" s="244"/>
      <c r="M943" s="244"/>
      <c r="N943" s="242"/>
      <c r="O943" s="242"/>
      <c r="P943" s="242"/>
      <c r="Q943" s="246"/>
      <c r="R943" s="245"/>
      <c r="S943" s="242"/>
      <c r="T943" s="242"/>
      <c r="U943" s="242"/>
      <c r="V943" s="242"/>
      <c r="W943" s="242"/>
      <c r="X943" s="242"/>
      <c r="Y943" s="242"/>
      <c r="Z943" s="242"/>
      <c r="AA943" s="242"/>
      <c r="AB943" s="242"/>
      <c r="AC943" s="242"/>
      <c r="AD943" s="242"/>
      <c r="AE943" s="242"/>
      <c r="AF943" s="242"/>
      <c r="AG943" s="242"/>
      <c r="AH943" s="242"/>
      <c r="AI943" s="242"/>
      <c r="AJ943" s="242"/>
      <c r="AK943" s="242"/>
      <c r="AL943" s="242"/>
      <c r="AM943" s="242"/>
      <c r="AN943" s="242"/>
      <c r="AO943" s="242"/>
      <c r="AP943" s="242"/>
      <c r="AQ943" s="242"/>
      <c r="AR943" s="242"/>
      <c r="AS943" s="242"/>
      <c r="AT943" s="242"/>
      <c r="AU943" s="242"/>
      <c r="AV943" s="242"/>
      <c r="AW943" s="242"/>
      <c r="AX943" s="242"/>
      <c r="AY943" s="242"/>
      <c r="AZ943" s="242"/>
      <c r="BA943" s="242"/>
      <c r="BB943" s="242"/>
      <c r="BC943" s="242"/>
      <c r="BD943" s="242"/>
      <c r="BE943" s="243"/>
      <c r="BF943" s="8"/>
      <c r="BG943" s="8"/>
      <c r="BH943" s="8"/>
      <c r="BI943" s="8"/>
      <c r="BJ943" s="8"/>
      <c r="BK943" s="8"/>
    </row>
    <row r="944" spans="1:63" ht="16.5" customHeight="1">
      <c r="A944" s="4"/>
      <c r="B944" s="215"/>
      <c r="C944" s="215"/>
      <c r="D944" s="215"/>
      <c r="E944" s="215"/>
      <c r="F944" s="215"/>
      <c r="G944" s="215"/>
      <c r="H944" s="240"/>
      <c r="I944" s="241"/>
      <c r="J944" s="241"/>
      <c r="K944" s="241"/>
      <c r="L944" s="244"/>
      <c r="M944" s="244"/>
      <c r="N944" s="242"/>
      <c r="O944" s="242"/>
      <c r="P944" s="242"/>
      <c r="Q944" s="246"/>
      <c r="R944" s="245"/>
      <c r="S944" s="242"/>
      <c r="T944" s="242"/>
      <c r="U944" s="242"/>
      <c r="V944" s="242"/>
      <c r="W944" s="242"/>
      <c r="X944" s="242"/>
      <c r="Y944" s="242"/>
      <c r="Z944" s="242"/>
      <c r="AA944" s="242"/>
      <c r="AB944" s="242"/>
      <c r="AC944" s="242"/>
      <c r="AD944" s="242"/>
      <c r="AE944" s="242"/>
      <c r="AF944" s="242"/>
      <c r="AG944" s="242"/>
      <c r="AH944" s="242"/>
      <c r="AI944" s="242"/>
      <c r="AJ944" s="242"/>
      <c r="AK944" s="242"/>
      <c r="AL944" s="242"/>
      <c r="AM944" s="242"/>
      <c r="AN944" s="242"/>
      <c r="AO944" s="242"/>
      <c r="AP944" s="242"/>
      <c r="AQ944" s="242"/>
      <c r="AR944" s="242"/>
      <c r="AS944" s="242"/>
      <c r="AT944" s="242"/>
      <c r="AU944" s="242"/>
      <c r="AV944" s="242"/>
      <c r="AW944" s="242"/>
      <c r="AX944" s="242"/>
      <c r="AY944" s="242"/>
      <c r="AZ944" s="242"/>
      <c r="BA944" s="242"/>
      <c r="BB944" s="242"/>
      <c r="BC944" s="242"/>
      <c r="BD944" s="242"/>
      <c r="BE944" s="243"/>
      <c r="BF944" s="8"/>
      <c r="BG944" s="8"/>
      <c r="BH944" s="8"/>
      <c r="BI944" s="8"/>
      <c r="BJ944" s="8"/>
      <c r="BK944" s="8"/>
    </row>
    <row r="945" spans="1:63" ht="16.5" customHeight="1">
      <c r="A945" s="4"/>
      <c r="B945" s="215"/>
      <c r="C945" s="215"/>
      <c r="D945" s="215"/>
      <c r="E945" s="215"/>
      <c r="F945" s="215"/>
      <c r="G945" s="215"/>
      <c r="H945" s="240"/>
      <c r="I945" s="241"/>
      <c r="J945" s="241"/>
      <c r="K945" s="241"/>
      <c r="L945" s="244"/>
      <c r="M945" s="244"/>
      <c r="N945" s="242"/>
      <c r="O945" s="242"/>
      <c r="P945" s="242"/>
      <c r="Q945" s="246"/>
      <c r="R945" s="245"/>
      <c r="S945" s="242"/>
      <c r="T945" s="242"/>
      <c r="U945" s="242"/>
      <c r="V945" s="242"/>
      <c r="W945" s="242"/>
      <c r="X945" s="242"/>
      <c r="Y945" s="242"/>
      <c r="Z945" s="242"/>
      <c r="AA945" s="242"/>
      <c r="AB945" s="242"/>
      <c r="AC945" s="242"/>
      <c r="AD945" s="242"/>
      <c r="AE945" s="242"/>
      <c r="AF945" s="242"/>
      <c r="AG945" s="242"/>
      <c r="AH945" s="242"/>
      <c r="AI945" s="242"/>
      <c r="AJ945" s="242"/>
      <c r="AK945" s="242"/>
      <c r="AL945" s="242"/>
      <c r="AM945" s="242"/>
      <c r="AN945" s="242"/>
      <c r="AO945" s="242"/>
      <c r="AP945" s="242"/>
      <c r="AQ945" s="242"/>
      <c r="AR945" s="242"/>
      <c r="AS945" s="242"/>
      <c r="AT945" s="242"/>
      <c r="AU945" s="242"/>
      <c r="AV945" s="242"/>
      <c r="AW945" s="242"/>
      <c r="AX945" s="242"/>
      <c r="AY945" s="242"/>
      <c r="AZ945" s="242"/>
      <c r="BA945" s="242"/>
      <c r="BB945" s="242"/>
      <c r="BC945" s="242"/>
      <c r="BD945" s="242"/>
      <c r="BE945" s="243"/>
      <c r="BF945" s="8"/>
      <c r="BG945" s="8"/>
      <c r="BH945" s="8"/>
      <c r="BI945" s="8"/>
      <c r="BJ945" s="8"/>
      <c r="BK945" s="8"/>
    </row>
    <row r="946" spans="1:63" ht="16.5" customHeight="1">
      <c r="A946" s="4"/>
      <c r="B946" s="215"/>
      <c r="C946" s="215"/>
      <c r="D946" s="215"/>
      <c r="E946" s="215"/>
      <c r="F946" s="215"/>
      <c r="G946" s="215"/>
      <c r="H946" s="240"/>
      <c r="I946" s="241"/>
      <c r="J946" s="241"/>
      <c r="K946" s="241"/>
      <c r="L946" s="244"/>
      <c r="M946" s="244"/>
      <c r="N946" s="242"/>
      <c r="O946" s="242"/>
      <c r="P946" s="242"/>
      <c r="Q946" s="246"/>
      <c r="R946" s="245"/>
      <c r="S946" s="242"/>
      <c r="T946" s="242"/>
      <c r="U946" s="242"/>
      <c r="V946" s="242"/>
      <c r="W946" s="242"/>
      <c r="X946" s="242"/>
      <c r="Y946" s="242"/>
      <c r="Z946" s="242"/>
      <c r="AA946" s="242"/>
      <c r="AB946" s="242"/>
      <c r="AC946" s="242"/>
      <c r="AD946" s="242"/>
      <c r="AE946" s="242"/>
      <c r="AF946" s="242"/>
      <c r="AG946" s="242"/>
      <c r="AH946" s="242"/>
      <c r="AI946" s="242"/>
      <c r="AJ946" s="242"/>
      <c r="AK946" s="242"/>
      <c r="AL946" s="242"/>
      <c r="AM946" s="242"/>
      <c r="AN946" s="242"/>
      <c r="AO946" s="242"/>
      <c r="AP946" s="242"/>
      <c r="AQ946" s="242"/>
      <c r="AR946" s="242"/>
      <c r="AS946" s="242"/>
      <c r="AT946" s="242"/>
      <c r="AU946" s="242"/>
      <c r="AV946" s="242"/>
      <c r="AW946" s="242"/>
      <c r="AX946" s="242"/>
      <c r="AY946" s="242"/>
      <c r="AZ946" s="242"/>
      <c r="BA946" s="242"/>
      <c r="BB946" s="242"/>
      <c r="BC946" s="242"/>
      <c r="BD946" s="242"/>
      <c r="BE946" s="243"/>
      <c r="BF946" s="8"/>
      <c r="BG946" s="8"/>
      <c r="BH946" s="8"/>
      <c r="BI946" s="8"/>
      <c r="BJ946" s="8"/>
      <c r="BK946" s="8"/>
    </row>
    <row r="947" spans="1:63" ht="16.5" customHeight="1">
      <c r="A947" s="4"/>
      <c r="B947" s="215"/>
      <c r="C947" s="215"/>
      <c r="D947" s="215"/>
      <c r="E947" s="215"/>
      <c r="F947" s="215"/>
      <c r="G947" s="215"/>
      <c r="H947" s="240"/>
      <c r="I947" s="241"/>
      <c r="J947" s="241"/>
      <c r="K947" s="241"/>
      <c r="L947" s="244"/>
      <c r="M947" s="244"/>
      <c r="N947" s="242"/>
      <c r="O947" s="242"/>
      <c r="P947" s="242"/>
      <c r="Q947" s="246"/>
      <c r="R947" s="245"/>
      <c r="S947" s="242"/>
      <c r="T947" s="242"/>
      <c r="U947" s="242"/>
      <c r="V947" s="242"/>
      <c r="W947" s="242"/>
      <c r="X947" s="242"/>
      <c r="Y947" s="242"/>
      <c r="Z947" s="242"/>
      <c r="AA947" s="242"/>
      <c r="AB947" s="242"/>
      <c r="AC947" s="242"/>
      <c r="AD947" s="242"/>
      <c r="AE947" s="242"/>
      <c r="AF947" s="242"/>
      <c r="AG947" s="242"/>
      <c r="AH947" s="242"/>
      <c r="AI947" s="242"/>
      <c r="AJ947" s="242"/>
      <c r="AK947" s="242"/>
      <c r="AL947" s="242"/>
      <c r="AM947" s="242"/>
      <c r="AN947" s="242"/>
      <c r="AO947" s="242"/>
      <c r="AP947" s="242"/>
      <c r="AQ947" s="242"/>
      <c r="AR947" s="242"/>
      <c r="AS947" s="242"/>
      <c r="AT947" s="242"/>
      <c r="AU947" s="242"/>
      <c r="AV947" s="242"/>
      <c r="AW947" s="242"/>
      <c r="AX947" s="242"/>
      <c r="AY947" s="242"/>
      <c r="AZ947" s="242"/>
      <c r="BA947" s="242"/>
      <c r="BB947" s="242"/>
      <c r="BC947" s="242"/>
      <c r="BD947" s="242"/>
      <c r="BE947" s="243"/>
      <c r="BF947" s="8"/>
      <c r="BG947" s="8"/>
      <c r="BH947" s="8"/>
      <c r="BI947" s="8"/>
      <c r="BJ947" s="8"/>
      <c r="BK947" s="8"/>
    </row>
    <row r="948" spans="1:63" ht="16.5" customHeight="1">
      <c r="A948" s="4"/>
      <c r="B948" s="215"/>
      <c r="C948" s="215"/>
      <c r="D948" s="215"/>
      <c r="E948" s="215"/>
      <c r="F948" s="215"/>
      <c r="G948" s="215"/>
      <c r="H948" s="240"/>
      <c r="I948" s="241"/>
      <c r="J948" s="241"/>
      <c r="K948" s="241"/>
      <c r="L948" s="244"/>
      <c r="M948" s="244"/>
      <c r="N948" s="242"/>
      <c r="O948" s="242"/>
      <c r="P948" s="242"/>
      <c r="Q948" s="246"/>
      <c r="R948" s="245"/>
      <c r="S948" s="242"/>
      <c r="T948" s="242"/>
      <c r="U948" s="242"/>
      <c r="V948" s="242"/>
      <c r="W948" s="242"/>
      <c r="X948" s="242"/>
      <c r="Y948" s="242"/>
      <c r="Z948" s="242"/>
      <c r="AA948" s="242"/>
      <c r="AB948" s="242"/>
      <c r="AC948" s="242"/>
      <c r="AD948" s="242"/>
      <c r="AE948" s="242"/>
      <c r="AF948" s="242"/>
      <c r="AG948" s="242"/>
      <c r="AH948" s="242"/>
      <c r="AI948" s="242"/>
      <c r="AJ948" s="242"/>
      <c r="AK948" s="242"/>
      <c r="AL948" s="242"/>
      <c r="AM948" s="242"/>
      <c r="AN948" s="242"/>
      <c r="AO948" s="242"/>
      <c r="AP948" s="242"/>
      <c r="AQ948" s="242"/>
      <c r="AR948" s="242"/>
      <c r="AS948" s="242"/>
      <c r="AT948" s="242"/>
      <c r="AU948" s="242"/>
      <c r="AV948" s="242"/>
      <c r="AW948" s="242"/>
      <c r="AX948" s="242"/>
      <c r="AY948" s="242"/>
      <c r="AZ948" s="242"/>
      <c r="BA948" s="242"/>
      <c r="BB948" s="242"/>
      <c r="BC948" s="242"/>
      <c r="BD948" s="242"/>
      <c r="BE948" s="243"/>
      <c r="BF948" s="8"/>
      <c r="BG948" s="8"/>
      <c r="BH948" s="8"/>
      <c r="BI948" s="8"/>
      <c r="BJ948" s="8"/>
      <c r="BK948" s="8"/>
    </row>
    <row r="949" spans="1:63" ht="16.5" customHeight="1">
      <c r="A949" s="4"/>
      <c r="B949" s="215"/>
      <c r="C949" s="215"/>
      <c r="D949" s="215"/>
      <c r="E949" s="215"/>
      <c r="F949" s="215"/>
      <c r="G949" s="215"/>
      <c r="H949" s="240"/>
      <c r="I949" s="241"/>
      <c r="J949" s="241"/>
      <c r="K949" s="241"/>
      <c r="L949" s="244"/>
      <c r="M949" s="244"/>
      <c r="N949" s="242"/>
      <c r="O949" s="242"/>
      <c r="P949" s="242"/>
      <c r="Q949" s="246"/>
      <c r="R949" s="245"/>
      <c r="S949" s="242"/>
      <c r="T949" s="242"/>
      <c r="U949" s="242"/>
      <c r="V949" s="242"/>
      <c r="W949" s="242"/>
      <c r="X949" s="242"/>
      <c r="Y949" s="242"/>
      <c r="Z949" s="242"/>
      <c r="AA949" s="242"/>
      <c r="AB949" s="242"/>
      <c r="AC949" s="242"/>
      <c r="AD949" s="242"/>
      <c r="AE949" s="242"/>
      <c r="AF949" s="242"/>
      <c r="AG949" s="242"/>
      <c r="AH949" s="242"/>
      <c r="AI949" s="242"/>
      <c r="AJ949" s="242"/>
      <c r="AK949" s="242"/>
      <c r="AL949" s="242"/>
      <c r="AM949" s="242"/>
      <c r="AN949" s="242"/>
      <c r="AO949" s="242"/>
      <c r="AP949" s="242"/>
      <c r="AQ949" s="242"/>
      <c r="AR949" s="242"/>
      <c r="AS949" s="242"/>
      <c r="AT949" s="242"/>
      <c r="AU949" s="242"/>
      <c r="AV949" s="242"/>
      <c r="AW949" s="242"/>
      <c r="AX949" s="242"/>
      <c r="AY949" s="242"/>
      <c r="AZ949" s="242"/>
      <c r="BA949" s="242"/>
      <c r="BB949" s="242"/>
      <c r="BC949" s="242"/>
      <c r="BD949" s="242"/>
      <c r="BE949" s="243"/>
      <c r="BF949" s="8"/>
      <c r="BG949" s="8"/>
      <c r="BH949" s="8"/>
      <c r="BI949" s="8"/>
      <c r="BJ949" s="8"/>
      <c r="BK949" s="8"/>
    </row>
    <row r="950" spans="1:63" ht="16.5" customHeight="1">
      <c r="A950" s="4"/>
      <c r="B950" s="215"/>
      <c r="C950" s="215"/>
      <c r="D950" s="215"/>
      <c r="E950" s="215"/>
      <c r="F950" s="215"/>
      <c r="G950" s="215"/>
      <c r="H950" s="240"/>
      <c r="I950" s="241"/>
      <c r="J950" s="241"/>
      <c r="K950" s="241"/>
      <c r="L950" s="244"/>
      <c r="M950" s="244"/>
      <c r="N950" s="242"/>
      <c r="O950" s="242"/>
      <c r="P950" s="242"/>
      <c r="Q950" s="246"/>
      <c r="R950" s="245"/>
      <c r="S950" s="242"/>
      <c r="T950" s="242"/>
      <c r="U950" s="242"/>
      <c r="V950" s="242"/>
      <c r="W950" s="242"/>
      <c r="X950" s="242"/>
      <c r="Y950" s="242"/>
      <c r="Z950" s="242"/>
      <c r="AA950" s="242"/>
      <c r="AB950" s="242"/>
      <c r="AC950" s="242"/>
      <c r="AD950" s="242"/>
      <c r="AE950" s="242"/>
      <c r="AF950" s="242"/>
      <c r="AG950" s="242"/>
      <c r="AH950" s="242"/>
      <c r="AI950" s="242"/>
      <c r="AJ950" s="242"/>
      <c r="AK950" s="242"/>
      <c r="AL950" s="242"/>
      <c r="AM950" s="242"/>
      <c r="AN950" s="242"/>
      <c r="AO950" s="242"/>
      <c r="AP950" s="242"/>
      <c r="AQ950" s="242"/>
      <c r="AR950" s="242"/>
      <c r="AS950" s="242"/>
      <c r="AT950" s="242"/>
      <c r="AU950" s="242"/>
      <c r="AV950" s="242"/>
      <c r="AW950" s="242"/>
      <c r="AX950" s="242"/>
      <c r="AY950" s="242"/>
      <c r="AZ950" s="242"/>
      <c r="BA950" s="242"/>
      <c r="BB950" s="242"/>
      <c r="BC950" s="242"/>
      <c r="BD950" s="242"/>
      <c r="BE950" s="243"/>
      <c r="BF950" s="8"/>
      <c r="BG950" s="8"/>
      <c r="BH950" s="8"/>
      <c r="BI950" s="8"/>
      <c r="BJ950" s="8"/>
      <c r="BK950" s="8"/>
    </row>
    <row r="951" spans="1:63" ht="16.5" customHeight="1">
      <c r="A951" s="4"/>
      <c r="B951" s="215"/>
      <c r="C951" s="215"/>
      <c r="D951" s="215"/>
      <c r="E951" s="215"/>
      <c r="F951" s="215"/>
      <c r="G951" s="215"/>
      <c r="H951" s="240"/>
      <c r="I951" s="241"/>
      <c r="J951" s="241"/>
      <c r="K951" s="241"/>
      <c r="L951" s="244"/>
      <c r="M951" s="244"/>
      <c r="N951" s="242"/>
      <c r="O951" s="242"/>
      <c r="P951" s="242"/>
      <c r="Q951" s="246"/>
      <c r="R951" s="245"/>
      <c r="S951" s="242"/>
      <c r="T951" s="242"/>
      <c r="U951" s="242"/>
      <c r="V951" s="242"/>
      <c r="W951" s="242"/>
      <c r="X951" s="242"/>
      <c r="Y951" s="242"/>
      <c r="Z951" s="242"/>
      <c r="AA951" s="242"/>
      <c r="AB951" s="242"/>
      <c r="AC951" s="242"/>
      <c r="AD951" s="242"/>
      <c r="AE951" s="242"/>
      <c r="AF951" s="242"/>
      <c r="AG951" s="242"/>
      <c r="AH951" s="242"/>
      <c r="AI951" s="242"/>
      <c r="AJ951" s="242"/>
      <c r="AK951" s="242"/>
      <c r="AL951" s="242"/>
      <c r="AM951" s="242"/>
      <c r="AN951" s="242"/>
      <c r="AO951" s="242"/>
      <c r="AP951" s="242"/>
      <c r="AQ951" s="242"/>
      <c r="AR951" s="242"/>
      <c r="AS951" s="242"/>
      <c r="AT951" s="242"/>
      <c r="AU951" s="242"/>
      <c r="AV951" s="242"/>
      <c r="AW951" s="242"/>
      <c r="AX951" s="242"/>
      <c r="AY951" s="242"/>
      <c r="AZ951" s="242"/>
      <c r="BA951" s="242"/>
      <c r="BB951" s="242"/>
      <c r="BC951" s="242"/>
      <c r="BD951" s="242"/>
      <c r="BE951" s="243"/>
      <c r="BF951" s="8"/>
      <c r="BG951" s="8"/>
      <c r="BH951" s="8"/>
      <c r="BI951" s="8"/>
      <c r="BJ951" s="8"/>
      <c r="BK951" s="8"/>
    </row>
    <row r="952" spans="1:63" ht="16.5" customHeight="1">
      <c r="A952" s="4"/>
      <c r="B952" s="215"/>
      <c r="C952" s="215"/>
      <c r="D952" s="215"/>
      <c r="E952" s="215"/>
      <c r="F952" s="215"/>
      <c r="G952" s="215"/>
      <c r="H952" s="240"/>
      <c r="I952" s="241"/>
      <c r="J952" s="241"/>
      <c r="K952" s="241"/>
      <c r="L952" s="244"/>
      <c r="M952" s="244"/>
      <c r="N952" s="242"/>
      <c r="O952" s="242"/>
      <c r="P952" s="242"/>
      <c r="Q952" s="246"/>
      <c r="R952" s="245"/>
      <c r="S952" s="242"/>
      <c r="T952" s="242"/>
      <c r="U952" s="242"/>
      <c r="V952" s="242"/>
      <c r="W952" s="242"/>
      <c r="X952" s="242"/>
      <c r="Y952" s="242"/>
      <c r="Z952" s="242"/>
      <c r="AA952" s="242"/>
      <c r="AB952" s="242"/>
      <c r="AC952" s="242"/>
      <c r="AD952" s="242"/>
      <c r="AE952" s="242"/>
      <c r="AF952" s="242"/>
      <c r="AG952" s="242"/>
      <c r="AH952" s="242"/>
      <c r="AI952" s="242"/>
      <c r="AJ952" s="242"/>
      <c r="AK952" s="242"/>
      <c r="AL952" s="242"/>
      <c r="AM952" s="242"/>
      <c r="AN952" s="242"/>
      <c r="AO952" s="242"/>
      <c r="AP952" s="242"/>
      <c r="AQ952" s="242"/>
      <c r="AR952" s="242"/>
      <c r="AS952" s="242"/>
      <c r="AT952" s="242"/>
      <c r="AU952" s="242"/>
      <c r="AV952" s="242"/>
      <c r="AW952" s="242"/>
      <c r="AX952" s="242"/>
      <c r="AY952" s="242"/>
      <c r="AZ952" s="242"/>
      <c r="BA952" s="242"/>
      <c r="BB952" s="242"/>
      <c r="BC952" s="242"/>
      <c r="BD952" s="242"/>
      <c r="BE952" s="243"/>
      <c r="BF952" s="8"/>
      <c r="BG952" s="8"/>
      <c r="BH952" s="8"/>
      <c r="BI952" s="8"/>
      <c r="BJ952" s="8"/>
      <c r="BK952" s="8"/>
    </row>
    <row r="953" spans="1:63" ht="16.5" customHeight="1">
      <c r="A953" s="4"/>
      <c r="B953" s="215"/>
      <c r="C953" s="215"/>
      <c r="D953" s="215"/>
      <c r="E953" s="215"/>
      <c r="F953" s="215"/>
      <c r="G953" s="215"/>
      <c r="H953" s="240"/>
      <c r="I953" s="241"/>
      <c r="J953" s="241"/>
      <c r="K953" s="241"/>
      <c r="L953" s="244"/>
      <c r="M953" s="244"/>
      <c r="N953" s="242"/>
      <c r="O953" s="242"/>
      <c r="P953" s="242"/>
      <c r="Q953" s="246"/>
      <c r="R953" s="245"/>
      <c r="S953" s="242"/>
      <c r="T953" s="242"/>
      <c r="U953" s="242"/>
      <c r="V953" s="242"/>
      <c r="W953" s="242"/>
      <c r="X953" s="242"/>
      <c r="Y953" s="242"/>
      <c r="Z953" s="242"/>
      <c r="AA953" s="242"/>
      <c r="AB953" s="242"/>
      <c r="AC953" s="242"/>
      <c r="AD953" s="242"/>
      <c r="AE953" s="242"/>
      <c r="AF953" s="242"/>
      <c r="AG953" s="242"/>
      <c r="AH953" s="242"/>
      <c r="AI953" s="242"/>
      <c r="AJ953" s="242"/>
      <c r="AK953" s="242"/>
      <c r="AL953" s="242"/>
      <c r="AM953" s="242"/>
      <c r="AN953" s="242"/>
      <c r="AO953" s="242"/>
      <c r="AP953" s="242"/>
      <c r="AQ953" s="242"/>
      <c r="AR953" s="242"/>
      <c r="AS953" s="242"/>
      <c r="AT953" s="242"/>
      <c r="AU953" s="242"/>
      <c r="AV953" s="242"/>
      <c r="AW953" s="242"/>
      <c r="AX953" s="242"/>
      <c r="AY953" s="242"/>
      <c r="AZ953" s="242"/>
      <c r="BA953" s="242"/>
      <c r="BB953" s="242"/>
      <c r="BC953" s="242"/>
      <c r="BD953" s="242"/>
      <c r="BE953" s="243"/>
      <c r="BF953" s="8"/>
      <c r="BG953" s="8"/>
      <c r="BH953" s="8"/>
      <c r="BI953" s="8"/>
      <c r="BJ953" s="8"/>
      <c r="BK953" s="8"/>
    </row>
    <row r="954" spans="1:63" ht="16.5" customHeight="1">
      <c r="A954" s="4"/>
      <c r="B954" s="215"/>
      <c r="C954" s="215"/>
      <c r="D954" s="215"/>
      <c r="E954" s="215"/>
      <c r="F954" s="215"/>
      <c r="G954" s="215"/>
      <c r="H954" s="240"/>
      <c r="I954" s="241"/>
      <c r="J954" s="241"/>
      <c r="K954" s="241"/>
      <c r="L954" s="244"/>
      <c r="M954" s="244"/>
      <c r="N954" s="242"/>
      <c r="O954" s="242"/>
      <c r="P954" s="242"/>
      <c r="Q954" s="246"/>
      <c r="R954" s="245"/>
      <c r="S954" s="242"/>
      <c r="T954" s="242"/>
      <c r="U954" s="242"/>
      <c r="V954" s="242"/>
      <c r="W954" s="242"/>
      <c r="X954" s="242"/>
      <c r="Y954" s="242"/>
      <c r="Z954" s="242"/>
      <c r="AA954" s="242"/>
      <c r="AB954" s="242"/>
      <c r="AC954" s="242"/>
      <c r="AD954" s="242"/>
      <c r="AE954" s="242"/>
      <c r="AF954" s="242"/>
      <c r="AG954" s="242"/>
      <c r="AH954" s="242"/>
      <c r="AI954" s="242"/>
      <c r="AJ954" s="242"/>
      <c r="AK954" s="242"/>
      <c r="AL954" s="242"/>
      <c r="AM954" s="242"/>
      <c r="AN954" s="242"/>
      <c r="AO954" s="242"/>
      <c r="AP954" s="242"/>
      <c r="AQ954" s="242"/>
      <c r="AR954" s="242"/>
      <c r="AS954" s="242"/>
      <c r="AT954" s="242"/>
      <c r="AU954" s="242"/>
      <c r="AV954" s="242"/>
      <c r="AW954" s="242"/>
      <c r="AX954" s="242"/>
      <c r="AY954" s="242"/>
      <c r="AZ954" s="242"/>
      <c r="BA954" s="242"/>
      <c r="BB954" s="242"/>
      <c r="BC954" s="242"/>
      <c r="BD954" s="242"/>
      <c r="BE954" s="243"/>
      <c r="BF954" s="8"/>
      <c r="BG954" s="8"/>
      <c r="BH954" s="8"/>
      <c r="BI954" s="8"/>
      <c r="BJ954" s="8"/>
      <c r="BK954" s="8"/>
    </row>
    <row r="955" spans="1:63" ht="16.5" customHeight="1">
      <c r="A955" s="4"/>
      <c r="B955" s="215"/>
      <c r="C955" s="215"/>
      <c r="D955" s="215"/>
      <c r="E955" s="215"/>
      <c r="F955" s="215"/>
      <c r="G955" s="215"/>
      <c r="H955" s="240"/>
      <c r="I955" s="241"/>
      <c r="J955" s="241"/>
      <c r="K955" s="241"/>
      <c r="L955" s="244"/>
      <c r="M955" s="244"/>
      <c r="N955" s="242"/>
      <c r="O955" s="242"/>
      <c r="P955" s="242"/>
      <c r="Q955" s="246"/>
      <c r="R955" s="245"/>
      <c r="S955" s="242"/>
      <c r="T955" s="242"/>
      <c r="U955" s="242"/>
      <c r="V955" s="242"/>
      <c r="W955" s="242"/>
      <c r="X955" s="242"/>
      <c r="Y955" s="242"/>
      <c r="Z955" s="242"/>
      <c r="AA955" s="242"/>
      <c r="AB955" s="242"/>
      <c r="AC955" s="242"/>
      <c r="AD955" s="242"/>
      <c r="AE955" s="242"/>
      <c r="AF955" s="242"/>
      <c r="AG955" s="242"/>
      <c r="AH955" s="242"/>
      <c r="AI955" s="242"/>
      <c r="AJ955" s="242"/>
      <c r="AK955" s="242"/>
      <c r="AL955" s="242"/>
      <c r="AM955" s="242"/>
      <c r="AN955" s="242"/>
      <c r="AO955" s="242"/>
      <c r="AP955" s="242"/>
      <c r="AQ955" s="242"/>
      <c r="AR955" s="242"/>
      <c r="AS955" s="242"/>
      <c r="AT955" s="242"/>
      <c r="AU955" s="242"/>
      <c r="AV955" s="242"/>
      <c r="AW955" s="242"/>
      <c r="AX955" s="242"/>
      <c r="AY955" s="242"/>
      <c r="AZ955" s="242"/>
      <c r="BA955" s="242"/>
      <c r="BB955" s="242"/>
      <c r="BC955" s="242"/>
      <c r="BD955" s="242"/>
      <c r="BE955" s="243"/>
      <c r="BF955" s="8"/>
      <c r="BG955" s="8"/>
      <c r="BH955" s="8"/>
      <c r="BI955" s="8"/>
      <c r="BJ955" s="8"/>
      <c r="BK955" s="8"/>
    </row>
    <row r="956" spans="1:63" ht="16.5" customHeight="1">
      <c r="A956" s="4"/>
      <c r="B956" s="215"/>
      <c r="C956" s="215"/>
      <c r="D956" s="215"/>
      <c r="E956" s="215"/>
      <c r="F956" s="215"/>
      <c r="G956" s="215"/>
      <c r="H956" s="240"/>
      <c r="I956" s="241"/>
      <c r="J956" s="241"/>
      <c r="K956" s="241"/>
      <c r="L956" s="244"/>
      <c r="M956" s="244"/>
      <c r="N956" s="242"/>
      <c r="O956" s="242"/>
      <c r="P956" s="242"/>
      <c r="Q956" s="246"/>
      <c r="R956" s="245"/>
      <c r="S956" s="242"/>
      <c r="T956" s="242"/>
      <c r="U956" s="242"/>
      <c r="V956" s="242"/>
      <c r="W956" s="242"/>
      <c r="X956" s="242"/>
      <c r="Y956" s="242"/>
      <c r="Z956" s="242"/>
      <c r="AA956" s="242"/>
      <c r="AB956" s="242"/>
      <c r="AC956" s="242"/>
      <c r="AD956" s="242"/>
      <c r="AE956" s="242"/>
      <c r="AF956" s="242"/>
      <c r="AG956" s="242"/>
      <c r="AH956" s="242"/>
      <c r="AI956" s="242"/>
      <c r="AJ956" s="242"/>
      <c r="AK956" s="242"/>
      <c r="AL956" s="242"/>
      <c r="AM956" s="242"/>
      <c r="AN956" s="242"/>
      <c r="AO956" s="242"/>
      <c r="AP956" s="242"/>
      <c r="AQ956" s="242"/>
      <c r="AR956" s="242"/>
      <c r="AS956" s="242"/>
      <c r="AT956" s="242"/>
      <c r="AU956" s="242"/>
      <c r="AV956" s="242"/>
      <c r="AW956" s="242"/>
      <c r="AX956" s="242"/>
      <c r="AY956" s="242"/>
      <c r="AZ956" s="242"/>
      <c r="BA956" s="242"/>
      <c r="BB956" s="242"/>
      <c r="BC956" s="242"/>
      <c r="BD956" s="242"/>
      <c r="BE956" s="243"/>
      <c r="BF956" s="8"/>
      <c r="BG956" s="8"/>
      <c r="BH956" s="8"/>
      <c r="BI956" s="8"/>
      <c r="BJ956" s="8"/>
      <c r="BK956" s="8"/>
    </row>
    <row r="957" spans="1:63" ht="16.5" customHeight="1">
      <c r="A957" s="4"/>
      <c r="B957" s="215"/>
      <c r="C957" s="215"/>
      <c r="D957" s="215"/>
      <c r="E957" s="215"/>
      <c r="F957" s="215"/>
      <c r="G957" s="215"/>
      <c r="H957" s="240"/>
      <c r="I957" s="241"/>
      <c r="J957" s="241"/>
      <c r="K957" s="241"/>
      <c r="L957" s="244"/>
      <c r="M957" s="244"/>
      <c r="N957" s="242"/>
      <c r="O957" s="242"/>
      <c r="P957" s="242"/>
      <c r="Q957" s="246"/>
      <c r="R957" s="245"/>
      <c r="S957" s="242"/>
      <c r="T957" s="242"/>
      <c r="U957" s="242"/>
      <c r="V957" s="242"/>
      <c r="W957" s="242"/>
      <c r="X957" s="242"/>
      <c r="Y957" s="242"/>
      <c r="Z957" s="242"/>
      <c r="AA957" s="242"/>
      <c r="AB957" s="242"/>
      <c r="AC957" s="242"/>
      <c r="AD957" s="242"/>
      <c r="AE957" s="242"/>
      <c r="AF957" s="242"/>
      <c r="AG957" s="242"/>
      <c r="AH957" s="242"/>
      <c r="AI957" s="242"/>
      <c r="AJ957" s="242"/>
      <c r="AK957" s="242"/>
      <c r="AL957" s="242"/>
      <c r="AM957" s="242"/>
      <c r="AN957" s="242"/>
      <c r="AO957" s="242"/>
      <c r="AP957" s="242"/>
      <c r="AQ957" s="242"/>
      <c r="AR957" s="242"/>
      <c r="AS957" s="242"/>
      <c r="AT957" s="242"/>
      <c r="AU957" s="242"/>
      <c r="AV957" s="242"/>
      <c r="AW957" s="242"/>
      <c r="AX957" s="242"/>
      <c r="AY957" s="242"/>
      <c r="AZ957" s="242"/>
      <c r="BA957" s="242"/>
      <c r="BB957" s="242"/>
      <c r="BC957" s="242"/>
      <c r="BD957" s="242"/>
      <c r="BE957" s="243"/>
      <c r="BF957" s="8"/>
      <c r="BG957" s="8"/>
      <c r="BH957" s="8"/>
      <c r="BI957" s="8"/>
      <c r="BJ957" s="8"/>
      <c r="BK957" s="8"/>
    </row>
    <row r="958" spans="1:63" ht="16.5" customHeight="1">
      <c r="A958" s="4"/>
      <c r="B958" s="215"/>
      <c r="C958" s="215"/>
      <c r="D958" s="215"/>
      <c r="E958" s="215"/>
      <c r="F958" s="215"/>
      <c r="G958" s="215"/>
      <c r="H958" s="240"/>
      <c r="I958" s="241"/>
      <c r="J958" s="241"/>
      <c r="K958" s="241"/>
      <c r="L958" s="244"/>
      <c r="M958" s="244"/>
      <c r="N958" s="242"/>
      <c r="O958" s="242"/>
      <c r="P958" s="242"/>
      <c r="Q958" s="246"/>
      <c r="R958" s="245"/>
      <c r="S958" s="242"/>
      <c r="T958" s="242"/>
      <c r="U958" s="242"/>
      <c r="V958" s="242"/>
      <c r="W958" s="242"/>
      <c r="X958" s="242"/>
      <c r="Y958" s="242"/>
      <c r="Z958" s="242"/>
      <c r="AA958" s="242"/>
      <c r="AB958" s="242"/>
      <c r="AC958" s="242"/>
      <c r="AD958" s="242"/>
      <c r="AE958" s="242"/>
      <c r="AF958" s="242"/>
      <c r="AG958" s="242"/>
      <c r="AH958" s="242"/>
      <c r="AI958" s="242"/>
      <c r="AJ958" s="242"/>
      <c r="AK958" s="242"/>
      <c r="AL958" s="242"/>
      <c r="AM958" s="242"/>
      <c r="AN958" s="242"/>
      <c r="AO958" s="242"/>
      <c r="AP958" s="242"/>
      <c r="AQ958" s="242"/>
      <c r="AR958" s="242"/>
      <c r="AS958" s="242"/>
      <c r="AT958" s="242"/>
      <c r="AU958" s="242"/>
      <c r="AV958" s="242"/>
      <c r="AW958" s="242"/>
      <c r="AX958" s="242"/>
      <c r="AY958" s="242"/>
      <c r="AZ958" s="242"/>
      <c r="BA958" s="242"/>
      <c r="BB958" s="242"/>
      <c r="BC958" s="242"/>
      <c r="BD958" s="242"/>
      <c r="BE958" s="243"/>
      <c r="BF958" s="8"/>
      <c r="BG958" s="8"/>
      <c r="BH958" s="8"/>
      <c r="BI958" s="8"/>
      <c r="BJ958" s="8"/>
      <c r="BK958" s="8"/>
    </row>
    <row r="959" spans="1:63" ht="16.5" customHeight="1">
      <c r="A959" s="4"/>
      <c r="B959" s="215"/>
      <c r="C959" s="215"/>
      <c r="D959" s="215"/>
      <c r="E959" s="215"/>
      <c r="F959" s="215"/>
      <c r="G959" s="215"/>
      <c r="H959" s="240"/>
      <c r="I959" s="241"/>
      <c r="J959" s="241"/>
      <c r="K959" s="241"/>
      <c r="L959" s="244"/>
      <c r="M959" s="244"/>
      <c r="N959" s="242"/>
      <c r="O959" s="242"/>
      <c r="P959" s="242"/>
      <c r="Q959" s="246"/>
      <c r="R959" s="245"/>
      <c r="S959" s="242"/>
      <c r="T959" s="242"/>
      <c r="U959" s="242"/>
      <c r="V959" s="242"/>
      <c r="W959" s="242"/>
      <c r="X959" s="242"/>
      <c r="Y959" s="242"/>
      <c r="Z959" s="242"/>
      <c r="AA959" s="242"/>
      <c r="AB959" s="242"/>
      <c r="AC959" s="242"/>
      <c r="AD959" s="242"/>
      <c r="AE959" s="242"/>
      <c r="AF959" s="242"/>
      <c r="AG959" s="242"/>
      <c r="AH959" s="242"/>
      <c r="AI959" s="242"/>
      <c r="AJ959" s="242"/>
      <c r="AK959" s="242"/>
      <c r="AL959" s="242"/>
      <c r="AM959" s="242"/>
      <c r="AN959" s="242"/>
      <c r="AO959" s="242"/>
      <c r="AP959" s="242"/>
      <c r="AQ959" s="242"/>
      <c r="AR959" s="242"/>
      <c r="AS959" s="242"/>
      <c r="AT959" s="242"/>
      <c r="AU959" s="242"/>
      <c r="AV959" s="242"/>
      <c r="AW959" s="242"/>
      <c r="AX959" s="242"/>
      <c r="AY959" s="242"/>
      <c r="AZ959" s="242"/>
      <c r="BA959" s="242"/>
      <c r="BB959" s="242"/>
      <c r="BC959" s="242"/>
      <c r="BD959" s="242"/>
      <c r="BE959" s="243"/>
      <c r="BF959" s="8"/>
      <c r="BG959" s="8"/>
      <c r="BH959" s="8"/>
      <c r="BI959" s="8"/>
      <c r="BJ959" s="8"/>
      <c r="BK959" s="8"/>
    </row>
    <row r="960" spans="1:63" ht="16.5" customHeight="1">
      <c r="A960" s="4"/>
      <c r="B960" s="215"/>
      <c r="C960" s="215"/>
      <c r="D960" s="215"/>
      <c r="E960" s="215"/>
      <c r="F960" s="215"/>
      <c r="G960" s="215"/>
      <c r="H960" s="240"/>
      <c r="I960" s="241"/>
      <c r="J960" s="241"/>
      <c r="K960" s="241"/>
      <c r="L960" s="244"/>
      <c r="M960" s="244"/>
      <c r="N960" s="242"/>
      <c r="O960" s="242"/>
      <c r="P960" s="242"/>
      <c r="Q960" s="246"/>
      <c r="R960" s="245"/>
      <c r="S960" s="242"/>
      <c r="T960" s="242"/>
      <c r="U960" s="242"/>
      <c r="V960" s="242"/>
      <c r="W960" s="242"/>
      <c r="X960" s="242"/>
      <c r="Y960" s="242"/>
      <c r="Z960" s="242"/>
      <c r="AA960" s="242"/>
      <c r="AB960" s="242"/>
      <c r="AC960" s="242"/>
      <c r="AD960" s="242"/>
      <c r="AE960" s="242"/>
      <c r="AF960" s="242"/>
      <c r="AG960" s="242"/>
      <c r="AH960" s="242"/>
      <c r="AI960" s="242"/>
      <c r="AJ960" s="242"/>
      <c r="AK960" s="242"/>
      <c r="AL960" s="242"/>
      <c r="AM960" s="242"/>
      <c r="AN960" s="242"/>
      <c r="AO960" s="242"/>
      <c r="AP960" s="242"/>
      <c r="AQ960" s="242"/>
      <c r="AR960" s="242"/>
      <c r="AS960" s="242"/>
      <c r="AT960" s="242"/>
      <c r="AU960" s="242"/>
      <c r="AV960" s="242"/>
      <c r="AW960" s="242"/>
      <c r="AX960" s="242"/>
      <c r="AY960" s="242"/>
      <c r="AZ960" s="242"/>
      <c r="BA960" s="242"/>
      <c r="BB960" s="242"/>
      <c r="BC960" s="242"/>
      <c r="BD960" s="242"/>
      <c r="BE960" s="243"/>
      <c r="BF960" s="8"/>
      <c r="BG960" s="8"/>
      <c r="BH960" s="8"/>
      <c r="BI960" s="8"/>
      <c r="BJ960" s="8"/>
      <c r="BK960" s="8"/>
    </row>
    <row r="961" spans="1:63" ht="16.5" customHeight="1">
      <c r="A961" s="4"/>
      <c r="B961" s="215"/>
      <c r="C961" s="215"/>
      <c r="D961" s="215"/>
      <c r="E961" s="215"/>
      <c r="F961" s="215"/>
      <c r="G961" s="215"/>
      <c r="H961" s="240"/>
      <c r="I961" s="241"/>
      <c r="J961" s="241"/>
      <c r="K961" s="241"/>
      <c r="L961" s="244"/>
      <c r="M961" s="244"/>
      <c r="N961" s="242"/>
      <c r="O961" s="242"/>
      <c r="P961" s="242"/>
      <c r="Q961" s="246"/>
      <c r="R961" s="245"/>
      <c r="S961" s="242"/>
      <c r="T961" s="242"/>
      <c r="U961" s="242"/>
      <c r="V961" s="242"/>
      <c r="W961" s="242"/>
      <c r="X961" s="242"/>
      <c r="Y961" s="242"/>
      <c r="Z961" s="242"/>
      <c r="AA961" s="242"/>
      <c r="AB961" s="242"/>
      <c r="AC961" s="242"/>
      <c r="AD961" s="242"/>
      <c r="AE961" s="242"/>
      <c r="AF961" s="242"/>
      <c r="AG961" s="242"/>
      <c r="AH961" s="242"/>
      <c r="AI961" s="242"/>
      <c r="AJ961" s="242"/>
      <c r="AK961" s="242"/>
      <c r="AL961" s="242"/>
      <c r="AM961" s="242"/>
      <c r="AN961" s="242"/>
      <c r="AO961" s="242"/>
      <c r="AP961" s="242"/>
      <c r="AQ961" s="242"/>
      <c r="AR961" s="242"/>
      <c r="AS961" s="242"/>
      <c r="AT961" s="242"/>
      <c r="AU961" s="242"/>
      <c r="AV961" s="242"/>
      <c r="AW961" s="242"/>
      <c r="AX961" s="242"/>
      <c r="AY961" s="242"/>
      <c r="AZ961" s="242"/>
      <c r="BA961" s="242"/>
      <c r="BB961" s="242"/>
      <c r="BC961" s="242"/>
      <c r="BD961" s="242"/>
      <c r="BE961" s="243"/>
      <c r="BF961" s="8"/>
      <c r="BG961" s="8"/>
      <c r="BH961" s="8"/>
      <c r="BI961" s="8"/>
      <c r="BJ961" s="8"/>
      <c r="BK961" s="8"/>
    </row>
    <row r="962" spans="1:63" ht="16.5" customHeight="1">
      <c r="A962" s="4"/>
      <c r="B962" s="215"/>
      <c r="C962" s="215"/>
      <c r="D962" s="215"/>
      <c r="E962" s="215"/>
      <c r="F962" s="215"/>
      <c r="G962" s="215"/>
      <c r="H962" s="240"/>
      <c r="I962" s="241"/>
      <c r="J962" s="241"/>
      <c r="K962" s="241"/>
      <c r="L962" s="244"/>
      <c r="M962" s="244"/>
      <c r="N962" s="242"/>
      <c r="O962" s="242"/>
      <c r="P962" s="242"/>
      <c r="Q962" s="246"/>
      <c r="R962" s="245"/>
      <c r="S962" s="242"/>
      <c r="T962" s="242"/>
      <c r="U962" s="242"/>
      <c r="V962" s="242"/>
      <c r="W962" s="242"/>
      <c r="X962" s="242"/>
      <c r="Y962" s="242"/>
      <c r="Z962" s="242"/>
      <c r="AA962" s="242"/>
      <c r="AB962" s="242"/>
      <c r="AC962" s="242"/>
      <c r="AD962" s="242"/>
      <c r="AE962" s="242"/>
      <c r="AF962" s="242"/>
      <c r="AG962" s="242"/>
      <c r="AH962" s="242"/>
      <c r="AI962" s="242"/>
      <c r="AJ962" s="242"/>
      <c r="AK962" s="242"/>
      <c r="AL962" s="242"/>
      <c r="AM962" s="242"/>
      <c r="AN962" s="242"/>
      <c r="AO962" s="242"/>
      <c r="AP962" s="242"/>
      <c r="AQ962" s="242"/>
      <c r="AR962" s="242"/>
      <c r="AS962" s="242"/>
      <c r="AT962" s="242"/>
      <c r="AU962" s="242"/>
      <c r="AV962" s="242"/>
      <c r="AW962" s="242"/>
      <c r="AX962" s="242"/>
      <c r="AY962" s="242"/>
      <c r="AZ962" s="242"/>
      <c r="BA962" s="242"/>
      <c r="BB962" s="242"/>
      <c r="BC962" s="242"/>
      <c r="BD962" s="242"/>
      <c r="BE962" s="243"/>
      <c r="BF962" s="8"/>
      <c r="BG962" s="8"/>
      <c r="BH962" s="8"/>
      <c r="BI962" s="8"/>
      <c r="BJ962" s="8"/>
      <c r="BK962" s="8"/>
    </row>
    <row r="963" spans="1:63" ht="16.5" customHeight="1">
      <c r="A963" s="4"/>
      <c r="B963" s="215"/>
      <c r="C963" s="215"/>
      <c r="D963" s="215"/>
      <c r="E963" s="215"/>
      <c r="F963" s="215"/>
      <c r="G963" s="215"/>
      <c r="H963" s="240"/>
      <c r="I963" s="241"/>
      <c r="J963" s="241"/>
      <c r="K963" s="241"/>
      <c r="L963" s="244"/>
      <c r="M963" s="244"/>
      <c r="N963" s="242"/>
      <c r="O963" s="242"/>
      <c r="P963" s="242"/>
      <c r="Q963" s="246"/>
      <c r="R963" s="245"/>
      <c r="S963" s="242"/>
      <c r="T963" s="242"/>
      <c r="U963" s="242"/>
      <c r="V963" s="242"/>
      <c r="W963" s="242"/>
      <c r="X963" s="242"/>
      <c r="Y963" s="242"/>
      <c r="Z963" s="242"/>
      <c r="AA963" s="242"/>
      <c r="AB963" s="242"/>
      <c r="AC963" s="242"/>
      <c r="AD963" s="242"/>
      <c r="AE963" s="242"/>
      <c r="AF963" s="242"/>
      <c r="AG963" s="242"/>
      <c r="AH963" s="242"/>
      <c r="AI963" s="242"/>
      <c r="AJ963" s="242"/>
      <c r="AK963" s="242"/>
      <c r="AL963" s="242"/>
      <c r="AM963" s="242"/>
      <c r="AN963" s="242"/>
      <c r="AO963" s="242"/>
      <c r="AP963" s="242"/>
      <c r="AQ963" s="242"/>
      <c r="AR963" s="242"/>
      <c r="AS963" s="242"/>
      <c r="AT963" s="242"/>
      <c r="AU963" s="242"/>
      <c r="AV963" s="242"/>
      <c r="AW963" s="242"/>
      <c r="AX963" s="242"/>
      <c r="AY963" s="242"/>
      <c r="AZ963" s="242"/>
      <c r="BA963" s="242"/>
      <c r="BB963" s="242"/>
      <c r="BC963" s="242"/>
      <c r="BD963" s="242"/>
      <c r="BE963" s="243"/>
      <c r="BF963" s="8"/>
      <c r="BG963" s="8"/>
      <c r="BH963" s="8"/>
      <c r="BI963" s="8"/>
      <c r="BJ963" s="8"/>
      <c r="BK963" s="8"/>
    </row>
    <row r="964" spans="1:63" ht="16.5" customHeight="1">
      <c r="A964" s="4"/>
      <c r="B964" s="215"/>
      <c r="C964" s="215"/>
      <c r="D964" s="215"/>
      <c r="E964" s="215"/>
      <c r="F964" s="215"/>
      <c r="G964" s="215"/>
      <c r="H964" s="240"/>
      <c r="I964" s="241"/>
      <c r="J964" s="241"/>
      <c r="K964" s="241"/>
      <c r="L964" s="244"/>
      <c r="M964" s="244"/>
      <c r="N964" s="242"/>
      <c r="O964" s="242"/>
      <c r="P964" s="242"/>
      <c r="Q964" s="246"/>
      <c r="R964" s="245"/>
      <c r="S964" s="242"/>
      <c r="T964" s="242"/>
      <c r="U964" s="242"/>
      <c r="V964" s="242"/>
      <c r="W964" s="242"/>
      <c r="X964" s="242"/>
      <c r="Y964" s="242"/>
      <c r="Z964" s="242"/>
      <c r="AA964" s="242"/>
      <c r="AB964" s="242"/>
      <c r="AC964" s="242"/>
      <c r="AD964" s="242"/>
      <c r="AE964" s="242"/>
      <c r="AF964" s="242"/>
      <c r="AG964" s="242"/>
      <c r="AH964" s="242"/>
      <c r="AI964" s="242"/>
      <c r="AJ964" s="242"/>
      <c r="AK964" s="242"/>
      <c r="AL964" s="242"/>
      <c r="AM964" s="242"/>
      <c r="AN964" s="242"/>
      <c r="AO964" s="242"/>
      <c r="AP964" s="242"/>
      <c r="AQ964" s="242"/>
      <c r="AR964" s="242"/>
      <c r="AS964" s="242"/>
      <c r="AT964" s="242"/>
      <c r="AU964" s="242"/>
      <c r="AV964" s="242"/>
      <c r="AW964" s="242"/>
      <c r="AX964" s="242"/>
      <c r="AY964" s="242"/>
      <c r="AZ964" s="242"/>
      <c r="BA964" s="242"/>
      <c r="BB964" s="242"/>
      <c r="BC964" s="242"/>
      <c r="BD964" s="242"/>
      <c r="BE964" s="243"/>
      <c r="BF964" s="8"/>
      <c r="BG964" s="8"/>
      <c r="BH964" s="8"/>
      <c r="BI964" s="8"/>
      <c r="BJ964" s="8"/>
      <c r="BK964" s="8"/>
    </row>
    <row r="965" spans="1:63" ht="16.5" customHeight="1">
      <c r="A965" s="4"/>
      <c r="B965" s="215"/>
      <c r="C965" s="215"/>
      <c r="D965" s="215"/>
      <c r="E965" s="215"/>
      <c r="F965" s="215"/>
      <c r="G965" s="215"/>
      <c r="H965" s="240"/>
      <c r="I965" s="241"/>
      <c r="J965" s="241"/>
      <c r="K965" s="241"/>
      <c r="L965" s="244"/>
      <c r="M965" s="244"/>
      <c r="N965" s="242"/>
      <c r="O965" s="242"/>
      <c r="P965" s="242"/>
      <c r="Q965" s="246"/>
      <c r="R965" s="245"/>
      <c r="S965" s="242"/>
      <c r="T965" s="242"/>
      <c r="U965" s="242"/>
      <c r="V965" s="242"/>
      <c r="W965" s="242"/>
      <c r="X965" s="242"/>
      <c r="Y965" s="242"/>
      <c r="Z965" s="242"/>
      <c r="AA965" s="242"/>
      <c r="AB965" s="242"/>
      <c r="AC965" s="242"/>
      <c r="AD965" s="242"/>
      <c r="AE965" s="242"/>
      <c r="AF965" s="242"/>
      <c r="AG965" s="242"/>
      <c r="AH965" s="242"/>
      <c r="AI965" s="242"/>
      <c r="AJ965" s="242"/>
      <c r="AK965" s="242"/>
      <c r="AL965" s="242"/>
      <c r="AM965" s="242"/>
      <c r="AN965" s="242"/>
      <c r="AO965" s="242"/>
      <c r="AP965" s="242"/>
      <c r="AQ965" s="242"/>
      <c r="AR965" s="242"/>
      <c r="AS965" s="242"/>
      <c r="AT965" s="242"/>
      <c r="AU965" s="242"/>
      <c r="AV965" s="242"/>
      <c r="AW965" s="242"/>
      <c r="AX965" s="242"/>
      <c r="AY965" s="242"/>
      <c r="AZ965" s="242"/>
      <c r="BA965" s="242"/>
      <c r="BB965" s="242"/>
      <c r="BC965" s="242"/>
      <c r="BD965" s="242"/>
      <c r="BE965" s="243"/>
      <c r="BF965" s="8"/>
      <c r="BG965" s="8"/>
      <c r="BH965" s="8"/>
      <c r="BI965" s="8"/>
      <c r="BJ965" s="8"/>
      <c r="BK965" s="8"/>
    </row>
    <row r="966" spans="1:63" ht="16.5" customHeight="1">
      <c r="A966" s="4"/>
      <c r="B966" s="215"/>
      <c r="C966" s="215"/>
      <c r="D966" s="215"/>
      <c r="E966" s="215"/>
      <c r="F966" s="215"/>
      <c r="G966" s="215"/>
      <c r="H966" s="240"/>
      <c r="I966" s="241"/>
      <c r="J966" s="241"/>
      <c r="K966" s="241"/>
      <c r="L966" s="244"/>
      <c r="M966" s="244"/>
      <c r="N966" s="242"/>
      <c r="O966" s="242"/>
      <c r="P966" s="242"/>
      <c r="Q966" s="246"/>
      <c r="R966" s="245"/>
      <c r="S966" s="242"/>
      <c r="T966" s="242"/>
      <c r="U966" s="242"/>
      <c r="V966" s="242"/>
      <c r="W966" s="242"/>
      <c r="X966" s="242"/>
      <c r="Y966" s="242"/>
      <c r="Z966" s="242"/>
      <c r="AA966" s="242"/>
      <c r="AB966" s="242"/>
      <c r="AC966" s="242"/>
      <c r="AD966" s="242"/>
      <c r="AE966" s="242"/>
      <c r="AF966" s="242"/>
      <c r="AG966" s="242"/>
      <c r="AH966" s="242"/>
      <c r="AI966" s="242"/>
      <c r="AJ966" s="242"/>
      <c r="AK966" s="242"/>
      <c r="AL966" s="242"/>
      <c r="AM966" s="242"/>
      <c r="AN966" s="242"/>
      <c r="AO966" s="242"/>
      <c r="AP966" s="242"/>
      <c r="AQ966" s="242"/>
      <c r="AR966" s="242"/>
      <c r="AS966" s="242"/>
      <c r="AT966" s="242"/>
      <c r="AU966" s="242"/>
      <c r="AV966" s="242"/>
      <c r="AW966" s="242"/>
      <c r="AX966" s="242"/>
      <c r="AY966" s="242"/>
      <c r="AZ966" s="242"/>
      <c r="BA966" s="242"/>
      <c r="BB966" s="242"/>
      <c r="BC966" s="242"/>
      <c r="BD966" s="242"/>
      <c r="BE966" s="243"/>
      <c r="BF966" s="8"/>
      <c r="BG966" s="8"/>
      <c r="BH966" s="8"/>
      <c r="BI966" s="8"/>
      <c r="BJ966" s="8"/>
      <c r="BK966" s="8"/>
    </row>
    <row r="967" spans="1:63" ht="16.5" customHeight="1">
      <c r="A967" s="4"/>
      <c r="B967" s="215"/>
      <c r="C967" s="215"/>
      <c r="D967" s="215"/>
      <c r="E967" s="215"/>
      <c r="F967" s="215"/>
      <c r="G967" s="215"/>
      <c r="H967" s="240"/>
      <c r="I967" s="241"/>
      <c r="J967" s="241"/>
      <c r="K967" s="241"/>
      <c r="L967" s="244"/>
      <c r="M967" s="244"/>
      <c r="N967" s="242"/>
      <c r="O967" s="242"/>
      <c r="P967" s="242"/>
      <c r="Q967" s="246"/>
      <c r="R967" s="245"/>
      <c r="S967" s="242"/>
      <c r="T967" s="242"/>
      <c r="U967" s="242"/>
      <c r="V967" s="242"/>
      <c r="W967" s="242"/>
      <c r="X967" s="242"/>
      <c r="Y967" s="242"/>
      <c r="Z967" s="242"/>
      <c r="AA967" s="242"/>
      <c r="AB967" s="242"/>
      <c r="AC967" s="242"/>
      <c r="AD967" s="242"/>
      <c r="AE967" s="242"/>
      <c r="AF967" s="242"/>
      <c r="AG967" s="242"/>
      <c r="AH967" s="242"/>
      <c r="AI967" s="242"/>
      <c r="AJ967" s="242"/>
      <c r="AK967" s="242"/>
      <c r="AL967" s="242"/>
      <c r="AM967" s="242"/>
      <c r="AN967" s="242"/>
      <c r="AO967" s="242"/>
      <c r="AP967" s="242"/>
      <c r="AQ967" s="242"/>
      <c r="AR967" s="242"/>
      <c r="AS967" s="242"/>
      <c r="AT967" s="242"/>
      <c r="AU967" s="242"/>
      <c r="AV967" s="242"/>
      <c r="AW967" s="242"/>
      <c r="AX967" s="242"/>
      <c r="AY967" s="242"/>
      <c r="AZ967" s="242"/>
      <c r="BA967" s="242"/>
      <c r="BB967" s="242"/>
      <c r="BC967" s="242"/>
      <c r="BD967" s="242"/>
      <c r="BE967" s="243"/>
      <c r="BF967" s="8"/>
      <c r="BG967" s="8"/>
      <c r="BH967" s="8"/>
      <c r="BI967" s="8"/>
      <c r="BJ967" s="8"/>
      <c r="BK967" s="8"/>
    </row>
    <row r="968" spans="1:63" ht="16.5" customHeight="1">
      <c r="A968" s="4"/>
      <c r="B968" s="215"/>
      <c r="C968" s="215"/>
      <c r="D968" s="215"/>
      <c r="E968" s="215"/>
      <c r="F968" s="215"/>
      <c r="G968" s="215"/>
      <c r="H968" s="240"/>
      <c r="I968" s="241"/>
      <c r="J968" s="241"/>
      <c r="K968" s="241"/>
      <c r="L968" s="244"/>
      <c r="M968" s="244"/>
      <c r="N968" s="242"/>
      <c r="O968" s="242"/>
      <c r="P968" s="242"/>
      <c r="Q968" s="246"/>
      <c r="R968" s="245"/>
      <c r="S968" s="242"/>
      <c r="T968" s="242"/>
      <c r="U968" s="242"/>
      <c r="V968" s="242"/>
      <c r="W968" s="242"/>
      <c r="X968" s="242"/>
      <c r="Y968" s="242"/>
      <c r="Z968" s="242"/>
      <c r="AA968" s="242"/>
      <c r="AB968" s="242"/>
      <c r="AC968" s="242"/>
      <c r="AD968" s="242"/>
      <c r="AE968" s="242"/>
      <c r="AF968" s="242"/>
      <c r="AG968" s="242"/>
      <c r="AH968" s="242"/>
      <c r="AI968" s="242"/>
      <c r="AJ968" s="242"/>
      <c r="AK968" s="242"/>
      <c r="AL968" s="242"/>
      <c r="AM968" s="242"/>
      <c r="AN968" s="242"/>
      <c r="AO968" s="242"/>
      <c r="AP968" s="242"/>
      <c r="AQ968" s="242"/>
      <c r="AR968" s="242"/>
      <c r="AS968" s="242"/>
      <c r="AT968" s="242"/>
      <c r="AU968" s="242"/>
      <c r="AV968" s="242"/>
      <c r="AW968" s="242"/>
      <c r="AX968" s="242"/>
      <c r="AY968" s="242"/>
      <c r="AZ968" s="242"/>
      <c r="BA968" s="242"/>
      <c r="BB968" s="242"/>
      <c r="BC968" s="242"/>
      <c r="BD968" s="242"/>
      <c r="BE968" s="243"/>
      <c r="BF968" s="8"/>
      <c r="BG968" s="8"/>
      <c r="BH968" s="8"/>
      <c r="BI968" s="8"/>
      <c r="BJ968" s="8"/>
      <c r="BK968" s="8"/>
    </row>
    <row r="969" spans="1:63" ht="16.5" customHeight="1">
      <c r="A969" s="4"/>
      <c r="B969" s="215"/>
      <c r="C969" s="215"/>
      <c r="D969" s="215"/>
      <c r="E969" s="215"/>
      <c r="F969" s="215"/>
      <c r="G969" s="215"/>
      <c r="H969" s="240"/>
      <c r="I969" s="241"/>
      <c r="J969" s="241"/>
      <c r="K969" s="241"/>
      <c r="L969" s="244"/>
      <c r="M969" s="244"/>
      <c r="N969" s="242"/>
      <c r="O969" s="242"/>
      <c r="P969" s="242"/>
      <c r="Q969" s="246"/>
      <c r="R969" s="245"/>
      <c r="S969" s="242"/>
      <c r="T969" s="242"/>
      <c r="U969" s="242"/>
      <c r="V969" s="242"/>
      <c r="W969" s="242"/>
      <c r="X969" s="242"/>
      <c r="Y969" s="242"/>
      <c r="Z969" s="242"/>
      <c r="AA969" s="242"/>
      <c r="AB969" s="242"/>
      <c r="AC969" s="242"/>
      <c r="AD969" s="242"/>
      <c r="AE969" s="242"/>
      <c r="AF969" s="242"/>
      <c r="AG969" s="242"/>
      <c r="AH969" s="242"/>
      <c r="AI969" s="242"/>
      <c r="AJ969" s="242"/>
      <c r="AK969" s="242"/>
      <c r="AL969" s="242"/>
      <c r="AM969" s="242"/>
      <c r="AN969" s="242"/>
      <c r="AO969" s="242"/>
      <c r="AP969" s="242"/>
      <c r="AQ969" s="242"/>
      <c r="AR969" s="242"/>
      <c r="AS969" s="242"/>
      <c r="AT969" s="242"/>
      <c r="AU969" s="242"/>
      <c r="AV969" s="242"/>
      <c r="AW969" s="242"/>
      <c r="AX969" s="242"/>
      <c r="AY969" s="242"/>
      <c r="AZ969" s="242"/>
      <c r="BA969" s="242"/>
      <c r="BB969" s="242"/>
      <c r="BC969" s="242"/>
      <c r="BD969" s="242"/>
      <c r="BE969" s="243"/>
      <c r="BF969" s="8"/>
      <c r="BG969" s="8"/>
      <c r="BH969" s="8"/>
      <c r="BI969" s="8"/>
      <c r="BJ969" s="8"/>
      <c r="BK969" s="8"/>
    </row>
    <row r="970" spans="1:63" ht="16.5" customHeight="1">
      <c r="A970" s="4"/>
      <c r="B970" s="215"/>
      <c r="C970" s="215"/>
      <c r="D970" s="215"/>
      <c r="E970" s="215"/>
      <c r="F970" s="215"/>
      <c r="G970" s="215"/>
      <c r="H970" s="240"/>
      <c r="I970" s="241"/>
      <c r="J970" s="241"/>
      <c r="K970" s="241"/>
      <c r="L970" s="244"/>
      <c r="M970" s="244"/>
      <c r="N970" s="242"/>
      <c r="O970" s="242"/>
      <c r="P970" s="242"/>
      <c r="Q970" s="246"/>
      <c r="R970" s="245"/>
      <c r="S970" s="242"/>
      <c r="T970" s="242"/>
      <c r="U970" s="242"/>
      <c r="V970" s="242"/>
      <c r="W970" s="242"/>
      <c r="X970" s="242"/>
      <c r="Y970" s="242"/>
      <c r="Z970" s="242"/>
      <c r="AA970" s="242"/>
      <c r="AB970" s="242"/>
      <c r="AC970" s="242"/>
      <c r="AD970" s="242"/>
      <c r="AE970" s="242"/>
      <c r="AF970" s="242"/>
      <c r="AG970" s="242"/>
      <c r="AH970" s="242"/>
      <c r="AI970" s="242"/>
      <c r="AJ970" s="242"/>
      <c r="AK970" s="242"/>
      <c r="AL970" s="242"/>
      <c r="AM970" s="242"/>
      <c r="AN970" s="242"/>
      <c r="AO970" s="242"/>
      <c r="AP970" s="242"/>
      <c r="AQ970" s="242"/>
      <c r="AR970" s="242"/>
      <c r="AS970" s="242"/>
      <c r="AT970" s="242"/>
      <c r="AU970" s="242"/>
      <c r="AV970" s="242"/>
      <c r="AW970" s="242"/>
      <c r="AX970" s="242"/>
      <c r="AY970" s="242"/>
      <c r="AZ970" s="242"/>
      <c r="BA970" s="242"/>
      <c r="BB970" s="242"/>
      <c r="BC970" s="242"/>
      <c r="BD970" s="242"/>
      <c r="BE970" s="243"/>
      <c r="BF970" s="8"/>
      <c r="BG970" s="8"/>
      <c r="BH970" s="8"/>
      <c r="BI970" s="8"/>
      <c r="BJ970" s="8"/>
      <c r="BK970" s="8"/>
    </row>
    <row r="971" spans="1:63" ht="16.5" customHeight="1">
      <c r="A971" s="4"/>
      <c r="B971" s="215"/>
      <c r="C971" s="215"/>
      <c r="D971" s="215"/>
      <c r="E971" s="215"/>
      <c r="F971" s="215"/>
      <c r="G971" s="215"/>
      <c r="H971" s="240"/>
      <c r="I971" s="241"/>
      <c r="J971" s="241"/>
      <c r="K971" s="241"/>
      <c r="L971" s="244"/>
      <c r="M971" s="244"/>
      <c r="N971" s="242"/>
      <c r="O971" s="242"/>
      <c r="P971" s="242"/>
      <c r="Q971" s="246"/>
      <c r="R971" s="245"/>
      <c r="S971" s="242"/>
      <c r="T971" s="242"/>
      <c r="U971" s="242"/>
      <c r="V971" s="242"/>
      <c r="W971" s="242"/>
      <c r="X971" s="242"/>
      <c r="Y971" s="242"/>
      <c r="Z971" s="242"/>
      <c r="AA971" s="242"/>
      <c r="AB971" s="242"/>
      <c r="AC971" s="242"/>
      <c r="AD971" s="242"/>
      <c r="AE971" s="242"/>
      <c r="AF971" s="242"/>
      <c r="AG971" s="242"/>
      <c r="AH971" s="242"/>
      <c r="AI971" s="242"/>
      <c r="AJ971" s="242"/>
      <c r="AK971" s="242"/>
      <c r="AL971" s="242"/>
      <c r="AM971" s="242"/>
      <c r="AN971" s="242"/>
      <c r="AO971" s="242"/>
      <c r="AP971" s="242"/>
      <c r="AQ971" s="242"/>
      <c r="AR971" s="242"/>
      <c r="AS971" s="242"/>
      <c r="AT971" s="242"/>
      <c r="AU971" s="242"/>
      <c r="AV971" s="242"/>
      <c r="AW971" s="242"/>
      <c r="AX971" s="242"/>
      <c r="AY971" s="242"/>
      <c r="AZ971" s="242"/>
      <c r="BA971" s="242"/>
      <c r="BB971" s="242"/>
      <c r="BC971" s="242"/>
      <c r="BD971" s="242"/>
      <c r="BE971" s="243"/>
      <c r="BF971" s="8"/>
      <c r="BG971" s="8"/>
      <c r="BH971" s="8"/>
      <c r="BI971" s="8"/>
      <c r="BJ971" s="8"/>
      <c r="BK971" s="8"/>
    </row>
    <row r="972" spans="1:63" ht="16.5" customHeight="1">
      <c r="A972" s="4"/>
      <c r="B972" s="215"/>
      <c r="C972" s="215"/>
      <c r="D972" s="215"/>
      <c r="E972" s="215"/>
      <c r="F972" s="215"/>
      <c r="G972" s="215"/>
      <c r="H972" s="240"/>
      <c r="I972" s="241"/>
      <c r="J972" s="241"/>
      <c r="K972" s="241"/>
      <c r="L972" s="244"/>
      <c r="M972" s="244"/>
      <c r="N972" s="242"/>
      <c r="O972" s="242"/>
      <c r="P972" s="242"/>
      <c r="Q972" s="246"/>
      <c r="R972" s="245"/>
      <c r="S972" s="242"/>
      <c r="T972" s="242"/>
      <c r="U972" s="242"/>
      <c r="V972" s="242"/>
      <c r="W972" s="242"/>
      <c r="X972" s="242"/>
      <c r="Y972" s="242"/>
      <c r="Z972" s="242"/>
      <c r="AA972" s="242"/>
      <c r="AB972" s="242"/>
      <c r="AC972" s="242"/>
      <c r="AD972" s="242"/>
      <c r="AE972" s="242"/>
      <c r="AF972" s="242"/>
      <c r="AG972" s="242"/>
      <c r="AH972" s="242"/>
      <c r="AI972" s="242"/>
      <c r="AJ972" s="242"/>
      <c r="AK972" s="242"/>
      <c r="AL972" s="242"/>
      <c r="AM972" s="242"/>
      <c r="AN972" s="242"/>
      <c r="AO972" s="242"/>
      <c r="AP972" s="242"/>
      <c r="AQ972" s="242"/>
      <c r="AR972" s="242"/>
      <c r="AS972" s="242"/>
      <c r="AT972" s="242"/>
      <c r="AU972" s="242"/>
      <c r="AV972" s="242"/>
      <c r="AW972" s="242"/>
      <c r="AX972" s="242"/>
      <c r="AY972" s="242"/>
      <c r="AZ972" s="242"/>
      <c r="BA972" s="242"/>
      <c r="BB972" s="242"/>
      <c r="BC972" s="242"/>
      <c r="BD972" s="242"/>
      <c r="BE972" s="243"/>
      <c r="BF972" s="8"/>
      <c r="BG972" s="8"/>
      <c r="BH972" s="8"/>
      <c r="BI972" s="8"/>
      <c r="BJ972" s="8"/>
      <c r="BK972" s="8"/>
    </row>
    <row r="973" spans="1:63" ht="16.5" customHeight="1">
      <c r="A973" s="4"/>
      <c r="B973" s="215"/>
      <c r="C973" s="215"/>
      <c r="D973" s="215"/>
      <c r="E973" s="215"/>
      <c r="F973" s="215"/>
      <c r="G973" s="215"/>
      <c r="H973" s="240"/>
      <c r="I973" s="241"/>
      <c r="J973" s="241"/>
      <c r="K973" s="241"/>
      <c r="L973" s="244"/>
      <c r="M973" s="244"/>
      <c r="N973" s="242"/>
      <c r="O973" s="242"/>
      <c r="P973" s="242"/>
      <c r="Q973" s="246"/>
      <c r="R973" s="245"/>
      <c r="S973" s="242"/>
      <c r="T973" s="242"/>
      <c r="U973" s="242"/>
      <c r="V973" s="242"/>
      <c r="W973" s="242"/>
      <c r="X973" s="242"/>
      <c r="Y973" s="242"/>
      <c r="Z973" s="242"/>
      <c r="AA973" s="242"/>
      <c r="AB973" s="242"/>
      <c r="AC973" s="242"/>
      <c r="AD973" s="242"/>
      <c r="AE973" s="242"/>
      <c r="AF973" s="242"/>
      <c r="AG973" s="242"/>
      <c r="AH973" s="242"/>
      <c r="AI973" s="242"/>
      <c r="AJ973" s="242"/>
      <c r="AK973" s="242"/>
      <c r="AL973" s="242"/>
      <c r="AM973" s="242"/>
      <c r="AN973" s="242"/>
      <c r="AO973" s="242"/>
      <c r="AP973" s="242"/>
      <c r="AQ973" s="242"/>
      <c r="AR973" s="242"/>
      <c r="AS973" s="242"/>
      <c r="AT973" s="242"/>
      <c r="AU973" s="242"/>
      <c r="AV973" s="242"/>
      <c r="AW973" s="242"/>
      <c r="AX973" s="242"/>
      <c r="AY973" s="242"/>
      <c r="AZ973" s="242"/>
      <c r="BA973" s="242"/>
      <c r="BB973" s="242"/>
      <c r="BC973" s="242"/>
      <c r="BD973" s="242"/>
      <c r="BE973" s="243"/>
      <c r="BF973" s="8"/>
      <c r="BG973" s="8"/>
      <c r="BH973" s="8"/>
      <c r="BI973" s="8"/>
      <c r="BJ973" s="8"/>
      <c r="BK973" s="8"/>
    </row>
    <row r="974" spans="1:63" ht="16.5" customHeight="1">
      <c r="A974" s="4"/>
      <c r="B974" s="215"/>
      <c r="C974" s="215"/>
      <c r="D974" s="215"/>
      <c r="E974" s="215"/>
      <c r="F974" s="215"/>
      <c r="G974" s="215"/>
      <c r="H974" s="240"/>
      <c r="I974" s="241"/>
      <c r="J974" s="241"/>
      <c r="K974" s="241"/>
      <c r="L974" s="244"/>
      <c r="M974" s="244"/>
      <c r="N974" s="242"/>
      <c r="O974" s="242"/>
      <c r="P974" s="242"/>
      <c r="Q974" s="246"/>
      <c r="R974" s="245"/>
      <c r="S974" s="242"/>
      <c r="T974" s="242"/>
      <c r="U974" s="242"/>
      <c r="V974" s="242"/>
      <c r="W974" s="242"/>
      <c r="X974" s="242"/>
      <c r="Y974" s="242"/>
      <c r="Z974" s="242"/>
      <c r="AA974" s="242"/>
      <c r="AB974" s="242"/>
      <c r="AC974" s="242"/>
      <c r="AD974" s="242"/>
      <c r="AE974" s="242"/>
      <c r="AF974" s="242"/>
      <c r="AG974" s="242"/>
      <c r="AH974" s="242"/>
      <c r="AI974" s="242"/>
      <c r="AJ974" s="242"/>
      <c r="AK974" s="242"/>
      <c r="AL974" s="242"/>
      <c r="AM974" s="242"/>
      <c r="AN974" s="242"/>
      <c r="AO974" s="242"/>
      <c r="AP974" s="242"/>
      <c r="AQ974" s="242"/>
      <c r="AR974" s="242"/>
      <c r="AS974" s="242"/>
      <c r="AT974" s="242"/>
      <c r="AU974" s="242"/>
      <c r="AV974" s="242"/>
      <c r="AW974" s="242"/>
      <c r="AX974" s="242"/>
      <c r="AY974" s="242"/>
      <c r="AZ974" s="242"/>
      <c r="BA974" s="242"/>
      <c r="BB974" s="242"/>
      <c r="BC974" s="242"/>
      <c r="BD974" s="242"/>
      <c r="BE974" s="243"/>
      <c r="BF974" s="8"/>
      <c r="BG974" s="8"/>
      <c r="BH974" s="8"/>
      <c r="BI974" s="8"/>
      <c r="BJ974" s="8"/>
      <c r="BK974" s="8"/>
    </row>
    <row r="975" spans="1:63" ht="16.5" customHeight="1">
      <c r="A975" s="4"/>
      <c r="B975" s="215"/>
      <c r="C975" s="215"/>
      <c r="D975" s="215"/>
      <c r="E975" s="215"/>
      <c r="F975" s="215"/>
      <c r="G975" s="215"/>
      <c r="H975" s="240"/>
      <c r="I975" s="241"/>
      <c r="J975" s="241"/>
      <c r="K975" s="241"/>
      <c r="L975" s="244"/>
      <c r="M975" s="244"/>
      <c r="N975" s="242"/>
      <c r="O975" s="242"/>
      <c r="P975" s="242"/>
      <c r="Q975" s="246"/>
      <c r="R975" s="245"/>
      <c r="S975" s="242"/>
      <c r="T975" s="242"/>
      <c r="U975" s="242"/>
      <c r="V975" s="242"/>
      <c r="W975" s="242"/>
      <c r="X975" s="242"/>
      <c r="Y975" s="242"/>
      <c r="Z975" s="242"/>
      <c r="AA975" s="242"/>
      <c r="AB975" s="242"/>
      <c r="AC975" s="242"/>
      <c r="AD975" s="242"/>
      <c r="AE975" s="242"/>
      <c r="AF975" s="242"/>
      <c r="AG975" s="242"/>
      <c r="AH975" s="242"/>
      <c r="AI975" s="242"/>
      <c r="AJ975" s="242"/>
      <c r="AK975" s="242"/>
      <c r="AL975" s="242"/>
      <c r="AM975" s="242"/>
      <c r="AN975" s="242"/>
      <c r="AO975" s="242"/>
      <c r="AP975" s="242"/>
      <c r="AQ975" s="242"/>
      <c r="AR975" s="242"/>
      <c r="AS975" s="242"/>
      <c r="AT975" s="242"/>
      <c r="AU975" s="242"/>
      <c r="AV975" s="242"/>
      <c r="AW975" s="242"/>
      <c r="AX975" s="242"/>
      <c r="AY975" s="242"/>
      <c r="AZ975" s="242"/>
      <c r="BA975" s="242"/>
      <c r="BB975" s="242"/>
      <c r="BC975" s="242"/>
      <c r="BD975" s="242"/>
      <c r="BE975" s="243"/>
      <c r="BF975" s="8"/>
      <c r="BG975" s="8"/>
      <c r="BH975" s="8"/>
      <c r="BI975" s="8"/>
      <c r="BJ975" s="8"/>
      <c r="BK975" s="8"/>
    </row>
    <row r="976" spans="1:63" ht="16.5" customHeight="1">
      <c r="A976" s="4"/>
      <c r="B976" s="215"/>
      <c r="C976" s="215"/>
      <c r="D976" s="215"/>
      <c r="E976" s="215"/>
      <c r="F976" s="215"/>
      <c r="G976" s="215"/>
      <c r="H976" s="240"/>
      <c r="I976" s="241"/>
      <c r="J976" s="241"/>
      <c r="K976" s="241"/>
      <c r="L976" s="244"/>
      <c r="M976" s="244"/>
      <c r="N976" s="242"/>
      <c r="O976" s="242"/>
      <c r="P976" s="242"/>
      <c r="Q976" s="246"/>
      <c r="R976" s="245"/>
      <c r="S976" s="242"/>
      <c r="T976" s="242"/>
      <c r="U976" s="242"/>
      <c r="V976" s="242"/>
      <c r="W976" s="242"/>
      <c r="X976" s="242"/>
      <c r="Y976" s="242"/>
      <c r="Z976" s="242"/>
      <c r="AA976" s="242"/>
      <c r="AB976" s="242"/>
      <c r="AC976" s="242"/>
      <c r="AD976" s="242"/>
      <c r="AE976" s="242"/>
      <c r="AF976" s="242"/>
      <c r="AG976" s="242"/>
      <c r="AH976" s="242"/>
      <c r="AI976" s="242"/>
      <c r="AJ976" s="242"/>
      <c r="AK976" s="242"/>
      <c r="AL976" s="242"/>
      <c r="AM976" s="242"/>
      <c r="AN976" s="242"/>
      <c r="AO976" s="242"/>
      <c r="AP976" s="242"/>
      <c r="AQ976" s="242"/>
      <c r="AR976" s="242"/>
      <c r="AS976" s="242"/>
      <c r="AT976" s="242"/>
      <c r="AU976" s="242"/>
      <c r="AV976" s="242"/>
      <c r="AW976" s="242"/>
      <c r="AX976" s="242"/>
      <c r="AY976" s="242"/>
      <c r="AZ976" s="242"/>
      <c r="BA976" s="242"/>
      <c r="BB976" s="242"/>
      <c r="BC976" s="242"/>
      <c r="BD976" s="242"/>
      <c r="BE976" s="243"/>
      <c r="BF976" s="8"/>
      <c r="BG976" s="8"/>
      <c r="BH976" s="8"/>
      <c r="BI976" s="8"/>
      <c r="BJ976" s="8"/>
      <c r="BK976" s="8"/>
    </row>
    <row r="977" spans="1:63" ht="16.5" customHeight="1">
      <c r="A977" s="4"/>
      <c r="B977" s="215"/>
      <c r="C977" s="215"/>
      <c r="D977" s="215"/>
      <c r="E977" s="215"/>
      <c r="F977" s="215"/>
      <c r="G977" s="215"/>
      <c r="H977" s="240"/>
      <c r="I977" s="241"/>
      <c r="J977" s="241"/>
      <c r="K977" s="241"/>
      <c r="L977" s="244"/>
      <c r="M977" s="244"/>
      <c r="N977" s="242"/>
      <c r="O977" s="242"/>
      <c r="P977" s="242"/>
      <c r="Q977" s="246"/>
      <c r="R977" s="245"/>
      <c r="S977" s="242"/>
      <c r="T977" s="242"/>
      <c r="U977" s="242"/>
      <c r="V977" s="242"/>
      <c r="W977" s="242"/>
      <c r="X977" s="242"/>
      <c r="Y977" s="242"/>
      <c r="Z977" s="242"/>
      <c r="AA977" s="242"/>
      <c r="AB977" s="242"/>
      <c r="AC977" s="242"/>
      <c r="AD977" s="242"/>
      <c r="AE977" s="242"/>
      <c r="AF977" s="242"/>
      <c r="AG977" s="242"/>
      <c r="AH977" s="242"/>
      <c r="AI977" s="242"/>
      <c r="AJ977" s="242"/>
      <c r="AK977" s="242"/>
      <c r="AL977" s="242"/>
      <c r="AM977" s="242"/>
      <c r="AN977" s="242"/>
      <c r="AO977" s="242"/>
      <c r="AP977" s="242"/>
      <c r="AQ977" s="242"/>
      <c r="AR977" s="242"/>
      <c r="AS977" s="242"/>
      <c r="AT977" s="242"/>
      <c r="AU977" s="242"/>
      <c r="AV977" s="242"/>
      <c r="AW977" s="242"/>
      <c r="AX977" s="242"/>
      <c r="AY977" s="242"/>
      <c r="AZ977" s="242"/>
      <c r="BA977" s="242"/>
      <c r="BB977" s="242"/>
      <c r="BC977" s="242"/>
      <c r="BD977" s="242"/>
      <c r="BE977" s="243"/>
      <c r="BF977" s="8"/>
      <c r="BG977" s="8"/>
      <c r="BH977" s="8"/>
      <c r="BI977" s="8"/>
      <c r="BJ977" s="8"/>
      <c r="BK977" s="8"/>
    </row>
    <row r="978" spans="1:63" ht="16.5" customHeight="1">
      <c r="A978" s="4"/>
      <c r="B978" s="215"/>
      <c r="C978" s="215"/>
      <c r="D978" s="215"/>
      <c r="E978" s="215"/>
      <c r="F978" s="215"/>
      <c r="G978" s="215"/>
      <c r="H978" s="240"/>
      <c r="I978" s="241"/>
      <c r="J978" s="241"/>
      <c r="K978" s="241"/>
      <c r="L978" s="244"/>
      <c r="M978" s="244"/>
      <c r="N978" s="242"/>
      <c r="O978" s="242"/>
      <c r="P978" s="242"/>
      <c r="Q978" s="246"/>
      <c r="R978" s="245"/>
      <c r="S978" s="242"/>
      <c r="T978" s="242"/>
      <c r="U978" s="242"/>
      <c r="V978" s="242"/>
      <c r="W978" s="242"/>
      <c r="X978" s="242"/>
      <c r="Y978" s="242"/>
      <c r="Z978" s="242"/>
      <c r="AA978" s="242"/>
      <c r="AB978" s="242"/>
      <c r="AC978" s="242"/>
      <c r="AD978" s="242"/>
      <c r="AE978" s="242"/>
      <c r="AF978" s="242"/>
      <c r="AG978" s="242"/>
      <c r="AH978" s="242"/>
      <c r="AI978" s="242"/>
      <c r="AJ978" s="242"/>
      <c r="AK978" s="242"/>
      <c r="AL978" s="242"/>
      <c r="AM978" s="242"/>
      <c r="AN978" s="242"/>
      <c r="AO978" s="242"/>
      <c r="AP978" s="242"/>
      <c r="AQ978" s="242"/>
      <c r="AR978" s="242"/>
      <c r="AS978" s="242"/>
      <c r="AT978" s="242"/>
      <c r="AU978" s="242"/>
      <c r="AV978" s="242"/>
      <c r="AW978" s="242"/>
      <c r="AX978" s="242"/>
      <c r="AY978" s="242"/>
      <c r="AZ978" s="242"/>
      <c r="BA978" s="242"/>
      <c r="BB978" s="242"/>
      <c r="BC978" s="242"/>
      <c r="BD978" s="242"/>
      <c r="BE978" s="243"/>
      <c r="BF978" s="8"/>
      <c r="BG978" s="8"/>
      <c r="BH978" s="8"/>
      <c r="BI978" s="8"/>
      <c r="BJ978" s="8"/>
      <c r="BK978" s="8"/>
    </row>
    <row r="979" spans="1:63" ht="16.5" customHeight="1">
      <c r="A979" s="4"/>
      <c r="B979" s="215"/>
      <c r="C979" s="215"/>
      <c r="D979" s="215"/>
      <c r="E979" s="215"/>
      <c r="F979" s="215"/>
      <c r="G979" s="215"/>
      <c r="H979" s="240"/>
      <c r="I979" s="241"/>
      <c r="J979" s="241"/>
      <c r="K979" s="241"/>
      <c r="L979" s="244"/>
      <c r="M979" s="244"/>
      <c r="N979" s="242"/>
      <c r="O979" s="242"/>
      <c r="P979" s="242"/>
      <c r="Q979" s="246"/>
      <c r="R979" s="245"/>
      <c r="S979" s="242"/>
      <c r="T979" s="242"/>
      <c r="U979" s="242"/>
      <c r="V979" s="242"/>
      <c r="W979" s="242"/>
      <c r="X979" s="242"/>
      <c r="Y979" s="242"/>
      <c r="Z979" s="242"/>
      <c r="AA979" s="242"/>
      <c r="AB979" s="242"/>
      <c r="AC979" s="242"/>
      <c r="AD979" s="242"/>
      <c r="AE979" s="242"/>
      <c r="AF979" s="242"/>
      <c r="AG979" s="242"/>
      <c r="AH979" s="242"/>
      <c r="AI979" s="242"/>
      <c r="AJ979" s="242"/>
      <c r="AK979" s="242"/>
      <c r="AL979" s="242"/>
      <c r="AM979" s="242"/>
      <c r="AN979" s="242"/>
      <c r="AO979" s="242"/>
      <c r="AP979" s="242"/>
      <c r="AQ979" s="242"/>
      <c r="AR979" s="242"/>
      <c r="AS979" s="242"/>
      <c r="AT979" s="242"/>
      <c r="AU979" s="242"/>
      <c r="AV979" s="242"/>
      <c r="AW979" s="242"/>
      <c r="AX979" s="242"/>
      <c r="AY979" s="242"/>
      <c r="AZ979" s="242"/>
      <c r="BA979" s="242"/>
      <c r="BB979" s="242"/>
      <c r="BC979" s="242"/>
      <c r="BD979" s="242"/>
      <c r="BE979" s="243"/>
      <c r="BF979" s="8"/>
      <c r="BG979" s="8"/>
      <c r="BH979" s="8"/>
      <c r="BI979" s="8"/>
      <c r="BJ979" s="8"/>
      <c r="BK979" s="8"/>
    </row>
    <row r="980" spans="1:63" ht="16.5" customHeight="1">
      <c r="A980" s="4"/>
      <c r="B980" s="215"/>
      <c r="C980" s="215"/>
      <c r="D980" s="215"/>
      <c r="E980" s="215"/>
      <c r="F980" s="215"/>
      <c r="G980" s="215"/>
      <c r="H980" s="240"/>
      <c r="I980" s="241"/>
      <c r="J980" s="241"/>
      <c r="K980" s="241"/>
      <c r="L980" s="244"/>
      <c r="M980" s="244"/>
      <c r="N980" s="242"/>
      <c r="O980" s="242"/>
      <c r="P980" s="242"/>
      <c r="Q980" s="246"/>
      <c r="R980" s="245"/>
      <c r="S980" s="242"/>
      <c r="T980" s="242"/>
      <c r="U980" s="242"/>
      <c r="V980" s="242"/>
      <c r="W980" s="242"/>
      <c r="X980" s="242"/>
      <c r="Y980" s="242"/>
      <c r="Z980" s="242"/>
      <c r="AA980" s="242"/>
      <c r="AB980" s="242"/>
      <c r="AC980" s="242"/>
      <c r="AD980" s="242"/>
      <c r="AE980" s="242"/>
      <c r="AF980" s="242"/>
      <c r="AG980" s="242"/>
      <c r="AH980" s="242"/>
      <c r="AI980" s="242"/>
      <c r="AJ980" s="242"/>
      <c r="AK980" s="242"/>
      <c r="AL980" s="242"/>
      <c r="AM980" s="242"/>
      <c r="AN980" s="242"/>
      <c r="AO980" s="242"/>
      <c r="AP980" s="242"/>
      <c r="AQ980" s="242"/>
      <c r="AR980" s="242"/>
      <c r="AS980" s="242"/>
      <c r="AT980" s="242"/>
      <c r="AU980" s="242"/>
      <c r="AV980" s="242"/>
      <c r="AW980" s="242"/>
      <c r="AX980" s="242"/>
      <c r="AY980" s="242"/>
      <c r="AZ980" s="242"/>
      <c r="BA980" s="242"/>
      <c r="BB980" s="242"/>
      <c r="BC980" s="242"/>
      <c r="BD980" s="242"/>
      <c r="BE980" s="243"/>
      <c r="BF980" s="8"/>
      <c r="BG980" s="8"/>
      <c r="BH980" s="8"/>
      <c r="BI980" s="8"/>
      <c r="BJ980" s="8"/>
      <c r="BK980" s="8"/>
    </row>
    <row r="981" spans="1:63" ht="16.5" customHeight="1">
      <c r="A981" s="4"/>
      <c r="B981" s="215"/>
      <c r="C981" s="215"/>
      <c r="D981" s="215"/>
      <c r="E981" s="215"/>
      <c r="F981" s="215"/>
      <c r="G981" s="215"/>
      <c r="H981" s="240"/>
      <c r="I981" s="241"/>
      <c r="J981" s="241"/>
      <c r="K981" s="241"/>
      <c r="L981" s="244"/>
      <c r="M981" s="244"/>
      <c r="N981" s="242"/>
      <c r="O981" s="242"/>
      <c r="P981" s="242"/>
      <c r="Q981" s="246"/>
      <c r="R981" s="245"/>
      <c r="S981" s="242"/>
      <c r="T981" s="242"/>
      <c r="U981" s="242"/>
      <c r="V981" s="242"/>
      <c r="W981" s="242"/>
      <c r="X981" s="242"/>
      <c r="Y981" s="242"/>
      <c r="Z981" s="242"/>
      <c r="AA981" s="242"/>
      <c r="AB981" s="242"/>
      <c r="AC981" s="242"/>
      <c r="AD981" s="242"/>
      <c r="AE981" s="242"/>
      <c r="AF981" s="242"/>
      <c r="AG981" s="242"/>
      <c r="AH981" s="242"/>
      <c r="AI981" s="242"/>
      <c r="AJ981" s="242"/>
      <c r="AK981" s="242"/>
      <c r="AL981" s="242"/>
      <c r="AM981" s="242"/>
      <c r="AN981" s="242"/>
      <c r="AO981" s="242"/>
      <c r="AP981" s="242"/>
      <c r="AQ981" s="242"/>
      <c r="AR981" s="242"/>
      <c r="AS981" s="242"/>
      <c r="AT981" s="242"/>
      <c r="AU981" s="242"/>
      <c r="AV981" s="242"/>
      <c r="AW981" s="242"/>
      <c r="AX981" s="242"/>
      <c r="AY981" s="242"/>
      <c r="AZ981" s="242"/>
      <c r="BA981" s="242"/>
      <c r="BB981" s="242"/>
      <c r="BC981" s="242"/>
      <c r="BD981" s="242"/>
      <c r="BE981" s="243"/>
      <c r="BF981" s="8"/>
      <c r="BG981" s="8"/>
      <c r="BH981" s="8"/>
      <c r="BI981" s="8"/>
      <c r="BJ981" s="8"/>
      <c r="BK981" s="8"/>
    </row>
    <row r="982" spans="1:63" ht="16.5" customHeight="1">
      <c r="A982" s="4"/>
      <c r="B982" s="215"/>
      <c r="C982" s="215"/>
      <c r="D982" s="215"/>
      <c r="E982" s="215"/>
      <c r="F982" s="215"/>
      <c r="G982" s="215"/>
      <c r="H982" s="240"/>
      <c r="I982" s="241"/>
      <c r="J982" s="241"/>
      <c r="K982" s="241"/>
      <c r="L982" s="244"/>
      <c r="M982" s="244"/>
      <c r="N982" s="242"/>
      <c r="O982" s="242"/>
      <c r="P982" s="242"/>
      <c r="Q982" s="246"/>
      <c r="R982" s="245"/>
      <c r="S982" s="242"/>
      <c r="T982" s="242"/>
      <c r="U982" s="242"/>
      <c r="V982" s="242"/>
      <c r="W982" s="242"/>
      <c r="X982" s="242"/>
      <c r="Y982" s="242"/>
      <c r="Z982" s="242"/>
      <c r="AA982" s="242"/>
      <c r="AB982" s="242"/>
      <c r="AC982" s="242"/>
      <c r="AD982" s="242"/>
      <c r="AE982" s="242"/>
      <c r="AF982" s="242"/>
      <c r="AG982" s="242"/>
      <c r="AH982" s="242"/>
      <c r="AI982" s="242"/>
      <c r="AJ982" s="242"/>
      <c r="AK982" s="242"/>
      <c r="AL982" s="242"/>
      <c r="AM982" s="242"/>
      <c r="AN982" s="242"/>
      <c r="AO982" s="242"/>
      <c r="AP982" s="242"/>
      <c r="AQ982" s="242"/>
      <c r="AR982" s="242"/>
      <c r="AS982" s="242"/>
      <c r="AT982" s="242"/>
      <c r="AU982" s="242"/>
      <c r="AV982" s="242"/>
      <c r="AW982" s="242"/>
      <c r="AX982" s="242"/>
      <c r="AY982" s="242"/>
      <c r="AZ982" s="242"/>
      <c r="BA982" s="242"/>
      <c r="BB982" s="242"/>
      <c r="BC982" s="242"/>
      <c r="BD982" s="242"/>
      <c r="BE982" s="243"/>
      <c r="BF982" s="8"/>
      <c r="BG982" s="8"/>
      <c r="BH982" s="8"/>
      <c r="BI982" s="8"/>
      <c r="BJ982" s="8"/>
      <c r="BK982" s="8"/>
    </row>
    <row r="983" spans="1:63" ht="16.5" customHeight="1">
      <c r="A983" s="4"/>
      <c r="B983" s="215"/>
      <c r="C983" s="215"/>
      <c r="D983" s="215"/>
      <c r="E983" s="215"/>
      <c r="F983" s="215"/>
      <c r="G983" s="215"/>
      <c r="H983" s="240"/>
      <c r="I983" s="241"/>
      <c r="J983" s="241"/>
      <c r="K983" s="241"/>
      <c r="L983" s="244"/>
      <c r="M983" s="244"/>
      <c r="N983" s="242"/>
      <c r="O983" s="242"/>
      <c r="P983" s="242"/>
      <c r="Q983" s="246"/>
      <c r="R983" s="245"/>
      <c r="S983" s="242"/>
      <c r="T983" s="242"/>
      <c r="U983" s="242"/>
      <c r="V983" s="242"/>
      <c r="W983" s="242"/>
      <c r="X983" s="242"/>
      <c r="Y983" s="242"/>
      <c r="Z983" s="242"/>
      <c r="AA983" s="242"/>
      <c r="AB983" s="242"/>
      <c r="AC983" s="242"/>
      <c r="AD983" s="242"/>
      <c r="AE983" s="242"/>
      <c r="AF983" s="242"/>
      <c r="AG983" s="242"/>
      <c r="AH983" s="242"/>
      <c r="AI983" s="242"/>
      <c r="AJ983" s="242"/>
      <c r="AK983" s="242"/>
      <c r="AL983" s="242"/>
      <c r="AM983" s="242"/>
      <c r="AN983" s="242"/>
      <c r="AO983" s="242"/>
      <c r="AP983" s="242"/>
      <c r="AQ983" s="242"/>
      <c r="AR983" s="242"/>
      <c r="AS983" s="242"/>
      <c r="AT983" s="242"/>
      <c r="AU983" s="242"/>
      <c r="AV983" s="242"/>
      <c r="AW983" s="242"/>
      <c r="AX983" s="242"/>
      <c r="AY983" s="242"/>
      <c r="AZ983" s="242"/>
      <c r="BA983" s="242"/>
      <c r="BB983" s="242"/>
      <c r="BC983" s="242"/>
      <c r="BD983" s="242"/>
      <c r="BE983" s="243"/>
      <c r="BF983" s="8"/>
      <c r="BG983" s="8"/>
      <c r="BH983" s="8"/>
      <c r="BI983" s="8"/>
      <c r="BJ983" s="8"/>
      <c r="BK983" s="8"/>
    </row>
    <row r="984" spans="1:63" ht="16.5" customHeight="1">
      <c r="A984" s="4"/>
      <c r="B984" s="215"/>
      <c r="C984" s="215"/>
      <c r="D984" s="215"/>
      <c r="E984" s="215"/>
      <c r="F984" s="215"/>
      <c r="G984" s="215"/>
      <c r="H984" s="240"/>
      <c r="I984" s="241"/>
      <c r="J984" s="241"/>
      <c r="K984" s="241"/>
      <c r="L984" s="244"/>
      <c r="M984" s="244"/>
      <c r="N984" s="242"/>
      <c r="O984" s="242"/>
      <c r="P984" s="242"/>
      <c r="Q984" s="246"/>
      <c r="R984" s="245"/>
      <c r="S984" s="242"/>
      <c r="T984" s="242"/>
      <c r="U984" s="242"/>
      <c r="V984" s="242"/>
      <c r="W984" s="242"/>
      <c r="X984" s="242"/>
      <c r="Y984" s="242"/>
      <c r="Z984" s="242"/>
      <c r="AA984" s="242"/>
      <c r="AB984" s="242"/>
      <c r="AC984" s="242"/>
      <c r="AD984" s="242"/>
      <c r="AE984" s="242"/>
      <c r="AF984" s="242"/>
      <c r="AG984" s="242"/>
      <c r="AH984" s="242"/>
      <c r="AI984" s="242"/>
      <c r="AJ984" s="242"/>
      <c r="AK984" s="242"/>
      <c r="AL984" s="242"/>
      <c r="AM984" s="242"/>
      <c r="AN984" s="242"/>
      <c r="AO984" s="242"/>
      <c r="AP984" s="242"/>
      <c r="AQ984" s="242"/>
      <c r="AR984" s="242"/>
      <c r="AS984" s="242"/>
      <c r="AT984" s="242"/>
      <c r="AU984" s="242"/>
      <c r="AV984" s="242"/>
      <c r="AW984" s="242"/>
      <c r="AX984" s="242"/>
      <c r="AY984" s="242"/>
      <c r="AZ984" s="242"/>
      <c r="BA984" s="242"/>
      <c r="BB984" s="242"/>
      <c r="BC984" s="242"/>
      <c r="BD984" s="242"/>
      <c r="BE984" s="243"/>
      <c r="BF984" s="8"/>
      <c r="BG984" s="8"/>
      <c r="BH984" s="8"/>
      <c r="BI984" s="8"/>
      <c r="BJ984" s="8"/>
      <c r="BK984" s="8"/>
    </row>
    <row r="985" spans="1:63" ht="16.5" customHeight="1">
      <c r="A985" s="4"/>
      <c r="B985" s="215"/>
      <c r="C985" s="215"/>
      <c r="D985" s="215"/>
      <c r="E985" s="215"/>
      <c r="F985" s="215"/>
      <c r="G985" s="215"/>
      <c r="H985" s="240"/>
      <c r="I985" s="241"/>
      <c r="J985" s="241"/>
      <c r="K985" s="241"/>
      <c r="L985" s="244"/>
      <c r="M985" s="244"/>
      <c r="N985" s="242"/>
      <c r="O985" s="242"/>
      <c r="P985" s="242"/>
      <c r="Q985" s="246"/>
      <c r="R985" s="245"/>
      <c r="S985" s="242"/>
      <c r="T985" s="242"/>
      <c r="U985" s="242"/>
      <c r="V985" s="242"/>
      <c r="W985" s="242"/>
      <c r="X985" s="242"/>
      <c r="Y985" s="242"/>
      <c r="Z985" s="242"/>
      <c r="AA985" s="242"/>
      <c r="AB985" s="242"/>
      <c r="AC985" s="242"/>
      <c r="AD985" s="242"/>
      <c r="AE985" s="242"/>
      <c r="AF985" s="242"/>
      <c r="AG985" s="242"/>
      <c r="AH985" s="242"/>
      <c r="AI985" s="242"/>
      <c r="AJ985" s="242"/>
      <c r="AK985" s="242"/>
      <c r="AL985" s="242"/>
      <c r="AM985" s="242"/>
      <c r="AN985" s="242"/>
      <c r="AO985" s="242"/>
      <c r="AP985" s="242"/>
      <c r="AQ985" s="242"/>
      <c r="AR985" s="242"/>
      <c r="AS985" s="242"/>
      <c r="AT985" s="242"/>
      <c r="AU985" s="242"/>
      <c r="AV985" s="242"/>
      <c r="AW985" s="242"/>
      <c r="AX985" s="242"/>
      <c r="AY985" s="242"/>
      <c r="AZ985" s="242"/>
      <c r="BA985" s="242"/>
      <c r="BB985" s="242"/>
      <c r="BC985" s="242"/>
      <c r="BD985" s="242"/>
      <c r="BE985" s="243"/>
      <c r="BF985" s="8"/>
      <c r="BG985" s="8"/>
      <c r="BH985" s="8"/>
      <c r="BI985" s="8"/>
      <c r="BJ985" s="8"/>
      <c r="BK985" s="8"/>
    </row>
    <row r="986" spans="1:63" ht="16.5" customHeight="1">
      <c r="A986" s="4"/>
      <c r="B986" s="215"/>
      <c r="C986" s="215"/>
      <c r="D986" s="215"/>
      <c r="E986" s="215"/>
      <c r="F986" s="215"/>
      <c r="G986" s="215"/>
      <c r="H986" s="240"/>
      <c r="I986" s="241"/>
      <c r="J986" s="241"/>
      <c r="K986" s="241"/>
      <c r="L986" s="244"/>
      <c r="M986" s="244"/>
      <c r="N986" s="242"/>
      <c r="O986" s="242"/>
      <c r="P986" s="242"/>
      <c r="Q986" s="246"/>
      <c r="R986" s="245"/>
      <c r="S986" s="242"/>
      <c r="T986" s="242"/>
      <c r="U986" s="242"/>
      <c r="V986" s="242"/>
      <c r="W986" s="242"/>
      <c r="X986" s="242"/>
      <c r="Y986" s="242"/>
      <c r="Z986" s="242"/>
      <c r="AA986" s="242"/>
      <c r="AB986" s="242"/>
      <c r="AC986" s="242"/>
      <c r="AD986" s="242"/>
      <c r="AE986" s="242"/>
      <c r="AF986" s="242"/>
      <c r="AG986" s="242"/>
      <c r="AH986" s="242"/>
      <c r="AI986" s="242"/>
      <c r="AJ986" s="242"/>
      <c r="AK986" s="242"/>
      <c r="AL986" s="242"/>
      <c r="AM986" s="242"/>
      <c r="AN986" s="242"/>
      <c r="AO986" s="242"/>
      <c r="AP986" s="242"/>
      <c r="AQ986" s="242"/>
      <c r="AR986" s="242"/>
      <c r="AS986" s="242"/>
      <c r="AT986" s="242"/>
      <c r="AU986" s="242"/>
      <c r="AV986" s="242"/>
      <c r="AW986" s="242"/>
      <c r="AX986" s="242"/>
      <c r="AY986" s="242"/>
      <c r="AZ986" s="242"/>
      <c r="BA986" s="242"/>
      <c r="BB986" s="242"/>
      <c r="BC986" s="242"/>
      <c r="BD986" s="242"/>
      <c r="BE986" s="243"/>
      <c r="BF986" s="8"/>
      <c r="BG986" s="8"/>
      <c r="BH986" s="8"/>
      <c r="BI986" s="8"/>
      <c r="BJ986" s="8"/>
      <c r="BK986" s="8"/>
    </row>
    <row r="987" spans="1:63" ht="16.5" customHeight="1">
      <c r="A987" s="4"/>
      <c r="B987" s="215"/>
      <c r="C987" s="215"/>
      <c r="D987" s="215"/>
      <c r="E987" s="215"/>
      <c r="F987" s="215"/>
      <c r="G987" s="215"/>
      <c r="H987" s="240"/>
      <c r="I987" s="241"/>
      <c r="J987" s="241"/>
      <c r="K987" s="241"/>
      <c r="L987" s="244"/>
      <c r="M987" s="244"/>
      <c r="N987" s="242"/>
      <c r="O987" s="242"/>
      <c r="P987" s="242"/>
      <c r="Q987" s="246"/>
      <c r="R987" s="245"/>
      <c r="S987" s="242"/>
      <c r="T987" s="242"/>
      <c r="U987" s="242"/>
      <c r="V987" s="242"/>
      <c r="W987" s="242"/>
      <c r="X987" s="242"/>
      <c r="Y987" s="242"/>
      <c r="Z987" s="242"/>
      <c r="AA987" s="242"/>
      <c r="AB987" s="242"/>
      <c r="AC987" s="242"/>
      <c r="AD987" s="242"/>
      <c r="AE987" s="242"/>
      <c r="AF987" s="242"/>
      <c r="AG987" s="242"/>
      <c r="AH987" s="242"/>
      <c r="AI987" s="242"/>
      <c r="AJ987" s="242"/>
      <c r="AK987" s="242"/>
      <c r="AL987" s="242"/>
      <c r="AM987" s="242"/>
      <c r="AN987" s="242"/>
      <c r="AO987" s="242"/>
      <c r="AP987" s="242"/>
      <c r="AQ987" s="242"/>
      <c r="AR987" s="242"/>
      <c r="AS987" s="242"/>
      <c r="AT987" s="242"/>
      <c r="AU987" s="242"/>
      <c r="AV987" s="242"/>
      <c r="AW987" s="242"/>
      <c r="AX987" s="242"/>
      <c r="AY987" s="242"/>
      <c r="AZ987" s="242"/>
      <c r="BA987" s="242"/>
      <c r="BB987" s="242"/>
      <c r="BC987" s="242"/>
      <c r="BD987" s="242"/>
      <c r="BE987" s="243"/>
      <c r="BF987" s="8"/>
      <c r="BG987" s="8"/>
      <c r="BH987" s="8"/>
      <c r="BI987" s="8"/>
      <c r="BJ987" s="8"/>
      <c r="BK987" s="8"/>
    </row>
    <row r="988" spans="1:63" ht="16.5" customHeight="1">
      <c r="A988" s="4"/>
      <c r="B988" s="215"/>
      <c r="C988" s="215"/>
      <c r="D988" s="215"/>
      <c r="E988" s="215"/>
      <c r="F988" s="215"/>
      <c r="G988" s="215"/>
      <c r="H988" s="240"/>
      <c r="I988" s="241"/>
      <c r="J988" s="241"/>
      <c r="K988" s="241"/>
      <c r="L988" s="244"/>
      <c r="M988" s="244"/>
      <c r="N988" s="242"/>
      <c r="O988" s="242"/>
      <c r="P988" s="242"/>
      <c r="Q988" s="246"/>
      <c r="R988" s="245"/>
      <c r="S988" s="242"/>
      <c r="T988" s="242"/>
      <c r="U988" s="242"/>
      <c r="V988" s="242"/>
      <c r="W988" s="242"/>
      <c r="X988" s="242"/>
      <c r="Y988" s="242"/>
      <c r="Z988" s="242"/>
      <c r="AA988" s="242"/>
      <c r="AB988" s="242"/>
      <c r="AC988" s="242"/>
      <c r="AD988" s="242"/>
      <c r="AE988" s="242"/>
      <c r="AF988" s="242"/>
      <c r="AG988" s="242"/>
      <c r="AH988" s="242"/>
      <c r="AI988" s="242"/>
      <c r="AJ988" s="242"/>
      <c r="AK988" s="242"/>
      <c r="AL988" s="242"/>
      <c r="AM988" s="242"/>
      <c r="AN988" s="242"/>
      <c r="AO988" s="242"/>
      <c r="AP988" s="242"/>
      <c r="AQ988" s="242"/>
      <c r="AR988" s="242"/>
      <c r="AS988" s="242"/>
      <c r="AT988" s="242"/>
      <c r="AU988" s="242"/>
      <c r="AV988" s="242"/>
      <c r="AW988" s="242"/>
      <c r="AX988" s="242"/>
      <c r="AY988" s="242"/>
      <c r="AZ988" s="242"/>
      <c r="BA988" s="242"/>
      <c r="BB988" s="242"/>
      <c r="BC988" s="242"/>
      <c r="BD988" s="242"/>
      <c r="BE988" s="243"/>
      <c r="BF988" s="8"/>
      <c r="BG988" s="8"/>
      <c r="BH988" s="8"/>
      <c r="BI988" s="8"/>
      <c r="BJ988" s="8"/>
      <c r="BK988" s="8"/>
    </row>
    <row r="989" spans="1:63" ht="16.5" customHeight="1">
      <c r="A989" s="4"/>
      <c r="B989" s="215"/>
      <c r="C989" s="215"/>
      <c r="D989" s="215"/>
      <c r="E989" s="215"/>
      <c r="F989" s="215"/>
      <c r="G989" s="215"/>
      <c r="H989" s="240"/>
      <c r="I989" s="241"/>
      <c r="J989" s="241"/>
      <c r="K989" s="241"/>
      <c r="L989" s="244"/>
      <c r="M989" s="244"/>
      <c r="N989" s="242"/>
      <c r="O989" s="242"/>
      <c r="P989" s="242"/>
      <c r="Q989" s="246"/>
      <c r="R989" s="245"/>
      <c r="S989" s="242"/>
      <c r="T989" s="242"/>
      <c r="U989" s="242"/>
      <c r="V989" s="242"/>
      <c r="W989" s="242"/>
      <c r="X989" s="242"/>
      <c r="Y989" s="242"/>
      <c r="Z989" s="242"/>
      <c r="AA989" s="242"/>
      <c r="AB989" s="242"/>
      <c r="AC989" s="242"/>
      <c r="AD989" s="242"/>
      <c r="AE989" s="242"/>
      <c r="AF989" s="242"/>
      <c r="AG989" s="242"/>
      <c r="AH989" s="242"/>
      <c r="AI989" s="242"/>
      <c r="AJ989" s="242"/>
      <c r="AK989" s="242"/>
      <c r="AL989" s="242"/>
      <c r="AM989" s="242"/>
      <c r="AN989" s="242"/>
      <c r="AO989" s="242"/>
      <c r="AP989" s="242"/>
      <c r="AQ989" s="242"/>
      <c r="AR989" s="242"/>
      <c r="AS989" s="242"/>
      <c r="AT989" s="242"/>
      <c r="AU989" s="242"/>
      <c r="AV989" s="242"/>
      <c r="AW989" s="242"/>
      <c r="AX989" s="242"/>
      <c r="AY989" s="242"/>
      <c r="AZ989" s="242"/>
      <c r="BA989" s="242"/>
      <c r="BB989" s="242"/>
      <c r="BC989" s="242"/>
      <c r="BD989" s="242"/>
      <c r="BE989" s="243"/>
      <c r="BF989" s="8"/>
      <c r="BG989" s="8"/>
      <c r="BH989" s="8"/>
      <c r="BI989" s="8"/>
      <c r="BJ989" s="8"/>
      <c r="BK989" s="8"/>
    </row>
    <row r="990" spans="1:63" ht="16.5" customHeight="1">
      <c r="A990" s="4"/>
      <c r="B990" s="215"/>
      <c r="C990" s="215"/>
      <c r="D990" s="215"/>
      <c r="E990" s="215"/>
      <c r="F990" s="215"/>
      <c r="G990" s="215"/>
      <c r="H990" s="240"/>
      <c r="I990" s="241"/>
      <c r="J990" s="241"/>
      <c r="K990" s="241"/>
      <c r="L990" s="244"/>
      <c r="M990" s="244"/>
      <c r="N990" s="242"/>
      <c r="O990" s="242"/>
      <c r="P990" s="242"/>
      <c r="Q990" s="246"/>
      <c r="R990" s="245"/>
      <c r="S990" s="242"/>
      <c r="T990" s="242"/>
      <c r="U990" s="242"/>
      <c r="V990" s="242"/>
      <c r="W990" s="242"/>
      <c r="X990" s="242"/>
      <c r="Y990" s="242"/>
      <c r="Z990" s="242"/>
      <c r="AA990" s="242"/>
      <c r="AB990" s="242"/>
      <c r="AC990" s="242"/>
      <c r="AD990" s="242"/>
      <c r="AE990" s="242"/>
      <c r="AF990" s="242"/>
      <c r="AG990" s="242"/>
      <c r="AH990" s="242"/>
      <c r="AI990" s="242"/>
      <c r="AJ990" s="242"/>
      <c r="AK990" s="242"/>
      <c r="AL990" s="242"/>
      <c r="AM990" s="242"/>
      <c r="AN990" s="242"/>
      <c r="AO990" s="242"/>
      <c r="AP990" s="242"/>
      <c r="AQ990" s="242"/>
      <c r="AR990" s="242"/>
      <c r="AS990" s="242"/>
      <c r="AT990" s="242"/>
      <c r="AU990" s="242"/>
      <c r="AV990" s="242"/>
      <c r="AW990" s="242"/>
      <c r="AX990" s="242"/>
      <c r="AY990" s="242"/>
      <c r="AZ990" s="242"/>
      <c r="BA990" s="242"/>
      <c r="BB990" s="242"/>
      <c r="BC990" s="242"/>
      <c r="BD990" s="242"/>
      <c r="BE990" s="243"/>
      <c r="BF990" s="8"/>
      <c r="BG990" s="8"/>
      <c r="BH990" s="8"/>
      <c r="BI990" s="8"/>
      <c r="BJ990" s="8"/>
      <c r="BK990" s="8"/>
    </row>
    <row r="991" spans="1:63" ht="16.5" customHeight="1">
      <c r="A991" s="4"/>
      <c r="B991" s="215"/>
      <c r="C991" s="215"/>
      <c r="D991" s="215"/>
      <c r="E991" s="215"/>
      <c r="F991" s="215"/>
      <c r="G991" s="215"/>
      <c r="H991" s="240"/>
      <c r="I991" s="241"/>
      <c r="J991" s="241"/>
      <c r="K991" s="241"/>
      <c r="L991" s="244"/>
      <c r="M991" s="244"/>
      <c r="N991" s="242"/>
      <c r="O991" s="242"/>
      <c r="P991" s="242"/>
      <c r="Q991" s="246"/>
      <c r="R991" s="245"/>
      <c r="S991" s="242"/>
      <c r="T991" s="242"/>
      <c r="U991" s="242"/>
      <c r="V991" s="242"/>
      <c r="W991" s="242"/>
      <c r="X991" s="242"/>
      <c r="Y991" s="242"/>
      <c r="Z991" s="242"/>
      <c r="AA991" s="242"/>
      <c r="AB991" s="242"/>
      <c r="AC991" s="242"/>
      <c r="AD991" s="242"/>
      <c r="AE991" s="242"/>
      <c r="AF991" s="242"/>
      <c r="AG991" s="242"/>
      <c r="AH991" s="242"/>
      <c r="AI991" s="242"/>
      <c r="AJ991" s="242"/>
      <c r="AK991" s="242"/>
      <c r="AL991" s="242"/>
      <c r="AM991" s="242"/>
      <c r="AN991" s="242"/>
      <c r="AO991" s="242"/>
      <c r="AP991" s="242"/>
      <c r="AQ991" s="242"/>
      <c r="AR991" s="242"/>
      <c r="AS991" s="242"/>
      <c r="AT991" s="242"/>
      <c r="AU991" s="242"/>
      <c r="AV991" s="242"/>
      <c r="AW991" s="242"/>
      <c r="AX991" s="242"/>
      <c r="AY991" s="242"/>
      <c r="AZ991" s="242"/>
      <c r="BA991" s="242"/>
      <c r="BB991" s="242"/>
      <c r="BC991" s="242"/>
      <c r="BD991" s="242"/>
      <c r="BE991" s="243"/>
      <c r="BF991" s="8"/>
      <c r="BG991" s="8"/>
      <c r="BH991" s="8"/>
      <c r="BI991" s="8"/>
      <c r="BJ991" s="8"/>
      <c r="BK991" s="8"/>
    </row>
    <row r="992" spans="1:63" ht="16.5" customHeight="1">
      <c r="A992" s="4"/>
      <c r="B992" s="215"/>
      <c r="C992" s="215"/>
      <c r="D992" s="215"/>
      <c r="E992" s="215"/>
      <c r="F992" s="215"/>
      <c r="G992" s="215"/>
      <c r="H992" s="240"/>
      <c r="I992" s="241"/>
      <c r="J992" s="241"/>
      <c r="K992" s="241"/>
      <c r="L992" s="244"/>
      <c r="M992" s="244"/>
      <c r="N992" s="242"/>
      <c r="O992" s="242"/>
      <c r="P992" s="242"/>
      <c r="Q992" s="246"/>
      <c r="R992" s="245"/>
      <c r="S992" s="242"/>
      <c r="T992" s="242"/>
      <c r="U992" s="242"/>
      <c r="V992" s="242"/>
      <c r="W992" s="242"/>
      <c r="X992" s="242"/>
      <c r="Y992" s="242"/>
      <c r="Z992" s="242"/>
      <c r="AA992" s="242"/>
      <c r="AB992" s="242"/>
      <c r="AC992" s="242"/>
      <c r="AD992" s="242"/>
      <c r="AE992" s="242"/>
      <c r="AF992" s="242"/>
      <c r="AG992" s="242"/>
      <c r="AH992" s="242"/>
      <c r="AI992" s="242"/>
      <c r="AJ992" s="242"/>
      <c r="AK992" s="242"/>
      <c r="AL992" s="242"/>
      <c r="AM992" s="242"/>
      <c r="AN992" s="242"/>
      <c r="AO992" s="242"/>
      <c r="AP992" s="242"/>
      <c r="AQ992" s="242"/>
      <c r="AR992" s="242"/>
      <c r="AS992" s="242"/>
      <c r="AT992" s="242"/>
      <c r="AU992" s="242"/>
      <c r="AV992" s="242"/>
      <c r="AW992" s="242"/>
      <c r="AX992" s="242"/>
      <c r="AY992" s="242"/>
      <c r="AZ992" s="242"/>
      <c r="BA992" s="242"/>
      <c r="BB992" s="242"/>
      <c r="BC992" s="242"/>
      <c r="BD992" s="242"/>
      <c r="BE992" s="243"/>
      <c r="BF992" s="8"/>
      <c r="BG992" s="8"/>
      <c r="BH992" s="8"/>
      <c r="BI992" s="8"/>
      <c r="BJ992" s="8"/>
      <c r="BK992" s="8"/>
    </row>
    <row r="993" spans="1:63" ht="16.5" customHeight="1">
      <c r="A993" s="4"/>
      <c r="B993" s="215"/>
      <c r="C993" s="215"/>
      <c r="D993" s="215"/>
      <c r="E993" s="215"/>
      <c r="F993" s="215"/>
      <c r="G993" s="215"/>
      <c r="H993" s="240"/>
      <c r="I993" s="241"/>
      <c r="J993" s="241"/>
      <c r="K993" s="241"/>
      <c r="L993" s="244"/>
      <c r="M993" s="244"/>
      <c r="N993" s="242"/>
      <c r="O993" s="242"/>
      <c r="P993" s="242"/>
      <c r="Q993" s="246"/>
      <c r="R993" s="245"/>
      <c r="S993" s="242"/>
      <c r="T993" s="242"/>
      <c r="U993" s="242"/>
      <c r="V993" s="242"/>
      <c r="W993" s="242"/>
      <c r="X993" s="242"/>
      <c r="Y993" s="242"/>
      <c r="Z993" s="242"/>
      <c r="AA993" s="242"/>
      <c r="AB993" s="242"/>
      <c r="AC993" s="242"/>
      <c r="AD993" s="242"/>
      <c r="AE993" s="242"/>
      <c r="AF993" s="242"/>
      <c r="AG993" s="242"/>
      <c r="AH993" s="242"/>
      <c r="AI993" s="242"/>
      <c r="AJ993" s="242"/>
      <c r="AK993" s="242"/>
      <c r="AL993" s="242"/>
      <c r="AM993" s="242"/>
      <c r="AN993" s="242"/>
      <c r="AO993" s="242"/>
      <c r="AP993" s="242"/>
      <c r="AQ993" s="242"/>
      <c r="AR993" s="242"/>
      <c r="AS993" s="242"/>
      <c r="AT993" s="242"/>
      <c r="AU993" s="242"/>
      <c r="AV993" s="242"/>
      <c r="AW993" s="242"/>
      <c r="AX993" s="242"/>
      <c r="AY993" s="242"/>
      <c r="AZ993" s="242"/>
      <c r="BA993" s="242"/>
      <c r="BB993" s="242"/>
      <c r="BC993" s="242"/>
      <c r="BD993" s="242"/>
      <c r="BE993" s="243"/>
      <c r="BF993" s="8"/>
      <c r="BG993" s="8"/>
      <c r="BH993" s="8"/>
      <c r="BI993" s="8"/>
      <c r="BJ993" s="8"/>
      <c r="BK993" s="8"/>
    </row>
    <row r="994" spans="1:63" ht="16.5" customHeight="1">
      <c r="A994" s="4"/>
      <c r="B994" s="215"/>
      <c r="C994" s="215"/>
      <c r="D994" s="215"/>
      <c r="E994" s="215"/>
      <c r="F994" s="215"/>
      <c r="G994" s="215"/>
      <c r="H994" s="240"/>
      <c r="I994" s="241"/>
      <c r="J994" s="241"/>
      <c r="K994" s="241"/>
      <c r="L994" s="244"/>
      <c r="M994" s="244"/>
      <c r="N994" s="242"/>
      <c r="O994" s="242"/>
      <c r="P994" s="242"/>
      <c r="Q994" s="246"/>
      <c r="R994" s="245"/>
      <c r="S994" s="242"/>
      <c r="T994" s="242"/>
      <c r="U994" s="242"/>
      <c r="V994" s="242"/>
      <c r="W994" s="242"/>
      <c r="X994" s="242"/>
      <c r="Y994" s="242"/>
      <c r="Z994" s="242"/>
      <c r="AA994" s="242"/>
      <c r="AB994" s="242"/>
      <c r="AC994" s="242"/>
      <c r="AD994" s="242"/>
      <c r="AE994" s="242"/>
      <c r="AF994" s="242"/>
      <c r="AG994" s="242"/>
      <c r="AH994" s="242"/>
      <c r="AI994" s="242"/>
      <c r="AJ994" s="242"/>
      <c r="AK994" s="242"/>
      <c r="AL994" s="242"/>
      <c r="AM994" s="242"/>
      <c r="AN994" s="242"/>
      <c r="AO994" s="242"/>
      <c r="AP994" s="242"/>
      <c r="AQ994" s="242"/>
      <c r="AR994" s="242"/>
      <c r="AS994" s="242"/>
      <c r="AT994" s="242"/>
      <c r="AU994" s="242"/>
      <c r="AV994" s="242"/>
      <c r="AW994" s="242"/>
      <c r="AX994" s="242"/>
      <c r="AY994" s="242"/>
      <c r="AZ994" s="242"/>
      <c r="BA994" s="242"/>
      <c r="BB994" s="242"/>
      <c r="BC994" s="242"/>
      <c r="BD994" s="242"/>
      <c r="BE994" s="243"/>
      <c r="BF994" s="8"/>
      <c r="BG994" s="8"/>
      <c r="BH994" s="8"/>
      <c r="BI994" s="8"/>
      <c r="BJ994" s="8"/>
      <c r="BK994" s="8"/>
    </row>
    <row r="995" spans="1:63" ht="16.5" customHeight="1">
      <c r="A995" s="4"/>
      <c r="B995" s="215"/>
      <c r="C995" s="215"/>
      <c r="D995" s="215"/>
      <c r="E995" s="215"/>
      <c r="F995" s="215"/>
      <c r="G995" s="215"/>
      <c r="H995" s="240"/>
      <c r="I995" s="241"/>
      <c r="J995" s="241"/>
      <c r="K995" s="241"/>
      <c r="L995" s="244"/>
      <c r="M995" s="244"/>
      <c r="N995" s="242"/>
      <c r="O995" s="242"/>
      <c r="P995" s="242"/>
      <c r="Q995" s="246"/>
      <c r="R995" s="245"/>
      <c r="S995" s="242"/>
      <c r="T995" s="242"/>
      <c r="U995" s="242"/>
      <c r="V995" s="242"/>
      <c r="W995" s="242"/>
      <c r="X995" s="242"/>
      <c r="Y995" s="242"/>
      <c r="Z995" s="242"/>
      <c r="AA995" s="242"/>
      <c r="AB995" s="242"/>
      <c r="AC995" s="242"/>
      <c r="AD995" s="242"/>
      <c r="AE995" s="242"/>
      <c r="AF995" s="242"/>
      <c r="AG995" s="242"/>
      <c r="AH995" s="242"/>
      <c r="AI995" s="242"/>
      <c r="AJ995" s="242"/>
      <c r="AK995" s="242"/>
      <c r="AL995" s="242"/>
      <c r="AM995" s="242"/>
      <c r="AN995" s="242"/>
      <c r="AO995" s="242"/>
      <c r="AP995" s="242"/>
      <c r="AQ995" s="242"/>
      <c r="AR995" s="242"/>
      <c r="AS995" s="242"/>
      <c r="AT995" s="242"/>
      <c r="AU995" s="242"/>
      <c r="AV995" s="242"/>
      <c r="AW995" s="242"/>
      <c r="AX995" s="242"/>
      <c r="AY995" s="242"/>
      <c r="AZ995" s="242"/>
      <c r="BA995" s="242"/>
      <c r="BB995" s="242"/>
      <c r="BC995" s="242"/>
      <c r="BD995" s="242"/>
      <c r="BE995" s="243"/>
      <c r="BF995" s="8"/>
      <c r="BG995" s="8"/>
      <c r="BH995" s="8"/>
      <c r="BI995" s="8"/>
      <c r="BJ995" s="8"/>
      <c r="BK995" s="8"/>
    </row>
    <row r="996" spans="1:63" ht="16.5" customHeight="1">
      <c r="A996" s="4"/>
      <c r="B996" s="215"/>
      <c r="C996" s="215"/>
      <c r="D996" s="215"/>
      <c r="E996" s="215"/>
      <c r="F996" s="215"/>
      <c r="G996" s="215"/>
      <c r="H996" s="240"/>
      <c r="I996" s="241"/>
      <c r="J996" s="241"/>
      <c r="K996" s="241"/>
      <c r="L996" s="244"/>
      <c r="M996" s="244"/>
      <c r="N996" s="242"/>
      <c r="O996" s="242"/>
      <c r="P996" s="242"/>
      <c r="Q996" s="246"/>
      <c r="R996" s="245"/>
      <c r="S996" s="242"/>
      <c r="T996" s="242"/>
      <c r="U996" s="242"/>
      <c r="V996" s="242"/>
      <c r="W996" s="242"/>
      <c r="X996" s="242"/>
      <c r="Y996" s="242"/>
      <c r="Z996" s="242"/>
      <c r="AA996" s="242"/>
      <c r="AB996" s="242"/>
      <c r="AC996" s="242"/>
      <c r="AD996" s="242"/>
      <c r="AE996" s="242"/>
      <c r="AF996" s="242"/>
      <c r="AG996" s="242"/>
      <c r="AH996" s="242"/>
      <c r="AI996" s="242"/>
      <c r="AJ996" s="242"/>
      <c r="AK996" s="242"/>
      <c r="AL996" s="242"/>
      <c r="AM996" s="242"/>
      <c r="AN996" s="242"/>
      <c r="AO996" s="242"/>
      <c r="AP996" s="242"/>
      <c r="AQ996" s="242"/>
      <c r="AR996" s="242"/>
      <c r="AS996" s="242"/>
      <c r="AT996" s="242"/>
      <c r="AU996" s="242"/>
      <c r="AV996" s="242"/>
      <c r="AW996" s="242"/>
      <c r="AX996" s="242"/>
      <c r="AY996" s="242"/>
      <c r="AZ996" s="242"/>
      <c r="BA996" s="242"/>
      <c r="BB996" s="242"/>
      <c r="BC996" s="242"/>
      <c r="BD996" s="242"/>
      <c r="BE996" s="243"/>
      <c r="BF996" s="8"/>
      <c r="BG996" s="8"/>
      <c r="BH996" s="8"/>
      <c r="BI996" s="8"/>
      <c r="BJ996" s="8"/>
      <c r="BK996" s="8"/>
    </row>
    <row r="997" spans="1:63" ht="16.5" customHeight="1">
      <c r="A997" s="4"/>
      <c r="B997" s="215"/>
      <c r="C997" s="215"/>
      <c r="D997" s="215"/>
      <c r="E997" s="215"/>
      <c r="F997" s="215"/>
      <c r="G997" s="215"/>
      <c r="H997" s="240"/>
      <c r="I997" s="241"/>
      <c r="J997" s="241"/>
      <c r="K997" s="241"/>
      <c r="L997" s="244"/>
      <c r="M997" s="244"/>
      <c r="N997" s="242"/>
      <c r="O997" s="242"/>
      <c r="P997" s="242"/>
      <c r="Q997" s="246"/>
      <c r="R997" s="245"/>
      <c r="S997" s="242"/>
      <c r="T997" s="242"/>
      <c r="U997" s="242"/>
      <c r="V997" s="242"/>
      <c r="W997" s="242"/>
      <c r="X997" s="242"/>
      <c r="Y997" s="242"/>
      <c r="Z997" s="242"/>
      <c r="AA997" s="242"/>
      <c r="AB997" s="242"/>
      <c r="AC997" s="242"/>
      <c r="AD997" s="242"/>
      <c r="AE997" s="242"/>
      <c r="AF997" s="242"/>
      <c r="AG997" s="242"/>
      <c r="AH997" s="242"/>
      <c r="AI997" s="242"/>
      <c r="AJ997" s="242"/>
      <c r="AK997" s="242"/>
      <c r="AL997" s="242"/>
      <c r="AM997" s="242"/>
      <c r="AN997" s="242"/>
      <c r="AO997" s="242"/>
      <c r="AP997" s="242"/>
      <c r="AQ997" s="242"/>
      <c r="AR997" s="242"/>
      <c r="AS997" s="242"/>
      <c r="AT997" s="242"/>
      <c r="AU997" s="242"/>
      <c r="AV997" s="242"/>
      <c r="AW997" s="242"/>
      <c r="AX997" s="242"/>
      <c r="AY997" s="242"/>
      <c r="AZ997" s="242"/>
      <c r="BA997" s="242"/>
      <c r="BB997" s="242"/>
      <c r="BC997" s="242"/>
      <c r="BD997" s="242"/>
      <c r="BE997" s="243"/>
      <c r="BF997" s="8"/>
      <c r="BG997" s="8"/>
      <c r="BH997" s="8"/>
      <c r="BI997" s="8"/>
      <c r="BJ997" s="8"/>
      <c r="BK997" s="8"/>
    </row>
    <row r="998" spans="1:63" ht="16.5" customHeight="1">
      <c r="A998" s="4"/>
      <c r="B998" s="215"/>
      <c r="C998" s="215"/>
      <c r="D998" s="215"/>
      <c r="E998" s="215"/>
      <c r="F998" s="215"/>
      <c r="G998" s="215"/>
      <c r="H998" s="240"/>
      <c r="I998" s="241"/>
      <c r="J998" s="241"/>
      <c r="K998" s="241"/>
      <c r="L998" s="244"/>
      <c r="M998" s="244"/>
      <c r="N998" s="242"/>
      <c r="O998" s="242"/>
      <c r="P998" s="242"/>
      <c r="Q998" s="246"/>
      <c r="R998" s="245"/>
      <c r="S998" s="242"/>
      <c r="T998" s="242"/>
      <c r="U998" s="242"/>
      <c r="V998" s="242"/>
      <c r="W998" s="242"/>
      <c r="X998" s="242"/>
      <c r="Y998" s="242"/>
      <c r="Z998" s="242"/>
      <c r="AA998" s="242"/>
      <c r="AB998" s="242"/>
      <c r="AC998" s="242"/>
      <c r="AD998" s="242"/>
      <c r="AE998" s="242"/>
      <c r="AF998" s="242"/>
      <c r="AG998" s="242"/>
      <c r="AH998" s="242"/>
      <c r="AI998" s="242"/>
      <c r="AJ998" s="242"/>
      <c r="AK998" s="242"/>
      <c r="AL998" s="242"/>
      <c r="AM998" s="242"/>
      <c r="AN998" s="242"/>
      <c r="AO998" s="242"/>
      <c r="AP998" s="242"/>
      <c r="AQ998" s="242"/>
      <c r="AR998" s="242"/>
      <c r="AS998" s="242"/>
      <c r="AT998" s="242"/>
      <c r="AU998" s="242"/>
      <c r="AV998" s="242"/>
      <c r="AW998" s="242"/>
      <c r="AX998" s="242"/>
      <c r="AY998" s="242"/>
      <c r="AZ998" s="242"/>
      <c r="BA998" s="242"/>
      <c r="BB998" s="242"/>
      <c r="BC998" s="242"/>
      <c r="BD998" s="242"/>
      <c r="BE998" s="243"/>
      <c r="BF998" s="8"/>
      <c r="BG998" s="8"/>
      <c r="BH998" s="8"/>
      <c r="BI998" s="8"/>
      <c r="BJ998" s="8"/>
      <c r="BK998" s="8"/>
    </row>
    <row r="999" spans="1:63" ht="16.5" customHeight="1">
      <c r="A999" s="4"/>
      <c r="B999" s="215"/>
      <c r="C999" s="215"/>
      <c r="D999" s="215"/>
      <c r="E999" s="215"/>
      <c r="F999" s="215"/>
      <c r="G999" s="215"/>
      <c r="H999" s="240"/>
      <c r="I999" s="241"/>
      <c r="J999" s="241"/>
      <c r="K999" s="241"/>
      <c r="L999" s="244"/>
      <c r="M999" s="244"/>
      <c r="N999" s="242"/>
      <c r="O999" s="242"/>
      <c r="P999" s="242"/>
      <c r="Q999" s="246"/>
      <c r="R999" s="245"/>
      <c r="S999" s="242"/>
      <c r="T999" s="242"/>
      <c r="U999" s="242"/>
      <c r="V999" s="242"/>
      <c r="W999" s="242"/>
      <c r="X999" s="242"/>
      <c r="Y999" s="242"/>
      <c r="Z999" s="242"/>
      <c r="AA999" s="242"/>
      <c r="AB999" s="242"/>
      <c r="AC999" s="242"/>
      <c r="AD999" s="242"/>
      <c r="AE999" s="242"/>
      <c r="AF999" s="242"/>
      <c r="AG999" s="242"/>
      <c r="AH999" s="242"/>
      <c r="AI999" s="242"/>
      <c r="AJ999" s="242"/>
      <c r="AK999" s="242"/>
      <c r="AL999" s="242"/>
      <c r="AM999" s="242"/>
      <c r="AN999" s="242"/>
      <c r="AO999" s="242"/>
      <c r="AP999" s="242"/>
      <c r="AQ999" s="242"/>
      <c r="AR999" s="242"/>
      <c r="AS999" s="242"/>
      <c r="AT999" s="242"/>
      <c r="AU999" s="242"/>
      <c r="AV999" s="242"/>
      <c r="AW999" s="242"/>
      <c r="AX999" s="242"/>
      <c r="AY999" s="242"/>
      <c r="AZ999" s="242"/>
      <c r="BA999" s="242"/>
      <c r="BB999" s="242"/>
      <c r="BC999" s="242"/>
      <c r="BD999" s="242"/>
      <c r="BE999" s="243"/>
      <c r="BF999" s="8"/>
      <c r="BG999" s="8"/>
      <c r="BH999" s="8"/>
      <c r="BI999" s="8"/>
      <c r="BJ999" s="8"/>
      <c r="BK999" s="8"/>
    </row>
    <row r="1000" spans="1:63" ht="16.5" customHeight="1">
      <c r="A1000" s="4"/>
      <c r="B1000" s="215"/>
      <c r="C1000" s="215"/>
      <c r="D1000" s="215"/>
      <c r="E1000" s="215"/>
      <c r="F1000" s="215"/>
      <c r="G1000" s="215"/>
      <c r="H1000" s="240"/>
      <c r="I1000" s="241"/>
      <c r="J1000" s="241"/>
      <c r="K1000" s="241"/>
      <c r="L1000" s="244"/>
      <c r="M1000" s="244"/>
      <c r="N1000" s="242"/>
      <c r="O1000" s="242"/>
      <c r="P1000" s="242"/>
      <c r="Q1000" s="246"/>
      <c r="R1000" s="245"/>
      <c r="S1000" s="242"/>
      <c r="T1000" s="242"/>
      <c r="U1000" s="242"/>
      <c r="V1000" s="242"/>
      <c r="W1000" s="242"/>
      <c r="X1000" s="242"/>
      <c r="Y1000" s="242"/>
      <c r="Z1000" s="242"/>
      <c r="AA1000" s="242"/>
      <c r="AB1000" s="242"/>
      <c r="AC1000" s="242"/>
      <c r="AD1000" s="242"/>
      <c r="AE1000" s="242"/>
      <c r="AF1000" s="242"/>
      <c r="AG1000" s="242"/>
      <c r="AH1000" s="242"/>
      <c r="AI1000" s="242"/>
      <c r="AJ1000" s="242"/>
      <c r="AK1000" s="242"/>
      <c r="AL1000" s="242"/>
      <c r="AM1000" s="242"/>
      <c r="AN1000" s="242"/>
      <c r="AO1000" s="242"/>
      <c r="AP1000" s="242"/>
      <c r="AQ1000" s="242"/>
      <c r="AR1000" s="242"/>
      <c r="AS1000" s="242"/>
      <c r="AT1000" s="242"/>
      <c r="AU1000" s="242"/>
      <c r="AV1000" s="242"/>
      <c r="AW1000" s="242"/>
      <c r="AX1000" s="242"/>
      <c r="AY1000" s="242"/>
      <c r="AZ1000" s="242"/>
      <c r="BA1000" s="242"/>
      <c r="BB1000" s="242"/>
      <c r="BC1000" s="242"/>
      <c r="BD1000" s="242"/>
      <c r="BE1000" s="243"/>
      <c r="BF1000" s="8"/>
      <c r="BG1000" s="8"/>
      <c r="BH1000" s="8"/>
      <c r="BI1000" s="8"/>
      <c r="BJ1000" s="8"/>
      <c r="BK1000" s="8"/>
    </row>
    <row r="1001" spans="1:63" ht="16.5" customHeight="1">
      <c r="A1001" s="4"/>
      <c r="B1001" s="215"/>
      <c r="C1001" s="215"/>
      <c r="D1001" s="215"/>
      <c r="E1001" s="215"/>
      <c r="F1001" s="215"/>
      <c r="G1001" s="215"/>
      <c r="H1001" s="240"/>
      <c r="I1001" s="241"/>
      <c r="J1001" s="241"/>
      <c r="K1001" s="241"/>
      <c r="L1001" s="244"/>
      <c r="M1001" s="244"/>
      <c r="N1001" s="242"/>
      <c r="O1001" s="242"/>
      <c r="P1001" s="242"/>
      <c r="Q1001" s="246"/>
      <c r="R1001" s="245"/>
      <c r="S1001" s="242"/>
      <c r="T1001" s="242"/>
      <c r="U1001" s="242"/>
      <c r="V1001" s="242"/>
      <c r="W1001" s="242"/>
      <c r="X1001" s="242"/>
      <c r="Y1001" s="242"/>
      <c r="Z1001" s="242"/>
      <c r="AA1001" s="242"/>
      <c r="AB1001" s="242"/>
      <c r="AC1001" s="242"/>
      <c r="AD1001" s="242"/>
      <c r="AE1001" s="242"/>
      <c r="AF1001" s="242"/>
      <c r="AG1001" s="242"/>
      <c r="AH1001" s="242"/>
      <c r="AI1001" s="242"/>
      <c r="AJ1001" s="242"/>
      <c r="AK1001" s="242"/>
      <c r="AL1001" s="242"/>
      <c r="AM1001" s="242"/>
      <c r="AN1001" s="242"/>
      <c r="AO1001" s="242"/>
      <c r="AP1001" s="242"/>
      <c r="AQ1001" s="242"/>
      <c r="AR1001" s="242"/>
      <c r="AS1001" s="242"/>
      <c r="AT1001" s="242"/>
      <c r="AU1001" s="242"/>
      <c r="AV1001" s="242"/>
      <c r="AW1001" s="242"/>
      <c r="AX1001" s="242"/>
      <c r="AY1001" s="242"/>
      <c r="AZ1001" s="242"/>
      <c r="BA1001" s="242"/>
      <c r="BB1001" s="242"/>
      <c r="BC1001" s="242"/>
      <c r="BD1001" s="242"/>
      <c r="BE1001" s="243"/>
      <c r="BF1001" s="8"/>
      <c r="BG1001" s="8"/>
      <c r="BH1001" s="8"/>
      <c r="BI1001" s="8"/>
      <c r="BJ1001" s="8"/>
      <c r="BK1001" s="8"/>
    </row>
    <row r="1002" spans="1:63" ht="16.5" customHeight="1">
      <c r="A1002" s="4"/>
      <c r="B1002" s="215"/>
      <c r="C1002" s="215"/>
      <c r="D1002" s="215"/>
      <c r="E1002" s="215"/>
      <c r="F1002" s="215"/>
      <c r="G1002" s="215"/>
      <c r="H1002" s="240"/>
      <c r="I1002" s="241"/>
      <c r="J1002" s="241"/>
      <c r="K1002" s="241"/>
      <c r="L1002" s="244"/>
      <c r="M1002" s="244"/>
      <c r="N1002" s="242"/>
      <c r="O1002" s="242"/>
      <c r="P1002" s="242"/>
      <c r="Q1002" s="246"/>
      <c r="R1002" s="245"/>
      <c r="S1002" s="242"/>
      <c r="T1002" s="242"/>
      <c r="U1002" s="242"/>
      <c r="V1002" s="242"/>
      <c r="W1002" s="242"/>
      <c r="X1002" s="242"/>
      <c r="Y1002" s="242"/>
      <c r="Z1002" s="242"/>
      <c r="AA1002" s="242"/>
      <c r="AB1002" s="242"/>
      <c r="AC1002" s="242"/>
      <c r="AD1002" s="242"/>
      <c r="AE1002" s="242"/>
      <c r="AF1002" s="242"/>
      <c r="AG1002" s="242"/>
      <c r="AH1002" s="242"/>
      <c r="AI1002" s="242"/>
      <c r="AJ1002" s="242"/>
      <c r="AK1002" s="242"/>
      <c r="AL1002" s="242"/>
      <c r="AM1002" s="242"/>
      <c r="AN1002" s="242"/>
      <c r="AO1002" s="242"/>
      <c r="AP1002" s="242"/>
      <c r="AQ1002" s="242"/>
      <c r="AR1002" s="242"/>
      <c r="AS1002" s="242"/>
      <c r="AT1002" s="242"/>
      <c r="AU1002" s="242"/>
      <c r="AV1002" s="242"/>
      <c r="AW1002" s="242"/>
      <c r="AX1002" s="242"/>
      <c r="AY1002" s="242"/>
      <c r="AZ1002" s="242"/>
      <c r="BA1002" s="242"/>
      <c r="BB1002" s="242"/>
      <c r="BC1002" s="242"/>
      <c r="BD1002" s="242"/>
      <c r="BE1002" s="243"/>
      <c r="BF1002" s="8"/>
      <c r="BG1002" s="8"/>
      <c r="BH1002" s="8"/>
      <c r="BI1002" s="8"/>
      <c r="BJ1002" s="8"/>
      <c r="BK1002" s="8"/>
    </row>
    <row r="1003" spans="1:63" ht="16.5" customHeight="1">
      <c r="A1003" s="4"/>
      <c r="B1003" s="215"/>
      <c r="C1003" s="215"/>
      <c r="D1003" s="215"/>
      <c r="E1003" s="215"/>
      <c r="F1003" s="215"/>
      <c r="G1003" s="215"/>
      <c r="H1003" s="240"/>
      <c r="I1003" s="241"/>
      <c r="J1003" s="241"/>
      <c r="K1003" s="241"/>
      <c r="L1003" s="244"/>
      <c r="M1003" s="244"/>
      <c r="N1003" s="242"/>
      <c r="O1003" s="242"/>
      <c r="P1003" s="242"/>
      <c r="Q1003" s="246"/>
      <c r="R1003" s="245"/>
      <c r="S1003" s="242"/>
      <c r="T1003" s="242"/>
      <c r="U1003" s="242"/>
      <c r="V1003" s="242"/>
      <c r="W1003" s="242"/>
      <c r="X1003" s="242"/>
      <c r="Y1003" s="242"/>
      <c r="Z1003" s="242"/>
      <c r="AA1003" s="242"/>
      <c r="AB1003" s="242"/>
      <c r="AC1003" s="242"/>
      <c r="AD1003" s="242"/>
      <c r="AE1003" s="242"/>
      <c r="AF1003" s="242"/>
      <c r="AG1003" s="242"/>
      <c r="AH1003" s="242"/>
      <c r="AI1003" s="242"/>
      <c r="AJ1003" s="242"/>
      <c r="AK1003" s="242"/>
      <c r="AL1003" s="242"/>
      <c r="AM1003" s="242"/>
      <c r="AN1003" s="242"/>
      <c r="AO1003" s="242"/>
      <c r="AP1003" s="242"/>
      <c r="AQ1003" s="242"/>
      <c r="AR1003" s="242"/>
      <c r="AS1003" s="242"/>
      <c r="AT1003" s="242"/>
      <c r="AU1003" s="242"/>
      <c r="AV1003" s="242"/>
      <c r="AW1003" s="242"/>
      <c r="AX1003" s="242"/>
      <c r="AY1003" s="242"/>
      <c r="AZ1003" s="242"/>
      <c r="BA1003" s="242"/>
      <c r="BB1003" s="242"/>
      <c r="BC1003" s="242"/>
      <c r="BD1003" s="242"/>
      <c r="BE1003" s="243"/>
      <c r="BF1003" s="8"/>
      <c r="BG1003" s="8"/>
      <c r="BH1003" s="8"/>
      <c r="BI1003" s="8"/>
      <c r="BJ1003" s="8"/>
      <c r="BK1003" s="8"/>
    </row>
    <row r="1004" spans="1:63" ht="16.5" customHeight="1">
      <c r="A1004" s="4"/>
      <c r="B1004" s="215"/>
      <c r="C1004" s="215"/>
      <c r="D1004" s="215"/>
      <c r="E1004" s="215"/>
      <c r="F1004" s="215"/>
      <c r="G1004" s="215"/>
      <c r="H1004" s="240"/>
      <c r="I1004" s="241"/>
      <c r="J1004" s="241"/>
      <c r="K1004" s="241"/>
      <c r="L1004" s="244"/>
      <c r="M1004" s="244"/>
      <c r="N1004" s="242"/>
      <c r="O1004" s="242"/>
      <c r="P1004" s="242"/>
      <c r="Q1004" s="246"/>
      <c r="R1004" s="245"/>
      <c r="S1004" s="242"/>
      <c r="T1004" s="242"/>
      <c r="U1004" s="242"/>
      <c r="V1004" s="242"/>
      <c r="W1004" s="242"/>
      <c r="X1004" s="242"/>
      <c r="Y1004" s="242"/>
      <c r="Z1004" s="242"/>
      <c r="AA1004" s="242"/>
      <c r="AB1004" s="242"/>
      <c r="AC1004" s="242"/>
      <c r="AD1004" s="242"/>
      <c r="AE1004" s="242"/>
      <c r="AF1004" s="242"/>
      <c r="AG1004" s="242"/>
      <c r="AH1004" s="242"/>
      <c r="AI1004" s="242"/>
      <c r="AJ1004" s="242"/>
      <c r="AK1004" s="242"/>
      <c r="AL1004" s="242"/>
      <c r="AM1004" s="242"/>
      <c r="AN1004" s="242"/>
      <c r="AO1004" s="242"/>
      <c r="AP1004" s="242"/>
      <c r="AQ1004" s="242"/>
      <c r="AR1004" s="242"/>
      <c r="AS1004" s="242"/>
      <c r="AT1004" s="242"/>
      <c r="AU1004" s="242"/>
      <c r="AV1004" s="242"/>
      <c r="AW1004" s="242"/>
      <c r="AX1004" s="242"/>
      <c r="AY1004" s="242"/>
      <c r="AZ1004" s="242"/>
      <c r="BA1004" s="242"/>
      <c r="BB1004" s="242"/>
      <c r="BC1004" s="242"/>
      <c r="BD1004" s="242"/>
      <c r="BE1004" s="243"/>
      <c r="BF1004" s="8"/>
      <c r="BG1004" s="8"/>
      <c r="BH1004" s="8"/>
      <c r="BI1004" s="8"/>
      <c r="BJ1004" s="8"/>
      <c r="BK1004" s="8"/>
    </row>
    <row r="1005" spans="1:63" ht="16.5" customHeight="1">
      <c r="A1005" s="4"/>
      <c r="B1005" s="215"/>
      <c r="C1005" s="215"/>
      <c r="D1005" s="215"/>
      <c r="E1005" s="215"/>
      <c r="F1005" s="215"/>
      <c r="G1005" s="215"/>
      <c r="H1005" s="240"/>
      <c r="I1005" s="241"/>
      <c r="J1005" s="241"/>
      <c r="K1005" s="241"/>
      <c r="L1005" s="244"/>
      <c r="M1005" s="244"/>
      <c r="N1005" s="242"/>
      <c r="O1005" s="242"/>
      <c r="P1005" s="242"/>
      <c r="Q1005" s="246"/>
      <c r="R1005" s="245"/>
      <c r="S1005" s="242"/>
      <c r="T1005" s="242"/>
      <c r="U1005" s="242"/>
      <c r="V1005" s="242"/>
      <c r="W1005" s="242"/>
      <c r="X1005" s="242"/>
      <c r="Y1005" s="242"/>
      <c r="Z1005" s="242"/>
      <c r="AA1005" s="242"/>
      <c r="AB1005" s="242"/>
      <c r="AC1005" s="242"/>
      <c r="AD1005" s="242"/>
      <c r="AE1005" s="242"/>
      <c r="AF1005" s="242"/>
      <c r="AG1005" s="242"/>
      <c r="AH1005" s="242"/>
      <c r="AI1005" s="242"/>
      <c r="AJ1005" s="242"/>
      <c r="AK1005" s="242"/>
      <c r="AL1005" s="242"/>
      <c r="AM1005" s="242"/>
      <c r="AN1005" s="242"/>
      <c r="AO1005" s="242"/>
      <c r="AP1005" s="242"/>
      <c r="AQ1005" s="242"/>
      <c r="AR1005" s="242"/>
      <c r="AS1005" s="242"/>
      <c r="AT1005" s="242"/>
      <c r="AU1005" s="242"/>
      <c r="AV1005" s="242"/>
      <c r="AW1005" s="242"/>
      <c r="AX1005" s="242"/>
      <c r="AY1005" s="242"/>
      <c r="AZ1005" s="242"/>
      <c r="BA1005" s="242"/>
      <c r="BB1005" s="242"/>
      <c r="BC1005" s="242"/>
      <c r="BD1005" s="242"/>
      <c r="BE1005" s="243"/>
      <c r="BF1005" s="8"/>
      <c r="BG1005" s="8"/>
      <c r="BH1005" s="8"/>
      <c r="BI1005" s="8"/>
      <c r="BJ1005" s="8"/>
      <c r="BK1005" s="8"/>
    </row>
    <row r="1006" spans="1:63" ht="16.5" customHeight="1">
      <c r="A1006" s="4"/>
      <c r="B1006" s="215"/>
      <c r="C1006" s="215"/>
      <c r="D1006" s="215"/>
      <c r="E1006" s="215"/>
      <c r="F1006" s="215"/>
      <c r="G1006" s="215"/>
      <c r="H1006" s="240"/>
      <c r="I1006" s="241"/>
      <c r="J1006" s="241"/>
      <c r="K1006" s="241"/>
      <c r="L1006" s="244"/>
      <c r="M1006" s="244"/>
      <c r="N1006" s="242"/>
      <c r="O1006" s="242"/>
      <c r="P1006" s="242"/>
      <c r="Q1006" s="246"/>
      <c r="R1006" s="245"/>
      <c r="S1006" s="242"/>
      <c r="T1006" s="242"/>
      <c r="U1006" s="242"/>
      <c r="V1006" s="242"/>
      <c r="W1006" s="242"/>
      <c r="X1006" s="242"/>
      <c r="Y1006" s="242"/>
      <c r="Z1006" s="242"/>
      <c r="AA1006" s="242"/>
      <c r="AB1006" s="242"/>
      <c r="AC1006" s="242"/>
      <c r="AD1006" s="242"/>
      <c r="AE1006" s="242"/>
      <c r="AF1006" s="242"/>
      <c r="AG1006" s="242"/>
      <c r="AH1006" s="242"/>
      <c r="AI1006" s="242"/>
      <c r="AJ1006" s="242"/>
      <c r="AK1006" s="242"/>
      <c r="AL1006" s="242"/>
      <c r="AM1006" s="242"/>
      <c r="AN1006" s="242"/>
      <c r="AO1006" s="242"/>
      <c r="AP1006" s="242"/>
      <c r="AQ1006" s="242"/>
      <c r="AR1006" s="242"/>
      <c r="AS1006" s="242"/>
      <c r="AT1006" s="242"/>
      <c r="AU1006" s="242"/>
      <c r="AV1006" s="242"/>
      <c r="AW1006" s="242"/>
      <c r="AX1006" s="242"/>
      <c r="AY1006" s="242"/>
      <c r="AZ1006" s="242"/>
      <c r="BA1006" s="242"/>
      <c r="BB1006" s="242"/>
      <c r="BC1006" s="242"/>
      <c r="BD1006" s="242"/>
      <c r="BE1006" s="243"/>
      <c r="BF1006" s="8"/>
      <c r="BG1006" s="8"/>
      <c r="BH1006" s="8"/>
      <c r="BI1006" s="8"/>
      <c r="BJ1006" s="8"/>
      <c r="BK1006" s="8"/>
    </row>
    <row r="1007" spans="1:63" ht="16.5" customHeight="1">
      <c r="A1007" s="4"/>
      <c r="B1007" s="215"/>
      <c r="C1007" s="215"/>
      <c r="D1007" s="215"/>
      <c r="E1007" s="215"/>
      <c r="F1007" s="215"/>
      <c r="G1007" s="215"/>
      <c r="H1007" s="240"/>
      <c r="I1007" s="241"/>
      <c r="J1007" s="241"/>
      <c r="K1007" s="241"/>
      <c r="L1007" s="244"/>
      <c r="M1007" s="244"/>
      <c r="N1007" s="242"/>
      <c r="O1007" s="242"/>
      <c r="P1007" s="242"/>
      <c r="Q1007" s="246"/>
      <c r="R1007" s="245"/>
      <c r="S1007" s="242"/>
      <c r="T1007" s="242"/>
      <c r="U1007" s="242"/>
      <c r="V1007" s="242"/>
      <c r="W1007" s="242"/>
      <c r="X1007" s="242"/>
      <c r="Y1007" s="242"/>
      <c r="Z1007" s="242"/>
      <c r="AA1007" s="242"/>
      <c r="AB1007" s="242"/>
      <c r="AC1007" s="242"/>
      <c r="AD1007" s="242"/>
      <c r="AE1007" s="242"/>
      <c r="AF1007" s="242"/>
      <c r="AG1007" s="242"/>
      <c r="AH1007" s="242"/>
      <c r="AI1007" s="242"/>
      <c r="AJ1007" s="242"/>
      <c r="AK1007" s="242"/>
      <c r="AL1007" s="242"/>
      <c r="AM1007" s="242"/>
      <c r="AN1007" s="242"/>
      <c r="AO1007" s="242"/>
      <c r="AP1007" s="242"/>
      <c r="AQ1007" s="242"/>
      <c r="AR1007" s="242"/>
      <c r="AS1007" s="242"/>
      <c r="AT1007" s="242"/>
      <c r="AU1007" s="242"/>
      <c r="AV1007" s="242"/>
      <c r="AW1007" s="242"/>
      <c r="AX1007" s="242"/>
      <c r="AY1007" s="242"/>
      <c r="AZ1007" s="242"/>
      <c r="BA1007" s="242"/>
      <c r="BB1007" s="242"/>
      <c r="BC1007" s="242"/>
      <c r="BD1007" s="242"/>
      <c r="BE1007" s="243"/>
      <c r="BF1007" s="8"/>
      <c r="BG1007" s="8"/>
      <c r="BH1007" s="8"/>
      <c r="BI1007" s="8"/>
      <c r="BJ1007" s="8"/>
      <c r="BK1007" s="8"/>
    </row>
    <row r="1008" spans="1:63" ht="16.5" customHeight="1">
      <c r="A1008" s="4"/>
      <c r="B1008" s="215"/>
      <c r="C1008" s="215"/>
      <c r="D1008" s="215"/>
      <c r="E1008" s="215"/>
      <c r="F1008" s="215"/>
      <c r="G1008" s="215"/>
      <c r="H1008" s="240"/>
      <c r="I1008" s="241"/>
      <c r="J1008" s="241"/>
      <c r="K1008" s="241"/>
      <c r="L1008" s="244"/>
      <c r="M1008" s="244"/>
      <c r="N1008" s="242"/>
      <c r="O1008" s="242"/>
      <c r="P1008" s="242"/>
      <c r="Q1008" s="246"/>
      <c r="R1008" s="245"/>
      <c r="S1008" s="242"/>
      <c r="T1008" s="242"/>
      <c r="U1008" s="242"/>
      <c r="V1008" s="242"/>
      <c r="W1008" s="242"/>
      <c r="X1008" s="242"/>
      <c r="Y1008" s="242"/>
      <c r="Z1008" s="242"/>
      <c r="AA1008" s="242"/>
      <c r="AB1008" s="242"/>
      <c r="AC1008" s="242"/>
      <c r="AD1008" s="242"/>
      <c r="AE1008" s="242"/>
      <c r="AF1008" s="242"/>
      <c r="AG1008" s="242"/>
      <c r="AH1008" s="242"/>
      <c r="AI1008" s="242"/>
      <c r="AJ1008" s="242"/>
      <c r="AK1008" s="242"/>
      <c r="AL1008" s="242"/>
      <c r="AM1008" s="242"/>
      <c r="AN1008" s="242"/>
      <c r="AO1008" s="242"/>
      <c r="AP1008" s="242"/>
      <c r="AQ1008" s="242"/>
      <c r="AR1008" s="242"/>
      <c r="AS1008" s="242"/>
      <c r="AT1008" s="242"/>
      <c r="AU1008" s="242"/>
      <c r="AV1008" s="242"/>
      <c r="AW1008" s="242"/>
      <c r="AX1008" s="242"/>
      <c r="AY1008" s="242"/>
      <c r="AZ1008" s="242"/>
      <c r="BA1008" s="242"/>
      <c r="BB1008" s="242"/>
      <c r="BC1008" s="242"/>
      <c r="BD1008" s="242"/>
      <c r="BE1008" s="243"/>
      <c r="BF1008" s="8"/>
      <c r="BG1008" s="8"/>
      <c r="BH1008" s="8"/>
      <c r="BI1008" s="8"/>
      <c r="BJ1008" s="8"/>
      <c r="BK1008" s="8"/>
    </row>
    <row r="1009" spans="1:63" ht="16.5" customHeight="1">
      <c r="A1009" s="4"/>
      <c r="B1009" s="215"/>
      <c r="C1009" s="215"/>
      <c r="D1009" s="215"/>
      <c r="E1009" s="215"/>
      <c r="F1009" s="215"/>
      <c r="G1009" s="215"/>
      <c r="H1009" s="240"/>
      <c r="I1009" s="241"/>
      <c r="J1009" s="241"/>
      <c r="K1009" s="241"/>
      <c r="L1009" s="244"/>
      <c r="M1009" s="244"/>
      <c r="N1009" s="242"/>
      <c r="O1009" s="242"/>
      <c r="P1009" s="242"/>
      <c r="Q1009" s="246"/>
      <c r="R1009" s="245"/>
      <c r="S1009" s="242"/>
      <c r="T1009" s="242"/>
      <c r="U1009" s="242"/>
      <c r="V1009" s="242"/>
      <c r="W1009" s="242"/>
      <c r="X1009" s="242"/>
      <c r="Y1009" s="242"/>
      <c r="Z1009" s="242"/>
      <c r="AA1009" s="242"/>
      <c r="AB1009" s="242"/>
      <c r="AC1009" s="242"/>
      <c r="AD1009" s="242"/>
      <c r="AE1009" s="242"/>
      <c r="AF1009" s="242"/>
      <c r="AG1009" s="242"/>
      <c r="AH1009" s="242"/>
      <c r="AI1009" s="242"/>
      <c r="AJ1009" s="242"/>
      <c r="AK1009" s="242"/>
      <c r="AL1009" s="242"/>
      <c r="AM1009" s="242"/>
      <c r="AN1009" s="242"/>
      <c r="AO1009" s="242"/>
      <c r="AP1009" s="242"/>
      <c r="AQ1009" s="242"/>
      <c r="AR1009" s="242"/>
      <c r="AS1009" s="242"/>
      <c r="AT1009" s="242"/>
      <c r="AU1009" s="242"/>
      <c r="AV1009" s="242"/>
      <c r="AW1009" s="242"/>
      <c r="AX1009" s="242"/>
      <c r="AY1009" s="242"/>
      <c r="AZ1009" s="242"/>
      <c r="BA1009" s="242"/>
      <c r="BB1009" s="242"/>
      <c r="BC1009" s="242"/>
      <c r="BD1009" s="242"/>
      <c r="BE1009" s="243"/>
      <c r="BF1009" s="8"/>
      <c r="BG1009" s="8"/>
      <c r="BH1009" s="8"/>
      <c r="BI1009" s="8"/>
      <c r="BJ1009" s="8"/>
      <c r="BK1009" s="8"/>
    </row>
    <row r="1010" spans="1:63" ht="16.5" customHeight="1">
      <c r="A1010" s="4"/>
      <c r="B1010" s="215"/>
      <c r="C1010" s="215"/>
      <c r="D1010" s="215"/>
      <c r="E1010" s="215"/>
      <c r="F1010" s="215"/>
      <c r="G1010" s="215"/>
      <c r="H1010" s="240"/>
      <c r="I1010" s="241"/>
      <c r="J1010" s="241"/>
      <c r="K1010" s="241"/>
      <c r="L1010" s="244"/>
      <c r="M1010" s="244"/>
      <c r="N1010" s="242"/>
      <c r="O1010" s="242"/>
      <c r="P1010" s="242"/>
      <c r="Q1010" s="246"/>
      <c r="R1010" s="245"/>
      <c r="S1010" s="242"/>
      <c r="T1010" s="242"/>
      <c r="U1010" s="242"/>
      <c r="V1010" s="242"/>
      <c r="W1010" s="242"/>
      <c r="X1010" s="242"/>
      <c r="Y1010" s="242"/>
      <c r="Z1010" s="242"/>
      <c r="AA1010" s="242"/>
      <c r="AB1010" s="242"/>
      <c r="AC1010" s="242"/>
      <c r="AD1010" s="242"/>
      <c r="AE1010" s="242"/>
      <c r="AF1010" s="242"/>
      <c r="AG1010" s="242"/>
      <c r="AH1010" s="242"/>
      <c r="AI1010" s="242"/>
      <c r="AJ1010" s="242"/>
      <c r="AK1010" s="242"/>
      <c r="AL1010" s="242"/>
      <c r="AM1010" s="242"/>
      <c r="AN1010" s="242"/>
      <c r="AO1010" s="242"/>
      <c r="AP1010" s="242"/>
      <c r="AQ1010" s="242"/>
      <c r="AR1010" s="242"/>
      <c r="AS1010" s="242"/>
      <c r="AT1010" s="242"/>
      <c r="AU1010" s="242"/>
      <c r="AV1010" s="242"/>
      <c r="AW1010" s="242"/>
      <c r="AX1010" s="242"/>
      <c r="AY1010" s="242"/>
      <c r="AZ1010" s="242"/>
      <c r="BA1010" s="242"/>
      <c r="BB1010" s="242"/>
      <c r="BC1010" s="242"/>
      <c r="BD1010" s="242"/>
      <c r="BE1010" s="243"/>
      <c r="BF1010" s="8"/>
      <c r="BG1010" s="8"/>
      <c r="BH1010" s="8"/>
      <c r="BI1010" s="8"/>
      <c r="BJ1010" s="8"/>
      <c r="BK1010" s="8"/>
    </row>
    <row r="1011" spans="1:63" ht="16.5" customHeight="1">
      <c r="A1011" s="4"/>
      <c r="B1011" s="215"/>
      <c r="C1011" s="215"/>
      <c r="D1011" s="215"/>
      <c r="E1011" s="215"/>
      <c r="F1011" s="215"/>
      <c r="G1011" s="215"/>
      <c r="H1011" s="240"/>
      <c r="I1011" s="241"/>
      <c r="J1011" s="241"/>
      <c r="K1011" s="241"/>
      <c r="L1011" s="244"/>
      <c r="M1011" s="244"/>
      <c r="N1011" s="242"/>
      <c r="O1011" s="242"/>
      <c r="P1011" s="242"/>
      <c r="Q1011" s="246"/>
      <c r="R1011" s="245"/>
      <c r="S1011" s="242"/>
      <c r="T1011" s="242"/>
      <c r="U1011" s="242"/>
      <c r="V1011" s="242"/>
      <c r="W1011" s="242"/>
      <c r="X1011" s="242"/>
      <c r="Y1011" s="242"/>
      <c r="Z1011" s="242"/>
      <c r="AA1011" s="242"/>
      <c r="AB1011" s="242"/>
      <c r="AC1011" s="242"/>
      <c r="AD1011" s="242"/>
      <c r="AE1011" s="242"/>
      <c r="AF1011" s="242"/>
      <c r="AG1011" s="242"/>
      <c r="AH1011" s="242"/>
      <c r="AI1011" s="242"/>
      <c r="AJ1011" s="242"/>
      <c r="AK1011" s="242"/>
      <c r="AL1011" s="242"/>
      <c r="AM1011" s="242"/>
      <c r="AN1011" s="242"/>
      <c r="AO1011" s="242"/>
      <c r="AP1011" s="242"/>
      <c r="AQ1011" s="242"/>
      <c r="AR1011" s="242"/>
      <c r="AS1011" s="242"/>
      <c r="AT1011" s="242"/>
      <c r="AU1011" s="242"/>
      <c r="AV1011" s="242"/>
      <c r="AW1011" s="242"/>
      <c r="AX1011" s="242"/>
      <c r="AY1011" s="242"/>
      <c r="AZ1011" s="242"/>
      <c r="BA1011" s="242"/>
      <c r="BB1011" s="242"/>
      <c r="BC1011" s="242"/>
      <c r="BD1011" s="242"/>
      <c r="BE1011" s="243"/>
      <c r="BF1011" s="8"/>
      <c r="BG1011" s="8"/>
      <c r="BH1011" s="8"/>
      <c r="BI1011" s="8"/>
      <c r="BJ1011" s="8"/>
      <c r="BK1011" s="8"/>
    </row>
    <row r="1012" spans="1:63" ht="16.5" customHeight="1">
      <c r="A1012" s="4"/>
      <c r="B1012" s="215"/>
      <c r="C1012" s="215"/>
      <c r="D1012" s="215"/>
      <c r="E1012" s="215"/>
      <c r="F1012" s="215"/>
      <c r="G1012" s="215"/>
      <c r="H1012" s="240"/>
      <c r="I1012" s="241"/>
      <c r="J1012" s="241"/>
      <c r="K1012" s="241"/>
      <c r="L1012" s="244"/>
      <c r="M1012" s="244"/>
      <c r="N1012" s="242"/>
      <c r="O1012" s="242"/>
      <c r="P1012" s="242"/>
      <c r="Q1012" s="246"/>
      <c r="R1012" s="245"/>
      <c r="S1012" s="242"/>
      <c r="T1012" s="242"/>
      <c r="U1012" s="242"/>
      <c r="V1012" s="242"/>
      <c r="W1012" s="242"/>
      <c r="X1012" s="242"/>
      <c r="Y1012" s="242"/>
      <c r="Z1012" s="242"/>
      <c r="AA1012" s="242"/>
      <c r="AB1012" s="242"/>
      <c r="AC1012" s="242"/>
      <c r="AD1012" s="242"/>
      <c r="AE1012" s="242"/>
      <c r="AF1012" s="242"/>
      <c r="AG1012" s="242"/>
      <c r="AH1012" s="242"/>
      <c r="AI1012" s="242"/>
      <c r="AJ1012" s="242"/>
      <c r="AK1012" s="242"/>
      <c r="AL1012" s="242"/>
      <c r="AM1012" s="242"/>
      <c r="AN1012" s="242"/>
      <c r="AO1012" s="242"/>
      <c r="AP1012" s="242"/>
      <c r="AQ1012" s="242"/>
      <c r="AR1012" s="242"/>
      <c r="AS1012" s="242"/>
      <c r="AT1012" s="242"/>
      <c r="AU1012" s="242"/>
      <c r="AV1012" s="242"/>
      <c r="AW1012" s="242"/>
      <c r="AX1012" s="242"/>
      <c r="AY1012" s="242"/>
      <c r="AZ1012" s="242"/>
      <c r="BA1012" s="242"/>
      <c r="BB1012" s="242"/>
      <c r="BC1012" s="242"/>
      <c r="BD1012" s="242"/>
      <c r="BE1012" s="243"/>
      <c r="BF1012" s="8"/>
      <c r="BG1012" s="8"/>
      <c r="BH1012" s="8"/>
      <c r="BI1012" s="8"/>
      <c r="BJ1012" s="8"/>
      <c r="BK1012" s="8"/>
    </row>
    <row r="1013" spans="1:63" ht="16.5" customHeight="1">
      <c r="A1013" s="4"/>
      <c r="B1013" s="215"/>
      <c r="C1013" s="215"/>
      <c r="D1013" s="215"/>
      <c r="E1013" s="215"/>
      <c r="F1013" s="215"/>
      <c r="G1013" s="215"/>
      <c r="H1013" s="240"/>
      <c r="I1013" s="241"/>
      <c r="J1013" s="241"/>
      <c r="K1013" s="241"/>
      <c r="L1013" s="244"/>
      <c r="M1013" s="244"/>
      <c r="N1013" s="242"/>
      <c r="O1013" s="242"/>
      <c r="P1013" s="242"/>
      <c r="Q1013" s="246"/>
      <c r="R1013" s="245"/>
      <c r="S1013" s="242"/>
      <c r="T1013" s="242"/>
      <c r="U1013" s="242"/>
      <c r="V1013" s="242"/>
      <c r="W1013" s="242"/>
      <c r="X1013" s="242"/>
      <c r="Y1013" s="242"/>
      <c r="Z1013" s="242"/>
      <c r="AA1013" s="242"/>
      <c r="AB1013" s="242"/>
      <c r="AC1013" s="242"/>
      <c r="AD1013" s="242"/>
      <c r="AE1013" s="242"/>
      <c r="AF1013" s="242"/>
      <c r="AG1013" s="242"/>
      <c r="AH1013" s="242"/>
      <c r="AI1013" s="242"/>
      <c r="AJ1013" s="242"/>
      <c r="AK1013" s="242"/>
      <c r="AL1013" s="242"/>
      <c r="AM1013" s="242"/>
      <c r="AN1013" s="242"/>
      <c r="AO1013" s="242"/>
      <c r="AP1013" s="242"/>
      <c r="AQ1013" s="242"/>
      <c r="AR1013" s="242"/>
      <c r="AS1013" s="242"/>
      <c r="AT1013" s="242"/>
      <c r="AU1013" s="242"/>
      <c r="AV1013" s="242"/>
      <c r="AW1013" s="242"/>
      <c r="AX1013" s="242"/>
      <c r="AY1013" s="242"/>
      <c r="AZ1013" s="242"/>
      <c r="BA1013" s="242"/>
      <c r="BB1013" s="242"/>
      <c r="BC1013" s="242"/>
      <c r="BD1013" s="242"/>
      <c r="BE1013" s="243"/>
      <c r="BF1013" s="8"/>
      <c r="BG1013" s="8"/>
      <c r="BH1013" s="8"/>
      <c r="BI1013" s="8"/>
      <c r="BJ1013" s="8"/>
      <c r="BK1013" s="8"/>
    </row>
    <row r="1014" spans="1:63" ht="16.5" customHeight="1">
      <c r="A1014" s="4"/>
      <c r="B1014" s="215"/>
      <c r="C1014" s="215"/>
      <c r="D1014" s="215"/>
      <c r="E1014" s="215"/>
      <c r="F1014" s="215"/>
      <c r="G1014" s="215"/>
      <c r="H1014" s="240"/>
      <c r="I1014" s="241"/>
      <c r="J1014" s="241"/>
      <c r="K1014" s="241"/>
      <c r="L1014" s="244"/>
      <c r="M1014" s="244"/>
      <c r="N1014" s="242"/>
      <c r="O1014" s="242"/>
      <c r="P1014" s="242"/>
      <c r="Q1014" s="246"/>
      <c r="R1014" s="245"/>
      <c r="S1014" s="242"/>
      <c r="T1014" s="242"/>
      <c r="U1014" s="242"/>
      <c r="V1014" s="242"/>
      <c r="W1014" s="242"/>
      <c r="X1014" s="242"/>
      <c r="Y1014" s="242"/>
      <c r="Z1014" s="242"/>
      <c r="AA1014" s="242"/>
      <c r="AB1014" s="242"/>
      <c r="AC1014" s="242"/>
      <c r="AD1014" s="242"/>
      <c r="AE1014" s="242"/>
      <c r="AF1014" s="242"/>
      <c r="AG1014" s="242"/>
      <c r="AH1014" s="242"/>
      <c r="AI1014" s="242"/>
      <c r="AJ1014" s="242"/>
      <c r="AK1014" s="242"/>
      <c r="AL1014" s="242"/>
      <c r="AM1014" s="242"/>
      <c r="AN1014" s="242"/>
      <c r="AO1014" s="242"/>
      <c r="AP1014" s="242"/>
      <c r="AQ1014" s="242"/>
      <c r="AR1014" s="242"/>
      <c r="AS1014" s="242"/>
      <c r="AT1014" s="242"/>
      <c r="AU1014" s="242"/>
      <c r="AV1014" s="242"/>
      <c r="AW1014" s="242"/>
      <c r="AX1014" s="242"/>
      <c r="AY1014" s="242"/>
      <c r="AZ1014" s="242"/>
      <c r="BA1014" s="242"/>
      <c r="BB1014" s="242"/>
      <c r="BC1014" s="242"/>
      <c r="BD1014" s="242"/>
      <c r="BE1014" s="243"/>
      <c r="BF1014" s="8"/>
      <c r="BG1014" s="8"/>
      <c r="BH1014" s="8"/>
      <c r="BI1014" s="8"/>
      <c r="BJ1014" s="8"/>
      <c r="BK1014" s="8"/>
    </row>
    <row r="1015" spans="1:63" ht="16.5" customHeight="1">
      <c r="A1015" s="4"/>
      <c r="B1015" s="215"/>
      <c r="C1015" s="215"/>
      <c r="D1015" s="215"/>
      <c r="E1015" s="215"/>
      <c r="F1015" s="215"/>
      <c r="G1015" s="215"/>
      <c r="H1015" s="240"/>
      <c r="I1015" s="241"/>
      <c r="J1015" s="241"/>
      <c r="K1015" s="241"/>
      <c r="L1015" s="244"/>
      <c r="M1015" s="244"/>
      <c r="N1015" s="242"/>
      <c r="O1015" s="242"/>
      <c r="P1015" s="242"/>
      <c r="Q1015" s="246"/>
      <c r="R1015" s="245"/>
      <c r="S1015" s="242"/>
      <c r="T1015" s="242"/>
      <c r="U1015" s="242"/>
      <c r="V1015" s="242"/>
      <c r="W1015" s="242"/>
      <c r="X1015" s="242"/>
      <c r="Y1015" s="242"/>
      <c r="Z1015" s="242"/>
      <c r="AA1015" s="242"/>
      <c r="AB1015" s="242"/>
      <c r="AC1015" s="242"/>
      <c r="AD1015" s="242"/>
      <c r="AE1015" s="242"/>
      <c r="AF1015" s="242"/>
      <c r="AG1015" s="242"/>
      <c r="AH1015" s="242"/>
      <c r="AI1015" s="242"/>
      <c r="AJ1015" s="242"/>
      <c r="AK1015" s="242"/>
      <c r="AL1015" s="242"/>
      <c r="AM1015" s="242"/>
      <c r="AN1015" s="242"/>
      <c r="AO1015" s="242"/>
      <c r="AP1015" s="242"/>
      <c r="AQ1015" s="242"/>
      <c r="AR1015" s="242"/>
      <c r="AS1015" s="242"/>
      <c r="AT1015" s="242"/>
      <c r="AU1015" s="242"/>
      <c r="AV1015" s="242"/>
      <c r="AW1015" s="242"/>
      <c r="AX1015" s="242"/>
      <c r="AY1015" s="242"/>
      <c r="AZ1015" s="242"/>
      <c r="BA1015" s="242"/>
      <c r="BB1015" s="242"/>
      <c r="BC1015" s="242"/>
      <c r="BD1015" s="242"/>
      <c r="BE1015" s="243"/>
      <c r="BF1015" s="8"/>
      <c r="BG1015" s="8"/>
      <c r="BH1015" s="8"/>
      <c r="BI1015" s="8"/>
      <c r="BJ1015" s="8"/>
      <c r="BK1015" s="8"/>
    </row>
    <row r="1016" spans="1:63" ht="16.5" customHeight="1">
      <c r="A1016" s="4"/>
      <c r="B1016" s="215"/>
      <c r="C1016" s="215"/>
      <c r="D1016" s="215"/>
      <c r="E1016" s="215"/>
      <c r="F1016" s="215"/>
      <c r="G1016" s="215"/>
      <c r="H1016" s="240"/>
      <c r="I1016" s="241"/>
      <c r="J1016" s="241"/>
      <c r="K1016" s="241"/>
      <c r="L1016" s="244"/>
      <c r="M1016" s="244"/>
      <c r="N1016" s="242"/>
      <c r="O1016" s="242"/>
      <c r="P1016" s="242"/>
      <c r="Q1016" s="246"/>
      <c r="R1016" s="245"/>
      <c r="S1016" s="242"/>
      <c r="T1016" s="242"/>
      <c r="U1016" s="242"/>
      <c r="V1016" s="242"/>
      <c r="W1016" s="242"/>
      <c r="X1016" s="242"/>
      <c r="Y1016" s="242"/>
      <c r="Z1016" s="242"/>
      <c r="AA1016" s="242"/>
      <c r="AB1016" s="242"/>
      <c r="AC1016" s="242"/>
      <c r="AD1016" s="242"/>
      <c r="AE1016" s="242"/>
      <c r="AF1016" s="242"/>
      <c r="AG1016" s="242"/>
      <c r="AH1016" s="242"/>
      <c r="AI1016" s="242"/>
      <c r="AJ1016" s="242"/>
      <c r="AK1016" s="242"/>
      <c r="AL1016" s="242"/>
      <c r="AM1016" s="242"/>
      <c r="AN1016" s="242"/>
      <c r="AO1016" s="242"/>
      <c r="AP1016" s="242"/>
      <c r="AQ1016" s="242"/>
      <c r="AR1016" s="242"/>
      <c r="AS1016" s="242"/>
      <c r="AT1016" s="242"/>
      <c r="AU1016" s="242"/>
      <c r="AV1016" s="242"/>
      <c r="AW1016" s="242"/>
      <c r="AX1016" s="242"/>
      <c r="AY1016" s="242"/>
      <c r="AZ1016" s="242"/>
      <c r="BA1016" s="242"/>
      <c r="BB1016" s="242"/>
      <c r="BC1016" s="242"/>
      <c r="BD1016" s="242"/>
      <c r="BE1016" s="243"/>
      <c r="BF1016" s="8"/>
      <c r="BG1016" s="8"/>
      <c r="BH1016" s="8"/>
      <c r="BI1016" s="8"/>
      <c r="BJ1016" s="8"/>
      <c r="BK1016" s="8"/>
    </row>
    <row r="1017" spans="1:63" ht="16.5" customHeight="1">
      <c r="A1017" s="4"/>
      <c r="B1017" s="215"/>
      <c r="C1017" s="215"/>
      <c r="D1017" s="215"/>
      <c r="E1017" s="215"/>
      <c r="F1017" s="215"/>
      <c r="G1017" s="215"/>
      <c r="H1017" s="240"/>
      <c r="I1017" s="241"/>
      <c r="J1017" s="241"/>
      <c r="K1017" s="241"/>
      <c r="L1017" s="244"/>
      <c r="M1017" s="244"/>
      <c r="N1017" s="242"/>
      <c r="O1017" s="242"/>
      <c r="P1017" s="242"/>
      <c r="Q1017" s="246"/>
      <c r="R1017" s="245"/>
      <c r="S1017" s="242"/>
      <c r="T1017" s="242"/>
      <c r="U1017" s="242"/>
      <c r="V1017" s="242"/>
      <c r="W1017" s="242"/>
      <c r="X1017" s="242"/>
      <c r="Y1017" s="242"/>
      <c r="Z1017" s="242"/>
      <c r="AA1017" s="242"/>
      <c r="AB1017" s="242"/>
      <c r="AC1017" s="242"/>
      <c r="AD1017" s="242"/>
      <c r="AE1017" s="242"/>
      <c r="AF1017" s="242"/>
      <c r="AG1017" s="242"/>
      <c r="AH1017" s="242"/>
      <c r="AI1017" s="242"/>
      <c r="AJ1017" s="242"/>
      <c r="AK1017" s="242"/>
      <c r="AL1017" s="242"/>
      <c r="AM1017" s="242"/>
      <c r="AN1017" s="242"/>
      <c r="AO1017" s="242"/>
      <c r="AP1017" s="242"/>
      <c r="AQ1017" s="242"/>
      <c r="AR1017" s="242"/>
      <c r="AS1017" s="242"/>
      <c r="AT1017" s="242"/>
      <c r="AU1017" s="242"/>
      <c r="AV1017" s="242"/>
      <c r="AW1017" s="242"/>
      <c r="AX1017" s="242"/>
      <c r="AY1017" s="242"/>
      <c r="AZ1017" s="242"/>
      <c r="BA1017" s="242"/>
      <c r="BB1017" s="242"/>
      <c r="BC1017" s="242"/>
      <c r="BD1017" s="242"/>
      <c r="BE1017" s="243"/>
      <c r="BF1017" s="8"/>
      <c r="BG1017" s="8"/>
      <c r="BH1017" s="8"/>
      <c r="BI1017" s="8"/>
      <c r="BJ1017" s="8"/>
      <c r="BK1017" s="8"/>
    </row>
    <row r="1018" spans="1:63" ht="16.5" customHeight="1">
      <c r="A1018" s="4"/>
      <c r="B1018" s="215"/>
      <c r="C1018" s="215"/>
      <c r="D1018" s="215"/>
      <c r="E1018" s="215"/>
      <c r="F1018" s="215"/>
      <c r="G1018" s="215"/>
      <c r="H1018" s="240"/>
      <c r="I1018" s="241"/>
      <c r="J1018" s="241"/>
      <c r="K1018" s="241"/>
      <c r="L1018" s="244"/>
      <c r="M1018" s="244"/>
      <c r="N1018" s="242"/>
      <c r="O1018" s="242"/>
      <c r="P1018" s="242"/>
      <c r="Q1018" s="246"/>
      <c r="R1018" s="245"/>
      <c r="S1018" s="242"/>
      <c r="T1018" s="242"/>
      <c r="U1018" s="242"/>
      <c r="V1018" s="242"/>
      <c r="W1018" s="242"/>
      <c r="X1018" s="242"/>
      <c r="Y1018" s="242"/>
      <c r="Z1018" s="242"/>
      <c r="AA1018" s="242"/>
      <c r="AB1018" s="242"/>
      <c r="AC1018" s="242"/>
      <c r="AD1018" s="242"/>
      <c r="AE1018" s="242"/>
      <c r="AF1018" s="242"/>
      <c r="AG1018" s="242"/>
      <c r="AH1018" s="242"/>
      <c r="AI1018" s="242"/>
      <c r="AJ1018" s="242"/>
      <c r="AK1018" s="242"/>
      <c r="AL1018" s="242"/>
      <c r="AM1018" s="242"/>
      <c r="AN1018" s="242"/>
      <c r="AO1018" s="242"/>
      <c r="AP1018" s="242"/>
      <c r="AQ1018" s="242"/>
      <c r="AR1018" s="242"/>
      <c r="AS1018" s="242"/>
      <c r="AT1018" s="242"/>
      <c r="AU1018" s="242"/>
      <c r="AV1018" s="242"/>
      <c r="AW1018" s="242"/>
      <c r="AX1018" s="242"/>
      <c r="AY1018" s="242"/>
      <c r="AZ1018" s="242"/>
      <c r="BA1018" s="242"/>
      <c r="BB1018" s="242"/>
      <c r="BC1018" s="242"/>
      <c r="BD1018" s="242"/>
      <c r="BE1018" s="243"/>
      <c r="BF1018" s="8"/>
      <c r="BG1018" s="8"/>
      <c r="BH1018" s="8"/>
      <c r="BI1018" s="8"/>
      <c r="BJ1018" s="8"/>
      <c r="BK1018" s="8"/>
    </row>
    <row r="1019" spans="1:63" ht="16.5" customHeight="1">
      <c r="A1019" s="4"/>
      <c r="B1019" s="215"/>
      <c r="C1019" s="215"/>
      <c r="D1019" s="215"/>
      <c r="E1019" s="215"/>
      <c r="F1019" s="215"/>
      <c r="G1019" s="215"/>
      <c r="H1019" s="240"/>
      <c r="I1019" s="241"/>
      <c r="J1019" s="241"/>
      <c r="K1019" s="241"/>
      <c r="L1019" s="244"/>
      <c r="M1019" s="244"/>
      <c r="N1019" s="242"/>
      <c r="O1019" s="242"/>
      <c r="P1019" s="242"/>
      <c r="Q1019" s="246"/>
      <c r="R1019" s="245"/>
      <c r="S1019" s="242"/>
      <c r="T1019" s="242"/>
      <c r="U1019" s="242"/>
      <c r="V1019" s="242"/>
      <c r="W1019" s="242"/>
      <c r="X1019" s="242"/>
      <c r="Y1019" s="242"/>
      <c r="Z1019" s="242"/>
      <c r="AA1019" s="242"/>
      <c r="AB1019" s="242"/>
      <c r="AC1019" s="242"/>
      <c r="AD1019" s="242"/>
      <c r="AE1019" s="242"/>
      <c r="AF1019" s="242"/>
      <c r="AG1019" s="242"/>
      <c r="AH1019" s="242"/>
      <c r="AI1019" s="242"/>
      <c r="AJ1019" s="242"/>
      <c r="AK1019" s="242"/>
      <c r="AL1019" s="242"/>
      <c r="AM1019" s="242"/>
      <c r="AN1019" s="242"/>
      <c r="AO1019" s="242"/>
      <c r="AP1019" s="242"/>
      <c r="AQ1019" s="242"/>
      <c r="AR1019" s="242"/>
      <c r="AS1019" s="242"/>
      <c r="AT1019" s="242"/>
      <c r="AU1019" s="242"/>
      <c r="AV1019" s="242"/>
      <c r="AW1019" s="242"/>
      <c r="AX1019" s="242"/>
      <c r="AY1019" s="242"/>
      <c r="AZ1019" s="242"/>
      <c r="BA1019" s="242"/>
      <c r="BB1019" s="242"/>
      <c r="BC1019" s="242"/>
      <c r="BD1019" s="242"/>
      <c r="BE1019" s="243"/>
      <c r="BF1019" s="8"/>
      <c r="BG1019" s="8"/>
      <c r="BH1019" s="8"/>
      <c r="BI1019" s="8"/>
      <c r="BJ1019" s="8"/>
      <c r="BK1019" s="8"/>
    </row>
    <row r="1020" spans="1:63" ht="16.5" customHeight="1">
      <c r="A1020" s="4"/>
      <c r="B1020" s="215"/>
      <c r="C1020" s="215"/>
      <c r="D1020" s="215"/>
      <c r="E1020" s="215"/>
      <c r="F1020" s="215"/>
      <c r="G1020" s="215"/>
      <c r="H1020" s="240"/>
      <c r="I1020" s="241"/>
      <c r="J1020" s="241"/>
      <c r="K1020" s="241"/>
      <c r="L1020" s="244"/>
      <c r="M1020" s="244"/>
      <c r="N1020" s="242"/>
      <c r="O1020" s="242"/>
      <c r="P1020" s="242"/>
      <c r="Q1020" s="246"/>
      <c r="R1020" s="245"/>
      <c r="S1020" s="242"/>
      <c r="T1020" s="242"/>
      <c r="U1020" s="242"/>
      <c r="V1020" s="242"/>
      <c r="W1020" s="242"/>
      <c r="X1020" s="242"/>
      <c r="Y1020" s="242"/>
      <c r="Z1020" s="242"/>
      <c r="AA1020" s="242"/>
      <c r="AB1020" s="242"/>
      <c r="AC1020" s="242"/>
      <c r="AD1020" s="242"/>
      <c r="AE1020" s="242"/>
      <c r="AF1020" s="242"/>
      <c r="AG1020" s="242"/>
      <c r="AH1020" s="242"/>
      <c r="AI1020" s="242"/>
      <c r="AJ1020" s="242"/>
      <c r="AK1020" s="242"/>
      <c r="AL1020" s="242"/>
      <c r="AM1020" s="242"/>
      <c r="AN1020" s="242"/>
      <c r="AO1020" s="242"/>
      <c r="AP1020" s="242"/>
      <c r="AQ1020" s="242"/>
      <c r="AR1020" s="242"/>
      <c r="AS1020" s="242"/>
      <c r="AT1020" s="242"/>
      <c r="AU1020" s="242"/>
      <c r="AV1020" s="242"/>
      <c r="AW1020" s="242"/>
      <c r="AX1020" s="242"/>
      <c r="AY1020" s="242"/>
      <c r="AZ1020" s="242"/>
      <c r="BA1020" s="242"/>
      <c r="BB1020" s="242"/>
      <c r="BC1020" s="242"/>
      <c r="BD1020" s="242"/>
      <c r="BE1020" s="243"/>
      <c r="BF1020" s="8"/>
      <c r="BG1020" s="8"/>
      <c r="BH1020" s="8"/>
      <c r="BI1020" s="8"/>
      <c r="BJ1020" s="8"/>
      <c r="BK1020" s="8"/>
    </row>
    <row r="1021" spans="1:63" ht="16.5" customHeight="1">
      <c r="A1021" s="4"/>
      <c r="B1021" s="215"/>
      <c r="C1021" s="215"/>
      <c r="D1021" s="215"/>
      <c r="E1021" s="215"/>
      <c r="F1021" s="215"/>
      <c r="G1021" s="215"/>
      <c r="H1021" s="240"/>
      <c r="I1021" s="241"/>
      <c r="J1021" s="241"/>
      <c r="K1021" s="241"/>
      <c r="L1021" s="244"/>
      <c r="M1021" s="244"/>
      <c r="N1021" s="242"/>
      <c r="O1021" s="242"/>
      <c r="P1021" s="242"/>
      <c r="Q1021" s="246"/>
      <c r="R1021" s="245"/>
      <c r="S1021" s="242"/>
      <c r="T1021" s="242"/>
      <c r="U1021" s="242"/>
      <c r="V1021" s="242"/>
      <c r="W1021" s="242"/>
      <c r="X1021" s="242"/>
      <c r="Y1021" s="242"/>
      <c r="Z1021" s="242"/>
      <c r="AA1021" s="242"/>
      <c r="AB1021" s="242"/>
      <c r="AC1021" s="242"/>
      <c r="AD1021" s="242"/>
      <c r="AE1021" s="242"/>
      <c r="AF1021" s="242"/>
      <c r="AG1021" s="242"/>
      <c r="AH1021" s="242"/>
      <c r="AI1021" s="242"/>
      <c r="AJ1021" s="242"/>
      <c r="AK1021" s="242"/>
      <c r="AL1021" s="242"/>
      <c r="AM1021" s="242"/>
      <c r="AN1021" s="242"/>
      <c r="AO1021" s="242"/>
      <c r="AP1021" s="242"/>
      <c r="AQ1021" s="242"/>
      <c r="AR1021" s="242"/>
      <c r="AS1021" s="242"/>
      <c r="AT1021" s="242"/>
      <c r="AU1021" s="242"/>
      <c r="AV1021" s="242"/>
      <c r="AW1021" s="242"/>
      <c r="AX1021" s="242"/>
      <c r="AY1021" s="242"/>
      <c r="AZ1021" s="242"/>
      <c r="BA1021" s="242"/>
      <c r="BB1021" s="242"/>
      <c r="BC1021" s="242"/>
      <c r="BD1021" s="242"/>
      <c r="BE1021" s="243"/>
      <c r="BF1021" s="8"/>
      <c r="BG1021" s="8"/>
      <c r="BH1021" s="8"/>
      <c r="BI1021" s="8"/>
      <c r="BJ1021" s="8"/>
      <c r="BK1021" s="8"/>
    </row>
    <row r="1022" spans="1:63" ht="16.5" customHeight="1">
      <c r="A1022" s="4"/>
      <c r="B1022" s="215"/>
      <c r="C1022" s="215"/>
      <c r="D1022" s="215"/>
      <c r="E1022" s="215"/>
      <c r="F1022" s="215"/>
      <c r="G1022" s="215"/>
      <c r="H1022" s="240"/>
      <c r="I1022" s="241"/>
      <c r="J1022" s="241"/>
      <c r="K1022" s="241"/>
      <c r="L1022" s="244"/>
      <c r="M1022" s="244"/>
      <c r="N1022" s="242"/>
      <c r="O1022" s="242"/>
      <c r="P1022" s="242"/>
      <c r="Q1022" s="246"/>
      <c r="R1022" s="245"/>
      <c r="S1022" s="242"/>
      <c r="T1022" s="242"/>
      <c r="U1022" s="242"/>
      <c r="V1022" s="242"/>
      <c r="W1022" s="242"/>
      <c r="X1022" s="242"/>
      <c r="Y1022" s="242"/>
      <c r="Z1022" s="242"/>
      <c r="AA1022" s="242"/>
      <c r="AB1022" s="242"/>
      <c r="AC1022" s="242"/>
      <c r="AD1022" s="242"/>
      <c r="AE1022" s="242"/>
      <c r="AF1022" s="242"/>
      <c r="AG1022" s="242"/>
      <c r="AH1022" s="242"/>
      <c r="AI1022" s="242"/>
      <c r="AJ1022" s="242"/>
      <c r="AK1022" s="242"/>
      <c r="AL1022" s="242"/>
      <c r="AM1022" s="242"/>
      <c r="AN1022" s="242"/>
      <c r="AO1022" s="242"/>
      <c r="AP1022" s="242"/>
      <c r="AQ1022" s="242"/>
      <c r="AR1022" s="242"/>
      <c r="AS1022" s="242"/>
      <c r="AT1022" s="242"/>
      <c r="AU1022" s="242"/>
      <c r="AV1022" s="242"/>
      <c r="AW1022" s="242"/>
      <c r="AX1022" s="242"/>
      <c r="AY1022" s="242"/>
      <c r="AZ1022" s="242"/>
      <c r="BA1022" s="242"/>
      <c r="BB1022" s="242"/>
      <c r="BC1022" s="242"/>
      <c r="BD1022" s="242"/>
      <c r="BE1022" s="243"/>
      <c r="BF1022" s="8"/>
      <c r="BG1022" s="8"/>
      <c r="BH1022" s="8"/>
      <c r="BI1022" s="8"/>
      <c r="BJ1022" s="8"/>
      <c r="BK1022" s="8"/>
    </row>
    <row r="1023" spans="1:63" ht="16.5" customHeight="1">
      <c r="A1023" s="4"/>
      <c r="B1023" s="215"/>
      <c r="C1023" s="215"/>
      <c r="D1023" s="215"/>
      <c r="E1023" s="215"/>
      <c r="F1023" s="215"/>
      <c r="G1023" s="215"/>
      <c r="H1023" s="240"/>
      <c r="I1023" s="241"/>
      <c r="J1023" s="241"/>
      <c r="K1023" s="241"/>
      <c r="L1023" s="244"/>
      <c r="M1023" s="244"/>
      <c r="N1023" s="242"/>
      <c r="O1023" s="242"/>
      <c r="P1023" s="242"/>
      <c r="Q1023" s="246"/>
      <c r="R1023" s="245"/>
      <c r="S1023" s="242"/>
      <c r="T1023" s="242"/>
      <c r="U1023" s="242"/>
      <c r="V1023" s="242"/>
      <c r="W1023" s="242"/>
      <c r="X1023" s="242"/>
      <c r="Y1023" s="242"/>
      <c r="Z1023" s="242"/>
      <c r="AA1023" s="242"/>
      <c r="AB1023" s="242"/>
      <c r="AC1023" s="242"/>
      <c r="AD1023" s="242"/>
      <c r="AE1023" s="242"/>
      <c r="AF1023" s="242"/>
      <c r="AG1023" s="242"/>
      <c r="AH1023" s="242"/>
      <c r="AI1023" s="242"/>
      <c r="AJ1023" s="242"/>
      <c r="AK1023" s="242"/>
      <c r="AL1023" s="242"/>
      <c r="AM1023" s="242"/>
      <c r="AN1023" s="242"/>
      <c r="AO1023" s="242"/>
      <c r="AP1023" s="242"/>
      <c r="AQ1023" s="242"/>
      <c r="AR1023" s="242"/>
      <c r="AS1023" s="242"/>
      <c r="AT1023" s="242"/>
      <c r="AU1023" s="242"/>
      <c r="AV1023" s="242"/>
      <c r="AW1023" s="242"/>
      <c r="AX1023" s="242"/>
      <c r="AY1023" s="242"/>
      <c r="AZ1023" s="242"/>
      <c r="BA1023" s="242"/>
      <c r="BB1023" s="242"/>
      <c r="BC1023" s="242"/>
      <c r="BD1023" s="242"/>
      <c r="BE1023" s="243"/>
      <c r="BF1023" s="8"/>
      <c r="BG1023" s="8"/>
      <c r="BH1023" s="8"/>
      <c r="BI1023" s="8"/>
      <c r="BJ1023" s="8"/>
      <c r="BK1023" s="8"/>
    </row>
    <row r="1024" spans="1:63" ht="16.5" customHeight="1">
      <c r="A1024" s="4"/>
      <c r="B1024" s="215"/>
      <c r="C1024" s="215"/>
      <c r="D1024" s="215"/>
      <c r="E1024" s="215"/>
      <c r="F1024" s="215"/>
      <c r="G1024" s="215"/>
      <c r="H1024" s="240"/>
      <c r="I1024" s="241"/>
      <c r="J1024" s="241"/>
      <c r="K1024" s="241"/>
      <c r="L1024" s="244"/>
      <c r="M1024" s="244"/>
      <c r="N1024" s="242"/>
      <c r="O1024" s="242"/>
      <c r="P1024" s="242"/>
      <c r="Q1024" s="246"/>
      <c r="R1024" s="245"/>
      <c r="S1024" s="242"/>
      <c r="T1024" s="242"/>
      <c r="U1024" s="242"/>
      <c r="V1024" s="242"/>
      <c r="W1024" s="242"/>
      <c r="X1024" s="242"/>
      <c r="Y1024" s="242"/>
      <c r="Z1024" s="242"/>
      <c r="AA1024" s="242"/>
      <c r="AB1024" s="242"/>
      <c r="AC1024" s="242"/>
      <c r="AD1024" s="242"/>
      <c r="AE1024" s="242"/>
      <c r="AF1024" s="242"/>
      <c r="AG1024" s="242"/>
      <c r="AH1024" s="242"/>
      <c r="AI1024" s="242"/>
      <c r="AJ1024" s="242"/>
      <c r="AK1024" s="242"/>
      <c r="AL1024" s="242"/>
      <c r="AM1024" s="242"/>
      <c r="AN1024" s="242"/>
      <c r="AO1024" s="242"/>
      <c r="AP1024" s="242"/>
      <c r="AQ1024" s="242"/>
      <c r="AR1024" s="242"/>
      <c r="AS1024" s="242"/>
      <c r="AT1024" s="242"/>
      <c r="AU1024" s="242"/>
      <c r="AV1024" s="242"/>
      <c r="AW1024" s="242"/>
      <c r="AX1024" s="242"/>
      <c r="AY1024" s="242"/>
      <c r="AZ1024" s="242"/>
      <c r="BA1024" s="242"/>
      <c r="BB1024" s="242"/>
      <c r="BC1024" s="242"/>
      <c r="BD1024" s="242"/>
      <c r="BE1024" s="243"/>
      <c r="BF1024" s="8"/>
      <c r="BG1024" s="8"/>
      <c r="BH1024" s="8"/>
      <c r="BI1024" s="8"/>
      <c r="BJ1024" s="8"/>
      <c r="BK1024" s="8"/>
    </row>
    <row r="1025" spans="1:63" ht="16.5" customHeight="1">
      <c r="A1025" s="4"/>
      <c r="B1025" s="215"/>
      <c r="C1025" s="215"/>
      <c r="D1025" s="215"/>
      <c r="E1025" s="215"/>
      <c r="F1025" s="215"/>
      <c r="G1025" s="215"/>
      <c r="H1025" s="240"/>
      <c r="I1025" s="241"/>
      <c r="J1025" s="241"/>
      <c r="K1025" s="241"/>
      <c r="L1025" s="244"/>
      <c r="M1025" s="244"/>
      <c r="N1025" s="242"/>
      <c r="O1025" s="242"/>
      <c r="P1025" s="242"/>
      <c r="Q1025" s="246"/>
      <c r="R1025" s="245"/>
      <c r="S1025" s="242"/>
      <c r="T1025" s="242"/>
      <c r="U1025" s="242"/>
      <c r="V1025" s="242"/>
      <c r="W1025" s="242"/>
      <c r="X1025" s="242"/>
      <c r="Y1025" s="242"/>
      <c r="Z1025" s="242"/>
      <c r="AA1025" s="242"/>
      <c r="AB1025" s="242"/>
      <c r="AC1025" s="242"/>
      <c r="AD1025" s="242"/>
      <c r="AE1025" s="242"/>
      <c r="AF1025" s="242"/>
      <c r="AG1025" s="242"/>
      <c r="AH1025" s="242"/>
      <c r="AI1025" s="242"/>
      <c r="AJ1025" s="242"/>
      <c r="AK1025" s="242"/>
      <c r="AL1025" s="242"/>
      <c r="AM1025" s="242"/>
      <c r="AN1025" s="242"/>
      <c r="AO1025" s="242"/>
      <c r="AP1025" s="242"/>
      <c r="AQ1025" s="242"/>
      <c r="AR1025" s="242"/>
      <c r="AS1025" s="242"/>
      <c r="AT1025" s="242"/>
      <c r="AU1025" s="242"/>
      <c r="AV1025" s="242"/>
      <c r="AW1025" s="242"/>
      <c r="AX1025" s="242"/>
      <c r="AY1025" s="242"/>
      <c r="AZ1025" s="242"/>
      <c r="BA1025" s="242"/>
      <c r="BB1025" s="242"/>
      <c r="BC1025" s="242"/>
      <c r="BD1025" s="242"/>
      <c r="BE1025" s="243"/>
      <c r="BF1025" s="8"/>
      <c r="BG1025" s="8"/>
      <c r="BH1025" s="8"/>
      <c r="BI1025" s="8"/>
      <c r="BJ1025" s="8"/>
      <c r="BK1025" s="8"/>
    </row>
    <row r="1026" spans="1:63" ht="16.5" customHeight="1">
      <c r="A1026" s="4"/>
      <c r="B1026" s="215"/>
      <c r="C1026" s="215"/>
      <c r="D1026" s="215"/>
      <c r="E1026" s="215"/>
      <c r="F1026" s="215"/>
      <c r="G1026" s="215"/>
      <c r="H1026" s="240"/>
      <c r="I1026" s="241"/>
      <c r="J1026" s="241"/>
      <c r="K1026" s="241"/>
      <c r="L1026" s="244"/>
      <c r="M1026" s="244"/>
      <c r="N1026" s="242"/>
      <c r="O1026" s="242"/>
      <c r="P1026" s="242"/>
      <c r="Q1026" s="246"/>
      <c r="R1026" s="245"/>
      <c r="S1026" s="242"/>
      <c r="T1026" s="242"/>
      <c r="U1026" s="242"/>
      <c r="V1026" s="242"/>
      <c r="W1026" s="242"/>
      <c r="X1026" s="242"/>
      <c r="Y1026" s="242"/>
      <c r="Z1026" s="242"/>
      <c r="AA1026" s="242"/>
      <c r="AB1026" s="242"/>
      <c r="AC1026" s="242"/>
      <c r="AD1026" s="242"/>
      <c r="AE1026" s="242"/>
      <c r="AF1026" s="242"/>
      <c r="AG1026" s="242"/>
      <c r="AH1026" s="242"/>
      <c r="AI1026" s="242"/>
      <c r="AJ1026" s="242"/>
      <c r="AK1026" s="242"/>
      <c r="AL1026" s="242"/>
      <c r="AM1026" s="242"/>
      <c r="AN1026" s="242"/>
      <c r="AO1026" s="242"/>
      <c r="AP1026" s="242"/>
      <c r="AQ1026" s="242"/>
      <c r="AR1026" s="242"/>
      <c r="AS1026" s="242"/>
      <c r="AT1026" s="242"/>
      <c r="AU1026" s="242"/>
      <c r="AV1026" s="242"/>
      <c r="AW1026" s="242"/>
      <c r="AX1026" s="242"/>
      <c r="AY1026" s="242"/>
      <c r="AZ1026" s="242"/>
      <c r="BA1026" s="242"/>
      <c r="BB1026" s="242"/>
      <c r="BC1026" s="242"/>
      <c r="BD1026" s="242"/>
      <c r="BE1026" s="243"/>
      <c r="BF1026" s="8"/>
      <c r="BG1026" s="8"/>
      <c r="BH1026" s="8"/>
      <c r="BI1026" s="8"/>
      <c r="BJ1026" s="8"/>
      <c r="BK1026" s="8"/>
    </row>
    <row r="1027" spans="1:63" ht="16.5" customHeight="1">
      <c r="A1027" s="4"/>
      <c r="B1027" s="215"/>
      <c r="C1027" s="215"/>
      <c r="D1027" s="215"/>
      <c r="E1027" s="215"/>
      <c r="F1027" s="215"/>
      <c r="G1027" s="215"/>
      <c r="H1027" s="240"/>
      <c r="I1027" s="241"/>
      <c r="J1027" s="241"/>
      <c r="K1027" s="241"/>
      <c r="L1027" s="244"/>
      <c r="M1027" s="244"/>
      <c r="N1027" s="242"/>
      <c r="O1027" s="242"/>
      <c r="P1027" s="242"/>
      <c r="Q1027" s="246"/>
      <c r="R1027" s="245"/>
      <c r="S1027" s="242"/>
      <c r="T1027" s="242"/>
      <c r="U1027" s="242"/>
      <c r="V1027" s="242"/>
      <c r="W1027" s="242"/>
      <c r="X1027" s="242"/>
      <c r="Y1027" s="242"/>
      <c r="Z1027" s="242"/>
      <c r="AA1027" s="242"/>
      <c r="AB1027" s="242"/>
      <c r="AC1027" s="242"/>
      <c r="AD1027" s="242"/>
      <c r="AE1027" s="242"/>
      <c r="AF1027" s="242"/>
      <c r="AG1027" s="242"/>
      <c r="AH1027" s="242"/>
      <c r="AI1027" s="242"/>
      <c r="AJ1027" s="242"/>
      <c r="AK1027" s="242"/>
      <c r="AL1027" s="242"/>
      <c r="AM1027" s="242"/>
      <c r="AN1027" s="242"/>
      <c r="AO1027" s="242"/>
      <c r="AP1027" s="242"/>
      <c r="AQ1027" s="242"/>
      <c r="AR1027" s="242"/>
      <c r="AS1027" s="242"/>
      <c r="AT1027" s="242"/>
      <c r="AU1027" s="242"/>
      <c r="AV1027" s="242"/>
      <c r="AW1027" s="242"/>
      <c r="AX1027" s="242"/>
      <c r="AY1027" s="242"/>
      <c r="AZ1027" s="242"/>
      <c r="BA1027" s="242"/>
      <c r="BB1027" s="242"/>
      <c r="BC1027" s="242"/>
      <c r="BD1027" s="242"/>
      <c r="BE1027" s="243"/>
      <c r="BF1027" s="8"/>
      <c r="BG1027" s="8"/>
      <c r="BH1027" s="8"/>
      <c r="BI1027" s="8"/>
      <c r="BJ1027" s="8"/>
      <c r="BK1027" s="8"/>
    </row>
    <row r="1028" spans="1:63" ht="16.5" customHeight="1">
      <c r="A1028" s="4"/>
      <c r="B1028" s="215"/>
      <c r="C1028" s="215"/>
      <c r="D1028" s="215"/>
      <c r="E1028" s="215"/>
      <c r="F1028" s="215"/>
      <c r="G1028" s="215"/>
      <c r="H1028" s="240"/>
      <c r="I1028" s="241"/>
      <c r="J1028" s="241"/>
      <c r="K1028" s="241"/>
      <c r="L1028" s="244"/>
      <c r="M1028" s="244"/>
      <c r="N1028" s="242"/>
      <c r="O1028" s="242"/>
      <c r="P1028" s="242"/>
      <c r="Q1028" s="246"/>
      <c r="R1028" s="245"/>
      <c r="S1028" s="242"/>
      <c r="T1028" s="242"/>
      <c r="U1028" s="242"/>
      <c r="V1028" s="242"/>
      <c r="W1028" s="242"/>
      <c r="X1028" s="242"/>
      <c r="Y1028" s="242"/>
      <c r="Z1028" s="242"/>
      <c r="AA1028" s="242"/>
      <c r="AB1028" s="242"/>
      <c r="AC1028" s="242"/>
      <c r="AD1028" s="242"/>
      <c r="AE1028" s="242"/>
      <c r="AF1028" s="242"/>
      <c r="AG1028" s="242"/>
      <c r="AH1028" s="242"/>
      <c r="AI1028" s="242"/>
      <c r="AJ1028" s="242"/>
      <c r="AK1028" s="242"/>
      <c r="AL1028" s="242"/>
      <c r="AM1028" s="242"/>
      <c r="AN1028" s="242"/>
      <c r="AO1028" s="242"/>
      <c r="AP1028" s="242"/>
      <c r="AQ1028" s="242"/>
      <c r="AR1028" s="242"/>
      <c r="AS1028" s="242"/>
      <c r="AT1028" s="242"/>
      <c r="AU1028" s="242"/>
      <c r="AV1028" s="242"/>
      <c r="AW1028" s="242"/>
      <c r="AX1028" s="242"/>
      <c r="AY1028" s="242"/>
      <c r="AZ1028" s="242"/>
      <c r="BA1028" s="242"/>
      <c r="BB1028" s="242"/>
      <c r="BC1028" s="242"/>
      <c r="BD1028" s="242"/>
      <c r="BE1028" s="243"/>
      <c r="BF1028" s="8"/>
      <c r="BG1028" s="8"/>
      <c r="BH1028" s="8"/>
      <c r="BI1028" s="8"/>
      <c r="BJ1028" s="8"/>
      <c r="BK1028" s="8"/>
    </row>
    <row r="1029" spans="1:63" ht="16.5" customHeight="1">
      <c r="A1029" s="4"/>
      <c r="B1029" s="215"/>
      <c r="C1029" s="215"/>
      <c r="D1029" s="215"/>
      <c r="E1029" s="215"/>
      <c r="F1029" s="215"/>
      <c r="G1029" s="215"/>
      <c r="H1029" s="240"/>
      <c r="I1029" s="241"/>
      <c r="J1029" s="241"/>
      <c r="K1029" s="241"/>
      <c r="L1029" s="244"/>
      <c r="M1029" s="244"/>
      <c r="N1029" s="242"/>
      <c r="O1029" s="242"/>
      <c r="P1029" s="242"/>
      <c r="Q1029" s="246"/>
      <c r="R1029" s="245"/>
      <c r="S1029" s="242"/>
      <c r="T1029" s="242"/>
      <c r="U1029" s="242"/>
      <c r="V1029" s="242"/>
      <c r="W1029" s="242"/>
      <c r="X1029" s="242"/>
      <c r="Y1029" s="242"/>
      <c r="Z1029" s="242"/>
      <c r="AA1029" s="242"/>
      <c r="AB1029" s="242"/>
      <c r="AC1029" s="242"/>
      <c r="AD1029" s="242"/>
      <c r="AE1029" s="242"/>
      <c r="AF1029" s="242"/>
      <c r="AG1029" s="242"/>
      <c r="AH1029" s="242"/>
      <c r="AI1029" s="242"/>
      <c r="AJ1029" s="242"/>
      <c r="AK1029" s="242"/>
      <c r="AL1029" s="242"/>
      <c r="AM1029" s="242"/>
      <c r="AN1029" s="242"/>
      <c r="AO1029" s="242"/>
      <c r="AP1029" s="242"/>
      <c r="AQ1029" s="242"/>
      <c r="AR1029" s="242"/>
      <c r="AS1029" s="242"/>
      <c r="AT1029" s="242"/>
      <c r="AU1029" s="242"/>
      <c r="AV1029" s="242"/>
      <c r="AW1029" s="242"/>
      <c r="AX1029" s="242"/>
      <c r="AY1029" s="242"/>
      <c r="AZ1029" s="242"/>
      <c r="BA1029" s="242"/>
      <c r="BB1029" s="242"/>
      <c r="BC1029" s="242"/>
      <c r="BD1029" s="242"/>
      <c r="BE1029" s="243"/>
      <c r="BF1029" s="8"/>
      <c r="BG1029" s="8"/>
      <c r="BH1029" s="8"/>
      <c r="BI1029" s="8"/>
      <c r="BJ1029" s="8"/>
      <c r="BK1029" s="8"/>
    </row>
    <row r="1030" spans="1:63" ht="16.5" customHeight="1">
      <c r="A1030" s="4"/>
      <c r="B1030" s="215"/>
      <c r="C1030" s="215"/>
      <c r="D1030" s="215"/>
      <c r="E1030" s="215"/>
      <c r="F1030" s="215"/>
      <c r="G1030" s="215"/>
      <c r="H1030" s="240"/>
      <c r="I1030" s="241"/>
      <c r="J1030" s="241"/>
      <c r="K1030" s="241"/>
      <c r="L1030" s="244"/>
      <c r="M1030" s="244"/>
      <c r="N1030" s="242"/>
      <c r="O1030" s="242"/>
      <c r="P1030" s="242"/>
      <c r="Q1030" s="246"/>
      <c r="R1030" s="245"/>
      <c r="S1030" s="242"/>
      <c r="T1030" s="242"/>
      <c r="U1030" s="242"/>
      <c r="V1030" s="242"/>
      <c r="W1030" s="242"/>
      <c r="X1030" s="242"/>
      <c r="Y1030" s="242"/>
      <c r="Z1030" s="242"/>
      <c r="AA1030" s="242"/>
      <c r="AB1030" s="242"/>
      <c r="AC1030" s="242"/>
      <c r="AD1030" s="242"/>
      <c r="AE1030" s="242"/>
      <c r="AF1030" s="242"/>
      <c r="AG1030" s="242"/>
      <c r="AH1030" s="242"/>
      <c r="AI1030" s="242"/>
      <c r="AJ1030" s="242"/>
      <c r="AK1030" s="242"/>
      <c r="AL1030" s="242"/>
      <c r="AM1030" s="242"/>
      <c r="AN1030" s="242"/>
      <c r="AO1030" s="242"/>
      <c r="AP1030" s="242"/>
      <c r="AQ1030" s="242"/>
      <c r="AR1030" s="242"/>
      <c r="AS1030" s="242"/>
      <c r="AT1030" s="242"/>
      <c r="AU1030" s="242"/>
      <c r="AV1030" s="242"/>
      <c r="AW1030" s="242"/>
      <c r="AX1030" s="242"/>
      <c r="AY1030" s="242"/>
      <c r="AZ1030" s="242"/>
      <c r="BA1030" s="242"/>
      <c r="BB1030" s="242"/>
      <c r="BC1030" s="242"/>
      <c r="BD1030" s="242"/>
      <c r="BE1030" s="243"/>
      <c r="BF1030" s="8"/>
      <c r="BG1030" s="8"/>
      <c r="BH1030" s="8"/>
      <c r="BI1030" s="8"/>
      <c r="BJ1030" s="8"/>
      <c r="BK1030" s="8"/>
    </row>
    <row r="1031" spans="1:63" ht="16.5" customHeight="1">
      <c r="A1031" s="4"/>
      <c r="B1031" s="215"/>
      <c r="C1031" s="215"/>
      <c r="D1031" s="215"/>
      <c r="E1031" s="215"/>
      <c r="F1031" s="215"/>
      <c r="G1031" s="215"/>
      <c r="H1031" s="240"/>
      <c r="I1031" s="241"/>
      <c r="J1031" s="241"/>
      <c r="K1031" s="241"/>
      <c r="L1031" s="244"/>
      <c r="M1031" s="244"/>
      <c r="N1031" s="242"/>
      <c r="O1031" s="242"/>
      <c r="P1031" s="242"/>
      <c r="Q1031" s="246"/>
      <c r="R1031" s="245"/>
      <c r="S1031" s="242"/>
      <c r="T1031" s="242"/>
      <c r="U1031" s="242"/>
      <c r="V1031" s="242"/>
      <c r="W1031" s="242"/>
      <c r="X1031" s="242"/>
      <c r="Y1031" s="242"/>
      <c r="Z1031" s="242"/>
      <c r="AA1031" s="242"/>
      <c r="AB1031" s="242"/>
      <c r="AC1031" s="242"/>
      <c r="AD1031" s="242"/>
      <c r="AE1031" s="242"/>
      <c r="AF1031" s="242"/>
      <c r="AG1031" s="242"/>
      <c r="AH1031" s="242"/>
      <c r="AI1031" s="242"/>
      <c r="AJ1031" s="242"/>
      <c r="AK1031" s="242"/>
      <c r="AL1031" s="242"/>
      <c r="AM1031" s="242"/>
      <c r="AN1031" s="242"/>
      <c r="AO1031" s="242"/>
      <c r="AP1031" s="242"/>
      <c r="AQ1031" s="242"/>
      <c r="AR1031" s="242"/>
      <c r="AS1031" s="242"/>
      <c r="AT1031" s="242"/>
      <c r="AU1031" s="242"/>
      <c r="AV1031" s="242"/>
      <c r="AW1031" s="242"/>
      <c r="AX1031" s="242"/>
      <c r="AY1031" s="242"/>
      <c r="AZ1031" s="242"/>
      <c r="BA1031" s="242"/>
      <c r="BB1031" s="242"/>
      <c r="BC1031" s="242"/>
      <c r="BD1031" s="242"/>
      <c r="BE1031" s="243"/>
      <c r="BF1031" s="8"/>
      <c r="BG1031" s="8"/>
      <c r="BH1031" s="8"/>
      <c r="BI1031" s="8"/>
      <c r="BJ1031" s="8"/>
      <c r="BK1031" s="8"/>
    </row>
    <row r="1032" spans="1:63" ht="16.5" customHeight="1">
      <c r="A1032" s="4"/>
      <c r="B1032" s="215"/>
      <c r="C1032" s="215"/>
      <c r="D1032" s="215"/>
      <c r="E1032" s="215"/>
      <c r="F1032" s="215"/>
      <c r="G1032" s="215"/>
      <c r="H1032" s="240"/>
      <c r="I1032" s="241"/>
      <c r="J1032" s="241"/>
      <c r="K1032" s="241"/>
      <c r="L1032" s="244"/>
      <c r="M1032" s="244"/>
      <c r="N1032" s="242"/>
      <c r="O1032" s="242"/>
      <c r="P1032" s="242"/>
      <c r="Q1032" s="246"/>
      <c r="R1032" s="245"/>
      <c r="S1032" s="242"/>
      <c r="T1032" s="242"/>
      <c r="U1032" s="242"/>
      <c r="V1032" s="242"/>
      <c r="W1032" s="242"/>
      <c r="X1032" s="242"/>
      <c r="Y1032" s="242"/>
      <c r="Z1032" s="242"/>
      <c r="AA1032" s="242"/>
      <c r="AB1032" s="242"/>
      <c r="AC1032" s="242"/>
      <c r="AD1032" s="242"/>
      <c r="AE1032" s="242"/>
      <c r="AF1032" s="242"/>
      <c r="AG1032" s="242"/>
      <c r="AH1032" s="242"/>
      <c r="AI1032" s="242"/>
      <c r="AJ1032" s="242"/>
      <c r="AK1032" s="242"/>
      <c r="AL1032" s="242"/>
      <c r="AM1032" s="242"/>
      <c r="AN1032" s="242"/>
      <c r="AO1032" s="242"/>
      <c r="AP1032" s="242"/>
      <c r="AQ1032" s="242"/>
      <c r="AR1032" s="242"/>
      <c r="AS1032" s="242"/>
      <c r="AT1032" s="242"/>
      <c r="AU1032" s="242"/>
      <c r="AV1032" s="242"/>
      <c r="AW1032" s="242"/>
      <c r="AX1032" s="242"/>
      <c r="AY1032" s="242"/>
      <c r="AZ1032" s="242"/>
      <c r="BA1032" s="242"/>
      <c r="BB1032" s="242"/>
      <c r="BC1032" s="242"/>
      <c r="BD1032" s="242"/>
      <c r="BE1032" s="243"/>
      <c r="BF1032" s="8"/>
      <c r="BG1032" s="8"/>
      <c r="BH1032" s="8"/>
      <c r="BI1032" s="8"/>
      <c r="BJ1032" s="8"/>
      <c r="BK1032" s="8"/>
    </row>
    <row r="1033" spans="1:63" ht="16.5" customHeight="1">
      <c r="A1033" s="4"/>
      <c r="B1033" s="215"/>
      <c r="C1033" s="215"/>
      <c r="D1033" s="215"/>
      <c r="E1033" s="215"/>
      <c r="F1033" s="215"/>
      <c r="G1033" s="215"/>
      <c r="H1033" s="240"/>
      <c r="I1033" s="241"/>
      <c r="J1033" s="241"/>
      <c r="K1033" s="241"/>
      <c r="L1033" s="244"/>
      <c r="M1033" s="244"/>
      <c r="N1033" s="242"/>
      <c r="O1033" s="242"/>
      <c r="P1033" s="242"/>
      <c r="Q1033" s="246"/>
      <c r="R1033" s="245"/>
      <c r="S1033" s="242"/>
      <c r="T1033" s="242"/>
      <c r="U1033" s="242"/>
      <c r="V1033" s="242"/>
      <c r="W1033" s="242"/>
      <c r="X1033" s="242"/>
      <c r="Y1033" s="242"/>
      <c r="Z1033" s="242"/>
      <c r="AA1033" s="242"/>
      <c r="AB1033" s="242"/>
      <c r="AC1033" s="242"/>
      <c r="AD1033" s="242"/>
      <c r="AE1033" s="242"/>
      <c r="AF1033" s="242"/>
      <c r="AG1033" s="242"/>
      <c r="AH1033" s="242"/>
      <c r="AI1033" s="242"/>
      <c r="AJ1033" s="242"/>
      <c r="AK1033" s="242"/>
      <c r="AL1033" s="242"/>
      <c r="AM1033" s="242"/>
      <c r="AN1033" s="242"/>
      <c r="AO1033" s="242"/>
      <c r="AP1033" s="242"/>
      <c r="AQ1033" s="242"/>
      <c r="AR1033" s="242"/>
      <c r="AS1033" s="242"/>
      <c r="AT1033" s="242"/>
      <c r="AU1033" s="242"/>
      <c r="AV1033" s="242"/>
      <c r="AW1033" s="242"/>
      <c r="AX1033" s="242"/>
      <c r="AY1033" s="242"/>
      <c r="AZ1033" s="242"/>
      <c r="BA1033" s="242"/>
      <c r="BB1033" s="242"/>
      <c r="BC1033" s="242"/>
      <c r="BD1033" s="242"/>
      <c r="BE1033" s="243"/>
      <c r="BF1033" s="8"/>
      <c r="BG1033" s="8"/>
      <c r="BH1033" s="8"/>
      <c r="BI1033" s="8"/>
      <c r="BJ1033" s="8"/>
      <c r="BK1033" s="8"/>
    </row>
    <row r="1034" spans="1:63" ht="16.5" customHeight="1">
      <c r="A1034" s="4"/>
      <c r="B1034" s="215"/>
      <c r="C1034" s="215"/>
      <c r="D1034" s="215"/>
      <c r="E1034" s="215"/>
      <c r="F1034" s="215"/>
      <c r="G1034" s="215"/>
      <c r="H1034" s="240"/>
      <c r="I1034" s="241"/>
      <c r="J1034" s="241"/>
      <c r="K1034" s="241"/>
      <c r="L1034" s="244"/>
      <c r="M1034" s="244"/>
      <c r="N1034" s="242"/>
      <c r="O1034" s="242"/>
      <c r="P1034" s="242"/>
      <c r="Q1034" s="246"/>
      <c r="R1034" s="245"/>
      <c r="S1034" s="242"/>
      <c r="T1034" s="242"/>
      <c r="U1034" s="242"/>
      <c r="V1034" s="242"/>
      <c r="W1034" s="242"/>
      <c r="X1034" s="242"/>
      <c r="Y1034" s="242"/>
      <c r="Z1034" s="242"/>
      <c r="AA1034" s="242"/>
      <c r="AB1034" s="242"/>
      <c r="AC1034" s="242"/>
      <c r="AD1034" s="242"/>
      <c r="AE1034" s="242"/>
      <c r="AF1034" s="242"/>
      <c r="AG1034" s="242"/>
      <c r="AH1034" s="242"/>
      <c r="AI1034" s="242"/>
      <c r="AJ1034" s="242"/>
      <c r="AK1034" s="242"/>
      <c r="AL1034" s="242"/>
      <c r="AM1034" s="242"/>
      <c r="AN1034" s="242"/>
      <c r="AO1034" s="242"/>
      <c r="AP1034" s="242"/>
      <c r="AQ1034" s="242"/>
      <c r="AR1034" s="242"/>
      <c r="AS1034" s="242"/>
      <c r="AT1034" s="242"/>
      <c r="AU1034" s="242"/>
      <c r="AV1034" s="242"/>
      <c r="AW1034" s="242"/>
      <c r="AX1034" s="242"/>
      <c r="AY1034" s="242"/>
      <c r="AZ1034" s="242"/>
      <c r="BA1034" s="242"/>
      <c r="BB1034" s="242"/>
      <c r="BC1034" s="242"/>
      <c r="BD1034" s="242"/>
      <c r="BE1034" s="243"/>
      <c r="BF1034" s="8"/>
      <c r="BG1034" s="8"/>
      <c r="BH1034" s="8"/>
      <c r="BI1034" s="8"/>
      <c r="BJ1034" s="8"/>
      <c r="BK1034" s="8"/>
    </row>
    <row r="1035" spans="1:63" ht="16.5" customHeight="1">
      <c r="A1035" s="4"/>
      <c r="B1035" s="215"/>
      <c r="C1035" s="215"/>
      <c r="D1035" s="215"/>
      <c r="E1035" s="215"/>
      <c r="F1035" s="215"/>
      <c r="G1035" s="215"/>
      <c r="H1035" s="240"/>
      <c r="I1035" s="241"/>
      <c r="J1035" s="241"/>
      <c r="K1035" s="241"/>
      <c r="L1035" s="244"/>
      <c r="M1035" s="244"/>
      <c r="N1035" s="242"/>
      <c r="O1035" s="242"/>
      <c r="P1035" s="242"/>
      <c r="Q1035" s="246"/>
      <c r="R1035" s="245"/>
      <c r="S1035" s="242"/>
      <c r="T1035" s="242"/>
      <c r="U1035" s="242"/>
      <c r="V1035" s="242"/>
      <c r="W1035" s="242"/>
      <c r="X1035" s="242"/>
      <c r="Y1035" s="242"/>
      <c r="Z1035" s="242"/>
      <c r="AA1035" s="242"/>
      <c r="AB1035" s="242"/>
      <c r="AC1035" s="242"/>
      <c r="AD1035" s="242"/>
      <c r="AE1035" s="242"/>
      <c r="AF1035" s="242"/>
      <c r="AG1035" s="242"/>
      <c r="AH1035" s="242"/>
      <c r="AI1035" s="242"/>
      <c r="AJ1035" s="242"/>
      <c r="AK1035" s="242"/>
      <c r="AL1035" s="242"/>
      <c r="AM1035" s="242"/>
      <c r="AN1035" s="242"/>
      <c r="AO1035" s="242"/>
      <c r="AP1035" s="242"/>
      <c r="AQ1035" s="242"/>
      <c r="AR1035" s="242"/>
      <c r="AS1035" s="242"/>
      <c r="AT1035" s="242"/>
      <c r="AU1035" s="242"/>
      <c r="AV1035" s="242"/>
      <c r="AW1035" s="242"/>
      <c r="AX1035" s="242"/>
      <c r="AY1035" s="242"/>
      <c r="AZ1035" s="242"/>
      <c r="BA1035" s="242"/>
      <c r="BB1035" s="242"/>
      <c r="BC1035" s="242"/>
      <c r="BD1035" s="242"/>
      <c r="BE1035" s="243"/>
      <c r="BF1035" s="8"/>
      <c r="BG1035" s="8"/>
      <c r="BH1035" s="8"/>
      <c r="BI1035" s="8"/>
      <c r="BJ1035" s="8"/>
      <c r="BK1035" s="8"/>
    </row>
    <row r="1036" spans="1:63" ht="16.5" customHeight="1">
      <c r="A1036" s="4"/>
      <c r="B1036" s="215"/>
      <c r="C1036" s="215"/>
      <c r="D1036" s="215"/>
      <c r="E1036" s="215"/>
      <c r="F1036" s="215"/>
      <c r="G1036" s="215"/>
      <c r="H1036" s="240"/>
      <c r="I1036" s="241"/>
      <c r="J1036" s="241"/>
      <c r="K1036" s="241"/>
      <c r="L1036" s="244"/>
      <c r="M1036" s="244"/>
      <c r="N1036" s="242"/>
      <c r="O1036" s="242"/>
      <c r="P1036" s="242"/>
      <c r="Q1036" s="246"/>
      <c r="R1036" s="245"/>
      <c r="S1036" s="242"/>
      <c r="T1036" s="242"/>
      <c r="U1036" s="242"/>
      <c r="V1036" s="242"/>
      <c r="W1036" s="242"/>
      <c r="X1036" s="242"/>
      <c r="Y1036" s="242"/>
      <c r="Z1036" s="242"/>
      <c r="AA1036" s="242"/>
      <c r="AB1036" s="242"/>
      <c r="AC1036" s="242"/>
      <c r="AD1036" s="242"/>
      <c r="AE1036" s="242"/>
      <c r="AF1036" s="242"/>
      <c r="AG1036" s="242"/>
      <c r="AH1036" s="242"/>
      <c r="AI1036" s="242"/>
      <c r="AJ1036" s="242"/>
      <c r="AK1036" s="242"/>
      <c r="AL1036" s="242"/>
      <c r="AM1036" s="242"/>
      <c r="AN1036" s="242"/>
      <c r="AO1036" s="242"/>
      <c r="AP1036" s="242"/>
      <c r="AQ1036" s="242"/>
      <c r="AR1036" s="242"/>
      <c r="AS1036" s="242"/>
      <c r="AT1036" s="242"/>
      <c r="AU1036" s="242"/>
      <c r="AV1036" s="242"/>
      <c r="AW1036" s="242"/>
      <c r="AX1036" s="242"/>
      <c r="AY1036" s="242"/>
      <c r="AZ1036" s="242"/>
      <c r="BA1036" s="242"/>
      <c r="BB1036" s="242"/>
      <c r="BC1036" s="242"/>
      <c r="BD1036" s="242"/>
      <c r="BE1036" s="243"/>
      <c r="BF1036" s="8"/>
      <c r="BG1036" s="8"/>
      <c r="BH1036" s="8"/>
      <c r="BI1036" s="8"/>
      <c r="BJ1036" s="8"/>
      <c r="BK1036" s="8"/>
    </row>
    <row r="1037" spans="1:63" ht="16.5" customHeight="1">
      <c r="A1037" s="4"/>
      <c r="B1037" s="215"/>
      <c r="C1037" s="215"/>
      <c r="D1037" s="215"/>
      <c r="E1037" s="215"/>
      <c r="F1037" s="215"/>
      <c r="G1037" s="215"/>
      <c r="H1037" s="240"/>
      <c r="I1037" s="241"/>
      <c r="J1037" s="241"/>
      <c r="K1037" s="241"/>
      <c r="L1037" s="244"/>
      <c r="M1037" s="244"/>
      <c r="N1037" s="242"/>
      <c r="O1037" s="242"/>
      <c r="P1037" s="242"/>
      <c r="Q1037" s="246"/>
      <c r="R1037" s="245"/>
      <c r="S1037" s="242"/>
      <c r="T1037" s="242"/>
      <c r="U1037" s="242"/>
      <c r="V1037" s="242"/>
      <c r="W1037" s="242"/>
      <c r="X1037" s="242"/>
      <c r="Y1037" s="242"/>
      <c r="Z1037" s="242"/>
      <c r="AA1037" s="242"/>
      <c r="AB1037" s="242"/>
      <c r="AC1037" s="242"/>
      <c r="AD1037" s="242"/>
      <c r="AE1037" s="242"/>
      <c r="AF1037" s="242"/>
      <c r="AG1037" s="242"/>
      <c r="AH1037" s="242"/>
      <c r="AI1037" s="242"/>
      <c r="AJ1037" s="242"/>
      <c r="AK1037" s="242"/>
      <c r="AL1037" s="242"/>
      <c r="AM1037" s="242"/>
      <c r="AN1037" s="242"/>
      <c r="AO1037" s="242"/>
      <c r="AP1037" s="242"/>
      <c r="AQ1037" s="242"/>
      <c r="AR1037" s="242"/>
      <c r="AS1037" s="242"/>
      <c r="AT1037" s="242"/>
      <c r="AU1037" s="242"/>
      <c r="AV1037" s="242"/>
      <c r="AW1037" s="242"/>
      <c r="AX1037" s="242"/>
      <c r="AY1037" s="242"/>
      <c r="AZ1037" s="242"/>
      <c r="BA1037" s="242"/>
      <c r="BB1037" s="242"/>
      <c r="BC1037" s="242"/>
      <c r="BD1037" s="242"/>
      <c r="BE1037" s="243"/>
      <c r="BF1037" s="8"/>
      <c r="BG1037" s="8"/>
      <c r="BH1037" s="8"/>
      <c r="BI1037" s="8"/>
      <c r="BJ1037" s="8"/>
      <c r="BK1037" s="8"/>
    </row>
    <row r="1038" spans="1:63" ht="16.5" customHeight="1">
      <c r="A1038" s="4"/>
      <c r="B1038" s="215"/>
      <c r="C1038" s="215"/>
      <c r="D1038" s="215"/>
      <c r="E1038" s="215"/>
      <c r="F1038" s="215"/>
      <c r="G1038" s="215"/>
      <c r="H1038" s="240"/>
      <c r="I1038" s="241"/>
      <c r="J1038" s="241"/>
      <c r="K1038" s="241"/>
      <c r="L1038" s="244"/>
      <c r="M1038" s="244"/>
      <c r="N1038" s="242"/>
      <c r="O1038" s="242"/>
      <c r="P1038" s="242"/>
      <c r="Q1038" s="246"/>
      <c r="R1038" s="245"/>
      <c r="S1038" s="242"/>
      <c r="T1038" s="242"/>
      <c r="U1038" s="242"/>
      <c r="V1038" s="242"/>
      <c r="W1038" s="242"/>
      <c r="X1038" s="242"/>
      <c r="Y1038" s="242"/>
      <c r="Z1038" s="242"/>
      <c r="AA1038" s="242"/>
      <c r="AB1038" s="242"/>
      <c r="AC1038" s="242"/>
      <c r="AD1038" s="242"/>
      <c r="AE1038" s="242"/>
      <c r="AF1038" s="242"/>
      <c r="AG1038" s="242"/>
      <c r="AH1038" s="242"/>
      <c r="AI1038" s="242"/>
      <c r="AJ1038" s="242"/>
      <c r="AK1038" s="242"/>
      <c r="AL1038" s="242"/>
      <c r="AM1038" s="242"/>
      <c r="AN1038" s="242"/>
      <c r="AO1038" s="242"/>
      <c r="AP1038" s="242"/>
      <c r="AQ1038" s="242"/>
      <c r="AR1038" s="242"/>
      <c r="AS1038" s="242"/>
      <c r="AT1038" s="242"/>
      <c r="AU1038" s="242"/>
      <c r="AV1038" s="242"/>
      <c r="AW1038" s="242"/>
      <c r="AX1038" s="242"/>
      <c r="AY1038" s="242"/>
      <c r="AZ1038" s="242"/>
      <c r="BA1038" s="242"/>
      <c r="BB1038" s="242"/>
      <c r="BC1038" s="242"/>
      <c r="BD1038" s="242"/>
      <c r="BE1038" s="243"/>
      <c r="BF1038" s="8"/>
      <c r="BG1038" s="8"/>
      <c r="BH1038" s="8"/>
      <c r="BI1038" s="8"/>
      <c r="BJ1038" s="8"/>
      <c r="BK1038" s="8"/>
    </row>
    <row r="1039" spans="1:63" ht="16.5" customHeight="1">
      <c r="A1039" s="4"/>
      <c r="B1039" s="215"/>
      <c r="C1039" s="215"/>
      <c r="D1039" s="215"/>
      <c r="E1039" s="215"/>
      <c r="F1039" s="215"/>
      <c r="G1039" s="215"/>
      <c r="H1039" s="240"/>
      <c r="I1039" s="241"/>
      <c r="J1039" s="241"/>
      <c r="K1039" s="241"/>
      <c r="L1039" s="244"/>
      <c r="M1039" s="244"/>
      <c r="N1039" s="242"/>
      <c r="O1039" s="242"/>
      <c r="P1039" s="242"/>
      <c r="Q1039" s="246"/>
      <c r="R1039" s="245"/>
      <c r="S1039" s="242"/>
      <c r="T1039" s="242"/>
      <c r="U1039" s="242"/>
      <c r="V1039" s="242"/>
      <c r="W1039" s="242"/>
      <c r="X1039" s="242"/>
      <c r="Y1039" s="242"/>
      <c r="Z1039" s="242"/>
      <c r="AA1039" s="242"/>
      <c r="AB1039" s="242"/>
      <c r="AC1039" s="242"/>
      <c r="AD1039" s="242"/>
      <c r="AE1039" s="242"/>
      <c r="AF1039" s="242"/>
      <c r="AG1039" s="242"/>
      <c r="AH1039" s="242"/>
      <c r="AI1039" s="242"/>
      <c r="AJ1039" s="242"/>
      <c r="AK1039" s="242"/>
      <c r="AL1039" s="242"/>
      <c r="AM1039" s="242"/>
      <c r="AN1039" s="242"/>
      <c r="AO1039" s="242"/>
      <c r="AP1039" s="242"/>
      <c r="AQ1039" s="242"/>
      <c r="AR1039" s="242"/>
      <c r="AS1039" s="242"/>
      <c r="AT1039" s="242"/>
      <c r="AU1039" s="242"/>
      <c r="AV1039" s="242"/>
      <c r="AW1039" s="242"/>
      <c r="AX1039" s="242"/>
      <c r="AY1039" s="242"/>
      <c r="AZ1039" s="242"/>
      <c r="BA1039" s="242"/>
      <c r="BB1039" s="242"/>
      <c r="BC1039" s="242"/>
      <c r="BD1039" s="242"/>
      <c r="BE1039" s="243"/>
      <c r="BF1039" s="8"/>
      <c r="BG1039" s="8"/>
      <c r="BH1039" s="8"/>
      <c r="BI1039" s="8"/>
      <c r="BJ1039" s="8"/>
      <c r="BK1039" s="8"/>
    </row>
    <row r="1040" spans="1:63" ht="16.5" customHeight="1">
      <c r="A1040" s="4"/>
      <c r="B1040" s="215"/>
      <c r="C1040" s="215"/>
      <c r="D1040" s="215"/>
      <c r="E1040" s="215"/>
      <c r="F1040" s="215"/>
      <c r="G1040" s="215"/>
      <c r="H1040" s="240"/>
      <c r="I1040" s="241"/>
      <c r="J1040" s="241"/>
      <c r="K1040" s="241"/>
      <c r="L1040" s="244"/>
      <c r="M1040" s="244"/>
      <c r="N1040" s="242"/>
      <c r="O1040" s="242"/>
      <c r="P1040" s="242"/>
      <c r="Q1040" s="246"/>
      <c r="R1040" s="245"/>
      <c r="S1040" s="242"/>
      <c r="T1040" s="242"/>
      <c r="U1040" s="242"/>
      <c r="V1040" s="242"/>
      <c r="W1040" s="242"/>
      <c r="X1040" s="242"/>
      <c r="Y1040" s="242"/>
      <c r="Z1040" s="242"/>
      <c r="AA1040" s="242"/>
      <c r="AB1040" s="242"/>
      <c r="AC1040" s="242"/>
      <c r="AD1040" s="242"/>
      <c r="AE1040" s="242"/>
      <c r="AF1040" s="242"/>
      <c r="AG1040" s="242"/>
      <c r="AH1040" s="242"/>
      <c r="AI1040" s="242"/>
      <c r="AJ1040" s="242"/>
      <c r="AK1040" s="242"/>
      <c r="AL1040" s="242"/>
      <c r="AM1040" s="242"/>
      <c r="AN1040" s="242"/>
      <c r="AO1040" s="242"/>
      <c r="AP1040" s="242"/>
      <c r="AQ1040" s="242"/>
      <c r="AR1040" s="242"/>
      <c r="AS1040" s="242"/>
      <c r="AT1040" s="242"/>
      <c r="AU1040" s="242"/>
      <c r="AV1040" s="242"/>
      <c r="AW1040" s="242"/>
      <c r="AX1040" s="242"/>
      <c r="AY1040" s="242"/>
      <c r="AZ1040" s="242"/>
      <c r="BA1040" s="242"/>
      <c r="BB1040" s="242"/>
      <c r="BC1040" s="242"/>
      <c r="BD1040" s="242"/>
      <c r="BE1040" s="243"/>
      <c r="BF1040" s="8"/>
      <c r="BG1040" s="8"/>
      <c r="BH1040" s="8"/>
      <c r="BI1040" s="8"/>
      <c r="BJ1040" s="8"/>
      <c r="BK1040" s="8"/>
    </row>
    <row r="1041" spans="1:63" ht="16.5" customHeight="1">
      <c r="A1041" s="4"/>
      <c r="B1041" s="215"/>
      <c r="C1041" s="215"/>
      <c r="D1041" s="215"/>
      <c r="E1041" s="215"/>
      <c r="F1041" s="215"/>
      <c r="G1041" s="215"/>
      <c r="H1041" s="240"/>
      <c r="I1041" s="241"/>
      <c r="J1041" s="241"/>
      <c r="K1041" s="241"/>
      <c r="L1041" s="244"/>
      <c r="M1041" s="244"/>
      <c r="N1041" s="242"/>
      <c r="O1041" s="242"/>
      <c r="P1041" s="242"/>
      <c r="Q1041" s="246"/>
      <c r="R1041" s="245"/>
      <c r="S1041" s="242"/>
      <c r="T1041" s="242"/>
      <c r="U1041" s="242"/>
      <c r="V1041" s="242"/>
      <c r="W1041" s="242"/>
      <c r="X1041" s="242"/>
      <c r="Y1041" s="242"/>
      <c r="Z1041" s="242"/>
      <c r="AA1041" s="242"/>
      <c r="AB1041" s="242"/>
      <c r="AC1041" s="242"/>
      <c r="AD1041" s="242"/>
      <c r="AE1041" s="242"/>
      <c r="AF1041" s="242"/>
      <c r="AG1041" s="242"/>
      <c r="AH1041" s="242"/>
      <c r="AI1041" s="242"/>
      <c r="AJ1041" s="242"/>
      <c r="AK1041" s="242"/>
      <c r="AL1041" s="242"/>
      <c r="AM1041" s="242"/>
      <c r="AN1041" s="242"/>
      <c r="AO1041" s="242"/>
      <c r="AP1041" s="242"/>
      <c r="AQ1041" s="242"/>
      <c r="AR1041" s="242"/>
      <c r="AS1041" s="242"/>
      <c r="AT1041" s="242"/>
      <c r="AU1041" s="242"/>
      <c r="AV1041" s="242"/>
      <c r="AW1041" s="242"/>
      <c r="AX1041" s="242"/>
      <c r="AY1041" s="242"/>
      <c r="AZ1041" s="242"/>
      <c r="BA1041" s="242"/>
      <c r="BB1041" s="242"/>
      <c r="BC1041" s="242"/>
      <c r="BD1041" s="242"/>
      <c r="BE1041" s="243"/>
      <c r="BF1041" s="8"/>
      <c r="BG1041" s="8"/>
      <c r="BH1041" s="8"/>
      <c r="BI1041" s="8"/>
      <c r="BJ1041" s="8"/>
      <c r="BK1041" s="8"/>
    </row>
    <row r="1042" spans="1:63" ht="16.5" customHeight="1">
      <c r="A1042" s="4"/>
      <c r="B1042" s="215"/>
      <c r="C1042" s="215"/>
      <c r="D1042" s="215"/>
      <c r="E1042" s="215"/>
      <c r="F1042" s="215"/>
      <c r="G1042" s="215"/>
      <c r="H1042" s="240"/>
      <c r="I1042" s="241"/>
      <c r="J1042" s="241"/>
      <c r="K1042" s="241"/>
      <c r="L1042" s="244"/>
      <c r="M1042" s="244"/>
      <c r="N1042" s="242"/>
      <c r="O1042" s="242"/>
      <c r="P1042" s="242"/>
      <c r="Q1042" s="246"/>
      <c r="R1042" s="245"/>
      <c r="S1042" s="242"/>
      <c r="T1042" s="242"/>
      <c r="U1042" s="242"/>
      <c r="V1042" s="242"/>
      <c r="W1042" s="242"/>
      <c r="X1042" s="242"/>
      <c r="Y1042" s="242"/>
      <c r="Z1042" s="242"/>
      <c r="AA1042" s="242"/>
      <c r="AB1042" s="242"/>
      <c r="AC1042" s="242"/>
      <c r="AD1042" s="242"/>
      <c r="AE1042" s="242"/>
      <c r="AF1042" s="242"/>
      <c r="AG1042" s="242"/>
      <c r="AH1042" s="242"/>
      <c r="AI1042" s="242"/>
      <c r="AJ1042" s="242"/>
      <c r="AK1042" s="242"/>
      <c r="AL1042" s="242"/>
      <c r="AM1042" s="242"/>
      <c r="AN1042" s="242"/>
      <c r="AO1042" s="242"/>
      <c r="AP1042" s="242"/>
      <c r="AQ1042" s="242"/>
      <c r="AR1042" s="242"/>
      <c r="AS1042" s="242"/>
      <c r="AT1042" s="242"/>
      <c r="AU1042" s="242"/>
      <c r="AV1042" s="242"/>
      <c r="AW1042" s="242"/>
      <c r="AX1042" s="242"/>
      <c r="AY1042" s="242"/>
      <c r="AZ1042" s="242"/>
      <c r="BA1042" s="242"/>
      <c r="BB1042" s="242"/>
      <c r="BC1042" s="242"/>
      <c r="BD1042" s="242"/>
      <c r="BE1042" s="243"/>
      <c r="BF1042" s="8"/>
      <c r="BG1042" s="8"/>
      <c r="BH1042" s="8"/>
      <c r="BI1042" s="8"/>
      <c r="BJ1042" s="8"/>
      <c r="BK1042" s="8"/>
    </row>
    <row r="1043" spans="1:63" ht="16.5" customHeight="1">
      <c r="A1043" s="4"/>
      <c r="B1043" s="215"/>
      <c r="C1043" s="215"/>
      <c r="D1043" s="215"/>
      <c r="E1043" s="215"/>
      <c r="F1043" s="215"/>
      <c r="G1043" s="215"/>
      <c r="H1043" s="240"/>
      <c r="I1043" s="241"/>
      <c r="J1043" s="241"/>
      <c r="K1043" s="241"/>
      <c r="L1043" s="244"/>
      <c r="M1043" s="244"/>
      <c r="N1043" s="242"/>
      <c r="O1043" s="242"/>
      <c r="P1043" s="242"/>
      <c r="Q1043" s="246"/>
      <c r="R1043" s="245"/>
      <c r="S1043" s="242"/>
      <c r="T1043" s="242"/>
      <c r="U1043" s="242"/>
      <c r="V1043" s="242"/>
      <c r="W1043" s="242"/>
      <c r="X1043" s="242"/>
      <c r="Y1043" s="242"/>
      <c r="Z1043" s="242"/>
      <c r="AA1043" s="242"/>
      <c r="AB1043" s="242"/>
      <c r="AC1043" s="242"/>
      <c r="AD1043" s="242"/>
      <c r="AE1043" s="242"/>
      <c r="AF1043" s="242"/>
      <c r="AG1043" s="242"/>
      <c r="AH1043" s="242"/>
      <c r="AI1043" s="242"/>
      <c r="AJ1043" s="242"/>
      <c r="AK1043" s="242"/>
      <c r="AL1043" s="242"/>
      <c r="AM1043" s="242"/>
      <c r="AN1043" s="242"/>
      <c r="AO1043" s="242"/>
      <c r="AP1043" s="242"/>
      <c r="AQ1043" s="242"/>
      <c r="AR1043" s="242"/>
      <c r="AS1043" s="242"/>
      <c r="AT1043" s="242"/>
      <c r="AU1043" s="242"/>
      <c r="AV1043" s="242"/>
      <c r="AW1043" s="242"/>
      <c r="AX1043" s="242"/>
      <c r="AY1043" s="242"/>
      <c r="AZ1043" s="242"/>
      <c r="BA1043" s="242"/>
      <c r="BB1043" s="242"/>
      <c r="BC1043" s="242"/>
      <c r="BD1043" s="242"/>
      <c r="BE1043" s="243"/>
      <c r="BF1043" s="8"/>
      <c r="BG1043" s="8"/>
      <c r="BH1043" s="8"/>
      <c r="BI1043" s="8"/>
      <c r="BJ1043" s="8"/>
      <c r="BK1043" s="8"/>
    </row>
    <row r="1044" spans="1:63" ht="16.5" customHeight="1">
      <c r="A1044" s="4"/>
      <c r="B1044" s="215"/>
      <c r="C1044" s="215"/>
      <c r="D1044" s="215"/>
      <c r="E1044" s="215"/>
      <c r="F1044" s="215"/>
      <c r="G1044" s="215"/>
      <c r="H1044" s="240"/>
      <c r="I1044" s="241"/>
      <c r="J1044" s="241"/>
      <c r="K1044" s="241"/>
      <c r="L1044" s="244"/>
      <c r="M1044" s="244"/>
      <c r="N1044" s="242"/>
      <c r="O1044" s="242"/>
      <c r="P1044" s="242"/>
      <c r="Q1044" s="246"/>
      <c r="R1044" s="245"/>
      <c r="S1044" s="242"/>
      <c r="T1044" s="242"/>
      <c r="U1044" s="242"/>
      <c r="V1044" s="242"/>
      <c r="W1044" s="242"/>
      <c r="X1044" s="242"/>
      <c r="Y1044" s="242"/>
      <c r="Z1044" s="242"/>
      <c r="AA1044" s="242"/>
      <c r="AB1044" s="242"/>
      <c r="AC1044" s="242"/>
      <c r="AD1044" s="242"/>
      <c r="AE1044" s="242"/>
      <c r="AF1044" s="242"/>
      <c r="AG1044" s="242"/>
      <c r="AH1044" s="242"/>
      <c r="AI1044" s="242"/>
      <c r="AJ1044" s="242"/>
      <c r="AK1044" s="242"/>
      <c r="AL1044" s="242"/>
      <c r="AM1044" s="242"/>
      <c r="AN1044" s="242"/>
      <c r="AO1044" s="242"/>
      <c r="AP1044" s="242"/>
      <c r="AQ1044" s="242"/>
      <c r="AR1044" s="242"/>
      <c r="AS1044" s="242"/>
      <c r="AT1044" s="242"/>
      <c r="AU1044" s="242"/>
      <c r="AV1044" s="242"/>
      <c r="AW1044" s="242"/>
      <c r="AX1044" s="242"/>
      <c r="AY1044" s="242"/>
      <c r="AZ1044" s="242"/>
      <c r="BA1044" s="242"/>
      <c r="BB1044" s="242"/>
      <c r="BC1044" s="242"/>
      <c r="BD1044" s="242"/>
      <c r="BE1044" s="243"/>
      <c r="BF1044" s="8"/>
      <c r="BG1044" s="8"/>
      <c r="BH1044" s="8"/>
      <c r="BI1044" s="8"/>
      <c r="BJ1044" s="8"/>
      <c r="BK1044" s="8"/>
    </row>
    <row r="1045" spans="1:63" ht="16.5" customHeight="1">
      <c r="A1045" s="4"/>
      <c r="B1045" s="215"/>
      <c r="C1045" s="215"/>
      <c r="D1045" s="215"/>
      <c r="E1045" s="215"/>
      <c r="F1045" s="215"/>
      <c r="G1045" s="215"/>
      <c r="H1045" s="240"/>
      <c r="I1045" s="241"/>
      <c r="J1045" s="241"/>
      <c r="K1045" s="241"/>
      <c r="L1045" s="244"/>
      <c r="M1045" s="244"/>
      <c r="N1045" s="242"/>
      <c r="O1045" s="242"/>
      <c r="P1045" s="242"/>
      <c r="Q1045" s="246"/>
      <c r="R1045" s="245"/>
      <c r="S1045" s="242"/>
      <c r="T1045" s="242"/>
      <c r="U1045" s="242"/>
      <c r="V1045" s="242"/>
      <c r="W1045" s="242"/>
      <c r="X1045" s="242"/>
      <c r="Y1045" s="242"/>
      <c r="Z1045" s="242"/>
      <c r="AA1045" s="242"/>
      <c r="AB1045" s="242"/>
      <c r="AC1045" s="242"/>
      <c r="AD1045" s="242"/>
      <c r="AE1045" s="242"/>
      <c r="AF1045" s="242"/>
      <c r="AG1045" s="242"/>
      <c r="AH1045" s="242"/>
      <c r="AI1045" s="242"/>
      <c r="AJ1045" s="242"/>
      <c r="AK1045" s="242"/>
      <c r="AL1045" s="242"/>
      <c r="AM1045" s="242"/>
      <c r="AN1045" s="242"/>
      <c r="AO1045" s="242"/>
      <c r="AP1045" s="242"/>
      <c r="AQ1045" s="242"/>
      <c r="AR1045" s="242"/>
      <c r="AS1045" s="242"/>
      <c r="AT1045" s="242"/>
      <c r="AU1045" s="242"/>
      <c r="AV1045" s="242"/>
      <c r="AW1045" s="242"/>
      <c r="AX1045" s="242"/>
      <c r="AY1045" s="242"/>
      <c r="AZ1045" s="242"/>
      <c r="BA1045" s="242"/>
      <c r="BB1045" s="242"/>
      <c r="BC1045" s="242"/>
      <c r="BD1045" s="242"/>
      <c r="BE1045" s="243"/>
      <c r="BF1045" s="8"/>
      <c r="BG1045" s="8"/>
      <c r="BH1045" s="8"/>
      <c r="BI1045" s="8"/>
      <c r="BJ1045" s="8"/>
      <c r="BK1045" s="8"/>
    </row>
    <row r="1046" spans="1:63" ht="16.5" customHeight="1">
      <c r="A1046" s="4"/>
      <c r="B1046" s="215"/>
      <c r="C1046" s="215"/>
      <c r="D1046" s="215"/>
      <c r="E1046" s="215"/>
      <c r="F1046" s="215"/>
      <c r="G1046" s="215"/>
      <c r="H1046" s="240"/>
      <c r="I1046" s="241"/>
      <c r="J1046" s="241"/>
      <c r="K1046" s="241"/>
      <c r="L1046" s="244"/>
      <c r="M1046" s="244"/>
      <c r="N1046" s="242"/>
      <c r="O1046" s="242"/>
      <c r="P1046" s="242"/>
      <c r="Q1046" s="246"/>
      <c r="R1046" s="245"/>
      <c r="S1046" s="242"/>
      <c r="T1046" s="242"/>
      <c r="U1046" s="242"/>
      <c r="V1046" s="242"/>
      <c r="W1046" s="242"/>
      <c r="X1046" s="242"/>
      <c r="Y1046" s="242"/>
      <c r="Z1046" s="242"/>
      <c r="AA1046" s="242"/>
      <c r="AB1046" s="242"/>
      <c r="AC1046" s="242"/>
      <c r="AD1046" s="242"/>
      <c r="AE1046" s="242"/>
      <c r="AF1046" s="242"/>
      <c r="AG1046" s="242"/>
      <c r="AH1046" s="242"/>
      <c r="AI1046" s="242"/>
      <c r="AJ1046" s="242"/>
      <c r="AK1046" s="242"/>
      <c r="AL1046" s="242"/>
      <c r="AM1046" s="242"/>
      <c r="AN1046" s="242"/>
      <c r="AO1046" s="242"/>
      <c r="AP1046" s="242"/>
      <c r="AQ1046" s="242"/>
      <c r="AR1046" s="242"/>
      <c r="AS1046" s="242"/>
      <c r="AT1046" s="242"/>
      <c r="AU1046" s="242"/>
      <c r="AV1046" s="242"/>
      <c r="AW1046" s="242"/>
      <c r="AX1046" s="242"/>
      <c r="AY1046" s="242"/>
      <c r="AZ1046" s="242"/>
      <c r="BA1046" s="242"/>
      <c r="BB1046" s="242"/>
      <c r="BC1046" s="242"/>
      <c r="BD1046" s="242"/>
      <c r="BE1046" s="243"/>
      <c r="BF1046" s="8"/>
      <c r="BG1046" s="8"/>
      <c r="BH1046" s="8"/>
      <c r="BI1046" s="8"/>
      <c r="BJ1046" s="8"/>
      <c r="BK1046" s="8"/>
    </row>
    <row r="1047" spans="1:63" ht="16.5" customHeight="1">
      <c r="A1047" s="4"/>
      <c r="B1047" s="215"/>
      <c r="C1047" s="215"/>
      <c r="D1047" s="215"/>
      <c r="E1047" s="215"/>
      <c r="F1047" s="215"/>
      <c r="G1047" s="215"/>
      <c r="H1047" s="240"/>
      <c r="I1047" s="241"/>
      <c r="J1047" s="241"/>
      <c r="K1047" s="241"/>
      <c r="L1047" s="244"/>
      <c r="M1047" s="244"/>
      <c r="N1047" s="242"/>
      <c r="O1047" s="242"/>
      <c r="P1047" s="242"/>
      <c r="Q1047" s="246"/>
      <c r="R1047" s="245"/>
      <c r="S1047" s="242"/>
      <c r="T1047" s="242"/>
      <c r="U1047" s="242"/>
      <c r="V1047" s="242"/>
      <c r="W1047" s="242"/>
      <c r="X1047" s="242"/>
      <c r="Y1047" s="242"/>
      <c r="Z1047" s="242"/>
      <c r="AA1047" s="242"/>
      <c r="AB1047" s="242"/>
      <c r="AC1047" s="242"/>
      <c r="AD1047" s="242"/>
      <c r="AE1047" s="242"/>
      <c r="AF1047" s="242"/>
      <c r="AG1047" s="242"/>
      <c r="AH1047" s="242"/>
      <c r="AI1047" s="242"/>
      <c r="AJ1047" s="242"/>
      <c r="AK1047" s="242"/>
      <c r="AL1047" s="242"/>
      <c r="AM1047" s="242"/>
      <c r="AN1047" s="242"/>
      <c r="AO1047" s="242"/>
      <c r="AP1047" s="242"/>
      <c r="AQ1047" s="242"/>
      <c r="AR1047" s="242"/>
      <c r="AS1047" s="242"/>
      <c r="AT1047" s="242"/>
      <c r="AU1047" s="242"/>
      <c r="AV1047" s="242"/>
      <c r="AW1047" s="242"/>
      <c r="AX1047" s="242"/>
      <c r="AY1047" s="242"/>
      <c r="AZ1047" s="242"/>
      <c r="BA1047" s="242"/>
      <c r="BB1047" s="242"/>
      <c r="BC1047" s="242"/>
      <c r="BD1047" s="242"/>
      <c r="BE1047" s="243"/>
      <c r="BF1047" s="8"/>
      <c r="BG1047" s="8"/>
      <c r="BH1047" s="8"/>
      <c r="BI1047" s="8"/>
      <c r="BJ1047" s="8"/>
      <c r="BK1047" s="8"/>
    </row>
    <row r="1048" spans="1:63" ht="16.5" customHeight="1">
      <c r="A1048" s="4"/>
      <c r="B1048" s="215"/>
      <c r="C1048" s="215"/>
      <c r="D1048" s="215"/>
      <c r="E1048" s="215"/>
      <c r="F1048" s="215"/>
      <c r="G1048" s="215"/>
      <c r="H1048" s="240"/>
      <c r="I1048" s="241"/>
      <c r="J1048" s="241"/>
      <c r="K1048" s="241"/>
      <c r="L1048" s="244"/>
      <c r="M1048" s="244"/>
      <c r="N1048" s="242"/>
      <c r="O1048" s="242"/>
      <c r="P1048" s="242"/>
      <c r="Q1048" s="246"/>
      <c r="R1048" s="245"/>
      <c r="S1048" s="242"/>
      <c r="T1048" s="242"/>
      <c r="U1048" s="242"/>
      <c r="V1048" s="242"/>
      <c r="W1048" s="242"/>
      <c r="X1048" s="242"/>
      <c r="Y1048" s="242"/>
      <c r="Z1048" s="242"/>
      <c r="AA1048" s="242"/>
      <c r="AB1048" s="242"/>
      <c r="AC1048" s="242"/>
      <c r="AD1048" s="242"/>
      <c r="AE1048" s="242"/>
      <c r="AF1048" s="242"/>
      <c r="AG1048" s="242"/>
      <c r="AH1048" s="242"/>
      <c r="AI1048" s="242"/>
      <c r="AJ1048" s="242"/>
      <c r="AK1048" s="242"/>
      <c r="AL1048" s="242"/>
      <c r="AM1048" s="242"/>
      <c r="AN1048" s="242"/>
      <c r="AO1048" s="242"/>
      <c r="AP1048" s="242"/>
      <c r="AQ1048" s="242"/>
      <c r="AR1048" s="242"/>
      <c r="AS1048" s="242"/>
      <c r="AT1048" s="242"/>
      <c r="AU1048" s="242"/>
      <c r="AV1048" s="242"/>
      <c r="AW1048" s="242"/>
      <c r="AX1048" s="242"/>
      <c r="AY1048" s="242"/>
      <c r="AZ1048" s="242"/>
      <c r="BA1048" s="242"/>
      <c r="BB1048" s="242"/>
      <c r="BC1048" s="242"/>
      <c r="BD1048" s="242"/>
      <c r="BE1048" s="243"/>
      <c r="BF1048" s="8"/>
      <c r="BG1048" s="8"/>
      <c r="BH1048" s="8"/>
      <c r="BI1048" s="8"/>
      <c r="BJ1048" s="8"/>
      <c r="BK1048" s="8"/>
    </row>
    <row r="1049" spans="1:63" ht="16.5" customHeight="1">
      <c r="A1049" s="4"/>
      <c r="B1049" s="215"/>
      <c r="C1049" s="215"/>
      <c r="D1049" s="215"/>
      <c r="E1049" s="215"/>
      <c r="F1049" s="215"/>
      <c r="G1049" s="215"/>
      <c r="H1049" s="240"/>
      <c r="I1049" s="241"/>
      <c r="J1049" s="241"/>
      <c r="K1049" s="241"/>
      <c r="L1049" s="244"/>
      <c r="M1049" s="244"/>
      <c r="N1049" s="242"/>
      <c r="O1049" s="242"/>
      <c r="P1049" s="242"/>
      <c r="Q1049" s="246"/>
      <c r="R1049" s="245"/>
      <c r="S1049" s="242"/>
      <c r="T1049" s="242"/>
      <c r="U1049" s="242"/>
      <c r="V1049" s="242"/>
      <c r="W1049" s="242"/>
      <c r="X1049" s="242"/>
      <c r="Y1049" s="242"/>
      <c r="Z1049" s="242"/>
      <c r="AA1049" s="242"/>
      <c r="AB1049" s="242"/>
      <c r="AC1049" s="242"/>
      <c r="AD1049" s="242"/>
      <c r="AE1049" s="242"/>
      <c r="AF1049" s="242"/>
      <c r="AG1049" s="242"/>
      <c r="AH1049" s="242"/>
      <c r="AI1049" s="242"/>
      <c r="AJ1049" s="242"/>
      <c r="AK1049" s="242"/>
      <c r="AL1049" s="242"/>
      <c r="AM1049" s="242"/>
      <c r="AN1049" s="242"/>
      <c r="AO1049" s="242"/>
      <c r="AP1049" s="242"/>
      <c r="AQ1049" s="242"/>
      <c r="AR1049" s="242"/>
      <c r="AS1049" s="242"/>
      <c r="AT1049" s="242"/>
      <c r="AU1049" s="242"/>
      <c r="AV1049" s="242"/>
      <c r="AW1049" s="242"/>
      <c r="AX1049" s="242"/>
      <c r="AY1049" s="242"/>
      <c r="AZ1049" s="242"/>
      <c r="BA1049" s="242"/>
      <c r="BB1049" s="242"/>
      <c r="BC1049" s="242"/>
      <c r="BD1049" s="242"/>
      <c r="BE1049" s="243"/>
      <c r="BF1049" s="8"/>
      <c r="BG1049" s="8"/>
      <c r="BH1049" s="8"/>
      <c r="BI1049" s="8"/>
      <c r="BJ1049" s="8"/>
      <c r="BK1049" s="8"/>
    </row>
    <row r="1050" spans="1:63" ht="16.5" customHeight="1">
      <c r="A1050" s="4"/>
      <c r="B1050" s="215"/>
      <c r="C1050" s="215"/>
      <c r="D1050" s="215"/>
      <c r="E1050" s="215"/>
      <c r="F1050" s="215"/>
      <c r="G1050" s="215"/>
      <c r="H1050" s="240"/>
      <c r="I1050" s="241"/>
      <c r="J1050" s="241"/>
      <c r="K1050" s="241"/>
      <c r="L1050" s="244"/>
      <c r="M1050" s="244"/>
      <c r="N1050" s="242"/>
      <c r="O1050" s="242"/>
      <c r="P1050" s="242"/>
      <c r="Q1050" s="246"/>
      <c r="R1050" s="245"/>
      <c r="S1050" s="242"/>
      <c r="T1050" s="242"/>
      <c r="U1050" s="242"/>
      <c r="V1050" s="242"/>
      <c r="W1050" s="242"/>
      <c r="X1050" s="242"/>
      <c r="Y1050" s="242"/>
      <c r="Z1050" s="242"/>
      <c r="AA1050" s="242"/>
      <c r="AB1050" s="242"/>
      <c r="AC1050" s="242"/>
      <c r="AD1050" s="242"/>
      <c r="AE1050" s="242"/>
      <c r="AF1050" s="242"/>
      <c r="AG1050" s="242"/>
      <c r="AH1050" s="242"/>
      <c r="AI1050" s="242"/>
      <c r="AJ1050" s="242"/>
      <c r="AK1050" s="242"/>
      <c r="AL1050" s="242"/>
      <c r="AM1050" s="242"/>
      <c r="AN1050" s="242"/>
      <c r="AO1050" s="242"/>
      <c r="AP1050" s="242"/>
      <c r="AQ1050" s="242"/>
      <c r="AR1050" s="242"/>
      <c r="AS1050" s="242"/>
      <c r="AT1050" s="242"/>
      <c r="AU1050" s="242"/>
      <c r="AV1050" s="242"/>
      <c r="AW1050" s="242"/>
      <c r="AX1050" s="242"/>
      <c r="AY1050" s="242"/>
      <c r="AZ1050" s="242"/>
      <c r="BA1050" s="242"/>
      <c r="BB1050" s="242"/>
      <c r="BC1050" s="242"/>
      <c r="BD1050" s="242"/>
      <c r="BE1050" s="243"/>
      <c r="BF1050" s="8"/>
      <c r="BG1050" s="8"/>
      <c r="BH1050" s="8"/>
      <c r="BI1050" s="8"/>
      <c r="BJ1050" s="8"/>
      <c r="BK1050" s="8"/>
    </row>
    <row r="1051" spans="1:63" ht="16.5" customHeight="1">
      <c r="A1051" s="4"/>
      <c r="B1051" s="215"/>
      <c r="C1051" s="215"/>
      <c r="D1051" s="215"/>
      <c r="E1051" s="215"/>
      <c r="F1051" s="215"/>
      <c r="G1051" s="215"/>
      <c r="H1051" s="240"/>
      <c r="I1051" s="241"/>
      <c r="J1051" s="241"/>
      <c r="K1051" s="241"/>
      <c r="L1051" s="244"/>
      <c r="M1051" s="244"/>
      <c r="N1051" s="242"/>
      <c r="O1051" s="242"/>
      <c r="P1051" s="242"/>
      <c r="Q1051" s="246"/>
      <c r="R1051" s="245"/>
      <c r="S1051" s="242"/>
      <c r="T1051" s="242"/>
      <c r="U1051" s="242"/>
      <c r="V1051" s="242"/>
      <c r="W1051" s="242"/>
      <c r="X1051" s="242"/>
      <c r="Y1051" s="242"/>
      <c r="Z1051" s="242"/>
      <c r="AA1051" s="242"/>
      <c r="AB1051" s="242"/>
      <c r="AC1051" s="242"/>
      <c r="AD1051" s="242"/>
      <c r="AE1051" s="242"/>
      <c r="AF1051" s="242"/>
      <c r="AG1051" s="242"/>
      <c r="AH1051" s="242"/>
      <c r="AI1051" s="242"/>
      <c r="AJ1051" s="242"/>
      <c r="AK1051" s="242"/>
      <c r="AL1051" s="242"/>
      <c r="AM1051" s="242"/>
      <c r="AN1051" s="242"/>
      <c r="AO1051" s="242"/>
      <c r="AP1051" s="242"/>
      <c r="AQ1051" s="242"/>
      <c r="AR1051" s="242"/>
      <c r="AS1051" s="242"/>
      <c r="AT1051" s="242"/>
      <c r="AU1051" s="242"/>
      <c r="AV1051" s="242"/>
      <c r="AW1051" s="242"/>
      <c r="AX1051" s="242"/>
      <c r="AY1051" s="242"/>
      <c r="AZ1051" s="242"/>
      <c r="BA1051" s="242"/>
      <c r="BB1051" s="242"/>
      <c r="BC1051" s="242"/>
      <c r="BD1051" s="242"/>
      <c r="BE1051" s="243"/>
      <c r="BF1051" s="8"/>
      <c r="BG1051" s="8"/>
      <c r="BH1051" s="8"/>
      <c r="BI1051" s="8"/>
      <c r="BJ1051" s="8"/>
      <c r="BK1051" s="8"/>
    </row>
    <row r="1052" spans="1:63" ht="16.5" customHeight="1">
      <c r="A1052" s="4"/>
      <c r="B1052" s="215"/>
      <c r="C1052" s="215"/>
      <c r="D1052" s="215"/>
      <c r="E1052" s="215"/>
      <c r="F1052" s="215"/>
      <c r="G1052" s="215"/>
      <c r="H1052" s="240"/>
      <c r="I1052" s="241"/>
      <c r="J1052" s="241"/>
      <c r="K1052" s="241"/>
      <c r="L1052" s="244"/>
      <c r="M1052" s="244"/>
      <c r="N1052" s="242"/>
      <c r="O1052" s="242"/>
      <c r="P1052" s="242"/>
      <c r="Q1052" s="246"/>
      <c r="R1052" s="245"/>
      <c r="S1052" s="242"/>
      <c r="T1052" s="242"/>
      <c r="U1052" s="242"/>
      <c r="V1052" s="242"/>
      <c r="W1052" s="242"/>
      <c r="X1052" s="242"/>
      <c r="Y1052" s="242"/>
      <c r="Z1052" s="242"/>
      <c r="AA1052" s="242"/>
      <c r="AB1052" s="242"/>
      <c r="AC1052" s="242"/>
      <c r="AD1052" s="242"/>
      <c r="AE1052" s="242"/>
      <c r="AF1052" s="242"/>
      <c r="AG1052" s="242"/>
      <c r="AH1052" s="242"/>
      <c r="AI1052" s="242"/>
      <c r="AJ1052" s="242"/>
      <c r="AK1052" s="242"/>
      <c r="AL1052" s="242"/>
      <c r="AM1052" s="242"/>
      <c r="AN1052" s="242"/>
      <c r="AO1052" s="242"/>
      <c r="AP1052" s="242"/>
      <c r="AQ1052" s="242"/>
      <c r="AR1052" s="242"/>
      <c r="AS1052" s="242"/>
      <c r="AT1052" s="242"/>
      <c r="AU1052" s="242"/>
      <c r="AV1052" s="242"/>
      <c r="AW1052" s="242"/>
      <c r="AX1052" s="242"/>
      <c r="AY1052" s="242"/>
      <c r="AZ1052" s="242"/>
      <c r="BA1052" s="242"/>
      <c r="BB1052" s="242"/>
      <c r="BC1052" s="242"/>
      <c r="BD1052" s="242"/>
      <c r="BE1052" s="243"/>
      <c r="BF1052" s="8"/>
      <c r="BG1052" s="8"/>
      <c r="BH1052" s="8"/>
      <c r="BI1052" s="8"/>
      <c r="BJ1052" s="8"/>
      <c r="BK1052" s="8"/>
    </row>
    <row r="1053" spans="1:63" ht="16.5" customHeight="1">
      <c r="A1053" s="4"/>
      <c r="B1053" s="215"/>
      <c r="C1053" s="215"/>
      <c r="D1053" s="215"/>
      <c r="E1053" s="215"/>
      <c r="F1053" s="215"/>
      <c r="G1053" s="215"/>
      <c r="H1053" s="240"/>
      <c r="I1053" s="241"/>
      <c r="J1053" s="241"/>
      <c r="K1053" s="241"/>
      <c r="L1053" s="244"/>
      <c r="M1053" s="244"/>
      <c r="N1053" s="242"/>
      <c r="O1053" s="242"/>
      <c r="P1053" s="242"/>
      <c r="Q1053" s="246"/>
      <c r="R1053" s="245"/>
      <c r="S1053" s="242"/>
      <c r="T1053" s="242"/>
      <c r="U1053" s="242"/>
      <c r="V1053" s="242"/>
      <c r="W1053" s="242"/>
      <c r="X1053" s="242"/>
      <c r="Y1053" s="242"/>
      <c r="Z1053" s="242"/>
      <c r="AA1053" s="242"/>
      <c r="AB1053" s="242"/>
      <c r="AC1053" s="242"/>
      <c r="AD1053" s="242"/>
      <c r="AE1053" s="242"/>
      <c r="AF1053" s="242"/>
      <c r="AG1053" s="242"/>
      <c r="AH1053" s="242"/>
      <c r="AI1053" s="242"/>
      <c r="AJ1053" s="242"/>
      <c r="AK1053" s="242"/>
      <c r="AL1053" s="242"/>
      <c r="AM1053" s="242"/>
      <c r="AN1053" s="242"/>
      <c r="AO1053" s="242"/>
      <c r="AP1053" s="242"/>
      <c r="AQ1053" s="242"/>
      <c r="AR1053" s="242"/>
      <c r="AS1053" s="242"/>
      <c r="AT1053" s="242"/>
      <c r="AU1053" s="242"/>
      <c r="AV1053" s="242"/>
      <c r="AW1053" s="242"/>
      <c r="AX1053" s="242"/>
      <c r="AY1053" s="242"/>
      <c r="AZ1053" s="242"/>
      <c r="BA1053" s="242"/>
      <c r="BB1053" s="242"/>
      <c r="BC1053" s="242"/>
      <c r="BD1053" s="242"/>
      <c r="BE1053" s="243"/>
      <c r="BF1053" s="8"/>
      <c r="BG1053" s="8"/>
      <c r="BH1053" s="8"/>
      <c r="BI1053" s="8"/>
      <c r="BJ1053" s="8"/>
      <c r="BK1053" s="8"/>
    </row>
    <row r="1054" spans="1:63" ht="16.5" customHeight="1">
      <c r="A1054" s="4"/>
      <c r="B1054" s="215"/>
      <c r="C1054" s="215"/>
      <c r="D1054" s="215"/>
      <c r="E1054" s="215"/>
      <c r="F1054" s="215"/>
      <c r="G1054" s="215"/>
      <c r="H1054" s="240"/>
      <c r="I1054" s="241"/>
      <c r="J1054" s="241"/>
      <c r="K1054" s="241"/>
      <c r="L1054" s="244"/>
      <c r="M1054" s="244"/>
      <c r="N1054" s="242"/>
      <c r="O1054" s="242"/>
      <c r="P1054" s="242"/>
      <c r="Q1054" s="246"/>
      <c r="R1054" s="245"/>
      <c r="S1054" s="242"/>
      <c r="T1054" s="242"/>
      <c r="U1054" s="242"/>
      <c r="V1054" s="242"/>
      <c r="W1054" s="242"/>
      <c r="X1054" s="242"/>
      <c r="Y1054" s="242"/>
      <c r="Z1054" s="242"/>
      <c r="AA1054" s="242"/>
      <c r="AB1054" s="242"/>
      <c r="AC1054" s="242"/>
      <c r="AD1054" s="242"/>
      <c r="AE1054" s="242"/>
      <c r="AF1054" s="242"/>
      <c r="AG1054" s="242"/>
      <c r="AH1054" s="242"/>
      <c r="AI1054" s="242"/>
      <c r="AJ1054" s="242"/>
      <c r="AK1054" s="242"/>
      <c r="AL1054" s="242"/>
      <c r="AM1054" s="242"/>
      <c r="AN1054" s="242"/>
      <c r="AO1054" s="242"/>
      <c r="AP1054" s="242"/>
      <c r="AQ1054" s="242"/>
      <c r="AR1054" s="242"/>
      <c r="AS1054" s="242"/>
      <c r="AT1054" s="242"/>
      <c r="AU1054" s="242"/>
      <c r="AV1054" s="242"/>
      <c r="AW1054" s="242"/>
      <c r="AX1054" s="242"/>
      <c r="AY1054" s="242"/>
      <c r="AZ1054" s="242"/>
      <c r="BA1054" s="242"/>
      <c r="BB1054" s="242"/>
      <c r="BC1054" s="242"/>
      <c r="BD1054" s="242"/>
      <c r="BE1054" s="243"/>
      <c r="BF1054" s="8"/>
      <c r="BG1054" s="8"/>
      <c r="BH1054" s="8"/>
      <c r="BI1054" s="8"/>
      <c r="BJ1054" s="8"/>
      <c r="BK1054" s="8"/>
    </row>
    <row r="1055" spans="1:63" ht="16.5" customHeight="1">
      <c r="A1055" s="4"/>
      <c r="B1055" s="215"/>
      <c r="C1055" s="215"/>
      <c r="D1055" s="215"/>
      <c r="E1055" s="215"/>
      <c r="F1055" s="215"/>
      <c r="G1055" s="215"/>
      <c r="H1055" s="240"/>
      <c r="I1055" s="241"/>
      <c r="J1055" s="241"/>
      <c r="K1055" s="241"/>
      <c r="L1055" s="244"/>
      <c r="M1055" s="244"/>
      <c r="N1055" s="242"/>
      <c r="O1055" s="242"/>
      <c r="P1055" s="242"/>
      <c r="Q1055" s="246"/>
      <c r="R1055" s="245"/>
      <c r="S1055" s="242"/>
      <c r="T1055" s="242"/>
      <c r="U1055" s="242"/>
      <c r="V1055" s="242"/>
      <c r="W1055" s="242"/>
      <c r="X1055" s="242"/>
      <c r="Y1055" s="242"/>
      <c r="Z1055" s="242"/>
      <c r="AA1055" s="242"/>
      <c r="AB1055" s="242"/>
      <c r="AC1055" s="242"/>
      <c r="AD1055" s="242"/>
      <c r="AE1055" s="242"/>
      <c r="AF1055" s="242"/>
      <c r="AG1055" s="242"/>
      <c r="AH1055" s="242"/>
      <c r="AI1055" s="242"/>
      <c r="AJ1055" s="242"/>
      <c r="AK1055" s="242"/>
      <c r="AL1055" s="242"/>
      <c r="AM1055" s="242"/>
      <c r="AN1055" s="242"/>
      <c r="AO1055" s="242"/>
      <c r="AP1055" s="242"/>
      <c r="AQ1055" s="242"/>
      <c r="AR1055" s="242"/>
      <c r="AS1055" s="242"/>
      <c r="AT1055" s="242"/>
      <c r="AU1055" s="242"/>
      <c r="AV1055" s="242"/>
      <c r="AW1055" s="242"/>
      <c r="AX1055" s="242"/>
      <c r="AY1055" s="242"/>
      <c r="AZ1055" s="242"/>
      <c r="BA1055" s="242"/>
      <c r="BB1055" s="242"/>
      <c r="BC1055" s="242"/>
      <c r="BD1055" s="242"/>
      <c r="BE1055" s="243"/>
      <c r="BF1055" s="8"/>
      <c r="BG1055" s="8"/>
      <c r="BH1055" s="8"/>
      <c r="BI1055" s="8"/>
      <c r="BJ1055" s="8"/>
      <c r="BK1055" s="8"/>
    </row>
    <row r="1056" spans="1:63" ht="16.5" customHeight="1">
      <c r="A1056" s="4"/>
      <c r="B1056" s="215"/>
      <c r="C1056" s="215"/>
      <c r="D1056" s="215"/>
      <c r="E1056" s="215"/>
      <c r="F1056" s="215"/>
      <c r="G1056" s="215"/>
      <c r="H1056" s="240"/>
      <c r="I1056" s="241"/>
      <c r="J1056" s="241"/>
      <c r="K1056" s="241"/>
      <c r="L1056" s="244"/>
      <c r="M1056" s="244"/>
      <c r="N1056" s="242"/>
      <c r="O1056" s="242"/>
      <c r="P1056" s="242"/>
      <c r="Q1056" s="246"/>
      <c r="R1056" s="245"/>
      <c r="S1056" s="242"/>
      <c r="T1056" s="242"/>
      <c r="U1056" s="242"/>
      <c r="V1056" s="242"/>
      <c r="W1056" s="242"/>
      <c r="X1056" s="242"/>
      <c r="Y1056" s="242"/>
      <c r="Z1056" s="242"/>
      <c r="AA1056" s="242"/>
      <c r="AB1056" s="242"/>
      <c r="AC1056" s="242"/>
      <c r="AD1056" s="242"/>
      <c r="AE1056" s="242"/>
      <c r="AF1056" s="242"/>
      <c r="AG1056" s="242"/>
      <c r="AH1056" s="242"/>
      <c r="AI1056" s="242"/>
      <c r="AJ1056" s="242"/>
      <c r="AK1056" s="242"/>
      <c r="AL1056" s="242"/>
      <c r="AM1056" s="242"/>
      <c r="AN1056" s="242"/>
      <c r="AO1056" s="242"/>
      <c r="AP1056" s="242"/>
      <c r="AQ1056" s="242"/>
      <c r="AR1056" s="242"/>
      <c r="AS1056" s="242"/>
      <c r="AT1056" s="242"/>
      <c r="AU1056" s="242"/>
      <c r="AV1056" s="242"/>
      <c r="AW1056" s="242"/>
      <c r="AX1056" s="242"/>
      <c r="AY1056" s="242"/>
      <c r="AZ1056" s="242"/>
      <c r="BA1056" s="242"/>
      <c r="BB1056" s="242"/>
      <c r="BC1056" s="242"/>
      <c r="BD1056" s="242"/>
      <c r="BE1056" s="243"/>
      <c r="BF1056" s="8"/>
      <c r="BG1056" s="8"/>
      <c r="BH1056" s="8"/>
      <c r="BI1056" s="8"/>
      <c r="BJ1056" s="8"/>
      <c r="BK1056" s="8"/>
    </row>
    <row r="1057" spans="1:63" ht="16.5" customHeight="1">
      <c r="A1057" s="4"/>
      <c r="B1057" s="215"/>
      <c r="C1057" s="215"/>
      <c r="D1057" s="215"/>
      <c r="E1057" s="215"/>
      <c r="F1057" s="215"/>
      <c r="G1057" s="215"/>
      <c r="H1057" s="240"/>
      <c r="I1057" s="241"/>
      <c r="J1057" s="241"/>
      <c r="K1057" s="241"/>
      <c r="L1057" s="244"/>
      <c r="M1057" s="244"/>
      <c r="N1057" s="242"/>
      <c r="O1057" s="242"/>
      <c r="P1057" s="242"/>
      <c r="Q1057" s="246"/>
      <c r="R1057" s="245"/>
      <c r="S1057" s="242"/>
      <c r="T1057" s="242"/>
      <c r="U1057" s="242"/>
      <c r="V1057" s="242"/>
      <c r="W1057" s="242"/>
      <c r="X1057" s="242"/>
      <c r="Y1057" s="242"/>
      <c r="Z1057" s="242"/>
      <c r="AA1057" s="242"/>
      <c r="AB1057" s="242"/>
      <c r="AC1057" s="242"/>
      <c r="AD1057" s="242"/>
      <c r="AE1057" s="242"/>
      <c r="AF1057" s="242"/>
      <c r="AG1057" s="242"/>
      <c r="AH1057" s="242"/>
      <c r="AI1057" s="242"/>
      <c r="AJ1057" s="242"/>
      <c r="AK1057" s="242"/>
      <c r="AL1057" s="242"/>
      <c r="AM1057" s="242"/>
      <c r="AN1057" s="242"/>
      <c r="AO1057" s="242"/>
      <c r="AP1057" s="242"/>
      <c r="AQ1057" s="242"/>
      <c r="AR1057" s="242"/>
      <c r="AS1057" s="242"/>
      <c r="AT1057" s="242"/>
      <c r="AU1057" s="242"/>
      <c r="AV1057" s="242"/>
      <c r="AW1057" s="242"/>
      <c r="AX1057" s="242"/>
      <c r="AY1057" s="242"/>
      <c r="AZ1057" s="242"/>
      <c r="BA1057" s="242"/>
      <c r="BB1057" s="242"/>
      <c r="BC1057" s="242"/>
      <c r="BD1057" s="242"/>
      <c r="BE1057" s="243"/>
      <c r="BF1057" s="8"/>
      <c r="BG1057" s="8"/>
      <c r="BH1057" s="8"/>
      <c r="BI1057" s="8"/>
      <c r="BJ1057" s="8"/>
      <c r="BK1057" s="8"/>
    </row>
    <row r="1058" spans="1:63" ht="16.5" customHeight="1">
      <c r="A1058" s="4"/>
      <c r="B1058" s="215"/>
      <c r="C1058" s="215"/>
      <c r="D1058" s="215"/>
      <c r="E1058" s="215"/>
      <c r="F1058" s="215"/>
      <c r="G1058" s="215"/>
      <c r="H1058" s="240"/>
      <c r="I1058" s="241"/>
      <c r="J1058" s="241"/>
      <c r="K1058" s="241"/>
      <c r="L1058" s="244"/>
      <c r="M1058" s="244"/>
      <c r="N1058" s="242"/>
      <c r="O1058" s="242"/>
      <c r="P1058" s="242"/>
      <c r="Q1058" s="246"/>
      <c r="R1058" s="245"/>
      <c r="S1058" s="242"/>
      <c r="T1058" s="242"/>
      <c r="U1058" s="242"/>
      <c r="V1058" s="242"/>
      <c r="W1058" s="242"/>
      <c r="X1058" s="242"/>
      <c r="Y1058" s="242"/>
      <c r="Z1058" s="242"/>
      <c r="AA1058" s="242"/>
      <c r="AB1058" s="242"/>
      <c r="AC1058" s="242"/>
      <c r="AD1058" s="242"/>
      <c r="AE1058" s="242"/>
      <c r="AF1058" s="242"/>
      <c r="AG1058" s="242"/>
      <c r="AH1058" s="242"/>
      <c r="AI1058" s="242"/>
      <c r="AJ1058" s="242"/>
      <c r="AK1058" s="242"/>
      <c r="AL1058" s="242"/>
      <c r="AM1058" s="242"/>
      <c r="AN1058" s="242"/>
      <c r="AO1058" s="242"/>
      <c r="AP1058" s="242"/>
      <c r="AQ1058" s="242"/>
      <c r="AR1058" s="242"/>
      <c r="AS1058" s="242"/>
      <c r="AT1058" s="242"/>
      <c r="AU1058" s="242"/>
      <c r="AV1058" s="242"/>
      <c r="AW1058" s="242"/>
      <c r="AX1058" s="242"/>
      <c r="AY1058" s="242"/>
      <c r="AZ1058" s="242"/>
      <c r="BA1058" s="242"/>
      <c r="BB1058" s="242"/>
      <c r="BC1058" s="242"/>
      <c r="BD1058" s="242"/>
      <c r="BE1058" s="243"/>
      <c r="BF1058" s="8"/>
      <c r="BG1058" s="8"/>
      <c r="BH1058" s="8"/>
      <c r="BI1058" s="8"/>
      <c r="BJ1058" s="8"/>
      <c r="BK1058" s="8"/>
    </row>
    <row r="1059" spans="1:63" ht="16.5" customHeight="1">
      <c r="A1059" s="4"/>
      <c r="B1059" s="215"/>
      <c r="C1059" s="215"/>
      <c r="D1059" s="215"/>
      <c r="E1059" s="215"/>
      <c r="F1059" s="215"/>
      <c r="G1059" s="215"/>
      <c r="H1059" s="240"/>
      <c r="I1059" s="241"/>
      <c r="J1059" s="241"/>
      <c r="K1059" s="241"/>
      <c r="L1059" s="244"/>
      <c r="M1059" s="244"/>
      <c r="N1059" s="242"/>
      <c r="O1059" s="242"/>
      <c r="P1059" s="242"/>
      <c r="Q1059" s="246"/>
      <c r="R1059" s="245"/>
      <c r="S1059" s="242"/>
      <c r="T1059" s="242"/>
      <c r="U1059" s="242"/>
      <c r="V1059" s="242"/>
      <c r="W1059" s="242"/>
      <c r="X1059" s="242"/>
      <c r="Y1059" s="242"/>
      <c r="Z1059" s="242"/>
      <c r="AA1059" s="242"/>
      <c r="AB1059" s="242"/>
      <c r="AC1059" s="242"/>
      <c r="AD1059" s="242"/>
      <c r="AE1059" s="242"/>
      <c r="AF1059" s="242"/>
      <c r="AG1059" s="242"/>
      <c r="AH1059" s="242"/>
      <c r="AI1059" s="242"/>
      <c r="AJ1059" s="242"/>
      <c r="AK1059" s="242"/>
      <c r="AL1059" s="242"/>
      <c r="AM1059" s="242"/>
      <c r="AN1059" s="242"/>
      <c r="AO1059" s="242"/>
      <c r="AP1059" s="242"/>
      <c r="AQ1059" s="242"/>
      <c r="AR1059" s="242"/>
      <c r="AS1059" s="242"/>
      <c r="AT1059" s="242"/>
      <c r="AU1059" s="242"/>
      <c r="AV1059" s="242"/>
      <c r="AW1059" s="242"/>
      <c r="AX1059" s="242"/>
      <c r="AY1059" s="242"/>
      <c r="AZ1059" s="242"/>
      <c r="BA1059" s="242"/>
      <c r="BB1059" s="242"/>
      <c r="BC1059" s="242"/>
      <c r="BD1059" s="242"/>
      <c r="BE1059" s="243"/>
      <c r="BF1059" s="8"/>
      <c r="BG1059" s="8"/>
      <c r="BH1059" s="8"/>
      <c r="BI1059" s="8"/>
      <c r="BJ1059" s="8"/>
      <c r="BK1059" s="8"/>
    </row>
    <row r="1060" spans="1:63" ht="16.5" customHeight="1">
      <c r="A1060" s="4"/>
      <c r="B1060" s="215"/>
      <c r="C1060" s="215"/>
      <c r="D1060" s="215"/>
      <c r="E1060" s="215"/>
      <c r="F1060" s="215"/>
      <c r="G1060" s="215"/>
      <c r="H1060" s="240"/>
      <c r="I1060" s="241"/>
      <c r="J1060" s="241"/>
      <c r="K1060" s="241"/>
      <c r="L1060" s="244"/>
      <c r="M1060" s="244"/>
      <c r="N1060" s="242"/>
      <c r="O1060" s="242"/>
      <c r="P1060" s="242"/>
      <c r="Q1060" s="246"/>
      <c r="R1060" s="245"/>
      <c r="S1060" s="242"/>
      <c r="T1060" s="242"/>
      <c r="U1060" s="242"/>
      <c r="V1060" s="242"/>
      <c r="W1060" s="242"/>
      <c r="X1060" s="242"/>
      <c r="Y1060" s="242"/>
      <c r="Z1060" s="242"/>
      <c r="AA1060" s="242"/>
      <c r="AB1060" s="242"/>
      <c r="AC1060" s="242"/>
      <c r="AD1060" s="242"/>
      <c r="AE1060" s="242"/>
      <c r="AF1060" s="242"/>
      <c r="AG1060" s="242"/>
      <c r="AH1060" s="242"/>
      <c r="AI1060" s="242"/>
      <c r="AJ1060" s="242"/>
      <c r="AK1060" s="242"/>
      <c r="AL1060" s="242"/>
      <c r="AM1060" s="242"/>
      <c r="AN1060" s="242"/>
      <c r="AO1060" s="242"/>
      <c r="AP1060" s="242"/>
      <c r="AQ1060" s="242"/>
      <c r="AR1060" s="242"/>
      <c r="AS1060" s="242"/>
      <c r="AT1060" s="242"/>
      <c r="AU1060" s="242"/>
      <c r="AV1060" s="242"/>
      <c r="AW1060" s="242"/>
      <c r="AX1060" s="242"/>
      <c r="AY1060" s="242"/>
      <c r="AZ1060" s="242"/>
      <c r="BA1060" s="242"/>
      <c r="BB1060" s="242"/>
      <c r="BC1060" s="242"/>
      <c r="BD1060" s="242"/>
      <c r="BE1060" s="243"/>
      <c r="BF1060" s="8"/>
      <c r="BG1060" s="8"/>
      <c r="BH1060" s="8"/>
      <c r="BI1060" s="8"/>
      <c r="BJ1060" s="8"/>
      <c r="BK1060" s="8"/>
    </row>
    <row r="1061" spans="1:63" ht="16.5" customHeight="1">
      <c r="A1061" s="4"/>
      <c r="B1061" s="215"/>
      <c r="C1061" s="215"/>
      <c r="D1061" s="215"/>
      <c r="E1061" s="215"/>
      <c r="F1061" s="215"/>
      <c r="G1061" s="215"/>
      <c r="H1061" s="240"/>
      <c r="I1061" s="241"/>
      <c r="J1061" s="241"/>
      <c r="K1061" s="241"/>
      <c r="L1061" s="244"/>
      <c r="M1061" s="244"/>
      <c r="N1061" s="242"/>
      <c r="O1061" s="242"/>
      <c r="P1061" s="242"/>
      <c r="Q1061" s="246"/>
      <c r="R1061" s="245"/>
      <c r="S1061" s="242"/>
      <c r="T1061" s="242"/>
      <c r="U1061" s="242"/>
      <c r="V1061" s="242"/>
      <c r="W1061" s="242"/>
      <c r="X1061" s="242"/>
      <c r="Y1061" s="242"/>
      <c r="Z1061" s="242"/>
      <c r="AA1061" s="242"/>
      <c r="AB1061" s="242"/>
      <c r="AC1061" s="242"/>
      <c r="AD1061" s="242"/>
      <c r="AE1061" s="242"/>
      <c r="AF1061" s="242"/>
      <c r="AG1061" s="242"/>
      <c r="AH1061" s="242"/>
      <c r="AI1061" s="242"/>
      <c r="AJ1061" s="242"/>
      <c r="AK1061" s="242"/>
      <c r="AL1061" s="242"/>
      <c r="AM1061" s="242"/>
      <c r="AN1061" s="242"/>
      <c r="AO1061" s="242"/>
      <c r="AP1061" s="242"/>
      <c r="AQ1061" s="242"/>
      <c r="AR1061" s="242"/>
      <c r="AS1061" s="242"/>
      <c r="AT1061" s="242"/>
      <c r="AU1061" s="242"/>
      <c r="AV1061" s="242"/>
      <c r="AW1061" s="242"/>
      <c r="AX1061" s="242"/>
      <c r="AY1061" s="242"/>
      <c r="AZ1061" s="242"/>
      <c r="BA1061" s="242"/>
      <c r="BB1061" s="242"/>
      <c r="BC1061" s="242"/>
      <c r="BD1061" s="242"/>
      <c r="BE1061" s="243"/>
      <c r="BF1061" s="8"/>
      <c r="BG1061" s="8"/>
      <c r="BH1061" s="8"/>
      <c r="BI1061" s="8"/>
      <c r="BJ1061" s="8"/>
      <c r="BK1061" s="8"/>
    </row>
    <row r="1062" spans="1:63" ht="16.5" customHeight="1">
      <c r="A1062" s="4"/>
      <c r="B1062" s="215"/>
      <c r="C1062" s="215"/>
      <c r="D1062" s="215"/>
      <c r="E1062" s="215"/>
      <c r="F1062" s="215"/>
      <c r="G1062" s="215"/>
      <c r="H1062" s="240"/>
      <c r="I1062" s="241"/>
      <c r="J1062" s="241"/>
      <c r="K1062" s="241"/>
      <c r="L1062" s="244"/>
      <c r="M1062" s="244"/>
      <c r="N1062" s="242"/>
      <c r="O1062" s="242"/>
      <c r="P1062" s="242"/>
      <c r="Q1062" s="246"/>
      <c r="R1062" s="245"/>
      <c r="S1062" s="242"/>
      <c r="T1062" s="242"/>
      <c r="U1062" s="242"/>
      <c r="V1062" s="242"/>
      <c r="W1062" s="242"/>
      <c r="X1062" s="242"/>
      <c r="Y1062" s="242"/>
      <c r="Z1062" s="242"/>
      <c r="AA1062" s="242"/>
      <c r="AB1062" s="242"/>
      <c r="AC1062" s="242"/>
      <c r="AD1062" s="242"/>
      <c r="AE1062" s="242"/>
      <c r="AF1062" s="242"/>
      <c r="AG1062" s="242"/>
      <c r="AH1062" s="242"/>
      <c r="AI1062" s="242"/>
      <c r="AJ1062" s="242"/>
      <c r="AK1062" s="242"/>
      <c r="AL1062" s="242"/>
      <c r="AM1062" s="242"/>
      <c r="AN1062" s="242"/>
      <c r="AO1062" s="242"/>
      <c r="AP1062" s="242"/>
      <c r="AQ1062" s="242"/>
      <c r="AR1062" s="242"/>
      <c r="AS1062" s="242"/>
      <c r="AT1062" s="242"/>
      <c r="AU1062" s="242"/>
      <c r="AV1062" s="242"/>
      <c r="AW1062" s="242"/>
      <c r="AX1062" s="242"/>
      <c r="AY1062" s="242"/>
      <c r="AZ1062" s="242"/>
      <c r="BA1062" s="242"/>
      <c r="BB1062" s="242"/>
      <c r="BC1062" s="242"/>
      <c r="BD1062" s="242"/>
      <c r="BE1062" s="243"/>
      <c r="BF1062" s="8"/>
      <c r="BG1062" s="8"/>
      <c r="BH1062" s="8"/>
      <c r="BI1062" s="8"/>
      <c r="BJ1062" s="8"/>
      <c r="BK1062" s="8"/>
    </row>
    <row r="1063" spans="1:63" ht="16.5" customHeight="1">
      <c r="A1063" s="4"/>
      <c r="B1063" s="215"/>
      <c r="C1063" s="215"/>
      <c r="D1063" s="215"/>
      <c r="E1063" s="215"/>
      <c r="F1063" s="215"/>
      <c r="G1063" s="215"/>
      <c r="H1063" s="240"/>
      <c r="I1063" s="241"/>
      <c r="J1063" s="241"/>
      <c r="K1063" s="241"/>
      <c r="L1063" s="244"/>
      <c r="M1063" s="244"/>
      <c r="N1063" s="242"/>
      <c r="O1063" s="242"/>
      <c r="P1063" s="242"/>
      <c r="Q1063" s="246"/>
      <c r="R1063" s="245"/>
      <c r="S1063" s="242"/>
      <c r="T1063" s="242"/>
      <c r="U1063" s="242"/>
      <c r="V1063" s="242"/>
      <c r="W1063" s="242"/>
      <c r="X1063" s="242"/>
      <c r="Y1063" s="242"/>
      <c r="Z1063" s="242"/>
      <c r="AA1063" s="242"/>
      <c r="AB1063" s="242"/>
      <c r="AC1063" s="242"/>
      <c r="AD1063" s="242"/>
      <c r="AE1063" s="242"/>
      <c r="AF1063" s="242"/>
      <c r="AG1063" s="242"/>
      <c r="AH1063" s="242"/>
      <c r="AI1063" s="242"/>
      <c r="AJ1063" s="242"/>
      <c r="AK1063" s="242"/>
      <c r="AL1063" s="242"/>
      <c r="AM1063" s="242"/>
      <c r="AN1063" s="242"/>
      <c r="AO1063" s="242"/>
      <c r="AP1063" s="242"/>
      <c r="AQ1063" s="242"/>
      <c r="AR1063" s="242"/>
      <c r="AS1063" s="242"/>
      <c r="AT1063" s="242"/>
      <c r="AU1063" s="242"/>
      <c r="AV1063" s="242"/>
      <c r="AW1063" s="242"/>
      <c r="AX1063" s="242"/>
      <c r="AY1063" s="242"/>
      <c r="AZ1063" s="242"/>
      <c r="BA1063" s="242"/>
      <c r="BB1063" s="242"/>
      <c r="BC1063" s="242"/>
      <c r="BD1063" s="242"/>
      <c r="BE1063" s="243"/>
      <c r="BF1063" s="8"/>
      <c r="BG1063" s="8"/>
      <c r="BH1063" s="8"/>
      <c r="BI1063" s="8"/>
      <c r="BJ1063" s="8"/>
      <c r="BK1063" s="8"/>
    </row>
    <row r="1064" spans="1:63" ht="16.5" customHeight="1">
      <c r="A1064" s="4"/>
      <c r="B1064" s="215"/>
      <c r="C1064" s="215"/>
      <c r="D1064" s="215"/>
      <c r="E1064" s="215"/>
      <c r="F1064" s="215"/>
      <c r="G1064" s="215"/>
      <c r="H1064" s="240"/>
      <c r="I1064" s="241"/>
      <c r="J1064" s="241"/>
      <c r="K1064" s="241"/>
      <c r="L1064" s="244"/>
      <c r="M1064" s="244"/>
      <c r="N1064" s="242"/>
      <c r="O1064" s="242"/>
      <c r="P1064" s="242"/>
      <c r="Q1064" s="246"/>
      <c r="R1064" s="245"/>
      <c r="S1064" s="242"/>
      <c r="T1064" s="242"/>
      <c r="U1064" s="242"/>
      <c r="V1064" s="242"/>
      <c r="W1064" s="242"/>
      <c r="X1064" s="242"/>
      <c r="Y1064" s="242"/>
      <c r="Z1064" s="242"/>
      <c r="AA1064" s="242"/>
      <c r="AB1064" s="242"/>
      <c r="AC1064" s="242"/>
      <c r="AD1064" s="242"/>
      <c r="AE1064" s="242"/>
      <c r="AF1064" s="242"/>
      <c r="AG1064" s="242"/>
      <c r="AH1064" s="242"/>
      <c r="AI1064" s="242"/>
      <c r="AJ1064" s="242"/>
      <c r="AK1064" s="242"/>
      <c r="AL1064" s="242"/>
      <c r="AM1064" s="242"/>
      <c r="AN1064" s="242"/>
      <c r="AO1064" s="242"/>
      <c r="AP1064" s="242"/>
      <c r="AQ1064" s="242"/>
      <c r="AR1064" s="242"/>
      <c r="AS1064" s="242"/>
      <c r="AT1064" s="242"/>
      <c r="AU1064" s="242"/>
      <c r="AV1064" s="242"/>
      <c r="AW1064" s="242"/>
      <c r="AX1064" s="242"/>
      <c r="AY1064" s="242"/>
      <c r="AZ1064" s="242"/>
      <c r="BA1064" s="242"/>
      <c r="BB1064" s="242"/>
      <c r="BC1064" s="242"/>
      <c r="BD1064" s="242"/>
      <c r="BE1064" s="243"/>
      <c r="BF1064" s="8"/>
      <c r="BG1064" s="8"/>
      <c r="BH1064" s="8"/>
      <c r="BI1064" s="8"/>
      <c r="BJ1064" s="8"/>
      <c r="BK1064" s="8"/>
    </row>
    <row r="1065" spans="1:63" ht="16.5" customHeight="1">
      <c r="A1065" s="4"/>
      <c r="B1065" s="215"/>
      <c r="C1065" s="215"/>
      <c r="D1065" s="215"/>
      <c r="E1065" s="215"/>
      <c r="F1065" s="215"/>
      <c r="G1065" s="215"/>
      <c r="H1065" s="240"/>
      <c r="I1065" s="241"/>
      <c r="J1065" s="241"/>
      <c r="K1065" s="241"/>
      <c r="L1065" s="244"/>
      <c r="M1065" s="244"/>
      <c r="N1065" s="242"/>
      <c r="O1065" s="242"/>
      <c r="P1065" s="242"/>
      <c r="Q1065" s="246"/>
      <c r="R1065" s="245"/>
      <c r="S1065" s="242"/>
      <c r="T1065" s="242"/>
      <c r="U1065" s="242"/>
      <c r="V1065" s="242"/>
      <c r="W1065" s="242"/>
      <c r="X1065" s="242"/>
      <c r="Y1065" s="242"/>
      <c r="Z1065" s="242"/>
      <c r="AA1065" s="242"/>
      <c r="AB1065" s="242"/>
      <c r="AC1065" s="242"/>
      <c r="AD1065" s="242"/>
      <c r="AE1065" s="242"/>
      <c r="AF1065" s="242"/>
      <c r="AG1065" s="242"/>
      <c r="AH1065" s="242"/>
      <c r="AI1065" s="242"/>
      <c r="AJ1065" s="242"/>
      <c r="AK1065" s="242"/>
      <c r="AL1065" s="242"/>
      <c r="AM1065" s="242"/>
      <c r="AN1065" s="242"/>
      <c r="AO1065" s="242"/>
      <c r="AP1065" s="242"/>
      <c r="AQ1065" s="242"/>
      <c r="AR1065" s="242"/>
      <c r="AS1065" s="242"/>
      <c r="AT1065" s="242"/>
      <c r="AU1065" s="242"/>
      <c r="AV1065" s="242"/>
      <c r="AW1065" s="242"/>
      <c r="AX1065" s="242"/>
      <c r="AY1065" s="242"/>
      <c r="AZ1065" s="242"/>
      <c r="BA1065" s="242"/>
      <c r="BB1065" s="242"/>
      <c r="BC1065" s="242"/>
      <c r="BD1065" s="242"/>
      <c r="BE1065" s="243"/>
      <c r="BF1065" s="8"/>
      <c r="BG1065" s="8"/>
      <c r="BH1065" s="8"/>
      <c r="BI1065" s="8"/>
      <c r="BJ1065" s="8"/>
      <c r="BK1065" s="8"/>
    </row>
    <row r="1066" spans="1:63" ht="16.5" customHeight="1">
      <c r="A1066" s="4"/>
      <c r="B1066" s="215"/>
      <c r="C1066" s="215"/>
      <c r="D1066" s="215"/>
      <c r="E1066" s="215"/>
      <c r="F1066" s="215"/>
      <c r="G1066" s="215"/>
      <c r="H1066" s="240"/>
      <c r="I1066" s="241"/>
      <c r="J1066" s="241"/>
      <c r="K1066" s="241"/>
      <c r="L1066" s="244"/>
      <c r="M1066" s="244"/>
      <c r="N1066" s="242"/>
      <c r="O1066" s="242"/>
      <c r="P1066" s="242"/>
      <c r="Q1066" s="246"/>
      <c r="R1066" s="245"/>
      <c r="S1066" s="242"/>
      <c r="T1066" s="242"/>
      <c r="U1066" s="242"/>
      <c r="V1066" s="242"/>
      <c r="W1066" s="242"/>
      <c r="X1066" s="242"/>
      <c r="Y1066" s="242"/>
      <c r="Z1066" s="242"/>
      <c r="AA1066" s="242"/>
      <c r="AB1066" s="242"/>
      <c r="AC1066" s="242"/>
      <c r="AD1066" s="242"/>
      <c r="AE1066" s="242"/>
      <c r="AF1066" s="242"/>
      <c r="AG1066" s="242"/>
      <c r="AH1066" s="242"/>
      <c r="AI1066" s="242"/>
      <c r="AJ1066" s="242"/>
      <c r="AK1066" s="242"/>
      <c r="AL1066" s="242"/>
      <c r="AM1066" s="242"/>
      <c r="AN1066" s="242"/>
      <c r="AO1066" s="242"/>
      <c r="AP1066" s="242"/>
      <c r="AQ1066" s="242"/>
      <c r="AR1066" s="242"/>
      <c r="AS1066" s="242"/>
      <c r="AT1066" s="242"/>
      <c r="AU1066" s="242"/>
      <c r="AV1066" s="242"/>
      <c r="AW1066" s="242"/>
      <c r="AX1066" s="242"/>
      <c r="AY1066" s="242"/>
      <c r="AZ1066" s="242"/>
      <c r="BA1066" s="242"/>
      <c r="BB1066" s="242"/>
      <c r="BC1066" s="242"/>
      <c r="BD1066" s="242"/>
      <c r="BE1066" s="243"/>
      <c r="BF1066" s="8"/>
      <c r="BG1066" s="8"/>
      <c r="BH1066" s="8"/>
      <c r="BI1066" s="8"/>
      <c r="BJ1066" s="8"/>
      <c r="BK1066" s="8"/>
    </row>
    <row r="1067" spans="1:63" ht="16.5" customHeight="1">
      <c r="A1067" s="4"/>
      <c r="B1067" s="215"/>
      <c r="C1067" s="215"/>
      <c r="D1067" s="215"/>
      <c r="E1067" s="215"/>
      <c r="F1067" s="215"/>
      <c r="G1067" s="215"/>
      <c r="H1067" s="240"/>
      <c r="I1067" s="241"/>
      <c r="J1067" s="241"/>
      <c r="K1067" s="241"/>
      <c r="L1067" s="244"/>
      <c r="M1067" s="244"/>
      <c r="N1067" s="242"/>
      <c r="O1067" s="242"/>
      <c r="P1067" s="242"/>
      <c r="Q1067" s="246"/>
      <c r="R1067" s="245"/>
      <c r="S1067" s="242"/>
      <c r="T1067" s="242"/>
      <c r="U1067" s="242"/>
      <c r="V1067" s="242"/>
      <c r="W1067" s="242"/>
      <c r="X1067" s="242"/>
      <c r="Y1067" s="242"/>
      <c r="Z1067" s="242"/>
      <c r="AA1067" s="242"/>
      <c r="AB1067" s="242"/>
      <c r="AC1067" s="242"/>
      <c r="AD1067" s="242"/>
      <c r="AE1067" s="242"/>
      <c r="AF1067" s="242"/>
      <c r="AG1067" s="242"/>
      <c r="AH1067" s="242"/>
      <c r="AI1067" s="242"/>
      <c r="AJ1067" s="242"/>
      <c r="AK1067" s="242"/>
      <c r="AL1067" s="242"/>
      <c r="AM1067" s="242"/>
      <c r="AN1067" s="242"/>
      <c r="AO1067" s="242"/>
      <c r="AP1067" s="242"/>
      <c r="AQ1067" s="242"/>
      <c r="AR1067" s="242"/>
      <c r="AS1067" s="242"/>
      <c r="AT1067" s="242"/>
      <c r="AU1067" s="242"/>
      <c r="AV1067" s="242"/>
      <c r="AW1067" s="242"/>
      <c r="AX1067" s="242"/>
      <c r="AY1067" s="242"/>
      <c r="AZ1067" s="242"/>
      <c r="BA1067" s="242"/>
      <c r="BB1067" s="242"/>
      <c r="BC1067" s="242"/>
      <c r="BD1067" s="242"/>
      <c r="BE1067" s="243"/>
      <c r="BF1067" s="8"/>
      <c r="BG1067" s="8"/>
      <c r="BH1067" s="8"/>
      <c r="BI1067" s="8"/>
      <c r="BJ1067" s="8"/>
      <c r="BK1067" s="8"/>
    </row>
    <row r="1068" spans="1:63" ht="16.5" customHeight="1">
      <c r="A1068" s="4"/>
      <c r="B1068" s="215"/>
      <c r="C1068" s="215"/>
      <c r="D1068" s="215"/>
      <c r="E1068" s="215"/>
      <c r="F1068" s="215"/>
      <c r="G1068" s="215"/>
      <c r="H1068" s="240"/>
      <c r="I1068" s="241"/>
      <c r="J1068" s="241"/>
      <c r="K1068" s="241"/>
      <c r="L1068" s="244"/>
      <c r="M1068" s="244"/>
      <c r="N1068" s="242"/>
      <c r="O1068" s="242"/>
      <c r="P1068" s="242"/>
      <c r="Q1068" s="246"/>
      <c r="R1068" s="245"/>
      <c r="S1068" s="242"/>
      <c r="T1068" s="242"/>
      <c r="U1068" s="242"/>
      <c r="V1068" s="242"/>
      <c r="W1068" s="242"/>
      <c r="X1068" s="242"/>
      <c r="Y1068" s="242"/>
      <c r="Z1068" s="242"/>
      <c r="AA1068" s="242"/>
      <c r="AB1068" s="242"/>
      <c r="AC1068" s="242"/>
      <c r="AD1068" s="242"/>
      <c r="AE1068" s="242"/>
      <c r="AF1068" s="242"/>
      <c r="AG1068" s="242"/>
      <c r="AH1068" s="242"/>
      <c r="AI1068" s="242"/>
      <c r="AJ1068" s="242"/>
      <c r="AK1068" s="242"/>
      <c r="AL1068" s="242"/>
      <c r="AM1068" s="242"/>
      <c r="AN1068" s="242"/>
      <c r="AO1068" s="242"/>
      <c r="AP1068" s="242"/>
      <c r="AQ1068" s="242"/>
      <c r="AR1068" s="242"/>
      <c r="AS1068" s="242"/>
      <c r="AT1068" s="242"/>
      <c r="AU1068" s="242"/>
      <c r="AV1068" s="242"/>
      <c r="AW1068" s="242"/>
      <c r="AX1068" s="242"/>
      <c r="AY1068" s="242"/>
      <c r="AZ1068" s="242"/>
      <c r="BA1068" s="242"/>
      <c r="BB1068" s="242"/>
      <c r="BC1068" s="242"/>
      <c r="BD1068" s="242"/>
      <c r="BE1068" s="243"/>
      <c r="BF1068" s="8"/>
      <c r="BG1068" s="8"/>
      <c r="BH1068" s="8"/>
      <c r="BI1068" s="8"/>
      <c r="BJ1068" s="8"/>
      <c r="BK1068" s="8"/>
    </row>
    <row r="1069" spans="1:63" ht="16.5" customHeight="1">
      <c r="A1069" s="4"/>
      <c r="B1069" s="215"/>
      <c r="C1069" s="215"/>
      <c r="D1069" s="215"/>
      <c r="E1069" s="215"/>
      <c r="F1069" s="215"/>
      <c r="G1069" s="215"/>
      <c r="H1069" s="240"/>
      <c r="I1069" s="241"/>
      <c r="J1069" s="241"/>
      <c r="K1069" s="241"/>
      <c r="L1069" s="244"/>
      <c r="M1069" s="244"/>
      <c r="N1069" s="242"/>
      <c r="O1069" s="242"/>
      <c r="P1069" s="242"/>
      <c r="Q1069" s="246"/>
      <c r="R1069" s="245"/>
      <c r="S1069" s="242"/>
      <c r="T1069" s="242"/>
      <c r="U1069" s="242"/>
      <c r="V1069" s="242"/>
      <c r="W1069" s="242"/>
      <c r="X1069" s="242"/>
      <c r="Y1069" s="242"/>
      <c r="Z1069" s="242"/>
      <c r="AA1069" s="242"/>
      <c r="AB1069" s="242"/>
      <c r="AC1069" s="242"/>
      <c r="AD1069" s="242"/>
      <c r="AE1069" s="242"/>
      <c r="AF1069" s="242"/>
      <c r="AG1069" s="242"/>
      <c r="AH1069" s="242"/>
      <c r="AI1069" s="242"/>
      <c r="AJ1069" s="242"/>
      <c r="AK1069" s="242"/>
      <c r="AL1069" s="242"/>
      <c r="AM1069" s="242"/>
      <c r="AN1069" s="242"/>
      <c r="AO1069" s="242"/>
      <c r="AP1069" s="242"/>
      <c r="AQ1069" s="242"/>
      <c r="AR1069" s="242"/>
      <c r="AS1069" s="242"/>
      <c r="AT1069" s="242"/>
      <c r="AU1069" s="242"/>
      <c r="AV1069" s="242"/>
      <c r="AW1069" s="242"/>
      <c r="AX1069" s="242"/>
      <c r="AY1069" s="242"/>
      <c r="AZ1069" s="242"/>
      <c r="BA1069" s="242"/>
      <c r="BB1069" s="242"/>
      <c r="BC1069" s="242"/>
      <c r="BD1069" s="242"/>
      <c r="BE1069" s="243"/>
      <c r="BF1069" s="8"/>
      <c r="BG1069" s="8"/>
      <c r="BH1069" s="8"/>
      <c r="BI1069" s="8"/>
      <c r="BJ1069" s="8"/>
      <c r="BK1069" s="8"/>
    </row>
    <row r="1070" spans="1:63" ht="16.5" customHeight="1">
      <c r="A1070" s="4"/>
      <c r="B1070" s="215"/>
      <c r="C1070" s="215"/>
      <c r="D1070" s="215"/>
      <c r="E1070" s="215"/>
      <c r="F1070" s="215"/>
      <c r="G1070" s="215"/>
      <c r="H1070" s="240"/>
      <c r="I1070" s="241"/>
      <c r="J1070" s="241"/>
      <c r="K1070" s="241"/>
      <c r="L1070" s="244"/>
      <c r="M1070" s="244"/>
      <c r="N1070" s="242"/>
      <c r="O1070" s="242"/>
      <c r="P1070" s="242"/>
      <c r="Q1070" s="246"/>
      <c r="R1070" s="245"/>
      <c r="S1070" s="242"/>
      <c r="T1070" s="242"/>
      <c r="U1070" s="242"/>
      <c r="V1070" s="242"/>
      <c r="W1070" s="242"/>
      <c r="X1070" s="242"/>
      <c r="Y1070" s="242"/>
      <c r="Z1070" s="242"/>
      <c r="AA1070" s="242"/>
      <c r="AB1070" s="242"/>
      <c r="AC1070" s="242"/>
      <c r="AD1070" s="242"/>
      <c r="AE1070" s="242"/>
      <c r="AF1070" s="242"/>
      <c r="AG1070" s="242"/>
      <c r="AH1070" s="242"/>
      <c r="AI1070" s="242"/>
      <c r="AJ1070" s="242"/>
      <c r="AK1070" s="242"/>
      <c r="AL1070" s="242"/>
      <c r="AM1070" s="242"/>
      <c r="AN1070" s="242"/>
      <c r="AO1070" s="242"/>
      <c r="AP1070" s="242"/>
      <c r="AQ1070" s="242"/>
      <c r="AR1070" s="242"/>
      <c r="AS1070" s="242"/>
      <c r="AT1070" s="242"/>
      <c r="AU1070" s="242"/>
      <c r="AV1070" s="242"/>
      <c r="AW1070" s="242"/>
      <c r="AX1070" s="242"/>
      <c r="AY1070" s="242"/>
      <c r="AZ1070" s="242"/>
      <c r="BA1070" s="242"/>
      <c r="BB1070" s="242"/>
      <c r="BC1070" s="242"/>
      <c r="BD1070" s="242"/>
      <c r="BE1070" s="243"/>
      <c r="BF1070" s="8"/>
      <c r="BG1070" s="8"/>
      <c r="BH1070" s="8"/>
      <c r="BI1070" s="8"/>
      <c r="BJ1070" s="8"/>
      <c r="BK1070" s="8"/>
    </row>
    <row r="1071" spans="1:63" ht="16.5" customHeight="1">
      <c r="A1071" s="4"/>
      <c r="B1071" s="215"/>
      <c r="C1071" s="215"/>
      <c r="D1071" s="215"/>
      <c r="E1071" s="215"/>
      <c r="F1071" s="215"/>
      <c r="G1071" s="215"/>
      <c r="H1071" s="240"/>
      <c r="I1071" s="241"/>
      <c r="J1071" s="241"/>
      <c r="K1071" s="241"/>
      <c r="L1071" s="244"/>
      <c r="M1071" s="244"/>
      <c r="N1071" s="242"/>
      <c r="O1071" s="242"/>
      <c r="P1071" s="242"/>
      <c r="Q1071" s="246"/>
      <c r="R1071" s="245"/>
      <c r="S1071" s="242"/>
      <c r="T1071" s="242"/>
      <c r="U1071" s="242"/>
      <c r="V1071" s="242"/>
      <c r="W1071" s="242"/>
      <c r="X1071" s="242"/>
      <c r="Y1071" s="242"/>
      <c r="Z1071" s="242"/>
      <c r="AA1071" s="242"/>
      <c r="AB1071" s="242"/>
      <c r="AC1071" s="242"/>
      <c r="AD1071" s="242"/>
      <c r="AE1071" s="242"/>
      <c r="AF1071" s="242"/>
      <c r="AG1071" s="242"/>
      <c r="AH1071" s="242"/>
      <c r="AI1071" s="242"/>
      <c r="AJ1071" s="242"/>
      <c r="AK1071" s="242"/>
      <c r="AL1071" s="242"/>
      <c r="AM1071" s="242"/>
      <c r="AN1071" s="242"/>
      <c r="AO1071" s="242"/>
      <c r="AP1071" s="242"/>
      <c r="AQ1071" s="242"/>
      <c r="AR1071" s="242"/>
      <c r="AS1071" s="242"/>
      <c r="AT1071" s="242"/>
      <c r="AU1071" s="242"/>
      <c r="AV1071" s="242"/>
      <c r="AW1071" s="242"/>
      <c r="AX1071" s="242"/>
      <c r="AY1071" s="242"/>
      <c r="AZ1071" s="242"/>
      <c r="BA1071" s="242"/>
      <c r="BB1071" s="242"/>
      <c r="BC1071" s="242"/>
      <c r="BD1071" s="242"/>
      <c r="BE1071" s="243"/>
      <c r="BF1071" s="8"/>
      <c r="BG1071" s="8"/>
      <c r="BH1071" s="8"/>
      <c r="BI1071" s="8"/>
      <c r="BJ1071" s="8"/>
      <c r="BK1071" s="8"/>
    </row>
    <row r="1072" spans="1:63" ht="16.5" customHeight="1">
      <c r="A1072" s="4"/>
      <c r="B1072" s="215"/>
      <c r="C1072" s="215"/>
      <c r="D1072" s="215"/>
      <c r="E1072" s="215"/>
      <c r="F1072" s="215"/>
      <c r="G1072" s="215"/>
      <c r="H1072" s="240"/>
      <c r="I1072" s="241"/>
      <c r="J1072" s="241"/>
      <c r="K1072" s="241"/>
      <c r="L1072" s="244"/>
      <c r="M1072" s="244"/>
      <c r="N1072" s="242"/>
      <c r="O1072" s="242"/>
      <c r="P1072" s="242"/>
      <c r="Q1072" s="246"/>
      <c r="R1072" s="245"/>
      <c r="S1072" s="242"/>
      <c r="T1072" s="242"/>
      <c r="U1072" s="242"/>
      <c r="V1072" s="242"/>
      <c r="W1072" s="242"/>
      <c r="X1072" s="242"/>
      <c r="Y1072" s="242"/>
      <c r="Z1072" s="242"/>
      <c r="AA1072" s="242"/>
      <c r="AB1072" s="242"/>
      <c r="AC1072" s="242"/>
      <c r="AD1072" s="242"/>
      <c r="AE1072" s="242"/>
      <c r="AF1072" s="242"/>
      <c r="AG1072" s="242"/>
      <c r="AH1072" s="242"/>
      <c r="AI1072" s="242"/>
      <c r="AJ1072" s="242"/>
      <c r="AK1072" s="242"/>
      <c r="AL1072" s="242"/>
      <c r="AM1072" s="242"/>
      <c r="AN1072" s="242"/>
      <c r="AO1072" s="242"/>
      <c r="AP1072" s="242"/>
      <c r="AQ1072" s="242"/>
      <c r="AR1072" s="242"/>
      <c r="AS1072" s="242"/>
      <c r="AT1072" s="242"/>
      <c r="AU1072" s="242"/>
      <c r="AV1072" s="242"/>
      <c r="AW1072" s="242"/>
      <c r="AX1072" s="242"/>
      <c r="AY1072" s="242"/>
      <c r="AZ1072" s="242"/>
      <c r="BA1072" s="242"/>
      <c r="BB1072" s="242"/>
      <c r="BC1072" s="242"/>
      <c r="BD1072" s="242"/>
      <c r="BE1072" s="243"/>
      <c r="BF1072" s="8"/>
      <c r="BG1072" s="8"/>
      <c r="BH1072" s="8"/>
      <c r="BI1072" s="8"/>
      <c r="BJ1072" s="8"/>
      <c r="BK1072" s="8"/>
    </row>
    <row r="1073" spans="1:63" ht="16.5" customHeight="1">
      <c r="A1073" s="4"/>
      <c r="B1073" s="215"/>
      <c r="C1073" s="215"/>
      <c r="D1073" s="215"/>
      <c r="E1073" s="215"/>
      <c r="F1073" s="215"/>
      <c r="G1073" s="215"/>
      <c r="H1073" s="240"/>
      <c r="I1073" s="241"/>
      <c r="J1073" s="241"/>
      <c r="K1073" s="241"/>
      <c r="L1073" s="244"/>
      <c r="M1073" s="244"/>
      <c r="N1073" s="242"/>
      <c r="O1073" s="242"/>
      <c r="P1073" s="242"/>
      <c r="Q1073" s="246"/>
      <c r="R1073" s="245"/>
      <c r="S1073" s="242"/>
      <c r="T1073" s="242"/>
      <c r="U1073" s="242"/>
      <c r="V1073" s="242"/>
      <c r="W1073" s="242"/>
      <c r="X1073" s="242"/>
      <c r="Y1073" s="242"/>
      <c r="Z1073" s="242"/>
      <c r="AA1073" s="242"/>
      <c r="AB1073" s="242"/>
      <c r="AC1073" s="242"/>
      <c r="AD1073" s="242"/>
      <c r="AE1073" s="242"/>
      <c r="AF1073" s="242"/>
      <c r="AG1073" s="242"/>
      <c r="AH1073" s="242"/>
      <c r="AI1073" s="242"/>
      <c r="AJ1073" s="242"/>
      <c r="AK1073" s="242"/>
      <c r="AL1073" s="242"/>
      <c r="AM1073" s="242"/>
      <c r="AN1073" s="242"/>
      <c r="AO1073" s="242"/>
      <c r="AP1073" s="242"/>
      <c r="AQ1073" s="242"/>
      <c r="AR1073" s="242"/>
      <c r="AS1073" s="242"/>
      <c r="AT1073" s="242"/>
      <c r="AU1073" s="242"/>
      <c r="AV1073" s="242"/>
      <c r="AW1073" s="242"/>
      <c r="AX1073" s="242"/>
      <c r="AY1073" s="242"/>
      <c r="AZ1073" s="242"/>
      <c r="BA1073" s="242"/>
      <c r="BB1073" s="242"/>
      <c r="BC1073" s="242"/>
      <c r="BD1073" s="242"/>
      <c r="BE1073" s="243"/>
      <c r="BF1073" s="8"/>
      <c r="BG1073" s="8"/>
      <c r="BH1073" s="8"/>
      <c r="BI1073" s="8"/>
      <c r="BJ1073" s="8"/>
      <c r="BK1073" s="8"/>
    </row>
    <row r="1074" spans="1:63" ht="16.5" customHeight="1">
      <c r="A1074" s="4"/>
      <c r="B1074" s="215"/>
      <c r="C1074" s="215"/>
      <c r="D1074" s="215"/>
      <c r="E1074" s="215"/>
      <c r="F1074" s="215"/>
      <c r="G1074" s="215"/>
      <c r="H1074" s="240"/>
      <c r="I1074" s="241"/>
      <c r="J1074" s="241"/>
      <c r="K1074" s="241"/>
      <c r="L1074" s="244"/>
      <c r="M1074" s="244"/>
      <c r="N1074" s="242"/>
      <c r="O1074" s="242"/>
      <c r="P1074" s="242"/>
      <c r="Q1074" s="246"/>
      <c r="R1074" s="245"/>
      <c r="S1074" s="242"/>
      <c r="T1074" s="242"/>
      <c r="U1074" s="242"/>
      <c r="V1074" s="242"/>
      <c r="W1074" s="242"/>
      <c r="X1074" s="242"/>
      <c r="Y1074" s="242"/>
      <c r="Z1074" s="242"/>
      <c r="AA1074" s="242"/>
      <c r="AB1074" s="242"/>
      <c r="AC1074" s="242"/>
      <c r="AD1074" s="242"/>
      <c r="AE1074" s="242"/>
      <c r="AF1074" s="242"/>
      <c r="AG1074" s="242"/>
      <c r="AH1074" s="242"/>
      <c r="AI1074" s="242"/>
      <c r="AJ1074" s="242"/>
      <c r="AK1074" s="242"/>
      <c r="AL1074" s="242"/>
      <c r="AM1074" s="242"/>
      <c r="AN1074" s="242"/>
      <c r="AO1074" s="242"/>
      <c r="AP1074" s="242"/>
      <c r="AQ1074" s="242"/>
      <c r="AR1074" s="242"/>
      <c r="AS1074" s="242"/>
      <c r="AT1074" s="242"/>
      <c r="AU1074" s="242"/>
      <c r="AV1074" s="242"/>
      <c r="AW1074" s="242"/>
      <c r="AX1074" s="242"/>
      <c r="AY1074" s="242"/>
      <c r="AZ1074" s="242"/>
      <c r="BA1074" s="242"/>
      <c r="BB1074" s="242"/>
      <c r="BC1074" s="242"/>
      <c r="BD1074" s="242"/>
      <c r="BE1074" s="243"/>
      <c r="BF1074" s="8"/>
      <c r="BG1074" s="8"/>
      <c r="BH1074" s="8"/>
      <c r="BI1074" s="8"/>
      <c r="BJ1074" s="8"/>
      <c r="BK1074" s="8"/>
    </row>
    <row r="1075" spans="1:63" ht="16.5" customHeight="1">
      <c r="A1075" s="4"/>
      <c r="B1075" s="215"/>
      <c r="C1075" s="215"/>
      <c r="D1075" s="215"/>
      <c r="E1075" s="215"/>
      <c r="F1075" s="215"/>
      <c r="G1075" s="215"/>
      <c r="H1075" s="240"/>
      <c r="I1075" s="241"/>
      <c r="J1075" s="241"/>
      <c r="K1075" s="241"/>
      <c r="L1075" s="244"/>
      <c r="M1075" s="244"/>
      <c r="N1075" s="242"/>
      <c r="O1075" s="242"/>
      <c r="P1075" s="242"/>
      <c r="Q1075" s="246"/>
      <c r="R1075" s="245"/>
      <c r="S1075" s="242"/>
      <c r="T1075" s="242"/>
      <c r="U1075" s="242"/>
      <c r="V1075" s="242"/>
      <c r="W1075" s="242"/>
      <c r="X1075" s="242"/>
      <c r="Y1075" s="242"/>
      <c r="Z1075" s="242"/>
      <c r="AA1075" s="242"/>
      <c r="AB1075" s="242"/>
      <c r="AC1075" s="242"/>
      <c r="AD1075" s="242"/>
      <c r="AE1075" s="242"/>
      <c r="AF1075" s="242"/>
      <c r="AG1075" s="242"/>
      <c r="AH1075" s="242"/>
      <c r="AI1075" s="242"/>
      <c r="AJ1075" s="242"/>
      <c r="AK1075" s="242"/>
      <c r="AL1075" s="242"/>
      <c r="AM1075" s="242"/>
      <c r="AN1075" s="242"/>
      <c r="AO1075" s="242"/>
      <c r="AP1075" s="242"/>
      <c r="AQ1075" s="242"/>
      <c r="AR1075" s="242"/>
      <c r="AS1075" s="242"/>
      <c r="AT1075" s="242"/>
      <c r="AU1075" s="242"/>
      <c r="AV1075" s="242"/>
      <c r="AW1075" s="242"/>
      <c r="AX1075" s="242"/>
      <c r="AY1075" s="242"/>
      <c r="AZ1075" s="242"/>
      <c r="BA1075" s="242"/>
      <c r="BB1075" s="242"/>
      <c r="BC1075" s="242"/>
      <c r="BD1075" s="242"/>
      <c r="BE1075" s="243"/>
      <c r="BF1075" s="8"/>
      <c r="BG1075" s="8"/>
      <c r="BH1075" s="8"/>
      <c r="BI1075" s="8"/>
      <c r="BJ1075" s="8"/>
      <c r="BK1075" s="8"/>
    </row>
    <row r="1076" spans="1:63" ht="16.5" customHeight="1">
      <c r="A1076" s="4"/>
      <c r="B1076" s="215"/>
      <c r="C1076" s="215"/>
      <c r="D1076" s="215"/>
      <c r="E1076" s="215"/>
      <c r="F1076" s="215"/>
      <c r="G1076" s="215"/>
      <c r="H1076" s="240"/>
      <c r="I1076" s="241"/>
      <c r="J1076" s="241"/>
      <c r="K1076" s="241"/>
      <c r="L1076" s="244"/>
      <c r="M1076" s="244"/>
      <c r="N1076" s="242"/>
      <c r="O1076" s="242"/>
      <c r="P1076" s="242"/>
      <c r="Q1076" s="246"/>
      <c r="R1076" s="245"/>
      <c r="S1076" s="242"/>
      <c r="T1076" s="242"/>
      <c r="U1076" s="242"/>
      <c r="V1076" s="242"/>
      <c r="W1076" s="242"/>
      <c r="X1076" s="242"/>
      <c r="Y1076" s="242"/>
      <c r="Z1076" s="242"/>
      <c r="AA1076" s="242"/>
      <c r="AB1076" s="242"/>
      <c r="AC1076" s="242"/>
      <c r="AD1076" s="242"/>
      <c r="AE1076" s="242"/>
      <c r="AF1076" s="242"/>
      <c r="AG1076" s="242"/>
      <c r="AH1076" s="242"/>
      <c r="AI1076" s="242"/>
      <c r="AJ1076" s="242"/>
      <c r="AK1076" s="242"/>
      <c r="AL1076" s="242"/>
      <c r="AM1076" s="242"/>
      <c r="AN1076" s="242"/>
      <c r="AO1076" s="242"/>
      <c r="AP1076" s="242"/>
      <c r="AQ1076" s="242"/>
      <c r="AR1076" s="242"/>
      <c r="AS1076" s="242"/>
      <c r="AT1076" s="242"/>
      <c r="AU1076" s="242"/>
      <c r="AV1076" s="242"/>
      <c r="AW1076" s="242"/>
      <c r="AX1076" s="242"/>
      <c r="AY1076" s="242"/>
      <c r="AZ1076" s="242"/>
      <c r="BA1076" s="242"/>
      <c r="BB1076" s="242"/>
      <c r="BC1076" s="242"/>
      <c r="BD1076" s="242"/>
      <c r="BE1076" s="243"/>
      <c r="BF1076" s="8"/>
      <c r="BG1076" s="8"/>
      <c r="BH1076" s="8"/>
      <c r="BI1076" s="8"/>
      <c r="BJ1076" s="8"/>
      <c r="BK1076" s="8"/>
    </row>
    <row r="1077" spans="1:63" ht="16.5" customHeight="1">
      <c r="A1077" s="4"/>
      <c r="B1077" s="215"/>
      <c r="C1077" s="215"/>
      <c r="D1077" s="215"/>
      <c r="E1077" s="215"/>
      <c r="F1077" s="215"/>
      <c r="G1077" s="215"/>
      <c r="H1077" s="240"/>
      <c r="I1077" s="241"/>
      <c r="J1077" s="241"/>
      <c r="K1077" s="241"/>
      <c r="L1077" s="244"/>
      <c r="M1077" s="244"/>
      <c r="N1077" s="242"/>
      <c r="O1077" s="242"/>
      <c r="P1077" s="242"/>
      <c r="Q1077" s="246"/>
      <c r="R1077" s="245"/>
      <c r="S1077" s="242"/>
      <c r="T1077" s="242"/>
      <c r="U1077" s="242"/>
      <c r="V1077" s="242"/>
      <c r="W1077" s="242"/>
      <c r="X1077" s="242"/>
      <c r="Y1077" s="242"/>
      <c r="Z1077" s="242"/>
      <c r="AA1077" s="242"/>
      <c r="AB1077" s="242"/>
      <c r="AC1077" s="242"/>
      <c r="AD1077" s="242"/>
      <c r="AE1077" s="242"/>
      <c r="AF1077" s="242"/>
      <c r="AG1077" s="242"/>
      <c r="AH1077" s="242"/>
      <c r="AI1077" s="242"/>
      <c r="AJ1077" s="242"/>
      <c r="AK1077" s="242"/>
      <c r="AL1077" s="242"/>
      <c r="AM1077" s="242"/>
      <c r="AN1077" s="242"/>
      <c r="AO1077" s="242"/>
      <c r="AP1077" s="242"/>
      <c r="AQ1077" s="242"/>
      <c r="AR1077" s="242"/>
      <c r="AS1077" s="242"/>
      <c r="AT1077" s="242"/>
      <c r="AU1077" s="242"/>
      <c r="AV1077" s="242"/>
      <c r="AW1077" s="242"/>
      <c r="AX1077" s="242"/>
      <c r="AY1077" s="242"/>
      <c r="AZ1077" s="242"/>
      <c r="BA1077" s="242"/>
      <c r="BB1077" s="242"/>
      <c r="BC1077" s="242"/>
      <c r="BD1077" s="242"/>
      <c r="BE1077" s="243"/>
      <c r="BF1077" s="8"/>
      <c r="BG1077" s="8"/>
      <c r="BH1077" s="8"/>
      <c r="BI1077" s="8"/>
      <c r="BJ1077" s="8"/>
      <c r="BK1077" s="8"/>
    </row>
    <row r="1078" spans="1:63" ht="16.5" customHeight="1">
      <c r="A1078" s="4"/>
      <c r="B1078" s="215"/>
      <c r="C1078" s="215"/>
      <c r="D1078" s="215"/>
      <c r="E1078" s="215"/>
      <c r="F1078" s="215"/>
      <c r="G1078" s="215"/>
      <c r="H1078" s="240"/>
      <c r="I1078" s="241"/>
      <c r="J1078" s="241"/>
      <c r="K1078" s="241"/>
      <c r="L1078" s="244"/>
      <c r="M1078" s="244"/>
      <c r="N1078" s="242"/>
      <c r="O1078" s="242"/>
      <c r="P1078" s="242"/>
      <c r="Q1078" s="246"/>
      <c r="R1078" s="245"/>
      <c r="S1078" s="242"/>
      <c r="T1078" s="242"/>
      <c r="U1078" s="242"/>
      <c r="V1078" s="242"/>
      <c r="W1078" s="242"/>
      <c r="X1078" s="242"/>
      <c r="Y1078" s="242"/>
      <c r="Z1078" s="242"/>
      <c r="AA1078" s="242"/>
      <c r="AB1078" s="242"/>
      <c r="AC1078" s="242"/>
      <c r="AD1078" s="242"/>
      <c r="AE1078" s="242"/>
      <c r="AF1078" s="242"/>
      <c r="AG1078" s="242"/>
      <c r="AH1078" s="242"/>
      <c r="AI1078" s="242"/>
      <c r="AJ1078" s="242"/>
      <c r="AK1078" s="242"/>
      <c r="AL1078" s="242"/>
      <c r="AM1078" s="242"/>
      <c r="AN1078" s="242"/>
      <c r="AO1078" s="242"/>
      <c r="AP1078" s="242"/>
      <c r="AQ1078" s="242"/>
      <c r="AR1078" s="242"/>
      <c r="AS1078" s="242"/>
      <c r="AT1078" s="242"/>
      <c r="AU1078" s="242"/>
      <c r="AV1078" s="242"/>
      <c r="AW1078" s="242"/>
      <c r="AX1078" s="242"/>
      <c r="AY1078" s="242"/>
      <c r="AZ1078" s="242"/>
      <c r="BA1078" s="242"/>
      <c r="BB1078" s="242"/>
      <c r="BC1078" s="242"/>
      <c r="BD1078" s="242"/>
      <c r="BE1078" s="243"/>
      <c r="BF1078" s="8"/>
      <c r="BG1078" s="8"/>
      <c r="BH1078" s="8"/>
      <c r="BI1078" s="8"/>
      <c r="BJ1078" s="8"/>
      <c r="BK1078" s="8"/>
    </row>
    <row r="1079" spans="1:63" ht="16.5" customHeight="1">
      <c r="A1079" s="4"/>
      <c r="B1079" s="215"/>
      <c r="C1079" s="215"/>
      <c r="D1079" s="215"/>
      <c r="E1079" s="215"/>
      <c r="F1079" s="215"/>
      <c r="G1079" s="215"/>
      <c r="H1079" s="240"/>
      <c r="I1079" s="241"/>
      <c r="J1079" s="241"/>
      <c r="K1079" s="241"/>
      <c r="L1079" s="244"/>
      <c r="M1079" s="244"/>
      <c r="N1079" s="242"/>
      <c r="O1079" s="242"/>
      <c r="P1079" s="242"/>
      <c r="Q1079" s="246"/>
      <c r="R1079" s="245"/>
      <c r="S1079" s="242"/>
      <c r="T1079" s="242"/>
      <c r="U1079" s="242"/>
      <c r="V1079" s="242"/>
      <c r="W1079" s="242"/>
      <c r="X1079" s="242"/>
      <c r="Y1079" s="242"/>
      <c r="Z1079" s="242"/>
      <c r="AA1079" s="242"/>
      <c r="AB1079" s="242"/>
      <c r="AC1079" s="242"/>
      <c r="AD1079" s="242"/>
      <c r="AE1079" s="242"/>
      <c r="AF1079" s="242"/>
      <c r="AG1079" s="242"/>
      <c r="AH1079" s="242"/>
      <c r="AI1079" s="242"/>
      <c r="AJ1079" s="242"/>
      <c r="AK1079" s="242"/>
      <c r="AL1079" s="242"/>
      <c r="AM1079" s="242"/>
      <c r="AN1079" s="242"/>
      <c r="AO1079" s="242"/>
      <c r="AP1079" s="242"/>
      <c r="AQ1079" s="242"/>
      <c r="AR1079" s="242"/>
      <c r="AS1079" s="242"/>
      <c r="AT1079" s="242"/>
      <c r="AU1079" s="242"/>
      <c r="AV1079" s="242"/>
      <c r="AW1079" s="242"/>
      <c r="AX1079" s="242"/>
      <c r="AY1079" s="242"/>
      <c r="AZ1079" s="242"/>
      <c r="BA1079" s="242"/>
      <c r="BB1079" s="242"/>
      <c r="BC1079" s="242"/>
      <c r="BD1079" s="242"/>
      <c r="BE1079" s="243"/>
      <c r="BF1079" s="8"/>
      <c r="BG1079" s="8"/>
      <c r="BH1079" s="8"/>
      <c r="BI1079" s="8"/>
      <c r="BJ1079" s="8"/>
      <c r="BK1079" s="8"/>
    </row>
    <row r="1080" spans="1:63" ht="16.5" customHeight="1">
      <c r="A1080" s="4"/>
      <c r="B1080" s="215"/>
      <c r="C1080" s="215"/>
      <c r="D1080" s="215"/>
      <c r="E1080" s="215"/>
      <c r="F1080" s="215"/>
      <c r="G1080" s="215"/>
      <c r="H1080" s="240"/>
      <c r="I1080" s="241"/>
      <c r="J1080" s="241"/>
      <c r="K1080" s="241"/>
      <c r="L1080" s="244"/>
      <c r="M1080" s="244"/>
      <c r="N1080" s="242"/>
      <c r="O1080" s="242"/>
      <c r="P1080" s="242"/>
      <c r="Q1080" s="246"/>
      <c r="R1080" s="245"/>
      <c r="S1080" s="242"/>
      <c r="T1080" s="242"/>
      <c r="U1080" s="242"/>
      <c r="V1080" s="242"/>
      <c r="W1080" s="242"/>
      <c r="X1080" s="242"/>
      <c r="Y1080" s="242"/>
      <c r="Z1080" s="242"/>
      <c r="AA1080" s="242"/>
      <c r="AB1080" s="242"/>
      <c r="AC1080" s="242"/>
      <c r="AD1080" s="242"/>
      <c r="AE1080" s="242"/>
      <c r="AF1080" s="242"/>
      <c r="AG1080" s="242"/>
      <c r="AH1080" s="242"/>
      <c r="AI1080" s="242"/>
      <c r="AJ1080" s="242"/>
      <c r="AK1080" s="242"/>
      <c r="AL1080" s="242"/>
      <c r="AM1080" s="242"/>
      <c r="AN1080" s="242"/>
      <c r="AO1080" s="242"/>
      <c r="AP1080" s="242"/>
      <c r="AQ1080" s="242"/>
      <c r="AR1080" s="242"/>
      <c r="AS1080" s="242"/>
      <c r="AT1080" s="242"/>
      <c r="AU1080" s="242"/>
      <c r="AV1080" s="242"/>
      <c r="AW1080" s="242"/>
      <c r="AX1080" s="242"/>
      <c r="AY1080" s="242"/>
      <c r="AZ1080" s="242"/>
      <c r="BA1080" s="242"/>
      <c r="BB1080" s="242"/>
      <c r="BC1080" s="242"/>
      <c r="BD1080" s="242"/>
      <c r="BE1080" s="243"/>
      <c r="BF1080" s="8"/>
      <c r="BG1080" s="8"/>
      <c r="BH1080" s="8"/>
      <c r="BI1080" s="8"/>
      <c r="BJ1080" s="8"/>
      <c r="BK1080" s="8"/>
    </row>
    <row r="1081" spans="1:63" ht="16.5" customHeight="1">
      <c r="A1081" s="4"/>
      <c r="B1081" s="215"/>
      <c r="C1081" s="215"/>
      <c r="D1081" s="215"/>
      <c r="E1081" s="215"/>
      <c r="F1081" s="215"/>
      <c r="G1081" s="215"/>
      <c r="H1081" s="240"/>
      <c r="I1081" s="241"/>
      <c r="J1081" s="241"/>
      <c r="K1081" s="241"/>
      <c r="L1081" s="244"/>
      <c r="M1081" s="244"/>
      <c r="N1081" s="242"/>
      <c r="O1081" s="242"/>
      <c r="P1081" s="242"/>
      <c r="Q1081" s="246"/>
      <c r="R1081" s="245"/>
      <c r="S1081" s="242"/>
      <c r="T1081" s="242"/>
      <c r="U1081" s="242"/>
      <c r="V1081" s="242"/>
      <c r="W1081" s="242"/>
      <c r="X1081" s="242"/>
      <c r="Y1081" s="242"/>
      <c r="Z1081" s="242"/>
      <c r="AA1081" s="242"/>
      <c r="AB1081" s="242"/>
      <c r="AC1081" s="242"/>
      <c r="AD1081" s="242"/>
      <c r="AE1081" s="242"/>
      <c r="AF1081" s="242"/>
      <c r="AG1081" s="242"/>
      <c r="AH1081" s="242"/>
      <c r="AI1081" s="242"/>
      <c r="AJ1081" s="242"/>
      <c r="AK1081" s="242"/>
      <c r="AL1081" s="242"/>
      <c r="AM1081" s="242"/>
      <c r="AN1081" s="242"/>
      <c r="AO1081" s="242"/>
      <c r="AP1081" s="242"/>
      <c r="AQ1081" s="242"/>
      <c r="AR1081" s="242"/>
      <c r="AS1081" s="242"/>
      <c r="AT1081" s="242"/>
      <c r="AU1081" s="242"/>
      <c r="AV1081" s="242"/>
      <c r="AW1081" s="242"/>
      <c r="AX1081" s="242"/>
      <c r="AY1081" s="242"/>
      <c r="AZ1081" s="242"/>
      <c r="BA1081" s="242"/>
      <c r="BB1081" s="242"/>
      <c r="BC1081" s="242"/>
      <c r="BD1081" s="242"/>
      <c r="BE1081" s="243"/>
      <c r="BF1081" s="8"/>
      <c r="BG1081" s="8"/>
      <c r="BH1081" s="8"/>
      <c r="BI1081" s="8"/>
      <c r="BJ1081" s="8"/>
      <c r="BK1081" s="8"/>
    </row>
    <row r="1082" spans="1:63" ht="16.5" customHeight="1">
      <c r="A1082" s="4"/>
      <c r="B1082" s="215"/>
      <c r="C1082" s="215"/>
      <c r="D1082" s="215"/>
      <c r="E1082" s="215"/>
      <c r="F1082" s="215"/>
      <c r="G1082" s="215"/>
      <c r="H1082" s="240"/>
      <c r="I1082" s="241"/>
      <c r="J1082" s="241"/>
      <c r="K1082" s="241"/>
      <c r="L1082" s="244"/>
      <c r="M1082" s="244"/>
      <c r="N1082" s="242"/>
      <c r="O1082" s="242"/>
      <c r="P1082" s="242"/>
      <c r="Q1082" s="246"/>
      <c r="R1082" s="245"/>
      <c r="S1082" s="242"/>
      <c r="T1082" s="242"/>
      <c r="U1082" s="242"/>
      <c r="V1082" s="242"/>
      <c r="W1082" s="242"/>
      <c r="X1082" s="242"/>
      <c r="Y1082" s="242"/>
      <c r="Z1082" s="242"/>
      <c r="AA1082" s="242"/>
      <c r="AB1082" s="242"/>
      <c r="AC1082" s="242"/>
      <c r="AD1082" s="242"/>
      <c r="AE1082" s="242"/>
      <c r="AF1082" s="242"/>
      <c r="AG1082" s="242"/>
      <c r="AH1082" s="242"/>
      <c r="AI1082" s="242"/>
      <c r="AJ1082" s="242"/>
      <c r="AK1082" s="242"/>
      <c r="AL1082" s="242"/>
      <c r="AM1082" s="242"/>
      <c r="AN1082" s="242"/>
      <c r="AO1082" s="242"/>
      <c r="AP1082" s="242"/>
      <c r="AQ1082" s="242"/>
      <c r="AR1082" s="242"/>
      <c r="AS1082" s="242"/>
      <c r="AT1082" s="242"/>
      <c r="AU1082" s="242"/>
      <c r="AV1082" s="242"/>
      <c r="AW1082" s="242"/>
      <c r="AX1082" s="242"/>
      <c r="AY1082" s="242"/>
      <c r="AZ1082" s="242"/>
      <c r="BA1082" s="242"/>
      <c r="BB1082" s="242"/>
      <c r="BC1082" s="242"/>
      <c r="BD1082" s="242"/>
      <c r="BE1082" s="243"/>
      <c r="BF1082" s="8"/>
      <c r="BG1082" s="8"/>
      <c r="BH1082" s="8"/>
      <c r="BI1082" s="8"/>
      <c r="BJ1082" s="8"/>
      <c r="BK1082" s="8"/>
    </row>
    <row r="1083" spans="1:63" ht="16.5" customHeight="1">
      <c r="A1083" s="4"/>
      <c r="B1083" s="215"/>
      <c r="C1083" s="215"/>
      <c r="D1083" s="215"/>
      <c r="E1083" s="215"/>
      <c r="F1083" s="215"/>
      <c r="G1083" s="215"/>
      <c r="H1083" s="240"/>
      <c r="I1083" s="241"/>
      <c r="J1083" s="241"/>
      <c r="K1083" s="241"/>
      <c r="L1083" s="244"/>
      <c r="M1083" s="244"/>
      <c r="N1083" s="242"/>
      <c r="O1083" s="242"/>
      <c r="P1083" s="242"/>
      <c r="Q1083" s="246"/>
      <c r="R1083" s="245"/>
      <c r="S1083" s="242"/>
      <c r="T1083" s="242"/>
      <c r="U1083" s="242"/>
      <c r="V1083" s="242"/>
      <c r="W1083" s="242"/>
      <c r="X1083" s="242"/>
      <c r="Y1083" s="242"/>
      <c r="Z1083" s="242"/>
      <c r="AA1083" s="242"/>
      <c r="AB1083" s="242"/>
      <c r="AC1083" s="242"/>
      <c r="AD1083" s="242"/>
      <c r="AE1083" s="242"/>
      <c r="AF1083" s="242"/>
      <c r="AG1083" s="242"/>
      <c r="AH1083" s="242"/>
      <c r="AI1083" s="242"/>
      <c r="AJ1083" s="242"/>
      <c r="AK1083" s="242"/>
      <c r="AL1083" s="242"/>
      <c r="AM1083" s="242"/>
      <c r="AN1083" s="242"/>
      <c r="AO1083" s="242"/>
      <c r="AP1083" s="242"/>
      <c r="AQ1083" s="242"/>
      <c r="AR1083" s="242"/>
      <c r="AS1083" s="242"/>
      <c r="AT1083" s="242"/>
      <c r="AU1083" s="242"/>
      <c r="AV1083" s="242"/>
      <c r="AW1083" s="242"/>
      <c r="AX1083" s="242"/>
      <c r="AY1083" s="242"/>
      <c r="AZ1083" s="242"/>
      <c r="BA1083" s="242"/>
      <c r="BB1083" s="242"/>
      <c r="BC1083" s="242"/>
      <c r="BD1083" s="242"/>
      <c r="BE1083" s="243"/>
      <c r="BF1083" s="8"/>
      <c r="BG1083" s="8"/>
      <c r="BH1083" s="8"/>
      <c r="BI1083" s="8"/>
      <c r="BJ1083" s="8"/>
      <c r="BK1083" s="8"/>
    </row>
    <row r="1084" spans="1:63" ht="16.5" customHeight="1">
      <c r="A1084" s="4"/>
      <c r="B1084" s="215"/>
      <c r="C1084" s="215"/>
      <c r="D1084" s="215"/>
      <c r="E1084" s="215"/>
      <c r="F1084" s="215"/>
      <c r="G1084" s="215"/>
      <c r="H1084" s="240"/>
      <c r="I1084" s="241"/>
      <c r="J1084" s="241"/>
      <c r="K1084" s="241"/>
      <c r="L1084" s="244"/>
      <c r="M1084" s="244"/>
      <c r="N1084" s="242"/>
      <c r="O1084" s="242"/>
      <c r="P1084" s="242"/>
      <c r="Q1084" s="246"/>
      <c r="R1084" s="245"/>
      <c r="S1084" s="242"/>
      <c r="T1084" s="242"/>
      <c r="U1084" s="242"/>
      <c r="V1084" s="242"/>
      <c r="W1084" s="242"/>
      <c r="X1084" s="242"/>
      <c r="Y1084" s="242"/>
      <c r="Z1084" s="242"/>
      <c r="AA1084" s="242"/>
      <c r="AB1084" s="242"/>
      <c r="AC1084" s="242"/>
      <c r="AD1084" s="242"/>
      <c r="AE1084" s="242"/>
      <c r="AF1084" s="242"/>
      <c r="AG1084" s="242"/>
      <c r="AH1084" s="242"/>
      <c r="AI1084" s="242"/>
      <c r="AJ1084" s="242"/>
      <c r="AK1084" s="242"/>
      <c r="AL1084" s="242"/>
      <c r="AM1084" s="242"/>
      <c r="AN1084" s="242"/>
      <c r="AO1084" s="242"/>
      <c r="AP1084" s="242"/>
      <c r="AQ1084" s="242"/>
      <c r="AR1084" s="242"/>
      <c r="AS1084" s="242"/>
      <c r="AT1084" s="242"/>
      <c r="AU1084" s="242"/>
      <c r="AV1084" s="242"/>
      <c r="AW1084" s="242"/>
      <c r="AX1084" s="242"/>
      <c r="AY1084" s="242"/>
      <c r="AZ1084" s="242"/>
      <c r="BA1084" s="242"/>
      <c r="BB1084" s="242"/>
      <c r="BC1084" s="242"/>
      <c r="BD1084" s="242"/>
      <c r="BE1084" s="243"/>
      <c r="BF1084" s="8"/>
      <c r="BG1084" s="8"/>
      <c r="BH1084" s="8"/>
      <c r="BI1084" s="8"/>
      <c r="BJ1084" s="8"/>
      <c r="BK1084" s="8"/>
    </row>
    <row r="1085" spans="1:63" ht="16.5" customHeight="1">
      <c r="A1085" s="4"/>
      <c r="B1085" s="215"/>
      <c r="C1085" s="215"/>
      <c r="D1085" s="215"/>
      <c r="E1085" s="215"/>
      <c r="F1085" s="215"/>
      <c r="G1085" s="215"/>
      <c r="H1085" s="240"/>
      <c r="I1085" s="241"/>
      <c r="J1085" s="241"/>
      <c r="K1085" s="241"/>
      <c r="L1085" s="244"/>
      <c r="M1085" s="244"/>
      <c r="N1085" s="242"/>
      <c r="O1085" s="242"/>
      <c r="P1085" s="242"/>
      <c r="Q1085" s="246"/>
      <c r="R1085" s="245"/>
      <c r="S1085" s="242"/>
      <c r="T1085" s="242"/>
      <c r="U1085" s="242"/>
      <c r="V1085" s="242"/>
      <c r="W1085" s="242"/>
      <c r="X1085" s="242"/>
      <c r="Y1085" s="242"/>
      <c r="Z1085" s="242"/>
      <c r="AA1085" s="242"/>
      <c r="AB1085" s="242"/>
      <c r="AC1085" s="242"/>
      <c r="AD1085" s="242"/>
      <c r="AE1085" s="242"/>
      <c r="AF1085" s="242"/>
      <c r="AG1085" s="242"/>
      <c r="AH1085" s="242"/>
      <c r="AI1085" s="242"/>
      <c r="AJ1085" s="242"/>
      <c r="AK1085" s="242"/>
      <c r="AL1085" s="242"/>
      <c r="AM1085" s="242"/>
      <c r="AN1085" s="242"/>
      <c r="AO1085" s="242"/>
      <c r="AP1085" s="242"/>
      <c r="AQ1085" s="242"/>
      <c r="AR1085" s="242"/>
      <c r="AS1085" s="242"/>
      <c r="AT1085" s="242"/>
      <c r="AU1085" s="242"/>
      <c r="AV1085" s="242"/>
      <c r="AW1085" s="242"/>
      <c r="AX1085" s="242"/>
      <c r="AY1085" s="242"/>
      <c r="AZ1085" s="242"/>
      <c r="BA1085" s="242"/>
      <c r="BB1085" s="242"/>
      <c r="BC1085" s="242"/>
      <c r="BD1085" s="242"/>
      <c r="BE1085" s="243"/>
      <c r="BF1085" s="8"/>
      <c r="BG1085" s="8"/>
      <c r="BH1085" s="8"/>
      <c r="BI1085" s="8"/>
      <c r="BJ1085" s="8"/>
      <c r="BK1085" s="8"/>
    </row>
    <row r="1086" spans="1:63" ht="16.5" customHeight="1">
      <c r="A1086" s="4"/>
      <c r="B1086" s="215"/>
      <c r="C1086" s="215"/>
      <c r="D1086" s="215"/>
      <c r="E1086" s="215"/>
      <c r="F1086" s="215"/>
      <c r="G1086" s="215"/>
      <c r="H1086" s="240"/>
      <c r="I1086" s="241"/>
      <c r="J1086" s="241"/>
      <c r="K1086" s="241"/>
      <c r="L1086" s="244"/>
      <c r="M1086" s="244"/>
      <c r="N1086" s="242"/>
      <c r="O1086" s="242"/>
      <c r="P1086" s="242"/>
      <c r="Q1086" s="246"/>
      <c r="R1086" s="245"/>
      <c r="S1086" s="242"/>
      <c r="T1086" s="242"/>
      <c r="U1086" s="242"/>
      <c r="V1086" s="242"/>
      <c r="W1086" s="242"/>
      <c r="X1086" s="242"/>
      <c r="Y1086" s="242"/>
      <c r="Z1086" s="242"/>
      <c r="AA1086" s="242"/>
      <c r="AB1086" s="242"/>
      <c r="AC1086" s="242"/>
      <c r="AD1086" s="242"/>
      <c r="AE1086" s="242"/>
      <c r="AF1086" s="242"/>
      <c r="AG1086" s="242"/>
      <c r="AH1086" s="242"/>
      <c r="AI1086" s="242"/>
      <c r="AJ1086" s="242"/>
      <c r="AK1086" s="242"/>
      <c r="AL1086" s="242"/>
      <c r="AM1086" s="242"/>
      <c r="AN1086" s="242"/>
      <c r="AO1086" s="242"/>
      <c r="AP1086" s="242"/>
      <c r="AQ1086" s="242"/>
      <c r="AR1086" s="242"/>
      <c r="AS1086" s="242"/>
      <c r="AT1086" s="242"/>
      <c r="AU1086" s="242"/>
      <c r="AV1086" s="242"/>
      <c r="AW1086" s="242"/>
      <c r="AX1086" s="242"/>
      <c r="AY1086" s="242"/>
      <c r="AZ1086" s="242"/>
      <c r="BA1086" s="242"/>
      <c r="BB1086" s="242"/>
      <c r="BC1086" s="242"/>
      <c r="BD1086" s="242"/>
      <c r="BE1086" s="243"/>
      <c r="BF1086" s="8"/>
      <c r="BG1086" s="8"/>
      <c r="BH1086" s="8"/>
      <c r="BI1086" s="8"/>
      <c r="BJ1086" s="8"/>
      <c r="BK1086" s="8"/>
    </row>
    <row r="1087" spans="1:63" ht="16.5" customHeight="1">
      <c r="A1087" s="4"/>
      <c r="B1087" s="215"/>
      <c r="C1087" s="215"/>
      <c r="D1087" s="215"/>
      <c r="E1087" s="215"/>
      <c r="F1087" s="215"/>
      <c r="G1087" s="215"/>
      <c r="H1087" s="240"/>
      <c r="I1087" s="241"/>
      <c r="J1087" s="241"/>
      <c r="K1087" s="241"/>
      <c r="L1087" s="244"/>
      <c r="M1087" s="244"/>
      <c r="N1087" s="242"/>
      <c r="O1087" s="242"/>
      <c r="P1087" s="242"/>
      <c r="Q1087" s="246"/>
      <c r="R1087" s="245"/>
      <c r="S1087" s="242"/>
      <c r="T1087" s="242"/>
      <c r="U1087" s="242"/>
      <c r="V1087" s="242"/>
      <c r="W1087" s="242"/>
      <c r="X1087" s="242"/>
      <c r="Y1087" s="242"/>
      <c r="Z1087" s="242"/>
      <c r="AA1087" s="242"/>
      <c r="AB1087" s="242"/>
      <c r="AC1087" s="242"/>
      <c r="AD1087" s="242"/>
      <c r="AE1087" s="242"/>
      <c r="AF1087" s="242"/>
      <c r="AG1087" s="242"/>
      <c r="AH1087" s="242"/>
      <c r="AI1087" s="242"/>
      <c r="AJ1087" s="242"/>
      <c r="AK1087" s="242"/>
      <c r="AL1087" s="242"/>
      <c r="AM1087" s="242"/>
      <c r="AN1087" s="242"/>
      <c r="AO1087" s="242"/>
      <c r="AP1087" s="242"/>
      <c r="AQ1087" s="242"/>
      <c r="AR1087" s="242"/>
      <c r="AS1087" s="242"/>
      <c r="AT1087" s="242"/>
      <c r="AU1087" s="242"/>
      <c r="AV1087" s="242"/>
      <c r="AW1087" s="242"/>
      <c r="AX1087" s="242"/>
      <c r="AY1087" s="242"/>
      <c r="AZ1087" s="242"/>
      <c r="BA1087" s="242"/>
      <c r="BB1087" s="242"/>
      <c r="BC1087" s="242"/>
      <c r="BD1087" s="242"/>
      <c r="BE1087" s="243"/>
      <c r="BF1087" s="8"/>
      <c r="BG1087" s="8"/>
      <c r="BH1087" s="8"/>
      <c r="BI1087" s="8"/>
      <c r="BJ1087" s="8"/>
      <c r="BK1087" s="8"/>
    </row>
    <row r="1088" spans="1:63" ht="16.5" customHeight="1">
      <c r="A1088" s="4"/>
      <c r="B1088" s="215"/>
      <c r="C1088" s="215"/>
      <c r="D1088" s="215"/>
      <c r="E1088" s="215"/>
      <c r="F1088" s="215"/>
      <c r="G1088" s="215"/>
      <c r="H1088" s="240"/>
      <c r="I1088" s="241"/>
      <c r="J1088" s="241"/>
      <c r="K1088" s="241"/>
      <c r="L1088" s="244"/>
      <c r="M1088" s="244"/>
      <c r="N1088" s="242"/>
      <c r="O1088" s="242"/>
      <c r="P1088" s="242"/>
      <c r="Q1088" s="246"/>
      <c r="R1088" s="245"/>
      <c r="S1088" s="242"/>
      <c r="T1088" s="242"/>
      <c r="U1088" s="242"/>
      <c r="V1088" s="242"/>
      <c r="W1088" s="242"/>
      <c r="X1088" s="242"/>
      <c r="Y1088" s="242"/>
      <c r="Z1088" s="242"/>
      <c r="AA1088" s="242"/>
      <c r="AB1088" s="242"/>
      <c r="AC1088" s="242"/>
      <c r="AD1088" s="242"/>
      <c r="AE1088" s="242"/>
      <c r="AF1088" s="242"/>
      <c r="AG1088" s="242"/>
      <c r="AH1088" s="242"/>
      <c r="AI1088" s="242"/>
      <c r="AJ1088" s="242"/>
      <c r="AK1088" s="242"/>
      <c r="AL1088" s="242"/>
      <c r="AM1088" s="242"/>
      <c r="AN1088" s="242"/>
      <c r="AO1088" s="242"/>
      <c r="AP1088" s="242"/>
      <c r="AQ1088" s="242"/>
      <c r="AR1088" s="242"/>
      <c r="AS1088" s="242"/>
      <c r="AT1088" s="242"/>
      <c r="AU1088" s="242"/>
      <c r="AV1088" s="242"/>
      <c r="AW1088" s="242"/>
      <c r="AX1088" s="242"/>
      <c r="AY1088" s="242"/>
      <c r="AZ1088" s="242"/>
      <c r="BA1088" s="242"/>
      <c r="BB1088" s="242"/>
      <c r="BC1088" s="242"/>
      <c r="BD1088" s="242"/>
      <c r="BE1088" s="243"/>
      <c r="BF1088" s="8"/>
      <c r="BG1088" s="8"/>
      <c r="BH1088" s="8"/>
      <c r="BI1088" s="8"/>
      <c r="BJ1088" s="8"/>
      <c r="BK1088" s="8"/>
    </row>
    <row r="1089" spans="1:63" ht="16.5" customHeight="1">
      <c r="A1089" s="4"/>
      <c r="B1089" s="215"/>
      <c r="C1089" s="215"/>
      <c r="D1089" s="215"/>
      <c r="E1089" s="215"/>
      <c r="F1089" s="215"/>
      <c r="G1089" s="215"/>
      <c r="H1089" s="240"/>
      <c r="I1089" s="241"/>
      <c r="J1089" s="241"/>
      <c r="K1089" s="241"/>
      <c r="L1089" s="244"/>
      <c r="M1089" s="244"/>
      <c r="N1089" s="242"/>
      <c r="O1089" s="242"/>
      <c r="P1089" s="242"/>
      <c r="Q1089" s="246"/>
      <c r="R1089" s="245"/>
      <c r="S1089" s="242"/>
      <c r="T1089" s="242"/>
      <c r="U1089" s="242"/>
      <c r="V1089" s="242"/>
      <c r="W1089" s="242"/>
      <c r="X1089" s="242"/>
      <c r="Y1089" s="242"/>
      <c r="Z1089" s="242"/>
      <c r="AA1089" s="242"/>
      <c r="AB1089" s="242"/>
      <c r="AC1089" s="242"/>
      <c r="AD1089" s="242"/>
      <c r="AE1089" s="242"/>
      <c r="AF1089" s="242"/>
      <c r="AG1089" s="242"/>
      <c r="AH1089" s="242"/>
      <c r="AI1089" s="242"/>
      <c r="AJ1089" s="242"/>
      <c r="AK1089" s="242"/>
      <c r="AL1089" s="242"/>
      <c r="AM1089" s="242"/>
      <c r="AN1089" s="242"/>
      <c r="AO1089" s="242"/>
      <c r="AP1089" s="242"/>
      <c r="AQ1089" s="242"/>
      <c r="AR1089" s="242"/>
      <c r="AS1089" s="242"/>
      <c r="AT1089" s="242"/>
      <c r="AU1089" s="242"/>
      <c r="AV1089" s="242"/>
      <c r="AW1089" s="242"/>
      <c r="AX1089" s="242"/>
      <c r="AY1089" s="242"/>
      <c r="AZ1089" s="242"/>
      <c r="BA1089" s="242"/>
      <c r="BB1089" s="242"/>
      <c r="BC1089" s="242"/>
      <c r="BD1089" s="242"/>
      <c r="BE1089" s="243"/>
      <c r="BF1089" s="8"/>
      <c r="BG1089" s="8"/>
      <c r="BH1089" s="8"/>
      <c r="BI1089" s="8"/>
      <c r="BJ1089" s="8"/>
      <c r="BK1089" s="8"/>
    </row>
    <row r="1090" spans="1:63" ht="16.5" customHeight="1">
      <c r="A1090" s="4"/>
      <c r="B1090" s="215"/>
      <c r="C1090" s="215"/>
      <c r="D1090" s="215"/>
      <c r="E1090" s="215"/>
      <c r="F1090" s="215"/>
      <c r="G1090" s="215"/>
      <c r="H1090" s="240"/>
      <c r="I1090" s="241"/>
      <c r="J1090" s="241"/>
      <c r="K1090" s="241"/>
      <c r="L1090" s="244"/>
      <c r="M1090" s="244"/>
      <c r="N1090" s="242"/>
      <c r="O1090" s="242"/>
      <c r="P1090" s="242"/>
      <c r="Q1090" s="246"/>
      <c r="R1090" s="245"/>
      <c r="S1090" s="242"/>
      <c r="T1090" s="242"/>
      <c r="U1090" s="242"/>
      <c r="V1090" s="242"/>
      <c r="W1090" s="242"/>
      <c r="X1090" s="242"/>
      <c r="Y1090" s="242"/>
      <c r="Z1090" s="242"/>
      <c r="AA1090" s="242"/>
      <c r="AB1090" s="242"/>
      <c r="AC1090" s="242"/>
      <c r="AD1090" s="242"/>
      <c r="AE1090" s="242"/>
      <c r="AF1090" s="242"/>
      <c r="AG1090" s="242"/>
      <c r="AH1090" s="242"/>
      <c r="AI1090" s="242"/>
      <c r="AJ1090" s="242"/>
      <c r="AK1090" s="242"/>
      <c r="AL1090" s="242"/>
      <c r="AM1090" s="242"/>
      <c r="AN1090" s="242"/>
      <c r="AO1090" s="242"/>
      <c r="AP1090" s="242"/>
      <c r="AQ1090" s="242"/>
      <c r="AR1090" s="242"/>
      <c r="AS1090" s="242"/>
      <c r="AT1090" s="242"/>
      <c r="AU1090" s="242"/>
      <c r="AV1090" s="242"/>
      <c r="AW1090" s="242"/>
      <c r="AX1090" s="242"/>
      <c r="AY1090" s="242"/>
      <c r="AZ1090" s="242"/>
      <c r="BA1090" s="242"/>
      <c r="BB1090" s="242"/>
      <c r="BC1090" s="242"/>
      <c r="BD1090" s="242"/>
      <c r="BE1090" s="243"/>
      <c r="BF1090" s="8"/>
      <c r="BG1090" s="8"/>
      <c r="BH1090" s="8"/>
      <c r="BI1090" s="8"/>
      <c r="BJ1090" s="8"/>
      <c r="BK1090" s="8"/>
    </row>
    <row r="1091" spans="1:63" ht="16.5" customHeight="1">
      <c r="A1091" s="4"/>
      <c r="B1091" s="215"/>
      <c r="C1091" s="215"/>
      <c r="D1091" s="215"/>
      <c r="E1091" s="215"/>
      <c r="F1091" s="215"/>
      <c r="G1091" s="215"/>
      <c r="H1091" s="240"/>
      <c r="I1091" s="241"/>
      <c r="J1091" s="241"/>
      <c r="K1091" s="241"/>
      <c r="L1091" s="244"/>
      <c r="M1091" s="244"/>
      <c r="N1091" s="242"/>
      <c r="O1091" s="242"/>
      <c r="P1091" s="242"/>
      <c r="Q1091" s="246"/>
      <c r="R1091" s="245"/>
      <c r="S1091" s="242"/>
      <c r="T1091" s="242"/>
      <c r="U1091" s="242"/>
      <c r="V1091" s="242"/>
      <c r="W1091" s="242"/>
      <c r="X1091" s="242"/>
      <c r="Y1091" s="242"/>
      <c r="Z1091" s="242"/>
      <c r="AA1091" s="242"/>
      <c r="AB1091" s="242"/>
      <c r="AC1091" s="242"/>
      <c r="AD1091" s="242"/>
      <c r="AE1091" s="242"/>
      <c r="AF1091" s="242"/>
      <c r="AG1091" s="242"/>
      <c r="AH1091" s="242"/>
      <c r="AI1091" s="242"/>
      <c r="AJ1091" s="242"/>
      <c r="AK1091" s="242"/>
      <c r="AL1091" s="242"/>
      <c r="AM1091" s="242"/>
      <c r="AN1091" s="242"/>
      <c r="AO1091" s="242"/>
      <c r="AP1091" s="242"/>
      <c r="AQ1091" s="242"/>
      <c r="AR1091" s="242"/>
      <c r="AS1091" s="242"/>
      <c r="AT1091" s="242"/>
      <c r="AU1091" s="242"/>
      <c r="AV1091" s="242"/>
      <c r="AW1091" s="242"/>
      <c r="AX1091" s="242"/>
      <c r="AY1091" s="242"/>
      <c r="AZ1091" s="242"/>
      <c r="BA1091" s="242"/>
      <c r="BB1091" s="242"/>
      <c r="BC1091" s="242"/>
      <c r="BD1091" s="242"/>
      <c r="BE1091" s="243"/>
      <c r="BF1091" s="8"/>
      <c r="BG1091" s="8"/>
      <c r="BH1091" s="8"/>
      <c r="BI1091" s="8"/>
      <c r="BJ1091" s="8"/>
      <c r="BK1091" s="8"/>
    </row>
    <row r="1092" spans="1:63" ht="16.5" customHeight="1">
      <c r="A1092" s="4"/>
      <c r="B1092" s="215"/>
      <c r="C1092" s="215"/>
      <c r="D1092" s="215"/>
      <c r="E1092" s="215"/>
      <c r="F1092" s="215"/>
      <c r="G1092" s="215"/>
      <c r="H1092" s="240"/>
      <c r="I1092" s="241"/>
      <c r="J1092" s="241"/>
      <c r="K1092" s="241"/>
      <c r="L1092" s="244"/>
      <c r="M1092" s="244"/>
      <c r="N1092" s="242"/>
      <c r="O1092" s="242"/>
      <c r="P1092" s="242"/>
      <c r="Q1092" s="246"/>
      <c r="R1092" s="245"/>
      <c r="S1092" s="242"/>
      <c r="T1092" s="242"/>
      <c r="U1092" s="242"/>
      <c r="V1092" s="242"/>
      <c r="W1092" s="242"/>
      <c r="X1092" s="242"/>
      <c r="Y1092" s="242"/>
      <c r="Z1092" s="242"/>
      <c r="AA1092" s="242"/>
      <c r="AB1092" s="242"/>
      <c r="AC1092" s="242"/>
      <c r="AD1092" s="242"/>
      <c r="AE1092" s="242"/>
      <c r="AF1092" s="242"/>
      <c r="AG1092" s="242"/>
      <c r="AH1092" s="242"/>
      <c r="AI1092" s="242"/>
      <c r="AJ1092" s="242"/>
      <c r="AK1092" s="242"/>
      <c r="AL1092" s="242"/>
      <c r="AM1092" s="242"/>
      <c r="AN1092" s="242"/>
      <c r="AO1092" s="242"/>
      <c r="AP1092" s="242"/>
      <c r="AQ1092" s="242"/>
      <c r="AR1092" s="242"/>
      <c r="AS1092" s="242"/>
      <c r="AT1092" s="242"/>
      <c r="AU1092" s="242"/>
      <c r="AV1092" s="242"/>
      <c r="AW1092" s="242"/>
      <c r="AX1092" s="242"/>
      <c r="AY1092" s="242"/>
      <c r="AZ1092" s="242"/>
      <c r="BA1092" s="242"/>
      <c r="BB1092" s="242"/>
      <c r="BC1092" s="242"/>
      <c r="BD1092" s="242"/>
      <c r="BE1092" s="243"/>
      <c r="BF1092" s="8"/>
      <c r="BG1092" s="8"/>
      <c r="BH1092" s="8"/>
      <c r="BI1092" s="8"/>
      <c r="BJ1092" s="8"/>
      <c r="BK1092" s="8"/>
    </row>
    <row r="1093" spans="1:63" ht="16.5" customHeight="1">
      <c r="A1093" s="4"/>
      <c r="B1093" s="215"/>
      <c r="C1093" s="215"/>
      <c r="D1093" s="215"/>
      <c r="E1093" s="215"/>
      <c r="F1093" s="215"/>
      <c r="G1093" s="215"/>
      <c r="H1093" s="240"/>
      <c r="I1093" s="241"/>
      <c r="J1093" s="241"/>
      <c r="K1093" s="241"/>
      <c r="L1093" s="244"/>
      <c r="M1093" s="244"/>
      <c r="N1093" s="242"/>
      <c r="O1093" s="242"/>
      <c r="P1093" s="242"/>
      <c r="Q1093" s="246"/>
      <c r="R1093" s="245"/>
      <c r="S1093" s="242"/>
      <c r="T1093" s="242"/>
      <c r="U1093" s="242"/>
      <c r="V1093" s="242"/>
      <c r="W1093" s="242"/>
      <c r="X1093" s="242"/>
      <c r="Y1093" s="242"/>
      <c r="Z1093" s="242"/>
      <c r="AA1093" s="242"/>
      <c r="AB1093" s="242"/>
      <c r="AC1093" s="242"/>
      <c r="AD1093" s="242"/>
      <c r="AE1093" s="242"/>
      <c r="AF1093" s="242"/>
      <c r="AG1093" s="242"/>
      <c r="AH1093" s="242"/>
      <c r="AI1093" s="242"/>
      <c r="AJ1093" s="242"/>
      <c r="AK1093" s="242"/>
      <c r="AL1093" s="242"/>
      <c r="AM1093" s="242"/>
      <c r="AN1093" s="242"/>
      <c r="AO1093" s="242"/>
      <c r="AP1093" s="242"/>
      <c r="AQ1093" s="242"/>
      <c r="AR1093" s="242"/>
      <c r="AS1093" s="242"/>
      <c r="AT1093" s="242"/>
      <c r="AU1093" s="242"/>
      <c r="AV1093" s="242"/>
      <c r="AW1093" s="242"/>
      <c r="AX1093" s="242"/>
      <c r="AY1093" s="242"/>
      <c r="AZ1093" s="242"/>
      <c r="BA1093" s="242"/>
      <c r="BB1093" s="242"/>
      <c r="BC1093" s="242"/>
      <c r="BD1093" s="242"/>
      <c r="BE1093" s="243"/>
      <c r="BF1093" s="8"/>
      <c r="BG1093" s="8"/>
      <c r="BH1093" s="8"/>
      <c r="BI1093" s="8"/>
      <c r="BJ1093" s="8"/>
      <c r="BK1093" s="8"/>
    </row>
    <row r="1094" spans="1:63" ht="16.5" customHeight="1">
      <c r="A1094" s="4"/>
      <c r="B1094" s="215"/>
      <c r="C1094" s="215"/>
      <c r="D1094" s="215"/>
      <c r="E1094" s="215"/>
      <c r="F1094" s="215"/>
      <c r="G1094" s="215"/>
      <c r="H1094" s="240"/>
      <c r="I1094" s="241"/>
      <c r="J1094" s="241"/>
      <c r="K1094" s="241"/>
      <c r="L1094" s="244"/>
      <c r="M1094" s="244"/>
      <c r="N1094" s="242"/>
      <c r="O1094" s="242"/>
      <c r="P1094" s="242"/>
      <c r="Q1094" s="246"/>
      <c r="R1094" s="245"/>
      <c r="S1094" s="242"/>
      <c r="T1094" s="242"/>
      <c r="U1094" s="242"/>
      <c r="V1094" s="242"/>
      <c r="W1094" s="242"/>
      <c r="X1094" s="242"/>
      <c r="Y1094" s="242"/>
      <c r="Z1094" s="242"/>
      <c r="AA1094" s="242"/>
      <c r="AB1094" s="242"/>
      <c r="AC1094" s="242"/>
      <c r="AD1094" s="242"/>
      <c r="AE1094" s="242"/>
      <c r="AF1094" s="242"/>
      <c r="AG1094" s="242"/>
      <c r="AH1094" s="242"/>
      <c r="AI1094" s="242"/>
      <c r="AJ1094" s="242"/>
      <c r="AK1094" s="242"/>
      <c r="AL1094" s="242"/>
      <c r="AM1094" s="242"/>
      <c r="AN1094" s="242"/>
      <c r="AO1094" s="242"/>
      <c r="AP1094" s="242"/>
      <c r="AQ1094" s="242"/>
      <c r="AR1094" s="242"/>
      <c r="AS1094" s="242"/>
      <c r="AT1094" s="242"/>
      <c r="AU1094" s="242"/>
      <c r="AV1094" s="242"/>
      <c r="AW1094" s="242"/>
      <c r="AX1094" s="242"/>
      <c r="AY1094" s="242"/>
      <c r="AZ1094" s="242"/>
      <c r="BA1094" s="242"/>
      <c r="BB1094" s="242"/>
      <c r="BC1094" s="242"/>
      <c r="BD1094" s="242"/>
      <c r="BE1094" s="243"/>
      <c r="BF1094" s="8"/>
      <c r="BG1094" s="8"/>
      <c r="BH1094" s="8"/>
      <c r="BI1094" s="8"/>
      <c r="BJ1094" s="8"/>
      <c r="BK1094" s="8"/>
    </row>
    <row r="1095" spans="1:63" ht="16.5" customHeight="1">
      <c r="A1095" s="4"/>
      <c r="B1095" s="215"/>
      <c r="C1095" s="215"/>
      <c r="D1095" s="215"/>
      <c r="E1095" s="215"/>
      <c r="F1095" s="215"/>
      <c r="G1095" s="215"/>
      <c r="H1095" s="240"/>
      <c r="I1095" s="241"/>
      <c r="J1095" s="241"/>
      <c r="K1095" s="241"/>
      <c r="L1095" s="244"/>
      <c r="M1095" s="244"/>
      <c r="N1095" s="242"/>
      <c r="O1095" s="242"/>
      <c r="P1095" s="242"/>
      <c r="Q1095" s="246"/>
      <c r="R1095" s="245"/>
      <c r="S1095" s="242"/>
      <c r="T1095" s="242"/>
      <c r="U1095" s="242"/>
      <c r="V1095" s="242"/>
      <c r="W1095" s="242"/>
      <c r="X1095" s="242"/>
      <c r="Y1095" s="242"/>
      <c r="Z1095" s="242"/>
      <c r="AA1095" s="242"/>
      <c r="AB1095" s="242"/>
      <c r="AC1095" s="242"/>
      <c r="AD1095" s="242"/>
      <c r="AE1095" s="242"/>
      <c r="AF1095" s="242"/>
      <c r="AG1095" s="242"/>
      <c r="AH1095" s="242"/>
      <c r="AI1095" s="242"/>
      <c r="AJ1095" s="242"/>
      <c r="AK1095" s="242"/>
      <c r="AL1095" s="242"/>
      <c r="AM1095" s="242"/>
      <c r="AN1095" s="242"/>
      <c r="AO1095" s="242"/>
      <c r="AP1095" s="242"/>
      <c r="AQ1095" s="242"/>
      <c r="AR1095" s="242"/>
      <c r="AS1095" s="242"/>
      <c r="AT1095" s="242"/>
      <c r="AU1095" s="242"/>
      <c r="AV1095" s="242"/>
      <c r="AW1095" s="242"/>
      <c r="AX1095" s="242"/>
      <c r="AY1095" s="242"/>
      <c r="AZ1095" s="242"/>
      <c r="BA1095" s="242"/>
      <c r="BB1095" s="242"/>
      <c r="BC1095" s="242"/>
      <c r="BD1095" s="242"/>
      <c r="BE1095" s="243"/>
      <c r="BF1095" s="8"/>
      <c r="BG1095" s="8"/>
      <c r="BH1095" s="8"/>
      <c r="BI1095" s="8"/>
      <c r="BJ1095" s="8"/>
      <c r="BK1095" s="8"/>
    </row>
    <row r="1096" spans="1:63" ht="16.5" customHeight="1">
      <c r="A1096" s="4"/>
      <c r="B1096" s="215"/>
      <c r="C1096" s="215"/>
      <c r="D1096" s="215"/>
      <c r="E1096" s="215"/>
      <c r="F1096" s="215"/>
      <c r="G1096" s="215"/>
      <c r="H1096" s="240"/>
      <c r="I1096" s="241"/>
      <c r="J1096" s="241"/>
      <c r="K1096" s="241"/>
      <c r="L1096" s="244"/>
      <c r="M1096" s="244"/>
      <c r="N1096" s="242"/>
      <c r="O1096" s="242"/>
      <c r="P1096" s="242"/>
      <c r="Q1096" s="246"/>
      <c r="R1096" s="245"/>
      <c r="S1096" s="242"/>
      <c r="T1096" s="242"/>
      <c r="U1096" s="242"/>
      <c r="V1096" s="242"/>
      <c r="W1096" s="242"/>
      <c r="X1096" s="242"/>
      <c r="Y1096" s="242"/>
      <c r="Z1096" s="242"/>
      <c r="AA1096" s="242"/>
      <c r="AB1096" s="242"/>
      <c r="AC1096" s="242"/>
      <c r="AD1096" s="242"/>
      <c r="AE1096" s="242"/>
      <c r="AF1096" s="242"/>
      <c r="AG1096" s="242"/>
      <c r="AH1096" s="242"/>
      <c r="AI1096" s="242"/>
      <c r="AJ1096" s="242"/>
      <c r="AK1096" s="242"/>
      <c r="AL1096" s="242"/>
      <c r="AM1096" s="242"/>
      <c r="AN1096" s="242"/>
      <c r="AO1096" s="242"/>
      <c r="AP1096" s="242"/>
      <c r="AQ1096" s="242"/>
      <c r="AR1096" s="242"/>
      <c r="AS1096" s="242"/>
      <c r="AT1096" s="242"/>
      <c r="AU1096" s="242"/>
      <c r="AV1096" s="242"/>
      <c r="AW1096" s="242"/>
      <c r="AX1096" s="242"/>
      <c r="AY1096" s="242"/>
      <c r="AZ1096" s="242"/>
      <c r="BA1096" s="242"/>
      <c r="BB1096" s="242"/>
      <c r="BC1096" s="242"/>
      <c r="BD1096" s="242"/>
      <c r="BE1096" s="243"/>
      <c r="BF1096" s="8"/>
      <c r="BG1096" s="8"/>
      <c r="BH1096" s="8"/>
      <c r="BI1096" s="8"/>
      <c r="BJ1096" s="8"/>
      <c r="BK1096" s="8"/>
    </row>
    <row r="1097" spans="1:63" ht="16.5" customHeight="1">
      <c r="A1097" s="4"/>
      <c r="B1097" s="215"/>
      <c r="C1097" s="215"/>
      <c r="D1097" s="215"/>
      <c r="E1097" s="215"/>
      <c r="F1097" s="215"/>
      <c r="G1097" s="215"/>
      <c r="H1097" s="240"/>
      <c r="I1097" s="241"/>
      <c r="J1097" s="241"/>
      <c r="K1097" s="241"/>
      <c r="L1097" s="244"/>
      <c r="M1097" s="244"/>
      <c r="N1097" s="242"/>
      <c r="O1097" s="242"/>
      <c r="P1097" s="242"/>
      <c r="Q1097" s="246"/>
      <c r="R1097" s="245"/>
      <c r="S1097" s="242"/>
      <c r="T1097" s="242"/>
      <c r="U1097" s="242"/>
      <c r="V1097" s="242"/>
      <c r="W1097" s="242"/>
      <c r="X1097" s="242"/>
      <c r="Y1097" s="242"/>
      <c r="Z1097" s="242"/>
      <c r="AA1097" s="242"/>
      <c r="AB1097" s="242"/>
      <c r="AC1097" s="242"/>
      <c r="AD1097" s="242"/>
      <c r="AE1097" s="242"/>
      <c r="AF1097" s="242"/>
      <c r="AG1097" s="242"/>
      <c r="AH1097" s="242"/>
      <c r="AI1097" s="242"/>
      <c r="AJ1097" s="242"/>
      <c r="AK1097" s="242"/>
      <c r="AL1097" s="242"/>
      <c r="AM1097" s="242"/>
      <c r="AN1097" s="242"/>
      <c r="AO1097" s="242"/>
      <c r="AP1097" s="242"/>
      <c r="AQ1097" s="242"/>
      <c r="AR1097" s="242"/>
      <c r="AS1097" s="242"/>
      <c r="AT1097" s="242"/>
      <c r="AU1097" s="242"/>
      <c r="AV1097" s="242"/>
      <c r="AW1097" s="242"/>
      <c r="AX1097" s="242"/>
      <c r="AY1097" s="242"/>
      <c r="AZ1097" s="242"/>
      <c r="BA1097" s="242"/>
      <c r="BB1097" s="242"/>
      <c r="BC1097" s="242"/>
      <c r="BD1097" s="242"/>
      <c r="BE1097" s="243"/>
      <c r="BF1097" s="8"/>
      <c r="BG1097" s="8"/>
      <c r="BH1097" s="8"/>
      <c r="BI1097" s="8"/>
      <c r="BJ1097" s="8"/>
      <c r="BK1097" s="8"/>
    </row>
    <row r="1098" spans="1:63" ht="16.5" customHeight="1">
      <c r="A1098" s="4"/>
      <c r="B1098" s="215"/>
      <c r="C1098" s="215"/>
      <c r="D1098" s="215"/>
      <c r="E1098" s="215"/>
      <c r="F1098" s="215"/>
      <c r="G1098" s="215"/>
      <c r="H1098" s="240"/>
      <c r="I1098" s="241"/>
      <c r="J1098" s="241"/>
      <c r="K1098" s="241"/>
      <c r="L1098" s="244"/>
      <c r="M1098" s="244"/>
      <c r="N1098" s="242"/>
      <c r="O1098" s="242"/>
      <c r="P1098" s="242"/>
      <c r="Q1098" s="246"/>
      <c r="R1098" s="245"/>
      <c r="S1098" s="242"/>
      <c r="T1098" s="242"/>
      <c r="U1098" s="242"/>
      <c r="V1098" s="242"/>
      <c r="W1098" s="242"/>
      <c r="X1098" s="242"/>
      <c r="Y1098" s="242"/>
      <c r="Z1098" s="242"/>
      <c r="AA1098" s="242"/>
      <c r="AB1098" s="242"/>
      <c r="AC1098" s="242"/>
      <c r="AD1098" s="242"/>
      <c r="AE1098" s="242"/>
      <c r="AF1098" s="242"/>
      <c r="AG1098" s="242"/>
      <c r="AH1098" s="242"/>
      <c r="AI1098" s="242"/>
      <c r="AJ1098" s="242"/>
      <c r="AK1098" s="242"/>
      <c r="AL1098" s="242"/>
      <c r="AM1098" s="242"/>
      <c r="AN1098" s="242"/>
      <c r="AO1098" s="242"/>
      <c r="AP1098" s="242"/>
      <c r="AQ1098" s="242"/>
      <c r="AR1098" s="242"/>
      <c r="AS1098" s="242"/>
      <c r="AT1098" s="242"/>
      <c r="AU1098" s="242"/>
      <c r="AV1098" s="242"/>
      <c r="AW1098" s="242"/>
      <c r="AX1098" s="242"/>
      <c r="AY1098" s="242"/>
      <c r="AZ1098" s="242"/>
      <c r="BA1098" s="242"/>
      <c r="BB1098" s="242"/>
      <c r="BC1098" s="242"/>
      <c r="BD1098" s="242"/>
      <c r="BE1098" s="243"/>
      <c r="BF1098" s="8"/>
      <c r="BG1098" s="8"/>
      <c r="BH1098" s="8"/>
      <c r="BI1098" s="8"/>
      <c r="BJ1098" s="8"/>
      <c r="BK1098" s="8"/>
    </row>
    <row r="1099" spans="1:63" ht="16.5" customHeight="1">
      <c r="A1099" s="4"/>
      <c r="B1099" s="215"/>
      <c r="C1099" s="215"/>
      <c r="D1099" s="215"/>
      <c r="E1099" s="215"/>
      <c r="F1099" s="215"/>
      <c r="G1099" s="215"/>
      <c r="H1099" s="240"/>
      <c r="I1099" s="241"/>
      <c r="J1099" s="241"/>
      <c r="K1099" s="241"/>
      <c r="L1099" s="244"/>
      <c r="M1099" s="244"/>
      <c r="N1099" s="242"/>
      <c r="O1099" s="242"/>
      <c r="P1099" s="242"/>
      <c r="Q1099" s="246"/>
      <c r="R1099" s="245"/>
      <c r="S1099" s="242"/>
      <c r="T1099" s="242"/>
      <c r="U1099" s="242"/>
      <c r="V1099" s="242"/>
      <c r="W1099" s="242"/>
      <c r="X1099" s="242"/>
      <c r="Y1099" s="242"/>
      <c r="Z1099" s="242"/>
      <c r="AA1099" s="242"/>
      <c r="AB1099" s="242"/>
      <c r="AC1099" s="242"/>
      <c r="AD1099" s="242"/>
      <c r="AE1099" s="242"/>
      <c r="AF1099" s="242"/>
      <c r="AG1099" s="242"/>
      <c r="AH1099" s="242"/>
      <c r="AI1099" s="242"/>
      <c r="AJ1099" s="242"/>
      <c r="AK1099" s="242"/>
      <c r="AL1099" s="242"/>
      <c r="AM1099" s="242"/>
      <c r="AN1099" s="242"/>
      <c r="AO1099" s="242"/>
      <c r="AP1099" s="242"/>
      <c r="AQ1099" s="242"/>
      <c r="AR1099" s="242"/>
      <c r="AS1099" s="242"/>
      <c r="AT1099" s="242"/>
      <c r="AU1099" s="242"/>
      <c r="AV1099" s="242"/>
      <c r="AW1099" s="242"/>
      <c r="AX1099" s="242"/>
      <c r="AY1099" s="242"/>
      <c r="AZ1099" s="242"/>
      <c r="BA1099" s="242"/>
      <c r="BB1099" s="242"/>
      <c r="BC1099" s="242"/>
      <c r="BD1099" s="242"/>
      <c r="BE1099" s="243"/>
      <c r="BF1099" s="8"/>
      <c r="BG1099" s="8"/>
      <c r="BH1099" s="8"/>
      <c r="BI1099" s="8"/>
      <c r="BJ1099" s="8"/>
      <c r="BK1099" s="8"/>
    </row>
    <row r="1100" spans="1:63" ht="16.5" customHeight="1">
      <c r="A1100" s="4"/>
      <c r="B1100" s="215"/>
      <c r="C1100" s="215"/>
      <c r="D1100" s="215"/>
      <c r="E1100" s="215"/>
      <c r="F1100" s="215"/>
      <c r="G1100" s="215"/>
      <c r="H1100" s="240"/>
      <c r="I1100" s="241"/>
      <c r="J1100" s="241"/>
      <c r="K1100" s="241"/>
      <c r="L1100" s="244"/>
      <c r="M1100" s="244"/>
      <c r="N1100" s="242"/>
      <c r="O1100" s="242"/>
      <c r="P1100" s="242"/>
      <c r="Q1100" s="246"/>
      <c r="R1100" s="245"/>
      <c r="S1100" s="242"/>
      <c r="T1100" s="242"/>
      <c r="U1100" s="242"/>
      <c r="V1100" s="242"/>
      <c r="W1100" s="242"/>
      <c r="X1100" s="242"/>
      <c r="Y1100" s="242"/>
      <c r="Z1100" s="242"/>
      <c r="AA1100" s="242"/>
      <c r="AB1100" s="242"/>
      <c r="AC1100" s="242"/>
      <c r="AD1100" s="242"/>
      <c r="AE1100" s="242"/>
      <c r="AF1100" s="242"/>
      <c r="AG1100" s="242"/>
      <c r="AH1100" s="242"/>
      <c r="AI1100" s="242"/>
      <c r="AJ1100" s="242"/>
      <c r="AK1100" s="242"/>
      <c r="AL1100" s="242"/>
      <c r="AM1100" s="242"/>
      <c r="AN1100" s="242"/>
      <c r="AO1100" s="242"/>
      <c r="AP1100" s="242"/>
      <c r="AQ1100" s="242"/>
      <c r="AR1100" s="242"/>
      <c r="AS1100" s="242"/>
      <c r="AT1100" s="242"/>
      <c r="AU1100" s="242"/>
      <c r="AV1100" s="242"/>
      <c r="AW1100" s="242"/>
      <c r="AX1100" s="242"/>
      <c r="AY1100" s="242"/>
      <c r="AZ1100" s="242"/>
      <c r="BA1100" s="242"/>
      <c r="BB1100" s="242"/>
      <c r="BC1100" s="242"/>
      <c r="BD1100" s="242"/>
      <c r="BE1100" s="243"/>
      <c r="BF1100" s="8"/>
      <c r="BG1100" s="8"/>
      <c r="BH1100" s="8"/>
      <c r="BI1100" s="8"/>
      <c r="BJ1100" s="8"/>
      <c r="BK1100" s="8"/>
    </row>
    <row r="1101" spans="1:63" ht="16.5" customHeight="1">
      <c r="A1101" s="4"/>
      <c r="B1101" s="215"/>
      <c r="C1101" s="215"/>
      <c r="D1101" s="215"/>
      <c r="E1101" s="215"/>
      <c r="F1101" s="215"/>
      <c r="G1101" s="215"/>
      <c r="H1101" s="240"/>
      <c r="I1101" s="241"/>
      <c r="J1101" s="241"/>
      <c r="K1101" s="241"/>
      <c r="L1101" s="244"/>
      <c r="M1101" s="244"/>
      <c r="N1101" s="242"/>
      <c r="O1101" s="242"/>
      <c r="P1101" s="242"/>
      <c r="Q1101" s="246"/>
      <c r="R1101" s="245"/>
      <c r="S1101" s="242"/>
      <c r="T1101" s="242"/>
      <c r="U1101" s="242"/>
      <c r="V1101" s="242"/>
      <c r="W1101" s="242"/>
      <c r="X1101" s="242"/>
      <c r="Y1101" s="242"/>
      <c r="Z1101" s="242"/>
      <c r="AA1101" s="242"/>
      <c r="AB1101" s="242"/>
      <c r="AC1101" s="242"/>
      <c r="AD1101" s="242"/>
      <c r="AE1101" s="242"/>
      <c r="AF1101" s="242"/>
      <c r="AG1101" s="242"/>
      <c r="AH1101" s="242"/>
      <c r="AI1101" s="242"/>
      <c r="AJ1101" s="242"/>
      <c r="AK1101" s="242"/>
      <c r="AL1101" s="242"/>
      <c r="AM1101" s="242"/>
      <c r="AN1101" s="242"/>
      <c r="AO1101" s="242"/>
      <c r="AP1101" s="242"/>
      <c r="AQ1101" s="242"/>
      <c r="AR1101" s="242"/>
      <c r="AS1101" s="242"/>
      <c r="AT1101" s="242"/>
      <c r="AU1101" s="242"/>
      <c r="AV1101" s="242"/>
      <c r="AW1101" s="242"/>
      <c r="AX1101" s="242"/>
      <c r="AY1101" s="242"/>
      <c r="AZ1101" s="242"/>
      <c r="BA1101" s="242"/>
      <c r="BB1101" s="242"/>
      <c r="BC1101" s="242"/>
      <c r="BD1101" s="242"/>
      <c r="BE1101" s="243"/>
      <c r="BF1101" s="8"/>
      <c r="BG1101" s="8"/>
      <c r="BH1101" s="8"/>
      <c r="BI1101" s="8"/>
      <c r="BJ1101" s="8"/>
      <c r="BK1101" s="8"/>
    </row>
    <row r="1102" spans="1:63" ht="16.5" customHeight="1">
      <c r="A1102" s="4"/>
      <c r="B1102" s="215"/>
      <c r="C1102" s="215"/>
      <c r="D1102" s="215"/>
      <c r="E1102" s="215"/>
      <c r="F1102" s="215"/>
      <c r="G1102" s="215"/>
      <c r="H1102" s="240"/>
      <c r="I1102" s="241"/>
      <c r="J1102" s="241"/>
      <c r="K1102" s="241"/>
      <c r="L1102" s="244"/>
      <c r="M1102" s="244"/>
      <c r="N1102" s="242"/>
      <c r="O1102" s="242"/>
      <c r="P1102" s="242"/>
      <c r="Q1102" s="246"/>
      <c r="R1102" s="245"/>
      <c r="S1102" s="242"/>
      <c r="T1102" s="242"/>
      <c r="U1102" s="242"/>
      <c r="V1102" s="242"/>
      <c r="W1102" s="242"/>
      <c r="X1102" s="242"/>
      <c r="Y1102" s="242"/>
      <c r="Z1102" s="242"/>
      <c r="AA1102" s="242"/>
      <c r="AB1102" s="242"/>
      <c r="AC1102" s="242"/>
      <c r="AD1102" s="242"/>
      <c r="AE1102" s="242"/>
      <c r="AF1102" s="242"/>
      <c r="AG1102" s="242"/>
      <c r="AH1102" s="242"/>
      <c r="AI1102" s="242"/>
      <c r="AJ1102" s="242"/>
      <c r="AK1102" s="242"/>
      <c r="AL1102" s="242"/>
      <c r="AM1102" s="242"/>
      <c r="AN1102" s="242"/>
      <c r="AO1102" s="242"/>
      <c r="AP1102" s="242"/>
      <c r="AQ1102" s="242"/>
      <c r="AR1102" s="242"/>
      <c r="AS1102" s="242"/>
      <c r="AT1102" s="242"/>
      <c r="AU1102" s="242"/>
      <c r="AV1102" s="242"/>
      <c r="AW1102" s="242"/>
      <c r="AX1102" s="242"/>
      <c r="AY1102" s="242"/>
      <c r="AZ1102" s="242"/>
      <c r="BA1102" s="242"/>
      <c r="BB1102" s="242"/>
      <c r="BC1102" s="242"/>
      <c r="BD1102" s="242"/>
      <c r="BE1102" s="243"/>
      <c r="BF1102" s="8"/>
      <c r="BG1102" s="8"/>
      <c r="BH1102" s="8"/>
      <c r="BI1102" s="8"/>
      <c r="BJ1102" s="8"/>
      <c r="BK1102" s="8"/>
    </row>
    <row r="1103" spans="1:63" ht="16.5" customHeight="1">
      <c r="A1103" s="4"/>
      <c r="B1103" s="215"/>
      <c r="C1103" s="215"/>
      <c r="D1103" s="215"/>
      <c r="E1103" s="215"/>
      <c r="F1103" s="215"/>
      <c r="G1103" s="215"/>
      <c r="H1103" s="240"/>
      <c r="I1103" s="241"/>
      <c r="J1103" s="241"/>
      <c r="K1103" s="241"/>
      <c r="L1103" s="244"/>
      <c r="M1103" s="244"/>
      <c r="N1103" s="242"/>
      <c r="O1103" s="242"/>
      <c r="P1103" s="242"/>
      <c r="Q1103" s="246"/>
      <c r="R1103" s="245"/>
      <c r="S1103" s="242"/>
      <c r="T1103" s="242"/>
      <c r="U1103" s="242"/>
      <c r="V1103" s="242"/>
      <c r="W1103" s="242"/>
      <c r="X1103" s="242"/>
      <c r="Y1103" s="242"/>
      <c r="Z1103" s="242"/>
      <c r="AA1103" s="242"/>
      <c r="AB1103" s="242"/>
      <c r="AC1103" s="242"/>
      <c r="AD1103" s="242"/>
      <c r="AE1103" s="242"/>
      <c r="AF1103" s="242"/>
      <c r="AG1103" s="242"/>
      <c r="AH1103" s="242"/>
      <c r="AI1103" s="242"/>
      <c r="AJ1103" s="242"/>
      <c r="AK1103" s="242"/>
      <c r="AL1103" s="242"/>
      <c r="AM1103" s="242"/>
      <c r="AN1103" s="242"/>
      <c r="AO1103" s="242"/>
      <c r="AP1103" s="242"/>
      <c r="AQ1103" s="242"/>
      <c r="AR1103" s="242"/>
      <c r="AS1103" s="242"/>
      <c r="AT1103" s="242"/>
      <c r="AU1103" s="242"/>
      <c r="AV1103" s="242"/>
      <c r="AW1103" s="242"/>
      <c r="AX1103" s="242"/>
      <c r="AY1103" s="242"/>
      <c r="AZ1103" s="242"/>
      <c r="BA1103" s="242"/>
      <c r="BB1103" s="242"/>
      <c r="BC1103" s="242"/>
      <c r="BD1103" s="242"/>
      <c r="BE1103" s="243"/>
      <c r="BF1103" s="8"/>
      <c r="BG1103" s="8"/>
      <c r="BH1103" s="8"/>
      <c r="BI1103" s="8"/>
      <c r="BJ1103" s="8"/>
      <c r="BK1103" s="8"/>
    </row>
    <row r="1104" spans="1:63" ht="16.5" customHeight="1">
      <c r="A1104" s="4"/>
      <c r="B1104" s="215"/>
      <c r="C1104" s="215"/>
      <c r="D1104" s="215"/>
      <c r="E1104" s="215"/>
      <c r="F1104" s="215"/>
      <c r="G1104" s="215"/>
      <c r="H1104" s="240"/>
      <c r="I1104" s="241"/>
      <c r="J1104" s="241"/>
      <c r="K1104" s="241"/>
      <c r="L1104" s="244"/>
      <c r="M1104" s="244"/>
      <c r="N1104" s="242"/>
      <c r="O1104" s="242"/>
      <c r="P1104" s="242"/>
      <c r="Q1104" s="246"/>
      <c r="R1104" s="245"/>
      <c r="S1104" s="242"/>
      <c r="T1104" s="242"/>
      <c r="U1104" s="242"/>
      <c r="V1104" s="242"/>
      <c r="W1104" s="242"/>
      <c r="X1104" s="242"/>
      <c r="Y1104" s="242"/>
      <c r="Z1104" s="242"/>
      <c r="AA1104" s="242"/>
      <c r="AB1104" s="242"/>
      <c r="AC1104" s="242"/>
      <c r="AD1104" s="242"/>
      <c r="AE1104" s="242"/>
      <c r="AF1104" s="242"/>
      <c r="AG1104" s="242"/>
      <c r="AH1104" s="242"/>
      <c r="AI1104" s="242"/>
      <c r="AJ1104" s="242"/>
      <c r="AK1104" s="242"/>
      <c r="AL1104" s="242"/>
      <c r="AM1104" s="242"/>
      <c r="AN1104" s="242"/>
      <c r="AO1104" s="242"/>
      <c r="AP1104" s="242"/>
      <c r="AQ1104" s="242"/>
      <c r="AR1104" s="242"/>
      <c r="AS1104" s="242"/>
      <c r="AT1104" s="242"/>
      <c r="AU1104" s="242"/>
      <c r="AV1104" s="242"/>
      <c r="AW1104" s="242"/>
      <c r="AX1104" s="242"/>
      <c r="AY1104" s="242"/>
      <c r="AZ1104" s="242"/>
      <c r="BA1104" s="242"/>
      <c r="BB1104" s="242"/>
      <c r="BC1104" s="242"/>
      <c r="BD1104" s="242"/>
      <c r="BE1104" s="243"/>
      <c r="BF1104" s="8"/>
      <c r="BG1104" s="8"/>
      <c r="BH1104" s="8"/>
      <c r="BI1104" s="8"/>
      <c r="BJ1104" s="8"/>
      <c r="BK1104" s="8"/>
    </row>
    <row r="1105" spans="1:63" ht="16.5" customHeight="1">
      <c r="A1105" s="4"/>
      <c r="B1105" s="215"/>
      <c r="C1105" s="215"/>
      <c r="D1105" s="215"/>
      <c r="E1105" s="215"/>
      <c r="F1105" s="215"/>
      <c r="G1105" s="215"/>
      <c r="H1105" s="240"/>
      <c r="I1105" s="241"/>
      <c r="J1105" s="241"/>
      <c r="K1105" s="241"/>
      <c r="L1105" s="244"/>
      <c r="M1105" s="244"/>
      <c r="N1105" s="242"/>
      <c r="O1105" s="242"/>
      <c r="P1105" s="242"/>
      <c r="Q1105" s="246"/>
      <c r="R1105" s="245"/>
      <c r="S1105" s="242"/>
      <c r="T1105" s="242"/>
      <c r="U1105" s="242"/>
      <c r="V1105" s="242"/>
      <c r="W1105" s="242"/>
      <c r="X1105" s="242"/>
      <c r="Y1105" s="242"/>
      <c r="Z1105" s="242"/>
      <c r="AA1105" s="242"/>
      <c r="AB1105" s="242"/>
      <c r="AC1105" s="242"/>
      <c r="AD1105" s="242"/>
      <c r="AE1105" s="242"/>
      <c r="AF1105" s="242"/>
      <c r="AG1105" s="242"/>
      <c r="AH1105" s="242"/>
      <c r="AI1105" s="242"/>
      <c r="AJ1105" s="242"/>
      <c r="AK1105" s="242"/>
      <c r="AL1105" s="242"/>
      <c r="AM1105" s="242"/>
      <c r="AN1105" s="242"/>
      <c r="AO1105" s="242"/>
      <c r="AP1105" s="242"/>
      <c r="AQ1105" s="242"/>
      <c r="AR1105" s="242"/>
      <c r="AS1105" s="242"/>
      <c r="AT1105" s="242"/>
      <c r="AU1105" s="242"/>
      <c r="AV1105" s="242"/>
      <c r="AW1105" s="242"/>
      <c r="AX1105" s="242"/>
      <c r="AY1105" s="242"/>
      <c r="AZ1105" s="242"/>
      <c r="BA1105" s="242"/>
      <c r="BB1105" s="242"/>
      <c r="BC1105" s="242"/>
      <c r="BD1105" s="242"/>
      <c r="BE1105" s="243"/>
      <c r="BF1105" s="8"/>
      <c r="BG1105" s="8"/>
      <c r="BH1105" s="8"/>
      <c r="BI1105" s="8"/>
      <c r="BJ1105" s="8"/>
      <c r="BK1105" s="8"/>
    </row>
    <row r="1106" spans="1:63" ht="16.5" customHeight="1">
      <c r="A1106" s="4"/>
      <c r="B1106" s="215"/>
      <c r="C1106" s="215"/>
      <c r="D1106" s="215"/>
      <c r="E1106" s="215"/>
      <c r="F1106" s="215"/>
      <c r="G1106" s="215"/>
      <c r="H1106" s="240"/>
      <c r="I1106" s="241"/>
      <c r="J1106" s="241"/>
      <c r="K1106" s="241"/>
      <c r="L1106" s="244"/>
      <c r="M1106" s="244"/>
      <c r="N1106" s="242"/>
      <c r="O1106" s="242"/>
      <c r="P1106" s="242"/>
      <c r="Q1106" s="246"/>
      <c r="R1106" s="245"/>
      <c r="S1106" s="242"/>
      <c r="T1106" s="242"/>
      <c r="U1106" s="242"/>
      <c r="V1106" s="242"/>
      <c r="W1106" s="242"/>
      <c r="X1106" s="242"/>
      <c r="Y1106" s="242"/>
      <c r="Z1106" s="242"/>
      <c r="AA1106" s="242"/>
      <c r="AB1106" s="242"/>
      <c r="AC1106" s="242"/>
      <c r="AD1106" s="242"/>
      <c r="AE1106" s="242"/>
      <c r="AF1106" s="242"/>
      <c r="AG1106" s="242"/>
      <c r="AH1106" s="242"/>
      <c r="AI1106" s="242"/>
      <c r="AJ1106" s="242"/>
      <c r="AK1106" s="242"/>
      <c r="AL1106" s="242"/>
      <c r="AM1106" s="242"/>
      <c r="AN1106" s="242"/>
      <c r="AO1106" s="242"/>
      <c r="AP1106" s="242"/>
      <c r="AQ1106" s="242"/>
      <c r="AR1106" s="242"/>
      <c r="AS1106" s="242"/>
      <c r="AT1106" s="242"/>
      <c r="AU1106" s="242"/>
      <c r="AV1106" s="242"/>
      <c r="AW1106" s="242"/>
      <c r="AX1106" s="242"/>
      <c r="AY1106" s="242"/>
      <c r="AZ1106" s="242"/>
      <c r="BA1106" s="242"/>
      <c r="BB1106" s="242"/>
      <c r="BC1106" s="242"/>
      <c r="BD1106" s="242"/>
      <c r="BE1106" s="243"/>
      <c r="BF1106" s="8"/>
      <c r="BG1106" s="8"/>
      <c r="BH1106" s="8"/>
      <c r="BI1106" s="8"/>
      <c r="BJ1106" s="8"/>
      <c r="BK1106" s="8"/>
    </row>
    <row r="1107" spans="1:63" ht="16.5" customHeight="1">
      <c r="A1107" s="4"/>
      <c r="B1107" s="215"/>
      <c r="C1107" s="215"/>
      <c r="D1107" s="215"/>
      <c r="E1107" s="215"/>
      <c r="F1107" s="215"/>
      <c r="G1107" s="215"/>
      <c r="H1107" s="240"/>
      <c r="I1107" s="241"/>
      <c r="J1107" s="241"/>
      <c r="K1107" s="241"/>
      <c r="L1107" s="244"/>
      <c r="M1107" s="244"/>
      <c r="N1107" s="242"/>
      <c r="O1107" s="242"/>
      <c r="P1107" s="242"/>
      <c r="Q1107" s="246"/>
      <c r="R1107" s="245"/>
      <c r="S1107" s="242"/>
      <c r="T1107" s="242"/>
      <c r="U1107" s="242"/>
      <c r="V1107" s="242"/>
      <c r="W1107" s="242"/>
      <c r="X1107" s="242"/>
      <c r="Y1107" s="242"/>
      <c r="Z1107" s="242"/>
      <c r="AA1107" s="242"/>
      <c r="AB1107" s="242"/>
      <c r="AC1107" s="242"/>
      <c r="AD1107" s="242"/>
      <c r="AE1107" s="242"/>
      <c r="AF1107" s="242"/>
      <c r="AG1107" s="242"/>
      <c r="AH1107" s="242"/>
      <c r="AI1107" s="242"/>
      <c r="AJ1107" s="242"/>
      <c r="AK1107" s="242"/>
      <c r="AL1107" s="242"/>
      <c r="AM1107" s="242"/>
      <c r="AN1107" s="242"/>
      <c r="AO1107" s="242"/>
      <c r="AP1107" s="242"/>
      <c r="AQ1107" s="242"/>
      <c r="AR1107" s="242"/>
      <c r="AS1107" s="242"/>
      <c r="AT1107" s="242"/>
      <c r="AU1107" s="242"/>
      <c r="AV1107" s="242"/>
      <c r="AW1107" s="242"/>
      <c r="AX1107" s="242"/>
      <c r="AY1107" s="242"/>
      <c r="AZ1107" s="242"/>
      <c r="BA1107" s="242"/>
      <c r="BB1107" s="242"/>
      <c r="BC1107" s="242"/>
      <c r="BD1107" s="242"/>
      <c r="BE1107" s="243"/>
      <c r="BF1107" s="8"/>
      <c r="BG1107" s="8"/>
      <c r="BH1107" s="8"/>
      <c r="BI1107" s="8"/>
      <c r="BJ1107" s="8"/>
      <c r="BK1107" s="8"/>
    </row>
    <row r="1108" spans="1:63" ht="16.5" customHeight="1">
      <c r="A1108" s="4"/>
      <c r="B1108" s="215"/>
      <c r="C1108" s="215"/>
      <c r="D1108" s="215"/>
      <c r="E1108" s="215"/>
      <c r="F1108" s="215"/>
      <c r="G1108" s="215"/>
      <c r="H1108" s="240"/>
      <c r="I1108" s="241"/>
      <c r="J1108" s="241"/>
      <c r="K1108" s="241"/>
      <c r="L1108" s="244"/>
      <c r="M1108" s="244"/>
      <c r="N1108" s="242"/>
      <c r="O1108" s="242"/>
      <c r="P1108" s="242"/>
      <c r="Q1108" s="246"/>
      <c r="R1108" s="245"/>
      <c r="S1108" s="242"/>
      <c r="T1108" s="242"/>
      <c r="U1108" s="242"/>
      <c r="V1108" s="242"/>
      <c r="W1108" s="242"/>
      <c r="X1108" s="242"/>
      <c r="Y1108" s="242"/>
      <c r="Z1108" s="242"/>
      <c r="AA1108" s="242"/>
      <c r="AB1108" s="242"/>
      <c r="AC1108" s="242"/>
      <c r="AD1108" s="242"/>
      <c r="AE1108" s="242"/>
      <c r="AF1108" s="242"/>
      <c r="AG1108" s="242"/>
      <c r="AH1108" s="242"/>
      <c r="AI1108" s="242"/>
      <c r="AJ1108" s="242"/>
      <c r="AK1108" s="242"/>
      <c r="AL1108" s="242"/>
      <c r="AM1108" s="242"/>
      <c r="AN1108" s="242"/>
      <c r="AO1108" s="242"/>
      <c r="AP1108" s="242"/>
      <c r="AQ1108" s="242"/>
      <c r="AR1108" s="242"/>
      <c r="AS1108" s="242"/>
      <c r="AT1108" s="242"/>
      <c r="AU1108" s="242"/>
      <c r="AV1108" s="242"/>
      <c r="AW1108" s="242"/>
      <c r="AX1108" s="242"/>
      <c r="AY1108" s="242"/>
      <c r="AZ1108" s="242"/>
      <c r="BA1108" s="242"/>
      <c r="BB1108" s="242"/>
      <c r="BC1108" s="242"/>
      <c r="BD1108" s="242"/>
      <c r="BE1108" s="243"/>
      <c r="BF1108" s="8"/>
      <c r="BG1108" s="8"/>
      <c r="BH1108" s="8"/>
      <c r="BI1108" s="8"/>
      <c r="BJ1108" s="8"/>
      <c r="BK1108" s="8"/>
    </row>
    <row r="1109" spans="1:63" ht="16.5" customHeight="1">
      <c r="A1109" s="4"/>
      <c r="B1109" s="215"/>
      <c r="C1109" s="215"/>
      <c r="D1109" s="215"/>
      <c r="E1109" s="215"/>
      <c r="F1109" s="215"/>
      <c r="G1109" s="215"/>
      <c r="H1109" s="240"/>
      <c r="I1109" s="241"/>
      <c r="J1109" s="241"/>
      <c r="K1109" s="241"/>
      <c r="L1109" s="244"/>
      <c r="M1109" s="244"/>
      <c r="N1109" s="242"/>
      <c r="O1109" s="242"/>
      <c r="P1109" s="242"/>
      <c r="Q1109" s="246"/>
      <c r="R1109" s="245"/>
      <c r="S1109" s="242"/>
      <c r="T1109" s="242"/>
      <c r="U1109" s="242"/>
      <c r="V1109" s="242"/>
      <c r="W1109" s="242"/>
      <c r="X1109" s="242"/>
      <c r="Y1109" s="242"/>
      <c r="Z1109" s="242"/>
      <c r="AA1109" s="242"/>
      <c r="AB1109" s="242"/>
      <c r="AC1109" s="242"/>
      <c r="AD1109" s="242"/>
      <c r="AE1109" s="242"/>
      <c r="AF1109" s="242"/>
      <c r="AG1109" s="242"/>
      <c r="AH1109" s="242"/>
      <c r="AI1109" s="242"/>
      <c r="AJ1109" s="242"/>
      <c r="AK1109" s="242"/>
      <c r="AL1109" s="242"/>
      <c r="AM1109" s="242"/>
      <c r="AN1109" s="242"/>
      <c r="AO1109" s="242"/>
      <c r="AP1109" s="242"/>
      <c r="AQ1109" s="242"/>
      <c r="AR1109" s="242"/>
      <c r="AS1109" s="242"/>
      <c r="AT1109" s="242"/>
      <c r="AU1109" s="242"/>
      <c r="AV1109" s="242"/>
      <c r="AW1109" s="242"/>
      <c r="AX1109" s="242"/>
      <c r="AY1109" s="242"/>
      <c r="AZ1109" s="242"/>
      <c r="BA1109" s="242"/>
      <c r="BB1109" s="242"/>
      <c r="BC1109" s="242"/>
      <c r="BD1109" s="242"/>
      <c r="BE1109" s="243"/>
      <c r="BF1109" s="8"/>
      <c r="BG1109" s="8"/>
      <c r="BH1109" s="8"/>
      <c r="BI1109" s="8"/>
      <c r="BJ1109" s="8"/>
      <c r="BK1109" s="8"/>
    </row>
    <row r="1110" spans="1:63" ht="16.5" customHeight="1">
      <c r="A1110" s="4"/>
      <c r="B1110" s="215"/>
      <c r="C1110" s="215"/>
      <c r="D1110" s="215"/>
      <c r="E1110" s="215"/>
      <c r="F1110" s="215"/>
      <c r="G1110" s="215"/>
      <c r="H1110" s="240"/>
      <c r="I1110" s="241"/>
      <c r="J1110" s="241"/>
      <c r="K1110" s="241"/>
      <c r="L1110" s="244"/>
      <c r="M1110" s="244"/>
      <c r="N1110" s="242"/>
      <c r="O1110" s="242"/>
      <c r="P1110" s="242"/>
      <c r="Q1110" s="246"/>
      <c r="R1110" s="245"/>
      <c r="S1110" s="242"/>
      <c r="T1110" s="242"/>
      <c r="U1110" s="242"/>
      <c r="V1110" s="242"/>
      <c r="W1110" s="242"/>
      <c r="X1110" s="242"/>
      <c r="Y1110" s="242"/>
      <c r="Z1110" s="242"/>
      <c r="AA1110" s="242"/>
      <c r="AB1110" s="242"/>
      <c r="AC1110" s="242"/>
      <c r="AD1110" s="242"/>
      <c r="AE1110" s="242"/>
      <c r="AF1110" s="242"/>
      <c r="AG1110" s="242"/>
      <c r="AH1110" s="242"/>
      <c r="AI1110" s="242"/>
      <c r="AJ1110" s="242"/>
      <c r="AK1110" s="242"/>
      <c r="AL1110" s="242"/>
      <c r="AM1110" s="242"/>
      <c r="AN1110" s="242"/>
      <c r="AO1110" s="242"/>
      <c r="AP1110" s="242"/>
      <c r="AQ1110" s="242"/>
      <c r="AR1110" s="242"/>
      <c r="AS1110" s="242"/>
      <c r="AT1110" s="242"/>
      <c r="AU1110" s="242"/>
      <c r="AV1110" s="242"/>
      <c r="AW1110" s="242"/>
      <c r="AX1110" s="242"/>
      <c r="AY1110" s="242"/>
      <c r="AZ1110" s="242"/>
      <c r="BA1110" s="242"/>
      <c r="BB1110" s="242"/>
      <c r="BC1110" s="242"/>
      <c r="BD1110" s="242"/>
      <c r="BE1110" s="243"/>
      <c r="BF1110" s="8"/>
      <c r="BG1110" s="8"/>
      <c r="BH1110" s="8"/>
      <c r="BI1110" s="8"/>
      <c r="BJ1110" s="8"/>
      <c r="BK1110" s="8"/>
    </row>
    <row r="1111" spans="1:63" ht="16.5" customHeight="1">
      <c r="A1111" s="4"/>
      <c r="B1111" s="215"/>
      <c r="C1111" s="215"/>
      <c r="D1111" s="215"/>
      <c r="E1111" s="215"/>
      <c r="F1111" s="215"/>
      <c r="G1111" s="215"/>
      <c r="H1111" s="240"/>
      <c r="I1111" s="241"/>
      <c r="J1111" s="241"/>
      <c r="K1111" s="241"/>
      <c r="L1111" s="244"/>
      <c r="M1111" s="244"/>
      <c r="N1111" s="242"/>
      <c r="O1111" s="242"/>
      <c r="P1111" s="242"/>
      <c r="Q1111" s="246"/>
      <c r="R1111" s="245"/>
      <c r="S1111" s="242"/>
      <c r="T1111" s="242"/>
      <c r="U1111" s="242"/>
      <c r="V1111" s="242"/>
      <c r="W1111" s="242"/>
      <c r="X1111" s="242"/>
      <c r="Y1111" s="242"/>
      <c r="Z1111" s="242"/>
      <c r="AA1111" s="242"/>
      <c r="AB1111" s="242"/>
      <c r="AC1111" s="242"/>
      <c r="AD1111" s="242"/>
      <c r="AE1111" s="242"/>
      <c r="AF1111" s="242"/>
      <c r="AG1111" s="242"/>
      <c r="AH1111" s="242"/>
      <c r="AI1111" s="242"/>
      <c r="AJ1111" s="242"/>
      <c r="AK1111" s="242"/>
      <c r="AL1111" s="242"/>
      <c r="AM1111" s="242"/>
      <c r="AN1111" s="242"/>
      <c r="AO1111" s="242"/>
      <c r="AP1111" s="242"/>
      <c r="AQ1111" s="242"/>
      <c r="AR1111" s="242"/>
      <c r="AS1111" s="242"/>
      <c r="AT1111" s="242"/>
      <c r="AU1111" s="242"/>
      <c r="AV1111" s="242"/>
      <c r="AW1111" s="242"/>
      <c r="AX1111" s="242"/>
      <c r="AY1111" s="242"/>
      <c r="AZ1111" s="242"/>
      <c r="BA1111" s="242"/>
      <c r="BB1111" s="242"/>
      <c r="BC1111" s="242"/>
      <c r="BD1111" s="242"/>
      <c r="BE1111" s="243"/>
      <c r="BF1111" s="8"/>
      <c r="BG1111" s="8"/>
      <c r="BH1111" s="8"/>
      <c r="BI1111" s="8"/>
      <c r="BJ1111" s="8"/>
      <c r="BK1111" s="8"/>
    </row>
    <row r="1112" spans="1:63" ht="16.5" customHeight="1">
      <c r="A1112" s="4"/>
      <c r="B1112" s="215"/>
      <c r="C1112" s="215"/>
      <c r="D1112" s="215"/>
      <c r="E1112" s="215"/>
      <c r="F1112" s="215"/>
      <c r="G1112" s="215"/>
      <c r="H1112" s="240"/>
      <c r="I1112" s="241"/>
      <c r="J1112" s="241"/>
      <c r="K1112" s="241"/>
      <c r="L1112" s="244"/>
      <c r="M1112" s="244"/>
      <c r="N1112" s="242"/>
      <c r="O1112" s="242"/>
      <c r="P1112" s="242"/>
      <c r="Q1112" s="246"/>
      <c r="R1112" s="245"/>
      <c r="S1112" s="242"/>
      <c r="T1112" s="242"/>
      <c r="U1112" s="242"/>
      <c r="V1112" s="242"/>
      <c r="W1112" s="242"/>
      <c r="X1112" s="242"/>
      <c r="Y1112" s="242"/>
      <c r="Z1112" s="242"/>
      <c r="AA1112" s="242"/>
      <c r="AB1112" s="242"/>
      <c r="AC1112" s="242"/>
      <c r="AD1112" s="242"/>
      <c r="AE1112" s="242"/>
      <c r="AF1112" s="242"/>
      <c r="AG1112" s="242"/>
      <c r="AH1112" s="242"/>
      <c r="AI1112" s="242"/>
      <c r="AJ1112" s="242"/>
      <c r="AK1112" s="242"/>
      <c r="AL1112" s="242"/>
      <c r="AM1112" s="242"/>
      <c r="AN1112" s="242"/>
      <c r="AO1112" s="242"/>
      <c r="AP1112" s="242"/>
      <c r="AQ1112" s="242"/>
      <c r="AR1112" s="242"/>
      <c r="AS1112" s="242"/>
      <c r="AT1112" s="242"/>
      <c r="AU1112" s="242"/>
      <c r="AV1112" s="242"/>
      <c r="AW1112" s="242"/>
      <c r="AX1112" s="242"/>
      <c r="AY1112" s="242"/>
      <c r="AZ1112" s="242"/>
      <c r="BA1112" s="242"/>
      <c r="BB1112" s="242"/>
      <c r="BC1112" s="242"/>
      <c r="BD1112" s="242"/>
      <c r="BE1112" s="243"/>
      <c r="BF1112" s="8"/>
      <c r="BG1112" s="8"/>
      <c r="BH1112" s="8"/>
      <c r="BI1112" s="8"/>
      <c r="BJ1112" s="8"/>
      <c r="BK1112" s="8"/>
    </row>
    <row r="1113" spans="1:63" ht="16.5" customHeight="1">
      <c r="A1113" s="4"/>
      <c r="B1113" s="215"/>
      <c r="C1113" s="215"/>
      <c r="D1113" s="215"/>
      <c r="E1113" s="215"/>
      <c r="F1113" s="215"/>
      <c r="G1113" s="215"/>
      <c r="H1113" s="240"/>
      <c r="I1113" s="241"/>
      <c r="J1113" s="241"/>
      <c r="K1113" s="241"/>
      <c r="L1113" s="244"/>
      <c r="M1113" s="244"/>
      <c r="N1113" s="242"/>
      <c r="O1113" s="242"/>
      <c r="P1113" s="242"/>
      <c r="Q1113" s="246"/>
      <c r="R1113" s="245"/>
      <c r="S1113" s="242"/>
      <c r="T1113" s="242"/>
      <c r="U1113" s="242"/>
      <c r="V1113" s="242"/>
      <c r="W1113" s="242"/>
      <c r="X1113" s="242"/>
      <c r="Y1113" s="242"/>
      <c r="Z1113" s="242"/>
      <c r="AA1113" s="242"/>
      <c r="AB1113" s="242"/>
      <c r="AC1113" s="242"/>
      <c r="AD1113" s="242"/>
      <c r="AE1113" s="242"/>
      <c r="AF1113" s="242"/>
      <c r="AG1113" s="242"/>
      <c r="AH1113" s="242"/>
      <c r="AI1113" s="242"/>
      <c r="AJ1113" s="242"/>
      <c r="AK1113" s="242"/>
      <c r="AL1113" s="242"/>
      <c r="AM1113" s="242"/>
      <c r="AN1113" s="242"/>
      <c r="AO1113" s="242"/>
      <c r="AP1113" s="242"/>
      <c r="AQ1113" s="242"/>
      <c r="AR1113" s="242"/>
      <c r="AS1113" s="242"/>
      <c r="AT1113" s="242"/>
      <c r="AU1113" s="242"/>
      <c r="AV1113" s="242"/>
      <c r="AW1113" s="242"/>
      <c r="AX1113" s="242"/>
      <c r="AY1113" s="242"/>
      <c r="AZ1113" s="242"/>
      <c r="BA1113" s="242"/>
      <c r="BB1113" s="242"/>
      <c r="BC1113" s="242"/>
      <c r="BD1113" s="242"/>
      <c r="BE1113" s="243"/>
      <c r="BF1113" s="8"/>
      <c r="BG1113" s="8"/>
      <c r="BH1113" s="8"/>
      <c r="BI1113" s="8"/>
      <c r="BJ1113" s="8"/>
      <c r="BK1113" s="8"/>
    </row>
    <row r="1114" spans="1:63" ht="16.5" customHeight="1">
      <c r="A1114" s="4"/>
      <c r="B1114" s="215"/>
      <c r="C1114" s="215"/>
      <c r="D1114" s="215"/>
      <c r="E1114" s="215"/>
      <c r="F1114" s="215"/>
      <c r="G1114" s="215"/>
      <c r="H1114" s="240"/>
      <c r="I1114" s="241"/>
      <c r="J1114" s="241"/>
      <c r="K1114" s="241"/>
      <c r="L1114" s="244"/>
      <c r="M1114" s="244"/>
      <c r="N1114" s="242"/>
      <c r="O1114" s="242"/>
      <c r="P1114" s="242"/>
      <c r="Q1114" s="246"/>
      <c r="R1114" s="245"/>
      <c r="S1114" s="242"/>
      <c r="T1114" s="242"/>
      <c r="U1114" s="242"/>
      <c r="V1114" s="242"/>
      <c r="W1114" s="242"/>
      <c r="X1114" s="242"/>
      <c r="Y1114" s="242"/>
      <c r="Z1114" s="242"/>
      <c r="AA1114" s="242"/>
      <c r="AB1114" s="242"/>
      <c r="AC1114" s="242"/>
      <c r="AD1114" s="242"/>
      <c r="AE1114" s="242"/>
      <c r="AF1114" s="242"/>
      <c r="AG1114" s="242"/>
      <c r="AH1114" s="242"/>
      <c r="AI1114" s="242"/>
      <c r="AJ1114" s="242"/>
      <c r="AK1114" s="242"/>
      <c r="AL1114" s="242"/>
      <c r="AM1114" s="242"/>
      <c r="AN1114" s="242"/>
      <c r="AO1114" s="242"/>
      <c r="AP1114" s="242"/>
      <c r="AQ1114" s="242"/>
      <c r="AR1114" s="242"/>
      <c r="AS1114" s="242"/>
      <c r="AT1114" s="242"/>
      <c r="AU1114" s="242"/>
      <c r="AV1114" s="242"/>
      <c r="AW1114" s="242"/>
      <c r="AX1114" s="242"/>
      <c r="AY1114" s="242"/>
      <c r="AZ1114" s="242"/>
      <c r="BA1114" s="242"/>
      <c r="BB1114" s="242"/>
      <c r="BC1114" s="242"/>
      <c r="BD1114" s="242"/>
      <c r="BE1114" s="243"/>
      <c r="BF1114" s="8"/>
      <c r="BG1114" s="8"/>
      <c r="BH1114" s="8"/>
      <c r="BI1114" s="8"/>
      <c r="BJ1114" s="8"/>
      <c r="BK1114" s="8"/>
    </row>
    <row r="1115" spans="1:63" ht="16.5" customHeight="1">
      <c r="A1115" s="4"/>
      <c r="B1115" s="215"/>
      <c r="C1115" s="215"/>
      <c r="D1115" s="215"/>
      <c r="E1115" s="215"/>
      <c r="F1115" s="215"/>
      <c r="G1115" s="215"/>
      <c r="H1115" s="240"/>
      <c r="I1115" s="241"/>
      <c r="J1115" s="241"/>
      <c r="K1115" s="241"/>
      <c r="L1115" s="244"/>
      <c r="M1115" s="244"/>
      <c r="N1115" s="242"/>
      <c r="O1115" s="242"/>
      <c r="P1115" s="242"/>
      <c r="Q1115" s="246"/>
      <c r="R1115" s="245"/>
      <c r="S1115" s="242"/>
      <c r="T1115" s="242"/>
      <c r="U1115" s="242"/>
      <c r="V1115" s="242"/>
      <c r="W1115" s="242"/>
      <c r="X1115" s="242"/>
      <c r="Y1115" s="242"/>
      <c r="Z1115" s="242"/>
      <c r="AA1115" s="242"/>
      <c r="AB1115" s="242"/>
      <c r="AC1115" s="242"/>
      <c r="AD1115" s="242"/>
      <c r="AE1115" s="242"/>
      <c r="AF1115" s="242"/>
      <c r="AG1115" s="242"/>
      <c r="AH1115" s="242"/>
      <c r="AI1115" s="242"/>
      <c r="AJ1115" s="242"/>
      <c r="AK1115" s="242"/>
      <c r="AL1115" s="242"/>
      <c r="AM1115" s="242"/>
      <c r="AN1115" s="242"/>
      <c r="AO1115" s="242"/>
      <c r="AP1115" s="242"/>
      <c r="AQ1115" s="242"/>
      <c r="AR1115" s="242"/>
      <c r="AS1115" s="242"/>
      <c r="AT1115" s="242"/>
      <c r="AU1115" s="242"/>
      <c r="AV1115" s="242"/>
      <c r="AW1115" s="242"/>
      <c r="AX1115" s="242"/>
      <c r="AY1115" s="242"/>
      <c r="AZ1115" s="242"/>
      <c r="BA1115" s="242"/>
      <c r="BB1115" s="242"/>
      <c r="BC1115" s="242"/>
      <c r="BD1115" s="242"/>
      <c r="BE1115" s="243"/>
      <c r="BF1115" s="8"/>
      <c r="BG1115" s="8"/>
      <c r="BH1115" s="8"/>
      <c r="BI1115" s="8"/>
      <c r="BJ1115" s="8"/>
      <c r="BK1115" s="8"/>
    </row>
    <row r="1116" spans="1:63" ht="16.5" customHeight="1">
      <c r="A1116" s="4"/>
      <c r="B1116" s="215"/>
      <c r="C1116" s="215"/>
      <c r="D1116" s="215"/>
      <c r="E1116" s="215"/>
      <c r="F1116" s="215"/>
      <c r="G1116" s="215"/>
      <c r="H1116" s="240"/>
      <c r="I1116" s="241"/>
      <c r="J1116" s="241"/>
      <c r="K1116" s="241"/>
      <c r="L1116" s="244"/>
      <c r="M1116" s="244"/>
      <c r="N1116" s="242"/>
      <c r="O1116" s="242"/>
      <c r="P1116" s="242"/>
      <c r="Q1116" s="246"/>
      <c r="R1116" s="245"/>
      <c r="S1116" s="242"/>
      <c r="T1116" s="242"/>
      <c r="U1116" s="242"/>
      <c r="V1116" s="242"/>
      <c r="W1116" s="242"/>
      <c r="X1116" s="242"/>
      <c r="Y1116" s="242"/>
      <c r="Z1116" s="242"/>
      <c r="AA1116" s="242"/>
      <c r="AB1116" s="242"/>
      <c r="AC1116" s="242"/>
      <c r="AD1116" s="242"/>
      <c r="AE1116" s="242"/>
      <c r="AF1116" s="242"/>
      <c r="AG1116" s="242"/>
      <c r="AH1116" s="242"/>
      <c r="AI1116" s="242"/>
      <c r="AJ1116" s="242"/>
      <c r="AK1116" s="242"/>
      <c r="AL1116" s="242"/>
      <c r="AM1116" s="242"/>
      <c r="AN1116" s="242"/>
      <c r="AO1116" s="242"/>
      <c r="AP1116" s="242"/>
      <c r="AQ1116" s="242"/>
      <c r="AR1116" s="242"/>
      <c r="AS1116" s="242"/>
      <c r="AT1116" s="242"/>
      <c r="AU1116" s="242"/>
      <c r="AV1116" s="242"/>
      <c r="AW1116" s="242"/>
      <c r="AX1116" s="242"/>
      <c r="AY1116" s="242"/>
      <c r="AZ1116" s="242"/>
      <c r="BA1116" s="242"/>
      <c r="BB1116" s="242"/>
      <c r="BC1116" s="242"/>
      <c r="BD1116" s="242"/>
      <c r="BE1116" s="243"/>
      <c r="BF1116" s="8"/>
      <c r="BG1116" s="8"/>
      <c r="BH1116" s="8"/>
      <c r="BI1116" s="8"/>
      <c r="BJ1116" s="8"/>
      <c r="BK1116" s="8"/>
    </row>
    <row r="1117" spans="1:63" ht="16.5" customHeight="1">
      <c r="A1117" s="4"/>
      <c r="B1117" s="215"/>
      <c r="C1117" s="215"/>
      <c r="D1117" s="215"/>
      <c r="E1117" s="215"/>
      <c r="F1117" s="215"/>
      <c r="G1117" s="215"/>
      <c r="H1117" s="240"/>
      <c r="I1117" s="241"/>
      <c r="J1117" s="241"/>
      <c r="K1117" s="241"/>
      <c r="L1117" s="244"/>
      <c r="M1117" s="244"/>
      <c r="N1117" s="242"/>
      <c r="O1117" s="242"/>
      <c r="P1117" s="242"/>
      <c r="Q1117" s="246"/>
      <c r="R1117" s="245"/>
      <c r="S1117" s="242"/>
      <c r="T1117" s="242"/>
      <c r="U1117" s="242"/>
      <c r="V1117" s="242"/>
      <c r="W1117" s="242"/>
      <c r="X1117" s="242"/>
      <c r="Y1117" s="242"/>
      <c r="Z1117" s="242"/>
      <c r="AA1117" s="242"/>
      <c r="AB1117" s="242"/>
      <c r="AC1117" s="242"/>
      <c r="AD1117" s="242"/>
      <c r="AE1117" s="242"/>
      <c r="AF1117" s="242"/>
      <c r="AG1117" s="242"/>
      <c r="AH1117" s="242"/>
      <c r="AI1117" s="242"/>
      <c r="AJ1117" s="242"/>
      <c r="AK1117" s="242"/>
      <c r="AL1117" s="242"/>
      <c r="AM1117" s="242"/>
      <c r="AN1117" s="242"/>
      <c r="AO1117" s="242"/>
      <c r="AP1117" s="242"/>
      <c r="AQ1117" s="242"/>
      <c r="AR1117" s="242"/>
      <c r="AS1117" s="242"/>
      <c r="AT1117" s="242"/>
      <c r="AU1117" s="242"/>
      <c r="AV1117" s="242"/>
      <c r="AW1117" s="242"/>
      <c r="AX1117" s="242"/>
      <c r="AY1117" s="242"/>
      <c r="AZ1117" s="242"/>
      <c r="BA1117" s="242"/>
      <c r="BB1117" s="242"/>
      <c r="BC1117" s="242"/>
      <c r="BD1117" s="242"/>
      <c r="BE1117" s="243"/>
      <c r="BF1117" s="8"/>
      <c r="BG1117" s="8"/>
      <c r="BH1117" s="8"/>
      <c r="BI1117" s="8"/>
      <c r="BJ1117" s="8"/>
      <c r="BK1117" s="8"/>
    </row>
    <row r="1118" spans="1:63" ht="16.5" customHeight="1">
      <c r="A1118" s="4"/>
      <c r="B1118" s="215"/>
      <c r="C1118" s="215"/>
      <c r="D1118" s="215"/>
      <c r="E1118" s="215"/>
      <c r="F1118" s="215"/>
      <c r="G1118" s="215"/>
      <c r="H1118" s="240"/>
      <c r="I1118" s="241"/>
      <c r="J1118" s="241"/>
      <c r="K1118" s="241"/>
      <c r="L1118" s="244"/>
      <c r="M1118" s="244"/>
      <c r="N1118" s="242"/>
      <c r="O1118" s="242"/>
      <c r="P1118" s="242"/>
      <c r="Q1118" s="246"/>
      <c r="R1118" s="245"/>
      <c r="S1118" s="242"/>
      <c r="T1118" s="242"/>
      <c r="U1118" s="242"/>
      <c r="V1118" s="242"/>
      <c r="W1118" s="242"/>
      <c r="X1118" s="242"/>
      <c r="Y1118" s="242"/>
      <c r="Z1118" s="242"/>
      <c r="AA1118" s="242"/>
      <c r="AB1118" s="242"/>
      <c r="AC1118" s="242"/>
      <c r="AD1118" s="242"/>
      <c r="AE1118" s="242"/>
      <c r="AF1118" s="242"/>
      <c r="AG1118" s="242"/>
      <c r="AH1118" s="242"/>
      <c r="AI1118" s="242"/>
      <c r="AJ1118" s="242"/>
      <c r="AK1118" s="242"/>
      <c r="AL1118" s="242"/>
      <c r="AM1118" s="242"/>
      <c r="AN1118" s="242"/>
      <c r="AO1118" s="242"/>
      <c r="AP1118" s="242"/>
      <c r="AQ1118" s="242"/>
      <c r="AR1118" s="242"/>
      <c r="AS1118" s="242"/>
      <c r="AT1118" s="242"/>
      <c r="AU1118" s="242"/>
      <c r="AV1118" s="242"/>
      <c r="AW1118" s="242"/>
      <c r="AX1118" s="242"/>
      <c r="AY1118" s="242"/>
      <c r="AZ1118" s="242"/>
      <c r="BA1118" s="242"/>
      <c r="BB1118" s="242"/>
      <c r="BC1118" s="242"/>
      <c r="BD1118" s="242"/>
      <c r="BE1118" s="243"/>
      <c r="BF1118" s="8"/>
      <c r="BG1118" s="8"/>
      <c r="BH1118" s="8"/>
      <c r="BI1118" s="8"/>
      <c r="BJ1118" s="8"/>
      <c r="BK1118" s="8"/>
    </row>
  </sheetData>
  <autoFilter ref="A9:BK9"/>
  <customSheetViews>
    <customSheetView guid="{94E94531-DF82-40A0-8BCE-17A7353433A5}" filter="1" showAutoFilter="1">
      <pageMargins left="0.7" right="0.7" top="0.75" bottom="0.75" header="0.3" footer="0.3"/>
      <autoFilter ref="B1:BL1"/>
    </customSheetView>
    <customSheetView guid="{DDE5F522-7352-4C74-9524-19AA6DC6F616}" filter="1" showAutoFilter="1">
      <pageMargins left="0.7" right="0.7" top="0.75" bottom="0.75" header="0.3" footer="0.3"/>
      <autoFilter ref="B1"/>
    </customSheetView>
    <customSheetView guid="{3A7FA76A-3B37-4B11-9488-0922BE4A2C4F}" filter="1" showAutoFilter="1">
      <pageMargins left="0.7" right="0.7" top="0.75" bottom="0.75" header="0.3" footer="0.3"/>
      <autoFilter ref="B1:BL1"/>
    </customSheetView>
    <customSheetView guid="{B0582043-6256-4F68-98CA-4474885E18A1}" filter="1" showAutoFilter="1">
      <pageMargins left="0.7" right="0.7" top="0.75" bottom="0.75" header="0.3" footer="0.3"/>
      <autoFilter ref="B1:BL1"/>
    </customSheetView>
  </customSheetViews>
  <mergeCells count="15">
    <mergeCell ref="BJ7:BJ8"/>
    <mergeCell ref="BH7:BH8"/>
    <mergeCell ref="BI7:BI8"/>
    <mergeCell ref="A7:A8"/>
    <mergeCell ref="B7:B8"/>
    <mergeCell ref="C7:D7"/>
    <mergeCell ref="H7:K7"/>
    <mergeCell ref="L7:M7"/>
    <mergeCell ref="Q7:Q8"/>
    <mergeCell ref="N7:P7"/>
    <mergeCell ref="R7:R8"/>
    <mergeCell ref="S7:BD7"/>
    <mergeCell ref="BE7:BE8"/>
    <mergeCell ref="BF7:BF8"/>
    <mergeCell ref="BG7:BG8"/>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F65359"/>
  <sheetViews>
    <sheetView topLeftCell="A3" zoomScale="115" zoomScaleNormal="115" workbookViewId="0">
      <pane xSplit="6" ySplit="7" topLeftCell="G10" activePane="bottomRight" state="frozen"/>
      <selection activeCell="A3" sqref="A3"/>
      <selection pane="topRight" activeCell="G3" sqref="G3"/>
      <selection pane="bottomLeft" activeCell="A10" sqref="A10"/>
      <selection pane="bottomRight" activeCell="D243" sqref="D243"/>
    </sheetView>
  </sheetViews>
  <sheetFormatPr defaultColWidth="14.42578125" defaultRowHeight="15" customHeight="1"/>
  <cols>
    <col min="1" max="1" width="6.7109375" style="349" customWidth="1"/>
    <col min="2" max="2" width="23.42578125" style="349" customWidth="1"/>
    <col min="3" max="3" width="20" style="336" customWidth="1"/>
    <col min="4" max="4" width="22.42578125" style="336" customWidth="1"/>
    <col min="5" max="5" width="18.7109375" style="336" hidden="1" customWidth="1"/>
    <col min="6" max="6" width="58.7109375" style="336" customWidth="1"/>
    <col min="7" max="7" width="67" style="349" customWidth="1"/>
    <col min="8" max="8" width="14.28515625" style="336" customWidth="1"/>
    <col min="9" max="9" width="12" style="336" customWidth="1"/>
    <col min="10" max="10" width="17.140625" style="336" hidden="1" customWidth="1"/>
    <col min="11" max="11" width="13.85546875" style="336" hidden="1" customWidth="1"/>
    <col min="12" max="12" width="21.28515625" style="336" hidden="1" customWidth="1"/>
    <col min="13" max="13" width="14" style="336" hidden="1" customWidth="1"/>
    <col min="14" max="14" width="11.7109375" style="336" hidden="1" customWidth="1"/>
    <col min="15" max="15" width="12.28515625" style="336" hidden="1" customWidth="1"/>
    <col min="16" max="16" width="19.7109375" style="336" hidden="1" customWidth="1"/>
    <col min="17" max="17" width="14" style="349" hidden="1" customWidth="1"/>
    <col min="18" max="18" width="15.42578125" style="336" customWidth="1"/>
    <col min="19" max="19" width="9.7109375" style="336" customWidth="1"/>
    <col min="20" max="21" width="11.42578125" style="336" customWidth="1"/>
    <col min="22" max="23" width="10.85546875" style="336" customWidth="1"/>
    <col min="24" max="24" width="9.5703125" style="336" customWidth="1"/>
    <col min="25" max="25" width="11.140625" style="336" customWidth="1"/>
    <col min="26" max="26" width="10.7109375" style="336" customWidth="1"/>
    <col min="27" max="27" width="7.85546875" style="336" customWidth="1"/>
    <col min="28" max="28" width="11.140625" style="336" customWidth="1"/>
    <col min="29" max="29" width="14.7109375" style="336" customWidth="1"/>
    <col min="30" max="30" width="13" style="336" customWidth="1"/>
    <col min="31" max="31" width="13.42578125" style="336" customWidth="1"/>
    <col min="32" max="32" width="13" style="336" customWidth="1"/>
    <col min="33" max="33" width="10.7109375" style="336" customWidth="1"/>
    <col min="34" max="34" width="12.85546875" style="336" hidden="1" customWidth="1"/>
    <col min="35" max="35" width="13" style="767" customWidth="1"/>
    <col min="36" max="36" width="10.28515625" style="336" customWidth="1"/>
    <col min="37" max="37" width="13" style="336" customWidth="1"/>
    <col min="38" max="38" width="12" style="336" customWidth="1"/>
    <col min="39" max="39" width="11.5703125" style="336" customWidth="1"/>
    <col min="40" max="40" width="12.5703125" style="336" customWidth="1"/>
    <col min="41" max="41" width="14" style="336" customWidth="1"/>
    <col min="42" max="42" width="12.140625" style="336" customWidth="1"/>
    <col min="43" max="46" width="10.85546875" style="336" customWidth="1"/>
    <col min="47" max="47" width="9.5703125" style="336" customWidth="1"/>
    <col min="48" max="48" width="11.42578125" style="336" customWidth="1"/>
    <col min="49" max="49" width="11.28515625" style="336" customWidth="1"/>
    <col min="50" max="51" width="10.85546875" style="336" customWidth="1"/>
    <col min="52" max="52" width="9.5703125" style="336" customWidth="1"/>
    <col min="53" max="53" width="11.28515625" style="336" customWidth="1"/>
    <col min="54" max="54" width="10.85546875" style="336" customWidth="1"/>
    <col min="55" max="55" width="11.7109375" style="336" customWidth="1"/>
    <col min="56" max="56" width="10.28515625" style="336" customWidth="1"/>
    <col min="57" max="57" width="21.5703125" style="336" customWidth="1"/>
    <col min="58" max="58" width="26" style="336" customWidth="1"/>
    <col min="59" max="59" width="14.42578125" style="336" customWidth="1"/>
    <col min="60" max="60" width="20.5703125" style="336" customWidth="1"/>
    <col min="61" max="61" width="16.5703125" style="336" customWidth="1"/>
    <col min="62" max="62" width="14.42578125" style="336" customWidth="1"/>
    <col min="63" max="16384" width="14.42578125" style="336"/>
  </cols>
  <sheetData>
    <row r="1" spans="1:64" ht="21" hidden="1" customHeight="1">
      <c r="A1" s="708" t="s">
        <v>0</v>
      </c>
      <c r="B1" s="2"/>
      <c r="C1" s="1"/>
      <c r="D1" s="1"/>
      <c r="E1" s="3"/>
      <c r="F1" s="3"/>
      <c r="G1" s="8"/>
      <c r="H1" s="4"/>
      <c r="I1" s="4"/>
      <c r="J1" s="4"/>
      <c r="K1" s="4"/>
      <c r="L1" s="5"/>
      <c r="M1" s="5"/>
      <c r="N1" s="3"/>
      <c r="O1" s="3"/>
      <c r="P1" s="3"/>
      <c r="Q1" s="777"/>
      <c r="R1" s="6"/>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8"/>
      <c r="BG1" s="8"/>
      <c r="BH1" s="8"/>
      <c r="BI1" s="8"/>
      <c r="BJ1" s="8"/>
      <c r="BK1" s="8"/>
    </row>
    <row r="2" spans="1:64" ht="27" hidden="1" customHeight="1">
      <c r="A2" s="709" t="s">
        <v>1</v>
      </c>
      <c r="B2" s="2"/>
      <c r="C2" s="1"/>
      <c r="D2" s="1"/>
      <c r="E2" s="3"/>
      <c r="F2" s="3"/>
      <c r="G2" s="486"/>
      <c r="H2" s="4"/>
      <c r="I2" s="4"/>
      <c r="J2" s="4"/>
      <c r="K2" s="4"/>
      <c r="L2" s="5"/>
      <c r="M2" s="5"/>
      <c r="N2" s="3"/>
      <c r="O2" s="3"/>
      <c r="P2" s="3"/>
      <c r="Q2" s="777"/>
      <c r="R2" s="6"/>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8"/>
      <c r="BG2" s="8"/>
      <c r="BH2" s="8"/>
      <c r="BI2" s="8"/>
      <c r="BJ2" s="8"/>
      <c r="BK2" s="8"/>
    </row>
    <row r="3" spans="1:64" ht="21.75" hidden="1" customHeight="1">
      <c r="A3" s="710" t="s">
        <v>2</v>
      </c>
      <c r="B3" s="248"/>
      <c r="C3" s="248"/>
      <c r="D3" s="248"/>
      <c r="E3" s="248"/>
      <c r="F3" s="248"/>
      <c r="G3" s="305"/>
      <c r="H3" s="10"/>
      <c r="I3" s="10"/>
      <c r="J3" s="10"/>
      <c r="K3" s="10"/>
      <c r="L3" s="11"/>
      <c r="M3" s="11"/>
      <c r="N3" s="10"/>
      <c r="O3" s="10"/>
      <c r="P3" s="10"/>
      <c r="Q3" s="778"/>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8"/>
      <c r="BG3" s="8"/>
      <c r="BH3" s="8"/>
      <c r="BI3" s="8"/>
      <c r="BJ3" s="8"/>
      <c r="BK3" s="8"/>
    </row>
    <row r="4" spans="1:64" ht="20.25" hidden="1" customHeight="1">
      <c r="A4" s="711" t="s">
        <v>3</v>
      </c>
      <c r="B4" s="292"/>
      <c r="C4" s="292"/>
      <c r="D4" s="292"/>
      <c r="E4" s="292"/>
      <c r="F4" s="292"/>
      <c r="G4" s="24"/>
      <c r="H4" s="10"/>
      <c r="I4" s="10"/>
      <c r="J4" s="10"/>
      <c r="K4" s="10"/>
      <c r="L4" s="11"/>
      <c r="M4" s="11"/>
      <c r="N4" s="10"/>
      <c r="O4" s="10"/>
      <c r="P4" s="10"/>
      <c r="Q4" s="778"/>
      <c r="R4" s="10"/>
      <c r="S4" s="10"/>
      <c r="T4" s="10"/>
      <c r="U4" s="10"/>
      <c r="V4" s="10"/>
      <c r="W4" s="10"/>
      <c r="X4" s="10"/>
      <c r="Y4" s="899"/>
      <c r="Z4" s="89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8"/>
      <c r="BH4" s="8"/>
      <c r="BI4" s="8"/>
      <c r="BJ4" s="8"/>
      <c r="BK4" s="8"/>
    </row>
    <row r="5" spans="1:64" ht="21.75" hidden="1" customHeight="1">
      <c r="A5" s="712" t="s">
        <v>4</v>
      </c>
      <c r="B5" s="293"/>
      <c r="C5" s="293"/>
      <c r="D5" s="293"/>
      <c r="E5" s="293"/>
      <c r="F5" s="293"/>
      <c r="G5" s="367"/>
      <c r="H5" s="12"/>
      <c r="I5" s="12"/>
      <c r="J5" s="12"/>
      <c r="K5" s="12"/>
      <c r="L5" s="13"/>
      <c r="M5" s="13"/>
      <c r="N5" s="12"/>
      <c r="O5" s="12"/>
      <c r="P5" s="12"/>
      <c r="Q5" s="713"/>
      <c r="R5" s="12"/>
      <c r="S5" s="12"/>
      <c r="T5" s="12"/>
      <c r="U5" s="12"/>
      <c r="V5" s="900"/>
      <c r="W5" s="900"/>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0"/>
      <c r="BA5" s="12"/>
      <c r="BB5" s="12"/>
      <c r="BC5" s="12"/>
      <c r="BD5" s="12"/>
      <c r="BE5" s="12"/>
      <c r="BF5" s="8"/>
      <c r="BG5" s="8"/>
      <c r="BH5" s="8"/>
      <c r="BI5" s="8"/>
      <c r="BJ5" s="8"/>
      <c r="BK5" s="8"/>
    </row>
    <row r="6" spans="1:64" ht="20.25" customHeight="1">
      <c r="A6" s="713"/>
      <c r="B6" s="779"/>
      <c r="C6" s="8"/>
      <c r="D6" s="8"/>
      <c r="E6" s="8"/>
      <c r="F6" s="8"/>
      <c r="G6" s="374"/>
      <c r="H6" s="8"/>
      <c r="I6" s="8"/>
      <c r="J6" s="8"/>
      <c r="K6" s="8"/>
      <c r="L6" s="14"/>
      <c r="M6" s="14"/>
      <c r="N6" s="8"/>
      <c r="O6" s="8"/>
      <c r="P6" s="8"/>
      <c r="Q6" s="779"/>
      <c r="R6" s="8"/>
      <c r="S6" s="8"/>
      <c r="T6" s="8"/>
      <c r="U6" s="8"/>
      <c r="V6" s="8"/>
      <c r="W6" s="8"/>
      <c r="X6" s="8"/>
      <c r="Y6" s="8"/>
      <c r="Z6" s="8"/>
      <c r="AA6" s="8"/>
      <c r="AB6" s="8"/>
      <c r="AC6" s="8"/>
      <c r="AD6" s="8"/>
      <c r="AE6" s="8"/>
      <c r="AF6" s="8"/>
      <c r="AG6" s="8"/>
      <c r="AH6" s="8"/>
      <c r="AI6" s="8"/>
      <c r="AJ6" s="8"/>
      <c r="AK6" s="8"/>
      <c r="AL6" s="8"/>
      <c r="AM6" s="8"/>
      <c r="AN6" s="8"/>
      <c r="AO6" s="8"/>
      <c r="AP6" s="8"/>
      <c r="AQ6" s="15">
        <f>SUM(AQ10:AQ672)</f>
        <v>176380</v>
      </c>
      <c r="AR6" s="8"/>
      <c r="AS6" s="8"/>
      <c r="AT6" s="8"/>
      <c r="AU6" s="8"/>
      <c r="AV6" s="8"/>
      <c r="AW6" s="8"/>
      <c r="AX6" s="8"/>
      <c r="AY6" s="8"/>
      <c r="AZ6" s="8"/>
      <c r="BA6" s="8"/>
      <c r="BB6" s="8"/>
      <c r="BC6" s="8"/>
      <c r="BD6" s="8"/>
      <c r="BE6" s="8"/>
      <c r="BF6" s="8"/>
      <c r="BG6" s="8"/>
      <c r="BH6" s="8"/>
      <c r="BI6" s="8"/>
      <c r="BJ6" s="8"/>
      <c r="BK6" s="8"/>
    </row>
    <row r="7" spans="1:64" ht="38.25" customHeight="1">
      <c r="A7" s="903" t="s">
        <v>5</v>
      </c>
      <c r="B7" s="903" t="s">
        <v>6</v>
      </c>
      <c r="C7" s="889" t="s">
        <v>7</v>
      </c>
      <c r="D7" s="890"/>
      <c r="E7" s="18"/>
      <c r="F7" s="335" t="s">
        <v>8</v>
      </c>
      <c r="G7" s="374" t="s">
        <v>6945</v>
      </c>
      <c r="H7" s="891" t="s">
        <v>9</v>
      </c>
      <c r="I7" s="892"/>
      <c r="J7" s="892"/>
      <c r="K7" s="890"/>
      <c r="L7" s="893" t="s">
        <v>10</v>
      </c>
      <c r="M7" s="890"/>
      <c r="N7" s="891" t="s">
        <v>11</v>
      </c>
      <c r="O7" s="892"/>
      <c r="P7" s="890"/>
      <c r="Q7" s="901" t="s">
        <v>12</v>
      </c>
      <c r="R7" s="895" t="s">
        <v>13</v>
      </c>
      <c r="S7" s="896" t="s">
        <v>14</v>
      </c>
      <c r="T7" s="892"/>
      <c r="U7" s="892"/>
      <c r="V7" s="892"/>
      <c r="W7" s="892"/>
      <c r="X7" s="892"/>
      <c r="Y7" s="892"/>
      <c r="Z7" s="892"/>
      <c r="AA7" s="892"/>
      <c r="AB7" s="892"/>
      <c r="AC7" s="892"/>
      <c r="AD7" s="892"/>
      <c r="AE7" s="892"/>
      <c r="AF7" s="892"/>
      <c r="AG7" s="892"/>
      <c r="AH7" s="892"/>
      <c r="AI7" s="892"/>
      <c r="AJ7" s="892"/>
      <c r="AK7" s="892"/>
      <c r="AL7" s="892"/>
      <c r="AM7" s="892"/>
      <c r="AN7" s="892"/>
      <c r="AO7" s="892"/>
      <c r="AP7" s="892"/>
      <c r="AQ7" s="892"/>
      <c r="AR7" s="892"/>
      <c r="AS7" s="892"/>
      <c r="AT7" s="892"/>
      <c r="AU7" s="892"/>
      <c r="AV7" s="892"/>
      <c r="AW7" s="892"/>
      <c r="AX7" s="892"/>
      <c r="AY7" s="892"/>
      <c r="AZ7" s="892"/>
      <c r="BA7" s="892"/>
      <c r="BB7" s="892"/>
      <c r="BC7" s="892"/>
      <c r="BD7" s="890"/>
      <c r="BE7" s="897" t="s">
        <v>15</v>
      </c>
      <c r="BF7" s="886" t="s">
        <v>16</v>
      </c>
      <c r="BG7" s="886" t="s">
        <v>17</v>
      </c>
      <c r="BH7" s="886" t="s">
        <v>18</v>
      </c>
      <c r="BI7" s="886" t="s">
        <v>19</v>
      </c>
      <c r="BJ7" s="886" t="s">
        <v>6335</v>
      </c>
      <c r="BK7" s="886" t="s">
        <v>6391</v>
      </c>
    </row>
    <row r="8" spans="1:64" s="314" customFormat="1" ht="75" customHeight="1">
      <c r="A8" s="902"/>
      <c r="B8" s="902"/>
      <c r="C8" s="305" t="s">
        <v>20</v>
      </c>
      <c r="D8" s="306" t="s">
        <v>21</v>
      </c>
      <c r="E8" s="305" t="s">
        <v>22</v>
      </c>
      <c r="F8" s="305" t="s">
        <v>23</v>
      </c>
      <c r="G8" s="305" t="s">
        <v>6724</v>
      </c>
      <c r="H8" s="307" t="s">
        <v>25</v>
      </c>
      <c r="I8" s="305" t="s">
        <v>26</v>
      </c>
      <c r="J8" s="308" t="s">
        <v>27</v>
      </c>
      <c r="K8" s="306" t="s">
        <v>28</v>
      </c>
      <c r="L8" s="309">
        <v>2023</v>
      </c>
      <c r="M8" s="310" t="s">
        <v>29</v>
      </c>
      <c r="N8" s="311" t="s">
        <v>30</v>
      </c>
      <c r="O8" s="312" t="s">
        <v>31</v>
      </c>
      <c r="P8" s="312" t="s">
        <v>32</v>
      </c>
      <c r="Q8" s="902"/>
      <c r="R8" s="887"/>
      <c r="S8" s="312" t="s">
        <v>33</v>
      </c>
      <c r="T8" s="312" t="s">
        <v>34</v>
      </c>
      <c r="U8" s="312" t="s">
        <v>35</v>
      </c>
      <c r="V8" s="312" t="s">
        <v>36</v>
      </c>
      <c r="W8" s="312" t="s">
        <v>37</v>
      </c>
      <c r="X8" s="312" t="s">
        <v>38</v>
      </c>
      <c r="Y8" s="312" t="s">
        <v>39</v>
      </c>
      <c r="Z8" s="312" t="s">
        <v>40</v>
      </c>
      <c r="AA8" s="312" t="s">
        <v>41</v>
      </c>
      <c r="AB8" s="311" t="s">
        <v>42</v>
      </c>
      <c r="AC8" s="312" t="s">
        <v>43</v>
      </c>
      <c r="AD8" s="311" t="s">
        <v>44</v>
      </c>
      <c r="AE8" s="311" t="s">
        <v>45</v>
      </c>
      <c r="AF8" s="312" t="s">
        <v>46</v>
      </c>
      <c r="AG8" s="311" t="s">
        <v>47</v>
      </c>
      <c r="AH8" s="312" t="s">
        <v>48</v>
      </c>
      <c r="AI8" s="312" t="s">
        <v>49</v>
      </c>
      <c r="AJ8" s="312" t="s">
        <v>50</v>
      </c>
      <c r="AK8" s="312" t="s">
        <v>51</v>
      </c>
      <c r="AL8" s="312" t="s">
        <v>52</v>
      </c>
      <c r="AM8" s="312" t="s">
        <v>53</v>
      </c>
      <c r="AN8" s="312" t="s">
        <v>54</v>
      </c>
      <c r="AO8" s="312" t="s">
        <v>55</v>
      </c>
      <c r="AP8" s="312" t="s">
        <v>56</v>
      </c>
      <c r="AQ8" s="312" t="s">
        <v>57</v>
      </c>
      <c r="AR8" s="312" t="s">
        <v>58</v>
      </c>
      <c r="AS8" s="312" t="s">
        <v>59</v>
      </c>
      <c r="AT8" s="312" t="s">
        <v>60</v>
      </c>
      <c r="AU8" s="312" t="s">
        <v>61</v>
      </c>
      <c r="AV8" s="312" t="s">
        <v>62</v>
      </c>
      <c r="AW8" s="312" t="s">
        <v>63</v>
      </c>
      <c r="AX8" s="312" t="s">
        <v>64</v>
      </c>
      <c r="AY8" s="312" t="s">
        <v>65</v>
      </c>
      <c r="AZ8" s="312" t="s">
        <v>66</v>
      </c>
      <c r="BA8" s="312" t="s">
        <v>67</v>
      </c>
      <c r="BB8" s="312" t="s">
        <v>68</v>
      </c>
      <c r="BC8" s="312" t="s">
        <v>69</v>
      </c>
      <c r="BD8" s="312" t="s">
        <v>70</v>
      </c>
      <c r="BE8" s="898"/>
      <c r="BF8" s="887"/>
      <c r="BG8" s="887"/>
      <c r="BH8" s="887"/>
      <c r="BI8" s="887"/>
      <c r="BJ8" s="887" t="s">
        <v>6038</v>
      </c>
      <c r="BK8" s="887" t="s">
        <v>6038</v>
      </c>
      <c r="BL8" s="314" t="s">
        <v>6779</v>
      </c>
    </row>
    <row r="9" spans="1:64" ht="15.75" customHeight="1">
      <c r="A9" s="714" t="s">
        <v>7046</v>
      </c>
      <c r="B9" s="714">
        <f t="shared" ref="B9:R9" si="0">-COLUMN()</f>
        <v>-2</v>
      </c>
      <c r="C9" s="24">
        <f t="shared" si="0"/>
        <v>-3</v>
      </c>
      <c r="D9" s="24">
        <f t="shared" si="0"/>
        <v>-4</v>
      </c>
      <c r="E9" s="24">
        <f t="shared" si="0"/>
        <v>-5</v>
      </c>
      <c r="F9" s="24">
        <f t="shared" si="0"/>
        <v>-6</v>
      </c>
      <c r="G9" s="374">
        <f t="shared" si="0"/>
        <v>-7</v>
      </c>
      <c r="H9" s="24">
        <f t="shared" si="0"/>
        <v>-8</v>
      </c>
      <c r="I9" s="24">
        <f t="shared" si="0"/>
        <v>-9</v>
      </c>
      <c r="J9" s="24">
        <f t="shared" si="0"/>
        <v>-10</v>
      </c>
      <c r="K9" s="24">
        <f t="shared" si="0"/>
        <v>-11</v>
      </c>
      <c r="L9" s="25">
        <f t="shared" si="0"/>
        <v>-12</v>
      </c>
      <c r="M9" s="25">
        <f t="shared" si="0"/>
        <v>-13</v>
      </c>
      <c r="N9" s="24">
        <f t="shared" si="0"/>
        <v>-14</v>
      </c>
      <c r="O9" s="24">
        <f t="shared" si="0"/>
        <v>-15</v>
      </c>
      <c r="P9" s="24">
        <f t="shared" si="0"/>
        <v>-16</v>
      </c>
      <c r="Q9" s="714">
        <f t="shared" si="0"/>
        <v>-17</v>
      </c>
      <c r="R9" s="26">
        <f t="shared" si="0"/>
        <v>-18</v>
      </c>
      <c r="S9" s="24">
        <v>-19</v>
      </c>
      <c r="T9" s="24">
        <v>-20</v>
      </c>
      <c r="U9" s="24">
        <f t="shared" ref="U9:BF9" si="1">-COLUMN()</f>
        <v>-21</v>
      </c>
      <c r="V9" s="24">
        <f t="shared" si="1"/>
        <v>-22</v>
      </c>
      <c r="W9" s="24">
        <f t="shared" si="1"/>
        <v>-23</v>
      </c>
      <c r="X9" s="24">
        <f t="shared" si="1"/>
        <v>-24</v>
      </c>
      <c r="Y9" s="24">
        <f t="shared" si="1"/>
        <v>-25</v>
      </c>
      <c r="Z9" s="24">
        <f t="shared" si="1"/>
        <v>-26</v>
      </c>
      <c r="AA9" s="24">
        <f t="shared" si="1"/>
        <v>-27</v>
      </c>
      <c r="AB9" s="24">
        <f t="shared" si="1"/>
        <v>-28</v>
      </c>
      <c r="AC9" s="24">
        <f t="shared" si="1"/>
        <v>-29</v>
      </c>
      <c r="AD9" s="24">
        <f t="shared" si="1"/>
        <v>-30</v>
      </c>
      <c r="AE9" s="24">
        <f t="shared" si="1"/>
        <v>-31</v>
      </c>
      <c r="AF9" s="24">
        <f t="shared" si="1"/>
        <v>-32</v>
      </c>
      <c r="AG9" s="24">
        <f t="shared" si="1"/>
        <v>-33</v>
      </c>
      <c r="AH9" s="24">
        <f t="shared" si="1"/>
        <v>-34</v>
      </c>
      <c r="AI9" s="24">
        <f t="shared" si="1"/>
        <v>-35</v>
      </c>
      <c r="AJ9" s="24">
        <f t="shared" si="1"/>
        <v>-36</v>
      </c>
      <c r="AK9" s="24">
        <f t="shared" si="1"/>
        <v>-37</v>
      </c>
      <c r="AL9" s="24">
        <f t="shared" si="1"/>
        <v>-38</v>
      </c>
      <c r="AM9" s="24">
        <f t="shared" si="1"/>
        <v>-39</v>
      </c>
      <c r="AN9" s="24">
        <f t="shared" si="1"/>
        <v>-40</v>
      </c>
      <c r="AO9" s="24">
        <f t="shared" si="1"/>
        <v>-41</v>
      </c>
      <c r="AP9" s="24">
        <f t="shared" si="1"/>
        <v>-42</v>
      </c>
      <c r="AQ9" s="24">
        <f t="shared" si="1"/>
        <v>-43</v>
      </c>
      <c r="AR9" s="24">
        <f t="shared" si="1"/>
        <v>-44</v>
      </c>
      <c r="AS9" s="24">
        <f t="shared" si="1"/>
        <v>-45</v>
      </c>
      <c r="AT9" s="24">
        <f t="shared" si="1"/>
        <v>-46</v>
      </c>
      <c r="AU9" s="24">
        <f t="shared" si="1"/>
        <v>-47</v>
      </c>
      <c r="AV9" s="24">
        <f t="shared" si="1"/>
        <v>-48</v>
      </c>
      <c r="AW9" s="24">
        <f t="shared" si="1"/>
        <v>-49</v>
      </c>
      <c r="AX9" s="24">
        <f t="shared" si="1"/>
        <v>-50</v>
      </c>
      <c r="AY9" s="24">
        <f t="shared" si="1"/>
        <v>-51</v>
      </c>
      <c r="AZ9" s="24">
        <f t="shared" si="1"/>
        <v>-52</v>
      </c>
      <c r="BA9" s="24">
        <f t="shared" si="1"/>
        <v>-53</v>
      </c>
      <c r="BB9" s="24">
        <f t="shared" si="1"/>
        <v>-54</v>
      </c>
      <c r="BC9" s="24">
        <f t="shared" si="1"/>
        <v>-55</v>
      </c>
      <c r="BD9" s="24">
        <f t="shared" si="1"/>
        <v>-56</v>
      </c>
      <c r="BE9" s="24">
        <f t="shared" si="1"/>
        <v>-57</v>
      </c>
      <c r="BF9" s="24">
        <f t="shared" si="1"/>
        <v>-58</v>
      </c>
      <c r="BG9" s="24">
        <v>-60</v>
      </c>
      <c r="BH9" s="24">
        <f>-COLUMN()</f>
        <v>-60</v>
      </c>
      <c r="BI9" s="24">
        <f>-COLUMN()</f>
        <v>-61</v>
      </c>
      <c r="BJ9" s="27">
        <v>62</v>
      </c>
      <c r="BK9" s="27"/>
    </row>
    <row r="10" spans="1:64" s="349" customFormat="1" ht="144" hidden="1" customHeight="1">
      <c r="A10" s="676">
        <v>1</v>
      </c>
      <c r="B10" s="669" t="s">
        <v>71</v>
      </c>
      <c r="C10" s="351" t="s">
        <v>72</v>
      </c>
      <c r="D10" s="351"/>
      <c r="E10" s="351" t="s">
        <v>73</v>
      </c>
      <c r="F10" s="351" t="s">
        <v>74</v>
      </c>
      <c r="G10" s="334"/>
      <c r="H10" s="352"/>
      <c r="I10" s="350" t="s">
        <v>75</v>
      </c>
      <c r="J10" s="350"/>
      <c r="K10" s="350"/>
      <c r="L10" s="353">
        <v>5405</v>
      </c>
      <c r="M10" s="353">
        <v>1380</v>
      </c>
      <c r="N10" s="353"/>
      <c r="O10" s="353">
        <v>170</v>
      </c>
      <c r="P10" s="353">
        <f>N10+O10</f>
        <v>170</v>
      </c>
      <c r="Q10" s="354">
        <v>14100</v>
      </c>
      <c r="R10" s="355">
        <f t="shared" ref="R10:R73" si="2">SUM(S10:BD10)</f>
        <v>18720</v>
      </c>
      <c r="S10" s="353"/>
      <c r="T10" s="353"/>
      <c r="U10" s="353"/>
      <c r="V10" s="353"/>
      <c r="W10" s="353"/>
      <c r="X10" s="353"/>
      <c r="Y10" s="353"/>
      <c r="Z10" s="356"/>
      <c r="AA10" s="353"/>
      <c r="AB10" s="353"/>
      <c r="AC10" s="357"/>
      <c r="AD10" s="353"/>
      <c r="AE10" s="353"/>
      <c r="AF10" s="353"/>
      <c r="AG10" s="353">
        <v>600</v>
      </c>
      <c r="AH10" s="353"/>
      <c r="AI10" s="761">
        <v>12000</v>
      </c>
      <c r="AJ10" s="353">
        <v>3600</v>
      </c>
      <c r="AK10" s="353"/>
      <c r="AL10" s="353">
        <v>20</v>
      </c>
      <c r="AM10" s="353"/>
      <c r="AN10" s="353">
        <v>0</v>
      </c>
      <c r="AO10" s="358"/>
      <c r="AP10" s="353"/>
      <c r="AQ10" s="353"/>
      <c r="AR10" s="353">
        <v>0</v>
      </c>
      <c r="AS10" s="353"/>
      <c r="AT10" s="353"/>
      <c r="AU10" s="353">
        <v>2000</v>
      </c>
      <c r="AV10" s="353">
        <v>500</v>
      </c>
      <c r="AW10" s="353"/>
      <c r="AX10" s="353"/>
      <c r="AY10" s="353"/>
      <c r="AZ10" s="353"/>
      <c r="BA10" s="353"/>
      <c r="BB10" s="353"/>
      <c r="BC10" s="353"/>
      <c r="BD10" s="353"/>
      <c r="BE10" s="359" t="s">
        <v>76</v>
      </c>
      <c r="BF10" s="360">
        <v>0</v>
      </c>
      <c r="BG10" s="360">
        <v>23000</v>
      </c>
      <c r="BH10" s="360">
        <f t="shared" ref="BH10:BH73" si="3">+BG10*R10</f>
        <v>430560000</v>
      </c>
      <c r="BI10" s="361"/>
      <c r="BJ10" s="362" t="s">
        <v>6328</v>
      </c>
      <c r="BK10" s="363" t="str">
        <f>+BJ10</f>
        <v>NGOAI</v>
      </c>
    </row>
    <row r="11" spans="1:64" s="349" customFormat="1" ht="150.75" hidden="1" customHeight="1">
      <c r="A11" s="676">
        <v>2</v>
      </c>
      <c r="B11" s="669" t="s">
        <v>77</v>
      </c>
      <c r="C11" s="351" t="s">
        <v>78</v>
      </c>
      <c r="D11" s="351"/>
      <c r="E11" s="351" t="s">
        <v>79</v>
      </c>
      <c r="F11" s="351" t="s">
        <v>80</v>
      </c>
      <c r="G11" s="702" t="s">
        <v>6907</v>
      </c>
      <c r="H11" s="352"/>
      <c r="I11" s="350" t="s">
        <v>75</v>
      </c>
      <c r="J11" s="350"/>
      <c r="K11" s="350"/>
      <c r="L11" s="353">
        <v>416</v>
      </c>
      <c r="M11" s="353">
        <v>384</v>
      </c>
      <c r="N11" s="353"/>
      <c r="O11" s="353">
        <v>70</v>
      </c>
      <c r="P11" s="353">
        <f>N11+O11</f>
        <v>70</v>
      </c>
      <c r="Q11" s="354">
        <v>830</v>
      </c>
      <c r="R11" s="355">
        <f t="shared" si="2"/>
        <v>500</v>
      </c>
      <c r="S11" s="353"/>
      <c r="T11" s="353"/>
      <c r="U11" s="353"/>
      <c r="V11" s="353"/>
      <c r="W11" s="353"/>
      <c r="X11" s="353"/>
      <c r="Y11" s="353"/>
      <c r="Z11" s="364"/>
      <c r="AA11" s="353"/>
      <c r="AB11" s="353"/>
      <c r="AC11" s="365"/>
      <c r="AD11" s="353"/>
      <c r="AE11" s="353"/>
      <c r="AF11" s="353"/>
      <c r="AG11" s="353"/>
      <c r="AH11" s="353"/>
      <c r="AI11" s="761">
        <v>500</v>
      </c>
      <c r="AJ11" s="353"/>
      <c r="AK11" s="353"/>
      <c r="AL11" s="353"/>
      <c r="AM11" s="353"/>
      <c r="AN11" s="353">
        <v>0</v>
      </c>
      <c r="AO11" s="366"/>
      <c r="AP11" s="353"/>
      <c r="AQ11" s="353"/>
      <c r="AR11" s="353">
        <v>0</v>
      </c>
      <c r="AS11" s="353"/>
      <c r="AT11" s="353"/>
      <c r="AU11" s="353"/>
      <c r="AV11" s="353"/>
      <c r="AW11" s="353"/>
      <c r="AX11" s="353"/>
      <c r="AY11" s="353"/>
      <c r="AZ11" s="353"/>
      <c r="BA11" s="353"/>
      <c r="BB11" s="353"/>
      <c r="BC11" s="353"/>
      <c r="BD11" s="353"/>
      <c r="BE11" s="359"/>
      <c r="BF11" s="360">
        <v>0</v>
      </c>
      <c r="BG11" s="360">
        <v>81900</v>
      </c>
      <c r="BH11" s="360">
        <f t="shared" si="3"/>
        <v>40950000</v>
      </c>
      <c r="BI11" s="361"/>
      <c r="BJ11" s="362" t="s">
        <v>6328</v>
      </c>
      <c r="BK11" s="363" t="str">
        <f>+BJ11</f>
        <v>NGOAI</v>
      </c>
    </row>
    <row r="12" spans="1:64" s="349" customFormat="1" ht="96" hidden="1" customHeight="1">
      <c r="A12" s="677">
        <v>3</v>
      </c>
      <c r="B12" s="351" t="s">
        <v>81</v>
      </c>
      <c r="C12" s="351" t="s">
        <v>82</v>
      </c>
      <c r="D12" s="351"/>
      <c r="E12" s="351" t="s">
        <v>83</v>
      </c>
      <c r="F12" s="367" t="s">
        <v>6344</v>
      </c>
      <c r="G12" s="702" t="s">
        <v>6908</v>
      </c>
      <c r="H12" s="352"/>
      <c r="I12" s="350" t="s">
        <v>84</v>
      </c>
      <c r="J12" s="350"/>
      <c r="K12" s="350"/>
      <c r="L12" s="353">
        <v>0</v>
      </c>
      <c r="M12" s="353">
        <v>0</v>
      </c>
      <c r="N12" s="353"/>
      <c r="O12" s="353">
        <v>0</v>
      </c>
      <c r="P12" s="353">
        <f>N12+O12</f>
        <v>0</v>
      </c>
      <c r="Q12" s="354">
        <v>1000</v>
      </c>
      <c r="R12" s="355">
        <f t="shared" si="2"/>
        <v>240</v>
      </c>
      <c r="S12" s="353"/>
      <c r="T12" s="353"/>
      <c r="U12" s="353"/>
      <c r="V12" s="353"/>
      <c r="W12" s="353"/>
      <c r="X12" s="353"/>
      <c r="Y12" s="353"/>
      <c r="Z12" s="364"/>
      <c r="AA12" s="353"/>
      <c r="AB12" s="353"/>
      <c r="AC12" s="365"/>
      <c r="AD12" s="353"/>
      <c r="AE12" s="353"/>
      <c r="AF12" s="353"/>
      <c r="AG12" s="353"/>
      <c r="AH12" s="353"/>
      <c r="AI12" s="761">
        <v>200</v>
      </c>
      <c r="AJ12" s="353"/>
      <c r="AK12" s="353">
        <v>20</v>
      </c>
      <c r="AL12" s="353"/>
      <c r="AM12" s="353"/>
      <c r="AN12" s="353">
        <v>0</v>
      </c>
      <c r="AO12" s="366"/>
      <c r="AP12" s="353"/>
      <c r="AQ12" s="353"/>
      <c r="AR12" s="353">
        <v>0</v>
      </c>
      <c r="AS12" s="353"/>
      <c r="AT12" s="353"/>
      <c r="AU12" s="353"/>
      <c r="AV12" s="353"/>
      <c r="AW12" s="353"/>
      <c r="AX12" s="353"/>
      <c r="AY12" s="353"/>
      <c r="AZ12" s="353"/>
      <c r="BA12" s="353">
        <v>20</v>
      </c>
      <c r="BB12" s="353"/>
      <c r="BC12" s="353"/>
      <c r="BD12" s="353"/>
      <c r="BE12" s="359" t="s">
        <v>85</v>
      </c>
      <c r="BF12" s="360">
        <v>0</v>
      </c>
      <c r="BG12" s="360">
        <v>37800</v>
      </c>
      <c r="BH12" s="360">
        <f t="shared" si="3"/>
        <v>9072000</v>
      </c>
      <c r="BI12" s="361"/>
      <c r="BJ12" s="362" t="s">
        <v>6328</v>
      </c>
      <c r="BK12" s="363" t="str">
        <f>+BJ12</f>
        <v>NGOAI</v>
      </c>
    </row>
    <row r="13" spans="1:64" s="349" customFormat="1" ht="111" hidden="1" customHeight="1">
      <c r="A13" s="676">
        <v>4</v>
      </c>
      <c r="B13" s="351" t="s">
        <v>86</v>
      </c>
      <c r="C13" s="351" t="s">
        <v>87</v>
      </c>
      <c r="D13" s="351"/>
      <c r="E13" s="351" t="s">
        <v>87</v>
      </c>
      <c r="F13" s="367" t="s">
        <v>6385</v>
      </c>
      <c r="G13" s="351"/>
      <c r="H13" s="352"/>
      <c r="I13" s="350" t="s">
        <v>88</v>
      </c>
      <c r="J13" s="350"/>
      <c r="K13" s="350"/>
      <c r="L13" s="353">
        <v>1712</v>
      </c>
      <c r="M13" s="353">
        <v>0</v>
      </c>
      <c r="N13" s="353"/>
      <c r="O13" s="353">
        <v>68</v>
      </c>
      <c r="P13" s="353">
        <v>0</v>
      </c>
      <c r="Q13" s="354">
        <v>2000</v>
      </c>
      <c r="R13" s="355">
        <f t="shared" si="2"/>
        <v>2000</v>
      </c>
      <c r="S13" s="353"/>
      <c r="T13" s="353"/>
      <c r="U13" s="353"/>
      <c r="V13" s="353"/>
      <c r="W13" s="353"/>
      <c r="X13" s="353"/>
      <c r="Y13" s="353"/>
      <c r="Z13" s="364"/>
      <c r="AA13" s="353"/>
      <c r="AB13" s="353"/>
      <c r="AC13" s="365"/>
      <c r="AD13" s="353"/>
      <c r="AE13" s="353"/>
      <c r="AF13" s="353">
        <v>2000</v>
      </c>
      <c r="AG13" s="353"/>
      <c r="AH13" s="353"/>
      <c r="AI13" s="761"/>
      <c r="AJ13" s="353"/>
      <c r="AK13" s="353"/>
      <c r="AL13" s="353"/>
      <c r="AM13" s="353"/>
      <c r="AN13" s="353">
        <v>0</v>
      </c>
      <c r="AO13" s="366"/>
      <c r="AP13" s="353"/>
      <c r="AQ13" s="353"/>
      <c r="AR13" s="353">
        <v>0</v>
      </c>
      <c r="AS13" s="353"/>
      <c r="AT13" s="353"/>
      <c r="AU13" s="353"/>
      <c r="AV13" s="353"/>
      <c r="AW13" s="353"/>
      <c r="AX13" s="353"/>
      <c r="AY13" s="353"/>
      <c r="AZ13" s="353"/>
      <c r="BA13" s="353"/>
      <c r="BB13" s="353"/>
      <c r="BC13" s="353"/>
      <c r="BD13" s="353"/>
      <c r="BE13" s="359"/>
      <c r="BF13" s="360">
        <v>0</v>
      </c>
      <c r="BG13" s="360">
        <v>7200</v>
      </c>
      <c r="BH13" s="360">
        <f t="shared" si="3"/>
        <v>14400000</v>
      </c>
      <c r="BI13" s="361"/>
      <c r="BJ13" s="362" t="s">
        <v>6326</v>
      </c>
      <c r="BK13" s="362" t="s">
        <v>6326</v>
      </c>
    </row>
    <row r="14" spans="1:64" s="349" customFormat="1" ht="105" hidden="1" customHeight="1">
      <c r="A14" s="676">
        <v>5</v>
      </c>
      <c r="B14" s="351" t="s">
        <v>89</v>
      </c>
      <c r="C14" s="351" t="s">
        <v>90</v>
      </c>
      <c r="D14" s="351"/>
      <c r="E14" s="351" t="s">
        <v>90</v>
      </c>
      <c r="F14" s="374" t="s">
        <v>6921</v>
      </c>
      <c r="G14" s="367"/>
      <c r="H14" s="352"/>
      <c r="I14" s="350" t="s">
        <v>88</v>
      </c>
      <c r="J14" s="350"/>
      <c r="K14" s="350"/>
      <c r="L14" s="353">
        <v>860</v>
      </c>
      <c r="M14" s="353">
        <v>500</v>
      </c>
      <c r="N14" s="353"/>
      <c r="O14" s="353">
        <v>428</v>
      </c>
      <c r="P14" s="353">
        <f t="shared" ref="P14:P154" si="4">N14+O14</f>
        <v>428</v>
      </c>
      <c r="Q14" s="354">
        <v>2600</v>
      </c>
      <c r="R14" s="355">
        <f t="shared" si="2"/>
        <v>1500</v>
      </c>
      <c r="S14" s="353"/>
      <c r="T14" s="353"/>
      <c r="U14" s="353"/>
      <c r="V14" s="353"/>
      <c r="W14" s="353"/>
      <c r="X14" s="353"/>
      <c r="Y14" s="353"/>
      <c r="Z14" s="364"/>
      <c r="AA14" s="353"/>
      <c r="AB14" s="353"/>
      <c r="AC14" s="365"/>
      <c r="AD14" s="353"/>
      <c r="AE14" s="353"/>
      <c r="AF14" s="353">
        <v>1500</v>
      </c>
      <c r="AG14" s="353"/>
      <c r="AH14" s="353"/>
      <c r="AI14" s="761"/>
      <c r="AJ14" s="353"/>
      <c r="AK14" s="353"/>
      <c r="AL14" s="353"/>
      <c r="AM14" s="353"/>
      <c r="AN14" s="353">
        <v>0</v>
      </c>
      <c r="AO14" s="366"/>
      <c r="AP14" s="353"/>
      <c r="AQ14" s="353"/>
      <c r="AR14" s="353">
        <v>0</v>
      </c>
      <c r="AS14" s="353"/>
      <c r="AT14" s="353"/>
      <c r="AU14" s="353"/>
      <c r="AV14" s="353"/>
      <c r="AW14" s="353"/>
      <c r="AX14" s="353"/>
      <c r="AY14" s="353"/>
      <c r="AZ14" s="353"/>
      <c r="BA14" s="353"/>
      <c r="BB14" s="353"/>
      <c r="BC14" s="353"/>
      <c r="BD14" s="353"/>
      <c r="BE14" s="359"/>
      <c r="BF14" s="360">
        <v>0</v>
      </c>
      <c r="BG14" s="360">
        <v>9800</v>
      </c>
      <c r="BH14" s="360">
        <f t="shared" si="3"/>
        <v>14700000</v>
      </c>
      <c r="BI14" s="361"/>
      <c r="BJ14" s="362" t="s">
        <v>6326</v>
      </c>
      <c r="BK14" s="362" t="s">
        <v>6326</v>
      </c>
    </row>
    <row r="15" spans="1:64" s="349" customFormat="1" ht="57.75" hidden="1" customHeight="1">
      <c r="A15" s="676">
        <v>6</v>
      </c>
      <c r="B15" s="351" t="s">
        <v>92</v>
      </c>
      <c r="C15" s="351" t="s">
        <v>93</v>
      </c>
      <c r="D15" s="351"/>
      <c r="E15" s="351" t="s">
        <v>94</v>
      </c>
      <c r="F15" s="374" t="s">
        <v>6386</v>
      </c>
      <c r="G15" s="702" t="s">
        <v>6909</v>
      </c>
      <c r="H15" s="352"/>
      <c r="I15" s="350" t="s">
        <v>96</v>
      </c>
      <c r="J15" s="350"/>
      <c r="K15" s="350"/>
      <c r="L15" s="353">
        <v>118320</v>
      </c>
      <c r="M15" s="353">
        <v>20812</v>
      </c>
      <c r="N15" s="353">
        <v>0</v>
      </c>
      <c r="O15" s="353">
        <v>200</v>
      </c>
      <c r="P15" s="353">
        <f t="shared" si="4"/>
        <v>200</v>
      </c>
      <c r="Q15" s="354">
        <v>248200</v>
      </c>
      <c r="R15" s="355">
        <f t="shared" si="2"/>
        <v>258900</v>
      </c>
      <c r="S15" s="353">
        <v>600</v>
      </c>
      <c r="T15" s="353"/>
      <c r="U15" s="353">
        <v>1200</v>
      </c>
      <c r="V15" s="353">
        <v>5200</v>
      </c>
      <c r="W15" s="353">
        <v>300</v>
      </c>
      <c r="X15" s="353"/>
      <c r="Y15" s="353">
        <v>500</v>
      </c>
      <c r="Z15" s="369">
        <v>1000</v>
      </c>
      <c r="AA15" s="353"/>
      <c r="AB15" s="353">
        <v>1000</v>
      </c>
      <c r="AC15" s="369">
        <v>36000</v>
      </c>
      <c r="AD15" s="353">
        <v>1000</v>
      </c>
      <c r="AE15" s="353">
        <v>2000</v>
      </c>
      <c r="AF15" s="353">
        <v>13000</v>
      </c>
      <c r="AG15" s="353">
        <v>5000</v>
      </c>
      <c r="AH15" s="353">
        <v>12000</v>
      </c>
      <c r="AI15" s="761">
        <v>36000</v>
      </c>
      <c r="AJ15" s="353"/>
      <c r="AK15" s="353">
        <v>3650</v>
      </c>
      <c r="AL15" s="353">
        <v>450</v>
      </c>
      <c r="AM15" s="353">
        <v>500</v>
      </c>
      <c r="AN15" s="353">
        <v>40000</v>
      </c>
      <c r="AO15" s="370">
        <v>5000</v>
      </c>
      <c r="AP15" s="353"/>
      <c r="AQ15" s="353">
        <v>4000</v>
      </c>
      <c r="AR15" s="353">
        <v>1000</v>
      </c>
      <c r="AS15" s="353">
        <v>1300</v>
      </c>
      <c r="AT15" s="353">
        <v>22000</v>
      </c>
      <c r="AU15" s="353">
        <v>3000</v>
      </c>
      <c r="AV15" s="353">
        <v>10000</v>
      </c>
      <c r="AW15" s="353"/>
      <c r="AX15" s="353"/>
      <c r="AY15" s="353">
        <v>50000</v>
      </c>
      <c r="AZ15" s="371">
        <v>600</v>
      </c>
      <c r="BA15" s="353">
        <v>300</v>
      </c>
      <c r="BB15" s="353">
        <v>800</v>
      </c>
      <c r="BC15" s="353"/>
      <c r="BD15" s="353">
        <v>1500</v>
      </c>
      <c r="BE15" s="405" t="s">
        <v>97</v>
      </c>
      <c r="BF15" s="360">
        <v>0</v>
      </c>
      <c r="BG15" s="360">
        <v>142</v>
      </c>
      <c r="BH15" s="360">
        <f t="shared" si="3"/>
        <v>36763800</v>
      </c>
      <c r="BI15" s="361"/>
      <c r="BJ15" s="363" t="s">
        <v>6039</v>
      </c>
      <c r="BK15" s="362" t="s">
        <v>6327</v>
      </c>
    </row>
    <row r="16" spans="1:64" s="349" customFormat="1" ht="161.25" hidden="1" customHeight="1">
      <c r="A16" s="677">
        <v>7</v>
      </c>
      <c r="B16" s="351" t="s">
        <v>98</v>
      </c>
      <c r="C16" s="351" t="s">
        <v>99</v>
      </c>
      <c r="D16" s="351"/>
      <c r="E16" s="351" t="s">
        <v>100</v>
      </c>
      <c r="F16" s="351" t="s">
        <v>101</v>
      </c>
      <c r="G16" s="489" t="s">
        <v>101</v>
      </c>
      <c r="H16" s="352"/>
      <c r="I16" s="350" t="s">
        <v>96</v>
      </c>
      <c r="J16" s="350"/>
      <c r="K16" s="350"/>
      <c r="L16" s="353">
        <v>0</v>
      </c>
      <c r="M16" s="353">
        <v>0</v>
      </c>
      <c r="N16" s="353">
        <v>0</v>
      </c>
      <c r="O16" s="353">
        <v>0</v>
      </c>
      <c r="P16" s="353">
        <f t="shared" si="4"/>
        <v>0</v>
      </c>
      <c r="Q16" s="354">
        <v>630</v>
      </c>
      <c r="R16" s="355">
        <f t="shared" si="2"/>
        <v>870</v>
      </c>
      <c r="S16" s="353"/>
      <c r="T16" s="353"/>
      <c r="U16" s="353"/>
      <c r="V16" s="353"/>
      <c r="W16" s="353"/>
      <c r="X16" s="353"/>
      <c r="Y16" s="353"/>
      <c r="Z16" s="364"/>
      <c r="AA16" s="353"/>
      <c r="AB16" s="353"/>
      <c r="AC16" s="365"/>
      <c r="AD16" s="353">
        <v>250</v>
      </c>
      <c r="AE16" s="353"/>
      <c r="AF16" s="353"/>
      <c r="AG16" s="353"/>
      <c r="AH16" s="353"/>
      <c r="AI16" s="761">
        <v>100</v>
      </c>
      <c r="AJ16" s="353"/>
      <c r="AK16" s="353"/>
      <c r="AL16" s="353"/>
      <c r="AM16" s="353"/>
      <c r="AN16" s="353">
        <v>0</v>
      </c>
      <c r="AO16" s="370">
        <v>20</v>
      </c>
      <c r="AP16" s="353"/>
      <c r="AQ16" s="353"/>
      <c r="AR16" s="353">
        <v>0</v>
      </c>
      <c r="AS16" s="353">
        <v>420</v>
      </c>
      <c r="AT16" s="353">
        <v>30</v>
      </c>
      <c r="AU16" s="353">
        <v>50</v>
      </c>
      <c r="AV16" s="353"/>
      <c r="AW16" s="353"/>
      <c r="AX16" s="353"/>
      <c r="AY16" s="353"/>
      <c r="AZ16" s="353"/>
      <c r="BA16" s="353"/>
      <c r="BB16" s="353"/>
      <c r="BC16" s="353"/>
      <c r="BD16" s="353"/>
      <c r="BE16" s="359" t="s">
        <v>85</v>
      </c>
      <c r="BF16" s="360">
        <v>0</v>
      </c>
      <c r="BG16" s="360">
        <v>23000</v>
      </c>
      <c r="BH16" s="360">
        <f t="shared" si="3"/>
        <v>20010000</v>
      </c>
      <c r="BI16" s="361"/>
      <c r="BJ16" s="363" t="s">
        <v>6039</v>
      </c>
      <c r="BK16" s="362" t="s">
        <v>6327</v>
      </c>
    </row>
    <row r="17" spans="1:64" s="349" customFormat="1" ht="89.25" hidden="1" customHeight="1">
      <c r="A17" s="677">
        <v>8</v>
      </c>
      <c r="B17" s="351" t="s">
        <v>102</v>
      </c>
      <c r="C17" s="351" t="s">
        <v>103</v>
      </c>
      <c r="D17" s="351"/>
      <c r="E17" s="351" t="s">
        <v>104</v>
      </c>
      <c r="F17" s="374" t="s">
        <v>6922</v>
      </c>
      <c r="G17" s="374" t="s">
        <v>6923</v>
      </c>
      <c r="H17" s="352"/>
      <c r="I17" s="350" t="s">
        <v>88</v>
      </c>
      <c r="J17" s="350"/>
      <c r="K17" s="350"/>
      <c r="L17" s="353">
        <v>10000</v>
      </c>
      <c r="M17" s="353">
        <v>7685</v>
      </c>
      <c r="N17" s="353">
        <v>0</v>
      </c>
      <c r="O17" s="353">
        <v>3660</v>
      </c>
      <c r="P17" s="353">
        <f t="shared" si="4"/>
        <v>3660</v>
      </c>
      <c r="Q17" s="354">
        <v>15850</v>
      </c>
      <c r="R17" s="355">
        <f t="shared" si="2"/>
        <v>17867</v>
      </c>
      <c r="S17" s="353">
        <v>7</v>
      </c>
      <c r="T17" s="353"/>
      <c r="U17" s="353"/>
      <c r="V17" s="353"/>
      <c r="W17" s="353"/>
      <c r="X17" s="353"/>
      <c r="Y17" s="353"/>
      <c r="Z17" s="364"/>
      <c r="AA17" s="353"/>
      <c r="AB17" s="353">
        <v>50</v>
      </c>
      <c r="AC17" s="365"/>
      <c r="AD17" s="353"/>
      <c r="AE17" s="353"/>
      <c r="AF17" s="353">
        <v>3000</v>
      </c>
      <c r="AG17" s="353">
        <v>300</v>
      </c>
      <c r="AH17" s="353"/>
      <c r="AI17" s="761"/>
      <c r="AJ17" s="353"/>
      <c r="AK17" s="353">
        <v>100</v>
      </c>
      <c r="AL17" s="353">
        <v>20</v>
      </c>
      <c r="AM17" s="353"/>
      <c r="AN17" s="353">
        <v>300</v>
      </c>
      <c r="AO17" s="370">
        <v>30</v>
      </c>
      <c r="AP17" s="353"/>
      <c r="AQ17" s="353"/>
      <c r="AR17" s="353">
        <v>10</v>
      </c>
      <c r="AS17" s="353"/>
      <c r="AT17" s="353">
        <v>3000</v>
      </c>
      <c r="AU17" s="353">
        <v>1000</v>
      </c>
      <c r="AV17" s="353">
        <v>50</v>
      </c>
      <c r="AW17" s="353"/>
      <c r="AX17" s="353"/>
      <c r="AY17" s="353">
        <v>10000</v>
      </c>
      <c r="AZ17" s="353"/>
      <c r="BA17" s="353"/>
      <c r="BB17" s="353"/>
      <c r="BC17" s="353"/>
      <c r="BD17" s="353"/>
      <c r="BE17" s="359"/>
      <c r="BF17" s="360">
        <v>0</v>
      </c>
      <c r="BG17" s="360">
        <v>893</v>
      </c>
      <c r="BH17" s="360">
        <f t="shared" si="3"/>
        <v>15955231</v>
      </c>
      <c r="BI17" s="361"/>
      <c r="BJ17" s="363" t="s">
        <v>6039</v>
      </c>
      <c r="BK17" s="362" t="s">
        <v>6327</v>
      </c>
    </row>
    <row r="18" spans="1:64" s="349" customFormat="1" ht="132" hidden="1" customHeight="1">
      <c r="A18" s="677">
        <v>9</v>
      </c>
      <c r="B18" s="351" t="s">
        <v>106</v>
      </c>
      <c r="C18" s="351" t="s">
        <v>107</v>
      </c>
      <c r="D18" s="351"/>
      <c r="E18" s="351" t="s">
        <v>108</v>
      </c>
      <c r="F18" s="367" t="s">
        <v>6387</v>
      </c>
      <c r="G18" s="374" t="s">
        <v>6833</v>
      </c>
      <c r="H18" s="352"/>
      <c r="I18" s="350" t="s">
        <v>88</v>
      </c>
      <c r="J18" s="350"/>
      <c r="K18" s="350"/>
      <c r="L18" s="353">
        <v>40</v>
      </c>
      <c r="M18" s="353"/>
      <c r="N18" s="353">
        <v>0</v>
      </c>
      <c r="O18" s="353">
        <v>0</v>
      </c>
      <c r="P18" s="353">
        <f t="shared" si="4"/>
        <v>0</v>
      </c>
      <c r="Q18" s="354">
        <v>50</v>
      </c>
      <c r="R18" s="355">
        <f t="shared" si="2"/>
        <v>134</v>
      </c>
      <c r="S18" s="353"/>
      <c r="T18" s="353"/>
      <c r="U18" s="353"/>
      <c r="V18" s="353"/>
      <c r="W18" s="353"/>
      <c r="X18" s="353"/>
      <c r="Y18" s="353"/>
      <c r="Z18" s="364"/>
      <c r="AA18" s="353"/>
      <c r="AB18" s="353">
        <v>2</v>
      </c>
      <c r="AC18" s="365"/>
      <c r="AD18" s="353">
        <v>2</v>
      </c>
      <c r="AE18" s="353"/>
      <c r="AF18" s="353"/>
      <c r="AG18" s="353"/>
      <c r="AH18" s="353"/>
      <c r="AI18" s="761"/>
      <c r="AJ18" s="353"/>
      <c r="AK18" s="353"/>
      <c r="AL18" s="353"/>
      <c r="AM18" s="353"/>
      <c r="AN18" s="353">
        <v>0</v>
      </c>
      <c r="AO18" s="373"/>
      <c r="AP18" s="353"/>
      <c r="AQ18" s="353"/>
      <c r="AR18" s="353">
        <v>0</v>
      </c>
      <c r="AS18" s="353">
        <v>50</v>
      </c>
      <c r="AT18" s="353"/>
      <c r="AU18" s="353">
        <v>80</v>
      </c>
      <c r="AV18" s="353"/>
      <c r="AW18" s="353"/>
      <c r="AX18" s="353"/>
      <c r="AY18" s="353"/>
      <c r="AZ18" s="353"/>
      <c r="BA18" s="353"/>
      <c r="BB18" s="353"/>
      <c r="BC18" s="353"/>
      <c r="BD18" s="353"/>
      <c r="BE18" s="359"/>
      <c r="BF18" s="360">
        <v>0</v>
      </c>
      <c r="BG18" s="360">
        <v>900000</v>
      </c>
      <c r="BH18" s="360">
        <f t="shared" si="3"/>
        <v>120600000</v>
      </c>
      <c r="BI18" s="361"/>
      <c r="BJ18" s="362" t="s">
        <v>6327</v>
      </c>
      <c r="BK18" s="362" t="s">
        <v>6327</v>
      </c>
    </row>
    <row r="19" spans="1:64" s="349" customFormat="1" ht="114" hidden="1" customHeight="1">
      <c r="A19" s="676">
        <v>10</v>
      </c>
      <c r="B19" s="351" t="s">
        <v>110</v>
      </c>
      <c r="C19" s="751" t="s">
        <v>6388</v>
      </c>
      <c r="D19" s="351"/>
      <c r="E19" s="351" t="s">
        <v>112</v>
      </c>
      <c r="F19" s="351" t="s">
        <v>113</v>
      </c>
      <c r="G19" s="756"/>
      <c r="H19" s="352"/>
      <c r="I19" s="350" t="s">
        <v>114</v>
      </c>
      <c r="J19" s="350"/>
      <c r="K19" s="350"/>
      <c r="L19" s="353">
        <v>53</v>
      </c>
      <c r="M19" s="353">
        <v>12</v>
      </c>
      <c r="N19" s="353"/>
      <c r="O19" s="353">
        <v>0</v>
      </c>
      <c r="P19" s="353">
        <f t="shared" si="4"/>
        <v>0</v>
      </c>
      <c r="Q19" s="354">
        <v>300</v>
      </c>
      <c r="R19" s="355">
        <f t="shared" si="2"/>
        <v>400</v>
      </c>
      <c r="S19" s="353"/>
      <c r="T19" s="353"/>
      <c r="U19" s="353"/>
      <c r="V19" s="353"/>
      <c r="W19" s="353"/>
      <c r="X19" s="353"/>
      <c r="Y19" s="353"/>
      <c r="Z19" s="364"/>
      <c r="AA19" s="353"/>
      <c r="AB19" s="353"/>
      <c r="AC19" s="369">
        <v>300</v>
      </c>
      <c r="AD19" s="353"/>
      <c r="AE19" s="353"/>
      <c r="AF19" s="353"/>
      <c r="AG19" s="353">
        <v>100</v>
      </c>
      <c r="AH19" s="353"/>
      <c r="AI19" s="761"/>
      <c r="AJ19" s="353"/>
      <c r="AK19" s="353"/>
      <c r="AL19" s="353"/>
      <c r="AM19" s="353"/>
      <c r="AN19" s="353">
        <v>0</v>
      </c>
      <c r="AO19" s="366"/>
      <c r="AP19" s="353"/>
      <c r="AQ19" s="353"/>
      <c r="AR19" s="353">
        <v>0</v>
      </c>
      <c r="AS19" s="353"/>
      <c r="AT19" s="353"/>
      <c r="AU19" s="353"/>
      <c r="AV19" s="353"/>
      <c r="AW19" s="353"/>
      <c r="AX19" s="353"/>
      <c r="AY19" s="353"/>
      <c r="AZ19" s="353"/>
      <c r="BA19" s="353"/>
      <c r="BB19" s="353"/>
      <c r="BC19" s="353"/>
      <c r="BD19" s="353"/>
      <c r="BE19" s="359"/>
      <c r="BF19" s="360">
        <v>0</v>
      </c>
      <c r="BG19" s="360">
        <v>3868000</v>
      </c>
      <c r="BH19" s="360">
        <f t="shared" si="3"/>
        <v>1547200000</v>
      </c>
      <c r="BI19" s="361"/>
      <c r="BJ19" s="362" t="s">
        <v>6328</v>
      </c>
      <c r="BK19" s="363" t="str">
        <f>+BJ19</f>
        <v>NGOAI</v>
      </c>
    </row>
    <row r="20" spans="1:64" s="349" customFormat="1" ht="84.75" hidden="1" customHeight="1">
      <c r="A20" s="676">
        <v>11</v>
      </c>
      <c r="B20" s="351" t="s">
        <v>115</v>
      </c>
      <c r="C20" s="751" t="s">
        <v>6389</v>
      </c>
      <c r="D20" s="351"/>
      <c r="E20" s="351" t="s">
        <v>117</v>
      </c>
      <c r="F20" s="351" t="s">
        <v>118</v>
      </c>
      <c r="G20" s="351"/>
      <c r="H20" s="352"/>
      <c r="I20" s="350" t="s">
        <v>114</v>
      </c>
      <c r="J20" s="350"/>
      <c r="K20" s="350"/>
      <c r="L20" s="353">
        <v>50</v>
      </c>
      <c r="M20" s="353"/>
      <c r="N20" s="353"/>
      <c r="O20" s="353">
        <v>0</v>
      </c>
      <c r="P20" s="353">
        <f t="shared" si="4"/>
        <v>0</v>
      </c>
      <c r="Q20" s="354">
        <v>200</v>
      </c>
      <c r="R20" s="355">
        <f t="shared" si="2"/>
        <v>200</v>
      </c>
      <c r="S20" s="353"/>
      <c r="T20" s="353"/>
      <c r="U20" s="353"/>
      <c r="V20" s="353"/>
      <c r="W20" s="353"/>
      <c r="X20" s="353"/>
      <c r="Y20" s="353"/>
      <c r="Z20" s="364"/>
      <c r="AA20" s="353"/>
      <c r="AB20" s="353"/>
      <c r="AC20" s="369">
        <v>200</v>
      </c>
      <c r="AD20" s="353"/>
      <c r="AE20" s="353"/>
      <c r="AF20" s="353"/>
      <c r="AG20" s="353"/>
      <c r="AH20" s="353"/>
      <c r="AI20" s="761"/>
      <c r="AJ20" s="353"/>
      <c r="AK20" s="353"/>
      <c r="AL20" s="353"/>
      <c r="AM20" s="353"/>
      <c r="AN20" s="353">
        <v>0</v>
      </c>
      <c r="AO20" s="366"/>
      <c r="AP20" s="353"/>
      <c r="AQ20" s="353"/>
      <c r="AR20" s="353">
        <v>0</v>
      </c>
      <c r="AS20" s="353"/>
      <c r="AT20" s="353"/>
      <c r="AU20" s="353"/>
      <c r="AV20" s="353"/>
      <c r="AW20" s="353"/>
      <c r="AX20" s="353"/>
      <c r="AY20" s="353"/>
      <c r="AZ20" s="353"/>
      <c r="BA20" s="353"/>
      <c r="BB20" s="353"/>
      <c r="BC20" s="353"/>
      <c r="BD20" s="353"/>
      <c r="BE20" s="359"/>
      <c r="BF20" s="360">
        <v>0</v>
      </c>
      <c r="BG20" s="360">
        <v>5470000</v>
      </c>
      <c r="BH20" s="360">
        <f t="shared" si="3"/>
        <v>1094000000</v>
      </c>
      <c r="BI20" s="361"/>
      <c r="BJ20" s="362" t="s">
        <v>6328</v>
      </c>
      <c r="BK20" s="363" t="str">
        <f>+BJ20</f>
        <v>NGOAI</v>
      </c>
    </row>
    <row r="21" spans="1:64" s="349" customFormat="1" ht="108.75" hidden="1" customHeight="1">
      <c r="A21" s="676">
        <v>12</v>
      </c>
      <c r="B21" s="351" t="s">
        <v>119</v>
      </c>
      <c r="C21" s="751" t="s">
        <v>120</v>
      </c>
      <c r="D21" s="351"/>
      <c r="E21" s="351" t="s">
        <v>112</v>
      </c>
      <c r="F21" s="351" t="s">
        <v>121</v>
      </c>
      <c r="G21" s="351"/>
      <c r="H21" s="352"/>
      <c r="I21" s="350" t="s">
        <v>114</v>
      </c>
      <c r="J21" s="350"/>
      <c r="K21" s="350"/>
      <c r="L21" s="353">
        <v>154</v>
      </c>
      <c r="M21" s="353">
        <v>7</v>
      </c>
      <c r="N21" s="353"/>
      <c r="O21" s="353">
        <v>0</v>
      </c>
      <c r="P21" s="353">
        <f t="shared" si="4"/>
        <v>0</v>
      </c>
      <c r="Q21" s="354">
        <v>400</v>
      </c>
      <c r="R21" s="355">
        <f t="shared" si="2"/>
        <v>510</v>
      </c>
      <c r="S21" s="353"/>
      <c r="T21" s="353"/>
      <c r="U21" s="353"/>
      <c r="V21" s="353"/>
      <c r="W21" s="353"/>
      <c r="X21" s="353"/>
      <c r="Y21" s="353"/>
      <c r="Z21" s="364"/>
      <c r="AA21" s="353"/>
      <c r="AB21" s="353"/>
      <c r="AC21" s="369">
        <v>400</v>
      </c>
      <c r="AD21" s="353">
        <v>10</v>
      </c>
      <c r="AE21" s="353"/>
      <c r="AF21" s="353"/>
      <c r="AG21" s="353">
        <v>100</v>
      </c>
      <c r="AH21" s="353"/>
      <c r="AI21" s="761"/>
      <c r="AJ21" s="353"/>
      <c r="AK21" s="353"/>
      <c r="AL21" s="353"/>
      <c r="AM21" s="353"/>
      <c r="AN21" s="353">
        <v>0</v>
      </c>
      <c r="AO21" s="366"/>
      <c r="AP21" s="353"/>
      <c r="AQ21" s="353"/>
      <c r="AR21" s="353">
        <v>0</v>
      </c>
      <c r="AS21" s="353"/>
      <c r="AT21" s="353"/>
      <c r="AU21" s="353"/>
      <c r="AV21" s="353"/>
      <c r="AW21" s="353"/>
      <c r="AX21" s="353"/>
      <c r="AY21" s="353"/>
      <c r="AZ21" s="353"/>
      <c r="BA21" s="353"/>
      <c r="BB21" s="353"/>
      <c r="BC21" s="353"/>
      <c r="BD21" s="353"/>
      <c r="BE21" s="359"/>
      <c r="BF21" s="360">
        <v>0</v>
      </c>
      <c r="BG21" s="360">
        <v>5470000</v>
      </c>
      <c r="BH21" s="360">
        <f t="shared" si="3"/>
        <v>2789700000</v>
      </c>
      <c r="BI21" s="361"/>
      <c r="BJ21" s="362" t="s">
        <v>6328</v>
      </c>
      <c r="BK21" s="363" t="str">
        <f>+BJ21</f>
        <v>NGOAI</v>
      </c>
    </row>
    <row r="22" spans="1:64" s="349" customFormat="1" ht="71.25" hidden="1" customHeight="1">
      <c r="A22" s="676">
        <v>13</v>
      </c>
      <c r="B22" s="351" t="s">
        <v>122</v>
      </c>
      <c r="C22" s="751" t="s">
        <v>123</v>
      </c>
      <c r="D22" s="351"/>
      <c r="E22" s="351" t="s">
        <v>124</v>
      </c>
      <c r="F22" s="367" t="s">
        <v>6390</v>
      </c>
      <c r="G22" s="351"/>
      <c r="H22" s="352"/>
      <c r="I22" s="350" t="s">
        <v>114</v>
      </c>
      <c r="J22" s="350"/>
      <c r="K22" s="350"/>
      <c r="L22" s="353">
        <v>0</v>
      </c>
      <c r="M22" s="353">
        <v>0</v>
      </c>
      <c r="N22" s="353"/>
      <c r="O22" s="353">
        <v>0</v>
      </c>
      <c r="P22" s="353">
        <f t="shared" si="4"/>
        <v>0</v>
      </c>
      <c r="Q22" s="354">
        <v>210</v>
      </c>
      <c r="R22" s="355">
        <f t="shared" si="2"/>
        <v>220</v>
      </c>
      <c r="S22" s="353"/>
      <c r="T22" s="353"/>
      <c r="U22" s="353"/>
      <c r="V22" s="353"/>
      <c r="W22" s="353"/>
      <c r="X22" s="353"/>
      <c r="Y22" s="353"/>
      <c r="Z22" s="364"/>
      <c r="AA22" s="353"/>
      <c r="AB22" s="353"/>
      <c r="AC22" s="369">
        <v>210</v>
      </c>
      <c r="AD22" s="353">
        <v>10</v>
      </c>
      <c r="AE22" s="353"/>
      <c r="AF22" s="353"/>
      <c r="AG22" s="353"/>
      <c r="AH22" s="353"/>
      <c r="AI22" s="761"/>
      <c r="AJ22" s="353"/>
      <c r="AK22" s="353"/>
      <c r="AL22" s="353"/>
      <c r="AM22" s="353"/>
      <c r="AN22" s="353">
        <v>0</v>
      </c>
      <c r="AO22" s="366"/>
      <c r="AP22" s="353"/>
      <c r="AQ22" s="353"/>
      <c r="AR22" s="353">
        <v>0</v>
      </c>
      <c r="AS22" s="353"/>
      <c r="AT22" s="353"/>
      <c r="AU22" s="353"/>
      <c r="AV22" s="353"/>
      <c r="AW22" s="353"/>
      <c r="AX22" s="353"/>
      <c r="AY22" s="353"/>
      <c r="AZ22" s="353"/>
      <c r="BA22" s="353"/>
      <c r="BB22" s="353"/>
      <c r="BC22" s="353"/>
      <c r="BD22" s="353"/>
      <c r="BE22" s="359"/>
      <c r="BF22" s="360">
        <v>0</v>
      </c>
      <c r="BG22" s="360">
        <v>2828525</v>
      </c>
      <c r="BH22" s="360">
        <f t="shared" si="3"/>
        <v>622275500</v>
      </c>
      <c r="BI22" s="361"/>
      <c r="BJ22" s="362" t="s">
        <v>6328</v>
      </c>
      <c r="BK22" s="363" t="str">
        <f>+BJ22</f>
        <v>NGOAI</v>
      </c>
    </row>
    <row r="23" spans="1:64" s="349" customFormat="1" ht="72.75" hidden="1" customHeight="1">
      <c r="A23" s="676">
        <v>14</v>
      </c>
      <c r="B23" s="351" t="s">
        <v>126</v>
      </c>
      <c r="C23" s="751" t="s">
        <v>127</v>
      </c>
      <c r="D23" s="351"/>
      <c r="E23" s="351" t="s">
        <v>124</v>
      </c>
      <c r="F23" s="367" t="s">
        <v>6788</v>
      </c>
      <c r="G23" s="351"/>
      <c r="H23" s="352"/>
      <c r="I23" s="350" t="s">
        <v>114</v>
      </c>
      <c r="J23" s="350"/>
      <c r="K23" s="350"/>
      <c r="L23" s="353">
        <v>0</v>
      </c>
      <c r="M23" s="353">
        <v>30</v>
      </c>
      <c r="N23" s="353"/>
      <c r="O23" s="353">
        <v>0</v>
      </c>
      <c r="P23" s="353">
        <f t="shared" si="4"/>
        <v>0</v>
      </c>
      <c r="Q23" s="354">
        <v>210</v>
      </c>
      <c r="R23" s="355">
        <f t="shared" si="2"/>
        <v>210</v>
      </c>
      <c r="S23" s="353"/>
      <c r="T23" s="353"/>
      <c r="U23" s="353"/>
      <c r="V23" s="353"/>
      <c r="W23" s="353"/>
      <c r="X23" s="353"/>
      <c r="Y23" s="353"/>
      <c r="Z23" s="364"/>
      <c r="AA23" s="353"/>
      <c r="AB23" s="353"/>
      <c r="AC23" s="369">
        <v>210</v>
      </c>
      <c r="AD23" s="353"/>
      <c r="AE23" s="353"/>
      <c r="AF23" s="353"/>
      <c r="AG23" s="353"/>
      <c r="AH23" s="353"/>
      <c r="AI23" s="761"/>
      <c r="AJ23" s="353"/>
      <c r="AK23" s="353"/>
      <c r="AL23" s="353"/>
      <c r="AM23" s="353"/>
      <c r="AN23" s="353">
        <v>0</v>
      </c>
      <c r="AO23" s="366"/>
      <c r="AP23" s="353"/>
      <c r="AQ23" s="353"/>
      <c r="AR23" s="353">
        <v>0</v>
      </c>
      <c r="AS23" s="353"/>
      <c r="AT23" s="353"/>
      <c r="AU23" s="353"/>
      <c r="AV23" s="353"/>
      <c r="AW23" s="353"/>
      <c r="AX23" s="353"/>
      <c r="AY23" s="353"/>
      <c r="AZ23" s="353"/>
      <c r="BA23" s="353"/>
      <c r="BB23" s="353"/>
      <c r="BC23" s="353"/>
      <c r="BD23" s="353"/>
      <c r="BE23" s="359"/>
      <c r="BF23" s="360">
        <v>0</v>
      </c>
      <c r="BG23" s="360">
        <v>2828525</v>
      </c>
      <c r="BH23" s="360">
        <f t="shared" si="3"/>
        <v>593990250</v>
      </c>
      <c r="BI23" s="361"/>
      <c r="BJ23" s="362" t="s">
        <v>6328</v>
      </c>
      <c r="BK23" s="363" t="str">
        <f>+BJ23</f>
        <v>NGOAI</v>
      </c>
    </row>
    <row r="24" spans="1:64" s="349" customFormat="1" ht="135.75" hidden="1" customHeight="1">
      <c r="A24" s="676">
        <v>15</v>
      </c>
      <c r="B24" s="351" t="s">
        <v>129</v>
      </c>
      <c r="C24" s="751" t="s">
        <v>130</v>
      </c>
      <c r="D24" s="351"/>
      <c r="E24" s="351" t="s">
        <v>124</v>
      </c>
      <c r="F24" s="351" t="s">
        <v>131</v>
      </c>
      <c r="G24" s="351"/>
      <c r="H24" s="352"/>
      <c r="I24" s="350" t="s">
        <v>114</v>
      </c>
      <c r="J24" s="350"/>
      <c r="K24" s="350"/>
      <c r="L24" s="353">
        <v>0</v>
      </c>
      <c r="M24" s="353">
        <v>0</v>
      </c>
      <c r="N24" s="353"/>
      <c r="O24" s="353">
        <v>0</v>
      </c>
      <c r="P24" s="353">
        <f t="shared" si="4"/>
        <v>0</v>
      </c>
      <c r="Q24" s="354">
        <v>200</v>
      </c>
      <c r="R24" s="355">
        <f t="shared" si="2"/>
        <v>100</v>
      </c>
      <c r="S24" s="353"/>
      <c r="T24" s="353"/>
      <c r="U24" s="353"/>
      <c r="V24" s="353"/>
      <c r="W24" s="353"/>
      <c r="X24" s="353"/>
      <c r="Y24" s="353"/>
      <c r="Z24" s="364"/>
      <c r="AA24" s="353"/>
      <c r="AB24" s="353"/>
      <c r="AC24" s="369">
        <v>100</v>
      </c>
      <c r="AD24" s="353"/>
      <c r="AE24" s="353"/>
      <c r="AF24" s="353"/>
      <c r="AG24" s="353"/>
      <c r="AH24" s="353"/>
      <c r="AI24" s="761"/>
      <c r="AJ24" s="353"/>
      <c r="AK24" s="353"/>
      <c r="AL24" s="353"/>
      <c r="AM24" s="353"/>
      <c r="AN24" s="353">
        <v>0</v>
      </c>
      <c r="AO24" s="366"/>
      <c r="AP24" s="353"/>
      <c r="AQ24" s="353"/>
      <c r="AR24" s="353">
        <v>0</v>
      </c>
      <c r="AS24" s="353"/>
      <c r="AT24" s="353"/>
      <c r="AU24" s="353"/>
      <c r="AV24" s="353"/>
      <c r="AW24" s="353"/>
      <c r="AX24" s="353"/>
      <c r="AY24" s="353"/>
      <c r="AZ24" s="353"/>
      <c r="BA24" s="353"/>
      <c r="BB24" s="353"/>
      <c r="BC24" s="353"/>
      <c r="BD24" s="353"/>
      <c r="BE24" s="359"/>
      <c r="BF24" s="360">
        <v>0</v>
      </c>
      <c r="BG24" s="360">
        <v>2828525</v>
      </c>
      <c r="BH24" s="360">
        <f t="shared" si="3"/>
        <v>282852500</v>
      </c>
      <c r="BI24" s="361"/>
      <c r="BJ24" s="362" t="s">
        <v>6326</v>
      </c>
      <c r="BK24" s="362" t="s">
        <v>6326</v>
      </c>
    </row>
    <row r="25" spans="1:64" s="349" customFormat="1" ht="154.5" hidden="1" customHeight="1">
      <c r="A25" s="676">
        <v>16</v>
      </c>
      <c r="B25" s="351" t="s">
        <v>132</v>
      </c>
      <c r="C25" s="751" t="s">
        <v>133</v>
      </c>
      <c r="D25" s="351"/>
      <c r="E25" s="351" t="s">
        <v>134</v>
      </c>
      <c r="F25" s="374" t="s">
        <v>6927</v>
      </c>
      <c r="G25" s="351"/>
      <c r="H25" s="352"/>
      <c r="I25" s="350" t="s">
        <v>114</v>
      </c>
      <c r="J25" s="350"/>
      <c r="K25" s="350"/>
      <c r="L25" s="353">
        <v>43</v>
      </c>
      <c r="M25" s="353">
        <v>0</v>
      </c>
      <c r="N25" s="353"/>
      <c r="O25" s="353">
        <v>0</v>
      </c>
      <c r="P25" s="353">
        <f t="shared" si="4"/>
        <v>0</v>
      </c>
      <c r="Q25" s="354">
        <v>300</v>
      </c>
      <c r="R25" s="355">
        <f t="shared" si="2"/>
        <v>30</v>
      </c>
      <c r="S25" s="353"/>
      <c r="T25" s="353"/>
      <c r="U25" s="353"/>
      <c r="V25" s="353"/>
      <c r="W25" s="353"/>
      <c r="X25" s="353"/>
      <c r="Y25" s="353"/>
      <c r="Z25" s="364"/>
      <c r="AA25" s="353"/>
      <c r="AB25" s="353"/>
      <c r="AC25" s="369">
        <v>0</v>
      </c>
      <c r="AD25" s="353"/>
      <c r="AE25" s="353"/>
      <c r="AF25" s="353"/>
      <c r="AG25" s="353">
        <v>30</v>
      </c>
      <c r="AH25" s="353"/>
      <c r="AI25" s="761"/>
      <c r="AJ25" s="353"/>
      <c r="AK25" s="353"/>
      <c r="AL25" s="353"/>
      <c r="AM25" s="353"/>
      <c r="AN25" s="353">
        <v>0</v>
      </c>
      <c r="AO25" s="366"/>
      <c r="AP25" s="353"/>
      <c r="AQ25" s="353"/>
      <c r="AR25" s="353">
        <v>0</v>
      </c>
      <c r="AS25" s="353"/>
      <c r="AT25" s="353"/>
      <c r="AU25" s="353"/>
      <c r="AV25" s="353"/>
      <c r="AW25" s="353"/>
      <c r="AX25" s="353"/>
      <c r="AY25" s="353"/>
      <c r="AZ25" s="353"/>
      <c r="BA25" s="353"/>
      <c r="BB25" s="353"/>
      <c r="BC25" s="353"/>
      <c r="BD25" s="353"/>
      <c r="BE25" s="359"/>
      <c r="BF25" s="360">
        <v>0</v>
      </c>
      <c r="BG25" s="360">
        <v>7649000</v>
      </c>
      <c r="BH25" s="360">
        <f t="shared" si="3"/>
        <v>229470000</v>
      </c>
      <c r="BI25" s="361"/>
      <c r="BJ25" s="362" t="s">
        <v>6328</v>
      </c>
      <c r="BK25" s="363" t="str">
        <f>+BJ25</f>
        <v>NGOAI</v>
      </c>
    </row>
    <row r="26" spans="1:64" s="349" customFormat="1" ht="109.5" hidden="1" customHeight="1">
      <c r="A26" s="677">
        <v>17</v>
      </c>
      <c r="B26" s="351" t="s">
        <v>136</v>
      </c>
      <c r="C26" s="751" t="s">
        <v>137</v>
      </c>
      <c r="D26" s="351"/>
      <c r="E26" s="351" t="s">
        <v>138</v>
      </c>
      <c r="F26" s="351" t="s">
        <v>139</v>
      </c>
      <c r="G26" s="374" t="s">
        <v>6843</v>
      </c>
      <c r="H26" s="352"/>
      <c r="I26" s="350" t="s">
        <v>140</v>
      </c>
      <c r="J26" s="350"/>
      <c r="K26" s="350"/>
      <c r="L26" s="353"/>
      <c r="M26" s="353">
        <v>100</v>
      </c>
      <c r="N26" s="353">
        <v>0</v>
      </c>
      <c r="O26" s="353">
        <v>0</v>
      </c>
      <c r="P26" s="353">
        <f t="shared" si="4"/>
        <v>0</v>
      </c>
      <c r="Q26" s="354">
        <v>100</v>
      </c>
      <c r="R26" s="355">
        <f t="shared" si="2"/>
        <v>900</v>
      </c>
      <c r="S26" s="353"/>
      <c r="T26" s="353"/>
      <c r="U26" s="353"/>
      <c r="V26" s="353"/>
      <c r="W26" s="353"/>
      <c r="X26" s="353"/>
      <c r="Y26" s="353"/>
      <c r="Z26" s="364"/>
      <c r="AA26" s="353"/>
      <c r="AB26" s="353"/>
      <c r="AC26" s="365"/>
      <c r="AD26" s="353"/>
      <c r="AE26" s="353"/>
      <c r="AF26" s="353"/>
      <c r="AG26" s="353"/>
      <c r="AH26" s="353"/>
      <c r="AI26" s="761"/>
      <c r="AJ26" s="353"/>
      <c r="AK26" s="353"/>
      <c r="AL26" s="353"/>
      <c r="AM26" s="353"/>
      <c r="AN26" s="353">
        <v>0</v>
      </c>
      <c r="AO26" s="373"/>
      <c r="AP26" s="353"/>
      <c r="AQ26" s="353"/>
      <c r="AR26" s="353">
        <v>0</v>
      </c>
      <c r="AS26" s="353">
        <v>400</v>
      </c>
      <c r="AT26" s="353"/>
      <c r="AU26" s="353">
        <v>500</v>
      </c>
      <c r="AV26" s="353"/>
      <c r="AW26" s="353"/>
      <c r="AX26" s="353"/>
      <c r="AY26" s="353"/>
      <c r="AZ26" s="353"/>
      <c r="BA26" s="353"/>
      <c r="BB26" s="353"/>
      <c r="BC26" s="353"/>
      <c r="BD26" s="353"/>
      <c r="BE26" s="359" t="s">
        <v>141</v>
      </c>
      <c r="BF26" s="360">
        <v>0</v>
      </c>
      <c r="BG26" s="360">
        <v>495000</v>
      </c>
      <c r="BH26" s="360">
        <f t="shared" si="3"/>
        <v>445500000</v>
      </c>
      <c r="BI26" s="361"/>
      <c r="BJ26" s="362" t="s">
        <v>6039</v>
      </c>
      <c r="BK26" s="362" t="s">
        <v>6327</v>
      </c>
    </row>
    <row r="27" spans="1:64" s="349" customFormat="1" ht="181.5" hidden="1" customHeight="1">
      <c r="A27" s="676">
        <v>18</v>
      </c>
      <c r="B27" s="351" t="s">
        <v>142</v>
      </c>
      <c r="C27" s="751" t="s">
        <v>143</v>
      </c>
      <c r="D27" s="351"/>
      <c r="E27" s="351" t="s">
        <v>144</v>
      </c>
      <c r="F27" s="351" t="s">
        <v>145</v>
      </c>
      <c r="G27" s="351"/>
      <c r="H27" s="352"/>
      <c r="I27" s="350" t="s">
        <v>114</v>
      </c>
      <c r="J27" s="350"/>
      <c r="K27" s="350"/>
      <c r="L27" s="353">
        <v>0</v>
      </c>
      <c r="M27" s="353">
        <v>0</v>
      </c>
      <c r="N27" s="353"/>
      <c r="O27" s="353">
        <v>0</v>
      </c>
      <c r="P27" s="353">
        <f t="shared" si="4"/>
        <v>0</v>
      </c>
      <c r="Q27" s="354">
        <v>100</v>
      </c>
      <c r="R27" s="355">
        <f t="shared" si="2"/>
        <v>110</v>
      </c>
      <c r="S27" s="353"/>
      <c r="T27" s="353"/>
      <c r="U27" s="353"/>
      <c r="V27" s="353"/>
      <c r="W27" s="353"/>
      <c r="X27" s="353"/>
      <c r="Y27" s="353"/>
      <c r="Z27" s="364"/>
      <c r="AA27" s="353"/>
      <c r="AB27" s="353"/>
      <c r="AC27" s="369">
        <v>100</v>
      </c>
      <c r="AD27" s="353"/>
      <c r="AE27" s="353"/>
      <c r="AF27" s="353"/>
      <c r="AG27" s="353">
        <v>10</v>
      </c>
      <c r="AH27" s="353"/>
      <c r="AI27" s="761"/>
      <c r="AJ27" s="353"/>
      <c r="AK27" s="353"/>
      <c r="AL27" s="353"/>
      <c r="AM27" s="353"/>
      <c r="AN27" s="353">
        <v>0</v>
      </c>
      <c r="AO27" s="366"/>
      <c r="AP27" s="353"/>
      <c r="AQ27" s="353"/>
      <c r="AR27" s="353">
        <v>0</v>
      </c>
      <c r="AS27" s="353"/>
      <c r="AT27" s="353"/>
      <c r="AU27" s="353"/>
      <c r="AV27" s="353"/>
      <c r="AW27" s="353"/>
      <c r="AX27" s="353"/>
      <c r="AY27" s="353"/>
      <c r="AZ27" s="353"/>
      <c r="BA27" s="353"/>
      <c r="BB27" s="353"/>
      <c r="BC27" s="353"/>
      <c r="BD27" s="353"/>
      <c r="BE27" s="359"/>
      <c r="BF27" s="360">
        <v>0</v>
      </c>
      <c r="BG27" s="360">
        <v>1900000</v>
      </c>
      <c r="BH27" s="360">
        <f t="shared" si="3"/>
        <v>209000000</v>
      </c>
      <c r="BI27" s="361"/>
      <c r="BJ27" s="362" t="s">
        <v>6328</v>
      </c>
      <c r="BK27" s="363" t="str">
        <f>+BJ27</f>
        <v>NGOAI</v>
      </c>
    </row>
    <row r="28" spans="1:64" s="349" customFormat="1" ht="198" hidden="1" customHeight="1">
      <c r="A28" s="676">
        <v>19</v>
      </c>
      <c r="B28" s="351" t="s">
        <v>146</v>
      </c>
      <c r="C28" s="751" t="s">
        <v>147</v>
      </c>
      <c r="D28" s="351"/>
      <c r="E28" s="351" t="s">
        <v>112</v>
      </c>
      <c r="F28" s="351" t="s">
        <v>148</v>
      </c>
      <c r="G28" s="351"/>
      <c r="H28" s="352"/>
      <c r="I28" s="350" t="s">
        <v>114</v>
      </c>
      <c r="J28" s="350"/>
      <c r="K28" s="350"/>
      <c r="L28" s="353">
        <v>0</v>
      </c>
      <c r="M28" s="353">
        <v>0</v>
      </c>
      <c r="N28" s="353"/>
      <c r="O28" s="353">
        <v>0</v>
      </c>
      <c r="P28" s="353">
        <f t="shared" si="4"/>
        <v>0</v>
      </c>
      <c r="Q28" s="354">
        <v>200</v>
      </c>
      <c r="R28" s="355">
        <f t="shared" si="2"/>
        <v>400</v>
      </c>
      <c r="S28" s="353"/>
      <c r="T28" s="353"/>
      <c r="U28" s="353"/>
      <c r="V28" s="353"/>
      <c r="W28" s="353"/>
      <c r="X28" s="353"/>
      <c r="Y28" s="353"/>
      <c r="Z28" s="364"/>
      <c r="AA28" s="353"/>
      <c r="AB28" s="353"/>
      <c r="AC28" s="369">
        <v>200</v>
      </c>
      <c r="AD28" s="353"/>
      <c r="AE28" s="353"/>
      <c r="AF28" s="353"/>
      <c r="AG28" s="353">
        <v>200</v>
      </c>
      <c r="AH28" s="353"/>
      <c r="AI28" s="761"/>
      <c r="AJ28" s="353"/>
      <c r="AK28" s="353"/>
      <c r="AL28" s="353"/>
      <c r="AM28" s="353"/>
      <c r="AN28" s="353">
        <v>0</v>
      </c>
      <c r="AO28" s="366"/>
      <c r="AP28" s="353"/>
      <c r="AQ28" s="353"/>
      <c r="AR28" s="353">
        <v>0</v>
      </c>
      <c r="AS28" s="353"/>
      <c r="AT28" s="353"/>
      <c r="AU28" s="353"/>
      <c r="AV28" s="353"/>
      <c r="AW28" s="353"/>
      <c r="AX28" s="353"/>
      <c r="AY28" s="353"/>
      <c r="AZ28" s="353"/>
      <c r="BA28" s="353"/>
      <c r="BB28" s="353"/>
      <c r="BC28" s="353"/>
      <c r="BD28" s="353"/>
      <c r="BE28" s="359"/>
      <c r="BF28" s="360">
        <v>0</v>
      </c>
      <c r="BG28" s="360">
        <v>3868000</v>
      </c>
      <c r="BH28" s="360">
        <f t="shared" si="3"/>
        <v>1547200000</v>
      </c>
      <c r="BI28" s="361"/>
      <c r="BJ28" s="362" t="s">
        <v>6328</v>
      </c>
      <c r="BK28" s="363" t="str">
        <f>+BJ28</f>
        <v>NGOAI</v>
      </c>
    </row>
    <row r="29" spans="1:64" s="349" customFormat="1" ht="228.75" hidden="1" customHeight="1">
      <c r="A29" s="676">
        <v>20</v>
      </c>
      <c r="B29" s="351" t="s">
        <v>149</v>
      </c>
      <c r="C29" s="751" t="s">
        <v>150</v>
      </c>
      <c r="D29" s="351"/>
      <c r="E29" s="351" t="s">
        <v>112</v>
      </c>
      <c r="F29" s="351" t="s">
        <v>151</v>
      </c>
      <c r="G29" s="351"/>
      <c r="H29" s="352"/>
      <c r="I29" s="350" t="s">
        <v>84</v>
      </c>
      <c r="J29" s="350"/>
      <c r="K29" s="350"/>
      <c r="L29" s="353">
        <v>0</v>
      </c>
      <c r="M29" s="353">
        <v>0</v>
      </c>
      <c r="N29" s="353"/>
      <c r="O29" s="353">
        <v>10</v>
      </c>
      <c r="P29" s="353">
        <f t="shared" si="4"/>
        <v>10</v>
      </c>
      <c r="Q29" s="354">
        <v>200</v>
      </c>
      <c r="R29" s="355">
        <f t="shared" si="2"/>
        <v>400</v>
      </c>
      <c r="S29" s="353"/>
      <c r="T29" s="353"/>
      <c r="U29" s="353"/>
      <c r="V29" s="353"/>
      <c r="W29" s="353"/>
      <c r="X29" s="353"/>
      <c r="Y29" s="353"/>
      <c r="Z29" s="364"/>
      <c r="AA29" s="353"/>
      <c r="AB29" s="353"/>
      <c r="AC29" s="369">
        <v>200</v>
      </c>
      <c r="AD29" s="353"/>
      <c r="AE29" s="353"/>
      <c r="AF29" s="353"/>
      <c r="AG29" s="353">
        <v>200</v>
      </c>
      <c r="AH29" s="353"/>
      <c r="AI29" s="761"/>
      <c r="AJ29" s="353"/>
      <c r="AK29" s="353"/>
      <c r="AL29" s="353"/>
      <c r="AM29" s="353"/>
      <c r="AN29" s="353">
        <v>0</v>
      </c>
      <c r="AO29" s="366"/>
      <c r="AP29" s="353"/>
      <c r="AQ29" s="353"/>
      <c r="AR29" s="353">
        <v>0</v>
      </c>
      <c r="AS29" s="353"/>
      <c r="AT29" s="353"/>
      <c r="AU29" s="353"/>
      <c r="AV29" s="353"/>
      <c r="AW29" s="353"/>
      <c r="AX29" s="353"/>
      <c r="AY29" s="353"/>
      <c r="AZ29" s="353"/>
      <c r="BA29" s="353"/>
      <c r="BB29" s="353"/>
      <c r="BC29" s="353"/>
      <c r="BD29" s="353"/>
      <c r="BE29" s="359"/>
      <c r="BF29" s="360">
        <v>0</v>
      </c>
      <c r="BG29" s="360">
        <v>3868000</v>
      </c>
      <c r="BH29" s="360">
        <f t="shared" si="3"/>
        <v>1547200000</v>
      </c>
      <c r="BI29" s="361"/>
      <c r="BJ29" s="362" t="s">
        <v>6328</v>
      </c>
      <c r="BK29" s="363" t="str">
        <f>+BJ29</f>
        <v>NGOAI</v>
      </c>
    </row>
    <row r="30" spans="1:64" s="349" customFormat="1" ht="106.5" hidden="1" customHeight="1">
      <c r="A30" s="676">
        <v>21</v>
      </c>
      <c r="B30" s="351" t="s">
        <v>152</v>
      </c>
      <c r="C30" s="751" t="s">
        <v>6392</v>
      </c>
      <c r="D30" s="334" t="s">
        <v>6395</v>
      </c>
      <c r="E30" s="351" t="s">
        <v>154</v>
      </c>
      <c r="F30" s="333" t="s">
        <v>6397</v>
      </c>
      <c r="G30" s="351"/>
      <c r="H30" s="352"/>
      <c r="I30" s="350" t="s">
        <v>84</v>
      </c>
      <c r="J30" s="350"/>
      <c r="K30" s="350"/>
      <c r="L30" s="353">
        <v>0</v>
      </c>
      <c r="M30" s="353">
        <v>0</v>
      </c>
      <c r="N30" s="353"/>
      <c r="O30" s="353">
        <v>0</v>
      </c>
      <c r="P30" s="353">
        <f t="shared" si="4"/>
        <v>0</v>
      </c>
      <c r="Q30" s="354">
        <v>300</v>
      </c>
      <c r="R30" s="355">
        <f t="shared" si="2"/>
        <v>100</v>
      </c>
      <c r="S30" s="353"/>
      <c r="T30" s="353"/>
      <c r="U30" s="353"/>
      <c r="V30" s="353"/>
      <c r="W30" s="353"/>
      <c r="X30" s="353"/>
      <c r="Y30" s="353"/>
      <c r="Z30" s="364"/>
      <c r="AA30" s="353"/>
      <c r="AB30" s="353"/>
      <c r="AC30" s="369">
        <v>100</v>
      </c>
      <c r="AD30" s="353"/>
      <c r="AE30" s="353"/>
      <c r="AF30" s="353"/>
      <c r="AG30" s="353"/>
      <c r="AH30" s="353"/>
      <c r="AI30" s="761"/>
      <c r="AJ30" s="353"/>
      <c r="AK30" s="353"/>
      <c r="AL30" s="353"/>
      <c r="AM30" s="353"/>
      <c r="AN30" s="353">
        <v>0</v>
      </c>
      <c r="AO30" s="366"/>
      <c r="AP30" s="353"/>
      <c r="AQ30" s="353"/>
      <c r="AR30" s="353">
        <v>0</v>
      </c>
      <c r="AS30" s="353"/>
      <c r="AT30" s="353"/>
      <c r="AU30" s="353"/>
      <c r="AV30" s="353"/>
      <c r="AW30" s="353"/>
      <c r="AX30" s="353"/>
      <c r="AY30" s="353"/>
      <c r="AZ30" s="353"/>
      <c r="BA30" s="353"/>
      <c r="BB30" s="353"/>
      <c r="BC30" s="353"/>
      <c r="BD30" s="353"/>
      <c r="BE30" s="359"/>
      <c r="BF30" s="360">
        <v>0</v>
      </c>
      <c r="BG30" s="360">
        <v>1150000</v>
      </c>
      <c r="BH30" s="360">
        <f t="shared" si="3"/>
        <v>115000000</v>
      </c>
      <c r="BI30" s="361"/>
      <c r="BJ30" s="362" t="s">
        <v>6326</v>
      </c>
      <c r="BK30" s="362" t="s">
        <v>6326</v>
      </c>
    </row>
    <row r="31" spans="1:64" s="349" customFormat="1" ht="82.5" hidden="1" customHeight="1">
      <c r="A31" s="676">
        <v>22</v>
      </c>
      <c r="B31" s="351" t="s">
        <v>156</v>
      </c>
      <c r="C31" s="751" t="s">
        <v>157</v>
      </c>
      <c r="D31" s="351"/>
      <c r="E31" s="351" t="s">
        <v>158</v>
      </c>
      <c r="F31" s="351" t="s">
        <v>159</v>
      </c>
      <c r="G31" s="351"/>
      <c r="H31" s="352"/>
      <c r="I31" s="350" t="s">
        <v>84</v>
      </c>
      <c r="J31" s="350"/>
      <c r="K31" s="350"/>
      <c r="L31" s="353">
        <v>47</v>
      </c>
      <c r="M31" s="353">
        <v>52</v>
      </c>
      <c r="N31" s="353"/>
      <c r="O31" s="353">
        <v>0</v>
      </c>
      <c r="P31" s="353">
        <f t="shared" si="4"/>
        <v>0</v>
      </c>
      <c r="Q31" s="354">
        <v>120</v>
      </c>
      <c r="R31" s="355">
        <f t="shared" si="2"/>
        <v>110</v>
      </c>
      <c r="S31" s="353"/>
      <c r="T31" s="353"/>
      <c r="U31" s="353"/>
      <c r="V31" s="353"/>
      <c r="W31" s="353"/>
      <c r="X31" s="353"/>
      <c r="Y31" s="353"/>
      <c r="Z31" s="364"/>
      <c r="AA31" s="353"/>
      <c r="AB31" s="353"/>
      <c r="AC31" s="369">
        <v>100</v>
      </c>
      <c r="AD31" s="353"/>
      <c r="AE31" s="353"/>
      <c r="AF31" s="353"/>
      <c r="AG31" s="353">
        <v>10</v>
      </c>
      <c r="AH31" s="353"/>
      <c r="AI31" s="761"/>
      <c r="AJ31" s="353"/>
      <c r="AK31" s="353"/>
      <c r="AL31" s="353"/>
      <c r="AM31" s="353"/>
      <c r="AN31" s="353">
        <v>0</v>
      </c>
      <c r="AO31" s="366"/>
      <c r="AP31" s="353"/>
      <c r="AQ31" s="353"/>
      <c r="AR31" s="353">
        <v>0</v>
      </c>
      <c r="AS31" s="353"/>
      <c r="AT31" s="353"/>
      <c r="AU31" s="353"/>
      <c r="AV31" s="353"/>
      <c r="AW31" s="353"/>
      <c r="AX31" s="353"/>
      <c r="AY31" s="353"/>
      <c r="AZ31" s="353"/>
      <c r="BA31" s="353"/>
      <c r="BB31" s="353"/>
      <c r="BC31" s="353"/>
      <c r="BD31" s="353"/>
      <c r="BE31" s="359"/>
      <c r="BF31" s="360">
        <v>0</v>
      </c>
      <c r="BG31" s="360">
        <v>1150000</v>
      </c>
      <c r="BH31" s="360">
        <f t="shared" si="3"/>
        <v>126500000</v>
      </c>
      <c r="BI31" s="361"/>
      <c r="BJ31" s="362" t="s">
        <v>6328</v>
      </c>
      <c r="BK31" s="363" t="str">
        <f>+BJ31</f>
        <v>NGOAI</v>
      </c>
    </row>
    <row r="32" spans="1:64" s="349" customFormat="1" ht="115.5" hidden="1" customHeight="1">
      <c r="A32" s="676">
        <v>23</v>
      </c>
      <c r="B32" s="351" t="s">
        <v>160</v>
      </c>
      <c r="C32" s="751" t="s">
        <v>6393</v>
      </c>
      <c r="D32" s="334" t="s">
        <v>6396</v>
      </c>
      <c r="E32" s="351" t="s">
        <v>162</v>
      </c>
      <c r="F32" s="333" t="s">
        <v>6398</v>
      </c>
      <c r="G32" s="351"/>
      <c r="H32" s="352"/>
      <c r="I32" s="350" t="s">
        <v>84</v>
      </c>
      <c r="J32" s="350"/>
      <c r="K32" s="350"/>
      <c r="L32" s="353">
        <v>0</v>
      </c>
      <c r="M32" s="353">
        <v>0</v>
      </c>
      <c r="N32" s="353"/>
      <c r="O32" s="353">
        <v>0</v>
      </c>
      <c r="P32" s="353">
        <f t="shared" si="4"/>
        <v>0</v>
      </c>
      <c r="Q32" s="354">
        <v>120</v>
      </c>
      <c r="R32" s="355">
        <f t="shared" si="2"/>
        <v>120</v>
      </c>
      <c r="S32" s="353"/>
      <c r="T32" s="353"/>
      <c r="U32" s="353"/>
      <c r="V32" s="353"/>
      <c r="W32" s="353"/>
      <c r="X32" s="353"/>
      <c r="Y32" s="353"/>
      <c r="Z32" s="364"/>
      <c r="AA32" s="353"/>
      <c r="AB32" s="353"/>
      <c r="AC32" s="369">
        <v>120</v>
      </c>
      <c r="AD32" s="353"/>
      <c r="AE32" s="353"/>
      <c r="AF32" s="353"/>
      <c r="AG32" s="353"/>
      <c r="AH32" s="353"/>
      <c r="AI32" s="761"/>
      <c r="AJ32" s="353"/>
      <c r="AK32" s="353"/>
      <c r="AL32" s="353"/>
      <c r="AM32" s="353"/>
      <c r="AN32" s="353">
        <v>0</v>
      </c>
      <c r="AO32" s="366"/>
      <c r="AP32" s="353"/>
      <c r="AQ32" s="353"/>
      <c r="AR32" s="353">
        <v>0</v>
      </c>
      <c r="AS32" s="353"/>
      <c r="AT32" s="353"/>
      <c r="AU32" s="353"/>
      <c r="AV32" s="353"/>
      <c r="AW32" s="353"/>
      <c r="AX32" s="353"/>
      <c r="AY32" s="353"/>
      <c r="AZ32" s="353"/>
      <c r="BA32" s="353"/>
      <c r="BB32" s="353"/>
      <c r="BC32" s="353"/>
      <c r="BD32" s="353"/>
      <c r="BE32" s="359"/>
      <c r="BF32" s="360">
        <v>0</v>
      </c>
      <c r="BG32" s="360">
        <v>1270000</v>
      </c>
      <c r="BH32" s="360">
        <f t="shared" si="3"/>
        <v>152400000</v>
      </c>
      <c r="BI32" s="361"/>
      <c r="BJ32" s="362" t="s">
        <v>6326</v>
      </c>
      <c r="BK32" s="362" t="s">
        <v>6326</v>
      </c>
      <c r="BL32" s="362" t="s">
        <v>6332</v>
      </c>
    </row>
    <row r="33" spans="1:64" s="349" customFormat="1" ht="169.5" hidden="1" customHeight="1">
      <c r="A33" s="676">
        <v>24</v>
      </c>
      <c r="B33" s="351" t="s">
        <v>164</v>
      </c>
      <c r="C33" s="751" t="s">
        <v>165</v>
      </c>
      <c r="D33" s="351"/>
      <c r="E33" s="351" t="s">
        <v>166</v>
      </c>
      <c r="F33" s="334" t="s">
        <v>6394</v>
      </c>
      <c r="G33" s="351"/>
      <c r="H33" s="352"/>
      <c r="I33" s="350" t="s">
        <v>84</v>
      </c>
      <c r="J33" s="350"/>
      <c r="K33" s="350"/>
      <c r="L33" s="353">
        <v>0</v>
      </c>
      <c r="M33" s="353">
        <v>0</v>
      </c>
      <c r="N33" s="353"/>
      <c r="O33" s="353">
        <v>0</v>
      </c>
      <c r="P33" s="353">
        <f t="shared" si="4"/>
        <v>0</v>
      </c>
      <c r="Q33" s="354">
        <v>100</v>
      </c>
      <c r="R33" s="355">
        <f t="shared" si="2"/>
        <v>100</v>
      </c>
      <c r="S33" s="353"/>
      <c r="T33" s="353"/>
      <c r="U33" s="353"/>
      <c r="V33" s="353"/>
      <c r="W33" s="353"/>
      <c r="X33" s="353"/>
      <c r="Y33" s="353"/>
      <c r="Z33" s="364"/>
      <c r="AA33" s="353"/>
      <c r="AB33" s="353"/>
      <c r="AC33" s="369">
        <v>100</v>
      </c>
      <c r="AD33" s="353"/>
      <c r="AE33" s="353"/>
      <c r="AF33" s="353"/>
      <c r="AG33" s="353"/>
      <c r="AH33" s="353"/>
      <c r="AI33" s="761"/>
      <c r="AJ33" s="353"/>
      <c r="AK33" s="353"/>
      <c r="AL33" s="353"/>
      <c r="AM33" s="353"/>
      <c r="AN33" s="353">
        <v>0</v>
      </c>
      <c r="AO33" s="366"/>
      <c r="AP33" s="353"/>
      <c r="AQ33" s="353"/>
      <c r="AR33" s="353">
        <v>0</v>
      </c>
      <c r="AS33" s="353"/>
      <c r="AT33" s="353"/>
      <c r="AU33" s="353"/>
      <c r="AV33" s="353"/>
      <c r="AW33" s="353"/>
      <c r="AX33" s="353"/>
      <c r="AY33" s="353"/>
      <c r="AZ33" s="353"/>
      <c r="BA33" s="353"/>
      <c r="BB33" s="353"/>
      <c r="BC33" s="353"/>
      <c r="BD33" s="353"/>
      <c r="BE33" s="359"/>
      <c r="BF33" s="360">
        <v>0</v>
      </c>
      <c r="BG33" s="360">
        <v>2979000</v>
      </c>
      <c r="BH33" s="360">
        <f t="shared" si="3"/>
        <v>297900000</v>
      </c>
      <c r="BI33" s="361"/>
      <c r="BJ33" s="362" t="s">
        <v>6326</v>
      </c>
      <c r="BK33" s="362" t="s">
        <v>6326</v>
      </c>
    </row>
    <row r="34" spans="1:64" s="349" customFormat="1" ht="82.5" hidden="1" customHeight="1">
      <c r="A34" s="676">
        <v>25</v>
      </c>
      <c r="B34" s="351" t="s">
        <v>168</v>
      </c>
      <c r="C34" s="751" t="s">
        <v>169</v>
      </c>
      <c r="D34" s="351"/>
      <c r="E34" s="351" t="s">
        <v>170</v>
      </c>
      <c r="F34" s="351" t="s">
        <v>171</v>
      </c>
      <c r="G34" s="351"/>
      <c r="H34" s="352"/>
      <c r="I34" s="350" t="s">
        <v>84</v>
      </c>
      <c r="J34" s="350"/>
      <c r="K34" s="350"/>
      <c r="L34" s="353">
        <v>52</v>
      </c>
      <c r="M34" s="353">
        <v>24</v>
      </c>
      <c r="N34" s="353"/>
      <c r="O34" s="353">
        <v>0</v>
      </c>
      <c r="P34" s="353">
        <f t="shared" si="4"/>
        <v>0</v>
      </c>
      <c r="Q34" s="354">
        <v>310</v>
      </c>
      <c r="R34" s="355">
        <f t="shared" si="2"/>
        <v>110</v>
      </c>
      <c r="S34" s="353"/>
      <c r="T34" s="353"/>
      <c r="U34" s="353"/>
      <c r="V34" s="353"/>
      <c r="W34" s="353"/>
      <c r="X34" s="353"/>
      <c r="Y34" s="353"/>
      <c r="Z34" s="364"/>
      <c r="AA34" s="353"/>
      <c r="AB34" s="353"/>
      <c r="AC34" s="369">
        <v>100</v>
      </c>
      <c r="AD34" s="353">
        <v>10</v>
      </c>
      <c r="AE34" s="353"/>
      <c r="AF34" s="353"/>
      <c r="AG34" s="353"/>
      <c r="AH34" s="353"/>
      <c r="AI34" s="761"/>
      <c r="AJ34" s="353"/>
      <c r="AK34" s="353"/>
      <c r="AL34" s="353"/>
      <c r="AM34" s="353"/>
      <c r="AN34" s="353">
        <v>0</v>
      </c>
      <c r="AO34" s="366"/>
      <c r="AP34" s="353"/>
      <c r="AQ34" s="353"/>
      <c r="AR34" s="353">
        <v>0</v>
      </c>
      <c r="AS34" s="353"/>
      <c r="AT34" s="353"/>
      <c r="AU34" s="353"/>
      <c r="AV34" s="353"/>
      <c r="AW34" s="353"/>
      <c r="AX34" s="353"/>
      <c r="AY34" s="353"/>
      <c r="AZ34" s="353"/>
      <c r="BA34" s="353"/>
      <c r="BB34" s="353"/>
      <c r="BC34" s="353"/>
      <c r="BD34" s="353"/>
      <c r="BE34" s="359"/>
      <c r="BF34" s="360">
        <v>0</v>
      </c>
      <c r="BG34" s="360">
        <v>1138113</v>
      </c>
      <c r="BH34" s="360">
        <f t="shared" si="3"/>
        <v>125192430</v>
      </c>
      <c r="BI34" s="361"/>
      <c r="BJ34" s="362" t="s">
        <v>6328</v>
      </c>
      <c r="BK34" s="363" t="str">
        <f>+BJ34</f>
        <v>NGOAI</v>
      </c>
    </row>
    <row r="35" spans="1:64" s="349" customFormat="1" ht="82.5" hidden="1" customHeight="1">
      <c r="A35" s="676">
        <v>26</v>
      </c>
      <c r="B35" s="351" t="s">
        <v>172</v>
      </c>
      <c r="C35" s="751" t="s">
        <v>173</v>
      </c>
      <c r="D35" s="351"/>
      <c r="E35" s="351" t="s">
        <v>170</v>
      </c>
      <c r="F35" s="489" t="s">
        <v>174</v>
      </c>
      <c r="G35" s="351"/>
      <c r="H35" s="352"/>
      <c r="I35" s="350" t="s">
        <v>84</v>
      </c>
      <c r="J35" s="350"/>
      <c r="K35" s="350"/>
      <c r="L35" s="353">
        <v>52</v>
      </c>
      <c r="M35" s="353">
        <v>48</v>
      </c>
      <c r="N35" s="353"/>
      <c r="O35" s="353">
        <v>0</v>
      </c>
      <c r="P35" s="353">
        <f t="shared" si="4"/>
        <v>0</v>
      </c>
      <c r="Q35" s="354">
        <v>320</v>
      </c>
      <c r="R35" s="355">
        <f t="shared" si="2"/>
        <v>210</v>
      </c>
      <c r="S35" s="353"/>
      <c r="T35" s="353"/>
      <c r="U35" s="353"/>
      <c r="V35" s="353"/>
      <c r="W35" s="353"/>
      <c r="X35" s="353"/>
      <c r="Y35" s="353"/>
      <c r="Z35" s="364"/>
      <c r="AA35" s="353"/>
      <c r="AB35" s="353"/>
      <c r="AC35" s="369">
        <v>200</v>
      </c>
      <c r="AD35" s="353">
        <v>10</v>
      </c>
      <c r="AE35" s="353"/>
      <c r="AF35" s="353"/>
      <c r="AG35" s="353"/>
      <c r="AH35" s="353"/>
      <c r="AI35" s="761"/>
      <c r="AJ35" s="353"/>
      <c r="AK35" s="353"/>
      <c r="AL35" s="353"/>
      <c r="AM35" s="353"/>
      <c r="AN35" s="353">
        <v>0</v>
      </c>
      <c r="AO35" s="366"/>
      <c r="AP35" s="353"/>
      <c r="AQ35" s="353"/>
      <c r="AR35" s="353">
        <v>0</v>
      </c>
      <c r="AS35" s="353"/>
      <c r="AT35" s="353"/>
      <c r="AU35" s="353"/>
      <c r="AV35" s="353"/>
      <c r="AW35" s="353"/>
      <c r="AX35" s="353"/>
      <c r="AY35" s="353"/>
      <c r="AZ35" s="353"/>
      <c r="BA35" s="353"/>
      <c r="BB35" s="353"/>
      <c r="BC35" s="353"/>
      <c r="BD35" s="353"/>
      <c r="BE35" s="359"/>
      <c r="BF35" s="360">
        <v>0</v>
      </c>
      <c r="BG35" s="360">
        <v>1650250</v>
      </c>
      <c r="BH35" s="360">
        <f t="shared" si="3"/>
        <v>346552500</v>
      </c>
      <c r="BI35" s="361"/>
      <c r="BJ35" s="362" t="s">
        <v>6326</v>
      </c>
      <c r="BK35" s="362" t="s">
        <v>6326</v>
      </c>
    </row>
    <row r="36" spans="1:64" s="349" customFormat="1" ht="129" hidden="1" customHeight="1">
      <c r="A36" s="676">
        <v>27</v>
      </c>
      <c r="B36" s="351" t="s">
        <v>175</v>
      </c>
      <c r="C36" s="751" t="s">
        <v>176</v>
      </c>
      <c r="D36" s="351"/>
      <c r="E36" s="351" t="s">
        <v>177</v>
      </c>
      <c r="F36" s="374" t="s">
        <v>6378</v>
      </c>
      <c r="G36" s="351"/>
      <c r="H36" s="352"/>
      <c r="I36" s="350" t="s">
        <v>179</v>
      </c>
      <c r="J36" s="350"/>
      <c r="K36" s="350"/>
      <c r="L36" s="353"/>
      <c r="M36" s="375">
        <v>305</v>
      </c>
      <c r="N36" s="353"/>
      <c r="O36" s="376"/>
      <c r="P36" s="353">
        <f t="shared" si="4"/>
        <v>0</v>
      </c>
      <c r="Q36" s="354">
        <v>1000</v>
      </c>
      <c r="R36" s="355">
        <f t="shared" si="2"/>
        <v>720</v>
      </c>
      <c r="S36" s="353"/>
      <c r="T36" s="353"/>
      <c r="U36" s="353"/>
      <c r="V36" s="353"/>
      <c r="W36" s="353"/>
      <c r="X36" s="353"/>
      <c r="Y36" s="353"/>
      <c r="Z36" s="364"/>
      <c r="AA36" s="353"/>
      <c r="AB36" s="353"/>
      <c r="AC36" s="365"/>
      <c r="AD36" s="353"/>
      <c r="AE36" s="353"/>
      <c r="AF36" s="353"/>
      <c r="AG36" s="353"/>
      <c r="AH36" s="353"/>
      <c r="AI36" s="761"/>
      <c r="AJ36" s="353"/>
      <c r="AK36" s="353"/>
      <c r="AL36" s="353"/>
      <c r="AM36" s="353"/>
      <c r="AN36" s="353">
        <v>0</v>
      </c>
      <c r="AO36" s="366"/>
      <c r="AP36" s="353"/>
      <c r="AQ36" s="353"/>
      <c r="AR36" s="353">
        <v>0</v>
      </c>
      <c r="AS36" s="353"/>
      <c r="AT36" s="353"/>
      <c r="AU36" s="353"/>
      <c r="AV36" s="353"/>
      <c r="AW36" s="353"/>
      <c r="AX36" s="353"/>
      <c r="AY36" s="353"/>
      <c r="AZ36" s="353"/>
      <c r="BA36" s="353"/>
      <c r="BB36" s="353"/>
      <c r="BC36" s="353">
        <v>720</v>
      </c>
      <c r="BD36" s="353"/>
      <c r="BE36" s="377" t="s">
        <v>180</v>
      </c>
      <c r="BF36" s="360">
        <v>0</v>
      </c>
      <c r="BG36" s="360">
        <v>1926351</v>
      </c>
      <c r="BH36" s="360">
        <f t="shared" si="3"/>
        <v>1386972720</v>
      </c>
      <c r="BI36" s="361"/>
      <c r="BJ36" s="363" t="s">
        <v>6326</v>
      </c>
      <c r="BK36" s="362" t="s">
        <v>69</v>
      </c>
    </row>
    <row r="37" spans="1:64" s="349" customFormat="1" ht="120.75" hidden="1" customHeight="1">
      <c r="A37" s="676">
        <v>28</v>
      </c>
      <c r="B37" s="334" t="s">
        <v>181</v>
      </c>
      <c r="C37" s="351" t="s">
        <v>182</v>
      </c>
      <c r="D37" s="351"/>
      <c r="E37" s="351"/>
      <c r="F37" s="351" t="s">
        <v>183</v>
      </c>
      <c r="G37" s="374" t="s">
        <v>6941</v>
      </c>
      <c r="H37" s="352"/>
      <c r="I37" s="350" t="s">
        <v>184</v>
      </c>
      <c r="J37" s="350"/>
      <c r="K37" s="350"/>
      <c r="L37" s="353">
        <v>0</v>
      </c>
      <c r="M37" s="353">
        <v>0</v>
      </c>
      <c r="N37" s="353">
        <v>0</v>
      </c>
      <c r="O37" s="353">
        <v>0</v>
      </c>
      <c r="P37" s="353">
        <f t="shared" si="4"/>
        <v>0</v>
      </c>
      <c r="Q37" s="354">
        <v>50</v>
      </c>
      <c r="R37" s="355">
        <f t="shared" si="2"/>
        <v>150</v>
      </c>
      <c r="S37" s="353"/>
      <c r="T37" s="353"/>
      <c r="U37" s="353"/>
      <c r="V37" s="353"/>
      <c r="W37" s="353"/>
      <c r="X37" s="353"/>
      <c r="Y37" s="353"/>
      <c r="Z37" s="364"/>
      <c r="AA37" s="353"/>
      <c r="AB37" s="353"/>
      <c r="AC37" s="365"/>
      <c r="AD37" s="353"/>
      <c r="AE37" s="353"/>
      <c r="AF37" s="353"/>
      <c r="AG37" s="353"/>
      <c r="AH37" s="353"/>
      <c r="AI37" s="761">
        <v>100</v>
      </c>
      <c r="AJ37" s="353">
        <v>50</v>
      </c>
      <c r="AK37" s="353"/>
      <c r="AL37" s="353"/>
      <c r="AM37" s="353"/>
      <c r="AN37" s="353">
        <v>0</v>
      </c>
      <c r="AO37" s="366"/>
      <c r="AP37" s="353"/>
      <c r="AQ37" s="353"/>
      <c r="AR37" s="353">
        <v>0</v>
      </c>
      <c r="AS37" s="353"/>
      <c r="AT37" s="353"/>
      <c r="AU37" s="353"/>
      <c r="AV37" s="353"/>
      <c r="AW37" s="353"/>
      <c r="AX37" s="353"/>
      <c r="AY37" s="353"/>
      <c r="AZ37" s="353"/>
      <c r="BA37" s="353"/>
      <c r="BB37" s="353"/>
      <c r="BC37" s="353"/>
      <c r="BD37" s="353"/>
      <c r="BE37" s="359" t="s">
        <v>85</v>
      </c>
      <c r="BF37" s="360">
        <v>0</v>
      </c>
      <c r="BG37" s="360">
        <v>450000</v>
      </c>
      <c r="BH37" s="360">
        <f t="shared" si="3"/>
        <v>67500000</v>
      </c>
      <c r="BI37" s="361"/>
      <c r="BJ37" s="363" t="s">
        <v>6039</v>
      </c>
      <c r="BK37" s="362" t="s">
        <v>6328</v>
      </c>
    </row>
    <row r="38" spans="1:64" s="349" customFormat="1" ht="96.75" hidden="1" customHeight="1">
      <c r="A38" s="676">
        <v>29</v>
      </c>
      <c r="B38" s="351" t="s">
        <v>185</v>
      </c>
      <c r="C38" s="751" t="s">
        <v>186</v>
      </c>
      <c r="D38" s="351"/>
      <c r="E38" s="351" t="s">
        <v>187</v>
      </c>
      <c r="F38" s="351" t="s">
        <v>188</v>
      </c>
      <c r="G38" s="351"/>
      <c r="H38" s="352"/>
      <c r="I38" s="350" t="s">
        <v>114</v>
      </c>
      <c r="J38" s="350"/>
      <c r="K38" s="350"/>
      <c r="L38" s="353">
        <v>2</v>
      </c>
      <c r="M38" s="353">
        <v>0</v>
      </c>
      <c r="N38" s="353"/>
      <c r="O38" s="353">
        <v>0</v>
      </c>
      <c r="P38" s="353">
        <f t="shared" si="4"/>
        <v>0</v>
      </c>
      <c r="Q38" s="354">
        <v>20</v>
      </c>
      <c r="R38" s="355">
        <f t="shared" si="2"/>
        <v>20</v>
      </c>
      <c r="S38" s="353"/>
      <c r="T38" s="353"/>
      <c r="U38" s="353"/>
      <c r="V38" s="353"/>
      <c r="W38" s="353"/>
      <c r="X38" s="353"/>
      <c r="Y38" s="353"/>
      <c r="Z38" s="364"/>
      <c r="AA38" s="353"/>
      <c r="AB38" s="353"/>
      <c r="AC38" s="369">
        <v>20</v>
      </c>
      <c r="AD38" s="353"/>
      <c r="AE38" s="353"/>
      <c r="AF38" s="353"/>
      <c r="AG38" s="353"/>
      <c r="AH38" s="353"/>
      <c r="AI38" s="761"/>
      <c r="AJ38" s="353"/>
      <c r="AK38" s="353"/>
      <c r="AL38" s="353"/>
      <c r="AM38" s="353"/>
      <c r="AN38" s="353">
        <v>0</v>
      </c>
      <c r="AO38" s="366"/>
      <c r="AP38" s="353"/>
      <c r="AQ38" s="353"/>
      <c r="AR38" s="353">
        <v>0</v>
      </c>
      <c r="AS38" s="353"/>
      <c r="AT38" s="353"/>
      <c r="AU38" s="353"/>
      <c r="AV38" s="353"/>
      <c r="AW38" s="353"/>
      <c r="AX38" s="353"/>
      <c r="AY38" s="353"/>
      <c r="AZ38" s="353"/>
      <c r="BA38" s="353"/>
      <c r="BB38" s="353"/>
      <c r="BC38" s="353"/>
      <c r="BD38" s="353"/>
      <c r="BE38" s="359"/>
      <c r="BF38" s="360">
        <v>0</v>
      </c>
      <c r="BG38" s="360">
        <v>6196750</v>
      </c>
      <c r="BH38" s="360">
        <f t="shared" si="3"/>
        <v>123935000</v>
      </c>
      <c r="BI38" s="361"/>
      <c r="BJ38" s="362" t="s">
        <v>6326</v>
      </c>
      <c r="BK38" s="362" t="s">
        <v>6326</v>
      </c>
    </row>
    <row r="39" spans="1:64" s="349" customFormat="1" ht="171.75" hidden="1" customHeight="1">
      <c r="A39" s="677">
        <v>30</v>
      </c>
      <c r="B39" s="351" t="s">
        <v>189</v>
      </c>
      <c r="C39" s="351" t="s">
        <v>190</v>
      </c>
      <c r="D39" s="489" t="s">
        <v>6846</v>
      </c>
      <c r="E39" s="351" t="s">
        <v>191</v>
      </c>
      <c r="F39" s="351" t="s">
        <v>192</v>
      </c>
      <c r="G39" s="702" t="s">
        <v>6844</v>
      </c>
      <c r="H39" s="352"/>
      <c r="I39" s="350" t="s">
        <v>193</v>
      </c>
      <c r="J39" s="350"/>
      <c r="K39" s="350"/>
      <c r="L39" s="353"/>
      <c r="M39" s="353"/>
      <c r="N39" s="353"/>
      <c r="O39" s="353">
        <v>0</v>
      </c>
      <c r="P39" s="353">
        <f t="shared" si="4"/>
        <v>0</v>
      </c>
      <c r="Q39" s="354">
        <v>300</v>
      </c>
      <c r="R39" s="355">
        <f t="shared" si="2"/>
        <v>300</v>
      </c>
      <c r="S39" s="353"/>
      <c r="T39" s="353"/>
      <c r="U39" s="353"/>
      <c r="V39" s="353"/>
      <c r="W39" s="353"/>
      <c r="X39" s="353"/>
      <c r="Y39" s="353"/>
      <c r="Z39" s="364"/>
      <c r="AA39" s="353"/>
      <c r="AB39" s="353"/>
      <c r="AC39" s="365"/>
      <c r="AD39" s="353"/>
      <c r="AE39" s="353"/>
      <c r="AF39" s="353"/>
      <c r="AG39" s="353"/>
      <c r="AH39" s="353"/>
      <c r="AI39" s="761"/>
      <c r="AJ39" s="353"/>
      <c r="AK39" s="353"/>
      <c r="AL39" s="353"/>
      <c r="AM39" s="353"/>
      <c r="AN39" s="353">
        <v>0</v>
      </c>
      <c r="AO39" s="378"/>
      <c r="AP39" s="353"/>
      <c r="AQ39" s="353"/>
      <c r="AR39" s="353">
        <v>0</v>
      </c>
      <c r="AS39" s="353">
        <v>300</v>
      </c>
      <c r="AT39" s="353"/>
      <c r="AU39" s="353"/>
      <c r="AV39" s="353"/>
      <c r="AW39" s="353"/>
      <c r="AX39" s="353"/>
      <c r="AY39" s="353"/>
      <c r="AZ39" s="353"/>
      <c r="BA39" s="353"/>
      <c r="BB39" s="353"/>
      <c r="BC39" s="353"/>
      <c r="BD39" s="353"/>
      <c r="BE39" s="359"/>
      <c r="BF39" s="360">
        <v>0</v>
      </c>
      <c r="BG39" s="360">
        <v>30000</v>
      </c>
      <c r="BH39" s="360">
        <f t="shared" si="3"/>
        <v>9000000</v>
      </c>
      <c r="BI39" s="361"/>
      <c r="BJ39" s="362" t="s">
        <v>6039</v>
      </c>
      <c r="BK39" s="362" t="s">
        <v>6327</v>
      </c>
      <c r="BL39" s="703" t="s">
        <v>6780</v>
      </c>
    </row>
    <row r="40" spans="1:64" s="349" customFormat="1" ht="143.25" hidden="1" customHeight="1">
      <c r="A40" s="677">
        <v>31</v>
      </c>
      <c r="B40" s="351" t="s">
        <v>194</v>
      </c>
      <c r="C40" s="351" t="s">
        <v>195</v>
      </c>
      <c r="D40" s="489" t="s">
        <v>6845</v>
      </c>
      <c r="E40" s="351" t="s">
        <v>196</v>
      </c>
      <c r="F40" s="351" t="s">
        <v>197</v>
      </c>
      <c r="G40" s="702" t="s">
        <v>6924</v>
      </c>
      <c r="H40" s="352"/>
      <c r="I40" s="350" t="s">
        <v>193</v>
      </c>
      <c r="J40" s="350"/>
      <c r="K40" s="350"/>
      <c r="L40" s="353"/>
      <c r="M40" s="353"/>
      <c r="N40" s="353"/>
      <c r="O40" s="353">
        <v>0</v>
      </c>
      <c r="P40" s="353">
        <f t="shared" si="4"/>
        <v>0</v>
      </c>
      <c r="Q40" s="354">
        <v>300</v>
      </c>
      <c r="R40" s="355">
        <f t="shared" si="2"/>
        <v>150</v>
      </c>
      <c r="S40" s="353"/>
      <c r="T40" s="353"/>
      <c r="U40" s="353"/>
      <c r="V40" s="353"/>
      <c r="W40" s="353"/>
      <c r="X40" s="353"/>
      <c r="Y40" s="353"/>
      <c r="Z40" s="364"/>
      <c r="AA40" s="353"/>
      <c r="AB40" s="353"/>
      <c r="AC40" s="365"/>
      <c r="AD40" s="353"/>
      <c r="AE40" s="353"/>
      <c r="AF40" s="353"/>
      <c r="AG40" s="353"/>
      <c r="AH40" s="353"/>
      <c r="AI40" s="761"/>
      <c r="AJ40" s="353"/>
      <c r="AK40" s="353"/>
      <c r="AL40" s="353"/>
      <c r="AM40" s="353"/>
      <c r="AN40" s="353">
        <v>0</v>
      </c>
      <c r="AO40" s="378"/>
      <c r="AP40" s="353"/>
      <c r="AQ40" s="353"/>
      <c r="AR40" s="353">
        <v>0</v>
      </c>
      <c r="AS40" s="353">
        <v>150</v>
      </c>
      <c r="AT40" s="353"/>
      <c r="AU40" s="353"/>
      <c r="AV40" s="353"/>
      <c r="AW40" s="353"/>
      <c r="AX40" s="353"/>
      <c r="AY40" s="353"/>
      <c r="AZ40" s="353"/>
      <c r="BA40" s="353"/>
      <c r="BB40" s="353"/>
      <c r="BC40" s="353"/>
      <c r="BD40" s="353"/>
      <c r="BE40" s="359"/>
      <c r="BF40" s="360">
        <v>0</v>
      </c>
      <c r="BG40" s="360">
        <v>65000</v>
      </c>
      <c r="BH40" s="360">
        <f t="shared" si="3"/>
        <v>9750000</v>
      </c>
      <c r="BI40" s="361"/>
      <c r="BJ40" s="362" t="s">
        <v>6039</v>
      </c>
      <c r="BK40" s="362" t="s">
        <v>6327</v>
      </c>
    </row>
    <row r="41" spans="1:64" s="349" customFormat="1" ht="80.25" hidden="1" customHeight="1">
      <c r="A41" s="677">
        <v>32</v>
      </c>
      <c r="B41" s="351" t="s">
        <v>198</v>
      </c>
      <c r="C41" s="351" t="s">
        <v>199</v>
      </c>
      <c r="D41" s="754"/>
      <c r="E41" s="351" t="s">
        <v>200</v>
      </c>
      <c r="F41" s="374" t="s">
        <v>201</v>
      </c>
      <c r="G41" s="374" t="s">
        <v>6942</v>
      </c>
      <c r="H41" s="352"/>
      <c r="I41" s="350" t="s">
        <v>88</v>
      </c>
      <c r="J41" s="350"/>
      <c r="K41" s="350"/>
      <c r="L41" s="353">
        <v>1311</v>
      </c>
      <c r="M41" s="353">
        <v>1796</v>
      </c>
      <c r="N41" s="353"/>
      <c r="O41" s="353">
        <v>0</v>
      </c>
      <c r="P41" s="353">
        <f t="shared" si="4"/>
        <v>0</v>
      </c>
      <c r="Q41" s="354">
        <v>4883</v>
      </c>
      <c r="R41" s="355">
        <f t="shared" si="2"/>
        <v>3235</v>
      </c>
      <c r="S41" s="353"/>
      <c r="T41" s="353"/>
      <c r="U41" s="353"/>
      <c r="V41" s="353"/>
      <c r="W41" s="353"/>
      <c r="X41" s="353"/>
      <c r="Y41" s="353"/>
      <c r="Z41" s="364"/>
      <c r="AA41" s="353"/>
      <c r="AB41" s="353">
        <v>100</v>
      </c>
      <c r="AC41" s="365"/>
      <c r="AD41" s="353">
        <v>200</v>
      </c>
      <c r="AE41" s="353">
        <v>10</v>
      </c>
      <c r="AF41" s="353">
        <v>80</v>
      </c>
      <c r="AG41" s="353"/>
      <c r="AH41" s="353">
        <v>200</v>
      </c>
      <c r="AI41" s="761">
        <v>1500</v>
      </c>
      <c r="AJ41" s="353"/>
      <c r="AK41" s="353">
        <v>150</v>
      </c>
      <c r="AL41" s="353">
        <v>10</v>
      </c>
      <c r="AM41" s="353">
        <v>10</v>
      </c>
      <c r="AN41" s="353">
        <v>0</v>
      </c>
      <c r="AO41" s="379">
        <v>10</v>
      </c>
      <c r="AP41" s="353">
        <v>720</v>
      </c>
      <c r="AQ41" s="353"/>
      <c r="AR41" s="353">
        <v>0</v>
      </c>
      <c r="AS41" s="353">
        <v>30</v>
      </c>
      <c r="AT41" s="353">
        <v>100</v>
      </c>
      <c r="AU41" s="353">
        <v>100</v>
      </c>
      <c r="AV41" s="353">
        <v>10</v>
      </c>
      <c r="AW41" s="353"/>
      <c r="AX41" s="353"/>
      <c r="AY41" s="353"/>
      <c r="AZ41" s="353"/>
      <c r="BA41" s="353"/>
      <c r="BB41" s="353"/>
      <c r="BC41" s="353"/>
      <c r="BD41" s="353">
        <v>5</v>
      </c>
      <c r="BE41" s="359"/>
      <c r="BF41" s="360">
        <v>0</v>
      </c>
      <c r="BG41" s="360">
        <v>112000</v>
      </c>
      <c r="BH41" s="360">
        <f t="shared" si="3"/>
        <v>362320000</v>
      </c>
      <c r="BI41" s="361"/>
      <c r="BJ41" s="363" t="s">
        <v>6039</v>
      </c>
      <c r="BK41" s="362" t="s">
        <v>6327</v>
      </c>
    </row>
    <row r="42" spans="1:64" s="349" customFormat="1" ht="102" hidden="1" customHeight="1">
      <c r="A42" s="677">
        <v>33</v>
      </c>
      <c r="B42" s="351" t="s">
        <v>202</v>
      </c>
      <c r="C42" s="351" t="s">
        <v>203</v>
      </c>
      <c r="D42" s="351"/>
      <c r="E42" s="351" t="s">
        <v>204</v>
      </c>
      <c r="F42" s="374" t="s">
        <v>205</v>
      </c>
      <c r="G42" s="374" t="s">
        <v>6943</v>
      </c>
      <c r="H42" s="352"/>
      <c r="I42" s="350" t="s">
        <v>193</v>
      </c>
      <c r="J42" s="350"/>
      <c r="K42" s="350"/>
      <c r="L42" s="353">
        <v>860</v>
      </c>
      <c r="M42" s="353">
        <v>1763</v>
      </c>
      <c r="N42" s="353"/>
      <c r="O42" s="353">
        <v>0</v>
      </c>
      <c r="P42" s="353">
        <f t="shared" si="4"/>
        <v>0</v>
      </c>
      <c r="Q42" s="354">
        <v>21211</v>
      </c>
      <c r="R42" s="355">
        <f t="shared" si="2"/>
        <v>9040</v>
      </c>
      <c r="S42" s="353"/>
      <c r="T42" s="353"/>
      <c r="U42" s="353"/>
      <c r="V42" s="353"/>
      <c r="W42" s="353"/>
      <c r="X42" s="353"/>
      <c r="Y42" s="353"/>
      <c r="Z42" s="369">
        <v>500</v>
      </c>
      <c r="AA42" s="353"/>
      <c r="AB42" s="353">
        <v>1000</v>
      </c>
      <c r="AC42" s="369">
        <v>2000</v>
      </c>
      <c r="AD42" s="353"/>
      <c r="AE42" s="353">
        <v>2000</v>
      </c>
      <c r="AF42" s="353"/>
      <c r="AG42" s="353"/>
      <c r="AH42" s="353"/>
      <c r="AI42" s="761"/>
      <c r="AJ42" s="353"/>
      <c r="AK42" s="353">
        <v>1000</v>
      </c>
      <c r="AL42" s="353"/>
      <c r="AM42" s="353"/>
      <c r="AN42" s="353">
        <v>0</v>
      </c>
      <c r="AO42" s="379">
        <v>100</v>
      </c>
      <c r="AP42" s="353"/>
      <c r="AQ42" s="353">
        <v>200</v>
      </c>
      <c r="AR42" s="353">
        <v>0</v>
      </c>
      <c r="AS42" s="353"/>
      <c r="AT42" s="353">
        <v>40</v>
      </c>
      <c r="AU42" s="353">
        <v>2000</v>
      </c>
      <c r="AV42" s="353">
        <v>200</v>
      </c>
      <c r="AW42" s="353"/>
      <c r="AX42" s="353"/>
      <c r="AY42" s="353"/>
      <c r="AZ42" s="353"/>
      <c r="BA42" s="353"/>
      <c r="BB42" s="353"/>
      <c r="BC42" s="353"/>
      <c r="BD42" s="353"/>
      <c r="BE42" s="359"/>
      <c r="BF42" s="360">
        <v>0</v>
      </c>
      <c r="BG42" s="360">
        <v>5200</v>
      </c>
      <c r="BH42" s="360">
        <f t="shared" si="3"/>
        <v>47008000</v>
      </c>
      <c r="BI42" s="361"/>
      <c r="BJ42" s="363" t="s">
        <v>6039</v>
      </c>
      <c r="BK42" s="362" t="s">
        <v>6327</v>
      </c>
    </row>
    <row r="43" spans="1:64" s="410" customFormat="1" ht="84.75" hidden="1" customHeight="1">
      <c r="A43" s="677">
        <v>34</v>
      </c>
      <c r="B43" s="351" t="s">
        <v>206</v>
      </c>
      <c r="C43" s="351" t="s">
        <v>207</v>
      </c>
      <c r="D43" s="351"/>
      <c r="E43" s="704" t="s">
        <v>208</v>
      </c>
      <c r="F43" s="374" t="s">
        <v>6850</v>
      </c>
      <c r="G43" s="374" t="s">
        <v>6944</v>
      </c>
      <c r="H43" s="698"/>
      <c r="I43" s="676" t="s">
        <v>88</v>
      </c>
      <c r="J43" s="676"/>
      <c r="K43" s="676"/>
      <c r="L43" s="353">
        <v>40553</v>
      </c>
      <c r="M43" s="353">
        <v>37588</v>
      </c>
      <c r="N43" s="353"/>
      <c r="O43" s="353">
        <v>0</v>
      </c>
      <c r="P43" s="353">
        <f t="shared" si="4"/>
        <v>0</v>
      </c>
      <c r="Q43" s="354">
        <v>65273</v>
      </c>
      <c r="R43" s="355">
        <f t="shared" si="2"/>
        <v>78002</v>
      </c>
      <c r="S43" s="353"/>
      <c r="T43" s="353"/>
      <c r="U43" s="353">
        <v>432</v>
      </c>
      <c r="V43" s="353">
        <v>360</v>
      </c>
      <c r="W43" s="353">
        <v>50</v>
      </c>
      <c r="X43" s="353"/>
      <c r="Y43" s="380">
        <v>200</v>
      </c>
      <c r="Z43" s="369">
        <v>500</v>
      </c>
      <c r="AA43" s="353"/>
      <c r="AB43" s="353">
        <v>200</v>
      </c>
      <c r="AC43" s="369">
        <v>2000</v>
      </c>
      <c r="AD43" s="353">
        <v>1000</v>
      </c>
      <c r="AE43" s="353">
        <v>100</v>
      </c>
      <c r="AF43" s="353">
        <v>12000</v>
      </c>
      <c r="AG43" s="353">
        <v>2000</v>
      </c>
      <c r="AH43" s="353">
        <v>6000</v>
      </c>
      <c r="AI43" s="761">
        <v>5500</v>
      </c>
      <c r="AJ43" s="353"/>
      <c r="AK43" s="353">
        <v>400</v>
      </c>
      <c r="AL43" s="353">
        <v>50</v>
      </c>
      <c r="AM43" s="353">
        <v>200</v>
      </c>
      <c r="AN43" s="353">
        <v>6000</v>
      </c>
      <c r="AO43" s="370">
        <v>1500</v>
      </c>
      <c r="AP43" s="353">
        <v>33000</v>
      </c>
      <c r="AQ43" s="353">
        <v>360</v>
      </c>
      <c r="AR43" s="353">
        <v>200</v>
      </c>
      <c r="AS43" s="353">
        <v>400</v>
      </c>
      <c r="AT43" s="353">
        <v>2000</v>
      </c>
      <c r="AU43" s="353">
        <v>800</v>
      </c>
      <c r="AV43" s="353">
        <v>1000</v>
      </c>
      <c r="AW43" s="353"/>
      <c r="AX43" s="353"/>
      <c r="AY43" s="353">
        <v>1000</v>
      </c>
      <c r="AZ43" s="353">
        <v>360</v>
      </c>
      <c r="BA43" s="353">
        <v>30</v>
      </c>
      <c r="BB43" s="353">
        <v>300</v>
      </c>
      <c r="BC43" s="353"/>
      <c r="BD43" s="353">
        <v>60</v>
      </c>
      <c r="BE43" s="381" t="s">
        <v>210</v>
      </c>
      <c r="BF43" s="353">
        <v>0</v>
      </c>
      <c r="BG43" s="353">
        <v>5500</v>
      </c>
      <c r="BH43" s="353">
        <f t="shared" si="3"/>
        <v>429011000</v>
      </c>
      <c r="BI43" s="351"/>
      <c r="BJ43" s="386" t="s">
        <v>6039</v>
      </c>
      <c r="BK43" s="386" t="s">
        <v>6327</v>
      </c>
    </row>
    <row r="44" spans="1:64" s="349" customFormat="1" ht="237" hidden="1" customHeight="1">
      <c r="A44" s="677">
        <v>35</v>
      </c>
      <c r="B44" s="351" t="s">
        <v>215</v>
      </c>
      <c r="C44" s="338" t="s">
        <v>6347</v>
      </c>
      <c r="D44" s="351"/>
      <c r="E44" s="351" t="s">
        <v>216</v>
      </c>
      <c r="F44" s="367" t="s">
        <v>217</v>
      </c>
      <c r="G44" s="374" t="s">
        <v>6947</v>
      </c>
      <c r="H44" s="352"/>
      <c r="I44" s="350" t="s">
        <v>193</v>
      </c>
      <c r="J44" s="350"/>
      <c r="K44" s="350"/>
      <c r="L44" s="353"/>
      <c r="M44" s="353"/>
      <c r="N44" s="353"/>
      <c r="O44" s="353">
        <v>0</v>
      </c>
      <c r="P44" s="353">
        <f t="shared" si="4"/>
        <v>0</v>
      </c>
      <c r="Q44" s="354">
        <v>2460</v>
      </c>
      <c r="R44" s="355">
        <f t="shared" si="2"/>
        <v>400</v>
      </c>
      <c r="S44" s="353"/>
      <c r="T44" s="353"/>
      <c r="U44" s="353"/>
      <c r="V44" s="353"/>
      <c r="W44" s="353"/>
      <c r="X44" s="353"/>
      <c r="Y44" s="353"/>
      <c r="Z44" s="364"/>
      <c r="AA44" s="353"/>
      <c r="AB44" s="353"/>
      <c r="AC44" s="365"/>
      <c r="AD44" s="353"/>
      <c r="AE44" s="353"/>
      <c r="AF44" s="353"/>
      <c r="AG44" s="353"/>
      <c r="AH44" s="353"/>
      <c r="AI44" s="761"/>
      <c r="AJ44" s="353"/>
      <c r="AK44" s="353"/>
      <c r="AL44" s="353"/>
      <c r="AM44" s="353"/>
      <c r="AN44" s="353">
        <v>0</v>
      </c>
      <c r="AO44" s="366"/>
      <c r="AP44" s="353"/>
      <c r="AQ44" s="353"/>
      <c r="AR44" s="353">
        <v>0</v>
      </c>
      <c r="AS44" s="353">
        <v>400</v>
      </c>
      <c r="AT44" s="353"/>
      <c r="AU44" s="353"/>
      <c r="AV44" s="353"/>
      <c r="AW44" s="353"/>
      <c r="AX44" s="353"/>
      <c r="AY44" s="353"/>
      <c r="AZ44" s="353"/>
      <c r="BA44" s="353"/>
      <c r="BB44" s="353"/>
      <c r="BC44" s="353"/>
      <c r="BD44" s="353"/>
      <c r="BE44" s="359"/>
      <c r="BF44" s="360" t="s">
        <v>218</v>
      </c>
      <c r="BG44" s="360">
        <v>162225</v>
      </c>
      <c r="BH44" s="360">
        <f t="shared" si="3"/>
        <v>64890000</v>
      </c>
      <c r="BI44" s="361"/>
      <c r="BJ44" s="362" t="s">
        <v>6039</v>
      </c>
      <c r="BK44" s="362" t="s">
        <v>6327</v>
      </c>
    </row>
    <row r="45" spans="1:64" s="349" customFormat="1" ht="300" hidden="1" customHeight="1">
      <c r="A45" s="676">
        <v>36</v>
      </c>
      <c r="B45" s="351" t="s">
        <v>219</v>
      </c>
      <c r="C45" s="294" t="s">
        <v>220</v>
      </c>
      <c r="D45" s="670"/>
      <c r="E45" s="351" t="s">
        <v>221</v>
      </c>
      <c r="F45" s="374" t="s">
        <v>6946</v>
      </c>
      <c r="G45" s="374" t="s">
        <v>6948</v>
      </c>
      <c r="H45" s="352"/>
      <c r="I45" s="350" t="s">
        <v>193</v>
      </c>
      <c r="J45" s="350"/>
      <c r="K45" s="350"/>
      <c r="L45" s="353"/>
      <c r="M45" s="353"/>
      <c r="N45" s="353"/>
      <c r="O45" s="353">
        <v>0</v>
      </c>
      <c r="P45" s="353">
        <f t="shared" si="4"/>
        <v>0</v>
      </c>
      <c r="Q45" s="354">
        <v>4350</v>
      </c>
      <c r="R45" s="355">
        <f t="shared" si="2"/>
        <v>0</v>
      </c>
      <c r="S45" s="353"/>
      <c r="T45" s="353"/>
      <c r="U45" s="353"/>
      <c r="V45" s="353"/>
      <c r="W45" s="353"/>
      <c r="X45" s="353"/>
      <c r="Y45" s="353"/>
      <c r="Z45" s="364"/>
      <c r="AA45" s="353"/>
      <c r="AB45" s="353"/>
      <c r="AC45" s="365"/>
      <c r="AD45" s="353"/>
      <c r="AE45" s="353"/>
      <c r="AF45" s="353"/>
      <c r="AG45" s="353"/>
      <c r="AH45" s="353"/>
      <c r="AI45" s="761"/>
      <c r="AJ45" s="353"/>
      <c r="AK45" s="353"/>
      <c r="AL45" s="353"/>
      <c r="AM45" s="353"/>
      <c r="AN45" s="353">
        <v>0</v>
      </c>
      <c r="AO45" s="366"/>
      <c r="AP45" s="353"/>
      <c r="AQ45" s="353"/>
      <c r="AR45" s="353">
        <v>0</v>
      </c>
      <c r="AS45" s="353"/>
      <c r="AT45" s="353"/>
      <c r="AU45" s="353"/>
      <c r="AV45" s="353"/>
      <c r="AW45" s="353"/>
      <c r="AX45" s="353"/>
      <c r="AY45" s="353"/>
      <c r="AZ45" s="353"/>
      <c r="BA45" s="353"/>
      <c r="BB45" s="353"/>
      <c r="BC45" s="353"/>
      <c r="BD45" s="353"/>
      <c r="BE45" s="359"/>
      <c r="BF45" s="360">
        <v>0</v>
      </c>
      <c r="BG45" s="360">
        <v>6360</v>
      </c>
      <c r="BH45" s="360">
        <f t="shared" si="3"/>
        <v>0</v>
      </c>
      <c r="BI45" s="361"/>
      <c r="BJ45" s="362" t="s">
        <v>6039</v>
      </c>
      <c r="BK45" s="362" t="s">
        <v>6326</v>
      </c>
    </row>
    <row r="46" spans="1:64" s="349" customFormat="1" ht="237" hidden="1" customHeight="1">
      <c r="A46" s="677">
        <v>37</v>
      </c>
      <c r="B46" s="351" t="s">
        <v>223</v>
      </c>
      <c r="C46" s="716" t="s">
        <v>224</v>
      </c>
      <c r="D46" s="489" t="s">
        <v>6910</v>
      </c>
      <c r="E46" s="351" t="s">
        <v>225</v>
      </c>
      <c r="F46" s="351" t="s">
        <v>226</v>
      </c>
      <c r="G46" s="735" t="s">
        <v>6949</v>
      </c>
      <c r="H46" s="352"/>
      <c r="I46" s="350" t="s">
        <v>193</v>
      </c>
      <c r="J46" s="350"/>
      <c r="K46" s="350"/>
      <c r="L46" s="353">
        <v>300</v>
      </c>
      <c r="M46" s="353">
        <v>300</v>
      </c>
      <c r="N46" s="353"/>
      <c r="O46" s="353">
        <v>500</v>
      </c>
      <c r="P46" s="353">
        <f t="shared" si="4"/>
        <v>500</v>
      </c>
      <c r="Q46" s="354">
        <v>16500</v>
      </c>
      <c r="R46" s="355">
        <f t="shared" si="2"/>
        <v>11000</v>
      </c>
      <c r="S46" s="353"/>
      <c r="T46" s="353"/>
      <c r="U46" s="353"/>
      <c r="V46" s="353"/>
      <c r="W46" s="353"/>
      <c r="X46" s="353"/>
      <c r="Y46" s="353"/>
      <c r="Z46" s="364"/>
      <c r="AA46" s="353"/>
      <c r="AB46" s="353"/>
      <c r="AC46" s="365"/>
      <c r="AD46" s="353"/>
      <c r="AE46" s="353"/>
      <c r="AF46" s="353"/>
      <c r="AG46" s="353"/>
      <c r="AH46" s="353"/>
      <c r="AI46" s="761">
        <v>10000</v>
      </c>
      <c r="AJ46" s="353"/>
      <c r="AK46" s="353"/>
      <c r="AL46" s="353"/>
      <c r="AM46" s="353"/>
      <c r="AN46" s="353">
        <v>0</v>
      </c>
      <c r="AO46" s="366"/>
      <c r="AP46" s="353"/>
      <c r="AQ46" s="353"/>
      <c r="AR46" s="353">
        <v>0</v>
      </c>
      <c r="AS46" s="353">
        <v>1000</v>
      </c>
      <c r="AT46" s="353"/>
      <c r="AU46" s="353"/>
      <c r="AV46" s="353"/>
      <c r="AW46" s="353"/>
      <c r="AX46" s="353"/>
      <c r="AY46" s="353"/>
      <c r="AZ46" s="353"/>
      <c r="BA46" s="353"/>
      <c r="BB46" s="353"/>
      <c r="BC46" s="353"/>
      <c r="BD46" s="353"/>
      <c r="BE46" s="359" t="s">
        <v>85</v>
      </c>
      <c r="BF46" s="360">
        <v>0</v>
      </c>
      <c r="BG46" s="360">
        <v>3100</v>
      </c>
      <c r="BH46" s="360">
        <f t="shared" si="3"/>
        <v>34100000</v>
      </c>
      <c r="BI46" s="361"/>
      <c r="BJ46" s="363" t="s">
        <v>6039</v>
      </c>
      <c r="BK46" s="362" t="s">
        <v>6327</v>
      </c>
    </row>
    <row r="47" spans="1:64" s="349" customFormat="1" ht="68.25" hidden="1" customHeight="1">
      <c r="A47" s="677">
        <v>38</v>
      </c>
      <c r="B47" s="351" t="s">
        <v>228</v>
      </c>
      <c r="C47" s="351" t="s">
        <v>229</v>
      </c>
      <c r="D47" s="351"/>
      <c r="E47" s="351" t="s">
        <v>230</v>
      </c>
      <c r="F47" s="351" t="s">
        <v>231</v>
      </c>
      <c r="G47" s="374" t="s">
        <v>6951</v>
      </c>
      <c r="H47" s="352"/>
      <c r="I47" s="350" t="s">
        <v>88</v>
      </c>
      <c r="J47" s="350"/>
      <c r="K47" s="350"/>
      <c r="L47" s="353">
        <v>6157</v>
      </c>
      <c r="M47" s="353">
        <v>7496</v>
      </c>
      <c r="N47" s="353"/>
      <c r="O47" s="353">
        <v>676</v>
      </c>
      <c r="P47" s="353">
        <f t="shared" si="4"/>
        <v>676</v>
      </c>
      <c r="Q47" s="354">
        <v>11730</v>
      </c>
      <c r="R47" s="355">
        <f t="shared" si="2"/>
        <v>21622</v>
      </c>
      <c r="S47" s="353">
        <v>2</v>
      </c>
      <c r="T47" s="353"/>
      <c r="U47" s="353"/>
      <c r="V47" s="353"/>
      <c r="W47" s="353"/>
      <c r="X47" s="353"/>
      <c r="Y47" s="353"/>
      <c r="Z47" s="368">
        <v>100</v>
      </c>
      <c r="AA47" s="353"/>
      <c r="AB47" s="353">
        <v>100</v>
      </c>
      <c r="AC47" s="369">
        <v>100</v>
      </c>
      <c r="AD47" s="353">
        <v>0</v>
      </c>
      <c r="AE47" s="353"/>
      <c r="AF47" s="353">
        <v>15000</v>
      </c>
      <c r="AG47" s="353">
        <v>20</v>
      </c>
      <c r="AH47" s="353"/>
      <c r="AI47" s="769">
        <v>3000</v>
      </c>
      <c r="AJ47" s="353"/>
      <c r="AK47" s="353">
        <v>100</v>
      </c>
      <c r="AL47" s="353"/>
      <c r="AM47" s="353"/>
      <c r="AN47" s="353">
        <v>0</v>
      </c>
      <c r="AO47" s="379">
        <v>20</v>
      </c>
      <c r="AP47" s="353"/>
      <c r="AQ47" s="353"/>
      <c r="AR47" s="353">
        <v>0</v>
      </c>
      <c r="AS47" s="353">
        <v>50</v>
      </c>
      <c r="AT47" s="353">
        <v>3000</v>
      </c>
      <c r="AU47" s="353">
        <v>50</v>
      </c>
      <c r="AV47" s="353"/>
      <c r="AW47" s="353"/>
      <c r="AX47" s="353"/>
      <c r="AY47" s="353"/>
      <c r="AZ47" s="353"/>
      <c r="BA47" s="353">
        <v>30</v>
      </c>
      <c r="BB47" s="353"/>
      <c r="BC47" s="353"/>
      <c r="BD47" s="353">
        <v>50</v>
      </c>
      <c r="BE47" s="372" t="s">
        <v>232</v>
      </c>
      <c r="BF47" s="360">
        <v>0</v>
      </c>
      <c r="BG47" s="360">
        <v>7350</v>
      </c>
      <c r="BH47" s="360">
        <f t="shared" si="3"/>
        <v>158921700</v>
      </c>
      <c r="BI47" s="361"/>
      <c r="BJ47" s="362" t="s">
        <v>6039</v>
      </c>
      <c r="BK47" s="362" t="s">
        <v>6327</v>
      </c>
    </row>
    <row r="48" spans="1:64" s="349" customFormat="1" ht="87" hidden="1" customHeight="1">
      <c r="A48" s="676">
        <v>39</v>
      </c>
      <c r="B48" s="351" t="s">
        <v>233</v>
      </c>
      <c r="C48" s="351" t="s">
        <v>234</v>
      </c>
      <c r="D48" s="329" t="s">
        <v>7095</v>
      </c>
      <c r="E48" s="351" t="s">
        <v>235</v>
      </c>
      <c r="F48" s="351" t="s">
        <v>236</v>
      </c>
      <c r="G48" s="374" t="s">
        <v>6950</v>
      </c>
      <c r="H48" s="352"/>
      <c r="I48" s="350" t="s">
        <v>88</v>
      </c>
      <c r="J48" s="350"/>
      <c r="K48" s="350"/>
      <c r="L48" s="353">
        <v>120</v>
      </c>
      <c r="M48" s="353">
        <v>90</v>
      </c>
      <c r="N48" s="353"/>
      <c r="O48" s="353">
        <v>0</v>
      </c>
      <c r="P48" s="353">
        <f t="shared" si="4"/>
        <v>0</v>
      </c>
      <c r="Q48" s="354">
        <v>213</v>
      </c>
      <c r="R48" s="355">
        <f t="shared" si="2"/>
        <v>315</v>
      </c>
      <c r="S48" s="353"/>
      <c r="T48" s="353"/>
      <c r="U48" s="353"/>
      <c r="V48" s="353"/>
      <c r="W48" s="353"/>
      <c r="X48" s="353"/>
      <c r="Y48" s="353"/>
      <c r="Z48" s="364"/>
      <c r="AA48" s="353"/>
      <c r="AB48" s="353"/>
      <c r="AC48" s="365"/>
      <c r="AD48" s="353"/>
      <c r="AE48" s="353"/>
      <c r="AF48" s="353"/>
      <c r="AG48" s="353"/>
      <c r="AH48" s="353"/>
      <c r="AI48" s="761">
        <v>300</v>
      </c>
      <c r="AJ48" s="353"/>
      <c r="AK48" s="353"/>
      <c r="AL48" s="353"/>
      <c r="AM48" s="353"/>
      <c r="AN48" s="353">
        <v>0</v>
      </c>
      <c r="AO48" s="366"/>
      <c r="AP48" s="353"/>
      <c r="AQ48" s="353"/>
      <c r="AR48" s="353">
        <v>0</v>
      </c>
      <c r="AS48" s="353"/>
      <c r="AT48" s="353"/>
      <c r="AU48" s="353"/>
      <c r="AV48" s="353">
        <v>10</v>
      </c>
      <c r="AW48" s="353"/>
      <c r="AX48" s="353"/>
      <c r="AY48" s="353"/>
      <c r="AZ48" s="353"/>
      <c r="BA48" s="353">
        <v>5</v>
      </c>
      <c r="BB48" s="353"/>
      <c r="BC48" s="353"/>
      <c r="BD48" s="353"/>
      <c r="BE48" s="359"/>
      <c r="BF48" s="360">
        <v>0</v>
      </c>
      <c r="BG48" s="360">
        <v>124000</v>
      </c>
      <c r="BH48" s="360">
        <f t="shared" si="3"/>
        <v>39060000</v>
      </c>
      <c r="BI48" s="361"/>
      <c r="BJ48" s="363" t="s">
        <v>6039</v>
      </c>
      <c r="BK48" s="362" t="s">
        <v>6328</v>
      </c>
    </row>
    <row r="49" spans="1:63" s="349" customFormat="1" ht="111" hidden="1" customHeight="1">
      <c r="A49" s="677">
        <v>40</v>
      </c>
      <c r="B49" s="351" t="s">
        <v>237</v>
      </c>
      <c r="C49" s="351" t="s">
        <v>238</v>
      </c>
      <c r="D49" s="351"/>
      <c r="E49" s="351" t="s">
        <v>239</v>
      </c>
      <c r="F49" s="351" t="s">
        <v>240</v>
      </c>
      <c r="G49" s="374" t="s">
        <v>6952</v>
      </c>
      <c r="H49" s="352"/>
      <c r="I49" s="350" t="s">
        <v>193</v>
      </c>
      <c r="J49" s="350"/>
      <c r="K49" s="350"/>
      <c r="L49" s="353"/>
      <c r="M49" s="353"/>
      <c r="N49" s="353"/>
      <c r="O49" s="353">
        <v>0</v>
      </c>
      <c r="P49" s="353">
        <f t="shared" si="4"/>
        <v>0</v>
      </c>
      <c r="Q49" s="354">
        <v>25</v>
      </c>
      <c r="R49" s="355">
        <f t="shared" si="2"/>
        <v>50</v>
      </c>
      <c r="S49" s="353"/>
      <c r="T49" s="353"/>
      <c r="U49" s="353"/>
      <c r="V49" s="353"/>
      <c r="W49" s="353"/>
      <c r="X49" s="353"/>
      <c r="Y49" s="353"/>
      <c r="Z49" s="364"/>
      <c r="AA49" s="353"/>
      <c r="AB49" s="353"/>
      <c r="AC49" s="365"/>
      <c r="AD49" s="353"/>
      <c r="AE49" s="353"/>
      <c r="AF49" s="353">
        <v>20</v>
      </c>
      <c r="AG49" s="353"/>
      <c r="AH49" s="353"/>
      <c r="AI49" s="761"/>
      <c r="AJ49" s="353"/>
      <c r="AK49" s="353"/>
      <c r="AL49" s="353"/>
      <c r="AM49" s="353"/>
      <c r="AN49" s="353">
        <v>0</v>
      </c>
      <c r="AO49" s="366"/>
      <c r="AP49" s="353"/>
      <c r="AQ49" s="353"/>
      <c r="AR49" s="353">
        <v>0</v>
      </c>
      <c r="AS49" s="353">
        <v>30</v>
      </c>
      <c r="AT49" s="353"/>
      <c r="AU49" s="353"/>
      <c r="AV49" s="353"/>
      <c r="AW49" s="353"/>
      <c r="AX49" s="353"/>
      <c r="AY49" s="353"/>
      <c r="AZ49" s="353"/>
      <c r="BA49" s="353"/>
      <c r="BB49" s="353"/>
      <c r="BC49" s="353"/>
      <c r="BD49" s="353"/>
      <c r="BE49" s="359"/>
      <c r="BF49" s="360">
        <v>0</v>
      </c>
      <c r="BG49" s="360">
        <v>495000</v>
      </c>
      <c r="BH49" s="360">
        <f t="shared" si="3"/>
        <v>24750000</v>
      </c>
      <c r="BI49" s="361"/>
      <c r="BJ49" s="362" t="s">
        <v>6039</v>
      </c>
      <c r="BK49" s="362" t="s">
        <v>6327</v>
      </c>
    </row>
    <row r="50" spans="1:63" s="349" customFormat="1" ht="108.75" hidden="1" customHeight="1">
      <c r="A50" s="677">
        <v>41</v>
      </c>
      <c r="B50" s="351" t="s">
        <v>249</v>
      </c>
      <c r="C50" s="483" t="s">
        <v>250</v>
      </c>
      <c r="D50" s="668" t="s">
        <v>6834</v>
      </c>
      <c r="E50" s="483" t="s">
        <v>243</v>
      </c>
      <c r="F50" s="733" t="s">
        <v>251</v>
      </c>
      <c r="G50" s="752" t="s">
        <v>6847</v>
      </c>
      <c r="H50" s="739"/>
      <c r="I50" s="350" t="s">
        <v>193</v>
      </c>
      <c r="J50" s="350"/>
      <c r="K50" s="350"/>
      <c r="L50" s="353"/>
      <c r="M50" s="353"/>
      <c r="N50" s="353"/>
      <c r="O50" s="353">
        <v>0</v>
      </c>
      <c r="P50" s="353">
        <f t="shared" si="4"/>
        <v>0</v>
      </c>
      <c r="Q50" s="354">
        <v>300</v>
      </c>
      <c r="R50" s="355">
        <f t="shared" si="2"/>
        <v>350</v>
      </c>
      <c r="S50" s="353"/>
      <c r="T50" s="353"/>
      <c r="U50" s="353"/>
      <c r="V50" s="353"/>
      <c r="W50" s="353"/>
      <c r="X50" s="353"/>
      <c r="Y50" s="353"/>
      <c r="Z50" s="364"/>
      <c r="AA50" s="353"/>
      <c r="AB50" s="353"/>
      <c r="AC50" s="365"/>
      <c r="AD50" s="353"/>
      <c r="AE50" s="353"/>
      <c r="AF50" s="353"/>
      <c r="AG50" s="353"/>
      <c r="AH50" s="353"/>
      <c r="AI50" s="761"/>
      <c r="AJ50" s="353"/>
      <c r="AK50" s="353"/>
      <c r="AL50" s="353"/>
      <c r="AM50" s="353"/>
      <c r="AN50" s="353">
        <v>0</v>
      </c>
      <c r="AO50" s="366"/>
      <c r="AP50" s="353"/>
      <c r="AQ50" s="353"/>
      <c r="AR50" s="353">
        <v>0</v>
      </c>
      <c r="AS50" s="353">
        <v>250</v>
      </c>
      <c r="AT50" s="353"/>
      <c r="AU50" s="353">
        <v>100</v>
      </c>
      <c r="AV50" s="353"/>
      <c r="AW50" s="353"/>
      <c r="AX50" s="353"/>
      <c r="AY50" s="353"/>
      <c r="AZ50" s="353"/>
      <c r="BA50" s="353"/>
      <c r="BB50" s="353"/>
      <c r="BC50" s="353"/>
      <c r="BD50" s="353"/>
      <c r="BE50" s="359"/>
      <c r="BF50" s="360" t="s">
        <v>252</v>
      </c>
      <c r="BG50" s="360">
        <v>480000</v>
      </c>
      <c r="BH50" s="360">
        <f t="shared" si="3"/>
        <v>168000000</v>
      </c>
      <c r="BI50" s="361"/>
      <c r="BJ50" s="362" t="s">
        <v>6039</v>
      </c>
      <c r="BK50" s="362" t="s">
        <v>6327</v>
      </c>
    </row>
    <row r="51" spans="1:63" s="349" customFormat="1" ht="120" hidden="1" customHeight="1">
      <c r="A51" s="677">
        <v>42</v>
      </c>
      <c r="B51" s="351" t="s">
        <v>253</v>
      </c>
      <c r="C51" s="351" t="s">
        <v>254</v>
      </c>
      <c r="D51" s="736" t="s">
        <v>6838</v>
      </c>
      <c r="E51" s="351" t="s">
        <v>255</v>
      </c>
      <c r="F51" s="351" t="s">
        <v>256</v>
      </c>
      <c r="G51" s="400" t="s">
        <v>6840</v>
      </c>
      <c r="H51" s="352"/>
      <c r="I51" s="350" t="s">
        <v>193</v>
      </c>
      <c r="J51" s="350"/>
      <c r="K51" s="350"/>
      <c r="L51" s="353"/>
      <c r="M51" s="353"/>
      <c r="N51" s="353"/>
      <c r="O51" s="353">
        <v>0</v>
      </c>
      <c r="P51" s="353">
        <f t="shared" si="4"/>
        <v>0</v>
      </c>
      <c r="Q51" s="354">
        <v>300</v>
      </c>
      <c r="R51" s="355">
        <f t="shared" si="2"/>
        <v>450</v>
      </c>
      <c r="S51" s="353"/>
      <c r="T51" s="353"/>
      <c r="U51" s="353"/>
      <c r="V51" s="353"/>
      <c r="W51" s="353"/>
      <c r="X51" s="353"/>
      <c r="Y51" s="353"/>
      <c r="Z51" s="364"/>
      <c r="AA51" s="353"/>
      <c r="AB51" s="353"/>
      <c r="AC51" s="365"/>
      <c r="AD51" s="353"/>
      <c r="AE51" s="353"/>
      <c r="AF51" s="353">
        <v>50</v>
      </c>
      <c r="AG51" s="353"/>
      <c r="AH51" s="353"/>
      <c r="AI51" s="761"/>
      <c r="AJ51" s="353"/>
      <c r="AK51" s="353"/>
      <c r="AL51" s="353"/>
      <c r="AM51" s="353"/>
      <c r="AN51" s="353">
        <v>0</v>
      </c>
      <c r="AO51" s="366"/>
      <c r="AP51" s="353"/>
      <c r="AQ51" s="353"/>
      <c r="AR51" s="353">
        <v>0</v>
      </c>
      <c r="AS51" s="353">
        <v>300</v>
      </c>
      <c r="AT51" s="353"/>
      <c r="AU51" s="353">
        <v>100</v>
      </c>
      <c r="AV51" s="353"/>
      <c r="AW51" s="353"/>
      <c r="AX51" s="353"/>
      <c r="AY51" s="353"/>
      <c r="AZ51" s="353"/>
      <c r="BA51" s="353"/>
      <c r="BB51" s="353"/>
      <c r="BC51" s="353"/>
      <c r="BD51" s="353"/>
      <c r="BE51" s="359"/>
      <c r="BF51" s="360">
        <v>0</v>
      </c>
      <c r="BG51" s="360">
        <v>78200</v>
      </c>
      <c r="BH51" s="360">
        <f t="shared" si="3"/>
        <v>35190000</v>
      </c>
      <c r="BI51" s="361"/>
      <c r="BJ51" s="362" t="s">
        <v>6039</v>
      </c>
      <c r="BK51" s="362" t="s">
        <v>6327</v>
      </c>
    </row>
    <row r="52" spans="1:63" s="349" customFormat="1" ht="108" hidden="1" customHeight="1">
      <c r="A52" s="677">
        <v>43</v>
      </c>
      <c r="B52" s="351" t="s">
        <v>257</v>
      </c>
      <c r="C52" s="351" t="s">
        <v>6912</v>
      </c>
      <c r="D52" s="351"/>
      <c r="E52" s="351" t="s">
        <v>259</v>
      </c>
      <c r="F52" s="351" t="s">
        <v>260</v>
      </c>
      <c r="G52" s="752" t="s">
        <v>6911</v>
      </c>
      <c r="H52" s="352"/>
      <c r="I52" s="350" t="s">
        <v>193</v>
      </c>
      <c r="J52" s="350"/>
      <c r="K52" s="350"/>
      <c r="L52" s="353"/>
      <c r="M52" s="353"/>
      <c r="N52" s="353"/>
      <c r="O52" s="353">
        <v>0</v>
      </c>
      <c r="P52" s="353">
        <f t="shared" si="4"/>
        <v>0</v>
      </c>
      <c r="Q52" s="354">
        <v>300</v>
      </c>
      <c r="R52" s="355">
        <f t="shared" si="2"/>
        <v>500</v>
      </c>
      <c r="S52" s="353"/>
      <c r="T52" s="353"/>
      <c r="U52" s="353"/>
      <c r="V52" s="353"/>
      <c r="W52" s="353"/>
      <c r="X52" s="353"/>
      <c r="Y52" s="353"/>
      <c r="Z52" s="364"/>
      <c r="AA52" s="353"/>
      <c r="AB52" s="353"/>
      <c r="AC52" s="365"/>
      <c r="AD52" s="353"/>
      <c r="AE52" s="353"/>
      <c r="AF52" s="353"/>
      <c r="AG52" s="353"/>
      <c r="AH52" s="353"/>
      <c r="AI52" s="761"/>
      <c r="AJ52" s="353"/>
      <c r="AK52" s="353"/>
      <c r="AL52" s="353"/>
      <c r="AM52" s="353"/>
      <c r="AN52" s="353">
        <v>0</v>
      </c>
      <c r="AO52" s="366"/>
      <c r="AP52" s="353"/>
      <c r="AQ52" s="353"/>
      <c r="AR52" s="353">
        <v>0</v>
      </c>
      <c r="AS52" s="353">
        <v>300</v>
      </c>
      <c r="AT52" s="353"/>
      <c r="AU52" s="353">
        <v>200</v>
      </c>
      <c r="AV52" s="353"/>
      <c r="AW52" s="353"/>
      <c r="AX52" s="353"/>
      <c r="AY52" s="353"/>
      <c r="AZ52" s="353"/>
      <c r="BA52" s="353"/>
      <c r="BB52" s="353"/>
      <c r="BC52" s="353"/>
      <c r="BD52" s="353"/>
      <c r="BE52" s="359"/>
      <c r="BF52" s="360">
        <v>0</v>
      </c>
      <c r="BG52" s="360">
        <v>54600</v>
      </c>
      <c r="BH52" s="360">
        <f t="shared" si="3"/>
        <v>27300000</v>
      </c>
      <c r="BI52" s="361"/>
      <c r="BJ52" s="362" t="s">
        <v>6039</v>
      </c>
      <c r="BK52" s="362" t="s">
        <v>6327</v>
      </c>
    </row>
    <row r="53" spans="1:63" s="349" customFormat="1" ht="120" hidden="1" customHeight="1">
      <c r="A53" s="677">
        <v>44</v>
      </c>
      <c r="B53" s="351" t="s">
        <v>261</v>
      </c>
      <c r="C53" s="716" t="s">
        <v>6925</v>
      </c>
      <c r="D53" s="351"/>
      <c r="E53" s="351" t="s">
        <v>262</v>
      </c>
      <c r="F53" s="351" t="s">
        <v>263</v>
      </c>
      <c r="G53" s="702" t="s">
        <v>6848</v>
      </c>
      <c r="H53" s="352"/>
      <c r="I53" s="350" t="s">
        <v>193</v>
      </c>
      <c r="J53" s="350"/>
      <c r="K53" s="350"/>
      <c r="L53" s="353"/>
      <c r="M53" s="353"/>
      <c r="N53" s="353"/>
      <c r="O53" s="353">
        <v>0</v>
      </c>
      <c r="P53" s="353">
        <f t="shared" si="4"/>
        <v>0</v>
      </c>
      <c r="Q53" s="354">
        <v>350</v>
      </c>
      <c r="R53" s="355">
        <f t="shared" si="2"/>
        <v>500</v>
      </c>
      <c r="S53" s="353"/>
      <c r="T53" s="353"/>
      <c r="U53" s="353"/>
      <c r="V53" s="353"/>
      <c r="W53" s="353"/>
      <c r="X53" s="353"/>
      <c r="Y53" s="353"/>
      <c r="Z53" s="364"/>
      <c r="AA53" s="353"/>
      <c r="AB53" s="353"/>
      <c r="AC53" s="365"/>
      <c r="AD53" s="353"/>
      <c r="AE53" s="353"/>
      <c r="AF53" s="353"/>
      <c r="AG53" s="353"/>
      <c r="AH53" s="353"/>
      <c r="AI53" s="761"/>
      <c r="AJ53" s="353"/>
      <c r="AK53" s="353"/>
      <c r="AL53" s="353"/>
      <c r="AM53" s="353"/>
      <c r="AN53" s="353">
        <v>0</v>
      </c>
      <c r="AO53" s="366"/>
      <c r="AP53" s="353"/>
      <c r="AQ53" s="353"/>
      <c r="AR53" s="353">
        <v>0</v>
      </c>
      <c r="AS53" s="353">
        <v>300</v>
      </c>
      <c r="AT53" s="353"/>
      <c r="AU53" s="353">
        <v>200</v>
      </c>
      <c r="AV53" s="353"/>
      <c r="AW53" s="353"/>
      <c r="AX53" s="353"/>
      <c r="AY53" s="353"/>
      <c r="AZ53" s="353"/>
      <c r="BA53" s="353"/>
      <c r="BB53" s="353"/>
      <c r="BC53" s="353"/>
      <c r="BD53" s="353"/>
      <c r="BE53" s="359"/>
      <c r="BF53" s="360">
        <v>0</v>
      </c>
      <c r="BG53" s="360">
        <v>250000</v>
      </c>
      <c r="BH53" s="360">
        <f t="shared" si="3"/>
        <v>125000000</v>
      </c>
      <c r="BI53" s="361"/>
      <c r="BJ53" s="362" t="s">
        <v>6039</v>
      </c>
      <c r="BK53" s="362" t="s">
        <v>6327</v>
      </c>
    </row>
    <row r="54" spans="1:63" s="349" customFormat="1" ht="162" hidden="1" customHeight="1">
      <c r="A54" s="677">
        <v>45</v>
      </c>
      <c r="B54" s="351" t="s">
        <v>264</v>
      </c>
      <c r="C54" s="351" t="s">
        <v>265</v>
      </c>
      <c r="D54" s="351"/>
      <c r="E54" s="351" t="s">
        <v>266</v>
      </c>
      <c r="F54" s="351" t="s">
        <v>267</v>
      </c>
      <c r="G54" s="738" t="s">
        <v>6953</v>
      </c>
      <c r="H54" s="352"/>
      <c r="I54" s="350" t="s">
        <v>268</v>
      </c>
      <c r="J54" s="350"/>
      <c r="K54" s="350"/>
      <c r="L54" s="353"/>
      <c r="M54" s="353"/>
      <c r="N54" s="353"/>
      <c r="O54" s="353">
        <v>0</v>
      </c>
      <c r="P54" s="353">
        <f t="shared" si="4"/>
        <v>0</v>
      </c>
      <c r="Q54" s="354">
        <v>80</v>
      </c>
      <c r="R54" s="355">
        <f t="shared" si="2"/>
        <v>120</v>
      </c>
      <c r="S54" s="353"/>
      <c r="T54" s="353"/>
      <c r="U54" s="353"/>
      <c r="V54" s="353"/>
      <c r="W54" s="353"/>
      <c r="X54" s="353"/>
      <c r="Y54" s="353"/>
      <c r="Z54" s="364"/>
      <c r="AA54" s="353"/>
      <c r="AB54" s="353"/>
      <c r="AC54" s="365"/>
      <c r="AD54" s="353"/>
      <c r="AE54" s="353"/>
      <c r="AF54" s="353"/>
      <c r="AG54" s="353"/>
      <c r="AH54" s="353"/>
      <c r="AI54" s="761"/>
      <c r="AJ54" s="353"/>
      <c r="AK54" s="353"/>
      <c r="AL54" s="353"/>
      <c r="AM54" s="353"/>
      <c r="AN54" s="353">
        <v>0</v>
      </c>
      <c r="AO54" s="366"/>
      <c r="AP54" s="353"/>
      <c r="AQ54" s="353"/>
      <c r="AR54" s="353">
        <v>0</v>
      </c>
      <c r="AS54" s="353">
        <v>60</v>
      </c>
      <c r="AT54" s="353"/>
      <c r="AU54" s="353">
        <v>60</v>
      </c>
      <c r="AV54" s="353"/>
      <c r="AW54" s="353"/>
      <c r="AX54" s="353"/>
      <c r="AY54" s="353"/>
      <c r="AZ54" s="353"/>
      <c r="BA54" s="353"/>
      <c r="BB54" s="353"/>
      <c r="BC54" s="353"/>
      <c r="BD54" s="353"/>
      <c r="BE54" s="359"/>
      <c r="BF54" s="360">
        <v>0</v>
      </c>
      <c r="BG54" s="360">
        <v>1680000</v>
      </c>
      <c r="BH54" s="360">
        <f t="shared" si="3"/>
        <v>201600000</v>
      </c>
      <c r="BI54" s="361"/>
      <c r="BJ54" s="362" t="s">
        <v>6039</v>
      </c>
      <c r="BK54" s="362" t="s">
        <v>6327</v>
      </c>
    </row>
    <row r="55" spans="1:63" s="349" customFormat="1" ht="96" hidden="1" customHeight="1">
      <c r="A55" s="677">
        <v>46</v>
      </c>
      <c r="B55" s="351" t="s">
        <v>269</v>
      </c>
      <c r="C55" s="351" t="s">
        <v>270</v>
      </c>
      <c r="D55" s="351"/>
      <c r="E55" s="351" t="s">
        <v>271</v>
      </c>
      <c r="F55" s="351" t="s">
        <v>272</v>
      </c>
      <c r="G55" s="374" t="s">
        <v>6954</v>
      </c>
      <c r="H55" s="352"/>
      <c r="I55" s="350" t="s">
        <v>273</v>
      </c>
      <c r="J55" s="350"/>
      <c r="K55" s="350"/>
      <c r="L55" s="353">
        <v>10900</v>
      </c>
      <c r="M55" s="353">
        <v>2100</v>
      </c>
      <c r="N55" s="353"/>
      <c r="O55" s="353">
        <v>1735</v>
      </c>
      <c r="P55" s="353">
        <f t="shared" si="4"/>
        <v>1735</v>
      </c>
      <c r="Q55" s="354">
        <v>21760</v>
      </c>
      <c r="R55" s="355">
        <f t="shared" si="2"/>
        <v>24573</v>
      </c>
      <c r="S55" s="353"/>
      <c r="T55" s="353"/>
      <c r="U55" s="353"/>
      <c r="V55" s="353"/>
      <c r="W55" s="353"/>
      <c r="X55" s="353"/>
      <c r="Y55" s="353"/>
      <c r="Z55" s="364"/>
      <c r="AA55" s="353"/>
      <c r="AB55" s="353"/>
      <c r="AC55" s="365"/>
      <c r="AD55" s="353"/>
      <c r="AE55" s="353">
        <v>1000</v>
      </c>
      <c r="AF55" s="353"/>
      <c r="AG55" s="353">
        <v>1000</v>
      </c>
      <c r="AH55" s="353"/>
      <c r="AI55" s="761">
        <v>22000</v>
      </c>
      <c r="AJ55" s="353"/>
      <c r="AK55" s="353"/>
      <c r="AL55" s="353"/>
      <c r="AM55" s="353"/>
      <c r="AN55" s="353">
        <v>0</v>
      </c>
      <c r="AO55" s="379">
        <v>3</v>
      </c>
      <c r="AP55" s="353"/>
      <c r="AQ55" s="353"/>
      <c r="AR55" s="353">
        <v>0</v>
      </c>
      <c r="AS55" s="353">
        <v>100</v>
      </c>
      <c r="AT55" s="353">
        <v>50</v>
      </c>
      <c r="AU55" s="353">
        <v>400</v>
      </c>
      <c r="AV55" s="353"/>
      <c r="AW55" s="353"/>
      <c r="AX55" s="353"/>
      <c r="AY55" s="353"/>
      <c r="AZ55" s="353"/>
      <c r="BA55" s="353">
        <v>20</v>
      </c>
      <c r="BB55" s="353"/>
      <c r="BC55" s="353"/>
      <c r="BD55" s="353"/>
      <c r="BE55" s="359"/>
      <c r="BF55" s="360">
        <v>0</v>
      </c>
      <c r="BG55" s="360">
        <v>5691</v>
      </c>
      <c r="BH55" s="360">
        <f t="shared" si="3"/>
        <v>139844943</v>
      </c>
      <c r="BI55" s="361"/>
      <c r="BJ55" s="363" t="s">
        <v>6039</v>
      </c>
      <c r="BK55" s="362" t="s">
        <v>6327</v>
      </c>
    </row>
    <row r="56" spans="1:63" s="349" customFormat="1" ht="66" hidden="1" customHeight="1">
      <c r="A56" s="676">
        <v>47</v>
      </c>
      <c r="B56" s="351" t="s">
        <v>274</v>
      </c>
      <c r="C56" s="351" t="s">
        <v>275</v>
      </c>
      <c r="D56" s="351"/>
      <c r="E56" s="351" t="s">
        <v>276</v>
      </c>
      <c r="F56" s="351" t="s">
        <v>277</v>
      </c>
      <c r="G56" s="351"/>
      <c r="H56" s="352"/>
      <c r="I56" s="350" t="s">
        <v>268</v>
      </c>
      <c r="J56" s="350"/>
      <c r="K56" s="350"/>
      <c r="L56" s="353">
        <v>15000</v>
      </c>
      <c r="M56" s="353">
        <v>6000</v>
      </c>
      <c r="N56" s="353"/>
      <c r="O56" s="353">
        <v>1000</v>
      </c>
      <c r="P56" s="353">
        <f t="shared" si="4"/>
        <v>1000</v>
      </c>
      <c r="Q56" s="354">
        <v>15900</v>
      </c>
      <c r="R56" s="355">
        <f t="shared" si="2"/>
        <v>27850</v>
      </c>
      <c r="S56" s="353"/>
      <c r="T56" s="353"/>
      <c r="U56" s="353"/>
      <c r="V56" s="353"/>
      <c r="W56" s="353"/>
      <c r="X56" s="353"/>
      <c r="Y56" s="353"/>
      <c r="Z56" s="364"/>
      <c r="AA56" s="353"/>
      <c r="AB56" s="353"/>
      <c r="AC56" s="365"/>
      <c r="AD56" s="353"/>
      <c r="AE56" s="353"/>
      <c r="AF56" s="353"/>
      <c r="AG56" s="353">
        <v>100</v>
      </c>
      <c r="AH56" s="353"/>
      <c r="AI56" s="761">
        <v>15000</v>
      </c>
      <c r="AJ56" s="353"/>
      <c r="AK56" s="353"/>
      <c r="AL56" s="353"/>
      <c r="AM56" s="353"/>
      <c r="AN56" s="353">
        <v>0</v>
      </c>
      <c r="AO56" s="366"/>
      <c r="AP56" s="353"/>
      <c r="AQ56" s="353"/>
      <c r="AR56" s="353">
        <v>0</v>
      </c>
      <c r="AS56" s="353"/>
      <c r="AT56" s="353"/>
      <c r="AU56" s="353"/>
      <c r="AV56" s="353"/>
      <c r="AW56" s="353"/>
      <c r="AX56" s="353"/>
      <c r="AY56" s="353"/>
      <c r="AZ56" s="353"/>
      <c r="BA56" s="353"/>
      <c r="BB56" s="353"/>
      <c r="BC56" s="353">
        <v>12750</v>
      </c>
      <c r="BD56" s="353"/>
      <c r="BE56" s="383" t="s">
        <v>278</v>
      </c>
      <c r="BF56" s="360">
        <v>0</v>
      </c>
      <c r="BG56" s="360">
        <v>1085</v>
      </c>
      <c r="BH56" s="360">
        <f t="shared" si="3"/>
        <v>30217250</v>
      </c>
      <c r="BI56" s="361"/>
      <c r="BJ56" s="363" t="s">
        <v>6039</v>
      </c>
      <c r="BK56" s="363" t="s">
        <v>6039</v>
      </c>
    </row>
    <row r="57" spans="1:63" s="349" customFormat="1" ht="211.5" hidden="1" customHeight="1">
      <c r="A57" s="677">
        <v>48</v>
      </c>
      <c r="B57" s="351" t="s">
        <v>284</v>
      </c>
      <c r="C57" s="351" t="s">
        <v>285</v>
      </c>
      <c r="D57" s="351"/>
      <c r="E57" s="351" t="s">
        <v>286</v>
      </c>
      <c r="F57" s="351" t="s">
        <v>287</v>
      </c>
      <c r="G57" s="743" t="s">
        <v>6881</v>
      </c>
      <c r="H57" s="352"/>
      <c r="I57" s="350" t="s">
        <v>288</v>
      </c>
      <c r="J57" s="350"/>
      <c r="K57" s="350"/>
      <c r="L57" s="353">
        <v>236</v>
      </c>
      <c r="M57" s="353">
        <v>56</v>
      </c>
      <c r="N57" s="353"/>
      <c r="O57" s="353">
        <v>40</v>
      </c>
      <c r="P57" s="353">
        <f t="shared" si="4"/>
        <v>40</v>
      </c>
      <c r="Q57" s="354">
        <v>740</v>
      </c>
      <c r="R57" s="355">
        <f t="shared" si="2"/>
        <v>1380</v>
      </c>
      <c r="S57" s="353"/>
      <c r="T57" s="353"/>
      <c r="U57" s="353"/>
      <c r="V57" s="353"/>
      <c r="W57" s="353"/>
      <c r="X57" s="353"/>
      <c r="Y57" s="353"/>
      <c r="Z57" s="364"/>
      <c r="AA57" s="353"/>
      <c r="AB57" s="353"/>
      <c r="AC57" s="369">
        <v>50</v>
      </c>
      <c r="AD57" s="353">
        <v>200</v>
      </c>
      <c r="AE57" s="353"/>
      <c r="AF57" s="353">
        <v>500</v>
      </c>
      <c r="AG57" s="353">
        <v>0</v>
      </c>
      <c r="AH57" s="353"/>
      <c r="AI57" s="646">
        <v>600</v>
      </c>
      <c r="AJ57" s="353"/>
      <c r="AK57" s="353"/>
      <c r="AL57" s="353"/>
      <c r="AM57" s="353"/>
      <c r="AN57" s="353">
        <v>0</v>
      </c>
      <c r="AP57" s="353"/>
      <c r="AQ57" s="353"/>
      <c r="AR57" s="353">
        <v>0</v>
      </c>
      <c r="AS57" s="353"/>
      <c r="AT57" s="353"/>
      <c r="AU57" s="353">
        <v>20</v>
      </c>
      <c r="AV57" s="353"/>
      <c r="AW57" s="353"/>
      <c r="AX57" s="353"/>
      <c r="AY57" s="353"/>
      <c r="AZ57" s="353"/>
      <c r="BA57" s="353">
        <v>10</v>
      </c>
      <c r="BB57" s="353"/>
      <c r="BC57" s="353"/>
      <c r="BD57" s="353"/>
      <c r="BE57" s="359" t="s">
        <v>289</v>
      </c>
      <c r="BF57" s="360">
        <v>0</v>
      </c>
      <c r="BG57" s="360">
        <v>82929</v>
      </c>
      <c r="BH57" s="360">
        <f t="shared" si="3"/>
        <v>114442020</v>
      </c>
      <c r="BI57" s="361"/>
      <c r="BJ57" s="362" t="s">
        <v>6328</v>
      </c>
      <c r="BK57" s="363" t="str">
        <f>+BJ57</f>
        <v>NGOAI</v>
      </c>
    </row>
    <row r="58" spans="1:63" s="349" customFormat="1" ht="114" hidden="1" customHeight="1">
      <c r="A58" s="677">
        <v>49</v>
      </c>
      <c r="B58" s="351" t="s">
        <v>290</v>
      </c>
      <c r="C58" s="351" t="s">
        <v>291</v>
      </c>
      <c r="D58" s="351"/>
      <c r="E58" s="351" t="s">
        <v>292</v>
      </c>
      <c r="F58" s="374" t="s">
        <v>6913</v>
      </c>
      <c r="G58" s="351"/>
      <c r="H58" s="352"/>
      <c r="I58" s="350" t="s">
        <v>283</v>
      </c>
      <c r="J58" s="350"/>
      <c r="K58" s="350"/>
      <c r="L58" s="353">
        <v>207</v>
      </c>
      <c r="M58" s="353">
        <v>52</v>
      </c>
      <c r="N58" s="353"/>
      <c r="O58" s="353">
        <v>0</v>
      </c>
      <c r="P58" s="353">
        <f t="shared" si="4"/>
        <v>0</v>
      </c>
      <c r="Q58" s="354">
        <v>790</v>
      </c>
      <c r="R58" s="355">
        <f t="shared" si="2"/>
        <v>194</v>
      </c>
      <c r="S58" s="353"/>
      <c r="T58" s="353"/>
      <c r="U58" s="353"/>
      <c r="V58" s="353"/>
      <c r="W58" s="353"/>
      <c r="X58" s="353"/>
      <c r="Y58" s="353"/>
      <c r="Z58" s="364"/>
      <c r="AA58" s="353"/>
      <c r="AB58" s="353"/>
      <c r="AC58" s="365"/>
      <c r="AD58" s="353"/>
      <c r="AE58" s="353"/>
      <c r="AF58" s="353"/>
      <c r="AG58" s="353">
        <v>50</v>
      </c>
      <c r="AH58" s="353"/>
      <c r="AI58" s="761">
        <v>100</v>
      </c>
      <c r="AJ58" s="353"/>
      <c r="AK58" s="353"/>
      <c r="AL58" s="353"/>
      <c r="AM58" s="353"/>
      <c r="AN58" s="353">
        <v>0</v>
      </c>
      <c r="AO58" s="366"/>
      <c r="AP58" s="353"/>
      <c r="AQ58" s="353"/>
      <c r="AR58" s="353">
        <v>0</v>
      </c>
      <c r="AS58" s="353"/>
      <c r="AT58" s="353">
        <v>24</v>
      </c>
      <c r="AU58" s="353">
        <v>20</v>
      </c>
      <c r="AV58" s="353"/>
      <c r="AW58" s="353"/>
      <c r="AX58" s="353"/>
      <c r="AY58" s="353"/>
      <c r="AZ58" s="353"/>
      <c r="BA58" s="353"/>
      <c r="BB58" s="353"/>
      <c r="BC58" s="353"/>
      <c r="BD58" s="353"/>
      <c r="BE58" s="377" t="s">
        <v>294</v>
      </c>
      <c r="BF58" s="360">
        <v>0</v>
      </c>
      <c r="BG58" s="360">
        <v>130000</v>
      </c>
      <c r="BH58" s="360">
        <f t="shared" si="3"/>
        <v>25220000</v>
      </c>
      <c r="BI58" s="361"/>
      <c r="BJ58" s="362" t="s">
        <v>6326</v>
      </c>
      <c r="BK58" s="362" t="s">
        <v>6327</v>
      </c>
    </row>
    <row r="59" spans="1:63" s="349" customFormat="1" ht="164.25" hidden="1" customHeight="1">
      <c r="A59" s="677">
        <v>50</v>
      </c>
      <c r="B59" s="351" t="s">
        <v>295</v>
      </c>
      <c r="C59" s="483" t="s">
        <v>296</v>
      </c>
      <c r="D59" s="351" t="s">
        <v>296</v>
      </c>
      <c r="E59" s="351" t="s">
        <v>297</v>
      </c>
      <c r="F59" s="351" t="s">
        <v>298</v>
      </c>
      <c r="G59" s="735" t="s">
        <v>6914</v>
      </c>
      <c r="H59" s="351"/>
      <c r="I59" s="350" t="s">
        <v>283</v>
      </c>
      <c r="J59" s="350"/>
      <c r="K59" s="350"/>
      <c r="L59" s="380">
        <v>152</v>
      </c>
      <c r="M59" s="380">
        <v>34</v>
      </c>
      <c r="N59" s="353"/>
      <c r="O59" s="353">
        <v>0</v>
      </c>
      <c r="P59" s="353">
        <f t="shared" si="4"/>
        <v>0</v>
      </c>
      <c r="Q59" s="354">
        <v>160</v>
      </c>
      <c r="R59" s="355">
        <f t="shared" si="2"/>
        <v>260</v>
      </c>
      <c r="S59" s="353"/>
      <c r="T59" s="353"/>
      <c r="U59" s="353"/>
      <c r="V59" s="353"/>
      <c r="W59" s="353"/>
      <c r="X59" s="353"/>
      <c r="Y59" s="353"/>
      <c r="Z59" s="364"/>
      <c r="AA59" s="353"/>
      <c r="AB59" s="353"/>
      <c r="AC59" s="365"/>
      <c r="AD59" s="353"/>
      <c r="AE59" s="353"/>
      <c r="AF59" s="353"/>
      <c r="AG59" s="353"/>
      <c r="AH59" s="353"/>
      <c r="AI59" s="761"/>
      <c r="AJ59" s="353"/>
      <c r="AK59" s="353"/>
      <c r="AL59" s="353"/>
      <c r="AM59" s="353"/>
      <c r="AN59" s="353">
        <v>0</v>
      </c>
      <c r="AO59" s="366"/>
      <c r="AP59" s="380">
        <v>150</v>
      </c>
      <c r="AQ59" s="353"/>
      <c r="AR59" s="353">
        <v>0</v>
      </c>
      <c r="AS59" s="353">
        <v>40</v>
      </c>
      <c r="AT59" s="353"/>
      <c r="AU59" s="353">
        <v>70</v>
      </c>
      <c r="AV59" s="353"/>
      <c r="AW59" s="353"/>
      <c r="AX59" s="353"/>
      <c r="AY59" s="353"/>
      <c r="AZ59" s="353"/>
      <c r="BA59" s="353"/>
      <c r="BB59" s="353"/>
      <c r="BC59" s="353"/>
      <c r="BD59" s="353"/>
      <c r="BE59" s="359"/>
      <c r="BF59" s="360">
        <v>0</v>
      </c>
      <c r="BG59" s="360">
        <v>249700</v>
      </c>
      <c r="BH59" s="360">
        <f t="shared" si="3"/>
        <v>64922000</v>
      </c>
      <c r="BI59" s="361"/>
      <c r="BJ59" s="362" t="s">
        <v>6326</v>
      </c>
      <c r="BK59" s="362" t="s">
        <v>6327</v>
      </c>
    </row>
    <row r="60" spans="1:63" s="349" customFormat="1" ht="142.5" hidden="1" customHeight="1">
      <c r="A60" s="677">
        <v>51</v>
      </c>
      <c r="B60" s="351" t="s">
        <v>300</v>
      </c>
      <c r="C60" s="351" t="s">
        <v>301</v>
      </c>
      <c r="D60" s="351"/>
      <c r="E60" s="351" t="s">
        <v>302</v>
      </c>
      <c r="F60" s="351" t="s">
        <v>303</v>
      </c>
      <c r="G60" s="374" t="s">
        <v>6851</v>
      </c>
      <c r="H60" s="352"/>
      <c r="I60" s="350" t="s">
        <v>283</v>
      </c>
      <c r="J60" s="350"/>
      <c r="K60" s="350"/>
      <c r="L60" s="353">
        <v>120</v>
      </c>
      <c r="M60" s="353">
        <v>80</v>
      </c>
      <c r="N60" s="353"/>
      <c r="O60" s="353">
        <v>0</v>
      </c>
      <c r="P60" s="353">
        <f t="shared" si="4"/>
        <v>0</v>
      </c>
      <c r="Q60" s="354">
        <v>380</v>
      </c>
      <c r="R60" s="355">
        <f t="shared" si="2"/>
        <v>500</v>
      </c>
      <c r="S60" s="353"/>
      <c r="T60" s="353"/>
      <c r="U60" s="353"/>
      <c r="V60" s="353"/>
      <c r="W60" s="353"/>
      <c r="X60" s="353"/>
      <c r="Y60" s="353"/>
      <c r="Z60" s="364"/>
      <c r="AA60" s="353"/>
      <c r="AB60" s="353"/>
      <c r="AC60" s="365"/>
      <c r="AD60" s="353"/>
      <c r="AE60" s="353"/>
      <c r="AF60" s="353"/>
      <c r="AG60" s="353"/>
      <c r="AH60" s="353"/>
      <c r="AI60" s="761">
        <v>400</v>
      </c>
      <c r="AJ60" s="353"/>
      <c r="AK60" s="353"/>
      <c r="AL60" s="353"/>
      <c r="AM60" s="353"/>
      <c r="AN60" s="353">
        <v>0</v>
      </c>
      <c r="AO60" s="366"/>
      <c r="AP60" s="353"/>
      <c r="AQ60" s="353"/>
      <c r="AR60" s="353">
        <v>0</v>
      </c>
      <c r="AS60" s="353">
        <v>50</v>
      </c>
      <c r="AT60" s="353"/>
      <c r="AU60" s="353">
        <v>50</v>
      </c>
      <c r="AV60" s="353"/>
      <c r="AW60" s="353"/>
      <c r="AX60" s="353"/>
      <c r="AY60" s="353"/>
      <c r="AZ60" s="353"/>
      <c r="BA60" s="353"/>
      <c r="BB60" s="353"/>
      <c r="BC60" s="353"/>
      <c r="BD60" s="353"/>
      <c r="BE60" s="359"/>
      <c r="BF60" s="360">
        <v>0</v>
      </c>
      <c r="BG60" s="360">
        <v>360000</v>
      </c>
      <c r="BH60" s="360">
        <f t="shared" si="3"/>
        <v>180000000</v>
      </c>
      <c r="BI60" s="361"/>
      <c r="BJ60" s="363" t="s">
        <v>6039</v>
      </c>
      <c r="BK60" s="362" t="s">
        <v>6327</v>
      </c>
    </row>
    <row r="61" spans="1:63" s="349" customFormat="1" ht="324.75" hidden="1" customHeight="1">
      <c r="A61" s="676">
        <v>52</v>
      </c>
      <c r="B61" s="351" t="s">
        <v>304</v>
      </c>
      <c r="C61" s="338" t="s">
        <v>305</v>
      </c>
      <c r="D61" s="351"/>
      <c r="E61" s="351" t="s">
        <v>306</v>
      </c>
      <c r="F61" s="367" t="s">
        <v>6723</v>
      </c>
      <c r="G61" s="351"/>
      <c r="H61" s="352"/>
      <c r="I61" s="350" t="s">
        <v>283</v>
      </c>
      <c r="J61" s="350"/>
      <c r="K61" s="350"/>
      <c r="L61" s="353">
        <v>4</v>
      </c>
      <c r="M61" s="353">
        <v>6</v>
      </c>
      <c r="N61" s="353"/>
      <c r="O61" s="353">
        <v>0</v>
      </c>
      <c r="P61" s="353">
        <f t="shared" si="4"/>
        <v>0</v>
      </c>
      <c r="Q61" s="354">
        <v>20</v>
      </c>
      <c r="R61" s="355">
        <f t="shared" si="2"/>
        <v>20</v>
      </c>
      <c r="S61" s="353"/>
      <c r="T61" s="353"/>
      <c r="U61" s="353"/>
      <c r="V61" s="353"/>
      <c r="W61" s="353"/>
      <c r="X61" s="353"/>
      <c r="Y61" s="353"/>
      <c r="Z61" s="364"/>
      <c r="AA61" s="353"/>
      <c r="AB61" s="353"/>
      <c r="AC61" s="365"/>
      <c r="AD61" s="353"/>
      <c r="AE61" s="353"/>
      <c r="AF61" s="353"/>
      <c r="AG61" s="353">
        <v>20</v>
      </c>
      <c r="AH61" s="353"/>
      <c r="AI61" s="761"/>
      <c r="AJ61" s="353"/>
      <c r="AK61" s="353"/>
      <c r="AL61" s="353"/>
      <c r="AM61" s="353"/>
      <c r="AN61" s="353">
        <v>0</v>
      </c>
      <c r="AO61" s="366"/>
      <c r="AP61" s="353"/>
      <c r="AQ61" s="353"/>
      <c r="AR61" s="353">
        <v>0</v>
      </c>
      <c r="AS61" s="353"/>
      <c r="AT61" s="353"/>
      <c r="AU61" s="353"/>
      <c r="AV61" s="353"/>
      <c r="AW61" s="353"/>
      <c r="AX61" s="353"/>
      <c r="AY61" s="353"/>
      <c r="AZ61" s="353"/>
      <c r="BA61" s="353"/>
      <c r="BB61" s="353"/>
      <c r="BC61" s="353"/>
      <c r="BD61" s="353"/>
      <c r="BE61" s="359"/>
      <c r="BF61" s="360">
        <v>0</v>
      </c>
      <c r="BG61" s="360">
        <v>13740000</v>
      </c>
      <c r="BH61" s="360">
        <f t="shared" si="3"/>
        <v>274800000</v>
      </c>
      <c r="BI61" s="361"/>
      <c r="BJ61" s="362" t="s">
        <v>6326</v>
      </c>
      <c r="BK61" s="362" t="s">
        <v>6326</v>
      </c>
    </row>
    <row r="62" spans="1:63" s="349" customFormat="1" ht="304.5" hidden="1" customHeight="1">
      <c r="A62" s="676">
        <v>53</v>
      </c>
      <c r="B62" s="351" t="s">
        <v>308</v>
      </c>
      <c r="C62" s="483" t="s">
        <v>309</v>
      </c>
      <c r="D62" s="668" t="s">
        <v>6929</v>
      </c>
      <c r="E62" s="351" t="s">
        <v>310</v>
      </c>
      <c r="F62" s="338" t="s">
        <v>311</v>
      </c>
      <c r="G62" s="702" t="s">
        <v>6993</v>
      </c>
      <c r="H62" s="352"/>
      <c r="I62" s="350" t="s">
        <v>283</v>
      </c>
      <c r="J62" s="350"/>
      <c r="K62" s="350"/>
      <c r="L62" s="380">
        <v>7</v>
      </c>
      <c r="M62" s="380">
        <v>5</v>
      </c>
      <c r="N62" s="353"/>
      <c r="O62" s="353">
        <v>0</v>
      </c>
      <c r="P62" s="353">
        <f t="shared" si="4"/>
        <v>0</v>
      </c>
      <c r="Q62" s="354">
        <v>12</v>
      </c>
      <c r="R62" s="355">
        <f t="shared" si="2"/>
        <v>30</v>
      </c>
      <c r="S62" s="353"/>
      <c r="T62" s="353"/>
      <c r="U62" s="353"/>
      <c r="V62" s="353"/>
      <c r="W62" s="353"/>
      <c r="X62" s="353"/>
      <c r="Y62" s="353"/>
      <c r="Z62" s="364"/>
      <c r="AA62" s="353"/>
      <c r="AB62" s="353"/>
      <c r="AC62" s="365"/>
      <c r="AD62" s="353"/>
      <c r="AE62" s="353"/>
      <c r="AF62" s="353"/>
      <c r="AG62" s="353"/>
      <c r="AH62" s="353"/>
      <c r="AI62" s="761"/>
      <c r="AJ62" s="353"/>
      <c r="AK62" s="353"/>
      <c r="AL62" s="353"/>
      <c r="AM62" s="353"/>
      <c r="AN62" s="353">
        <v>0</v>
      </c>
      <c r="AO62" s="366"/>
      <c r="AP62" s="385">
        <v>30</v>
      </c>
      <c r="AQ62" s="353"/>
      <c r="AR62" s="353">
        <v>0</v>
      </c>
      <c r="AS62" s="353"/>
      <c r="AT62" s="353"/>
      <c r="AU62" s="353"/>
      <c r="AV62" s="353"/>
      <c r="AW62" s="353"/>
      <c r="AX62" s="353"/>
      <c r="AY62" s="353"/>
      <c r="AZ62" s="353"/>
      <c r="BA62" s="353"/>
      <c r="BB62" s="353"/>
      <c r="BC62" s="353"/>
      <c r="BD62" s="353"/>
      <c r="BE62" s="359"/>
      <c r="BF62" s="360">
        <v>0</v>
      </c>
      <c r="BG62" s="360">
        <v>4197900</v>
      </c>
      <c r="BH62" s="360">
        <f t="shared" si="3"/>
        <v>125937000</v>
      </c>
      <c r="BI62" s="361"/>
      <c r="BJ62" s="362" t="s">
        <v>6326</v>
      </c>
      <c r="BK62" s="362" t="s">
        <v>6326</v>
      </c>
    </row>
    <row r="63" spans="1:63" s="349" customFormat="1" ht="220.5" hidden="1" customHeight="1">
      <c r="A63" s="676">
        <v>54</v>
      </c>
      <c r="B63" s="351" t="s">
        <v>313</v>
      </c>
      <c r="C63" s="351" t="s">
        <v>314</v>
      </c>
      <c r="D63" s="351"/>
      <c r="E63" s="351" t="s">
        <v>315</v>
      </c>
      <c r="F63" s="351" t="s">
        <v>316</v>
      </c>
      <c r="G63" s="722" t="s">
        <v>6915</v>
      </c>
      <c r="H63" s="352"/>
      <c r="I63" s="350" t="s">
        <v>283</v>
      </c>
      <c r="J63" s="350"/>
      <c r="K63" s="350"/>
      <c r="L63" s="353">
        <v>52</v>
      </c>
      <c r="M63" s="353">
        <v>458</v>
      </c>
      <c r="N63" s="353"/>
      <c r="O63" s="353">
        <v>0</v>
      </c>
      <c r="P63" s="353">
        <f t="shared" si="4"/>
        <v>0</v>
      </c>
      <c r="Q63" s="354">
        <v>400</v>
      </c>
      <c r="R63" s="355">
        <f t="shared" si="2"/>
        <v>1000</v>
      </c>
      <c r="S63" s="353"/>
      <c r="T63" s="353"/>
      <c r="U63" s="353"/>
      <c r="V63" s="353"/>
      <c r="W63" s="353"/>
      <c r="X63" s="353"/>
      <c r="Y63" s="353"/>
      <c r="Z63" s="364"/>
      <c r="AA63" s="353"/>
      <c r="AB63" s="353"/>
      <c r="AC63" s="365"/>
      <c r="AD63" s="353"/>
      <c r="AE63" s="353"/>
      <c r="AF63" s="353">
        <v>700</v>
      </c>
      <c r="AG63" s="353"/>
      <c r="AH63" s="353"/>
      <c r="AI63" s="761">
        <v>300</v>
      </c>
      <c r="AJ63" s="353"/>
      <c r="AK63" s="353"/>
      <c r="AL63" s="353"/>
      <c r="AM63" s="353"/>
      <c r="AN63" s="353">
        <v>0</v>
      </c>
      <c r="AO63" s="366"/>
      <c r="AP63" s="353"/>
      <c r="AQ63" s="353"/>
      <c r="AR63" s="353">
        <v>0</v>
      </c>
      <c r="AS63" s="353"/>
      <c r="AT63" s="353"/>
      <c r="AU63" s="353"/>
      <c r="AV63" s="353"/>
      <c r="AW63" s="353"/>
      <c r="AX63" s="353"/>
      <c r="AY63" s="353"/>
      <c r="AZ63" s="353"/>
      <c r="BA63" s="353"/>
      <c r="BB63" s="353"/>
      <c r="BC63" s="353"/>
      <c r="BD63" s="353"/>
      <c r="BE63" s="359"/>
      <c r="BF63" s="360">
        <v>0</v>
      </c>
      <c r="BG63" s="360">
        <v>72400</v>
      </c>
      <c r="BH63" s="360">
        <f t="shared" si="3"/>
        <v>72400000</v>
      </c>
      <c r="BI63" s="361"/>
      <c r="BJ63" s="362" t="s">
        <v>6039</v>
      </c>
      <c r="BK63" s="362" t="s">
        <v>6328</v>
      </c>
    </row>
    <row r="64" spans="1:63" s="349" customFormat="1" ht="216" hidden="1" customHeight="1">
      <c r="A64" s="677">
        <v>55</v>
      </c>
      <c r="B64" s="351" t="s">
        <v>317</v>
      </c>
      <c r="C64" s="351" t="s">
        <v>318</v>
      </c>
      <c r="D64" s="351"/>
      <c r="E64" s="351" t="s">
        <v>319</v>
      </c>
      <c r="F64" s="716" t="s">
        <v>320</v>
      </c>
      <c r="G64" s="753" t="s">
        <v>6930</v>
      </c>
      <c r="H64" s="352"/>
      <c r="I64" s="350" t="s">
        <v>283</v>
      </c>
      <c r="J64" s="350"/>
      <c r="K64" s="350"/>
      <c r="L64" s="353">
        <v>200</v>
      </c>
      <c r="M64" s="353">
        <v>55</v>
      </c>
      <c r="N64" s="353"/>
      <c r="O64" s="353">
        <v>5</v>
      </c>
      <c r="P64" s="353">
        <f t="shared" si="4"/>
        <v>5</v>
      </c>
      <c r="Q64" s="354">
        <v>510</v>
      </c>
      <c r="R64" s="355">
        <f t="shared" si="2"/>
        <v>716</v>
      </c>
      <c r="S64" s="353"/>
      <c r="T64" s="353"/>
      <c r="U64" s="353"/>
      <c r="V64" s="353"/>
      <c r="W64" s="353"/>
      <c r="X64" s="353"/>
      <c r="Y64" s="353"/>
      <c r="Z64" s="364"/>
      <c r="AA64" s="353"/>
      <c r="AB64" s="353"/>
      <c r="AC64" s="365"/>
      <c r="AD64" s="353"/>
      <c r="AE64" s="353"/>
      <c r="AF64" s="353"/>
      <c r="AG64" s="353"/>
      <c r="AH64" s="353"/>
      <c r="AI64" s="761">
        <v>500</v>
      </c>
      <c r="AJ64" s="353"/>
      <c r="AK64" s="353"/>
      <c r="AL64" s="353"/>
      <c r="AM64" s="353"/>
      <c r="AN64" s="353">
        <v>0</v>
      </c>
      <c r="AO64" s="366"/>
      <c r="AP64" s="353"/>
      <c r="AQ64" s="353"/>
      <c r="AR64" s="353">
        <v>0</v>
      </c>
      <c r="AS64" s="353">
        <v>60</v>
      </c>
      <c r="AT64" s="353">
        <v>6</v>
      </c>
      <c r="AU64" s="353">
        <v>50</v>
      </c>
      <c r="AV64" s="353">
        <v>100</v>
      </c>
      <c r="AW64" s="353"/>
      <c r="AX64" s="353"/>
      <c r="AY64" s="353"/>
      <c r="AZ64" s="353"/>
      <c r="BA64" s="353"/>
      <c r="BB64" s="353"/>
      <c r="BC64" s="353"/>
      <c r="BD64" s="353"/>
      <c r="BE64" s="359"/>
      <c r="BF64" s="360" t="s">
        <v>362</v>
      </c>
      <c r="BG64" s="360">
        <v>417900</v>
      </c>
      <c r="BH64" s="360">
        <f t="shared" si="3"/>
        <v>299216400</v>
      </c>
      <c r="BI64" s="361"/>
      <c r="BJ64" s="363" t="s">
        <v>6039</v>
      </c>
      <c r="BK64" s="362" t="s">
        <v>6327</v>
      </c>
    </row>
    <row r="65" spans="1:63" s="349" customFormat="1" ht="100.5" hidden="1" customHeight="1">
      <c r="A65" s="676">
        <v>56</v>
      </c>
      <c r="B65" s="351" t="s">
        <v>324</v>
      </c>
      <c r="C65" s="351" t="s">
        <v>325</v>
      </c>
      <c r="D65" s="351"/>
      <c r="E65" s="351" t="s">
        <v>326</v>
      </c>
      <c r="F65" s="351" t="s">
        <v>327</v>
      </c>
      <c r="G65" s="351"/>
      <c r="H65" s="352"/>
      <c r="I65" s="350" t="s">
        <v>283</v>
      </c>
      <c r="J65" s="350"/>
      <c r="K65" s="350"/>
      <c r="L65" s="353"/>
      <c r="M65" s="353"/>
      <c r="N65" s="353"/>
      <c r="O65" s="353">
        <v>0</v>
      </c>
      <c r="P65" s="353">
        <f t="shared" si="4"/>
        <v>0</v>
      </c>
      <c r="Q65" s="354">
        <v>10</v>
      </c>
      <c r="R65" s="355">
        <f t="shared" si="2"/>
        <v>5</v>
      </c>
      <c r="S65" s="353"/>
      <c r="T65" s="353"/>
      <c r="U65" s="353"/>
      <c r="V65" s="353"/>
      <c r="W65" s="353"/>
      <c r="X65" s="353"/>
      <c r="Y65" s="353"/>
      <c r="Z65" s="364"/>
      <c r="AA65" s="353"/>
      <c r="AB65" s="353"/>
      <c r="AC65" s="369">
        <v>5</v>
      </c>
      <c r="AD65" s="353"/>
      <c r="AE65" s="353"/>
      <c r="AF65" s="353"/>
      <c r="AG65" s="353"/>
      <c r="AH65" s="353"/>
      <c r="AI65" s="761"/>
      <c r="AJ65" s="353"/>
      <c r="AK65" s="353"/>
      <c r="AL65" s="353"/>
      <c r="AM65" s="353"/>
      <c r="AN65" s="353">
        <v>0</v>
      </c>
      <c r="AO65" s="366"/>
      <c r="AP65" s="353"/>
      <c r="AQ65" s="353"/>
      <c r="AR65" s="353">
        <v>0</v>
      </c>
      <c r="AS65" s="353"/>
      <c r="AT65" s="353"/>
      <c r="AU65" s="353"/>
      <c r="AV65" s="353"/>
      <c r="AW65" s="353"/>
      <c r="AX65" s="353"/>
      <c r="AY65" s="353"/>
      <c r="AZ65" s="353"/>
      <c r="BA65" s="353"/>
      <c r="BB65" s="353"/>
      <c r="BC65" s="353"/>
      <c r="BD65" s="353"/>
      <c r="BE65" s="359"/>
      <c r="BF65" s="360">
        <v>0</v>
      </c>
      <c r="BG65" s="360">
        <v>2835000</v>
      </c>
      <c r="BH65" s="360">
        <f t="shared" si="3"/>
        <v>14175000</v>
      </c>
      <c r="BI65" s="361"/>
      <c r="BJ65" s="362" t="s">
        <v>6326</v>
      </c>
      <c r="BK65" s="362" t="s">
        <v>6326</v>
      </c>
    </row>
    <row r="66" spans="1:63" s="349" customFormat="1" ht="136.5" hidden="1" customHeight="1">
      <c r="A66" s="677">
        <v>57</v>
      </c>
      <c r="B66" s="351" t="s">
        <v>332</v>
      </c>
      <c r="C66" s="351" t="s">
        <v>333</v>
      </c>
      <c r="D66" s="351"/>
      <c r="E66" s="351" t="s">
        <v>334</v>
      </c>
      <c r="F66" s="738" t="s">
        <v>6931</v>
      </c>
      <c r="G66" s="738" t="s">
        <v>6955</v>
      </c>
      <c r="H66" s="352"/>
      <c r="I66" s="350" t="s">
        <v>283</v>
      </c>
      <c r="J66" s="350"/>
      <c r="K66" s="350"/>
      <c r="L66" s="353">
        <v>8</v>
      </c>
      <c r="M66" s="353">
        <v>10</v>
      </c>
      <c r="N66" s="353"/>
      <c r="O66" s="353">
        <v>5</v>
      </c>
      <c r="P66" s="353">
        <f t="shared" si="4"/>
        <v>5</v>
      </c>
      <c r="Q66" s="354">
        <v>280</v>
      </c>
      <c r="R66" s="355">
        <f t="shared" si="2"/>
        <v>100</v>
      </c>
      <c r="S66" s="353"/>
      <c r="T66" s="353"/>
      <c r="U66" s="353"/>
      <c r="V66" s="353"/>
      <c r="W66" s="353"/>
      <c r="X66" s="353"/>
      <c r="Y66" s="353"/>
      <c r="Z66" s="364"/>
      <c r="AA66" s="353"/>
      <c r="AB66" s="353"/>
      <c r="AC66" s="365"/>
      <c r="AD66" s="353"/>
      <c r="AE66" s="353"/>
      <c r="AF66" s="353"/>
      <c r="AG66" s="353">
        <v>0</v>
      </c>
      <c r="AH66" s="353"/>
      <c r="AI66" s="761">
        <v>100</v>
      </c>
      <c r="AJ66" s="353"/>
      <c r="AK66" s="353"/>
      <c r="AL66" s="353"/>
      <c r="AM66" s="353"/>
      <c r="AN66" s="353">
        <v>0</v>
      </c>
      <c r="AO66" s="366"/>
      <c r="AP66" s="353"/>
      <c r="AQ66" s="353"/>
      <c r="AR66" s="353">
        <v>0</v>
      </c>
      <c r="AS66" s="353"/>
      <c r="AT66" s="353"/>
      <c r="AU66" s="353"/>
      <c r="AV66" s="353"/>
      <c r="AW66" s="353"/>
      <c r="AX66" s="353"/>
      <c r="AY66" s="353"/>
      <c r="AZ66" s="353"/>
      <c r="BA66" s="353"/>
      <c r="BB66" s="353"/>
      <c r="BC66" s="353"/>
      <c r="BD66" s="353"/>
      <c r="BE66" s="359"/>
      <c r="BF66" s="360">
        <v>0</v>
      </c>
      <c r="BG66" s="360">
        <v>3350000</v>
      </c>
      <c r="BH66" s="360">
        <f t="shared" si="3"/>
        <v>335000000</v>
      </c>
      <c r="BI66" s="361"/>
      <c r="BJ66" s="363" t="s">
        <v>6039</v>
      </c>
      <c r="BK66" s="362" t="s">
        <v>6327</v>
      </c>
    </row>
    <row r="67" spans="1:63" s="349" customFormat="1" ht="252.75" hidden="1" customHeight="1">
      <c r="A67" s="676">
        <v>58</v>
      </c>
      <c r="B67" s="351" t="s">
        <v>336</v>
      </c>
      <c r="C67" s="483" t="s">
        <v>337</v>
      </c>
      <c r="D67" s="351"/>
      <c r="E67" s="351" t="s">
        <v>338</v>
      </c>
      <c r="F67" s="351" t="s">
        <v>339</v>
      </c>
      <c r="G67" s="733" t="s">
        <v>6926</v>
      </c>
      <c r="H67" s="352"/>
      <c r="I67" s="350" t="s">
        <v>283</v>
      </c>
      <c r="J67" s="350"/>
      <c r="K67" s="350"/>
      <c r="L67" s="380">
        <v>30900</v>
      </c>
      <c r="M67" s="380">
        <v>9722</v>
      </c>
      <c r="N67" s="353"/>
      <c r="O67" s="353">
        <v>0</v>
      </c>
      <c r="P67" s="353">
        <f t="shared" si="4"/>
        <v>0</v>
      </c>
      <c r="Q67" s="354">
        <v>33600</v>
      </c>
      <c r="R67" s="355">
        <f t="shared" si="2"/>
        <v>48000</v>
      </c>
      <c r="S67" s="353"/>
      <c r="T67" s="353"/>
      <c r="U67" s="353"/>
      <c r="V67" s="353"/>
      <c r="W67" s="353"/>
      <c r="X67" s="353"/>
      <c r="Y67" s="353"/>
      <c r="Z67" s="364"/>
      <c r="AA67" s="353"/>
      <c r="AB67" s="353"/>
      <c r="AC67" s="365"/>
      <c r="AD67" s="353"/>
      <c r="AE67" s="353"/>
      <c r="AF67" s="353"/>
      <c r="AG67" s="353"/>
      <c r="AH67" s="353"/>
      <c r="AI67" s="761"/>
      <c r="AJ67" s="353"/>
      <c r="AK67" s="353"/>
      <c r="AL67" s="353"/>
      <c r="AM67" s="353"/>
      <c r="AN67" s="353">
        <v>0</v>
      </c>
      <c r="AO67" s="366"/>
      <c r="AP67" s="353">
        <v>48000</v>
      </c>
      <c r="AQ67" s="353"/>
      <c r="AR67" s="353">
        <v>0</v>
      </c>
      <c r="AS67" s="353"/>
      <c r="AT67" s="353"/>
      <c r="AU67" s="353"/>
      <c r="AV67" s="353"/>
      <c r="AW67" s="353"/>
      <c r="AX67" s="353"/>
      <c r="AY67" s="353"/>
      <c r="AZ67" s="353"/>
      <c r="BA67" s="353"/>
      <c r="BB67" s="353"/>
      <c r="BC67" s="353"/>
      <c r="BD67" s="353"/>
      <c r="BE67" s="359"/>
      <c r="BF67" s="360">
        <v>0</v>
      </c>
      <c r="BG67" s="360">
        <v>41990</v>
      </c>
      <c r="BH67" s="360">
        <f t="shared" si="3"/>
        <v>2015520000</v>
      </c>
      <c r="BI67" s="361"/>
      <c r="BJ67" s="362" t="s">
        <v>6326</v>
      </c>
      <c r="BK67" s="362" t="s">
        <v>6326</v>
      </c>
    </row>
    <row r="68" spans="1:63" s="349" customFormat="1" ht="117" hidden="1" customHeight="1">
      <c r="A68" s="677">
        <v>59</v>
      </c>
      <c r="B68" s="351" t="s">
        <v>341</v>
      </c>
      <c r="C68" s="351" t="s">
        <v>342</v>
      </c>
      <c r="D68" s="351"/>
      <c r="E68" s="351" t="s">
        <v>343</v>
      </c>
      <c r="F68" s="351" t="s">
        <v>344</v>
      </c>
      <c r="G68" s="374" t="s">
        <v>6956</v>
      </c>
      <c r="H68" s="352"/>
      <c r="I68" s="350" t="s">
        <v>283</v>
      </c>
      <c r="J68" s="350"/>
      <c r="K68" s="350"/>
      <c r="L68" s="353"/>
      <c r="M68" s="353"/>
      <c r="N68" s="353"/>
      <c r="O68" s="353">
        <v>0</v>
      </c>
      <c r="P68" s="353">
        <f t="shared" si="4"/>
        <v>0</v>
      </c>
      <c r="Q68" s="354">
        <v>730</v>
      </c>
      <c r="R68" s="355">
        <f t="shared" si="2"/>
        <v>265</v>
      </c>
      <c r="S68" s="353"/>
      <c r="T68" s="353"/>
      <c r="U68" s="353"/>
      <c r="V68" s="353"/>
      <c r="W68" s="353"/>
      <c r="X68" s="353"/>
      <c r="Y68" s="353"/>
      <c r="Z68" s="364"/>
      <c r="AA68" s="353"/>
      <c r="AB68" s="353"/>
      <c r="AC68" s="365"/>
      <c r="AD68" s="353"/>
      <c r="AE68" s="353"/>
      <c r="AF68" s="353"/>
      <c r="AG68" s="353"/>
      <c r="AH68" s="353"/>
      <c r="AI68" s="761"/>
      <c r="AJ68" s="353"/>
      <c r="AK68" s="353"/>
      <c r="AL68" s="353"/>
      <c r="AM68" s="353"/>
      <c r="AN68" s="353">
        <v>0</v>
      </c>
      <c r="AO68" s="379">
        <v>15</v>
      </c>
      <c r="AP68" s="353"/>
      <c r="AQ68" s="353"/>
      <c r="AR68" s="353">
        <v>0</v>
      </c>
      <c r="AS68" s="353"/>
      <c r="AT68" s="353">
        <v>150</v>
      </c>
      <c r="AU68" s="353">
        <v>100</v>
      </c>
      <c r="AV68" s="353"/>
      <c r="AW68" s="353"/>
      <c r="AX68" s="353"/>
      <c r="AY68" s="353"/>
      <c r="AZ68" s="353"/>
      <c r="BA68" s="353"/>
      <c r="BB68" s="353"/>
      <c r="BC68" s="353"/>
      <c r="BD68" s="353"/>
      <c r="BE68" s="359"/>
      <c r="BF68" s="360">
        <v>0</v>
      </c>
      <c r="BG68" s="360">
        <v>84000</v>
      </c>
      <c r="BH68" s="360">
        <f t="shared" si="3"/>
        <v>22260000</v>
      </c>
      <c r="BI68" s="361"/>
      <c r="BJ68" s="362" t="s">
        <v>6039</v>
      </c>
      <c r="BK68" s="362" t="s">
        <v>6327</v>
      </c>
    </row>
    <row r="69" spans="1:63" s="349" customFormat="1" ht="130.5" hidden="1" customHeight="1">
      <c r="A69" s="677">
        <v>60</v>
      </c>
      <c r="B69" s="351" t="s">
        <v>345</v>
      </c>
      <c r="C69" s="351" t="s">
        <v>346</v>
      </c>
      <c r="D69" s="351"/>
      <c r="E69" s="351"/>
      <c r="F69" s="351" t="s">
        <v>347</v>
      </c>
      <c r="G69" s="374" t="s">
        <v>6957</v>
      </c>
      <c r="H69" s="352"/>
      <c r="I69" s="350" t="s">
        <v>348</v>
      </c>
      <c r="J69" s="350"/>
      <c r="K69" s="350"/>
      <c r="L69" s="353"/>
      <c r="M69" s="353"/>
      <c r="N69" s="353"/>
      <c r="O69" s="353">
        <v>0</v>
      </c>
      <c r="P69" s="353">
        <f t="shared" si="4"/>
        <v>0</v>
      </c>
      <c r="Q69" s="354">
        <v>5000</v>
      </c>
      <c r="R69" s="355">
        <f t="shared" si="2"/>
        <v>5000</v>
      </c>
      <c r="S69" s="353"/>
      <c r="T69" s="353"/>
      <c r="U69" s="353"/>
      <c r="V69" s="353"/>
      <c r="W69" s="353"/>
      <c r="X69" s="353"/>
      <c r="Y69" s="353"/>
      <c r="Z69" s="364"/>
      <c r="AA69" s="353"/>
      <c r="AB69" s="353"/>
      <c r="AC69" s="365"/>
      <c r="AD69" s="353"/>
      <c r="AE69" s="353"/>
      <c r="AF69" s="353"/>
      <c r="AG69" s="353"/>
      <c r="AH69" s="353"/>
      <c r="AI69" s="761"/>
      <c r="AJ69" s="353"/>
      <c r="AK69" s="353"/>
      <c r="AL69" s="353"/>
      <c r="AM69" s="353"/>
      <c r="AN69" s="353">
        <v>0</v>
      </c>
      <c r="AO69" s="366"/>
      <c r="AP69" s="353"/>
      <c r="AQ69" s="353"/>
      <c r="AR69" s="353">
        <v>0</v>
      </c>
      <c r="AS69" s="353"/>
      <c r="AT69" s="353"/>
      <c r="AU69" s="353">
        <v>5000</v>
      </c>
      <c r="AV69" s="353"/>
      <c r="AW69" s="353"/>
      <c r="AX69" s="353"/>
      <c r="AY69" s="353"/>
      <c r="AZ69" s="353"/>
      <c r="BA69" s="353"/>
      <c r="BB69" s="353"/>
      <c r="BC69" s="353"/>
      <c r="BD69" s="353"/>
      <c r="BE69" s="359"/>
      <c r="BF69" s="360">
        <v>0</v>
      </c>
      <c r="BG69" s="360">
        <v>29400</v>
      </c>
      <c r="BH69" s="360">
        <f t="shared" si="3"/>
        <v>147000000</v>
      </c>
      <c r="BI69" s="361"/>
      <c r="BJ69" s="362" t="s">
        <v>6327</v>
      </c>
      <c r="BK69" s="362" t="s">
        <v>6327</v>
      </c>
    </row>
    <row r="70" spans="1:63" s="349" customFormat="1" ht="157.5" hidden="1" customHeight="1">
      <c r="A70" s="677">
        <v>61</v>
      </c>
      <c r="B70" s="351" t="s">
        <v>353</v>
      </c>
      <c r="C70" s="351" t="s">
        <v>354</v>
      </c>
      <c r="D70" s="351"/>
      <c r="E70" s="351" t="s">
        <v>355</v>
      </c>
      <c r="F70" s="351" t="s">
        <v>356</v>
      </c>
      <c r="G70" s="374" t="s">
        <v>6958</v>
      </c>
      <c r="H70" s="352"/>
      <c r="I70" s="350" t="s">
        <v>357</v>
      </c>
      <c r="J70" s="350"/>
      <c r="K70" s="350"/>
      <c r="L70" s="353"/>
      <c r="M70" s="353"/>
      <c r="N70" s="353"/>
      <c r="O70" s="353">
        <v>0</v>
      </c>
      <c r="P70" s="353">
        <f t="shared" si="4"/>
        <v>0</v>
      </c>
      <c r="Q70" s="354">
        <v>5000</v>
      </c>
      <c r="R70" s="355">
        <f t="shared" si="2"/>
        <v>22000</v>
      </c>
      <c r="S70" s="353"/>
      <c r="T70" s="353"/>
      <c r="U70" s="353"/>
      <c r="V70" s="353"/>
      <c r="W70" s="353"/>
      <c r="X70" s="353"/>
      <c r="Y70" s="353"/>
      <c r="Z70" s="364"/>
      <c r="AA70" s="353"/>
      <c r="AB70" s="353"/>
      <c r="AC70" s="365">
        <v>10000</v>
      </c>
      <c r="AD70" s="353"/>
      <c r="AE70" s="353"/>
      <c r="AF70" s="353"/>
      <c r="AG70" s="353"/>
      <c r="AH70" s="353"/>
      <c r="AI70" s="761"/>
      <c r="AJ70" s="353"/>
      <c r="AK70" s="353"/>
      <c r="AL70" s="353"/>
      <c r="AM70" s="353"/>
      <c r="AN70" s="353">
        <v>0</v>
      </c>
      <c r="AO70" s="366"/>
      <c r="AP70" s="353"/>
      <c r="AQ70" s="353"/>
      <c r="AR70" s="353">
        <v>0</v>
      </c>
      <c r="AS70" s="353">
        <v>10000</v>
      </c>
      <c r="AT70" s="353"/>
      <c r="AU70" s="353">
        <v>2000</v>
      </c>
      <c r="AV70" s="353"/>
      <c r="AW70" s="353"/>
      <c r="AX70" s="353"/>
      <c r="AY70" s="353"/>
      <c r="AZ70" s="353"/>
      <c r="BA70" s="353"/>
      <c r="BB70" s="353"/>
      <c r="BC70" s="353"/>
      <c r="BD70" s="353"/>
      <c r="BE70" s="359"/>
      <c r="BF70" s="360">
        <v>0</v>
      </c>
      <c r="BG70" s="360">
        <v>6279</v>
      </c>
      <c r="BH70" s="360">
        <f t="shared" si="3"/>
        <v>138138000</v>
      </c>
      <c r="BI70" s="361"/>
      <c r="BJ70" s="362" t="s">
        <v>6039</v>
      </c>
      <c r="BK70" s="362" t="s">
        <v>6327</v>
      </c>
    </row>
    <row r="71" spans="1:63" s="349" customFormat="1" ht="199.5" hidden="1" customHeight="1">
      <c r="A71" s="677">
        <v>62</v>
      </c>
      <c r="B71" s="351" t="s">
        <v>358</v>
      </c>
      <c r="C71" s="351" t="s">
        <v>359</v>
      </c>
      <c r="D71" s="351"/>
      <c r="E71" s="351" t="s">
        <v>360</v>
      </c>
      <c r="F71" s="351" t="s">
        <v>6853</v>
      </c>
      <c r="G71" s="740" t="s">
        <v>6852</v>
      </c>
      <c r="H71" s="352"/>
      <c r="I71" s="350" t="s">
        <v>283</v>
      </c>
      <c r="J71" s="350"/>
      <c r="K71" s="350"/>
      <c r="L71" s="353"/>
      <c r="M71" s="353"/>
      <c r="N71" s="353"/>
      <c r="O71" s="353">
        <v>0</v>
      </c>
      <c r="P71" s="353">
        <f t="shared" si="4"/>
        <v>0</v>
      </c>
      <c r="Q71" s="354">
        <v>330</v>
      </c>
      <c r="R71" s="355">
        <f t="shared" si="2"/>
        <v>200</v>
      </c>
      <c r="S71" s="353"/>
      <c r="T71" s="353"/>
      <c r="U71" s="353"/>
      <c r="V71" s="353"/>
      <c r="W71" s="353"/>
      <c r="X71" s="353"/>
      <c r="Y71" s="353"/>
      <c r="Z71" s="364"/>
      <c r="AA71" s="353"/>
      <c r="AB71" s="353"/>
      <c r="AC71" s="365"/>
      <c r="AD71" s="353"/>
      <c r="AE71" s="353"/>
      <c r="AF71" s="353"/>
      <c r="AG71" s="353"/>
      <c r="AH71" s="353"/>
      <c r="AI71" s="761">
        <v>200</v>
      </c>
      <c r="AJ71" s="353"/>
      <c r="AK71" s="353"/>
      <c r="AL71" s="353"/>
      <c r="AM71" s="353"/>
      <c r="AN71" s="353">
        <v>0</v>
      </c>
      <c r="AO71" s="366"/>
      <c r="AP71" s="353"/>
      <c r="AQ71" s="353"/>
      <c r="AR71" s="353">
        <v>0</v>
      </c>
      <c r="AS71" s="353"/>
      <c r="AT71" s="353"/>
      <c r="AU71" s="353"/>
      <c r="AV71" s="353"/>
      <c r="AW71" s="353"/>
      <c r="AX71" s="353"/>
      <c r="AY71" s="353"/>
      <c r="AZ71" s="353"/>
      <c r="BA71" s="353"/>
      <c r="BB71" s="353"/>
      <c r="BC71" s="353"/>
      <c r="BD71" s="353"/>
      <c r="BE71" s="359"/>
      <c r="BF71" s="360" t="s">
        <v>362</v>
      </c>
      <c r="BG71" s="360">
        <v>420000</v>
      </c>
      <c r="BH71" s="360">
        <f t="shared" si="3"/>
        <v>84000000</v>
      </c>
      <c r="BI71" s="361"/>
      <c r="BJ71" s="362" t="s">
        <v>6039</v>
      </c>
      <c r="BK71" s="362" t="s">
        <v>6327</v>
      </c>
    </row>
    <row r="72" spans="1:63" s="349" customFormat="1" ht="255.75" hidden="1" customHeight="1">
      <c r="A72" s="676">
        <v>63</v>
      </c>
      <c r="B72" s="351" t="s">
        <v>363</v>
      </c>
      <c r="C72" s="351" t="s">
        <v>364</v>
      </c>
      <c r="D72" s="351"/>
      <c r="E72" s="351" t="s">
        <v>365</v>
      </c>
      <c r="F72" s="374" t="s">
        <v>6917</v>
      </c>
      <c r="G72" s="374" t="s">
        <v>6959</v>
      </c>
      <c r="H72" s="352"/>
      <c r="I72" s="350" t="s">
        <v>84</v>
      </c>
      <c r="J72" s="350"/>
      <c r="K72" s="350"/>
      <c r="L72" s="353">
        <v>0</v>
      </c>
      <c r="M72" s="353">
        <v>0</v>
      </c>
      <c r="N72" s="353"/>
      <c r="O72" s="353">
        <v>0</v>
      </c>
      <c r="P72" s="353">
        <f t="shared" si="4"/>
        <v>0</v>
      </c>
      <c r="Q72" s="354">
        <v>140</v>
      </c>
      <c r="R72" s="355">
        <f t="shared" si="2"/>
        <v>120</v>
      </c>
      <c r="S72" s="353"/>
      <c r="T72" s="353"/>
      <c r="U72" s="353"/>
      <c r="V72" s="353"/>
      <c r="W72" s="353"/>
      <c r="X72" s="353"/>
      <c r="Y72" s="353"/>
      <c r="Z72" s="364"/>
      <c r="AA72" s="353"/>
      <c r="AB72" s="353"/>
      <c r="AC72" s="365"/>
      <c r="AD72" s="353"/>
      <c r="AE72" s="353"/>
      <c r="AF72" s="353"/>
      <c r="AG72" s="353"/>
      <c r="AH72" s="353"/>
      <c r="AI72" s="761">
        <v>100</v>
      </c>
      <c r="AJ72" s="353"/>
      <c r="AK72" s="353"/>
      <c r="AL72" s="353"/>
      <c r="AM72" s="353"/>
      <c r="AN72" s="353">
        <v>0</v>
      </c>
      <c r="AO72" s="366"/>
      <c r="AP72" s="353"/>
      <c r="AQ72" s="353"/>
      <c r="AR72" s="353">
        <v>0</v>
      </c>
      <c r="AS72" s="353"/>
      <c r="AT72" s="353"/>
      <c r="AU72" s="353">
        <v>20</v>
      </c>
      <c r="AV72" s="353"/>
      <c r="AW72" s="353"/>
      <c r="AX72" s="353"/>
      <c r="AY72" s="353"/>
      <c r="AZ72" s="353"/>
      <c r="BA72" s="353"/>
      <c r="BB72" s="353"/>
      <c r="BC72" s="353"/>
      <c r="BD72" s="353"/>
      <c r="BE72" s="359"/>
      <c r="BF72" s="360">
        <v>0</v>
      </c>
      <c r="BG72" s="360">
        <v>629790</v>
      </c>
      <c r="BH72" s="360">
        <f t="shared" si="3"/>
        <v>75574800</v>
      </c>
      <c r="BI72" s="361"/>
      <c r="BJ72" s="363" t="s">
        <v>6039</v>
      </c>
      <c r="BK72" s="362" t="s">
        <v>6328</v>
      </c>
    </row>
    <row r="73" spans="1:63" s="349" customFormat="1" ht="123.75" hidden="1" customHeight="1">
      <c r="A73" s="676">
        <v>64</v>
      </c>
      <c r="B73" s="351" t="s">
        <v>367</v>
      </c>
      <c r="C73" s="351" t="s">
        <v>368</v>
      </c>
      <c r="D73" s="351"/>
      <c r="E73" s="351" t="s">
        <v>369</v>
      </c>
      <c r="F73" s="702" t="s">
        <v>6918</v>
      </c>
      <c r="G73" s="702" t="s">
        <v>6960</v>
      </c>
      <c r="H73" s="352"/>
      <c r="I73" s="350" t="s">
        <v>283</v>
      </c>
      <c r="J73" s="350"/>
      <c r="K73" s="350"/>
      <c r="L73" s="353">
        <v>40</v>
      </c>
      <c r="M73" s="353">
        <v>51</v>
      </c>
      <c r="N73" s="353"/>
      <c r="O73" s="353"/>
      <c r="P73" s="353">
        <f t="shared" si="4"/>
        <v>0</v>
      </c>
      <c r="Q73" s="354">
        <v>400</v>
      </c>
      <c r="R73" s="355">
        <f t="shared" si="2"/>
        <v>100</v>
      </c>
      <c r="S73" s="353"/>
      <c r="T73" s="353"/>
      <c r="U73" s="353"/>
      <c r="V73" s="353"/>
      <c r="W73" s="353"/>
      <c r="X73" s="353"/>
      <c r="Y73" s="353"/>
      <c r="Z73" s="364"/>
      <c r="AA73" s="353"/>
      <c r="AB73" s="353"/>
      <c r="AC73" s="365"/>
      <c r="AD73" s="353"/>
      <c r="AE73" s="353"/>
      <c r="AF73" s="353"/>
      <c r="AG73" s="353">
        <v>100</v>
      </c>
      <c r="AH73" s="353"/>
      <c r="AI73" s="761"/>
      <c r="AJ73" s="353"/>
      <c r="AK73" s="353"/>
      <c r="AL73" s="353"/>
      <c r="AM73" s="353"/>
      <c r="AN73" s="353">
        <v>0</v>
      </c>
      <c r="AO73" s="366"/>
      <c r="AP73" s="353"/>
      <c r="AQ73" s="353"/>
      <c r="AR73" s="353">
        <v>0</v>
      </c>
      <c r="AS73" s="353"/>
      <c r="AT73" s="353"/>
      <c r="AU73" s="353"/>
      <c r="AV73" s="353"/>
      <c r="AW73" s="353"/>
      <c r="AX73" s="353"/>
      <c r="AY73" s="353"/>
      <c r="AZ73" s="353"/>
      <c r="BA73" s="353"/>
      <c r="BB73" s="353"/>
      <c r="BC73" s="353"/>
      <c r="BD73" s="353"/>
      <c r="BE73" s="359"/>
      <c r="BF73" s="360">
        <v>0</v>
      </c>
      <c r="BG73" s="360">
        <v>16500000</v>
      </c>
      <c r="BH73" s="360">
        <f t="shared" si="3"/>
        <v>1650000000</v>
      </c>
      <c r="BI73" s="361"/>
      <c r="BJ73" s="362" t="s">
        <v>6326</v>
      </c>
      <c r="BK73" s="362" t="s">
        <v>6326</v>
      </c>
    </row>
    <row r="74" spans="1:63" s="349" customFormat="1" ht="133.5" hidden="1" customHeight="1">
      <c r="A74" s="676">
        <v>65</v>
      </c>
      <c r="B74" s="351" t="s">
        <v>371</v>
      </c>
      <c r="C74" s="351" t="s">
        <v>372</v>
      </c>
      <c r="D74" s="351"/>
      <c r="E74" s="351" t="s">
        <v>373</v>
      </c>
      <c r="F74" s="351" t="s">
        <v>374</v>
      </c>
      <c r="G74" s="374" t="s">
        <v>6961</v>
      </c>
      <c r="H74" s="352"/>
      <c r="I74" s="350" t="s">
        <v>348</v>
      </c>
      <c r="J74" s="350"/>
      <c r="K74" s="350"/>
      <c r="L74" s="353"/>
      <c r="M74" s="353">
        <v>50</v>
      </c>
      <c r="N74" s="353"/>
      <c r="O74" s="353">
        <v>30</v>
      </c>
      <c r="P74" s="353">
        <f t="shared" si="4"/>
        <v>30</v>
      </c>
      <c r="Q74" s="354">
        <v>500</v>
      </c>
      <c r="R74" s="355">
        <f t="shared" ref="R74:R137" si="5">SUM(S74:BD74)</f>
        <v>600</v>
      </c>
      <c r="S74" s="353"/>
      <c r="T74" s="353"/>
      <c r="U74" s="353"/>
      <c r="V74" s="353"/>
      <c r="W74" s="353"/>
      <c r="X74" s="353"/>
      <c r="Y74" s="353"/>
      <c r="Z74" s="364"/>
      <c r="AA74" s="353"/>
      <c r="AB74" s="353"/>
      <c r="AC74" s="365"/>
      <c r="AD74" s="353"/>
      <c r="AE74" s="353"/>
      <c r="AF74" s="353"/>
      <c r="AG74" s="353"/>
      <c r="AH74" s="353"/>
      <c r="AI74" s="761">
        <v>600</v>
      </c>
      <c r="AJ74" s="353"/>
      <c r="AK74" s="353"/>
      <c r="AL74" s="353"/>
      <c r="AM74" s="353"/>
      <c r="AN74" s="353">
        <v>0</v>
      </c>
      <c r="AO74" s="366"/>
      <c r="AP74" s="353"/>
      <c r="AQ74" s="353"/>
      <c r="AR74" s="353">
        <v>0</v>
      </c>
      <c r="AS74" s="353"/>
      <c r="AT74" s="353"/>
      <c r="AU74" s="353"/>
      <c r="AV74" s="353"/>
      <c r="AW74" s="353"/>
      <c r="AX74" s="353"/>
      <c r="AY74" s="353"/>
      <c r="AZ74" s="353"/>
      <c r="BA74" s="353"/>
      <c r="BB74" s="353"/>
      <c r="BC74" s="353"/>
      <c r="BD74" s="353"/>
      <c r="BE74" s="359"/>
      <c r="BF74" s="360">
        <v>0</v>
      </c>
      <c r="BG74" s="360">
        <v>220500</v>
      </c>
      <c r="BH74" s="360">
        <f t="shared" ref="BH74:BH137" si="6">+BG74*R74</f>
        <v>132300000</v>
      </c>
      <c r="BI74" s="361"/>
      <c r="BJ74" s="362" t="s">
        <v>6328</v>
      </c>
      <c r="BK74" s="363" t="str">
        <f>+BJ74</f>
        <v>NGOAI</v>
      </c>
    </row>
    <row r="75" spans="1:63" s="349" customFormat="1" ht="183" hidden="1" customHeight="1">
      <c r="A75" s="676">
        <v>66</v>
      </c>
      <c r="B75" s="351" t="s">
        <v>375</v>
      </c>
      <c r="C75" s="351" t="s">
        <v>376</v>
      </c>
      <c r="D75" s="351"/>
      <c r="E75" s="351" t="s">
        <v>377</v>
      </c>
      <c r="F75" s="374" t="s">
        <v>6932</v>
      </c>
      <c r="G75" s="374" t="s">
        <v>6932</v>
      </c>
      <c r="H75" s="352"/>
      <c r="I75" s="350" t="s">
        <v>379</v>
      </c>
      <c r="J75" s="350"/>
      <c r="K75" s="350"/>
      <c r="L75" s="353"/>
      <c r="M75" s="353"/>
      <c r="N75" s="353"/>
      <c r="O75" s="353">
        <v>0</v>
      </c>
      <c r="P75" s="353">
        <f t="shared" si="4"/>
        <v>0</v>
      </c>
      <c r="Q75" s="354">
        <v>3550</v>
      </c>
      <c r="R75" s="355">
        <f t="shared" si="5"/>
        <v>3010</v>
      </c>
      <c r="S75" s="353"/>
      <c r="T75" s="353"/>
      <c r="U75" s="353"/>
      <c r="V75" s="353"/>
      <c r="W75" s="353">
        <v>200</v>
      </c>
      <c r="X75" s="353"/>
      <c r="Y75" s="353"/>
      <c r="Z75" s="364"/>
      <c r="AA75" s="353"/>
      <c r="AB75" s="353">
        <v>20</v>
      </c>
      <c r="AC75" s="365"/>
      <c r="AD75" s="353"/>
      <c r="AE75" s="353"/>
      <c r="AF75" s="353"/>
      <c r="AG75" s="353"/>
      <c r="AH75" s="353"/>
      <c r="AI75" s="761"/>
      <c r="AJ75" s="353"/>
      <c r="AK75" s="353"/>
      <c r="AL75" s="353"/>
      <c r="AM75" s="353"/>
      <c r="AN75" s="353">
        <v>0</v>
      </c>
      <c r="AO75" s="378"/>
      <c r="AP75" s="353"/>
      <c r="AQ75" s="353"/>
      <c r="AR75" s="353">
        <v>0</v>
      </c>
      <c r="AS75" s="353">
        <v>150</v>
      </c>
      <c r="AT75" s="353">
        <v>600</v>
      </c>
      <c r="AU75" s="353">
        <v>2000</v>
      </c>
      <c r="AV75" s="353">
        <v>40</v>
      </c>
      <c r="AW75" s="353"/>
      <c r="AX75" s="353"/>
      <c r="AY75" s="353"/>
      <c r="AZ75" s="353"/>
      <c r="BA75" s="353"/>
      <c r="BB75" s="353"/>
      <c r="BC75" s="353"/>
      <c r="BD75" s="353"/>
      <c r="BE75" s="359"/>
      <c r="BF75" s="360">
        <v>0</v>
      </c>
      <c r="BG75" s="360">
        <v>6950</v>
      </c>
      <c r="BH75" s="360">
        <f t="shared" si="6"/>
        <v>20919500</v>
      </c>
      <c r="BI75" s="361"/>
      <c r="BJ75" s="362" t="s">
        <v>6039</v>
      </c>
      <c r="BK75" s="362" t="s">
        <v>6327</v>
      </c>
    </row>
    <row r="76" spans="1:63" s="349" customFormat="1" ht="398.25" hidden="1" customHeight="1">
      <c r="A76" s="676">
        <v>67</v>
      </c>
      <c r="B76" s="351" t="s">
        <v>380</v>
      </c>
      <c r="C76" s="351" t="s">
        <v>381</v>
      </c>
      <c r="D76" s="351"/>
      <c r="E76" s="351" t="s">
        <v>381</v>
      </c>
      <c r="F76" s="351" t="s">
        <v>382</v>
      </c>
      <c r="G76" s="693" t="s">
        <v>6933</v>
      </c>
      <c r="H76" s="352"/>
      <c r="I76" s="350" t="s">
        <v>283</v>
      </c>
      <c r="J76" s="350"/>
      <c r="K76" s="350"/>
      <c r="L76" s="353"/>
      <c r="M76" s="353"/>
      <c r="N76" s="353"/>
      <c r="O76" s="353">
        <v>0</v>
      </c>
      <c r="P76" s="353">
        <f t="shared" si="4"/>
        <v>0</v>
      </c>
      <c r="Q76" s="354">
        <v>700</v>
      </c>
      <c r="R76" s="355">
        <f t="shared" si="5"/>
        <v>800</v>
      </c>
      <c r="S76" s="353"/>
      <c r="T76" s="353"/>
      <c r="U76" s="353"/>
      <c r="V76" s="353"/>
      <c r="W76" s="353"/>
      <c r="X76" s="353"/>
      <c r="Y76" s="353"/>
      <c r="Z76" s="364"/>
      <c r="AA76" s="353"/>
      <c r="AB76" s="353"/>
      <c r="AC76" s="365"/>
      <c r="AD76" s="353"/>
      <c r="AE76" s="353"/>
      <c r="AF76" s="353">
        <v>800</v>
      </c>
      <c r="AG76" s="353"/>
      <c r="AH76" s="353"/>
      <c r="AI76" s="761"/>
      <c r="AJ76" s="353"/>
      <c r="AK76" s="353"/>
      <c r="AL76" s="353"/>
      <c r="AM76" s="353"/>
      <c r="AN76" s="353">
        <v>0</v>
      </c>
      <c r="AO76" s="366"/>
      <c r="AP76" s="353"/>
      <c r="AQ76" s="353"/>
      <c r="AR76" s="353">
        <v>0</v>
      </c>
      <c r="AS76" s="353"/>
      <c r="AT76" s="353"/>
      <c r="AU76" s="353"/>
      <c r="AV76" s="353"/>
      <c r="AW76" s="353"/>
      <c r="AX76" s="353"/>
      <c r="AY76" s="353"/>
      <c r="AZ76" s="353"/>
      <c r="BA76" s="353"/>
      <c r="BB76" s="353"/>
      <c r="BC76" s="353"/>
      <c r="BD76" s="353"/>
      <c r="BE76" s="359"/>
      <c r="BF76" s="360">
        <v>0</v>
      </c>
      <c r="BG76" s="360">
        <v>299000</v>
      </c>
      <c r="BH76" s="360">
        <f t="shared" si="6"/>
        <v>239200000</v>
      </c>
      <c r="BI76" s="361"/>
      <c r="BJ76" s="362" t="s">
        <v>6328</v>
      </c>
      <c r="BK76" s="363" t="str">
        <f>+BJ76</f>
        <v>NGOAI</v>
      </c>
    </row>
    <row r="77" spans="1:63" s="349" customFormat="1" ht="198" hidden="1" customHeight="1">
      <c r="A77" s="676">
        <v>68</v>
      </c>
      <c r="B77" s="351" t="s">
        <v>383</v>
      </c>
      <c r="C77" s="351" t="s">
        <v>384</v>
      </c>
      <c r="D77" s="351"/>
      <c r="E77" s="351"/>
      <c r="F77" s="351" t="s">
        <v>385</v>
      </c>
      <c r="G77" s="693" t="s">
        <v>6882</v>
      </c>
      <c r="H77" s="352"/>
      <c r="I77" s="350" t="s">
        <v>283</v>
      </c>
      <c r="J77" s="350"/>
      <c r="K77" s="350"/>
      <c r="L77" s="353"/>
      <c r="M77" s="353">
        <v>400</v>
      </c>
      <c r="N77" s="353"/>
      <c r="O77" s="353">
        <v>0</v>
      </c>
      <c r="P77" s="353">
        <f t="shared" si="4"/>
        <v>0</v>
      </c>
      <c r="Q77" s="354">
        <v>3350</v>
      </c>
      <c r="R77" s="355">
        <f t="shared" si="5"/>
        <v>1000</v>
      </c>
      <c r="S77" s="353"/>
      <c r="T77" s="353"/>
      <c r="U77" s="353"/>
      <c r="V77" s="353"/>
      <c r="W77" s="353"/>
      <c r="X77" s="353"/>
      <c r="Y77" s="353"/>
      <c r="Z77" s="364"/>
      <c r="AA77" s="353"/>
      <c r="AB77" s="353"/>
      <c r="AC77" s="365"/>
      <c r="AD77" s="353"/>
      <c r="AE77" s="353"/>
      <c r="AF77" s="353"/>
      <c r="AG77" s="353"/>
      <c r="AH77" s="353"/>
      <c r="AI77" s="761">
        <v>1000</v>
      </c>
      <c r="AJ77" s="353"/>
      <c r="AK77" s="353"/>
      <c r="AL77" s="353"/>
      <c r="AM77" s="353"/>
      <c r="AN77" s="353">
        <v>0</v>
      </c>
      <c r="AO77" s="366"/>
      <c r="AP77" s="353"/>
      <c r="AQ77" s="353"/>
      <c r="AR77" s="353">
        <v>0</v>
      </c>
      <c r="AS77" s="353"/>
      <c r="AT77" s="353"/>
      <c r="AU77" s="353"/>
      <c r="AV77" s="353"/>
      <c r="AW77" s="353"/>
      <c r="AX77" s="353"/>
      <c r="AY77" s="353"/>
      <c r="AZ77" s="353"/>
      <c r="BA77" s="353"/>
      <c r="BB77" s="353"/>
      <c r="BC77" s="353"/>
      <c r="BD77" s="353"/>
      <c r="BE77" s="359"/>
      <c r="BF77" s="360">
        <v>0</v>
      </c>
      <c r="BG77" s="360">
        <v>28000</v>
      </c>
      <c r="BH77" s="360">
        <f t="shared" si="6"/>
        <v>28000000</v>
      </c>
      <c r="BI77" s="361"/>
      <c r="BJ77" s="363" t="s">
        <v>6039</v>
      </c>
      <c r="BK77" s="362" t="s">
        <v>6328</v>
      </c>
    </row>
    <row r="78" spans="1:63" s="349" customFormat="1" ht="342.75" hidden="1" customHeight="1">
      <c r="A78" s="676">
        <v>69</v>
      </c>
      <c r="B78" s="351" t="s">
        <v>386</v>
      </c>
      <c r="C78" s="351" t="s">
        <v>387</v>
      </c>
      <c r="D78" s="351"/>
      <c r="E78" s="351" t="s">
        <v>388</v>
      </c>
      <c r="F78" s="351" t="s">
        <v>389</v>
      </c>
      <c r="G78" s="374" t="s">
        <v>6934</v>
      </c>
      <c r="H78" s="352"/>
      <c r="I78" s="350" t="s">
        <v>283</v>
      </c>
      <c r="J78" s="350"/>
      <c r="K78" s="350"/>
      <c r="L78" s="353">
        <v>18</v>
      </c>
      <c r="M78" s="353"/>
      <c r="N78" s="353"/>
      <c r="O78" s="353">
        <v>22</v>
      </c>
      <c r="P78" s="353">
        <f t="shared" si="4"/>
        <v>22</v>
      </c>
      <c r="Q78" s="354">
        <v>320</v>
      </c>
      <c r="R78" s="355">
        <f t="shared" si="5"/>
        <v>220</v>
      </c>
      <c r="S78" s="353"/>
      <c r="T78" s="353"/>
      <c r="U78" s="353"/>
      <c r="V78" s="353"/>
      <c r="W78" s="353"/>
      <c r="X78" s="353"/>
      <c r="Y78" s="353"/>
      <c r="Z78" s="364"/>
      <c r="AA78" s="353"/>
      <c r="AB78" s="353"/>
      <c r="AC78" s="365"/>
      <c r="AD78" s="353"/>
      <c r="AE78" s="353"/>
      <c r="AF78" s="353"/>
      <c r="AG78" s="353">
        <v>220</v>
      </c>
      <c r="AH78" s="353"/>
      <c r="AI78" s="761"/>
      <c r="AJ78" s="353"/>
      <c r="AK78" s="353"/>
      <c r="AL78" s="353"/>
      <c r="AM78" s="353"/>
      <c r="AN78" s="353">
        <v>0</v>
      </c>
      <c r="AO78" s="366"/>
      <c r="AP78" s="353"/>
      <c r="AQ78" s="353"/>
      <c r="AR78" s="353">
        <v>0</v>
      </c>
      <c r="AS78" s="353"/>
      <c r="AT78" s="353"/>
      <c r="AU78" s="353"/>
      <c r="AV78" s="353"/>
      <c r="AW78" s="353"/>
      <c r="AX78" s="353"/>
      <c r="AY78" s="353"/>
      <c r="AZ78" s="353"/>
      <c r="BA78" s="353"/>
      <c r="BB78" s="353"/>
      <c r="BC78" s="353"/>
      <c r="BD78" s="353"/>
      <c r="BE78" s="359"/>
      <c r="BF78" s="360">
        <v>0</v>
      </c>
      <c r="BG78" s="360">
        <v>396900</v>
      </c>
      <c r="BH78" s="360">
        <f t="shared" si="6"/>
        <v>87318000</v>
      </c>
      <c r="BI78" s="361"/>
      <c r="BJ78" s="386" t="s">
        <v>6326</v>
      </c>
      <c r="BK78" s="362" t="s">
        <v>6326</v>
      </c>
    </row>
    <row r="79" spans="1:63" s="349" customFormat="1" ht="214.5" hidden="1" customHeight="1">
      <c r="A79" s="676">
        <v>70</v>
      </c>
      <c r="B79" s="351" t="s">
        <v>390</v>
      </c>
      <c r="C79" s="351" t="s">
        <v>391</v>
      </c>
      <c r="D79" s="351"/>
      <c r="E79" s="351" t="s">
        <v>392</v>
      </c>
      <c r="F79" s="351" t="s">
        <v>393</v>
      </c>
      <c r="G79" s="374" t="s">
        <v>6935</v>
      </c>
      <c r="H79" s="352"/>
      <c r="I79" s="350" t="s">
        <v>283</v>
      </c>
      <c r="J79" s="350"/>
      <c r="K79" s="350"/>
      <c r="L79" s="353">
        <v>0</v>
      </c>
      <c r="M79" s="353"/>
      <c r="N79" s="353"/>
      <c r="O79" s="353">
        <v>0</v>
      </c>
      <c r="P79" s="353">
        <f t="shared" si="4"/>
        <v>0</v>
      </c>
      <c r="Q79" s="354">
        <v>500</v>
      </c>
      <c r="R79" s="355">
        <f t="shared" si="5"/>
        <v>500</v>
      </c>
      <c r="S79" s="353"/>
      <c r="T79" s="353"/>
      <c r="U79" s="353"/>
      <c r="V79" s="353"/>
      <c r="W79" s="353"/>
      <c r="X79" s="353"/>
      <c r="Y79" s="353"/>
      <c r="Z79" s="364"/>
      <c r="AA79" s="353"/>
      <c r="AB79" s="353"/>
      <c r="AC79" s="365"/>
      <c r="AD79" s="353"/>
      <c r="AE79" s="353"/>
      <c r="AF79" s="353">
        <v>500</v>
      </c>
      <c r="AG79" s="353"/>
      <c r="AH79" s="353"/>
      <c r="AI79" s="761"/>
      <c r="AJ79" s="353"/>
      <c r="AK79" s="353"/>
      <c r="AL79" s="353"/>
      <c r="AM79" s="353"/>
      <c r="AN79" s="353"/>
      <c r="AO79" s="366"/>
      <c r="AP79" s="353"/>
      <c r="AQ79" s="353"/>
      <c r="AR79" s="353">
        <v>0</v>
      </c>
      <c r="AS79" s="353"/>
      <c r="AT79" s="353"/>
      <c r="AU79" s="353"/>
      <c r="AV79" s="353"/>
      <c r="AW79" s="353"/>
      <c r="AX79" s="353"/>
      <c r="AY79" s="353"/>
      <c r="AZ79" s="353"/>
      <c r="BA79" s="353"/>
      <c r="BB79" s="353"/>
      <c r="BC79" s="353"/>
      <c r="BD79" s="353"/>
      <c r="BE79" s="359" t="s">
        <v>394</v>
      </c>
      <c r="BF79" s="360">
        <v>0</v>
      </c>
      <c r="BG79" s="360">
        <v>208950</v>
      </c>
      <c r="BH79" s="360">
        <f t="shared" si="6"/>
        <v>104475000</v>
      </c>
      <c r="BI79" s="361"/>
      <c r="BJ79" s="362" t="s">
        <v>6326</v>
      </c>
      <c r="BK79" s="362" t="s">
        <v>6326</v>
      </c>
    </row>
    <row r="80" spans="1:63" s="349" customFormat="1" ht="196.5" hidden="1" customHeight="1">
      <c r="A80" s="676">
        <v>71</v>
      </c>
      <c r="B80" s="351" t="s">
        <v>395</v>
      </c>
      <c r="C80" s="351" t="s">
        <v>396</v>
      </c>
      <c r="D80" s="351"/>
      <c r="E80" s="351" t="s">
        <v>397</v>
      </c>
      <c r="F80" s="351" t="s">
        <v>398</v>
      </c>
      <c r="G80" s="374" t="s">
        <v>6936</v>
      </c>
      <c r="H80" s="352"/>
      <c r="I80" s="350" t="s">
        <v>283</v>
      </c>
      <c r="J80" s="350"/>
      <c r="K80" s="350"/>
      <c r="L80" s="353">
        <v>0</v>
      </c>
      <c r="M80" s="353"/>
      <c r="N80" s="353"/>
      <c r="O80" s="353">
        <v>0</v>
      </c>
      <c r="P80" s="353">
        <f t="shared" si="4"/>
        <v>0</v>
      </c>
      <c r="Q80" s="354">
        <v>80</v>
      </c>
      <c r="R80" s="355">
        <f t="shared" si="5"/>
        <v>80</v>
      </c>
      <c r="S80" s="353"/>
      <c r="T80" s="353"/>
      <c r="U80" s="353"/>
      <c r="V80" s="353"/>
      <c r="W80" s="353"/>
      <c r="X80" s="353"/>
      <c r="Y80" s="353"/>
      <c r="Z80" s="364"/>
      <c r="AA80" s="353"/>
      <c r="AB80" s="353"/>
      <c r="AC80" s="365"/>
      <c r="AD80" s="353"/>
      <c r="AE80" s="353"/>
      <c r="AF80" s="353">
        <v>80</v>
      </c>
      <c r="AG80" s="353"/>
      <c r="AH80" s="353"/>
      <c r="AI80" s="761"/>
      <c r="AJ80" s="353"/>
      <c r="AK80" s="353"/>
      <c r="AL80" s="353"/>
      <c r="AM80" s="353"/>
      <c r="AN80" s="353">
        <v>0</v>
      </c>
      <c r="AO80" s="366"/>
      <c r="AP80" s="353"/>
      <c r="AQ80" s="353"/>
      <c r="AR80" s="353">
        <v>0</v>
      </c>
      <c r="AS80" s="353"/>
      <c r="AT80" s="353"/>
      <c r="AU80" s="353"/>
      <c r="AV80" s="353"/>
      <c r="AW80" s="353"/>
      <c r="AX80" s="353"/>
      <c r="AY80" s="353"/>
      <c r="AZ80" s="353"/>
      <c r="BA80" s="353"/>
      <c r="BB80" s="353"/>
      <c r="BC80" s="353"/>
      <c r="BD80" s="353"/>
      <c r="BE80" s="359" t="s">
        <v>399</v>
      </c>
      <c r="BF80" s="360">
        <v>0</v>
      </c>
      <c r="BG80" s="360">
        <v>214200</v>
      </c>
      <c r="BH80" s="360">
        <f t="shared" si="6"/>
        <v>17136000</v>
      </c>
      <c r="BI80" s="361"/>
      <c r="BJ80" s="362" t="s">
        <v>6326</v>
      </c>
      <c r="BK80" s="362" t="s">
        <v>6326</v>
      </c>
    </row>
    <row r="81" spans="1:63" s="349" customFormat="1" ht="131.25" hidden="1" customHeight="1">
      <c r="A81" s="676">
        <v>72</v>
      </c>
      <c r="B81" s="351" t="s">
        <v>400</v>
      </c>
      <c r="C81" s="351" t="s">
        <v>401</v>
      </c>
      <c r="D81" s="351"/>
      <c r="E81" s="351" t="s">
        <v>401</v>
      </c>
      <c r="F81" s="351" t="s">
        <v>402</v>
      </c>
      <c r="G81" s="330" t="s">
        <v>6937</v>
      </c>
      <c r="H81" s="352"/>
      <c r="I81" s="350" t="s">
        <v>283</v>
      </c>
      <c r="J81" s="350"/>
      <c r="K81" s="350"/>
      <c r="L81" s="353">
        <v>0</v>
      </c>
      <c r="M81" s="353">
        <v>0</v>
      </c>
      <c r="N81" s="353"/>
      <c r="O81" s="353">
        <v>0</v>
      </c>
      <c r="P81" s="353">
        <f t="shared" si="4"/>
        <v>0</v>
      </c>
      <c r="Q81" s="354">
        <v>700</v>
      </c>
      <c r="R81" s="355">
        <f t="shared" si="5"/>
        <v>470</v>
      </c>
      <c r="S81" s="353"/>
      <c r="T81" s="353"/>
      <c r="U81" s="353"/>
      <c r="V81" s="353"/>
      <c r="W81" s="353"/>
      <c r="X81" s="353"/>
      <c r="Y81" s="353"/>
      <c r="Z81" s="364"/>
      <c r="AA81" s="353"/>
      <c r="AB81" s="353"/>
      <c r="AC81" s="365"/>
      <c r="AD81" s="353"/>
      <c r="AE81" s="353"/>
      <c r="AF81" s="353"/>
      <c r="AG81" s="353">
        <v>50</v>
      </c>
      <c r="AH81" s="353"/>
      <c r="AI81" s="761"/>
      <c r="AJ81" s="353"/>
      <c r="AK81" s="353">
        <v>200</v>
      </c>
      <c r="AL81" s="353">
        <v>20</v>
      </c>
      <c r="AM81" s="353"/>
      <c r="AN81" s="353">
        <v>0</v>
      </c>
      <c r="AO81" s="366"/>
      <c r="AP81" s="353"/>
      <c r="AQ81" s="353"/>
      <c r="AR81" s="353">
        <v>0</v>
      </c>
      <c r="AS81" s="353"/>
      <c r="AT81" s="353"/>
      <c r="AU81" s="353">
        <v>200</v>
      </c>
      <c r="AV81" s="353"/>
      <c r="AW81" s="353"/>
      <c r="AX81" s="353"/>
      <c r="AY81" s="353"/>
      <c r="AZ81" s="353"/>
      <c r="BA81" s="353"/>
      <c r="BB81" s="353"/>
      <c r="BC81" s="353"/>
      <c r="BD81" s="353"/>
      <c r="BE81" s="359"/>
      <c r="BF81" s="360">
        <v>0</v>
      </c>
      <c r="BG81" s="360">
        <v>33075</v>
      </c>
      <c r="BH81" s="360">
        <f t="shared" si="6"/>
        <v>15545250</v>
      </c>
      <c r="BI81" s="361"/>
      <c r="BJ81" s="362" t="s">
        <v>6328</v>
      </c>
      <c r="BK81" s="363" t="str">
        <f>+BJ81</f>
        <v>NGOAI</v>
      </c>
    </row>
    <row r="82" spans="1:63" s="349" customFormat="1" ht="233.25" hidden="1" customHeight="1">
      <c r="A82" s="676">
        <v>73</v>
      </c>
      <c r="B82" s="351" t="s">
        <v>403</v>
      </c>
      <c r="C82" s="351" t="s">
        <v>404</v>
      </c>
      <c r="D82" s="351"/>
      <c r="E82" s="351" t="s">
        <v>404</v>
      </c>
      <c r="F82" s="351" t="s">
        <v>405</v>
      </c>
      <c r="G82" s="374" t="s">
        <v>6938</v>
      </c>
      <c r="H82" s="352"/>
      <c r="I82" s="350" t="s">
        <v>283</v>
      </c>
      <c r="J82" s="350"/>
      <c r="K82" s="350"/>
      <c r="L82" s="353">
        <v>1260</v>
      </c>
      <c r="M82" s="353">
        <v>196</v>
      </c>
      <c r="N82" s="353"/>
      <c r="O82" s="353">
        <v>22</v>
      </c>
      <c r="P82" s="353">
        <f t="shared" si="4"/>
        <v>22</v>
      </c>
      <c r="Q82" s="354">
        <v>4000</v>
      </c>
      <c r="R82" s="355">
        <f t="shared" si="5"/>
        <v>5900</v>
      </c>
      <c r="S82" s="353"/>
      <c r="T82" s="353"/>
      <c r="U82" s="353"/>
      <c r="V82" s="353"/>
      <c r="W82" s="353"/>
      <c r="X82" s="353"/>
      <c r="Y82" s="353"/>
      <c r="Z82" s="364"/>
      <c r="AA82" s="353"/>
      <c r="AB82" s="353"/>
      <c r="AC82" s="365"/>
      <c r="AD82" s="353">
        <v>200</v>
      </c>
      <c r="AE82" s="353"/>
      <c r="AF82" s="353">
        <v>700</v>
      </c>
      <c r="AG82" s="353"/>
      <c r="AH82" s="353"/>
      <c r="AI82" s="761">
        <v>5000</v>
      </c>
      <c r="AJ82" s="353"/>
      <c r="AK82" s="353"/>
      <c r="AL82" s="353"/>
      <c r="AM82" s="353"/>
      <c r="AN82" s="353">
        <v>0</v>
      </c>
      <c r="AO82" s="366"/>
      <c r="AP82" s="353"/>
      <c r="AQ82" s="353"/>
      <c r="AR82" s="353">
        <v>0</v>
      </c>
      <c r="AS82" s="353"/>
      <c r="AT82" s="353"/>
      <c r="AU82" s="353"/>
      <c r="AV82" s="353"/>
      <c r="AW82" s="353"/>
      <c r="AX82" s="353"/>
      <c r="AY82" s="353"/>
      <c r="AZ82" s="353"/>
      <c r="BA82" s="353"/>
      <c r="BB82" s="353"/>
      <c r="BC82" s="353"/>
      <c r="BD82" s="353"/>
      <c r="BE82" s="359"/>
      <c r="BF82" s="360">
        <v>0</v>
      </c>
      <c r="BG82" s="360">
        <v>177450</v>
      </c>
      <c r="BH82" s="360">
        <f t="shared" si="6"/>
        <v>1046955000</v>
      </c>
      <c r="BI82" s="361"/>
      <c r="BJ82" s="362" t="s">
        <v>6328</v>
      </c>
      <c r="BK82" s="363" t="str">
        <f>+BJ82</f>
        <v>NGOAI</v>
      </c>
    </row>
    <row r="83" spans="1:63" s="349" customFormat="1" ht="193.5" hidden="1" customHeight="1">
      <c r="A83" s="676">
        <v>74</v>
      </c>
      <c r="B83" s="351" t="s">
        <v>406</v>
      </c>
      <c r="C83" s="351" t="s">
        <v>407</v>
      </c>
      <c r="D83" s="351"/>
      <c r="E83" s="351" t="s">
        <v>408</v>
      </c>
      <c r="F83" s="351" t="s">
        <v>409</v>
      </c>
      <c r="G83" s="374" t="s">
        <v>6939</v>
      </c>
      <c r="H83" s="352"/>
      <c r="I83" s="350" t="s">
        <v>283</v>
      </c>
      <c r="J83" s="350"/>
      <c r="K83" s="350"/>
      <c r="L83" s="353"/>
      <c r="M83" s="380"/>
      <c r="N83" s="353"/>
      <c r="O83" s="353">
        <v>0</v>
      </c>
      <c r="P83" s="353">
        <f t="shared" si="4"/>
        <v>0</v>
      </c>
      <c r="Q83" s="354">
        <v>500</v>
      </c>
      <c r="R83" s="355">
        <f t="shared" si="5"/>
        <v>2000</v>
      </c>
      <c r="S83" s="353"/>
      <c r="T83" s="353"/>
      <c r="U83" s="353"/>
      <c r="V83" s="353"/>
      <c r="W83" s="353"/>
      <c r="X83" s="353"/>
      <c r="Y83" s="353"/>
      <c r="Z83" s="364"/>
      <c r="AA83" s="353"/>
      <c r="AB83" s="353"/>
      <c r="AC83" s="365"/>
      <c r="AD83" s="353"/>
      <c r="AE83" s="353"/>
      <c r="AF83" s="353"/>
      <c r="AG83" s="353"/>
      <c r="AH83" s="353"/>
      <c r="AI83" s="761"/>
      <c r="AJ83" s="353"/>
      <c r="AK83" s="353"/>
      <c r="AL83" s="353"/>
      <c r="AM83" s="353"/>
      <c r="AN83" s="353">
        <v>0</v>
      </c>
      <c r="AO83" s="366"/>
      <c r="AP83" s="353">
        <v>2000</v>
      </c>
      <c r="AQ83" s="353"/>
      <c r="AR83" s="353">
        <v>0</v>
      </c>
      <c r="AS83" s="353"/>
      <c r="AT83" s="353"/>
      <c r="AU83" s="353"/>
      <c r="AV83" s="353"/>
      <c r="AW83" s="353"/>
      <c r="AX83" s="353"/>
      <c r="AY83" s="353"/>
      <c r="AZ83" s="353"/>
      <c r="BA83" s="353"/>
      <c r="BB83" s="353"/>
      <c r="BC83" s="353"/>
      <c r="BD83" s="353"/>
      <c r="BE83" s="359"/>
      <c r="BF83" s="360">
        <v>0</v>
      </c>
      <c r="BG83" s="360">
        <v>4263</v>
      </c>
      <c r="BH83" s="360">
        <f t="shared" si="6"/>
        <v>8526000</v>
      </c>
      <c r="BI83" s="361"/>
      <c r="BJ83" s="362" t="s">
        <v>6326</v>
      </c>
      <c r="BK83" s="362" t="s">
        <v>6326</v>
      </c>
    </row>
    <row r="84" spans="1:63" s="349" customFormat="1" ht="198" hidden="1" customHeight="1">
      <c r="A84" s="676">
        <v>75</v>
      </c>
      <c r="B84" s="351" t="s">
        <v>411</v>
      </c>
      <c r="C84" s="351" t="s">
        <v>412</v>
      </c>
      <c r="D84" s="351"/>
      <c r="E84" s="351" t="s">
        <v>413</v>
      </c>
      <c r="F84" s="351" t="s">
        <v>414</v>
      </c>
      <c r="G84" s="374" t="s">
        <v>6940</v>
      </c>
      <c r="H84" s="352"/>
      <c r="I84" s="350" t="s">
        <v>416</v>
      </c>
      <c r="J84" s="350"/>
      <c r="K84" s="350"/>
      <c r="L84" s="380">
        <v>65000</v>
      </c>
      <c r="M84" s="380">
        <v>4760</v>
      </c>
      <c r="N84" s="353"/>
      <c r="O84" s="353">
        <v>0</v>
      </c>
      <c r="P84" s="353">
        <f t="shared" si="4"/>
        <v>0</v>
      </c>
      <c r="Q84" s="354">
        <v>30000</v>
      </c>
      <c r="R84" s="355">
        <f t="shared" si="5"/>
        <v>70000</v>
      </c>
      <c r="S84" s="353"/>
      <c r="T84" s="353"/>
      <c r="U84" s="353"/>
      <c r="V84" s="353"/>
      <c r="W84" s="353"/>
      <c r="X84" s="353"/>
      <c r="Y84" s="353"/>
      <c r="Z84" s="364"/>
      <c r="AA84" s="353"/>
      <c r="AB84" s="353"/>
      <c r="AC84" s="365"/>
      <c r="AD84" s="353"/>
      <c r="AE84" s="353"/>
      <c r="AF84" s="353"/>
      <c r="AG84" s="353"/>
      <c r="AH84" s="353"/>
      <c r="AI84" s="761"/>
      <c r="AJ84" s="353"/>
      <c r="AK84" s="353"/>
      <c r="AL84" s="353"/>
      <c r="AM84" s="353"/>
      <c r="AN84" s="353">
        <v>0</v>
      </c>
      <c r="AO84" s="366"/>
      <c r="AP84" s="353">
        <v>70000</v>
      </c>
      <c r="AQ84" s="353"/>
      <c r="AR84" s="353">
        <v>0</v>
      </c>
      <c r="AS84" s="353"/>
      <c r="AT84" s="353"/>
      <c r="AU84" s="353"/>
      <c r="AV84" s="353"/>
      <c r="AW84" s="353"/>
      <c r="AX84" s="353"/>
      <c r="AY84" s="353"/>
      <c r="AZ84" s="353"/>
      <c r="BA84" s="353"/>
      <c r="BB84" s="353"/>
      <c r="BC84" s="353"/>
      <c r="BD84" s="353"/>
      <c r="BE84" s="359"/>
      <c r="BF84" s="360">
        <v>0</v>
      </c>
      <c r="BG84" s="360">
        <v>4218</v>
      </c>
      <c r="BH84" s="360">
        <f t="shared" si="6"/>
        <v>295260000</v>
      </c>
      <c r="BI84" s="361"/>
      <c r="BJ84" s="362" t="s">
        <v>6326</v>
      </c>
      <c r="BK84" s="362" t="s">
        <v>6326</v>
      </c>
    </row>
    <row r="85" spans="1:63" s="349" customFormat="1" ht="129" hidden="1" customHeight="1">
      <c r="A85" s="676">
        <v>76</v>
      </c>
      <c r="B85" s="351" t="s">
        <v>425</v>
      </c>
      <c r="C85" s="294" t="s">
        <v>426</v>
      </c>
      <c r="D85" s="351"/>
      <c r="E85" s="351" t="s">
        <v>427</v>
      </c>
      <c r="F85" s="351" t="s">
        <v>428</v>
      </c>
      <c r="G85" s="374" t="s">
        <v>6962</v>
      </c>
      <c r="H85" s="352"/>
      <c r="I85" s="350" t="s">
        <v>283</v>
      </c>
      <c r="J85" s="350"/>
      <c r="K85" s="350"/>
      <c r="L85" s="353">
        <v>0</v>
      </c>
      <c r="M85" s="353">
        <v>0</v>
      </c>
      <c r="N85" s="353"/>
      <c r="O85" s="353">
        <v>0</v>
      </c>
      <c r="P85" s="353">
        <f t="shared" si="4"/>
        <v>0</v>
      </c>
      <c r="Q85" s="354">
        <v>50</v>
      </c>
      <c r="R85" s="355">
        <f t="shared" si="5"/>
        <v>50</v>
      </c>
      <c r="S85" s="353"/>
      <c r="T85" s="353"/>
      <c r="U85" s="353"/>
      <c r="V85" s="353"/>
      <c r="W85" s="353"/>
      <c r="X85" s="353"/>
      <c r="Y85" s="353"/>
      <c r="Z85" s="364"/>
      <c r="AA85" s="353"/>
      <c r="AB85" s="353"/>
      <c r="AC85" s="369">
        <v>50</v>
      </c>
      <c r="AD85" s="353"/>
      <c r="AE85" s="353"/>
      <c r="AF85" s="353"/>
      <c r="AG85" s="353"/>
      <c r="AH85" s="353"/>
      <c r="AI85" s="761"/>
      <c r="AJ85" s="353"/>
      <c r="AK85" s="353"/>
      <c r="AL85" s="353"/>
      <c r="AM85" s="353"/>
      <c r="AN85" s="353">
        <v>0</v>
      </c>
      <c r="AO85" s="366"/>
      <c r="AP85" s="353"/>
      <c r="AQ85" s="353"/>
      <c r="AR85" s="353">
        <v>0</v>
      </c>
      <c r="AS85" s="353"/>
      <c r="AT85" s="353"/>
      <c r="AU85" s="353"/>
      <c r="AV85" s="353"/>
      <c r="AW85" s="353"/>
      <c r="AX85" s="353"/>
      <c r="AY85" s="353"/>
      <c r="AZ85" s="353"/>
      <c r="BA85" s="353"/>
      <c r="BB85" s="353"/>
      <c r="BC85" s="353"/>
      <c r="BD85" s="353"/>
      <c r="BE85" s="359"/>
      <c r="BF85" s="360">
        <v>0</v>
      </c>
      <c r="BG85" s="360">
        <v>4600000</v>
      </c>
      <c r="BH85" s="360">
        <f t="shared" si="6"/>
        <v>230000000</v>
      </c>
      <c r="BI85" s="361"/>
      <c r="BJ85" s="362" t="s">
        <v>6326</v>
      </c>
      <c r="BK85" s="362" t="s">
        <v>6326</v>
      </c>
    </row>
    <row r="86" spans="1:63" s="349" customFormat="1" ht="115.5" hidden="1" customHeight="1">
      <c r="A86" s="676">
        <v>77</v>
      </c>
      <c r="B86" s="351" t="s">
        <v>429</v>
      </c>
      <c r="C86" s="294" t="s">
        <v>430</v>
      </c>
      <c r="D86" s="351"/>
      <c r="E86" s="351" t="s">
        <v>431</v>
      </c>
      <c r="F86" s="351" t="s">
        <v>432</v>
      </c>
      <c r="G86" s="374" t="s">
        <v>6963</v>
      </c>
      <c r="H86" s="352"/>
      <c r="I86" s="350" t="s">
        <v>283</v>
      </c>
      <c r="J86" s="350"/>
      <c r="K86" s="350"/>
      <c r="L86" s="353">
        <v>0</v>
      </c>
      <c r="M86" s="353">
        <v>0</v>
      </c>
      <c r="N86" s="353"/>
      <c r="O86" s="353">
        <v>0</v>
      </c>
      <c r="P86" s="353">
        <f t="shared" si="4"/>
        <v>0</v>
      </c>
      <c r="Q86" s="354">
        <v>50</v>
      </c>
      <c r="R86" s="355">
        <f t="shared" si="5"/>
        <v>320</v>
      </c>
      <c r="S86" s="353"/>
      <c r="T86" s="353"/>
      <c r="U86" s="353"/>
      <c r="V86" s="353"/>
      <c r="W86" s="353"/>
      <c r="X86" s="353"/>
      <c r="Y86" s="353"/>
      <c r="Z86" s="364"/>
      <c r="AA86" s="353"/>
      <c r="AB86" s="353"/>
      <c r="AC86" s="387">
        <v>20</v>
      </c>
      <c r="AD86" s="353"/>
      <c r="AE86" s="353"/>
      <c r="AF86" s="353"/>
      <c r="AG86" s="353"/>
      <c r="AH86" s="353"/>
      <c r="AI86" s="761"/>
      <c r="AJ86" s="353"/>
      <c r="AK86" s="353"/>
      <c r="AL86" s="353"/>
      <c r="AM86" s="353"/>
      <c r="AN86" s="353">
        <v>0</v>
      </c>
      <c r="AO86" s="366"/>
      <c r="AP86" s="353"/>
      <c r="AQ86" s="353"/>
      <c r="AR86" s="353">
        <v>300</v>
      </c>
      <c r="AS86" s="353"/>
      <c r="AT86" s="353"/>
      <c r="AU86" s="353"/>
      <c r="AV86" s="353"/>
      <c r="AW86" s="353"/>
      <c r="AX86" s="353"/>
      <c r="AY86" s="353"/>
      <c r="AZ86" s="353"/>
      <c r="BA86" s="353"/>
      <c r="BB86" s="353"/>
      <c r="BC86" s="353"/>
      <c r="BD86" s="353"/>
      <c r="BE86" s="359"/>
      <c r="BF86" s="360">
        <v>0</v>
      </c>
      <c r="BG86" s="360">
        <v>3800000</v>
      </c>
      <c r="BH86" s="360">
        <f t="shared" si="6"/>
        <v>1216000000</v>
      </c>
      <c r="BI86" s="361"/>
      <c r="BJ86" s="362" t="s">
        <v>6326</v>
      </c>
      <c r="BK86" s="362" t="s">
        <v>6326</v>
      </c>
    </row>
    <row r="87" spans="1:63" s="349" customFormat="1" ht="126.75" hidden="1" customHeight="1">
      <c r="A87" s="677">
        <v>78</v>
      </c>
      <c r="B87" s="351" t="s">
        <v>433</v>
      </c>
      <c r="C87" s="351" t="s">
        <v>434</v>
      </c>
      <c r="D87" s="351"/>
      <c r="E87" s="351" t="s">
        <v>435</v>
      </c>
      <c r="F87" s="351" t="s">
        <v>436</v>
      </c>
      <c r="G87" s="374" t="s">
        <v>6854</v>
      </c>
      <c r="H87" s="352"/>
      <c r="I87" s="350" t="s">
        <v>84</v>
      </c>
      <c r="J87" s="350"/>
      <c r="K87" s="350"/>
      <c r="L87" s="353">
        <v>18140</v>
      </c>
      <c r="M87" s="353">
        <v>8200</v>
      </c>
      <c r="N87" s="353"/>
      <c r="O87" s="353">
        <v>4800</v>
      </c>
      <c r="P87" s="353">
        <f t="shared" si="4"/>
        <v>4800</v>
      </c>
      <c r="Q87" s="354">
        <v>21870</v>
      </c>
      <c r="R87" s="355">
        <f t="shared" si="5"/>
        <v>61120</v>
      </c>
      <c r="S87" s="353"/>
      <c r="T87" s="353"/>
      <c r="U87" s="353"/>
      <c r="V87" s="353"/>
      <c r="W87" s="353"/>
      <c r="X87" s="353"/>
      <c r="Y87" s="353"/>
      <c r="Z87" s="364"/>
      <c r="AA87" s="353"/>
      <c r="AB87" s="353">
        <v>200</v>
      </c>
      <c r="AC87" s="369">
        <v>1000</v>
      </c>
      <c r="AD87" s="353">
        <v>20</v>
      </c>
      <c r="AE87" s="353"/>
      <c r="AF87" s="353">
        <v>100</v>
      </c>
      <c r="AG87" s="353">
        <v>200</v>
      </c>
      <c r="AH87" s="353">
        <v>1000</v>
      </c>
      <c r="AI87" s="761">
        <v>7000</v>
      </c>
      <c r="AJ87" s="353"/>
      <c r="AK87" s="353"/>
      <c r="AL87" s="353"/>
      <c r="AM87" s="353"/>
      <c r="AN87" s="353">
        <v>1000</v>
      </c>
      <c r="AO87" s="379">
        <v>5000</v>
      </c>
      <c r="AP87" s="353"/>
      <c r="AQ87" s="353"/>
      <c r="AR87" s="361"/>
      <c r="AS87" s="353">
        <v>5000</v>
      </c>
      <c r="AT87" s="353">
        <v>3600</v>
      </c>
      <c r="AU87" s="353">
        <v>5000</v>
      </c>
      <c r="AV87" s="353">
        <v>2000</v>
      </c>
      <c r="AW87" s="353"/>
      <c r="AX87" s="353"/>
      <c r="AY87" s="353">
        <v>30000</v>
      </c>
      <c r="AZ87" s="353"/>
      <c r="BA87" s="353"/>
      <c r="BB87" s="353"/>
      <c r="BC87" s="353"/>
      <c r="BD87" s="353"/>
      <c r="BE87" s="359" t="s">
        <v>437</v>
      </c>
      <c r="BF87" s="360">
        <v>0</v>
      </c>
      <c r="BG87" s="360">
        <v>3435</v>
      </c>
      <c r="BH87" s="360">
        <f t="shared" si="6"/>
        <v>209947200</v>
      </c>
      <c r="BI87" s="361"/>
      <c r="BJ87" s="363" t="s">
        <v>6039</v>
      </c>
      <c r="BK87" s="362" t="s">
        <v>6327</v>
      </c>
    </row>
    <row r="88" spans="1:63" s="349" customFormat="1" ht="84.75" hidden="1" customHeight="1">
      <c r="A88" s="677">
        <v>79</v>
      </c>
      <c r="B88" s="351" t="s">
        <v>438</v>
      </c>
      <c r="C88" s="351" t="s">
        <v>439</v>
      </c>
      <c r="D88" s="351"/>
      <c r="E88" s="351"/>
      <c r="F88" s="351" t="s">
        <v>440</v>
      </c>
      <c r="G88" s="374" t="s">
        <v>6855</v>
      </c>
      <c r="H88" s="352"/>
      <c r="I88" s="350" t="s">
        <v>283</v>
      </c>
      <c r="J88" s="350"/>
      <c r="K88" s="350"/>
      <c r="L88" s="353"/>
      <c r="M88" s="353"/>
      <c r="N88" s="353"/>
      <c r="O88" s="353">
        <v>0</v>
      </c>
      <c r="P88" s="353">
        <f t="shared" si="4"/>
        <v>0</v>
      </c>
      <c r="Q88" s="354">
        <v>5</v>
      </c>
      <c r="R88" s="355">
        <f t="shared" si="5"/>
        <v>7</v>
      </c>
      <c r="S88" s="353"/>
      <c r="T88" s="353"/>
      <c r="U88" s="353"/>
      <c r="V88" s="353"/>
      <c r="W88" s="353"/>
      <c r="X88" s="353"/>
      <c r="Y88" s="353"/>
      <c r="Z88" s="364"/>
      <c r="AA88" s="353"/>
      <c r="AB88" s="353"/>
      <c r="AC88" s="365"/>
      <c r="AD88" s="353"/>
      <c r="AE88" s="353"/>
      <c r="AF88" s="353"/>
      <c r="AG88" s="353">
        <v>2</v>
      </c>
      <c r="AH88" s="353"/>
      <c r="AI88" s="761"/>
      <c r="AJ88" s="353"/>
      <c r="AK88" s="353"/>
      <c r="AL88" s="353"/>
      <c r="AM88" s="353"/>
      <c r="AN88" s="353">
        <v>0</v>
      </c>
      <c r="AO88" s="364"/>
      <c r="AP88" s="353"/>
      <c r="AQ88" s="353"/>
      <c r="AR88" s="353">
        <v>0</v>
      </c>
      <c r="AS88" s="353">
        <v>5</v>
      </c>
      <c r="AT88" s="353"/>
      <c r="AU88" s="353"/>
      <c r="AV88" s="353"/>
      <c r="AW88" s="353"/>
      <c r="AX88" s="353"/>
      <c r="AY88" s="353"/>
      <c r="AZ88" s="353"/>
      <c r="BA88" s="353"/>
      <c r="BB88" s="353"/>
      <c r="BC88" s="353"/>
      <c r="BD88" s="353"/>
      <c r="BE88" s="359"/>
      <c r="BF88" s="360">
        <v>0</v>
      </c>
      <c r="BG88" s="360">
        <v>3100000</v>
      </c>
      <c r="BH88" s="360">
        <f t="shared" si="6"/>
        <v>21700000</v>
      </c>
      <c r="BI88" s="361"/>
      <c r="BJ88" s="362" t="s">
        <v>6326</v>
      </c>
      <c r="BK88" s="362" t="s">
        <v>6327</v>
      </c>
    </row>
    <row r="89" spans="1:63" s="349" customFormat="1" ht="198" hidden="1" customHeight="1">
      <c r="A89" s="676">
        <v>80</v>
      </c>
      <c r="B89" s="351" t="s">
        <v>441</v>
      </c>
      <c r="C89" s="351" t="s">
        <v>442</v>
      </c>
      <c r="D89" s="351"/>
      <c r="E89" s="351" t="s">
        <v>443</v>
      </c>
      <c r="F89" s="351" t="s">
        <v>444</v>
      </c>
      <c r="G89" s="374" t="s">
        <v>6964</v>
      </c>
      <c r="H89" s="352"/>
      <c r="I89" s="350" t="s">
        <v>283</v>
      </c>
      <c r="J89" s="350"/>
      <c r="K89" s="350"/>
      <c r="L89" s="353"/>
      <c r="M89" s="353"/>
      <c r="N89" s="353"/>
      <c r="O89" s="353">
        <v>0</v>
      </c>
      <c r="P89" s="353">
        <f t="shared" si="4"/>
        <v>0</v>
      </c>
      <c r="Q89" s="354">
        <v>100</v>
      </c>
      <c r="R89" s="355">
        <f t="shared" si="5"/>
        <v>100</v>
      </c>
      <c r="S89" s="353"/>
      <c r="T89" s="353"/>
      <c r="U89" s="353"/>
      <c r="V89" s="353"/>
      <c r="W89" s="353"/>
      <c r="X89" s="353"/>
      <c r="Y89" s="353"/>
      <c r="Z89" s="364"/>
      <c r="AA89" s="353"/>
      <c r="AB89" s="353"/>
      <c r="AC89" s="365"/>
      <c r="AD89" s="353"/>
      <c r="AE89" s="353"/>
      <c r="AF89" s="353"/>
      <c r="AG89" s="353">
        <v>100</v>
      </c>
      <c r="AH89" s="353"/>
      <c r="AI89" s="761"/>
      <c r="AJ89" s="353"/>
      <c r="AK89" s="353"/>
      <c r="AL89" s="353"/>
      <c r="AM89" s="353"/>
      <c r="AN89" s="353">
        <v>0</v>
      </c>
      <c r="AO89" s="364"/>
      <c r="AP89" s="353"/>
      <c r="AQ89" s="353"/>
      <c r="AR89" s="353">
        <v>0</v>
      </c>
      <c r="AS89" s="353"/>
      <c r="AT89" s="353"/>
      <c r="AU89" s="353"/>
      <c r="AV89" s="353"/>
      <c r="AW89" s="353"/>
      <c r="AX89" s="353"/>
      <c r="AY89" s="353"/>
      <c r="AZ89" s="353"/>
      <c r="BA89" s="353"/>
      <c r="BB89" s="353"/>
      <c r="BC89" s="353"/>
      <c r="BD89" s="353"/>
      <c r="BE89" s="359"/>
      <c r="BF89" s="360">
        <v>0</v>
      </c>
      <c r="BG89" s="360">
        <v>11800000</v>
      </c>
      <c r="BH89" s="360">
        <f t="shared" si="6"/>
        <v>1180000000</v>
      </c>
      <c r="BI89" s="361"/>
      <c r="BJ89" s="362" t="s">
        <v>6326</v>
      </c>
      <c r="BK89" s="362" t="s">
        <v>6326</v>
      </c>
    </row>
    <row r="90" spans="1:63" s="349" customFormat="1" ht="313.5" hidden="1" customHeight="1">
      <c r="A90" s="676">
        <v>81</v>
      </c>
      <c r="B90" s="351" t="s">
        <v>445</v>
      </c>
      <c r="C90" s="351" t="s">
        <v>446</v>
      </c>
      <c r="D90" s="351"/>
      <c r="E90" s="351" t="s">
        <v>447</v>
      </c>
      <c r="F90" s="351" t="s">
        <v>448</v>
      </c>
      <c r="G90" s="702" t="s">
        <v>6965</v>
      </c>
      <c r="H90" s="352"/>
      <c r="I90" s="350" t="s">
        <v>283</v>
      </c>
      <c r="J90" s="350"/>
      <c r="K90" s="350"/>
      <c r="L90" s="353">
        <v>115</v>
      </c>
      <c r="M90" s="353">
        <v>43</v>
      </c>
      <c r="N90" s="353"/>
      <c r="O90" s="353">
        <v>0</v>
      </c>
      <c r="P90" s="353">
        <f t="shared" si="4"/>
        <v>0</v>
      </c>
      <c r="Q90" s="354">
        <v>310</v>
      </c>
      <c r="R90" s="355">
        <f t="shared" si="5"/>
        <v>120</v>
      </c>
      <c r="S90" s="353"/>
      <c r="T90" s="353"/>
      <c r="U90" s="353"/>
      <c r="V90" s="353"/>
      <c r="W90" s="353"/>
      <c r="X90" s="353"/>
      <c r="Y90" s="353"/>
      <c r="Z90" s="364"/>
      <c r="AA90" s="353"/>
      <c r="AB90" s="353"/>
      <c r="AC90" s="365"/>
      <c r="AD90" s="353"/>
      <c r="AE90" s="353"/>
      <c r="AF90" s="353"/>
      <c r="AG90" s="353"/>
      <c r="AH90" s="353"/>
      <c r="AI90" s="761"/>
      <c r="AJ90" s="353"/>
      <c r="AK90" s="353"/>
      <c r="AL90" s="353"/>
      <c r="AM90" s="353"/>
      <c r="AN90" s="353">
        <v>0</v>
      </c>
      <c r="AO90" s="364"/>
      <c r="AP90" s="353"/>
      <c r="AQ90" s="353"/>
      <c r="AR90" s="353">
        <v>0</v>
      </c>
      <c r="AS90" s="353">
        <v>60</v>
      </c>
      <c r="AT90" s="353"/>
      <c r="AU90" s="353">
        <v>60</v>
      </c>
      <c r="AV90" s="353"/>
      <c r="AW90" s="353"/>
      <c r="AX90" s="353"/>
      <c r="AY90" s="353"/>
      <c r="AZ90" s="353"/>
      <c r="BA90" s="353"/>
      <c r="BB90" s="353"/>
      <c r="BC90" s="353"/>
      <c r="BD90" s="353"/>
      <c r="BE90" s="359"/>
      <c r="BF90" s="360">
        <v>0</v>
      </c>
      <c r="BG90" s="360">
        <v>7300000</v>
      </c>
      <c r="BH90" s="360">
        <f t="shared" si="6"/>
        <v>876000000</v>
      </c>
      <c r="BI90" s="361"/>
      <c r="BJ90" s="362" t="s">
        <v>6327</v>
      </c>
      <c r="BK90" s="362" t="s">
        <v>6327</v>
      </c>
    </row>
    <row r="91" spans="1:63" s="349" customFormat="1" ht="334.5" hidden="1" customHeight="1">
      <c r="A91" s="677">
        <v>82</v>
      </c>
      <c r="B91" s="351" t="s">
        <v>449</v>
      </c>
      <c r="C91" s="351" t="s">
        <v>450</v>
      </c>
      <c r="D91" s="351"/>
      <c r="E91" s="351" t="s">
        <v>451</v>
      </c>
      <c r="F91" s="351" t="s">
        <v>452</v>
      </c>
      <c r="G91" s="707" t="s">
        <v>6966</v>
      </c>
      <c r="H91" s="352"/>
      <c r="I91" s="350" t="s">
        <v>283</v>
      </c>
      <c r="J91" s="350"/>
      <c r="K91" s="350"/>
      <c r="L91" s="353"/>
      <c r="M91" s="353"/>
      <c r="N91" s="353"/>
      <c r="O91" s="353">
        <v>0</v>
      </c>
      <c r="P91" s="353">
        <f t="shared" si="4"/>
        <v>0</v>
      </c>
      <c r="Q91" s="354">
        <v>5</v>
      </c>
      <c r="R91" s="355">
        <f t="shared" si="5"/>
        <v>5</v>
      </c>
      <c r="S91" s="353"/>
      <c r="T91" s="353"/>
      <c r="U91" s="353"/>
      <c r="V91" s="353"/>
      <c r="W91" s="353"/>
      <c r="X91" s="353"/>
      <c r="Y91" s="353"/>
      <c r="Z91" s="364"/>
      <c r="AA91" s="353"/>
      <c r="AB91" s="353"/>
      <c r="AC91" s="365"/>
      <c r="AD91" s="353"/>
      <c r="AE91" s="353"/>
      <c r="AF91" s="353"/>
      <c r="AG91" s="353"/>
      <c r="AH91" s="353"/>
      <c r="AI91" s="761"/>
      <c r="AJ91" s="353"/>
      <c r="AK91" s="353"/>
      <c r="AL91" s="353"/>
      <c r="AM91" s="353"/>
      <c r="AN91" s="353">
        <v>0</v>
      </c>
      <c r="AO91" s="364"/>
      <c r="AP91" s="353"/>
      <c r="AQ91" s="353"/>
      <c r="AR91" s="353">
        <v>0</v>
      </c>
      <c r="AS91" s="353"/>
      <c r="AT91" s="353"/>
      <c r="AU91" s="353"/>
      <c r="AV91" s="353">
        <v>5</v>
      </c>
      <c r="AW91" s="353"/>
      <c r="AX91" s="353"/>
      <c r="AY91" s="353"/>
      <c r="AZ91" s="353"/>
      <c r="BA91" s="353"/>
      <c r="BB91" s="353"/>
      <c r="BC91" s="353"/>
      <c r="BD91" s="353"/>
      <c r="BE91" s="359"/>
      <c r="BF91" s="360">
        <v>0</v>
      </c>
      <c r="BG91" s="360">
        <v>6600000</v>
      </c>
      <c r="BH91" s="360">
        <f t="shared" si="6"/>
        <v>33000000</v>
      </c>
      <c r="BI91" s="361"/>
      <c r="BJ91" s="362" t="s">
        <v>6327</v>
      </c>
      <c r="BK91" s="362" t="s">
        <v>6327</v>
      </c>
    </row>
    <row r="92" spans="1:63" s="349" customFormat="1" ht="338.25" hidden="1" customHeight="1">
      <c r="A92" s="677">
        <v>83</v>
      </c>
      <c r="B92" s="351" t="s">
        <v>453</v>
      </c>
      <c r="C92" s="351" t="s">
        <v>454</v>
      </c>
      <c r="D92" s="351"/>
      <c r="E92" s="351" t="s">
        <v>455</v>
      </c>
      <c r="F92" s="351" t="s">
        <v>456</v>
      </c>
      <c r="G92" s="374" t="s">
        <v>6967</v>
      </c>
      <c r="H92" s="352"/>
      <c r="I92" s="350" t="s">
        <v>283</v>
      </c>
      <c r="J92" s="350"/>
      <c r="K92" s="350"/>
      <c r="L92" s="353"/>
      <c r="M92" s="353"/>
      <c r="N92" s="353"/>
      <c r="O92" s="353">
        <v>0</v>
      </c>
      <c r="P92" s="353">
        <f t="shared" si="4"/>
        <v>0</v>
      </c>
      <c r="Q92" s="354">
        <v>2</v>
      </c>
      <c r="R92" s="355">
        <f t="shared" si="5"/>
        <v>2</v>
      </c>
      <c r="S92" s="353"/>
      <c r="T92" s="353"/>
      <c r="U92" s="353"/>
      <c r="V92" s="353"/>
      <c r="W92" s="353"/>
      <c r="X92" s="353"/>
      <c r="Y92" s="353"/>
      <c r="Z92" s="364"/>
      <c r="AA92" s="353"/>
      <c r="AB92" s="353"/>
      <c r="AC92" s="365"/>
      <c r="AD92" s="353"/>
      <c r="AE92" s="353"/>
      <c r="AF92" s="353"/>
      <c r="AG92" s="353"/>
      <c r="AH92" s="353"/>
      <c r="AI92" s="761"/>
      <c r="AJ92" s="353"/>
      <c r="AK92" s="353"/>
      <c r="AL92" s="353"/>
      <c r="AM92" s="353"/>
      <c r="AN92" s="353">
        <v>0</v>
      </c>
      <c r="AO92" s="364"/>
      <c r="AP92" s="353"/>
      <c r="AQ92" s="353"/>
      <c r="AR92" s="353">
        <v>0</v>
      </c>
      <c r="AS92" s="353"/>
      <c r="AT92" s="353"/>
      <c r="AU92" s="353"/>
      <c r="AV92" s="353">
        <v>2</v>
      </c>
      <c r="AW92" s="353"/>
      <c r="AX92" s="353"/>
      <c r="AY92" s="353"/>
      <c r="AZ92" s="353"/>
      <c r="BA92" s="353"/>
      <c r="BB92" s="353"/>
      <c r="BC92" s="353"/>
      <c r="BD92" s="353"/>
      <c r="BE92" s="359"/>
      <c r="BF92" s="360">
        <v>0</v>
      </c>
      <c r="BG92" s="360">
        <v>13300000</v>
      </c>
      <c r="BH92" s="360">
        <f t="shared" si="6"/>
        <v>26600000</v>
      </c>
      <c r="BI92" s="361"/>
      <c r="BJ92" s="362" t="s">
        <v>6327</v>
      </c>
      <c r="BK92" s="362" t="s">
        <v>6327</v>
      </c>
    </row>
    <row r="93" spans="1:63" s="349" customFormat="1" ht="360" hidden="1" customHeight="1">
      <c r="A93" s="677">
        <v>84</v>
      </c>
      <c r="B93" s="351" t="s">
        <v>457</v>
      </c>
      <c r="C93" s="351" t="s">
        <v>458</v>
      </c>
      <c r="D93" s="351"/>
      <c r="E93" s="351" t="s">
        <v>459</v>
      </c>
      <c r="F93" s="351" t="s">
        <v>460</v>
      </c>
      <c r="G93" s="374" t="s">
        <v>6968</v>
      </c>
      <c r="H93" s="352"/>
      <c r="I93" s="350" t="s">
        <v>283</v>
      </c>
      <c r="J93" s="350"/>
      <c r="K93" s="350"/>
      <c r="L93" s="353">
        <v>37</v>
      </c>
      <c r="M93" s="353">
        <v>17</v>
      </c>
      <c r="N93" s="353"/>
      <c r="O93" s="353">
        <v>0</v>
      </c>
      <c r="P93" s="353">
        <f t="shared" si="4"/>
        <v>0</v>
      </c>
      <c r="Q93" s="354">
        <v>90</v>
      </c>
      <c r="R93" s="355">
        <f t="shared" si="5"/>
        <v>60</v>
      </c>
      <c r="S93" s="353"/>
      <c r="T93" s="353"/>
      <c r="U93" s="353"/>
      <c r="V93" s="353"/>
      <c r="W93" s="353"/>
      <c r="X93" s="353"/>
      <c r="Y93" s="353"/>
      <c r="Z93" s="364"/>
      <c r="AA93" s="353"/>
      <c r="AB93" s="353"/>
      <c r="AC93" s="365"/>
      <c r="AD93" s="353"/>
      <c r="AE93" s="353"/>
      <c r="AF93" s="353"/>
      <c r="AG93" s="353"/>
      <c r="AH93" s="353"/>
      <c r="AI93" s="761"/>
      <c r="AJ93" s="353"/>
      <c r="AK93" s="353"/>
      <c r="AL93" s="353"/>
      <c r="AM93" s="353"/>
      <c r="AN93" s="353">
        <v>0</v>
      </c>
      <c r="AO93" s="364"/>
      <c r="AP93" s="353"/>
      <c r="AQ93" s="353"/>
      <c r="AR93" s="353">
        <v>0</v>
      </c>
      <c r="AS93" s="353">
        <v>20</v>
      </c>
      <c r="AT93" s="353"/>
      <c r="AU93" s="353">
        <v>40</v>
      </c>
      <c r="AV93" s="353"/>
      <c r="AW93" s="353"/>
      <c r="AX93" s="353"/>
      <c r="AY93" s="353"/>
      <c r="AZ93" s="353"/>
      <c r="BA93" s="353"/>
      <c r="BB93" s="353"/>
      <c r="BC93" s="353"/>
      <c r="BD93" s="353"/>
      <c r="BE93" s="359"/>
      <c r="BF93" s="360">
        <v>0</v>
      </c>
      <c r="BG93" s="360">
        <v>17100000</v>
      </c>
      <c r="BH93" s="360">
        <f t="shared" si="6"/>
        <v>1026000000</v>
      </c>
      <c r="BI93" s="361"/>
      <c r="BJ93" s="362" t="s">
        <v>6327</v>
      </c>
      <c r="BK93" s="362" t="s">
        <v>6327</v>
      </c>
    </row>
    <row r="94" spans="1:63" s="349" customFormat="1" ht="132" hidden="1" customHeight="1">
      <c r="A94" s="676">
        <v>85</v>
      </c>
      <c r="B94" s="351" t="s">
        <v>465</v>
      </c>
      <c r="C94" s="351" t="s">
        <v>466</v>
      </c>
      <c r="D94" s="351"/>
      <c r="E94" s="388" t="s">
        <v>467</v>
      </c>
      <c r="F94" s="351" t="s">
        <v>468</v>
      </c>
      <c r="G94" s="351" t="s">
        <v>6969</v>
      </c>
      <c r="H94" s="352"/>
      <c r="I94" s="350" t="s">
        <v>283</v>
      </c>
      <c r="J94" s="350"/>
      <c r="K94" s="350"/>
      <c r="L94" s="353"/>
      <c r="M94" s="353"/>
      <c r="N94" s="353"/>
      <c r="O94" s="353">
        <v>0</v>
      </c>
      <c r="P94" s="353">
        <f t="shared" si="4"/>
        <v>0</v>
      </c>
      <c r="Q94" s="354">
        <v>18000</v>
      </c>
      <c r="R94" s="355">
        <f t="shared" si="5"/>
        <v>9000</v>
      </c>
      <c r="S94" s="353"/>
      <c r="T94" s="353"/>
      <c r="U94" s="353"/>
      <c r="V94" s="353"/>
      <c r="W94" s="353"/>
      <c r="X94" s="353"/>
      <c r="Y94" s="353"/>
      <c r="Z94" s="364"/>
      <c r="AA94" s="353"/>
      <c r="AB94" s="353"/>
      <c r="AC94" s="365"/>
      <c r="AD94" s="353"/>
      <c r="AE94" s="353"/>
      <c r="AF94" s="353"/>
      <c r="AG94" s="353"/>
      <c r="AH94" s="353"/>
      <c r="AI94" s="761"/>
      <c r="AJ94" s="353"/>
      <c r="AK94" s="353"/>
      <c r="AL94" s="353"/>
      <c r="AM94" s="353"/>
      <c r="AN94" s="353">
        <v>0</v>
      </c>
      <c r="AO94" s="364"/>
      <c r="AP94" s="380">
        <v>9000</v>
      </c>
      <c r="AQ94" s="353"/>
      <c r="AR94" s="353">
        <v>0</v>
      </c>
      <c r="AS94" s="353"/>
      <c r="AT94" s="353"/>
      <c r="AU94" s="353"/>
      <c r="AV94" s="353"/>
      <c r="AW94" s="353"/>
      <c r="AX94" s="353"/>
      <c r="AY94" s="353"/>
      <c r="AZ94" s="353"/>
      <c r="BA94" s="353"/>
      <c r="BB94" s="353"/>
      <c r="BC94" s="353"/>
      <c r="BD94" s="353"/>
      <c r="BE94" s="359"/>
      <c r="BF94" s="360">
        <v>0</v>
      </c>
      <c r="BG94" s="360">
        <v>7700</v>
      </c>
      <c r="BH94" s="360">
        <f t="shared" si="6"/>
        <v>69300000</v>
      </c>
      <c r="BI94" s="361"/>
      <c r="BJ94" s="362" t="s">
        <v>6326</v>
      </c>
      <c r="BK94" s="362" t="s">
        <v>6326</v>
      </c>
    </row>
    <row r="95" spans="1:63" s="349" customFormat="1" ht="311.25" hidden="1" customHeight="1">
      <c r="A95" s="677">
        <v>86</v>
      </c>
      <c r="B95" s="351" t="s">
        <v>469</v>
      </c>
      <c r="C95" s="351" t="s">
        <v>470</v>
      </c>
      <c r="D95" s="351"/>
      <c r="E95" s="351" t="s">
        <v>471</v>
      </c>
      <c r="F95" s="351" t="s">
        <v>472</v>
      </c>
      <c r="G95" s="374" t="s">
        <v>6970</v>
      </c>
      <c r="H95" s="352"/>
      <c r="I95" s="350" t="s">
        <v>283</v>
      </c>
      <c r="J95" s="350"/>
      <c r="K95" s="350"/>
      <c r="L95" s="353">
        <v>10</v>
      </c>
      <c r="M95" s="353">
        <v>10</v>
      </c>
      <c r="N95" s="353"/>
      <c r="O95" s="353">
        <v>0</v>
      </c>
      <c r="P95" s="353">
        <f t="shared" si="4"/>
        <v>0</v>
      </c>
      <c r="Q95" s="354">
        <v>10</v>
      </c>
      <c r="R95" s="355">
        <f t="shared" si="5"/>
        <v>4</v>
      </c>
      <c r="S95" s="353"/>
      <c r="T95" s="353"/>
      <c r="U95" s="353"/>
      <c r="V95" s="353"/>
      <c r="W95" s="353"/>
      <c r="X95" s="353"/>
      <c r="Y95" s="353"/>
      <c r="Z95" s="364"/>
      <c r="AA95" s="353"/>
      <c r="AB95" s="353"/>
      <c r="AC95" s="365"/>
      <c r="AD95" s="353"/>
      <c r="AE95" s="353"/>
      <c r="AF95" s="353"/>
      <c r="AG95" s="353">
        <v>2</v>
      </c>
      <c r="AH95" s="353"/>
      <c r="AI95" s="761"/>
      <c r="AJ95" s="353"/>
      <c r="AK95" s="353"/>
      <c r="AL95" s="353"/>
      <c r="AM95" s="353"/>
      <c r="AN95" s="353">
        <v>0</v>
      </c>
      <c r="AO95" s="364"/>
      <c r="AP95" s="353"/>
      <c r="AQ95" s="353"/>
      <c r="AR95" s="353">
        <v>0</v>
      </c>
      <c r="AS95" s="353">
        <v>2</v>
      </c>
      <c r="AT95" s="353"/>
      <c r="AU95" s="353"/>
      <c r="AV95" s="353"/>
      <c r="AW95" s="353"/>
      <c r="AX95" s="353"/>
      <c r="AY95" s="353"/>
      <c r="AZ95" s="353"/>
      <c r="BA95" s="353"/>
      <c r="BB95" s="353"/>
      <c r="BC95" s="353"/>
      <c r="BD95" s="353"/>
      <c r="BE95" s="359"/>
      <c r="BF95" s="360">
        <v>0</v>
      </c>
      <c r="BG95" s="360">
        <v>64000000</v>
      </c>
      <c r="BH95" s="360">
        <f t="shared" si="6"/>
        <v>256000000</v>
      </c>
      <c r="BI95" s="361"/>
      <c r="BJ95" s="362" t="s">
        <v>6326</v>
      </c>
      <c r="BK95" s="362" t="s">
        <v>6326</v>
      </c>
    </row>
    <row r="96" spans="1:63" s="349" customFormat="1" ht="163.5" hidden="1" customHeight="1">
      <c r="A96" s="677">
        <v>87</v>
      </c>
      <c r="B96" s="351" t="s">
        <v>473</v>
      </c>
      <c r="C96" s="351" t="s">
        <v>474</v>
      </c>
      <c r="D96" s="351"/>
      <c r="E96" s="351" t="s">
        <v>475</v>
      </c>
      <c r="F96" s="351" t="s">
        <v>476</v>
      </c>
      <c r="G96" s="374" t="s">
        <v>6971</v>
      </c>
      <c r="H96" s="352"/>
      <c r="I96" s="350" t="s">
        <v>283</v>
      </c>
      <c r="J96" s="350"/>
      <c r="K96" s="350"/>
      <c r="L96" s="353">
        <v>78</v>
      </c>
      <c r="M96" s="353">
        <v>500</v>
      </c>
      <c r="N96" s="353"/>
      <c r="O96" s="353">
        <v>0</v>
      </c>
      <c r="P96" s="353">
        <f t="shared" si="4"/>
        <v>0</v>
      </c>
      <c r="Q96" s="354">
        <v>2000</v>
      </c>
      <c r="R96" s="355">
        <f t="shared" si="5"/>
        <v>3500</v>
      </c>
      <c r="S96" s="353"/>
      <c r="T96" s="353"/>
      <c r="U96" s="353"/>
      <c r="V96" s="353"/>
      <c r="W96" s="353"/>
      <c r="X96" s="353"/>
      <c r="Y96" s="353"/>
      <c r="Z96" s="364"/>
      <c r="AA96" s="353"/>
      <c r="AB96" s="353"/>
      <c r="AC96" s="365"/>
      <c r="AD96" s="353"/>
      <c r="AE96" s="353"/>
      <c r="AF96" s="353"/>
      <c r="AG96" s="353"/>
      <c r="AH96" s="353"/>
      <c r="AI96" s="761"/>
      <c r="AJ96" s="353"/>
      <c r="AK96" s="353"/>
      <c r="AL96" s="353"/>
      <c r="AM96" s="353"/>
      <c r="AN96" s="353">
        <v>0</v>
      </c>
      <c r="AO96" s="364"/>
      <c r="AP96" s="353"/>
      <c r="AQ96" s="353"/>
      <c r="AR96" s="353">
        <v>0</v>
      </c>
      <c r="AS96" s="353">
        <v>1500</v>
      </c>
      <c r="AT96" s="353"/>
      <c r="AU96" s="353">
        <v>2000</v>
      </c>
      <c r="AV96" s="353"/>
      <c r="AW96" s="353"/>
      <c r="AX96" s="353"/>
      <c r="AY96" s="353"/>
      <c r="AZ96" s="353"/>
      <c r="BA96" s="353"/>
      <c r="BB96" s="353"/>
      <c r="BC96" s="353"/>
      <c r="BD96" s="353"/>
      <c r="BE96" s="359"/>
      <c r="BF96" s="360">
        <v>0</v>
      </c>
      <c r="BG96" s="360">
        <v>84000</v>
      </c>
      <c r="BH96" s="360">
        <f t="shared" si="6"/>
        <v>294000000</v>
      </c>
      <c r="BI96" s="361"/>
      <c r="BJ96" s="362" t="s">
        <v>6327</v>
      </c>
      <c r="BK96" s="362" t="s">
        <v>6327</v>
      </c>
    </row>
    <row r="97" spans="1:63" s="349" customFormat="1" ht="133.5" hidden="1" customHeight="1">
      <c r="A97" s="676">
        <v>88</v>
      </c>
      <c r="B97" s="351" t="s">
        <v>477</v>
      </c>
      <c r="C97" s="338" t="s">
        <v>478</v>
      </c>
      <c r="D97" s="351"/>
      <c r="E97" s="351" t="s">
        <v>479</v>
      </c>
      <c r="F97" s="351" t="s">
        <v>480</v>
      </c>
      <c r="G97" s="374" t="s">
        <v>6972</v>
      </c>
      <c r="H97" s="352"/>
      <c r="I97" s="350" t="s">
        <v>283</v>
      </c>
      <c r="J97" s="350"/>
      <c r="K97" s="350"/>
      <c r="L97" s="353">
        <v>19</v>
      </c>
      <c r="M97" s="353">
        <v>11</v>
      </c>
      <c r="N97" s="353"/>
      <c r="O97" s="353">
        <v>0</v>
      </c>
      <c r="P97" s="353">
        <f t="shared" si="4"/>
        <v>0</v>
      </c>
      <c r="Q97" s="354">
        <v>500</v>
      </c>
      <c r="R97" s="355">
        <f t="shared" si="5"/>
        <v>500</v>
      </c>
      <c r="S97" s="353"/>
      <c r="T97" s="353"/>
      <c r="U97" s="353"/>
      <c r="V97" s="353"/>
      <c r="W97" s="353"/>
      <c r="X97" s="353"/>
      <c r="Y97" s="353"/>
      <c r="Z97" s="364"/>
      <c r="AA97" s="353"/>
      <c r="AB97" s="353"/>
      <c r="AC97" s="365"/>
      <c r="AD97" s="353"/>
      <c r="AE97" s="353"/>
      <c r="AF97" s="353"/>
      <c r="AG97" s="353"/>
      <c r="AH97" s="353"/>
      <c r="AI97" s="761"/>
      <c r="AJ97" s="353">
        <v>500</v>
      </c>
      <c r="AK97" s="353"/>
      <c r="AL97" s="353"/>
      <c r="AM97" s="353"/>
      <c r="AN97" s="353">
        <v>0</v>
      </c>
      <c r="AO97" s="364"/>
      <c r="AP97" s="353"/>
      <c r="AQ97" s="353"/>
      <c r="AR97" s="353">
        <v>0</v>
      </c>
      <c r="AS97" s="353"/>
      <c r="AT97" s="353"/>
      <c r="AU97" s="353"/>
      <c r="AV97" s="353"/>
      <c r="AW97" s="353"/>
      <c r="AX97" s="353"/>
      <c r="AY97" s="353"/>
      <c r="AZ97" s="353"/>
      <c r="BA97" s="353"/>
      <c r="BB97" s="353"/>
      <c r="BC97" s="353"/>
      <c r="BD97" s="353"/>
      <c r="BE97" s="359"/>
      <c r="BF97" s="360">
        <v>0</v>
      </c>
      <c r="BG97" s="360">
        <v>146000</v>
      </c>
      <c r="BH97" s="360">
        <f t="shared" si="6"/>
        <v>73000000</v>
      </c>
      <c r="BI97" s="361"/>
      <c r="BJ97" s="362" t="s">
        <v>6327</v>
      </c>
      <c r="BK97" s="362" t="s">
        <v>6337</v>
      </c>
    </row>
    <row r="98" spans="1:63" s="349" customFormat="1" ht="90.75" hidden="1" customHeight="1">
      <c r="A98" s="677">
        <v>89</v>
      </c>
      <c r="B98" s="351" t="s">
        <v>482</v>
      </c>
      <c r="C98" s="351" t="s">
        <v>483</v>
      </c>
      <c r="D98" s="351"/>
      <c r="E98" s="351" t="s">
        <v>484</v>
      </c>
      <c r="F98" s="351" t="s">
        <v>485</v>
      </c>
      <c r="G98" s="702" t="s">
        <v>6973</v>
      </c>
      <c r="H98" s="352"/>
      <c r="I98" s="350" t="s">
        <v>84</v>
      </c>
      <c r="J98" s="350"/>
      <c r="K98" s="350"/>
      <c r="L98" s="353">
        <v>277847</v>
      </c>
      <c r="M98" s="353">
        <v>357076</v>
      </c>
      <c r="N98" s="353"/>
      <c r="O98" s="353">
        <v>0</v>
      </c>
      <c r="P98" s="353">
        <f t="shared" si="4"/>
        <v>0</v>
      </c>
      <c r="Q98" s="354">
        <v>529600</v>
      </c>
      <c r="R98" s="355">
        <f t="shared" si="5"/>
        <v>401200</v>
      </c>
      <c r="S98" s="353"/>
      <c r="T98" s="353"/>
      <c r="U98" s="353">
        <v>6000</v>
      </c>
      <c r="V98" s="353">
        <v>3000</v>
      </c>
      <c r="W98" s="353">
        <v>1000</v>
      </c>
      <c r="X98" s="353"/>
      <c r="Y98" s="353"/>
      <c r="Z98" s="368">
        <v>100</v>
      </c>
      <c r="AA98" s="353"/>
      <c r="AB98" s="353">
        <v>2000</v>
      </c>
      <c r="AC98" s="369">
        <v>15000</v>
      </c>
      <c r="AD98" s="353">
        <v>15000</v>
      </c>
      <c r="AE98" s="353">
        <v>5000</v>
      </c>
      <c r="AF98" s="353">
        <v>10000</v>
      </c>
      <c r="AG98" s="353">
        <v>5000</v>
      </c>
      <c r="AH98" s="353">
        <v>12000</v>
      </c>
      <c r="AI98" s="761">
        <v>72000</v>
      </c>
      <c r="AJ98" s="353">
        <v>6000</v>
      </c>
      <c r="AK98" s="353">
        <v>3000</v>
      </c>
      <c r="AL98" s="353"/>
      <c r="AM98" s="353">
        <v>400</v>
      </c>
      <c r="AN98" s="353">
        <v>20000</v>
      </c>
      <c r="AO98" s="379">
        <v>20000</v>
      </c>
      <c r="AP98" s="353">
        <v>45000</v>
      </c>
      <c r="AQ98" s="353">
        <v>3000</v>
      </c>
      <c r="AR98" s="353">
        <v>1000</v>
      </c>
      <c r="AS98" s="353">
        <v>24000</v>
      </c>
      <c r="AT98" s="353">
        <v>12000</v>
      </c>
      <c r="AU98" s="353">
        <v>10000</v>
      </c>
      <c r="AV98" s="353">
        <v>10000</v>
      </c>
      <c r="AW98" s="353"/>
      <c r="AX98" s="353"/>
      <c r="AY98" s="353">
        <v>100000</v>
      </c>
      <c r="AZ98" s="353"/>
      <c r="BA98" s="353">
        <v>100</v>
      </c>
      <c r="BB98" s="353"/>
      <c r="BC98" s="353"/>
      <c r="BD98" s="380">
        <v>600</v>
      </c>
      <c r="BE98" s="390" t="s">
        <v>486</v>
      </c>
      <c r="BF98" s="360">
        <v>0</v>
      </c>
      <c r="BG98" s="360">
        <v>834</v>
      </c>
      <c r="BH98" s="360">
        <f t="shared" si="6"/>
        <v>334600800</v>
      </c>
      <c r="BI98" s="361"/>
      <c r="BJ98" s="363" t="s">
        <v>6039</v>
      </c>
      <c r="BK98" s="362" t="s">
        <v>6327</v>
      </c>
    </row>
    <row r="99" spans="1:63" s="349" customFormat="1" ht="138" hidden="1" customHeight="1">
      <c r="A99" s="676">
        <v>90</v>
      </c>
      <c r="B99" s="351" t="s">
        <v>487</v>
      </c>
      <c r="C99" s="351" t="s">
        <v>488</v>
      </c>
      <c r="D99" s="351"/>
      <c r="E99" s="351" t="s">
        <v>489</v>
      </c>
      <c r="F99" s="351" t="s">
        <v>490</v>
      </c>
      <c r="G99" s="351"/>
      <c r="H99" s="352"/>
      <c r="I99" s="350" t="s">
        <v>84</v>
      </c>
      <c r="J99" s="350"/>
      <c r="K99" s="350"/>
      <c r="L99" s="353"/>
      <c r="M99" s="353">
        <v>0</v>
      </c>
      <c r="N99" s="353"/>
      <c r="O99" s="353">
        <v>0</v>
      </c>
      <c r="P99" s="353">
        <f t="shared" si="4"/>
        <v>0</v>
      </c>
      <c r="Q99" s="354">
        <v>1500</v>
      </c>
      <c r="R99" s="355">
        <f t="shared" si="5"/>
        <v>2000</v>
      </c>
      <c r="S99" s="353"/>
      <c r="T99" s="353"/>
      <c r="U99" s="353"/>
      <c r="V99" s="353"/>
      <c r="W99" s="353"/>
      <c r="X99" s="353"/>
      <c r="Y99" s="353"/>
      <c r="Z99" s="364"/>
      <c r="AA99" s="353"/>
      <c r="AB99" s="353"/>
      <c r="AC99" s="365"/>
      <c r="AD99" s="353"/>
      <c r="AE99" s="353"/>
      <c r="AF99" s="353"/>
      <c r="AG99" s="353"/>
      <c r="AH99" s="353"/>
      <c r="AI99" s="761"/>
      <c r="AJ99" s="353">
        <v>2000</v>
      </c>
      <c r="AK99" s="353"/>
      <c r="AL99" s="353"/>
      <c r="AM99" s="353"/>
      <c r="AN99" s="353">
        <v>0</v>
      </c>
      <c r="AO99" s="364"/>
      <c r="AP99" s="353"/>
      <c r="AQ99" s="353"/>
      <c r="AR99" s="353">
        <v>0</v>
      </c>
      <c r="AS99" s="353"/>
      <c r="AT99" s="353"/>
      <c r="AU99" s="353"/>
      <c r="AV99" s="353"/>
      <c r="AW99" s="353"/>
      <c r="AX99" s="353"/>
      <c r="AY99" s="353"/>
      <c r="AZ99" s="353"/>
      <c r="BA99" s="353"/>
      <c r="BB99" s="353"/>
      <c r="BC99" s="353"/>
      <c r="BD99" s="353"/>
      <c r="BE99" s="359"/>
      <c r="BF99" s="360">
        <v>0</v>
      </c>
      <c r="BG99" s="360">
        <v>1250</v>
      </c>
      <c r="BH99" s="360">
        <f t="shared" si="6"/>
        <v>2500000</v>
      </c>
      <c r="BI99" s="361"/>
      <c r="BJ99" s="362" t="s">
        <v>6328</v>
      </c>
      <c r="BK99" s="363" t="str">
        <f>+BJ99</f>
        <v>NGOAI</v>
      </c>
    </row>
    <row r="100" spans="1:63" s="349" customFormat="1" ht="108" hidden="1" customHeight="1">
      <c r="A100" s="677">
        <v>91</v>
      </c>
      <c r="B100" s="338" t="s">
        <v>491</v>
      </c>
      <c r="C100" s="338" t="s">
        <v>6858</v>
      </c>
      <c r="D100" s="351" t="s">
        <v>6856</v>
      </c>
      <c r="E100" s="351" t="s">
        <v>493</v>
      </c>
      <c r="F100" s="351" t="s">
        <v>494</v>
      </c>
      <c r="G100" s="701" t="s">
        <v>6857</v>
      </c>
      <c r="H100" s="352"/>
      <c r="I100" s="350" t="s">
        <v>114</v>
      </c>
      <c r="J100" s="350"/>
      <c r="K100" s="350"/>
      <c r="L100" s="353">
        <v>37942</v>
      </c>
      <c r="M100" s="353">
        <v>37533</v>
      </c>
      <c r="N100" s="353"/>
      <c r="O100" s="353">
        <v>0</v>
      </c>
      <c r="P100" s="353">
        <f t="shared" si="4"/>
        <v>0</v>
      </c>
      <c r="Q100" s="354">
        <v>50000</v>
      </c>
      <c r="R100" s="355">
        <f t="shared" si="5"/>
        <v>69970</v>
      </c>
      <c r="S100" s="353"/>
      <c r="T100" s="353"/>
      <c r="U100" s="353" t="s">
        <v>496</v>
      </c>
      <c r="V100" s="353"/>
      <c r="W100" s="353"/>
      <c r="X100" s="353"/>
      <c r="Y100" s="353"/>
      <c r="Z100" s="364"/>
      <c r="AA100" s="353"/>
      <c r="AB100" s="353"/>
      <c r="AC100" s="369">
        <v>400</v>
      </c>
      <c r="AD100" s="353">
        <v>100</v>
      </c>
      <c r="AE100" s="353">
        <v>50</v>
      </c>
      <c r="AF100" s="353">
        <v>20</v>
      </c>
      <c r="AG100" s="353">
        <v>200</v>
      </c>
      <c r="AH100" s="353">
        <v>6000</v>
      </c>
      <c r="AI100" s="761">
        <v>5000</v>
      </c>
      <c r="AJ100" s="353">
        <v>1000</v>
      </c>
      <c r="AK100" s="353">
        <v>500</v>
      </c>
      <c r="AL100" s="353">
        <v>200</v>
      </c>
      <c r="AM100" s="353">
        <v>2100</v>
      </c>
      <c r="AN100" s="353">
        <v>3000</v>
      </c>
      <c r="AO100" s="379">
        <v>2500</v>
      </c>
      <c r="AP100" s="353"/>
      <c r="AQ100" s="353">
        <v>300</v>
      </c>
      <c r="AR100" s="353">
        <v>300</v>
      </c>
      <c r="AS100" s="353">
        <v>3000</v>
      </c>
      <c r="AT100" s="353">
        <v>4200</v>
      </c>
      <c r="AU100" s="353">
        <v>10000</v>
      </c>
      <c r="AV100" s="353">
        <v>7000</v>
      </c>
      <c r="AW100" s="353"/>
      <c r="AX100" s="353"/>
      <c r="AY100" s="353">
        <v>3000</v>
      </c>
      <c r="AZ100" s="353">
        <v>20000</v>
      </c>
      <c r="BA100" s="353">
        <v>100</v>
      </c>
      <c r="BB100" s="353">
        <v>1000</v>
      </c>
      <c r="BC100" s="353"/>
      <c r="BD100" s="353"/>
      <c r="BE100" s="359"/>
      <c r="BF100" s="360">
        <v>0</v>
      </c>
      <c r="BG100" s="360">
        <v>500</v>
      </c>
      <c r="BH100" s="360">
        <f t="shared" si="6"/>
        <v>34985000</v>
      </c>
      <c r="BI100" s="361" t="s">
        <v>497</v>
      </c>
      <c r="BJ100" s="363" t="s">
        <v>6039</v>
      </c>
      <c r="BK100" s="362" t="s">
        <v>6327</v>
      </c>
    </row>
    <row r="101" spans="1:63" s="349" customFormat="1" ht="85.5" hidden="1" customHeight="1">
      <c r="A101" s="676">
        <v>92</v>
      </c>
      <c r="B101" s="338" t="s">
        <v>498</v>
      </c>
      <c r="C101" s="338" t="s">
        <v>499</v>
      </c>
      <c r="D101" s="351"/>
      <c r="E101" s="351" t="s">
        <v>500</v>
      </c>
      <c r="F101" s="351" t="s">
        <v>501</v>
      </c>
      <c r="G101" s="374" t="s">
        <v>6974</v>
      </c>
      <c r="H101" s="352"/>
      <c r="I101" s="350" t="s">
        <v>114</v>
      </c>
      <c r="J101" s="350"/>
      <c r="K101" s="350"/>
      <c r="L101" s="353">
        <v>400</v>
      </c>
      <c r="M101" s="353">
        <v>400</v>
      </c>
      <c r="N101" s="353"/>
      <c r="O101" s="353">
        <v>0</v>
      </c>
      <c r="P101" s="353">
        <f t="shared" si="4"/>
        <v>0</v>
      </c>
      <c r="Q101" s="354">
        <v>1700</v>
      </c>
      <c r="R101" s="355">
        <f t="shared" si="5"/>
        <v>1700</v>
      </c>
      <c r="S101" s="353"/>
      <c r="T101" s="353"/>
      <c r="U101" s="353"/>
      <c r="V101" s="353"/>
      <c r="W101" s="353"/>
      <c r="X101" s="353"/>
      <c r="Y101" s="353"/>
      <c r="Z101" s="364"/>
      <c r="AA101" s="353"/>
      <c r="AB101" s="353">
        <v>50</v>
      </c>
      <c r="AC101" s="365"/>
      <c r="AD101" s="353">
        <v>100</v>
      </c>
      <c r="AE101" s="353"/>
      <c r="AF101" s="353">
        <v>50</v>
      </c>
      <c r="AG101" s="353">
        <v>500</v>
      </c>
      <c r="AH101" s="353"/>
      <c r="AI101" s="761"/>
      <c r="AJ101" s="353"/>
      <c r="AK101" s="353">
        <v>200</v>
      </c>
      <c r="AL101" s="353"/>
      <c r="AM101" s="353"/>
      <c r="AN101" s="353">
        <v>0</v>
      </c>
      <c r="AO101" s="366"/>
      <c r="AP101" s="353"/>
      <c r="AQ101" s="353"/>
      <c r="AR101" s="353">
        <v>0</v>
      </c>
      <c r="AS101" s="353"/>
      <c r="AT101" s="353"/>
      <c r="AU101" s="353"/>
      <c r="AV101" s="353"/>
      <c r="AW101" s="353"/>
      <c r="AX101" s="353"/>
      <c r="AY101" s="353"/>
      <c r="AZ101" s="353"/>
      <c r="BA101" s="353">
        <v>600</v>
      </c>
      <c r="BB101" s="353">
        <v>200</v>
      </c>
      <c r="BC101" s="353"/>
      <c r="BD101" s="353"/>
      <c r="BE101" s="359"/>
      <c r="BF101" s="360">
        <v>0</v>
      </c>
      <c r="BG101" s="360">
        <v>750</v>
      </c>
      <c r="BH101" s="360">
        <f t="shared" si="6"/>
        <v>1275000</v>
      </c>
      <c r="BI101" s="361"/>
      <c r="BJ101" s="362" t="s">
        <v>6039</v>
      </c>
      <c r="BK101" s="362" t="s">
        <v>6039</v>
      </c>
    </row>
    <row r="102" spans="1:63" s="349" customFormat="1" ht="94.5" hidden="1" customHeight="1">
      <c r="A102" s="677">
        <v>93</v>
      </c>
      <c r="B102" s="338" t="s">
        <v>502</v>
      </c>
      <c r="C102" s="338" t="s">
        <v>503</v>
      </c>
      <c r="D102" s="351"/>
      <c r="E102" s="351" t="s">
        <v>504</v>
      </c>
      <c r="F102" s="351" t="s">
        <v>505</v>
      </c>
      <c r="G102" s="374" t="s">
        <v>6859</v>
      </c>
      <c r="H102" s="352"/>
      <c r="I102" s="350" t="s">
        <v>114</v>
      </c>
      <c r="J102" s="350"/>
      <c r="K102" s="350"/>
      <c r="L102" s="353">
        <v>120732</v>
      </c>
      <c r="M102" s="353">
        <v>32850</v>
      </c>
      <c r="N102" s="353"/>
      <c r="O102" s="353">
        <v>4091</v>
      </c>
      <c r="P102" s="353">
        <f t="shared" si="4"/>
        <v>4091</v>
      </c>
      <c r="Q102" s="354">
        <v>400220</v>
      </c>
      <c r="R102" s="355">
        <f t="shared" si="5"/>
        <v>250180</v>
      </c>
      <c r="S102" s="353"/>
      <c r="T102" s="353"/>
      <c r="U102" s="353"/>
      <c r="V102" s="353"/>
      <c r="W102" s="353">
        <v>1000</v>
      </c>
      <c r="X102" s="353"/>
      <c r="Y102" s="353"/>
      <c r="Z102" s="364"/>
      <c r="AA102" s="353"/>
      <c r="AB102" s="353"/>
      <c r="AC102" s="369">
        <v>3000</v>
      </c>
      <c r="AD102" s="353">
        <v>3000</v>
      </c>
      <c r="AE102" s="353">
        <v>2000</v>
      </c>
      <c r="AF102" s="353">
        <v>20000</v>
      </c>
      <c r="AG102" s="353">
        <v>1500</v>
      </c>
      <c r="AH102" s="353">
        <v>12000</v>
      </c>
      <c r="AI102" s="761">
        <v>15000</v>
      </c>
      <c r="AJ102" s="353"/>
      <c r="AK102" s="353">
        <v>2000</v>
      </c>
      <c r="AL102" s="353">
        <v>200</v>
      </c>
      <c r="AM102" s="353">
        <v>20</v>
      </c>
      <c r="AN102" s="353">
        <v>20000</v>
      </c>
      <c r="AO102" s="379">
        <v>3500</v>
      </c>
      <c r="AP102" s="353">
        <v>50000</v>
      </c>
      <c r="AQ102" s="353">
        <v>2000</v>
      </c>
      <c r="AR102" s="353">
        <v>1000</v>
      </c>
      <c r="AS102" s="353">
        <v>2500</v>
      </c>
      <c r="AT102" s="353">
        <v>400</v>
      </c>
      <c r="AU102" s="353">
        <v>10000</v>
      </c>
      <c r="AV102" s="353">
        <v>1000</v>
      </c>
      <c r="AW102" s="353"/>
      <c r="AX102" s="353"/>
      <c r="AY102" s="353">
        <v>100000</v>
      </c>
      <c r="AZ102" s="353"/>
      <c r="BA102" s="353">
        <v>50</v>
      </c>
      <c r="BB102" s="353"/>
      <c r="BC102" s="353"/>
      <c r="BD102" s="380">
        <v>10</v>
      </c>
      <c r="BE102" s="390" t="s">
        <v>506</v>
      </c>
      <c r="BF102" s="360">
        <v>0</v>
      </c>
      <c r="BG102" s="360">
        <v>1253</v>
      </c>
      <c r="BH102" s="360">
        <f t="shared" si="6"/>
        <v>313475540</v>
      </c>
      <c r="BI102" s="361"/>
      <c r="BJ102" s="363" t="s">
        <v>6039</v>
      </c>
      <c r="BK102" s="362" t="s">
        <v>6327</v>
      </c>
    </row>
    <row r="103" spans="1:63" s="349" customFormat="1" ht="90.75" hidden="1" customHeight="1">
      <c r="A103" s="677">
        <v>94</v>
      </c>
      <c r="B103" s="338" t="s">
        <v>507</v>
      </c>
      <c r="C103" s="338" t="s">
        <v>508</v>
      </c>
      <c r="D103" s="351"/>
      <c r="E103" s="351" t="s">
        <v>509</v>
      </c>
      <c r="F103" s="374" t="s">
        <v>6860</v>
      </c>
      <c r="G103" s="374" t="s">
        <v>6872</v>
      </c>
      <c r="H103" s="352"/>
      <c r="I103" s="350" t="s">
        <v>114</v>
      </c>
      <c r="J103" s="350"/>
      <c r="K103" s="350"/>
      <c r="L103" s="353">
        <v>144496</v>
      </c>
      <c r="M103" s="353">
        <v>90046</v>
      </c>
      <c r="N103" s="353"/>
      <c r="O103" s="353">
        <v>33085</v>
      </c>
      <c r="P103" s="353">
        <f t="shared" si="4"/>
        <v>33085</v>
      </c>
      <c r="Q103" s="354">
        <v>641400</v>
      </c>
      <c r="R103" s="355">
        <f t="shared" si="5"/>
        <v>222100</v>
      </c>
      <c r="S103" s="353">
        <v>4000</v>
      </c>
      <c r="T103" s="353"/>
      <c r="U103" s="353">
        <v>48000</v>
      </c>
      <c r="V103" s="353"/>
      <c r="W103" s="353"/>
      <c r="X103" s="353"/>
      <c r="Y103" s="380">
        <v>7000</v>
      </c>
      <c r="Z103" s="368">
        <v>500</v>
      </c>
      <c r="AA103" s="353"/>
      <c r="AB103" s="353">
        <v>1000</v>
      </c>
      <c r="AC103" s="369">
        <v>15000</v>
      </c>
      <c r="AD103" s="353">
        <v>24000</v>
      </c>
      <c r="AE103" s="353">
        <v>1000</v>
      </c>
      <c r="AF103" s="353">
        <v>6000</v>
      </c>
      <c r="AG103" s="353">
        <v>5000</v>
      </c>
      <c r="AH103" s="353"/>
      <c r="AI103" s="761">
        <v>15000</v>
      </c>
      <c r="AJ103" s="353">
        <v>2000</v>
      </c>
      <c r="AK103" s="353">
        <v>3000</v>
      </c>
      <c r="AL103" s="353">
        <v>300</v>
      </c>
      <c r="AM103" s="353"/>
      <c r="AN103" s="353">
        <v>30000</v>
      </c>
      <c r="AO103" s="379">
        <v>15000</v>
      </c>
      <c r="AP103" s="353"/>
      <c r="AQ103" s="353">
        <v>4000</v>
      </c>
      <c r="AR103" s="353">
        <v>5000</v>
      </c>
      <c r="AS103" s="353">
        <v>600</v>
      </c>
      <c r="AT103" s="353">
        <v>9000</v>
      </c>
      <c r="AU103" s="353">
        <v>7000</v>
      </c>
      <c r="AV103" s="353">
        <v>5000</v>
      </c>
      <c r="AW103" s="353"/>
      <c r="AX103" s="353"/>
      <c r="AY103" s="353">
        <v>5000</v>
      </c>
      <c r="AZ103" s="353">
        <v>9000</v>
      </c>
      <c r="BA103" s="353">
        <v>200</v>
      </c>
      <c r="BB103" s="353">
        <v>500</v>
      </c>
      <c r="BC103" s="353"/>
      <c r="BD103" s="353"/>
      <c r="BE103" s="359"/>
      <c r="BF103" s="360">
        <v>0</v>
      </c>
      <c r="BG103" s="360">
        <v>505</v>
      </c>
      <c r="BH103" s="360">
        <f t="shared" si="6"/>
        <v>112160500</v>
      </c>
      <c r="BI103" s="361"/>
      <c r="BJ103" s="363" t="s">
        <v>6039</v>
      </c>
      <c r="BK103" s="362" t="s">
        <v>6327</v>
      </c>
    </row>
    <row r="104" spans="1:63" s="349" customFormat="1" ht="148.5" hidden="1" customHeight="1">
      <c r="A104" s="676">
        <v>95</v>
      </c>
      <c r="B104" s="338" t="s">
        <v>511</v>
      </c>
      <c r="C104" s="338" t="s">
        <v>512</v>
      </c>
      <c r="D104" s="351"/>
      <c r="E104" s="351" t="s">
        <v>513</v>
      </c>
      <c r="F104" s="351" t="s">
        <v>514</v>
      </c>
      <c r="G104" s="351"/>
      <c r="H104" s="352"/>
      <c r="I104" s="350" t="s">
        <v>114</v>
      </c>
      <c r="J104" s="350"/>
      <c r="K104" s="350"/>
      <c r="L104" s="353">
        <v>100</v>
      </c>
      <c r="M104" s="353"/>
      <c r="N104" s="353"/>
      <c r="O104" s="353">
        <v>0</v>
      </c>
      <c r="P104" s="353">
        <f t="shared" si="4"/>
        <v>0</v>
      </c>
      <c r="Q104" s="354">
        <v>1500</v>
      </c>
      <c r="R104" s="355">
        <f t="shared" si="5"/>
        <v>2000</v>
      </c>
      <c r="S104" s="353"/>
      <c r="T104" s="353"/>
      <c r="U104" s="353"/>
      <c r="V104" s="353"/>
      <c r="W104" s="353"/>
      <c r="X104" s="353"/>
      <c r="Y104" s="353"/>
      <c r="Z104" s="364"/>
      <c r="AA104" s="353"/>
      <c r="AB104" s="353"/>
      <c r="AC104" s="365"/>
      <c r="AD104" s="353"/>
      <c r="AE104" s="353"/>
      <c r="AF104" s="353"/>
      <c r="AG104" s="353"/>
      <c r="AH104" s="353"/>
      <c r="AI104" s="761"/>
      <c r="AJ104" s="353">
        <v>2000</v>
      </c>
      <c r="AK104" s="353"/>
      <c r="AL104" s="353"/>
      <c r="AM104" s="353"/>
      <c r="AN104" s="353">
        <v>0</v>
      </c>
      <c r="AO104" s="366"/>
      <c r="AP104" s="353"/>
      <c r="AQ104" s="353"/>
      <c r="AR104" s="353">
        <v>0</v>
      </c>
      <c r="AS104" s="353"/>
      <c r="AT104" s="353"/>
      <c r="AU104" s="353"/>
      <c r="AV104" s="353"/>
      <c r="AW104" s="353"/>
      <c r="AX104" s="353"/>
      <c r="AY104" s="353"/>
      <c r="AZ104" s="353"/>
      <c r="BA104" s="353"/>
      <c r="BB104" s="353"/>
      <c r="BC104" s="353"/>
      <c r="BD104" s="353"/>
      <c r="BE104" s="359"/>
      <c r="BF104" s="360" t="s">
        <v>515</v>
      </c>
      <c r="BG104" s="360">
        <v>4200</v>
      </c>
      <c r="BH104" s="360">
        <f t="shared" si="6"/>
        <v>8400000</v>
      </c>
      <c r="BI104" s="361"/>
      <c r="BJ104" s="362" t="s">
        <v>6328</v>
      </c>
      <c r="BK104" s="363" t="str">
        <f>+BJ104</f>
        <v>NGOAI</v>
      </c>
    </row>
    <row r="105" spans="1:63" s="349" customFormat="1" ht="82.5" hidden="1" customHeight="1">
      <c r="A105" s="677">
        <v>96</v>
      </c>
      <c r="B105" s="338" t="s">
        <v>2919</v>
      </c>
      <c r="C105" s="338" t="s">
        <v>516</v>
      </c>
      <c r="D105" s="351"/>
      <c r="E105" s="351" t="s">
        <v>517</v>
      </c>
      <c r="F105" s="374" t="s">
        <v>6861</v>
      </c>
      <c r="G105" s="351"/>
      <c r="H105" s="352"/>
      <c r="I105" s="350" t="s">
        <v>114</v>
      </c>
      <c r="J105" s="350"/>
      <c r="K105" s="350"/>
      <c r="L105" s="353">
        <v>351843</v>
      </c>
      <c r="M105" s="353">
        <v>126162</v>
      </c>
      <c r="N105" s="353"/>
      <c r="O105" s="353">
        <v>17805</v>
      </c>
      <c r="P105" s="353">
        <f t="shared" si="4"/>
        <v>17805</v>
      </c>
      <c r="Q105" s="354">
        <v>922600</v>
      </c>
      <c r="R105" s="355">
        <f t="shared" si="5"/>
        <v>378100</v>
      </c>
      <c r="S105" s="353"/>
      <c r="T105" s="353"/>
      <c r="U105" s="353">
        <v>84000</v>
      </c>
      <c r="V105" s="353"/>
      <c r="W105" s="353"/>
      <c r="X105" s="353"/>
      <c r="Y105" s="380">
        <v>3000</v>
      </c>
      <c r="Z105" s="380">
        <v>5000</v>
      </c>
      <c r="AA105" s="353"/>
      <c r="AB105" s="353">
        <v>1000</v>
      </c>
      <c r="AC105" s="369">
        <v>15000</v>
      </c>
      <c r="AD105" s="353">
        <v>30000</v>
      </c>
      <c r="AE105" s="353">
        <v>2000</v>
      </c>
      <c r="AF105" s="353">
        <v>5000</v>
      </c>
      <c r="AG105" s="353">
        <v>5000</v>
      </c>
      <c r="AH105" s="353">
        <v>8000</v>
      </c>
      <c r="AI105" s="761">
        <v>40000</v>
      </c>
      <c r="AJ105" s="353">
        <v>6000</v>
      </c>
      <c r="AK105" s="353">
        <v>3000</v>
      </c>
      <c r="AL105" s="353">
        <v>2500</v>
      </c>
      <c r="AM105" s="353">
        <v>3500</v>
      </c>
      <c r="AN105" s="353">
        <v>50000</v>
      </c>
      <c r="AO105" s="379">
        <v>25000</v>
      </c>
      <c r="AP105" s="353">
        <v>8000</v>
      </c>
      <c r="AQ105" s="353">
        <v>5000</v>
      </c>
      <c r="AR105" s="353">
        <v>5000</v>
      </c>
      <c r="AS105" s="353">
        <v>15000</v>
      </c>
      <c r="AT105" s="353">
        <v>30000</v>
      </c>
      <c r="AU105" s="353">
        <v>10000</v>
      </c>
      <c r="AV105" s="353">
        <v>10000</v>
      </c>
      <c r="AW105" s="353"/>
      <c r="AX105" s="353"/>
      <c r="AY105" s="353">
        <v>5000</v>
      </c>
      <c r="AZ105" s="353"/>
      <c r="BA105" s="353">
        <v>100</v>
      </c>
      <c r="BB105" s="353"/>
      <c r="BC105" s="353"/>
      <c r="BD105" s="353">
        <v>2000</v>
      </c>
      <c r="BE105" s="372" t="s">
        <v>519</v>
      </c>
      <c r="BF105" s="360">
        <v>0</v>
      </c>
      <c r="BG105" s="360">
        <v>515</v>
      </c>
      <c r="BH105" s="360">
        <f t="shared" si="6"/>
        <v>194721500</v>
      </c>
      <c r="BI105" s="361"/>
      <c r="BJ105" s="363" t="s">
        <v>6039</v>
      </c>
      <c r="BK105" s="362" t="s">
        <v>6327</v>
      </c>
    </row>
    <row r="106" spans="1:63" s="349" customFormat="1" ht="93.75" hidden="1" customHeight="1">
      <c r="A106" s="677">
        <v>97</v>
      </c>
      <c r="B106" s="351" t="s">
        <v>520</v>
      </c>
      <c r="C106" s="338" t="s">
        <v>521</v>
      </c>
      <c r="D106" s="351"/>
      <c r="E106" s="351" t="s">
        <v>522</v>
      </c>
      <c r="F106" s="351" t="s">
        <v>523</v>
      </c>
      <c r="G106" s="351"/>
      <c r="H106" s="352"/>
      <c r="I106" s="350" t="s">
        <v>114</v>
      </c>
      <c r="J106" s="350"/>
      <c r="K106" s="350"/>
      <c r="L106" s="353">
        <v>53327</v>
      </c>
      <c r="M106" s="353">
        <v>22329</v>
      </c>
      <c r="N106" s="353"/>
      <c r="O106" s="353">
        <v>0</v>
      </c>
      <c r="P106" s="353">
        <f t="shared" si="4"/>
        <v>0</v>
      </c>
      <c r="Q106" s="354">
        <v>62400</v>
      </c>
      <c r="R106" s="355">
        <f t="shared" si="5"/>
        <v>119950</v>
      </c>
      <c r="S106" s="353"/>
      <c r="T106" s="353"/>
      <c r="U106" s="353"/>
      <c r="V106" s="353"/>
      <c r="W106" s="353">
        <v>1500</v>
      </c>
      <c r="X106" s="353"/>
      <c r="Y106" s="353"/>
      <c r="Z106" s="364"/>
      <c r="AA106" s="353"/>
      <c r="AB106" s="353">
        <v>200</v>
      </c>
      <c r="AC106" s="369">
        <v>2000</v>
      </c>
      <c r="AD106" s="353">
        <v>1000</v>
      </c>
      <c r="AE106" s="353">
        <v>50</v>
      </c>
      <c r="AF106" s="353">
        <v>100</v>
      </c>
      <c r="AG106" s="353">
        <v>200</v>
      </c>
      <c r="AH106" s="353">
        <v>3000</v>
      </c>
      <c r="AI106" s="761">
        <v>8000</v>
      </c>
      <c r="AJ106" s="353">
        <v>500</v>
      </c>
      <c r="AK106" s="353"/>
      <c r="AL106" s="353"/>
      <c r="AM106" s="353"/>
      <c r="AN106" s="353">
        <v>3000</v>
      </c>
      <c r="AO106" s="379">
        <v>10000</v>
      </c>
      <c r="AP106" s="353">
        <v>500</v>
      </c>
      <c r="AQ106" s="353">
        <v>1000</v>
      </c>
      <c r="AR106" s="353">
        <v>300</v>
      </c>
      <c r="AS106" s="353">
        <v>20000</v>
      </c>
      <c r="AT106" s="353">
        <v>3600</v>
      </c>
      <c r="AU106" s="353">
        <v>5000</v>
      </c>
      <c r="AV106" s="353">
        <v>10000</v>
      </c>
      <c r="AW106" s="353"/>
      <c r="AX106" s="353"/>
      <c r="AY106" s="353">
        <v>50000</v>
      </c>
      <c r="AZ106" s="353"/>
      <c r="BA106" s="353"/>
      <c r="BB106" s="353"/>
      <c r="BC106" s="353"/>
      <c r="BD106" s="353"/>
      <c r="BE106" s="359"/>
      <c r="BF106" s="360">
        <v>0</v>
      </c>
      <c r="BG106" s="360">
        <v>3249</v>
      </c>
      <c r="BH106" s="360">
        <f t="shared" si="6"/>
        <v>389717550</v>
      </c>
      <c r="BI106" s="361"/>
      <c r="BJ106" s="363" t="s">
        <v>6039</v>
      </c>
      <c r="BK106" s="362" t="s">
        <v>6327</v>
      </c>
    </row>
    <row r="107" spans="1:63" s="349" customFormat="1" ht="89.25" hidden="1" customHeight="1">
      <c r="A107" s="677">
        <v>98</v>
      </c>
      <c r="B107" s="351" t="s">
        <v>524</v>
      </c>
      <c r="C107" s="338" t="s">
        <v>525</v>
      </c>
      <c r="D107" s="351"/>
      <c r="E107" s="351" t="s">
        <v>526</v>
      </c>
      <c r="F107" s="374" t="s">
        <v>6862</v>
      </c>
      <c r="G107" s="374"/>
      <c r="H107" s="352"/>
      <c r="I107" s="350" t="s">
        <v>114</v>
      </c>
      <c r="J107" s="350"/>
      <c r="K107" s="350"/>
      <c r="L107" s="353">
        <v>5127</v>
      </c>
      <c r="M107" s="353">
        <v>11636</v>
      </c>
      <c r="N107" s="353"/>
      <c r="O107" s="353">
        <v>0</v>
      </c>
      <c r="P107" s="353">
        <f t="shared" si="4"/>
        <v>0</v>
      </c>
      <c r="Q107" s="354">
        <v>13430</v>
      </c>
      <c r="R107" s="355">
        <f t="shared" si="5"/>
        <v>13230</v>
      </c>
      <c r="S107" s="353"/>
      <c r="T107" s="353"/>
      <c r="U107" s="353"/>
      <c r="V107" s="353">
        <v>100</v>
      </c>
      <c r="W107" s="353"/>
      <c r="X107" s="353"/>
      <c r="Y107" s="353"/>
      <c r="Z107" s="364"/>
      <c r="AA107" s="353"/>
      <c r="AB107" s="353">
        <v>100</v>
      </c>
      <c r="AC107" s="365"/>
      <c r="AD107" s="353">
        <v>200</v>
      </c>
      <c r="AE107" s="353">
        <v>200</v>
      </c>
      <c r="AF107" s="353">
        <v>50</v>
      </c>
      <c r="AG107" s="353">
        <v>20</v>
      </c>
      <c r="AH107" s="353"/>
      <c r="AI107" s="761">
        <v>6000</v>
      </c>
      <c r="AJ107" s="353"/>
      <c r="AK107" s="353">
        <v>50</v>
      </c>
      <c r="AL107" s="353"/>
      <c r="AM107" s="353"/>
      <c r="AN107" s="353">
        <v>1000</v>
      </c>
      <c r="AO107" s="379">
        <v>500</v>
      </c>
      <c r="AP107" s="353"/>
      <c r="AQ107" s="353"/>
      <c r="AR107" s="353">
        <v>20</v>
      </c>
      <c r="AS107" s="353">
        <v>500</v>
      </c>
      <c r="AT107" s="353">
        <v>250</v>
      </c>
      <c r="AU107" s="353">
        <v>4000</v>
      </c>
      <c r="AV107" s="353">
        <v>100</v>
      </c>
      <c r="AW107" s="353"/>
      <c r="AX107" s="353"/>
      <c r="AY107" s="353">
        <v>100</v>
      </c>
      <c r="AZ107" s="353"/>
      <c r="BA107" s="353"/>
      <c r="BB107" s="353"/>
      <c r="BC107" s="353"/>
      <c r="BD107" s="353">
        <v>40</v>
      </c>
      <c r="BE107" s="359"/>
      <c r="BF107" s="360">
        <v>0</v>
      </c>
      <c r="BG107" s="360">
        <v>3058</v>
      </c>
      <c r="BH107" s="360">
        <f t="shared" si="6"/>
        <v>40457340</v>
      </c>
      <c r="BI107" s="361"/>
      <c r="BJ107" s="363" t="s">
        <v>6039</v>
      </c>
      <c r="BK107" s="362" t="s">
        <v>6327</v>
      </c>
    </row>
    <row r="108" spans="1:63" s="349" customFormat="1" ht="115.5" hidden="1" customHeight="1">
      <c r="A108" s="676">
        <v>99</v>
      </c>
      <c r="B108" s="351" t="s">
        <v>528</v>
      </c>
      <c r="C108" s="338" t="s">
        <v>529</v>
      </c>
      <c r="D108" s="351"/>
      <c r="E108" s="351" t="s">
        <v>530</v>
      </c>
      <c r="F108" s="351" t="s">
        <v>531</v>
      </c>
      <c r="G108" s="351"/>
      <c r="H108" s="352"/>
      <c r="I108" s="350" t="s">
        <v>283</v>
      </c>
      <c r="J108" s="350"/>
      <c r="K108" s="350"/>
      <c r="L108" s="353"/>
      <c r="M108" s="353"/>
      <c r="N108" s="353"/>
      <c r="O108" s="353">
        <v>0</v>
      </c>
      <c r="P108" s="353">
        <f t="shared" si="4"/>
        <v>0</v>
      </c>
      <c r="Q108" s="354">
        <v>800</v>
      </c>
      <c r="R108" s="355">
        <f t="shared" si="5"/>
        <v>500</v>
      </c>
      <c r="S108" s="353"/>
      <c r="T108" s="353"/>
      <c r="U108" s="353"/>
      <c r="V108" s="353">
        <v>500</v>
      </c>
      <c r="W108" s="353"/>
      <c r="X108" s="353"/>
      <c r="Y108" s="353"/>
      <c r="Z108" s="364"/>
      <c r="AA108" s="353"/>
      <c r="AB108" s="353"/>
      <c r="AC108" s="365"/>
      <c r="AD108" s="353"/>
      <c r="AE108" s="353"/>
      <c r="AF108" s="353"/>
      <c r="AG108" s="353"/>
      <c r="AH108" s="353"/>
      <c r="AI108" s="761"/>
      <c r="AJ108" s="353"/>
      <c r="AK108" s="353"/>
      <c r="AL108" s="353"/>
      <c r="AM108" s="353"/>
      <c r="AN108" s="353">
        <v>0</v>
      </c>
      <c r="AO108" s="366"/>
      <c r="AP108" s="353"/>
      <c r="AQ108" s="353"/>
      <c r="AR108" s="353">
        <v>0</v>
      </c>
      <c r="AS108" s="353"/>
      <c r="AT108" s="353"/>
      <c r="AU108" s="353"/>
      <c r="AV108" s="353"/>
      <c r="AW108" s="353"/>
      <c r="AX108" s="353"/>
      <c r="AY108" s="353"/>
      <c r="AZ108" s="353"/>
      <c r="BA108" s="353"/>
      <c r="BB108" s="353"/>
      <c r="BC108" s="353"/>
      <c r="BD108" s="353"/>
      <c r="BE108" s="359"/>
      <c r="BF108" s="360">
        <v>0</v>
      </c>
      <c r="BG108" s="360">
        <v>339000</v>
      </c>
      <c r="BH108" s="360">
        <f t="shared" si="6"/>
        <v>169500000</v>
      </c>
      <c r="BI108" s="361"/>
      <c r="BJ108" s="362" t="s">
        <v>6326</v>
      </c>
      <c r="BK108" s="362" t="s">
        <v>6326</v>
      </c>
    </row>
    <row r="109" spans="1:63" s="349" customFormat="1" ht="108.75" hidden="1" customHeight="1">
      <c r="A109" s="676">
        <v>100</v>
      </c>
      <c r="B109" s="338" t="s">
        <v>532</v>
      </c>
      <c r="C109" s="338" t="s">
        <v>533</v>
      </c>
      <c r="D109" s="351" t="s">
        <v>6977</v>
      </c>
      <c r="E109" s="351" t="s">
        <v>534</v>
      </c>
      <c r="F109" s="351" t="s">
        <v>535</v>
      </c>
      <c r="G109" s="374" t="s">
        <v>6988</v>
      </c>
      <c r="H109" s="352"/>
      <c r="I109" s="350" t="s">
        <v>114</v>
      </c>
      <c r="J109" s="350"/>
      <c r="K109" s="350"/>
      <c r="L109" s="353">
        <v>600</v>
      </c>
      <c r="M109" s="353"/>
      <c r="N109" s="353"/>
      <c r="O109" s="353">
        <v>0</v>
      </c>
      <c r="P109" s="353">
        <f t="shared" si="4"/>
        <v>0</v>
      </c>
      <c r="Q109" s="354">
        <v>300</v>
      </c>
      <c r="R109" s="355">
        <f t="shared" si="5"/>
        <v>1300</v>
      </c>
      <c r="S109" s="353"/>
      <c r="T109" s="353"/>
      <c r="U109" s="353"/>
      <c r="V109" s="353"/>
      <c r="W109" s="353"/>
      <c r="X109" s="353"/>
      <c r="Y109" s="353"/>
      <c r="Z109" s="364"/>
      <c r="AA109" s="353"/>
      <c r="AB109" s="353"/>
      <c r="AC109" s="365"/>
      <c r="AD109" s="353"/>
      <c r="AE109" s="353"/>
      <c r="AF109" s="353"/>
      <c r="AG109" s="353">
        <v>300</v>
      </c>
      <c r="AH109" s="353"/>
      <c r="AI109" s="761"/>
      <c r="AJ109" s="353">
        <v>1000</v>
      </c>
      <c r="AK109" s="353"/>
      <c r="AL109" s="353"/>
      <c r="AM109" s="353"/>
      <c r="AN109" s="353">
        <v>0</v>
      </c>
      <c r="AO109" s="366"/>
      <c r="AP109" s="353"/>
      <c r="AQ109" s="353"/>
      <c r="AR109" s="353">
        <v>0</v>
      </c>
      <c r="AS109" s="353"/>
      <c r="AT109" s="353"/>
      <c r="AU109" s="353"/>
      <c r="AV109" s="353"/>
      <c r="AW109" s="353"/>
      <c r="AX109" s="353"/>
      <c r="AY109" s="353"/>
      <c r="AZ109" s="353"/>
      <c r="BA109" s="353"/>
      <c r="BB109" s="353"/>
      <c r="BC109" s="353"/>
      <c r="BD109" s="353"/>
      <c r="BE109" s="359"/>
      <c r="BF109" s="360">
        <v>0</v>
      </c>
      <c r="BG109" s="360">
        <v>1800</v>
      </c>
      <c r="BH109" s="360">
        <f t="shared" si="6"/>
        <v>2340000</v>
      </c>
      <c r="BI109" s="361"/>
      <c r="BJ109" s="362" t="s">
        <v>6328</v>
      </c>
      <c r="BK109" s="363" t="str">
        <f>+BJ109</f>
        <v>NGOAI</v>
      </c>
    </row>
    <row r="110" spans="1:63" s="349" customFormat="1" ht="176.25" hidden="1" customHeight="1">
      <c r="A110" s="676">
        <v>101</v>
      </c>
      <c r="B110" s="351" t="s">
        <v>536</v>
      </c>
      <c r="C110" s="351" t="s">
        <v>537</v>
      </c>
      <c r="D110" s="351"/>
      <c r="E110" s="351" t="s">
        <v>538</v>
      </c>
      <c r="F110" s="351" t="s">
        <v>539</v>
      </c>
      <c r="G110" s="351"/>
      <c r="H110" s="352"/>
      <c r="I110" s="350" t="s">
        <v>540</v>
      </c>
      <c r="J110" s="350"/>
      <c r="K110" s="350"/>
      <c r="L110" s="353"/>
      <c r="M110" s="353"/>
      <c r="N110" s="353"/>
      <c r="O110" s="353">
        <v>0</v>
      </c>
      <c r="P110" s="353">
        <f t="shared" si="4"/>
        <v>0</v>
      </c>
      <c r="Q110" s="354">
        <v>300</v>
      </c>
      <c r="R110" s="355">
        <f t="shared" si="5"/>
        <v>100</v>
      </c>
      <c r="S110" s="353"/>
      <c r="T110" s="353"/>
      <c r="U110" s="353"/>
      <c r="V110" s="353"/>
      <c r="W110" s="353">
        <v>100</v>
      </c>
      <c r="X110" s="353"/>
      <c r="Y110" s="353"/>
      <c r="Z110" s="364"/>
      <c r="AA110" s="353"/>
      <c r="AB110" s="353"/>
      <c r="AC110" s="365"/>
      <c r="AD110" s="353"/>
      <c r="AE110" s="353"/>
      <c r="AF110" s="353"/>
      <c r="AG110" s="353"/>
      <c r="AH110" s="353"/>
      <c r="AI110" s="761"/>
      <c r="AJ110" s="353"/>
      <c r="AK110" s="353"/>
      <c r="AL110" s="353"/>
      <c r="AM110" s="353"/>
      <c r="AN110" s="353">
        <v>0</v>
      </c>
      <c r="AO110" s="366"/>
      <c r="AP110" s="353"/>
      <c r="AQ110" s="353"/>
      <c r="AR110" s="353">
        <v>0</v>
      </c>
      <c r="AS110" s="353"/>
      <c r="AT110" s="353"/>
      <c r="AU110" s="353"/>
      <c r="AV110" s="353"/>
      <c r="AW110" s="353"/>
      <c r="AX110" s="353"/>
      <c r="AY110" s="353"/>
      <c r="AZ110" s="353"/>
      <c r="BA110" s="353"/>
      <c r="BB110" s="353"/>
      <c r="BC110" s="353"/>
      <c r="BD110" s="353"/>
      <c r="BE110" s="359"/>
      <c r="BF110" s="360" t="s">
        <v>541</v>
      </c>
      <c r="BG110" s="360">
        <v>310000</v>
      </c>
      <c r="BH110" s="360">
        <f t="shared" si="6"/>
        <v>31000000</v>
      </c>
      <c r="BI110" s="361"/>
      <c r="BJ110" s="362" t="s">
        <v>6326</v>
      </c>
      <c r="BK110" s="362" t="s">
        <v>6326</v>
      </c>
    </row>
    <row r="111" spans="1:63" s="349" customFormat="1" ht="132" hidden="1" customHeight="1">
      <c r="A111" s="677">
        <v>102</v>
      </c>
      <c r="B111" s="772" t="s">
        <v>542</v>
      </c>
      <c r="C111" s="772" t="s">
        <v>543</v>
      </c>
      <c r="D111" s="772"/>
      <c r="E111" s="351" t="s">
        <v>544</v>
      </c>
      <c r="F111" s="772" t="s">
        <v>545</v>
      </c>
      <c r="G111" s="740"/>
      <c r="H111" s="352"/>
      <c r="I111" s="350" t="s">
        <v>114</v>
      </c>
      <c r="J111" s="350"/>
      <c r="K111" s="350"/>
      <c r="L111" s="353"/>
      <c r="M111" s="353"/>
      <c r="N111" s="353"/>
      <c r="O111" s="353">
        <v>0</v>
      </c>
      <c r="P111" s="353">
        <f t="shared" si="4"/>
        <v>0</v>
      </c>
      <c r="Q111" s="354">
        <v>500</v>
      </c>
      <c r="R111" s="355">
        <f t="shared" si="5"/>
        <v>0</v>
      </c>
      <c r="S111" s="353"/>
      <c r="T111" s="353"/>
      <c r="U111" s="353"/>
      <c r="V111" s="353"/>
      <c r="W111" s="353"/>
      <c r="X111" s="353"/>
      <c r="Y111" s="353"/>
      <c r="Z111" s="364"/>
      <c r="AA111" s="353"/>
      <c r="AB111" s="353"/>
      <c r="AC111" s="365"/>
      <c r="AD111" s="353"/>
      <c r="AE111" s="353"/>
      <c r="AF111" s="353"/>
      <c r="AG111" s="353"/>
      <c r="AH111" s="353"/>
      <c r="AI111" s="761"/>
      <c r="AJ111" s="353"/>
      <c r="AK111" s="353"/>
      <c r="AL111" s="353"/>
      <c r="AM111" s="353"/>
      <c r="AN111" s="353">
        <v>0</v>
      </c>
      <c r="AO111" s="366"/>
      <c r="AP111" s="353"/>
      <c r="AQ111" s="353"/>
      <c r="AR111" s="353">
        <v>0</v>
      </c>
      <c r="AS111" s="353"/>
      <c r="AT111" s="353"/>
      <c r="AU111" s="353"/>
      <c r="AV111" s="353"/>
      <c r="AW111" s="353"/>
      <c r="AX111" s="353"/>
      <c r="AY111" s="353"/>
      <c r="AZ111" s="353"/>
      <c r="BA111" s="353"/>
      <c r="BB111" s="353"/>
      <c r="BC111" s="353"/>
      <c r="BD111" s="353"/>
      <c r="BE111" s="359" t="s">
        <v>546</v>
      </c>
      <c r="BF111" s="360">
        <v>0</v>
      </c>
      <c r="BG111" s="360">
        <v>440790</v>
      </c>
      <c r="BH111" s="360">
        <f t="shared" si="6"/>
        <v>0</v>
      </c>
      <c r="BI111" s="361"/>
      <c r="BJ111" s="363" t="s">
        <v>6039</v>
      </c>
      <c r="BK111" s="362" t="s">
        <v>6327</v>
      </c>
    </row>
    <row r="112" spans="1:63" s="349" customFormat="1" ht="132" hidden="1" customHeight="1">
      <c r="A112" s="676">
        <v>103</v>
      </c>
      <c r="B112" s="351" t="s">
        <v>552</v>
      </c>
      <c r="C112" s="351" t="s">
        <v>553</v>
      </c>
      <c r="D112" s="351"/>
      <c r="E112" s="351" t="s">
        <v>538</v>
      </c>
      <c r="F112" s="351" t="s">
        <v>554</v>
      </c>
      <c r="G112" s="351"/>
      <c r="H112" s="352"/>
      <c r="I112" s="350" t="s">
        <v>555</v>
      </c>
      <c r="J112" s="350"/>
      <c r="K112" s="350"/>
      <c r="L112" s="353"/>
      <c r="M112" s="353"/>
      <c r="N112" s="353"/>
      <c r="O112" s="353">
        <v>0</v>
      </c>
      <c r="P112" s="353">
        <f t="shared" si="4"/>
        <v>0</v>
      </c>
      <c r="Q112" s="354">
        <v>300</v>
      </c>
      <c r="R112" s="355">
        <f t="shared" si="5"/>
        <v>300</v>
      </c>
      <c r="S112" s="353"/>
      <c r="T112" s="353"/>
      <c r="U112" s="353"/>
      <c r="V112" s="353"/>
      <c r="W112" s="353"/>
      <c r="X112" s="353"/>
      <c r="Y112" s="353"/>
      <c r="Z112" s="364"/>
      <c r="AA112" s="353"/>
      <c r="AB112" s="353"/>
      <c r="AC112" s="365"/>
      <c r="AD112" s="353"/>
      <c r="AE112" s="353"/>
      <c r="AF112" s="353"/>
      <c r="AG112" s="353"/>
      <c r="AH112" s="353"/>
      <c r="AI112" s="761">
        <v>300</v>
      </c>
      <c r="AJ112" s="353"/>
      <c r="AK112" s="353"/>
      <c r="AL112" s="353"/>
      <c r="AM112" s="353"/>
      <c r="AN112" s="353">
        <v>0</v>
      </c>
      <c r="AO112" s="366"/>
      <c r="AP112" s="353"/>
      <c r="AQ112" s="353"/>
      <c r="AR112" s="353">
        <v>0</v>
      </c>
      <c r="AS112" s="353"/>
      <c r="AT112" s="353"/>
      <c r="AU112" s="353"/>
      <c r="AV112" s="353"/>
      <c r="AW112" s="353"/>
      <c r="AX112" s="353"/>
      <c r="AY112" s="353"/>
      <c r="AZ112" s="353"/>
      <c r="BA112" s="353"/>
      <c r="BB112" s="353"/>
      <c r="BC112" s="353"/>
      <c r="BD112" s="353"/>
      <c r="BE112" s="359" t="s">
        <v>546</v>
      </c>
      <c r="BF112" s="360">
        <v>0</v>
      </c>
      <c r="BG112" s="360">
        <v>310000</v>
      </c>
      <c r="BH112" s="360">
        <f t="shared" si="6"/>
        <v>93000000</v>
      </c>
      <c r="BI112" s="361"/>
      <c r="BJ112" s="362" t="s">
        <v>6328</v>
      </c>
      <c r="BK112" s="363" t="str">
        <f>+BJ112</f>
        <v>NGOAI</v>
      </c>
    </row>
    <row r="113" spans="1:63" s="349" customFormat="1" ht="129" hidden="1" customHeight="1">
      <c r="A113" s="676">
        <v>104</v>
      </c>
      <c r="B113" s="351" t="s">
        <v>561</v>
      </c>
      <c r="C113" s="351" t="s">
        <v>562</v>
      </c>
      <c r="D113" s="351"/>
      <c r="E113" s="351" t="s">
        <v>563</v>
      </c>
      <c r="F113" s="351" t="s">
        <v>564</v>
      </c>
      <c r="G113" s="351"/>
      <c r="H113" s="352"/>
      <c r="I113" s="350" t="s">
        <v>565</v>
      </c>
      <c r="J113" s="350"/>
      <c r="K113" s="350"/>
      <c r="L113" s="353">
        <v>0</v>
      </c>
      <c r="M113" s="353">
        <v>0</v>
      </c>
      <c r="N113" s="353"/>
      <c r="O113" s="353">
        <v>0</v>
      </c>
      <c r="P113" s="353">
        <f t="shared" si="4"/>
        <v>0</v>
      </c>
      <c r="Q113" s="354">
        <v>20</v>
      </c>
      <c r="R113" s="355">
        <f t="shared" si="5"/>
        <v>10</v>
      </c>
      <c r="S113" s="353"/>
      <c r="T113" s="353"/>
      <c r="U113" s="353"/>
      <c r="V113" s="353"/>
      <c r="W113" s="353"/>
      <c r="X113" s="353"/>
      <c r="Y113" s="353"/>
      <c r="Z113" s="364"/>
      <c r="AA113" s="353"/>
      <c r="AB113" s="353"/>
      <c r="AC113" s="369">
        <v>10</v>
      </c>
      <c r="AD113" s="353"/>
      <c r="AE113" s="353"/>
      <c r="AF113" s="353"/>
      <c r="AG113" s="353"/>
      <c r="AH113" s="353"/>
      <c r="AI113" s="761"/>
      <c r="AJ113" s="353"/>
      <c r="AK113" s="353"/>
      <c r="AL113" s="353"/>
      <c r="AM113" s="353"/>
      <c r="AN113" s="353">
        <v>0</v>
      </c>
      <c r="AO113" s="366"/>
      <c r="AP113" s="353"/>
      <c r="AQ113" s="353"/>
      <c r="AR113" s="353">
        <v>0</v>
      </c>
      <c r="AS113" s="353"/>
      <c r="AT113" s="353"/>
      <c r="AU113" s="353"/>
      <c r="AV113" s="353"/>
      <c r="AW113" s="353"/>
      <c r="AX113" s="353"/>
      <c r="AY113" s="353"/>
      <c r="AZ113" s="353"/>
      <c r="BA113" s="353"/>
      <c r="BB113" s="353"/>
      <c r="BC113" s="353"/>
      <c r="BD113" s="353"/>
      <c r="BE113" s="359"/>
      <c r="BF113" s="360">
        <v>0</v>
      </c>
      <c r="BG113" s="360">
        <v>4116000</v>
      </c>
      <c r="BH113" s="360">
        <f t="shared" si="6"/>
        <v>41160000</v>
      </c>
      <c r="BI113" s="361"/>
      <c r="BJ113" s="362" t="s">
        <v>6326</v>
      </c>
      <c r="BK113" s="362" t="s">
        <v>6326</v>
      </c>
    </row>
    <row r="114" spans="1:63" s="349" customFormat="1" ht="78.75" hidden="1" customHeight="1">
      <c r="A114" s="676">
        <v>105</v>
      </c>
      <c r="B114" s="351" t="s">
        <v>566</v>
      </c>
      <c r="C114" s="351" t="s">
        <v>567</v>
      </c>
      <c r="D114" s="351"/>
      <c r="E114" s="351" t="s">
        <v>568</v>
      </c>
      <c r="F114" s="351" t="s">
        <v>569</v>
      </c>
      <c r="G114" s="374" t="s">
        <v>6978</v>
      </c>
      <c r="H114" s="352"/>
      <c r="I114" s="350" t="s">
        <v>560</v>
      </c>
      <c r="J114" s="350"/>
      <c r="K114" s="350"/>
      <c r="L114" s="353">
        <v>57</v>
      </c>
      <c r="M114" s="353">
        <v>24</v>
      </c>
      <c r="N114" s="353"/>
      <c r="O114" s="353">
        <v>0</v>
      </c>
      <c r="P114" s="353">
        <f t="shared" si="4"/>
        <v>0</v>
      </c>
      <c r="Q114" s="354">
        <v>120</v>
      </c>
      <c r="R114" s="355">
        <f t="shared" si="5"/>
        <v>100</v>
      </c>
      <c r="S114" s="353"/>
      <c r="T114" s="353"/>
      <c r="U114" s="353"/>
      <c r="V114" s="353"/>
      <c r="W114" s="353"/>
      <c r="X114" s="353"/>
      <c r="Y114" s="353"/>
      <c r="Z114" s="364"/>
      <c r="AA114" s="353"/>
      <c r="AB114" s="353"/>
      <c r="AC114" s="365"/>
      <c r="AD114" s="353"/>
      <c r="AE114" s="353"/>
      <c r="AF114" s="353">
        <v>100</v>
      </c>
      <c r="AG114" s="353"/>
      <c r="AH114" s="353"/>
      <c r="AI114" s="761"/>
      <c r="AJ114" s="353"/>
      <c r="AK114" s="353"/>
      <c r="AL114" s="353"/>
      <c r="AM114" s="353"/>
      <c r="AN114" s="353">
        <v>0</v>
      </c>
      <c r="AO114" s="366"/>
      <c r="AP114" s="353"/>
      <c r="AQ114" s="353"/>
      <c r="AR114" s="353">
        <v>0</v>
      </c>
      <c r="AS114" s="353"/>
      <c r="AT114" s="353"/>
      <c r="AU114" s="353"/>
      <c r="AV114" s="353"/>
      <c r="AW114" s="353"/>
      <c r="AX114" s="353"/>
      <c r="AY114" s="353"/>
      <c r="AZ114" s="353"/>
      <c r="BA114" s="353"/>
      <c r="BB114" s="353"/>
      <c r="BC114" s="353"/>
      <c r="BD114" s="353"/>
      <c r="BE114" s="359"/>
      <c r="BF114" s="360">
        <v>0</v>
      </c>
      <c r="BG114" s="360">
        <v>116000</v>
      </c>
      <c r="BH114" s="360">
        <f t="shared" si="6"/>
        <v>11600000</v>
      </c>
      <c r="BI114" s="361"/>
      <c r="BJ114" s="362" t="s">
        <v>6326</v>
      </c>
      <c r="BK114" s="362" t="s">
        <v>6326</v>
      </c>
    </row>
    <row r="115" spans="1:63" s="349" customFormat="1" ht="181.5" hidden="1" customHeight="1">
      <c r="A115" s="676">
        <v>106</v>
      </c>
      <c r="B115" s="351" t="s">
        <v>570</v>
      </c>
      <c r="C115" s="351" t="s">
        <v>571</v>
      </c>
      <c r="D115" s="351"/>
      <c r="E115" s="351" t="s">
        <v>572</v>
      </c>
      <c r="F115" s="351" t="s">
        <v>573</v>
      </c>
      <c r="G115" s="351"/>
      <c r="H115" s="352"/>
      <c r="I115" s="350" t="s">
        <v>574</v>
      </c>
      <c r="J115" s="350"/>
      <c r="K115" s="350"/>
      <c r="L115" s="353">
        <v>1</v>
      </c>
      <c r="M115" s="353">
        <v>0</v>
      </c>
      <c r="N115" s="353"/>
      <c r="O115" s="353">
        <v>0</v>
      </c>
      <c r="P115" s="353">
        <f t="shared" si="4"/>
        <v>0</v>
      </c>
      <c r="Q115" s="354">
        <v>10</v>
      </c>
      <c r="R115" s="355">
        <f t="shared" si="5"/>
        <v>10</v>
      </c>
      <c r="S115" s="353"/>
      <c r="T115" s="353"/>
      <c r="U115" s="353"/>
      <c r="V115" s="353"/>
      <c r="W115" s="353"/>
      <c r="X115" s="353"/>
      <c r="Y115" s="353"/>
      <c r="Z115" s="364"/>
      <c r="AA115" s="353"/>
      <c r="AB115" s="353"/>
      <c r="AC115" s="369">
        <v>10</v>
      </c>
      <c r="AD115" s="353"/>
      <c r="AE115" s="353"/>
      <c r="AF115" s="353"/>
      <c r="AG115" s="353"/>
      <c r="AH115" s="353"/>
      <c r="AI115" s="761"/>
      <c r="AJ115" s="353"/>
      <c r="AK115" s="353"/>
      <c r="AL115" s="353"/>
      <c r="AM115" s="353"/>
      <c r="AN115" s="353">
        <v>0</v>
      </c>
      <c r="AO115" s="366"/>
      <c r="AP115" s="353"/>
      <c r="AQ115" s="353"/>
      <c r="AR115" s="353">
        <v>0</v>
      </c>
      <c r="AS115" s="353"/>
      <c r="AT115" s="353"/>
      <c r="AU115" s="353"/>
      <c r="AV115" s="353"/>
      <c r="AW115" s="353"/>
      <c r="AX115" s="353"/>
      <c r="AY115" s="353"/>
      <c r="AZ115" s="353"/>
      <c r="BA115" s="353"/>
      <c r="BB115" s="353"/>
      <c r="BC115" s="353"/>
      <c r="BD115" s="353"/>
      <c r="BE115" s="359"/>
      <c r="BF115" s="360">
        <v>0</v>
      </c>
      <c r="BG115" s="360">
        <v>7350000</v>
      </c>
      <c r="BH115" s="360">
        <f t="shared" si="6"/>
        <v>73500000</v>
      </c>
      <c r="BI115" s="361"/>
      <c r="BJ115" s="362" t="s">
        <v>6326</v>
      </c>
      <c r="BK115" s="362" t="s">
        <v>6326</v>
      </c>
    </row>
    <row r="116" spans="1:63" s="349" customFormat="1" ht="80.25" customHeight="1">
      <c r="A116" s="676">
        <v>107</v>
      </c>
      <c r="B116" s="351" t="s">
        <v>575</v>
      </c>
      <c r="C116" s="351" t="s">
        <v>576</v>
      </c>
      <c r="D116" s="500" t="s">
        <v>7101</v>
      </c>
      <c r="E116" s="351"/>
      <c r="F116" s="351" t="s">
        <v>577</v>
      </c>
      <c r="G116" s="808" t="s">
        <v>7102</v>
      </c>
      <c r="H116" s="352"/>
      <c r="I116" s="350" t="s">
        <v>574</v>
      </c>
      <c r="J116" s="350"/>
      <c r="K116" s="350"/>
      <c r="L116" s="353">
        <v>0</v>
      </c>
      <c r="M116" s="353">
        <v>0</v>
      </c>
      <c r="N116" s="353"/>
      <c r="O116" s="353">
        <v>0</v>
      </c>
      <c r="P116" s="353">
        <f t="shared" si="4"/>
        <v>0</v>
      </c>
      <c r="Q116" s="354">
        <v>10</v>
      </c>
      <c r="R116" s="355">
        <f t="shared" si="5"/>
        <v>10</v>
      </c>
      <c r="S116" s="353"/>
      <c r="T116" s="353"/>
      <c r="U116" s="353"/>
      <c r="V116" s="353"/>
      <c r="W116" s="353"/>
      <c r="X116" s="353"/>
      <c r="Y116" s="353"/>
      <c r="Z116" s="364"/>
      <c r="AA116" s="353"/>
      <c r="AB116" s="353"/>
      <c r="AC116" s="369">
        <v>10</v>
      </c>
      <c r="AD116" s="353"/>
      <c r="AE116" s="353"/>
      <c r="AF116" s="353"/>
      <c r="AG116" s="353"/>
      <c r="AH116" s="353"/>
      <c r="AI116" s="761"/>
      <c r="AJ116" s="353"/>
      <c r="AK116" s="353"/>
      <c r="AL116" s="353"/>
      <c r="AM116" s="353"/>
      <c r="AN116" s="353">
        <v>0</v>
      </c>
      <c r="AO116" s="366"/>
      <c r="AP116" s="353"/>
      <c r="AQ116" s="353"/>
      <c r="AR116" s="353">
        <v>0</v>
      </c>
      <c r="AS116" s="353"/>
      <c r="AT116" s="353"/>
      <c r="AU116" s="353"/>
      <c r="AV116" s="353"/>
      <c r="AW116" s="353"/>
      <c r="AX116" s="353"/>
      <c r="AY116" s="353"/>
      <c r="AZ116" s="353"/>
      <c r="BA116" s="353"/>
      <c r="BB116" s="353"/>
      <c r="BC116" s="353"/>
      <c r="BD116" s="353"/>
      <c r="BE116" s="359"/>
      <c r="BF116" s="360">
        <v>0</v>
      </c>
      <c r="BG116" s="360">
        <v>8500000</v>
      </c>
      <c r="BH116" s="360">
        <f t="shared" si="6"/>
        <v>85000000</v>
      </c>
      <c r="BI116" s="361"/>
      <c r="BJ116" s="362" t="s">
        <v>6326</v>
      </c>
      <c r="BK116" s="362" t="s">
        <v>6326</v>
      </c>
    </row>
    <row r="117" spans="1:63" s="349" customFormat="1" ht="70.5" hidden="1" customHeight="1">
      <c r="A117" s="677">
        <v>108</v>
      </c>
      <c r="B117" s="351" t="s">
        <v>578</v>
      </c>
      <c r="C117" s="351" t="s">
        <v>579</v>
      </c>
      <c r="D117" s="351"/>
      <c r="E117" s="351" t="s">
        <v>580</v>
      </c>
      <c r="F117" s="374" t="s">
        <v>6863</v>
      </c>
      <c r="G117" s="351"/>
      <c r="H117" s="352"/>
      <c r="I117" s="350" t="s">
        <v>582</v>
      </c>
      <c r="J117" s="350"/>
      <c r="K117" s="350"/>
      <c r="L117" s="353"/>
      <c r="M117" s="353"/>
      <c r="N117" s="353"/>
      <c r="O117" s="353">
        <v>0</v>
      </c>
      <c r="P117" s="353">
        <f t="shared" si="4"/>
        <v>0</v>
      </c>
      <c r="Q117" s="354">
        <v>472</v>
      </c>
      <c r="R117" s="355">
        <f t="shared" si="5"/>
        <v>122</v>
      </c>
      <c r="S117" s="353"/>
      <c r="T117" s="353"/>
      <c r="U117" s="353"/>
      <c r="V117" s="353"/>
      <c r="W117" s="353"/>
      <c r="X117" s="353"/>
      <c r="Y117" s="353"/>
      <c r="Z117" s="364"/>
      <c r="AA117" s="353"/>
      <c r="AB117" s="353"/>
      <c r="AC117" s="365"/>
      <c r="AD117" s="353">
        <v>2</v>
      </c>
      <c r="AE117" s="353"/>
      <c r="AF117" s="353"/>
      <c r="AG117" s="353"/>
      <c r="AH117" s="353"/>
      <c r="AI117" s="761"/>
      <c r="AJ117" s="353"/>
      <c r="AK117" s="353"/>
      <c r="AL117" s="353"/>
      <c r="AM117" s="353"/>
      <c r="AN117" s="353"/>
      <c r="AO117" s="378"/>
      <c r="AP117" s="353"/>
      <c r="AQ117" s="353"/>
      <c r="AR117" s="353">
        <v>0</v>
      </c>
      <c r="AS117" s="353"/>
      <c r="AT117" s="353">
        <v>20</v>
      </c>
      <c r="AU117" s="353">
        <v>100</v>
      </c>
      <c r="AV117" s="353"/>
      <c r="AW117" s="353"/>
      <c r="AX117" s="353"/>
      <c r="AY117" s="353"/>
      <c r="AZ117" s="353"/>
      <c r="BA117" s="353"/>
      <c r="BB117" s="353"/>
      <c r="BC117" s="353"/>
      <c r="BD117" s="353"/>
      <c r="BE117" s="359" t="s">
        <v>583</v>
      </c>
      <c r="BF117" s="360" t="s">
        <v>584</v>
      </c>
      <c r="BG117" s="360">
        <v>416745</v>
      </c>
      <c r="BH117" s="360">
        <f t="shared" si="6"/>
        <v>50842890</v>
      </c>
      <c r="BI117" s="361"/>
      <c r="BJ117" s="362" t="s">
        <v>6039</v>
      </c>
      <c r="BK117" s="362" t="s">
        <v>6327</v>
      </c>
    </row>
    <row r="118" spans="1:63" s="349" customFormat="1" ht="191.25" hidden="1" customHeight="1">
      <c r="A118" s="677">
        <v>109</v>
      </c>
      <c r="B118" s="351" t="s">
        <v>585</v>
      </c>
      <c r="C118" s="351" t="s">
        <v>586</v>
      </c>
      <c r="D118" s="489" t="s">
        <v>6873</v>
      </c>
      <c r="E118" s="351" t="s">
        <v>587</v>
      </c>
      <c r="F118" s="351" t="s">
        <v>588</v>
      </c>
      <c r="G118" s="702" t="s">
        <v>6874</v>
      </c>
      <c r="H118" s="352"/>
      <c r="I118" s="350" t="s">
        <v>582</v>
      </c>
      <c r="J118" s="350"/>
      <c r="K118" s="350"/>
      <c r="L118" s="353"/>
      <c r="M118" s="353"/>
      <c r="N118" s="353"/>
      <c r="O118" s="353">
        <v>20</v>
      </c>
      <c r="P118" s="353">
        <f t="shared" si="4"/>
        <v>20</v>
      </c>
      <c r="Q118" s="354">
        <v>237</v>
      </c>
      <c r="R118" s="355">
        <f t="shared" si="5"/>
        <v>233</v>
      </c>
      <c r="S118" s="353"/>
      <c r="T118" s="353"/>
      <c r="U118" s="353"/>
      <c r="V118" s="353"/>
      <c r="W118" s="353"/>
      <c r="X118" s="353"/>
      <c r="Y118" s="353"/>
      <c r="Z118" s="364"/>
      <c r="AA118" s="353"/>
      <c r="AB118" s="353"/>
      <c r="AC118" s="365"/>
      <c r="AD118" s="353">
        <v>2</v>
      </c>
      <c r="AE118" s="353"/>
      <c r="AF118" s="353"/>
      <c r="AG118" s="353"/>
      <c r="AH118" s="353"/>
      <c r="AI118" s="761">
        <v>10</v>
      </c>
      <c r="AJ118" s="353"/>
      <c r="AK118" s="353"/>
      <c r="AL118" s="353"/>
      <c r="AM118" s="353"/>
      <c r="AN118" s="353">
        <v>50</v>
      </c>
      <c r="AO118" s="379">
        <v>6</v>
      </c>
      <c r="AP118" s="353"/>
      <c r="AQ118" s="353"/>
      <c r="AR118" s="353">
        <v>0</v>
      </c>
      <c r="AS118" s="353">
        <v>50</v>
      </c>
      <c r="AT118" s="353"/>
      <c r="AU118" s="353">
        <v>100</v>
      </c>
      <c r="AV118" s="353">
        <v>15</v>
      </c>
      <c r="AW118" s="353"/>
      <c r="AX118" s="353"/>
      <c r="AY118" s="353"/>
      <c r="AZ118" s="353"/>
      <c r="BA118" s="353"/>
      <c r="BB118" s="353"/>
      <c r="BC118" s="353"/>
      <c r="BD118" s="353"/>
      <c r="BE118" s="359"/>
      <c r="BF118" s="360">
        <v>0</v>
      </c>
      <c r="BG118" s="360">
        <v>798000</v>
      </c>
      <c r="BH118" s="360">
        <f t="shared" si="6"/>
        <v>185934000</v>
      </c>
      <c r="BI118" s="361"/>
      <c r="BJ118" s="363" t="s">
        <v>6039</v>
      </c>
      <c r="BK118" s="362" t="s">
        <v>6327</v>
      </c>
    </row>
    <row r="119" spans="1:63" s="349" customFormat="1" ht="247.5" hidden="1" customHeight="1">
      <c r="A119" s="676">
        <v>110</v>
      </c>
      <c r="B119" s="351" t="s">
        <v>589</v>
      </c>
      <c r="C119" s="351" t="s">
        <v>590</v>
      </c>
      <c r="D119" s="351"/>
      <c r="E119" s="351" t="s">
        <v>591</v>
      </c>
      <c r="F119" s="351" t="s">
        <v>592</v>
      </c>
      <c r="G119" s="351"/>
      <c r="H119" s="352"/>
      <c r="I119" s="350" t="s">
        <v>84</v>
      </c>
      <c r="J119" s="350"/>
      <c r="K119" s="350"/>
      <c r="L119" s="353">
        <v>30</v>
      </c>
      <c r="M119" s="353">
        <v>20</v>
      </c>
      <c r="N119" s="353"/>
      <c r="O119" s="353">
        <v>0</v>
      </c>
      <c r="P119" s="353">
        <f t="shared" si="4"/>
        <v>0</v>
      </c>
      <c r="Q119" s="354">
        <v>70</v>
      </c>
      <c r="R119" s="355">
        <f t="shared" si="5"/>
        <v>100</v>
      </c>
      <c r="S119" s="353"/>
      <c r="T119" s="353"/>
      <c r="U119" s="353"/>
      <c r="V119" s="353"/>
      <c r="W119" s="353"/>
      <c r="X119" s="353"/>
      <c r="Y119" s="353"/>
      <c r="Z119" s="364"/>
      <c r="AA119" s="353"/>
      <c r="AB119" s="353"/>
      <c r="AC119" s="365"/>
      <c r="AD119" s="353">
        <v>100</v>
      </c>
      <c r="AE119" s="353"/>
      <c r="AF119" s="353"/>
      <c r="AG119" s="353"/>
      <c r="AH119" s="353"/>
      <c r="AI119" s="761"/>
      <c r="AJ119" s="353"/>
      <c r="AK119" s="353"/>
      <c r="AL119" s="353"/>
      <c r="AM119" s="353"/>
      <c r="AN119" s="353">
        <v>0</v>
      </c>
      <c r="AO119" s="366"/>
      <c r="AP119" s="353"/>
      <c r="AQ119" s="353"/>
      <c r="AR119" s="353">
        <v>0</v>
      </c>
      <c r="AS119" s="353"/>
      <c r="AT119" s="353"/>
      <c r="AU119" s="353"/>
      <c r="AV119" s="353"/>
      <c r="AW119" s="353"/>
      <c r="AX119" s="353"/>
      <c r="AY119" s="353"/>
      <c r="AZ119" s="353"/>
      <c r="BA119" s="353"/>
      <c r="BB119" s="353"/>
      <c r="BC119" s="353"/>
      <c r="BD119" s="353"/>
      <c r="BE119" s="359"/>
      <c r="BF119" s="360">
        <v>0</v>
      </c>
      <c r="BG119" s="360">
        <v>7900000</v>
      </c>
      <c r="BH119" s="360">
        <f t="shared" si="6"/>
        <v>790000000</v>
      </c>
      <c r="BI119" s="361"/>
      <c r="BJ119" s="362" t="s">
        <v>6326</v>
      </c>
      <c r="BK119" s="362" t="s">
        <v>6326</v>
      </c>
    </row>
    <row r="120" spans="1:63" s="349" customFormat="1" ht="234.75" hidden="1" customHeight="1">
      <c r="A120" s="676">
        <v>111</v>
      </c>
      <c r="B120" s="351" t="s">
        <v>593</v>
      </c>
      <c r="C120" s="351" t="s">
        <v>594</v>
      </c>
      <c r="D120" s="351"/>
      <c r="E120" s="351" t="s">
        <v>595</v>
      </c>
      <c r="F120" s="351" t="s">
        <v>596</v>
      </c>
      <c r="G120" s="351"/>
      <c r="H120" s="352"/>
      <c r="I120" s="350" t="s">
        <v>283</v>
      </c>
      <c r="J120" s="350"/>
      <c r="K120" s="350"/>
      <c r="L120" s="353"/>
      <c r="M120" s="353"/>
      <c r="N120" s="353"/>
      <c r="O120" s="353">
        <v>0</v>
      </c>
      <c r="P120" s="353">
        <f t="shared" si="4"/>
        <v>0</v>
      </c>
      <c r="Q120" s="354">
        <v>40</v>
      </c>
      <c r="R120" s="355">
        <f t="shared" si="5"/>
        <v>20</v>
      </c>
      <c r="S120" s="353"/>
      <c r="T120" s="353"/>
      <c r="U120" s="353"/>
      <c r="V120" s="353"/>
      <c r="W120" s="353"/>
      <c r="X120" s="353"/>
      <c r="Y120" s="353"/>
      <c r="Z120" s="364"/>
      <c r="AA120" s="353"/>
      <c r="AB120" s="353"/>
      <c r="AC120" s="365"/>
      <c r="AD120" s="353">
        <v>20</v>
      </c>
      <c r="AE120" s="353"/>
      <c r="AF120" s="353"/>
      <c r="AG120" s="353"/>
      <c r="AH120" s="353"/>
      <c r="AI120" s="761"/>
      <c r="AJ120" s="353"/>
      <c r="AK120" s="353"/>
      <c r="AL120" s="353"/>
      <c r="AM120" s="353"/>
      <c r="AN120" s="353">
        <v>0</v>
      </c>
      <c r="AO120" s="366"/>
      <c r="AP120" s="353"/>
      <c r="AQ120" s="353"/>
      <c r="AR120" s="353">
        <v>0</v>
      </c>
      <c r="AS120" s="353"/>
      <c r="AT120" s="353"/>
      <c r="AU120" s="353"/>
      <c r="AV120" s="353"/>
      <c r="AW120" s="353"/>
      <c r="AX120" s="353"/>
      <c r="AY120" s="353"/>
      <c r="AZ120" s="353"/>
      <c r="BA120" s="353"/>
      <c r="BB120" s="353"/>
      <c r="BC120" s="353"/>
      <c r="BD120" s="353"/>
      <c r="BE120" s="359"/>
      <c r="BF120" s="360" t="s">
        <v>597</v>
      </c>
      <c r="BG120" s="360">
        <v>6500000</v>
      </c>
      <c r="BH120" s="360">
        <f t="shared" si="6"/>
        <v>130000000</v>
      </c>
      <c r="BI120" s="361"/>
      <c r="BJ120" s="362" t="s">
        <v>6326</v>
      </c>
      <c r="BK120" s="362" t="s">
        <v>6326</v>
      </c>
    </row>
    <row r="121" spans="1:63" s="349" customFormat="1" ht="152.25" hidden="1" customHeight="1">
      <c r="A121" s="676">
        <v>112</v>
      </c>
      <c r="B121" s="351" t="s">
        <v>603</v>
      </c>
      <c r="C121" s="351" t="s">
        <v>604</v>
      </c>
      <c r="D121" s="351"/>
      <c r="E121" s="351"/>
      <c r="F121" s="374" t="s">
        <v>6979</v>
      </c>
      <c r="G121" s="351"/>
      <c r="H121" s="352"/>
      <c r="I121" s="350" t="s">
        <v>606</v>
      </c>
      <c r="J121" s="350"/>
      <c r="K121" s="350"/>
      <c r="L121" s="353"/>
      <c r="M121" s="353"/>
      <c r="N121" s="353"/>
      <c r="O121" s="353"/>
      <c r="P121" s="353">
        <f t="shared" si="4"/>
        <v>0</v>
      </c>
      <c r="Q121" s="354">
        <v>12</v>
      </c>
      <c r="R121" s="355">
        <f t="shared" si="5"/>
        <v>0</v>
      </c>
      <c r="S121" s="353"/>
      <c r="T121" s="353"/>
      <c r="U121" s="353"/>
      <c r="V121" s="353"/>
      <c r="W121" s="353"/>
      <c r="X121" s="353"/>
      <c r="Y121" s="353"/>
      <c r="Z121" s="364"/>
      <c r="AA121" s="353"/>
      <c r="AB121" s="353"/>
      <c r="AC121" s="365"/>
      <c r="AD121" s="353"/>
      <c r="AE121" s="353"/>
      <c r="AF121" s="353"/>
      <c r="AG121" s="353"/>
      <c r="AH121" s="353"/>
      <c r="AI121" s="761"/>
      <c r="AJ121" s="353"/>
      <c r="AK121" s="353"/>
      <c r="AL121" s="353"/>
      <c r="AM121" s="353"/>
      <c r="AN121" s="353">
        <v>0</v>
      </c>
      <c r="AO121" s="366"/>
      <c r="AP121" s="353"/>
      <c r="AQ121" s="353"/>
      <c r="AR121" s="353">
        <v>0</v>
      </c>
      <c r="AS121" s="353"/>
      <c r="AT121" s="353"/>
      <c r="AU121" s="353"/>
      <c r="AV121" s="353"/>
      <c r="AW121" s="353"/>
      <c r="AX121" s="353"/>
      <c r="AY121" s="353"/>
      <c r="AZ121" s="353"/>
      <c r="BA121" s="353"/>
      <c r="BB121" s="353"/>
      <c r="BC121" s="353"/>
      <c r="BD121" s="353"/>
      <c r="BE121" s="359" t="s">
        <v>607</v>
      </c>
      <c r="BF121" s="360">
        <v>0</v>
      </c>
      <c r="BG121" s="360">
        <v>239558</v>
      </c>
      <c r="BH121" s="360">
        <f t="shared" si="6"/>
        <v>0</v>
      </c>
      <c r="BI121" s="361"/>
      <c r="BJ121" s="362" t="s">
        <v>6326</v>
      </c>
      <c r="BK121" s="362" t="s">
        <v>6326</v>
      </c>
    </row>
    <row r="122" spans="1:63" s="349" customFormat="1" ht="63" hidden="1" customHeight="1">
      <c r="A122" s="676">
        <v>113</v>
      </c>
      <c r="B122" s="351" t="s">
        <v>608</v>
      </c>
      <c r="C122" s="351" t="s">
        <v>609</v>
      </c>
      <c r="D122" s="351"/>
      <c r="E122" s="351" t="s">
        <v>610</v>
      </c>
      <c r="F122" s="351" t="s">
        <v>611</v>
      </c>
      <c r="G122" s="773"/>
      <c r="H122" s="352"/>
      <c r="I122" s="350" t="s">
        <v>84</v>
      </c>
      <c r="J122" s="350"/>
      <c r="K122" s="350"/>
      <c r="L122" s="353"/>
      <c r="M122" s="353">
        <v>5</v>
      </c>
      <c r="N122" s="353"/>
      <c r="O122" s="353">
        <v>5</v>
      </c>
      <c r="P122" s="353">
        <f t="shared" si="4"/>
        <v>5</v>
      </c>
      <c r="Q122" s="354">
        <v>150</v>
      </c>
      <c r="R122" s="355">
        <f t="shared" si="5"/>
        <v>50</v>
      </c>
      <c r="S122" s="353"/>
      <c r="T122" s="353"/>
      <c r="U122" s="353"/>
      <c r="V122" s="353"/>
      <c r="W122" s="353"/>
      <c r="X122" s="353"/>
      <c r="Y122" s="353"/>
      <c r="Z122" s="364"/>
      <c r="AA122" s="353"/>
      <c r="AB122" s="353"/>
      <c r="AC122" s="365"/>
      <c r="AD122" s="353"/>
      <c r="AE122" s="353"/>
      <c r="AF122" s="353"/>
      <c r="AG122" s="353"/>
      <c r="AH122" s="353"/>
      <c r="AI122" s="761">
        <v>50</v>
      </c>
      <c r="AJ122" s="353"/>
      <c r="AK122" s="353"/>
      <c r="AL122" s="353"/>
      <c r="AM122" s="353"/>
      <c r="AN122" s="353">
        <v>0</v>
      </c>
      <c r="AO122" s="366"/>
      <c r="AP122" s="353"/>
      <c r="AQ122" s="353"/>
      <c r="AR122" s="353">
        <v>0</v>
      </c>
      <c r="AS122" s="353"/>
      <c r="AT122" s="353"/>
      <c r="AU122" s="353"/>
      <c r="AV122" s="353"/>
      <c r="AW122" s="353"/>
      <c r="AX122" s="353"/>
      <c r="AY122" s="353"/>
      <c r="AZ122" s="353"/>
      <c r="BA122" s="353"/>
      <c r="BB122" s="353"/>
      <c r="BC122" s="353"/>
      <c r="BD122" s="353"/>
      <c r="BE122" s="359"/>
      <c r="BF122" s="360">
        <v>0</v>
      </c>
      <c r="BG122" s="360">
        <v>2760000</v>
      </c>
      <c r="BH122" s="360">
        <f t="shared" si="6"/>
        <v>138000000</v>
      </c>
      <c r="BI122" s="361"/>
      <c r="BJ122" s="363" t="s">
        <v>6039</v>
      </c>
      <c r="BK122" s="362" t="s">
        <v>6327</v>
      </c>
    </row>
    <row r="123" spans="1:63" s="349" customFormat="1" ht="141.75" hidden="1" customHeight="1">
      <c r="A123" s="676">
        <v>114</v>
      </c>
      <c r="B123" s="351" t="s">
        <v>612</v>
      </c>
      <c r="C123" s="351" t="s">
        <v>613</v>
      </c>
      <c r="D123" s="351"/>
      <c r="E123" s="351" t="s">
        <v>614</v>
      </c>
      <c r="F123" s="351" t="s">
        <v>615</v>
      </c>
      <c r="G123" s="702" t="s">
        <v>6876</v>
      </c>
      <c r="H123" s="352"/>
      <c r="I123" s="350" t="s">
        <v>114</v>
      </c>
      <c r="J123" s="350"/>
      <c r="K123" s="350"/>
      <c r="L123" s="353"/>
      <c r="M123" s="353">
        <v>15</v>
      </c>
      <c r="N123" s="353"/>
      <c r="O123" s="353">
        <v>0</v>
      </c>
      <c r="P123" s="353">
        <f t="shared" si="4"/>
        <v>0</v>
      </c>
      <c r="Q123" s="354">
        <v>70</v>
      </c>
      <c r="R123" s="355">
        <f t="shared" si="5"/>
        <v>100</v>
      </c>
      <c r="S123" s="353"/>
      <c r="T123" s="353"/>
      <c r="U123" s="353"/>
      <c r="V123" s="353"/>
      <c r="W123" s="353"/>
      <c r="X123" s="353"/>
      <c r="Y123" s="353"/>
      <c r="Z123" s="364"/>
      <c r="AA123" s="353"/>
      <c r="AB123" s="353"/>
      <c r="AC123" s="365"/>
      <c r="AD123" s="353"/>
      <c r="AE123" s="353"/>
      <c r="AF123" s="353"/>
      <c r="AG123" s="353"/>
      <c r="AH123" s="353"/>
      <c r="AI123" s="761">
        <v>100</v>
      </c>
      <c r="AJ123" s="353"/>
      <c r="AK123" s="353"/>
      <c r="AL123" s="353"/>
      <c r="AM123" s="353"/>
      <c r="AN123" s="353">
        <v>0</v>
      </c>
      <c r="AO123" s="366"/>
      <c r="AP123" s="353"/>
      <c r="AQ123" s="353"/>
      <c r="AR123" s="353">
        <v>0</v>
      </c>
      <c r="AS123" s="353"/>
      <c r="AT123" s="353"/>
      <c r="AU123" s="353"/>
      <c r="AV123" s="353"/>
      <c r="AW123" s="353"/>
      <c r="AX123" s="353"/>
      <c r="AY123" s="353"/>
      <c r="AZ123" s="353"/>
      <c r="BA123" s="353"/>
      <c r="BB123" s="353"/>
      <c r="BC123" s="353"/>
      <c r="BD123" s="353"/>
      <c r="BE123" s="359"/>
      <c r="BF123" s="360">
        <v>0</v>
      </c>
      <c r="BG123" s="360">
        <v>890000</v>
      </c>
      <c r="BH123" s="360">
        <f t="shared" si="6"/>
        <v>89000000</v>
      </c>
      <c r="BI123" s="361"/>
      <c r="BJ123" s="363" t="s">
        <v>6039</v>
      </c>
      <c r="BK123" s="362" t="s">
        <v>6327</v>
      </c>
    </row>
    <row r="124" spans="1:63" s="349" customFormat="1" ht="81" hidden="1" customHeight="1">
      <c r="A124" s="676">
        <v>115</v>
      </c>
      <c r="B124" s="351" t="s">
        <v>616</v>
      </c>
      <c r="C124" s="351" t="s">
        <v>617</v>
      </c>
      <c r="D124" s="351"/>
      <c r="E124" s="351" t="s">
        <v>618</v>
      </c>
      <c r="F124" s="351" t="s">
        <v>619</v>
      </c>
      <c r="G124" s="374" t="s">
        <v>6875</v>
      </c>
      <c r="H124" s="352"/>
      <c r="I124" s="350" t="s">
        <v>114</v>
      </c>
      <c r="J124" s="350"/>
      <c r="K124" s="350"/>
      <c r="L124" s="353"/>
      <c r="M124" s="353"/>
      <c r="N124" s="353"/>
      <c r="O124" s="353">
        <v>10</v>
      </c>
      <c r="P124" s="353">
        <f t="shared" si="4"/>
        <v>10</v>
      </c>
      <c r="Q124" s="354">
        <v>10</v>
      </c>
      <c r="R124" s="355">
        <f t="shared" si="5"/>
        <v>10</v>
      </c>
      <c r="S124" s="353"/>
      <c r="T124" s="353"/>
      <c r="U124" s="353"/>
      <c r="V124" s="353"/>
      <c r="W124" s="353"/>
      <c r="X124" s="353"/>
      <c r="Y124" s="353"/>
      <c r="Z124" s="364"/>
      <c r="AA124" s="353"/>
      <c r="AB124" s="353"/>
      <c r="AC124" s="365"/>
      <c r="AD124" s="353"/>
      <c r="AE124" s="353"/>
      <c r="AF124" s="353"/>
      <c r="AG124" s="353"/>
      <c r="AH124" s="353"/>
      <c r="AI124" s="761">
        <v>10</v>
      </c>
      <c r="AJ124" s="353"/>
      <c r="AK124" s="353"/>
      <c r="AL124" s="353"/>
      <c r="AM124" s="353"/>
      <c r="AN124" s="353">
        <v>0</v>
      </c>
      <c r="AO124" s="366"/>
      <c r="AP124" s="353"/>
      <c r="AQ124" s="353"/>
      <c r="AR124" s="353">
        <v>0</v>
      </c>
      <c r="AS124" s="353"/>
      <c r="AT124" s="353"/>
      <c r="AU124" s="353"/>
      <c r="AV124" s="353"/>
      <c r="AW124" s="353"/>
      <c r="AX124" s="353"/>
      <c r="AY124" s="353"/>
      <c r="AZ124" s="353"/>
      <c r="BA124" s="353"/>
      <c r="BB124" s="353"/>
      <c r="BC124" s="353"/>
      <c r="BD124" s="353"/>
      <c r="BE124" s="359"/>
      <c r="BF124" s="360">
        <v>0</v>
      </c>
      <c r="BG124" s="360">
        <v>3280000</v>
      </c>
      <c r="BH124" s="360">
        <f t="shared" si="6"/>
        <v>32800000</v>
      </c>
      <c r="BI124" s="361"/>
      <c r="BJ124" s="363" t="s">
        <v>6039</v>
      </c>
      <c r="BK124" s="362" t="s">
        <v>6327</v>
      </c>
    </row>
    <row r="125" spans="1:63" s="349" customFormat="1" ht="100.5" hidden="1" customHeight="1">
      <c r="A125" s="676">
        <v>116</v>
      </c>
      <c r="B125" s="351" t="s">
        <v>620</v>
      </c>
      <c r="C125" s="351" t="s">
        <v>621</v>
      </c>
      <c r="D125" s="351"/>
      <c r="E125" s="351" t="s">
        <v>622</v>
      </c>
      <c r="F125" s="351" t="s">
        <v>623</v>
      </c>
      <c r="G125" s="374" t="s">
        <v>6877</v>
      </c>
      <c r="H125" s="352"/>
      <c r="I125" s="350" t="s">
        <v>114</v>
      </c>
      <c r="J125" s="350"/>
      <c r="K125" s="350"/>
      <c r="L125" s="353"/>
      <c r="M125" s="353"/>
      <c r="N125" s="353"/>
      <c r="O125" s="353">
        <v>15</v>
      </c>
      <c r="P125" s="353">
        <f t="shared" si="4"/>
        <v>15</v>
      </c>
      <c r="Q125" s="354">
        <v>100</v>
      </c>
      <c r="R125" s="355">
        <f t="shared" si="5"/>
        <v>20</v>
      </c>
      <c r="S125" s="353"/>
      <c r="T125" s="353"/>
      <c r="U125" s="353"/>
      <c r="V125" s="353"/>
      <c r="W125" s="353"/>
      <c r="X125" s="353"/>
      <c r="Y125" s="353"/>
      <c r="Z125" s="364"/>
      <c r="AA125" s="353"/>
      <c r="AB125" s="353"/>
      <c r="AC125" s="365"/>
      <c r="AD125" s="353"/>
      <c r="AE125" s="353"/>
      <c r="AF125" s="353"/>
      <c r="AG125" s="353"/>
      <c r="AH125" s="353"/>
      <c r="AI125" s="761">
        <v>20</v>
      </c>
      <c r="AJ125" s="353"/>
      <c r="AK125" s="353"/>
      <c r="AL125" s="353"/>
      <c r="AM125" s="353"/>
      <c r="AN125" s="353">
        <v>0</v>
      </c>
      <c r="AO125" s="366"/>
      <c r="AP125" s="353"/>
      <c r="AQ125" s="353"/>
      <c r="AR125" s="353">
        <v>0</v>
      </c>
      <c r="AS125" s="353"/>
      <c r="AT125" s="353"/>
      <c r="AU125" s="353"/>
      <c r="AV125" s="353"/>
      <c r="AW125" s="353"/>
      <c r="AX125" s="353"/>
      <c r="AY125" s="353"/>
      <c r="AZ125" s="353"/>
      <c r="BA125" s="353"/>
      <c r="BB125" s="353"/>
      <c r="BC125" s="353"/>
      <c r="BD125" s="353"/>
      <c r="BE125" s="359"/>
      <c r="BF125" s="360">
        <v>0</v>
      </c>
      <c r="BG125" s="360">
        <v>577720</v>
      </c>
      <c r="BH125" s="360">
        <f t="shared" si="6"/>
        <v>11554400</v>
      </c>
      <c r="BI125" s="361"/>
      <c r="BJ125" s="363" t="s">
        <v>6039</v>
      </c>
      <c r="BK125" s="362" t="s">
        <v>6327</v>
      </c>
    </row>
    <row r="126" spans="1:63" s="349" customFormat="1" ht="157.5" hidden="1" customHeight="1">
      <c r="A126" s="676">
        <v>117</v>
      </c>
      <c r="B126" s="351" t="s">
        <v>624</v>
      </c>
      <c r="C126" s="351" t="s">
        <v>625</v>
      </c>
      <c r="D126" s="351"/>
      <c r="E126" s="351"/>
      <c r="F126" s="351" t="s">
        <v>626</v>
      </c>
      <c r="G126" s="351"/>
      <c r="H126" s="352"/>
      <c r="I126" s="350" t="s">
        <v>540</v>
      </c>
      <c r="J126" s="350"/>
      <c r="K126" s="350"/>
      <c r="L126" s="353"/>
      <c r="M126" s="353"/>
      <c r="N126" s="353"/>
      <c r="O126" s="353">
        <v>0</v>
      </c>
      <c r="P126" s="353">
        <f t="shared" si="4"/>
        <v>0</v>
      </c>
      <c r="Q126" s="354">
        <v>15</v>
      </c>
      <c r="R126" s="355">
        <f t="shared" si="5"/>
        <v>12</v>
      </c>
      <c r="S126" s="353"/>
      <c r="T126" s="353"/>
      <c r="U126" s="353"/>
      <c r="V126" s="353"/>
      <c r="W126" s="353"/>
      <c r="X126" s="353"/>
      <c r="Y126" s="353"/>
      <c r="Z126" s="364"/>
      <c r="AA126" s="353"/>
      <c r="AB126" s="353"/>
      <c r="AC126" s="365"/>
      <c r="AD126" s="353"/>
      <c r="AE126" s="353"/>
      <c r="AF126" s="353"/>
      <c r="AG126" s="353">
        <v>2</v>
      </c>
      <c r="AH126" s="353"/>
      <c r="AI126" s="761"/>
      <c r="AJ126" s="353"/>
      <c r="AK126" s="353"/>
      <c r="AL126" s="353"/>
      <c r="AM126" s="353"/>
      <c r="AN126" s="353">
        <v>0</v>
      </c>
      <c r="AO126" s="366"/>
      <c r="AP126" s="353"/>
      <c r="AQ126" s="353"/>
      <c r="AR126" s="353">
        <v>0</v>
      </c>
      <c r="AS126" s="353">
        <v>10</v>
      </c>
      <c r="AT126" s="353"/>
      <c r="AU126" s="353"/>
      <c r="AV126" s="353"/>
      <c r="AW126" s="353"/>
      <c r="AX126" s="353"/>
      <c r="AY126" s="353"/>
      <c r="AZ126" s="353"/>
      <c r="BA126" s="353"/>
      <c r="BB126" s="353"/>
      <c r="BC126" s="353"/>
      <c r="BD126" s="353"/>
      <c r="BE126" s="359"/>
      <c r="BF126" s="360">
        <v>0</v>
      </c>
      <c r="BG126" s="360">
        <v>11500000</v>
      </c>
      <c r="BH126" s="360">
        <f t="shared" si="6"/>
        <v>138000000</v>
      </c>
      <c r="BI126" s="361"/>
      <c r="BJ126" s="362" t="s">
        <v>6328</v>
      </c>
      <c r="BK126" s="363" t="str">
        <f>+BJ126</f>
        <v>NGOAI</v>
      </c>
    </row>
    <row r="127" spans="1:63" s="349" customFormat="1" ht="158.25" hidden="1" customHeight="1">
      <c r="A127" s="676">
        <v>118</v>
      </c>
      <c r="B127" s="351" t="s">
        <v>627</v>
      </c>
      <c r="C127" s="351" t="s">
        <v>628</v>
      </c>
      <c r="D127" s="351"/>
      <c r="E127" s="351"/>
      <c r="F127" s="351" t="s">
        <v>629</v>
      </c>
      <c r="G127" s="351"/>
      <c r="H127" s="352"/>
      <c r="I127" s="350" t="s">
        <v>555</v>
      </c>
      <c r="J127" s="350"/>
      <c r="K127" s="350"/>
      <c r="L127" s="353"/>
      <c r="M127" s="353"/>
      <c r="N127" s="353"/>
      <c r="O127" s="353">
        <v>0</v>
      </c>
      <c r="P127" s="353">
        <f t="shared" si="4"/>
        <v>0</v>
      </c>
      <c r="Q127" s="354">
        <v>20</v>
      </c>
      <c r="R127" s="355">
        <f t="shared" si="5"/>
        <v>7</v>
      </c>
      <c r="S127" s="353"/>
      <c r="T127" s="353"/>
      <c r="U127" s="353"/>
      <c r="V127" s="353"/>
      <c r="W127" s="353"/>
      <c r="X127" s="353"/>
      <c r="Y127" s="353"/>
      <c r="Z127" s="364"/>
      <c r="AA127" s="353"/>
      <c r="AB127" s="353"/>
      <c r="AC127" s="365"/>
      <c r="AD127" s="353"/>
      <c r="AE127" s="353"/>
      <c r="AF127" s="353"/>
      <c r="AG127" s="353">
        <v>2</v>
      </c>
      <c r="AH127" s="353"/>
      <c r="AI127" s="761"/>
      <c r="AJ127" s="353"/>
      <c r="AK127" s="353"/>
      <c r="AL127" s="353"/>
      <c r="AM127" s="353"/>
      <c r="AN127" s="353">
        <v>0</v>
      </c>
      <c r="AO127" s="366"/>
      <c r="AP127" s="353"/>
      <c r="AQ127" s="353"/>
      <c r="AR127" s="353">
        <v>0</v>
      </c>
      <c r="AS127" s="353">
        <v>5</v>
      </c>
      <c r="AT127" s="353"/>
      <c r="AU127" s="353"/>
      <c r="AV127" s="353"/>
      <c r="AW127" s="353"/>
      <c r="AX127" s="353"/>
      <c r="AY127" s="353"/>
      <c r="AZ127" s="353"/>
      <c r="BA127" s="353"/>
      <c r="BB127" s="353"/>
      <c r="BC127" s="353"/>
      <c r="BD127" s="353"/>
      <c r="BE127" s="359"/>
      <c r="BF127" s="360">
        <v>0</v>
      </c>
      <c r="BG127" s="360">
        <v>16800000</v>
      </c>
      <c r="BH127" s="360">
        <f t="shared" si="6"/>
        <v>117600000</v>
      </c>
      <c r="BI127" s="361"/>
      <c r="BJ127" s="362" t="s">
        <v>6328</v>
      </c>
      <c r="BK127" s="363" t="str">
        <f>+BJ127</f>
        <v>NGOAI</v>
      </c>
    </row>
    <row r="128" spans="1:63" s="349" customFormat="1" ht="149.25" hidden="1" customHeight="1">
      <c r="A128" s="676">
        <v>119</v>
      </c>
      <c r="B128" s="351" t="s">
        <v>634</v>
      </c>
      <c r="C128" s="351" t="s">
        <v>635</v>
      </c>
      <c r="D128" s="351"/>
      <c r="E128" s="351" t="s">
        <v>636</v>
      </c>
      <c r="F128" s="351" t="s">
        <v>637</v>
      </c>
      <c r="G128" s="374" t="s">
        <v>6980</v>
      </c>
      <c r="H128" s="352"/>
      <c r="I128" s="350" t="s">
        <v>114</v>
      </c>
      <c r="J128" s="350"/>
      <c r="K128" s="350"/>
      <c r="L128" s="353"/>
      <c r="M128" s="353"/>
      <c r="N128" s="353"/>
      <c r="O128" s="353">
        <v>0</v>
      </c>
      <c r="P128" s="353">
        <f t="shared" si="4"/>
        <v>0</v>
      </c>
      <c r="Q128" s="354">
        <v>5</v>
      </c>
      <c r="R128" s="355">
        <f t="shared" si="5"/>
        <v>5</v>
      </c>
      <c r="S128" s="353"/>
      <c r="T128" s="353"/>
      <c r="U128" s="353"/>
      <c r="V128" s="353"/>
      <c r="W128" s="353"/>
      <c r="X128" s="353"/>
      <c r="Y128" s="353"/>
      <c r="Z128" s="364"/>
      <c r="AA128" s="353"/>
      <c r="AB128" s="353"/>
      <c r="AC128" s="365"/>
      <c r="AD128" s="353"/>
      <c r="AE128" s="353"/>
      <c r="AF128" s="353"/>
      <c r="AG128" s="353">
        <v>5</v>
      </c>
      <c r="AH128" s="353"/>
      <c r="AI128" s="761"/>
      <c r="AJ128" s="353"/>
      <c r="AK128" s="353"/>
      <c r="AL128" s="353"/>
      <c r="AM128" s="353"/>
      <c r="AN128" s="353">
        <v>0</v>
      </c>
      <c r="AO128" s="366"/>
      <c r="AP128" s="353"/>
      <c r="AQ128" s="353"/>
      <c r="AR128" s="353">
        <v>0</v>
      </c>
      <c r="AS128" s="353"/>
      <c r="AT128" s="353"/>
      <c r="AU128" s="353"/>
      <c r="AV128" s="353"/>
      <c r="AW128" s="353"/>
      <c r="AX128" s="353"/>
      <c r="AY128" s="353"/>
      <c r="AZ128" s="353"/>
      <c r="BA128" s="353"/>
      <c r="BB128" s="353"/>
      <c r="BC128" s="353"/>
      <c r="BD128" s="353"/>
      <c r="BE128" s="359"/>
      <c r="BF128" s="360">
        <v>0</v>
      </c>
      <c r="BG128" s="360">
        <v>12064500</v>
      </c>
      <c r="BH128" s="360">
        <f t="shared" si="6"/>
        <v>60322500</v>
      </c>
      <c r="BI128" s="361"/>
      <c r="BJ128" s="363" t="s">
        <v>6039</v>
      </c>
      <c r="BK128" s="362" t="s">
        <v>6327</v>
      </c>
    </row>
    <row r="129" spans="1:63" s="349" customFormat="1" ht="181.5" hidden="1" customHeight="1">
      <c r="A129" s="676">
        <v>120</v>
      </c>
      <c r="B129" s="351" t="s">
        <v>638</v>
      </c>
      <c r="C129" s="351" t="s">
        <v>639</v>
      </c>
      <c r="D129" s="351"/>
      <c r="E129" s="351" t="s">
        <v>640</v>
      </c>
      <c r="F129" s="351" t="s">
        <v>641</v>
      </c>
      <c r="G129" s="701" t="s">
        <v>6878</v>
      </c>
      <c r="H129" s="352"/>
      <c r="I129" s="350" t="s">
        <v>114</v>
      </c>
      <c r="J129" s="350"/>
      <c r="K129" s="350"/>
      <c r="L129" s="353"/>
      <c r="M129" s="353"/>
      <c r="N129" s="353"/>
      <c r="O129" s="353">
        <v>0</v>
      </c>
      <c r="P129" s="353">
        <f t="shared" si="4"/>
        <v>0</v>
      </c>
      <c r="Q129" s="354">
        <v>10</v>
      </c>
      <c r="R129" s="355">
        <f t="shared" si="5"/>
        <v>5</v>
      </c>
      <c r="S129" s="353"/>
      <c r="T129" s="353"/>
      <c r="U129" s="353"/>
      <c r="V129" s="353"/>
      <c r="W129" s="353"/>
      <c r="X129" s="353"/>
      <c r="Y129" s="353"/>
      <c r="Z129" s="364"/>
      <c r="AA129" s="353"/>
      <c r="AB129" s="353"/>
      <c r="AC129" s="365"/>
      <c r="AD129" s="353"/>
      <c r="AE129" s="353"/>
      <c r="AF129" s="353"/>
      <c r="AG129" s="353">
        <v>5</v>
      </c>
      <c r="AH129" s="353"/>
      <c r="AI129" s="761"/>
      <c r="AJ129" s="353"/>
      <c r="AK129" s="353"/>
      <c r="AL129" s="353"/>
      <c r="AM129" s="353"/>
      <c r="AN129" s="353">
        <v>0</v>
      </c>
      <c r="AO129" s="366"/>
      <c r="AP129" s="353"/>
      <c r="AQ129" s="353"/>
      <c r="AR129" s="353">
        <v>0</v>
      </c>
      <c r="AS129" s="353"/>
      <c r="AT129" s="353"/>
      <c r="AU129" s="353"/>
      <c r="AV129" s="353"/>
      <c r="AW129" s="353"/>
      <c r="AX129" s="353"/>
      <c r="AY129" s="353"/>
      <c r="AZ129" s="353"/>
      <c r="BA129" s="353"/>
      <c r="BB129" s="353"/>
      <c r="BC129" s="353"/>
      <c r="BD129" s="353"/>
      <c r="BE129" s="359"/>
      <c r="BF129" s="360">
        <v>0</v>
      </c>
      <c r="BG129" s="360">
        <v>18300000</v>
      </c>
      <c r="BH129" s="360">
        <f t="shared" si="6"/>
        <v>91500000</v>
      </c>
      <c r="BI129" s="361"/>
      <c r="BJ129" s="363" t="s">
        <v>6039</v>
      </c>
      <c r="BK129" s="362" t="s">
        <v>6327</v>
      </c>
    </row>
    <row r="130" spans="1:63" s="349" customFormat="1" ht="95.25" hidden="1" customHeight="1">
      <c r="A130" s="676">
        <v>121</v>
      </c>
      <c r="B130" s="351" t="s">
        <v>642</v>
      </c>
      <c r="C130" s="351" t="s">
        <v>643</v>
      </c>
      <c r="D130" s="351"/>
      <c r="E130" s="351" t="s">
        <v>644</v>
      </c>
      <c r="F130" s="351" t="s">
        <v>645</v>
      </c>
      <c r="G130" s="374" t="s">
        <v>6981</v>
      </c>
      <c r="H130" s="352"/>
      <c r="I130" s="350" t="s">
        <v>114</v>
      </c>
      <c r="J130" s="350"/>
      <c r="K130" s="350"/>
      <c r="L130" s="353"/>
      <c r="M130" s="353"/>
      <c r="N130" s="353"/>
      <c r="O130" s="353">
        <v>0</v>
      </c>
      <c r="P130" s="353">
        <f t="shared" si="4"/>
        <v>0</v>
      </c>
      <c r="Q130" s="354">
        <v>40</v>
      </c>
      <c r="R130" s="355">
        <f t="shared" si="5"/>
        <v>40</v>
      </c>
      <c r="S130" s="353"/>
      <c r="T130" s="353"/>
      <c r="U130" s="353"/>
      <c r="V130" s="353"/>
      <c r="W130" s="353"/>
      <c r="X130" s="353"/>
      <c r="Y130" s="353"/>
      <c r="Z130" s="364"/>
      <c r="AA130" s="353"/>
      <c r="AB130" s="353"/>
      <c r="AC130" s="365"/>
      <c r="AD130" s="353"/>
      <c r="AE130" s="353"/>
      <c r="AF130" s="353"/>
      <c r="AG130" s="353"/>
      <c r="AH130" s="353"/>
      <c r="AI130" s="761">
        <v>40</v>
      </c>
      <c r="AJ130" s="353"/>
      <c r="AK130" s="353"/>
      <c r="AL130" s="353"/>
      <c r="AM130" s="353"/>
      <c r="AN130" s="353">
        <v>0</v>
      </c>
      <c r="AO130" s="366"/>
      <c r="AP130" s="353"/>
      <c r="AQ130" s="353"/>
      <c r="AR130" s="353">
        <v>0</v>
      </c>
      <c r="AS130" s="353"/>
      <c r="AT130" s="353"/>
      <c r="AU130" s="353"/>
      <c r="AV130" s="353"/>
      <c r="AW130" s="353"/>
      <c r="AX130" s="353"/>
      <c r="AY130" s="353"/>
      <c r="AZ130" s="353"/>
      <c r="BA130" s="353"/>
      <c r="BB130" s="353"/>
      <c r="BC130" s="353"/>
      <c r="BD130" s="353"/>
      <c r="BE130" s="359"/>
      <c r="BF130" s="360">
        <v>0</v>
      </c>
      <c r="BG130" s="360">
        <v>1260000</v>
      </c>
      <c r="BH130" s="360">
        <f t="shared" si="6"/>
        <v>50400000</v>
      </c>
      <c r="BI130" s="361"/>
      <c r="BJ130" s="363" t="s">
        <v>6039</v>
      </c>
      <c r="BK130" s="362" t="s">
        <v>6327</v>
      </c>
    </row>
    <row r="131" spans="1:63" s="349" customFormat="1" ht="186.75" hidden="1" customHeight="1">
      <c r="A131" s="676">
        <v>122</v>
      </c>
      <c r="B131" s="351" t="s">
        <v>646</v>
      </c>
      <c r="C131" s="351" t="s">
        <v>647</v>
      </c>
      <c r="D131" s="351"/>
      <c r="E131" s="351" t="s">
        <v>648</v>
      </c>
      <c r="F131" s="351" t="s">
        <v>649</v>
      </c>
      <c r="G131" s="702" t="s">
        <v>6879</v>
      </c>
      <c r="H131" s="352"/>
      <c r="I131" s="350" t="s">
        <v>114</v>
      </c>
      <c r="J131" s="350"/>
      <c r="K131" s="350"/>
      <c r="L131" s="353"/>
      <c r="M131" s="353"/>
      <c r="N131" s="353"/>
      <c r="O131" s="353">
        <v>0</v>
      </c>
      <c r="P131" s="353">
        <f t="shared" si="4"/>
        <v>0</v>
      </c>
      <c r="Q131" s="354">
        <v>150</v>
      </c>
      <c r="R131" s="355">
        <f t="shared" si="5"/>
        <v>80</v>
      </c>
      <c r="S131" s="353"/>
      <c r="T131" s="353"/>
      <c r="U131" s="353"/>
      <c r="V131" s="353"/>
      <c r="W131" s="353"/>
      <c r="X131" s="353"/>
      <c r="Y131" s="353"/>
      <c r="Z131" s="364"/>
      <c r="AA131" s="353"/>
      <c r="AB131" s="353"/>
      <c r="AC131" s="365"/>
      <c r="AD131" s="353"/>
      <c r="AE131" s="353"/>
      <c r="AF131" s="353"/>
      <c r="AG131" s="353"/>
      <c r="AH131" s="353"/>
      <c r="AI131" s="761">
        <v>80</v>
      </c>
      <c r="AJ131" s="353"/>
      <c r="AK131" s="353"/>
      <c r="AL131" s="353"/>
      <c r="AM131" s="353"/>
      <c r="AN131" s="353">
        <v>0</v>
      </c>
      <c r="AO131" s="366"/>
      <c r="AP131" s="353"/>
      <c r="AQ131" s="353"/>
      <c r="AR131" s="353">
        <v>0</v>
      </c>
      <c r="AS131" s="353"/>
      <c r="AT131" s="353"/>
      <c r="AU131" s="353"/>
      <c r="AV131" s="353"/>
      <c r="AW131" s="353"/>
      <c r="AX131" s="353"/>
      <c r="AY131" s="353"/>
      <c r="AZ131" s="353"/>
      <c r="BA131" s="353"/>
      <c r="BB131" s="353"/>
      <c r="BC131" s="353"/>
      <c r="BD131" s="353"/>
      <c r="BE131" s="359"/>
      <c r="BF131" s="360">
        <v>0</v>
      </c>
      <c r="BG131" s="360">
        <v>1500000</v>
      </c>
      <c r="BH131" s="360">
        <f t="shared" si="6"/>
        <v>120000000</v>
      </c>
      <c r="BI131" s="361"/>
      <c r="BJ131" s="363" t="s">
        <v>6039</v>
      </c>
      <c r="BK131" s="362" t="s">
        <v>6327</v>
      </c>
    </row>
    <row r="132" spans="1:63" s="349" customFormat="1" ht="160.5" hidden="1" customHeight="1">
      <c r="A132" s="676">
        <v>123</v>
      </c>
      <c r="B132" s="351" t="s">
        <v>650</v>
      </c>
      <c r="C132" s="351" t="s">
        <v>651</v>
      </c>
      <c r="D132" s="351"/>
      <c r="E132" s="351" t="s">
        <v>652</v>
      </c>
      <c r="F132" s="351" t="s">
        <v>653</v>
      </c>
      <c r="G132" s="702" t="s">
        <v>6880</v>
      </c>
      <c r="H132" s="352"/>
      <c r="I132" s="350" t="s">
        <v>114</v>
      </c>
      <c r="J132" s="350"/>
      <c r="K132" s="350"/>
      <c r="L132" s="353"/>
      <c r="M132" s="353"/>
      <c r="N132" s="353"/>
      <c r="O132" s="353">
        <v>10</v>
      </c>
      <c r="P132" s="353">
        <f t="shared" si="4"/>
        <v>10</v>
      </c>
      <c r="Q132" s="354">
        <v>150</v>
      </c>
      <c r="R132" s="355">
        <f t="shared" si="5"/>
        <v>80</v>
      </c>
      <c r="S132" s="353"/>
      <c r="T132" s="353"/>
      <c r="U132" s="353"/>
      <c r="V132" s="353"/>
      <c r="W132" s="353"/>
      <c r="X132" s="353"/>
      <c r="Y132" s="353"/>
      <c r="Z132" s="364"/>
      <c r="AA132" s="353"/>
      <c r="AB132" s="353"/>
      <c r="AC132" s="365"/>
      <c r="AD132" s="353"/>
      <c r="AE132" s="353"/>
      <c r="AF132" s="353"/>
      <c r="AG132" s="353"/>
      <c r="AH132" s="353"/>
      <c r="AI132" s="761">
        <v>80</v>
      </c>
      <c r="AJ132" s="353"/>
      <c r="AK132" s="353"/>
      <c r="AL132" s="353"/>
      <c r="AM132" s="353"/>
      <c r="AN132" s="353">
        <v>0</v>
      </c>
      <c r="AO132" s="366"/>
      <c r="AP132" s="353"/>
      <c r="AQ132" s="353"/>
      <c r="AR132" s="353">
        <v>0</v>
      </c>
      <c r="AS132" s="353"/>
      <c r="AT132" s="353"/>
      <c r="AU132" s="353"/>
      <c r="AV132" s="353"/>
      <c r="AW132" s="353"/>
      <c r="AX132" s="353"/>
      <c r="AY132" s="353"/>
      <c r="AZ132" s="353"/>
      <c r="BA132" s="353"/>
      <c r="BB132" s="353"/>
      <c r="BC132" s="353"/>
      <c r="BD132" s="353"/>
      <c r="BE132" s="359"/>
      <c r="BF132" s="360">
        <v>0</v>
      </c>
      <c r="BG132" s="360">
        <v>1200000</v>
      </c>
      <c r="BH132" s="360">
        <f t="shared" si="6"/>
        <v>96000000</v>
      </c>
      <c r="BI132" s="361"/>
      <c r="BJ132" s="363" t="s">
        <v>6039</v>
      </c>
      <c r="BK132" s="362" t="s">
        <v>6327</v>
      </c>
    </row>
    <row r="133" spans="1:63" s="349" customFormat="1" ht="179.25" hidden="1" customHeight="1">
      <c r="A133" s="676">
        <v>124</v>
      </c>
      <c r="B133" s="351" t="s">
        <v>654</v>
      </c>
      <c r="C133" s="351" t="s">
        <v>655</v>
      </c>
      <c r="D133" s="351"/>
      <c r="E133" s="351" t="s">
        <v>656</v>
      </c>
      <c r="F133" s="374" t="s">
        <v>6982</v>
      </c>
      <c r="G133" s="374" t="s">
        <v>6983</v>
      </c>
      <c r="H133" s="352"/>
      <c r="I133" s="350" t="s">
        <v>84</v>
      </c>
      <c r="J133" s="350"/>
      <c r="K133" s="350"/>
      <c r="L133" s="353">
        <v>8</v>
      </c>
      <c r="M133" s="353">
        <v>51</v>
      </c>
      <c r="N133" s="353"/>
      <c r="O133" s="353">
        <v>0</v>
      </c>
      <c r="P133" s="353">
        <f t="shared" si="4"/>
        <v>0</v>
      </c>
      <c r="Q133" s="354">
        <v>30</v>
      </c>
      <c r="R133" s="355">
        <f t="shared" si="5"/>
        <v>46</v>
      </c>
      <c r="S133" s="353"/>
      <c r="T133" s="353"/>
      <c r="U133" s="353"/>
      <c r="V133" s="353"/>
      <c r="W133" s="353"/>
      <c r="X133" s="353"/>
      <c r="Y133" s="353"/>
      <c r="Z133" s="364"/>
      <c r="AA133" s="353"/>
      <c r="AB133" s="353"/>
      <c r="AC133" s="365"/>
      <c r="AD133" s="353">
        <v>10</v>
      </c>
      <c r="AE133" s="353"/>
      <c r="AF133" s="353"/>
      <c r="AG133" s="353"/>
      <c r="AH133" s="353"/>
      <c r="AI133" s="761"/>
      <c r="AJ133" s="353"/>
      <c r="AK133" s="353">
        <v>6</v>
      </c>
      <c r="AL133" s="353"/>
      <c r="AM133" s="353"/>
      <c r="AN133" s="353">
        <v>0</v>
      </c>
      <c r="AO133" s="366"/>
      <c r="AP133" s="353"/>
      <c r="AQ133" s="353"/>
      <c r="AR133" s="353">
        <v>0</v>
      </c>
      <c r="AS133" s="353"/>
      <c r="AT133" s="353"/>
      <c r="AU133" s="353">
        <v>30</v>
      </c>
      <c r="AV133" s="353"/>
      <c r="AW133" s="353"/>
      <c r="AX133" s="353"/>
      <c r="AY133" s="353"/>
      <c r="AZ133" s="353"/>
      <c r="BA133" s="353"/>
      <c r="BB133" s="353"/>
      <c r="BC133" s="353"/>
      <c r="BD133" s="353"/>
      <c r="BE133" s="359"/>
      <c r="BF133" s="360">
        <v>0</v>
      </c>
      <c r="BG133" s="360">
        <v>923790</v>
      </c>
      <c r="BH133" s="360">
        <f t="shared" si="6"/>
        <v>42494340</v>
      </c>
      <c r="BI133" s="361"/>
      <c r="BJ133" s="362" t="s">
        <v>6039</v>
      </c>
      <c r="BK133" s="362" t="s">
        <v>6327</v>
      </c>
    </row>
    <row r="134" spans="1:63" s="349" customFormat="1" ht="189" hidden="1" customHeight="1">
      <c r="A134" s="677">
        <v>125</v>
      </c>
      <c r="B134" s="351" t="s">
        <v>663</v>
      </c>
      <c r="C134" s="351" t="s">
        <v>664</v>
      </c>
      <c r="D134" s="351"/>
      <c r="E134" s="351" t="s">
        <v>665</v>
      </c>
      <c r="F134" s="351" t="s">
        <v>6985</v>
      </c>
      <c r="G134" s="374"/>
      <c r="H134" s="352"/>
      <c r="I134" s="350" t="s">
        <v>114</v>
      </c>
      <c r="J134" s="350"/>
      <c r="K134" s="350"/>
      <c r="L134" s="353"/>
      <c r="M134" s="353"/>
      <c r="N134" s="353"/>
      <c r="O134" s="353">
        <v>0</v>
      </c>
      <c r="P134" s="353">
        <f t="shared" si="4"/>
        <v>0</v>
      </c>
      <c r="Q134" s="354">
        <v>110</v>
      </c>
      <c r="R134" s="355">
        <f t="shared" si="5"/>
        <v>0</v>
      </c>
      <c r="S134" s="353"/>
      <c r="T134" s="353"/>
      <c r="U134" s="353"/>
      <c r="V134" s="353"/>
      <c r="W134" s="353"/>
      <c r="X134" s="353"/>
      <c r="Y134" s="353"/>
      <c r="Z134" s="364"/>
      <c r="AA134" s="353"/>
      <c r="AB134" s="353"/>
      <c r="AC134" s="365"/>
      <c r="AD134" s="353"/>
      <c r="AE134" s="353"/>
      <c r="AF134" s="353"/>
      <c r="AG134" s="353"/>
      <c r="AH134" s="353"/>
      <c r="AI134" s="761"/>
      <c r="AJ134" s="353"/>
      <c r="AK134" s="353"/>
      <c r="AL134" s="353"/>
      <c r="AM134" s="353"/>
      <c r="AN134" s="353">
        <v>0</v>
      </c>
      <c r="AO134" s="366"/>
      <c r="AP134" s="353"/>
      <c r="AQ134" s="353"/>
      <c r="AR134" s="353">
        <v>0</v>
      </c>
      <c r="AS134" s="353"/>
      <c r="AT134" s="353"/>
      <c r="AU134" s="353"/>
      <c r="AV134" s="353"/>
      <c r="AW134" s="353"/>
      <c r="AX134" s="353"/>
      <c r="AY134" s="353"/>
      <c r="AZ134" s="353"/>
      <c r="BA134" s="353"/>
      <c r="BB134" s="353"/>
      <c r="BC134" s="353"/>
      <c r="BD134" s="353"/>
      <c r="BE134" s="359"/>
      <c r="BF134" s="360">
        <v>0</v>
      </c>
      <c r="BG134" s="360">
        <v>51800</v>
      </c>
      <c r="BH134" s="360">
        <f t="shared" si="6"/>
        <v>0</v>
      </c>
      <c r="BI134" s="361"/>
      <c r="BJ134" s="362" t="s">
        <v>6327</v>
      </c>
      <c r="BK134" s="362" t="s">
        <v>6327</v>
      </c>
    </row>
    <row r="135" spans="1:63" s="349" customFormat="1" ht="148.5" hidden="1" customHeight="1">
      <c r="A135" s="676">
        <v>126</v>
      </c>
      <c r="B135" s="351" t="s">
        <v>667</v>
      </c>
      <c r="C135" s="351" t="s">
        <v>668</v>
      </c>
      <c r="D135" s="351"/>
      <c r="E135" s="351" t="s">
        <v>669</v>
      </c>
      <c r="F135" s="351" t="s">
        <v>6984</v>
      </c>
      <c r="G135" s="351"/>
      <c r="H135" s="352"/>
      <c r="I135" s="350" t="s">
        <v>84</v>
      </c>
      <c r="J135" s="350"/>
      <c r="K135" s="350"/>
      <c r="L135" s="353">
        <v>0</v>
      </c>
      <c r="M135" s="353">
        <v>0</v>
      </c>
      <c r="N135" s="353"/>
      <c r="O135" s="353">
        <v>0</v>
      </c>
      <c r="P135" s="353">
        <f t="shared" si="4"/>
        <v>0</v>
      </c>
      <c r="Q135" s="354">
        <v>120</v>
      </c>
      <c r="R135" s="355">
        <f t="shared" si="5"/>
        <v>60</v>
      </c>
      <c r="S135" s="353"/>
      <c r="T135" s="353"/>
      <c r="U135" s="353"/>
      <c r="V135" s="353"/>
      <c r="W135" s="353"/>
      <c r="X135" s="353"/>
      <c r="Y135" s="353"/>
      <c r="Z135" s="364"/>
      <c r="AA135" s="353"/>
      <c r="AB135" s="353"/>
      <c r="AC135" s="365"/>
      <c r="AD135" s="353"/>
      <c r="AE135" s="353"/>
      <c r="AF135" s="353"/>
      <c r="AG135" s="353"/>
      <c r="AH135" s="353"/>
      <c r="AI135" s="761"/>
      <c r="AJ135" s="353"/>
      <c r="AK135" s="353">
        <v>60</v>
      </c>
      <c r="AL135" s="353"/>
      <c r="AM135" s="353"/>
      <c r="AN135" s="353">
        <v>0</v>
      </c>
      <c r="AO135" s="366"/>
      <c r="AP135" s="353"/>
      <c r="AQ135" s="353"/>
      <c r="AR135" s="353">
        <v>0</v>
      </c>
      <c r="AS135" s="353"/>
      <c r="AT135" s="353"/>
      <c r="AU135" s="353"/>
      <c r="AV135" s="353"/>
      <c r="AW135" s="353"/>
      <c r="AX135" s="353"/>
      <c r="AY135" s="353"/>
      <c r="AZ135" s="353"/>
      <c r="BA135" s="353"/>
      <c r="BB135" s="353"/>
      <c r="BC135" s="353"/>
      <c r="BD135" s="353"/>
      <c r="BE135" s="359"/>
      <c r="BF135" s="360">
        <v>0</v>
      </c>
      <c r="BG135" s="360">
        <v>293979</v>
      </c>
      <c r="BH135" s="360">
        <f t="shared" si="6"/>
        <v>17638740</v>
      </c>
      <c r="BI135" s="361"/>
      <c r="BJ135" s="362" t="s">
        <v>6326</v>
      </c>
      <c r="BK135" s="362" t="s">
        <v>6326</v>
      </c>
    </row>
    <row r="136" spans="1:63" s="349" customFormat="1" ht="128.25" hidden="1" customHeight="1">
      <c r="A136" s="677">
        <v>127</v>
      </c>
      <c r="B136" s="351" t="s">
        <v>675</v>
      </c>
      <c r="C136" s="351" t="s">
        <v>676</v>
      </c>
      <c r="D136" s="351"/>
      <c r="E136" s="351" t="s">
        <v>677</v>
      </c>
      <c r="F136" s="374" t="s">
        <v>6791</v>
      </c>
      <c r="G136" s="374" t="s">
        <v>6986</v>
      </c>
      <c r="H136" s="352"/>
      <c r="I136" s="350" t="s">
        <v>84</v>
      </c>
      <c r="J136" s="350"/>
      <c r="K136" s="350"/>
      <c r="L136" s="353"/>
      <c r="M136" s="353"/>
      <c r="N136" s="353"/>
      <c r="O136" s="353">
        <v>0</v>
      </c>
      <c r="P136" s="353">
        <f t="shared" si="4"/>
        <v>0</v>
      </c>
      <c r="Q136" s="354">
        <v>10</v>
      </c>
      <c r="R136" s="355">
        <f t="shared" si="5"/>
        <v>60</v>
      </c>
      <c r="S136" s="353"/>
      <c r="T136" s="353"/>
      <c r="U136" s="353"/>
      <c r="V136" s="353"/>
      <c r="W136" s="353"/>
      <c r="X136" s="353"/>
      <c r="Y136" s="353"/>
      <c r="Z136" s="364"/>
      <c r="AA136" s="353"/>
      <c r="AB136" s="353"/>
      <c r="AC136" s="365"/>
      <c r="AD136" s="353"/>
      <c r="AE136" s="353"/>
      <c r="AF136" s="353"/>
      <c r="AG136" s="353"/>
      <c r="AH136" s="353"/>
      <c r="AI136" s="761">
        <v>60</v>
      </c>
      <c r="AJ136" s="353"/>
      <c r="AK136" s="353"/>
      <c r="AL136" s="353"/>
      <c r="AM136" s="353"/>
      <c r="AN136" s="353">
        <v>0</v>
      </c>
      <c r="AO136" s="366"/>
      <c r="AP136" s="353"/>
      <c r="AQ136" s="353"/>
      <c r="AR136" s="353">
        <v>0</v>
      </c>
      <c r="AS136" s="353"/>
      <c r="AT136" s="353"/>
      <c r="AU136" s="353"/>
      <c r="AV136" s="353"/>
      <c r="AW136" s="353"/>
      <c r="AX136" s="353"/>
      <c r="AY136" s="353"/>
      <c r="AZ136" s="353"/>
      <c r="BA136" s="353"/>
      <c r="BB136" s="353"/>
      <c r="BC136" s="353"/>
      <c r="BD136" s="353"/>
      <c r="BE136" s="359"/>
      <c r="BF136" s="360">
        <v>0</v>
      </c>
      <c r="BG136" s="360">
        <v>630000</v>
      </c>
      <c r="BH136" s="360">
        <f t="shared" si="6"/>
        <v>37800000</v>
      </c>
      <c r="BI136" s="361"/>
      <c r="BJ136" s="363" t="s">
        <v>6039</v>
      </c>
      <c r="BK136" s="362" t="s">
        <v>6327</v>
      </c>
    </row>
    <row r="137" spans="1:63" s="349" customFormat="1" ht="84" hidden="1" customHeight="1">
      <c r="A137" s="677">
        <v>128</v>
      </c>
      <c r="B137" s="351" t="s">
        <v>682</v>
      </c>
      <c r="C137" s="351" t="s">
        <v>683</v>
      </c>
      <c r="D137" s="351"/>
      <c r="E137" s="351" t="s">
        <v>684</v>
      </c>
      <c r="F137" s="374" t="s">
        <v>6792</v>
      </c>
      <c r="G137" s="374" t="s">
        <v>6987</v>
      </c>
      <c r="H137" s="352"/>
      <c r="I137" s="350" t="s">
        <v>84</v>
      </c>
      <c r="J137" s="350"/>
      <c r="K137" s="350"/>
      <c r="L137" s="353"/>
      <c r="M137" s="353"/>
      <c r="N137" s="353"/>
      <c r="O137" s="353">
        <v>0</v>
      </c>
      <c r="P137" s="353">
        <f t="shared" si="4"/>
        <v>0</v>
      </c>
      <c r="Q137" s="354">
        <v>5</v>
      </c>
      <c r="R137" s="355">
        <f t="shared" si="5"/>
        <v>5</v>
      </c>
      <c r="S137" s="353"/>
      <c r="T137" s="353"/>
      <c r="U137" s="353"/>
      <c r="V137" s="353"/>
      <c r="W137" s="353"/>
      <c r="X137" s="353"/>
      <c r="Y137" s="353"/>
      <c r="Z137" s="364"/>
      <c r="AA137" s="353"/>
      <c r="AB137" s="353"/>
      <c r="AC137" s="365"/>
      <c r="AD137" s="353"/>
      <c r="AE137" s="353"/>
      <c r="AF137" s="353"/>
      <c r="AG137" s="353"/>
      <c r="AH137" s="353"/>
      <c r="AI137" s="761">
        <v>5</v>
      </c>
      <c r="AJ137" s="353"/>
      <c r="AK137" s="353"/>
      <c r="AL137" s="353"/>
      <c r="AM137" s="353"/>
      <c r="AN137" s="353">
        <v>0</v>
      </c>
      <c r="AO137" s="366"/>
      <c r="AP137" s="353"/>
      <c r="AQ137" s="353"/>
      <c r="AR137" s="353">
        <v>0</v>
      </c>
      <c r="AS137" s="353"/>
      <c r="AT137" s="353"/>
      <c r="AU137" s="353"/>
      <c r="AV137" s="353"/>
      <c r="AW137" s="353"/>
      <c r="AX137" s="353"/>
      <c r="AY137" s="353"/>
      <c r="AZ137" s="353"/>
      <c r="BA137" s="353"/>
      <c r="BB137" s="353"/>
      <c r="BC137" s="353"/>
      <c r="BD137" s="353"/>
      <c r="BE137" s="359"/>
      <c r="BF137" s="360">
        <v>0</v>
      </c>
      <c r="BG137" s="360">
        <v>3150000</v>
      </c>
      <c r="BH137" s="360">
        <f t="shared" si="6"/>
        <v>15750000</v>
      </c>
      <c r="BI137" s="361"/>
      <c r="BJ137" s="363" t="s">
        <v>6039</v>
      </c>
      <c r="BK137" s="362" t="s">
        <v>6327</v>
      </c>
    </row>
    <row r="138" spans="1:63" s="349" customFormat="1" ht="115.5" hidden="1" customHeight="1">
      <c r="A138" s="676">
        <v>129</v>
      </c>
      <c r="B138" s="351" t="s">
        <v>686</v>
      </c>
      <c r="C138" s="351" t="s">
        <v>687</v>
      </c>
      <c r="D138" s="351"/>
      <c r="E138" s="351" t="s">
        <v>688</v>
      </c>
      <c r="F138" s="351" t="s">
        <v>689</v>
      </c>
      <c r="G138" s="351"/>
      <c r="H138" s="352"/>
      <c r="I138" s="350" t="s">
        <v>114</v>
      </c>
      <c r="J138" s="350"/>
      <c r="K138" s="350"/>
      <c r="L138" s="353"/>
      <c r="M138" s="353"/>
      <c r="N138" s="353"/>
      <c r="O138" s="353">
        <v>0</v>
      </c>
      <c r="P138" s="353">
        <f t="shared" si="4"/>
        <v>0</v>
      </c>
      <c r="Q138" s="354">
        <v>15000</v>
      </c>
      <c r="R138" s="355">
        <f t="shared" ref="R138:R201" si="7">SUM(S138:BD138)</f>
        <v>15000</v>
      </c>
      <c r="S138" s="353"/>
      <c r="T138" s="353"/>
      <c r="U138" s="353"/>
      <c r="V138" s="353"/>
      <c r="W138" s="353"/>
      <c r="X138" s="353">
        <v>15000</v>
      </c>
      <c r="Y138" s="353"/>
      <c r="Z138" s="364"/>
      <c r="AA138" s="353"/>
      <c r="AB138" s="353"/>
      <c r="AC138" s="365"/>
      <c r="AD138" s="353"/>
      <c r="AE138" s="353"/>
      <c r="AF138" s="353"/>
      <c r="AG138" s="353"/>
      <c r="AH138" s="353"/>
      <c r="AI138" s="761"/>
      <c r="AJ138" s="353"/>
      <c r="AK138" s="353"/>
      <c r="AL138" s="353"/>
      <c r="AM138" s="353"/>
      <c r="AN138" s="353">
        <v>0</v>
      </c>
      <c r="AO138" s="366"/>
      <c r="AP138" s="353"/>
      <c r="AQ138" s="353"/>
      <c r="AR138" s="353">
        <v>0</v>
      </c>
      <c r="AS138" s="353"/>
      <c r="AT138" s="353"/>
      <c r="AU138" s="353"/>
      <c r="AV138" s="353"/>
      <c r="AW138" s="353"/>
      <c r="AX138" s="353"/>
      <c r="AY138" s="353"/>
      <c r="AZ138" s="353"/>
      <c r="BA138" s="353"/>
      <c r="BB138" s="353"/>
      <c r="BC138" s="353"/>
      <c r="BD138" s="353"/>
      <c r="BE138" s="359"/>
      <c r="BF138" s="360">
        <v>0</v>
      </c>
      <c r="BG138" s="360">
        <v>3738</v>
      </c>
      <c r="BH138" s="360">
        <f t="shared" ref="BH138:BH201" si="8">+BG138*R138</f>
        <v>56070000</v>
      </c>
      <c r="BI138" s="361"/>
      <c r="BJ138" s="362" t="s">
        <v>6326</v>
      </c>
      <c r="BK138" s="362" t="s">
        <v>6326</v>
      </c>
    </row>
    <row r="139" spans="1:63" s="349" customFormat="1" ht="190.5" hidden="1" customHeight="1">
      <c r="A139" s="676">
        <v>130</v>
      </c>
      <c r="B139" s="351" t="s">
        <v>690</v>
      </c>
      <c r="C139" s="483" t="s">
        <v>691</v>
      </c>
      <c r="D139" s="351"/>
      <c r="E139" s="351" t="s">
        <v>692</v>
      </c>
      <c r="F139" s="351" t="s">
        <v>693</v>
      </c>
      <c r="G139" s="374" t="s">
        <v>6995</v>
      </c>
      <c r="H139" s="352"/>
      <c r="I139" s="350" t="s">
        <v>114</v>
      </c>
      <c r="J139" s="350"/>
      <c r="K139" s="350"/>
      <c r="L139" s="353"/>
      <c r="M139" s="353"/>
      <c r="N139" s="353"/>
      <c r="O139" s="353">
        <v>0</v>
      </c>
      <c r="P139" s="353">
        <f t="shared" si="4"/>
        <v>0</v>
      </c>
      <c r="Q139" s="354">
        <v>200</v>
      </c>
      <c r="R139" s="355">
        <f t="shared" si="7"/>
        <v>20</v>
      </c>
      <c r="S139" s="353"/>
      <c r="T139" s="353"/>
      <c r="U139" s="353"/>
      <c r="V139" s="353"/>
      <c r="W139" s="353"/>
      <c r="X139" s="353"/>
      <c r="Y139" s="353"/>
      <c r="Z139" s="364"/>
      <c r="AA139" s="353"/>
      <c r="AB139" s="353"/>
      <c r="AC139" s="365"/>
      <c r="AD139" s="353"/>
      <c r="AE139" s="353"/>
      <c r="AF139" s="353"/>
      <c r="AG139" s="353"/>
      <c r="AH139" s="353"/>
      <c r="AI139" s="761"/>
      <c r="AJ139" s="353"/>
      <c r="AK139" s="353"/>
      <c r="AL139" s="353"/>
      <c r="AM139" s="353"/>
      <c r="AN139" s="353">
        <v>0</v>
      </c>
      <c r="AO139" s="366"/>
      <c r="AP139" s="353"/>
      <c r="AQ139" s="353"/>
      <c r="AR139" s="353">
        <v>0</v>
      </c>
      <c r="AS139" s="353"/>
      <c r="AT139" s="353"/>
      <c r="AU139" s="353"/>
      <c r="AV139" s="353">
        <v>20</v>
      </c>
      <c r="AW139" s="353"/>
      <c r="AX139" s="353"/>
      <c r="AY139" s="353"/>
      <c r="AZ139" s="353"/>
      <c r="BA139" s="353"/>
      <c r="BB139" s="353"/>
      <c r="BC139" s="353"/>
      <c r="BD139" s="353"/>
      <c r="BE139" s="359"/>
      <c r="BF139" s="360">
        <v>0</v>
      </c>
      <c r="BG139" s="360">
        <v>163000</v>
      </c>
      <c r="BH139" s="360">
        <f t="shared" si="8"/>
        <v>3260000</v>
      </c>
      <c r="BI139" s="361"/>
      <c r="BJ139" s="362" t="s">
        <v>6326</v>
      </c>
      <c r="BK139" s="362" t="s">
        <v>6326</v>
      </c>
    </row>
    <row r="140" spans="1:63" s="349" customFormat="1" ht="211.5" hidden="1" customHeight="1">
      <c r="A140" s="676">
        <v>131</v>
      </c>
      <c r="B140" s="351" t="s">
        <v>694</v>
      </c>
      <c r="C140" s="351" t="s">
        <v>695</v>
      </c>
      <c r="D140" s="351"/>
      <c r="E140" s="351" t="s">
        <v>696</v>
      </c>
      <c r="F140" s="351" t="s">
        <v>697</v>
      </c>
      <c r="G140" s="755" t="s">
        <v>6992</v>
      </c>
      <c r="H140" s="352"/>
      <c r="I140" s="350" t="s">
        <v>114</v>
      </c>
      <c r="J140" s="350"/>
      <c r="K140" s="350"/>
      <c r="L140" s="353"/>
      <c r="M140" s="353"/>
      <c r="N140" s="353"/>
      <c r="O140" s="353">
        <v>0</v>
      </c>
      <c r="P140" s="353">
        <f t="shared" si="4"/>
        <v>0</v>
      </c>
      <c r="Q140" s="354">
        <v>200</v>
      </c>
      <c r="R140" s="355">
        <f t="shared" si="7"/>
        <v>100</v>
      </c>
      <c r="S140" s="353"/>
      <c r="T140" s="353"/>
      <c r="U140" s="353"/>
      <c r="V140" s="353"/>
      <c r="W140" s="353"/>
      <c r="X140" s="353"/>
      <c r="Y140" s="353"/>
      <c r="Z140" s="364"/>
      <c r="AA140" s="353"/>
      <c r="AB140" s="353"/>
      <c r="AC140" s="365"/>
      <c r="AD140" s="353"/>
      <c r="AE140" s="353"/>
      <c r="AF140" s="353"/>
      <c r="AG140" s="353"/>
      <c r="AH140" s="353"/>
      <c r="AI140" s="761"/>
      <c r="AJ140" s="353"/>
      <c r="AK140" s="353"/>
      <c r="AL140" s="353"/>
      <c r="AM140" s="353"/>
      <c r="AN140" s="353">
        <v>0</v>
      </c>
      <c r="AO140" s="378"/>
      <c r="AP140" s="353"/>
      <c r="AQ140" s="353"/>
      <c r="AR140" s="353">
        <v>0</v>
      </c>
      <c r="AS140" s="353"/>
      <c r="AT140" s="353"/>
      <c r="AU140" s="353"/>
      <c r="AV140" s="353">
        <v>100</v>
      </c>
      <c r="AW140" s="353"/>
      <c r="AX140" s="353"/>
      <c r="AY140" s="353"/>
      <c r="AZ140" s="353"/>
      <c r="BA140" s="353"/>
      <c r="BB140" s="353"/>
      <c r="BC140" s="353"/>
      <c r="BD140" s="353"/>
      <c r="BE140" s="359"/>
      <c r="BF140" s="360">
        <v>0</v>
      </c>
      <c r="BG140" s="360">
        <v>1800000</v>
      </c>
      <c r="BH140" s="360">
        <f t="shared" si="8"/>
        <v>180000000</v>
      </c>
      <c r="BI140" s="361"/>
      <c r="BJ140" s="362" t="s">
        <v>6326</v>
      </c>
      <c r="BK140" s="362" t="s">
        <v>6326</v>
      </c>
    </row>
    <row r="141" spans="1:63" s="349" customFormat="1" ht="182.25" hidden="1" customHeight="1">
      <c r="A141" s="676">
        <v>132</v>
      </c>
      <c r="B141" s="351" t="s">
        <v>698</v>
      </c>
      <c r="C141" s="351" t="s">
        <v>699</v>
      </c>
      <c r="D141" s="351"/>
      <c r="E141" s="351" t="s">
        <v>700</v>
      </c>
      <c r="F141" s="351" t="s">
        <v>701</v>
      </c>
      <c r="G141" s="374" t="s">
        <v>6991</v>
      </c>
      <c r="H141" s="352"/>
      <c r="I141" s="350" t="s">
        <v>114</v>
      </c>
      <c r="J141" s="350"/>
      <c r="K141" s="350"/>
      <c r="L141" s="353"/>
      <c r="M141" s="353"/>
      <c r="N141" s="353"/>
      <c r="O141" s="353">
        <v>0</v>
      </c>
      <c r="P141" s="353">
        <f t="shared" si="4"/>
        <v>0</v>
      </c>
      <c r="Q141" s="354">
        <v>60</v>
      </c>
      <c r="R141" s="355">
        <f t="shared" si="7"/>
        <v>30</v>
      </c>
      <c r="S141" s="353"/>
      <c r="T141" s="353"/>
      <c r="U141" s="353"/>
      <c r="V141" s="353"/>
      <c r="W141" s="353"/>
      <c r="X141" s="353"/>
      <c r="Y141" s="353"/>
      <c r="Z141" s="364"/>
      <c r="AA141" s="353"/>
      <c r="AB141" s="353"/>
      <c r="AC141" s="365"/>
      <c r="AD141" s="353"/>
      <c r="AE141" s="353"/>
      <c r="AF141" s="353"/>
      <c r="AG141" s="353"/>
      <c r="AH141" s="353"/>
      <c r="AI141" s="761"/>
      <c r="AJ141" s="353"/>
      <c r="AK141" s="353"/>
      <c r="AL141" s="353"/>
      <c r="AM141" s="353"/>
      <c r="AN141" s="353">
        <v>0</v>
      </c>
      <c r="AO141" s="366"/>
      <c r="AP141" s="353"/>
      <c r="AQ141" s="353"/>
      <c r="AR141" s="353">
        <v>0</v>
      </c>
      <c r="AS141" s="353"/>
      <c r="AT141" s="353"/>
      <c r="AU141" s="353"/>
      <c r="AV141" s="353">
        <v>30</v>
      </c>
      <c r="AW141" s="353"/>
      <c r="AX141" s="353"/>
      <c r="AY141" s="353"/>
      <c r="AZ141" s="353"/>
      <c r="BA141" s="353"/>
      <c r="BB141" s="353"/>
      <c r="BC141" s="353"/>
      <c r="BD141" s="353"/>
      <c r="BE141" s="359"/>
      <c r="BF141" s="360">
        <v>0</v>
      </c>
      <c r="BG141" s="360">
        <v>265000</v>
      </c>
      <c r="BH141" s="360">
        <f t="shared" si="8"/>
        <v>7950000</v>
      </c>
      <c r="BI141" s="361"/>
      <c r="BJ141" s="362" t="s">
        <v>6326</v>
      </c>
      <c r="BK141" s="362" t="s">
        <v>6326</v>
      </c>
    </row>
    <row r="142" spans="1:63" s="349" customFormat="1" ht="195.75" hidden="1" customHeight="1">
      <c r="A142" s="676">
        <v>133</v>
      </c>
      <c r="B142" s="351" t="s">
        <v>702</v>
      </c>
      <c r="C142" s="351" t="s">
        <v>703</v>
      </c>
      <c r="D142" s="351"/>
      <c r="E142" s="351" t="s">
        <v>704</v>
      </c>
      <c r="F142" s="351" t="s">
        <v>705</v>
      </c>
      <c r="G142" s="374" t="s">
        <v>6990</v>
      </c>
      <c r="H142" s="352"/>
      <c r="I142" s="350" t="s">
        <v>114</v>
      </c>
      <c r="J142" s="350"/>
      <c r="K142" s="350"/>
      <c r="L142" s="353"/>
      <c r="M142" s="353"/>
      <c r="N142" s="353"/>
      <c r="O142" s="353">
        <v>0</v>
      </c>
      <c r="P142" s="353">
        <f t="shared" si="4"/>
        <v>0</v>
      </c>
      <c r="Q142" s="354">
        <v>40</v>
      </c>
      <c r="R142" s="355">
        <f t="shared" si="7"/>
        <v>30</v>
      </c>
      <c r="S142" s="353"/>
      <c r="T142" s="353"/>
      <c r="U142" s="353"/>
      <c r="V142" s="353"/>
      <c r="W142" s="353"/>
      <c r="X142" s="353"/>
      <c r="Y142" s="353"/>
      <c r="Z142" s="364"/>
      <c r="AA142" s="353"/>
      <c r="AB142" s="353"/>
      <c r="AC142" s="365"/>
      <c r="AD142" s="353"/>
      <c r="AE142" s="353"/>
      <c r="AF142" s="353"/>
      <c r="AG142" s="353"/>
      <c r="AH142" s="353"/>
      <c r="AI142" s="761"/>
      <c r="AJ142" s="353"/>
      <c r="AK142" s="353"/>
      <c r="AL142" s="353"/>
      <c r="AM142" s="353"/>
      <c r="AN142" s="353">
        <v>0</v>
      </c>
      <c r="AO142" s="366"/>
      <c r="AP142" s="353"/>
      <c r="AQ142" s="353"/>
      <c r="AR142" s="353">
        <v>0</v>
      </c>
      <c r="AS142" s="353"/>
      <c r="AT142" s="353"/>
      <c r="AU142" s="353"/>
      <c r="AV142" s="353">
        <v>30</v>
      </c>
      <c r="AW142" s="353"/>
      <c r="AX142" s="353"/>
      <c r="AY142" s="353"/>
      <c r="AZ142" s="353"/>
      <c r="BA142" s="353"/>
      <c r="BB142" s="353"/>
      <c r="BC142" s="353"/>
      <c r="BD142" s="353"/>
      <c r="BE142" s="359"/>
      <c r="BF142" s="360">
        <v>0</v>
      </c>
      <c r="BG142" s="360">
        <v>265000</v>
      </c>
      <c r="BH142" s="360">
        <f t="shared" si="8"/>
        <v>7950000</v>
      </c>
      <c r="BI142" s="361"/>
      <c r="BJ142" s="362" t="s">
        <v>6326</v>
      </c>
      <c r="BK142" s="362" t="s">
        <v>6326</v>
      </c>
    </row>
    <row r="143" spans="1:63" s="349" customFormat="1" ht="235.5" hidden="1" customHeight="1">
      <c r="A143" s="677">
        <v>134</v>
      </c>
      <c r="B143" s="351" t="s">
        <v>706</v>
      </c>
      <c r="C143" s="351" t="s">
        <v>707</v>
      </c>
      <c r="D143" s="351"/>
      <c r="E143" s="351" t="s">
        <v>708</v>
      </c>
      <c r="F143" s="351" t="s">
        <v>709</v>
      </c>
      <c r="G143" s="374" t="s">
        <v>6989</v>
      </c>
      <c r="H143" s="352"/>
      <c r="I143" s="350" t="s">
        <v>114</v>
      </c>
      <c r="J143" s="350"/>
      <c r="K143" s="350"/>
      <c r="L143" s="353"/>
      <c r="M143" s="353"/>
      <c r="N143" s="353"/>
      <c r="O143" s="353">
        <v>2</v>
      </c>
      <c r="P143" s="353">
        <f t="shared" si="4"/>
        <v>2</v>
      </c>
      <c r="Q143" s="354">
        <v>470</v>
      </c>
      <c r="R143" s="355">
        <f t="shared" si="7"/>
        <v>330</v>
      </c>
      <c r="S143" s="353"/>
      <c r="T143" s="353"/>
      <c r="U143" s="353"/>
      <c r="V143" s="353"/>
      <c r="W143" s="353"/>
      <c r="X143" s="353"/>
      <c r="Y143" s="353"/>
      <c r="Z143" s="364"/>
      <c r="AA143" s="353"/>
      <c r="AB143" s="353"/>
      <c r="AC143" s="365"/>
      <c r="AD143" s="353"/>
      <c r="AE143" s="353"/>
      <c r="AF143" s="353"/>
      <c r="AG143" s="353">
        <v>0</v>
      </c>
      <c r="AH143" s="353"/>
      <c r="AI143" s="761">
        <v>300</v>
      </c>
      <c r="AJ143" s="353"/>
      <c r="AK143" s="353"/>
      <c r="AL143" s="353"/>
      <c r="AM143" s="353"/>
      <c r="AN143" s="353">
        <v>0</v>
      </c>
      <c r="AO143" s="379">
        <v>10</v>
      </c>
      <c r="AP143" s="353"/>
      <c r="AQ143" s="353"/>
      <c r="AR143" s="353">
        <v>0</v>
      </c>
      <c r="AS143" s="353">
        <v>20</v>
      </c>
      <c r="AT143" s="353"/>
      <c r="AU143" s="353"/>
      <c r="AV143" s="353"/>
      <c r="AW143" s="353"/>
      <c r="AX143" s="353"/>
      <c r="AY143" s="353"/>
      <c r="AZ143" s="353"/>
      <c r="BA143" s="353"/>
      <c r="BB143" s="353"/>
      <c r="BC143" s="353"/>
      <c r="BD143" s="353"/>
      <c r="BE143" s="359"/>
      <c r="BF143" s="360">
        <v>0</v>
      </c>
      <c r="BG143" s="360">
        <v>202000</v>
      </c>
      <c r="BH143" s="360">
        <f t="shared" si="8"/>
        <v>66660000</v>
      </c>
      <c r="BI143" s="361"/>
      <c r="BJ143" s="363" t="s">
        <v>6039</v>
      </c>
      <c r="BK143" s="362" t="s">
        <v>6327</v>
      </c>
    </row>
    <row r="144" spans="1:63" s="349" customFormat="1" ht="246.75" hidden="1" customHeight="1">
      <c r="A144" s="677">
        <v>135</v>
      </c>
      <c r="B144" s="351" t="s">
        <v>710</v>
      </c>
      <c r="C144" s="351" t="s">
        <v>711</v>
      </c>
      <c r="D144" s="351"/>
      <c r="E144" s="351" t="s">
        <v>712</v>
      </c>
      <c r="F144" s="351" t="s">
        <v>713</v>
      </c>
      <c r="G144" s="374" t="s">
        <v>6996</v>
      </c>
      <c r="H144" s="352"/>
      <c r="I144" s="350" t="s">
        <v>114</v>
      </c>
      <c r="J144" s="350"/>
      <c r="K144" s="350"/>
      <c r="L144" s="353"/>
      <c r="M144" s="353"/>
      <c r="N144" s="353"/>
      <c r="O144" s="353">
        <v>22</v>
      </c>
      <c r="P144" s="353">
        <f t="shared" si="4"/>
        <v>22</v>
      </c>
      <c r="Q144" s="354">
        <v>1075</v>
      </c>
      <c r="R144" s="355">
        <f t="shared" si="7"/>
        <v>930</v>
      </c>
      <c r="S144" s="353"/>
      <c r="T144" s="353"/>
      <c r="U144" s="353"/>
      <c r="V144" s="353"/>
      <c r="W144" s="353"/>
      <c r="X144" s="353"/>
      <c r="Y144" s="353"/>
      <c r="Z144" s="364"/>
      <c r="AA144" s="353"/>
      <c r="AB144" s="353"/>
      <c r="AC144" s="365"/>
      <c r="AD144" s="353"/>
      <c r="AE144" s="353"/>
      <c r="AF144" s="353"/>
      <c r="AG144" s="353"/>
      <c r="AH144" s="353"/>
      <c r="AI144" s="761">
        <v>400</v>
      </c>
      <c r="AJ144" s="353"/>
      <c r="AK144" s="353"/>
      <c r="AL144" s="353"/>
      <c r="AM144" s="353"/>
      <c r="AN144" s="353">
        <v>0</v>
      </c>
      <c r="AO144" s="378"/>
      <c r="AP144" s="353"/>
      <c r="AQ144" s="353"/>
      <c r="AR144" s="353">
        <v>0</v>
      </c>
      <c r="AS144" s="353">
        <v>200</v>
      </c>
      <c r="AT144" s="353">
        <v>30</v>
      </c>
      <c r="AU144" s="353">
        <v>300</v>
      </c>
      <c r="AV144" s="353"/>
      <c r="AW144" s="353"/>
      <c r="AX144" s="353"/>
      <c r="AY144" s="353"/>
      <c r="AZ144" s="353"/>
      <c r="BA144" s="353"/>
      <c r="BB144" s="353"/>
      <c r="BC144" s="353"/>
      <c r="BD144" s="353"/>
      <c r="BE144" s="359"/>
      <c r="BF144" s="360">
        <v>0</v>
      </c>
      <c r="BG144" s="360">
        <v>214000</v>
      </c>
      <c r="BH144" s="360">
        <f t="shared" si="8"/>
        <v>199020000</v>
      </c>
      <c r="BI144" s="361"/>
      <c r="BJ144" s="363" t="s">
        <v>6039</v>
      </c>
      <c r="BK144" s="362" t="s">
        <v>6327</v>
      </c>
    </row>
    <row r="145" spans="1:63" s="349" customFormat="1" ht="71.25" hidden="1" customHeight="1">
      <c r="A145" s="677">
        <v>136</v>
      </c>
      <c r="B145" s="351" t="s">
        <v>718</v>
      </c>
      <c r="C145" s="351" t="s">
        <v>719</v>
      </c>
      <c r="D145" s="351"/>
      <c r="E145" s="351" t="s">
        <v>720</v>
      </c>
      <c r="F145" s="351" t="s">
        <v>721</v>
      </c>
      <c r="G145" s="351"/>
      <c r="H145" s="352"/>
      <c r="I145" s="350" t="s">
        <v>84</v>
      </c>
      <c r="J145" s="350"/>
      <c r="K145" s="350"/>
      <c r="L145" s="353"/>
      <c r="M145" s="353"/>
      <c r="N145" s="353"/>
      <c r="O145" s="353">
        <v>0</v>
      </c>
      <c r="P145" s="353">
        <f t="shared" si="4"/>
        <v>0</v>
      </c>
      <c r="Q145" s="354">
        <v>33</v>
      </c>
      <c r="R145" s="355">
        <f t="shared" si="7"/>
        <v>70</v>
      </c>
      <c r="S145" s="353"/>
      <c r="T145" s="353"/>
      <c r="U145" s="353"/>
      <c r="V145" s="353"/>
      <c r="W145" s="353"/>
      <c r="X145" s="353"/>
      <c r="Y145" s="353"/>
      <c r="Z145" s="364"/>
      <c r="AA145" s="353"/>
      <c r="AB145" s="353"/>
      <c r="AC145" s="365"/>
      <c r="AD145" s="353"/>
      <c r="AE145" s="353"/>
      <c r="AF145" s="353"/>
      <c r="AG145" s="353"/>
      <c r="AH145" s="353"/>
      <c r="AI145" s="761">
        <v>50</v>
      </c>
      <c r="AJ145" s="353"/>
      <c r="AK145" s="353"/>
      <c r="AL145" s="353"/>
      <c r="AM145" s="353"/>
      <c r="AN145" s="353">
        <v>0</v>
      </c>
      <c r="AO145" s="378"/>
      <c r="AP145" s="353"/>
      <c r="AQ145" s="353"/>
      <c r="AR145" s="353">
        <v>0</v>
      </c>
      <c r="AS145" s="353"/>
      <c r="AT145" s="353">
        <v>10</v>
      </c>
      <c r="AU145" s="353">
        <v>10</v>
      </c>
      <c r="AV145" s="353"/>
      <c r="AW145" s="353"/>
      <c r="AX145" s="353"/>
      <c r="AY145" s="353"/>
      <c r="AZ145" s="353"/>
      <c r="BA145" s="353"/>
      <c r="BB145" s="353"/>
      <c r="BC145" s="353"/>
      <c r="BD145" s="353"/>
      <c r="BE145" s="359"/>
      <c r="BF145" s="360">
        <v>0</v>
      </c>
      <c r="BG145" s="360">
        <v>378000</v>
      </c>
      <c r="BH145" s="360">
        <f t="shared" si="8"/>
        <v>26460000</v>
      </c>
      <c r="BI145" s="361"/>
      <c r="BJ145" s="363" t="s">
        <v>6039</v>
      </c>
      <c r="BK145" s="362" t="s">
        <v>6327</v>
      </c>
    </row>
    <row r="146" spans="1:63" s="349" customFormat="1" ht="214.5" hidden="1" customHeight="1">
      <c r="A146" s="677">
        <v>137</v>
      </c>
      <c r="B146" s="351" t="s">
        <v>722</v>
      </c>
      <c r="C146" s="351" t="s">
        <v>723</v>
      </c>
      <c r="D146" s="351"/>
      <c r="E146" s="351" t="s">
        <v>724</v>
      </c>
      <c r="F146" s="374" t="s">
        <v>6793</v>
      </c>
      <c r="G146" s="393"/>
      <c r="H146" s="352"/>
      <c r="I146" s="350" t="s">
        <v>726</v>
      </c>
      <c r="J146" s="350"/>
      <c r="K146" s="350"/>
      <c r="L146" s="353"/>
      <c r="M146" s="353"/>
      <c r="N146" s="353"/>
      <c r="O146" s="353">
        <v>0</v>
      </c>
      <c r="P146" s="353">
        <f t="shared" si="4"/>
        <v>0</v>
      </c>
      <c r="Q146" s="354">
        <v>2000</v>
      </c>
      <c r="R146" s="355">
        <f t="shared" si="7"/>
        <v>1500</v>
      </c>
      <c r="S146" s="353"/>
      <c r="T146" s="353"/>
      <c r="U146" s="353"/>
      <c r="V146" s="353"/>
      <c r="W146" s="353"/>
      <c r="X146" s="353"/>
      <c r="Y146" s="353"/>
      <c r="Z146" s="364"/>
      <c r="AA146" s="353"/>
      <c r="AB146" s="353"/>
      <c r="AC146" s="365"/>
      <c r="AD146" s="353"/>
      <c r="AE146" s="353"/>
      <c r="AF146" s="353"/>
      <c r="AG146" s="353"/>
      <c r="AH146" s="353"/>
      <c r="AI146" s="761"/>
      <c r="AJ146" s="353"/>
      <c r="AK146" s="353"/>
      <c r="AL146" s="353"/>
      <c r="AM146" s="353"/>
      <c r="AN146" s="353">
        <v>0</v>
      </c>
      <c r="AO146" s="366"/>
      <c r="AP146" s="353"/>
      <c r="AQ146" s="353"/>
      <c r="AR146" s="353">
        <v>0</v>
      </c>
      <c r="AS146" s="353">
        <v>1500</v>
      </c>
      <c r="AT146" s="353"/>
      <c r="AU146" s="353"/>
      <c r="AV146" s="353"/>
      <c r="AW146" s="353"/>
      <c r="AX146" s="353"/>
      <c r="AY146" s="353"/>
      <c r="AZ146" s="353"/>
      <c r="BA146" s="353"/>
      <c r="BB146" s="353"/>
      <c r="BC146" s="353"/>
      <c r="BD146" s="353"/>
      <c r="BE146" s="359"/>
      <c r="BF146" s="360">
        <v>0</v>
      </c>
      <c r="BG146" s="360">
        <v>52500</v>
      </c>
      <c r="BH146" s="360">
        <f t="shared" si="8"/>
        <v>78750000</v>
      </c>
      <c r="BI146" s="361"/>
      <c r="BJ146" s="362" t="s">
        <v>6326</v>
      </c>
      <c r="BK146" s="362" t="s">
        <v>6327</v>
      </c>
    </row>
    <row r="147" spans="1:63" s="349" customFormat="1" ht="146.25" hidden="1" customHeight="1">
      <c r="A147" s="295">
        <v>138</v>
      </c>
      <c r="B147" s="334" t="s">
        <v>727</v>
      </c>
      <c r="C147" s="757" t="s">
        <v>6928</v>
      </c>
      <c r="D147" s="334" t="s">
        <v>728</v>
      </c>
      <c r="E147" s="351" t="s">
        <v>729</v>
      </c>
      <c r="F147" s="333" t="s">
        <v>7064</v>
      </c>
      <c r="G147" s="804"/>
      <c r="H147" s="352"/>
      <c r="I147" s="350" t="s">
        <v>731</v>
      </c>
      <c r="J147" s="350"/>
      <c r="K147" s="350"/>
      <c r="L147" s="353">
        <v>3265</v>
      </c>
      <c r="M147" s="353">
        <v>752</v>
      </c>
      <c r="N147" s="353"/>
      <c r="O147" s="353">
        <v>0</v>
      </c>
      <c r="P147" s="353">
        <f t="shared" si="4"/>
        <v>0</v>
      </c>
      <c r="Q147" s="354">
        <v>7710</v>
      </c>
      <c r="R147" s="355">
        <f t="shared" si="7"/>
        <v>6150</v>
      </c>
      <c r="S147" s="353"/>
      <c r="T147" s="353"/>
      <c r="U147" s="353"/>
      <c r="V147" s="353"/>
      <c r="W147" s="353"/>
      <c r="X147" s="353"/>
      <c r="Y147" s="353"/>
      <c r="Z147" s="364"/>
      <c r="AA147" s="353"/>
      <c r="AB147" s="353"/>
      <c r="AC147" s="365"/>
      <c r="AD147" s="353"/>
      <c r="AE147" s="353"/>
      <c r="AF147" s="353"/>
      <c r="AG147" s="353"/>
      <c r="AH147" s="353">
        <v>5000</v>
      </c>
      <c r="AI147" s="761">
        <v>1000</v>
      </c>
      <c r="AJ147" s="353"/>
      <c r="AK147" s="353">
        <v>50</v>
      </c>
      <c r="AL147" s="353"/>
      <c r="AM147" s="353"/>
      <c r="AN147" s="353">
        <v>0</v>
      </c>
      <c r="AO147" s="378"/>
      <c r="AP147" s="353"/>
      <c r="AQ147" s="353"/>
      <c r="AR147" s="353">
        <v>0</v>
      </c>
      <c r="AS147" s="353"/>
      <c r="AT147" s="353">
        <v>100</v>
      </c>
      <c r="AU147" s="353"/>
      <c r="AV147" s="353"/>
      <c r="AW147" s="353"/>
      <c r="AX147" s="353"/>
      <c r="AY147" s="353"/>
      <c r="AZ147" s="353"/>
      <c r="BA147" s="353"/>
      <c r="BB147" s="353"/>
      <c r="BC147" s="353"/>
      <c r="BD147" s="353"/>
      <c r="BE147" s="359"/>
      <c r="BF147" s="360">
        <v>0</v>
      </c>
      <c r="BG147" s="360">
        <v>8900</v>
      </c>
      <c r="BH147" s="360">
        <f t="shared" si="8"/>
        <v>54735000</v>
      </c>
      <c r="BI147" s="361"/>
      <c r="BJ147" s="362" t="s">
        <v>6039</v>
      </c>
      <c r="BK147" s="362" t="s">
        <v>6328</v>
      </c>
    </row>
    <row r="148" spans="1:63" s="349" customFormat="1" ht="69" hidden="1" customHeight="1">
      <c r="A148" s="676">
        <v>139</v>
      </c>
      <c r="B148" s="351" t="s">
        <v>732</v>
      </c>
      <c r="C148" s="757" t="s">
        <v>733</v>
      </c>
      <c r="D148" s="351"/>
      <c r="E148" s="351" t="s">
        <v>734</v>
      </c>
      <c r="F148" s="351" t="s">
        <v>735</v>
      </c>
      <c r="G148" s="374" t="s">
        <v>7073</v>
      </c>
      <c r="H148" s="352"/>
      <c r="I148" s="350" t="s">
        <v>731</v>
      </c>
      <c r="J148" s="350"/>
      <c r="K148" s="350"/>
      <c r="L148" s="353">
        <v>236</v>
      </c>
      <c r="M148" s="353">
        <v>74</v>
      </c>
      <c r="N148" s="353"/>
      <c r="O148" s="353">
        <v>0</v>
      </c>
      <c r="P148" s="353">
        <f t="shared" si="4"/>
        <v>0</v>
      </c>
      <c r="Q148" s="354">
        <v>50</v>
      </c>
      <c r="R148" s="355">
        <f t="shared" si="7"/>
        <v>2100</v>
      </c>
      <c r="S148" s="353"/>
      <c r="T148" s="353"/>
      <c r="U148" s="353"/>
      <c r="V148" s="353"/>
      <c r="W148" s="353"/>
      <c r="X148" s="353"/>
      <c r="Y148" s="353"/>
      <c r="Z148" s="364"/>
      <c r="AA148" s="353"/>
      <c r="AB148" s="353"/>
      <c r="AC148" s="365"/>
      <c r="AD148" s="353"/>
      <c r="AE148" s="353">
        <v>200</v>
      </c>
      <c r="AF148" s="353"/>
      <c r="AG148" s="353">
        <v>1000</v>
      </c>
      <c r="AH148" s="353"/>
      <c r="AI148" s="761">
        <v>500</v>
      </c>
      <c r="AJ148" s="353"/>
      <c r="AK148" s="353">
        <v>100</v>
      </c>
      <c r="AL148" s="353">
        <v>200</v>
      </c>
      <c r="AM148" s="353"/>
      <c r="AN148" s="353">
        <v>0</v>
      </c>
      <c r="AO148" s="366"/>
      <c r="AP148" s="353"/>
      <c r="AQ148" s="353"/>
      <c r="AR148" s="353">
        <v>0</v>
      </c>
      <c r="AS148" s="353"/>
      <c r="AT148" s="353">
        <v>100</v>
      </c>
      <c r="AU148" s="353"/>
      <c r="AV148" s="353"/>
      <c r="AW148" s="353"/>
      <c r="AX148" s="353"/>
      <c r="AY148" s="353"/>
      <c r="AZ148" s="353"/>
      <c r="BA148" s="353"/>
      <c r="BB148" s="353"/>
      <c r="BC148" s="353"/>
      <c r="BD148" s="353"/>
      <c r="BE148" s="359"/>
      <c r="BF148" s="360">
        <v>0</v>
      </c>
      <c r="BG148" s="360">
        <v>15000</v>
      </c>
      <c r="BH148" s="360">
        <f t="shared" si="8"/>
        <v>31500000</v>
      </c>
      <c r="BI148" s="361"/>
      <c r="BJ148" s="362" t="s">
        <v>6039</v>
      </c>
      <c r="BK148" s="362" t="s">
        <v>6328</v>
      </c>
    </row>
    <row r="149" spans="1:63" s="349" customFormat="1" ht="78.75" hidden="1" customHeight="1">
      <c r="A149" s="676">
        <v>140</v>
      </c>
      <c r="B149" s="351" t="s">
        <v>736</v>
      </c>
      <c r="C149" s="757" t="s">
        <v>737</v>
      </c>
      <c r="D149" s="351"/>
      <c r="E149" s="351" t="s">
        <v>738</v>
      </c>
      <c r="F149" s="351" t="s">
        <v>739</v>
      </c>
      <c r="G149" s="351"/>
      <c r="H149" s="352"/>
      <c r="I149" s="350" t="s">
        <v>731</v>
      </c>
      <c r="J149" s="350"/>
      <c r="K149" s="350"/>
      <c r="L149" s="353">
        <v>240</v>
      </c>
      <c r="M149" s="353">
        <v>180</v>
      </c>
      <c r="N149" s="353"/>
      <c r="O149" s="353">
        <v>0</v>
      </c>
      <c r="P149" s="353">
        <f t="shared" si="4"/>
        <v>0</v>
      </c>
      <c r="Q149" s="354">
        <v>960</v>
      </c>
      <c r="R149" s="355">
        <f t="shared" si="7"/>
        <v>724</v>
      </c>
      <c r="S149" s="353"/>
      <c r="T149" s="353"/>
      <c r="U149" s="353"/>
      <c r="V149" s="353"/>
      <c r="W149" s="353"/>
      <c r="X149" s="353"/>
      <c r="Y149" s="353"/>
      <c r="Z149" s="364"/>
      <c r="AA149" s="353"/>
      <c r="AB149" s="353"/>
      <c r="AC149" s="365"/>
      <c r="AD149" s="353"/>
      <c r="AE149" s="353">
        <v>100</v>
      </c>
      <c r="AF149" s="353"/>
      <c r="AG149" s="353"/>
      <c r="AH149" s="353"/>
      <c r="AI149" s="761"/>
      <c r="AJ149" s="353"/>
      <c r="AK149" s="353">
        <v>100</v>
      </c>
      <c r="AL149" s="353">
        <v>200</v>
      </c>
      <c r="AM149" s="353"/>
      <c r="AN149" s="353">
        <v>0</v>
      </c>
      <c r="AO149" s="366"/>
      <c r="AP149" s="353"/>
      <c r="AQ149" s="353"/>
      <c r="AR149" s="353">
        <v>0</v>
      </c>
      <c r="AS149" s="353"/>
      <c r="AT149" s="353">
        <v>100</v>
      </c>
      <c r="AU149" s="353"/>
      <c r="AV149" s="353"/>
      <c r="AW149" s="353"/>
      <c r="AX149" s="353">
        <v>200</v>
      </c>
      <c r="AY149" s="353"/>
      <c r="AZ149" s="353"/>
      <c r="BA149" s="353">
        <v>24</v>
      </c>
      <c r="BB149" s="353"/>
      <c r="BC149" s="353"/>
      <c r="BD149" s="353"/>
      <c r="BE149" s="359"/>
      <c r="BF149" s="360">
        <v>0</v>
      </c>
      <c r="BG149" s="360">
        <v>8900</v>
      </c>
      <c r="BH149" s="360">
        <f t="shared" si="8"/>
        <v>6443600</v>
      </c>
      <c r="BI149" s="361"/>
      <c r="BJ149" s="362" t="s">
        <v>6039</v>
      </c>
      <c r="BK149" s="362" t="s">
        <v>6328</v>
      </c>
    </row>
    <row r="150" spans="1:63" s="349" customFormat="1" ht="115.5" hidden="1" customHeight="1">
      <c r="A150" s="676">
        <v>141</v>
      </c>
      <c r="B150" s="351" t="s">
        <v>740</v>
      </c>
      <c r="C150" s="757" t="s">
        <v>741</v>
      </c>
      <c r="D150" s="351"/>
      <c r="E150" s="351" t="s">
        <v>742</v>
      </c>
      <c r="F150" s="367" t="s">
        <v>6352</v>
      </c>
      <c r="G150" s="351"/>
      <c r="H150" s="352"/>
      <c r="I150" s="350" t="s">
        <v>731</v>
      </c>
      <c r="J150" s="350"/>
      <c r="K150" s="350"/>
      <c r="L150" s="353"/>
      <c r="M150" s="353"/>
      <c r="N150" s="353"/>
      <c r="O150" s="353">
        <v>0</v>
      </c>
      <c r="P150" s="353">
        <f t="shared" si="4"/>
        <v>0</v>
      </c>
      <c r="Q150" s="354">
        <v>200</v>
      </c>
      <c r="R150" s="355">
        <f t="shared" si="7"/>
        <v>142</v>
      </c>
      <c r="S150" s="353"/>
      <c r="T150" s="353"/>
      <c r="U150" s="353"/>
      <c r="V150" s="353"/>
      <c r="W150" s="353"/>
      <c r="X150" s="353"/>
      <c r="Y150" s="353"/>
      <c r="Z150" s="364"/>
      <c r="AA150" s="353"/>
      <c r="AB150" s="353"/>
      <c r="AC150" s="365"/>
      <c r="AD150" s="353">
        <v>20</v>
      </c>
      <c r="AE150" s="353"/>
      <c r="AF150" s="353"/>
      <c r="AG150" s="353">
        <v>0</v>
      </c>
      <c r="AH150" s="353"/>
      <c r="AI150" s="761">
        <v>100</v>
      </c>
      <c r="AJ150" s="353"/>
      <c r="AK150" s="353">
        <v>10</v>
      </c>
      <c r="AL150" s="353"/>
      <c r="AM150" s="353"/>
      <c r="AN150" s="353">
        <v>0</v>
      </c>
      <c r="AO150" s="366"/>
      <c r="AP150" s="353"/>
      <c r="AQ150" s="353"/>
      <c r="AR150" s="353">
        <v>0</v>
      </c>
      <c r="AS150" s="353"/>
      <c r="AT150" s="353"/>
      <c r="AU150" s="353"/>
      <c r="AV150" s="353"/>
      <c r="AW150" s="353"/>
      <c r="AX150" s="353"/>
      <c r="AY150" s="353"/>
      <c r="AZ150" s="353"/>
      <c r="BA150" s="353">
        <v>12</v>
      </c>
      <c r="BB150" s="353"/>
      <c r="BC150" s="353"/>
      <c r="BD150" s="353"/>
      <c r="BE150" s="359"/>
      <c r="BF150" s="360">
        <v>0</v>
      </c>
      <c r="BG150" s="360">
        <v>68481</v>
      </c>
      <c r="BH150" s="360">
        <f t="shared" si="8"/>
        <v>9724302</v>
      </c>
      <c r="BI150" s="361"/>
      <c r="BJ150" s="362" t="s">
        <v>6039</v>
      </c>
      <c r="BK150" s="362" t="s">
        <v>6328</v>
      </c>
    </row>
    <row r="151" spans="1:63" s="349" customFormat="1" ht="111.75" hidden="1" customHeight="1">
      <c r="A151" s="676">
        <v>142</v>
      </c>
      <c r="B151" s="351" t="s">
        <v>743</v>
      </c>
      <c r="C151" s="757" t="s">
        <v>744</v>
      </c>
      <c r="D151" s="351"/>
      <c r="E151" s="351" t="s">
        <v>745</v>
      </c>
      <c r="F151" s="374" t="s">
        <v>7086</v>
      </c>
      <c r="G151" s="351"/>
      <c r="H151" s="352"/>
      <c r="I151" s="350" t="s">
        <v>731</v>
      </c>
      <c r="J151" s="350"/>
      <c r="K151" s="350"/>
      <c r="L151" s="353"/>
      <c r="M151" s="353"/>
      <c r="N151" s="353"/>
      <c r="O151" s="353">
        <v>0</v>
      </c>
      <c r="P151" s="353">
        <f t="shared" si="4"/>
        <v>0</v>
      </c>
      <c r="Q151" s="354">
        <v>100</v>
      </c>
      <c r="R151" s="355">
        <f t="shared" si="7"/>
        <v>46</v>
      </c>
      <c r="S151" s="353"/>
      <c r="T151" s="353"/>
      <c r="U151" s="353"/>
      <c r="V151" s="353"/>
      <c r="W151" s="353"/>
      <c r="X151" s="353"/>
      <c r="Y151" s="353"/>
      <c r="Z151" s="364"/>
      <c r="AA151" s="353"/>
      <c r="AB151" s="353"/>
      <c r="AC151" s="365"/>
      <c r="AD151" s="353"/>
      <c r="AE151" s="353"/>
      <c r="AF151" s="353"/>
      <c r="AG151" s="353"/>
      <c r="AH151" s="353"/>
      <c r="AI151" s="761"/>
      <c r="AJ151" s="353"/>
      <c r="AK151" s="353">
        <v>10</v>
      </c>
      <c r="AL151" s="353"/>
      <c r="AM151" s="353"/>
      <c r="AN151" s="353">
        <v>0</v>
      </c>
      <c r="AO151" s="366"/>
      <c r="AP151" s="353"/>
      <c r="AQ151" s="353"/>
      <c r="AR151" s="353">
        <v>0</v>
      </c>
      <c r="AS151" s="353"/>
      <c r="AT151" s="353"/>
      <c r="AU151" s="353"/>
      <c r="AV151" s="353"/>
      <c r="AW151" s="353"/>
      <c r="AX151" s="353"/>
      <c r="AY151" s="353"/>
      <c r="AZ151" s="353"/>
      <c r="BA151" s="353">
        <v>36</v>
      </c>
      <c r="BB151" s="353"/>
      <c r="BC151" s="353"/>
      <c r="BD151" s="353"/>
      <c r="BE151" s="359"/>
      <c r="BF151" s="360">
        <v>0</v>
      </c>
      <c r="BG151" s="360">
        <v>69489</v>
      </c>
      <c r="BH151" s="360">
        <f t="shared" si="8"/>
        <v>3196494</v>
      </c>
      <c r="BI151" s="361"/>
      <c r="BJ151" s="362" t="s">
        <v>6328</v>
      </c>
      <c r="BK151" s="363" t="str">
        <f>+BJ151</f>
        <v>NGOAI</v>
      </c>
    </row>
    <row r="152" spans="1:63" s="349" customFormat="1" ht="132" hidden="1" customHeight="1">
      <c r="A152" s="676">
        <v>143</v>
      </c>
      <c r="B152" s="351" t="s">
        <v>746</v>
      </c>
      <c r="C152" s="757" t="s">
        <v>747</v>
      </c>
      <c r="D152" s="351"/>
      <c r="E152" s="351" t="s">
        <v>748</v>
      </c>
      <c r="F152" s="374" t="s">
        <v>6354</v>
      </c>
      <c r="G152" s="351"/>
      <c r="H152" s="352"/>
      <c r="I152" s="350" t="s">
        <v>731</v>
      </c>
      <c r="J152" s="350"/>
      <c r="K152" s="350"/>
      <c r="L152" s="353"/>
      <c r="M152" s="353"/>
      <c r="N152" s="353"/>
      <c r="O152" s="353">
        <v>0</v>
      </c>
      <c r="P152" s="353">
        <f t="shared" si="4"/>
        <v>0</v>
      </c>
      <c r="Q152" s="354">
        <v>20</v>
      </c>
      <c r="R152" s="355">
        <f t="shared" si="7"/>
        <v>20</v>
      </c>
      <c r="S152" s="353"/>
      <c r="T152" s="353"/>
      <c r="U152" s="353"/>
      <c r="V152" s="353"/>
      <c r="W152" s="353"/>
      <c r="X152" s="353"/>
      <c r="Y152" s="353"/>
      <c r="Z152" s="364"/>
      <c r="AA152" s="353"/>
      <c r="AB152" s="353"/>
      <c r="AC152" s="365"/>
      <c r="AD152" s="353"/>
      <c r="AE152" s="353"/>
      <c r="AF152" s="353"/>
      <c r="AG152" s="353">
        <v>20</v>
      </c>
      <c r="AH152" s="353"/>
      <c r="AI152" s="761"/>
      <c r="AJ152" s="353"/>
      <c r="AK152" s="353"/>
      <c r="AL152" s="353"/>
      <c r="AM152" s="353"/>
      <c r="AN152" s="353">
        <v>0</v>
      </c>
      <c r="AO152" s="366"/>
      <c r="AP152" s="353"/>
      <c r="AQ152" s="353"/>
      <c r="AR152" s="353">
        <v>0</v>
      </c>
      <c r="AS152" s="353"/>
      <c r="AT152" s="353"/>
      <c r="AU152" s="353"/>
      <c r="AV152" s="353"/>
      <c r="AW152" s="353"/>
      <c r="AX152" s="353"/>
      <c r="AY152" s="353"/>
      <c r="AZ152" s="353"/>
      <c r="BA152" s="353"/>
      <c r="BB152" s="353"/>
      <c r="BC152" s="353"/>
      <c r="BD152" s="353"/>
      <c r="BE152" s="359"/>
      <c r="BF152" s="360" t="s">
        <v>749</v>
      </c>
      <c r="BG152" s="360">
        <v>792000</v>
      </c>
      <c r="BH152" s="360">
        <f t="shared" si="8"/>
        <v>15840000</v>
      </c>
      <c r="BI152" s="361"/>
      <c r="BJ152" s="362" t="s">
        <v>6326</v>
      </c>
      <c r="BK152" s="362" t="s">
        <v>6328</v>
      </c>
    </row>
    <row r="153" spans="1:63" s="349" customFormat="1" ht="102.75" hidden="1" customHeight="1">
      <c r="A153" s="676">
        <v>144</v>
      </c>
      <c r="B153" s="351" t="s">
        <v>750</v>
      </c>
      <c r="C153" s="757" t="s">
        <v>751</v>
      </c>
      <c r="D153" s="351"/>
      <c r="E153" s="351" t="s">
        <v>752</v>
      </c>
      <c r="F153" s="338" t="s">
        <v>7065</v>
      </c>
      <c r="G153" s="804"/>
      <c r="H153" s="352"/>
      <c r="I153" s="350" t="s">
        <v>731</v>
      </c>
      <c r="J153" s="350"/>
      <c r="K153" s="350"/>
      <c r="L153" s="353"/>
      <c r="M153" s="353"/>
      <c r="N153" s="353"/>
      <c r="O153" s="353">
        <v>10</v>
      </c>
      <c r="P153" s="353">
        <f t="shared" si="4"/>
        <v>10</v>
      </c>
      <c r="Q153" s="354">
        <v>210</v>
      </c>
      <c r="R153" s="355">
        <f t="shared" si="7"/>
        <v>100</v>
      </c>
      <c r="S153" s="353"/>
      <c r="T153" s="353"/>
      <c r="U153" s="353"/>
      <c r="V153" s="353"/>
      <c r="W153" s="353"/>
      <c r="X153" s="353"/>
      <c r="Y153" s="353"/>
      <c r="Z153" s="364"/>
      <c r="AA153" s="353"/>
      <c r="AB153" s="353"/>
      <c r="AC153" s="369">
        <v>100</v>
      </c>
      <c r="AD153" s="353"/>
      <c r="AE153" s="353"/>
      <c r="AF153" s="353"/>
      <c r="AG153" s="353"/>
      <c r="AH153" s="353"/>
      <c r="AI153" s="761"/>
      <c r="AJ153" s="353"/>
      <c r="AK153" s="353"/>
      <c r="AL153" s="353"/>
      <c r="AM153" s="353"/>
      <c r="AN153" s="353">
        <v>0</v>
      </c>
      <c r="AO153" s="366"/>
      <c r="AP153" s="353"/>
      <c r="AQ153" s="353"/>
      <c r="AR153" s="353">
        <v>0</v>
      </c>
      <c r="AS153" s="353"/>
      <c r="AT153" s="353"/>
      <c r="AU153" s="353"/>
      <c r="AV153" s="353"/>
      <c r="AW153" s="353"/>
      <c r="AX153" s="353"/>
      <c r="AY153" s="353"/>
      <c r="AZ153" s="353"/>
      <c r="BA153" s="353"/>
      <c r="BB153" s="353"/>
      <c r="BC153" s="353"/>
      <c r="BD153" s="353"/>
      <c r="BE153" s="359"/>
      <c r="BF153" s="360">
        <v>0</v>
      </c>
      <c r="BG153" s="360">
        <v>568050</v>
      </c>
      <c r="BH153" s="360">
        <f t="shared" si="8"/>
        <v>56805000</v>
      </c>
      <c r="BI153" s="361"/>
      <c r="BJ153" s="362" t="s">
        <v>6326</v>
      </c>
      <c r="BK153" s="362" t="s">
        <v>6328</v>
      </c>
    </row>
    <row r="154" spans="1:63" s="349" customFormat="1" ht="153.75" hidden="1" customHeight="1">
      <c r="A154" s="676">
        <v>145</v>
      </c>
      <c r="B154" s="351" t="s">
        <v>753</v>
      </c>
      <c r="C154" s="757" t="s">
        <v>754</v>
      </c>
      <c r="D154" s="351"/>
      <c r="E154" s="351" t="s">
        <v>755</v>
      </c>
      <c r="F154" s="351" t="s">
        <v>756</v>
      </c>
      <c r="G154" s="754"/>
      <c r="H154" s="352"/>
      <c r="I154" s="350" t="s">
        <v>731</v>
      </c>
      <c r="J154" s="350"/>
      <c r="K154" s="350"/>
      <c r="L154" s="353"/>
      <c r="M154" s="353"/>
      <c r="N154" s="353"/>
      <c r="O154" s="353">
        <v>18</v>
      </c>
      <c r="P154" s="353">
        <f t="shared" si="4"/>
        <v>18</v>
      </c>
      <c r="Q154" s="354">
        <v>90</v>
      </c>
      <c r="R154" s="355">
        <f t="shared" si="7"/>
        <v>610</v>
      </c>
      <c r="S154" s="353"/>
      <c r="T154" s="353"/>
      <c r="U154" s="353"/>
      <c r="V154" s="353"/>
      <c r="W154" s="353"/>
      <c r="X154" s="353"/>
      <c r="Y154" s="353"/>
      <c r="Z154" s="364"/>
      <c r="AA154" s="353"/>
      <c r="AB154" s="353"/>
      <c r="AC154" s="365"/>
      <c r="AD154" s="353"/>
      <c r="AE154" s="353"/>
      <c r="AF154" s="353"/>
      <c r="AG154" s="353"/>
      <c r="AH154" s="353"/>
      <c r="AI154" s="761">
        <v>300</v>
      </c>
      <c r="AJ154" s="353"/>
      <c r="AK154" s="353"/>
      <c r="AL154" s="353"/>
      <c r="AM154" s="353"/>
      <c r="AN154" s="353">
        <v>0</v>
      </c>
      <c r="AO154" s="373">
        <v>10</v>
      </c>
      <c r="AP154" s="353"/>
      <c r="AQ154" s="353"/>
      <c r="AR154" s="353">
        <v>0</v>
      </c>
      <c r="AS154" s="353"/>
      <c r="AT154" s="353">
        <v>300</v>
      </c>
      <c r="AU154" s="353"/>
      <c r="AV154" s="353"/>
      <c r="AW154" s="353"/>
      <c r="AX154" s="353"/>
      <c r="AY154" s="353"/>
      <c r="AZ154" s="353"/>
      <c r="BA154" s="353"/>
      <c r="BB154" s="353"/>
      <c r="BC154" s="353"/>
      <c r="BD154" s="353"/>
      <c r="BE154" s="359"/>
      <c r="BF154" s="360">
        <v>0</v>
      </c>
      <c r="BG154" s="360">
        <v>914445</v>
      </c>
      <c r="BH154" s="360">
        <f t="shared" si="8"/>
        <v>557811450</v>
      </c>
      <c r="BI154" s="361"/>
      <c r="BJ154" s="362" t="s">
        <v>6039</v>
      </c>
      <c r="BK154" s="362" t="s">
        <v>6328</v>
      </c>
    </row>
    <row r="155" spans="1:63" s="349" customFormat="1" ht="82.5" hidden="1" customHeight="1">
      <c r="A155" s="676">
        <v>146</v>
      </c>
      <c r="B155" s="351" t="s">
        <v>781</v>
      </c>
      <c r="C155" s="757" t="s">
        <v>782</v>
      </c>
      <c r="D155" s="351"/>
      <c r="E155" s="351" t="s">
        <v>783</v>
      </c>
      <c r="F155" s="374" t="s">
        <v>7087</v>
      </c>
      <c r="G155" s="374" t="s">
        <v>7089</v>
      </c>
      <c r="H155" s="352"/>
      <c r="I155" s="350" t="s">
        <v>731</v>
      </c>
      <c r="J155" s="350"/>
      <c r="K155" s="350"/>
      <c r="L155" s="353"/>
      <c r="M155" s="353"/>
      <c r="N155" s="353"/>
      <c r="O155" s="353">
        <v>0</v>
      </c>
      <c r="P155" s="353">
        <f t="shared" ref="P155:P189" si="9">N155+O155</f>
        <v>0</v>
      </c>
      <c r="Q155" s="354">
        <v>300</v>
      </c>
      <c r="R155" s="355">
        <f t="shared" si="7"/>
        <v>100</v>
      </c>
      <c r="S155" s="353"/>
      <c r="T155" s="353"/>
      <c r="U155" s="353"/>
      <c r="V155" s="353"/>
      <c r="W155" s="353"/>
      <c r="X155" s="353"/>
      <c r="Y155" s="353"/>
      <c r="Z155" s="364"/>
      <c r="AA155" s="353"/>
      <c r="AB155" s="353"/>
      <c r="AC155" s="365"/>
      <c r="AD155" s="353"/>
      <c r="AE155" s="353"/>
      <c r="AF155" s="353"/>
      <c r="AG155" s="353">
        <v>100</v>
      </c>
      <c r="AH155" s="353"/>
      <c r="AI155" s="761"/>
      <c r="AJ155" s="353"/>
      <c r="AK155" s="353"/>
      <c r="AL155" s="353"/>
      <c r="AM155" s="353"/>
      <c r="AN155" s="353">
        <v>0</v>
      </c>
      <c r="AO155" s="366"/>
      <c r="AP155" s="353"/>
      <c r="AQ155" s="353"/>
      <c r="AR155" s="353">
        <v>0</v>
      </c>
      <c r="AS155" s="353"/>
      <c r="AT155" s="353"/>
      <c r="AU155" s="353"/>
      <c r="AV155" s="353"/>
      <c r="AW155" s="353"/>
      <c r="AX155" s="353"/>
      <c r="AY155" s="353"/>
      <c r="AZ155" s="353"/>
      <c r="BA155" s="353"/>
      <c r="BB155" s="353"/>
      <c r="BC155" s="353"/>
      <c r="BD155" s="353"/>
      <c r="BE155" s="359"/>
      <c r="BF155" s="360">
        <v>0</v>
      </c>
      <c r="BG155" s="360">
        <v>145000</v>
      </c>
      <c r="BH155" s="360">
        <f t="shared" si="8"/>
        <v>14500000</v>
      </c>
      <c r="BI155" s="361"/>
      <c r="BJ155" s="362" t="s">
        <v>6326</v>
      </c>
      <c r="BK155" s="362" t="s">
        <v>6328</v>
      </c>
    </row>
    <row r="156" spans="1:63" s="349" customFormat="1" ht="90" hidden="1" customHeight="1">
      <c r="A156" s="676">
        <v>147</v>
      </c>
      <c r="B156" s="351" t="s">
        <v>785</v>
      </c>
      <c r="C156" s="757" t="s">
        <v>786</v>
      </c>
      <c r="D156" s="351"/>
      <c r="E156" s="351" t="s">
        <v>787</v>
      </c>
      <c r="F156" s="367" t="s">
        <v>6357</v>
      </c>
      <c r="G156" s="374" t="s">
        <v>7090</v>
      </c>
      <c r="H156" s="352"/>
      <c r="I156" s="350" t="s">
        <v>731</v>
      </c>
      <c r="J156" s="350"/>
      <c r="K156" s="350"/>
      <c r="L156" s="353"/>
      <c r="M156" s="353"/>
      <c r="N156" s="353"/>
      <c r="O156" s="353">
        <v>0</v>
      </c>
      <c r="P156" s="353">
        <f t="shared" si="9"/>
        <v>0</v>
      </c>
      <c r="Q156" s="354">
        <v>900</v>
      </c>
      <c r="R156" s="355">
        <f t="shared" si="7"/>
        <v>400</v>
      </c>
      <c r="S156" s="353"/>
      <c r="T156" s="353"/>
      <c r="U156" s="353"/>
      <c r="V156" s="353"/>
      <c r="W156" s="353"/>
      <c r="X156" s="353"/>
      <c r="Y156" s="353"/>
      <c r="Z156" s="364"/>
      <c r="AA156" s="353"/>
      <c r="AB156" s="353"/>
      <c r="AC156" s="365"/>
      <c r="AD156" s="353"/>
      <c r="AE156" s="353"/>
      <c r="AF156" s="353"/>
      <c r="AG156" s="353">
        <v>0</v>
      </c>
      <c r="AH156" s="353"/>
      <c r="AI156" s="761">
        <v>400</v>
      </c>
      <c r="AJ156" s="353"/>
      <c r="AK156" s="353"/>
      <c r="AL156" s="353"/>
      <c r="AM156" s="353"/>
      <c r="AN156" s="353">
        <v>0</v>
      </c>
      <c r="AO156" s="366"/>
      <c r="AP156" s="353"/>
      <c r="AQ156" s="353"/>
      <c r="AR156" s="353">
        <v>0</v>
      </c>
      <c r="AS156" s="353"/>
      <c r="AT156" s="353"/>
      <c r="AU156" s="353"/>
      <c r="AV156" s="353"/>
      <c r="AW156" s="353"/>
      <c r="AX156" s="353"/>
      <c r="AY156" s="353"/>
      <c r="AZ156" s="353"/>
      <c r="BA156" s="353"/>
      <c r="BB156" s="353"/>
      <c r="BC156" s="353"/>
      <c r="BD156" s="353"/>
      <c r="BE156" s="359"/>
      <c r="BF156" s="360">
        <v>0</v>
      </c>
      <c r="BG156" s="360">
        <v>139125</v>
      </c>
      <c r="BH156" s="360">
        <f t="shared" si="8"/>
        <v>55650000</v>
      </c>
      <c r="BI156" s="361"/>
      <c r="BJ156" s="362" t="s">
        <v>6326</v>
      </c>
      <c r="BK156" s="362" t="s">
        <v>6328</v>
      </c>
    </row>
    <row r="157" spans="1:63" s="349" customFormat="1" ht="115.5" hidden="1" customHeight="1">
      <c r="A157" s="676">
        <v>148</v>
      </c>
      <c r="B157" s="351" t="s">
        <v>788</v>
      </c>
      <c r="C157" s="757" t="s">
        <v>789</v>
      </c>
      <c r="D157" s="351"/>
      <c r="E157" s="351" t="s">
        <v>790</v>
      </c>
      <c r="F157" s="367" t="s">
        <v>6356</v>
      </c>
      <c r="G157" s="374" t="s">
        <v>7092</v>
      </c>
      <c r="H157" s="352"/>
      <c r="I157" s="350" t="s">
        <v>731</v>
      </c>
      <c r="J157" s="350"/>
      <c r="K157" s="350"/>
      <c r="L157" s="353"/>
      <c r="M157" s="353"/>
      <c r="N157" s="353"/>
      <c r="O157" s="353">
        <v>0</v>
      </c>
      <c r="P157" s="353">
        <f t="shared" si="9"/>
        <v>0</v>
      </c>
      <c r="Q157" s="354">
        <v>208</v>
      </c>
      <c r="R157" s="355">
        <f t="shared" si="7"/>
        <v>140</v>
      </c>
      <c r="S157" s="353"/>
      <c r="T157" s="353"/>
      <c r="U157" s="353"/>
      <c r="V157" s="353"/>
      <c r="W157" s="353"/>
      <c r="X157" s="353"/>
      <c r="Y157" s="353"/>
      <c r="Z157" s="364"/>
      <c r="AA157" s="353"/>
      <c r="AB157" s="353"/>
      <c r="AC157" s="365"/>
      <c r="AD157" s="353"/>
      <c r="AE157" s="353"/>
      <c r="AF157" s="353"/>
      <c r="AG157" s="353">
        <v>0</v>
      </c>
      <c r="AH157" s="353"/>
      <c r="AI157" s="761">
        <v>140</v>
      </c>
      <c r="AJ157" s="353"/>
      <c r="AK157" s="353"/>
      <c r="AL157" s="353"/>
      <c r="AM157" s="353"/>
      <c r="AN157" s="353">
        <v>0</v>
      </c>
      <c r="AO157" s="366"/>
      <c r="AP157" s="353"/>
      <c r="AQ157" s="353"/>
      <c r="AR157" s="353">
        <v>0</v>
      </c>
      <c r="AS157" s="353"/>
      <c r="AT157" s="353"/>
      <c r="AU157" s="353"/>
      <c r="AV157" s="353"/>
      <c r="AW157" s="353"/>
      <c r="AX157" s="353"/>
      <c r="AY157" s="353"/>
      <c r="AZ157" s="353"/>
      <c r="BA157" s="353"/>
      <c r="BB157" s="353"/>
      <c r="BC157" s="353"/>
      <c r="BD157" s="353"/>
      <c r="BE157" s="359"/>
      <c r="BF157" s="360">
        <v>0</v>
      </c>
      <c r="BG157" s="360">
        <v>484220</v>
      </c>
      <c r="BH157" s="360">
        <f t="shared" si="8"/>
        <v>67790800</v>
      </c>
      <c r="BI157" s="361"/>
      <c r="BJ157" s="362" t="s">
        <v>6326</v>
      </c>
      <c r="BK157" s="362" t="s">
        <v>6328</v>
      </c>
    </row>
    <row r="158" spans="1:63" s="349" customFormat="1" ht="113.25" hidden="1" customHeight="1">
      <c r="A158" s="676">
        <v>149</v>
      </c>
      <c r="B158" s="351" t="s">
        <v>791</v>
      </c>
      <c r="C158" s="757" t="s">
        <v>6360</v>
      </c>
      <c r="D158" s="757" t="s">
        <v>7055</v>
      </c>
      <c r="E158" s="351" t="s">
        <v>792</v>
      </c>
      <c r="F158" s="805" t="s">
        <v>7056</v>
      </c>
      <c r="G158" s="805"/>
      <c r="H158" s="352"/>
      <c r="I158" s="350" t="s">
        <v>731</v>
      </c>
      <c r="J158" s="350"/>
      <c r="K158" s="350"/>
      <c r="L158" s="353"/>
      <c r="M158" s="353"/>
      <c r="N158" s="353"/>
      <c r="O158" s="353">
        <v>0</v>
      </c>
      <c r="P158" s="353">
        <f t="shared" si="9"/>
        <v>0</v>
      </c>
      <c r="Q158" s="354">
        <v>1200</v>
      </c>
      <c r="R158" s="355">
        <f t="shared" si="7"/>
        <v>1100</v>
      </c>
      <c r="S158" s="353"/>
      <c r="T158" s="353"/>
      <c r="U158" s="353"/>
      <c r="V158" s="353"/>
      <c r="W158" s="353"/>
      <c r="X158" s="353"/>
      <c r="Y158" s="353"/>
      <c r="Z158" s="364"/>
      <c r="AA158" s="353"/>
      <c r="AB158" s="353"/>
      <c r="AC158" s="369">
        <v>1100</v>
      </c>
      <c r="AD158" s="353"/>
      <c r="AE158" s="353"/>
      <c r="AF158" s="353"/>
      <c r="AG158" s="353"/>
      <c r="AH158" s="353"/>
      <c r="AI158" s="761"/>
      <c r="AJ158" s="353"/>
      <c r="AK158" s="353"/>
      <c r="AL158" s="353"/>
      <c r="AM158" s="353"/>
      <c r="AN158" s="353">
        <v>0</v>
      </c>
      <c r="AO158" s="378"/>
      <c r="AP158" s="353"/>
      <c r="AQ158" s="353"/>
      <c r="AR158" s="353">
        <v>0</v>
      </c>
      <c r="AS158" s="353"/>
      <c r="AT158" s="353"/>
      <c r="AU158" s="353"/>
      <c r="AV158" s="353"/>
      <c r="AW158" s="353"/>
      <c r="AX158" s="353"/>
      <c r="AY158" s="353"/>
      <c r="AZ158" s="353"/>
      <c r="BA158" s="353"/>
      <c r="BB158" s="353"/>
      <c r="BC158" s="353"/>
      <c r="BD158" s="353"/>
      <c r="BE158" s="359"/>
      <c r="BF158" s="360">
        <v>0</v>
      </c>
      <c r="BG158" s="360">
        <v>81000</v>
      </c>
      <c r="BH158" s="360">
        <f t="shared" si="8"/>
        <v>89100000</v>
      </c>
      <c r="BI158" s="361"/>
      <c r="BJ158" s="362" t="s">
        <v>6326</v>
      </c>
      <c r="BK158" s="362" t="s">
        <v>6328</v>
      </c>
    </row>
    <row r="159" spans="1:63" s="349" customFormat="1" ht="132" hidden="1" customHeight="1">
      <c r="A159" s="676">
        <v>150</v>
      </c>
      <c r="B159" s="351" t="s">
        <v>793</v>
      </c>
      <c r="C159" s="757" t="s">
        <v>6359</v>
      </c>
      <c r="D159" s="351"/>
      <c r="E159" s="351" t="s">
        <v>792</v>
      </c>
      <c r="F159" s="367" t="s">
        <v>6361</v>
      </c>
      <c r="G159" s="351"/>
      <c r="H159" s="352"/>
      <c r="I159" s="350" t="s">
        <v>731</v>
      </c>
      <c r="J159" s="350"/>
      <c r="K159" s="350"/>
      <c r="L159" s="353"/>
      <c r="M159" s="353"/>
      <c r="N159" s="353"/>
      <c r="O159" s="353">
        <v>0</v>
      </c>
      <c r="P159" s="353">
        <f t="shared" si="9"/>
        <v>0</v>
      </c>
      <c r="Q159" s="354">
        <v>1000</v>
      </c>
      <c r="R159" s="355">
        <f t="shared" si="7"/>
        <v>1200</v>
      </c>
      <c r="S159" s="353"/>
      <c r="T159" s="353"/>
      <c r="U159" s="353"/>
      <c r="V159" s="353"/>
      <c r="W159" s="353"/>
      <c r="X159" s="353"/>
      <c r="Y159" s="353"/>
      <c r="Z159" s="364"/>
      <c r="AA159" s="353"/>
      <c r="AB159" s="353"/>
      <c r="AC159" s="369">
        <v>100</v>
      </c>
      <c r="AD159" s="353"/>
      <c r="AE159" s="353"/>
      <c r="AF159" s="353"/>
      <c r="AG159" s="353"/>
      <c r="AH159" s="353"/>
      <c r="AI159" s="761">
        <v>800</v>
      </c>
      <c r="AJ159" s="353"/>
      <c r="AK159" s="353"/>
      <c r="AL159" s="353"/>
      <c r="AM159" s="353"/>
      <c r="AN159" s="353">
        <v>0</v>
      </c>
      <c r="AO159" s="366"/>
      <c r="AP159" s="353">
        <v>300</v>
      </c>
      <c r="AQ159" s="353"/>
      <c r="AR159" s="353">
        <v>0</v>
      </c>
      <c r="AS159" s="353"/>
      <c r="AT159" s="353"/>
      <c r="AU159" s="353"/>
      <c r="AV159" s="353"/>
      <c r="AW159" s="353"/>
      <c r="AX159" s="353"/>
      <c r="AY159" s="353"/>
      <c r="AZ159" s="353"/>
      <c r="BA159" s="353"/>
      <c r="BB159" s="353"/>
      <c r="BC159" s="353"/>
      <c r="BD159" s="353"/>
      <c r="BE159" s="359"/>
      <c r="BF159" s="360">
        <v>0</v>
      </c>
      <c r="BG159" s="360">
        <v>33000</v>
      </c>
      <c r="BH159" s="360">
        <f t="shared" si="8"/>
        <v>39600000</v>
      </c>
      <c r="BI159" s="361"/>
      <c r="BJ159" s="362" t="s">
        <v>6326</v>
      </c>
      <c r="BK159" s="362" t="s">
        <v>6328</v>
      </c>
    </row>
    <row r="160" spans="1:63" s="349" customFormat="1" ht="99" hidden="1" customHeight="1">
      <c r="A160" s="676">
        <v>151</v>
      </c>
      <c r="B160" s="351" t="s">
        <v>794</v>
      </c>
      <c r="C160" s="757" t="s">
        <v>795</v>
      </c>
      <c r="D160" s="351"/>
      <c r="E160" s="351" t="s">
        <v>796</v>
      </c>
      <c r="F160" s="367" t="s">
        <v>6362</v>
      </c>
      <c r="G160" s="351"/>
      <c r="H160" s="352"/>
      <c r="I160" s="350" t="s">
        <v>731</v>
      </c>
      <c r="J160" s="350"/>
      <c r="K160" s="350"/>
      <c r="L160" s="353"/>
      <c r="M160" s="353"/>
      <c r="N160" s="353"/>
      <c r="O160" s="353">
        <v>0</v>
      </c>
      <c r="P160" s="353">
        <f t="shared" si="9"/>
        <v>0</v>
      </c>
      <c r="Q160" s="354">
        <v>1174</v>
      </c>
      <c r="R160" s="355">
        <f t="shared" si="7"/>
        <v>500</v>
      </c>
      <c r="S160" s="353"/>
      <c r="T160" s="353"/>
      <c r="U160" s="353"/>
      <c r="V160" s="353"/>
      <c r="W160" s="353"/>
      <c r="X160" s="353"/>
      <c r="Y160" s="353"/>
      <c r="Z160" s="364"/>
      <c r="AA160" s="353"/>
      <c r="AB160" s="353"/>
      <c r="AC160" s="369">
        <v>100</v>
      </c>
      <c r="AD160" s="353"/>
      <c r="AE160" s="353"/>
      <c r="AF160" s="353"/>
      <c r="AG160" s="353"/>
      <c r="AH160" s="353"/>
      <c r="AI160" s="761">
        <v>200</v>
      </c>
      <c r="AJ160" s="353"/>
      <c r="AK160" s="353"/>
      <c r="AL160" s="353">
        <v>200</v>
      </c>
      <c r="AM160" s="353"/>
      <c r="AN160" s="353">
        <v>0</v>
      </c>
      <c r="AO160" s="366"/>
      <c r="AP160" s="353"/>
      <c r="AQ160" s="353"/>
      <c r="AR160" s="353">
        <v>0</v>
      </c>
      <c r="AS160" s="353"/>
      <c r="AT160" s="353"/>
      <c r="AU160" s="353"/>
      <c r="AV160" s="353"/>
      <c r="AW160" s="353"/>
      <c r="AX160" s="353"/>
      <c r="AY160" s="353"/>
      <c r="AZ160" s="353"/>
      <c r="BA160" s="353"/>
      <c r="BB160" s="353"/>
      <c r="BC160" s="353"/>
      <c r="BD160" s="353"/>
      <c r="BE160" s="359"/>
      <c r="BF160" s="360">
        <v>0</v>
      </c>
      <c r="BG160" s="360">
        <v>63850</v>
      </c>
      <c r="BH160" s="360">
        <f t="shared" si="8"/>
        <v>31925000</v>
      </c>
      <c r="BI160" s="361"/>
      <c r="BJ160" s="362" t="s">
        <v>6328</v>
      </c>
      <c r="BK160" s="363" t="str">
        <f>+BJ160</f>
        <v>NGOAI</v>
      </c>
    </row>
    <row r="161" spans="1:63" s="349" customFormat="1" ht="156" hidden="1" customHeight="1">
      <c r="A161" s="676">
        <v>152</v>
      </c>
      <c r="B161" s="351" t="s">
        <v>797</v>
      </c>
      <c r="C161" s="757" t="s">
        <v>798</v>
      </c>
      <c r="D161" s="338" t="s">
        <v>6363</v>
      </c>
      <c r="E161" s="351" t="s">
        <v>799</v>
      </c>
      <c r="F161" s="374" t="s">
        <v>7084</v>
      </c>
      <c r="G161" s="702" t="s">
        <v>7093</v>
      </c>
      <c r="H161" s="352"/>
      <c r="I161" s="350" t="s">
        <v>731</v>
      </c>
      <c r="J161" s="350"/>
      <c r="K161" s="350"/>
      <c r="L161" s="353"/>
      <c r="M161" s="353"/>
      <c r="N161" s="353"/>
      <c r="O161" s="353">
        <v>0</v>
      </c>
      <c r="P161" s="353">
        <f t="shared" si="9"/>
        <v>0</v>
      </c>
      <c r="Q161" s="354">
        <v>200</v>
      </c>
      <c r="R161" s="355">
        <f t="shared" si="7"/>
        <v>250</v>
      </c>
      <c r="S161" s="353"/>
      <c r="T161" s="353"/>
      <c r="U161" s="353"/>
      <c r="V161" s="353"/>
      <c r="W161" s="353"/>
      <c r="X161" s="353"/>
      <c r="Y161" s="353"/>
      <c r="Z161" s="364"/>
      <c r="AA161" s="353"/>
      <c r="AB161" s="353"/>
      <c r="AC161" s="365"/>
      <c r="AD161" s="353"/>
      <c r="AE161" s="353"/>
      <c r="AF161" s="353"/>
      <c r="AG161" s="353"/>
      <c r="AH161" s="353"/>
      <c r="AI161" s="761">
        <v>50</v>
      </c>
      <c r="AJ161" s="353"/>
      <c r="AK161" s="353"/>
      <c r="AL161" s="353">
        <v>200</v>
      </c>
      <c r="AM161" s="353"/>
      <c r="AN161" s="353">
        <v>0</v>
      </c>
      <c r="AO161" s="366"/>
      <c r="AP161" s="353"/>
      <c r="AQ161" s="353"/>
      <c r="AR161" s="353">
        <v>0</v>
      </c>
      <c r="AS161" s="353"/>
      <c r="AT161" s="353"/>
      <c r="AU161" s="353"/>
      <c r="AV161" s="353"/>
      <c r="AW161" s="353"/>
      <c r="AX161" s="353"/>
      <c r="AY161" s="353"/>
      <c r="AZ161" s="353"/>
      <c r="BA161" s="353"/>
      <c r="BB161" s="353"/>
      <c r="BC161" s="353"/>
      <c r="BD161" s="353"/>
      <c r="BE161" s="359"/>
      <c r="BF161" s="360">
        <v>0</v>
      </c>
      <c r="BG161" s="360">
        <v>63850</v>
      </c>
      <c r="BH161" s="360">
        <f t="shared" si="8"/>
        <v>15962500</v>
      </c>
      <c r="BI161" s="361"/>
      <c r="BJ161" s="362" t="s">
        <v>6039</v>
      </c>
      <c r="BK161" s="362" t="s">
        <v>6328</v>
      </c>
    </row>
    <row r="162" spans="1:63" s="349" customFormat="1" ht="74.25" hidden="1" customHeight="1">
      <c r="A162" s="676">
        <v>153</v>
      </c>
      <c r="B162" s="351" t="s">
        <v>808</v>
      </c>
      <c r="C162" s="757" t="s">
        <v>809</v>
      </c>
      <c r="D162" s="351"/>
      <c r="E162" s="351" t="s">
        <v>810</v>
      </c>
      <c r="F162" s="351" t="s">
        <v>811</v>
      </c>
      <c r="G162" s="374" t="s">
        <v>7085</v>
      </c>
      <c r="H162" s="352"/>
      <c r="I162" s="350" t="s">
        <v>731</v>
      </c>
      <c r="J162" s="350"/>
      <c r="K162" s="350"/>
      <c r="L162" s="353"/>
      <c r="M162" s="353"/>
      <c r="N162" s="353"/>
      <c r="O162" s="353">
        <v>0</v>
      </c>
      <c r="P162" s="353">
        <f t="shared" si="9"/>
        <v>0</v>
      </c>
      <c r="Q162" s="354">
        <v>820</v>
      </c>
      <c r="R162" s="355">
        <f t="shared" si="7"/>
        <v>350</v>
      </c>
      <c r="S162" s="353"/>
      <c r="T162" s="353"/>
      <c r="U162" s="353"/>
      <c r="V162" s="353"/>
      <c r="W162" s="353"/>
      <c r="X162" s="353"/>
      <c r="Y162" s="353"/>
      <c r="Z162" s="364"/>
      <c r="AA162" s="353"/>
      <c r="AB162" s="353"/>
      <c r="AC162" s="365"/>
      <c r="AD162" s="353"/>
      <c r="AE162" s="353"/>
      <c r="AF162" s="353"/>
      <c r="AG162" s="353"/>
      <c r="AH162" s="353"/>
      <c r="AI162" s="761"/>
      <c r="AJ162" s="353"/>
      <c r="AK162" s="353"/>
      <c r="AL162" s="353">
        <v>350</v>
      </c>
      <c r="AM162" s="353"/>
      <c r="AN162" s="353">
        <v>0</v>
      </c>
      <c r="AO162" s="366"/>
      <c r="AP162" s="353"/>
      <c r="AQ162" s="353"/>
      <c r="AR162" s="353">
        <v>0</v>
      </c>
      <c r="AS162" s="353"/>
      <c r="AT162" s="353"/>
      <c r="AU162" s="353"/>
      <c r="AV162" s="353"/>
      <c r="AW162" s="353"/>
      <c r="AX162" s="353"/>
      <c r="AY162" s="353"/>
      <c r="AZ162" s="353"/>
      <c r="BA162" s="353"/>
      <c r="BB162" s="353"/>
      <c r="BC162" s="353"/>
      <c r="BD162" s="353"/>
      <c r="BE162" s="359"/>
      <c r="BF162" s="360">
        <v>0</v>
      </c>
      <c r="BG162" s="360">
        <v>18400</v>
      </c>
      <c r="BH162" s="360">
        <f t="shared" si="8"/>
        <v>6440000</v>
      </c>
      <c r="BI162" s="361"/>
      <c r="BJ162" s="362" t="s">
        <v>6039</v>
      </c>
      <c r="BK162" s="362" t="s">
        <v>6328</v>
      </c>
    </row>
    <row r="163" spans="1:63" s="349" customFormat="1" ht="92.25" hidden="1" customHeight="1">
      <c r="A163" s="676">
        <v>154</v>
      </c>
      <c r="B163" s="351" t="s">
        <v>812</v>
      </c>
      <c r="C163" s="757" t="s">
        <v>813</v>
      </c>
      <c r="D163" s="338" t="s">
        <v>6364</v>
      </c>
      <c r="E163" s="351" t="s">
        <v>810</v>
      </c>
      <c r="F163" s="489" t="s">
        <v>814</v>
      </c>
      <c r="G163" s="351"/>
      <c r="H163" s="352"/>
      <c r="I163" s="350" t="s">
        <v>731</v>
      </c>
      <c r="J163" s="350"/>
      <c r="K163" s="350"/>
      <c r="L163" s="353"/>
      <c r="M163" s="353"/>
      <c r="N163" s="353"/>
      <c r="O163" s="353">
        <v>0</v>
      </c>
      <c r="P163" s="353">
        <f t="shared" si="9"/>
        <v>0</v>
      </c>
      <c r="Q163" s="354">
        <v>500</v>
      </c>
      <c r="R163" s="355">
        <f t="shared" si="7"/>
        <v>600</v>
      </c>
      <c r="S163" s="353"/>
      <c r="T163" s="353"/>
      <c r="U163" s="353"/>
      <c r="V163" s="353"/>
      <c r="W163" s="353"/>
      <c r="X163" s="353"/>
      <c r="Y163" s="353"/>
      <c r="Z163" s="364"/>
      <c r="AA163" s="353"/>
      <c r="AB163" s="353"/>
      <c r="AC163" s="369">
        <v>300</v>
      </c>
      <c r="AD163" s="353"/>
      <c r="AE163" s="353"/>
      <c r="AF163" s="353"/>
      <c r="AG163" s="353"/>
      <c r="AH163" s="353"/>
      <c r="AI163" s="761">
        <v>300</v>
      </c>
      <c r="AJ163" s="353"/>
      <c r="AK163" s="353"/>
      <c r="AL163" s="353"/>
      <c r="AM163" s="353"/>
      <c r="AN163" s="353">
        <v>0</v>
      </c>
      <c r="AO163" s="366"/>
      <c r="AP163" s="353"/>
      <c r="AQ163" s="353"/>
      <c r="AR163" s="353">
        <v>0</v>
      </c>
      <c r="AS163" s="353"/>
      <c r="AT163" s="353"/>
      <c r="AU163" s="353"/>
      <c r="AV163" s="353"/>
      <c r="AW163" s="353"/>
      <c r="AX163" s="353"/>
      <c r="AY163" s="353"/>
      <c r="AZ163" s="353"/>
      <c r="BA163" s="353"/>
      <c r="BB163" s="353"/>
      <c r="BC163" s="353"/>
      <c r="BD163" s="353"/>
      <c r="BE163" s="359"/>
      <c r="BF163" s="360">
        <v>0</v>
      </c>
      <c r="BG163" s="360">
        <v>5340</v>
      </c>
      <c r="BH163" s="360">
        <f t="shared" si="8"/>
        <v>3204000</v>
      </c>
      <c r="BI163" s="361"/>
      <c r="BJ163" s="362" t="s">
        <v>6326</v>
      </c>
      <c r="BK163" s="362" t="s">
        <v>6328</v>
      </c>
    </row>
    <row r="164" spans="1:63" s="349" customFormat="1" ht="84.75" hidden="1" customHeight="1">
      <c r="A164" s="676">
        <v>155</v>
      </c>
      <c r="B164" s="351" t="s">
        <v>815</v>
      </c>
      <c r="C164" s="757" t="s">
        <v>816</v>
      </c>
      <c r="D164" s="351" t="s">
        <v>816</v>
      </c>
      <c r="E164" s="351" t="s">
        <v>810</v>
      </c>
      <c r="F164" s="489" t="s">
        <v>817</v>
      </c>
      <c r="G164" s="351"/>
      <c r="H164" s="352"/>
      <c r="I164" s="350" t="s">
        <v>731</v>
      </c>
      <c r="J164" s="350"/>
      <c r="K164" s="350"/>
      <c r="L164" s="353">
        <v>1435</v>
      </c>
      <c r="M164" s="353">
        <v>0</v>
      </c>
      <c r="N164" s="353"/>
      <c r="O164" s="353">
        <v>0</v>
      </c>
      <c r="P164" s="353">
        <f t="shared" si="9"/>
        <v>0</v>
      </c>
      <c r="Q164" s="354">
        <v>4100</v>
      </c>
      <c r="R164" s="355">
        <f t="shared" si="7"/>
        <v>1074</v>
      </c>
      <c r="S164" s="353"/>
      <c r="T164" s="353"/>
      <c r="U164" s="353"/>
      <c r="V164" s="353"/>
      <c r="W164" s="353"/>
      <c r="X164" s="353"/>
      <c r="Y164" s="353"/>
      <c r="Z164" s="364"/>
      <c r="AA164" s="353"/>
      <c r="AB164" s="353"/>
      <c r="AC164" s="365"/>
      <c r="AD164" s="353">
        <v>200</v>
      </c>
      <c r="AE164" s="353"/>
      <c r="AF164" s="353"/>
      <c r="AG164" s="353"/>
      <c r="AH164" s="353"/>
      <c r="AI164" s="761">
        <v>100</v>
      </c>
      <c r="AJ164" s="353"/>
      <c r="AK164" s="353">
        <v>200</v>
      </c>
      <c r="AL164" s="353">
        <v>300</v>
      </c>
      <c r="AM164" s="353">
        <v>150</v>
      </c>
      <c r="AN164" s="353">
        <v>0</v>
      </c>
      <c r="AO164" s="366"/>
      <c r="AP164" s="353"/>
      <c r="AQ164" s="353"/>
      <c r="AR164" s="353">
        <v>0</v>
      </c>
      <c r="AS164" s="353"/>
      <c r="AT164" s="353">
        <v>100</v>
      </c>
      <c r="AU164" s="353"/>
      <c r="AV164" s="353"/>
      <c r="AW164" s="353"/>
      <c r="AX164" s="353"/>
      <c r="AY164" s="353"/>
      <c r="AZ164" s="353"/>
      <c r="BA164" s="353">
        <v>24</v>
      </c>
      <c r="BB164" s="353"/>
      <c r="BC164" s="353"/>
      <c r="BD164" s="353"/>
      <c r="BE164" s="359"/>
      <c r="BF164" s="360">
        <v>0</v>
      </c>
      <c r="BG164" s="360">
        <v>5340</v>
      </c>
      <c r="BH164" s="360">
        <f t="shared" si="8"/>
        <v>5735160</v>
      </c>
      <c r="BI164" s="361"/>
      <c r="BJ164" s="362" t="s">
        <v>6039</v>
      </c>
      <c r="BK164" s="362" t="s">
        <v>6328</v>
      </c>
    </row>
    <row r="165" spans="1:63" s="349" customFormat="1" ht="82.5" hidden="1" customHeight="1">
      <c r="A165" s="676">
        <v>156</v>
      </c>
      <c r="B165" s="351" t="s">
        <v>818</v>
      </c>
      <c r="C165" s="757" t="s">
        <v>819</v>
      </c>
      <c r="D165" s="338" t="s">
        <v>6365</v>
      </c>
      <c r="E165" s="351" t="s">
        <v>810</v>
      </c>
      <c r="F165" s="338" t="s">
        <v>6366</v>
      </c>
      <c r="G165" s="351"/>
      <c r="H165" s="352"/>
      <c r="I165" s="350" t="s">
        <v>731</v>
      </c>
      <c r="J165" s="350"/>
      <c r="K165" s="350"/>
      <c r="L165" s="353">
        <v>207</v>
      </c>
      <c r="M165" s="353">
        <v>96</v>
      </c>
      <c r="N165" s="353"/>
      <c r="O165" s="353">
        <v>0</v>
      </c>
      <c r="P165" s="353">
        <f t="shared" si="9"/>
        <v>0</v>
      </c>
      <c r="Q165" s="354">
        <v>1020</v>
      </c>
      <c r="R165" s="355">
        <f t="shared" si="7"/>
        <v>650</v>
      </c>
      <c r="S165" s="353"/>
      <c r="T165" s="353"/>
      <c r="U165" s="353"/>
      <c r="V165" s="353"/>
      <c r="W165" s="353"/>
      <c r="X165" s="353"/>
      <c r="Y165" s="353"/>
      <c r="Z165" s="364"/>
      <c r="AA165" s="353"/>
      <c r="AB165" s="353"/>
      <c r="AC165" s="365"/>
      <c r="AD165" s="353"/>
      <c r="AE165" s="353"/>
      <c r="AF165" s="353"/>
      <c r="AG165" s="353"/>
      <c r="AH165" s="353"/>
      <c r="AI165" s="761"/>
      <c r="AJ165" s="353"/>
      <c r="AK165" s="353">
        <v>100</v>
      </c>
      <c r="AL165" s="353">
        <v>100</v>
      </c>
      <c r="AM165" s="353">
        <v>300</v>
      </c>
      <c r="AN165" s="353">
        <v>0</v>
      </c>
      <c r="AO165" s="366"/>
      <c r="AP165" s="353"/>
      <c r="AQ165" s="353"/>
      <c r="AR165" s="353">
        <v>0</v>
      </c>
      <c r="AS165" s="353"/>
      <c r="AT165" s="353">
        <v>100</v>
      </c>
      <c r="AU165" s="353"/>
      <c r="AV165" s="353"/>
      <c r="AW165" s="353"/>
      <c r="AX165" s="353"/>
      <c r="AY165" s="353"/>
      <c r="AZ165" s="353"/>
      <c r="BA165" s="353">
        <v>50</v>
      </c>
      <c r="BB165" s="353"/>
      <c r="BC165" s="353"/>
      <c r="BD165" s="353"/>
      <c r="BE165" s="359"/>
      <c r="BF165" s="360">
        <v>0</v>
      </c>
      <c r="BG165" s="360">
        <v>20800</v>
      </c>
      <c r="BH165" s="360">
        <f t="shared" si="8"/>
        <v>13520000</v>
      </c>
      <c r="BI165" s="361"/>
      <c r="BJ165" s="362" t="s">
        <v>6328</v>
      </c>
      <c r="BK165" s="363" t="str">
        <f>+BJ165</f>
        <v>NGOAI</v>
      </c>
    </row>
    <row r="166" spans="1:63" s="349" customFormat="1" ht="81.75" hidden="1" customHeight="1">
      <c r="A166" s="676">
        <v>157</v>
      </c>
      <c r="B166" s="351" t="s">
        <v>820</v>
      </c>
      <c r="C166" s="757" t="s">
        <v>821</v>
      </c>
      <c r="D166" s="324" t="s">
        <v>6367</v>
      </c>
      <c r="E166" s="351" t="s">
        <v>810</v>
      </c>
      <c r="F166" s="806" t="s">
        <v>7088</v>
      </c>
      <c r="G166" s="806" t="s">
        <v>7091</v>
      </c>
      <c r="H166" s="352"/>
      <c r="I166" s="350" t="s">
        <v>731</v>
      </c>
      <c r="J166" s="350"/>
      <c r="K166" s="350"/>
      <c r="L166" s="353">
        <v>0</v>
      </c>
      <c r="M166" s="353">
        <v>0</v>
      </c>
      <c r="N166" s="353"/>
      <c r="O166" s="353">
        <v>0</v>
      </c>
      <c r="P166" s="353">
        <f t="shared" si="9"/>
        <v>0</v>
      </c>
      <c r="Q166" s="354">
        <v>400</v>
      </c>
      <c r="R166" s="355">
        <f t="shared" si="7"/>
        <v>160</v>
      </c>
      <c r="S166" s="353"/>
      <c r="T166" s="353"/>
      <c r="U166" s="353"/>
      <c r="V166" s="353"/>
      <c r="W166" s="353"/>
      <c r="X166" s="353"/>
      <c r="Y166" s="353"/>
      <c r="Z166" s="364"/>
      <c r="AA166" s="353"/>
      <c r="AB166" s="353"/>
      <c r="AC166" s="365"/>
      <c r="AD166" s="353"/>
      <c r="AE166" s="353"/>
      <c r="AF166" s="353"/>
      <c r="AG166" s="353"/>
      <c r="AH166" s="353"/>
      <c r="AI166" s="761">
        <v>50</v>
      </c>
      <c r="AJ166" s="353"/>
      <c r="AK166" s="353"/>
      <c r="AL166" s="353"/>
      <c r="AM166" s="353">
        <v>50</v>
      </c>
      <c r="AN166" s="353">
        <v>0</v>
      </c>
      <c r="AO166" s="366"/>
      <c r="AP166" s="353"/>
      <c r="AQ166" s="353"/>
      <c r="AR166" s="353">
        <v>0</v>
      </c>
      <c r="AS166" s="353"/>
      <c r="AT166" s="353"/>
      <c r="AU166" s="353"/>
      <c r="AV166" s="353"/>
      <c r="AW166" s="353"/>
      <c r="AX166" s="353"/>
      <c r="AY166" s="353"/>
      <c r="AZ166" s="353"/>
      <c r="BA166" s="353">
        <v>60</v>
      </c>
      <c r="BB166" s="353"/>
      <c r="BC166" s="353"/>
      <c r="BD166" s="353"/>
      <c r="BE166" s="359"/>
      <c r="BF166" s="360">
        <v>0</v>
      </c>
      <c r="BG166" s="360">
        <v>36225</v>
      </c>
      <c r="BH166" s="360">
        <f t="shared" si="8"/>
        <v>5796000</v>
      </c>
      <c r="BI166" s="361"/>
      <c r="BJ166" s="362" t="s">
        <v>6039</v>
      </c>
      <c r="BK166" s="362" t="s">
        <v>6328</v>
      </c>
    </row>
    <row r="167" spans="1:63" s="349" customFormat="1" ht="82.5" hidden="1" customHeight="1">
      <c r="A167" s="676">
        <v>158</v>
      </c>
      <c r="B167" s="716" t="s">
        <v>823</v>
      </c>
      <c r="C167" s="758" t="s">
        <v>6849</v>
      </c>
      <c r="D167" s="324" t="s">
        <v>7096</v>
      </c>
      <c r="E167" s="716" t="s">
        <v>824</v>
      </c>
      <c r="F167" s="702" t="s">
        <v>7057</v>
      </c>
      <c r="G167" s="702"/>
      <c r="H167" s="352"/>
      <c r="I167" s="350" t="s">
        <v>731</v>
      </c>
      <c r="J167" s="350"/>
      <c r="K167" s="350"/>
      <c r="L167" s="353"/>
      <c r="M167" s="353"/>
      <c r="N167" s="353"/>
      <c r="O167" s="353">
        <v>0</v>
      </c>
      <c r="P167" s="353">
        <f t="shared" si="9"/>
        <v>0</v>
      </c>
      <c r="Q167" s="354">
        <v>200</v>
      </c>
      <c r="R167" s="355">
        <f t="shared" si="7"/>
        <v>350</v>
      </c>
      <c r="S167" s="353"/>
      <c r="T167" s="353"/>
      <c r="U167" s="353"/>
      <c r="V167" s="353"/>
      <c r="W167" s="353"/>
      <c r="X167" s="353"/>
      <c r="Y167" s="353"/>
      <c r="Z167" s="364"/>
      <c r="AA167" s="353"/>
      <c r="AB167" s="353"/>
      <c r="AC167" s="369">
        <v>300</v>
      </c>
      <c r="AD167" s="353"/>
      <c r="AE167" s="353"/>
      <c r="AF167" s="353"/>
      <c r="AG167" s="353">
        <v>50</v>
      </c>
      <c r="AH167" s="353"/>
      <c r="AI167" s="761"/>
      <c r="AJ167" s="353"/>
      <c r="AK167" s="353"/>
      <c r="AL167" s="353"/>
      <c r="AM167" s="353"/>
      <c r="AN167" s="353">
        <v>0</v>
      </c>
      <c r="AO167" s="366"/>
      <c r="AP167" s="353"/>
      <c r="AQ167" s="353"/>
      <c r="AR167" s="353">
        <v>0</v>
      </c>
      <c r="AS167" s="353"/>
      <c r="AT167" s="353"/>
      <c r="AU167" s="353"/>
      <c r="AV167" s="353"/>
      <c r="AW167" s="353"/>
      <c r="AX167" s="353"/>
      <c r="AY167" s="353"/>
      <c r="AZ167" s="353"/>
      <c r="BA167" s="353"/>
      <c r="BB167" s="353"/>
      <c r="BC167" s="353"/>
      <c r="BD167" s="353"/>
      <c r="BE167" s="359"/>
      <c r="BF167" s="360">
        <v>0</v>
      </c>
      <c r="BG167" s="360">
        <v>131600</v>
      </c>
      <c r="BH167" s="360">
        <f t="shared" si="8"/>
        <v>46060000</v>
      </c>
      <c r="BI167" s="391" t="s">
        <v>6370</v>
      </c>
      <c r="BJ167" s="362" t="s">
        <v>6328</v>
      </c>
      <c r="BK167" s="363" t="str">
        <f>+BJ167</f>
        <v>NGOAI</v>
      </c>
    </row>
    <row r="168" spans="1:63" s="349" customFormat="1" ht="115.5" hidden="1" customHeight="1">
      <c r="A168" s="676">
        <v>159</v>
      </c>
      <c r="B168" s="351" t="s">
        <v>825</v>
      </c>
      <c r="C168" s="757" t="s">
        <v>826</v>
      </c>
      <c r="D168" s="324" t="s">
        <v>6371</v>
      </c>
      <c r="E168" s="351" t="s">
        <v>827</v>
      </c>
      <c r="F168" s="374" t="s">
        <v>7076</v>
      </c>
      <c r="G168" s="351"/>
      <c r="H168" s="352"/>
      <c r="I168" s="350" t="s">
        <v>731</v>
      </c>
      <c r="J168" s="350"/>
      <c r="K168" s="350"/>
      <c r="L168" s="353"/>
      <c r="M168" s="353"/>
      <c r="N168" s="353"/>
      <c r="O168" s="353">
        <v>0</v>
      </c>
      <c r="P168" s="353">
        <f t="shared" si="9"/>
        <v>0</v>
      </c>
      <c r="Q168" s="354">
        <v>100</v>
      </c>
      <c r="R168" s="355">
        <f t="shared" si="7"/>
        <v>174</v>
      </c>
      <c r="S168" s="353"/>
      <c r="T168" s="353"/>
      <c r="U168" s="353"/>
      <c r="V168" s="353"/>
      <c r="W168" s="353"/>
      <c r="X168" s="353"/>
      <c r="Y168" s="353"/>
      <c r="Z168" s="364"/>
      <c r="AA168" s="353"/>
      <c r="AB168" s="353"/>
      <c r="AC168" s="365">
        <v>100</v>
      </c>
      <c r="AD168" s="353"/>
      <c r="AE168" s="353"/>
      <c r="AF168" s="353"/>
      <c r="AG168" s="353">
        <v>0</v>
      </c>
      <c r="AH168" s="353"/>
      <c r="AI168" s="761">
        <v>50</v>
      </c>
      <c r="AJ168" s="353"/>
      <c r="AK168" s="353"/>
      <c r="AL168" s="353"/>
      <c r="AM168" s="353"/>
      <c r="AN168" s="353">
        <v>0</v>
      </c>
      <c r="AO168" s="366"/>
      <c r="AP168" s="353"/>
      <c r="AQ168" s="353"/>
      <c r="AR168" s="353">
        <v>0</v>
      </c>
      <c r="AS168" s="353"/>
      <c r="AT168" s="353"/>
      <c r="AU168" s="353"/>
      <c r="AV168" s="353"/>
      <c r="AW168" s="353"/>
      <c r="AX168" s="353"/>
      <c r="AY168" s="353"/>
      <c r="AZ168" s="353"/>
      <c r="BA168" s="353">
        <v>24</v>
      </c>
      <c r="BB168" s="353"/>
      <c r="BC168" s="353"/>
      <c r="BD168" s="353"/>
      <c r="BE168" s="359"/>
      <c r="BF168" s="360">
        <v>0</v>
      </c>
      <c r="BG168" s="360">
        <v>48850</v>
      </c>
      <c r="BH168" s="360">
        <f t="shared" si="8"/>
        <v>8499900</v>
      </c>
      <c r="BI168" s="361"/>
      <c r="BJ168" s="362" t="s">
        <v>6326</v>
      </c>
      <c r="BK168" s="362" t="s">
        <v>6328</v>
      </c>
    </row>
    <row r="169" spans="1:63" s="349" customFormat="1" ht="115.5" hidden="1" customHeight="1">
      <c r="A169" s="676">
        <v>160</v>
      </c>
      <c r="B169" s="351" t="s">
        <v>829</v>
      </c>
      <c r="C169" s="757" t="s">
        <v>830</v>
      </c>
      <c r="D169" s="351"/>
      <c r="E169" s="351" t="s">
        <v>792</v>
      </c>
      <c r="F169" s="374" t="s">
        <v>7077</v>
      </c>
      <c r="G169" s="351"/>
      <c r="H169" s="352"/>
      <c r="I169" s="350" t="s">
        <v>731</v>
      </c>
      <c r="J169" s="350"/>
      <c r="K169" s="350"/>
      <c r="L169" s="353"/>
      <c r="M169" s="353"/>
      <c r="N169" s="353"/>
      <c r="O169" s="353">
        <v>0</v>
      </c>
      <c r="P169" s="353">
        <f t="shared" si="9"/>
        <v>0</v>
      </c>
      <c r="Q169" s="354">
        <v>700</v>
      </c>
      <c r="R169" s="355">
        <f t="shared" si="7"/>
        <v>600</v>
      </c>
      <c r="S169" s="353"/>
      <c r="T169" s="353"/>
      <c r="U169" s="353"/>
      <c r="V169" s="353"/>
      <c r="W169" s="353"/>
      <c r="X169" s="353"/>
      <c r="Y169" s="353"/>
      <c r="Z169" s="364"/>
      <c r="AA169" s="353"/>
      <c r="AB169" s="353"/>
      <c r="AC169" s="365"/>
      <c r="AD169" s="353"/>
      <c r="AE169" s="353"/>
      <c r="AF169" s="353"/>
      <c r="AG169" s="353"/>
      <c r="AH169" s="353"/>
      <c r="AI169" s="761"/>
      <c r="AJ169" s="353"/>
      <c r="AK169" s="353"/>
      <c r="AL169" s="353"/>
      <c r="AM169" s="353"/>
      <c r="AN169" s="353">
        <v>0</v>
      </c>
      <c r="AO169" s="366"/>
      <c r="AP169" s="353"/>
      <c r="AQ169" s="353"/>
      <c r="AR169" s="353">
        <v>0</v>
      </c>
      <c r="AS169" s="353"/>
      <c r="AT169" s="353">
        <v>600</v>
      </c>
      <c r="AU169" s="353"/>
      <c r="AV169" s="353"/>
      <c r="AW169" s="353"/>
      <c r="AX169" s="353"/>
      <c r="AY169" s="353"/>
      <c r="AZ169" s="353"/>
      <c r="BA169" s="353"/>
      <c r="BB169" s="353"/>
      <c r="BC169" s="353"/>
      <c r="BD169" s="353"/>
      <c r="BE169" s="359"/>
      <c r="BF169" s="360">
        <v>0</v>
      </c>
      <c r="BG169" s="360">
        <v>117000</v>
      </c>
      <c r="BH169" s="360">
        <f t="shared" si="8"/>
        <v>70200000</v>
      </c>
      <c r="BI169" s="361"/>
      <c r="BJ169" s="362" t="s">
        <v>6039</v>
      </c>
      <c r="BK169" s="362" t="s">
        <v>6328</v>
      </c>
    </row>
    <row r="170" spans="1:63" s="349" customFormat="1" ht="115.5" hidden="1" customHeight="1">
      <c r="A170" s="676">
        <v>161</v>
      </c>
      <c r="B170" s="351" t="s">
        <v>832</v>
      </c>
      <c r="C170" s="757" t="s">
        <v>833</v>
      </c>
      <c r="D170" s="351"/>
      <c r="E170" s="351" t="s">
        <v>834</v>
      </c>
      <c r="F170" s="367" t="s">
        <v>6372</v>
      </c>
      <c r="G170" s="351"/>
      <c r="H170" s="352"/>
      <c r="I170" s="350" t="s">
        <v>731</v>
      </c>
      <c r="J170" s="350"/>
      <c r="K170" s="350"/>
      <c r="L170" s="353"/>
      <c r="M170" s="353"/>
      <c r="N170" s="353"/>
      <c r="O170" s="353">
        <v>0</v>
      </c>
      <c r="P170" s="353">
        <f t="shared" si="9"/>
        <v>0</v>
      </c>
      <c r="Q170" s="354">
        <v>200</v>
      </c>
      <c r="R170" s="355">
        <f t="shared" si="7"/>
        <v>0</v>
      </c>
      <c r="S170" s="353"/>
      <c r="T170" s="353"/>
      <c r="U170" s="353"/>
      <c r="V170" s="353"/>
      <c r="W170" s="353"/>
      <c r="X170" s="353"/>
      <c r="Y170" s="353"/>
      <c r="Z170" s="364"/>
      <c r="AA170" s="353"/>
      <c r="AB170" s="353"/>
      <c r="AC170" s="369"/>
      <c r="AD170" s="353"/>
      <c r="AE170" s="353"/>
      <c r="AF170" s="353"/>
      <c r="AG170" s="353"/>
      <c r="AH170" s="353"/>
      <c r="AI170" s="761"/>
      <c r="AJ170" s="353"/>
      <c r="AK170" s="353"/>
      <c r="AL170" s="353"/>
      <c r="AM170" s="353"/>
      <c r="AN170" s="353">
        <v>0</v>
      </c>
      <c r="AO170" s="366"/>
      <c r="AP170" s="353"/>
      <c r="AQ170" s="353"/>
      <c r="AR170" s="353">
        <v>0</v>
      </c>
      <c r="AS170" s="353"/>
      <c r="AT170" s="353"/>
      <c r="AU170" s="353"/>
      <c r="AV170" s="353"/>
      <c r="AW170" s="353"/>
      <c r="AX170" s="353"/>
      <c r="AY170" s="353"/>
      <c r="AZ170" s="353"/>
      <c r="BA170" s="353"/>
      <c r="BB170" s="353"/>
      <c r="BC170" s="353"/>
      <c r="BD170" s="353"/>
      <c r="BE170" s="359"/>
      <c r="BF170" s="360">
        <v>0</v>
      </c>
      <c r="BG170" s="360">
        <v>119000</v>
      </c>
      <c r="BH170" s="360">
        <f t="shared" si="8"/>
        <v>0</v>
      </c>
      <c r="BI170" s="361"/>
      <c r="BJ170" s="362" t="s">
        <v>6326</v>
      </c>
      <c r="BK170" s="362" t="s">
        <v>6328</v>
      </c>
    </row>
    <row r="171" spans="1:63" s="349" customFormat="1" ht="115.5" hidden="1" customHeight="1">
      <c r="A171" s="676">
        <v>162</v>
      </c>
      <c r="B171" s="351" t="s">
        <v>839</v>
      </c>
      <c r="C171" s="757" t="s">
        <v>840</v>
      </c>
      <c r="D171" s="351"/>
      <c r="E171" s="351" t="s">
        <v>841</v>
      </c>
      <c r="F171" s="351" t="s">
        <v>842</v>
      </c>
      <c r="G171" s="351"/>
      <c r="H171" s="352"/>
      <c r="I171" s="350" t="s">
        <v>731</v>
      </c>
      <c r="J171" s="350"/>
      <c r="K171" s="350"/>
      <c r="L171" s="353"/>
      <c r="M171" s="353"/>
      <c r="N171" s="353"/>
      <c r="O171" s="353">
        <v>0</v>
      </c>
      <c r="P171" s="353">
        <f t="shared" si="9"/>
        <v>0</v>
      </c>
      <c r="Q171" s="354">
        <v>200</v>
      </c>
      <c r="R171" s="355">
        <f t="shared" si="7"/>
        <v>50</v>
      </c>
      <c r="S171" s="353"/>
      <c r="T171" s="353"/>
      <c r="U171" s="353"/>
      <c r="V171" s="353"/>
      <c r="W171" s="353"/>
      <c r="X171" s="353"/>
      <c r="Y171" s="353"/>
      <c r="Z171" s="364"/>
      <c r="AA171" s="353"/>
      <c r="AB171" s="353"/>
      <c r="AC171" s="365"/>
      <c r="AD171" s="353"/>
      <c r="AE171" s="353"/>
      <c r="AF171" s="353"/>
      <c r="AG171" s="353">
        <v>50</v>
      </c>
      <c r="AH171" s="353"/>
      <c r="AI171" s="761"/>
      <c r="AJ171" s="353"/>
      <c r="AK171" s="353"/>
      <c r="AL171" s="353"/>
      <c r="AM171" s="353"/>
      <c r="AN171" s="353">
        <v>0</v>
      </c>
      <c r="AO171" s="366"/>
      <c r="AP171" s="353"/>
      <c r="AQ171" s="353"/>
      <c r="AR171" s="353">
        <v>0</v>
      </c>
      <c r="AS171" s="353"/>
      <c r="AT171" s="353"/>
      <c r="AU171" s="353"/>
      <c r="AV171" s="353"/>
      <c r="AW171" s="353"/>
      <c r="AX171" s="353"/>
      <c r="AY171" s="353"/>
      <c r="AZ171" s="353"/>
      <c r="BA171" s="353"/>
      <c r="BB171" s="353"/>
      <c r="BC171" s="353"/>
      <c r="BD171" s="353"/>
      <c r="BE171" s="359"/>
      <c r="BF171" s="360">
        <v>0</v>
      </c>
      <c r="BG171" s="360">
        <v>130200</v>
      </c>
      <c r="BH171" s="360">
        <f t="shared" si="8"/>
        <v>6510000</v>
      </c>
      <c r="BI171" s="361"/>
      <c r="BJ171" s="362" t="s">
        <v>6326</v>
      </c>
      <c r="BK171" s="362" t="s">
        <v>6328</v>
      </c>
    </row>
    <row r="172" spans="1:63" s="349" customFormat="1" ht="115.5" hidden="1" customHeight="1">
      <c r="A172" s="676">
        <v>163</v>
      </c>
      <c r="B172" s="351" t="s">
        <v>843</v>
      </c>
      <c r="C172" s="757" t="s">
        <v>844</v>
      </c>
      <c r="D172" s="351"/>
      <c r="E172" s="351" t="s">
        <v>792</v>
      </c>
      <c r="F172" s="351" t="s">
        <v>845</v>
      </c>
      <c r="G172" s="351"/>
      <c r="H172" s="352"/>
      <c r="I172" s="350" t="s">
        <v>731</v>
      </c>
      <c r="J172" s="350"/>
      <c r="K172" s="350"/>
      <c r="L172" s="353"/>
      <c r="M172" s="353"/>
      <c r="N172" s="353"/>
      <c r="O172" s="353">
        <v>0</v>
      </c>
      <c r="P172" s="353">
        <f t="shared" si="9"/>
        <v>0</v>
      </c>
      <c r="Q172" s="354">
        <v>200</v>
      </c>
      <c r="R172" s="355">
        <f t="shared" si="7"/>
        <v>50</v>
      </c>
      <c r="S172" s="353"/>
      <c r="T172" s="353"/>
      <c r="U172" s="353"/>
      <c r="V172" s="353"/>
      <c r="W172" s="353"/>
      <c r="X172" s="353"/>
      <c r="Y172" s="353"/>
      <c r="Z172" s="364"/>
      <c r="AA172" s="353"/>
      <c r="AB172" s="353"/>
      <c r="AC172" s="365"/>
      <c r="AD172" s="353"/>
      <c r="AE172" s="353"/>
      <c r="AF172" s="353"/>
      <c r="AG172" s="353">
        <v>50</v>
      </c>
      <c r="AH172" s="353"/>
      <c r="AI172" s="761"/>
      <c r="AJ172" s="353"/>
      <c r="AK172" s="353"/>
      <c r="AL172" s="353"/>
      <c r="AM172" s="353"/>
      <c r="AN172" s="353">
        <v>0</v>
      </c>
      <c r="AO172" s="366"/>
      <c r="AP172" s="353"/>
      <c r="AQ172" s="353"/>
      <c r="AR172" s="353">
        <v>0</v>
      </c>
      <c r="AS172" s="353"/>
      <c r="AT172" s="353"/>
      <c r="AU172" s="353"/>
      <c r="AV172" s="353"/>
      <c r="AW172" s="353"/>
      <c r="AX172" s="353"/>
      <c r="AY172" s="353"/>
      <c r="AZ172" s="353"/>
      <c r="BA172" s="353"/>
      <c r="BB172" s="353"/>
      <c r="BC172" s="353"/>
      <c r="BD172" s="353"/>
      <c r="BE172" s="359"/>
      <c r="BF172" s="360">
        <v>0</v>
      </c>
      <c r="BG172" s="360">
        <v>159075</v>
      </c>
      <c r="BH172" s="360">
        <f t="shared" si="8"/>
        <v>7953750</v>
      </c>
      <c r="BI172" s="361"/>
      <c r="BJ172" s="362" t="s">
        <v>6326</v>
      </c>
      <c r="BK172" s="362" t="s">
        <v>6328</v>
      </c>
    </row>
    <row r="173" spans="1:63" s="349" customFormat="1" ht="72" hidden="1" customHeight="1">
      <c r="A173" s="676">
        <v>164</v>
      </c>
      <c r="B173" s="351" t="s">
        <v>867</v>
      </c>
      <c r="C173" s="757" t="s">
        <v>868</v>
      </c>
      <c r="D173" s="351"/>
      <c r="E173" s="351" t="s">
        <v>869</v>
      </c>
      <c r="F173" s="351" t="s">
        <v>870</v>
      </c>
      <c r="G173" s="351"/>
      <c r="H173" s="352"/>
      <c r="I173" s="350" t="s">
        <v>731</v>
      </c>
      <c r="J173" s="350"/>
      <c r="K173" s="350"/>
      <c r="L173" s="353">
        <v>788</v>
      </c>
      <c r="M173" s="353">
        <v>44</v>
      </c>
      <c r="N173" s="353"/>
      <c r="O173" s="353">
        <v>0</v>
      </c>
      <c r="P173" s="353">
        <f t="shared" si="9"/>
        <v>0</v>
      </c>
      <c r="Q173" s="354">
        <v>2350</v>
      </c>
      <c r="R173" s="355">
        <f t="shared" si="7"/>
        <v>2906</v>
      </c>
      <c r="S173" s="353"/>
      <c r="T173" s="353"/>
      <c r="U173" s="353"/>
      <c r="V173" s="353"/>
      <c r="W173" s="353"/>
      <c r="X173" s="353"/>
      <c r="Y173" s="353"/>
      <c r="Z173" s="364"/>
      <c r="AA173" s="353"/>
      <c r="AB173" s="353"/>
      <c r="AC173" s="365"/>
      <c r="AD173" s="353">
        <v>300</v>
      </c>
      <c r="AE173" s="353"/>
      <c r="AF173" s="353">
        <v>36</v>
      </c>
      <c r="AG173" s="353">
        <v>200</v>
      </c>
      <c r="AH173" s="353"/>
      <c r="AI173" s="761"/>
      <c r="AJ173" s="353"/>
      <c r="AK173" s="353"/>
      <c r="AL173" s="353">
        <v>1500</v>
      </c>
      <c r="AM173" s="353"/>
      <c r="AN173" s="353">
        <v>0</v>
      </c>
      <c r="AO173" s="366"/>
      <c r="AP173" s="353"/>
      <c r="AQ173" s="353"/>
      <c r="AR173" s="353">
        <v>0</v>
      </c>
      <c r="AS173" s="353"/>
      <c r="AT173" s="353">
        <v>600</v>
      </c>
      <c r="AU173" s="353">
        <v>200</v>
      </c>
      <c r="AV173" s="353">
        <v>70</v>
      </c>
      <c r="AW173" s="353"/>
      <c r="AX173" s="353"/>
      <c r="AY173" s="353"/>
      <c r="AZ173" s="353"/>
      <c r="BA173" s="353"/>
      <c r="BB173" s="353"/>
      <c r="BC173" s="353"/>
      <c r="BD173" s="353"/>
      <c r="BE173" s="359"/>
      <c r="BF173" s="360">
        <v>0</v>
      </c>
      <c r="BG173" s="360">
        <v>8900</v>
      </c>
      <c r="BH173" s="360">
        <f t="shared" si="8"/>
        <v>25863400</v>
      </c>
      <c r="BI173" s="361"/>
      <c r="BJ173" s="363" t="s">
        <v>6039</v>
      </c>
      <c r="BK173" s="362" t="s">
        <v>6328</v>
      </c>
    </row>
    <row r="174" spans="1:63" s="349" customFormat="1" ht="99" hidden="1" customHeight="1">
      <c r="A174" s="676">
        <v>165</v>
      </c>
      <c r="B174" s="351" t="s">
        <v>871</v>
      </c>
      <c r="C174" s="757" t="s">
        <v>872</v>
      </c>
      <c r="D174" s="351"/>
      <c r="E174" s="351" t="s">
        <v>792</v>
      </c>
      <c r="F174" s="374" t="s">
        <v>7058</v>
      </c>
      <c r="G174" s="351"/>
      <c r="H174" s="352"/>
      <c r="I174" s="350" t="s">
        <v>731</v>
      </c>
      <c r="J174" s="350"/>
      <c r="K174" s="350"/>
      <c r="L174" s="353"/>
      <c r="M174" s="353"/>
      <c r="N174" s="353"/>
      <c r="O174" s="353">
        <v>0</v>
      </c>
      <c r="P174" s="353">
        <f t="shared" si="9"/>
        <v>0</v>
      </c>
      <c r="Q174" s="354">
        <v>210</v>
      </c>
      <c r="R174" s="355">
        <f t="shared" si="7"/>
        <v>200</v>
      </c>
      <c r="S174" s="353"/>
      <c r="T174" s="353"/>
      <c r="U174" s="353"/>
      <c r="V174" s="353"/>
      <c r="W174" s="353"/>
      <c r="X174" s="353"/>
      <c r="Y174" s="353"/>
      <c r="Z174" s="364"/>
      <c r="AA174" s="353"/>
      <c r="AB174" s="353"/>
      <c r="AC174" s="369">
        <v>200</v>
      </c>
      <c r="AD174" s="353"/>
      <c r="AE174" s="353"/>
      <c r="AF174" s="353"/>
      <c r="AG174" s="353"/>
      <c r="AH174" s="353"/>
      <c r="AI174" s="761"/>
      <c r="AJ174" s="353"/>
      <c r="AK174" s="353"/>
      <c r="AL174" s="353"/>
      <c r="AM174" s="353"/>
      <c r="AN174" s="353">
        <v>0</v>
      </c>
      <c r="AO174" s="366"/>
      <c r="AP174" s="353"/>
      <c r="AQ174" s="353"/>
      <c r="AR174" s="353">
        <v>0</v>
      </c>
      <c r="AS174" s="353"/>
      <c r="AT174" s="353"/>
      <c r="AU174" s="353"/>
      <c r="AV174" s="353"/>
      <c r="AW174" s="353"/>
      <c r="AX174" s="353"/>
      <c r="AY174" s="353"/>
      <c r="AZ174" s="353"/>
      <c r="BA174" s="353"/>
      <c r="BB174" s="353"/>
      <c r="BC174" s="353"/>
      <c r="BD174" s="353"/>
      <c r="BE174" s="359"/>
      <c r="BF174" s="360">
        <v>0</v>
      </c>
      <c r="BG174" s="360">
        <v>81000</v>
      </c>
      <c r="BH174" s="360">
        <f t="shared" si="8"/>
        <v>16200000</v>
      </c>
      <c r="BI174" s="361"/>
      <c r="BJ174" s="362" t="s">
        <v>6326</v>
      </c>
      <c r="BK174" s="362" t="s">
        <v>6328</v>
      </c>
    </row>
    <row r="175" spans="1:63" s="349" customFormat="1" ht="82.5" hidden="1" customHeight="1">
      <c r="A175" s="676">
        <v>166</v>
      </c>
      <c r="B175" s="351" t="s">
        <v>908</v>
      </c>
      <c r="C175" s="757" t="s">
        <v>909</v>
      </c>
      <c r="D175" s="351"/>
      <c r="E175" s="351" t="s">
        <v>910</v>
      </c>
      <c r="F175" s="374" t="s">
        <v>7059</v>
      </c>
      <c r="G175" s="351"/>
      <c r="H175" s="352"/>
      <c r="I175" s="350" t="s">
        <v>731</v>
      </c>
      <c r="J175" s="350"/>
      <c r="K175" s="350"/>
      <c r="L175" s="353"/>
      <c r="M175" s="353"/>
      <c r="N175" s="353"/>
      <c r="O175" s="353">
        <v>0</v>
      </c>
      <c r="P175" s="353">
        <f t="shared" si="9"/>
        <v>0</v>
      </c>
      <c r="Q175" s="354">
        <v>788</v>
      </c>
      <c r="R175" s="355">
        <f t="shared" si="7"/>
        <v>200</v>
      </c>
      <c r="S175" s="353"/>
      <c r="T175" s="353"/>
      <c r="U175" s="353"/>
      <c r="V175" s="353"/>
      <c r="W175" s="353"/>
      <c r="X175" s="353"/>
      <c r="Y175" s="353"/>
      <c r="Z175" s="364"/>
      <c r="AA175" s="353"/>
      <c r="AB175" s="353"/>
      <c r="AC175" s="369">
        <v>200</v>
      </c>
      <c r="AD175" s="353"/>
      <c r="AE175" s="353"/>
      <c r="AF175" s="353"/>
      <c r="AG175" s="353"/>
      <c r="AH175" s="353"/>
      <c r="AI175" s="761"/>
      <c r="AJ175" s="353"/>
      <c r="AK175" s="353"/>
      <c r="AL175" s="353"/>
      <c r="AM175" s="353"/>
      <c r="AN175" s="353">
        <v>0</v>
      </c>
      <c r="AO175" s="366"/>
      <c r="AP175" s="353"/>
      <c r="AQ175" s="353"/>
      <c r="AR175" s="353">
        <v>0</v>
      </c>
      <c r="AS175" s="353"/>
      <c r="AT175" s="353"/>
      <c r="AU175" s="353"/>
      <c r="AV175" s="353"/>
      <c r="AW175" s="353"/>
      <c r="AX175" s="353"/>
      <c r="AY175" s="353"/>
      <c r="AZ175" s="353"/>
      <c r="BA175" s="353"/>
      <c r="BB175" s="353"/>
      <c r="BC175" s="353"/>
      <c r="BD175" s="353"/>
      <c r="BE175" s="359"/>
      <c r="BF175" s="360">
        <v>0</v>
      </c>
      <c r="BG175" s="360">
        <v>43850</v>
      </c>
      <c r="BH175" s="360">
        <f t="shared" si="8"/>
        <v>8770000</v>
      </c>
      <c r="BI175" s="361"/>
      <c r="BJ175" s="362" t="s">
        <v>6326</v>
      </c>
      <c r="BK175" s="362" t="s">
        <v>6328</v>
      </c>
    </row>
    <row r="176" spans="1:63" s="349" customFormat="1" ht="82.5" hidden="1" customHeight="1">
      <c r="A176" s="676">
        <v>167</v>
      </c>
      <c r="B176" s="351" t="s">
        <v>912</v>
      </c>
      <c r="C176" s="757" t="s">
        <v>913</v>
      </c>
      <c r="D176" s="351"/>
      <c r="E176" s="351" t="s">
        <v>914</v>
      </c>
      <c r="F176" s="351" t="s">
        <v>915</v>
      </c>
      <c r="G176" s="351"/>
      <c r="H176" s="352"/>
      <c r="I176" s="350" t="s">
        <v>731</v>
      </c>
      <c r="J176" s="350"/>
      <c r="K176" s="350"/>
      <c r="L176" s="353"/>
      <c r="M176" s="353"/>
      <c r="N176" s="353"/>
      <c r="O176" s="353">
        <v>0</v>
      </c>
      <c r="P176" s="353">
        <f t="shared" si="9"/>
        <v>0</v>
      </c>
      <c r="Q176" s="354">
        <v>300</v>
      </c>
      <c r="R176" s="355">
        <f t="shared" si="7"/>
        <v>50</v>
      </c>
      <c r="S176" s="353"/>
      <c r="T176" s="353"/>
      <c r="U176" s="353"/>
      <c r="V176" s="353"/>
      <c r="W176" s="353"/>
      <c r="X176" s="353"/>
      <c r="Y176" s="353"/>
      <c r="Z176" s="364"/>
      <c r="AA176" s="353"/>
      <c r="AB176" s="353"/>
      <c r="AC176" s="365"/>
      <c r="AD176" s="353"/>
      <c r="AE176" s="353"/>
      <c r="AF176" s="353"/>
      <c r="AG176" s="353">
        <v>50</v>
      </c>
      <c r="AH176" s="353"/>
      <c r="AI176" s="761"/>
      <c r="AJ176" s="353"/>
      <c r="AK176" s="353"/>
      <c r="AL176" s="353"/>
      <c r="AM176" s="353"/>
      <c r="AN176" s="353">
        <v>0</v>
      </c>
      <c r="AO176" s="366"/>
      <c r="AP176" s="353"/>
      <c r="AQ176" s="353"/>
      <c r="AR176" s="353">
        <v>0</v>
      </c>
      <c r="AS176" s="353"/>
      <c r="AT176" s="353"/>
      <c r="AU176" s="353"/>
      <c r="AV176" s="353"/>
      <c r="AW176" s="353"/>
      <c r="AX176" s="353"/>
      <c r="AY176" s="353"/>
      <c r="AZ176" s="353"/>
      <c r="BA176" s="353"/>
      <c r="BB176" s="353"/>
      <c r="BC176" s="353"/>
      <c r="BD176" s="353"/>
      <c r="BE176" s="359"/>
      <c r="BF176" s="360">
        <v>0</v>
      </c>
      <c r="BG176" s="360">
        <v>63850</v>
      </c>
      <c r="BH176" s="360">
        <f t="shared" si="8"/>
        <v>3192500</v>
      </c>
      <c r="BI176" s="361"/>
      <c r="BJ176" s="362" t="s">
        <v>6326</v>
      </c>
      <c r="BK176" s="362" t="s">
        <v>6328</v>
      </c>
    </row>
    <row r="177" spans="1:63" s="349" customFormat="1" ht="114" hidden="1" customHeight="1">
      <c r="A177" s="676">
        <v>168</v>
      </c>
      <c r="B177" s="351" t="s">
        <v>920</v>
      </c>
      <c r="C177" s="757" t="s">
        <v>921</v>
      </c>
      <c r="D177" s="351"/>
      <c r="E177" s="351" t="s">
        <v>922</v>
      </c>
      <c r="F177" s="351"/>
      <c r="G177" s="374" t="s">
        <v>6883</v>
      </c>
      <c r="H177" s="352"/>
      <c r="I177" s="350" t="s">
        <v>731</v>
      </c>
      <c r="J177" s="350"/>
      <c r="K177" s="350"/>
      <c r="L177" s="353">
        <v>0</v>
      </c>
      <c r="M177" s="353">
        <v>0</v>
      </c>
      <c r="N177" s="353"/>
      <c r="O177" s="353">
        <v>0</v>
      </c>
      <c r="P177" s="353">
        <f t="shared" si="9"/>
        <v>0</v>
      </c>
      <c r="Q177" s="354">
        <v>1200</v>
      </c>
      <c r="R177" s="355">
        <f t="shared" si="7"/>
        <v>1212</v>
      </c>
      <c r="S177" s="353"/>
      <c r="T177" s="353"/>
      <c r="U177" s="353"/>
      <c r="V177" s="353"/>
      <c r="W177" s="353"/>
      <c r="X177" s="353"/>
      <c r="Y177" s="353"/>
      <c r="Z177" s="364"/>
      <c r="AA177" s="353"/>
      <c r="AB177" s="353"/>
      <c r="AC177" s="369">
        <v>1200</v>
      </c>
      <c r="AD177" s="353"/>
      <c r="AE177" s="353"/>
      <c r="AF177" s="353"/>
      <c r="AG177" s="353"/>
      <c r="AH177" s="353"/>
      <c r="AI177" s="761"/>
      <c r="AJ177" s="353"/>
      <c r="AK177" s="353"/>
      <c r="AL177" s="353"/>
      <c r="AM177" s="353"/>
      <c r="AN177" s="353">
        <v>0</v>
      </c>
      <c r="AO177" s="366"/>
      <c r="AP177" s="353"/>
      <c r="AQ177" s="353"/>
      <c r="AR177" s="353">
        <v>0</v>
      </c>
      <c r="AS177" s="353"/>
      <c r="AT177" s="353"/>
      <c r="AU177" s="353"/>
      <c r="AV177" s="353"/>
      <c r="AW177" s="353"/>
      <c r="AX177" s="353"/>
      <c r="AY177" s="353"/>
      <c r="AZ177" s="353"/>
      <c r="BA177" s="353">
        <v>12</v>
      </c>
      <c r="BB177" s="353"/>
      <c r="BC177" s="353"/>
      <c r="BD177" s="353"/>
      <c r="BE177" s="359"/>
      <c r="BF177" s="360">
        <v>0</v>
      </c>
      <c r="BG177" s="360">
        <v>48800</v>
      </c>
      <c r="BH177" s="360">
        <f t="shared" si="8"/>
        <v>59145600</v>
      </c>
      <c r="BI177" s="361"/>
      <c r="BJ177" s="362" t="s">
        <v>6326</v>
      </c>
      <c r="BK177" s="362" t="s">
        <v>6328</v>
      </c>
    </row>
    <row r="178" spans="1:63" s="349" customFormat="1" ht="189.75" hidden="1" customHeight="1">
      <c r="A178" s="676">
        <v>169</v>
      </c>
      <c r="B178" s="351" t="s">
        <v>924</v>
      </c>
      <c r="C178" s="757" t="s">
        <v>925</v>
      </c>
      <c r="D178" s="351"/>
      <c r="E178" s="351" t="s">
        <v>926</v>
      </c>
      <c r="F178" s="351" t="s">
        <v>927</v>
      </c>
      <c r="G178" s="351" t="s">
        <v>928</v>
      </c>
      <c r="H178" s="352"/>
      <c r="I178" s="350" t="s">
        <v>731</v>
      </c>
      <c r="J178" s="350"/>
      <c r="K178" s="350"/>
      <c r="L178" s="353"/>
      <c r="M178" s="353"/>
      <c r="N178" s="353"/>
      <c r="O178" s="353">
        <v>0</v>
      </c>
      <c r="P178" s="353">
        <f t="shared" si="9"/>
        <v>0</v>
      </c>
      <c r="Q178" s="354">
        <v>200</v>
      </c>
      <c r="R178" s="355">
        <f t="shared" si="7"/>
        <v>150</v>
      </c>
      <c r="S178" s="353"/>
      <c r="T178" s="353"/>
      <c r="U178" s="353"/>
      <c r="V178" s="353"/>
      <c r="W178" s="353"/>
      <c r="X178" s="353"/>
      <c r="Y178" s="353"/>
      <c r="Z178" s="364"/>
      <c r="AA178" s="353"/>
      <c r="AB178" s="353"/>
      <c r="AC178" s="369">
        <v>30</v>
      </c>
      <c r="AD178" s="353"/>
      <c r="AE178" s="353"/>
      <c r="AF178" s="353"/>
      <c r="AG178" s="353">
        <v>100</v>
      </c>
      <c r="AH178" s="353"/>
      <c r="AI178" s="761"/>
      <c r="AJ178" s="353"/>
      <c r="AK178" s="353">
        <v>20</v>
      </c>
      <c r="AL178" s="353"/>
      <c r="AM178" s="353"/>
      <c r="AN178" s="353">
        <v>0</v>
      </c>
      <c r="AO178" s="366"/>
      <c r="AP178" s="353"/>
      <c r="AQ178" s="353"/>
      <c r="AR178" s="353">
        <v>0</v>
      </c>
      <c r="AS178" s="353"/>
      <c r="AT178" s="353"/>
      <c r="AU178" s="353"/>
      <c r="AV178" s="353"/>
      <c r="AW178" s="353"/>
      <c r="AX178" s="353"/>
      <c r="AY178" s="353"/>
      <c r="AZ178" s="353"/>
      <c r="BA178" s="353"/>
      <c r="BB178" s="353"/>
      <c r="BC178" s="353"/>
      <c r="BD178" s="353"/>
      <c r="BE178" s="359"/>
      <c r="BF178" s="360">
        <v>0</v>
      </c>
      <c r="BG178" s="360">
        <v>162925</v>
      </c>
      <c r="BH178" s="360">
        <f t="shared" si="8"/>
        <v>24438750</v>
      </c>
      <c r="BI178" s="361"/>
      <c r="BJ178" s="362" t="s">
        <v>6328</v>
      </c>
      <c r="BK178" s="363" t="str">
        <f>+BJ178</f>
        <v>NGOAI</v>
      </c>
    </row>
    <row r="179" spans="1:63" s="349" customFormat="1" ht="113.25" hidden="1" customHeight="1">
      <c r="A179" s="676">
        <v>170</v>
      </c>
      <c r="B179" s="351" t="s">
        <v>933</v>
      </c>
      <c r="C179" s="757" t="s">
        <v>934</v>
      </c>
      <c r="D179" s="351"/>
      <c r="E179" s="351" t="s">
        <v>935</v>
      </c>
      <c r="F179" s="367" t="s">
        <v>6373</v>
      </c>
      <c r="G179" s="351"/>
      <c r="H179" s="352"/>
      <c r="I179" s="350" t="s">
        <v>731</v>
      </c>
      <c r="J179" s="350"/>
      <c r="K179" s="350"/>
      <c r="L179" s="353"/>
      <c r="M179" s="353"/>
      <c r="N179" s="353"/>
      <c r="O179" s="353">
        <v>0</v>
      </c>
      <c r="P179" s="353">
        <f t="shared" si="9"/>
        <v>0</v>
      </c>
      <c r="Q179" s="354">
        <v>480</v>
      </c>
      <c r="R179" s="355">
        <f t="shared" si="7"/>
        <v>0</v>
      </c>
      <c r="S179" s="353"/>
      <c r="T179" s="353"/>
      <c r="U179" s="353"/>
      <c r="V179" s="353"/>
      <c r="W179" s="353"/>
      <c r="X179" s="353"/>
      <c r="Y179" s="353"/>
      <c r="Z179" s="364"/>
      <c r="AA179" s="353"/>
      <c r="AB179" s="353"/>
      <c r="AC179" s="365"/>
      <c r="AD179" s="353"/>
      <c r="AE179" s="353"/>
      <c r="AF179" s="353"/>
      <c r="AG179" s="353"/>
      <c r="AH179" s="353"/>
      <c r="AI179" s="761"/>
      <c r="AJ179" s="353"/>
      <c r="AK179" s="353"/>
      <c r="AL179" s="353"/>
      <c r="AM179" s="353"/>
      <c r="AN179" s="353">
        <v>0</v>
      </c>
      <c r="AO179" s="366"/>
      <c r="AP179" s="353"/>
      <c r="AQ179" s="353"/>
      <c r="AR179" s="353">
        <v>0</v>
      </c>
      <c r="AS179" s="353"/>
      <c r="AT179" s="353"/>
      <c r="AU179" s="353"/>
      <c r="AV179" s="353"/>
      <c r="AW179" s="353"/>
      <c r="AX179" s="353"/>
      <c r="AY179" s="353"/>
      <c r="AZ179" s="353"/>
      <c r="BA179" s="353"/>
      <c r="BB179" s="353"/>
      <c r="BC179" s="353"/>
      <c r="BD179" s="353"/>
      <c r="BE179" s="359"/>
      <c r="BF179" s="360">
        <v>0</v>
      </c>
      <c r="BG179" s="360">
        <v>30450</v>
      </c>
      <c r="BH179" s="360">
        <f t="shared" si="8"/>
        <v>0</v>
      </c>
      <c r="BI179" s="361"/>
      <c r="BJ179" s="362" t="s">
        <v>6039</v>
      </c>
      <c r="BK179" s="362" t="s">
        <v>6328</v>
      </c>
    </row>
    <row r="180" spans="1:63" s="349" customFormat="1" ht="144" hidden="1" customHeight="1">
      <c r="A180" s="676">
        <v>171</v>
      </c>
      <c r="B180" s="351" t="s">
        <v>936</v>
      </c>
      <c r="C180" s="757" t="s">
        <v>937</v>
      </c>
      <c r="D180" s="351"/>
      <c r="E180" s="351" t="s">
        <v>938</v>
      </c>
      <c r="F180" s="367" t="s">
        <v>6376</v>
      </c>
      <c r="G180" s="324" t="s">
        <v>6884</v>
      </c>
      <c r="H180" s="352"/>
      <c r="I180" s="350" t="s">
        <v>731</v>
      </c>
      <c r="J180" s="350"/>
      <c r="K180" s="350"/>
      <c r="L180" s="353">
        <v>0</v>
      </c>
      <c r="M180" s="353">
        <v>0</v>
      </c>
      <c r="N180" s="353"/>
      <c r="O180" s="353">
        <v>0</v>
      </c>
      <c r="P180" s="353">
        <f t="shared" si="9"/>
        <v>0</v>
      </c>
      <c r="Q180" s="354">
        <v>1200</v>
      </c>
      <c r="R180" s="355">
        <f t="shared" si="7"/>
        <v>8512</v>
      </c>
      <c r="S180" s="353"/>
      <c r="T180" s="353"/>
      <c r="U180" s="353"/>
      <c r="V180" s="353"/>
      <c r="W180" s="353"/>
      <c r="X180" s="353"/>
      <c r="Y180" s="353"/>
      <c r="Z180" s="364"/>
      <c r="AA180" s="353"/>
      <c r="AB180" s="353"/>
      <c r="AC180" s="369">
        <v>1500</v>
      </c>
      <c r="AD180" s="353"/>
      <c r="AE180" s="353"/>
      <c r="AF180" s="353"/>
      <c r="AG180" s="353"/>
      <c r="AH180" s="353"/>
      <c r="AI180" s="761">
        <v>7000</v>
      </c>
      <c r="AJ180" s="353"/>
      <c r="AK180" s="353"/>
      <c r="AL180" s="353"/>
      <c r="AM180" s="353"/>
      <c r="AN180" s="353">
        <v>0</v>
      </c>
      <c r="AO180" s="366"/>
      <c r="AP180" s="353"/>
      <c r="AQ180" s="353"/>
      <c r="AR180" s="353">
        <v>0</v>
      </c>
      <c r="AS180" s="353"/>
      <c r="AT180" s="353"/>
      <c r="AU180" s="353"/>
      <c r="AV180" s="353"/>
      <c r="AW180" s="353"/>
      <c r="AX180" s="353"/>
      <c r="AY180" s="353"/>
      <c r="AZ180" s="353"/>
      <c r="BA180" s="353">
        <v>12</v>
      </c>
      <c r="BB180" s="353"/>
      <c r="BC180" s="353"/>
      <c r="BD180" s="353"/>
      <c r="BE180" s="359"/>
      <c r="BF180" s="360">
        <v>0</v>
      </c>
      <c r="BG180" s="360">
        <v>41839</v>
      </c>
      <c r="BH180" s="360">
        <f t="shared" si="8"/>
        <v>356133568</v>
      </c>
      <c r="BI180" s="361"/>
      <c r="BJ180" s="362" t="s">
        <v>6326</v>
      </c>
      <c r="BK180" s="362" t="s">
        <v>6328</v>
      </c>
    </row>
    <row r="181" spans="1:63" s="349" customFormat="1" ht="127.5" hidden="1" customHeight="1">
      <c r="A181" s="676">
        <v>172</v>
      </c>
      <c r="B181" s="351" t="s">
        <v>943</v>
      </c>
      <c r="C181" s="757" t="s">
        <v>944</v>
      </c>
      <c r="D181" s="351"/>
      <c r="E181" s="351" t="s">
        <v>935</v>
      </c>
      <c r="F181" s="367" t="s">
        <v>945</v>
      </c>
      <c r="G181" s="351"/>
      <c r="H181" s="352"/>
      <c r="I181" s="350" t="s">
        <v>731</v>
      </c>
      <c r="J181" s="350"/>
      <c r="K181" s="350"/>
      <c r="L181" s="353">
        <v>7092</v>
      </c>
      <c r="M181" s="353">
        <v>8946</v>
      </c>
      <c r="N181" s="353"/>
      <c r="O181" s="353">
        <v>0</v>
      </c>
      <c r="P181" s="353">
        <f t="shared" si="9"/>
        <v>0</v>
      </c>
      <c r="Q181" s="354">
        <v>2900</v>
      </c>
      <c r="R181" s="355">
        <f t="shared" si="7"/>
        <v>1560</v>
      </c>
      <c r="S181" s="353"/>
      <c r="T181" s="353"/>
      <c r="U181" s="353"/>
      <c r="V181" s="353"/>
      <c r="W181" s="353"/>
      <c r="X181" s="353"/>
      <c r="Y181" s="353"/>
      <c r="Z181" s="364"/>
      <c r="AA181" s="353"/>
      <c r="AB181" s="353"/>
      <c r="AC181" s="369">
        <v>1500</v>
      </c>
      <c r="AD181" s="353">
        <v>60</v>
      </c>
      <c r="AE181" s="353"/>
      <c r="AF181" s="353"/>
      <c r="AG181" s="353"/>
      <c r="AH181" s="353"/>
      <c r="AI181" s="761"/>
      <c r="AJ181" s="353"/>
      <c r="AK181" s="353"/>
      <c r="AL181" s="353"/>
      <c r="AM181" s="353"/>
      <c r="AN181" s="353">
        <v>0</v>
      </c>
      <c r="AO181" s="366"/>
      <c r="AP181" s="353"/>
      <c r="AQ181" s="353"/>
      <c r="AR181" s="353">
        <v>0</v>
      </c>
      <c r="AS181" s="353"/>
      <c r="AT181" s="353"/>
      <c r="AU181" s="353"/>
      <c r="AV181" s="353"/>
      <c r="AW181" s="353"/>
      <c r="AX181" s="353"/>
      <c r="AY181" s="353"/>
      <c r="AZ181" s="353"/>
      <c r="BA181" s="353"/>
      <c r="BB181" s="353"/>
      <c r="BC181" s="353"/>
      <c r="BD181" s="353"/>
      <c r="BE181" s="359"/>
      <c r="BF181" s="360">
        <v>0</v>
      </c>
      <c r="BG181" s="360">
        <v>75000</v>
      </c>
      <c r="BH181" s="360">
        <f t="shared" si="8"/>
        <v>117000000</v>
      </c>
      <c r="BI181" s="361"/>
      <c r="BJ181" s="362" t="s">
        <v>6326</v>
      </c>
      <c r="BK181" s="362" t="s">
        <v>6328</v>
      </c>
    </row>
    <row r="182" spans="1:63" s="349" customFormat="1" ht="99" hidden="1" customHeight="1">
      <c r="A182" s="676">
        <v>173</v>
      </c>
      <c r="B182" s="351" t="s">
        <v>949</v>
      </c>
      <c r="C182" s="757" t="s">
        <v>6374</v>
      </c>
      <c r="D182" s="351"/>
      <c r="E182" s="351" t="s">
        <v>950</v>
      </c>
      <c r="F182" s="374" t="s">
        <v>7060</v>
      </c>
      <c r="G182" s="351"/>
      <c r="H182" s="352"/>
      <c r="I182" s="350" t="s">
        <v>731</v>
      </c>
      <c r="J182" s="350"/>
      <c r="K182" s="350"/>
      <c r="L182" s="353">
        <v>0</v>
      </c>
      <c r="M182" s="353">
        <v>0</v>
      </c>
      <c r="N182" s="353"/>
      <c r="O182" s="353">
        <v>0</v>
      </c>
      <c r="P182" s="353">
        <f t="shared" si="9"/>
        <v>0</v>
      </c>
      <c r="Q182" s="354">
        <v>296</v>
      </c>
      <c r="R182" s="355">
        <f t="shared" si="7"/>
        <v>4412</v>
      </c>
      <c r="S182" s="353"/>
      <c r="T182" s="353"/>
      <c r="U182" s="353"/>
      <c r="V182" s="353"/>
      <c r="W182" s="353"/>
      <c r="X182" s="353"/>
      <c r="Y182" s="353"/>
      <c r="Z182" s="368">
        <v>100</v>
      </c>
      <c r="AA182" s="353"/>
      <c r="AB182" s="353"/>
      <c r="AC182" s="369">
        <v>300</v>
      </c>
      <c r="AD182" s="353"/>
      <c r="AE182" s="353"/>
      <c r="AF182" s="353"/>
      <c r="AG182" s="353"/>
      <c r="AH182" s="353"/>
      <c r="AI182" s="761">
        <v>4000</v>
      </c>
      <c r="AJ182" s="353"/>
      <c r="AK182" s="353"/>
      <c r="AL182" s="353"/>
      <c r="AM182" s="353"/>
      <c r="AN182" s="353">
        <v>0</v>
      </c>
      <c r="AO182" s="366"/>
      <c r="AP182" s="353"/>
      <c r="AQ182" s="353"/>
      <c r="AR182" s="353">
        <v>0</v>
      </c>
      <c r="AS182" s="353"/>
      <c r="AT182" s="353"/>
      <c r="AU182" s="353"/>
      <c r="AV182" s="353"/>
      <c r="AW182" s="353"/>
      <c r="AX182" s="353"/>
      <c r="AY182" s="353"/>
      <c r="AZ182" s="353"/>
      <c r="BA182" s="353">
        <v>12</v>
      </c>
      <c r="BB182" s="353"/>
      <c r="BC182" s="353"/>
      <c r="BD182" s="353"/>
      <c r="BE182" s="392" t="s">
        <v>951</v>
      </c>
      <c r="BF182" s="360">
        <v>0</v>
      </c>
      <c r="BG182" s="360">
        <v>64000</v>
      </c>
      <c r="BH182" s="360">
        <f t="shared" si="8"/>
        <v>282368000</v>
      </c>
      <c r="BI182" s="361"/>
      <c r="BJ182" s="362" t="s">
        <v>6326</v>
      </c>
      <c r="BK182" s="362" t="s">
        <v>6328</v>
      </c>
    </row>
    <row r="183" spans="1:63" s="349" customFormat="1" ht="84" hidden="1" customHeight="1">
      <c r="A183" s="676">
        <v>174</v>
      </c>
      <c r="B183" s="751" t="s">
        <v>955</v>
      </c>
      <c r="C183" s="757" t="s">
        <v>956</v>
      </c>
      <c r="D183" s="351"/>
      <c r="E183" s="351" t="s">
        <v>935</v>
      </c>
      <c r="F183" s="751" t="s">
        <v>957</v>
      </c>
      <c r="G183" s="744" t="s">
        <v>7072</v>
      </c>
      <c r="H183" s="350" t="s">
        <v>731</v>
      </c>
      <c r="I183" s="350" t="s">
        <v>731</v>
      </c>
      <c r="J183" s="350"/>
      <c r="K183" s="350"/>
      <c r="L183" s="353">
        <v>284</v>
      </c>
      <c r="M183" s="353">
        <v>0</v>
      </c>
      <c r="N183" s="353"/>
      <c r="O183" s="353">
        <v>0</v>
      </c>
      <c r="P183" s="353">
        <f t="shared" si="9"/>
        <v>0</v>
      </c>
      <c r="Q183" s="354">
        <v>1160</v>
      </c>
      <c r="R183" s="355">
        <f t="shared" si="7"/>
        <v>2112</v>
      </c>
      <c r="S183" s="353"/>
      <c r="T183" s="353"/>
      <c r="U183" s="353"/>
      <c r="V183" s="353"/>
      <c r="W183" s="353"/>
      <c r="X183" s="353"/>
      <c r="Y183" s="353"/>
      <c r="Z183" s="368">
        <v>200</v>
      </c>
      <c r="AA183" s="353"/>
      <c r="AB183" s="353"/>
      <c r="AC183" s="369">
        <v>1900</v>
      </c>
      <c r="AD183" s="353"/>
      <c r="AE183" s="353"/>
      <c r="AF183" s="353"/>
      <c r="AG183" s="353"/>
      <c r="AH183" s="353"/>
      <c r="AI183" s="761"/>
      <c r="AJ183" s="353"/>
      <c r="AK183" s="353"/>
      <c r="AL183" s="353"/>
      <c r="AM183" s="353"/>
      <c r="AN183" s="353">
        <v>0</v>
      </c>
      <c r="AO183" s="366"/>
      <c r="AP183" s="353"/>
      <c r="AQ183" s="353"/>
      <c r="AR183" s="353">
        <v>0</v>
      </c>
      <c r="AS183" s="353"/>
      <c r="AT183" s="353"/>
      <c r="AU183" s="353"/>
      <c r="AV183" s="353"/>
      <c r="AW183" s="353"/>
      <c r="AX183" s="353"/>
      <c r="AY183" s="353"/>
      <c r="AZ183" s="353"/>
      <c r="BA183" s="353">
        <v>12</v>
      </c>
      <c r="BB183" s="353"/>
      <c r="BC183" s="353"/>
      <c r="BD183" s="353"/>
      <c r="BE183" s="359" t="s">
        <v>959</v>
      </c>
      <c r="BF183" s="360">
        <v>0</v>
      </c>
      <c r="BG183" s="360">
        <v>27930</v>
      </c>
      <c r="BH183" s="360">
        <f t="shared" si="8"/>
        <v>58988160</v>
      </c>
      <c r="BI183" s="361"/>
      <c r="BJ183" s="362" t="s">
        <v>6328</v>
      </c>
      <c r="BK183" s="363" t="str">
        <f>+BJ183</f>
        <v>NGOAI</v>
      </c>
    </row>
    <row r="184" spans="1:63" s="349" customFormat="1" ht="99" hidden="1">
      <c r="A184" s="676">
        <v>175</v>
      </c>
      <c r="B184" s="751" t="s">
        <v>960</v>
      </c>
      <c r="C184" s="757" t="s">
        <v>961</v>
      </c>
      <c r="D184" s="351"/>
      <c r="E184" s="351" t="s">
        <v>950</v>
      </c>
      <c r="F184" s="751" t="s">
        <v>962</v>
      </c>
      <c r="G184" s="351"/>
      <c r="H184" s="352"/>
      <c r="I184" s="350" t="s">
        <v>731</v>
      </c>
      <c r="J184" s="350"/>
      <c r="K184" s="350"/>
      <c r="L184" s="353">
        <v>0</v>
      </c>
      <c r="M184" s="353">
        <v>0</v>
      </c>
      <c r="N184" s="353"/>
      <c r="O184" s="353">
        <v>0</v>
      </c>
      <c r="P184" s="353">
        <f t="shared" si="9"/>
        <v>0</v>
      </c>
      <c r="Q184" s="354">
        <v>1106</v>
      </c>
      <c r="R184" s="355">
        <f t="shared" si="7"/>
        <v>1500</v>
      </c>
      <c r="S184" s="353"/>
      <c r="T184" s="353"/>
      <c r="U184" s="353"/>
      <c r="V184" s="353"/>
      <c r="W184" s="353"/>
      <c r="X184" s="353"/>
      <c r="Y184" s="353"/>
      <c r="Z184" s="364"/>
      <c r="AA184" s="353"/>
      <c r="AB184" s="353"/>
      <c r="AC184" s="369">
        <v>1000</v>
      </c>
      <c r="AD184" s="353"/>
      <c r="AE184" s="353"/>
      <c r="AF184" s="353"/>
      <c r="AG184" s="353"/>
      <c r="AH184" s="353"/>
      <c r="AI184" s="761">
        <v>500</v>
      </c>
      <c r="AJ184" s="353"/>
      <c r="AK184" s="353"/>
      <c r="AL184" s="353"/>
      <c r="AM184" s="353"/>
      <c r="AN184" s="353">
        <v>0</v>
      </c>
      <c r="AO184" s="366"/>
      <c r="AP184" s="353"/>
      <c r="AQ184" s="353"/>
      <c r="AR184" s="353">
        <v>0</v>
      </c>
      <c r="AS184" s="353"/>
      <c r="AT184" s="353"/>
      <c r="AU184" s="353"/>
      <c r="AV184" s="353"/>
      <c r="AW184" s="353"/>
      <c r="AX184" s="353"/>
      <c r="AY184" s="353"/>
      <c r="AZ184" s="353"/>
      <c r="BA184" s="353"/>
      <c r="BB184" s="353"/>
      <c r="BC184" s="353"/>
      <c r="BD184" s="353"/>
      <c r="BE184" s="359"/>
      <c r="BF184" s="360">
        <v>0</v>
      </c>
      <c r="BG184" s="360">
        <v>64000</v>
      </c>
      <c r="BH184" s="360">
        <f t="shared" si="8"/>
        <v>96000000</v>
      </c>
      <c r="BI184" s="361"/>
      <c r="BJ184" s="362" t="s">
        <v>6326</v>
      </c>
      <c r="BK184" s="362" t="s">
        <v>6328</v>
      </c>
    </row>
    <row r="185" spans="1:63" s="349" customFormat="1" ht="82.5" hidden="1" customHeight="1">
      <c r="A185" s="676">
        <v>176</v>
      </c>
      <c r="B185" s="351" t="s">
        <v>963</v>
      </c>
      <c r="C185" s="757" t="s">
        <v>964</v>
      </c>
      <c r="D185" s="351"/>
      <c r="E185" s="351" t="s">
        <v>965</v>
      </c>
      <c r="F185" s="351" t="s">
        <v>966</v>
      </c>
      <c r="G185" s="351"/>
      <c r="H185" s="352"/>
      <c r="I185" s="350" t="s">
        <v>731</v>
      </c>
      <c r="J185" s="350"/>
      <c r="K185" s="350"/>
      <c r="L185" s="353">
        <v>0</v>
      </c>
      <c r="M185" s="353">
        <v>72</v>
      </c>
      <c r="N185" s="353"/>
      <c r="O185" s="353">
        <v>0</v>
      </c>
      <c r="P185" s="353">
        <f t="shared" si="9"/>
        <v>0</v>
      </c>
      <c r="Q185" s="354">
        <v>336</v>
      </c>
      <c r="R185" s="355">
        <f t="shared" si="7"/>
        <v>700</v>
      </c>
      <c r="S185" s="353"/>
      <c r="T185" s="353"/>
      <c r="U185" s="353"/>
      <c r="V185" s="353"/>
      <c r="W185" s="353"/>
      <c r="X185" s="353"/>
      <c r="Y185" s="353"/>
      <c r="Z185" s="368">
        <v>200</v>
      </c>
      <c r="AA185" s="353"/>
      <c r="AB185" s="353"/>
      <c r="AC185" s="369">
        <v>500</v>
      </c>
      <c r="AD185" s="353"/>
      <c r="AE185" s="353"/>
      <c r="AF185" s="353"/>
      <c r="AG185" s="353"/>
      <c r="AH185" s="353"/>
      <c r="AI185" s="761"/>
      <c r="AJ185" s="353"/>
      <c r="AK185" s="353"/>
      <c r="AL185" s="353"/>
      <c r="AM185" s="353"/>
      <c r="AN185" s="353">
        <v>0</v>
      </c>
      <c r="AO185" s="366"/>
      <c r="AP185" s="353"/>
      <c r="AQ185" s="353"/>
      <c r="AR185" s="353">
        <v>0</v>
      </c>
      <c r="AS185" s="353"/>
      <c r="AT185" s="353"/>
      <c r="AU185" s="353"/>
      <c r="AV185" s="353"/>
      <c r="AW185" s="353"/>
      <c r="AX185" s="353"/>
      <c r="AY185" s="353"/>
      <c r="AZ185" s="353"/>
      <c r="BA185" s="353"/>
      <c r="BB185" s="353"/>
      <c r="BC185" s="353"/>
      <c r="BD185" s="353"/>
      <c r="BE185" s="359"/>
      <c r="BF185" s="360">
        <v>0</v>
      </c>
      <c r="BG185" s="360">
        <v>36850</v>
      </c>
      <c r="BH185" s="360">
        <f t="shared" si="8"/>
        <v>25795000</v>
      </c>
      <c r="BI185" s="361"/>
      <c r="BJ185" s="362" t="s">
        <v>6326</v>
      </c>
      <c r="BK185" s="362" t="s">
        <v>6328</v>
      </c>
    </row>
    <row r="186" spans="1:63" s="349" customFormat="1" ht="82.5" hidden="1" customHeight="1">
      <c r="A186" s="676">
        <v>177</v>
      </c>
      <c r="B186" s="351" t="s">
        <v>967</v>
      </c>
      <c r="C186" s="757" t="s">
        <v>968</v>
      </c>
      <c r="D186" s="351"/>
      <c r="E186" s="351" t="s">
        <v>969</v>
      </c>
      <c r="F186" s="351" t="s">
        <v>970</v>
      </c>
      <c r="G186" s="351"/>
      <c r="H186" s="352"/>
      <c r="I186" s="350" t="s">
        <v>731</v>
      </c>
      <c r="J186" s="350"/>
      <c r="K186" s="350"/>
      <c r="L186" s="353">
        <v>0</v>
      </c>
      <c r="M186" s="353">
        <v>0</v>
      </c>
      <c r="N186" s="353"/>
      <c r="O186" s="353">
        <v>0</v>
      </c>
      <c r="P186" s="353">
        <f t="shared" si="9"/>
        <v>0</v>
      </c>
      <c r="Q186" s="354">
        <v>1000</v>
      </c>
      <c r="R186" s="355">
        <f t="shared" si="7"/>
        <v>50</v>
      </c>
      <c r="S186" s="353"/>
      <c r="T186" s="353"/>
      <c r="U186" s="353"/>
      <c r="V186" s="353"/>
      <c r="W186" s="353"/>
      <c r="X186" s="353"/>
      <c r="Y186" s="353"/>
      <c r="Z186" s="364"/>
      <c r="AA186" s="353"/>
      <c r="AB186" s="353"/>
      <c r="AC186" s="365"/>
      <c r="AD186" s="353"/>
      <c r="AE186" s="353"/>
      <c r="AF186" s="353"/>
      <c r="AG186" s="353"/>
      <c r="AH186" s="353"/>
      <c r="AI186" s="761"/>
      <c r="AJ186" s="353"/>
      <c r="AK186" s="353">
        <v>50</v>
      </c>
      <c r="AL186" s="353"/>
      <c r="AM186" s="353"/>
      <c r="AN186" s="353">
        <v>0</v>
      </c>
      <c r="AO186" s="366"/>
      <c r="AP186" s="353"/>
      <c r="AQ186" s="353"/>
      <c r="AR186" s="353">
        <v>0</v>
      </c>
      <c r="AS186" s="353"/>
      <c r="AT186" s="353"/>
      <c r="AU186" s="353"/>
      <c r="AV186" s="353"/>
      <c r="AW186" s="353"/>
      <c r="AX186" s="353"/>
      <c r="AY186" s="353"/>
      <c r="AZ186" s="353"/>
      <c r="BA186" s="353"/>
      <c r="BB186" s="353"/>
      <c r="BC186" s="353"/>
      <c r="BD186" s="353"/>
      <c r="BE186" s="359"/>
      <c r="BF186" s="360">
        <v>0</v>
      </c>
      <c r="BG186" s="360">
        <v>25800</v>
      </c>
      <c r="BH186" s="360">
        <f t="shared" si="8"/>
        <v>1290000</v>
      </c>
      <c r="BI186" s="361"/>
      <c r="BJ186" s="362" t="s">
        <v>6328</v>
      </c>
      <c r="BK186" s="363" t="str">
        <f>+BJ186</f>
        <v>NGOAI</v>
      </c>
    </row>
    <row r="187" spans="1:63" s="349" customFormat="1" ht="129.75" hidden="1" customHeight="1">
      <c r="A187" s="676">
        <v>178</v>
      </c>
      <c r="B187" s="351" t="s">
        <v>975</v>
      </c>
      <c r="C187" s="757" t="s">
        <v>976</v>
      </c>
      <c r="D187" s="351"/>
      <c r="E187" s="351" t="s">
        <v>977</v>
      </c>
      <c r="F187" s="351" t="s">
        <v>978</v>
      </c>
      <c r="G187" s="374" t="s">
        <v>6885</v>
      </c>
      <c r="H187" s="352"/>
      <c r="I187" s="350" t="s">
        <v>731</v>
      </c>
      <c r="J187" s="350"/>
      <c r="K187" s="350"/>
      <c r="L187" s="353">
        <v>0</v>
      </c>
      <c r="M187" s="353">
        <v>0</v>
      </c>
      <c r="N187" s="353"/>
      <c r="O187" s="353">
        <v>0</v>
      </c>
      <c r="P187" s="353">
        <f t="shared" si="9"/>
        <v>0</v>
      </c>
      <c r="Q187" s="354">
        <v>300</v>
      </c>
      <c r="R187" s="355">
        <f t="shared" si="7"/>
        <v>0</v>
      </c>
      <c r="S187" s="353"/>
      <c r="T187" s="353"/>
      <c r="U187" s="353"/>
      <c r="V187" s="353"/>
      <c r="W187" s="353"/>
      <c r="X187" s="353"/>
      <c r="Y187" s="353"/>
      <c r="Z187" s="364"/>
      <c r="AA187" s="353"/>
      <c r="AB187" s="353"/>
      <c r="AC187" s="369"/>
      <c r="AD187" s="353"/>
      <c r="AE187" s="353"/>
      <c r="AF187" s="353"/>
      <c r="AG187" s="353"/>
      <c r="AH187" s="353"/>
      <c r="AI187" s="761"/>
      <c r="AJ187" s="353"/>
      <c r="AK187" s="353"/>
      <c r="AL187" s="353"/>
      <c r="AM187" s="353"/>
      <c r="AN187" s="353">
        <v>0</v>
      </c>
      <c r="AO187" s="366"/>
      <c r="AP187" s="353"/>
      <c r="AQ187" s="353"/>
      <c r="AR187" s="353">
        <v>0</v>
      </c>
      <c r="AS187" s="353"/>
      <c r="AT187" s="353"/>
      <c r="AU187" s="353"/>
      <c r="AV187" s="353"/>
      <c r="AW187" s="353"/>
      <c r="AX187" s="353"/>
      <c r="AY187" s="353"/>
      <c r="AZ187" s="353"/>
      <c r="BA187" s="353"/>
      <c r="BB187" s="353"/>
      <c r="BC187" s="353"/>
      <c r="BD187" s="353"/>
      <c r="BE187" s="359"/>
      <c r="BF187" s="360">
        <v>0</v>
      </c>
      <c r="BG187" s="360">
        <v>35700</v>
      </c>
      <c r="BH187" s="360">
        <f t="shared" si="8"/>
        <v>0</v>
      </c>
      <c r="BI187" s="361"/>
      <c r="BJ187" s="362" t="s">
        <v>6326</v>
      </c>
      <c r="BK187" s="362" t="s">
        <v>6328</v>
      </c>
    </row>
    <row r="188" spans="1:63" s="349" customFormat="1" ht="131.25" hidden="1" customHeight="1">
      <c r="A188" s="676">
        <v>179</v>
      </c>
      <c r="B188" s="351" t="s">
        <v>980</v>
      </c>
      <c r="C188" s="757" t="s">
        <v>976</v>
      </c>
      <c r="D188" s="351"/>
      <c r="E188" s="351" t="s">
        <v>935</v>
      </c>
      <c r="F188" s="351" t="s">
        <v>981</v>
      </c>
      <c r="G188" s="805" t="s">
        <v>6885</v>
      </c>
      <c r="H188" s="352">
        <v>0</v>
      </c>
      <c r="I188" s="350" t="s">
        <v>731</v>
      </c>
      <c r="J188" s="350"/>
      <c r="K188" s="350"/>
      <c r="L188" s="353">
        <v>0</v>
      </c>
      <c r="M188" s="353">
        <v>0</v>
      </c>
      <c r="N188" s="353"/>
      <c r="O188" s="353">
        <v>0</v>
      </c>
      <c r="P188" s="353">
        <f t="shared" si="9"/>
        <v>0</v>
      </c>
      <c r="Q188" s="354">
        <v>1800</v>
      </c>
      <c r="R188" s="355">
        <f t="shared" si="7"/>
        <v>3836</v>
      </c>
      <c r="S188" s="353"/>
      <c r="T188" s="353"/>
      <c r="U188" s="353"/>
      <c r="V188" s="353"/>
      <c r="W188" s="353"/>
      <c r="X188" s="353"/>
      <c r="Y188" s="353"/>
      <c r="Z188" s="364"/>
      <c r="AA188" s="353"/>
      <c r="AB188" s="353">
        <v>200</v>
      </c>
      <c r="AC188" s="369">
        <f>1800+1800</f>
        <v>3600</v>
      </c>
      <c r="AD188" s="353"/>
      <c r="AE188" s="353"/>
      <c r="AF188" s="353"/>
      <c r="AG188" s="353"/>
      <c r="AH188" s="353"/>
      <c r="AI188" s="761"/>
      <c r="AJ188" s="353"/>
      <c r="AK188" s="353"/>
      <c r="AL188" s="353"/>
      <c r="AM188" s="353"/>
      <c r="AN188" s="353">
        <v>0</v>
      </c>
      <c r="AO188" s="366"/>
      <c r="AP188" s="353"/>
      <c r="AQ188" s="353"/>
      <c r="AR188" s="353">
        <v>0</v>
      </c>
      <c r="AS188" s="353"/>
      <c r="AT188" s="353"/>
      <c r="AU188" s="353"/>
      <c r="AV188" s="353"/>
      <c r="AW188" s="353"/>
      <c r="AX188" s="353"/>
      <c r="AY188" s="353"/>
      <c r="AZ188" s="353"/>
      <c r="BA188" s="353">
        <f>12+24</f>
        <v>36</v>
      </c>
      <c r="BB188" s="353"/>
      <c r="BC188" s="353"/>
      <c r="BD188" s="353"/>
      <c r="BE188" s="359"/>
      <c r="BF188" s="360">
        <v>0</v>
      </c>
      <c r="BG188" s="360">
        <v>31000</v>
      </c>
      <c r="BH188" s="360">
        <f t="shared" si="8"/>
        <v>118916000</v>
      </c>
      <c r="BI188" s="361"/>
      <c r="BJ188" s="362" t="s">
        <v>6328</v>
      </c>
      <c r="BK188" s="363" t="str">
        <f>+BJ188</f>
        <v>NGOAI</v>
      </c>
    </row>
    <row r="189" spans="1:63" s="349" customFormat="1" ht="132" hidden="1" customHeight="1">
      <c r="A189" s="676">
        <v>180</v>
      </c>
      <c r="B189" s="670" t="s">
        <v>982</v>
      </c>
      <c r="C189" s="757" t="s">
        <v>6886</v>
      </c>
      <c r="D189" s="382" t="s">
        <v>984</v>
      </c>
      <c r="E189" s="351" t="s">
        <v>985</v>
      </c>
      <c r="F189" s="374" t="s">
        <v>7061</v>
      </c>
      <c r="G189" s="374" t="s">
        <v>7063</v>
      </c>
      <c r="H189" s="352"/>
      <c r="I189" s="350" t="s">
        <v>731</v>
      </c>
      <c r="J189" s="350"/>
      <c r="K189" s="350"/>
      <c r="L189" s="353"/>
      <c r="M189" s="353"/>
      <c r="N189" s="353"/>
      <c r="O189" s="353">
        <v>0</v>
      </c>
      <c r="P189" s="353">
        <f t="shared" si="9"/>
        <v>0</v>
      </c>
      <c r="Q189" s="354">
        <v>255</v>
      </c>
      <c r="R189" s="355">
        <f t="shared" si="7"/>
        <v>400</v>
      </c>
      <c r="S189" s="353"/>
      <c r="T189" s="353"/>
      <c r="U189" s="353"/>
      <c r="V189" s="353"/>
      <c r="W189" s="353"/>
      <c r="X189" s="353"/>
      <c r="Y189" s="353"/>
      <c r="Z189" s="364"/>
      <c r="AA189" s="353"/>
      <c r="AB189" s="353">
        <v>400</v>
      </c>
      <c r="AC189" s="369"/>
      <c r="AD189" s="353"/>
      <c r="AE189" s="353"/>
      <c r="AF189" s="353"/>
      <c r="AG189" s="353"/>
      <c r="AH189" s="353"/>
      <c r="AI189" s="761"/>
      <c r="AJ189" s="353"/>
      <c r="AK189" s="353"/>
      <c r="AL189" s="353"/>
      <c r="AM189" s="353"/>
      <c r="AN189" s="353">
        <v>0</v>
      </c>
      <c r="AO189" s="366"/>
      <c r="AP189" s="353"/>
      <c r="AQ189" s="353"/>
      <c r="AR189" s="353">
        <v>0</v>
      </c>
      <c r="AS189" s="353"/>
      <c r="AT189" s="353"/>
      <c r="AU189" s="353"/>
      <c r="AV189" s="353"/>
      <c r="AW189" s="353"/>
      <c r="AX189" s="353"/>
      <c r="AY189" s="353"/>
      <c r="AZ189" s="353"/>
      <c r="BA189" s="353"/>
      <c r="BB189" s="353"/>
      <c r="BC189" s="353"/>
      <c r="BD189" s="353"/>
      <c r="BE189" s="359"/>
      <c r="BF189" s="360">
        <v>0</v>
      </c>
      <c r="BG189" s="360">
        <v>56850</v>
      </c>
      <c r="BH189" s="360">
        <f t="shared" si="8"/>
        <v>22740000</v>
      </c>
      <c r="BI189" s="361"/>
      <c r="BJ189" s="363" t="s">
        <v>6039</v>
      </c>
      <c r="BK189" s="362" t="s">
        <v>6328</v>
      </c>
    </row>
    <row r="190" spans="1:63" s="349" customFormat="1" ht="132" hidden="1" customHeight="1">
      <c r="A190" s="676">
        <v>181</v>
      </c>
      <c r="B190" s="751" t="s">
        <v>988</v>
      </c>
      <c r="C190" s="757" t="s">
        <v>989</v>
      </c>
      <c r="D190" s="351"/>
      <c r="E190" s="351" t="s">
        <v>990</v>
      </c>
      <c r="F190" s="751" t="s">
        <v>991</v>
      </c>
      <c r="G190" s="351"/>
      <c r="H190" s="352"/>
      <c r="I190" s="350" t="s">
        <v>731</v>
      </c>
      <c r="J190" s="350"/>
      <c r="K190" s="350"/>
      <c r="L190" s="353">
        <v>1008</v>
      </c>
      <c r="M190" s="353">
        <v>0</v>
      </c>
      <c r="N190" s="353"/>
      <c r="O190" s="353">
        <v>0</v>
      </c>
      <c r="P190" s="353">
        <f t="shared" ref="P190:P244" si="10">N190+O190</f>
        <v>0</v>
      </c>
      <c r="Q190" s="354">
        <v>860</v>
      </c>
      <c r="R190" s="355">
        <f t="shared" si="7"/>
        <v>1360</v>
      </c>
      <c r="S190" s="353"/>
      <c r="T190" s="353"/>
      <c r="U190" s="353"/>
      <c r="V190" s="353"/>
      <c r="W190" s="353"/>
      <c r="X190" s="353"/>
      <c r="Y190" s="353"/>
      <c r="Z190" s="364"/>
      <c r="AA190" s="353"/>
      <c r="AB190" s="353">
        <v>400</v>
      </c>
      <c r="AC190" s="369">
        <v>860</v>
      </c>
      <c r="AD190" s="353"/>
      <c r="AE190" s="353"/>
      <c r="AF190" s="353"/>
      <c r="AG190" s="353"/>
      <c r="AH190" s="353"/>
      <c r="AI190" s="761"/>
      <c r="AJ190" s="353"/>
      <c r="AK190" s="353">
        <v>100</v>
      </c>
      <c r="AL190" s="353"/>
      <c r="AM190" s="353"/>
      <c r="AN190" s="353">
        <v>0</v>
      </c>
      <c r="AO190" s="366"/>
      <c r="AP190" s="353"/>
      <c r="AQ190" s="353"/>
      <c r="AR190" s="353">
        <v>0</v>
      </c>
      <c r="AS190" s="353"/>
      <c r="AT190" s="353"/>
      <c r="AU190" s="353"/>
      <c r="AV190" s="353"/>
      <c r="AW190" s="353"/>
      <c r="AX190" s="353"/>
      <c r="AY190" s="353"/>
      <c r="AZ190" s="353"/>
      <c r="BA190" s="353"/>
      <c r="BB190" s="353"/>
      <c r="BC190" s="353"/>
      <c r="BD190" s="353"/>
      <c r="BE190" s="359"/>
      <c r="BF190" s="360">
        <v>0</v>
      </c>
      <c r="BG190" s="360">
        <v>56850</v>
      </c>
      <c r="BH190" s="360">
        <f t="shared" si="8"/>
        <v>77316000</v>
      </c>
      <c r="BI190" s="361"/>
      <c r="BJ190" s="363" t="s">
        <v>6326</v>
      </c>
      <c r="BK190" s="362" t="s">
        <v>6328</v>
      </c>
    </row>
    <row r="191" spans="1:63" s="349" customFormat="1" ht="116.25" hidden="1" customHeight="1">
      <c r="A191" s="676">
        <v>182</v>
      </c>
      <c r="B191" s="351" t="s">
        <v>996</v>
      </c>
      <c r="C191" s="757" t="s">
        <v>997</v>
      </c>
      <c r="D191" s="324" t="s">
        <v>6887</v>
      </c>
      <c r="E191" s="351" t="s">
        <v>998</v>
      </c>
      <c r="F191" s="351" t="s">
        <v>999</v>
      </c>
      <c r="G191" s="374" t="s">
        <v>7066</v>
      </c>
      <c r="H191" s="352"/>
      <c r="I191" s="350" t="s">
        <v>731</v>
      </c>
      <c r="J191" s="350"/>
      <c r="K191" s="350"/>
      <c r="L191" s="353"/>
      <c r="M191" s="353"/>
      <c r="N191" s="353"/>
      <c r="O191" s="353">
        <v>0</v>
      </c>
      <c r="P191" s="353">
        <f t="shared" si="10"/>
        <v>0</v>
      </c>
      <c r="Q191" s="354">
        <v>310</v>
      </c>
      <c r="R191" s="355">
        <f t="shared" si="7"/>
        <v>150</v>
      </c>
      <c r="S191" s="353"/>
      <c r="T191" s="353"/>
      <c r="U191" s="353"/>
      <c r="V191" s="353"/>
      <c r="W191" s="353"/>
      <c r="X191" s="353"/>
      <c r="Y191" s="353"/>
      <c r="Z191" s="364"/>
      <c r="AA191" s="353"/>
      <c r="AB191" s="353"/>
      <c r="AC191" s="369">
        <v>150</v>
      </c>
      <c r="AD191" s="353"/>
      <c r="AE191" s="353"/>
      <c r="AF191" s="353"/>
      <c r="AG191" s="353"/>
      <c r="AH191" s="353"/>
      <c r="AI191" s="761"/>
      <c r="AJ191" s="353"/>
      <c r="AK191" s="353"/>
      <c r="AL191" s="353"/>
      <c r="AM191" s="353"/>
      <c r="AN191" s="353">
        <v>0</v>
      </c>
      <c r="AO191" s="366"/>
      <c r="AP191" s="353"/>
      <c r="AQ191" s="353"/>
      <c r="AR191" s="353">
        <v>0</v>
      </c>
      <c r="AS191" s="353"/>
      <c r="AT191" s="353"/>
      <c r="AU191" s="353"/>
      <c r="AV191" s="353"/>
      <c r="AW191" s="353"/>
      <c r="AX191" s="353"/>
      <c r="AY191" s="353"/>
      <c r="AZ191" s="353"/>
      <c r="BA191" s="353"/>
      <c r="BB191" s="353"/>
      <c r="BC191" s="353"/>
      <c r="BD191" s="353"/>
      <c r="BE191" s="359"/>
      <c r="BF191" s="360">
        <v>0</v>
      </c>
      <c r="BG191" s="360">
        <v>568050</v>
      </c>
      <c r="BH191" s="360">
        <f t="shared" si="8"/>
        <v>85207500</v>
      </c>
      <c r="BI191" s="361"/>
      <c r="BJ191" s="363" t="s">
        <v>6326</v>
      </c>
      <c r="BK191" s="362" t="s">
        <v>6328</v>
      </c>
    </row>
    <row r="192" spans="1:63" s="349" customFormat="1" ht="126.75" hidden="1" customHeight="1">
      <c r="A192" s="676">
        <v>183</v>
      </c>
      <c r="B192" s="351" t="s">
        <v>1001</v>
      </c>
      <c r="C192" s="757" t="s">
        <v>1002</v>
      </c>
      <c r="D192" s="351"/>
      <c r="E192" s="351" t="s">
        <v>1003</v>
      </c>
      <c r="F192" s="374" t="s">
        <v>7075</v>
      </c>
      <c r="G192" s="351"/>
      <c r="H192" s="352"/>
      <c r="I192" s="350" t="s">
        <v>731</v>
      </c>
      <c r="J192" s="350"/>
      <c r="K192" s="350"/>
      <c r="L192" s="353"/>
      <c r="M192" s="353"/>
      <c r="N192" s="353"/>
      <c r="O192" s="353">
        <v>0</v>
      </c>
      <c r="P192" s="353">
        <f t="shared" si="10"/>
        <v>0</v>
      </c>
      <c r="Q192" s="354">
        <v>2116</v>
      </c>
      <c r="R192" s="355">
        <f t="shared" si="7"/>
        <v>4700</v>
      </c>
      <c r="S192" s="353"/>
      <c r="T192" s="353"/>
      <c r="U192" s="353"/>
      <c r="V192" s="353"/>
      <c r="W192" s="353"/>
      <c r="X192" s="353"/>
      <c r="Y192" s="353"/>
      <c r="Z192" s="364"/>
      <c r="AA192" s="353"/>
      <c r="AB192" s="353"/>
      <c r="AC192" s="369">
        <v>1000</v>
      </c>
      <c r="AD192" s="353">
        <v>2500</v>
      </c>
      <c r="AE192" s="353"/>
      <c r="AF192" s="353"/>
      <c r="AG192" s="353"/>
      <c r="AH192" s="353"/>
      <c r="AI192" s="761">
        <v>1200</v>
      </c>
      <c r="AJ192" s="353"/>
      <c r="AK192" s="353"/>
      <c r="AL192" s="353"/>
      <c r="AM192" s="353"/>
      <c r="AN192" s="353">
        <v>0</v>
      </c>
      <c r="AO192" s="366"/>
      <c r="AP192" s="353"/>
      <c r="AQ192" s="353"/>
      <c r="AR192" s="353">
        <v>0</v>
      </c>
      <c r="AS192" s="353"/>
      <c r="AT192" s="353"/>
      <c r="AU192" s="353"/>
      <c r="AV192" s="353"/>
      <c r="AW192" s="353"/>
      <c r="AX192" s="353"/>
      <c r="AY192" s="353"/>
      <c r="AZ192" s="353"/>
      <c r="BA192" s="353"/>
      <c r="BB192" s="353"/>
      <c r="BC192" s="353"/>
      <c r="BD192" s="353"/>
      <c r="BE192" s="359"/>
      <c r="BF192" s="360">
        <v>0</v>
      </c>
      <c r="BG192" s="360">
        <v>94000</v>
      </c>
      <c r="BH192" s="360">
        <f t="shared" si="8"/>
        <v>441800000</v>
      </c>
      <c r="BI192" s="361"/>
      <c r="BJ192" s="362" t="s">
        <v>6328</v>
      </c>
      <c r="BK192" s="363" t="str">
        <f>+BJ192</f>
        <v>NGOAI</v>
      </c>
    </row>
    <row r="193" spans="1:64" s="349" customFormat="1" ht="140.25" hidden="1" customHeight="1">
      <c r="A193" s="676">
        <v>184</v>
      </c>
      <c r="B193" s="351" t="s">
        <v>1005</v>
      </c>
      <c r="C193" s="757" t="s">
        <v>1006</v>
      </c>
      <c r="D193" s="351"/>
      <c r="E193" s="351" t="s">
        <v>1007</v>
      </c>
      <c r="F193" s="351" t="s">
        <v>1008</v>
      </c>
      <c r="G193" s="351"/>
      <c r="H193" s="352"/>
      <c r="I193" s="350" t="s">
        <v>731</v>
      </c>
      <c r="J193" s="350"/>
      <c r="K193" s="350"/>
      <c r="L193" s="353"/>
      <c r="M193" s="353"/>
      <c r="N193" s="353"/>
      <c r="O193" s="353">
        <v>0</v>
      </c>
      <c r="P193" s="353">
        <f t="shared" si="10"/>
        <v>0</v>
      </c>
      <c r="Q193" s="354">
        <v>1800</v>
      </c>
      <c r="R193" s="355">
        <f t="shared" si="7"/>
        <v>2000</v>
      </c>
      <c r="S193" s="353"/>
      <c r="T193" s="353"/>
      <c r="U193" s="353"/>
      <c r="V193" s="353"/>
      <c r="W193" s="353"/>
      <c r="X193" s="353"/>
      <c r="Y193" s="353"/>
      <c r="Z193" s="364"/>
      <c r="AA193" s="353"/>
      <c r="AB193" s="353">
        <v>200</v>
      </c>
      <c r="AC193" s="369">
        <v>1800</v>
      </c>
      <c r="AD193" s="353"/>
      <c r="AE193" s="353"/>
      <c r="AF193" s="353"/>
      <c r="AG193" s="353"/>
      <c r="AH193" s="353"/>
      <c r="AI193" s="761"/>
      <c r="AJ193" s="353"/>
      <c r="AK193" s="353"/>
      <c r="AL193" s="353"/>
      <c r="AM193" s="353"/>
      <c r="AN193" s="353">
        <v>0</v>
      </c>
      <c r="AO193" s="366"/>
      <c r="AP193" s="353"/>
      <c r="AQ193" s="353"/>
      <c r="AR193" s="353">
        <v>0</v>
      </c>
      <c r="AS193" s="353"/>
      <c r="AT193" s="353"/>
      <c r="AU193" s="353"/>
      <c r="AV193" s="353"/>
      <c r="AW193" s="353"/>
      <c r="AX193" s="353"/>
      <c r="AY193" s="353"/>
      <c r="AZ193" s="353"/>
      <c r="BA193" s="353"/>
      <c r="BB193" s="353"/>
      <c r="BC193" s="353"/>
      <c r="BD193" s="353"/>
      <c r="BE193" s="359"/>
      <c r="BF193" s="360">
        <v>0</v>
      </c>
      <c r="BG193" s="360">
        <v>159000</v>
      </c>
      <c r="BH193" s="360">
        <f t="shared" si="8"/>
        <v>318000000</v>
      </c>
      <c r="BI193" s="361"/>
      <c r="BJ193" s="362" t="s">
        <v>6328</v>
      </c>
      <c r="BK193" s="363" t="str">
        <f>+BJ193</f>
        <v>NGOAI</v>
      </c>
    </row>
    <row r="194" spans="1:64" s="349" customFormat="1" ht="115.5" hidden="1" customHeight="1">
      <c r="A194" s="676">
        <v>185</v>
      </c>
      <c r="B194" s="670" t="s">
        <v>1013</v>
      </c>
      <c r="C194" s="757" t="s">
        <v>1014</v>
      </c>
      <c r="D194" s="351"/>
      <c r="E194" s="351" t="s">
        <v>1015</v>
      </c>
      <c r="F194" s="351" t="s">
        <v>1016</v>
      </c>
      <c r="G194" s="351"/>
      <c r="H194" s="352"/>
      <c r="I194" s="350" t="s">
        <v>731</v>
      </c>
      <c r="J194" s="350"/>
      <c r="K194" s="350"/>
      <c r="L194" s="353"/>
      <c r="M194" s="353"/>
      <c r="N194" s="353"/>
      <c r="O194" s="353">
        <v>0</v>
      </c>
      <c r="P194" s="353">
        <f t="shared" si="10"/>
        <v>0</v>
      </c>
      <c r="Q194" s="354">
        <v>720</v>
      </c>
      <c r="R194" s="355">
        <f t="shared" si="7"/>
        <v>0</v>
      </c>
      <c r="S194" s="353"/>
      <c r="T194" s="353"/>
      <c r="U194" s="353"/>
      <c r="V194" s="353"/>
      <c r="W194" s="353"/>
      <c r="X194" s="353"/>
      <c r="Y194" s="353"/>
      <c r="Z194" s="364"/>
      <c r="AA194" s="353"/>
      <c r="AB194" s="353"/>
      <c r="AC194" s="365"/>
      <c r="AD194" s="353"/>
      <c r="AE194" s="353"/>
      <c r="AF194" s="353"/>
      <c r="AG194" s="353"/>
      <c r="AH194" s="353"/>
      <c r="AI194" s="761"/>
      <c r="AJ194" s="353"/>
      <c r="AK194" s="353"/>
      <c r="AL194" s="353"/>
      <c r="AM194" s="353"/>
      <c r="AN194" s="353">
        <v>0</v>
      </c>
      <c r="AO194" s="366"/>
      <c r="AP194" s="353"/>
      <c r="AQ194" s="353"/>
      <c r="AR194" s="353">
        <v>0</v>
      </c>
      <c r="AS194" s="353"/>
      <c r="AT194" s="353"/>
      <c r="AU194" s="353"/>
      <c r="AV194" s="353"/>
      <c r="AW194" s="353"/>
      <c r="AX194" s="353"/>
      <c r="AY194" s="353"/>
      <c r="AZ194" s="353"/>
      <c r="BA194" s="353"/>
      <c r="BB194" s="353"/>
      <c r="BC194" s="353"/>
      <c r="BD194" s="353"/>
      <c r="BE194" s="359"/>
      <c r="BF194" s="360">
        <v>0</v>
      </c>
      <c r="BG194" s="360">
        <v>107000</v>
      </c>
      <c r="BH194" s="360">
        <f t="shared" si="8"/>
        <v>0</v>
      </c>
      <c r="BI194" s="361"/>
      <c r="BJ194" s="362" t="s">
        <v>6326</v>
      </c>
      <c r="BK194" s="362" t="s">
        <v>6328</v>
      </c>
    </row>
    <row r="195" spans="1:64" s="349" customFormat="1" ht="99" hidden="1" customHeight="1">
      <c r="A195" s="676">
        <v>186</v>
      </c>
      <c r="B195" s="351" t="s">
        <v>1021</v>
      </c>
      <c r="C195" s="757" t="s">
        <v>1022</v>
      </c>
      <c r="D195" s="351"/>
      <c r="E195" s="351" t="s">
        <v>1023</v>
      </c>
      <c r="F195" s="374" t="s">
        <v>7067</v>
      </c>
      <c r="G195" s="351"/>
      <c r="H195" s="352"/>
      <c r="I195" s="350" t="s">
        <v>731</v>
      </c>
      <c r="J195" s="350"/>
      <c r="K195" s="350"/>
      <c r="L195" s="353"/>
      <c r="M195" s="353"/>
      <c r="N195" s="353"/>
      <c r="O195" s="353">
        <v>0</v>
      </c>
      <c r="P195" s="353">
        <f t="shared" si="10"/>
        <v>0</v>
      </c>
      <c r="Q195" s="354">
        <v>1050</v>
      </c>
      <c r="R195" s="355">
        <f t="shared" si="7"/>
        <v>0</v>
      </c>
      <c r="S195" s="353"/>
      <c r="T195" s="353"/>
      <c r="U195" s="353"/>
      <c r="V195" s="353"/>
      <c r="W195" s="353"/>
      <c r="X195" s="353"/>
      <c r="Y195" s="353"/>
      <c r="Z195" s="364"/>
      <c r="AA195" s="353"/>
      <c r="AB195" s="353"/>
      <c r="AC195" s="365"/>
      <c r="AD195" s="353"/>
      <c r="AE195" s="353"/>
      <c r="AF195" s="353"/>
      <c r="AG195" s="353"/>
      <c r="AH195" s="353"/>
      <c r="AI195" s="761"/>
      <c r="AJ195" s="353"/>
      <c r="AK195" s="353"/>
      <c r="AL195" s="353"/>
      <c r="AM195" s="353"/>
      <c r="AN195" s="353">
        <v>0</v>
      </c>
      <c r="AO195" s="366"/>
      <c r="AP195" s="353"/>
      <c r="AQ195" s="353"/>
      <c r="AR195" s="353">
        <v>0</v>
      </c>
      <c r="AS195" s="353"/>
      <c r="AT195" s="353"/>
      <c r="AU195" s="353"/>
      <c r="AV195" s="353"/>
      <c r="AW195" s="353"/>
      <c r="AX195" s="353"/>
      <c r="AY195" s="353"/>
      <c r="AZ195" s="353"/>
      <c r="BA195" s="353"/>
      <c r="BB195" s="353"/>
      <c r="BC195" s="353"/>
      <c r="BD195" s="353"/>
      <c r="BE195" s="359"/>
      <c r="BF195" s="360">
        <v>0</v>
      </c>
      <c r="BG195" s="360">
        <v>51850</v>
      </c>
      <c r="BH195" s="360">
        <f t="shared" si="8"/>
        <v>0</v>
      </c>
      <c r="BI195" s="361"/>
      <c r="BJ195" s="362" t="s">
        <v>6326</v>
      </c>
      <c r="BK195" s="362" t="s">
        <v>6328</v>
      </c>
    </row>
    <row r="196" spans="1:64" s="349" customFormat="1" ht="99" hidden="1" customHeight="1">
      <c r="A196" s="676">
        <v>187</v>
      </c>
      <c r="B196" s="351" t="s">
        <v>1025</v>
      </c>
      <c r="C196" s="757" t="s">
        <v>1026</v>
      </c>
      <c r="D196" s="351"/>
      <c r="E196" s="351" t="s">
        <v>1027</v>
      </c>
      <c r="F196" s="374" t="s">
        <v>7068</v>
      </c>
      <c r="G196" s="351"/>
      <c r="H196" s="352"/>
      <c r="I196" s="350" t="s">
        <v>731</v>
      </c>
      <c r="J196" s="350"/>
      <c r="K196" s="350"/>
      <c r="L196" s="353">
        <v>401</v>
      </c>
      <c r="M196" s="353">
        <v>50</v>
      </c>
      <c r="N196" s="353"/>
      <c r="O196" s="353">
        <v>0</v>
      </c>
      <c r="P196" s="353">
        <f t="shared" si="10"/>
        <v>0</v>
      </c>
      <c r="Q196" s="354">
        <v>300</v>
      </c>
      <c r="R196" s="355">
        <f t="shared" si="7"/>
        <v>300</v>
      </c>
      <c r="S196" s="353"/>
      <c r="T196" s="353"/>
      <c r="U196" s="353"/>
      <c r="V196" s="353"/>
      <c r="W196" s="353"/>
      <c r="X196" s="353"/>
      <c r="Y196" s="353"/>
      <c r="Z196" s="364"/>
      <c r="AA196" s="353"/>
      <c r="AB196" s="353"/>
      <c r="AC196" s="369">
        <v>300</v>
      </c>
      <c r="AD196" s="353"/>
      <c r="AE196" s="353"/>
      <c r="AF196" s="353"/>
      <c r="AG196" s="353"/>
      <c r="AH196" s="353"/>
      <c r="AI196" s="761"/>
      <c r="AJ196" s="353"/>
      <c r="AK196" s="353"/>
      <c r="AL196" s="353"/>
      <c r="AM196" s="353"/>
      <c r="AN196" s="353">
        <v>0</v>
      </c>
      <c r="AO196" s="366"/>
      <c r="AP196" s="353"/>
      <c r="AQ196" s="353"/>
      <c r="AR196" s="353">
        <v>0</v>
      </c>
      <c r="AS196" s="353"/>
      <c r="AT196" s="353"/>
      <c r="AU196" s="353"/>
      <c r="AV196" s="353"/>
      <c r="AW196" s="353"/>
      <c r="AX196" s="353"/>
      <c r="AY196" s="353"/>
      <c r="AZ196" s="353"/>
      <c r="BA196" s="353"/>
      <c r="BB196" s="353"/>
      <c r="BC196" s="353"/>
      <c r="BD196" s="353"/>
      <c r="BE196" s="359"/>
      <c r="BF196" s="360">
        <v>0</v>
      </c>
      <c r="BG196" s="360">
        <v>124950</v>
      </c>
      <c r="BH196" s="360">
        <f t="shared" si="8"/>
        <v>37485000</v>
      </c>
      <c r="BI196" s="361"/>
      <c r="BJ196" s="362" t="s">
        <v>6328</v>
      </c>
      <c r="BK196" s="363" t="str">
        <f>+BJ196</f>
        <v>NGOAI</v>
      </c>
    </row>
    <row r="197" spans="1:64" s="349" customFormat="1" ht="132.75" hidden="1" customHeight="1">
      <c r="A197" s="676">
        <v>188</v>
      </c>
      <c r="B197" s="351" t="s">
        <v>1029</v>
      </c>
      <c r="C197" s="757" t="s">
        <v>1030</v>
      </c>
      <c r="D197" s="351"/>
      <c r="E197" s="351" t="s">
        <v>1031</v>
      </c>
      <c r="F197" s="351" t="s">
        <v>1032</v>
      </c>
      <c r="G197" s="351"/>
      <c r="H197" s="352"/>
      <c r="I197" s="350" t="s">
        <v>731</v>
      </c>
      <c r="J197" s="350"/>
      <c r="K197" s="350"/>
      <c r="L197" s="353">
        <v>300</v>
      </c>
      <c r="M197" s="353">
        <v>280</v>
      </c>
      <c r="N197" s="353"/>
      <c r="O197" s="353">
        <v>0</v>
      </c>
      <c r="P197" s="353">
        <f t="shared" si="10"/>
        <v>0</v>
      </c>
      <c r="Q197" s="354">
        <v>300</v>
      </c>
      <c r="R197" s="355">
        <f t="shared" si="7"/>
        <v>412</v>
      </c>
      <c r="S197" s="353"/>
      <c r="T197" s="353"/>
      <c r="U197" s="353"/>
      <c r="V197" s="353"/>
      <c r="W197" s="353"/>
      <c r="X197" s="353"/>
      <c r="Y197" s="353"/>
      <c r="Z197" s="364"/>
      <c r="AA197" s="353"/>
      <c r="AB197" s="353">
        <v>100</v>
      </c>
      <c r="AC197" s="369">
        <v>300</v>
      </c>
      <c r="AD197" s="353"/>
      <c r="AE197" s="353"/>
      <c r="AF197" s="353"/>
      <c r="AG197" s="353"/>
      <c r="AH197" s="353"/>
      <c r="AI197" s="761"/>
      <c r="AJ197" s="353"/>
      <c r="AK197" s="353"/>
      <c r="AL197" s="353"/>
      <c r="AM197" s="353"/>
      <c r="AN197" s="353">
        <v>0</v>
      </c>
      <c r="AO197" s="366"/>
      <c r="AP197" s="353"/>
      <c r="AQ197" s="353"/>
      <c r="AR197" s="353">
        <v>0</v>
      </c>
      <c r="AS197" s="353"/>
      <c r="AT197" s="353"/>
      <c r="AU197" s="353"/>
      <c r="AV197" s="353"/>
      <c r="AW197" s="353"/>
      <c r="AX197" s="353"/>
      <c r="AY197" s="353"/>
      <c r="AZ197" s="353"/>
      <c r="BA197" s="353">
        <v>12</v>
      </c>
      <c r="BB197" s="353"/>
      <c r="BC197" s="353"/>
      <c r="BD197" s="353"/>
      <c r="BE197" s="359"/>
      <c r="BF197" s="360">
        <v>0</v>
      </c>
      <c r="BG197" s="360">
        <v>133904</v>
      </c>
      <c r="BH197" s="360">
        <f t="shared" si="8"/>
        <v>55168448</v>
      </c>
      <c r="BI197" s="361"/>
      <c r="BJ197" s="362" t="s">
        <v>6326</v>
      </c>
      <c r="BK197" s="362" t="s">
        <v>6328</v>
      </c>
    </row>
    <row r="198" spans="1:64" s="349" customFormat="1" ht="153.75" hidden="1" customHeight="1">
      <c r="A198" s="676">
        <v>189</v>
      </c>
      <c r="B198" s="351" t="s">
        <v>1033</v>
      </c>
      <c r="C198" s="757" t="s">
        <v>1034</v>
      </c>
      <c r="D198" s="384" t="s">
        <v>1035</v>
      </c>
      <c r="E198" s="351" t="s">
        <v>1036</v>
      </c>
      <c r="F198" s="351" t="s">
        <v>1037</v>
      </c>
      <c r="G198" s="805" t="s">
        <v>6997</v>
      </c>
      <c r="H198" s="352"/>
      <c r="I198" s="350" t="s">
        <v>731</v>
      </c>
      <c r="J198" s="350"/>
      <c r="K198" s="350"/>
      <c r="L198" s="353"/>
      <c r="M198" s="353"/>
      <c r="N198" s="353"/>
      <c r="O198" s="353">
        <v>0</v>
      </c>
      <c r="P198" s="353">
        <f t="shared" si="10"/>
        <v>0</v>
      </c>
      <c r="Q198" s="354">
        <v>3100</v>
      </c>
      <c r="R198" s="355">
        <f t="shared" si="7"/>
        <v>1620</v>
      </c>
      <c r="S198" s="353"/>
      <c r="T198" s="353"/>
      <c r="U198" s="353"/>
      <c r="V198" s="353"/>
      <c r="W198" s="353"/>
      <c r="X198" s="353"/>
      <c r="Y198" s="353"/>
      <c r="Z198" s="364"/>
      <c r="AA198" s="353"/>
      <c r="AB198" s="353"/>
      <c r="AC198" s="387">
        <v>1000</v>
      </c>
      <c r="AD198" s="353">
        <v>600</v>
      </c>
      <c r="AE198" s="353"/>
      <c r="AF198" s="353"/>
      <c r="AG198" s="353">
        <v>20</v>
      </c>
      <c r="AH198" s="353"/>
      <c r="AI198" s="761"/>
      <c r="AJ198" s="353"/>
      <c r="AK198" s="353"/>
      <c r="AL198" s="353"/>
      <c r="AM198" s="353"/>
      <c r="AN198" s="353">
        <v>0</v>
      </c>
      <c r="AO198" s="366"/>
      <c r="AP198" s="353"/>
      <c r="AQ198" s="353"/>
      <c r="AR198" s="353">
        <v>0</v>
      </c>
      <c r="AS198" s="353"/>
      <c r="AT198" s="353"/>
      <c r="AU198" s="353"/>
      <c r="AV198" s="353"/>
      <c r="AW198" s="353"/>
      <c r="AX198" s="353"/>
      <c r="AY198" s="353"/>
      <c r="AZ198" s="353"/>
      <c r="BA198" s="353"/>
      <c r="BB198" s="353"/>
      <c r="BC198" s="353"/>
      <c r="BD198" s="353"/>
      <c r="BE198" s="359"/>
      <c r="BF198" s="360">
        <v>0</v>
      </c>
      <c r="BG198" s="360">
        <v>92000</v>
      </c>
      <c r="BH198" s="360">
        <f t="shared" si="8"/>
        <v>149040000</v>
      </c>
      <c r="BI198" s="361"/>
      <c r="BJ198" s="362" t="s">
        <v>6328</v>
      </c>
      <c r="BK198" s="363" t="str">
        <f>+BJ198</f>
        <v>NGOAI</v>
      </c>
    </row>
    <row r="199" spans="1:64" s="349" customFormat="1" ht="164.25" hidden="1" customHeight="1">
      <c r="A199" s="676">
        <v>190</v>
      </c>
      <c r="B199" s="351" t="s">
        <v>1039</v>
      </c>
      <c r="C199" s="757" t="s">
        <v>1040</v>
      </c>
      <c r="D199" s="351"/>
      <c r="E199" s="351" t="s">
        <v>1041</v>
      </c>
      <c r="F199" s="374" t="s">
        <v>7078</v>
      </c>
      <c r="G199" s="351"/>
      <c r="H199" s="352"/>
      <c r="I199" s="350" t="s">
        <v>731</v>
      </c>
      <c r="J199" s="350"/>
      <c r="K199" s="350"/>
      <c r="L199" s="353"/>
      <c r="M199" s="353"/>
      <c r="N199" s="353"/>
      <c r="O199" s="353">
        <v>0</v>
      </c>
      <c r="P199" s="353">
        <f t="shared" si="10"/>
        <v>0</v>
      </c>
      <c r="Q199" s="354">
        <v>680</v>
      </c>
      <c r="R199" s="355">
        <f t="shared" si="7"/>
        <v>1150</v>
      </c>
      <c r="S199" s="353"/>
      <c r="T199" s="353"/>
      <c r="U199" s="353"/>
      <c r="V199" s="353"/>
      <c r="W199" s="353"/>
      <c r="X199" s="353"/>
      <c r="Y199" s="353"/>
      <c r="Z199" s="364"/>
      <c r="AA199" s="353"/>
      <c r="AB199" s="353"/>
      <c r="AC199" s="369">
        <v>1000</v>
      </c>
      <c r="AD199" s="353">
        <v>100</v>
      </c>
      <c r="AE199" s="353"/>
      <c r="AF199" s="353"/>
      <c r="AG199" s="353"/>
      <c r="AH199" s="353"/>
      <c r="AI199" s="761"/>
      <c r="AJ199" s="353"/>
      <c r="AK199" s="353"/>
      <c r="AL199" s="353"/>
      <c r="AM199" s="353"/>
      <c r="AN199" s="353">
        <v>0</v>
      </c>
      <c r="AO199" s="366"/>
      <c r="AP199" s="353"/>
      <c r="AQ199" s="353"/>
      <c r="AR199" s="353">
        <v>0</v>
      </c>
      <c r="AS199" s="353"/>
      <c r="AT199" s="353"/>
      <c r="AU199" s="353"/>
      <c r="AV199" s="353"/>
      <c r="AW199" s="353"/>
      <c r="AX199" s="353"/>
      <c r="AY199" s="353"/>
      <c r="AZ199" s="353"/>
      <c r="BA199" s="353">
        <v>50</v>
      </c>
      <c r="BB199" s="353"/>
      <c r="BC199" s="353"/>
      <c r="BD199" s="353"/>
      <c r="BE199" s="359"/>
      <c r="BF199" s="360">
        <v>0</v>
      </c>
      <c r="BG199" s="360">
        <v>94000</v>
      </c>
      <c r="BH199" s="360">
        <f t="shared" si="8"/>
        <v>108100000</v>
      </c>
      <c r="BI199" s="361"/>
      <c r="BJ199" s="362" t="s">
        <v>6326</v>
      </c>
      <c r="BK199" s="362" t="s">
        <v>6328</v>
      </c>
    </row>
    <row r="200" spans="1:64" s="349" customFormat="1" ht="93.75" hidden="1" customHeight="1">
      <c r="A200" s="676">
        <v>191</v>
      </c>
      <c r="B200" s="351" t="s">
        <v>1043</v>
      </c>
      <c r="C200" s="757" t="s">
        <v>1044</v>
      </c>
      <c r="D200" s="351"/>
      <c r="E200" s="351" t="s">
        <v>1045</v>
      </c>
      <c r="F200" s="351" t="s">
        <v>1046</v>
      </c>
      <c r="G200" s="374" t="s">
        <v>6998</v>
      </c>
      <c r="H200" s="352"/>
      <c r="I200" s="350" t="s">
        <v>731</v>
      </c>
      <c r="J200" s="350"/>
      <c r="K200" s="350"/>
      <c r="L200" s="353"/>
      <c r="M200" s="353"/>
      <c r="N200" s="353"/>
      <c r="O200" s="353">
        <v>0</v>
      </c>
      <c r="P200" s="353">
        <f t="shared" si="10"/>
        <v>0</v>
      </c>
      <c r="Q200" s="354">
        <v>144</v>
      </c>
      <c r="R200" s="355">
        <f t="shared" si="7"/>
        <v>0</v>
      </c>
      <c r="S200" s="353"/>
      <c r="T200" s="353"/>
      <c r="U200" s="353"/>
      <c r="V200" s="353"/>
      <c r="W200" s="353"/>
      <c r="X200" s="353"/>
      <c r="Y200" s="353"/>
      <c r="Z200" s="364"/>
      <c r="AA200" s="353"/>
      <c r="AB200" s="353"/>
      <c r="AC200" s="365"/>
      <c r="AD200" s="353"/>
      <c r="AE200" s="353"/>
      <c r="AF200" s="353"/>
      <c r="AG200" s="353"/>
      <c r="AH200" s="353"/>
      <c r="AI200" s="761"/>
      <c r="AJ200" s="353"/>
      <c r="AK200" s="353"/>
      <c r="AL200" s="353"/>
      <c r="AM200" s="353"/>
      <c r="AN200" s="353">
        <v>0</v>
      </c>
      <c r="AO200" s="364"/>
      <c r="AP200" s="353"/>
      <c r="AQ200" s="353"/>
      <c r="AR200" s="353">
        <v>0</v>
      </c>
      <c r="AS200" s="353"/>
      <c r="AT200" s="353"/>
      <c r="AU200" s="353"/>
      <c r="AV200" s="353"/>
      <c r="AW200" s="353"/>
      <c r="AX200" s="353"/>
      <c r="AY200" s="353"/>
      <c r="AZ200" s="353"/>
      <c r="BA200" s="353"/>
      <c r="BB200" s="353"/>
      <c r="BC200" s="353"/>
      <c r="BD200" s="353"/>
      <c r="BE200" s="359"/>
      <c r="BF200" s="360">
        <v>0</v>
      </c>
      <c r="BG200" s="360">
        <v>99981</v>
      </c>
      <c r="BH200" s="360">
        <f t="shared" si="8"/>
        <v>0</v>
      </c>
      <c r="BI200" s="361"/>
      <c r="BJ200" s="362" t="s">
        <v>6039</v>
      </c>
      <c r="BK200" s="362" t="s">
        <v>6328</v>
      </c>
    </row>
    <row r="201" spans="1:64" s="349" customFormat="1" ht="99" hidden="1" customHeight="1">
      <c r="A201" s="676">
        <v>192</v>
      </c>
      <c r="B201" s="351" t="s">
        <v>1051</v>
      </c>
      <c r="C201" s="757" t="s">
        <v>1052</v>
      </c>
      <c r="D201" s="351"/>
      <c r="E201" s="351"/>
      <c r="F201" s="351" t="s">
        <v>1053</v>
      </c>
      <c r="G201" s="351"/>
      <c r="H201" s="352"/>
      <c r="I201" s="350" t="s">
        <v>731</v>
      </c>
      <c r="J201" s="350"/>
      <c r="K201" s="350"/>
      <c r="L201" s="353"/>
      <c r="M201" s="353"/>
      <c r="N201" s="353"/>
      <c r="O201" s="353">
        <v>0</v>
      </c>
      <c r="P201" s="353">
        <f t="shared" si="10"/>
        <v>0</v>
      </c>
      <c r="Q201" s="354">
        <v>200</v>
      </c>
      <c r="R201" s="355">
        <f t="shared" si="7"/>
        <v>100</v>
      </c>
      <c r="S201" s="353"/>
      <c r="T201" s="353"/>
      <c r="U201" s="353"/>
      <c r="V201" s="353"/>
      <c r="W201" s="353"/>
      <c r="X201" s="353"/>
      <c r="Y201" s="353"/>
      <c r="Z201" s="364"/>
      <c r="AA201" s="353"/>
      <c r="AB201" s="353"/>
      <c r="AC201" s="365"/>
      <c r="AD201" s="353"/>
      <c r="AE201" s="353"/>
      <c r="AF201" s="353"/>
      <c r="AG201" s="353">
        <v>100</v>
      </c>
      <c r="AH201" s="353"/>
      <c r="AI201" s="761"/>
      <c r="AJ201" s="353"/>
      <c r="AK201" s="353"/>
      <c r="AL201" s="353"/>
      <c r="AM201" s="353"/>
      <c r="AN201" s="353">
        <v>0</v>
      </c>
      <c r="AO201" s="364"/>
      <c r="AP201" s="353"/>
      <c r="AQ201" s="353"/>
      <c r="AR201" s="353">
        <v>0</v>
      </c>
      <c r="AS201" s="353"/>
      <c r="AT201" s="353"/>
      <c r="AU201" s="353"/>
      <c r="AV201" s="353"/>
      <c r="AW201" s="353"/>
      <c r="AX201" s="353"/>
      <c r="AY201" s="353"/>
      <c r="AZ201" s="353"/>
      <c r="BA201" s="353"/>
      <c r="BB201" s="353"/>
      <c r="BC201" s="353"/>
      <c r="BD201" s="353"/>
      <c r="BE201" s="359"/>
      <c r="BF201" s="360">
        <v>0</v>
      </c>
      <c r="BG201" s="360">
        <v>363038</v>
      </c>
      <c r="BH201" s="360">
        <f t="shared" si="8"/>
        <v>36303800</v>
      </c>
      <c r="BI201" s="361"/>
      <c r="BJ201" s="362" t="s">
        <v>6326</v>
      </c>
      <c r="BK201" s="362" t="s">
        <v>6326</v>
      </c>
    </row>
    <row r="202" spans="1:64" s="349" customFormat="1" ht="115.5" hidden="1" customHeight="1">
      <c r="A202" s="676">
        <v>193</v>
      </c>
      <c r="B202" s="351" t="s">
        <v>1054</v>
      </c>
      <c r="C202" s="757" t="s">
        <v>1055</v>
      </c>
      <c r="D202" s="351"/>
      <c r="E202" s="351"/>
      <c r="F202" s="374" t="s">
        <v>7069</v>
      </c>
      <c r="G202" s="351"/>
      <c r="H202" s="352"/>
      <c r="I202" s="350" t="s">
        <v>731</v>
      </c>
      <c r="J202" s="350"/>
      <c r="K202" s="350"/>
      <c r="L202" s="353"/>
      <c r="M202" s="353"/>
      <c r="N202" s="353"/>
      <c r="O202" s="353">
        <v>0</v>
      </c>
      <c r="P202" s="353">
        <f t="shared" si="10"/>
        <v>0</v>
      </c>
      <c r="Q202" s="354">
        <v>50</v>
      </c>
      <c r="R202" s="355">
        <f t="shared" ref="R202:R265" si="11">SUM(S202:BD202)</f>
        <v>100</v>
      </c>
      <c r="S202" s="353"/>
      <c r="T202" s="353"/>
      <c r="U202" s="353"/>
      <c r="V202" s="353"/>
      <c r="W202" s="353"/>
      <c r="X202" s="353"/>
      <c r="Y202" s="353"/>
      <c r="Z202" s="364"/>
      <c r="AA202" s="353"/>
      <c r="AB202" s="353"/>
      <c r="AC202" s="365"/>
      <c r="AD202" s="353"/>
      <c r="AE202" s="353"/>
      <c r="AF202" s="353"/>
      <c r="AG202" s="353">
        <v>100</v>
      </c>
      <c r="AH202" s="353"/>
      <c r="AI202" s="761"/>
      <c r="AJ202" s="353"/>
      <c r="AK202" s="353"/>
      <c r="AL202" s="353"/>
      <c r="AM202" s="353"/>
      <c r="AN202" s="353">
        <v>0</v>
      </c>
      <c r="AO202" s="364"/>
      <c r="AP202" s="353"/>
      <c r="AQ202" s="353"/>
      <c r="AR202" s="353">
        <v>0</v>
      </c>
      <c r="AS202" s="353"/>
      <c r="AT202" s="353"/>
      <c r="AU202" s="353"/>
      <c r="AV202" s="353"/>
      <c r="AW202" s="353"/>
      <c r="AX202" s="353"/>
      <c r="AY202" s="353"/>
      <c r="AZ202" s="353"/>
      <c r="BA202" s="353"/>
      <c r="BB202" s="353"/>
      <c r="BC202" s="353"/>
      <c r="BD202" s="353"/>
      <c r="BE202" s="359"/>
      <c r="BF202" s="360">
        <v>0</v>
      </c>
      <c r="BG202" s="360">
        <v>339000</v>
      </c>
      <c r="BH202" s="360">
        <f t="shared" ref="BH202:BH265" si="12">+BG202*R202</f>
        <v>33900000</v>
      </c>
      <c r="BI202" s="361"/>
      <c r="BJ202" s="362" t="s">
        <v>6326</v>
      </c>
      <c r="BK202" s="362" t="s">
        <v>6326</v>
      </c>
    </row>
    <row r="203" spans="1:64" s="349" customFormat="1" ht="82.5" hidden="1" customHeight="1">
      <c r="A203" s="676">
        <v>194</v>
      </c>
      <c r="B203" s="351" t="s">
        <v>1061</v>
      </c>
      <c r="C203" s="757" t="s">
        <v>1062</v>
      </c>
      <c r="D203" s="351"/>
      <c r="E203" s="351" t="s">
        <v>1063</v>
      </c>
      <c r="F203" s="351" t="s">
        <v>1064</v>
      </c>
      <c r="G203" s="351"/>
      <c r="H203" s="352"/>
      <c r="I203" s="350" t="s">
        <v>731</v>
      </c>
      <c r="J203" s="350"/>
      <c r="K203" s="350"/>
      <c r="L203" s="353"/>
      <c r="M203" s="353"/>
      <c r="N203" s="353"/>
      <c r="O203" s="353">
        <v>176</v>
      </c>
      <c r="P203" s="353">
        <f t="shared" si="10"/>
        <v>176</v>
      </c>
      <c r="Q203" s="354">
        <v>200</v>
      </c>
      <c r="R203" s="355">
        <f t="shared" si="11"/>
        <v>300</v>
      </c>
      <c r="S203" s="353"/>
      <c r="T203" s="353"/>
      <c r="U203" s="353"/>
      <c r="V203" s="353"/>
      <c r="W203" s="353"/>
      <c r="X203" s="353"/>
      <c r="Y203" s="353"/>
      <c r="Z203" s="364"/>
      <c r="AA203" s="353"/>
      <c r="AB203" s="353"/>
      <c r="AC203" s="365"/>
      <c r="AD203" s="353"/>
      <c r="AE203" s="353"/>
      <c r="AF203" s="353"/>
      <c r="AG203" s="353">
        <v>300</v>
      </c>
      <c r="AH203" s="353"/>
      <c r="AI203" s="761"/>
      <c r="AJ203" s="353"/>
      <c r="AK203" s="353"/>
      <c r="AL203" s="353"/>
      <c r="AM203" s="353"/>
      <c r="AN203" s="353">
        <v>0</v>
      </c>
      <c r="AO203" s="364"/>
      <c r="AP203" s="353"/>
      <c r="AQ203" s="353"/>
      <c r="AR203" s="353">
        <v>0</v>
      </c>
      <c r="AS203" s="353"/>
      <c r="AT203" s="353"/>
      <c r="AU203" s="353"/>
      <c r="AV203" s="353"/>
      <c r="AW203" s="353"/>
      <c r="AX203" s="353"/>
      <c r="AY203" s="353"/>
      <c r="AZ203" s="353"/>
      <c r="BA203" s="353"/>
      <c r="BB203" s="353"/>
      <c r="BC203" s="353"/>
      <c r="BD203" s="353"/>
      <c r="BE203" s="359"/>
      <c r="BF203" s="360">
        <v>0</v>
      </c>
      <c r="BG203" s="360">
        <v>288000</v>
      </c>
      <c r="BH203" s="360">
        <f t="shared" si="12"/>
        <v>86400000</v>
      </c>
      <c r="BI203" s="361"/>
      <c r="BJ203" s="362" t="s">
        <v>6326</v>
      </c>
      <c r="BK203" s="362" t="s">
        <v>6326</v>
      </c>
    </row>
    <row r="204" spans="1:64" s="349" customFormat="1" ht="148.5" hidden="1" customHeight="1">
      <c r="A204" s="676">
        <v>195</v>
      </c>
      <c r="B204" s="351" t="s">
        <v>1065</v>
      </c>
      <c r="C204" s="351" t="s">
        <v>1066</v>
      </c>
      <c r="D204" s="351"/>
      <c r="E204" s="351" t="s">
        <v>1067</v>
      </c>
      <c r="F204" s="374" t="s">
        <v>6379</v>
      </c>
      <c r="G204" s="351"/>
      <c r="H204" s="352"/>
      <c r="I204" s="350" t="s">
        <v>1069</v>
      </c>
      <c r="J204" s="350"/>
      <c r="K204" s="350"/>
      <c r="L204" s="353"/>
      <c r="M204" s="353"/>
      <c r="N204" s="353"/>
      <c r="O204" s="353">
        <v>0</v>
      </c>
      <c r="P204" s="353">
        <f t="shared" si="10"/>
        <v>0</v>
      </c>
      <c r="Q204" s="354">
        <v>12500</v>
      </c>
      <c r="R204" s="355">
        <f t="shared" si="11"/>
        <v>6000</v>
      </c>
      <c r="S204" s="353"/>
      <c r="T204" s="353"/>
      <c r="U204" s="353"/>
      <c r="V204" s="353"/>
      <c r="W204" s="353"/>
      <c r="X204" s="353"/>
      <c r="Y204" s="353"/>
      <c r="Z204" s="364"/>
      <c r="AA204" s="353"/>
      <c r="AB204" s="353"/>
      <c r="AC204" s="365"/>
      <c r="AD204" s="353"/>
      <c r="AE204" s="353"/>
      <c r="AF204" s="353"/>
      <c r="AG204" s="353"/>
      <c r="AH204" s="353"/>
      <c r="AI204" s="761"/>
      <c r="AJ204" s="353"/>
      <c r="AK204" s="353"/>
      <c r="AL204" s="353"/>
      <c r="AM204" s="353"/>
      <c r="AN204" s="353">
        <v>0</v>
      </c>
      <c r="AO204" s="364"/>
      <c r="AP204" s="353"/>
      <c r="AQ204" s="353"/>
      <c r="AR204" s="353">
        <v>0</v>
      </c>
      <c r="AS204" s="353"/>
      <c r="AT204" s="353"/>
      <c r="AU204" s="353"/>
      <c r="AV204" s="353"/>
      <c r="AW204" s="353"/>
      <c r="AX204" s="353"/>
      <c r="AY204" s="353"/>
      <c r="AZ204" s="353"/>
      <c r="BA204" s="353"/>
      <c r="BB204" s="353"/>
      <c r="BC204" s="353">
        <v>6000</v>
      </c>
      <c r="BD204" s="353"/>
      <c r="BE204" s="359"/>
      <c r="BF204" s="360">
        <v>0</v>
      </c>
      <c r="BG204" s="360">
        <v>2500</v>
      </c>
      <c r="BH204" s="360">
        <f t="shared" si="12"/>
        <v>15000000</v>
      </c>
      <c r="BI204" s="361"/>
      <c r="BJ204" s="363" t="s">
        <v>6326</v>
      </c>
      <c r="BK204" s="362" t="s">
        <v>69</v>
      </c>
    </row>
    <row r="205" spans="1:64" s="349" customFormat="1" ht="142.5" hidden="1" customHeight="1">
      <c r="A205" s="676">
        <v>196</v>
      </c>
      <c r="B205" s="351" t="s">
        <v>1070</v>
      </c>
      <c r="C205" s="351" t="s">
        <v>1071</v>
      </c>
      <c r="D205" s="351"/>
      <c r="E205" s="351" t="s">
        <v>1072</v>
      </c>
      <c r="F205" s="374" t="s">
        <v>6999</v>
      </c>
      <c r="G205" s="351"/>
      <c r="H205" s="352"/>
      <c r="I205" s="350" t="s">
        <v>1074</v>
      </c>
      <c r="J205" s="350"/>
      <c r="K205" s="350"/>
      <c r="L205" s="353"/>
      <c r="M205" s="353"/>
      <c r="N205" s="353">
        <v>150</v>
      </c>
      <c r="O205" s="353">
        <v>0</v>
      </c>
      <c r="P205" s="353">
        <f t="shared" si="10"/>
        <v>150</v>
      </c>
      <c r="Q205" s="354">
        <v>3000</v>
      </c>
      <c r="R205" s="355">
        <f t="shared" si="11"/>
        <v>300</v>
      </c>
      <c r="S205" s="353"/>
      <c r="T205" s="353"/>
      <c r="U205" s="353"/>
      <c r="V205" s="353"/>
      <c r="W205" s="353"/>
      <c r="X205" s="353"/>
      <c r="Y205" s="353"/>
      <c r="Z205" s="364"/>
      <c r="AA205" s="353"/>
      <c r="AB205" s="353"/>
      <c r="AC205" s="365"/>
      <c r="AD205" s="353"/>
      <c r="AE205" s="353"/>
      <c r="AF205" s="353"/>
      <c r="AG205" s="353"/>
      <c r="AH205" s="353"/>
      <c r="AI205" s="761"/>
      <c r="AJ205" s="353"/>
      <c r="AK205" s="353"/>
      <c r="AL205" s="353"/>
      <c r="AM205" s="353"/>
      <c r="AN205" s="353">
        <v>0</v>
      </c>
      <c r="AO205" s="364"/>
      <c r="AP205" s="353"/>
      <c r="AQ205" s="353"/>
      <c r="AR205" s="353">
        <v>0</v>
      </c>
      <c r="AS205" s="353"/>
      <c r="AT205" s="353"/>
      <c r="AU205" s="353"/>
      <c r="AV205" s="353"/>
      <c r="AW205" s="353"/>
      <c r="AX205" s="353"/>
      <c r="AY205" s="353"/>
      <c r="AZ205" s="353"/>
      <c r="BA205" s="353"/>
      <c r="BB205" s="353"/>
      <c r="BC205" s="353">
        <v>300</v>
      </c>
      <c r="BD205" s="353"/>
      <c r="BE205" s="383" t="s">
        <v>1075</v>
      </c>
      <c r="BF205" s="360">
        <v>0</v>
      </c>
      <c r="BG205" s="360">
        <v>175000</v>
      </c>
      <c r="BH205" s="360">
        <f t="shared" si="12"/>
        <v>52500000</v>
      </c>
      <c r="BI205" s="361"/>
      <c r="BJ205" s="363" t="s">
        <v>6326</v>
      </c>
      <c r="BK205" s="362" t="s">
        <v>69</v>
      </c>
    </row>
    <row r="206" spans="1:64" s="349" customFormat="1" ht="148.5" hidden="1" customHeight="1">
      <c r="A206" s="676">
        <v>197</v>
      </c>
      <c r="B206" s="351" t="s">
        <v>1076</v>
      </c>
      <c r="C206" s="351" t="s">
        <v>1077</v>
      </c>
      <c r="D206" s="351"/>
      <c r="E206" s="351"/>
      <c r="F206" s="351" t="s">
        <v>1078</v>
      </c>
      <c r="G206" s="374" t="s">
        <v>7000</v>
      </c>
      <c r="H206" s="352"/>
      <c r="I206" s="350" t="s">
        <v>84</v>
      </c>
      <c r="J206" s="350"/>
      <c r="K206" s="350"/>
      <c r="L206" s="353"/>
      <c r="M206" s="353"/>
      <c r="N206" s="353"/>
      <c r="O206" s="353">
        <v>0</v>
      </c>
      <c r="P206" s="353">
        <f t="shared" si="10"/>
        <v>0</v>
      </c>
      <c r="Q206" s="354">
        <v>1500</v>
      </c>
      <c r="R206" s="355">
        <f t="shared" si="11"/>
        <v>1500</v>
      </c>
      <c r="S206" s="353"/>
      <c r="T206" s="353"/>
      <c r="U206" s="353"/>
      <c r="V206" s="353"/>
      <c r="W206" s="353"/>
      <c r="X206" s="353">
        <v>1500</v>
      </c>
      <c r="Y206" s="353"/>
      <c r="Z206" s="364"/>
      <c r="AA206" s="353"/>
      <c r="AB206" s="353"/>
      <c r="AC206" s="365"/>
      <c r="AD206" s="353"/>
      <c r="AE206" s="353"/>
      <c r="AF206" s="353"/>
      <c r="AG206" s="353"/>
      <c r="AH206" s="353"/>
      <c r="AI206" s="761"/>
      <c r="AJ206" s="353"/>
      <c r="AK206" s="353"/>
      <c r="AL206" s="353"/>
      <c r="AM206" s="353"/>
      <c r="AN206" s="353">
        <v>0</v>
      </c>
      <c r="AO206" s="364"/>
      <c r="AP206" s="353"/>
      <c r="AQ206" s="353"/>
      <c r="AR206" s="353">
        <v>0</v>
      </c>
      <c r="AS206" s="353"/>
      <c r="AT206" s="353"/>
      <c r="AU206" s="353"/>
      <c r="AV206" s="353"/>
      <c r="AW206" s="353"/>
      <c r="AX206" s="353"/>
      <c r="AY206" s="353"/>
      <c r="AZ206" s="353"/>
      <c r="BA206" s="353"/>
      <c r="BB206" s="353"/>
      <c r="BC206" s="353"/>
      <c r="BD206" s="353"/>
      <c r="BE206" s="359"/>
      <c r="BF206" s="360">
        <v>0</v>
      </c>
      <c r="BG206" s="360">
        <v>10500</v>
      </c>
      <c r="BH206" s="360">
        <f t="shared" si="12"/>
        <v>15750000</v>
      </c>
      <c r="BI206" s="361"/>
      <c r="BJ206" s="362" t="s">
        <v>6326</v>
      </c>
      <c r="BK206" s="362" t="s">
        <v>6337</v>
      </c>
      <c r="BL206" s="349" t="s">
        <v>7001</v>
      </c>
    </row>
    <row r="207" spans="1:64" s="349" customFormat="1" ht="82.5" hidden="1" customHeight="1">
      <c r="A207" s="676">
        <v>198</v>
      </c>
      <c r="B207" s="351" t="s">
        <v>1079</v>
      </c>
      <c r="C207" s="351" t="s">
        <v>1080</v>
      </c>
      <c r="D207" s="351"/>
      <c r="E207" s="351" t="s">
        <v>1081</v>
      </c>
      <c r="F207" s="351" t="s">
        <v>1082</v>
      </c>
      <c r="G207" s="351"/>
      <c r="H207" s="352"/>
      <c r="I207" s="350" t="s">
        <v>84</v>
      </c>
      <c r="J207" s="350"/>
      <c r="K207" s="350"/>
      <c r="L207" s="353"/>
      <c r="M207" s="353"/>
      <c r="N207" s="353"/>
      <c r="O207" s="353">
        <v>0</v>
      </c>
      <c r="P207" s="353">
        <f t="shared" si="10"/>
        <v>0</v>
      </c>
      <c r="Q207" s="354">
        <v>3000</v>
      </c>
      <c r="R207" s="727">
        <f t="shared" si="11"/>
        <v>2000</v>
      </c>
      <c r="S207" s="353"/>
      <c r="T207" s="353"/>
      <c r="U207" s="353"/>
      <c r="V207" s="353"/>
      <c r="W207" s="353"/>
      <c r="X207" s="353"/>
      <c r="Y207" s="353"/>
      <c r="Z207" s="364"/>
      <c r="AA207" s="353"/>
      <c r="AB207" s="353"/>
      <c r="AC207" s="365"/>
      <c r="AD207" s="353"/>
      <c r="AE207" s="353"/>
      <c r="AF207" s="353"/>
      <c r="AG207" s="353">
        <v>2000</v>
      </c>
      <c r="AH207" s="353"/>
      <c r="AI207" s="761"/>
      <c r="AJ207" s="353"/>
      <c r="AK207" s="353"/>
      <c r="AL207" s="353"/>
      <c r="AM207" s="353"/>
      <c r="AN207" s="353">
        <v>0</v>
      </c>
      <c r="AO207" s="364"/>
      <c r="AP207" s="353"/>
      <c r="AQ207" s="353"/>
      <c r="AR207" s="353">
        <v>0</v>
      </c>
      <c r="AS207" s="353"/>
      <c r="AT207" s="353"/>
      <c r="AU207" s="353"/>
      <c r="AV207" s="353"/>
      <c r="AW207" s="353"/>
      <c r="AX207" s="353"/>
      <c r="AY207" s="353"/>
      <c r="AZ207" s="353"/>
      <c r="BA207" s="353"/>
      <c r="BB207" s="353"/>
      <c r="BC207" s="353"/>
      <c r="BD207" s="353"/>
      <c r="BE207" s="359"/>
      <c r="BF207" s="360">
        <v>0</v>
      </c>
      <c r="BG207" s="360">
        <v>50000</v>
      </c>
      <c r="BH207" s="360">
        <f t="shared" si="12"/>
        <v>100000000</v>
      </c>
      <c r="BI207" s="361"/>
      <c r="BJ207" s="362" t="s">
        <v>6326</v>
      </c>
      <c r="BK207" s="362" t="s">
        <v>6326</v>
      </c>
    </row>
    <row r="208" spans="1:64" s="349" customFormat="1" ht="98.25" hidden="1" customHeight="1">
      <c r="A208" s="676">
        <v>199</v>
      </c>
      <c r="B208" s="351" t="s">
        <v>1083</v>
      </c>
      <c r="C208" s="351" t="s">
        <v>1084</v>
      </c>
      <c r="D208" s="351"/>
      <c r="E208" s="351" t="s">
        <v>1085</v>
      </c>
      <c r="F208" s="367" t="s">
        <v>6721</v>
      </c>
      <c r="G208" s="351"/>
      <c r="H208" s="352"/>
      <c r="I208" s="350" t="s">
        <v>84</v>
      </c>
      <c r="J208" s="350"/>
      <c r="K208" s="350"/>
      <c r="L208" s="353"/>
      <c r="M208" s="353"/>
      <c r="N208" s="353"/>
      <c r="O208" s="353">
        <v>0</v>
      </c>
      <c r="P208" s="353">
        <f t="shared" si="10"/>
        <v>0</v>
      </c>
      <c r="Q208" s="354">
        <v>1800</v>
      </c>
      <c r="R208" s="727">
        <f t="shared" si="11"/>
        <v>1000</v>
      </c>
      <c r="S208" s="353"/>
      <c r="T208" s="353"/>
      <c r="U208" s="353"/>
      <c r="V208" s="353"/>
      <c r="W208" s="353"/>
      <c r="X208" s="353"/>
      <c r="Y208" s="353"/>
      <c r="Z208" s="364"/>
      <c r="AA208" s="353"/>
      <c r="AB208" s="353"/>
      <c r="AC208" s="365"/>
      <c r="AD208" s="353"/>
      <c r="AE208" s="353"/>
      <c r="AF208" s="353"/>
      <c r="AG208" s="353">
        <v>1000</v>
      </c>
      <c r="AH208" s="353"/>
      <c r="AI208" s="761"/>
      <c r="AJ208" s="353"/>
      <c r="AK208" s="353"/>
      <c r="AL208" s="353"/>
      <c r="AM208" s="353"/>
      <c r="AN208" s="353">
        <v>0</v>
      </c>
      <c r="AO208" s="364"/>
      <c r="AP208" s="353"/>
      <c r="AQ208" s="353"/>
      <c r="AR208" s="353">
        <v>0</v>
      </c>
      <c r="AS208" s="353"/>
      <c r="AT208" s="353"/>
      <c r="AU208" s="353"/>
      <c r="AV208" s="353"/>
      <c r="AW208" s="353"/>
      <c r="AX208" s="353"/>
      <c r="AY208" s="353"/>
      <c r="AZ208" s="353"/>
      <c r="BA208" s="353"/>
      <c r="BB208" s="353"/>
      <c r="BC208" s="353"/>
      <c r="BD208" s="353"/>
      <c r="BE208" s="359"/>
      <c r="BF208" s="360">
        <v>0</v>
      </c>
      <c r="BG208" s="360">
        <v>23000</v>
      </c>
      <c r="BH208" s="360">
        <f t="shared" si="12"/>
        <v>23000000</v>
      </c>
      <c r="BI208" s="361"/>
      <c r="BJ208" s="362" t="s">
        <v>6326</v>
      </c>
      <c r="BK208" s="362" t="s">
        <v>6326</v>
      </c>
    </row>
    <row r="209" spans="1:63" s="349" customFormat="1" ht="154.5" hidden="1" customHeight="1">
      <c r="A209" s="676">
        <v>200</v>
      </c>
      <c r="B209" s="351" t="s">
        <v>1087</v>
      </c>
      <c r="C209" s="351" t="s">
        <v>1088</v>
      </c>
      <c r="D209" s="351"/>
      <c r="E209" s="351" t="s">
        <v>1089</v>
      </c>
      <c r="F209" s="351" t="s">
        <v>1090</v>
      </c>
      <c r="G209" s="374" t="s">
        <v>7097</v>
      </c>
      <c r="H209" s="352"/>
      <c r="I209" s="350" t="s">
        <v>84</v>
      </c>
      <c r="J209" s="350"/>
      <c r="K209" s="350"/>
      <c r="L209" s="353"/>
      <c r="M209" s="353"/>
      <c r="N209" s="353"/>
      <c r="O209" s="353">
        <v>0</v>
      </c>
      <c r="P209" s="353">
        <f t="shared" si="10"/>
        <v>0</v>
      </c>
      <c r="Q209" s="354">
        <v>400</v>
      </c>
      <c r="R209" s="727">
        <f t="shared" si="11"/>
        <v>350</v>
      </c>
      <c r="S209" s="353"/>
      <c r="T209" s="353"/>
      <c r="U209" s="353"/>
      <c r="V209" s="353"/>
      <c r="W209" s="353">
        <v>300</v>
      </c>
      <c r="X209" s="353"/>
      <c r="Y209" s="353"/>
      <c r="Z209" s="364"/>
      <c r="AA209" s="353"/>
      <c r="AB209" s="353"/>
      <c r="AC209" s="365"/>
      <c r="AD209" s="353"/>
      <c r="AE209" s="353"/>
      <c r="AF209" s="353"/>
      <c r="AG209" s="353">
        <v>50</v>
      </c>
      <c r="AH209" s="353"/>
      <c r="AI209" s="761"/>
      <c r="AJ209" s="353"/>
      <c r="AK209" s="353"/>
      <c r="AL209" s="353"/>
      <c r="AM209" s="353"/>
      <c r="AN209" s="353">
        <v>0</v>
      </c>
      <c r="AO209" s="364"/>
      <c r="AP209" s="353"/>
      <c r="AQ209" s="353"/>
      <c r="AR209" s="353">
        <v>0</v>
      </c>
      <c r="AS209" s="353"/>
      <c r="AT209" s="353"/>
      <c r="AU209" s="353"/>
      <c r="AV209" s="353"/>
      <c r="AW209" s="353"/>
      <c r="AX209" s="353"/>
      <c r="AY209" s="353"/>
      <c r="AZ209" s="353"/>
      <c r="BA209" s="353"/>
      <c r="BB209" s="353"/>
      <c r="BC209" s="353"/>
      <c r="BD209" s="353"/>
      <c r="BE209" s="359"/>
      <c r="BF209" s="360">
        <v>0</v>
      </c>
      <c r="BG209" s="360">
        <v>415000</v>
      </c>
      <c r="BH209" s="360">
        <f t="shared" si="12"/>
        <v>145250000</v>
      </c>
      <c r="BI209" s="361"/>
      <c r="BJ209" s="362" t="s">
        <v>6326</v>
      </c>
      <c r="BK209" s="362" t="s">
        <v>6326</v>
      </c>
    </row>
    <row r="210" spans="1:63" s="349" customFormat="1" ht="235.5" hidden="1" customHeight="1">
      <c r="A210" s="676">
        <v>201</v>
      </c>
      <c r="B210" s="351" t="s">
        <v>1092</v>
      </c>
      <c r="C210" s="351" t="s">
        <v>1093</v>
      </c>
      <c r="D210" s="351"/>
      <c r="E210" s="351" t="s">
        <v>1094</v>
      </c>
      <c r="F210" s="351" t="s">
        <v>1095</v>
      </c>
      <c r="G210" s="351"/>
      <c r="H210" s="352"/>
      <c r="I210" s="350" t="s">
        <v>84</v>
      </c>
      <c r="J210" s="350"/>
      <c r="K210" s="350"/>
      <c r="L210" s="353"/>
      <c r="M210" s="353"/>
      <c r="N210" s="353"/>
      <c r="O210" s="353">
        <v>0</v>
      </c>
      <c r="P210" s="353">
        <f t="shared" si="10"/>
        <v>0</v>
      </c>
      <c r="Q210" s="354">
        <v>2000</v>
      </c>
      <c r="R210" s="727">
        <f t="shared" si="11"/>
        <v>500</v>
      </c>
      <c r="S210" s="353"/>
      <c r="T210" s="353"/>
      <c r="U210" s="353"/>
      <c r="V210" s="353"/>
      <c r="W210" s="353"/>
      <c r="X210" s="353"/>
      <c r="Y210" s="353"/>
      <c r="Z210" s="364"/>
      <c r="AA210" s="353"/>
      <c r="AB210" s="353"/>
      <c r="AC210" s="387">
        <v>500</v>
      </c>
      <c r="AD210" s="353"/>
      <c r="AE210" s="353"/>
      <c r="AF210" s="353"/>
      <c r="AG210" s="353"/>
      <c r="AH210" s="353"/>
      <c r="AI210" s="761"/>
      <c r="AJ210" s="353"/>
      <c r="AK210" s="353"/>
      <c r="AL210" s="353"/>
      <c r="AM210" s="353"/>
      <c r="AN210" s="353">
        <v>0</v>
      </c>
      <c r="AO210" s="364"/>
      <c r="AP210" s="353"/>
      <c r="AQ210" s="353"/>
      <c r="AR210" s="353">
        <v>0</v>
      </c>
      <c r="AS210" s="353"/>
      <c r="AT210" s="353"/>
      <c r="AU210" s="353"/>
      <c r="AV210" s="353"/>
      <c r="AW210" s="353"/>
      <c r="AX210" s="353"/>
      <c r="AY210" s="353"/>
      <c r="AZ210" s="353"/>
      <c r="BA210" s="353"/>
      <c r="BB210" s="353"/>
      <c r="BC210" s="353"/>
      <c r="BD210" s="353"/>
      <c r="BE210" s="359"/>
      <c r="BF210" s="360">
        <v>0</v>
      </c>
      <c r="BG210" s="360">
        <v>50000</v>
      </c>
      <c r="BH210" s="360">
        <f t="shared" si="12"/>
        <v>25000000</v>
      </c>
      <c r="BI210" s="361"/>
      <c r="BJ210" s="362" t="s">
        <v>6326</v>
      </c>
      <c r="BK210" s="362" t="s">
        <v>6326</v>
      </c>
    </row>
    <row r="211" spans="1:63" s="349" customFormat="1" ht="126" hidden="1" customHeight="1">
      <c r="A211" s="676">
        <v>202</v>
      </c>
      <c r="B211" s="351" t="s">
        <v>1096</v>
      </c>
      <c r="C211" s="351" t="s">
        <v>1097</v>
      </c>
      <c r="D211" s="351"/>
      <c r="E211" s="351" t="s">
        <v>1098</v>
      </c>
      <c r="F211" s="351" t="s">
        <v>1099</v>
      </c>
      <c r="G211" s="374" t="s">
        <v>7002</v>
      </c>
      <c r="H211" s="352"/>
      <c r="I211" s="350" t="s">
        <v>84</v>
      </c>
      <c r="J211" s="350"/>
      <c r="K211" s="350"/>
      <c r="L211" s="353"/>
      <c r="M211" s="353"/>
      <c r="N211" s="353"/>
      <c r="O211" s="353">
        <v>0</v>
      </c>
      <c r="P211" s="353">
        <f t="shared" si="10"/>
        <v>0</v>
      </c>
      <c r="Q211" s="354">
        <v>4050</v>
      </c>
      <c r="R211" s="727">
        <f t="shared" si="11"/>
        <v>2000</v>
      </c>
      <c r="S211" s="353"/>
      <c r="T211" s="353"/>
      <c r="U211" s="353"/>
      <c r="V211" s="353"/>
      <c r="W211" s="353"/>
      <c r="X211" s="353"/>
      <c r="Y211" s="353"/>
      <c r="Z211" s="364"/>
      <c r="AA211" s="353"/>
      <c r="AB211" s="353"/>
      <c r="AC211" s="369">
        <v>2000</v>
      </c>
      <c r="AD211" s="353"/>
      <c r="AE211" s="353"/>
      <c r="AF211" s="353"/>
      <c r="AG211" s="353"/>
      <c r="AH211" s="353"/>
      <c r="AI211" s="761"/>
      <c r="AJ211" s="353"/>
      <c r="AK211" s="353"/>
      <c r="AL211" s="353"/>
      <c r="AM211" s="353"/>
      <c r="AN211" s="353">
        <v>0</v>
      </c>
      <c r="AO211" s="364"/>
      <c r="AP211" s="353"/>
      <c r="AQ211" s="353"/>
      <c r="AR211" s="353">
        <v>0</v>
      </c>
      <c r="AS211" s="353"/>
      <c r="AT211" s="353"/>
      <c r="AU211" s="353"/>
      <c r="AV211" s="353"/>
      <c r="AW211" s="353"/>
      <c r="AX211" s="353"/>
      <c r="AY211" s="353"/>
      <c r="AZ211" s="353"/>
      <c r="BA211" s="353"/>
      <c r="BB211" s="353"/>
      <c r="BC211" s="353"/>
      <c r="BD211" s="353"/>
      <c r="BE211" s="359"/>
      <c r="BF211" s="360">
        <v>0</v>
      </c>
      <c r="BG211" s="360">
        <v>70000</v>
      </c>
      <c r="BH211" s="360">
        <f t="shared" si="12"/>
        <v>140000000</v>
      </c>
      <c r="BI211" s="361"/>
      <c r="BJ211" s="362" t="s">
        <v>6326</v>
      </c>
      <c r="BK211" s="362" t="s">
        <v>6326</v>
      </c>
    </row>
    <row r="212" spans="1:63" s="349" customFormat="1" ht="49.5" hidden="1" customHeight="1">
      <c r="A212" s="676">
        <v>203</v>
      </c>
      <c r="B212" s="351" t="s">
        <v>1101</v>
      </c>
      <c r="C212" s="351" t="s">
        <v>1102</v>
      </c>
      <c r="D212" s="351"/>
      <c r="E212" s="351" t="s">
        <v>1103</v>
      </c>
      <c r="F212" s="351" t="s">
        <v>1104</v>
      </c>
      <c r="G212" s="351"/>
      <c r="H212" s="352"/>
      <c r="I212" s="350" t="s">
        <v>84</v>
      </c>
      <c r="J212" s="350"/>
      <c r="K212" s="350"/>
      <c r="L212" s="353">
        <v>108</v>
      </c>
      <c r="M212" s="353"/>
      <c r="N212" s="353"/>
      <c r="O212" s="353">
        <v>0</v>
      </c>
      <c r="P212" s="353">
        <f t="shared" si="10"/>
        <v>0</v>
      </c>
      <c r="Q212" s="354">
        <v>2000</v>
      </c>
      <c r="R212" s="727">
        <f t="shared" si="11"/>
        <v>500</v>
      </c>
      <c r="S212" s="353"/>
      <c r="T212" s="353"/>
      <c r="U212" s="353"/>
      <c r="V212" s="353"/>
      <c r="W212" s="353"/>
      <c r="X212" s="353"/>
      <c r="Y212" s="353"/>
      <c r="Z212" s="364"/>
      <c r="AA212" s="353"/>
      <c r="AB212" s="353"/>
      <c r="AC212" s="365"/>
      <c r="AD212" s="353"/>
      <c r="AE212" s="353"/>
      <c r="AF212" s="353"/>
      <c r="AG212" s="353">
        <v>500</v>
      </c>
      <c r="AH212" s="353"/>
      <c r="AI212" s="761"/>
      <c r="AJ212" s="353"/>
      <c r="AK212" s="353"/>
      <c r="AL212" s="353"/>
      <c r="AM212" s="353"/>
      <c r="AN212" s="353">
        <v>0</v>
      </c>
      <c r="AO212" s="364"/>
      <c r="AP212" s="353"/>
      <c r="AQ212" s="353"/>
      <c r="AR212" s="353">
        <v>0</v>
      </c>
      <c r="AS212" s="353"/>
      <c r="AT212" s="353"/>
      <c r="AU212" s="353"/>
      <c r="AV212" s="353"/>
      <c r="AW212" s="353"/>
      <c r="AX212" s="353"/>
      <c r="AY212" s="353"/>
      <c r="AZ212" s="353"/>
      <c r="BA212" s="353"/>
      <c r="BB212" s="353"/>
      <c r="BC212" s="353"/>
      <c r="BD212" s="353"/>
      <c r="BE212" s="359"/>
      <c r="BF212" s="360">
        <v>0</v>
      </c>
      <c r="BG212" s="360">
        <v>19640</v>
      </c>
      <c r="BH212" s="360">
        <f t="shared" si="12"/>
        <v>9820000</v>
      </c>
      <c r="BI212" s="361"/>
      <c r="BJ212" s="362" t="s">
        <v>6326</v>
      </c>
      <c r="BK212" s="362" t="s">
        <v>6326</v>
      </c>
    </row>
    <row r="213" spans="1:63" s="349" customFormat="1" ht="49.5" hidden="1" customHeight="1">
      <c r="A213" s="676">
        <v>204</v>
      </c>
      <c r="B213" s="351" t="s">
        <v>1105</v>
      </c>
      <c r="C213" s="351" t="s">
        <v>1106</v>
      </c>
      <c r="D213" s="351"/>
      <c r="E213" s="351" t="s">
        <v>1103</v>
      </c>
      <c r="F213" s="351" t="s">
        <v>1107</v>
      </c>
      <c r="G213" s="351"/>
      <c r="H213" s="352"/>
      <c r="I213" s="350" t="s">
        <v>84</v>
      </c>
      <c r="J213" s="350"/>
      <c r="K213" s="350"/>
      <c r="L213" s="353">
        <v>216</v>
      </c>
      <c r="M213" s="353"/>
      <c r="N213" s="353"/>
      <c r="O213" s="353">
        <v>0</v>
      </c>
      <c r="P213" s="353">
        <f t="shared" si="10"/>
        <v>0</v>
      </c>
      <c r="Q213" s="354">
        <v>2000</v>
      </c>
      <c r="R213" s="727">
        <f t="shared" si="11"/>
        <v>1000</v>
      </c>
      <c r="S213" s="353"/>
      <c r="T213" s="353"/>
      <c r="U213" s="353"/>
      <c r="V213" s="353"/>
      <c r="W213" s="353"/>
      <c r="X213" s="353"/>
      <c r="Y213" s="353"/>
      <c r="Z213" s="364"/>
      <c r="AA213" s="353"/>
      <c r="AB213" s="353"/>
      <c r="AC213" s="365"/>
      <c r="AD213" s="353"/>
      <c r="AE213" s="353"/>
      <c r="AF213" s="353"/>
      <c r="AG213" s="353">
        <v>1000</v>
      </c>
      <c r="AH213" s="353"/>
      <c r="AI213" s="761"/>
      <c r="AJ213" s="353"/>
      <c r="AK213" s="353"/>
      <c r="AL213" s="353"/>
      <c r="AM213" s="353"/>
      <c r="AN213" s="353">
        <v>0</v>
      </c>
      <c r="AO213" s="364"/>
      <c r="AP213" s="353"/>
      <c r="AQ213" s="353"/>
      <c r="AR213" s="353">
        <v>0</v>
      </c>
      <c r="AS213" s="353"/>
      <c r="AT213" s="353"/>
      <c r="AU213" s="353"/>
      <c r="AV213" s="353"/>
      <c r="AW213" s="353"/>
      <c r="AX213" s="353"/>
      <c r="AY213" s="353"/>
      <c r="AZ213" s="353"/>
      <c r="BA213" s="353"/>
      <c r="BB213" s="353"/>
      <c r="BC213" s="353"/>
      <c r="BD213" s="353"/>
      <c r="BE213" s="359"/>
      <c r="BF213" s="360">
        <v>0</v>
      </c>
      <c r="BG213" s="360">
        <v>19640</v>
      </c>
      <c r="BH213" s="360">
        <f t="shared" si="12"/>
        <v>19640000</v>
      </c>
      <c r="BI213" s="361"/>
      <c r="BJ213" s="362" t="s">
        <v>6326</v>
      </c>
      <c r="BK213" s="362" t="s">
        <v>6326</v>
      </c>
    </row>
    <row r="214" spans="1:63" s="349" customFormat="1" ht="66" hidden="1" customHeight="1">
      <c r="A214" s="676">
        <v>205</v>
      </c>
      <c r="B214" s="351" t="s">
        <v>1108</v>
      </c>
      <c r="C214" s="351" t="s">
        <v>1109</v>
      </c>
      <c r="D214" s="351"/>
      <c r="E214" s="351" t="s">
        <v>1103</v>
      </c>
      <c r="F214" s="351" t="s">
        <v>1110</v>
      </c>
      <c r="G214" s="351"/>
      <c r="H214" s="352"/>
      <c r="I214" s="350" t="s">
        <v>84</v>
      </c>
      <c r="J214" s="350"/>
      <c r="K214" s="350"/>
      <c r="L214" s="353"/>
      <c r="M214" s="353"/>
      <c r="N214" s="353"/>
      <c r="O214" s="353">
        <v>216</v>
      </c>
      <c r="P214" s="353">
        <f t="shared" si="10"/>
        <v>216</v>
      </c>
      <c r="Q214" s="354">
        <v>2500</v>
      </c>
      <c r="R214" s="727">
        <f t="shared" si="11"/>
        <v>500</v>
      </c>
      <c r="S214" s="353"/>
      <c r="T214" s="353"/>
      <c r="U214" s="353"/>
      <c r="V214" s="353"/>
      <c r="W214" s="353"/>
      <c r="X214" s="353"/>
      <c r="Y214" s="353"/>
      <c r="Z214" s="364"/>
      <c r="AA214" s="353"/>
      <c r="AB214" s="353"/>
      <c r="AC214" s="365"/>
      <c r="AD214" s="353"/>
      <c r="AE214" s="353"/>
      <c r="AF214" s="353"/>
      <c r="AG214" s="353">
        <v>500</v>
      </c>
      <c r="AH214" s="353"/>
      <c r="AI214" s="761"/>
      <c r="AJ214" s="353"/>
      <c r="AK214" s="353"/>
      <c r="AL214" s="353"/>
      <c r="AM214" s="353"/>
      <c r="AN214" s="353">
        <v>0</v>
      </c>
      <c r="AO214" s="364"/>
      <c r="AP214" s="353"/>
      <c r="AQ214" s="353"/>
      <c r="AR214" s="353">
        <v>0</v>
      </c>
      <c r="AS214" s="353"/>
      <c r="AT214" s="353"/>
      <c r="AU214" s="353"/>
      <c r="AV214" s="353"/>
      <c r="AW214" s="353"/>
      <c r="AX214" s="353"/>
      <c r="AY214" s="353"/>
      <c r="AZ214" s="353"/>
      <c r="BA214" s="353"/>
      <c r="BB214" s="353"/>
      <c r="BC214" s="353"/>
      <c r="BD214" s="353"/>
      <c r="BE214" s="359"/>
      <c r="BF214" s="360">
        <v>0</v>
      </c>
      <c r="BG214" s="360">
        <v>19640</v>
      </c>
      <c r="BH214" s="360">
        <f t="shared" si="12"/>
        <v>9820000</v>
      </c>
      <c r="BI214" s="361"/>
      <c r="BJ214" s="362" t="s">
        <v>6326</v>
      </c>
      <c r="BK214" s="362" t="s">
        <v>6326</v>
      </c>
    </row>
    <row r="215" spans="1:63" s="349" customFormat="1" ht="115.5" hidden="1" customHeight="1">
      <c r="A215" s="676">
        <v>206</v>
      </c>
      <c r="B215" s="351" t="s">
        <v>1111</v>
      </c>
      <c r="C215" s="351" t="s">
        <v>1112</v>
      </c>
      <c r="D215" s="351"/>
      <c r="E215" s="351"/>
      <c r="F215" s="374" t="s">
        <v>7003</v>
      </c>
      <c r="G215" s="351"/>
      <c r="H215" s="352" t="s">
        <v>1114</v>
      </c>
      <c r="I215" s="350" t="s">
        <v>1115</v>
      </c>
      <c r="J215" s="350"/>
      <c r="K215" s="350"/>
      <c r="L215" s="353"/>
      <c r="M215" s="353"/>
      <c r="N215" s="353"/>
      <c r="O215" s="353"/>
      <c r="P215" s="353">
        <f t="shared" si="10"/>
        <v>0</v>
      </c>
      <c r="Q215" s="354">
        <v>96</v>
      </c>
      <c r="R215" s="355">
        <f t="shared" si="11"/>
        <v>0</v>
      </c>
      <c r="S215" s="353"/>
      <c r="T215" s="353"/>
      <c r="U215" s="353"/>
      <c r="V215" s="353"/>
      <c r="W215" s="353"/>
      <c r="X215" s="353"/>
      <c r="Y215" s="353"/>
      <c r="Z215" s="364"/>
      <c r="AA215" s="353"/>
      <c r="AB215" s="353"/>
      <c r="AC215" s="365"/>
      <c r="AD215" s="353"/>
      <c r="AE215" s="353"/>
      <c r="AF215" s="353"/>
      <c r="AG215" s="353"/>
      <c r="AH215" s="353"/>
      <c r="AI215" s="761"/>
      <c r="AJ215" s="353"/>
      <c r="AK215" s="353"/>
      <c r="AL215" s="353"/>
      <c r="AM215" s="353"/>
      <c r="AN215" s="353">
        <v>0</v>
      </c>
      <c r="AO215" s="364"/>
      <c r="AP215" s="353"/>
      <c r="AQ215" s="353"/>
      <c r="AR215" s="353">
        <v>0</v>
      </c>
      <c r="AS215" s="353"/>
      <c r="AT215" s="353"/>
      <c r="AU215" s="353"/>
      <c r="AV215" s="353"/>
      <c r="AW215" s="353"/>
      <c r="AX215" s="353"/>
      <c r="AY215" s="353"/>
      <c r="AZ215" s="353"/>
      <c r="BA215" s="353"/>
      <c r="BB215" s="353"/>
      <c r="BC215" s="353"/>
      <c r="BD215" s="353"/>
      <c r="BE215" s="359" t="s">
        <v>607</v>
      </c>
      <c r="BF215" s="360">
        <v>0</v>
      </c>
      <c r="BG215" s="360">
        <v>158480</v>
      </c>
      <c r="BH215" s="360">
        <f t="shared" si="12"/>
        <v>0</v>
      </c>
      <c r="BI215" s="361"/>
      <c r="BJ215" s="362" t="s">
        <v>6326</v>
      </c>
      <c r="BK215" s="362" t="s">
        <v>6326</v>
      </c>
    </row>
    <row r="216" spans="1:63" s="349" customFormat="1" ht="82.5" hidden="1" customHeight="1">
      <c r="A216" s="677">
        <v>207</v>
      </c>
      <c r="B216" s="351" t="s">
        <v>1116</v>
      </c>
      <c r="C216" s="351" t="s">
        <v>1117</v>
      </c>
      <c r="D216" s="351"/>
      <c r="E216" s="351" t="s">
        <v>1118</v>
      </c>
      <c r="F216" s="374" t="s">
        <v>6794</v>
      </c>
      <c r="G216" s="351"/>
      <c r="H216" s="352"/>
      <c r="I216" s="350" t="s">
        <v>84</v>
      </c>
      <c r="J216" s="350"/>
      <c r="K216" s="350"/>
      <c r="L216" s="353"/>
      <c r="M216" s="353">
        <v>38</v>
      </c>
      <c r="N216" s="353"/>
      <c r="O216" s="353">
        <v>0</v>
      </c>
      <c r="P216" s="353">
        <f t="shared" si="10"/>
        <v>0</v>
      </c>
      <c r="Q216" s="354">
        <v>110</v>
      </c>
      <c r="R216" s="355">
        <f t="shared" si="11"/>
        <v>135</v>
      </c>
      <c r="S216" s="353"/>
      <c r="T216" s="353"/>
      <c r="U216" s="353"/>
      <c r="V216" s="353"/>
      <c r="W216" s="353"/>
      <c r="X216" s="353"/>
      <c r="Y216" s="353"/>
      <c r="Z216" s="364"/>
      <c r="AA216" s="353"/>
      <c r="AB216" s="353">
        <v>10</v>
      </c>
      <c r="AC216" s="365"/>
      <c r="AD216" s="353"/>
      <c r="AE216" s="353"/>
      <c r="AF216" s="353"/>
      <c r="AG216" s="353"/>
      <c r="AH216" s="353"/>
      <c r="AI216" s="761"/>
      <c r="AJ216" s="353"/>
      <c r="AK216" s="353"/>
      <c r="AL216" s="353"/>
      <c r="AM216" s="353"/>
      <c r="AN216" s="353">
        <v>0</v>
      </c>
      <c r="AO216" s="395">
        <v>5</v>
      </c>
      <c r="AP216" s="353"/>
      <c r="AQ216" s="353"/>
      <c r="AR216" s="353">
        <v>0</v>
      </c>
      <c r="AS216" s="353">
        <v>50</v>
      </c>
      <c r="AT216" s="353"/>
      <c r="AU216" s="353">
        <v>70</v>
      </c>
      <c r="AV216" s="353"/>
      <c r="AW216" s="353"/>
      <c r="AX216" s="353"/>
      <c r="AY216" s="353"/>
      <c r="AZ216" s="353"/>
      <c r="BA216" s="353"/>
      <c r="BB216" s="353"/>
      <c r="BC216" s="353"/>
      <c r="BD216" s="353"/>
      <c r="BE216" s="359"/>
      <c r="BF216" s="360">
        <v>0</v>
      </c>
      <c r="BG216" s="360">
        <v>41790</v>
      </c>
      <c r="BH216" s="360">
        <f t="shared" si="12"/>
        <v>5641650</v>
      </c>
      <c r="BI216" s="361"/>
      <c r="BJ216" s="362" t="s">
        <v>6039</v>
      </c>
      <c r="BK216" s="362" t="s">
        <v>6327</v>
      </c>
    </row>
    <row r="217" spans="1:63" s="349" customFormat="1" ht="57" hidden="1" customHeight="1">
      <c r="A217" s="676">
        <v>208</v>
      </c>
      <c r="B217" s="351" t="s">
        <v>1129</v>
      </c>
      <c r="C217" s="351" t="s">
        <v>1130</v>
      </c>
      <c r="D217" s="351"/>
      <c r="E217" s="351"/>
      <c r="F217" s="351" t="s">
        <v>1131</v>
      </c>
      <c r="G217" s="351"/>
      <c r="H217" s="352"/>
      <c r="I217" s="350" t="s">
        <v>84</v>
      </c>
      <c r="J217" s="350"/>
      <c r="K217" s="350"/>
      <c r="L217" s="353">
        <v>10</v>
      </c>
      <c r="M217" s="353">
        <v>149</v>
      </c>
      <c r="N217" s="353"/>
      <c r="O217" s="353">
        <v>0</v>
      </c>
      <c r="P217" s="353">
        <f t="shared" si="10"/>
        <v>0</v>
      </c>
      <c r="Q217" s="354">
        <v>270</v>
      </c>
      <c r="R217" s="355">
        <f t="shared" si="11"/>
        <v>350</v>
      </c>
      <c r="S217" s="353"/>
      <c r="T217" s="353"/>
      <c r="U217" s="353"/>
      <c r="V217" s="353"/>
      <c r="W217" s="353"/>
      <c r="X217" s="353"/>
      <c r="Y217" s="353"/>
      <c r="Z217" s="364"/>
      <c r="AA217" s="353"/>
      <c r="AB217" s="353">
        <v>100</v>
      </c>
      <c r="AC217" s="365"/>
      <c r="AD217" s="353"/>
      <c r="AE217" s="353"/>
      <c r="AF217" s="353"/>
      <c r="AG217" s="353"/>
      <c r="AH217" s="353"/>
      <c r="AI217" s="761"/>
      <c r="AJ217" s="353"/>
      <c r="AK217" s="353"/>
      <c r="AL217" s="353"/>
      <c r="AM217" s="353"/>
      <c r="AN217" s="353">
        <v>0</v>
      </c>
      <c r="AO217" s="364"/>
      <c r="AP217" s="353"/>
      <c r="AQ217" s="353"/>
      <c r="AR217" s="353">
        <v>0</v>
      </c>
      <c r="AS217" s="353"/>
      <c r="AT217" s="353">
        <v>250</v>
      </c>
      <c r="AU217" s="353"/>
      <c r="AV217" s="353"/>
      <c r="AW217" s="353"/>
      <c r="AX217" s="353"/>
      <c r="AY217" s="353"/>
      <c r="AZ217" s="353"/>
      <c r="BA217" s="353"/>
      <c r="BB217" s="353"/>
      <c r="BC217" s="353"/>
      <c r="BD217" s="353"/>
      <c r="BE217" s="359"/>
      <c r="BF217" s="360">
        <v>0</v>
      </c>
      <c r="BG217" s="360">
        <v>60000</v>
      </c>
      <c r="BH217" s="360">
        <f t="shared" si="12"/>
        <v>21000000</v>
      </c>
      <c r="BI217" s="361"/>
      <c r="BJ217" s="362" t="s">
        <v>6039</v>
      </c>
      <c r="BK217" s="362" t="s">
        <v>6328</v>
      </c>
    </row>
    <row r="218" spans="1:63" s="349" customFormat="1" ht="66" hidden="1" customHeight="1">
      <c r="A218" s="676">
        <v>209</v>
      </c>
      <c r="B218" s="351" t="s">
        <v>1132</v>
      </c>
      <c r="C218" s="351" t="s">
        <v>1133</v>
      </c>
      <c r="D218" s="351"/>
      <c r="E218" s="351" t="s">
        <v>1134</v>
      </c>
      <c r="F218" s="351" t="s">
        <v>1135</v>
      </c>
      <c r="G218" s="351"/>
      <c r="H218" s="352"/>
      <c r="I218" s="350" t="s">
        <v>84</v>
      </c>
      <c r="J218" s="350"/>
      <c r="K218" s="350"/>
      <c r="L218" s="353">
        <v>5</v>
      </c>
      <c r="M218" s="353"/>
      <c r="N218" s="353"/>
      <c r="O218" s="353">
        <v>18</v>
      </c>
      <c r="P218" s="353">
        <f t="shared" si="10"/>
        <v>18</v>
      </c>
      <c r="Q218" s="354">
        <v>320</v>
      </c>
      <c r="R218" s="355">
        <f t="shared" si="11"/>
        <v>320</v>
      </c>
      <c r="S218" s="353"/>
      <c r="T218" s="353"/>
      <c r="U218" s="353"/>
      <c r="V218" s="353"/>
      <c r="W218" s="353"/>
      <c r="X218" s="353"/>
      <c r="Y218" s="353"/>
      <c r="Z218" s="364"/>
      <c r="AA218" s="353"/>
      <c r="AB218" s="353"/>
      <c r="AC218" s="365"/>
      <c r="AD218" s="353"/>
      <c r="AE218" s="353"/>
      <c r="AF218" s="353">
        <v>320</v>
      </c>
      <c r="AG218" s="353"/>
      <c r="AH218" s="353"/>
      <c r="AI218" s="761"/>
      <c r="AJ218" s="353"/>
      <c r="AK218" s="353"/>
      <c r="AL218" s="353"/>
      <c r="AM218" s="353"/>
      <c r="AN218" s="353">
        <v>0</v>
      </c>
      <c r="AO218" s="364"/>
      <c r="AP218" s="353"/>
      <c r="AQ218" s="353"/>
      <c r="AR218" s="353">
        <v>0</v>
      </c>
      <c r="AS218" s="353"/>
      <c r="AT218" s="353"/>
      <c r="AU218" s="353"/>
      <c r="AV218" s="353"/>
      <c r="AW218" s="353"/>
      <c r="AX218" s="353"/>
      <c r="AY218" s="353"/>
      <c r="AZ218" s="353"/>
      <c r="BA218" s="353"/>
      <c r="BB218" s="353"/>
      <c r="BC218" s="353"/>
      <c r="BD218" s="353"/>
      <c r="BE218" s="359"/>
      <c r="BF218" s="360">
        <v>0</v>
      </c>
      <c r="BG218" s="360">
        <v>54516</v>
      </c>
      <c r="BH218" s="360">
        <f t="shared" si="12"/>
        <v>17445120</v>
      </c>
      <c r="BI218" s="361"/>
      <c r="BJ218" s="362" t="s">
        <v>6326</v>
      </c>
      <c r="BK218" s="363" t="str">
        <f>+BJ218</f>
        <v>CK</v>
      </c>
    </row>
    <row r="219" spans="1:63" s="349" customFormat="1" ht="82.5" hidden="1" customHeight="1">
      <c r="A219" s="676">
        <v>210</v>
      </c>
      <c r="B219" s="351" t="s">
        <v>1136</v>
      </c>
      <c r="C219" s="351" t="s">
        <v>1137</v>
      </c>
      <c r="D219" s="351"/>
      <c r="E219" s="351"/>
      <c r="F219" s="374" t="s">
        <v>7004</v>
      </c>
      <c r="G219" s="351"/>
      <c r="H219" s="352"/>
      <c r="I219" s="350" t="s">
        <v>1115</v>
      </c>
      <c r="J219" s="350"/>
      <c r="K219" s="350"/>
      <c r="L219" s="353"/>
      <c r="M219" s="353"/>
      <c r="N219" s="353"/>
      <c r="O219" s="353"/>
      <c r="P219" s="353">
        <f t="shared" si="10"/>
        <v>0</v>
      </c>
      <c r="Q219" s="354">
        <v>1</v>
      </c>
      <c r="R219" s="355">
        <f t="shared" si="11"/>
        <v>0</v>
      </c>
      <c r="S219" s="353"/>
      <c r="T219" s="353"/>
      <c r="U219" s="353"/>
      <c r="V219" s="353"/>
      <c r="W219" s="353"/>
      <c r="X219" s="353"/>
      <c r="Y219" s="353"/>
      <c r="Z219" s="364"/>
      <c r="AA219" s="353"/>
      <c r="AB219" s="353"/>
      <c r="AC219" s="365"/>
      <c r="AD219" s="353"/>
      <c r="AE219" s="353"/>
      <c r="AF219" s="353"/>
      <c r="AG219" s="353"/>
      <c r="AH219" s="353"/>
      <c r="AI219" s="761"/>
      <c r="AJ219" s="353"/>
      <c r="AK219" s="353"/>
      <c r="AL219" s="353"/>
      <c r="AM219" s="353"/>
      <c r="AN219" s="353">
        <v>0</v>
      </c>
      <c r="AO219" s="364"/>
      <c r="AP219" s="353"/>
      <c r="AQ219" s="353"/>
      <c r="AR219" s="353">
        <v>0</v>
      </c>
      <c r="AS219" s="353"/>
      <c r="AT219" s="353"/>
      <c r="AU219" s="353"/>
      <c r="AV219" s="353"/>
      <c r="AW219" s="353"/>
      <c r="AX219" s="353"/>
      <c r="AY219" s="353"/>
      <c r="AZ219" s="353"/>
      <c r="BA219" s="353"/>
      <c r="BB219" s="353"/>
      <c r="BC219" s="353"/>
      <c r="BD219" s="353"/>
      <c r="BE219" s="359" t="s">
        <v>607</v>
      </c>
      <c r="BF219" s="360">
        <v>0</v>
      </c>
      <c r="BG219" s="360">
        <v>483340</v>
      </c>
      <c r="BH219" s="360">
        <f t="shared" si="12"/>
        <v>0</v>
      </c>
      <c r="BI219" s="361"/>
      <c r="BJ219" s="362" t="s">
        <v>6326</v>
      </c>
      <c r="BK219" s="363" t="str">
        <f>+BJ219</f>
        <v>CK</v>
      </c>
    </row>
    <row r="220" spans="1:63" s="349" customFormat="1" ht="82.5" hidden="1" customHeight="1">
      <c r="A220" s="676">
        <v>211</v>
      </c>
      <c r="B220" s="351" t="s">
        <v>1139</v>
      </c>
      <c r="C220" s="351" t="s">
        <v>1140</v>
      </c>
      <c r="D220" s="351"/>
      <c r="E220" s="351" t="s">
        <v>1141</v>
      </c>
      <c r="F220" s="351" t="s">
        <v>1142</v>
      </c>
      <c r="G220" s="424"/>
      <c r="H220" s="352"/>
      <c r="I220" s="350" t="s">
        <v>84</v>
      </c>
      <c r="J220" s="350"/>
      <c r="K220" s="350"/>
      <c r="L220" s="353">
        <v>28</v>
      </c>
      <c r="M220" s="353"/>
      <c r="N220" s="353"/>
      <c r="O220" s="353">
        <v>40</v>
      </c>
      <c r="P220" s="353">
        <f t="shared" si="10"/>
        <v>40</v>
      </c>
      <c r="Q220" s="354">
        <v>460</v>
      </c>
      <c r="R220" s="355">
        <f t="shared" si="11"/>
        <v>460</v>
      </c>
      <c r="S220" s="353"/>
      <c r="T220" s="353"/>
      <c r="U220" s="353"/>
      <c r="V220" s="353"/>
      <c r="W220" s="353"/>
      <c r="X220" s="353"/>
      <c r="Y220" s="353"/>
      <c r="Z220" s="364"/>
      <c r="AA220" s="353"/>
      <c r="AB220" s="353"/>
      <c r="AC220" s="365"/>
      <c r="AD220" s="353"/>
      <c r="AE220" s="353"/>
      <c r="AF220" s="353">
        <v>460</v>
      </c>
      <c r="AG220" s="353"/>
      <c r="AH220" s="353"/>
      <c r="AI220" s="761"/>
      <c r="AJ220" s="353"/>
      <c r="AK220" s="353"/>
      <c r="AL220" s="353"/>
      <c r="AM220" s="353"/>
      <c r="AN220" s="353">
        <v>0</v>
      </c>
      <c r="AO220" s="364"/>
      <c r="AP220" s="353"/>
      <c r="AQ220" s="353"/>
      <c r="AR220" s="353">
        <v>0</v>
      </c>
      <c r="AS220" s="353"/>
      <c r="AT220" s="353"/>
      <c r="AU220" s="353"/>
      <c r="AV220" s="353"/>
      <c r="AW220" s="353"/>
      <c r="AX220" s="353"/>
      <c r="AY220" s="353"/>
      <c r="AZ220" s="353"/>
      <c r="BA220" s="353"/>
      <c r="BB220" s="353"/>
      <c r="BC220" s="353"/>
      <c r="BD220" s="353"/>
      <c r="BE220" s="359"/>
      <c r="BF220" s="360">
        <v>0</v>
      </c>
      <c r="BG220" s="360">
        <v>28560</v>
      </c>
      <c r="BH220" s="360">
        <f t="shared" si="12"/>
        <v>13137600</v>
      </c>
      <c r="BI220" s="361"/>
      <c r="BJ220" s="362" t="s">
        <v>6326</v>
      </c>
      <c r="BK220" s="363" t="str">
        <f>+BJ220</f>
        <v>CK</v>
      </c>
    </row>
    <row r="221" spans="1:63" s="349" customFormat="1" ht="99" hidden="1" customHeight="1">
      <c r="A221" s="676">
        <v>212</v>
      </c>
      <c r="B221" s="351" t="s">
        <v>1143</v>
      </c>
      <c r="C221" s="351" t="s">
        <v>1144</v>
      </c>
      <c r="D221" s="351"/>
      <c r="E221" s="351"/>
      <c r="F221" s="351" t="s">
        <v>1145</v>
      </c>
      <c r="G221" s="344"/>
      <c r="H221" s="352"/>
      <c r="I221" s="350" t="s">
        <v>84</v>
      </c>
      <c r="J221" s="350"/>
      <c r="K221" s="350"/>
      <c r="L221" s="353"/>
      <c r="M221" s="353"/>
      <c r="N221" s="353"/>
      <c r="O221" s="353">
        <v>0</v>
      </c>
      <c r="P221" s="353">
        <f t="shared" si="10"/>
        <v>0</v>
      </c>
      <c r="Q221" s="354">
        <v>50</v>
      </c>
      <c r="R221" s="355">
        <f t="shared" si="11"/>
        <v>50</v>
      </c>
      <c r="S221" s="353"/>
      <c r="T221" s="353"/>
      <c r="U221" s="353"/>
      <c r="V221" s="353"/>
      <c r="W221" s="353"/>
      <c r="X221" s="353"/>
      <c r="Y221" s="353"/>
      <c r="Z221" s="364"/>
      <c r="AA221" s="353"/>
      <c r="AB221" s="353"/>
      <c r="AC221" s="369">
        <v>50</v>
      </c>
      <c r="AD221" s="353"/>
      <c r="AE221" s="353"/>
      <c r="AF221" s="353"/>
      <c r="AG221" s="353"/>
      <c r="AH221" s="353"/>
      <c r="AI221" s="761"/>
      <c r="AJ221" s="353"/>
      <c r="AK221" s="353"/>
      <c r="AL221" s="353"/>
      <c r="AM221" s="353"/>
      <c r="AN221" s="353">
        <v>0</v>
      </c>
      <c r="AO221" s="366"/>
      <c r="AP221" s="353"/>
      <c r="AQ221" s="353"/>
      <c r="AR221" s="353">
        <v>0</v>
      </c>
      <c r="AS221" s="353"/>
      <c r="AT221" s="353"/>
      <c r="AU221" s="353"/>
      <c r="AV221" s="353"/>
      <c r="AW221" s="353"/>
      <c r="AX221" s="353"/>
      <c r="AY221" s="353"/>
      <c r="AZ221" s="353"/>
      <c r="BA221" s="353"/>
      <c r="BB221" s="353"/>
      <c r="BC221" s="353"/>
      <c r="BD221" s="353"/>
      <c r="BE221" s="359"/>
      <c r="BF221" s="360">
        <v>0</v>
      </c>
      <c r="BG221" s="360">
        <v>1055000</v>
      </c>
      <c r="BH221" s="360">
        <f t="shared" si="12"/>
        <v>52750000</v>
      </c>
      <c r="BI221" s="361"/>
      <c r="BJ221" s="362" t="s">
        <v>6326</v>
      </c>
      <c r="BK221" s="362" t="s">
        <v>6328</v>
      </c>
    </row>
    <row r="222" spans="1:63" s="349" customFormat="1" ht="115.5" hidden="1" customHeight="1">
      <c r="A222" s="676">
        <v>213</v>
      </c>
      <c r="B222" s="351" t="s">
        <v>1146</v>
      </c>
      <c r="C222" s="351" t="s">
        <v>1147</v>
      </c>
      <c r="D222" s="351"/>
      <c r="E222" s="351"/>
      <c r="F222" s="374" t="s">
        <v>7005</v>
      </c>
      <c r="G222" s="393"/>
      <c r="H222" s="352"/>
      <c r="I222" s="350" t="s">
        <v>84</v>
      </c>
      <c r="J222" s="350"/>
      <c r="K222" s="350"/>
      <c r="L222" s="353"/>
      <c r="M222" s="353"/>
      <c r="N222" s="353"/>
      <c r="O222" s="353">
        <v>0</v>
      </c>
      <c r="P222" s="353">
        <f t="shared" si="10"/>
        <v>0</v>
      </c>
      <c r="Q222" s="354">
        <v>50</v>
      </c>
      <c r="R222" s="355">
        <f t="shared" si="11"/>
        <v>50</v>
      </c>
      <c r="S222" s="353"/>
      <c r="T222" s="353"/>
      <c r="U222" s="353"/>
      <c r="V222" s="353"/>
      <c r="W222" s="353"/>
      <c r="X222" s="353"/>
      <c r="Y222" s="353"/>
      <c r="Z222" s="364"/>
      <c r="AA222" s="353"/>
      <c r="AB222" s="353"/>
      <c r="AC222" s="369">
        <v>50</v>
      </c>
      <c r="AD222" s="353"/>
      <c r="AE222" s="353"/>
      <c r="AF222" s="353"/>
      <c r="AG222" s="353"/>
      <c r="AH222" s="353"/>
      <c r="AI222" s="761"/>
      <c r="AJ222" s="353"/>
      <c r="AK222" s="353"/>
      <c r="AL222" s="353"/>
      <c r="AM222" s="353"/>
      <c r="AN222" s="353">
        <v>0</v>
      </c>
      <c r="AO222" s="366"/>
      <c r="AP222" s="353"/>
      <c r="AQ222" s="353"/>
      <c r="AR222" s="353">
        <v>0</v>
      </c>
      <c r="AS222" s="353"/>
      <c r="AT222" s="353"/>
      <c r="AU222" s="353"/>
      <c r="AV222" s="353"/>
      <c r="AW222" s="353"/>
      <c r="AX222" s="353"/>
      <c r="AY222" s="353"/>
      <c r="AZ222" s="353"/>
      <c r="BA222" s="353"/>
      <c r="BB222" s="353"/>
      <c r="BC222" s="353"/>
      <c r="BD222" s="353"/>
      <c r="BE222" s="359"/>
      <c r="BF222" s="360">
        <v>0</v>
      </c>
      <c r="BG222" s="360">
        <v>1055000</v>
      </c>
      <c r="BH222" s="360">
        <f t="shared" si="12"/>
        <v>52750000</v>
      </c>
      <c r="BI222" s="361"/>
      <c r="BJ222" s="362" t="s">
        <v>6326</v>
      </c>
      <c r="BK222" s="362" t="s">
        <v>6328</v>
      </c>
    </row>
    <row r="223" spans="1:63" s="349" customFormat="1" ht="99" hidden="1" customHeight="1">
      <c r="A223" s="676">
        <v>214</v>
      </c>
      <c r="B223" s="351" t="s">
        <v>1149</v>
      </c>
      <c r="C223" s="351" t="s">
        <v>1150</v>
      </c>
      <c r="D223" s="351"/>
      <c r="E223" s="351" t="s">
        <v>1151</v>
      </c>
      <c r="F223" s="351" t="s">
        <v>1152</v>
      </c>
      <c r="G223" s="393"/>
      <c r="H223" s="352"/>
      <c r="I223" s="350" t="s">
        <v>1153</v>
      </c>
      <c r="J223" s="350"/>
      <c r="K223" s="350"/>
      <c r="L223" s="353"/>
      <c r="M223" s="353"/>
      <c r="N223" s="353"/>
      <c r="O223" s="353">
        <v>0</v>
      </c>
      <c r="P223" s="353">
        <f t="shared" si="10"/>
        <v>0</v>
      </c>
      <c r="Q223" s="354">
        <v>450</v>
      </c>
      <c r="R223" s="355">
        <f t="shared" si="11"/>
        <v>1750</v>
      </c>
      <c r="S223" s="353"/>
      <c r="T223" s="353"/>
      <c r="U223" s="353"/>
      <c r="V223" s="353"/>
      <c r="W223" s="353"/>
      <c r="X223" s="353"/>
      <c r="Y223" s="353"/>
      <c r="Z223" s="364"/>
      <c r="AA223" s="353"/>
      <c r="AB223" s="353"/>
      <c r="AC223" s="365"/>
      <c r="AD223" s="353">
        <v>200</v>
      </c>
      <c r="AE223" s="353"/>
      <c r="AF223" s="353">
        <v>50</v>
      </c>
      <c r="AG223" s="353">
        <v>0</v>
      </c>
      <c r="AH223" s="353"/>
      <c r="AI223" s="761">
        <v>1500</v>
      </c>
      <c r="AJ223" s="353"/>
      <c r="AK223" s="353"/>
      <c r="AL223" s="353"/>
      <c r="AM223" s="353"/>
      <c r="AN223" s="353">
        <v>0</v>
      </c>
      <c r="AO223" s="364"/>
      <c r="AP223" s="353"/>
      <c r="AQ223" s="353"/>
      <c r="AR223" s="353">
        <v>0</v>
      </c>
      <c r="AS223" s="353"/>
      <c r="AT223" s="353"/>
      <c r="AU223" s="353"/>
      <c r="AV223" s="353"/>
      <c r="AW223" s="353"/>
      <c r="AX223" s="353"/>
      <c r="AY223" s="353"/>
      <c r="AZ223" s="353"/>
      <c r="BA223" s="353"/>
      <c r="BB223" s="353"/>
      <c r="BC223" s="353"/>
      <c r="BD223" s="353"/>
      <c r="BE223" s="359" t="s">
        <v>85</v>
      </c>
      <c r="BF223" s="360">
        <v>0</v>
      </c>
      <c r="BG223" s="360">
        <v>6353</v>
      </c>
      <c r="BH223" s="360">
        <f t="shared" si="12"/>
        <v>11117750</v>
      </c>
      <c r="BI223" s="361"/>
      <c r="BJ223" s="363" t="s">
        <v>6039</v>
      </c>
      <c r="BK223" s="362" t="s">
        <v>6328</v>
      </c>
    </row>
    <row r="224" spans="1:63" s="349" customFormat="1" ht="140.25" hidden="1" customHeight="1">
      <c r="A224" s="676">
        <v>215</v>
      </c>
      <c r="B224" s="351" t="s">
        <v>1154</v>
      </c>
      <c r="C224" s="351" t="s">
        <v>1155</v>
      </c>
      <c r="D224" s="351"/>
      <c r="E224" s="351" t="s">
        <v>1155</v>
      </c>
      <c r="F224" s="351" t="s">
        <v>1156</v>
      </c>
      <c r="G224" s="374" t="s">
        <v>7006</v>
      </c>
      <c r="H224" s="352"/>
      <c r="I224" s="350" t="s">
        <v>84</v>
      </c>
      <c r="J224" s="350"/>
      <c r="K224" s="350"/>
      <c r="L224" s="353"/>
      <c r="M224" s="353"/>
      <c r="N224" s="353"/>
      <c r="O224" s="353">
        <v>0</v>
      </c>
      <c r="P224" s="353">
        <f t="shared" si="10"/>
        <v>0</v>
      </c>
      <c r="Q224" s="354">
        <v>30</v>
      </c>
      <c r="R224" s="355">
        <f t="shared" si="11"/>
        <v>30</v>
      </c>
      <c r="S224" s="353"/>
      <c r="T224" s="353"/>
      <c r="U224" s="353"/>
      <c r="V224" s="353"/>
      <c r="W224" s="353"/>
      <c r="X224" s="353"/>
      <c r="Y224" s="353"/>
      <c r="Z224" s="364"/>
      <c r="AA224" s="353"/>
      <c r="AB224" s="353"/>
      <c r="AC224" s="369">
        <v>30</v>
      </c>
      <c r="AD224" s="353"/>
      <c r="AE224" s="353"/>
      <c r="AF224" s="353"/>
      <c r="AG224" s="353"/>
      <c r="AH224" s="353"/>
      <c r="AI224" s="761"/>
      <c r="AJ224" s="353"/>
      <c r="AK224" s="353"/>
      <c r="AL224" s="353"/>
      <c r="AM224" s="353"/>
      <c r="AN224" s="353">
        <v>0</v>
      </c>
      <c r="AO224" s="364"/>
      <c r="AP224" s="353"/>
      <c r="AQ224" s="353"/>
      <c r="AR224" s="353">
        <v>0</v>
      </c>
      <c r="AS224" s="353"/>
      <c r="AT224" s="353"/>
      <c r="AU224" s="353"/>
      <c r="AV224" s="353"/>
      <c r="AW224" s="353"/>
      <c r="AX224" s="353"/>
      <c r="AY224" s="353"/>
      <c r="AZ224" s="353"/>
      <c r="BA224" s="353"/>
      <c r="BB224" s="353"/>
      <c r="BC224" s="353"/>
      <c r="BD224" s="353"/>
      <c r="BE224" s="359"/>
      <c r="BF224" s="360">
        <v>0</v>
      </c>
      <c r="BG224" s="360">
        <v>4750000</v>
      </c>
      <c r="BH224" s="360">
        <f t="shared" si="12"/>
        <v>142500000</v>
      </c>
      <c r="BI224" s="361"/>
      <c r="BJ224" s="362" t="s">
        <v>6326</v>
      </c>
      <c r="BK224" s="362" t="s">
        <v>6326</v>
      </c>
    </row>
    <row r="225" spans="1:63" s="349" customFormat="1" ht="78" hidden="1" customHeight="1">
      <c r="A225" s="676">
        <v>216</v>
      </c>
      <c r="B225" s="351" t="s">
        <v>1157</v>
      </c>
      <c r="C225" s="351" t="s">
        <v>1158</v>
      </c>
      <c r="D225" s="351"/>
      <c r="E225" s="351" t="s">
        <v>1159</v>
      </c>
      <c r="F225" s="351" t="s">
        <v>1160</v>
      </c>
      <c r="G225" s="393"/>
      <c r="H225" s="352"/>
      <c r="I225" s="350" t="s">
        <v>84</v>
      </c>
      <c r="J225" s="350"/>
      <c r="K225" s="350"/>
      <c r="L225" s="353"/>
      <c r="M225" s="353"/>
      <c r="N225" s="353"/>
      <c r="O225" s="353">
        <v>0</v>
      </c>
      <c r="P225" s="353">
        <f t="shared" si="10"/>
        <v>0</v>
      </c>
      <c r="Q225" s="354">
        <v>5</v>
      </c>
      <c r="R225" s="355">
        <f t="shared" si="11"/>
        <v>5</v>
      </c>
      <c r="S225" s="353"/>
      <c r="T225" s="353"/>
      <c r="U225" s="353"/>
      <c r="V225" s="353"/>
      <c r="W225" s="353"/>
      <c r="X225" s="353"/>
      <c r="Y225" s="353"/>
      <c r="Z225" s="364"/>
      <c r="AA225" s="353"/>
      <c r="AB225" s="353"/>
      <c r="AC225" s="369">
        <v>5</v>
      </c>
      <c r="AD225" s="353"/>
      <c r="AE225" s="353"/>
      <c r="AF225" s="353"/>
      <c r="AG225" s="353"/>
      <c r="AH225" s="353"/>
      <c r="AI225" s="761"/>
      <c r="AJ225" s="353"/>
      <c r="AK225" s="353"/>
      <c r="AL225" s="353"/>
      <c r="AM225" s="353"/>
      <c r="AN225" s="353">
        <v>0</v>
      </c>
      <c r="AO225" s="364"/>
      <c r="AP225" s="353"/>
      <c r="AQ225" s="353"/>
      <c r="AR225" s="353">
        <v>0</v>
      </c>
      <c r="AS225" s="353"/>
      <c r="AT225" s="353"/>
      <c r="AU225" s="353"/>
      <c r="AV225" s="353"/>
      <c r="AW225" s="353"/>
      <c r="AX225" s="353"/>
      <c r="AY225" s="353"/>
      <c r="AZ225" s="353"/>
      <c r="BA225" s="353"/>
      <c r="BB225" s="353"/>
      <c r="BC225" s="353"/>
      <c r="BD225" s="353"/>
      <c r="BE225" s="359"/>
      <c r="BF225" s="360">
        <v>0</v>
      </c>
      <c r="BG225" s="360">
        <v>4200000</v>
      </c>
      <c r="BH225" s="360">
        <f t="shared" si="12"/>
        <v>21000000</v>
      </c>
      <c r="BI225" s="361"/>
      <c r="BJ225" s="362" t="s">
        <v>6326</v>
      </c>
      <c r="BK225" s="362" t="s">
        <v>6326</v>
      </c>
    </row>
    <row r="226" spans="1:63" s="349" customFormat="1" ht="132" hidden="1" customHeight="1">
      <c r="A226" s="676">
        <v>217</v>
      </c>
      <c r="B226" s="351" t="s">
        <v>1161</v>
      </c>
      <c r="C226" s="351" t="s">
        <v>1162</v>
      </c>
      <c r="D226" s="351"/>
      <c r="E226" s="351" t="s">
        <v>1163</v>
      </c>
      <c r="F226" s="351" t="s">
        <v>1164</v>
      </c>
      <c r="G226" s="393"/>
      <c r="H226" s="352"/>
      <c r="I226" s="350" t="s">
        <v>84</v>
      </c>
      <c r="J226" s="350"/>
      <c r="K226" s="350"/>
      <c r="L226" s="353"/>
      <c r="M226" s="353"/>
      <c r="N226" s="353"/>
      <c r="O226" s="353">
        <v>0</v>
      </c>
      <c r="P226" s="353">
        <f t="shared" si="10"/>
        <v>0</v>
      </c>
      <c r="Q226" s="354">
        <v>800</v>
      </c>
      <c r="R226" s="355">
        <f t="shared" si="11"/>
        <v>50</v>
      </c>
      <c r="S226" s="353"/>
      <c r="T226" s="353"/>
      <c r="U226" s="353"/>
      <c r="V226" s="353"/>
      <c r="W226" s="353"/>
      <c r="X226" s="353"/>
      <c r="Y226" s="353"/>
      <c r="Z226" s="364"/>
      <c r="AA226" s="353"/>
      <c r="AB226" s="353"/>
      <c r="AC226" s="365"/>
      <c r="AD226" s="353"/>
      <c r="AE226" s="353"/>
      <c r="AF226" s="353"/>
      <c r="AG226" s="353">
        <v>50</v>
      </c>
      <c r="AH226" s="353"/>
      <c r="AI226" s="761"/>
      <c r="AJ226" s="353"/>
      <c r="AK226" s="353"/>
      <c r="AL226" s="353"/>
      <c r="AM226" s="353">
        <v>0</v>
      </c>
      <c r="AN226" s="353">
        <v>0</v>
      </c>
      <c r="AO226" s="364"/>
      <c r="AP226" s="353"/>
      <c r="AQ226" s="353"/>
      <c r="AR226" s="353">
        <v>0</v>
      </c>
      <c r="AS226" s="353"/>
      <c r="AT226" s="353"/>
      <c r="AU226" s="353"/>
      <c r="AV226" s="353"/>
      <c r="AW226" s="353"/>
      <c r="AX226" s="353"/>
      <c r="AY226" s="353"/>
      <c r="AZ226" s="353"/>
      <c r="BA226" s="353"/>
      <c r="BB226" s="353"/>
      <c r="BC226" s="353"/>
      <c r="BD226" s="353"/>
      <c r="BE226" s="359"/>
      <c r="BF226" s="360">
        <v>0</v>
      </c>
      <c r="BG226" s="360">
        <v>110000</v>
      </c>
      <c r="BH226" s="360">
        <f t="shared" si="12"/>
        <v>5500000</v>
      </c>
      <c r="BI226" s="361"/>
      <c r="BJ226" s="362" t="s">
        <v>6326</v>
      </c>
      <c r="BK226" s="362" t="s">
        <v>6326</v>
      </c>
    </row>
    <row r="227" spans="1:63" s="349" customFormat="1" ht="165" hidden="1" customHeight="1">
      <c r="A227" s="676">
        <v>218</v>
      </c>
      <c r="B227" s="351" t="s">
        <v>1165</v>
      </c>
      <c r="C227" s="351" t="s">
        <v>1166</v>
      </c>
      <c r="D227" s="351"/>
      <c r="E227" s="351" t="s">
        <v>1167</v>
      </c>
      <c r="F227" s="351" t="s">
        <v>1168</v>
      </c>
      <c r="G227" s="351"/>
      <c r="H227" s="352"/>
      <c r="I227" s="350" t="s">
        <v>84</v>
      </c>
      <c r="J227" s="350"/>
      <c r="K227" s="350"/>
      <c r="L227" s="353"/>
      <c r="M227" s="353"/>
      <c r="N227" s="353"/>
      <c r="O227" s="353">
        <v>0</v>
      </c>
      <c r="P227" s="353">
        <f t="shared" si="10"/>
        <v>0</v>
      </c>
      <c r="Q227" s="354">
        <v>70</v>
      </c>
      <c r="R227" s="355">
        <f t="shared" si="11"/>
        <v>10</v>
      </c>
      <c r="S227" s="353"/>
      <c r="T227" s="353"/>
      <c r="U227" s="353"/>
      <c r="V227" s="353"/>
      <c r="W227" s="353"/>
      <c r="X227" s="353"/>
      <c r="Y227" s="353"/>
      <c r="Z227" s="364"/>
      <c r="AA227" s="353"/>
      <c r="AB227" s="353"/>
      <c r="AC227" s="365"/>
      <c r="AD227" s="353">
        <v>10</v>
      </c>
      <c r="AE227" s="353"/>
      <c r="AF227" s="353"/>
      <c r="AG227" s="353"/>
      <c r="AH227" s="353"/>
      <c r="AI227" s="761"/>
      <c r="AJ227" s="353"/>
      <c r="AK227" s="353"/>
      <c r="AL227" s="353"/>
      <c r="AM227" s="353"/>
      <c r="AN227" s="353">
        <v>0</v>
      </c>
      <c r="AO227" s="364"/>
      <c r="AP227" s="353"/>
      <c r="AQ227" s="353"/>
      <c r="AR227" s="353">
        <v>0</v>
      </c>
      <c r="AS227" s="353"/>
      <c r="AT227" s="353"/>
      <c r="AU227" s="353"/>
      <c r="AV227" s="353"/>
      <c r="AW227" s="353"/>
      <c r="AX227" s="353"/>
      <c r="AY227" s="353"/>
      <c r="AZ227" s="353"/>
      <c r="BA227" s="353"/>
      <c r="BB227" s="353"/>
      <c r="BC227" s="353"/>
      <c r="BD227" s="353"/>
      <c r="BE227" s="359"/>
      <c r="BF227" s="360">
        <v>0</v>
      </c>
      <c r="BG227" s="360">
        <v>11855025</v>
      </c>
      <c r="BH227" s="360">
        <f t="shared" si="12"/>
        <v>118550250</v>
      </c>
      <c r="BI227" s="361"/>
      <c r="BJ227" s="362" t="s">
        <v>6326</v>
      </c>
      <c r="BK227" s="362" t="s">
        <v>6326</v>
      </c>
    </row>
    <row r="228" spans="1:63" s="349" customFormat="1" ht="132" hidden="1" customHeight="1">
      <c r="A228" s="676">
        <v>219</v>
      </c>
      <c r="B228" s="351" t="s">
        <v>1169</v>
      </c>
      <c r="C228" s="351" t="s">
        <v>1170</v>
      </c>
      <c r="D228" s="351"/>
      <c r="E228" s="351" t="s">
        <v>1171</v>
      </c>
      <c r="F228" s="351" t="s">
        <v>1172</v>
      </c>
      <c r="G228" s="393"/>
      <c r="H228" s="352"/>
      <c r="I228" s="350" t="s">
        <v>84</v>
      </c>
      <c r="J228" s="350"/>
      <c r="K228" s="350"/>
      <c r="L228" s="353"/>
      <c r="M228" s="353"/>
      <c r="N228" s="353"/>
      <c r="O228" s="353">
        <v>2</v>
      </c>
      <c r="P228" s="353">
        <f t="shared" si="10"/>
        <v>2</v>
      </c>
      <c r="Q228" s="354">
        <v>56</v>
      </c>
      <c r="R228" s="355">
        <f t="shared" si="11"/>
        <v>81</v>
      </c>
      <c r="S228" s="353"/>
      <c r="T228" s="353"/>
      <c r="U228" s="353"/>
      <c r="V228" s="353"/>
      <c r="W228" s="353"/>
      <c r="X228" s="353"/>
      <c r="Y228" s="353"/>
      <c r="Z228" s="364"/>
      <c r="AA228" s="353"/>
      <c r="AB228" s="353"/>
      <c r="AC228" s="369">
        <v>56</v>
      </c>
      <c r="AD228" s="353">
        <v>5</v>
      </c>
      <c r="AE228" s="353"/>
      <c r="AF228" s="353"/>
      <c r="AG228" s="353">
        <v>20</v>
      </c>
      <c r="AH228" s="353"/>
      <c r="AI228" s="761"/>
      <c r="AJ228" s="353"/>
      <c r="AK228" s="353"/>
      <c r="AL228" s="353"/>
      <c r="AM228" s="353"/>
      <c r="AN228" s="353">
        <v>0</v>
      </c>
      <c r="AO228" s="366"/>
      <c r="AP228" s="353"/>
      <c r="AQ228" s="353"/>
      <c r="AR228" s="353">
        <v>0</v>
      </c>
      <c r="AS228" s="353"/>
      <c r="AT228" s="353"/>
      <c r="AU228" s="353"/>
      <c r="AV228" s="353"/>
      <c r="AW228" s="353"/>
      <c r="AX228" s="353"/>
      <c r="AY228" s="353"/>
      <c r="AZ228" s="353"/>
      <c r="BA228" s="353"/>
      <c r="BB228" s="353"/>
      <c r="BC228" s="353"/>
      <c r="BD228" s="353"/>
      <c r="BE228" s="359"/>
      <c r="BF228" s="360">
        <v>0</v>
      </c>
      <c r="BG228" s="360">
        <v>18160450</v>
      </c>
      <c r="BH228" s="360">
        <f t="shared" si="12"/>
        <v>1470996450</v>
      </c>
      <c r="BI228" s="361"/>
      <c r="BJ228" s="362" t="s">
        <v>6328</v>
      </c>
      <c r="BK228" s="363" t="str">
        <f>+BJ228</f>
        <v>NGOAI</v>
      </c>
    </row>
    <row r="229" spans="1:63" s="349" customFormat="1" ht="82.5" hidden="1" customHeight="1">
      <c r="A229" s="676">
        <v>220</v>
      </c>
      <c r="B229" s="351" t="s">
        <v>1173</v>
      </c>
      <c r="C229" s="351" t="s">
        <v>1174</v>
      </c>
      <c r="D229" s="396" t="s">
        <v>1175</v>
      </c>
      <c r="E229" s="351" t="s">
        <v>1176</v>
      </c>
      <c r="F229" s="351" t="s">
        <v>1177</v>
      </c>
      <c r="G229" s="393"/>
      <c r="H229" s="352"/>
      <c r="I229" s="350" t="s">
        <v>84</v>
      </c>
      <c r="J229" s="350"/>
      <c r="K229" s="350"/>
      <c r="L229" s="353"/>
      <c r="M229" s="353"/>
      <c r="N229" s="353"/>
      <c r="O229" s="353">
        <v>12</v>
      </c>
      <c r="P229" s="353">
        <f t="shared" si="10"/>
        <v>12</v>
      </c>
      <c r="Q229" s="354">
        <v>30</v>
      </c>
      <c r="R229" s="355">
        <f t="shared" si="11"/>
        <v>65</v>
      </c>
      <c r="S229" s="353"/>
      <c r="T229" s="353"/>
      <c r="U229" s="353"/>
      <c r="V229" s="353"/>
      <c r="W229" s="353"/>
      <c r="X229" s="353"/>
      <c r="Y229" s="353"/>
      <c r="Z229" s="364"/>
      <c r="AA229" s="353"/>
      <c r="AB229" s="353"/>
      <c r="AC229" s="369">
        <v>15</v>
      </c>
      <c r="AD229" s="353">
        <v>50</v>
      </c>
      <c r="AE229" s="353"/>
      <c r="AF229" s="353"/>
      <c r="AG229" s="353"/>
      <c r="AH229" s="353"/>
      <c r="AI229" s="761"/>
      <c r="AJ229" s="353"/>
      <c r="AK229" s="353"/>
      <c r="AL229" s="353"/>
      <c r="AM229" s="353"/>
      <c r="AN229" s="353">
        <v>0</v>
      </c>
      <c r="AO229" s="366"/>
      <c r="AP229" s="353"/>
      <c r="AQ229" s="353"/>
      <c r="AR229" s="353">
        <v>0</v>
      </c>
      <c r="AS229" s="353"/>
      <c r="AT229" s="353"/>
      <c r="AU229" s="353"/>
      <c r="AV229" s="353"/>
      <c r="AW229" s="353"/>
      <c r="AX229" s="353"/>
      <c r="AY229" s="353"/>
      <c r="AZ229" s="353"/>
      <c r="BA229" s="353"/>
      <c r="BB229" s="353"/>
      <c r="BC229" s="353"/>
      <c r="BD229" s="353"/>
      <c r="BE229" s="359"/>
      <c r="BF229" s="360">
        <v>0</v>
      </c>
      <c r="BG229" s="360">
        <v>12270650</v>
      </c>
      <c r="BH229" s="360">
        <f t="shared" si="12"/>
        <v>797592250</v>
      </c>
      <c r="BI229" s="361"/>
      <c r="BJ229" s="362" t="s">
        <v>6326</v>
      </c>
      <c r="BK229" s="362" t="s">
        <v>6326</v>
      </c>
    </row>
    <row r="230" spans="1:63" s="349" customFormat="1" ht="214.5" hidden="1" customHeight="1">
      <c r="A230" s="676">
        <v>221</v>
      </c>
      <c r="B230" s="351" t="s">
        <v>1178</v>
      </c>
      <c r="C230" s="351" t="s">
        <v>1179</v>
      </c>
      <c r="D230" s="351"/>
      <c r="E230" s="351" t="s">
        <v>1171</v>
      </c>
      <c r="F230" s="351" t="s">
        <v>1180</v>
      </c>
      <c r="G230" s="393"/>
      <c r="H230" s="352"/>
      <c r="I230" s="350" t="s">
        <v>84</v>
      </c>
      <c r="J230" s="350"/>
      <c r="K230" s="350"/>
      <c r="L230" s="353"/>
      <c r="M230" s="353"/>
      <c r="N230" s="353"/>
      <c r="O230" s="353">
        <v>5</v>
      </c>
      <c r="P230" s="353">
        <f t="shared" si="10"/>
        <v>5</v>
      </c>
      <c r="Q230" s="354">
        <v>12</v>
      </c>
      <c r="R230" s="355">
        <f t="shared" si="11"/>
        <v>17</v>
      </c>
      <c r="S230" s="353"/>
      <c r="T230" s="353"/>
      <c r="U230" s="353"/>
      <c r="V230" s="353"/>
      <c r="W230" s="353"/>
      <c r="X230" s="353"/>
      <c r="Y230" s="353"/>
      <c r="Z230" s="364"/>
      <c r="AA230" s="353"/>
      <c r="AB230" s="353"/>
      <c r="AC230" s="369">
        <v>12</v>
      </c>
      <c r="AD230" s="353"/>
      <c r="AE230" s="353"/>
      <c r="AF230" s="353"/>
      <c r="AG230" s="353">
        <v>5</v>
      </c>
      <c r="AH230" s="353"/>
      <c r="AI230" s="761"/>
      <c r="AJ230" s="353"/>
      <c r="AK230" s="353"/>
      <c r="AL230" s="353"/>
      <c r="AM230" s="353"/>
      <c r="AN230" s="353">
        <v>0</v>
      </c>
      <c r="AO230" s="366"/>
      <c r="AP230" s="353"/>
      <c r="AQ230" s="353"/>
      <c r="AR230" s="353">
        <v>0</v>
      </c>
      <c r="AS230" s="353"/>
      <c r="AT230" s="353"/>
      <c r="AU230" s="353"/>
      <c r="AV230" s="353"/>
      <c r="AW230" s="353"/>
      <c r="AX230" s="353"/>
      <c r="AY230" s="353"/>
      <c r="AZ230" s="353"/>
      <c r="BA230" s="353"/>
      <c r="BB230" s="353"/>
      <c r="BC230" s="353"/>
      <c r="BD230" s="353"/>
      <c r="BE230" s="359"/>
      <c r="BF230" s="360">
        <v>0</v>
      </c>
      <c r="BG230" s="360">
        <v>16643375</v>
      </c>
      <c r="BH230" s="360">
        <f t="shared" si="12"/>
        <v>282937375</v>
      </c>
      <c r="BI230" s="361"/>
      <c r="BJ230" s="362" t="s">
        <v>6328</v>
      </c>
      <c r="BK230" s="363" t="str">
        <f>+BJ230</f>
        <v>NGOAI</v>
      </c>
    </row>
    <row r="231" spans="1:63" s="349" customFormat="1" ht="82.5" hidden="1" customHeight="1">
      <c r="A231" s="676">
        <v>222</v>
      </c>
      <c r="B231" s="351" t="s">
        <v>1181</v>
      </c>
      <c r="C231" s="338" t="s">
        <v>6400</v>
      </c>
      <c r="D231" s="351"/>
      <c r="E231" s="351" t="s">
        <v>1183</v>
      </c>
      <c r="F231" s="351" t="s">
        <v>1184</v>
      </c>
      <c r="G231" s="393"/>
      <c r="H231" s="352"/>
      <c r="I231" s="350" t="s">
        <v>84</v>
      </c>
      <c r="J231" s="350"/>
      <c r="K231" s="350"/>
      <c r="L231" s="353"/>
      <c r="M231" s="353"/>
      <c r="N231" s="353"/>
      <c r="O231" s="353">
        <v>0</v>
      </c>
      <c r="P231" s="353">
        <f t="shared" si="10"/>
        <v>0</v>
      </c>
      <c r="Q231" s="354">
        <v>2</v>
      </c>
      <c r="R231" s="355">
        <f t="shared" si="11"/>
        <v>5</v>
      </c>
      <c r="S231" s="353"/>
      <c r="T231" s="353"/>
      <c r="U231" s="353"/>
      <c r="V231" s="353"/>
      <c r="W231" s="353"/>
      <c r="X231" s="353"/>
      <c r="Y231" s="353"/>
      <c r="Z231" s="364"/>
      <c r="AA231" s="353"/>
      <c r="AB231" s="353"/>
      <c r="AC231" s="369">
        <v>5</v>
      </c>
      <c r="AD231" s="353"/>
      <c r="AE231" s="353"/>
      <c r="AF231" s="353"/>
      <c r="AG231" s="353"/>
      <c r="AH231" s="353"/>
      <c r="AI231" s="761"/>
      <c r="AJ231" s="353"/>
      <c r="AK231" s="353"/>
      <c r="AL231" s="353"/>
      <c r="AM231" s="353"/>
      <c r="AN231" s="353">
        <v>0</v>
      </c>
      <c r="AO231" s="366"/>
      <c r="AP231" s="353"/>
      <c r="AQ231" s="353"/>
      <c r="AR231" s="353">
        <v>0</v>
      </c>
      <c r="AS231" s="353"/>
      <c r="AT231" s="353"/>
      <c r="AU231" s="353"/>
      <c r="AV231" s="353"/>
      <c r="AW231" s="353"/>
      <c r="AX231" s="353"/>
      <c r="AY231" s="353"/>
      <c r="AZ231" s="353"/>
      <c r="BA231" s="353"/>
      <c r="BB231" s="353"/>
      <c r="BC231" s="353"/>
      <c r="BD231" s="353"/>
      <c r="BE231" s="359"/>
      <c r="BF231" s="360">
        <v>0</v>
      </c>
      <c r="BG231" s="360">
        <v>10795750</v>
      </c>
      <c r="BH231" s="360">
        <f t="shared" si="12"/>
        <v>53978750</v>
      </c>
      <c r="BI231" s="361"/>
      <c r="BJ231" s="362" t="s">
        <v>6326</v>
      </c>
      <c r="BK231" s="362" t="s">
        <v>6326</v>
      </c>
    </row>
    <row r="232" spans="1:63" s="349" customFormat="1" ht="33" hidden="1" customHeight="1">
      <c r="A232" s="676">
        <v>223</v>
      </c>
      <c r="B232" s="351" t="s">
        <v>1185</v>
      </c>
      <c r="C232" s="351" t="s">
        <v>1186</v>
      </c>
      <c r="D232" s="351"/>
      <c r="E232" s="351" t="s">
        <v>1187</v>
      </c>
      <c r="F232" s="351" t="s">
        <v>1188</v>
      </c>
      <c r="G232" s="351"/>
      <c r="H232" s="352"/>
      <c r="I232" s="350" t="s">
        <v>84</v>
      </c>
      <c r="J232" s="350"/>
      <c r="K232" s="350"/>
      <c r="L232" s="353"/>
      <c r="M232" s="353"/>
      <c r="N232" s="353"/>
      <c r="O232" s="353">
        <v>10</v>
      </c>
      <c r="P232" s="353">
        <f t="shared" si="10"/>
        <v>10</v>
      </c>
      <c r="Q232" s="354">
        <v>28300</v>
      </c>
      <c r="R232" s="355">
        <f t="shared" si="11"/>
        <v>16500</v>
      </c>
      <c r="S232" s="353">
        <v>5000</v>
      </c>
      <c r="T232" s="353">
        <v>5000</v>
      </c>
      <c r="U232" s="353">
        <v>6000</v>
      </c>
      <c r="V232" s="353"/>
      <c r="W232" s="353"/>
      <c r="X232" s="353"/>
      <c r="Y232" s="380">
        <v>500</v>
      </c>
      <c r="Z232" s="364"/>
      <c r="AA232" s="353"/>
      <c r="AB232" s="353"/>
      <c r="AC232" s="365"/>
      <c r="AD232" s="353"/>
      <c r="AE232" s="353"/>
      <c r="AF232" s="353"/>
      <c r="AG232" s="353"/>
      <c r="AH232" s="353"/>
      <c r="AI232" s="761"/>
      <c r="AJ232" s="353"/>
      <c r="AK232" s="353"/>
      <c r="AL232" s="353"/>
      <c r="AM232" s="353"/>
      <c r="AN232" s="353">
        <v>0</v>
      </c>
      <c r="AO232" s="364"/>
      <c r="AP232" s="353"/>
      <c r="AQ232" s="353"/>
      <c r="AR232" s="353">
        <v>0</v>
      </c>
      <c r="AS232" s="353"/>
      <c r="AT232" s="353"/>
      <c r="AU232" s="353"/>
      <c r="AV232" s="353"/>
      <c r="AW232" s="353"/>
      <c r="AX232" s="353"/>
      <c r="AY232" s="353"/>
      <c r="AZ232" s="353"/>
      <c r="BA232" s="353"/>
      <c r="BB232" s="353"/>
      <c r="BC232" s="353"/>
      <c r="BD232" s="353"/>
      <c r="BE232" s="359"/>
      <c r="BF232" s="360">
        <v>0</v>
      </c>
      <c r="BG232" s="360">
        <v>94</v>
      </c>
      <c r="BH232" s="360">
        <f t="shared" si="12"/>
        <v>1551000</v>
      </c>
      <c r="BI232" s="361"/>
      <c r="BJ232" s="362" t="s">
        <v>6337</v>
      </c>
      <c r="BK232" s="363" t="str">
        <f>+BJ232</f>
        <v>CLS</v>
      </c>
    </row>
    <row r="233" spans="1:63" s="349" customFormat="1" ht="82.5" hidden="1" customHeight="1">
      <c r="A233" s="676">
        <v>224</v>
      </c>
      <c r="B233" s="351" t="s">
        <v>1189</v>
      </c>
      <c r="C233" s="351" t="s">
        <v>1190</v>
      </c>
      <c r="D233" s="351"/>
      <c r="E233" s="351" t="s">
        <v>1191</v>
      </c>
      <c r="F233" s="374" t="s">
        <v>7007</v>
      </c>
      <c r="G233" s="393"/>
      <c r="H233" s="352" t="s">
        <v>1193</v>
      </c>
      <c r="I233" s="350" t="s">
        <v>1115</v>
      </c>
      <c r="J233" s="350"/>
      <c r="K233" s="350"/>
      <c r="L233" s="353"/>
      <c r="M233" s="353"/>
      <c r="N233" s="353"/>
      <c r="O233" s="353">
        <v>5</v>
      </c>
      <c r="P233" s="353">
        <f t="shared" si="10"/>
        <v>5</v>
      </c>
      <c r="Q233" s="354">
        <v>20</v>
      </c>
      <c r="R233" s="355">
        <f t="shared" si="11"/>
        <v>20</v>
      </c>
      <c r="S233" s="353">
        <v>20</v>
      </c>
      <c r="T233" s="353"/>
      <c r="U233" s="353"/>
      <c r="V233" s="353"/>
      <c r="W233" s="353"/>
      <c r="X233" s="353"/>
      <c r="Y233" s="353"/>
      <c r="Z233" s="364"/>
      <c r="AA233" s="353"/>
      <c r="AB233" s="353"/>
      <c r="AC233" s="365"/>
      <c r="AD233" s="353"/>
      <c r="AE233" s="353"/>
      <c r="AF233" s="353"/>
      <c r="AG233" s="353"/>
      <c r="AH233" s="353"/>
      <c r="AI233" s="761"/>
      <c r="AJ233" s="353"/>
      <c r="AK233" s="353"/>
      <c r="AL233" s="353"/>
      <c r="AM233" s="353"/>
      <c r="AN233" s="353">
        <v>0</v>
      </c>
      <c r="AO233" s="364"/>
      <c r="AP233" s="353"/>
      <c r="AQ233" s="353"/>
      <c r="AR233" s="353">
        <v>0</v>
      </c>
      <c r="AS233" s="353"/>
      <c r="AT233" s="353"/>
      <c r="AU233" s="353"/>
      <c r="AV233" s="353"/>
      <c r="AW233" s="353"/>
      <c r="AX233" s="353"/>
      <c r="AY233" s="353"/>
      <c r="AZ233" s="353"/>
      <c r="BA233" s="353"/>
      <c r="BB233" s="353"/>
      <c r="BC233" s="353"/>
      <c r="BD233" s="353"/>
      <c r="BE233" s="359"/>
      <c r="BF233" s="360">
        <v>0</v>
      </c>
      <c r="BG233" s="360">
        <v>132000</v>
      </c>
      <c r="BH233" s="360">
        <f t="shared" si="12"/>
        <v>2640000</v>
      </c>
      <c r="BI233" s="361"/>
      <c r="BJ233" s="362" t="s">
        <v>6337</v>
      </c>
      <c r="BK233" s="363" t="str">
        <f t="shared" ref="BK233:BK238" si="13">+BJ233</f>
        <v>CLS</v>
      </c>
    </row>
    <row r="234" spans="1:63" s="349" customFormat="1" ht="33" hidden="1" customHeight="1">
      <c r="A234" s="676">
        <v>225</v>
      </c>
      <c r="B234" s="351" t="s">
        <v>1198</v>
      </c>
      <c r="C234" s="351" t="s">
        <v>1199</v>
      </c>
      <c r="D234" s="351"/>
      <c r="E234" s="351" t="s">
        <v>1200</v>
      </c>
      <c r="F234" s="351" t="s">
        <v>1201</v>
      </c>
      <c r="G234" s="393"/>
      <c r="H234" s="352"/>
      <c r="I234" s="350" t="s">
        <v>84</v>
      </c>
      <c r="J234" s="350"/>
      <c r="K234" s="350"/>
      <c r="L234" s="353"/>
      <c r="M234" s="353"/>
      <c r="N234" s="353"/>
      <c r="O234" s="353">
        <v>0</v>
      </c>
      <c r="P234" s="353">
        <f t="shared" si="10"/>
        <v>0</v>
      </c>
      <c r="Q234" s="354">
        <v>35420</v>
      </c>
      <c r="R234" s="355">
        <f t="shared" si="11"/>
        <v>42000</v>
      </c>
      <c r="S234" s="353">
        <v>10000</v>
      </c>
      <c r="T234" s="353">
        <v>8000</v>
      </c>
      <c r="U234" s="353">
        <v>24000</v>
      </c>
      <c r="V234" s="353"/>
      <c r="W234" s="353"/>
      <c r="X234" s="353"/>
      <c r="Y234" s="353"/>
      <c r="Z234" s="364"/>
      <c r="AA234" s="353"/>
      <c r="AB234" s="353"/>
      <c r="AC234" s="365"/>
      <c r="AD234" s="353"/>
      <c r="AE234" s="353"/>
      <c r="AF234" s="353"/>
      <c r="AG234" s="353"/>
      <c r="AH234" s="353"/>
      <c r="AI234" s="761"/>
      <c r="AJ234" s="353"/>
      <c r="AK234" s="353"/>
      <c r="AL234" s="353"/>
      <c r="AM234" s="353"/>
      <c r="AN234" s="353">
        <v>0</v>
      </c>
      <c r="AO234" s="364"/>
      <c r="AP234" s="353"/>
      <c r="AQ234" s="353"/>
      <c r="AR234" s="353">
        <v>0</v>
      </c>
      <c r="AS234" s="353"/>
      <c r="AT234" s="353"/>
      <c r="AU234" s="353"/>
      <c r="AV234" s="353"/>
      <c r="AW234" s="353"/>
      <c r="AX234" s="353"/>
      <c r="AY234" s="353"/>
      <c r="AZ234" s="353"/>
      <c r="BA234" s="353"/>
      <c r="BB234" s="353"/>
      <c r="BC234" s="353"/>
      <c r="BD234" s="353"/>
      <c r="BE234" s="359"/>
      <c r="BF234" s="360">
        <v>0</v>
      </c>
      <c r="BG234" s="360">
        <v>74</v>
      </c>
      <c r="BH234" s="360">
        <f t="shared" si="12"/>
        <v>3108000</v>
      </c>
      <c r="BI234" s="361"/>
      <c r="BJ234" s="362" t="s">
        <v>6337</v>
      </c>
      <c r="BK234" s="363" t="str">
        <f t="shared" si="13"/>
        <v>CLS</v>
      </c>
    </row>
    <row r="235" spans="1:63" s="349" customFormat="1" ht="93" hidden="1" customHeight="1">
      <c r="A235" s="676">
        <v>226</v>
      </c>
      <c r="B235" s="351" t="s">
        <v>1202</v>
      </c>
      <c r="C235" s="351" t="s">
        <v>1203</v>
      </c>
      <c r="D235" s="351"/>
      <c r="E235" s="351" t="s">
        <v>1204</v>
      </c>
      <c r="F235" s="374" t="s">
        <v>7008</v>
      </c>
      <c r="G235" s="433"/>
      <c r="H235" s="352"/>
      <c r="I235" s="350" t="s">
        <v>1115</v>
      </c>
      <c r="J235" s="350"/>
      <c r="K235" s="350"/>
      <c r="L235" s="353"/>
      <c r="M235" s="353"/>
      <c r="N235" s="353"/>
      <c r="O235" s="353">
        <v>10</v>
      </c>
      <c r="P235" s="353">
        <f t="shared" si="10"/>
        <v>10</v>
      </c>
      <c r="Q235" s="354">
        <v>30</v>
      </c>
      <c r="R235" s="355">
        <f t="shared" si="11"/>
        <v>110</v>
      </c>
      <c r="S235" s="353">
        <v>60</v>
      </c>
      <c r="T235" s="353"/>
      <c r="U235" s="353"/>
      <c r="V235" s="353"/>
      <c r="W235" s="353"/>
      <c r="X235" s="353">
        <v>50</v>
      </c>
      <c r="Y235" s="353"/>
      <c r="Z235" s="364"/>
      <c r="AA235" s="353"/>
      <c r="AB235" s="353"/>
      <c r="AC235" s="365"/>
      <c r="AD235" s="353"/>
      <c r="AE235" s="353"/>
      <c r="AF235" s="353"/>
      <c r="AG235" s="353"/>
      <c r="AH235" s="353"/>
      <c r="AI235" s="761"/>
      <c r="AJ235" s="353"/>
      <c r="AK235" s="353"/>
      <c r="AL235" s="353"/>
      <c r="AM235" s="353"/>
      <c r="AN235" s="353">
        <v>0</v>
      </c>
      <c r="AO235" s="364"/>
      <c r="AP235" s="353"/>
      <c r="AQ235" s="353"/>
      <c r="AR235" s="353">
        <v>0</v>
      </c>
      <c r="AS235" s="353"/>
      <c r="AT235" s="353"/>
      <c r="AU235" s="353"/>
      <c r="AV235" s="353"/>
      <c r="AW235" s="353"/>
      <c r="AX235" s="353"/>
      <c r="AY235" s="353"/>
      <c r="AZ235" s="353"/>
      <c r="BA235" s="353"/>
      <c r="BB235" s="353"/>
      <c r="BC235" s="353"/>
      <c r="BD235" s="353"/>
      <c r="BE235" s="359"/>
      <c r="BF235" s="360">
        <v>0</v>
      </c>
      <c r="BG235" s="360">
        <v>168000</v>
      </c>
      <c r="BH235" s="360">
        <f t="shared" si="12"/>
        <v>18480000</v>
      </c>
      <c r="BI235" s="361"/>
      <c r="BJ235" s="362" t="s">
        <v>6337</v>
      </c>
      <c r="BK235" s="363" t="str">
        <f t="shared" si="13"/>
        <v>CLS</v>
      </c>
    </row>
    <row r="236" spans="1:63" s="349" customFormat="1" ht="66" hidden="1" customHeight="1">
      <c r="A236" s="676">
        <v>227</v>
      </c>
      <c r="B236" s="351" t="s">
        <v>1206</v>
      </c>
      <c r="C236" s="351" t="s">
        <v>1207</v>
      </c>
      <c r="D236" s="351"/>
      <c r="E236" s="351" t="s">
        <v>1208</v>
      </c>
      <c r="F236" s="374" t="s">
        <v>7009</v>
      </c>
      <c r="G236" s="433"/>
      <c r="H236" s="352" t="s">
        <v>1210</v>
      </c>
      <c r="I236" s="350" t="s">
        <v>1115</v>
      </c>
      <c r="J236" s="350"/>
      <c r="K236" s="350"/>
      <c r="L236" s="353"/>
      <c r="M236" s="353"/>
      <c r="N236" s="353"/>
      <c r="O236" s="353">
        <v>10</v>
      </c>
      <c r="P236" s="353">
        <f t="shared" si="10"/>
        <v>10</v>
      </c>
      <c r="Q236" s="354">
        <v>80</v>
      </c>
      <c r="R236" s="355">
        <f t="shared" si="11"/>
        <v>80</v>
      </c>
      <c r="S236" s="353">
        <v>30</v>
      </c>
      <c r="T236" s="353"/>
      <c r="U236" s="353"/>
      <c r="V236" s="353"/>
      <c r="W236" s="353"/>
      <c r="X236" s="353">
        <v>50</v>
      </c>
      <c r="Y236" s="353"/>
      <c r="Z236" s="364"/>
      <c r="AA236" s="353"/>
      <c r="AB236" s="353"/>
      <c r="AC236" s="365"/>
      <c r="AD236" s="353"/>
      <c r="AE236" s="353"/>
      <c r="AF236" s="353"/>
      <c r="AG236" s="353"/>
      <c r="AH236" s="353"/>
      <c r="AI236" s="761"/>
      <c r="AJ236" s="353"/>
      <c r="AK236" s="353"/>
      <c r="AL236" s="353"/>
      <c r="AM236" s="353"/>
      <c r="AN236" s="353">
        <v>0</v>
      </c>
      <c r="AO236" s="364"/>
      <c r="AP236" s="353"/>
      <c r="AQ236" s="353"/>
      <c r="AR236" s="353">
        <v>0</v>
      </c>
      <c r="AS236" s="353"/>
      <c r="AT236" s="353"/>
      <c r="AU236" s="353"/>
      <c r="AV236" s="353"/>
      <c r="AW236" s="353"/>
      <c r="AX236" s="353"/>
      <c r="AY236" s="353"/>
      <c r="AZ236" s="353"/>
      <c r="BA236" s="353"/>
      <c r="BB236" s="353"/>
      <c r="BC236" s="353"/>
      <c r="BD236" s="353"/>
      <c r="BE236" s="359"/>
      <c r="BF236" s="360">
        <v>0</v>
      </c>
      <c r="BG236" s="360">
        <v>132000</v>
      </c>
      <c r="BH236" s="360">
        <f t="shared" si="12"/>
        <v>10560000</v>
      </c>
      <c r="BI236" s="361"/>
      <c r="BJ236" s="362" t="s">
        <v>6337</v>
      </c>
      <c r="BK236" s="363" t="str">
        <f t="shared" si="13"/>
        <v>CLS</v>
      </c>
    </row>
    <row r="237" spans="1:63" s="349" customFormat="1" ht="49.5" hidden="1" customHeight="1">
      <c r="A237" s="676">
        <v>228</v>
      </c>
      <c r="B237" s="351" t="s">
        <v>1211</v>
      </c>
      <c r="C237" s="351" t="s">
        <v>1212</v>
      </c>
      <c r="D237" s="351"/>
      <c r="E237" s="351" t="s">
        <v>1213</v>
      </c>
      <c r="F237" s="374" t="s">
        <v>7010</v>
      </c>
      <c r="G237" s="432"/>
      <c r="H237" s="352" t="s">
        <v>1210</v>
      </c>
      <c r="I237" s="350" t="s">
        <v>1115</v>
      </c>
      <c r="J237" s="350"/>
      <c r="K237" s="350"/>
      <c r="L237" s="353"/>
      <c r="M237" s="353"/>
      <c r="N237" s="353"/>
      <c r="O237" s="353">
        <v>10</v>
      </c>
      <c r="P237" s="353">
        <f t="shared" si="10"/>
        <v>10</v>
      </c>
      <c r="Q237" s="354">
        <v>120</v>
      </c>
      <c r="R237" s="355">
        <f t="shared" si="11"/>
        <v>320</v>
      </c>
      <c r="S237" s="353">
        <v>240</v>
      </c>
      <c r="T237" s="353"/>
      <c r="U237" s="353"/>
      <c r="V237" s="353"/>
      <c r="W237" s="353"/>
      <c r="X237" s="353">
        <v>80</v>
      </c>
      <c r="Y237" s="353"/>
      <c r="Z237" s="364"/>
      <c r="AA237" s="353"/>
      <c r="AB237" s="353"/>
      <c r="AC237" s="365"/>
      <c r="AD237" s="353"/>
      <c r="AE237" s="353"/>
      <c r="AF237" s="353"/>
      <c r="AG237" s="353"/>
      <c r="AH237" s="353"/>
      <c r="AI237" s="761"/>
      <c r="AJ237" s="353"/>
      <c r="AK237" s="353"/>
      <c r="AL237" s="353"/>
      <c r="AM237" s="353"/>
      <c r="AN237" s="353">
        <v>0</v>
      </c>
      <c r="AO237" s="364"/>
      <c r="AP237" s="353"/>
      <c r="AQ237" s="353"/>
      <c r="AR237" s="353">
        <v>0</v>
      </c>
      <c r="AS237" s="353"/>
      <c r="AT237" s="353"/>
      <c r="AU237" s="353"/>
      <c r="AV237" s="353"/>
      <c r="AW237" s="353"/>
      <c r="AX237" s="353"/>
      <c r="AY237" s="353"/>
      <c r="AZ237" s="353"/>
      <c r="BA237" s="353"/>
      <c r="BB237" s="353"/>
      <c r="BC237" s="353"/>
      <c r="BD237" s="353"/>
      <c r="BE237" s="359"/>
      <c r="BF237" s="360">
        <v>0</v>
      </c>
      <c r="BG237" s="360">
        <v>132000</v>
      </c>
      <c r="BH237" s="360">
        <f t="shared" si="12"/>
        <v>42240000</v>
      </c>
      <c r="BI237" s="361"/>
      <c r="BJ237" s="362" t="s">
        <v>6337</v>
      </c>
      <c r="BK237" s="363" t="str">
        <f t="shared" si="13"/>
        <v>CLS</v>
      </c>
    </row>
    <row r="238" spans="1:63" s="349" customFormat="1" ht="73.5" hidden="1" customHeight="1">
      <c r="A238" s="676">
        <v>229</v>
      </c>
      <c r="B238" s="351" t="s">
        <v>1215</v>
      </c>
      <c r="C238" s="351" t="s">
        <v>1216</v>
      </c>
      <c r="D238" s="351"/>
      <c r="E238" s="351" t="s">
        <v>1217</v>
      </c>
      <c r="F238" s="374" t="s">
        <v>7011</v>
      </c>
      <c r="G238" s="432"/>
      <c r="H238" s="352" t="s">
        <v>1210</v>
      </c>
      <c r="I238" s="350" t="s">
        <v>1115</v>
      </c>
      <c r="J238" s="350"/>
      <c r="K238" s="350"/>
      <c r="L238" s="353"/>
      <c r="M238" s="353"/>
      <c r="N238" s="353"/>
      <c r="O238" s="353">
        <v>0</v>
      </c>
      <c r="P238" s="353">
        <f t="shared" si="10"/>
        <v>0</v>
      </c>
      <c r="Q238" s="354">
        <v>260</v>
      </c>
      <c r="R238" s="355">
        <f t="shared" si="11"/>
        <v>210</v>
      </c>
      <c r="S238" s="353">
        <v>160</v>
      </c>
      <c r="T238" s="353"/>
      <c r="U238" s="353"/>
      <c r="V238" s="353"/>
      <c r="W238" s="353"/>
      <c r="X238" s="353">
        <v>50</v>
      </c>
      <c r="Y238" s="353"/>
      <c r="Z238" s="364"/>
      <c r="AA238" s="353"/>
      <c r="AB238" s="353"/>
      <c r="AC238" s="365"/>
      <c r="AD238" s="353"/>
      <c r="AE238" s="353"/>
      <c r="AF238" s="353"/>
      <c r="AG238" s="353"/>
      <c r="AH238" s="353"/>
      <c r="AI238" s="761"/>
      <c r="AJ238" s="353"/>
      <c r="AK238" s="353"/>
      <c r="AL238" s="353"/>
      <c r="AM238" s="353"/>
      <c r="AN238" s="353">
        <v>0</v>
      </c>
      <c r="AO238" s="364"/>
      <c r="AP238" s="353"/>
      <c r="AQ238" s="353"/>
      <c r="AR238" s="353">
        <v>0</v>
      </c>
      <c r="AS238" s="353"/>
      <c r="AT238" s="353"/>
      <c r="AU238" s="353"/>
      <c r="AV238" s="353"/>
      <c r="AW238" s="353"/>
      <c r="AX238" s="353"/>
      <c r="AY238" s="353"/>
      <c r="AZ238" s="353"/>
      <c r="BA238" s="353"/>
      <c r="BB238" s="353"/>
      <c r="BC238" s="353"/>
      <c r="BD238" s="353"/>
      <c r="BE238" s="359"/>
      <c r="BF238" s="360">
        <v>0</v>
      </c>
      <c r="BG238" s="360">
        <v>185000</v>
      </c>
      <c r="BH238" s="360">
        <f t="shared" si="12"/>
        <v>38850000</v>
      </c>
      <c r="BI238" s="361"/>
      <c r="BJ238" s="362" t="s">
        <v>6337</v>
      </c>
      <c r="BK238" s="363" t="str">
        <f t="shared" si="13"/>
        <v>CLS</v>
      </c>
    </row>
    <row r="239" spans="1:63" s="349" customFormat="1" ht="65.25" hidden="1" customHeight="1">
      <c r="A239" s="676">
        <v>230</v>
      </c>
      <c r="B239" s="351" t="s">
        <v>1223</v>
      </c>
      <c r="C239" s="351" t="s">
        <v>1224</v>
      </c>
      <c r="D239" s="351"/>
      <c r="E239" s="351"/>
      <c r="F239" s="374" t="s">
        <v>7012</v>
      </c>
      <c r="G239" s="432"/>
      <c r="H239" s="352"/>
      <c r="I239" s="350" t="s">
        <v>84</v>
      </c>
      <c r="J239" s="350"/>
      <c r="K239" s="350"/>
      <c r="L239" s="353"/>
      <c r="M239" s="353"/>
      <c r="N239" s="353"/>
      <c r="O239" s="353"/>
      <c r="P239" s="353">
        <f t="shared" si="10"/>
        <v>0</v>
      </c>
      <c r="Q239" s="354">
        <v>50</v>
      </c>
      <c r="R239" s="355">
        <f t="shared" si="11"/>
        <v>30</v>
      </c>
      <c r="S239" s="353"/>
      <c r="T239" s="353"/>
      <c r="U239" s="353"/>
      <c r="V239" s="353"/>
      <c r="W239" s="353"/>
      <c r="X239" s="353"/>
      <c r="Y239" s="353"/>
      <c r="Z239" s="364"/>
      <c r="AA239" s="353"/>
      <c r="AB239" s="353"/>
      <c r="AC239" s="365"/>
      <c r="AD239" s="353"/>
      <c r="AE239" s="353"/>
      <c r="AF239" s="353"/>
      <c r="AG239" s="353"/>
      <c r="AH239" s="353"/>
      <c r="AI239" s="761">
        <v>20</v>
      </c>
      <c r="AJ239" s="353"/>
      <c r="AK239" s="353">
        <v>10</v>
      </c>
      <c r="AL239" s="353"/>
      <c r="AM239" s="353"/>
      <c r="AN239" s="353">
        <v>0</v>
      </c>
      <c r="AO239" s="364"/>
      <c r="AP239" s="353"/>
      <c r="AQ239" s="353"/>
      <c r="AR239" s="353">
        <v>0</v>
      </c>
      <c r="AS239" s="353"/>
      <c r="AT239" s="353"/>
      <c r="AU239" s="353"/>
      <c r="AV239" s="353"/>
      <c r="AW239" s="353"/>
      <c r="AX239" s="353"/>
      <c r="AY239" s="353"/>
      <c r="AZ239" s="353"/>
      <c r="BA239" s="353"/>
      <c r="BB239" s="353"/>
      <c r="BC239" s="353"/>
      <c r="BD239" s="353"/>
      <c r="BE239" s="359"/>
      <c r="BF239" s="360">
        <v>0</v>
      </c>
      <c r="BG239" s="360">
        <v>500000</v>
      </c>
      <c r="BH239" s="360">
        <f t="shared" si="12"/>
        <v>15000000</v>
      </c>
      <c r="BI239" s="361"/>
      <c r="BJ239" s="363" t="s">
        <v>6039</v>
      </c>
      <c r="BK239" s="362" t="s">
        <v>6328</v>
      </c>
    </row>
    <row r="240" spans="1:63" s="349" customFormat="1" ht="99" hidden="1" customHeight="1">
      <c r="A240" s="677">
        <v>231</v>
      </c>
      <c r="B240" s="351" t="s">
        <v>1226</v>
      </c>
      <c r="C240" s="351" t="s">
        <v>1227</v>
      </c>
      <c r="D240" s="351"/>
      <c r="E240" s="351" t="s">
        <v>1228</v>
      </c>
      <c r="F240" s="351" t="s">
        <v>1229</v>
      </c>
      <c r="G240" s="707" t="s">
        <v>6795</v>
      </c>
      <c r="H240" s="352"/>
      <c r="I240" s="350" t="s">
        <v>84</v>
      </c>
      <c r="J240" s="350"/>
      <c r="K240" s="350"/>
      <c r="L240" s="353">
        <v>30</v>
      </c>
      <c r="M240" s="353">
        <v>90</v>
      </c>
      <c r="N240" s="353"/>
      <c r="O240" s="353">
        <v>460</v>
      </c>
      <c r="P240" s="353">
        <f t="shared" si="10"/>
        <v>460</v>
      </c>
      <c r="Q240" s="354">
        <v>660</v>
      </c>
      <c r="R240" s="355">
        <f t="shared" si="11"/>
        <v>2822</v>
      </c>
      <c r="S240" s="353"/>
      <c r="T240" s="353"/>
      <c r="U240" s="353"/>
      <c r="V240" s="353"/>
      <c r="W240" s="353"/>
      <c r="X240" s="353"/>
      <c r="Y240" s="353"/>
      <c r="Z240" s="364"/>
      <c r="AA240" s="353"/>
      <c r="AB240" s="353"/>
      <c r="AC240" s="369"/>
      <c r="AD240" s="353">
        <v>2</v>
      </c>
      <c r="AE240" s="353"/>
      <c r="AF240" s="353">
        <v>10</v>
      </c>
      <c r="AG240" s="353"/>
      <c r="AH240" s="353"/>
      <c r="AI240" s="761"/>
      <c r="AJ240" s="353"/>
      <c r="AK240" s="353"/>
      <c r="AL240" s="353"/>
      <c r="AM240" s="353"/>
      <c r="AN240" s="353">
        <v>0</v>
      </c>
      <c r="AO240" s="366"/>
      <c r="AP240" s="353"/>
      <c r="AQ240" s="353"/>
      <c r="AR240" s="353">
        <v>0</v>
      </c>
      <c r="AS240" s="353">
        <v>1800</v>
      </c>
      <c r="AT240" s="353">
        <v>600</v>
      </c>
      <c r="AU240" s="353">
        <v>400</v>
      </c>
      <c r="AV240" s="353">
        <v>10</v>
      </c>
      <c r="AW240" s="353"/>
      <c r="AX240" s="353"/>
      <c r="AY240" s="353"/>
      <c r="AZ240" s="353"/>
      <c r="BA240" s="353"/>
      <c r="BB240" s="353"/>
      <c r="BC240" s="353"/>
      <c r="BD240" s="353"/>
      <c r="BE240" s="359"/>
      <c r="BF240" s="360">
        <v>0</v>
      </c>
      <c r="BG240" s="360">
        <v>12600</v>
      </c>
      <c r="BH240" s="360">
        <f t="shared" si="12"/>
        <v>35557200</v>
      </c>
      <c r="BI240" s="361"/>
      <c r="BJ240" s="363" t="s">
        <v>6039</v>
      </c>
      <c r="BK240" s="362" t="s">
        <v>6327</v>
      </c>
    </row>
    <row r="241" spans="1:63" s="349" customFormat="1" ht="181.5" hidden="1" customHeight="1">
      <c r="A241" s="676">
        <v>232</v>
      </c>
      <c r="B241" s="351" t="s">
        <v>1230</v>
      </c>
      <c r="C241" s="351" t="s">
        <v>1231</v>
      </c>
      <c r="D241" s="351"/>
      <c r="E241" s="351" t="s">
        <v>1232</v>
      </c>
      <c r="F241" s="374" t="s">
        <v>7013</v>
      </c>
      <c r="G241" s="432"/>
      <c r="H241" s="352"/>
      <c r="I241" s="350" t="s">
        <v>84</v>
      </c>
      <c r="J241" s="350"/>
      <c r="K241" s="350"/>
      <c r="L241" s="353">
        <v>320</v>
      </c>
      <c r="M241" s="353">
        <v>800</v>
      </c>
      <c r="N241" s="353"/>
      <c r="O241" s="353">
        <v>500</v>
      </c>
      <c r="P241" s="353">
        <f t="shared" si="10"/>
        <v>500</v>
      </c>
      <c r="Q241" s="354">
        <v>12500</v>
      </c>
      <c r="R241" s="355">
        <f t="shared" si="11"/>
        <v>8000</v>
      </c>
      <c r="S241" s="353"/>
      <c r="T241" s="353"/>
      <c r="U241" s="353"/>
      <c r="V241" s="353"/>
      <c r="W241" s="353"/>
      <c r="X241" s="353"/>
      <c r="Y241" s="353"/>
      <c r="Z241" s="364"/>
      <c r="AA241" s="353"/>
      <c r="AB241" s="353"/>
      <c r="AC241" s="365"/>
      <c r="AD241" s="353"/>
      <c r="AE241" s="353"/>
      <c r="AF241" s="353"/>
      <c r="AG241" s="353"/>
      <c r="AH241" s="353"/>
      <c r="AI241" s="761">
        <v>8000</v>
      </c>
      <c r="AJ241" s="353"/>
      <c r="AK241" s="353"/>
      <c r="AL241" s="353"/>
      <c r="AM241" s="353"/>
      <c r="AN241" s="353">
        <v>0</v>
      </c>
      <c r="AO241" s="366"/>
      <c r="AP241" s="353"/>
      <c r="AQ241" s="353"/>
      <c r="AR241" s="353">
        <v>0</v>
      </c>
      <c r="AS241" s="353"/>
      <c r="AT241" s="353"/>
      <c r="AU241" s="353"/>
      <c r="AV241" s="353"/>
      <c r="AW241" s="353"/>
      <c r="AX241" s="353"/>
      <c r="AY241" s="353"/>
      <c r="AZ241" s="353"/>
      <c r="BA241" s="353"/>
      <c r="BB241" s="353"/>
      <c r="BC241" s="353"/>
      <c r="BD241" s="353"/>
      <c r="BE241" s="359"/>
      <c r="BF241" s="360">
        <v>0</v>
      </c>
      <c r="BG241" s="360">
        <v>8379</v>
      </c>
      <c r="BH241" s="360">
        <f t="shared" si="12"/>
        <v>67032000</v>
      </c>
      <c r="BI241" s="361"/>
      <c r="BJ241" s="362" t="s">
        <v>6328</v>
      </c>
      <c r="BK241" s="363" t="str">
        <f>+BJ241</f>
        <v>NGOAI</v>
      </c>
    </row>
    <row r="242" spans="1:63" s="349" customFormat="1" ht="84.75" hidden="1" customHeight="1">
      <c r="A242" s="676">
        <v>233</v>
      </c>
      <c r="B242" s="351" t="s">
        <v>1234</v>
      </c>
      <c r="C242" s="351" t="s">
        <v>1235</v>
      </c>
      <c r="D242" s="351"/>
      <c r="E242" s="351"/>
      <c r="F242" s="374" t="s">
        <v>7014</v>
      </c>
      <c r="G242" s="432"/>
      <c r="H242" s="352"/>
      <c r="I242" s="350" t="s">
        <v>1237</v>
      </c>
      <c r="J242" s="350"/>
      <c r="K242" s="350"/>
      <c r="L242" s="353"/>
      <c r="M242" s="353"/>
      <c r="N242" s="353"/>
      <c r="O242" s="353">
        <v>0</v>
      </c>
      <c r="P242" s="353">
        <f t="shared" si="10"/>
        <v>0</v>
      </c>
      <c r="Q242" s="354">
        <v>500</v>
      </c>
      <c r="R242" s="355">
        <f t="shared" si="11"/>
        <v>911</v>
      </c>
      <c r="S242" s="353"/>
      <c r="T242" s="353"/>
      <c r="U242" s="353"/>
      <c r="V242" s="353"/>
      <c r="W242" s="353"/>
      <c r="X242" s="353"/>
      <c r="Y242" s="353"/>
      <c r="Z242" s="364"/>
      <c r="AA242" s="353"/>
      <c r="AB242" s="353"/>
      <c r="AC242" s="365"/>
      <c r="AD242" s="353"/>
      <c r="AE242" s="353"/>
      <c r="AF242" s="353">
        <v>10</v>
      </c>
      <c r="AG242" s="353"/>
      <c r="AH242" s="353"/>
      <c r="AI242" s="761">
        <v>600</v>
      </c>
      <c r="AJ242" s="353"/>
      <c r="AK242" s="353"/>
      <c r="AL242" s="353"/>
      <c r="AM242" s="353"/>
      <c r="AN242" s="353">
        <v>0</v>
      </c>
      <c r="AO242" s="366"/>
      <c r="AP242" s="353"/>
      <c r="AQ242" s="353"/>
      <c r="AR242" s="353">
        <v>0</v>
      </c>
      <c r="AS242" s="353"/>
      <c r="AT242" s="353"/>
      <c r="AU242" s="353">
        <v>300</v>
      </c>
      <c r="AV242" s="353"/>
      <c r="AW242" s="353"/>
      <c r="AX242" s="353"/>
      <c r="AY242" s="353">
        <v>1</v>
      </c>
      <c r="AZ242" s="353"/>
      <c r="BA242" s="353"/>
      <c r="BB242" s="353"/>
      <c r="BC242" s="353"/>
      <c r="BD242" s="353"/>
      <c r="BE242" s="359"/>
      <c r="BF242" s="360">
        <v>0</v>
      </c>
      <c r="BG242" s="360">
        <v>4000</v>
      </c>
      <c r="BH242" s="360">
        <f t="shared" si="12"/>
        <v>3644000</v>
      </c>
      <c r="BI242" s="361"/>
      <c r="BJ242" s="363" t="s">
        <v>6039</v>
      </c>
      <c r="BK242" s="362" t="s">
        <v>6337</v>
      </c>
    </row>
    <row r="243" spans="1:63" s="349" customFormat="1" ht="150" customHeight="1">
      <c r="A243" s="676">
        <v>234</v>
      </c>
      <c r="B243" s="351" t="s">
        <v>1238</v>
      </c>
      <c r="C243" s="351" t="s">
        <v>1239</v>
      </c>
      <c r="D243" s="351"/>
      <c r="E243" s="351" t="s">
        <v>1239</v>
      </c>
      <c r="F243" s="351" t="s">
        <v>1240</v>
      </c>
      <c r="G243" s="732" t="s">
        <v>7015</v>
      </c>
      <c r="H243" s="352"/>
      <c r="I243" s="350" t="s">
        <v>84</v>
      </c>
      <c r="J243" s="350"/>
      <c r="K243" s="350"/>
      <c r="L243" s="353"/>
      <c r="M243" s="353"/>
      <c r="N243" s="353"/>
      <c r="O243" s="353">
        <v>0</v>
      </c>
      <c r="P243" s="353">
        <f t="shared" si="10"/>
        <v>0</v>
      </c>
      <c r="Q243" s="354">
        <v>400</v>
      </c>
      <c r="R243" s="355">
        <f t="shared" si="11"/>
        <v>200</v>
      </c>
      <c r="S243" s="353"/>
      <c r="T243" s="353"/>
      <c r="U243" s="353"/>
      <c r="V243" s="353"/>
      <c r="W243" s="353">
        <v>200</v>
      </c>
      <c r="X243" s="353"/>
      <c r="Y243" s="353"/>
      <c r="Z243" s="364"/>
      <c r="AA243" s="353"/>
      <c r="AB243" s="353"/>
      <c r="AC243" s="365"/>
      <c r="AD243" s="353"/>
      <c r="AE243" s="353"/>
      <c r="AF243" s="353"/>
      <c r="AG243" s="353"/>
      <c r="AH243" s="353"/>
      <c r="AI243" s="761"/>
      <c r="AJ243" s="353"/>
      <c r="AK243" s="353"/>
      <c r="AL243" s="353"/>
      <c r="AM243" s="353"/>
      <c r="AN243" s="353">
        <v>0</v>
      </c>
      <c r="AO243" s="366"/>
      <c r="AP243" s="353"/>
      <c r="AQ243" s="353"/>
      <c r="AR243" s="353">
        <v>0</v>
      </c>
      <c r="AS243" s="353"/>
      <c r="AT243" s="353"/>
      <c r="AU243" s="353"/>
      <c r="AV243" s="353"/>
      <c r="AW243" s="353"/>
      <c r="AX243" s="353"/>
      <c r="AY243" s="353"/>
      <c r="AZ243" s="353"/>
      <c r="BA243" s="353"/>
      <c r="BB243" s="353"/>
      <c r="BC243" s="353"/>
      <c r="BD243" s="353"/>
      <c r="BE243" s="359"/>
      <c r="BF243" s="360">
        <v>0</v>
      </c>
      <c r="BG243" s="360">
        <v>724500</v>
      </c>
      <c r="BH243" s="360">
        <f t="shared" si="12"/>
        <v>144900000</v>
      </c>
      <c r="BI243" s="361"/>
      <c r="BJ243" s="362" t="s">
        <v>6326</v>
      </c>
      <c r="BK243" s="362" t="s">
        <v>6337</v>
      </c>
    </row>
    <row r="244" spans="1:63" s="410" customFormat="1" ht="156" hidden="1" customHeight="1">
      <c r="A244" s="677">
        <v>235</v>
      </c>
      <c r="B244" s="351" t="s">
        <v>1242</v>
      </c>
      <c r="C244" s="351" t="s">
        <v>1243</v>
      </c>
      <c r="D244" s="351"/>
      <c r="E244" s="351" t="s">
        <v>1244</v>
      </c>
      <c r="F244" s="351" t="s">
        <v>1245</v>
      </c>
      <c r="G244" s="702" t="s">
        <v>7016</v>
      </c>
      <c r="H244" s="698"/>
      <c r="I244" s="676" t="s">
        <v>84</v>
      </c>
      <c r="J244" s="350"/>
      <c r="K244" s="350"/>
      <c r="L244" s="353">
        <v>1592</v>
      </c>
      <c r="M244" s="353">
        <v>1915</v>
      </c>
      <c r="N244" s="353"/>
      <c r="O244" s="353">
        <v>433</v>
      </c>
      <c r="P244" s="353">
        <f t="shared" si="10"/>
        <v>433</v>
      </c>
      <c r="Q244" s="354">
        <v>4740</v>
      </c>
      <c r="R244" s="355">
        <f t="shared" si="11"/>
        <v>5790</v>
      </c>
      <c r="S244" s="353"/>
      <c r="T244" s="353"/>
      <c r="U244" s="353"/>
      <c r="V244" s="353"/>
      <c r="W244" s="353"/>
      <c r="X244" s="353"/>
      <c r="Y244" s="353"/>
      <c r="Z244" s="365"/>
      <c r="AA244" s="353"/>
      <c r="AB244" s="353">
        <v>50</v>
      </c>
      <c r="AC244" s="369">
        <v>400</v>
      </c>
      <c r="AD244" s="353">
        <v>200</v>
      </c>
      <c r="AE244" s="353"/>
      <c r="AF244" s="353">
        <v>50</v>
      </c>
      <c r="AG244" s="353"/>
      <c r="AH244" s="353"/>
      <c r="AI244" s="761">
        <v>800</v>
      </c>
      <c r="AJ244" s="353"/>
      <c r="AK244" s="353">
        <v>200</v>
      </c>
      <c r="AL244" s="353"/>
      <c r="AM244" s="353"/>
      <c r="AN244" s="353">
        <v>1000</v>
      </c>
      <c r="AO244" s="370">
        <v>150</v>
      </c>
      <c r="AP244" s="353"/>
      <c r="AQ244" s="353">
        <v>600</v>
      </c>
      <c r="AR244" s="353">
        <v>0</v>
      </c>
      <c r="AS244" s="353">
        <v>600</v>
      </c>
      <c r="AT244" s="353">
        <v>250</v>
      </c>
      <c r="AU244" s="353">
        <v>600</v>
      </c>
      <c r="AV244" s="353">
        <v>800</v>
      </c>
      <c r="AW244" s="353"/>
      <c r="AX244" s="353"/>
      <c r="AY244" s="353">
        <v>50</v>
      </c>
      <c r="AZ244" s="353"/>
      <c r="BA244" s="353"/>
      <c r="BB244" s="353"/>
      <c r="BC244" s="353"/>
      <c r="BD244" s="380">
        <v>40</v>
      </c>
      <c r="BE244" s="372" t="s">
        <v>1246</v>
      </c>
      <c r="BF244" s="353">
        <v>0</v>
      </c>
      <c r="BG244" s="353">
        <v>3050</v>
      </c>
      <c r="BH244" s="353">
        <f t="shared" si="12"/>
        <v>17659500</v>
      </c>
      <c r="BI244" s="351"/>
      <c r="BJ244" s="386" t="s">
        <v>6039</v>
      </c>
      <c r="BK244" s="386" t="s">
        <v>6327</v>
      </c>
    </row>
    <row r="245" spans="1:63" s="349" customFormat="1" ht="33" hidden="1" customHeight="1">
      <c r="A245" s="676">
        <v>236</v>
      </c>
      <c r="B245" s="351" t="s">
        <v>1247</v>
      </c>
      <c r="C245" s="351" t="s">
        <v>1248</v>
      </c>
      <c r="D245" s="351"/>
      <c r="E245" s="351" t="s">
        <v>1248</v>
      </c>
      <c r="F245" s="351" t="s">
        <v>1249</v>
      </c>
      <c r="G245" s="351" t="s">
        <v>7017</v>
      </c>
      <c r="H245" s="352"/>
      <c r="I245" s="350" t="s">
        <v>1250</v>
      </c>
      <c r="J245" s="350"/>
      <c r="K245" s="350"/>
      <c r="L245" s="353"/>
      <c r="M245" s="353"/>
      <c r="N245" s="353"/>
      <c r="O245" s="353">
        <v>0</v>
      </c>
      <c r="P245" s="353">
        <f t="shared" ref="P245:P294" si="14">N245+O245</f>
        <v>0</v>
      </c>
      <c r="Q245" s="354">
        <v>50</v>
      </c>
      <c r="R245" s="355">
        <f t="shared" si="11"/>
        <v>260</v>
      </c>
      <c r="S245" s="353"/>
      <c r="T245" s="353"/>
      <c r="U245" s="353"/>
      <c r="V245" s="353"/>
      <c r="W245" s="353"/>
      <c r="X245" s="353"/>
      <c r="Y245" s="353"/>
      <c r="Z245" s="364"/>
      <c r="AA245" s="353"/>
      <c r="AB245" s="353">
        <v>10</v>
      </c>
      <c r="AC245" s="365"/>
      <c r="AD245" s="353"/>
      <c r="AE245" s="353"/>
      <c r="AF245" s="353">
        <v>50</v>
      </c>
      <c r="AG245" s="353"/>
      <c r="AH245" s="353"/>
      <c r="AI245" s="761">
        <v>200</v>
      </c>
      <c r="AJ245" s="353"/>
      <c r="AK245" s="353"/>
      <c r="AL245" s="353"/>
      <c r="AM245" s="353"/>
      <c r="AN245" s="353">
        <v>0</v>
      </c>
      <c r="AO245" s="366"/>
      <c r="AP245" s="353"/>
      <c r="AQ245" s="353"/>
      <c r="AR245" s="353">
        <v>0</v>
      </c>
      <c r="AS245" s="353"/>
      <c r="AT245" s="353"/>
      <c r="AU245" s="353"/>
      <c r="AV245" s="353"/>
      <c r="AW245" s="353"/>
      <c r="AX245" s="353"/>
      <c r="AY245" s="353"/>
      <c r="AZ245" s="353"/>
      <c r="BA245" s="353"/>
      <c r="BB245" s="353"/>
      <c r="BC245" s="353"/>
      <c r="BD245" s="353"/>
      <c r="BE245" s="359"/>
      <c r="BF245" s="360">
        <v>0</v>
      </c>
      <c r="BG245" s="360">
        <v>210000</v>
      </c>
      <c r="BH245" s="360">
        <f t="shared" si="12"/>
        <v>54600000</v>
      </c>
      <c r="BI245" s="361"/>
      <c r="BJ245" s="362" t="s">
        <v>6326</v>
      </c>
      <c r="BK245" s="362" t="s">
        <v>6326</v>
      </c>
    </row>
    <row r="246" spans="1:63" s="349" customFormat="1" ht="216" hidden="1" customHeight="1">
      <c r="A246" s="676">
        <v>237</v>
      </c>
      <c r="B246" s="351" t="s">
        <v>1251</v>
      </c>
      <c r="C246" s="351" t="s">
        <v>1252</v>
      </c>
      <c r="D246" s="351" t="s">
        <v>1253</v>
      </c>
      <c r="E246" s="351" t="s">
        <v>1254</v>
      </c>
      <c r="F246" s="351" t="s">
        <v>1255</v>
      </c>
      <c r="G246" s="759" t="s">
        <v>7018</v>
      </c>
      <c r="H246" s="352"/>
      <c r="I246" s="350" t="s">
        <v>84</v>
      </c>
      <c r="J246" s="350"/>
      <c r="K246" s="350"/>
      <c r="L246" s="353"/>
      <c r="M246" s="353"/>
      <c r="N246" s="353"/>
      <c r="O246" s="353">
        <v>0</v>
      </c>
      <c r="P246" s="353">
        <f t="shared" si="14"/>
        <v>0</v>
      </c>
      <c r="Q246" s="354">
        <v>50</v>
      </c>
      <c r="R246" s="355">
        <f t="shared" si="11"/>
        <v>10</v>
      </c>
      <c r="S246" s="353"/>
      <c r="T246" s="353"/>
      <c r="U246" s="353"/>
      <c r="V246" s="353"/>
      <c r="W246" s="353"/>
      <c r="X246" s="353"/>
      <c r="Y246" s="353"/>
      <c r="Z246" s="364"/>
      <c r="AA246" s="353"/>
      <c r="AB246" s="353"/>
      <c r="AC246" s="369">
        <v>10</v>
      </c>
      <c r="AD246" s="353"/>
      <c r="AE246" s="353"/>
      <c r="AF246" s="353"/>
      <c r="AG246" s="353"/>
      <c r="AH246" s="353"/>
      <c r="AI246" s="761"/>
      <c r="AJ246" s="353"/>
      <c r="AK246" s="353"/>
      <c r="AL246" s="353"/>
      <c r="AM246" s="353"/>
      <c r="AN246" s="353">
        <v>0</v>
      </c>
      <c r="AO246" s="366"/>
      <c r="AP246" s="353"/>
      <c r="AQ246" s="353"/>
      <c r="AR246" s="353">
        <v>0</v>
      </c>
      <c r="AS246" s="353"/>
      <c r="AT246" s="353"/>
      <c r="AU246" s="353"/>
      <c r="AV246" s="353"/>
      <c r="AW246" s="353"/>
      <c r="AX246" s="353"/>
      <c r="AY246" s="353"/>
      <c r="AZ246" s="353"/>
      <c r="BA246" s="353"/>
      <c r="BB246" s="353"/>
      <c r="BC246" s="353"/>
      <c r="BD246" s="353"/>
      <c r="BE246" s="359"/>
      <c r="BF246" s="360" t="s">
        <v>1257</v>
      </c>
      <c r="BG246" s="360">
        <v>4500000</v>
      </c>
      <c r="BH246" s="360">
        <f t="shared" si="12"/>
        <v>45000000</v>
      </c>
      <c r="BI246" s="361"/>
      <c r="BJ246" s="362" t="s">
        <v>6326</v>
      </c>
      <c r="BK246" s="362" t="s">
        <v>6326</v>
      </c>
    </row>
    <row r="247" spans="1:63" s="349" customFormat="1" ht="71.25" hidden="1" customHeight="1">
      <c r="A247" s="676">
        <v>238</v>
      </c>
      <c r="B247" s="294" t="s">
        <v>1258</v>
      </c>
      <c r="C247" s="294" t="s">
        <v>1259</v>
      </c>
      <c r="D247" s="294"/>
      <c r="E247" s="294" t="s">
        <v>1260</v>
      </c>
      <c r="F247" s="294" t="s">
        <v>1261</v>
      </c>
      <c r="G247" s="432"/>
      <c r="H247" s="300"/>
      <c r="I247" s="295" t="s">
        <v>84</v>
      </c>
      <c r="J247" s="350"/>
      <c r="K247" s="350"/>
      <c r="L247" s="353"/>
      <c r="M247" s="353"/>
      <c r="N247" s="353"/>
      <c r="O247" s="353">
        <v>0</v>
      </c>
      <c r="P247" s="353">
        <f t="shared" si="14"/>
        <v>0</v>
      </c>
      <c r="Q247" s="354">
        <v>10</v>
      </c>
      <c r="R247" s="355">
        <f t="shared" si="11"/>
        <v>30</v>
      </c>
      <c r="S247" s="353"/>
      <c r="T247" s="353"/>
      <c r="U247" s="353"/>
      <c r="V247" s="353"/>
      <c r="W247" s="353"/>
      <c r="X247" s="353"/>
      <c r="Y247" s="353"/>
      <c r="Z247" s="364"/>
      <c r="AA247" s="353"/>
      <c r="AB247" s="353"/>
      <c r="AC247" s="369">
        <v>10</v>
      </c>
      <c r="AD247" s="353"/>
      <c r="AE247" s="353"/>
      <c r="AF247" s="353"/>
      <c r="AG247" s="353">
        <v>20</v>
      </c>
      <c r="AH247" s="353"/>
      <c r="AI247" s="761"/>
      <c r="AJ247" s="353"/>
      <c r="AK247" s="353"/>
      <c r="AL247" s="353"/>
      <c r="AM247" s="353"/>
      <c r="AN247" s="353">
        <v>0</v>
      </c>
      <c r="AO247" s="366"/>
      <c r="AP247" s="353"/>
      <c r="AQ247" s="353"/>
      <c r="AR247" s="353">
        <v>0</v>
      </c>
      <c r="AS247" s="353"/>
      <c r="AT247" s="353"/>
      <c r="AU247" s="353"/>
      <c r="AV247" s="353"/>
      <c r="AW247" s="353"/>
      <c r="AX247" s="353"/>
      <c r="AY247" s="353"/>
      <c r="AZ247" s="353"/>
      <c r="BA247" s="353"/>
      <c r="BB247" s="353"/>
      <c r="BC247" s="353"/>
      <c r="BD247" s="353"/>
      <c r="BE247" s="359"/>
      <c r="BF247" s="360">
        <v>0</v>
      </c>
      <c r="BG247" s="360">
        <v>53698050</v>
      </c>
      <c r="BH247" s="360">
        <f t="shared" si="12"/>
        <v>1610941500</v>
      </c>
      <c r="BI247" s="361"/>
      <c r="BJ247" s="362" t="s">
        <v>6326</v>
      </c>
      <c r="BK247" s="362" t="s">
        <v>6326</v>
      </c>
    </row>
    <row r="248" spans="1:63" s="349" customFormat="1" ht="81.75" hidden="1" customHeight="1">
      <c r="A248" s="676">
        <v>239</v>
      </c>
      <c r="B248" s="294" t="s">
        <v>1262</v>
      </c>
      <c r="C248" s="294" t="s">
        <v>1263</v>
      </c>
      <c r="D248" s="294"/>
      <c r="E248" s="294" t="s">
        <v>1264</v>
      </c>
      <c r="F248" s="294" t="s">
        <v>1265</v>
      </c>
      <c r="G248" s="432"/>
      <c r="H248" s="300"/>
      <c r="I248" s="295" t="s">
        <v>84</v>
      </c>
      <c r="J248" s="350"/>
      <c r="K248" s="350"/>
      <c r="L248" s="353"/>
      <c r="M248" s="353"/>
      <c r="N248" s="353"/>
      <c r="O248" s="353">
        <v>1</v>
      </c>
      <c r="P248" s="353">
        <f t="shared" si="14"/>
        <v>1</v>
      </c>
      <c r="Q248" s="354">
        <v>15</v>
      </c>
      <c r="R248" s="355">
        <f t="shared" si="11"/>
        <v>20</v>
      </c>
      <c r="S248" s="353"/>
      <c r="T248" s="353"/>
      <c r="U248" s="353"/>
      <c r="V248" s="353"/>
      <c r="W248" s="353"/>
      <c r="X248" s="353"/>
      <c r="Y248" s="353"/>
      <c r="Z248" s="364"/>
      <c r="AA248" s="353"/>
      <c r="AB248" s="353"/>
      <c r="AC248" s="369">
        <v>15</v>
      </c>
      <c r="AD248" s="353">
        <v>5</v>
      </c>
      <c r="AE248" s="353"/>
      <c r="AF248" s="353"/>
      <c r="AG248" s="353"/>
      <c r="AH248" s="353"/>
      <c r="AI248" s="761"/>
      <c r="AJ248" s="353"/>
      <c r="AK248" s="353"/>
      <c r="AL248" s="353"/>
      <c r="AM248" s="353"/>
      <c r="AN248" s="353">
        <v>0</v>
      </c>
      <c r="AO248" s="366"/>
      <c r="AP248" s="353"/>
      <c r="AQ248" s="353"/>
      <c r="AR248" s="353">
        <v>0</v>
      </c>
      <c r="AS248" s="353"/>
      <c r="AT248" s="353"/>
      <c r="AU248" s="353"/>
      <c r="AV248" s="353"/>
      <c r="AW248" s="353"/>
      <c r="AX248" s="353"/>
      <c r="AY248" s="353"/>
      <c r="AZ248" s="353"/>
      <c r="BA248" s="353"/>
      <c r="BB248" s="353"/>
      <c r="BC248" s="353"/>
      <c r="BD248" s="353"/>
      <c r="BE248" s="359"/>
      <c r="BF248" s="360">
        <v>0</v>
      </c>
      <c r="BG248" s="360">
        <v>52123050</v>
      </c>
      <c r="BH248" s="360">
        <f t="shared" si="12"/>
        <v>1042461000</v>
      </c>
      <c r="BI248" s="361"/>
      <c r="BJ248" s="362" t="s">
        <v>6326</v>
      </c>
      <c r="BK248" s="362" t="s">
        <v>6326</v>
      </c>
    </row>
    <row r="249" spans="1:63" s="349" customFormat="1" ht="58.5" hidden="1" customHeight="1">
      <c r="A249" s="676">
        <v>240</v>
      </c>
      <c r="B249" s="351" t="s">
        <v>1266</v>
      </c>
      <c r="C249" s="351" t="s">
        <v>1267</v>
      </c>
      <c r="D249" s="351"/>
      <c r="E249" s="351"/>
      <c r="F249" s="351" t="s">
        <v>1268</v>
      </c>
      <c r="G249" s="432"/>
      <c r="H249" s="352"/>
      <c r="I249" s="350" t="s">
        <v>84</v>
      </c>
      <c r="J249" s="350"/>
      <c r="K249" s="350"/>
      <c r="L249" s="353">
        <v>200</v>
      </c>
      <c r="M249" s="353"/>
      <c r="N249" s="353"/>
      <c r="O249" s="353">
        <v>0</v>
      </c>
      <c r="P249" s="353">
        <f t="shared" si="14"/>
        <v>0</v>
      </c>
      <c r="Q249" s="354">
        <v>935</v>
      </c>
      <c r="R249" s="355">
        <f t="shared" si="11"/>
        <v>665</v>
      </c>
      <c r="S249" s="353"/>
      <c r="T249" s="353"/>
      <c r="U249" s="353" t="s">
        <v>496</v>
      </c>
      <c r="V249" s="353"/>
      <c r="W249" s="353"/>
      <c r="X249" s="353"/>
      <c r="Y249" s="353"/>
      <c r="Z249" s="364"/>
      <c r="AA249" s="353"/>
      <c r="AB249" s="353">
        <v>10</v>
      </c>
      <c r="AC249" s="369">
        <v>100</v>
      </c>
      <c r="AD249" s="353"/>
      <c r="AE249" s="353">
        <v>30</v>
      </c>
      <c r="AF249" s="353">
        <v>20</v>
      </c>
      <c r="AG249" s="353"/>
      <c r="AH249" s="353"/>
      <c r="AI249" s="761"/>
      <c r="AJ249" s="353"/>
      <c r="AK249" s="353">
        <v>100</v>
      </c>
      <c r="AL249" s="353">
        <v>5</v>
      </c>
      <c r="AM249" s="353"/>
      <c r="AN249" s="353">
        <v>100</v>
      </c>
      <c r="AO249" s="378">
        <v>50</v>
      </c>
      <c r="AP249" s="353"/>
      <c r="AQ249" s="353">
        <v>20</v>
      </c>
      <c r="AR249" s="380">
        <v>10</v>
      </c>
      <c r="AS249" s="353"/>
      <c r="AT249" s="353">
        <v>120</v>
      </c>
      <c r="AU249" s="353"/>
      <c r="AV249" s="353">
        <v>50</v>
      </c>
      <c r="AW249" s="353"/>
      <c r="AX249" s="353"/>
      <c r="AY249" s="353">
        <v>50</v>
      </c>
      <c r="AZ249" s="353"/>
      <c r="BA249" s="353"/>
      <c r="BB249" s="353"/>
      <c r="BC249" s="353"/>
      <c r="BD249" s="353"/>
      <c r="BE249" s="359"/>
      <c r="BF249" s="360">
        <v>0</v>
      </c>
      <c r="BG249" s="360">
        <v>16800</v>
      </c>
      <c r="BH249" s="360">
        <f t="shared" si="12"/>
        <v>11172000</v>
      </c>
      <c r="BI249" s="361"/>
      <c r="BJ249" s="362" t="s">
        <v>6039</v>
      </c>
      <c r="BK249" s="362" t="s">
        <v>6039</v>
      </c>
    </row>
    <row r="250" spans="1:63" s="349" customFormat="1" ht="90" hidden="1" customHeight="1">
      <c r="A250" s="677">
        <v>241</v>
      </c>
      <c r="B250" s="351" t="s">
        <v>1269</v>
      </c>
      <c r="C250" s="351" t="s">
        <v>1270</v>
      </c>
      <c r="D250" s="351"/>
      <c r="E250" s="351"/>
      <c r="F250" s="351" t="s">
        <v>1271</v>
      </c>
      <c r="G250" s="702" t="s">
        <v>6796</v>
      </c>
      <c r="H250" s="352"/>
      <c r="I250" s="350" t="s">
        <v>1153</v>
      </c>
      <c r="J250" s="350"/>
      <c r="K250" s="350"/>
      <c r="L250" s="353" t="s">
        <v>496</v>
      </c>
      <c r="M250" s="353" t="s">
        <v>496</v>
      </c>
      <c r="N250" s="353"/>
      <c r="O250" s="353">
        <v>0</v>
      </c>
      <c r="P250" s="353">
        <f t="shared" si="14"/>
        <v>0</v>
      </c>
      <c r="Q250" s="354">
        <v>438</v>
      </c>
      <c r="R250" s="355">
        <f t="shared" si="11"/>
        <v>318</v>
      </c>
      <c r="S250" s="353"/>
      <c r="T250" s="353"/>
      <c r="U250" s="353" t="s">
        <v>1272</v>
      </c>
      <c r="V250" s="353"/>
      <c r="W250" s="353"/>
      <c r="X250" s="353"/>
      <c r="Y250" s="380">
        <v>10</v>
      </c>
      <c r="Z250" s="368">
        <v>30</v>
      </c>
      <c r="AA250" s="353"/>
      <c r="AB250" s="353"/>
      <c r="AC250" s="369">
        <v>50</v>
      </c>
      <c r="AD250" s="353"/>
      <c r="AE250" s="353"/>
      <c r="AF250" s="353">
        <v>20</v>
      </c>
      <c r="AG250" s="353"/>
      <c r="AH250" s="353">
        <v>10</v>
      </c>
      <c r="AI250" s="761">
        <v>100</v>
      </c>
      <c r="AJ250" s="353"/>
      <c r="AK250" s="353">
        <v>20</v>
      </c>
      <c r="AL250" s="353">
        <v>2</v>
      </c>
      <c r="AM250" s="353"/>
      <c r="AN250" s="353">
        <v>0</v>
      </c>
      <c r="AO250" s="379">
        <v>50</v>
      </c>
      <c r="AP250" s="353"/>
      <c r="AQ250" s="353"/>
      <c r="AR250" s="353">
        <v>0</v>
      </c>
      <c r="AS250" s="353">
        <v>10</v>
      </c>
      <c r="AT250" s="353"/>
      <c r="AU250" s="353"/>
      <c r="AV250" s="353"/>
      <c r="AW250" s="353"/>
      <c r="AX250" s="353"/>
      <c r="AY250" s="353"/>
      <c r="AZ250" s="353"/>
      <c r="BA250" s="353">
        <v>10</v>
      </c>
      <c r="BB250" s="353">
        <v>2</v>
      </c>
      <c r="BC250" s="353"/>
      <c r="BD250" s="353">
        <v>4</v>
      </c>
      <c r="BE250" s="397" t="s">
        <v>1273</v>
      </c>
      <c r="BF250" s="360">
        <v>0</v>
      </c>
      <c r="BG250" s="360">
        <v>16800</v>
      </c>
      <c r="BH250" s="360">
        <f t="shared" si="12"/>
        <v>5342400</v>
      </c>
      <c r="BI250" s="361"/>
      <c r="BJ250" s="363" t="s">
        <v>6039</v>
      </c>
      <c r="BK250" s="362" t="s">
        <v>6327</v>
      </c>
    </row>
    <row r="251" spans="1:63" s="349" customFormat="1" ht="186.75" hidden="1" customHeight="1">
      <c r="A251" s="677">
        <v>242</v>
      </c>
      <c r="B251" s="351" t="s">
        <v>1274</v>
      </c>
      <c r="C251" s="351" t="s">
        <v>1275</v>
      </c>
      <c r="D251" s="351"/>
      <c r="E251" s="351" t="s">
        <v>1276</v>
      </c>
      <c r="F251" s="351" t="s">
        <v>1277</v>
      </c>
      <c r="G251" s="731" t="s">
        <v>6817</v>
      </c>
      <c r="H251" s="352"/>
      <c r="I251" s="350" t="s">
        <v>84</v>
      </c>
      <c r="J251" s="350"/>
      <c r="K251" s="350"/>
      <c r="L251" s="353">
        <v>8200</v>
      </c>
      <c r="M251" s="353">
        <v>4926</v>
      </c>
      <c r="N251" s="353"/>
      <c r="O251" s="353">
        <v>2970</v>
      </c>
      <c r="P251" s="353">
        <f t="shared" si="14"/>
        <v>2970</v>
      </c>
      <c r="Q251" s="354">
        <v>27202</v>
      </c>
      <c r="R251" s="355">
        <f t="shared" si="11"/>
        <v>50880</v>
      </c>
      <c r="S251" s="353"/>
      <c r="T251" s="353"/>
      <c r="U251" s="353"/>
      <c r="V251" s="353"/>
      <c r="W251" s="353"/>
      <c r="X251" s="353"/>
      <c r="Y251" s="353"/>
      <c r="Z251" s="364"/>
      <c r="AA251" s="353"/>
      <c r="AB251" s="353">
        <v>1000</v>
      </c>
      <c r="AC251" s="369">
        <v>200</v>
      </c>
      <c r="AD251" s="353">
        <v>200</v>
      </c>
      <c r="AE251" s="353"/>
      <c r="AF251" s="353">
        <v>100</v>
      </c>
      <c r="AG251" s="353"/>
      <c r="AH251" s="353">
        <v>3000</v>
      </c>
      <c r="AI251" s="761">
        <v>15000</v>
      </c>
      <c r="AJ251" s="353"/>
      <c r="AK251" s="353">
        <v>200</v>
      </c>
      <c r="AL251" s="353"/>
      <c r="AM251" s="353"/>
      <c r="AN251" s="353">
        <v>500</v>
      </c>
      <c r="AO251" s="378">
        <v>500</v>
      </c>
      <c r="AP251" s="353"/>
      <c r="AQ251" s="353">
        <v>1000</v>
      </c>
      <c r="AR251" s="353">
        <v>0</v>
      </c>
      <c r="AS251" s="353">
        <v>17000</v>
      </c>
      <c r="AT251" s="353">
        <v>600</v>
      </c>
      <c r="AU251" s="353">
        <v>10000</v>
      </c>
      <c r="AV251" s="353">
        <v>1500</v>
      </c>
      <c r="AW251" s="353"/>
      <c r="AX251" s="353"/>
      <c r="AY251" s="353">
        <v>50</v>
      </c>
      <c r="AZ251" s="353"/>
      <c r="BA251" s="353"/>
      <c r="BB251" s="353"/>
      <c r="BC251" s="353"/>
      <c r="BD251" s="353">
        <v>30</v>
      </c>
      <c r="BE251" s="372" t="s">
        <v>1279</v>
      </c>
      <c r="BF251" s="360">
        <v>0</v>
      </c>
      <c r="BG251" s="360">
        <v>1695</v>
      </c>
      <c r="BH251" s="360">
        <f t="shared" si="12"/>
        <v>86241600</v>
      </c>
      <c r="BI251" s="361"/>
      <c r="BJ251" s="363" t="s">
        <v>6039</v>
      </c>
      <c r="BK251" s="362" t="s">
        <v>6327</v>
      </c>
    </row>
    <row r="252" spans="1:63" s="349" customFormat="1" ht="110.25" hidden="1" customHeight="1">
      <c r="A252" s="677">
        <v>243</v>
      </c>
      <c r="B252" s="351" t="s">
        <v>1280</v>
      </c>
      <c r="C252" s="351" t="s">
        <v>1281</v>
      </c>
      <c r="D252" s="351"/>
      <c r="E252" s="351" t="s">
        <v>1282</v>
      </c>
      <c r="F252" s="351" t="s">
        <v>1283</v>
      </c>
      <c r="G252" s="731" t="s">
        <v>6816</v>
      </c>
      <c r="H252" s="352"/>
      <c r="I252" s="350" t="s">
        <v>1285</v>
      </c>
      <c r="J252" s="350"/>
      <c r="K252" s="350"/>
      <c r="L252" s="353">
        <v>13657</v>
      </c>
      <c r="M252" s="353">
        <v>8360</v>
      </c>
      <c r="N252" s="353"/>
      <c r="O252" s="353">
        <v>1000</v>
      </c>
      <c r="P252" s="353">
        <f t="shared" si="14"/>
        <v>1000</v>
      </c>
      <c r="Q252" s="354">
        <v>27580</v>
      </c>
      <c r="R252" s="355">
        <f t="shared" si="11"/>
        <v>29450</v>
      </c>
      <c r="S252" s="353"/>
      <c r="T252" s="353"/>
      <c r="U252" s="353"/>
      <c r="V252" s="353"/>
      <c r="W252" s="353">
        <v>3000</v>
      </c>
      <c r="X252" s="353"/>
      <c r="Y252" s="353"/>
      <c r="Z252" s="364"/>
      <c r="AA252" s="353"/>
      <c r="AB252" s="353"/>
      <c r="AC252" s="365"/>
      <c r="AD252" s="353"/>
      <c r="AE252" s="353"/>
      <c r="AF252" s="353"/>
      <c r="AG252" s="353"/>
      <c r="AH252" s="353"/>
      <c r="AI252" s="761">
        <v>22000</v>
      </c>
      <c r="AJ252" s="353"/>
      <c r="AK252" s="353">
        <v>50</v>
      </c>
      <c r="AL252" s="353"/>
      <c r="AM252" s="353"/>
      <c r="AN252" s="353">
        <v>0</v>
      </c>
      <c r="AO252" s="366"/>
      <c r="AP252" s="353"/>
      <c r="AQ252" s="353"/>
      <c r="AR252" s="353">
        <v>0</v>
      </c>
      <c r="AS252" s="353">
        <v>400</v>
      </c>
      <c r="AT252" s="353">
        <v>1000</v>
      </c>
      <c r="AU252" s="353">
        <v>3000</v>
      </c>
      <c r="AV252" s="353"/>
      <c r="AW252" s="353"/>
      <c r="AX252" s="353"/>
      <c r="AY252" s="353"/>
      <c r="AZ252" s="353"/>
      <c r="BA252" s="353"/>
      <c r="BB252" s="353"/>
      <c r="BC252" s="353"/>
      <c r="BD252" s="353"/>
      <c r="BE252" s="359"/>
      <c r="BF252" s="360">
        <v>0</v>
      </c>
      <c r="BG252" s="360">
        <v>8179</v>
      </c>
      <c r="BH252" s="360">
        <f t="shared" si="12"/>
        <v>240871550</v>
      </c>
      <c r="BI252" s="361"/>
      <c r="BJ252" s="363" t="s">
        <v>6039</v>
      </c>
      <c r="BK252" s="362" t="s">
        <v>6327</v>
      </c>
    </row>
    <row r="253" spans="1:63" s="349" customFormat="1" ht="82.5" hidden="1" customHeight="1">
      <c r="A253" s="677">
        <v>244</v>
      </c>
      <c r="B253" s="351" t="s">
        <v>1286</v>
      </c>
      <c r="C253" s="334" t="s">
        <v>1287</v>
      </c>
      <c r="D253" s="351"/>
      <c r="E253" s="351" t="s">
        <v>1288</v>
      </c>
      <c r="F253" s="351" t="s">
        <v>6818</v>
      </c>
      <c r="G253" s="732" t="s">
        <v>6819</v>
      </c>
      <c r="H253" s="352"/>
      <c r="I253" s="350" t="s">
        <v>84</v>
      </c>
      <c r="J253" s="350"/>
      <c r="K253" s="350"/>
      <c r="L253" s="353"/>
      <c r="M253" s="353"/>
      <c r="N253" s="353"/>
      <c r="O253" s="353">
        <v>0</v>
      </c>
      <c r="P253" s="353">
        <f t="shared" si="14"/>
        <v>0</v>
      </c>
      <c r="Q253" s="354">
        <v>210</v>
      </c>
      <c r="R253" s="355">
        <f t="shared" si="11"/>
        <v>200</v>
      </c>
      <c r="S253" s="353"/>
      <c r="T253" s="353"/>
      <c r="U253" s="353"/>
      <c r="V253" s="353"/>
      <c r="W253" s="353"/>
      <c r="X253" s="353"/>
      <c r="Y253" s="353"/>
      <c r="Z253" s="364"/>
      <c r="AA253" s="353"/>
      <c r="AB253" s="353"/>
      <c r="AC253" s="365"/>
      <c r="AD253" s="353"/>
      <c r="AE253" s="353"/>
      <c r="AF253" s="353"/>
      <c r="AG253" s="353"/>
      <c r="AH253" s="353"/>
      <c r="AI253" s="761">
        <v>200</v>
      </c>
      <c r="AJ253" s="353"/>
      <c r="AK253" s="353"/>
      <c r="AL253" s="353"/>
      <c r="AM253" s="353"/>
      <c r="AN253" s="353">
        <v>0</v>
      </c>
      <c r="AO253" s="366"/>
      <c r="AP253" s="353"/>
      <c r="AQ253" s="353"/>
      <c r="AR253" s="353">
        <v>0</v>
      </c>
      <c r="AS253" s="353"/>
      <c r="AT253" s="353"/>
      <c r="AU253" s="353"/>
      <c r="AV253" s="353"/>
      <c r="AW253" s="353"/>
      <c r="AX253" s="353"/>
      <c r="AY253" s="353"/>
      <c r="AZ253" s="353"/>
      <c r="BA253" s="353"/>
      <c r="BB253" s="353"/>
      <c r="BC253" s="353"/>
      <c r="BD253" s="353"/>
      <c r="BE253" s="359"/>
      <c r="BF253" s="360">
        <v>0</v>
      </c>
      <c r="BG253" s="360">
        <v>62580</v>
      </c>
      <c r="BH253" s="360">
        <f t="shared" si="12"/>
        <v>12516000</v>
      </c>
      <c r="BI253" s="361"/>
      <c r="BJ253" s="363" t="s">
        <v>6039</v>
      </c>
      <c r="BK253" s="362" t="s">
        <v>6327</v>
      </c>
    </row>
    <row r="254" spans="1:63" s="349" customFormat="1" ht="201.75" hidden="1" customHeight="1">
      <c r="A254" s="676">
        <v>245</v>
      </c>
      <c r="B254" s="351" t="s">
        <v>1290</v>
      </c>
      <c r="C254" s="351" t="s">
        <v>1291</v>
      </c>
      <c r="D254" s="351"/>
      <c r="E254" s="351" t="s">
        <v>1292</v>
      </c>
      <c r="F254" s="351" t="s">
        <v>1293</v>
      </c>
      <c r="G254" s="700" t="s">
        <v>6782</v>
      </c>
      <c r="H254" s="352"/>
      <c r="I254" s="350" t="s">
        <v>283</v>
      </c>
      <c r="J254" s="350"/>
      <c r="K254" s="350"/>
      <c r="L254" s="353">
        <v>120</v>
      </c>
      <c r="M254" s="353">
        <v>50</v>
      </c>
      <c r="N254" s="353"/>
      <c r="O254" s="353">
        <v>0</v>
      </c>
      <c r="P254" s="353">
        <f t="shared" si="14"/>
        <v>0</v>
      </c>
      <c r="Q254" s="354">
        <v>500</v>
      </c>
      <c r="R254" s="355">
        <f t="shared" si="11"/>
        <v>2000</v>
      </c>
      <c r="S254" s="353"/>
      <c r="T254" s="353"/>
      <c r="U254" s="353"/>
      <c r="V254" s="353"/>
      <c r="W254" s="353"/>
      <c r="X254" s="353"/>
      <c r="Y254" s="353"/>
      <c r="Z254" s="364"/>
      <c r="AA254" s="353"/>
      <c r="AB254" s="353"/>
      <c r="AC254" s="365"/>
      <c r="AD254" s="353"/>
      <c r="AE254" s="353"/>
      <c r="AF254" s="353"/>
      <c r="AG254" s="353"/>
      <c r="AH254" s="353"/>
      <c r="AI254" s="761">
        <v>2000</v>
      </c>
      <c r="AJ254" s="353"/>
      <c r="AK254" s="353"/>
      <c r="AL254" s="353"/>
      <c r="AM254" s="353"/>
      <c r="AN254" s="353">
        <v>0</v>
      </c>
      <c r="AO254" s="366"/>
      <c r="AP254" s="353"/>
      <c r="AQ254" s="353"/>
      <c r="AR254" s="353">
        <v>0</v>
      </c>
      <c r="AS254" s="353"/>
      <c r="AT254" s="353"/>
      <c r="AU254" s="353"/>
      <c r="AV254" s="353"/>
      <c r="AW254" s="353"/>
      <c r="AX254" s="353"/>
      <c r="AY254" s="353"/>
      <c r="AZ254" s="353"/>
      <c r="BA254" s="353"/>
      <c r="BB254" s="353"/>
      <c r="BC254" s="353"/>
      <c r="BD254" s="353"/>
      <c r="BE254" s="359"/>
      <c r="BF254" s="360">
        <v>0</v>
      </c>
      <c r="BG254" s="360">
        <v>94400</v>
      </c>
      <c r="BH254" s="360">
        <f t="shared" si="12"/>
        <v>188800000</v>
      </c>
      <c r="BI254" s="361"/>
      <c r="BJ254" s="363" t="s">
        <v>6039</v>
      </c>
      <c r="BK254" s="362" t="s">
        <v>6327</v>
      </c>
    </row>
    <row r="255" spans="1:63" s="349" customFormat="1" ht="176.25" hidden="1" customHeight="1">
      <c r="A255" s="676">
        <v>246</v>
      </c>
      <c r="B255" s="351" t="s">
        <v>1294</v>
      </c>
      <c r="C255" s="351" t="s">
        <v>1295</v>
      </c>
      <c r="D255" s="351"/>
      <c r="E255" s="351" t="s">
        <v>1296</v>
      </c>
      <c r="F255" s="351" t="s">
        <v>1297</v>
      </c>
      <c r="G255" s="437" t="s">
        <v>1298</v>
      </c>
      <c r="H255" s="352"/>
      <c r="I255" s="350" t="s">
        <v>283</v>
      </c>
      <c r="J255" s="350"/>
      <c r="K255" s="350"/>
      <c r="L255" s="353">
        <v>207424</v>
      </c>
      <c r="M255" s="353">
        <v>128178</v>
      </c>
      <c r="N255" s="353"/>
      <c r="O255" s="353">
        <v>0</v>
      </c>
      <c r="P255" s="353">
        <f t="shared" si="14"/>
        <v>0</v>
      </c>
      <c r="Q255" s="354">
        <v>213760</v>
      </c>
      <c r="R255" s="355">
        <f t="shared" si="11"/>
        <v>287200</v>
      </c>
      <c r="S255" s="353"/>
      <c r="T255" s="353"/>
      <c r="U255" s="353"/>
      <c r="V255" s="353"/>
      <c r="W255" s="353"/>
      <c r="X255" s="353"/>
      <c r="Y255" s="353"/>
      <c r="Z255" s="398">
        <v>500</v>
      </c>
      <c r="AA255" s="353"/>
      <c r="AB255" s="353">
        <v>5000</v>
      </c>
      <c r="AC255" s="369">
        <v>30000</v>
      </c>
      <c r="AD255" s="353">
        <v>10000</v>
      </c>
      <c r="AE255" s="353">
        <v>10000</v>
      </c>
      <c r="AF255" s="353">
        <v>56000</v>
      </c>
      <c r="AG255" s="353">
        <v>8000</v>
      </c>
      <c r="AH255" s="353">
        <v>8000</v>
      </c>
      <c r="AI255" s="761">
        <v>26000</v>
      </c>
      <c r="AJ255" s="353"/>
      <c r="AK255" s="353">
        <v>1000</v>
      </c>
      <c r="AL255" s="353">
        <v>3000</v>
      </c>
      <c r="AM255" s="353">
        <v>400</v>
      </c>
      <c r="AN255" s="353">
        <v>50000</v>
      </c>
      <c r="AO255" s="379">
        <v>15000</v>
      </c>
      <c r="AP255" s="353"/>
      <c r="AQ255" s="353">
        <v>10000</v>
      </c>
      <c r="AR255" s="380">
        <v>2500</v>
      </c>
      <c r="AS255" s="353">
        <v>10000</v>
      </c>
      <c r="AT255" s="353">
        <v>20000</v>
      </c>
      <c r="AU255" s="353">
        <v>8000</v>
      </c>
      <c r="AV255" s="353">
        <v>3000</v>
      </c>
      <c r="AW255" s="353"/>
      <c r="AX255" s="353"/>
      <c r="AY255" s="353">
        <v>10000</v>
      </c>
      <c r="AZ255" s="353"/>
      <c r="BA255" s="353">
        <v>100</v>
      </c>
      <c r="BB255" s="353"/>
      <c r="BC255" s="353"/>
      <c r="BD255" s="353">
        <v>700</v>
      </c>
      <c r="BE255" s="372" t="s">
        <v>1299</v>
      </c>
      <c r="BF255" s="360">
        <v>0</v>
      </c>
      <c r="BG255" s="360">
        <v>2190</v>
      </c>
      <c r="BH255" s="360">
        <f t="shared" si="12"/>
        <v>628968000</v>
      </c>
      <c r="BI255" s="361"/>
      <c r="BJ255" s="362" t="s">
        <v>6039</v>
      </c>
      <c r="BK255" s="362" t="s">
        <v>6039</v>
      </c>
    </row>
    <row r="256" spans="1:63" s="349" customFormat="1" ht="170.25" hidden="1" customHeight="1">
      <c r="A256" s="677">
        <v>247</v>
      </c>
      <c r="B256" s="351" t="s">
        <v>1300</v>
      </c>
      <c r="C256" s="351" t="s">
        <v>1301</v>
      </c>
      <c r="D256" s="351"/>
      <c r="E256" s="351" t="s">
        <v>1296</v>
      </c>
      <c r="F256" s="351" t="s">
        <v>1302</v>
      </c>
      <c r="G256" s="374" t="s">
        <v>6820</v>
      </c>
      <c r="H256" s="352"/>
      <c r="I256" s="350" t="s">
        <v>1304</v>
      </c>
      <c r="J256" s="350"/>
      <c r="K256" s="350"/>
      <c r="L256" s="353"/>
      <c r="M256" s="353"/>
      <c r="N256" s="353"/>
      <c r="O256" s="353">
        <v>0</v>
      </c>
      <c r="P256" s="353">
        <f t="shared" si="14"/>
        <v>0</v>
      </c>
      <c r="Q256" s="354">
        <v>1900</v>
      </c>
      <c r="R256" s="355">
        <f t="shared" si="11"/>
        <v>38000</v>
      </c>
      <c r="S256" s="353"/>
      <c r="T256" s="353"/>
      <c r="U256" s="353"/>
      <c r="V256" s="353">
        <v>800</v>
      </c>
      <c r="W256" s="353"/>
      <c r="X256" s="353"/>
      <c r="Y256" s="353"/>
      <c r="Z256" s="395">
        <v>0</v>
      </c>
      <c r="AA256" s="353"/>
      <c r="AB256" s="353"/>
      <c r="AC256" s="365"/>
      <c r="AD256" s="353"/>
      <c r="AE256" s="353"/>
      <c r="AF256" s="353"/>
      <c r="AG256" s="353"/>
      <c r="AH256" s="353"/>
      <c r="AI256" s="761">
        <v>26000</v>
      </c>
      <c r="AJ256" s="353"/>
      <c r="AK256" s="353"/>
      <c r="AL256" s="353"/>
      <c r="AM256" s="353"/>
      <c r="AN256" s="353">
        <v>0</v>
      </c>
      <c r="AO256" s="364"/>
      <c r="AP256" s="353"/>
      <c r="AQ256" s="353"/>
      <c r="AR256" s="353">
        <v>0</v>
      </c>
      <c r="AS256" s="353">
        <v>10000</v>
      </c>
      <c r="AT256" s="353">
        <v>200</v>
      </c>
      <c r="AU256" s="353">
        <v>1000</v>
      </c>
      <c r="AV256" s="353"/>
      <c r="AW256" s="353"/>
      <c r="AX256" s="353"/>
      <c r="AY256" s="353"/>
      <c r="AZ256" s="353"/>
      <c r="BA256" s="353"/>
      <c r="BB256" s="353"/>
      <c r="BC256" s="353"/>
      <c r="BD256" s="353"/>
      <c r="BE256" s="359"/>
      <c r="BF256" s="360">
        <v>0</v>
      </c>
      <c r="BG256" s="360">
        <v>2500</v>
      </c>
      <c r="BH256" s="360">
        <f t="shared" si="12"/>
        <v>95000000</v>
      </c>
      <c r="BI256" s="361"/>
      <c r="BJ256" s="363" t="s">
        <v>6039</v>
      </c>
      <c r="BK256" s="362" t="s">
        <v>6327</v>
      </c>
    </row>
    <row r="257" spans="1:63" s="349" customFormat="1" ht="186" hidden="1" customHeight="1">
      <c r="A257" s="676">
        <v>248</v>
      </c>
      <c r="B257" s="351" t="s">
        <v>1305</v>
      </c>
      <c r="C257" s="351" t="s">
        <v>1306</v>
      </c>
      <c r="D257" s="351"/>
      <c r="E257" s="351" t="s">
        <v>1306</v>
      </c>
      <c r="F257" s="351" t="s">
        <v>1307</v>
      </c>
      <c r="G257" s="391" t="s">
        <v>1308</v>
      </c>
      <c r="H257" s="352"/>
      <c r="I257" s="350" t="s">
        <v>1304</v>
      </c>
      <c r="J257" s="350"/>
      <c r="K257" s="350"/>
      <c r="L257" s="353">
        <v>2567</v>
      </c>
      <c r="M257" s="353">
        <v>2930</v>
      </c>
      <c r="N257" s="353"/>
      <c r="O257" s="353">
        <v>1014</v>
      </c>
      <c r="P257" s="353">
        <f t="shared" si="14"/>
        <v>1014</v>
      </c>
      <c r="Q257" s="354">
        <v>12325</v>
      </c>
      <c r="R257" s="355">
        <f t="shared" si="11"/>
        <v>22970</v>
      </c>
      <c r="S257" s="353"/>
      <c r="T257" s="353"/>
      <c r="U257" s="353"/>
      <c r="V257" s="353"/>
      <c r="W257" s="353"/>
      <c r="X257" s="353"/>
      <c r="Y257" s="353"/>
      <c r="Z257" s="364"/>
      <c r="AA257" s="353"/>
      <c r="AB257" s="353">
        <v>20</v>
      </c>
      <c r="AC257" s="369">
        <v>1000</v>
      </c>
      <c r="AD257" s="353">
        <v>1000</v>
      </c>
      <c r="AE257" s="353">
        <v>50</v>
      </c>
      <c r="AF257" s="353">
        <v>500</v>
      </c>
      <c r="AG257" s="353">
        <v>50</v>
      </c>
      <c r="AH257" s="353">
        <v>500</v>
      </c>
      <c r="AI257" s="761">
        <v>1500</v>
      </c>
      <c r="AJ257" s="353"/>
      <c r="AK257" s="353">
        <v>50</v>
      </c>
      <c r="AL257" s="353"/>
      <c r="AM257" s="353"/>
      <c r="AN257" s="353">
        <v>10000</v>
      </c>
      <c r="AO257" s="378">
        <v>600</v>
      </c>
      <c r="AP257" s="353"/>
      <c r="AQ257" s="353">
        <v>300</v>
      </c>
      <c r="AR257" s="353">
        <v>30</v>
      </c>
      <c r="AS257" s="353">
        <v>600</v>
      </c>
      <c r="AT257" s="353">
        <v>600</v>
      </c>
      <c r="AU257" s="353">
        <v>1000</v>
      </c>
      <c r="AV257" s="353">
        <v>150</v>
      </c>
      <c r="AW257" s="353"/>
      <c r="AX257" s="353"/>
      <c r="AY257" s="353">
        <v>5000</v>
      </c>
      <c r="AZ257" s="353"/>
      <c r="BA257" s="353">
        <v>20</v>
      </c>
      <c r="BB257" s="353"/>
      <c r="BC257" s="353"/>
      <c r="BD257" s="353"/>
      <c r="BE257" s="359"/>
      <c r="BF257" s="360">
        <v>0</v>
      </c>
      <c r="BG257" s="360">
        <v>5940</v>
      </c>
      <c r="BH257" s="360">
        <f t="shared" si="12"/>
        <v>136441800</v>
      </c>
      <c r="BI257" s="361"/>
      <c r="BJ257" s="363" t="s">
        <v>6039</v>
      </c>
      <c r="BK257" s="362" t="s">
        <v>6039</v>
      </c>
    </row>
    <row r="258" spans="1:63" s="349" customFormat="1" ht="139.5" hidden="1" customHeight="1">
      <c r="A258" s="676">
        <v>249</v>
      </c>
      <c r="B258" s="351" t="s">
        <v>1309</v>
      </c>
      <c r="C258" s="351" t="s">
        <v>1310</v>
      </c>
      <c r="D258" s="351"/>
      <c r="E258" s="351" t="s">
        <v>1310</v>
      </c>
      <c r="F258" s="351" t="s">
        <v>1311</v>
      </c>
      <c r="G258" s="415"/>
      <c r="H258" s="352"/>
      <c r="I258" s="350" t="s">
        <v>84</v>
      </c>
      <c r="J258" s="350"/>
      <c r="K258" s="350"/>
      <c r="L258" s="353">
        <v>97600</v>
      </c>
      <c r="M258" s="353">
        <v>65000</v>
      </c>
      <c r="N258" s="353"/>
      <c r="O258" s="353">
        <v>8780</v>
      </c>
      <c r="P258" s="353">
        <f t="shared" si="14"/>
        <v>8780</v>
      </c>
      <c r="Q258" s="354">
        <v>198550</v>
      </c>
      <c r="R258" s="355">
        <f t="shared" si="11"/>
        <v>246000</v>
      </c>
      <c r="S258" s="353"/>
      <c r="T258" s="353"/>
      <c r="U258" s="353"/>
      <c r="V258" s="353"/>
      <c r="W258" s="353"/>
      <c r="X258" s="353"/>
      <c r="Y258" s="380">
        <v>12000</v>
      </c>
      <c r="Z258" s="398">
        <v>10000</v>
      </c>
      <c r="AA258" s="353"/>
      <c r="AB258" s="353"/>
      <c r="AC258" s="369">
        <v>200</v>
      </c>
      <c r="AD258" s="353">
        <v>100</v>
      </c>
      <c r="AE258" s="353">
        <v>100</v>
      </c>
      <c r="AF258" s="353"/>
      <c r="AG258" s="353"/>
      <c r="AH258" s="353"/>
      <c r="AI258" s="761"/>
      <c r="AJ258" s="353"/>
      <c r="AK258" s="353">
        <v>100000</v>
      </c>
      <c r="AL258" s="353">
        <v>1000</v>
      </c>
      <c r="AM258" s="353"/>
      <c r="AN258" s="353">
        <v>500</v>
      </c>
      <c r="AO258" s="379">
        <v>100</v>
      </c>
      <c r="AP258" s="353"/>
      <c r="AQ258" s="353">
        <v>400</v>
      </c>
      <c r="AR258" s="353">
        <v>0</v>
      </c>
      <c r="AS258" s="353"/>
      <c r="AT258" s="353">
        <v>1000</v>
      </c>
      <c r="AU258" s="353">
        <v>200</v>
      </c>
      <c r="AV258" s="353">
        <v>20000</v>
      </c>
      <c r="AW258" s="353"/>
      <c r="AX258" s="353">
        <v>200</v>
      </c>
      <c r="AY258" s="353">
        <v>100000</v>
      </c>
      <c r="AZ258" s="353">
        <v>200</v>
      </c>
      <c r="BA258" s="353"/>
      <c r="BB258" s="353"/>
      <c r="BC258" s="353"/>
      <c r="BD258" s="353"/>
      <c r="BE258" s="359"/>
      <c r="BF258" s="360">
        <v>0</v>
      </c>
      <c r="BG258" s="360">
        <v>239</v>
      </c>
      <c r="BH258" s="360">
        <f t="shared" si="12"/>
        <v>58794000</v>
      </c>
      <c r="BI258" s="361"/>
      <c r="BJ258" s="362" t="s">
        <v>6039</v>
      </c>
      <c r="BK258" s="362" t="s">
        <v>6039</v>
      </c>
    </row>
    <row r="259" spans="1:63" s="349" customFormat="1" ht="208.5" hidden="1" customHeight="1">
      <c r="A259" s="676">
        <v>250</v>
      </c>
      <c r="B259" s="351" t="s">
        <v>1312</v>
      </c>
      <c r="C259" s="351" t="s">
        <v>1313</v>
      </c>
      <c r="D259" s="351"/>
      <c r="E259" s="351" t="s">
        <v>1314</v>
      </c>
      <c r="F259" s="351" t="s">
        <v>1315</v>
      </c>
      <c r="G259" s="465"/>
      <c r="H259" s="352"/>
      <c r="I259" s="350" t="s">
        <v>1115</v>
      </c>
      <c r="J259" s="350"/>
      <c r="K259" s="350"/>
      <c r="L259" s="353">
        <v>0</v>
      </c>
      <c r="M259" s="353">
        <v>0</v>
      </c>
      <c r="N259" s="353"/>
      <c r="O259" s="353">
        <v>0</v>
      </c>
      <c r="P259" s="353">
        <f t="shared" si="14"/>
        <v>0</v>
      </c>
      <c r="Q259" s="354">
        <v>1000</v>
      </c>
      <c r="R259" s="355">
        <f t="shared" si="11"/>
        <v>1000</v>
      </c>
      <c r="S259" s="353"/>
      <c r="T259" s="353"/>
      <c r="U259" s="353"/>
      <c r="V259" s="353"/>
      <c r="W259" s="353"/>
      <c r="X259" s="353"/>
      <c r="Y259" s="353"/>
      <c r="Z259" s="368"/>
      <c r="AA259" s="353"/>
      <c r="AB259" s="353"/>
      <c r="AC259" s="365"/>
      <c r="AD259" s="353"/>
      <c r="AE259" s="353"/>
      <c r="AF259" s="353"/>
      <c r="AG259" s="353"/>
      <c r="AH259" s="353"/>
      <c r="AI259" s="761"/>
      <c r="AJ259" s="353"/>
      <c r="AK259" s="353"/>
      <c r="AL259" s="353"/>
      <c r="AM259" s="353">
        <v>1000</v>
      </c>
      <c r="AN259" s="353">
        <v>0</v>
      </c>
      <c r="AO259" s="364"/>
      <c r="AP259" s="353"/>
      <c r="AQ259" s="353"/>
      <c r="AR259" s="353">
        <v>0</v>
      </c>
      <c r="AS259" s="353"/>
      <c r="AT259" s="353"/>
      <c r="AU259" s="353"/>
      <c r="AV259" s="353"/>
      <c r="AW259" s="353"/>
      <c r="AX259" s="353"/>
      <c r="AY259" s="353"/>
      <c r="AZ259" s="353"/>
      <c r="BA259" s="353"/>
      <c r="BB259" s="353"/>
      <c r="BC259" s="353"/>
      <c r="BD259" s="353"/>
      <c r="BE259" s="359"/>
      <c r="BF259" s="360">
        <v>0</v>
      </c>
      <c r="BG259" s="360">
        <v>450000</v>
      </c>
      <c r="BH259" s="360">
        <f t="shared" si="12"/>
        <v>450000000</v>
      </c>
      <c r="BI259" s="361"/>
      <c r="BJ259" s="362" t="s">
        <v>6326</v>
      </c>
      <c r="BK259" s="362" t="s">
        <v>6326</v>
      </c>
    </row>
    <row r="260" spans="1:63" s="349" customFormat="1" ht="59.25" hidden="1" customHeight="1">
      <c r="A260" s="676">
        <v>251</v>
      </c>
      <c r="B260" s="351" t="s">
        <v>1316</v>
      </c>
      <c r="C260" s="351" t="s">
        <v>1317</v>
      </c>
      <c r="D260" s="351"/>
      <c r="E260" s="351" t="s">
        <v>1318</v>
      </c>
      <c r="F260" s="351" t="s">
        <v>1319</v>
      </c>
      <c r="G260" s="471"/>
      <c r="H260" s="352"/>
      <c r="I260" s="350" t="s">
        <v>84</v>
      </c>
      <c r="J260" s="350"/>
      <c r="K260" s="350"/>
      <c r="L260" s="353">
        <v>300</v>
      </c>
      <c r="M260" s="353">
        <f>100+50</f>
        <v>150</v>
      </c>
      <c r="N260" s="353"/>
      <c r="O260" s="353">
        <v>130</v>
      </c>
      <c r="P260" s="353">
        <f t="shared" si="14"/>
        <v>130</v>
      </c>
      <c r="Q260" s="354">
        <v>1000</v>
      </c>
      <c r="R260" s="355">
        <f t="shared" si="11"/>
        <v>1000</v>
      </c>
      <c r="S260" s="353"/>
      <c r="T260" s="353"/>
      <c r="U260" s="353"/>
      <c r="V260" s="353"/>
      <c r="W260" s="353"/>
      <c r="X260" s="353"/>
      <c r="Y260" s="353"/>
      <c r="Z260" s="364"/>
      <c r="AA260" s="353"/>
      <c r="AB260" s="353"/>
      <c r="AC260" s="365"/>
      <c r="AD260" s="353"/>
      <c r="AE260" s="353"/>
      <c r="AF260" s="353"/>
      <c r="AG260" s="353"/>
      <c r="AH260" s="353"/>
      <c r="AI260" s="761"/>
      <c r="AJ260" s="353"/>
      <c r="AK260" s="353"/>
      <c r="AL260" s="353"/>
      <c r="AM260" s="353">
        <v>1000</v>
      </c>
      <c r="AN260" s="353">
        <v>0</v>
      </c>
      <c r="AO260" s="364"/>
      <c r="AP260" s="353"/>
      <c r="AQ260" s="353"/>
      <c r="AR260" s="353">
        <v>0</v>
      </c>
      <c r="AS260" s="353"/>
      <c r="AT260" s="353"/>
      <c r="AU260" s="353"/>
      <c r="AV260" s="353"/>
      <c r="AW260" s="353"/>
      <c r="AX260" s="353"/>
      <c r="AY260" s="353"/>
      <c r="AZ260" s="353"/>
      <c r="BA260" s="353"/>
      <c r="BB260" s="353"/>
      <c r="BC260" s="353"/>
      <c r="BD260" s="353"/>
      <c r="BE260" s="359"/>
      <c r="BF260" s="360">
        <v>0</v>
      </c>
      <c r="BG260" s="360">
        <v>69000</v>
      </c>
      <c r="BH260" s="360">
        <f t="shared" si="12"/>
        <v>69000000</v>
      </c>
      <c r="BI260" s="361"/>
      <c r="BJ260" s="362" t="s">
        <v>6326</v>
      </c>
      <c r="BK260" s="362" t="s">
        <v>6326</v>
      </c>
    </row>
    <row r="261" spans="1:63" s="349" customFormat="1" ht="51.75" hidden="1" customHeight="1">
      <c r="A261" s="676">
        <v>252</v>
      </c>
      <c r="B261" s="351" t="s">
        <v>1320</v>
      </c>
      <c r="C261" s="351" t="s">
        <v>1321</v>
      </c>
      <c r="D261" s="351"/>
      <c r="E261" s="351" t="s">
        <v>1321</v>
      </c>
      <c r="F261" s="351" t="s">
        <v>1322</v>
      </c>
      <c r="G261" s="476"/>
      <c r="H261" s="352"/>
      <c r="I261" s="350" t="s">
        <v>84</v>
      </c>
      <c r="J261" s="350"/>
      <c r="K261" s="350"/>
      <c r="L261" s="353"/>
      <c r="M261" s="353"/>
      <c r="N261" s="353"/>
      <c r="O261" s="353">
        <v>40</v>
      </c>
      <c r="P261" s="353">
        <f t="shared" si="14"/>
        <v>40</v>
      </c>
      <c r="Q261" s="354">
        <v>60</v>
      </c>
      <c r="R261" s="355">
        <f t="shared" si="11"/>
        <v>100</v>
      </c>
      <c r="S261" s="353"/>
      <c r="T261" s="353"/>
      <c r="U261" s="353"/>
      <c r="V261" s="353"/>
      <c r="W261" s="353">
        <v>100</v>
      </c>
      <c r="X261" s="353"/>
      <c r="Y261" s="353"/>
      <c r="Z261" s="364"/>
      <c r="AA261" s="353"/>
      <c r="AB261" s="353"/>
      <c r="AC261" s="365"/>
      <c r="AD261" s="353"/>
      <c r="AE261" s="353"/>
      <c r="AF261" s="353"/>
      <c r="AG261" s="353"/>
      <c r="AH261" s="353"/>
      <c r="AI261" s="761"/>
      <c r="AJ261" s="353"/>
      <c r="AK261" s="353"/>
      <c r="AL261" s="353"/>
      <c r="AM261" s="353"/>
      <c r="AN261" s="353">
        <v>0</v>
      </c>
      <c r="AO261" s="364"/>
      <c r="AP261" s="353"/>
      <c r="AQ261" s="353"/>
      <c r="AR261" s="353">
        <v>0</v>
      </c>
      <c r="AS261" s="353"/>
      <c r="AT261" s="353"/>
      <c r="AU261" s="353"/>
      <c r="AV261" s="353"/>
      <c r="AW261" s="353"/>
      <c r="AX261" s="353"/>
      <c r="AY261" s="353"/>
      <c r="AZ261" s="353"/>
      <c r="BA261" s="353"/>
      <c r="BB261" s="353"/>
      <c r="BC261" s="353"/>
      <c r="BD261" s="353"/>
      <c r="BE261" s="359"/>
      <c r="BF261" s="360">
        <v>0</v>
      </c>
      <c r="BG261" s="360">
        <v>68250</v>
      </c>
      <c r="BH261" s="360">
        <f t="shared" si="12"/>
        <v>6825000</v>
      </c>
      <c r="BI261" s="361"/>
      <c r="BJ261" s="362" t="s">
        <v>6326</v>
      </c>
      <c r="BK261" s="362" t="s">
        <v>6337</v>
      </c>
    </row>
    <row r="262" spans="1:63" s="349" customFormat="1" ht="45.75" hidden="1" customHeight="1">
      <c r="A262" s="676">
        <v>253</v>
      </c>
      <c r="B262" s="351" t="s">
        <v>1323</v>
      </c>
      <c r="C262" s="351" t="s">
        <v>1324</v>
      </c>
      <c r="D262" s="351"/>
      <c r="E262" s="351" t="s">
        <v>1325</v>
      </c>
      <c r="F262" s="351" t="s">
        <v>1325</v>
      </c>
      <c r="G262" s="478"/>
      <c r="H262" s="352"/>
      <c r="I262" s="350" t="s">
        <v>84</v>
      </c>
      <c r="J262" s="350"/>
      <c r="K262" s="350"/>
      <c r="L262" s="353"/>
      <c r="M262" s="353"/>
      <c r="N262" s="353"/>
      <c r="O262" s="353">
        <v>80</v>
      </c>
      <c r="P262" s="353">
        <f t="shared" si="14"/>
        <v>80</v>
      </c>
      <c r="Q262" s="354">
        <v>120</v>
      </c>
      <c r="R262" s="355">
        <f t="shared" si="11"/>
        <v>400</v>
      </c>
      <c r="S262" s="353"/>
      <c r="T262" s="353"/>
      <c r="U262" s="353"/>
      <c r="V262" s="353"/>
      <c r="W262" s="353">
        <v>400</v>
      </c>
      <c r="X262" s="353"/>
      <c r="Y262" s="353"/>
      <c r="Z262" s="364"/>
      <c r="AA262" s="353"/>
      <c r="AB262" s="353"/>
      <c r="AC262" s="365"/>
      <c r="AD262" s="353"/>
      <c r="AE262" s="353"/>
      <c r="AF262" s="353"/>
      <c r="AG262" s="353"/>
      <c r="AH262" s="353"/>
      <c r="AI262" s="761"/>
      <c r="AJ262" s="353"/>
      <c r="AK262" s="353"/>
      <c r="AL262" s="353"/>
      <c r="AM262" s="353"/>
      <c r="AN262" s="353">
        <v>0</v>
      </c>
      <c r="AO262" s="364"/>
      <c r="AP262" s="353"/>
      <c r="AQ262" s="353"/>
      <c r="AR262" s="353">
        <v>0</v>
      </c>
      <c r="AS262" s="353"/>
      <c r="AT262" s="353"/>
      <c r="AU262" s="353"/>
      <c r="AV262" s="353"/>
      <c r="AW262" s="353"/>
      <c r="AX262" s="353"/>
      <c r="AY262" s="353"/>
      <c r="AZ262" s="353"/>
      <c r="BA262" s="353"/>
      <c r="BB262" s="353"/>
      <c r="BC262" s="353"/>
      <c r="BD262" s="353"/>
      <c r="BE262" s="359"/>
      <c r="BF262" s="360">
        <v>0</v>
      </c>
      <c r="BG262" s="360">
        <v>42000</v>
      </c>
      <c r="BH262" s="360">
        <f t="shared" si="12"/>
        <v>16800000</v>
      </c>
      <c r="BI262" s="361"/>
      <c r="BJ262" s="362" t="s">
        <v>6326</v>
      </c>
      <c r="BK262" s="362" t="s">
        <v>6337</v>
      </c>
    </row>
    <row r="263" spans="1:63" s="349" customFormat="1" ht="44.25" hidden="1" customHeight="1">
      <c r="A263" s="676">
        <v>254</v>
      </c>
      <c r="B263" s="351" t="s">
        <v>1326</v>
      </c>
      <c r="C263" s="351" t="s">
        <v>1327</v>
      </c>
      <c r="D263" s="351"/>
      <c r="E263" s="351" t="s">
        <v>1328</v>
      </c>
      <c r="F263" s="351" t="s">
        <v>1329</v>
      </c>
      <c r="G263" s="480"/>
      <c r="H263" s="352"/>
      <c r="I263" s="350" t="s">
        <v>1330</v>
      </c>
      <c r="J263" s="350"/>
      <c r="K263" s="350"/>
      <c r="L263" s="353"/>
      <c r="M263" s="353"/>
      <c r="N263" s="353"/>
      <c r="O263" s="353">
        <v>0</v>
      </c>
      <c r="P263" s="353">
        <f t="shared" si="14"/>
        <v>0</v>
      </c>
      <c r="Q263" s="354">
        <v>83650</v>
      </c>
      <c r="R263" s="355">
        <f t="shared" si="11"/>
        <v>108040</v>
      </c>
      <c r="S263" s="353"/>
      <c r="T263" s="353"/>
      <c r="U263" s="353"/>
      <c r="V263" s="353">
        <v>2000</v>
      </c>
      <c r="W263" s="353"/>
      <c r="X263" s="353"/>
      <c r="Y263" s="353"/>
      <c r="Z263" s="364"/>
      <c r="AA263" s="353"/>
      <c r="AB263" s="353"/>
      <c r="AC263" s="369">
        <v>300</v>
      </c>
      <c r="AD263" s="353"/>
      <c r="AE263" s="353"/>
      <c r="AF263" s="353"/>
      <c r="AG263" s="353">
        <v>30</v>
      </c>
      <c r="AH263" s="353"/>
      <c r="AI263" s="761">
        <v>70000</v>
      </c>
      <c r="AJ263" s="353"/>
      <c r="AK263" s="353"/>
      <c r="AL263" s="353"/>
      <c r="AM263" s="353"/>
      <c r="AN263" s="353">
        <v>400</v>
      </c>
      <c r="AO263" s="379">
        <v>5000</v>
      </c>
      <c r="AP263" s="353"/>
      <c r="AQ263" s="353">
        <v>300</v>
      </c>
      <c r="AR263" s="353">
        <v>10</v>
      </c>
      <c r="AS263" s="353">
        <v>10000</v>
      </c>
      <c r="AT263" s="353">
        <v>15000</v>
      </c>
      <c r="AU263" s="353">
        <v>5000</v>
      </c>
      <c r="AV263" s="353"/>
      <c r="AW263" s="353"/>
      <c r="AX263" s="353"/>
      <c r="AY263" s="353"/>
      <c r="AZ263" s="353"/>
      <c r="BA263" s="353"/>
      <c r="BB263" s="353"/>
      <c r="BC263" s="353"/>
      <c r="BD263" s="353"/>
      <c r="BE263" s="359"/>
      <c r="BF263" s="360">
        <v>0</v>
      </c>
      <c r="BG263" s="360">
        <v>1239</v>
      </c>
      <c r="BH263" s="360">
        <f t="shared" si="12"/>
        <v>133861560</v>
      </c>
      <c r="BI263" s="361"/>
      <c r="BJ263" s="363" t="s">
        <v>6039</v>
      </c>
      <c r="BK263" s="362" t="s">
        <v>6328</v>
      </c>
    </row>
    <row r="264" spans="1:63" s="349" customFormat="1" ht="45" hidden="1" customHeight="1">
      <c r="A264" s="676">
        <v>255</v>
      </c>
      <c r="B264" s="351" t="s">
        <v>1331</v>
      </c>
      <c r="C264" s="351" t="s">
        <v>1332</v>
      </c>
      <c r="D264" s="351"/>
      <c r="E264" s="351"/>
      <c r="F264" s="351" t="s">
        <v>1333</v>
      </c>
      <c r="G264" s="415"/>
      <c r="H264" s="352"/>
      <c r="I264" s="350" t="s">
        <v>84</v>
      </c>
      <c r="J264" s="350"/>
      <c r="K264" s="350"/>
      <c r="L264" s="353"/>
      <c r="M264" s="353"/>
      <c r="N264" s="353"/>
      <c r="O264" s="353">
        <v>0</v>
      </c>
      <c r="P264" s="353">
        <f t="shared" si="14"/>
        <v>0</v>
      </c>
      <c r="Q264" s="354">
        <v>345</v>
      </c>
      <c r="R264" s="355">
        <f t="shared" si="11"/>
        <v>300</v>
      </c>
      <c r="S264" s="353"/>
      <c r="T264" s="353"/>
      <c r="U264" s="353"/>
      <c r="V264" s="353">
        <v>300</v>
      </c>
      <c r="W264" s="353"/>
      <c r="X264" s="353"/>
      <c r="Y264" s="353"/>
      <c r="Z264" s="364"/>
      <c r="AA264" s="353"/>
      <c r="AB264" s="353"/>
      <c r="AC264" s="365"/>
      <c r="AD264" s="353"/>
      <c r="AE264" s="353"/>
      <c r="AF264" s="353"/>
      <c r="AG264" s="353"/>
      <c r="AH264" s="353"/>
      <c r="AI264" s="761"/>
      <c r="AJ264" s="353"/>
      <c r="AK264" s="353"/>
      <c r="AL264" s="353"/>
      <c r="AM264" s="353"/>
      <c r="AN264" s="353">
        <v>0</v>
      </c>
      <c r="AO264" s="364"/>
      <c r="AP264" s="353"/>
      <c r="AQ264" s="353"/>
      <c r="AR264" s="353">
        <v>0</v>
      </c>
      <c r="AS264" s="353"/>
      <c r="AT264" s="353"/>
      <c r="AU264" s="353"/>
      <c r="AV264" s="353"/>
      <c r="AW264" s="353"/>
      <c r="AX264" s="353"/>
      <c r="AY264" s="353"/>
      <c r="AZ264" s="353"/>
      <c r="BA264" s="353"/>
      <c r="BB264" s="353"/>
      <c r="BC264" s="353"/>
      <c r="BD264" s="353"/>
      <c r="BE264" s="359"/>
      <c r="BF264" s="360">
        <v>0</v>
      </c>
      <c r="BG264" s="360">
        <v>4500</v>
      </c>
      <c r="BH264" s="360">
        <f t="shared" si="12"/>
        <v>1350000</v>
      </c>
      <c r="BI264" s="361"/>
      <c r="BJ264" s="362" t="s">
        <v>6326</v>
      </c>
      <c r="BK264" s="362" t="s">
        <v>6337</v>
      </c>
    </row>
    <row r="265" spans="1:63" s="349" customFormat="1" ht="30.75" hidden="1" customHeight="1">
      <c r="A265" s="676">
        <v>256</v>
      </c>
      <c r="B265" s="351" t="s">
        <v>1334</v>
      </c>
      <c r="C265" s="351" t="s">
        <v>1335</v>
      </c>
      <c r="D265" s="351"/>
      <c r="E265" s="351" t="s">
        <v>1328</v>
      </c>
      <c r="F265" s="351" t="s">
        <v>1336</v>
      </c>
      <c r="G265" s="351"/>
      <c r="H265" s="352"/>
      <c r="I265" s="350" t="s">
        <v>1337</v>
      </c>
      <c r="J265" s="350"/>
      <c r="K265" s="350"/>
      <c r="L265" s="353"/>
      <c r="M265" s="353"/>
      <c r="N265" s="353"/>
      <c r="O265" s="353">
        <v>0</v>
      </c>
      <c r="P265" s="353">
        <f t="shared" si="14"/>
        <v>0</v>
      </c>
      <c r="Q265" s="354">
        <v>1050</v>
      </c>
      <c r="R265" s="355">
        <f t="shared" si="11"/>
        <v>470</v>
      </c>
      <c r="S265" s="353"/>
      <c r="T265" s="353"/>
      <c r="U265" s="353"/>
      <c r="V265" s="353"/>
      <c r="W265" s="353"/>
      <c r="X265" s="353"/>
      <c r="Y265" s="353"/>
      <c r="Z265" s="364"/>
      <c r="AA265" s="353"/>
      <c r="AB265" s="353"/>
      <c r="AC265" s="369">
        <v>50</v>
      </c>
      <c r="AD265" s="353"/>
      <c r="AE265" s="353"/>
      <c r="AF265" s="353"/>
      <c r="AG265" s="353"/>
      <c r="AH265" s="353"/>
      <c r="AI265" s="761"/>
      <c r="AJ265" s="353"/>
      <c r="AK265" s="353"/>
      <c r="AL265" s="353"/>
      <c r="AM265" s="353"/>
      <c r="AN265" s="353">
        <v>0</v>
      </c>
      <c r="AO265" s="366"/>
      <c r="AP265" s="353"/>
      <c r="AQ265" s="353"/>
      <c r="AR265" s="353">
        <v>0</v>
      </c>
      <c r="AS265" s="353"/>
      <c r="AT265" s="353"/>
      <c r="AU265" s="353"/>
      <c r="AV265" s="353">
        <v>400</v>
      </c>
      <c r="AW265" s="353"/>
      <c r="AX265" s="353"/>
      <c r="AY265" s="353">
        <v>20</v>
      </c>
      <c r="AZ265" s="353"/>
      <c r="BA265" s="353"/>
      <c r="BB265" s="353"/>
      <c r="BC265" s="353"/>
      <c r="BD265" s="353"/>
      <c r="BE265" s="359"/>
      <c r="BF265" s="360">
        <v>0</v>
      </c>
      <c r="BG265" s="360">
        <v>3150</v>
      </c>
      <c r="BH265" s="360">
        <f t="shared" si="12"/>
        <v>1480500</v>
      </c>
      <c r="BI265" s="361"/>
      <c r="BJ265" s="362" t="s">
        <v>6039</v>
      </c>
      <c r="BK265" s="362" t="s">
        <v>6337</v>
      </c>
    </row>
    <row r="266" spans="1:63" s="349" customFormat="1" ht="59.25" hidden="1" customHeight="1">
      <c r="A266" s="676">
        <v>257</v>
      </c>
      <c r="B266" s="351" t="s">
        <v>1338</v>
      </c>
      <c r="C266" s="351" t="s">
        <v>1339</v>
      </c>
      <c r="D266" s="351"/>
      <c r="E266" s="351" t="s">
        <v>1340</v>
      </c>
      <c r="F266" s="351" t="s">
        <v>1341</v>
      </c>
      <c r="G266" s="351"/>
      <c r="H266" s="352"/>
      <c r="I266" s="350" t="s">
        <v>84</v>
      </c>
      <c r="J266" s="350"/>
      <c r="K266" s="350"/>
      <c r="L266" s="353"/>
      <c r="M266" s="353"/>
      <c r="N266" s="353"/>
      <c r="O266" s="353">
        <v>0</v>
      </c>
      <c r="P266" s="353">
        <f t="shared" si="14"/>
        <v>0</v>
      </c>
      <c r="Q266" s="354">
        <v>109</v>
      </c>
      <c r="R266" s="355">
        <f t="shared" ref="R266:R329" si="15">SUM(S266:BD266)</f>
        <v>70</v>
      </c>
      <c r="S266" s="353"/>
      <c r="T266" s="353"/>
      <c r="U266" s="353"/>
      <c r="V266" s="353"/>
      <c r="W266" s="353"/>
      <c r="X266" s="353"/>
      <c r="Y266" s="353"/>
      <c r="Z266" s="364"/>
      <c r="AA266" s="353"/>
      <c r="AB266" s="353"/>
      <c r="AC266" s="369">
        <v>50</v>
      </c>
      <c r="AD266" s="353"/>
      <c r="AE266" s="353"/>
      <c r="AF266" s="353"/>
      <c r="AG266" s="353">
        <v>20</v>
      </c>
      <c r="AH266" s="353"/>
      <c r="AI266" s="761"/>
      <c r="AJ266" s="353"/>
      <c r="AK266" s="353"/>
      <c r="AL266" s="353"/>
      <c r="AM266" s="353"/>
      <c r="AN266" s="353">
        <v>0</v>
      </c>
      <c r="AO266" s="364"/>
      <c r="AP266" s="353"/>
      <c r="AQ266" s="353"/>
      <c r="AR266" s="353">
        <v>0</v>
      </c>
      <c r="AS266" s="353"/>
      <c r="AT266" s="353"/>
      <c r="AU266" s="353"/>
      <c r="AV266" s="353"/>
      <c r="AW266" s="353"/>
      <c r="AX266" s="353"/>
      <c r="AY266" s="353"/>
      <c r="AZ266" s="353"/>
      <c r="BA266" s="353"/>
      <c r="BB266" s="353"/>
      <c r="BC266" s="353"/>
      <c r="BD266" s="353"/>
      <c r="BE266" s="359"/>
      <c r="BF266" s="360">
        <v>0</v>
      </c>
      <c r="BG266" s="360">
        <v>1750000</v>
      </c>
      <c r="BH266" s="360">
        <f t="shared" ref="BH266:BH329" si="16">+BG266*R266</f>
        <v>122500000</v>
      </c>
      <c r="BI266" s="361"/>
      <c r="BJ266" s="362" t="s">
        <v>6328</v>
      </c>
      <c r="BK266" s="363" t="str">
        <f>+BJ266</f>
        <v>NGOAI</v>
      </c>
    </row>
    <row r="267" spans="1:63" s="349" customFormat="1" ht="90.75" hidden="1" customHeight="1">
      <c r="A267" s="676">
        <v>258</v>
      </c>
      <c r="B267" s="351" t="s">
        <v>1342</v>
      </c>
      <c r="C267" s="351" t="s">
        <v>1343</v>
      </c>
      <c r="D267" s="351"/>
      <c r="E267" s="351" t="s">
        <v>1344</v>
      </c>
      <c r="F267" s="351" t="s">
        <v>1345</v>
      </c>
      <c r="G267" s="351"/>
      <c r="H267" s="352"/>
      <c r="I267" s="350" t="s">
        <v>84</v>
      </c>
      <c r="J267" s="350"/>
      <c r="K267" s="350"/>
      <c r="L267" s="353"/>
      <c r="M267" s="353"/>
      <c r="N267" s="353"/>
      <c r="O267" s="353">
        <v>0</v>
      </c>
      <c r="P267" s="353">
        <f t="shared" si="14"/>
        <v>0</v>
      </c>
      <c r="Q267" s="354">
        <v>80</v>
      </c>
      <c r="R267" s="355">
        <f t="shared" si="15"/>
        <v>65</v>
      </c>
      <c r="S267" s="353"/>
      <c r="T267" s="353"/>
      <c r="U267" s="353"/>
      <c r="V267" s="353"/>
      <c r="W267" s="353"/>
      <c r="X267" s="353"/>
      <c r="Y267" s="353"/>
      <c r="Z267" s="364"/>
      <c r="AA267" s="353"/>
      <c r="AB267" s="353"/>
      <c r="AC267" s="369">
        <v>50</v>
      </c>
      <c r="AD267" s="353">
        <v>5</v>
      </c>
      <c r="AE267" s="353"/>
      <c r="AF267" s="353"/>
      <c r="AG267" s="353">
        <v>10</v>
      </c>
      <c r="AH267" s="353"/>
      <c r="AI267" s="761"/>
      <c r="AJ267" s="353"/>
      <c r="AK267" s="353"/>
      <c r="AL267" s="353"/>
      <c r="AM267" s="353"/>
      <c r="AN267" s="353">
        <v>0</v>
      </c>
      <c r="AO267" s="366"/>
      <c r="AP267" s="353"/>
      <c r="AQ267" s="353"/>
      <c r="AR267" s="353">
        <v>0</v>
      </c>
      <c r="AS267" s="353"/>
      <c r="AT267" s="353"/>
      <c r="AU267" s="353"/>
      <c r="AV267" s="353"/>
      <c r="AW267" s="353"/>
      <c r="AX267" s="353"/>
      <c r="AY267" s="353"/>
      <c r="AZ267" s="353"/>
      <c r="BA267" s="353"/>
      <c r="BB267" s="353"/>
      <c r="BC267" s="353"/>
      <c r="BD267" s="353"/>
      <c r="BE267" s="359"/>
      <c r="BF267" s="360">
        <v>0</v>
      </c>
      <c r="BG267" s="360">
        <v>3880680</v>
      </c>
      <c r="BH267" s="360">
        <f t="shared" si="16"/>
        <v>252244200</v>
      </c>
      <c r="BI267" s="361"/>
      <c r="BJ267" s="362" t="s">
        <v>6328</v>
      </c>
      <c r="BK267" s="363" t="str">
        <f>+BJ267</f>
        <v>NGOAI</v>
      </c>
    </row>
    <row r="268" spans="1:63" s="349" customFormat="1" ht="29.25" hidden="1" customHeight="1">
      <c r="A268" s="676">
        <v>259</v>
      </c>
      <c r="B268" s="351" t="s">
        <v>1346</v>
      </c>
      <c r="C268" s="351" t="s">
        <v>1347</v>
      </c>
      <c r="D268" s="351"/>
      <c r="E268" s="351" t="s">
        <v>1348</v>
      </c>
      <c r="F268" s="351" t="s">
        <v>1349</v>
      </c>
      <c r="G268" s="351"/>
      <c r="H268" s="352"/>
      <c r="I268" s="350" t="s">
        <v>1115</v>
      </c>
      <c r="J268" s="350"/>
      <c r="K268" s="350"/>
      <c r="L268" s="353"/>
      <c r="M268" s="353"/>
      <c r="N268" s="353"/>
      <c r="O268" s="353">
        <v>0</v>
      </c>
      <c r="P268" s="353">
        <f t="shared" si="14"/>
        <v>0</v>
      </c>
      <c r="Q268" s="354">
        <v>300</v>
      </c>
      <c r="R268" s="355">
        <f t="shared" si="15"/>
        <v>70</v>
      </c>
      <c r="S268" s="353"/>
      <c r="T268" s="353"/>
      <c r="U268" s="353"/>
      <c r="V268" s="353"/>
      <c r="W268" s="353"/>
      <c r="X268" s="353"/>
      <c r="Y268" s="353"/>
      <c r="Z268" s="364"/>
      <c r="AA268" s="353"/>
      <c r="AB268" s="353"/>
      <c r="AC268" s="369">
        <v>70</v>
      </c>
      <c r="AD268" s="353"/>
      <c r="AE268" s="353"/>
      <c r="AF268" s="353"/>
      <c r="AG268" s="353"/>
      <c r="AH268" s="353"/>
      <c r="AI268" s="761"/>
      <c r="AJ268" s="353"/>
      <c r="AK268" s="353"/>
      <c r="AL268" s="353"/>
      <c r="AM268" s="353"/>
      <c r="AN268" s="353">
        <v>0</v>
      </c>
      <c r="AO268" s="366"/>
      <c r="AP268" s="353"/>
      <c r="AQ268" s="353"/>
      <c r="AR268" s="353">
        <v>0</v>
      </c>
      <c r="AS268" s="353"/>
      <c r="AT268" s="353"/>
      <c r="AU268" s="353"/>
      <c r="AV268" s="353"/>
      <c r="AW268" s="353"/>
      <c r="AX268" s="353"/>
      <c r="AY268" s="353"/>
      <c r="AZ268" s="353"/>
      <c r="BA268" s="353"/>
      <c r="BB268" s="353"/>
      <c r="BC268" s="353"/>
      <c r="BD268" s="353"/>
      <c r="BE268" s="359"/>
      <c r="BF268" s="360">
        <v>0</v>
      </c>
      <c r="BG268" s="360">
        <v>5900000</v>
      </c>
      <c r="BH268" s="360">
        <f t="shared" si="16"/>
        <v>413000000</v>
      </c>
      <c r="BI268" s="361"/>
      <c r="BJ268" s="362" t="s">
        <v>6326</v>
      </c>
      <c r="BK268" s="362" t="s">
        <v>6328</v>
      </c>
    </row>
    <row r="269" spans="1:63" s="349" customFormat="1" ht="104.25" hidden="1" customHeight="1">
      <c r="A269" s="677">
        <v>260</v>
      </c>
      <c r="B269" s="734" t="s">
        <v>1350</v>
      </c>
      <c r="C269" s="351" t="s">
        <v>1351</v>
      </c>
      <c r="D269" s="351"/>
      <c r="E269" s="351" t="s">
        <v>1352</v>
      </c>
      <c r="F269" s="351" t="s">
        <v>1353</v>
      </c>
      <c r="G269" s="733" t="s">
        <v>6821</v>
      </c>
      <c r="H269" s="352"/>
      <c r="I269" s="350" t="s">
        <v>1354</v>
      </c>
      <c r="J269" s="350"/>
      <c r="K269" s="350"/>
      <c r="L269" s="351"/>
      <c r="M269" s="351"/>
      <c r="N269" s="351"/>
      <c r="O269" s="353">
        <v>0</v>
      </c>
      <c r="P269" s="353">
        <f t="shared" si="14"/>
        <v>0</v>
      </c>
      <c r="Q269" s="354">
        <v>700</v>
      </c>
      <c r="R269" s="355">
        <f t="shared" si="15"/>
        <v>500</v>
      </c>
      <c r="S269" s="353"/>
      <c r="T269" s="353"/>
      <c r="U269" s="353"/>
      <c r="V269" s="353"/>
      <c r="W269" s="353"/>
      <c r="X269" s="353"/>
      <c r="Y269" s="353"/>
      <c r="Z269" s="364"/>
      <c r="AA269" s="353"/>
      <c r="AB269" s="353"/>
      <c r="AC269" s="365"/>
      <c r="AD269" s="353"/>
      <c r="AE269" s="353"/>
      <c r="AF269" s="353"/>
      <c r="AG269" s="353"/>
      <c r="AH269" s="353"/>
      <c r="AI269" s="761"/>
      <c r="AJ269" s="353"/>
      <c r="AK269" s="353"/>
      <c r="AL269" s="353"/>
      <c r="AM269" s="353"/>
      <c r="AN269" s="353">
        <v>0</v>
      </c>
      <c r="AO269" s="364"/>
      <c r="AP269" s="353"/>
      <c r="AQ269" s="353"/>
      <c r="AR269" s="353">
        <v>0</v>
      </c>
      <c r="AS269" s="353">
        <v>200</v>
      </c>
      <c r="AT269" s="353"/>
      <c r="AU269" s="353">
        <v>300</v>
      </c>
      <c r="AV269" s="353"/>
      <c r="AW269" s="353"/>
      <c r="AX269" s="353"/>
      <c r="AY269" s="353"/>
      <c r="AZ269" s="353"/>
      <c r="BA269" s="353"/>
      <c r="BB269" s="353"/>
      <c r="BC269" s="353"/>
      <c r="BD269" s="353"/>
      <c r="BE269" s="359"/>
      <c r="BF269" s="360" t="s">
        <v>1355</v>
      </c>
      <c r="BG269" s="360">
        <v>341000</v>
      </c>
      <c r="BH269" s="360">
        <f t="shared" si="16"/>
        <v>170500000</v>
      </c>
      <c r="BI269" s="361"/>
      <c r="BJ269" s="362" t="s">
        <v>6039</v>
      </c>
      <c r="BK269" s="362" t="s">
        <v>6327</v>
      </c>
    </row>
    <row r="270" spans="1:63" s="349" customFormat="1" ht="66" hidden="1" customHeight="1">
      <c r="A270" s="676">
        <v>261</v>
      </c>
      <c r="B270" s="351" t="s">
        <v>1360</v>
      </c>
      <c r="C270" s="351" t="s">
        <v>1361</v>
      </c>
      <c r="D270" s="351"/>
      <c r="E270" s="351" t="s">
        <v>1362</v>
      </c>
      <c r="F270" s="351" t="s">
        <v>1363</v>
      </c>
      <c r="G270" s="351"/>
      <c r="H270" s="352"/>
      <c r="I270" s="350" t="s">
        <v>416</v>
      </c>
      <c r="J270" s="350"/>
      <c r="K270" s="350"/>
      <c r="L270" s="353"/>
      <c r="M270" s="353"/>
      <c r="N270" s="353"/>
      <c r="O270" s="353">
        <v>0</v>
      </c>
      <c r="P270" s="353">
        <f t="shared" si="14"/>
        <v>0</v>
      </c>
      <c r="Q270" s="354">
        <v>100</v>
      </c>
      <c r="R270" s="355">
        <f t="shared" si="15"/>
        <v>50</v>
      </c>
      <c r="S270" s="353"/>
      <c r="T270" s="353"/>
      <c r="U270" s="353"/>
      <c r="V270" s="353"/>
      <c r="W270" s="353"/>
      <c r="X270" s="353"/>
      <c r="Y270" s="353"/>
      <c r="Z270" s="364"/>
      <c r="AA270" s="353"/>
      <c r="AB270" s="353"/>
      <c r="AC270" s="369">
        <v>50</v>
      </c>
      <c r="AD270" s="353"/>
      <c r="AE270" s="353"/>
      <c r="AF270" s="353"/>
      <c r="AG270" s="353"/>
      <c r="AH270" s="353"/>
      <c r="AI270" s="761"/>
      <c r="AJ270" s="353"/>
      <c r="AK270" s="353"/>
      <c r="AL270" s="353"/>
      <c r="AM270" s="353"/>
      <c r="AN270" s="353">
        <v>0</v>
      </c>
      <c r="AO270" s="364"/>
      <c r="AP270" s="353"/>
      <c r="AQ270" s="353"/>
      <c r="AR270" s="353">
        <v>0</v>
      </c>
      <c r="AS270" s="353"/>
      <c r="AT270" s="353"/>
      <c r="AU270" s="353"/>
      <c r="AV270" s="353"/>
      <c r="AW270" s="353"/>
      <c r="AX270" s="353"/>
      <c r="AY270" s="353"/>
      <c r="AZ270" s="353"/>
      <c r="BA270" s="353"/>
      <c r="BB270" s="353"/>
      <c r="BC270" s="353"/>
      <c r="BD270" s="353"/>
      <c r="BE270" s="359"/>
      <c r="BF270" s="360">
        <v>0</v>
      </c>
      <c r="BG270" s="360">
        <v>850000</v>
      </c>
      <c r="BH270" s="360">
        <f t="shared" si="16"/>
        <v>42500000</v>
      </c>
      <c r="BI270" s="361"/>
      <c r="BJ270" s="362" t="s">
        <v>6326</v>
      </c>
      <c r="BK270" s="362" t="s">
        <v>6328</v>
      </c>
    </row>
    <row r="271" spans="1:63" s="349" customFormat="1" ht="150" hidden="1" customHeight="1">
      <c r="A271" s="676">
        <v>262</v>
      </c>
      <c r="B271" s="351" t="s">
        <v>1368</v>
      </c>
      <c r="C271" s="351" t="s">
        <v>1369</v>
      </c>
      <c r="D271" s="351"/>
      <c r="E271" s="351" t="s">
        <v>1344</v>
      </c>
      <c r="F271" s="351" t="s">
        <v>1370</v>
      </c>
      <c r="G271" s="351" t="s">
        <v>1371</v>
      </c>
      <c r="H271" s="352"/>
      <c r="I271" s="350" t="s">
        <v>84</v>
      </c>
      <c r="J271" s="350"/>
      <c r="K271" s="350"/>
      <c r="L271" s="353"/>
      <c r="M271" s="353"/>
      <c r="N271" s="353"/>
      <c r="O271" s="353">
        <v>0</v>
      </c>
      <c r="P271" s="353">
        <f t="shared" si="14"/>
        <v>0</v>
      </c>
      <c r="Q271" s="354">
        <v>20</v>
      </c>
      <c r="R271" s="355">
        <f t="shared" si="15"/>
        <v>20</v>
      </c>
      <c r="S271" s="353"/>
      <c r="T271" s="353"/>
      <c r="U271" s="353"/>
      <c r="V271" s="353"/>
      <c r="W271" s="353"/>
      <c r="X271" s="353"/>
      <c r="Y271" s="353"/>
      <c r="Z271" s="364"/>
      <c r="AA271" s="353"/>
      <c r="AB271" s="353"/>
      <c r="AC271" s="369">
        <v>20</v>
      </c>
      <c r="AD271" s="353"/>
      <c r="AE271" s="353"/>
      <c r="AF271" s="353"/>
      <c r="AG271" s="353"/>
      <c r="AH271" s="353"/>
      <c r="AI271" s="761"/>
      <c r="AJ271" s="353"/>
      <c r="AK271" s="353"/>
      <c r="AL271" s="353"/>
      <c r="AM271" s="353"/>
      <c r="AN271" s="353">
        <v>0</v>
      </c>
      <c r="AO271" s="366"/>
      <c r="AP271" s="353"/>
      <c r="AQ271" s="353"/>
      <c r="AR271" s="353">
        <v>0</v>
      </c>
      <c r="AS271" s="353"/>
      <c r="AT271" s="353"/>
      <c r="AU271" s="353"/>
      <c r="AV271" s="353"/>
      <c r="AW271" s="353"/>
      <c r="AX271" s="353"/>
      <c r="AY271" s="353"/>
      <c r="AZ271" s="353"/>
      <c r="BA271" s="353"/>
      <c r="BB271" s="353"/>
      <c r="BC271" s="353"/>
      <c r="BD271" s="353"/>
      <c r="BE271" s="359"/>
      <c r="BF271" s="360">
        <v>0</v>
      </c>
      <c r="BG271" s="360">
        <v>3880680</v>
      </c>
      <c r="BH271" s="360">
        <f t="shared" si="16"/>
        <v>77613600</v>
      </c>
      <c r="BI271" s="361"/>
      <c r="BJ271" s="362" t="s">
        <v>6326</v>
      </c>
      <c r="BK271" s="362" t="s">
        <v>6326</v>
      </c>
    </row>
    <row r="272" spans="1:63" s="349" customFormat="1" ht="81.75" hidden="1" customHeight="1">
      <c r="A272" s="676">
        <v>263</v>
      </c>
      <c r="B272" s="351" t="s">
        <v>1372</v>
      </c>
      <c r="C272" s="351" t="s">
        <v>1373</v>
      </c>
      <c r="D272" s="351"/>
      <c r="E272" s="351" t="s">
        <v>1374</v>
      </c>
      <c r="F272" s="367" t="s">
        <v>6401</v>
      </c>
      <c r="G272" s="351"/>
      <c r="H272" s="352"/>
      <c r="I272" s="350" t="s">
        <v>84</v>
      </c>
      <c r="J272" s="350"/>
      <c r="K272" s="350"/>
      <c r="L272" s="353"/>
      <c r="M272" s="353"/>
      <c r="N272" s="353"/>
      <c r="O272" s="353">
        <v>0</v>
      </c>
      <c r="P272" s="353">
        <f t="shared" si="14"/>
        <v>0</v>
      </c>
      <c r="Q272" s="354">
        <v>30</v>
      </c>
      <c r="R272" s="355">
        <f t="shared" si="15"/>
        <v>15</v>
      </c>
      <c r="S272" s="353"/>
      <c r="T272" s="353"/>
      <c r="U272" s="353"/>
      <c r="V272" s="353"/>
      <c r="W272" s="353"/>
      <c r="X272" s="353"/>
      <c r="Y272" s="353"/>
      <c r="Z272" s="364"/>
      <c r="AA272" s="353"/>
      <c r="AB272" s="353"/>
      <c r="AC272" s="369">
        <v>15</v>
      </c>
      <c r="AD272" s="353"/>
      <c r="AE272" s="353"/>
      <c r="AF272" s="353"/>
      <c r="AG272" s="353"/>
      <c r="AH272" s="353"/>
      <c r="AI272" s="761"/>
      <c r="AJ272" s="353"/>
      <c r="AK272" s="353"/>
      <c r="AL272" s="353"/>
      <c r="AM272" s="353"/>
      <c r="AN272" s="353">
        <v>0</v>
      </c>
      <c r="AO272" s="364"/>
      <c r="AP272" s="353"/>
      <c r="AQ272" s="353"/>
      <c r="AR272" s="353">
        <v>0</v>
      </c>
      <c r="AS272" s="353"/>
      <c r="AT272" s="353"/>
      <c r="AU272" s="353"/>
      <c r="AV272" s="353"/>
      <c r="AW272" s="353"/>
      <c r="AX272" s="353"/>
      <c r="AY272" s="353"/>
      <c r="AZ272" s="353"/>
      <c r="BA272" s="353"/>
      <c r="BB272" s="353"/>
      <c r="BC272" s="353"/>
      <c r="BD272" s="353"/>
      <c r="BE272" s="359"/>
      <c r="BF272" s="360">
        <v>0</v>
      </c>
      <c r="BG272" s="360">
        <v>5121550</v>
      </c>
      <c r="BH272" s="360">
        <f t="shared" si="16"/>
        <v>76823250</v>
      </c>
      <c r="BI272" s="361"/>
      <c r="BJ272" s="363" t="s">
        <v>6326</v>
      </c>
      <c r="BK272" s="362" t="s">
        <v>6326</v>
      </c>
    </row>
    <row r="273" spans="1:64" s="349" customFormat="1" ht="76.5" hidden="1" customHeight="1">
      <c r="A273" s="676">
        <v>264</v>
      </c>
      <c r="B273" s="351" t="s">
        <v>1376</v>
      </c>
      <c r="C273" s="351" t="s">
        <v>1377</v>
      </c>
      <c r="D273" s="351"/>
      <c r="E273" s="351" t="s">
        <v>1374</v>
      </c>
      <c r="F273" s="367" t="s">
        <v>6402</v>
      </c>
      <c r="G273" s="351"/>
      <c r="H273" s="352"/>
      <c r="I273" s="350" t="s">
        <v>84</v>
      </c>
      <c r="J273" s="350"/>
      <c r="K273" s="350"/>
      <c r="L273" s="353"/>
      <c r="M273" s="353"/>
      <c r="N273" s="353"/>
      <c r="O273" s="353">
        <v>0</v>
      </c>
      <c r="P273" s="353">
        <f t="shared" si="14"/>
        <v>0</v>
      </c>
      <c r="Q273" s="354">
        <v>50</v>
      </c>
      <c r="R273" s="355">
        <f t="shared" si="15"/>
        <v>10</v>
      </c>
      <c r="S273" s="353"/>
      <c r="T273" s="353"/>
      <c r="U273" s="353"/>
      <c r="V273" s="353"/>
      <c r="W273" s="353"/>
      <c r="X273" s="353"/>
      <c r="Y273" s="353"/>
      <c r="Z273" s="364"/>
      <c r="AA273" s="353"/>
      <c r="AB273" s="353"/>
      <c r="AC273" s="369">
        <v>10</v>
      </c>
      <c r="AD273" s="353"/>
      <c r="AE273" s="353"/>
      <c r="AF273" s="353"/>
      <c r="AG273" s="353"/>
      <c r="AH273" s="353"/>
      <c r="AI273" s="761"/>
      <c r="AJ273" s="353"/>
      <c r="AK273" s="353"/>
      <c r="AL273" s="353"/>
      <c r="AM273" s="353"/>
      <c r="AN273" s="353">
        <v>0</v>
      </c>
      <c r="AO273" s="364"/>
      <c r="AP273" s="353"/>
      <c r="AQ273" s="353"/>
      <c r="AR273" s="353">
        <v>0</v>
      </c>
      <c r="AS273" s="353"/>
      <c r="AT273" s="353"/>
      <c r="AU273" s="353"/>
      <c r="AV273" s="353"/>
      <c r="AW273" s="353"/>
      <c r="AX273" s="353"/>
      <c r="AY273" s="353"/>
      <c r="AZ273" s="353"/>
      <c r="BA273" s="353"/>
      <c r="BB273" s="353"/>
      <c r="BC273" s="353"/>
      <c r="BD273" s="353"/>
      <c r="BE273" s="359"/>
      <c r="BF273" s="360">
        <v>0</v>
      </c>
      <c r="BG273" s="360">
        <v>5690300</v>
      </c>
      <c r="BH273" s="360">
        <f t="shared" si="16"/>
        <v>56903000</v>
      </c>
      <c r="BI273" s="361"/>
      <c r="BJ273" s="363" t="s">
        <v>6326</v>
      </c>
      <c r="BK273" s="362" t="s">
        <v>6326</v>
      </c>
    </row>
    <row r="274" spans="1:64" s="349" customFormat="1" ht="93" hidden="1" customHeight="1">
      <c r="A274" s="676">
        <v>265</v>
      </c>
      <c r="B274" s="351" t="s">
        <v>1379</v>
      </c>
      <c r="C274" s="294" t="s">
        <v>1380</v>
      </c>
      <c r="D274" s="351"/>
      <c r="E274" s="351" t="s">
        <v>1381</v>
      </c>
      <c r="F274" s="367" t="s">
        <v>6403</v>
      </c>
      <c r="G274" s="351"/>
      <c r="H274" s="352"/>
      <c r="I274" s="350" t="s">
        <v>84</v>
      </c>
      <c r="J274" s="350"/>
      <c r="K274" s="350"/>
      <c r="L274" s="353"/>
      <c r="M274" s="353"/>
      <c r="N274" s="353"/>
      <c r="O274" s="353">
        <v>0</v>
      </c>
      <c r="P274" s="353">
        <f t="shared" si="14"/>
        <v>0</v>
      </c>
      <c r="Q274" s="354">
        <v>30</v>
      </c>
      <c r="R274" s="355">
        <f t="shared" si="15"/>
        <v>15</v>
      </c>
      <c r="S274" s="353"/>
      <c r="T274" s="353"/>
      <c r="U274" s="353"/>
      <c r="V274" s="353"/>
      <c r="W274" s="353"/>
      <c r="X274" s="353"/>
      <c r="Y274" s="353"/>
      <c r="Z274" s="364"/>
      <c r="AA274" s="353"/>
      <c r="AB274" s="353"/>
      <c r="AC274" s="369">
        <v>15</v>
      </c>
      <c r="AD274" s="353"/>
      <c r="AE274" s="353"/>
      <c r="AF274" s="353"/>
      <c r="AG274" s="353"/>
      <c r="AH274" s="353"/>
      <c r="AI274" s="761"/>
      <c r="AJ274" s="353"/>
      <c r="AK274" s="353"/>
      <c r="AL274" s="353"/>
      <c r="AM274" s="353"/>
      <c r="AN274" s="353">
        <v>0</v>
      </c>
      <c r="AO274" s="364"/>
      <c r="AP274" s="353"/>
      <c r="AQ274" s="353"/>
      <c r="AR274" s="353">
        <v>0</v>
      </c>
      <c r="AS274" s="353"/>
      <c r="AT274" s="353"/>
      <c r="AU274" s="353"/>
      <c r="AV274" s="353"/>
      <c r="AW274" s="353"/>
      <c r="AX274" s="353"/>
      <c r="AY274" s="353"/>
      <c r="AZ274" s="353"/>
      <c r="BA274" s="353"/>
      <c r="BB274" s="353"/>
      <c r="BC274" s="353"/>
      <c r="BD274" s="353"/>
      <c r="BE274" s="359"/>
      <c r="BF274" s="360">
        <v>0</v>
      </c>
      <c r="BG274" s="360">
        <v>4700000</v>
      </c>
      <c r="BH274" s="360">
        <f t="shared" si="16"/>
        <v>70500000</v>
      </c>
      <c r="BI274" s="361"/>
      <c r="BJ274" s="362" t="s">
        <v>6326</v>
      </c>
      <c r="BK274" s="362" t="s">
        <v>6326</v>
      </c>
    </row>
    <row r="275" spans="1:64" s="349" customFormat="1" ht="82.5" hidden="1" customHeight="1">
      <c r="A275" s="676">
        <v>266</v>
      </c>
      <c r="B275" s="351" t="s">
        <v>1383</v>
      </c>
      <c r="C275" s="294" t="s">
        <v>1384</v>
      </c>
      <c r="D275" s="294"/>
      <c r="E275" s="294" t="s">
        <v>1385</v>
      </c>
      <c r="F275" s="333" t="s">
        <v>6404</v>
      </c>
      <c r="G275" s="351"/>
      <c r="H275" s="352"/>
      <c r="I275" s="350" t="s">
        <v>84</v>
      </c>
      <c r="J275" s="350"/>
      <c r="K275" s="350"/>
      <c r="L275" s="353"/>
      <c r="M275" s="353"/>
      <c r="N275" s="353"/>
      <c r="O275" s="353">
        <v>0</v>
      </c>
      <c r="P275" s="353">
        <f t="shared" si="14"/>
        <v>0</v>
      </c>
      <c r="Q275" s="354">
        <v>35</v>
      </c>
      <c r="R275" s="355">
        <f t="shared" si="15"/>
        <v>15</v>
      </c>
      <c r="S275" s="353"/>
      <c r="T275" s="353"/>
      <c r="U275" s="353"/>
      <c r="V275" s="353"/>
      <c r="W275" s="353"/>
      <c r="X275" s="353"/>
      <c r="Y275" s="353"/>
      <c r="Z275" s="364"/>
      <c r="AA275" s="353"/>
      <c r="AB275" s="353"/>
      <c r="AC275" s="369">
        <v>15</v>
      </c>
      <c r="AD275" s="353"/>
      <c r="AE275" s="353"/>
      <c r="AF275" s="353"/>
      <c r="AG275" s="353"/>
      <c r="AH275" s="353"/>
      <c r="AI275" s="761"/>
      <c r="AJ275" s="353"/>
      <c r="AK275" s="353"/>
      <c r="AL275" s="353"/>
      <c r="AM275" s="353"/>
      <c r="AN275" s="353">
        <v>0</v>
      </c>
      <c r="AO275" s="364"/>
      <c r="AP275" s="353"/>
      <c r="AQ275" s="353"/>
      <c r="AR275" s="353">
        <v>0</v>
      </c>
      <c r="AS275" s="353"/>
      <c r="AT275" s="353"/>
      <c r="AU275" s="353"/>
      <c r="AV275" s="353"/>
      <c r="AW275" s="353"/>
      <c r="AX275" s="353"/>
      <c r="AY275" s="353"/>
      <c r="AZ275" s="353"/>
      <c r="BA275" s="353"/>
      <c r="BB275" s="353"/>
      <c r="BC275" s="353"/>
      <c r="BD275" s="353"/>
      <c r="BE275" s="359"/>
      <c r="BF275" s="360">
        <v>0</v>
      </c>
      <c r="BG275" s="360">
        <v>4700000</v>
      </c>
      <c r="BH275" s="360">
        <f t="shared" si="16"/>
        <v>70500000</v>
      </c>
      <c r="BI275" s="361"/>
      <c r="BJ275" s="362" t="s">
        <v>6326</v>
      </c>
      <c r="BK275" s="362" t="s">
        <v>6326</v>
      </c>
    </row>
    <row r="276" spans="1:64" s="349" customFormat="1" ht="81" hidden="1" customHeight="1">
      <c r="A276" s="676">
        <v>267</v>
      </c>
      <c r="B276" s="351" t="s">
        <v>1387</v>
      </c>
      <c r="C276" s="294" t="s">
        <v>1388</v>
      </c>
      <c r="D276" s="294"/>
      <c r="E276" s="294" t="s">
        <v>1389</v>
      </c>
      <c r="F276" s="294" t="s">
        <v>1390</v>
      </c>
      <c r="G276" s="351"/>
      <c r="H276" s="352"/>
      <c r="I276" s="350" t="s">
        <v>84</v>
      </c>
      <c r="J276" s="350"/>
      <c r="K276" s="350"/>
      <c r="L276" s="353"/>
      <c r="M276" s="353"/>
      <c r="N276" s="353"/>
      <c r="O276" s="353">
        <v>0</v>
      </c>
      <c r="P276" s="353">
        <f t="shared" si="14"/>
        <v>0</v>
      </c>
      <c r="Q276" s="354">
        <v>30</v>
      </c>
      <c r="R276" s="355">
        <f t="shared" si="15"/>
        <v>17</v>
      </c>
      <c r="S276" s="353"/>
      <c r="T276" s="353"/>
      <c r="U276" s="353"/>
      <c r="V276" s="353"/>
      <c r="W276" s="353"/>
      <c r="X276" s="353"/>
      <c r="Y276" s="353"/>
      <c r="Z276" s="364"/>
      <c r="AA276" s="353"/>
      <c r="AB276" s="353"/>
      <c r="AC276" s="369">
        <v>15</v>
      </c>
      <c r="AD276" s="353"/>
      <c r="AE276" s="353"/>
      <c r="AF276" s="353"/>
      <c r="AG276" s="353">
        <v>2</v>
      </c>
      <c r="AH276" s="353"/>
      <c r="AI276" s="761"/>
      <c r="AJ276" s="353"/>
      <c r="AK276" s="353"/>
      <c r="AL276" s="353"/>
      <c r="AM276" s="353"/>
      <c r="AN276" s="353">
        <v>0</v>
      </c>
      <c r="AO276" s="364"/>
      <c r="AP276" s="353"/>
      <c r="AQ276" s="353"/>
      <c r="AR276" s="353">
        <v>0</v>
      </c>
      <c r="AS276" s="353"/>
      <c r="AT276" s="353"/>
      <c r="AU276" s="353"/>
      <c r="AV276" s="353"/>
      <c r="AW276" s="353"/>
      <c r="AX276" s="353"/>
      <c r="AY276" s="353"/>
      <c r="AZ276" s="353"/>
      <c r="BA276" s="353"/>
      <c r="BB276" s="353"/>
      <c r="BC276" s="353"/>
      <c r="BD276" s="353"/>
      <c r="BE276" s="359"/>
      <c r="BF276" s="360">
        <v>0</v>
      </c>
      <c r="BG276" s="360">
        <v>6600000</v>
      </c>
      <c r="BH276" s="360">
        <f t="shared" si="16"/>
        <v>112200000</v>
      </c>
      <c r="BI276" s="361"/>
      <c r="BJ276" s="362" t="s">
        <v>6328</v>
      </c>
      <c r="BK276" s="363" t="str">
        <f>+BJ276</f>
        <v>NGOAI</v>
      </c>
    </row>
    <row r="277" spans="1:64" s="349" customFormat="1" ht="46.5" hidden="1" customHeight="1">
      <c r="A277" s="676">
        <v>268</v>
      </c>
      <c r="B277" s="351" t="s">
        <v>1391</v>
      </c>
      <c r="C277" s="351" t="s">
        <v>1392</v>
      </c>
      <c r="D277" s="351"/>
      <c r="E277" s="351" t="s">
        <v>1393</v>
      </c>
      <c r="F277" s="351" t="s">
        <v>1394</v>
      </c>
      <c r="G277" s="351"/>
      <c r="H277" s="352"/>
      <c r="I277" s="350" t="s">
        <v>84</v>
      </c>
      <c r="J277" s="350"/>
      <c r="K277" s="350"/>
      <c r="L277" s="353"/>
      <c r="M277" s="353"/>
      <c r="N277" s="353"/>
      <c r="O277" s="353">
        <v>3</v>
      </c>
      <c r="P277" s="353">
        <f t="shared" si="14"/>
        <v>3</v>
      </c>
      <c r="Q277" s="354">
        <v>30</v>
      </c>
      <c r="R277" s="355">
        <f t="shared" si="15"/>
        <v>15</v>
      </c>
      <c r="S277" s="353"/>
      <c r="T277" s="353"/>
      <c r="U277" s="353"/>
      <c r="V277" s="353"/>
      <c r="W277" s="353"/>
      <c r="X277" s="353"/>
      <c r="Y277" s="353"/>
      <c r="Z277" s="364"/>
      <c r="AA277" s="353"/>
      <c r="AB277" s="353"/>
      <c r="AC277" s="369">
        <v>15</v>
      </c>
      <c r="AD277" s="353"/>
      <c r="AE277" s="353"/>
      <c r="AF277" s="353"/>
      <c r="AG277" s="353"/>
      <c r="AH277" s="353"/>
      <c r="AI277" s="761"/>
      <c r="AJ277" s="353"/>
      <c r="AK277" s="353"/>
      <c r="AL277" s="353"/>
      <c r="AM277" s="353"/>
      <c r="AN277" s="353">
        <v>0</v>
      </c>
      <c r="AO277" s="364"/>
      <c r="AP277" s="353"/>
      <c r="AQ277" s="353"/>
      <c r="AR277" s="353">
        <v>0</v>
      </c>
      <c r="AS277" s="353"/>
      <c r="AT277" s="353"/>
      <c r="AU277" s="353"/>
      <c r="AV277" s="353"/>
      <c r="AW277" s="353"/>
      <c r="AX277" s="353"/>
      <c r="AY277" s="353"/>
      <c r="AZ277" s="353"/>
      <c r="BA277" s="353"/>
      <c r="BB277" s="353"/>
      <c r="BC277" s="353"/>
      <c r="BD277" s="353"/>
      <c r="BE277" s="359"/>
      <c r="BF277" s="360">
        <v>0</v>
      </c>
      <c r="BG277" s="360">
        <v>17155250</v>
      </c>
      <c r="BH277" s="360">
        <f t="shared" si="16"/>
        <v>257328750</v>
      </c>
      <c r="BI277" s="361"/>
      <c r="BJ277" s="362" t="s">
        <v>6326</v>
      </c>
      <c r="BK277" s="362" t="s">
        <v>6326</v>
      </c>
    </row>
    <row r="278" spans="1:64" s="349" customFormat="1" ht="57.75" hidden="1" customHeight="1">
      <c r="A278" s="676">
        <v>269</v>
      </c>
      <c r="B278" s="351" t="s">
        <v>1395</v>
      </c>
      <c r="C278" s="351" t="s">
        <v>1396</v>
      </c>
      <c r="D278" s="351"/>
      <c r="E278" s="351" t="s">
        <v>1393</v>
      </c>
      <c r="F278" s="351" t="s">
        <v>1397</v>
      </c>
      <c r="G278" s="351"/>
      <c r="H278" s="352"/>
      <c r="I278" s="350" t="s">
        <v>84</v>
      </c>
      <c r="J278" s="350"/>
      <c r="K278" s="350"/>
      <c r="L278" s="353"/>
      <c r="M278" s="353"/>
      <c r="N278" s="353"/>
      <c r="O278" s="353">
        <v>1</v>
      </c>
      <c r="P278" s="353">
        <f t="shared" si="14"/>
        <v>1</v>
      </c>
      <c r="Q278" s="354">
        <v>30</v>
      </c>
      <c r="R278" s="355">
        <f t="shared" si="15"/>
        <v>15</v>
      </c>
      <c r="S278" s="353"/>
      <c r="T278" s="353"/>
      <c r="U278" s="353"/>
      <c r="V278" s="353"/>
      <c r="W278" s="353"/>
      <c r="X278" s="353"/>
      <c r="Y278" s="353"/>
      <c r="Z278" s="364"/>
      <c r="AA278" s="353"/>
      <c r="AB278" s="353"/>
      <c r="AC278" s="369">
        <v>15</v>
      </c>
      <c r="AD278" s="353"/>
      <c r="AE278" s="353"/>
      <c r="AF278" s="353"/>
      <c r="AG278" s="353"/>
      <c r="AH278" s="353"/>
      <c r="AI278" s="761"/>
      <c r="AJ278" s="353"/>
      <c r="AK278" s="353"/>
      <c r="AL278" s="353"/>
      <c r="AM278" s="353"/>
      <c r="AN278" s="353">
        <v>0</v>
      </c>
      <c r="AO278" s="364"/>
      <c r="AP278" s="353"/>
      <c r="AQ278" s="353"/>
      <c r="AR278" s="353">
        <v>0</v>
      </c>
      <c r="AS278" s="353"/>
      <c r="AT278" s="353"/>
      <c r="AU278" s="353"/>
      <c r="AV278" s="353"/>
      <c r="AW278" s="353"/>
      <c r="AX278" s="353"/>
      <c r="AY278" s="353"/>
      <c r="AZ278" s="353"/>
      <c r="BA278" s="353"/>
      <c r="BB278" s="353"/>
      <c r="BC278" s="353"/>
      <c r="BD278" s="353"/>
      <c r="BE278" s="359"/>
      <c r="BF278" s="360">
        <v>0</v>
      </c>
      <c r="BG278" s="360">
        <v>17155250</v>
      </c>
      <c r="BH278" s="360">
        <f t="shared" si="16"/>
        <v>257328750</v>
      </c>
      <c r="BI278" s="361"/>
      <c r="BJ278" s="362" t="s">
        <v>6326</v>
      </c>
      <c r="BK278" s="362" t="s">
        <v>6326</v>
      </c>
    </row>
    <row r="279" spans="1:64" s="349" customFormat="1" ht="57.75" hidden="1" customHeight="1">
      <c r="A279" s="676">
        <v>270</v>
      </c>
      <c r="B279" s="351" t="s">
        <v>1402</v>
      </c>
      <c r="C279" s="351" t="s">
        <v>1403</v>
      </c>
      <c r="D279" s="351"/>
      <c r="E279" s="351" t="s">
        <v>1404</v>
      </c>
      <c r="F279" s="338" t="s">
        <v>6405</v>
      </c>
      <c r="G279" s="351"/>
      <c r="H279" s="352"/>
      <c r="I279" s="350" t="s">
        <v>84</v>
      </c>
      <c r="J279" s="350"/>
      <c r="K279" s="350"/>
      <c r="L279" s="353"/>
      <c r="M279" s="353"/>
      <c r="N279" s="353"/>
      <c r="O279" s="353">
        <v>0</v>
      </c>
      <c r="P279" s="353">
        <f t="shared" si="14"/>
        <v>0</v>
      </c>
      <c r="Q279" s="354">
        <v>500</v>
      </c>
      <c r="R279" s="355">
        <f t="shared" si="15"/>
        <v>200</v>
      </c>
      <c r="S279" s="353"/>
      <c r="T279" s="353"/>
      <c r="U279" s="353"/>
      <c r="V279" s="353"/>
      <c r="W279" s="353"/>
      <c r="X279" s="353"/>
      <c r="Y279" s="353"/>
      <c r="Z279" s="364"/>
      <c r="AA279" s="353"/>
      <c r="AB279" s="353"/>
      <c r="AC279" s="369">
        <v>200</v>
      </c>
      <c r="AD279" s="353"/>
      <c r="AE279" s="353"/>
      <c r="AF279" s="353"/>
      <c r="AG279" s="353"/>
      <c r="AH279" s="353"/>
      <c r="AI279" s="761"/>
      <c r="AJ279" s="353"/>
      <c r="AK279" s="353"/>
      <c r="AL279" s="353"/>
      <c r="AM279" s="353"/>
      <c r="AN279" s="353">
        <v>0</v>
      </c>
      <c r="AO279" s="364"/>
      <c r="AP279" s="353"/>
      <c r="AQ279" s="353"/>
      <c r="AR279" s="353">
        <v>0</v>
      </c>
      <c r="AS279" s="353"/>
      <c r="AT279" s="353"/>
      <c r="AU279" s="353"/>
      <c r="AV279" s="353"/>
      <c r="AW279" s="353"/>
      <c r="AX279" s="353"/>
      <c r="AY279" s="353"/>
      <c r="AZ279" s="353"/>
      <c r="BA279" s="353"/>
      <c r="BB279" s="353"/>
      <c r="BC279" s="353"/>
      <c r="BD279" s="353"/>
      <c r="BE279" s="359"/>
      <c r="BF279" s="360">
        <v>0</v>
      </c>
      <c r="BG279" s="360">
        <v>9800000</v>
      </c>
      <c r="BH279" s="360">
        <f t="shared" si="16"/>
        <v>1960000000</v>
      </c>
      <c r="BI279" s="361"/>
      <c r="BJ279" s="362" t="s">
        <v>6326</v>
      </c>
      <c r="BK279" s="362" t="s">
        <v>6326</v>
      </c>
    </row>
    <row r="280" spans="1:64" s="349" customFormat="1" ht="214.5" hidden="1" customHeight="1">
      <c r="A280" s="676">
        <v>271</v>
      </c>
      <c r="B280" s="351" t="s">
        <v>1414</v>
      </c>
      <c r="C280" s="294" t="s">
        <v>1415</v>
      </c>
      <c r="D280" s="351"/>
      <c r="E280" s="351" t="s">
        <v>1416</v>
      </c>
      <c r="F280" s="351" t="s">
        <v>1417</v>
      </c>
      <c r="G280" s="351"/>
      <c r="H280" s="352"/>
      <c r="I280" s="350" t="s">
        <v>84</v>
      </c>
      <c r="J280" s="350"/>
      <c r="K280" s="350"/>
      <c r="L280" s="353"/>
      <c r="M280" s="353"/>
      <c r="N280" s="353"/>
      <c r="O280" s="353">
        <v>0</v>
      </c>
      <c r="P280" s="353">
        <f t="shared" si="14"/>
        <v>0</v>
      </c>
      <c r="Q280" s="354">
        <v>5</v>
      </c>
      <c r="R280" s="355">
        <f t="shared" si="15"/>
        <v>10</v>
      </c>
      <c r="S280" s="353"/>
      <c r="T280" s="353"/>
      <c r="U280" s="353"/>
      <c r="V280" s="353"/>
      <c r="W280" s="353"/>
      <c r="X280" s="353"/>
      <c r="Y280" s="353"/>
      <c r="Z280" s="364"/>
      <c r="AA280" s="353"/>
      <c r="AB280" s="353"/>
      <c r="AC280" s="369">
        <v>10</v>
      </c>
      <c r="AD280" s="353"/>
      <c r="AE280" s="353"/>
      <c r="AF280" s="353"/>
      <c r="AG280" s="353"/>
      <c r="AH280" s="353"/>
      <c r="AI280" s="761"/>
      <c r="AJ280" s="353"/>
      <c r="AK280" s="353"/>
      <c r="AL280" s="353"/>
      <c r="AM280" s="353"/>
      <c r="AN280" s="353">
        <v>0</v>
      </c>
      <c r="AO280" s="364"/>
      <c r="AP280" s="353"/>
      <c r="AQ280" s="353"/>
      <c r="AR280" s="353">
        <v>0</v>
      </c>
      <c r="AS280" s="353"/>
      <c r="AT280" s="353"/>
      <c r="AU280" s="353"/>
      <c r="AV280" s="353"/>
      <c r="AW280" s="353"/>
      <c r="AX280" s="353"/>
      <c r="AY280" s="353"/>
      <c r="AZ280" s="353"/>
      <c r="BA280" s="353"/>
      <c r="BB280" s="353"/>
      <c r="BC280" s="353"/>
      <c r="BD280" s="353"/>
      <c r="BE280" s="359"/>
      <c r="BF280" s="360">
        <v>0</v>
      </c>
      <c r="BG280" s="360">
        <v>5990000</v>
      </c>
      <c r="BH280" s="360">
        <f t="shared" si="16"/>
        <v>59900000</v>
      </c>
      <c r="BI280" s="361"/>
      <c r="BJ280" s="362" t="s">
        <v>6326</v>
      </c>
      <c r="BK280" s="362" t="s">
        <v>6326</v>
      </c>
    </row>
    <row r="281" spans="1:64" s="349" customFormat="1" ht="165" hidden="1" customHeight="1">
      <c r="A281" s="676">
        <v>272</v>
      </c>
      <c r="B281" s="351" t="s">
        <v>1418</v>
      </c>
      <c r="C281" s="351" t="s">
        <v>1419</v>
      </c>
      <c r="D281" s="351"/>
      <c r="E281" s="351" t="s">
        <v>1420</v>
      </c>
      <c r="F281" s="351" t="s">
        <v>1421</v>
      </c>
      <c r="G281" s="351"/>
      <c r="H281" s="352"/>
      <c r="I281" s="350" t="s">
        <v>84</v>
      </c>
      <c r="J281" s="350"/>
      <c r="K281" s="350"/>
      <c r="L281" s="353"/>
      <c r="M281" s="353"/>
      <c r="N281" s="353"/>
      <c r="O281" s="353">
        <v>0</v>
      </c>
      <c r="P281" s="353">
        <f t="shared" si="14"/>
        <v>0</v>
      </c>
      <c r="Q281" s="354">
        <v>60</v>
      </c>
      <c r="R281" s="355">
        <f t="shared" si="15"/>
        <v>55</v>
      </c>
      <c r="S281" s="353"/>
      <c r="T281" s="353"/>
      <c r="U281" s="353"/>
      <c r="V281" s="353"/>
      <c r="W281" s="353"/>
      <c r="X281" s="353"/>
      <c r="Y281" s="353"/>
      <c r="Z281" s="364"/>
      <c r="AA281" s="353"/>
      <c r="AB281" s="353"/>
      <c r="AC281" s="369">
        <v>50</v>
      </c>
      <c r="AD281" s="353">
        <v>5</v>
      </c>
      <c r="AE281" s="353"/>
      <c r="AF281" s="353"/>
      <c r="AG281" s="353"/>
      <c r="AH281" s="353"/>
      <c r="AI281" s="761"/>
      <c r="AJ281" s="353"/>
      <c r="AK281" s="353"/>
      <c r="AL281" s="353"/>
      <c r="AM281" s="353"/>
      <c r="AN281" s="353">
        <v>0</v>
      </c>
      <c r="AO281" s="366"/>
      <c r="AP281" s="353"/>
      <c r="AQ281" s="353"/>
      <c r="AR281" s="353">
        <v>0</v>
      </c>
      <c r="AS281" s="353"/>
      <c r="AT281" s="353"/>
      <c r="AU281" s="353"/>
      <c r="AV281" s="353"/>
      <c r="AW281" s="353"/>
      <c r="AX281" s="353"/>
      <c r="AY281" s="353"/>
      <c r="AZ281" s="353"/>
      <c r="BA281" s="353"/>
      <c r="BB281" s="353"/>
      <c r="BC281" s="353"/>
      <c r="BD281" s="353"/>
      <c r="BE281" s="359"/>
      <c r="BF281" s="360">
        <v>0</v>
      </c>
      <c r="BG281" s="360">
        <v>7700000</v>
      </c>
      <c r="BH281" s="360">
        <f t="shared" si="16"/>
        <v>423500000</v>
      </c>
      <c r="BI281" s="361"/>
      <c r="BJ281" s="362" t="s">
        <v>6328</v>
      </c>
      <c r="BK281" s="363" t="str">
        <f>+BJ281</f>
        <v>NGOAI</v>
      </c>
    </row>
    <row r="282" spans="1:64" s="349" customFormat="1" ht="132" hidden="1" customHeight="1">
      <c r="A282" s="676">
        <v>273</v>
      </c>
      <c r="B282" s="351" t="s">
        <v>1422</v>
      </c>
      <c r="C282" s="351" t="s">
        <v>1423</v>
      </c>
      <c r="D282" s="351"/>
      <c r="E282" s="351" t="s">
        <v>1424</v>
      </c>
      <c r="F282" s="351" t="s">
        <v>1425</v>
      </c>
      <c r="G282" s="351"/>
      <c r="H282" s="352"/>
      <c r="I282" s="350" t="s">
        <v>84</v>
      </c>
      <c r="J282" s="350"/>
      <c r="K282" s="350"/>
      <c r="L282" s="353"/>
      <c r="M282" s="353"/>
      <c r="N282" s="353"/>
      <c r="O282" s="353">
        <v>0</v>
      </c>
      <c r="P282" s="353">
        <f t="shared" si="14"/>
        <v>0</v>
      </c>
      <c r="Q282" s="354">
        <v>102</v>
      </c>
      <c r="R282" s="355">
        <f t="shared" si="15"/>
        <v>50</v>
      </c>
      <c r="S282" s="353"/>
      <c r="T282" s="353"/>
      <c r="U282" s="353"/>
      <c r="V282" s="353"/>
      <c r="W282" s="353"/>
      <c r="X282" s="353"/>
      <c r="Y282" s="353"/>
      <c r="Z282" s="364"/>
      <c r="AA282" s="353"/>
      <c r="AB282" s="353"/>
      <c r="AC282" s="369">
        <v>50</v>
      </c>
      <c r="AD282" s="353"/>
      <c r="AE282" s="353"/>
      <c r="AF282" s="353"/>
      <c r="AG282" s="353"/>
      <c r="AH282" s="353"/>
      <c r="AI282" s="761"/>
      <c r="AJ282" s="353"/>
      <c r="AK282" s="353"/>
      <c r="AL282" s="353"/>
      <c r="AM282" s="353"/>
      <c r="AN282" s="353">
        <v>0</v>
      </c>
      <c r="AO282" s="364"/>
      <c r="AP282" s="353"/>
      <c r="AQ282" s="353"/>
      <c r="AR282" s="353">
        <v>0</v>
      </c>
      <c r="AS282" s="353"/>
      <c r="AT282" s="353"/>
      <c r="AU282" s="353"/>
      <c r="AV282" s="353"/>
      <c r="AW282" s="353"/>
      <c r="AX282" s="353"/>
      <c r="AY282" s="353"/>
      <c r="AZ282" s="353"/>
      <c r="BA282" s="353"/>
      <c r="BB282" s="353"/>
      <c r="BC282" s="353"/>
      <c r="BD282" s="353"/>
      <c r="BE282" s="359"/>
      <c r="BF282" s="360">
        <v>0</v>
      </c>
      <c r="BG282" s="360">
        <v>9800000</v>
      </c>
      <c r="BH282" s="360">
        <f t="shared" si="16"/>
        <v>490000000</v>
      </c>
      <c r="BI282" s="361"/>
      <c r="BJ282" s="362" t="s">
        <v>6326</v>
      </c>
      <c r="BK282" s="362" t="s">
        <v>6326</v>
      </c>
    </row>
    <row r="283" spans="1:64" s="349" customFormat="1" ht="99" hidden="1" customHeight="1">
      <c r="A283" s="676">
        <v>274</v>
      </c>
      <c r="B283" s="351" t="s">
        <v>1426</v>
      </c>
      <c r="C283" s="351" t="s">
        <v>1427</v>
      </c>
      <c r="D283" s="351"/>
      <c r="E283" s="351" t="s">
        <v>1428</v>
      </c>
      <c r="F283" s="351" t="s">
        <v>1429</v>
      </c>
      <c r="G283" s="351"/>
      <c r="H283" s="352"/>
      <c r="I283" s="350" t="s">
        <v>84</v>
      </c>
      <c r="J283" s="350"/>
      <c r="K283" s="350"/>
      <c r="L283" s="353"/>
      <c r="M283" s="353"/>
      <c r="N283" s="353"/>
      <c r="O283" s="353">
        <v>0</v>
      </c>
      <c r="P283" s="353">
        <f t="shared" si="14"/>
        <v>0</v>
      </c>
      <c r="Q283" s="354">
        <v>10</v>
      </c>
      <c r="R283" s="355">
        <f t="shared" si="15"/>
        <v>50</v>
      </c>
      <c r="S283" s="353"/>
      <c r="T283" s="353"/>
      <c r="U283" s="353"/>
      <c r="V283" s="353"/>
      <c r="W283" s="353"/>
      <c r="X283" s="353"/>
      <c r="Y283" s="353"/>
      <c r="Z283" s="364"/>
      <c r="AA283" s="353"/>
      <c r="AB283" s="353"/>
      <c r="AC283" s="369">
        <v>50</v>
      </c>
      <c r="AD283" s="353"/>
      <c r="AE283" s="353"/>
      <c r="AF283" s="353"/>
      <c r="AG283" s="353"/>
      <c r="AH283" s="353"/>
      <c r="AI283" s="761"/>
      <c r="AJ283" s="353"/>
      <c r="AK283" s="353"/>
      <c r="AL283" s="353"/>
      <c r="AM283" s="353"/>
      <c r="AN283" s="353">
        <v>0</v>
      </c>
      <c r="AO283" s="364"/>
      <c r="AP283" s="353"/>
      <c r="AQ283" s="353"/>
      <c r="AR283" s="353">
        <v>0</v>
      </c>
      <c r="AS283" s="353"/>
      <c r="AT283" s="353"/>
      <c r="AU283" s="353"/>
      <c r="AV283" s="353"/>
      <c r="AW283" s="353"/>
      <c r="AX283" s="353"/>
      <c r="AY283" s="353"/>
      <c r="AZ283" s="353"/>
      <c r="BA283" s="353"/>
      <c r="BB283" s="353"/>
      <c r="BC283" s="353"/>
      <c r="BD283" s="353"/>
      <c r="BE283" s="359"/>
      <c r="BF283" s="360">
        <v>0</v>
      </c>
      <c r="BG283" s="360">
        <v>15320550</v>
      </c>
      <c r="BH283" s="360">
        <f t="shared" si="16"/>
        <v>766027500</v>
      </c>
      <c r="BI283" s="361"/>
      <c r="BJ283" s="362" t="s">
        <v>6326</v>
      </c>
      <c r="BK283" s="362" t="s">
        <v>6326</v>
      </c>
    </row>
    <row r="284" spans="1:64" s="349" customFormat="1" ht="144" hidden="1" customHeight="1">
      <c r="A284" s="676">
        <v>275</v>
      </c>
      <c r="B284" s="351" t="s">
        <v>1430</v>
      </c>
      <c r="C284" s="351" t="s">
        <v>1431</v>
      </c>
      <c r="D284" s="351"/>
      <c r="E284" s="351" t="s">
        <v>1432</v>
      </c>
      <c r="F284" s="351" t="s">
        <v>1433</v>
      </c>
      <c r="G284" s="351" t="s">
        <v>1434</v>
      </c>
      <c r="H284" s="352"/>
      <c r="I284" s="350" t="s">
        <v>84</v>
      </c>
      <c r="J284" s="350"/>
      <c r="K284" s="350"/>
      <c r="L284" s="353"/>
      <c r="M284" s="353"/>
      <c r="N284" s="353"/>
      <c r="O284" s="353">
        <v>0</v>
      </c>
      <c r="P284" s="353">
        <f t="shared" si="14"/>
        <v>0</v>
      </c>
      <c r="Q284" s="354">
        <v>500</v>
      </c>
      <c r="R284" s="355">
        <f t="shared" si="15"/>
        <v>300</v>
      </c>
      <c r="S284" s="353"/>
      <c r="T284" s="353"/>
      <c r="U284" s="353"/>
      <c r="V284" s="353"/>
      <c r="W284" s="353"/>
      <c r="X284" s="353"/>
      <c r="Y284" s="353"/>
      <c r="Z284" s="364"/>
      <c r="AA284" s="353"/>
      <c r="AB284" s="353"/>
      <c r="AC284" s="399">
        <v>300</v>
      </c>
      <c r="AD284" s="353"/>
      <c r="AE284" s="353"/>
      <c r="AF284" s="353"/>
      <c r="AG284" s="353"/>
      <c r="AH284" s="353"/>
      <c r="AI284" s="761"/>
      <c r="AJ284" s="353"/>
      <c r="AK284" s="353"/>
      <c r="AL284" s="353"/>
      <c r="AM284" s="353"/>
      <c r="AN284" s="353">
        <v>0</v>
      </c>
      <c r="AO284" s="366"/>
      <c r="AP284" s="353"/>
      <c r="AQ284" s="353"/>
      <c r="AR284" s="353">
        <v>0</v>
      </c>
      <c r="AS284" s="353"/>
      <c r="AT284" s="353"/>
      <c r="AU284" s="353"/>
      <c r="AV284" s="353"/>
      <c r="AW284" s="353"/>
      <c r="AX284" s="353"/>
      <c r="AY284" s="353"/>
      <c r="AZ284" s="353"/>
      <c r="BA284" s="353"/>
      <c r="BB284" s="353"/>
      <c r="BC284" s="353"/>
      <c r="BD284" s="353"/>
      <c r="BE284" s="359"/>
      <c r="BF284" s="360">
        <v>0</v>
      </c>
      <c r="BG284" s="360">
        <v>2070000</v>
      </c>
      <c r="BH284" s="360">
        <f t="shared" si="16"/>
        <v>621000000</v>
      </c>
      <c r="BI284" s="361"/>
      <c r="BJ284" s="362" t="s">
        <v>6326</v>
      </c>
      <c r="BK284" s="362" t="s">
        <v>6326</v>
      </c>
    </row>
    <row r="285" spans="1:64" s="349" customFormat="1" ht="168.75" hidden="1" customHeight="1">
      <c r="A285" s="676">
        <v>276</v>
      </c>
      <c r="B285" s="351" t="s">
        <v>1435</v>
      </c>
      <c r="C285" s="351" t="s">
        <v>1436</v>
      </c>
      <c r="D285" s="351"/>
      <c r="E285" s="351" t="s">
        <v>1437</v>
      </c>
      <c r="F285" s="351" t="s">
        <v>1438</v>
      </c>
      <c r="G285" s="351"/>
      <c r="H285" s="352"/>
      <c r="I285" s="350" t="s">
        <v>84</v>
      </c>
      <c r="J285" s="350"/>
      <c r="K285" s="350"/>
      <c r="L285" s="353"/>
      <c r="M285" s="353"/>
      <c r="N285" s="353"/>
      <c r="O285" s="353">
        <v>0</v>
      </c>
      <c r="P285" s="353">
        <f t="shared" si="14"/>
        <v>0</v>
      </c>
      <c r="Q285" s="354">
        <v>300</v>
      </c>
      <c r="R285" s="355">
        <f t="shared" si="15"/>
        <v>500</v>
      </c>
      <c r="S285" s="353"/>
      <c r="T285" s="353"/>
      <c r="U285" s="353"/>
      <c r="V285" s="353"/>
      <c r="W285" s="353"/>
      <c r="X285" s="353"/>
      <c r="Y285" s="353"/>
      <c r="Z285" s="364"/>
      <c r="AA285" s="353"/>
      <c r="AB285" s="353"/>
      <c r="AC285" s="369">
        <v>500</v>
      </c>
      <c r="AD285" s="353"/>
      <c r="AE285" s="353"/>
      <c r="AF285" s="353"/>
      <c r="AG285" s="353"/>
      <c r="AH285" s="353"/>
      <c r="AI285" s="761"/>
      <c r="AJ285" s="353"/>
      <c r="AK285" s="353"/>
      <c r="AL285" s="353"/>
      <c r="AM285" s="353"/>
      <c r="AN285" s="353">
        <v>0</v>
      </c>
      <c r="AO285" s="366"/>
      <c r="AP285" s="353"/>
      <c r="AQ285" s="353"/>
      <c r="AR285" s="353">
        <v>0</v>
      </c>
      <c r="AS285" s="353"/>
      <c r="AT285" s="353"/>
      <c r="AU285" s="353"/>
      <c r="AV285" s="353"/>
      <c r="AW285" s="353"/>
      <c r="AX285" s="353"/>
      <c r="AY285" s="353"/>
      <c r="AZ285" s="353"/>
      <c r="BA285" s="353"/>
      <c r="BB285" s="353"/>
      <c r="BC285" s="353"/>
      <c r="BD285" s="353"/>
      <c r="BE285" s="359"/>
      <c r="BF285" s="360">
        <v>0</v>
      </c>
      <c r="BG285" s="360">
        <v>3500000</v>
      </c>
      <c r="BH285" s="360">
        <f t="shared" si="16"/>
        <v>1750000000</v>
      </c>
      <c r="BI285" s="361"/>
      <c r="BJ285" s="362" t="s">
        <v>6326</v>
      </c>
      <c r="BK285" s="362" t="s">
        <v>6326</v>
      </c>
    </row>
    <row r="286" spans="1:64" s="349" customFormat="1" ht="247.5" hidden="1" customHeight="1">
      <c r="A286" s="676">
        <v>277</v>
      </c>
      <c r="B286" s="351" t="s">
        <v>1439</v>
      </c>
      <c r="C286" s="351" t="s">
        <v>1440</v>
      </c>
      <c r="D286" s="351"/>
      <c r="E286" s="351" t="s">
        <v>1441</v>
      </c>
      <c r="F286" s="351" t="s">
        <v>1442</v>
      </c>
      <c r="G286" s="351"/>
      <c r="H286" s="352"/>
      <c r="I286" s="350" t="s">
        <v>84</v>
      </c>
      <c r="J286" s="350"/>
      <c r="K286" s="350"/>
      <c r="L286" s="353"/>
      <c r="M286" s="353"/>
      <c r="N286" s="353"/>
      <c r="O286" s="353">
        <v>0</v>
      </c>
      <c r="P286" s="353">
        <f t="shared" si="14"/>
        <v>0</v>
      </c>
      <c r="Q286" s="354">
        <v>500</v>
      </c>
      <c r="R286" s="355">
        <f t="shared" si="15"/>
        <v>200</v>
      </c>
      <c r="S286" s="353"/>
      <c r="T286" s="353"/>
      <c r="U286" s="353"/>
      <c r="V286" s="353"/>
      <c r="W286" s="353"/>
      <c r="X286" s="353"/>
      <c r="Y286" s="353"/>
      <c r="Z286" s="364"/>
      <c r="AA286" s="353"/>
      <c r="AB286" s="353"/>
      <c r="AC286" s="369">
        <v>200</v>
      </c>
      <c r="AD286" s="353"/>
      <c r="AE286" s="353"/>
      <c r="AF286" s="353"/>
      <c r="AG286" s="353"/>
      <c r="AH286" s="353"/>
      <c r="AI286" s="761"/>
      <c r="AJ286" s="353"/>
      <c r="AK286" s="353"/>
      <c r="AL286" s="353"/>
      <c r="AM286" s="353"/>
      <c r="AN286" s="353">
        <v>0</v>
      </c>
      <c r="AO286" s="366"/>
      <c r="AP286" s="353"/>
      <c r="AQ286" s="353"/>
      <c r="AR286" s="353">
        <v>0</v>
      </c>
      <c r="AS286" s="353"/>
      <c r="AT286" s="353"/>
      <c r="AU286" s="353"/>
      <c r="AV286" s="353"/>
      <c r="AW286" s="353"/>
      <c r="AX286" s="353"/>
      <c r="AY286" s="353"/>
      <c r="AZ286" s="353"/>
      <c r="BA286" s="353"/>
      <c r="BB286" s="353"/>
      <c r="BC286" s="353"/>
      <c r="BD286" s="353"/>
      <c r="BE286" s="359"/>
      <c r="BF286" s="360" t="s">
        <v>1443</v>
      </c>
      <c r="BG286" s="360">
        <v>4389000</v>
      </c>
      <c r="BH286" s="360">
        <f t="shared" si="16"/>
        <v>877800000</v>
      </c>
      <c r="BI286" s="361"/>
      <c r="BJ286" s="362" t="s">
        <v>6326</v>
      </c>
      <c r="BK286" s="362" t="s">
        <v>6326</v>
      </c>
    </row>
    <row r="287" spans="1:64" s="349" customFormat="1" ht="129.75" hidden="1" customHeight="1">
      <c r="A287" s="677">
        <v>278</v>
      </c>
      <c r="B287" s="734" t="s">
        <v>1444</v>
      </c>
      <c r="C287" s="351" t="s">
        <v>1445</v>
      </c>
      <c r="D287" s="351"/>
      <c r="E287" s="351" t="s">
        <v>1446</v>
      </c>
      <c r="F287" s="351" t="s">
        <v>1447</v>
      </c>
      <c r="G287" s="351" t="s">
        <v>1447</v>
      </c>
      <c r="H287" s="352"/>
      <c r="I287" s="350" t="s">
        <v>1448</v>
      </c>
      <c r="J287" s="350"/>
      <c r="K287" s="350"/>
      <c r="L287" s="353"/>
      <c r="M287" s="353"/>
      <c r="N287" s="353"/>
      <c r="O287" s="353">
        <v>0</v>
      </c>
      <c r="P287" s="353">
        <f t="shared" si="14"/>
        <v>0</v>
      </c>
      <c r="Q287" s="354">
        <v>500</v>
      </c>
      <c r="R287" s="355">
        <f t="shared" si="15"/>
        <v>200</v>
      </c>
      <c r="S287" s="353"/>
      <c r="T287" s="353"/>
      <c r="U287" s="353"/>
      <c r="V287" s="353"/>
      <c r="W287" s="353"/>
      <c r="X287" s="353"/>
      <c r="Y287" s="353"/>
      <c r="Z287" s="364"/>
      <c r="AA287" s="353"/>
      <c r="AB287" s="353"/>
      <c r="AC287" s="365"/>
      <c r="AD287" s="353"/>
      <c r="AE287" s="353"/>
      <c r="AF287" s="353"/>
      <c r="AG287" s="353"/>
      <c r="AH287" s="353"/>
      <c r="AI287" s="761"/>
      <c r="AJ287" s="353"/>
      <c r="AK287" s="353"/>
      <c r="AL287" s="353"/>
      <c r="AM287" s="353"/>
      <c r="AN287" s="353">
        <v>0</v>
      </c>
      <c r="AO287" s="364"/>
      <c r="AP287" s="353"/>
      <c r="AQ287" s="353"/>
      <c r="AR287" s="353">
        <v>0</v>
      </c>
      <c r="AS287" s="353">
        <v>100</v>
      </c>
      <c r="AT287" s="353"/>
      <c r="AU287" s="353">
        <v>100</v>
      </c>
      <c r="AV287" s="353"/>
      <c r="AW287" s="353"/>
      <c r="AX287" s="353"/>
      <c r="AY287" s="353"/>
      <c r="AZ287" s="353"/>
      <c r="BA287" s="353"/>
      <c r="BB287" s="353"/>
      <c r="BC287" s="353"/>
      <c r="BD287" s="353"/>
      <c r="BE287" s="359"/>
      <c r="BF287" s="360" t="s">
        <v>1449</v>
      </c>
      <c r="BG287" s="360">
        <v>240000</v>
      </c>
      <c r="BH287" s="360">
        <f t="shared" si="16"/>
        <v>48000000</v>
      </c>
      <c r="BI287" s="361"/>
      <c r="BJ287" s="362" t="s">
        <v>6039</v>
      </c>
      <c r="BK287" s="362" t="s">
        <v>6327</v>
      </c>
    </row>
    <row r="288" spans="1:64" s="349" customFormat="1" ht="89.25" hidden="1" customHeight="1">
      <c r="A288" s="677">
        <v>279</v>
      </c>
      <c r="B288" s="734" t="s">
        <v>1450</v>
      </c>
      <c r="C288" s="734" t="s">
        <v>1451</v>
      </c>
      <c r="D288" s="734"/>
      <c r="E288" s="734" t="s">
        <v>1452</v>
      </c>
      <c r="F288" s="734" t="s">
        <v>1453</v>
      </c>
      <c r="G288" s="722" t="s">
        <v>6822</v>
      </c>
      <c r="H288" s="352"/>
      <c r="I288" s="350" t="s">
        <v>1448</v>
      </c>
      <c r="J288" s="350"/>
      <c r="K288" s="350"/>
      <c r="L288" s="353"/>
      <c r="M288" s="353"/>
      <c r="N288" s="353"/>
      <c r="O288" s="353">
        <v>0</v>
      </c>
      <c r="P288" s="353">
        <f t="shared" si="14"/>
        <v>0</v>
      </c>
      <c r="Q288" s="354">
        <v>174</v>
      </c>
      <c r="R288" s="355">
        <f t="shared" si="15"/>
        <v>0</v>
      </c>
      <c r="S288" s="353"/>
      <c r="T288" s="353"/>
      <c r="U288" s="353"/>
      <c r="V288" s="353"/>
      <c r="W288" s="353"/>
      <c r="X288" s="353"/>
      <c r="Y288" s="353"/>
      <c r="Z288" s="364"/>
      <c r="AA288" s="353"/>
      <c r="AB288" s="353"/>
      <c r="AC288" s="365"/>
      <c r="AD288" s="353"/>
      <c r="AE288" s="353"/>
      <c r="AF288" s="353"/>
      <c r="AG288" s="353"/>
      <c r="AH288" s="353"/>
      <c r="AI288" s="761"/>
      <c r="AJ288" s="353"/>
      <c r="AK288" s="353"/>
      <c r="AL288" s="353"/>
      <c r="AM288" s="353"/>
      <c r="AN288" s="353">
        <v>0</v>
      </c>
      <c r="AO288" s="364"/>
      <c r="AP288" s="353"/>
      <c r="AQ288" s="353"/>
      <c r="AR288" s="353">
        <v>0</v>
      </c>
      <c r="AS288" s="353"/>
      <c r="AT288" s="353"/>
      <c r="AU288" s="353"/>
      <c r="AV288" s="353"/>
      <c r="AW288" s="353"/>
      <c r="AX288" s="353"/>
      <c r="AY288" s="353"/>
      <c r="AZ288" s="353"/>
      <c r="BA288" s="353"/>
      <c r="BB288" s="353"/>
      <c r="BC288" s="353"/>
      <c r="BD288" s="353"/>
      <c r="BE288" s="359"/>
      <c r="BF288" s="360">
        <v>0</v>
      </c>
      <c r="BG288" s="360">
        <v>850000</v>
      </c>
      <c r="BH288" s="360">
        <f t="shared" si="16"/>
        <v>0</v>
      </c>
      <c r="BI288" s="361"/>
      <c r="BJ288" s="362" t="s">
        <v>6039</v>
      </c>
      <c r="BK288" s="362" t="s">
        <v>6327</v>
      </c>
      <c r="BL288" s="349" t="s">
        <v>6823</v>
      </c>
    </row>
    <row r="289" spans="1:63" s="349" customFormat="1" ht="102" hidden="1" customHeight="1">
      <c r="A289" s="677">
        <v>285</v>
      </c>
      <c r="B289" s="334" t="s">
        <v>1485</v>
      </c>
      <c r="C289" s="351" t="s">
        <v>1486</v>
      </c>
      <c r="D289" s="351"/>
      <c r="E289" s="351" t="s">
        <v>1487</v>
      </c>
      <c r="F289" s="351" t="s">
        <v>6824</v>
      </c>
      <c r="G289" s="374" t="s">
        <v>6832</v>
      </c>
      <c r="H289" s="352"/>
      <c r="I289" s="350" t="s">
        <v>88</v>
      </c>
      <c r="J289" s="350"/>
      <c r="K289" s="350"/>
      <c r="L289" s="353">
        <v>2513</v>
      </c>
      <c r="M289" s="353">
        <v>695</v>
      </c>
      <c r="N289" s="353"/>
      <c r="O289" s="353">
        <v>600</v>
      </c>
      <c r="P289" s="353">
        <f t="shared" si="14"/>
        <v>600</v>
      </c>
      <c r="Q289" s="354">
        <v>10882</v>
      </c>
      <c r="R289" s="355">
        <f t="shared" si="15"/>
        <v>10080</v>
      </c>
      <c r="S289" s="353"/>
      <c r="T289" s="353"/>
      <c r="U289" s="353"/>
      <c r="V289" s="353"/>
      <c r="W289" s="353"/>
      <c r="X289" s="353"/>
      <c r="Y289" s="353"/>
      <c r="Z289" s="364"/>
      <c r="AA289" s="353"/>
      <c r="AB289" s="353"/>
      <c r="AC289" s="369">
        <v>400</v>
      </c>
      <c r="AD289" s="353">
        <v>1000</v>
      </c>
      <c r="AE289" s="353"/>
      <c r="AF289" s="353"/>
      <c r="AG289" s="353"/>
      <c r="AH289" s="353"/>
      <c r="AI289" s="761">
        <v>7000</v>
      </c>
      <c r="AJ289" s="353"/>
      <c r="AK289" s="353">
        <v>1000</v>
      </c>
      <c r="AL289" s="353">
        <v>350</v>
      </c>
      <c r="AM289" s="353">
        <v>100</v>
      </c>
      <c r="AN289" s="353">
        <v>0</v>
      </c>
      <c r="AO289" s="378">
        <v>20</v>
      </c>
      <c r="AP289" s="353"/>
      <c r="AQ289" s="353"/>
      <c r="AR289" s="353">
        <v>0</v>
      </c>
      <c r="AS289" s="353">
        <v>200</v>
      </c>
      <c r="AT289" s="353"/>
      <c r="AU289" s="353"/>
      <c r="AV289" s="353"/>
      <c r="AW289" s="353"/>
      <c r="AX289" s="353"/>
      <c r="AY289" s="353">
        <v>10</v>
      </c>
      <c r="AZ289" s="353"/>
      <c r="BA289" s="353"/>
      <c r="BB289" s="353"/>
      <c r="BC289" s="353"/>
      <c r="BD289" s="353"/>
      <c r="BE289" s="359"/>
      <c r="BF289" s="360">
        <v>0</v>
      </c>
      <c r="BG289" s="360">
        <v>1396</v>
      </c>
      <c r="BH289" s="360">
        <f t="shared" si="16"/>
        <v>14071680</v>
      </c>
      <c r="BI289" s="361"/>
      <c r="BJ289" s="363" t="s">
        <v>6039</v>
      </c>
      <c r="BK289" s="362" t="s">
        <v>6327</v>
      </c>
    </row>
    <row r="290" spans="1:63" s="349" customFormat="1" ht="241.5" hidden="1" customHeight="1">
      <c r="A290" s="676">
        <v>286</v>
      </c>
      <c r="B290" s="351" t="s">
        <v>1489</v>
      </c>
      <c r="C290" s="351" t="s">
        <v>1490</v>
      </c>
      <c r="D290" s="351"/>
      <c r="E290" s="351" t="s">
        <v>1491</v>
      </c>
      <c r="F290" s="351" t="s">
        <v>1492</v>
      </c>
      <c r="G290" s="351"/>
      <c r="H290" s="352"/>
      <c r="I290" s="350" t="s">
        <v>1337</v>
      </c>
      <c r="J290" s="350"/>
      <c r="K290" s="350"/>
      <c r="L290" s="353">
        <v>0</v>
      </c>
      <c r="M290" s="353">
        <v>50</v>
      </c>
      <c r="N290" s="353"/>
      <c r="O290" s="353">
        <v>0</v>
      </c>
      <c r="P290" s="353">
        <f t="shared" si="14"/>
        <v>0</v>
      </c>
      <c r="Q290" s="354">
        <v>500</v>
      </c>
      <c r="R290" s="355">
        <f t="shared" si="15"/>
        <v>650</v>
      </c>
      <c r="S290" s="353"/>
      <c r="T290" s="353"/>
      <c r="U290" s="353"/>
      <c r="V290" s="353"/>
      <c r="W290" s="353"/>
      <c r="X290" s="353"/>
      <c r="Y290" s="353"/>
      <c r="Z290" s="364"/>
      <c r="AA290" s="353"/>
      <c r="AB290" s="353"/>
      <c r="AC290" s="365"/>
      <c r="AD290" s="353"/>
      <c r="AE290" s="353"/>
      <c r="AF290" s="353"/>
      <c r="AG290" s="353"/>
      <c r="AH290" s="353"/>
      <c r="AI290" s="761"/>
      <c r="AJ290" s="353"/>
      <c r="AK290" s="353">
        <v>100</v>
      </c>
      <c r="AL290" s="353"/>
      <c r="AM290" s="353"/>
      <c r="AN290" s="353">
        <v>0</v>
      </c>
      <c r="AO290" s="364"/>
      <c r="AP290" s="353"/>
      <c r="AQ290" s="353"/>
      <c r="AR290" s="353">
        <v>0</v>
      </c>
      <c r="AS290" s="353">
        <v>50</v>
      </c>
      <c r="AT290" s="353"/>
      <c r="AU290" s="353">
        <v>500</v>
      </c>
      <c r="AV290" s="353"/>
      <c r="AW290" s="353"/>
      <c r="AX290" s="353"/>
      <c r="AY290" s="353"/>
      <c r="AZ290" s="353"/>
      <c r="BA290" s="353"/>
      <c r="BB290" s="353"/>
      <c r="BC290" s="353"/>
      <c r="BD290" s="353"/>
      <c r="BE290" s="359"/>
      <c r="BF290" s="360">
        <v>0</v>
      </c>
      <c r="BG290" s="360">
        <v>9450</v>
      </c>
      <c r="BH290" s="360">
        <f t="shared" si="16"/>
        <v>6142500</v>
      </c>
      <c r="BI290" s="361"/>
      <c r="BJ290" s="362" t="s">
        <v>6328</v>
      </c>
      <c r="BK290" s="363" t="str">
        <f>+BJ290</f>
        <v>NGOAI</v>
      </c>
    </row>
    <row r="291" spans="1:63" s="349" customFormat="1" ht="82.5" hidden="1" customHeight="1">
      <c r="A291" s="676">
        <v>287</v>
      </c>
      <c r="B291" s="351" t="s">
        <v>1493</v>
      </c>
      <c r="C291" s="351" t="s">
        <v>1494</v>
      </c>
      <c r="D291" s="351"/>
      <c r="E291" s="351" t="s">
        <v>1495</v>
      </c>
      <c r="F291" s="351" t="s">
        <v>1496</v>
      </c>
      <c r="G291" s="351"/>
      <c r="H291" s="352"/>
      <c r="I291" s="350" t="s">
        <v>1337</v>
      </c>
      <c r="J291" s="350"/>
      <c r="K291" s="350"/>
      <c r="L291" s="353"/>
      <c r="M291" s="353"/>
      <c r="N291" s="353"/>
      <c r="O291" s="353">
        <v>1000</v>
      </c>
      <c r="P291" s="353">
        <f t="shared" si="14"/>
        <v>1000</v>
      </c>
      <c r="Q291" s="354">
        <v>12000</v>
      </c>
      <c r="R291" s="355">
        <f t="shared" si="15"/>
        <v>20000</v>
      </c>
      <c r="S291" s="353"/>
      <c r="T291" s="353"/>
      <c r="U291" s="353"/>
      <c r="V291" s="353"/>
      <c r="W291" s="353"/>
      <c r="X291" s="353"/>
      <c r="Y291" s="353"/>
      <c r="Z291" s="364"/>
      <c r="AA291" s="353"/>
      <c r="AB291" s="353">
        <v>8000</v>
      </c>
      <c r="AC291" s="365"/>
      <c r="AD291" s="353"/>
      <c r="AE291" s="353"/>
      <c r="AF291" s="353"/>
      <c r="AG291" s="353"/>
      <c r="AH291" s="353"/>
      <c r="AI291" s="761">
        <v>12000</v>
      </c>
      <c r="AJ291" s="353"/>
      <c r="AK291" s="353"/>
      <c r="AL291" s="353"/>
      <c r="AM291" s="353"/>
      <c r="AN291" s="353">
        <v>0</v>
      </c>
      <c r="AO291" s="364"/>
      <c r="AP291" s="353"/>
      <c r="AQ291" s="353"/>
      <c r="AR291" s="353">
        <v>0</v>
      </c>
      <c r="AS291" s="353"/>
      <c r="AT291" s="353"/>
      <c r="AU291" s="353"/>
      <c r="AV291" s="353"/>
      <c r="AW291" s="353"/>
      <c r="AX291" s="353"/>
      <c r="AY291" s="353"/>
      <c r="AZ291" s="353"/>
      <c r="BA291" s="353"/>
      <c r="BB291" s="353"/>
      <c r="BC291" s="353"/>
      <c r="BD291" s="353"/>
      <c r="BE291" s="359"/>
      <c r="BF291" s="360">
        <v>0</v>
      </c>
      <c r="BG291" s="360">
        <v>439</v>
      </c>
      <c r="BH291" s="360">
        <f t="shared" si="16"/>
        <v>8780000</v>
      </c>
      <c r="BI291" s="361"/>
      <c r="BJ291" s="362" t="s">
        <v>6326</v>
      </c>
      <c r="BK291" s="362" t="s">
        <v>6328</v>
      </c>
    </row>
    <row r="292" spans="1:63" s="349" customFormat="1" ht="207" hidden="1" customHeight="1">
      <c r="A292" s="677">
        <v>288</v>
      </c>
      <c r="B292" s="334" t="s">
        <v>1497</v>
      </c>
      <c r="C292" s="394" t="s">
        <v>6825</v>
      </c>
      <c r="D292" s="351"/>
      <c r="E292" s="351" t="s">
        <v>1499</v>
      </c>
      <c r="F292" s="351" t="s">
        <v>1500</v>
      </c>
      <c r="G292" s="716" t="s">
        <v>6831</v>
      </c>
      <c r="H292" s="352"/>
      <c r="I292" s="350" t="s">
        <v>1337</v>
      </c>
      <c r="J292" s="350"/>
      <c r="K292" s="350"/>
      <c r="L292" s="353"/>
      <c r="M292" s="353"/>
      <c r="N292" s="353"/>
      <c r="O292" s="353">
        <v>0</v>
      </c>
      <c r="P292" s="353">
        <f t="shared" si="14"/>
        <v>0</v>
      </c>
      <c r="Q292" s="354">
        <v>500</v>
      </c>
      <c r="R292" s="355">
        <f t="shared" si="15"/>
        <v>150</v>
      </c>
      <c r="S292" s="353"/>
      <c r="T292" s="353"/>
      <c r="U292" s="353"/>
      <c r="V292" s="353"/>
      <c r="W292" s="353"/>
      <c r="X292" s="353"/>
      <c r="Y292" s="353"/>
      <c r="Z292" s="364"/>
      <c r="AA292" s="353"/>
      <c r="AB292" s="353"/>
      <c r="AC292" s="365"/>
      <c r="AD292" s="353"/>
      <c r="AE292" s="353"/>
      <c r="AF292" s="353"/>
      <c r="AG292" s="353"/>
      <c r="AH292" s="353"/>
      <c r="AI292" s="761"/>
      <c r="AJ292" s="353"/>
      <c r="AK292" s="353"/>
      <c r="AL292" s="353"/>
      <c r="AM292" s="353"/>
      <c r="AN292" s="353">
        <v>0</v>
      </c>
      <c r="AO292" s="364"/>
      <c r="AP292" s="353"/>
      <c r="AQ292" s="353"/>
      <c r="AR292" s="353">
        <v>0</v>
      </c>
      <c r="AS292" s="353">
        <v>150</v>
      </c>
      <c r="AT292" s="353"/>
      <c r="AU292" s="353"/>
      <c r="AV292" s="353"/>
      <c r="AW292" s="353"/>
      <c r="AX292" s="353"/>
      <c r="AY292" s="353"/>
      <c r="AZ292" s="353"/>
      <c r="BA292" s="353"/>
      <c r="BB292" s="353"/>
      <c r="BC292" s="353"/>
      <c r="BD292" s="353"/>
      <c r="BE292" s="359"/>
      <c r="BF292" s="360">
        <v>0</v>
      </c>
      <c r="BG292" s="360">
        <v>15000</v>
      </c>
      <c r="BH292" s="360">
        <f t="shared" si="16"/>
        <v>2250000</v>
      </c>
      <c r="BI292" s="361"/>
      <c r="BJ292" s="362" t="s">
        <v>6327</v>
      </c>
      <c r="BK292" s="362" t="s">
        <v>6327</v>
      </c>
    </row>
    <row r="293" spans="1:63" s="349" customFormat="1" ht="198" hidden="1" customHeight="1">
      <c r="A293" s="677">
        <v>289</v>
      </c>
      <c r="B293" s="351" t="s">
        <v>1501</v>
      </c>
      <c r="C293" s="351" t="s">
        <v>6827</v>
      </c>
      <c r="D293" s="736" t="s">
        <v>6841</v>
      </c>
      <c r="E293" s="734" t="s">
        <v>1503</v>
      </c>
      <c r="F293" s="351" t="s">
        <v>6826</v>
      </c>
      <c r="G293" s="734" t="s">
        <v>6839</v>
      </c>
      <c r="H293" s="352"/>
      <c r="I293" s="350" t="s">
        <v>1337</v>
      </c>
      <c r="J293" s="350"/>
      <c r="K293" s="350"/>
      <c r="L293" s="353"/>
      <c r="M293" s="353"/>
      <c r="N293" s="353"/>
      <c r="O293" s="353">
        <v>0</v>
      </c>
      <c r="P293" s="353">
        <f t="shared" si="14"/>
        <v>0</v>
      </c>
      <c r="Q293" s="354">
        <v>350</v>
      </c>
      <c r="R293" s="355">
        <f t="shared" si="15"/>
        <v>100</v>
      </c>
      <c r="S293" s="353"/>
      <c r="T293" s="353"/>
      <c r="U293" s="353"/>
      <c r="V293" s="353"/>
      <c r="W293" s="353"/>
      <c r="X293" s="353"/>
      <c r="Y293" s="353"/>
      <c r="Z293" s="364"/>
      <c r="AA293" s="353"/>
      <c r="AB293" s="353"/>
      <c r="AC293" s="365"/>
      <c r="AD293" s="353"/>
      <c r="AE293" s="353"/>
      <c r="AF293" s="353"/>
      <c r="AG293" s="353"/>
      <c r="AH293" s="353"/>
      <c r="AI293" s="761"/>
      <c r="AJ293" s="353"/>
      <c r="AK293" s="353"/>
      <c r="AL293" s="353"/>
      <c r="AM293" s="353"/>
      <c r="AN293" s="353">
        <v>0</v>
      </c>
      <c r="AO293" s="364"/>
      <c r="AP293" s="353"/>
      <c r="AQ293" s="353"/>
      <c r="AR293" s="353">
        <v>0</v>
      </c>
      <c r="AS293" s="353">
        <v>100</v>
      </c>
      <c r="AT293" s="353"/>
      <c r="AU293" s="353"/>
      <c r="AV293" s="353"/>
      <c r="AW293" s="353"/>
      <c r="AX293" s="353"/>
      <c r="AY293" s="353"/>
      <c r="AZ293" s="353"/>
      <c r="BA293" s="353"/>
      <c r="BB293" s="353"/>
      <c r="BC293" s="353"/>
      <c r="BD293" s="353"/>
      <c r="BE293" s="359"/>
      <c r="BF293" s="360">
        <v>0</v>
      </c>
      <c r="BG293" s="360">
        <v>98000</v>
      </c>
      <c r="BH293" s="360">
        <f t="shared" si="16"/>
        <v>9800000</v>
      </c>
      <c r="BI293" s="361"/>
      <c r="BJ293" s="362" t="s">
        <v>6327</v>
      </c>
      <c r="BK293" s="362" t="s">
        <v>6327</v>
      </c>
    </row>
    <row r="294" spans="1:63" s="349" customFormat="1" ht="96" hidden="1" customHeight="1">
      <c r="A294" s="677">
        <v>290</v>
      </c>
      <c r="B294" s="351" t="s">
        <v>1505</v>
      </c>
      <c r="C294" s="351" t="s">
        <v>1506</v>
      </c>
      <c r="D294" s="351"/>
      <c r="E294" s="351" t="s">
        <v>1507</v>
      </c>
      <c r="F294" s="351" t="s">
        <v>1508</v>
      </c>
      <c r="G294" s="374" t="s">
        <v>6828</v>
      </c>
      <c r="H294" s="352"/>
      <c r="I294" s="350" t="s">
        <v>1337</v>
      </c>
      <c r="J294" s="350"/>
      <c r="K294" s="350"/>
      <c r="L294" s="353">
        <v>1053504</v>
      </c>
      <c r="M294" s="353">
        <v>656148</v>
      </c>
      <c r="N294" s="353"/>
      <c r="O294" s="353">
        <v>49900</v>
      </c>
      <c r="P294" s="353">
        <f t="shared" si="14"/>
        <v>49900</v>
      </c>
      <c r="Q294" s="354">
        <v>1948600</v>
      </c>
      <c r="R294" s="355">
        <f t="shared" si="15"/>
        <v>2320300</v>
      </c>
      <c r="S294" s="353"/>
      <c r="T294" s="353"/>
      <c r="U294" s="353"/>
      <c r="V294" s="353"/>
      <c r="W294" s="353">
        <v>80000</v>
      </c>
      <c r="X294" s="353"/>
      <c r="Y294" s="380">
        <v>3000</v>
      </c>
      <c r="Z294" s="398">
        <v>5000</v>
      </c>
      <c r="AA294" s="353"/>
      <c r="AB294" s="353">
        <v>5000</v>
      </c>
      <c r="AC294" s="369">
        <v>230000</v>
      </c>
      <c r="AD294" s="353">
        <v>110000</v>
      </c>
      <c r="AE294" s="353">
        <v>10000</v>
      </c>
      <c r="AF294" s="353">
        <v>400000</v>
      </c>
      <c r="AG294" s="353">
        <v>12000</v>
      </c>
      <c r="AH294" s="353">
        <v>100000</v>
      </c>
      <c r="AI294" s="761">
        <v>700000</v>
      </c>
      <c r="AJ294" s="353">
        <v>50000</v>
      </c>
      <c r="AK294" s="353">
        <v>5000</v>
      </c>
      <c r="AL294" s="353">
        <v>10000</v>
      </c>
      <c r="AM294" s="353"/>
      <c r="AN294" s="353">
        <v>50000</v>
      </c>
      <c r="AO294" s="379">
        <v>4000</v>
      </c>
      <c r="AP294" s="353">
        <v>300000</v>
      </c>
      <c r="AQ294" s="353">
        <v>1000</v>
      </c>
      <c r="AR294" s="353">
        <v>5000</v>
      </c>
      <c r="AS294" s="353">
        <v>48000</v>
      </c>
      <c r="AT294" s="371">
        <v>120000</v>
      </c>
      <c r="AU294" s="353">
        <v>50000</v>
      </c>
      <c r="AV294" s="353">
        <v>10000</v>
      </c>
      <c r="AW294" s="353"/>
      <c r="AX294" s="353"/>
      <c r="AY294" s="353">
        <v>200</v>
      </c>
      <c r="AZ294" s="353"/>
      <c r="BA294" s="353">
        <v>2000</v>
      </c>
      <c r="BB294" s="353">
        <v>100</v>
      </c>
      <c r="BC294" s="353"/>
      <c r="BD294" s="353">
        <v>10000</v>
      </c>
      <c r="BE294" s="372" t="s">
        <v>232</v>
      </c>
      <c r="BF294" s="360">
        <v>0</v>
      </c>
      <c r="BG294" s="360">
        <v>401</v>
      </c>
      <c r="BH294" s="360">
        <f t="shared" si="16"/>
        <v>930440300</v>
      </c>
      <c r="BI294" s="361"/>
      <c r="BJ294" s="363" t="s">
        <v>6039</v>
      </c>
      <c r="BK294" s="362" t="s">
        <v>6327</v>
      </c>
    </row>
    <row r="295" spans="1:63" s="349" customFormat="1" ht="113.25" hidden="1" customHeight="1">
      <c r="A295" s="676">
        <v>291</v>
      </c>
      <c r="B295" s="351" t="s">
        <v>1509</v>
      </c>
      <c r="C295" s="351" t="s">
        <v>1510</v>
      </c>
      <c r="D295" s="351"/>
      <c r="E295" s="351" t="s">
        <v>1511</v>
      </c>
      <c r="F295" s="351" t="s">
        <v>6342</v>
      </c>
      <c r="G295" s="215"/>
      <c r="H295" s="352"/>
      <c r="I295" s="350" t="s">
        <v>1337</v>
      </c>
      <c r="J295" s="350"/>
      <c r="K295" s="350"/>
      <c r="L295" s="353">
        <v>36390</v>
      </c>
      <c r="M295" s="353">
        <v>24535</v>
      </c>
      <c r="N295" s="353"/>
      <c r="O295" s="353">
        <v>0</v>
      </c>
      <c r="P295" s="353">
        <f t="shared" ref="P295:P348" si="17">N295+O295</f>
        <v>0</v>
      </c>
      <c r="Q295" s="354">
        <v>68300</v>
      </c>
      <c r="R295" s="355">
        <f t="shared" si="15"/>
        <v>46500</v>
      </c>
      <c r="S295" s="353"/>
      <c r="T295" s="353"/>
      <c r="U295" s="353"/>
      <c r="V295" s="353"/>
      <c r="W295" s="353">
        <v>3000</v>
      </c>
      <c r="X295" s="353"/>
      <c r="Y295" s="353"/>
      <c r="Z295" s="368"/>
      <c r="AA295" s="353"/>
      <c r="AB295" s="353"/>
      <c r="AC295" s="365"/>
      <c r="AD295" s="353"/>
      <c r="AE295" s="353"/>
      <c r="AF295" s="353">
        <v>2000</v>
      </c>
      <c r="AG295" s="353"/>
      <c r="AH295" s="353"/>
      <c r="AI295" s="761">
        <v>40000</v>
      </c>
      <c r="AJ295" s="353">
        <v>1000</v>
      </c>
      <c r="AK295" s="353"/>
      <c r="AL295" s="353"/>
      <c r="AM295" s="353"/>
      <c r="AN295" s="353">
        <v>0</v>
      </c>
      <c r="AO295" s="364"/>
      <c r="AP295" s="353"/>
      <c r="AQ295" s="353"/>
      <c r="AR295" s="353">
        <v>0</v>
      </c>
      <c r="AS295" s="353"/>
      <c r="AT295" s="353"/>
      <c r="AU295" s="353">
        <v>500</v>
      </c>
      <c r="AV295" s="353"/>
      <c r="AW295" s="353"/>
      <c r="AX295" s="353"/>
      <c r="AY295" s="353"/>
      <c r="AZ295" s="353"/>
      <c r="BA295" s="353"/>
      <c r="BB295" s="353"/>
      <c r="BC295" s="353"/>
      <c r="BD295" s="353"/>
      <c r="BE295" s="359"/>
      <c r="BF295" s="360">
        <v>0</v>
      </c>
      <c r="BG295" s="360">
        <v>4617</v>
      </c>
      <c r="BH295" s="360">
        <f t="shared" si="16"/>
        <v>214690500</v>
      </c>
      <c r="BI295" s="361"/>
      <c r="BJ295" s="363" t="s">
        <v>6039</v>
      </c>
      <c r="BK295" s="362" t="s">
        <v>6328</v>
      </c>
    </row>
    <row r="296" spans="1:63" s="349" customFormat="1" ht="49.5" hidden="1" customHeight="1">
      <c r="A296" s="676">
        <v>292</v>
      </c>
      <c r="B296" s="351" t="s">
        <v>1512</v>
      </c>
      <c r="C296" s="351" t="s">
        <v>1513</v>
      </c>
      <c r="D296" s="351"/>
      <c r="E296" s="351" t="s">
        <v>1514</v>
      </c>
      <c r="F296" s="351" t="s">
        <v>1515</v>
      </c>
      <c r="G296" s="215"/>
      <c r="H296" s="352"/>
      <c r="I296" s="350" t="s">
        <v>1337</v>
      </c>
      <c r="J296" s="350"/>
      <c r="K296" s="350"/>
      <c r="L296" s="353"/>
      <c r="M296" s="353"/>
      <c r="N296" s="353"/>
      <c r="O296" s="353">
        <v>0</v>
      </c>
      <c r="P296" s="353">
        <f t="shared" si="17"/>
        <v>0</v>
      </c>
      <c r="Q296" s="354">
        <v>326000</v>
      </c>
      <c r="R296" s="355">
        <f t="shared" si="15"/>
        <v>20200</v>
      </c>
      <c r="S296" s="353"/>
      <c r="T296" s="353"/>
      <c r="U296" s="353"/>
      <c r="V296" s="353"/>
      <c r="W296" s="353"/>
      <c r="X296" s="353"/>
      <c r="Y296" s="353"/>
      <c r="Z296" s="364"/>
      <c r="AA296" s="353"/>
      <c r="AB296" s="353">
        <v>200</v>
      </c>
      <c r="AC296" s="369">
        <v>15000</v>
      </c>
      <c r="AD296" s="353"/>
      <c r="AE296" s="353"/>
      <c r="AF296" s="353"/>
      <c r="AG296" s="353"/>
      <c r="AH296" s="353"/>
      <c r="AI296" s="761"/>
      <c r="AJ296" s="353"/>
      <c r="AK296" s="353"/>
      <c r="AL296" s="353">
        <v>5000</v>
      </c>
      <c r="AM296" s="353"/>
      <c r="AN296" s="353">
        <v>0</v>
      </c>
      <c r="AO296" s="366"/>
      <c r="AP296" s="353"/>
      <c r="AQ296" s="353"/>
      <c r="AR296" s="353">
        <v>0</v>
      </c>
      <c r="AS296" s="353"/>
      <c r="AT296" s="353"/>
      <c r="AU296" s="353"/>
      <c r="AV296" s="353"/>
      <c r="AW296" s="353"/>
      <c r="AX296" s="353"/>
      <c r="AY296" s="353"/>
      <c r="AZ296" s="353"/>
      <c r="BA296" s="353"/>
      <c r="BB296" s="353"/>
      <c r="BC296" s="353"/>
      <c r="BD296" s="353"/>
      <c r="BE296" s="359"/>
      <c r="BF296" s="360">
        <v>0</v>
      </c>
      <c r="BG296" s="360">
        <v>187</v>
      </c>
      <c r="BH296" s="360">
        <f t="shared" si="16"/>
        <v>3777400</v>
      </c>
      <c r="BI296" s="361"/>
      <c r="BJ296" s="362" t="s">
        <v>6326</v>
      </c>
      <c r="BK296" s="362" t="s">
        <v>6328</v>
      </c>
    </row>
    <row r="297" spans="1:63" s="349" customFormat="1" ht="66" hidden="1" customHeight="1">
      <c r="A297" s="676">
        <v>293</v>
      </c>
      <c r="B297" s="351" t="s">
        <v>1516</v>
      </c>
      <c r="C297" s="351" t="s">
        <v>1517</v>
      </c>
      <c r="D297" s="351"/>
      <c r="E297" s="351" t="s">
        <v>1518</v>
      </c>
      <c r="F297" s="351" t="s">
        <v>1519</v>
      </c>
      <c r="G297" s="215"/>
      <c r="H297" s="352"/>
      <c r="I297" s="350" t="s">
        <v>1337</v>
      </c>
      <c r="J297" s="350"/>
      <c r="K297" s="350"/>
      <c r="L297" s="353">
        <v>216800</v>
      </c>
      <c r="M297" s="353">
        <v>51833</v>
      </c>
      <c r="N297" s="353"/>
      <c r="O297" s="353">
        <v>0</v>
      </c>
      <c r="P297" s="353">
        <f t="shared" si="17"/>
        <v>0</v>
      </c>
      <c r="Q297" s="354">
        <v>148000</v>
      </c>
      <c r="R297" s="355">
        <f t="shared" si="15"/>
        <v>358000</v>
      </c>
      <c r="S297" s="353"/>
      <c r="T297" s="353"/>
      <c r="U297" s="353"/>
      <c r="V297" s="353"/>
      <c r="W297" s="353"/>
      <c r="X297" s="353"/>
      <c r="Y297" s="353"/>
      <c r="Z297" s="364"/>
      <c r="AA297" s="353"/>
      <c r="AB297" s="353"/>
      <c r="AC297" s="369">
        <v>10000</v>
      </c>
      <c r="AD297" s="353"/>
      <c r="AE297" s="353"/>
      <c r="AF297" s="353"/>
      <c r="AG297" s="353"/>
      <c r="AH297" s="353"/>
      <c r="AI297" s="761">
        <v>220000</v>
      </c>
      <c r="AJ297" s="353">
        <v>2000</v>
      </c>
      <c r="AK297" s="353">
        <v>100000</v>
      </c>
      <c r="AL297" s="353"/>
      <c r="AM297" s="353">
        <v>25000</v>
      </c>
      <c r="AN297" s="353">
        <v>0</v>
      </c>
      <c r="AO297" s="366"/>
      <c r="AP297" s="353"/>
      <c r="AQ297" s="353"/>
      <c r="AR297" s="353">
        <v>0</v>
      </c>
      <c r="AS297" s="353"/>
      <c r="AT297" s="353"/>
      <c r="AU297" s="353"/>
      <c r="AV297" s="353"/>
      <c r="AW297" s="353"/>
      <c r="AX297" s="353"/>
      <c r="AY297" s="353"/>
      <c r="AZ297" s="353"/>
      <c r="BA297" s="353">
        <v>1000</v>
      </c>
      <c r="BB297" s="353"/>
      <c r="BC297" s="353"/>
      <c r="BD297" s="353"/>
      <c r="BE297" s="359"/>
      <c r="BF297" s="360">
        <v>0</v>
      </c>
      <c r="BG297" s="360">
        <v>268</v>
      </c>
      <c r="BH297" s="360">
        <f t="shared" si="16"/>
        <v>95944000</v>
      </c>
      <c r="BI297" s="361"/>
      <c r="BJ297" s="363" t="s">
        <v>6039</v>
      </c>
      <c r="BK297" s="362" t="s">
        <v>6328</v>
      </c>
    </row>
    <row r="298" spans="1:63" s="349" customFormat="1" ht="93.75" hidden="1" customHeight="1">
      <c r="A298" s="676">
        <v>294</v>
      </c>
      <c r="B298" s="351" t="s">
        <v>1520</v>
      </c>
      <c r="C298" s="351" t="s">
        <v>1521</v>
      </c>
      <c r="D298" s="351"/>
      <c r="E298" s="351" t="s">
        <v>1522</v>
      </c>
      <c r="F298" s="351" t="s">
        <v>1523</v>
      </c>
      <c r="G298" s="374" t="s">
        <v>6829</v>
      </c>
      <c r="H298" s="352"/>
      <c r="I298" s="350" t="s">
        <v>1337</v>
      </c>
      <c r="J298" s="350"/>
      <c r="K298" s="350"/>
      <c r="L298" s="353">
        <f>405116+517366</f>
        <v>922482</v>
      </c>
      <c r="M298" s="353">
        <v>343783</v>
      </c>
      <c r="N298" s="353"/>
      <c r="O298" s="353">
        <v>43100</v>
      </c>
      <c r="P298" s="353">
        <f t="shared" si="17"/>
        <v>43100</v>
      </c>
      <c r="Q298" s="354">
        <v>1048300</v>
      </c>
      <c r="R298" s="355">
        <f t="shared" si="15"/>
        <v>6630100</v>
      </c>
      <c r="S298" s="353">
        <v>3600</v>
      </c>
      <c r="T298" s="353"/>
      <c r="U298" s="353">
        <v>120000</v>
      </c>
      <c r="V298" s="353"/>
      <c r="W298" s="353">
        <v>2000</v>
      </c>
      <c r="X298" s="353"/>
      <c r="Y298" s="380">
        <v>15000</v>
      </c>
      <c r="Z298" s="398">
        <v>12000</v>
      </c>
      <c r="AA298" s="353"/>
      <c r="AB298" s="353">
        <v>2000</v>
      </c>
      <c r="AC298" s="369">
        <v>100000</v>
      </c>
      <c r="AD298" s="353">
        <v>30000</v>
      </c>
      <c r="AE298" s="353">
        <v>30000</v>
      </c>
      <c r="AF298" s="353">
        <v>250000</v>
      </c>
      <c r="AG298" s="353">
        <v>5000</v>
      </c>
      <c r="AH298" s="353">
        <v>200000</v>
      </c>
      <c r="AI298" s="761">
        <v>50000</v>
      </c>
      <c r="AJ298" s="353"/>
      <c r="AK298" s="353">
        <v>50000</v>
      </c>
      <c r="AL298" s="353">
        <v>2000</v>
      </c>
      <c r="AM298" s="353">
        <v>1500</v>
      </c>
      <c r="AN298" s="353">
        <v>5000000</v>
      </c>
      <c r="AO298" s="379">
        <v>50000</v>
      </c>
      <c r="AP298" s="353">
        <v>60000</v>
      </c>
      <c r="AQ298" s="353">
        <v>100000</v>
      </c>
      <c r="AR298" s="353">
        <v>100000</v>
      </c>
      <c r="AS298" s="353">
        <v>120000</v>
      </c>
      <c r="AT298" s="353">
        <v>80000</v>
      </c>
      <c r="AU298" s="353">
        <v>50000</v>
      </c>
      <c r="AV298" s="353">
        <v>40000</v>
      </c>
      <c r="AW298" s="353"/>
      <c r="AX298" s="353"/>
      <c r="AY298" s="353">
        <v>100000</v>
      </c>
      <c r="AZ298" s="353">
        <v>50000</v>
      </c>
      <c r="BA298" s="353">
        <v>1000</v>
      </c>
      <c r="BB298" s="353">
        <v>1000</v>
      </c>
      <c r="BC298" s="353"/>
      <c r="BD298" s="353">
        <v>5000</v>
      </c>
      <c r="BE298" s="390" t="s">
        <v>1524</v>
      </c>
      <c r="BF298" s="360">
        <v>0</v>
      </c>
      <c r="BG298" s="360">
        <v>130</v>
      </c>
      <c r="BH298" s="360">
        <f t="shared" si="16"/>
        <v>861913000</v>
      </c>
      <c r="BI298" s="361"/>
      <c r="BJ298" s="363" t="s">
        <v>6039</v>
      </c>
      <c r="BK298" s="362" t="s">
        <v>6327</v>
      </c>
    </row>
    <row r="299" spans="1:63" s="349" customFormat="1" ht="132" hidden="1" customHeight="1">
      <c r="A299" s="676">
        <v>295</v>
      </c>
      <c r="B299" s="351" t="s">
        <v>1525</v>
      </c>
      <c r="C299" s="351" t="s">
        <v>1526</v>
      </c>
      <c r="D299" s="351"/>
      <c r="E299" s="351" t="s">
        <v>1527</v>
      </c>
      <c r="F299" s="351" t="s">
        <v>1528</v>
      </c>
      <c r="G299" s="215"/>
      <c r="H299" s="352"/>
      <c r="I299" s="350" t="s">
        <v>1337</v>
      </c>
      <c r="J299" s="350"/>
      <c r="K299" s="350"/>
      <c r="L299" s="353">
        <f>3500+995</f>
        <v>4495</v>
      </c>
      <c r="M299" s="353">
        <v>5100</v>
      </c>
      <c r="N299" s="353"/>
      <c r="O299" s="353">
        <v>0</v>
      </c>
      <c r="P299" s="353">
        <f t="shared" si="17"/>
        <v>0</v>
      </c>
      <c r="Q299" s="354">
        <v>10000</v>
      </c>
      <c r="R299" s="355">
        <f t="shared" si="15"/>
        <v>10000</v>
      </c>
      <c r="S299" s="353"/>
      <c r="T299" s="353"/>
      <c r="U299" s="353"/>
      <c r="V299" s="353"/>
      <c r="W299" s="353"/>
      <c r="X299" s="353"/>
      <c r="Y299" s="353"/>
      <c r="Z299" s="368"/>
      <c r="AA299" s="353"/>
      <c r="AB299" s="353"/>
      <c r="AC299" s="365"/>
      <c r="AD299" s="353"/>
      <c r="AE299" s="353"/>
      <c r="AF299" s="353"/>
      <c r="AG299" s="353"/>
      <c r="AH299" s="353"/>
      <c r="AI299" s="761">
        <v>10000</v>
      </c>
      <c r="AJ299" s="353"/>
      <c r="AK299" s="353"/>
      <c r="AL299" s="353"/>
      <c r="AM299" s="353"/>
      <c r="AN299" s="353">
        <v>0</v>
      </c>
      <c r="AO299" s="364"/>
      <c r="AP299" s="353"/>
      <c r="AQ299" s="353"/>
      <c r="AR299" s="353">
        <v>0</v>
      </c>
      <c r="AS299" s="353"/>
      <c r="AT299" s="353"/>
      <c r="AU299" s="353"/>
      <c r="AV299" s="353"/>
      <c r="AW299" s="353"/>
      <c r="AX299" s="353"/>
      <c r="AY299" s="353"/>
      <c r="AZ299" s="353"/>
      <c r="BA299" s="353"/>
      <c r="BB299" s="353"/>
      <c r="BC299" s="353"/>
      <c r="BD299" s="353"/>
      <c r="BE299" s="359" t="s">
        <v>85</v>
      </c>
      <c r="BF299" s="360" t="s">
        <v>1529</v>
      </c>
      <c r="BG299" s="360">
        <v>4430</v>
      </c>
      <c r="BH299" s="360">
        <f t="shared" si="16"/>
        <v>44300000</v>
      </c>
      <c r="BI299" s="361"/>
      <c r="BJ299" s="363" t="s">
        <v>6039</v>
      </c>
      <c r="BK299" s="362" t="s">
        <v>6328</v>
      </c>
    </row>
    <row r="300" spans="1:63" s="349" customFormat="1" ht="48" hidden="1" customHeight="1">
      <c r="A300" s="676">
        <v>296</v>
      </c>
      <c r="B300" s="351" t="s">
        <v>1530</v>
      </c>
      <c r="C300" s="351" t="s">
        <v>1531</v>
      </c>
      <c r="D300" s="351"/>
      <c r="E300" s="351"/>
      <c r="F300" s="351" t="s">
        <v>1532</v>
      </c>
      <c r="G300" s="707" t="s">
        <v>6830</v>
      </c>
      <c r="H300" s="352"/>
      <c r="I300" s="350" t="s">
        <v>1337</v>
      </c>
      <c r="J300" s="350"/>
      <c r="K300" s="350"/>
      <c r="L300" s="353">
        <v>1690</v>
      </c>
      <c r="M300" s="353">
        <v>1000</v>
      </c>
      <c r="N300" s="353"/>
      <c r="O300" s="353">
        <v>0</v>
      </c>
      <c r="P300" s="353">
        <f t="shared" si="17"/>
        <v>0</v>
      </c>
      <c r="Q300" s="354">
        <v>9440</v>
      </c>
      <c r="R300" s="355">
        <f t="shared" si="15"/>
        <v>1841</v>
      </c>
      <c r="S300" s="353">
        <v>1</v>
      </c>
      <c r="T300" s="353"/>
      <c r="U300" s="353"/>
      <c r="V300" s="353"/>
      <c r="W300" s="353"/>
      <c r="X300" s="353"/>
      <c r="Y300" s="353"/>
      <c r="Z300" s="364"/>
      <c r="AA300" s="353"/>
      <c r="AB300" s="353">
        <v>500</v>
      </c>
      <c r="AC300" s="369">
        <v>100</v>
      </c>
      <c r="AD300" s="353">
        <v>50</v>
      </c>
      <c r="AE300" s="353"/>
      <c r="AF300" s="353">
        <v>500</v>
      </c>
      <c r="AG300" s="353">
        <v>10</v>
      </c>
      <c r="AH300" s="353"/>
      <c r="AI300" s="761"/>
      <c r="AJ300" s="353"/>
      <c r="AK300" s="353"/>
      <c r="AL300" s="353"/>
      <c r="AM300" s="353"/>
      <c r="AN300" s="353">
        <v>0</v>
      </c>
      <c r="AO300" s="366"/>
      <c r="AP300" s="353"/>
      <c r="AQ300" s="353"/>
      <c r="AR300" s="353">
        <v>0</v>
      </c>
      <c r="AS300" s="353">
        <v>100</v>
      </c>
      <c r="AT300" s="353">
        <v>500</v>
      </c>
      <c r="AU300" s="353"/>
      <c r="AV300" s="353">
        <v>80</v>
      </c>
      <c r="AW300" s="353"/>
      <c r="AX300" s="353"/>
      <c r="AY300" s="353"/>
      <c r="AZ300" s="353"/>
      <c r="BA300" s="353"/>
      <c r="BB300" s="353"/>
      <c r="BC300" s="353"/>
      <c r="BD300" s="353"/>
      <c r="BE300" s="359"/>
      <c r="BF300" s="360">
        <v>0</v>
      </c>
      <c r="BG300" s="360">
        <v>1890</v>
      </c>
      <c r="BH300" s="360">
        <f t="shared" si="16"/>
        <v>3479490</v>
      </c>
      <c r="BI300" s="361"/>
      <c r="BJ300" s="362" t="s">
        <v>6327</v>
      </c>
      <c r="BK300" s="362" t="s">
        <v>6327</v>
      </c>
    </row>
    <row r="301" spans="1:63" s="349" customFormat="1" ht="99" hidden="1" customHeight="1">
      <c r="A301" s="676">
        <v>297</v>
      </c>
      <c r="B301" s="351" t="s">
        <v>1533</v>
      </c>
      <c r="C301" s="351" t="s">
        <v>1534</v>
      </c>
      <c r="D301" s="351"/>
      <c r="E301" s="351" t="s">
        <v>1535</v>
      </c>
      <c r="F301" s="351" t="s">
        <v>1536</v>
      </c>
      <c r="G301" s="215"/>
      <c r="H301" s="352"/>
      <c r="I301" s="350" t="s">
        <v>1337</v>
      </c>
      <c r="J301" s="350"/>
      <c r="K301" s="350"/>
      <c r="L301" s="353"/>
      <c r="M301" s="353"/>
      <c r="N301" s="353"/>
      <c r="O301" s="353">
        <v>0</v>
      </c>
      <c r="P301" s="353">
        <f t="shared" si="17"/>
        <v>0</v>
      </c>
      <c r="Q301" s="354">
        <v>200</v>
      </c>
      <c r="R301" s="355">
        <f t="shared" si="15"/>
        <v>150</v>
      </c>
      <c r="S301" s="353"/>
      <c r="T301" s="353"/>
      <c r="U301" s="353"/>
      <c r="V301" s="353"/>
      <c r="W301" s="353"/>
      <c r="X301" s="353"/>
      <c r="Y301" s="353"/>
      <c r="Z301" s="364"/>
      <c r="AA301" s="353"/>
      <c r="AB301" s="353"/>
      <c r="AC301" s="365"/>
      <c r="AD301" s="353"/>
      <c r="AE301" s="353"/>
      <c r="AF301" s="353"/>
      <c r="AG301" s="353"/>
      <c r="AH301" s="353"/>
      <c r="AI301" s="761"/>
      <c r="AJ301" s="353"/>
      <c r="AK301" s="353"/>
      <c r="AL301" s="353"/>
      <c r="AM301" s="353"/>
      <c r="AN301" s="353">
        <v>0</v>
      </c>
      <c r="AO301" s="364"/>
      <c r="AP301" s="353"/>
      <c r="AQ301" s="353"/>
      <c r="AR301" s="353">
        <v>0</v>
      </c>
      <c r="AS301" s="353">
        <v>150</v>
      </c>
      <c r="AT301" s="353"/>
      <c r="AU301" s="353"/>
      <c r="AV301" s="353"/>
      <c r="AW301" s="353"/>
      <c r="AX301" s="353"/>
      <c r="AY301" s="353"/>
      <c r="AZ301" s="353"/>
      <c r="BA301" s="353"/>
      <c r="BB301" s="353"/>
      <c r="BC301" s="353"/>
      <c r="BD301" s="353"/>
      <c r="BE301" s="359"/>
      <c r="BF301" s="360">
        <v>0</v>
      </c>
      <c r="BG301" s="360">
        <v>90000</v>
      </c>
      <c r="BH301" s="360">
        <f t="shared" si="16"/>
        <v>13500000</v>
      </c>
      <c r="BI301" s="361"/>
      <c r="BJ301" s="362" t="s">
        <v>6327</v>
      </c>
      <c r="BK301" s="362" t="s">
        <v>6327</v>
      </c>
    </row>
    <row r="302" spans="1:63" s="349" customFormat="1" ht="108.75" hidden="1" customHeight="1">
      <c r="A302" s="676">
        <v>298</v>
      </c>
      <c r="B302" s="351" t="s">
        <v>1537</v>
      </c>
      <c r="C302" s="351" t="s">
        <v>1538</v>
      </c>
      <c r="D302" s="351"/>
      <c r="E302" s="351" t="s">
        <v>1539</v>
      </c>
      <c r="F302" s="351" t="s">
        <v>1540</v>
      </c>
      <c r="G302" s="215" t="s">
        <v>1541</v>
      </c>
      <c r="H302" s="352"/>
      <c r="I302" s="350" t="s">
        <v>268</v>
      </c>
      <c r="J302" s="350"/>
      <c r="K302" s="350"/>
      <c r="L302" s="353">
        <v>186983</v>
      </c>
      <c r="M302" s="353">
        <v>74321</v>
      </c>
      <c r="N302" s="353"/>
      <c r="O302" s="353">
        <v>0</v>
      </c>
      <c r="P302" s="353">
        <f t="shared" si="17"/>
        <v>0</v>
      </c>
      <c r="Q302" s="354">
        <v>464200</v>
      </c>
      <c r="R302" s="355">
        <f t="shared" si="15"/>
        <v>493710</v>
      </c>
      <c r="S302" s="353"/>
      <c r="T302" s="353"/>
      <c r="U302" s="353"/>
      <c r="V302" s="353"/>
      <c r="W302" s="353">
        <v>50</v>
      </c>
      <c r="X302" s="353"/>
      <c r="Y302" s="353"/>
      <c r="Z302" s="364"/>
      <c r="AA302" s="353"/>
      <c r="AB302" s="353">
        <v>100</v>
      </c>
      <c r="AC302" s="369">
        <v>500</v>
      </c>
      <c r="AD302" s="353">
        <v>7300</v>
      </c>
      <c r="AE302" s="353">
        <v>1000</v>
      </c>
      <c r="AF302" s="353">
        <v>2500</v>
      </c>
      <c r="AG302" s="353">
        <v>1000</v>
      </c>
      <c r="AH302" s="353">
        <v>40000</v>
      </c>
      <c r="AI302" s="761">
        <v>250000</v>
      </c>
      <c r="AJ302" s="353">
        <v>10000</v>
      </c>
      <c r="AK302" s="353">
        <v>50000</v>
      </c>
      <c r="AL302" s="353">
        <v>300</v>
      </c>
      <c r="AM302" s="353">
        <v>10000</v>
      </c>
      <c r="AN302" s="353">
        <v>2000</v>
      </c>
      <c r="AO302" s="379">
        <v>350</v>
      </c>
      <c r="AP302" s="353">
        <v>100000</v>
      </c>
      <c r="AQ302" s="353">
        <v>300</v>
      </c>
      <c r="AR302" s="353">
        <v>10</v>
      </c>
      <c r="AS302" s="353">
        <v>1200</v>
      </c>
      <c r="AT302" s="353">
        <v>12000</v>
      </c>
      <c r="AU302" s="353">
        <v>3000</v>
      </c>
      <c r="AV302" s="353">
        <v>1000</v>
      </c>
      <c r="AW302" s="353"/>
      <c r="AX302" s="353"/>
      <c r="AY302" s="353"/>
      <c r="AZ302" s="353"/>
      <c r="BA302" s="353">
        <v>1000</v>
      </c>
      <c r="BB302" s="353"/>
      <c r="BC302" s="353"/>
      <c r="BD302" s="380">
        <v>100</v>
      </c>
      <c r="BE302" s="390" t="s">
        <v>1542</v>
      </c>
      <c r="BF302" s="360">
        <v>0</v>
      </c>
      <c r="BG302" s="360">
        <v>2690</v>
      </c>
      <c r="BH302" s="360">
        <f t="shared" si="16"/>
        <v>1328079900</v>
      </c>
      <c r="BI302" s="361"/>
      <c r="BJ302" s="363" t="s">
        <v>6039</v>
      </c>
      <c r="BK302" s="362" t="s">
        <v>6328</v>
      </c>
    </row>
    <row r="303" spans="1:63" s="349" customFormat="1" ht="60" hidden="1" customHeight="1">
      <c r="A303" s="676">
        <v>299</v>
      </c>
      <c r="B303" s="351" t="s">
        <v>1543</v>
      </c>
      <c r="C303" s="351" t="s">
        <v>1544</v>
      </c>
      <c r="D303" s="351"/>
      <c r="E303" s="351"/>
      <c r="F303" s="351" t="s">
        <v>1545</v>
      </c>
      <c r="G303" s="215"/>
      <c r="H303" s="352"/>
      <c r="I303" s="350" t="s">
        <v>88</v>
      </c>
      <c r="J303" s="350"/>
      <c r="K303" s="350"/>
      <c r="L303" s="353"/>
      <c r="M303" s="353"/>
      <c r="N303" s="353"/>
      <c r="O303" s="353">
        <v>20</v>
      </c>
      <c r="P303" s="353">
        <f t="shared" si="17"/>
        <v>20</v>
      </c>
      <c r="Q303" s="354">
        <v>750</v>
      </c>
      <c r="R303" s="355">
        <f t="shared" si="15"/>
        <v>0</v>
      </c>
      <c r="S303" s="353"/>
      <c r="T303" s="353"/>
      <c r="U303" s="353"/>
      <c r="V303" s="353"/>
      <c r="W303" s="353"/>
      <c r="X303" s="353"/>
      <c r="Y303" s="353"/>
      <c r="Z303" s="364"/>
      <c r="AA303" s="353"/>
      <c r="AB303" s="353"/>
      <c r="AC303" s="365"/>
      <c r="AD303" s="353"/>
      <c r="AE303" s="353"/>
      <c r="AF303" s="353"/>
      <c r="AG303" s="353"/>
      <c r="AH303" s="353"/>
      <c r="AI303" s="761"/>
      <c r="AJ303" s="353"/>
      <c r="AK303" s="353"/>
      <c r="AL303" s="353"/>
      <c r="AM303" s="353"/>
      <c r="AN303" s="353">
        <v>0</v>
      </c>
      <c r="AO303" s="364"/>
      <c r="AP303" s="353"/>
      <c r="AQ303" s="353"/>
      <c r="AR303" s="353">
        <v>0</v>
      </c>
      <c r="AS303" s="353"/>
      <c r="AT303" s="353"/>
      <c r="AU303" s="353"/>
      <c r="AV303" s="353"/>
      <c r="AW303" s="353"/>
      <c r="AX303" s="353"/>
      <c r="AY303" s="353"/>
      <c r="AZ303" s="353"/>
      <c r="BA303" s="353"/>
      <c r="BB303" s="353"/>
      <c r="BC303" s="353"/>
      <c r="BD303" s="353"/>
      <c r="BE303" s="359"/>
      <c r="BF303" s="360">
        <v>0</v>
      </c>
      <c r="BG303" s="360">
        <v>15000</v>
      </c>
      <c r="BH303" s="360">
        <f t="shared" si="16"/>
        <v>0</v>
      </c>
      <c r="BI303" s="361"/>
      <c r="BJ303" s="362" t="s">
        <v>6039</v>
      </c>
      <c r="BK303" s="484" t="s">
        <v>6039</v>
      </c>
    </row>
    <row r="304" spans="1:63" s="349" customFormat="1" ht="99" hidden="1" customHeight="1">
      <c r="A304" s="676">
        <v>300</v>
      </c>
      <c r="B304" s="351" t="s">
        <v>1549</v>
      </c>
      <c r="C304" s="351" t="s">
        <v>1550</v>
      </c>
      <c r="D304" s="351"/>
      <c r="E304" s="351" t="s">
        <v>1551</v>
      </c>
      <c r="F304" s="351" t="s">
        <v>7052</v>
      </c>
      <c r="G304" s="215"/>
      <c r="H304" s="352"/>
      <c r="I304" s="350" t="s">
        <v>1553</v>
      </c>
      <c r="J304" s="350"/>
      <c r="K304" s="350"/>
      <c r="L304" s="353"/>
      <c r="M304" s="353"/>
      <c r="N304" s="353"/>
      <c r="O304" s="353">
        <v>0</v>
      </c>
      <c r="P304" s="353">
        <f t="shared" si="17"/>
        <v>0</v>
      </c>
      <c r="Q304" s="354">
        <v>200</v>
      </c>
      <c r="R304" s="355">
        <f t="shared" si="15"/>
        <v>150</v>
      </c>
      <c r="S304" s="353"/>
      <c r="T304" s="353"/>
      <c r="U304" s="353"/>
      <c r="V304" s="353"/>
      <c r="W304" s="353"/>
      <c r="X304" s="353"/>
      <c r="Y304" s="353"/>
      <c r="Z304" s="364"/>
      <c r="AA304" s="353"/>
      <c r="AB304" s="353"/>
      <c r="AC304" s="365"/>
      <c r="AD304" s="353"/>
      <c r="AE304" s="353"/>
      <c r="AF304" s="353"/>
      <c r="AG304" s="353"/>
      <c r="AH304" s="353">
        <v>150</v>
      </c>
      <c r="AI304" s="761"/>
      <c r="AJ304" s="353"/>
      <c r="AK304" s="353"/>
      <c r="AL304" s="353"/>
      <c r="AM304" s="353"/>
      <c r="AN304" s="353">
        <v>0</v>
      </c>
      <c r="AO304" s="364"/>
      <c r="AP304" s="353"/>
      <c r="AQ304" s="353"/>
      <c r="AR304" s="353">
        <v>0</v>
      </c>
      <c r="AS304" s="353"/>
      <c r="AT304" s="353"/>
      <c r="AU304" s="353"/>
      <c r="AV304" s="353"/>
      <c r="AW304" s="353"/>
      <c r="AX304" s="353"/>
      <c r="AY304" s="353"/>
      <c r="AZ304" s="353"/>
      <c r="BA304" s="353"/>
      <c r="BB304" s="353"/>
      <c r="BC304" s="353"/>
      <c r="BD304" s="353"/>
      <c r="BE304" s="359"/>
      <c r="BF304" s="360">
        <v>0</v>
      </c>
      <c r="BG304" s="360">
        <v>24800</v>
      </c>
      <c r="BH304" s="360">
        <f t="shared" si="16"/>
        <v>3720000</v>
      </c>
      <c r="BI304" s="361"/>
      <c r="BJ304" s="362" t="s">
        <v>6326</v>
      </c>
      <c r="BK304" s="362" t="s">
        <v>6326</v>
      </c>
    </row>
    <row r="305" spans="1:63" s="349" customFormat="1" ht="171.75" hidden="1" customHeight="1">
      <c r="A305" s="676">
        <v>301</v>
      </c>
      <c r="B305" s="351" t="s">
        <v>1554</v>
      </c>
      <c r="C305" s="351" t="s">
        <v>1555</v>
      </c>
      <c r="D305" s="351"/>
      <c r="E305" s="351" t="s">
        <v>1556</v>
      </c>
      <c r="F305" s="400" t="s">
        <v>6380</v>
      </c>
      <c r="G305" s="215"/>
      <c r="H305" s="352"/>
      <c r="I305" s="350" t="s">
        <v>1558</v>
      </c>
      <c r="J305" s="350"/>
      <c r="K305" s="350"/>
      <c r="L305" s="353"/>
      <c r="M305" s="353"/>
      <c r="N305" s="353"/>
      <c r="O305" s="353">
        <v>0</v>
      </c>
      <c r="P305" s="353">
        <f t="shared" si="17"/>
        <v>0</v>
      </c>
      <c r="Q305" s="354">
        <v>2000</v>
      </c>
      <c r="R305" s="355">
        <f t="shared" si="15"/>
        <v>2000</v>
      </c>
      <c r="S305" s="353"/>
      <c r="T305" s="353"/>
      <c r="U305" s="353"/>
      <c r="V305" s="353"/>
      <c r="W305" s="353"/>
      <c r="X305" s="353"/>
      <c r="Y305" s="353"/>
      <c r="Z305" s="364"/>
      <c r="AA305" s="353"/>
      <c r="AB305" s="353"/>
      <c r="AC305" s="365"/>
      <c r="AD305" s="353"/>
      <c r="AE305" s="353"/>
      <c r="AF305" s="353"/>
      <c r="AG305" s="353"/>
      <c r="AH305" s="353"/>
      <c r="AI305" s="761"/>
      <c r="AJ305" s="353"/>
      <c r="AK305" s="353"/>
      <c r="AL305" s="353"/>
      <c r="AM305" s="353"/>
      <c r="AN305" s="353">
        <v>0</v>
      </c>
      <c r="AO305" s="364"/>
      <c r="AP305" s="353"/>
      <c r="AQ305" s="353"/>
      <c r="AR305" s="353">
        <v>0</v>
      </c>
      <c r="AS305" s="353"/>
      <c r="AT305" s="353"/>
      <c r="AU305" s="353"/>
      <c r="AV305" s="353"/>
      <c r="AW305" s="353"/>
      <c r="AX305" s="353"/>
      <c r="AY305" s="353"/>
      <c r="AZ305" s="353"/>
      <c r="BA305" s="353"/>
      <c r="BB305" s="353"/>
      <c r="BC305" s="353">
        <v>2000</v>
      </c>
      <c r="BD305" s="353"/>
      <c r="BE305" s="359"/>
      <c r="BF305" s="360">
        <v>0</v>
      </c>
      <c r="BG305" s="360">
        <v>89000</v>
      </c>
      <c r="BH305" s="360">
        <f t="shared" si="16"/>
        <v>178000000</v>
      </c>
      <c r="BI305" s="361"/>
      <c r="BJ305" s="363" t="s">
        <v>6326</v>
      </c>
      <c r="BK305" s="362" t="s">
        <v>69</v>
      </c>
    </row>
    <row r="306" spans="1:63" s="349" customFormat="1" ht="264" hidden="1" customHeight="1">
      <c r="A306" s="676">
        <v>302</v>
      </c>
      <c r="B306" s="351" t="s">
        <v>1559</v>
      </c>
      <c r="C306" s="351" t="s">
        <v>1560</v>
      </c>
      <c r="D306" s="351"/>
      <c r="E306" s="351"/>
      <c r="F306" s="351" t="s">
        <v>1561</v>
      </c>
      <c r="G306" s="215"/>
      <c r="H306" s="352"/>
      <c r="I306" s="350" t="s">
        <v>1153</v>
      </c>
      <c r="J306" s="350"/>
      <c r="K306" s="350"/>
      <c r="L306" s="353">
        <f>60+55</f>
        <v>115</v>
      </c>
      <c r="M306" s="353"/>
      <c r="N306" s="353"/>
      <c r="O306" s="353">
        <v>0</v>
      </c>
      <c r="P306" s="353">
        <f t="shared" si="17"/>
        <v>0</v>
      </c>
      <c r="Q306" s="354">
        <v>455</v>
      </c>
      <c r="R306" s="355">
        <f t="shared" si="15"/>
        <v>422</v>
      </c>
      <c r="S306" s="353">
        <v>5</v>
      </c>
      <c r="T306" s="353"/>
      <c r="U306" s="353">
        <v>120</v>
      </c>
      <c r="V306" s="353">
        <v>30</v>
      </c>
      <c r="W306" s="353"/>
      <c r="X306" s="353"/>
      <c r="Y306" s="380">
        <v>12</v>
      </c>
      <c r="Z306" s="364"/>
      <c r="AA306" s="353"/>
      <c r="AB306" s="353">
        <v>40</v>
      </c>
      <c r="AC306" s="365"/>
      <c r="AD306" s="353"/>
      <c r="AE306" s="353">
        <v>20</v>
      </c>
      <c r="AF306" s="353">
        <v>30</v>
      </c>
      <c r="AG306" s="353"/>
      <c r="AH306" s="353"/>
      <c r="AI306" s="761">
        <v>75</v>
      </c>
      <c r="AJ306" s="353"/>
      <c r="AK306" s="353"/>
      <c r="AL306" s="353"/>
      <c r="AM306" s="353"/>
      <c r="AN306" s="353">
        <v>0</v>
      </c>
      <c r="AO306" s="364"/>
      <c r="AP306" s="353"/>
      <c r="AQ306" s="353"/>
      <c r="AR306" s="353">
        <v>0</v>
      </c>
      <c r="AS306" s="353"/>
      <c r="AT306" s="353">
        <v>30</v>
      </c>
      <c r="AU306" s="353"/>
      <c r="AV306" s="353">
        <v>50</v>
      </c>
      <c r="AW306" s="353"/>
      <c r="AX306" s="353"/>
      <c r="AY306" s="353">
        <v>10</v>
      </c>
      <c r="AZ306" s="353"/>
      <c r="BA306" s="353"/>
      <c r="BB306" s="353"/>
      <c r="BC306" s="353"/>
      <c r="BD306" s="353"/>
      <c r="BE306" s="359"/>
      <c r="BF306" s="360">
        <v>0</v>
      </c>
      <c r="BG306" s="360">
        <v>11655</v>
      </c>
      <c r="BH306" s="360">
        <f t="shared" si="16"/>
        <v>4918410</v>
      </c>
      <c r="BI306" s="361"/>
      <c r="BJ306" s="363" t="s">
        <v>6039</v>
      </c>
      <c r="BK306" s="363" t="s">
        <v>6039</v>
      </c>
    </row>
    <row r="307" spans="1:63" s="349" customFormat="1" ht="231" hidden="1" customHeight="1">
      <c r="A307" s="676">
        <v>303</v>
      </c>
      <c r="B307" s="351" t="s">
        <v>1562</v>
      </c>
      <c r="C307" s="351" t="s">
        <v>1563</v>
      </c>
      <c r="D307" s="351"/>
      <c r="E307" s="351"/>
      <c r="F307" s="351" t="s">
        <v>1564</v>
      </c>
      <c r="G307" s="215"/>
      <c r="H307" s="352"/>
      <c r="I307" s="350" t="s">
        <v>1153</v>
      </c>
      <c r="J307" s="350"/>
      <c r="K307" s="350"/>
      <c r="L307" s="353">
        <f>702+183</f>
        <v>885</v>
      </c>
      <c r="M307" s="353">
        <v>280</v>
      </c>
      <c r="N307" s="353"/>
      <c r="O307" s="353">
        <v>0</v>
      </c>
      <c r="P307" s="353">
        <f t="shared" si="17"/>
        <v>0</v>
      </c>
      <c r="Q307" s="354">
        <v>7276</v>
      </c>
      <c r="R307" s="355">
        <f t="shared" si="15"/>
        <v>4309</v>
      </c>
      <c r="S307" s="353">
        <v>100</v>
      </c>
      <c r="T307" s="353"/>
      <c r="U307" s="353">
        <v>36</v>
      </c>
      <c r="V307" s="353"/>
      <c r="W307" s="353">
        <v>5</v>
      </c>
      <c r="X307" s="353"/>
      <c r="Y307" s="353"/>
      <c r="Z307" s="398">
        <v>50</v>
      </c>
      <c r="AA307" s="353"/>
      <c r="AB307" s="353"/>
      <c r="AC307" s="369">
        <v>1000</v>
      </c>
      <c r="AD307" s="353">
        <v>50</v>
      </c>
      <c r="AE307" s="353">
        <v>50</v>
      </c>
      <c r="AF307" s="353">
        <v>300</v>
      </c>
      <c r="AG307" s="353">
        <v>20</v>
      </c>
      <c r="AH307" s="353">
        <v>20</v>
      </c>
      <c r="AI307" s="761">
        <v>800</v>
      </c>
      <c r="AJ307" s="353"/>
      <c r="AK307" s="353">
        <v>200</v>
      </c>
      <c r="AL307" s="353">
        <v>100</v>
      </c>
      <c r="AM307" s="353"/>
      <c r="AN307" s="353">
        <v>200</v>
      </c>
      <c r="AO307" s="379">
        <v>30</v>
      </c>
      <c r="AP307" s="353"/>
      <c r="AQ307" s="353"/>
      <c r="AR307" s="353">
        <v>20</v>
      </c>
      <c r="AS307" s="353">
        <v>30</v>
      </c>
      <c r="AT307" s="353">
        <v>1100</v>
      </c>
      <c r="AU307" s="353">
        <v>20</v>
      </c>
      <c r="AV307" s="353">
        <v>80</v>
      </c>
      <c r="AW307" s="353"/>
      <c r="AX307" s="353"/>
      <c r="AY307" s="353">
        <v>60</v>
      </c>
      <c r="AZ307" s="353"/>
      <c r="BA307" s="353">
        <v>5</v>
      </c>
      <c r="BB307" s="353">
        <v>15</v>
      </c>
      <c r="BC307" s="353">
        <v>15</v>
      </c>
      <c r="BD307" s="353">
        <v>3</v>
      </c>
      <c r="BE307" s="372" t="s">
        <v>1565</v>
      </c>
      <c r="BF307" s="360">
        <v>0</v>
      </c>
      <c r="BG307" s="360">
        <v>22680</v>
      </c>
      <c r="BH307" s="360">
        <f t="shared" si="16"/>
        <v>97728120</v>
      </c>
      <c r="BI307" s="361"/>
      <c r="BJ307" s="363" t="s">
        <v>6039</v>
      </c>
      <c r="BK307" s="363" t="s">
        <v>6039</v>
      </c>
    </row>
    <row r="308" spans="1:63" s="349" customFormat="1" ht="328.5" hidden="1" customHeight="1">
      <c r="A308" s="677">
        <v>304</v>
      </c>
      <c r="B308" s="351" t="s">
        <v>1566</v>
      </c>
      <c r="C308" s="351" t="s">
        <v>1567</v>
      </c>
      <c r="D308" s="351"/>
      <c r="E308" s="351" t="s">
        <v>1568</v>
      </c>
      <c r="F308" s="351" t="s">
        <v>1569</v>
      </c>
      <c r="G308" s="215"/>
      <c r="H308" s="352"/>
      <c r="I308" s="350" t="s">
        <v>283</v>
      </c>
      <c r="J308" s="350"/>
      <c r="K308" s="350"/>
      <c r="L308" s="353"/>
      <c r="M308" s="353"/>
      <c r="N308" s="353"/>
      <c r="O308" s="353">
        <v>80</v>
      </c>
      <c r="P308" s="353">
        <f t="shared" si="17"/>
        <v>80</v>
      </c>
      <c r="Q308" s="354">
        <v>820</v>
      </c>
      <c r="R308" s="355">
        <f t="shared" si="15"/>
        <v>1600</v>
      </c>
      <c r="S308" s="353"/>
      <c r="T308" s="353"/>
      <c r="U308" s="353"/>
      <c r="V308" s="353"/>
      <c r="W308" s="353"/>
      <c r="X308" s="353"/>
      <c r="Y308" s="353"/>
      <c r="Z308" s="368"/>
      <c r="AA308" s="353"/>
      <c r="AB308" s="353"/>
      <c r="AC308" s="365"/>
      <c r="AD308" s="353"/>
      <c r="AE308" s="353"/>
      <c r="AF308" s="353"/>
      <c r="AG308" s="353"/>
      <c r="AH308" s="353"/>
      <c r="AI308" s="761"/>
      <c r="AJ308" s="353"/>
      <c r="AK308" s="353"/>
      <c r="AL308" s="353"/>
      <c r="AM308" s="353"/>
      <c r="AN308" s="353">
        <v>0</v>
      </c>
      <c r="AO308" s="364"/>
      <c r="AP308" s="353"/>
      <c r="AQ308" s="353"/>
      <c r="AR308" s="353">
        <v>0</v>
      </c>
      <c r="AS308" s="353">
        <v>400</v>
      </c>
      <c r="AT308" s="353"/>
      <c r="AU308" s="353">
        <v>800</v>
      </c>
      <c r="AV308" s="353">
        <v>400</v>
      </c>
      <c r="AW308" s="353"/>
      <c r="AX308" s="353"/>
      <c r="AY308" s="353"/>
      <c r="AZ308" s="353"/>
      <c r="BA308" s="353"/>
      <c r="BB308" s="353"/>
      <c r="BC308" s="353"/>
      <c r="BD308" s="353"/>
      <c r="BE308" s="359"/>
      <c r="BF308" s="360">
        <v>0</v>
      </c>
      <c r="BG308" s="360">
        <v>114800</v>
      </c>
      <c r="BH308" s="360">
        <f t="shared" si="16"/>
        <v>183680000</v>
      </c>
      <c r="BI308" s="361"/>
      <c r="BJ308" s="362" t="s">
        <v>6039</v>
      </c>
      <c r="BK308" s="362" t="s">
        <v>6327</v>
      </c>
    </row>
    <row r="309" spans="1:63" s="349" customFormat="1" ht="66" hidden="1" customHeight="1">
      <c r="A309" s="676">
        <v>305</v>
      </c>
      <c r="B309" s="351" t="s">
        <v>1570</v>
      </c>
      <c r="C309" s="351" t="s">
        <v>1571</v>
      </c>
      <c r="D309" s="351"/>
      <c r="E309" s="351" t="s">
        <v>1572</v>
      </c>
      <c r="F309" s="351" t="s">
        <v>1573</v>
      </c>
      <c r="G309" s="215"/>
      <c r="H309" s="352"/>
      <c r="I309" s="350" t="s">
        <v>84</v>
      </c>
      <c r="J309" s="350"/>
      <c r="K309" s="350"/>
      <c r="L309" s="353"/>
      <c r="M309" s="353"/>
      <c r="N309" s="353"/>
      <c r="O309" s="353">
        <v>0</v>
      </c>
      <c r="P309" s="353">
        <f t="shared" si="17"/>
        <v>0</v>
      </c>
      <c r="Q309" s="354">
        <v>20</v>
      </c>
      <c r="R309" s="355">
        <f t="shared" si="15"/>
        <v>30</v>
      </c>
      <c r="S309" s="353"/>
      <c r="T309" s="353"/>
      <c r="U309" s="353"/>
      <c r="V309" s="353"/>
      <c r="W309" s="353"/>
      <c r="X309" s="353"/>
      <c r="Y309" s="353"/>
      <c r="Z309" s="364"/>
      <c r="AA309" s="353"/>
      <c r="AB309" s="353"/>
      <c r="AC309" s="365"/>
      <c r="AD309" s="353"/>
      <c r="AE309" s="353"/>
      <c r="AF309" s="353"/>
      <c r="AG309" s="353"/>
      <c r="AH309" s="353"/>
      <c r="AI309" s="761">
        <v>30</v>
      </c>
      <c r="AJ309" s="353"/>
      <c r="AK309" s="353"/>
      <c r="AL309" s="353"/>
      <c r="AM309" s="353"/>
      <c r="AN309" s="353">
        <v>0</v>
      </c>
      <c r="AO309" s="364"/>
      <c r="AP309" s="353"/>
      <c r="AQ309" s="353"/>
      <c r="AR309" s="353">
        <v>0</v>
      </c>
      <c r="AS309" s="353"/>
      <c r="AT309" s="353"/>
      <c r="AU309" s="353"/>
      <c r="AV309" s="353"/>
      <c r="AW309" s="353"/>
      <c r="AX309" s="353"/>
      <c r="AY309" s="353"/>
      <c r="AZ309" s="353"/>
      <c r="BA309" s="353"/>
      <c r="BB309" s="353"/>
      <c r="BC309" s="353"/>
      <c r="BD309" s="353"/>
      <c r="BE309" s="359"/>
      <c r="BF309" s="360">
        <v>0</v>
      </c>
      <c r="BG309" s="360">
        <v>178500</v>
      </c>
      <c r="BH309" s="360">
        <f t="shared" si="16"/>
        <v>5355000</v>
      </c>
      <c r="BI309" s="361"/>
      <c r="BJ309" s="363" t="s">
        <v>6039</v>
      </c>
      <c r="BK309" s="362" t="s">
        <v>6328</v>
      </c>
    </row>
    <row r="310" spans="1:63" s="349" customFormat="1" ht="174.75" hidden="1" customHeight="1">
      <c r="A310" s="677">
        <v>306</v>
      </c>
      <c r="B310" s="351" t="s">
        <v>1574</v>
      </c>
      <c r="C310" s="351" t="s">
        <v>1575</v>
      </c>
      <c r="D310" s="351"/>
      <c r="E310" s="351" t="s">
        <v>1576</v>
      </c>
      <c r="F310" s="351" t="s">
        <v>1577</v>
      </c>
      <c r="G310" s="351" t="s">
        <v>1577</v>
      </c>
      <c r="H310" s="352"/>
      <c r="I310" s="350" t="s">
        <v>1558</v>
      </c>
      <c r="J310" s="350"/>
      <c r="K310" s="350"/>
      <c r="L310" s="353"/>
      <c r="M310" s="353"/>
      <c r="N310" s="353"/>
      <c r="O310" s="353">
        <v>0</v>
      </c>
      <c r="P310" s="353">
        <f t="shared" si="17"/>
        <v>0</v>
      </c>
      <c r="Q310" s="354">
        <v>300</v>
      </c>
      <c r="R310" s="355">
        <f t="shared" si="15"/>
        <v>80</v>
      </c>
      <c r="S310" s="353"/>
      <c r="T310" s="353"/>
      <c r="U310" s="353"/>
      <c r="V310" s="353"/>
      <c r="W310" s="353"/>
      <c r="X310" s="353"/>
      <c r="Y310" s="353"/>
      <c r="Z310" s="364"/>
      <c r="AA310" s="353"/>
      <c r="AB310" s="353"/>
      <c r="AC310" s="365"/>
      <c r="AD310" s="353"/>
      <c r="AE310" s="353"/>
      <c r="AF310" s="353"/>
      <c r="AG310" s="353"/>
      <c r="AH310" s="353"/>
      <c r="AI310" s="761"/>
      <c r="AJ310" s="353"/>
      <c r="AK310" s="353"/>
      <c r="AL310" s="353"/>
      <c r="AM310" s="353"/>
      <c r="AN310" s="353">
        <v>0</v>
      </c>
      <c r="AO310" s="364"/>
      <c r="AP310" s="353"/>
      <c r="AQ310" s="353"/>
      <c r="AR310" s="353">
        <v>0</v>
      </c>
      <c r="AS310" s="353">
        <v>50</v>
      </c>
      <c r="AT310" s="353"/>
      <c r="AU310" s="353">
        <v>30</v>
      </c>
      <c r="AV310" s="353"/>
      <c r="AW310" s="353"/>
      <c r="AX310" s="353"/>
      <c r="AY310" s="353"/>
      <c r="AZ310" s="353"/>
      <c r="BA310" s="353"/>
      <c r="BB310" s="353"/>
      <c r="BC310" s="353"/>
      <c r="BD310" s="353"/>
      <c r="BE310" s="359"/>
      <c r="BF310" s="360">
        <v>0</v>
      </c>
      <c r="BG310" s="360">
        <v>140000</v>
      </c>
      <c r="BH310" s="360">
        <f t="shared" si="16"/>
        <v>11200000</v>
      </c>
      <c r="BI310" s="361"/>
      <c r="BJ310" s="362" t="s">
        <v>6039</v>
      </c>
      <c r="BK310" s="362" t="s">
        <v>6327</v>
      </c>
    </row>
    <row r="311" spans="1:63" s="349" customFormat="1" ht="82.5" hidden="1" customHeight="1">
      <c r="A311" s="676">
        <v>307</v>
      </c>
      <c r="B311" s="351" t="s">
        <v>1579</v>
      </c>
      <c r="C311" s="351" t="s">
        <v>1580</v>
      </c>
      <c r="D311" s="351"/>
      <c r="E311" s="351" t="s">
        <v>1581</v>
      </c>
      <c r="F311" s="351" t="s">
        <v>1582</v>
      </c>
      <c r="G311" s="215" t="s">
        <v>1583</v>
      </c>
      <c r="H311" s="352"/>
      <c r="I311" s="350" t="s">
        <v>84</v>
      </c>
      <c r="J311" s="350"/>
      <c r="K311" s="350"/>
      <c r="L311" s="353"/>
      <c r="M311" s="353"/>
      <c r="N311" s="353"/>
      <c r="O311" s="353">
        <v>0</v>
      </c>
      <c r="P311" s="353">
        <f t="shared" si="17"/>
        <v>0</v>
      </c>
      <c r="Q311" s="354">
        <v>400</v>
      </c>
      <c r="R311" s="355">
        <f t="shared" si="15"/>
        <v>800</v>
      </c>
      <c r="S311" s="353"/>
      <c r="T311" s="353"/>
      <c r="U311" s="353"/>
      <c r="V311" s="353"/>
      <c r="W311" s="353">
        <v>800</v>
      </c>
      <c r="X311" s="353"/>
      <c r="Y311" s="353"/>
      <c r="Z311" s="364"/>
      <c r="AA311" s="353"/>
      <c r="AB311" s="353"/>
      <c r="AC311" s="365"/>
      <c r="AD311" s="353"/>
      <c r="AE311" s="353"/>
      <c r="AF311" s="353"/>
      <c r="AG311" s="353"/>
      <c r="AH311" s="353"/>
      <c r="AI311" s="761"/>
      <c r="AJ311" s="353"/>
      <c r="AK311" s="353"/>
      <c r="AL311" s="353"/>
      <c r="AM311" s="353"/>
      <c r="AN311" s="353">
        <v>0</v>
      </c>
      <c r="AO311" s="364"/>
      <c r="AP311" s="353"/>
      <c r="AQ311" s="353"/>
      <c r="AR311" s="353">
        <v>0</v>
      </c>
      <c r="AS311" s="353"/>
      <c r="AT311" s="353"/>
      <c r="AU311" s="353"/>
      <c r="AV311" s="353"/>
      <c r="AW311" s="353"/>
      <c r="AX311" s="353"/>
      <c r="AY311" s="353"/>
      <c r="AZ311" s="353"/>
      <c r="BA311" s="353"/>
      <c r="BB311" s="353"/>
      <c r="BC311" s="353"/>
      <c r="BD311" s="353"/>
      <c r="BE311" s="359"/>
      <c r="BF311" s="360">
        <v>0</v>
      </c>
      <c r="BG311" s="360">
        <v>114660</v>
      </c>
      <c r="BH311" s="360">
        <f t="shared" si="16"/>
        <v>91728000</v>
      </c>
      <c r="BI311" s="361"/>
      <c r="BJ311" s="362" t="s">
        <v>6326</v>
      </c>
      <c r="BK311" s="362" t="s">
        <v>6326</v>
      </c>
    </row>
    <row r="312" spans="1:63" s="349" customFormat="1" ht="82.5" hidden="1" customHeight="1">
      <c r="A312" s="676">
        <v>308</v>
      </c>
      <c r="B312" s="351" t="s">
        <v>1584</v>
      </c>
      <c r="C312" s="351" t="s">
        <v>1585</v>
      </c>
      <c r="D312" s="351"/>
      <c r="E312" s="351" t="s">
        <v>1586</v>
      </c>
      <c r="F312" s="351" t="s">
        <v>1587</v>
      </c>
      <c r="G312" s="215" t="s">
        <v>1588</v>
      </c>
      <c r="H312" s="352"/>
      <c r="I312" s="350" t="s">
        <v>84</v>
      </c>
      <c r="J312" s="350"/>
      <c r="K312" s="350"/>
      <c r="L312" s="353"/>
      <c r="M312" s="353"/>
      <c r="N312" s="353"/>
      <c r="O312" s="353">
        <v>0</v>
      </c>
      <c r="P312" s="353">
        <f t="shared" si="17"/>
        <v>0</v>
      </c>
      <c r="Q312" s="354">
        <v>20</v>
      </c>
      <c r="R312" s="355">
        <f t="shared" si="15"/>
        <v>100</v>
      </c>
      <c r="S312" s="353"/>
      <c r="T312" s="353"/>
      <c r="U312" s="353"/>
      <c r="V312" s="353"/>
      <c r="W312" s="353">
        <v>100</v>
      </c>
      <c r="X312" s="353"/>
      <c r="Y312" s="353"/>
      <c r="Z312" s="364"/>
      <c r="AA312" s="353"/>
      <c r="AB312" s="353"/>
      <c r="AC312" s="365"/>
      <c r="AD312" s="353"/>
      <c r="AE312" s="353"/>
      <c r="AF312" s="353"/>
      <c r="AG312" s="353"/>
      <c r="AH312" s="353"/>
      <c r="AI312" s="761"/>
      <c r="AJ312" s="353"/>
      <c r="AK312" s="353"/>
      <c r="AL312" s="353"/>
      <c r="AM312" s="353"/>
      <c r="AN312" s="353">
        <v>0</v>
      </c>
      <c r="AO312" s="364"/>
      <c r="AP312" s="353"/>
      <c r="AQ312" s="353"/>
      <c r="AR312" s="353">
        <v>0</v>
      </c>
      <c r="AS312" s="353"/>
      <c r="AT312" s="353"/>
      <c r="AU312" s="353"/>
      <c r="AV312" s="353"/>
      <c r="AW312" s="353"/>
      <c r="AX312" s="353"/>
      <c r="AY312" s="353"/>
      <c r="AZ312" s="353"/>
      <c r="BA312" s="353"/>
      <c r="BB312" s="353"/>
      <c r="BC312" s="353"/>
      <c r="BD312" s="353"/>
      <c r="BE312" s="359"/>
      <c r="BF312" s="360">
        <v>0</v>
      </c>
      <c r="BG312" s="360">
        <v>114660</v>
      </c>
      <c r="BH312" s="360">
        <f t="shared" si="16"/>
        <v>11466000</v>
      </c>
      <c r="BI312" s="361"/>
      <c r="BJ312" s="362" t="s">
        <v>6326</v>
      </c>
      <c r="BK312" s="362" t="s">
        <v>6326</v>
      </c>
    </row>
    <row r="313" spans="1:63" s="349" customFormat="1" ht="148.5" hidden="1" customHeight="1">
      <c r="A313" s="676">
        <v>309</v>
      </c>
      <c r="B313" s="351" t="s">
        <v>1593</v>
      </c>
      <c r="C313" s="351" t="s">
        <v>1594</v>
      </c>
      <c r="D313" s="402" t="s">
        <v>1595</v>
      </c>
      <c r="E313" s="351"/>
      <c r="F313" s="351" t="s">
        <v>1596</v>
      </c>
      <c r="G313" s="667" t="s">
        <v>6888</v>
      </c>
      <c r="H313" s="352"/>
      <c r="I313" s="350" t="s">
        <v>1074</v>
      </c>
      <c r="J313" s="350"/>
      <c r="K313" s="350"/>
      <c r="L313" s="353"/>
      <c r="M313" s="353"/>
      <c r="N313" s="353"/>
      <c r="O313" s="353">
        <v>0</v>
      </c>
      <c r="P313" s="353">
        <f t="shared" si="17"/>
        <v>0</v>
      </c>
      <c r="Q313" s="354">
        <v>610</v>
      </c>
      <c r="R313" s="355">
        <f t="shared" si="15"/>
        <v>1100</v>
      </c>
      <c r="S313" s="353"/>
      <c r="T313" s="353"/>
      <c r="U313" s="353"/>
      <c r="V313" s="353"/>
      <c r="W313" s="353"/>
      <c r="X313" s="353"/>
      <c r="Y313" s="353"/>
      <c r="Z313" s="364"/>
      <c r="AA313" s="353"/>
      <c r="AB313" s="353"/>
      <c r="AC313" s="369">
        <v>1000</v>
      </c>
      <c r="AD313" s="353"/>
      <c r="AE313" s="353"/>
      <c r="AF313" s="353"/>
      <c r="AG313" s="353"/>
      <c r="AH313" s="353"/>
      <c r="AI313" s="761"/>
      <c r="AJ313" s="353"/>
      <c r="AK313" s="353"/>
      <c r="AL313" s="353"/>
      <c r="AM313" s="353"/>
      <c r="AN313" s="353">
        <v>0</v>
      </c>
      <c r="AO313" s="364"/>
      <c r="AP313" s="353"/>
      <c r="AQ313" s="353"/>
      <c r="AR313" s="353">
        <v>0</v>
      </c>
      <c r="AS313" s="353"/>
      <c r="AT313" s="353">
        <v>100</v>
      </c>
      <c r="AU313" s="353"/>
      <c r="AV313" s="353"/>
      <c r="AW313" s="353"/>
      <c r="AX313" s="353"/>
      <c r="AY313" s="353"/>
      <c r="AZ313" s="353"/>
      <c r="BA313" s="353"/>
      <c r="BB313" s="353"/>
      <c r="BC313" s="353"/>
      <c r="BD313" s="353"/>
      <c r="BE313" s="359"/>
      <c r="BF313" s="360" t="s">
        <v>1598</v>
      </c>
      <c r="BG313" s="360">
        <v>278000</v>
      </c>
      <c r="BH313" s="360">
        <f t="shared" si="16"/>
        <v>305800000</v>
      </c>
      <c r="BI313" s="361"/>
      <c r="BJ313" s="362" t="s">
        <v>6328</v>
      </c>
      <c r="BK313" s="363" t="str">
        <f>+BJ313</f>
        <v>NGOAI</v>
      </c>
    </row>
    <row r="314" spans="1:63" s="349" customFormat="1" ht="115.5" hidden="1" customHeight="1">
      <c r="A314" s="676">
        <v>310</v>
      </c>
      <c r="B314" s="351" t="s">
        <v>1599</v>
      </c>
      <c r="C314" s="351" t="s">
        <v>1600</v>
      </c>
      <c r="D314" s="351"/>
      <c r="E314" s="351" t="s">
        <v>1600</v>
      </c>
      <c r="F314" s="351" t="s">
        <v>1601</v>
      </c>
      <c r="G314" s="215"/>
      <c r="H314" s="352"/>
      <c r="I314" s="350" t="s">
        <v>606</v>
      </c>
      <c r="J314" s="350"/>
      <c r="K314" s="350"/>
      <c r="L314" s="353"/>
      <c r="M314" s="353">
        <v>2</v>
      </c>
      <c r="N314" s="353"/>
      <c r="O314" s="353">
        <v>0</v>
      </c>
      <c r="P314" s="353">
        <f t="shared" si="17"/>
        <v>0</v>
      </c>
      <c r="Q314" s="354">
        <v>5</v>
      </c>
      <c r="R314" s="355">
        <f t="shared" si="15"/>
        <v>25</v>
      </c>
      <c r="S314" s="353"/>
      <c r="T314" s="353"/>
      <c r="U314" s="353"/>
      <c r="V314" s="353"/>
      <c r="W314" s="353"/>
      <c r="X314" s="353"/>
      <c r="Y314" s="353"/>
      <c r="Z314" s="364"/>
      <c r="AA314" s="353"/>
      <c r="AB314" s="353">
        <v>5</v>
      </c>
      <c r="AC314" s="365"/>
      <c r="AD314" s="353"/>
      <c r="AE314" s="353"/>
      <c r="AF314" s="353"/>
      <c r="AG314" s="353">
        <v>20</v>
      </c>
      <c r="AH314" s="353"/>
      <c r="AI314" s="761"/>
      <c r="AJ314" s="353"/>
      <c r="AK314" s="353"/>
      <c r="AL314" s="353"/>
      <c r="AM314" s="353"/>
      <c r="AN314" s="353">
        <v>0</v>
      </c>
      <c r="AO314" s="364"/>
      <c r="AP314" s="353"/>
      <c r="AQ314" s="353"/>
      <c r="AR314" s="353">
        <v>0</v>
      </c>
      <c r="AS314" s="353"/>
      <c r="AT314" s="353"/>
      <c r="AU314" s="353"/>
      <c r="AV314" s="353"/>
      <c r="AW314" s="353"/>
      <c r="AX314" s="353"/>
      <c r="AY314" s="353"/>
      <c r="AZ314" s="353"/>
      <c r="BA314" s="353"/>
      <c r="BB314" s="353"/>
      <c r="BC314" s="353"/>
      <c r="BD314" s="353"/>
      <c r="BE314" s="359" t="s">
        <v>1602</v>
      </c>
      <c r="BF314" s="360">
        <v>0</v>
      </c>
      <c r="BG314" s="360">
        <v>7500000</v>
      </c>
      <c r="BH314" s="360">
        <f t="shared" si="16"/>
        <v>187500000</v>
      </c>
      <c r="BI314" s="361"/>
      <c r="BJ314" s="362" t="s">
        <v>6328</v>
      </c>
      <c r="BK314" s="363" t="str">
        <f>+BJ314</f>
        <v>NGOAI</v>
      </c>
    </row>
    <row r="315" spans="1:63" s="349" customFormat="1" ht="115.5" hidden="1" customHeight="1">
      <c r="A315" s="676">
        <v>311</v>
      </c>
      <c r="B315" s="351" t="s">
        <v>1603</v>
      </c>
      <c r="C315" s="351" t="s">
        <v>1604</v>
      </c>
      <c r="D315" s="351"/>
      <c r="E315" s="351" t="s">
        <v>1604</v>
      </c>
      <c r="F315" s="351" t="s">
        <v>1605</v>
      </c>
      <c r="G315" s="215"/>
      <c r="H315" s="352"/>
      <c r="I315" s="350" t="s">
        <v>606</v>
      </c>
      <c r="J315" s="350"/>
      <c r="K315" s="350"/>
      <c r="L315" s="353"/>
      <c r="M315" s="353">
        <v>4</v>
      </c>
      <c r="N315" s="353"/>
      <c r="O315" s="353">
        <v>0</v>
      </c>
      <c r="P315" s="353">
        <f t="shared" si="17"/>
        <v>0</v>
      </c>
      <c r="Q315" s="354">
        <v>5</v>
      </c>
      <c r="R315" s="355">
        <f t="shared" si="15"/>
        <v>35</v>
      </c>
      <c r="S315" s="353"/>
      <c r="T315" s="353"/>
      <c r="U315" s="353"/>
      <c r="V315" s="353"/>
      <c r="W315" s="353"/>
      <c r="X315" s="353"/>
      <c r="Y315" s="353"/>
      <c r="Z315" s="364"/>
      <c r="AA315" s="353"/>
      <c r="AB315" s="353">
        <v>5</v>
      </c>
      <c r="AC315" s="365"/>
      <c r="AD315" s="353"/>
      <c r="AE315" s="353"/>
      <c r="AF315" s="353"/>
      <c r="AG315" s="353">
        <v>30</v>
      </c>
      <c r="AH315" s="353"/>
      <c r="AI315" s="761"/>
      <c r="AJ315" s="353"/>
      <c r="AK315" s="353"/>
      <c r="AL315" s="353"/>
      <c r="AM315" s="353"/>
      <c r="AN315" s="353">
        <v>0</v>
      </c>
      <c r="AO315" s="364"/>
      <c r="AP315" s="353"/>
      <c r="AQ315" s="353"/>
      <c r="AR315" s="353">
        <v>0</v>
      </c>
      <c r="AS315" s="353"/>
      <c r="AT315" s="353"/>
      <c r="AU315" s="353"/>
      <c r="AV315" s="353"/>
      <c r="AW315" s="353"/>
      <c r="AX315" s="353"/>
      <c r="AY315" s="353"/>
      <c r="AZ315" s="353"/>
      <c r="BA315" s="353"/>
      <c r="BB315" s="353"/>
      <c r="BC315" s="353"/>
      <c r="BD315" s="353"/>
      <c r="BE315" s="359" t="s">
        <v>1602</v>
      </c>
      <c r="BF315" s="360">
        <v>0</v>
      </c>
      <c r="BG315" s="360">
        <v>9120000</v>
      </c>
      <c r="BH315" s="360">
        <f t="shared" si="16"/>
        <v>319200000</v>
      </c>
      <c r="BI315" s="361"/>
      <c r="BJ315" s="362" t="s">
        <v>6328</v>
      </c>
      <c r="BK315" s="363" t="str">
        <f>+BJ315</f>
        <v>NGOAI</v>
      </c>
    </row>
    <row r="316" spans="1:63" s="349" customFormat="1" ht="66" hidden="1" customHeight="1">
      <c r="A316" s="676">
        <v>312</v>
      </c>
      <c r="B316" s="351" t="s">
        <v>1611</v>
      </c>
      <c r="C316" s="351" t="s">
        <v>1612</v>
      </c>
      <c r="D316" s="351"/>
      <c r="E316" s="351" t="s">
        <v>1613</v>
      </c>
      <c r="F316" s="351" t="s">
        <v>1614</v>
      </c>
      <c r="G316" s="215"/>
      <c r="H316" s="352"/>
      <c r="I316" s="350" t="s">
        <v>84</v>
      </c>
      <c r="J316" s="350"/>
      <c r="K316" s="350"/>
      <c r="L316" s="353">
        <v>3500</v>
      </c>
      <c r="M316" s="353">
        <v>1100</v>
      </c>
      <c r="N316" s="353"/>
      <c r="O316" s="353">
        <v>500</v>
      </c>
      <c r="P316" s="353">
        <f t="shared" si="17"/>
        <v>500</v>
      </c>
      <c r="Q316" s="354">
        <v>4000</v>
      </c>
      <c r="R316" s="355">
        <f t="shared" si="15"/>
        <v>5000</v>
      </c>
      <c r="S316" s="353"/>
      <c r="T316" s="353"/>
      <c r="U316" s="353"/>
      <c r="V316" s="353"/>
      <c r="W316" s="353"/>
      <c r="X316" s="353"/>
      <c r="Y316" s="353"/>
      <c r="Z316" s="364"/>
      <c r="AA316" s="353"/>
      <c r="AB316" s="353"/>
      <c r="AC316" s="365"/>
      <c r="AD316" s="353"/>
      <c r="AE316" s="353"/>
      <c r="AF316" s="353"/>
      <c r="AG316" s="353"/>
      <c r="AH316" s="353">
        <v>5000</v>
      </c>
      <c r="AI316" s="761"/>
      <c r="AJ316" s="353"/>
      <c r="AK316" s="353"/>
      <c r="AL316" s="353"/>
      <c r="AM316" s="353"/>
      <c r="AN316" s="353">
        <v>0</v>
      </c>
      <c r="AO316" s="364"/>
      <c r="AP316" s="353"/>
      <c r="AQ316" s="353"/>
      <c r="AR316" s="353">
        <v>0</v>
      </c>
      <c r="AS316" s="353"/>
      <c r="AT316" s="353"/>
      <c r="AU316" s="353"/>
      <c r="AV316" s="353"/>
      <c r="AW316" s="353"/>
      <c r="AX316" s="353"/>
      <c r="AY316" s="353"/>
      <c r="AZ316" s="353"/>
      <c r="BA316" s="353"/>
      <c r="BB316" s="353"/>
      <c r="BC316" s="353"/>
      <c r="BD316" s="353"/>
      <c r="BE316" s="359"/>
      <c r="BF316" s="360">
        <v>0</v>
      </c>
      <c r="BG316" s="360">
        <v>1050</v>
      </c>
      <c r="BH316" s="360">
        <f t="shared" si="16"/>
        <v>5250000</v>
      </c>
      <c r="BI316" s="361"/>
      <c r="BJ316" s="362" t="s">
        <v>6326</v>
      </c>
      <c r="BK316" s="362" t="s">
        <v>6326</v>
      </c>
    </row>
    <row r="317" spans="1:63" s="349" customFormat="1" ht="66" hidden="1" customHeight="1">
      <c r="A317" s="676">
        <v>313</v>
      </c>
      <c r="B317" s="351" t="s">
        <v>1615</v>
      </c>
      <c r="C317" s="351" t="s">
        <v>1616</v>
      </c>
      <c r="D317" s="351"/>
      <c r="E317" s="351" t="s">
        <v>1617</v>
      </c>
      <c r="F317" s="351" t="s">
        <v>1618</v>
      </c>
      <c r="G317" s="215"/>
      <c r="H317" s="352"/>
      <c r="I317" s="350" t="s">
        <v>84</v>
      </c>
      <c r="J317" s="350"/>
      <c r="K317" s="350"/>
      <c r="L317" s="353">
        <v>595</v>
      </c>
      <c r="M317" s="353">
        <v>50</v>
      </c>
      <c r="N317" s="353"/>
      <c r="O317" s="353">
        <v>275</v>
      </c>
      <c r="P317" s="353">
        <f t="shared" si="17"/>
        <v>275</v>
      </c>
      <c r="Q317" s="354">
        <v>10905</v>
      </c>
      <c r="R317" s="355">
        <f t="shared" si="15"/>
        <v>16072</v>
      </c>
      <c r="S317" s="353"/>
      <c r="T317" s="353"/>
      <c r="U317" s="353"/>
      <c r="V317" s="353"/>
      <c r="W317" s="353"/>
      <c r="X317" s="353"/>
      <c r="Y317" s="353"/>
      <c r="Z317" s="364"/>
      <c r="AA317" s="353"/>
      <c r="AB317" s="353">
        <v>52</v>
      </c>
      <c r="AC317" s="365"/>
      <c r="AD317" s="353">
        <v>2000</v>
      </c>
      <c r="AE317" s="353"/>
      <c r="AF317" s="353">
        <v>1000</v>
      </c>
      <c r="AG317" s="353">
        <v>50</v>
      </c>
      <c r="AH317" s="353"/>
      <c r="AI317" s="761">
        <v>200</v>
      </c>
      <c r="AJ317" s="353"/>
      <c r="AK317" s="353">
        <v>200</v>
      </c>
      <c r="AL317" s="353"/>
      <c r="AM317" s="353"/>
      <c r="AN317" s="353">
        <v>1000</v>
      </c>
      <c r="AO317" s="403">
        <v>50</v>
      </c>
      <c r="AP317" s="353"/>
      <c r="AQ317" s="353"/>
      <c r="AR317" s="353">
        <v>0</v>
      </c>
      <c r="AS317" s="353">
        <v>500</v>
      </c>
      <c r="AT317" s="353">
        <v>10000</v>
      </c>
      <c r="AU317" s="353">
        <v>500</v>
      </c>
      <c r="AV317" s="353">
        <v>500</v>
      </c>
      <c r="AW317" s="353"/>
      <c r="AX317" s="353"/>
      <c r="AY317" s="353"/>
      <c r="AZ317" s="353"/>
      <c r="BA317" s="353">
        <v>20</v>
      </c>
      <c r="BB317" s="353"/>
      <c r="BC317" s="353"/>
      <c r="BD317" s="353"/>
      <c r="BE317" s="359" t="s">
        <v>1602</v>
      </c>
      <c r="BF317" s="360">
        <v>0</v>
      </c>
      <c r="BG317" s="360">
        <v>1420</v>
      </c>
      <c r="BH317" s="360">
        <f t="shared" si="16"/>
        <v>22822240</v>
      </c>
      <c r="BI317" s="361"/>
      <c r="BJ317" s="363" t="s">
        <v>6039</v>
      </c>
      <c r="BK317" s="362" t="s">
        <v>6328</v>
      </c>
    </row>
    <row r="318" spans="1:63" s="349" customFormat="1" ht="193.5" hidden="1" customHeight="1">
      <c r="A318" s="676">
        <v>314</v>
      </c>
      <c r="B318" s="351" t="s">
        <v>1619</v>
      </c>
      <c r="C318" s="351" t="s">
        <v>1620</v>
      </c>
      <c r="D318" s="351"/>
      <c r="E318" s="351" t="s">
        <v>1621</v>
      </c>
      <c r="F318" s="351" t="s">
        <v>1622</v>
      </c>
      <c r="G318" s="215"/>
      <c r="H318" s="352"/>
      <c r="I318" s="350" t="s">
        <v>84</v>
      </c>
      <c r="J318" s="350"/>
      <c r="K318" s="350"/>
      <c r="L318" s="353"/>
      <c r="M318" s="353"/>
      <c r="N318" s="353"/>
      <c r="O318" s="353">
        <v>2174</v>
      </c>
      <c r="P318" s="353">
        <f t="shared" si="17"/>
        <v>2174</v>
      </c>
      <c r="Q318" s="354">
        <v>7600</v>
      </c>
      <c r="R318" s="355">
        <f t="shared" si="15"/>
        <v>960</v>
      </c>
      <c r="S318" s="353"/>
      <c r="T318" s="353"/>
      <c r="U318" s="353"/>
      <c r="V318" s="353"/>
      <c r="W318" s="353"/>
      <c r="X318" s="353">
        <v>960</v>
      </c>
      <c r="Y318" s="353"/>
      <c r="Z318" s="364"/>
      <c r="AA318" s="353"/>
      <c r="AB318" s="353"/>
      <c r="AC318" s="365"/>
      <c r="AD318" s="353"/>
      <c r="AE318" s="353"/>
      <c r="AF318" s="353"/>
      <c r="AG318" s="353"/>
      <c r="AH318" s="353"/>
      <c r="AI318" s="761"/>
      <c r="AJ318" s="353"/>
      <c r="AK318" s="353"/>
      <c r="AL318" s="353"/>
      <c r="AM318" s="353"/>
      <c r="AN318" s="353">
        <v>0</v>
      </c>
      <c r="AO318" s="364"/>
      <c r="AP318" s="353"/>
      <c r="AQ318" s="353"/>
      <c r="AR318" s="353">
        <v>0</v>
      </c>
      <c r="AS318" s="353"/>
      <c r="AT318" s="353"/>
      <c r="AU318" s="353"/>
      <c r="AV318" s="353"/>
      <c r="AW318" s="353"/>
      <c r="AX318" s="353"/>
      <c r="AY318" s="353"/>
      <c r="AZ318" s="353"/>
      <c r="BA318" s="353"/>
      <c r="BB318" s="353"/>
      <c r="BC318" s="353"/>
      <c r="BD318" s="353"/>
      <c r="BE318" s="359"/>
      <c r="BF318" s="360">
        <v>0</v>
      </c>
      <c r="BG318" s="360">
        <v>2860</v>
      </c>
      <c r="BH318" s="360">
        <f t="shared" si="16"/>
        <v>2745600</v>
      </c>
      <c r="BI318" s="361"/>
      <c r="BJ318" s="362" t="s">
        <v>6039</v>
      </c>
      <c r="BK318" s="362" t="s">
        <v>6039</v>
      </c>
    </row>
    <row r="319" spans="1:63" s="349" customFormat="1" ht="148.5" hidden="1" customHeight="1">
      <c r="A319" s="676">
        <v>315</v>
      </c>
      <c r="B319" s="351" t="s">
        <v>1623</v>
      </c>
      <c r="C319" s="351" t="s">
        <v>1624</v>
      </c>
      <c r="D319" s="351"/>
      <c r="E319" s="351" t="s">
        <v>1625</v>
      </c>
      <c r="F319" s="351" t="s">
        <v>1626</v>
      </c>
      <c r="G319" s="215"/>
      <c r="H319" s="352" t="s">
        <v>1627</v>
      </c>
      <c r="I319" s="350" t="s">
        <v>84</v>
      </c>
      <c r="J319" s="350"/>
      <c r="K319" s="350"/>
      <c r="L319" s="353">
        <f>295191+6317</f>
        <v>301508</v>
      </c>
      <c r="M319" s="353">
        <v>145674</v>
      </c>
      <c r="N319" s="353"/>
      <c r="O319" s="353">
        <v>0</v>
      </c>
      <c r="P319" s="353">
        <f t="shared" si="17"/>
        <v>0</v>
      </c>
      <c r="Q319" s="354">
        <v>294100</v>
      </c>
      <c r="R319" s="355">
        <f t="shared" si="15"/>
        <v>921400</v>
      </c>
      <c r="S319" s="353">
        <v>11000</v>
      </c>
      <c r="T319" s="353"/>
      <c r="U319" s="353">
        <v>1800</v>
      </c>
      <c r="V319" s="353">
        <v>12000</v>
      </c>
      <c r="W319" s="353">
        <v>13000</v>
      </c>
      <c r="X319" s="353">
        <v>2000</v>
      </c>
      <c r="Y319" s="380">
        <v>6000</v>
      </c>
      <c r="Z319" s="380">
        <v>12000</v>
      </c>
      <c r="AA319" s="353"/>
      <c r="AB319" s="353">
        <v>10000</v>
      </c>
      <c r="AC319" s="369">
        <v>7000</v>
      </c>
      <c r="AD319" s="353">
        <v>5000</v>
      </c>
      <c r="AE319" s="353">
        <v>8000</v>
      </c>
      <c r="AF319" s="353">
        <v>10000</v>
      </c>
      <c r="AG319" s="353">
        <v>3000</v>
      </c>
      <c r="AH319" s="774">
        <v>20000</v>
      </c>
      <c r="AI319" s="761">
        <v>30000</v>
      </c>
      <c r="AJ319" s="353">
        <v>8000</v>
      </c>
      <c r="AK319" s="774">
        <v>25000</v>
      </c>
      <c r="AL319" s="353">
        <v>10000</v>
      </c>
      <c r="AM319" s="353">
        <v>10000</v>
      </c>
      <c r="AN319" s="774">
        <v>500000</v>
      </c>
      <c r="AO319" s="775">
        <v>25000</v>
      </c>
      <c r="AP319" s="353">
        <v>20000</v>
      </c>
      <c r="AQ319" s="353">
        <v>15000</v>
      </c>
      <c r="AR319" s="353">
        <v>1000</v>
      </c>
      <c r="AS319" s="353">
        <v>54000</v>
      </c>
      <c r="AT319" s="353">
        <v>37000</v>
      </c>
      <c r="AU319" s="353">
        <v>10000</v>
      </c>
      <c r="AV319" s="353">
        <v>10000</v>
      </c>
      <c r="AW319" s="353">
        <v>4050</v>
      </c>
      <c r="AX319" s="353">
        <v>17500</v>
      </c>
      <c r="AY319" s="353"/>
      <c r="AZ319" s="353"/>
      <c r="BA319" s="353">
        <v>200</v>
      </c>
      <c r="BB319" s="353">
        <v>1000</v>
      </c>
      <c r="BC319" s="353">
        <v>17850</v>
      </c>
      <c r="BD319" s="353">
        <v>5000</v>
      </c>
      <c r="BE319" s="381" t="s">
        <v>1628</v>
      </c>
      <c r="BF319" s="360">
        <v>0</v>
      </c>
      <c r="BG319" s="360">
        <v>320</v>
      </c>
      <c r="BH319" s="360">
        <f t="shared" si="16"/>
        <v>294848000</v>
      </c>
      <c r="BI319" s="361"/>
      <c r="BJ319" s="363" t="s">
        <v>6039</v>
      </c>
      <c r="BK319" s="363" t="s">
        <v>6039</v>
      </c>
    </row>
    <row r="320" spans="1:63" s="349" customFormat="1" ht="396" hidden="1" customHeight="1">
      <c r="A320" s="676">
        <v>316</v>
      </c>
      <c r="B320" s="351" t="s">
        <v>1629</v>
      </c>
      <c r="C320" s="351" t="s">
        <v>1630</v>
      </c>
      <c r="D320" s="351"/>
      <c r="E320" s="351" t="s">
        <v>1631</v>
      </c>
      <c r="F320" s="351" t="s">
        <v>1632</v>
      </c>
      <c r="G320" s="215"/>
      <c r="H320" s="352"/>
      <c r="I320" s="350" t="s">
        <v>1153</v>
      </c>
      <c r="J320" s="350"/>
      <c r="K320" s="350"/>
      <c r="L320" s="353"/>
      <c r="M320" s="353">
        <v>2000</v>
      </c>
      <c r="N320" s="353"/>
      <c r="O320" s="353">
        <v>8300</v>
      </c>
      <c r="P320" s="353">
        <f t="shared" si="17"/>
        <v>8300</v>
      </c>
      <c r="Q320" s="354">
        <v>120000</v>
      </c>
      <c r="R320" s="355">
        <f t="shared" si="15"/>
        <v>120000</v>
      </c>
      <c r="S320" s="353"/>
      <c r="T320" s="353"/>
      <c r="U320" s="353"/>
      <c r="V320" s="353"/>
      <c r="W320" s="353"/>
      <c r="X320" s="353"/>
      <c r="Y320" s="353"/>
      <c r="Z320" s="368"/>
      <c r="AA320" s="353"/>
      <c r="AB320" s="353"/>
      <c r="AC320" s="365"/>
      <c r="AD320" s="353"/>
      <c r="AE320" s="353"/>
      <c r="AF320" s="353"/>
      <c r="AG320" s="353"/>
      <c r="AH320" s="353"/>
      <c r="AI320" s="761">
        <v>120000</v>
      </c>
      <c r="AJ320" s="353"/>
      <c r="AK320" s="353"/>
      <c r="AL320" s="353"/>
      <c r="AM320" s="353"/>
      <c r="AN320" s="353">
        <v>0</v>
      </c>
      <c r="AO320" s="364"/>
      <c r="AP320" s="353"/>
      <c r="AQ320" s="353"/>
      <c r="AR320" s="353">
        <v>0</v>
      </c>
      <c r="AS320" s="353"/>
      <c r="AT320" s="353"/>
      <c r="AU320" s="353"/>
      <c r="AV320" s="353"/>
      <c r="AW320" s="353"/>
      <c r="AX320" s="353"/>
      <c r="AY320" s="353"/>
      <c r="AZ320" s="353"/>
      <c r="BA320" s="353"/>
      <c r="BB320" s="353"/>
      <c r="BC320" s="353"/>
      <c r="BD320" s="353"/>
      <c r="BE320" s="359" t="s">
        <v>1602</v>
      </c>
      <c r="BF320" s="360">
        <v>0</v>
      </c>
      <c r="BG320" s="360">
        <v>1000</v>
      </c>
      <c r="BH320" s="360">
        <f t="shared" si="16"/>
        <v>120000000</v>
      </c>
      <c r="BI320" s="361"/>
      <c r="BJ320" s="363" t="s">
        <v>6039</v>
      </c>
      <c r="BK320" s="362" t="s">
        <v>6039</v>
      </c>
    </row>
    <row r="321" spans="1:63" s="349" customFormat="1" ht="66" hidden="1" customHeight="1">
      <c r="A321" s="676">
        <v>317</v>
      </c>
      <c r="B321" s="351" t="s">
        <v>1633</v>
      </c>
      <c r="C321" s="351" t="s">
        <v>1634</v>
      </c>
      <c r="D321" s="351"/>
      <c r="E321" s="351" t="s">
        <v>1635</v>
      </c>
      <c r="F321" s="351" t="s">
        <v>1636</v>
      </c>
      <c r="G321" s="215"/>
      <c r="H321" s="352"/>
      <c r="I321" s="350" t="s">
        <v>1637</v>
      </c>
      <c r="J321" s="350"/>
      <c r="K321" s="350"/>
      <c r="L321" s="353">
        <v>1</v>
      </c>
      <c r="M321" s="353">
        <v>6</v>
      </c>
      <c r="N321" s="353"/>
      <c r="O321" s="353">
        <v>0</v>
      </c>
      <c r="P321" s="353">
        <f t="shared" si="17"/>
        <v>0</v>
      </c>
      <c r="Q321" s="354">
        <v>38</v>
      </c>
      <c r="R321" s="355">
        <f t="shared" si="15"/>
        <v>45</v>
      </c>
      <c r="S321" s="353"/>
      <c r="T321" s="353"/>
      <c r="U321" s="353"/>
      <c r="V321" s="353"/>
      <c r="W321" s="353"/>
      <c r="X321" s="353"/>
      <c r="Y321" s="353"/>
      <c r="Z321" s="364"/>
      <c r="AA321" s="353"/>
      <c r="AB321" s="353"/>
      <c r="AC321" s="365"/>
      <c r="AD321" s="353"/>
      <c r="AE321" s="353"/>
      <c r="AF321" s="353">
        <v>45</v>
      </c>
      <c r="AG321" s="353"/>
      <c r="AH321" s="353"/>
      <c r="AI321" s="761"/>
      <c r="AJ321" s="353"/>
      <c r="AK321" s="353"/>
      <c r="AL321" s="353"/>
      <c r="AM321" s="353"/>
      <c r="AN321" s="353">
        <v>0</v>
      </c>
      <c r="AO321" s="364"/>
      <c r="AP321" s="353"/>
      <c r="AQ321" s="353"/>
      <c r="AR321" s="353">
        <v>0</v>
      </c>
      <c r="AS321" s="353"/>
      <c r="AT321" s="353"/>
      <c r="AU321" s="353"/>
      <c r="AV321" s="353"/>
      <c r="AW321" s="353"/>
      <c r="AX321" s="353"/>
      <c r="AY321" s="353"/>
      <c r="AZ321" s="353"/>
      <c r="BA321" s="353"/>
      <c r="BB321" s="353"/>
      <c r="BC321" s="353"/>
      <c r="BD321" s="353"/>
      <c r="BE321" s="359"/>
      <c r="BF321" s="360">
        <v>0</v>
      </c>
      <c r="BG321" s="360">
        <v>3000000</v>
      </c>
      <c r="BH321" s="360">
        <f t="shared" si="16"/>
        <v>135000000</v>
      </c>
      <c r="BI321" s="361"/>
      <c r="BJ321" s="362" t="s">
        <v>6326</v>
      </c>
      <c r="BK321" s="362" t="s">
        <v>6326</v>
      </c>
    </row>
    <row r="322" spans="1:63" s="349" customFormat="1" ht="82.5" hidden="1" customHeight="1">
      <c r="A322" s="676">
        <v>318</v>
      </c>
      <c r="B322" s="351" t="s">
        <v>1638</v>
      </c>
      <c r="C322" s="351" t="s">
        <v>1639</v>
      </c>
      <c r="D322" s="351"/>
      <c r="E322" s="351" t="s">
        <v>1640</v>
      </c>
      <c r="F322" s="351" t="s">
        <v>1641</v>
      </c>
      <c r="G322" s="215"/>
      <c r="H322" s="352"/>
      <c r="I322" s="350" t="s">
        <v>84</v>
      </c>
      <c r="J322" s="350"/>
      <c r="K322" s="350"/>
      <c r="L322" s="353">
        <v>2050</v>
      </c>
      <c r="M322" s="353">
        <v>2000</v>
      </c>
      <c r="N322" s="353"/>
      <c r="O322" s="353">
        <v>0</v>
      </c>
      <c r="P322" s="353">
        <f t="shared" si="17"/>
        <v>0</v>
      </c>
      <c r="Q322" s="354">
        <v>6100</v>
      </c>
      <c r="R322" s="355">
        <f t="shared" si="15"/>
        <v>6150</v>
      </c>
      <c r="S322" s="353"/>
      <c r="T322" s="353"/>
      <c r="U322" s="353"/>
      <c r="V322" s="353"/>
      <c r="W322" s="353"/>
      <c r="X322" s="353"/>
      <c r="Y322" s="353"/>
      <c r="Z322" s="364"/>
      <c r="AA322" s="353"/>
      <c r="AB322" s="353"/>
      <c r="AC322" s="365"/>
      <c r="AD322" s="353"/>
      <c r="AE322" s="353"/>
      <c r="AF322" s="353"/>
      <c r="AG322" s="353"/>
      <c r="AH322" s="353"/>
      <c r="AI322" s="761">
        <v>5000</v>
      </c>
      <c r="AJ322" s="353">
        <v>500</v>
      </c>
      <c r="AK322" s="353"/>
      <c r="AL322" s="353"/>
      <c r="AM322" s="353"/>
      <c r="AN322" s="353">
        <v>0</v>
      </c>
      <c r="AO322" s="364"/>
      <c r="AP322" s="353"/>
      <c r="AQ322" s="353"/>
      <c r="AR322" s="353">
        <v>0</v>
      </c>
      <c r="AS322" s="353"/>
      <c r="AT322" s="353"/>
      <c r="AU322" s="353">
        <v>500</v>
      </c>
      <c r="AV322" s="353">
        <v>150</v>
      </c>
      <c r="AW322" s="353"/>
      <c r="AX322" s="353"/>
      <c r="AY322" s="353"/>
      <c r="AZ322" s="353"/>
      <c r="BA322" s="353"/>
      <c r="BB322" s="353"/>
      <c r="BC322" s="353"/>
      <c r="BD322" s="353"/>
      <c r="BE322" s="359"/>
      <c r="BF322" s="360">
        <v>0</v>
      </c>
      <c r="BG322" s="360">
        <v>3879</v>
      </c>
      <c r="BH322" s="360">
        <f t="shared" si="16"/>
        <v>23855850</v>
      </c>
      <c r="BI322" s="361"/>
      <c r="BJ322" s="363" t="s">
        <v>6039</v>
      </c>
      <c r="BK322" s="363" t="s">
        <v>6039</v>
      </c>
    </row>
    <row r="323" spans="1:63" s="349" customFormat="1" ht="189.75" hidden="1" customHeight="1">
      <c r="A323" s="676">
        <v>319</v>
      </c>
      <c r="B323" s="351" t="s">
        <v>1642</v>
      </c>
      <c r="C323" s="351" t="s">
        <v>1643</v>
      </c>
      <c r="D323" s="351"/>
      <c r="E323" s="351" t="s">
        <v>1644</v>
      </c>
      <c r="F323" s="351" t="s">
        <v>1645</v>
      </c>
      <c r="G323" s="215" t="s">
        <v>1646</v>
      </c>
      <c r="H323" s="352"/>
      <c r="I323" s="350" t="s">
        <v>84</v>
      </c>
      <c r="J323" s="350"/>
      <c r="K323" s="350"/>
      <c r="L323" s="353">
        <v>10503</v>
      </c>
      <c r="M323" s="353"/>
      <c r="N323" s="353"/>
      <c r="O323" s="353">
        <v>0</v>
      </c>
      <c r="P323" s="353">
        <f t="shared" si="17"/>
        <v>0</v>
      </c>
      <c r="Q323" s="354">
        <v>42700</v>
      </c>
      <c r="R323" s="355">
        <f t="shared" si="15"/>
        <v>35050</v>
      </c>
      <c r="S323" s="353"/>
      <c r="T323" s="353"/>
      <c r="U323" s="353"/>
      <c r="V323" s="353">
        <v>700</v>
      </c>
      <c r="W323" s="353"/>
      <c r="X323" s="353"/>
      <c r="Y323" s="353"/>
      <c r="Z323" s="364"/>
      <c r="AA323" s="353"/>
      <c r="AB323" s="353"/>
      <c r="AC323" s="369">
        <v>1000</v>
      </c>
      <c r="AD323" s="353">
        <v>100</v>
      </c>
      <c r="AE323" s="353">
        <v>1000</v>
      </c>
      <c r="AF323" s="353">
        <v>3500</v>
      </c>
      <c r="AG323" s="353">
        <v>50</v>
      </c>
      <c r="AH323" s="353">
        <v>1000</v>
      </c>
      <c r="AI323" s="761">
        <v>5000</v>
      </c>
      <c r="AJ323" s="353">
        <v>1000</v>
      </c>
      <c r="AK323" s="353">
        <v>2000</v>
      </c>
      <c r="AL323" s="353">
        <v>300</v>
      </c>
      <c r="AM323" s="353"/>
      <c r="AN323" s="353">
        <v>5000</v>
      </c>
      <c r="AO323" s="379">
        <v>3000</v>
      </c>
      <c r="AP323" s="353"/>
      <c r="AQ323" s="353">
        <v>100</v>
      </c>
      <c r="AR323" s="353">
        <v>100</v>
      </c>
      <c r="AS323" s="353">
        <v>1200</v>
      </c>
      <c r="AT323" s="353">
        <v>7200</v>
      </c>
      <c r="AU323" s="353">
        <v>2000</v>
      </c>
      <c r="AV323" s="353">
        <v>800</v>
      </c>
      <c r="AW323" s="353"/>
      <c r="AX323" s="353"/>
      <c r="AY323" s="353"/>
      <c r="AZ323" s="353"/>
      <c r="BA323" s="353"/>
      <c r="BB323" s="353"/>
      <c r="BC323" s="353"/>
      <c r="BD323" s="353"/>
      <c r="BE323" s="359"/>
      <c r="BF323" s="360">
        <v>0</v>
      </c>
      <c r="BG323" s="360">
        <v>2410</v>
      </c>
      <c r="BH323" s="360">
        <f t="shared" si="16"/>
        <v>84470500</v>
      </c>
      <c r="BI323" s="361"/>
      <c r="BJ323" s="363" t="s">
        <v>6039</v>
      </c>
      <c r="BK323" s="363" t="s">
        <v>6039</v>
      </c>
    </row>
    <row r="324" spans="1:63" s="349" customFormat="1" ht="166.5" hidden="1" customHeight="1">
      <c r="A324" s="677">
        <v>320</v>
      </c>
      <c r="B324" s="351" t="s">
        <v>1647</v>
      </c>
      <c r="C324" s="351" t="s">
        <v>1648</v>
      </c>
      <c r="D324" s="351"/>
      <c r="E324" s="351" t="s">
        <v>1649</v>
      </c>
      <c r="F324" s="351" t="s">
        <v>1650</v>
      </c>
      <c r="G324" s="374" t="s">
        <v>6864</v>
      </c>
      <c r="H324" s="352"/>
      <c r="I324" s="350" t="s">
        <v>84</v>
      </c>
      <c r="J324" s="350"/>
      <c r="K324" s="350"/>
      <c r="L324" s="353">
        <v>33305</v>
      </c>
      <c r="M324" s="353">
        <v>22942</v>
      </c>
      <c r="N324" s="353"/>
      <c r="O324" s="353">
        <v>1992</v>
      </c>
      <c r="P324" s="353">
        <f t="shared" si="17"/>
        <v>1992</v>
      </c>
      <c r="Q324" s="354">
        <v>20100</v>
      </c>
      <c r="R324" s="355">
        <f t="shared" si="15"/>
        <v>22680</v>
      </c>
      <c r="S324" s="353"/>
      <c r="T324" s="353"/>
      <c r="U324" s="353"/>
      <c r="V324" s="353">
        <v>7000</v>
      </c>
      <c r="W324" s="353"/>
      <c r="X324" s="353"/>
      <c r="Y324" s="353"/>
      <c r="Z324" s="364"/>
      <c r="AA324" s="353"/>
      <c r="AB324" s="353">
        <v>200</v>
      </c>
      <c r="AC324" s="369">
        <v>1000</v>
      </c>
      <c r="AD324" s="353">
        <v>100</v>
      </c>
      <c r="AE324" s="353"/>
      <c r="AF324" s="353">
        <v>200</v>
      </c>
      <c r="AG324" s="353">
        <v>100</v>
      </c>
      <c r="AH324" s="353"/>
      <c r="AI324" s="761">
        <v>5000</v>
      </c>
      <c r="AJ324" s="353">
        <v>500</v>
      </c>
      <c r="AK324" s="353"/>
      <c r="AL324" s="353"/>
      <c r="AM324" s="353"/>
      <c r="AN324" s="353">
        <v>5000</v>
      </c>
      <c r="AO324" s="379">
        <v>100</v>
      </c>
      <c r="AP324" s="353"/>
      <c r="AQ324" s="353">
        <v>200</v>
      </c>
      <c r="AR324" s="353">
        <v>100</v>
      </c>
      <c r="AS324" s="353">
        <v>2400</v>
      </c>
      <c r="AT324" s="353"/>
      <c r="AU324" s="353">
        <v>500</v>
      </c>
      <c r="AV324" s="353">
        <v>150</v>
      </c>
      <c r="AW324" s="353"/>
      <c r="AX324" s="353"/>
      <c r="AY324" s="353"/>
      <c r="AZ324" s="353"/>
      <c r="BA324" s="353">
        <v>30</v>
      </c>
      <c r="BB324" s="353"/>
      <c r="BC324" s="353"/>
      <c r="BD324" s="353">
        <v>100</v>
      </c>
      <c r="BE324" s="372" t="s">
        <v>1299</v>
      </c>
      <c r="BF324" s="360">
        <v>0</v>
      </c>
      <c r="BG324" s="360">
        <v>3779</v>
      </c>
      <c r="BH324" s="360">
        <f t="shared" si="16"/>
        <v>85707720</v>
      </c>
      <c r="BI324" s="361"/>
      <c r="BJ324" s="363" t="s">
        <v>6039</v>
      </c>
      <c r="BK324" s="362" t="s">
        <v>6327</v>
      </c>
    </row>
    <row r="325" spans="1:63" s="349" customFormat="1" ht="163.5" hidden="1" customHeight="1">
      <c r="A325" s="676">
        <v>321</v>
      </c>
      <c r="B325" s="351" t="s">
        <v>1652</v>
      </c>
      <c r="C325" s="351" t="s">
        <v>1653</v>
      </c>
      <c r="D325" s="351"/>
      <c r="E325" s="351"/>
      <c r="F325" s="351" t="s">
        <v>1654</v>
      </c>
      <c r="G325" s="215"/>
      <c r="H325" s="352"/>
      <c r="I325" s="350" t="s">
        <v>84</v>
      </c>
      <c r="J325" s="350"/>
      <c r="K325" s="350"/>
      <c r="L325" s="353">
        <v>400</v>
      </c>
      <c r="M325" s="353">
        <v>300</v>
      </c>
      <c r="N325" s="353"/>
      <c r="O325" s="353">
        <v>0</v>
      </c>
      <c r="P325" s="353">
        <f t="shared" si="17"/>
        <v>0</v>
      </c>
      <c r="Q325" s="354">
        <v>700</v>
      </c>
      <c r="R325" s="355">
        <f t="shared" si="15"/>
        <v>1200</v>
      </c>
      <c r="S325" s="353"/>
      <c r="T325" s="353"/>
      <c r="U325" s="353"/>
      <c r="V325" s="353"/>
      <c r="W325" s="353"/>
      <c r="X325" s="353"/>
      <c r="Y325" s="353"/>
      <c r="Z325" s="364"/>
      <c r="AA325" s="353"/>
      <c r="AB325" s="353"/>
      <c r="AC325" s="365"/>
      <c r="AD325" s="353"/>
      <c r="AE325" s="353"/>
      <c r="AF325" s="353"/>
      <c r="AG325" s="353"/>
      <c r="AH325" s="353"/>
      <c r="AI325" s="761"/>
      <c r="AJ325" s="353"/>
      <c r="AK325" s="353"/>
      <c r="AL325" s="353"/>
      <c r="AM325" s="353">
        <v>1200</v>
      </c>
      <c r="AN325" s="353">
        <v>0</v>
      </c>
      <c r="AO325" s="364"/>
      <c r="AP325" s="353"/>
      <c r="AQ325" s="353"/>
      <c r="AR325" s="353">
        <v>0</v>
      </c>
      <c r="AS325" s="353"/>
      <c r="AT325" s="353"/>
      <c r="AU325" s="353"/>
      <c r="AV325" s="353"/>
      <c r="AW325" s="353"/>
      <c r="AX325" s="353"/>
      <c r="AY325" s="353"/>
      <c r="AZ325" s="353"/>
      <c r="BA325" s="353"/>
      <c r="BB325" s="353"/>
      <c r="BC325" s="353"/>
      <c r="BD325" s="353"/>
      <c r="BE325" s="359"/>
      <c r="BF325" s="360">
        <v>0</v>
      </c>
      <c r="BG325" s="360">
        <v>735</v>
      </c>
      <c r="BH325" s="360">
        <f t="shared" si="16"/>
        <v>882000</v>
      </c>
      <c r="BI325" s="361"/>
      <c r="BJ325" s="362" t="s">
        <v>6039</v>
      </c>
      <c r="BK325" s="363" t="s">
        <v>6039</v>
      </c>
    </row>
    <row r="326" spans="1:63" s="349" customFormat="1" ht="240" hidden="1" customHeight="1">
      <c r="A326" s="676">
        <v>322</v>
      </c>
      <c r="B326" s="351" t="s">
        <v>1655</v>
      </c>
      <c r="C326" s="351" t="s">
        <v>1656</v>
      </c>
      <c r="D326" s="351"/>
      <c r="E326" s="351" t="s">
        <v>1657</v>
      </c>
      <c r="F326" s="351" t="s">
        <v>1658</v>
      </c>
      <c r="G326" s="215"/>
      <c r="H326" s="352"/>
      <c r="I326" s="350" t="s">
        <v>84</v>
      </c>
      <c r="J326" s="350"/>
      <c r="K326" s="350"/>
      <c r="L326" s="353"/>
      <c r="M326" s="353"/>
      <c r="N326" s="353"/>
      <c r="O326" s="353">
        <v>0</v>
      </c>
      <c r="P326" s="353">
        <f t="shared" si="17"/>
        <v>0</v>
      </c>
      <c r="Q326" s="354">
        <v>2000000</v>
      </c>
      <c r="R326" s="355">
        <f t="shared" si="15"/>
        <v>770000</v>
      </c>
      <c r="S326" s="353"/>
      <c r="T326" s="353"/>
      <c r="U326" s="353"/>
      <c r="V326" s="353"/>
      <c r="W326" s="353"/>
      <c r="X326" s="353"/>
      <c r="Y326" s="353"/>
      <c r="Z326" s="403">
        <v>170000</v>
      </c>
      <c r="AA326" s="353"/>
      <c r="AB326" s="353"/>
      <c r="AC326" s="365"/>
      <c r="AD326" s="353"/>
      <c r="AE326" s="353"/>
      <c r="AF326" s="353"/>
      <c r="AG326" s="353"/>
      <c r="AH326" s="353"/>
      <c r="AI326" s="761"/>
      <c r="AJ326" s="353"/>
      <c r="AK326" s="353"/>
      <c r="AL326" s="353"/>
      <c r="AM326" s="353"/>
      <c r="AN326" s="353">
        <v>0</v>
      </c>
      <c r="AO326" s="364"/>
      <c r="AP326" s="353"/>
      <c r="AQ326" s="353"/>
      <c r="AR326" s="353">
        <v>0</v>
      </c>
      <c r="AS326" s="353"/>
      <c r="AT326" s="353"/>
      <c r="AU326" s="353"/>
      <c r="AV326" s="353"/>
      <c r="AW326" s="353"/>
      <c r="AX326" s="353">
        <v>600000</v>
      </c>
      <c r="AY326" s="353"/>
      <c r="AZ326" s="353"/>
      <c r="BA326" s="353"/>
      <c r="BB326" s="353"/>
      <c r="BC326" s="353"/>
      <c r="BD326" s="353"/>
      <c r="BE326" s="359"/>
      <c r="BF326" s="360">
        <v>0</v>
      </c>
      <c r="BG326" s="360">
        <v>217</v>
      </c>
      <c r="BH326" s="360">
        <f t="shared" si="16"/>
        <v>167090000</v>
      </c>
      <c r="BI326" s="361"/>
      <c r="BJ326" s="362" t="s">
        <v>6326</v>
      </c>
      <c r="BK326" s="362" t="s">
        <v>6326</v>
      </c>
    </row>
    <row r="327" spans="1:63" s="349" customFormat="1" ht="148.5" hidden="1" customHeight="1">
      <c r="A327" s="676">
        <v>323</v>
      </c>
      <c r="B327" s="351" t="s">
        <v>1659</v>
      </c>
      <c r="C327" s="351" t="s">
        <v>1660</v>
      </c>
      <c r="D327" s="351"/>
      <c r="E327" s="351" t="s">
        <v>1661</v>
      </c>
      <c r="F327" s="807" t="s">
        <v>1662</v>
      </c>
      <c r="G327" s="667" t="s">
        <v>7098</v>
      </c>
      <c r="H327" s="352"/>
      <c r="I327" s="350" t="s">
        <v>84</v>
      </c>
      <c r="J327" s="350"/>
      <c r="K327" s="350"/>
      <c r="L327" s="353"/>
      <c r="M327" s="353"/>
      <c r="N327" s="353"/>
      <c r="O327" s="353">
        <v>0</v>
      </c>
      <c r="P327" s="353">
        <f t="shared" si="17"/>
        <v>0</v>
      </c>
      <c r="Q327" s="354">
        <v>400</v>
      </c>
      <c r="R327" s="355">
        <f t="shared" si="15"/>
        <v>300</v>
      </c>
      <c r="S327" s="353"/>
      <c r="T327" s="353"/>
      <c r="U327" s="353"/>
      <c r="V327" s="353"/>
      <c r="W327" s="353">
        <v>300</v>
      </c>
      <c r="X327" s="353"/>
      <c r="Y327" s="353"/>
      <c r="Z327" s="364"/>
      <c r="AA327" s="353"/>
      <c r="AB327" s="353"/>
      <c r="AC327" s="365"/>
      <c r="AD327" s="353"/>
      <c r="AE327" s="353"/>
      <c r="AF327" s="353"/>
      <c r="AG327" s="353"/>
      <c r="AH327" s="353"/>
      <c r="AI327" s="761"/>
      <c r="AJ327" s="353"/>
      <c r="AK327" s="353"/>
      <c r="AL327" s="353"/>
      <c r="AM327" s="353"/>
      <c r="AN327" s="353">
        <v>0</v>
      </c>
      <c r="AO327" s="364"/>
      <c r="AP327" s="353"/>
      <c r="AQ327" s="353"/>
      <c r="AR327" s="353">
        <v>0</v>
      </c>
      <c r="AS327" s="353"/>
      <c r="AT327" s="353"/>
      <c r="AU327" s="353"/>
      <c r="AV327" s="353"/>
      <c r="AW327" s="353"/>
      <c r="AX327" s="353"/>
      <c r="AY327" s="353"/>
      <c r="AZ327" s="353"/>
      <c r="BA327" s="353"/>
      <c r="BB327" s="353"/>
      <c r="BC327" s="353"/>
      <c r="BD327" s="353"/>
      <c r="BE327" s="359"/>
      <c r="BF327" s="360">
        <v>0</v>
      </c>
      <c r="BG327" s="360">
        <v>315000</v>
      </c>
      <c r="BH327" s="360">
        <f t="shared" si="16"/>
        <v>94500000</v>
      </c>
      <c r="BI327" s="361"/>
      <c r="BJ327" s="362" t="s">
        <v>6326</v>
      </c>
      <c r="BK327" s="362" t="s">
        <v>6326</v>
      </c>
    </row>
    <row r="328" spans="1:63" s="349" customFormat="1" ht="49.5" hidden="1" customHeight="1">
      <c r="A328" s="676">
        <v>324</v>
      </c>
      <c r="B328" s="351" t="s">
        <v>1664</v>
      </c>
      <c r="C328" s="351" t="s">
        <v>1665</v>
      </c>
      <c r="D328" s="351"/>
      <c r="E328" s="351" t="s">
        <v>1666</v>
      </c>
      <c r="F328" s="351" t="s">
        <v>1667</v>
      </c>
      <c r="G328" s="215"/>
      <c r="H328" s="352"/>
      <c r="I328" s="350" t="s">
        <v>416</v>
      </c>
      <c r="J328" s="350"/>
      <c r="K328" s="350"/>
      <c r="L328" s="353"/>
      <c r="M328" s="353"/>
      <c r="N328" s="353"/>
      <c r="O328" s="353">
        <v>300</v>
      </c>
      <c r="P328" s="353">
        <f t="shared" si="17"/>
        <v>300</v>
      </c>
      <c r="Q328" s="354">
        <v>1435</v>
      </c>
      <c r="R328" s="355">
        <f t="shared" si="15"/>
        <v>670</v>
      </c>
      <c r="S328" s="353"/>
      <c r="T328" s="353"/>
      <c r="U328" s="353"/>
      <c r="V328" s="353"/>
      <c r="W328" s="353"/>
      <c r="X328" s="353"/>
      <c r="Y328" s="353"/>
      <c r="Z328" s="364"/>
      <c r="AA328" s="353"/>
      <c r="AB328" s="353"/>
      <c r="AC328" s="365"/>
      <c r="AD328" s="353"/>
      <c r="AE328" s="353"/>
      <c r="AF328" s="353"/>
      <c r="AG328" s="353"/>
      <c r="AH328" s="353"/>
      <c r="AI328" s="761"/>
      <c r="AJ328" s="353">
        <v>100</v>
      </c>
      <c r="AK328" s="353"/>
      <c r="AL328" s="353"/>
      <c r="AM328" s="353"/>
      <c r="AN328" s="353">
        <v>400</v>
      </c>
      <c r="AO328" s="368">
        <v>5</v>
      </c>
      <c r="AP328" s="353"/>
      <c r="AQ328" s="353"/>
      <c r="AR328" s="353">
        <v>0</v>
      </c>
      <c r="AS328" s="353">
        <v>10</v>
      </c>
      <c r="AT328" s="353">
        <v>30</v>
      </c>
      <c r="AU328" s="353">
        <v>100</v>
      </c>
      <c r="AV328" s="353">
        <v>5</v>
      </c>
      <c r="AW328" s="353"/>
      <c r="AX328" s="353"/>
      <c r="AY328" s="353">
        <v>20</v>
      </c>
      <c r="AZ328" s="353"/>
      <c r="BA328" s="353"/>
      <c r="BB328" s="353"/>
      <c r="BC328" s="353"/>
      <c r="BD328" s="353"/>
      <c r="BE328" s="359"/>
      <c r="BF328" s="360">
        <v>0</v>
      </c>
      <c r="BG328" s="360">
        <v>12140</v>
      </c>
      <c r="BH328" s="360">
        <f t="shared" si="16"/>
        <v>8133800</v>
      </c>
      <c r="BI328" s="361"/>
      <c r="BJ328" s="362" t="s">
        <v>6039</v>
      </c>
      <c r="BK328" s="363" t="s">
        <v>6039</v>
      </c>
    </row>
    <row r="329" spans="1:63" s="349" customFormat="1" ht="132" hidden="1" customHeight="1">
      <c r="A329" s="676">
        <v>325</v>
      </c>
      <c r="B329" s="351" t="s">
        <v>1668</v>
      </c>
      <c r="C329" s="351" t="s">
        <v>1669</v>
      </c>
      <c r="D329" s="351"/>
      <c r="E329" s="351" t="s">
        <v>1670</v>
      </c>
      <c r="F329" s="351" t="s">
        <v>1671</v>
      </c>
      <c r="G329" s="215"/>
      <c r="H329" s="352"/>
      <c r="I329" s="350" t="s">
        <v>84</v>
      </c>
      <c r="J329" s="350"/>
      <c r="K329" s="350"/>
      <c r="L329" s="353"/>
      <c r="M329" s="353"/>
      <c r="N329" s="353"/>
      <c r="O329" s="353">
        <v>0</v>
      </c>
      <c r="P329" s="353">
        <f t="shared" si="17"/>
        <v>0</v>
      </c>
      <c r="Q329" s="354">
        <v>220</v>
      </c>
      <c r="R329" s="355">
        <f t="shared" si="15"/>
        <v>420</v>
      </c>
      <c r="S329" s="353"/>
      <c r="T329" s="353"/>
      <c r="U329" s="353"/>
      <c r="V329" s="353"/>
      <c r="W329" s="353"/>
      <c r="X329" s="353"/>
      <c r="Y329" s="353"/>
      <c r="Z329" s="364"/>
      <c r="AA329" s="353"/>
      <c r="AB329" s="353"/>
      <c r="AC329" s="365"/>
      <c r="AD329" s="353"/>
      <c r="AE329" s="353"/>
      <c r="AF329" s="353"/>
      <c r="AG329" s="353"/>
      <c r="AH329" s="353"/>
      <c r="AI329" s="761"/>
      <c r="AJ329" s="353"/>
      <c r="AK329" s="353"/>
      <c r="AL329" s="353"/>
      <c r="AM329" s="353"/>
      <c r="AN329" s="353">
        <v>400</v>
      </c>
      <c r="AO329" s="364"/>
      <c r="AP329" s="353"/>
      <c r="AQ329" s="353"/>
      <c r="AR329" s="353">
        <v>0</v>
      </c>
      <c r="AS329" s="353"/>
      <c r="AT329" s="353">
        <v>15</v>
      </c>
      <c r="AU329" s="353"/>
      <c r="AV329" s="353">
        <v>5</v>
      </c>
      <c r="AW329" s="353"/>
      <c r="AX329" s="353"/>
      <c r="AY329" s="353"/>
      <c r="AZ329" s="353"/>
      <c r="BA329" s="353"/>
      <c r="BB329" s="353"/>
      <c r="BC329" s="353"/>
      <c r="BD329" s="353"/>
      <c r="BE329" s="405" t="s">
        <v>1672</v>
      </c>
      <c r="BF329" s="360">
        <v>0</v>
      </c>
      <c r="BG329" s="360">
        <v>160000</v>
      </c>
      <c r="BH329" s="360">
        <f t="shared" si="16"/>
        <v>67200000</v>
      </c>
      <c r="BI329" s="361"/>
      <c r="BJ329" s="362" t="s">
        <v>6039</v>
      </c>
      <c r="BK329" s="363" t="s">
        <v>6039</v>
      </c>
    </row>
    <row r="330" spans="1:63" s="349" customFormat="1" ht="82.5" hidden="1" customHeight="1">
      <c r="A330" s="677">
        <v>326</v>
      </c>
      <c r="B330" s="351" t="s">
        <v>1673</v>
      </c>
      <c r="C330" s="351" t="s">
        <v>1674</v>
      </c>
      <c r="D330" s="351"/>
      <c r="E330" s="351" t="s">
        <v>1675</v>
      </c>
      <c r="F330" s="374" t="s">
        <v>6865</v>
      </c>
      <c r="G330" s="215"/>
      <c r="H330" s="352"/>
      <c r="I330" s="350" t="s">
        <v>84</v>
      </c>
      <c r="J330" s="350"/>
      <c r="K330" s="350"/>
      <c r="L330" s="353">
        <v>205</v>
      </c>
      <c r="M330" s="353">
        <v>350</v>
      </c>
      <c r="N330" s="353"/>
      <c r="O330" s="353">
        <v>0</v>
      </c>
      <c r="P330" s="353">
        <f t="shared" si="17"/>
        <v>0</v>
      </c>
      <c r="Q330" s="354">
        <v>1050</v>
      </c>
      <c r="R330" s="355">
        <f t="shared" ref="R330:R393" si="18">SUM(S330:BD330)</f>
        <v>2300</v>
      </c>
      <c r="S330" s="353"/>
      <c r="T330" s="353"/>
      <c r="U330" s="353"/>
      <c r="V330" s="353"/>
      <c r="W330" s="353"/>
      <c r="X330" s="353"/>
      <c r="Y330" s="353"/>
      <c r="Z330" s="364"/>
      <c r="AA330" s="353"/>
      <c r="AB330" s="353"/>
      <c r="AC330" s="365"/>
      <c r="AD330" s="353"/>
      <c r="AE330" s="353"/>
      <c r="AF330" s="353"/>
      <c r="AG330" s="353"/>
      <c r="AH330" s="353"/>
      <c r="AI330" s="761">
        <v>2000</v>
      </c>
      <c r="AJ330" s="353"/>
      <c r="AK330" s="353"/>
      <c r="AL330" s="353"/>
      <c r="AM330" s="353"/>
      <c r="AN330" s="353">
        <v>0</v>
      </c>
      <c r="AO330" s="364"/>
      <c r="AP330" s="353"/>
      <c r="AQ330" s="353"/>
      <c r="AR330" s="353">
        <v>0</v>
      </c>
      <c r="AS330" s="353">
        <v>300</v>
      </c>
      <c r="AT330" s="353"/>
      <c r="AU330" s="353"/>
      <c r="AV330" s="353"/>
      <c r="AW330" s="353"/>
      <c r="AX330" s="353"/>
      <c r="AY330" s="353"/>
      <c r="AZ330" s="353"/>
      <c r="BA330" s="353"/>
      <c r="BB330" s="353"/>
      <c r="BC330" s="353"/>
      <c r="BD330" s="353"/>
      <c r="BE330" s="359"/>
      <c r="BF330" s="360">
        <v>0</v>
      </c>
      <c r="BG330" s="360">
        <v>13000</v>
      </c>
      <c r="BH330" s="360">
        <f t="shared" ref="BH330:BH393" si="19">+BG330*R330</f>
        <v>29900000</v>
      </c>
      <c r="BI330" s="361"/>
      <c r="BJ330" s="363" t="s">
        <v>6039</v>
      </c>
      <c r="BK330" s="362" t="s">
        <v>6327</v>
      </c>
    </row>
    <row r="331" spans="1:63" s="349" customFormat="1" ht="82.5" hidden="1" customHeight="1">
      <c r="A331" s="676">
        <v>327</v>
      </c>
      <c r="B331" s="351" t="s">
        <v>1677</v>
      </c>
      <c r="C331" s="351" t="s">
        <v>1678</v>
      </c>
      <c r="D331" s="351"/>
      <c r="E331" s="351" t="s">
        <v>1679</v>
      </c>
      <c r="F331" s="351" t="s">
        <v>1680</v>
      </c>
      <c r="G331" s="215"/>
      <c r="H331" s="352"/>
      <c r="I331" s="350" t="s">
        <v>1681</v>
      </c>
      <c r="J331" s="350"/>
      <c r="K331" s="350"/>
      <c r="L331" s="353"/>
      <c r="M331" s="353"/>
      <c r="N331" s="353"/>
      <c r="O331" s="353">
        <v>0</v>
      </c>
      <c r="P331" s="353">
        <f t="shared" si="17"/>
        <v>0</v>
      </c>
      <c r="Q331" s="354">
        <v>500</v>
      </c>
      <c r="R331" s="355">
        <f t="shared" si="18"/>
        <v>2000</v>
      </c>
      <c r="S331" s="353"/>
      <c r="T331" s="353"/>
      <c r="U331" s="353"/>
      <c r="V331" s="353"/>
      <c r="W331" s="353"/>
      <c r="X331" s="353"/>
      <c r="Y331" s="353"/>
      <c r="Z331" s="364"/>
      <c r="AA331" s="353"/>
      <c r="AB331" s="353"/>
      <c r="AC331" s="365"/>
      <c r="AD331" s="353"/>
      <c r="AE331" s="353"/>
      <c r="AF331" s="353"/>
      <c r="AG331" s="353"/>
      <c r="AH331" s="353"/>
      <c r="AI331" s="761"/>
      <c r="AJ331" s="353"/>
      <c r="AK331" s="353"/>
      <c r="AL331" s="353"/>
      <c r="AM331" s="353"/>
      <c r="AN331" s="353">
        <v>0</v>
      </c>
      <c r="AO331" s="364"/>
      <c r="AP331" s="353"/>
      <c r="AQ331" s="353"/>
      <c r="AR331" s="353">
        <v>0</v>
      </c>
      <c r="AS331" s="353"/>
      <c r="AT331" s="353"/>
      <c r="AU331" s="353"/>
      <c r="AV331" s="353"/>
      <c r="AW331" s="353"/>
      <c r="AX331" s="353">
        <v>2000</v>
      </c>
      <c r="AY331" s="353"/>
      <c r="AZ331" s="353"/>
      <c r="BA331" s="353"/>
      <c r="BB331" s="353"/>
      <c r="BC331" s="353"/>
      <c r="BD331" s="353"/>
      <c r="BE331" s="359"/>
      <c r="BF331" s="360">
        <v>0</v>
      </c>
      <c r="BG331" s="360">
        <v>268</v>
      </c>
      <c r="BH331" s="360">
        <f t="shared" si="19"/>
        <v>536000</v>
      </c>
      <c r="BI331" s="361"/>
      <c r="BJ331" s="362" t="s">
        <v>6326</v>
      </c>
      <c r="BK331" s="362" t="s">
        <v>6326</v>
      </c>
    </row>
    <row r="332" spans="1:63" s="349" customFormat="1" ht="115.5" hidden="1" customHeight="1">
      <c r="A332" s="676">
        <v>328</v>
      </c>
      <c r="B332" s="351" t="s">
        <v>1686</v>
      </c>
      <c r="C332" s="351" t="s">
        <v>1687</v>
      </c>
      <c r="D332" s="351"/>
      <c r="E332" s="351"/>
      <c r="F332" s="351" t="s">
        <v>1688</v>
      </c>
      <c r="G332" s="215"/>
      <c r="H332" s="352"/>
      <c r="I332" s="350" t="s">
        <v>84</v>
      </c>
      <c r="J332" s="350"/>
      <c r="K332" s="350"/>
      <c r="L332" s="353"/>
      <c r="M332" s="353"/>
      <c r="N332" s="353"/>
      <c r="O332" s="353">
        <v>0</v>
      </c>
      <c r="P332" s="353">
        <f t="shared" si="17"/>
        <v>0</v>
      </c>
      <c r="Q332" s="354">
        <v>15</v>
      </c>
      <c r="R332" s="355">
        <f t="shared" si="18"/>
        <v>6</v>
      </c>
      <c r="S332" s="353"/>
      <c r="T332" s="353"/>
      <c r="U332" s="353"/>
      <c r="V332" s="353"/>
      <c r="W332" s="353"/>
      <c r="X332" s="353"/>
      <c r="Y332" s="353"/>
      <c r="Z332" s="364"/>
      <c r="AA332" s="353"/>
      <c r="AB332" s="353"/>
      <c r="AC332" s="365"/>
      <c r="AD332" s="353"/>
      <c r="AE332" s="353"/>
      <c r="AF332" s="353"/>
      <c r="AG332" s="353"/>
      <c r="AH332" s="353"/>
      <c r="AI332" s="761"/>
      <c r="AJ332" s="353"/>
      <c r="AK332" s="353"/>
      <c r="AL332" s="353"/>
      <c r="AM332" s="353"/>
      <c r="AN332" s="353">
        <v>0</v>
      </c>
      <c r="AO332" s="364"/>
      <c r="AP332" s="353"/>
      <c r="AQ332" s="353"/>
      <c r="AR332" s="353">
        <v>0</v>
      </c>
      <c r="AS332" s="353"/>
      <c r="AT332" s="353">
        <v>6</v>
      </c>
      <c r="AU332" s="353"/>
      <c r="AV332" s="353"/>
      <c r="AW332" s="353"/>
      <c r="AX332" s="353"/>
      <c r="AY332" s="353"/>
      <c r="AZ332" s="353"/>
      <c r="BA332" s="353"/>
      <c r="BB332" s="353"/>
      <c r="BC332" s="353"/>
      <c r="BD332" s="353"/>
      <c r="BE332" s="405" t="s">
        <v>1672</v>
      </c>
      <c r="BF332" s="360">
        <v>0</v>
      </c>
      <c r="BG332" s="360">
        <v>2326000</v>
      </c>
      <c r="BH332" s="360">
        <f t="shared" si="19"/>
        <v>13956000</v>
      </c>
      <c r="BI332" s="361"/>
      <c r="BJ332" s="362" t="s">
        <v>6327</v>
      </c>
      <c r="BK332" s="363" t="s">
        <v>6039</v>
      </c>
    </row>
    <row r="333" spans="1:63" s="349" customFormat="1" ht="99" hidden="1" customHeight="1">
      <c r="A333" s="676">
        <v>329</v>
      </c>
      <c r="B333" s="351" t="s">
        <v>1689</v>
      </c>
      <c r="C333" s="351" t="s">
        <v>1690</v>
      </c>
      <c r="D333" s="351"/>
      <c r="E333" s="351" t="s">
        <v>1666</v>
      </c>
      <c r="F333" s="351" t="s">
        <v>1691</v>
      </c>
      <c r="G333" s="215"/>
      <c r="H333" s="352"/>
      <c r="I333" s="350" t="s">
        <v>1681</v>
      </c>
      <c r="J333" s="350"/>
      <c r="K333" s="350"/>
      <c r="L333" s="353">
        <v>2672</v>
      </c>
      <c r="M333" s="353">
        <v>1974</v>
      </c>
      <c r="N333" s="353"/>
      <c r="O333" s="353">
        <v>300</v>
      </c>
      <c r="P333" s="353">
        <f t="shared" si="17"/>
        <v>300</v>
      </c>
      <c r="Q333" s="354">
        <v>10050</v>
      </c>
      <c r="R333" s="355">
        <f t="shared" si="18"/>
        <v>10005</v>
      </c>
      <c r="S333" s="353"/>
      <c r="T333" s="353"/>
      <c r="U333" s="353"/>
      <c r="V333" s="353"/>
      <c r="W333" s="353"/>
      <c r="X333" s="353"/>
      <c r="Y333" s="353"/>
      <c r="Z333" s="364"/>
      <c r="AA333" s="353"/>
      <c r="AB333" s="353"/>
      <c r="AC333" s="365"/>
      <c r="AD333" s="353"/>
      <c r="AE333" s="353"/>
      <c r="AF333" s="353"/>
      <c r="AG333" s="353"/>
      <c r="AH333" s="353"/>
      <c r="AI333" s="761">
        <v>10000</v>
      </c>
      <c r="AJ333" s="353"/>
      <c r="AK333" s="353"/>
      <c r="AL333" s="353"/>
      <c r="AM333" s="353"/>
      <c r="AN333" s="353">
        <v>0</v>
      </c>
      <c r="AO333" s="364"/>
      <c r="AP333" s="353"/>
      <c r="AQ333" s="353"/>
      <c r="AR333" s="353">
        <v>0</v>
      </c>
      <c r="AS333" s="353"/>
      <c r="AT333" s="353"/>
      <c r="AU333" s="353"/>
      <c r="AV333" s="353"/>
      <c r="AW333" s="353"/>
      <c r="AX333" s="353"/>
      <c r="AY333" s="353">
        <v>5</v>
      </c>
      <c r="AZ333" s="353"/>
      <c r="BA333" s="353"/>
      <c r="BB333" s="353"/>
      <c r="BC333" s="353"/>
      <c r="BD333" s="353"/>
      <c r="BE333" s="359"/>
      <c r="BF333" s="360">
        <v>0</v>
      </c>
      <c r="BG333" s="360">
        <v>12140</v>
      </c>
      <c r="BH333" s="360">
        <f t="shared" si="19"/>
        <v>121460700</v>
      </c>
      <c r="BI333" s="361"/>
      <c r="BJ333" s="363" t="s">
        <v>6039</v>
      </c>
      <c r="BK333" s="362" t="s">
        <v>6328</v>
      </c>
    </row>
    <row r="334" spans="1:63" s="349" customFormat="1" ht="66" hidden="1" customHeight="1">
      <c r="A334" s="676">
        <v>330</v>
      </c>
      <c r="B334" s="351" t="s">
        <v>1707</v>
      </c>
      <c r="C334" s="351" t="s">
        <v>1708</v>
      </c>
      <c r="D334" s="351"/>
      <c r="E334" s="351" t="s">
        <v>1709</v>
      </c>
      <c r="F334" s="351" t="s">
        <v>1710</v>
      </c>
      <c r="G334" s="215"/>
      <c r="H334" s="352"/>
      <c r="I334" s="350" t="s">
        <v>1681</v>
      </c>
      <c r="J334" s="350"/>
      <c r="K334" s="350"/>
      <c r="L334" s="353"/>
      <c r="M334" s="353"/>
      <c r="N334" s="353"/>
      <c r="O334" s="353">
        <v>0</v>
      </c>
      <c r="P334" s="353">
        <f t="shared" si="17"/>
        <v>0</v>
      </c>
      <c r="Q334" s="354">
        <v>7</v>
      </c>
      <c r="R334" s="355">
        <f t="shared" si="18"/>
        <v>2</v>
      </c>
      <c r="S334" s="353"/>
      <c r="T334" s="353"/>
      <c r="U334" s="353"/>
      <c r="V334" s="353"/>
      <c r="W334" s="353"/>
      <c r="X334" s="353"/>
      <c r="Y334" s="353"/>
      <c r="Z334" s="364"/>
      <c r="AA334" s="353"/>
      <c r="AB334" s="353"/>
      <c r="AC334" s="365"/>
      <c r="AD334" s="353"/>
      <c r="AE334" s="353"/>
      <c r="AF334" s="353"/>
      <c r="AG334" s="353">
        <v>2</v>
      </c>
      <c r="AH334" s="353"/>
      <c r="AI334" s="761"/>
      <c r="AJ334" s="353"/>
      <c r="AK334" s="353"/>
      <c r="AL334" s="353"/>
      <c r="AM334" s="353"/>
      <c r="AN334" s="353">
        <v>0</v>
      </c>
      <c r="AO334" s="364"/>
      <c r="AP334" s="353"/>
      <c r="AQ334" s="353"/>
      <c r="AR334" s="353">
        <v>0</v>
      </c>
      <c r="AS334" s="353"/>
      <c r="AT334" s="353"/>
      <c r="AU334" s="353"/>
      <c r="AV334" s="353"/>
      <c r="AW334" s="353"/>
      <c r="AX334" s="353"/>
      <c r="AY334" s="353"/>
      <c r="AZ334" s="353"/>
      <c r="BA334" s="353"/>
      <c r="BB334" s="353"/>
      <c r="BC334" s="353"/>
      <c r="BD334" s="353"/>
      <c r="BE334" s="359"/>
      <c r="BF334" s="360">
        <v>0</v>
      </c>
      <c r="BG334" s="360">
        <v>12000000</v>
      </c>
      <c r="BH334" s="360">
        <f t="shared" si="19"/>
        <v>24000000</v>
      </c>
      <c r="BI334" s="361"/>
      <c r="BJ334" s="362" t="s">
        <v>6326</v>
      </c>
      <c r="BK334" s="362" t="s">
        <v>6326</v>
      </c>
    </row>
    <row r="335" spans="1:63" s="349" customFormat="1" ht="66" hidden="1" customHeight="1">
      <c r="A335" s="676">
        <v>331</v>
      </c>
      <c r="B335" s="351" t="s">
        <v>1711</v>
      </c>
      <c r="C335" s="351" t="s">
        <v>1712</v>
      </c>
      <c r="D335" s="351"/>
      <c r="E335" s="351" t="s">
        <v>1713</v>
      </c>
      <c r="F335" s="351" t="s">
        <v>1714</v>
      </c>
      <c r="G335" s="215"/>
      <c r="H335" s="352"/>
      <c r="I335" s="350" t="s">
        <v>1681</v>
      </c>
      <c r="J335" s="350"/>
      <c r="K335" s="350"/>
      <c r="L335" s="353"/>
      <c r="M335" s="353"/>
      <c r="N335" s="353"/>
      <c r="O335" s="353">
        <v>0</v>
      </c>
      <c r="P335" s="353">
        <f t="shared" si="17"/>
        <v>0</v>
      </c>
      <c r="Q335" s="354">
        <v>7</v>
      </c>
      <c r="R335" s="355">
        <f t="shared" si="18"/>
        <v>2</v>
      </c>
      <c r="S335" s="353"/>
      <c r="T335" s="353"/>
      <c r="U335" s="353"/>
      <c r="V335" s="353"/>
      <c r="W335" s="353"/>
      <c r="X335" s="353"/>
      <c r="Y335" s="353"/>
      <c r="Z335" s="364"/>
      <c r="AA335" s="353"/>
      <c r="AB335" s="353"/>
      <c r="AC335" s="365"/>
      <c r="AD335" s="353"/>
      <c r="AE335" s="353"/>
      <c r="AF335" s="353"/>
      <c r="AG335" s="353">
        <v>2</v>
      </c>
      <c r="AH335" s="353"/>
      <c r="AI335" s="761"/>
      <c r="AJ335" s="353"/>
      <c r="AK335" s="353"/>
      <c r="AL335" s="353"/>
      <c r="AM335" s="353"/>
      <c r="AN335" s="353">
        <v>0</v>
      </c>
      <c r="AO335" s="364"/>
      <c r="AP335" s="353"/>
      <c r="AQ335" s="353"/>
      <c r="AR335" s="353">
        <v>0</v>
      </c>
      <c r="AS335" s="353"/>
      <c r="AT335" s="353"/>
      <c r="AU335" s="353"/>
      <c r="AV335" s="353"/>
      <c r="AW335" s="353"/>
      <c r="AX335" s="353"/>
      <c r="AY335" s="353"/>
      <c r="AZ335" s="353"/>
      <c r="BA335" s="353"/>
      <c r="BB335" s="353"/>
      <c r="BC335" s="353"/>
      <c r="BD335" s="353"/>
      <c r="BE335" s="359"/>
      <c r="BF335" s="360">
        <v>0</v>
      </c>
      <c r="BG335" s="360">
        <v>7350000</v>
      </c>
      <c r="BH335" s="360">
        <f t="shared" si="19"/>
        <v>14700000</v>
      </c>
      <c r="BI335" s="361"/>
      <c r="BJ335" s="362" t="s">
        <v>6326</v>
      </c>
      <c r="BK335" s="362" t="s">
        <v>6326</v>
      </c>
    </row>
    <row r="336" spans="1:63" s="349" customFormat="1" ht="207" hidden="1" customHeight="1">
      <c r="A336" s="676">
        <v>332</v>
      </c>
      <c r="B336" s="351" t="s">
        <v>1715</v>
      </c>
      <c r="C336" s="351" t="s">
        <v>1716</v>
      </c>
      <c r="D336" s="351"/>
      <c r="E336" s="351" t="s">
        <v>1717</v>
      </c>
      <c r="F336" s="351" t="s">
        <v>1718</v>
      </c>
      <c r="G336" s="776"/>
      <c r="H336" s="352"/>
      <c r="I336" s="350" t="s">
        <v>1681</v>
      </c>
      <c r="J336" s="350"/>
      <c r="K336" s="350"/>
      <c r="L336" s="353">
        <v>8800</v>
      </c>
      <c r="M336" s="353">
        <v>28900</v>
      </c>
      <c r="N336" s="353"/>
      <c r="O336" s="353">
        <v>0</v>
      </c>
      <c r="P336" s="353">
        <f t="shared" si="17"/>
        <v>0</v>
      </c>
      <c r="Q336" s="354">
        <v>85040</v>
      </c>
      <c r="R336" s="355">
        <f t="shared" si="18"/>
        <v>0</v>
      </c>
      <c r="S336" s="353"/>
      <c r="T336" s="353"/>
      <c r="U336" s="353"/>
      <c r="V336" s="353"/>
      <c r="W336" s="353"/>
      <c r="X336" s="353"/>
      <c r="Y336" s="380"/>
      <c r="Z336" s="364"/>
      <c r="AA336" s="353"/>
      <c r="AB336" s="353"/>
      <c r="AC336" s="369"/>
      <c r="AD336" s="353"/>
      <c r="AE336" s="353"/>
      <c r="AF336" s="353"/>
      <c r="AG336" s="353"/>
      <c r="AH336" s="353"/>
      <c r="AI336" s="761"/>
      <c r="AJ336" s="353"/>
      <c r="AK336" s="353"/>
      <c r="AL336" s="353"/>
      <c r="AM336" s="353"/>
      <c r="AN336" s="353"/>
      <c r="AO336" s="379"/>
      <c r="AP336" s="353"/>
      <c r="AQ336" s="353"/>
      <c r="AR336" s="380"/>
      <c r="AS336" s="353"/>
      <c r="AT336" s="353"/>
      <c r="AU336" s="353"/>
      <c r="AV336" s="353"/>
      <c r="AW336" s="353"/>
      <c r="AX336" s="353"/>
      <c r="AY336" s="353"/>
      <c r="AZ336" s="353"/>
      <c r="BA336" s="353"/>
      <c r="BB336" s="353"/>
      <c r="BC336" s="353"/>
      <c r="BD336" s="353"/>
      <c r="BE336" s="372" t="s">
        <v>1719</v>
      </c>
      <c r="BF336" s="360" t="s">
        <v>1720</v>
      </c>
      <c r="BG336" s="360">
        <v>600</v>
      </c>
      <c r="BH336" s="360">
        <f t="shared" si="19"/>
        <v>0</v>
      </c>
      <c r="BI336" s="361"/>
      <c r="BJ336" s="362" t="s">
        <v>6039</v>
      </c>
      <c r="BK336" s="363" t="s">
        <v>6039</v>
      </c>
    </row>
    <row r="337" spans="1:63" s="349" customFormat="1" ht="233.25" hidden="1" customHeight="1">
      <c r="A337" s="676">
        <v>333</v>
      </c>
      <c r="B337" s="351" t="s">
        <v>1721</v>
      </c>
      <c r="C337" s="351" t="s">
        <v>1722</v>
      </c>
      <c r="D337" s="351"/>
      <c r="E337" s="351" t="s">
        <v>1723</v>
      </c>
      <c r="F337" s="351" t="s">
        <v>1724</v>
      </c>
      <c r="G337" s="215" t="s">
        <v>1725</v>
      </c>
      <c r="H337" s="352"/>
      <c r="I337" s="350" t="s">
        <v>84</v>
      </c>
      <c r="J337" s="350"/>
      <c r="K337" s="350"/>
      <c r="L337" s="353"/>
      <c r="M337" s="353"/>
      <c r="N337" s="353"/>
      <c r="O337" s="353">
        <v>0</v>
      </c>
      <c r="P337" s="353">
        <f t="shared" si="17"/>
        <v>0</v>
      </c>
      <c r="Q337" s="354">
        <v>7200</v>
      </c>
      <c r="R337" s="355">
        <f t="shared" si="18"/>
        <v>13200</v>
      </c>
      <c r="S337" s="353"/>
      <c r="T337" s="353"/>
      <c r="U337" s="353"/>
      <c r="V337" s="353"/>
      <c r="W337" s="353"/>
      <c r="X337" s="353"/>
      <c r="Y337" s="353"/>
      <c r="Z337" s="398">
        <v>100</v>
      </c>
      <c r="AA337" s="353"/>
      <c r="AB337" s="353"/>
      <c r="AC337" s="369">
        <v>100</v>
      </c>
      <c r="AD337" s="353"/>
      <c r="AE337" s="353"/>
      <c r="AF337" s="353"/>
      <c r="AG337" s="353"/>
      <c r="AH337" s="353"/>
      <c r="AI337" s="761">
        <v>400</v>
      </c>
      <c r="AJ337" s="353"/>
      <c r="AK337" s="353"/>
      <c r="AL337" s="353"/>
      <c r="AM337" s="353"/>
      <c r="AN337" s="353">
        <v>0</v>
      </c>
      <c r="AO337" s="366"/>
      <c r="AP337" s="353"/>
      <c r="AQ337" s="353"/>
      <c r="AR337" s="353">
        <v>0</v>
      </c>
      <c r="AS337" s="353"/>
      <c r="AT337" s="353">
        <v>600</v>
      </c>
      <c r="AU337" s="353"/>
      <c r="AV337" s="353">
        <v>7000</v>
      </c>
      <c r="AW337" s="353"/>
      <c r="AX337" s="353"/>
      <c r="AY337" s="353">
        <v>5000</v>
      </c>
      <c r="AZ337" s="353"/>
      <c r="BA337" s="353"/>
      <c r="BB337" s="353"/>
      <c r="BC337" s="353"/>
      <c r="BD337" s="353"/>
      <c r="BE337" s="359"/>
      <c r="BF337" s="360">
        <v>0</v>
      </c>
      <c r="BG337" s="360">
        <v>13650</v>
      </c>
      <c r="BH337" s="360">
        <f t="shared" si="19"/>
        <v>180180000</v>
      </c>
      <c r="BI337" s="361"/>
      <c r="BJ337" s="363" t="s">
        <v>6039</v>
      </c>
      <c r="BK337" s="363" t="s">
        <v>6039</v>
      </c>
    </row>
    <row r="338" spans="1:63" s="349" customFormat="1" ht="174.75" hidden="1" customHeight="1">
      <c r="A338" s="685">
        <v>334</v>
      </c>
      <c r="B338" s="734" t="s">
        <v>1726</v>
      </c>
      <c r="C338" s="734" t="s">
        <v>1727</v>
      </c>
      <c r="D338" s="734"/>
      <c r="E338" s="351" t="s">
        <v>1728</v>
      </c>
      <c r="F338" s="734" t="s">
        <v>1729</v>
      </c>
      <c r="G338" s="795" t="s">
        <v>7028</v>
      </c>
      <c r="H338" s="352"/>
      <c r="I338" s="350" t="s">
        <v>84</v>
      </c>
      <c r="J338" s="350"/>
      <c r="K338" s="350"/>
      <c r="L338" s="353">
        <v>107959</v>
      </c>
      <c r="M338" s="353">
        <v>73173</v>
      </c>
      <c r="N338" s="353"/>
      <c r="O338" s="353"/>
      <c r="P338" s="353">
        <f t="shared" si="17"/>
        <v>0</v>
      </c>
      <c r="Q338" s="354">
        <v>394860</v>
      </c>
      <c r="R338" s="355">
        <f t="shared" si="18"/>
        <v>0</v>
      </c>
      <c r="S338" s="353"/>
      <c r="T338" s="353"/>
      <c r="U338" s="353"/>
      <c r="V338" s="353"/>
      <c r="W338" s="353"/>
      <c r="X338" s="353"/>
      <c r="Y338" s="353"/>
      <c r="Z338" s="368"/>
      <c r="AA338" s="353"/>
      <c r="AB338" s="353"/>
      <c r="AC338" s="365"/>
      <c r="AD338" s="353"/>
      <c r="AE338" s="353"/>
      <c r="AF338" s="353"/>
      <c r="AG338" s="353"/>
      <c r="AH338" s="353"/>
      <c r="AI338" s="761"/>
      <c r="AJ338" s="353"/>
      <c r="AK338" s="353"/>
      <c r="AL338" s="353"/>
      <c r="AM338" s="353"/>
      <c r="AN338" s="353"/>
      <c r="AO338" s="364"/>
      <c r="AP338" s="353"/>
      <c r="AQ338" s="353"/>
      <c r="AR338" s="353"/>
      <c r="AS338" s="353"/>
      <c r="AT338" s="353"/>
      <c r="AU338" s="353"/>
      <c r="AV338" s="353"/>
      <c r="AW338" s="353"/>
      <c r="AX338" s="353"/>
      <c r="AY338" s="353"/>
      <c r="AZ338" s="353"/>
      <c r="BA338" s="353"/>
      <c r="BB338" s="353"/>
      <c r="BC338" s="353"/>
      <c r="BD338" s="353"/>
      <c r="BE338" s="359"/>
      <c r="BF338" s="360">
        <v>0</v>
      </c>
      <c r="BG338" s="360">
        <v>2079</v>
      </c>
      <c r="BH338" s="360">
        <f t="shared" si="19"/>
        <v>0</v>
      </c>
      <c r="BI338" s="361"/>
      <c r="BJ338" s="362" t="s">
        <v>6039</v>
      </c>
      <c r="BK338" s="363" t="s">
        <v>6039</v>
      </c>
    </row>
    <row r="339" spans="1:63" s="349" customFormat="1" ht="157.5" hidden="1" customHeight="1">
      <c r="A339" s="685">
        <v>335</v>
      </c>
      <c r="B339" s="734" t="s">
        <v>1730</v>
      </c>
      <c r="C339" s="734" t="s">
        <v>1731</v>
      </c>
      <c r="D339" s="734"/>
      <c r="E339" s="351" t="s">
        <v>1732</v>
      </c>
      <c r="F339" s="734" t="s">
        <v>1733</v>
      </c>
      <c r="G339" s="796" t="s">
        <v>7029</v>
      </c>
      <c r="H339" s="352"/>
      <c r="I339" s="350" t="s">
        <v>1735</v>
      </c>
      <c r="J339" s="350"/>
      <c r="K339" s="350"/>
      <c r="L339" s="353"/>
      <c r="M339" s="353"/>
      <c r="N339" s="353"/>
      <c r="O339" s="353">
        <v>0</v>
      </c>
      <c r="P339" s="353">
        <f t="shared" si="17"/>
        <v>0</v>
      </c>
      <c r="Q339" s="354">
        <v>7500</v>
      </c>
      <c r="R339" s="355">
        <f t="shared" si="18"/>
        <v>0</v>
      </c>
      <c r="S339" s="353"/>
      <c r="T339" s="353"/>
      <c r="U339" s="353"/>
      <c r="V339" s="353"/>
      <c r="W339" s="353"/>
      <c r="X339" s="353"/>
      <c r="Y339" s="353"/>
      <c r="Z339" s="364"/>
      <c r="AA339" s="353"/>
      <c r="AB339" s="353"/>
      <c r="AC339" s="369"/>
      <c r="AD339" s="353"/>
      <c r="AE339" s="353"/>
      <c r="AF339" s="353"/>
      <c r="AG339" s="353"/>
      <c r="AH339" s="353"/>
      <c r="AI339" s="761"/>
      <c r="AJ339" s="353"/>
      <c r="AK339" s="353"/>
      <c r="AL339" s="353"/>
      <c r="AM339" s="353"/>
      <c r="AN339" s="353"/>
      <c r="AO339" s="379"/>
      <c r="AP339" s="353"/>
      <c r="AQ339" s="353"/>
      <c r="AR339" s="353"/>
      <c r="AS339" s="353"/>
      <c r="AT339" s="353"/>
      <c r="AU339" s="353"/>
      <c r="AV339" s="353"/>
      <c r="AW339" s="353"/>
      <c r="AX339" s="353"/>
      <c r="AY339" s="353"/>
      <c r="AZ339" s="353"/>
      <c r="BA339" s="353"/>
      <c r="BB339" s="353"/>
      <c r="BC339" s="353"/>
      <c r="BD339" s="353"/>
      <c r="BE339" s="359"/>
      <c r="BF339" s="360">
        <v>0</v>
      </c>
      <c r="BG339" s="360">
        <v>2250</v>
      </c>
      <c r="BH339" s="360">
        <f t="shared" si="19"/>
        <v>0</v>
      </c>
      <c r="BI339" s="361"/>
      <c r="BJ339" s="363" t="s">
        <v>6039</v>
      </c>
      <c r="BK339" s="363" t="s">
        <v>6039</v>
      </c>
    </row>
    <row r="340" spans="1:63" s="349" customFormat="1" ht="177.75" hidden="1" customHeight="1">
      <c r="A340" s="685">
        <v>336</v>
      </c>
      <c r="B340" s="734" t="s">
        <v>1736</v>
      </c>
      <c r="C340" s="734" t="s">
        <v>1737</v>
      </c>
      <c r="D340" s="734"/>
      <c r="E340" s="351" t="s">
        <v>1732</v>
      </c>
      <c r="F340" s="734" t="s">
        <v>1738</v>
      </c>
      <c r="G340" s="796" t="s">
        <v>7030</v>
      </c>
      <c r="H340" s="352"/>
      <c r="I340" s="350" t="s">
        <v>1735</v>
      </c>
      <c r="J340" s="350"/>
      <c r="K340" s="350"/>
      <c r="L340" s="353"/>
      <c r="M340" s="353"/>
      <c r="N340" s="353"/>
      <c r="O340" s="353">
        <v>0</v>
      </c>
      <c r="P340" s="353">
        <f t="shared" si="17"/>
        <v>0</v>
      </c>
      <c r="Q340" s="354">
        <v>15800</v>
      </c>
      <c r="R340" s="355">
        <f t="shared" si="18"/>
        <v>0</v>
      </c>
      <c r="S340" s="353"/>
      <c r="T340" s="353"/>
      <c r="U340" s="353"/>
      <c r="V340" s="353"/>
      <c r="W340" s="353"/>
      <c r="X340" s="353"/>
      <c r="Y340" s="353"/>
      <c r="Z340" s="398"/>
      <c r="AA340" s="353"/>
      <c r="AB340" s="353"/>
      <c r="AC340" s="369"/>
      <c r="AD340" s="353"/>
      <c r="AE340" s="353"/>
      <c r="AF340" s="353"/>
      <c r="AG340" s="353"/>
      <c r="AH340" s="353"/>
      <c r="AI340" s="761"/>
      <c r="AJ340" s="353"/>
      <c r="AK340" s="353"/>
      <c r="AL340" s="353"/>
      <c r="AM340" s="353"/>
      <c r="AN340" s="353"/>
      <c r="AO340" s="378"/>
      <c r="AP340" s="353"/>
      <c r="AQ340" s="353"/>
      <c r="AR340" s="353"/>
      <c r="AS340" s="353"/>
      <c r="AT340" s="353"/>
      <c r="AU340" s="353"/>
      <c r="AV340" s="353"/>
      <c r="AW340" s="353"/>
      <c r="AX340" s="353"/>
      <c r="AY340" s="353"/>
      <c r="AZ340" s="353"/>
      <c r="BA340" s="353"/>
      <c r="BB340" s="353"/>
      <c r="BC340" s="353"/>
      <c r="BD340" s="353"/>
      <c r="BE340" s="359"/>
      <c r="BF340" s="360">
        <v>0</v>
      </c>
      <c r="BG340" s="360">
        <v>2250</v>
      </c>
      <c r="BH340" s="360">
        <f t="shared" si="19"/>
        <v>0</v>
      </c>
      <c r="BI340" s="361"/>
      <c r="BJ340" s="363" t="s">
        <v>6039</v>
      </c>
      <c r="BK340" s="363" t="s">
        <v>6039</v>
      </c>
    </row>
    <row r="341" spans="1:63" s="349" customFormat="1" ht="165.75" hidden="1" customHeight="1">
      <c r="A341" s="685">
        <v>337</v>
      </c>
      <c r="B341" s="734" t="s">
        <v>1740</v>
      </c>
      <c r="C341" s="734" t="s">
        <v>1741</v>
      </c>
      <c r="D341" s="734"/>
      <c r="E341" s="351" t="s">
        <v>1732</v>
      </c>
      <c r="F341" s="734" t="s">
        <v>1742</v>
      </c>
      <c r="G341" s="796" t="s">
        <v>7031</v>
      </c>
      <c r="H341" s="352"/>
      <c r="I341" s="350" t="s">
        <v>1735</v>
      </c>
      <c r="J341" s="350"/>
      <c r="K341" s="350"/>
      <c r="L341" s="353"/>
      <c r="M341" s="353"/>
      <c r="N341" s="353"/>
      <c r="O341" s="353">
        <v>0</v>
      </c>
      <c r="P341" s="353">
        <f t="shared" si="17"/>
        <v>0</v>
      </c>
      <c r="Q341" s="354">
        <v>9700</v>
      </c>
      <c r="R341" s="355">
        <f t="shared" si="18"/>
        <v>0</v>
      </c>
      <c r="S341" s="353"/>
      <c r="T341" s="353"/>
      <c r="U341" s="353"/>
      <c r="V341" s="353"/>
      <c r="W341" s="353"/>
      <c r="X341" s="353"/>
      <c r="Y341" s="353"/>
      <c r="Z341" s="395"/>
      <c r="AA341" s="353"/>
      <c r="AB341" s="353"/>
      <c r="AC341" s="369"/>
      <c r="AD341" s="353"/>
      <c r="AE341" s="353"/>
      <c r="AF341" s="353"/>
      <c r="AG341" s="353"/>
      <c r="AH341" s="353"/>
      <c r="AI341" s="761"/>
      <c r="AJ341" s="353"/>
      <c r="AK341" s="353"/>
      <c r="AL341" s="353"/>
      <c r="AM341" s="353"/>
      <c r="AN341" s="353"/>
      <c r="AO341" s="379"/>
      <c r="AP341" s="353"/>
      <c r="AQ341" s="353"/>
      <c r="AR341" s="353"/>
      <c r="AS341" s="353"/>
      <c r="AT341" s="353"/>
      <c r="AU341" s="353"/>
      <c r="AV341" s="353"/>
      <c r="AW341" s="353"/>
      <c r="AX341" s="353"/>
      <c r="AY341" s="353"/>
      <c r="AZ341" s="353"/>
      <c r="BA341" s="353"/>
      <c r="BB341" s="353"/>
      <c r="BC341" s="353"/>
      <c r="BD341" s="353"/>
      <c r="BE341" s="359"/>
      <c r="BF341" s="360">
        <v>0</v>
      </c>
      <c r="BG341" s="360">
        <v>2250</v>
      </c>
      <c r="BH341" s="360">
        <f t="shared" si="19"/>
        <v>0</v>
      </c>
      <c r="BI341" s="361"/>
      <c r="BJ341" s="363" t="s">
        <v>6039</v>
      </c>
      <c r="BK341" s="363" t="s">
        <v>6039</v>
      </c>
    </row>
    <row r="342" spans="1:63" s="349" customFormat="1" ht="165" hidden="1" customHeight="1">
      <c r="A342" s="676">
        <v>338</v>
      </c>
      <c r="B342" s="351" t="s">
        <v>1744</v>
      </c>
      <c r="C342" s="351" t="s">
        <v>1745</v>
      </c>
      <c r="D342" s="351"/>
      <c r="E342" s="351" t="s">
        <v>1746</v>
      </c>
      <c r="F342" s="351" t="s">
        <v>1747</v>
      </c>
      <c r="G342" s="215"/>
      <c r="H342" s="352"/>
      <c r="I342" s="350" t="s">
        <v>84</v>
      </c>
      <c r="J342" s="350"/>
      <c r="K342" s="350"/>
      <c r="L342" s="353"/>
      <c r="M342" s="353"/>
      <c r="N342" s="353"/>
      <c r="O342" s="353">
        <v>0</v>
      </c>
      <c r="P342" s="353">
        <f t="shared" si="17"/>
        <v>0</v>
      </c>
      <c r="Q342" s="354">
        <v>10</v>
      </c>
      <c r="R342" s="355">
        <f t="shared" si="18"/>
        <v>60</v>
      </c>
      <c r="S342" s="353"/>
      <c r="T342" s="353"/>
      <c r="U342" s="353"/>
      <c r="V342" s="353"/>
      <c r="W342" s="353"/>
      <c r="X342" s="353"/>
      <c r="Y342" s="353"/>
      <c r="Z342" s="368"/>
      <c r="AA342" s="353"/>
      <c r="AB342" s="353"/>
      <c r="AC342" s="365"/>
      <c r="AD342" s="353">
        <v>10</v>
      </c>
      <c r="AE342" s="353"/>
      <c r="AF342" s="353"/>
      <c r="AG342" s="353">
        <v>50</v>
      </c>
      <c r="AH342" s="353"/>
      <c r="AI342" s="761"/>
      <c r="AJ342" s="353"/>
      <c r="AK342" s="353"/>
      <c r="AL342" s="353"/>
      <c r="AM342" s="353"/>
      <c r="AN342" s="353">
        <v>0</v>
      </c>
      <c r="AO342" s="366"/>
      <c r="AP342" s="353"/>
      <c r="AQ342" s="353"/>
      <c r="AR342" s="353">
        <v>0</v>
      </c>
      <c r="AS342" s="353"/>
      <c r="AT342" s="353"/>
      <c r="AU342" s="353"/>
      <c r="AV342" s="353"/>
      <c r="AW342" s="353"/>
      <c r="AX342" s="353"/>
      <c r="AY342" s="353"/>
      <c r="AZ342" s="353"/>
      <c r="BA342" s="353"/>
      <c r="BB342" s="353"/>
      <c r="BC342" s="353"/>
      <c r="BD342" s="353"/>
      <c r="BE342" s="359"/>
      <c r="BF342" s="360" t="s">
        <v>1748</v>
      </c>
      <c r="BG342" s="360">
        <v>8000000</v>
      </c>
      <c r="BH342" s="360">
        <f t="shared" si="19"/>
        <v>480000000</v>
      </c>
      <c r="BI342" s="361"/>
      <c r="BJ342" s="362" t="s">
        <v>6328</v>
      </c>
      <c r="BK342" s="363" t="str">
        <f>+BJ342</f>
        <v>NGOAI</v>
      </c>
    </row>
    <row r="343" spans="1:63" s="349" customFormat="1" ht="247.5" hidden="1" customHeight="1">
      <c r="A343" s="676">
        <v>339</v>
      </c>
      <c r="B343" s="351" t="s">
        <v>1749</v>
      </c>
      <c r="C343" s="351" t="s">
        <v>1750</v>
      </c>
      <c r="D343" s="351"/>
      <c r="E343" s="351" t="s">
        <v>1746</v>
      </c>
      <c r="F343" s="351" t="s">
        <v>1751</v>
      </c>
      <c r="G343" s="215"/>
      <c r="H343" s="352"/>
      <c r="I343" s="350" t="s">
        <v>84</v>
      </c>
      <c r="J343" s="350"/>
      <c r="K343" s="350"/>
      <c r="L343" s="353"/>
      <c r="M343" s="353"/>
      <c r="N343" s="353"/>
      <c r="O343" s="353">
        <v>0</v>
      </c>
      <c r="P343" s="353">
        <f t="shared" si="17"/>
        <v>0</v>
      </c>
      <c r="Q343" s="354">
        <v>10</v>
      </c>
      <c r="R343" s="355">
        <f t="shared" si="18"/>
        <v>60</v>
      </c>
      <c r="S343" s="353"/>
      <c r="T343" s="353"/>
      <c r="U343" s="353"/>
      <c r="V343" s="353"/>
      <c r="W343" s="353"/>
      <c r="X343" s="353"/>
      <c r="Y343" s="353"/>
      <c r="Z343" s="364"/>
      <c r="AA343" s="353"/>
      <c r="AB343" s="353"/>
      <c r="AC343" s="365"/>
      <c r="AD343" s="353">
        <v>10</v>
      </c>
      <c r="AE343" s="353"/>
      <c r="AF343" s="353"/>
      <c r="AG343" s="353">
        <v>50</v>
      </c>
      <c r="AH343" s="353"/>
      <c r="AI343" s="761"/>
      <c r="AJ343" s="353"/>
      <c r="AK343" s="353"/>
      <c r="AL343" s="353"/>
      <c r="AM343" s="353"/>
      <c r="AN343" s="353">
        <v>0</v>
      </c>
      <c r="AO343" s="366"/>
      <c r="AP343" s="353"/>
      <c r="AQ343" s="353"/>
      <c r="AR343" s="353">
        <v>0</v>
      </c>
      <c r="AS343" s="353"/>
      <c r="AT343" s="353"/>
      <c r="AU343" s="353"/>
      <c r="AV343" s="353"/>
      <c r="AW343" s="353"/>
      <c r="AX343" s="353"/>
      <c r="AY343" s="353"/>
      <c r="AZ343" s="353"/>
      <c r="BA343" s="353"/>
      <c r="BB343" s="353"/>
      <c r="BC343" s="353"/>
      <c r="BD343" s="353"/>
      <c r="BE343" s="359"/>
      <c r="BF343" s="360" t="s">
        <v>1752</v>
      </c>
      <c r="BG343" s="360">
        <v>8000000</v>
      </c>
      <c r="BH343" s="360">
        <f t="shared" si="19"/>
        <v>480000000</v>
      </c>
      <c r="BI343" s="361"/>
      <c r="BJ343" s="362" t="s">
        <v>6328</v>
      </c>
      <c r="BK343" s="363" t="str">
        <f>+BJ343</f>
        <v>NGOAI</v>
      </c>
    </row>
    <row r="344" spans="1:63" s="349" customFormat="1" ht="278.25" hidden="1" customHeight="1">
      <c r="A344" s="676">
        <v>340</v>
      </c>
      <c r="B344" s="351" t="s">
        <v>1753</v>
      </c>
      <c r="C344" s="351" t="s">
        <v>1754</v>
      </c>
      <c r="D344" s="351"/>
      <c r="E344" s="351" t="s">
        <v>1755</v>
      </c>
      <c r="F344" s="351" t="s">
        <v>1756</v>
      </c>
      <c r="G344" s="215"/>
      <c r="H344" s="352"/>
      <c r="I344" s="350" t="s">
        <v>1757</v>
      </c>
      <c r="J344" s="350"/>
      <c r="K344" s="350"/>
      <c r="L344" s="353"/>
      <c r="M344" s="353"/>
      <c r="N344" s="353"/>
      <c r="O344" s="353">
        <v>0</v>
      </c>
      <c r="P344" s="353">
        <f t="shared" si="17"/>
        <v>0</v>
      </c>
      <c r="Q344" s="354">
        <v>230</v>
      </c>
      <c r="R344" s="355">
        <f t="shared" si="18"/>
        <v>300</v>
      </c>
      <c r="S344" s="353"/>
      <c r="T344" s="353"/>
      <c r="U344" s="353"/>
      <c r="V344" s="353">
        <v>50</v>
      </c>
      <c r="W344" s="353"/>
      <c r="X344" s="353"/>
      <c r="Y344" s="353"/>
      <c r="Z344" s="364"/>
      <c r="AA344" s="353"/>
      <c r="AB344" s="353"/>
      <c r="AC344" s="365"/>
      <c r="AD344" s="353">
        <v>100</v>
      </c>
      <c r="AE344" s="353"/>
      <c r="AF344" s="353"/>
      <c r="AG344" s="353"/>
      <c r="AH344" s="353"/>
      <c r="AI344" s="761"/>
      <c r="AJ344" s="353"/>
      <c r="AK344" s="353"/>
      <c r="AL344" s="353"/>
      <c r="AM344" s="353"/>
      <c r="AN344" s="353">
        <v>150</v>
      </c>
      <c r="AO344" s="366"/>
      <c r="AP344" s="353"/>
      <c r="AQ344" s="353"/>
      <c r="AR344" s="353">
        <v>0</v>
      </c>
      <c r="AS344" s="353"/>
      <c r="AT344" s="353"/>
      <c r="AU344" s="353"/>
      <c r="AV344" s="353"/>
      <c r="AW344" s="353"/>
      <c r="AX344" s="353"/>
      <c r="AY344" s="353"/>
      <c r="AZ344" s="353"/>
      <c r="BA344" s="353"/>
      <c r="BB344" s="353"/>
      <c r="BC344" s="353"/>
      <c r="BD344" s="353"/>
      <c r="BE344" s="359"/>
      <c r="BF344" s="360">
        <v>0</v>
      </c>
      <c r="BG344" s="360">
        <v>480000</v>
      </c>
      <c r="BH344" s="360">
        <f t="shared" si="19"/>
        <v>144000000</v>
      </c>
      <c r="BI344" s="361"/>
      <c r="BJ344" s="362" t="s">
        <v>6039</v>
      </c>
      <c r="BK344" s="362" t="s">
        <v>6328</v>
      </c>
    </row>
    <row r="345" spans="1:63" s="349" customFormat="1" ht="278.25" hidden="1" customHeight="1">
      <c r="A345" s="676">
        <v>341</v>
      </c>
      <c r="B345" s="351" t="s">
        <v>1758</v>
      </c>
      <c r="C345" s="351" t="s">
        <v>1759</v>
      </c>
      <c r="D345" s="351"/>
      <c r="E345" s="351" t="s">
        <v>1760</v>
      </c>
      <c r="F345" s="351" t="s">
        <v>1761</v>
      </c>
      <c r="G345" s="215"/>
      <c r="H345" s="352"/>
      <c r="I345" s="350" t="s">
        <v>1757</v>
      </c>
      <c r="J345" s="350"/>
      <c r="K345" s="350"/>
      <c r="L345" s="353"/>
      <c r="M345" s="353"/>
      <c r="N345" s="353"/>
      <c r="O345" s="353">
        <v>0</v>
      </c>
      <c r="P345" s="353">
        <f t="shared" si="17"/>
        <v>0</v>
      </c>
      <c r="Q345" s="354">
        <v>100</v>
      </c>
      <c r="R345" s="355">
        <f t="shared" si="18"/>
        <v>50</v>
      </c>
      <c r="S345" s="353"/>
      <c r="T345" s="353"/>
      <c r="U345" s="353"/>
      <c r="V345" s="353"/>
      <c r="W345" s="353"/>
      <c r="X345" s="353"/>
      <c r="Y345" s="353"/>
      <c r="Z345" s="364"/>
      <c r="AA345" s="353"/>
      <c r="AB345" s="353"/>
      <c r="AC345" s="369">
        <v>50</v>
      </c>
      <c r="AD345" s="353"/>
      <c r="AE345" s="353"/>
      <c r="AF345" s="353"/>
      <c r="AG345" s="353"/>
      <c r="AH345" s="353"/>
      <c r="AI345" s="761"/>
      <c r="AJ345" s="353"/>
      <c r="AK345" s="353"/>
      <c r="AL345" s="353"/>
      <c r="AM345" s="353"/>
      <c r="AN345" s="353">
        <v>0</v>
      </c>
      <c r="AO345" s="366"/>
      <c r="AP345" s="353"/>
      <c r="AQ345" s="353"/>
      <c r="AR345" s="353">
        <v>0</v>
      </c>
      <c r="AS345" s="353"/>
      <c r="AT345" s="353"/>
      <c r="AU345" s="353"/>
      <c r="AV345" s="353"/>
      <c r="AW345" s="353"/>
      <c r="AX345" s="353"/>
      <c r="AY345" s="353"/>
      <c r="AZ345" s="353"/>
      <c r="BA345" s="353"/>
      <c r="BB345" s="353"/>
      <c r="BC345" s="353"/>
      <c r="BD345" s="353"/>
      <c r="BE345" s="359"/>
      <c r="BF345" s="360">
        <v>0</v>
      </c>
      <c r="BG345" s="360">
        <v>1000000</v>
      </c>
      <c r="BH345" s="360">
        <f t="shared" si="19"/>
        <v>50000000</v>
      </c>
      <c r="BI345" s="361"/>
      <c r="BJ345" s="362" t="s">
        <v>6326</v>
      </c>
      <c r="BK345" s="362" t="s">
        <v>6326</v>
      </c>
    </row>
    <row r="346" spans="1:63" s="349" customFormat="1" ht="240.75" hidden="1" customHeight="1">
      <c r="A346" s="676">
        <v>342</v>
      </c>
      <c r="B346" s="351" t="s">
        <v>1762</v>
      </c>
      <c r="C346" s="351" t="s">
        <v>1763</v>
      </c>
      <c r="D346" s="351"/>
      <c r="E346" s="351" t="s">
        <v>1755</v>
      </c>
      <c r="F346" s="351" t="s">
        <v>1764</v>
      </c>
      <c r="G346" s="215"/>
      <c r="H346" s="352"/>
      <c r="I346" s="350" t="s">
        <v>1757</v>
      </c>
      <c r="J346" s="350"/>
      <c r="K346" s="350"/>
      <c r="L346" s="353"/>
      <c r="M346" s="353"/>
      <c r="N346" s="353"/>
      <c r="O346" s="353">
        <v>0</v>
      </c>
      <c r="P346" s="353">
        <f t="shared" si="17"/>
        <v>0</v>
      </c>
      <c r="Q346" s="354">
        <v>100</v>
      </c>
      <c r="R346" s="355">
        <f t="shared" si="18"/>
        <v>50</v>
      </c>
      <c r="S346" s="353"/>
      <c r="T346" s="353"/>
      <c r="U346" s="353"/>
      <c r="V346" s="353"/>
      <c r="W346" s="353"/>
      <c r="X346" s="353"/>
      <c r="Y346" s="353"/>
      <c r="Z346" s="364"/>
      <c r="AA346" s="353"/>
      <c r="AB346" s="353"/>
      <c r="AC346" s="369">
        <v>50</v>
      </c>
      <c r="AD346" s="353"/>
      <c r="AE346" s="353"/>
      <c r="AF346" s="353"/>
      <c r="AG346" s="353"/>
      <c r="AH346" s="353"/>
      <c r="AI346" s="761"/>
      <c r="AJ346" s="353"/>
      <c r="AK346" s="353"/>
      <c r="AL346" s="353"/>
      <c r="AM346" s="353"/>
      <c r="AN346" s="353">
        <v>0</v>
      </c>
      <c r="AO346" s="366"/>
      <c r="AP346" s="353"/>
      <c r="AQ346" s="353"/>
      <c r="AR346" s="353">
        <v>0</v>
      </c>
      <c r="AS346" s="353"/>
      <c r="AT346" s="353"/>
      <c r="AU346" s="353"/>
      <c r="AV346" s="353"/>
      <c r="AW346" s="353"/>
      <c r="AX346" s="353"/>
      <c r="AY346" s="353"/>
      <c r="AZ346" s="353"/>
      <c r="BA346" s="353"/>
      <c r="BB346" s="353"/>
      <c r="BC346" s="353"/>
      <c r="BD346" s="353"/>
      <c r="BE346" s="359"/>
      <c r="BF346" s="360">
        <v>0</v>
      </c>
      <c r="BG346" s="360">
        <v>480000</v>
      </c>
      <c r="BH346" s="360">
        <f t="shared" si="19"/>
        <v>24000000</v>
      </c>
      <c r="BI346" s="361"/>
      <c r="BJ346" s="362" t="s">
        <v>6328</v>
      </c>
      <c r="BK346" s="363" t="str">
        <f>+BJ346</f>
        <v>NGOAI</v>
      </c>
    </row>
    <row r="347" spans="1:63" s="349" customFormat="1" ht="48.75" hidden="1" customHeight="1">
      <c r="A347" s="676">
        <v>343</v>
      </c>
      <c r="B347" s="351" t="s">
        <v>1765</v>
      </c>
      <c r="C347" s="351" t="s">
        <v>1766</v>
      </c>
      <c r="D347" s="351"/>
      <c r="E347" s="351" t="s">
        <v>1767</v>
      </c>
      <c r="F347" s="351" t="s">
        <v>1768</v>
      </c>
      <c r="G347" s="215"/>
      <c r="H347" s="352"/>
      <c r="I347" s="350" t="s">
        <v>416</v>
      </c>
      <c r="J347" s="350"/>
      <c r="K347" s="350"/>
      <c r="L347" s="353"/>
      <c r="M347" s="353"/>
      <c r="N347" s="353"/>
      <c r="O347" s="353">
        <v>6332</v>
      </c>
      <c r="P347" s="353">
        <f t="shared" si="17"/>
        <v>6332</v>
      </c>
      <c r="Q347" s="354">
        <v>500</v>
      </c>
      <c r="R347" s="355">
        <f t="shared" si="18"/>
        <v>0</v>
      </c>
      <c r="S347" s="353"/>
      <c r="T347" s="353"/>
      <c r="U347" s="353"/>
      <c r="V347" s="353"/>
      <c r="W347" s="353"/>
      <c r="X347" s="353"/>
      <c r="Y347" s="353"/>
      <c r="Z347" s="364"/>
      <c r="AA347" s="353"/>
      <c r="AB347" s="353"/>
      <c r="AC347" s="365"/>
      <c r="AD347" s="353"/>
      <c r="AE347" s="353"/>
      <c r="AF347" s="353"/>
      <c r="AG347" s="353"/>
      <c r="AH347" s="353"/>
      <c r="AI347" s="761"/>
      <c r="AJ347" s="353"/>
      <c r="AK347" s="353"/>
      <c r="AL347" s="353"/>
      <c r="AM347" s="353"/>
      <c r="AN347" s="353"/>
      <c r="AO347" s="366"/>
      <c r="AP347" s="353"/>
      <c r="AQ347" s="353"/>
      <c r="AR347" s="353"/>
      <c r="AS347" s="353"/>
      <c r="AT347" s="353"/>
      <c r="AU347" s="353"/>
      <c r="AV347" s="353"/>
      <c r="AW347" s="353"/>
      <c r="AX347" s="353"/>
      <c r="AY347" s="353"/>
      <c r="AZ347" s="353"/>
      <c r="BA347" s="353"/>
      <c r="BB347" s="353"/>
      <c r="BC347" s="353"/>
      <c r="BD347" s="353"/>
      <c r="BE347" s="359"/>
      <c r="BF347" s="360">
        <v>0</v>
      </c>
      <c r="BG347" s="360">
        <v>258</v>
      </c>
      <c r="BH347" s="360">
        <f t="shared" si="19"/>
        <v>0</v>
      </c>
      <c r="BI347" s="361"/>
      <c r="BJ347" s="362" t="s">
        <v>6039</v>
      </c>
      <c r="BK347" s="362" t="s">
        <v>6039</v>
      </c>
    </row>
    <row r="348" spans="1:63" s="349" customFormat="1" ht="124.5" hidden="1" customHeight="1">
      <c r="A348" s="676">
        <v>344</v>
      </c>
      <c r="B348" s="351" t="s">
        <v>1769</v>
      </c>
      <c r="C348" s="351" t="s">
        <v>1770</v>
      </c>
      <c r="D348" s="351"/>
      <c r="E348" s="351" t="s">
        <v>1771</v>
      </c>
      <c r="F348" s="351" t="s">
        <v>1772</v>
      </c>
      <c r="G348" s="667" t="s">
        <v>7047</v>
      </c>
      <c r="H348" s="352"/>
      <c r="I348" s="350" t="s">
        <v>84</v>
      </c>
      <c r="J348" s="350"/>
      <c r="K348" s="350"/>
      <c r="L348" s="353">
        <v>305185</v>
      </c>
      <c r="M348" s="353">
        <v>208354</v>
      </c>
      <c r="N348" s="353"/>
      <c r="O348" s="353">
        <v>0</v>
      </c>
      <c r="P348" s="353">
        <f t="shared" si="17"/>
        <v>0</v>
      </c>
      <c r="Q348" s="354">
        <v>402500</v>
      </c>
      <c r="R348" s="355">
        <f t="shared" si="18"/>
        <v>440400</v>
      </c>
      <c r="S348" s="353"/>
      <c r="T348" s="353"/>
      <c r="U348" s="353"/>
      <c r="V348" s="353"/>
      <c r="W348" s="353"/>
      <c r="X348" s="353"/>
      <c r="Y348" s="353"/>
      <c r="Z348" s="364">
        <v>500</v>
      </c>
      <c r="AA348" s="353"/>
      <c r="AB348" s="353">
        <v>2000</v>
      </c>
      <c r="AC348" s="369">
        <v>24000</v>
      </c>
      <c r="AD348" s="353">
        <f>11000+9600</f>
        <v>20600</v>
      </c>
      <c r="AE348" s="353">
        <v>5000</v>
      </c>
      <c r="AF348" s="353">
        <v>13000</v>
      </c>
      <c r="AG348" s="353">
        <v>5000</v>
      </c>
      <c r="AH348" s="353">
        <v>40000</v>
      </c>
      <c r="AI348" s="761">
        <v>100000</v>
      </c>
      <c r="AJ348" s="353"/>
      <c r="AK348" s="353">
        <v>10000</v>
      </c>
      <c r="AL348" s="353"/>
      <c r="AM348" s="353">
        <v>200</v>
      </c>
      <c r="AN348" s="353">
        <v>50000</v>
      </c>
      <c r="AO348" s="370">
        <v>18000</v>
      </c>
      <c r="AP348" s="353"/>
      <c r="AQ348" s="353">
        <v>7000</v>
      </c>
      <c r="AR348" s="353">
        <v>1000</v>
      </c>
      <c r="AS348" s="353">
        <v>48000</v>
      </c>
      <c r="AT348" s="353">
        <v>14000</v>
      </c>
      <c r="AU348" s="353"/>
      <c r="AV348" s="353">
        <v>15000</v>
      </c>
      <c r="AW348" s="353"/>
      <c r="AX348" s="353">
        <v>2000</v>
      </c>
      <c r="AY348" s="353">
        <v>50000</v>
      </c>
      <c r="AZ348" s="353">
        <v>15000</v>
      </c>
      <c r="BA348" s="353"/>
      <c r="BB348" s="353"/>
      <c r="BC348" s="353"/>
      <c r="BD348" s="353">
        <v>100</v>
      </c>
      <c r="BE348" s="359"/>
      <c r="BF348" s="360">
        <v>0</v>
      </c>
      <c r="BG348" s="360">
        <v>206</v>
      </c>
      <c r="BH348" s="360">
        <f t="shared" si="19"/>
        <v>90722400</v>
      </c>
      <c r="BI348" s="361"/>
      <c r="BJ348" s="363" t="s">
        <v>6039</v>
      </c>
      <c r="BK348" s="363" t="s">
        <v>6039</v>
      </c>
    </row>
    <row r="349" spans="1:63" s="349" customFormat="1" ht="66" hidden="1" customHeight="1">
      <c r="A349" s="676">
        <v>345</v>
      </c>
      <c r="B349" s="351" t="s">
        <v>1785</v>
      </c>
      <c r="C349" s="351" t="s">
        <v>1786</v>
      </c>
      <c r="D349" s="351"/>
      <c r="E349" s="351" t="s">
        <v>1787</v>
      </c>
      <c r="F349" s="351" t="s">
        <v>1788</v>
      </c>
      <c r="G349" s="215"/>
      <c r="H349" s="352"/>
      <c r="I349" s="350" t="s">
        <v>1115</v>
      </c>
      <c r="J349" s="350"/>
      <c r="K349" s="350"/>
      <c r="L349" s="353">
        <v>679</v>
      </c>
      <c r="M349" s="353">
        <v>663</v>
      </c>
      <c r="N349" s="353"/>
      <c r="O349" s="353">
        <v>108</v>
      </c>
      <c r="P349" s="353">
        <f t="shared" ref="P349:P404" si="20">N349+O349</f>
        <v>108</v>
      </c>
      <c r="Q349" s="354">
        <v>1752</v>
      </c>
      <c r="R349" s="355">
        <f t="shared" si="18"/>
        <v>12263</v>
      </c>
      <c r="S349" s="353">
        <v>380</v>
      </c>
      <c r="T349" s="353"/>
      <c r="U349" s="353" t="s">
        <v>496</v>
      </c>
      <c r="V349" s="353"/>
      <c r="W349" s="353"/>
      <c r="X349" s="353">
        <v>167</v>
      </c>
      <c r="Y349" s="353"/>
      <c r="Z349" s="364"/>
      <c r="AA349" s="353"/>
      <c r="AB349" s="353"/>
      <c r="AC349" s="365"/>
      <c r="AD349" s="353">
        <v>200</v>
      </c>
      <c r="AE349" s="353"/>
      <c r="AF349" s="353">
        <v>6</v>
      </c>
      <c r="AG349" s="353">
        <v>500</v>
      </c>
      <c r="AH349" s="353">
        <v>5</v>
      </c>
      <c r="AI349" s="761"/>
      <c r="AJ349" s="353"/>
      <c r="AK349" s="353"/>
      <c r="AL349" s="353"/>
      <c r="AM349" s="353"/>
      <c r="AN349" s="353">
        <v>10000</v>
      </c>
      <c r="AO349" s="366"/>
      <c r="AP349" s="353"/>
      <c r="AQ349" s="353"/>
      <c r="AR349" s="353">
        <v>0</v>
      </c>
      <c r="AS349" s="353"/>
      <c r="AT349" s="353">
        <v>1000</v>
      </c>
      <c r="AU349" s="353">
        <v>5</v>
      </c>
      <c r="AV349" s="353"/>
      <c r="AW349" s="353"/>
      <c r="AX349" s="353"/>
      <c r="AY349" s="353"/>
      <c r="AZ349" s="353"/>
      <c r="BA349" s="353"/>
      <c r="BB349" s="353"/>
      <c r="BC349" s="353"/>
      <c r="BD349" s="353"/>
      <c r="BE349" s="359"/>
      <c r="BF349" s="360">
        <v>0</v>
      </c>
      <c r="BG349" s="360">
        <v>28350</v>
      </c>
      <c r="BH349" s="360">
        <f t="shared" si="19"/>
        <v>347656050</v>
      </c>
      <c r="BI349" s="361"/>
      <c r="BJ349" s="362" t="s">
        <v>6337</v>
      </c>
      <c r="BK349" s="363" t="str">
        <f>+BJ349</f>
        <v>CLS</v>
      </c>
    </row>
    <row r="350" spans="1:63" s="349" customFormat="1" ht="66" hidden="1" customHeight="1">
      <c r="A350" s="677">
        <v>346</v>
      </c>
      <c r="B350" s="351" t="s">
        <v>1789</v>
      </c>
      <c r="C350" s="351" t="s">
        <v>1790</v>
      </c>
      <c r="D350" s="351"/>
      <c r="E350" s="351" t="s">
        <v>1791</v>
      </c>
      <c r="F350" s="351" t="s">
        <v>1792</v>
      </c>
      <c r="G350" s="374" t="s">
        <v>6866</v>
      </c>
      <c r="H350" s="352" t="s">
        <v>1793</v>
      </c>
      <c r="I350" s="350" t="s">
        <v>1115</v>
      </c>
      <c r="J350" s="350"/>
      <c r="K350" s="350"/>
      <c r="L350" s="353"/>
      <c r="M350" s="353"/>
      <c r="N350" s="353"/>
      <c r="O350" s="353">
        <v>23</v>
      </c>
      <c r="P350" s="353">
        <f t="shared" si="20"/>
        <v>23</v>
      </c>
      <c r="Q350" s="354">
        <v>350</v>
      </c>
      <c r="R350" s="355">
        <f t="shared" si="18"/>
        <v>603</v>
      </c>
      <c r="S350" s="353"/>
      <c r="T350" s="353"/>
      <c r="U350" s="353">
        <v>60</v>
      </c>
      <c r="V350" s="353"/>
      <c r="W350" s="353"/>
      <c r="X350" s="353"/>
      <c r="Y350" s="353"/>
      <c r="Z350" s="364"/>
      <c r="AA350" s="353"/>
      <c r="AB350" s="353"/>
      <c r="AC350" s="369">
        <v>10</v>
      </c>
      <c r="AD350" s="353"/>
      <c r="AE350" s="353">
        <v>50</v>
      </c>
      <c r="AF350" s="353"/>
      <c r="AG350" s="353"/>
      <c r="AH350" s="353"/>
      <c r="AI350" s="761">
        <v>5</v>
      </c>
      <c r="AJ350" s="353"/>
      <c r="AK350" s="353"/>
      <c r="AL350" s="353"/>
      <c r="AM350" s="353"/>
      <c r="AN350" s="353">
        <v>0</v>
      </c>
      <c r="AO350" s="378">
        <v>3</v>
      </c>
      <c r="AP350" s="353"/>
      <c r="AQ350" s="353"/>
      <c r="AR350" s="353">
        <v>0</v>
      </c>
      <c r="AS350" s="353">
        <v>5</v>
      </c>
      <c r="AT350" s="353">
        <v>432</v>
      </c>
      <c r="AU350" s="353">
        <v>5</v>
      </c>
      <c r="AV350" s="353">
        <v>3</v>
      </c>
      <c r="AW350" s="353"/>
      <c r="AX350" s="353"/>
      <c r="AY350" s="353">
        <v>30</v>
      </c>
      <c r="AZ350" s="353"/>
      <c r="BA350" s="353"/>
      <c r="BB350" s="353"/>
      <c r="BC350" s="353"/>
      <c r="BD350" s="353"/>
      <c r="BE350" s="359"/>
      <c r="BF350" s="360">
        <v>0</v>
      </c>
      <c r="BG350" s="360">
        <v>18900</v>
      </c>
      <c r="BH350" s="360">
        <f t="shared" si="19"/>
        <v>11396700</v>
      </c>
      <c r="BI350" s="361"/>
      <c r="BJ350" s="363" t="s">
        <v>6039</v>
      </c>
      <c r="BK350" s="362" t="s">
        <v>6327</v>
      </c>
    </row>
    <row r="351" spans="1:63" s="349" customFormat="1" ht="99" hidden="1" customHeight="1">
      <c r="A351" s="676">
        <v>347</v>
      </c>
      <c r="B351" s="351" t="s">
        <v>1794</v>
      </c>
      <c r="C351" s="351" t="s">
        <v>1795</v>
      </c>
      <c r="D351" s="351"/>
      <c r="E351" s="351" t="s">
        <v>1796</v>
      </c>
      <c r="F351" s="351" t="s">
        <v>1797</v>
      </c>
      <c r="G351" s="215"/>
      <c r="H351" s="352"/>
      <c r="I351" s="350" t="s">
        <v>84</v>
      </c>
      <c r="J351" s="350"/>
      <c r="K351" s="350"/>
      <c r="L351" s="353"/>
      <c r="M351" s="353"/>
      <c r="N351" s="353"/>
      <c r="O351" s="353">
        <v>72</v>
      </c>
      <c r="P351" s="353">
        <f t="shared" si="20"/>
        <v>72</v>
      </c>
      <c r="Q351" s="354">
        <v>4320</v>
      </c>
      <c r="R351" s="355">
        <f t="shared" si="18"/>
        <v>1728</v>
      </c>
      <c r="S351" s="353"/>
      <c r="T351" s="353"/>
      <c r="U351" s="353"/>
      <c r="V351" s="353"/>
      <c r="W351" s="353"/>
      <c r="X351" s="353">
        <v>1728</v>
      </c>
      <c r="Y351" s="353"/>
      <c r="Z351" s="364"/>
      <c r="AA351" s="353"/>
      <c r="AB351" s="353"/>
      <c r="AC351" s="365"/>
      <c r="AD351" s="353"/>
      <c r="AE351" s="353"/>
      <c r="AF351" s="353"/>
      <c r="AG351" s="353"/>
      <c r="AH351" s="353"/>
      <c r="AI351" s="761"/>
      <c r="AJ351" s="353"/>
      <c r="AK351" s="353"/>
      <c r="AL351" s="353"/>
      <c r="AM351" s="353"/>
      <c r="AN351" s="353">
        <v>0</v>
      </c>
      <c r="AO351" s="364"/>
      <c r="AP351" s="353"/>
      <c r="AQ351" s="353"/>
      <c r="AR351" s="353">
        <v>0</v>
      </c>
      <c r="AS351" s="353"/>
      <c r="AT351" s="353"/>
      <c r="AU351" s="353"/>
      <c r="AV351" s="353"/>
      <c r="AW351" s="353"/>
      <c r="AX351" s="353"/>
      <c r="AY351" s="353"/>
      <c r="AZ351" s="353"/>
      <c r="BA351" s="353"/>
      <c r="BB351" s="353"/>
      <c r="BC351" s="353"/>
      <c r="BD351" s="353"/>
      <c r="BE351" s="359"/>
      <c r="BF351" s="360">
        <v>0</v>
      </c>
      <c r="BG351" s="360">
        <v>12000</v>
      </c>
      <c r="BH351" s="360">
        <f t="shared" si="19"/>
        <v>20736000</v>
      </c>
      <c r="BI351" s="361"/>
      <c r="BJ351" s="362" t="s">
        <v>6326</v>
      </c>
      <c r="BK351" s="362" t="s">
        <v>6326</v>
      </c>
    </row>
    <row r="352" spans="1:63" s="349" customFormat="1" ht="82.5" hidden="1" customHeight="1">
      <c r="A352" s="676">
        <v>348</v>
      </c>
      <c r="B352" s="351" t="s">
        <v>1798</v>
      </c>
      <c r="C352" s="351" t="s">
        <v>1799</v>
      </c>
      <c r="D352" s="351"/>
      <c r="E352" s="351" t="s">
        <v>1800</v>
      </c>
      <c r="F352" s="351" t="s">
        <v>1801</v>
      </c>
      <c r="G352" s="215"/>
      <c r="H352" s="352"/>
      <c r="I352" s="350" t="s">
        <v>1115</v>
      </c>
      <c r="J352" s="350"/>
      <c r="K352" s="350"/>
      <c r="L352" s="353"/>
      <c r="M352" s="353"/>
      <c r="N352" s="353"/>
      <c r="O352" s="353">
        <v>20</v>
      </c>
      <c r="P352" s="353">
        <f t="shared" si="20"/>
        <v>20</v>
      </c>
      <c r="Q352" s="354">
        <v>733</v>
      </c>
      <c r="R352" s="355">
        <f t="shared" si="18"/>
        <v>376</v>
      </c>
      <c r="S352" s="353">
        <v>100</v>
      </c>
      <c r="T352" s="353"/>
      <c r="U352" s="353">
        <v>36</v>
      </c>
      <c r="V352" s="353"/>
      <c r="W352" s="353"/>
      <c r="X352" s="353">
        <v>240</v>
      </c>
      <c r="Y352" s="353"/>
      <c r="Z352" s="364"/>
      <c r="AA352" s="353"/>
      <c r="AB352" s="353"/>
      <c r="AC352" s="365"/>
      <c r="AD352" s="353"/>
      <c r="AE352" s="353"/>
      <c r="AF352" s="353"/>
      <c r="AG352" s="353"/>
      <c r="AH352" s="353"/>
      <c r="AI352" s="761"/>
      <c r="AJ352" s="353"/>
      <c r="AK352" s="353"/>
      <c r="AL352" s="353"/>
      <c r="AM352" s="353"/>
      <c r="AN352" s="353">
        <v>0</v>
      </c>
      <c r="AO352" s="364"/>
      <c r="AP352" s="353"/>
      <c r="AQ352" s="353"/>
      <c r="AR352" s="353">
        <v>0</v>
      </c>
      <c r="AS352" s="353"/>
      <c r="AT352" s="353"/>
      <c r="AU352" s="353"/>
      <c r="AV352" s="353"/>
      <c r="AW352" s="353"/>
      <c r="AX352" s="353"/>
      <c r="AY352" s="353"/>
      <c r="AZ352" s="353"/>
      <c r="BA352" s="353"/>
      <c r="BB352" s="353"/>
      <c r="BC352" s="353"/>
      <c r="BD352" s="353"/>
      <c r="BE352" s="359"/>
      <c r="BF352" s="360">
        <v>0</v>
      </c>
      <c r="BG352" s="360">
        <v>15225</v>
      </c>
      <c r="BH352" s="360">
        <f t="shared" si="19"/>
        <v>5724600</v>
      </c>
      <c r="BI352" s="361"/>
      <c r="BJ352" s="362" t="s">
        <v>6337</v>
      </c>
      <c r="BK352" s="363" t="str">
        <f>+BJ352</f>
        <v>CLS</v>
      </c>
    </row>
    <row r="353" spans="1:63" s="349" customFormat="1" ht="82.5" hidden="1" customHeight="1">
      <c r="A353" s="676">
        <v>349</v>
      </c>
      <c r="B353" s="351" t="s">
        <v>1802</v>
      </c>
      <c r="C353" s="351" t="s">
        <v>1803</v>
      </c>
      <c r="D353" s="351"/>
      <c r="E353" s="351" t="s">
        <v>1804</v>
      </c>
      <c r="F353" s="351" t="s">
        <v>1805</v>
      </c>
      <c r="G353" s="215"/>
      <c r="H353" s="352"/>
      <c r="I353" s="350" t="s">
        <v>84</v>
      </c>
      <c r="J353" s="350"/>
      <c r="K353" s="350"/>
      <c r="L353" s="353"/>
      <c r="M353" s="353"/>
      <c r="N353" s="353"/>
      <c r="O353" s="353">
        <v>2000</v>
      </c>
      <c r="P353" s="353">
        <f t="shared" si="20"/>
        <v>2000</v>
      </c>
      <c r="Q353" s="354">
        <v>16000</v>
      </c>
      <c r="R353" s="355">
        <f t="shared" si="18"/>
        <v>1800</v>
      </c>
      <c r="S353" s="353">
        <v>400</v>
      </c>
      <c r="T353" s="353"/>
      <c r="U353" s="353">
        <v>1200</v>
      </c>
      <c r="V353" s="353"/>
      <c r="W353" s="353"/>
      <c r="X353" s="353"/>
      <c r="Y353" s="353"/>
      <c r="Z353" s="364"/>
      <c r="AA353" s="353"/>
      <c r="AB353" s="353"/>
      <c r="AC353" s="365"/>
      <c r="AD353" s="353"/>
      <c r="AE353" s="353"/>
      <c r="AF353" s="353"/>
      <c r="AG353" s="353"/>
      <c r="AH353" s="353"/>
      <c r="AI353" s="761"/>
      <c r="AJ353" s="353"/>
      <c r="AK353" s="353"/>
      <c r="AL353" s="353"/>
      <c r="AM353" s="353"/>
      <c r="AN353" s="353">
        <v>0</v>
      </c>
      <c r="AO353" s="364"/>
      <c r="AP353" s="353"/>
      <c r="AQ353" s="353"/>
      <c r="AR353" s="353">
        <v>0</v>
      </c>
      <c r="AS353" s="353"/>
      <c r="AT353" s="353"/>
      <c r="AU353" s="353"/>
      <c r="AV353" s="353">
        <v>200</v>
      </c>
      <c r="AW353" s="353"/>
      <c r="AX353" s="353"/>
      <c r="AY353" s="353"/>
      <c r="AZ353" s="353"/>
      <c r="BA353" s="353"/>
      <c r="BB353" s="353"/>
      <c r="BC353" s="353"/>
      <c r="BD353" s="353"/>
      <c r="BE353" s="359"/>
      <c r="BF353" s="360" t="s">
        <v>1806</v>
      </c>
      <c r="BG353" s="360">
        <v>420</v>
      </c>
      <c r="BH353" s="360">
        <f t="shared" si="19"/>
        <v>756000</v>
      </c>
      <c r="BI353" s="361"/>
      <c r="BJ353" s="362" t="s">
        <v>6337</v>
      </c>
      <c r="BK353" s="363" t="str">
        <f>+BJ353</f>
        <v>CLS</v>
      </c>
    </row>
    <row r="354" spans="1:63" s="349" customFormat="1" ht="96.75" hidden="1" customHeight="1">
      <c r="A354" s="677">
        <v>350</v>
      </c>
      <c r="B354" s="351" t="s">
        <v>1807</v>
      </c>
      <c r="C354" s="351" t="s">
        <v>1808</v>
      </c>
      <c r="D354" s="351"/>
      <c r="E354" s="351" t="s">
        <v>1809</v>
      </c>
      <c r="F354" s="351" t="s">
        <v>1810</v>
      </c>
      <c r="G354" s="374" t="s">
        <v>6867</v>
      </c>
      <c r="H354" s="352"/>
      <c r="I354" s="350" t="s">
        <v>379</v>
      </c>
      <c r="J354" s="350"/>
      <c r="K354" s="350"/>
      <c r="L354" s="353">
        <v>4500</v>
      </c>
      <c r="M354" s="353">
        <v>11300</v>
      </c>
      <c r="N354" s="353"/>
      <c r="O354" s="353">
        <v>0</v>
      </c>
      <c r="P354" s="353">
        <f t="shared" si="20"/>
        <v>0</v>
      </c>
      <c r="Q354" s="354">
        <v>9090</v>
      </c>
      <c r="R354" s="355">
        <f t="shared" si="18"/>
        <v>620</v>
      </c>
      <c r="S354" s="353"/>
      <c r="T354" s="353"/>
      <c r="U354" s="353"/>
      <c r="V354" s="353"/>
      <c r="W354" s="353"/>
      <c r="X354" s="353"/>
      <c r="Y354" s="353"/>
      <c r="Z354" s="364"/>
      <c r="AA354" s="353"/>
      <c r="AB354" s="353"/>
      <c r="AC354" s="365"/>
      <c r="AD354" s="353">
        <v>100</v>
      </c>
      <c r="AE354" s="353">
        <v>100</v>
      </c>
      <c r="AF354" s="353">
        <v>200</v>
      </c>
      <c r="AG354" s="353"/>
      <c r="AH354" s="353">
        <v>0</v>
      </c>
      <c r="AI354" s="761"/>
      <c r="AJ354" s="353"/>
      <c r="AK354" s="353">
        <v>50</v>
      </c>
      <c r="AL354" s="353">
        <v>20</v>
      </c>
      <c r="AM354" s="353"/>
      <c r="AN354" s="353">
        <v>0</v>
      </c>
      <c r="AO354" s="364"/>
      <c r="AP354" s="353"/>
      <c r="AQ354" s="353"/>
      <c r="AR354" s="353">
        <v>0</v>
      </c>
      <c r="AS354" s="353">
        <v>150</v>
      </c>
      <c r="AT354" s="353"/>
      <c r="AU354" s="353"/>
      <c r="AV354" s="353"/>
      <c r="AW354" s="353"/>
      <c r="AX354" s="353"/>
      <c r="AY354" s="353"/>
      <c r="AZ354" s="353"/>
      <c r="BA354" s="353"/>
      <c r="BB354" s="353"/>
      <c r="BC354" s="353"/>
      <c r="BD354" s="353"/>
      <c r="BE354" s="359"/>
      <c r="BF354" s="360">
        <v>0</v>
      </c>
      <c r="BG354" s="360">
        <v>900</v>
      </c>
      <c r="BH354" s="360">
        <f t="shared" si="19"/>
        <v>558000</v>
      </c>
      <c r="BI354" s="361"/>
      <c r="BJ354" s="362" t="s">
        <v>6039</v>
      </c>
      <c r="BK354" s="362" t="s">
        <v>6327</v>
      </c>
    </row>
    <row r="355" spans="1:63" s="349" customFormat="1" ht="82.5" hidden="1" customHeight="1">
      <c r="A355" s="676">
        <v>351</v>
      </c>
      <c r="B355" s="351" t="s">
        <v>1811</v>
      </c>
      <c r="C355" s="351" t="s">
        <v>1812</v>
      </c>
      <c r="D355" s="351"/>
      <c r="E355" s="351" t="s">
        <v>1813</v>
      </c>
      <c r="F355" s="351" t="s">
        <v>1814</v>
      </c>
      <c r="G355" s="215"/>
      <c r="H355" s="352"/>
      <c r="I355" s="350" t="s">
        <v>379</v>
      </c>
      <c r="J355" s="350"/>
      <c r="K355" s="350"/>
      <c r="L355" s="353">
        <v>78050</v>
      </c>
      <c r="M355" s="353">
        <v>57150</v>
      </c>
      <c r="N355" s="353"/>
      <c r="O355" s="353">
        <v>7800</v>
      </c>
      <c r="P355" s="353">
        <f t="shared" si="20"/>
        <v>7800</v>
      </c>
      <c r="Q355" s="354">
        <v>139800</v>
      </c>
      <c r="R355" s="355">
        <f t="shared" si="18"/>
        <v>180350</v>
      </c>
      <c r="S355" s="353">
        <v>7000</v>
      </c>
      <c r="T355" s="353">
        <v>103000</v>
      </c>
      <c r="U355" s="353"/>
      <c r="V355" s="353"/>
      <c r="W355" s="353"/>
      <c r="X355" s="353"/>
      <c r="Y355" s="380">
        <v>7000</v>
      </c>
      <c r="Z355" s="398">
        <v>3600</v>
      </c>
      <c r="AA355" s="353"/>
      <c r="AB355" s="353">
        <v>200</v>
      </c>
      <c r="AC355" s="369">
        <v>300</v>
      </c>
      <c r="AD355" s="353">
        <v>1000</v>
      </c>
      <c r="AE355" s="353">
        <v>1500</v>
      </c>
      <c r="AF355" s="353">
        <v>500</v>
      </c>
      <c r="AG355" s="353">
        <v>100</v>
      </c>
      <c r="AH355" s="353">
        <v>6000</v>
      </c>
      <c r="AI355" s="761">
        <v>12000</v>
      </c>
      <c r="AJ355" s="353"/>
      <c r="AK355" s="353">
        <v>50</v>
      </c>
      <c r="AL355" s="353"/>
      <c r="AM355" s="353"/>
      <c r="AN355" s="353">
        <v>15000</v>
      </c>
      <c r="AO355" s="379">
        <v>8000</v>
      </c>
      <c r="AP355" s="353">
        <v>2000</v>
      </c>
      <c r="AQ355" s="353">
        <v>200</v>
      </c>
      <c r="AR355" s="353">
        <v>5000</v>
      </c>
      <c r="AS355" s="353">
        <v>600</v>
      </c>
      <c r="AT355" s="353">
        <v>2000</v>
      </c>
      <c r="AU355" s="353">
        <v>600</v>
      </c>
      <c r="AV355" s="353">
        <v>700</v>
      </c>
      <c r="AW355" s="353"/>
      <c r="AX355" s="353"/>
      <c r="AY355" s="353">
        <v>3000</v>
      </c>
      <c r="AZ355" s="353"/>
      <c r="BA355" s="353"/>
      <c r="BB355" s="353"/>
      <c r="BC355" s="353"/>
      <c r="BD355" s="353">
        <v>1000</v>
      </c>
      <c r="BE355" s="390" t="s">
        <v>1815</v>
      </c>
      <c r="BF355" s="360">
        <v>0</v>
      </c>
      <c r="BG355" s="360">
        <v>900</v>
      </c>
      <c r="BH355" s="360">
        <f t="shared" si="19"/>
        <v>162315000</v>
      </c>
      <c r="BI355" s="361"/>
      <c r="BJ355" s="362" t="s">
        <v>6337</v>
      </c>
      <c r="BK355" s="363" t="str">
        <f>+BJ355</f>
        <v>CLS</v>
      </c>
    </row>
    <row r="356" spans="1:63" s="349" customFormat="1" ht="99" hidden="1" customHeight="1">
      <c r="A356" s="676">
        <v>352</v>
      </c>
      <c r="B356" s="351" t="s">
        <v>1816</v>
      </c>
      <c r="C356" s="351" t="s">
        <v>1817</v>
      </c>
      <c r="D356" s="351"/>
      <c r="E356" s="351" t="s">
        <v>1818</v>
      </c>
      <c r="F356" s="351" t="s">
        <v>1819</v>
      </c>
      <c r="G356" s="215"/>
      <c r="H356" s="352"/>
      <c r="I356" s="350" t="s">
        <v>379</v>
      </c>
      <c r="J356" s="350"/>
      <c r="L356" s="353">
        <v>0</v>
      </c>
      <c r="M356" s="353">
        <v>700</v>
      </c>
      <c r="N356" s="353"/>
      <c r="O356" s="353">
        <v>780</v>
      </c>
      <c r="P356" s="353">
        <f t="shared" si="20"/>
        <v>780</v>
      </c>
      <c r="Q356" s="354">
        <v>8300</v>
      </c>
      <c r="R356" s="355">
        <f t="shared" si="18"/>
        <v>7005</v>
      </c>
      <c r="S356" s="353"/>
      <c r="T356" s="353">
        <v>180</v>
      </c>
      <c r="U356" s="353"/>
      <c r="V356" s="353"/>
      <c r="W356" s="353"/>
      <c r="X356" s="353"/>
      <c r="Y356" s="353"/>
      <c r="Z356" s="368"/>
      <c r="AA356" s="353"/>
      <c r="AB356" s="353">
        <v>20</v>
      </c>
      <c r="AC356" s="365"/>
      <c r="AD356" s="353"/>
      <c r="AE356" s="353"/>
      <c r="AF356" s="353">
        <v>100</v>
      </c>
      <c r="AG356" s="353">
        <v>10</v>
      </c>
      <c r="AH356" s="353"/>
      <c r="AI356" s="761"/>
      <c r="AJ356" s="353"/>
      <c r="AK356" s="353"/>
      <c r="AL356" s="353"/>
      <c r="AM356" s="353"/>
      <c r="AN356" s="353">
        <v>3000</v>
      </c>
      <c r="AO356" s="395">
        <v>400</v>
      </c>
      <c r="AP356" s="353"/>
      <c r="AQ356" s="353"/>
      <c r="AR356" s="353">
        <v>100</v>
      </c>
      <c r="AS356" s="353">
        <v>100</v>
      </c>
      <c r="AT356" s="353"/>
      <c r="AU356" s="353">
        <v>50</v>
      </c>
      <c r="AV356" s="353">
        <v>40</v>
      </c>
      <c r="AW356" s="353"/>
      <c r="AX356" s="353"/>
      <c r="AY356" s="353">
        <v>3000</v>
      </c>
      <c r="AZ356" s="353"/>
      <c r="BA356" s="353"/>
      <c r="BB356" s="353"/>
      <c r="BC356" s="353"/>
      <c r="BD356" s="353">
        <v>5</v>
      </c>
      <c r="BE356" s="359"/>
      <c r="BF356" s="360">
        <v>0</v>
      </c>
      <c r="BG356" s="360">
        <v>2100</v>
      </c>
      <c r="BH356" s="360">
        <f t="shared" si="19"/>
        <v>14710500</v>
      </c>
      <c r="BI356" s="361"/>
      <c r="BJ356" s="362" t="s">
        <v>6337</v>
      </c>
      <c r="BK356" s="363" t="str">
        <f>+BJ356</f>
        <v>CLS</v>
      </c>
    </row>
    <row r="357" spans="1:63" s="349" customFormat="1" ht="99" hidden="1" customHeight="1">
      <c r="A357" s="676">
        <v>353</v>
      </c>
      <c r="B357" s="351" t="s">
        <v>1820</v>
      </c>
      <c r="C357" s="351" t="s">
        <v>1821</v>
      </c>
      <c r="D357" s="351"/>
      <c r="E357" s="351" t="s">
        <v>1822</v>
      </c>
      <c r="F357" s="351" t="s">
        <v>1823</v>
      </c>
      <c r="G357" s="215"/>
      <c r="H357" s="352"/>
      <c r="I357" s="350" t="s">
        <v>379</v>
      </c>
      <c r="J357" s="350"/>
      <c r="K357" s="350"/>
      <c r="L357" s="353">
        <v>2900</v>
      </c>
      <c r="M357" s="353"/>
      <c r="N357" s="353"/>
      <c r="O357" s="353">
        <v>0</v>
      </c>
      <c r="P357" s="353">
        <f t="shared" si="20"/>
        <v>0</v>
      </c>
      <c r="Q357" s="354">
        <v>21875</v>
      </c>
      <c r="R357" s="355">
        <f t="shared" si="18"/>
        <v>14970</v>
      </c>
      <c r="S357" s="353">
        <v>4500</v>
      </c>
      <c r="T357" s="353"/>
      <c r="U357" s="353"/>
      <c r="V357" s="353"/>
      <c r="W357" s="353"/>
      <c r="X357" s="353"/>
      <c r="Y357" s="353"/>
      <c r="Z357" s="364"/>
      <c r="AA357" s="353"/>
      <c r="AB357" s="353">
        <v>20</v>
      </c>
      <c r="AC357" s="369">
        <v>200</v>
      </c>
      <c r="AD357" s="353">
        <v>100</v>
      </c>
      <c r="AE357" s="353">
        <v>500</v>
      </c>
      <c r="AF357" s="353">
        <v>600</v>
      </c>
      <c r="AG357" s="353">
        <v>50</v>
      </c>
      <c r="AH357" s="353"/>
      <c r="AI357" s="761">
        <v>50</v>
      </c>
      <c r="AJ357" s="353"/>
      <c r="AK357" s="353"/>
      <c r="AL357" s="353"/>
      <c r="AM357" s="353"/>
      <c r="AN357" s="353">
        <v>5000</v>
      </c>
      <c r="AO357" s="379">
        <v>500</v>
      </c>
      <c r="AP357" s="353"/>
      <c r="AQ357" s="353">
        <v>300</v>
      </c>
      <c r="AR357" s="353">
        <v>50</v>
      </c>
      <c r="AS357" s="353">
        <v>800</v>
      </c>
      <c r="AT357" s="353">
        <v>300</v>
      </c>
      <c r="AU357" s="353">
        <v>500</v>
      </c>
      <c r="AV357" s="353">
        <v>500</v>
      </c>
      <c r="AW357" s="353"/>
      <c r="AX357" s="353"/>
      <c r="AY357" s="353">
        <v>1000</v>
      </c>
      <c r="AZ357" s="353"/>
      <c r="BA357" s="353"/>
      <c r="BB357" s="353"/>
      <c r="BC357" s="353"/>
      <c r="BD357" s="353"/>
      <c r="BE357" s="359"/>
      <c r="BF357" s="360" t="s">
        <v>1824</v>
      </c>
      <c r="BG357" s="360">
        <v>2765</v>
      </c>
      <c r="BH357" s="360">
        <f t="shared" si="19"/>
        <v>41392050</v>
      </c>
      <c r="BI357" s="361"/>
      <c r="BJ357" s="362" t="s">
        <v>6337</v>
      </c>
      <c r="BK357" s="363" t="str">
        <f>+BJ357</f>
        <v>CLS</v>
      </c>
    </row>
    <row r="358" spans="1:63" s="349" customFormat="1" ht="99" hidden="1" customHeight="1">
      <c r="A358" s="677">
        <v>354</v>
      </c>
      <c r="B358" s="351" t="s">
        <v>1831</v>
      </c>
      <c r="C358" s="351" t="s">
        <v>1832</v>
      </c>
      <c r="D358" s="351"/>
      <c r="E358" s="351" t="s">
        <v>1833</v>
      </c>
      <c r="F358" s="351" t="s">
        <v>1834</v>
      </c>
      <c r="G358" s="374" t="s">
        <v>6868</v>
      </c>
      <c r="H358" s="352"/>
      <c r="I358" s="350" t="s">
        <v>84</v>
      </c>
      <c r="J358" s="350"/>
      <c r="K358" s="350"/>
      <c r="L358" s="353">
        <v>9013</v>
      </c>
      <c r="M358" s="353">
        <v>4320</v>
      </c>
      <c r="N358" s="353"/>
      <c r="O358" s="353">
        <v>300</v>
      </c>
      <c r="P358" s="353">
        <f t="shared" si="20"/>
        <v>300</v>
      </c>
      <c r="Q358" s="354">
        <v>20320</v>
      </c>
      <c r="R358" s="355">
        <f t="shared" si="18"/>
        <v>24205</v>
      </c>
      <c r="S358" s="353"/>
      <c r="T358" s="353"/>
      <c r="U358" s="353"/>
      <c r="V358" s="353"/>
      <c r="W358" s="353"/>
      <c r="X358" s="353"/>
      <c r="Y358" s="353"/>
      <c r="Z358" s="364"/>
      <c r="AA358" s="353"/>
      <c r="AB358" s="353"/>
      <c r="AC358" s="365"/>
      <c r="AD358" s="353"/>
      <c r="AE358" s="353"/>
      <c r="AF358" s="353"/>
      <c r="AG358" s="353"/>
      <c r="AH358" s="353"/>
      <c r="AI358" s="761">
        <v>20000</v>
      </c>
      <c r="AJ358" s="353"/>
      <c r="AK358" s="353"/>
      <c r="AL358" s="353"/>
      <c r="AM358" s="353"/>
      <c r="AN358" s="353">
        <v>0</v>
      </c>
      <c r="AO358" s="403">
        <v>5</v>
      </c>
      <c r="AP358" s="353"/>
      <c r="AQ358" s="353"/>
      <c r="AR358" s="353">
        <v>0</v>
      </c>
      <c r="AS358" s="353">
        <v>1800</v>
      </c>
      <c r="AT358" s="353">
        <v>400</v>
      </c>
      <c r="AU358" s="353">
        <v>2000</v>
      </c>
      <c r="AV358" s="353"/>
      <c r="AW358" s="353"/>
      <c r="AX358" s="353"/>
      <c r="AY358" s="353"/>
      <c r="AZ358" s="353"/>
      <c r="BA358" s="353"/>
      <c r="BB358" s="353"/>
      <c r="BC358" s="353"/>
      <c r="BD358" s="353"/>
      <c r="BE358" s="359"/>
      <c r="BF358" s="360">
        <v>0</v>
      </c>
      <c r="BG358" s="360">
        <v>15100</v>
      </c>
      <c r="BH358" s="360">
        <f t="shared" si="19"/>
        <v>365495500</v>
      </c>
      <c r="BI358" s="361"/>
      <c r="BJ358" s="363" t="s">
        <v>6039</v>
      </c>
      <c r="BK358" s="362" t="s">
        <v>6327</v>
      </c>
    </row>
    <row r="359" spans="1:63" s="349" customFormat="1" ht="99" hidden="1" customHeight="1">
      <c r="A359" s="676">
        <v>355</v>
      </c>
      <c r="B359" s="351" t="s">
        <v>1835</v>
      </c>
      <c r="C359" s="351" t="s">
        <v>1836</v>
      </c>
      <c r="D359" s="351"/>
      <c r="E359" s="351" t="s">
        <v>1837</v>
      </c>
      <c r="F359" s="351" t="s">
        <v>1838</v>
      </c>
      <c r="G359" s="215"/>
      <c r="H359" s="352"/>
      <c r="I359" s="350" t="s">
        <v>84</v>
      </c>
      <c r="J359" s="350"/>
      <c r="K359" s="350"/>
      <c r="L359" s="353"/>
      <c r="M359" s="353"/>
      <c r="N359" s="353"/>
      <c r="O359" s="353">
        <v>0</v>
      </c>
      <c r="P359" s="353">
        <f t="shared" si="20"/>
        <v>0</v>
      </c>
      <c r="Q359" s="354">
        <v>10000</v>
      </c>
      <c r="R359" s="355">
        <f t="shared" si="18"/>
        <v>5000</v>
      </c>
      <c r="S359" s="353"/>
      <c r="T359" s="353"/>
      <c r="U359" s="353"/>
      <c r="V359" s="353"/>
      <c r="W359" s="353"/>
      <c r="X359" s="353"/>
      <c r="Y359" s="353"/>
      <c r="Z359" s="364"/>
      <c r="AA359" s="353"/>
      <c r="AB359" s="353"/>
      <c r="AC359" s="365"/>
      <c r="AD359" s="353"/>
      <c r="AE359" s="353"/>
      <c r="AF359" s="353"/>
      <c r="AG359" s="353"/>
      <c r="AH359" s="353"/>
      <c r="AI359" s="761"/>
      <c r="AJ359" s="353"/>
      <c r="AK359" s="353"/>
      <c r="AL359" s="353"/>
      <c r="AM359" s="353"/>
      <c r="AN359" s="353">
        <v>5000</v>
      </c>
      <c r="AO359" s="364"/>
      <c r="AP359" s="353"/>
      <c r="AQ359" s="353"/>
      <c r="AR359" s="353">
        <v>0</v>
      </c>
      <c r="AS359" s="353"/>
      <c r="AT359" s="353"/>
      <c r="AU359" s="353"/>
      <c r="AV359" s="353"/>
      <c r="AW359" s="353"/>
      <c r="AX359" s="353"/>
      <c r="AY359" s="353"/>
      <c r="AZ359" s="353"/>
      <c r="BA359" s="353"/>
      <c r="BB359" s="353"/>
      <c r="BC359" s="353"/>
      <c r="BD359" s="353"/>
      <c r="BE359" s="359"/>
      <c r="BF359" s="360">
        <v>0</v>
      </c>
      <c r="BG359" s="360">
        <v>18300</v>
      </c>
      <c r="BH359" s="360">
        <f t="shared" si="19"/>
        <v>91500000</v>
      </c>
      <c r="BI359" s="361"/>
      <c r="BJ359" s="362" t="s">
        <v>6326</v>
      </c>
      <c r="BK359" s="362" t="s">
        <v>6326</v>
      </c>
    </row>
    <row r="360" spans="1:63" s="349" customFormat="1" ht="280.5" hidden="1" customHeight="1">
      <c r="A360" s="676">
        <v>356</v>
      </c>
      <c r="B360" s="351" t="s">
        <v>1839</v>
      </c>
      <c r="C360" s="351" t="s">
        <v>1840</v>
      </c>
      <c r="D360" s="351"/>
      <c r="E360" s="351" t="s">
        <v>1841</v>
      </c>
      <c r="F360" s="351" t="s">
        <v>1842</v>
      </c>
      <c r="G360" s="215"/>
      <c r="H360" s="352"/>
      <c r="I360" s="350" t="s">
        <v>84</v>
      </c>
      <c r="J360" s="350"/>
      <c r="K360" s="350"/>
      <c r="L360" s="353"/>
      <c r="M360" s="353"/>
      <c r="N360" s="353"/>
      <c r="O360" s="353">
        <v>0</v>
      </c>
      <c r="P360" s="353">
        <f t="shared" si="20"/>
        <v>0</v>
      </c>
      <c r="Q360" s="354">
        <v>50</v>
      </c>
      <c r="R360" s="355">
        <f t="shared" si="18"/>
        <v>100</v>
      </c>
      <c r="S360" s="353"/>
      <c r="T360" s="353"/>
      <c r="U360" s="353"/>
      <c r="V360" s="353"/>
      <c r="W360" s="353"/>
      <c r="X360" s="353"/>
      <c r="Y360" s="353"/>
      <c r="Z360" s="364"/>
      <c r="AA360" s="353"/>
      <c r="AB360" s="353"/>
      <c r="AC360" s="365"/>
      <c r="AD360" s="353"/>
      <c r="AE360" s="353"/>
      <c r="AF360" s="353"/>
      <c r="AG360" s="353"/>
      <c r="AH360" s="353"/>
      <c r="AI360" s="761">
        <v>100</v>
      </c>
      <c r="AJ360" s="353"/>
      <c r="AK360" s="353"/>
      <c r="AL360" s="353"/>
      <c r="AM360" s="353"/>
      <c r="AN360" s="353">
        <v>0</v>
      </c>
      <c r="AO360" s="364"/>
      <c r="AP360" s="353"/>
      <c r="AQ360" s="353"/>
      <c r="AR360" s="353">
        <v>0</v>
      </c>
      <c r="AS360" s="353"/>
      <c r="AT360" s="353"/>
      <c r="AU360" s="353"/>
      <c r="AV360" s="353"/>
      <c r="AW360" s="353"/>
      <c r="AX360" s="353"/>
      <c r="AY360" s="353"/>
      <c r="AZ360" s="353"/>
      <c r="BA360" s="353"/>
      <c r="BB360" s="353"/>
      <c r="BC360" s="353"/>
      <c r="BD360" s="353"/>
      <c r="BE360" s="359"/>
      <c r="BF360" s="360" t="s">
        <v>1843</v>
      </c>
      <c r="BG360" s="360">
        <v>63000</v>
      </c>
      <c r="BH360" s="360">
        <f t="shared" si="19"/>
        <v>6300000</v>
      </c>
      <c r="BI360" s="361"/>
      <c r="BJ360" s="363" t="s">
        <v>6039</v>
      </c>
      <c r="BK360" s="362" t="s">
        <v>6327</v>
      </c>
    </row>
    <row r="361" spans="1:63" s="349" customFormat="1" ht="82.5" hidden="1" customHeight="1">
      <c r="A361" s="676">
        <v>357</v>
      </c>
      <c r="B361" s="351" t="s">
        <v>1844</v>
      </c>
      <c r="C361" s="351" t="s">
        <v>1845</v>
      </c>
      <c r="D361" s="351"/>
      <c r="E361" s="351" t="s">
        <v>1846</v>
      </c>
      <c r="F361" s="351" t="s">
        <v>1847</v>
      </c>
      <c r="G361" s="215"/>
      <c r="H361" s="352"/>
      <c r="I361" s="350" t="s">
        <v>84</v>
      </c>
      <c r="J361" s="350"/>
      <c r="K361" s="350"/>
      <c r="L361" s="353"/>
      <c r="M361" s="353"/>
      <c r="N361" s="353"/>
      <c r="O361" s="353">
        <v>0</v>
      </c>
      <c r="P361" s="353">
        <f t="shared" si="20"/>
        <v>0</v>
      </c>
      <c r="Q361" s="354">
        <v>500</v>
      </c>
      <c r="R361" s="355">
        <f t="shared" si="18"/>
        <v>800</v>
      </c>
      <c r="S361" s="353"/>
      <c r="T361" s="353"/>
      <c r="U361" s="353"/>
      <c r="V361" s="353"/>
      <c r="W361" s="353"/>
      <c r="X361" s="353"/>
      <c r="Y361" s="353"/>
      <c r="Z361" s="364"/>
      <c r="AA361" s="353"/>
      <c r="AB361" s="353"/>
      <c r="AC361" s="365"/>
      <c r="AD361" s="353"/>
      <c r="AE361" s="353"/>
      <c r="AF361" s="353"/>
      <c r="AG361" s="353"/>
      <c r="AH361" s="353"/>
      <c r="AI361" s="761">
        <v>800</v>
      </c>
      <c r="AJ361" s="353"/>
      <c r="AK361" s="353"/>
      <c r="AL361" s="353"/>
      <c r="AM361" s="353"/>
      <c r="AN361" s="353">
        <v>0</v>
      </c>
      <c r="AO361" s="364"/>
      <c r="AP361" s="353"/>
      <c r="AQ361" s="353"/>
      <c r="AR361" s="353">
        <v>0</v>
      </c>
      <c r="AS361" s="353"/>
      <c r="AT361" s="353"/>
      <c r="AU361" s="353"/>
      <c r="AV361" s="353"/>
      <c r="AW361" s="353"/>
      <c r="AX361" s="353"/>
      <c r="AY361" s="353"/>
      <c r="AZ361" s="353"/>
      <c r="BA361" s="353"/>
      <c r="BB361" s="353"/>
      <c r="BC361" s="353"/>
      <c r="BD361" s="353"/>
      <c r="BE361" s="359"/>
      <c r="BF361" s="360">
        <v>0</v>
      </c>
      <c r="BG361" s="360">
        <v>15600</v>
      </c>
      <c r="BH361" s="360">
        <f t="shared" si="19"/>
        <v>12480000</v>
      </c>
      <c r="BI361" s="361"/>
      <c r="BJ361" s="363" t="s">
        <v>6039</v>
      </c>
      <c r="BK361" s="363" t="s">
        <v>6327</v>
      </c>
    </row>
    <row r="362" spans="1:63" s="349" customFormat="1" ht="134.25" hidden="1" customHeight="1">
      <c r="A362" s="676">
        <v>358</v>
      </c>
      <c r="B362" s="351" t="s">
        <v>1848</v>
      </c>
      <c r="C362" s="351" t="s">
        <v>1849</v>
      </c>
      <c r="D362" s="351"/>
      <c r="E362" s="351"/>
      <c r="F362" s="351" t="s">
        <v>1850</v>
      </c>
      <c r="G362" s="667" t="s">
        <v>7099</v>
      </c>
      <c r="H362" s="352"/>
      <c r="I362" s="350" t="s">
        <v>84</v>
      </c>
      <c r="J362" s="350"/>
      <c r="K362" s="350"/>
      <c r="L362" s="353"/>
      <c r="M362" s="353"/>
      <c r="N362" s="353"/>
      <c r="O362" s="353">
        <v>0</v>
      </c>
      <c r="P362" s="353">
        <f t="shared" si="20"/>
        <v>0</v>
      </c>
      <c r="Q362" s="354">
        <v>300</v>
      </c>
      <c r="R362" s="355">
        <f t="shared" si="18"/>
        <v>350</v>
      </c>
      <c r="S362" s="353"/>
      <c r="T362" s="353"/>
      <c r="U362" s="353"/>
      <c r="V362" s="353"/>
      <c r="W362" s="353">
        <v>350</v>
      </c>
      <c r="X362" s="353"/>
      <c r="Y362" s="353"/>
      <c r="Z362" s="364"/>
      <c r="AA362" s="353"/>
      <c r="AB362" s="353"/>
      <c r="AC362" s="365"/>
      <c r="AD362" s="353"/>
      <c r="AE362" s="353"/>
      <c r="AF362" s="353"/>
      <c r="AG362" s="353"/>
      <c r="AH362" s="353"/>
      <c r="AI362" s="761"/>
      <c r="AJ362" s="353"/>
      <c r="AK362" s="353"/>
      <c r="AL362" s="353"/>
      <c r="AM362" s="353"/>
      <c r="AN362" s="353">
        <v>0</v>
      </c>
      <c r="AO362" s="364"/>
      <c r="AP362" s="353"/>
      <c r="AQ362" s="353"/>
      <c r="AR362" s="353">
        <v>0</v>
      </c>
      <c r="AS362" s="353"/>
      <c r="AT362" s="353"/>
      <c r="AU362" s="353"/>
      <c r="AV362" s="353"/>
      <c r="AW362" s="353"/>
      <c r="AX362" s="353"/>
      <c r="AY362" s="353"/>
      <c r="AZ362" s="353"/>
      <c r="BA362" s="353"/>
      <c r="BB362" s="353"/>
      <c r="BC362" s="353"/>
      <c r="BD362" s="353"/>
      <c r="BE362" s="359"/>
      <c r="BF362" s="360">
        <v>0</v>
      </c>
      <c r="BG362" s="360">
        <v>525000</v>
      </c>
      <c r="BH362" s="360">
        <f t="shared" si="19"/>
        <v>183750000</v>
      </c>
      <c r="BI362" s="361"/>
      <c r="BJ362" s="362" t="s">
        <v>6326</v>
      </c>
      <c r="BK362" s="363" t="s">
        <v>6337</v>
      </c>
    </row>
    <row r="363" spans="1:63" s="349" customFormat="1" ht="66" hidden="1" customHeight="1">
      <c r="A363" s="676">
        <v>359</v>
      </c>
      <c r="B363" s="351" t="s">
        <v>1852</v>
      </c>
      <c r="C363" s="351" t="s">
        <v>1853</v>
      </c>
      <c r="D363" s="351"/>
      <c r="E363" s="351" t="s">
        <v>1854</v>
      </c>
      <c r="F363" s="351" t="s">
        <v>1855</v>
      </c>
      <c r="G363" s="215"/>
      <c r="H363" s="352"/>
      <c r="I363" s="350" t="s">
        <v>84</v>
      </c>
      <c r="J363" s="350"/>
      <c r="K363" s="350"/>
      <c r="L363" s="353"/>
      <c r="M363" s="353"/>
      <c r="N363" s="353"/>
      <c r="O363" s="353">
        <v>0</v>
      </c>
      <c r="P363" s="353">
        <f t="shared" si="20"/>
        <v>0</v>
      </c>
      <c r="Q363" s="354">
        <v>1800</v>
      </c>
      <c r="R363" s="355">
        <f t="shared" si="18"/>
        <v>1200</v>
      </c>
      <c r="S363" s="353"/>
      <c r="T363" s="353"/>
      <c r="U363" s="353"/>
      <c r="V363" s="353"/>
      <c r="W363" s="353"/>
      <c r="X363" s="353">
        <v>1200</v>
      </c>
      <c r="Y363" s="353"/>
      <c r="Z363" s="364"/>
      <c r="AA363" s="353"/>
      <c r="AB363" s="353"/>
      <c r="AC363" s="365"/>
      <c r="AD363" s="353"/>
      <c r="AE363" s="353"/>
      <c r="AF363" s="353"/>
      <c r="AG363" s="353"/>
      <c r="AH363" s="353"/>
      <c r="AI363" s="761"/>
      <c r="AJ363" s="353"/>
      <c r="AK363" s="353"/>
      <c r="AL363" s="353"/>
      <c r="AM363" s="353"/>
      <c r="AN363" s="353">
        <v>0</v>
      </c>
      <c r="AO363" s="364"/>
      <c r="AP363" s="353"/>
      <c r="AQ363" s="353"/>
      <c r="AR363" s="353">
        <v>0</v>
      </c>
      <c r="AS363" s="353"/>
      <c r="AT363" s="353"/>
      <c r="AU363" s="353"/>
      <c r="AV363" s="353"/>
      <c r="AW363" s="353"/>
      <c r="AX363" s="353"/>
      <c r="AY363" s="353"/>
      <c r="AZ363" s="353"/>
      <c r="BA363" s="353"/>
      <c r="BB363" s="353"/>
      <c r="BC363" s="353"/>
      <c r="BD363" s="353"/>
      <c r="BE363" s="359"/>
      <c r="BF363" s="360">
        <v>0</v>
      </c>
      <c r="BG363" s="360">
        <v>61000</v>
      </c>
      <c r="BH363" s="360">
        <f t="shared" si="19"/>
        <v>73200000</v>
      </c>
      <c r="BI363" s="361"/>
      <c r="BJ363" s="362" t="s">
        <v>6326</v>
      </c>
      <c r="BK363" s="362" t="s">
        <v>6326</v>
      </c>
    </row>
    <row r="364" spans="1:63" s="349" customFormat="1" ht="198" hidden="1" customHeight="1">
      <c r="A364" s="676">
        <v>360</v>
      </c>
      <c r="B364" s="351" t="s">
        <v>1856</v>
      </c>
      <c r="C364" s="351" t="s">
        <v>1857</v>
      </c>
      <c r="D364" s="351"/>
      <c r="E364" s="351" t="s">
        <v>1858</v>
      </c>
      <c r="F364" s="351" t="s">
        <v>1859</v>
      </c>
      <c r="G364" s="215"/>
      <c r="H364" s="352"/>
      <c r="I364" s="350" t="s">
        <v>1860</v>
      </c>
      <c r="J364" s="350"/>
      <c r="K364" s="350"/>
      <c r="L364" s="353"/>
      <c r="M364" s="353"/>
      <c r="N364" s="353"/>
      <c r="O364" s="353">
        <v>0</v>
      </c>
      <c r="P364" s="353">
        <f t="shared" si="20"/>
        <v>0</v>
      </c>
      <c r="Q364" s="354">
        <v>50</v>
      </c>
      <c r="R364" s="355">
        <f t="shared" si="18"/>
        <v>50</v>
      </c>
      <c r="S364" s="353"/>
      <c r="T364" s="353"/>
      <c r="U364" s="353"/>
      <c r="V364" s="353"/>
      <c r="W364" s="353"/>
      <c r="X364" s="353"/>
      <c r="Y364" s="353"/>
      <c r="Z364" s="364"/>
      <c r="AA364" s="353"/>
      <c r="AB364" s="353"/>
      <c r="AC364" s="369">
        <v>50</v>
      </c>
      <c r="AD364" s="353"/>
      <c r="AE364" s="353"/>
      <c r="AF364" s="353"/>
      <c r="AG364" s="353"/>
      <c r="AH364" s="353"/>
      <c r="AI364" s="761"/>
      <c r="AJ364" s="353"/>
      <c r="AK364" s="353"/>
      <c r="AL364" s="353"/>
      <c r="AM364" s="353"/>
      <c r="AN364" s="353">
        <v>0</v>
      </c>
      <c r="AO364" s="366"/>
      <c r="AP364" s="353"/>
      <c r="AQ364" s="353"/>
      <c r="AR364" s="353">
        <v>0</v>
      </c>
      <c r="AS364" s="353"/>
      <c r="AT364" s="353"/>
      <c r="AU364" s="353"/>
      <c r="AV364" s="353"/>
      <c r="AW364" s="353"/>
      <c r="AX364" s="353"/>
      <c r="AY364" s="353"/>
      <c r="AZ364" s="353"/>
      <c r="BA364" s="353"/>
      <c r="BB364" s="353"/>
      <c r="BC364" s="353"/>
      <c r="BD364" s="353"/>
      <c r="BE364" s="359"/>
      <c r="BF364" s="360">
        <v>0</v>
      </c>
      <c r="BG364" s="360">
        <v>2500000</v>
      </c>
      <c r="BH364" s="360">
        <f t="shared" si="19"/>
        <v>125000000</v>
      </c>
      <c r="BI364" s="361"/>
      <c r="BJ364" s="362" t="s">
        <v>6326</v>
      </c>
      <c r="BK364" s="363" t="s">
        <v>6326</v>
      </c>
    </row>
    <row r="365" spans="1:63" s="349" customFormat="1" ht="148.5" hidden="1" customHeight="1">
      <c r="A365" s="676">
        <v>361</v>
      </c>
      <c r="B365" s="351" t="s">
        <v>1861</v>
      </c>
      <c r="C365" s="351" t="s">
        <v>1862</v>
      </c>
      <c r="D365" s="351"/>
      <c r="E365" s="351" t="s">
        <v>1863</v>
      </c>
      <c r="F365" s="351" t="s">
        <v>1864</v>
      </c>
      <c r="G365" s="215"/>
      <c r="H365" s="352"/>
      <c r="I365" s="350" t="s">
        <v>1860</v>
      </c>
      <c r="J365" s="350"/>
      <c r="K365" s="350"/>
      <c r="L365" s="353"/>
      <c r="M365" s="353"/>
      <c r="N365" s="353"/>
      <c r="O365" s="353">
        <v>0</v>
      </c>
      <c r="P365" s="353">
        <f t="shared" si="20"/>
        <v>0</v>
      </c>
      <c r="Q365" s="354">
        <v>50</v>
      </c>
      <c r="R365" s="355">
        <f t="shared" si="18"/>
        <v>50</v>
      </c>
      <c r="S365" s="353"/>
      <c r="T365" s="353"/>
      <c r="U365" s="353"/>
      <c r="V365" s="353"/>
      <c r="W365" s="353"/>
      <c r="X365" s="353"/>
      <c r="Y365" s="353"/>
      <c r="Z365" s="364"/>
      <c r="AA365" s="353"/>
      <c r="AB365" s="353"/>
      <c r="AC365" s="369">
        <v>50</v>
      </c>
      <c r="AD365" s="353"/>
      <c r="AE365" s="353"/>
      <c r="AF365" s="353"/>
      <c r="AG365" s="353"/>
      <c r="AH365" s="353"/>
      <c r="AI365" s="761"/>
      <c r="AJ365" s="353"/>
      <c r="AK365" s="353"/>
      <c r="AL365" s="353"/>
      <c r="AM365" s="353"/>
      <c r="AN365" s="353">
        <v>0</v>
      </c>
      <c r="AO365" s="366"/>
      <c r="AP365" s="353"/>
      <c r="AQ365" s="353"/>
      <c r="AR365" s="353">
        <v>0</v>
      </c>
      <c r="AS365" s="353"/>
      <c r="AT365" s="353"/>
      <c r="AU365" s="353"/>
      <c r="AV365" s="353"/>
      <c r="AW365" s="353"/>
      <c r="AX365" s="353"/>
      <c r="AY365" s="353"/>
      <c r="AZ365" s="353"/>
      <c r="BA365" s="353"/>
      <c r="BB365" s="353"/>
      <c r="BC365" s="353"/>
      <c r="BD365" s="353"/>
      <c r="BE365" s="359"/>
      <c r="BF365" s="360">
        <v>0</v>
      </c>
      <c r="BG365" s="360">
        <v>2500000</v>
      </c>
      <c r="BH365" s="360">
        <f t="shared" si="19"/>
        <v>125000000</v>
      </c>
      <c r="BI365" s="361"/>
      <c r="BJ365" s="362" t="s">
        <v>6326</v>
      </c>
      <c r="BK365" s="363" t="s">
        <v>6326</v>
      </c>
    </row>
    <row r="366" spans="1:63" s="349" customFormat="1" ht="115.5" hidden="1" customHeight="1">
      <c r="A366" s="676">
        <v>362</v>
      </c>
      <c r="B366" s="351" t="s">
        <v>1865</v>
      </c>
      <c r="C366" s="351" t="s">
        <v>1866</v>
      </c>
      <c r="D366" s="351"/>
      <c r="E366" s="351" t="s">
        <v>1867</v>
      </c>
      <c r="F366" s="351" t="s">
        <v>1868</v>
      </c>
      <c r="G366" s="215"/>
      <c r="H366" s="352"/>
      <c r="I366" s="350" t="s">
        <v>1860</v>
      </c>
      <c r="J366" s="350"/>
      <c r="K366" s="350"/>
      <c r="L366" s="353"/>
      <c r="M366" s="353"/>
      <c r="N366" s="353"/>
      <c r="O366" s="353">
        <v>0</v>
      </c>
      <c r="P366" s="353">
        <f t="shared" si="20"/>
        <v>0</v>
      </c>
      <c r="Q366" s="354">
        <v>100</v>
      </c>
      <c r="R366" s="355">
        <f t="shared" si="18"/>
        <v>50</v>
      </c>
      <c r="S366" s="353"/>
      <c r="T366" s="353"/>
      <c r="U366" s="353"/>
      <c r="V366" s="353"/>
      <c r="W366" s="353"/>
      <c r="X366" s="353"/>
      <c r="Y366" s="353"/>
      <c r="Z366" s="364"/>
      <c r="AA366" s="353"/>
      <c r="AB366" s="353"/>
      <c r="AC366" s="369">
        <v>50</v>
      </c>
      <c r="AD366" s="353"/>
      <c r="AE366" s="353"/>
      <c r="AF366" s="353"/>
      <c r="AG366" s="353"/>
      <c r="AH366" s="353"/>
      <c r="AI366" s="761"/>
      <c r="AJ366" s="353"/>
      <c r="AK366" s="353"/>
      <c r="AL366" s="353"/>
      <c r="AM366" s="353"/>
      <c r="AN366" s="353">
        <v>0</v>
      </c>
      <c r="AO366" s="366"/>
      <c r="AP366" s="353"/>
      <c r="AQ366" s="353"/>
      <c r="AR366" s="353">
        <v>0</v>
      </c>
      <c r="AS366" s="353"/>
      <c r="AT366" s="353"/>
      <c r="AU366" s="353"/>
      <c r="AV366" s="353"/>
      <c r="AW366" s="353"/>
      <c r="AX366" s="353"/>
      <c r="AY366" s="353"/>
      <c r="AZ366" s="353"/>
      <c r="BA366" s="353"/>
      <c r="BB366" s="353"/>
      <c r="BC366" s="353"/>
      <c r="BD366" s="353"/>
      <c r="BE366" s="359"/>
      <c r="BF366" s="360">
        <v>0</v>
      </c>
      <c r="BG366" s="360">
        <v>368000</v>
      </c>
      <c r="BH366" s="360">
        <f t="shared" si="19"/>
        <v>18400000</v>
      </c>
      <c r="BI366" s="361"/>
      <c r="BJ366" s="362" t="s">
        <v>6326</v>
      </c>
      <c r="BK366" s="363" t="s">
        <v>6326</v>
      </c>
    </row>
    <row r="367" spans="1:63" s="349" customFormat="1" ht="132" hidden="1" customHeight="1">
      <c r="A367" s="676">
        <v>363</v>
      </c>
      <c r="B367" s="351" t="s">
        <v>1869</v>
      </c>
      <c r="C367" s="351" t="s">
        <v>1870</v>
      </c>
      <c r="D367" s="351"/>
      <c r="E367" s="351" t="s">
        <v>1871</v>
      </c>
      <c r="F367" s="351" t="s">
        <v>1872</v>
      </c>
      <c r="G367" s="215"/>
      <c r="H367" s="352"/>
      <c r="I367" s="350" t="s">
        <v>1860</v>
      </c>
      <c r="J367" s="350"/>
      <c r="K367" s="350"/>
      <c r="L367" s="353"/>
      <c r="M367" s="353"/>
      <c r="N367" s="353"/>
      <c r="O367" s="353">
        <v>5</v>
      </c>
      <c r="P367" s="353">
        <f t="shared" si="20"/>
        <v>5</v>
      </c>
      <c r="Q367" s="354">
        <v>300</v>
      </c>
      <c r="R367" s="355">
        <f t="shared" si="18"/>
        <v>100</v>
      </c>
      <c r="S367" s="353"/>
      <c r="T367" s="353"/>
      <c r="U367" s="353"/>
      <c r="V367" s="353"/>
      <c r="W367" s="353"/>
      <c r="X367" s="353"/>
      <c r="Y367" s="353"/>
      <c r="Z367" s="364"/>
      <c r="AA367" s="353"/>
      <c r="AB367" s="353"/>
      <c r="AC367" s="369">
        <v>100</v>
      </c>
      <c r="AD367" s="353"/>
      <c r="AE367" s="353"/>
      <c r="AF367" s="353"/>
      <c r="AG367" s="353"/>
      <c r="AH367" s="353"/>
      <c r="AI367" s="761"/>
      <c r="AJ367" s="353"/>
      <c r="AK367" s="353"/>
      <c r="AL367" s="353"/>
      <c r="AM367" s="353"/>
      <c r="AN367" s="353">
        <v>0</v>
      </c>
      <c r="AO367" s="366"/>
      <c r="AP367" s="353"/>
      <c r="AQ367" s="353"/>
      <c r="AR367" s="353">
        <v>0</v>
      </c>
      <c r="AS367" s="353"/>
      <c r="AT367" s="353"/>
      <c r="AU367" s="353"/>
      <c r="AV367" s="353"/>
      <c r="AW367" s="353"/>
      <c r="AX367" s="353"/>
      <c r="AY367" s="353"/>
      <c r="AZ367" s="353"/>
      <c r="BA367" s="353"/>
      <c r="BB367" s="353"/>
      <c r="BC367" s="353"/>
      <c r="BD367" s="353"/>
      <c r="BE367" s="359"/>
      <c r="BF367" s="360">
        <v>0</v>
      </c>
      <c r="BG367" s="360">
        <v>395000</v>
      </c>
      <c r="BH367" s="360">
        <f t="shared" si="19"/>
        <v>39500000</v>
      </c>
      <c r="BI367" s="361"/>
      <c r="BJ367" s="362" t="s">
        <v>6326</v>
      </c>
      <c r="BK367" s="363" t="s">
        <v>6326</v>
      </c>
    </row>
    <row r="368" spans="1:63" s="349" customFormat="1" ht="115.5" hidden="1" customHeight="1">
      <c r="A368" s="676">
        <v>364</v>
      </c>
      <c r="B368" s="351" t="s">
        <v>1873</v>
      </c>
      <c r="C368" s="351" t="s">
        <v>1874</v>
      </c>
      <c r="D368" s="351"/>
      <c r="E368" s="351" t="s">
        <v>1875</v>
      </c>
      <c r="F368" s="351" t="s">
        <v>1876</v>
      </c>
      <c r="G368" s="215"/>
      <c r="H368" s="352"/>
      <c r="I368" s="350" t="s">
        <v>1860</v>
      </c>
      <c r="J368" s="350"/>
      <c r="K368" s="350"/>
      <c r="L368" s="353"/>
      <c r="M368" s="353"/>
      <c r="N368" s="353"/>
      <c r="O368" s="353">
        <v>5</v>
      </c>
      <c r="P368" s="353">
        <f t="shared" si="20"/>
        <v>5</v>
      </c>
      <c r="Q368" s="354">
        <v>100</v>
      </c>
      <c r="R368" s="355">
        <f t="shared" si="18"/>
        <v>50</v>
      </c>
      <c r="S368" s="353"/>
      <c r="T368" s="353"/>
      <c r="U368" s="353"/>
      <c r="V368" s="353"/>
      <c r="W368" s="353"/>
      <c r="X368" s="353"/>
      <c r="Y368" s="353"/>
      <c r="Z368" s="364"/>
      <c r="AA368" s="353"/>
      <c r="AB368" s="353"/>
      <c r="AC368" s="369">
        <v>50</v>
      </c>
      <c r="AD368" s="353"/>
      <c r="AE368" s="353"/>
      <c r="AF368" s="353"/>
      <c r="AG368" s="353"/>
      <c r="AH368" s="353"/>
      <c r="AI368" s="761"/>
      <c r="AJ368" s="353"/>
      <c r="AK368" s="353"/>
      <c r="AL368" s="353"/>
      <c r="AM368" s="353"/>
      <c r="AN368" s="353">
        <v>0</v>
      </c>
      <c r="AO368" s="366"/>
      <c r="AP368" s="353"/>
      <c r="AQ368" s="353"/>
      <c r="AR368" s="353">
        <v>0</v>
      </c>
      <c r="AS368" s="353"/>
      <c r="AT368" s="353"/>
      <c r="AU368" s="353"/>
      <c r="AV368" s="353"/>
      <c r="AW368" s="353"/>
      <c r="AX368" s="353"/>
      <c r="AY368" s="353"/>
      <c r="AZ368" s="353"/>
      <c r="BA368" s="353"/>
      <c r="BB368" s="353"/>
      <c r="BC368" s="353"/>
      <c r="BD368" s="353"/>
      <c r="BE368" s="359"/>
      <c r="BF368" s="360">
        <v>0</v>
      </c>
      <c r="BG368" s="360">
        <v>428000</v>
      </c>
      <c r="BH368" s="360">
        <f t="shared" si="19"/>
        <v>21400000</v>
      </c>
      <c r="BI368" s="361"/>
      <c r="BJ368" s="362" t="s">
        <v>6326</v>
      </c>
      <c r="BK368" s="363" t="s">
        <v>6326</v>
      </c>
    </row>
    <row r="369" spans="1:63" s="349" customFormat="1" ht="198" hidden="1" customHeight="1">
      <c r="A369" s="676">
        <v>365</v>
      </c>
      <c r="B369" s="351" t="s">
        <v>1877</v>
      </c>
      <c r="C369" s="351" t="s">
        <v>1878</v>
      </c>
      <c r="D369" s="351"/>
      <c r="E369" s="351" t="s">
        <v>1879</v>
      </c>
      <c r="F369" s="351" t="s">
        <v>1880</v>
      </c>
      <c r="G369" s="215"/>
      <c r="H369" s="352"/>
      <c r="I369" s="350" t="s">
        <v>1860</v>
      </c>
      <c r="J369" s="350"/>
      <c r="K369" s="350"/>
      <c r="L369" s="353"/>
      <c r="M369" s="353"/>
      <c r="N369" s="353"/>
      <c r="O369" s="353">
        <v>0</v>
      </c>
      <c r="P369" s="353">
        <f t="shared" si="20"/>
        <v>0</v>
      </c>
      <c r="Q369" s="354">
        <v>50</v>
      </c>
      <c r="R369" s="355">
        <f t="shared" si="18"/>
        <v>50</v>
      </c>
      <c r="S369" s="353"/>
      <c r="T369" s="353"/>
      <c r="U369" s="353"/>
      <c r="V369" s="353"/>
      <c r="W369" s="353"/>
      <c r="X369" s="353"/>
      <c r="Y369" s="353"/>
      <c r="Z369" s="364"/>
      <c r="AA369" s="353"/>
      <c r="AB369" s="353"/>
      <c r="AC369" s="369">
        <v>50</v>
      </c>
      <c r="AD369" s="353"/>
      <c r="AE369" s="353"/>
      <c r="AF369" s="353"/>
      <c r="AG369" s="353"/>
      <c r="AH369" s="353"/>
      <c r="AI369" s="761"/>
      <c r="AJ369" s="353"/>
      <c r="AK369" s="353"/>
      <c r="AL369" s="353"/>
      <c r="AM369" s="353"/>
      <c r="AN369" s="353">
        <v>0</v>
      </c>
      <c r="AO369" s="366"/>
      <c r="AP369" s="353"/>
      <c r="AQ369" s="353"/>
      <c r="AR369" s="353">
        <v>0</v>
      </c>
      <c r="AS369" s="353"/>
      <c r="AT369" s="353"/>
      <c r="AU369" s="353"/>
      <c r="AV369" s="353"/>
      <c r="AW369" s="353"/>
      <c r="AX369" s="353"/>
      <c r="AY369" s="353"/>
      <c r="AZ369" s="353"/>
      <c r="BA369" s="353"/>
      <c r="BB369" s="353"/>
      <c r="BC369" s="353"/>
      <c r="BD369" s="353"/>
      <c r="BE369" s="359"/>
      <c r="BF369" s="360">
        <v>0</v>
      </c>
      <c r="BG369" s="360">
        <v>11500000</v>
      </c>
      <c r="BH369" s="360">
        <f t="shared" si="19"/>
        <v>575000000</v>
      </c>
      <c r="BI369" s="361"/>
      <c r="BJ369" s="362" t="s">
        <v>6326</v>
      </c>
      <c r="BK369" s="363" t="s">
        <v>6326</v>
      </c>
    </row>
    <row r="370" spans="1:63" s="349" customFormat="1" ht="181.5" hidden="1" customHeight="1">
      <c r="A370" s="676">
        <v>366</v>
      </c>
      <c r="B370" s="351" t="s">
        <v>1881</v>
      </c>
      <c r="C370" s="351" t="s">
        <v>1882</v>
      </c>
      <c r="D370" s="351"/>
      <c r="E370" s="351" t="s">
        <v>1883</v>
      </c>
      <c r="F370" s="351" t="s">
        <v>1884</v>
      </c>
      <c r="G370" s="215"/>
      <c r="H370" s="352"/>
      <c r="I370" s="350" t="s">
        <v>1860</v>
      </c>
      <c r="J370" s="350"/>
      <c r="K370" s="350"/>
      <c r="L370" s="353"/>
      <c r="M370" s="353"/>
      <c r="N370" s="353"/>
      <c r="O370" s="353">
        <v>0</v>
      </c>
      <c r="P370" s="353">
        <f t="shared" si="20"/>
        <v>0</v>
      </c>
      <c r="Q370" s="354">
        <v>50</v>
      </c>
      <c r="R370" s="355">
        <f t="shared" si="18"/>
        <v>20</v>
      </c>
      <c r="S370" s="353"/>
      <c r="T370" s="353"/>
      <c r="U370" s="353"/>
      <c r="V370" s="353"/>
      <c r="W370" s="353"/>
      <c r="X370" s="353"/>
      <c r="Y370" s="353"/>
      <c r="Z370" s="364"/>
      <c r="AA370" s="353"/>
      <c r="AB370" s="353"/>
      <c r="AC370" s="369">
        <v>20</v>
      </c>
      <c r="AD370" s="353"/>
      <c r="AE370" s="353"/>
      <c r="AF370" s="353"/>
      <c r="AG370" s="353"/>
      <c r="AH370" s="353"/>
      <c r="AI370" s="761"/>
      <c r="AJ370" s="353"/>
      <c r="AK370" s="353"/>
      <c r="AL370" s="353"/>
      <c r="AM370" s="353"/>
      <c r="AN370" s="353">
        <v>0</v>
      </c>
      <c r="AO370" s="366"/>
      <c r="AP370" s="353"/>
      <c r="AQ370" s="353"/>
      <c r="AR370" s="353">
        <v>0</v>
      </c>
      <c r="AS370" s="353"/>
      <c r="AT370" s="353"/>
      <c r="AU370" s="353"/>
      <c r="AV370" s="353"/>
      <c r="AW370" s="353"/>
      <c r="AX370" s="353"/>
      <c r="AY370" s="353"/>
      <c r="AZ370" s="353"/>
      <c r="BA370" s="353"/>
      <c r="BB370" s="353"/>
      <c r="BC370" s="353"/>
      <c r="BD370" s="353"/>
      <c r="BE370" s="359"/>
      <c r="BF370" s="360">
        <v>0</v>
      </c>
      <c r="BG370" s="360">
        <v>12500000</v>
      </c>
      <c r="BH370" s="360">
        <f t="shared" si="19"/>
        <v>250000000</v>
      </c>
      <c r="BI370" s="361"/>
      <c r="BJ370" s="362" t="s">
        <v>6326</v>
      </c>
      <c r="BK370" s="363" t="s">
        <v>6326</v>
      </c>
    </row>
    <row r="371" spans="1:63" s="349" customFormat="1" ht="280.5" hidden="1" customHeight="1">
      <c r="A371" s="676">
        <v>367</v>
      </c>
      <c r="B371" s="351" t="s">
        <v>1885</v>
      </c>
      <c r="C371" s="351" t="s">
        <v>1886</v>
      </c>
      <c r="D371" s="351"/>
      <c r="E371" s="351"/>
      <c r="F371" s="351" t="s">
        <v>1887</v>
      </c>
      <c r="G371" s="215"/>
      <c r="H371" s="352"/>
      <c r="I371" s="350" t="s">
        <v>84</v>
      </c>
      <c r="J371" s="350"/>
      <c r="K371" s="350"/>
      <c r="L371" s="353"/>
      <c r="M371" s="353"/>
      <c r="N371" s="353"/>
      <c r="O371" s="353">
        <v>0</v>
      </c>
      <c r="P371" s="353">
        <f t="shared" si="20"/>
        <v>0</v>
      </c>
      <c r="Q371" s="354">
        <v>50</v>
      </c>
      <c r="R371" s="355">
        <f t="shared" si="18"/>
        <v>20</v>
      </c>
      <c r="S371" s="353"/>
      <c r="T371" s="353"/>
      <c r="U371" s="353"/>
      <c r="V371" s="353"/>
      <c r="W371" s="353"/>
      <c r="X371" s="353"/>
      <c r="Y371" s="353"/>
      <c r="Z371" s="364"/>
      <c r="AA371" s="353"/>
      <c r="AB371" s="353"/>
      <c r="AC371" s="365"/>
      <c r="AD371" s="353"/>
      <c r="AE371" s="353"/>
      <c r="AF371" s="353"/>
      <c r="AG371" s="353">
        <v>20</v>
      </c>
      <c r="AH371" s="353"/>
      <c r="AI371" s="761"/>
      <c r="AJ371" s="353"/>
      <c r="AK371" s="353"/>
      <c r="AL371" s="353"/>
      <c r="AM371" s="353"/>
      <c r="AN371" s="353">
        <v>0</v>
      </c>
      <c r="AO371" s="366"/>
      <c r="AP371" s="353"/>
      <c r="AQ371" s="353"/>
      <c r="AR371" s="353">
        <v>0</v>
      </c>
      <c r="AS371" s="353"/>
      <c r="AT371" s="353"/>
      <c r="AU371" s="353"/>
      <c r="AV371" s="353"/>
      <c r="AW371" s="353"/>
      <c r="AX371" s="353"/>
      <c r="AY371" s="353"/>
      <c r="AZ371" s="353"/>
      <c r="BA371" s="353"/>
      <c r="BB371" s="353"/>
      <c r="BC371" s="353"/>
      <c r="BD371" s="353"/>
      <c r="BE371" s="359"/>
      <c r="BF371" s="360">
        <v>0</v>
      </c>
      <c r="BG371" s="360">
        <v>29264000</v>
      </c>
      <c r="BH371" s="360">
        <f t="shared" si="19"/>
        <v>585280000</v>
      </c>
      <c r="BI371" s="361"/>
      <c r="BJ371" s="362" t="s">
        <v>6326</v>
      </c>
      <c r="BK371" s="362" t="s">
        <v>6326</v>
      </c>
    </row>
    <row r="372" spans="1:63" s="349" customFormat="1" ht="132" hidden="1" customHeight="1">
      <c r="A372" s="676">
        <v>368</v>
      </c>
      <c r="B372" s="351" t="s">
        <v>1892</v>
      </c>
      <c r="C372" s="351" t="s">
        <v>1893</v>
      </c>
      <c r="D372" s="351"/>
      <c r="E372" s="351" t="s">
        <v>1894</v>
      </c>
      <c r="F372" s="351" t="s">
        <v>1895</v>
      </c>
      <c r="G372" s="215"/>
      <c r="H372" s="352"/>
      <c r="I372" s="350" t="s">
        <v>1860</v>
      </c>
      <c r="J372" s="350"/>
      <c r="K372" s="350"/>
      <c r="L372" s="353"/>
      <c r="M372" s="353"/>
      <c r="N372" s="353"/>
      <c r="O372" s="353">
        <v>0</v>
      </c>
      <c r="P372" s="353">
        <f t="shared" si="20"/>
        <v>0</v>
      </c>
      <c r="Q372" s="354">
        <v>100</v>
      </c>
      <c r="R372" s="355">
        <f t="shared" si="18"/>
        <v>50</v>
      </c>
      <c r="S372" s="353"/>
      <c r="T372" s="353"/>
      <c r="U372" s="353"/>
      <c r="V372" s="353"/>
      <c r="W372" s="353"/>
      <c r="X372" s="353"/>
      <c r="Y372" s="353"/>
      <c r="Z372" s="364"/>
      <c r="AA372" s="353"/>
      <c r="AB372" s="353"/>
      <c r="AC372" s="369">
        <v>50</v>
      </c>
      <c r="AD372" s="353"/>
      <c r="AE372" s="353"/>
      <c r="AF372" s="353"/>
      <c r="AG372" s="353"/>
      <c r="AH372" s="353"/>
      <c r="AI372" s="761"/>
      <c r="AJ372" s="353"/>
      <c r="AK372" s="353"/>
      <c r="AL372" s="353"/>
      <c r="AM372" s="353"/>
      <c r="AN372" s="353">
        <v>0</v>
      </c>
      <c r="AO372" s="366"/>
      <c r="AP372" s="353"/>
      <c r="AQ372" s="353"/>
      <c r="AR372" s="353">
        <v>0</v>
      </c>
      <c r="AS372" s="353"/>
      <c r="AT372" s="353"/>
      <c r="AU372" s="353"/>
      <c r="AV372" s="353"/>
      <c r="AW372" s="353"/>
      <c r="AX372" s="353"/>
      <c r="AY372" s="353"/>
      <c r="AZ372" s="353"/>
      <c r="BA372" s="353"/>
      <c r="BB372" s="353"/>
      <c r="BC372" s="353"/>
      <c r="BD372" s="353"/>
      <c r="BE372" s="359"/>
      <c r="BF372" s="360">
        <v>0</v>
      </c>
      <c r="BG372" s="360">
        <v>2300000</v>
      </c>
      <c r="BH372" s="360">
        <f t="shared" si="19"/>
        <v>115000000</v>
      </c>
      <c r="BI372" s="361"/>
      <c r="BJ372" s="362" t="s">
        <v>6326</v>
      </c>
      <c r="BK372" s="363" t="s">
        <v>6326</v>
      </c>
    </row>
    <row r="373" spans="1:63" s="349" customFormat="1" ht="132" hidden="1" customHeight="1">
      <c r="A373" s="676">
        <v>369</v>
      </c>
      <c r="B373" s="351" t="s">
        <v>1896</v>
      </c>
      <c r="C373" s="351" t="s">
        <v>1897</v>
      </c>
      <c r="D373" s="351"/>
      <c r="E373" s="351" t="s">
        <v>1898</v>
      </c>
      <c r="F373" s="351" t="s">
        <v>1899</v>
      </c>
      <c r="G373" s="215"/>
      <c r="H373" s="352"/>
      <c r="I373" s="350" t="s">
        <v>1860</v>
      </c>
      <c r="J373" s="350"/>
      <c r="K373" s="350"/>
      <c r="L373" s="353"/>
      <c r="M373" s="353"/>
      <c r="N373" s="353"/>
      <c r="O373" s="353">
        <v>5</v>
      </c>
      <c r="P373" s="353">
        <f t="shared" si="20"/>
        <v>5</v>
      </c>
      <c r="Q373" s="354">
        <v>50</v>
      </c>
      <c r="R373" s="355">
        <f t="shared" si="18"/>
        <v>50</v>
      </c>
      <c r="S373" s="353"/>
      <c r="T373" s="353"/>
      <c r="U373" s="353"/>
      <c r="V373" s="353"/>
      <c r="W373" s="353"/>
      <c r="X373" s="353"/>
      <c r="Y373" s="353"/>
      <c r="Z373" s="364"/>
      <c r="AA373" s="353"/>
      <c r="AB373" s="353"/>
      <c r="AC373" s="369">
        <v>50</v>
      </c>
      <c r="AD373" s="353"/>
      <c r="AE373" s="353"/>
      <c r="AF373" s="353"/>
      <c r="AG373" s="353"/>
      <c r="AH373" s="353"/>
      <c r="AI373" s="761"/>
      <c r="AJ373" s="353"/>
      <c r="AK373" s="353"/>
      <c r="AL373" s="353"/>
      <c r="AM373" s="353"/>
      <c r="AN373" s="353">
        <v>0</v>
      </c>
      <c r="AO373" s="366"/>
      <c r="AP373" s="353"/>
      <c r="AQ373" s="353"/>
      <c r="AR373" s="353">
        <v>0</v>
      </c>
      <c r="AS373" s="353"/>
      <c r="AT373" s="353"/>
      <c r="AU373" s="353"/>
      <c r="AV373" s="353"/>
      <c r="AW373" s="353"/>
      <c r="AX373" s="353"/>
      <c r="AY373" s="353"/>
      <c r="AZ373" s="353"/>
      <c r="BA373" s="353"/>
      <c r="BB373" s="353"/>
      <c r="BC373" s="353"/>
      <c r="BD373" s="353"/>
      <c r="BE373" s="359"/>
      <c r="BF373" s="360">
        <v>0</v>
      </c>
      <c r="BG373" s="360">
        <v>2300000</v>
      </c>
      <c r="BH373" s="360">
        <f t="shared" si="19"/>
        <v>115000000</v>
      </c>
      <c r="BI373" s="361"/>
      <c r="BJ373" s="362" t="s">
        <v>6326</v>
      </c>
      <c r="BK373" s="363" t="s">
        <v>6326</v>
      </c>
    </row>
    <row r="374" spans="1:63" s="349" customFormat="1" ht="66" hidden="1" customHeight="1">
      <c r="A374" s="676">
        <v>370</v>
      </c>
      <c r="B374" s="351" t="s">
        <v>1900</v>
      </c>
      <c r="C374" s="351" t="s">
        <v>1901</v>
      </c>
      <c r="D374" s="351"/>
      <c r="E374" s="351"/>
      <c r="F374" s="351" t="s">
        <v>1902</v>
      </c>
      <c r="G374" s="215"/>
      <c r="H374" s="352"/>
      <c r="I374" s="350" t="s">
        <v>84</v>
      </c>
      <c r="J374" s="350"/>
      <c r="K374" s="350"/>
      <c r="L374" s="353"/>
      <c r="M374" s="353"/>
      <c r="N374" s="353"/>
      <c r="O374" s="353">
        <v>1</v>
      </c>
      <c r="P374" s="353">
        <f t="shared" si="20"/>
        <v>1</v>
      </c>
      <c r="Q374" s="354">
        <v>2</v>
      </c>
      <c r="R374" s="355">
        <f t="shared" si="18"/>
        <v>5</v>
      </c>
      <c r="S374" s="353"/>
      <c r="T374" s="353"/>
      <c r="U374" s="353"/>
      <c r="V374" s="353"/>
      <c r="W374" s="353"/>
      <c r="X374" s="353"/>
      <c r="Y374" s="353"/>
      <c r="Z374" s="364"/>
      <c r="AA374" s="353"/>
      <c r="AB374" s="353"/>
      <c r="AC374" s="365"/>
      <c r="AD374" s="353"/>
      <c r="AE374" s="353"/>
      <c r="AF374" s="353"/>
      <c r="AG374" s="353">
        <v>5</v>
      </c>
      <c r="AH374" s="353"/>
      <c r="AI374" s="761"/>
      <c r="AJ374" s="353"/>
      <c r="AK374" s="353"/>
      <c r="AL374" s="353"/>
      <c r="AM374" s="353"/>
      <c r="AN374" s="353">
        <v>0</v>
      </c>
      <c r="AO374" s="366"/>
      <c r="AP374" s="353"/>
      <c r="AQ374" s="353"/>
      <c r="AR374" s="353">
        <v>0</v>
      </c>
      <c r="AS374" s="353"/>
      <c r="AT374" s="353"/>
      <c r="AU374" s="353"/>
      <c r="AV374" s="353"/>
      <c r="AW374" s="353"/>
      <c r="AX374" s="353"/>
      <c r="AY374" s="353"/>
      <c r="AZ374" s="353"/>
      <c r="BA374" s="353"/>
      <c r="BB374" s="353"/>
      <c r="BC374" s="353"/>
      <c r="BD374" s="353"/>
      <c r="BE374" s="359"/>
      <c r="BF374" s="360">
        <v>0</v>
      </c>
      <c r="BG374" s="360">
        <v>13600000</v>
      </c>
      <c r="BH374" s="360">
        <f t="shared" si="19"/>
        <v>68000000</v>
      </c>
      <c r="BI374" s="361"/>
      <c r="BJ374" s="362" t="s">
        <v>6326</v>
      </c>
      <c r="BK374" s="362" t="s">
        <v>6326</v>
      </c>
    </row>
    <row r="375" spans="1:63" s="349" customFormat="1" ht="115.5" hidden="1" customHeight="1">
      <c r="A375" s="676">
        <v>371</v>
      </c>
      <c r="B375" s="351" t="s">
        <v>1903</v>
      </c>
      <c r="C375" s="351" t="s">
        <v>1904</v>
      </c>
      <c r="D375" s="351"/>
      <c r="E375" s="351"/>
      <c r="F375" s="351" t="s">
        <v>1905</v>
      </c>
      <c r="G375" s="215"/>
      <c r="H375" s="352"/>
      <c r="I375" s="350" t="s">
        <v>84</v>
      </c>
      <c r="J375" s="350"/>
      <c r="K375" s="350"/>
      <c r="L375" s="353"/>
      <c r="M375" s="353"/>
      <c r="N375" s="353"/>
      <c r="O375" s="353">
        <v>0</v>
      </c>
      <c r="P375" s="353">
        <f t="shared" si="20"/>
        <v>0</v>
      </c>
      <c r="Q375" s="354">
        <v>5</v>
      </c>
      <c r="R375" s="355">
        <f t="shared" si="18"/>
        <v>5</v>
      </c>
      <c r="S375" s="353"/>
      <c r="T375" s="353"/>
      <c r="U375" s="353"/>
      <c r="V375" s="353"/>
      <c r="W375" s="353"/>
      <c r="X375" s="353"/>
      <c r="Y375" s="353"/>
      <c r="Z375" s="364"/>
      <c r="AA375" s="353"/>
      <c r="AB375" s="353"/>
      <c r="AC375" s="365"/>
      <c r="AD375" s="353"/>
      <c r="AE375" s="353"/>
      <c r="AF375" s="353"/>
      <c r="AG375" s="353">
        <v>5</v>
      </c>
      <c r="AH375" s="353"/>
      <c r="AI375" s="761"/>
      <c r="AJ375" s="353"/>
      <c r="AK375" s="353"/>
      <c r="AL375" s="353"/>
      <c r="AM375" s="353"/>
      <c r="AN375" s="353">
        <v>0</v>
      </c>
      <c r="AO375" s="366"/>
      <c r="AP375" s="353"/>
      <c r="AQ375" s="353"/>
      <c r="AR375" s="353">
        <v>0</v>
      </c>
      <c r="AS375" s="353"/>
      <c r="AT375" s="353"/>
      <c r="AU375" s="353"/>
      <c r="AV375" s="353"/>
      <c r="AW375" s="353"/>
      <c r="AX375" s="353"/>
      <c r="AY375" s="353"/>
      <c r="AZ375" s="353"/>
      <c r="BA375" s="353"/>
      <c r="BB375" s="353"/>
      <c r="BC375" s="353"/>
      <c r="BD375" s="353"/>
      <c r="BE375" s="359"/>
      <c r="BF375" s="360">
        <v>0</v>
      </c>
      <c r="BG375" s="360">
        <v>29567790</v>
      </c>
      <c r="BH375" s="360">
        <f t="shared" si="19"/>
        <v>147838950</v>
      </c>
      <c r="BI375" s="361"/>
      <c r="BJ375" s="362" t="s">
        <v>6326</v>
      </c>
      <c r="BK375" s="362" t="s">
        <v>6326</v>
      </c>
    </row>
    <row r="376" spans="1:63" s="349" customFormat="1" ht="115.5" hidden="1" customHeight="1">
      <c r="A376" s="676">
        <v>372</v>
      </c>
      <c r="B376" s="351" t="s">
        <v>1910</v>
      </c>
      <c r="C376" s="351" t="s">
        <v>1911</v>
      </c>
      <c r="D376" s="351"/>
      <c r="E376" s="351" t="s">
        <v>1912</v>
      </c>
      <c r="F376" s="351" t="s">
        <v>1913</v>
      </c>
      <c r="G376" s="215"/>
      <c r="H376" s="352"/>
      <c r="I376" s="350" t="s">
        <v>84</v>
      </c>
      <c r="J376" s="350"/>
      <c r="K376" s="350"/>
      <c r="L376" s="353"/>
      <c r="M376" s="353"/>
      <c r="N376" s="353"/>
      <c r="O376" s="353">
        <v>0</v>
      </c>
      <c r="P376" s="353">
        <f t="shared" si="20"/>
        <v>0</v>
      </c>
      <c r="Q376" s="354">
        <v>2</v>
      </c>
      <c r="R376" s="355">
        <f t="shared" si="18"/>
        <v>5</v>
      </c>
      <c r="S376" s="353"/>
      <c r="T376" s="353"/>
      <c r="U376" s="353"/>
      <c r="V376" s="353"/>
      <c r="W376" s="353"/>
      <c r="X376" s="353"/>
      <c r="Y376" s="353"/>
      <c r="Z376" s="364"/>
      <c r="AA376" s="353"/>
      <c r="AB376" s="353"/>
      <c r="AC376" s="365"/>
      <c r="AD376" s="353"/>
      <c r="AE376" s="353"/>
      <c r="AF376" s="353"/>
      <c r="AG376" s="353">
        <v>5</v>
      </c>
      <c r="AH376" s="353"/>
      <c r="AI376" s="761"/>
      <c r="AJ376" s="353"/>
      <c r="AK376" s="353"/>
      <c r="AL376" s="353"/>
      <c r="AM376" s="353"/>
      <c r="AN376" s="353">
        <v>0</v>
      </c>
      <c r="AO376" s="366"/>
      <c r="AP376" s="353"/>
      <c r="AQ376" s="353"/>
      <c r="AR376" s="353">
        <v>0</v>
      </c>
      <c r="AS376" s="353"/>
      <c r="AT376" s="353"/>
      <c r="AU376" s="353"/>
      <c r="AV376" s="353"/>
      <c r="AW376" s="353"/>
      <c r="AX376" s="353"/>
      <c r="AY376" s="353"/>
      <c r="AZ376" s="353"/>
      <c r="BA376" s="353"/>
      <c r="BB376" s="353"/>
      <c r="BC376" s="353"/>
      <c r="BD376" s="353"/>
      <c r="BE376" s="359"/>
      <c r="BF376" s="360">
        <v>0</v>
      </c>
      <c r="BG376" s="360">
        <v>17000000</v>
      </c>
      <c r="BH376" s="360">
        <f t="shared" si="19"/>
        <v>85000000</v>
      </c>
      <c r="BI376" s="361"/>
      <c r="BJ376" s="362" t="s">
        <v>6326</v>
      </c>
      <c r="BK376" s="362" t="s">
        <v>6326</v>
      </c>
    </row>
    <row r="377" spans="1:63" s="349" customFormat="1" ht="66" hidden="1" customHeight="1">
      <c r="A377" s="676">
        <v>373</v>
      </c>
      <c r="B377" s="351" t="s">
        <v>1914</v>
      </c>
      <c r="C377" s="351" t="s">
        <v>1915</v>
      </c>
      <c r="D377" s="351"/>
      <c r="E377" s="351"/>
      <c r="F377" s="351" t="s">
        <v>1916</v>
      </c>
      <c r="G377" s="215"/>
      <c r="H377" s="352"/>
      <c r="I377" s="350" t="s">
        <v>84</v>
      </c>
      <c r="J377" s="350"/>
      <c r="K377" s="350"/>
      <c r="L377" s="353"/>
      <c r="M377" s="353"/>
      <c r="N377" s="353"/>
      <c r="O377" s="353">
        <v>0</v>
      </c>
      <c r="P377" s="353">
        <f t="shared" si="20"/>
        <v>0</v>
      </c>
      <c r="Q377" s="354">
        <v>2</v>
      </c>
      <c r="R377" s="355">
        <f t="shared" si="18"/>
        <v>5</v>
      </c>
      <c r="S377" s="353"/>
      <c r="T377" s="353"/>
      <c r="U377" s="353"/>
      <c r="V377" s="353"/>
      <c r="W377" s="353"/>
      <c r="X377" s="353"/>
      <c r="Y377" s="353"/>
      <c r="Z377" s="364"/>
      <c r="AA377" s="353"/>
      <c r="AB377" s="353"/>
      <c r="AC377" s="365"/>
      <c r="AD377" s="353"/>
      <c r="AE377" s="353"/>
      <c r="AF377" s="353"/>
      <c r="AG377" s="353">
        <v>5</v>
      </c>
      <c r="AH377" s="353"/>
      <c r="AI377" s="761"/>
      <c r="AJ377" s="353"/>
      <c r="AK377" s="353"/>
      <c r="AL377" s="353"/>
      <c r="AM377" s="353"/>
      <c r="AN377" s="353">
        <v>0</v>
      </c>
      <c r="AO377" s="366"/>
      <c r="AP377" s="353"/>
      <c r="AQ377" s="353"/>
      <c r="AR377" s="353">
        <v>0</v>
      </c>
      <c r="AS377" s="353"/>
      <c r="AT377" s="353"/>
      <c r="AU377" s="353"/>
      <c r="AV377" s="353"/>
      <c r="AW377" s="353"/>
      <c r="AX377" s="353"/>
      <c r="AY377" s="353"/>
      <c r="AZ377" s="353"/>
      <c r="BA377" s="353"/>
      <c r="BB377" s="353"/>
      <c r="BC377" s="353"/>
      <c r="BD377" s="353"/>
      <c r="BE377" s="359"/>
      <c r="BF377" s="360">
        <v>0</v>
      </c>
      <c r="BG377" s="360">
        <v>13000000</v>
      </c>
      <c r="BH377" s="360">
        <f t="shared" si="19"/>
        <v>65000000</v>
      </c>
      <c r="BI377" s="361"/>
      <c r="BJ377" s="362" t="s">
        <v>6326</v>
      </c>
      <c r="BK377" s="362" t="s">
        <v>6326</v>
      </c>
    </row>
    <row r="378" spans="1:63" s="349" customFormat="1" ht="66" hidden="1" customHeight="1">
      <c r="A378" s="676">
        <v>374</v>
      </c>
      <c r="B378" s="351" t="s">
        <v>1917</v>
      </c>
      <c r="C378" s="351" t="s">
        <v>1918</v>
      </c>
      <c r="D378" s="351"/>
      <c r="E378" s="351"/>
      <c r="F378" s="351" t="s">
        <v>1919</v>
      </c>
      <c r="G378" s="215"/>
      <c r="H378" s="352"/>
      <c r="I378" s="350" t="s">
        <v>84</v>
      </c>
      <c r="J378" s="350"/>
      <c r="K378" s="350"/>
      <c r="L378" s="353"/>
      <c r="M378" s="353"/>
      <c r="N378" s="353"/>
      <c r="O378" s="353">
        <v>0</v>
      </c>
      <c r="P378" s="353">
        <f t="shared" si="20"/>
        <v>0</v>
      </c>
      <c r="Q378" s="354">
        <v>2</v>
      </c>
      <c r="R378" s="355">
        <f t="shared" si="18"/>
        <v>5</v>
      </c>
      <c r="S378" s="353"/>
      <c r="T378" s="353"/>
      <c r="U378" s="353"/>
      <c r="V378" s="353"/>
      <c r="W378" s="353"/>
      <c r="X378" s="353"/>
      <c r="Y378" s="353"/>
      <c r="Z378" s="364"/>
      <c r="AA378" s="353"/>
      <c r="AB378" s="353"/>
      <c r="AC378" s="365"/>
      <c r="AD378" s="353"/>
      <c r="AE378" s="353"/>
      <c r="AF378" s="353"/>
      <c r="AG378" s="353">
        <v>5</v>
      </c>
      <c r="AH378" s="353"/>
      <c r="AI378" s="761"/>
      <c r="AJ378" s="353"/>
      <c r="AK378" s="353"/>
      <c r="AL378" s="353"/>
      <c r="AM378" s="353"/>
      <c r="AN378" s="353">
        <v>0</v>
      </c>
      <c r="AO378" s="366"/>
      <c r="AP378" s="353"/>
      <c r="AQ378" s="353"/>
      <c r="AR378" s="353">
        <v>0</v>
      </c>
      <c r="AS378" s="353"/>
      <c r="AT378" s="353"/>
      <c r="AU378" s="353"/>
      <c r="AV378" s="353"/>
      <c r="AW378" s="353"/>
      <c r="AX378" s="353"/>
      <c r="AY378" s="353"/>
      <c r="AZ378" s="353"/>
      <c r="BA378" s="353"/>
      <c r="BB378" s="353"/>
      <c r="BC378" s="353"/>
      <c r="BD378" s="353"/>
      <c r="BE378" s="359"/>
      <c r="BF378" s="360">
        <v>0</v>
      </c>
      <c r="BG378" s="360">
        <v>10000000</v>
      </c>
      <c r="BH378" s="360">
        <f t="shared" si="19"/>
        <v>50000000</v>
      </c>
      <c r="BI378" s="361"/>
      <c r="BJ378" s="362" t="s">
        <v>6326</v>
      </c>
      <c r="BK378" s="362" t="s">
        <v>6326</v>
      </c>
    </row>
    <row r="379" spans="1:63" s="349" customFormat="1" ht="66" hidden="1" customHeight="1">
      <c r="A379" s="676">
        <v>375</v>
      </c>
      <c r="B379" s="351" t="s">
        <v>1920</v>
      </c>
      <c r="C379" s="351" t="s">
        <v>1921</v>
      </c>
      <c r="D379" s="351"/>
      <c r="E379" s="351"/>
      <c r="F379" s="351" t="s">
        <v>1922</v>
      </c>
      <c r="G379" s="215"/>
      <c r="H379" s="352"/>
      <c r="I379" s="350" t="s">
        <v>84</v>
      </c>
      <c r="J379" s="350"/>
      <c r="K379" s="350"/>
      <c r="L379" s="353"/>
      <c r="M379" s="353"/>
      <c r="N379" s="353"/>
      <c r="O379" s="353">
        <v>0</v>
      </c>
      <c r="P379" s="353">
        <f t="shared" si="20"/>
        <v>0</v>
      </c>
      <c r="Q379" s="354">
        <v>2</v>
      </c>
      <c r="R379" s="355">
        <f t="shared" si="18"/>
        <v>5</v>
      </c>
      <c r="S379" s="353"/>
      <c r="T379" s="353"/>
      <c r="U379" s="353"/>
      <c r="V379" s="353"/>
      <c r="W379" s="353"/>
      <c r="X379" s="353"/>
      <c r="Y379" s="353"/>
      <c r="Z379" s="364"/>
      <c r="AA379" s="353"/>
      <c r="AB379" s="353"/>
      <c r="AC379" s="365"/>
      <c r="AD379" s="353"/>
      <c r="AE379" s="353"/>
      <c r="AF379" s="353"/>
      <c r="AG379" s="353">
        <v>5</v>
      </c>
      <c r="AH379" s="353"/>
      <c r="AI379" s="761"/>
      <c r="AJ379" s="353"/>
      <c r="AK379" s="353"/>
      <c r="AL379" s="353"/>
      <c r="AM379" s="353"/>
      <c r="AN379" s="353">
        <v>0</v>
      </c>
      <c r="AO379" s="366"/>
      <c r="AP379" s="353"/>
      <c r="AQ379" s="353"/>
      <c r="AR379" s="353">
        <v>0</v>
      </c>
      <c r="AS379" s="353"/>
      <c r="AT379" s="353"/>
      <c r="AU379" s="353"/>
      <c r="AV379" s="353"/>
      <c r="AW379" s="353"/>
      <c r="AX379" s="353"/>
      <c r="AY379" s="353"/>
      <c r="AZ379" s="353"/>
      <c r="BA379" s="353"/>
      <c r="BB379" s="353"/>
      <c r="BC379" s="353"/>
      <c r="BD379" s="353"/>
      <c r="BE379" s="359"/>
      <c r="BF379" s="360">
        <v>0</v>
      </c>
      <c r="BG379" s="360">
        <v>11200000</v>
      </c>
      <c r="BH379" s="360">
        <f t="shared" si="19"/>
        <v>56000000</v>
      </c>
      <c r="BI379" s="361"/>
      <c r="BJ379" s="362" t="s">
        <v>6326</v>
      </c>
      <c r="BK379" s="362" t="s">
        <v>6326</v>
      </c>
    </row>
    <row r="380" spans="1:63" s="349" customFormat="1" ht="148.5" hidden="1" customHeight="1">
      <c r="A380" s="676">
        <v>376</v>
      </c>
      <c r="B380" s="351" t="s">
        <v>1926</v>
      </c>
      <c r="C380" s="351" t="s">
        <v>1927</v>
      </c>
      <c r="D380" s="351"/>
      <c r="E380" s="351"/>
      <c r="F380" s="351" t="s">
        <v>1928</v>
      </c>
      <c r="G380" s="215"/>
      <c r="H380" s="352"/>
      <c r="I380" s="350" t="s">
        <v>84</v>
      </c>
      <c r="J380" s="350"/>
      <c r="K380" s="350"/>
      <c r="L380" s="353"/>
      <c r="M380" s="353"/>
      <c r="N380" s="353"/>
      <c r="O380" s="353">
        <v>0</v>
      </c>
      <c r="P380" s="353">
        <f t="shared" si="20"/>
        <v>0</v>
      </c>
      <c r="Q380" s="354">
        <v>2</v>
      </c>
      <c r="R380" s="355">
        <f t="shared" si="18"/>
        <v>5</v>
      </c>
      <c r="S380" s="353"/>
      <c r="T380" s="353"/>
      <c r="U380" s="353"/>
      <c r="V380" s="353"/>
      <c r="W380" s="353"/>
      <c r="X380" s="353"/>
      <c r="Y380" s="353"/>
      <c r="Z380" s="364"/>
      <c r="AA380" s="353"/>
      <c r="AB380" s="353"/>
      <c r="AC380" s="365"/>
      <c r="AD380" s="353"/>
      <c r="AE380" s="353"/>
      <c r="AF380" s="353"/>
      <c r="AG380" s="353">
        <v>5</v>
      </c>
      <c r="AH380" s="353"/>
      <c r="AI380" s="761"/>
      <c r="AJ380" s="353"/>
      <c r="AK380" s="353"/>
      <c r="AL380" s="353"/>
      <c r="AM380" s="353"/>
      <c r="AN380" s="353">
        <v>0</v>
      </c>
      <c r="AO380" s="366"/>
      <c r="AP380" s="353"/>
      <c r="AQ380" s="353"/>
      <c r="AR380" s="353">
        <v>0</v>
      </c>
      <c r="AS380" s="353"/>
      <c r="AT380" s="353"/>
      <c r="AU380" s="353"/>
      <c r="AV380" s="353"/>
      <c r="AW380" s="353"/>
      <c r="AX380" s="353"/>
      <c r="AY380" s="353"/>
      <c r="AZ380" s="353"/>
      <c r="BA380" s="353"/>
      <c r="BB380" s="353"/>
      <c r="BC380" s="353"/>
      <c r="BD380" s="353"/>
      <c r="BE380" s="359"/>
      <c r="BF380" s="360">
        <v>0</v>
      </c>
      <c r="BG380" s="360">
        <v>28900000</v>
      </c>
      <c r="BH380" s="360">
        <f t="shared" si="19"/>
        <v>144500000</v>
      </c>
      <c r="BI380" s="361"/>
      <c r="BJ380" s="362" t="s">
        <v>6326</v>
      </c>
      <c r="BK380" s="362" t="s">
        <v>6326</v>
      </c>
    </row>
    <row r="381" spans="1:63" s="349" customFormat="1" ht="148.5" hidden="1" customHeight="1">
      <c r="A381" s="676">
        <v>377</v>
      </c>
      <c r="B381" s="351" t="s">
        <v>1929</v>
      </c>
      <c r="C381" s="351" t="s">
        <v>1930</v>
      </c>
      <c r="D381" s="351"/>
      <c r="E381" s="351"/>
      <c r="F381" s="351" t="s">
        <v>1931</v>
      </c>
      <c r="G381" s="215"/>
      <c r="H381" s="352"/>
      <c r="I381" s="350" t="s">
        <v>84</v>
      </c>
      <c r="J381" s="350"/>
      <c r="K381" s="350"/>
      <c r="L381" s="353"/>
      <c r="M381" s="353"/>
      <c r="N381" s="353"/>
      <c r="O381" s="353">
        <v>0</v>
      </c>
      <c r="P381" s="353">
        <f t="shared" si="20"/>
        <v>0</v>
      </c>
      <c r="Q381" s="354">
        <v>2</v>
      </c>
      <c r="R381" s="355">
        <f t="shared" si="18"/>
        <v>5</v>
      </c>
      <c r="S381" s="353"/>
      <c r="T381" s="353"/>
      <c r="U381" s="353"/>
      <c r="V381" s="353"/>
      <c r="W381" s="353"/>
      <c r="X381" s="353"/>
      <c r="Y381" s="353"/>
      <c r="Z381" s="364"/>
      <c r="AA381" s="353"/>
      <c r="AB381" s="353"/>
      <c r="AC381" s="365"/>
      <c r="AD381" s="353"/>
      <c r="AE381" s="353"/>
      <c r="AF381" s="353"/>
      <c r="AG381" s="353">
        <v>5</v>
      </c>
      <c r="AH381" s="353"/>
      <c r="AI381" s="761"/>
      <c r="AJ381" s="353"/>
      <c r="AK381" s="353"/>
      <c r="AL381" s="353"/>
      <c r="AM381" s="353"/>
      <c r="AN381" s="353">
        <v>0</v>
      </c>
      <c r="AO381" s="366"/>
      <c r="AP381" s="353"/>
      <c r="AQ381" s="353"/>
      <c r="AR381" s="353">
        <v>0</v>
      </c>
      <c r="AS381" s="353"/>
      <c r="AT381" s="353"/>
      <c r="AU381" s="353"/>
      <c r="AV381" s="353"/>
      <c r="AW381" s="353"/>
      <c r="AX381" s="353"/>
      <c r="AY381" s="353"/>
      <c r="AZ381" s="353"/>
      <c r="BA381" s="353"/>
      <c r="BB381" s="353"/>
      <c r="BC381" s="353"/>
      <c r="BD381" s="353"/>
      <c r="BE381" s="359"/>
      <c r="BF381" s="360">
        <v>0</v>
      </c>
      <c r="BG381" s="360">
        <v>35000000</v>
      </c>
      <c r="BH381" s="360">
        <f t="shared" si="19"/>
        <v>175000000</v>
      </c>
      <c r="BI381" s="361"/>
      <c r="BJ381" s="362" t="s">
        <v>6326</v>
      </c>
      <c r="BK381" s="362" t="s">
        <v>6326</v>
      </c>
    </row>
    <row r="382" spans="1:63" s="349" customFormat="1" ht="82.5" hidden="1" customHeight="1">
      <c r="A382" s="676">
        <v>378</v>
      </c>
      <c r="B382" s="351" t="s">
        <v>1936</v>
      </c>
      <c r="C382" s="351" t="s">
        <v>1937</v>
      </c>
      <c r="D382" s="351"/>
      <c r="E382" s="351"/>
      <c r="F382" s="351" t="s">
        <v>1938</v>
      </c>
      <c r="G382" s="215"/>
      <c r="H382" s="352"/>
      <c r="I382" s="350" t="s">
        <v>84</v>
      </c>
      <c r="J382" s="350"/>
      <c r="K382" s="350"/>
      <c r="L382" s="353"/>
      <c r="M382" s="353"/>
      <c r="N382" s="353"/>
      <c r="O382" s="353">
        <v>0</v>
      </c>
      <c r="P382" s="353">
        <f t="shared" si="20"/>
        <v>0</v>
      </c>
      <c r="Q382" s="354">
        <v>5</v>
      </c>
      <c r="R382" s="355">
        <f t="shared" si="18"/>
        <v>5</v>
      </c>
      <c r="S382" s="353"/>
      <c r="T382" s="353"/>
      <c r="U382" s="353"/>
      <c r="V382" s="353"/>
      <c r="W382" s="353"/>
      <c r="X382" s="353"/>
      <c r="Y382" s="353"/>
      <c r="Z382" s="364"/>
      <c r="AA382" s="353"/>
      <c r="AB382" s="353"/>
      <c r="AC382" s="365"/>
      <c r="AD382" s="353"/>
      <c r="AE382" s="353"/>
      <c r="AF382" s="353"/>
      <c r="AG382" s="353">
        <v>5</v>
      </c>
      <c r="AH382" s="353"/>
      <c r="AI382" s="761"/>
      <c r="AJ382" s="353"/>
      <c r="AK382" s="353"/>
      <c r="AL382" s="353"/>
      <c r="AM382" s="353"/>
      <c r="AN382" s="353">
        <v>0</v>
      </c>
      <c r="AO382" s="366"/>
      <c r="AP382" s="353"/>
      <c r="AQ382" s="353"/>
      <c r="AR382" s="353">
        <v>0</v>
      </c>
      <c r="AS382" s="353"/>
      <c r="AT382" s="353"/>
      <c r="AU382" s="353"/>
      <c r="AV382" s="353"/>
      <c r="AW382" s="353"/>
      <c r="AX382" s="353"/>
      <c r="AY382" s="353"/>
      <c r="AZ382" s="353"/>
      <c r="BA382" s="353"/>
      <c r="BB382" s="353"/>
      <c r="BC382" s="353"/>
      <c r="BD382" s="353"/>
      <c r="BE382" s="359"/>
      <c r="BF382" s="360">
        <v>0</v>
      </c>
      <c r="BG382" s="360">
        <v>20000000</v>
      </c>
      <c r="BH382" s="360">
        <f t="shared" si="19"/>
        <v>100000000</v>
      </c>
      <c r="BI382" s="361"/>
      <c r="BJ382" s="362" t="s">
        <v>6326</v>
      </c>
      <c r="BK382" s="362" t="s">
        <v>6326</v>
      </c>
    </row>
    <row r="383" spans="1:63" s="349" customFormat="1" ht="66" hidden="1" customHeight="1">
      <c r="A383" s="676">
        <v>379</v>
      </c>
      <c r="B383" s="351" t="s">
        <v>1942</v>
      </c>
      <c r="C383" s="351" t="s">
        <v>1943</v>
      </c>
      <c r="D383" s="351"/>
      <c r="E383" s="351"/>
      <c r="F383" s="351" t="s">
        <v>1944</v>
      </c>
      <c r="G383" s="215"/>
      <c r="H383" s="352"/>
      <c r="I383" s="350" t="s">
        <v>84</v>
      </c>
      <c r="J383" s="350"/>
      <c r="K383" s="350"/>
      <c r="L383" s="353"/>
      <c r="M383" s="353"/>
      <c r="N383" s="353"/>
      <c r="O383" s="353">
        <v>0</v>
      </c>
      <c r="P383" s="353">
        <f t="shared" si="20"/>
        <v>0</v>
      </c>
      <c r="Q383" s="354">
        <v>2</v>
      </c>
      <c r="R383" s="355">
        <f t="shared" si="18"/>
        <v>5</v>
      </c>
      <c r="S383" s="353"/>
      <c r="T383" s="353"/>
      <c r="U383" s="353"/>
      <c r="V383" s="353"/>
      <c r="W383" s="353"/>
      <c r="X383" s="353"/>
      <c r="Y383" s="353"/>
      <c r="Z383" s="364"/>
      <c r="AA383" s="353"/>
      <c r="AB383" s="353"/>
      <c r="AC383" s="365"/>
      <c r="AD383" s="353"/>
      <c r="AE383" s="353"/>
      <c r="AF383" s="353"/>
      <c r="AG383" s="353">
        <v>5</v>
      </c>
      <c r="AH383" s="353"/>
      <c r="AI383" s="761"/>
      <c r="AJ383" s="353"/>
      <c r="AK383" s="353"/>
      <c r="AL383" s="353"/>
      <c r="AM383" s="353"/>
      <c r="AN383" s="353">
        <v>0</v>
      </c>
      <c r="AO383" s="366"/>
      <c r="AP383" s="353"/>
      <c r="AQ383" s="353"/>
      <c r="AR383" s="353">
        <v>0</v>
      </c>
      <c r="AS383" s="353"/>
      <c r="AT383" s="353"/>
      <c r="AU383" s="353"/>
      <c r="AV383" s="353"/>
      <c r="AW383" s="353"/>
      <c r="AX383" s="353"/>
      <c r="AY383" s="353"/>
      <c r="AZ383" s="353"/>
      <c r="BA383" s="353"/>
      <c r="BB383" s="353"/>
      <c r="BC383" s="353"/>
      <c r="BD383" s="353"/>
      <c r="BE383" s="359"/>
      <c r="BF383" s="360">
        <v>0</v>
      </c>
      <c r="BG383" s="360">
        <v>29566500</v>
      </c>
      <c r="BH383" s="360">
        <f t="shared" si="19"/>
        <v>147832500</v>
      </c>
      <c r="BI383" s="361"/>
      <c r="BJ383" s="362" t="s">
        <v>6326</v>
      </c>
      <c r="BK383" s="362" t="s">
        <v>6326</v>
      </c>
    </row>
    <row r="384" spans="1:63" s="349" customFormat="1" ht="148.5" hidden="1" customHeight="1">
      <c r="A384" s="676">
        <v>380</v>
      </c>
      <c r="B384" s="351" t="s">
        <v>1945</v>
      </c>
      <c r="C384" s="351" t="s">
        <v>1946</v>
      </c>
      <c r="D384" s="351"/>
      <c r="E384" s="351" t="s">
        <v>1947</v>
      </c>
      <c r="F384" s="351" t="s">
        <v>1948</v>
      </c>
      <c r="G384" s="215"/>
      <c r="H384" s="352"/>
      <c r="I384" s="350" t="s">
        <v>1337</v>
      </c>
      <c r="J384" s="350"/>
      <c r="K384" s="350"/>
      <c r="L384" s="353"/>
      <c r="M384" s="353"/>
      <c r="N384" s="353"/>
      <c r="O384" s="353">
        <v>0</v>
      </c>
      <c r="P384" s="353">
        <f t="shared" si="20"/>
        <v>0</v>
      </c>
      <c r="Q384" s="354">
        <v>50</v>
      </c>
      <c r="R384" s="355">
        <f t="shared" si="18"/>
        <v>50</v>
      </c>
      <c r="S384" s="353"/>
      <c r="T384" s="353"/>
      <c r="U384" s="353"/>
      <c r="V384" s="353"/>
      <c r="W384" s="353"/>
      <c r="X384" s="353"/>
      <c r="Y384" s="353"/>
      <c r="Z384" s="364"/>
      <c r="AA384" s="353"/>
      <c r="AB384" s="353"/>
      <c r="AC384" s="369">
        <v>50</v>
      </c>
      <c r="AD384" s="353"/>
      <c r="AE384" s="353"/>
      <c r="AF384" s="353"/>
      <c r="AG384" s="353"/>
      <c r="AH384" s="353"/>
      <c r="AI384" s="761"/>
      <c r="AJ384" s="353"/>
      <c r="AK384" s="353"/>
      <c r="AL384" s="353"/>
      <c r="AM384" s="353"/>
      <c r="AN384" s="353">
        <v>0</v>
      </c>
      <c r="AO384" s="366"/>
      <c r="AP384" s="353"/>
      <c r="AQ384" s="353"/>
      <c r="AR384" s="353">
        <v>0</v>
      </c>
      <c r="AS384" s="353"/>
      <c r="AT384" s="353"/>
      <c r="AU384" s="353"/>
      <c r="AV384" s="353"/>
      <c r="AW384" s="353"/>
      <c r="AX384" s="353"/>
      <c r="AY384" s="353"/>
      <c r="AZ384" s="353"/>
      <c r="BA384" s="353"/>
      <c r="BB384" s="353"/>
      <c r="BC384" s="353"/>
      <c r="BD384" s="353"/>
      <c r="BE384" s="359"/>
      <c r="BF384" s="360">
        <v>0</v>
      </c>
      <c r="BG384" s="360">
        <v>385000</v>
      </c>
      <c r="BH384" s="360">
        <f t="shared" si="19"/>
        <v>19250000</v>
      </c>
      <c r="BI384" s="361"/>
      <c r="BJ384" s="362" t="s">
        <v>6326</v>
      </c>
      <c r="BK384" s="363" t="s">
        <v>6326</v>
      </c>
    </row>
    <row r="385" spans="1:63" s="349" customFormat="1" ht="148.5" hidden="1" customHeight="1">
      <c r="A385" s="676">
        <v>381</v>
      </c>
      <c r="B385" s="351" t="s">
        <v>1949</v>
      </c>
      <c r="C385" s="351" t="s">
        <v>1950</v>
      </c>
      <c r="D385" s="351"/>
      <c r="E385" s="351" t="s">
        <v>1951</v>
      </c>
      <c r="F385" s="351" t="s">
        <v>1952</v>
      </c>
      <c r="G385" s="215"/>
      <c r="H385" s="352"/>
      <c r="I385" s="350" t="s">
        <v>1337</v>
      </c>
      <c r="J385" s="350"/>
      <c r="K385" s="350"/>
      <c r="L385" s="353"/>
      <c r="M385" s="353"/>
      <c r="N385" s="353"/>
      <c r="O385" s="353">
        <v>0</v>
      </c>
      <c r="P385" s="353">
        <f t="shared" si="20"/>
        <v>0</v>
      </c>
      <c r="Q385" s="354">
        <v>50</v>
      </c>
      <c r="R385" s="355">
        <f t="shared" si="18"/>
        <v>100</v>
      </c>
      <c r="S385" s="353"/>
      <c r="T385" s="353"/>
      <c r="U385" s="353"/>
      <c r="V385" s="353"/>
      <c r="W385" s="353"/>
      <c r="X385" s="353"/>
      <c r="Y385" s="353"/>
      <c r="Z385" s="364"/>
      <c r="AA385" s="353"/>
      <c r="AB385" s="353"/>
      <c r="AC385" s="369">
        <v>100</v>
      </c>
      <c r="AD385" s="353"/>
      <c r="AE385" s="353"/>
      <c r="AF385" s="353"/>
      <c r="AG385" s="353"/>
      <c r="AH385" s="353"/>
      <c r="AI385" s="761"/>
      <c r="AJ385" s="353"/>
      <c r="AK385" s="353"/>
      <c r="AL385" s="353"/>
      <c r="AM385" s="353"/>
      <c r="AN385" s="353">
        <v>0</v>
      </c>
      <c r="AO385" s="366"/>
      <c r="AP385" s="353"/>
      <c r="AQ385" s="353"/>
      <c r="AR385" s="353">
        <v>0</v>
      </c>
      <c r="AS385" s="353"/>
      <c r="AT385" s="353"/>
      <c r="AU385" s="353"/>
      <c r="AV385" s="353"/>
      <c r="AW385" s="353"/>
      <c r="AX385" s="353"/>
      <c r="AY385" s="353"/>
      <c r="AZ385" s="353"/>
      <c r="BA385" s="353"/>
      <c r="BB385" s="353"/>
      <c r="BC385" s="353"/>
      <c r="BD385" s="353"/>
      <c r="BE385" s="359"/>
      <c r="BF385" s="360">
        <v>0</v>
      </c>
      <c r="BG385" s="360">
        <v>425000</v>
      </c>
      <c r="BH385" s="360">
        <f t="shared" si="19"/>
        <v>42500000</v>
      </c>
      <c r="BI385" s="361"/>
      <c r="BJ385" s="362" t="s">
        <v>6326</v>
      </c>
      <c r="BK385" s="363" t="s">
        <v>6326</v>
      </c>
    </row>
    <row r="386" spans="1:63" s="349" customFormat="1" ht="148.5" hidden="1" customHeight="1">
      <c r="A386" s="676">
        <v>382</v>
      </c>
      <c r="B386" s="351" t="s">
        <v>1953</v>
      </c>
      <c r="C386" s="351" t="s">
        <v>1954</v>
      </c>
      <c r="D386" s="351"/>
      <c r="E386" s="351" t="s">
        <v>1955</v>
      </c>
      <c r="F386" s="351" t="s">
        <v>1956</v>
      </c>
      <c r="G386" s="215"/>
      <c r="H386" s="352"/>
      <c r="I386" s="350" t="s">
        <v>1337</v>
      </c>
      <c r="J386" s="350"/>
      <c r="K386" s="350"/>
      <c r="L386" s="353"/>
      <c r="M386" s="353"/>
      <c r="N386" s="353"/>
      <c r="O386" s="353">
        <v>0</v>
      </c>
      <c r="P386" s="353">
        <f t="shared" si="20"/>
        <v>0</v>
      </c>
      <c r="Q386" s="354">
        <v>25</v>
      </c>
      <c r="R386" s="355">
        <f t="shared" si="18"/>
        <v>50</v>
      </c>
      <c r="S386" s="353"/>
      <c r="T386" s="353"/>
      <c r="U386" s="353"/>
      <c r="V386" s="353"/>
      <c r="W386" s="353"/>
      <c r="X386" s="353"/>
      <c r="Y386" s="353"/>
      <c r="Z386" s="364"/>
      <c r="AA386" s="353"/>
      <c r="AB386" s="353"/>
      <c r="AC386" s="369">
        <v>50</v>
      </c>
      <c r="AD386" s="353"/>
      <c r="AE386" s="353"/>
      <c r="AF386" s="353"/>
      <c r="AG386" s="353"/>
      <c r="AH386" s="353"/>
      <c r="AI386" s="761"/>
      <c r="AJ386" s="353"/>
      <c r="AK386" s="353"/>
      <c r="AL386" s="353"/>
      <c r="AM386" s="353"/>
      <c r="AN386" s="353">
        <v>0</v>
      </c>
      <c r="AO386" s="366"/>
      <c r="AP386" s="353"/>
      <c r="AQ386" s="353"/>
      <c r="AR386" s="353">
        <v>0</v>
      </c>
      <c r="AS386" s="353"/>
      <c r="AT386" s="353"/>
      <c r="AU386" s="353"/>
      <c r="AV386" s="353"/>
      <c r="AW386" s="353"/>
      <c r="AX386" s="353"/>
      <c r="AY386" s="353"/>
      <c r="AZ386" s="353"/>
      <c r="BA386" s="353"/>
      <c r="BB386" s="353"/>
      <c r="BC386" s="353"/>
      <c r="BD386" s="353"/>
      <c r="BE386" s="359"/>
      <c r="BF386" s="360">
        <v>0</v>
      </c>
      <c r="BG386" s="360">
        <v>485000</v>
      </c>
      <c r="BH386" s="360">
        <f t="shared" si="19"/>
        <v>24250000</v>
      </c>
      <c r="BI386" s="361"/>
      <c r="BJ386" s="362" t="s">
        <v>6326</v>
      </c>
      <c r="BK386" s="363" t="s">
        <v>6326</v>
      </c>
    </row>
    <row r="387" spans="1:63" s="349" customFormat="1" ht="168" hidden="1" customHeight="1">
      <c r="A387" s="677">
        <v>383</v>
      </c>
      <c r="B387" s="351" t="s">
        <v>1957</v>
      </c>
      <c r="C387" s="351" t="s">
        <v>1958</v>
      </c>
      <c r="D387" s="351"/>
      <c r="E387" s="351" t="s">
        <v>1959</v>
      </c>
      <c r="F387" s="351" t="s">
        <v>1960</v>
      </c>
      <c r="G387" s="215"/>
      <c r="H387" s="352"/>
      <c r="I387" s="350" t="s">
        <v>84</v>
      </c>
      <c r="J387" s="350"/>
      <c r="K387" s="350"/>
      <c r="L387" s="353">
        <v>1400</v>
      </c>
      <c r="M387" s="353">
        <v>2073</v>
      </c>
      <c r="N387" s="353"/>
      <c r="O387" s="353">
        <v>0</v>
      </c>
      <c r="P387" s="353">
        <f t="shared" si="20"/>
        <v>0</v>
      </c>
      <c r="Q387" s="354">
        <v>401</v>
      </c>
      <c r="R387" s="355">
        <f t="shared" si="18"/>
        <v>6340</v>
      </c>
      <c r="S387" s="353"/>
      <c r="T387" s="353"/>
      <c r="U387" s="353"/>
      <c r="V387" s="353"/>
      <c r="W387" s="353"/>
      <c r="X387" s="353"/>
      <c r="Y387" s="353"/>
      <c r="Z387" s="364"/>
      <c r="AA387" s="353"/>
      <c r="AB387" s="353"/>
      <c r="AC387" s="369">
        <v>100</v>
      </c>
      <c r="AD387" s="353">
        <v>200</v>
      </c>
      <c r="AE387" s="353">
        <v>100</v>
      </c>
      <c r="AF387" s="353">
        <v>30</v>
      </c>
      <c r="AG387" s="353"/>
      <c r="AH387" s="353"/>
      <c r="AI387" s="761">
        <v>3000</v>
      </c>
      <c r="AJ387" s="353"/>
      <c r="AK387" s="353"/>
      <c r="AL387" s="353"/>
      <c r="AM387" s="353"/>
      <c r="AN387" s="353">
        <v>500</v>
      </c>
      <c r="AO387" s="379">
        <v>800</v>
      </c>
      <c r="AP387" s="353"/>
      <c r="AQ387" s="353">
        <v>100</v>
      </c>
      <c r="AR387" s="353">
        <v>10</v>
      </c>
      <c r="AS387" s="353">
        <v>500</v>
      </c>
      <c r="AT387" s="353">
        <f>600+200</f>
        <v>800</v>
      </c>
      <c r="AU387" s="353">
        <v>100</v>
      </c>
      <c r="AV387" s="353"/>
      <c r="AW387" s="353"/>
      <c r="AX387" s="353"/>
      <c r="AY387" s="353">
        <v>100</v>
      </c>
      <c r="AZ387" s="353"/>
      <c r="BA387" s="353"/>
      <c r="BB387" s="353"/>
      <c r="BC387" s="353"/>
      <c r="BD387" s="353"/>
      <c r="BE387" s="359"/>
      <c r="BF387" s="360">
        <v>0</v>
      </c>
      <c r="BG387" s="360">
        <v>14679</v>
      </c>
      <c r="BH387" s="360">
        <f t="shared" si="19"/>
        <v>93064860</v>
      </c>
      <c r="BI387" s="361"/>
      <c r="BJ387" s="363" t="s">
        <v>6039</v>
      </c>
      <c r="BK387" s="362" t="s">
        <v>6327</v>
      </c>
    </row>
    <row r="388" spans="1:63" s="349" customFormat="1" ht="193.5" hidden="1" customHeight="1">
      <c r="A388" s="676">
        <v>384</v>
      </c>
      <c r="B388" s="351" t="s">
        <v>1961</v>
      </c>
      <c r="C388" s="351" t="s">
        <v>1962</v>
      </c>
      <c r="D388" s="351"/>
      <c r="E388" s="351" t="s">
        <v>1963</v>
      </c>
      <c r="F388" s="351" t="s">
        <v>1964</v>
      </c>
      <c r="G388" s="215"/>
      <c r="H388" s="352"/>
      <c r="I388" s="350" t="s">
        <v>84</v>
      </c>
      <c r="J388" s="350"/>
      <c r="K388" s="350"/>
      <c r="L388" s="353"/>
      <c r="M388" s="353"/>
      <c r="N388" s="353"/>
      <c r="O388" s="353">
        <v>0</v>
      </c>
      <c r="P388" s="353">
        <f t="shared" si="20"/>
        <v>0</v>
      </c>
      <c r="Q388" s="354">
        <v>1730</v>
      </c>
      <c r="R388" s="355">
        <f t="shared" si="18"/>
        <v>1460</v>
      </c>
      <c r="S388" s="353"/>
      <c r="T388" s="353"/>
      <c r="U388" s="353"/>
      <c r="V388" s="353"/>
      <c r="W388" s="353"/>
      <c r="X388" s="353"/>
      <c r="Y388" s="380">
        <v>20</v>
      </c>
      <c r="Z388" s="364"/>
      <c r="AA388" s="353"/>
      <c r="AB388" s="353"/>
      <c r="AC388" s="369">
        <v>20</v>
      </c>
      <c r="AD388" s="353"/>
      <c r="AE388" s="353"/>
      <c r="AF388" s="353"/>
      <c r="AG388" s="353"/>
      <c r="AH388" s="353"/>
      <c r="AI388" s="761"/>
      <c r="AJ388" s="353"/>
      <c r="AK388" s="353"/>
      <c r="AL388" s="353"/>
      <c r="AM388" s="353"/>
      <c r="AN388" s="353">
        <v>0</v>
      </c>
      <c r="AO388" s="366"/>
      <c r="AP388" s="353"/>
      <c r="AQ388" s="353"/>
      <c r="AR388" s="353">
        <v>0</v>
      </c>
      <c r="AS388" s="353"/>
      <c r="AT388" s="353">
        <v>400</v>
      </c>
      <c r="AU388" s="353"/>
      <c r="AV388" s="353">
        <v>20</v>
      </c>
      <c r="AW388" s="353"/>
      <c r="AX388" s="353"/>
      <c r="AY388" s="353">
        <v>1000</v>
      </c>
      <c r="AZ388" s="353"/>
      <c r="BA388" s="353"/>
      <c r="BB388" s="353"/>
      <c r="BC388" s="353"/>
      <c r="BD388" s="353"/>
      <c r="BE388" s="359"/>
      <c r="BF388" s="360">
        <v>0</v>
      </c>
      <c r="BG388" s="360">
        <v>11400</v>
      </c>
      <c r="BH388" s="360">
        <f t="shared" si="19"/>
        <v>16644000</v>
      </c>
      <c r="BI388" s="361"/>
      <c r="BJ388" s="362" t="s">
        <v>6039</v>
      </c>
      <c r="BK388" s="363" t="s">
        <v>6327</v>
      </c>
    </row>
    <row r="389" spans="1:63" s="349" customFormat="1" ht="72.75" hidden="1" customHeight="1">
      <c r="A389" s="676">
        <v>385</v>
      </c>
      <c r="B389" s="351" t="s">
        <v>1965</v>
      </c>
      <c r="C389" s="351" t="s">
        <v>1966</v>
      </c>
      <c r="D389" s="351"/>
      <c r="E389" s="351" t="s">
        <v>1967</v>
      </c>
      <c r="F389" s="351" t="s">
        <v>1968</v>
      </c>
      <c r="G389" s="215"/>
      <c r="H389" s="352"/>
      <c r="I389" s="350" t="s">
        <v>84</v>
      </c>
      <c r="J389" s="350"/>
      <c r="K389" s="350"/>
      <c r="L389" s="353"/>
      <c r="M389" s="353"/>
      <c r="N389" s="353"/>
      <c r="O389" s="353">
        <v>0</v>
      </c>
      <c r="P389" s="353">
        <f t="shared" si="20"/>
        <v>0</v>
      </c>
      <c r="Q389" s="354">
        <v>200</v>
      </c>
      <c r="R389" s="355">
        <f t="shared" si="18"/>
        <v>250</v>
      </c>
      <c r="S389" s="353"/>
      <c r="T389" s="353"/>
      <c r="U389" s="353"/>
      <c r="V389" s="353"/>
      <c r="W389" s="353"/>
      <c r="X389" s="353"/>
      <c r="Y389" s="353"/>
      <c r="Z389" s="364"/>
      <c r="AA389" s="353"/>
      <c r="AB389" s="353"/>
      <c r="AC389" s="365"/>
      <c r="AD389" s="353"/>
      <c r="AE389" s="353"/>
      <c r="AF389" s="353"/>
      <c r="AG389" s="353"/>
      <c r="AH389" s="353"/>
      <c r="AI389" s="761"/>
      <c r="AJ389" s="353"/>
      <c r="AK389" s="353"/>
      <c r="AL389" s="353"/>
      <c r="AM389" s="353"/>
      <c r="AN389" s="353">
        <v>50</v>
      </c>
      <c r="AO389" s="364"/>
      <c r="AP389" s="353"/>
      <c r="AQ389" s="353"/>
      <c r="AR389" s="353">
        <v>0</v>
      </c>
      <c r="AS389" s="353"/>
      <c r="AT389" s="353">
        <v>200</v>
      </c>
      <c r="AU389" s="353"/>
      <c r="AV389" s="353"/>
      <c r="AW389" s="353"/>
      <c r="AX389" s="353"/>
      <c r="AY389" s="353"/>
      <c r="AZ389" s="353"/>
      <c r="BA389" s="353"/>
      <c r="BB389" s="353"/>
      <c r="BC389" s="353"/>
      <c r="BD389" s="353"/>
      <c r="BE389" s="359"/>
      <c r="BF389" s="360">
        <v>0</v>
      </c>
      <c r="BG389" s="360">
        <v>29400</v>
      </c>
      <c r="BH389" s="360">
        <f t="shared" si="19"/>
        <v>7350000</v>
      </c>
      <c r="BI389" s="361"/>
      <c r="BJ389" s="362" t="s">
        <v>6039</v>
      </c>
      <c r="BK389" s="362" t="s">
        <v>6327</v>
      </c>
    </row>
    <row r="390" spans="1:63" s="349" customFormat="1" ht="180.75" hidden="1" customHeight="1">
      <c r="A390" s="676">
        <v>386</v>
      </c>
      <c r="B390" s="351" t="s">
        <v>1969</v>
      </c>
      <c r="C390" s="351" t="s">
        <v>1970</v>
      </c>
      <c r="D390" s="351"/>
      <c r="E390" s="351" t="s">
        <v>1971</v>
      </c>
      <c r="F390" s="393" t="s">
        <v>1972</v>
      </c>
      <c r="G390" s="700" t="s">
        <v>6781</v>
      </c>
      <c r="H390" s="352"/>
      <c r="I390" s="350" t="s">
        <v>84</v>
      </c>
      <c r="J390" s="350"/>
      <c r="K390" s="350"/>
      <c r="L390" s="353"/>
      <c r="M390" s="353"/>
      <c r="N390" s="353"/>
      <c r="O390" s="353">
        <v>0</v>
      </c>
      <c r="P390" s="353">
        <f t="shared" si="20"/>
        <v>0</v>
      </c>
      <c r="Q390" s="354">
        <v>120</v>
      </c>
      <c r="R390" s="355">
        <f t="shared" si="18"/>
        <v>120</v>
      </c>
      <c r="S390" s="353"/>
      <c r="T390" s="353"/>
      <c r="U390" s="353"/>
      <c r="V390" s="353"/>
      <c r="W390" s="353"/>
      <c r="X390" s="353"/>
      <c r="Y390" s="353"/>
      <c r="Z390" s="364"/>
      <c r="AA390" s="353"/>
      <c r="AB390" s="353"/>
      <c r="AC390" s="365"/>
      <c r="AD390" s="353"/>
      <c r="AE390" s="353"/>
      <c r="AF390" s="353"/>
      <c r="AG390" s="353"/>
      <c r="AH390" s="353"/>
      <c r="AI390" s="761">
        <v>120</v>
      </c>
      <c r="AJ390" s="353"/>
      <c r="AK390" s="353"/>
      <c r="AL390" s="353"/>
      <c r="AM390" s="353"/>
      <c r="AN390" s="353">
        <v>0</v>
      </c>
      <c r="AO390" s="364"/>
      <c r="AP390" s="353"/>
      <c r="AQ390" s="353"/>
      <c r="AR390" s="353">
        <v>0</v>
      </c>
      <c r="AS390" s="353"/>
      <c r="AT390" s="353"/>
      <c r="AU390" s="353"/>
      <c r="AV390" s="353"/>
      <c r="AW390" s="353"/>
      <c r="AX390" s="353"/>
      <c r="AY390" s="353"/>
      <c r="AZ390" s="353"/>
      <c r="BA390" s="353"/>
      <c r="BB390" s="353"/>
      <c r="BC390" s="353"/>
      <c r="BD390" s="353"/>
      <c r="BE390" s="359"/>
      <c r="BF390" s="360">
        <v>0</v>
      </c>
      <c r="BG390" s="360">
        <v>252000</v>
      </c>
      <c r="BH390" s="360">
        <f t="shared" si="19"/>
        <v>30240000</v>
      </c>
      <c r="BI390" s="361"/>
      <c r="BJ390" s="363" t="s">
        <v>6039</v>
      </c>
      <c r="BK390" s="363" t="s">
        <v>6327</v>
      </c>
    </row>
    <row r="391" spans="1:63" s="349" customFormat="1" ht="148.5" hidden="1" customHeight="1">
      <c r="A391" s="677">
        <v>387</v>
      </c>
      <c r="B391" s="351" t="s">
        <v>1973</v>
      </c>
      <c r="C391" s="351" t="s">
        <v>1974</v>
      </c>
      <c r="D391" s="351"/>
      <c r="E391" s="351" t="s">
        <v>1975</v>
      </c>
      <c r="F391" s="351" t="s">
        <v>1976</v>
      </c>
      <c r="G391" s="215" t="s">
        <v>1977</v>
      </c>
      <c r="H391" s="352"/>
      <c r="I391" s="350" t="s">
        <v>84</v>
      </c>
      <c r="J391" s="350"/>
      <c r="K391" s="350"/>
      <c r="L391" s="353">
        <v>1</v>
      </c>
      <c r="M391" s="353"/>
      <c r="N391" s="353"/>
      <c r="O391" s="353">
        <v>0</v>
      </c>
      <c r="P391" s="353">
        <f t="shared" si="20"/>
        <v>0</v>
      </c>
      <c r="Q391" s="354">
        <v>27</v>
      </c>
      <c r="R391" s="355">
        <f t="shared" si="18"/>
        <v>55</v>
      </c>
      <c r="S391" s="353"/>
      <c r="T391" s="353"/>
      <c r="U391" s="353"/>
      <c r="V391" s="353"/>
      <c r="W391" s="353"/>
      <c r="X391" s="353"/>
      <c r="Y391" s="353"/>
      <c r="Z391" s="364"/>
      <c r="AA391" s="353"/>
      <c r="AB391" s="353"/>
      <c r="AC391" s="365"/>
      <c r="AD391" s="353"/>
      <c r="AE391" s="353"/>
      <c r="AF391" s="353"/>
      <c r="AG391" s="353"/>
      <c r="AH391" s="353"/>
      <c r="AI391" s="761"/>
      <c r="AJ391" s="353"/>
      <c r="AK391" s="353"/>
      <c r="AL391" s="353"/>
      <c r="AM391" s="353"/>
      <c r="AN391" s="353">
        <v>5</v>
      </c>
      <c r="AO391" s="364"/>
      <c r="AP391" s="353"/>
      <c r="AQ391" s="353"/>
      <c r="AR391" s="353">
        <v>0</v>
      </c>
      <c r="AS391" s="353">
        <v>10</v>
      </c>
      <c r="AT391" s="353">
        <v>30</v>
      </c>
      <c r="AU391" s="353">
        <v>10</v>
      </c>
      <c r="AV391" s="353"/>
      <c r="AW391" s="353"/>
      <c r="AX391" s="353"/>
      <c r="AY391" s="353"/>
      <c r="AZ391" s="353"/>
      <c r="BA391" s="353"/>
      <c r="BB391" s="353"/>
      <c r="BC391" s="353"/>
      <c r="BD391" s="353"/>
      <c r="BE391" s="359"/>
      <c r="BF391" s="360">
        <v>0</v>
      </c>
      <c r="BG391" s="360">
        <v>734790</v>
      </c>
      <c r="BH391" s="360">
        <f t="shared" si="19"/>
        <v>40413450</v>
      </c>
      <c r="BI391" s="361"/>
      <c r="BJ391" s="362" t="s">
        <v>6039</v>
      </c>
      <c r="BK391" s="362" t="s">
        <v>6327</v>
      </c>
    </row>
    <row r="392" spans="1:63" s="349" customFormat="1" ht="132" hidden="1" customHeight="1">
      <c r="A392" s="676">
        <v>388</v>
      </c>
      <c r="B392" s="351" t="s">
        <v>1978</v>
      </c>
      <c r="C392" s="351" t="s">
        <v>1979</v>
      </c>
      <c r="D392" s="351"/>
      <c r="E392" s="351" t="s">
        <v>1980</v>
      </c>
      <c r="F392" s="351" t="s">
        <v>1981</v>
      </c>
      <c r="G392" s="215"/>
      <c r="H392" s="352"/>
      <c r="I392" s="350" t="s">
        <v>1337</v>
      </c>
      <c r="J392" s="350"/>
      <c r="K392" s="350"/>
      <c r="L392" s="361"/>
      <c r="M392" s="353"/>
      <c r="N392" s="353"/>
      <c r="O392" s="353">
        <v>0</v>
      </c>
      <c r="P392" s="353">
        <f t="shared" si="20"/>
        <v>0</v>
      </c>
      <c r="Q392" s="354">
        <v>3040</v>
      </c>
      <c r="R392" s="355">
        <f t="shared" si="18"/>
        <v>46</v>
      </c>
      <c r="S392" s="353"/>
      <c r="T392" s="353"/>
      <c r="U392" s="353"/>
      <c r="V392" s="353"/>
      <c r="W392" s="353"/>
      <c r="X392" s="353"/>
      <c r="Y392" s="353"/>
      <c r="Z392" s="364"/>
      <c r="AA392" s="353"/>
      <c r="AB392" s="353"/>
      <c r="AC392" s="365"/>
      <c r="AD392" s="353"/>
      <c r="AE392" s="353"/>
      <c r="AF392" s="353"/>
      <c r="AG392" s="353"/>
      <c r="AH392" s="353"/>
      <c r="AI392" s="761"/>
      <c r="AJ392" s="353"/>
      <c r="AK392" s="353"/>
      <c r="AL392" s="353"/>
      <c r="AM392" s="353"/>
      <c r="AN392" s="353">
        <v>0</v>
      </c>
      <c r="AO392" s="364"/>
      <c r="AP392" s="353"/>
      <c r="AQ392" s="353"/>
      <c r="AR392" s="353">
        <v>0</v>
      </c>
      <c r="AS392" s="353"/>
      <c r="AT392" s="353">
        <v>40</v>
      </c>
      <c r="AU392" s="353"/>
      <c r="AV392" s="353"/>
      <c r="AW392" s="353"/>
      <c r="AX392" s="353"/>
      <c r="AY392" s="353"/>
      <c r="AZ392" s="353"/>
      <c r="BA392" s="353">
        <v>6</v>
      </c>
      <c r="BB392" s="353"/>
      <c r="BC392" s="353"/>
      <c r="BD392" s="353"/>
      <c r="BE392" s="359"/>
      <c r="BF392" s="360">
        <v>0</v>
      </c>
      <c r="BG392" s="360">
        <v>57500</v>
      </c>
      <c r="BH392" s="360">
        <f t="shared" si="19"/>
        <v>2645000</v>
      </c>
      <c r="BI392" s="361"/>
      <c r="BJ392" s="362" t="s">
        <v>6039</v>
      </c>
      <c r="BK392" s="362" t="s">
        <v>6327</v>
      </c>
    </row>
    <row r="393" spans="1:63" s="349" customFormat="1" ht="82.5" hidden="1" customHeight="1">
      <c r="A393" s="676">
        <v>389</v>
      </c>
      <c r="B393" s="351" t="s">
        <v>1982</v>
      </c>
      <c r="C393" s="351" t="s">
        <v>1983</v>
      </c>
      <c r="D393" s="351"/>
      <c r="E393" s="351" t="s">
        <v>1984</v>
      </c>
      <c r="F393" s="351" t="s">
        <v>1985</v>
      </c>
      <c r="G393" s="215"/>
      <c r="H393" s="352"/>
      <c r="I393" s="350" t="s">
        <v>1115</v>
      </c>
      <c r="J393" s="350"/>
      <c r="K393" s="350"/>
      <c r="L393" s="353"/>
      <c r="M393" s="353"/>
      <c r="N393" s="353"/>
      <c r="O393" s="353">
        <v>0</v>
      </c>
      <c r="P393" s="353">
        <f t="shared" si="20"/>
        <v>0</v>
      </c>
      <c r="Q393" s="354">
        <v>15</v>
      </c>
      <c r="R393" s="355">
        <f t="shared" si="18"/>
        <v>20</v>
      </c>
      <c r="S393" s="353"/>
      <c r="T393" s="353"/>
      <c r="U393" s="353"/>
      <c r="V393" s="353"/>
      <c r="W393" s="353"/>
      <c r="X393" s="353"/>
      <c r="Y393" s="353"/>
      <c r="Z393" s="364"/>
      <c r="AA393" s="353"/>
      <c r="AB393" s="353">
        <v>5</v>
      </c>
      <c r="AC393" s="365"/>
      <c r="AD393" s="353"/>
      <c r="AE393" s="353"/>
      <c r="AF393" s="353">
        <v>15</v>
      </c>
      <c r="AG393" s="353"/>
      <c r="AH393" s="353"/>
      <c r="AI393" s="761"/>
      <c r="AJ393" s="353"/>
      <c r="AK393" s="353"/>
      <c r="AL393" s="353"/>
      <c r="AM393" s="353"/>
      <c r="AN393" s="353">
        <v>0</v>
      </c>
      <c r="AO393" s="364"/>
      <c r="AP393" s="353"/>
      <c r="AQ393" s="353"/>
      <c r="AR393" s="353">
        <v>0</v>
      </c>
      <c r="AS393" s="353"/>
      <c r="AT393" s="353"/>
      <c r="AU393" s="353"/>
      <c r="AV393" s="353"/>
      <c r="AW393" s="353"/>
      <c r="AX393" s="353"/>
      <c r="AY393" s="353"/>
      <c r="AZ393" s="353"/>
      <c r="BA393" s="353"/>
      <c r="BB393" s="353"/>
      <c r="BC393" s="353"/>
      <c r="BD393" s="353"/>
      <c r="BE393" s="359"/>
      <c r="BF393" s="360">
        <v>0</v>
      </c>
      <c r="BG393" s="360">
        <v>4000000</v>
      </c>
      <c r="BH393" s="360">
        <f t="shared" si="19"/>
        <v>80000000</v>
      </c>
      <c r="BI393" s="361"/>
      <c r="BJ393" s="362" t="s">
        <v>6326</v>
      </c>
      <c r="BK393" s="362" t="s">
        <v>6326</v>
      </c>
    </row>
    <row r="394" spans="1:63" s="349" customFormat="1" ht="66" hidden="1" customHeight="1">
      <c r="A394" s="676">
        <v>390</v>
      </c>
      <c r="B394" s="351" t="s">
        <v>1986</v>
      </c>
      <c r="C394" s="351" t="s">
        <v>1987</v>
      </c>
      <c r="D394" s="351"/>
      <c r="E394" s="351" t="s">
        <v>1328</v>
      </c>
      <c r="F394" s="351" t="s">
        <v>1988</v>
      </c>
      <c r="G394" s="215"/>
      <c r="H394" s="352"/>
      <c r="I394" s="350" t="s">
        <v>1337</v>
      </c>
      <c r="J394" s="350"/>
      <c r="K394" s="350"/>
      <c r="L394" s="353"/>
      <c r="M394" s="353"/>
      <c r="N394" s="353"/>
      <c r="O394" s="353">
        <v>0</v>
      </c>
      <c r="P394" s="353">
        <f t="shared" si="20"/>
        <v>0</v>
      </c>
      <c r="Q394" s="354">
        <v>1500</v>
      </c>
      <c r="R394" s="355">
        <f t="shared" ref="R394:R457" si="21">SUM(S394:BD394)</f>
        <v>800</v>
      </c>
      <c r="S394" s="353"/>
      <c r="T394" s="353"/>
      <c r="U394" s="353"/>
      <c r="V394" s="353"/>
      <c r="W394" s="353"/>
      <c r="X394" s="353"/>
      <c r="Y394" s="353"/>
      <c r="Z394" s="364"/>
      <c r="AA394" s="353"/>
      <c r="AB394" s="353"/>
      <c r="AC394" s="365"/>
      <c r="AD394" s="353"/>
      <c r="AE394" s="353"/>
      <c r="AF394" s="353"/>
      <c r="AG394" s="353"/>
      <c r="AH394" s="353"/>
      <c r="AI394" s="761">
        <v>500</v>
      </c>
      <c r="AJ394" s="353"/>
      <c r="AK394" s="353"/>
      <c r="AL394" s="353"/>
      <c r="AM394" s="353"/>
      <c r="AN394" s="353">
        <v>0</v>
      </c>
      <c r="AO394" s="364"/>
      <c r="AP394" s="353"/>
      <c r="AQ394" s="353"/>
      <c r="AR394" s="353">
        <v>0</v>
      </c>
      <c r="AS394" s="353"/>
      <c r="AT394" s="353"/>
      <c r="AU394" s="353"/>
      <c r="AV394" s="353">
        <v>300</v>
      </c>
      <c r="AW394" s="353"/>
      <c r="AX394" s="353"/>
      <c r="AY394" s="353"/>
      <c r="AZ394" s="353"/>
      <c r="BA394" s="353"/>
      <c r="BB394" s="353"/>
      <c r="BC394" s="353"/>
      <c r="BD394" s="353"/>
      <c r="BE394" s="359"/>
      <c r="BF394" s="360">
        <v>0</v>
      </c>
      <c r="BG394" s="360">
        <v>2940</v>
      </c>
      <c r="BH394" s="360">
        <f t="shared" ref="BH394:BH457" si="22">+BG394*R394</f>
        <v>2352000</v>
      </c>
      <c r="BI394" s="361"/>
      <c r="BJ394" s="362" t="s">
        <v>6327</v>
      </c>
      <c r="BK394" s="363" t="s">
        <v>6327</v>
      </c>
    </row>
    <row r="395" spans="1:63" s="349" customFormat="1" ht="264" hidden="1" customHeight="1">
      <c r="A395" s="676">
        <v>391</v>
      </c>
      <c r="B395" s="351" t="s">
        <v>1989</v>
      </c>
      <c r="C395" s="351" t="s">
        <v>1990</v>
      </c>
      <c r="D395" s="351"/>
      <c r="E395" s="351"/>
      <c r="F395" s="351" t="s">
        <v>1991</v>
      </c>
      <c r="G395" s="215"/>
      <c r="H395" s="352"/>
      <c r="I395" s="350" t="s">
        <v>1337</v>
      </c>
      <c r="J395" s="350"/>
      <c r="K395" s="350"/>
      <c r="L395" s="353"/>
      <c r="M395" s="353"/>
      <c r="N395" s="353"/>
      <c r="O395" s="353">
        <v>0</v>
      </c>
      <c r="P395" s="353">
        <f t="shared" si="20"/>
        <v>0</v>
      </c>
      <c r="Q395" s="354">
        <v>300</v>
      </c>
      <c r="R395" s="355">
        <f t="shared" si="21"/>
        <v>350</v>
      </c>
      <c r="S395" s="353"/>
      <c r="T395" s="353"/>
      <c r="U395" s="353"/>
      <c r="V395" s="353"/>
      <c r="W395" s="353"/>
      <c r="X395" s="353"/>
      <c r="Y395" s="353"/>
      <c r="Z395" s="364"/>
      <c r="AA395" s="353"/>
      <c r="AB395" s="353"/>
      <c r="AC395" s="365"/>
      <c r="AD395" s="353"/>
      <c r="AE395" s="353"/>
      <c r="AF395" s="353"/>
      <c r="AG395" s="353"/>
      <c r="AH395" s="353"/>
      <c r="AI395" s="761">
        <v>200</v>
      </c>
      <c r="AJ395" s="353"/>
      <c r="AK395" s="353"/>
      <c r="AL395" s="353"/>
      <c r="AM395" s="353"/>
      <c r="AN395" s="353">
        <v>0</v>
      </c>
      <c r="AO395" s="364"/>
      <c r="AP395" s="353"/>
      <c r="AQ395" s="353"/>
      <c r="AR395" s="353">
        <v>0</v>
      </c>
      <c r="AS395" s="353"/>
      <c r="AT395" s="353"/>
      <c r="AU395" s="353"/>
      <c r="AV395" s="353">
        <v>150</v>
      </c>
      <c r="AW395" s="353"/>
      <c r="AX395" s="353"/>
      <c r="AY395" s="353"/>
      <c r="AZ395" s="353"/>
      <c r="BA395" s="353"/>
      <c r="BB395" s="353"/>
      <c r="BC395" s="353"/>
      <c r="BD395" s="353"/>
      <c r="BE395" s="359"/>
      <c r="BF395" s="360">
        <v>0</v>
      </c>
      <c r="BG395" s="360">
        <v>8300</v>
      </c>
      <c r="BH395" s="360">
        <f t="shared" si="22"/>
        <v>2905000</v>
      </c>
      <c r="BI395" s="361"/>
      <c r="BJ395" s="362" t="s">
        <v>6327</v>
      </c>
      <c r="BK395" s="363" t="s">
        <v>6327</v>
      </c>
    </row>
    <row r="396" spans="1:63" s="349" customFormat="1" ht="82.5" hidden="1" customHeight="1">
      <c r="A396" s="676">
        <v>392</v>
      </c>
      <c r="B396" s="351" t="s">
        <v>1992</v>
      </c>
      <c r="C396" s="351" t="s">
        <v>1993</v>
      </c>
      <c r="D396" s="351"/>
      <c r="E396" s="351" t="s">
        <v>1994</v>
      </c>
      <c r="F396" s="351" t="s">
        <v>1995</v>
      </c>
      <c r="G396" s="215"/>
      <c r="H396" s="352"/>
      <c r="I396" s="350" t="s">
        <v>1337</v>
      </c>
      <c r="J396" s="350"/>
      <c r="K396" s="350"/>
      <c r="L396" s="353">
        <v>300</v>
      </c>
      <c r="M396" s="353">
        <v>400</v>
      </c>
      <c r="N396" s="353"/>
      <c r="O396" s="353">
        <v>400</v>
      </c>
      <c r="P396" s="353">
        <f t="shared" si="20"/>
        <v>400</v>
      </c>
      <c r="Q396" s="354">
        <v>2000</v>
      </c>
      <c r="R396" s="355">
        <f t="shared" si="21"/>
        <v>2000</v>
      </c>
      <c r="S396" s="353"/>
      <c r="T396" s="353"/>
      <c r="U396" s="353"/>
      <c r="V396" s="353"/>
      <c r="W396" s="353"/>
      <c r="X396" s="353"/>
      <c r="Y396" s="353"/>
      <c r="Z396" s="364"/>
      <c r="AA396" s="353"/>
      <c r="AB396" s="353"/>
      <c r="AC396" s="365"/>
      <c r="AD396" s="353"/>
      <c r="AE396" s="353"/>
      <c r="AF396" s="353"/>
      <c r="AG396" s="353"/>
      <c r="AH396" s="353"/>
      <c r="AI396" s="761"/>
      <c r="AJ396" s="353"/>
      <c r="AK396" s="353"/>
      <c r="AL396" s="353"/>
      <c r="AM396" s="353">
        <v>2000</v>
      </c>
      <c r="AN396" s="353">
        <v>0</v>
      </c>
      <c r="AO396" s="364"/>
      <c r="AP396" s="353"/>
      <c r="AQ396" s="353"/>
      <c r="AR396" s="353">
        <v>0</v>
      </c>
      <c r="AS396" s="353"/>
      <c r="AT396" s="353"/>
      <c r="AU396" s="353"/>
      <c r="AV396" s="353"/>
      <c r="AW396" s="353"/>
      <c r="AX396" s="353"/>
      <c r="AY396" s="353"/>
      <c r="AZ396" s="353"/>
      <c r="BA396" s="353"/>
      <c r="BB396" s="353"/>
      <c r="BC396" s="353"/>
      <c r="BD396" s="353"/>
      <c r="BE396" s="359"/>
      <c r="BF396" s="360">
        <v>0</v>
      </c>
      <c r="BG396" s="360">
        <v>5500</v>
      </c>
      <c r="BH396" s="360">
        <f t="shared" si="22"/>
        <v>11000000</v>
      </c>
      <c r="BI396" s="361"/>
      <c r="BJ396" s="362" t="s">
        <v>6326</v>
      </c>
      <c r="BK396" s="362" t="s">
        <v>6326</v>
      </c>
    </row>
    <row r="397" spans="1:63" s="349" customFormat="1" ht="66" hidden="1" customHeight="1">
      <c r="A397" s="676">
        <v>393</v>
      </c>
      <c r="B397" s="351" t="s">
        <v>1996</v>
      </c>
      <c r="C397" s="351" t="s">
        <v>1997</v>
      </c>
      <c r="D397" s="351"/>
      <c r="E397" s="351" t="s">
        <v>1997</v>
      </c>
      <c r="F397" s="351" t="s">
        <v>1998</v>
      </c>
      <c r="G397" s="215"/>
      <c r="H397" s="352"/>
      <c r="I397" s="350" t="s">
        <v>84</v>
      </c>
      <c r="J397" s="350"/>
      <c r="K397" s="350"/>
      <c r="L397" s="353"/>
      <c r="M397" s="353"/>
      <c r="N397" s="353"/>
      <c r="O397" s="353">
        <v>0</v>
      </c>
      <c r="P397" s="353">
        <f t="shared" si="20"/>
        <v>0</v>
      </c>
      <c r="Q397" s="354">
        <v>1</v>
      </c>
      <c r="R397" s="355">
        <f t="shared" si="21"/>
        <v>2</v>
      </c>
      <c r="S397" s="353"/>
      <c r="T397" s="353"/>
      <c r="U397" s="353"/>
      <c r="V397" s="353"/>
      <c r="W397" s="353"/>
      <c r="X397" s="353"/>
      <c r="Y397" s="353"/>
      <c r="Z397" s="364"/>
      <c r="AA397" s="353"/>
      <c r="AB397" s="353"/>
      <c r="AC397" s="365"/>
      <c r="AD397" s="353"/>
      <c r="AE397" s="353"/>
      <c r="AF397" s="353"/>
      <c r="AG397" s="353">
        <v>2</v>
      </c>
      <c r="AH397" s="353"/>
      <c r="AI397" s="761"/>
      <c r="AJ397" s="353"/>
      <c r="AK397" s="353"/>
      <c r="AL397" s="353"/>
      <c r="AM397" s="353"/>
      <c r="AN397" s="353">
        <v>0</v>
      </c>
      <c r="AO397" s="364"/>
      <c r="AP397" s="353"/>
      <c r="AQ397" s="353"/>
      <c r="AR397" s="353">
        <v>0</v>
      </c>
      <c r="AS397" s="353"/>
      <c r="AT397" s="353"/>
      <c r="AU397" s="353"/>
      <c r="AV397" s="353"/>
      <c r="AW397" s="353"/>
      <c r="AX397" s="353"/>
      <c r="AY397" s="353"/>
      <c r="AZ397" s="353"/>
      <c r="BA397" s="353"/>
      <c r="BB397" s="353"/>
      <c r="BC397" s="353"/>
      <c r="BD397" s="353"/>
      <c r="BE397" s="359"/>
      <c r="BF397" s="360">
        <v>0</v>
      </c>
      <c r="BG397" s="360">
        <v>9990000</v>
      </c>
      <c r="BH397" s="360">
        <f t="shared" si="22"/>
        <v>19980000</v>
      </c>
      <c r="BI397" s="361"/>
      <c r="BJ397" s="362" t="s">
        <v>6326</v>
      </c>
      <c r="BK397" s="362" t="s">
        <v>6326</v>
      </c>
    </row>
    <row r="398" spans="1:63" s="349" customFormat="1" ht="66" hidden="1" customHeight="1">
      <c r="A398" s="676">
        <v>394</v>
      </c>
      <c r="B398" s="351" t="s">
        <v>1999</v>
      </c>
      <c r="C398" s="351" t="s">
        <v>2000</v>
      </c>
      <c r="D398" s="351"/>
      <c r="E398" s="351" t="s">
        <v>2000</v>
      </c>
      <c r="F398" s="351" t="s">
        <v>2001</v>
      </c>
      <c r="G398" s="215"/>
      <c r="H398" s="352"/>
      <c r="I398" s="350" t="s">
        <v>84</v>
      </c>
      <c r="J398" s="350"/>
      <c r="K398" s="350"/>
      <c r="L398" s="353"/>
      <c r="M398" s="353"/>
      <c r="N398" s="353"/>
      <c r="O398" s="353">
        <v>0</v>
      </c>
      <c r="P398" s="353">
        <f t="shared" si="20"/>
        <v>0</v>
      </c>
      <c r="Q398" s="354">
        <v>1</v>
      </c>
      <c r="R398" s="355">
        <f t="shared" si="21"/>
        <v>2</v>
      </c>
      <c r="S398" s="353"/>
      <c r="T398" s="353"/>
      <c r="U398" s="353"/>
      <c r="V398" s="353"/>
      <c r="W398" s="353"/>
      <c r="X398" s="353"/>
      <c r="Y398" s="353"/>
      <c r="Z398" s="364"/>
      <c r="AA398" s="353"/>
      <c r="AB398" s="353"/>
      <c r="AC398" s="365"/>
      <c r="AD398" s="353"/>
      <c r="AE398" s="353"/>
      <c r="AF398" s="353"/>
      <c r="AG398" s="353">
        <v>2</v>
      </c>
      <c r="AH398" s="353"/>
      <c r="AI398" s="761"/>
      <c r="AJ398" s="353"/>
      <c r="AK398" s="353"/>
      <c r="AL398" s="353"/>
      <c r="AM398" s="353"/>
      <c r="AN398" s="353">
        <v>0</v>
      </c>
      <c r="AO398" s="364"/>
      <c r="AP398" s="353"/>
      <c r="AQ398" s="353"/>
      <c r="AR398" s="353">
        <v>0</v>
      </c>
      <c r="AS398" s="353"/>
      <c r="AT398" s="353"/>
      <c r="AU398" s="353"/>
      <c r="AV398" s="353"/>
      <c r="AW398" s="353"/>
      <c r="AX398" s="353"/>
      <c r="AY398" s="353"/>
      <c r="AZ398" s="353"/>
      <c r="BA398" s="353"/>
      <c r="BB398" s="353"/>
      <c r="BC398" s="353"/>
      <c r="BD398" s="353"/>
      <c r="BE398" s="359"/>
      <c r="BF398" s="360">
        <v>0</v>
      </c>
      <c r="BG398" s="360">
        <v>10250000</v>
      </c>
      <c r="BH398" s="360">
        <f t="shared" si="22"/>
        <v>20500000</v>
      </c>
      <c r="BI398" s="361"/>
      <c r="BJ398" s="362" t="s">
        <v>6326</v>
      </c>
      <c r="BK398" s="362" t="s">
        <v>6326</v>
      </c>
    </row>
    <row r="399" spans="1:63" s="349" customFormat="1" ht="99" hidden="1" customHeight="1">
      <c r="A399" s="676">
        <v>395</v>
      </c>
      <c r="B399" s="351" t="s">
        <v>2002</v>
      </c>
      <c r="C399" s="351" t="s">
        <v>2003</v>
      </c>
      <c r="D399" s="351"/>
      <c r="E399" s="351" t="s">
        <v>2004</v>
      </c>
      <c r="F399" s="351" t="s">
        <v>2005</v>
      </c>
      <c r="G399" s="215"/>
      <c r="H399" s="352"/>
      <c r="I399" s="350" t="s">
        <v>379</v>
      </c>
      <c r="J399" s="350"/>
      <c r="K399" s="350"/>
      <c r="L399" s="353">
        <v>60</v>
      </c>
      <c r="M399" s="353">
        <v>40</v>
      </c>
      <c r="N399" s="353"/>
      <c r="O399" s="353">
        <v>80</v>
      </c>
      <c r="P399" s="353">
        <f t="shared" si="20"/>
        <v>80</v>
      </c>
      <c r="Q399" s="354">
        <v>100</v>
      </c>
      <c r="R399" s="355">
        <f t="shared" si="21"/>
        <v>100</v>
      </c>
      <c r="S399" s="353"/>
      <c r="T399" s="353"/>
      <c r="U399" s="353"/>
      <c r="V399" s="353"/>
      <c r="W399" s="353"/>
      <c r="X399" s="353"/>
      <c r="Y399" s="353"/>
      <c r="Z399" s="364"/>
      <c r="AA399" s="353"/>
      <c r="AB399" s="353"/>
      <c r="AC399" s="365"/>
      <c r="AD399" s="353"/>
      <c r="AE399" s="353"/>
      <c r="AF399" s="353"/>
      <c r="AG399" s="353"/>
      <c r="AH399" s="353"/>
      <c r="AI399" s="761"/>
      <c r="AJ399" s="353"/>
      <c r="AK399" s="353"/>
      <c r="AL399" s="353"/>
      <c r="AM399" s="353">
        <v>100</v>
      </c>
      <c r="AN399" s="353">
        <v>0</v>
      </c>
      <c r="AO399" s="364"/>
      <c r="AP399" s="353"/>
      <c r="AQ399" s="353"/>
      <c r="AR399" s="353">
        <v>0</v>
      </c>
      <c r="AS399" s="353"/>
      <c r="AT399" s="353"/>
      <c r="AU399" s="353"/>
      <c r="AV399" s="353"/>
      <c r="AW399" s="353"/>
      <c r="AX399" s="353"/>
      <c r="AY399" s="353"/>
      <c r="AZ399" s="353"/>
      <c r="BA399" s="353"/>
      <c r="BB399" s="353"/>
      <c r="BC399" s="353"/>
      <c r="BD399" s="353"/>
      <c r="BE399" s="359"/>
      <c r="BF399" s="360">
        <v>0</v>
      </c>
      <c r="BG399" s="360">
        <v>126000</v>
      </c>
      <c r="BH399" s="360">
        <f t="shared" si="22"/>
        <v>12600000</v>
      </c>
      <c r="BI399" s="361"/>
      <c r="BJ399" s="362" t="s">
        <v>6326</v>
      </c>
      <c r="BK399" s="362" t="s">
        <v>6326</v>
      </c>
    </row>
    <row r="400" spans="1:63" s="349" customFormat="1" ht="132" hidden="1" customHeight="1">
      <c r="A400" s="676">
        <v>396</v>
      </c>
      <c r="B400" s="351" t="s">
        <v>2006</v>
      </c>
      <c r="C400" s="351" t="s">
        <v>2007</v>
      </c>
      <c r="D400" s="351"/>
      <c r="E400" s="351"/>
      <c r="F400" s="351" t="s">
        <v>2008</v>
      </c>
      <c r="G400" s="215"/>
      <c r="H400" s="352"/>
      <c r="I400" s="350" t="s">
        <v>2009</v>
      </c>
      <c r="J400" s="350"/>
      <c r="K400" s="350"/>
      <c r="L400" s="353"/>
      <c r="M400" s="353"/>
      <c r="N400" s="353"/>
      <c r="O400" s="353"/>
      <c r="P400" s="353">
        <f t="shared" si="20"/>
        <v>0</v>
      </c>
      <c r="Q400" s="354">
        <v>6</v>
      </c>
      <c r="R400" s="355">
        <f t="shared" si="21"/>
        <v>0</v>
      </c>
      <c r="S400" s="353"/>
      <c r="T400" s="353"/>
      <c r="U400" s="353"/>
      <c r="V400" s="353"/>
      <c r="W400" s="353"/>
      <c r="X400" s="353"/>
      <c r="Y400" s="353"/>
      <c r="Z400" s="364"/>
      <c r="AA400" s="353"/>
      <c r="AB400" s="353"/>
      <c r="AC400" s="365"/>
      <c r="AD400" s="353"/>
      <c r="AE400" s="353"/>
      <c r="AF400" s="353"/>
      <c r="AG400" s="353"/>
      <c r="AH400" s="353"/>
      <c r="AI400" s="761"/>
      <c r="AJ400" s="353"/>
      <c r="AK400" s="353"/>
      <c r="AL400" s="353"/>
      <c r="AM400" s="353"/>
      <c r="AN400" s="353">
        <v>0</v>
      </c>
      <c r="AO400" s="364"/>
      <c r="AP400" s="353"/>
      <c r="AQ400" s="353"/>
      <c r="AR400" s="353">
        <v>0</v>
      </c>
      <c r="AS400" s="353"/>
      <c r="AT400" s="353"/>
      <c r="AU400" s="353"/>
      <c r="AV400" s="353"/>
      <c r="AW400" s="353"/>
      <c r="AX400" s="353"/>
      <c r="AY400" s="353"/>
      <c r="AZ400" s="353"/>
      <c r="BA400" s="353"/>
      <c r="BB400" s="353"/>
      <c r="BC400" s="353"/>
      <c r="BD400" s="353"/>
      <c r="BE400" s="359" t="s">
        <v>607</v>
      </c>
      <c r="BF400" s="360">
        <v>0</v>
      </c>
      <c r="BG400" s="360">
        <v>36667</v>
      </c>
      <c r="BH400" s="360">
        <f t="shared" si="22"/>
        <v>0</v>
      </c>
      <c r="BI400" s="391" t="s">
        <v>6334</v>
      </c>
      <c r="BJ400" s="362" t="s">
        <v>6326</v>
      </c>
      <c r="BK400" s="362" t="s">
        <v>6326</v>
      </c>
    </row>
    <row r="401" spans="1:63" s="349" customFormat="1" ht="115.5" hidden="1" customHeight="1">
      <c r="A401" s="676">
        <v>397</v>
      </c>
      <c r="B401" s="351" t="s">
        <v>2010</v>
      </c>
      <c r="C401" s="351" t="s">
        <v>2011</v>
      </c>
      <c r="D401" s="351"/>
      <c r="E401" s="351"/>
      <c r="F401" s="351" t="s">
        <v>2012</v>
      </c>
      <c r="G401" s="215"/>
      <c r="H401" s="352"/>
      <c r="I401" s="350" t="s">
        <v>2013</v>
      </c>
      <c r="J401" s="350"/>
      <c r="K401" s="350"/>
      <c r="L401" s="353"/>
      <c r="M401" s="353"/>
      <c r="N401" s="353"/>
      <c r="O401" s="353"/>
      <c r="P401" s="353">
        <f t="shared" si="20"/>
        <v>0</v>
      </c>
      <c r="Q401" s="354">
        <v>5</v>
      </c>
      <c r="R401" s="355">
        <f t="shared" si="21"/>
        <v>0</v>
      </c>
      <c r="S401" s="353"/>
      <c r="T401" s="353"/>
      <c r="U401" s="353"/>
      <c r="V401" s="353"/>
      <c r="W401" s="353"/>
      <c r="X401" s="353"/>
      <c r="Y401" s="353"/>
      <c r="Z401" s="364"/>
      <c r="AA401" s="353"/>
      <c r="AB401" s="353"/>
      <c r="AC401" s="365"/>
      <c r="AD401" s="353"/>
      <c r="AE401" s="353"/>
      <c r="AF401" s="353"/>
      <c r="AG401" s="353"/>
      <c r="AH401" s="353"/>
      <c r="AI401" s="761"/>
      <c r="AJ401" s="353"/>
      <c r="AK401" s="353"/>
      <c r="AL401" s="353"/>
      <c r="AM401" s="353"/>
      <c r="AN401" s="353">
        <v>0</v>
      </c>
      <c r="AO401" s="364"/>
      <c r="AP401" s="353"/>
      <c r="AQ401" s="353"/>
      <c r="AR401" s="353">
        <v>0</v>
      </c>
      <c r="AS401" s="353"/>
      <c r="AT401" s="353"/>
      <c r="AU401" s="353"/>
      <c r="AV401" s="353"/>
      <c r="AW401" s="353"/>
      <c r="AX401" s="353"/>
      <c r="AY401" s="353"/>
      <c r="AZ401" s="353"/>
      <c r="BA401" s="353"/>
      <c r="BB401" s="353"/>
      <c r="BC401" s="353"/>
      <c r="BD401" s="353"/>
      <c r="BE401" s="359" t="s">
        <v>607</v>
      </c>
      <c r="BF401" s="360">
        <v>0</v>
      </c>
      <c r="BG401" s="360">
        <v>560000</v>
      </c>
      <c r="BH401" s="360">
        <f t="shared" si="22"/>
        <v>0</v>
      </c>
      <c r="BI401" s="361"/>
      <c r="BJ401" s="362" t="s">
        <v>6326</v>
      </c>
      <c r="BK401" s="362" t="s">
        <v>6326</v>
      </c>
    </row>
    <row r="402" spans="1:63" s="349" customFormat="1" ht="132" hidden="1" customHeight="1">
      <c r="A402" s="676">
        <v>398</v>
      </c>
      <c r="B402" s="351" t="s">
        <v>2014</v>
      </c>
      <c r="C402" s="351" t="s">
        <v>2015</v>
      </c>
      <c r="D402" s="351"/>
      <c r="E402" s="351"/>
      <c r="F402" s="351" t="s">
        <v>2016</v>
      </c>
      <c r="G402" s="215"/>
      <c r="H402" s="352"/>
      <c r="I402" s="350" t="s">
        <v>2009</v>
      </c>
      <c r="J402" s="350"/>
      <c r="K402" s="350"/>
      <c r="L402" s="353"/>
      <c r="M402" s="353"/>
      <c r="N402" s="353"/>
      <c r="O402" s="353"/>
      <c r="P402" s="353">
        <f t="shared" si="20"/>
        <v>0</v>
      </c>
      <c r="Q402" s="354">
        <v>2</v>
      </c>
      <c r="R402" s="355">
        <f t="shared" si="21"/>
        <v>0</v>
      </c>
      <c r="S402" s="353"/>
      <c r="T402" s="353"/>
      <c r="U402" s="353"/>
      <c r="V402" s="353"/>
      <c r="W402" s="353"/>
      <c r="X402" s="353"/>
      <c r="Y402" s="353"/>
      <c r="Z402" s="364"/>
      <c r="AA402" s="353"/>
      <c r="AB402" s="353"/>
      <c r="AC402" s="365"/>
      <c r="AD402" s="353"/>
      <c r="AE402" s="353"/>
      <c r="AF402" s="353"/>
      <c r="AG402" s="353"/>
      <c r="AH402" s="353"/>
      <c r="AI402" s="761"/>
      <c r="AJ402" s="353"/>
      <c r="AK402" s="353"/>
      <c r="AL402" s="353"/>
      <c r="AM402" s="353"/>
      <c r="AN402" s="353">
        <v>0</v>
      </c>
      <c r="AO402" s="364"/>
      <c r="AP402" s="353"/>
      <c r="AQ402" s="353"/>
      <c r="AR402" s="353">
        <v>0</v>
      </c>
      <c r="AS402" s="353"/>
      <c r="AT402" s="353"/>
      <c r="AU402" s="353"/>
      <c r="AV402" s="353"/>
      <c r="AW402" s="353"/>
      <c r="AX402" s="353"/>
      <c r="AY402" s="353"/>
      <c r="AZ402" s="353"/>
      <c r="BA402" s="353"/>
      <c r="BB402" s="353"/>
      <c r="BC402" s="353"/>
      <c r="BD402" s="353"/>
      <c r="BE402" s="359" t="s">
        <v>607</v>
      </c>
      <c r="BF402" s="360">
        <v>0</v>
      </c>
      <c r="BG402" s="360">
        <v>99500</v>
      </c>
      <c r="BH402" s="360">
        <f t="shared" si="22"/>
        <v>0</v>
      </c>
      <c r="BI402" s="361"/>
      <c r="BJ402" s="362" t="s">
        <v>6328</v>
      </c>
      <c r="BK402" s="363" t="str">
        <f>+BJ402</f>
        <v>NGOAI</v>
      </c>
    </row>
    <row r="403" spans="1:63" s="349" customFormat="1" ht="99" hidden="1" customHeight="1">
      <c r="A403" s="676">
        <v>399</v>
      </c>
      <c r="B403" s="351" t="s">
        <v>2017</v>
      </c>
      <c r="C403" s="351" t="s">
        <v>2018</v>
      </c>
      <c r="D403" s="351"/>
      <c r="E403" s="351"/>
      <c r="F403" s="351" t="s">
        <v>2019</v>
      </c>
      <c r="G403" s="215"/>
      <c r="H403" s="352"/>
      <c r="I403" s="350" t="s">
        <v>2013</v>
      </c>
      <c r="J403" s="350"/>
      <c r="K403" s="350"/>
      <c r="L403" s="353"/>
      <c r="M403" s="353"/>
      <c r="N403" s="353"/>
      <c r="O403" s="353"/>
      <c r="P403" s="353">
        <f t="shared" si="20"/>
        <v>0</v>
      </c>
      <c r="Q403" s="354">
        <v>5</v>
      </c>
      <c r="R403" s="355">
        <f t="shared" si="21"/>
        <v>0</v>
      </c>
      <c r="S403" s="353"/>
      <c r="T403" s="353"/>
      <c r="U403" s="353"/>
      <c r="V403" s="353"/>
      <c r="W403" s="353"/>
      <c r="X403" s="353"/>
      <c r="Y403" s="353"/>
      <c r="Z403" s="364"/>
      <c r="AA403" s="353"/>
      <c r="AB403" s="353"/>
      <c r="AC403" s="365"/>
      <c r="AD403" s="353"/>
      <c r="AE403" s="353"/>
      <c r="AF403" s="353"/>
      <c r="AG403" s="353"/>
      <c r="AH403" s="353"/>
      <c r="AI403" s="761"/>
      <c r="AJ403" s="353"/>
      <c r="AK403" s="353"/>
      <c r="AL403" s="353"/>
      <c r="AM403" s="353"/>
      <c r="AN403" s="353">
        <v>0</v>
      </c>
      <c r="AO403" s="364"/>
      <c r="AP403" s="353"/>
      <c r="AQ403" s="353"/>
      <c r="AR403" s="353">
        <v>0</v>
      </c>
      <c r="AS403" s="353"/>
      <c r="AT403" s="353"/>
      <c r="AU403" s="353"/>
      <c r="AV403" s="353"/>
      <c r="AW403" s="353"/>
      <c r="AX403" s="353"/>
      <c r="AY403" s="353"/>
      <c r="AZ403" s="353"/>
      <c r="BA403" s="353"/>
      <c r="BB403" s="353"/>
      <c r="BC403" s="353"/>
      <c r="BD403" s="353"/>
      <c r="BE403" s="359" t="s">
        <v>2020</v>
      </c>
      <c r="BF403" s="360">
        <v>0</v>
      </c>
      <c r="BG403" s="360">
        <v>298935</v>
      </c>
      <c r="BH403" s="360">
        <f t="shared" si="22"/>
        <v>0</v>
      </c>
      <c r="BI403" s="361"/>
      <c r="BJ403" s="362" t="s">
        <v>6328</v>
      </c>
      <c r="BK403" s="363" t="str">
        <f>+BJ403</f>
        <v>NGOAI</v>
      </c>
    </row>
    <row r="404" spans="1:63" s="349" customFormat="1" ht="33" hidden="1" customHeight="1">
      <c r="A404" s="676">
        <v>400</v>
      </c>
      <c r="B404" s="351" t="s">
        <v>2021</v>
      </c>
      <c r="C404" s="351" t="s">
        <v>2022</v>
      </c>
      <c r="D404" s="351"/>
      <c r="E404" s="351" t="s">
        <v>2023</v>
      </c>
      <c r="F404" s="351" t="s">
        <v>2024</v>
      </c>
      <c r="G404" s="215"/>
      <c r="H404" s="352"/>
      <c r="I404" s="350" t="s">
        <v>84</v>
      </c>
      <c r="J404" s="350"/>
      <c r="K404" s="350"/>
      <c r="L404" s="353"/>
      <c r="M404" s="353"/>
      <c r="N404" s="353"/>
      <c r="O404" s="353">
        <v>0</v>
      </c>
      <c r="P404" s="353">
        <f t="shared" si="20"/>
        <v>0</v>
      </c>
      <c r="Q404" s="354">
        <v>150</v>
      </c>
      <c r="R404" s="355">
        <f t="shared" si="21"/>
        <v>150</v>
      </c>
      <c r="S404" s="353"/>
      <c r="T404" s="353"/>
      <c r="U404" s="353"/>
      <c r="V404" s="353"/>
      <c r="W404" s="353"/>
      <c r="X404" s="353"/>
      <c r="Y404" s="353"/>
      <c r="Z404" s="364"/>
      <c r="AA404" s="353"/>
      <c r="AB404" s="353"/>
      <c r="AC404" s="365"/>
      <c r="AD404" s="353"/>
      <c r="AE404" s="353"/>
      <c r="AF404" s="353">
        <v>150</v>
      </c>
      <c r="AG404" s="353"/>
      <c r="AH404" s="353"/>
      <c r="AI404" s="761"/>
      <c r="AJ404" s="353"/>
      <c r="AK404" s="353"/>
      <c r="AL404" s="353"/>
      <c r="AM404" s="353"/>
      <c r="AN404" s="353">
        <v>0</v>
      </c>
      <c r="AO404" s="364"/>
      <c r="AP404" s="353"/>
      <c r="AQ404" s="353"/>
      <c r="AR404" s="353">
        <v>0</v>
      </c>
      <c r="AS404" s="353"/>
      <c r="AT404" s="353"/>
      <c r="AU404" s="353"/>
      <c r="AV404" s="353"/>
      <c r="AW404" s="353"/>
      <c r="AX404" s="353"/>
      <c r="AY404" s="353"/>
      <c r="AZ404" s="353"/>
      <c r="BA404" s="353"/>
      <c r="BB404" s="353"/>
      <c r="BC404" s="353"/>
      <c r="BD404" s="353"/>
      <c r="BE404" s="359"/>
      <c r="BF404" s="360">
        <v>0</v>
      </c>
      <c r="BG404" s="360">
        <v>66549</v>
      </c>
      <c r="BH404" s="360">
        <f t="shared" si="22"/>
        <v>9982350</v>
      </c>
      <c r="BI404" s="361"/>
      <c r="BJ404" s="362" t="s">
        <v>6326</v>
      </c>
      <c r="BK404" s="362" t="s">
        <v>6326</v>
      </c>
    </row>
    <row r="405" spans="1:63" s="349" customFormat="1" ht="33" hidden="1" customHeight="1">
      <c r="A405" s="676">
        <v>401</v>
      </c>
      <c r="B405" s="351" t="s">
        <v>2025</v>
      </c>
      <c r="C405" s="351" t="s">
        <v>2026</v>
      </c>
      <c r="D405" s="351"/>
      <c r="E405" s="351" t="s">
        <v>2027</v>
      </c>
      <c r="F405" s="351" t="s">
        <v>2028</v>
      </c>
      <c r="G405" s="215"/>
      <c r="H405" s="352"/>
      <c r="I405" s="350" t="s">
        <v>84</v>
      </c>
      <c r="J405" s="350"/>
      <c r="K405" s="350"/>
      <c r="L405" s="353"/>
      <c r="M405" s="353"/>
      <c r="N405" s="353"/>
      <c r="O405" s="353">
        <v>0</v>
      </c>
      <c r="P405" s="353">
        <f t="shared" ref="P405:P464" si="23">N405+O405</f>
        <v>0</v>
      </c>
      <c r="Q405" s="354">
        <v>150</v>
      </c>
      <c r="R405" s="355">
        <f t="shared" si="21"/>
        <v>150</v>
      </c>
      <c r="S405" s="353"/>
      <c r="T405" s="353"/>
      <c r="U405" s="353"/>
      <c r="V405" s="353"/>
      <c r="W405" s="353"/>
      <c r="X405" s="353"/>
      <c r="Y405" s="353"/>
      <c r="Z405" s="364"/>
      <c r="AA405" s="353"/>
      <c r="AB405" s="353"/>
      <c r="AC405" s="365"/>
      <c r="AD405" s="353"/>
      <c r="AE405" s="353"/>
      <c r="AF405" s="353">
        <v>150</v>
      </c>
      <c r="AG405" s="353"/>
      <c r="AH405" s="353"/>
      <c r="AI405" s="761"/>
      <c r="AJ405" s="353"/>
      <c r="AK405" s="353"/>
      <c r="AL405" s="353"/>
      <c r="AM405" s="353"/>
      <c r="AN405" s="353">
        <v>0</v>
      </c>
      <c r="AO405" s="364"/>
      <c r="AP405" s="353"/>
      <c r="AQ405" s="353"/>
      <c r="AR405" s="353">
        <v>0</v>
      </c>
      <c r="AS405" s="353"/>
      <c r="AT405" s="353"/>
      <c r="AU405" s="353"/>
      <c r="AV405" s="353"/>
      <c r="AW405" s="353"/>
      <c r="AX405" s="353"/>
      <c r="AY405" s="353"/>
      <c r="AZ405" s="353"/>
      <c r="BA405" s="353"/>
      <c r="BB405" s="353"/>
      <c r="BC405" s="353"/>
      <c r="BD405" s="353"/>
      <c r="BE405" s="359"/>
      <c r="BF405" s="360">
        <v>0</v>
      </c>
      <c r="BG405" s="360">
        <v>66549</v>
      </c>
      <c r="BH405" s="360">
        <f t="shared" si="22"/>
        <v>9982350</v>
      </c>
      <c r="BI405" s="361"/>
      <c r="BJ405" s="362" t="s">
        <v>6326</v>
      </c>
      <c r="BK405" s="362" t="s">
        <v>6326</v>
      </c>
    </row>
    <row r="406" spans="1:63" s="349" customFormat="1" ht="16.5" hidden="1" customHeight="1">
      <c r="A406" s="676">
        <v>402</v>
      </c>
      <c r="B406" s="351" t="s">
        <v>2029</v>
      </c>
      <c r="C406" s="351" t="s">
        <v>2030</v>
      </c>
      <c r="D406" s="351"/>
      <c r="E406" s="351" t="s">
        <v>2030</v>
      </c>
      <c r="F406" s="351" t="s">
        <v>2031</v>
      </c>
      <c r="G406" s="215"/>
      <c r="H406" s="352"/>
      <c r="I406" s="350" t="s">
        <v>84</v>
      </c>
      <c r="J406" s="350"/>
      <c r="K406" s="350"/>
      <c r="L406" s="353"/>
      <c r="M406" s="353"/>
      <c r="N406" s="353"/>
      <c r="O406" s="353">
        <v>0</v>
      </c>
      <c r="P406" s="353">
        <f t="shared" si="23"/>
        <v>0</v>
      </c>
      <c r="Q406" s="354">
        <v>1520</v>
      </c>
      <c r="R406" s="355">
        <f t="shared" si="21"/>
        <v>490</v>
      </c>
      <c r="S406" s="353"/>
      <c r="T406" s="353"/>
      <c r="U406" s="353"/>
      <c r="V406" s="353"/>
      <c r="W406" s="353"/>
      <c r="X406" s="353"/>
      <c r="Y406" s="353"/>
      <c r="Z406" s="364"/>
      <c r="AA406" s="353"/>
      <c r="AB406" s="353">
        <v>50</v>
      </c>
      <c r="AC406" s="365"/>
      <c r="AD406" s="353"/>
      <c r="AE406" s="353"/>
      <c r="AF406" s="353"/>
      <c r="AG406" s="353"/>
      <c r="AH406" s="353"/>
      <c r="AI406" s="761"/>
      <c r="AJ406" s="353"/>
      <c r="AK406" s="353"/>
      <c r="AL406" s="353"/>
      <c r="AM406" s="353"/>
      <c r="AN406" s="353">
        <v>0</v>
      </c>
      <c r="AO406" s="364"/>
      <c r="AP406" s="353"/>
      <c r="AQ406" s="353"/>
      <c r="AR406" s="353">
        <v>0</v>
      </c>
      <c r="AS406" s="353"/>
      <c r="AT406" s="353">
        <v>440</v>
      </c>
      <c r="AU406" s="353"/>
      <c r="AV406" s="353"/>
      <c r="AW406" s="353"/>
      <c r="AX406" s="353"/>
      <c r="AY406" s="353"/>
      <c r="AZ406" s="353"/>
      <c r="BA406" s="353"/>
      <c r="BB406" s="353"/>
      <c r="BC406" s="353"/>
      <c r="BD406" s="353"/>
      <c r="BE406" s="359"/>
      <c r="BF406" s="360">
        <v>0</v>
      </c>
      <c r="BG406" s="360">
        <v>90300</v>
      </c>
      <c r="BH406" s="360">
        <f t="shared" si="22"/>
        <v>44247000</v>
      </c>
      <c r="BI406" s="361"/>
      <c r="BJ406" s="362" t="s">
        <v>6039</v>
      </c>
      <c r="BK406" s="362" t="s">
        <v>6327</v>
      </c>
    </row>
    <row r="407" spans="1:63" s="349" customFormat="1" ht="82.5" hidden="1" customHeight="1">
      <c r="A407" s="676">
        <v>403</v>
      </c>
      <c r="B407" s="351" t="s">
        <v>2032</v>
      </c>
      <c r="C407" s="351" t="s">
        <v>2033</v>
      </c>
      <c r="D407" s="351"/>
      <c r="E407" s="351" t="s">
        <v>2034</v>
      </c>
      <c r="F407" s="351" t="s">
        <v>2035</v>
      </c>
      <c r="G407" s="215"/>
      <c r="H407" s="352"/>
      <c r="I407" s="350" t="s">
        <v>84</v>
      </c>
      <c r="J407" s="350"/>
      <c r="K407" s="350"/>
      <c r="L407" s="353">
        <v>15</v>
      </c>
      <c r="M407" s="353"/>
      <c r="N407" s="353"/>
      <c r="O407" s="353">
        <v>0</v>
      </c>
      <c r="P407" s="353">
        <f t="shared" si="23"/>
        <v>0</v>
      </c>
      <c r="Q407" s="354">
        <v>300</v>
      </c>
      <c r="R407" s="355">
        <f t="shared" si="21"/>
        <v>250</v>
      </c>
      <c r="S407" s="353"/>
      <c r="T407" s="353"/>
      <c r="U407" s="353"/>
      <c r="V407" s="353"/>
      <c r="W407" s="353"/>
      <c r="X407" s="353"/>
      <c r="Y407" s="353"/>
      <c r="Z407" s="364"/>
      <c r="AA407" s="353"/>
      <c r="AB407" s="353"/>
      <c r="AC407" s="365"/>
      <c r="AD407" s="353"/>
      <c r="AE407" s="353"/>
      <c r="AF407" s="353">
        <v>250</v>
      </c>
      <c r="AG407" s="353"/>
      <c r="AH407" s="353"/>
      <c r="AI407" s="761"/>
      <c r="AJ407" s="353"/>
      <c r="AK407" s="353"/>
      <c r="AL407" s="353"/>
      <c r="AM407" s="353"/>
      <c r="AN407" s="353">
        <v>0</v>
      </c>
      <c r="AO407" s="364"/>
      <c r="AP407" s="353"/>
      <c r="AQ407" s="353"/>
      <c r="AR407" s="353">
        <v>0</v>
      </c>
      <c r="AS407" s="353"/>
      <c r="AT407" s="353"/>
      <c r="AU407" s="353"/>
      <c r="AV407" s="353"/>
      <c r="AW407" s="353"/>
      <c r="AX407" s="353"/>
      <c r="AY407" s="353"/>
      <c r="AZ407" s="353"/>
      <c r="BA407" s="353"/>
      <c r="BB407" s="353"/>
      <c r="BC407" s="353"/>
      <c r="BD407" s="353"/>
      <c r="BE407" s="359"/>
      <c r="BF407" s="360">
        <v>0</v>
      </c>
      <c r="BG407" s="360">
        <v>97125</v>
      </c>
      <c r="BH407" s="360">
        <f t="shared" si="22"/>
        <v>24281250</v>
      </c>
      <c r="BI407" s="361"/>
      <c r="BJ407" s="362" t="s">
        <v>6326</v>
      </c>
      <c r="BK407" s="362" t="s">
        <v>6326</v>
      </c>
    </row>
    <row r="408" spans="1:63" s="349" customFormat="1" ht="82.5" hidden="1" customHeight="1">
      <c r="A408" s="676">
        <v>404</v>
      </c>
      <c r="B408" s="351" t="s">
        <v>2036</v>
      </c>
      <c r="C408" s="351" t="s">
        <v>2037</v>
      </c>
      <c r="D408" s="351"/>
      <c r="E408" s="351" t="s">
        <v>2038</v>
      </c>
      <c r="F408" s="351" t="s">
        <v>2039</v>
      </c>
      <c r="G408" s="215"/>
      <c r="H408" s="352"/>
      <c r="I408" s="350" t="s">
        <v>84</v>
      </c>
      <c r="J408" s="350"/>
      <c r="K408" s="350"/>
      <c r="L408" s="353"/>
      <c r="M408" s="353"/>
      <c r="N408" s="353"/>
      <c r="O408" s="353">
        <v>0</v>
      </c>
      <c r="P408" s="353">
        <f t="shared" si="23"/>
        <v>0</v>
      </c>
      <c r="Q408" s="354">
        <v>120</v>
      </c>
      <c r="R408" s="355">
        <f t="shared" si="21"/>
        <v>120</v>
      </c>
      <c r="S408" s="353"/>
      <c r="T408" s="353"/>
      <c r="U408" s="353"/>
      <c r="V408" s="353"/>
      <c r="W408" s="353"/>
      <c r="X408" s="353"/>
      <c r="Y408" s="353"/>
      <c r="Z408" s="364"/>
      <c r="AA408" s="353"/>
      <c r="AB408" s="353"/>
      <c r="AC408" s="365"/>
      <c r="AD408" s="353"/>
      <c r="AE408" s="353"/>
      <c r="AF408" s="353">
        <v>120</v>
      </c>
      <c r="AG408" s="353"/>
      <c r="AH408" s="353"/>
      <c r="AI408" s="761"/>
      <c r="AJ408" s="353"/>
      <c r="AK408" s="353"/>
      <c r="AL408" s="353"/>
      <c r="AM408" s="353"/>
      <c r="AN408" s="353">
        <v>0</v>
      </c>
      <c r="AO408" s="364"/>
      <c r="AP408" s="353"/>
      <c r="AQ408" s="353"/>
      <c r="AR408" s="353">
        <v>0</v>
      </c>
      <c r="AS408" s="353"/>
      <c r="AT408" s="353"/>
      <c r="AU408" s="353"/>
      <c r="AV408" s="353"/>
      <c r="AW408" s="353"/>
      <c r="AX408" s="353"/>
      <c r="AY408" s="353"/>
      <c r="AZ408" s="353"/>
      <c r="BA408" s="353"/>
      <c r="BB408" s="353"/>
      <c r="BC408" s="353"/>
      <c r="BD408" s="353"/>
      <c r="BE408" s="359"/>
      <c r="BF408" s="360">
        <v>0</v>
      </c>
      <c r="BG408" s="360">
        <v>119700</v>
      </c>
      <c r="BH408" s="360">
        <f t="shared" si="22"/>
        <v>14364000</v>
      </c>
      <c r="BI408" s="361"/>
      <c r="BJ408" s="362" t="s">
        <v>6326</v>
      </c>
      <c r="BK408" s="362" t="s">
        <v>6326</v>
      </c>
    </row>
    <row r="409" spans="1:63" s="349" customFormat="1" ht="99" hidden="1" customHeight="1">
      <c r="A409" s="676">
        <v>405</v>
      </c>
      <c r="B409" s="351" t="s">
        <v>2040</v>
      </c>
      <c r="C409" s="351" t="s">
        <v>2041</v>
      </c>
      <c r="D409" s="351"/>
      <c r="E409" s="351"/>
      <c r="F409" s="351" t="s">
        <v>2042</v>
      </c>
      <c r="G409" s="215"/>
      <c r="H409" s="352"/>
      <c r="I409" s="350" t="s">
        <v>84</v>
      </c>
      <c r="J409" s="350"/>
      <c r="K409" s="350"/>
      <c r="L409" s="353">
        <v>3</v>
      </c>
      <c r="M409" s="353">
        <v>0</v>
      </c>
      <c r="N409" s="353"/>
      <c r="O409" s="353">
        <v>1</v>
      </c>
      <c r="P409" s="353">
        <f t="shared" si="23"/>
        <v>1</v>
      </c>
      <c r="Q409" s="354">
        <v>320</v>
      </c>
      <c r="R409" s="355">
        <f t="shared" si="21"/>
        <v>300</v>
      </c>
      <c r="S409" s="353"/>
      <c r="T409" s="353"/>
      <c r="U409" s="353"/>
      <c r="V409" s="353"/>
      <c r="W409" s="353"/>
      <c r="X409" s="353"/>
      <c r="Y409" s="353"/>
      <c r="Z409" s="364"/>
      <c r="AA409" s="353"/>
      <c r="AB409" s="353"/>
      <c r="AC409" s="365"/>
      <c r="AD409" s="353"/>
      <c r="AE409" s="353"/>
      <c r="AF409" s="406">
        <v>300</v>
      </c>
      <c r="AG409" s="353"/>
      <c r="AH409" s="353"/>
      <c r="AI409" s="761"/>
      <c r="AJ409" s="353"/>
      <c r="AK409" s="353"/>
      <c r="AL409" s="353"/>
      <c r="AM409" s="353"/>
      <c r="AN409" s="353">
        <v>0</v>
      </c>
      <c r="AO409" s="364"/>
      <c r="AP409" s="353"/>
      <c r="AQ409" s="353"/>
      <c r="AR409" s="353">
        <v>0</v>
      </c>
      <c r="AS409" s="353"/>
      <c r="AT409" s="353"/>
      <c r="AU409" s="353"/>
      <c r="AV409" s="353"/>
      <c r="AW409" s="353"/>
      <c r="AX409" s="353"/>
      <c r="AY409" s="353"/>
      <c r="AZ409" s="353"/>
      <c r="BA409" s="353"/>
      <c r="BB409" s="353"/>
      <c r="BC409" s="353"/>
      <c r="BD409" s="353"/>
      <c r="BE409" s="359"/>
      <c r="BF409" s="360">
        <v>0</v>
      </c>
      <c r="BG409" s="360">
        <v>29000</v>
      </c>
      <c r="BH409" s="360">
        <f t="shared" si="22"/>
        <v>8700000</v>
      </c>
      <c r="BI409" s="361"/>
      <c r="BJ409" s="362" t="s">
        <v>6326</v>
      </c>
      <c r="BK409" s="362" t="s">
        <v>6326</v>
      </c>
    </row>
    <row r="410" spans="1:63" s="349" customFormat="1" ht="66" hidden="1" customHeight="1">
      <c r="A410" s="676">
        <v>406</v>
      </c>
      <c r="B410" s="351" t="s">
        <v>2043</v>
      </c>
      <c r="C410" s="351" t="s">
        <v>2044</v>
      </c>
      <c r="D410" s="351"/>
      <c r="E410" s="351" t="s">
        <v>2045</v>
      </c>
      <c r="F410" s="351" t="s">
        <v>2046</v>
      </c>
      <c r="G410" s="215"/>
      <c r="H410" s="352"/>
      <c r="I410" s="350" t="s">
        <v>84</v>
      </c>
      <c r="J410" s="350"/>
      <c r="K410" s="350"/>
      <c r="L410" s="353"/>
      <c r="M410" s="353"/>
      <c r="N410" s="353"/>
      <c r="O410" s="353">
        <v>36</v>
      </c>
      <c r="P410" s="353">
        <f t="shared" si="23"/>
        <v>36</v>
      </c>
      <c r="Q410" s="354">
        <v>100</v>
      </c>
      <c r="R410" s="355">
        <f t="shared" si="21"/>
        <v>50</v>
      </c>
      <c r="S410" s="353"/>
      <c r="T410" s="353"/>
      <c r="U410" s="353"/>
      <c r="V410" s="353"/>
      <c r="W410" s="353"/>
      <c r="X410" s="353"/>
      <c r="Y410" s="353"/>
      <c r="Z410" s="364"/>
      <c r="AA410" s="353"/>
      <c r="AB410" s="353"/>
      <c r="AC410" s="365"/>
      <c r="AD410" s="353"/>
      <c r="AE410" s="353"/>
      <c r="AF410" s="353"/>
      <c r="AG410" s="353">
        <v>50</v>
      </c>
      <c r="AH410" s="353"/>
      <c r="AI410" s="761"/>
      <c r="AJ410" s="353"/>
      <c r="AK410" s="353"/>
      <c r="AL410" s="353"/>
      <c r="AM410" s="353"/>
      <c r="AN410" s="353">
        <v>0</v>
      </c>
      <c r="AO410" s="364"/>
      <c r="AP410" s="353"/>
      <c r="AQ410" s="353"/>
      <c r="AR410" s="353">
        <v>0</v>
      </c>
      <c r="AS410" s="353"/>
      <c r="AT410" s="353"/>
      <c r="AU410" s="353"/>
      <c r="AV410" s="353"/>
      <c r="AW410" s="353"/>
      <c r="AX410" s="353"/>
      <c r="AY410" s="353"/>
      <c r="AZ410" s="353"/>
      <c r="BA410" s="353"/>
      <c r="BB410" s="353"/>
      <c r="BC410" s="353"/>
      <c r="BD410" s="353"/>
      <c r="BE410" s="359"/>
      <c r="BF410" s="360">
        <v>0</v>
      </c>
      <c r="BG410" s="360">
        <v>3800000</v>
      </c>
      <c r="BH410" s="360">
        <f t="shared" si="22"/>
        <v>190000000</v>
      </c>
      <c r="BI410" s="361"/>
      <c r="BJ410" s="362" t="s">
        <v>6326</v>
      </c>
      <c r="BK410" s="362" t="s">
        <v>6326</v>
      </c>
    </row>
    <row r="411" spans="1:63" s="349" customFormat="1" ht="99" hidden="1" customHeight="1">
      <c r="A411" s="676">
        <v>407</v>
      </c>
      <c r="B411" s="351" t="s">
        <v>2047</v>
      </c>
      <c r="C411" s="351" t="s">
        <v>2048</v>
      </c>
      <c r="D411" s="351"/>
      <c r="E411" s="351" t="s">
        <v>2049</v>
      </c>
      <c r="F411" s="351" t="s">
        <v>2050</v>
      </c>
      <c r="G411" s="215"/>
      <c r="H411" s="352"/>
      <c r="I411" s="350" t="s">
        <v>84</v>
      </c>
      <c r="J411" s="350"/>
      <c r="K411" s="350"/>
      <c r="L411" s="353"/>
      <c r="M411" s="353"/>
      <c r="N411" s="353"/>
      <c r="O411" s="353">
        <v>54</v>
      </c>
      <c r="P411" s="353">
        <f t="shared" si="23"/>
        <v>54</v>
      </c>
      <c r="Q411" s="354">
        <v>100</v>
      </c>
      <c r="R411" s="355">
        <f t="shared" si="21"/>
        <v>50</v>
      </c>
      <c r="S411" s="353"/>
      <c r="T411" s="353"/>
      <c r="U411" s="353"/>
      <c r="V411" s="353"/>
      <c r="W411" s="353"/>
      <c r="X411" s="353"/>
      <c r="Y411" s="353"/>
      <c r="Z411" s="364"/>
      <c r="AA411" s="353"/>
      <c r="AB411" s="353"/>
      <c r="AC411" s="365"/>
      <c r="AD411" s="353"/>
      <c r="AE411" s="353"/>
      <c r="AF411" s="353"/>
      <c r="AG411" s="353">
        <v>50</v>
      </c>
      <c r="AH411" s="353"/>
      <c r="AI411" s="761"/>
      <c r="AJ411" s="353"/>
      <c r="AK411" s="353"/>
      <c r="AL411" s="353"/>
      <c r="AM411" s="353"/>
      <c r="AN411" s="353">
        <v>0</v>
      </c>
      <c r="AO411" s="364"/>
      <c r="AP411" s="353"/>
      <c r="AQ411" s="353"/>
      <c r="AR411" s="353">
        <v>0</v>
      </c>
      <c r="AS411" s="353"/>
      <c r="AT411" s="353"/>
      <c r="AU411" s="353"/>
      <c r="AV411" s="353"/>
      <c r="AW411" s="353"/>
      <c r="AX411" s="353"/>
      <c r="AY411" s="353"/>
      <c r="AZ411" s="353"/>
      <c r="BA411" s="353"/>
      <c r="BB411" s="353"/>
      <c r="BC411" s="353"/>
      <c r="BD411" s="353"/>
      <c r="BE411" s="359"/>
      <c r="BF411" s="360">
        <v>0</v>
      </c>
      <c r="BG411" s="360">
        <v>5300000</v>
      </c>
      <c r="BH411" s="360">
        <f t="shared" si="22"/>
        <v>265000000</v>
      </c>
      <c r="BI411" s="361"/>
      <c r="BJ411" s="362" t="s">
        <v>6326</v>
      </c>
      <c r="BK411" s="362" t="s">
        <v>6326</v>
      </c>
    </row>
    <row r="412" spans="1:63" s="349" customFormat="1" ht="110.25" hidden="1" customHeight="1">
      <c r="A412" s="676">
        <v>408</v>
      </c>
      <c r="B412" s="351" t="s">
        <v>2051</v>
      </c>
      <c r="C412" s="351" t="s">
        <v>2052</v>
      </c>
      <c r="D412" s="351"/>
      <c r="E412" s="351" t="s">
        <v>2053</v>
      </c>
      <c r="F412" s="351" t="s">
        <v>2054</v>
      </c>
      <c r="G412" s="667" t="s">
        <v>6906</v>
      </c>
      <c r="H412" s="352"/>
      <c r="I412" s="350" t="s">
        <v>84</v>
      </c>
      <c r="J412" s="350"/>
      <c r="K412" s="350"/>
      <c r="L412" s="353"/>
      <c r="M412" s="353"/>
      <c r="N412" s="353"/>
      <c r="O412" s="353">
        <v>0</v>
      </c>
      <c r="P412" s="353">
        <f t="shared" si="23"/>
        <v>0</v>
      </c>
      <c r="Q412" s="354">
        <v>300</v>
      </c>
      <c r="R412" s="355">
        <f t="shared" si="21"/>
        <v>500</v>
      </c>
      <c r="S412" s="353"/>
      <c r="T412" s="353"/>
      <c r="U412" s="353"/>
      <c r="V412" s="353"/>
      <c r="W412" s="353">
        <v>500</v>
      </c>
      <c r="X412" s="353"/>
      <c r="Y412" s="353"/>
      <c r="Z412" s="364"/>
      <c r="AA412" s="353"/>
      <c r="AB412" s="353"/>
      <c r="AC412" s="365"/>
      <c r="AD412" s="353"/>
      <c r="AE412" s="353"/>
      <c r="AF412" s="353"/>
      <c r="AG412" s="353"/>
      <c r="AH412" s="353"/>
      <c r="AI412" s="761"/>
      <c r="AJ412" s="353"/>
      <c r="AK412" s="353"/>
      <c r="AL412" s="353"/>
      <c r="AM412" s="353"/>
      <c r="AN412" s="353">
        <v>0</v>
      </c>
      <c r="AO412" s="364"/>
      <c r="AP412" s="353"/>
      <c r="AQ412" s="353"/>
      <c r="AR412" s="353">
        <v>0</v>
      </c>
      <c r="AS412" s="353"/>
      <c r="AT412" s="353"/>
      <c r="AU412" s="353"/>
      <c r="AV412" s="353"/>
      <c r="AW412" s="353"/>
      <c r="AX412" s="353"/>
      <c r="AY412" s="353"/>
      <c r="AZ412" s="353"/>
      <c r="BA412" s="353"/>
      <c r="BB412" s="353"/>
      <c r="BC412" s="353"/>
      <c r="BD412" s="353"/>
      <c r="BE412" s="359"/>
      <c r="BF412" s="360">
        <v>0</v>
      </c>
      <c r="BG412" s="360">
        <v>19500</v>
      </c>
      <c r="BH412" s="360">
        <f t="shared" si="22"/>
        <v>9750000</v>
      </c>
      <c r="BI412" s="361"/>
      <c r="BJ412" s="362" t="s">
        <v>6039</v>
      </c>
      <c r="BK412" s="363"/>
    </row>
    <row r="413" spans="1:63" s="349" customFormat="1" ht="165" hidden="1" customHeight="1">
      <c r="A413" s="676">
        <v>409</v>
      </c>
      <c r="B413" s="351" t="s">
        <v>2056</v>
      </c>
      <c r="C413" s="351" t="s">
        <v>2057</v>
      </c>
      <c r="D413" s="351"/>
      <c r="E413" s="351"/>
      <c r="F413" s="407" t="s">
        <v>6381</v>
      </c>
      <c r="G413" s="215"/>
      <c r="H413" s="352"/>
      <c r="I413" s="350" t="s">
        <v>2059</v>
      </c>
      <c r="J413" s="350"/>
      <c r="K413" s="350"/>
      <c r="L413" s="353"/>
      <c r="M413" s="353"/>
      <c r="N413" s="353"/>
      <c r="O413" s="353">
        <v>0</v>
      </c>
      <c r="P413" s="353">
        <f t="shared" si="23"/>
        <v>0</v>
      </c>
      <c r="Q413" s="354">
        <v>6000</v>
      </c>
      <c r="R413" s="355">
        <f t="shared" si="21"/>
        <v>7820</v>
      </c>
      <c r="S413" s="353"/>
      <c r="T413" s="353"/>
      <c r="U413" s="353"/>
      <c r="V413" s="353"/>
      <c r="W413" s="353"/>
      <c r="X413" s="353"/>
      <c r="Y413" s="353"/>
      <c r="Z413" s="364"/>
      <c r="AA413" s="353"/>
      <c r="AB413" s="353"/>
      <c r="AC413" s="365"/>
      <c r="AD413" s="353"/>
      <c r="AE413" s="353"/>
      <c r="AF413" s="353"/>
      <c r="AG413" s="353"/>
      <c r="AH413" s="353"/>
      <c r="AI413" s="761"/>
      <c r="AJ413" s="353"/>
      <c r="AK413" s="353"/>
      <c r="AL413" s="353"/>
      <c r="AM413" s="353"/>
      <c r="AN413" s="353">
        <v>0</v>
      </c>
      <c r="AO413" s="364"/>
      <c r="AP413" s="353"/>
      <c r="AQ413" s="353"/>
      <c r="AR413" s="353">
        <v>0</v>
      </c>
      <c r="AS413" s="353"/>
      <c r="AT413" s="353"/>
      <c r="AU413" s="353"/>
      <c r="AV413" s="353"/>
      <c r="AW413" s="353"/>
      <c r="AX413" s="353"/>
      <c r="AY413" s="353"/>
      <c r="AZ413" s="353"/>
      <c r="BA413" s="353"/>
      <c r="BB413" s="353"/>
      <c r="BC413" s="353">
        <v>7820</v>
      </c>
      <c r="BD413" s="353"/>
      <c r="BE413" s="408" t="s">
        <v>2060</v>
      </c>
      <c r="BF413" s="360">
        <v>0</v>
      </c>
      <c r="BG413" s="360">
        <v>900</v>
      </c>
      <c r="BH413" s="360">
        <f t="shared" si="22"/>
        <v>7038000</v>
      </c>
      <c r="BI413" s="361"/>
      <c r="BJ413" s="363" t="s">
        <v>6326</v>
      </c>
      <c r="BK413" s="362" t="s">
        <v>69</v>
      </c>
    </row>
    <row r="414" spans="1:63" s="349" customFormat="1" ht="94.5" hidden="1" customHeight="1">
      <c r="A414" s="676">
        <v>410</v>
      </c>
      <c r="B414" s="351" t="s">
        <v>2061</v>
      </c>
      <c r="C414" s="351" t="s">
        <v>2062</v>
      </c>
      <c r="D414" s="351"/>
      <c r="E414" s="351"/>
      <c r="F414" s="351" t="s">
        <v>2063</v>
      </c>
      <c r="G414" s="215"/>
      <c r="H414" s="352"/>
      <c r="I414" s="350" t="s">
        <v>84</v>
      </c>
      <c r="J414" s="350"/>
      <c r="K414" s="350"/>
      <c r="L414" s="353">
        <v>20</v>
      </c>
      <c r="M414" s="353">
        <v>40</v>
      </c>
      <c r="N414" s="353"/>
      <c r="O414" s="353">
        <v>0</v>
      </c>
      <c r="P414" s="353">
        <f t="shared" si="23"/>
        <v>0</v>
      </c>
      <c r="Q414" s="354">
        <v>502</v>
      </c>
      <c r="R414" s="355">
        <f t="shared" si="21"/>
        <v>730</v>
      </c>
      <c r="S414" s="353"/>
      <c r="T414" s="353"/>
      <c r="U414" s="353"/>
      <c r="V414" s="353"/>
      <c r="W414" s="353"/>
      <c r="X414" s="353"/>
      <c r="Y414" s="353"/>
      <c r="Z414" s="364"/>
      <c r="AA414" s="353"/>
      <c r="AB414" s="353"/>
      <c r="AC414" s="369">
        <v>100</v>
      </c>
      <c r="AD414" s="353"/>
      <c r="AE414" s="353"/>
      <c r="AF414" s="353">
        <v>50</v>
      </c>
      <c r="AG414" s="353">
        <v>10</v>
      </c>
      <c r="AH414" s="353"/>
      <c r="AI414" s="761">
        <v>20</v>
      </c>
      <c r="AJ414" s="353"/>
      <c r="AK414" s="353">
        <v>100</v>
      </c>
      <c r="AL414" s="353"/>
      <c r="AM414" s="353"/>
      <c r="AN414" s="353">
        <v>0</v>
      </c>
      <c r="AO414" s="378">
        <v>100</v>
      </c>
      <c r="AP414" s="353"/>
      <c r="AQ414" s="353">
        <v>100</v>
      </c>
      <c r="AR414" s="353">
        <v>0</v>
      </c>
      <c r="AS414" s="353">
        <v>20</v>
      </c>
      <c r="AT414" s="353">
        <v>70</v>
      </c>
      <c r="AU414" s="353">
        <v>50</v>
      </c>
      <c r="AV414" s="353">
        <v>50</v>
      </c>
      <c r="AW414" s="353"/>
      <c r="AX414" s="353"/>
      <c r="AY414" s="353">
        <v>60</v>
      </c>
      <c r="AZ414" s="353"/>
      <c r="BA414" s="353"/>
      <c r="BB414" s="353"/>
      <c r="BC414" s="353"/>
      <c r="BD414" s="353"/>
      <c r="BE414" s="359"/>
      <c r="BF414" s="360">
        <v>0</v>
      </c>
      <c r="BG414" s="360">
        <v>21000</v>
      </c>
      <c r="BH414" s="360">
        <f t="shared" si="22"/>
        <v>15330000</v>
      </c>
      <c r="BI414" s="361"/>
      <c r="BJ414" s="363" t="s">
        <v>6039</v>
      </c>
      <c r="BK414" s="362" t="s">
        <v>6327</v>
      </c>
    </row>
    <row r="415" spans="1:63" s="349" customFormat="1" ht="82.5" hidden="1" customHeight="1">
      <c r="A415" s="676">
        <v>411</v>
      </c>
      <c r="B415" s="351" t="s">
        <v>2064</v>
      </c>
      <c r="C415" s="351" t="s">
        <v>2065</v>
      </c>
      <c r="D415" s="351"/>
      <c r="E415" s="351" t="s">
        <v>2066</v>
      </c>
      <c r="F415" s="351" t="s">
        <v>2067</v>
      </c>
      <c r="G415" s="215"/>
      <c r="H415" s="352"/>
      <c r="I415" s="350" t="s">
        <v>84</v>
      </c>
      <c r="J415" s="350"/>
      <c r="K415" s="350"/>
      <c r="L415" s="353">
        <v>112000</v>
      </c>
      <c r="M415" s="353">
        <f>35700+17242</f>
        <v>52942</v>
      </c>
      <c r="N415" s="353"/>
      <c r="O415" s="353">
        <v>18200</v>
      </c>
      <c r="P415" s="353">
        <f t="shared" si="23"/>
        <v>18200</v>
      </c>
      <c r="Q415" s="354">
        <v>292550</v>
      </c>
      <c r="R415" s="355">
        <f t="shared" si="21"/>
        <v>267930</v>
      </c>
      <c r="S415" s="353"/>
      <c r="T415" s="353"/>
      <c r="U415" s="353"/>
      <c r="V415" s="353"/>
      <c r="W415" s="353">
        <v>5500</v>
      </c>
      <c r="X415" s="353">
        <v>480</v>
      </c>
      <c r="Y415" s="353"/>
      <c r="Z415" s="364"/>
      <c r="AA415" s="353"/>
      <c r="AB415" s="353">
        <v>3000</v>
      </c>
      <c r="AC415" s="365"/>
      <c r="AD415" s="353">
        <v>2700</v>
      </c>
      <c r="AE415" s="353">
        <v>1000</v>
      </c>
      <c r="AF415" s="353">
        <v>500</v>
      </c>
      <c r="AG415" s="353">
        <v>1000</v>
      </c>
      <c r="AH415" s="353"/>
      <c r="AI415" s="761">
        <v>150000</v>
      </c>
      <c r="AJ415" s="353">
        <v>8000</v>
      </c>
      <c r="AK415" s="353"/>
      <c r="AL415" s="353">
        <v>10000</v>
      </c>
      <c r="AM415" s="353"/>
      <c r="AN415" s="353">
        <v>0</v>
      </c>
      <c r="AO415" s="379">
        <v>7000</v>
      </c>
      <c r="AP415" s="353">
        <v>8000</v>
      </c>
      <c r="AQ415" s="353"/>
      <c r="AR415" s="353">
        <v>0</v>
      </c>
      <c r="AS415" s="353">
        <v>15000</v>
      </c>
      <c r="AT415" s="353">
        <v>18000</v>
      </c>
      <c r="AU415" s="353">
        <v>10000</v>
      </c>
      <c r="AV415" s="353">
        <v>7000</v>
      </c>
      <c r="AW415" s="353"/>
      <c r="AX415" s="353"/>
      <c r="AY415" s="353">
        <v>5000</v>
      </c>
      <c r="AZ415" s="353"/>
      <c r="BA415" s="353"/>
      <c r="BB415" s="353"/>
      <c r="BC415" s="353">
        <v>13750</v>
      </c>
      <c r="BD415" s="353">
        <v>2000</v>
      </c>
      <c r="BE415" s="408" t="s">
        <v>278</v>
      </c>
      <c r="BF415" s="360">
        <v>0</v>
      </c>
      <c r="BG415" s="360">
        <v>521</v>
      </c>
      <c r="BH415" s="360">
        <f t="shared" si="22"/>
        <v>139591530</v>
      </c>
      <c r="BI415" s="361"/>
      <c r="BJ415" s="363" t="s">
        <v>6039</v>
      </c>
      <c r="BK415" s="362" t="s">
        <v>6328</v>
      </c>
    </row>
    <row r="416" spans="1:63" s="349" customFormat="1" ht="87.75" hidden="1" customHeight="1">
      <c r="A416" s="676">
        <v>412</v>
      </c>
      <c r="B416" s="351" t="s">
        <v>2068</v>
      </c>
      <c r="C416" s="351" t="s">
        <v>2069</v>
      </c>
      <c r="D416" s="351"/>
      <c r="E416" s="351" t="s">
        <v>2070</v>
      </c>
      <c r="F416" s="351" t="s">
        <v>2071</v>
      </c>
      <c r="G416" s="215"/>
      <c r="H416" s="352"/>
      <c r="I416" s="350" t="s">
        <v>84</v>
      </c>
      <c r="J416" s="350"/>
      <c r="K416" s="350"/>
      <c r="L416" s="353"/>
      <c r="M416" s="353"/>
      <c r="N416" s="353"/>
      <c r="O416" s="353">
        <v>0</v>
      </c>
      <c r="P416" s="353">
        <f t="shared" si="23"/>
        <v>0</v>
      </c>
      <c r="Q416" s="354">
        <v>50</v>
      </c>
      <c r="R416" s="355">
        <f t="shared" si="21"/>
        <v>115</v>
      </c>
      <c r="S416" s="353"/>
      <c r="T416" s="353"/>
      <c r="U416" s="353"/>
      <c r="V416" s="353"/>
      <c r="W416" s="353"/>
      <c r="X416" s="353"/>
      <c r="Y416" s="353"/>
      <c r="Z416" s="364"/>
      <c r="AA416" s="353"/>
      <c r="AB416" s="353"/>
      <c r="AC416" s="365"/>
      <c r="AD416" s="353"/>
      <c r="AE416" s="353"/>
      <c r="AF416" s="353"/>
      <c r="AG416" s="353"/>
      <c r="AH416" s="353"/>
      <c r="AI416" s="761">
        <v>50</v>
      </c>
      <c r="AJ416" s="353"/>
      <c r="AK416" s="353"/>
      <c r="AL416" s="353"/>
      <c r="AM416" s="353"/>
      <c r="AN416" s="353">
        <v>0</v>
      </c>
      <c r="AO416" s="379">
        <v>5</v>
      </c>
      <c r="AP416" s="353"/>
      <c r="AQ416" s="353"/>
      <c r="AR416" s="353">
        <v>0</v>
      </c>
      <c r="AS416" s="353"/>
      <c r="AT416" s="353">
        <v>40</v>
      </c>
      <c r="AU416" s="353">
        <v>10</v>
      </c>
      <c r="AV416" s="353">
        <v>10</v>
      </c>
      <c r="AW416" s="353"/>
      <c r="AX416" s="353"/>
      <c r="AY416" s="353"/>
      <c r="AZ416" s="353"/>
      <c r="BA416" s="353"/>
      <c r="BB416" s="353"/>
      <c r="BC416" s="353"/>
      <c r="BD416" s="353"/>
      <c r="BE416" s="359"/>
      <c r="BF416" s="360">
        <v>0</v>
      </c>
      <c r="BG416" s="360">
        <v>43050</v>
      </c>
      <c r="BH416" s="360">
        <f t="shared" si="22"/>
        <v>4950750</v>
      </c>
      <c r="BI416" s="361"/>
      <c r="BJ416" s="363" t="s">
        <v>6039</v>
      </c>
      <c r="BK416" s="362" t="s">
        <v>6328</v>
      </c>
    </row>
    <row r="417" spans="1:63" s="349" customFormat="1" ht="229.5" hidden="1" customHeight="1">
      <c r="A417" s="676">
        <v>413</v>
      </c>
      <c r="B417" s="351" t="s">
        <v>2072</v>
      </c>
      <c r="C417" s="351" t="s">
        <v>2073</v>
      </c>
      <c r="D417" s="351"/>
      <c r="E417" s="351" t="s">
        <v>2074</v>
      </c>
      <c r="F417" s="351" t="s">
        <v>2075</v>
      </c>
      <c r="G417" s="667" t="s">
        <v>6889</v>
      </c>
      <c r="H417" s="352"/>
      <c r="I417" s="350" t="s">
        <v>84</v>
      </c>
      <c r="J417" s="350"/>
      <c r="K417" s="350"/>
      <c r="L417" s="353"/>
      <c r="M417" s="353"/>
      <c r="N417" s="353"/>
      <c r="O417" s="353">
        <v>71</v>
      </c>
      <c r="P417" s="353">
        <f t="shared" si="23"/>
        <v>71</v>
      </c>
      <c r="Q417" s="354">
        <v>500</v>
      </c>
      <c r="R417" s="355">
        <f t="shared" si="21"/>
        <v>500</v>
      </c>
      <c r="S417" s="353"/>
      <c r="T417" s="353"/>
      <c r="U417" s="353"/>
      <c r="V417" s="353"/>
      <c r="W417" s="353"/>
      <c r="X417" s="353"/>
      <c r="Y417" s="353"/>
      <c r="Z417" s="364"/>
      <c r="AA417" s="353"/>
      <c r="AB417" s="353"/>
      <c r="AC417" s="369">
        <v>500</v>
      </c>
      <c r="AD417" s="353"/>
      <c r="AE417" s="353"/>
      <c r="AF417" s="353"/>
      <c r="AG417" s="353"/>
      <c r="AH417" s="353"/>
      <c r="AI417" s="761"/>
      <c r="AJ417" s="353"/>
      <c r="AK417" s="353"/>
      <c r="AL417" s="353"/>
      <c r="AM417" s="353"/>
      <c r="AN417" s="353">
        <v>0</v>
      </c>
      <c r="AO417" s="366"/>
      <c r="AP417" s="353"/>
      <c r="AQ417" s="353"/>
      <c r="AR417" s="353">
        <v>0</v>
      </c>
      <c r="AS417" s="353"/>
      <c r="AT417" s="353"/>
      <c r="AU417" s="353"/>
      <c r="AV417" s="353"/>
      <c r="AW417" s="353"/>
      <c r="AX417" s="353"/>
      <c r="AY417" s="353"/>
      <c r="AZ417" s="353"/>
      <c r="BA417" s="353"/>
      <c r="BB417" s="353"/>
      <c r="BC417" s="353"/>
      <c r="BD417" s="353"/>
      <c r="BE417" s="359"/>
      <c r="BF417" s="360">
        <v>0</v>
      </c>
      <c r="BG417" s="360">
        <v>1050000</v>
      </c>
      <c r="BH417" s="360">
        <f t="shared" si="22"/>
        <v>525000000</v>
      </c>
      <c r="BI417" s="361"/>
      <c r="BJ417" s="363" t="s">
        <v>6326</v>
      </c>
      <c r="BK417" s="363" t="s">
        <v>6328</v>
      </c>
    </row>
    <row r="418" spans="1:63" s="349" customFormat="1" ht="66" hidden="1" customHeight="1">
      <c r="A418" s="676">
        <v>414</v>
      </c>
      <c r="B418" s="351" t="s">
        <v>2077</v>
      </c>
      <c r="C418" s="351" t="s">
        <v>2078</v>
      </c>
      <c r="D418" s="351"/>
      <c r="E418" s="351" t="s">
        <v>2079</v>
      </c>
      <c r="F418" s="351" t="s">
        <v>2080</v>
      </c>
      <c r="G418" s="215"/>
      <c r="H418" s="352"/>
      <c r="I418" s="350" t="s">
        <v>84</v>
      </c>
      <c r="J418" s="350"/>
      <c r="K418" s="350"/>
      <c r="L418" s="353">
        <v>1000</v>
      </c>
      <c r="M418" s="353">
        <v>800</v>
      </c>
      <c r="N418" s="353"/>
      <c r="O418" s="353">
        <v>0</v>
      </c>
      <c r="P418" s="353">
        <f t="shared" si="23"/>
        <v>0</v>
      </c>
      <c r="Q418" s="354">
        <v>3100</v>
      </c>
      <c r="R418" s="355">
        <f t="shared" si="21"/>
        <v>10450</v>
      </c>
      <c r="S418" s="353"/>
      <c r="T418" s="353"/>
      <c r="U418" s="353"/>
      <c r="V418" s="353"/>
      <c r="W418" s="353"/>
      <c r="X418" s="353"/>
      <c r="Y418" s="353"/>
      <c r="Z418" s="364"/>
      <c r="AA418" s="353"/>
      <c r="AB418" s="353"/>
      <c r="AC418" s="365"/>
      <c r="AD418" s="353">
        <v>200</v>
      </c>
      <c r="AE418" s="353"/>
      <c r="AF418" s="353">
        <v>500</v>
      </c>
      <c r="AG418" s="353">
        <v>200</v>
      </c>
      <c r="AH418" s="353"/>
      <c r="AI418" s="761"/>
      <c r="AJ418" s="353"/>
      <c r="AK418" s="353">
        <v>500</v>
      </c>
      <c r="AL418" s="353"/>
      <c r="AM418" s="353">
        <v>50</v>
      </c>
      <c r="AN418" s="353">
        <v>0</v>
      </c>
      <c r="AO418" s="366"/>
      <c r="AP418" s="353"/>
      <c r="AQ418" s="353"/>
      <c r="AR418" s="353">
        <v>0</v>
      </c>
      <c r="AS418" s="353">
        <v>7200</v>
      </c>
      <c r="AT418" s="353"/>
      <c r="AU418" s="353">
        <v>1000</v>
      </c>
      <c r="AV418" s="353">
        <v>800</v>
      </c>
      <c r="AW418" s="353"/>
      <c r="AX418" s="353"/>
      <c r="AY418" s="353"/>
      <c r="AZ418" s="353"/>
      <c r="BA418" s="353"/>
      <c r="BB418" s="353"/>
      <c r="BC418" s="353"/>
      <c r="BD418" s="353"/>
      <c r="BE418" s="359"/>
      <c r="BF418" s="360">
        <v>0</v>
      </c>
      <c r="BG418" s="360">
        <v>689</v>
      </c>
      <c r="BH418" s="360">
        <f t="shared" si="22"/>
        <v>7200050</v>
      </c>
      <c r="BI418" s="361"/>
      <c r="BJ418" s="362" t="s">
        <v>6039</v>
      </c>
      <c r="BK418" s="362" t="s">
        <v>6327</v>
      </c>
    </row>
    <row r="419" spans="1:63" s="349" customFormat="1" ht="66" hidden="1" customHeight="1">
      <c r="A419" s="676">
        <v>415</v>
      </c>
      <c r="B419" s="351" t="s">
        <v>2081</v>
      </c>
      <c r="C419" s="351" t="s">
        <v>2082</v>
      </c>
      <c r="D419" s="351"/>
      <c r="E419" s="351" t="s">
        <v>2083</v>
      </c>
      <c r="F419" s="351" t="s">
        <v>2084</v>
      </c>
      <c r="G419" s="215"/>
      <c r="H419" s="352"/>
      <c r="I419" s="350" t="s">
        <v>84</v>
      </c>
      <c r="J419" s="350"/>
      <c r="K419" s="350"/>
      <c r="L419" s="353"/>
      <c r="M419" s="353"/>
      <c r="N419" s="353"/>
      <c r="O419" s="353">
        <v>0</v>
      </c>
      <c r="P419" s="353">
        <f t="shared" si="23"/>
        <v>0</v>
      </c>
      <c r="Q419" s="354">
        <v>1000</v>
      </c>
      <c r="R419" s="355">
        <f t="shared" si="21"/>
        <v>200</v>
      </c>
      <c r="S419" s="353"/>
      <c r="T419" s="353"/>
      <c r="U419" s="353"/>
      <c r="V419" s="353"/>
      <c r="W419" s="353"/>
      <c r="X419" s="353"/>
      <c r="Y419" s="353"/>
      <c r="Z419" s="364"/>
      <c r="AA419" s="353"/>
      <c r="AB419" s="353"/>
      <c r="AC419" s="369">
        <v>200</v>
      </c>
      <c r="AD419" s="353"/>
      <c r="AE419" s="353"/>
      <c r="AF419" s="353"/>
      <c r="AG419" s="353"/>
      <c r="AH419" s="353"/>
      <c r="AI419" s="761"/>
      <c r="AJ419" s="353"/>
      <c r="AK419" s="353"/>
      <c r="AL419" s="353"/>
      <c r="AM419" s="353"/>
      <c r="AN419" s="353">
        <v>0</v>
      </c>
      <c r="AO419" s="366"/>
      <c r="AP419" s="353"/>
      <c r="AQ419" s="353"/>
      <c r="AR419" s="353">
        <v>0</v>
      </c>
      <c r="AS419" s="353"/>
      <c r="AT419" s="353"/>
      <c r="AU419" s="353"/>
      <c r="AV419" s="353"/>
      <c r="AW419" s="353"/>
      <c r="AX419" s="353"/>
      <c r="AY419" s="353"/>
      <c r="AZ419" s="353"/>
      <c r="BA419" s="353"/>
      <c r="BB419" s="353"/>
      <c r="BC419" s="353"/>
      <c r="BD419" s="353"/>
      <c r="BE419" s="359"/>
      <c r="BF419" s="360">
        <v>0</v>
      </c>
      <c r="BG419" s="360">
        <v>22050</v>
      </c>
      <c r="BH419" s="360">
        <f t="shared" si="22"/>
        <v>4410000</v>
      </c>
      <c r="BI419" s="361"/>
      <c r="BJ419" s="362" t="s">
        <v>6326</v>
      </c>
      <c r="BK419" s="362" t="s">
        <v>6326</v>
      </c>
    </row>
    <row r="420" spans="1:63" s="349" customFormat="1" ht="229.5" hidden="1" customHeight="1">
      <c r="A420" s="676">
        <v>416</v>
      </c>
      <c r="B420" s="351" t="s">
        <v>2085</v>
      </c>
      <c r="C420" s="351" t="s">
        <v>2086</v>
      </c>
      <c r="D420" s="351"/>
      <c r="E420" s="351" t="s">
        <v>2087</v>
      </c>
      <c r="F420" s="351" t="s">
        <v>2088</v>
      </c>
      <c r="G420" s="215"/>
      <c r="H420" s="352"/>
      <c r="I420" s="350" t="s">
        <v>84</v>
      </c>
      <c r="J420" s="350"/>
      <c r="K420" s="350"/>
      <c r="L420" s="353">
        <f>4611+746</f>
        <v>5357</v>
      </c>
      <c r="M420" s="353">
        <v>2979</v>
      </c>
      <c r="N420" s="353"/>
      <c r="O420" s="353">
        <v>0</v>
      </c>
      <c r="P420" s="353">
        <f t="shared" si="23"/>
        <v>0</v>
      </c>
      <c r="Q420" s="354">
        <v>7258</v>
      </c>
      <c r="R420" s="355">
        <f t="shared" si="21"/>
        <v>11274</v>
      </c>
      <c r="S420" s="353"/>
      <c r="T420" s="353"/>
      <c r="U420" s="353"/>
      <c r="V420" s="353"/>
      <c r="W420" s="353"/>
      <c r="X420" s="353"/>
      <c r="Y420" s="353"/>
      <c r="Z420" s="364"/>
      <c r="AA420" s="353"/>
      <c r="AB420" s="353"/>
      <c r="AC420" s="365"/>
      <c r="AD420" s="353">
        <v>20</v>
      </c>
      <c r="AE420" s="353"/>
      <c r="AF420" s="353"/>
      <c r="AG420" s="353">
        <v>10</v>
      </c>
      <c r="AH420" s="353"/>
      <c r="AI420" s="761">
        <v>10000</v>
      </c>
      <c r="AJ420" s="353"/>
      <c r="AK420" s="353"/>
      <c r="AL420" s="353"/>
      <c r="AM420" s="353"/>
      <c r="AN420" s="353">
        <v>200</v>
      </c>
      <c r="AO420" s="379">
        <v>50</v>
      </c>
      <c r="AP420" s="353"/>
      <c r="AQ420" s="353"/>
      <c r="AR420" s="353">
        <v>0</v>
      </c>
      <c r="AS420" s="353">
        <v>150</v>
      </c>
      <c r="AT420" s="353">
        <v>360</v>
      </c>
      <c r="AU420" s="353">
        <v>400</v>
      </c>
      <c r="AV420" s="353">
        <v>80</v>
      </c>
      <c r="AW420" s="353"/>
      <c r="AX420" s="353"/>
      <c r="AY420" s="353">
        <v>4</v>
      </c>
      <c r="AZ420" s="353"/>
      <c r="BA420" s="353"/>
      <c r="BB420" s="353"/>
      <c r="BC420" s="353"/>
      <c r="BD420" s="353"/>
      <c r="BE420" s="359"/>
      <c r="BF420" s="360">
        <v>0</v>
      </c>
      <c r="BG420" s="360">
        <v>9830</v>
      </c>
      <c r="BH420" s="360">
        <f t="shared" si="22"/>
        <v>110823420</v>
      </c>
      <c r="BI420" s="361"/>
      <c r="BJ420" s="363" t="s">
        <v>6039</v>
      </c>
      <c r="BK420" s="362" t="s">
        <v>6327</v>
      </c>
    </row>
    <row r="421" spans="1:63" s="349" customFormat="1" ht="66" hidden="1" customHeight="1">
      <c r="A421" s="676">
        <v>417</v>
      </c>
      <c r="B421" s="351" t="s">
        <v>2089</v>
      </c>
      <c r="C421" s="351" t="s">
        <v>2090</v>
      </c>
      <c r="D421" s="351"/>
      <c r="E421" s="351" t="s">
        <v>2091</v>
      </c>
      <c r="F421" s="351" t="s">
        <v>2092</v>
      </c>
      <c r="G421" s="215"/>
      <c r="H421" s="352"/>
      <c r="I421" s="350" t="s">
        <v>84</v>
      </c>
      <c r="J421" s="350"/>
      <c r="K421" s="350"/>
      <c r="L421" s="353">
        <v>2000</v>
      </c>
      <c r="M421" s="353">
        <v>60</v>
      </c>
      <c r="N421" s="353"/>
      <c r="O421" s="353">
        <v>300</v>
      </c>
      <c r="P421" s="353">
        <f t="shared" si="23"/>
        <v>300</v>
      </c>
      <c r="Q421" s="354">
        <v>500</v>
      </c>
      <c r="R421" s="355">
        <f t="shared" si="21"/>
        <v>10000</v>
      </c>
      <c r="S421" s="353"/>
      <c r="T421" s="353"/>
      <c r="U421" s="353"/>
      <c r="V421" s="353"/>
      <c r="W421" s="353"/>
      <c r="X421" s="353"/>
      <c r="Y421" s="353"/>
      <c r="Z421" s="364"/>
      <c r="AA421" s="353"/>
      <c r="AB421" s="353"/>
      <c r="AC421" s="365"/>
      <c r="AD421" s="353"/>
      <c r="AE421" s="353"/>
      <c r="AF421" s="353"/>
      <c r="AG421" s="353"/>
      <c r="AH421" s="353">
        <v>10000</v>
      </c>
      <c r="AI421" s="761"/>
      <c r="AJ421" s="353"/>
      <c r="AK421" s="353"/>
      <c r="AL421" s="353"/>
      <c r="AM421" s="353"/>
      <c r="AN421" s="353">
        <v>0</v>
      </c>
      <c r="AO421" s="366"/>
      <c r="AP421" s="353"/>
      <c r="AQ421" s="353"/>
      <c r="AR421" s="353">
        <v>0</v>
      </c>
      <c r="AS421" s="353"/>
      <c r="AT421" s="353"/>
      <c r="AU421" s="353"/>
      <c r="AV421" s="353"/>
      <c r="AW421" s="353"/>
      <c r="AX421" s="353"/>
      <c r="AY421" s="353"/>
      <c r="AZ421" s="353"/>
      <c r="BA421" s="353"/>
      <c r="BB421" s="353"/>
      <c r="BC421" s="353"/>
      <c r="BD421" s="353"/>
      <c r="BE421" s="359"/>
      <c r="BF421" s="360">
        <v>0</v>
      </c>
      <c r="BG421" s="360">
        <v>3200</v>
      </c>
      <c r="BH421" s="360">
        <f t="shared" si="22"/>
        <v>32000000</v>
      </c>
      <c r="BI421" s="361"/>
      <c r="BJ421" s="362" t="s">
        <v>6326</v>
      </c>
      <c r="BK421" s="362" t="s">
        <v>6326</v>
      </c>
    </row>
    <row r="422" spans="1:63" s="349" customFormat="1" ht="49.5" hidden="1" customHeight="1">
      <c r="A422" s="676">
        <v>418</v>
      </c>
      <c r="B422" s="351" t="s">
        <v>2093</v>
      </c>
      <c r="C422" s="351" t="s">
        <v>2094</v>
      </c>
      <c r="D422" s="351"/>
      <c r="E422" s="351" t="s">
        <v>2095</v>
      </c>
      <c r="F422" s="351" t="s">
        <v>2096</v>
      </c>
      <c r="G422" s="215"/>
      <c r="H422" s="352"/>
      <c r="I422" s="350" t="s">
        <v>84</v>
      </c>
      <c r="J422" s="350"/>
      <c r="K422" s="350"/>
      <c r="L422" s="353"/>
      <c r="M422" s="353"/>
      <c r="N422" s="353"/>
      <c r="O422" s="353">
        <v>0</v>
      </c>
      <c r="P422" s="353">
        <f t="shared" si="23"/>
        <v>0</v>
      </c>
      <c r="Q422" s="354">
        <v>20</v>
      </c>
      <c r="R422" s="355">
        <f t="shared" si="21"/>
        <v>20</v>
      </c>
      <c r="S422" s="353"/>
      <c r="T422" s="353"/>
      <c r="U422" s="353"/>
      <c r="V422" s="353"/>
      <c r="W422" s="353"/>
      <c r="X422" s="353"/>
      <c r="Y422" s="353"/>
      <c r="Z422" s="364"/>
      <c r="AA422" s="353"/>
      <c r="AB422" s="353"/>
      <c r="AC422" s="365"/>
      <c r="AD422" s="353"/>
      <c r="AE422" s="353"/>
      <c r="AF422" s="353"/>
      <c r="AG422" s="353">
        <v>0</v>
      </c>
      <c r="AH422" s="353"/>
      <c r="AI422" s="761">
        <v>20</v>
      </c>
      <c r="AJ422" s="353"/>
      <c r="AK422" s="353"/>
      <c r="AL422" s="353"/>
      <c r="AM422" s="353"/>
      <c r="AN422" s="353">
        <v>0</v>
      </c>
      <c r="AO422" s="366"/>
      <c r="AP422" s="353"/>
      <c r="AQ422" s="353"/>
      <c r="AR422" s="353">
        <v>0</v>
      </c>
      <c r="AS422" s="353"/>
      <c r="AT422" s="353"/>
      <c r="AU422" s="353"/>
      <c r="AV422" s="353"/>
      <c r="AW422" s="353"/>
      <c r="AX422" s="353"/>
      <c r="AY422" s="353"/>
      <c r="AZ422" s="353"/>
      <c r="BA422" s="353"/>
      <c r="BB422" s="353"/>
      <c r="BC422" s="353"/>
      <c r="BD422" s="353"/>
      <c r="BE422" s="359"/>
      <c r="BF422" s="360">
        <v>0</v>
      </c>
      <c r="BG422" s="360">
        <v>1260000</v>
      </c>
      <c r="BH422" s="360">
        <f t="shared" si="22"/>
        <v>25200000</v>
      </c>
      <c r="BI422" s="361"/>
      <c r="BJ422" s="362" t="s">
        <v>6039</v>
      </c>
      <c r="BK422" s="363" t="s">
        <v>6328</v>
      </c>
    </row>
    <row r="423" spans="1:63" s="349" customFormat="1" ht="66" hidden="1" customHeight="1">
      <c r="A423" s="676">
        <v>419</v>
      </c>
      <c r="B423" s="351" t="s">
        <v>2100</v>
      </c>
      <c r="C423" s="351" t="s">
        <v>2101</v>
      </c>
      <c r="D423" s="351"/>
      <c r="E423" s="351" t="s">
        <v>2102</v>
      </c>
      <c r="F423" s="351" t="s">
        <v>2103</v>
      </c>
      <c r="G423" s="215"/>
      <c r="H423" s="352"/>
      <c r="I423" s="350" t="s">
        <v>84</v>
      </c>
      <c r="J423" s="350"/>
      <c r="K423" s="350"/>
      <c r="L423" s="353">
        <v>4519</v>
      </c>
      <c r="M423" s="353">
        <v>2132</v>
      </c>
      <c r="N423" s="353"/>
      <c r="O423" s="353">
        <v>0</v>
      </c>
      <c r="P423" s="353">
        <f t="shared" si="23"/>
        <v>0</v>
      </c>
      <c r="Q423" s="354">
        <v>6582</v>
      </c>
      <c r="R423" s="355">
        <f t="shared" si="21"/>
        <v>11050</v>
      </c>
      <c r="S423" s="353"/>
      <c r="T423" s="353"/>
      <c r="U423" s="353"/>
      <c r="V423" s="353"/>
      <c r="W423" s="353"/>
      <c r="X423" s="353"/>
      <c r="Y423" s="353"/>
      <c r="Z423" s="364"/>
      <c r="AA423" s="353"/>
      <c r="AB423" s="353"/>
      <c r="AC423" s="365"/>
      <c r="AD423" s="353"/>
      <c r="AE423" s="353"/>
      <c r="AF423" s="353"/>
      <c r="AG423" s="353"/>
      <c r="AH423" s="353"/>
      <c r="AI423" s="761">
        <v>10000</v>
      </c>
      <c r="AJ423" s="353"/>
      <c r="AK423" s="353"/>
      <c r="AL423" s="353"/>
      <c r="AM423" s="353"/>
      <c r="AN423" s="353">
        <v>300</v>
      </c>
      <c r="AO423" s="379">
        <v>50</v>
      </c>
      <c r="AP423" s="353"/>
      <c r="AQ423" s="353"/>
      <c r="AR423" s="353">
        <v>0</v>
      </c>
      <c r="AS423" s="353"/>
      <c r="AT423" s="353">
        <v>400</v>
      </c>
      <c r="AU423" s="353">
        <v>300</v>
      </c>
      <c r="AV423" s="353"/>
      <c r="AW423" s="353"/>
      <c r="AX423" s="353"/>
      <c r="AY423" s="353"/>
      <c r="AZ423" s="353"/>
      <c r="BA423" s="353"/>
      <c r="BB423" s="353"/>
      <c r="BC423" s="353"/>
      <c r="BD423" s="353"/>
      <c r="BE423" s="359"/>
      <c r="BF423" s="360">
        <v>0</v>
      </c>
      <c r="BG423" s="360">
        <v>4200</v>
      </c>
      <c r="BH423" s="360">
        <f t="shared" si="22"/>
        <v>46410000</v>
      </c>
      <c r="BI423" s="361"/>
      <c r="BJ423" s="363" t="s">
        <v>6039</v>
      </c>
      <c r="BK423" s="362" t="s">
        <v>6327</v>
      </c>
    </row>
    <row r="424" spans="1:63" s="349" customFormat="1" ht="165" hidden="1" customHeight="1">
      <c r="A424" s="676">
        <v>420</v>
      </c>
      <c r="B424" s="351" t="s">
        <v>2104</v>
      </c>
      <c r="C424" s="351" t="s">
        <v>2105</v>
      </c>
      <c r="D424" s="351"/>
      <c r="E424" s="351" t="s">
        <v>2106</v>
      </c>
      <c r="F424" s="351" t="s">
        <v>2107</v>
      </c>
      <c r="G424" s="215"/>
      <c r="H424" s="352"/>
      <c r="I424" s="350" t="s">
        <v>1074</v>
      </c>
      <c r="J424" s="350"/>
      <c r="K424" s="350"/>
      <c r="L424" s="353"/>
      <c r="M424" s="353"/>
      <c r="N424" s="353"/>
      <c r="O424" s="353">
        <v>5000</v>
      </c>
      <c r="P424" s="353">
        <f t="shared" si="23"/>
        <v>5000</v>
      </c>
      <c r="Q424" s="354">
        <v>10200</v>
      </c>
      <c r="R424" s="355">
        <f t="shared" si="21"/>
        <v>7000</v>
      </c>
      <c r="S424" s="353">
        <v>7000</v>
      </c>
      <c r="T424" s="353"/>
      <c r="U424" s="353" t="s">
        <v>496</v>
      </c>
      <c r="V424" s="353"/>
      <c r="W424" s="353"/>
      <c r="X424" s="353"/>
      <c r="Y424" s="353"/>
      <c r="Z424" s="364"/>
      <c r="AA424" s="353"/>
      <c r="AB424" s="353"/>
      <c r="AC424" s="365"/>
      <c r="AD424" s="353"/>
      <c r="AE424" s="353"/>
      <c r="AF424" s="353"/>
      <c r="AG424" s="353"/>
      <c r="AH424" s="353"/>
      <c r="AI424" s="761"/>
      <c r="AJ424" s="353"/>
      <c r="AK424" s="353"/>
      <c r="AL424" s="353"/>
      <c r="AM424" s="353"/>
      <c r="AN424" s="353">
        <v>0</v>
      </c>
      <c r="AO424" s="366"/>
      <c r="AP424" s="353"/>
      <c r="AQ424" s="353"/>
      <c r="AR424" s="353">
        <v>0</v>
      </c>
      <c r="AS424" s="353"/>
      <c r="AT424" s="353"/>
      <c r="AU424" s="353"/>
      <c r="AV424" s="353"/>
      <c r="AW424" s="353"/>
      <c r="AX424" s="353"/>
      <c r="AY424" s="353"/>
      <c r="AZ424" s="353"/>
      <c r="BA424" s="353"/>
      <c r="BB424" s="353"/>
      <c r="BC424" s="353"/>
      <c r="BD424" s="353"/>
      <c r="BE424" s="359"/>
      <c r="BF424" s="360">
        <v>0</v>
      </c>
      <c r="BG424" s="360">
        <v>2625</v>
      </c>
      <c r="BH424" s="360">
        <f t="shared" si="22"/>
        <v>18375000</v>
      </c>
      <c r="BI424" s="361"/>
      <c r="BJ424" s="362" t="s">
        <v>6337</v>
      </c>
      <c r="BK424" s="363" t="str">
        <f>+BJ424</f>
        <v>CLS</v>
      </c>
    </row>
    <row r="425" spans="1:63" s="349" customFormat="1" ht="82.5" hidden="1" customHeight="1">
      <c r="A425" s="676">
        <v>421</v>
      </c>
      <c r="B425" s="351" t="s">
        <v>2108</v>
      </c>
      <c r="C425" s="351" t="s">
        <v>2109</v>
      </c>
      <c r="D425" s="351"/>
      <c r="E425" s="351" t="s">
        <v>2110</v>
      </c>
      <c r="F425" s="351" t="s">
        <v>2111</v>
      </c>
      <c r="G425" s="215"/>
      <c r="H425" s="352"/>
      <c r="I425" s="350" t="s">
        <v>84</v>
      </c>
      <c r="J425" s="350"/>
      <c r="K425" s="350"/>
      <c r="L425" s="353"/>
      <c r="M425" s="353"/>
      <c r="N425" s="353"/>
      <c r="O425" s="353">
        <v>1000</v>
      </c>
      <c r="P425" s="353">
        <f t="shared" si="23"/>
        <v>1000</v>
      </c>
      <c r="Q425" s="354">
        <v>3200</v>
      </c>
      <c r="R425" s="355">
        <f t="shared" si="21"/>
        <v>26000</v>
      </c>
      <c r="S425" s="353">
        <v>15000</v>
      </c>
      <c r="T425" s="353">
        <v>8000</v>
      </c>
      <c r="U425" s="353"/>
      <c r="V425" s="353"/>
      <c r="W425" s="353"/>
      <c r="X425" s="353">
        <v>3000</v>
      </c>
      <c r="Y425" s="353"/>
      <c r="Z425" s="364"/>
      <c r="AA425" s="353"/>
      <c r="AB425" s="353"/>
      <c r="AC425" s="365"/>
      <c r="AD425" s="353"/>
      <c r="AE425" s="353"/>
      <c r="AF425" s="353"/>
      <c r="AG425" s="353"/>
      <c r="AH425" s="353"/>
      <c r="AI425" s="761"/>
      <c r="AJ425" s="353"/>
      <c r="AK425" s="353"/>
      <c r="AL425" s="353"/>
      <c r="AM425" s="353"/>
      <c r="AN425" s="353">
        <v>0</v>
      </c>
      <c r="AO425" s="366"/>
      <c r="AP425" s="353"/>
      <c r="AQ425" s="353"/>
      <c r="AR425" s="353">
        <v>0</v>
      </c>
      <c r="AS425" s="353"/>
      <c r="AT425" s="353"/>
      <c r="AU425" s="353"/>
      <c r="AV425" s="353"/>
      <c r="AW425" s="353"/>
      <c r="AX425" s="353"/>
      <c r="AY425" s="353"/>
      <c r="AZ425" s="353"/>
      <c r="BA425" s="353"/>
      <c r="BB425" s="353"/>
      <c r="BC425" s="353"/>
      <c r="BD425" s="353"/>
      <c r="BE425" s="359"/>
      <c r="BF425" s="360">
        <v>0</v>
      </c>
      <c r="BG425" s="360">
        <v>230</v>
      </c>
      <c r="BH425" s="360">
        <f t="shared" si="22"/>
        <v>5980000</v>
      </c>
      <c r="BI425" s="361"/>
      <c r="BJ425" s="362" t="s">
        <v>6337</v>
      </c>
      <c r="BK425" s="363" t="str">
        <f>+BJ425</f>
        <v>CLS</v>
      </c>
    </row>
    <row r="426" spans="1:63" s="349" customFormat="1" ht="115.5" hidden="1" customHeight="1">
      <c r="A426" s="676">
        <v>422</v>
      </c>
      <c r="B426" s="351" t="s">
        <v>2112</v>
      </c>
      <c r="C426" s="351" t="s">
        <v>2113</v>
      </c>
      <c r="D426" s="351"/>
      <c r="E426" s="351" t="s">
        <v>2114</v>
      </c>
      <c r="F426" s="351" t="s">
        <v>2115</v>
      </c>
      <c r="G426" s="215"/>
      <c r="H426" s="352"/>
      <c r="I426" s="350" t="s">
        <v>283</v>
      </c>
      <c r="J426" s="350"/>
      <c r="K426" s="350"/>
      <c r="L426" s="353"/>
      <c r="M426" s="353"/>
      <c r="N426" s="353"/>
      <c r="O426" s="353">
        <v>0</v>
      </c>
      <c r="P426" s="353">
        <f t="shared" si="23"/>
        <v>0</v>
      </c>
      <c r="Q426" s="354">
        <v>10</v>
      </c>
      <c r="R426" s="355">
        <f t="shared" si="21"/>
        <v>4</v>
      </c>
      <c r="S426" s="353"/>
      <c r="T426" s="353"/>
      <c r="U426" s="353"/>
      <c r="V426" s="353"/>
      <c r="W426" s="353"/>
      <c r="X426" s="353"/>
      <c r="Y426" s="353"/>
      <c r="Z426" s="364"/>
      <c r="AA426" s="353"/>
      <c r="AB426" s="353"/>
      <c r="AC426" s="365"/>
      <c r="AD426" s="353"/>
      <c r="AE426" s="353"/>
      <c r="AF426" s="353"/>
      <c r="AG426" s="353"/>
      <c r="AH426" s="353"/>
      <c r="AI426" s="761"/>
      <c r="AJ426" s="353"/>
      <c r="AK426" s="353"/>
      <c r="AL426" s="353"/>
      <c r="AM426" s="353"/>
      <c r="AN426" s="353">
        <v>0</v>
      </c>
      <c r="AO426" s="366"/>
      <c r="AP426" s="353"/>
      <c r="AQ426" s="353"/>
      <c r="AR426" s="353">
        <v>0</v>
      </c>
      <c r="AS426" s="353"/>
      <c r="AT426" s="353">
        <v>4</v>
      </c>
      <c r="AU426" s="353"/>
      <c r="AV426" s="353"/>
      <c r="AW426" s="353"/>
      <c r="AX426" s="353"/>
      <c r="AY426" s="353"/>
      <c r="AZ426" s="353"/>
      <c r="BA426" s="353"/>
      <c r="BB426" s="353"/>
      <c r="BC426" s="353"/>
      <c r="BD426" s="353"/>
      <c r="BE426" s="359"/>
      <c r="BF426" s="360">
        <v>0</v>
      </c>
      <c r="BG426" s="360">
        <v>1257900</v>
      </c>
      <c r="BH426" s="360">
        <f t="shared" si="22"/>
        <v>5031600</v>
      </c>
      <c r="BI426" s="361"/>
      <c r="BJ426" s="362" t="s">
        <v>6039</v>
      </c>
      <c r="BK426" s="362" t="s">
        <v>6327</v>
      </c>
    </row>
    <row r="427" spans="1:63" s="349" customFormat="1" ht="132" hidden="1" customHeight="1">
      <c r="A427" s="676">
        <v>423</v>
      </c>
      <c r="B427" s="351" t="s">
        <v>2116</v>
      </c>
      <c r="C427" s="351" t="s">
        <v>2117</v>
      </c>
      <c r="D427" s="351"/>
      <c r="E427" s="351" t="s">
        <v>656</v>
      </c>
      <c r="F427" s="351" t="s">
        <v>2118</v>
      </c>
      <c r="G427" s="215"/>
      <c r="H427" s="352"/>
      <c r="I427" s="350" t="s">
        <v>283</v>
      </c>
      <c r="J427" s="350"/>
      <c r="K427" s="350"/>
      <c r="L427" s="353"/>
      <c r="M427" s="353"/>
      <c r="N427" s="353"/>
      <c r="O427" s="353">
        <v>0</v>
      </c>
      <c r="P427" s="353">
        <f t="shared" si="23"/>
        <v>0</v>
      </c>
      <c r="Q427" s="354">
        <v>168</v>
      </c>
      <c r="R427" s="355">
        <f t="shared" si="21"/>
        <v>10</v>
      </c>
      <c r="S427" s="353"/>
      <c r="T427" s="353"/>
      <c r="U427" s="353"/>
      <c r="V427" s="353"/>
      <c r="W427" s="353"/>
      <c r="X427" s="353"/>
      <c r="Y427" s="353"/>
      <c r="Z427" s="364"/>
      <c r="AA427" s="353"/>
      <c r="AB427" s="353"/>
      <c r="AC427" s="365"/>
      <c r="AD427" s="353"/>
      <c r="AE427" s="353"/>
      <c r="AF427" s="353"/>
      <c r="AG427" s="353"/>
      <c r="AH427" s="353"/>
      <c r="AI427" s="761"/>
      <c r="AJ427" s="353"/>
      <c r="AK427" s="353"/>
      <c r="AL427" s="353"/>
      <c r="AM427" s="353"/>
      <c r="AN427" s="353">
        <v>0</v>
      </c>
      <c r="AO427" s="366"/>
      <c r="AP427" s="353"/>
      <c r="AQ427" s="353"/>
      <c r="AR427" s="353">
        <v>0</v>
      </c>
      <c r="AS427" s="353"/>
      <c r="AT427" s="353"/>
      <c r="AU427" s="353">
        <v>10</v>
      </c>
      <c r="AV427" s="353"/>
      <c r="AW427" s="353"/>
      <c r="AX427" s="353"/>
      <c r="AY427" s="353"/>
      <c r="AZ427" s="353"/>
      <c r="BA427" s="353"/>
      <c r="BB427" s="353"/>
      <c r="BC427" s="353"/>
      <c r="BD427" s="353"/>
      <c r="BE427" s="359"/>
      <c r="BF427" s="360">
        <v>0</v>
      </c>
      <c r="BG427" s="360">
        <v>923790</v>
      </c>
      <c r="BH427" s="360">
        <f t="shared" si="22"/>
        <v>9237900</v>
      </c>
      <c r="BI427" s="361"/>
      <c r="BJ427" s="362" t="s">
        <v>6327</v>
      </c>
      <c r="BK427" s="363"/>
    </row>
    <row r="428" spans="1:63" s="349" customFormat="1" ht="82.5" hidden="1" customHeight="1">
      <c r="A428" s="676">
        <v>424</v>
      </c>
      <c r="B428" s="351" t="s">
        <v>2119</v>
      </c>
      <c r="C428" s="351" t="s">
        <v>2120</v>
      </c>
      <c r="D428" s="351"/>
      <c r="E428" s="351" t="s">
        <v>2121</v>
      </c>
      <c r="F428" s="351" t="s">
        <v>2122</v>
      </c>
      <c r="G428" s="215"/>
      <c r="H428" s="352"/>
      <c r="I428" s="350" t="s">
        <v>283</v>
      </c>
      <c r="J428" s="350"/>
      <c r="K428" s="350"/>
      <c r="L428" s="353"/>
      <c r="M428" s="353"/>
      <c r="N428" s="353"/>
      <c r="O428" s="353">
        <v>0</v>
      </c>
      <c r="P428" s="353">
        <f t="shared" si="23"/>
        <v>0</v>
      </c>
      <c r="Q428" s="354">
        <v>170</v>
      </c>
      <c r="R428" s="355">
        <f t="shared" si="21"/>
        <v>20</v>
      </c>
      <c r="S428" s="353"/>
      <c r="T428" s="353"/>
      <c r="U428" s="353"/>
      <c r="V428" s="353"/>
      <c r="W428" s="353"/>
      <c r="X428" s="353"/>
      <c r="Y428" s="353"/>
      <c r="Z428" s="364"/>
      <c r="AA428" s="353"/>
      <c r="AB428" s="353"/>
      <c r="AC428" s="365"/>
      <c r="AD428" s="353"/>
      <c r="AE428" s="353"/>
      <c r="AF428" s="353"/>
      <c r="AG428" s="353"/>
      <c r="AH428" s="353"/>
      <c r="AI428" s="761"/>
      <c r="AJ428" s="353"/>
      <c r="AK428" s="353"/>
      <c r="AL428" s="353"/>
      <c r="AM428" s="353"/>
      <c r="AN428" s="353">
        <v>0</v>
      </c>
      <c r="AO428" s="366"/>
      <c r="AP428" s="353"/>
      <c r="AQ428" s="353"/>
      <c r="AR428" s="353">
        <v>0</v>
      </c>
      <c r="AS428" s="353">
        <v>20</v>
      </c>
      <c r="AT428" s="353"/>
      <c r="AU428" s="353"/>
      <c r="AV428" s="353"/>
      <c r="AW428" s="353"/>
      <c r="AX428" s="353"/>
      <c r="AY428" s="353"/>
      <c r="AZ428" s="353"/>
      <c r="BA428" s="353"/>
      <c r="BB428" s="353"/>
      <c r="BC428" s="353"/>
      <c r="BD428" s="353"/>
      <c r="BE428" s="359"/>
      <c r="BF428" s="360">
        <v>0</v>
      </c>
      <c r="BG428" s="360">
        <v>1152900</v>
      </c>
      <c r="BH428" s="360">
        <f t="shared" si="22"/>
        <v>23058000</v>
      </c>
      <c r="BI428" s="361"/>
      <c r="BJ428" s="362" t="s">
        <v>6327</v>
      </c>
      <c r="BK428" s="362" t="s">
        <v>6327</v>
      </c>
    </row>
    <row r="429" spans="1:63" s="349" customFormat="1" ht="49.5" hidden="1" customHeight="1">
      <c r="A429" s="676">
        <v>425</v>
      </c>
      <c r="B429" s="351" t="s">
        <v>2123</v>
      </c>
      <c r="C429" s="351" t="s">
        <v>2124</v>
      </c>
      <c r="D429" s="351"/>
      <c r="E429" s="351" t="s">
        <v>2125</v>
      </c>
      <c r="F429" s="351" t="s">
        <v>2126</v>
      </c>
      <c r="G429" s="215"/>
      <c r="H429" s="352"/>
      <c r="I429" s="350" t="s">
        <v>1074</v>
      </c>
      <c r="J429" s="350"/>
      <c r="K429" s="350"/>
      <c r="L429" s="353"/>
      <c r="M429" s="353"/>
      <c r="N429" s="353"/>
      <c r="O429" s="353">
        <v>0</v>
      </c>
      <c r="P429" s="353">
        <f t="shared" si="23"/>
        <v>0</v>
      </c>
      <c r="Q429" s="354">
        <v>102320</v>
      </c>
      <c r="R429" s="355">
        <f t="shared" si="21"/>
        <v>5000</v>
      </c>
      <c r="S429" s="353">
        <v>3000</v>
      </c>
      <c r="T429" s="353"/>
      <c r="U429" s="353" t="s">
        <v>496</v>
      </c>
      <c r="V429" s="353"/>
      <c r="W429" s="353"/>
      <c r="X429" s="353"/>
      <c r="Y429" s="353"/>
      <c r="Z429" s="364"/>
      <c r="AA429" s="353"/>
      <c r="AB429" s="353">
        <v>2000</v>
      </c>
      <c r="AC429" s="365"/>
      <c r="AD429" s="353"/>
      <c r="AE429" s="353"/>
      <c r="AF429" s="353"/>
      <c r="AG429" s="353"/>
      <c r="AH429" s="353"/>
      <c r="AI429" s="761"/>
      <c r="AJ429" s="353"/>
      <c r="AK429" s="353"/>
      <c r="AL429" s="353"/>
      <c r="AM429" s="353"/>
      <c r="AN429" s="353">
        <v>0</v>
      </c>
      <c r="AO429" s="366"/>
      <c r="AP429" s="353"/>
      <c r="AQ429" s="353"/>
      <c r="AR429" s="353">
        <v>0</v>
      </c>
      <c r="AS429" s="353"/>
      <c r="AT429" s="353"/>
      <c r="AU429" s="353"/>
      <c r="AV429" s="353"/>
      <c r="AW429" s="353"/>
      <c r="AX429" s="353"/>
      <c r="AY429" s="353"/>
      <c r="AZ429" s="353"/>
      <c r="BA429" s="353"/>
      <c r="BB429" s="353"/>
      <c r="BC429" s="353"/>
      <c r="BD429" s="353"/>
      <c r="BE429" s="359"/>
      <c r="BF429" s="360">
        <v>0</v>
      </c>
      <c r="BG429" s="360">
        <v>1328</v>
      </c>
      <c r="BH429" s="360">
        <f t="shared" si="22"/>
        <v>6640000</v>
      </c>
      <c r="BI429" s="361"/>
      <c r="BJ429" s="362" t="s">
        <v>6337</v>
      </c>
      <c r="BK429" s="363" t="str">
        <f>+BJ429</f>
        <v>CLS</v>
      </c>
    </row>
    <row r="430" spans="1:63" s="349" customFormat="1" ht="132" hidden="1" customHeight="1">
      <c r="A430" s="676">
        <v>426</v>
      </c>
      <c r="B430" s="351" t="s">
        <v>2127</v>
      </c>
      <c r="C430" s="351" t="s">
        <v>2128</v>
      </c>
      <c r="D430" s="351"/>
      <c r="E430" s="351" t="s">
        <v>2129</v>
      </c>
      <c r="F430" s="351" t="s">
        <v>2130</v>
      </c>
      <c r="G430" s="215"/>
      <c r="H430" s="352" t="s">
        <v>2131</v>
      </c>
      <c r="I430" s="350" t="s">
        <v>1074</v>
      </c>
      <c r="J430" s="350"/>
      <c r="K430" s="350"/>
      <c r="L430" s="353"/>
      <c r="M430" s="353"/>
      <c r="N430" s="353"/>
      <c r="O430" s="353">
        <v>0</v>
      </c>
      <c r="P430" s="353">
        <f t="shared" si="23"/>
        <v>0</v>
      </c>
      <c r="Q430" s="354">
        <v>6800</v>
      </c>
      <c r="R430" s="355">
        <f t="shared" si="21"/>
        <v>7100</v>
      </c>
      <c r="S430" s="353"/>
      <c r="T430" s="353">
        <v>2000</v>
      </c>
      <c r="U430" s="353"/>
      <c r="V430" s="353"/>
      <c r="W430" s="353"/>
      <c r="X430" s="353"/>
      <c r="Y430" s="353"/>
      <c r="Z430" s="364"/>
      <c r="AA430" s="353"/>
      <c r="AB430" s="353"/>
      <c r="AC430" s="365"/>
      <c r="AD430" s="353"/>
      <c r="AE430" s="353"/>
      <c r="AF430" s="353"/>
      <c r="AG430" s="353"/>
      <c r="AH430" s="353"/>
      <c r="AI430" s="761"/>
      <c r="AJ430" s="353"/>
      <c r="AK430" s="353"/>
      <c r="AL430" s="353"/>
      <c r="AM430" s="353"/>
      <c r="AN430" s="353">
        <v>0</v>
      </c>
      <c r="AO430" s="366"/>
      <c r="AP430" s="353">
        <v>5000</v>
      </c>
      <c r="AQ430" s="353"/>
      <c r="AR430" s="353">
        <v>0</v>
      </c>
      <c r="AS430" s="353"/>
      <c r="AT430" s="353"/>
      <c r="AU430" s="353">
        <v>100</v>
      </c>
      <c r="AV430" s="353"/>
      <c r="AW430" s="353"/>
      <c r="AX430" s="353"/>
      <c r="AY430" s="353"/>
      <c r="AZ430" s="353"/>
      <c r="BA430" s="353"/>
      <c r="BB430" s="353"/>
      <c r="BC430" s="353"/>
      <c r="BD430" s="353"/>
      <c r="BE430" s="359"/>
      <c r="BF430" s="360">
        <v>0</v>
      </c>
      <c r="BG430" s="360">
        <v>585</v>
      </c>
      <c r="BH430" s="360">
        <f t="shared" si="22"/>
        <v>4153500</v>
      </c>
      <c r="BI430" s="361"/>
      <c r="BJ430" s="362" t="s">
        <v>6337</v>
      </c>
      <c r="BK430" s="363" t="str">
        <f>+BJ430</f>
        <v>CLS</v>
      </c>
    </row>
    <row r="431" spans="1:63" s="410" customFormat="1" ht="115.5" hidden="1" customHeight="1">
      <c r="A431" s="676">
        <v>427</v>
      </c>
      <c r="B431" s="351" t="s">
        <v>2132</v>
      </c>
      <c r="C431" s="351" t="s">
        <v>2133</v>
      </c>
      <c r="D431" s="351"/>
      <c r="E431" s="351" t="s">
        <v>2134</v>
      </c>
      <c r="F431" s="351" t="s">
        <v>2135</v>
      </c>
      <c r="G431" s="215"/>
      <c r="H431" s="352"/>
      <c r="I431" s="350" t="s">
        <v>1074</v>
      </c>
      <c r="J431" s="350"/>
      <c r="K431" s="350"/>
      <c r="L431" s="353">
        <v>38733</v>
      </c>
      <c r="M431" s="353">
        <v>21000</v>
      </c>
      <c r="N431" s="353"/>
      <c r="O431" s="353">
        <v>0</v>
      </c>
      <c r="P431" s="353">
        <f t="shared" si="23"/>
        <v>0</v>
      </c>
      <c r="Q431" s="354">
        <v>65850</v>
      </c>
      <c r="R431" s="355">
        <f t="shared" si="21"/>
        <v>73400</v>
      </c>
      <c r="S431" s="353"/>
      <c r="T431" s="353"/>
      <c r="U431" s="353">
        <v>3600</v>
      </c>
      <c r="V431" s="353"/>
      <c r="W431" s="353"/>
      <c r="X431" s="353"/>
      <c r="Y431" s="353"/>
      <c r="Z431" s="409">
        <v>200</v>
      </c>
      <c r="AA431" s="353"/>
      <c r="AB431" s="353"/>
      <c r="AC431" s="369">
        <v>10000</v>
      </c>
      <c r="AD431" s="353">
        <v>2500</v>
      </c>
      <c r="AE431" s="353">
        <v>3000</v>
      </c>
      <c r="AF431" s="353">
        <v>4300</v>
      </c>
      <c r="AG431" s="353">
        <v>1000</v>
      </c>
      <c r="AH431" s="353">
        <v>6000</v>
      </c>
      <c r="AI431" s="761">
        <v>2000</v>
      </c>
      <c r="AJ431" s="353"/>
      <c r="AK431" s="353"/>
      <c r="AL431" s="353"/>
      <c r="AM431" s="353">
        <v>1500</v>
      </c>
      <c r="AN431" s="353">
        <v>15000</v>
      </c>
      <c r="AO431" s="370">
        <v>6000</v>
      </c>
      <c r="AP431" s="353"/>
      <c r="AQ431" s="353">
        <v>400</v>
      </c>
      <c r="AR431" s="353">
        <v>0</v>
      </c>
      <c r="AS431" s="353">
        <v>400</v>
      </c>
      <c r="AT431" s="353">
        <v>15000</v>
      </c>
      <c r="AU431" s="353">
        <v>1000</v>
      </c>
      <c r="AV431" s="353">
        <v>700</v>
      </c>
      <c r="AW431" s="353"/>
      <c r="AX431" s="353"/>
      <c r="AY431" s="353">
        <v>500</v>
      </c>
      <c r="AZ431" s="353"/>
      <c r="BA431" s="353">
        <v>200</v>
      </c>
      <c r="BB431" s="353"/>
      <c r="BC431" s="353"/>
      <c r="BD431" s="380">
        <v>100</v>
      </c>
      <c r="BE431" s="372" t="s">
        <v>2136</v>
      </c>
      <c r="BF431" s="360">
        <v>0</v>
      </c>
      <c r="BG431" s="360">
        <v>585</v>
      </c>
      <c r="BH431" s="353">
        <f t="shared" si="22"/>
        <v>42939000</v>
      </c>
      <c r="BI431" s="351"/>
      <c r="BJ431" s="386" t="s">
        <v>6039</v>
      </c>
      <c r="BK431" s="362" t="s">
        <v>6327</v>
      </c>
    </row>
    <row r="432" spans="1:63" s="349" customFormat="1" ht="49.5" hidden="1" customHeight="1">
      <c r="A432" s="676">
        <v>428</v>
      </c>
      <c r="B432" s="351" t="s">
        <v>2137</v>
      </c>
      <c r="C432" s="351" t="s">
        <v>2138</v>
      </c>
      <c r="D432" s="351"/>
      <c r="E432" s="351"/>
      <c r="F432" s="351" t="s">
        <v>2139</v>
      </c>
      <c r="G432" s="215"/>
      <c r="H432" s="352"/>
      <c r="I432" s="350" t="s">
        <v>1074</v>
      </c>
      <c r="J432" s="350"/>
      <c r="K432" s="350"/>
      <c r="L432" s="353"/>
      <c r="M432" s="353"/>
      <c r="N432" s="353"/>
      <c r="O432" s="353">
        <v>0</v>
      </c>
      <c r="P432" s="353">
        <f t="shared" si="23"/>
        <v>0</v>
      </c>
      <c r="Q432" s="354">
        <v>200</v>
      </c>
      <c r="R432" s="355">
        <f t="shared" si="21"/>
        <v>1000</v>
      </c>
      <c r="S432" s="353"/>
      <c r="T432" s="353"/>
      <c r="U432" s="353">
        <v>1000</v>
      </c>
      <c r="V432" s="353"/>
      <c r="W432" s="353"/>
      <c r="X432" s="353"/>
      <c r="Y432" s="353"/>
      <c r="Z432" s="368"/>
      <c r="AA432" s="353"/>
      <c r="AB432" s="353"/>
      <c r="AC432" s="365"/>
      <c r="AD432" s="353"/>
      <c r="AE432" s="353"/>
      <c r="AF432" s="353"/>
      <c r="AG432" s="353"/>
      <c r="AH432" s="353"/>
      <c r="AI432" s="761"/>
      <c r="AJ432" s="353"/>
      <c r="AK432" s="353"/>
      <c r="AL432" s="353"/>
      <c r="AM432" s="353"/>
      <c r="AN432" s="353">
        <v>0</v>
      </c>
      <c r="AO432" s="366"/>
      <c r="AP432" s="353"/>
      <c r="AQ432" s="353"/>
      <c r="AR432" s="353">
        <v>0</v>
      </c>
      <c r="AS432" s="353"/>
      <c r="AT432" s="353"/>
      <c r="AU432" s="353"/>
      <c r="AV432" s="353"/>
      <c r="AW432" s="353"/>
      <c r="AX432" s="353"/>
      <c r="AY432" s="353"/>
      <c r="AZ432" s="353"/>
      <c r="BA432" s="353"/>
      <c r="BB432" s="353"/>
      <c r="BC432" s="353"/>
      <c r="BD432" s="353"/>
      <c r="BE432" s="359"/>
      <c r="BF432" s="360">
        <v>0</v>
      </c>
      <c r="BG432" s="360">
        <v>12500</v>
      </c>
      <c r="BH432" s="360">
        <f t="shared" si="22"/>
        <v>12500000</v>
      </c>
      <c r="BI432" s="361"/>
      <c r="BJ432" s="362" t="s">
        <v>6337</v>
      </c>
      <c r="BK432" s="363" t="str">
        <f>+BJ432</f>
        <v>CLS</v>
      </c>
    </row>
    <row r="433" spans="1:63" s="349" customFormat="1" ht="82.5" hidden="1" customHeight="1">
      <c r="A433" s="676">
        <v>429</v>
      </c>
      <c r="B433" s="351" t="s">
        <v>2140</v>
      </c>
      <c r="C433" s="351" t="s">
        <v>2141</v>
      </c>
      <c r="D433" s="351"/>
      <c r="E433" s="351" t="s">
        <v>2142</v>
      </c>
      <c r="F433" s="351" t="s">
        <v>2143</v>
      </c>
      <c r="G433" s="215"/>
      <c r="H433" s="352"/>
      <c r="I433" s="350" t="s">
        <v>1115</v>
      </c>
      <c r="J433" s="350"/>
      <c r="K433" s="350"/>
      <c r="L433" s="353">
        <v>8</v>
      </c>
      <c r="M433" s="353">
        <v>5</v>
      </c>
      <c r="N433" s="353"/>
      <c r="O433" s="353"/>
      <c r="P433" s="353">
        <f t="shared" si="23"/>
        <v>0</v>
      </c>
      <c r="Q433" s="354">
        <v>30</v>
      </c>
      <c r="R433" s="355">
        <f t="shared" si="21"/>
        <v>40</v>
      </c>
      <c r="S433" s="353"/>
      <c r="T433" s="353"/>
      <c r="U433" s="353"/>
      <c r="V433" s="353"/>
      <c r="W433" s="353"/>
      <c r="X433" s="353"/>
      <c r="Y433" s="353"/>
      <c r="Z433" s="364"/>
      <c r="AA433" s="353"/>
      <c r="AB433" s="353"/>
      <c r="AC433" s="365"/>
      <c r="AD433" s="353"/>
      <c r="AE433" s="353"/>
      <c r="AF433" s="353">
        <v>40</v>
      </c>
      <c r="AG433" s="353"/>
      <c r="AH433" s="353"/>
      <c r="AI433" s="761"/>
      <c r="AJ433" s="353"/>
      <c r="AK433" s="353"/>
      <c r="AL433" s="353"/>
      <c r="AM433" s="353"/>
      <c r="AN433" s="353">
        <v>0</v>
      </c>
      <c r="AO433" s="366"/>
      <c r="AP433" s="353"/>
      <c r="AQ433" s="353"/>
      <c r="AR433" s="353">
        <v>0</v>
      </c>
      <c r="AS433" s="353"/>
      <c r="AT433" s="353"/>
      <c r="AU433" s="353"/>
      <c r="AV433" s="353"/>
      <c r="AW433" s="353"/>
      <c r="AX433" s="353"/>
      <c r="AY433" s="353"/>
      <c r="AZ433" s="353"/>
      <c r="BA433" s="353"/>
      <c r="BB433" s="353"/>
      <c r="BC433" s="353"/>
      <c r="BD433" s="353"/>
      <c r="BE433" s="359"/>
      <c r="BF433" s="360">
        <v>0</v>
      </c>
      <c r="BG433" s="360">
        <v>3000000</v>
      </c>
      <c r="BH433" s="360">
        <f t="shared" si="22"/>
        <v>120000000</v>
      </c>
      <c r="BI433" s="361"/>
      <c r="BJ433" s="362" t="s">
        <v>6326</v>
      </c>
      <c r="BK433" s="362" t="s">
        <v>6326</v>
      </c>
    </row>
    <row r="434" spans="1:63" s="349" customFormat="1" ht="231" hidden="1" customHeight="1">
      <c r="A434" s="676">
        <v>430</v>
      </c>
      <c r="B434" s="351" t="s">
        <v>2144</v>
      </c>
      <c r="C434" s="351" t="s">
        <v>2145</v>
      </c>
      <c r="D434" s="351"/>
      <c r="E434" s="351" t="s">
        <v>2146</v>
      </c>
      <c r="F434" s="351" t="s">
        <v>2147</v>
      </c>
      <c r="G434" s="215"/>
      <c r="H434" s="352"/>
      <c r="I434" s="350" t="s">
        <v>1074</v>
      </c>
      <c r="J434" s="350"/>
      <c r="K434" s="350"/>
      <c r="L434" s="353">
        <v>208600</v>
      </c>
      <c r="M434" s="353">
        <v>226500</v>
      </c>
      <c r="N434" s="353"/>
      <c r="O434" s="353">
        <v>0</v>
      </c>
      <c r="P434" s="353">
        <f t="shared" si="23"/>
        <v>0</v>
      </c>
      <c r="Q434" s="354">
        <v>397700</v>
      </c>
      <c r="R434" s="355">
        <f t="shared" si="21"/>
        <v>244000</v>
      </c>
      <c r="S434" s="353"/>
      <c r="T434" s="353">
        <v>36000</v>
      </c>
      <c r="U434" s="353">
        <v>36000</v>
      </c>
      <c r="V434" s="353"/>
      <c r="W434" s="353"/>
      <c r="X434" s="353"/>
      <c r="Y434" s="380">
        <v>10000</v>
      </c>
      <c r="Z434" s="365">
        <v>9600</v>
      </c>
      <c r="AA434" s="353"/>
      <c r="AB434" s="353"/>
      <c r="AC434" s="369">
        <v>10000</v>
      </c>
      <c r="AD434" s="353">
        <v>3500</v>
      </c>
      <c r="AE434" s="353">
        <v>3000</v>
      </c>
      <c r="AF434" s="411">
        <v>5000</v>
      </c>
      <c r="AG434" s="353">
        <v>1500</v>
      </c>
      <c r="AH434" s="353">
        <v>7000</v>
      </c>
      <c r="AI434" s="761">
        <v>2000</v>
      </c>
      <c r="AJ434" s="353"/>
      <c r="AK434" s="353"/>
      <c r="AL434" s="353"/>
      <c r="AM434" s="353">
        <v>1500</v>
      </c>
      <c r="AN434" s="353">
        <v>50000</v>
      </c>
      <c r="AO434" s="412">
        <v>14500</v>
      </c>
      <c r="AP434" s="353">
        <v>10000</v>
      </c>
      <c r="AQ434" s="353">
        <v>5000</v>
      </c>
      <c r="AR434" s="353">
        <v>2000</v>
      </c>
      <c r="AS434" s="353">
        <v>3000</v>
      </c>
      <c r="AT434" s="353">
        <v>15000</v>
      </c>
      <c r="AU434" s="353">
        <v>2000</v>
      </c>
      <c r="AV434" s="353">
        <v>1500</v>
      </c>
      <c r="AW434" s="353"/>
      <c r="AX434" s="353"/>
      <c r="AY434" s="353">
        <v>15000</v>
      </c>
      <c r="AZ434" s="353"/>
      <c r="BA434" s="353">
        <v>200</v>
      </c>
      <c r="BB434" s="353"/>
      <c r="BC434" s="353"/>
      <c r="BD434" s="380">
        <v>700</v>
      </c>
      <c r="BE434" s="372" t="s">
        <v>2136</v>
      </c>
      <c r="BF434" s="360">
        <v>0</v>
      </c>
      <c r="BG434" s="360">
        <v>554</v>
      </c>
      <c r="BH434" s="360">
        <f t="shared" si="22"/>
        <v>135176000</v>
      </c>
      <c r="BI434" s="361"/>
      <c r="BJ434" s="362" t="s">
        <v>6039</v>
      </c>
      <c r="BK434" s="362" t="s">
        <v>6327</v>
      </c>
    </row>
    <row r="435" spans="1:63" s="349" customFormat="1" ht="82.5" hidden="1" customHeight="1">
      <c r="A435" s="676">
        <v>431</v>
      </c>
      <c r="B435" s="351" t="s">
        <v>2148</v>
      </c>
      <c r="C435" s="351" t="s">
        <v>2149</v>
      </c>
      <c r="D435" s="351"/>
      <c r="E435" s="351" t="s">
        <v>2146</v>
      </c>
      <c r="F435" s="351" t="s">
        <v>2150</v>
      </c>
      <c r="G435" s="215"/>
      <c r="H435" s="352"/>
      <c r="I435" s="350" t="s">
        <v>1074</v>
      </c>
      <c r="J435" s="350"/>
      <c r="K435" s="350"/>
      <c r="L435" s="353"/>
      <c r="M435" s="353"/>
      <c r="N435" s="353"/>
      <c r="O435" s="353">
        <v>0</v>
      </c>
      <c r="P435" s="353">
        <f t="shared" si="23"/>
        <v>0</v>
      </c>
      <c r="Q435" s="354">
        <v>145100</v>
      </c>
      <c r="R435" s="355">
        <f t="shared" si="21"/>
        <v>6200</v>
      </c>
      <c r="S435" s="353"/>
      <c r="T435" s="353"/>
      <c r="U435" s="353">
        <v>1200</v>
      </c>
      <c r="V435" s="353"/>
      <c r="W435" s="353"/>
      <c r="X435" s="353"/>
      <c r="Y435" s="353"/>
      <c r="Z435" s="368"/>
      <c r="AA435" s="353"/>
      <c r="AB435" s="353"/>
      <c r="AC435" s="365"/>
      <c r="AD435" s="353"/>
      <c r="AE435" s="353"/>
      <c r="AF435" s="353"/>
      <c r="AG435" s="353"/>
      <c r="AH435" s="353"/>
      <c r="AI435" s="761"/>
      <c r="AJ435" s="353"/>
      <c r="AK435" s="353"/>
      <c r="AL435" s="353"/>
      <c r="AM435" s="353"/>
      <c r="AN435" s="353">
        <v>0</v>
      </c>
      <c r="AO435" s="413"/>
      <c r="AP435" s="353"/>
      <c r="AQ435" s="353"/>
      <c r="AR435" s="353">
        <v>0</v>
      </c>
      <c r="AS435" s="353"/>
      <c r="AT435" s="353"/>
      <c r="AU435" s="353"/>
      <c r="AV435" s="353"/>
      <c r="AW435" s="353"/>
      <c r="AX435" s="353"/>
      <c r="AY435" s="353">
        <v>5000</v>
      </c>
      <c r="AZ435" s="353"/>
      <c r="BA435" s="353"/>
      <c r="BB435" s="353"/>
      <c r="BC435" s="353"/>
      <c r="BD435" s="353"/>
      <c r="BE435" s="359"/>
      <c r="BF435" s="360">
        <v>0</v>
      </c>
      <c r="BG435" s="360">
        <v>620</v>
      </c>
      <c r="BH435" s="360">
        <f t="shared" si="22"/>
        <v>3844000</v>
      </c>
      <c r="BI435" s="361"/>
      <c r="BJ435" s="362" t="s">
        <v>6039</v>
      </c>
      <c r="BK435" s="363"/>
    </row>
    <row r="436" spans="1:63" s="349" customFormat="1" ht="232.5" hidden="1" customHeight="1">
      <c r="A436" s="676">
        <v>432</v>
      </c>
      <c r="B436" s="351" t="s">
        <v>2151</v>
      </c>
      <c r="C436" s="351" t="s">
        <v>2152</v>
      </c>
      <c r="D436" s="351"/>
      <c r="E436" s="351" t="s">
        <v>2153</v>
      </c>
      <c r="F436" s="351" t="s">
        <v>2154</v>
      </c>
      <c r="G436" s="215"/>
      <c r="H436" s="352"/>
      <c r="I436" s="350" t="s">
        <v>1074</v>
      </c>
      <c r="J436" s="350"/>
      <c r="K436" s="350"/>
      <c r="L436" s="353">
        <v>223400</v>
      </c>
      <c r="M436" s="353">
        <v>184900</v>
      </c>
      <c r="N436" s="353"/>
      <c r="O436" s="353">
        <v>0</v>
      </c>
      <c r="P436" s="353">
        <f t="shared" si="23"/>
        <v>0</v>
      </c>
      <c r="Q436" s="354">
        <v>718150</v>
      </c>
      <c r="R436" s="355">
        <f t="shared" si="21"/>
        <v>606200</v>
      </c>
      <c r="S436" s="353"/>
      <c r="T436" s="353">
        <v>438000</v>
      </c>
      <c r="U436" s="353"/>
      <c r="V436" s="353"/>
      <c r="W436" s="353"/>
      <c r="X436" s="353"/>
      <c r="Y436" s="380">
        <v>10000</v>
      </c>
      <c r="Z436" s="364">
        <v>9600</v>
      </c>
      <c r="AA436" s="353"/>
      <c r="AB436" s="353"/>
      <c r="AC436" s="369">
        <v>10000</v>
      </c>
      <c r="AD436" s="353">
        <v>3500</v>
      </c>
      <c r="AE436" s="353">
        <v>3000</v>
      </c>
      <c r="AF436" s="406">
        <v>5000</v>
      </c>
      <c r="AG436" s="353">
        <v>1500</v>
      </c>
      <c r="AH436" s="353">
        <v>7000</v>
      </c>
      <c r="AI436" s="761">
        <v>2000</v>
      </c>
      <c r="AJ436" s="353"/>
      <c r="AK436" s="353"/>
      <c r="AL436" s="353"/>
      <c r="AM436" s="353">
        <v>1500</v>
      </c>
      <c r="AN436" s="353">
        <v>40000</v>
      </c>
      <c r="AO436" s="412">
        <v>15000</v>
      </c>
      <c r="AP436" s="353">
        <v>10000</v>
      </c>
      <c r="AQ436" s="353">
        <v>10000</v>
      </c>
      <c r="AR436" s="353">
        <v>5000</v>
      </c>
      <c r="AS436" s="353">
        <v>6000</v>
      </c>
      <c r="AT436" s="353">
        <v>15000</v>
      </c>
      <c r="AU436" s="353">
        <v>2000</v>
      </c>
      <c r="AV436" s="353">
        <v>1500</v>
      </c>
      <c r="AW436" s="353"/>
      <c r="AX436" s="353"/>
      <c r="AY436" s="353">
        <v>10000</v>
      </c>
      <c r="AZ436" s="353"/>
      <c r="BA436" s="353">
        <v>100</v>
      </c>
      <c r="BB436" s="353"/>
      <c r="BC436" s="353"/>
      <c r="BD436" s="380">
        <v>500</v>
      </c>
      <c r="BE436" s="372" t="s">
        <v>2136</v>
      </c>
      <c r="BF436" s="360">
        <v>0</v>
      </c>
      <c r="BG436" s="360">
        <v>582</v>
      </c>
      <c r="BH436" s="360">
        <f t="shared" si="22"/>
        <v>352808400</v>
      </c>
      <c r="BI436" s="361"/>
      <c r="BJ436" s="362" t="s">
        <v>6337</v>
      </c>
      <c r="BK436" s="363" t="str">
        <f>+BJ436</f>
        <v>CLS</v>
      </c>
    </row>
    <row r="437" spans="1:63" s="349" customFormat="1" ht="66" hidden="1" customHeight="1">
      <c r="A437" s="676">
        <v>433</v>
      </c>
      <c r="B437" s="351" t="s">
        <v>2155</v>
      </c>
      <c r="C437" s="351" t="s">
        <v>2156</v>
      </c>
      <c r="D437" s="351"/>
      <c r="E437" s="351" t="s">
        <v>2157</v>
      </c>
      <c r="F437" s="351" t="s">
        <v>2158</v>
      </c>
      <c r="G437" s="215"/>
      <c r="H437" s="352" t="s">
        <v>2131</v>
      </c>
      <c r="I437" s="350" t="s">
        <v>1074</v>
      </c>
      <c r="J437" s="350"/>
      <c r="K437" s="350"/>
      <c r="L437" s="353"/>
      <c r="M437" s="353"/>
      <c r="N437" s="353"/>
      <c r="O437" s="353">
        <v>0</v>
      </c>
      <c r="P437" s="353">
        <f t="shared" si="23"/>
        <v>0</v>
      </c>
      <c r="Q437" s="354">
        <v>31100</v>
      </c>
      <c r="R437" s="355">
        <f t="shared" si="21"/>
        <v>12000</v>
      </c>
      <c r="S437" s="353"/>
      <c r="T437" s="353"/>
      <c r="U437" s="353">
        <v>12000</v>
      </c>
      <c r="V437" s="353"/>
      <c r="W437" s="353"/>
      <c r="X437" s="353"/>
      <c r="Y437" s="353"/>
      <c r="Z437" s="368"/>
      <c r="AA437" s="353"/>
      <c r="AB437" s="353"/>
      <c r="AC437" s="365"/>
      <c r="AD437" s="353"/>
      <c r="AE437" s="353"/>
      <c r="AF437" s="353"/>
      <c r="AG437" s="353"/>
      <c r="AH437" s="353"/>
      <c r="AI437" s="761"/>
      <c r="AJ437" s="353"/>
      <c r="AK437" s="353"/>
      <c r="AL437" s="353"/>
      <c r="AM437" s="353"/>
      <c r="AN437" s="353">
        <v>0</v>
      </c>
      <c r="AO437" s="364"/>
      <c r="AP437" s="353"/>
      <c r="AQ437" s="353"/>
      <c r="AR437" s="353">
        <v>0</v>
      </c>
      <c r="AS437" s="353"/>
      <c r="AT437" s="353"/>
      <c r="AU437" s="353"/>
      <c r="AV437" s="353"/>
      <c r="AW437" s="353"/>
      <c r="AX437" s="353"/>
      <c r="AY437" s="353"/>
      <c r="AZ437" s="353"/>
      <c r="BA437" s="353"/>
      <c r="BB437" s="353"/>
      <c r="BC437" s="353"/>
      <c r="BD437" s="353"/>
      <c r="BE437" s="359"/>
      <c r="BF437" s="360">
        <v>0</v>
      </c>
      <c r="BG437" s="360">
        <v>300</v>
      </c>
      <c r="BH437" s="360">
        <f t="shared" si="22"/>
        <v>3600000</v>
      </c>
      <c r="BI437" s="361"/>
      <c r="BJ437" s="362" t="s">
        <v>6039</v>
      </c>
      <c r="BK437" s="363"/>
    </row>
    <row r="438" spans="1:63" s="349" customFormat="1" ht="99" hidden="1" customHeight="1">
      <c r="A438" s="676">
        <v>434</v>
      </c>
      <c r="B438" s="351" t="s">
        <v>2159</v>
      </c>
      <c r="C438" s="351" t="s">
        <v>2160</v>
      </c>
      <c r="D438" s="351"/>
      <c r="E438" s="351" t="s">
        <v>2161</v>
      </c>
      <c r="F438" s="351" t="s">
        <v>2162</v>
      </c>
      <c r="G438" s="215" t="s">
        <v>2163</v>
      </c>
      <c r="H438" s="352"/>
      <c r="I438" s="350" t="s">
        <v>1074</v>
      </c>
      <c r="J438" s="350"/>
      <c r="K438" s="350"/>
      <c r="L438" s="353"/>
      <c r="M438" s="353"/>
      <c r="N438" s="353"/>
      <c r="O438" s="353">
        <v>0</v>
      </c>
      <c r="P438" s="353">
        <f t="shared" si="23"/>
        <v>0</v>
      </c>
      <c r="Q438" s="354">
        <v>11400</v>
      </c>
      <c r="R438" s="355">
        <f t="shared" si="21"/>
        <v>30100</v>
      </c>
      <c r="S438" s="353">
        <v>5000</v>
      </c>
      <c r="T438" s="353">
        <v>2000</v>
      </c>
      <c r="U438" s="353">
        <v>1200</v>
      </c>
      <c r="V438" s="353"/>
      <c r="W438" s="353"/>
      <c r="X438" s="353"/>
      <c r="Y438" s="353"/>
      <c r="Z438" s="364"/>
      <c r="AA438" s="353"/>
      <c r="AB438" s="353"/>
      <c r="AC438" s="365"/>
      <c r="AD438" s="353"/>
      <c r="AE438" s="353">
        <v>3000</v>
      </c>
      <c r="AF438" s="353"/>
      <c r="AG438" s="353"/>
      <c r="AH438" s="353"/>
      <c r="AI438" s="761"/>
      <c r="AJ438" s="353"/>
      <c r="AK438" s="353"/>
      <c r="AL438" s="353"/>
      <c r="AM438" s="353"/>
      <c r="AN438" s="353">
        <v>15000</v>
      </c>
      <c r="AO438" s="364"/>
      <c r="AP438" s="353">
        <v>3000</v>
      </c>
      <c r="AQ438" s="353"/>
      <c r="AR438" s="353">
        <v>200</v>
      </c>
      <c r="AS438" s="353">
        <v>100</v>
      </c>
      <c r="AT438" s="353">
        <v>500</v>
      </c>
      <c r="AU438" s="353">
        <v>100</v>
      </c>
      <c r="AV438" s="353"/>
      <c r="AW438" s="353"/>
      <c r="AX438" s="353"/>
      <c r="AY438" s="353"/>
      <c r="AZ438" s="353"/>
      <c r="BA438" s="353"/>
      <c r="BB438" s="353"/>
      <c r="BC438" s="353"/>
      <c r="BD438" s="353"/>
      <c r="BE438" s="359"/>
      <c r="BF438" s="360">
        <v>0</v>
      </c>
      <c r="BG438" s="360">
        <v>360</v>
      </c>
      <c r="BH438" s="360">
        <f t="shared" si="22"/>
        <v>10836000</v>
      </c>
      <c r="BI438" s="361"/>
      <c r="BJ438" s="362" t="s">
        <v>6039</v>
      </c>
      <c r="BK438" s="362" t="s">
        <v>6327</v>
      </c>
    </row>
    <row r="439" spans="1:63" s="349" customFormat="1" ht="148.5" hidden="1" customHeight="1">
      <c r="A439" s="676">
        <v>435</v>
      </c>
      <c r="B439" s="351" t="s">
        <v>2164</v>
      </c>
      <c r="C439" s="351" t="s">
        <v>2165</v>
      </c>
      <c r="D439" s="351"/>
      <c r="E439" s="351" t="s">
        <v>2166</v>
      </c>
      <c r="F439" s="351" t="s">
        <v>2167</v>
      </c>
      <c r="G439" s="215" t="s">
        <v>2168</v>
      </c>
      <c r="H439" s="352" t="s">
        <v>2131</v>
      </c>
      <c r="I439" s="350" t="s">
        <v>1074</v>
      </c>
      <c r="J439" s="350"/>
      <c r="K439" s="350"/>
      <c r="L439" s="353">
        <v>16732</v>
      </c>
      <c r="M439" s="353">
        <v>9900</v>
      </c>
      <c r="N439" s="353"/>
      <c r="O439" s="353">
        <v>0</v>
      </c>
      <c r="P439" s="353">
        <f t="shared" si="23"/>
        <v>0</v>
      </c>
      <c r="Q439" s="354">
        <v>28720</v>
      </c>
      <c r="R439" s="355">
        <f t="shared" si="21"/>
        <v>50200</v>
      </c>
      <c r="S439" s="353">
        <v>34000</v>
      </c>
      <c r="T439" s="353">
        <v>2000</v>
      </c>
      <c r="U439" s="353"/>
      <c r="V439" s="353"/>
      <c r="W439" s="353"/>
      <c r="X439" s="353"/>
      <c r="Y439" s="353"/>
      <c r="Z439" s="364"/>
      <c r="AA439" s="353"/>
      <c r="AB439" s="353"/>
      <c r="AC439" s="365"/>
      <c r="AD439" s="353">
        <v>2000</v>
      </c>
      <c r="AE439" s="353"/>
      <c r="AF439" s="353">
        <v>4000</v>
      </c>
      <c r="AG439" s="353"/>
      <c r="AH439" s="353">
        <v>5000</v>
      </c>
      <c r="AI439" s="761">
        <v>2000</v>
      </c>
      <c r="AJ439" s="353"/>
      <c r="AK439" s="353"/>
      <c r="AL439" s="353"/>
      <c r="AM439" s="353"/>
      <c r="AN439" s="353">
        <v>0</v>
      </c>
      <c r="AO439" s="395">
        <v>700</v>
      </c>
      <c r="AP439" s="353"/>
      <c r="AQ439" s="353"/>
      <c r="AR439" s="353">
        <v>0</v>
      </c>
      <c r="AS439" s="353"/>
      <c r="AT439" s="353"/>
      <c r="AU439" s="353"/>
      <c r="AV439" s="353"/>
      <c r="AW439" s="353"/>
      <c r="AX439" s="353"/>
      <c r="AY439" s="353">
        <v>500</v>
      </c>
      <c r="AZ439" s="353"/>
      <c r="BA439" s="353"/>
      <c r="BB439" s="353"/>
      <c r="BC439" s="353"/>
      <c r="BD439" s="353"/>
      <c r="BE439" s="359"/>
      <c r="BF439" s="360">
        <v>0</v>
      </c>
      <c r="BG439" s="360">
        <v>545</v>
      </c>
      <c r="BH439" s="360">
        <f t="shared" si="22"/>
        <v>27359000</v>
      </c>
      <c r="BI439" s="361"/>
      <c r="BJ439" s="362" t="s">
        <v>6337</v>
      </c>
      <c r="BK439" s="363" t="str">
        <f>+BJ439</f>
        <v>CLS</v>
      </c>
    </row>
    <row r="440" spans="1:63" s="349" customFormat="1" ht="409.5" hidden="1" customHeight="1">
      <c r="A440" s="676">
        <v>436</v>
      </c>
      <c r="B440" s="351" t="s">
        <v>2169</v>
      </c>
      <c r="C440" s="351" t="s">
        <v>2170</v>
      </c>
      <c r="D440" s="351"/>
      <c r="E440" s="351" t="s">
        <v>2171</v>
      </c>
      <c r="F440" s="351" t="s">
        <v>2172</v>
      </c>
      <c r="G440" s="215"/>
      <c r="H440" s="352"/>
      <c r="I440" s="350" t="s">
        <v>84</v>
      </c>
      <c r="J440" s="350"/>
      <c r="K440" s="350"/>
      <c r="L440" s="353"/>
      <c r="M440" s="353"/>
      <c r="N440" s="353"/>
      <c r="O440" s="353">
        <v>0</v>
      </c>
      <c r="P440" s="353">
        <f t="shared" si="23"/>
        <v>0</v>
      </c>
      <c r="Q440" s="354">
        <v>100</v>
      </c>
      <c r="R440" s="355">
        <f t="shared" si="21"/>
        <v>24</v>
      </c>
      <c r="S440" s="353"/>
      <c r="T440" s="353"/>
      <c r="U440" s="353"/>
      <c r="V440" s="353"/>
      <c r="W440" s="353"/>
      <c r="X440" s="353"/>
      <c r="Y440" s="353"/>
      <c r="Z440" s="364"/>
      <c r="AA440" s="353"/>
      <c r="AB440" s="353"/>
      <c r="AC440" s="365"/>
      <c r="AD440" s="353"/>
      <c r="AE440" s="353"/>
      <c r="AF440" s="353"/>
      <c r="AG440" s="353"/>
      <c r="AH440" s="353"/>
      <c r="AI440" s="761">
        <v>20</v>
      </c>
      <c r="AJ440" s="353"/>
      <c r="AK440" s="353"/>
      <c r="AL440" s="353"/>
      <c r="AM440" s="353"/>
      <c r="AN440" s="353">
        <v>0</v>
      </c>
      <c r="AO440" s="364"/>
      <c r="AP440" s="353"/>
      <c r="AQ440" s="353"/>
      <c r="AR440" s="353">
        <v>0</v>
      </c>
      <c r="AS440" s="353"/>
      <c r="AT440" s="353"/>
      <c r="AU440" s="353"/>
      <c r="AV440" s="353"/>
      <c r="AW440" s="353"/>
      <c r="AX440" s="353"/>
      <c r="AY440" s="353">
        <v>4</v>
      </c>
      <c r="AZ440" s="353"/>
      <c r="BA440" s="353"/>
      <c r="BB440" s="353"/>
      <c r="BC440" s="353"/>
      <c r="BD440" s="353"/>
      <c r="BE440" s="359"/>
      <c r="BF440" s="360">
        <v>0</v>
      </c>
      <c r="BG440" s="360">
        <v>1992900</v>
      </c>
      <c r="BH440" s="360">
        <f t="shared" si="22"/>
        <v>47829600</v>
      </c>
      <c r="BI440" s="361"/>
      <c r="BJ440" s="363" t="s">
        <v>6039</v>
      </c>
      <c r="BK440" s="363" t="s">
        <v>6328</v>
      </c>
    </row>
    <row r="441" spans="1:63" s="349" customFormat="1" ht="231" hidden="1" customHeight="1">
      <c r="A441" s="676">
        <v>437</v>
      </c>
      <c r="B441" s="351" t="s">
        <v>2173</v>
      </c>
      <c r="C441" s="351" t="s">
        <v>2174</v>
      </c>
      <c r="D441" s="351"/>
      <c r="E441" s="351" t="s">
        <v>2175</v>
      </c>
      <c r="F441" s="351" t="s">
        <v>2176</v>
      </c>
      <c r="G441" s="215"/>
      <c r="H441" s="352"/>
      <c r="I441" s="350" t="s">
        <v>84</v>
      </c>
      <c r="J441" s="350"/>
      <c r="K441" s="350"/>
      <c r="L441" s="353"/>
      <c r="M441" s="353"/>
      <c r="N441" s="353"/>
      <c r="O441" s="353">
        <v>0</v>
      </c>
      <c r="P441" s="353">
        <f t="shared" si="23"/>
        <v>0</v>
      </c>
      <c r="Q441" s="354">
        <v>100</v>
      </c>
      <c r="R441" s="355">
        <f t="shared" si="21"/>
        <v>700</v>
      </c>
      <c r="S441" s="353"/>
      <c r="T441" s="353"/>
      <c r="U441" s="353"/>
      <c r="V441" s="353"/>
      <c r="W441" s="353"/>
      <c r="X441" s="353"/>
      <c r="Y441" s="353"/>
      <c r="Z441" s="364"/>
      <c r="AA441" s="353"/>
      <c r="AB441" s="353"/>
      <c r="AC441" s="365"/>
      <c r="AD441" s="353"/>
      <c r="AE441" s="353"/>
      <c r="AF441" s="353"/>
      <c r="AG441" s="353"/>
      <c r="AH441" s="353"/>
      <c r="AI441" s="761"/>
      <c r="AJ441" s="353"/>
      <c r="AK441" s="353"/>
      <c r="AL441" s="353"/>
      <c r="AM441" s="353"/>
      <c r="AN441" s="353">
        <v>0</v>
      </c>
      <c r="AO441" s="364"/>
      <c r="AP441" s="353"/>
      <c r="AQ441" s="353"/>
      <c r="AR441" s="353">
        <v>0</v>
      </c>
      <c r="AS441" s="353">
        <v>600</v>
      </c>
      <c r="AT441" s="353"/>
      <c r="AU441" s="353">
        <v>100</v>
      </c>
      <c r="AV441" s="353"/>
      <c r="AW441" s="353"/>
      <c r="AX441" s="353"/>
      <c r="AY441" s="353"/>
      <c r="AZ441" s="353"/>
      <c r="BA441" s="353"/>
      <c r="BB441" s="353"/>
      <c r="BC441" s="353"/>
      <c r="BD441" s="353"/>
      <c r="BE441" s="359"/>
      <c r="BF441" s="360">
        <v>0</v>
      </c>
      <c r="BG441" s="360">
        <v>346479</v>
      </c>
      <c r="BH441" s="360">
        <f t="shared" si="22"/>
        <v>242535300</v>
      </c>
      <c r="BI441" s="361"/>
      <c r="BJ441" s="362" t="s">
        <v>6039</v>
      </c>
      <c r="BK441" s="362" t="s">
        <v>6327</v>
      </c>
    </row>
    <row r="442" spans="1:63" s="349" customFormat="1" ht="181.5" hidden="1" customHeight="1">
      <c r="A442" s="676">
        <v>438</v>
      </c>
      <c r="B442" s="351" t="s">
        <v>2177</v>
      </c>
      <c r="C442" s="351" t="s">
        <v>2178</v>
      </c>
      <c r="D442" s="351"/>
      <c r="E442" s="351" t="s">
        <v>2179</v>
      </c>
      <c r="F442" s="351" t="s">
        <v>2180</v>
      </c>
      <c r="G442" s="215"/>
      <c r="H442" s="352"/>
      <c r="I442" s="350" t="s">
        <v>84</v>
      </c>
      <c r="J442" s="350"/>
      <c r="K442" s="350"/>
      <c r="L442" s="353"/>
      <c r="M442" s="353"/>
      <c r="N442" s="353"/>
      <c r="O442" s="353">
        <v>0</v>
      </c>
      <c r="P442" s="353">
        <f t="shared" si="23"/>
        <v>0</v>
      </c>
      <c r="Q442" s="354">
        <v>30</v>
      </c>
      <c r="R442" s="355">
        <f t="shared" si="21"/>
        <v>10</v>
      </c>
      <c r="S442" s="353"/>
      <c r="T442" s="353"/>
      <c r="U442" s="353"/>
      <c r="V442" s="353"/>
      <c r="W442" s="353"/>
      <c r="X442" s="353"/>
      <c r="Y442" s="353"/>
      <c r="Z442" s="364"/>
      <c r="AA442" s="353"/>
      <c r="AB442" s="353"/>
      <c r="AC442" s="365"/>
      <c r="AD442" s="353"/>
      <c r="AE442" s="353"/>
      <c r="AF442" s="353"/>
      <c r="AG442" s="353"/>
      <c r="AH442" s="353"/>
      <c r="AI442" s="761">
        <v>10</v>
      </c>
      <c r="AJ442" s="353"/>
      <c r="AK442" s="353"/>
      <c r="AL442" s="353"/>
      <c r="AM442" s="353"/>
      <c r="AN442" s="353">
        <v>0</v>
      </c>
      <c r="AO442" s="364"/>
      <c r="AP442" s="353"/>
      <c r="AQ442" s="353"/>
      <c r="AR442" s="353">
        <v>0</v>
      </c>
      <c r="AS442" s="353"/>
      <c r="AT442" s="353"/>
      <c r="AU442" s="353"/>
      <c r="AV442" s="353"/>
      <c r="AW442" s="353"/>
      <c r="AX442" s="353"/>
      <c r="AY442" s="353"/>
      <c r="AZ442" s="353"/>
      <c r="BA442" s="353"/>
      <c r="BB442" s="353"/>
      <c r="BC442" s="353"/>
      <c r="BD442" s="353"/>
      <c r="BE442" s="359"/>
      <c r="BF442" s="360">
        <v>0</v>
      </c>
      <c r="BG442" s="360">
        <v>1448790</v>
      </c>
      <c r="BH442" s="360">
        <f t="shared" si="22"/>
        <v>14487900</v>
      </c>
      <c r="BI442" s="361"/>
      <c r="BJ442" s="363" t="s">
        <v>6039</v>
      </c>
      <c r="BK442" s="363" t="s">
        <v>6328</v>
      </c>
    </row>
    <row r="443" spans="1:63" s="349" customFormat="1" ht="99" hidden="1" customHeight="1">
      <c r="A443" s="676">
        <v>439</v>
      </c>
      <c r="B443" s="351" t="s">
        <v>2181</v>
      </c>
      <c r="C443" s="351" t="s">
        <v>2182</v>
      </c>
      <c r="D443" s="351"/>
      <c r="E443" s="351" t="s">
        <v>2183</v>
      </c>
      <c r="F443" s="351" t="s">
        <v>2184</v>
      </c>
      <c r="G443" s="215"/>
      <c r="H443" s="352"/>
      <c r="I443" s="350" t="s">
        <v>84</v>
      </c>
      <c r="J443" s="350"/>
      <c r="K443" s="350"/>
      <c r="L443" s="353"/>
      <c r="M443" s="353"/>
      <c r="N443" s="353"/>
      <c r="O443" s="353">
        <v>0</v>
      </c>
      <c r="P443" s="353">
        <f t="shared" si="23"/>
        <v>0</v>
      </c>
      <c r="Q443" s="354">
        <v>1090</v>
      </c>
      <c r="R443" s="355">
        <f t="shared" si="21"/>
        <v>54</v>
      </c>
      <c r="S443" s="353"/>
      <c r="T443" s="353"/>
      <c r="U443" s="353"/>
      <c r="V443" s="353"/>
      <c r="W443" s="353"/>
      <c r="X443" s="353"/>
      <c r="Y443" s="353"/>
      <c r="Z443" s="364"/>
      <c r="AA443" s="353"/>
      <c r="AB443" s="353"/>
      <c r="AC443" s="365"/>
      <c r="AD443" s="353"/>
      <c r="AE443" s="353"/>
      <c r="AF443" s="353"/>
      <c r="AG443" s="353"/>
      <c r="AH443" s="353"/>
      <c r="AI443" s="761"/>
      <c r="AJ443" s="353"/>
      <c r="AK443" s="353"/>
      <c r="AL443" s="353"/>
      <c r="AM443" s="353"/>
      <c r="AN443" s="353">
        <v>0</v>
      </c>
      <c r="AO443" s="364"/>
      <c r="AP443" s="353"/>
      <c r="AQ443" s="353"/>
      <c r="AR443" s="353">
        <v>0</v>
      </c>
      <c r="AS443" s="353"/>
      <c r="AT443" s="353">
        <v>24</v>
      </c>
      <c r="AU443" s="353">
        <v>30</v>
      </c>
      <c r="AV443" s="353"/>
      <c r="AW443" s="353"/>
      <c r="AX443" s="353"/>
      <c r="AY443" s="353"/>
      <c r="AZ443" s="353"/>
      <c r="BA443" s="353"/>
      <c r="BB443" s="353"/>
      <c r="BC443" s="353"/>
      <c r="BD443" s="353"/>
      <c r="BE443" s="359"/>
      <c r="BF443" s="360">
        <v>0</v>
      </c>
      <c r="BG443" s="360">
        <v>45000</v>
      </c>
      <c r="BH443" s="360">
        <f t="shared" si="22"/>
        <v>2430000</v>
      </c>
      <c r="BI443" s="361"/>
      <c r="BJ443" s="362" t="s">
        <v>6039</v>
      </c>
      <c r="BK443" s="362" t="s">
        <v>6327</v>
      </c>
    </row>
    <row r="444" spans="1:63" s="349" customFormat="1" ht="99" hidden="1" customHeight="1">
      <c r="A444" s="676">
        <v>440</v>
      </c>
      <c r="B444" s="351" t="s">
        <v>2185</v>
      </c>
      <c r="C444" s="351" t="s">
        <v>2186</v>
      </c>
      <c r="D444" s="351"/>
      <c r="E444" s="351"/>
      <c r="F444" s="351" t="s">
        <v>2187</v>
      </c>
      <c r="G444" s="215"/>
      <c r="H444" s="352"/>
      <c r="I444" s="350" t="s">
        <v>84</v>
      </c>
      <c r="J444" s="350"/>
      <c r="K444" s="350"/>
      <c r="L444" s="353"/>
      <c r="M444" s="353"/>
      <c r="N444" s="353"/>
      <c r="O444" s="353">
        <v>0</v>
      </c>
      <c r="P444" s="353">
        <f t="shared" si="23"/>
        <v>0</v>
      </c>
      <c r="Q444" s="354">
        <v>1000</v>
      </c>
      <c r="R444" s="355">
        <f t="shared" si="21"/>
        <v>650</v>
      </c>
      <c r="S444" s="353"/>
      <c r="T444" s="353"/>
      <c r="U444" s="353"/>
      <c r="V444" s="353"/>
      <c r="W444" s="353"/>
      <c r="X444" s="353"/>
      <c r="Y444" s="353"/>
      <c r="Z444" s="364"/>
      <c r="AA444" s="353"/>
      <c r="AB444" s="353"/>
      <c r="AC444" s="369">
        <v>600</v>
      </c>
      <c r="AD444" s="353">
        <v>50</v>
      </c>
      <c r="AE444" s="353"/>
      <c r="AF444" s="353"/>
      <c r="AG444" s="353"/>
      <c r="AH444" s="353"/>
      <c r="AI444" s="761"/>
      <c r="AJ444" s="353"/>
      <c r="AK444" s="353"/>
      <c r="AL444" s="353"/>
      <c r="AM444" s="353"/>
      <c r="AN444" s="353">
        <v>0</v>
      </c>
      <c r="AO444" s="366"/>
      <c r="AP444" s="353"/>
      <c r="AQ444" s="353"/>
      <c r="AR444" s="353">
        <v>0</v>
      </c>
      <c r="AS444" s="353"/>
      <c r="AT444" s="353"/>
      <c r="AU444" s="353"/>
      <c r="AV444" s="353"/>
      <c r="AW444" s="353"/>
      <c r="AX444" s="353"/>
      <c r="AY444" s="353"/>
      <c r="AZ444" s="353"/>
      <c r="BA444" s="353"/>
      <c r="BB444" s="353"/>
      <c r="BC444" s="353"/>
      <c r="BD444" s="353"/>
      <c r="BE444" s="359"/>
      <c r="BF444" s="360">
        <v>0</v>
      </c>
      <c r="BG444" s="360">
        <v>8400</v>
      </c>
      <c r="BH444" s="360">
        <f t="shared" si="22"/>
        <v>5460000</v>
      </c>
      <c r="BI444" s="361"/>
      <c r="BJ444" s="362" t="s">
        <v>6326</v>
      </c>
      <c r="BK444" s="362" t="s">
        <v>6326</v>
      </c>
    </row>
    <row r="445" spans="1:63" s="349" customFormat="1" ht="132" hidden="1" customHeight="1">
      <c r="A445" s="676">
        <v>441</v>
      </c>
      <c r="B445" s="351" t="s">
        <v>2188</v>
      </c>
      <c r="C445" s="351" t="s">
        <v>2189</v>
      </c>
      <c r="D445" s="351"/>
      <c r="E445" s="351" t="s">
        <v>2190</v>
      </c>
      <c r="F445" s="351" t="s">
        <v>2191</v>
      </c>
      <c r="G445" s="215"/>
      <c r="H445" s="352"/>
      <c r="I445" s="350" t="s">
        <v>84</v>
      </c>
      <c r="J445" s="350"/>
      <c r="K445" s="350"/>
      <c r="L445" s="353"/>
      <c r="M445" s="353"/>
      <c r="N445" s="353"/>
      <c r="O445" s="353">
        <v>200</v>
      </c>
      <c r="P445" s="353">
        <f t="shared" si="23"/>
        <v>200</v>
      </c>
      <c r="Q445" s="354">
        <v>300</v>
      </c>
      <c r="R445" s="355">
        <f t="shared" si="21"/>
        <v>150</v>
      </c>
      <c r="S445" s="353"/>
      <c r="T445" s="353"/>
      <c r="U445" s="353"/>
      <c r="V445" s="353"/>
      <c r="W445" s="353"/>
      <c r="X445" s="353"/>
      <c r="Y445" s="353"/>
      <c r="Z445" s="364"/>
      <c r="AA445" s="353"/>
      <c r="AB445" s="353"/>
      <c r="AC445" s="365"/>
      <c r="AD445" s="353"/>
      <c r="AE445" s="353"/>
      <c r="AF445" s="353"/>
      <c r="AG445" s="353">
        <v>150</v>
      </c>
      <c r="AH445" s="353"/>
      <c r="AI445" s="761"/>
      <c r="AJ445" s="353"/>
      <c r="AK445" s="353"/>
      <c r="AL445" s="353"/>
      <c r="AM445" s="353"/>
      <c r="AN445" s="353">
        <v>0</v>
      </c>
      <c r="AO445" s="364"/>
      <c r="AP445" s="353"/>
      <c r="AQ445" s="353"/>
      <c r="AR445" s="353">
        <v>0</v>
      </c>
      <c r="AS445" s="353"/>
      <c r="AT445" s="353"/>
      <c r="AU445" s="353"/>
      <c r="AV445" s="353"/>
      <c r="AW445" s="353"/>
      <c r="AX445" s="353"/>
      <c r="AY445" s="353"/>
      <c r="AZ445" s="353"/>
      <c r="BA445" s="353"/>
      <c r="BB445" s="353"/>
      <c r="BC445" s="353"/>
      <c r="BD445" s="353"/>
      <c r="BE445" s="359"/>
      <c r="BF445" s="360" t="s">
        <v>2192</v>
      </c>
      <c r="BG445" s="360">
        <v>10395000</v>
      </c>
      <c r="BH445" s="360">
        <f t="shared" si="22"/>
        <v>1559250000</v>
      </c>
      <c r="BI445" s="361"/>
      <c r="BJ445" s="362" t="s">
        <v>6326</v>
      </c>
      <c r="BK445" s="362" t="s">
        <v>6326</v>
      </c>
    </row>
    <row r="446" spans="1:63" s="349" customFormat="1" ht="99" hidden="1" customHeight="1">
      <c r="A446" s="676">
        <v>442</v>
      </c>
      <c r="B446" s="351" t="s">
        <v>2193</v>
      </c>
      <c r="C446" s="351" t="s">
        <v>2194</v>
      </c>
      <c r="D446" s="351"/>
      <c r="E446" s="351" t="s">
        <v>2195</v>
      </c>
      <c r="F446" s="351" t="s">
        <v>2196</v>
      </c>
      <c r="G446" s="215" t="s">
        <v>2197</v>
      </c>
      <c r="H446" s="352"/>
      <c r="I446" s="350" t="s">
        <v>84</v>
      </c>
      <c r="J446" s="350"/>
      <c r="K446" s="350"/>
      <c r="L446" s="353"/>
      <c r="M446" s="353"/>
      <c r="N446" s="353"/>
      <c r="O446" s="353">
        <v>30</v>
      </c>
      <c r="P446" s="353">
        <f t="shared" si="23"/>
        <v>30</v>
      </c>
      <c r="Q446" s="354">
        <v>2000</v>
      </c>
      <c r="R446" s="355">
        <f t="shared" si="21"/>
        <v>1000</v>
      </c>
      <c r="S446" s="353"/>
      <c r="T446" s="353"/>
      <c r="U446" s="353"/>
      <c r="V446" s="353"/>
      <c r="W446" s="353"/>
      <c r="X446" s="353"/>
      <c r="Y446" s="353"/>
      <c r="Z446" s="364"/>
      <c r="AA446" s="353"/>
      <c r="AB446" s="353"/>
      <c r="AC446" s="365"/>
      <c r="AD446" s="353"/>
      <c r="AE446" s="353">
        <v>1000</v>
      </c>
      <c r="AF446" s="353"/>
      <c r="AG446" s="353"/>
      <c r="AH446" s="353"/>
      <c r="AI446" s="761"/>
      <c r="AJ446" s="353"/>
      <c r="AK446" s="353"/>
      <c r="AL446" s="353"/>
      <c r="AM446" s="353"/>
      <c r="AN446" s="353">
        <v>0</v>
      </c>
      <c r="AO446" s="364"/>
      <c r="AP446" s="353"/>
      <c r="AQ446" s="353"/>
      <c r="AR446" s="353">
        <v>0</v>
      </c>
      <c r="AS446" s="353"/>
      <c r="AT446" s="353"/>
      <c r="AU446" s="353"/>
      <c r="AV446" s="353"/>
      <c r="AW446" s="353"/>
      <c r="AX446" s="353"/>
      <c r="AY446" s="353"/>
      <c r="AZ446" s="353"/>
      <c r="BA446" s="353"/>
      <c r="BB446" s="353"/>
      <c r="BC446" s="353"/>
      <c r="BD446" s="353"/>
      <c r="BE446" s="359"/>
      <c r="BF446" s="360">
        <v>0</v>
      </c>
      <c r="BG446" s="360">
        <v>159000</v>
      </c>
      <c r="BH446" s="360">
        <f t="shared" si="22"/>
        <v>159000000</v>
      </c>
      <c r="BI446" s="361"/>
      <c r="BJ446" s="362" t="s">
        <v>6039</v>
      </c>
      <c r="BK446" s="363"/>
    </row>
    <row r="447" spans="1:63" s="349" customFormat="1" ht="148.5" hidden="1" customHeight="1">
      <c r="A447" s="676">
        <v>443</v>
      </c>
      <c r="B447" s="351" t="s">
        <v>2198</v>
      </c>
      <c r="C447" s="351" t="s">
        <v>2199</v>
      </c>
      <c r="D447" s="351"/>
      <c r="E447" s="351" t="s">
        <v>2200</v>
      </c>
      <c r="F447" s="351" t="s">
        <v>2201</v>
      </c>
      <c r="G447" s="215"/>
      <c r="H447" s="352"/>
      <c r="I447" s="350" t="s">
        <v>84</v>
      </c>
      <c r="J447" s="350"/>
      <c r="K447" s="350"/>
      <c r="L447" s="353"/>
      <c r="M447" s="353"/>
      <c r="N447" s="353"/>
      <c r="O447" s="353">
        <v>0</v>
      </c>
      <c r="P447" s="353">
        <f t="shared" si="23"/>
        <v>0</v>
      </c>
      <c r="Q447" s="354">
        <v>150</v>
      </c>
      <c r="R447" s="355">
        <f t="shared" si="21"/>
        <v>200</v>
      </c>
      <c r="S447" s="353"/>
      <c r="T447" s="353"/>
      <c r="U447" s="353"/>
      <c r="V447" s="353"/>
      <c r="W447" s="353"/>
      <c r="X447" s="353"/>
      <c r="Y447" s="353"/>
      <c r="Z447" s="364"/>
      <c r="AA447" s="353"/>
      <c r="AB447" s="353"/>
      <c r="AC447" s="365"/>
      <c r="AD447" s="353"/>
      <c r="AE447" s="353"/>
      <c r="AF447" s="353"/>
      <c r="AG447" s="353">
        <v>200</v>
      </c>
      <c r="AH447" s="353"/>
      <c r="AI447" s="761"/>
      <c r="AJ447" s="353"/>
      <c r="AK447" s="353"/>
      <c r="AL447" s="353"/>
      <c r="AM447" s="353"/>
      <c r="AN447" s="353">
        <v>0</v>
      </c>
      <c r="AO447" s="364"/>
      <c r="AP447" s="353"/>
      <c r="AQ447" s="353"/>
      <c r="AR447" s="353">
        <v>0</v>
      </c>
      <c r="AS447" s="353"/>
      <c r="AT447" s="353"/>
      <c r="AU447" s="353"/>
      <c r="AV447" s="353"/>
      <c r="AW447" s="353"/>
      <c r="AX447" s="353"/>
      <c r="AY447" s="353"/>
      <c r="AZ447" s="353"/>
      <c r="BA447" s="353"/>
      <c r="BB447" s="353"/>
      <c r="BC447" s="353"/>
      <c r="BD447" s="353"/>
      <c r="BE447" s="359"/>
      <c r="BF447" s="360" t="s">
        <v>2202</v>
      </c>
      <c r="BG447" s="360">
        <v>942900</v>
      </c>
      <c r="BH447" s="360">
        <f t="shared" si="22"/>
        <v>188580000</v>
      </c>
      <c r="BI447" s="361"/>
      <c r="BJ447" s="362" t="s">
        <v>6326</v>
      </c>
      <c r="BK447" s="362" t="s">
        <v>6326</v>
      </c>
    </row>
    <row r="448" spans="1:63" s="349" customFormat="1" ht="214.5" hidden="1" customHeight="1">
      <c r="A448" s="676">
        <v>444</v>
      </c>
      <c r="B448" s="351" t="s">
        <v>2203</v>
      </c>
      <c r="C448" s="351" t="s">
        <v>2204</v>
      </c>
      <c r="D448" s="351"/>
      <c r="E448" s="351"/>
      <c r="F448" s="351" t="s">
        <v>2205</v>
      </c>
      <c r="G448" s="215"/>
      <c r="H448" s="352"/>
      <c r="I448" s="350" t="s">
        <v>84</v>
      </c>
      <c r="J448" s="350"/>
      <c r="K448" s="350"/>
      <c r="L448" s="353"/>
      <c r="M448" s="353"/>
      <c r="N448" s="353"/>
      <c r="O448" s="353">
        <v>0</v>
      </c>
      <c r="P448" s="353">
        <f t="shared" si="23"/>
        <v>0</v>
      </c>
      <c r="Q448" s="354">
        <v>100</v>
      </c>
      <c r="R448" s="355">
        <f t="shared" si="21"/>
        <v>80</v>
      </c>
      <c r="S448" s="353"/>
      <c r="T448" s="353"/>
      <c r="U448" s="353"/>
      <c r="V448" s="353"/>
      <c r="W448" s="353"/>
      <c r="X448" s="353"/>
      <c r="Y448" s="353"/>
      <c r="Z448" s="364"/>
      <c r="AA448" s="353"/>
      <c r="AB448" s="353"/>
      <c r="AC448" s="365"/>
      <c r="AD448" s="353"/>
      <c r="AE448" s="353"/>
      <c r="AF448" s="353"/>
      <c r="AG448" s="353"/>
      <c r="AH448" s="353"/>
      <c r="AI448" s="761"/>
      <c r="AJ448" s="353"/>
      <c r="AK448" s="353"/>
      <c r="AL448" s="353"/>
      <c r="AM448" s="353"/>
      <c r="AN448" s="353">
        <v>0</v>
      </c>
      <c r="AO448" s="364"/>
      <c r="AP448" s="353"/>
      <c r="AQ448" s="353"/>
      <c r="AR448" s="353">
        <v>0</v>
      </c>
      <c r="AS448" s="353"/>
      <c r="AT448" s="353"/>
      <c r="AU448" s="353"/>
      <c r="AV448" s="353">
        <v>80</v>
      </c>
      <c r="AW448" s="353"/>
      <c r="AX448" s="353"/>
      <c r="AY448" s="353"/>
      <c r="AZ448" s="353"/>
      <c r="BA448" s="353"/>
      <c r="BB448" s="353"/>
      <c r="BC448" s="353"/>
      <c r="BD448" s="353"/>
      <c r="BE448" s="359"/>
      <c r="BF448" s="360">
        <v>0</v>
      </c>
      <c r="BG448" s="360">
        <v>85000</v>
      </c>
      <c r="BH448" s="360">
        <f t="shared" si="22"/>
        <v>6800000</v>
      </c>
      <c r="BI448" s="361"/>
      <c r="BJ448" s="362" t="s">
        <v>6326</v>
      </c>
      <c r="BK448" s="362" t="s">
        <v>6326</v>
      </c>
    </row>
    <row r="449" spans="1:63" s="349" customFormat="1" ht="115.5" hidden="1" customHeight="1">
      <c r="A449" s="676">
        <v>445</v>
      </c>
      <c r="B449" s="351" t="s">
        <v>2206</v>
      </c>
      <c r="C449" s="351" t="s">
        <v>2207</v>
      </c>
      <c r="D449" s="351"/>
      <c r="E449" s="351" t="s">
        <v>2208</v>
      </c>
      <c r="F449" s="351" t="s">
        <v>2209</v>
      </c>
      <c r="G449" s="215"/>
      <c r="H449" s="352"/>
      <c r="I449" s="350" t="s">
        <v>84</v>
      </c>
      <c r="J449" s="350"/>
      <c r="K449" s="350"/>
      <c r="L449" s="351"/>
      <c r="M449" s="351"/>
      <c r="N449" s="351"/>
      <c r="O449" s="353">
        <v>0</v>
      </c>
      <c r="P449" s="353">
        <f t="shared" si="23"/>
        <v>0</v>
      </c>
      <c r="Q449" s="354">
        <v>5</v>
      </c>
      <c r="R449" s="355">
        <f t="shared" si="21"/>
        <v>5</v>
      </c>
      <c r="S449" s="353"/>
      <c r="T449" s="353"/>
      <c r="U449" s="353"/>
      <c r="V449" s="353"/>
      <c r="W449" s="353"/>
      <c r="X449" s="353"/>
      <c r="Y449" s="353"/>
      <c r="Z449" s="364"/>
      <c r="AA449" s="353"/>
      <c r="AB449" s="353"/>
      <c r="AC449" s="365"/>
      <c r="AD449" s="353"/>
      <c r="AE449" s="353"/>
      <c r="AF449" s="353"/>
      <c r="AG449" s="353"/>
      <c r="AH449" s="353"/>
      <c r="AI449" s="761"/>
      <c r="AJ449" s="353"/>
      <c r="AK449" s="353"/>
      <c r="AL449" s="353"/>
      <c r="AM449" s="353"/>
      <c r="AN449" s="353">
        <v>0</v>
      </c>
      <c r="AO449" s="364"/>
      <c r="AP449" s="353"/>
      <c r="AQ449" s="353"/>
      <c r="AR449" s="353">
        <v>0</v>
      </c>
      <c r="AS449" s="353"/>
      <c r="AT449" s="353"/>
      <c r="AU449" s="353"/>
      <c r="AV449" s="353">
        <v>5</v>
      </c>
      <c r="AW449" s="353"/>
      <c r="AX449" s="353"/>
      <c r="AY449" s="353"/>
      <c r="AZ449" s="353"/>
      <c r="BA449" s="353"/>
      <c r="BB449" s="353"/>
      <c r="BC449" s="353"/>
      <c r="BD449" s="353"/>
      <c r="BE449" s="359"/>
      <c r="BF449" s="360" t="s">
        <v>2210</v>
      </c>
      <c r="BG449" s="360">
        <v>2960000</v>
      </c>
      <c r="BH449" s="360">
        <f t="shared" si="22"/>
        <v>14800000</v>
      </c>
      <c r="BI449" s="361"/>
      <c r="BJ449" s="362" t="s">
        <v>6326</v>
      </c>
      <c r="BK449" s="362" t="s">
        <v>6326</v>
      </c>
    </row>
    <row r="450" spans="1:63" s="349" customFormat="1" ht="115.5" hidden="1" customHeight="1">
      <c r="A450" s="676">
        <v>446</v>
      </c>
      <c r="B450" s="351" t="s">
        <v>2211</v>
      </c>
      <c r="C450" s="351" t="s">
        <v>2212</v>
      </c>
      <c r="D450" s="351"/>
      <c r="E450" s="351" t="s">
        <v>2213</v>
      </c>
      <c r="F450" s="351" t="s">
        <v>2214</v>
      </c>
      <c r="G450" s="215"/>
      <c r="H450" s="352"/>
      <c r="I450" s="350" t="s">
        <v>84</v>
      </c>
      <c r="J450" s="350"/>
      <c r="K450" s="350"/>
      <c r="L450" s="353"/>
      <c r="M450" s="353"/>
      <c r="N450" s="353"/>
      <c r="O450" s="353">
        <v>0</v>
      </c>
      <c r="P450" s="353">
        <f t="shared" si="23"/>
        <v>0</v>
      </c>
      <c r="Q450" s="354">
        <v>10</v>
      </c>
      <c r="R450" s="355">
        <f t="shared" si="21"/>
        <v>10</v>
      </c>
      <c r="S450" s="353"/>
      <c r="T450" s="353"/>
      <c r="U450" s="353"/>
      <c r="V450" s="353"/>
      <c r="W450" s="353"/>
      <c r="X450" s="353"/>
      <c r="Y450" s="353"/>
      <c r="Z450" s="364"/>
      <c r="AA450" s="353"/>
      <c r="AB450" s="353"/>
      <c r="AC450" s="365"/>
      <c r="AD450" s="353"/>
      <c r="AE450" s="353"/>
      <c r="AF450" s="353"/>
      <c r="AG450" s="353"/>
      <c r="AH450" s="353"/>
      <c r="AI450" s="761"/>
      <c r="AJ450" s="353"/>
      <c r="AK450" s="353"/>
      <c r="AL450" s="353"/>
      <c r="AM450" s="353"/>
      <c r="AN450" s="353">
        <v>0</v>
      </c>
      <c r="AO450" s="364"/>
      <c r="AP450" s="353"/>
      <c r="AQ450" s="353"/>
      <c r="AR450" s="353">
        <v>0</v>
      </c>
      <c r="AS450" s="353"/>
      <c r="AT450" s="353"/>
      <c r="AU450" s="353"/>
      <c r="AV450" s="353">
        <v>10</v>
      </c>
      <c r="AW450" s="353"/>
      <c r="AX450" s="353"/>
      <c r="AY450" s="353"/>
      <c r="AZ450" s="353"/>
      <c r="BA450" s="353"/>
      <c r="BB450" s="353"/>
      <c r="BC450" s="353"/>
      <c r="BD450" s="353"/>
      <c r="BE450" s="359"/>
      <c r="BF450" s="360">
        <v>0</v>
      </c>
      <c r="BG450" s="360">
        <v>2310000</v>
      </c>
      <c r="BH450" s="360">
        <f t="shared" si="22"/>
        <v>23100000</v>
      </c>
      <c r="BI450" s="361"/>
      <c r="BJ450" s="362" t="s">
        <v>6326</v>
      </c>
      <c r="BK450" s="362" t="s">
        <v>6326</v>
      </c>
    </row>
    <row r="451" spans="1:63" s="349" customFormat="1" ht="228.75" hidden="1" customHeight="1">
      <c r="A451" s="676">
        <v>447</v>
      </c>
      <c r="B451" s="351" t="s">
        <v>2215</v>
      </c>
      <c r="C451" s="351" t="s">
        <v>2216</v>
      </c>
      <c r="D451" s="351"/>
      <c r="E451" s="351" t="s">
        <v>2217</v>
      </c>
      <c r="F451" s="351" t="s">
        <v>2218</v>
      </c>
      <c r="G451" s="215"/>
      <c r="H451" s="352"/>
      <c r="I451" s="350" t="s">
        <v>84</v>
      </c>
      <c r="J451" s="350"/>
      <c r="K451" s="350"/>
      <c r="L451" s="353"/>
      <c r="M451" s="353"/>
      <c r="N451" s="353"/>
      <c r="O451" s="353">
        <v>1</v>
      </c>
      <c r="P451" s="353">
        <f t="shared" si="23"/>
        <v>1</v>
      </c>
      <c r="Q451" s="354">
        <v>100</v>
      </c>
      <c r="R451" s="355">
        <f t="shared" si="21"/>
        <v>100</v>
      </c>
      <c r="S451" s="353"/>
      <c r="T451" s="353"/>
      <c r="U451" s="353"/>
      <c r="V451" s="353"/>
      <c r="W451" s="353"/>
      <c r="X451" s="353"/>
      <c r="Y451" s="353"/>
      <c r="Z451" s="364"/>
      <c r="AA451" s="353"/>
      <c r="AB451" s="353"/>
      <c r="AC451" s="369">
        <v>100</v>
      </c>
      <c r="AD451" s="353"/>
      <c r="AE451" s="353"/>
      <c r="AF451" s="353"/>
      <c r="AG451" s="353"/>
      <c r="AH451" s="353"/>
      <c r="AI451" s="761"/>
      <c r="AJ451" s="353"/>
      <c r="AK451" s="353"/>
      <c r="AL451" s="353"/>
      <c r="AM451" s="353"/>
      <c r="AN451" s="353">
        <v>0</v>
      </c>
      <c r="AO451" s="366"/>
      <c r="AP451" s="353"/>
      <c r="AQ451" s="353"/>
      <c r="AR451" s="353">
        <v>0</v>
      </c>
      <c r="AS451" s="353"/>
      <c r="AT451" s="353"/>
      <c r="AU451" s="353"/>
      <c r="AV451" s="353"/>
      <c r="AW451" s="353"/>
      <c r="AX451" s="353"/>
      <c r="AY451" s="353"/>
      <c r="AZ451" s="353"/>
      <c r="BA451" s="353"/>
      <c r="BB451" s="353"/>
      <c r="BC451" s="353"/>
      <c r="BD451" s="353"/>
      <c r="BE451" s="359"/>
      <c r="BF451" s="360">
        <v>0</v>
      </c>
      <c r="BG451" s="360">
        <v>1500000</v>
      </c>
      <c r="BH451" s="360">
        <f t="shared" si="22"/>
        <v>150000000</v>
      </c>
      <c r="BI451" s="361"/>
      <c r="BJ451" s="362" t="s">
        <v>6326</v>
      </c>
      <c r="BK451" s="362" t="s">
        <v>6326</v>
      </c>
    </row>
    <row r="452" spans="1:63" s="349" customFormat="1" ht="154.5" hidden="1" customHeight="1">
      <c r="A452" s="676">
        <v>448</v>
      </c>
      <c r="B452" s="351" t="s">
        <v>2219</v>
      </c>
      <c r="C452" s="351" t="s">
        <v>2220</v>
      </c>
      <c r="D452" s="351"/>
      <c r="E452" s="382" t="s">
        <v>2221</v>
      </c>
      <c r="F452" s="351" t="s">
        <v>2222</v>
      </c>
      <c r="G452" s="215"/>
      <c r="H452" s="352"/>
      <c r="I452" s="350" t="s">
        <v>1448</v>
      </c>
      <c r="J452" s="350"/>
      <c r="K452" s="350"/>
      <c r="L452" s="353"/>
      <c r="M452" s="353"/>
      <c r="N452" s="353"/>
      <c r="O452" s="353">
        <v>1370</v>
      </c>
      <c r="P452" s="353">
        <f t="shared" si="23"/>
        <v>1370</v>
      </c>
      <c r="Q452" s="354">
        <v>300</v>
      </c>
      <c r="R452" s="355">
        <f t="shared" si="21"/>
        <v>145</v>
      </c>
      <c r="S452" s="353"/>
      <c r="T452" s="353"/>
      <c r="U452" s="353"/>
      <c r="V452" s="353"/>
      <c r="W452" s="353"/>
      <c r="X452" s="353"/>
      <c r="Y452" s="353"/>
      <c r="Z452" s="364"/>
      <c r="AA452" s="353"/>
      <c r="AB452" s="353"/>
      <c r="AC452" s="365"/>
      <c r="AD452" s="353">
        <v>5</v>
      </c>
      <c r="AE452" s="353"/>
      <c r="AF452" s="353"/>
      <c r="AG452" s="353"/>
      <c r="AH452" s="353"/>
      <c r="AI452" s="761">
        <v>60</v>
      </c>
      <c r="AJ452" s="353"/>
      <c r="AK452" s="353"/>
      <c r="AL452" s="353"/>
      <c r="AM452" s="353"/>
      <c r="AN452" s="353">
        <v>0</v>
      </c>
      <c r="AO452" s="403">
        <v>80</v>
      </c>
      <c r="AP452" s="353"/>
      <c r="AQ452" s="353"/>
      <c r="AR452" s="353">
        <v>0</v>
      </c>
      <c r="AS452" s="353"/>
      <c r="AT452" s="353"/>
      <c r="AU452" s="353"/>
      <c r="AV452" s="353"/>
      <c r="AW452" s="353"/>
      <c r="AX452" s="353"/>
      <c r="AY452" s="353"/>
      <c r="AZ452" s="353"/>
      <c r="BA452" s="353"/>
      <c r="BB452" s="353"/>
      <c r="BC452" s="353"/>
      <c r="BD452" s="353"/>
      <c r="BE452" s="359"/>
      <c r="BF452" s="360">
        <v>0</v>
      </c>
      <c r="BG452" s="360">
        <v>55000</v>
      </c>
      <c r="BH452" s="360">
        <f t="shared" si="22"/>
        <v>7975000</v>
      </c>
      <c r="BI452" s="361"/>
      <c r="BJ452" s="363" t="s">
        <v>6039</v>
      </c>
      <c r="BK452" s="363" t="s">
        <v>6328</v>
      </c>
    </row>
    <row r="453" spans="1:63" s="349" customFormat="1" ht="171.75" hidden="1" customHeight="1">
      <c r="A453" s="676">
        <v>449</v>
      </c>
      <c r="B453" s="351" t="s">
        <v>2223</v>
      </c>
      <c r="C453" s="351" t="s">
        <v>2224</v>
      </c>
      <c r="D453" s="351"/>
      <c r="E453" s="382" t="s">
        <v>2221</v>
      </c>
      <c r="F453" s="351" t="s">
        <v>2225</v>
      </c>
      <c r="G453" s="215"/>
      <c r="H453" s="352"/>
      <c r="I453" s="350" t="s">
        <v>1448</v>
      </c>
      <c r="J453" s="350"/>
      <c r="K453" s="350"/>
      <c r="L453" s="353">
        <v>1704</v>
      </c>
      <c r="M453" s="353"/>
      <c r="N453" s="353"/>
      <c r="O453" s="353">
        <v>0</v>
      </c>
      <c r="P453" s="353">
        <f t="shared" si="23"/>
        <v>0</v>
      </c>
      <c r="Q453" s="354">
        <v>500</v>
      </c>
      <c r="R453" s="355">
        <f t="shared" si="21"/>
        <v>4362</v>
      </c>
      <c r="S453" s="353"/>
      <c r="T453" s="353"/>
      <c r="U453" s="353"/>
      <c r="V453" s="353"/>
      <c r="W453" s="353"/>
      <c r="X453" s="353"/>
      <c r="Y453" s="353"/>
      <c r="Z453" s="364"/>
      <c r="AA453" s="353"/>
      <c r="AB453" s="353"/>
      <c r="AC453" s="365"/>
      <c r="AD453" s="353">
        <v>100</v>
      </c>
      <c r="AE453" s="353"/>
      <c r="AF453" s="353">
        <v>200</v>
      </c>
      <c r="AG453" s="353"/>
      <c r="AH453" s="380">
        <v>72</v>
      </c>
      <c r="AI453" s="761">
        <v>150</v>
      </c>
      <c r="AJ453" s="353"/>
      <c r="AK453" s="353"/>
      <c r="AL453" s="353"/>
      <c r="AM453" s="353"/>
      <c r="AN453" s="353">
        <v>2160</v>
      </c>
      <c r="AO453" s="409">
        <v>300</v>
      </c>
      <c r="AP453" s="380">
        <v>50</v>
      </c>
      <c r="AQ453" s="353"/>
      <c r="AR453" s="380">
        <v>30</v>
      </c>
      <c r="AS453" s="353"/>
      <c r="AT453" s="353">
        <v>1100</v>
      </c>
      <c r="AU453" s="353">
        <v>200</v>
      </c>
      <c r="AV453" s="353"/>
      <c r="AW453" s="353"/>
      <c r="AX453" s="353"/>
      <c r="AY453" s="353"/>
      <c r="AZ453" s="353"/>
      <c r="BA453" s="353"/>
      <c r="BB453" s="353"/>
      <c r="BC453" s="353"/>
      <c r="BD453" s="353"/>
      <c r="BE453" s="359"/>
      <c r="BF453" s="360">
        <v>0</v>
      </c>
      <c r="BG453" s="360">
        <v>30800</v>
      </c>
      <c r="BH453" s="360">
        <f t="shared" si="22"/>
        <v>134349600</v>
      </c>
      <c r="BI453" s="361"/>
      <c r="BJ453" s="363" t="s">
        <v>6039</v>
      </c>
      <c r="BK453" s="362" t="s">
        <v>6327</v>
      </c>
    </row>
    <row r="454" spans="1:63" s="349" customFormat="1" ht="82.5" hidden="1" customHeight="1">
      <c r="A454" s="676">
        <v>450</v>
      </c>
      <c r="B454" s="351" t="s">
        <v>2226</v>
      </c>
      <c r="C454" s="351" t="s">
        <v>2227</v>
      </c>
      <c r="D454" s="351"/>
      <c r="E454" s="351" t="s">
        <v>2228</v>
      </c>
      <c r="F454" s="393" t="s">
        <v>2229</v>
      </c>
      <c r="G454" s="215"/>
      <c r="H454" s="352"/>
      <c r="I454" s="350" t="s">
        <v>2230</v>
      </c>
      <c r="J454" s="350"/>
      <c r="K454" s="350"/>
      <c r="L454" s="353"/>
      <c r="M454" s="353"/>
      <c r="N454" s="353"/>
      <c r="O454" s="353">
        <v>0</v>
      </c>
      <c r="P454" s="353">
        <f t="shared" si="23"/>
        <v>0</v>
      </c>
      <c r="Q454" s="354">
        <v>8250</v>
      </c>
      <c r="R454" s="355">
        <f t="shared" si="21"/>
        <v>16500</v>
      </c>
      <c r="S454" s="353"/>
      <c r="T454" s="353"/>
      <c r="U454" s="353"/>
      <c r="V454" s="353">
        <v>7500</v>
      </c>
      <c r="W454" s="353"/>
      <c r="X454" s="353"/>
      <c r="Y454" s="353"/>
      <c r="Z454" s="398">
        <v>9000</v>
      </c>
      <c r="AA454" s="353"/>
      <c r="AB454" s="353"/>
      <c r="AC454" s="365"/>
      <c r="AD454" s="353"/>
      <c r="AE454" s="353"/>
      <c r="AF454" s="353"/>
      <c r="AG454" s="353"/>
      <c r="AH454" s="353"/>
      <c r="AI454" s="761"/>
      <c r="AJ454" s="353"/>
      <c r="AK454" s="353"/>
      <c r="AL454" s="353"/>
      <c r="AM454" s="353"/>
      <c r="AN454" s="353">
        <v>0</v>
      </c>
      <c r="AO454" s="364"/>
      <c r="AP454" s="353"/>
      <c r="AQ454" s="353"/>
      <c r="AR454" s="353">
        <v>0</v>
      </c>
      <c r="AS454" s="353"/>
      <c r="AT454" s="353"/>
      <c r="AU454" s="353"/>
      <c r="AV454" s="353"/>
      <c r="AW454" s="353"/>
      <c r="AX454" s="353"/>
      <c r="AY454" s="353"/>
      <c r="AZ454" s="353"/>
      <c r="BA454" s="353"/>
      <c r="BB454" s="353"/>
      <c r="BC454" s="353"/>
      <c r="BD454" s="353"/>
      <c r="BE454" s="359"/>
      <c r="BF454" s="360">
        <v>0</v>
      </c>
      <c r="BG454" s="360">
        <v>14700</v>
      </c>
      <c r="BH454" s="360">
        <f t="shared" si="22"/>
        <v>242550000</v>
      </c>
      <c r="BI454" s="361"/>
      <c r="BJ454" s="362" t="s">
        <v>6326</v>
      </c>
      <c r="BK454" s="362" t="s">
        <v>6326</v>
      </c>
    </row>
    <row r="455" spans="1:63" s="349" customFormat="1" ht="99" hidden="1" customHeight="1">
      <c r="A455" s="676">
        <v>451</v>
      </c>
      <c r="B455" s="351" t="s">
        <v>2231</v>
      </c>
      <c r="C455" s="351" t="s">
        <v>2232</v>
      </c>
      <c r="D455" s="351"/>
      <c r="E455" s="351" t="s">
        <v>2233</v>
      </c>
      <c r="F455" s="393" t="s">
        <v>2234</v>
      </c>
      <c r="G455" s="215"/>
      <c r="H455" s="352"/>
      <c r="I455" s="350" t="s">
        <v>2230</v>
      </c>
      <c r="J455" s="350"/>
      <c r="K455" s="350"/>
      <c r="L455" s="353"/>
      <c r="M455" s="353"/>
      <c r="N455" s="353"/>
      <c r="O455" s="353">
        <v>0</v>
      </c>
      <c r="P455" s="353">
        <f t="shared" si="23"/>
        <v>0</v>
      </c>
      <c r="Q455" s="354">
        <v>5300</v>
      </c>
      <c r="R455" s="355">
        <f t="shared" si="21"/>
        <v>5000</v>
      </c>
      <c r="S455" s="353"/>
      <c r="T455" s="353"/>
      <c r="U455" s="353"/>
      <c r="V455" s="353">
        <v>5000</v>
      </c>
      <c r="W455" s="353"/>
      <c r="X455" s="353"/>
      <c r="Y455" s="353"/>
      <c r="Z455" s="368"/>
      <c r="AA455" s="353"/>
      <c r="AB455" s="353"/>
      <c r="AC455" s="365"/>
      <c r="AD455" s="353"/>
      <c r="AE455" s="353"/>
      <c r="AF455" s="353"/>
      <c r="AG455" s="353"/>
      <c r="AH455" s="353"/>
      <c r="AI455" s="761"/>
      <c r="AJ455" s="353"/>
      <c r="AK455" s="353"/>
      <c r="AL455" s="353"/>
      <c r="AM455" s="353"/>
      <c r="AN455" s="353">
        <v>0</v>
      </c>
      <c r="AO455" s="364"/>
      <c r="AP455" s="353"/>
      <c r="AQ455" s="353"/>
      <c r="AR455" s="353">
        <v>0</v>
      </c>
      <c r="AS455" s="353"/>
      <c r="AT455" s="353"/>
      <c r="AU455" s="353"/>
      <c r="AV455" s="353"/>
      <c r="AW455" s="353"/>
      <c r="AX455" s="353"/>
      <c r="AY455" s="353"/>
      <c r="AZ455" s="353"/>
      <c r="BA455" s="353"/>
      <c r="BB455" s="353"/>
      <c r="BC455" s="353"/>
      <c r="BD455" s="353"/>
      <c r="BE455" s="359"/>
      <c r="BF455" s="360">
        <v>0</v>
      </c>
      <c r="BG455" s="360">
        <v>36750</v>
      </c>
      <c r="BH455" s="360">
        <f t="shared" si="22"/>
        <v>183750000</v>
      </c>
      <c r="BI455" s="361"/>
      <c r="BJ455" s="362" t="s">
        <v>6326</v>
      </c>
      <c r="BK455" s="362" t="s">
        <v>6326</v>
      </c>
    </row>
    <row r="456" spans="1:63" s="349" customFormat="1" ht="115.5" hidden="1" customHeight="1">
      <c r="A456" s="676">
        <v>452</v>
      </c>
      <c r="B456" s="351" t="s">
        <v>2235</v>
      </c>
      <c r="C456" s="351" t="s">
        <v>2236</v>
      </c>
      <c r="D456" s="351"/>
      <c r="E456" s="351" t="s">
        <v>2237</v>
      </c>
      <c r="F456" s="351" t="s">
        <v>2238</v>
      </c>
      <c r="G456" s="215"/>
      <c r="H456" s="352"/>
      <c r="I456" s="350" t="s">
        <v>84</v>
      </c>
      <c r="J456" s="350"/>
      <c r="K456" s="350"/>
      <c r="L456" s="353"/>
      <c r="M456" s="353"/>
      <c r="N456" s="353"/>
      <c r="O456" s="353">
        <v>5</v>
      </c>
      <c r="P456" s="353">
        <f t="shared" si="23"/>
        <v>5</v>
      </c>
      <c r="Q456" s="354">
        <v>10</v>
      </c>
      <c r="R456" s="355">
        <f t="shared" si="21"/>
        <v>10</v>
      </c>
      <c r="S456" s="353"/>
      <c r="T456" s="353"/>
      <c r="U456" s="353"/>
      <c r="V456" s="353"/>
      <c r="W456" s="353"/>
      <c r="X456" s="353"/>
      <c r="Y456" s="353"/>
      <c r="Z456" s="364"/>
      <c r="AA456" s="353"/>
      <c r="AB456" s="353"/>
      <c r="AC456" s="365"/>
      <c r="AD456" s="353"/>
      <c r="AE456" s="353"/>
      <c r="AF456" s="353"/>
      <c r="AG456" s="353"/>
      <c r="AH456" s="353"/>
      <c r="AI456" s="761">
        <v>10</v>
      </c>
      <c r="AJ456" s="353"/>
      <c r="AK456" s="353"/>
      <c r="AL456" s="353"/>
      <c r="AM456" s="353"/>
      <c r="AN456" s="353">
        <v>0</v>
      </c>
      <c r="AO456" s="364"/>
      <c r="AP456" s="353"/>
      <c r="AQ456" s="353"/>
      <c r="AR456" s="353">
        <v>0</v>
      </c>
      <c r="AS456" s="353"/>
      <c r="AT456" s="353"/>
      <c r="AU456" s="353"/>
      <c r="AV456" s="353"/>
      <c r="AW456" s="353"/>
      <c r="AX456" s="353"/>
      <c r="AY456" s="353"/>
      <c r="AZ456" s="353"/>
      <c r="BA456" s="353"/>
      <c r="BB456" s="353"/>
      <c r="BC456" s="353"/>
      <c r="BD456" s="353"/>
      <c r="BE456" s="359"/>
      <c r="BF456" s="360" t="s">
        <v>2239</v>
      </c>
      <c r="BG456" s="360">
        <v>11500000</v>
      </c>
      <c r="BH456" s="360">
        <f t="shared" si="22"/>
        <v>115000000</v>
      </c>
      <c r="BI456" s="361"/>
      <c r="BJ456" s="362" t="s">
        <v>6326</v>
      </c>
      <c r="BK456" s="362" t="s">
        <v>6326</v>
      </c>
    </row>
    <row r="457" spans="1:63" s="349" customFormat="1" ht="214.5" hidden="1" customHeight="1">
      <c r="A457" s="676">
        <v>453</v>
      </c>
      <c r="B457" s="351" t="s">
        <v>2240</v>
      </c>
      <c r="C457" s="351" t="s">
        <v>2241</v>
      </c>
      <c r="D457" s="351"/>
      <c r="E457" s="351"/>
      <c r="F457" s="351" t="s">
        <v>2242</v>
      </c>
      <c r="G457" s="215"/>
      <c r="H457" s="352"/>
      <c r="I457" s="350" t="s">
        <v>84</v>
      </c>
      <c r="J457" s="350"/>
      <c r="K457" s="350"/>
      <c r="L457" s="353"/>
      <c r="M457" s="353"/>
      <c r="N457" s="353"/>
      <c r="O457" s="353">
        <v>0</v>
      </c>
      <c r="P457" s="353">
        <f t="shared" si="23"/>
        <v>0</v>
      </c>
      <c r="Q457" s="354">
        <v>80</v>
      </c>
      <c r="R457" s="355">
        <f t="shared" si="21"/>
        <v>100</v>
      </c>
      <c r="S457" s="353"/>
      <c r="T457" s="353"/>
      <c r="U457" s="353"/>
      <c r="V457" s="353"/>
      <c r="W457" s="353"/>
      <c r="X457" s="353"/>
      <c r="Y457" s="353"/>
      <c r="Z457" s="364"/>
      <c r="AA457" s="353"/>
      <c r="AB457" s="353"/>
      <c r="AC457" s="365"/>
      <c r="AD457" s="353"/>
      <c r="AE457" s="353"/>
      <c r="AF457" s="353"/>
      <c r="AG457" s="353"/>
      <c r="AH457" s="353"/>
      <c r="AI457" s="761">
        <v>100</v>
      </c>
      <c r="AJ457" s="353"/>
      <c r="AK457" s="353"/>
      <c r="AL457" s="353"/>
      <c r="AM457" s="353"/>
      <c r="AN457" s="353">
        <v>0</v>
      </c>
      <c r="AO457" s="364"/>
      <c r="AP457" s="353"/>
      <c r="AQ457" s="353"/>
      <c r="AR457" s="353">
        <v>0</v>
      </c>
      <c r="AS457" s="353"/>
      <c r="AT457" s="353"/>
      <c r="AU457" s="353"/>
      <c r="AV457" s="353"/>
      <c r="AW457" s="353"/>
      <c r="AX457" s="353"/>
      <c r="AY457" s="353"/>
      <c r="AZ457" s="353"/>
      <c r="BA457" s="353"/>
      <c r="BB457" s="353"/>
      <c r="BC457" s="353"/>
      <c r="BD457" s="353"/>
      <c r="BE457" s="359"/>
      <c r="BF457" s="360">
        <v>0</v>
      </c>
      <c r="BG457" s="360">
        <v>11670140</v>
      </c>
      <c r="BH457" s="360">
        <f t="shared" si="22"/>
        <v>1167014000</v>
      </c>
      <c r="BI457" s="361"/>
      <c r="BJ457" s="362" t="s">
        <v>6326</v>
      </c>
      <c r="BK457" s="362" t="s">
        <v>6326</v>
      </c>
    </row>
    <row r="458" spans="1:63" s="349" customFormat="1" ht="279.75" hidden="1" customHeight="1">
      <c r="A458" s="676">
        <v>454</v>
      </c>
      <c r="B458" s="351" t="s">
        <v>2251</v>
      </c>
      <c r="C458" s="351" t="s">
        <v>2252</v>
      </c>
      <c r="D458" s="351"/>
      <c r="E458" s="351" t="s">
        <v>2253</v>
      </c>
      <c r="F458" s="351" t="s">
        <v>2254</v>
      </c>
      <c r="G458" s="215" t="s">
        <v>6994</v>
      </c>
      <c r="H458" s="352"/>
      <c r="I458" s="350" t="s">
        <v>2250</v>
      </c>
      <c r="J458" s="350"/>
      <c r="K458" s="350"/>
      <c r="L458" s="380">
        <v>1665</v>
      </c>
      <c r="M458" s="353"/>
      <c r="N458" s="353"/>
      <c r="O458" s="353">
        <v>0</v>
      </c>
      <c r="P458" s="353">
        <f t="shared" si="23"/>
        <v>0</v>
      </c>
      <c r="Q458" s="354">
        <v>100</v>
      </c>
      <c r="R458" s="355">
        <f t="shared" ref="R458:R521" si="24">SUM(S458:BD458)</f>
        <v>5000</v>
      </c>
      <c r="S458" s="353"/>
      <c r="T458" s="353"/>
      <c r="U458" s="353"/>
      <c r="V458" s="353"/>
      <c r="W458" s="353"/>
      <c r="X458" s="353"/>
      <c r="Y458" s="353"/>
      <c r="Z458" s="364"/>
      <c r="AA458" s="353"/>
      <c r="AB458" s="353"/>
      <c r="AC458" s="365"/>
      <c r="AD458" s="353"/>
      <c r="AE458" s="353"/>
      <c r="AF458" s="353"/>
      <c r="AG458" s="353"/>
      <c r="AH458" s="353"/>
      <c r="AI458" s="761"/>
      <c r="AJ458" s="353"/>
      <c r="AK458" s="353"/>
      <c r="AL458" s="353"/>
      <c r="AM458" s="353"/>
      <c r="AN458" s="353">
        <v>0</v>
      </c>
      <c r="AO458" s="364"/>
      <c r="AP458" s="380">
        <v>5000</v>
      </c>
      <c r="AQ458" s="353"/>
      <c r="AR458" s="353">
        <v>0</v>
      </c>
      <c r="AS458" s="353"/>
      <c r="AT458" s="353"/>
      <c r="AU458" s="353"/>
      <c r="AV458" s="353"/>
      <c r="AW458" s="353"/>
      <c r="AX458" s="353"/>
      <c r="AY458" s="353"/>
      <c r="AZ458" s="353"/>
      <c r="BA458" s="353"/>
      <c r="BB458" s="353"/>
      <c r="BC458" s="353"/>
      <c r="BD458" s="353"/>
      <c r="BE458" s="359"/>
      <c r="BF458" s="360">
        <v>0</v>
      </c>
      <c r="BG458" s="360">
        <v>349965</v>
      </c>
      <c r="BH458" s="360">
        <f t="shared" ref="BH458:BH521" si="25">+BG458*R458</f>
        <v>1749825000</v>
      </c>
      <c r="BI458" s="361"/>
      <c r="BJ458" s="362" t="s">
        <v>6326</v>
      </c>
      <c r="BK458" s="362" t="s">
        <v>6326</v>
      </c>
    </row>
    <row r="459" spans="1:63" s="349" customFormat="1" ht="230.25" hidden="1" customHeight="1">
      <c r="A459" s="676">
        <v>455</v>
      </c>
      <c r="B459" s="351" t="s">
        <v>2256</v>
      </c>
      <c r="C459" s="351" t="s">
        <v>2257</v>
      </c>
      <c r="D459" s="351"/>
      <c r="E459" s="351" t="s">
        <v>2258</v>
      </c>
      <c r="F459" s="351" t="s">
        <v>2259</v>
      </c>
      <c r="G459" s="215" t="s">
        <v>2260</v>
      </c>
      <c r="H459" s="352"/>
      <c r="I459" s="350" t="s">
        <v>2250</v>
      </c>
      <c r="J459" s="350"/>
      <c r="K459" s="350"/>
      <c r="L459" s="380">
        <v>3767</v>
      </c>
      <c r="M459" s="353"/>
      <c r="N459" s="353"/>
      <c r="O459" s="353">
        <v>0</v>
      </c>
      <c r="P459" s="353">
        <f t="shared" si="23"/>
        <v>0</v>
      </c>
      <c r="Q459" s="354">
        <v>7200</v>
      </c>
      <c r="R459" s="355">
        <f t="shared" si="24"/>
        <v>7500</v>
      </c>
      <c r="S459" s="353"/>
      <c r="T459" s="353"/>
      <c r="U459" s="353"/>
      <c r="V459" s="353"/>
      <c r="W459" s="353"/>
      <c r="X459" s="353"/>
      <c r="Y459" s="353"/>
      <c r="Z459" s="364"/>
      <c r="AA459" s="353"/>
      <c r="AB459" s="353"/>
      <c r="AC459" s="365"/>
      <c r="AD459" s="353"/>
      <c r="AE459" s="353"/>
      <c r="AF459" s="353"/>
      <c r="AG459" s="353"/>
      <c r="AH459" s="353"/>
      <c r="AI459" s="761"/>
      <c r="AJ459" s="353"/>
      <c r="AK459" s="353"/>
      <c r="AL459" s="353"/>
      <c r="AM459" s="353"/>
      <c r="AN459" s="353">
        <v>0</v>
      </c>
      <c r="AO459" s="364"/>
      <c r="AP459" s="353">
        <v>7500</v>
      </c>
      <c r="AQ459" s="353"/>
      <c r="AR459" s="353">
        <v>0</v>
      </c>
      <c r="AS459" s="353"/>
      <c r="AT459" s="353"/>
      <c r="AU459" s="353"/>
      <c r="AV459" s="353"/>
      <c r="AW459" s="353"/>
      <c r="AX459" s="353"/>
      <c r="AY459" s="353"/>
      <c r="AZ459" s="353"/>
      <c r="BA459" s="353"/>
      <c r="BB459" s="353"/>
      <c r="BC459" s="353"/>
      <c r="BD459" s="353"/>
      <c r="BE459" s="359"/>
      <c r="BF459" s="360">
        <v>0</v>
      </c>
      <c r="BG459" s="360">
        <v>154350</v>
      </c>
      <c r="BH459" s="360">
        <f t="shared" si="25"/>
        <v>1157625000</v>
      </c>
      <c r="BI459" s="361"/>
      <c r="BJ459" s="362" t="s">
        <v>6326</v>
      </c>
      <c r="BK459" s="362" t="s">
        <v>6326</v>
      </c>
    </row>
    <row r="460" spans="1:63" s="349" customFormat="1" ht="222" hidden="1" customHeight="1">
      <c r="A460" s="676">
        <v>456</v>
      </c>
      <c r="B460" s="351" t="s">
        <v>2261</v>
      </c>
      <c r="C460" s="351" t="s">
        <v>2262</v>
      </c>
      <c r="D460" s="351"/>
      <c r="E460" s="351" t="s">
        <v>2263</v>
      </c>
      <c r="F460" s="351" t="s">
        <v>2264</v>
      </c>
      <c r="G460" s="215" t="s">
        <v>2265</v>
      </c>
      <c r="H460" s="352"/>
      <c r="I460" s="350" t="s">
        <v>2250</v>
      </c>
      <c r="J460" s="350"/>
      <c r="K460" s="350"/>
      <c r="L460" s="380">
        <f>1780+208</f>
        <v>1988</v>
      </c>
      <c r="M460" s="380">
        <v>720</v>
      </c>
      <c r="N460" s="353"/>
      <c r="O460" s="353">
        <v>0</v>
      </c>
      <c r="P460" s="353">
        <f t="shared" si="23"/>
        <v>0</v>
      </c>
      <c r="Q460" s="354">
        <v>7200</v>
      </c>
      <c r="R460" s="355">
        <f t="shared" si="24"/>
        <v>10000</v>
      </c>
      <c r="S460" s="353"/>
      <c r="T460" s="353"/>
      <c r="U460" s="353"/>
      <c r="V460" s="353"/>
      <c r="W460" s="353"/>
      <c r="X460" s="353"/>
      <c r="Y460" s="353"/>
      <c r="Z460" s="364"/>
      <c r="AA460" s="353"/>
      <c r="AB460" s="353"/>
      <c r="AC460" s="365"/>
      <c r="AD460" s="353"/>
      <c r="AE460" s="353"/>
      <c r="AF460" s="353"/>
      <c r="AG460" s="353"/>
      <c r="AH460" s="353"/>
      <c r="AI460" s="761"/>
      <c r="AJ460" s="353"/>
      <c r="AK460" s="353"/>
      <c r="AL460" s="353"/>
      <c r="AM460" s="353"/>
      <c r="AN460" s="353">
        <v>0</v>
      </c>
      <c r="AO460" s="364"/>
      <c r="AP460" s="353">
        <v>10000</v>
      </c>
      <c r="AQ460" s="353"/>
      <c r="AR460" s="353">
        <v>0</v>
      </c>
      <c r="AS460" s="353"/>
      <c r="AT460" s="353"/>
      <c r="AU460" s="353"/>
      <c r="AV460" s="353"/>
      <c r="AW460" s="353"/>
      <c r="AX460" s="353"/>
      <c r="AY460" s="353"/>
      <c r="AZ460" s="353"/>
      <c r="BA460" s="353"/>
      <c r="BB460" s="353"/>
      <c r="BC460" s="353"/>
      <c r="BD460" s="353"/>
      <c r="BE460" s="359"/>
      <c r="BF460" s="360">
        <v>0</v>
      </c>
      <c r="BG460" s="360">
        <v>303400</v>
      </c>
      <c r="BH460" s="360">
        <f t="shared" si="25"/>
        <v>3034000000</v>
      </c>
      <c r="BI460" s="361"/>
      <c r="BJ460" s="362" t="s">
        <v>6326</v>
      </c>
      <c r="BK460" s="362" t="s">
        <v>6326</v>
      </c>
    </row>
    <row r="461" spans="1:63" s="349" customFormat="1" ht="109.5" hidden="1" customHeight="1">
      <c r="A461" s="676">
        <v>457</v>
      </c>
      <c r="B461" s="351" t="s">
        <v>2269</v>
      </c>
      <c r="C461" s="351" t="s">
        <v>2270</v>
      </c>
      <c r="D461" s="351"/>
      <c r="E461" s="351" t="s">
        <v>2271</v>
      </c>
      <c r="F461" s="351" t="s">
        <v>2272</v>
      </c>
      <c r="G461" s="215" t="s">
        <v>2273</v>
      </c>
      <c r="H461" s="352"/>
      <c r="I461" s="350" t="s">
        <v>1069</v>
      </c>
      <c r="J461" s="350"/>
      <c r="K461" s="350"/>
      <c r="L461" s="353">
        <v>460</v>
      </c>
      <c r="M461" s="353"/>
      <c r="N461" s="353"/>
      <c r="O461" s="353">
        <v>0</v>
      </c>
      <c r="P461" s="353">
        <f t="shared" si="23"/>
        <v>0</v>
      </c>
      <c r="Q461" s="354">
        <v>1350</v>
      </c>
      <c r="R461" s="355">
        <f t="shared" si="24"/>
        <v>3030</v>
      </c>
      <c r="S461" s="353">
        <v>800</v>
      </c>
      <c r="T461" s="353"/>
      <c r="U461" s="353"/>
      <c r="V461" s="353"/>
      <c r="W461" s="353"/>
      <c r="X461" s="353"/>
      <c r="Y461" s="353"/>
      <c r="Z461" s="364"/>
      <c r="AA461" s="353"/>
      <c r="AB461" s="353">
        <v>20</v>
      </c>
      <c r="AC461" s="365"/>
      <c r="AD461" s="353">
        <v>100</v>
      </c>
      <c r="AE461" s="353"/>
      <c r="AF461" s="406">
        <v>400</v>
      </c>
      <c r="AG461" s="353"/>
      <c r="AH461" s="353">
        <v>1000</v>
      </c>
      <c r="AI461" s="761"/>
      <c r="AJ461" s="353"/>
      <c r="AK461" s="353"/>
      <c r="AL461" s="353"/>
      <c r="AM461" s="353"/>
      <c r="AN461" s="353">
        <v>200</v>
      </c>
      <c r="AO461" s="403">
        <v>20</v>
      </c>
      <c r="AP461" s="353"/>
      <c r="AQ461" s="353"/>
      <c r="AR461" s="353">
        <v>50</v>
      </c>
      <c r="AS461" s="353">
        <v>300</v>
      </c>
      <c r="AT461" s="353">
        <v>30</v>
      </c>
      <c r="AU461" s="353"/>
      <c r="AV461" s="353">
        <v>10</v>
      </c>
      <c r="AW461" s="353"/>
      <c r="AX461" s="353"/>
      <c r="AY461" s="353">
        <v>100</v>
      </c>
      <c r="AZ461" s="353"/>
      <c r="BA461" s="353"/>
      <c r="BB461" s="353"/>
      <c r="BC461" s="353"/>
      <c r="BD461" s="353"/>
      <c r="BE461" s="359"/>
      <c r="BF461" s="360">
        <v>0</v>
      </c>
      <c r="BG461" s="360">
        <v>1785</v>
      </c>
      <c r="BH461" s="360">
        <f t="shared" si="25"/>
        <v>5408550</v>
      </c>
      <c r="BI461" s="361"/>
      <c r="BJ461" s="362" t="s">
        <v>6039</v>
      </c>
      <c r="BK461" s="362" t="s">
        <v>6039</v>
      </c>
    </row>
    <row r="462" spans="1:63" s="349" customFormat="1" ht="66" hidden="1" customHeight="1">
      <c r="A462" s="676">
        <v>458</v>
      </c>
      <c r="B462" s="351" t="s">
        <v>2274</v>
      </c>
      <c r="C462" s="351" t="s">
        <v>2275</v>
      </c>
      <c r="D462" s="351"/>
      <c r="E462" s="351" t="s">
        <v>2276</v>
      </c>
      <c r="F462" s="351" t="s">
        <v>2277</v>
      </c>
      <c r="G462" s="215"/>
      <c r="H462" s="352"/>
      <c r="I462" s="350" t="s">
        <v>1069</v>
      </c>
      <c r="J462" s="350"/>
      <c r="K462" s="350"/>
      <c r="L462" s="353"/>
      <c r="M462" s="353"/>
      <c r="N462" s="353"/>
      <c r="O462" s="353">
        <v>1100</v>
      </c>
      <c r="P462" s="353">
        <f t="shared" si="23"/>
        <v>1100</v>
      </c>
      <c r="Q462" s="354">
        <v>500</v>
      </c>
      <c r="R462" s="355">
        <f t="shared" si="24"/>
        <v>40000</v>
      </c>
      <c r="S462" s="353"/>
      <c r="T462" s="353"/>
      <c r="U462" s="353"/>
      <c r="V462" s="353"/>
      <c r="W462" s="353"/>
      <c r="X462" s="353"/>
      <c r="Y462" s="353"/>
      <c r="Z462" s="364"/>
      <c r="AA462" s="353"/>
      <c r="AB462" s="353"/>
      <c r="AC462" s="365"/>
      <c r="AD462" s="353"/>
      <c r="AE462" s="353"/>
      <c r="AF462" s="353"/>
      <c r="AG462" s="353"/>
      <c r="AH462" s="353"/>
      <c r="AI462" s="761"/>
      <c r="AJ462" s="353"/>
      <c r="AK462" s="353">
        <v>40000</v>
      </c>
      <c r="AL462" s="353"/>
      <c r="AM462" s="353"/>
      <c r="AN462" s="353">
        <v>0</v>
      </c>
      <c r="AO462" s="364"/>
      <c r="AP462" s="353"/>
      <c r="AQ462" s="353"/>
      <c r="AR462" s="353">
        <v>0</v>
      </c>
      <c r="AS462" s="353"/>
      <c r="AT462" s="353"/>
      <c r="AU462" s="353"/>
      <c r="AV462" s="353"/>
      <c r="AW462" s="353"/>
      <c r="AX462" s="353"/>
      <c r="AY462" s="353"/>
      <c r="AZ462" s="353"/>
      <c r="BA462" s="353"/>
      <c r="BB462" s="353"/>
      <c r="BC462" s="353"/>
      <c r="BD462" s="353"/>
      <c r="BE462" s="359"/>
      <c r="BF462" s="360">
        <v>0</v>
      </c>
      <c r="BG462" s="360">
        <v>201</v>
      </c>
      <c r="BH462" s="360">
        <f t="shared" si="25"/>
        <v>8040000</v>
      </c>
      <c r="BI462" s="361"/>
      <c r="BJ462" s="362" t="s">
        <v>6039</v>
      </c>
      <c r="BK462" s="363"/>
    </row>
    <row r="463" spans="1:63" s="349" customFormat="1" ht="66" hidden="1" customHeight="1">
      <c r="A463" s="676">
        <v>459</v>
      </c>
      <c r="B463" s="351" t="s">
        <v>2278</v>
      </c>
      <c r="C463" s="351" t="s">
        <v>2279</v>
      </c>
      <c r="D463" s="351"/>
      <c r="E463" s="351" t="s">
        <v>2280</v>
      </c>
      <c r="F463" s="351" t="s">
        <v>2281</v>
      </c>
      <c r="G463" s="215"/>
      <c r="H463" s="352"/>
      <c r="I463" s="350" t="s">
        <v>1069</v>
      </c>
      <c r="J463" s="350"/>
      <c r="K463" s="350"/>
      <c r="L463" s="353"/>
      <c r="M463" s="353"/>
      <c r="N463" s="353"/>
      <c r="O463" s="353">
        <v>0</v>
      </c>
      <c r="P463" s="353">
        <f t="shared" si="23"/>
        <v>0</v>
      </c>
      <c r="Q463" s="354">
        <v>15000</v>
      </c>
      <c r="R463" s="355">
        <f t="shared" si="24"/>
        <v>600</v>
      </c>
      <c r="S463" s="353"/>
      <c r="T463" s="353"/>
      <c r="U463" s="353"/>
      <c r="V463" s="353"/>
      <c r="W463" s="353"/>
      <c r="X463" s="353"/>
      <c r="Y463" s="353"/>
      <c r="Z463" s="364"/>
      <c r="AA463" s="353"/>
      <c r="AB463" s="353"/>
      <c r="AC463" s="365"/>
      <c r="AD463" s="353"/>
      <c r="AE463" s="353"/>
      <c r="AF463" s="353"/>
      <c r="AG463" s="353"/>
      <c r="AH463" s="353"/>
      <c r="AI463" s="761"/>
      <c r="AJ463" s="353"/>
      <c r="AK463" s="353">
        <v>500</v>
      </c>
      <c r="AL463" s="353"/>
      <c r="AM463" s="353"/>
      <c r="AN463" s="353">
        <v>0</v>
      </c>
      <c r="AO463" s="364"/>
      <c r="AP463" s="353"/>
      <c r="AQ463" s="353"/>
      <c r="AR463" s="353">
        <v>0</v>
      </c>
      <c r="AS463" s="353"/>
      <c r="AT463" s="353"/>
      <c r="AU463" s="353"/>
      <c r="AV463" s="353"/>
      <c r="AW463" s="353"/>
      <c r="AX463" s="353"/>
      <c r="AY463" s="353">
        <v>100</v>
      </c>
      <c r="AZ463" s="353"/>
      <c r="BA463" s="353"/>
      <c r="BB463" s="353"/>
      <c r="BC463" s="353"/>
      <c r="BD463" s="353"/>
      <c r="BE463" s="359"/>
      <c r="BF463" s="360">
        <v>0</v>
      </c>
      <c r="BG463" s="360">
        <v>547</v>
      </c>
      <c r="BH463" s="360">
        <f t="shared" si="25"/>
        <v>328200</v>
      </c>
      <c r="BI463" s="361"/>
      <c r="BJ463" s="362" t="s">
        <v>6039</v>
      </c>
      <c r="BK463" s="363"/>
    </row>
    <row r="464" spans="1:63" s="349" customFormat="1" ht="132" hidden="1" customHeight="1">
      <c r="A464" s="676">
        <v>460</v>
      </c>
      <c r="B464" s="351" t="s">
        <v>2282</v>
      </c>
      <c r="C464" s="351" t="s">
        <v>2283</v>
      </c>
      <c r="D464" s="351"/>
      <c r="E464" s="351"/>
      <c r="F464" s="407" t="s">
        <v>6382</v>
      </c>
      <c r="G464" s="215"/>
      <c r="H464" s="352"/>
      <c r="I464" s="350" t="s">
        <v>1069</v>
      </c>
      <c r="J464" s="350"/>
      <c r="K464" s="350"/>
      <c r="L464" s="353"/>
      <c r="M464" s="353"/>
      <c r="N464" s="353"/>
      <c r="O464" s="353">
        <v>0</v>
      </c>
      <c r="P464" s="353">
        <f t="shared" si="23"/>
        <v>0</v>
      </c>
      <c r="Q464" s="354">
        <v>200</v>
      </c>
      <c r="R464" s="355">
        <f t="shared" si="24"/>
        <v>520</v>
      </c>
      <c r="S464" s="353"/>
      <c r="T464" s="353"/>
      <c r="U464" s="353"/>
      <c r="V464" s="353"/>
      <c r="W464" s="353"/>
      <c r="X464" s="353"/>
      <c r="Y464" s="353"/>
      <c r="Z464" s="364"/>
      <c r="AA464" s="353"/>
      <c r="AB464" s="353"/>
      <c r="AC464" s="365"/>
      <c r="AD464" s="353"/>
      <c r="AE464" s="353"/>
      <c r="AF464" s="353"/>
      <c r="AG464" s="353"/>
      <c r="AH464" s="353"/>
      <c r="AI464" s="761"/>
      <c r="AJ464" s="353"/>
      <c r="AK464" s="353"/>
      <c r="AL464" s="353"/>
      <c r="AM464" s="353"/>
      <c r="AN464" s="353">
        <v>0</v>
      </c>
      <c r="AO464" s="364"/>
      <c r="AP464" s="353"/>
      <c r="AQ464" s="353"/>
      <c r="AR464" s="353">
        <v>0</v>
      </c>
      <c r="AS464" s="353"/>
      <c r="AT464" s="353"/>
      <c r="AU464" s="353"/>
      <c r="AV464" s="353"/>
      <c r="AW464" s="353"/>
      <c r="AX464" s="353"/>
      <c r="AY464" s="353"/>
      <c r="AZ464" s="353"/>
      <c r="BA464" s="353"/>
      <c r="BB464" s="353"/>
      <c r="BC464" s="353">
        <v>520</v>
      </c>
      <c r="BD464" s="353"/>
      <c r="BE464" s="408" t="s">
        <v>2060</v>
      </c>
      <c r="BF464" s="360">
        <v>0</v>
      </c>
      <c r="BG464" s="360">
        <v>61000</v>
      </c>
      <c r="BH464" s="360">
        <f t="shared" si="25"/>
        <v>31720000</v>
      </c>
      <c r="BI464" s="361"/>
      <c r="BJ464" s="363" t="s">
        <v>6326</v>
      </c>
      <c r="BK464" s="362" t="s">
        <v>69</v>
      </c>
    </row>
    <row r="465" spans="1:63" s="349" customFormat="1" ht="82.5" hidden="1" customHeight="1">
      <c r="A465" s="676">
        <v>461</v>
      </c>
      <c r="B465" s="351" t="s">
        <v>2285</v>
      </c>
      <c r="C465" s="351" t="s">
        <v>2286</v>
      </c>
      <c r="D465" s="351"/>
      <c r="E465" s="351"/>
      <c r="F465" s="351" t="s">
        <v>2287</v>
      </c>
      <c r="G465" s="215"/>
      <c r="H465" s="352"/>
      <c r="I465" s="350" t="s">
        <v>84</v>
      </c>
      <c r="J465" s="350"/>
      <c r="K465" s="350"/>
      <c r="L465" s="353"/>
      <c r="M465" s="353"/>
      <c r="N465" s="353"/>
      <c r="O465" s="353">
        <v>0</v>
      </c>
      <c r="P465" s="353">
        <f t="shared" ref="P465:P492" si="26">N465+O465</f>
        <v>0</v>
      </c>
      <c r="Q465" s="354">
        <v>2500</v>
      </c>
      <c r="R465" s="355">
        <f t="shared" si="24"/>
        <v>500</v>
      </c>
      <c r="S465" s="353"/>
      <c r="T465" s="353"/>
      <c r="U465" s="353"/>
      <c r="V465" s="353"/>
      <c r="W465" s="353"/>
      <c r="X465" s="353"/>
      <c r="Y465" s="353"/>
      <c r="Z465" s="364"/>
      <c r="AA465" s="353"/>
      <c r="AB465" s="353"/>
      <c r="AC465" s="365"/>
      <c r="AD465" s="353"/>
      <c r="AE465" s="353"/>
      <c r="AF465" s="353"/>
      <c r="AG465" s="353"/>
      <c r="AH465" s="353">
        <v>500</v>
      </c>
      <c r="AI465" s="761"/>
      <c r="AJ465" s="353"/>
      <c r="AK465" s="353"/>
      <c r="AL465" s="353"/>
      <c r="AM465" s="353"/>
      <c r="AN465" s="353">
        <v>0</v>
      </c>
      <c r="AO465" s="364"/>
      <c r="AP465" s="353"/>
      <c r="AQ465" s="353"/>
      <c r="AR465" s="353">
        <v>0</v>
      </c>
      <c r="AS465" s="353"/>
      <c r="AT465" s="353"/>
      <c r="AU465" s="353"/>
      <c r="AV465" s="353"/>
      <c r="AW465" s="353"/>
      <c r="AX465" s="353"/>
      <c r="AY465" s="353"/>
      <c r="AZ465" s="353"/>
      <c r="BA465" s="353"/>
      <c r="BB465" s="353"/>
      <c r="BC465" s="353"/>
      <c r="BD465" s="353"/>
      <c r="BE465" s="359"/>
      <c r="BF465" s="360">
        <v>0</v>
      </c>
      <c r="BG465" s="360">
        <v>714</v>
      </c>
      <c r="BH465" s="360">
        <f t="shared" si="25"/>
        <v>357000</v>
      </c>
      <c r="BI465" s="361"/>
      <c r="BJ465" s="362" t="s">
        <v>6326</v>
      </c>
      <c r="BK465" s="362" t="s">
        <v>6326</v>
      </c>
    </row>
    <row r="466" spans="1:63" s="349" customFormat="1" ht="82.5" hidden="1" customHeight="1">
      <c r="A466" s="676">
        <v>462</v>
      </c>
      <c r="B466" s="351" t="s">
        <v>2288</v>
      </c>
      <c r="C466" s="351" t="s">
        <v>2289</v>
      </c>
      <c r="D466" s="351"/>
      <c r="E466" s="351" t="s">
        <v>2290</v>
      </c>
      <c r="F466" s="407" t="s">
        <v>6383</v>
      </c>
      <c r="G466" s="215"/>
      <c r="H466" s="352"/>
      <c r="I466" s="350" t="s">
        <v>1069</v>
      </c>
      <c r="J466" s="350"/>
      <c r="K466" s="350"/>
      <c r="L466" s="353"/>
      <c r="M466" s="353"/>
      <c r="N466" s="353"/>
      <c r="O466" s="353">
        <v>0</v>
      </c>
      <c r="P466" s="353">
        <f t="shared" si="26"/>
        <v>0</v>
      </c>
      <c r="Q466" s="354">
        <v>62500</v>
      </c>
      <c r="R466" s="355">
        <f t="shared" si="24"/>
        <v>54000</v>
      </c>
      <c r="S466" s="353"/>
      <c r="T466" s="353"/>
      <c r="U466" s="353"/>
      <c r="V466" s="353"/>
      <c r="W466" s="353"/>
      <c r="X466" s="353"/>
      <c r="Y466" s="353"/>
      <c r="Z466" s="364"/>
      <c r="AA466" s="353"/>
      <c r="AB466" s="353"/>
      <c r="AC466" s="365"/>
      <c r="AD466" s="353"/>
      <c r="AE466" s="353"/>
      <c r="AF466" s="353"/>
      <c r="AG466" s="353"/>
      <c r="AH466" s="353"/>
      <c r="AI466" s="761"/>
      <c r="AJ466" s="353"/>
      <c r="AK466" s="353"/>
      <c r="AL466" s="353"/>
      <c r="AM466" s="353"/>
      <c r="AN466" s="353">
        <v>0</v>
      </c>
      <c r="AO466" s="364"/>
      <c r="AP466" s="353"/>
      <c r="AQ466" s="353"/>
      <c r="AR466" s="353">
        <v>0</v>
      </c>
      <c r="AS466" s="353"/>
      <c r="AT466" s="353"/>
      <c r="AU466" s="353"/>
      <c r="AV466" s="353"/>
      <c r="AW466" s="353"/>
      <c r="AX466" s="353"/>
      <c r="AY466" s="353"/>
      <c r="AZ466" s="353"/>
      <c r="BA466" s="353"/>
      <c r="BB466" s="353"/>
      <c r="BC466" s="353">
        <v>54000</v>
      </c>
      <c r="BD466" s="353"/>
      <c r="BE466" s="359"/>
      <c r="BF466" s="360">
        <v>0</v>
      </c>
      <c r="BG466" s="360">
        <v>2038</v>
      </c>
      <c r="BH466" s="360">
        <f t="shared" si="25"/>
        <v>110052000</v>
      </c>
      <c r="BI466" s="361"/>
      <c r="BJ466" s="363" t="s">
        <v>6326</v>
      </c>
      <c r="BK466" s="362" t="s">
        <v>69</v>
      </c>
    </row>
    <row r="467" spans="1:63" s="349" customFormat="1" ht="212.25" hidden="1" customHeight="1">
      <c r="A467" s="676">
        <v>463</v>
      </c>
      <c r="B467" s="351" t="s">
        <v>2292</v>
      </c>
      <c r="C467" s="351" t="s">
        <v>2293</v>
      </c>
      <c r="D467" s="351" t="s">
        <v>6975</v>
      </c>
      <c r="E467" s="351" t="s">
        <v>2294</v>
      </c>
      <c r="F467" s="351" t="s">
        <v>2295</v>
      </c>
      <c r="G467" s="374" t="s">
        <v>6976</v>
      </c>
      <c r="H467" s="352"/>
      <c r="I467" s="350" t="s">
        <v>2296</v>
      </c>
      <c r="J467" s="350"/>
      <c r="K467" s="350"/>
      <c r="L467" s="353">
        <f>40940+35048</f>
        <v>75988</v>
      </c>
      <c r="M467" s="353">
        <v>65488</v>
      </c>
      <c r="N467" s="353"/>
      <c r="O467" s="353">
        <v>0</v>
      </c>
      <c r="P467" s="353">
        <f t="shared" si="26"/>
        <v>0</v>
      </c>
      <c r="Q467" s="354">
        <v>78360</v>
      </c>
      <c r="R467" s="355">
        <f t="shared" si="24"/>
        <v>120600</v>
      </c>
      <c r="S467" s="353"/>
      <c r="T467" s="353"/>
      <c r="U467" s="353"/>
      <c r="V467" s="353"/>
      <c r="W467" s="353"/>
      <c r="X467" s="353"/>
      <c r="Y467" s="380">
        <v>3000</v>
      </c>
      <c r="Z467" s="398">
        <v>3600</v>
      </c>
      <c r="AA467" s="353"/>
      <c r="AB467" s="353">
        <v>3000</v>
      </c>
      <c r="AC467" s="369">
        <v>6000</v>
      </c>
      <c r="AD467" s="353">
        <v>700</v>
      </c>
      <c r="AE467" s="353">
        <v>1000</v>
      </c>
      <c r="AF467" s="353">
        <v>8000</v>
      </c>
      <c r="AG467" s="353">
        <v>1000</v>
      </c>
      <c r="AH467" s="353">
        <v>2000</v>
      </c>
      <c r="AI467" s="761">
        <v>800</v>
      </c>
      <c r="AJ467" s="353"/>
      <c r="AK467" s="353">
        <v>1500</v>
      </c>
      <c r="AL467" s="353">
        <v>300</v>
      </c>
      <c r="AM467" s="353"/>
      <c r="AN467" s="371">
        <v>20000</v>
      </c>
      <c r="AO467" s="370">
        <v>8000</v>
      </c>
      <c r="AP467" s="353">
        <v>500</v>
      </c>
      <c r="AQ467" s="353">
        <v>3600</v>
      </c>
      <c r="AR467" s="353">
        <v>20000</v>
      </c>
      <c r="AS467" s="353">
        <v>10000</v>
      </c>
      <c r="AT467" s="353">
        <v>8000</v>
      </c>
      <c r="AU467" s="353">
        <v>7000</v>
      </c>
      <c r="AV467" s="353">
        <v>2500</v>
      </c>
      <c r="AW467" s="353"/>
      <c r="AX467" s="353"/>
      <c r="AY467" s="353">
        <v>10000</v>
      </c>
      <c r="AZ467" s="353"/>
      <c r="BA467" s="353"/>
      <c r="BB467" s="353"/>
      <c r="BC467" s="353"/>
      <c r="BD467" s="353">
        <v>100</v>
      </c>
      <c r="BE467" s="372" t="s">
        <v>1719</v>
      </c>
      <c r="BF467" s="360">
        <v>0</v>
      </c>
      <c r="BG467" s="360">
        <v>4620</v>
      </c>
      <c r="BH467" s="360">
        <f t="shared" si="25"/>
        <v>557172000</v>
      </c>
      <c r="BI467" s="361"/>
      <c r="BJ467" s="363" t="s">
        <v>6039</v>
      </c>
      <c r="BK467" s="362" t="s">
        <v>6039</v>
      </c>
    </row>
    <row r="468" spans="1:63" s="349" customFormat="1" ht="82.5" hidden="1" customHeight="1">
      <c r="A468" s="676">
        <v>464</v>
      </c>
      <c r="B468" s="351" t="s">
        <v>2297</v>
      </c>
      <c r="C468" s="351" t="s">
        <v>2298</v>
      </c>
      <c r="D468" s="351"/>
      <c r="E468" s="351" t="s">
        <v>2299</v>
      </c>
      <c r="F468" s="351" t="s">
        <v>2300</v>
      </c>
      <c r="G468" s="215"/>
      <c r="H468" s="352"/>
      <c r="I468" s="350" t="s">
        <v>1069</v>
      </c>
      <c r="J468" s="350"/>
      <c r="K468" s="350"/>
      <c r="L468" s="353"/>
      <c r="M468" s="353"/>
      <c r="N468" s="353"/>
      <c r="O468" s="353">
        <v>0</v>
      </c>
      <c r="P468" s="353">
        <f t="shared" si="26"/>
        <v>0</v>
      </c>
      <c r="Q468" s="354">
        <v>29500</v>
      </c>
      <c r="R468" s="355">
        <f t="shared" si="24"/>
        <v>30000</v>
      </c>
      <c r="S468" s="353"/>
      <c r="T468" s="353"/>
      <c r="U468" s="353"/>
      <c r="V468" s="353"/>
      <c r="W468" s="353"/>
      <c r="X468" s="353"/>
      <c r="Y468" s="353"/>
      <c r="Z468" s="368"/>
      <c r="AA468" s="353"/>
      <c r="AB468" s="353"/>
      <c r="AC468" s="365"/>
      <c r="AD468" s="353"/>
      <c r="AE468" s="353"/>
      <c r="AF468" s="353"/>
      <c r="AG468" s="353"/>
      <c r="AH468" s="353">
        <v>30000</v>
      </c>
      <c r="AI468" s="761"/>
      <c r="AJ468" s="353"/>
      <c r="AK468" s="353"/>
      <c r="AL468" s="353"/>
      <c r="AM468" s="353"/>
      <c r="AN468" s="353">
        <v>0</v>
      </c>
      <c r="AO468" s="364"/>
      <c r="AP468" s="353"/>
      <c r="AQ468" s="353"/>
      <c r="AR468" s="353">
        <v>0</v>
      </c>
      <c r="AS468" s="353"/>
      <c r="AT468" s="353"/>
      <c r="AU468" s="353"/>
      <c r="AV468" s="353"/>
      <c r="AW468" s="353"/>
      <c r="AX468" s="353"/>
      <c r="AY468" s="353"/>
      <c r="AZ468" s="353"/>
      <c r="BA468" s="353"/>
      <c r="BB468" s="353"/>
      <c r="BC468" s="353"/>
      <c r="BD468" s="353"/>
      <c r="BE468" s="359"/>
      <c r="BF468" s="360">
        <v>0</v>
      </c>
      <c r="BG468" s="360">
        <v>800</v>
      </c>
      <c r="BH468" s="360">
        <f t="shared" si="25"/>
        <v>24000000</v>
      </c>
      <c r="BI468" s="361"/>
      <c r="BJ468" s="362" t="s">
        <v>6326</v>
      </c>
      <c r="BK468" s="363" t="s">
        <v>6337</v>
      </c>
    </row>
    <row r="469" spans="1:63" s="349" customFormat="1" ht="148.5" hidden="1" customHeight="1">
      <c r="A469" s="676">
        <v>465</v>
      </c>
      <c r="B469" s="351" t="s">
        <v>2301</v>
      </c>
      <c r="C469" s="351" t="s">
        <v>2302</v>
      </c>
      <c r="D469" s="351"/>
      <c r="E469" s="388" t="s">
        <v>2303</v>
      </c>
      <c r="F469" s="351" t="s">
        <v>2304</v>
      </c>
      <c r="G469" s="215"/>
      <c r="H469" s="352"/>
      <c r="I469" s="350" t="s">
        <v>2296</v>
      </c>
      <c r="J469" s="350"/>
      <c r="K469" s="350"/>
      <c r="L469" s="353"/>
      <c r="M469" s="353"/>
      <c r="N469" s="353"/>
      <c r="O469" s="353">
        <v>0</v>
      </c>
      <c r="P469" s="353">
        <f t="shared" si="26"/>
        <v>0</v>
      </c>
      <c r="Q469" s="354">
        <v>100</v>
      </c>
      <c r="R469" s="355">
        <f t="shared" si="24"/>
        <v>500</v>
      </c>
      <c r="S469" s="353"/>
      <c r="T469" s="353"/>
      <c r="U469" s="353"/>
      <c r="V469" s="353"/>
      <c r="W469" s="353"/>
      <c r="X469" s="353"/>
      <c r="Y469" s="353"/>
      <c r="Z469" s="364"/>
      <c r="AA469" s="353"/>
      <c r="AB469" s="353"/>
      <c r="AC469" s="365"/>
      <c r="AD469" s="353"/>
      <c r="AE469" s="353"/>
      <c r="AF469" s="353"/>
      <c r="AG469" s="353"/>
      <c r="AH469" s="353"/>
      <c r="AI469" s="761"/>
      <c r="AJ469" s="353"/>
      <c r="AK469" s="353"/>
      <c r="AL469" s="353"/>
      <c r="AM469" s="353"/>
      <c r="AN469" s="353">
        <v>0</v>
      </c>
      <c r="AO469" s="364"/>
      <c r="AP469" s="353">
        <v>500</v>
      </c>
      <c r="AQ469" s="353"/>
      <c r="AR469" s="353">
        <v>0</v>
      </c>
      <c r="AS469" s="353"/>
      <c r="AT469" s="353"/>
      <c r="AU469" s="353"/>
      <c r="AV469" s="353"/>
      <c r="AW469" s="353"/>
      <c r="AX469" s="353"/>
      <c r="AY469" s="353"/>
      <c r="AZ469" s="353"/>
      <c r="BA469" s="353"/>
      <c r="BB469" s="353"/>
      <c r="BC469" s="353"/>
      <c r="BD469" s="353"/>
      <c r="BE469" s="359"/>
      <c r="BF469" s="360">
        <v>0</v>
      </c>
      <c r="BG469" s="360">
        <v>6615</v>
      </c>
      <c r="BH469" s="360">
        <f t="shared" si="25"/>
        <v>3307500</v>
      </c>
      <c r="BI469" s="361"/>
      <c r="BJ469" s="362" t="s">
        <v>6326</v>
      </c>
      <c r="BK469" s="363" t="s">
        <v>6326</v>
      </c>
    </row>
    <row r="470" spans="1:63" s="349" customFormat="1" ht="93.75" hidden="1" customHeight="1">
      <c r="A470" s="676">
        <v>466</v>
      </c>
      <c r="B470" s="351" t="s">
        <v>2305</v>
      </c>
      <c r="C470" s="351" t="s">
        <v>2306</v>
      </c>
      <c r="D470" s="351"/>
      <c r="E470" s="351"/>
      <c r="F470" s="351" t="s">
        <v>2307</v>
      </c>
      <c r="G470" s="667" t="s">
        <v>6769</v>
      </c>
      <c r="H470" s="352"/>
      <c r="I470" s="350" t="s">
        <v>84</v>
      </c>
      <c r="J470" s="350"/>
      <c r="K470" s="350"/>
      <c r="L470" s="353"/>
      <c r="M470" s="353"/>
      <c r="N470" s="353"/>
      <c r="O470" s="353">
        <v>0</v>
      </c>
      <c r="P470" s="353">
        <f t="shared" si="26"/>
        <v>0</v>
      </c>
      <c r="Q470" s="354">
        <v>340</v>
      </c>
      <c r="R470" s="355">
        <f t="shared" si="24"/>
        <v>200</v>
      </c>
      <c r="S470" s="353"/>
      <c r="T470" s="353"/>
      <c r="U470" s="353"/>
      <c r="V470" s="353"/>
      <c r="W470" s="353"/>
      <c r="X470" s="353"/>
      <c r="Y470" s="353"/>
      <c r="Z470" s="364"/>
      <c r="AA470" s="353"/>
      <c r="AB470" s="353"/>
      <c r="AC470" s="365"/>
      <c r="AD470" s="353"/>
      <c r="AE470" s="353"/>
      <c r="AF470" s="353"/>
      <c r="AG470" s="353"/>
      <c r="AH470" s="353"/>
      <c r="AI470" s="761">
        <v>200</v>
      </c>
      <c r="AJ470" s="353"/>
      <c r="AK470" s="353"/>
      <c r="AL470" s="353"/>
      <c r="AM470" s="353"/>
      <c r="AN470" s="353">
        <v>0</v>
      </c>
      <c r="AO470" s="364"/>
      <c r="AP470" s="353"/>
      <c r="AQ470" s="353"/>
      <c r="AR470" s="353">
        <v>0</v>
      </c>
      <c r="AS470" s="353"/>
      <c r="AT470" s="353"/>
      <c r="AU470" s="353"/>
      <c r="AV470" s="353"/>
      <c r="AW470" s="353"/>
      <c r="AX470" s="353"/>
      <c r="AY470" s="353"/>
      <c r="AZ470" s="353"/>
      <c r="BA470" s="353"/>
      <c r="BB470" s="353"/>
      <c r="BC470" s="353"/>
      <c r="BD470" s="353"/>
      <c r="BE470" s="359" t="s">
        <v>85</v>
      </c>
      <c r="BF470" s="360">
        <v>0</v>
      </c>
      <c r="BG470" s="360">
        <v>63000</v>
      </c>
      <c r="BH470" s="360">
        <f t="shared" si="25"/>
        <v>12600000</v>
      </c>
      <c r="BI470" s="361"/>
      <c r="BJ470" s="362" t="s">
        <v>6326</v>
      </c>
      <c r="BK470" s="363" t="s">
        <v>6328</v>
      </c>
    </row>
    <row r="471" spans="1:63" s="349" customFormat="1" ht="82.5" hidden="1" customHeight="1">
      <c r="A471" s="676">
        <v>467</v>
      </c>
      <c r="B471" s="351" t="s">
        <v>2313</v>
      </c>
      <c r="C471" s="351" t="s">
        <v>2314</v>
      </c>
      <c r="D471" s="351"/>
      <c r="E471" s="351" t="s">
        <v>2315</v>
      </c>
      <c r="F471" s="351" t="s">
        <v>2316</v>
      </c>
      <c r="G471" s="215"/>
      <c r="H471" s="352"/>
      <c r="I471" s="350" t="s">
        <v>84</v>
      </c>
      <c r="J471" s="350"/>
      <c r="K471" s="350"/>
      <c r="L471" s="353"/>
      <c r="M471" s="353"/>
      <c r="N471" s="353"/>
      <c r="O471" s="353">
        <v>0</v>
      </c>
      <c r="P471" s="353">
        <f t="shared" si="26"/>
        <v>0</v>
      </c>
      <c r="Q471" s="354">
        <v>20</v>
      </c>
      <c r="R471" s="355">
        <f t="shared" si="24"/>
        <v>20</v>
      </c>
      <c r="S471" s="353"/>
      <c r="T471" s="353"/>
      <c r="U471" s="353"/>
      <c r="V471" s="353"/>
      <c r="W471" s="353"/>
      <c r="X471" s="353"/>
      <c r="Y471" s="353"/>
      <c r="Z471" s="364"/>
      <c r="AA471" s="353"/>
      <c r="AB471" s="353"/>
      <c r="AC471" s="369">
        <v>20</v>
      </c>
      <c r="AD471" s="353"/>
      <c r="AE471" s="353"/>
      <c r="AF471" s="353"/>
      <c r="AG471" s="353"/>
      <c r="AH471" s="353"/>
      <c r="AI471" s="761"/>
      <c r="AJ471" s="353"/>
      <c r="AK471" s="353"/>
      <c r="AL471" s="353"/>
      <c r="AM471" s="353"/>
      <c r="AN471" s="353">
        <v>0</v>
      </c>
      <c r="AO471" s="366"/>
      <c r="AP471" s="353"/>
      <c r="AQ471" s="353"/>
      <c r="AR471" s="353">
        <v>0</v>
      </c>
      <c r="AS471" s="353"/>
      <c r="AT471" s="353"/>
      <c r="AU471" s="353"/>
      <c r="AV471" s="353"/>
      <c r="AW471" s="353"/>
      <c r="AX471" s="353"/>
      <c r="AY471" s="353"/>
      <c r="AZ471" s="353"/>
      <c r="BA471" s="353"/>
      <c r="BB471" s="353"/>
      <c r="BC471" s="353"/>
      <c r="BD471" s="353"/>
      <c r="BE471" s="359"/>
      <c r="BF471" s="360">
        <v>0</v>
      </c>
      <c r="BG471" s="360">
        <v>6775000</v>
      </c>
      <c r="BH471" s="360">
        <f t="shared" si="25"/>
        <v>135500000</v>
      </c>
      <c r="BI471" s="361"/>
      <c r="BJ471" s="362" t="s">
        <v>6326</v>
      </c>
      <c r="BK471" s="362" t="s">
        <v>6326</v>
      </c>
    </row>
    <row r="472" spans="1:63" s="349" customFormat="1" ht="49.5" hidden="1" customHeight="1">
      <c r="A472" s="676">
        <v>468</v>
      </c>
      <c r="B472" s="351" t="s">
        <v>2317</v>
      </c>
      <c r="C472" s="351" t="s">
        <v>2318</v>
      </c>
      <c r="D472" s="351"/>
      <c r="E472" s="351" t="s">
        <v>2319</v>
      </c>
      <c r="F472" s="351" t="s">
        <v>2320</v>
      </c>
      <c r="G472" s="215" t="s">
        <v>2321</v>
      </c>
      <c r="H472" s="352"/>
      <c r="I472" s="350" t="s">
        <v>84</v>
      </c>
      <c r="J472" s="350"/>
      <c r="K472" s="350"/>
      <c r="L472" s="353"/>
      <c r="M472" s="353"/>
      <c r="N472" s="353"/>
      <c r="O472" s="353">
        <v>0</v>
      </c>
      <c r="P472" s="353">
        <f t="shared" si="26"/>
        <v>0</v>
      </c>
      <c r="Q472" s="354">
        <v>60</v>
      </c>
      <c r="R472" s="355">
        <f t="shared" si="24"/>
        <v>80</v>
      </c>
      <c r="S472" s="353"/>
      <c r="T472" s="353"/>
      <c r="U472" s="353"/>
      <c r="V472" s="353"/>
      <c r="W472" s="353"/>
      <c r="X472" s="353"/>
      <c r="Y472" s="353"/>
      <c r="Z472" s="364"/>
      <c r="AA472" s="353"/>
      <c r="AB472" s="353"/>
      <c r="AC472" s="365"/>
      <c r="AD472" s="353"/>
      <c r="AE472" s="353">
        <v>80</v>
      </c>
      <c r="AF472" s="353"/>
      <c r="AG472" s="353"/>
      <c r="AH472" s="353"/>
      <c r="AI472" s="761"/>
      <c r="AJ472" s="353"/>
      <c r="AK472" s="353"/>
      <c r="AL472" s="353"/>
      <c r="AM472" s="353"/>
      <c r="AN472" s="353">
        <v>0</v>
      </c>
      <c r="AO472" s="364"/>
      <c r="AP472" s="353"/>
      <c r="AQ472" s="353"/>
      <c r="AR472" s="353">
        <v>0</v>
      </c>
      <c r="AS472" s="353"/>
      <c r="AT472" s="353"/>
      <c r="AU472" s="353"/>
      <c r="AV472" s="353"/>
      <c r="AW472" s="353"/>
      <c r="AX472" s="353"/>
      <c r="AY472" s="353"/>
      <c r="AZ472" s="353"/>
      <c r="BA472" s="353"/>
      <c r="BB472" s="353"/>
      <c r="BC472" s="353"/>
      <c r="BD472" s="353"/>
      <c r="BE472" s="359"/>
      <c r="BF472" s="360">
        <v>0</v>
      </c>
      <c r="BG472" s="360">
        <v>1530000</v>
      </c>
      <c r="BH472" s="360">
        <f t="shared" si="25"/>
        <v>122400000</v>
      </c>
      <c r="BI472" s="361"/>
      <c r="BJ472" s="362" t="s">
        <v>6039</v>
      </c>
      <c r="BK472" s="363"/>
    </row>
    <row r="473" spans="1:63" s="349" customFormat="1" ht="66" hidden="1" customHeight="1">
      <c r="A473" s="676">
        <v>469</v>
      </c>
      <c r="B473" s="351" t="s">
        <v>2322</v>
      </c>
      <c r="C473" s="351" t="s">
        <v>2323</v>
      </c>
      <c r="D473" s="351"/>
      <c r="E473" s="351" t="s">
        <v>2324</v>
      </c>
      <c r="F473" s="351" t="s">
        <v>2325</v>
      </c>
      <c r="G473" s="215"/>
      <c r="H473" s="352"/>
      <c r="I473" s="350" t="s">
        <v>2326</v>
      </c>
      <c r="J473" s="350"/>
      <c r="K473" s="350"/>
      <c r="L473" s="353"/>
      <c r="M473" s="353"/>
      <c r="N473" s="353"/>
      <c r="O473" s="353">
        <v>7</v>
      </c>
      <c r="P473" s="353">
        <f t="shared" si="26"/>
        <v>7</v>
      </c>
      <c r="Q473" s="354">
        <v>800</v>
      </c>
      <c r="R473" s="355">
        <f t="shared" si="24"/>
        <v>1000</v>
      </c>
      <c r="S473" s="353"/>
      <c r="T473" s="353"/>
      <c r="U473" s="353"/>
      <c r="V473" s="353"/>
      <c r="W473" s="353"/>
      <c r="X473" s="353"/>
      <c r="Y473" s="353"/>
      <c r="Z473" s="364"/>
      <c r="AA473" s="353"/>
      <c r="AB473" s="353">
        <v>800</v>
      </c>
      <c r="AC473" s="365"/>
      <c r="AD473" s="353"/>
      <c r="AE473" s="353"/>
      <c r="AF473" s="353"/>
      <c r="AG473" s="353">
        <v>200</v>
      </c>
      <c r="AH473" s="353"/>
      <c r="AI473" s="761"/>
      <c r="AJ473" s="353"/>
      <c r="AK473" s="353"/>
      <c r="AL473" s="353"/>
      <c r="AM473" s="353"/>
      <c r="AN473" s="353">
        <v>0</v>
      </c>
      <c r="AO473" s="364"/>
      <c r="AP473" s="353"/>
      <c r="AQ473" s="353"/>
      <c r="AR473" s="353">
        <v>0</v>
      </c>
      <c r="AS473" s="353"/>
      <c r="AT473" s="353"/>
      <c r="AU473" s="353"/>
      <c r="AV473" s="353"/>
      <c r="AW473" s="353"/>
      <c r="AX473" s="353"/>
      <c r="AY473" s="353"/>
      <c r="AZ473" s="353"/>
      <c r="BA473" s="353"/>
      <c r="BB473" s="353"/>
      <c r="BC473" s="353"/>
      <c r="BD473" s="353"/>
      <c r="BE473" s="359"/>
      <c r="BF473" s="360">
        <v>0</v>
      </c>
      <c r="BG473" s="360">
        <v>23885</v>
      </c>
      <c r="BH473" s="360">
        <f t="shared" si="25"/>
        <v>23885000</v>
      </c>
      <c r="BI473" s="361"/>
      <c r="BJ473" s="362" t="s">
        <v>6039</v>
      </c>
      <c r="BK473" s="363" t="s">
        <v>6328</v>
      </c>
    </row>
    <row r="474" spans="1:63" s="349" customFormat="1" ht="82.5" hidden="1" customHeight="1">
      <c r="A474" s="676">
        <v>470</v>
      </c>
      <c r="B474" s="351" t="s">
        <v>2327</v>
      </c>
      <c r="C474" s="351" t="s">
        <v>2328</v>
      </c>
      <c r="D474" s="351"/>
      <c r="E474" s="351" t="s">
        <v>2329</v>
      </c>
      <c r="F474" s="351" t="s">
        <v>2330</v>
      </c>
      <c r="G474" s="215"/>
      <c r="H474" s="352"/>
      <c r="I474" s="350" t="s">
        <v>84</v>
      </c>
      <c r="J474" s="350"/>
      <c r="K474" s="350"/>
      <c r="L474" s="353"/>
      <c r="M474" s="353"/>
      <c r="N474" s="353"/>
      <c r="O474" s="353">
        <v>0</v>
      </c>
      <c r="P474" s="353">
        <f t="shared" si="26"/>
        <v>0</v>
      </c>
      <c r="Q474" s="354">
        <v>5</v>
      </c>
      <c r="R474" s="355">
        <f t="shared" si="24"/>
        <v>10</v>
      </c>
      <c r="S474" s="353"/>
      <c r="T474" s="353"/>
      <c r="U474" s="353"/>
      <c r="V474" s="353"/>
      <c r="W474" s="353"/>
      <c r="X474" s="353"/>
      <c r="Y474" s="353"/>
      <c r="Z474" s="364"/>
      <c r="AA474" s="353"/>
      <c r="AB474" s="353"/>
      <c r="AC474" s="365"/>
      <c r="AD474" s="353"/>
      <c r="AE474" s="353"/>
      <c r="AF474" s="353"/>
      <c r="AG474" s="353">
        <v>10</v>
      </c>
      <c r="AH474" s="353"/>
      <c r="AI474" s="761"/>
      <c r="AJ474" s="353"/>
      <c r="AK474" s="353"/>
      <c r="AL474" s="353"/>
      <c r="AM474" s="353"/>
      <c r="AN474" s="353">
        <v>0</v>
      </c>
      <c r="AO474" s="364"/>
      <c r="AP474" s="353"/>
      <c r="AQ474" s="353"/>
      <c r="AR474" s="353">
        <v>0</v>
      </c>
      <c r="AS474" s="353"/>
      <c r="AT474" s="353"/>
      <c r="AU474" s="353"/>
      <c r="AV474" s="353"/>
      <c r="AW474" s="353"/>
      <c r="AX474" s="353"/>
      <c r="AY474" s="353"/>
      <c r="AZ474" s="353"/>
      <c r="BA474" s="353"/>
      <c r="BB474" s="353"/>
      <c r="BC474" s="353"/>
      <c r="BD474" s="353"/>
      <c r="BE474" s="359"/>
      <c r="BF474" s="360">
        <v>0</v>
      </c>
      <c r="BG474" s="360">
        <v>2180000</v>
      </c>
      <c r="BH474" s="360">
        <f t="shared" si="25"/>
        <v>21800000</v>
      </c>
      <c r="BI474" s="361"/>
      <c r="BJ474" s="362" t="s">
        <v>6326</v>
      </c>
      <c r="BK474" s="363" t="s">
        <v>6328</v>
      </c>
    </row>
    <row r="475" spans="1:63" s="349" customFormat="1" ht="99" hidden="1" customHeight="1">
      <c r="A475" s="676">
        <v>471</v>
      </c>
      <c r="B475" s="351" t="s">
        <v>2331</v>
      </c>
      <c r="C475" s="351" t="s">
        <v>2332</v>
      </c>
      <c r="D475" s="351" t="s">
        <v>7038</v>
      </c>
      <c r="E475" s="351" t="s">
        <v>2333</v>
      </c>
      <c r="F475" s="351" t="s">
        <v>7041</v>
      </c>
      <c r="G475" s="374" t="s">
        <v>7044</v>
      </c>
      <c r="H475" s="352"/>
      <c r="I475" s="350" t="s">
        <v>1304</v>
      </c>
      <c r="J475" s="350"/>
      <c r="K475" s="350"/>
      <c r="L475" s="353">
        <v>55</v>
      </c>
      <c r="M475" s="353">
        <v>5</v>
      </c>
      <c r="N475" s="353"/>
      <c r="O475" s="353">
        <v>0</v>
      </c>
      <c r="P475" s="353">
        <f t="shared" si="26"/>
        <v>0</v>
      </c>
      <c r="Q475" s="354">
        <v>435</v>
      </c>
      <c r="R475" s="355">
        <f t="shared" si="24"/>
        <v>570</v>
      </c>
      <c r="S475" s="353"/>
      <c r="T475" s="353"/>
      <c r="U475" s="353"/>
      <c r="V475" s="353"/>
      <c r="W475" s="353"/>
      <c r="X475" s="353"/>
      <c r="Y475" s="353"/>
      <c r="Z475" s="364"/>
      <c r="AA475" s="353"/>
      <c r="AB475" s="353"/>
      <c r="AC475" s="369">
        <v>20</v>
      </c>
      <c r="AD475" s="353"/>
      <c r="AE475" s="353">
        <v>50</v>
      </c>
      <c r="AF475" s="353"/>
      <c r="AG475" s="353"/>
      <c r="AH475" s="353">
        <v>500</v>
      </c>
      <c r="AI475" s="761"/>
      <c r="AJ475" s="353"/>
      <c r="AK475" s="353"/>
      <c r="AL475" s="353"/>
      <c r="AM475" s="353"/>
      <c r="AN475" s="353">
        <v>0</v>
      </c>
      <c r="AO475" s="366"/>
      <c r="AP475" s="353"/>
      <c r="AQ475" s="353"/>
      <c r="AR475" s="353">
        <v>0</v>
      </c>
      <c r="AS475" s="353"/>
      <c r="AT475" s="353"/>
      <c r="AU475" s="353"/>
      <c r="AV475" s="353"/>
      <c r="AW475" s="353"/>
      <c r="AX475" s="353"/>
      <c r="AY475" s="353"/>
      <c r="AZ475" s="353"/>
      <c r="BA475" s="353"/>
      <c r="BB475" s="353"/>
      <c r="BC475" s="353"/>
      <c r="BD475" s="353"/>
      <c r="BE475" s="359"/>
      <c r="BF475" s="360">
        <v>0</v>
      </c>
      <c r="BG475" s="360">
        <v>13400</v>
      </c>
      <c r="BH475" s="360">
        <f t="shared" si="25"/>
        <v>7638000</v>
      </c>
      <c r="BI475" s="361"/>
      <c r="BJ475" s="362" t="s">
        <v>6039</v>
      </c>
      <c r="BK475" s="362" t="s">
        <v>6328</v>
      </c>
    </row>
    <row r="476" spans="1:63" s="349" customFormat="1" ht="66" hidden="1" customHeight="1">
      <c r="A476" s="676">
        <v>472</v>
      </c>
      <c r="B476" s="351" t="s">
        <v>2335</v>
      </c>
      <c r="C476" s="351" t="s">
        <v>2336</v>
      </c>
      <c r="D476" s="351"/>
      <c r="E476" s="351" t="s">
        <v>2337</v>
      </c>
      <c r="F476" s="351" t="s">
        <v>2338</v>
      </c>
      <c r="G476" s="215" t="s">
        <v>2339</v>
      </c>
      <c r="H476" s="352"/>
      <c r="I476" s="350" t="s">
        <v>84</v>
      </c>
      <c r="J476" s="350"/>
      <c r="K476" s="350"/>
      <c r="L476" s="353"/>
      <c r="M476" s="353"/>
      <c r="N476" s="353"/>
      <c r="O476" s="353">
        <v>0</v>
      </c>
      <c r="P476" s="353">
        <f t="shared" si="26"/>
        <v>0</v>
      </c>
      <c r="Q476" s="354">
        <v>50</v>
      </c>
      <c r="R476" s="355">
        <f t="shared" si="24"/>
        <v>20</v>
      </c>
      <c r="S476" s="353"/>
      <c r="T476" s="353"/>
      <c r="U476" s="353"/>
      <c r="V476" s="353"/>
      <c r="W476" s="353"/>
      <c r="X476" s="353"/>
      <c r="Y476" s="353"/>
      <c r="Z476" s="364"/>
      <c r="AA476" s="353"/>
      <c r="AB476" s="353"/>
      <c r="AC476" s="365"/>
      <c r="AD476" s="353"/>
      <c r="AE476" s="353">
        <v>20</v>
      </c>
      <c r="AF476" s="353"/>
      <c r="AG476" s="353"/>
      <c r="AH476" s="353"/>
      <c r="AI476" s="761"/>
      <c r="AJ476" s="353"/>
      <c r="AK476" s="353"/>
      <c r="AL476" s="353"/>
      <c r="AM476" s="353"/>
      <c r="AN476" s="353">
        <v>0</v>
      </c>
      <c r="AO476" s="364"/>
      <c r="AP476" s="353"/>
      <c r="AQ476" s="353"/>
      <c r="AR476" s="353">
        <v>0</v>
      </c>
      <c r="AS476" s="353"/>
      <c r="AT476" s="353"/>
      <c r="AU476" s="353"/>
      <c r="AV476" s="353"/>
      <c r="AW476" s="353"/>
      <c r="AX476" s="353"/>
      <c r="AY476" s="353"/>
      <c r="AZ476" s="353"/>
      <c r="BA476" s="353"/>
      <c r="BB476" s="353"/>
      <c r="BC476" s="353"/>
      <c r="BD476" s="353"/>
      <c r="BE476" s="359"/>
      <c r="BF476" s="360">
        <v>0</v>
      </c>
      <c r="BG476" s="360">
        <v>630000</v>
      </c>
      <c r="BH476" s="360">
        <f t="shared" si="25"/>
        <v>12600000</v>
      </c>
      <c r="BI476" s="361"/>
      <c r="BJ476" s="362" t="s">
        <v>6326</v>
      </c>
      <c r="BK476" s="363" t="s">
        <v>6326</v>
      </c>
    </row>
    <row r="477" spans="1:63" s="349" customFormat="1" ht="148.5" hidden="1" customHeight="1">
      <c r="A477" s="676">
        <v>473</v>
      </c>
      <c r="B477" s="351" t="s">
        <v>2340</v>
      </c>
      <c r="C477" s="351" t="s">
        <v>2341</v>
      </c>
      <c r="D477" s="351"/>
      <c r="E477" s="351" t="s">
        <v>2342</v>
      </c>
      <c r="F477" s="351" t="s">
        <v>2343</v>
      </c>
      <c r="G477" s="215"/>
      <c r="H477" s="352"/>
      <c r="I477" s="350" t="s">
        <v>84</v>
      </c>
      <c r="J477" s="350"/>
      <c r="K477" s="350"/>
      <c r="L477" s="353"/>
      <c r="M477" s="353"/>
      <c r="N477" s="353"/>
      <c r="O477" s="353">
        <v>0</v>
      </c>
      <c r="P477" s="353">
        <f t="shared" si="26"/>
        <v>0</v>
      </c>
      <c r="Q477" s="354">
        <v>10</v>
      </c>
      <c r="R477" s="355">
        <f t="shared" si="24"/>
        <v>10</v>
      </c>
      <c r="S477" s="353"/>
      <c r="T477" s="353"/>
      <c r="U477" s="353"/>
      <c r="V477" s="353"/>
      <c r="W477" s="353"/>
      <c r="X477" s="353"/>
      <c r="Y477" s="353"/>
      <c r="Z477" s="364"/>
      <c r="AA477" s="353"/>
      <c r="AB477" s="353"/>
      <c r="AC477" s="369">
        <v>10</v>
      </c>
      <c r="AD477" s="353"/>
      <c r="AE477" s="353"/>
      <c r="AF477" s="353"/>
      <c r="AG477" s="353"/>
      <c r="AH477" s="353"/>
      <c r="AI477" s="761"/>
      <c r="AJ477" s="353"/>
      <c r="AK477" s="353"/>
      <c r="AL477" s="353"/>
      <c r="AM477" s="353"/>
      <c r="AN477" s="353">
        <v>0</v>
      </c>
      <c r="AO477" s="366"/>
      <c r="AP477" s="353"/>
      <c r="AQ477" s="353"/>
      <c r="AR477" s="353">
        <v>0</v>
      </c>
      <c r="AS477" s="353"/>
      <c r="AT477" s="353"/>
      <c r="AU477" s="353"/>
      <c r="AV477" s="353"/>
      <c r="AW477" s="353"/>
      <c r="AX477" s="353"/>
      <c r="AY477" s="353"/>
      <c r="AZ477" s="353"/>
      <c r="BA477" s="353"/>
      <c r="BB477" s="353"/>
      <c r="BC477" s="353"/>
      <c r="BD477" s="353"/>
      <c r="BE477" s="359"/>
      <c r="BF477" s="360">
        <v>0</v>
      </c>
      <c r="BG477" s="360">
        <v>22950000</v>
      </c>
      <c r="BH477" s="360">
        <f t="shared" si="25"/>
        <v>229500000</v>
      </c>
      <c r="BI477" s="361"/>
      <c r="BJ477" s="362" t="s">
        <v>6326</v>
      </c>
      <c r="BK477" s="362" t="s">
        <v>6326</v>
      </c>
    </row>
    <row r="478" spans="1:63" s="349" customFormat="1" ht="181.5" hidden="1" customHeight="1">
      <c r="A478" s="676">
        <v>474</v>
      </c>
      <c r="B478" s="351" t="s">
        <v>2344</v>
      </c>
      <c r="C478" s="351" t="s">
        <v>2345</v>
      </c>
      <c r="D478" s="351"/>
      <c r="E478" s="351" t="s">
        <v>2346</v>
      </c>
      <c r="F478" s="351" t="s">
        <v>2347</v>
      </c>
      <c r="G478" s="215"/>
      <c r="H478" s="352"/>
      <c r="I478" s="350" t="s">
        <v>84</v>
      </c>
      <c r="J478" s="350"/>
      <c r="K478" s="350"/>
      <c r="L478" s="353"/>
      <c r="M478" s="353"/>
      <c r="N478" s="353"/>
      <c r="O478" s="353">
        <v>0</v>
      </c>
      <c r="P478" s="353">
        <f t="shared" si="26"/>
        <v>0</v>
      </c>
      <c r="Q478" s="354">
        <v>50</v>
      </c>
      <c r="R478" s="355">
        <f t="shared" si="24"/>
        <v>10</v>
      </c>
      <c r="S478" s="353"/>
      <c r="T478" s="353"/>
      <c r="U478" s="353"/>
      <c r="V478" s="353"/>
      <c r="W478" s="353"/>
      <c r="X478" s="353"/>
      <c r="Y478" s="353"/>
      <c r="Z478" s="364"/>
      <c r="AA478" s="353"/>
      <c r="AB478" s="353"/>
      <c r="AC478" s="369">
        <v>10</v>
      </c>
      <c r="AD478" s="353"/>
      <c r="AE478" s="353"/>
      <c r="AF478" s="353"/>
      <c r="AG478" s="353"/>
      <c r="AH478" s="353"/>
      <c r="AI478" s="761"/>
      <c r="AJ478" s="353"/>
      <c r="AK478" s="353"/>
      <c r="AL478" s="353"/>
      <c r="AM478" s="353"/>
      <c r="AN478" s="353">
        <v>0</v>
      </c>
      <c r="AO478" s="366"/>
      <c r="AP478" s="353"/>
      <c r="AQ478" s="353"/>
      <c r="AR478" s="353">
        <v>0</v>
      </c>
      <c r="AS478" s="353"/>
      <c r="AT478" s="353"/>
      <c r="AU478" s="353"/>
      <c r="AV478" s="353"/>
      <c r="AW478" s="353"/>
      <c r="AX478" s="353"/>
      <c r="AY478" s="353"/>
      <c r="AZ478" s="353"/>
      <c r="BA478" s="353"/>
      <c r="BB478" s="353"/>
      <c r="BC478" s="353"/>
      <c r="BD478" s="353"/>
      <c r="BE478" s="359"/>
      <c r="BF478" s="360">
        <v>0</v>
      </c>
      <c r="BG478" s="360">
        <v>17755500</v>
      </c>
      <c r="BH478" s="360">
        <f t="shared" si="25"/>
        <v>177555000</v>
      </c>
      <c r="BI478" s="361"/>
      <c r="BJ478" s="362" t="s">
        <v>6326</v>
      </c>
      <c r="BK478" s="362" t="s">
        <v>6326</v>
      </c>
    </row>
    <row r="479" spans="1:63" s="349" customFormat="1" ht="148.5" hidden="1" customHeight="1">
      <c r="A479" s="676">
        <v>475</v>
      </c>
      <c r="B479" s="351" t="s">
        <v>2348</v>
      </c>
      <c r="C479" s="351" t="s">
        <v>2349</v>
      </c>
      <c r="D479" s="351"/>
      <c r="E479" s="351" t="s">
        <v>2349</v>
      </c>
      <c r="F479" s="351" t="s">
        <v>2350</v>
      </c>
      <c r="G479" s="215"/>
      <c r="H479" s="352"/>
      <c r="I479" s="350" t="s">
        <v>84</v>
      </c>
      <c r="J479" s="350"/>
      <c r="K479" s="350"/>
      <c r="L479" s="353"/>
      <c r="M479" s="353"/>
      <c r="N479" s="353"/>
      <c r="O479" s="353">
        <v>2</v>
      </c>
      <c r="P479" s="353">
        <f t="shared" si="26"/>
        <v>2</v>
      </c>
      <c r="Q479" s="354">
        <v>10</v>
      </c>
      <c r="R479" s="355">
        <f t="shared" si="24"/>
        <v>10</v>
      </c>
      <c r="S479" s="353"/>
      <c r="T479" s="353"/>
      <c r="U479" s="353"/>
      <c r="V479" s="353"/>
      <c r="W479" s="353"/>
      <c r="X479" s="353"/>
      <c r="Y479" s="353"/>
      <c r="Z479" s="364"/>
      <c r="AA479" s="353"/>
      <c r="AB479" s="353"/>
      <c r="AC479" s="369">
        <v>10</v>
      </c>
      <c r="AD479" s="353"/>
      <c r="AE479" s="353"/>
      <c r="AF479" s="353"/>
      <c r="AG479" s="353"/>
      <c r="AH479" s="353"/>
      <c r="AI479" s="761"/>
      <c r="AJ479" s="353"/>
      <c r="AK479" s="353"/>
      <c r="AL479" s="353"/>
      <c r="AM479" s="353"/>
      <c r="AN479" s="353">
        <v>0</v>
      </c>
      <c r="AO479" s="366"/>
      <c r="AP479" s="353"/>
      <c r="AQ479" s="353"/>
      <c r="AR479" s="353">
        <v>0</v>
      </c>
      <c r="AS479" s="353"/>
      <c r="AT479" s="353"/>
      <c r="AU479" s="353"/>
      <c r="AV479" s="353"/>
      <c r="AW479" s="353"/>
      <c r="AX479" s="353"/>
      <c r="AY479" s="353"/>
      <c r="AZ479" s="353"/>
      <c r="BA479" s="353"/>
      <c r="BB479" s="353"/>
      <c r="BC479" s="353"/>
      <c r="BD479" s="353"/>
      <c r="BE479" s="359"/>
      <c r="BF479" s="360">
        <v>0</v>
      </c>
      <c r="BG479" s="360">
        <v>21000000</v>
      </c>
      <c r="BH479" s="360">
        <f t="shared" si="25"/>
        <v>210000000</v>
      </c>
      <c r="BI479" s="361"/>
      <c r="BJ479" s="362" t="s">
        <v>6326</v>
      </c>
      <c r="BK479" s="362" t="s">
        <v>6326</v>
      </c>
    </row>
    <row r="480" spans="1:63" s="349" customFormat="1" ht="66" hidden="1" customHeight="1">
      <c r="A480" s="676">
        <v>476</v>
      </c>
      <c r="B480" s="351" t="s">
        <v>2355</v>
      </c>
      <c r="C480" s="351" t="s">
        <v>2356</v>
      </c>
      <c r="D480" s="351"/>
      <c r="E480" s="351" t="s">
        <v>2357</v>
      </c>
      <c r="F480" s="351" t="s">
        <v>2358</v>
      </c>
      <c r="G480" s="215"/>
      <c r="H480" s="352"/>
      <c r="I480" s="350" t="s">
        <v>84</v>
      </c>
      <c r="J480" s="350"/>
      <c r="K480" s="350"/>
      <c r="L480" s="353"/>
      <c r="M480" s="353"/>
      <c r="N480" s="353"/>
      <c r="O480" s="353">
        <v>0</v>
      </c>
      <c r="P480" s="353">
        <f t="shared" si="26"/>
        <v>0</v>
      </c>
      <c r="Q480" s="354">
        <v>50</v>
      </c>
      <c r="R480" s="355">
        <f t="shared" si="24"/>
        <v>50</v>
      </c>
      <c r="S480" s="353"/>
      <c r="T480" s="353"/>
      <c r="U480" s="353"/>
      <c r="V480" s="353"/>
      <c r="W480" s="353"/>
      <c r="X480" s="353"/>
      <c r="Y480" s="353"/>
      <c r="Z480" s="364"/>
      <c r="AA480" s="353"/>
      <c r="AB480" s="353"/>
      <c r="AC480" s="369">
        <v>50</v>
      </c>
      <c r="AD480" s="353"/>
      <c r="AE480" s="353"/>
      <c r="AF480" s="353"/>
      <c r="AG480" s="353"/>
      <c r="AH480" s="353"/>
      <c r="AI480" s="761"/>
      <c r="AJ480" s="353"/>
      <c r="AK480" s="353"/>
      <c r="AL480" s="353"/>
      <c r="AM480" s="353"/>
      <c r="AN480" s="353">
        <v>0</v>
      </c>
      <c r="AO480" s="366"/>
      <c r="AP480" s="353"/>
      <c r="AQ480" s="353"/>
      <c r="AR480" s="353">
        <v>0</v>
      </c>
      <c r="AS480" s="353"/>
      <c r="AT480" s="353"/>
      <c r="AU480" s="353"/>
      <c r="AV480" s="353"/>
      <c r="AW480" s="353"/>
      <c r="AX480" s="353"/>
      <c r="AY480" s="353"/>
      <c r="AZ480" s="353"/>
      <c r="BA480" s="353"/>
      <c r="BB480" s="353"/>
      <c r="BC480" s="353"/>
      <c r="BD480" s="353"/>
      <c r="BE480" s="359"/>
      <c r="BF480" s="360">
        <v>0</v>
      </c>
      <c r="BG480" s="360">
        <v>840000</v>
      </c>
      <c r="BH480" s="360">
        <f t="shared" si="25"/>
        <v>42000000</v>
      </c>
      <c r="BI480" s="361"/>
      <c r="BJ480" s="362" t="s">
        <v>6326</v>
      </c>
      <c r="BK480" s="362" t="s">
        <v>6326</v>
      </c>
    </row>
    <row r="481" spans="1:63" s="349" customFormat="1" ht="99" hidden="1" customHeight="1">
      <c r="A481" s="676">
        <v>477</v>
      </c>
      <c r="B481" s="351" t="s">
        <v>2359</v>
      </c>
      <c r="C481" s="351" t="s">
        <v>2360</v>
      </c>
      <c r="D481" s="351"/>
      <c r="E481" s="351" t="s">
        <v>2361</v>
      </c>
      <c r="F481" s="351" t="s">
        <v>2362</v>
      </c>
      <c r="G481" s="215"/>
      <c r="H481" s="352"/>
      <c r="I481" s="350" t="s">
        <v>84</v>
      </c>
      <c r="J481" s="350"/>
      <c r="K481" s="350"/>
      <c r="L481" s="353"/>
      <c r="M481" s="353"/>
      <c r="N481" s="353"/>
      <c r="O481" s="353">
        <v>0</v>
      </c>
      <c r="P481" s="353">
        <f t="shared" si="26"/>
        <v>0</v>
      </c>
      <c r="Q481" s="354">
        <v>10</v>
      </c>
      <c r="R481" s="355">
        <f t="shared" si="24"/>
        <v>10</v>
      </c>
      <c r="S481" s="353"/>
      <c r="T481" s="353"/>
      <c r="U481" s="353"/>
      <c r="V481" s="353"/>
      <c r="W481" s="353"/>
      <c r="X481" s="353"/>
      <c r="Y481" s="353"/>
      <c r="Z481" s="364"/>
      <c r="AA481" s="353"/>
      <c r="AB481" s="353"/>
      <c r="AC481" s="369">
        <v>10</v>
      </c>
      <c r="AD481" s="353"/>
      <c r="AE481" s="353"/>
      <c r="AF481" s="353"/>
      <c r="AG481" s="353"/>
      <c r="AH481" s="353"/>
      <c r="AI481" s="761"/>
      <c r="AJ481" s="353"/>
      <c r="AK481" s="353"/>
      <c r="AL481" s="353"/>
      <c r="AM481" s="353"/>
      <c r="AN481" s="353">
        <v>0</v>
      </c>
      <c r="AO481" s="366"/>
      <c r="AP481" s="353"/>
      <c r="AQ481" s="353"/>
      <c r="AR481" s="353">
        <v>0</v>
      </c>
      <c r="AS481" s="353"/>
      <c r="AT481" s="353"/>
      <c r="AU481" s="353"/>
      <c r="AV481" s="353"/>
      <c r="AW481" s="353"/>
      <c r="AX481" s="353"/>
      <c r="AY481" s="353"/>
      <c r="AZ481" s="353"/>
      <c r="BA481" s="353"/>
      <c r="BB481" s="353"/>
      <c r="BC481" s="353"/>
      <c r="BD481" s="353"/>
      <c r="BE481" s="359"/>
      <c r="BF481" s="360">
        <v>0</v>
      </c>
      <c r="BG481" s="360">
        <v>1055000</v>
      </c>
      <c r="BH481" s="360">
        <f t="shared" si="25"/>
        <v>10550000</v>
      </c>
      <c r="BI481" s="361"/>
      <c r="BJ481" s="363" t="s">
        <v>6326</v>
      </c>
      <c r="BK481" s="362" t="s">
        <v>6326</v>
      </c>
    </row>
    <row r="482" spans="1:63" s="349" customFormat="1" ht="99" hidden="1" customHeight="1">
      <c r="A482" s="676">
        <v>478</v>
      </c>
      <c r="B482" s="351" t="s">
        <v>2363</v>
      </c>
      <c r="C482" s="351" t="s">
        <v>2364</v>
      </c>
      <c r="D482" s="351"/>
      <c r="E482" s="351" t="s">
        <v>2365</v>
      </c>
      <c r="F482" s="351" t="s">
        <v>2366</v>
      </c>
      <c r="G482" s="215"/>
      <c r="H482" s="352"/>
      <c r="I482" s="350" t="s">
        <v>84</v>
      </c>
      <c r="J482" s="350"/>
      <c r="K482" s="350"/>
      <c r="L482" s="353"/>
      <c r="M482" s="353"/>
      <c r="N482" s="353"/>
      <c r="O482" s="353">
        <v>0</v>
      </c>
      <c r="P482" s="353">
        <f t="shared" si="26"/>
        <v>0</v>
      </c>
      <c r="Q482" s="354">
        <v>10</v>
      </c>
      <c r="R482" s="355">
        <f t="shared" si="24"/>
        <v>10</v>
      </c>
      <c r="S482" s="353"/>
      <c r="T482" s="353"/>
      <c r="U482" s="353"/>
      <c r="V482" s="353"/>
      <c r="W482" s="353"/>
      <c r="X482" s="353"/>
      <c r="Y482" s="353"/>
      <c r="Z482" s="364"/>
      <c r="AA482" s="353"/>
      <c r="AB482" s="353"/>
      <c r="AC482" s="369">
        <v>10</v>
      </c>
      <c r="AD482" s="353"/>
      <c r="AE482" s="353"/>
      <c r="AF482" s="353"/>
      <c r="AG482" s="353"/>
      <c r="AH482" s="353"/>
      <c r="AI482" s="761"/>
      <c r="AJ482" s="353"/>
      <c r="AK482" s="353"/>
      <c r="AL482" s="353"/>
      <c r="AM482" s="353"/>
      <c r="AN482" s="353">
        <v>0</v>
      </c>
      <c r="AO482" s="366"/>
      <c r="AP482" s="353"/>
      <c r="AQ482" s="353"/>
      <c r="AR482" s="353">
        <v>0</v>
      </c>
      <c r="AS482" s="353"/>
      <c r="AT482" s="353"/>
      <c r="AU482" s="353"/>
      <c r="AV482" s="353"/>
      <c r="AW482" s="353"/>
      <c r="AX482" s="353"/>
      <c r="AY482" s="353"/>
      <c r="AZ482" s="353"/>
      <c r="BA482" s="353"/>
      <c r="BB482" s="353"/>
      <c r="BC482" s="353"/>
      <c r="BD482" s="353"/>
      <c r="BE482" s="359"/>
      <c r="BF482" s="360">
        <v>0</v>
      </c>
      <c r="BG482" s="360">
        <v>21850000</v>
      </c>
      <c r="BH482" s="360">
        <f t="shared" si="25"/>
        <v>218500000</v>
      </c>
      <c r="BI482" s="361"/>
      <c r="BJ482" s="362" t="s">
        <v>6326</v>
      </c>
      <c r="BK482" s="362" t="s">
        <v>6326</v>
      </c>
    </row>
    <row r="483" spans="1:63" s="349" customFormat="1" ht="249.75" hidden="1" customHeight="1">
      <c r="A483" s="676">
        <v>479</v>
      </c>
      <c r="B483" s="351" t="s">
        <v>2367</v>
      </c>
      <c r="C483" s="351" t="s">
        <v>2368</v>
      </c>
      <c r="D483" s="351"/>
      <c r="E483" s="351" t="s">
        <v>2369</v>
      </c>
      <c r="F483" s="351" t="s">
        <v>2370</v>
      </c>
      <c r="G483" s="215"/>
      <c r="H483" s="352"/>
      <c r="I483" s="350" t="s">
        <v>1558</v>
      </c>
      <c r="J483" s="350"/>
      <c r="K483" s="350"/>
      <c r="L483" s="353"/>
      <c r="M483" s="353"/>
      <c r="N483" s="353"/>
      <c r="O483" s="353">
        <v>0</v>
      </c>
      <c r="P483" s="353">
        <f t="shared" si="26"/>
        <v>0</v>
      </c>
      <c r="Q483" s="354">
        <v>1000</v>
      </c>
      <c r="R483" s="355">
        <f t="shared" si="24"/>
        <v>1000</v>
      </c>
      <c r="S483" s="353"/>
      <c r="T483" s="353"/>
      <c r="U483" s="353"/>
      <c r="V483" s="353"/>
      <c r="W483" s="353"/>
      <c r="X483" s="353"/>
      <c r="Y483" s="353"/>
      <c r="Z483" s="364"/>
      <c r="AA483" s="353"/>
      <c r="AB483" s="353"/>
      <c r="AC483" s="365"/>
      <c r="AD483" s="353"/>
      <c r="AE483" s="353"/>
      <c r="AF483" s="353">
        <v>1000</v>
      </c>
      <c r="AG483" s="353"/>
      <c r="AH483" s="353"/>
      <c r="AI483" s="761"/>
      <c r="AJ483" s="353"/>
      <c r="AK483" s="353"/>
      <c r="AL483" s="353"/>
      <c r="AM483" s="353"/>
      <c r="AN483" s="353">
        <v>0</v>
      </c>
      <c r="AO483" s="364"/>
      <c r="AP483" s="353"/>
      <c r="AQ483" s="353"/>
      <c r="AR483" s="353">
        <v>0</v>
      </c>
      <c r="AS483" s="353"/>
      <c r="AT483" s="353"/>
      <c r="AU483" s="353"/>
      <c r="AV483" s="353"/>
      <c r="AW483" s="353"/>
      <c r="AX483" s="353"/>
      <c r="AY483" s="353"/>
      <c r="AZ483" s="353"/>
      <c r="BA483" s="353"/>
      <c r="BB483" s="353"/>
      <c r="BC483" s="353"/>
      <c r="BD483" s="353"/>
      <c r="BE483" s="359"/>
      <c r="BF483" s="360">
        <v>0</v>
      </c>
      <c r="BG483" s="360">
        <v>20100</v>
      </c>
      <c r="BH483" s="360">
        <f t="shared" si="25"/>
        <v>20100000</v>
      </c>
      <c r="BI483" s="361"/>
      <c r="BJ483" s="362" t="s">
        <v>6326</v>
      </c>
      <c r="BK483" s="363" t="s">
        <v>6326</v>
      </c>
    </row>
    <row r="484" spans="1:63" s="349" customFormat="1" ht="49.5" hidden="1" customHeight="1">
      <c r="A484" s="676">
        <v>480</v>
      </c>
      <c r="B484" s="351" t="s">
        <v>2371</v>
      </c>
      <c r="C484" s="351" t="s">
        <v>2372</v>
      </c>
      <c r="D484" s="351"/>
      <c r="E484" s="351" t="s">
        <v>2373</v>
      </c>
      <c r="F484" s="351" t="s">
        <v>2374</v>
      </c>
      <c r="G484" s="215"/>
      <c r="H484" s="352"/>
      <c r="I484" s="350" t="s">
        <v>1558</v>
      </c>
      <c r="J484" s="350"/>
      <c r="K484" s="350"/>
      <c r="L484" s="353">
        <v>221</v>
      </c>
      <c r="M484" s="353">
        <v>34</v>
      </c>
      <c r="N484" s="353"/>
      <c r="O484" s="353">
        <v>0</v>
      </c>
      <c r="P484" s="353">
        <f t="shared" si="26"/>
        <v>0</v>
      </c>
      <c r="Q484" s="354">
        <v>910</v>
      </c>
      <c r="R484" s="355">
        <f t="shared" si="24"/>
        <v>1910</v>
      </c>
      <c r="S484" s="353"/>
      <c r="T484" s="353"/>
      <c r="U484" s="353"/>
      <c r="V484" s="353"/>
      <c r="W484" s="353"/>
      <c r="X484" s="353"/>
      <c r="Y484" s="353"/>
      <c r="Z484" s="364"/>
      <c r="AA484" s="353"/>
      <c r="AB484" s="353"/>
      <c r="AC484" s="365"/>
      <c r="AD484" s="353"/>
      <c r="AE484" s="353"/>
      <c r="AF484" s="353"/>
      <c r="AG484" s="353">
        <v>10</v>
      </c>
      <c r="AH484" s="353">
        <v>200</v>
      </c>
      <c r="AI484" s="761"/>
      <c r="AJ484" s="353"/>
      <c r="AK484" s="353"/>
      <c r="AL484" s="353"/>
      <c r="AM484" s="353">
        <v>1200</v>
      </c>
      <c r="AN484" s="353">
        <v>0</v>
      </c>
      <c r="AO484" s="364"/>
      <c r="AP484" s="353"/>
      <c r="AQ484" s="353"/>
      <c r="AR484" s="353">
        <v>0</v>
      </c>
      <c r="AS484" s="353"/>
      <c r="AT484" s="353"/>
      <c r="AU484" s="353"/>
      <c r="AV484" s="353">
        <v>500</v>
      </c>
      <c r="AW484" s="353"/>
      <c r="AX484" s="353"/>
      <c r="AY484" s="353"/>
      <c r="AZ484" s="353"/>
      <c r="BA484" s="353"/>
      <c r="BB484" s="353"/>
      <c r="BC484" s="353"/>
      <c r="BD484" s="353"/>
      <c r="BE484" s="359"/>
      <c r="BF484" s="360">
        <v>0</v>
      </c>
      <c r="BG484" s="360">
        <v>6950</v>
      </c>
      <c r="BH484" s="360">
        <f t="shared" si="25"/>
        <v>13274500</v>
      </c>
      <c r="BI484" s="361"/>
      <c r="BJ484" s="362" t="s">
        <v>6326</v>
      </c>
      <c r="BK484" s="363" t="s">
        <v>6039</v>
      </c>
    </row>
    <row r="485" spans="1:63" s="349" customFormat="1" ht="125.25" hidden="1" customHeight="1">
      <c r="A485" s="676">
        <v>481</v>
      </c>
      <c r="B485" s="351" t="s">
        <v>2375</v>
      </c>
      <c r="C485" s="351" t="s">
        <v>2376</v>
      </c>
      <c r="D485" s="351"/>
      <c r="E485" s="351" t="s">
        <v>2271</v>
      </c>
      <c r="F485" s="351" t="s">
        <v>2377</v>
      </c>
      <c r="G485" s="699" t="s">
        <v>6770</v>
      </c>
      <c r="H485" s="352"/>
      <c r="I485" s="350" t="s">
        <v>1069</v>
      </c>
      <c r="J485" s="350"/>
      <c r="K485" s="350"/>
      <c r="L485" s="353"/>
      <c r="M485" s="353"/>
      <c r="N485" s="353"/>
      <c r="O485" s="353">
        <v>0</v>
      </c>
      <c r="P485" s="353">
        <f t="shared" si="26"/>
        <v>0</v>
      </c>
      <c r="Q485" s="354">
        <v>6100</v>
      </c>
      <c r="R485" s="355">
        <f t="shared" si="24"/>
        <v>5750</v>
      </c>
      <c r="S485" s="353">
        <v>4500</v>
      </c>
      <c r="T485" s="353"/>
      <c r="U485" s="353"/>
      <c r="V485" s="353"/>
      <c r="W485" s="353"/>
      <c r="X485" s="353"/>
      <c r="Y485" s="353"/>
      <c r="Z485" s="364"/>
      <c r="AA485" s="353"/>
      <c r="AB485" s="353"/>
      <c r="AC485" s="365"/>
      <c r="AD485" s="353"/>
      <c r="AE485" s="353"/>
      <c r="AF485" s="353"/>
      <c r="AG485" s="353">
        <v>50</v>
      </c>
      <c r="AH485" s="353"/>
      <c r="AI485" s="761">
        <v>800</v>
      </c>
      <c r="AJ485" s="353"/>
      <c r="AK485" s="353">
        <v>400</v>
      </c>
      <c r="AL485" s="353"/>
      <c r="AM485" s="353"/>
      <c r="AN485" s="353">
        <v>0</v>
      </c>
      <c r="AO485" s="364"/>
      <c r="AP485" s="353"/>
      <c r="AQ485" s="353"/>
      <c r="AR485" s="353">
        <v>0</v>
      </c>
      <c r="AS485" s="353"/>
      <c r="AT485" s="353"/>
      <c r="AU485" s="353"/>
      <c r="AV485" s="353"/>
      <c r="AW485" s="353"/>
      <c r="AX485" s="353"/>
      <c r="AY485" s="353"/>
      <c r="AZ485" s="353"/>
      <c r="BA485" s="353"/>
      <c r="BB485" s="353"/>
      <c r="BC485" s="353"/>
      <c r="BD485" s="353"/>
      <c r="BE485" s="359"/>
      <c r="BF485" s="360">
        <v>0</v>
      </c>
      <c r="BG485" s="360">
        <v>3000</v>
      </c>
      <c r="BH485" s="360">
        <f t="shared" si="25"/>
        <v>17250000</v>
      </c>
      <c r="BI485" s="361"/>
      <c r="BJ485" s="362" t="s">
        <v>6328</v>
      </c>
      <c r="BK485" s="363" t="str">
        <f>+BJ485</f>
        <v>NGOAI</v>
      </c>
    </row>
    <row r="486" spans="1:63" s="349" customFormat="1" ht="135" hidden="1" customHeight="1">
      <c r="A486" s="676">
        <v>482</v>
      </c>
      <c r="B486" s="351" t="s">
        <v>2379</v>
      </c>
      <c r="C486" s="351" t="s">
        <v>2380</v>
      </c>
      <c r="D486" s="351"/>
      <c r="E486" s="351" t="s">
        <v>2381</v>
      </c>
      <c r="F486" s="351" t="s">
        <v>2382</v>
      </c>
      <c r="G486" s="667" t="s">
        <v>6771</v>
      </c>
      <c r="H486" s="352"/>
      <c r="I486" s="350" t="s">
        <v>84</v>
      </c>
      <c r="J486" s="350"/>
      <c r="K486" s="350"/>
      <c r="L486" s="353"/>
      <c r="M486" s="353"/>
      <c r="N486" s="353"/>
      <c r="O486" s="353">
        <v>0</v>
      </c>
      <c r="P486" s="353">
        <f t="shared" si="26"/>
        <v>0</v>
      </c>
      <c r="Q486" s="354">
        <v>2495</v>
      </c>
      <c r="R486" s="355">
        <f t="shared" si="24"/>
        <v>20500</v>
      </c>
      <c r="S486" s="353"/>
      <c r="T486" s="353"/>
      <c r="U486" s="353"/>
      <c r="V486" s="353"/>
      <c r="W486" s="353">
        <v>500</v>
      </c>
      <c r="X486" s="353"/>
      <c r="Y486" s="353"/>
      <c r="Z486" s="364"/>
      <c r="AA486" s="353"/>
      <c r="AB486" s="353"/>
      <c r="AC486" s="365"/>
      <c r="AD486" s="353"/>
      <c r="AE486" s="353"/>
      <c r="AF486" s="353"/>
      <c r="AG486" s="353"/>
      <c r="AH486" s="353"/>
      <c r="AI486" s="761">
        <v>20000</v>
      </c>
      <c r="AJ486" s="353"/>
      <c r="AK486" s="353"/>
      <c r="AL486" s="353"/>
      <c r="AM486" s="353"/>
      <c r="AN486" s="353">
        <v>0</v>
      </c>
      <c r="AO486" s="364"/>
      <c r="AP486" s="353"/>
      <c r="AQ486" s="353"/>
      <c r="AR486" s="353">
        <v>0</v>
      </c>
      <c r="AS486" s="353"/>
      <c r="AT486" s="353"/>
      <c r="AU486" s="353"/>
      <c r="AV486" s="353"/>
      <c r="AW486" s="353"/>
      <c r="AX486" s="353"/>
      <c r="AY486" s="353"/>
      <c r="AZ486" s="353"/>
      <c r="BA486" s="353"/>
      <c r="BB486" s="353"/>
      <c r="BC486" s="353"/>
      <c r="BD486" s="353"/>
      <c r="BE486" s="359" t="s">
        <v>85</v>
      </c>
      <c r="BF486" s="360">
        <v>0</v>
      </c>
      <c r="BG486" s="360">
        <v>45000</v>
      </c>
      <c r="BH486" s="360">
        <f t="shared" si="25"/>
        <v>922500000</v>
      </c>
      <c r="BI486" s="361"/>
      <c r="BJ486" s="363" t="s">
        <v>6039</v>
      </c>
      <c r="BK486" s="363" t="s">
        <v>6328</v>
      </c>
    </row>
    <row r="487" spans="1:63" s="349" customFormat="1" ht="33" hidden="1" customHeight="1">
      <c r="A487" s="676">
        <v>483</v>
      </c>
      <c r="B487" s="351" t="s">
        <v>2384</v>
      </c>
      <c r="C487" s="351" t="s">
        <v>2385</v>
      </c>
      <c r="D487" s="351"/>
      <c r="E487" s="351" t="s">
        <v>2386</v>
      </c>
      <c r="F487" s="351" t="s">
        <v>2387</v>
      </c>
      <c r="G487" s="215"/>
      <c r="H487" s="352"/>
      <c r="I487" s="350" t="s">
        <v>84</v>
      </c>
      <c r="J487" s="350"/>
      <c r="K487" s="350"/>
      <c r="L487" s="353">
        <v>700</v>
      </c>
      <c r="M487" s="353">
        <v>1200</v>
      </c>
      <c r="N487" s="353"/>
      <c r="O487" s="353">
        <v>100</v>
      </c>
      <c r="P487" s="353">
        <f t="shared" si="26"/>
        <v>100</v>
      </c>
      <c r="Q487" s="354">
        <v>18500</v>
      </c>
      <c r="R487" s="355">
        <f t="shared" si="24"/>
        <v>29570</v>
      </c>
      <c r="S487" s="353"/>
      <c r="T487" s="353"/>
      <c r="U487" s="353"/>
      <c r="V487" s="353"/>
      <c r="W487" s="353">
        <v>20</v>
      </c>
      <c r="X487" s="353">
        <v>1000</v>
      </c>
      <c r="Y487" s="353"/>
      <c r="Z487" s="364"/>
      <c r="AA487" s="353"/>
      <c r="AB487" s="353"/>
      <c r="AC487" s="365"/>
      <c r="AD487" s="353"/>
      <c r="AE487" s="353"/>
      <c r="AF487" s="353"/>
      <c r="AG487" s="353"/>
      <c r="AH487" s="353">
        <v>5000</v>
      </c>
      <c r="AI487" s="761">
        <v>20000</v>
      </c>
      <c r="AJ487" s="353"/>
      <c r="AK487" s="353">
        <v>50</v>
      </c>
      <c r="AL487" s="353"/>
      <c r="AM487" s="353"/>
      <c r="AN487" s="353">
        <v>0</v>
      </c>
      <c r="AO487" s="364"/>
      <c r="AP487" s="353"/>
      <c r="AQ487" s="353"/>
      <c r="AR487" s="353">
        <v>0</v>
      </c>
      <c r="AS487" s="353">
        <v>2500</v>
      </c>
      <c r="AT487" s="353"/>
      <c r="AU487" s="353"/>
      <c r="AV487" s="353"/>
      <c r="AW487" s="353"/>
      <c r="AX487" s="353"/>
      <c r="AY487" s="353">
        <v>1000</v>
      </c>
      <c r="AZ487" s="353"/>
      <c r="BA487" s="353"/>
      <c r="BB487" s="353"/>
      <c r="BC487" s="353"/>
      <c r="BD487" s="353"/>
      <c r="BE487" s="359"/>
      <c r="BF487" s="360">
        <v>0</v>
      </c>
      <c r="BG487" s="360">
        <v>2625</v>
      </c>
      <c r="BH487" s="360">
        <f t="shared" si="25"/>
        <v>77621250</v>
      </c>
      <c r="BI487" s="361"/>
      <c r="BJ487" s="363" t="s">
        <v>6039</v>
      </c>
      <c r="BK487" s="362" t="s">
        <v>6327</v>
      </c>
    </row>
    <row r="488" spans="1:63" s="349" customFormat="1" ht="98.25" hidden="1" customHeight="1">
      <c r="A488" s="676">
        <v>484</v>
      </c>
      <c r="B488" s="351" t="s">
        <v>2388</v>
      </c>
      <c r="C488" s="351" t="s">
        <v>2389</v>
      </c>
      <c r="D488" s="351"/>
      <c r="E488" s="351" t="s">
        <v>2390</v>
      </c>
      <c r="F488" s="351" t="s">
        <v>2391</v>
      </c>
      <c r="G488" s="351" t="s">
        <v>6890</v>
      </c>
      <c r="H488" s="352"/>
      <c r="I488" s="350" t="s">
        <v>84</v>
      </c>
      <c r="J488" s="350"/>
      <c r="K488" s="350"/>
      <c r="L488" s="353">
        <v>8300</v>
      </c>
      <c r="M488" s="353">
        <v>3400</v>
      </c>
      <c r="N488" s="353"/>
      <c r="O488" s="353">
        <v>500</v>
      </c>
      <c r="P488" s="353">
        <f t="shared" si="26"/>
        <v>500</v>
      </c>
      <c r="Q488" s="354">
        <v>12000</v>
      </c>
      <c r="R488" s="355">
        <f t="shared" si="24"/>
        <v>16000</v>
      </c>
      <c r="S488" s="353"/>
      <c r="T488" s="353"/>
      <c r="U488" s="353"/>
      <c r="V488" s="353"/>
      <c r="W488" s="353"/>
      <c r="X488" s="353"/>
      <c r="Y488" s="353"/>
      <c r="Z488" s="364"/>
      <c r="AA488" s="353"/>
      <c r="AB488" s="353"/>
      <c r="AC488" s="365"/>
      <c r="AD488" s="353">
        <v>1000</v>
      </c>
      <c r="AE488" s="353"/>
      <c r="AF488" s="353"/>
      <c r="AG488" s="353"/>
      <c r="AH488" s="353"/>
      <c r="AI488" s="761">
        <v>15000</v>
      </c>
      <c r="AJ488" s="353"/>
      <c r="AK488" s="353"/>
      <c r="AL488" s="353"/>
      <c r="AM488" s="353"/>
      <c r="AN488" s="353">
        <v>0</v>
      </c>
      <c r="AO488" s="364"/>
      <c r="AP488" s="353"/>
      <c r="AQ488" s="353"/>
      <c r="AR488" s="353">
        <v>0</v>
      </c>
      <c r="AS488" s="353"/>
      <c r="AT488" s="353"/>
      <c r="AU488" s="353"/>
      <c r="AV488" s="353"/>
      <c r="AW488" s="353"/>
      <c r="AX488" s="353"/>
      <c r="AY488" s="353"/>
      <c r="AZ488" s="353"/>
      <c r="BA488" s="353"/>
      <c r="BB488" s="353"/>
      <c r="BC488" s="353"/>
      <c r="BD488" s="353"/>
      <c r="BE488" s="359"/>
      <c r="BF488" s="360">
        <v>0</v>
      </c>
      <c r="BG488" s="360">
        <v>28300</v>
      </c>
      <c r="BH488" s="360">
        <f t="shared" si="25"/>
        <v>452800000</v>
      </c>
      <c r="BI488" s="361"/>
      <c r="BJ488" s="363" t="s">
        <v>6039</v>
      </c>
      <c r="BK488" s="363" t="s">
        <v>6328</v>
      </c>
    </row>
    <row r="489" spans="1:63" s="349" customFormat="1" ht="99" hidden="1" customHeight="1">
      <c r="A489" s="676">
        <v>485</v>
      </c>
      <c r="B489" s="351" t="s">
        <v>2392</v>
      </c>
      <c r="C489" s="351" t="s">
        <v>2393</v>
      </c>
      <c r="D489" s="351"/>
      <c r="E489" s="351" t="s">
        <v>2394</v>
      </c>
      <c r="F489" s="351" t="s">
        <v>2395</v>
      </c>
      <c r="G489" s="215"/>
      <c r="H489" s="352"/>
      <c r="I489" s="350" t="s">
        <v>84</v>
      </c>
      <c r="J489" s="350"/>
      <c r="K489" s="350"/>
      <c r="L489" s="353"/>
      <c r="M489" s="353"/>
      <c r="N489" s="353"/>
      <c r="O489" s="353">
        <v>3</v>
      </c>
      <c r="P489" s="353">
        <f t="shared" si="26"/>
        <v>3</v>
      </c>
      <c r="Q489" s="354">
        <v>50</v>
      </c>
      <c r="R489" s="355">
        <f t="shared" si="24"/>
        <v>70</v>
      </c>
      <c r="S489" s="353"/>
      <c r="T489" s="353"/>
      <c r="U489" s="353"/>
      <c r="V489" s="353"/>
      <c r="W489" s="353"/>
      <c r="X489" s="353"/>
      <c r="Y489" s="353"/>
      <c r="Z489" s="364"/>
      <c r="AA489" s="353"/>
      <c r="AB489" s="353"/>
      <c r="AC489" s="369">
        <v>50</v>
      </c>
      <c r="AD489" s="353">
        <v>20</v>
      </c>
      <c r="AE489" s="353"/>
      <c r="AF489" s="353"/>
      <c r="AG489" s="353"/>
      <c r="AH489" s="353"/>
      <c r="AI489" s="761"/>
      <c r="AJ489" s="353"/>
      <c r="AK489" s="353"/>
      <c r="AL489" s="353"/>
      <c r="AM489" s="353"/>
      <c r="AN489" s="353">
        <v>0</v>
      </c>
      <c r="AO489" s="364"/>
      <c r="AP489" s="353"/>
      <c r="AQ489" s="353"/>
      <c r="AR489" s="353">
        <v>0</v>
      </c>
      <c r="AS489" s="353"/>
      <c r="AT489" s="353"/>
      <c r="AU489" s="353"/>
      <c r="AV489" s="353"/>
      <c r="AW489" s="353"/>
      <c r="AX489" s="353"/>
      <c r="AY489" s="353"/>
      <c r="AZ489" s="353"/>
      <c r="BA489" s="353"/>
      <c r="BB489" s="353"/>
      <c r="BC489" s="353"/>
      <c r="BD489" s="353"/>
      <c r="BE489" s="359"/>
      <c r="BF489" s="360">
        <v>0</v>
      </c>
      <c r="BG489" s="360">
        <v>24450000</v>
      </c>
      <c r="BH489" s="360">
        <f t="shared" si="25"/>
        <v>1711500000</v>
      </c>
      <c r="BI489" s="361"/>
      <c r="BJ489" s="362" t="s">
        <v>6326</v>
      </c>
      <c r="BK489" s="362" t="s">
        <v>6326</v>
      </c>
    </row>
    <row r="490" spans="1:63" s="349" customFormat="1" ht="99" hidden="1" customHeight="1">
      <c r="A490" s="676">
        <v>486</v>
      </c>
      <c r="B490" s="351" t="s">
        <v>2396</v>
      </c>
      <c r="C490" s="351" t="s">
        <v>2397</v>
      </c>
      <c r="D490" s="351"/>
      <c r="E490" s="351" t="s">
        <v>2398</v>
      </c>
      <c r="F490" s="351" t="s">
        <v>2399</v>
      </c>
      <c r="G490" s="215"/>
      <c r="H490" s="352"/>
      <c r="I490" s="350" t="s">
        <v>84</v>
      </c>
      <c r="J490" s="350"/>
      <c r="K490" s="350"/>
      <c r="L490" s="353"/>
      <c r="M490" s="353"/>
      <c r="N490" s="353"/>
      <c r="O490" s="353">
        <v>2</v>
      </c>
      <c r="P490" s="353">
        <f t="shared" si="26"/>
        <v>2</v>
      </c>
      <c r="Q490" s="354">
        <v>50</v>
      </c>
      <c r="R490" s="355">
        <f t="shared" si="24"/>
        <v>15</v>
      </c>
      <c r="S490" s="353"/>
      <c r="T490" s="353"/>
      <c r="U490" s="353"/>
      <c r="V490" s="353"/>
      <c r="W490" s="353"/>
      <c r="X490" s="353"/>
      <c r="Y490" s="353"/>
      <c r="Z490" s="364"/>
      <c r="AA490" s="353"/>
      <c r="AB490" s="353"/>
      <c r="AC490" s="369">
        <v>10</v>
      </c>
      <c r="AD490" s="353"/>
      <c r="AE490" s="353"/>
      <c r="AF490" s="353"/>
      <c r="AG490" s="353">
        <v>5</v>
      </c>
      <c r="AH490" s="353"/>
      <c r="AI490" s="761"/>
      <c r="AJ490" s="353"/>
      <c r="AK490" s="353"/>
      <c r="AL490" s="353"/>
      <c r="AM490" s="353"/>
      <c r="AN490" s="353">
        <v>0</v>
      </c>
      <c r="AO490" s="364"/>
      <c r="AP490" s="353"/>
      <c r="AQ490" s="353"/>
      <c r="AR490" s="353">
        <v>0</v>
      </c>
      <c r="AS490" s="353"/>
      <c r="AT490" s="353"/>
      <c r="AU490" s="353"/>
      <c r="AV490" s="353"/>
      <c r="AW490" s="353"/>
      <c r="AX490" s="353"/>
      <c r="AY490" s="353"/>
      <c r="AZ490" s="353"/>
      <c r="BA490" s="353"/>
      <c r="BB490" s="353"/>
      <c r="BC490" s="353"/>
      <c r="BD490" s="353"/>
      <c r="BE490" s="359"/>
      <c r="BF490" s="360">
        <v>0</v>
      </c>
      <c r="BG490" s="360">
        <v>21000000</v>
      </c>
      <c r="BH490" s="360">
        <f t="shared" si="25"/>
        <v>315000000</v>
      </c>
      <c r="BI490" s="361"/>
      <c r="BJ490" s="362" t="s">
        <v>6326</v>
      </c>
      <c r="BK490" s="362" t="s">
        <v>6326</v>
      </c>
    </row>
    <row r="491" spans="1:63" s="349" customFormat="1" ht="115.5" hidden="1" customHeight="1">
      <c r="A491" s="676">
        <v>487</v>
      </c>
      <c r="B491" s="351" t="s">
        <v>2400</v>
      </c>
      <c r="C491" s="351" t="s">
        <v>2401</v>
      </c>
      <c r="D491" s="351"/>
      <c r="E491" s="351" t="s">
        <v>2402</v>
      </c>
      <c r="F491" s="351" t="s">
        <v>2403</v>
      </c>
      <c r="G491" s="215"/>
      <c r="H491" s="352"/>
      <c r="I491" s="350" t="s">
        <v>84</v>
      </c>
      <c r="J491" s="350"/>
      <c r="K491" s="350"/>
      <c r="L491" s="353"/>
      <c r="M491" s="353"/>
      <c r="N491" s="353"/>
      <c r="O491" s="353">
        <v>0</v>
      </c>
      <c r="P491" s="353">
        <f t="shared" si="26"/>
        <v>0</v>
      </c>
      <c r="Q491" s="354">
        <v>50</v>
      </c>
      <c r="R491" s="355">
        <f t="shared" si="24"/>
        <v>70</v>
      </c>
      <c r="S491" s="353"/>
      <c r="T491" s="353"/>
      <c r="U491" s="353"/>
      <c r="V491" s="353"/>
      <c r="W491" s="353"/>
      <c r="X491" s="353"/>
      <c r="Y491" s="353"/>
      <c r="Z491" s="364"/>
      <c r="AA491" s="353"/>
      <c r="AB491" s="353"/>
      <c r="AC491" s="369">
        <v>50</v>
      </c>
      <c r="AD491" s="353">
        <v>10</v>
      </c>
      <c r="AE491" s="353"/>
      <c r="AF491" s="353"/>
      <c r="AG491" s="353">
        <v>10</v>
      </c>
      <c r="AH491" s="353"/>
      <c r="AI491" s="761"/>
      <c r="AJ491" s="353"/>
      <c r="AK491" s="353"/>
      <c r="AL491" s="353"/>
      <c r="AM491" s="353"/>
      <c r="AN491" s="353">
        <v>0</v>
      </c>
      <c r="AO491" s="364"/>
      <c r="AP491" s="353"/>
      <c r="AQ491" s="353"/>
      <c r="AR491" s="353">
        <v>0</v>
      </c>
      <c r="AS491" s="353"/>
      <c r="AT491" s="353"/>
      <c r="AU491" s="353"/>
      <c r="AV491" s="353"/>
      <c r="AW491" s="353"/>
      <c r="AX491" s="353"/>
      <c r="AY491" s="353"/>
      <c r="AZ491" s="353"/>
      <c r="BA491" s="353"/>
      <c r="BB491" s="353"/>
      <c r="BC491" s="353"/>
      <c r="BD491" s="353"/>
      <c r="BE491" s="359"/>
      <c r="BF491" s="360">
        <v>0</v>
      </c>
      <c r="BG491" s="360">
        <v>21000000</v>
      </c>
      <c r="BH491" s="360">
        <f t="shared" si="25"/>
        <v>1470000000</v>
      </c>
      <c r="BI491" s="361"/>
      <c r="BJ491" s="362" t="s">
        <v>6328</v>
      </c>
      <c r="BK491" s="363" t="str">
        <f>+BJ491</f>
        <v>NGOAI</v>
      </c>
    </row>
    <row r="492" spans="1:63" s="349" customFormat="1" ht="82.5" hidden="1" customHeight="1">
      <c r="A492" s="676">
        <v>488</v>
      </c>
      <c r="B492" s="351" t="s">
        <v>2404</v>
      </c>
      <c r="C492" s="351" t="s">
        <v>2405</v>
      </c>
      <c r="D492" s="351"/>
      <c r="E492" s="351" t="s">
        <v>2406</v>
      </c>
      <c r="F492" s="351" t="s">
        <v>2407</v>
      </c>
      <c r="G492" s="215"/>
      <c r="H492" s="352"/>
      <c r="I492" s="350" t="s">
        <v>84</v>
      </c>
      <c r="J492" s="350"/>
      <c r="K492" s="350"/>
      <c r="L492" s="353"/>
      <c r="M492" s="353"/>
      <c r="N492" s="353"/>
      <c r="O492" s="353">
        <v>0</v>
      </c>
      <c r="P492" s="353">
        <f t="shared" si="26"/>
        <v>0</v>
      </c>
      <c r="Q492" s="354">
        <v>50</v>
      </c>
      <c r="R492" s="355">
        <f t="shared" si="24"/>
        <v>50</v>
      </c>
      <c r="S492" s="353"/>
      <c r="T492" s="353"/>
      <c r="U492" s="353"/>
      <c r="V492" s="353"/>
      <c r="W492" s="353"/>
      <c r="X492" s="353"/>
      <c r="Y492" s="353"/>
      <c r="Z492" s="364"/>
      <c r="AA492" s="353"/>
      <c r="AB492" s="353"/>
      <c r="AC492" s="369">
        <v>50</v>
      </c>
      <c r="AD492" s="353"/>
      <c r="AE492" s="353"/>
      <c r="AF492" s="353"/>
      <c r="AG492" s="353"/>
      <c r="AH492" s="353"/>
      <c r="AI492" s="761"/>
      <c r="AJ492" s="353"/>
      <c r="AK492" s="353"/>
      <c r="AL492" s="353"/>
      <c r="AM492" s="353"/>
      <c r="AN492" s="353">
        <v>0</v>
      </c>
      <c r="AO492" s="364"/>
      <c r="AP492" s="353"/>
      <c r="AQ492" s="353"/>
      <c r="AR492" s="353">
        <v>0</v>
      </c>
      <c r="AS492" s="353"/>
      <c r="AT492" s="353"/>
      <c r="AU492" s="353"/>
      <c r="AV492" s="353"/>
      <c r="AW492" s="353"/>
      <c r="AX492" s="353"/>
      <c r="AY492" s="353"/>
      <c r="AZ492" s="353"/>
      <c r="BA492" s="353"/>
      <c r="BB492" s="353"/>
      <c r="BC492" s="353"/>
      <c r="BD492" s="353"/>
      <c r="BE492" s="359"/>
      <c r="BF492" s="360">
        <v>0</v>
      </c>
      <c r="BG492" s="360">
        <v>23500000</v>
      </c>
      <c r="BH492" s="360">
        <f t="shared" si="25"/>
        <v>1175000000</v>
      </c>
      <c r="BI492" s="361"/>
      <c r="BJ492" s="362" t="s">
        <v>6326</v>
      </c>
      <c r="BK492" s="362" t="s">
        <v>6326</v>
      </c>
    </row>
    <row r="493" spans="1:63" s="349" customFormat="1" ht="82.5" hidden="1" customHeight="1">
      <c r="A493" s="676">
        <v>490</v>
      </c>
      <c r="B493" s="351" t="s">
        <v>2413</v>
      </c>
      <c r="C493" s="351" t="s">
        <v>7039</v>
      </c>
      <c r="D493" s="351" t="s">
        <v>7040</v>
      </c>
      <c r="E493" s="351" t="s">
        <v>2415</v>
      </c>
      <c r="F493" s="374" t="s">
        <v>7042</v>
      </c>
      <c r="G493" s="801" t="s">
        <v>6891</v>
      </c>
      <c r="H493" s="352"/>
      <c r="I493" s="350" t="s">
        <v>2418</v>
      </c>
      <c r="J493" s="350"/>
      <c r="K493" s="350"/>
      <c r="L493" s="353">
        <v>0</v>
      </c>
      <c r="M493" s="353">
        <v>1096</v>
      </c>
      <c r="N493" s="353"/>
      <c r="O493" s="353">
        <v>0</v>
      </c>
      <c r="P493" s="353">
        <f t="shared" ref="P493:P524" si="27">N493+O493</f>
        <v>0</v>
      </c>
      <c r="Q493" s="354">
        <v>1290</v>
      </c>
      <c r="R493" s="355">
        <f t="shared" si="24"/>
        <v>530</v>
      </c>
      <c r="S493" s="353"/>
      <c r="T493" s="353"/>
      <c r="U493" s="353"/>
      <c r="V493" s="353"/>
      <c r="W493" s="353"/>
      <c r="X493" s="353"/>
      <c r="Y493" s="353"/>
      <c r="Z493" s="364"/>
      <c r="AA493" s="353"/>
      <c r="AB493" s="353"/>
      <c r="AC493" s="369">
        <v>200</v>
      </c>
      <c r="AD493" s="353">
        <v>20</v>
      </c>
      <c r="AE493" s="353">
        <v>10</v>
      </c>
      <c r="AF493" s="353"/>
      <c r="AG493" s="353"/>
      <c r="AH493" s="353"/>
      <c r="AI493" s="761">
        <v>300</v>
      </c>
      <c r="AJ493" s="353"/>
      <c r="AK493" s="353"/>
      <c r="AL493" s="353"/>
      <c r="AM493" s="353"/>
      <c r="AN493" s="353">
        <v>0</v>
      </c>
      <c r="AO493" s="366"/>
      <c r="AP493" s="353"/>
      <c r="AQ493" s="353"/>
      <c r="AR493" s="353">
        <v>0</v>
      </c>
      <c r="AS493" s="353"/>
      <c r="AT493" s="353"/>
      <c r="AU493" s="353"/>
      <c r="AV493" s="353"/>
      <c r="AW493" s="353"/>
      <c r="AX493" s="353"/>
      <c r="AY493" s="353"/>
      <c r="AZ493" s="353"/>
      <c r="BA493" s="353"/>
      <c r="BB493" s="353"/>
      <c r="BC493" s="353"/>
      <c r="BD493" s="353"/>
      <c r="BE493" s="359"/>
      <c r="BF493" s="360">
        <v>0</v>
      </c>
      <c r="BG493" s="360">
        <v>5229</v>
      </c>
      <c r="BH493" s="360">
        <f t="shared" si="25"/>
        <v>2771370</v>
      </c>
      <c r="BI493" s="361"/>
      <c r="BJ493" s="363" t="s">
        <v>6039</v>
      </c>
      <c r="BK493" s="362" t="s">
        <v>6328</v>
      </c>
    </row>
    <row r="494" spans="1:63" s="349" customFormat="1" ht="148.5" hidden="1" customHeight="1">
      <c r="A494" s="676">
        <v>489</v>
      </c>
      <c r="B494" s="351" t="s">
        <v>2408</v>
      </c>
      <c r="C494" s="351" t="s">
        <v>2409</v>
      </c>
      <c r="D494" s="351"/>
      <c r="E494" s="351" t="s">
        <v>2410</v>
      </c>
      <c r="F494" s="351" t="s">
        <v>2411</v>
      </c>
      <c r="G494" s="374" t="s">
        <v>7043</v>
      </c>
      <c r="H494" s="352"/>
      <c r="I494" s="350" t="s">
        <v>84</v>
      </c>
      <c r="J494" s="350"/>
      <c r="K494" s="350"/>
      <c r="L494" s="353">
        <v>6251</v>
      </c>
      <c r="M494" s="353">
        <v>4503</v>
      </c>
      <c r="N494" s="353"/>
      <c r="O494" s="353">
        <v>0</v>
      </c>
      <c r="P494" s="353">
        <f t="shared" si="27"/>
        <v>0</v>
      </c>
      <c r="Q494" s="354">
        <v>11890</v>
      </c>
      <c r="R494" s="355">
        <f t="shared" si="24"/>
        <v>9310</v>
      </c>
      <c r="S494" s="353"/>
      <c r="T494" s="353"/>
      <c r="U494" s="353"/>
      <c r="V494" s="353"/>
      <c r="W494" s="353"/>
      <c r="X494" s="353"/>
      <c r="Y494" s="353"/>
      <c r="Z494" s="364"/>
      <c r="AA494" s="353"/>
      <c r="AB494" s="353">
        <v>200</v>
      </c>
      <c r="AC494" s="369">
        <v>200</v>
      </c>
      <c r="AD494" s="353">
        <v>100</v>
      </c>
      <c r="AE494" s="353">
        <v>500</v>
      </c>
      <c r="AF494" s="353">
        <v>100</v>
      </c>
      <c r="AG494" s="353">
        <v>10</v>
      </c>
      <c r="AH494" s="353">
        <v>2000</v>
      </c>
      <c r="AI494" s="761">
        <v>4000</v>
      </c>
      <c r="AJ494" s="353"/>
      <c r="AK494" s="353">
        <v>50</v>
      </c>
      <c r="AL494" s="353"/>
      <c r="AM494" s="353"/>
      <c r="AN494" s="353">
        <v>0</v>
      </c>
      <c r="AO494" s="378">
        <v>400</v>
      </c>
      <c r="AP494" s="353"/>
      <c r="AQ494" s="353"/>
      <c r="AR494" s="353">
        <v>20</v>
      </c>
      <c r="AS494" s="353">
        <v>350</v>
      </c>
      <c r="AT494" s="353">
        <v>700</v>
      </c>
      <c r="AU494" s="353">
        <v>400</v>
      </c>
      <c r="AV494" s="353">
        <v>60</v>
      </c>
      <c r="AW494" s="353"/>
      <c r="AX494" s="353"/>
      <c r="AY494" s="353">
        <v>20</v>
      </c>
      <c r="AZ494" s="353"/>
      <c r="BA494" s="353"/>
      <c r="BB494" s="353"/>
      <c r="BC494" s="353"/>
      <c r="BD494" s="380">
        <v>200</v>
      </c>
      <c r="BE494" s="390" t="s">
        <v>2412</v>
      </c>
      <c r="BF494" s="360">
        <v>0</v>
      </c>
      <c r="BG494" s="360">
        <v>7750</v>
      </c>
      <c r="BH494" s="360">
        <f t="shared" si="25"/>
        <v>72152500</v>
      </c>
      <c r="BI494" s="361"/>
      <c r="BJ494" s="363" t="s">
        <v>6039</v>
      </c>
      <c r="BK494" s="362" t="s">
        <v>6328</v>
      </c>
    </row>
    <row r="495" spans="1:63" s="349" customFormat="1" ht="132" hidden="1" customHeight="1">
      <c r="A495" s="676">
        <v>491</v>
      </c>
      <c r="B495" s="351" t="s">
        <v>2419</v>
      </c>
      <c r="C495" s="351" t="s">
        <v>2420</v>
      </c>
      <c r="D495" s="351"/>
      <c r="E495" s="351" t="s">
        <v>2421</v>
      </c>
      <c r="F495" s="351" t="s">
        <v>2422</v>
      </c>
      <c r="G495" s="488"/>
      <c r="H495" s="352"/>
      <c r="I495" s="350" t="s">
        <v>2423</v>
      </c>
      <c r="J495" s="350"/>
      <c r="K495" s="350"/>
      <c r="L495" s="353"/>
      <c r="M495" s="353"/>
      <c r="N495" s="353"/>
      <c r="O495" s="353">
        <v>0</v>
      </c>
      <c r="P495" s="353">
        <f t="shared" si="27"/>
        <v>0</v>
      </c>
      <c r="Q495" s="354">
        <v>500</v>
      </c>
      <c r="R495" s="355">
        <f t="shared" si="24"/>
        <v>505</v>
      </c>
      <c r="S495" s="353"/>
      <c r="T495" s="353"/>
      <c r="U495" s="353"/>
      <c r="V495" s="353"/>
      <c r="W495" s="353"/>
      <c r="X495" s="353"/>
      <c r="Y495" s="353"/>
      <c r="Z495" s="364"/>
      <c r="AA495" s="353"/>
      <c r="AB495" s="353"/>
      <c r="AC495" s="369">
        <v>500</v>
      </c>
      <c r="AD495" s="353"/>
      <c r="AE495" s="353"/>
      <c r="AF495" s="353"/>
      <c r="AG495" s="353">
        <v>5</v>
      </c>
      <c r="AH495" s="353"/>
      <c r="AI495" s="761"/>
      <c r="AJ495" s="353"/>
      <c r="AK495" s="353"/>
      <c r="AL495" s="353"/>
      <c r="AM495" s="353"/>
      <c r="AN495" s="353">
        <v>0</v>
      </c>
      <c r="AO495" s="364"/>
      <c r="AP495" s="353"/>
      <c r="AQ495" s="353"/>
      <c r="AR495" s="353">
        <v>0</v>
      </c>
      <c r="AS495" s="353"/>
      <c r="AT495" s="353"/>
      <c r="AU495" s="353"/>
      <c r="AV495" s="353"/>
      <c r="AW495" s="353"/>
      <c r="AX495" s="353"/>
      <c r="AY495" s="353"/>
      <c r="AZ495" s="353"/>
      <c r="BA495" s="353"/>
      <c r="BB495" s="353"/>
      <c r="BC495" s="353"/>
      <c r="BD495" s="353"/>
      <c r="BE495" s="359"/>
      <c r="BF495" s="360">
        <v>0</v>
      </c>
      <c r="BG495" s="360">
        <v>1110000</v>
      </c>
      <c r="BH495" s="360">
        <f t="shared" si="25"/>
        <v>560550000</v>
      </c>
      <c r="BI495" s="361"/>
      <c r="BJ495" s="362" t="s">
        <v>6328</v>
      </c>
      <c r="BK495" s="363" t="str">
        <f>+BJ495</f>
        <v>NGOAI</v>
      </c>
    </row>
    <row r="496" spans="1:63" s="349" customFormat="1" ht="153" hidden="1" customHeight="1">
      <c r="A496" s="676">
        <v>492</v>
      </c>
      <c r="B496" s="351" t="s">
        <v>2424</v>
      </c>
      <c r="C496" s="351" t="s">
        <v>2425</v>
      </c>
      <c r="D496" s="351"/>
      <c r="E496" s="351" t="s">
        <v>2426</v>
      </c>
      <c r="F496" s="351" t="s">
        <v>2427</v>
      </c>
      <c r="G496" s="351" t="s">
        <v>6892</v>
      </c>
      <c r="H496" s="352"/>
      <c r="I496" s="350" t="s">
        <v>2423</v>
      </c>
      <c r="J496" s="350"/>
      <c r="K496" s="350"/>
      <c r="L496" s="353"/>
      <c r="M496" s="353"/>
      <c r="N496" s="353"/>
      <c r="O496" s="353">
        <v>62</v>
      </c>
      <c r="P496" s="353">
        <f t="shared" si="27"/>
        <v>62</v>
      </c>
      <c r="Q496" s="354">
        <v>510</v>
      </c>
      <c r="R496" s="355">
        <f t="shared" si="24"/>
        <v>500</v>
      </c>
      <c r="S496" s="353"/>
      <c r="T496" s="353"/>
      <c r="U496" s="353"/>
      <c r="V496" s="353"/>
      <c r="W496" s="353"/>
      <c r="X496" s="353"/>
      <c r="Y496" s="353"/>
      <c r="Z496" s="364"/>
      <c r="AA496" s="353"/>
      <c r="AB496" s="353"/>
      <c r="AC496" s="369">
        <v>500</v>
      </c>
      <c r="AD496" s="353"/>
      <c r="AE496" s="353"/>
      <c r="AF496" s="353"/>
      <c r="AG496" s="353"/>
      <c r="AH496" s="353"/>
      <c r="AI496" s="761"/>
      <c r="AJ496" s="353"/>
      <c r="AK496" s="353"/>
      <c r="AL496" s="353"/>
      <c r="AM496" s="353"/>
      <c r="AN496" s="353">
        <v>0</v>
      </c>
      <c r="AO496" s="364"/>
      <c r="AP496" s="353"/>
      <c r="AQ496" s="353"/>
      <c r="AR496" s="353">
        <v>0</v>
      </c>
      <c r="AS496" s="353"/>
      <c r="AT496" s="353"/>
      <c r="AU496" s="353"/>
      <c r="AV496" s="353"/>
      <c r="AW496" s="353"/>
      <c r="AX496" s="353"/>
      <c r="AY496" s="353"/>
      <c r="AZ496" s="353"/>
      <c r="BA496" s="353"/>
      <c r="BB496" s="353"/>
      <c r="BC496" s="353"/>
      <c r="BD496" s="353"/>
      <c r="BE496" s="359"/>
      <c r="BF496" s="360">
        <v>0</v>
      </c>
      <c r="BG496" s="360">
        <v>1110000</v>
      </c>
      <c r="BH496" s="360">
        <f t="shared" si="25"/>
        <v>555000000</v>
      </c>
      <c r="BI496" s="361"/>
      <c r="BJ496" s="362" t="s">
        <v>6326</v>
      </c>
      <c r="BK496" s="362" t="s">
        <v>6328</v>
      </c>
    </row>
    <row r="497" spans="1:63" s="349" customFormat="1" ht="82.5" hidden="1" customHeight="1">
      <c r="A497" s="676">
        <v>493</v>
      </c>
      <c r="B497" s="351" t="s">
        <v>2429</v>
      </c>
      <c r="C497" s="351" t="s">
        <v>2430</v>
      </c>
      <c r="D497" s="351"/>
      <c r="E497" s="351" t="s">
        <v>2431</v>
      </c>
      <c r="F497" s="351" t="s">
        <v>2432</v>
      </c>
      <c r="G497" s="488"/>
      <c r="H497" s="352"/>
      <c r="I497" s="350" t="s">
        <v>2423</v>
      </c>
      <c r="J497" s="350"/>
      <c r="K497" s="350"/>
      <c r="L497" s="353">
        <v>300</v>
      </c>
      <c r="M497" s="353">
        <v>0</v>
      </c>
      <c r="N497" s="353"/>
      <c r="O497" s="353">
        <v>0</v>
      </c>
      <c r="P497" s="353">
        <f t="shared" si="27"/>
        <v>0</v>
      </c>
      <c r="Q497" s="354">
        <v>3000</v>
      </c>
      <c r="R497" s="355">
        <f t="shared" si="24"/>
        <v>2500</v>
      </c>
      <c r="S497" s="353"/>
      <c r="T497" s="353"/>
      <c r="U497" s="353"/>
      <c r="V497" s="353"/>
      <c r="W497" s="353"/>
      <c r="X497" s="353"/>
      <c r="Y497" s="353"/>
      <c r="Z497" s="364"/>
      <c r="AA497" s="353"/>
      <c r="AB497" s="353"/>
      <c r="AC497" s="365"/>
      <c r="AD497" s="353"/>
      <c r="AE497" s="353"/>
      <c r="AF497" s="353"/>
      <c r="AG497" s="353"/>
      <c r="AH497" s="353">
        <v>2500</v>
      </c>
      <c r="AI497" s="761"/>
      <c r="AJ497" s="353"/>
      <c r="AK497" s="353"/>
      <c r="AL497" s="353"/>
      <c r="AM497" s="353"/>
      <c r="AN497" s="353">
        <v>0</v>
      </c>
      <c r="AO497" s="364"/>
      <c r="AP497" s="353"/>
      <c r="AQ497" s="353"/>
      <c r="AR497" s="353">
        <v>0</v>
      </c>
      <c r="AS497" s="353"/>
      <c r="AT497" s="353"/>
      <c r="AU497" s="353"/>
      <c r="AV497" s="353"/>
      <c r="AW497" s="353"/>
      <c r="AX497" s="353"/>
      <c r="AY497" s="353"/>
      <c r="AZ497" s="353"/>
      <c r="BA497" s="353"/>
      <c r="BB497" s="353"/>
      <c r="BC497" s="353"/>
      <c r="BD497" s="353"/>
      <c r="BE497" s="359"/>
      <c r="BF497" s="360">
        <v>0</v>
      </c>
      <c r="BG497" s="360">
        <v>6000</v>
      </c>
      <c r="BH497" s="360">
        <f t="shared" si="25"/>
        <v>15000000</v>
      </c>
      <c r="BI497" s="361"/>
      <c r="BJ497" s="362" t="s">
        <v>6326</v>
      </c>
      <c r="BK497" s="363" t="s">
        <v>6326</v>
      </c>
    </row>
    <row r="498" spans="1:63" s="349" customFormat="1" ht="115.5" hidden="1" customHeight="1">
      <c r="A498" s="676">
        <v>494</v>
      </c>
      <c r="B498" s="351" t="s">
        <v>2433</v>
      </c>
      <c r="C498" s="351" t="s">
        <v>2434</v>
      </c>
      <c r="D498" s="351"/>
      <c r="E498" s="351" t="s">
        <v>2435</v>
      </c>
      <c r="F498" s="351" t="s">
        <v>2436</v>
      </c>
      <c r="G498" s="488"/>
      <c r="H498" s="352"/>
      <c r="I498" s="350" t="s">
        <v>2423</v>
      </c>
      <c r="J498" s="350"/>
      <c r="K498" s="350"/>
      <c r="L498" s="353">
        <v>41</v>
      </c>
      <c r="M498" s="353">
        <v>1</v>
      </c>
      <c r="N498" s="353"/>
      <c r="O498" s="353">
        <v>0</v>
      </c>
      <c r="P498" s="353">
        <f t="shared" si="27"/>
        <v>0</v>
      </c>
      <c r="Q498" s="354">
        <v>100</v>
      </c>
      <c r="R498" s="355">
        <f t="shared" si="24"/>
        <v>1100</v>
      </c>
      <c r="S498" s="353"/>
      <c r="T498" s="353"/>
      <c r="U498" s="353"/>
      <c r="V498" s="353"/>
      <c r="W498" s="353"/>
      <c r="X498" s="353"/>
      <c r="Y498" s="353"/>
      <c r="Z498" s="364"/>
      <c r="AA498" s="353"/>
      <c r="AB498" s="353"/>
      <c r="AC498" s="369"/>
      <c r="AD498" s="353"/>
      <c r="AE498" s="353"/>
      <c r="AF498" s="353">
        <v>300</v>
      </c>
      <c r="AG498" s="353"/>
      <c r="AH498" s="353"/>
      <c r="AI498" s="761"/>
      <c r="AJ498" s="353"/>
      <c r="AK498" s="353">
        <v>200</v>
      </c>
      <c r="AL498" s="353"/>
      <c r="AM498" s="353"/>
      <c r="AN498" s="353">
        <v>500</v>
      </c>
      <c r="AO498" s="366"/>
      <c r="AP498" s="353"/>
      <c r="AQ498" s="353"/>
      <c r="AR498" s="353">
        <v>0</v>
      </c>
      <c r="AS498" s="353"/>
      <c r="AT498" s="353"/>
      <c r="AU498" s="353">
        <v>100</v>
      </c>
      <c r="AV498" s="353"/>
      <c r="AW498" s="353"/>
      <c r="AX498" s="353"/>
      <c r="AY498" s="353"/>
      <c r="AZ498" s="353"/>
      <c r="BA498" s="353"/>
      <c r="BB498" s="353"/>
      <c r="BC498" s="353"/>
      <c r="BD498" s="353"/>
      <c r="BE498" s="359"/>
      <c r="BF498" s="360">
        <v>0</v>
      </c>
      <c r="BG498" s="360">
        <v>235000</v>
      </c>
      <c r="BH498" s="360">
        <f t="shared" si="25"/>
        <v>258500000</v>
      </c>
      <c r="BI498" s="361"/>
      <c r="BJ498" s="362" t="s">
        <v>6039</v>
      </c>
      <c r="BK498" s="363"/>
    </row>
    <row r="499" spans="1:63" s="349" customFormat="1" ht="66" hidden="1" customHeight="1">
      <c r="A499" s="676">
        <v>495</v>
      </c>
      <c r="B499" s="351" t="s">
        <v>2437</v>
      </c>
      <c r="C499" s="351" t="s">
        <v>2438</v>
      </c>
      <c r="D499" s="351"/>
      <c r="E499" s="351" t="s">
        <v>2439</v>
      </c>
      <c r="F499" s="351" t="s">
        <v>2440</v>
      </c>
      <c r="G499" s="488"/>
      <c r="H499" s="352"/>
      <c r="I499" s="350" t="s">
        <v>2423</v>
      </c>
      <c r="J499" s="350"/>
      <c r="K499" s="350"/>
      <c r="L499" s="353">
        <v>6894</v>
      </c>
      <c r="M499" s="353">
        <v>4184</v>
      </c>
      <c r="N499" s="353"/>
      <c r="O499" s="353">
        <v>918</v>
      </c>
      <c r="P499" s="353">
        <f t="shared" si="27"/>
        <v>918</v>
      </c>
      <c r="Q499" s="354">
        <v>20920</v>
      </c>
      <c r="R499" s="355">
        <f t="shared" si="24"/>
        <v>21680</v>
      </c>
      <c r="S499" s="353"/>
      <c r="T499" s="353"/>
      <c r="U499" s="353"/>
      <c r="V499" s="353"/>
      <c r="W499" s="353"/>
      <c r="X499" s="353"/>
      <c r="Y499" s="353"/>
      <c r="Z499" s="364"/>
      <c r="AA499" s="353"/>
      <c r="AB499" s="353">
        <v>100</v>
      </c>
      <c r="AC499" s="369">
        <v>1500</v>
      </c>
      <c r="AD499" s="353">
        <v>100</v>
      </c>
      <c r="AE499" s="353">
        <v>500</v>
      </c>
      <c r="AF499" s="353">
        <v>100</v>
      </c>
      <c r="AG499" s="353">
        <v>10</v>
      </c>
      <c r="AH499" s="353">
        <v>1000</v>
      </c>
      <c r="AI499" s="761">
        <v>15000</v>
      </c>
      <c r="AJ499" s="353"/>
      <c r="AK499" s="353"/>
      <c r="AL499" s="353"/>
      <c r="AM499" s="353"/>
      <c r="AN499" s="353">
        <v>0</v>
      </c>
      <c r="AO499" s="378">
        <v>400</v>
      </c>
      <c r="AP499" s="353"/>
      <c r="AQ499" s="353">
        <v>100</v>
      </c>
      <c r="AR499" s="353">
        <v>20</v>
      </c>
      <c r="AS499" s="353">
        <v>400</v>
      </c>
      <c r="AT499" s="353">
        <v>700</v>
      </c>
      <c r="AU499" s="353">
        <v>1500</v>
      </c>
      <c r="AV499" s="353">
        <v>50</v>
      </c>
      <c r="AW499" s="353"/>
      <c r="AX499" s="353"/>
      <c r="AY499" s="353"/>
      <c r="AZ499" s="353"/>
      <c r="BA499" s="353"/>
      <c r="BB499" s="353"/>
      <c r="BC499" s="353"/>
      <c r="BD499" s="353">
        <v>200</v>
      </c>
      <c r="BE499" s="390" t="s">
        <v>2412</v>
      </c>
      <c r="BF499" s="360">
        <v>0</v>
      </c>
      <c r="BG499" s="360">
        <v>4385</v>
      </c>
      <c r="BH499" s="360">
        <f t="shared" si="25"/>
        <v>95066800</v>
      </c>
      <c r="BI499" s="361"/>
      <c r="BJ499" s="363" t="s">
        <v>6039</v>
      </c>
      <c r="BK499" s="362" t="s">
        <v>6328</v>
      </c>
    </row>
    <row r="500" spans="1:63" s="349" customFormat="1" ht="115.5" hidden="1" customHeight="1">
      <c r="A500" s="676">
        <v>496</v>
      </c>
      <c r="B500" s="351" t="s">
        <v>2441</v>
      </c>
      <c r="C500" s="351" t="s">
        <v>2442</v>
      </c>
      <c r="D500" s="351"/>
      <c r="E500" s="351" t="s">
        <v>2443</v>
      </c>
      <c r="F500" s="351" t="s">
        <v>2444</v>
      </c>
      <c r="G500" s="488"/>
      <c r="H500" s="352"/>
      <c r="I500" s="350" t="s">
        <v>2423</v>
      </c>
      <c r="J500" s="350"/>
      <c r="K500" s="350"/>
      <c r="L500" s="353"/>
      <c r="M500" s="353"/>
      <c r="N500" s="353"/>
      <c r="O500" s="353">
        <v>146</v>
      </c>
      <c r="P500" s="353">
        <f t="shared" si="27"/>
        <v>146</v>
      </c>
      <c r="Q500" s="354">
        <v>2500</v>
      </c>
      <c r="R500" s="355">
        <f t="shared" si="24"/>
        <v>2820</v>
      </c>
      <c r="S500" s="353"/>
      <c r="T500" s="353"/>
      <c r="U500" s="353"/>
      <c r="V500" s="353"/>
      <c r="W500" s="353"/>
      <c r="X500" s="353"/>
      <c r="Y500" s="353"/>
      <c r="Z500" s="364"/>
      <c r="AA500" s="353"/>
      <c r="AB500" s="353"/>
      <c r="AC500" s="365"/>
      <c r="AD500" s="353">
        <v>20</v>
      </c>
      <c r="AE500" s="353"/>
      <c r="AF500" s="353"/>
      <c r="AG500" s="353"/>
      <c r="AH500" s="353"/>
      <c r="AI500" s="761"/>
      <c r="AJ500" s="353"/>
      <c r="AK500" s="353"/>
      <c r="AL500" s="353"/>
      <c r="AM500" s="353"/>
      <c r="AN500" s="353">
        <v>0</v>
      </c>
      <c r="AO500" s="364"/>
      <c r="AP500" s="353"/>
      <c r="AQ500" s="353"/>
      <c r="AR500" s="353">
        <v>0</v>
      </c>
      <c r="AS500" s="353">
        <v>1800</v>
      </c>
      <c r="AT500" s="353"/>
      <c r="AU500" s="353">
        <v>1000</v>
      </c>
      <c r="AV500" s="353"/>
      <c r="AW500" s="353"/>
      <c r="AX500" s="353"/>
      <c r="AY500" s="353"/>
      <c r="AZ500" s="353"/>
      <c r="BA500" s="353"/>
      <c r="BB500" s="353"/>
      <c r="BC500" s="353"/>
      <c r="BD500" s="353"/>
      <c r="BE500" s="359"/>
      <c r="BF500" s="360">
        <v>0</v>
      </c>
      <c r="BG500" s="360">
        <v>18879</v>
      </c>
      <c r="BH500" s="360">
        <f t="shared" si="25"/>
        <v>53238780</v>
      </c>
      <c r="BI500" s="361"/>
      <c r="BJ500" s="362" t="s">
        <v>6039</v>
      </c>
      <c r="BK500" s="362" t="s">
        <v>6327</v>
      </c>
    </row>
    <row r="501" spans="1:63" s="349" customFormat="1" ht="264" hidden="1" customHeight="1">
      <c r="A501" s="676">
        <v>497</v>
      </c>
      <c r="B501" s="351" t="s">
        <v>2445</v>
      </c>
      <c r="C501" s="351" t="s">
        <v>2446</v>
      </c>
      <c r="D501" s="351"/>
      <c r="E501" s="351" t="s">
        <v>2447</v>
      </c>
      <c r="F501" s="393" t="s">
        <v>2448</v>
      </c>
      <c r="G501" s="488"/>
      <c r="H501" s="352"/>
      <c r="I501" s="350" t="s">
        <v>88</v>
      </c>
      <c r="J501" s="350"/>
      <c r="K501" s="350"/>
      <c r="L501" s="353"/>
      <c r="M501" s="353"/>
      <c r="N501" s="353"/>
      <c r="O501" s="353">
        <v>0</v>
      </c>
      <c r="P501" s="353">
        <f t="shared" si="27"/>
        <v>0</v>
      </c>
      <c r="Q501" s="354">
        <v>150</v>
      </c>
      <c r="R501" s="355">
        <f t="shared" si="24"/>
        <v>100</v>
      </c>
      <c r="S501" s="353"/>
      <c r="T501" s="353"/>
      <c r="U501" s="353"/>
      <c r="V501" s="353"/>
      <c r="W501" s="353"/>
      <c r="X501" s="353"/>
      <c r="Y501" s="353"/>
      <c r="Z501" s="364"/>
      <c r="AA501" s="353"/>
      <c r="AB501" s="361"/>
      <c r="AC501" s="416"/>
      <c r="AD501" s="361"/>
      <c r="AE501" s="361"/>
      <c r="AF501" s="361"/>
      <c r="AG501" s="361"/>
      <c r="AH501" s="361"/>
      <c r="AI501" s="762"/>
      <c r="AJ501" s="361"/>
      <c r="AK501" s="361"/>
      <c r="AL501" s="361"/>
      <c r="AM501" s="361"/>
      <c r="AN501" s="361"/>
      <c r="AO501" s="417"/>
      <c r="AP501" s="361"/>
      <c r="AQ501" s="361"/>
      <c r="AR501" s="361"/>
      <c r="AS501" s="361"/>
      <c r="AT501" s="353"/>
      <c r="AU501" s="353"/>
      <c r="AV501" s="353"/>
      <c r="AW501" s="353"/>
      <c r="AX501" s="353"/>
      <c r="AY501" s="353"/>
      <c r="AZ501" s="353"/>
      <c r="BA501" s="353"/>
      <c r="BB501" s="353"/>
      <c r="BC501" s="353">
        <v>100</v>
      </c>
      <c r="BD501" s="353"/>
      <c r="BE501" s="359"/>
      <c r="BF501" s="360">
        <v>0</v>
      </c>
      <c r="BG501" s="360">
        <v>198000</v>
      </c>
      <c r="BH501" s="360">
        <f t="shared" si="25"/>
        <v>19800000</v>
      </c>
      <c r="BI501" s="361"/>
      <c r="BJ501" s="363" t="s">
        <v>6326</v>
      </c>
      <c r="BK501" s="362" t="s">
        <v>69</v>
      </c>
    </row>
    <row r="502" spans="1:63" s="349" customFormat="1" ht="264" hidden="1" customHeight="1">
      <c r="A502" s="676">
        <v>498</v>
      </c>
      <c r="B502" s="351" t="s">
        <v>2449</v>
      </c>
      <c r="C502" s="351" t="s">
        <v>2450</v>
      </c>
      <c r="D502" s="351"/>
      <c r="E502" s="351" t="s">
        <v>2451</v>
      </c>
      <c r="F502" s="393" t="s">
        <v>2452</v>
      </c>
      <c r="G502" s="488"/>
      <c r="H502" s="352"/>
      <c r="I502" s="350" t="s">
        <v>88</v>
      </c>
      <c r="J502" s="350"/>
      <c r="K502" s="350"/>
      <c r="L502" s="353"/>
      <c r="M502" s="353"/>
      <c r="N502" s="353"/>
      <c r="O502" s="353">
        <v>0</v>
      </c>
      <c r="P502" s="353">
        <f t="shared" si="27"/>
        <v>0</v>
      </c>
      <c r="Q502" s="354">
        <v>240</v>
      </c>
      <c r="R502" s="355">
        <f t="shared" si="24"/>
        <v>120</v>
      </c>
      <c r="S502" s="353"/>
      <c r="T502" s="353"/>
      <c r="U502" s="353"/>
      <c r="V502" s="353"/>
      <c r="W502" s="353"/>
      <c r="X502" s="353"/>
      <c r="Y502" s="353"/>
      <c r="Z502" s="364"/>
      <c r="AA502" s="353"/>
      <c r="AB502" s="353"/>
      <c r="AC502" s="365"/>
      <c r="AD502" s="353"/>
      <c r="AE502" s="353"/>
      <c r="AF502" s="353"/>
      <c r="AG502" s="353"/>
      <c r="AH502" s="353"/>
      <c r="AI502" s="761"/>
      <c r="AJ502" s="353"/>
      <c r="AK502" s="353"/>
      <c r="AL502" s="353"/>
      <c r="AM502" s="353"/>
      <c r="AN502" s="353">
        <v>0</v>
      </c>
      <c r="AO502" s="364"/>
      <c r="AP502" s="353"/>
      <c r="AQ502" s="353"/>
      <c r="AR502" s="353">
        <v>0</v>
      </c>
      <c r="AS502" s="353"/>
      <c r="AT502" s="353"/>
      <c r="AU502" s="353"/>
      <c r="AV502" s="353"/>
      <c r="AW502" s="353"/>
      <c r="AX502" s="353"/>
      <c r="AY502" s="353"/>
      <c r="AZ502" s="353"/>
      <c r="BA502" s="353"/>
      <c r="BB502" s="353"/>
      <c r="BC502" s="353">
        <v>120</v>
      </c>
      <c r="BD502" s="353"/>
      <c r="BE502" s="359"/>
      <c r="BF502" s="360">
        <v>0</v>
      </c>
      <c r="BG502" s="360">
        <v>295000</v>
      </c>
      <c r="BH502" s="360">
        <f t="shared" si="25"/>
        <v>35400000</v>
      </c>
      <c r="BI502" s="361"/>
      <c r="BJ502" s="363" t="s">
        <v>6326</v>
      </c>
      <c r="BK502" s="362" t="s">
        <v>69</v>
      </c>
    </row>
    <row r="503" spans="1:63" s="349" customFormat="1" ht="264" hidden="1" customHeight="1">
      <c r="A503" s="676">
        <v>499</v>
      </c>
      <c r="B503" s="351" t="s">
        <v>2453</v>
      </c>
      <c r="C503" s="351" t="s">
        <v>2454</v>
      </c>
      <c r="D503" s="351"/>
      <c r="E503" s="351" t="s">
        <v>2455</v>
      </c>
      <c r="F503" s="393" t="s">
        <v>2456</v>
      </c>
      <c r="G503" s="488"/>
      <c r="H503" s="352"/>
      <c r="I503" s="350" t="s">
        <v>88</v>
      </c>
      <c r="J503" s="350"/>
      <c r="K503" s="350"/>
      <c r="L503" s="353"/>
      <c r="M503" s="353"/>
      <c r="N503" s="353"/>
      <c r="O503" s="353">
        <v>0</v>
      </c>
      <c r="P503" s="353">
        <f t="shared" si="27"/>
        <v>0</v>
      </c>
      <c r="Q503" s="354">
        <v>300</v>
      </c>
      <c r="R503" s="355">
        <f t="shared" si="24"/>
        <v>180</v>
      </c>
      <c r="S503" s="353"/>
      <c r="T503" s="353"/>
      <c r="U503" s="353"/>
      <c r="V503" s="353"/>
      <c r="W503" s="353"/>
      <c r="X503" s="353"/>
      <c r="Y503" s="353"/>
      <c r="Z503" s="364"/>
      <c r="AA503" s="353"/>
      <c r="AB503" s="353"/>
      <c r="AC503" s="365"/>
      <c r="AD503" s="353"/>
      <c r="AE503" s="353"/>
      <c r="AF503" s="353"/>
      <c r="AG503" s="353"/>
      <c r="AH503" s="353"/>
      <c r="AI503" s="761"/>
      <c r="AJ503" s="353"/>
      <c r="AK503" s="353"/>
      <c r="AL503" s="353"/>
      <c r="AM503" s="353"/>
      <c r="AN503" s="353">
        <v>0</v>
      </c>
      <c r="AO503" s="364"/>
      <c r="AP503" s="353"/>
      <c r="AQ503" s="353"/>
      <c r="AR503" s="353">
        <v>0</v>
      </c>
      <c r="AS503" s="353"/>
      <c r="AT503" s="353"/>
      <c r="AU503" s="353"/>
      <c r="AV503" s="353"/>
      <c r="AW503" s="353"/>
      <c r="AX503" s="353"/>
      <c r="AY503" s="353"/>
      <c r="AZ503" s="353"/>
      <c r="BA503" s="353"/>
      <c r="BB503" s="353"/>
      <c r="BC503" s="353">
        <v>180</v>
      </c>
      <c r="BD503" s="353"/>
      <c r="BE503" s="359"/>
      <c r="BF503" s="360">
        <v>0</v>
      </c>
      <c r="BG503" s="360">
        <v>394000</v>
      </c>
      <c r="BH503" s="360">
        <f t="shared" si="25"/>
        <v>70920000</v>
      </c>
      <c r="BI503" s="361"/>
      <c r="BJ503" s="363" t="s">
        <v>6326</v>
      </c>
      <c r="BK503" s="362" t="s">
        <v>69</v>
      </c>
    </row>
    <row r="504" spans="1:63" s="349" customFormat="1" ht="264" hidden="1" customHeight="1">
      <c r="A504" s="676">
        <v>500</v>
      </c>
      <c r="B504" s="351" t="s">
        <v>2457</v>
      </c>
      <c r="C504" s="351" t="s">
        <v>2458</v>
      </c>
      <c r="D504" s="351"/>
      <c r="E504" s="351" t="s">
        <v>2459</v>
      </c>
      <c r="F504" s="393" t="s">
        <v>2460</v>
      </c>
      <c r="G504" s="488"/>
      <c r="H504" s="352"/>
      <c r="I504" s="350" t="s">
        <v>88</v>
      </c>
      <c r="J504" s="350"/>
      <c r="K504" s="350"/>
      <c r="L504" s="353"/>
      <c r="M504" s="353"/>
      <c r="N504" s="353"/>
      <c r="O504" s="353">
        <v>0</v>
      </c>
      <c r="P504" s="353">
        <f t="shared" si="27"/>
        <v>0</v>
      </c>
      <c r="Q504" s="354">
        <v>240</v>
      </c>
      <c r="R504" s="355">
        <f t="shared" si="24"/>
        <v>180</v>
      </c>
      <c r="S504" s="353"/>
      <c r="T504" s="353"/>
      <c r="U504" s="353"/>
      <c r="V504" s="353"/>
      <c r="W504" s="353"/>
      <c r="X504" s="353"/>
      <c r="Y504" s="353"/>
      <c r="Z504" s="364"/>
      <c r="AA504" s="353"/>
      <c r="AB504" s="353"/>
      <c r="AC504" s="365"/>
      <c r="AD504" s="353"/>
      <c r="AE504" s="353"/>
      <c r="AF504" s="353"/>
      <c r="AG504" s="353"/>
      <c r="AH504" s="353"/>
      <c r="AI504" s="761"/>
      <c r="AJ504" s="353"/>
      <c r="AK504" s="353"/>
      <c r="AL504" s="353"/>
      <c r="AM504" s="353"/>
      <c r="AN504" s="353">
        <v>0</v>
      </c>
      <c r="AO504" s="364"/>
      <c r="AP504" s="353"/>
      <c r="AQ504" s="353"/>
      <c r="AR504" s="353">
        <v>0</v>
      </c>
      <c r="AS504" s="353"/>
      <c r="AT504" s="353"/>
      <c r="AU504" s="353"/>
      <c r="AV504" s="353"/>
      <c r="AW504" s="353"/>
      <c r="AX504" s="353"/>
      <c r="AY504" s="353"/>
      <c r="AZ504" s="353"/>
      <c r="BA504" s="353"/>
      <c r="BB504" s="353"/>
      <c r="BC504" s="353">
        <v>180</v>
      </c>
      <c r="BD504" s="353"/>
      <c r="BE504" s="359"/>
      <c r="BF504" s="360">
        <v>0</v>
      </c>
      <c r="BG504" s="360">
        <v>492000</v>
      </c>
      <c r="BH504" s="360">
        <f t="shared" si="25"/>
        <v>88560000</v>
      </c>
      <c r="BI504" s="361"/>
      <c r="BJ504" s="363" t="s">
        <v>6326</v>
      </c>
      <c r="BK504" s="362" t="s">
        <v>69</v>
      </c>
    </row>
    <row r="505" spans="1:63" s="349" customFormat="1" ht="264" hidden="1" customHeight="1">
      <c r="A505" s="676">
        <v>501</v>
      </c>
      <c r="B505" s="351" t="s">
        <v>2461</v>
      </c>
      <c r="C505" s="351" t="s">
        <v>2462</v>
      </c>
      <c r="D505" s="351"/>
      <c r="E505" s="351" t="s">
        <v>2463</v>
      </c>
      <c r="F505" s="393" t="s">
        <v>2464</v>
      </c>
      <c r="G505" s="488"/>
      <c r="H505" s="352"/>
      <c r="I505" s="350" t="s">
        <v>88</v>
      </c>
      <c r="J505" s="350"/>
      <c r="K505" s="350"/>
      <c r="L505" s="353"/>
      <c r="M505" s="353"/>
      <c r="N505" s="353"/>
      <c r="O505" s="353">
        <v>0</v>
      </c>
      <c r="P505" s="353">
        <f t="shared" si="27"/>
        <v>0</v>
      </c>
      <c r="Q505" s="354">
        <v>350</v>
      </c>
      <c r="R505" s="355">
        <f t="shared" si="24"/>
        <v>240</v>
      </c>
      <c r="S505" s="353"/>
      <c r="T505" s="353"/>
      <c r="U505" s="353"/>
      <c r="V505" s="353"/>
      <c r="W505" s="353"/>
      <c r="X505" s="353"/>
      <c r="Y505" s="353"/>
      <c r="Z505" s="364"/>
      <c r="AA505" s="353"/>
      <c r="AB505" s="353"/>
      <c r="AC505" s="365"/>
      <c r="AD505" s="353"/>
      <c r="AE505" s="353"/>
      <c r="AF505" s="353"/>
      <c r="AG505" s="353"/>
      <c r="AH505" s="353"/>
      <c r="AI505" s="761"/>
      <c r="AJ505" s="353"/>
      <c r="AK505" s="353"/>
      <c r="AL505" s="353"/>
      <c r="AM505" s="353"/>
      <c r="AN505" s="353">
        <v>0</v>
      </c>
      <c r="AO505" s="364"/>
      <c r="AP505" s="353"/>
      <c r="AQ505" s="353"/>
      <c r="AR505" s="353">
        <v>0</v>
      </c>
      <c r="AS505" s="353"/>
      <c r="AT505" s="353"/>
      <c r="AU505" s="353"/>
      <c r="AV505" s="353"/>
      <c r="AW505" s="353"/>
      <c r="AX505" s="353"/>
      <c r="AY505" s="353"/>
      <c r="AZ505" s="353"/>
      <c r="BA505" s="353"/>
      <c r="BB505" s="353"/>
      <c r="BC505" s="353">
        <v>240</v>
      </c>
      <c r="BD505" s="353"/>
      <c r="BE505" s="359"/>
      <c r="BF505" s="360">
        <v>0</v>
      </c>
      <c r="BG505" s="360">
        <v>585000</v>
      </c>
      <c r="BH505" s="360">
        <f t="shared" si="25"/>
        <v>140400000</v>
      </c>
      <c r="BI505" s="361"/>
      <c r="BJ505" s="363" t="s">
        <v>6326</v>
      </c>
      <c r="BK505" s="362" t="s">
        <v>69</v>
      </c>
    </row>
    <row r="506" spans="1:63" s="349" customFormat="1" ht="264" hidden="1" customHeight="1">
      <c r="A506" s="676">
        <v>502</v>
      </c>
      <c r="B506" s="351" t="s">
        <v>2465</v>
      </c>
      <c r="C506" s="351" t="s">
        <v>2466</v>
      </c>
      <c r="D506" s="351"/>
      <c r="E506" s="351" t="s">
        <v>2467</v>
      </c>
      <c r="F506" s="393" t="s">
        <v>2468</v>
      </c>
      <c r="G506" s="488"/>
      <c r="H506" s="352"/>
      <c r="I506" s="350" t="s">
        <v>88</v>
      </c>
      <c r="J506" s="350"/>
      <c r="K506" s="350"/>
      <c r="L506" s="353"/>
      <c r="M506" s="353"/>
      <c r="N506" s="353"/>
      <c r="O506" s="353">
        <v>0</v>
      </c>
      <c r="P506" s="353">
        <f t="shared" si="27"/>
        <v>0</v>
      </c>
      <c r="Q506" s="354">
        <v>60</v>
      </c>
      <c r="R506" s="355">
        <f t="shared" si="24"/>
        <v>60</v>
      </c>
      <c r="S506" s="353"/>
      <c r="T506" s="353"/>
      <c r="U506" s="353"/>
      <c r="V506" s="353"/>
      <c r="W506" s="353"/>
      <c r="X506" s="353"/>
      <c r="Y506" s="353"/>
      <c r="Z506" s="364"/>
      <c r="AA506" s="353"/>
      <c r="AB506" s="353"/>
      <c r="AC506" s="365"/>
      <c r="AD506" s="353"/>
      <c r="AE506" s="353"/>
      <c r="AF506" s="353"/>
      <c r="AG506" s="353"/>
      <c r="AH506" s="353"/>
      <c r="AI506" s="761"/>
      <c r="AJ506" s="353"/>
      <c r="AK506" s="353"/>
      <c r="AL506" s="353"/>
      <c r="AM506" s="353"/>
      <c r="AN506" s="353">
        <v>0</v>
      </c>
      <c r="AO506" s="364"/>
      <c r="AP506" s="353"/>
      <c r="AQ506" s="353"/>
      <c r="AR506" s="353">
        <v>0</v>
      </c>
      <c r="AS506" s="353"/>
      <c r="AT506" s="353"/>
      <c r="AU506" s="353"/>
      <c r="AV506" s="353"/>
      <c r="AW506" s="353"/>
      <c r="AX506" s="353"/>
      <c r="AY506" s="353"/>
      <c r="AZ506" s="353"/>
      <c r="BA506" s="353"/>
      <c r="BB506" s="353"/>
      <c r="BC506" s="353">
        <v>60</v>
      </c>
      <c r="BD506" s="353"/>
      <c r="BE506" s="359"/>
      <c r="BF506" s="360">
        <v>0</v>
      </c>
      <c r="BG506" s="360">
        <v>170000</v>
      </c>
      <c r="BH506" s="360">
        <f t="shared" si="25"/>
        <v>10200000</v>
      </c>
      <c r="BI506" s="361"/>
      <c r="BJ506" s="363" t="s">
        <v>6326</v>
      </c>
      <c r="BK506" s="362" t="s">
        <v>69</v>
      </c>
    </row>
    <row r="507" spans="1:63" s="349" customFormat="1" ht="297" hidden="1" customHeight="1">
      <c r="A507" s="676">
        <v>503</v>
      </c>
      <c r="B507" s="351" t="s">
        <v>2469</v>
      </c>
      <c r="C507" s="351" t="s">
        <v>2470</v>
      </c>
      <c r="D507" s="351"/>
      <c r="E507" s="351" t="s">
        <v>2471</v>
      </c>
      <c r="F507" s="393" t="s">
        <v>2472</v>
      </c>
      <c r="G507" s="488"/>
      <c r="H507" s="352"/>
      <c r="I507" s="350" t="s">
        <v>88</v>
      </c>
      <c r="J507" s="350"/>
      <c r="K507" s="350"/>
      <c r="L507" s="353"/>
      <c r="M507" s="353"/>
      <c r="N507" s="353"/>
      <c r="O507" s="353">
        <v>0</v>
      </c>
      <c r="P507" s="353">
        <f t="shared" si="27"/>
        <v>0</v>
      </c>
      <c r="Q507" s="354">
        <v>50</v>
      </c>
      <c r="R507" s="355">
        <f t="shared" si="24"/>
        <v>60</v>
      </c>
      <c r="S507" s="353"/>
      <c r="T507" s="353"/>
      <c r="U507" s="353"/>
      <c r="V507" s="353"/>
      <c r="W507" s="353"/>
      <c r="X507" s="353"/>
      <c r="Y507" s="353"/>
      <c r="Z507" s="364"/>
      <c r="AA507" s="353"/>
      <c r="AB507" s="353"/>
      <c r="AC507" s="365"/>
      <c r="AD507" s="353"/>
      <c r="AE507" s="353"/>
      <c r="AF507" s="353"/>
      <c r="AG507" s="353"/>
      <c r="AH507" s="353"/>
      <c r="AI507" s="761"/>
      <c r="AJ507" s="353"/>
      <c r="AK507" s="353"/>
      <c r="AL507" s="353"/>
      <c r="AM507" s="353"/>
      <c r="AN507" s="353">
        <v>0</v>
      </c>
      <c r="AO507" s="364"/>
      <c r="AP507" s="353"/>
      <c r="AQ507" s="353"/>
      <c r="AR507" s="353">
        <v>0</v>
      </c>
      <c r="AS507" s="353"/>
      <c r="AT507" s="353"/>
      <c r="AU507" s="353"/>
      <c r="AV507" s="353"/>
      <c r="AW507" s="353"/>
      <c r="AX507" s="353"/>
      <c r="AY507" s="353"/>
      <c r="AZ507" s="353"/>
      <c r="BA507" s="353"/>
      <c r="BB507" s="353"/>
      <c r="BC507" s="353">
        <v>60</v>
      </c>
      <c r="BD507" s="353"/>
      <c r="BE507" s="359"/>
      <c r="BF507" s="360">
        <v>0</v>
      </c>
      <c r="BG507" s="360">
        <v>1590000</v>
      </c>
      <c r="BH507" s="360">
        <f t="shared" si="25"/>
        <v>95400000</v>
      </c>
      <c r="BI507" s="361"/>
      <c r="BJ507" s="363" t="s">
        <v>6326</v>
      </c>
      <c r="BK507" s="362" t="s">
        <v>69</v>
      </c>
    </row>
    <row r="508" spans="1:63" s="349" customFormat="1" ht="310.5" hidden="1" customHeight="1">
      <c r="A508" s="676">
        <v>504</v>
      </c>
      <c r="B508" s="351" t="s">
        <v>2473</v>
      </c>
      <c r="C508" s="351" t="s">
        <v>2474</v>
      </c>
      <c r="D508" s="351"/>
      <c r="E508" s="351" t="s">
        <v>2475</v>
      </c>
      <c r="F508" s="393" t="s">
        <v>2476</v>
      </c>
      <c r="G508" s="488"/>
      <c r="H508" s="352"/>
      <c r="I508" s="350" t="s">
        <v>88</v>
      </c>
      <c r="J508" s="350"/>
      <c r="K508" s="350"/>
      <c r="L508" s="353"/>
      <c r="M508" s="353"/>
      <c r="N508" s="353"/>
      <c r="O508" s="353">
        <v>0</v>
      </c>
      <c r="P508" s="353">
        <f t="shared" si="27"/>
        <v>0</v>
      </c>
      <c r="Q508" s="354">
        <v>60</v>
      </c>
      <c r="R508" s="355">
        <f t="shared" si="24"/>
        <v>60</v>
      </c>
      <c r="S508" s="353"/>
      <c r="T508" s="353"/>
      <c r="U508" s="353"/>
      <c r="V508" s="353"/>
      <c r="W508" s="353"/>
      <c r="X508" s="353"/>
      <c r="Y508" s="353"/>
      <c r="Z508" s="364"/>
      <c r="AA508" s="353"/>
      <c r="AB508" s="353"/>
      <c r="AC508" s="365"/>
      <c r="AD508" s="353"/>
      <c r="AE508" s="353"/>
      <c r="AF508" s="353"/>
      <c r="AG508" s="353"/>
      <c r="AH508" s="353"/>
      <c r="AI508" s="761"/>
      <c r="AJ508" s="353"/>
      <c r="AK508" s="353"/>
      <c r="AL508" s="353"/>
      <c r="AM508" s="353"/>
      <c r="AN508" s="353">
        <v>0</v>
      </c>
      <c r="AO508" s="364"/>
      <c r="AP508" s="353"/>
      <c r="AQ508" s="353"/>
      <c r="AR508" s="353">
        <v>0</v>
      </c>
      <c r="AS508" s="353"/>
      <c r="AT508" s="353"/>
      <c r="AU508" s="353"/>
      <c r="AV508" s="353"/>
      <c r="AW508" s="353"/>
      <c r="AX508" s="353"/>
      <c r="AY508" s="353"/>
      <c r="AZ508" s="353"/>
      <c r="BA508" s="353"/>
      <c r="BB508" s="353"/>
      <c r="BC508" s="353">
        <v>60</v>
      </c>
      <c r="BD508" s="353"/>
      <c r="BE508" s="359"/>
      <c r="BF508" s="360">
        <v>0</v>
      </c>
      <c r="BG508" s="360">
        <v>535000</v>
      </c>
      <c r="BH508" s="360">
        <f t="shared" si="25"/>
        <v>32100000</v>
      </c>
      <c r="BI508" s="361"/>
      <c r="BJ508" s="363" t="s">
        <v>6326</v>
      </c>
      <c r="BK508" s="362" t="s">
        <v>69</v>
      </c>
    </row>
    <row r="509" spans="1:63" s="349" customFormat="1" ht="297" hidden="1" customHeight="1">
      <c r="A509" s="676">
        <v>505</v>
      </c>
      <c r="B509" s="351" t="s">
        <v>2477</v>
      </c>
      <c r="C509" s="351" t="s">
        <v>2478</v>
      </c>
      <c r="D509" s="351"/>
      <c r="E509" s="351" t="s">
        <v>2479</v>
      </c>
      <c r="F509" s="393" t="s">
        <v>2480</v>
      </c>
      <c r="G509" s="488"/>
      <c r="H509" s="352"/>
      <c r="I509" s="350" t="s">
        <v>88</v>
      </c>
      <c r="J509" s="350"/>
      <c r="K509" s="350"/>
      <c r="L509" s="353"/>
      <c r="M509" s="353"/>
      <c r="N509" s="353"/>
      <c r="O509" s="353">
        <v>0</v>
      </c>
      <c r="P509" s="353">
        <f t="shared" si="27"/>
        <v>0</v>
      </c>
      <c r="Q509" s="354">
        <v>120</v>
      </c>
      <c r="R509" s="355">
        <f t="shared" si="24"/>
        <v>85</v>
      </c>
      <c r="S509" s="353"/>
      <c r="T509" s="353"/>
      <c r="U509" s="353"/>
      <c r="V509" s="353"/>
      <c r="W509" s="353"/>
      <c r="X509" s="353"/>
      <c r="Y509" s="353"/>
      <c r="Z509" s="364"/>
      <c r="AA509" s="353"/>
      <c r="AB509" s="353"/>
      <c r="AC509" s="365"/>
      <c r="AD509" s="353"/>
      <c r="AE509" s="353"/>
      <c r="AF509" s="353"/>
      <c r="AG509" s="353"/>
      <c r="AH509" s="353"/>
      <c r="AI509" s="761"/>
      <c r="AJ509" s="353"/>
      <c r="AK509" s="353"/>
      <c r="AL509" s="353"/>
      <c r="AM509" s="353"/>
      <c r="AN509" s="353">
        <v>0</v>
      </c>
      <c r="AO509" s="364"/>
      <c r="AP509" s="353"/>
      <c r="AQ509" s="353"/>
      <c r="AR509" s="353">
        <v>0</v>
      </c>
      <c r="AS509" s="353"/>
      <c r="AT509" s="353"/>
      <c r="AU509" s="353"/>
      <c r="AV509" s="353"/>
      <c r="AW509" s="353"/>
      <c r="AX509" s="353"/>
      <c r="AY509" s="353"/>
      <c r="AZ509" s="353"/>
      <c r="BA509" s="353"/>
      <c r="BB509" s="353"/>
      <c r="BC509" s="353">
        <v>85</v>
      </c>
      <c r="BD509" s="353"/>
      <c r="BE509" s="359"/>
      <c r="BF509" s="360">
        <v>0</v>
      </c>
      <c r="BG509" s="360">
        <v>795000</v>
      </c>
      <c r="BH509" s="360">
        <f t="shared" si="25"/>
        <v>67575000</v>
      </c>
      <c r="BI509" s="361"/>
      <c r="BJ509" s="363" t="s">
        <v>6326</v>
      </c>
      <c r="BK509" s="362" t="s">
        <v>69</v>
      </c>
    </row>
    <row r="510" spans="1:63" s="349" customFormat="1" ht="297" hidden="1" customHeight="1">
      <c r="A510" s="676">
        <v>506</v>
      </c>
      <c r="B510" s="351" t="s">
        <v>2481</v>
      </c>
      <c r="C510" s="351" t="s">
        <v>2482</v>
      </c>
      <c r="D510" s="351"/>
      <c r="E510" s="351" t="s">
        <v>2483</v>
      </c>
      <c r="F510" s="393" t="s">
        <v>2484</v>
      </c>
      <c r="G510" s="488"/>
      <c r="H510" s="352"/>
      <c r="I510" s="350" t="s">
        <v>88</v>
      </c>
      <c r="J510" s="350"/>
      <c r="K510" s="350"/>
      <c r="L510" s="353"/>
      <c r="M510" s="353"/>
      <c r="N510" s="353"/>
      <c r="O510" s="353">
        <v>0</v>
      </c>
      <c r="P510" s="353">
        <f t="shared" si="27"/>
        <v>0</v>
      </c>
      <c r="Q510" s="354">
        <v>85</v>
      </c>
      <c r="R510" s="355">
        <f t="shared" si="24"/>
        <v>120</v>
      </c>
      <c r="S510" s="353"/>
      <c r="T510" s="353"/>
      <c r="U510" s="353"/>
      <c r="V510" s="353"/>
      <c r="W510" s="353"/>
      <c r="X510" s="353"/>
      <c r="Y510" s="353"/>
      <c r="Z510" s="364"/>
      <c r="AA510" s="353"/>
      <c r="AB510" s="353"/>
      <c r="AC510" s="365"/>
      <c r="AD510" s="353"/>
      <c r="AE510" s="353"/>
      <c r="AF510" s="353"/>
      <c r="AG510" s="353"/>
      <c r="AH510" s="353"/>
      <c r="AI510" s="761"/>
      <c r="AJ510" s="353"/>
      <c r="AK510" s="353"/>
      <c r="AL510" s="353"/>
      <c r="AM510" s="353"/>
      <c r="AN510" s="353">
        <v>0</v>
      </c>
      <c r="AO510" s="364"/>
      <c r="AP510" s="353"/>
      <c r="AQ510" s="353"/>
      <c r="AR510" s="353">
        <v>0</v>
      </c>
      <c r="AS510" s="353"/>
      <c r="AT510" s="353"/>
      <c r="AU510" s="353"/>
      <c r="AV510" s="353"/>
      <c r="AW510" s="353"/>
      <c r="AX510" s="353"/>
      <c r="AY510" s="353"/>
      <c r="AZ510" s="353"/>
      <c r="BA510" s="353"/>
      <c r="BB510" s="353"/>
      <c r="BC510" s="353">
        <v>120</v>
      </c>
      <c r="BD510" s="353"/>
      <c r="BE510" s="359"/>
      <c r="BF510" s="360">
        <v>0</v>
      </c>
      <c r="BG510" s="360">
        <v>1050000</v>
      </c>
      <c r="BH510" s="360">
        <f t="shared" si="25"/>
        <v>126000000</v>
      </c>
      <c r="BI510" s="361"/>
      <c r="BJ510" s="363" t="s">
        <v>6326</v>
      </c>
      <c r="BK510" s="362" t="s">
        <v>69</v>
      </c>
    </row>
    <row r="511" spans="1:63" s="349" customFormat="1" ht="297" hidden="1" customHeight="1">
      <c r="A511" s="676">
        <v>507</v>
      </c>
      <c r="B511" s="351" t="s">
        <v>2485</v>
      </c>
      <c r="C511" s="351" t="s">
        <v>2486</v>
      </c>
      <c r="D511" s="351"/>
      <c r="E511" s="351" t="s">
        <v>2487</v>
      </c>
      <c r="F511" s="393" t="s">
        <v>2488</v>
      </c>
      <c r="G511" s="488"/>
      <c r="H511" s="352"/>
      <c r="I511" s="350" t="s">
        <v>88</v>
      </c>
      <c r="J511" s="350"/>
      <c r="K511" s="350"/>
      <c r="L511" s="353"/>
      <c r="M511" s="353"/>
      <c r="N511" s="353"/>
      <c r="O511" s="353">
        <v>0</v>
      </c>
      <c r="P511" s="353">
        <f t="shared" si="27"/>
        <v>0</v>
      </c>
      <c r="Q511" s="354">
        <v>120</v>
      </c>
      <c r="R511" s="355">
        <f t="shared" si="24"/>
        <v>120</v>
      </c>
      <c r="S511" s="353"/>
      <c r="T511" s="353"/>
      <c r="U511" s="353"/>
      <c r="V511" s="353"/>
      <c r="W511" s="353"/>
      <c r="X511" s="353"/>
      <c r="Y511" s="353"/>
      <c r="Z511" s="364"/>
      <c r="AA511" s="353"/>
      <c r="AB511" s="353"/>
      <c r="AC511" s="365"/>
      <c r="AD511" s="353"/>
      <c r="AE511" s="353"/>
      <c r="AF511" s="353"/>
      <c r="AG511" s="353"/>
      <c r="AH511" s="353"/>
      <c r="AI511" s="761"/>
      <c r="AJ511" s="353"/>
      <c r="AK511" s="353"/>
      <c r="AL511" s="353"/>
      <c r="AM511" s="353"/>
      <c r="AN511" s="353">
        <v>0</v>
      </c>
      <c r="AO511" s="364"/>
      <c r="AP511" s="353"/>
      <c r="AQ511" s="353"/>
      <c r="AR511" s="353">
        <v>0</v>
      </c>
      <c r="AS511" s="353"/>
      <c r="AT511" s="353"/>
      <c r="AU511" s="353"/>
      <c r="AV511" s="353"/>
      <c r="AW511" s="353"/>
      <c r="AX511" s="353"/>
      <c r="AY511" s="353"/>
      <c r="AZ511" s="353"/>
      <c r="BA511" s="353"/>
      <c r="BB511" s="353"/>
      <c r="BC511" s="353">
        <v>120</v>
      </c>
      <c r="BD511" s="353"/>
      <c r="BE511" s="359"/>
      <c r="BF511" s="360">
        <v>0</v>
      </c>
      <c r="BG511" s="360">
        <v>1250000</v>
      </c>
      <c r="BH511" s="360">
        <f t="shared" si="25"/>
        <v>150000000</v>
      </c>
      <c r="BI511" s="361"/>
      <c r="BJ511" s="363" t="s">
        <v>6326</v>
      </c>
      <c r="BK511" s="362" t="s">
        <v>69</v>
      </c>
    </row>
    <row r="512" spans="1:63" s="349" customFormat="1" ht="297" hidden="1" customHeight="1">
      <c r="A512" s="676">
        <v>508</v>
      </c>
      <c r="B512" s="351" t="s">
        <v>2489</v>
      </c>
      <c r="C512" s="351" t="s">
        <v>2490</v>
      </c>
      <c r="D512" s="351"/>
      <c r="E512" s="351" t="s">
        <v>2491</v>
      </c>
      <c r="F512" s="393" t="s">
        <v>2492</v>
      </c>
      <c r="G512" s="488"/>
      <c r="H512" s="352"/>
      <c r="I512" s="350" t="s">
        <v>88</v>
      </c>
      <c r="J512" s="350"/>
      <c r="K512" s="350"/>
      <c r="L512" s="353"/>
      <c r="M512" s="353"/>
      <c r="N512" s="353"/>
      <c r="O512" s="353">
        <v>0</v>
      </c>
      <c r="P512" s="353">
        <f t="shared" si="27"/>
        <v>0</v>
      </c>
      <c r="Q512" s="354">
        <v>50</v>
      </c>
      <c r="R512" s="355">
        <f t="shared" si="24"/>
        <v>60</v>
      </c>
      <c r="S512" s="353"/>
      <c r="T512" s="353"/>
      <c r="U512" s="353"/>
      <c r="V512" s="353"/>
      <c r="W512" s="353"/>
      <c r="X512" s="353"/>
      <c r="Y512" s="353"/>
      <c r="Z512" s="364"/>
      <c r="AA512" s="353"/>
      <c r="AB512" s="353"/>
      <c r="AC512" s="365"/>
      <c r="AD512" s="353"/>
      <c r="AE512" s="353"/>
      <c r="AF512" s="353"/>
      <c r="AG512" s="353"/>
      <c r="AH512" s="353"/>
      <c r="AI512" s="761"/>
      <c r="AJ512" s="353"/>
      <c r="AK512" s="353"/>
      <c r="AL512" s="353"/>
      <c r="AM512" s="353"/>
      <c r="AN512" s="353"/>
      <c r="AO512" s="364"/>
      <c r="AP512" s="353"/>
      <c r="AQ512" s="353"/>
      <c r="AR512" s="353">
        <v>0</v>
      </c>
      <c r="AS512" s="353"/>
      <c r="AT512" s="353"/>
      <c r="AU512" s="353"/>
      <c r="AV512" s="353"/>
      <c r="AW512" s="353"/>
      <c r="AX512" s="353"/>
      <c r="AY512" s="353"/>
      <c r="AZ512" s="353"/>
      <c r="BA512" s="353"/>
      <c r="BB512" s="353"/>
      <c r="BC512" s="353">
        <v>60</v>
      </c>
      <c r="BD512" s="353"/>
      <c r="BE512" s="359"/>
      <c r="BF512" s="360">
        <v>0</v>
      </c>
      <c r="BG512" s="360">
        <v>1820000</v>
      </c>
      <c r="BH512" s="360">
        <f t="shared" si="25"/>
        <v>109200000</v>
      </c>
      <c r="BI512" s="361"/>
      <c r="BJ512" s="363" t="s">
        <v>6326</v>
      </c>
      <c r="BK512" s="362" t="s">
        <v>69</v>
      </c>
    </row>
    <row r="513" spans="1:63" s="349" customFormat="1" ht="297" hidden="1" customHeight="1">
      <c r="A513" s="676">
        <v>509</v>
      </c>
      <c r="B513" s="351" t="s">
        <v>2493</v>
      </c>
      <c r="C513" s="351" t="s">
        <v>2494</v>
      </c>
      <c r="D513" s="351"/>
      <c r="E513" s="351" t="s">
        <v>2495</v>
      </c>
      <c r="F513" s="393" t="s">
        <v>2496</v>
      </c>
      <c r="G513" s="488"/>
      <c r="H513" s="352"/>
      <c r="I513" s="350" t="s">
        <v>88</v>
      </c>
      <c r="J513" s="350"/>
      <c r="K513" s="350"/>
      <c r="L513" s="353"/>
      <c r="M513" s="353"/>
      <c r="N513" s="353"/>
      <c r="O513" s="353">
        <v>0</v>
      </c>
      <c r="P513" s="353">
        <f t="shared" si="27"/>
        <v>0</v>
      </c>
      <c r="Q513" s="354">
        <v>10</v>
      </c>
      <c r="R513" s="355">
        <f t="shared" si="24"/>
        <v>25</v>
      </c>
      <c r="S513" s="353"/>
      <c r="T513" s="353"/>
      <c r="U513" s="353"/>
      <c r="V513" s="353"/>
      <c r="W513" s="353"/>
      <c r="X513" s="353"/>
      <c r="Y513" s="353"/>
      <c r="Z513" s="364"/>
      <c r="AA513" s="353"/>
      <c r="AB513" s="353"/>
      <c r="AC513" s="365"/>
      <c r="AD513" s="353"/>
      <c r="AE513" s="353"/>
      <c r="AF513" s="353"/>
      <c r="AG513" s="353"/>
      <c r="AH513" s="353"/>
      <c r="AI513" s="761"/>
      <c r="AJ513" s="353"/>
      <c r="AK513" s="353"/>
      <c r="AL513" s="353"/>
      <c r="AM513" s="353"/>
      <c r="AN513" s="353">
        <v>0</v>
      </c>
      <c r="AO513" s="364"/>
      <c r="AP513" s="353"/>
      <c r="AQ513" s="353"/>
      <c r="AR513" s="353">
        <v>0</v>
      </c>
      <c r="AS513" s="353"/>
      <c r="AT513" s="353"/>
      <c r="AU513" s="353"/>
      <c r="AV513" s="353"/>
      <c r="AW513" s="353"/>
      <c r="AX513" s="353"/>
      <c r="AY513" s="353"/>
      <c r="AZ513" s="353"/>
      <c r="BA513" s="353"/>
      <c r="BB513" s="353"/>
      <c r="BC513" s="353">
        <v>25</v>
      </c>
      <c r="BD513" s="353"/>
      <c r="BE513" s="359"/>
      <c r="BF513" s="360">
        <v>0</v>
      </c>
      <c r="BG513" s="360">
        <v>400000</v>
      </c>
      <c r="BH513" s="360">
        <f t="shared" si="25"/>
        <v>10000000</v>
      </c>
      <c r="BI513" s="361"/>
      <c r="BJ513" s="363" t="s">
        <v>6326</v>
      </c>
      <c r="BK513" s="362" t="s">
        <v>69</v>
      </c>
    </row>
    <row r="514" spans="1:63" s="349" customFormat="1" ht="264" hidden="1" customHeight="1">
      <c r="A514" s="676">
        <v>510</v>
      </c>
      <c r="B514" s="351" t="s">
        <v>2497</v>
      </c>
      <c r="C514" s="351" t="s">
        <v>2498</v>
      </c>
      <c r="D514" s="351"/>
      <c r="E514" s="351" t="s">
        <v>2499</v>
      </c>
      <c r="F514" s="393" t="s">
        <v>2500</v>
      </c>
      <c r="G514" s="488"/>
      <c r="H514" s="352"/>
      <c r="I514" s="350" t="s">
        <v>88</v>
      </c>
      <c r="J514" s="350"/>
      <c r="K514" s="350"/>
      <c r="L514" s="353"/>
      <c r="M514" s="353"/>
      <c r="N514" s="353"/>
      <c r="O514" s="353">
        <v>0</v>
      </c>
      <c r="P514" s="353">
        <f t="shared" si="27"/>
        <v>0</v>
      </c>
      <c r="Q514" s="354">
        <v>300</v>
      </c>
      <c r="R514" s="355">
        <f t="shared" si="24"/>
        <v>240</v>
      </c>
      <c r="S514" s="353"/>
      <c r="T514" s="353"/>
      <c r="U514" s="353"/>
      <c r="V514" s="353"/>
      <c r="W514" s="353"/>
      <c r="X514" s="353"/>
      <c r="Y514" s="353"/>
      <c r="Z514" s="364"/>
      <c r="AA514" s="353"/>
      <c r="AB514" s="353"/>
      <c r="AC514" s="365"/>
      <c r="AD514" s="353"/>
      <c r="AE514" s="353"/>
      <c r="AF514" s="353"/>
      <c r="AG514" s="353"/>
      <c r="AH514" s="353"/>
      <c r="AI514" s="761"/>
      <c r="AJ514" s="353"/>
      <c r="AK514" s="353"/>
      <c r="AL514" s="353"/>
      <c r="AM514" s="353"/>
      <c r="AN514" s="353">
        <v>0</v>
      </c>
      <c r="AO514" s="364"/>
      <c r="AP514" s="353"/>
      <c r="AQ514" s="353"/>
      <c r="AR514" s="353">
        <v>0</v>
      </c>
      <c r="AS514" s="353"/>
      <c r="AT514" s="353"/>
      <c r="AU514" s="353"/>
      <c r="AV514" s="353"/>
      <c r="AW514" s="353"/>
      <c r="AX514" s="353"/>
      <c r="AY514" s="353"/>
      <c r="AZ514" s="353"/>
      <c r="BA514" s="353"/>
      <c r="BB514" s="353"/>
      <c r="BC514" s="353">
        <v>240</v>
      </c>
      <c r="BD514" s="353"/>
      <c r="BE514" s="359"/>
      <c r="BF514" s="360">
        <v>0</v>
      </c>
      <c r="BG514" s="360">
        <v>640000</v>
      </c>
      <c r="BH514" s="360">
        <f t="shared" si="25"/>
        <v>153600000</v>
      </c>
      <c r="BI514" s="361"/>
      <c r="BJ514" s="363" t="s">
        <v>6326</v>
      </c>
      <c r="BK514" s="362" t="s">
        <v>69</v>
      </c>
    </row>
    <row r="515" spans="1:63" s="349" customFormat="1" ht="66" hidden="1" customHeight="1">
      <c r="A515" s="676">
        <v>511</v>
      </c>
      <c r="B515" s="351" t="s">
        <v>2501</v>
      </c>
      <c r="C515" s="351" t="s">
        <v>2502</v>
      </c>
      <c r="D515" s="351"/>
      <c r="E515" s="351" t="s">
        <v>2503</v>
      </c>
      <c r="F515" s="351" t="s">
        <v>2504</v>
      </c>
      <c r="G515" s="488"/>
      <c r="H515" s="352"/>
      <c r="I515" s="350" t="s">
        <v>84</v>
      </c>
      <c r="J515" s="350"/>
      <c r="K515" s="350"/>
      <c r="L515" s="353"/>
      <c r="M515" s="353"/>
      <c r="N515" s="353"/>
      <c r="O515" s="353">
        <v>20</v>
      </c>
      <c r="P515" s="353">
        <f t="shared" si="27"/>
        <v>20</v>
      </c>
      <c r="Q515" s="354">
        <v>700</v>
      </c>
      <c r="R515" s="355">
        <f t="shared" si="24"/>
        <v>500</v>
      </c>
      <c r="S515" s="353"/>
      <c r="T515" s="353"/>
      <c r="U515" s="353"/>
      <c r="V515" s="353"/>
      <c r="W515" s="353"/>
      <c r="X515" s="353"/>
      <c r="Y515" s="353"/>
      <c r="Z515" s="364"/>
      <c r="AA515" s="353"/>
      <c r="AB515" s="353"/>
      <c r="AC515" s="369">
        <v>400</v>
      </c>
      <c r="AD515" s="353">
        <v>100</v>
      </c>
      <c r="AE515" s="353"/>
      <c r="AF515" s="353"/>
      <c r="AG515" s="353"/>
      <c r="AH515" s="353"/>
      <c r="AI515" s="761"/>
      <c r="AJ515" s="353"/>
      <c r="AK515" s="353"/>
      <c r="AL515" s="353"/>
      <c r="AM515" s="353"/>
      <c r="AN515" s="353">
        <v>0</v>
      </c>
      <c r="AO515" s="366"/>
      <c r="AP515" s="353"/>
      <c r="AQ515" s="353"/>
      <c r="AR515" s="353">
        <v>0</v>
      </c>
      <c r="AS515" s="353"/>
      <c r="AT515" s="353"/>
      <c r="AU515" s="353"/>
      <c r="AV515" s="353"/>
      <c r="AW515" s="353"/>
      <c r="AX515" s="353"/>
      <c r="AY515" s="353"/>
      <c r="AZ515" s="353"/>
      <c r="BA515" s="353"/>
      <c r="BB515" s="353"/>
      <c r="BC515" s="353"/>
      <c r="BD515" s="353"/>
      <c r="BE515" s="359"/>
      <c r="BF515" s="360">
        <v>0</v>
      </c>
      <c r="BG515" s="360">
        <v>38000</v>
      </c>
      <c r="BH515" s="360">
        <f t="shared" si="25"/>
        <v>19000000</v>
      </c>
      <c r="BI515" s="361"/>
      <c r="BJ515" s="363" t="s">
        <v>6326</v>
      </c>
      <c r="BK515" s="362" t="s">
        <v>6328</v>
      </c>
    </row>
    <row r="516" spans="1:63" s="349" customFormat="1" ht="181.5" hidden="1" customHeight="1">
      <c r="A516" s="676">
        <v>512</v>
      </c>
      <c r="B516" s="351" t="s">
        <v>2505</v>
      </c>
      <c r="C516" s="351" t="s">
        <v>2506</v>
      </c>
      <c r="D516" s="351"/>
      <c r="E516" s="351" t="s">
        <v>2507</v>
      </c>
      <c r="F516" s="351" t="s">
        <v>2508</v>
      </c>
      <c r="G516" s="488"/>
      <c r="H516" s="352"/>
      <c r="I516" s="350" t="s">
        <v>2509</v>
      </c>
      <c r="J516" s="350"/>
      <c r="K516" s="350"/>
      <c r="L516" s="353"/>
      <c r="M516" s="353"/>
      <c r="N516" s="353"/>
      <c r="O516" s="353">
        <v>0</v>
      </c>
      <c r="P516" s="353">
        <f t="shared" si="27"/>
        <v>0</v>
      </c>
      <c r="Q516" s="354">
        <v>50</v>
      </c>
      <c r="R516" s="355">
        <f t="shared" si="24"/>
        <v>150</v>
      </c>
      <c r="S516" s="353"/>
      <c r="T516" s="353"/>
      <c r="U516" s="353"/>
      <c r="V516" s="353"/>
      <c r="W516" s="353"/>
      <c r="X516" s="353"/>
      <c r="Y516" s="353"/>
      <c r="Z516" s="364"/>
      <c r="AA516" s="353"/>
      <c r="AB516" s="353"/>
      <c r="AC516" s="369">
        <v>100</v>
      </c>
      <c r="AD516" s="353"/>
      <c r="AE516" s="353"/>
      <c r="AF516" s="353"/>
      <c r="AG516" s="353"/>
      <c r="AH516" s="353"/>
      <c r="AI516" s="761"/>
      <c r="AJ516" s="353"/>
      <c r="AK516" s="353"/>
      <c r="AL516" s="353"/>
      <c r="AM516" s="353"/>
      <c r="AN516" s="353">
        <v>0</v>
      </c>
      <c r="AO516" s="366"/>
      <c r="AP516" s="353"/>
      <c r="AQ516" s="353"/>
      <c r="AR516" s="353">
        <v>0</v>
      </c>
      <c r="AS516" s="353"/>
      <c r="AT516" s="353"/>
      <c r="AU516" s="353">
        <v>50</v>
      </c>
      <c r="AV516" s="353"/>
      <c r="AW516" s="353"/>
      <c r="AX516" s="353"/>
      <c r="AY516" s="353"/>
      <c r="AZ516" s="353"/>
      <c r="BA516" s="353"/>
      <c r="BB516" s="353"/>
      <c r="BC516" s="353"/>
      <c r="BD516" s="353"/>
      <c r="BE516" s="359"/>
      <c r="BF516" s="360">
        <v>0</v>
      </c>
      <c r="BG516" s="360">
        <v>94290</v>
      </c>
      <c r="BH516" s="360">
        <f t="shared" si="25"/>
        <v>14143500</v>
      </c>
      <c r="BI516" s="361"/>
      <c r="BJ516" s="362" t="s">
        <v>6326</v>
      </c>
      <c r="BK516" s="362" t="s">
        <v>6328</v>
      </c>
    </row>
    <row r="517" spans="1:63" s="349" customFormat="1" ht="165" hidden="1" customHeight="1">
      <c r="A517" s="676">
        <v>513</v>
      </c>
      <c r="B517" s="351" t="s">
        <v>2510</v>
      </c>
      <c r="C517" s="351" t="s">
        <v>2511</v>
      </c>
      <c r="D517" s="351"/>
      <c r="E517" s="351" t="s">
        <v>2512</v>
      </c>
      <c r="F517" s="351" t="s">
        <v>2513</v>
      </c>
      <c r="G517" s="488"/>
      <c r="H517" s="352"/>
      <c r="I517" s="350" t="s">
        <v>2514</v>
      </c>
      <c r="J517" s="350"/>
      <c r="K517" s="350"/>
      <c r="L517" s="353"/>
      <c r="M517" s="353"/>
      <c r="N517" s="353"/>
      <c r="O517" s="353">
        <v>0</v>
      </c>
      <c r="P517" s="353">
        <f t="shared" si="27"/>
        <v>0</v>
      </c>
      <c r="Q517" s="354">
        <v>50</v>
      </c>
      <c r="R517" s="355">
        <f t="shared" si="24"/>
        <v>50</v>
      </c>
      <c r="S517" s="353"/>
      <c r="T517" s="353"/>
      <c r="U517" s="353"/>
      <c r="V517" s="353"/>
      <c r="W517" s="353"/>
      <c r="X517" s="353"/>
      <c r="Y517" s="353"/>
      <c r="Z517" s="364"/>
      <c r="AA517" s="353"/>
      <c r="AB517" s="353"/>
      <c r="AC517" s="369">
        <v>50</v>
      </c>
      <c r="AD517" s="353"/>
      <c r="AE517" s="353"/>
      <c r="AF517" s="353"/>
      <c r="AG517" s="353"/>
      <c r="AH517" s="353"/>
      <c r="AI517" s="761"/>
      <c r="AJ517" s="353"/>
      <c r="AK517" s="353"/>
      <c r="AL517" s="353"/>
      <c r="AM517" s="353"/>
      <c r="AN517" s="353">
        <v>0</v>
      </c>
      <c r="AO517" s="366"/>
      <c r="AP517" s="353"/>
      <c r="AQ517" s="353"/>
      <c r="AR517" s="353">
        <v>0</v>
      </c>
      <c r="AS517" s="353"/>
      <c r="AT517" s="353"/>
      <c r="AU517" s="353"/>
      <c r="AV517" s="353"/>
      <c r="AW517" s="353"/>
      <c r="AX517" s="353"/>
      <c r="AY517" s="353"/>
      <c r="AZ517" s="353"/>
      <c r="BA517" s="353"/>
      <c r="BB517" s="353"/>
      <c r="BC517" s="353"/>
      <c r="BD517" s="353"/>
      <c r="BE517" s="359"/>
      <c r="BF517" s="360">
        <v>0</v>
      </c>
      <c r="BG517" s="360">
        <v>42000</v>
      </c>
      <c r="BH517" s="360">
        <f t="shared" si="25"/>
        <v>2100000</v>
      </c>
      <c r="BI517" s="361"/>
      <c r="BJ517" s="362" t="s">
        <v>6326</v>
      </c>
      <c r="BK517" s="362" t="s">
        <v>6328</v>
      </c>
    </row>
    <row r="518" spans="1:63" s="349" customFormat="1" ht="132" hidden="1" customHeight="1">
      <c r="A518" s="676">
        <v>514</v>
      </c>
      <c r="B518" s="351" t="s">
        <v>2515</v>
      </c>
      <c r="C518" s="351" t="s">
        <v>2516</v>
      </c>
      <c r="D518" s="351"/>
      <c r="E518" s="351" t="s">
        <v>2517</v>
      </c>
      <c r="F518" s="351" t="s">
        <v>2518</v>
      </c>
      <c r="G518" s="488"/>
      <c r="H518" s="352"/>
      <c r="I518" s="350" t="s">
        <v>1337</v>
      </c>
      <c r="J518" s="350"/>
      <c r="K518" s="350"/>
      <c r="L518" s="353"/>
      <c r="M518" s="353"/>
      <c r="N518" s="353"/>
      <c r="O518" s="353">
        <v>0</v>
      </c>
      <c r="P518" s="353">
        <f t="shared" si="27"/>
        <v>0</v>
      </c>
      <c r="Q518" s="354">
        <v>200</v>
      </c>
      <c r="R518" s="355">
        <f t="shared" si="24"/>
        <v>520</v>
      </c>
      <c r="S518" s="353"/>
      <c r="T518" s="353"/>
      <c r="U518" s="353"/>
      <c r="V518" s="353"/>
      <c r="W518" s="353"/>
      <c r="X518" s="353"/>
      <c r="Y518" s="353"/>
      <c r="Z518" s="364"/>
      <c r="AA518" s="353"/>
      <c r="AB518" s="353"/>
      <c r="AC518" s="369">
        <v>500</v>
      </c>
      <c r="AD518" s="353"/>
      <c r="AE518" s="353"/>
      <c r="AF518" s="353"/>
      <c r="AG518" s="353">
        <v>20</v>
      </c>
      <c r="AH518" s="353"/>
      <c r="AI518" s="761"/>
      <c r="AJ518" s="353"/>
      <c r="AK518" s="353"/>
      <c r="AL518" s="353"/>
      <c r="AM518" s="353"/>
      <c r="AN518" s="353">
        <v>0</v>
      </c>
      <c r="AO518" s="364"/>
      <c r="AP518" s="353"/>
      <c r="AQ518" s="353"/>
      <c r="AR518" s="353">
        <v>0</v>
      </c>
      <c r="AS518" s="353"/>
      <c r="AT518" s="353"/>
      <c r="AU518" s="353"/>
      <c r="AV518" s="353"/>
      <c r="AW518" s="353"/>
      <c r="AX518" s="353"/>
      <c r="AY518" s="353"/>
      <c r="AZ518" s="353"/>
      <c r="BA518" s="353"/>
      <c r="BB518" s="353"/>
      <c r="BC518" s="353"/>
      <c r="BD518" s="353"/>
      <c r="BE518" s="359"/>
      <c r="BF518" s="360">
        <v>0</v>
      </c>
      <c r="BG518" s="360">
        <v>499000</v>
      </c>
      <c r="BH518" s="360">
        <f t="shared" si="25"/>
        <v>259480000</v>
      </c>
      <c r="BI518" s="361"/>
      <c r="BJ518" s="362" t="s">
        <v>6328</v>
      </c>
      <c r="BK518" s="363" t="str">
        <f>+BJ518</f>
        <v>NGOAI</v>
      </c>
    </row>
    <row r="519" spans="1:63" s="349" customFormat="1" ht="181.5" hidden="1" customHeight="1">
      <c r="A519" s="676">
        <v>515</v>
      </c>
      <c r="B519" s="351" t="s">
        <v>2519</v>
      </c>
      <c r="C519" s="351" t="s">
        <v>2520</v>
      </c>
      <c r="D519" s="351"/>
      <c r="E519" s="351" t="s">
        <v>2521</v>
      </c>
      <c r="F519" s="351" t="s">
        <v>2522</v>
      </c>
      <c r="G519" s="488"/>
      <c r="H519" s="352"/>
      <c r="I519" s="350" t="s">
        <v>1337</v>
      </c>
      <c r="J519" s="350"/>
      <c r="K519" s="350"/>
      <c r="L519" s="353">
        <v>69</v>
      </c>
      <c r="M519" s="353"/>
      <c r="N519" s="353"/>
      <c r="O519" s="353">
        <v>0</v>
      </c>
      <c r="P519" s="353">
        <f t="shared" si="27"/>
        <v>0</v>
      </c>
      <c r="Q519" s="354">
        <v>200</v>
      </c>
      <c r="R519" s="355">
        <f t="shared" si="24"/>
        <v>220</v>
      </c>
      <c r="S519" s="353"/>
      <c r="T519" s="353"/>
      <c r="U519" s="353"/>
      <c r="V519" s="353"/>
      <c r="W519" s="353"/>
      <c r="X519" s="353"/>
      <c r="Y519" s="353"/>
      <c r="Z519" s="364"/>
      <c r="AA519" s="353"/>
      <c r="AB519" s="353">
        <v>200</v>
      </c>
      <c r="AC519" s="365"/>
      <c r="AD519" s="353"/>
      <c r="AE519" s="353"/>
      <c r="AF519" s="353"/>
      <c r="AG519" s="353">
        <v>20</v>
      </c>
      <c r="AH519" s="353"/>
      <c r="AI519" s="761"/>
      <c r="AJ519" s="353"/>
      <c r="AK519" s="353"/>
      <c r="AL519" s="353"/>
      <c r="AM519" s="353"/>
      <c r="AN519" s="353">
        <v>0</v>
      </c>
      <c r="AO519" s="364"/>
      <c r="AP519" s="353"/>
      <c r="AQ519" s="353"/>
      <c r="AR519" s="353">
        <v>0</v>
      </c>
      <c r="AS519" s="353"/>
      <c r="AT519" s="353"/>
      <c r="AU519" s="353"/>
      <c r="AV519" s="353"/>
      <c r="AW519" s="353"/>
      <c r="AX519" s="353"/>
      <c r="AY519" s="353"/>
      <c r="AZ519" s="353"/>
      <c r="BA519" s="353"/>
      <c r="BB519" s="353"/>
      <c r="BC519" s="353"/>
      <c r="BD519" s="353"/>
      <c r="BE519" s="359"/>
      <c r="BF519" s="360">
        <v>0</v>
      </c>
      <c r="BG519" s="360">
        <v>250000</v>
      </c>
      <c r="BH519" s="360">
        <f t="shared" si="25"/>
        <v>55000000</v>
      </c>
      <c r="BI519" s="361"/>
      <c r="BJ519" s="362" t="s">
        <v>6039</v>
      </c>
      <c r="BK519" s="363" t="s">
        <v>6328</v>
      </c>
    </row>
    <row r="520" spans="1:63" s="349" customFormat="1" ht="132" hidden="1" customHeight="1">
      <c r="A520" s="676">
        <v>516</v>
      </c>
      <c r="B520" s="351" t="s">
        <v>2523</v>
      </c>
      <c r="C520" s="351" t="s">
        <v>2524</v>
      </c>
      <c r="D520" s="351"/>
      <c r="E520" s="351" t="s">
        <v>2525</v>
      </c>
      <c r="F520" s="351" t="s">
        <v>2526</v>
      </c>
      <c r="G520" s="488"/>
      <c r="H520" s="352"/>
      <c r="I520" s="350" t="s">
        <v>1337</v>
      </c>
      <c r="J520" s="350"/>
      <c r="K520" s="350"/>
      <c r="L520" s="353"/>
      <c r="M520" s="353"/>
      <c r="N520" s="353"/>
      <c r="O520" s="353">
        <v>0</v>
      </c>
      <c r="P520" s="353">
        <f t="shared" si="27"/>
        <v>0</v>
      </c>
      <c r="Q520" s="354">
        <v>1000</v>
      </c>
      <c r="R520" s="355">
        <f t="shared" si="24"/>
        <v>2220</v>
      </c>
      <c r="S520" s="353"/>
      <c r="T520" s="353"/>
      <c r="U520" s="353"/>
      <c r="V520" s="353"/>
      <c r="W520" s="353"/>
      <c r="X520" s="353"/>
      <c r="Y520" s="353"/>
      <c r="Z520" s="364"/>
      <c r="AA520" s="353"/>
      <c r="AB520" s="353">
        <v>500</v>
      </c>
      <c r="AC520" s="369">
        <v>500</v>
      </c>
      <c r="AD520" s="353">
        <v>200</v>
      </c>
      <c r="AE520" s="353"/>
      <c r="AF520" s="353"/>
      <c r="AG520" s="353">
        <v>20</v>
      </c>
      <c r="AH520" s="353"/>
      <c r="AI520" s="761"/>
      <c r="AJ520" s="353"/>
      <c r="AK520" s="353"/>
      <c r="AL520" s="353">
        <v>1000</v>
      </c>
      <c r="AM520" s="353"/>
      <c r="AN520" s="353">
        <v>0</v>
      </c>
      <c r="AO520" s="364"/>
      <c r="AP520" s="353"/>
      <c r="AQ520" s="353"/>
      <c r="AR520" s="353">
        <v>0</v>
      </c>
      <c r="AS520" s="353"/>
      <c r="AT520" s="353"/>
      <c r="AU520" s="353"/>
      <c r="AV520" s="353"/>
      <c r="AW520" s="353"/>
      <c r="AX520" s="353"/>
      <c r="AY520" s="353"/>
      <c r="AZ520" s="353"/>
      <c r="BA520" s="353"/>
      <c r="BB520" s="353"/>
      <c r="BC520" s="353"/>
      <c r="BD520" s="353"/>
      <c r="BE520" s="359"/>
      <c r="BF520" s="360">
        <v>0</v>
      </c>
      <c r="BG520" s="360">
        <v>48885</v>
      </c>
      <c r="BH520" s="360">
        <f t="shared" si="25"/>
        <v>108524700</v>
      </c>
      <c r="BI520" s="361"/>
      <c r="BJ520" s="362" t="s">
        <v>6328</v>
      </c>
      <c r="BK520" s="363" t="str">
        <f>+BJ520</f>
        <v>NGOAI</v>
      </c>
    </row>
    <row r="521" spans="1:63" s="349" customFormat="1" ht="82.5" hidden="1" customHeight="1">
      <c r="A521" s="676">
        <v>517</v>
      </c>
      <c r="B521" s="351" t="s">
        <v>2560</v>
      </c>
      <c r="C521" s="351" t="s">
        <v>2561</v>
      </c>
      <c r="D521" s="351"/>
      <c r="E521" s="351" t="s">
        <v>2562</v>
      </c>
      <c r="F521" s="351" t="s">
        <v>2563</v>
      </c>
      <c r="G521" s="488"/>
      <c r="H521" s="352"/>
      <c r="I521" s="350" t="s">
        <v>2423</v>
      </c>
      <c r="J521" s="350"/>
      <c r="K521" s="350"/>
      <c r="L521" s="353"/>
      <c r="M521" s="353"/>
      <c r="N521" s="353"/>
      <c r="O521" s="353">
        <v>0</v>
      </c>
      <c r="P521" s="353">
        <f t="shared" si="27"/>
        <v>0</v>
      </c>
      <c r="Q521" s="354">
        <v>500</v>
      </c>
      <c r="R521" s="355">
        <f t="shared" si="24"/>
        <v>300</v>
      </c>
      <c r="S521" s="353"/>
      <c r="T521" s="353"/>
      <c r="U521" s="353"/>
      <c r="V521" s="353"/>
      <c r="W521" s="353"/>
      <c r="X521" s="353"/>
      <c r="Y521" s="353"/>
      <c r="Z521" s="364"/>
      <c r="AA521" s="353"/>
      <c r="AB521" s="353"/>
      <c r="AC521" s="365"/>
      <c r="AD521" s="353"/>
      <c r="AE521" s="353"/>
      <c r="AF521" s="353"/>
      <c r="AG521" s="353">
        <v>300</v>
      </c>
      <c r="AH521" s="353"/>
      <c r="AI521" s="761"/>
      <c r="AJ521" s="353"/>
      <c r="AK521" s="353"/>
      <c r="AL521" s="353"/>
      <c r="AM521" s="353"/>
      <c r="AN521" s="353">
        <v>0</v>
      </c>
      <c r="AO521" s="364"/>
      <c r="AP521" s="353"/>
      <c r="AQ521" s="353"/>
      <c r="AR521" s="353">
        <v>0</v>
      </c>
      <c r="AS521" s="353"/>
      <c r="AT521" s="353"/>
      <c r="AU521" s="353"/>
      <c r="AV521" s="353"/>
      <c r="AW521" s="353"/>
      <c r="AX521" s="353"/>
      <c r="AY521" s="353"/>
      <c r="AZ521" s="353"/>
      <c r="BA521" s="353"/>
      <c r="BB521" s="353"/>
      <c r="BC521" s="353"/>
      <c r="BD521" s="353"/>
      <c r="BE521" s="359"/>
      <c r="BF521" s="360">
        <v>0</v>
      </c>
      <c r="BG521" s="360">
        <v>1200000</v>
      </c>
      <c r="BH521" s="360">
        <f t="shared" si="25"/>
        <v>360000000</v>
      </c>
      <c r="BI521" s="361"/>
      <c r="BJ521" s="362" t="s">
        <v>6326</v>
      </c>
      <c r="BK521" s="363" t="s">
        <v>6326</v>
      </c>
    </row>
    <row r="522" spans="1:63" s="349" customFormat="1" ht="65.25" hidden="1" customHeight="1">
      <c r="A522" s="676">
        <v>518</v>
      </c>
      <c r="B522" s="351" t="s">
        <v>2564</v>
      </c>
      <c r="C522" s="351" t="s">
        <v>2565</v>
      </c>
      <c r="D522" s="351"/>
      <c r="E522" s="351" t="s">
        <v>2566</v>
      </c>
      <c r="F522" s="351" t="s">
        <v>2567</v>
      </c>
      <c r="G522" s="367" t="s">
        <v>6772</v>
      </c>
      <c r="H522" s="352"/>
      <c r="I522" s="350" t="s">
        <v>560</v>
      </c>
      <c r="J522" s="350"/>
      <c r="K522" s="350"/>
      <c r="L522" s="353"/>
      <c r="M522" s="353"/>
      <c r="N522" s="353"/>
      <c r="O522" s="353">
        <v>50</v>
      </c>
      <c r="P522" s="353">
        <f t="shared" si="27"/>
        <v>50</v>
      </c>
      <c r="Q522" s="354">
        <v>720</v>
      </c>
      <c r="R522" s="355">
        <f t="shared" ref="R522:R541" si="28">SUM(S522:BD522)</f>
        <v>1800</v>
      </c>
      <c r="S522" s="353"/>
      <c r="T522" s="353"/>
      <c r="U522" s="353"/>
      <c r="V522" s="353"/>
      <c r="W522" s="353"/>
      <c r="X522" s="353"/>
      <c r="Y522" s="353"/>
      <c r="Z522" s="364"/>
      <c r="AA522" s="353"/>
      <c r="AB522" s="353"/>
      <c r="AC522" s="365"/>
      <c r="AD522" s="353"/>
      <c r="AE522" s="353"/>
      <c r="AF522" s="353"/>
      <c r="AG522" s="353"/>
      <c r="AH522" s="353"/>
      <c r="AI522" s="761">
        <v>1800</v>
      </c>
      <c r="AJ522" s="353"/>
      <c r="AK522" s="353"/>
      <c r="AL522" s="353"/>
      <c r="AM522" s="353"/>
      <c r="AN522" s="353">
        <v>0</v>
      </c>
      <c r="AO522" s="364"/>
      <c r="AP522" s="353"/>
      <c r="AQ522" s="353"/>
      <c r="AR522" s="353">
        <v>0</v>
      </c>
      <c r="AS522" s="353"/>
      <c r="AT522" s="353"/>
      <c r="AU522" s="353"/>
      <c r="AV522" s="353"/>
      <c r="AW522" s="353"/>
      <c r="AX522" s="353"/>
      <c r="AY522" s="353"/>
      <c r="AZ522" s="353"/>
      <c r="BA522" s="353"/>
      <c r="BB522" s="353"/>
      <c r="BC522" s="353"/>
      <c r="BD522" s="353"/>
      <c r="BE522" s="359"/>
      <c r="BF522" s="360">
        <v>0</v>
      </c>
      <c r="BG522" s="360">
        <v>85890</v>
      </c>
      <c r="BH522" s="360">
        <f t="shared" ref="BH522:BH585" si="29">+BG522*R522</f>
        <v>154602000</v>
      </c>
      <c r="BI522" s="361"/>
      <c r="BJ522" s="363" t="s">
        <v>6039</v>
      </c>
      <c r="BK522" s="363" t="s">
        <v>6328</v>
      </c>
    </row>
    <row r="523" spans="1:63" s="349" customFormat="1" ht="99" hidden="1" customHeight="1">
      <c r="A523" s="676">
        <v>519</v>
      </c>
      <c r="B523" s="351" t="s">
        <v>2568</v>
      </c>
      <c r="C523" s="351" t="s">
        <v>2569</v>
      </c>
      <c r="D523" s="351"/>
      <c r="E523" s="351" t="s">
        <v>2570</v>
      </c>
      <c r="F523" s="351" t="s">
        <v>2571</v>
      </c>
      <c r="G523" s="488"/>
      <c r="H523" s="352"/>
      <c r="I523" s="350" t="s">
        <v>1757</v>
      </c>
      <c r="J523" s="350"/>
      <c r="K523" s="350"/>
      <c r="L523" s="353"/>
      <c r="M523" s="353"/>
      <c r="N523" s="353"/>
      <c r="O523" s="353">
        <v>0</v>
      </c>
      <c r="P523" s="353">
        <f t="shared" si="27"/>
        <v>0</v>
      </c>
      <c r="Q523" s="354">
        <v>20</v>
      </c>
      <c r="R523" s="355">
        <f t="shared" si="28"/>
        <v>20</v>
      </c>
      <c r="S523" s="353"/>
      <c r="T523" s="353"/>
      <c r="U523" s="353"/>
      <c r="V523" s="353"/>
      <c r="W523" s="353"/>
      <c r="X523" s="353"/>
      <c r="Y523" s="353"/>
      <c r="Z523" s="364"/>
      <c r="AA523" s="353"/>
      <c r="AB523" s="353"/>
      <c r="AC523" s="365"/>
      <c r="AD523" s="353"/>
      <c r="AE523" s="353"/>
      <c r="AF523" s="353"/>
      <c r="AG523" s="353"/>
      <c r="AH523" s="353"/>
      <c r="AI523" s="761"/>
      <c r="AJ523" s="353"/>
      <c r="AK523" s="353"/>
      <c r="AL523" s="353"/>
      <c r="AM523" s="353"/>
      <c r="AN523" s="353">
        <v>0</v>
      </c>
      <c r="AO523" s="364"/>
      <c r="AP523" s="353"/>
      <c r="AQ523" s="353"/>
      <c r="AR523" s="353">
        <v>0</v>
      </c>
      <c r="AS523" s="353">
        <v>10</v>
      </c>
      <c r="AT523" s="353"/>
      <c r="AU523" s="353">
        <v>10</v>
      </c>
      <c r="AV523" s="353"/>
      <c r="AW523" s="353"/>
      <c r="AX523" s="353"/>
      <c r="AY523" s="353"/>
      <c r="AZ523" s="353"/>
      <c r="BA523" s="353"/>
      <c r="BB523" s="353"/>
      <c r="BC523" s="353"/>
      <c r="BD523" s="353"/>
      <c r="BE523" s="359"/>
      <c r="BF523" s="360">
        <v>0</v>
      </c>
      <c r="BG523" s="360">
        <v>65100</v>
      </c>
      <c r="BH523" s="360">
        <f t="shared" si="29"/>
        <v>1302000</v>
      </c>
      <c r="BI523" s="361"/>
      <c r="BJ523" s="362" t="s">
        <v>6327</v>
      </c>
      <c r="BK523" s="362" t="s">
        <v>6327</v>
      </c>
    </row>
    <row r="524" spans="1:63" s="349" customFormat="1" ht="82.5" hidden="1" customHeight="1">
      <c r="A524" s="676">
        <v>520</v>
      </c>
      <c r="B524" s="351" t="s">
        <v>2572</v>
      </c>
      <c r="C524" s="351" t="s">
        <v>2573</v>
      </c>
      <c r="D524" s="351"/>
      <c r="E524" s="351" t="s">
        <v>2573</v>
      </c>
      <c r="F524" s="351" t="s">
        <v>2574</v>
      </c>
      <c r="G524" s="351" t="s">
        <v>2575</v>
      </c>
      <c r="H524" s="352"/>
      <c r="I524" s="350" t="s">
        <v>2576</v>
      </c>
      <c r="J524" s="350"/>
      <c r="K524" s="350"/>
      <c r="L524" s="353">
        <v>9250</v>
      </c>
      <c r="M524" s="353">
        <v>12850</v>
      </c>
      <c r="N524" s="353"/>
      <c r="O524" s="353"/>
      <c r="P524" s="353">
        <f t="shared" si="27"/>
        <v>0</v>
      </c>
      <c r="Q524" s="354">
        <v>55700</v>
      </c>
      <c r="R524" s="355">
        <f t="shared" si="28"/>
        <v>73130</v>
      </c>
      <c r="S524" s="353"/>
      <c r="T524" s="353"/>
      <c r="U524" s="353"/>
      <c r="V524" s="353"/>
      <c r="W524" s="353"/>
      <c r="X524" s="353"/>
      <c r="Y524" s="353"/>
      <c r="Z524" s="364"/>
      <c r="AA524" s="353"/>
      <c r="AB524" s="353">
        <v>1000</v>
      </c>
      <c r="AC524" s="369">
        <v>3500</v>
      </c>
      <c r="AD524" s="353">
        <v>3000</v>
      </c>
      <c r="AE524" s="353">
        <v>3000</v>
      </c>
      <c r="AF524" s="353">
        <v>6000</v>
      </c>
      <c r="AG524" s="353">
        <v>300</v>
      </c>
      <c r="AH524" s="353">
        <v>10000</v>
      </c>
      <c r="AI524" s="761"/>
      <c r="AJ524" s="353"/>
      <c r="AK524" s="353">
        <v>3000</v>
      </c>
      <c r="AL524" s="353">
        <v>400</v>
      </c>
      <c r="AM524" s="353">
        <v>1000</v>
      </c>
      <c r="AN524" s="353">
        <v>3000</v>
      </c>
      <c r="AO524" s="378">
        <v>500</v>
      </c>
      <c r="AP524" s="353"/>
      <c r="AQ524" s="353">
        <v>500</v>
      </c>
      <c r="AR524" s="353">
        <v>0</v>
      </c>
      <c r="AS524" s="353">
        <v>800</v>
      </c>
      <c r="AT524" s="353">
        <v>36000</v>
      </c>
      <c r="AU524" s="353">
        <v>100</v>
      </c>
      <c r="AV524" s="353">
        <v>1000</v>
      </c>
      <c r="AW524" s="353"/>
      <c r="AX524" s="353"/>
      <c r="AY524" s="353"/>
      <c r="AZ524" s="353"/>
      <c r="BA524" s="353">
        <v>30</v>
      </c>
      <c r="BB524" s="353"/>
      <c r="BC524" s="353"/>
      <c r="BD524" s="353"/>
      <c r="BE524" s="359"/>
      <c r="BF524" s="360">
        <v>0</v>
      </c>
      <c r="BG524" s="360">
        <v>1617</v>
      </c>
      <c r="BH524" s="360">
        <f t="shared" si="29"/>
        <v>118251210</v>
      </c>
      <c r="BI524" s="361"/>
      <c r="BJ524" s="362" t="s">
        <v>6039</v>
      </c>
      <c r="BK524" s="362" t="s">
        <v>6039</v>
      </c>
    </row>
    <row r="525" spans="1:63" s="349" customFormat="1" ht="61.5" hidden="1" customHeight="1">
      <c r="A525" s="676">
        <v>521</v>
      </c>
      <c r="B525" s="351" t="s">
        <v>2577</v>
      </c>
      <c r="C525" s="351" t="s">
        <v>2578</v>
      </c>
      <c r="D525" s="351"/>
      <c r="E525" s="351" t="s">
        <v>2579</v>
      </c>
      <c r="F525" s="351" t="s">
        <v>2580</v>
      </c>
      <c r="G525" s="351" t="s">
        <v>7100</v>
      </c>
      <c r="H525" s="352"/>
      <c r="I525" s="350" t="s">
        <v>84</v>
      </c>
      <c r="J525" s="350"/>
      <c r="K525" s="350"/>
      <c r="L525" s="353"/>
      <c r="M525" s="353"/>
      <c r="N525" s="353"/>
      <c r="O525" s="353">
        <v>0</v>
      </c>
      <c r="P525" s="353">
        <f t="shared" ref="P525:P556" si="30">N525+O525</f>
        <v>0</v>
      </c>
      <c r="Q525" s="354">
        <v>30</v>
      </c>
      <c r="R525" s="355">
        <f t="shared" si="28"/>
        <v>50</v>
      </c>
      <c r="S525" s="353"/>
      <c r="T525" s="353"/>
      <c r="U525" s="353"/>
      <c r="V525" s="353"/>
      <c r="W525" s="353">
        <v>50</v>
      </c>
      <c r="X525" s="353"/>
      <c r="Y525" s="353"/>
      <c r="Z525" s="364"/>
      <c r="AA525" s="353"/>
      <c r="AB525" s="353"/>
      <c r="AC525" s="365"/>
      <c r="AD525" s="353"/>
      <c r="AE525" s="353"/>
      <c r="AF525" s="353"/>
      <c r="AG525" s="353"/>
      <c r="AH525" s="353"/>
      <c r="AI525" s="761"/>
      <c r="AJ525" s="353"/>
      <c r="AK525" s="353"/>
      <c r="AL525" s="353"/>
      <c r="AM525" s="353"/>
      <c r="AN525" s="353">
        <v>0</v>
      </c>
      <c r="AO525" s="364"/>
      <c r="AP525" s="353"/>
      <c r="AQ525" s="353"/>
      <c r="AR525" s="353">
        <v>0</v>
      </c>
      <c r="AS525" s="353"/>
      <c r="AT525" s="353"/>
      <c r="AU525" s="353"/>
      <c r="AV525" s="353"/>
      <c r="AW525" s="353"/>
      <c r="AX525" s="353"/>
      <c r="AY525" s="353"/>
      <c r="AZ525" s="353"/>
      <c r="BA525" s="353"/>
      <c r="BB525" s="353"/>
      <c r="BC525" s="353"/>
      <c r="BD525" s="353"/>
      <c r="BE525" s="359"/>
      <c r="BF525" s="360">
        <v>0</v>
      </c>
      <c r="BG525" s="360">
        <v>679000</v>
      </c>
      <c r="BH525" s="360">
        <f t="shared" si="29"/>
        <v>33950000</v>
      </c>
      <c r="BI525" s="361"/>
      <c r="BJ525" s="362" t="s">
        <v>6326</v>
      </c>
      <c r="BK525" s="363" t="s">
        <v>6326</v>
      </c>
    </row>
    <row r="526" spans="1:63" s="349" customFormat="1" ht="33" hidden="1" customHeight="1">
      <c r="A526" s="676">
        <v>522</v>
      </c>
      <c r="B526" s="351" t="s">
        <v>2581</v>
      </c>
      <c r="C526" s="351" t="s">
        <v>2582</v>
      </c>
      <c r="D526" s="351"/>
      <c r="E526" s="351"/>
      <c r="F526" s="351" t="s">
        <v>2583</v>
      </c>
      <c r="G526" s="488"/>
      <c r="H526" s="352"/>
      <c r="I526" s="350" t="s">
        <v>2584</v>
      </c>
      <c r="J526" s="350"/>
      <c r="K526" s="350"/>
      <c r="L526" s="353">
        <v>0</v>
      </c>
      <c r="M526" s="353">
        <v>390</v>
      </c>
      <c r="N526" s="353"/>
      <c r="O526" s="353">
        <v>0</v>
      </c>
      <c r="P526" s="353">
        <f t="shared" si="30"/>
        <v>0</v>
      </c>
      <c r="Q526" s="354">
        <v>400</v>
      </c>
      <c r="R526" s="355">
        <f t="shared" si="28"/>
        <v>600</v>
      </c>
      <c r="S526" s="353"/>
      <c r="T526" s="353"/>
      <c r="U526" s="353"/>
      <c r="V526" s="353"/>
      <c r="W526" s="353"/>
      <c r="X526" s="353"/>
      <c r="Y526" s="353"/>
      <c r="Z526" s="364"/>
      <c r="AA526" s="353"/>
      <c r="AB526" s="353"/>
      <c r="AC526" s="365"/>
      <c r="AD526" s="353"/>
      <c r="AE526" s="353"/>
      <c r="AF526" s="353"/>
      <c r="AG526" s="353"/>
      <c r="AH526" s="353">
        <v>600</v>
      </c>
      <c r="AI526" s="761"/>
      <c r="AJ526" s="353"/>
      <c r="AK526" s="353"/>
      <c r="AL526" s="353"/>
      <c r="AM526" s="353"/>
      <c r="AN526" s="353">
        <v>0</v>
      </c>
      <c r="AO526" s="364"/>
      <c r="AP526" s="353"/>
      <c r="AQ526" s="353"/>
      <c r="AR526" s="353">
        <v>0</v>
      </c>
      <c r="AS526" s="353"/>
      <c r="AT526" s="353"/>
      <c r="AU526" s="353"/>
      <c r="AV526" s="353"/>
      <c r="AW526" s="353"/>
      <c r="AX526" s="353"/>
      <c r="AY526" s="353"/>
      <c r="AZ526" s="353"/>
      <c r="BA526" s="353"/>
      <c r="BB526" s="353"/>
      <c r="BC526" s="353"/>
      <c r="BD526" s="353"/>
      <c r="BE526" s="359"/>
      <c r="BF526" s="360">
        <v>0</v>
      </c>
      <c r="BG526" s="360">
        <v>12390</v>
      </c>
      <c r="BH526" s="360">
        <f t="shared" si="29"/>
        <v>7434000</v>
      </c>
      <c r="BI526" s="361"/>
      <c r="BJ526" s="362" t="s">
        <v>6326</v>
      </c>
      <c r="BK526" s="363" t="s">
        <v>6326</v>
      </c>
    </row>
    <row r="527" spans="1:63" s="349" customFormat="1" ht="82.5" hidden="1" customHeight="1">
      <c r="A527" s="676">
        <v>523</v>
      </c>
      <c r="B527" s="351" t="s">
        <v>6040</v>
      </c>
      <c r="C527" s="351" t="s">
        <v>2585</v>
      </c>
      <c r="D527" s="351"/>
      <c r="E527" s="351"/>
      <c r="F527" s="351" t="s">
        <v>2586</v>
      </c>
      <c r="G527" s="488"/>
      <c r="H527" s="352"/>
      <c r="I527" s="350" t="s">
        <v>96</v>
      </c>
      <c r="J527" s="350"/>
      <c r="K527" s="350"/>
      <c r="L527" s="353"/>
      <c r="M527" s="353"/>
      <c r="N527" s="353"/>
      <c r="O527" s="353">
        <v>0</v>
      </c>
      <c r="P527" s="353">
        <f t="shared" si="30"/>
        <v>0</v>
      </c>
      <c r="Q527" s="354"/>
      <c r="R527" s="355">
        <f t="shared" si="28"/>
        <v>10</v>
      </c>
      <c r="S527" s="353"/>
      <c r="T527" s="353"/>
      <c r="U527" s="353"/>
      <c r="V527" s="353"/>
      <c r="W527" s="353"/>
      <c r="X527" s="353"/>
      <c r="Y527" s="353"/>
      <c r="Z527" s="364"/>
      <c r="AA527" s="353"/>
      <c r="AB527" s="353"/>
      <c r="AC527" s="365"/>
      <c r="AD527" s="353"/>
      <c r="AE527" s="353"/>
      <c r="AF527" s="353"/>
      <c r="AG527" s="353"/>
      <c r="AH527" s="353"/>
      <c r="AI527" s="761"/>
      <c r="AJ527" s="353"/>
      <c r="AK527" s="353"/>
      <c r="AL527" s="353"/>
      <c r="AM527" s="353"/>
      <c r="AN527" s="353">
        <v>0</v>
      </c>
      <c r="AO527" s="364"/>
      <c r="AP527" s="353"/>
      <c r="AQ527" s="353"/>
      <c r="AR527" s="353">
        <v>0</v>
      </c>
      <c r="AS527" s="353"/>
      <c r="AT527" s="353"/>
      <c r="AU527" s="353"/>
      <c r="AV527" s="353"/>
      <c r="AW527" s="353"/>
      <c r="AX527" s="353"/>
      <c r="AY527" s="353">
        <v>10</v>
      </c>
      <c r="AZ527" s="353"/>
      <c r="BA527" s="353"/>
      <c r="BB527" s="353"/>
      <c r="BC527" s="353"/>
      <c r="BD527" s="353"/>
      <c r="BE527" s="359"/>
      <c r="BF527" s="360">
        <v>0</v>
      </c>
      <c r="BG527" s="360">
        <v>55000</v>
      </c>
      <c r="BH527" s="360">
        <f t="shared" si="29"/>
        <v>550000</v>
      </c>
      <c r="BI527" s="361"/>
      <c r="BJ527" s="362" t="s">
        <v>6326</v>
      </c>
      <c r="BK527" s="363" t="s">
        <v>6326</v>
      </c>
    </row>
    <row r="528" spans="1:63" s="349" customFormat="1" ht="49.5" hidden="1" customHeight="1">
      <c r="A528" s="676">
        <v>524</v>
      </c>
      <c r="B528" s="351" t="s">
        <v>6044</v>
      </c>
      <c r="C528" s="351" t="s">
        <v>2592</v>
      </c>
      <c r="D528" s="351"/>
      <c r="E528" s="351"/>
      <c r="F528" s="351" t="s">
        <v>2593</v>
      </c>
      <c r="G528" s="488"/>
      <c r="H528" s="352"/>
      <c r="I528" s="350" t="s">
        <v>2594</v>
      </c>
      <c r="J528" s="350"/>
      <c r="K528" s="350"/>
      <c r="L528" s="353">
        <v>0</v>
      </c>
      <c r="M528" s="353">
        <v>0</v>
      </c>
      <c r="N528" s="353"/>
      <c r="O528" s="353">
        <v>0</v>
      </c>
      <c r="P528" s="353">
        <f t="shared" si="30"/>
        <v>0</v>
      </c>
      <c r="Q528" s="354"/>
      <c r="R528" s="355">
        <f t="shared" si="28"/>
        <v>150</v>
      </c>
      <c r="S528" s="353"/>
      <c r="T528" s="353"/>
      <c r="U528" s="353"/>
      <c r="V528" s="353"/>
      <c r="W528" s="353"/>
      <c r="X528" s="353"/>
      <c r="Y528" s="353"/>
      <c r="Z528" s="364"/>
      <c r="AA528" s="353"/>
      <c r="AB528" s="353"/>
      <c r="AC528" s="365"/>
      <c r="AD528" s="353"/>
      <c r="AE528" s="353"/>
      <c r="AF528" s="353"/>
      <c r="AG528" s="353"/>
      <c r="AH528" s="353">
        <v>150</v>
      </c>
      <c r="AI528" s="761"/>
      <c r="AJ528" s="353"/>
      <c r="AK528" s="353"/>
      <c r="AL528" s="353"/>
      <c r="AM528" s="353"/>
      <c r="AN528" s="353">
        <v>0</v>
      </c>
      <c r="AO528" s="364"/>
      <c r="AP528" s="353"/>
      <c r="AQ528" s="353"/>
      <c r="AR528" s="353">
        <v>0</v>
      </c>
      <c r="AS528" s="353"/>
      <c r="AT528" s="353"/>
      <c r="AU528" s="353"/>
      <c r="AV528" s="353"/>
      <c r="AW528" s="353"/>
      <c r="AX528" s="353"/>
      <c r="AY528" s="353"/>
      <c r="AZ528" s="353"/>
      <c r="BA528" s="353"/>
      <c r="BB528" s="353"/>
      <c r="BC528" s="353"/>
      <c r="BD528" s="353"/>
      <c r="BE528" s="359"/>
      <c r="BF528" s="360">
        <v>0</v>
      </c>
      <c r="BG528" s="360">
        <v>75000</v>
      </c>
      <c r="BH528" s="360">
        <f t="shared" si="29"/>
        <v>11250000</v>
      </c>
      <c r="BI528" s="361"/>
      <c r="BJ528" s="362" t="s">
        <v>6326</v>
      </c>
      <c r="BK528" s="363" t="s">
        <v>6326</v>
      </c>
    </row>
    <row r="529" spans="1:63" s="349" customFormat="1" ht="49.5" hidden="1" customHeight="1">
      <c r="A529" s="676">
        <v>525</v>
      </c>
      <c r="B529" s="351" t="s">
        <v>6045</v>
      </c>
      <c r="C529" s="351" t="s">
        <v>2595</v>
      </c>
      <c r="D529" s="351"/>
      <c r="E529" s="351"/>
      <c r="F529" s="351" t="s">
        <v>2596</v>
      </c>
      <c r="G529" s="488"/>
      <c r="H529" s="352"/>
      <c r="I529" s="350" t="s">
        <v>2597</v>
      </c>
      <c r="J529" s="350"/>
      <c r="K529" s="350"/>
      <c r="L529" s="353"/>
      <c r="M529" s="353"/>
      <c r="N529" s="353"/>
      <c r="O529" s="353">
        <v>0</v>
      </c>
      <c r="P529" s="353">
        <f t="shared" si="30"/>
        <v>0</v>
      </c>
      <c r="Q529" s="354"/>
      <c r="R529" s="355">
        <f t="shared" si="28"/>
        <v>10</v>
      </c>
      <c r="S529" s="353"/>
      <c r="T529" s="353"/>
      <c r="U529" s="353"/>
      <c r="V529" s="353"/>
      <c r="W529" s="353"/>
      <c r="X529" s="353"/>
      <c r="Y529" s="353"/>
      <c r="Z529" s="364"/>
      <c r="AA529" s="353"/>
      <c r="AB529" s="353"/>
      <c r="AC529" s="369">
        <v>10</v>
      </c>
      <c r="AD529" s="353"/>
      <c r="AE529" s="353"/>
      <c r="AF529" s="353"/>
      <c r="AG529" s="353"/>
      <c r="AH529" s="353"/>
      <c r="AI529" s="761"/>
      <c r="AJ529" s="353"/>
      <c r="AK529" s="353"/>
      <c r="AL529" s="353"/>
      <c r="AM529" s="353"/>
      <c r="AN529" s="353">
        <v>0</v>
      </c>
      <c r="AO529" s="364"/>
      <c r="AP529" s="353"/>
      <c r="AQ529" s="353"/>
      <c r="AR529" s="353">
        <v>0</v>
      </c>
      <c r="AS529" s="353"/>
      <c r="AT529" s="353"/>
      <c r="AU529" s="353"/>
      <c r="AV529" s="353"/>
      <c r="AW529" s="353"/>
      <c r="AX529" s="353"/>
      <c r="AY529" s="353"/>
      <c r="AZ529" s="353"/>
      <c r="BA529" s="353"/>
      <c r="BB529" s="353"/>
      <c r="BC529" s="353"/>
      <c r="BD529" s="353"/>
      <c r="BE529" s="359"/>
      <c r="BF529" s="360">
        <v>0</v>
      </c>
      <c r="BG529" s="360">
        <v>0</v>
      </c>
      <c r="BH529" s="360">
        <f t="shared" si="29"/>
        <v>0</v>
      </c>
      <c r="BI529" s="361"/>
      <c r="BJ529" s="362" t="s">
        <v>6326</v>
      </c>
      <c r="BK529" s="362" t="s">
        <v>6326</v>
      </c>
    </row>
    <row r="530" spans="1:63" s="349" customFormat="1" ht="33" hidden="1" customHeight="1">
      <c r="A530" s="676">
        <v>526</v>
      </c>
      <c r="B530" s="351" t="s">
        <v>6047</v>
      </c>
      <c r="C530" s="351" t="s">
        <v>2599</v>
      </c>
      <c r="D530" s="351"/>
      <c r="E530" s="351"/>
      <c r="F530" s="351" t="s">
        <v>2600</v>
      </c>
      <c r="G530" s="488"/>
      <c r="H530" s="352"/>
      <c r="I530" s="350" t="s">
        <v>2601</v>
      </c>
      <c r="J530" s="350"/>
      <c r="K530" s="350"/>
      <c r="L530" s="353">
        <v>0</v>
      </c>
      <c r="M530" s="353">
        <v>0</v>
      </c>
      <c r="N530" s="353"/>
      <c r="O530" s="353">
        <v>0</v>
      </c>
      <c r="P530" s="353">
        <f t="shared" si="30"/>
        <v>0</v>
      </c>
      <c r="Q530" s="354"/>
      <c r="R530" s="355">
        <f t="shared" si="28"/>
        <v>137000</v>
      </c>
      <c r="S530" s="353"/>
      <c r="T530" s="353"/>
      <c r="U530" s="353"/>
      <c r="V530" s="353"/>
      <c r="W530" s="353"/>
      <c r="X530" s="353"/>
      <c r="Y530" s="353"/>
      <c r="Z530" s="364"/>
      <c r="AA530" s="353"/>
      <c r="AB530" s="353"/>
      <c r="AC530" s="365"/>
      <c r="AD530" s="353"/>
      <c r="AE530" s="353"/>
      <c r="AF530" s="353"/>
      <c r="AG530" s="353"/>
      <c r="AH530" s="353">
        <v>80000</v>
      </c>
      <c r="AI530" s="761"/>
      <c r="AJ530" s="353"/>
      <c r="AK530" s="353"/>
      <c r="AL530" s="353"/>
      <c r="AM530" s="353">
        <v>600</v>
      </c>
      <c r="AN530" s="353">
        <v>50000</v>
      </c>
      <c r="AO530" s="368">
        <v>400</v>
      </c>
      <c r="AP530" s="353"/>
      <c r="AQ530" s="353"/>
      <c r="AR530" s="353">
        <v>1000</v>
      </c>
      <c r="AS530" s="353"/>
      <c r="AT530" s="353"/>
      <c r="AU530" s="353"/>
      <c r="AV530" s="353"/>
      <c r="AW530" s="353"/>
      <c r="AX530" s="353"/>
      <c r="AY530" s="353">
        <v>5000</v>
      </c>
      <c r="AZ530" s="353"/>
      <c r="BA530" s="353"/>
      <c r="BB530" s="353"/>
      <c r="BC530" s="353"/>
      <c r="BD530" s="353"/>
      <c r="BE530" s="359"/>
      <c r="BF530" s="360">
        <v>0</v>
      </c>
      <c r="BG530" s="360">
        <v>0</v>
      </c>
      <c r="BH530" s="360">
        <f t="shared" si="29"/>
        <v>0</v>
      </c>
      <c r="BI530" s="361"/>
      <c r="BJ530" s="362" t="s">
        <v>6039</v>
      </c>
      <c r="BK530" s="363"/>
    </row>
    <row r="531" spans="1:63" s="349" customFormat="1" ht="81" hidden="1" customHeight="1">
      <c r="A531" s="676">
        <v>527</v>
      </c>
      <c r="B531" s="351" t="s">
        <v>6048</v>
      </c>
      <c r="C531" s="351" t="s">
        <v>2602</v>
      </c>
      <c r="D531" s="351"/>
      <c r="E531" s="351"/>
      <c r="F531" s="351" t="s">
        <v>2603</v>
      </c>
      <c r="G531" s="488"/>
      <c r="H531" s="352"/>
      <c r="I531" s="350" t="s">
        <v>84</v>
      </c>
      <c r="J531" s="350"/>
      <c r="K531" s="350"/>
      <c r="L531" s="353"/>
      <c r="M531" s="353"/>
      <c r="N531" s="353"/>
      <c r="O531" s="353">
        <v>0</v>
      </c>
      <c r="P531" s="353">
        <f t="shared" si="30"/>
        <v>0</v>
      </c>
      <c r="Q531" s="354"/>
      <c r="R531" s="355">
        <f t="shared" si="28"/>
        <v>5</v>
      </c>
      <c r="S531" s="353"/>
      <c r="T531" s="353"/>
      <c r="U531" s="353"/>
      <c r="V531" s="353"/>
      <c r="W531" s="353"/>
      <c r="X531" s="353"/>
      <c r="Y531" s="353"/>
      <c r="Z531" s="364"/>
      <c r="AA531" s="353"/>
      <c r="AB531" s="353"/>
      <c r="AC531" s="365"/>
      <c r="AD531" s="353"/>
      <c r="AE531" s="353"/>
      <c r="AF531" s="353"/>
      <c r="AG531" s="353"/>
      <c r="AH531" s="353"/>
      <c r="AI531" s="761">
        <v>5</v>
      </c>
      <c r="AJ531" s="353"/>
      <c r="AK531" s="353"/>
      <c r="AL531" s="353"/>
      <c r="AM531" s="353"/>
      <c r="AN531" s="353">
        <v>0</v>
      </c>
      <c r="AO531" s="364"/>
      <c r="AP531" s="353"/>
      <c r="AQ531" s="353"/>
      <c r="AR531" s="353">
        <v>0</v>
      </c>
      <c r="AS531" s="353"/>
      <c r="AT531" s="353"/>
      <c r="AU531" s="353"/>
      <c r="AV531" s="353"/>
      <c r="AW531" s="353"/>
      <c r="AX531" s="353"/>
      <c r="AY531" s="353"/>
      <c r="AZ531" s="353"/>
      <c r="BA531" s="353"/>
      <c r="BB531" s="353"/>
      <c r="BC531" s="353"/>
      <c r="BD531" s="353"/>
      <c r="BE531" s="359"/>
      <c r="BF531" s="360">
        <v>0</v>
      </c>
      <c r="BG531" s="360">
        <v>0</v>
      </c>
      <c r="BH531" s="360">
        <f t="shared" si="29"/>
        <v>0</v>
      </c>
      <c r="BI531" s="361"/>
      <c r="BJ531" s="363" t="s">
        <v>6039</v>
      </c>
      <c r="BK531" s="363" t="s">
        <v>6328</v>
      </c>
    </row>
    <row r="532" spans="1:63" s="349" customFormat="1" ht="33" hidden="1" customHeight="1">
      <c r="A532" s="676">
        <v>528</v>
      </c>
      <c r="B532" s="351" t="s">
        <v>6050</v>
      </c>
      <c r="C532" s="351" t="s">
        <v>2605</v>
      </c>
      <c r="D532" s="351"/>
      <c r="E532" s="351"/>
      <c r="F532" s="351" t="s">
        <v>2606</v>
      </c>
      <c r="G532" s="488"/>
      <c r="H532" s="352"/>
      <c r="I532" s="350" t="s">
        <v>731</v>
      </c>
      <c r="J532" s="350"/>
      <c r="K532" s="350"/>
      <c r="L532" s="353">
        <v>732</v>
      </c>
      <c r="M532" s="353">
        <v>912</v>
      </c>
      <c r="N532" s="353"/>
      <c r="O532" s="353">
        <v>0</v>
      </c>
      <c r="P532" s="353">
        <f t="shared" si="30"/>
        <v>0</v>
      </c>
      <c r="Q532" s="354"/>
      <c r="R532" s="355">
        <f t="shared" si="28"/>
        <v>2500</v>
      </c>
      <c r="S532" s="353"/>
      <c r="T532" s="353"/>
      <c r="U532" s="353"/>
      <c r="V532" s="353"/>
      <c r="W532" s="353"/>
      <c r="X532" s="353"/>
      <c r="Y532" s="353"/>
      <c r="Z532" s="364"/>
      <c r="AA532" s="353"/>
      <c r="AB532" s="353"/>
      <c r="AC532" s="365"/>
      <c r="AD532" s="353"/>
      <c r="AE532" s="353"/>
      <c r="AF532" s="353"/>
      <c r="AG532" s="353"/>
      <c r="AH532" s="353">
        <v>2500</v>
      </c>
      <c r="AI532" s="761"/>
      <c r="AJ532" s="353"/>
      <c r="AK532" s="353"/>
      <c r="AL532" s="353"/>
      <c r="AM532" s="353"/>
      <c r="AN532" s="353">
        <v>0</v>
      </c>
      <c r="AO532" s="364"/>
      <c r="AP532" s="353"/>
      <c r="AQ532" s="353"/>
      <c r="AR532" s="353">
        <v>0</v>
      </c>
      <c r="AS532" s="353"/>
      <c r="AT532" s="353"/>
      <c r="AU532" s="353"/>
      <c r="AV532" s="353"/>
      <c r="AW532" s="353"/>
      <c r="AX532" s="353"/>
      <c r="AY532" s="353"/>
      <c r="AZ532" s="353"/>
      <c r="BA532" s="353"/>
      <c r="BB532" s="353"/>
      <c r="BC532" s="353"/>
      <c r="BD532" s="353"/>
      <c r="BE532" s="359"/>
      <c r="BF532" s="360">
        <v>0</v>
      </c>
      <c r="BG532" s="360">
        <v>27300</v>
      </c>
      <c r="BH532" s="360">
        <f t="shared" si="29"/>
        <v>68250000</v>
      </c>
      <c r="BI532" s="361"/>
      <c r="BJ532" s="362" t="s">
        <v>6326</v>
      </c>
      <c r="BK532" s="362" t="s">
        <v>6328</v>
      </c>
    </row>
    <row r="533" spans="1:63" s="349" customFormat="1" ht="33" hidden="1" customHeight="1">
      <c r="A533" s="676">
        <v>529</v>
      </c>
      <c r="B533" s="351" t="s">
        <v>6051</v>
      </c>
      <c r="C533" s="351" t="s">
        <v>2607</v>
      </c>
      <c r="D533" s="351"/>
      <c r="E533" s="351"/>
      <c r="F533" s="351" t="s">
        <v>2608</v>
      </c>
      <c r="G533" s="488"/>
      <c r="H533" s="352"/>
      <c r="I533" s="350" t="s">
        <v>731</v>
      </c>
      <c r="J533" s="350"/>
      <c r="K533" s="350"/>
      <c r="L533" s="353">
        <v>0</v>
      </c>
      <c r="M533" s="353">
        <v>0</v>
      </c>
      <c r="N533" s="353"/>
      <c r="O533" s="353">
        <v>0</v>
      </c>
      <c r="P533" s="353">
        <f t="shared" si="30"/>
        <v>0</v>
      </c>
      <c r="Q533" s="354"/>
      <c r="R533" s="355">
        <f t="shared" si="28"/>
        <v>220</v>
      </c>
      <c r="S533" s="353"/>
      <c r="T533" s="353"/>
      <c r="U533" s="353"/>
      <c r="V533" s="353"/>
      <c r="W533" s="353"/>
      <c r="X533" s="353"/>
      <c r="Y533" s="353"/>
      <c r="Z533" s="364"/>
      <c r="AA533" s="353"/>
      <c r="AB533" s="353"/>
      <c r="AC533" s="365"/>
      <c r="AD533" s="353"/>
      <c r="AE533" s="353"/>
      <c r="AF533" s="353"/>
      <c r="AG533" s="353"/>
      <c r="AH533" s="353"/>
      <c r="AI533" s="761"/>
      <c r="AJ533" s="353"/>
      <c r="AK533" s="353">
        <v>100</v>
      </c>
      <c r="AL533" s="353"/>
      <c r="AM533" s="353">
        <v>20</v>
      </c>
      <c r="AN533" s="353">
        <v>0</v>
      </c>
      <c r="AO533" s="364"/>
      <c r="AP533" s="353"/>
      <c r="AQ533" s="353"/>
      <c r="AR533" s="353">
        <v>0</v>
      </c>
      <c r="AS533" s="353"/>
      <c r="AT533" s="353">
        <v>100</v>
      </c>
      <c r="AU533" s="353"/>
      <c r="AV533" s="353"/>
      <c r="AW533" s="353"/>
      <c r="AX533" s="353"/>
      <c r="AY533" s="353"/>
      <c r="AZ533" s="353"/>
      <c r="BA533" s="353"/>
      <c r="BB533" s="353"/>
      <c r="BC533" s="353"/>
      <c r="BD533" s="353"/>
      <c r="BE533" s="359"/>
      <c r="BF533" s="360">
        <v>0</v>
      </c>
      <c r="BG533" s="360">
        <v>8900</v>
      </c>
      <c r="BH533" s="360">
        <f t="shared" si="29"/>
        <v>1958000</v>
      </c>
      <c r="BI533" s="361"/>
      <c r="BJ533" s="362" t="s">
        <v>6039</v>
      </c>
      <c r="BK533" s="362" t="s">
        <v>6328</v>
      </c>
    </row>
    <row r="534" spans="1:63" s="349" customFormat="1" ht="84" hidden="1" customHeight="1">
      <c r="A534" s="676">
        <v>530</v>
      </c>
      <c r="B534" s="351" t="s">
        <v>6052</v>
      </c>
      <c r="C534" s="351" t="s">
        <v>2609</v>
      </c>
      <c r="D534" s="351"/>
      <c r="E534" s="351"/>
      <c r="F534" s="351" t="s">
        <v>2610</v>
      </c>
      <c r="G534" s="374" t="s">
        <v>7079</v>
      </c>
      <c r="H534" s="352"/>
      <c r="I534" s="350" t="s">
        <v>731</v>
      </c>
      <c r="J534" s="350"/>
      <c r="K534" s="350"/>
      <c r="L534" s="353">
        <v>0</v>
      </c>
      <c r="M534" s="353">
        <v>0</v>
      </c>
      <c r="N534" s="353"/>
      <c r="O534" s="353">
        <v>0</v>
      </c>
      <c r="P534" s="353">
        <f t="shared" si="30"/>
        <v>0</v>
      </c>
      <c r="Q534" s="354"/>
      <c r="R534" s="355">
        <f t="shared" si="28"/>
        <v>200</v>
      </c>
      <c r="S534" s="353"/>
      <c r="T534" s="353"/>
      <c r="U534" s="353"/>
      <c r="V534" s="353"/>
      <c r="W534" s="353"/>
      <c r="X534" s="353"/>
      <c r="Y534" s="353"/>
      <c r="Z534" s="364"/>
      <c r="AA534" s="353"/>
      <c r="AB534" s="353"/>
      <c r="AC534" s="365"/>
      <c r="AD534" s="353"/>
      <c r="AE534" s="353"/>
      <c r="AF534" s="353"/>
      <c r="AG534" s="353"/>
      <c r="AH534" s="353"/>
      <c r="AI534" s="761"/>
      <c r="AJ534" s="353"/>
      <c r="AK534" s="353">
        <v>100</v>
      </c>
      <c r="AL534" s="353"/>
      <c r="AM534" s="353">
        <v>100</v>
      </c>
      <c r="AN534" s="353">
        <v>0</v>
      </c>
      <c r="AO534" s="364"/>
      <c r="AP534" s="353"/>
      <c r="AQ534" s="353"/>
      <c r="AR534" s="353">
        <v>0</v>
      </c>
      <c r="AS534" s="353"/>
      <c r="AT534" s="353"/>
      <c r="AU534" s="353"/>
      <c r="AV534" s="353"/>
      <c r="AW534" s="353"/>
      <c r="AX534" s="353"/>
      <c r="AY534" s="353"/>
      <c r="AZ534" s="353"/>
      <c r="BA534" s="353"/>
      <c r="BB534" s="353"/>
      <c r="BC534" s="353"/>
      <c r="BD534" s="353"/>
      <c r="BE534" s="359"/>
      <c r="BF534" s="360">
        <v>0</v>
      </c>
      <c r="BG534" s="360">
        <v>12600</v>
      </c>
      <c r="BH534" s="360">
        <f t="shared" si="29"/>
        <v>2520000</v>
      </c>
      <c r="BI534" s="361"/>
      <c r="BJ534" s="362" t="s">
        <v>6039</v>
      </c>
      <c r="BK534" s="362" t="s">
        <v>6328</v>
      </c>
    </row>
    <row r="535" spans="1:63" s="349" customFormat="1" ht="114" hidden="1" customHeight="1">
      <c r="A535" s="676">
        <v>531</v>
      </c>
      <c r="B535" s="351" t="s">
        <v>6053</v>
      </c>
      <c r="C535" s="351" t="s">
        <v>2611</v>
      </c>
      <c r="D535" s="329" t="s">
        <v>7094</v>
      </c>
      <c r="E535" s="351"/>
      <c r="F535" s="351" t="s">
        <v>2612</v>
      </c>
      <c r="G535" s="324" t="s">
        <v>6893</v>
      </c>
      <c r="H535" s="352"/>
      <c r="I535" s="350" t="s">
        <v>731</v>
      </c>
      <c r="J535" s="350"/>
      <c r="K535" s="350"/>
      <c r="L535" s="353">
        <v>10</v>
      </c>
      <c r="M535" s="353">
        <v>36</v>
      </c>
      <c r="N535" s="353"/>
      <c r="O535" s="353">
        <v>0</v>
      </c>
      <c r="P535" s="353">
        <f t="shared" si="30"/>
        <v>0</v>
      </c>
      <c r="Q535" s="354"/>
      <c r="R535" s="355">
        <f t="shared" si="28"/>
        <v>70</v>
      </c>
      <c r="S535" s="353"/>
      <c r="T535" s="353"/>
      <c r="U535" s="353"/>
      <c r="V535" s="353"/>
      <c r="W535" s="353"/>
      <c r="X535" s="353"/>
      <c r="Y535" s="353"/>
      <c r="Z535" s="364"/>
      <c r="AA535" s="353"/>
      <c r="AB535" s="353"/>
      <c r="AC535" s="365"/>
      <c r="AD535" s="353"/>
      <c r="AE535" s="353"/>
      <c r="AF535" s="353"/>
      <c r="AG535" s="353"/>
      <c r="AH535" s="353"/>
      <c r="AI535" s="761"/>
      <c r="AJ535" s="353"/>
      <c r="AK535" s="353"/>
      <c r="AL535" s="353"/>
      <c r="AM535" s="353">
        <v>70</v>
      </c>
      <c r="AN535" s="353">
        <v>0</v>
      </c>
      <c r="AO535" s="364"/>
      <c r="AP535" s="353"/>
      <c r="AQ535" s="353"/>
      <c r="AR535" s="353">
        <v>0</v>
      </c>
      <c r="AS535" s="353"/>
      <c r="AT535" s="353"/>
      <c r="AU535" s="353"/>
      <c r="AV535" s="353"/>
      <c r="AW535" s="353"/>
      <c r="AX535" s="353"/>
      <c r="AY535" s="353"/>
      <c r="AZ535" s="353"/>
      <c r="BA535" s="353"/>
      <c r="BB535" s="353"/>
      <c r="BC535" s="353"/>
      <c r="BD535" s="353"/>
      <c r="BE535" s="359"/>
      <c r="BF535" s="360">
        <v>0</v>
      </c>
      <c r="BG535" s="360">
        <v>124950</v>
      </c>
      <c r="BH535" s="360">
        <f t="shared" si="29"/>
        <v>8746500</v>
      </c>
      <c r="BI535" s="361"/>
      <c r="BJ535" s="362" t="s">
        <v>6039</v>
      </c>
      <c r="BK535" s="362" t="s">
        <v>6328</v>
      </c>
    </row>
    <row r="536" spans="1:63" s="349" customFormat="1" ht="66" hidden="1" customHeight="1">
      <c r="A536" s="676">
        <v>532</v>
      </c>
      <c r="B536" s="351" t="s">
        <v>6057</v>
      </c>
      <c r="C536" s="351" t="s">
        <v>2619</v>
      </c>
      <c r="D536" s="351"/>
      <c r="E536" s="351"/>
      <c r="F536" s="716" t="s">
        <v>2620</v>
      </c>
      <c r="G536" s="488"/>
      <c r="H536" s="352"/>
      <c r="I536" s="350" t="s">
        <v>731</v>
      </c>
      <c r="J536" s="350"/>
      <c r="K536" s="350"/>
      <c r="L536" s="353"/>
      <c r="M536" s="353"/>
      <c r="N536" s="353"/>
      <c r="O536" s="353">
        <v>0</v>
      </c>
      <c r="P536" s="353">
        <f t="shared" si="30"/>
        <v>0</v>
      </c>
      <c r="Q536" s="354"/>
      <c r="R536" s="355">
        <f t="shared" si="28"/>
        <v>400</v>
      </c>
      <c r="S536" s="353"/>
      <c r="T536" s="353"/>
      <c r="U536" s="353"/>
      <c r="V536" s="353"/>
      <c r="W536" s="353"/>
      <c r="X536" s="353"/>
      <c r="Y536" s="353"/>
      <c r="Z536" s="364"/>
      <c r="AA536" s="353"/>
      <c r="AB536" s="353"/>
      <c r="AC536" s="369">
        <v>100</v>
      </c>
      <c r="AD536" s="353"/>
      <c r="AE536" s="353"/>
      <c r="AF536" s="353"/>
      <c r="AG536" s="353"/>
      <c r="AH536" s="353"/>
      <c r="AI536" s="761">
        <v>300</v>
      </c>
      <c r="AJ536" s="353"/>
      <c r="AK536" s="353"/>
      <c r="AL536" s="353"/>
      <c r="AM536" s="353"/>
      <c r="AN536" s="353">
        <v>0</v>
      </c>
      <c r="AO536" s="364"/>
      <c r="AP536" s="353"/>
      <c r="AQ536" s="353"/>
      <c r="AR536" s="353">
        <v>0</v>
      </c>
      <c r="AS536" s="353"/>
      <c r="AT536" s="353"/>
      <c r="AU536" s="353"/>
      <c r="AV536" s="353"/>
      <c r="AW536" s="353"/>
      <c r="AX536" s="353"/>
      <c r="AY536" s="353"/>
      <c r="AZ536" s="353"/>
      <c r="BA536" s="353"/>
      <c r="BB536" s="353"/>
      <c r="BC536" s="353"/>
      <c r="BD536" s="353"/>
      <c r="BE536" s="359"/>
      <c r="BF536" s="360">
        <v>0</v>
      </c>
      <c r="BG536" s="360">
        <v>0</v>
      </c>
      <c r="BH536" s="360">
        <f t="shared" si="29"/>
        <v>0</v>
      </c>
      <c r="BI536" s="361"/>
      <c r="BJ536" s="362" t="s">
        <v>6039</v>
      </c>
      <c r="BK536" s="362" t="s">
        <v>6328</v>
      </c>
    </row>
    <row r="537" spans="1:63" s="349" customFormat="1" ht="66" hidden="1" customHeight="1">
      <c r="A537" s="676">
        <v>533</v>
      </c>
      <c r="B537" s="351" t="s">
        <v>6061</v>
      </c>
      <c r="C537" s="351" t="s">
        <v>1235</v>
      </c>
      <c r="D537" s="351"/>
      <c r="E537" s="351"/>
      <c r="F537" s="351" t="s">
        <v>2625</v>
      </c>
      <c r="G537" s="488"/>
      <c r="H537" s="352"/>
      <c r="I537" s="350" t="s">
        <v>1237</v>
      </c>
      <c r="J537" s="350"/>
      <c r="K537" s="350"/>
      <c r="L537" s="353"/>
      <c r="M537" s="353"/>
      <c r="N537" s="353"/>
      <c r="O537" s="353"/>
      <c r="P537" s="353">
        <f t="shared" si="30"/>
        <v>0</v>
      </c>
      <c r="Q537" s="354"/>
      <c r="R537" s="355">
        <f t="shared" si="28"/>
        <v>611</v>
      </c>
      <c r="S537" s="353"/>
      <c r="T537" s="353"/>
      <c r="U537" s="353"/>
      <c r="V537" s="353"/>
      <c r="W537" s="353"/>
      <c r="X537" s="353"/>
      <c r="Y537" s="353"/>
      <c r="Z537" s="364"/>
      <c r="AA537" s="353"/>
      <c r="AB537" s="353"/>
      <c r="AC537" s="365"/>
      <c r="AD537" s="353"/>
      <c r="AE537" s="353"/>
      <c r="AF537" s="353">
        <v>10</v>
      </c>
      <c r="AG537" s="353"/>
      <c r="AH537" s="353"/>
      <c r="AI537" s="761">
        <v>600</v>
      </c>
      <c r="AJ537" s="353"/>
      <c r="AK537" s="353"/>
      <c r="AL537" s="353"/>
      <c r="AM537" s="353"/>
      <c r="AN537" s="353">
        <v>0</v>
      </c>
      <c r="AO537" s="364"/>
      <c r="AP537" s="353"/>
      <c r="AQ537" s="353"/>
      <c r="AR537" s="353">
        <v>0</v>
      </c>
      <c r="AS537" s="353"/>
      <c r="AT537" s="353"/>
      <c r="AU537" s="353"/>
      <c r="AV537" s="353"/>
      <c r="AW537" s="353"/>
      <c r="AX537" s="353"/>
      <c r="AY537" s="353">
        <v>1</v>
      </c>
      <c r="AZ537" s="353"/>
      <c r="BA537" s="353"/>
      <c r="BB537" s="353"/>
      <c r="BC537" s="353"/>
      <c r="BD537" s="353"/>
      <c r="BE537" s="359"/>
      <c r="BF537" s="360">
        <v>0</v>
      </c>
      <c r="BG537" s="360">
        <v>0</v>
      </c>
      <c r="BH537" s="360">
        <f t="shared" si="29"/>
        <v>0</v>
      </c>
      <c r="BI537" s="361"/>
      <c r="BJ537" s="362" t="s">
        <v>6326</v>
      </c>
      <c r="BK537" s="363" t="s">
        <v>6039</v>
      </c>
    </row>
    <row r="538" spans="1:63" s="349" customFormat="1" ht="82.5" hidden="1" customHeight="1">
      <c r="A538" s="676">
        <v>534</v>
      </c>
      <c r="B538" s="351" t="s">
        <v>6062</v>
      </c>
      <c r="C538" s="351" t="s">
        <v>2626</v>
      </c>
      <c r="D538" s="351"/>
      <c r="E538" s="351"/>
      <c r="F538" s="351" t="s">
        <v>2627</v>
      </c>
      <c r="G538" s="488"/>
      <c r="H538" s="352"/>
      <c r="I538" s="350" t="s">
        <v>1304</v>
      </c>
      <c r="J538" s="350"/>
      <c r="K538" s="350"/>
      <c r="L538" s="353"/>
      <c r="M538" s="353"/>
      <c r="N538" s="353"/>
      <c r="O538" s="353">
        <v>0</v>
      </c>
      <c r="P538" s="353">
        <f t="shared" si="30"/>
        <v>0</v>
      </c>
      <c r="Q538" s="354"/>
      <c r="R538" s="355">
        <f t="shared" si="28"/>
        <v>220</v>
      </c>
      <c r="S538" s="353"/>
      <c r="T538" s="353"/>
      <c r="U538" s="353"/>
      <c r="V538" s="353"/>
      <c r="W538" s="353"/>
      <c r="X538" s="353"/>
      <c r="Y538" s="353"/>
      <c r="Z538" s="364"/>
      <c r="AA538" s="353"/>
      <c r="AB538" s="353"/>
      <c r="AC538" s="365"/>
      <c r="AD538" s="353">
        <v>50</v>
      </c>
      <c r="AE538" s="353">
        <v>20</v>
      </c>
      <c r="AF538" s="353"/>
      <c r="AG538" s="353"/>
      <c r="AH538" s="353"/>
      <c r="AI538" s="761">
        <v>150</v>
      </c>
      <c r="AJ538" s="353"/>
      <c r="AK538" s="353"/>
      <c r="AL538" s="353"/>
      <c r="AM538" s="353"/>
      <c r="AN538" s="353">
        <v>0</v>
      </c>
      <c r="AO538" s="364"/>
      <c r="AP538" s="353"/>
      <c r="AQ538" s="353"/>
      <c r="AR538" s="353">
        <v>0</v>
      </c>
      <c r="AS538" s="353"/>
      <c r="AT538" s="353"/>
      <c r="AU538" s="353"/>
      <c r="AV538" s="353"/>
      <c r="AW538" s="353"/>
      <c r="AX538" s="353"/>
      <c r="AY538" s="353"/>
      <c r="AZ538" s="353"/>
      <c r="BA538" s="353"/>
      <c r="BB538" s="353"/>
      <c r="BC538" s="353"/>
      <c r="BD538" s="353"/>
      <c r="BE538" s="359" t="s">
        <v>85</v>
      </c>
      <c r="BF538" s="360">
        <v>0</v>
      </c>
      <c r="BG538" s="360">
        <v>0</v>
      </c>
      <c r="BH538" s="360">
        <f t="shared" si="29"/>
        <v>0</v>
      </c>
      <c r="BI538" s="361"/>
      <c r="BJ538" s="363" t="s">
        <v>6039</v>
      </c>
      <c r="BK538" s="363" t="s">
        <v>6328</v>
      </c>
    </row>
    <row r="539" spans="1:63" s="349" customFormat="1" ht="66" hidden="1" customHeight="1">
      <c r="A539" s="676">
        <v>535</v>
      </c>
      <c r="B539" s="351" t="s">
        <v>6063</v>
      </c>
      <c r="C539" s="351" t="s">
        <v>2628</v>
      </c>
      <c r="D539" s="351"/>
      <c r="E539" s="351"/>
      <c r="F539" s="351" t="s">
        <v>2629</v>
      </c>
      <c r="G539" s="488"/>
      <c r="H539" s="352"/>
      <c r="I539" s="350" t="s">
        <v>1448</v>
      </c>
      <c r="J539" s="350"/>
      <c r="K539" s="350"/>
      <c r="L539" s="353"/>
      <c r="M539" s="353"/>
      <c r="N539" s="353"/>
      <c r="O539" s="353">
        <v>0</v>
      </c>
      <c r="P539" s="353">
        <f t="shared" si="30"/>
        <v>0</v>
      </c>
      <c r="Q539" s="354"/>
      <c r="R539" s="355">
        <f t="shared" si="28"/>
        <v>70</v>
      </c>
      <c r="S539" s="353"/>
      <c r="T539" s="353"/>
      <c r="U539" s="353"/>
      <c r="V539" s="353"/>
      <c r="W539" s="353"/>
      <c r="X539" s="353"/>
      <c r="Y539" s="353"/>
      <c r="Z539" s="364"/>
      <c r="AA539" s="353"/>
      <c r="AB539" s="353"/>
      <c r="AC539" s="365"/>
      <c r="AD539" s="353"/>
      <c r="AE539" s="353"/>
      <c r="AF539" s="353"/>
      <c r="AG539" s="353"/>
      <c r="AH539" s="353"/>
      <c r="AI539" s="761"/>
      <c r="AJ539" s="353"/>
      <c r="AK539" s="353"/>
      <c r="AL539" s="353"/>
      <c r="AM539" s="353"/>
      <c r="AN539" s="353">
        <v>0</v>
      </c>
      <c r="AO539" s="364"/>
      <c r="AP539" s="353"/>
      <c r="AQ539" s="353"/>
      <c r="AR539" s="353">
        <v>0</v>
      </c>
      <c r="AS539" s="353">
        <v>20</v>
      </c>
      <c r="AT539" s="353"/>
      <c r="AU539" s="353">
        <v>50</v>
      </c>
      <c r="AV539" s="353"/>
      <c r="AW539" s="353"/>
      <c r="AX539" s="353"/>
      <c r="AY539" s="353"/>
      <c r="AZ539" s="353"/>
      <c r="BA539" s="353"/>
      <c r="BB539" s="353"/>
      <c r="BC539" s="353"/>
      <c r="BD539" s="353"/>
      <c r="BE539" s="359"/>
      <c r="BF539" s="360">
        <v>0</v>
      </c>
      <c r="BG539" s="360">
        <v>0</v>
      </c>
      <c r="BH539" s="360">
        <f t="shared" si="29"/>
        <v>0</v>
      </c>
      <c r="BI539" s="361"/>
      <c r="BJ539" s="362" t="s">
        <v>6327</v>
      </c>
      <c r="BK539" s="362" t="s">
        <v>6327</v>
      </c>
    </row>
    <row r="540" spans="1:63" s="349" customFormat="1" ht="99" hidden="1" customHeight="1">
      <c r="A540" s="676">
        <v>536</v>
      </c>
      <c r="B540" s="334" t="s">
        <v>6064</v>
      </c>
      <c r="C540" s="351" t="s">
        <v>2630</v>
      </c>
      <c r="D540" s="351"/>
      <c r="E540" s="351"/>
      <c r="F540" s="351" t="s">
        <v>2631</v>
      </c>
      <c r="G540" s="488"/>
      <c r="H540" s="352"/>
      <c r="I540" s="350" t="s">
        <v>1337</v>
      </c>
      <c r="J540" s="350"/>
      <c r="K540" s="350"/>
      <c r="L540" s="353"/>
      <c r="M540" s="353"/>
      <c r="N540" s="353"/>
      <c r="O540" s="353">
        <v>0</v>
      </c>
      <c r="P540" s="353">
        <f t="shared" si="30"/>
        <v>0</v>
      </c>
      <c r="Q540" s="354"/>
      <c r="R540" s="355">
        <f t="shared" si="28"/>
        <v>0</v>
      </c>
      <c r="S540" s="353"/>
      <c r="T540" s="353"/>
      <c r="U540" s="353"/>
      <c r="V540" s="353"/>
      <c r="W540" s="353"/>
      <c r="X540" s="353"/>
      <c r="Y540" s="353"/>
      <c r="Z540" s="364"/>
      <c r="AA540" s="353"/>
      <c r="AB540" s="353"/>
      <c r="AC540" s="365"/>
      <c r="AD540" s="353"/>
      <c r="AE540" s="353"/>
      <c r="AF540" s="353"/>
      <c r="AG540" s="353"/>
      <c r="AH540" s="353"/>
      <c r="AI540" s="761"/>
      <c r="AJ540" s="353"/>
      <c r="AK540" s="353"/>
      <c r="AL540" s="353"/>
      <c r="AM540" s="353"/>
      <c r="AN540" s="353">
        <v>0</v>
      </c>
      <c r="AO540" s="364"/>
      <c r="AP540" s="353"/>
      <c r="AQ540" s="353"/>
      <c r="AR540" s="353">
        <v>0</v>
      </c>
      <c r="AS540" s="353"/>
      <c r="AT540" s="353"/>
      <c r="AU540" s="353"/>
      <c r="AV540" s="353"/>
      <c r="AW540" s="353"/>
      <c r="AX540" s="353"/>
      <c r="AY540" s="353"/>
      <c r="AZ540" s="353"/>
      <c r="BA540" s="353"/>
      <c r="BB540" s="353"/>
      <c r="BC540" s="353"/>
      <c r="BD540" s="353"/>
      <c r="BE540" s="359"/>
      <c r="BF540" s="360">
        <v>0</v>
      </c>
      <c r="BG540" s="360">
        <v>0</v>
      </c>
      <c r="BH540" s="360">
        <f t="shared" si="29"/>
        <v>0</v>
      </c>
      <c r="BI540" s="361"/>
      <c r="BJ540" s="362" t="s">
        <v>6327</v>
      </c>
      <c r="BK540" s="362" t="s">
        <v>6327</v>
      </c>
    </row>
    <row r="541" spans="1:63" s="349" customFormat="1" ht="132" hidden="1" customHeight="1">
      <c r="A541" s="676">
        <v>537</v>
      </c>
      <c r="B541" s="351" t="s">
        <v>6066</v>
      </c>
      <c r="C541" s="351" t="s">
        <v>2634</v>
      </c>
      <c r="D541" s="351"/>
      <c r="E541" s="351"/>
      <c r="F541" s="351" t="s">
        <v>6919</v>
      </c>
      <c r="G541" s="488"/>
      <c r="H541" s="352"/>
      <c r="I541" s="350" t="s">
        <v>84</v>
      </c>
      <c r="J541" s="350"/>
      <c r="K541" s="350"/>
      <c r="L541" s="353"/>
      <c r="M541" s="353"/>
      <c r="N541" s="353"/>
      <c r="O541" s="353">
        <v>0</v>
      </c>
      <c r="P541" s="353">
        <f t="shared" si="30"/>
        <v>0</v>
      </c>
      <c r="Q541" s="354"/>
      <c r="R541" s="355">
        <f t="shared" si="28"/>
        <v>13460</v>
      </c>
      <c r="S541" s="353"/>
      <c r="T541" s="353"/>
      <c r="U541" s="353"/>
      <c r="V541" s="353"/>
      <c r="W541" s="353"/>
      <c r="X541" s="353"/>
      <c r="Y541" s="353"/>
      <c r="Z541" s="364"/>
      <c r="AA541" s="353"/>
      <c r="AB541" s="353"/>
      <c r="AC541" s="365"/>
      <c r="AD541" s="353">
        <v>300</v>
      </c>
      <c r="AE541" s="353"/>
      <c r="AF541" s="353"/>
      <c r="AG541" s="353"/>
      <c r="AH541" s="353"/>
      <c r="AI541" s="761"/>
      <c r="AJ541" s="353"/>
      <c r="AK541" s="353"/>
      <c r="AL541" s="353"/>
      <c r="AM541" s="353"/>
      <c r="AN541" s="353">
        <v>0</v>
      </c>
      <c r="AO541" s="369">
        <v>300</v>
      </c>
      <c r="AP541" s="353"/>
      <c r="AQ541" s="353"/>
      <c r="AR541" s="353">
        <v>0</v>
      </c>
      <c r="AS541" s="353">
        <v>10800</v>
      </c>
      <c r="AT541" s="353"/>
      <c r="AU541" s="353">
        <v>500</v>
      </c>
      <c r="AV541" s="353">
        <v>1500</v>
      </c>
      <c r="AW541" s="353"/>
      <c r="AX541" s="353"/>
      <c r="AY541" s="353">
        <v>30</v>
      </c>
      <c r="AZ541" s="353"/>
      <c r="BA541" s="353"/>
      <c r="BB541" s="353"/>
      <c r="BC541" s="353"/>
      <c r="BD541" s="353">
        <v>30</v>
      </c>
      <c r="BE541" s="359"/>
      <c r="BF541" s="360">
        <v>0</v>
      </c>
      <c r="BG541" s="360">
        <v>0</v>
      </c>
      <c r="BH541" s="360">
        <f t="shared" si="29"/>
        <v>0</v>
      </c>
      <c r="BI541" s="361"/>
      <c r="BJ541" s="362" t="s">
        <v>6039</v>
      </c>
      <c r="BK541" s="362" t="s">
        <v>6327</v>
      </c>
    </row>
    <row r="542" spans="1:63" s="349" customFormat="1" ht="92.25" hidden="1" customHeight="1">
      <c r="A542" s="676">
        <v>538</v>
      </c>
      <c r="B542" s="351" t="s">
        <v>6067</v>
      </c>
      <c r="C542" s="799" t="s">
        <v>2636</v>
      </c>
      <c r="D542" s="351"/>
      <c r="E542" s="351"/>
      <c r="F542" s="351"/>
      <c r="G542" s="488"/>
      <c r="H542" s="352"/>
      <c r="I542" s="350" t="s">
        <v>88</v>
      </c>
      <c r="J542" s="350"/>
      <c r="K542" s="350"/>
      <c r="L542" s="353"/>
      <c r="M542" s="353"/>
      <c r="N542" s="353"/>
      <c r="O542" s="353">
        <v>0</v>
      </c>
      <c r="P542" s="353">
        <f t="shared" si="30"/>
        <v>0</v>
      </c>
      <c r="Q542" s="354"/>
      <c r="R542" s="355"/>
      <c r="S542" s="353"/>
      <c r="T542" s="353"/>
      <c r="U542" s="353"/>
      <c r="V542" s="353"/>
      <c r="W542" s="353"/>
      <c r="X542" s="353"/>
      <c r="Y542" s="353"/>
      <c r="Z542" s="364"/>
      <c r="AA542" s="353"/>
      <c r="AB542" s="353"/>
      <c r="AC542" s="365"/>
      <c r="AD542" s="353"/>
      <c r="AE542" s="353"/>
      <c r="AF542" s="353"/>
      <c r="AG542" s="353"/>
      <c r="AH542" s="353"/>
      <c r="AI542" s="761"/>
      <c r="AJ542" s="353"/>
      <c r="AK542" s="353"/>
      <c r="AL542" s="353"/>
      <c r="AM542" s="353"/>
      <c r="AN542" s="353">
        <v>0</v>
      </c>
      <c r="AO542" s="364"/>
      <c r="AP542" s="353"/>
      <c r="AQ542" s="353"/>
      <c r="AR542" s="353">
        <v>0</v>
      </c>
      <c r="AS542" s="353"/>
      <c r="AT542" s="353"/>
      <c r="AU542" s="353">
        <v>5</v>
      </c>
      <c r="AV542" s="353"/>
      <c r="AW542" s="353"/>
      <c r="AX542" s="353"/>
      <c r="AY542" s="353"/>
      <c r="AZ542" s="353"/>
      <c r="BA542" s="353"/>
      <c r="BB542" s="353"/>
      <c r="BC542" s="353"/>
      <c r="BD542" s="353"/>
      <c r="BE542" s="359"/>
      <c r="BF542" s="360">
        <v>0</v>
      </c>
      <c r="BG542" s="360">
        <v>0</v>
      </c>
      <c r="BH542" s="360">
        <f t="shared" si="29"/>
        <v>0</v>
      </c>
      <c r="BI542" s="361"/>
      <c r="BJ542" s="362" t="s">
        <v>6039</v>
      </c>
      <c r="BK542" s="363"/>
    </row>
    <row r="543" spans="1:63" s="349" customFormat="1" ht="33" hidden="1" customHeight="1">
      <c r="A543" s="676">
        <v>539</v>
      </c>
      <c r="B543" s="351" t="s">
        <v>6068</v>
      </c>
      <c r="C543" s="351" t="s">
        <v>1544</v>
      </c>
      <c r="D543" s="351"/>
      <c r="E543" s="351"/>
      <c r="F543" s="351" t="s">
        <v>1545</v>
      </c>
      <c r="G543" s="488"/>
      <c r="H543" s="352"/>
      <c r="I543" s="350" t="s">
        <v>88</v>
      </c>
      <c r="J543" s="350"/>
      <c r="K543" s="350"/>
      <c r="L543" s="353"/>
      <c r="M543" s="353"/>
      <c r="N543" s="353"/>
      <c r="O543" s="353">
        <v>0</v>
      </c>
      <c r="P543" s="353">
        <f t="shared" si="30"/>
        <v>0</v>
      </c>
      <c r="Q543" s="354"/>
      <c r="R543" s="355">
        <f t="shared" ref="R543:R574" si="31">SUM(S543:BD543)</f>
        <v>50</v>
      </c>
      <c r="S543" s="353"/>
      <c r="T543" s="353"/>
      <c r="U543" s="353"/>
      <c r="V543" s="353"/>
      <c r="W543" s="353"/>
      <c r="X543" s="353"/>
      <c r="Y543" s="380">
        <v>50</v>
      </c>
      <c r="Z543" s="364"/>
      <c r="AA543" s="353"/>
      <c r="AB543" s="353"/>
      <c r="AC543" s="365"/>
      <c r="AD543" s="353"/>
      <c r="AE543" s="353"/>
      <c r="AF543" s="353"/>
      <c r="AG543" s="353"/>
      <c r="AH543" s="353"/>
      <c r="AI543" s="761"/>
      <c r="AJ543" s="353"/>
      <c r="AK543" s="353"/>
      <c r="AL543" s="353"/>
      <c r="AM543" s="353"/>
      <c r="AN543" s="353">
        <v>0</v>
      </c>
      <c r="AO543" s="364"/>
      <c r="AP543" s="353"/>
      <c r="AQ543" s="353"/>
      <c r="AR543" s="353">
        <v>0</v>
      </c>
      <c r="AS543" s="353"/>
      <c r="AT543" s="353"/>
      <c r="AU543" s="353"/>
      <c r="AV543" s="353"/>
      <c r="AW543" s="353"/>
      <c r="AX543" s="353"/>
      <c r="AY543" s="353"/>
      <c r="AZ543" s="353"/>
      <c r="BA543" s="353"/>
      <c r="BB543" s="353"/>
      <c r="BC543" s="353"/>
      <c r="BD543" s="353"/>
      <c r="BE543" s="359"/>
      <c r="BF543" s="360">
        <v>0</v>
      </c>
      <c r="BG543" s="360">
        <v>0</v>
      </c>
      <c r="BH543" s="360">
        <f t="shared" si="29"/>
        <v>0</v>
      </c>
      <c r="BI543" s="361"/>
      <c r="BJ543" s="362" t="s">
        <v>6039</v>
      </c>
      <c r="BK543" s="363"/>
    </row>
    <row r="544" spans="1:63" s="349" customFormat="1" ht="16.5" hidden="1" customHeight="1">
      <c r="A544" s="676">
        <v>540</v>
      </c>
      <c r="B544" s="351" t="s">
        <v>6070</v>
      </c>
      <c r="C544" s="351" t="s">
        <v>2637</v>
      </c>
      <c r="D544" s="351"/>
      <c r="E544" s="351"/>
      <c r="F544" s="351" t="s">
        <v>2638</v>
      </c>
      <c r="G544" s="488"/>
      <c r="H544" s="352"/>
      <c r="I544" s="350" t="s">
        <v>1553</v>
      </c>
      <c r="J544" s="350"/>
      <c r="K544" s="350"/>
      <c r="L544" s="353">
        <v>0</v>
      </c>
      <c r="M544" s="353">
        <v>0</v>
      </c>
      <c r="N544" s="353"/>
      <c r="O544" s="353">
        <v>0</v>
      </c>
      <c r="P544" s="353">
        <f t="shared" si="30"/>
        <v>0</v>
      </c>
      <c r="Q544" s="354"/>
      <c r="R544" s="355">
        <f t="shared" si="31"/>
        <v>60</v>
      </c>
      <c r="S544" s="353"/>
      <c r="T544" s="353"/>
      <c r="U544" s="353"/>
      <c r="V544" s="353"/>
      <c r="W544" s="353"/>
      <c r="X544" s="353"/>
      <c r="Y544" s="353"/>
      <c r="Z544" s="364"/>
      <c r="AA544" s="353"/>
      <c r="AB544" s="353"/>
      <c r="AC544" s="365"/>
      <c r="AD544" s="353"/>
      <c r="AE544" s="353"/>
      <c r="AF544" s="353"/>
      <c r="AG544" s="353"/>
      <c r="AH544" s="353">
        <v>60</v>
      </c>
      <c r="AI544" s="761"/>
      <c r="AJ544" s="353"/>
      <c r="AK544" s="353"/>
      <c r="AL544" s="353"/>
      <c r="AM544" s="353"/>
      <c r="AN544" s="353">
        <v>0</v>
      </c>
      <c r="AO544" s="364"/>
      <c r="AP544" s="353"/>
      <c r="AQ544" s="353"/>
      <c r="AR544" s="353">
        <v>0</v>
      </c>
      <c r="AS544" s="353"/>
      <c r="AT544" s="353"/>
      <c r="AU544" s="353"/>
      <c r="AV544" s="353"/>
      <c r="AW544" s="353"/>
      <c r="AX544" s="353"/>
      <c r="AY544" s="353"/>
      <c r="AZ544" s="353"/>
      <c r="BA544" s="353"/>
      <c r="BB544" s="353"/>
      <c r="BC544" s="353"/>
      <c r="BD544" s="353"/>
      <c r="BE544" s="359"/>
      <c r="BF544" s="360">
        <v>0</v>
      </c>
      <c r="BG544" s="360">
        <v>0</v>
      </c>
      <c r="BH544" s="360">
        <f t="shared" si="29"/>
        <v>0</v>
      </c>
      <c r="BI544" s="361"/>
      <c r="BJ544" s="362" t="s">
        <v>6326</v>
      </c>
      <c r="BK544" s="363" t="s">
        <v>6326</v>
      </c>
    </row>
    <row r="545" spans="1:63" s="349" customFormat="1" ht="148.5" hidden="1" customHeight="1">
      <c r="A545" s="676">
        <v>541</v>
      </c>
      <c r="B545" s="351" t="s">
        <v>6072</v>
      </c>
      <c r="C545" s="351" t="s">
        <v>2641</v>
      </c>
      <c r="D545" s="351"/>
      <c r="E545" s="351"/>
      <c r="F545" s="351" t="s">
        <v>2642</v>
      </c>
      <c r="G545" s="488"/>
      <c r="H545" s="352"/>
      <c r="I545" s="350" t="s">
        <v>84</v>
      </c>
      <c r="J545" s="350"/>
      <c r="K545" s="350"/>
      <c r="L545" s="353">
        <v>1500</v>
      </c>
      <c r="M545" s="353">
        <v>1600</v>
      </c>
      <c r="N545" s="353"/>
      <c r="O545" s="353">
        <v>0</v>
      </c>
      <c r="P545" s="353">
        <f t="shared" si="30"/>
        <v>0</v>
      </c>
      <c r="Q545" s="354"/>
      <c r="R545" s="355">
        <f t="shared" si="31"/>
        <v>8030</v>
      </c>
      <c r="S545" s="353"/>
      <c r="T545" s="353"/>
      <c r="U545" s="353"/>
      <c r="V545" s="353"/>
      <c r="W545" s="353"/>
      <c r="X545" s="353"/>
      <c r="Y545" s="353"/>
      <c r="Z545" s="364"/>
      <c r="AA545" s="353"/>
      <c r="AB545" s="353"/>
      <c r="AC545" s="365"/>
      <c r="AD545" s="353"/>
      <c r="AE545" s="353"/>
      <c r="AF545" s="353"/>
      <c r="AG545" s="353"/>
      <c r="AH545" s="353"/>
      <c r="AI545" s="761"/>
      <c r="AJ545" s="353"/>
      <c r="AK545" s="353"/>
      <c r="AL545" s="353"/>
      <c r="AM545" s="353">
        <v>4000</v>
      </c>
      <c r="AN545" s="353">
        <v>0</v>
      </c>
      <c r="AO545" s="364"/>
      <c r="AP545" s="353"/>
      <c r="AQ545" s="353"/>
      <c r="AR545" s="353">
        <v>0</v>
      </c>
      <c r="AS545" s="353"/>
      <c r="AT545" s="353"/>
      <c r="AU545" s="353"/>
      <c r="AV545" s="353"/>
      <c r="AW545" s="353"/>
      <c r="AX545" s="353"/>
      <c r="AY545" s="353"/>
      <c r="AZ545" s="353">
        <v>4000</v>
      </c>
      <c r="BA545" s="353">
        <v>30</v>
      </c>
      <c r="BB545" s="353"/>
      <c r="BC545" s="353"/>
      <c r="BD545" s="353"/>
      <c r="BE545" s="359"/>
      <c r="BF545" s="360">
        <v>0</v>
      </c>
      <c r="BG545" s="360">
        <v>315</v>
      </c>
      <c r="BH545" s="360">
        <f t="shared" si="29"/>
        <v>2529450</v>
      </c>
      <c r="BI545" s="361"/>
      <c r="BJ545" s="362" t="s">
        <v>6039</v>
      </c>
      <c r="BK545" s="363"/>
    </row>
    <row r="546" spans="1:63" s="349" customFormat="1" ht="66" hidden="1" customHeight="1">
      <c r="A546" s="676">
        <v>542</v>
      </c>
      <c r="B546" s="351" t="s">
        <v>6073</v>
      </c>
      <c r="C546" s="351" t="s">
        <v>2643</v>
      </c>
      <c r="D546" s="351"/>
      <c r="E546" s="351"/>
      <c r="F546" s="351" t="s">
        <v>2644</v>
      </c>
      <c r="G546" s="488"/>
      <c r="H546" s="352"/>
      <c r="I546" s="350" t="s">
        <v>416</v>
      </c>
      <c r="J546" s="350"/>
      <c r="K546" s="350"/>
      <c r="L546" s="353"/>
      <c r="M546" s="353"/>
      <c r="N546" s="353"/>
      <c r="O546" s="353">
        <v>0</v>
      </c>
      <c r="P546" s="353">
        <f t="shared" si="30"/>
        <v>0</v>
      </c>
      <c r="Q546" s="354"/>
      <c r="R546" s="355">
        <f t="shared" si="31"/>
        <v>5000</v>
      </c>
      <c r="S546" s="353"/>
      <c r="T546" s="353"/>
      <c r="U546" s="353"/>
      <c r="V546" s="353"/>
      <c r="W546" s="353"/>
      <c r="X546" s="353"/>
      <c r="Y546" s="353"/>
      <c r="Z546" s="364"/>
      <c r="AA546" s="353"/>
      <c r="AB546" s="353"/>
      <c r="AC546" s="365"/>
      <c r="AD546" s="353"/>
      <c r="AE546" s="353"/>
      <c r="AF546" s="353"/>
      <c r="AG546" s="353"/>
      <c r="AH546" s="353"/>
      <c r="AI546" s="761"/>
      <c r="AJ546" s="353"/>
      <c r="AK546" s="353"/>
      <c r="AL546" s="353"/>
      <c r="AM546" s="353"/>
      <c r="AN546" s="353">
        <v>0</v>
      </c>
      <c r="AO546" s="364"/>
      <c r="AP546" s="353"/>
      <c r="AQ546" s="353"/>
      <c r="AR546" s="353">
        <v>0</v>
      </c>
      <c r="AS546" s="353"/>
      <c r="AT546" s="353"/>
      <c r="AU546" s="353"/>
      <c r="AV546" s="353"/>
      <c r="AW546" s="353"/>
      <c r="AX546" s="353">
        <v>5000</v>
      </c>
      <c r="AY546" s="353"/>
      <c r="AZ546" s="353"/>
      <c r="BA546" s="353"/>
      <c r="BB546" s="353"/>
      <c r="BC546" s="353"/>
      <c r="BD546" s="353"/>
      <c r="BE546" s="359"/>
      <c r="BF546" s="360">
        <v>0</v>
      </c>
      <c r="BG546" s="360">
        <v>0</v>
      </c>
      <c r="BH546" s="360">
        <f t="shared" si="29"/>
        <v>0</v>
      </c>
      <c r="BI546" s="361"/>
      <c r="BJ546" s="362" t="s">
        <v>6326</v>
      </c>
      <c r="BK546" s="363" t="s">
        <v>6326</v>
      </c>
    </row>
    <row r="547" spans="1:63" s="349" customFormat="1" ht="66" hidden="1" customHeight="1">
      <c r="A547" s="676">
        <v>543</v>
      </c>
      <c r="B547" s="351" t="s">
        <v>6074</v>
      </c>
      <c r="C547" s="351" t="s">
        <v>2645</v>
      </c>
      <c r="D547" s="351"/>
      <c r="E547" s="351"/>
      <c r="F547" s="351" t="s">
        <v>2646</v>
      </c>
      <c r="G547" s="488"/>
      <c r="H547" s="352"/>
      <c r="I547" s="350" t="s">
        <v>416</v>
      </c>
      <c r="J547" s="350"/>
      <c r="K547" s="350"/>
      <c r="L547" s="353"/>
      <c r="M547" s="353"/>
      <c r="N547" s="353"/>
      <c r="O547" s="353">
        <v>0</v>
      </c>
      <c r="P547" s="353">
        <f t="shared" si="30"/>
        <v>0</v>
      </c>
      <c r="Q547" s="354"/>
      <c r="R547" s="355">
        <f t="shared" si="31"/>
        <v>10000</v>
      </c>
      <c r="S547" s="353"/>
      <c r="T547" s="353"/>
      <c r="U547" s="353"/>
      <c r="V547" s="353"/>
      <c r="W547" s="353"/>
      <c r="X547" s="353"/>
      <c r="Y547" s="353"/>
      <c r="Z547" s="364"/>
      <c r="AA547" s="353"/>
      <c r="AB547" s="353"/>
      <c r="AC547" s="365"/>
      <c r="AD547" s="353"/>
      <c r="AE547" s="353"/>
      <c r="AF547" s="353"/>
      <c r="AG547" s="353"/>
      <c r="AH547" s="353"/>
      <c r="AI547" s="761"/>
      <c r="AJ547" s="353"/>
      <c r="AK547" s="353"/>
      <c r="AL547" s="353"/>
      <c r="AM547" s="353"/>
      <c r="AN547" s="353">
        <v>0</v>
      </c>
      <c r="AO547" s="364"/>
      <c r="AP547" s="353"/>
      <c r="AQ547" s="353"/>
      <c r="AR547" s="353">
        <v>0</v>
      </c>
      <c r="AS547" s="353"/>
      <c r="AT547" s="353"/>
      <c r="AU547" s="353"/>
      <c r="AV547" s="353"/>
      <c r="AW547" s="353"/>
      <c r="AX547" s="353">
        <v>10000</v>
      </c>
      <c r="AY547" s="353"/>
      <c r="AZ547" s="353"/>
      <c r="BA547" s="353"/>
      <c r="BB547" s="353"/>
      <c r="BC547" s="353"/>
      <c r="BD547" s="353"/>
      <c r="BE547" s="359"/>
      <c r="BF547" s="360">
        <v>0</v>
      </c>
      <c r="BG547" s="360">
        <v>0</v>
      </c>
      <c r="BH547" s="360">
        <f t="shared" si="29"/>
        <v>0</v>
      </c>
      <c r="BI547" s="361"/>
      <c r="BJ547" s="362" t="s">
        <v>6326</v>
      </c>
      <c r="BK547" s="363" t="s">
        <v>6326</v>
      </c>
    </row>
    <row r="548" spans="1:63" s="349" customFormat="1" ht="49.5" hidden="1" customHeight="1">
      <c r="A548" s="676">
        <v>544</v>
      </c>
      <c r="B548" s="351" t="s">
        <v>6077</v>
      </c>
      <c r="C548" s="351" t="s">
        <v>2650</v>
      </c>
      <c r="D548" s="351"/>
      <c r="E548" s="351"/>
      <c r="F548" s="351" t="s">
        <v>2651</v>
      </c>
      <c r="G548" s="488"/>
      <c r="H548" s="352"/>
      <c r="I548" s="350" t="s">
        <v>1115</v>
      </c>
      <c r="J548" s="350"/>
      <c r="K548" s="350"/>
      <c r="L548" s="353"/>
      <c r="M548" s="353"/>
      <c r="N548" s="353"/>
      <c r="O548" s="353">
        <v>0</v>
      </c>
      <c r="P548" s="353">
        <f t="shared" si="30"/>
        <v>0</v>
      </c>
      <c r="Q548" s="354"/>
      <c r="R548" s="355">
        <f t="shared" si="31"/>
        <v>22</v>
      </c>
      <c r="S548" s="353"/>
      <c r="T548" s="353"/>
      <c r="U548" s="353">
        <v>12</v>
      </c>
      <c r="V548" s="353"/>
      <c r="W548" s="353"/>
      <c r="X548" s="353"/>
      <c r="Y548" s="353"/>
      <c r="Z548" s="364"/>
      <c r="AA548" s="353"/>
      <c r="AB548" s="353"/>
      <c r="AC548" s="365"/>
      <c r="AD548" s="353"/>
      <c r="AE548" s="353"/>
      <c r="AF548" s="353"/>
      <c r="AG548" s="353"/>
      <c r="AH548" s="353">
        <v>10</v>
      </c>
      <c r="AI548" s="761"/>
      <c r="AJ548" s="353"/>
      <c r="AK548" s="353"/>
      <c r="AL548" s="353"/>
      <c r="AM548" s="353"/>
      <c r="AN548" s="353">
        <v>0</v>
      </c>
      <c r="AO548" s="364"/>
      <c r="AP548" s="353"/>
      <c r="AQ548" s="353"/>
      <c r="AR548" s="353">
        <v>0</v>
      </c>
      <c r="AS548" s="353"/>
      <c r="AT548" s="353"/>
      <c r="AU548" s="353"/>
      <c r="AV548" s="353"/>
      <c r="AW548" s="353"/>
      <c r="AX548" s="353"/>
      <c r="AY548" s="353"/>
      <c r="AZ548" s="353"/>
      <c r="BA548" s="353"/>
      <c r="BB548" s="353"/>
      <c r="BC548" s="353"/>
      <c r="BD548" s="353"/>
      <c r="BE548" s="359"/>
      <c r="BF548" s="360">
        <v>0</v>
      </c>
      <c r="BG548" s="360">
        <v>0</v>
      </c>
      <c r="BH548" s="360">
        <f t="shared" si="29"/>
        <v>0</v>
      </c>
      <c r="BI548" s="361"/>
      <c r="BJ548" s="362" t="s">
        <v>6039</v>
      </c>
      <c r="BK548" s="363"/>
    </row>
    <row r="549" spans="1:63" s="349" customFormat="1" ht="82.5" hidden="1" customHeight="1">
      <c r="A549" s="676">
        <v>545</v>
      </c>
      <c r="B549" s="351" t="s">
        <v>6078</v>
      </c>
      <c r="C549" s="351" t="s">
        <v>2652</v>
      </c>
      <c r="D549" s="351"/>
      <c r="E549" s="351"/>
      <c r="F549" s="351" t="s">
        <v>2653</v>
      </c>
      <c r="G549" s="488"/>
      <c r="H549" s="352"/>
      <c r="I549" s="350" t="s">
        <v>379</v>
      </c>
      <c r="J549" s="350"/>
      <c r="K549" s="350"/>
      <c r="L549" s="353"/>
      <c r="M549" s="353"/>
      <c r="N549" s="353"/>
      <c r="O549" s="353">
        <v>0</v>
      </c>
      <c r="P549" s="353">
        <f t="shared" si="30"/>
        <v>0</v>
      </c>
      <c r="Q549" s="354"/>
      <c r="R549" s="355">
        <f t="shared" si="31"/>
        <v>2000</v>
      </c>
      <c r="S549" s="353"/>
      <c r="T549" s="353"/>
      <c r="U549" s="353"/>
      <c r="V549" s="353"/>
      <c r="W549" s="353"/>
      <c r="X549" s="353"/>
      <c r="Y549" s="353"/>
      <c r="Z549" s="364"/>
      <c r="AA549" s="353"/>
      <c r="AB549" s="353"/>
      <c r="AC549" s="365"/>
      <c r="AD549" s="353">
        <v>1000</v>
      </c>
      <c r="AE549" s="353"/>
      <c r="AF549" s="353"/>
      <c r="AG549" s="353"/>
      <c r="AH549" s="353">
        <v>1000</v>
      </c>
      <c r="AI549" s="761"/>
      <c r="AJ549" s="353"/>
      <c r="AK549" s="353"/>
      <c r="AL549" s="353"/>
      <c r="AM549" s="353"/>
      <c r="AN549" s="353"/>
      <c r="AO549" s="364"/>
      <c r="AP549" s="353"/>
      <c r="AQ549" s="353"/>
      <c r="AR549" s="353"/>
      <c r="AS549" s="353"/>
      <c r="AT549" s="353"/>
      <c r="AU549" s="353"/>
      <c r="AV549" s="353"/>
      <c r="AW549" s="353"/>
      <c r="AX549" s="353"/>
      <c r="AY549" s="353"/>
      <c r="AZ549" s="353"/>
      <c r="BA549" s="353"/>
      <c r="BB549" s="353"/>
      <c r="BC549" s="353"/>
      <c r="BD549" s="353"/>
      <c r="BE549" s="359"/>
      <c r="BF549" s="360">
        <v>0</v>
      </c>
      <c r="BG549" s="360">
        <v>0</v>
      </c>
      <c r="BH549" s="360">
        <f t="shared" si="29"/>
        <v>0</v>
      </c>
      <c r="BI549" s="361"/>
      <c r="BJ549" s="362" t="s">
        <v>6039</v>
      </c>
      <c r="BK549" s="363"/>
    </row>
    <row r="550" spans="1:63" s="349" customFormat="1" ht="82.5" hidden="1" customHeight="1">
      <c r="A550" s="676">
        <v>546</v>
      </c>
      <c r="B550" s="351" t="s">
        <v>6080</v>
      </c>
      <c r="C550" s="351" t="s">
        <v>2656</v>
      </c>
      <c r="D550" s="351"/>
      <c r="E550" s="351"/>
      <c r="F550" s="351" t="s">
        <v>2657</v>
      </c>
      <c r="G550" s="488" t="s">
        <v>2658</v>
      </c>
      <c r="H550" s="352"/>
      <c r="I550" s="350" t="s">
        <v>1860</v>
      </c>
      <c r="J550" s="350"/>
      <c r="K550" s="350"/>
      <c r="L550" s="353"/>
      <c r="M550" s="353"/>
      <c r="N550" s="353"/>
      <c r="O550" s="353">
        <v>0</v>
      </c>
      <c r="P550" s="353">
        <f t="shared" si="30"/>
        <v>0</v>
      </c>
      <c r="Q550" s="354"/>
      <c r="R550" s="355">
        <f t="shared" si="31"/>
        <v>10</v>
      </c>
      <c r="S550" s="353"/>
      <c r="T550" s="353"/>
      <c r="U550" s="353"/>
      <c r="V550" s="353"/>
      <c r="W550" s="353"/>
      <c r="X550" s="353"/>
      <c r="Y550" s="353"/>
      <c r="Z550" s="364"/>
      <c r="AA550" s="353"/>
      <c r="AB550" s="353"/>
      <c r="AC550" s="369">
        <v>10</v>
      </c>
      <c r="AD550" s="353"/>
      <c r="AE550" s="353"/>
      <c r="AF550" s="353"/>
      <c r="AG550" s="353"/>
      <c r="AH550" s="353"/>
      <c r="AI550" s="761"/>
      <c r="AJ550" s="353"/>
      <c r="AK550" s="353"/>
      <c r="AL550" s="353"/>
      <c r="AM550" s="353"/>
      <c r="AN550" s="353">
        <v>0</v>
      </c>
      <c r="AO550" s="364"/>
      <c r="AP550" s="353"/>
      <c r="AQ550" s="353"/>
      <c r="AR550" s="353">
        <v>0</v>
      </c>
      <c r="AS550" s="353"/>
      <c r="AT550" s="353"/>
      <c r="AU550" s="353"/>
      <c r="AV550" s="353"/>
      <c r="AW550" s="353"/>
      <c r="AX550" s="353"/>
      <c r="AY550" s="353"/>
      <c r="AZ550" s="353"/>
      <c r="BA550" s="353"/>
      <c r="BB550" s="353"/>
      <c r="BC550" s="353"/>
      <c r="BD550" s="353"/>
      <c r="BE550" s="359"/>
      <c r="BF550" s="360">
        <v>0</v>
      </c>
      <c r="BG550" s="360">
        <v>0</v>
      </c>
      <c r="BH550" s="360">
        <f t="shared" si="29"/>
        <v>0</v>
      </c>
      <c r="BI550" s="361"/>
      <c r="BJ550" s="362" t="s">
        <v>6326</v>
      </c>
      <c r="BK550" s="362" t="s">
        <v>6326</v>
      </c>
    </row>
    <row r="551" spans="1:63" s="349" customFormat="1" ht="178.5" hidden="1" customHeight="1">
      <c r="A551" s="676">
        <v>547</v>
      </c>
      <c r="B551" s="351" t="s">
        <v>6081</v>
      </c>
      <c r="C551" s="351" t="s">
        <v>2659</v>
      </c>
      <c r="D551" s="351"/>
      <c r="E551" s="351"/>
      <c r="F551" s="351" t="s">
        <v>2660</v>
      </c>
      <c r="G551" s="488"/>
      <c r="H551" s="352"/>
      <c r="I551" s="350" t="s">
        <v>84</v>
      </c>
      <c r="J551" s="350"/>
      <c r="K551" s="350"/>
      <c r="L551" s="353"/>
      <c r="M551" s="353"/>
      <c r="N551" s="353"/>
      <c r="O551" s="353">
        <v>0</v>
      </c>
      <c r="P551" s="353">
        <f t="shared" si="30"/>
        <v>0</v>
      </c>
      <c r="Q551" s="354"/>
      <c r="R551" s="355">
        <f t="shared" si="31"/>
        <v>5</v>
      </c>
      <c r="S551" s="353"/>
      <c r="T551" s="353"/>
      <c r="U551" s="353"/>
      <c r="V551" s="353"/>
      <c r="W551" s="353"/>
      <c r="X551" s="353"/>
      <c r="Y551" s="353"/>
      <c r="Z551" s="364"/>
      <c r="AA551" s="353"/>
      <c r="AB551" s="353"/>
      <c r="AC551" s="365"/>
      <c r="AD551" s="353"/>
      <c r="AE551" s="353"/>
      <c r="AF551" s="353"/>
      <c r="AG551" s="353">
        <v>5</v>
      </c>
      <c r="AH551" s="353"/>
      <c r="AI551" s="761"/>
      <c r="AJ551" s="353"/>
      <c r="AK551" s="353"/>
      <c r="AL551" s="353"/>
      <c r="AM551" s="353"/>
      <c r="AN551" s="353">
        <v>0</v>
      </c>
      <c r="AO551" s="364"/>
      <c r="AP551" s="353"/>
      <c r="AQ551" s="353"/>
      <c r="AR551" s="353">
        <v>0</v>
      </c>
      <c r="AS551" s="353"/>
      <c r="AT551" s="353"/>
      <c r="AU551" s="353"/>
      <c r="AV551" s="353"/>
      <c r="AW551" s="353"/>
      <c r="AX551" s="353"/>
      <c r="AY551" s="353"/>
      <c r="AZ551" s="353"/>
      <c r="BA551" s="353"/>
      <c r="BB551" s="353"/>
      <c r="BC551" s="353"/>
      <c r="BD551" s="353"/>
      <c r="BE551" s="359"/>
      <c r="BF551" s="360">
        <v>0</v>
      </c>
      <c r="BG551" s="360">
        <v>0</v>
      </c>
      <c r="BH551" s="360">
        <f t="shared" si="29"/>
        <v>0</v>
      </c>
      <c r="BI551" s="361"/>
      <c r="BJ551" s="362" t="s">
        <v>6326</v>
      </c>
      <c r="BK551" s="363" t="s">
        <v>6326</v>
      </c>
    </row>
    <row r="552" spans="1:63" s="349" customFormat="1" ht="90" hidden="1" customHeight="1">
      <c r="A552" s="676">
        <v>548</v>
      </c>
      <c r="B552" s="351" t="s">
        <v>6082</v>
      </c>
      <c r="C552" s="799" t="s">
        <v>2661</v>
      </c>
      <c r="D552" s="351"/>
      <c r="E552" s="351"/>
      <c r="F552" s="351"/>
      <c r="G552" s="488"/>
      <c r="H552" s="352"/>
      <c r="I552" s="350" t="s">
        <v>84</v>
      </c>
      <c r="J552" s="350"/>
      <c r="K552" s="350"/>
      <c r="L552" s="353"/>
      <c r="M552" s="353"/>
      <c r="N552" s="353"/>
      <c r="O552" s="353">
        <v>0</v>
      </c>
      <c r="P552" s="353">
        <f t="shared" si="30"/>
        <v>0</v>
      </c>
      <c r="Q552" s="354"/>
      <c r="R552" s="355">
        <f t="shared" si="31"/>
        <v>1000</v>
      </c>
      <c r="S552" s="353"/>
      <c r="T552" s="353"/>
      <c r="U552" s="353"/>
      <c r="V552" s="353"/>
      <c r="W552" s="353"/>
      <c r="X552" s="353"/>
      <c r="Y552" s="353"/>
      <c r="Z552" s="364"/>
      <c r="AA552" s="353"/>
      <c r="AB552" s="353"/>
      <c r="AC552" s="365"/>
      <c r="AD552" s="353"/>
      <c r="AE552" s="353"/>
      <c r="AF552" s="353"/>
      <c r="AG552" s="353"/>
      <c r="AH552" s="353"/>
      <c r="AI552" s="761"/>
      <c r="AJ552" s="353">
        <v>1000</v>
      </c>
      <c r="AK552" s="353"/>
      <c r="AL552" s="353"/>
      <c r="AM552" s="353"/>
      <c r="AN552" s="353">
        <v>0</v>
      </c>
      <c r="AO552" s="364"/>
      <c r="AP552" s="353"/>
      <c r="AQ552" s="353"/>
      <c r="AR552" s="353">
        <v>0</v>
      </c>
      <c r="AS552" s="353"/>
      <c r="AT552" s="353"/>
      <c r="AU552" s="353"/>
      <c r="AV552" s="353"/>
      <c r="AW552" s="353"/>
      <c r="AX552" s="353"/>
      <c r="AY552" s="353"/>
      <c r="AZ552" s="353"/>
      <c r="BA552" s="353"/>
      <c r="BB552" s="353"/>
      <c r="BC552" s="353"/>
      <c r="BD552" s="353"/>
      <c r="BE552" s="359"/>
      <c r="BF552" s="360">
        <v>0</v>
      </c>
      <c r="BG552" s="360">
        <v>0</v>
      </c>
      <c r="BH552" s="360">
        <f t="shared" si="29"/>
        <v>0</v>
      </c>
      <c r="BI552" s="361"/>
      <c r="BJ552" s="362" t="s">
        <v>6326</v>
      </c>
      <c r="BK552" s="363" t="s">
        <v>6326</v>
      </c>
    </row>
    <row r="553" spans="1:63" s="349" customFormat="1" ht="33" hidden="1" customHeight="1">
      <c r="A553" s="676">
        <v>549</v>
      </c>
      <c r="B553" s="351" t="s">
        <v>6085</v>
      </c>
      <c r="C553" s="351" t="s">
        <v>2665</v>
      </c>
      <c r="D553" s="351"/>
      <c r="E553" s="351"/>
      <c r="F553" s="351" t="s">
        <v>2666</v>
      </c>
      <c r="G553" s="488"/>
      <c r="H553" s="352"/>
      <c r="I553" s="350" t="s">
        <v>1337</v>
      </c>
      <c r="J553" s="350"/>
      <c r="K553" s="350"/>
      <c r="L553" s="353"/>
      <c r="M553" s="353"/>
      <c r="N553" s="353"/>
      <c r="O553" s="353">
        <v>0</v>
      </c>
      <c r="P553" s="353">
        <f t="shared" si="30"/>
        <v>0</v>
      </c>
      <c r="Q553" s="354"/>
      <c r="R553" s="355">
        <f t="shared" si="31"/>
        <v>100</v>
      </c>
      <c r="S553" s="353"/>
      <c r="T553" s="353"/>
      <c r="U553" s="353"/>
      <c r="V553" s="353"/>
      <c r="W553" s="353"/>
      <c r="X553" s="353"/>
      <c r="Y553" s="353"/>
      <c r="Z553" s="364"/>
      <c r="AA553" s="353"/>
      <c r="AB553" s="353"/>
      <c r="AC553" s="365"/>
      <c r="AD553" s="353"/>
      <c r="AE553" s="353"/>
      <c r="AF553" s="353"/>
      <c r="AG553" s="353"/>
      <c r="AH553" s="353"/>
      <c r="AI553" s="761">
        <v>100</v>
      </c>
      <c r="AJ553" s="353"/>
      <c r="AK553" s="353"/>
      <c r="AL553" s="353"/>
      <c r="AM553" s="353"/>
      <c r="AN553" s="353">
        <v>0</v>
      </c>
      <c r="AO553" s="364"/>
      <c r="AP553" s="353"/>
      <c r="AQ553" s="353"/>
      <c r="AR553" s="353">
        <v>0</v>
      </c>
      <c r="AS553" s="353"/>
      <c r="AT553" s="353"/>
      <c r="AU553" s="353"/>
      <c r="AV553" s="353"/>
      <c r="AW553" s="353"/>
      <c r="AX553" s="353"/>
      <c r="AY553" s="353"/>
      <c r="AZ553" s="353"/>
      <c r="BA553" s="353"/>
      <c r="BB553" s="353"/>
      <c r="BC553" s="353"/>
      <c r="BD553" s="353"/>
      <c r="BE553" s="359"/>
      <c r="BF553" s="360">
        <v>0</v>
      </c>
      <c r="BG553" s="360">
        <v>0</v>
      </c>
      <c r="BH553" s="360">
        <f t="shared" si="29"/>
        <v>0</v>
      </c>
      <c r="BI553" s="361"/>
      <c r="BJ553" s="363" t="s">
        <v>6039</v>
      </c>
      <c r="BK553" s="363" t="s">
        <v>6328</v>
      </c>
    </row>
    <row r="554" spans="1:63" s="349" customFormat="1" ht="33" hidden="1" customHeight="1">
      <c r="A554" s="676">
        <v>550</v>
      </c>
      <c r="B554" s="351" t="s">
        <v>6087</v>
      </c>
      <c r="C554" s="351" t="s">
        <v>2668</v>
      </c>
      <c r="D554" s="351"/>
      <c r="E554" s="351"/>
      <c r="F554" s="351" t="s">
        <v>2669</v>
      </c>
      <c r="G554" s="488"/>
      <c r="H554" s="352"/>
      <c r="I554" s="350" t="s">
        <v>84</v>
      </c>
      <c r="J554" s="350"/>
      <c r="K554" s="350"/>
      <c r="L554" s="353"/>
      <c r="M554" s="353"/>
      <c r="N554" s="353"/>
      <c r="O554" s="353">
        <v>0</v>
      </c>
      <c r="P554" s="353">
        <f t="shared" si="30"/>
        <v>0</v>
      </c>
      <c r="Q554" s="354"/>
      <c r="R554" s="355">
        <f t="shared" si="31"/>
        <v>800</v>
      </c>
      <c r="S554" s="353"/>
      <c r="T554" s="353"/>
      <c r="U554" s="353"/>
      <c r="V554" s="353"/>
      <c r="W554" s="353"/>
      <c r="X554" s="353"/>
      <c r="Y554" s="353"/>
      <c r="Z554" s="364"/>
      <c r="AA554" s="353"/>
      <c r="AB554" s="353"/>
      <c r="AC554" s="365"/>
      <c r="AD554" s="353"/>
      <c r="AE554" s="353"/>
      <c r="AF554" s="353"/>
      <c r="AG554" s="353"/>
      <c r="AH554" s="353"/>
      <c r="AI554" s="761"/>
      <c r="AJ554" s="353"/>
      <c r="AK554" s="353"/>
      <c r="AL554" s="353"/>
      <c r="AM554" s="353"/>
      <c r="AN554" s="353">
        <v>0</v>
      </c>
      <c r="AO554" s="364"/>
      <c r="AP554" s="353"/>
      <c r="AQ554" s="353"/>
      <c r="AR554" s="353">
        <v>0</v>
      </c>
      <c r="AS554" s="353"/>
      <c r="AT554" s="353">
        <v>800</v>
      </c>
      <c r="AU554" s="353"/>
      <c r="AV554" s="353"/>
      <c r="AW554" s="353"/>
      <c r="AX554" s="353"/>
      <c r="AY554" s="353"/>
      <c r="AZ554" s="353"/>
      <c r="BA554" s="353"/>
      <c r="BB554" s="353"/>
      <c r="BC554" s="353"/>
      <c r="BD554" s="353"/>
      <c r="BE554" s="359"/>
      <c r="BF554" s="360">
        <v>0</v>
      </c>
      <c r="BG554" s="360">
        <v>0</v>
      </c>
      <c r="BH554" s="360">
        <f t="shared" si="29"/>
        <v>0</v>
      </c>
      <c r="BI554" s="361"/>
      <c r="BJ554" s="362" t="s">
        <v>6326</v>
      </c>
      <c r="BK554" s="362" t="s">
        <v>6326</v>
      </c>
    </row>
    <row r="555" spans="1:63" s="349" customFormat="1" ht="33" hidden="1" customHeight="1">
      <c r="A555" s="676">
        <v>551</v>
      </c>
      <c r="B555" s="351" t="s">
        <v>6091</v>
      </c>
      <c r="C555" s="351" t="s">
        <v>2675</v>
      </c>
      <c r="D555" s="351"/>
      <c r="E555" s="351"/>
      <c r="F555" s="351" t="s">
        <v>2676</v>
      </c>
      <c r="G555" s="488"/>
      <c r="H555" s="352"/>
      <c r="I555" s="350" t="s">
        <v>84</v>
      </c>
      <c r="J555" s="350"/>
      <c r="K555" s="350"/>
      <c r="L555" s="353"/>
      <c r="M555" s="353"/>
      <c r="N555" s="353"/>
      <c r="O555" s="353">
        <v>0</v>
      </c>
      <c r="P555" s="353">
        <f t="shared" si="30"/>
        <v>0</v>
      </c>
      <c r="Q555" s="354"/>
      <c r="R555" s="355">
        <f t="shared" si="31"/>
        <v>600</v>
      </c>
      <c r="S555" s="353"/>
      <c r="T555" s="353"/>
      <c r="U555" s="353"/>
      <c r="V555" s="353"/>
      <c r="W555" s="353"/>
      <c r="X555" s="353"/>
      <c r="Y555" s="353"/>
      <c r="Z555" s="364"/>
      <c r="AA555" s="353"/>
      <c r="AB555" s="353"/>
      <c r="AC555" s="365"/>
      <c r="AD555" s="353"/>
      <c r="AE555" s="353"/>
      <c r="AF555" s="353"/>
      <c r="AG555" s="353"/>
      <c r="AH555" s="353"/>
      <c r="AI555" s="761"/>
      <c r="AJ555" s="353"/>
      <c r="AK555" s="353"/>
      <c r="AL555" s="353"/>
      <c r="AM555" s="353"/>
      <c r="AN555" s="353">
        <v>0</v>
      </c>
      <c r="AO555" s="364"/>
      <c r="AP555" s="353"/>
      <c r="AQ555" s="353"/>
      <c r="AR555" s="353">
        <v>0</v>
      </c>
      <c r="AS555" s="353"/>
      <c r="AT555" s="353">
        <v>600</v>
      </c>
      <c r="AU555" s="353"/>
      <c r="AV555" s="353"/>
      <c r="AW555" s="353"/>
      <c r="AX555" s="353"/>
      <c r="AY555" s="353"/>
      <c r="AZ555" s="353"/>
      <c r="BA555" s="353"/>
      <c r="BB555" s="353"/>
      <c r="BC555" s="353"/>
      <c r="BD555" s="353"/>
      <c r="BE555" s="359"/>
      <c r="BF555" s="360">
        <v>0</v>
      </c>
      <c r="BG555" s="360">
        <v>0</v>
      </c>
      <c r="BH555" s="360">
        <f t="shared" si="29"/>
        <v>0</v>
      </c>
      <c r="BI555" s="361"/>
      <c r="BJ555" s="362" t="s">
        <v>6326</v>
      </c>
      <c r="BK555" s="362" t="s">
        <v>6326</v>
      </c>
    </row>
    <row r="556" spans="1:63" s="349" customFormat="1" ht="33" hidden="1" customHeight="1">
      <c r="A556" s="676">
        <v>552</v>
      </c>
      <c r="B556" s="351" t="s">
        <v>6092</v>
      </c>
      <c r="C556" s="351" t="s">
        <v>2677</v>
      </c>
      <c r="D556" s="351"/>
      <c r="E556" s="351"/>
      <c r="F556" s="351" t="s">
        <v>2678</v>
      </c>
      <c r="G556" s="488"/>
      <c r="H556" s="352"/>
      <c r="I556" s="350" t="s">
        <v>84</v>
      </c>
      <c r="J556" s="350"/>
      <c r="K556" s="350"/>
      <c r="L556" s="353"/>
      <c r="M556" s="353"/>
      <c r="N556" s="353"/>
      <c r="O556" s="353">
        <v>0</v>
      </c>
      <c r="P556" s="353">
        <f t="shared" si="30"/>
        <v>0</v>
      </c>
      <c r="Q556" s="354"/>
      <c r="R556" s="355">
        <f t="shared" si="31"/>
        <v>500</v>
      </c>
      <c r="S556" s="353"/>
      <c r="T556" s="353"/>
      <c r="U556" s="353"/>
      <c r="V556" s="353"/>
      <c r="W556" s="353"/>
      <c r="X556" s="353"/>
      <c r="Y556" s="353"/>
      <c r="Z556" s="364"/>
      <c r="AA556" s="353"/>
      <c r="AB556" s="353"/>
      <c r="AC556" s="365"/>
      <c r="AD556" s="353"/>
      <c r="AE556" s="353"/>
      <c r="AF556" s="353"/>
      <c r="AG556" s="353"/>
      <c r="AH556" s="353"/>
      <c r="AI556" s="761"/>
      <c r="AJ556" s="353"/>
      <c r="AK556" s="353"/>
      <c r="AL556" s="353"/>
      <c r="AM556" s="353"/>
      <c r="AN556" s="353">
        <v>0</v>
      </c>
      <c r="AO556" s="364"/>
      <c r="AP556" s="353"/>
      <c r="AQ556" s="353"/>
      <c r="AR556" s="353">
        <v>0</v>
      </c>
      <c r="AS556" s="353"/>
      <c r="AT556" s="353">
        <v>500</v>
      </c>
      <c r="AU556" s="353"/>
      <c r="AV556" s="353"/>
      <c r="AW556" s="353"/>
      <c r="AX556" s="353"/>
      <c r="AY556" s="353"/>
      <c r="AZ556" s="353"/>
      <c r="BA556" s="353"/>
      <c r="BB556" s="353"/>
      <c r="BC556" s="353"/>
      <c r="BD556" s="353"/>
      <c r="BE556" s="359"/>
      <c r="BF556" s="360">
        <v>0</v>
      </c>
      <c r="BG556" s="360">
        <v>0</v>
      </c>
      <c r="BH556" s="360">
        <f t="shared" si="29"/>
        <v>0</v>
      </c>
      <c r="BI556" s="361"/>
      <c r="BJ556" s="362" t="s">
        <v>6326</v>
      </c>
      <c r="BK556" s="362" t="s">
        <v>6326</v>
      </c>
    </row>
    <row r="557" spans="1:63" s="349" customFormat="1" ht="33" hidden="1" customHeight="1">
      <c r="A557" s="676">
        <v>553</v>
      </c>
      <c r="B557" s="351" t="s">
        <v>6095</v>
      </c>
      <c r="C557" s="351" t="s">
        <v>2683</v>
      </c>
      <c r="D557" s="351"/>
      <c r="E557" s="351"/>
      <c r="F557" s="351" t="s">
        <v>2684</v>
      </c>
      <c r="G557" s="488"/>
      <c r="H557" s="352"/>
      <c r="I557" s="350" t="s">
        <v>84</v>
      </c>
      <c r="J557" s="350"/>
      <c r="K557" s="350"/>
      <c r="L557" s="353"/>
      <c r="M557" s="353"/>
      <c r="N557" s="353"/>
      <c r="O557" s="353">
        <v>0</v>
      </c>
      <c r="P557" s="353">
        <f t="shared" ref="P557:P588" si="32">N557+O557</f>
        <v>0</v>
      </c>
      <c r="Q557" s="354"/>
      <c r="R557" s="355">
        <f t="shared" si="31"/>
        <v>1000</v>
      </c>
      <c r="S557" s="353"/>
      <c r="T557" s="353"/>
      <c r="U557" s="353"/>
      <c r="V557" s="353"/>
      <c r="W557" s="353"/>
      <c r="X557" s="353"/>
      <c r="Y557" s="353"/>
      <c r="Z557" s="364"/>
      <c r="AA557" s="353"/>
      <c r="AB557" s="353"/>
      <c r="AC557" s="365"/>
      <c r="AD557" s="353"/>
      <c r="AE557" s="353"/>
      <c r="AF557" s="353"/>
      <c r="AG557" s="353"/>
      <c r="AH557" s="353"/>
      <c r="AI557" s="761"/>
      <c r="AJ557" s="353"/>
      <c r="AK557" s="353"/>
      <c r="AL557" s="353"/>
      <c r="AM557" s="353"/>
      <c r="AN557" s="353">
        <v>0</v>
      </c>
      <c r="AO557" s="364"/>
      <c r="AP557" s="353"/>
      <c r="AQ557" s="353"/>
      <c r="AR557" s="353">
        <v>0</v>
      </c>
      <c r="AS557" s="353"/>
      <c r="AT557" s="353">
        <v>1000</v>
      </c>
      <c r="AU557" s="353"/>
      <c r="AV557" s="353"/>
      <c r="AW557" s="353"/>
      <c r="AX557" s="353"/>
      <c r="AY557" s="353"/>
      <c r="AZ557" s="353"/>
      <c r="BA557" s="353"/>
      <c r="BB557" s="353"/>
      <c r="BC557" s="353"/>
      <c r="BD557" s="353"/>
      <c r="BE557" s="359"/>
      <c r="BF557" s="360">
        <v>0</v>
      </c>
      <c r="BG557" s="360">
        <v>0</v>
      </c>
      <c r="BH557" s="360">
        <f t="shared" si="29"/>
        <v>0</v>
      </c>
      <c r="BI557" s="361"/>
      <c r="BJ557" s="362" t="s">
        <v>6326</v>
      </c>
      <c r="BK557" s="363" t="s">
        <v>6326</v>
      </c>
    </row>
    <row r="558" spans="1:63" s="349" customFormat="1" ht="33" hidden="1" customHeight="1">
      <c r="A558" s="676">
        <v>554</v>
      </c>
      <c r="B558" s="351" t="s">
        <v>6096</v>
      </c>
      <c r="C558" s="351" t="s">
        <v>2685</v>
      </c>
      <c r="D558" s="351"/>
      <c r="E558" s="351"/>
      <c r="F558" s="351" t="s">
        <v>2686</v>
      </c>
      <c r="G558" s="488"/>
      <c r="H558" s="352"/>
      <c r="I558" s="350" t="s">
        <v>84</v>
      </c>
      <c r="J558" s="350"/>
      <c r="K558" s="350"/>
      <c r="L558" s="353"/>
      <c r="M558" s="353"/>
      <c r="N558" s="353"/>
      <c r="O558" s="353">
        <v>0</v>
      </c>
      <c r="P558" s="353">
        <f t="shared" si="32"/>
        <v>0</v>
      </c>
      <c r="Q558" s="354"/>
      <c r="R558" s="355">
        <f t="shared" si="31"/>
        <v>1000</v>
      </c>
      <c r="S558" s="353"/>
      <c r="T558" s="353"/>
      <c r="U558" s="353"/>
      <c r="V558" s="353"/>
      <c r="W558" s="353"/>
      <c r="X558" s="353"/>
      <c r="Y558" s="353"/>
      <c r="Z558" s="364"/>
      <c r="AA558" s="353"/>
      <c r="AB558" s="353"/>
      <c r="AC558" s="365"/>
      <c r="AD558" s="353"/>
      <c r="AE558" s="353"/>
      <c r="AF558" s="353"/>
      <c r="AG558" s="353"/>
      <c r="AH558" s="353"/>
      <c r="AI558" s="761"/>
      <c r="AJ558" s="353"/>
      <c r="AK558" s="353"/>
      <c r="AL558" s="353"/>
      <c r="AM558" s="353"/>
      <c r="AN558" s="353">
        <v>0</v>
      </c>
      <c r="AO558" s="364"/>
      <c r="AP558" s="353"/>
      <c r="AQ558" s="353"/>
      <c r="AR558" s="353">
        <v>0</v>
      </c>
      <c r="AS558" s="353"/>
      <c r="AT558" s="353">
        <v>1000</v>
      </c>
      <c r="AU558" s="353"/>
      <c r="AV558" s="353"/>
      <c r="AW558" s="353"/>
      <c r="AX558" s="353"/>
      <c r="AY558" s="353"/>
      <c r="AZ558" s="353"/>
      <c r="BA558" s="353"/>
      <c r="BB558" s="353"/>
      <c r="BC558" s="353"/>
      <c r="BD558" s="353"/>
      <c r="BE558" s="359"/>
      <c r="BF558" s="360">
        <v>0</v>
      </c>
      <c r="BG558" s="360">
        <v>0</v>
      </c>
      <c r="BH558" s="360">
        <f t="shared" si="29"/>
        <v>0</v>
      </c>
      <c r="BI558" s="361"/>
      <c r="BJ558" s="362" t="s">
        <v>6326</v>
      </c>
      <c r="BK558" s="362" t="s">
        <v>6326</v>
      </c>
    </row>
    <row r="559" spans="1:63" s="349" customFormat="1" ht="45" hidden="1" customHeight="1">
      <c r="A559" s="676">
        <v>555</v>
      </c>
      <c r="B559" s="351" t="s">
        <v>6097</v>
      </c>
      <c r="C559" s="351" t="s">
        <v>2687</v>
      </c>
      <c r="D559" s="351"/>
      <c r="E559" s="351"/>
      <c r="F559" s="351" t="s">
        <v>2688</v>
      </c>
      <c r="G559" s="488"/>
      <c r="H559" s="352"/>
      <c r="I559" s="418" t="s">
        <v>1337</v>
      </c>
      <c r="J559" s="350"/>
      <c r="K559" s="350"/>
      <c r="L559" s="353"/>
      <c r="M559" s="353"/>
      <c r="N559" s="353"/>
      <c r="O559" s="353"/>
      <c r="P559" s="353">
        <f t="shared" si="32"/>
        <v>0</v>
      </c>
      <c r="Q559" s="354"/>
      <c r="R559" s="355">
        <f t="shared" si="31"/>
        <v>20</v>
      </c>
      <c r="S559" s="353"/>
      <c r="T559" s="353"/>
      <c r="U559" s="353"/>
      <c r="V559" s="353"/>
      <c r="W559" s="353"/>
      <c r="X559" s="353"/>
      <c r="Y559" s="353"/>
      <c r="Z559" s="364"/>
      <c r="AA559" s="353"/>
      <c r="AB559" s="353"/>
      <c r="AC559" s="365"/>
      <c r="AD559" s="353"/>
      <c r="AE559" s="353"/>
      <c r="AF559" s="353"/>
      <c r="AG559" s="353"/>
      <c r="AH559" s="353"/>
      <c r="AI559" s="761"/>
      <c r="AJ559" s="353"/>
      <c r="AK559" s="353"/>
      <c r="AL559" s="353"/>
      <c r="AM559" s="353"/>
      <c r="AN559" s="353">
        <v>0</v>
      </c>
      <c r="AO559" s="364"/>
      <c r="AP559" s="353"/>
      <c r="AQ559" s="353"/>
      <c r="AR559" s="353">
        <v>0</v>
      </c>
      <c r="AS559" s="353"/>
      <c r="AT559" s="353"/>
      <c r="AU559" s="353"/>
      <c r="AV559" s="353"/>
      <c r="AW559" s="353"/>
      <c r="AX559" s="353"/>
      <c r="AY559" s="353"/>
      <c r="AZ559" s="353"/>
      <c r="BA559" s="353">
        <v>20</v>
      </c>
      <c r="BB559" s="353"/>
      <c r="BC559" s="353"/>
      <c r="BD559" s="353"/>
      <c r="BE559" s="359"/>
      <c r="BF559" s="360">
        <v>0</v>
      </c>
      <c r="BG559" s="360">
        <v>0</v>
      </c>
      <c r="BH559" s="360">
        <f t="shared" si="29"/>
        <v>0</v>
      </c>
      <c r="BI559" s="361"/>
      <c r="BJ559" s="362" t="s">
        <v>6326</v>
      </c>
      <c r="BK559" s="363" t="s">
        <v>6326</v>
      </c>
    </row>
    <row r="560" spans="1:63" s="349" customFormat="1" ht="49.5" hidden="1" customHeight="1">
      <c r="A560" s="676">
        <v>556</v>
      </c>
      <c r="B560" s="351" t="s">
        <v>6100</v>
      </c>
      <c r="C560" s="351" t="s">
        <v>2693</v>
      </c>
      <c r="D560" s="351"/>
      <c r="E560" s="351"/>
      <c r="F560" s="351" t="s">
        <v>2694</v>
      </c>
      <c r="G560" s="488"/>
      <c r="H560" s="352"/>
      <c r="I560" s="350" t="s">
        <v>1115</v>
      </c>
      <c r="J560" s="350"/>
      <c r="K560" s="350"/>
      <c r="L560" s="353"/>
      <c r="M560" s="353"/>
      <c r="N560" s="353"/>
      <c r="O560" s="353"/>
      <c r="P560" s="353">
        <f t="shared" si="32"/>
        <v>0</v>
      </c>
      <c r="Q560" s="354">
        <v>40</v>
      </c>
      <c r="R560" s="355">
        <f t="shared" si="31"/>
        <v>31.5</v>
      </c>
      <c r="S560" s="353"/>
      <c r="T560" s="353"/>
      <c r="U560" s="353"/>
      <c r="V560" s="353"/>
      <c r="W560" s="353"/>
      <c r="X560" s="353"/>
      <c r="Y560" s="353"/>
      <c r="Z560" s="364"/>
      <c r="AA560" s="353"/>
      <c r="AB560" s="353"/>
      <c r="AC560" s="365"/>
      <c r="AD560" s="353"/>
      <c r="AE560" s="353"/>
      <c r="AF560" s="353"/>
      <c r="AG560" s="353"/>
      <c r="AH560" s="353"/>
      <c r="AI560" s="761"/>
      <c r="AJ560" s="353"/>
      <c r="AK560" s="353"/>
      <c r="AL560" s="353"/>
      <c r="AM560" s="353"/>
      <c r="AN560" s="353"/>
      <c r="AO560" s="364"/>
      <c r="AP560" s="353"/>
      <c r="AQ560" s="353"/>
      <c r="AR560" s="353">
        <v>0</v>
      </c>
      <c r="AS560" s="353"/>
      <c r="AT560" s="419">
        <v>0.5</v>
      </c>
      <c r="AU560" s="353">
        <v>1</v>
      </c>
      <c r="AV560" s="353">
        <v>20</v>
      </c>
      <c r="AW560" s="353"/>
      <c r="AX560" s="353"/>
      <c r="AY560" s="353">
        <v>10</v>
      </c>
      <c r="AZ560" s="353"/>
      <c r="BA560" s="353"/>
      <c r="BB560" s="353"/>
      <c r="BC560" s="353"/>
      <c r="BD560" s="353"/>
      <c r="BE560" s="359"/>
      <c r="BF560" s="360">
        <v>0</v>
      </c>
      <c r="BG560" s="360">
        <v>0</v>
      </c>
      <c r="BH560" s="360">
        <f t="shared" si="29"/>
        <v>0</v>
      </c>
      <c r="BI560" s="361"/>
      <c r="BJ560" s="362" t="s">
        <v>6337</v>
      </c>
      <c r="BK560" s="363" t="str">
        <f>+BJ560</f>
        <v>CLS</v>
      </c>
    </row>
    <row r="561" spans="1:63" s="349" customFormat="1" ht="82.5" hidden="1" customHeight="1">
      <c r="A561" s="676">
        <v>557</v>
      </c>
      <c r="B561" s="351" t="s">
        <v>6101</v>
      </c>
      <c r="C561" s="351" t="s">
        <v>2695</v>
      </c>
      <c r="D561" s="351"/>
      <c r="E561" s="351"/>
      <c r="F561" s="351" t="s">
        <v>2696</v>
      </c>
      <c r="G561" s="488"/>
      <c r="H561" s="352"/>
      <c r="I561" s="350" t="s">
        <v>84</v>
      </c>
      <c r="J561" s="350"/>
      <c r="K561" s="350"/>
      <c r="L561" s="353"/>
      <c r="M561" s="353"/>
      <c r="N561" s="353"/>
      <c r="O561" s="353"/>
      <c r="P561" s="353">
        <f t="shared" si="32"/>
        <v>0</v>
      </c>
      <c r="Q561" s="354">
        <v>500</v>
      </c>
      <c r="R561" s="355">
        <f t="shared" si="31"/>
        <v>6220</v>
      </c>
      <c r="S561" s="353"/>
      <c r="T561" s="353"/>
      <c r="U561" s="353"/>
      <c r="V561" s="353"/>
      <c r="W561" s="353"/>
      <c r="X561" s="353"/>
      <c r="Y561" s="353"/>
      <c r="Z561" s="364"/>
      <c r="AA561" s="353"/>
      <c r="AB561" s="353"/>
      <c r="AC561" s="365"/>
      <c r="AD561" s="353"/>
      <c r="AE561" s="353"/>
      <c r="AF561" s="353"/>
      <c r="AG561" s="353"/>
      <c r="AH561" s="353"/>
      <c r="AI561" s="761">
        <v>120</v>
      </c>
      <c r="AJ561" s="353"/>
      <c r="AK561" s="353"/>
      <c r="AL561" s="353"/>
      <c r="AM561" s="353"/>
      <c r="AN561" s="353">
        <v>0</v>
      </c>
      <c r="AO561" s="364"/>
      <c r="AP561" s="353"/>
      <c r="AQ561" s="353"/>
      <c r="AR561" s="353">
        <v>0</v>
      </c>
      <c r="AS561" s="353">
        <v>1800</v>
      </c>
      <c r="AT561" s="353">
        <v>600</v>
      </c>
      <c r="AU561" s="353">
        <v>700</v>
      </c>
      <c r="AV561" s="353">
        <v>3000</v>
      </c>
      <c r="AW561" s="353"/>
      <c r="AX561" s="353"/>
      <c r="AY561" s="353"/>
      <c r="AZ561" s="353"/>
      <c r="BA561" s="353"/>
      <c r="BB561" s="353"/>
      <c r="BC561" s="353"/>
      <c r="BD561" s="353"/>
      <c r="BE561" s="359"/>
      <c r="BF561" s="360">
        <v>0</v>
      </c>
      <c r="BG561" s="360">
        <v>17640</v>
      </c>
      <c r="BH561" s="360">
        <f t="shared" si="29"/>
        <v>109720800</v>
      </c>
      <c r="BI561" s="361"/>
      <c r="BJ561" s="363" t="s">
        <v>6039</v>
      </c>
      <c r="BK561" s="362" t="s">
        <v>6327</v>
      </c>
    </row>
    <row r="562" spans="1:63" s="349" customFormat="1" ht="54.75" hidden="1" customHeight="1">
      <c r="A562" s="676">
        <v>558</v>
      </c>
      <c r="B562" s="351" t="s">
        <v>6103</v>
      </c>
      <c r="C562" s="351" t="s">
        <v>2699</v>
      </c>
      <c r="D562" s="351"/>
      <c r="E562" s="351"/>
      <c r="F562" s="351"/>
      <c r="G562" s="488"/>
      <c r="H562" s="352"/>
      <c r="I562" s="350" t="s">
        <v>1448</v>
      </c>
      <c r="J562" s="350"/>
      <c r="K562" s="350"/>
      <c r="L562" s="353"/>
      <c r="M562" s="353"/>
      <c r="N562" s="353"/>
      <c r="O562" s="353"/>
      <c r="P562" s="353">
        <f t="shared" si="32"/>
        <v>0</v>
      </c>
      <c r="Q562" s="354"/>
      <c r="R562" s="355">
        <f t="shared" si="31"/>
        <v>0</v>
      </c>
      <c r="S562" s="353"/>
      <c r="T562" s="353"/>
      <c r="U562" s="353"/>
      <c r="V562" s="353"/>
      <c r="W562" s="353"/>
      <c r="X562" s="353"/>
      <c r="Y562" s="353"/>
      <c r="Z562" s="364"/>
      <c r="AA562" s="353"/>
      <c r="AB562" s="353"/>
      <c r="AC562" s="365"/>
      <c r="AD562" s="353"/>
      <c r="AE562" s="353"/>
      <c r="AF562" s="353"/>
      <c r="AG562" s="353"/>
      <c r="AH562" s="353"/>
      <c r="AI562" s="761"/>
      <c r="AJ562" s="353"/>
      <c r="AK562" s="353"/>
      <c r="AL562" s="353"/>
      <c r="AM562" s="353"/>
      <c r="AN562" s="353">
        <v>0</v>
      </c>
      <c r="AO562" s="364"/>
      <c r="AP562" s="353"/>
      <c r="AQ562" s="353"/>
      <c r="AR562" s="353">
        <v>0</v>
      </c>
      <c r="AS562" s="353"/>
      <c r="AT562" s="353"/>
      <c r="AU562" s="353"/>
      <c r="AV562" s="353"/>
      <c r="AW562" s="353"/>
      <c r="AX562" s="353"/>
      <c r="AY562" s="353"/>
      <c r="AZ562" s="353"/>
      <c r="BA562" s="353"/>
      <c r="BB562" s="353"/>
      <c r="BC562" s="353"/>
      <c r="BD562" s="353"/>
      <c r="BE562" s="359"/>
      <c r="BF562" s="360">
        <v>0</v>
      </c>
      <c r="BG562" s="360">
        <v>0</v>
      </c>
      <c r="BH562" s="360">
        <f t="shared" si="29"/>
        <v>0</v>
      </c>
      <c r="BI562" s="361"/>
      <c r="BJ562" s="362" t="s">
        <v>6331</v>
      </c>
      <c r="BK562" s="363"/>
    </row>
    <row r="563" spans="1:63" s="349" customFormat="1" ht="132" hidden="1" customHeight="1">
      <c r="A563" s="676">
        <v>559</v>
      </c>
      <c r="B563" s="351" t="s">
        <v>6104</v>
      </c>
      <c r="C563" s="351" t="s">
        <v>2700</v>
      </c>
      <c r="D563" s="351"/>
      <c r="E563" s="351"/>
      <c r="F563" s="351" t="s">
        <v>2701</v>
      </c>
      <c r="G563" s="488"/>
      <c r="H563" s="352"/>
      <c r="I563" s="350" t="s">
        <v>1115</v>
      </c>
      <c r="J563" s="350"/>
      <c r="K563" s="350"/>
      <c r="L563" s="353">
        <v>0</v>
      </c>
      <c r="M563" s="353">
        <v>0</v>
      </c>
      <c r="N563" s="353"/>
      <c r="O563" s="353">
        <v>0</v>
      </c>
      <c r="P563" s="353">
        <f t="shared" si="32"/>
        <v>0</v>
      </c>
      <c r="Q563" s="354"/>
      <c r="R563" s="355">
        <f t="shared" si="31"/>
        <v>100</v>
      </c>
      <c r="S563" s="353"/>
      <c r="T563" s="353"/>
      <c r="U563" s="353"/>
      <c r="V563" s="353"/>
      <c r="W563" s="353"/>
      <c r="X563" s="353"/>
      <c r="Y563" s="353"/>
      <c r="Z563" s="364"/>
      <c r="AA563" s="353"/>
      <c r="AB563" s="353"/>
      <c r="AC563" s="365"/>
      <c r="AD563" s="353"/>
      <c r="AE563" s="353"/>
      <c r="AF563" s="353"/>
      <c r="AG563" s="353"/>
      <c r="AH563" s="353">
        <v>100</v>
      </c>
      <c r="AI563" s="761"/>
      <c r="AJ563" s="353"/>
      <c r="AK563" s="353"/>
      <c r="AL563" s="353"/>
      <c r="AM563" s="353"/>
      <c r="AN563" s="353">
        <v>0</v>
      </c>
      <c r="AO563" s="364"/>
      <c r="AP563" s="353"/>
      <c r="AQ563" s="353"/>
      <c r="AR563" s="353">
        <v>0</v>
      </c>
      <c r="AS563" s="353"/>
      <c r="AT563" s="353"/>
      <c r="AU563" s="353"/>
      <c r="AV563" s="353"/>
      <c r="AW563" s="353"/>
      <c r="AX563" s="353"/>
      <c r="AY563" s="353"/>
      <c r="AZ563" s="353"/>
      <c r="BA563" s="353"/>
      <c r="BB563" s="353"/>
      <c r="BC563" s="353"/>
      <c r="BD563" s="353"/>
      <c r="BE563" s="359"/>
      <c r="BF563" s="360">
        <v>0</v>
      </c>
      <c r="BG563" s="360">
        <v>0</v>
      </c>
      <c r="BH563" s="360">
        <f t="shared" si="29"/>
        <v>0</v>
      </c>
      <c r="BI563" s="361"/>
      <c r="BJ563" s="362" t="s">
        <v>6326</v>
      </c>
      <c r="BK563" s="363" t="s">
        <v>6326</v>
      </c>
    </row>
    <row r="564" spans="1:63" s="349" customFormat="1" ht="83.25" hidden="1" customHeight="1">
      <c r="A564" s="676">
        <v>560</v>
      </c>
      <c r="B564" s="351" t="s">
        <v>6105</v>
      </c>
      <c r="C564" s="799" t="s">
        <v>2702</v>
      </c>
      <c r="D564" s="351"/>
      <c r="E564" s="351"/>
      <c r="F564" s="374" t="s">
        <v>7053</v>
      </c>
      <c r="G564" s="488"/>
      <c r="H564" s="352"/>
      <c r="I564" s="350" t="s">
        <v>1069</v>
      </c>
      <c r="J564" s="350"/>
      <c r="K564" s="350"/>
      <c r="L564" s="353"/>
      <c r="M564" s="353"/>
      <c r="N564" s="353"/>
      <c r="O564" s="353">
        <v>0</v>
      </c>
      <c r="P564" s="353">
        <f t="shared" si="32"/>
        <v>0</v>
      </c>
      <c r="Q564" s="354"/>
      <c r="R564" s="355">
        <f t="shared" si="31"/>
        <v>5</v>
      </c>
      <c r="S564" s="353"/>
      <c r="T564" s="353"/>
      <c r="U564" s="353"/>
      <c r="V564" s="353"/>
      <c r="W564" s="353"/>
      <c r="X564" s="353"/>
      <c r="Y564" s="353"/>
      <c r="Z564" s="364"/>
      <c r="AA564" s="353"/>
      <c r="AB564" s="353"/>
      <c r="AC564" s="369">
        <v>5</v>
      </c>
      <c r="AD564" s="353"/>
      <c r="AE564" s="353"/>
      <c r="AF564" s="353"/>
      <c r="AG564" s="353"/>
      <c r="AH564" s="353"/>
      <c r="AI564" s="761"/>
      <c r="AJ564" s="353"/>
      <c r="AK564" s="353"/>
      <c r="AL564" s="353"/>
      <c r="AM564" s="353"/>
      <c r="AN564" s="353">
        <v>0</v>
      </c>
      <c r="AO564" s="364"/>
      <c r="AP564" s="353"/>
      <c r="AQ564" s="353"/>
      <c r="AR564" s="353">
        <v>0</v>
      </c>
      <c r="AS564" s="353"/>
      <c r="AT564" s="353"/>
      <c r="AU564" s="353"/>
      <c r="AV564" s="353"/>
      <c r="AW564" s="353"/>
      <c r="AX564" s="353"/>
      <c r="AY564" s="353"/>
      <c r="AZ564" s="353"/>
      <c r="BA564" s="353"/>
      <c r="BB564" s="353"/>
      <c r="BC564" s="353"/>
      <c r="BD564" s="353"/>
      <c r="BE564" s="359"/>
      <c r="BF564" s="360">
        <v>0</v>
      </c>
      <c r="BG564" s="360">
        <v>0</v>
      </c>
      <c r="BH564" s="360">
        <f t="shared" si="29"/>
        <v>0</v>
      </c>
      <c r="BI564" s="361"/>
      <c r="BJ564" s="362" t="s">
        <v>6326</v>
      </c>
      <c r="BK564" s="362" t="s">
        <v>6326</v>
      </c>
    </row>
    <row r="565" spans="1:63" s="349" customFormat="1" ht="81" hidden="1" customHeight="1">
      <c r="A565" s="676">
        <v>561</v>
      </c>
      <c r="B565" s="734" t="s">
        <v>6107</v>
      </c>
      <c r="C565" s="799" t="s">
        <v>2704</v>
      </c>
      <c r="D565" s="734"/>
      <c r="E565" s="734"/>
      <c r="F565" s="734"/>
      <c r="G565" s="798"/>
      <c r="H565" s="352"/>
      <c r="I565" s="350" t="s">
        <v>84</v>
      </c>
      <c r="J565" s="350"/>
      <c r="K565" s="350"/>
      <c r="L565" s="353"/>
      <c r="M565" s="353"/>
      <c r="N565" s="353"/>
      <c r="O565" s="353">
        <v>0</v>
      </c>
      <c r="P565" s="353">
        <f t="shared" si="32"/>
        <v>0</v>
      </c>
      <c r="Q565" s="354"/>
      <c r="R565" s="355">
        <f t="shared" si="31"/>
        <v>0</v>
      </c>
      <c r="S565" s="353"/>
      <c r="T565" s="353"/>
      <c r="U565" s="353"/>
      <c r="V565" s="353"/>
      <c r="W565" s="353"/>
      <c r="X565" s="353"/>
      <c r="Y565" s="353"/>
      <c r="Z565" s="364"/>
      <c r="AA565" s="353"/>
      <c r="AB565" s="353"/>
      <c r="AC565" s="365"/>
      <c r="AD565" s="353"/>
      <c r="AE565" s="353"/>
      <c r="AF565" s="353"/>
      <c r="AG565" s="353"/>
      <c r="AH565" s="353"/>
      <c r="AI565" s="761"/>
      <c r="AJ565" s="353"/>
      <c r="AK565" s="353"/>
      <c r="AL565" s="353"/>
      <c r="AM565" s="353"/>
      <c r="AN565" s="353">
        <v>0</v>
      </c>
      <c r="AO565" s="364"/>
      <c r="AP565" s="353"/>
      <c r="AQ565" s="353"/>
      <c r="AR565" s="353">
        <v>0</v>
      </c>
      <c r="AS565" s="353"/>
      <c r="AT565" s="353"/>
      <c r="AU565" s="353"/>
      <c r="AV565" s="353"/>
      <c r="AW565" s="353"/>
      <c r="AX565" s="353"/>
      <c r="AY565" s="353"/>
      <c r="AZ565" s="353"/>
      <c r="BA565" s="353"/>
      <c r="BB565" s="353"/>
      <c r="BC565" s="353"/>
      <c r="BD565" s="353"/>
      <c r="BE565" s="359"/>
      <c r="BF565" s="360">
        <v>0</v>
      </c>
      <c r="BG565" s="360">
        <v>0</v>
      </c>
      <c r="BH565" s="360">
        <f t="shared" si="29"/>
        <v>0</v>
      </c>
      <c r="BI565" s="361"/>
      <c r="BJ565" s="362" t="s">
        <v>6326</v>
      </c>
      <c r="BK565" s="363" t="s">
        <v>6326</v>
      </c>
    </row>
    <row r="566" spans="1:63" s="349" customFormat="1" ht="146.25" hidden="1" customHeight="1">
      <c r="A566" s="676">
        <v>562</v>
      </c>
      <c r="B566" s="351" t="s">
        <v>6108</v>
      </c>
      <c r="C566" s="351" t="s">
        <v>2705</v>
      </c>
      <c r="D566" s="489"/>
      <c r="E566" s="351"/>
      <c r="F566" s="351" t="s">
        <v>2706</v>
      </c>
      <c r="G566" s="701" t="s">
        <v>6783</v>
      </c>
      <c r="H566" s="352"/>
      <c r="I566" s="676" t="s">
        <v>6784</v>
      </c>
      <c r="J566" s="350"/>
      <c r="K566" s="350"/>
      <c r="L566" s="353"/>
      <c r="M566" s="353"/>
      <c r="N566" s="353"/>
      <c r="O566" s="353">
        <v>0</v>
      </c>
      <c r="P566" s="353">
        <f t="shared" si="32"/>
        <v>0</v>
      </c>
      <c r="Q566" s="354"/>
      <c r="R566" s="355">
        <f t="shared" si="31"/>
        <v>7</v>
      </c>
      <c r="S566" s="353"/>
      <c r="T566" s="353"/>
      <c r="U566" s="353"/>
      <c r="V566" s="353"/>
      <c r="W566" s="353"/>
      <c r="X566" s="353"/>
      <c r="Y566" s="353"/>
      <c r="Z566" s="364"/>
      <c r="AA566" s="353"/>
      <c r="AB566" s="353"/>
      <c r="AC566" s="365"/>
      <c r="AD566" s="353"/>
      <c r="AE566" s="353"/>
      <c r="AF566" s="353"/>
      <c r="AG566" s="353"/>
      <c r="AH566" s="353"/>
      <c r="AI566" s="761"/>
      <c r="AJ566" s="353"/>
      <c r="AK566" s="353"/>
      <c r="AL566" s="353"/>
      <c r="AM566" s="353"/>
      <c r="AN566" s="353">
        <v>0</v>
      </c>
      <c r="AO566" s="364"/>
      <c r="AP566" s="353"/>
      <c r="AQ566" s="353"/>
      <c r="AR566" s="353">
        <v>0</v>
      </c>
      <c r="AS566" s="353"/>
      <c r="AT566" s="353">
        <v>2</v>
      </c>
      <c r="AU566" s="353">
        <v>5</v>
      </c>
      <c r="AV566" s="353"/>
      <c r="AW566" s="353"/>
      <c r="AX566" s="353"/>
      <c r="AY566" s="353"/>
      <c r="AZ566" s="353"/>
      <c r="BA566" s="353"/>
      <c r="BB566" s="353"/>
      <c r="BC566" s="353"/>
      <c r="BD566" s="353"/>
      <c r="BE566" s="359"/>
      <c r="BF566" s="360">
        <v>0</v>
      </c>
      <c r="BG566" s="360">
        <v>0</v>
      </c>
      <c r="BH566" s="360">
        <f t="shared" si="29"/>
        <v>0</v>
      </c>
      <c r="BI566" s="361"/>
      <c r="BJ566" s="362" t="s">
        <v>6039</v>
      </c>
      <c r="BK566" s="362" t="s">
        <v>6327</v>
      </c>
    </row>
    <row r="567" spans="1:63" s="349" customFormat="1" ht="148.5" hidden="1" customHeight="1">
      <c r="A567" s="676">
        <v>563</v>
      </c>
      <c r="B567" s="351" t="s">
        <v>6111</v>
      </c>
      <c r="C567" s="351" t="s">
        <v>2711</v>
      </c>
      <c r="D567" s="351"/>
      <c r="E567" s="351"/>
      <c r="F567" s="351" t="s">
        <v>2712</v>
      </c>
      <c r="G567" s="488"/>
      <c r="H567" s="352"/>
      <c r="I567" s="350" t="s">
        <v>88</v>
      </c>
      <c r="J567" s="350"/>
      <c r="K567" s="350"/>
      <c r="L567" s="353"/>
      <c r="M567" s="353"/>
      <c r="N567" s="353"/>
      <c r="O567" s="353">
        <v>0</v>
      </c>
      <c r="P567" s="353">
        <f t="shared" si="32"/>
        <v>0</v>
      </c>
      <c r="Q567" s="354"/>
      <c r="R567" s="355">
        <f t="shared" si="31"/>
        <v>10</v>
      </c>
      <c r="S567" s="353"/>
      <c r="T567" s="353"/>
      <c r="U567" s="353"/>
      <c r="V567" s="353">
        <v>10</v>
      </c>
      <c r="W567" s="353"/>
      <c r="X567" s="353"/>
      <c r="Y567" s="353"/>
      <c r="Z567" s="364"/>
      <c r="AA567" s="353"/>
      <c r="AB567" s="353"/>
      <c r="AC567" s="365"/>
      <c r="AD567" s="353"/>
      <c r="AE567" s="353"/>
      <c r="AF567" s="353"/>
      <c r="AG567" s="353"/>
      <c r="AH567" s="353"/>
      <c r="AI567" s="761"/>
      <c r="AJ567" s="353"/>
      <c r="AK567" s="353"/>
      <c r="AL567" s="353"/>
      <c r="AM567" s="353"/>
      <c r="AN567" s="353">
        <v>0</v>
      </c>
      <c r="AO567" s="364"/>
      <c r="AP567" s="353"/>
      <c r="AQ567" s="353"/>
      <c r="AR567" s="353">
        <v>0</v>
      </c>
      <c r="AS567" s="353"/>
      <c r="AT567" s="353"/>
      <c r="AU567" s="353"/>
      <c r="AV567" s="353"/>
      <c r="AW567" s="353"/>
      <c r="AX567" s="353"/>
      <c r="AY567" s="353"/>
      <c r="AZ567" s="353"/>
      <c r="BA567" s="353"/>
      <c r="BB567" s="353"/>
      <c r="BC567" s="353"/>
      <c r="BD567" s="353"/>
      <c r="BE567" s="359"/>
      <c r="BF567" s="360">
        <v>0</v>
      </c>
      <c r="BG567" s="360">
        <v>0</v>
      </c>
      <c r="BH567" s="360">
        <f t="shared" si="29"/>
        <v>0</v>
      </c>
      <c r="BI567" s="361"/>
      <c r="BJ567" s="362" t="s">
        <v>6326</v>
      </c>
      <c r="BK567" s="363" t="s">
        <v>6337</v>
      </c>
    </row>
    <row r="568" spans="1:63" s="349" customFormat="1" ht="33" hidden="1" customHeight="1">
      <c r="A568" s="676">
        <v>564</v>
      </c>
      <c r="B568" s="351" t="s">
        <v>6112</v>
      </c>
      <c r="C568" s="351" t="s">
        <v>2713</v>
      </c>
      <c r="D568" s="351"/>
      <c r="E568" s="351"/>
      <c r="F568" s="351" t="s">
        <v>2714</v>
      </c>
      <c r="G568" s="488"/>
      <c r="H568" s="352" t="s">
        <v>2715</v>
      </c>
      <c r="I568" s="350" t="s">
        <v>2514</v>
      </c>
      <c r="J568" s="350"/>
      <c r="K568" s="350"/>
      <c r="L568" s="353"/>
      <c r="M568" s="353"/>
      <c r="N568" s="353"/>
      <c r="O568" s="353">
        <v>0</v>
      </c>
      <c r="P568" s="353">
        <f t="shared" si="32"/>
        <v>0</v>
      </c>
      <c r="Q568" s="354"/>
      <c r="R568" s="355">
        <f t="shared" si="31"/>
        <v>20</v>
      </c>
      <c r="S568" s="353"/>
      <c r="T568" s="353"/>
      <c r="U568" s="353"/>
      <c r="V568" s="353"/>
      <c r="W568" s="353"/>
      <c r="X568" s="353">
        <v>20</v>
      </c>
      <c r="Y568" s="353"/>
      <c r="Z568" s="364"/>
      <c r="AA568" s="353"/>
      <c r="AB568" s="353"/>
      <c r="AC568" s="365"/>
      <c r="AD568" s="353"/>
      <c r="AE568" s="353"/>
      <c r="AF568" s="353"/>
      <c r="AG568" s="353"/>
      <c r="AH568" s="353"/>
      <c r="AI568" s="761"/>
      <c r="AJ568" s="353"/>
      <c r="AK568" s="353"/>
      <c r="AL568" s="353"/>
      <c r="AM568" s="353"/>
      <c r="AN568" s="353">
        <v>0</v>
      </c>
      <c r="AO568" s="364"/>
      <c r="AP568" s="353"/>
      <c r="AQ568" s="353"/>
      <c r="AR568" s="353">
        <v>0</v>
      </c>
      <c r="AS568" s="353"/>
      <c r="AT568" s="353"/>
      <c r="AU568" s="353"/>
      <c r="AV568" s="353"/>
      <c r="AW568" s="353"/>
      <c r="AX568" s="353"/>
      <c r="AY568" s="353"/>
      <c r="AZ568" s="353"/>
      <c r="BA568" s="353"/>
      <c r="BB568" s="353"/>
      <c r="BC568" s="353"/>
      <c r="BD568" s="353"/>
      <c r="BE568" s="359"/>
      <c r="BF568" s="360">
        <v>0</v>
      </c>
      <c r="BG568" s="360">
        <v>0</v>
      </c>
      <c r="BH568" s="360">
        <f t="shared" si="29"/>
        <v>0</v>
      </c>
      <c r="BI568" s="361"/>
      <c r="BJ568" s="362" t="s">
        <v>6326</v>
      </c>
      <c r="BK568" s="363" t="s">
        <v>6337</v>
      </c>
    </row>
    <row r="569" spans="1:63" s="349" customFormat="1" ht="82.5" hidden="1" customHeight="1">
      <c r="A569" s="676">
        <v>565</v>
      </c>
      <c r="B569" s="351" t="s">
        <v>6113</v>
      </c>
      <c r="C569" s="351" t="s">
        <v>2716</v>
      </c>
      <c r="D569" s="351"/>
      <c r="E569" s="351"/>
      <c r="F569" s="351" t="s">
        <v>2717</v>
      </c>
      <c r="G569" s="488" t="s">
        <v>2718</v>
      </c>
      <c r="H569" s="352"/>
      <c r="I569" s="350" t="s">
        <v>416</v>
      </c>
      <c r="J569" s="350"/>
      <c r="K569" s="350"/>
      <c r="L569" s="353"/>
      <c r="M569" s="353"/>
      <c r="N569" s="353"/>
      <c r="O569" s="353">
        <v>0</v>
      </c>
      <c r="P569" s="353">
        <f t="shared" si="32"/>
        <v>0</v>
      </c>
      <c r="Q569" s="354"/>
      <c r="R569" s="355">
        <f t="shared" si="31"/>
        <v>0</v>
      </c>
      <c r="S569" s="353"/>
      <c r="T569" s="353"/>
      <c r="U569" s="353"/>
      <c r="V569" s="353"/>
      <c r="W569" s="353"/>
      <c r="X569" s="353"/>
      <c r="Y569" s="353"/>
      <c r="Z569" s="364"/>
      <c r="AA569" s="353"/>
      <c r="AB569" s="353"/>
      <c r="AC569" s="365"/>
      <c r="AD569" s="353"/>
      <c r="AE569" s="353"/>
      <c r="AF569" s="353"/>
      <c r="AG569" s="353"/>
      <c r="AH569" s="353"/>
      <c r="AI569" s="761"/>
      <c r="AJ569" s="353"/>
      <c r="AK569" s="353"/>
      <c r="AL569" s="353"/>
      <c r="AM569" s="353"/>
      <c r="AN569" s="353"/>
      <c r="AO569" s="364"/>
      <c r="AP569" s="353"/>
      <c r="AQ569" s="353"/>
      <c r="AR569" s="353">
        <v>0</v>
      </c>
      <c r="AS569" s="353"/>
      <c r="AT569" s="353"/>
      <c r="AU569" s="353"/>
      <c r="AV569" s="353"/>
      <c r="AW569" s="353"/>
      <c r="AX569" s="353"/>
      <c r="AY569" s="353"/>
      <c r="AZ569" s="353"/>
      <c r="BA569" s="353"/>
      <c r="BB569" s="353"/>
      <c r="BC569" s="353"/>
      <c r="BD569" s="353"/>
      <c r="BE569" s="359"/>
      <c r="BF569" s="360">
        <v>0</v>
      </c>
      <c r="BG569" s="360">
        <v>0</v>
      </c>
      <c r="BH569" s="360">
        <f t="shared" si="29"/>
        <v>0</v>
      </c>
      <c r="BI569" s="361"/>
      <c r="BJ569" s="362" t="s">
        <v>6334</v>
      </c>
      <c r="BK569" s="362" t="s">
        <v>6334</v>
      </c>
    </row>
    <row r="570" spans="1:63" s="349" customFormat="1" ht="54" hidden="1" customHeight="1">
      <c r="A570" s="676">
        <v>566</v>
      </c>
      <c r="B570" s="351" t="s">
        <v>6115</v>
      </c>
      <c r="C570" s="799" t="s">
        <v>6329</v>
      </c>
      <c r="D570" s="351"/>
      <c r="E570" s="351"/>
      <c r="F570" s="351"/>
      <c r="G570" s="488"/>
      <c r="H570" s="352"/>
      <c r="I570" s="350" t="s">
        <v>84</v>
      </c>
      <c r="J570" s="350"/>
      <c r="K570" s="350"/>
      <c r="L570" s="353"/>
      <c r="M570" s="353"/>
      <c r="N570" s="353"/>
      <c r="O570" s="353">
        <v>0</v>
      </c>
      <c r="P570" s="353">
        <f t="shared" si="32"/>
        <v>0</v>
      </c>
      <c r="Q570" s="354"/>
      <c r="R570" s="355">
        <f t="shared" si="31"/>
        <v>0</v>
      </c>
      <c r="S570" s="353"/>
      <c r="T570" s="353"/>
      <c r="U570" s="353"/>
      <c r="V570" s="353"/>
      <c r="W570" s="353"/>
      <c r="X570" s="353"/>
      <c r="Y570" s="353"/>
      <c r="Z570" s="364"/>
      <c r="AA570" s="353"/>
      <c r="AB570" s="353"/>
      <c r="AC570" s="365"/>
      <c r="AD570" s="353"/>
      <c r="AE570" s="353"/>
      <c r="AF570" s="353"/>
      <c r="AG570" s="353"/>
      <c r="AH570" s="353"/>
      <c r="AI570" s="761"/>
      <c r="AJ570" s="353"/>
      <c r="AK570" s="353"/>
      <c r="AL570" s="353"/>
      <c r="AM570" s="353"/>
      <c r="AN570" s="353">
        <v>0</v>
      </c>
      <c r="AO570" s="364"/>
      <c r="AP570" s="353"/>
      <c r="AQ570" s="353"/>
      <c r="AR570" s="353">
        <v>0</v>
      </c>
      <c r="AS570" s="353"/>
      <c r="AT570" s="353"/>
      <c r="AU570" s="353"/>
      <c r="AV570" s="353"/>
      <c r="AW570" s="353"/>
      <c r="AX570" s="353"/>
      <c r="AY570" s="353"/>
      <c r="AZ570" s="353"/>
      <c r="BA570" s="353"/>
      <c r="BB570" s="353"/>
      <c r="BC570" s="353"/>
      <c r="BD570" s="353"/>
      <c r="BE570" s="359"/>
      <c r="BF570" s="360">
        <v>0</v>
      </c>
      <c r="BG570" s="360">
        <v>0</v>
      </c>
      <c r="BH570" s="360">
        <f t="shared" si="29"/>
        <v>0</v>
      </c>
      <c r="BI570" s="391" t="s">
        <v>6330</v>
      </c>
      <c r="BJ570" s="363" t="s">
        <v>6039</v>
      </c>
      <c r="BK570" s="363" t="s">
        <v>6328</v>
      </c>
    </row>
    <row r="571" spans="1:63" s="349" customFormat="1" ht="59.25" hidden="1" customHeight="1">
      <c r="A571" s="676">
        <v>567</v>
      </c>
      <c r="B571" s="351" t="s">
        <v>6116</v>
      </c>
      <c r="C571" s="351" t="s">
        <v>2720</v>
      </c>
      <c r="D571" s="351"/>
      <c r="E571" s="351"/>
      <c r="F571" s="351" t="s">
        <v>2721</v>
      </c>
      <c r="G571" s="374" t="s">
        <v>7024</v>
      </c>
      <c r="H571" s="352"/>
      <c r="I571" s="350" t="s">
        <v>84</v>
      </c>
      <c r="J571" s="350"/>
      <c r="K571" s="350"/>
      <c r="L571" s="353"/>
      <c r="M571" s="353"/>
      <c r="N571" s="353"/>
      <c r="O571" s="353">
        <v>0</v>
      </c>
      <c r="P571" s="353">
        <f t="shared" si="32"/>
        <v>0</v>
      </c>
      <c r="Q571" s="354"/>
      <c r="R571" s="355">
        <f t="shared" si="31"/>
        <v>160</v>
      </c>
      <c r="S571" s="353"/>
      <c r="T571" s="353"/>
      <c r="U571" s="353"/>
      <c r="V571" s="353"/>
      <c r="W571" s="353"/>
      <c r="X571" s="353"/>
      <c r="Y571" s="353"/>
      <c r="Z571" s="364"/>
      <c r="AA571" s="353"/>
      <c r="AB571" s="353"/>
      <c r="AC571" s="369">
        <v>100</v>
      </c>
      <c r="AD571" s="353"/>
      <c r="AE571" s="353"/>
      <c r="AF571" s="353"/>
      <c r="AG571" s="353"/>
      <c r="AH571" s="353"/>
      <c r="AI571" s="761">
        <v>60</v>
      </c>
      <c r="AJ571" s="353"/>
      <c r="AK571" s="353"/>
      <c r="AL571" s="353"/>
      <c r="AM571" s="353"/>
      <c r="AN571" s="353">
        <v>0</v>
      </c>
      <c r="AO571" s="364"/>
      <c r="AP571" s="353"/>
      <c r="AQ571" s="353"/>
      <c r="AR571" s="353">
        <v>0</v>
      </c>
      <c r="AS571" s="353"/>
      <c r="AT571" s="353"/>
      <c r="AU571" s="353"/>
      <c r="AV571" s="353"/>
      <c r="AW571" s="353"/>
      <c r="AX571" s="353"/>
      <c r="AY571" s="353"/>
      <c r="AZ571" s="353"/>
      <c r="BA571" s="353"/>
      <c r="BB571" s="353"/>
      <c r="BC571" s="353"/>
      <c r="BD571" s="353"/>
      <c r="BE571" s="359"/>
      <c r="BF571" s="360">
        <v>0</v>
      </c>
      <c r="BG571" s="360">
        <v>0</v>
      </c>
      <c r="BH571" s="360">
        <f t="shared" si="29"/>
        <v>0</v>
      </c>
      <c r="BI571" s="361"/>
      <c r="BJ571" s="363" t="s">
        <v>6039</v>
      </c>
      <c r="BK571" s="362" t="s">
        <v>6328</v>
      </c>
    </row>
    <row r="572" spans="1:63" s="349" customFormat="1" ht="16.5" hidden="1" customHeight="1">
      <c r="A572" s="676">
        <v>568</v>
      </c>
      <c r="B572" s="351" t="s">
        <v>6117</v>
      </c>
      <c r="C572" s="351" t="s">
        <v>2722</v>
      </c>
      <c r="D572" s="351"/>
      <c r="E572" s="351"/>
      <c r="F572" s="351" t="s">
        <v>2723</v>
      </c>
      <c r="G572" s="488"/>
      <c r="H572" s="352"/>
      <c r="I572" s="350" t="s">
        <v>379</v>
      </c>
      <c r="J572" s="350"/>
      <c r="K572" s="350"/>
      <c r="L572" s="353"/>
      <c r="M572" s="353"/>
      <c r="N572" s="353"/>
      <c r="O572" s="353">
        <v>0</v>
      </c>
      <c r="P572" s="353">
        <f t="shared" si="32"/>
        <v>0</v>
      </c>
      <c r="Q572" s="354"/>
      <c r="R572" s="355">
        <f t="shared" si="31"/>
        <v>20</v>
      </c>
      <c r="S572" s="353"/>
      <c r="T572" s="353"/>
      <c r="U572" s="353"/>
      <c r="V572" s="353"/>
      <c r="W572" s="353"/>
      <c r="X572" s="353"/>
      <c r="Y572" s="353"/>
      <c r="Z572" s="364"/>
      <c r="AA572" s="353"/>
      <c r="AB572" s="353"/>
      <c r="AC572" s="365"/>
      <c r="AD572" s="353"/>
      <c r="AE572" s="353"/>
      <c r="AF572" s="353"/>
      <c r="AG572" s="353"/>
      <c r="AH572" s="353"/>
      <c r="AI572" s="761"/>
      <c r="AJ572" s="353"/>
      <c r="AK572" s="353"/>
      <c r="AL572" s="353">
        <v>20</v>
      </c>
      <c r="AM572" s="353"/>
      <c r="AN572" s="353">
        <v>0</v>
      </c>
      <c r="AO572" s="364"/>
      <c r="AP572" s="353"/>
      <c r="AQ572" s="353"/>
      <c r="AR572" s="353">
        <v>0</v>
      </c>
      <c r="AS572" s="353"/>
      <c r="AT572" s="353"/>
      <c r="AU572" s="353"/>
      <c r="AV572" s="353"/>
      <c r="AW572" s="353"/>
      <c r="AX572" s="353"/>
      <c r="AY572" s="353"/>
      <c r="AZ572" s="353"/>
      <c r="BA572" s="353"/>
      <c r="BB572" s="353"/>
      <c r="BC572" s="353"/>
      <c r="BD572" s="353"/>
      <c r="BE572" s="359"/>
      <c r="BF572" s="360">
        <v>0</v>
      </c>
      <c r="BG572" s="360">
        <v>0</v>
      </c>
      <c r="BH572" s="360">
        <f t="shared" si="29"/>
        <v>0</v>
      </c>
      <c r="BI572" s="361"/>
      <c r="BJ572" s="362" t="s">
        <v>6039</v>
      </c>
      <c r="BK572" s="363"/>
    </row>
    <row r="573" spans="1:63" s="349" customFormat="1" ht="33" hidden="1" customHeight="1">
      <c r="A573" s="676">
        <v>569</v>
      </c>
      <c r="B573" s="351" t="s">
        <v>6120</v>
      </c>
      <c r="C573" s="351" t="s">
        <v>2725</v>
      </c>
      <c r="D573" s="351"/>
      <c r="E573" s="351"/>
      <c r="F573" s="351" t="s">
        <v>2726</v>
      </c>
      <c r="G573" s="488"/>
      <c r="H573" s="352"/>
      <c r="I573" s="350" t="s">
        <v>1558</v>
      </c>
      <c r="J573" s="350"/>
      <c r="K573" s="350"/>
      <c r="L573" s="353"/>
      <c r="M573" s="353"/>
      <c r="N573" s="353"/>
      <c r="O573" s="353">
        <v>0</v>
      </c>
      <c r="P573" s="353">
        <f t="shared" si="32"/>
        <v>0</v>
      </c>
      <c r="Q573" s="354"/>
      <c r="R573" s="355">
        <f t="shared" si="31"/>
        <v>70</v>
      </c>
      <c r="S573" s="353"/>
      <c r="T573" s="353"/>
      <c r="U573" s="353"/>
      <c r="V573" s="353"/>
      <c r="W573" s="353"/>
      <c r="X573" s="353"/>
      <c r="Y573" s="353"/>
      <c r="Z573" s="364"/>
      <c r="AA573" s="353"/>
      <c r="AB573" s="353"/>
      <c r="AC573" s="365"/>
      <c r="AD573" s="353"/>
      <c r="AE573" s="353"/>
      <c r="AF573" s="353"/>
      <c r="AG573" s="353"/>
      <c r="AH573" s="353"/>
      <c r="AI573" s="761"/>
      <c r="AJ573" s="353"/>
      <c r="AK573" s="353">
        <v>50</v>
      </c>
      <c r="AL573" s="353">
        <v>20</v>
      </c>
      <c r="AM573" s="353"/>
      <c r="AN573" s="353">
        <v>0</v>
      </c>
      <c r="AO573" s="364"/>
      <c r="AP573" s="353"/>
      <c r="AQ573" s="353"/>
      <c r="AR573" s="353">
        <v>0</v>
      </c>
      <c r="AS573" s="353"/>
      <c r="AT573" s="353"/>
      <c r="AU573" s="353"/>
      <c r="AV573" s="353"/>
      <c r="AW573" s="353"/>
      <c r="AX573" s="353"/>
      <c r="AY573" s="353"/>
      <c r="AZ573" s="353"/>
      <c r="BA573" s="353"/>
      <c r="BB573" s="353"/>
      <c r="BC573" s="353"/>
      <c r="BD573" s="353"/>
      <c r="BE573" s="359"/>
      <c r="BF573" s="360">
        <v>0</v>
      </c>
      <c r="BG573" s="360">
        <v>0</v>
      </c>
      <c r="BH573" s="360">
        <f t="shared" si="29"/>
        <v>0</v>
      </c>
      <c r="BI573" s="361"/>
      <c r="BJ573" s="362" t="s">
        <v>6039</v>
      </c>
      <c r="BK573" s="363"/>
    </row>
    <row r="574" spans="1:63" s="349" customFormat="1" ht="146.25" hidden="1" customHeight="1">
      <c r="A574" s="676">
        <v>570</v>
      </c>
      <c r="B574" s="351" t="s">
        <v>6121</v>
      </c>
      <c r="C574" s="338" t="s">
        <v>2727</v>
      </c>
      <c r="D574" s="351"/>
      <c r="E574" s="351"/>
      <c r="F574" s="732" t="s">
        <v>6920</v>
      </c>
      <c r="G574" s="732" t="s">
        <v>7023</v>
      </c>
      <c r="H574" s="352"/>
      <c r="I574" s="350" t="s">
        <v>268</v>
      </c>
      <c r="J574" s="350"/>
      <c r="K574" s="350"/>
      <c r="L574" s="353">
        <v>1103401</v>
      </c>
      <c r="M574" s="353">
        <v>755953</v>
      </c>
      <c r="N574" s="353"/>
      <c r="O574" s="353">
        <v>0</v>
      </c>
      <c r="P574" s="353">
        <f t="shared" si="32"/>
        <v>0</v>
      </c>
      <c r="Q574" s="354">
        <v>1600000</v>
      </c>
      <c r="R574" s="355">
        <f t="shared" si="31"/>
        <v>1506850</v>
      </c>
      <c r="S574" s="353">
        <v>31000</v>
      </c>
      <c r="T574" s="353">
        <v>30000</v>
      </c>
      <c r="U574" s="353">
        <v>48000</v>
      </c>
      <c r="V574" s="353">
        <v>380000</v>
      </c>
      <c r="W574" s="353">
        <v>150000</v>
      </c>
      <c r="X574" s="353"/>
      <c r="Y574" s="353"/>
      <c r="Z574" s="364"/>
      <c r="AA574" s="353"/>
      <c r="AB574" s="353">
        <v>50000</v>
      </c>
      <c r="AC574" s="369">
        <v>108000</v>
      </c>
      <c r="AD574" s="353">
        <v>24000</v>
      </c>
      <c r="AE574" s="353">
        <v>20000</v>
      </c>
      <c r="AF574" s="353">
        <v>110000</v>
      </c>
      <c r="AG574" s="353">
        <v>12000</v>
      </c>
      <c r="AH574" s="353">
        <v>80000</v>
      </c>
      <c r="AI574" s="761">
        <v>100000</v>
      </c>
      <c r="AJ574" s="353"/>
      <c r="AK574" s="353">
        <v>40000</v>
      </c>
      <c r="AL574" s="353">
        <v>600</v>
      </c>
      <c r="AM574" s="353">
        <v>10000</v>
      </c>
      <c r="AN574" s="353"/>
      <c r="AO574" s="398">
        <v>40000</v>
      </c>
      <c r="AP574" s="353"/>
      <c r="AQ574" s="353"/>
      <c r="AR574" s="353"/>
      <c r="AS574" s="353">
        <v>72000</v>
      </c>
      <c r="AT574" s="353">
        <v>98000</v>
      </c>
      <c r="AU574" s="353"/>
      <c r="AV574" s="353"/>
      <c r="AW574" s="353">
        <f>150*50</f>
        <v>7500</v>
      </c>
      <c r="AX574" s="353">
        <v>1000</v>
      </c>
      <c r="AY574" s="353">
        <v>30000</v>
      </c>
      <c r="AZ574" s="353"/>
      <c r="BA574" s="353">
        <v>1500</v>
      </c>
      <c r="BB574" s="353">
        <v>1500</v>
      </c>
      <c r="BC574" s="353">
        <v>46750</v>
      </c>
      <c r="BD574" s="380">
        <v>15000</v>
      </c>
      <c r="BE574" s="359" t="s">
        <v>2730</v>
      </c>
      <c r="BF574" s="360">
        <v>0</v>
      </c>
      <c r="BG574" s="360">
        <v>763</v>
      </c>
      <c r="BH574" s="360">
        <f t="shared" si="29"/>
        <v>1149726550</v>
      </c>
      <c r="BI574" s="361"/>
      <c r="BJ574" s="363" t="s">
        <v>6039</v>
      </c>
      <c r="BK574" s="362" t="s">
        <v>6039</v>
      </c>
    </row>
    <row r="575" spans="1:63" s="349" customFormat="1" ht="66" hidden="1" customHeight="1">
      <c r="A575" s="676">
        <v>571</v>
      </c>
      <c r="B575" s="351" t="s">
        <v>6122</v>
      </c>
      <c r="C575" s="799" t="s">
        <v>1550</v>
      </c>
      <c r="D575" s="351"/>
      <c r="E575" s="351" t="s">
        <v>2731</v>
      </c>
      <c r="F575" s="351"/>
      <c r="G575" s="488"/>
      <c r="H575" s="352"/>
      <c r="I575" s="350" t="s">
        <v>1553</v>
      </c>
      <c r="J575" s="350"/>
      <c r="K575" s="350"/>
      <c r="L575" s="353">
        <v>79</v>
      </c>
      <c r="M575" s="353">
        <v>79</v>
      </c>
      <c r="N575" s="353"/>
      <c r="O575" s="353">
        <v>0</v>
      </c>
      <c r="P575" s="353">
        <f t="shared" si="32"/>
        <v>0</v>
      </c>
      <c r="Q575" s="354"/>
      <c r="R575" s="355">
        <f t="shared" ref="R575:R596" si="33">SUM(S575:BD575)</f>
        <v>0</v>
      </c>
      <c r="S575" s="353"/>
      <c r="T575" s="353"/>
      <c r="U575" s="353"/>
      <c r="V575" s="353"/>
      <c r="W575" s="353"/>
      <c r="X575" s="353"/>
      <c r="Y575" s="353"/>
      <c r="Z575" s="364"/>
      <c r="AA575" s="353"/>
      <c r="AB575" s="353"/>
      <c r="AC575" s="365"/>
      <c r="AD575" s="353"/>
      <c r="AE575" s="353"/>
      <c r="AF575" s="353"/>
      <c r="AG575" s="353"/>
      <c r="AH575" s="353"/>
      <c r="AI575" s="761"/>
      <c r="AJ575" s="353"/>
      <c r="AK575" s="353"/>
      <c r="AL575" s="353"/>
      <c r="AM575" s="353"/>
      <c r="AN575" s="353"/>
      <c r="AO575" s="364"/>
      <c r="AP575" s="353"/>
      <c r="AQ575" s="353"/>
      <c r="AR575" s="353"/>
      <c r="AS575" s="353"/>
      <c r="AT575" s="353"/>
      <c r="AU575" s="353"/>
      <c r="AV575" s="353"/>
      <c r="AW575" s="353"/>
      <c r="AX575" s="353"/>
      <c r="AY575" s="353"/>
      <c r="AZ575" s="353"/>
      <c r="BA575" s="353"/>
      <c r="BB575" s="353"/>
      <c r="BC575" s="353"/>
      <c r="BD575" s="353"/>
      <c r="BE575" s="359" t="s">
        <v>2730</v>
      </c>
      <c r="BF575" s="360">
        <v>0</v>
      </c>
      <c r="BG575" s="360">
        <v>63000</v>
      </c>
      <c r="BH575" s="360">
        <f t="shared" si="29"/>
        <v>0</v>
      </c>
      <c r="BI575" s="361"/>
      <c r="BJ575" s="362" t="s">
        <v>6326</v>
      </c>
      <c r="BK575" s="362" t="s">
        <v>6326</v>
      </c>
    </row>
    <row r="576" spans="1:63" s="349" customFormat="1" ht="75.75" hidden="1" customHeight="1">
      <c r="A576" s="676">
        <v>572</v>
      </c>
      <c r="B576" s="351" t="s">
        <v>6119</v>
      </c>
      <c r="C576" s="799" t="s">
        <v>2732</v>
      </c>
      <c r="D576" s="351"/>
      <c r="E576" s="351"/>
      <c r="F576" s="351" t="s">
        <v>7051</v>
      </c>
      <c r="G576" s="488"/>
      <c r="H576" s="352"/>
      <c r="I576" s="350" t="s">
        <v>2733</v>
      </c>
      <c r="J576" s="350"/>
      <c r="K576" s="350"/>
      <c r="L576" s="353">
        <v>1172</v>
      </c>
      <c r="M576" s="353">
        <v>120</v>
      </c>
      <c r="N576" s="353"/>
      <c r="O576" s="353">
        <v>0</v>
      </c>
      <c r="P576" s="353">
        <f t="shared" si="32"/>
        <v>0</v>
      </c>
      <c r="Q576" s="354"/>
      <c r="R576" s="355">
        <f t="shared" si="33"/>
        <v>50</v>
      </c>
      <c r="S576" s="353"/>
      <c r="T576" s="353"/>
      <c r="U576" s="353"/>
      <c r="V576" s="353"/>
      <c r="W576" s="353"/>
      <c r="X576" s="353"/>
      <c r="Y576" s="353"/>
      <c r="Z576" s="364"/>
      <c r="AA576" s="353"/>
      <c r="AB576" s="353"/>
      <c r="AC576" s="365"/>
      <c r="AD576" s="353"/>
      <c r="AE576" s="353"/>
      <c r="AF576" s="353"/>
      <c r="AG576" s="353"/>
      <c r="AH576" s="353">
        <v>50</v>
      </c>
      <c r="AI576" s="761"/>
      <c r="AJ576" s="353"/>
      <c r="AK576" s="353"/>
      <c r="AL576" s="353"/>
      <c r="AM576" s="353"/>
      <c r="AN576" s="353"/>
      <c r="AO576" s="364"/>
      <c r="AP576" s="353"/>
      <c r="AQ576" s="353"/>
      <c r="AR576" s="353"/>
      <c r="AS576" s="353"/>
      <c r="AT576" s="353"/>
      <c r="AU576" s="353"/>
      <c r="AV576" s="353"/>
      <c r="AW576" s="353"/>
      <c r="AX576" s="353"/>
      <c r="AY576" s="353"/>
      <c r="AZ576" s="353"/>
      <c r="BA576" s="353"/>
      <c r="BB576" s="353"/>
      <c r="BC576" s="353"/>
      <c r="BD576" s="353"/>
      <c r="BE576" s="359" t="s">
        <v>2730</v>
      </c>
      <c r="BF576" s="360">
        <v>0</v>
      </c>
      <c r="BG576" s="360">
        <v>0</v>
      </c>
      <c r="BH576" s="360">
        <f t="shared" si="29"/>
        <v>0</v>
      </c>
      <c r="BI576" s="361"/>
      <c r="BJ576" s="362" t="s">
        <v>6326</v>
      </c>
      <c r="BK576" s="362" t="s">
        <v>6328</v>
      </c>
    </row>
    <row r="577" spans="1:63" s="349" customFormat="1" ht="58.5" hidden="1" customHeight="1">
      <c r="A577" s="676">
        <v>573</v>
      </c>
      <c r="B577" s="351" t="s">
        <v>6123</v>
      </c>
      <c r="C577" s="351" t="s">
        <v>2734</v>
      </c>
      <c r="D577" s="351"/>
      <c r="E577" s="351"/>
      <c r="F577" s="351" t="s">
        <v>2735</v>
      </c>
      <c r="G577" s="488"/>
      <c r="H577" s="352"/>
      <c r="I577" s="350" t="s">
        <v>84</v>
      </c>
      <c r="J577" s="350"/>
      <c r="K577" s="350"/>
      <c r="L577" s="353">
        <v>5600</v>
      </c>
      <c r="M577" s="353">
        <v>1160</v>
      </c>
      <c r="N577" s="353"/>
      <c r="O577" s="353">
        <v>0</v>
      </c>
      <c r="P577" s="353">
        <f t="shared" si="32"/>
        <v>0</v>
      </c>
      <c r="Q577" s="354">
        <v>2000</v>
      </c>
      <c r="R577" s="355">
        <f t="shared" si="33"/>
        <v>0</v>
      </c>
      <c r="S577" s="353"/>
      <c r="T577" s="353"/>
      <c r="U577" s="353"/>
      <c r="V577" s="353"/>
      <c r="W577" s="353"/>
      <c r="X577" s="353"/>
      <c r="Y577" s="353"/>
      <c r="Z577" s="364"/>
      <c r="AA577" s="353"/>
      <c r="AB577" s="353"/>
      <c r="AC577" s="365"/>
      <c r="AD577" s="353"/>
      <c r="AE577" s="353"/>
      <c r="AF577" s="353"/>
      <c r="AG577" s="353"/>
      <c r="AH577" s="353"/>
      <c r="AI577" s="761"/>
      <c r="AJ577" s="353"/>
      <c r="AK577" s="353"/>
      <c r="AL577" s="353"/>
      <c r="AM577" s="353"/>
      <c r="AN577" s="353"/>
      <c r="AO577" s="364"/>
      <c r="AP577" s="353"/>
      <c r="AQ577" s="353"/>
      <c r="AR577" s="353"/>
      <c r="AS577" s="353"/>
      <c r="AT577" s="353"/>
      <c r="AU577" s="353"/>
      <c r="AV577" s="353"/>
      <c r="AW577" s="353"/>
      <c r="AX577" s="353"/>
      <c r="AY577" s="353"/>
      <c r="AZ577" s="353"/>
      <c r="BA577" s="353"/>
      <c r="BB577" s="353"/>
      <c r="BC577" s="353"/>
      <c r="BD577" s="353"/>
      <c r="BE577" s="359" t="s">
        <v>2730</v>
      </c>
      <c r="BF577" s="360">
        <v>0</v>
      </c>
      <c r="BG577" s="360">
        <v>882</v>
      </c>
      <c r="BH577" s="360">
        <f t="shared" si="29"/>
        <v>0</v>
      </c>
      <c r="BI577" s="361"/>
      <c r="BJ577" s="363" t="s">
        <v>6039</v>
      </c>
      <c r="BK577" s="363" t="s">
        <v>6328</v>
      </c>
    </row>
    <row r="578" spans="1:63" s="349" customFormat="1" ht="74.25" hidden="1" customHeight="1">
      <c r="A578" s="676">
        <v>574</v>
      </c>
      <c r="B578" s="351" t="s">
        <v>6124</v>
      </c>
      <c r="C578" s="351" t="s">
        <v>2736</v>
      </c>
      <c r="D578" s="351"/>
      <c r="E578" s="351"/>
      <c r="F578" s="351" t="s">
        <v>2737</v>
      </c>
      <c r="G578" s="374" t="s">
        <v>7022</v>
      </c>
      <c r="H578" s="352"/>
      <c r="I578" s="350" t="s">
        <v>84</v>
      </c>
      <c r="J578" s="350"/>
      <c r="K578" s="350"/>
      <c r="L578" s="353">
        <f>4700+2760</f>
        <v>7460</v>
      </c>
      <c r="M578" s="353">
        <v>6764</v>
      </c>
      <c r="N578" s="353"/>
      <c r="O578" s="353">
        <v>0</v>
      </c>
      <c r="P578" s="353">
        <f t="shared" si="32"/>
        <v>0</v>
      </c>
      <c r="Q578" s="354">
        <v>10000</v>
      </c>
      <c r="R578" s="355">
        <f t="shared" si="33"/>
        <v>300</v>
      </c>
      <c r="S578" s="353"/>
      <c r="T578" s="353"/>
      <c r="U578" s="353"/>
      <c r="V578" s="353"/>
      <c r="W578" s="353"/>
      <c r="X578" s="353"/>
      <c r="Y578" s="380"/>
      <c r="Z578" s="364"/>
      <c r="AA578" s="353"/>
      <c r="AB578" s="353"/>
      <c r="AC578" s="369"/>
      <c r="AD578" s="353"/>
      <c r="AE578" s="353"/>
      <c r="AF578" s="353"/>
      <c r="AG578" s="353">
        <v>300</v>
      </c>
      <c r="AH578" s="353"/>
      <c r="AI578" s="761"/>
      <c r="AJ578" s="353"/>
      <c r="AK578" s="353"/>
      <c r="AL578" s="353"/>
      <c r="AM578" s="353"/>
      <c r="AN578" s="353"/>
      <c r="AO578" s="364"/>
      <c r="AP578" s="353"/>
      <c r="AQ578" s="353"/>
      <c r="AR578" s="353"/>
      <c r="AS578" s="353"/>
      <c r="AT578" s="353"/>
      <c r="AU578" s="353"/>
      <c r="AV578" s="353"/>
      <c r="AW578" s="353"/>
      <c r="AX578" s="353"/>
      <c r="AY578" s="353"/>
      <c r="AZ578" s="353"/>
      <c r="BA578" s="353"/>
      <c r="BB578" s="353"/>
      <c r="BC578" s="353"/>
      <c r="BD578" s="353"/>
      <c r="BE578" s="359" t="s">
        <v>2730</v>
      </c>
      <c r="BF578" s="360">
        <v>0</v>
      </c>
      <c r="BG578" s="360">
        <v>882</v>
      </c>
      <c r="BH578" s="360">
        <f t="shared" si="29"/>
        <v>264600</v>
      </c>
      <c r="BI578" s="361"/>
      <c r="BJ578" s="363" t="s">
        <v>6039</v>
      </c>
      <c r="BK578" s="362" t="s">
        <v>6328</v>
      </c>
    </row>
    <row r="579" spans="1:63" s="349" customFormat="1" ht="83.25" hidden="1" customHeight="1">
      <c r="A579" s="676">
        <v>575</v>
      </c>
      <c r="B579" s="351" t="s">
        <v>6125</v>
      </c>
      <c r="C579" s="351" t="s">
        <v>2738</v>
      </c>
      <c r="D579" s="351"/>
      <c r="E579" s="351"/>
      <c r="F579" s="374" t="s">
        <v>2737</v>
      </c>
      <c r="G579" s="374" t="s">
        <v>7022</v>
      </c>
      <c r="H579" s="352"/>
      <c r="I579" s="350" t="s">
        <v>84</v>
      </c>
      <c r="J579" s="350"/>
      <c r="K579" s="350"/>
      <c r="L579" s="353">
        <v>6871</v>
      </c>
      <c r="M579" s="353">
        <v>8100</v>
      </c>
      <c r="N579" s="353"/>
      <c r="O579" s="353">
        <v>0</v>
      </c>
      <c r="P579" s="353">
        <f t="shared" si="32"/>
        <v>0</v>
      </c>
      <c r="Q579" s="354">
        <v>6000</v>
      </c>
      <c r="R579" s="355">
        <f t="shared" si="33"/>
        <v>0</v>
      </c>
      <c r="S579" s="353"/>
      <c r="T579" s="353"/>
      <c r="U579" s="353"/>
      <c r="V579" s="353"/>
      <c r="W579" s="353"/>
      <c r="X579" s="353"/>
      <c r="Y579" s="353"/>
      <c r="Z579" s="364"/>
      <c r="AA579" s="353"/>
      <c r="AB579" s="353"/>
      <c r="AC579" s="369"/>
      <c r="AD579" s="353"/>
      <c r="AE579" s="353"/>
      <c r="AF579" s="353"/>
      <c r="AG579" s="353"/>
      <c r="AH579" s="353"/>
      <c r="AI579" s="761"/>
      <c r="AJ579" s="353"/>
      <c r="AK579" s="353"/>
      <c r="AL579" s="353"/>
      <c r="AM579" s="353"/>
      <c r="AN579" s="353"/>
      <c r="AO579" s="364"/>
      <c r="AP579" s="353"/>
      <c r="AQ579" s="353"/>
      <c r="AR579" s="353"/>
      <c r="AS579" s="353"/>
      <c r="AT579" s="353"/>
      <c r="AU579" s="353"/>
      <c r="AV579" s="353"/>
      <c r="AW579" s="353"/>
      <c r="AX579" s="353"/>
      <c r="AY579" s="353"/>
      <c r="AZ579" s="353"/>
      <c r="BA579" s="353"/>
      <c r="BB579" s="353"/>
      <c r="BC579" s="353"/>
      <c r="BD579" s="353"/>
      <c r="BE579" s="359" t="s">
        <v>2730</v>
      </c>
      <c r="BF579" s="360">
        <v>0</v>
      </c>
      <c r="BG579" s="360">
        <v>882</v>
      </c>
      <c r="BH579" s="360">
        <f t="shared" si="29"/>
        <v>0</v>
      </c>
      <c r="BI579" s="361"/>
      <c r="BJ579" s="363" t="s">
        <v>6039</v>
      </c>
      <c r="BK579" s="362" t="s">
        <v>6328</v>
      </c>
    </row>
    <row r="580" spans="1:63" s="349" customFormat="1" ht="49.5" hidden="1" customHeight="1">
      <c r="A580" s="676">
        <v>576</v>
      </c>
      <c r="B580" s="351" t="s">
        <v>6126</v>
      </c>
      <c r="C580" s="351" t="s">
        <v>2739</v>
      </c>
      <c r="D580" s="351"/>
      <c r="E580" s="351"/>
      <c r="F580" s="351" t="s">
        <v>2740</v>
      </c>
      <c r="G580" s="488"/>
      <c r="H580" s="352"/>
      <c r="I580" s="350" t="s">
        <v>84</v>
      </c>
      <c r="J580" s="350"/>
      <c r="K580" s="350"/>
      <c r="L580" s="353"/>
      <c r="M580" s="353"/>
      <c r="N580" s="353"/>
      <c r="O580" s="353">
        <v>0</v>
      </c>
      <c r="P580" s="353">
        <f t="shared" si="32"/>
        <v>0</v>
      </c>
      <c r="Q580" s="354">
        <v>5000</v>
      </c>
      <c r="R580" s="355">
        <f t="shared" si="33"/>
        <v>0</v>
      </c>
      <c r="S580" s="353"/>
      <c r="T580" s="353"/>
      <c r="U580" s="353"/>
      <c r="V580" s="353"/>
      <c r="W580" s="353"/>
      <c r="X580" s="353"/>
      <c r="Y580" s="353"/>
      <c r="Z580" s="364"/>
      <c r="AA580" s="353"/>
      <c r="AB580" s="353"/>
      <c r="AC580" s="365"/>
      <c r="AD580" s="353"/>
      <c r="AE580" s="353"/>
      <c r="AF580" s="353"/>
      <c r="AG580" s="353"/>
      <c r="AH580" s="353"/>
      <c r="AI580" s="761"/>
      <c r="AJ580" s="353"/>
      <c r="AK580" s="353"/>
      <c r="AL580" s="353"/>
      <c r="AM580" s="353"/>
      <c r="AN580" s="353"/>
      <c r="AO580" s="364"/>
      <c r="AP580" s="353"/>
      <c r="AQ580" s="353"/>
      <c r="AR580" s="353"/>
      <c r="AS580" s="353"/>
      <c r="AT580" s="353"/>
      <c r="AU580" s="353"/>
      <c r="AV580" s="353"/>
      <c r="AW580" s="353"/>
      <c r="AX580" s="353"/>
      <c r="AY580" s="353"/>
      <c r="AZ580" s="353"/>
      <c r="BA580" s="353"/>
      <c r="BB580" s="353"/>
      <c r="BC580" s="353"/>
      <c r="BD580" s="353"/>
      <c r="BE580" s="359" t="s">
        <v>2730</v>
      </c>
      <c r="BF580" s="360">
        <v>0</v>
      </c>
      <c r="BG580" s="360">
        <v>882</v>
      </c>
      <c r="BH580" s="360">
        <f t="shared" si="29"/>
        <v>0</v>
      </c>
      <c r="BI580" s="361"/>
      <c r="BJ580" s="363" t="s">
        <v>6039</v>
      </c>
      <c r="BK580" s="363" t="s">
        <v>6328</v>
      </c>
    </row>
    <row r="581" spans="1:63" s="349" customFormat="1" ht="100.5" hidden="1" customHeight="1">
      <c r="A581" s="676">
        <v>577</v>
      </c>
      <c r="B581" s="351" t="s">
        <v>6127</v>
      </c>
      <c r="C581" s="351" t="s">
        <v>2741</v>
      </c>
      <c r="D581" s="351"/>
      <c r="E581" s="351"/>
      <c r="F581" s="351" t="s">
        <v>2742</v>
      </c>
      <c r="G581" s="488"/>
      <c r="H581" s="352"/>
      <c r="I581" s="350" t="s">
        <v>1558</v>
      </c>
      <c r="J581" s="350"/>
      <c r="K581" s="350"/>
      <c r="L581" s="353">
        <v>17812</v>
      </c>
      <c r="M581" s="353">
        <v>14793</v>
      </c>
      <c r="N581" s="353"/>
      <c r="O581" s="353">
        <v>0</v>
      </c>
      <c r="P581" s="353">
        <f t="shared" si="32"/>
        <v>0</v>
      </c>
      <c r="Q581" s="354">
        <v>72000</v>
      </c>
      <c r="R581" s="355">
        <f t="shared" si="33"/>
        <v>20620</v>
      </c>
      <c r="S581" s="353"/>
      <c r="T581" s="353"/>
      <c r="U581" s="353">
        <v>1200</v>
      </c>
      <c r="V581" s="353"/>
      <c r="W581" s="353"/>
      <c r="X581" s="353"/>
      <c r="Y581" s="380">
        <v>200</v>
      </c>
      <c r="Z581" s="364"/>
      <c r="AA581" s="353"/>
      <c r="AB581" s="353">
        <v>600</v>
      </c>
      <c r="AC581" s="369">
        <v>1000</v>
      </c>
      <c r="AD581" s="353">
        <v>1000</v>
      </c>
      <c r="AE581" s="353">
        <v>200</v>
      </c>
      <c r="AF581" s="353">
        <v>6000</v>
      </c>
      <c r="AG581" s="353">
        <v>600</v>
      </c>
      <c r="AH581" s="353">
        <v>1200</v>
      </c>
      <c r="AI581" s="761">
        <v>600</v>
      </c>
      <c r="AJ581" s="353"/>
      <c r="AK581" s="353">
        <v>2000</v>
      </c>
      <c r="AL581" s="353"/>
      <c r="AM581" s="353">
        <v>100</v>
      </c>
      <c r="AN581" s="353"/>
      <c r="AO581" s="421">
        <v>400</v>
      </c>
      <c r="AP581" s="353"/>
      <c r="AQ581" s="353"/>
      <c r="AR581" s="353"/>
      <c r="AS581" s="353">
        <v>500</v>
      </c>
      <c r="AT581" s="353">
        <v>1500</v>
      </c>
      <c r="AU581" s="353"/>
      <c r="AV581" s="353">
        <v>1500</v>
      </c>
      <c r="AW581" s="353"/>
      <c r="AX581" s="353">
        <v>1320</v>
      </c>
      <c r="AY581" s="353"/>
      <c r="AZ581" s="353">
        <v>360</v>
      </c>
      <c r="BA581" s="353">
        <v>40</v>
      </c>
      <c r="BB581" s="353">
        <v>300</v>
      </c>
      <c r="BC581" s="353"/>
      <c r="BD581" s="353"/>
      <c r="BE581" s="359" t="s">
        <v>2730</v>
      </c>
      <c r="BF581" s="360">
        <v>0</v>
      </c>
      <c r="BG581" s="360">
        <v>8990</v>
      </c>
      <c r="BH581" s="360">
        <f t="shared" si="29"/>
        <v>185373800</v>
      </c>
      <c r="BI581" s="361"/>
      <c r="BJ581" s="363" t="s">
        <v>6039</v>
      </c>
      <c r="BK581" s="362" t="s">
        <v>6039</v>
      </c>
    </row>
    <row r="582" spans="1:63" s="349" customFormat="1" ht="115.5" hidden="1" customHeight="1">
      <c r="A582" s="676">
        <v>578</v>
      </c>
      <c r="B582" s="351" t="s">
        <v>6128</v>
      </c>
      <c r="C582" s="351" t="s">
        <v>2743</v>
      </c>
      <c r="D582" s="351"/>
      <c r="E582" s="351"/>
      <c r="F582" s="351" t="s">
        <v>2744</v>
      </c>
      <c r="G582" s="488"/>
      <c r="H582" s="352"/>
      <c r="I582" s="350" t="s">
        <v>84</v>
      </c>
      <c r="J582" s="350"/>
      <c r="K582" s="350"/>
      <c r="L582" s="353">
        <v>53</v>
      </c>
      <c r="M582" s="353">
        <v>36</v>
      </c>
      <c r="N582" s="353"/>
      <c r="O582" s="353">
        <v>0</v>
      </c>
      <c r="P582" s="353">
        <f t="shared" si="32"/>
        <v>0</v>
      </c>
      <c r="Q582" s="354">
        <v>140</v>
      </c>
      <c r="R582" s="355">
        <f t="shared" si="33"/>
        <v>140</v>
      </c>
      <c r="S582" s="353"/>
      <c r="T582" s="353"/>
      <c r="U582" s="353"/>
      <c r="V582" s="353"/>
      <c r="W582" s="353"/>
      <c r="X582" s="353"/>
      <c r="Y582" s="353"/>
      <c r="Z582" s="364"/>
      <c r="AA582" s="353"/>
      <c r="AB582" s="353"/>
      <c r="AC582" s="365"/>
      <c r="AD582" s="353"/>
      <c r="AE582" s="353"/>
      <c r="AF582" s="353"/>
      <c r="AG582" s="353"/>
      <c r="AH582" s="353"/>
      <c r="AI582" s="761"/>
      <c r="AJ582" s="353"/>
      <c r="AK582" s="353"/>
      <c r="AL582" s="353"/>
      <c r="AM582" s="353">
        <v>140</v>
      </c>
      <c r="AN582" s="353"/>
      <c r="AO582" s="368"/>
      <c r="AP582" s="353"/>
      <c r="AQ582" s="353"/>
      <c r="AR582" s="353"/>
      <c r="AS582" s="353"/>
      <c r="AT582" s="353"/>
      <c r="AU582" s="353"/>
      <c r="AV582" s="353"/>
      <c r="AW582" s="353"/>
      <c r="AX582" s="353"/>
      <c r="AY582" s="353"/>
      <c r="AZ582" s="353"/>
      <c r="BA582" s="353"/>
      <c r="BB582" s="353"/>
      <c r="BC582" s="353"/>
      <c r="BD582" s="353"/>
      <c r="BE582" s="359" t="s">
        <v>2730</v>
      </c>
      <c r="BF582" s="360">
        <v>0</v>
      </c>
      <c r="BG582" s="360">
        <v>3196611</v>
      </c>
      <c r="BH582" s="360">
        <f t="shared" si="29"/>
        <v>447525540</v>
      </c>
      <c r="BI582" s="361"/>
      <c r="BJ582" s="362" t="s">
        <v>6326</v>
      </c>
      <c r="BK582" s="362" t="s">
        <v>6326</v>
      </c>
    </row>
    <row r="583" spans="1:63" s="349" customFormat="1" ht="126.75" hidden="1" customHeight="1">
      <c r="A583" s="676">
        <v>579</v>
      </c>
      <c r="B583" s="351" t="s">
        <v>6129</v>
      </c>
      <c r="C583" s="351" t="s">
        <v>2745</v>
      </c>
      <c r="D583" s="351"/>
      <c r="E583" s="351"/>
      <c r="F583" s="388" t="s">
        <v>2746</v>
      </c>
      <c r="G583" s="488"/>
      <c r="H583" s="352"/>
      <c r="I583" s="350" t="s">
        <v>560</v>
      </c>
      <c r="J583" s="350"/>
      <c r="K583" s="350"/>
      <c r="L583" s="353">
        <v>3469</v>
      </c>
      <c r="M583" s="353">
        <v>2629</v>
      </c>
      <c r="N583" s="353"/>
      <c r="O583" s="353">
        <v>0</v>
      </c>
      <c r="P583" s="353">
        <f t="shared" si="32"/>
        <v>0</v>
      </c>
      <c r="Q583" s="354">
        <v>5400</v>
      </c>
      <c r="R583" s="355">
        <f t="shared" si="33"/>
        <v>4447</v>
      </c>
      <c r="S583" s="353">
        <v>300</v>
      </c>
      <c r="T583" s="353">
        <v>60</v>
      </c>
      <c r="U583" s="353">
        <v>60</v>
      </c>
      <c r="V583" s="353">
        <v>1600</v>
      </c>
      <c r="W583" s="353">
        <v>1200</v>
      </c>
      <c r="X583" s="353"/>
      <c r="Y583" s="380">
        <v>300</v>
      </c>
      <c r="Z583" s="380">
        <v>350</v>
      </c>
      <c r="AA583" s="353"/>
      <c r="AB583" s="353"/>
      <c r="AC583" s="365"/>
      <c r="AD583" s="353"/>
      <c r="AE583" s="353"/>
      <c r="AF583" s="353"/>
      <c r="AG583" s="353"/>
      <c r="AH583" s="353">
        <v>300</v>
      </c>
      <c r="AI583" s="761"/>
      <c r="AJ583" s="353"/>
      <c r="AK583" s="353"/>
      <c r="AL583" s="353"/>
      <c r="AM583" s="353"/>
      <c r="AN583" s="353"/>
      <c r="AO583" s="398">
        <v>145</v>
      </c>
      <c r="AP583" s="353"/>
      <c r="AQ583" s="353"/>
      <c r="AR583" s="353"/>
      <c r="AS583" s="353"/>
      <c r="AT583" s="353">
        <v>120</v>
      </c>
      <c r="AU583" s="353"/>
      <c r="AV583" s="353"/>
      <c r="AW583" s="353">
        <v>12</v>
      </c>
      <c r="AX583" s="353"/>
      <c r="AY583" s="353"/>
      <c r="AZ583" s="353"/>
      <c r="BA583" s="353"/>
      <c r="BB583" s="353"/>
      <c r="BC583" s="353"/>
      <c r="BD583" s="353"/>
      <c r="BE583" s="359" t="s">
        <v>2730</v>
      </c>
      <c r="BF583" s="360">
        <v>0</v>
      </c>
      <c r="BG583" s="360">
        <v>31644</v>
      </c>
      <c r="BH583" s="360">
        <f t="shared" si="29"/>
        <v>140720868</v>
      </c>
      <c r="BI583" s="361"/>
      <c r="BJ583" s="362" t="s">
        <v>6039</v>
      </c>
      <c r="BK583" s="362" t="s">
        <v>6039</v>
      </c>
    </row>
    <row r="584" spans="1:63" s="349" customFormat="1" ht="66" hidden="1" customHeight="1">
      <c r="A584" s="676">
        <v>580</v>
      </c>
      <c r="B584" s="338" t="s">
        <v>6130</v>
      </c>
      <c r="C584" s="338" t="s">
        <v>2747</v>
      </c>
      <c r="D584" s="351"/>
      <c r="E584" s="351"/>
      <c r="F584" s="351" t="s">
        <v>2748</v>
      </c>
      <c r="G584" s="488"/>
      <c r="H584" s="352"/>
      <c r="I584" s="350" t="s">
        <v>84</v>
      </c>
      <c r="J584" s="350"/>
      <c r="K584" s="350"/>
      <c r="L584" s="353">
        <v>1200</v>
      </c>
      <c r="M584" s="353" t="s">
        <v>2729</v>
      </c>
      <c r="N584" s="353"/>
      <c r="O584" s="353">
        <v>0</v>
      </c>
      <c r="P584" s="353">
        <f t="shared" si="32"/>
        <v>0</v>
      </c>
      <c r="Q584" s="354"/>
      <c r="R584" s="355">
        <f t="shared" si="33"/>
        <v>1000</v>
      </c>
      <c r="S584" s="353"/>
      <c r="T584" s="353"/>
      <c r="U584" s="353"/>
      <c r="V584" s="353"/>
      <c r="W584" s="353"/>
      <c r="X584" s="353"/>
      <c r="Y584" s="353"/>
      <c r="Z584" s="364"/>
      <c r="AA584" s="353"/>
      <c r="AB584" s="353"/>
      <c r="AC584" s="365"/>
      <c r="AD584" s="353"/>
      <c r="AE584" s="353"/>
      <c r="AF584" s="353"/>
      <c r="AG584" s="353"/>
      <c r="AH584" s="353"/>
      <c r="AI584" s="761"/>
      <c r="AJ584" s="353"/>
      <c r="AK584" s="353"/>
      <c r="AL584" s="353"/>
      <c r="AM584" s="353">
        <v>1000</v>
      </c>
      <c r="AN584" s="353"/>
      <c r="AO584" s="364"/>
      <c r="AP584" s="353"/>
      <c r="AQ584" s="353"/>
      <c r="AR584" s="353"/>
      <c r="AS584" s="353"/>
      <c r="AT584" s="353"/>
      <c r="AU584" s="353"/>
      <c r="AV584" s="353"/>
      <c r="AW584" s="353"/>
      <c r="AX584" s="353"/>
      <c r="AY584" s="353"/>
      <c r="AZ584" s="353"/>
      <c r="BA584" s="353"/>
      <c r="BB584" s="353"/>
      <c r="BC584" s="353"/>
      <c r="BD584" s="353"/>
      <c r="BE584" s="359" t="s">
        <v>2730</v>
      </c>
      <c r="BF584" s="360">
        <v>0</v>
      </c>
      <c r="BG584" s="360">
        <v>0</v>
      </c>
      <c r="BH584" s="360">
        <f t="shared" si="29"/>
        <v>0</v>
      </c>
      <c r="BI584" s="361"/>
      <c r="BJ584" s="362" t="s">
        <v>6326</v>
      </c>
      <c r="BK584" s="362" t="s">
        <v>6326</v>
      </c>
    </row>
    <row r="585" spans="1:63" s="349" customFormat="1" ht="99.75" hidden="1" customHeight="1">
      <c r="A585" s="676">
        <v>581</v>
      </c>
      <c r="B585" s="351" t="s">
        <v>6131</v>
      </c>
      <c r="C585" s="351" t="s">
        <v>2749</v>
      </c>
      <c r="D585" s="351"/>
      <c r="E585" s="351"/>
      <c r="F585" s="351" t="s">
        <v>2750</v>
      </c>
      <c r="G585" s="488"/>
      <c r="H585" s="352"/>
      <c r="I585" s="350" t="s">
        <v>2751</v>
      </c>
      <c r="J585" s="350"/>
      <c r="K585" s="350"/>
      <c r="L585" s="353">
        <v>2650</v>
      </c>
      <c r="M585" s="353">
        <v>6504</v>
      </c>
      <c r="N585" s="353"/>
      <c r="O585" s="353">
        <v>0</v>
      </c>
      <c r="P585" s="353">
        <f t="shared" si="32"/>
        <v>0</v>
      </c>
      <c r="Q585" s="354">
        <v>10000</v>
      </c>
      <c r="R585" s="355">
        <f t="shared" si="33"/>
        <v>1735</v>
      </c>
      <c r="S585" s="353"/>
      <c r="T585" s="353"/>
      <c r="U585" s="353"/>
      <c r="V585" s="353"/>
      <c r="W585" s="353"/>
      <c r="X585" s="353"/>
      <c r="Y585" s="353"/>
      <c r="Z585" s="364"/>
      <c r="AA585" s="353"/>
      <c r="AB585" s="353">
        <v>15</v>
      </c>
      <c r="AC585" s="369">
        <v>500</v>
      </c>
      <c r="AD585" s="353">
        <v>500</v>
      </c>
      <c r="AE585" s="353"/>
      <c r="AF585" s="353">
        <v>400</v>
      </c>
      <c r="AG585" s="353"/>
      <c r="AH585" s="353"/>
      <c r="AI585" s="761"/>
      <c r="AJ585" s="353"/>
      <c r="AK585" s="353"/>
      <c r="AL585" s="353"/>
      <c r="AM585" s="353">
        <v>20</v>
      </c>
      <c r="AN585" s="353"/>
      <c r="AO585" s="364"/>
      <c r="AP585" s="353"/>
      <c r="AQ585" s="353"/>
      <c r="AR585" s="353"/>
      <c r="AS585" s="353"/>
      <c r="AT585" s="353">
        <v>300</v>
      </c>
      <c r="AU585" s="353"/>
      <c r="AV585" s="353"/>
      <c r="AW585" s="353"/>
      <c r="AX585" s="353"/>
      <c r="AY585" s="353"/>
      <c r="AZ585" s="353"/>
      <c r="BA585" s="353"/>
      <c r="BB585" s="353"/>
      <c r="BC585" s="353"/>
      <c r="BD585" s="353"/>
      <c r="BE585" s="359" t="s">
        <v>2730</v>
      </c>
      <c r="BF585" s="360">
        <v>0</v>
      </c>
      <c r="BG585" s="360">
        <v>9200</v>
      </c>
      <c r="BH585" s="360">
        <f t="shared" si="29"/>
        <v>15962000</v>
      </c>
      <c r="BI585" s="361"/>
      <c r="BJ585" s="362" t="s">
        <v>6039</v>
      </c>
      <c r="BK585" s="362" t="s">
        <v>6328</v>
      </c>
    </row>
    <row r="586" spans="1:63" s="349" customFormat="1" ht="96" hidden="1" customHeight="1">
      <c r="A586" s="676">
        <v>582</v>
      </c>
      <c r="B586" s="351" t="s">
        <v>6132</v>
      </c>
      <c r="C586" s="351" t="s">
        <v>2752</v>
      </c>
      <c r="D586" s="351"/>
      <c r="E586" s="351"/>
      <c r="F586" s="489" t="s">
        <v>2753</v>
      </c>
      <c r="G586" s="701" t="s">
        <v>7021</v>
      </c>
      <c r="H586" s="352"/>
      <c r="I586" s="350" t="s">
        <v>2751</v>
      </c>
      <c r="J586" s="350"/>
      <c r="K586" s="350"/>
      <c r="L586" s="353">
        <v>2943</v>
      </c>
      <c r="M586" s="353">
        <v>5441</v>
      </c>
      <c r="N586" s="353"/>
      <c r="O586" s="353">
        <v>0</v>
      </c>
      <c r="P586" s="353">
        <f t="shared" si="32"/>
        <v>0</v>
      </c>
      <c r="Q586" s="354">
        <v>5000</v>
      </c>
      <c r="R586" s="355">
        <f t="shared" si="33"/>
        <v>2200</v>
      </c>
      <c r="S586" s="353"/>
      <c r="T586" s="353"/>
      <c r="U586" s="353"/>
      <c r="V586" s="353"/>
      <c r="W586" s="353"/>
      <c r="X586" s="353"/>
      <c r="Y586" s="353"/>
      <c r="Z586" s="364"/>
      <c r="AA586" s="353"/>
      <c r="AB586" s="353"/>
      <c r="AC586" s="369">
        <v>500</v>
      </c>
      <c r="AD586" s="353">
        <v>50</v>
      </c>
      <c r="AE586" s="353"/>
      <c r="AF586" s="353">
        <v>400</v>
      </c>
      <c r="AG586" s="353"/>
      <c r="AH586" s="353"/>
      <c r="AI586" s="761">
        <v>400</v>
      </c>
      <c r="AJ586" s="353"/>
      <c r="AK586" s="353"/>
      <c r="AL586" s="353"/>
      <c r="AM586" s="353"/>
      <c r="AN586" s="353"/>
      <c r="AO586" s="364"/>
      <c r="AP586" s="353"/>
      <c r="AQ586" s="353"/>
      <c r="AR586" s="353"/>
      <c r="AS586" s="353">
        <v>250</v>
      </c>
      <c r="AT586" s="353">
        <v>600</v>
      </c>
      <c r="AU586" s="353"/>
      <c r="AV586" s="353"/>
      <c r="AW586" s="353"/>
      <c r="AX586" s="353"/>
      <c r="AY586" s="353"/>
      <c r="AZ586" s="353"/>
      <c r="BA586" s="353"/>
      <c r="BB586" s="353"/>
      <c r="BC586" s="353"/>
      <c r="BD586" s="353"/>
      <c r="BE586" s="359" t="s">
        <v>2730</v>
      </c>
      <c r="BF586" s="360">
        <v>0</v>
      </c>
      <c r="BG586" s="360">
        <v>9200</v>
      </c>
      <c r="BH586" s="360">
        <f t="shared" ref="BH586:BH649" si="34">+BG586*R586</f>
        <v>20240000</v>
      </c>
      <c r="BI586" s="361"/>
      <c r="BJ586" s="362" t="s">
        <v>6039</v>
      </c>
      <c r="BK586" s="362" t="s">
        <v>6328</v>
      </c>
    </row>
    <row r="587" spans="1:63" s="349" customFormat="1" ht="117.75" hidden="1" customHeight="1">
      <c r="A587" s="676">
        <v>583</v>
      </c>
      <c r="B587" s="351" t="s">
        <v>6133</v>
      </c>
      <c r="C587" s="351" t="s">
        <v>2754</v>
      </c>
      <c r="D587" s="351"/>
      <c r="E587" s="351"/>
      <c r="F587" s="422" t="s">
        <v>7071</v>
      </c>
      <c r="G587" s="374" t="s">
        <v>7070</v>
      </c>
      <c r="H587" s="352"/>
      <c r="I587" s="350" t="s">
        <v>2751</v>
      </c>
      <c r="J587" s="350"/>
      <c r="K587" s="350"/>
      <c r="L587" s="353">
        <v>1752</v>
      </c>
      <c r="M587" s="353">
        <v>528</v>
      </c>
      <c r="N587" s="353"/>
      <c r="O587" s="353">
        <v>0</v>
      </c>
      <c r="P587" s="353">
        <f t="shared" si="32"/>
        <v>0</v>
      </c>
      <c r="Q587" s="354">
        <v>9000</v>
      </c>
      <c r="R587" s="355">
        <f t="shared" si="33"/>
        <v>4715</v>
      </c>
      <c r="S587" s="353"/>
      <c r="T587" s="353"/>
      <c r="U587" s="353"/>
      <c r="V587" s="353"/>
      <c r="W587" s="353"/>
      <c r="X587" s="353"/>
      <c r="Y587" s="353"/>
      <c r="Z587" s="364"/>
      <c r="AA587" s="353"/>
      <c r="AB587" s="353">
        <v>15</v>
      </c>
      <c r="AC587" s="369">
        <v>1500</v>
      </c>
      <c r="AD587" s="353">
        <v>1000</v>
      </c>
      <c r="AE587" s="353"/>
      <c r="AF587" s="353">
        <v>400</v>
      </c>
      <c r="AG587" s="353"/>
      <c r="AH587" s="353"/>
      <c r="AI587" s="761">
        <v>1000</v>
      </c>
      <c r="AJ587" s="353"/>
      <c r="AK587" s="353"/>
      <c r="AL587" s="353"/>
      <c r="AM587" s="353"/>
      <c r="AN587" s="353"/>
      <c r="AO587" s="364"/>
      <c r="AP587" s="353"/>
      <c r="AQ587" s="353"/>
      <c r="AR587" s="353"/>
      <c r="AS587" s="353"/>
      <c r="AT587" s="353">
        <v>600</v>
      </c>
      <c r="AU587" s="353">
        <v>200</v>
      </c>
      <c r="AV587" s="353"/>
      <c r="AW587" s="353"/>
      <c r="AX587" s="353"/>
      <c r="AY587" s="353"/>
      <c r="AZ587" s="353"/>
      <c r="BA587" s="353"/>
      <c r="BB587" s="353"/>
      <c r="BC587" s="353"/>
      <c r="BD587" s="353"/>
      <c r="BE587" s="359" t="s">
        <v>2730</v>
      </c>
      <c r="BF587" s="360">
        <v>0</v>
      </c>
      <c r="BG587" s="360">
        <v>5340</v>
      </c>
      <c r="BH587" s="360">
        <f t="shared" si="34"/>
        <v>25178100</v>
      </c>
      <c r="BI587" s="361"/>
      <c r="BJ587" s="362" t="s">
        <v>6328</v>
      </c>
      <c r="BK587" s="362" t="s">
        <v>6328</v>
      </c>
    </row>
    <row r="588" spans="1:63" s="349" customFormat="1" ht="82.5" hidden="1" customHeight="1">
      <c r="A588" s="676">
        <v>584</v>
      </c>
      <c r="B588" s="351" t="s">
        <v>6134</v>
      </c>
      <c r="C588" s="351" t="s">
        <v>2757</v>
      </c>
      <c r="D588" s="351"/>
      <c r="E588" s="351"/>
      <c r="F588" s="351" t="s">
        <v>2758</v>
      </c>
      <c r="G588" s="488"/>
      <c r="H588" s="352"/>
      <c r="I588" s="350" t="s">
        <v>84</v>
      </c>
      <c r="J588" s="350"/>
      <c r="K588" s="350"/>
      <c r="L588" s="353">
        <v>31392</v>
      </c>
      <c r="M588" s="353">
        <v>17856</v>
      </c>
      <c r="N588" s="353"/>
      <c r="O588" s="353">
        <v>4896</v>
      </c>
      <c r="P588" s="353">
        <f t="shared" si="32"/>
        <v>4896</v>
      </c>
      <c r="Q588" s="354">
        <v>42000</v>
      </c>
      <c r="R588" s="355">
        <f t="shared" si="33"/>
        <v>35500</v>
      </c>
      <c r="S588" s="353"/>
      <c r="T588" s="353"/>
      <c r="U588" s="353"/>
      <c r="V588" s="353">
        <v>18000</v>
      </c>
      <c r="W588" s="353"/>
      <c r="X588" s="353"/>
      <c r="Y588" s="353"/>
      <c r="Z588" s="364"/>
      <c r="AA588" s="353"/>
      <c r="AB588" s="353"/>
      <c r="AC588" s="365"/>
      <c r="AD588" s="353"/>
      <c r="AE588" s="353"/>
      <c r="AF588" s="353"/>
      <c r="AG588" s="353"/>
      <c r="AH588" s="353">
        <v>17500</v>
      </c>
      <c r="AI588" s="761"/>
      <c r="AJ588" s="353"/>
      <c r="AK588" s="353"/>
      <c r="AL588" s="353"/>
      <c r="AM588" s="353"/>
      <c r="AN588" s="353"/>
      <c r="AO588" s="368"/>
      <c r="AP588" s="353"/>
      <c r="AQ588" s="353"/>
      <c r="AR588" s="353"/>
      <c r="AS588" s="353"/>
      <c r="AT588" s="353"/>
      <c r="AU588" s="353"/>
      <c r="AV588" s="353"/>
      <c r="AW588" s="353"/>
      <c r="AX588" s="353"/>
      <c r="AY588" s="353"/>
      <c r="AZ588" s="353"/>
      <c r="BA588" s="353"/>
      <c r="BB588" s="353"/>
      <c r="BC588" s="353"/>
      <c r="BD588" s="353"/>
      <c r="BE588" s="359" t="s">
        <v>2730</v>
      </c>
      <c r="BF588" s="360">
        <v>0</v>
      </c>
      <c r="BG588" s="360">
        <v>630</v>
      </c>
      <c r="BH588" s="360">
        <f t="shared" si="34"/>
        <v>22365000</v>
      </c>
      <c r="BI588" s="361"/>
      <c r="BJ588" s="362" t="s">
        <v>6039</v>
      </c>
      <c r="BK588" s="363"/>
    </row>
    <row r="589" spans="1:63" s="349" customFormat="1" ht="82.5" hidden="1" customHeight="1">
      <c r="A589" s="676">
        <v>585</v>
      </c>
      <c r="B589" s="351" t="s">
        <v>6135</v>
      </c>
      <c r="C589" s="351" t="s">
        <v>2759</v>
      </c>
      <c r="D589" s="351"/>
      <c r="E589" s="351"/>
      <c r="F589" s="351" t="s">
        <v>2760</v>
      </c>
      <c r="G589" s="488"/>
      <c r="H589" s="352"/>
      <c r="I589" s="350" t="s">
        <v>2761</v>
      </c>
      <c r="J589" s="350"/>
      <c r="K589" s="350"/>
      <c r="L589" s="353">
        <v>25307</v>
      </c>
      <c r="M589" s="353">
        <v>12200</v>
      </c>
      <c r="N589" s="353"/>
      <c r="O589" s="353">
        <v>1050</v>
      </c>
      <c r="P589" s="353">
        <f t="shared" ref="P589:P620" si="35">N589+O589</f>
        <v>1050</v>
      </c>
      <c r="Q589" s="354">
        <v>25000</v>
      </c>
      <c r="R589" s="355">
        <f t="shared" si="33"/>
        <v>37000</v>
      </c>
      <c r="S589" s="353"/>
      <c r="T589" s="353"/>
      <c r="U589" s="353"/>
      <c r="V589" s="353"/>
      <c r="W589" s="353"/>
      <c r="X589" s="353"/>
      <c r="Y589" s="353"/>
      <c r="Z589" s="364"/>
      <c r="AA589" s="353"/>
      <c r="AB589" s="353">
        <v>100</v>
      </c>
      <c r="AC589" s="365"/>
      <c r="AD589" s="353">
        <v>100</v>
      </c>
      <c r="AE589" s="353"/>
      <c r="AF589" s="353">
        <v>400</v>
      </c>
      <c r="AG589" s="353">
        <v>100</v>
      </c>
      <c r="AH589" s="353">
        <v>4000</v>
      </c>
      <c r="AI589" s="761">
        <v>18000</v>
      </c>
      <c r="AJ589" s="353">
        <v>1600</v>
      </c>
      <c r="AK589" s="353"/>
      <c r="AL589" s="353"/>
      <c r="AM589" s="353"/>
      <c r="AN589" s="353"/>
      <c r="AO589" s="398">
        <v>3600</v>
      </c>
      <c r="AP589" s="353">
        <v>200</v>
      </c>
      <c r="AQ589" s="353"/>
      <c r="AR589" s="353"/>
      <c r="AS589" s="353">
        <v>3000</v>
      </c>
      <c r="AT589" s="353">
        <v>1500</v>
      </c>
      <c r="AU589" s="353">
        <v>400</v>
      </c>
      <c r="AV589" s="353">
        <v>500</v>
      </c>
      <c r="AW589" s="353"/>
      <c r="AX589" s="353"/>
      <c r="AY589" s="353">
        <v>3500</v>
      </c>
      <c r="AZ589" s="353"/>
      <c r="BA589" s="353"/>
      <c r="BB589" s="353"/>
      <c r="BC589" s="353"/>
      <c r="BD589" s="353"/>
      <c r="BE589" s="359" t="s">
        <v>2730</v>
      </c>
      <c r="BF589" s="360">
        <v>0</v>
      </c>
      <c r="BG589" s="360">
        <v>3950</v>
      </c>
      <c r="BH589" s="360">
        <f t="shared" si="34"/>
        <v>146150000</v>
      </c>
      <c r="BI589" s="414" t="s">
        <v>2762</v>
      </c>
      <c r="BJ589" s="363" t="s">
        <v>6039</v>
      </c>
      <c r="BK589" s="362" t="s">
        <v>6327</v>
      </c>
    </row>
    <row r="590" spans="1:63" s="349" customFormat="1" ht="99" hidden="1" customHeight="1">
      <c r="A590" s="676">
        <v>586</v>
      </c>
      <c r="B590" s="351" t="s">
        <v>6137</v>
      </c>
      <c r="C590" s="351" t="s">
        <v>1550</v>
      </c>
      <c r="D590" s="351"/>
      <c r="E590" s="351" t="s">
        <v>2765</v>
      </c>
      <c r="F590" s="351" t="s">
        <v>1552</v>
      </c>
      <c r="G590" s="488"/>
      <c r="H590" s="352"/>
      <c r="I590" s="350" t="s">
        <v>1553</v>
      </c>
      <c r="J590" s="350"/>
      <c r="K590" s="350"/>
      <c r="L590" s="353">
        <v>100</v>
      </c>
      <c r="M590" s="353"/>
      <c r="N590" s="353"/>
      <c r="O590" s="353">
        <v>0</v>
      </c>
      <c r="P590" s="353">
        <f t="shared" si="35"/>
        <v>0</v>
      </c>
      <c r="Q590" s="354">
        <v>200</v>
      </c>
      <c r="R590" s="355">
        <f t="shared" si="33"/>
        <v>0</v>
      </c>
      <c r="S590" s="353"/>
      <c r="T590" s="353"/>
      <c r="U590" s="353"/>
      <c r="V590" s="353"/>
      <c r="W590" s="353"/>
      <c r="X590" s="353"/>
      <c r="Y590" s="353"/>
      <c r="Z590" s="364"/>
      <c r="AA590" s="353"/>
      <c r="AB590" s="353"/>
      <c r="AC590" s="365"/>
      <c r="AD590" s="353"/>
      <c r="AE590" s="353"/>
      <c r="AF590" s="353"/>
      <c r="AG590" s="353"/>
      <c r="AH590" s="353"/>
      <c r="AI590" s="761"/>
      <c r="AJ590" s="353"/>
      <c r="AK590" s="353"/>
      <c r="AL590" s="353"/>
      <c r="AM590" s="353"/>
      <c r="AN590" s="353"/>
      <c r="AO590" s="364"/>
      <c r="AP590" s="353"/>
      <c r="AQ590" s="353"/>
      <c r="AR590" s="353"/>
      <c r="AS590" s="353"/>
      <c r="AT590" s="353"/>
      <c r="AU590" s="353"/>
      <c r="AV590" s="353"/>
      <c r="AW590" s="353"/>
      <c r="AX590" s="353"/>
      <c r="AY590" s="353"/>
      <c r="AZ590" s="353"/>
      <c r="BA590" s="353"/>
      <c r="BB590" s="353"/>
      <c r="BC590" s="353"/>
      <c r="BD590" s="353"/>
      <c r="BE590" s="359" t="s">
        <v>2730</v>
      </c>
      <c r="BF590" s="360">
        <v>0</v>
      </c>
      <c r="BG590" s="360">
        <v>24800</v>
      </c>
      <c r="BH590" s="360">
        <f t="shared" si="34"/>
        <v>0</v>
      </c>
      <c r="BI590" s="361"/>
      <c r="BJ590" s="362" t="s">
        <v>6326</v>
      </c>
      <c r="BK590" s="362" t="s">
        <v>6326</v>
      </c>
    </row>
    <row r="591" spans="1:63" s="349" customFormat="1" ht="75" hidden="1" customHeight="1">
      <c r="A591" s="676">
        <v>587</v>
      </c>
      <c r="B591" s="351" t="s">
        <v>6138</v>
      </c>
      <c r="C591" s="799" t="s">
        <v>2766</v>
      </c>
      <c r="D591" s="351"/>
      <c r="E591" s="351"/>
      <c r="F591" s="351"/>
      <c r="G591" s="802" t="s">
        <v>7045</v>
      </c>
      <c r="H591" s="352"/>
      <c r="I591" s="350" t="s">
        <v>268</v>
      </c>
      <c r="J591" s="350"/>
      <c r="K591" s="350"/>
      <c r="L591" s="353">
        <v>0</v>
      </c>
      <c r="M591" s="353">
        <v>200</v>
      </c>
      <c r="N591" s="353"/>
      <c r="O591" s="353">
        <v>0</v>
      </c>
      <c r="P591" s="353">
        <f t="shared" si="35"/>
        <v>0</v>
      </c>
      <c r="Q591" s="354"/>
      <c r="R591" s="355">
        <f t="shared" si="33"/>
        <v>200</v>
      </c>
      <c r="S591" s="353"/>
      <c r="T591" s="353"/>
      <c r="U591" s="353"/>
      <c r="V591" s="353"/>
      <c r="W591" s="353"/>
      <c r="X591" s="353"/>
      <c r="Y591" s="353"/>
      <c r="Z591" s="364"/>
      <c r="AA591" s="353"/>
      <c r="AB591" s="353"/>
      <c r="AC591" s="365"/>
      <c r="AD591" s="353"/>
      <c r="AE591" s="353"/>
      <c r="AF591" s="353"/>
      <c r="AG591" s="353"/>
      <c r="AH591" s="353">
        <v>200</v>
      </c>
      <c r="AI591" s="761"/>
      <c r="AJ591" s="353"/>
      <c r="AK591" s="353"/>
      <c r="AL591" s="353"/>
      <c r="AM591" s="353"/>
      <c r="AN591" s="353"/>
      <c r="AO591" s="364"/>
      <c r="AP591" s="353"/>
      <c r="AQ591" s="353"/>
      <c r="AR591" s="353"/>
      <c r="AS591" s="353"/>
      <c r="AT591" s="353"/>
      <c r="AU591" s="353"/>
      <c r="AV591" s="353"/>
      <c r="AW591" s="353"/>
      <c r="AX591" s="353"/>
      <c r="AY591" s="353"/>
      <c r="AZ591" s="353"/>
      <c r="BA591" s="353"/>
      <c r="BB591" s="353"/>
      <c r="BC591" s="353"/>
      <c r="BD591" s="353"/>
      <c r="BE591" s="359" t="s">
        <v>2730</v>
      </c>
      <c r="BF591" s="360">
        <v>0</v>
      </c>
      <c r="BG591" s="360">
        <v>14750</v>
      </c>
      <c r="BH591" s="360">
        <f t="shared" si="34"/>
        <v>2950000</v>
      </c>
      <c r="BI591" s="361"/>
      <c r="BJ591" s="362" t="s">
        <v>6326</v>
      </c>
      <c r="BK591" s="363" t="s">
        <v>6328</v>
      </c>
    </row>
    <row r="592" spans="1:63" s="349" customFormat="1" ht="115.5" hidden="1" customHeight="1">
      <c r="A592" s="676">
        <v>588</v>
      </c>
      <c r="B592" s="351" t="s">
        <v>6139</v>
      </c>
      <c r="C592" s="351" t="s">
        <v>2767</v>
      </c>
      <c r="D592" s="351"/>
      <c r="E592" s="351"/>
      <c r="F592" s="351" t="s">
        <v>2768</v>
      </c>
      <c r="G592" s="488"/>
      <c r="H592" s="352"/>
      <c r="I592" s="350" t="s">
        <v>84</v>
      </c>
      <c r="J592" s="350"/>
      <c r="K592" s="350"/>
      <c r="L592" s="353">
        <v>220</v>
      </c>
      <c r="M592" s="353">
        <v>115</v>
      </c>
      <c r="N592" s="353"/>
      <c r="O592" s="353">
        <v>80</v>
      </c>
      <c r="P592" s="353">
        <f t="shared" si="35"/>
        <v>80</v>
      </c>
      <c r="Q592" s="354"/>
      <c r="R592" s="355">
        <f t="shared" si="33"/>
        <v>800</v>
      </c>
      <c r="S592" s="353"/>
      <c r="T592" s="353"/>
      <c r="U592" s="353"/>
      <c r="V592" s="353"/>
      <c r="W592" s="353"/>
      <c r="X592" s="353"/>
      <c r="Y592" s="353"/>
      <c r="Z592" s="364"/>
      <c r="AA592" s="353"/>
      <c r="AB592" s="353"/>
      <c r="AC592" s="365"/>
      <c r="AD592" s="353"/>
      <c r="AE592" s="353"/>
      <c r="AF592" s="353"/>
      <c r="AG592" s="353"/>
      <c r="AH592" s="353"/>
      <c r="AI592" s="761"/>
      <c r="AJ592" s="353"/>
      <c r="AK592" s="353"/>
      <c r="AL592" s="353"/>
      <c r="AM592" s="353">
        <v>800</v>
      </c>
      <c r="AN592" s="353"/>
      <c r="AO592" s="364"/>
      <c r="AP592" s="353"/>
      <c r="AQ592" s="353"/>
      <c r="AR592" s="353"/>
      <c r="AS592" s="353"/>
      <c r="AT592" s="353"/>
      <c r="AU592" s="353"/>
      <c r="AV592" s="353"/>
      <c r="AW592" s="353"/>
      <c r="AX592" s="353"/>
      <c r="AY592" s="353"/>
      <c r="AZ592" s="353"/>
      <c r="BA592" s="353"/>
      <c r="BB592" s="353"/>
      <c r="BC592" s="353"/>
      <c r="BD592" s="353"/>
      <c r="BE592" s="359" t="s">
        <v>2730</v>
      </c>
      <c r="BF592" s="360">
        <v>0</v>
      </c>
      <c r="BG592" s="360">
        <v>172200</v>
      </c>
      <c r="BH592" s="360">
        <f t="shared" si="34"/>
        <v>137760000</v>
      </c>
      <c r="BI592" s="361"/>
      <c r="BJ592" s="362" t="s">
        <v>6326</v>
      </c>
      <c r="BK592" s="362" t="s">
        <v>6326</v>
      </c>
    </row>
    <row r="593" spans="1:63" s="349" customFormat="1" ht="272.25" hidden="1" customHeight="1">
      <c r="A593" s="676">
        <v>589</v>
      </c>
      <c r="B593" s="351" t="s">
        <v>6140</v>
      </c>
      <c r="C593" s="351" t="s">
        <v>2769</v>
      </c>
      <c r="D593" s="351"/>
      <c r="E593" s="351"/>
      <c r="F593" s="351" t="s">
        <v>2770</v>
      </c>
      <c r="G593" s="374" t="s">
        <v>6894</v>
      </c>
      <c r="H593" s="352" t="s">
        <v>2772</v>
      </c>
      <c r="I593" s="350" t="s">
        <v>1337</v>
      </c>
      <c r="J593" s="350"/>
      <c r="K593" s="350"/>
      <c r="L593" s="353"/>
      <c r="M593" s="353"/>
      <c r="N593" s="353"/>
      <c r="O593" s="353">
        <v>0</v>
      </c>
      <c r="P593" s="353">
        <f t="shared" si="35"/>
        <v>0</v>
      </c>
      <c r="Q593" s="354"/>
      <c r="R593" s="355">
        <f t="shared" si="33"/>
        <v>1400</v>
      </c>
      <c r="S593" s="353"/>
      <c r="T593" s="353"/>
      <c r="U593" s="353"/>
      <c r="V593" s="353"/>
      <c r="W593" s="353"/>
      <c r="X593" s="353"/>
      <c r="Y593" s="353"/>
      <c r="Z593" s="364"/>
      <c r="AA593" s="353"/>
      <c r="AB593" s="353">
        <v>100</v>
      </c>
      <c r="AC593" s="365"/>
      <c r="AD593" s="353"/>
      <c r="AE593" s="353"/>
      <c r="AF593" s="353">
        <v>1000</v>
      </c>
      <c r="AG593" s="353"/>
      <c r="AH593" s="353"/>
      <c r="AI593" s="761">
        <v>300</v>
      </c>
      <c r="AJ593" s="353"/>
      <c r="AK593" s="353"/>
      <c r="AL593" s="353"/>
      <c r="AM593" s="353"/>
      <c r="AN593" s="353"/>
      <c r="AO593" s="364"/>
      <c r="AP593" s="353"/>
      <c r="AQ593" s="353"/>
      <c r="AR593" s="353"/>
      <c r="AS593" s="353"/>
      <c r="AT593" s="353"/>
      <c r="AU593" s="353"/>
      <c r="AV593" s="353"/>
      <c r="AW593" s="353"/>
      <c r="AX593" s="353"/>
      <c r="AY593" s="353"/>
      <c r="AZ593" s="353"/>
      <c r="BA593" s="353"/>
      <c r="BB593" s="353"/>
      <c r="BC593" s="353"/>
      <c r="BD593" s="353"/>
      <c r="BE593" s="359" t="s">
        <v>2730</v>
      </c>
      <c r="BF593" s="360">
        <v>0</v>
      </c>
      <c r="BG593" s="360">
        <v>0</v>
      </c>
      <c r="BH593" s="360">
        <f t="shared" si="34"/>
        <v>0</v>
      </c>
      <c r="BI593" s="361"/>
      <c r="BJ593" s="362" t="s">
        <v>6328</v>
      </c>
      <c r="BK593" s="363" t="str">
        <f>+BJ593</f>
        <v>NGOAI</v>
      </c>
    </row>
    <row r="594" spans="1:63" s="349" customFormat="1" ht="317.25" hidden="1" customHeight="1">
      <c r="A594" s="676">
        <v>590</v>
      </c>
      <c r="B594" s="351" t="s">
        <v>6141</v>
      </c>
      <c r="C594" s="338" t="s">
        <v>6349</v>
      </c>
      <c r="D594" s="351"/>
      <c r="E594" s="351"/>
      <c r="F594" s="338" t="s">
        <v>6399</v>
      </c>
      <c r="G594" s="488"/>
      <c r="H594" s="352" t="s">
        <v>2773</v>
      </c>
      <c r="I594" s="350" t="s">
        <v>1337</v>
      </c>
      <c r="J594" s="350"/>
      <c r="K594" s="350"/>
      <c r="L594" s="353"/>
      <c r="M594" s="353"/>
      <c r="N594" s="353"/>
      <c r="O594" s="353">
        <v>0</v>
      </c>
      <c r="P594" s="353">
        <f t="shared" si="35"/>
        <v>0</v>
      </c>
      <c r="Q594" s="354"/>
      <c r="R594" s="355">
        <f t="shared" si="33"/>
        <v>6000</v>
      </c>
      <c r="S594" s="353"/>
      <c r="T594" s="353"/>
      <c r="U594" s="353"/>
      <c r="V594" s="353"/>
      <c r="W594" s="353"/>
      <c r="X594" s="353"/>
      <c r="Y594" s="353"/>
      <c r="Z594" s="364"/>
      <c r="AA594" s="353"/>
      <c r="AB594" s="353"/>
      <c r="AC594" s="365"/>
      <c r="AD594" s="353"/>
      <c r="AE594" s="353"/>
      <c r="AF594" s="353">
        <v>6000</v>
      </c>
      <c r="AG594" s="353"/>
      <c r="AH594" s="353"/>
      <c r="AI594" s="761"/>
      <c r="AJ594" s="353"/>
      <c r="AK594" s="353"/>
      <c r="AL594" s="353"/>
      <c r="AM594" s="353"/>
      <c r="AN594" s="353"/>
      <c r="AO594" s="364"/>
      <c r="AP594" s="353"/>
      <c r="AQ594" s="353"/>
      <c r="AR594" s="353"/>
      <c r="AS594" s="353"/>
      <c r="AT594" s="353"/>
      <c r="AU594" s="353"/>
      <c r="AV594" s="353"/>
      <c r="AW594" s="353"/>
      <c r="AX594" s="353"/>
      <c r="AY594" s="353"/>
      <c r="AZ594" s="353"/>
      <c r="BA594" s="353"/>
      <c r="BB594" s="353"/>
      <c r="BC594" s="353"/>
      <c r="BD594" s="353"/>
      <c r="BE594" s="359" t="s">
        <v>2730</v>
      </c>
      <c r="BF594" s="360">
        <v>0</v>
      </c>
      <c r="BG594" s="360">
        <v>0</v>
      </c>
      <c r="BH594" s="360">
        <f t="shared" si="34"/>
        <v>0</v>
      </c>
      <c r="BI594" s="361"/>
      <c r="BJ594" s="362" t="s">
        <v>6328</v>
      </c>
      <c r="BK594" s="363" t="str">
        <f>+BJ594</f>
        <v>NGOAI</v>
      </c>
    </row>
    <row r="595" spans="1:63" s="349" customFormat="1" ht="132" hidden="1" customHeight="1">
      <c r="A595" s="676">
        <v>591</v>
      </c>
      <c r="B595" s="351" t="s">
        <v>6142</v>
      </c>
      <c r="C595" s="351" t="s">
        <v>2774</v>
      </c>
      <c r="D595" s="351"/>
      <c r="E595" s="351"/>
      <c r="F595" s="351" t="s">
        <v>2775</v>
      </c>
      <c r="G595" s="488"/>
      <c r="H595" s="352" t="s">
        <v>2776</v>
      </c>
      <c r="I595" s="350" t="s">
        <v>88</v>
      </c>
      <c r="J595" s="350"/>
      <c r="K595" s="350"/>
      <c r="L595" s="353"/>
      <c r="M595" s="353"/>
      <c r="N595" s="353"/>
      <c r="O595" s="353">
        <v>0</v>
      </c>
      <c r="P595" s="353">
        <f t="shared" si="35"/>
        <v>0</v>
      </c>
      <c r="Q595" s="354"/>
      <c r="R595" s="355">
        <f t="shared" si="33"/>
        <v>505</v>
      </c>
      <c r="S595" s="353"/>
      <c r="T595" s="353"/>
      <c r="U595" s="353"/>
      <c r="V595" s="353"/>
      <c r="W595" s="353"/>
      <c r="X595" s="353"/>
      <c r="Y595" s="353"/>
      <c r="Z595" s="364"/>
      <c r="AA595" s="353"/>
      <c r="AB595" s="353"/>
      <c r="AC595" s="365"/>
      <c r="AD595" s="353"/>
      <c r="AE595" s="353"/>
      <c r="AF595" s="353">
        <v>500</v>
      </c>
      <c r="AG595" s="353"/>
      <c r="AH595" s="353"/>
      <c r="AI595" s="761"/>
      <c r="AJ595" s="353"/>
      <c r="AK595" s="353"/>
      <c r="AL595" s="353"/>
      <c r="AM595" s="353"/>
      <c r="AN595" s="353"/>
      <c r="AO595" s="364"/>
      <c r="AP595" s="353"/>
      <c r="AQ595" s="353"/>
      <c r="AR595" s="353"/>
      <c r="AS595" s="353"/>
      <c r="AT595" s="353"/>
      <c r="AU595" s="353"/>
      <c r="AV595" s="353"/>
      <c r="AW595" s="353"/>
      <c r="AX595" s="353"/>
      <c r="AY595" s="353"/>
      <c r="AZ595" s="353"/>
      <c r="BA595" s="353">
        <v>5</v>
      </c>
      <c r="BB595" s="353"/>
      <c r="BC595" s="353"/>
      <c r="BD595" s="353"/>
      <c r="BE595" s="359" t="s">
        <v>2730</v>
      </c>
      <c r="BF595" s="360">
        <v>0</v>
      </c>
      <c r="BG595" s="360">
        <v>0</v>
      </c>
      <c r="BH595" s="360">
        <f t="shared" si="34"/>
        <v>0</v>
      </c>
      <c r="BI595" s="361"/>
      <c r="BJ595" s="362" t="s">
        <v>6326</v>
      </c>
      <c r="BK595" s="362" t="s">
        <v>6328</v>
      </c>
    </row>
    <row r="596" spans="1:63" s="349" customFormat="1" ht="146.25" hidden="1" customHeight="1">
      <c r="A596" s="676">
        <v>592</v>
      </c>
      <c r="B596" s="351" t="s">
        <v>6143</v>
      </c>
      <c r="C596" s="351" t="s">
        <v>2777</v>
      </c>
      <c r="D596" s="351"/>
      <c r="E596" s="351"/>
      <c r="F596" s="351" t="s">
        <v>2778</v>
      </c>
      <c r="G596" s="374" t="s">
        <v>7050</v>
      </c>
      <c r="H596" s="352" t="s">
        <v>2780</v>
      </c>
      <c r="I596" s="350" t="s">
        <v>1354</v>
      </c>
      <c r="J596" s="350"/>
      <c r="K596" s="350"/>
      <c r="L596" s="353">
        <v>31</v>
      </c>
      <c r="M596" s="353">
        <v>28</v>
      </c>
      <c r="N596" s="353"/>
      <c r="O596" s="353">
        <v>19</v>
      </c>
      <c r="P596" s="353">
        <f t="shared" si="35"/>
        <v>19</v>
      </c>
      <c r="Q596" s="354"/>
      <c r="R596" s="355">
        <f t="shared" si="33"/>
        <v>8</v>
      </c>
      <c r="S596" s="353"/>
      <c r="T596" s="353"/>
      <c r="U596" s="353"/>
      <c r="V596" s="353"/>
      <c r="W596" s="353"/>
      <c r="X596" s="353"/>
      <c r="Y596" s="353"/>
      <c r="Z596" s="364"/>
      <c r="AA596" s="353"/>
      <c r="AB596" s="353"/>
      <c r="AC596" s="365"/>
      <c r="AD596" s="353"/>
      <c r="AE596" s="353"/>
      <c r="AF596" s="353">
        <v>8</v>
      </c>
      <c r="AG596" s="353"/>
      <c r="AH596" s="353"/>
      <c r="AI596" s="761"/>
      <c r="AJ596" s="353"/>
      <c r="AK596" s="353"/>
      <c r="AL596" s="353"/>
      <c r="AM596" s="353"/>
      <c r="AN596" s="353"/>
      <c r="AO596" s="364"/>
      <c r="AP596" s="353"/>
      <c r="AQ596" s="353"/>
      <c r="AR596" s="353"/>
      <c r="AS596" s="353"/>
      <c r="AT596" s="353"/>
      <c r="AU596" s="353"/>
      <c r="AV596" s="353"/>
      <c r="AW596" s="353"/>
      <c r="AX596" s="353"/>
      <c r="AY596" s="353"/>
      <c r="AZ596" s="353"/>
      <c r="BA596" s="353"/>
      <c r="BB596" s="353"/>
      <c r="BC596" s="353"/>
      <c r="BD596" s="353"/>
      <c r="BE596" s="359" t="s">
        <v>2730</v>
      </c>
      <c r="BF596" s="360">
        <v>0</v>
      </c>
      <c r="BG596" s="360">
        <v>0</v>
      </c>
      <c r="BH596" s="360">
        <f t="shared" si="34"/>
        <v>0</v>
      </c>
      <c r="BI596" s="361"/>
      <c r="BJ596" s="362" t="s">
        <v>6326</v>
      </c>
      <c r="BK596" s="362" t="s">
        <v>6326</v>
      </c>
    </row>
    <row r="597" spans="1:63" s="349" customFormat="1" ht="144.75" hidden="1" customHeight="1">
      <c r="A597" s="676">
        <v>593</v>
      </c>
      <c r="B597" s="351" t="s">
        <v>6144</v>
      </c>
      <c r="C597" s="351" t="s">
        <v>2781</v>
      </c>
      <c r="D597" s="351"/>
      <c r="E597" s="351"/>
      <c r="F597" s="351" t="s">
        <v>2782</v>
      </c>
      <c r="G597" s="374" t="s">
        <v>7048</v>
      </c>
      <c r="H597" s="352" t="s">
        <v>2780</v>
      </c>
      <c r="I597" s="350" t="s">
        <v>1354</v>
      </c>
      <c r="J597" s="350"/>
      <c r="K597" s="350"/>
      <c r="L597" s="353">
        <v>0</v>
      </c>
      <c r="M597" s="353">
        <v>0</v>
      </c>
      <c r="N597" s="353"/>
      <c r="O597" s="353">
        <v>0</v>
      </c>
      <c r="P597" s="353">
        <f t="shared" si="35"/>
        <v>0</v>
      </c>
      <c r="Q597" s="354"/>
      <c r="R597" s="355"/>
      <c r="S597" s="353"/>
      <c r="T597" s="353"/>
      <c r="U597" s="353"/>
      <c r="V597" s="353"/>
      <c r="W597" s="353"/>
      <c r="X597" s="353"/>
      <c r="Y597" s="353"/>
      <c r="Z597" s="364"/>
      <c r="AA597" s="353"/>
      <c r="AB597" s="353"/>
      <c r="AC597" s="365"/>
      <c r="AD597" s="353"/>
      <c r="AE597" s="353"/>
      <c r="AF597" s="353">
        <v>20</v>
      </c>
      <c r="AG597" s="353"/>
      <c r="AH597" s="353"/>
      <c r="AI597" s="761"/>
      <c r="AJ597" s="353"/>
      <c r="AK597" s="353"/>
      <c r="AL597" s="353"/>
      <c r="AM597" s="353"/>
      <c r="AN597" s="353"/>
      <c r="AO597" s="364"/>
      <c r="AP597" s="353"/>
      <c r="AQ597" s="353"/>
      <c r="AR597" s="353"/>
      <c r="AS597" s="353"/>
      <c r="AT597" s="353"/>
      <c r="AU597" s="353"/>
      <c r="AV597" s="353"/>
      <c r="AW597" s="353"/>
      <c r="AX597" s="353"/>
      <c r="AY597" s="353"/>
      <c r="AZ597" s="353"/>
      <c r="BA597" s="353"/>
      <c r="BB597" s="353"/>
      <c r="BC597" s="353"/>
      <c r="BD597" s="353"/>
      <c r="BE597" s="359" t="s">
        <v>2783</v>
      </c>
      <c r="BF597" s="360">
        <v>0</v>
      </c>
      <c r="BG597" s="360">
        <v>0</v>
      </c>
      <c r="BH597" s="360">
        <f t="shared" si="34"/>
        <v>0</v>
      </c>
      <c r="BI597" s="361"/>
      <c r="BJ597" s="362" t="s">
        <v>6326</v>
      </c>
      <c r="BK597" s="362" t="s">
        <v>6326</v>
      </c>
    </row>
    <row r="598" spans="1:63" s="349" customFormat="1" ht="313.5" hidden="1" customHeight="1">
      <c r="A598" s="676">
        <v>594</v>
      </c>
      <c r="B598" s="351" t="s">
        <v>6145</v>
      </c>
      <c r="C598" s="351" t="s">
        <v>2784</v>
      </c>
      <c r="D598" s="351"/>
      <c r="E598" s="351"/>
      <c r="F598" s="351" t="s">
        <v>2785</v>
      </c>
      <c r="G598" s="488"/>
      <c r="H598" s="352" t="s">
        <v>2786</v>
      </c>
      <c r="I598" s="350" t="s">
        <v>2594</v>
      </c>
      <c r="J598" s="350"/>
      <c r="K598" s="350"/>
      <c r="L598" s="353"/>
      <c r="M598" s="353"/>
      <c r="N598" s="353"/>
      <c r="O598" s="353">
        <v>0</v>
      </c>
      <c r="P598" s="353">
        <f t="shared" si="35"/>
        <v>0</v>
      </c>
      <c r="Q598" s="354"/>
      <c r="R598" s="355">
        <f t="shared" ref="R598:R629" si="36">SUM(S598:BD598)</f>
        <v>10</v>
      </c>
      <c r="S598" s="353"/>
      <c r="T598" s="353"/>
      <c r="U598" s="353"/>
      <c r="V598" s="353"/>
      <c r="W598" s="353"/>
      <c r="X598" s="353"/>
      <c r="Y598" s="353"/>
      <c r="Z598" s="364"/>
      <c r="AA598" s="353"/>
      <c r="AB598" s="353"/>
      <c r="AC598" s="365"/>
      <c r="AD598" s="353"/>
      <c r="AE598" s="353"/>
      <c r="AF598" s="353">
        <v>10</v>
      </c>
      <c r="AG598" s="353"/>
      <c r="AH598" s="353"/>
      <c r="AI598" s="761"/>
      <c r="AJ598" s="353"/>
      <c r="AK598" s="353"/>
      <c r="AL598" s="353"/>
      <c r="AM598" s="353"/>
      <c r="AN598" s="353"/>
      <c r="AO598" s="364"/>
      <c r="AP598" s="353"/>
      <c r="AQ598" s="353"/>
      <c r="AR598" s="353"/>
      <c r="AS598" s="353"/>
      <c r="AT598" s="353"/>
      <c r="AU598" s="353"/>
      <c r="AV598" s="353"/>
      <c r="AW598" s="353"/>
      <c r="AX598" s="353"/>
      <c r="AY598" s="353"/>
      <c r="AZ598" s="353"/>
      <c r="BA598" s="353"/>
      <c r="BB598" s="353"/>
      <c r="BC598" s="353"/>
      <c r="BD598" s="353"/>
      <c r="BE598" s="359" t="s">
        <v>2730</v>
      </c>
      <c r="BF598" s="360">
        <v>0</v>
      </c>
      <c r="BG598" s="360">
        <v>0</v>
      </c>
      <c r="BH598" s="360">
        <f t="shared" si="34"/>
        <v>0</v>
      </c>
      <c r="BI598" s="361"/>
      <c r="BJ598" s="362" t="s">
        <v>6326</v>
      </c>
      <c r="BK598" s="362" t="s">
        <v>6326</v>
      </c>
    </row>
    <row r="599" spans="1:63" s="349" customFormat="1" ht="330" hidden="1" customHeight="1">
      <c r="A599" s="676">
        <v>595</v>
      </c>
      <c r="B599" s="351" t="s">
        <v>6145</v>
      </c>
      <c r="C599" s="351" t="s">
        <v>2787</v>
      </c>
      <c r="D599" s="351"/>
      <c r="E599" s="351"/>
      <c r="F599" s="351" t="s">
        <v>2788</v>
      </c>
      <c r="G599" s="488"/>
      <c r="H599" s="352" t="s">
        <v>2786</v>
      </c>
      <c r="I599" s="350" t="s">
        <v>2594</v>
      </c>
      <c r="J599" s="350"/>
      <c r="K599" s="350"/>
      <c r="L599" s="353"/>
      <c r="M599" s="353"/>
      <c r="N599" s="353"/>
      <c r="O599" s="353">
        <v>0</v>
      </c>
      <c r="P599" s="353">
        <f t="shared" si="35"/>
        <v>0</v>
      </c>
      <c r="Q599" s="354"/>
      <c r="R599" s="355">
        <f t="shared" si="36"/>
        <v>25</v>
      </c>
      <c r="S599" s="353"/>
      <c r="T599" s="353"/>
      <c r="U599" s="353"/>
      <c r="V599" s="353"/>
      <c r="W599" s="353"/>
      <c r="X599" s="353"/>
      <c r="Y599" s="353"/>
      <c r="Z599" s="364"/>
      <c r="AA599" s="353"/>
      <c r="AB599" s="353"/>
      <c r="AC599" s="365"/>
      <c r="AD599" s="353"/>
      <c r="AE599" s="353"/>
      <c r="AF599" s="353">
        <v>25</v>
      </c>
      <c r="AG599" s="353"/>
      <c r="AH599" s="353"/>
      <c r="AI599" s="761"/>
      <c r="AJ599" s="353"/>
      <c r="AK599" s="353"/>
      <c r="AL599" s="353"/>
      <c r="AM599" s="353"/>
      <c r="AN599" s="353"/>
      <c r="AO599" s="364"/>
      <c r="AP599" s="353"/>
      <c r="AQ599" s="353"/>
      <c r="AR599" s="353"/>
      <c r="AS599" s="353"/>
      <c r="AT599" s="353"/>
      <c r="AU599" s="353"/>
      <c r="AV599" s="353"/>
      <c r="AW599" s="353"/>
      <c r="AX599" s="353"/>
      <c r="AY599" s="353"/>
      <c r="AZ599" s="353"/>
      <c r="BA599" s="353"/>
      <c r="BB599" s="353"/>
      <c r="BC599" s="353"/>
      <c r="BD599" s="353"/>
      <c r="BE599" s="359" t="s">
        <v>2730</v>
      </c>
      <c r="BF599" s="360">
        <v>0</v>
      </c>
      <c r="BG599" s="360">
        <v>0</v>
      </c>
      <c r="BH599" s="360">
        <f t="shared" si="34"/>
        <v>0</v>
      </c>
      <c r="BI599" s="361"/>
      <c r="BJ599" s="362" t="s">
        <v>6326</v>
      </c>
      <c r="BK599" s="362" t="s">
        <v>6326</v>
      </c>
    </row>
    <row r="600" spans="1:63" s="349" customFormat="1" ht="378.75" hidden="1" customHeight="1">
      <c r="A600" s="676">
        <v>596</v>
      </c>
      <c r="B600" s="351" t="s">
        <v>6146</v>
      </c>
      <c r="C600" s="351" t="s">
        <v>2789</v>
      </c>
      <c r="D600" s="351"/>
      <c r="E600" s="351"/>
      <c r="F600" s="351" t="s">
        <v>2790</v>
      </c>
      <c r="G600" s="488"/>
      <c r="H600" s="352" t="s">
        <v>2786</v>
      </c>
      <c r="I600" s="350" t="s">
        <v>2594</v>
      </c>
      <c r="J600" s="350"/>
      <c r="K600" s="350"/>
      <c r="L600" s="353"/>
      <c r="M600" s="353"/>
      <c r="N600" s="353"/>
      <c r="O600" s="353">
        <v>0</v>
      </c>
      <c r="P600" s="353">
        <f t="shared" si="35"/>
        <v>0</v>
      </c>
      <c r="Q600" s="354"/>
      <c r="R600" s="355">
        <f t="shared" si="36"/>
        <v>40</v>
      </c>
      <c r="S600" s="353"/>
      <c r="T600" s="353"/>
      <c r="U600" s="353"/>
      <c r="V600" s="353"/>
      <c r="W600" s="353"/>
      <c r="X600" s="353"/>
      <c r="Y600" s="353"/>
      <c r="Z600" s="364"/>
      <c r="AA600" s="353"/>
      <c r="AB600" s="353"/>
      <c r="AC600" s="365"/>
      <c r="AD600" s="353"/>
      <c r="AE600" s="353"/>
      <c r="AF600" s="353">
        <v>40</v>
      </c>
      <c r="AG600" s="353"/>
      <c r="AH600" s="353"/>
      <c r="AI600" s="761"/>
      <c r="AJ600" s="353"/>
      <c r="AK600" s="353"/>
      <c r="AL600" s="353"/>
      <c r="AM600" s="353"/>
      <c r="AN600" s="353"/>
      <c r="AO600" s="364"/>
      <c r="AP600" s="353"/>
      <c r="AQ600" s="353"/>
      <c r="AR600" s="353"/>
      <c r="AS600" s="353"/>
      <c r="AT600" s="353"/>
      <c r="AU600" s="353"/>
      <c r="AV600" s="353"/>
      <c r="AW600" s="353"/>
      <c r="AX600" s="353"/>
      <c r="AY600" s="353"/>
      <c r="AZ600" s="353"/>
      <c r="BA600" s="353"/>
      <c r="BB600" s="353"/>
      <c r="BC600" s="353"/>
      <c r="BD600" s="353"/>
      <c r="BE600" s="359" t="s">
        <v>2730</v>
      </c>
      <c r="BF600" s="360">
        <v>0</v>
      </c>
      <c r="BG600" s="360">
        <v>0</v>
      </c>
      <c r="BH600" s="360">
        <f t="shared" si="34"/>
        <v>0</v>
      </c>
      <c r="BI600" s="361"/>
      <c r="BJ600" s="362" t="s">
        <v>6326</v>
      </c>
      <c r="BK600" s="362" t="s">
        <v>6326</v>
      </c>
    </row>
    <row r="601" spans="1:63" s="349" customFormat="1" ht="301.5" hidden="1" customHeight="1">
      <c r="A601" s="676">
        <v>597</v>
      </c>
      <c r="B601" s="351" t="s">
        <v>6147</v>
      </c>
      <c r="C601" s="351" t="s">
        <v>2791</v>
      </c>
      <c r="D601" s="351"/>
      <c r="E601" s="351"/>
      <c r="F601" s="351" t="s">
        <v>2792</v>
      </c>
      <c r="G601" s="488"/>
      <c r="H601" s="352" t="s">
        <v>2786</v>
      </c>
      <c r="I601" s="350" t="s">
        <v>2594</v>
      </c>
      <c r="J601" s="350"/>
      <c r="K601" s="350"/>
      <c r="L601" s="353"/>
      <c r="M601" s="353"/>
      <c r="N601" s="353"/>
      <c r="O601" s="353">
        <v>0</v>
      </c>
      <c r="P601" s="353">
        <f t="shared" si="35"/>
        <v>0</v>
      </c>
      <c r="Q601" s="354"/>
      <c r="R601" s="355">
        <f t="shared" si="36"/>
        <v>10</v>
      </c>
      <c r="S601" s="353"/>
      <c r="T601" s="353"/>
      <c r="U601" s="353"/>
      <c r="V601" s="353"/>
      <c r="W601" s="353"/>
      <c r="X601" s="353"/>
      <c r="Y601" s="353"/>
      <c r="Z601" s="364"/>
      <c r="AA601" s="353"/>
      <c r="AB601" s="353"/>
      <c r="AC601" s="365"/>
      <c r="AD601" s="353"/>
      <c r="AE601" s="353"/>
      <c r="AF601" s="353">
        <v>10</v>
      </c>
      <c r="AG601" s="353"/>
      <c r="AH601" s="353"/>
      <c r="AI601" s="761"/>
      <c r="AJ601" s="353"/>
      <c r="AK601" s="353"/>
      <c r="AL601" s="353"/>
      <c r="AM601" s="353"/>
      <c r="AN601" s="353"/>
      <c r="AO601" s="364"/>
      <c r="AP601" s="353"/>
      <c r="AQ601" s="353"/>
      <c r="AR601" s="353"/>
      <c r="AS601" s="353"/>
      <c r="AT601" s="353"/>
      <c r="AU601" s="353"/>
      <c r="AV601" s="353"/>
      <c r="AW601" s="353"/>
      <c r="AX601" s="353"/>
      <c r="AY601" s="353"/>
      <c r="AZ601" s="353"/>
      <c r="BA601" s="353"/>
      <c r="BB601" s="353"/>
      <c r="BC601" s="353"/>
      <c r="BD601" s="353"/>
      <c r="BE601" s="359" t="s">
        <v>2730</v>
      </c>
      <c r="BF601" s="360">
        <v>0</v>
      </c>
      <c r="BG601" s="360">
        <v>0</v>
      </c>
      <c r="BH601" s="360">
        <f t="shared" si="34"/>
        <v>0</v>
      </c>
      <c r="BI601" s="361"/>
      <c r="BJ601" s="362" t="s">
        <v>6326</v>
      </c>
      <c r="BK601" s="362" t="s">
        <v>6326</v>
      </c>
    </row>
    <row r="602" spans="1:63" s="349" customFormat="1" ht="301.5" hidden="1" customHeight="1">
      <c r="A602" s="676">
        <v>598</v>
      </c>
      <c r="B602" s="351" t="s">
        <v>6148</v>
      </c>
      <c r="C602" s="351" t="s">
        <v>2793</v>
      </c>
      <c r="D602" s="351"/>
      <c r="E602" s="351"/>
      <c r="F602" s="351" t="s">
        <v>2794</v>
      </c>
      <c r="G602" s="488"/>
      <c r="H602" s="352" t="s">
        <v>2786</v>
      </c>
      <c r="I602" s="350" t="s">
        <v>2594</v>
      </c>
      <c r="J602" s="350"/>
      <c r="K602" s="350"/>
      <c r="L602" s="353"/>
      <c r="M602" s="353"/>
      <c r="N602" s="353"/>
      <c r="O602" s="353">
        <v>0</v>
      </c>
      <c r="P602" s="353">
        <f t="shared" si="35"/>
        <v>0</v>
      </c>
      <c r="Q602" s="354"/>
      <c r="R602" s="355">
        <f t="shared" si="36"/>
        <v>20</v>
      </c>
      <c r="S602" s="353"/>
      <c r="T602" s="353"/>
      <c r="U602" s="353"/>
      <c r="V602" s="353"/>
      <c r="W602" s="353"/>
      <c r="X602" s="353"/>
      <c r="Y602" s="353"/>
      <c r="Z602" s="364"/>
      <c r="AA602" s="353"/>
      <c r="AB602" s="353"/>
      <c r="AC602" s="365"/>
      <c r="AD602" s="353"/>
      <c r="AE602" s="353"/>
      <c r="AF602" s="353">
        <v>20</v>
      </c>
      <c r="AG602" s="353"/>
      <c r="AH602" s="353"/>
      <c r="AI602" s="761"/>
      <c r="AJ602" s="353"/>
      <c r="AK602" s="353"/>
      <c r="AL602" s="353"/>
      <c r="AM602" s="353"/>
      <c r="AN602" s="353"/>
      <c r="AO602" s="364"/>
      <c r="AP602" s="353"/>
      <c r="AQ602" s="353"/>
      <c r="AR602" s="353"/>
      <c r="AS602" s="353"/>
      <c r="AT602" s="353"/>
      <c r="AU602" s="353"/>
      <c r="AV602" s="353"/>
      <c r="AW602" s="353"/>
      <c r="AX602" s="353"/>
      <c r="AY602" s="353"/>
      <c r="AZ602" s="353"/>
      <c r="BA602" s="353"/>
      <c r="BB602" s="353"/>
      <c r="BC602" s="353"/>
      <c r="BD602" s="353"/>
      <c r="BE602" s="359" t="s">
        <v>2730</v>
      </c>
      <c r="BF602" s="360">
        <v>0</v>
      </c>
      <c r="BG602" s="360">
        <v>0</v>
      </c>
      <c r="BH602" s="360">
        <f t="shared" si="34"/>
        <v>0</v>
      </c>
      <c r="BI602" s="361"/>
      <c r="BJ602" s="362" t="s">
        <v>6326</v>
      </c>
      <c r="BK602" s="362" t="s">
        <v>6326</v>
      </c>
    </row>
    <row r="603" spans="1:63" s="349" customFormat="1" ht="312" hidden="1" customHeight="1">
      <c r="A603" s="676">
        <v>599</v>
      </c>
      <c r="B603" s="351" t="s">
        <v>6149</v>
      </c>
      <c r="C603" s="351" t="s">
        <v>2795</v>
      </c>
      <c r="D603" s="351"/>
      <c r="E603" s="351"/>
      <c r="F603" s="351" t="s">
        <v>2796</v>
      </c>
      <c r="G603" s="488"/>
      <c r="H603" s="352" t="s">
        <v>2786</v>
      </c>
      <c r="I603" s="350" t="s">
        <v>2594</v>
      </c>
      <c r="J603" s="350"/>
      <c r="K603" s="350"/>
      <c r="L603" s="353"/>
      <c r="M603" s="353"/>
      <c r="N603" s="353"/>
      <c r="O603" s="353">
        <v>0</v>
      </c>
      <c r="P603" s="353">
        <f t="shared" si="35"/>
        <v>0</v>
      </c>
      <c r="Q603" s="354"/>
      <c r="R603" s="355">
        <f t="shared" si="36"/>
        <v>30</v>
      </c>
      <c r="S603" s="353"/>
      <c r="T603" s="353"/>
      <c r="U603" s="353"/>
      <c r="V603" s="353"/>
      <c r="W603" s="353"/>
      <c r="X603" s="353"/>
      <c r="Y603" s="353"/>
      <c r="Z603" s="364"/>
      <c r="AA603" s="353"/>
      <c r="AB603" s="353"/>
      <c r="AC603" s="365"/>
      <c r="AD603" s="353"/>
      <c r="AE603" s="353"/>
      <c r="AF603" s="353">
        <v>30</v>
      </c>
      <c r="AG603" s="353"/>
      <c r="AH603" s="353"/>
      <c r="AI603" s="761"/>
      <c r="AJ603" s="353"/>
      <c r="AK603" s="353"/>
      <c r="AL603" s="353"/>
      <c r="AM603" s="353"/>
      <c r="AN603" s="353"/>
      <c r="AO603" s="364"/>
      <c r="AP603" s="353"/>
      <c r="AQ603" s="353"/>
      <c r="AR603" s="353"/>
      <c r="AS603" s="353"/>
      <c r="AT603" s="353"/>
      <c r="AU603" s="353"/>
      <c r="AV603" s="353"/>
      <c r="AW603" s="353"/>
      <c r="AX603" s="353"/>
      <c r="AY603" s="353"/>
      <c r="AZ603" s="353"/>
      <c r="BA603" s="353"/>
      <c r="BB603" s="353"/>
      <c r="BC603" s="353"/>
      <c r="BD603" s="353"/>
      <c r="BE603" s="359" t="s">
        <v>2730</v>
      </c>
      <c r="BF603" s="360">
        <v>0</v>
      </c>
      <c r="BG603" s="360">
        <v>0</v>
      </c>
      <c r="BH603" s="360">
        <f t="shared" si="34"/>
        <v>0</v>
      </c>
      <c r="BI603" s="361"/>
      <c r="BJ603" s="362" t="s">
        <v>6326</v>
      </c>
      <c r="BK603" s="362" t="s">
        <v>6326</v>
      </c>
    </row>
    <row r="604" spans="1:63" s="349" customFormat="1" ht="409.5" hidden="1" customHeight="1">
      <c r="A604" s="676">
        <v>600</v>
      </c>
      <c r="B604" s="351" t="s">
        <v>6150</v>
      </c>
      <c r="C604" s="351" t="s">
        <v>2797</v>
      </c>
      <c r="D604" s="351"/>
      <c r="E604" s="351"/>
      <c r="F604" s="351" t="s">
        <v>2798</v>
      </c>
      <c r="G604" s="488"/>
      <c r="H604" s="352" t="s">
        <v>2786</v>
      </c>
      <c r="I604" s="350" t="s">
        <v>2594</v>
      </c>
      <c r="J604" s="350"/>
      <c r="K604" s="350"/>
      <c r="L604" s="353">
        <v>0</v>
      </c>
      <c r="M604" s="353">
        <v>0</v>
      </c>
      <c r="N604" s="353"/>
      <c r="O604" s="353">
        <v>0</v>
      </c>
      <c r="P604" s="353">
        <f t="shared" si="35"/>
        <v>0</v>
      </c>
      <c r="Q604" s="354"/>
      <c r="R604" s="355">
        <f t="shared" si="36"/>
        <v>5</v>
      </c>
      <c r="S604" s="353"/>
      <c r="T604" s="353"/>
      <c r="U604" s="353"/>
      <c r="V604" s="353"/>
      <c r="W604" s="353"/>
      <c r="X604" s="353"/>
      <c r="Y604" s="353"/>
      <c r="Z604" s="364"/>
      <c r="AA604" s="353"/>
      <c r="AB604" s="353"/>
      <c r="AC604" s="365"/>
      <c r="AD604" s="353"/>
      <c r="AE604" s="353"/>
      <c r="AF604" s="353">
        <v>5</v>
      </c>
      <c r="AG604" s="353"/>
      <c r="AH604" s="353"/>
      <c r="AI604" s="761"/>
      <c r="AJ604" s="353"/>
      <c r="AK604" s="353"/>
      <c r="AL604" s="353"/>
      <c r="AM604" s="353"/>
      <c r="AN604" s="353"/>
      <c r="AO604" s="364"/>
      <c r="AP604" s="353"/>
      <c r="AQ604" s="353"/>
      <c r="AR604" s="353"/>
      <c r="AS604" s="353"/>
      <c r="AT604" s="353"/>
      <c r="AU604" s="353"/>
      <c r="AV604" s="353"/>
      <c r="AW604" s="353"/>
      <c r="AX604" s="353"/>
      <c r="AY604" s="353"/>
      <c r="AZ604" s="353"/>
      <c r="BA604" s="353"/>
      <c r="BB604" s="353"/>
      <c r="BC604" s="353"/>
      <c r="BD604" s="353"/>
      <c r="BE604" s="359" t="s">
        <v>2730</v>
      </c>
      <c r="BF604" s="360">
        <v>0</v>
      </c>
      <c r="BG604" s="360">
        <v>0</v>
      </c>
      <c r="BH604" s="360">
        <f t="shared" si="34"/>
        <v>0</v>
      </c>
      <c r="BI604" s="361"/>
      <c r="BJ604" s="362" t="s">
        <v>6326</v>
      </c>
      <c r="BK604" s="362" t="s">
        <v>6326</v>
      </c>
    </row>
    <row r="605" spans="1:63" s="349" customFormat="1" ht="409.5" hidden="1" customHeight="1">
      <c r="A605" s="676">
        <v>601</v>
      </c>
      <c r="B605" s="351" t="s">
        <v>6151</v>
      </c>
      <c r="C605" s="351" t="s">
        <v>2799</v>
      </c>
      <c r="D605" s="351"/>
      <c r="E605" s="351"/>
      <c r="F605" s="351" t="s">
        <v>2800</v>
      </c>
      <c r="G605" s="488" t="s">
        <v>2801</v>
      </c>
      <c r="H605" s="352" t="s">
        <v>2786</v>
      </c>
      <c r="I605" s="350" t="s">
        <v>2594</v>
      </c>
      <c r="J605" s="350"/>
      <c r="K605" s="350"/>
      <c r="L605" s="353">
        <v>0</v>
      </c>
      <c r="M605" s="353">
        <v>0</v>
      </c>
      <c r="N605" s="353"/>
      <c r="O605" s="353">
        <v>0</v>
      </c>
      <c r="P605" s="353">
        <f t="shared" si="35"/>
        <v>0</v>
      </c>
      <c r="Q605" s="354"/>
      <c r="R605" s="355">
        <f t="shared" si="36"/>
        <v>8</v>
      </c>
      <c r="S605" s="353"/>
      <c r="T605" s="353"/>
      <c r="U605" s="353"/>
      <c r="V605" s="353"/>
      <c r="W605" s="353"/>
      <c r="X605" s="353"/>
      <c r="Y605" s="353"/>
      <c r="Z605" s="364"/>
      <c r="AA605" s="353"/>
      <c r="AB605" s="353"/>
      <c r="AC605" s="365"/>
      <c r="AD605" s="353"/>
      <c r="AE605" s="353"/>
      <c r="AF605" s="353">
        <v>8</v>
      </c>
      <c r="AG605" s="353"/>
      <c r="AH605" s="353"/>
      <c r="AI605" s="761"/>
      <c r="AJ605" s="353"/>
      <c r="AK605" s="353"/>
      <c r="AL605" s="353"/>
      <c r="AM605" s="353"/>
      <c r="AN605" s="353"/>
      <c r="AO605" s="364"/>
      <c r="AP605" s="353"/>
      <c r="AQ605" s="353"/>
      <c r="AR605" s="353"/>
      <c r="AS605" s="353"/>
      <c r="AT605" s="353"/>
      <c r="AU605" s="353"/>
      <c r="AV605" s="353"/>
      <c r="AW605" s="353"/>
      <c r="AX605" s="353"/>
      <c r="AY605" s="353"/>
      <c r="AZ605" s="353"/>
      <c r="BA605" s="353"/>
      <c r="BB605" s="353"/>
      <c r="BC605" s="353"/>
      <c r="BD605" s="353"/>
      <c r="BE605" s="359" t="s">
        <v>2730</v>
      </c>
      <c r="BF605" s="360">
        <v>0</v>
      </c>
      <c r="BG605" s="360">
        <v>0</v>
      </c>
      <c r="BH605" s="360">
        <f t="shared" si="34"/>
        <v>0</v>
      </c>
      <c r="BI605" s="361"/>
      <c r="BJ605" s="362" t="s">
        <v>6326</v>
      </c>
      <c r="BK605" s="362" t="s">
        <v>6326</v>
      </c>
    </row>
    <row r="606" spans="1:63" s="349" customFormat="1" ht="409.5" hidden="1" customHeight="1">
      <c r="A606" s="676">
        <v>602</v>
      </c>
      <c r="B606" s="351" t="s">
        <v>6152</v>
      </c>
      <c r="C606" s="351" t="s">
        <v>2802</v>
      </c>
      <c r="D606" s="351"/>
      <c r="E606" s="351"/>
      <c r="F606" s="351" t="s">
        <v>2803</v>
      </c>
      <c r="G606" s="488"/>
      <c r="H606" s="352" t="s">
        <v>2786</v>
      </c>
      <c r="I606" s="350" t="s">
        <v>2594</v>
      </c>
      <c r="J606" s="350"/>
      <c r="K606" s="350"/>
      <c r="L606" s="353">
        <v>0</v>
      </c>
      <c r="M606" s="353">
        <v>0</v>
      </c>
      <c r="N606" s="353"/>
      <c r="O606" s="353">
        <v>0</v>
      </c>
      <c r="P606" s="353">
        <f t="shared" si="35"/>
        <v>0</v>
      </c>
      <c r="Q606" s="354"/>
      <c r="R606" s="355">
        <f t="shared" si="36"/>
        <v>10</v>
      </c>
      <c r="S606" s="353"/>
      <c r="T606" s="353"/>
      <c r="U606" s="353"/>
      <c r="V606" s="353"/>
      <c r="W606" s="353"/>
      <c r="X606" s="353"/>
      <c r="Y606" s="353"/>
      <c r="Z606" s="364"/>
      <c r="AA606" s="353"/>
      <c r="AB606" s="353"/>
      <c r="AC606" s="365"/>
      <c r="AD606" s="353"/>
      <c r="AE606" s="353"/>
      <c r="AF606" s="353">
        <v>10</v>
      </c>
      <c r="AG606" s="353"/>
      <c r="AH606" s="353"/>
      <c r="AI606" s="761"/>
      <c r="AJ606" s="353"/>
      <c r="AK606" s="353"/>
      <c r="AL606" s="353"/>
      <c r="AM606" s="353"/>
      <c r="AN606" s="353"/>
      <c r="AO606" s="364"/>
      <c r="AP606" s="353"/>
      <c r="AQ606" s="353"/>
      <c r="AR606" s="353"/>
      <c r="AS606" s="353"/>
      <c r="AT606" s="353"/>
      <c r="AU606" s="353"/>
      <c r="AV606" s="353"/>
      <c r="AW606" s="353"/>
      <c r="AX606" s="353"/>
      <c r="AY606" s="353"/>
      <c r="AZ606" s="353"/>
      <c r="BA606" s="353"/>
      <c r="BB606" s="353"/>
      <c r="BC606" s="353"/>
      <c r="BD606" s="353"/>
      <c r="BE606" s="359" t="s">
        <v>2730</v>
      </c>
      <c r="BF606" s="360">
        <v>0</v>
      </c>
      <c r="BG606" s="360">
        <v>0</v>
      </c>
      <c r="BH606" s="360">
        <f t="shared" si="34"/>
        <v>0</v>
      </c>
      <c r="BI606" s="361"/>
      <c r="BJ606" s="362" t="s">
        <v>6326</v>
      </c>
      <c r="BK606" s="362" t="s">
        <v>6326</v>
      </c>
    </row>
    <row r="607" spans="1:63" s="349" customFormat="1" ht="115.5" hidden="1" customHeight="1">
      <c r="A607" s="676">
        <v>603</v>
      </c>
      <c r="B607" s="351" t="s">
        <v>6153</v>
      </c>
      <c r="C607" s="351" t="s">
        <v>2804</v>
      </c>
      <c r="D607" s="351"/>
      <c r="E607" s="351"/>
      <c r="F607" s="351" t="s">
        <v>2805</v>
      </c>
      <c r="G607" s="488"/>
      <c r="H607" s="352" t="s">
        <v>2594</v>
      </c>
      <c r="I607" s="350" t="s">
        <v>2594</v>
      </c>
      <c r="J607" s="350"/>
      <c r="K607" s="350"/>
      <c r="L607" s="353">
        <v>0</v>
      </c>
      <c r="M607" s="353">
        <v>0</v>
      </c>
      <c r="N607" s="353"/>
      <c r="O607" s="353">
        <v>0</v>
      </c>
      <c r="P607" s="353">
        <f t="shared" si="35"/>
        <v>0</v>
      </c>
      <c r="Q607" s="354"/>
      <c r="R607" s="355">
        <f t="shared" si="36"/>
        <v>10</v>
      </c>
      <c r="S607" s="353"/>
      <c r="T607" s="353"/>
      <c r="U607" s="353"/>
      <c r="V607" s="353"/>
      <c r="W607" s="353"/>
      <c r="X607" s="353"/>
      <c r="Y607" s="353"/>
      <c r="Z607" s="364"/>
      <c r="AA607" s="353"/>
      <c r="AB607" s="353"/>
      <c r="AC607" s="365"/>
      <c r="AD607" s="353"/>
      <c r="AE607" s="353"/>
      <c r="AF607" s="353">
        <v>10</v>
      </c>
      <c r="AG607" s="353"/>
      <c r="AH607" s="353"/>
      <c r="AI607" s="761"/>
      <c r="AJ607" s="353"/>
      <c r="AK607" s="353"/>
      <c r="AL607" s="353"/>
      <c r="AM607" s="353"/>
      <c r="AN607" s="353"/>
      <c r="AO607" s="364"/>
      <c r="AP607" s="353"/>
      <c r="AQ607" s="353"/>
      <c r="AR607" s="353"/>
      <c r="AS607" s="353"/>
      <c r="AT607" s="353"/>
      <c r="AU607" s="353"/>
      <c r="AV607" s="353"/>
      <c r="AW607" s="353"/>
      <c r="AX607" s="353"/>
      <c r="AY607" s="353"/>
      <c r="AZ607" s="353"/>
      <c r="BA607" s="353"/>
      <c r="BB607" s="353"/>
      <c r="BC607" s="353"/>
      <c r="BD607" s="353"/>
      <c r="BE607" s="359" t="s">
        <v>2730</v>
      </c>
      <c r="BF607" s="360">
        <v>0</v>
      </c>
      <c r="BG607" s="360">
        <v>0</v>
      </c>
      <c r="BH607" s="360">
        <f t="shared" si="34"/>
        <v>0</v>
      </c>
      <c r="BI607" s="361"/>
      <c r="BJ607" s="362" t="s">
        <v>6326</v>
      </c>
      <c r="BK607" s="362" t="s">
        <v>6326</v>
      </c>
    </row>
    <row r="608" spans="1:63" s="349" customFormat="1" ht="115.5" hidden="1" customHeight="1">
      <c r="A608" s="676">
        <v>604</v>
      </c>
      <c r="B608" s="351" t="s">
        <v>6154</v>
      </c>
      <c r="C608" s="351" t="s">
        <v>2806</v>
      </c>
      <c r="D608" s="351"/>
      <c r="E608" s="351"/>
      <c r="F608" s="351" t="s">
        <v>2807</v>
      </c>
      <c r="G608" s="488"/>
      <c r="H608" s="352" t="s">
        <v>2594</v>
      </c>
      <c r="I608" s="350" t="s">
        <v>2594</v>
      </c>
      <c r="J608" s="350"/>
      <c r="K608" s="350"/>
      <c r="L608" s="353">
        <v>0</v>
      </c>
      <c r="M608" s="353">
        <v>0</v>
      </c>
      <c r="N608" s="353"/>
      <c r="O608" s="353">
        <v>0</v>
      </c>
      <c r="P608" s="353">
        <f t="shared" si="35"/>
        <v>0</v>
      </c>
      <c r="Q608" s="354"/>
      <c r="R608" s="355">
        <f t="shared" si="36"/>
        <v>20</v>
      </c>
      <c r="S608" s="353"/>
      <c r="T608" s="353"/>
      <c r="U608" s="353"/>
      <c r="V608" s="353"/>
      <c r="W608" s="353"/>
      <c r="X608" s="353"/>
      <c r="Y608" s="353"/>
      <c r="Z608" s="364"/>
      <c r="AA608" s="353"/>
      <c r="AB608" s="353"/>
      <c r="AC608" s="365"/>
      <c r="AD608" s="353"/>
      <c r="AE608" s="353"/>
      <c r="AF608" s="353">
        <v>20</v>
      </c>
      <c r="AG608" s="353"/>
      <c r="AH608" s="353"/>
      <c r="AI608" s="761"/>
      <c r="AJ608" s="353"/>
      <c r="AK608" s="353"/>
      <c r="AL608" s="353"/>
      <c r="AM608" s="353"/>
      <c r="AN608" s="353"/>
      <c r="AO608" s="364"/>
      <c r="AP608" s="353"/>
      <c r="AQ608" s="353"/>
      <c r="AR608" s="353"/>
      <c r="AS608" s="353"/>
      <c r="AT608" s="353"/>
      <c r="AU608" s="353"/>
      <c r="AV608" s="353"/>
      <c r="AW608" s="353"/>
      <c r="AX608" s="353"/>
      <c r="AY608" s="353"/>
      <c r="AZ608" s="353"/>
      <c r="BA608" s="353"/>
      <c r="BB608" s="353"/>
      <c r="BC608" s="353"/>
      <c r="BD608" s="353"/>
      <c r="BE608" s="359" t="s">
        <v>2730</v>
      </c>
      <c r="BF608" s="360">
        <v>0</v>
      </c>
      <c r="BG608" s="360">
        <v>0</v>
      </c>
      <c r="BH608" s="360">
        <f t="shared" si="34"/>
        <v>0</v>
      </c>
      <c r="BI608" s="361"/>
      <c r="BJ608" s="362" t="s">
        <v>6326</v>
      </c>
      <c r="BK608" s="362" t="s">
        <v>6326</v>
      </c>
    </row>
    <row r="609" spans="1:63" s="349" customFormat="1" ht="247.5" hidden="1" customHeight="1">
      <c r="A609" s="676">
        <v>605</v>
      </c>
      <c r="B609" s="351" t="s">
        <v>6155</v>
      </c>
      <c r="C609" s="351" t="s">
        <v>2808</v>
      </c>
      <c r="D609" s="351"/>
      <c r="E609" s="351"/>
      <c r="F609" s="351" t="s">
        <v>2809</v>
      </c>
      <c r="G609" s="488"/>
      <c r="H609" s="352" t="s">
        <v>2810</v>
      </c>
      <c r="I609" s="350" t="s">
        <v>2594</v>
      </c>
      <c r="J609" s="350"/>
      <c r="K609" s="350"/>
      <c r="L609" s="353">
        <v>0</v>
      </c>
      <c r="M609" s="353">
        <v>0</v>
      </c>
      <c r="N609" s="353"/>
      <c r="O609" s="353">
        <v>0</v>
      </c>
      <c r="P609" s="353">
        <f t="shared" si="35"/>
        <v>0</v>
      </c>
      <c r="Q609" s="354"/>
      <c r="R609" s="355">
        <f t="shared" si="36"/>
        <v>30</v>
      </c>
      <c r="S609" s="353"/>
      <c r="T609" s="353"/>
      <c r="U609" s="353"/>
      <c r="V609" s="353"/>
      <c r="W609" s="353"/>
      <c r="X609" s="353"/>
      <c r="Y609" s="353"/>
      <c r="Z609" s="364"/>
      <c r="AA609" s="353"/>
      <c r="AB609" s="353"/>
      <c r="AC609" s="365"/>
      <c r="AD609" s="353"/>
      <c r="AE609" s="353"/>
      <c r="AF609" s="353">
        <v>30</v>
      </c>
      <c r="AG609" s="353"/>
      <c r="AH609" s="353"/>
      <c r="AI609" s="761"/>
      <c r="AJ609" s="353"/>
      <c r="AK609" s="353"/>
      <c r="AL609" s="353"/>
      <c r="AM609" s="353"/>
      <c r="AN609" s="353"/>
      <c r="AO609" s="364"/>
      <c r="AP609" s="353"/>
      <c r="AQ609" s="353"/>
      <c r="AR609" s="353"/>
      <c r="AS609" s="353"/>
      <c r="AT609" s="353"/>
      <c r="AU609" s="353"/>
      <c r="AV609" s="353"/>
      <c r="AW609" s="353"/>
      <c r="AX609" s="353"/>
      <c r="AY609" s="353"/>
      <c r="AZ609" s="353"/>
      <c r="BA609" s="353"/>
      <c r="BB609" s="353"/>
      <c r="BC609" s="353"/>
      <c r="BD609" s="353"/>
      <c r="BE609" s="359" t="s">
        <v>2730</v>
      </c>
      <c r="BF609" s="360">
        <v>0</v>
      </c>
      <c r="BG609" s="360">
        <v>0</v>
      </c>
      <c r="BH609" s="360">
        <f t="shared" si="34"/>
        <v>0</v>
      </c>
      <c r="BI609" s="361"/>
      <c r="BJ609" s="362" t="s">
        <v>6326</v>
      </c>
      <c r="BK609" s="362" t="s">
        <v>6326</v>
      </c>
    </row>
    <row r="610" spans="1:63" s="349" customFormat="1" ht="247.5" hidden="1" customHeight="1">
      <c r="A610" s="676">
        <v>606</v>
      </c>
      <c r="B610" s="351" t="s">
        <v>6156</v>
      </c>
      <c r="C610" s="351" t="s">
        <v>2808</v>
      </c>
      <c r="D610" s="351"/>
      <c r="E610" s="351"/>
      <c r="F610" s="351" t="s">
        <v>2811</v>
      </c>
      <c r="G610" s="488"/>
      <c r="H610" s="352" t="s">
        <v>2810</v>
      </c>
      <c r="I610" s="350" t="s">
        <v>84</v>
      </c>
      <c r="J610" s="350"/>
      <c r="K610" s="350"/>
      <c r="L610" s="353">
        <v>0</v>
      </c>
      <c r="M610" s="353">
        <v>0</v>
      </c>
      <c r="N610" s="353"/>
      <c r="O610" s="353">
        <v>0</v>
      </c>
      <c r="P610" s="353">
        <f t="shared" si="35"/>
        <v>0</v>
      </c>
      <c r="Q610" s="354"/>
      <c r="R610" s="355">
        <f t="shared" si="36"/>
        <v>30</v>
      </c>
      <c r="S610" s="353"/>
      <c r="T610" s="353"/>
      <c r="U610" s="353"/>
      <c r="V610" s="353"/>
      <c r="W610" s="353"/>
      <c r="X610" s="353"/>
      <c r="Y610" s="353"/>
      <c r="Z610" s="364"/>
      <c r="AA610" s="353"/>
      <c r="AB610" s="353"/>
      <c r="AC610" s="365"/>
      <c r="AD610" s="353"/>
      <c r="AE610" s="353"/>
      <c r="AF610" s="353">
        <v>30</v>
      </c>
      <c r="AG610" s="353"/>
      <c r="AH610" s="353"/>
      <c r="AI610" s="761"/>
      <c r="AJ610" s="353"/>
      <c r="AK610" s="353"/>
      <c r="AL610" s="353"/>
      <c r="AM610" s="353"/>
      <c r="AN610" s="353"/>
      <c r="AO610" s="364"/>
      <c r="AP610" s="353"/>
      <c r="AQ610" s="353"/>
      <c r="AR610" s="353"/>
      <c r="AS610" s="353"/>
      <c r="AT610" s="353"/>
      <c r="AU610" s="353"/>
      <c r="AV610" s="353"/>
      <c r="AW610" s="353"/>
      <c r="AX610" s="353"/>
      <c r="AY610" s="353"/>
      <c r="AZ610" s="353"/>
      <c r="BA610" s="353"/>
      <c r="BB610" s="353"/>
      <c r="BC610" s="353"/>
      <c r="BD610" s="353"/>
      <c r="BE610" s="359" t="s">
        <v>2730</v>
      </c>
      <c r="BF610" s="360">
        <v>0</v>
      </c>
      <c r="BG610" s="360">
        <v>0</v>
      </c>
      <c r="BH610" s="360">
        <f t="shared" si="34"/>
        <v>0</v>
      </c>
      <c r="BI610" s="361"/>
      <c r="BJ610" s="362" t="s">
        <v>6326</v>
      </c>
      <c r="BK610" s="362" t="s">
        <v>6326</v>
      </c>
    </row>
    <row r="611" spans="1:63" s="349" customFormat="1" ht="198" hidden="1" customHeight="1">
      <c r="A611" s="676">
        <v>607</v>
      </c>
      <c r="B611" s="351" t="s">
        <v>6157</v>
      </c>
      <c r="C611" s="351" t="s">
        <v>2812</v>
      </c>
      <c r="D611" s="351"/>
      <c r="E611" s="351"/>
      <c r="F611" s="351" t="s">
        <v>2813</v>
      </c>
      <c r="G611" s="488"/>
      <c r="H611" s="352" t="s">
        <v>2814</v>
      </c>
      <c r="I611" s="350" t="s">
        <v>84</v>
      </c>
      <c r="J611" s="350"/>
      <c r="K611" s="350"/>
      <c r="L611" s="353"/>
      <c r="M611" s="353"/>
      <c r="N611" s="353"/>
      <c r="O611" s="353">
        <v>0</v>
      </c>
      <c r="P611" s="353">
        <f t="shared" si="35"/>
        <v>0</v>
      </c>
      <c r="Q611" s="354"/>
      <c r="R611" s="355">
        <f t="shared" si="36"/>
        <v>250</v>
      </c>
      <c r="S611" s="353"/>
      <c r="T611" s="353"/>
      <c r="U611" s="353"/>
      <c r="V611" s="353"/>
      <c r="W611" s="353"/>
      <c r="X611" s="353"/>
      <c r="Y611" s="353"/>
      <c r="Z611" s="364"/>
      <c r="AA611" s="353"/>
      <c r="AB611" s="353"/>
      <c r="AC611" s="365"/>
      <c r="AD611" s="353"/>
      <c r="AE611" s="353"/>
      <c r="AF611" s="353">
        <v>250</v>
      </c>
      <c r="AG611" s="353"/>
      <c r="AH611" s="353"/>
      <c r="AI611" s="761"/>
      <c r="AJ611" s="353"/>
      <c r="AK611" s="353"/>
      <c r="AL611" s="353"/>
      <c r="AM611" s="353"/>
      <c r="AN611" s="353"/>
      <c r="AO611" s="364"/>
      <c r="AP611" s="353"/>
      <c r="AQ611" s="353"/>
      <c r="AR611" s="353"/>
      <c r="AS611" s="353"/>
      <c r="AT611" s="353"/>
      <c r="AU611" s="353"/>
      <c r="AV611" s="353"/>
      <c r="AW611" s="353"/>
      <c r="AX611" s="353"/>
      <c r="AY611" s="353"/>
      <c r="AZ611" s="353"/>
      <c r="BA611" s="353"/>
      <c r="BB611" s="353"/>
      <c r="BC611" s="353"/>
      <c r="BD611" s="353"/>
      <c r="BE611" s="359" t="s">
        <v>2730</v>
      </c>
      <c r="BF611" s="360">
        <v>0</v>
      </c>
      <c r="BG611" s="360">
        <v>0</v>
      </c>
      <c r="BH611" s="360">
        <f t="shared" si="34"/>
        <v>0</v>
      </c>
      <c r="BI611" s="361"/>
      <c r="BJ611" s="362" t="s">
        <v>6326</v>
      </c>
      <c r="BK611" s="362" t="s">
        <v>6326</v>
      </c>
    </row>
    <row r="612" spans="1:63" s="349" customFormat="1" ht="148.5" hidden="1" customHeight="1">
      <c r="A612" s="676">
        <v>608</v>
      </c>
      <c r="B612" s="351" t="s">
        <v>6158</v>
      </c>
      <c r="C612" s="351" t="s">
        <v>2815</v>
      </c>
      <c r="D612" s="351"/>
      <c r="E612" s="351"/>
      <c r="F612" s="351" t="s">
        <v>2816</v>
      </c>
      <c r="G612" s="488"/>
      <c r="H612" s="352" t="s">
        <v>2817</v>
      </c>
      <c r="I612" s="350" t="s">
        <v>88</v>
      </c>
      <c r="J612" s="350"/>
      <c r="K612" s="350"/>
      <c r="L612" s="353"/>
      <c r="M612" s="353"/>
      <c r="N612" s="353"/>
      <c r="O612" s="353">
        <v>0</v>
      </c>
      <c r="P612" s="353">
        <f t="shared" si="35"/>
        <v>0</v>
      </c>
      <c r="Q612" s="354"/>
      <c r="R612" s="355">
        <f t="shared" si="36"/>
        <v>1200</v>
      </c>
      <c r="S612" s="353"/>
      <c r="T612" s="353"/>
      <c r="U612" s="353"/>
      <c r="V612" s="353"/>
      <c r="W612" s="353"/>
      <c r="X612" s="353"/>
      <c r="Y612" s="353"/>
      <c r="Z612" s="364"/>
      <c r="AA612" s="353"/>
      <c r="AB612" s="353"/>
      <c r="AC612" s="365"/>
      <c r="AD612" s="353"/>
      <c r="AE612" s="353"/>
      <c r="AF612" s="353">
        <v>1200</v>
      </c>
      <c r="AG612" s="353"/>
      <c r="AH612" s="353"/>
      <c r="AI612" s="761"/>
      <c r="AJ612" s="353"/>
      <c r="AK612" s="353"/>
      <c r="AL612" s="353"/>
      <c r="AM612" s="353"/>
      <c r="AN612" s="353"/>
      <c r="AO612" s="364"/>
      <c r="AP612" s="353"/>
      <c r="AQ612" s="353"/>
      <c r="AR612" s="353"/>
      <c r="AS612" s="353"/>
      <c r="AT612" s="353"/>
      <c r="AU612" s="353"/>
      <c r="AV612" s="353"/>
      <c r="AW612" s="353"/>
      <c r="AX612" s="353"/>
      <c r="AY612" s="353"/>
      <c r="AZ612" s="353"/>
      <c r="BA612" s="353"/>
      <c r="BB612" s="353"/>
      <c r="BC612" s="353"/>
      <c r="BD612" s="353"/>
      <c r="BE612" s="359" t="s">
        <v>2730</v>
      </c>
      <c r="BF612" s="360">
        <v>0</v>
      </c>
      <c r="BG612" s="360">
        <v>0</v>
      </c>
      <c r="BH612" s="360">
        <f t="shared" si="34"/>
        <v>0</v>
      </c>
      <c r="BI612" s="361"/>
      <c r="BJ612" s="362" t="s">
        <v>6326</v>
      </c>
      <c r="BK612" s="362" t="s">
        <v>6326</v>
      </c>
    </row>
    <row r="613" spans="1:63" s="349" customFormat="1" ht="66" hidden="1" customHeight="1">
      <c r="A613" s="676">
        <v>609</v>
      </c>
      <c r="B613" s="351" t="s">
        <v>6159</v>
      </c>
      <c r="C613" s="351" t="s">
        <v>2818</v>
      </c>
      <c r="D613" s="351"/>
      <c r="E613" s="351"/>
      <c r="F613" s="351" t="s">
        <v>2819</v>
      </c>
      <c r="G613" s="488"/>
      <c r="H613" s="352" t="s">
        <v>2820</v>
      </c>
      <c r="I613" s="350" t="s">
        <v>88</v>
      </c>
      <c r="J613" s="350"/>
      <c r="K613" s="350"/>
      <c r="L613" s="353"/>
      <c r="M613" s="353"/>
      <c r="N613" s="353"/>
      <c r="O613" s="353">
        <v>0</v>
      </c>
      <c r="P613" s="353">
        <f t="shared" si="35"/>
        <v>0</v>
      </c>
      <c r="Q613" s="354"/>
      <c r="R613" s="355">
        <f t="shared" si="36"/>
        <v>800</v>
      </c>
      <c r="S613" s="353"/>
      <c r="T613" s="353"/>
      <c r="U613" s="353"/>
      <c r="V613" s="353"/>
      <c r="W613" s="353"/>
      <c r="X613" s="353"/>
      <c r="Y613" s="353"/>
      <c r="Z613" s="364"/>
      <c r="AA613" s="353"/>
      <c r="AB613" s="353"/>
      <c r="AC613" s="365"/>
      <c r="AD613" s="353"/>
      <c r="AE613" s="353"/>
      <c r="AF613" s="353">
        <v>800</v>
      </c>
      <c r="AG613" s="353"/>
      <c r="AH613" s="353"/>
      <c r="AI613" s="761"/>
      <c r="AJ613" s="353"/>
      <c r="AK613" s="353"/>
      <c r="AL613" s="353"/>
      <c r="AM613" s="353"/>
      <c r="AN613" s="353"/>
      <c r="AO613" s="364"/>
      <c r="AP613" s="353"/>
      <c r="AQ613" s="353"/>
      <c r="AR613" s="353"/>
      <c r="AS613" s="353"/>
      <c r="AT613" s="353"/>
      <c r="AU613" s="353"/>
      <c r="AV613" s="353"/>
      <c r="AW613" s="353"/>
      <c r="AX613" s="353"/>
      <c r="AY613" s="353"/>
      <c r="AZ613" s="353"/>
      <c r="BA613" s="353"/>
      <c r="BB613" s="353"/>
      <c r="BC613" s="353"/>
      <c r="BD613" s="353"/>
      <c r="BE613" s="359" t="s">
        <v>2730</v>
      </c>
      <c r="BF613" s="360">
        <v>0</v>
      </c>
      <c r="BG613" s="360">
        <v>0</v>
      </c>
      <c r="BH613" s="360">
        <f t="shared" si="34"/>
        <v>0</v>
      </c>
      <c r="BI613" s="361"/>
      <c r="BJ613" s="362" t="s">
        <v>6326</v>
      </c>
      <c r="BK613" s="362" t="s">
        <v>6326</v>
      </c>
    </row>
    <row r="614" spans="1:63" s="349" customFormat="1" ht="66" hidden="1" customHeight="1">
      <c r="A614" s="676">
        <v>610</v>
      </c>
      <c r="B614" s="351" t="s">
        <v>6160</v>
      </c>
      <c r="C614" s="351" t="s">
        <v>2821</v>
      </c>
      <c r="D614" s="351"/>
      <c r="E614" s="351"/>
      <c r="F614" s="351" t="s">
        <v>2822</v>
      </c>
      <c r="G614" s="488"/>
      <c r="H614" s="352" t="s">
        <v>2820</v>
      </c>
      <c r="I614" s="350" t="s">
        <v>88</v>
      </c>
      <c r="J614" s="350"/>
      <c r="K614" s="350"/>
      <c r="L614" s="353"/>
      <c r="M614" s="353"/>
      <c r="N614" s="353"/>
      <c r="O614" s="353">
        <v>0</v>
      </c>
      <c r="P614" s="353">
        <f t="shared" si="35"/>
        <v>0</v>
      </c>
      <c r="Q614" s="354"/>
      <c r="R614" s="355">
        <f t="shared" si="36"/>
        <v>800</v>
      </c>
      <c r="S614" s="353"/>
      <c r="T614" s="353"/>
      <c r="U614" s="353"/>
      <c r="V614" s="353"/>
      <c r="W614" s="353"/>
      <c r="X614" s="353"/>
      <c r="Y614" s="353"/>
      <c r="Z614" s="364"/>
      <c r="AA614" s="353"/>
      <c r="AB614" s="353"/>
      <c r="AC614" s="365"/>
      <c r="AD614" s="353"/>
      <c r="AE614" s="353"/>
      <c r="AF614" s="353">
        <v>800</v>
      </c>
      <c r="AG614" s="353"/>
      <c r="AH614" s="353"/>
      <c r="AI614" s="761"/>
      <c r="AJ614" s="353"/>
      <c r="AK614" s="353"/>
      <c r="AL614" s="353"/>
      <c r="AM614" s="353"/>
      <c r="AN614" s="353"/>
      <c r="AO614" s="364"/>
      <c r="AP614" s="353"/>
      <c r="AQ614" s="353"/>
      <c r="AR614" s="353"/>
      <c r="AS614" s="353"/>
      <c r="AT614" s="353"/>
      <c r="AU614" s="353"/>
      <c r="AV614" s="353"/>
      <c r="AW614" s="353"/>
      <c r="AX614" s="353"/>
      <c r="AY614" s="353"/>
      <c r="AZ614" s="353"/>
      <c r="BA614" s="353"/>
      <c r="BB614" s="353"/>
      <c r="BC614" s="353"/>
      <c r="BD614" s="353"/>
      <c r="BE614" s="359" t="s">
        <v>2730</v>
      </c>
      <c r="BF614" s="360">
        <v>0</v>
      </c>
      <c r="BG614" s="360">
        <v>0</v>
      </c>
      <c r="BH614" s="360">
        <f t="shared" si="34"/>
        <v>0</v>
      </c>
      <c r="BI614" s="361"/>
      <c r="BJ614" s="362" t="s">
        <v>6326</v>
      </c>
      <c r="BK614" s="362" t="s">
        <v>6326</v>
      </c>
    </row>
    <row r="615" spans="1:63" s="349" customFormat="1" ht="82.5" hidden="1" customHeight="1">
      <c r="A615" s="676">
        <v>611</v>
      </c>
      <c r="B615" s="351" t="s">
        <v>6161</v>
      </c>
      <c r="C615" s="351" t="s">
        <v>2823</v>
      </c>
      <c r="D615" s="351"/>
      <c r="E615" s="351"/>
      <c r="F615" s="351" t="s">
        <v>2824</v>
      </c>
      <c r="G615" s="488"/>
      <c r="H615" s="352" t="s">
        <v>2814</v>
      </c>
      <c r="I615" s="350" t="s">
        <v>84</v>
      </c>
      <c r="J615" s="350"/>
      <c r="K615" s="350"/>
      <c r="L615" s="353"/>
      <c r="M615" s="353"/>
      <c r="N615" s="353"/>
      <c r="O615" s="353">
        <v>0</v>
      </c>
      <c r="P615" s="353">
        <f t="shared" si="35"/>
        <v>0</v>
      </c>
      <c r="Q615" s="354"/>
      <c r="R615" s="355">
        <f t="shared" si="36"/>
        <v>200</v>
      </c>
      <c r="S615" s="353"/>
      <c r="T615" s="353"/>
      <c r="U615" s="353"/>
      <c r="V615" s="353"/>
      <c r="W615" s="353"/>
      <c r="X615" s="353"/>
      <c r="Y615" s="353"/>
      <c r="Z615" s="364"/>
      <c r="AA615" s="353"/>
      <c r="AB615" s="353"/>
      <c r="AC615" s="365"/>
      <c r="AD615" s="353"/>
      <c r="AE615" s="353"/>
      <c r="AF615" s="353">
        <v>200</v>
      </c>
      <c r="AG615" s="353"/>
      <c r="AH615" s="353"/>
      <c r="AI615" s="761"/>
      <c r="AJ615" s="353"/>
      <c r="AK615" s="353"/>
      <c r="AL615" s="353"/>
      <c r="AM615" s="353"/>
      <c r="AN615" s="353"/>
      <c r="AO615" s="364"/>
      <c r="AP615" s="353"/>
      <c r="AQ615" s="353"/>
      <c r="AR615" s="353"/>
      <c r="AS615" s="353"/>
      <c r="AT615" s="353"/>
      <c r="AU615" s="353"/>
      <c r="AV615" s="353"/>
      <c r="AW615" s="353"/>
      <c r="AX615" s="353"/>
      <c r="AY615" s="353"/>
      <c r="AZ615" s="353"/>
      <c r="BA615" s="353"/>
      <c r="BB615" s="353"/>
      <c r="BC615" s="353"/>
      <c r="BD615" s="353"/>
      <c r="BE615" s="359" t="s">
        <v>2730</v>
      </c>
      <c r="BF615" s="360">
        <v>0</v>
      </c>
      <c r="BG615" s="360">
        <v>0</v>
      </c>
      <c r="BH615" s="360">
        <f t="shared" si="34"/>
        <v>0</v>
      </c>
      <c r="BI615" s="361"/>
      <c r="BJ615" s="362" t="s">
        <v>6326</v>
      </c>
      <c r="BK615" s="362" t="s">
        <v>6326</v>
      </c>
    </row>
    <row r="616" spans="1:63" s="349" customFormat="1" ht="148.5" hidden="1" customHeight="1">
      <c r="A616" s="676">
        <v>612</v>
      </c>
      <c r="B616" s="351" t="s">
        <v>6162</v>
      </c>
      <c r="C616" s="351" t="s">
        <v>2825</v>
      </c>
      <c r="D616" s="351"/>
      <c r="E616" s="351"/>
      <c r="F616" s="351" t="s">
        <v>2826</v>
      </c>
      <c r="G616" s="488"/>
      <c r="H616" s="352" t="s">
        <v>2817</v>
      </c>
      <c r="I616" s="350" t="s">
        <v>88</v>
      </c>
      <c r="J616" s="350"/>
      <c r="K616" s="350"/>
      <c r="L616" s="353"/>
      <c r="M616" s="353"/>
      <c r="N616" s="353"/>
      <c r="O616" s="353">
        <v>0</v>
      </c>
      <c r="P616" s="353">
        <f t="shared" si="35"/>
        <v>0</v>
      </c>
      <c r="Q616" s="354"/>
      <c r="R616" s="355">
        <f t="shared" si="36"/>
        <v>800</v>
      </c>
      <c r="S616" s="353"/>
      <c r="T616" s="353"/>
      <c r="U616" s="353"/>
      <c r="V616" s="353"/>
      <c r="W616" s="353"/>
      <c r="X616" s="353"/>
      <c r="Y616" s="353"/>
      <c r="Z616" s="364"/>
      <c r="AA616" s="353"/>
      <c r="AB616" s="353"/>
      <c r="AC616" s="365"/>
      <c r="AD616" s="353"/>
      <c r="AE616" s="353"/>
      <c r="AF616" s="353">
        <v>800</v>
      </c>
      <c r="AG616" s="353"/>
      <c r="AH616" s="353"/>
      <c r="AI616" s="761"/>
      <c r="AJ616" s="353"/>
      <c r="AK616" s="353"/>
      <c r="AL616" s="353"/>
      <c r="AM616" s="353"/>
      <c r="AN616" s="353"/>
      <c r="AO616" s="364"/>
      <c r="AP616" s="353"/>
      <c r="AQ616" s="353"/>
      <c r="AR616" s="353"/>
      <c r="AS616" s="353"/>
      <c r="AT616" s="353"/>
      <c r="AU616" s="353"/>
      <c r="AV616" s="353"/>
      <c r="AW616" s="353"/>
      <c r="AX616" s="353"/>
      <c r="AY616" s="353"/>
      <c r="AZ616" s="353"/>
      <c r="BA616" s="353"/>
      <c r="BB616" s="353"/>
      <c r="BC616" s="353"/>
      <c r="BD616" s="353"/>
      <c r="BE616" s="359" t="s">
        <v>2730</v>
      </c>
      <c r="BF616" s="360">
        <v>0</v>
      </c>
      <c r="BG616" s="360">
        <v>0</v>
      </c>
      <c r="BH616" s="360">
        <f t="shared" si="34"/>
        <v>0</v>
      </c>
      <c r="BI616" s="361"/>
      <c r="BJ616" s="362" t="s">
        <v>6326</v>
      </c>
      <c r="BK616" s="362" t="s">
        <v>6326</v>
      </c>
    </row>
    <row r="617" spans="1:63" s="349" customFormat="1" ht="330" hidden="1" customHeight="1">
      <c r="A617" s="676">
        <v>613</v>
      </c>
      <c r="B617" s="351" t="s">
        <v>6163</v>
      </c>
      <c r="C617" s="351" t="s">
        <v>2827</v>
      </c>
      <c r="D617" s="351"/>
      <c r="E617" s="351"/>
      <c r="F617" s="351" t="s">
        <v>2828</v>
      </c>
      <c r="G617" s="374" t="s">
        <v>2829</v>
      </c>
      <c r="H617" s="352" t="s">
        <v>2830</v>
      </c>
      <c r="I617" s="350" t="s">
        <v>1337</v>
      </c>
      <c r="J617" s="350"/>
      <c r="K617" s="350"/>
      <c r="L617" s="353"/>
      <c r="M617" s="353"/>
      <c r="N617" s="353"/>
      <c r="O617" s="353">
        <v>0</v>
      </c>
      <c r="P617" s="353">
        <f t="shared" si="35"/>
        <v>0</v>
      </c>
      <c r="Q617" s="354"/>
      <c r="R617" s="355">
        <f t="shared" si="36"/>
        <v>650</v>
      </c>
      <c r="S617" s="353"/>
      <c r="T617" s="353"/>
      <c r="U617" s="353"/>
      <c r="V617" s="353"/>
      <c r="W617" s="353"/>
      <c r="X617" s="353"/>
      <c r="Y617" s="353"/>
      <c r="Z617" s="364"/>
      <c r="AA617" s="353"/>
      <c r="AB617" s="353">
        <v>100</v>
      </c>
      <c r="AC617" s="365"/>
      <c r="AD617" s="353">
        <v>50</v>
      </c>
      <c r="AE617" s="353"/>
      <c r="AF617" s="353">
        <v>500</v>
      </c>
      <c r="AG617" s="353"/>
      <c r="AH617" s="353"/>
      <c r="AI617" s="761"/>
      <c r="AJ617" s="353"/>
      <c r="AK617" s="353"/>
      <c r="AL617" s="353"/>
      <c r="AM617" s="353"/>
      <c r="AN617" s="353"/>
      <c r="AO617" s="364"/>
      <c r="AP617" s="353"/>
      <c r="AQ617" s="353"/>
      <c r="AR617" s="353"/>
      <c r="AS617" s="353"/>
      <c r="AT617" s="353"/>
      <c r="AU617" s="353"/>
      <c r="AV617" s="353"/>
      <c r="AW617" s="353"/>
      <c r="AX617" s="353"/>
      <c r="AY617" s="353"/>
      <c r="AZ617" s="353"/>
      <c r="BA617" s="353"/>
      <c r="BB617" s="353"/>
      <c r="BC617" s="353"/>
      <c r="BD617" s="353"/>
      <c r="BE617" s="359" t="s">
        <v>2730</v>
      </c>
      <c r="BF617" s="360">
        <v>0</v>
      </c>
      <c r="BG617" s="360">
        <v>0</v>
      </c>
      <c r="BH617" s="360">
        <f t="shared" si="34"/>
        <v>0</v>
      </c>
      <c r="BI617" s="361"/>
      <c r="BJ617" s="362" t="s">
        <v>6326</v>
      </c>
      <c r="BK617" s="362" t="s">
        <v>6326</v>
      </c>
    </row>
    <row r="618" spans="1:63" s="349" customFormat="1" ht="264" hidden="1" customHeight="1">
      <c r="A618" s="676">
        <v>614</v>
      </c>
      <c r="B618" s="351" t="s">
        <v>6164</v>
      </c>
      <c r="C618" s="351" t="s">
        <v>2831</v>
      </c>
      <c r="D618" s="351"/>
      <c r="E618" s="351"/>
      <c r="F618" s="351" t="s">
        <v>2832</v>
      </c>
      <c r="G618" s="488"/>
      <c r="H618" s="352"/>
      <c r="I618" s="350" t="s">
        <v>2594</v>
      </c>
      <c r="J618" s="350"/>
      <c r="K618" s="350"/>
      <c r="L618" s="353"/>
      <c r="M618" s="353"/>
      <c r="N618" s="353"/>
      <c r="O618" s="353">
        <v>0</v>
      </c>
      <c r="P618" s="353">
        <f t="shared" si="35"/>
        <v>0</v>
      </c>
      <c r="Q618" s="354">
        <v>1500</v>
      </c>
      <c r="R618" s="355">
        <f t="shared" si="36"/>
        <v>2000</v>
      </c>
      <c r="S618" s="353"/>
      <c r="T618" s="353"/>
      <c r="U618" s="353"/>
      <c r="V618" s="353"/>
      <c r="W618" s="353"/>
      <c r="X618" s="353"/>
      <c r="Y618" s="353"/>
      <c r="Z618" s="364"/>
      <c r="AA618" s="353"/>
      <c r="AB618" s="353"/>
      <c r="AC618" s="365"/>
      <c r="AD618" s="353"/>
      <c r="AE618" s="353"/>
      <c r="AF618" s="353"/>
      <c r="AG618" s="353"/>
      <c r="AH618" s="353"/>
      <c r="AI618" s="761">
        <v>2000</v>
      </c>
      <c r="AJ618" s="353"/>
      <c r="AK618" s="353"/>
      <c r="AL618" s="353"/>
      <c r="AM618" s="353"/>
      <c r="AN618" s="353"/>
      <c r="AO618" s="364"/>
      <c r="AP618" s="353"/>
      <c r="AQ618" s="353"/>
      <c r="AR618" s="353"/>
      <c r="AS618" s="353"/>
      <c r="AT618" s="353"/>
      <c r="AU618" s="353"/>
      <c r="AV618" s="353"/>
      <c r="AW618" s="353"/>
      <c r="AX618" s="353"/>
      <c r="AY618" s="353"/>
      <c r="AZ618" s="353"/>
      <c r="BA618" s="353"/>
      <c r="BB618" s="353"/>
      <c r="BC618" s="353"/>
      <c r="BD618" s="353"/>
      <c r="BE618" s="359"/>
      <c r="BF618" s="360">
        <v>0</v>
      </c>
      <c r="BG618" s="360">
        <v>219450</v>
      </c>
      <c r="BH618" s="360">
        <f t="shared" si="34"/>
        <v>438900000</v>
      </c>
      <c r="BI618" s="361"/>
      <c r="BJ618" s="362" t="s">
        <v>6328</v>
      </c>
      <c r="BK618" s="363" t="str">
        <f>+BJ618</f>
        <v>NGOAI</v>
      </c>
    </row>
    <row r="619" spans="1:63" s="349" customFormat="1" ht="151.5" hidden="1" customHeight="1">
      <c r="A619" s="676">
        <v>615</v>
      </c>
      <c r="B619" s="351" t="s">
        <v>6166</v>
      </c>
      <c r="C619" s="351" t="s">
        <v>2835</v>
      </c>
      <c r="D619" s="351"/>
      <c r="E619" s="351"/>
      <c r="F619" s="351" t="s">
        <v>2836</v>
      </c>
      <c r="G619" s="488" t="s">
        <v>2837</v>
      </c>
      <c r="H619" s="352"/>
      <c r="I619" s="350" t="s">
        <v>2594</v>
      </c>
      <c r="J619" s="350"/>
      <c r="K619" s="350"/>
      <c r="L619" s="353"/>
      <c r="M619" s="353"/>
      <c r="N619" s="353"/>
      <c r="O619" s="353">
        <v>0</v>
      </c>
      <c r="P619" s="353">
        <f t="shared" si="35"/>
        <v>0</v>
      </c>
      <c r="Q619" s="354">
        <v>300</v>
      </c>
      <c r="R619" s="355">
        <f t="shared" si="36"/>
        <v>300</v>
      </c>
      <c r="S619" s="353"/>
      <c r="T619" s="353"/>
      <c r="U619" s="353"/>
      <c r="V619" s="353"/>
      <c r="W619" s="353"/>
      <c r="X619" s="353"/>
      <c r="Y619" s="353"/>
      <c r="Z619" s="364"/>
      <c r="AA619" s="353"/>
      <c r="AB619" s="353"/>
      <c r="AC619" s="369">
        <v>300</v>
      </c>
      <c r="AD619" s="353"/>
      <c r="AE619" s="353"/>
      <c r="AF619" s="353"/>
      <c r="AG619" s="353"/>
      <c r="AH619" s="353"/>
      <c r="AI619" s="761"/>
      <c r="AJ619" s="353"/>
      <c r="AK619" s="353"/>
      <c r="AL619" s="353"/>
      <c r="AM619" s="353"/>
      <c r="AN619" s="353"/>
      <c r="AO619" s="364"/>
      <c r="AP619" s="353"/>
      <c r="AQ619" s="353"/>
      <c r="AR619" s="353"/>
      <c r="AS619" s="353"/>
      <c r="AT619" s="353"/>
      <c r="AU619" s="353"/>
      <c r="AV619" s="353"/>
      <c r="AW619" s="353"/>
      <c r="AX619" s="353"/>
      <c r="AY619" s="353"/>
      <c r="AZ619" s="353"/>
      <c r="BA619" s="353"/>
      <c r="BB619" s="353"/>
      <c r="BC619" s="353"/>
      <c r="BD619" s="353"/>
      <c r="BE619" s="359"/>
      <c r="BF619" s="360">
        <v>0</v>
      </c>
      <c r="BG619" s="360">
        <v>1029000</v>
      </c>
      <c r="BH619" s="360">
        <f t="shared" si="34"/>
        <v>308700000</v>
      </c>
      <c r="BI619" s="361"/>
      <c r="BJ619" s="362" t="s">
        <v>6326</v>
      </c>
      <c r="BK619" s="362" t="s">
        <v>6326</v>
      </c>
    </row>
    <row r="620" spans="1:63" s="349" customFormat="1" ht="66" hidden="1" customHeight="1">
      <c r="A620" s="676">
        <v>616</v>
      </c>
      <c r="B620" s="351" t="s">
        <v>6168</v>
      </c>
      <c r="C620" s="351" t="s">
        <v>2840</v>
      </c>
      <c r="D620" s="351"/>
      <c r="E620" s="351"/>
      <c r="F620" s="351" t="s">
        <v>2841</v>
      </c>
      <c r="G620" s="488"/>
      <c r="H620" s="352"/>
      <c r="I620" s="350" t="s">
        <v>84</v>
      </c>
      <c r="J620" s="350"/>
      <c r="K620" s="350"/>
      <c r="L620" s="353"/>
      <c r="M620" s="353"/>
      <c r="N620" s="353"/>
      <c r="O620" s="353">
        <v>0</v>
      </c>
      <c r="P620" s="353">
        <f t="shared" si="35"/>
        <v>0</v>
      </c>
      <c r="Q620" s="354">
        <v>5</v>
      </c>
      <c r="R620" s="355">
        <f t="shared" si="36"/>
        <v>20</v>
      </c>
      <c r="S620" s="353"/>
      <c r="T620" s="353"/>
      <c r="U620" s="353"/>
      <c r="V620" s="353"/>
      <c r="W620" s="353"/>
      <c r="X620" s="353"/>
      <c r="Y620" s="353"/>
      <c r="Z620" s="364"/>
      <c r="AA620" s="353"/>
      <c r="AB620" s="353"/>
      <c r="AC620" s="365"/>
      <c r="AD620" s="353"/>
      <c r="AE620" s="353"/>
      <c r="AF620" s="353"/>
      <c r="AG620" s="353">
        <v>20</v>
      </c>
      <c r="AH620" s="353"/>
      <c r="AI620" s="761"/>
      <c r="AJ620" s="353"/>
      <c r="AK620" s="353"/>
      <c r="AL620" s="353"/>
      <c r="AM620" s="353"/>
      <c r="AN620" s="353"/>
      <c r="AO620" s="364"/>
      <c r="AP620" s="353"/>
      <c r="AQ620" s="353"/>
      <c r="AR620" s="353"/>
      <c r="AS620" s="353"/>
      <c r="AT620" s="353"/>
      <c r="AU620" s="353"/>
      <c r="AV620" s="353"/>
      <c r="AW620" s="353"/>
      <c r="AX620" s="353"/>
      <c r="AY620" s="353"/>
      <c r="AZ620" s="353"/>
      <c r="BA620" s="353"/>
      <c r="BB620" s="353"/>
      <c r="BC620" s="353"/>
      <c r="BD620" s="353"/>
      <c r="BE620" s="359"/>
      <c r="BF620" s="360">
        <v>0</v>
      </c>
      <c r="BG620" s="360">
        <v>2400000</v>
      </c>
      <c r="BH620" s="360">
        <f t="shared" si="34"/>
        <v>48000000</v>
      </c>
      <c r="BI620" s="361"/>
      <c r="BJ620" s="362" t="s">
        <v>6326</v>
      </c>
      <c r="BK620" s="363" t="str">
        <f>+BJ620</f>
        <v>CK</v>
      </c>
    </row>
    <row r="621" spans="1:63" s="349" customFormat="1" ht="82.5" hidden="1" customHeight="1">
      <c r="A621" s="676">
        <v>617</v>
      </c>
      <c r="B621" s="351" t="s">
        <v>6169</v>
      </c>
      <c r="C621" s="351" t="s">
        <v>2842</v>
      </c>
      <c r="D621" s="351"/>
      <c r="E621" s="351"/>
      <c r="F621" s="351" t="s">
        <v>2843</v>
      </c>
      <c r="G621" s="488"/>
      <c r="H621" s="352"/>
      <c r="I621" s="350" t="s">
        <v>84</v>
      </c>
      <c r="J621" s="350"/>
      <c r="K621" s="350"/>
      <c r="L621" s="353"/>
      <c r="M621" s="353"/>
      <c r="N621" s="353"/>
      <c r="O621" s="353">
        <v>0</v>
      </c>
      <c r="P621" s="353">
        <f>N621+O621</f>
        <v>0</v>
      </c>
      <c r="Q621" s="354">
        <v>5</v>
      </c>
      <c r="R621" s="355">
        <f t="shared" si="36"/>
        <v>20</v>
      </c>
      <c r="S621" s="353"/>
      <c r="T621" s="353"/>
      <c r="U621" s="353"/>
      <c r="V621" s="353"/>
      <c r="W621" s="353"/>
      <c r="X621" s="353"/>
      <c r="Y621" s="353"/>
      <c r="Z621" s="364"/>
      <c r="AA621" s="353"/>
      <c r="AB621" s="353"/>
      <c r="AC621" s="365"/>
      <c r="AD621" s="353"/>
      <c r="AE621" s="353"/>
      <c r="AF621" s="353"/>
      <c r="AG621" s="353">
        <v>20</v>
      </c>
      <c r="AH621" s="353"/>
      <c r="AI621" s="761"/>
      <c r="AJ621" s="353"/>
      <c r="AK621" s="353"/>
      <c r="AL621" s="353"/>
      <c r="AM621" s="353"/>
      <c r="AN621" s="353"/>
      <c r="AO621" s="364"/>
      <c r="AP621" s="353"/>
      <c r="AQ621" s="353"/>
      <c r="AR621" s="353"/>
      <c r="AS621" s="353"/>
      <c r="AT621" s="353"/>
      <c r="AU621" s="353"/>
      <c r="AV621" s="353"/>
      <c r="AW621" s="353"/>
      <c r="AX621" s="353"/>
      <c r="AY621" s="353"/>
      <c r="AZ621" s="353"/>
      <c r="BA621" s="353"/>
      <c r="BB621" s="353"/>
      <c r="BC621" s="353"/>
      <c r="BD621" s="353"/>
      <c r="BE621" s="359"/>
      <c r="BF621" s="360">
        <v>0</v>
      </c>
      <c r="BG621" s="360">
        <v>54000000</v>
      </c>
      <c r="BH621" s="360">
        <f t="shared" si="34"/>
        <v>1080000000</v>
      </c>
      <c r="BI621" s="361"/>
      <c r="BJ621" s="362" t="s">
        <v>6326</v>
      </c>
      <c r="BK621" s="363" t="str">
        <f>+BJ621</f>
        <v>CK</v>
      </c>
    </row>
    <row r="622" spans="1:63" s="349" customFormat="1" ht="82.5" hidden="1" customHeight="1">
      <c r="A622" s="676">
        <v>618</v>
      </c>
      <c r="B622" s="351" t="s">
        <v>6170</v>
      </c>
      <c r="C622" s="351" t="s">
        <v>2844</v>
      </c>
      <c r="D622" s="351"/>
      <c r="E622" s="351"/>
      <c r="F622" s="351" t="s">
        <v>2845</v>
      </c>
      <c r="G622" s="488"/>
      <c r="H622" s="352"/>
      <c r="I622" s="350" t="s">
        <v>1074</v>
      </c>
      <c r="J622" s="350"/>
      <c r="K622" s="350"/>
      <c r="L622" s="353"/>
      <c r="M622" s="353"/>
      <c r="N622" s="353"/>
      <c r="O622" s="353">
        <v>0</v>
      </c>
      <c r="P622" s="353">
        <f>N622+O622</f>
        <v>0</v>
      </c>
      <c r="Q622" s="354">
        <v>5</v>
      </c>
      <c r="R622" s="355">
        <f t="shared" si="36"/>
        <v>20</v>
      </c>
      <c r="S622" s="353"/>
      <c r="T622" s="353"/>
      <c r="U622" s="353"/>
      <c r="V622" s="353"/>
      <c r="W622" s="353"/>
      <c r="X622" s="353"/>
      <c r="Y622" s="353"/>
      <c r="Z622" s="364"/>
      <c r="AA622" s="353"/>
      <c r="AB622" s="353"/>
      <c r="AC622" s="365"/>
      <c r="AD622" s="353"/>
      <c r="AE622" s="353"/>
      <c r="AF622" s="353"/>
      <c r="AG622" s="353">
        <v>20</v>
      </c>
      <c r="AH622" s="353"/>
      <c r="AI622" s="761"/>
      <c r="AJ622" s="353"/>
      <c r="AK622" s="353"/>
      <c r="AL622" s="353"/>
      <c r="AM622" s="353"/>
      <c r="AN622" s="353"/>
      <c r="AO622" s="364"/>
      <c r="AP622" s="353"/>
      <c r="AQ622" s="353"/>
      <c r="AR622" s="353"/>
      <c r="AS622" s="353"/>
      <c r="AT622" s="353"/>
      <c r="AU622" s="353"/>
      <c r="AV622" s="353"/>
      <c r="AW622" s="353"/>
      <c r="AX622" s="353"/>
      <c r="AY622" s="353"/>
      <c r="AZ622" s="353"/>
      <c r="BA622" s="353"/>
      <c r="BB622" s="353"/>
      <c r="BC622" s="353"/>
      <c r="BD622" s="353"/>
      <c r="BE622" s="359"/>
      <c r="BF622" s="360">
        <v>0</v>
      </c>
      <c r="BG622" s="360">
        <v>3050000</v>
      </c>
      <c r="BH622" s="360">
        <f t="shared" si="34"/>
        <v>61000000</v>
      </c>
      <c r="BI622" s="361"/>
      <c r="BJ622" s="362" t="s">
        <v>6326</v>
      </c>
      <c r="BK622" s="363" t="str">
        <f>+BJ622</f>
        <v>CK</v>
      </c>
    </row>
    <row r="623" spans="1:63" s="349" customFormat="1" ht="82.5" hidden="1" customHeight="1">
      <c r="A623" s="676">
        <v>619</v>
      </c>
      <c r="B623" s="351" t="s">
        <v>6171</v>
      </c>
      <c r="C623" s="351" t="s">
        <v>2846</v>
      </c>
      <c r="D623" s="351"/>
      <c r="E623" s="351"/>
      <c r="F623" s="351" t="s">
        <v>2847</v>
      </c>
      <c r="G623" s="488"/>
      <c r="H623" s="352"/>
      <c r="I623" s="350" t="s">
        <v>84</v>
      </c>
      <c r="J623" s="350"/>
      <c r="K623" s="350"/>
      <c r="L623" s="353">
        <v>27</v>
      </c>
      <c r="M623" s="353">
        <v>35</v>
      </c>
      <c r="N623" s="353"/>
      <c r="O623" s="353"/>
      <c r="P623" s="353"/>
      <c r="Q623" s="354">
        <v>60</v>
      </c>
      <c r="R623" s="355">
        <f t="shared" si="36"/>
        <v>200</v>
      </c>
      <c r="S623" s="353"/>
      <c r="T623" s="353"/>
      <c r="U623" s="353"/>
      <c r="V623" s="353"/>
      <c r="W623" s="353"/>
      <c r="X623" s="353"/>
      <c r="Y623" s="353"/>
      <c r="Z623" s="364"/>
      <c r="AA623" s="353"/>
      <c r="AB623" s="353"/>
      <c r="AC623" s="365"/>
      <c r="AD623" s="353"/>
      <c r="AE623" s="353"/>
      <c r="AF623" s="353"/>
      <c r="AG623" s="353"/>
      <c r="AH623" s="353"/>
      <c r="AI623" s="761"/>
      <c r="AJ623" s="353"/>
      <c r="AK623" s="353">
        <v>200</v>
      </c>
      <c r="AL623" s="353"/>
      <c r="AM623" s="353"/>
      <c r="AN623" s="353"/>
      <c r="AO623" s="364"/>
      <c r="AP623" s="353"/>
      <c r="AQ623" s="353"/>
      <c r="AR623" s="353"/>
      <c r="AS623" s="353"/>
      <c r="AT623" s="353"/>
      <c r="AU623" s="353"/>
      <c r="AV623" s="353"/>
      <c r="AW623" s="353"/>
      <c r="AX623" s="353"/>
      <c r="AY623" s="353"/>
      <c r="AZ623" s="353"/>
      <c r="BA623" s="353"/>
      <c r="BB623" s="353"/>
      <c r="BC623" s="353"/>
      <c r="BD623" s="353"/>
      <c r="BE623" s="359"/>
      <c r="BF623" s="360">
        <v>0</v>
      </c>
      <c r="BG623" s="360">
        <v>6500000</v>
      </c>
      <c r="BH623" s="360">
        <f t="shared" si="34"/>
        <v>1300000000</v>
      </c>
      <c r="BI623" s="361"/>
      <c r="BJ623" s="362" t="s">
        <v>6039</v>
      </c>
      <c r="BK623" s="363"/>
    </row>
    <row r="624" spans="1:63" s="349" customFormat="1" ht="194.25" hidden="1" customHeight="1">
      <c r="A624" s="676">
        <v>620</v>
      </c>
      <c r="B624" s="351" t="s">
        <v>6173</v>
      </c>
      <c r="C624" s="382" t="s">
        <v>2850</v>
      </c>
      <c r="D624" s="382"/>
      <c r="E624" s="351"/>
      <c r="F624" s="393" t="s">
        <v>2851</v>
      </c>
      <c r="G624" s="732" t="s">
        <v>7020</v>
      </c>
      <c r="H624" s="352"/>
      <c r="I624" s="350" t="s">
        <v>84</v>
      </c>
      <c r="J624" s="350"/>
      <c r="K624" s="350"/>
      <c r="L624" s="353"/>
      <c r="M624" s="353"/>
      <c r="N624" s="353"/>
      <c r="O624" s="353">
        <v>0</v>
      </c>
      <c r="P624" s="353">
        <f t="shared" ref="P624:P650" si="37">N624+O624</f>
        <v>0</v>
      </c>
      <c r="Q624" s="354"/>
      <c r="R624" s="355">
        <f t="shared" si="36"/>
        <v>1650</v>
      </c>
      <c r="S624" s="353"/>
      <c r="T624" s="353"/>
      <c r="U624" s="353"/>
      <c r="V624" s="353"/>
      <c r="W624" s="353"/>
      <c r="X624" s="353"/>
      <c r="Y624" s="353"/>
      <c r="Z624" s="364"/>
      <c r="AA624" s="353"/>
      <c r="AB624" s="353"/>
      <c r="AC624" s="369">
        <v>100</v>
      </c>
      <c r="AD624" s="353">
        <v>200</v>
      </c>
      <c r="AE624" s="353"/>
      <c r="AF624" s="353"/>
      <c r="AG624" s="353"/>
      <c r="AH624" s="353"/>
      <c r="AI624" s="761">
        <v>100</v>
      </c>
      <c r="AJ624" s="353"/>
      <c r="AK624" s="353"/>
      <c r="AL624" s="353"/>
      <c r="AM624" s="353"/>
      <c r="AN624" s="353"/>
      <c r="AO624" s="423">
        <v>500</v>
      </c>
      <c r="AP624" s="353"/>
      <c r="AQ624" s="353"/>
      <c r="AR624" s="353"/>
      <c r="AS624" s="353"/>
      <c r="AT624" s="353">
        <v>700</v>
      </c>
      <c r="AU624" s="353">
        <v>50</v>
      </c>
      <c r="AV624" s="353"/>
      <c r="AW624" s="353"/>
      <c r="AX624" s="353"/>
      <c r="AY624" s="353"/>
      <c r="AZ624" s="353"/>
      <c r="BA624" s="353"/>
      <c r="BB624" s="353"/>
      <c r="BC624" s="353"/>
      <c r="BD624" s="353"/>
      <c r="BE624" s="359"/>
      <c r="BF624" s="360">
        <v>0</v>
      </c>
      <c r="BG624" s="360">
        <v>0</v>
      </c>
      <c r="BH624" s="360">
        <f t="shared" si="34"/>
        <v>0</v>
      </c>
      <c r="BI624" s="361"/>
      <c r="BJ624" s="363" t="s">
        <v>6039</v>
      </c>
      <c r="BK624" s="362" t="s">
        <v>6327</v>
      </c>
    </row>
    <row r="625" spans="1:63" s="349" customFormat="1" ht="193.5" hidden="1" customHeight="1">
      <c r="A625" s="676">
        <v>621</v>
      </c>
      <c r="B625" s="351" t="s">
        <v>6176</v>
      </c>
      <c r="C625" s="382" t="s">
        <v>2854</v>
      </c>
      <c r="D625" s="393"/>
      <c r="E625" s="351"/>
      <c r="F625" s="424" t="s">
        <v>2855</v>
      </c>
      <c r="G625" s="374" t="s">
        <v>2856</v>
      </c>
      <c r="H625" s="352"/>
      <c r="I625" s="350" t="s">
        <v>1074</v>
      </c>
      <c r="J625" s="350"/>
      <c r="K625" s="350"/>
      <c r="L625" s="353"/>
      <c r="M625" s="353"/>
      <c r="N625" s="353"/>
      <c r="O625" s="353">
        <v>0</v>
      </c>
      <c r="P625" s="353">
        <f t="shared" si="37"/>
        <v>0</v>
      </c>
      <c r="Q625" s="354"/>
      <c r="R625" s="355">
        <f t="shared" si="36"/>
        <v>300</v>
      </c>
      <c r="S625" s="353"/>
      <c r="T625" s="353"/>
      <c r="U625" s="353"/>
      <c r="V625" s="353"/>
      <c r="W625" s="353"/>
      <c r="X625" s="353"/>
      <c r="Y625" s="353"/>
      <c r="Z625" s="364"/>
      <c r="AA625" s="353"/>
      <c r="AB625" s="353"/>
      <c r="AC625" s="369">
        <v>300</v>
      </c>
      <c r="AD625" s="353"/>
      <c r="AE625" s="353"/>
      <c r="AF625" s="353"/>
      <c r="AG625" s="353"/>
      <c r="AH625" s="353"/>
      <c r="AI625" s="761"/>
      <c r="AJ625" s="353"/>
      <c r="AK625" s="353"/>
      <c r="AL625" s="353"/>
      <c r="AM625" s="353"/>
      <c r="AN625" s="353"/>
      <c r="AO625" s="366"/>
      <c r="AP625" s="353"/>
      <c r="AQ625" s="353"/>
      <c r="AR625" s="353"/>
      <c r="AS625" s="353"/>
      <c r="AT625" s="353"/>
      <c r="AU625" s="353"/>
      <c r="AV625" s="353"/>
      <c r="AW625" s="353"/>
      <c r="AX625" s="353"/>
      <c r="AY625" s="353"/>
      <c r="AZ625" s="353"/>
      <c r="BA625" s="353"/>
      <c r="BB625" s="353"/>
      <c r="BC625" s="353"/>
      <c r="BD625" s="353"/>
      <c r="BE625" s="359"/>
      <c r="BF625" s="360">
        <v>0</v>
      </c>
      <c r="BG625" s="360">
        <v>0</v>
      </c>
      <c r="BH625" s="360">
        <f t="shared" si="34"/>
        <v>0</v>
      </c>
      <c r="BI625" s="361"/>
      <c r="BJ625" s="362" t="s">
        <v>6326</v>
      </c>
      <c r="BK625" s="362" t="s">
        <v>6326</v>
      </c>
    </row>
    <row r="626" spans="1:63" s="349" customFormat="1" ht="173.25" hidden="1" customHeight="1">
      <c r="A626" s="676">
        <v>622</v>
      </c>
      <c r="B626" s="351" t="s">
        <v>6177</v>
      </c>
      <c r="C626" s="382" t="s">
        <v>2857</v>
      </c>
      <c r="D626" s="344" t="s">
        <v>2858</v>
      </c>
      <c r="E626" s="351"/>
      <c r="F626" s="344" t="s">
        <v>2859</v>
      </c>
      <c r="G626" s="374" t="s">
        <v>2860</v>
      </c>
      <c r="H626" s="352"/>
      <c r="I626" s="350" t="s">
        <v>2514</v>
      </c>
      <c r="J626" s="350"/>
      <c r="K626" s="350"/>
      <c r="L626" s="353"/>
      <c r="M626" s="353"/>
      <c r="N626" s="353"/>
      <c r="O626" s="353">
        <v>0</v>
      </c>
      <c r="P626" s="353">
        <f t="shared" si="37"/>
        <v>0</v>
      </c>
      <c r="Q626" s="354"/>
      <c r="R626" s="355">
        <f t="shared" si="36"/>
        <v>700</v>
      </c>
      <c r="S626" s="353"/>
      <c r="T626" s="353"/>
      <c r="U626" s="353"/>
      <c r="V626" s="353"/>
      <c r="W626" s="353"/>
      <c r="X626" s="353"/>
      <c r="Y626" s="353"/>
      <c r="Z626" s="364"/>
      <c r="AA626" s="353"/>
      <c r="AB626" s="353"/>
      <c r="AC626" s="369">
        <v>700</v>
      </c>
      <c r="AD626" s="353"/>
      <c r="AE626" s="353"/>
      <c r="AF626" s="353"/>
      <c r="AG626" s="353"/>
      <c r="AH626" s="353"/>
      <c r="AI626" s="761"/>
      <c r="AJ626" s="353"/>
      <c r="AK626" s="353"/>
      <c r="AL626" s="353"/>
      <c r="AM626" s="353"/>
      <c r="AN626" s="353"/>
      <c r="AO626" s="366"/>
      <c r="AP626" s="353"/>
      <c r="AQ626" s="353"/>
      <c r="AR626" s="353"/>
      <c r="AS626" s="353"/>
      <c r="AT626" s="353"/>
      <c r="AU626" s="353"/>
      <c r="AV626" s="353"/>
      <c r="AW626" s="353"/>
      <c r="AX626" s="353"/>
      <c r="AY626" s="353"/>
      <c r="AZ626" s="353"/>
      <c r="BA626" s="353"/>
      <c r="BB626" s="353"/>
      <c r="BC626" s="353"/>
      <c r="BD626" s="353"/>
      <c r="BE626" s="425"/>
      <c r="BF626" s="360">
        <v>0</v>
      </c>
      <c r="BG626" s="360">
        <v>0</v>
      </c>
      <c r="BH626" s="360">
        <f t="shared" si="34"/>
        <v>0</v>
      </c>
      <c r="BI626" s="361"/>
      <c r="BJ626" s="362" t="s">
        <v>6326</v>
      </c>
      <c r="BK626" s="362" t="s">
        <v>6326</v>
      </c>
    </row>
    <row r="627" spans="1:63" s="349" customFormat="1" ht="51" hidden="1" customHeight="1">
      <c r="A627" s="676">
        <v>623</v>
      </c>
      <c r="B627" s="351" t="s">
        <v>6178</v>
      </c>
      <c r="C627" s="784" t="s">
        <v>2861</v>
      </c>
      <c r="D627" s="393"/>
      <c r="E627" s="351"/>
      <c r="F627" s="351"/>
      <c r="G627" s="488"/>
      <c r="H627" s="352"/>
      <c r="I627" s="350" t="s">
        <v>84</v>
      </c>
      <c r="J627" s="350"/>
      <c r="K627" s="350"/>
      <c r="L627" s="353"/>
      <c r="M627" s="353"/>
      <c r="N627" s="353"/>
      <c r="O627" s="353">
        <v>0</v>
      </c>
      <c r="P627" s="353">
        <f t="shared" si="37"/>
        <v>0</v>
      </c>
      <c r="Q627" s="354"/>
      <c r="R627" s="355">
        <f t="shared" si="36"/>
        <v>0</v>
      </c>
      <c r="S627" s="353"/>
      <c r="T627" s="353"/>
      <c r="U627" s="353"/>
      <c r="V627" s="353"/>
      <c r="W627" s="353"/>
      <c r="X627" s="353"/>
      <c r="Y627" s="353"/>
      <c r="Z627" s="398"/>
      <c r="AA627" s="353"/>
      <c r="AB627" s="353"/>
      <c r="AC627" s="369"/>
      <c r="AD627" s="353"/>
      <c r="AE627" s="353"/>
      <c r="AF627" s="353"/>
      <c r="AG627" s="353"/>
      <c r="AH627" s="353"/>
      <c r="AI627" s="761"/>
      <c r="AJ627" s="353"/>
      <c r="AK627" s="353"/>
      <c r="AL627" s="353"/>
      <c r="AM627" s="353"/>
      <c r="AN627" s="353"/>
      <c r="AO627" s="366"/>
      <c r="AP627" s="353"/>
      <c r="AQ627" s="353"/>
      <c r="AR627" s="353"/>
      <c r="AS627" s="353"/>
      <c r="AT627" s="353"/>
      <c r="AU627" s="353"/>
      <c r="AV627" s="353"/>
      <c r="AW627" s="353"/>
      <c r="AX627" s="353"/>
      <c r="AY627" s="353"/>
      <c r="AZ627" s="353"/>
      <c r="BA627" s="353"/>
      <c r="BB627" s="353"/>
      <c r="BC627" s="353"/>
      <c r="BD627" s="380"/>
      <c r="BE627" s="426"/>
      <c r="BF627" s="360">
        <v>0</v>
      </c>
      <c r="BG627" s="360">
        <v>0</v>
      </c>
      <c r="BH627" s="360">
        <f t="shared" si="34"/>
        <v>0</v>
      </c>
      <c r="BI627" s="361"/>
      <c r="BJ627" s="362" t="s">
        <v>6039</v>
      </c>
      <c r="BK627" s="362" t="s">
        <v>6327</v>
      </c>
    </row>
    <row r="628" spans="1:63" s="349" customFormat="1" ht="247.5" hidden="1" customHeight="1">
      <c r="A628" s="676">
        <v>624</v>
      </c>
      <c r="B628" s="351" t="s">
        <v>6179</v>
      </c>
      <c r="C628" s="393" t="s">
        <v>2863</v>
      </c>
      <c r="D628" s="393"/>
      <c r="E628" s="393" t="s">
        <v>2864</v>
      </c>
      <c r="F628" s="393" t="s">
        <v>2865</v>
      </c>
      <c r="G628" s="488" t="s">
        <v>2866</v>
      </c>
      <c r="H628" s="427" t="s">
        <v>2867</v>
      </c>
      <c r="I628" s="428" t="s">
        <v>2594</v>
      </c>
      <c r="J628" s="428"/>
      <c r="K628" s="428"/>
      <c r="L628" s="353"/>
      <c r="M628" s="353"/>
      <c r="N628" s="353"/>
      <c r="O628" s="353">
        <v>0</v>
      </c>
      <c r="P628" s="353">
        <f t="shared" si="37"/>
        <v>0</v>
      </c>
      <c r="Q628" s="354"/>
      <c r="R628" s="355">
        <f t="shared" si="36"/>
        <v>30</v>
      </c>
      <c r="S628" s="353"/>
      <c r="T628" s="353"/>
      <c r="U628" s="353"/>
      <c r="V628" s="353"/>
      <c r="W628" s="353"/>
      <c r="X628" s="353"/>
      <c r="Y628" s="353"/>
      <c r="Z628" s="364"/>
      <c r="AA628" s="353"/>
      <c r="AB628" s="353"/>
      <c r="AC628" s="369">
        <v>30</v>
      </c>
      <c r="AD628" s="353"/>
      <c r="AE628" s="353"/>
      <c r="AF628" s="353"/>
      <c r="AG628" s="353"/>
      <c r="AH628" s="353"/>
      <c r="AI628" s="761"/>
      <c r="AJ628" s="353"/>
      <c r="AK628" s="353"/>
      <c r="AL628" s="353"/>
      <c r="AM628" s="353"/>
      <c r="AN628" s="353"/>
      <c r="AO628" s="366"/>
      <c r="AP628" s="353"/>
      <c r="AQ628" s="353"/>
      <c r="AR628" s="353"/>
      <c r="AS628" s="353"/>
      <c r="AT628" s="353"/>
      <c r="AU628" s="353"/>
      <c r="AV628" s="353"/>
      <c r="AW628" s="353"/>
      <c r="AX628" s="353"/>
      <c r="AY628" s="353"/>
      <c r="AZ628" s="353"/>
      <c r="BA628" s="353"/>
      <c r="BB628" s="353"/>
      <c r="BC628" s="353"/>
      <c r="BD628" s="353"/>
      <c r="BE628" s="425"/>
      <c r="BF628" s="360">
        <v>0</v>
      </c>
      <c r="BG628" s="360">
        <v>0</v>
      </c>
      <c r="BH628" s="360">
        <f t="shared" si="34"/>
        <v>0</v>
      </c>
      <c r="BI628" s="361"/>
      <c r="BJ628" s="362" t="s">
        <v>6326</v>
      </c>
      <c r="BK628" s="362" t="s">
        <v>6326</v>
      </c>
    </row>
    <row r="629" spans="1:63" s="349" customFormat="1" ht="271.5" hidden="1" customHeight="1">
      <c r="A629" s="676">
        <v>625</v>
      </c>
      <c r="B629" s="351" t="s">
        <v>6180</v>
      </c>
      <c r="C629" s="393" t="s">
        <v>2868</v>
      </c>
      <c r="D629" s="393"/>
      <c r="E629" s="393" t="s">
        <v>2869</v>
      </c>
      <c r="F629" s="393" t="s">
        <v>2870</v>
      </c>
      <c r="G629" s="745" t="s">
        <v>6895</v>
      </c>
      <c r="H629" s="427" t="s">
        <v>2872</v>
      </c>
      <c r="I629" s="428" t="s">
        <v>2873</v>
      </c>
      <c r="J629" s="428"/>
      <c r="K629" s="428"/>
      <c r="L629" s="353"/>
      <c r="M629" s="353"/>
      <c r="N629" s="353"/>
      <c r="O629" s="353">
        <v>0</v>
      </c>
      <c r="P629" s="353">
        <f t="shared" si="37"/>
        <v>0</v>
      </c>
      <c r="Q629" s="354"/>
      <c r="R629" s="355">
        <f t="shared" si="36"/>
        <v>100</v>
      </c>
      <c r="S629" s="353"/>
      <c r="T629" s="353"/>
      <c r="U629" s="353"/>
      <c r="V629" s="353"/>
      <c r="W629" s="353"/>
      <c r="X629" s="353"/>
      <c r="Y629" s="353"/>
      <c r="Z629" s="364"/>
      <c r="AA629" s="353"/>
      <c r="AB629" s="353"/>
      <c r="AC629" s="369">
        <v>100</v>
      </c>
      <c r="AD629" s="353"/>
      <c r="AE629" s="353"/>
      <c r="AF629" s="353"/>
      <c r="AG629" s="353"/>
      <c r="AH629" s="353"/>
      <c r="AI629" s="761"/>
      <c r="AJ629" s="353"/>
      <c r="AK629" s="353"/>
      <c r="AL629" s="353"/>
      <c r="AM629" s="353"/>
      <c r="AN629" s="353"/>
      <c r="AO629" s="366"/>
      <c r="AP629" s="353"/>
      <c r="AQ629" s="353"/>
      <c r="AR629" s="353"/>
      <c r="AS629" s="353"/>
      <c r="AT629" s="353"/>
      <c r="AU629" s="353"/>
      <c r="AV629" s="353"/>
      <c r="AW629" s="353"/>
      <c r="AX629" s="353"/>
      <c r="AY629" s="353"/>
      <c r="AZ629" s="353"/>
      <c r="BA629" s="353"/>
      <c r="BB629" s="353"/>
      <c r="BC629" s="353"/>
      <c r="BD629" s="353"/>
      <c r="BE629" s="425"/>
      <c r="BF629" s="360">
        <v>0</v>
      </c>
      <c r="BG629" s="360">
        <v>0</v>
      </c>
      <c r="BH629" s="360">
        <f t="shared" si="34"/>
        <v>0</v>
      </c>
      <c r="BI629" s="361"/>
      <c r="BJ629" s="362" t="s">
        <v>6326</v>
      </c>
      <c r="BK629" s="362" t="s">
        <v>6328</v>
      </c>
    </row>
    <row r="630" spans="1:63" s="349" customFormat="1" ht="198" hidden="1" customHeight="1">
      <c r="A630" s="676">
        <v>626</v>
      </c>
      <c r="B630" s="351" t="s">
        <v>6181</v>
      </c>
      <c r="C630" s="393" t="s">
        <v>2874</v>
      </c>
      <c r="D630" s="393"/>
      <c r="E630" s="393" t="s">
        <v>2875</v>
      </c>
      <c r="F630" s="420" t="s">
        <v>6720</v>
      </c>
      <c r="G630" s="744" t="s">
        <v>6896</v>
      </c>
      <c r="H630" s="427" t="s">
        <v>2872</v>
      </c>
      <c r="I630" s="428" t="s">
        <v>2873</v>
      </c>
      <c r="J630" s="428"/>
      <c r="K630" s="428"/>
      <c r="L630" s="353"/>
      <c r="M630" s="353"/>
      <c r="N630" s="353"/>
      <c r="O630" s="353">
        <v>0</v>
      </c>
      <c r="P630" s="353">
        <f t="shared" si="37"/>
        <v>0</v>
      </c>
      <c r="Q630" s="354"/>
      <c r="R630" s="355">
        <f t="shared" ref="R630:R661" si="38">SUM(S630:BD630)</f>
        <v>200</v>
      </c>
      <c r="S630" s="353"/>
      <c r="T630" s="353"/>
      <c r="U630" s="353"/>
      <c r="V630" s="353"/>
      <c r="W630" s="353"/>
      <c r="X630" s="353"/>
      <c r="Y630" s="353"/>
      <c r="Z630" s="364"/>
      <c r="AA630" s="353"/>
      <c r="AB630" s="353"/>
      <c r="AC630" s="369">
        <v>200</v>
      </c>
      <c r="AD630" s="353"/>
      <c r="AE630" s="353"/>
      <c r="AF630" s="353"/>
      <c r="AG630" s="353"/>
      <c r="AH630" s="353"/>
      <c r="AI630" s="761"/>
      <c r="AJ630" s="353"/>
      <c r="AK630" s="353"/>
      <c r="AL630" s="353"/>
      <c r="AM630" s="353"/>
      <c r="AN630" s="353"/>
      <c r="AO630" s="366"/>
      <c r="AP630" s="353"/>
      <c r="AQ630" s="353"/>
      <c r="AR630" s="353"/>
      <c r="AS630" s="353"/>
      <c r="AT630" s="353"/>
      <c r="AU630" s="353"/>
      <c r="AV630" s="353"/>
      <c r="AW630" s="353"/>
      <c r="AX630" s="353"/>
      <c r="AY630" s="353"/>
      <c r="AZ630" s="353"/>
      <c r="BA630" s="353"/>
      <c r="BB630" s="353"/>
      <c r="BC630" s="353"/>
      <c r="BD630" s="353"/>
      <c r="BE630" s="425"/>
      <c r="BF630" s="360">
        <v>0</v>
      </c>
      <c r="BG630" s="360">
        <v>0</v>
      </c>
      <c r="BH630" s="360">
        <f t="shared" si="34"/>
        <v>0</v>
      </c>
      <c r="BI630" s="361"/>
      <c r="BJ630" s="362" t="s">
        <v>6326</v>
      </c>
      <c r="BK630" s="362" t="s">
        <v>6328</v>
      </c>
    </row>
    <row r="631" spans="1:63" s="349" customFormat="1" ht="200.25" hidden="1" customHeight="1">
      <c r="A631" s="676">
        <v>627</v>
      </c>
      <c r="B631" s="351" t="s">
        <v>6182</v>
      </c>
      <c r="C631" s="393" t="s">
        <v>2878</v>
      </c>
      <c r="D631" s="393"/>
      <c r="E631" s="393" t="s">
        <v>2879</v>
      </c>
      <c r="F631" s="382" t="s">
        <v>2880</v>
      </c>
      <c r="G631" s="744" t="s">
        <v>6897</v>
      </c>
      <c r="H631" s="427" t="s">
        <v>2872</v>
      </c>
      <c r="I631" s="428" t="s">
        <v>2873</v>
      </c>
      <c r="J631" s="428"/>
      <c r="K631" s="428"/>
      <c r="L631" s="353"/>
      <c r="M631" s="353"/>
      <c r="N631" s="353"/>
      <c r="O631" s="353">
        <v>0</v>
      </c>
      <c r="P631" s="353">
        <f t="shared" si="37"/>
        <v>0</v>
      </c>
      <c r="Q631" s="354"/>
      <c r="R631" s="355">
        <f t="shared" si="38"/>
        <v>100</v>
      </c>
      <c r="S631" s="353"/>
      <c r="T631" s="353"/>
      <c r="U631" s="353"/>
      <c r="V631" s="353"/>
      <c r="W631" s="353"/>
      <c r="X631" s="353"/>
      <c r="Y631" s="353"/>
      <c r="Z631" s="364"/>
      <c r="AA631" s="353"/>
      <c r="AB631" s="353"/>
      <c r="AC631" s="369">
        <v>100</v>
      </c>
      <c r="AD631" s="353"/>
      <c r="AE631" s="353"/>
      <c r="AF631" s="353"/>
      <c r="AG631" s="353"/>
      <c r="AH631" s="353"/>
      <c r="AI631" s="761"/>
      <c r="AJ631" s="353"/>
      <c r="AK631" s="353"/>
      <c r="AL631" s="353"/>
      <c r="AM631" s="353"/>
      <c r="AN631" s="353"/>
      <c r="AO631" s="366"/>
      <c r="AP631" s="353"/>
      <c r="AQ631" s="353"/>
      <c r="AR631" s="353"/>
      <c r="AS631" s="353"/>
      <c r="AT631" s="353"/>
      <c r="AU631" s="353"/>
      <c r="AV631" s="353"/>
      <c r="AW631" s="353"/>
      <c r="AX631" s="353"/>
      <c r="AY631" s="353"/>
      <c r="AZ631" s="353"/>
      <c r="BA631" s="353"/>
      <c r="BB631" s="353"/>
      <c r="BC631" s="353"/>
      <c r="BD631" s="353"/>
      <c r="BE631" s="425"/>
      <c r="BF631" s="360">
        <v>0</v>
      </c>
      <c r="BG631" s="360">
        <v>0</v>
      </c>
      <c r="BH631" s="360">
        <f t="shared" si="34"/>
        <v>0</v>
      </c>
      <c r="BI631" s="361"/>
      <c r="BJ631" s="362" t="s">
        <v>6326</v>
      </c>
      <c r="BK631" s="362" t="s">
        <v>6328</v>
      </c>
    </row>
    <row r="632" spans="1:63" s="349" customFormat="1" ht="235.5" hidden="1" customHeight="1">
      <c r="A632" s="676">
        <v>628</v>
      </c>
      <c r="B632" s="351" t="s">
        <v>6183</v>
      </c>
      <c r="C632" s="393" t="s">
        <v>2882</v>
      </c>
      <c r="D632" s="393"/>
      <c r="E632" s="393" t="s">
        <v>2883</v>
      </c>
      <c r="F632" s="393" t="s">
        <v>2884</v>
      </c>
      <c r="G632" s="744" t="s">
        <v>6898</v>
      </c>
      <c r="H632" s="427" t="s">
        <v>2886</v>
      </c>
      <c r="I632" s="428" t="s">
        <v>2873</v>
      </c>
      <c r="J632" s="428"/>
      <c r="K632" s="428"/>
      <c r="L632" s="353"/>
      <c r="M632" s="353"/>
      <c r="N632" s="353"/>
      <c r="O632" s="353">
        <v>0</v>
      </c>
      <c r="P632" s="353">
        <f t="shared" si="37"/>
        <v>0</v>
      </c>
      <c r="Q632" s="354"/>
      <c r="R632" s="355">
        <f t="shared" si="38"/>
        <v>150</v>
      </c>
      <c r="S632" s="353"/>
      <c r="T632" s="353"/>
      <c r="U632" s="353"/>
      <c r="V632" s="353"/>
      <c r="W632" s="353"/>
      <c r="X632" s="353"/>
      <c r="Y632" s="353"/>
      <c r="Z632" s="364"/>
      <c r="AA632" s="353"/>
      <c r="AB632" s="353"/>
      <c r="AC632" s="369">
        <v>150</v>
      </c>
      <c r="AD632" s="353"/>
      <c r="AE632" s="353"/>
      <c r="AF632" s="353"/>
      <c r="AG632" s="353"/>
      <c r="AH632" s="353"/>
      <c r="AI632" s="761"/>
      <c r="AJ632" s="353"/>
      <c r="AK632" s="353"/>
      <c r="AL632" s="353"/>
      <c r="AM632" s="353"/>
      <c r="AN632" s="353"/>
      <c r="AO632" s="366"/>
      <c r="AP632" s="353"/>
      <c r="AQ632" s="353"/>
      <c r="AR632" s="353"/>
      <c r="AS632" s="353"/>
      <c r="AT632" s="353"/>
      <c r="AU632" s="353"/>
      <c r="AV632" s="353"/>
      <c r="AW632" s="353"/>
      <c r="AX632" s="353"/>
      <c r="AY632" s="353"/>
      <c r="AZ632" s="353"/>
      <c r="BA632" s="353"/>
      <c r="BB632" s="353"/>
      <c r="BC632" s="353"/>
      <c r="BD632" s="353"/>
      <c r="BE632" s="425"/>
      <c r="BF632" s="360">
        <v>0</v>
      </c>
      <c r="BG632" s="360">
        <v>0</v>
      </c>
      <c r="BH632" s="360">
        <f t="shared" si="34"/>
        <v>0</v>
      </c>
      <c r="BI632" s="361"/>
      <c r="BJ632" s="362" t="s">
        <v>6326</v>
      </c>
      <c r="BK632" s="362" t="s">
        <v>6328</v>
      </c>
    </row>
    <row r="633" spans="1:63" s="349" customFormat="1" ht="148.5" hidden="1" customHeight="1">
      <c r="A633" s="676">
        <v>629</v>
      </c>
      <c r="B633" s="351" t="s">
        <v>6184</v>
      </c>
      <c r="C633" s="393" t="s">
        <v>2887</v>
      </c>
      <c r="D633" s="393"/>
      <c r="E633" s="393" t="s">
        <v>2888</v>
      </c>
      <c r="F633" s="393" t="s">
        <v>2889</v>
      </c>
      <c r="G633" s="488" t="s">
        <v>2890</v>
      </c>
      <c r="H633" s="427" t="s">
        <v>2891</v>
      </c>
      <c r="I633" s="428" t="s">
        <v>84</v>
      </c>
      <c r="J633" s="428"/>
      <c r="K633" s="428"/>
      <c r="L633" s="353"/>
      <c r="M633" s="353"/>
      <c r="N633" s="353"/>
      <c r="O633" s="353">
        <v>0</v>
      </c>
      <c r="P633" s="353">
        <f t="shared" si="37"/>
        <v>0</v>
      </c>
      <c r="Q633" s="354"/>
      <c r="R633" s="355">
        <f t="shared" si="38"/>
        <v>500</v>
      </c>
      <c r="S633" s="353"/>
      <c r="T633" s="353"/>
      <c r="U633" s="353"/>
      <c r="V633" s="353"/>
      <c r="W633" s="353"/>
      <c r="X633" s="353"/>
      <c r="Y633" s="353"/>
      <c r="Z633" s="364"/>
      <c r="AA633" s="353"/>
      <c r="AB633" s="353"/>
      <c r="AC633" s="369">
        <v>500</v>
      </c>
      <c r="AD633" s="353"/>
      <c r="AE633" s="353"/>
      <c r="AF633" s="353"/>
      <c r="AG633" s="353"/>
      <c r="AH633" s="353"/>
      <c r="AI633" s="761"/>
      <c r="AJ633" s="353"/>
      <c r="AK633" s="353"/>
      <c r="AL633" s="353"/>
      <c r="AM633" s="353"/>
      <c r="AN633" s="353"/>
      <c r="AO633" s="366"/>
      <c r="AP633" s="353"/>
      <c r="AQ633" s="353"/>
      <c r="AR633" s="353"/>
      <c r="AS633" s="353"/>
      <c r="AT633" s="353"/>
      <c r="AU633" s="353"/>
      <c r="AV633" s="353"/>
      <c r="AW633" s="353"/>
      <c r="AX633" s="353"/>
      <c r="AY633" s="353"/>
      <c r="AZ633" s="353"/>
      <c r="BA633" s="353"/>
      <c r="BB633" s="353"/>
      <c r="BC633" s="353"/>
      <c r="BD633" s="353"/>
      <c r="BE633" s="425"/>
      <c r="BF633" s="360">
        <v>0</v>
      </c>
      <c r="BG633" s="360">
        <v>0</v>
      </c>
      <c r="BH633" s="360">
        <f t="shared" si="34"/>
        <v>0</v>
      </c>
      <c r="BI633" s="361"/>
      <c r="BJ633" s="362" t="s">
        <v>6326</v>
      </c>
      <c r="BK633" s="362" t="s">
        <v>6326</v>
      </c>
    </row>
    <row r="634" spans="1:63" s="349" customFormat="1" ht="132" hidden="1" customHeight="1">
      <c r="A634" s="676">
        <v>630</v>
      </c>
      <c r="B634" s="351" t="s">
        <v>6185</v>
      </c>
      <c r="C634" s="393" t="s">
        <v>2892</v>
      </c>
      <c r="D634" s="393"/>
      <c r="E634" s="393" t="s">
        <v>2893</v>
      </c>
      <c r="F634" s="393" t="s">
        <v>2894</v>
      </c>
      <c r="G634" s="488"/>
      <c r="H634" s="427" t="s">
        <v>2895</v>
      </c>
      <c r="I634" s="428" t="s">
        <v>1337</v>
      </c>
      <c r="J634" s="428"/>
      <c r="K634" s="428"/>
      <c r="L634" s="353"/>
      <c r="M634" s="353"/>
      <c r="N634" s="353"/>
      <c r="O634" s="353">
        <v>0</v>
      </c>
      <c r="P634" s="353">
        <f t="shared" si="37"/>
        <v>0</v>
      </c>
      <c r="Q634" s="354"/>
      <c r="R634" s="355">
        <f t="shared" si="38"/>
        <v>50</v>
      </c>
      <c r="S634" s="353"/>
      <c r="T634" s="353"/>
      <c r="U634" s="353"/>
      <c r="V634" s="353"/>
      <c r="W634" s="353"/>
      <c r="X634" s="353"/>
      <c r="Y634" s="353"/>
      <c r="Z634" s="364"/>
      <c r="AA634" s="353"/>
      <c r="AB634" s="353"/>
      <c r="AC634" s="369">
        <v>50</v>
      </c>
      <c r="AD634" s="353"/>
      <c r="AE634" s="353"/>
      <c r="AF634" s="353"/>
      <c r="AG634" s="353"/>
      <c r="AH634" s="353"/>
      <c r="AI634" s="761"/>
      <c r="AJ634" s="353"/>
      <c r="AK634" s="353"/>
      <c r="AL634" s="353"/>
      <c r="AM634" s="353"/>
      <c r="AN634" s="353"/>
      <c r="AO634" s="366"/>
      <c r="AP634" s="353"/>
      <c r="AQ634" s="353"/>
      <c r="AR634" s="353"/>
      <c r="AS634" s="353"/>
      <c r="AT634" s="353"/>
      <c r="AU634" s="353"/>
      <c r="AV634" s="353"/>
      <c r="AW634" s="353"/>
      <c r="AX634" s="353"/>
      <c r="AY634" s="353"/>
      <c r="AZ634" s="353"/>
      <c r="BA634" s="353"/>
      <c r="BB634" s="353"/>
      <c r="BC634" s="353"/>
      <c r="BD634" s="353"/>
      <c r="BE634" s="425"/>
      <c r="BF634" s="360">
        <v>0</v>
      </c>
      <c r="BG634" s="360">
        <v>0</v>
      </c>
      <c r="BH634" s="360">
        <f t="shared" si="34"/>
        <v>0</v>
      </c>
      <c r="BI634" s="361"/>
      <c r="BJ634" s="362" t="s">
        <v>6326</v>
      </c>
      <c r="BK634" s="362" t="s">
        <v>6326</v>
      </c>
    </row>
    <row r="635" spans="1:63" s="349" customFormat="1" ht="132" hidden="1" customHeight="1">
      <c r="A635" s="676">
        <v>631</v>
      </c>
      <c r="B635" s="351" t="s">
        <v>6186</v>
      </c>
      <c r="C635" s="393" t="s">
        <v>2896</v>
      </c>
      <c r="D635" s="393"/>
      <c r="E635" s="393" t="s">
        <v>2897</v>
      </c>
      <c r="F635" s="393" t="s">
        <v>2898</v>
      </c>
      <c r="G635" s="488"/>
      <c r="H635" s="427" t="s">
        <v>2895</v>
      </c>
      <c r="I635" s="428" t="s">
        <v>1337</v>
      </c>
      <c r="J635" s="428"/>
      <c r="K635" s="428"/>
      <c r="L635" s="353"/>
      <c r="M635" s="353"/>
      <c r="N635" s="353"/>
      <c r="O635" s="353">
        <v>0</v>
      </c>
      <c r="P635" s="353">
        <f t="shared" si="37"/>
        <v>0</v>
      </c>
      <c r="Q635" s="354"/>
      <c r="R635" s="355">
        <f t="shared" si="38"/>
        <v>50</v>
      </c>
      <c r="S635" s="353"/>
      <c r="T635" s="353"/>
      <c r="U635" s="353"/>
      <c r="V635" s="353"/>
      <c r="W635" s="353"/>
      <c r="X635" s="353"/>
      <c r="Y635" s="353"/>
      <c r="Z635" s="364"/>
      <c r="AA635" s="353"/>
      <c r="AB635" s="353"/>
      <c r="AC635" s="369">
        <v>50</v>
      </c>
      <c r="AD635" s="353"/>
      <c r="AE635" s="353"/>
      <c r="AF635" s="353"/>
      <c r="AG635" s="353"/>
      <c r="AH635" s="353"/>
      <c r="AI635" s="761"/>
      <c r="AJ635" s="353"/>
      <c r="AK635" s="353"/>
      <c r="AL635" s="353"/>
      <c r="AM635" s="353"/>
      <c r="AN635" s="353"/>
      <c r="AO635" s="366"/>
      <c r="AP635" s="353"/>
      <c r="AQ635" s="353"/>
      <c r="AR635" s="353"/>
      <c r="AS635" s="353"/>
      <c r="AT635" s="353"/>
      <c r="AU635" s="353"/>
      <c r="AV635" s="353"/>
      <c r="AW635" s="353"/>
      <c r="AX635" s="353"/>
      <c r="AY635" s="353"/>
      <c r="AZ635" s="353"/>
      <c r="BA635" s="353"/>
      <c r="BB635" s="353"/>
      <c r="BC635" s="353"/>
      <c r="BD635" s="353"/>
      <c r="BE635" s="425"/>
      <c r="BF635" s="360">
        <v>0</v>
      </c>
      <c r="BG635" s="360">
        <v>0</v>
      </c>
      <c r="BH635" s="360">
        <f t="shared" si="34"/>
        <v>0</v>
      </c>
      <c r="BI635" s="361"/>
      <c r="BJ635" s="362" t="s">
        <v>6326</v>
      </c>
      <c r="BK635" s="362" t="s">
        <v>6326</v>
      </c>
    </row>
    <row r="636" spans="1:63" s="410" customFormat="1" ht="151.5" hidden="1" customHeight="1">
      <c r="A636" s="783">
        <v>632</v>
      </c>
      <c r="B636" s="351" t="s">
        <v>6187</v>
      </c>
      <c r="C636" s="420" t="s">
        <v>7034</v>
      </c>
      <c r="D636" s="429" t="s">
        <v>2900</v>
      </c>
      <c r="E636" s="351"/>
      <c r="F636" s="420" t="s">
        <v>2901</v>
      </c>
      <c r="G636" s="420" t="s">
        <v>2902</v>
      </c>
      <c r="H636" s="698" t="s">
        <v>2903</v>
      </c>
      <c r="I636" s="676" t="s">
        <v>416</v>
      </c>
      <c r="J636" s="428"/>
      <c r="K636" s="428"/>
      <c r="L636" s="353"/>
      <c r="M636" s="353"/>
      <c r="N636" s="353"/>
      <c r="O636" s="353">
        <v>0</v>
      </c>
      <c r="P636" s="353">
        <f t="shared" si="37"/>
        <v>0</v>
      </c>
      <c r="Q636" s="354"/>
      <c r="R636" s="355">
        <f t="shared" si="38"/>
        <v>300</v>
      </c>
      <c r="S636" s="353"/>
      <c r="T636" s="353"/>
      <c r="U636" s="353"/>
      <c r="V636" s="353"/>
      <c r="W636" s="353"/>
      <c r="X636" s="353"/>
      <c r="Y636" s="353"/>
      <c r="Z636" s="369"/>
      <c r="AA636" s="353"/>
      <c r="AB636" s="353"/>
      <c r="AC636" s="369">
        <v>300</v>
      </c>
      <c r="AD636" s="353"/>
      <c r="AE636" s="353"/>
      <c r="AF636" s="353"/>
      <c r="AG636" s="353"/>
      <c r="AH636" s="353"/>
      <c r="AI636" s="761"/>
      <c r="AJ636" s="353"/>
      <c r="AK636" s="353"/>
      <c r="AL636" s="353"/>
      <c r="AM636" s="353"/>
      <c r="AN636" s="353"/>
      <c r="AO636" s="789"/>
      <c r="AP636" s="353"/>
      <c r="AQ636" s="353"/>
      <c r="AR636" s="353"/>
      <c r="AS636" s="353"/>
      <c r="AT636" s="353"/>
      <c r="AU636" s="353"/>
      <c r="AV636" s="353"/>
      <c r="AW636" s="353"/>
      <c r="AX636" s="353"/>
      <c r="AY636" s="353"/>
      <c r="AZ636" s="353"/>
      <c r="BA636" s="353"/>
      <c r="BB636" s="353"/>
      <c r="BC636" s="353"/>
      <c r="BD636" s="353"/>
      <c r="BE636" s="425"/>
      <c r="BF636" s="353">
        <v>0</v>
      </c>
      <c r="BG636" s="353">
        <v>0</v>
      </c>
      <c r="BH636" s="353">
        <f t="shared" si="34"/>
        <v>0</v>
      </c>
      <c r="BI636" s="351"/>
      <c r="BJ636" s="386" t="s">
        <v>6326</v>
      </c>
      <c r="BK636" s="386" t="s">
        <v>6326</v>
      </c>
    </row>
    <row r="637" spans="1:63" s="349" customFormat="1" ht="132" hidden="1" customHeight="1">
      <c r="A637" s="676">
        <v>633</v>
      </c>
      <c r="B637" s="351" t="s">
        <v>6194</v>
      </c>
      <c r="C637" s="351" t="s">
        <v>2917</v>
      </c>
      <c r="D637" s="351"/>
      <c r="E637" s="351"/>
      <c r="F637" s="351" t="s">
        <v>2918</v>
      </c>
      <c r="G637" s="488"/>
      <c r="H637" s="352"/>
      <c r="I637" s="428" t="s">
        <v>84</v>
      </c>
      <c r="J637" s="428"/>
      <c r="K637" s="428"/>
      <c r="L637" s="353"/>
      <c r="M637" s="353"/>
      <c r="N637" s="353"/>
      <c r="O637" s="353">
        <v>0</v>
      </c>
      <c r="P637" s="353">
        <f t="shared" si="37"/>
        <v>0</v>
      </c>
      <c r="Q637" s="354"/>
      <c r="R637" s="355">
        <f t="shared" si="38"/>
        <v>0</v>
      </c>
      <c r="S637" s="353"/>
      <c r="T637" s="353"/>
      <c r="U637" s="353"/>
      <c r="V637" s="353"/>
      <c r="W637" s="353"/>
      <c r="X637" s="353"/>
      <c r="Y637" s="353"/>
      <c r="Z637" s="364"/>
      <c r="AA637" s="353"/>
      <c r="AB637" s="353"/>
      <c r="AC637" s="365"/>
      <c r="AD637" s="353"/>
      <c r="AE637" s="353"/>
      <c r="AF637" s="353"/>
      <c r="AG637" s="353"/>
      <c r="AH637" s="353"/>
      <c r="AI637" s="761"/>
      <c r="AJ637" s="353"/>
      <c r="AK637" s="353"/>
      <c r="AL637" s="353"/>
      <c r="AM637" s="353"/>
      <c r="AN637" s="353"/>
      <c r="AO637" s="364"/>
      <c r="AP637" s="353"/>
      <c r="AQ637" s="353"/>
      <c r="AR637" s="353"/>
      <c r="AS637" s="353"/>
      <c r="AT637" s="353"/>
      <c r="AU637" s="353"/>
      <c r="AV637" s="353"/>
      <c r="AW637" s="353"/>
      <c r="AX637" s="353"/>
      <c r="AY637" s="353"/>
      <c r="AZ637" s="353"/>
      <c r="BA637" s="353"/>
      <c r="BB637" s="353"/>
      <c r="BC637" s="353"/>
      <c r="BD637" s="353"/>
      <c r="BE637" s="425"/>
      <c r="BF637" s="360">
        <v>0</v>
      </c>
      <c r="BG637" s="360">
        <v>0</v>
      </c>
      <c r="BH637" s="360">
        <f t="shared" si="34"/>
        <v>0</v>
      </c>
      <c r="BI637" s="361"/>
      <c r="BJ637" s="362" t="s">
        <v>6326</v>
      </c>
      <c r="BK637" s="363" t="str">
        <f>+BJ637</f>
        <v>CK</v>
      </c>
    </row>
    <row r="638" spans="1:63" s="349" customFormat="1" ht="82.5" hidden="1" customHeight="1">
      <c r="A638" s="676">
        <v>634</v>
      </c>
      <c r="B638" s="393" t="s">
        <v>6407</v>
      </c>
      <c r="C638" s="382" t="s">
        <v>2920</v>
      </c>
      <c r="D638" s="430" t="s">
        <v>2921</v>
      </c>
      <c r="E638" s="351"/>
      <c r="F638" s="393" t="s">
        <v>2922</v>
      </c>
      <c r="G638" s="439" t="s">
        <v>2923</v>
      </c>
      <c r="H638" s="352"/>
      <c r="I638" s="428" t="s">
        <v>84</v>
      </c>
      <c r="J638" s="428"/>
      <c r="K638" s="428"/>
      <c r="L638" s="380">
        <v>180</v>
      </c>
      <c r="M638" s="353"/>
      <c r="N638" s="353"/>
      <c r="O638" s="353">
        <v>0</v>
      </c>
      <c r="P638" s="353">
        <f t="shared" si="37"/>
        <v>0</v>
      </c>
      <c r="Q638" s="354"/>
      <c r="R638" s="355">
        <f t="shared" si="38"/>
        <v>700</v>
      </c>
      <c r="S638" s="353"/>
      <c r="T638" s="353"/>
      <c r="U638" s="353"/>
      <c r="V638" s="353"/>
      <c r="W638" s="353"/>
      <c r="X638" s="353"/>
      <c r="Y638" s="353"/>
      <c r="Z638" s="364"/>
      <c r="AA638" s="353"/>
      <c r="AB638" s="353"/>
      <c r="AC638" s="365"/>
      <c r="AD638" s="353"/>
      <c r="AE638" s="353"/>
      <c r="AF638" s="353"/>
      <c r="AG638" s="353"/>
      <c r="AH638" s="353"/>
      <c r="AI638" s="761"/>
      <c r="AJ638" s="353"/>
      <c r="AK638" s="353"/>
      <c r="AL638" s="353"/>
      <c r="AM638" s="353"/>
      <c r="AN638" s="353"/>
      <c r="AO638" s="364"/>
      <c r="AP638" s="380">
        <v>700</v>
      </c>
      <c r="AQ638" s="353"/>
      <c r="AR638" s="353"/>
      <c r="AS638" s="353"/>
      <c r="AT638" s="353"/>
      <c r="AU638" s="353"/>
      <c r="AV638" s="353"/>
      <c r="AW638" s="353"/>
      <c r="AX638" s="353"/>
      <c r="AY638" s="353"/>
      <c r="AZ638" s="353"/>
      <c r="BA638" s="353"/>
      <c r="BB638" s="353"/>
      <c r="BC638" s="353"/>
      <c r="BD638" s="353"/>
      <c r="BE638" s="425" t="s">
        <v>2730</v>
      </c>
      <c r="BF638" s="360">
        <v>0</v>
      </c>
      <c r="BG638" s="360">
        <v>269850</v>
      </c>
      <c r="BH638" s="360">
        <f t="shared" si="34"/>
        <v>188895000</v>
      </c>
      <c r="BI638" s="361"/>
      <c r="BJ638" s="362" t="s">
        <v>6326</v>
      </c>
      <c r="BK638" s="363" t="str">
        <f>+BJ638</f>
        <v>CK</v>
      </c>
    </row>
    <row r="639" spans="1:63" s="349" customFormat="1" ht="49.5" hidden="1" customHeight="1">
      <c r="A639" s="676">
        <v>635</v>
      </c>
      <c r="B639" s="351" t="s">
        <v>6195</v>
      </c>
      <c r="C639" s="351" t="s">
        <v>2924</v>
      </c>
      <c r="D639" s="351"/>
      <c r="E639" s="351"/>
      <c r="F639" s="351" t="s">
        <v>2925</v>
      </c>
      <c r="G639" s="488"/>
      <c r="H639" s="352"/>
      <c r="I639" s="428" t="s">
        <v>416</v>
      </c>
      <c r="J639" s="428"/>
      <c r="K639" s="428"/>
      <c r="L639" s="353"/>
      <c r="M639" s="353"/>
      <c r="N639" s="353"/>
      <c r="O639" s="353">
        <v>0</v>
      </c>
      <c r="P639" s="353">
        <f t="shared" si="37"/>
        <v>0</v>
      </c>
      <c r="Q639" s="354"/>
      <c r="R639" s="355">
        <f t="shared" si="38"/>
        <v>100</v>
      </c>
      <c r="S639" s="353"/>
      <c r="T639" s="353"/>
      <c r="U639" s="353"/>
      <c r="V639" s="353"/>
      <c r="W639" s="353"/>
      <c r="X639" s="353"/>
      <c r="Y639" s="353"/>
      <c r="Z639" s="364"/>
      <c r="AA639" s="353"/>
      <c r="AB639" s="353"/>
      <c r="AC639" s="365"/>
      <c r="AD639" s="353"/>
      <c r="AE639" s="353"/>
      <c r="AF639" s="353"/>
      <c r="AG639" s="353"/>
      <c r="AH639" s="353"/>
      <c r="AI639" s="761"/>
      <c r="AJ639" s="353"/>
      <c r="AK639" s="353"/>
      <c r="AL639" s="353"/>
      <c r="AM639" s="353"/>
      <c r="AN639" s="353"/>
      <c r="AO639" s="364"/>
      <c r="AP639" s="353"/>
      <c r="AQ639" s="353"/>
      <c r="AR639" s="353"/>
      <c r="AS639" s="353"/>
      <c r="AT639" s="353"/>
      <c r="AU639" s="353"/>
      <c r="AV639" s="353"/>
      <c r="AW639" s="353"/>
      <c r="AX639" s="353">
        <v>100</v>
      </c>
      <c r="AY639" s="353"/>
      <c r="AZ639" s="353"/>
      <c r="BA639" s="353"/>
      <c r="BB639" s="353"/>
      <c r="BC639" s="353"/>
      <c r="BD639" s="353"/>
      <c r="BE639" s="425"/>
      <c r="BF639" s="360">
        <v>0</v>
      </c>
      <c r="BG639" s="360">
        <v>0</v>
      </c>
      <c r="BH639" s="360">
        <f t="shared" si="34"/>
        <v>0</v>
      </c>
      <c r="BI639" s="361"/>
      <c r="BJ639" s="362" t="s">
        <v>6039</v>
      </c>
      <c r="BK639" s="363"/>
    </row>
    <row r="640" spans="1:63" s="349" customFormat="1" ht="82.5" hidden="1" customHeight="1">
      <c r="A640" s="676">
        <v>636</v>
      </c>
      <c r="B640" s="393" t="s">
        <v>2926</v>
      </c>
      <c r="C640" s="393" t="s">
        <v>2927</v>
      </c>
      <c r="D640" s="393"/>
      <c r="E640" s="393"/>
      <c r="F640" s="393" t="s">
        <v>2928</v>
      </c>
      <c r="G640" s="488"/>
      <c r="H640" s="350"/>
      <c r="I640" s="431" t="s">
        <v>84</v>
      </c>
      <c r="J640" s="431"/>
      <c r="K640" s="431"/>
      <c r="L640" s="353"/>
      <c r="M640" s="353"/>
      <c r="N640" s="353"/>
      <c r="O640" s="353">
        <v>0</v>
      </c>
      <c r="P640" s="353">
        <f t="shared" si="37"/>
        <v>0</v>
      </c>
      <c r="Q640" s="354">
        <v>54000</v>
      </c>
      <c r="R640" s="355">
        <f t="shared" si="38"/>
        <v>54000</v>
      </c>
      <c r="S640" s="353"/>
      <c r="T640" s="353">
        <v>54000</v>
      </c>
      <c r="U640" s="353"/>
      <c r="V640" s="353"/>
      <c r="W640" s="353"/>
      <c r="X640" s="353"/>
      <c r="Y640" s="353"/>
      <c r="Z640" s="364"/>
      <c r="AA640" s="353"/>
      <c r="AB640" s="353"/>
      <c r="AC640" s="365"/>
      <c r="AD640" s="353"/>
      <c r="AE640" s="353"/>
      <c r="AF640" s="353"/>
      <c r="AG640" s="353"/>
      <c r="AH640" s="353"/>
      <c r="AI640" s="761"/>
      <c r="AJ640" s="353"/>
      <c r="AK640" s="353"/>
      <c r="AL640" s="353"/>
      <c r="AM640" s="353"/>
      <c r="AN640" s="353"/>
      <c r="AO640" s="364"/>
      <c r="AP640" s="353"/>
      <c r="AQ640" s="353"/>
      <c r="AR640" s="353"/>
      <c r="AS640" s="353"/>
      <c r="AT640" s="353"/>
      <c r="AU640" s="353"/>
      <c r="AV640" s="353"/>
      <c r="AW640" s="353"/>
      <c r="AX640" s="353"/>
      <c r="AY640" s="353"/>
      <c r="AZ640" s="353"/>
      <c r="BA640" s="353"/>
      <c r="BB640" s="353"/>
      <c r="BC640" s="353"/>
      <c r="BD640" s="353"/>
      <c r="BE640" s="425"/>
      <c r="BF640" s="360">
        <v>0</v>
      </c>
      <c r="BG640" s="360">
        <v>1000</v>
      </c>
      <c r="BH640" s="360">
        <f t="shared" si="34"/>
        <v>54000000</v>
      </c>
      <c r="BI640" s="361"/>
      <c r="BJ640" s="362" t="s">
        <v>6337</v>
      </c>
      <c r="BK640" s="363" t="str">
        <f>+BJ640</f>
        <v>CLS</v>
      </c>
    </row>
    <row r="641" spans="1:63" s="349" customFormat="1" ht="82.5" hidden="1" customHeight="1">
      <c r="A641" s="676">
        <v>637</v>
      </c>
      <c r="B641" s="351" t="s">
        <v>6196</v>
      </c>
      <c r="C641" s="393" t="s">
        <v>2929</v>
      </c>
      <c r="D641" s="393"/>
      <c r="E641" s="351"/>
      <c r="F641" s="393" t="s">
        <v>2930</v>
      </c>
      <c r="G641" s="439" t="s">
        <v>2931</v>
      </c>
      <c r="H641" s="352"/>
      <c r="I641" s="350" t="s">
        <v>2250</v>
      </c>
      <c r="J641" s="350"/>
      <c r="K641" s="350"/>
      <c r="L641" s="353"/>
      <c r="M641" s="353"/>
      <c r="N641" s="353"/>
      <c r="O641" s="353">
        <v>0</v>
      </c>
      <c r="P641" s="353">
        <f t="shared" si="37"/>
        <v>0</v>
      </c>
      <c r="Q641" s="354"/>
      <c r="R641" s="355">
        <f t="shared" si="38"/>
        <v>200</v>
      </c>
      <c r="S641" s="353"/>
      <c r="T641" s="353"/>
      <c r="U641" s="353"/>
      <c r="V641" s="353"/>
      <c r="W641" s="353"/>
      <c r="X641" s="353"/>
      <c r="Y641" s="353"/>
      <c r="Z641" s="364"/>
      <c r="AA641" s="353"/>
      <c r="AB641" s="353"/>
      <c r="AC641" s="365"/>
      <c r="AD641" s="353"/>
      <c r="AE641" s="353"/>
      <c r="AF641" s="353"/>
      <c r="AG641" s="353"/>
      <c r="AH641" s="353"/>
      <c r="AI641" s="761"/>
      <c r="AJ641" s="353"/>
      <c r="AK641" s="353"/>
      <c r="AL641" s="353"/>
      <c r="AM641" s="353"/>
      <c r="AN641" s="353"/>
      <c r="AO641" s="364"/>
      <c r="AP641" s="353">
        <v>200</v>
      </c>
      <c r="AQ641" s="353"/>
      <c r="AR641" s="353"/>
      <c r="AS641" s="353"/>
      <c r="AT641" s="353"/>
      <c r="AU641" s="353"/>
      <c r="AV641" s="353"/>
      <c r="AW641" s="353"/>
      <c r="AX641" s="353"/>
      <c r="AY641" s="353"/>
      <c r="AZ641" s="353"/>
      <c r="BA641" s="353"/>
      <c r="BB641" s="353"/>
      <c r="BC641" s="353"/>
      <c r="BD641" s="353"/>
      <c r="BE641" s="425" t="s">
        <v>2932</v>
      </c>
      <c r="BF641" s="360">
        <v>0</v>
      </c>
      <c r="BG641" s="360">
        <v>2782500</v>
      </c>
      <c r="BH641" s="360">
        <f t="shared" si="34"/>
        <v>556500000</v>
      </c>
      <c r="BI641" s="361"/>
      <c r="BJ641" s="362" t="s">
        <v>6326</v>
      </c>
      <c r="BK641" s="363" t="str">
        <f>+BJ641</f>
        <v>CK</v>
      </c>
    </row>
    <row r="642" spans="1:63" s="349" customFormat="1" ht="66" hidden="1" customHeight="1">
      <c r="A642" s="676">
        <v>638</v>
      </c>
      <c r="B642" s="351" t="s">
        <v>6197</v>
      </c>
      <c r="C642" s="393" t="s">
        <v>2933</v>
      </c>
      <c r="D642" s="393"/>
      <c r="E642" s="393" t="s">
        <v>2933</v>
      </c>
      <c r="F642" s="393" t="s">
        <v>2934</v>
      </c>
      <c r="G642" s="488"/>
      <c r="H642" s="352"/>
      <c r="I642" s="428" t="s">
        <v>84</v>
      </c>
      <c r="J642" s="428"/>
      <c r="K642" s="428"/>
      <c r="L642" s="353"/>
      <c r="M642" s="353"/>
      <c r="N642" s="353"/>
      <c r="O642" s="353">
        <v>3501</v>
      </c>
      <c r="P642" s="353">
        <f t="shared" si="37"/>
        <v>3501</v>
      </c>
      <c r="Q642" s="354"/>
      <c r="R642" s="355">
        <f t="shared" si="38"/>
        <v>2000</v>
      </c>
      <c r="S642" s="353"/>
      <c r="T642" s="353"/>
      <c r="U642" s="353"/>
      <c r="V642" s="353"/>
      <c r="W642" s="353"/>
      <c r="X642" s="353"/>
      <c r="Y642" s="353"/>
      <c r="Z642" s="364"/>
      <c r="AA642" s="353"/>
      <c r="AB642" s="353"/>
      <c r="AC642" s="365"/>
      <c r="AD642" s="353"/>
      <c r="AE642" s="353"/>
      <c r="AF642" s="353"/>
      <c r="AG642" s="353"/>
      <c r="AH642" s="353"/>
      <c r="AI642" s="761"/>
      <c r="AJ642" s="353"/>
      <c r="AK642" s="353"/>
      <c r="AL642" s="353"/>
      <c r="AM642" s="353"/>
      <c r="AN642" s="353"/>
      <c r="AO642" s="364"/>
      <c r="AP642" s="353">
        <v>2000</v>
      </c>
      <c r="AQ642" s="353"/>
      <c r="AR642" s="353"/>
      <c r="AS642" s="353"/>
      <c r="AT642" s="353"/>
      <c r="AU642" s="353"/>
      <c r="AV642" s="353"/>
      <c r="AW642" s="353"/>
      <c r="AX642" s="353"/>
      <c r="AY642" s="353"/>
      <c r="AZ642" s="353"/>
      <c r="BA642" s="353"/>
      <c r="BB642" s="353"/>
      <c r="BC642" s="353"/>
      <c r="BD642" s="353"/>
      <c r="BE642" s="425" t="s">
        <v>2730</v>
      </c>
      <c r="BF642" s="360">
        <v>0</v>
      </c>
      <c r="BG642" s="360">
        <v>4900</v>
      </c>
      <c r="BH642" s="360">
        <f t="shared" si="34"/>
        <v>9800000</v>
      </c>
      <c r="BI642" s="361"/>
      <c r="BJ642" s="362" t="s">
        <v>6326</v>
      </c>
      <c r="BK642" s="363" t="str">
        <f>+BJ642</f>
        <v>CK</v>
      </c>
    </row>
    <row r="643" spans="1:63" s="349" customFormat="1" ht="396" hidden="1" customHeight="1">
      <c r="A643" s="676">
        <v>639</v>
      </c>
      <c r="B643" s="351" t="s">
        <v>6198</v>
      </c>
      <c r="C643" s="393" t="s">
        <v>2935</v>
      </c>
      <c r="D643" s="393"/>
      <c r="E643" s="351"/>
      <c r="F643" s="393" t="s">
        <v>2936</v>
      </c>
      <c r="G643" s="488"/>
      <c r="H643" s="352"/>
      <c r="I643" s="428" t="s">
        <v>2250</v>
      </c>
      <c r="J643" s="428"/>
      <c r="K643" s="428"/>
      <c r="L643" s="353"/>
      <c r="M643" s="353"/>
      <c r="N643" s="353"/>
      <c r="O643" s="353">
        <v>0</v>
      </c>
      <c r="P643" s="353">
        <f t="shared" si="37"/>
        <v>0</v>
      </c>
      <c r="Q643" s="354"/>
      <c r="R643" s="355">
        <f t="shared" si="38"/>
        <v>150</v>
      </c>
      <c r="S643" s="353"/>
      <c r="T643" s="353"/>
      <c r="U643" s="353"/>
      <c r="V643" s="353"/>
      <c r="W643" s="353"/>
      <c r="X643" s="353"/>
      <c r="Y643" s="353"/>
      <c r="Z643" s="364"/>
      <c r="AA643" s="353"/>
      <c r="AB643" s="353"/>
      <c r="AC643" s="365"/>
      <c r="AD643" s="353"/>
      <c r="AE643" s="353"/>
      <c r="AF643" s="353"/>
      <c r="AG643" s="353"/>
      <c r="AH643" s="353"/>
      <c r="AI643" s="761"/>
      <c r="AJ643" s="353"/>
      <c r="AK643" s="353"/>
      <c r="AL643" s="353"/>
      <c r="AM643" s="353"/>
      <c r="AN643" s="353"/>
      <c r="AO643" s="364"/>
      <c r="AP643" s="353">
        <v>150</v>
      </c>
      <c r="AQ643" s="353"/>
      <c r="AR643" s="353"/>
      <c r="AS643" s="353"/>
      <c r="AT643" s="353"/>
      <c r="AU643" s="353"/>
      <c r="AV643" s="353"/>
      <c r="AW643" s="353"/>
      <c r="AX643" s="353"/>
      <c r="AY643" s="353"/>
      <c r="AZ643" s="353"/>
      <c r="BA643" s="353"/>
      <c r="BB643" s="353"/>
      <c r="BC643" s="353"/>
      <c r="BD643" s="353"/>
      <c r="BE643" s="425" t="s">
        <v>2730</v>
      </c>
      <c r="BF643" s="360">
        <v>0</v>
      </c>
      <c r="BG643" s="360">
        <v>2500000</v>
      </c>
      <c r="BH643" s="360">
        <f t="shared" si="34"/>
        <v>375000000</v>
      </c>
      <c r="BI643" s="361"/>
      <c r="BJ643" s="362" t="s">
        <v>6326</v>
      </c>
      <c r="BK643" s="363" t="str">
        <f>+BJ643</f>
        <v>CK</v>
      </c>
    </row>
    <row r="644" spans="1:63" s="349" customFormat="1" ht="16.5" hidden="1" customHeight="1">
      <c r="A644" s="676">
        <v>640</v>
      </c>
      <c r="B644" s="351" t="s">
        <v>6199</v>
      </c>
      <c r="C644" s="351" t="s">
        <v>2937</v>
      </c>
      <c r="D644" s="351"/>
      <c r="E644" s="351"/>
      <c r="F644" s="351" t="s">
        <v>2938</v>
      </c>
      <c r="G644" s="488"/>
      <c r="H644" s="352"/>
      <c r="I644" s="428" t="s">
        <v>2296</v>
      </c>
      <c r="J644" s="428"/>
      <c r="K644" s="428"/>
      <c r="L644" s="353"/>
      <c r="M644" s="353"/>
      <c r="N644" s="353"/>
      <c r="O644" s="353">
        <v>0</v>
      </c>
      <c r="P644" s="353">
        <f t="shared" si="37"/>
        <v>0</v>
      </c>
      <c r="Q644" s="354"/>
      <c r="R644" s="355">
        <f t="shared" si="38"/>
        <v>400</v>
      </c>
      <c r="S644" s="353"/>
      <c r="T644" s="353"/>
      <c r="U644" s="353"/>
      <c r="V644" s="353"/>
      <c r="W644" s="353"/>
      <c r="X644" s="353"/>
      <c r="Y644" s="353"/>
      <c r="Z644" s="364"/>
      <c r="AA644" s="353"/>
      <c r="AB644" s="353"/>
      <c r="AC644" s="365"/>
      <c r="AD644" s="353"/>
      <c r="AE644" s="353"/>
      <c r="AF644" s="353"/>
      <c r="AG644" s="353"/>
      <c r="AH644" s="353"/>
      <c r="AI644" s="761"/>
      <c r="AJ644" s="353"/>
      <c r="AK644" s="353"/>
      <c r="AL644" s="353"/>
      <c r="AM644" s="353"/>
      <c r="AN644" s="353">
        <v>400</v>
      </c>
      <c r="AO644" s="364"/>
      <c r="AP644" s="353"/>
      <c r="AQ644" s="353"/>
      <c r="AR644" s="353"/>
      <c r="AS644" s="353"/>
      <c r="AT644" s="353"/>
      <c r="AU644" s="353"/>
      <c r="AV644" s="353"/>
      <c r="AW644" s="353"/>
      <c r="AX644" s="353"/>
      <c r="AY644" s="353"/>
      <c r="AZ644" s="353"/>
      <c r="BA644" s="353"/>
      <c r="BB644" s="353"/>
      <c r="BC644" s="353"/>
      <c r="BD644" s="353"/>
      <c r="BE644" s="425"/>
      <c r="BF644" s="360">
        <v>0</v>
      </c>
      <c r="BG644" s="360">
        <v>0</v>
      </c>
      <c r="BH644" s="360">
        <f t="shared" si="34"/>
        <v>0</v>
      </c>
      <c r="BI644" s="361"/>
      <c r="BJ644" s="362" t="s">
        <v>6326</v>
      </c>
      <c r="BK644" s="363" t="str">
        <f>+BJ644</f>
        <v>CK</v>
      </c>
    </row>
    <row r="645" spans="1:63" s="349" customFormat="1" ht="99" hidden="1" customHeight="1">
      <c r="A645" s="676">
        <v>641</v>
      </c>
      <c r="B645" s="351" t="s">
        <v>6201</v>
      </c>
      <c r="C645" s="351" t="s">
        <v>2940</v>
      </c>
      <c r="D645" s="351"/>
      <c r="E645" s="351"/>
      <c r="F645" s="393" t="s">
        <v>2941</v>
      </c>
      <c r="G645" s="488"/>
      <c r="H645" s="352"/>
      <c r="I645" s="350" t="s">
        <v>84</v>
      </c>
      <c r="J645" s="350"/>
      <c r="K645" s="350"/>
      <c r="L645" s="353"/>
      <c r="M645" s="353"/>
      <c r="N645" s="353"/>
      <c r="O645" s="353">
        <v>0</v>
      </c>
      <c r="P645" s="353">
        <f t="shared" si="37"/>
        <v>0</v>
      </c>
      <c r="Q645" s="354"/>
      <c r="R645" s="355">
        <f t="shared" si="38"/>
        <v>50</v>
      </c>
      <c r="S645" s="353"/>
      <c r="T645" s="353"/>
      <c r="U645" s="353"/>
      <c r="V645" s="353"/>
      <c r="W645" s="353"/>
      <c r="X645" s="353"/>
      <c r="Y645" s="353"/>
      <c r="Z645" s="364"/>
      <c r="AA645" s="353"/>
      <c r="AB645" s="353"/>
      <c r="AC645" s="365"/>
      <c r="AD645" s="353"/>
      <c r="AE645" s="353"/>
      <c r="AF645" s="353"/>
      <c r="AG645" s="353"/>
      <c r="AH645" s="353"/>
      <c r="AI645" s="761"/>
      <c r="AJ645" s="353"/>
      <c r="AK645" s="353"/>
      <c r="AL645" s="353"/>
      <c r="AM645" s="353"/>
      <c r="AN645" s="353"/>
      <c r="AO645" s="364"/>
      <c r="AP645" s="353"/>
      <c r="AQ645" s="353"/>
      <c r="AR645" s="353"/>
      <c r="AS645" s="353">
        <v>50</v>
      </c>
      <c r="AT645" s="353"/>
      <c r="AU645" s="353"/>
      <c r="AV645" s="353"/>
      <c r="AW645" s="353"/>
      <c r="AX645" s="353"/>
      <c r="AY645" s="353"/>
      <c r="AZ645" s="353"/>
      <c r="BA645" s="353"/>
      <c r="BB645" s="353"/>
      <c r="BC645" s="353"/>
      <c r="BD645" s="353"/>
      <c r="BE645" s="425" t="s">
        <v>2730</v>
      </c>
      <c r="BF645" s="360">
        <v>0</v>
      </c>
      <c r="BG645" s="360">
        <v>0</v>
      </c>
      <c r="BH645" s="360">
        <f t="shared" si="34"/>
        <v>0</v>
      </c>
      <c r="BI645" s="361"/>
      <c r="BJ645" s="362" t="s">
        <v>6326</v>
      </c>
      <c r="BK645" s="362" t="s">
        <v>6327</v>
      </c>
    </row>
    <row r="646" spans="1:63" s="349" customFormat="1" ht="297" hidden="1" customHeight="1">
      <c r="A646" s="676">
        <v>642</v>
      </c>
      <c r="B646" s="351" t="s">
        <v>6202</v>
      </c>
      <c r="C646" s="393" t="s">
        <v>2942</v>
      </c>
      <c r="D646" s="389" t="s">
        <v>2943</v>
      </c>
      <c r="E646" s="393" t="s">
        <v>2944</v>
      </c>
      <c r="F646" s="393" t="s">
        <v>2945</v>
      </c>
      <c r="G646" s="488"/>
      <c r="H646" s="352"/>
      <c r="I646" s="350" t="s">
        <v>84</v>
      </c>
      <c r="J646" s="350"/>
      <c r="K646" s="350"/>
      <c r="L646" s="353"/>
      <c r="M646" s="353"/>
      <c r="N646" s="353"/>
      <c r="O646" s="353">
        <v>0</v>
      </c>
      <c r="P646" s="353">
        <f t="shared" si="37"/>
        <v>0</v>
      </c>
      <c r="Q646" s="354"/>
      <c r="R646" s="355">
        <f t="shared" si="38"/>
        <v>500</v>
      </c>
      <c r="S646" s="353"/>
      <c r="T646" s="353"/>
      <c r="U646" s="353"/>
      <c r="V646" s="353"/>
      <c r="W646" s="353"/>
      <c r="X646" s="353"/>
      <c r="Y646" s="353"/>
      <c r="Z646" s="364"/>
      <c r="AA646" s="353"/>
      <c r="AB646" s="353"/>
      <c r="AC646" s="365"/>
      <c r="AD646" s="353">
        <v>500</v>
      </c>
      <c r="AE646" s="353"/>
      <c r="AF646" s="353"/>
      <c r="AG646" s="353"/>
      <c r="AH646" s="353"/>
      <c r="AI646" s="761"/>
      <c r="AJ646" s="353"/>
      <c r="AK646" s="353"/>
      <c r="AL646" s="353"/>
      <c r="AM646" s="353"/>
      <c r="AN646" s="353"/>
      <c r="AO646" s="364"/>
      <c r="AP646" s="353"/>
      <c r="AQ646" s="353"/>
      <c r="AR646" s="353"/>
      <c r="AS646" s="353"/>
      <c r="AT646" s="353"/>
      <c r="AU646" s="353"/>
      <c r="AV646" s="353"/>
      <c r="AW646" s="353"/>
      <c r="AX646" s="353"/>
      <c r="AY646" s="353"/>
      <c r="AZ646" s="353"/>
      <c r="BA646" s="353"/>
      <c r="BB646" s="353"/>
      <c r="BC646" s="353"/>
      <c r="BD646" s="353"/>
      <c r="BE646" s="425" t="s">
        <v>2730</v>
      </c>
      <c r="BF646" s="360">
        <v>0</v>
      </c>
      <c r="BG646" s="360">
        <v>0</v>
      </c>
      <c r="BH646" s="360">
        <f t="shared" si="34"/>
        <v>0</v>
      </c>
      <c r="BI646" s="361"/>
      <c r="BJ646" s="362" t="s">
        <v>6326</v>
      </c>
      <c r="BK646" s="363" t="str">
        <f>+BJ646</f>
        <v>CK</v>
      </c>
    </row>
    <row r="647" spans="1:63" s="349" customFormat="1" ht="264" hidden="1" customHeight="1">
      <c r="A647" s="676">
        <v>643</v>
      </c>
      <c r="B647" s="351" t="s">
        <v>6203</v>
      </c>
      <c r="C647" s="393" t="s">
        <v>2946</v>
      </c>
      <c r="D647" s="389" t="s">
        <v>2942</v>
      </c>
      <c r="E647" s="393" t="s">
        <v>2947</v>
      </c>
      <c r="F647" s="393" t="s">
        <v>2948</v>
      </c>
      <c r="G647" s="488"/>
      <c r="H647" s="352"/>
      <c r="I647" s="350" t="s">
        <v>84</v>
      </c>
      <c r="J647" s="350"/>
      <c r="K647" s="350"/>
      <c r="L647" s="353"/>
      <c r="M647" s="353"/>
      <c r="N647" s="353"/>
      <c r="O647" s="353">
        <v>0</v>
      </c>
      <c r="P647" s="353">
        <f t="shared" si="37"/>
        <v>0</v>
      </c>
      <c r="Q647" s="354"/>
      <c r="R647" s="355">
        <f t="shared" si="38"/>
        <v>1000</v>
      </c>
      <c r="S647" s="353"/>
      <c r="T647" s="353"/>
      <c r="U647" s="353"/>
      <c r="V647" s="353"/>
      <c r="W647" s="353"/>
      <c r="X647" s="353"/>
      <c r="Y647" s="353"/>
      <c r="Z647" s="364"/>
      <c r="AA647" s="353"/>
      <c r="AB647" s="353"/>
      <c r="AC647" s="365"/>
      <c r="AD647" s="353">
        <v>1000</v>
      </c>
      <c r="AE647" s="353"/>
      <c r="AF647" s="353"/>
      <c r="AG647" s="353"/>
      <c r="AH647" s="353"/>
      <c r="AI647" s="761"/>
      <c r="AJ647" s="353"/>
      <c r="AK647" s="353"/>
      <c r="AL647" s="353"/>
      <c r="AM647" s="353"/>
      <c r="AN647" s="353"/>
      <c r="AO647" s="364"/>
      <c r="AP647" s="353"/>
      <c r="AQ647" s="353"/>
      <c r="AR647" s="353"/>
      <c r="AS647" s="353"/>
      <c r="AT647" s="353"/>
      <c r="AU647" s="353"/>
      <c r="AV647" s="353"/>
      <c r="AW647" s="353"/>
      <c r="AX647" s="353"/>
      <c r="AY647" s="353"/>
      <c r="AZ647" s="353"/>
      <c r="BA647" s="353"/>
      <c r="BB647" s="353"/>
      <c r="BC647" s="353"/>
      <c r="BD647" s="353"/>
      <c r="BE647" s="425" t="s">
        <v>2730</v>
      </c>
      <c r="BF647" s="360">
        <v>0</v>
      </c>
      <c r="BG647" s="360">
        <v>0</v>
      </c>
      <c r="BH647" s="360">
        <f t="shared" si="34"/>
        <v>0</v>
      </c>
      <c r="BI647" s="361"/>
      <c r="BJ647" s="362" t="s">
        <v>6326</v>
      </c>
      <c r="BK647" s="363" t="str">
        <f>+BJ647</f>
        <v>CK</v>
      </c>
    </row>
    <row r="648" spans="1:63" s="349" customFormat="1" ht="72.75" hidden="1" customHeight="1">
      <c r="A648" s="676">
        <v>644</v>
      </c>
      <c r="B648" s="351" t="s">
        <v>6204</v>
      </c>
      <c r="C648" s="393" t="s">
        <v>2949</v>
      </c>
      <c r="D648" s="393" t="s">
        <v>6916</v>
      </c>
      <c r="E648" s="393"/>
      <c r="F648" s="393" t="s">
        <v>2950</v>
      </c>
      <c r="G648" s="488"/>
      <c r="H648" s="352"/>
      <c r="I648" s="350" t="s">
        <v>1337</v>
      </c>
      <c r="J648" s="350"/>
      <c r="K648" s="350"/>
      <c r="L648" s="353"/>
      <c r="M648" s="353"/>
      <c r="N648" s="353"/>
      <c r="O648" s="353">
        <v>0</v>
      </c>
      <c r="P648" s="353">
        <f t="shared" si="37"/>
        <v>0</v>
      </c>
      <c r="Q648" s="354"/>
      <c r="R648" s="355">
        <f t="shared" si="38"/>
        <v>80000</v>
      </c>
      <c r="S648" s="353"/>
      <c r="T648" s="353"/>
      <c r="U648" s="353"/>
      <c r="V648" s="353"/>
      <c r="W648" s="353"/>
      <c r="X648" s="353"/>
      <c r="Y648" s="353"/>
      <c r="Z648" s="364"/>
      <c r="AA648" s="353"/>
      <c r="AB648" s="353"/>
      <c r="AC648" s="365"/>
      <c r="AD648" s="353"/>
      <c r="AE648" s="353"/>
      <c r="AF648" s="353"/>
      <c r="AG648" s="353"/>
      <c r="AH648" s="353"/>
      <c r="AI648" s="761">
        <v>80000</v>
      </c>
      <c r="AJ648" s="353"/>
      <c r="AK648" s="353"/>
      <c r="AL648" s="353"/>
      <c r="AM648" s="353"/>
      <c r="AN648" s="353"/>
      <c r="AO648" s="364"/>
      <c r="AP648" s="353"/>
      <c r="AQ648" s="353"/>
      <c r="AR648" s="353"/>
      <c r="AS648" s="353"/>
      <c r="AT648" s="353"/>
      <c r="AU648" s="353"/>
      <c r="AV648" s="353"/>
      <c r="AW648" s="353"/>
      <c r="AX648" s="353"/>
      <c r="AY648" s="353"/>
      <c r="AZ648" s="353"/>
      <c r="BA648" s="353"/>
      <c r="BB648" s="353"/>
      <c r="BC648" s="353"/>
      <c r="BD648" s="353"/>
      <c r="BE648" s="425" t="s">
        <v>2730</v>
      </c>
      <c r="BF648" s="360">
        <v>0</v>
      </c>
      <c r="BG648" s="360">
        <v>651</v>
      </c>
      <c r="BH648" s="360">
        <f t="shared" si="34"/>
        <v>52080000</v>
      </c>
      <c r="BI648" s="361"/>
      <c r="BJ648" s="363" t="s">
        <v>6039</v>
      </c>
      <c r="BK648" s="363" t="s">
        <v>6328</v>
      </c>
    </row>
    <row r="649" spans="1:63" s="349" customFormat="1" ht="115.5" hidden="1" customHeight="1">
      <c r="A649" s="676">
        <v>645</v>
      </c>
      <c r="B649" s="351" t="s">
        <v>6205</v>
      </c>
      <c r="C649" s="393" t="s">
        <v>2951</v>
      </c>
      <c r="D649" s="393"/>
      <c r="E649" s="393"/>
      <c r="F649" s="393" t="s">
        <v>2952</v>
      </c>
      <c r="G649" s="488"/>
      <c r="H649" s="352"/>
      <c r="I649" s="350" t="s">
        <v>84</v>
      </c>
      <c r="J649" s="350"/>
      <c r="K649" s="350"/>
      <c r="L649" s="353">
        <v>0</v>
      </c>
      <c r="M649" s="353">
        <v>0</v>
      </c>
      <c r="N649" s="353"/>
      <c r="O649" s="353">
        <v>0</v>
      </c>
      <c r="P649" s="353">
        <f t="shared" si="37"/>
        <v>0</v>
      </c>
      <c r="Q649" s="354"/>
      <c r="R649" s="355">
        <f t="shared" si="38"/>
        <v>50</v>
      </c>
      <c r="S649" s="353"/>
      <c r="T649" s="353"/>
      <c r="U649" s="353"/>
      <c r="V649" s="353"/>
      <c r="W649" s="353"/>
      <c r="X649" s="353"/>
      <c r="Y649" s="353"/>
      <c r="Z649" s="364"/>
      <c r="AA649" s="353"/>
      <c r="AB649" s="353"/>
      <c r="AC649" s="365"/>
      <c r="AD649" s="353"/>
      <c r="AE649" s="353"/>
      <c r="AF649" s="353"/>
      <c r="AG649" s="353"/>
      <c r="AH649" s="353"/>
      <c r="AI649" s="761">
        <v>50</v>
      </c>
      <c r="AJ649" s="353"/>
      <c r="AK649" s="353"/>
      <c r="AL649" s="353"/>
      <c r="AM649" s="353"/>
      <c r="AN649" s="353"/>
      <c r="AO649" s="364"/>
      <c r="AP649" s="353"/>
      <c r="AQ649" s="353"/>
      <c r="AR649" s="353"/>
      <c r="AS649" s="353"/>
      <c r="AT649" s="353"/>
      <c r="AU649" s="353"/>
      <c r="AV649" s="353"/>
      <c r="AW649" s="353"/>
      <c r="AX649" s="353"/>
      <c r="AY649" s="353"/>
      <c r="AZ649" s="353"/>
      <c r="BA649" s="353"/>
      <c r="BB649" s="353"/>
      <c r="BC649" s="353"/>
      <c r="BD649" s="353"/>
      <c r="BE649" s="425" t="s">
        <v>2730</v>
      </c>
      <c r="BF649" s="360">
        <v>0</v>
      </c>
      <c r="BG649" s="360">
        <v>0</v>
      </c>
      <c r="BH649" s="360">
        <f t="shared" si="34"/>
        <v>0</v>
      </c>
      <c r="BI649" s="361"/>
      <c r="BJ649" s="363" t="s">
        <v>6039</v>
      </c>
      <c r="BK649" s="363" t="s">
        <v>6328</v>
      </c>
    </row>
    <row r="650" spans="1:63" s="349" customFormat="1" ht="82.5" hidden="1" customHeight="1">
      <c r="A650" s="676">
        <v>646</v>
      </c>
      <c r="B650" s="351" t="s">
        <v>6206</v>
      </c>
      <c r="C650" s="351" t="s">
        <v>2953</v>
      </c>
      <c r="D650" s="351"/>
      <c r="E650" s="351"/>
      <c r="F650" s="351" t="s">
        <v>2954</v>
      </c>
      <c r="G650" s="488"/>
      <c r="H650" s="352"/>
      <c r="I650" s="350" t="s">
        <v>1337</v>
      </c>
      <c r="J650" s="350"/>
      <c r="K650" s="350"/>
      <c r="L650" s="353">
        <v>0</v>
      </c>
      <c r="M650" s="353">
        <v>0</v>
      </c>
      <c r="N650" s="353">
        <v>0</v>
      </c>
      <c r="O650" s="353">
        <v>0</v>
      </c>
      <c r="P650" s="353">
        <f t="shared" si="37"/>
        <v>0</v>
      </c>
      <c r="Q650" s="354"/>
      <c r="R650" s="355">
        <f t="shared" si="38"/>
        <v>200000</v>
      </c>
      <c r="S650" s="353"/>
      <c r="T650" s="353"/>
      <c r="U650" s="353"/>
      <c r="V650" s="353"/>
      <c r="W650" s="353"/>
      <c r="X650" s="353"/>
      <c r="Y650" s="353"/>
      <c r="Z650" s="364"/>
      <c r="AA650" s="353"/>
      <c r="AB650" s="353"/>
      <c r="AC650" s="365"/>
      <c r="AD650" s="353"/>
      <c r="AE650" s="353"/>
      <c r="AF650" s="353"/>
      <c r="AG650" s="353"/>
      <c r="AH650" s="353"/>
      <c r="AI650" s="761">
        <v>200000</v>
      </c>
      <c r="AJ650" s="353"/>
      <c r="AK650" s="353"/>
      <c r="AL650" s="353"/>
      <c r="AM650" s="353"/>
      <c r="AN650" s="353"/>
      <c r="AO650" s="366"/>
      <c r="AP650" s="353"/>
      <c r="AQ650" s="353"/>
      <c r="AR650" s="353"/>
      <c r="AS650" s="353"/>
      <c r="AT650" s="353"/>
      <c r="AU650" s="353"/>
      <c r="AV650" s="353"/>
      <c r="AW650" s="353"/>
      <c r="AX650" s="353"/>
      <c r="AY650" s="353"/>
      <c r="AZ650" s="353"/>
      <c r="BA650" s="353"/>
      <c r="BB650" s="353"/>
      <c r="BC650" s="353"/>
      <c r="BD650" s="353"/>
      <c r="BE650" s="425" t="s">
        <v>2932</v>
      </c>
      <c r="BF650" s="360">
        <v>0</v>
      </c>
      <c r="BG650" s="360">
        <v>0</v>
      </c>
      <c r="BH650" s="360">
        <f t="shared" ref="BH650:BH672" si="39">+BG650*R650</f>
        <v>0</v>
      </c>
      <c r="BI650" s="361"/>
      <c r="BJ650" s="363" t="s">
        <v>6039</v>
      </c>
      <c r="BK650" s="363" t="s">
        <v>6328</v>
      </c>
    </row>
    <row r="651" spans="1:63" s="349" customFormat="1" ht="285.75" hidden="1" customHeight="1">
      <c r="A651" s="676">
        <v>647</v>
      </c>
      <c r="B651" s="351" t="s">
        <v>6207</v>
      </c>
      <c r="C651" s="382" t="s">
        <v>2955</v>
      </c>
      <c r="D651" s="393" t="s">
        <v>2956</v>
      </c>
      <c r="E651" s="432" t="s">
        <v>2957</v>
      </c>
      <c r="F651" s="433" t="s">
        <v>2958</v>
      </c>
      <c r="G651" s="439" t="s">
        <v>2959</v>
      </c>
      <c r="H651" s="434" t="s">
        <v>2960</v>
      </c>
      <c r="I651" s="432" t="s">
        <v>2961</v>
      </c>
      <c r="J651" s="432"/>
      <c r="K651" s="432"/>
      <c r="L651" s="353"/>
      <c r="M651" s="353"/>
      <c r="N651" s="353"/>
      <c r="O651" s="353"/>
      <c r="P651" s="353"/>
      <c r="Q651" s="354"/>
      <c r="R651" s="355">
        <f t="shared" si="38"/>
        <v>50</v>
      </c>
      <c r="S651" s="353"/>
      <c r="T651" s="353"/>
      <c r="U651" s="353"/>
      <c r="V651" s="353"/>
      <c r="W651" s="353"/>
      <c r="X651" s="353"/>
      <c r="Y651" s="353"/>
      <c r="Z651" s="364"/>
      <c r="AA651" s="353"/>
      <c r="AB651" s="353"/>
      <c r="AC651" s="369">
        <v>50</v>
      </c>
      <c r="AD651" s="353"/>
      <c r="AE651" s="353"/>
      <c r="AF651" s="353"/>
      <c r="AG651" s="353"/>
      <c r="AH651" s="353"/>
      <c r="AI651" s="761"/>
      <c r="AJ651" s="353"/>
      <c r="AK651" s="353"/>
      <c r="AL651" s="353"/>
      <c r="AM651" s="353"/>
      <c r="AN651" s="353"/>
      <c r="AO651" s="366"/>
      <c r="AP651" s="353"/>
      <c r="AQ651" s="353"/>
      <c r="AR651" s="353"/>
      <c r="AS651" s="353"/>
      <c r="AT651" s="353"/>
      <c r="AU651" s="353"/>
      <c r="AV651" s="353"/>
      <c r="AW651" s="353"/>
      <c r="AX651" s="353"/>
      <c r="AY651" s="353"/>
      <c r="AZ651" s="353"/>
      <c r="BA651" s="353"/>
      <c r="BB651" s="353"/>
      <c r="BC651" s="353"/>
      <c r="BD651" s="353"/>
      <c r="BE651" s="425"/>
      <c r="BF651" s="360">
        <v>0</v>
      </c>
      <c r="BG651" s="360">
        <v>0</v>
      </c>
      <c r="BH651" s="360">
        <f t="shared" si="39"/>
        <v>0</v>
      </c>
      <c r="BI651" s="361"/>
      <c r="BJ651" s="362" t="s">
        <v>6326</v>
      </c>
      <c r="BK651" s="362" t="s">
        <v>6326</v>
      </c>
    </row>
    <row r="652" spans="1:63" s="349" customFormat="1" ht="280.5" hidden="1" customHeight="1">
      <c r="A652" s="676">
        <v>648</v>
      </c>
      <c r="B652" s="351" t="s">
        <v>6208</v>
      </c>
      <c r="C652" s="393" t="s">
        <v>2962</v>
      </c>
      <c r="D652" s="435" t="s">
        <v>2963</v>
      </c>
      <c r="E652" s="382" t="s">
        <v>2964</v>
      </c>
      <c r="F652" s="433" t="s">
        <v>2965</v>
      </c>
      <c r="G652" s="439" t="s">
        <v>2966</v>
      </c>
      <c r="H652" s="434" t="s">
        <v>2960</v>
      </c>
      <c r="I652" s="432" t="s">
        <v>2961</v>
      </c>
      <c r="J652" s="432"/>
      <c r="K652" s="432"/>
      <c r="L652" s="353"/>
      <c r="M652" s="353"/>
      <c r="N652" s="353"/>
      <c r="O652" s="353"/>
      <c r="P652" s="353"/>
      <c r="Q652" s="354"/>
      <c r="R652" s="355">
        <f t="shared" si="38"/>
        <v>30</v>
      </c>
      <c r="S652" s="353"/>
      <c r="T652" s="353"/>
      <c r="U652" s="353"/>
      <c r="V652" s="353"/>
      <c r="W652" s="353"/>
      <c r="X652" s="353"/>
      <c r="Y652" s="353"/>
      <c r="Z652" s="364"/>
      <c r="AA652" s="353"/>
      <c r="AB652" s="353"/>
      <c r="AC652" s="369">
        <v>30</v>
      </c>
      <c r="AD652" s="353"/>
      <c r="AE652" s="353"/>
      <c r="AF652" s="353"/>
      <c r="AG652" s="353"/>
      <c r="AH652" s="353"/>
      <c r="AI652" s="761"/>
      <c r="AJ652" s="353"/>
      <c r="AK652" s="353"/>
      <c r="AL652" s="353"/>
      <c r="AM652" s="353"/>
      <c r="AN652" s="353"/>
      <c r="AO652" s="366"/>
      <c r="AP652" s="353"/>
      <c r="AQ652" s="353"/>
      <c r="AR652" s="353"/>
      <c r="AS652" s="353"/>
      <c r="AT652" s="353"/>
      <c r="AU652" s="353"/>
      <c r="AV652" s="353"/>
      <c r="AW652" s="353"/>
      <c r="AX652" s="353"/>
      <c r="AY652" s="353"/>
      <c r="AZ652" s="353"/>
      <c r="BA652" s="353"/>
      <c r="BB652" s="353"/>
      <c r="BC652" s="353"/>
      <c r="BD652" s="353"/>
      <c r="BE652" s="425"/>
      <c r="BF652" s="360">
        <v>0</v>
      </c>
      <c r="BG652" s="360">
        <v>0</v>
      </c>
      <c r="BH652" s="360">
        <f t="shared" si="39"/>
        <v>0</v>
      </c>
      <c r="BI652" s="361"/>
      <c r="BJ652" s="362" t="s">
        <v>6326</v>
      </c>
      <c r="BK652" s="362" t="s">
        <v>6326</v>
      </c>
    </row>
    <row r="653" spans="1:63" s="349" customFormat="1" ht="249.75" hidden="1" customHeight="1">
      <c r="A653" s="676">
        <v>649</v>
      </c>
      <c r="B653" s="351" t="s">
        <v>6209</v>
      </c>
      <c r="C653" s="393"/>
      <c r="D653" s="393" t="s">
        <v>2967</v>
      </c>
      <c r="E653" s="432" t="s">
        <v>2968</v>
      </c>
      <c r="F653" s="432" t="s">
        <v>2969</v>
      </c>
      <c r="G653" s="439" t="s">
        <v>2970</v>
      </c>
      <c r="H653" s="434" t="s">
        <v>2971</v>
      </c>
      <c r="I653" s="432" t="s">
        <v>2961</v>
      </c>
      <c r="J653" s="432"/>
      <c r="K653" s="432"/>
      <c r="L653" s="353"/>
      <c r="M653" s="353"/>
      <c r="N653" s="353"/>
      <c r="O653" s="353"/>
      <c r="P653" s="353"/>
      <c r="Q653" s="354"/>
      <c r="R653" s="355">
        <f t="shared" si="38"/>
        <v>30</v>
      </c>
      <c r="S653" s="353"/>
      <c r="T653" s="353"/>
      <c r="U653" s="353"/>
      <c r="V653" s="353"/>
      <c r="W653" s="353"/>
      <c r="X653" s="353"/>
      <c r="Y653" s="353"/>
      <c r="Z653" s="364"/>
      <c r="AA653" s="353"/>
      <c r="AB653" s="353"/>
      <c r="AC653" s="369">
        <v>30</v>
      </c>
      <c r="AD653" s="353"/>
      <c r="AE653" s="353"/>
      <c r="AF653" s="353"/>
      <c r="AG653" s="353"/>
      <c r="AH653" s="353"/>
      <c r="AI653" s="761"/>
      <c r="AJ653" s="353"/>
      <c r="AK653" s="353"/>
      <c r="AL653" s="353"/>
      <c r="AM653" s="353"/>
      <c r="AN653" s="353"/>
      <c r="AO653" s="366"/>
      <c r="AP653" s="353"/>
      <c r="AQ653" s="353"/>
      <c r="AR653" s="353"/>
      <c r="AS653" s="353"/>
      <c r="AT653" s="353"/>
      <c r="AU653" s="353"/>
      <c r="AV653" s="353"/>
      <c r="AW653" s="353"/>
      <c r="AX653" s="353"/>
      <c r="AY653" s="353"/>
      <c r="AZ653" s="353"/>
      <c r="BA653" s="353"/>
      <c r="BB653" s="353"/>
      <c r="BC653" s="353"/>
      <c r="BD653" s="353"/>
      <c r="BE653" s="425"/>
      <c r="BF653" s="360">
        <v>0</v>
      </c>
      <c r="BG653" s="360">
        <v>0</v>
      </c>
      <c r="BH653" s="360">
        <f t="shared" si="39"/>
        <v>0</v>
      </c>
      <c r="BI653" s="361"/>
      <c r="BJ653" s="362" t="s">
        <v>6326</v>
      </c>
      <c r="BK653" s="362" t="s">
        <v>6326</v>
      </c>
    </row>
    <row r="654" spans="1:63" s="349" customFormat="1" ht="318" hidden="1" customHeight="1">
      <c r="A654" s="676">
        <v>650</v>
      </c>
      <c r="B654" s="351" t="s">
        <v>6210</v>
      </c>
      <c r="C654" s="393"/>
      <c r="D654" s="436" t="s">
        <v>2972</v>
      </c>
      <c r="E654" s="432" t="s">
        <v>2973</v>
      </c>
      <c r="F654" s="432" t="s">
        <v>2974</v>
      </c>
      <c r="G654" s="439" t="s">
        <v>2975</v>
      </c>
      <c r="H654" s="434" t="s">
        <v>2976</v>
      </c>
      <c r="I654" s="432" t="s">
        <v>2961</v>
      </c>
      <c r="J654" s="432"/>
      <c r="K654" s="432"/>
      <c r="L654" s="353"/>
      <c r="M654" s="353"/>
      <c r="N654" s="353"/>
      <c r="O654" s="353"/>
      <c r="P654" s="353"/>
      <c r="Q654" s="354"/>
      <c r="R654" s="355">
        <f t="shared" si="38"/>
        <v>30</v>
      </c>
      <c r="S654" s="353"/>
      <c r="T654" s="353"/>
      <c r="U654" s="353"/>
      <c r="V654" s="353"/>
      <c r="W654" s="353"/>
      <c r="X654" s="353"/>
      <c r="Y654" s="353"/>
      <c r="Z654" s="364"/>
      <c r="AA654" s="353"/>
      <c r="AB654" s="353"/>
      <c r="AC654" s="369">
        <v>30</v>
      </c>
      <c r="AD654" s="353"/>
      <c r="AE654" s="353"/>
      <c r="AF654" s="353"/>
      <c r="AG654" s="353"/>
      <c r="AH654" s="353"/>
      <c r="AI654" s="761"/>
      <c r="AJ654" s="353"/>
      <c r="AK654" s="353"/>
      <c r="AL654" s="353"/>
      <c r="AM654" s="353"/>
      <c r="AN654" s="353"/>
      <c r="AO654" s="366"/>
      <c r="AP654" s="353"/>
      <c r="AQ654" s="353"/>
      <c r="AR654" s="353"/>
      <c r="AS654" s="353"/>
      <c r="AT654" s="353"/>
      <c r="AU654" s="353"/>
      <c r="AV654" s="353"/>
      <c r="AW654" s="353"/>
      <c r="AX654" s="353"/>
      <c r="AY654" s="353"/>
      <c r="AZ654" s="353"/>
      <c r="BA654" s="353"/>
      <c r="BB654" s="353"/>
      <c r="BC654" s="353"/>
      <c r="BD654" s="353"/>
      <c r="BE654" s="425"/>
      <c r="BF654" s="360">
        <v>0</v>
      </c>
      <c r="BG654" s="360">
        <v>0</v>
      </c>
      <c r="BH654" s="360">
        <f t="shared" si="39"/>
        <v>0</v>
      </c>
      <c r="BI654" s="361"/>
      <c r="BJ654" s="362" t="s">
        <v>6326</v>
      </c>
      <c r="BK654" s="362" t="s">
        <v>6326</v>
      </c>
    </row>
    <row r="655" spans="1:63" s="349" customFormat="1" ht="287.25" hidden="1" customHeight="1">
      <c r="A655" s="676">
        <v>651</v>
      </c>
      <c r="B655" s="351" t="s">
        <v>6211</v>
      </c>
      <c r="C655" s="393"/>
      <c r="D655" s="436" t="s">
        <v>2977</v>
      </c>
      <c r="E655" s="432" t="s">
        <v>2978</v>
      </c>
      <c r="F655" s="432" t="s">
        <v>2979</v>
      </c>
      <c r="G655" s="439" t="s">
        <v>2980</v>
      </c>
      <c r="H655" s="434" t="s">
        <v>2981</v>
      </c>
      <c r="I655" s="432" t="s">
        <v>2961</v>
      </c>
      <c r="J655" s="432"/>
      <c r="K655" s="432"/>
      <c r="L655" s="353"/>
      <c r="M655" s="353"/>
      <c r="N655" s="353"/>
      <c r="O655" s="353"/>
      <c r="P655" s="353"/>
      <c r="Q655" s="354"/>
      <c r="R655" s="355">
        <f t="shared" si="38"/>
        <v>30</v>
      </c>
      <c r="S655" s="353"/>
      <c r="T655" s="353"/>
      <c r="U655" s="353"/>
      <c r="V655" s="353"/>
      <c r="W655" s="353"/>
      <c r="X655" s="353"/>
      <c r="Y655" s="353"/>
      <c r="Z655" s="364"/>
      <c r="AA655" s="353"/>
      <c r="AB655" s="353"/>
      <c r="AC655" s="369">
        <v>30</v>
      </c>
      <c r="AD655" s="353"/>
      <c r="AE655" s="353"/>
      <c r="AF655" s="353"/>
      <c r="AG655" s="353"/>
      <c r="AH655" s="353"/>
      <c r="AI655" s="761"/>
      <c r="AJ655" s="353"/>
      <c r="AK655" s="353"/>
      <c r="AL655" s="353"/>
      <c r="AM655" s="353"/>
      <c r="AN655" s="353"/>
      <c r="AO655" s="366"/>
      <c r="AP655" s="353"/>
      <c r="AQ655" s="353"/>
      <c r="AR655" s="353"/>
      <c r="AS655" s="353"/>
      <c r="AT655" s="353"/>
      <c r="AU655" s="353"/>
      <c r="AV655" s="353"/>
      <c r="AW655" s="353"/>
      <c r="AX655" s="353"/>
      <c r="AY655" s="353"/>
      <c r="AZ655" s="353"/>
      <c r="BA655" s="353"/>
      <c r="BB655" s="353"/>
      <c r="BC655" s="353"/>
      <c r="BD655" s="353"/>
      <c r="BE655" s="425"/>
      <c r="BF655" s="360">
        <v>0</v>
      </c>
      <c r="BG655" s="360">
        <v>0</v>
      </c>
      <c r="BH655" s="360">
        <f t="shared" si="39"/>
        <v>0</v>
      </c>
      <c r="BI655" s="361"/>
      <c r="BJ655" s="362" t="s">
        <v>6326</v>
      </c>
      <c r="BK655" s="362" t="s">
        <v>6326</v>
      </c>
    </row>
    <row r="656" spans="1:63" s="349" customFormat="1" ht="341.25" hidden="1" customHeight="1">
      <c r="A656" s="676">
        <v>652</v>
      </c>
      <c r="B656" s="351" t="s">
        <v>6212</v>
      </c>
      <c r="C656" s="393"/>
      <c r="D656" s="436" t="s">
        <v>2982</v>
      </c>
      <c r="E656" s="432" t="s">
        <v>2983</v>
      </c>
      <c r="F656" s="432" t="s">
        <v>2984</v>
      </c>
      <c r="G656" s="439" t="s">
        <v>2985</v>
      </c>
      <c r="H656" s="434" t="s">
        <v>2981</v>
      </c>
      <c r="I656" s="432" t="s">
        <v>2961</v>
      </c>
      <c r="J656" s="432"/>
      <c r="K656" s="432"/>
      <c r="L656" s="353"/>
      <c r="M656" s="353"/>
      <c r="N656" s="353"/>
      <c r="O656" s="353"/>
      <c r="P656" s="353"/>
      <c r="Q656" s="354"/>
      <c r="R656" s="355">
        <f t="shared" si="38"/>
        <v>30</v>
      </c>
      <c r="S656" s="353"/>
      <c r="T656" s="353"/>
      <c r="U656" s="353"/>
      <c r="V656" s="353"/>
      <c r="W656" s="353"/>
      <c r="X656" s="353"/>
      <c r="Y656" s="353"/>
      <c r="Z656" s="364"/>
      <c r="AA656" s="353"/>
      <c r="AB656" s="353"/>
      <c r="AC656" s="369">
        <v>30</v>
      </c>
      <c r="AD656" s="353"/>
      <c r="AE656" s="353"/>
      <c r="AF656" s="353"/>
      <c r="AG656" s="353"/>
      <c r="AH656" s="353"/>
      <c r="AI656" s="761"/>
      <c r="AJ656" s="353"/>
      <c r="AK656" s="353"/>
      <c r="AL656" s="353"/>
      <c r="AM656" s="353"/>
      <c r="AN656" s="353"/>
      <c r="AO656" s="366"/>
      <c r="AP656" s="353"/>
      <c r="AQ656" s="353"/>
      <c r="AR656" s="353"/>
      <c r="AS656" s="353"/>
      <c r="AT656" s="353"/>
      <c r="AU656" s="353"/>
      <c r="AV656" s="353"/>
      <c r="AW656" s="353"/>
      <c r="AX656" s="353"/>
      <c r="AY656" s="353"/>
      <c r="AZ656" s="353"/>
      <c r="BA656" s="353"/>
      <c r="BB656" s="353"/>
      <c r="BC656" s="353"/>
      <c r="BD656" s="353"/>
      <c r="BE656" s="425"/>
      <c r="BF656" s="360">
        <v>0</v>
      </c>
      <c r="BG656" s="360">
        <v>0</v>
      </c>
      <c r="BH656" s="360">
        <f t="shared" si="39"/>
        <v>0</v>
      </c>
      <c r="BI656" s="361"/>
      <c r="BJ656" s="362" t="s">
        <v>6326</v>
      </c>
      <c r="BK656" s="362" t="s">
        <v>6326</v>
      </c>
    </row>
    <row r="657" spans="1:63" s="349" customFormat="1" ht="297" hidden="1" customHeight="1">
      <c r="A657" s="676">
        <v>653</v>
      </c>
      <c r="B657" s="351" t="s">
        <v>6213</v>
      </c>
      <c r="C657" s="393"/>
      <c r="D657" s="436" t="s">
        <v>2986</v>
      </c>
      <c r="E657" s="432" t="s">
        <v>2987</v>
      </c>
      <c r="F657" s="432" t="s">
        <v>2988</v>
      </c>
      <c r="G657" s="439" t="s">
        <v>2989</v>
      </c>
      <c r="H657" s="434" t="s">
        <v>2990</v>
      </c>
      <c r="I657" s="432" t="s">
        <v>2961</v>
      </c>
      <c r="J657" s="432"/>
      <c r="K657" s="432"/>
      <c r="L657" s="353"/>
      <c r="M657" s="353"/>
      <c r="N657" s="353"/>
      <c r="O657" s="353"/>
      <c r="P657" s="353"/>
      <c r="Q657" s="354"/>
      <c r="R657" s="355">
        <f t="shared" si="38"/>
        <v>10</v>
      </c>
      <c r="S657" s="353"/>
      <c r="T657" s="353"/>
      <c r="U657" s="353"/>
      <c r="V657" s="353"/>
      <c r="W657" s="353"/>
      <c r="X657" s="353"/>
      <c r="Y657" s="353"/>
      <c r="Z657" s="364"/>
      <c r="AA657" s="353"/>
      <c r="AB657" s="353"/>
      <c r="AC657" s="369">
        <v>10</v>
      </c>
      <c r="AD657" s="353"/>
      <c r="AE657" s="353"/>
      <c r="AF657" s="353"/>
      <c r="AG657" s="353"/>
      <c r="AH657" s="353"/>
      <c r="AI657" s="761"/>
      <c r="AJ657" s="353"/>
      <c r="AK657" s="353"/>
      <c r="AL657" s="353"/>
      <c r="AM657" s="353"/>
      <c r="AN657" s="353"/>
      <c r="AO657" s="366"/>
      <c r="AP657" s="353"/>
      <c r="AQ657" s="353"/>
      <c r="AR657" s="353"/>
      <c r="AS657" s="353"/>
      <c r="AT657" s="353"/>
      <c r="AU657" s="353"/>
      <c r="AV657" s="353"/>
      <c r="AW657" s="353"/>
      <c r="AX657" s="353"/>
      <c r="AY657" s="353"/>
      <c r="AZ657" s="353"/>
      <c r="BA657" s="353"/>
      <c r="BB657" s="353"/>
      <c r="BC657" s="353"/>
      <c r="BD657" s="353"/>
      <c r="BE657" s="425"/>
      <c r="BF657" s="360">
        <v>0</v>
      </c>
      <c r="BG657" s="360">
        <v>0</v>
      </c>
      <c r="BH657" s="360">
        <f t="shared" si="39"/>
        <v>0</v>
      </c>
      <c r="BI657" s="361"/>
      <c r="BJ657" s="362" t="s">
        <v>6326</v>
      </c>
      <c r="BK657" s="362" t="s">
        <v>6326</v>
      </c>
    </row>
    <row r="658" spans="1:63" s="349" customFormat="1" ht="345" hidden="1" customHeight="1">
      <c r="A658" s="676">
        <v>654</v>
      </c>
      <c r="B658" s="351" t="s">
        <v>6214</v>
      </c>
      <c r="C658" s="393"/>
      <c r="D658" s="437" t="s">
        <v>2991</v>
      </c>
      <c r="E658" s="432" t="s">
        <v>2992</v>
      </c>
      <c r="F658" s="432" t="s">
        <v>2993</v>
      </c>
      <c r="G658" s="439" t="s">
        <v>2994</v>
      </c>
      <c r="H658" s="434" t="s">
        <v>2990</v>
      </c>
      <c r="I658" s="432" t="s">
        <v>2961</v>
      </c>
      <c r="J658" s="432"/>
      <c r="K658" s="432"/>
      <c r="L658" s="353"/>
      <c r="M658" s="353"/>
      <c r="N658" s="353"/>
      <c r="O658" s="353"/>
      <c r="P658" s="353"/>
      <c r="Q658" s="354"/>
      <c r="R658" s="355">
        <f t="shared" si="38"/>
        <v>10</v>
      </c>
      <c r="S658" s="353"/>
      <c r="T658" s="353"/>
      <c r="U658" s="353"/>
      <c r="V658" s="353"/>
      <c r="W658" s="353"/>
      <c r="X658" s="353"/>
      <c r="Y658" s="353"/>
      <c r="Z658" s="364"/>
      <c r="AA658" s="353"/>
      <c r="AB658" s="353"/>
      <c r="AC658" s="369">
        <v>10</v>
      </c>
      <c r="AD658" s="353"/>
      <c r="AE658" s="353"/>
      <c r="AF658" s="353"/>
      <c r="AG658" s="353"/>
      <c r="AH658" s="353"/>
      <c r="AI658" s="761"/>
      <c r="AJ658" s="353"/>
      <c r="AK658" s="353"/>
      <c r="AL658" s="353"/>
      <c r="AM658" s="353"/>
      <c r="AN658" s="353"/>
      <c r="AO658" s="366"/>
      <c r="AP658" s="353"/>
      <c r="AQ658" s="353"/>
      <c r="AR658" s="353"/>
      <c r="AS658" s="353"/>
      <c r="AT658" s="353"/>
      <c r="AU658" s="353"/>
      <c r="AV658" s="353"/>
      <c r="AW658" s="353"/>
      <c r="AX658" s="353"/>
      <c r="AY658" s="353"/>
      <c r="AZ658" s="353"/>
      <c r="BA658" s="353"/>
      <c r="BB658" s="353"/>
      <c r="BC658" s="353"/>
      <c r="BD658" s="353"/>
      <c r="BE658" s="425"/>
      <c r="BF658" s="360">
        <v>0</v>
      </c>
      <c r="BG658" s="360">
        <v>0</v>
      </c>
      <c r="BH658" s="360">
        <f t="shared" si="39"/>
        <v>0</v>
      </c>
      <c r="BI658" s="361"/>
      <c r="BJ658" s="362" t="s">
        <v>6326</v>
      </c>
      <c r="BK658" s="362" t="s">
        <v>6326</v>
      </c>
    </row>
    <row r="659" spans="1:63" s="349" customFormat="1" ht="289.5" hidden="1" customHeight="1">
      <c r="A659" s="676">
        <v>655</v>
      </c>
      <c r="B659" s="351" t="s">
        <v>6215</v>
      </c>
      <c r="C659" s="393"/>
      <c r="D659" s="436" t="s">
        <v>2995</v>
      </c>
      <c r="E659" s="432" t="s">
        <v>2996</v>
      </c>
      <c r="F659" s="432" t="s">
        <v>2997</v>
      </c>
      <c r="G659" s="439" t="s">
        <v>2998</v>
      </c>
      <c r="H659" s="434" t="s">
        <v>2976</v>
      </c>
      <c r="I659" s="432" t="s">
        <v>2961</v>
      </c>
      <c r="J659" s="432"/>
      <c r="K659" s="432"/>
      <c r="L659" s="353"/>
      <c r="M659" s="353"/>
      <c r="N659" s="353"/>
      <c r="O659" s="353"/>
      <c r="P659" s="353"/>
      <c r="Q659" s="354"/>
      <c r="R659" s="355">
        <f t="shared" si="38"/>
        <v>10</v>
      </c>
      <c r="S659" s="353"/>
      <c r="T659" s="353"/>
      <c r="U659" s="353"/>
      <c r="V659" s="353"/>
      <c r="W659" s="353"/>
      <c r="X659" s="353"/>
      <c r="Y659" s="353"/>
      <c r="Z659" s="364"/>
      <c r="AA659" s="353"/>
      <c r="AB659" s="353"/>
      <c r="AC659" s="369">
        <v>10</v>
      </c>
      <c r="AD659" s="353"/>
      <c r="AE659" s="353"/>
      <c r="AF659" s="353"/>
      <c r="AG659" s="353"/>
      <c r="AH659" s="353"/>
      <c r="AI659" s="761"/>
      <c r="AJ659" s="353"/>
      <c r="AK659" s="353"/>
      <c r="AL659" s="353"/>
      <c r="AM659" s="353"/>
      <c r="AN659" s="353"/>
      <c r="AO659" s="366"/>
      <c r="AP659" s="353"/>
      <c r="AQ659" s="353"/>
      <c r="AR659" s="353"/>
      <c r="AS659" s="353"/>
      <c r="AT659" s="353"/>
      <c r="AU659" s="353"/>
      <c r="AV659" s="353"/>
      <c r="AW659" s="353"/>
      <c r="AX659" s="353"/>
      <c r="AY659" s="353"/>
      <c r="AZ659" s="353"/>
      <c r="BA659" s="353"/>
      <c r="BB659" s="353"/>
      <c r="BC659" s="353"/>
      <c r="BD659" s="353"/>
      <c r="BE659" s="425"/>
      <c r="BF659" s="360">
        <v>0</v>
      </c>
      <c r="BG659" s="360">
        <v>0</v>
      </c>
      <c r="BH659" s="360">
        <f t="shared" si="39"/>
        <v>0</v>
      </c>
      <c r="BI659" s="361"/>
      <c r="BJ659" s="362" t="s">
        <v>6326</v>
      </c>
      <c r="BK659" s="362" t="s">
        <v>6326</v>
      </c>
    </row>
    <row r="660" spans="1:63" s="349" customFormat="1" ht="306.75" hidden="1" customHeight="1">
      <c r="A660" s="676">
        <v>656</v>
      </c>
      <c r="B660" s="351" t="s">
        <v>6216</v>
      </c>
      <c r="C660" s="393"/>
      <c r="D660" s="438" t="s">
        <v>2999</v>
      </c>
      <c r="E660" s="432" t="s">
        <v>3000</v>
      </c>
      <c r="F660" s="432" t="s">
        <v>3001</v>
      </c>
      <c r="G660" s="439" t="s">
        <v>3002</v>
      </c>
      <c r="H660" s="434" t="s">
        <v>2976</v>
      </c>
      <c r="I660" s="432" t="s">
        <v>2961</v>
      </c>
      <c r="J660" s="432"/>
      <c r="K660" s="432"/>
      <c r="L660" s="353"/>
      <c r="M660" s="353"/>
      <c r="N660" s="353"/>
      <c r="O660" s="353"/>
      <c r="P660" s="353"/>
      <c r="Q660" s="354"/>
      <c r="R660" s="355">
        <f t="shared" si="38"/>
        <v>10</v>
      </c>
      <c r="S660" s="353"/>
      <c r="T660" s="353"/>
      <c r="U660" s="353"/>
      <c r="V660" s="353"/>
      <c r="W660" s="353"/>
      <c r="X660" s="353"/>
      <c r="Y660" s="353"/>
      <c r="Z660" s="364"/>
      <c r="AA660" s="353"/>
      <c r="AB660" s="353"/>
      <c r="AC660" s="369">
        <v>10</v>
      </c>
      <c r="AD660" s="353"/>
      <c r="AE660" s="353"/>
      <c r="AF660" s="353"/>
      <c r="AG660" s="353"/>
      <c r="AH660" s="353"/>
      <c r="AI660" s="761"/>
      <c r="AJ660" s="353"/>
      <c r="AK660" s="353"/>
      <c r="AL660" s="353"/>
      <c r="AM660" s="353"/>
      <c r="AN660" s="353"/>
      <c r="AO660" s="366"/>
      <c r="AP660" s="353"/>
      <c r="AQ660" s="353"/>
      <c r="AR660" s="353"/>
      <c r="AS660" s="353"/>
      <c r="AT660" s="353"/>
      <c r="AU660" s="353"/>
      <c r="AV660" s="353"/>
      <c r="AW660" s="353"/>
      <c r="AX660" s="353"/>
      <c r="AY660" s="353"/>
      <c r="AZ660" s="353"/>
      <c r="BA660" s="353"/>
      <c r="BB660" s="353"/>
      <c r="BC660" s="353"/>
      <c r="BD660" s="353"/>
      <c r="BE660" s="425"/>
      <c r="BF660" s="360">
        <v>0</v>
      </c>
      <c r="BG660" s="360">
        <v>0</v>
      </c>
      <c r="BH660" s="360">
        <f t="shared" si="39"/>
        <v>0</v>
      </c>
      <c r="BI660" s="361"/>
      <c r="BJ660" s="362" t="s">
        <v>6326</v>
      </c>
      <c r="BK660" s="362" t="s">
        <v>6326</v>
      </c>
    </row>
    <row r="661" spans="1:63" s="349" customFormat="1" ht="246.75" hidden="1" customHeight="1">
      <c r="A661" s="676">
        <v>657</v>
      </c>
      <c r="B661" s="351" t="s">
        <v>6217</v>
      </c>
      <c r="C661" s="393"/>
      <c r="D661" s="437" t="s">
        <v>3003</v>
      </c>
      <c r="E661" s="432" t="s">
        <v>3004</v>
      </c>
      <c r="F661" s="432" t="s">
        <v>3005</v>
      </c>
      <c r="G661" s="697" t="s">
        <v>3006</v>
      </c>
      <c r="H661" s="434" t="s">
        <v>3007</v>
      </c>
      <c r="I661" s="432" t="s">
        <v>2961</v>
      </c>
      <c r="J661" s="432"/>
      <c r="K661" s="432"/>
      <c r="L661" s="353"/>
      <c r="M661" s="353"/>
      <c r="N661" s="353"/>
      <c r="O661" s="353"/>
      <c r="P661" s="353"/>
      <c r="Q661" s="354"/>
      <c r="R661" s="355">
        <f t="shared" si="38"/>
        <v>10</v>
      </c>
      <c r="S661" s="353"/>
      <c r="T661" s="353"/>
      <c r="U661" s="353"/>
      <c r="V661" s="353"/>
      <c r="W661" s="353"/>
      <c r="X661" s="353"/>
      <c r="Y661" s="353"/>
      <c r="Z661" s="364"/>
      <c r="AA661" s="353"/>
      <c r="AB661" s="353"/>
      <c r="AC661" s="369">
        <v>10</v>
      </c>
      <c r="AD661" s="353"/>
      <c r="AE661" s="353"/>
      <c r="AF661" s="353"/>
      <c r="AG661" s="353"/>
      <c r="AH661" s="353"/>
      <c r="AI661" s="761"/>
      <c r="AJ661" s="353"/>
      <c r="AK661" s="353"/>
      <c r="AL661" s="353"/>
      <c r="AM661" s="353"/>
      <c r="AN661" s="353"/>
      <c r="AO661" s="366"/>
      <c r="AP661" s="353"/>
      <c r="AQ661" s="353"/>
      <c r="AR661" s="353"/>
      <c r="AS661" s="353"/>
      <c r="AT661" s="353"/>
      <c r="AU661" s="353"/>
      <c r="AV661" s="353"/>
      <c r="AW661" s="353"/>
      <c r="AX661" s="353"/>
      <c r="AY661" s="353"/>
      <c r="AZ661" s="353"/>
      <c r="BA661" s="353"/>
      <c r="BB661" s="353"/>
      <c r="BC661" s="353"/>
      <c r="BD661" s="353"/>
      <c r="BE661" s="425"/>
      <c r="BF661" s="360">
        <v>0</v>
      </c>
      <c r="BG661" s="360">
        <v>0</v>
      </c>
      <c r="BH661" s="360">
        <f t="shared" si="39"/>
        <v>0</v>
      </c>
      <c r="BI661" s="361"/>
      <c r="BJ661" s="362" t="s">
        <v>6326</v>
      </c>
      <c r="BK661" s="362" t="s">
        <v>6326</v>
      </c>
    </row>
    <row r="662" spans="1:63" s="349" customFormat="1" ht="242.25" hidden="1" customHeight="1">
      <c r="A662" s="676">
        <v>658</v>
      </c>
      <c r="B662" s="351" t="s">
        <v>6218</v>
      </c>
      <c r="C662" s="393"/>
      <c r="D662" s="438" t="s">
        <v>3008</v>
      </c>
      <c r="E662" s="432" t="s">
        <v>3009</v>
      </c>
      <c r="F662" s="432" t="s">
        <v>3010</v>
      </c>
      <c r="G662" s="439" t="s">
        <v>3011</v>
      </c>
      <c r="H662" s="434" t="s">
        <v>3007</v>
      </c>
      <c r="I662" s="432" t="s">
        <v>2961</v>
      </c>
      <c r="J662" s="432"/>
      <c r="K662" s="432"/>
      <c r="L662" s="353"/>
      <c r="M662" s="353"/>
      <c r="N662" s="353"/>
      <c r="O662" s="353"/>
      <c r="P662" s="353"/>
      <c r="Q662" s="354"/>
      <c r="R662" s="355">
        <f t="shared" ref="R662:R683" si="40">SUM(S662:BD662)</f>
        <v>10</v>
      </c>
      <c r="S662" s="353"/>
      <c r="T662" s="353"/>
      <c r="U662" s="353"/>
      <c r="V662" s="353"/>
      <c r="W662" s="353"/>
      <c r="X662" s="353"/>
      <c r="Y662" s="353"/>
      <c r="Z662" s="364"/>
      <c r="AA662" s="353"/>
      <c r="AB662" s="353"/>
      <c r="AC662" s="369">
        <v>10</v>
      </c>
      <c r="AD662" s="353"/>
      <c r="AE662" s="353"/>
      <c r="AF662" s="353"/>
      <c r="AG662" s="353"/>
      <c r="AH662" s="353"/>
      <c r="AI662" s="761"/>
      <c r="AJ662" s="353"/>
      <c r="AK662" s="353"/>
      <c r="AL662" s="353"/>
      <c r="AM662" s="353"/>
      <c r="AN662" s="353"/>
      <c r="AO662" s="366"/>
      <c r="AP662" s="353"/>
      <c r="AQ662" s="353"/>
      <c r="AR662" s="353"/>
      <c r="AS662" s="353"/>
      <c r="AT662" s="353"/>
      <c r="AU662" s="353"/>
      <c r="AV662" s="353"/>
      <c r="AW662" s="353"/>
      <c r="AX662" s="353"/>
      <c r="AY662" s="353"/>
      <c r="AZ662" s="353"/>
      <c r="BA662" s="353"/>
      <c r="BB662" s="353"/>
      <c r="BC662" s="353"/>
      <c r="BD662" s="353"/>
      <c r="BE662" s="425"/>
      <c r="BF662" s="360">
        <v>0</v>
      </c>
      <c r="BG662" s="360">
        <v>0</v>
      </c>
      <c r="BH662" s="360">
        <f t="shared" si="39"/>
        <v>0</v>
      </c>
      <c r="BI662" s="361"/>
      <c r="BJ662" s="362" t="s">
        <v>6326</v>
      </c>
      <c r="BK662" s="362" t="s">
        <v>6326</v>
      </c>
    </row>
    <row r="663" spans="1:63" s="349" customFormat="1" ht="310.5" hidden="1" customHeight="1">
      <c r="A663" s="676">
        <v>659</v>
      </c>
      <c r="B663" s="351" t="s">
        <v>6219</v>
      </c>
      <c r="C663" s="393"/>
      <c r="D663" s="436" t="s">
        <v>3012</v>
      </c>
      <c r="E663" s="432" t="s">
        <v>3013</v>
      </c>
      <c r="F663" s="432" t="s">
        <v>3014</v>
      </c>
      <c r="G663" s="439" t="s">
        <v>3015</v>
      </c>
      <c r="H663" s="434" t="s">
        <v>2976</v>
      </c>
      <c r="I663" s="432" t="s">
        <v>2961</v>
      </c>
      <c r="J663" s="432"/>
      <c r="K663" s="432"/>
      <c r="L663" s="353"/>
      <c r="M663" s="353"/>
      <c r="N663" s="353"/>
      <c r="O663" s="353"/>
      <c r="P663" s="353"/>
      <c r="Q663" s="354"/>
      <c r="R663" s="355">
        <f t="shared" si="40"/>
        <v>10</v>
      </c>
      <c r="S663" s="353"/>
      <c r="T663" s="353"/>
      <c r="U663" s="353"/>
      <c r="V663" s="353"/>
      <c r="W663" s="353"/>
      <c r="X663" s="353"/>
      <c r="Y663" s="353"/>
      <c r="Z663" s="364"/>
      <c r="AA663" s="353"/>
      <c r="AB663" s="353"/>
      <c r="AC663" s="369">
        <v>10</v>
      </c>
      <c r="AD663" s="353"/>
      <c r="AE663" s="353"/>
      <c r="AF663" s="353"/>
      <c r="AG663" s="353"/>
      <c r="AH663" s="353"/>
      <c r="AI663" s="761"/>
      <c r="AJ663" s="353"/>
      <c r="AK663" s="353"/>
      <c r="AL663" s="353"/>
      <c r="AM663" s="353"/>
      <c r="AN663" s="353"/>
      <c r="AO663" s="366"/>
      <c r="AP663" s="353"/>
      <c r="AQ663" s="353"/>
      <c r="AR663" s="353"/>
      <c r="AS663" s="353"/>
      <c r="AT663" s="353"/>
      <c r="AU663" s="353"/>
      <c r="AV663" s="353"/>
      <c r="AW663" s="353"/>
      <c r="AX663" s="353"/>
      <c r="AY663" s="353"/>
      <c r="AZ663" s="353"/>
      <c r="BA663" s="353"/>
      <c r="BB663" s="353"/>
      <c r="BC663" s="353"/>
      <c r="BD663" s="353"/>
      <c r="BE663" s="425"/>
      <c r="BF663" s="360">
        <v>0</v>
      </c>
      <c r="BG663" s="360">
        <v>0</v>
      </c>
      <c r="BH663" s="360">
        <f t="shared" si="39"/>
        <v>0</v>
      </c>
      <c r="BI663" s="361"/>
      <c r="BJ663" s="362" t="s">
        <v>6326</v>
      </c>
      <c r="BK663" s="362" t="s">
        <v>6326</v>
      </c>
    </row>
    <row r="664" spans="1:63" s="349" customFormat="1" ht="321" hidden="1" customHeight="1">
      <c r="A664" s="676">
        <v>660</v>
      </c>
      <c r="B664" s="351" t="s">
        <v>6220</v>
      </c>
      <c r="C664" s="393"/>
      <c r="D664" s="436" t="s">
        <v>3016</v>
      </c>
      <c r="E664" s="432" t="s">
        <v>3017</v>
      </c>
      <c r="F664" s="432" t="s">
        <v>3018</v>
      </c>
      <c r="G664" s="439" t="s">
        <v>3019</v>
      </c>
      <c r="H664" s="434" t="s">
        <v>2976</v>
      </c>
      <c r="I664" s="432" t="s">
        <v>2961</v>
      </c>
      <c r="J664" s="432"/>
      <c r="K664" s="432"/>
      <c r="L664" s="353"/>
      <c r="M664" s="353"/>
      <c r="N664" s="353"/>
      <c r="O664" s="353"/>
      <c r="P664" s="353"/>
      <c r="Q664" s="354"/>
      <c r="R664" s="355">
        <f t="shared" si="40"/>
        <v>10</v>
      </c>
      <c r="S664" s="353"/>
      <c r="T664" s="353"/>
      <c r="U664" s="353"/>
      <c r="V664" s="353"/>
      <c r="W664" s="353"/>
      <c r="X664" s="353"/>
      <c r="Y664" s="353"/>
      <c r="Z664" s="364"/>
      <c r="AA664" s="353"/>
      <c r="AB664" s="353"/>
      <c r="AC664" s="369">
        <v>10</v>
      </c>
      <c r="AD664" s="353"/>
      <c r="AE664" s="353"/>
      <c r="AF664" s="353"/>
      <c r="AG664" s="353"/>
      <c r="AH664" s="353"/>
      <c r="AI664" s="761"/>
      <c r="AJ664" s="353"/>
      <c r="AK664" s="353"/>
      <c r="AL664" s="353"/>
      <c r="AM664" s="353"/>
      <c r="AN664" s="353"/>
      <c r="AO664" s="366"/>
      <c r="AP664" s="353"/>
      <c r="AQ664" s="353"/>
      <c r="AR664" s="353"/>
      <c r="AS664" s="353"/>
      <c r="AT664" s="353"/>
      <c r="AU664" s="353"/>
      <c r="AV664" s="353"/>
      <c r="AW664" s="353"/>
      <c r="AX664" s="353"/>
      <c r="AY664" s="353"/>
      <c r="AZ664" s="353"/>
      <c r="BA664" s="353"/>
      <c r="BB664" s="353"/>
      <c r="BC664" s="353"/>
      <c r="BD664" s="353"/>
      <c r="BE664" s="425"/>
      <c r="BF664" s="360">
        <v>0</v>
      </c>
      <c r="BG664" s="360">
        <v>0</v>
      </c>
      <c r="BH664" s="360">
        <f t="shared" si="39"/>
        <v>0</v>
      </c>
      <c r="BI664" s="361"/>
      <c r="BJ664" s="362" t="s">
        <v>6326</v>
      </c>
      <c r="BK664" s="362" t="s">
        <v>6326</v>
      </c>
    </row>
    <row r="665" spans="1:63" s="349" customFormat="1" ht="409.5" hidden="1" customHeight="1">
      <c r="A665" s="676">
        <v>661</v>
      </c>
      <c r="B665" s="351" t="s">
        <v>6221</v>
      </c>
      <c r="C665" s="393" t="s">
        <v>3020</v>
      </c>
      <c r="D665" s="435" t="s">
        <v>3021</v>
      </c>
      <c r="E665" s="432" t="s">
        <v>3022</v>
      </c>
      <c r="F665" s="432" t="s">
        <v>3023</v>
      </c>
      <c r="G665" s="439" t="s">
        <v>3024</v>
      </c>
      <c r="H665" s="434" t="s">
        <v>2990</v>
      </c>
      <c r="I665" s="432" t="s">
        <v>2961</v>
      </c>
      <c r="J665" s="432"/>
      <c r="K665" s="432"/>
      <c r="L665" s="353"/>
      <c r="M665" s="353"/>
      <c r="N665" s="353"/>
      <c r="O665" s="353"/>
      <c r="P665" s="353"/>
      <c r="Q665" s="354"/>
      <c r="R665" s="355">
        <f t="shared" si="40"/>
        <v>5</v>
      </c>
      <c r="S665" s="353"/>
      <c r="T665" s="353"/>
      <c r="U665" s="353"/>
      <c r="V665" s="353"/>
      <c r="W665" s="353"/>
      <c r="X665" s="353"/>
      <c r="Y665" s="353"/>
      <c r="Z665" s="364"/>
      <c r="AA665" s="353"/>
      <c r="AB665" s="353"/>
      <c r="AC665" s="369">
        <v>5</v>
      </c>
      <c r="AD665" s="353"/>
      <c r="AE665" s="353"/>
      <c r="AF665" s="353"/>
      <c r="AG665" s="353"/>
      <c r="AH665" s="353"/>
      <c r="AI665" s="761"/>
      <c r="AJ665" s="353"/>
      <c r="AK665" s="353"/>
      <c r="AL665" s="353"/>
      <c r="AM665" s="353"/>
      <c r="AN665" s="353"/>
      <c r="AO665" s="364"/>
      <c r="AP665" s="353"/>
      <c r="AQ665" s="353"/>
      <c r="AR665" s="353"/>
      <c r="AS665" s="353"/>
      <c r="AT665" s="353"/>
      <c r="AU665" s="353"/>
      <c r="AV665" s="353"/>
      <c r="AW665" s="353"/>
      <c r="AX665" s="353"/>
      <c r="AY665" s="353"/>
      <c r="AZ665" s="353"/>
      <c r="BA665" s="353"/>
      <c r="BB665" s="353"/>
      <c r="BC665" s="353"/>
      <c r="BD665" s="353"/>
      <c r="BE665" s="425"/>
      <c r="BF665" s="360">
        <v>0</v>
      </c>
      <c r="BG665" s="360">
        <v>0</v>
      </c>
      <c r="BH665" s="360">
        <f t="shared" si="39"/>
        <v>0</v>
      </c>
      <c r="BI665" s="361"/>
      <c r="BJ665" s="362" t="s">
        <v>6326</v>
      </c>
      <c r="BK665" s="362" t="s">
        <v>6326</v>
      </c>
    </row>
    <row r="666" spans="1:63" s="349" customFormat="1" ht="66" hidden="1" customHeight="1">
      <c r="A666" s="676">
        <v>662</v>
      </c>
      <c r="B666" s="351" t="s">
        <v>6222</v>
      </c>
      <c r="C666" s="393" t="s">
        <v>3025</v>
      </c>
      <c r="D666" s="393"/>
      <c r="E666" s="393"/>
      <c r="F666" s="393" t="s">
        <v>3026</v>
      </c>
      <c r="G666" s="439"/>
      <c r="H666" s="352"/>
      <c r="I666" s="350" t="s">
        <v>84</v>
      </c>
      <c r="J666" s="350"/>
      <c r="K666" s="350"/>
      <c r="L666" s="353"/>
      <c r="M666" s="353"/>
      <c r="N666" s="353"/>
      <c r="O666" s="353"/>
      <c r="P666" s="353"/>
      <c r="Q666" s="354"/>
      <c r="R666" s="355">
        <f t="shared" si="40"/>
        <v>20</v>
      </c>
      <c r="S666" s="353"/>
      <c r="T666" s="353"/>
      <c r="U666" s="353"/>
      <c r="V666" s="353"/>
      <c r="W666" s="353"/>
      <c r="X666" s="353"/>
      <c r="Y666" s="353"/>
      <c r="Z666" s="364"/>
      <c r="AA666" s="353"/>
      <c r="AB666" s="353"/>
      <c r="AC666" s="365"/>
      <c r="AD666" s="353"/>
      <c r="AE666" s="353"/>
      <c r="AF666" s="353"/>
      <c r="AG666" s="353"/>
      <c r="AH666" s="353"/>
      <c r="AI666" s="761"/>
      <c r="AJ666" s="353"/>
      <c r="AK666" s="353"/>
      <c r="AL666" s="353"/>
      <c r="AM666" s="353"/>
      <c r="AN666" s="353"/>
      <c r="AO666" s="364"/>
      <c r="AP666" s="353"/>
      <c r="AQ666" s="353"/>
      <c r="AR666" s="353"/>
      <c r="AS666" s="353"/>
      <c r="AT666" s="353"/>
      <c r="AU666" s="353"/>
      <c r="AV666" s="353">
        <v>20</v>
      </c>
      <c r="AW666" s="353"/>
      <c r="AX666" s="353"/>
      <c r="AY666" s="353"/>
      <c r="AZ666" s="353"/>
      <c r="BA666" s="353"/>
      <c r="BB666" s="353"/>
      <c r="BC666" s="353"/>
      <c r="BD666" s="353"/>
      <c r="BE666" s="425"/>
      <c r="BF666" s="360">
        <v>0</v>
      </c>
      <c r="BG666" s="360">
        <v>0</v>
      </c>
      <c r="BH666" s="360">
        <f t="shared" si="39"/>
        <v>0</v>
      </c>
      <c r="BI666" s="361"/>
      <c r="BJ666" s="362" t="s">
        <v>6326</v>
      </c>
      <c r="BK666" s="363" t="str">
        <f>+BJ666</f>
        <v>CK</v>
      </c>
    </row>
    <row r="667" spans="1:63" s="349" customFormat="1" ht="33" hidden="1" customHeight="1">
      <c r="A667" s="676">
        <v>663</v>
      </c>
      <c r="B667" s="351" t="s">
        <v>6223</v>
      </c>
      <c r="C667" s="393" t="s">
        <v>3027</v>
      </c>
      <c r="D667" s="393"/>
      <c r="E667" s="393"/>
      <c r="F667" s="393" t="s">
        <v>3028</v>
      </c>
      <c r="G667" s="439"/>
      <c r="H667" s="352"/>
      <c r="I667" s="350" t="s">
        <v>84</v>
      </c>
      <c r="J667" s="350"/>
      <c r="K667" s="350"/>
      <c r="L667" s="353"/>
      <c r="M667" s="353"/>
      <c r="N667" s="353"/>
      <c r="O667" s="353"/>
      <c r="P667" s="353"/>
      <c r="Q667" s="354"/>
      <c r="R667" s="355">
        <f t="shared" si="40"/>
        <v>150</v>
      </c>
      <c r="S667" s="353"/>
      <c r="T667" s="353"/>
      <c r="U667" s="353"/>
      <c r="V667" s="353"/>
      <c r="W667" s="353"/>
      <c r="X667" s="353"/>
      <c r="Y667" s="353"/>
      <c r="Z667" s="364"/>
      <c r="AA667" s="353"/>
      <c r="AB667" s="353"/>
      <c r="AC667" s="365"/>
      <c r="AD667" s="353"/>
      <c r="AE667" s="353"/>
      <c r="AF667" s="353"/>
      <c r="AG667" s="353"/>
      <c r="AH667" s="353"/>
      <c r="AI667" s="761"/>
      <c r="AJ667" s="353"/>
      <c r="AK667" s="353"/>
      <c r="AL667" s="353"/>
      <c r="AM667" s="353"/>
      <c r="AN667" s="353"/>
      <c r="AO667" s="364"/>
      <c r="AP667" s="353"/>
      <c r="AQ667" s="353"/>
      <c r="AR667" s="353"/>
      <c r="AS667" s="353"/>
      <c r="AT667" s="353"/>
      <c r="AU667" s="353"/>
      <c r="AV667" s="353">
        <v>150</v>
      </c>
      <c r="AW667" s="353"/>
      <c r="AX667" s="353"/>
      <c r="AY667" s="353"/>
      <c r="AZ667" s="353"/>
      <c r="BA667" s="353"/>
      <c r="BB667" s="353"/>
      <c r="BC667" s="353"/>
      <c r="BD667" s="353"/>
      <c r="BE667" s="425"/>
      <c r="BF667" s="360">
        <v>0</v>
      </c>
      <c r="BG667" s="360">
        <v>0</v>
      </c>
      <c r="BH667" s="360">
        <f t="shared" si="39"/>
        <v>0</v>
      </c>
      <c r="BI667" s="361"/>
      <c r="BJ667" s="362" t="s">
        <v>6326</v>
      </c>
      <c r="BK667" s="363" t="str">
        <f>+BJ667</f>
        <v>CK</v>
      </c>
    </row>
    <row r="668" spans="1:63" s="349" customFormat="1" ht="67.5" hidden="1" customHeight="1">
      <c r="A668" s="676">
        <v>664</v>
      </c>
      <c r="B668" s="351" t="s">
        <v>6224</v>
      </c>
      <c r="C668" s="393" t="s">
        <v>3029</v>
      </c>
      <c r="D668" s="393"/>
      <c r="E668" s="393"/>
      <c r="F668" s="393" t="s">
        <v>3030</v>
      </c>
      <c r="G668" s="439"/>
      <c r="H668" s="352"/>
      <c r="I668" s="428" t="s">
        <v>268</v>
      </c>
      <c r="J668" s="428"/>
      <c r="K668" s="428"/>
      <c r="L668" s="353"/>
      <c r="M668" s="353"/>
      <c r="N668" s="353"/>
      <c r="O668" s="353"/>
      <c r="P668" s="353"/>
      <c r="Q668" s="354"/>
      <c r="R668" s="355">
        <f t="shared" si="40"/>
        <v>4520</v>
      </c>
      <c r="S668" s="353"/>
      <c r="T668" s="353"/>
      <c r="U668" s="353"/>
      <c r="V668" s="353"/>
      <c r="W668" s="353"/>
      <c r="X668" s="353"/>
      <c r="Y668" s="353"/>
      <c r="Z668" s="364"/>
      <c r="AA668" s="353"/>
      <c r="AB668" s="353"/>
      <c r="AC668" s="365"/>
      <c r="AD668" s="353"/>
      <c r="AE668" s="353"/>
      <c r="AF668" s="353">
        <v>1500</v>
      </c>
      <c r="AG668" s="353"/>
      <c r="AH668" s="353"/>
      <c r="AI668" s="761"/>
      <c r="AJ668" s="353"/>
      <c r="AK668" s="353"/>
      <c r="AL668" s="353"/>
      <c r="AM668" s="353"/>
      <c r="AN668" s="353"/>
      <c r="AO668" s="364"/>
      <c r="AP668" s="353"/>
      <c r="AQ668" s="353"/>
      <c r="AR668" s="353"/>
      <c r="AS668" s="353"/>
      <c r="AT668" s="353"/>
      <c r="AU668" s="353"/>
      <c r="AV668" s="353">
        <v>3000</v>
      </c>
      <c r="AW668" s="353"/>
      <c r="AX668" s="353"/>
      <c r="AY668" s="353">
        <v>20</v>
      </c>
      <c r="AZ668" s="353"/>
      <c r="BA668" s="353"/>
      <c r="BB668" s="353"/>
      <c r="BC668" s="353"/>
      <c r="BD668" s="353"/>
      <c r="BE668" s="425"/>
      <c r="BF668" s="360">
        <v>0</v>
      </c>
      <c r="BG668" s="360">
        <v>0</v>
      </c>
      <c r="BH668" s="360">
        <f t="shared" si="39"/>
        <v>0</v>
      </c>
      <c r="BI668" s="361"/>
      <c r="BJ668" s="362" t="s">
        <v>6039</v>
      </c>
      <c r="BK668" s="363"/>
    </row>
    <row r="669" spans="1:63" s="349" customFormat="1" ht="82.5" hidden="1" customHeight="1">
      <c r="A669" s="676">
        <v>665</v>
      </c>
      <c r="B669" s="351" t="s">
        <v>6225</v>
      </c>
      <c r="C669" s="393" t="s">
        <v>3031</v>
      </c>
      <c r="D669" s="393"/>
      <c r="E669" s="393"/>
      <c r="F669" s="393" t="s">
        <v>3032</v>
      </c>
      <c r="G669" s="439"/>
      <c r="H669" s="352"/>
      <c r="I669" s="428" t="s">
        <v>84</v>
      </c>
      <c r="J669" s="428"/>
      <c r="K669" s="428"/>
      <c r="L669" s="353"/>
      <c r="M669" s="353"/>
      <c r="N669" s="353"/>
      <c r="O669" s="353"/>
      <c r="P669" s="353"/>
      <c r="Q669" s="354"/>
      <c r="R669" s="355">
        <f t="shared" si="40"/>
        <v>120</v>
      </c>
      <c r="S669" s="353"/>
      <c r="T669" s="353"/>
      <c r="U669" s="353"/>
      <c r="V669" s="353"/>
      <c r="W669" s="353"/>
      <c r="X669" s="353"/>
      <c r="Y669" s="353"/>
      <c r="Z669" s="364"/>
      <c r="AA669" s="353"/>
      <c r="AB669" s="353"/>
      <c r="AC669" s="365"/>
      <c r="AD669" s="353"/>
      <c r="AE669" s="353"/>
      <c r="AF669" s="353"/>
      <c r="AG669" s="353"/>
      <c r="AH669" s="353"/>
      <c r="AI669" s="761"/>
      <c r="AJ669" s="353"/>
      <c r="AK669" s="353"/>
      <c r="AL669" s="353"/>
      <c r="AM669" s="353"/>
      <c r="AN669" s="353"/>
      <c r="AO669" s="364"/>
      <c r="AP669" s="353"/>
      <c r="AQ669" s="353"/>
      <c r="AR669" s="353"/>
      <c r="AS669" s="353"/>
      <c r="AT669" s="353"/>
      <c r="AU669" s="353"/>
      <c r="AV669" s="353">
        <v>120</v>
      </c>
      <c r="AW669" s="353"/>
      <c r="AX669" s="353"/>
      <c r="AY669" s="353"/>
      <c r="AZ669" s="353"/>
      <c r="BA669" s="353"/>
      <c r="BB669" s="353"/>
      <c r="BC669" s="353"/>
      <c r="BD669" s="353"/>
      <c r="BE669" s="425"/>
      <c r="BF669" s="360">
        <v>0</v>
      </c>
      <c r="BG669" s="360">
        <v>0</v>
      </c>
      <c r="BH669" s="360">
        <f t="shared" si="39"/>
        <v>0</v>
      </c>
      <c r="BI669" s="361"/>
      <c r="BJ669" s="362" t="s">
        <v>6326</v>
      </c>
      <c r="BK669" s="363" t="str">
        <f>+BJ669</f>
        <v>CK</v>
      </c>
    </row>
    <row r="670" spans="1:63" s="349" customFormat="1" ht="69.75" hidden="1" customHeight="1">
      <c r="A670" s="428">
        <v>666</v>
      </c>
      <c r="B670" s="391" t="s">
        <v>6226</v>
      </c>
      <c r="C670" s="439" t="s">
        <v>3033</v>
      </c>
      <c r="D670" s="439"/>
      <c r="E670" s="393"/>
      <c r="F670" s="439"/>
      <c r="G670" s="439"/>
      <c r="H670" s="427"/>
      <c r="I670" s="428" t="s">
        <v>268</v>
      </c>
      <c r="J670" s="428"/>
      <c r="K670" s="428"/>
      <c r="L670" s="353"/>
      <c r="M670" s="353"/>
      <c r="N670" s="353"/>
      <c r="O670" s="353"/>
      <c r="P670" s="353"/>
      <c r="Q670" s="785"/>
      <c r="R670" s="786">
        <f t="shared" si="40"/>
        <v>0</v>
      </c>
      <c r="S670" s="360"/>
      <c r="T670" s="360"/>
      <c r="U670" s="360"/>
      <c r="V670" s="360"/>
      <c r="W670" s="360"/>
      <c r="X670" s="360"/>
      <c r="Y670" s="360"/>
      <c r="Z670" s="421"/>
      <c r="AA670" s="360"/>
      <c r="AB670" s="360"/>
      <c r="AC670" s="421"/>
      <c r="AD670" s="360"/>
      <c r="AE670" s="360"/>
      <c r="AF670" s="360"/>
      <c r="AG670" s="360"/>
      <c r="AH670" s="360"/>
      <c r="AI670" s="787"/>
      <c r="AJ670" s="360"/>
      <c r="AK670" s="360"/>
      <c r="AL670" s="360"/>
      <c r="AM670" s="360"/>
      <c r="AN670" s="360"/>
      <c r="AO670" s="421"/>
      <c r="AP670" s="360"/>
      <c r="AQ670" s="360"/>
      <c r="AR670" s="360"/>
      <c r="AS670" s="360"/>
      <c r="AT670" s="360"/>
      <c r="AU670" s="360"/>
      <c r="AV670" s="360"/>
      <c r="AW670" s="360"/>
      <c r="AX670" s="360"/>
      <c r="AY670" s="360"/>
      <c r="AZ670" s="360"/>
      <c r="BA670" s="360"/>
      <c r="BB670" s="360"/>
      <c r="BC670" s="360"/>
      <c r="BD670" s="360"/>
      <c r="BE670" s="788"/>
      <c r="BF670" s="360">
        <v>0</v>
      </c>
      <c r="BG670" s="360">
        <v>0</v>
      </c>
      <c r="BH670" s="360">
        <f t="shared" si="39"/>
        <v>0</v>
      </c>
      <c r="BI670" s="391"/>
      <c r="BJ670" s="363" t="s">
        <v>6039</v>
      </c>
      <c r="BK670" s="363"/>
    </row>
    <row r="671" spans="1:63" s="349" customFormat="1" ht="220.5" hidden="1" customHeight="1">
      <c r="A671" s="676">
        <v>667</v>
      </c>
      <c r="B671" s="351" t="s">
        <v>6227</v>
      </c>
      <c r="C671" s="382" t="s">
        <v>3034</v>
      </c>
      <c r="D671" s="393"/>
      <c r="E671" s="393"/>
      <c r="F671" s="439" t="s">
        <v>6351</v>
      </c>
      <c r="G671" s="439"/>
      <c r="H671" s="352"/>
      <c r="I671" s="350" t="s">
        <v>88</v>
      </c>
      <c r="J671" s="350"/>
      <c r="K671" s="350"/>
      <c r="L671" s="353"/>
      <c r="M671" s="353"/>
      <c r="N671" s="353">
        <v>650</v>
      </c>
      <c r="O671" s="353"/>
      <c r="P671" s="353"/>
      <c r="Q671" s="354"/>
      <c r="R671" s="355">
        <f t="shared" si="40"/>
        <v>500</v>
      </c>
      <c r="S671" s="353"/>
      <c r="T671" s="353"/>
      <c r="U671" s="353"/>
      <c r="V671" s="353"/>
      <c r="W671" s="353"/>
      <c r="X671" s="353"/>
      <c r="Y671" s="353"/>
      <c r="Z671" s="364"/>
      <c r="AA671" s="353"/>
      <c r="AB671" s="353"/>
      <c r="AC671" s="365"/>
      <c r="AD671" s="353"/>
      <c r="AE671" s="353"/>
      <c r="AF671" s="353"/>
      <c r="AG671" s="353"/>
      <c r="AH671" s="353"/>
      <c r="AI671" s="761"/>
      <c r="AJ671" s="353"/>
      <c r="AK671" s="353"/>
      <c r="AL671" s="353"/>
      <c r="AM671" s="353"/>
      <c r="AN671" s="353"/>
      <c r="AO671" s="364"/>
      <c r="AP671" s="353"/>
      <c r="AQ671" s="353"/>
      <c r="AR671" s="353"/>
      <c r="AS671" s="353"/>
      <c r="AT671" s="353"/>
      <c r="AU671" s="353"/>
      <c r="AV671" s="353"/>
      <c r="AW671" s="353"/>
      <c r="AX671" s="353"/>
      <c r="AY671" s="353"/>
      <c r="AZ671" s="353"/>
      <c r="BA671" s="353"/>
      <c r="BB671" s="353"/>
      <c r="BC671" s="353">
        <v>500</v>
      </c>
      <c r="BD671" s="353"/>
      <c r="BE671" s="408" t="s">
        <v>2060</v>
      </c>
      <c r="BF671" s="360">
        <v>0</v>
      </c>
      <c r="BG671" s="360">
        <v>0</v>
      </c>
      <c r="BH671" s="360">
        <f t="shared" si="39"/>
        <v>0</v>
      </c>
      <c r="BI671" s="361"/>
      <c r="BJ671" s="363" t="s">
        <v>6326</v>
      </c>
      <c r="BK671" s="362" t="s">
        <v>69</v>
      </c>
    </row>
    <row r="672" spans="1:63" s="349" customFormat="1" ht="234" hidden="1" customHeight="1">
      <c r="A672" s="676">
        <v>668</v>
      </c>
      <c r="B672" s="351" t="s">
        <v>6228</v>
      </c>
      <c r="C672" s="393" t="s">
        <v>3035</v>
      </c>
      <c r="D672" s="393"/>
      <c r="E672" s="393"/>
      <c r="F672" s="400" t="s">
        <v>6384</v>
      </c>
      <c r="G672" s="488"/>
      <c r="H672" s="352"/>
      <c r="I672" s="350" t="s">
        <v>1069</v>
      </c>
      <c r="J672" s="350"/>
      <c r="K672" s="350"/>
      <c r="L672" s="353"/>
      <c r="M672" s="353"/>
      <c r="N672" s="353"/>
      <c r="O672" s="353"/>
      <c r="P672" s="353"/>
      <c r="Q672" s="354"/>
      <c r="R672" s="355">
        <f t="shared" si="40"/>
        <v>16000</v>
      </c>
      <c r="S672" s="353"/>
      <c r="T672" s="353"/>
      <c r="U672" s="353"/>
      <c r="V672" s="353"/>
      <c r="W672" s="353"/>
      <c r="X672" s="353"/>
      <c r="Y672" s="353"/>
      <c r="Z672" s="364"/>
      <c r="AA672" s="353"/>
      <c r="AB672" s="353"/>
      <c r="AC672" s="365"/>
      <c r="AD672" s="353"/>
      <c r="AE672" s="353"/>
      <c r="AF672" s="353"/>
      <c r="AG672" s="353"/>
      <c r="AH672" s="353"/>
      <c r="AI672" s="761"/>
      <c r="AJ672" s="353"/>
      <c r="AK672" s="353"/>
      <c r="AL672" s="353"/>
      <c r="AM672" s="353"/>
      <c r="AN672" s="353"/>
      <c r="AO672" s="364"/>
      <c r="AP672" s="353"/>
      <c r="AQ672" s="353"/>
      <c r="AR672" s="353"/>
      <c r="AS672" s="353"/>
      <c r="AT672" s="353"/>
      <c r="AU672" s="353"/>
      <c r="AV672" s="353"/>
      <c r="AW672" s="353"/>
      <c r="AX672" s="353"/>
      <c r="AY672" s="353"/>
      <c r="AZ672" s="353"/>
      <c r="BA672" s="353"/>
      <c r="BB672" s="353"/>
      <c r="BC672" s="353">
        <v>16000</v>
      </c>
      <c r="BD672" s="353"/>
      <c r="BE672" s="408" t="s">
        <v>2060</v>
      </c>
      <c r="BF672" s="360">
        <v>0</v>
      </c>
      <c r="BG672" s="360">
        <v>0</v>
      </c>
      <c r="BH672" s="360">
        <f t="shared" si="39"/>
        <v>0</v>
      </c>
      <c r="BI672" s="361"/>
      <c r="BJ672" s="363" t="s">
        <v>6326</v>
      </c>
      <c r="BK672" s="362" t="s">
        <v>69</v>
      </c>
    </row>
    <row r="673" spans="1:63" s="349" customFormat="1" ht="60" hidden="1" customHeight="1">
      <c r="A673" s="676">
        <v>669</v>
      </c>
      <c r="B673" s="351" t="s">
        <v>6229</v>
      </c>
      <c r="C673" s="393" t="s">
        <v>3037</v>
      </c>
      <c r="D673" s="393"/>
      <c r="E673" s="393"/>
      <c r="F673" s="393" t="s">
        <v>3038</v>
      </c>
      <c r="G673" s="488"/>
      <c r="H673" s="352"/>
      <c r="I673" s="350"/>
      <c r="J673" s="350"/>
      <c r="K673" s="350"/>
      <c r="L673" s="353"/>
      <c r="M673" s="353"/>
      <c r="N673" s="353"/>
      <c r="O673" s="353"/>
      <c r="P673" s="353"/>
      <c r="Q673" s="354"/>
      <c r="R673" s="355">
        <f t="shared" si="40"/>
        <v>190000</v>
      </c>
      <c r="S673" s="353"/>
      <c r="T673" s="353"/>
      <c r="U673" s="353">
        <v>190000</v>
      </c>
      <c r="V673" s="353"/>
      <c r="W673" s="353"/>
      <c r="X673" s="353"/>
      <c r="Y673" s="353"/>
      <c r="Z673" s="364"/>
      <c r="AA673" s="353"/>
      <c r="AB673" s="353"/>
      <c r="AC673" s="365"/>
      <c r="AD673" s="353"/>
      <c r="AE673" s="353"/>
      <c r="AF673" s="353"/>
      <c r="AG673" s="353"/>
      <c r="AH673" s="353"/>
      <c r="AI673" s="761"/>
      <c r="AJ673" s="353"/>
      <c r="AK673" s="353"/>
      <c r="AL673" s="353"/>
      <c r="AM673" s="353"/>
      <c r="AN673" s="353"/>
      <c r="AO673" s="364"/>
      <c r="AP673" s="353"/>
      <c r="AQ673" s="353"/>
      <c r="AR673" s="353"/>
      <c r="AS673" s="353"/>
      <c r="AT673" s="353"/>
      <c r="AU673" s="353"/>
      <c r="AV673" s="353"/>
      <c r="AW673" s="353"/>
      <c r="AX673" s="353"/>
      <c r="AY673" s="353"/>
      <c r="AZ673" s="353"/>
      <c r="BA673" s="353"/>
      <c r="BB673" s="353"/>
      <c r="BC673" s="353"/>
      <c r="BD673" s="353"/>
      <c r="BE673" s="425"/>
      <c r="BF673" s="360"/>
      <c r="BG673" s="360"/>
      <c r="BH673" s="360"/>
      <c r="BI673" s="361"/>
      <c r="BJ673" s="362" t="s">
        <v>6337</v>
      </c>
      <c r="BK673" s="363" t="str">
        <f>+BJ673</f>
        <v>CLS</v>
      </c>
    </row>
    <row r="674" spans="1:63" s="349" customFormat="1" ht="16.5" hidden="1" customHeight="1">
      <c r="A674" s="676">
        <v>670</v>
      </c>
      <c r="B674" s="351" t="s">
        <v>6230</v>
      </c>
      <c r="C674" s="393" t="s">
        <v>3039</v>
      </c>
      <c r="D674" s="393"/>
      <c r="E674" s="393"/>
      <c r="F674" s="393" t="s">
        <v>3040</v>
      </c>
      <c r="G674" s="488"/>
      <c r="H674" s="352"/>
      <c r="I674" s="350"/>
      <c r="J674" s="350"/>
      <c r="K674" s="350"/>
      <c r="L674" s="353"/>
      <c r="M674" s="353"/>
      <c r="N674" s="353"/>
      <c r="O674" s="353"/>
      <c r="P674" s="353"/>
      <c r="Q674" s="354"/>
      <c r="R674" s="355">
        <f t="shared" si="40"/>
        <v>36000</v>
      </c>
      <c r="S674" s="353"/>
      <c r="T674" s="353"/>
      <c r="U674" s="353">
        <v>36000</v>
      </c>
      <c r="V674" s="353"/>
      <c r="W674" s="353"/>
      <c r="X674" s="353"/>
      <c r="Y674" s="353"/>
      <c r="Z674" s="364"/>
      <c r="AA674" s="353"/>
      <c r="AB674" s="353"/>
      <c r="AC674" s="365"/>
      <c r="AD674" s="353"/>
      <c r="AE674" s="353"/>
      <c r="AF674" s="353"/>
      <c r="AG674" s="353"/>
      <c r="AH674" s="353"/>
      <c r="AI674" s="761"/>
      <c r="AJ674" s="353"/>
      <c r="AK674" s="353"/>
      <c r="AL674" s="353"/>
      <c r="AM674" s="353"/>
      <c r="AN674" s="353"/>
      <c r="AO674" s="364"/>
      <c r="AP674" s="353"/>
      <c r="AQ674" s="353"/>
      <c r="AR674" s="353"/>
      <c r="AS674" s="353"/>
      <c r="AT674" s="353"/>
      <c r="AU674" s="353"/>
      <c r="AV674" s="353"/>
      <c r="AW674" s="353"/>
      <c r="AX674" s="353"/>
      <c r="AY674" s="353"/>
      <c r="AZ674" s="353"/>
      <c r="BA674" s="353"/>
      <c r="BB674" s="353"/>
      <c r="BC674" s="353"/>
      <c r="BD674" s="353"/>
      <c r="BE674" s="425"/>
      <c r="BF674" s="360"/>
      <c r="BG674" s="360"/>
      <c r="BH674" s="360"/>
      <c r="BI674" s="361"/>
      <c r="BJ674" s="362" t="s">
        <v>6337</v>
      </c>
      <c r="BK674" s="363" t="str">
        <f>+BJ674</f>
        <v>CLS</v>
      </c>
    </row>
    <row r="675" spans="1:63" s="349" customFormat="1" ht="52.5" hidden="1" customHeight="1">
      <c r="A675" s="676">
        <v>671</v>
      </c>
      <c r="B675" s="351" t="s">
        <v>6232</v>
      </c>
      <c r="C675" s="784" t="s">
        <v>3041</v>
      </c>
      <c r="D675" s="393"/>
      <c r="E675" s="393"/>
      <c r="F675" s="393"/>
      <c r="G675" s="488"/>
      <c r="H675" s="352"/>
      <c r="I675" s="350"/>
      <c r="J675" s="350"/>
      <c r="K675" s="350"/>
      <c r="L675" s="353"/>
      <c r="M675" s="353"/>
      <c r="N675" s="353"/>
      <c r="O675" s="353"/>
      <c r="P675" s="353"/>
      <c r="Q675" s="354"/>
      <c r="R675" s="355">
        <f t="shared" si="40"/>
        <v>5</v>
      </c>
      <c r="S675" s="353"/>
      <c r="T675" s="353"/>
      <c r="U675" s="353"/>
      <c r="V675" s="353"/>
      <c r="W675" s="353"/>
      <c r="X675" s="353"/>
      <c r="Y675" s="353"/>
      <c r="Z675" s="364"/>
      <c r="AA675" s="353"/>
      <c r="AB675" s="353"/>
      <c r="AC675" s="365"/>
      <c r="AD675" s="353"/>
      <c r="AE675" s="353"/>
      <c r="AF675" s="353"/>
      <c r="AG675" s="353"/>
      <c r="AH675" s="353"/>
      <c r="AI675" s="761"/>
      <c r="AJ675" s="353"/>
      <c r="AK675" s="353"/>
      <c r="AL675" s="353"/>
      <c r="AM675" s="353"/>
      <c r="AN675" s="353"/>
      <c r="AO675" s="364"/>
      <c r="AP675" s="353"/>
      <c r="AQ675" s="353"/>
      <c r="AR675" s="353"/>
      <c r="AS675" s="353"/>
      <c r="AT675" s="353">
        <v>5</v>
      </c>
      <c r="AU675" s="353"/>
      <c r="AV675" s="353"/>
      <c r="AW675" s="353"/>
      <c r="AX675" s="353"/>
      <c r="AY675" s="353"/>
      <c r="AZ675" s="353"/>
      <c r="BA675" s="353"/>
      <c r="BB675" s="353"/>
      <c r="BC675" s="353"/>
      <c r="BD675" s="353"/>
      <c r="BE675" s="425"/>
      <c r="BF675" s="360">
        <v>0</v>
      </c>
      <c r="BG675" s="360">
        <v>0</v>
      </c>
      <c r="BH675" s="360">
        <f t="shared" ref="BH675:BH717" si="41">+BG675*R675</f>
        <v>0</v>
      </c>
      <c r="BI675" s="361"/>
      <c r="BJ675" s="362" t="s">
        <v>6327</v>
      </c>
      <c r="BK675" s="362" t="s">
        <v>6327</v>
      </c>
    </row>
    <row r="676" spans="1:63" s="349" customFormat="1" ht="78.75" hidden="1" customHeight="1">
      <c r="A676" s="676">
        <v>672</v>
      </c>
      <c r="B676" s="351" t="s">
        <v>6235</v>
      </c>
      <c r="C676" s="429" t="s">
        <v>3042</v>
      </c>
      <c r="D676" s="393"/>
      <c r="E676" s="393"/>
      <c r="F676" s="393"/>
      <c r="G676" s="488"/>
      <c r="H676" s="352"/>
      <c r="I676" s="350"/>
      <c r="J676" s="350"/>
      <c r="K676" s="350"/>
      <c r="L676" s="353"/>
      <c r="M676" s="353"/>
      <c r="N676" s="353"/>
      <c r="O676" s="353"/>
      <c r="P676" s="353"/>
      <c r="Q676" s="354"/>
      <c r="R676" s="355">
        <f t="shared" si="40"/>
        <v>0</v>
      </c>
      <c r="S676" s="353"/>
      <c r="T676" s="353"/>
      <c r="U676" s="353"/>
      <c r="V676" s="353"/>
      <c r="W676" s="353"/>
      <c r="X676" s="353"/>
      <c r="Y676" s="353"/>
      <c r="Z676" s="364"/>
      <c r="AA676" s="353"/>
      <c r="AB676" s="353"/>
      <c r="AC676" s="365"/>
      <c r="AD676" s="353"/>
      <c r="AE676" s="353"/>
      <c r="AF676" s="353"/>
      <c r="AG676" s="353"/>
      <c r="AH676" s="353"/>
      <c r="AI676" s="761"/>
      <c r="AJ676" s="353"/>
      <c r="AK676" s="353"/>
      <c r="AL676" s="353"/>
      <c r="AM676" s="353"/>
      <c r="AN676" s="353"/>
      <c r="AO676" s="364"/>
      <c r="AP676" s="353"/>
      <c r="AQ676" s="353"/>
      <c r="AR676" s="353"/>
      <c r="AS676" s="353"/>
      <c r="AT676" s="353"/>
      <c r="AU676" s="353"/>
      <c r="AV676" s="353"/>
      <c r="AW676" s="353"/>
      <c r="AX676" s="353"/>
      <c r="AY676" s="353"/>
      <c r="AZ676" s="353"/>
      <c r="BA676" s="353"/>
      <c r="BB676" s="353"/>
      <c r="BC676" s="353"/>
      <c r="BD676" s="353"/>
      <c r="BE676" s="425"/>
      <c r="BF676" s="360">
        <v>0</v>
      </c>
      <c r="BG676" s="360">
        <v>0</v>
      </c>
      <c r="BH676" s="360">
        <f t="shared" si="41"/>
        <v>0</v>
      </c>
      <c r="BI676" s="361"/>
      <c r="BJ676" s="362" t="s">
        <v>6337</v>
      </c>
      <c r="BK676" s="363" t="str">
        <f>+BJ676</f>
        <v>CLS</v>
      </c>
    </row>
    <row r="677" spans="1:63" s="349" customFormat="1" ht="226.5" hidden="1" customHeight="1">
      <c r="A677" s="676">
        <v>673</v>
      </c>
      <c r="B677" s="351" t="s">
        <v>6236</v>
      </c>
      <c r="C677" s="393" t="s">
        <v>3043</v>
      </c>
      <c r="D677" s="393"/>
      <c r="E677" s="393"/>
      <c r="F677" s="393" t="s">
        <v>3044</v>
      </c>
      <c r="G677" s="488"/>
      <c r="H677" s="427" t="s">
        <v>3045</v>
      </c>
      <c r="I677" s="428" t="s">
        <v>2594</v>
      </c>
      <c r="J677" s="428"/>
      <c r="K677" s="428"/>
      <c r="L677" s="353"/>
      <c r="M677" s="353"/>
      <c r="N677" s="353"/>
      <c r="O677" s="353"/>
      <c r="P677" s="353"/>
      <c r="Q677" s="354"/>
      <c r="R677" s="355">
        <f t="shared" si="40"/>
        <v>20</v>
      </c>
      <c r="S677" s="353"/>
      <c r="T677" s="353"/>
      <c r="U677" s="353"/>
      <c r="V677" s="353"/>
      <c r="W677" s="353"/>
      <c r="X677" s="353"/>
      <c r="Y677" s="353"/>
      <c r="Z677" s="364"/>
      <c r="AA677" s="353"/>
      <c r="AB677" s="353"/>
      <c r="AC677" s="365"/>
      <c r="AD677" s="353"/>
      <c r="AE677" s="353"/>
      <c r="AF677" s="353"/>
      <c r="AG677" s="353"/>
      <c r="AH677" s="353"/>
      <c r="AI677" s="761">
        <v>10</v>
      </c>
      <c r="AJ677" s="353"/>
      <c r="AK677" s="353"/>
      <c r="AL677" s="353"/>
      <c r="AM677" s="353"/>
      <c r="AN677" s="353"/>
      <c r="AO677" s="364"/>
      <c r="AP677" s="353"/>
      <c r="AQ677" s="353"/>
      <c r="AR677" s="353"/>
      <c r="AS677" s="353"/>
      <c r="AT677" s="353">
        <v>10</v>
      </c>
      <c r="AU677" s="353"/>
      <c r="AV677" s="353"/>
      <c r="AW677" s="353"/>
      <c r="AX677" s="353"/>
      <c r="AY677" s="353"/>
      <c r="AZ677" s="353"/>
      <c r="BA677" s="353"/>
      <c r="BB677" s="353"/>
      <c r="BC677" s="353"/>
      <c r="BD677" s="353"/>
      <c r="BE677" s="425"/>
      <c r="BF677" s="360">
        <v>0</v>
      </c>
      <c r="BG677" s="360">
        <v>0</v>
      </c>
      <c r="BH677" s="360">
        <f t="shared" si="41"/>
        <v>0</v>
      </c>
      <c r="BI677" s="361"/>
      <c r="BJ677" s="362" t="s">
        <v>6326</v>
      </c>
      <c r="BK677" s="362" t="s">
        <v>6327</v>
      </c>
    </row>
    <row r="678" spans="1:63" s="349" customFormat="1" ht="82.5" hidden="1" customHeight="1">
      <c r="A678" s="676">
        <v>674</v>
      </c>
      <c r="B678" s="351" t="s">
        <v>6237</v>
      </c>
      <c r="C678" s="393" t="s">
        <v>3046</v>
      </c>
      <c r="D678" s="393"/>
      <c r="E678" s="393"/>
      <c r="F678" s="393" t="s">
        <v>3047</v>
      </c>
      <c r="G678" s="488"/>
      <c r="H678" s="427" t="s">
        <v>3048</v>
      </c>
      <c r="I678" s="428" t="s">
        <v>84</v>
      </c>
      <c r="J678" s="428"/>
      <c r="K678" s="428"/>
      <c r="L678" s="353"/>
      <c r="M678" s="353"/>
      <c r="N678" s="353"/>
      <c r="O678" s="353"/>
      <c r="P678" s="353"/>
      <c r="Q678" s="354"/>
      <c r="R678" s="355">
        <f t="shared" si="40"/>
        <v>30</v>
      </c>
      <c r="S678" s="353"/>
      <c r="T678" s="353"/>
      <c r="U678" s="353"/>
      <c r="V678" s="353"/>
      <c r="W678" s="353"/>
      <c r="X678" s="353"/>
      <c r="Y678" s="353"/>
      <c r="Z678" s="364"/>
      <c r="AA678" s="353"/>
      <c r="AB678" s="353"/>
      <c r="AC678" s="365"/>
      <c r="AD678" s="353"/>
      <c r="AE678" s="353"/>
      <c r="AF678" s="353"/>
      <c r="AG678" s="353"/>
      <c r="AH678" s="353"/>
      <c r="AI678" s="761"/>
      <c r="AJ678" s="353"/>
      <c r="AK678" s="353"/>
      <c r="AL678" s="353"/>
      <c r="AM678" s="353"/>
      <c r="AN678" s="353"/>
      <c r="AO678" s="364"/>
      <c r="AP678" s="353"/>
      <c r="AQ678" s="353"/>
      <c r="AR678" s="353"/>
      <c r="AS678" s="353"/>
      <c r="AT678" s="353">
        <v>20</v>
      </c>
      <c r="AU678" s="353">
        <v>10</v>
      </c>
      <c r="AV678" s="353"/>
      <c r="AW678" s="353"/>
      <c r="AX678" s="353"/>
      <c r="AY678" s="353"/>
      <c r="AZ678" s="353"/>
      <c r="BA678" s="353"/>
      <c r="BB678" s="353"/>
      <c r="BC678" s="353"/>
      <c r="BD678" s="353"/>
      <c r="BE678" s="425"/>
      <c r="BF678" s="360">
        <v>0</v>
      </c>
      <c r="BG678" s="360">
        <v>0</v>
      </c>
      <c r="BH678" s="360">
        <f t="shared" si="41"/>
        <v>0</v>
      </c>
      <c r="BI678" s="361"/>
      <c r="BJ678" s="362" t="s">
        <v>6327</v>
      </c>
      <c r="BK678" s="362" t="s">
        <v>6327</v>
      </c>
    </row>
    <row r="679" spans="1:63" s="349" customFormat="1" ht="220.5" hidden="1" customHeight="1">
      <c r="A679" s="676">
        <v>675</v>
      </c>
      <c r="B679" s="338" t="s">
        <v>6238</v>
      </c>
      <c r="C679" s="439" t="s">
        <v>3049</v>
      </c>
      <c r="D679" s="393"/>
      <c r="E679" s="393"/>
      <c r="F679" s="705"/>
      <c r="G679" s="706" t="s">
        <v>6787</v>
      </c>
      <c r="H679" s="352"/>
      <c r="I679" s="350" t="s">
        <v>84</v>
      </c>
      <c r="J679" s="350"/>
      <c r="K679" s="350"/>
      <c r="L679" s="353"/>
      <c r="M679" s="353"/>
      <c r="N679" s="353"/>
      <c r="O679" s="353"/>
      <c r="P679" s="353"/>
      <c r="Q679" s="354"/>
      <c r="R679" s="355">
        <f t="shared" si="40"/>
        <v>1000</v>
      </c>
      <c r="S679" s="353"/>
      <c r="T679" s="353"/>
      <c r="U679" s="353"/>
      <c r="V679" s="353"/>
      <c r="W679" s="353"/>
      <c r="X679" s="353"/>
      <c r="Y679" s="353"/>
      <c r="Z679" s="364"/>
      <c r="AA679" s="353"/>
      <c r="AB679" s="353"/>
      <c r="AC679" s="365"/>
      <c r="AD679" s="353"/>
      <c r="AE679" s="353"/>
      <c r="AF679" s="353"/>
      <c r="AG679" s="353"/>
      <c r="AH679" s="353"/>
      <c r="AI679" s="761"/>
      <c r="AJ679" s="353"/>
      <c r="AK679" s="353"/>
      <c r="AL679" s="353"/>
      <c r="AM679" s="353"/>
      <c r="AN679" s="353"/>
      <c r="AO679" s="364"/>
      <c r="AP679" s="353"/>
      <c r="AQ679" s="353"/>
      <c r="AR679" s="353"/>
      <c r="AS679" s="353"/>
      <c r="AT679" s="353"/>
      <c r="AU679" s="353">
        <v>1000</v>
      </c>
      <c r="AV679" s="353"/>
      <c r="AW679" s="353"/>
      <c r="AX679" s="353"/>
      <c r="AY679" s="353"/>
      <c r="AZ679" s="353"/>
      <c r="BA679" s="353"/>
      <c r="BB679" s="353"/>
      <c r="BC679" s="353"/>
      <c r="BD679" s="353"/>
      <c r="BE679" s="425"/>
      <c r="BF679" s="360">
        <v>0</v>
      </c>
      <c r="BG679" s="360">
        <v>0</v>
      </c>
      <c r="BH679" s="360">
        <f t="shared" si="41"/>
        <v>0</v>
      </c>
      <c r="BI679" s="361"/>
      <c r="BJ679" s="362" t="s">
        <v>6326</v>
      </c>
      <c r="BK679" s="363" t="s">
        <v>6327</v>
      </c>
    </row>
    <row r="680" spans="1:63" s="349" customFormat="1" ht="239.25" hidden="1" customHeight="1">
      <c r="A680" s="676">
        <v>676</v>
      </c>
      <c r="B680" s="351" t="s">
        <v>6239</v>
      </c>
      <c r="C680" s="420" t="s">
        <v>3050</v>
      </c>
      <c r="D680" s="393"/>
      <c r="E680" s="393"/>
      <c r="F680" s="706" t="s">
        <v>6785</v>
      </c>
      <c r="G680" s="706" t="s">
        <v>6786</v>
      </c>
      <c r="H680" s="352"/>
      <c r="I680" s="350" t="s">
        <v>84</v>
      </c>
      <c r="J680" s="350"/>
      <c r="K680" s="350"/>
      <c r="L680" s="353"/>
      <c r="M680" s="353"/>
      <c r="N680" s="353"/>
      <c r="O680" s="353"/>
      <c r="P680" s="353"/>
      <c r="Q680" s="354"/>
      <c r="R680" s="355">
        <f t="shared" si="40"/>
        <v>200</v>
      </c>
      <c r="S680" s="353"/>
      <c r="T680" s="353"/>
      <c r="U680" s="353"/>
      <c r="V680" s="353"/>
      <c r="W680" s="353"/>
      <c r="X680" s="353"/>
      <c r="Y680" s="353"/>
      <c r="Z680" s="364"/>
      <c r="AA680" s="353"/>
      <c r="AB680" s="353"/>
      <c r="AC680" s="365"/>
      <c r="AD680" s="353"/>
      <c r="AE680" s="353"/>
      <c r="AF680" s="353"/>
      <c r="AG680" s="353"/>
      <c r="AH680" s="353"/>
      <c r="AI680" s="761"/>
      <c r="AJ680" s="353"/>
      <c r="AK680" s="353"/>
      <c r="AL680" s="353"/>
      <c r="AM680" s="353"/>
      <c r="AN680" s="353"/>
      <c r="AO680" s="364"/>
      <c r="AP680" s="353"/>
      <c r="AQ680" s="353"/>
      <c r="AR680" s="353"/>
      <c r="AS680" s="353"/>
      <c r="AT680" s="353"/>
      <c r="AU680" s="353">
        <v>200</v>
      </c>
      <c r="AV680" s="353"/>
      <c r="AW680" s="353"/>
      <c r="AX680" s="353"/>
      <c r="AY680" s="353"/>
      <c r="AZ680" s="353"/>
      <c r="BA680" s="353"/>
      <c r="BB680" s="353"/>
      <c r="BC680" s="353"/>
      <c r="BD680" s="353"/>
      <c r="BE680" s="425"/>
      <c r="BF680" s="360">
        <v>0</v>
      </c>
      <c r="BG680" s="360">
        <v>0</v>
      </c>
      <c r="BH680" s="360">
        <f t="shared" si="41"/>
        <v>0</v>
      </c>
      <c r="BI680" s="361"/>
      <c r="BJ680" s="362" t="s">
        <v>6326</v>
      </c>
      <c r="BK680" s="363" t="s">
        <v>6327</v>
      </c>
    </row>
    <row r="681" spans="1:63" s="349" customFormat="1" ht="82.5" hidden="1" customHeight="1">
      <c r="A681" s="676">
        <v>677</v>
      </c>
      <c r="B681" s="351" t="s">
        <v>6240</v>
      </c>
      <c r="C681" s="393" t="s">
        <v>3051</v>
      </c>
      <c r="D681" s="393"/>
      <c r="E681" s="393" t="s">
        <v>3052</v>
      </c>
      <c r="F681" s="393" t="s">
        <v>3053</v>
      </c>
      <c r="G681" s="488"/>
      <c r="H681" s="427" t="s">
        <v>3054</v>
      </c>
      <c r="I681" s="428" t="s">
        <v>1337</v>
      </c>
      <c r="J681" s="428"/>
      <c r="K681" s="428"/>
      <c r="L681" s="353"/>
      <c r="M681" s="353"/>
      <c r="N681" s="353"/>
      <c r="O681" s="353"/>
      <c r="P681" s="353"/>
      <c r="Q681" s="354"/>
      <c r="R681" s="355">
        <f t="shared" si="40"/>
        <v>300</v>
      </c>
      <c r="S681" s="353"/>
      <c r="T681" s="353"/>
      <c r="U681" s="353"/>
      <c r="V681" s="353"/>
      <c r="W681" s="353"/>
      <c r="X681" s="353"/>
      <c r="Y681" s="353"/>
      <c r="Z681" s="364"/>
      <c r="AA681" s="353"/>
      <c r="AB681" s="353"/>
      <c r="AC681" s="365"/>
      <c r="AD681" s="353"/>
      <c r="AE681" s="353"/>
      <c r="AF681" s="353"/>
      <c r="AG681" s="353"/>
      <c r="AH681" s="353"/>
      <c r="AI681" s="761"/>
      <c r="AJ681" s="353"/>
      <c r="AK681" s="353"/>
      <c r="AL681" s="353"/>
      <c r="AM681" s="353"/>
      <c r="AN681" s="353"/>
      <c r="AO681" s="364"/>
      <c r="AP681" s="353"/>
      <c r="AQ681" s="353"/>
      <c r="AR681" s="353"/>
      <c r="AS681" s="353"/>
      <c r="AT681" s="353"/>
      <c r="AU681" s="353">
        <v>300</v>
      </c>
      <c r="AV681" s="353"/>
      <c r="AW681" s="353"/>
      <c r="AX681" s="353"/>
      <c r="AY681" s="353"/>
      <c r="AZ681" s="353"/>
      <c r="BA681" s="353"/>
      <c r="BB681" s="353"/>
      <c r="BC681" s="353"/>
      <c r="BD681" s="353"/>
      <c r="BE681" s="425"/>
      <c r="BF681" s="360">
        <v>0</v>
      </c>
      <c r="BG681" s="360">
        <v>0</v>
      </c>
      <c r="BH681" s="360">
        <f t="shared" si="41"/>
        <v>0</v>
      </c>
      <c r="BI681" s="361"/>
      <c r="BJ681" s="362" t="s">
        <v>6326</v>
      </c>
      <c r="BK681" s="363" t="s">
        <v>6327</v>
      </c>
    </row>
    <row r="682" spans="1:63" s="349" customFormat="1" ht="99" hidden="1" customHeight="1">
      <c r="A682" s="676">
        <v>678</v>
      </c>
      <c r="B682" s="351" t="s">
        <v>6241</v>
      </c>
      <c r="C682" s="393" t="s">
        <v>3055</v>
      </c>
      <c r="D682" s="393"/>
      <c r="E682" s="393" t="s">
        <v>3056</v>
      </c>
      <c r="F682" s="393" t="s">
        <v>3057</v>
      </c>
      <c r="G682" s="488"/>
      <c r="H682" s="427" t="s">
        <v>3058</v>
      </c>
      <c r="I682" s="428" t="s">
        <v>1448</v>
      </c>
      <c r="J682" s="428"/>
      <c r="K682" s="428"/>
      <c r="L682" s="353"/>
      <c r="M682" s="353"/>
      <c r="N682" s="353"/>
      <c r="O682" s="353"/>
      <c r="P682" s="353"/>
      <c r="Q682" s="354"/>
      <c r="R682" s="355">
        <f t="shared" si="40"/>
        <v>600</v>
      </c>
      <c r="S682" s="353"/>
      <c r="T682" s="353"/>
      <c r="U682" s="353"/>
      <c r="V682" s="353"/>
      <c r="W682" s="353"/>
      <c r="X682" s="353"/>
      <c r="Y682" s="353"/>
      <c r="Z682" s="364"/>
      <c r="AA682" s="353"/>
      <c r="AB682" s="353"/>
      <c r="AC682" s="369">
        <v>500</v>
      </c>
      <c r="AD682" s="353"/>
      <c r="AE682" s="353"/>
      <c r="AF682" s="353"/>
      <c r="AG682" s="353"/>
      <c r="AH682" s="353"/>
      <c r="AI682" s="761"/>
      <c r="AJ682" s="353"/>
      <c r="AK682" s="353"/>
      <c r="AL682" s="353"/>
      <c r="AM682" s="353"/>
      <c r="AN682" s="353"/>
      <c r="AO682" s="364"/>
      <c r="AP682" s="353"/>
      <c r="AQ682" s="353"/>
      <c r="AR682" s="353"/>
      <c r="AS682" s="353"/>
      <c r="AT682" s="353"/>
      <c r="AU682" s="353">
        <v>100</v>
      </c>
      <c r="AV682" s="353"/>
      <c r="AW682" s="353"/>
      <c r="AX682" s="353"/>
      <c r="AY682" s="353"/>
      <c r="AZ682" s="353"/>
      <c r="BA682" s="353"/>
      <c r="BB682" s="353"/>
      <c r="BC682" s="353"/>
      <c r="BD682" s="353"/>
      <c r="BE682" s="425"/>
      <c r="BF682" s="360">
        <v>0</v>
      </c>
      <c r="BG682" s="360">
        <v>0</v>
      </c>
      <c r="BH682" s="360">
        <f t="shared" si="41"/>
        <v>0</v>
      </c>
      <c r="BI682" s="361"/>
      <c r="BJ682" s="362" t="s">
        <v>6326</v>
      </c>
      <c r="BK682" s="362" t="s">
        <v>6326</v>
      </c>
    </row>
    <row r="683" spans="1:63" s="349" customFormat="1" ht="82.5" hidden="1" customHeight="1">
      <c r="A683" s="676">
        <v>679</v>
      </c>
      <c r="B683" s="351" t="s">
        <v>6242</v>
      </c>
      <c r="C683" s="393" t="s">
        <v>3051</v>
      </c>
      <c r="D683" s="393"/>
      <c r="E683" s="393" t="s">
        <v>3059</v>
      </c>
      <c r="F683" s="393" t="s">
        <v>3060</v>
      </c>
      <c r="G683" s="488"/>
      <c r="H683" s="427" t="s">
        <v>3061</v>
      </c>
      <c r="I683" s="428" t="s">
        <v>1337</v>
      </c>
      <c r="J683" s="428"/>
      <c r="K683" s="428"/>
      <c r="L683" s="353"/>
      <c r="M683" s="353"/>
      <c r="N683" s="353"/>
      <c r="O683" s="353"/>
      <c r="P683" s="353"/>
      <c r="Q683" s="354"/>
      <c r="R683" s="355">
        <f t="shared" si="40"/>
        <v>300</v>
      </c>
      <c r="S683" s="353"/>
      <c r="T683" s="353"/>
      <c r="U683" s="353"/>
      <c r="V683" s="353"/>
      <c r="W683" s="353"/>
      <c r="X683" s="353"/>
      <c r="Y683" s="353"/>
      <c r="Z683" s="364"/>
      <c r="AA683" s="353"/>
      <c r="AB683" s="353"/>
      <c r="AC683" s="365"/>
      <c r="AD683" s="353"/>
      <c r="AE683" s="353"/>
      <c r="AF683" s="353"/>
      <c r="AG683" s="353"/>
      <c r="AH683" s="353"/>
      <c r="AI683" s="761"/>
      <c r="AJ683" s="353"/>
      <c r="AK683" s="353"/>
      <c r="AL683" s="353"/>
      <c r="AM683" s="353"/>
      <c r="AN683" s="353"/>
      <c r="AO683" s="364"/>
      <c r="AP683" s="353"/>
      <c r="AQ683" s="353"/>
      <c r="AR683" s="353"/>
      <c r="AS683" s="353"/>
      <c r="AT683" s="353"/>
      <c r="AU683" s="353">
        <v>300</v>
      </c>
      <c r="AV683" s="353"/>
      <c r="AW683" s="353"/>
      <c r="AX683" s="353"/>
      <c r="AY683" s="353"/>
      <c r="AZ683" s="353"/>
      <c r="BA683" s="353"/>
      <c r="BB683" s="353"/>
      <c r="BC683" s="353"/>
      <c r="BD683" s="353"/>
      <c r="BE683" s="425"/>
      <c r="BF683" s="360">
        <v>0</v>
      </c>
      <c r="BG683" s="360">
        <v>0</v>
      </c>
      <c r="BH683" s="360">
        <f t="shared" si="41"/>
        <v>0</v>
      </c>
      <c r="BI683" s="361"/>
      <c r="BJ683" s="362" t="s">
        <v>6326</v>
      </c>
      <c r="BK683" s="363" t="s">
        <v>6327</v>
      </c>
    </row>
    <row r="684" spans="1:63" s="349" customFormat="1" ht="16.5" hidden="1" customHeight="1">
      <c r="A684" s="676">
        <v>681</v>
      </c>
      <c r="B684" s="351" t="s">
        <v>6244</v>
      </c>
      <c r="C684" s="784" t="s">
        <v>3065</v>
      </c>
      <c r="D684" s="393"/>
      <c r="E684" s="393"/>
      <c r="F684" s="393"/>
      <c r="G684" s="488"/>
      <c r="H684" s="352"/>
      <c r="I684" s="428" t="s">
        <v>88</v>
      </c>
      <c r="J684" s="428"/>
      <c r="K684" s="428"/>
      <c r="L684" s="353"/>
      <c r="M684" s="353"/>
      <c r="N684" s="353"/>
      <c r="O684" s="353"/>
      <c r="P684" s="353"/>
      <c r="Q684" s="354"/>
      <c r="R684" s="355"/>
      <c r="S684" s="353"/>
      <c r="T684" s="353"/>
      <c r="U684" s="353"/>
      <c r="V684" s="353"/>
      <c r="W684" s="353"/>
      <c r="X684" s="353"/>
      <c r="Y684" s="353"/>
      <c r="Z684" s="364"/>
      <c r="AA684" s="353"/>
      <c r="AB684" s="353"/>
      <c r="AC684" s="365"/>
      <c r="AD684" s="353"/>
      <c r="AE684" s="353"/>
      <c r="AF684" s="353"/>
      <c r="AG684" s="353"/>
      <c r="AH684" s="353"/>
      <c r="AI684" s="761"/>
      <c r="AJ684" s="353"/>
      <c r="AK684" s="353"/>
      <c r="AL684" s="353"/>
      <c r="AM684" s="353"/>
      <c r="AN684" s="353"/>
      <c r="AO684" s="364"/>
      <c r="AP684" s="353"/>
      <c r="AQ684" s="353"/>
      <c r="AR684" s="353"/>
      <c r="AS684" s="353"/>
      <c r="AT684" s="353"/>
      <c r="AU684" s="353">
        <v>10</v>
      </c>
      <c r="AV684" s="353"/>
      <c r="AW684" s="353"/>
      <c r="AX684" s="353"/>
      <c r="AY684" s="353"/>
      <c r="AZ684" s="353"/>
      <c r="BA684" s="353"/>
      <c r="BB684" s="353"/>
      <c r="BC684" s="353"/>
      <c r="BD684" s="353"/>
      <c r="BE684" s="425"/>
      <c r="BF684" s="360">
        <v>0</v>
      </c>
      <c r="BG684" s="360">
        <v>0</v>
      </c>
      <c r="BH684" s="360">
        <f t="shared" si="41"/>
        <v>0</v>
      </c>
      <c r="BI684" s="361"/>
      <c r="BJ684" s="362" t="s">
        <v>6326</v>
      </c>
      <c r="BK684" s="363" t="s">
        <v>6327</v>
      </c>
    </row>
    <row r="685" spans="1:63" s="349" customFormat="1" ht="44.25" hidden="1" customHeight="1">
      <c r="A685" s="676">
        <v>682</v>
      </c>
      <c r="B685" s="351" t="s">
        <v>6245</v>
      </c>
      <c r="C685" s="800" t="s">
        <v>3066</v>
      </c>
      <c r="D685" s="393"/>
      <c r="E685" s="393"/>
      <c r="F685" s="393"/>
      <c r="G685" s="488"/>
      <c r="H685" s="352"/>
      <c r="I685" s="350" t="s">
        <v>1074</v>
      </c>
      <c r="J685" s="350"/>
      <c r="K685" s="350"/>
      <c r="L685" s="353"/>
      <c r="M685" s="353"/>
      <c r="N685" s="353"/>
      <c r="O685" s="353"/>
      <c r="P685" s="353"/>
      <c r="Q685" s="354"/>
      <c r="R685" s="355">
        <f t="shared" ref="R685:R716" si="42">SUM(S685:BD685)</f>
        <v>0</v>
      </c>
      <c r="S685" s="353"/>
      <c r="T685" s="353"/>
      <c r="U685" s="353"/>
      <c r="V685" s="353"/>
      <c r="W685" s="353"/>
      <c r="X685" s="353"/>
      <c r="Y685" s="353"/>
      <c r="Z685" s="364"/>
      <c r="AA685" s="353"/>
      <c r="AB685" s="353"/>
      <c r="AC685" s="365"/>
      <c r="AD685" s="353"/>
      <c r="AE685" s="353"/>
      <c r="AF685" s="353"/>
      <c r="AG685" s="353"/>
      <c r="AH685" s="353"/>
      <c r="AI685" s="761"/>
      <c r="AJ685" s="353"/>
      <c r="AK685" s="353"/>
      <c r="AL685" s="353"/>
      <c r="AM685" s="353"/>
      <c r="AN685" s="353"/>
      <c r="AO685" s="364"/>
      <c r="AP685" s="353"/>
      <c r="AQ685" s="353"/>
      <c r="AR685" s="353"/>
      <c r="AS685" s="353"/>
      <c r="AT685" s="353"/>
      <c r="AU685" s="353"/>
      <c r="AV685" s="353"/>
      <c r="AW685" s="353"/>
      <c r="AX685" s="353"/>
      <c r="AY685" s="353"/>
      <c r="AZ685" s="353"/>
      <c r="BA685" s="353"/>
      <c r="BB685" s="353"/>
      <c r="BC685" s="353"/>
      <c r="BD685" s="353"/>
      <c r="BE685" s="425"/>
      <c r="BF685" s="360">
        <v>0</v>
      </c>
      <c r="BG685" s="360">
        <v>0</v>
      </c>
      <c r="BH685" s="360">
        <f t="shared" si="41"/>
        <v>0</v>
      </c>
      <c r="BI685" s="361"/>
      <c r="BJ685" s="362" t="s">
        <v>6326</v>
      </c>
      <c r="BK685" s="363" t="s">
        <v>6328</v>
      </c>
    </row>
    <row r="686" spans="1:63" s="349" customFormat="1" ht="51.75" hidden="1" customHeight="1">
      <c r="A686" s="676">
        <v>683</v>
      </c>
      <c r="B686" s="351" t="s">
        <v>6246</v>
      </c>
      <c r="C686" s="429" t="s">
        <v>3067</v>
      </c>
      <c r="D686" s="393"/>
      <c r="E686" s="393"/>
      <c r="F686" s="393"/>
      <c r="G686" s="488"/>
      <c r="H686" s="352"/>
      <c r="I686" s="350" t="s">
        <v>1304</v>
      </c>
      <c r="J686" s="350"/>
      <c r="K686" s="350"/>
      <c r="L686" s="353"/>
      <c r="M686" s="353"/>
      <c r="N686" s="353"/>
      <c r="O686" s="353"/>
      <c r="P686" s="353"/>
      <c r="Q686" s="354"/>
      <c r="R686" s="355">
        <f t="shared" si="42"/>
        <v>0</v>
      </c>
      <c r="S686" s="353"/>
      <c r="T686" s="353"/>
      <c r="U686" s="353"/>
      <c r="V686" s="353"/>
      <c r="W686" s="353"/>
      <c r="X686" s="353"/>
      <c r="Y686" s="353"/>
      <c r="Z686" s="364"/>
      <c r="AA686" s="353"/>
      <c r="AB686" s="353"/>
      <c r="AC686" s="365"/>
      <c r="AD686" s="353"/>
      <c r="AE686" s="353"/>
      <c r="AF686" s="353"/>
      <c r="AG686" s="353"/>
      <c r="AH686" s="353"/>
      <c r="AI686" s="761"/>
      <c r="AJ686" s="353"/>
      <c r="AK686" s="353"/>
      <c r="AL686" s="353"/>
      <c r="AM686" s="353"/>
      <c r="AN686" s="353"/>
      <c r="AO686" s="364"/>
      <c r="AP686" s="353"/>
      <c r="AQ686" s="353"/>
      <c r="AR686" s="353"/>
      <c r="AS686" s="353"/>
      <c r="AT686" s="353"/>
      <c r="AU686" s="353"/>
      <c r="AV686" s="353"/>
      <c r="AW686" s="353"/>
      <c r="AX686" s="353"/>
      <c r="AY686" s="353"/>
      <c r="AZ686" s="353"/>
      <c r="BA686" s="353"/>
      <c r="BB686" s="353"/>
      <c r="BC686" s="353"/>
      <c r="BD686" s="353"/>
      <c r="BE686" s="425"/>
      <c r="BF686" s="360">
        <v>0</v>
      </c>
      <c r="BG686" s="360">
        <v>0</v>
      </c>
      <c r="BH686" s="360">
        <f t="shared" si="41"/>
        <v>0</v>
      </c>
      <c r="BI686" s="361"/>
      <c r="BJ686" s="362" t="s">
        <v>6326</v>
      </c>
      <c r="BK686" s="363" t="s">
        <v>6328</v>
      </c>
    </row>
    <row r="687" spans="1:63" s="349" customFormat="1" ht="38.25" hidden="1" customHeight="1">
      <c r="A687" s="676">
        <v>684</v>
      </c>
      <c r="B687" s="351" t="s">
        <v>6247</v>
      </c>
      <c r="C687" s="438" t="s">
        <v>3068</v>
      </c>
      <c r="D687" s="438" t="s">
        <v>3068</v>
      </c>
      <c r="E687" s="436" t="s">
        <v>3069</v>
      </c>
      <c r="F687" s="440" t="s">
        <v>3070</v>
      </c>
      <c r="G687" s="488"/>
      <c r="H687" s="441" t="s">
        <v>3071</v>
      </c>
      <c r="I687" s="436" t="s">
        <v>2961</v>
      </c>
      <c r="J687" s="442"/>
      <c r="K687" s="442"/>
      <c r="L687" s="443"/>
      <c r="M687" s="443"/>
      <c r="N687" s="443"/>
      <c r="O687" s="443"/>
      <c r="P687" s="443"/>
      <c r="Q687" s="444"/>
      <c r="R687" s="355">
        <f t="shared" si="42"/>
        <v>10</v>
      </c>
      <c r="S687" s="443"/>
      <c r="T687" s="443"/>
      <c r="U687" s="443"/>
      <c r="V687" s="443"/>
      <c r="W687" s="443"/>
      <c r="X687" s="443"/>
      <c r="Y687" s="443"/>
      <c r="Z687" s="364"/>
      <c r="AA687" s="443"/>
      <c r="AB687" s="443"/>
      <c r="AC687" s="445">
        <v>10</v>
      </c>
      <c r="AD687" s="443"/>
      <c r="AE687" s="443"/>
      <c r="AF687" s="443"/>
      <c r="AG687" s="443"/>
      <c r="AH687" s="443"/>
      <c r="AI687" s="763"/>
      <c r="AJ687" s="443"/>
      <c r="AK687" s="443"/>
      <c r="AL687" s="443"/>
      <c r="AM687" s="443"/>
      <c r="AN687" s="443"/>
      <c r="AO687" s="446"/>
      <c r="AP687" s="443"/>
      <c r="AQ687" s="443"/>
      <c r="AR687" s="443"/>
      <c r="AS687" s="443"/>
      <c r="AT687" s="443"/>
      <c r="AU687" s="443"/>
      <c r="AV687" s="443"/>
      <c r="AW687" s="443"/>
      <c r="AX687" s="443"/>
      <c r="AY687" s="443"/>
      <c r="AZ687" s="443"/>
      <c r="BA687" s="443"/>
      <c r="BB687" s="443"/>
      <c r="BC687" s="443"/>
      <c r="BD687" s="443"/>
      <c r="BE687" s="447"/>
      <c r="BF687" s="448"/>
      <c r="BG687" s="360">
        <v>0</v>
      </c>
      <c r="BH687" s="360">
        <f t="shared" si="41"/>
        <v>0</v>
      </c>
      <c r="BI687" s="448"/>
      <c r="BJ687" s="362" t="s">
        <v>6326</v>
      </c>
      <c r="BK687" s="362" t="s">
        <v>6326</v>
      </c>
    </row>
    <row r="688" spans="1:63" s="349" customFormat="1" ht="16.5" hidden="1" customHeight="1">
      <c r="A688" s="676">
        <v>685</v>
      </c>
      <c r="B688" s="351" t="s">
        <v>6248</v>
      </c>
      <c r="C688" s="449" t="s">
        <v>3072</v>
      </c>
      <c r="D688" s="438" t="s">
        <v>3072</v>
      </c>
      <c r="E688" s="436" t="s">
        <v>3073</v>
      </c>
      <c r="F688" s="436" t="s">
        <v>3074</v>
      </c>
      <c r="G688" s="488"/>
      <c r="H688" s="441" t="s">
        <v>3071</v>
      </c>
      <c r="I688" s="436" t="s">
        <v>2961</v>
      </c>
      <c r="J688" s="450"/>
      <c r="K688" s="450"/>
      <c r="L688" s="451"/>
      <c r="M688" s="451"/>
      <c r="N688" s="451"/>
      <c r="O688" s="451"/>
      <c r="P688" s="451"/>
      <c r="Q688" s="452"/>
      <c r="R688" s="355">
        <f t="shared" si="42"/>
        <v>10</v>
      </c>
      <c r="S688" s="451"/>
      <c r="T688" s="451"/>
      <c r="U688" s="451"/>
      <c r="V688" s="451"/>
      <c r="W688" s="451"/>
      <c r="X688" s="451"/>
      <c r="Y688" s="451"/>
      <c r="Z688" s="364"/>
      <c r="AA688" s="451"/>
      <c r="AB688" s="451"/>
      <c r="AC688" s="445">
        <v>10</v>
      </c>
      <c r="AD688" s="451"/>
      <c r="AE688" s="451"/>
      <c r="AF688" s="451"/>
      <c r="AG688" s="451"/>
      <c r="AH688" s="451"/>
      <c r="AI688" s="764"/>
      <c r="AJ688" s="451"/>
      <c r="AK688" s="451"/>
      <c r="AL688" s="451"/>
      <c r="AM688" s="451"/>
      <c r="AN688" s="451"/>
      <c r="AO688" s="356"/>
      <c r="AP688" s="451"/>
      <c r="AQ688" s="451"/>
      <c r="AR688" s="451"/>
      <c r="AS688" s="451"/>
      <c r="AT688" s="451"/>
      <c r="AU688" s="451"/>
      <c r="AV688" s="451"/>
      <c r="AW688" s="451"/>
      <c r="AX688" s="451"/>
      <c r="AY688" s="451"/>
      <c r="AZ688" s="451"/>
      <c r="BA688" s="451"/>
      <c r="BB688" s="451"/>
      <c r="BC688" s="451"/>
      <c r="BD688" s="451"/>
      <c r="BE688" s="453"/>
      <c r="BF688" s="454"/>
      <c r="BG688" s="455">
        <v>0</v>
      </c>
      <c r="BH688" s="455">
        <f t="shared" si="41"/>
        <v>0</v>
      </c>
      <c r="BI688" s="454"/>
      <c r="BJ688" s="362" t="s">
        <v>6326</v>
      </c>
      <c r="BK688" s="362" t="s">
        <v>6326</v>
      </c>
    </row>
    <row r="689" spans="1:63" s="349" customFormat="1" ht="16.5" hidden="1" customHeight="1">
      <c r="A689" s="676">
        <v>686</v>
      </c>
      <c r="B689" s="351" t="s">
        <v>6249</v>
      </c>
      <c r="C689" s="456" t="s">
        <v>3075</v>
      </c>
      <c r="D689" s="457"/>
      <c r="E689" s="457"/>
      <c r="F689" s="458" t="s">
        <v>3076</v>
      </c>
      <c r="G689" s="488"/>
      <c r="H689" s="459" t="s">
        <v>3077</v>
      </c>
      <c r="I689" s="460" t="s">
        <v>2594</v>
      </c>
      <c r="J689" s="350"/>
      <c r="K689" s="350"/>
      <c r="L689" s="353"/>
      <c r="M689" s="353"/>
      <c r="N689" s="353"/>
      <c r="O689" s="353"/>
      <c r="P689" s="353"/>
      <c r="Q689" s="354"/>
      <c r="R689" s="355">
        <f t="shared" si="42"/>
        <v>20</v>
      </c>
      <c r="S689" s="353"/>
      <c r="T689" s="353"/>
      <c r="U689" s="353"/>
      <c r="V689" s="353"/>
      <c r="W689" s="353"/>
      <c r="X689" s="353"/>
      <c r="Y689" s="353"/>
      <c r="Z689" s="364"/>
      <c r="AA689" s="353"/>
      <c r="AB689" s="353"/>
      <c r="AC689" s="461"/>
      <c r="AD689" s="353"/>
      <c r="AE689" s="353"/>
      <c r="AF689" s="353"/>
      <c r="AG689" s="353">
        <v>20</v>
      </c>
      <c r="AH689" s="353"/>
      <c r="AI689" s="761"/>
      <c r="AJ689" s="353"/>
      <c r="AK689" s="353"/>
      <c r="AL689" s="353"/>
      <c r="AM689" s="353"/>
      <c r="AN689" s="353"/>
      <c r="AO689" s="353"/>
      <c r="AP689" s="353"/>
      <c r="AQ689" s="353"/>
      <c r="AR689" s="353"/>
      <c r="AS689" s="353"/>
      <c r="AT689" s="353"/>
      <c r="AU689" s="353"/>
      <c r="AV689" s="353"/>
      <c r="AW689" s="353"/>
      <c r="AX689" s="353"/>
      <c r="AY689" s="353"/>
      <c r="AZ689" s="353"/>
      <c r="BA689" s="353"/>
      <c r="BB689" s="353"/>
      <c r="BC689" s="353"/>
      <c r="BD689" s="353"/>
      <c r="BE689" s="354"/>
      <c r="BF689" s="448"/>
      <c r="BG689" s="360">
        <v>0</v>
      </c>
      <c r="BH689" s="360">
        <f t="shared" si="41"/>
        <v>0</v>
      </c>
      <c r="BI689" s="448"/>
      <c r="BJ689" s="362" t="s">
        <v>6326</v>
      </c>
      <c r="BK689" s="362" t="s">
        <v>6326</v>
      </c>
    </row>
    <row r="690" spans="1:63" s="349" customFormat="1" ht="201" hidden="1" customHeight="1">
      <c r="A690" s="676">
        <v>687</v>
      </c>
      <c r="B690" s="351" t="s">
        <v>6250</v>
      </c>
      <c r="C690" s="462" t="s">
        <v>3078</v>
      </c>
      <c r="D690" s="457"/>
      <c r="E690" s="457"/>
      <c r="F690" s="391" t="s">
        <v>6346</v>
      </c>
      <c r="G690" s="488"/>
      <c r="H690" s="459"/>
      <c r="I690" s="463" t="s">
        <v>3079</v>
      </c>
      <c r="J690" s="350"/>
      <c r="K690" s="350"/>
      <c r="L690" s="353"/>
      <c r="M690" s="353"/>
      <c r="N690" s="353"/>
      <c r="O690" s="353"/>
      <c r="P690" s="353"/>
      <c r="Q690" s="354"/>
      <c r="R690" s="355">
        <f t="shared" si="42"/>
        <v>20000</v>
      </c>
      <c r="S690" s="353"/>
      <c r="T690" s="353"/>
      <c r="U690" s="353"/>
      <c r="V690" s="353"/>
      <c r="W690" s="353"/>
      <c r="X690" s="353"/>
      <c r="Y690" s="353"/>
      <c r="Z690" s="364"/>
      <c r="AA690" s="353"/>
      <c r="AB690" s="353"/>
      <c r="AC690" s="461"/>
      <c r="AD690" s="353"/>
      <c r="AE690" s="353"/>
      <c r="AF690" s="353"/>
      <c r="AG690" s="353"/>
      <c r="AH690" s="353"/>
      <c r="AI690" s="761"/>
      <c r="AJ690" s="353"/>
      <c r="AK690" s="353"/>
      <c r="AL690" s="353"/>
      <c r="AM690" s="353"/>
      <c r="AN690" s="353"/>
      <c r="AO690" s="353"/>
      <c r="AP690" s="353"/>
      <c r="AQ690" s="353"/>
      <c r="AR690" s="353"/>
      <c r="AS690" s="353"/>
      <c r="AT690" s="353"/>
      <c r="AU690" s="353"/>
      <c r="AV690" s="353"/>
      <c r="AW690" s="353"/>
      <c r="AX690" s="353">
        <v>20000</v>
      </c>
      <c r="AY690" s="353"/>
      <c r="AZ690" s="353"/>
      <c r="BA690" s="353"/>
      <c r="BB690" s="353"/>
      <c r="BC690" s="353"/>
      <c r="BD690" s="353"/>
      <c r="BE690" s="354"/>
      <c r="BF690" s="448"/>
      <c r="BG690" s="360">
        <v>0</v>
      </c>
      <c r="BH690" s="360">
        <f t="shared" si="41"/>
        <v>0</v>
      </c>
      <c r="BI690" s="448"/>
      <c r="BJ690" s="362" t="s">
        <v>6326</v>
      </c>
      <c r="BK690" s="362" t="s">
        <v>6326</v>
      </c>
    </row>
    <row r="691" spans="1:63" s="349" customFormat="1" ht="16.5" hidden="1" customHeight="1">
      <c r="A691" s="676">
        <v>688</v>
      </c>
      <c r="B691" s="351" t="s">
        <v>6251</v>
      </c>
      <c r="C691" s="415" t="s">
        <v>3080</v>
      </c>
      <c r="D691" s="457"/>
      <c r="E691" s="415" t="s">
        <v>3081</v>
      </c>
      <c r="F691" s="415" t="s">
        <v>3082</v>
      </c>
      <c r="G691" s="488" t="s">
        <v>3083</v>
      </c>
      <c r="H691" s="459"/>
      <c r="I691" s="460" t="s">
        <v>84</v>
      </c>
      <c r="J691" s="350"/>
      <c r="K691" s="350"/>
      <c r="L691" s="353"/>
      <c r="M691" s="353"/>
      <c r="N691" s="353"/>
      <c r="O691" s="353"/>
      <c r="P691" s="353"/>
      <c r="Q691" s="354"/>
      <c r="R691" s="355">
        <f t="shared" si="42"/>
        <v>30</v>
      </c>
      <c r="S691" s="353"/>
      <c r="T691" s="353"/>
      <c r="U691" s="353"/>
      <c r="V691" s="353"/>
      <c r="W691" s="353"/>
      <c r="X691" s="353"/>
      <c r="Y691" s="353"/>
      <c r="Z691" s="364"/>
      <c r="AA691" s="353"/>
      <c r="AC691" s="369">
        <v>30</v>
      </c>
      <c r="AD691" s="353"/>
      <c r="AE691" s="353"/>
      <c r="AF691" s="353"/>
      <c r="AG691" s="353"/>
      <c r="AH691" s="353"/>
      <c r="AI691" s="761"/>
      <c r="AJ691" s="353"/>
      <c r="AK691" s="353"/>
      <c r="AL691" s="353"/>
      <c r="AM691" s="353"/>
      <c r="AN691" s="353"/>
      <c r="AO691" s="353"/>
      <c r="AP691" s="353"/>
      <c r="AQ691" s="353"/>
      <c r="AR691" s="353"/>
      <c r="AS691" s="353"/>
      <c r="AT691" s="353"/>
      <c r="AU691" s="353"/>
      <c r="AV691" s="353"/>
      <c r="AW691" s="353"/>
      <c r="AX691" s="353"/>
      <c r="AY691" s="353"/>
      <c r="AZ691" s="353"/>
      <c r="BA691" s="353"/>
      <c r="BB691" s="353"/>
      <c r="BC691" s="353"/>
      <c r="BD691" s="353"/>
      <c r="BE691" s="354"/>
      <c r="BF691" s="448"/>
      <c r="BG691" s="360">
        <v>0</v>
      </c>
      <c r="BH691" s="360">
        <f t="shared" si="41"/>
        <v>0</v>
      </c>
      <c r="BI691" s="448"/>
      <c r="BJ691" s="362" t="s">
        <v>6326</v>
      </c>
      <c r="BK691" s="362" t="s">
        <v>6326</v>
      </c>
    </row>
    <row r="692" spans="1:63" s="349" customFormat="1" ht="16.5" hidden="1" customHeight="1">
      <c r="A692" s="676">
        <v>689</v>
      </c>
      <c r="B692" s="351" t="s">
        <v>6252</v>
      </c>
      <c r="C692" s="464" t="s">
        <v>3084</v>
      </c>
      <c r="D692" s="457"/>
      <c r="E692" s="465" t="s">
        <v>3085</v>
      </c>
      <c r="F692" s="465" t="s">
        <v>3086</v>
      </c>
      <c r="G692" s="488" t="s">
        <v>3087</v>
      </c>
      <c r="H692" s="459"/>
      <c r="I692" s="460" t="s">
        <v>84</v>
      </c>
      <c r="J692" s="350"/>
      <c r="K692" s="350"/>
      <c r="L692" s="353"/>
      <c r="M692" s="353"/>
      <c r="N692" s="353"/>
      <c r="O692" s="353"/>
      <c r="P692" s="353"/>
      <c r="Q692" s="354"/>
      <c r="R692" s="355">
        <f t="shared" si="42"/>
        <v>100</v>
      </c>
      <c r="S692" s="353"/>
      <c r="T692" s="353"/>
      <c r="U692" s="353"/>
      <c r="V692" s="353"/>
      <c r="W692" s="353"/>
      <c r="X692" s="353"/>
      <c r="Y692" s="353"/>
      <c r="Z692" s="364"/>
      <c r="AA692" s="353"/>
      <c r="AC692" s="369">
        <v>100</v>
      </c>
      <c r="AD692" s="353"/>
      <c r="AE692" s="353"/>
      <c r="AF692" s="353"/>
      <c r="AG692" s="353"/>
      <c r="AH692" s="353"/>
      <c r="AI692" s="761"/>
      <c r="AJ692" s="353"/>
      <c r="AK692" s="353"/>
      <c r="AL692" s="353"/>
      <c r="AM692" s="353"/>
      <c r="AN692" s="353"/>
      <c r="AO692" s="353"/>
      <c r="AP692" s="353"/>
      <c r="AQ692" s="353"/>
      <c r="AR692" s="353"/>
      <c r="AS692" s="353"/>
      <c r="AT692" s="353"/>
      <c r="AU692" s="353"/>
      <c r="AV692" s="353"/>
      <c r="AW692" s="353"/>
      <c r="AX692" s="353"/>
      <c r="AY692" s="353"/>
      <c r="AZ692" s="353"/>
      <c r="BA692" s="353"/>
      <c r="BB692" s="353"/>
      <c r="BC692" s="353"/>
      <c r="BD692" s="353"/>
      <c r="BE692" s="354"/>
      <c r="BF692" s="448"/>
      <c r="BG692" s="360">
        <v>0</v>
      </c>
      <c r="BH692" s="360">
        <f t="shared" si="41"/>
        <v>0</v>
      </c>
      <c r="BI692" s="448"/>
      <c r="BJ692" s="362" t="s">
        <v>6326</v>
      </c>
      <c r="BK692" s="362" t="s">
        <v>6326</v>
      </c>
    </row>
    <row r="693" spans="1:63" s="349" customFormat="1" ht="213.75" hidden="1" customHeight="1">
      <c r="A693" s="676">
        <v>690</v>
      </c>
      <c r="B693" s="351" t="s">
        <v>6254</v>
      </c>
      <c r="C693" s="401" t="s">
        <v>3089</v>
      </c>
      <c r="D693" s="466"/>
      <c r="E693" s="466"/>
      <c r="F693" s="401" t="s">
        <v>3090</v>
      </c>
      <c r="G693" s="401" t="s">
        <v>6899</v>
      </c>
      <c r="H693" s="352"/>
      <c r="I693" s="350" t="s">
        <v>731</v>
      </c>
      <c r="J693" s="350"/>
      <c r="K693" s="350"/>
      <c r="L693" s="353"/>
      <c r="M693" s="353"/>
      <c r="N693" s="353"/>
      <c r="O693" s="353"/>
      <c r="P693" s="353"/>
      <c r="Q693" s="354"/>
      <c r="R693" s="355">
        <f t="shared" si="42"/>
        <v>150</v>
      </c>
      <c r="S693" s="353"/>
      <c r="T693" s="353"/>
      <c r="U693" s="353"/>
      <c r="V693" s="353"/>
      <c r="W693" s="353"/>
      <c r="X693" s="353"/>
      <c r="Y693" s="353"/>
      <c r="Z693" s="467"/>
      <c r="AA693" s="353"/>
      <c r="AB693" s="468"/>
      <c r="AC693" s="469">
        <v>150</v>
      </c>
      <c r="AD693" s="353"/>
      <c r="AE693" s="353"/>
      <c r="AF693" s="353"/>
      <c r="AG693" s="353"/>
      <c r="AH693" s="353"/>
      <c r="AI693" s="761"/>
      <c r="AJ693" s="353"/>
      <c r="AK693" s="353"/>
      <c r="AL693" s="353"/>
      <c r="AM693" s="353"/>
      <c r="AN693" s="353"/>
      <c r="AO693" s="353"/>
      <c r="AP693" s="353"/>
      <c r="AQ693" s="353"/>
      <c r="AR693" s="353"/>
      <c r="AS693" s="353"/>
      <c r="AT693" s="353"/>
      <c r="AU693" s="353"/>
      <c r="AV693" s="353"/>
      <c r="AW693" s="353"/>
      <c r="AX693" s="353"/>
      <c r="AY693" s="353"/>
      <c r="AZ693" s="353"/>
      <c r="BA693" s="353"/>
      <c r="BB693" s="353"/>
      <c r="BC693" s="353"/>
      <c r="BD693" s="353"/>
      <c r="BE693" s="354"/>
      <c r="BF693" s="470"/>
      <c r="BG693" s="353">
        <v>0</v>
      </c>
      <c r="BH693" s="353">
        <f t="shared" si="41"/>
        <v>0</v>
      </c>
      <c r="BI693" s="470"/>
      <c r="BJ693" s="362" t="s">
        <v>6039</v>
      </c>
      <c r="BK693" s="362" t="s">
        <v>6328</v>
      </c>
    </row>
    <row r="694" spans="1:63" s="349" customFormat="1" ht="16.5" hidden="1" customHeight="1">
      <c r="A694" s="676">
        <v>691</v>
      </c>
      <c r="B694" s="351" t="s">
        <v>6255</v>
      </c>
      <c r="C694" s="456" t="s">
        <v>3092</v>
      </c>
      <c r="D694" s="457"/>
      <c r="E694" s="457"/>
      <c r="F694" s="471" t="s">
        <v>3093</v>
      </c>
      <c r="G694" s="488"/>
      <c r="H694" s="459" t="s">
        <v>84</v>
      </c>
      <c r="I694" s="460" t="s">
        <v>84</v>
      </c>
      <c r="J694" s="350"/>
      <c r="K694" s="350"/>
      <c r="L694" s="353"/>
      <c r="M694" s="353"/>
      <c r="N694" s="353"/>
      <c r="O694" s="353"/>
      <c r="P694" s="353"/>
      <c r="Q694" s="354"/>
      <c r="R694" s="355">
        <f t="shared" si="42"/>
        <v>50</v>
      </c>
      <c r="S694" s="353"/>
      <c r="T694" s="353"/>
      <c r="U694" s="353"/>
      <c r="V694" s="353"/>
      <c r="W694" s="353"/>
      <c r="X694" s="353"/>
      <c r="Y694" s="353"/>
      <c r="Z694" s="356"/>
      <c r="AA694" s="353"/>
      <c r="AB694" s="353">
        <v>50</v>
      </c>
      <c r="AC694" s="365"/>
      <c r="AD694" s="353"/>
      <c r="AE694" s="353"/>
      <c r="AF694" s="353"/>
      <c r="AG694" s="353"/>
      <c r="AH694" s="353"/>
      <c r="AI694" s="761"/>
      <c r="AJ694" s="353"/>
      <c r="AK694" s="353"/>
      <c r="AL694" s="353"/>
      <c r="AM694" s="353"/>
      <c r="AN694" s="353"/>
      <c r="AO694" s="353"/>
      <c r="AP694" s="353"/>
      <c r="AQ694" s="353"/>
      <c r="AR694" s="353"/>
      <c r="AS694" s="353"/>
      <c r="AT694" s="353"/>
      <c r="AU694" s="353"/>
      <c r="AV694" s="353"/>
      <c r="AW694" s="353"/>
      <c r="AX694" s="353"/>
      <c r="AY694" s="353"/>
      <c r="AZ694" s="353"/>
      <c r="BA694" s="353"/>
      <c r="BB694" s="353"/>
      <c r="BC694" s="353"/>
      <c r="BD694" s="353"/>
      <c r="BE694" s="354"/>
      <c r="BF694" s="448"/>
      <c r="BG694" s="360">
        <v>491400</v>
      </c>
      <c r="BH694" s="360">
        <f t="shared" si="41"/>
        <v>24570000</v>
      </c>
      <c r="BI694" s="448" t="s">
        <v>3094</v>
      </c>
      <c r="BJ694" s="362" t="s">
        <v>6326</v>
      </c>
      <c r="BK694" s="362" t="s">
        <v>6326</v>
      </c>
    </row>
    <row r="695" spans="1:63" s="349" customFormat="1" ht="73.5" hidden="1" customHeight="1">
      <c r="A695" s="676">
        <v>692</v>
      </c>
      <c r="B695" s="351" t="s">
        <v>6257</v>
      </c>
      <c r="C695" s="472" t="s">
        <v>3098</v>
      </c>
      <c r="D695" s="457"/>
      <c r="E695" s="472" t="s">
        <v>3098</v>
      </c>
      <c r="F695" s="747" t="s">
        <v>3099</v>
      </c>
      <c r="G695" s="401"/>
      <c r="H695" s="459"/>
      <c r="I695" s="460"/>
      <c r="J695" s="350"/>
      <c r="K695" s="350"/>
      <c r="L695" s="353"/>
      <c r="M695" s="353"/>
      <c r="N695" s="353"/>
      <c r="O695" s="353"/>
      <c r="P695" s="353"/>
      <c r="Q695" s="354"/>
      <c r="R695" s="355">
        <f t="shared" si="42"/>
        <v>20000</v>
      </c>
      <c r="S695" s="353"/>
      <c r="T695" s="353"/>
      <c r="U695" s="353"/>
      <c r="V695" s="353"/>
      <c r="W695" s="353"/>
      <c r="X695" s="353"/>
      <c r="Y695" s="353"/>
      <c r="Z695" s="353"/>
      <c r="AA695" s="353"/>
      <c r="AB695" s="353"/>
      <c r="AC695" s="369">
        <v>20000</v>
      </c>
      <c r="AD695" s="353"/>
      <c r="AE695" s="353"/>
      <c r="AF695" s="353"/>
      <c r="AG695" s="353"/>
      <c r="AH695" s="353"/>
      <c r="AI695" s="761"/>
      <c r="AJ695" s="353"/>
      <c r="AK695" s="353"/>
      <c r="AL695" s="353"/>
      <c r="AM695" s="353"/>
      <c r="AN695" s="353"/>
      <c r="AO695" s="353"/>
      <c r="AP695" s="353"/>
      <c r="AQ695" s="353"/>
      <c r="AR695" s="353"/>
      <c r="AS695" s="353"/>
      <c r="AT695" s="353"/>
      <c r="AU695" s="353"/>
      <c r="AV695" s="353"/>
      <c r="AW695" s="353"/>
      <c r="AX695" s="353"/>
      <c r="AY695" s="353"/>
      <c r="AZ695" s="353"/>
      <c r="BA695" s="353"/>
      <c r="BB695" s="353"/>
      <c r="BC695" s="353"/>
      <c r="BD695" s="353"/>
      <c r="BE695" s="354"/>
      <c r="BF695" s="448"/>
      <c r="BG695" s="360">
        <v>0</v>
      </c>
      <c r="BH695" s="360">
        <f t="shared" si="41"/>
        <v>0</v>
      </c>
      <c r="BI695" s="448"/>
      <c r="BJ695" s="362" t="s">
        <v>6326</v>
      </c>
      <c r="BK695" s="362" t="s">
        <v>6328</v>
      </c>
    </row>
    <row r="696" spans="1:63" s="349" customFormat="1" ht="83.25" hidden="1" customHeight="1">
      <c r="A696" s="676">
        <v>693</v>
      </c>
      <c r="B696" s="351" t="s">
        <v>6258</v>
      </c>
      <c r="C696" s="473" t="s">
        <v>3100</v>
      </c>
      <c r="D696" s="457"/>
      <c r="E696" s="473" t="s">
        <v>3100</v>
      </c>
      <c r="F696" s="474" t="s">
        <v>3101</v>
      </c>
      <c r="G696" s="401" t="s">
        <v>6869</v>
      </c>
      <c r="H696" s="459"/>
      <c r="I696" s="460"/>
      <c r="J696" s="350"/>
      <c r="K696" s="350"/>
      <c r="L696" s="353"/>
      <c r="M696" s="353"/>
      <c r="N696" s="353"/>
      <c r="O696" s="353"/>
      <c r="P696" s="353"/>
      <c r="Q696" s="354"/>
      <c r="R696" s="355">
        <f t="shared" si="42"/>
        <v>3500</v>
      </c>
      <c r="S696" s="353"/>
      <c r="T696" s="353"/>
      <c r="U696" s="353"/>
      <c r="V696" s="353"/>
      <c r="W696" s="353"/>
      <c r="X696" s="353"/>
      <c r="Y696" s="353"/>
      <c r="Z696" s="353"/>
      <c r="AA696" s="353"/>
      <c r="AB696" s="353"/>
      <c r="AC696" s="399">
        <v>2000</v>
      </c>
      <c r="AD696" s="353"/>
      <c r="AE696" s="353"/>
      <c r="AF696" s="353"/>
      <c r="AG696" s="353"/>
      <c r="AH696" s="353"/>
      <c r="AI696" s="761"/>
      <c r="AJ696" s="353"/>
      <c r="AK696" s="353"/>
      <c r="AL696" s="353"/>
      <c r="AM696" s="353"/>
      <c r="AN696" s="353"/>
      <c r="AO696" s="353"/>
      <c r="AP696" s="353"/>
      <c r="AQ696" s="353"/>
      <c r="AR696" s="353"/>
      <c r="AS696" s="353">
        <v>1500</v>
      </c>
      <c r="AT696" s="353"/>
      <c r="AU696" s="353"/>
      <c r="AV696" s="353"/>
      <c r="AW696" s="353"/>
      <c r="AX696" s="353"/>
      <c r="AY696" s="353"/>
      <c r="AZ696" s="353"/>
      <c r="BA696" s="353"/>
      <c r="BB696" s="353"/>
      <c r="BC696" s="353"/>
      <c r="BD696" s="353"/>
      <c r="BE696" s="354"/>
      <c r="BF696" s="448"/>
      <c r="BG696" s="360">
        <v>0</v>
      </c>
      <c r="BH696" s="360">
        <f t="shared" si="41"/>
        <v>0</v>
      </c>
      <c r="BI696" s="448"/>
      <c r="BJ696" s="362" t="s">
        <v>6326</v>
      </c>
      <c r="BK696" s="362" t="s">
        <v>6327</v>
      </c>
    </row>
    <row r="697" spans="1:63" s="349" customFormat="1" ht="191.25" hidden="1" customHeight="1">
      <c r="A697" s="676">
        <v>694</v>
      </c>
      <c r="B697" s="351" t="s">
        <v>6259</v>
      </c>
      <c r="C697" s="475" t="s">
        <v>3103</v>
      </c>
      <c r="D697" s="457"/>
      <c r="E697" s="475" t="s">
        <v>3103</v>
      </c>
      <c r="F697" s="742" t="s">
        <v>3104</v>
      </c>
      <c r="G697" s="401" t="s">
        <v>3105</v>
      </c>
      <c r="H697" s="459"/>
      <c r="I697" s="460"/>
      <c r="J697" s="350"/>
      <c r="K697" s="350"/>
      <c r="L697" s="353"/>
      <c r="M697" s="353"/>
      <c r="N697" s="353"/>
      <c r="O697" s="353"/>
      <c r="P697" s="353"/>
      <c r="Q697" s="354"/>
      <c r="R697" s="355">
        <f t="shared" si="42"/>
        <v>2000</v>
      </c>
      <c r="S697" s="353"/>
      <c r="T697" s="353"/>
      <c r="U697" s="353"/>
      <c r="V697" s="353"/>
      <c r="W697" s="353"/>
      <c r="X697" s="353"/>
      <c r="Y697" s="353"/>
      <c r="Z697" s="353"/>
      <c r="AA697" s="353"/>
      <c r="AB697" s="353"/>
      <c r="AC697" s="477">
        <v>2000</v>
      </c>
      <c r="AD697" s="353"/>
      <c r="AE697" s="353"/>
      <c r="AF697" s="353"/>
      <c r="AG697" s="353"/>
      <c r="AH697" s="353"/>
      <c r="AI697" s="761"/>
      <c r="AJ697" s="353"/>
      <c r="AK697" s="353"/>
      <c r="AL697" s="353"/>
      <c r="AM697" s="353"/>
      <c r="AN697" s="353"/>
      <c r="AO697" s="353"/>
      <c r="AP697" s="353"/>
      <c r="AQ697" s="353"/>
      <c r="AR697" s="353"/>
      <c r="AS697" s="353"/>
      <c r="AT697" s="353"/>
      <c r="AU697" s="353" t="s">
        <v>3106</v>
      </c>
      <c r="AV697" s="353"/>
      <c r="AW697" s="353"/>
      <c r="AX697" s="353"/>
      <c r="AY697" s="353"/>
      <c r="AZ697" s="353"/>
      <c r="BA697" s="353"/>
      <c r="BB697" s="353"/>
      <c r="BC697" s="353"/>
      <c r="BD697" s="353"/>
      <c r="BE697" s="354"/>
      <c r="BF697" s="448"/>
      <c r="BG697" s="360">
        <v>0</v>
      </c>
      <c r="BH697" s="360">
        <f t="shared" si="41"/>
        <v>0</v>
      </c>
      <c r="BI697" s="448"/>
      <c r="BJ697" s="362" t="s">
        <v>6326</v>
      </c>
      <c r="BK697" s="362" t="s">
        <v>6326</v>
      </c>
    </row>
    <row r="698" spans="1:63" s="349" customFormat="1" ht="183" hidden="1" customHeight="1">
      <c r="A698" s="676">
        <v>695</v>
      </c>
      <c r="B698" s="351" t="s">
        <v>6260</v>
      </c>
      <c r="C698" s="478" t="s">
        <v>3107</v>
      </c>
      <c r="D698" s="457"/>
      <c r="E698" s="457" t="s">
        <v>3108</v>
      </c>
      <c r="F698" s="478" t="s">
        <v>3109</v>
      </c>
      <c r="G698" s="748" t="s">
        <v>3110</v>
      </c>
      <c r="H698" s="459"/>
      <c r="I698" s="460"/>
      <c r="J698" s="350"/>
      <c r="K698" s="350"/>
      <c r="L698" s="353"/>
      <c r="M698" s="353"/>
      <c r="N698" s="353"/>
      <c r="O698" s="353"/>
      <c r="P698" s="353"/>
      <c r="Q698" s="354"/>
      <c r="R698" s="355">
        <f t="shared" si="42"/>
        <v>100</v>
      </c>
      <c r="S698" s="353"/>
      <c r="T698" s="353"/>
      <c r="U698" s="353"/>
      <c r="V698" s="353"/>
      <c r="W698" s="353"/>
      <c r="X698" s="353"/>
      <c r="Y698" s="353"/>
      <c r="Z698" s="353"/>
      <c r="AA698" s="353"/>
      <c r="AB698" s="353"/>
      <c r="AC698" s="477">
        <v>100</v>
      </c>
      <c r="AD698" s="353"/>
      <c r="AE698" s="353"/>
      <c r="AF698" s="353"/>
      <c r="AG698" s="353"/>
      <c r="AH698" s="353"/>
      <c r="AI698" s="761"/>
      <c r="AJ698" s="353"/>
      <c r="AK698" s="353"/>
      <c r="AL698" s="353"/>
      <c r="AM698" s="353"/>
      <c r="AN698" s="353"/>
      <c r="AO698" s="353"/>
      <c r="AP698" s="353"/>
      <c r="AQ698" s="353"/>
      <c r="AR698" s="353"/>
      <c r="AS698" s="353"/>
      <c r="AT698" s="353"/>
      <c r="AU698" s="353"/>
      <c r="AV698" s="353"/>
      <c r="AW698" s="353"/>
      <c r="AX698" s="353"/>
      <c r="AY698" s="353"/>
      <c r="AZ698" s="353"/>
      <c r="BA698" s="353"/>
      <c r="BB698" s="353"/>
      <c r="BC698" s="353"/>
      <c r="BD698" s="353"/>
      <c r="BE698" s="354"/>
      <c r="BF698" s="448"/>
      <c r="BG698" s="360">
        <v>0</v>
      </c>
      <c r="BH698" s="360">
        <f t="shared" si="41"/>
        <v>0</v>
      </c>
      <c r="BI698" s="448"/>
      <c r="BJ698" s="362" t="s">
        <v>6326</v>
      </c>
      <c r="BK698" s="362" t="s">
        <v>6326</v>
      </c>
    </row>
    <row r="699" spans="1:63" s="349" customFormat="1" ht="16.5" hidden="1" customHeight="1">
      <c r="A699" s="676">
        <v>696</v>
      </c>
      <c r="B699" s="351" t="s">
        <v>6261</v>
      </c>
      <c r="C699" s="351" t="s">
        <v>2086</v>
      </c>
      <c r="D699" s="351"/>
      <c r="E699" s="351" t="s">
        <v>3111</v>
      </c>
      <c r="F699" s="351" t="s">
        <v>3112</v>
      </c>
      <c r="G699" s="748"/>
      <c r="H699" s="459"/>
      <c r="I699" s="460" t="s">
        <v>84</v>
      </c>
      <c r="J699" s="350"/>
      <c r="K699" s="350"/>
      <c r="L699" s="353"/>
      <c r="M699" s="353"/>
      <c r="N699" s="353"/>
      <c r="O699" s="353"/>
      <c r="P699" s="353"/>
      <c r="Q699" s="354"/>
      <c r="R699" s="355">
        <f t="shared" si="42"/>
        <v>120</v>
      </c>
      <c r="S699" s="353"/>
      <c r="T699" s="353"/>
      <c r="U699" s="353"/>
      <c r="V699" s="353"/>
      <c r="W699" s="353"/>
      <c r="X699" s="353"/>
      <c r="Y699" s="353"/>
      <c r="Z699" s="353"/>
      <c r="AA699" s="353"/>
      <c r="AB699" s="353"/>
      <c r="AC699" s="479"/>
      <c r="AD699" s="353"/>
      <c r="AE699" s="353"/>
      <c r="AF699" s="353"/>
      <c r="AG699" s="353"/>
      <c r="AH699" s="353"/>
      <c r="AI699" s="761"/>
      <c r="AJ699" s="353"/>
      <c r="AK699" s="353"/>
      <c r="AL699" s="353"/>
      <c r="AM699" s="353"/>
      <c r="AN699" s="353"/>
      <c r="AO699" s="353"/>
      <c r="AP699" s="353"/>
      <c r="AQ699" s="353"/>
      <c r="AR699" s="353"/>
      <c r="AS699" s="353"/>
      <c r="AT699" s="353"/>
      <c r="AU699" s="353"/>
      <c r="AV699" s="353">
        <v>120</v>
      </c>
      <c r="AW699" s="353"/>
      <c r="AX699" s="353"/>
      <c r="AY699" s="353"/>
      <c r="AZ699" s="353"/>
      <c r="BA699" s="353"/>
      <c r="BB699" s="353"/>
      <c r="BC699" s="353"/>
      <c r="BD699" s="353"/>
      <c r="BE699" s="354"/>
      <c r="BF699" s="448"/>
      <c r="BG699" s="360">
        <v>0</v>
      </c>
      <c r="BH699" s="360">
        <f t="shared" si="41"/>
        <v>0</v>
      </c>
      <c r="BI699" s="448"/>
      <c r="BJ699" s="362" t="s">
        <v>6326</v>
      </c>
      <c r="BK699" s="362" t="s">
        <v>6327</v>
      </c>
    </row>
    <row r="700" spans="1:63" s="349" customFormat="1" ht="86.25" hidden="1" customHeight="1">
      <c r="A700" s="676">
        <v>697</v>
      </c>
      <c r="B700" s="351" t="s">
        <v>6262</v>
      </c>
      <c r="C700" s="478" t="s">
        <v>3113</v>
      </c>
      <c r="D700" s="457"/>
      <c r="E700" s="457"/>
      <c r="F700" s="749" t="s">
        <v>3114</v>
      </c>
      <c r="G700" s="478"/>
      <c r="H700" s="459"/>
      <c r="I700" s="460" t="s">
        <v>84</v>
      </c>
      <c r="J700" s="350"/>
      <c r="K700" s="350"/>
      <c r="L700" s="353"/>
      <c r="M700" s="353"/>
      <c r="N700" s="353"/>
      <c r="O700" s="353"/>
      <c r="P700" s="353"/>
      <c r="Q700" s="354"/>
      <c r="R700" s="355">
        <f t="shared" si="42"/>
        <v>60</v>
      </c>
      <c r="S700" s="353"/>
      <c r="T700" s="353"/>
      <c r="U700" s="353"/>
      <c r="V700" s="353"/>
      <c r="W700" s="353"/>
      <c r="X700" s="353"/>
      <c r="Y700" s="353"/>
      <c r="Z700" s="353"/>
      <c r="AA700" s="353"/>
      <c r="AB700" s="353"/>
      <c r="AC700" s="481">
        <v>60</v>
      </c>
      <c r="AD700" s="353"/>
      <c r="AE700" s="353"/>
      <c r="AF700" s="353"/>
      <c r="AG700" s="353"/>
      <c r="AH700" s="353"/>
      <c r="AI700" s="761"/>
      <c r="AJ700" s="353"/>
      <c r="AK700" s="353"/>
      <c r="AL700" s="353"/>
      <c r="AM700" s="353"/>
      <c r="AN700" s="353"/>
      <c r="AO700" s="353"/>
      <c r="AP700" s="353"/>
      <c r="AQ700" s="353"/>
      <c r="AR700" s="353"/>
      <c r="AS700" s="353"/>
      <c r="AT700" s="353"/>
      <c r="AU700" s="353"/>
      <c r="AV700" s="353"/>
      <c r="AW700" s="353"/>
      <c r="AX700" s="353"/>
      <c r="AY700" s="353"/>
      <c r="AZ700" s="353"/>
      <c r="BA700" s="353"/>
      <c r="BB700" s="353"/>
      <c r="BC700" s="353"/>
      <c r="BD700" s="353"/>
      <c r="BE700" s="354"/>
      <c r="BF700" s="448"/>
      <c r="BG700" s="360">
        <v>0</v>
      </c>
      <c r="BH700" s="360">
        <f t="shared" si="41"/>
        <v>0</v>
      </c>
      <c r="BI700" s="448"/>
      <c r="BJ700" s="362" t="s">
        <v>6326</v>
      </c>
      <c r="BK700" s="362" t="s">
        <v>6326</v>
      </c>
    </row>
    <row r="701" spans="1:63" s="349" customFormat="1" ht="154.5" hidden="1" customHeight="1">
      <c r="A701" s="676">
        <v>698</v>
      </c>
      <c r="B701" s="351" t="s">
        <v>6263</v>
      </c>
      <c r="C701" s="472" t="s">
        <v>3115</v>
      </c>
      <c r="D701" s="457"/>
      <c r="E701" s="457"/>
      <c r="F701" s="415" t="s">
        <v>3116</v>
      </c>
      <c r="G701" s="750" t="s">
        <v>6904</v>
      </c>
      <c r="H701" s="459"/>
      <c r="I701" s="460" t="s">
        <v>84</v>
      </c>
      <c r="J701" s="350"/>
      <c r="K701" s="350"/>
      <c r="L701" s="353"/>
      <c r="M701" s="353"/>
      <c r="N701" s="353"/>
      <c r="O701" s="353"/>
      <c r="P701" s="353"/>
      <c r="Q701" s="354"/>
      <c r="R701" s="355">
        <f t="shared" si="42"/>
        <v>0</v>
      </c>
      <c r="S701" s="353"/>
      <c r="T701" s="353"/>
      <c r="U701" s="353"/>
      <c r="V701" s="353"/>
      <c r="W701" s="353"/>
      <c r="X701" s="353"/>
      <c r="Y701" s="353"/>
      <c r="Z701" s="353"/>
      <c r="AA701" s="353"/>
      <c r="AB701" s="353"/>
      <c r="AC701" s="368">
        <v>0</v>
      </c>
      <c r="AD701" s="353"/>
      <c r="AE701" s="353"/>
      <c r="AF701" s="353"/>
      <c r="AG701" s="353"/>
      <c r="AH701" s="353"/>
      <c r="AI701" s="761"/>
      <c r="AJ701" s="353"/>
      <c r="AK701" s="353"/>
      <c r="AL701" s="353"/>
      <c r="AM701" s="353"/>
      <c r="AN701" s="353"/>
      <c r="AO701" s="353"/>
      <c r="AP701" s="353"/>
      <c r="AQ701" s="353"/>
      <c r="AR701" s="353"/>
      <c r="AS701" s="353"/>
      <c r="AT701" s="353"/>
      <c r="AU701" s="353"/>
      <c r="AV701" s="353"/>
      <c r="AW701" s="353"/>
      <c r="AX701" s="353"/>
      <c r="AY701" s="353"/>
      <c r="AZ701" s="353"/>
      <c r="BA701" s="353"/>
      <c r="BB701" s="353"/>
      <c r="BC701" s="353"/>
      <c r="BD701" s="353"/>
      <c r="BE701" s="354"/>
      <c r="BF701" s="448"/>
      <c r="BG701" s="360">
        <v>0</v>
      </c>
      <c r="BH701" s="360">
        <f t="shared" si="41"/>
        <v>0</v>
      </c>
      <c r="BI701" s="448"/>
      <c r="BJ701" s="362" t="s">
        <v>6326</v>
      </c>
      <c r="BK701" s="362" t="s">
        <v>6326</v>
      </c>
    </row>
    <row r="702" spans="1:63" s="410" customFormat="1" ht="208.5" hidden="1" customHeight="1">
      <c r="A702" s="676">
        <v>699</v>
      </c>
      <c r="B702" s="351" t="s">
        <v>6264</v>
      </c>
      <c r="C702" s="473" t="s">
        <v>3118</v>
      </c>
      <c r="D702" s="790"/>
      <c r="E702" s="457"/>
      <c r="F702" s="791" t="s">
        <v>3119</v>
      </c>
      <c r="G702" s="746" t="s">
        <v>6900</v>
      </c>
      <c r="H702" s="792"/>
      <c r="I702" s="793" t="s">
        <v>84</v>
      </c>
      <c r="J702" s="350"/>
      <c r="K702" s="350"/>
      <c r="L702" s="353"/>
      <c r="M702" s="353"/>
      <c r="N702" s="353"/>
      <c r="O702" s="353"/>
      <c r="P702" s="353"/>
      <c r="Q702" s="354"/>
      <c r="R702" s="355">
        <f t="shared" si="42"/>
        <v>219910</v>
      </c>
      <c r="S702" s="353">
        <v>0</v>
      </c>
      <c r="T702" s="353">
        <v>0</v>
      </c>
      <c r="U702" s="353">
        <v>0</v>
      </c>
      <c r="V702" s="353">
        <v>7000</v>
      </c>
      <c r="W702" s="353">
        <v>0</v>
      </c>
      <c r="X702" s="353">
        <v>0</v>
      </c>
      <c r="Y702" s="353">
        <v>0</v>
      </c>
      <c r="Z702" s="353">
        <v>400</v>
      </c>
      <c r="AA702" s="353">
        <v>0</v>
      </c>
      <c r="AB702" s="353">
        <v>800</v>
      </c>
      <c r="AC702" s="803">
        <v>3000</v>
      </c>
      <c r="AD702" s="353">
        <v>12100</v>
      </c>
      <c r="AE702" s="353">
        <v>7100</v>
      </c>
      <c r="AF702" s="353">
        <v>10000</v>
      </c>
      <c r="AG702" s="353">
        <v>1700</v>
      </c>
      <c r="AH702" s="353">
        <v>16500</v>
      </c>
      <c r="AI702" s="353">
        <v>40000</v>
      </c>
      <c r="AJ702" s="353">
        <v>0</v>
      </c>
      <c r="AK702" s="353">
        <v>2000</v>
      </c>
      <c r="AL702" s="353">
        <v>400</v>
      </c>
      <c r="AM702" s="353">
        <v>120</v>
      </c>
      <c r="AN702" s="353">
        <v>25000</v>
      </c>
      <c r="AO702" s="353">
        <v>5400</v>
      </c>
      <c r="AP702" s="353">
        <v>0</v>
      </c>
      <c r="AQ702" s="353">
        <v>4300</v>
      </c>
      <c r="AR702" s="353">
        <v>2000</v>
      </c>
      <c r="AS702" s="353">
        <v>10400</v>
      </c>
      <c r="AT702" s="353">
        <v>17800</v>
      </c>
      <c r="AU702" s="353">
        <v>2600</v>
      </c>
      <c r="AV702" s="353">
        <v>460</v>
      </c>
      <c r="AW702" s="353">
        <v>0</v>
      </c>
      <c r="AX702" s="353">
        <v>0</v>
      </c>
      <c r="AY702" s="353">
        <v>50500</v>
      </c>
      <c r="AZ702" s="353">
        <v>0</v>
      </c>
      <c r="BA702" s="353">
        <v>130</v>
      </c>
      <c r="BB702" s="353">
        <v>0</v>
      </c>
      <c r="BC702" s="353">
        <v>0</v>
      </c>
      <c r="BD702" s="353">
        <v>200</v>
      </c>
      <c r="BE702" s="354"/>
      <c r="BF702" s="794"/>
      <c r="BG702" s="353">
        <v>2250</v>
      </c>
      <c r="BH702" s="353">
        <f t="shared" si="41"/>
        <v>494797500</v>
      </c>
      <c r="BI702" s="794"/>
      <c r="BJ702" s="386" t="s">
        <v>6326</v>
      </c>
      <c r="BK702" s="386" t="s">
        <v>6328</v>
      </c>
    </row>
    <row r="703" spans="1:63" s="349" customFormat="1" ht="82.5" hidden="1" customHeight="1">
      <c r="A703" s="676">
        <v>700</v>
      </c>
      <c r="B703" s="351" t="s">
        <v>6265</v>
      </c>
      <c r="C703" s="351" t="s">
        <v>3121</v>
      </c>
      <c r="D703" s="351"/>
      <c r="E703" s="351"/>
      <c r="F703" s="351" t="s">
        <v>3122</v>
      </c>
      <c r="G703" s="488"/>
      <c r="H703" s="352"/>
      <c r="I703" s="350" t="s">
        <v>2250</v>
      </c>
      <c r="J703" s="350"/>
      <c r="K703" s="350"/>
      <c r="L703" s="353"/>
      <c r="M703" s="353"/>
      <c r="N703" s="353"/>
      <c r="O703" s="353"/>
      <c r="P703" s="353"/>
      <c r="Q703" s="354"/>
      <c r="R703" s="355">
        <f t="shared" si="42"/>
        <v>50</v>
      </c>
      <c r="S703" s="353"/>
      <c r="T703" s="353"/>
      <c r="U703" s="353"/>
      <c r="V703" s="353"/>
      <c r="W703" s="353"/>
      <c r="X703" s="353"/>
      <c r="Y703" s="353"/>
      <c r="Z703" s="364"/>
      <c r="AA703" s="353"/>
      <c r="AB703" s="353"/>
      <c r="AC703" s="365"/>
      <c r="AD703" s="353"/>
      <c r="AE703" s="353"/>
      <c r="AF703" s="353"/>
      <c r="AG703" s="353"/>
      <c r="AH703" s="353"/>
      <c r="AI703" s="761">
        <v>50</v>
      </c>
      <c r="AJ703" s="353"/>
      <c r="AK703" s="353"/>
      <c r="AL703" s="353"/>
      <c r="AM703" s="353"/>
      <c r="AN703" s="353"/>
      <c r="AO703" s="366"/>
      <c r="AP703" s="353"/>
      <c r="AQ703" s="353"/>
      <c r="AR703" s="353"/>
      <c r="AS703" s="353"/>
      <c r="AT703" s="353"/>
      <c r="AU703" s="353"/>
      <c r="AV703" s="353"/>
      <c r="AW703" s="353"/>
      <c r="AX703" s="353"/>
      <c r="AY703" s="353"/>
      <c r="AZ703" s="353"/>
      <c r="BA703" s="353"/>
      <c r="BB703" s="353"/>
      <c r="BC703" s="353"/>
      <c r="BD703" s="353"/>
      <c r="BE703" s="425"/>
      <c r="BF703" s="360"/>
      <c r="BG703" s="360">
        <v>0</v>
      </c>
      <c r="BH703" s="360">
        <f t="shared" si="41"/>
        <v>0</v>
      </c>
      <c r="BI703" s="361"/>
      <c r="BJ703" s="363" t="s">
        <v>6039</v>
      </c>
      <c r="BK703" s="363" t="s">
        <v>6328</v>
      </c>
    </row>
    <row r="704" spans="1:63" s="349" customFormat="1" ht="82.5" hidden="1" customHeight="1">
      <c r="A704" s="676">
        <v>701</v>
      </c>
      <c r="B704" s="351" t="s">
        <v>6266</v>
      </c>
      <c r="C704" s="351" t="s">
        <v>3123</v>
      </c>
      <c r="D704" s="351"/>
      <c r="E704" s="351"/>
      <c r="F704" s="351" t="s">
        <v>3124</v>
      </c>
      <c r="G704" s="488"/>
      <c r="H704" s="352"/>
      <c r="I704" s="350" t="s">
        <v>84</v>
      </c>
      <c r="J704" s="350"/>
      <c r="K704" s="350"/>
      <c r="L704" s="353"/>
      <c r="M704" s="353"/>
      <c r="N704" s="353"/>
      <c r="O704" s="353"/>
      <c r="P704" s="353"/>
      <c r="Q704" s="354"/>
      <c r="R704" s="355">
        <f t="shared" si="42"/>
        <v>100</v>
      </c>
      <c r="S704" s="353"/>
      <c r="T704" s="353"/>
      <c r="U704" s="353"/>
      <c r="V704" s="353"/>
      <c r="W704" s="353"/>
      <c r="X704" s="353"/>
      <c r="Y704" s="353"/>
      <c r="Z704" s="364"/>
      <c r="AA704" s="353"/>
      <c r="AB704" s="353"/>
      <c r="AC704" s="365"/>
      <c r="AD704" s="353"/>
      <c r="AE704" s="353"/>
      <c r="AF704" s="353"/>
      <c r="AG704" s="353"/>
      <c r="AH704" s="353"/>
      <c r="AI704" s="761">
        <v>100</v>
      </c>
      <c r="AJ704" s="353"/>
      <c r="AK704" s="353"/>
      <c r="AL704" s="353"/>
      <c r="AM704" s="353"/>
      <c r="AN704" s="353"/>
      <c r="AO704" s="366"/>
      <c r="AP704" s="353"/>
      <c r="AQ704" s="353"/>
      <c r="AR704" s="353"/>
      <c r="AS704" s="353"/>
      <c r="AT704" s="353"/>
      <c r="AU704" s="353"/>
      <c r="AV704" s="353"/>
      <c r="AW704" s="353"/>
      <c r="AX704" s="353"/>
      <c r="AY704" s="353"/>
      <c r="AZ704" s="353"/>
      <c r="BA704" s="353"/>
      <c r="BB704" s="353"/>
      <c r="BC704" s="353"/>
      <c r="BD704" s="353"/>
      <c r="BE704" s="425"/>
      <c r="BF704" s="360"/>
      <c r="BG704" s="360">
        <v>0</v>
      </c>
      <c r="BH704" s="360">
        <f t="shared" si="41"/>
        <v>0</v>
      </c>
      <c r="BI704" s="361"/>
      <c r="BJ704" s="363" t="s">
        <v>6039</v>
      </c>
      <c r="BK704" s="363" t="s">
        <v>6328</v>
      </c>
    </row>
    <row r="705" spans="1:63" s="349" customFormat="1" ht="82.5" hidden="1" customHeight="1">
      <c r="A705" s="676">
        <v>702</v>
      </c>
      <c r="B705" s="351" t="s">
        <v>6267</v>
      </c>
      <c r="C705" s="351" t="s">
        <v>3125</v>
      </c>
      <c r="D705" s="351"/>
      <c r="E705" s="351"/>
      <c r="F705" s="351" t="s">
        <v>3126</v>
      </c>
      <c r="G705" s="488"/>
      <c r="H705" s="352"/>
      <c r="I705" s="350" t="s">
        <v>84</v>
      </c>
      <c r="J705" s="350"/>
      <c r="K705" s="350"/>
      <c r="L705" s="353"/>
      <c r="M705" s="353"/>
      <c r="N705" s="353"/>
      <c r="O705" s="353"/>
      <c r="P705" s="353"/>
      <c r="Q705" s="354"/>
      <c r="R705" s="355">
        <f t="shared" si="42"/>
        <v>10</v>
      </c>
      <c r="S705" s="353"/>
      <c r="T705" s="353"/>
      <c r="U705" s="353"/>
      <c r="V705" s="353"/>
      <c r="W705" s="353"/>
      <c r="X705" s="353"/>
      <c r="Y705" s="353"/>
      <c r="Z705" s="364"/>
      <c r="AA705" s="353"/>
      <c r="AB705" s="353"/>
      <c r="AC705" s="365"/>
      <c r="AD705" s="353"/>
      <c r="AE705" s="353"/>
      <c r="AF705" s="353"/>
      <c r="AG705" s="353"/>
      <c r="AH705" s="353"/>
      <c r="AI705" s="761">
        <v>10</v>
      </c>
      <c r="AJ705" s="353"/>
      <c r="AK705" s="353"/>
      <c r="AL705" s="353"/>
      <c r="AM705" s="353"/>
      <c r="AN705" s="353"/>
      <c r="AO705" s="366"/>
      <c r="AP705" s="353"/>
      <c r="AQ705" s="353"/>
      <c r="AR705" s="353"/>
      <c r="AS705" s="353"/>
      <c r="AT705" s="353"/>
      <c r="AU705" s="353"/>
      <c r="AV705" s="353"/>
      <c r="AW705" s="353"/>
      <c r="AX705" s="353"/>
      <c r="AY705" s="353"/>
      <c r="AZ705" s="353"/>
      <c r="BA705" s="353"/>
      <c r="BB705" s="353"/>
      <c r="BC705" s="353"/>
      <c r="BD705" s="353"/>
      <c r="BE705" s="425"/>
      <c r="BF705" s="360"/>
      <c r="BG705" s="360">
        <v>0</v>
      </c>
      <c r="BH705" s="360">
        <f t="shared" si="41"/>
        <v>0</v>
      </c>
      <c r="BI705" s="361"/>
      <c r="BJ705" s="363" t="s">
        <v>6039</v>
      </c>
      <c r="BK705" s="363" t="s">
        <v>6328</v>
      </c>
    </row>
    <row r="706" spans="1:63" s="349" customFormat="1" ht="82.5" hidden="1" customHeight="1">
      <c r="A706" s="676">
        <v>703</v>
      </c>
      <c r="B706" s="351" t="s">
        <v>6268</v>
      </c>
      <c r="C706" s="351" t="s">
        <v>3127</v>
      </c>
      <c r="D706" s="351"/>
      <c r="E706" s="351"/>
      <c r="F706" s="351" t="s">
        <v>3128</v>
      </c>
      <c r="G706" s="488"/>
      <c r="H706" s="352"/>
      <c r="I706" s="350" t="s">
        <v>2594</v>
      </c>
      <c r="J706" s="350"/>
      <c r="K706" s="350"/>
      <c r="L706" s="353"/>
      <c r="M706" s="353"/>
      <c r="N706" s="353"/>
      <c r="O706" s="353"/>
      <c r="P706" s="353"/>
      <c r="Q706" s="354"/>
      <c r="R706" s="355">
        <f t="shared" si="42"/>
        <v>5</v>
      </c>
      <c r="S706" s="353"/>
      <c r="T706" s="353"/>
      <c r="U706" s="353"/>
      <c r="V706" s="353"/>
      <c r="W706" s="353"/>
      <c r="X706" s="353"/>
      <c r="Y706" s="353"/>
      <c r="Z706" s="364"/>
      <c r="AA706" s="353"/>
      <c r="AB706" s="353"/>
      <c r="AC706" s="365"/>
      <c r="AD706" s="353"/>
      <c r="AE706" s="353">
        <v>5</v>
      </c>
      <c r="AF706" s="353"/>
      <c r="AG706" s="353"/>
      <c r="AH706" s="353"/>
      <c r="AI706" s="761"/>
      <c r="AJ706" s="353"/>
      <c r="AK706" s="353"/>
      <c r="AL706" s="353"/>
      <c r="AM706" s="353"/>
      <c r="AN706" s="353"/>
      <c r="AO706" s="366"/>
      <c r="AP706" s="353"/>
      <c r="AQ706" s="353"/>
      <c r="AR706" s="353"/>
      <c r="AS706" s="353"/>
      <c r="AT706" s="353"/>
      <c r="AU706" s="353"/>
      <c r="AV706" s="353"/>
      <c r="AW706" s="353"/>
      <c r="AX706" s="353"/>
      <c r="AY706" s="353"/>
      <c r="AZ706" s="353"/>
      <c r="BA706" s="353"/>
      <c r="BB706" s="353"/>
      <c r="BC706" s="353"/>
      <c r="BD706" s="353"/>
      <c r="BE706" s="425"/>
      <c r="BF706" s="360"/>
      <c r="BG706" s="360">
        <v>0</v>
      </c>
      <c r="BH706" s="360">
        <f t="shared" si="41"/>
        <v>0</v>
      </c>
      <c r="BI706" s="361"/>
      <c r="BJ706" s="362" t="s">
        <v>6326</v>
      </c>
      <c r="BK706" s="362" t="s">
        <v>6326</v>
      </c>
    </row>
    <row r="707" spans="1:63" s="349" customFormat="1" ht="82.5" hidden="1" customHeight="1">
      <c r="A707" s="676">
        <v>704</v>
      </c>
      <c r="B707" s="351" t="s">
        <v>6269</v>
      </c>
      <c r="C707" s="351" t="s">
        <v>3129</v>
      </c>
      <c r="D707" s="351"/>
      <c r="E707" s="351"/>
      <c r="F707" s="351" t="s">
        <v>3130</v>
      </c>
      <c r="G707" s="488"/>
      <c r="H707" s="352"/>
      <c r="I707" s="350" t="s">
        <v>2594</v>
      </c>
      <c r="J707" s="350"/>
      <c r="K707" s="350"/>
      <c r="L707" s="353"/>
      <c r="M707" s="353"/>
      <c r="N707" s="353"/>
      <c r="O707" s="353"/>
      <c r="P707" s="353"/>
      <c r="Q707" s="354"/>
      <c r="R707" s="355">
        <f t="shared" si="42"/>
        <v>5</v>
      </c>
      <c r="S707" s="353"/>
      <c r="T707" s="353"/>
      <c r="U707" s="353"/>
      <c r="V707" s="353"/>
      <c r="W707" s="353"/>
      <c r="X707" s="353"/>
      <c r="Y707" s="353"/>
      <c r="Z707" s="364"/>
      <c r="AA707" s="353"/>
      <c r="AB707" s="353"/>
      <c r="AC707" s="365"/>
      <c r="AD707" s="353"/>
      <c r="AE707" s="353">
        <v>5</v>
      </c>
      <c r="AF707" s="353"/>
      <c r="AG707" s="353"/>
      <c r="AH707" s="353"/>
      <c r="AI707" s="761"/>
      <c r="AJ707" s="353"/>
      <c r="AK707" s="353"/>
      <c r="AL707" s="353"/>
      <c r="AM707" s="353"/>
      <c r="AN707" s="353"/>
      <c r="AO707" s="366"/>
      <c r="AP707" s="353"/>
      <c r="AQ707" s="353"/>
      <c r="AR707" s="353"/>
      <c r="AS707" s="353"/>
      <c r="AT707" s="353"/>
      <c r="AU707" s="353"/>
      <c r="AV707" s="353"/>
      <c r="AW707" s="353"/>
      <c r="AX707" s="353"/>
      <c r="AY707" s="353"/>
      <c r="AZ707" s="353"/>
      <c r="BA707" s="353"/>
      <c r="BB707" s="353"/>
      <c r="BC707" s="353"/>
      <c r="BD707" s="353"/>
      <c r="BE707" s="425"/>
      <c r="BF707" s="360"/>
      <c r="BG707" s="360">
        <v>0</v>
      </c>
      <c r="BH707" s="360">
        <f t="shared" si="41"/>
        <v>0</v>
      </c>
      <c r="BI707" s="361"/>
      <c r="BJ707" s="362" t="s">
        <v>6326</v>
      </c>
      <c r="BK707" s="362" t="s">
        <v>6326</v>
      </c>
    </row>
    <row r="708" spans="1:63" s="349" customFormat="1" ht="82.5" hidden="1" customHeight="1">
      <c r="A708" s="676">
        <v>705</v>
      </c>
      <c r="B708" s="351" t="s">
        <v>6270</v>
      </c>
      <c r="C708" s="351" t="s">
        <v>3131</v>
      </c>
      <c r="D708" s="351"/>
      <c r="E708" s="351"/>
      <c r="F708" s="351" t="s">
        <v>3132</v>
      </c>
      <c r="G708" s="488"/>
      <c r="H708" s="352"/>
      <c r="I708" s="350" t="s">
        <v>2594</v>
      </c>
      <c r="J708" s="350"/>
      <c r="K708" s="350"/>
      <c r="L708" s="353"/>
      <c r="M708" s="353"/>
      <c r="N708" s="353"/>
      <c r="O708" s="353"/>
      <c r="P708" s="353"/>
      <c r="Q708" s="354"/>
      <c r="R708" s="355">
        <f t="shared" si="42"/>
        <v>5</v>
      </c>
      <c r="S708" s="353"/>
      <c r="T708" s="353"/>
      <c r="U708" s="353"/>
      <c r="V708" s="353"/>
      <c r="W708" s="353"/>
      <c r="X708" s="353"/>
      <c r="Y708" s="353"/>
      <c r="Z708" s="364"/>
      <c r="AA708" s="353"/>
      <c r="AB708" s="353"/>
      <c r="AC708" s="365"/>
      <c r="AD708" s="353"/>
      <c r="AE708" s="353">
        <v>5</v>
      </c>
      <c r="AF708" s="353"/>
      <c r="AG708" s="353"/>
      <c r="AH708" s="353"/>
      <c r="AI708" s="761"/>
      <c r="AJ708" s="353"/>
      <c r="AK708" s="353"/>
      <c r="AL708" s="353"/>
      <c r="AM708" s="353"/>
      <c r="AN708" s="353"/>
      <c r="AO708" s="366"/>
      <c r="AP708" s="353"/>
      <c r="AQ708" s="353"/>
      <c r="AR708" s="353"/>
      <c r="AS708" s="353"/>
      <c r="AT708" s="353"/>
      <c r="AU708" s="353"/>
      <c r="AV708" s="353"/>
      <c r="AW708" s="353"/>
      <c r="AX708" s="353"/>
      <c r="AY708" s="353"/>
      <c r="AZ708" s="353"/>
      <c r="BA708" s="353"/>
      <c r="BB708" s="353"/>
      <c r="BC708" s="353"/>
      <c r="BD708" s="353"/>
      <c r="BE708" s="425"/>
      <c r="BF708" s="360"/>
      <c r="BG708" s="360">
        <v>0</v>
      </c>
      <c r="BH708" s="360">
        <f t="shared" si="41"/>
        <v>0</v>
      </c>
      <c r="BI708" s="361"/>
      <c r="BJ708" s="362" t="s">
        <v>6326</v>
      </c>
      <c r="BK708" s="362" t="s">
        <v>6326</v>
      </c>
    </row>
    <row r="709" spans="1:63" s="349" customFormat="1" ht="82.5" hidden="1" customHeight="1">
      <c r="A709" s="676">
        <v>706</v>
      </c>
      <c r="B709" s="351" t="s">
        <v>6271</v>
      </c>
      <c r="C709" s="351" t="s">
        <v>3133</v>
      </c>
      <c r="D709" s="351"/>
      <c r="E709" s="351"/>
      <c r="F709" s="351" t="s">
        <v>3134</v>
      </c>
      <c r="G709" s="488"/>
      <c r="H709" s="352"/>
      <c r="I709" s="350" t="s">
        <v>2594</v>
      </c>
      <c r="J709" s="350"/>
      <c r="K709" s="350"/>
      <c r="L709" s="353"/>
      <c r="M709" s="353"/>
      <c r="N709" s="353"/>
      <c r="O709" s="353"/>
      <c r="P709" s="353"/>
      <c r="Q709" s="354"/>
      <c r="R709" s="355">
        <f t="shared" si="42"/>
        <v>1</v>
      </c>
      <c r="S709" s="353"/>
      <c r="T709" s="353"/>
      <c r="U709" s="353"/>
      <c r="V709" s="353"/>
      <c r="W709" s="353"/>
      <c r="X709" s="353"/>
      <c r="Y709" s="353"/>
      <c r="Z709" s="364"/>
      <c r="AA709" s="353"/>
      <c r="AB709" s="353"/>
      <c r="AC709" s="365"/>
      <c r="AD709" s="353"/>
      <c r="AE709" s="353">
        <v>1</v>
      </c>
      <c r="AF709" s="353"/>
      <c r="AG709" s="353"/>
      <c r="AH709" s="353"/>
      <c r="AI709" s="761"/>
      <c r="AJ709" s="353"/>
      <c r="AK709" s="353"/>
      <c r="AL709" s="353"/>
      <c r="AM709" s="353"/>
      <c r="AN709" s="353"/>
      <c r="AO709" s="366"/>
      <c r="AP709" s="353"/>
      <c r="AQ709" s="353"/>
      <c r="AR709" s="353"/>
      <c r="AS709" s="353"/>
      <c r="AT709" s="353"/>
      <c r="AU709" s="353"/>
      <c r="AV709" s="353"/>
      <c r="AW709" s="353"/>
      <c r="AX709" s="353"/>
      <c r="AY709" s="353"/>
      <c r="AZ709" s="353"/>
      <c r="BA709" s="353"/>
      <c r="BB709" s="353"/>
      <c r="BC709" s="353"/>
      <c r="BD709" s="353"/>
      <c r="BE709" s="425"/>
      <c r="BF709" s="360"/>
      <c r="BG709" s="360">
        <v>0</v>
      </c>
      <c r="BH709" s="360">
        <f t="shared" si="41"/>
        <v>0</v>
      </c>
      <c r="BI709" s="361"/>
      <c r="BJ709" s="362" t="s">
        <v>6326</v>
      </c>
      <c r="BK709" s="362" t="s">
        <v>6326</v>
      </c>
    </row>
    <row r="710" spans="1:63" s="349" customFormat="1" ht="82.5" hidden="1" customHeight="1">
      <c r="A710" s="676">
        <v>707</v>
      </c>
      <c r="B710" s="351" t="s">
        <v>6272</v>
      </c>
      <c r="C710" s="351" t="s">
        <v>3135</v>
      </c>
      <c r="D710" s="351"/>
      <c r="E710" s="351"/>
      <c r="F710" s="351" t="s">
        <v>3136</v>
      </c>
      <c r="G710" s="488"/>
      <c r="H710" s="352"/>
      <c r="I710" s="350" t="s">
        <v>2594</v>
      </c>
      <c r="J710" s="350"/>
      <c r="K710" s="350"/>
      <c r="L710" s="353"/>
      <c r="M710" s="353"/>
      <c r="N710" s="353"/>
      <c r="O710" s="353"/>
      <c r="P710" s="353"/>
      <c r="Q710" s="354"/>
      <c r="R710" s="355">
        <f t="shared" si="42"/>
        <v>5</v>
      </c>
      <c r="S710" s="353"/>
      <c r="T710" s="353"/>
      <c r="U710" s="353"/>
      <c r="V710" s="353"/>
      <c r="W710" s="353"/>
      <c r="X710" s="353"/>
      <c r="Y710" s="353"/>
      <c r="Z710" s="364"/>
      <c r="AA710" s="353"/>
      <c r="AB710" s="353"/>
      <c r="AC710" s="365"/>
      <c r="AD710" s="353"/>
      <c r="AE710" s="353">
        <v>5</v>
      </c>
      <c r="AF710" s="353"/>
      <c r="AG710" s="353"/>
      <c r="AH710" s="353"/>
      <c r="AI710" s="761"/>
      <c r="AJ710" s="353"/>
      <c r="AK710" s="353"/>
      <c r="AL710" s="353"/>
      <c r="AM710" s="353"/>
      <c r="AN710" s="353"/>
      <c r="AO710" s="366"/>
      <c r="AP710" s="353"/>
      <c r="AQ710" s="353"/>
      <c r="AR710" s="353"/>
      <c r="AS710" s="353"/>
      <c r="AT710" s="353"/>
      <c r="AU710" s="353"/>
      <c r="AV710" s="353"/>
      <c r="AW710" s="353"/>
      <c r="AX710" s="353"/>
      <c r="AY710" s="353"/>
      <c r="AZ710" s="353"/>
      <c r="BA710" s="353"/>
      <c r="BB710" s="353"/>
      <c r="BC710" s="353"/>
      <c r="BD710" s="353"/>
      <c r="BE710" s="425"/>
      <c r="BF710" s="360"/>
      <c r="BG710" s="360">
        <v>0</v>
      </c>
      <c r="BH710" s="360">
        <f t="shared" si="41"/>
        <v>0</v>
      </c>
      <c r="BI710" s="361"/>
      <c r="BJ710" s="362" t="s">
        <v>6326</v>
      </c>
      <c r="BK710" s="362" t="s">
        <v>6326</v>
      </c>
    </row>
    <row r="711" spans="1:63" s="349" customFormat="1" ht="82.5" hidden="1" customHeight="1">
      <c r="A711" s="676">
        <v>708</v>
      </c>
      <c r="B711" s="351" t="s">
        <v>6273</v>
      </c>
      <c r="C711" s="351" t="s">
        <v>3137</v>
      </c>
      <c r="D711" s="351"/>
      <c r="E711" s="351"/>
      <c r="F711" s="351" t="s">
        <v>3138</v>
      </c>
      <c r="G711" s="488"/>
      <c r="H711" s="352"/>
      <c r="I711" s="350" t="s">
        <v>2594</v>
      </c>
      <c r="J711" s="350"/>
      <c r="K711" s="350"/>
      <c r="L711" s="353"/>
      <c r="M711" s="353"/>
      <c r="N711" s="353"/>
      <c r="O711" s="353"/>
      <c r="P711" s="353"/>
      <c r="Q711" s="354"/>
      <c r="R711" s="355">
        <f t="shared" si="42"/>
        <v>5</v>
      </c>
      <c r="S711" s="353"/>
      <c r="T711" s="353"/>
      <c r="U711" s="353"/>
      <c r="V711" s="353"/>
      <c r="W711" s="353"/>
      <c r="X711" s="353"/>
      <c r="Y711" s="353"/>
      <c r="Z711" s="364"/>
      <c r="AA711" s="353"/>
      <c r="AB711" s="353"/>
      <c r="AC711" s="365"/>
      <c r="AD711" s="353"/>
      <c r="AE711" s="353">
        <v>5</v>
      </c>
      <c r="AF711" s="353"/>
      <c r="AG711" s="353"/>
      <c r="AH711" s="353"/>
      <c r="AI711" s="761"/>
      <c r="AJ711" s="353"/>
      <c r="AK711" s="353"/>
      <c r="AL711" s="353"/>
      <c r="AM711" s="353"/>
      <c r="AN711" s="353"/>
      <c r="AO711" s="366"/>
      <c r="AP711" s="353"/>
      <c r="AQ711" s="353"/>
      <c r="AR711" s="353"/>
      <c r="AS711" s="353"/>
      <c r="AT711" s="353"/>
      <c r="AU711" s="353"/>
      <c r="AV711" s="353"/>
      <c r="AW711" s="353"/>
      <c r="AX711" s="353"/>
      <c r="AY711" s="353"/>
      <c r="AZ711" s="353"/>
      <c r="BA711" s="353"/>
      <c r="BB711" s="353"/>
      <c r="BC711" s="353"/>
      <c r="BD711" s="353"/>
      <c r="BE711" s="425"/>
      <c r="BF711" s="360"/>
      <c r="BG711" s="360">
        <v>0</v>
      </c>
      <c r="BH711" s="360">
        <f t="shared" si="41"/>
        <v>0</v>
      </c>
      <c r="BI711" s="361"/>
      <c r="BJ711" s="362" t="s">
        <v>6326</v>
      </c>
      <c r="BK711" s="362" t="s">
        <v>6326</v>
      </c>
    </row>
    <row r="712" spans="1:63" s="349" customFormat="1" ht="82.5" hidden="1" customHeight="1">
      <c r="A712" s="676">
        <v>709</v>
      </c>
      <c r="B712" s="351" t="s">
        <v>6274</v>
      </c>
      <c r="C712" s="351" t="s">
        <v>3139</v>
      </c>
      <c r="D712" s="351"/>
      <c r="E712" s="351"/>
      <c r="F712" s="351" t="s">
        <v>3140</v>
      </c>
      <c r="G712" s="488"/>
      <c r="H712" s="352"/>
      <c r="I712" s="350" t="s">
        <v>2594</v>
      </c>
      <c r="J712" s="350"/>
      <c r="K712" s="350"/>
      <c r="L712" s="353"/>
      <c r="M712" s="353"/>
      <c r="N712" s="353"/>
      <c r="O712" s="353"/>
      <c r="P712" s="353"/>
      <c r="Q712" s="354"/>
      <c r="R712" s="355">
        <f t="shared" si="42"/>
        <v>5</v>
      </c>
      <c r="S712" s="353"/>
      <c r="T712" s="353"/>
      <c r="U712" s="353"/>
      <c r="V712" s="353"/>
      <c r="W712" s="353"/>
      <c r="X712" s="353"/>
      <c r="Y712" s="353"/>
      <c r="Z712" s="364"/>
      <c r="AA712" s="353"/>
      <c r="AB712" s="353"/>
      <c r="AC712" s="365"/>
      <c r="AD712" s="353"/>
      <c r="AE712" s="353">
        <v>5</v>
      </c>
      <c r="AF712" s="353"/>
      <c r="AG712" s="353"/>
      <c r="AH712" s="353"/>
      <c r="AI712" s="761"/>
      <c r="AJ712" s="353"/>
      <c r="AK712" s="353"/>
      <c r="AL712" s="353"/>
      <c r="AM712" s="353"/>
      <c r="AN712" s="353"/>
      <c r="AO712" s="366"/>
      <c r="AP712" s="353"/>
      <c r="AQ712" s="353"/>
      <c r="AR712" s="353"/>
      <c r="AS712" s="353"/>
      <c r="AT712" s="353"/>
      <c r="AU712" s="353"/>
      <c r="AV712" s="353"/>
      <c r="AW712" s="353"/>
      <c r="AX712" s="353"/>
      <c r="AY712" s="353"/>
      <c r="AZ712" s="353"/>
      <c r="BA712" s="353"/>
      <c r="BB712" s="353"/>
      <c r="BC712" s="353"/>
      <c r="BD712" s="353"/>
      <c r="BE712" s="425"/>
      <c r="BF712" s="360"/>
      <c r="BG712" s="360">
        <v>0</v>
      </c>
      <c r="BH712" s="360">
        <f t="shared" si="41"/>
        <v>0</v>
      </c>
      <c r="BI712" s="361"/>
      <c r="BJ712" s="362" t="s">
        <v>6326</v>
      </c>
      <c r="BK712" s="362" t="s">
        <v>6326</v>
      </c>
    </row>
    <row r="713" spans="1:63" s="349" customFormat="1" ht="82.5" hidden="1" customHeight="1">
      <c r="A713" s="676">
        <v>710</v>
      </c>
      <c r="B713" s="351" t="s">
        <v>6275</v>
      </c>
      <c r="C713" s="351" t="s">
        <v>3141</v>
      </c>
      <c r="D713" s="351"/>
      <c r="E713" s="351"/>
      <c r="F713" s="351" t="s">
        <v>3142</v>
      </c>
      <c r="G713" s="488"/>
      <c r="H713" s="352" t="s">
        <v>3143</v>
      </c>
      <c r="I713" s="350" t="s">
        <v>2594</v>
      </c>
      <c r="J713" s="350"/>
      <c r="K713" s="350"/>
      <c r="L713" s="353"/>
      <c r="M713" s="353"/>
      <c r="N713" s="353"/>
      <c r="O713" s="353"/>
      <c r="P713" s="353"/>
      <c r="Q713" s="354"/>
      <c r="R713" s="355">
        <f t="shared" si="42"/>
        <v>5</v>
      </c>
      <c r="S713" s="353"/>
      <c r="T713" s="353"/>
      <c r="U713" s="353"/>
      <c r="V713" s="353"/>
      <c r="W713" s="353"/>
      <c r="X713" s="353"/>
      <c r="Y713" s="353"/>
      <c r="Z713" s="364"/>
      <c r="AA713" s="353"/>
      <c r="AB713" s="353"/>
      <c r="AC713" s="365"/>
      <c r="AD713" s="353"/>
      <c r="AE713" s="353"/>
      <c r="AF713" s="353"/>
      <c r="AG713" s="353"/>
      <c r="AH713" s="353"/>
      <c r="AI713" s="761"/>
      <c r="AJ713" s="353"/>
      <c r="AK713" s="353"/>
      <c r="AL713" s="353"/>
      <c r="AM713" s="353"/>
      <c r="AN713" s="353"/>
      <c r="AO713" s="366"/>
      <c r="AP713" s="353"/>
      <c r="AQ713" s="353"/>
      <c r="AR713" s="353"/>
      <c r="AS713" s="353"/>
      <c r="AT713" s="353"/>
      <c r="AU713" s="353">
        <v>5</v>
      </c>
      <c r="AV713" s="353"/>
      <c r="AW713" s="353"/>
      <c r="AX713" s="353"/>
      <c r="AY713" s="353"/>
      <c r="AZ713" s="353"/>
      <c r="BA713" s="353"/>
      <c r="BB713" s="353"/>
      <c r="BC713" s="353"/>
      <c r="BD713" s="353"/>
      <c r="BE713" s="425"/>
      <c r="BF713" s="360"/>
      <c r="BG713" s="360">
        <v>0</v>
      </c>
      <c r="BH713" s="360">
        <f t="shared" si="41"/>
        <v>0</v>
      </c>
      <c r="BI713" s="361"/>
      <c r="BJ713" s="362" t="s">
        <v>6327</v>
      </c>
      <c r="BK713" s="363"/>
    </row>
    <row r="714" spans="1:63" s="349" customFormat="1" ht="82.5" hidden="1" customHeight="1">
      <c r="A714" s="676">
        <v>711</v>
      </c>
      <c r="B714" s="351" t="s">
        <v>6276</v>
      </c>
      <c r="C714" s="351" t="s">
        <v>3144</v>
      </c>
      <c r="D714" s="351"/>
      <c r="E714" s="351"/>
      <c r="F714" s="351" t="s">
        <v>3145</v>
      </c>
      <c r="G714" s="488"/>
      <c r="H714" s="352" t="s">
        <v>3143</v>
      </c>
      <c r="I714" s="350" t="s">
        <v>2594</v>
      </c>
      <c r="J714" s="350"/>
      <c r="K714" s="350"/>
      <c r="L714" s="353"/>
      <c r="M714" s="353"/>
      <c r="N714" s="353"/>
      <c r="O714" s="353"/>
      <c r="P714" s="353"/>
      <c r="Q714" s="354"/>
      <c r="R714" s="355">
        <f t="shared" si="42"/>
        <v>5</v>
      </c>
      <c r="S714" s="353"/>
      <c r="T714" s="353"/>
      <c r="U714" s="353"/>
      <c r="V714" s="353"/>
      <c r="W714" s="353"/>
      <c r="X714" s="353"/>
      <c r="Y714" s="353"/>
      <c r="Z714" s="364"/>
      <c r="AA714" s="353"/>
      <c r="AB714" s="353"/>
      <c r="AC714" s="365"/>
      <c r="AD714" s="353"/>
      <c r="AE714" s="353"/>
      <c r="AF714" s="353"/>
      <c r="AG714" s="353"/>
      <c r="AH714" s="353"/>
      <c r="AI714" s="761"/>
      <c r="AJ714" s="353"/>
      <c r="AK714" s="353"/>
      <c r="AL714" s="353"/>
      <c r="AM714" s="353"/>
      <c r="AN714" s="353"/>
      <c r="AO714" s="366"/>
      <c r="AP714" s="353"/>
      <c r="AQ714" s="353"/>
      <c r="AR714" s="353"/>
      <c r="AS714" s="353"/>
      <c r="AT714" s="353"/>
      <c r="AU714" s="353">
        <v>5</v>
      </c>
      <c r="AV714" s="353"/>
      <c r="AW714" s="353"/>
      <c r="AX714" s="353"/>
      <c r="AY714" s="353"/>
      <c r="AZ714" s="353"/>
      <c r="BA714" s="353"/>
      <c r="BB714" s="353"/>
      <c r="BC714" s="353"/>
      <c r="BD714" s="353"/>
      <c r="BE714" s="425"/>
      <c r="BF714" s="360"/>
      <c r="BG714" s="360">
        <v>0</v>
      </c>
      <c r="BH714" s="360">
        <f t="shared" si="41"/>
        <v>0</v>
      </c>
      <c r="BI714" s="361"/>
      <c r="BJ714" s="362" t="s">
        <v>6327</v>
      </c>
      <c r="BK714" s="363"/>
    </row>
    <row r="715" spans="1:63" s="349" customFormat="1" ht="82.5" hidden="1" customHeight="1">
      <c r="A715" s="676">
        <v>712</v>
      </c>
      <c r="B715" s="351" t="s">
        <v>6277</v>
      </c>
      <c r="C715" s="351" t="s">
        <v>3146</v>
      </c>
      <c r="D715" s="351"/>
      <c r="E715" s="351"/>
      <c r="F715" s="351" t="s">
        <v>3147</v>
      </c>
      <c r="G715" s="488"/>
      <c r="H715" s="352" t="s">
        <v>3143</v>
      </c>
      <c r="I715" s="350" t="s">
        <v>2594</v>
      </c>
      <c r="J715" s="350"/>
      <c r="K715" s="350"/>
      <c r="L715" s="353"/>
      <c r="M715" s="353"/>
      <c r="N715" s="353"/>
      <c r="O715" s="353"/>
      <c r="P715" s="353"/>
      <c r="Q715" s="354"/>
      <c r="R715" s="355">
        <f t="shared" si="42"/>
        <v>5</v>
      </c>
      <c r="S715" s="353"/>
      <c r="T715" s="353"/>
      <c r="U715" s="353"/>
      <c r="V715" s="353"/>
      <c r="W715" s="353"/>
      <c r="X715" s="353"/>
      <c r="Y715" s="353"/>
      <c r="Z715" s="364"/>
      <c r="AA715" s="353"/>
      <c r="AB715" s="353"/>
      <c r="AC715" s="365"/>
      <c r="AD715" s="353"/>
      <c r="AE715" s="353"/>
      <c r="AF715" s="353"/>
      <c r="AG715" s="353"/>
      <c r="AH715" s="353"/>
      <c r="AI715" s="761"/>
      <c r="AJ715" s="353"/>
      <c r="AK715" s="353"/>
      <c r="AL715" s="353"/>
      <c r="AM715" s="353"/>
      <c r="AN715" s="353"/>
      <c r="AO715" s="366"/>
      <c r="AP715" s="353"/>
      <c r="AQ715" s="353"/>
      <c r="AR715" s="353"/>
      <c r="AS715" s="353"/>
      <c r="AT715" s="353"/>
      <c r="AU715" s="353">
        <v>5</v>
      </c>
      <c r="AV715" s="353"/>
      <c r="AW715" s="353"/>
      <c r="AX715" s="353"/>
      <c r="AY715" s="353"/>
      <c r="AZ715" s="353"/>
      <c r="BA715" s="353"/>
      <c r="BB715" s="353"/>
      <c r="BC715" s="353"/>
      <c r="BD715" s="353"/>
      <c r="BE715" s="425"/>
      <c r="BF715" s="360"/>
      <c r="BG715" s="360">
        <v>0</v>
      </c>
      <c r="BH715" s="360">
        <f t="shared" si="41"/>
        <v>0</v>
      </c>
      <c r="BI715" s="361"/>
      <c r="BJ715" s="362" t="s">
        <v>6327</v>
      </c>
      <c r="BK715" s="363"/>
    </row>
    <row r="716" spans="1:63" s="349" customFormat="1" ht="82.5" hidden="1" customHeight="1">
      <c r="A716" s="676">
        <v>713</v>
      </c>
      <c r="B716" s="351" t="s">
        <v>6278</v>
      </c>
      <c r="C716" s="351" t="s">
        <v>3148</v>
      </c>
      <c r="D716" s="351"/>
      <c r="E716" s="351"/>
      <c r="F716" s="351" t="s">
        <v>3149</v>
      </c>
      <c r="G716" s="488"/>
      <c r="H716" s="352" t="s">
        <v>3143</v>
      </c>
      <c r="I716" s="350" t="s">
        <v>2594</v>
      </c>
      <c r="J716" s="350"/>
      <c r="K716" s="350"/>
      <c r="L716" s="353"/>
      <c r="M716" s="353"/>
      <c r="N716" s="353"/>
      <c r="O716" s="353"/>
      <c r="P716" s="353"/>
      <c r="Q716" s="354"/>
      <c r="R716" s="355">
        <f t="shared" si="42"/>
        <v>2</v>
      </c>
      <c r="S716" s="353"/>
      <c r="T716" s="353"/>
      <c r="U716" s="353"/>
      <c r="V716" s="353"/>
      <c r="W716" s="353"/>
      <c r="X716" s="353"/>
      <c r="Y716" s="353"/>
      <c r="Z716" s="364"/>
      <c r="AA716" s="353"/>
      <c r="AB716" s="353"/>
      <c r="AC716" s="365"/>
      <c r="AD716" s="353"/>
      <c r="AE716" s="353"/>
      <c r="AF716" s="353"/>
      <c r="AG716" s="353"/>
      <c r="AH716" s="353"/>
      <c r="AI716" s="761"/>
      <c r="AJ716" s="353"/>
      <c r="AK716" s="353"/>
      <c r="AL716" s="353"/>
      <c r="AM716" s="353"/>
      <c r="AN716" s="353"/>
      <c r="AO716" s="366"/>
      <c r="AP716" s="353"/>
      <c r="AQ716" s="353"/>
      <c r="AR716" s="353"/>
      <c r="AS716" s="353"/>
      <c r="AT716" s="353"/>
      <c r="AU716" s="353">
        <v>2</v>
      </c>
      <c r="AV716" s="353"/>
      <c r="AW716" s="353"/>
      <c r="AX716" s="353"/>
      <c r="AY716" s="353"/>
      <c r="AZ716" s="353"/>
      <c r="BA716" s="353"/>
      <c r="BB716" s="353"/>
      <c r="BC716" s="353"/>
      <c r="BD716" s="353"/>
      <c r="BE716" s="425"/>
      <c r="BF716" s="360"/>
      <c r="BG716" s="360">
        <v>0</v>
      </c>
      <c r="BH716" s="360">
        <f t="shared" si="41"/>
        <v>0</v>
      </c>
      <c r="BI716" s="361"/>
      <c r="BJ716" s="362" t="s">
        <v>6327</v>
      </c>
      <c r="BK716" s="363"/>
    </row>
    <row r="717" spans="1:63" s="349" customFormat="1" ht="295.5" hidden="1" customHeight="1">
      <c r="A717" s="676">
        <v>714</v>
      </c>
      <c r="B717" s="351" t="s">
        <v>6279</v>
      </c>
      <c r="C717" s="351" t="s">
        <v>99</v>
      </c>
      <c r="D717" s="351" t="s">
        <v>216</v>
      </c>
      <c r="E717" s="351"/>
      <c r="F717" s="351" t="s">
        <v>3150</v>
      </c>
      <c r="G717" s="737" t="s">
        <v>6842</v>
      </c>
      <c r="H717" s="352" t="s">
        <v>3151</v>
      </c>
      <c r="I717" s="350" t="s">
        <v>3152</v>
      </c>
      <c r="J717" s="350"/>
      <c r="K717" s="350"/>
      <c r="L717" s="353"/>
      <c r="M717" s="353"/>
      <c r="N717" s="353"/>
      <c r="O717" s="353"/>
      <c r="P717" s="353"/>
      <c r="Q717" s="354"/>
      <c r="R717" s="355">
        <f t="shared" ref="R717:R741" si="43">SUM(S717:BD717)</f>
        <v>600</v>
      </c>
      <c r="S717" s="353"/>
      <c r="T717" s="353"/>
      <c r="U717" s="353"/>
      <c r="V717" s="353"/>
      <c r="W717" s="353"/>
      <c r="X717" s="353"/>
      <c r="Y717" s="353"/>
      <c r="Z717" s="364"/>
      <c r="AA717" s="353"/>
      <c r="AB717" s="353"/>
      <c r="AC717" s="365"/>
      <c r="AD717" s="353"/>
      <c r="AE717" s="353"/>
      <c r="AF717" s="353"/>
      <c r="AG717" s="353"/>
      <c r="AH717" s="353"/>
      <c r="AI717" s="761"/>
      <c r="AJ717" s="353"/>
      <c r="AK717" s="353"/>
      <c r="AL717" s="353"/>
      <c r="AM717" s="353"/>
      <c r="AN717" s="353"/>
      <c r="AO717" s="366"/>
      <c r="AP717" s="353"/>
      <c r="AQ717" s="353"/>
      <c r="AR717" s="353"/>
      <c r="AS717" s="353">
        <v>200</v>
      </c>
      <c r="AT717" s="353"/>
      <c r="AU717" s="353">
        <v>400</v>
      </c>
      <c r="AV717" s="353"/>
      <c r="AW717" s="353"/>
      <c r="AX717" s="353"/>
      <c r="AY717" s="353"/>
      <c r="AZ717" s="353"/>
      <c r="BA717" s="353"/>
      <c r="BB717" s="353"/>
      <c r="BC717" s="353"/>
      <c r="BD717" s="353"/>
      <c r="BE717" s="425"/>
      <c r="BF717" s="360"/>
      <c r="BG717" s="360">
        <v>0</v>
      </c>
      <c r="BH717" s="360">
        <f t="shared" si="41"/>
        <v>0</v>
      </c>
      <c r="BI717" s="361"/>
      <c r="BJ717" s="362" t="s">
        <v>6327</v>
      </c>
      <c r="BK717" s="362" t="s">
        <v>6327</v>
      </c>
    </row>
    <row r="718" spans="1:63" s="349" customFormat="1" ht="82.5" hidden="1" customHeight="1">
      <c r="A718" s="676">
        <v>715</v>
      </c>
      <c r="B718" s="351" t="s">
        <v>6280</v>
      </c>
      <c r="C718" s="351" t="s">
        <v>3153</v>
      </c>
      <c r="D718" s="351"/>
      <c r="E718" s="351"/>
      <c r="F718" s="351" t="s">
        <v>3154</v>
      </c>
      <c r="G718" s="488"/>
      <c r="H718" s="352"/>
      <c r="I718" s="350" t="s">
        <v>84</v>
      </c>
      <c r="J718" s="350"/>
      <c r="K718" s="350"/>
      <c r="L718" s="353"/>
      <c r="M718" s="353"/>
      <c r="N718" s="353"/>
      <c r="O718" s="353"/>
      <c r="P718" s="353"/>
      <c r="Q718" s="354"/>
      <c r="R718" s="355">
        <f t="shared" si="43"/>
        <v>10</v>
      </c>
      <c r="S718" s="353"/>
      <c r="T718" s="353"/>
      <c r="U718" s="353"/>
      <c r="V718" s="353">
        <v>10</v>
      </c>
      <c r="W718" s="353"/>
      <c r="X718" s="353"/>
      <c r="Y718" s="353"/>
      <c r="Z718" s="364"/>
      <c r="AA718" s="353"/>
      <c r="AB718" s="353"/>
      <c r="AC718" s="365"/>
      <c r="AD718" s="353"/>
      <c r="AE718" s="353"/>
      <c r="AF718" s="353"/>
      <c r="AG718" s="353"/>
      <c r="AH718" s="353"/>
      <c r="AI718" s="761"/>
      <c r="AJ718" s="353"/>
      <c r="AK718" s="353"/>
      <c r="AL718" s="353"/>
      <c r="AM718" s="353"/>
      <c r="AN718" s="353"/>
      <c r="AO718" s="366"/>
      <c r="AP718" s="353"/>
      <c r="AQ718" s="353"/>
      <c r="AR718" s="353"/>
      <c r="AS718" s="353"/>
      <c r="AT718" s="353"/>
      <c r="AU718" s="353"/>
      <c r="AV718" s="353"/>
      <c r="AW718" s="353"/>
      <c r="AX718" s="353"/>
      <c r="AY718" s="353"/>
      <c r="AZ718" s="353"/>
      <c r="BA718" s="353"/>
      <c r="BB718" s="353"/>
      <c r="BC718" s="353"/>
      <c r="BD718" s="353"/>
      <c r="BE718" s="425"/>
      <c r="BF718" s="360"/>
      <c r="BG718" s="360"/>
      <c r="BH718" s="360"/>
      <c r="BI718" s="361"/>
      <c r="BJ718" s="362" t="s">
        <v>6326</v>
      </c>
      <c r="BK718" s="362" t="s">
        <v>6326</v>
      </c>
    </row>
    <row r="719" spans="1:63" s="349" customFormat="1" ht="82.5" hidden="1" customHeight="1">
      <c r="A719" s="676">
        <v>716</v>
      </c>
      <c r="B719" s="351" t="s">
        <v>6281</v>
      </c>
      <c r="C719" s="351" t="s">
        <v>3155</v>
      </c>
      <c r="D719" s="351"/>
      <c r="E719" s="351"/>
      <c r="F719" s="351" t="s">
        <v>3156</v>
      </c>
      <c r="G719" s="488"/>
      <c r="H719" s="352"/>
      <c r="I719" s="350" t="s">
        <v>84</v>
      </c>
      <c r="J719" s="350"/>
      <c r="K719" s="350"/>
      <c r="L719" s="353"/>
      <c r="M719" s="353"/>
      <c r="N719" s="353"/>
      <c r="O719" s="353"/>
      <c r="P719" s="353"/>
      <c r="Q719" s="354"/>
      <c r="R719" s="355">
        <f t="shared" si="43"/>
        <v>1</v>
      </c>
      <c r="S719" s="353"/>
      <c r="T719" s="353"/>
      <c r="U719" s="353"/>
      <c r="V719" s="353">
        <v>1</v>
      </c>
      <c r="W719" s="353"/>
      <c r="X719" s="353"/>
      <c r="Y719" s="353"/>
      <c r="Z719" s="364"/>
      <c r="AA719" s="353"/>
      <c r="AB719" s="353"/>
      <c r="AC719" s="365"/>
      <c r="AD719" s="353"/>
      <c r="AE719" s="353"/>
      <c r="AF719" s="353"/>
      <c r="AG719" s="353"/>
      <c r="AH719" s="353"/>
      <c r="AI719" s="761"/>
      <c r="AJ719" s="353"/>
      <c r="AK719" s="353"/>
      <c r="AL719" s="353"/>
      <c r="AM719" s="353"/>
      <c r="AN719" s="353"/>
      <c r="AO719" s="366"/>
      <c r="AP719" s="353"/>
      <c r="AQ719" s="353"/>
      <c r="AR719" s="353"/>
      <c r="AS719" s="353"/>
      <c r="AT719" s="353"/>
      <c r="AU719" s="353"/>
      <c r="AV719" s="353"/>
      <c r="AW719" s="353"/>
      <c r="AX719" s="353"/>
      <c r="AY719" s="353"/>
      <c r="AZ719" s="353"/>
      <c r="BA719" s="353"/>
      <c r="BB719" s="353"/>
      <c r="BC719" s="353"/>
      <c r="BD719" s="353"/>
      <c r="BE719" s="425"/>
      <c r="BF719" s="360"/>
      <c r="BG719" s="360">
        <v>0</v>
      </c>
      <c r="BH719" s="360">
        <f t="shared" ref="BH719:BH756" si="44">+BG719*R719</f>
        <v>0</v>
      </c>
      <c r="BI719" s="361"/>
      <c r="BJ719" s="482" t="s">
        <v>6326</v>
      </c>
      <c r="BK719" s="362" t="s">
        <v>6326</v>
      </c>
    </row>
    <row r="720" spans="1:63" s="349" customFormat="1" ht="133.5" hidden="1" customHeight="1">
      <c r="A720" s="676">
        <v>717</v>
      </c>
      <c r="B720" s="351" t="s">
        <v>6283</v>
      </c>
      <c r="C720" s="351" t="s">
        <v>1446</v>
      </c>
      <c r="D720" s="351"/>
      <c r="E720" s="351"/>
      <c r="F720" s="351" t="s">
        <v>3157</v>
      </c>
      <c r="G720" s="351"/>
      <c r="H720" s="352"/>
      <c r="I720" s="350" t="s">
        <v>1448</v>
      </c>
      <c r="J720" s="350"/>
      <c r="K720" s="350"/>
      <c r="L720" s="353"/>
      <c r="M720" s="353"/>
      <c r="N720" s="353"/>
      <c r="O720" s="353"/>
      <c r="P720" s="353"/>
      <c r="Q720" s="354"/>
      <c r="R720" s="355">
        <f t="shared" si="43"/>
        <v>250</v>
      </c>
      <c r="S720" s="353"/>
      <c r="T720" s="353"/>
      <c r="U720" s="353"/>
      <c r="V720" s="353"/>
      <c r="W720" s="353"/>
      <c r="X720" s="353"/>
      <c r="Y720" s="353"/>
      <c r="Z720" s="364"/>
      <c r="AA720" s="353"/>
      <c r="AB720" s="353"/>
      <c r="AC720" s="365"/>
      <c r="AD720" s="353"/>
      <c r="AE720" s="353"/>
      <c r="AF720" s="353"/>
      <c r="AG720" s="353"/>
      <c r="AH720" s="353"/>
      <c r="AI720" s="761"/>
      <c r="AJ720" s="353"/>
      <c r="AK720" s="353"/>
      <c r="AL720" s="353"/>
      <c r="AM720" s="353"/>
      <c r="AN720" s="353"/>
      <c r="AO720" s="366">
        <v>50</v>
      </c>
      <c r="AP720" s="353"/>
      <c r="AQ720" s="353"/>
      <c r="AR720" s="353"/>
      <c r="AS720" s="353">
        <v>200</v>
      </c>
      <c r="AT720" s="353"/>
      <c r="AU720" s="353"/>
      <c r="AV720" s="353"/>
      <c r="AW720" s="353"/>
      <c r="AX720" s="353"/>
      <c r="AY720" s="353"/>
      <c r="AZ720" s="353"/>
      <c r="BA720" s="353"/>
      <c r="BB720" s="353"/>
      <c r="BC720" s="353"/>
      <c r="BD720" s="353"/>
      <c r="BE720" s="425"/>
      <c r="BF720" s="360"/>
      <c r="BG720" s="360">
        <v>0</v>
      </c>
      <c r="BH720" s="360">
        <f t="shared" si="44"/>
        <v>0</v>
      </c>
      <c r="BI720" s="361"/>
      <c r="BJ720" s="362" t="s">
        <v>6327</v>
      </c>
      <c r="BK720" s="362" t="s">
        <v>6327</v>
      </c>
    </row>
    <row r="721" spans="1:63" s="349" customFormat="1" ht="82.5" hidden="1" customHeight="1">
      <c r="A721" s="676">
        <v>718</v>
      </c>
      <c r="B721" s="351" t="s">
        <v>6284</v>
      </c>
      <c r="C721" s="351" t="s">
        <v>3158</v>
      </c>
      <c r="D721" s="351"/>
      <c r="E721" s="351"/>
      <c r="F721" s="351" t="s">
        <v>3159</v>
      </c>
      <c r="G721" s="488"/>
      <c r="H721" s="352"/>
      <c r="I721" s="350" t="s">
        <v>2594</v>
      </c>
      <c r="J721" s="350"/>
      <c r="K721" s="350"/>
      <c r="L721" s="353"/>
      <c r="M721" s="353"/>
      <c r="N721" s="353"/>
      <c r="O721" s="353"/>
      <c r="P721" s="353"/>
      <c r="Q721" s="354"/>
      <c r="R721" s="355">
        <f t="shared" si="43"/>
        <v>110</v>
      </c>
      <c r="S721" s="353"/>
      <c r="T721" s="353"/>
      <c r="U721" s="353"/>
      <c r="V721" s="353"/>
      <c r="W721" s="353"/>
      <c r="X721" s="353"/>
      <c r="Y721" s="353"/>
      <c r="Z721" s="364"/>
      <c r="AA721" s="353"/>
      <c r="AB721" s="353"/>
      <c r="AC721" s="365"/>
      <c r="AD721" s="353"/>
      <c r="AE721" s="353"/>
      <c r="AF721" s="353"/>
      <c r="AG721" s="353"/>
      <c r="AH721" s="353"/>
      <c r="AI721" s="761"/>
      <c r="AJ721" s="353"/>
      <c r="AK721" s="353"/>
      <c r="AL721" s="353"/>
      <c r="AM721" s="353"/>
      <c r="AN721" s="353"/>
      <c r="AO721" s="366">
        <v>10</v>
      </c>
      <c r="AP721" s="353"/>
      <c r="AQ721" s="353"/>
      <c r="AR721" s="353"/>
      <c r="AS721" s="353">
        <v>100</v>
      </c>
      <c r="AT721" s="353"/>
      <c r="AU721" s="353"/>
      <c r="AV721" s="353"/>
      <c r="AW721" s="353"/>
      <c r="AX721" s="353"/>
      <c r="AY721" s="353"/>
      <c r="AZ721" s="353"/>
      <c r="BA721" s="353"/>
      <c r="BB721" s="353"/>
      <c r="BC721" s="353"/>
      <c r="BD721" s="353"/>
      <c r="BE721" s="425"/>
      <c r="BF721" s="360"/>
      <c r="BG721" s="360">
        <v>0</v>
      </c>
      <c r="BH721" s="360">
        <f t="shared" si="44"/>
        <v>0</v>
      </c>
      <c r="BI721" s="361"/>
      <c r="BJ721" s="362" t="s">
        <v>6327</v>
      </c>
      <c r="BK721" s="362" t="s">
        <v>6327</v>
      </c>
    </row>
    <row r="722" spans="1:63" s="349" customFormat="1" ht="82.5" hidden="1" customHeight="1">
      <c r="A722" s="676">
        <v>719</v>
      </c>
      <c r="B722" s="351" t="s">
        <v>6285</v>
      </c>
      <c r="C722" s="351" t="s">
        <v>3160</v>
      </c>
      <c r="D722" s="351"/>
      <c r="E722" s="351"/>
      <c r="F722" s="351" t="s">
        <v>3161</v>
      </c>
      <c r="G722" s="488"/>
      <c r="H722" s="352" t="s">
        <v>3162</v>
      </c>
      <c r="I722" s="350" t="s">
        <v>84</v>
      </c>
      <c r="J722" s="350"/>
      <c r="K722" s="350"/>
      <c r="L722" s="353"/>
      <c r="M722" s="353"/>
      <c r="N722" s="353"/>
      <c r="O722" s="353"/>
      <c r="P722" s="353"/>
      <c r="Q722" s="354"/>
      <c r="R722" s="355">
        <f t="shared" si="43"/>
        <v>5</v>
      </c>
      <c r="S722" s="353"/>
      <c r="T722" s="353"/>
      <c r="U722" s="353"/>
      <c r="V722" s="353"/>
      <c r="W722" s="353"/>
      <c r="X722" s="353"/>
      <c r="Y722" s="353"/>
      <c r="Z722" s="364"/>
      <c r="AA722" s="353"/>
      <c r="AB722" s="353"/>
      <c r="AC722" s="365"/>
      <c r="AD722" s="353"/>
      <c r="AE722" s="353"/>
      <c r="AF722" s="353"/>
      <c r="AG722" s="353"/>
      <c r="AH722" s="353"/>
      <c r="AI722" s="761"/>
      <c r="AJ722" s="353"/>
      <c r="AK722" s="353"/>
      <c r="AL722" s="353"/>
      <c r="AM722" s="353"/>
      <c r="AN722" s="353"/>
      <c r="AO722" s="366"/>
      <c r="AP722" s="353"/>
      <c r="AQ722" s="353"/>
      <c r="AR722" s="353"/>
      <c r="AS722" s="353"/>
      <c r="AT722" s="353"/>
      <c r="AU722" s="353"/>
      <c r="AV722" s="353"/>
      <c r="AW722" s="353"/>
      <c r="AX722" s="353"/>
      <c r="AY722" s="353"/>
      <c r="AZ722" s="353"/>
      <c r="BA722" s="353">
        <v>5</v>
      </c>
      <c r="BB722" s="353"/>
      <c r="BC722" s="353"/>
      <c r="BD722" s="353"/>
      <c r="BE722" s="425"/>
      <c r="BF722" s="360"/>
      <c r="BG722" s="360">
        <v>0</v>
      </c>
      <c r="BH722" s="360">
        <f t="shared" si="44"/>
        <v>0</v>
      </c>
      <c r="BI722" s="361"/>
      <c r="BJ722" s="362" t="s">
        <v>6326</v>
      </c>
      <c r="BK722" s="362" t="s">
        <v>6326</v>
      </c>
    </row>
    <row r="723" spans="1:63" s="349" customFormat="1" ht="82.5" hidden="1" customHeight="1">
      <c r="A723" s="676">
        <v>720</v>
      </c>
      <c r="B723" s="351" t="s">
        <v>6286</v>
      </c>
      <c r="C723" s="351" t="s">
        <v>3160</v>
      </c>
      <c r="D723" s="351"/>
      <c r="E723" s="351"/>
      <c r="F723" s="351" t="s">
        <v>3163</v>
      </c>
      <c r="G723" s="488"/>
      <c r="H723" s="352" t="s">
        <v>3162</v>
      </c>
      <c r="I723" s="350" t="s">
        <v>84</v>
      </c>
      <c r="J723" s="350"/>
      <c r="K723" s="350"/>
      <c r="L723" s="353"/>
      <c r="M723" s="353"/>
      <c r="N723" s="353"/>
      <c r="O723" s="353"/>
      <c r="P723" s="353"/>
      <c r="Q723" s="354"/>
      <c r="R723" s="355">
        <f t="shared" si="43"/>
        <v>10</v>
      </c>
      <c r="S723" s="353"/>
      <c r="T723" s="353"/>
      <c r="U723" s="353"/>
      <c r="V723" s="353"/>
      <c r="W723" s="353"/>
      <c r="X723" s="353"/>
      <c r="Y723" s="353"/>
      <c r="Z723" s="364"/>
      <c r="AA723" s="353"/>
      <c r="AB723" s="353"/>
      <c r="AC723" s="365"/>
      <c r="AD723" s="353"/>
      <c r="AE723" s="353"/>
      <c r="AF723" s="353"/>
      <c r="AG723" s="353"/>
      <c r="AH723" s="353"/>
      <c r="AI723" s="761"/>
      <c r="AJ723" s="353"/>
      <c r="AK723" s="353"/>
      <c r="AL723" s="353"/>
      <c r="AM723" s="353"/>
      <c r="AN723" s="353"/>
      <c r="AO723" s="366"/>
      <c r="AP723" s="353"/>
      <c r="AQ723" s="353"/>
      <c r="AR723" s="353"/>
      <c r="AS723" s="353"/>
      <c r="AT723" s="353"/>
      <c r="AU723" s="353"/>
      <c r="AV723" s="353"/>
      <c r="AW723" s="353"/>
      <c r="AX723" s="353"/>
      <c r="AY723" s="353"/>
      <c r="AZ723" s="353"/>
      <c r="BA723" s="353">
        <v>10</v>
      </c>
      <c r="BB723" s="353"/>
      <c r="BC723" s="353"/>
      <c r="BD723" s="353"/>
      <c r="BE723" s="425"/>
      <c r="BF723" s="360"/>
      <c r="BG723" s="360">
        <v>0</v>
      </c>
      <c r="BH723" s="360">
        <f t="shared" si="44"/>
        <v>0</v>
      </c>
      <c r="BI723" s="361"/>
      <c r="BJ723" s="362" t="s">
        <v>6326</v>
      </c>
      <c r="BK723" s="362" t="s">
        <v>6326</v>
      </c>
    </row>
    <row r="724" spans="1:63" s="349" customFormat="1" ht="82.5" hidden="1" customHeight="1">
      <c r="A724" s="676">
        <v>721</v>
      </c>
      <c r="B724" s="351" t="s">
        <v>6287</v>
      </c>
      <c r="C724" s="351" t="s">
        <v>3164</v>
      </c>
      <c r="D724" s="351"/>
      <c r="E724" s="351"/>
      <c r="F724" s="351" t="s">
        <v>3165</v>
      </c>
      <c r="G724" s="488"/>
      <c r="H724" s="352" t="s">
        <v>3162</v>
      </c>
      <c r="I724" s="350" t="s">
        <v>84</v>
      </c>
      <c r="J724" s="350"/>
      <c r="K724" s="350"/>
      <c r="L724" s="353"/>
      <c r="M724" s="353"/>
      <c r="N724" s="353"/>
      <c r="O724" s="353"/>
      <c r="P724" s="353"/>
      <c r="Q724" s="354"/>
      <c r="R724" s="355">
        <f t="shared" si="43"/>
        <v>3</v>
      </c>
      <c r="S724" s="353"/>
      <c r="T724" s="353"/>
      <c r="U724" s="353"/>
      <c r="V724" s="353"/>
      <c r="W724" s="353"/>
      <c r="X724" s="353"/>
      <c r="Y724" s="353"/>
      <c r="Z724" s="364"/>
      <c r="AA724" s="353"/>
      <c r="AB724" s="353"/>
      <c r="AC724" s="365"/>
      <c r="AD724" s="353"/>
      <c r="AE724" s="353"/>
      <c r="AF724" s="353"/>
      <c r="AG724" s="353"/>
      <c r="AH724" s="353"/>
      <c r="AI724" s="761"/>
      <c r="AJ724" s="353"/>
      <c r="AK724" s="353"/>
      <c r="AL724" s="353"/>
      <c r="AM724" s="353"/>
      <c r="AN724" s="353"/>
      <c r="AO724" s="366"/>
      <c r="AP724" s="353"/>
      <c r="AQ724" s="353"/>
      <c r="AR724" s="353"/>
      <c r="AS724" s="353"/>
      <c r="AT724" s="353"/>
      <c r="AU724" s="353"/>
      <c r="AV724" s="353"/>
      <c r="AW724" s="353"/>
      <c r="AX724" s="353"/>
      <c r="AY724" s="353"/>
      <c r="AZ724" s="353"/>
      <c r="BA724" s="353">
        <v>3</v>
      </c>
      <c r="BB724" s="353"/>
      <c r="BC724" s="353"/>
      <c r="BD724" s="353"/>
      <c r="BE724" s="425"/>
      <c r="BF724" s="360"/>
      <c r="BG724" s="360">
        <v>0</v>
      </c>
      <c r="BH724" s="360">
        <f t="shared" si="44"/>
        <v>0</v>
      </c>
      <c r="BI724" s="361"/>
      <c r="BJ724" s="362" t="s">
        <v>6326</v>
      </c>
      <c r="BK724" s="362" t="s">
        <v>6326</v>
      </c>
    </row>
    <row r="725" spans="1:63" s="349" customFormat="1" ht="82.5" hidden="1" customHeight="1">
      <c r="A725" s="676">
        <v>722</v>
      </c>
      <c r="B725" s="351" t="s">
        <v>6288</v>
      </c>
      <c r="C725" s="351" t="s">
        <v>2719</v>
      </c>
      <c r="D725" s="351"/>
      <c r="E725" s="351"/>
      <c r="F725" s="351" t="s">
        <v>3166</v>
      </c>
      <c r="G725" s="488"/>
      <c r="H725" s="352" t="s">
        <v>3162</v>
      </c>
      <c r="I725" s="350" t="s">
        <v>1115</v>
      </c>
      <c r="J725" s="350"/>
      <c r="K725" s="350"/>
      <c r="L725" s="353"/>
      <c r="M725" s="353"/>
      <c r="N725" s="353"/>
      <c r="O725" s="353"/>
      <c r="P725" s="353"/>
      <c r="Q725" s="354"/>
      <c r="R725" s="355">
        <f t="shared" si="43"/>
        <v>5</v>
      </c>
      <c r="S725" s="353"/>
      <c r="T725" s="353"/>
      <c r="U725" s="353"/>
      <c r="V725" s="353"/>
      <c r="W725" s="353"/>
      <c r="X725" s="353"/>
      <c r="Y725" s="353"/>
      <c r="Z725" s="364"/>
      <c r="AA725" s="353"/>
      <c r="AB725" s="353"/>
      <c r="AC725" s="365"/>
      <c r="AD725" s="353"/>
      <c r="AE725" s="353"/>
      <c r="AF725" s="353"/>
      <c r="AG725" s="353"/>
      <c r="AH725" s="353"/>
      <c r="AI725" s="761"/>
      <c r="AJ725" s="353"/>
      <c r="AK725" s="353"/>
      <c r="AL725" s="353"/>
      <c r="AM725" s="353"/>
      <c r="AN725" s="353"/>
      <c r="AO725" s="366"/>
      <c r="AP725" s="353"/>
      <c r="AQ725" s="353"/>
      <c r="AR725" s="353"/>
      <c r="AS725" s="353"/>
      <c r="AT725" s="353"/>
      <c r="AU725" s="353"/>
      <c r="AV725" s="353"/>
      <c r="AW725" s="353"/>
      <c r="AX725" s="353"/>
      <c r="AY725" s="353"/>
      <c r="AZ725" s="353"/>
      <c r="BA725" s="353">
        <v>5</v>
      </c>
      <c r="BB725" s="353"/>
      <c r="BC725" s="353"/>
      <c r="BD725" s="353"/>
      <c r="BE725" s="425"/>
      <c r="BF725" s="360"/>
      <c r="BG725" s="360">
        <v>0</v>
      </c>
      <c r="BH725" s="360">
        <f t="shared" si="44"/>
        <v>0</v>
      </c>
      <c r="BI725" s="361"/>
      <c r="BJ725" s="362" t="s">
        <v>6326</v>
      </c>
      <c r="BK725" s="362" t="s">
        <v>6326</v>
      </c>
    </row>
    <row r="726" spans="1:63" s="349" customFormat="1" ht="82.5" hidden="1" customHeight="1">
      <c r="A726" s="676">
        <v>723</v>
      </c>
      <c r="B726" s="351" t="s">
        <v>6289</v>
      </c>
      <c r="C726" s="351" t="s">
        <v>3167</v>
      </c>
      <c r="D726" s="351"/>
      <c r="E726" s="351"/>
      <c r="F726" s="351" t="s">
        <v>3168</v>
      </c>
      <c r="G726" s="488"/>
      <c r="H726" s="352" t="s">
        <v>731</v>
      </c>
      <c r="I726" s="350" t="s">
        <v>731</v>
      </c>
      <c r="J726" s="350"/>
      <c r="K726" s="350"/>
      <c r="L726" s="353"/>
      <c r="M726" s="353"/>
      <c r="N726" s="353"/>
      <c r="O726" s="353"/>
      <c r="P726" s="353"/>
      <c r="Q726" s="354"/>
      <c r="R726" s="355">
        <f t="shared" si="43"/>
        <v>0</v>
      </c>
      <c r="S726" s="353"/>
      <c r="T726" s="353"/>
      <c r="U726" s="353"/>
      <c r="V726" s="353"/>
      <c r="W726" s="353"/>
      <c r="X726" s="353"/>
      <c r="Y726" s="353"/>
      <c r="Z726" s="364"/>
      <c r="AA726" s="353"/>
      <c r="AB726" s="353"/>
      <c r="AC726" s="365"/>
      <c r="AD726" s="353"/>
      <c r="AE726" s="353"/>
      <c r="AF726" s="353"/>
      <c r="AG726" s="353"/>
      <c r="AH726" s="353"/>
      <c r="AI726" s="761"/>
      <c r="AJ726" s="353"/>
      <c r="AK726" s="353"/>
      <c r="AL726" s="353"/>
      <c r="AM726" s="353"/>
      <c r="AN726" s="353"/>
      <c r="AO726" s="366"/>
      <c r="AP726" s="353"/>
      <c r="AQ726" s="353"/>
      <c r="AR726" s="353"/>
      <c r="AS726" s="353"/>
      <c r="AT726" s="353"/>
      <c r="AU726" s="353"/>
      <c r="AV726" s="353"/>
      <c r="AW726" s="353"/>
      <c r="AX726" s="353"/>
      <c r="AY726" s="353"/>
      <c r="AZ726" s="353"/>
      <c r="BA726" s="353"/>
      <c r="BB726" s="353"/>
      <c r="BC726" s="353"/>
      <c r="BD726" s="353"/>
      <c r="BE726" s="425"/>
      <c r="BF726" s="360"/>
      <c r="BG726" s="360">
        <v>0</v>
      </c>
      <c r="BH726" s="360">
        <f t="shared" si="44"/>
        <v>0</v>
      </c>
      <c r="BI726" s="361"/>
      <c r="BJ726" s="362" t="s">
        <v>6326</v>
      </c>
      <c r="BK726" s="362" t="s">
        <v>6328</v>
      </c>
    </row>
    <row r="727" spans="1:63" s="349" customFormat="1" ht="163.5" hidden="1" customHeight="1">
      <c r="A727" s="676">
        <v>724</v>
      </c>
      <c r="B727" s="351" t="s">
        <v>6290</v>
      </c>
      <c r="C727" s="351" t="s">
        <v>7054</v>
      </c>
      <c r="D727" s="351"/>
      <c r="E727" s="351"/>
      <c r="F727" s="374" t="s">
        <v>7083</v>
      </c>
      <c r="G727" s="488"/>
      <c r="H727" s="352"/>
      <c r="I727" s="350" t="s">
        <v>731</v>
      </c>
      <c r="J727" s="350"/>
      <c r="K727" s="350"/>
      <c r="L727" s="353"/>
      <c r="M727" s="353"/>
      <c r="N727" s="353"/>
      <c r="O727" s="353"/>
      <c r="P727" s="353"/>
      <c r="Q727" s="354"/>
      <c r="R727" s="355">
        <f t="shared" si="43"/>
        <v>72</v>
      </c>
      <c r="S727" s="353"/>
      <c r="T727" s="353"/>
      <c r="U727" s="353"/>
      <c r="V727" s="353"/>
      <c r="W727" s="353"/>
      <c r="X727" s="353"/>
      <c r="Y727" s="353"/>
      <c r="Z727" s="364"/>
      <c r="AA727" s="353"/>
      <c r="AB727" s="353"/>
      <c r="AC727" s="365"/>
      <c r="AD727" s="353"/>
      <c r="AE727" s="353"/>
      <c r="AF727" s="353"/>
      <c r="AG727" s="353"/>
      <c r="AH727" s="353"/>
      <c r="AI727" s="761"/>
      <c r="AJ727" s="353"/>
      <c r="AK727" s="353"/>
      <c r="AL727" s="353"/>
      <c r="AM727" s="353"/>
      <c r="AN727" s="353"/>
      <c r="AO727" s="366"/>
      <c r="AP727" s="353"/>
      <c r="AQ727" s="353"/>
      <c r="AR727" s="353"/>
      <c r="AS727" s="353"/>
      <c r="AT727" s="353"/>
      <c r="AU727" s="353"/>
      <c r="AV727" s="353"/>
      <c r="AW727" s="353"/>
      <c r="AX727" s="353"/>
      <c r="AY727" s="353"/>
      <c r="AZ727" s="353"/>
      <c r="BA727" s="353">
        <v>72</v>
      </c>
      <c r="BB727" s="353"/>
      <c r="BC727" s="353"/>
      <c r="BD727" s="353"/>
      <c r="BE727" s="425"/>
      <c r="BF727" s="360"/>
      <c r="BG727" s="360">
        <v>0</v>
      </c>
      <c r="BH727" s="360">
        <f t="shared" si="44"/>
        <v>0</v>
      </c>
      <c r="BI727" s="361"/>
      <c r="BJ727" s="362" t="s">
        <v>6326</v>
      </c>
      <c r="BK727" s="362" t="s">
        <v>6328</v>
      </c>
    </row>
    <row r="728" spans="1:63" s="349" customFormat="1" ht="138" hidden="1" customHeight="1">
      <c r="A728" s="676">
        <v>725</v>
      </c>
      <c r="B728" s="351" t="s">
        <v>6291</v>
      </c>
      <c r="C728" s="351" t="s">
        <v>7080</v>
      </c>
      <c r="D728" s="351"/>
      <c r="E728" s="351"/>
      <c r="F728" s="374" t="s">
        <v>7082</v>
      </c>
      <c r="G728" s="488"/>
      <c r="H728" s="352"/>
      <c r="I728" s="350" t="s">
        <v>731</v>
      </c>
      <c r="J728" s="350"/>
      <c r="K728" s="350"/>
      <c r="L728" s="353"/>
      <c r="M728" s="353"/>
      <c r="N728" s="353"/>
      <c r="O728" s="353"/>
      <c r="P728" s="353"/>
      <c r="Q728" s="354"/>
      <c r="R728" s="355">
        <f t="shared" si="43"/>
        <v>12</v>
      </c>
      <c r="S728" s="353"/>
      <c r="T728" s="353"/>
      <c r="U728" s="353"/>
      <c r="V728" s="353"/>
      <c r="W728" s="353"/>
      <c r="X728" s="353"/>
      <c r="Y728" s="353"/>
      <c r="Z728" s="364"/>
      <c r="AA728" s="353"/>
      <c r="AB728" s="353"/>
      <c r="AC728" s="365"/>
      <c r="AD728" s="353"/>
      <c r="AE728" s="353"/>
      <c r="AF728" s="353"/>
      <c r="AG728" s="353"/>
      <c r="AH728" s="353"/>
      <c r="AI728" s="761"/>
      <c r="AJ728" s="353"/>
      <c r="AK728" s="353"/>
      <c r="AL728" s="353"/>
      <c r="AM728" s="353"/>
      <c r="AN728" s="353"/>
      <c r="AO728" s="366"/>
      <c r="AP728" s="353"/>
      <c r="AQ728" s="353"/>
      <c r="AR728" s="353"/>
      <c r="AS728" s="353"/>
      <c r="AT728" s="353"/>
      <c r="AU728" s="353"/>
      <c r="AV728" s="353"/>
      <c r="AW728" s="353"/>
      <c r="AX728" s="353"/>
      <c r="AY728" s="353"/>
      <c r="AZ728" s="353"/>
      <c r="BA728" s="353">
        <v>12</v>
      </c>
      <c r="BB728" s="353"/>
      <c r="BC728" s="353"/>
      <c r="BD728" s="353"/>
      <c r="BE728" s="425"/>
      <c r="BF728" s="360"/>
      <c r="BG728" s="360">
        <v>0</v>
      </c>
      <c r="BH728" s="360">
        <f t="shared" si="44"/>
        <v>0</v>
      </c>
      <c r="BI728" s="361"/>
      <c r="BJ728" s="362" t="s">
        <v>6326</v>
      </c>
      <c r="BK728" s="362" t="s">
        <v>6328</v>
      </c>
    </row>
    <row r="729" spans="1:63" s="349" customFormat="1" ht="118.5" hidden="1" customHeight="1">
      <c r="A729" s="676">
        <v>726</v>
      </c>
      <c r="B729" s="351" t="s">
        <v>6292</v>
      </c>
      <c r="C729" s="351" t="s">
        <v>3172</v>
      </c>
      <c r="D729" s="351"/>
      <c r="E729" s="351"/>
      <c r="F729" s="351" t="s">
        <v>3173</v>
      </c>
      <c r="G729" s="488"/>
      <c r="H729" s="352"/>
      <c r="I729" s="350" t="s">
        <v>88</v>
      </c>
      <c r="J729" s="350"/>
      <c r="K729" s="350"/>
      <c r="L729" s="353"/>
      <c r="M729" s="353"/>
      <c r="N729" s="353"/>
      <c r="O729" s="353"/>
      <c r="P729" s="353"/>
      <c r="Q729" s="354"/>
      <c r="R729" s="355">
        <f t="shared" si="43"/>
        <v>12</v>
      </c>
      <c r="S729" s="353"/>
      <c r="T729" s="353"/>
      <c r="U729" s="353"/>
      <c r="V729" s="353"/>
      <c r="W729" s="353"/>
      <c r="X729" s="353"/>
      <c r="Y729" s="353"/>
      <c r="Z729" s="364"/>
      <c r="AA729" s="353"/>
      <c r="AB729" s="353"/>
      <c r="AC729" s="365"/>
      <c r="AD729" s="353"/>
      <c r="AE729" s="353"/>
      <c r="AF729" s="353"/>
      <c r="AG729" s="353"/>
      <c r="AH729" s="353"/>
      <c r="AI729" s="761"/>
      <c r="AJ729" s="353"/>
      <c r="AK729" s="353"/>
      <c r="AL729" s="353"/>
      <c r="AM729" s="353"/>
      <c r="AN729" s="353"/>
      <c r="AO729" s="366"/>
      <c r="AP729" s="353"/>
      <c r="AQ729" s="353"/>
      <c r="AR729" s="353"/>
      <c r="AS729" s="353"/>
      <c r="AT729" s="353"/>
      <c r="AU729" s="353"/>
      <c r="AV729" s="353"/>
      <c r="AW729" s="353"/>
      <c r="AX729" s="353"/>
      <c r="AY729" s="353"/>
      <c r="AZ729" s="353"/>
      <c r="BA729" s="353">
        <v>12</v>
      </c>
      <c r="BB729" s="353"/>
      <c r="BC729" s="353"/>
      <c r="BD729" s="353"/>
      <c r="BE729" s="425"/>
      <c r="BF729" s="360"/>
      <c r="BG729" s="360">
        <v>0</v>
      </c>
      <c r="BH729" s="360">
        <f t="shared" si="44"/>
        <v>0</v>
      </c>
      <c r="BI729" s="361"/>
      <c r="BJ729" s="362" t="s">
        <v>6326</v>
      </c>
      <c r="BK729" s="362" t="s">
        <v>6326</v>
      </c>
    </row>
    <row r="730" spans="1:63" s="349" customFormat="1" ht="82.5" hidden="1" customHeight="1">
      <c r="A730" s="676">
        <v>727</v>
      </c>
      <c r="B730" s="351" t="s">
        <v>6293</v>
      </c>
      <c r="C730" s="351" t="s">
        <v>3174</v>
      </c>
      <c r="D730" s="351"/>
      <c r="E730" s="351"/>
      <c r="F730" s="351" t="s">
        <v>3175</v>
      </c>
      <c r="G730" s="488"/>
      <c r="H730" s="698" t="s">
        <v>6778</v>
      </c>
      <c r="I730" s="676" t="s">
        <v>2584</v>
      </c>
      <c r="J730" s="350"/>
      <c r="K730" s="350"/>
      <c r="L730" s="353"/>
      <c r="M730" s="353"/>
      <c r="N730" s="353"/>
      <c r="O730" s="353"/>
      <c r="P730" s="353"/>
      <c r="Q730" s="354"/>
      <c r="R730" s="355">
        <f t="shared" si="43"/>
        <v>14</v>
      </c>
      <c r="S730" s="353"/>
      <c r="T730" s="353"/>
      <c r="U730" s="353"/>
      <c r="V730" s="353"/>
      <c r="W730" s="353"/>
      <c r="X730" s="353"/>
      <c r="Y730" s="353"/>
      <c r="Z730" s="364"/>
      <c r="AA730" s="353"/>
      <c r="AB730" s="353"/>
      <c r="AC730" s="365"/>
      <c r="AD730" s="353"/>
      <c r="AE730" s="353"/>
      <c r="AF730" s="353"/>
      <c r="AG730" s="353"/>
      <c r="AH730" s="353"/>
      <c r="AI730" s="761"/>
      <c r="AJ730" s="353"/>
      <c r="AK730" s="353"/>
      <c r="AL730" s="353"/>
      <c r="AM730" s="353"/>
      <c r="AN730" s="353"/>
      <c r="AO730" s="366"/>
      <c r="AP730" s="353"/>
      <c r="AQ730" s="353"/>
      <c r="AR730" s="353"/>
      <c r="AS730" s="353"/>
      <c r="AT730" s="353"/>
      <c r="AU730" s="353"/>
      <c r="AV730" s="353"/>
      <c r="AW730" s="353"/>
      <c r="AX730" s="353"/>
      <c r="AY730" s="353"/>
      <c r="AZ730" s="353"/>
      <c r="BA730" s="353">
        <v>14</v>
      </c>
      <c r="BB730" s="353"/>
      <c r="BC730" s="353"/>
      <c r="BD730" s="353"/>
      <c r="BE730" s="425"/>
      <c r="BF730" s="360"/>
      <c r="BG730" s="360">
        <v>0</v>
      </c>
      <c r="BH730" s="360">
        <f t="shared" si="44"/>
        <v>0</v>
      </c>
      <c r="BI730" s="361"/>
      <c r="BJ730" s="362" t="s">
        <v>6326</v>
      </c>
      <c r="BK730" s="362" t="s">
        <v>6326</v>
      </c>
    </row>
    <row r="731" spans="1:63" s="349" customFormat="1" ht="160.5" hidden="1" customHeight="1">
      <c r="A731" s="676">
        <v>728</v>
      </c>
      <c r="B731" s="351" t="s">
        <v>6294</v>
      </c>
      <c r="C731" s="351" t="s">
        <v>3177</v>
      </c>
      <c r="D731" s="351"/>
      <c r="E731" s="351"/>
      <c r="F731" s="351" t="s">
        <v>3178</v>
      </c>
      <c r="G731" s="351" t="s">
        <v>3179</v>
      </c>
      <c r="H731" s="352"/>
      <c r="I731" s="350" t="s">
        <v>84</v>
      </c>
      <c r="J731" s="350"/>
      <c r="K731" s="350"/>
      <c r="L731" s="353"/>
      <c r="M731" s="353"/>
      <c r="N731" s="353"/>
      <c r="O731" s="353"/>
      <c r="P731" s="353"/>
      <c r="Q731" s="354"/>
      <c r="R731" s="355">
        <f t="shared" si="43"/>
        <v>20</v>
      </c>
      <c r="S731" s="353"/>
      <c r="T731" s="353"/>
      <c r="U731" s="353"/>
      <c r="V731" s="353"/>
      <c r="W731" s="353"/>
      <c r="X731" s="353"/>
      <c r="Y731" s="353"/>
      <c r="Z731" s="364"/>
      <c r="AA731" s="353"/>
      <c r="AB731" s="353"/>
      <c r="AC731" s="365">
        <v>20</v>
      </c>
      <c r="AD731" s="353"/>
      <c r="AE731" s="353"/>
      <c r="AF731" s="353"/>
      <c r="AG731" s="353"/>
      <c r="AH731" s="353"/>
      <c r="AI731" s="761"/>
      <c r="AJ731" s="353"/>
      <c r="AK731" s="353"/>
      <c r="AL731" s="353"/>
      <c r="AM731" s="353"/>
      <c r="AN731" s="353"/>
      <c r="AO731" s="366"/>
      <c r="AP731" s="353"/>
      <c r="AQ731" s="353"/>
      <c r="AR731" s="353"/>
      <c r="AS731" s="353"/>
      <c r="AT731" s="353"/>
      <c r="AU731" s="353"/>
      <c r="AV731" s="353"/>
      <c r="AW731" s="353"/>
      <c r="AX731" s="353"/>
      <c r="AY731" s="353"/>
      <c r="AZ731" s="353"/>
      <c r="BA731" s="353"/>
      <c r="BB731" s="353"/>
      <c r="BC731" s="353"/>
      <c r="BD731" s="353"/>
      <c r="BE731" s="425"/>
      <c r="BF731" s="360"/>
      <c r="BG731" s="360">
        <v>0</v>
      </c>
      <c r="BH731" s="360">
        <f t="shared" si="44"/>
        <v>0</v>
      </c>
      <c r="BI731" s="361"/>
      <c r="BJ731" s="362" t="s">
        <v>6326</v>
      </c>
      <c r="BK731" s="362" t="s">
        <v>6326</v>
      </c>
    </row>
    <row r="732" spans="1:63" s="349" customFormat="1" ht="135" hidden="1" customHeight="1">
      <c r="A732" s="676">
        <v>729</v>
      </c>
      <c r="B732" s="351" t="s">
        <v>6295</v>
      </c>
      <c r="C732" s="351" t="s">
        <v>3180</v>
      </c>
      <c r="D732" s="351"/>
      <c r="E732" s="351"/>
      <c r="F732" s="351" t="s">
        <v>3181</v>
      </c>
      <c r="G732" s="351" t="s">
        <v>3182</v>
      </c>
      <c r="H732" s="352"/>
      <c r="I732" s="350" t="s">
        <v>84</v>
      </c>
      <c r="J732" s="350"/>
      <c r="K732" s="350"/>
      <c r="L732" s="353"/>
      <c r="M732" s="353"/>
      <c r="N732" s="353"/>
      <c r="O732" s="353"/>
      <c r="P732" s="353"/>
      <c r="Q732" s="354"/>
      <c r="R732" s="355">
        <f t="shared" si="43"/>
        <v>300</v>
      </c>
      <c r="S732" s="353"/>
      <c r="T732" s="353"/>
      <c r="U732" s="353"/>
      <c r="V732" s="353"/>
      <c r="W732" s="353"/>
      <c r="X732" s="353"/>
      <c r="Y732" s="353"/>
      <c r="Z732" s="364"/>
      <c r="AA732" s="353"/>
      <c r="AB732" s="353"/>
      <c r="AC732" s="365">
        <v>300</v>
      </c>
      <c r="AD732" s="353"/>
      <c r="AE732" s="353"/>
      <c r="AF732" s="353"/>
      <c r="AG732" s="353"/>
      <c r="AH732" s="353"/>
      <c r="AI732" s="761"/>
      <c r="AJ732" s="353"/>
      <c r="AK732" s="353"/>
      <c r="AL732" s="353"/>
      <c r="AM732" s="353"/>
      <c r="AN732" s="353"/>
      <c r="AO732" s="366"/>
      <c r="AP732" s="353"/>
      <c r="AQ732" s="353"/>
      <c r="AR732" s="353"/>
      <c r="AS732" s="353"/>
      <c r="AT732" s="353"/>
      <c r="AU732" s="353"/>
      <c r="AV732" s="353"/>
      <c r="AW732" s="353"/>
      <c r="AX732" s="353"/>
      <c r="AY732" s="353"/>
      <c r="AZ732" s="353"/>
      <c r="BA732" s="353"/>
      <c r="BB732" s="353"/>
      <c r="BC732" s="353"/>
      <c r="BD732" s="353"/>
      <c r="BE732" s="425"/>
      <c r="BF732" s="360"/>
      <c r="BG732" s="360">
        <v>0</v>
      </c>
      <c r="BH732" s="360">
        <f t="shared" si="44"/>
        <v>0</v>
      </c>
      <c r="BI732" s="361"/>
      <c r="BJ732" s="362" t="s">
        <v>6326</v>
      </c>
      <c r="BK732" s="362" t="s">
        <v>6326</v>
      </c>
    </row>
    <row r="733" spans="1:63" s="349" customFormat="1" ht="174.75" hidden="1" customHeight="1">
      <c r="A733" s="676">
        <v>730</v>
      </c>
      <c r="B733" s="351" t="s">
        <v>6296</v>
      </c>
      <c r="C733" s="351" t="s">
        <v>3183</v>
      </c>
      <c r="D733" s="351"/>
      <c r="E733" s="351"/>
      <c r="F733" s="351" t="s">
        <v>3184</v>
      </c>
      <c r="G733" s="374" t="s">
        <v>6905</v>
      </c>
      <c r="H733" s="352"/>
      <c r="I733" s="350" t="s">
        <v>84</v>
      </c>
      <c r="J733" s="350"/>
      <c r="K733" s="350"/>
      <c r="L733" s="353"/>
      <c r="M733" s="353"/>
      <c r="N733" s="353"/>
      <c r="O733" s="353"/>
      <c r="P733" s="353"/>
      <c r="Q733" s="354"/>
      <c r="R733" s="355">
        <f t="shared" si="43"/>
        <v>300</v>
      </c>
      <c r="S733" s="353"/>
      <c r="T733" s="353"/>
      <c r="U733" s="353"/>
      <c r="V733" s="353"/>
      <c r="W733" s="353"/>
      <c r="X733" s="353"/>
      <c r="Y733" s="353"/>
      <c r="Z733" s="364"/>
      <c r="AA733" s="353"/>
      <c r="AB733" s="353"/>
      <c r="AC733" s="365">
        <v>300</v>
      </c>
      <c r="AD733" s="353"/>
      <c r="AE733" s="353"/>
      <c r="AF733" s="353"/>
      <c r="AG733" s="353"/>
      <c r="AH733" s="353"/>
      <c r="AI733" s="761"/>
      <c r="AJ733" s="353"/>
      <c r="AK733" s="353"/>
      <c r="AL733" s="353"/>
      <c r="AM733" s="353"/>
      <c r="AN733" s="353"/>
      <c r="AO733" s="366"/>
      <c r="AP733" s="353"/>
      <c r="AQ733" s="353"/>
      <c r="AR733" s="353"/>
      <c r="AS733" s="353"/>
      <c r="AT733" s="353"/>
      <c r="AU733" s="353"/>
      <c r="AV733" s="353"/>
      <c r="AW733" s="353"/>
      <c r="AX733" s="353"/>
      <c r="AY733" s="353"/>
      <c r="AZ733" s="353"/>
      <c r="BA733" s="353"/>
      <c r="BB733" s="353"/>
      <c r="BC733" s="353"/>
      <c r="BD733" s="353"/>
      <c r="BE733" s="425"/>
      <c r="BF733" s="360"/>
      <c r="BG733" s="360">
        <v>0</v>
      </c>
      <c r="BH733" s="360">
        <f t="shared" si="44"/>
        <v>0</v>
      </c>
      <c r="BI733" s="361"/>
      <c r="BJ733" s="362" t="s">
        <v>6326</v>
      </c>
      <c r="BK733" s="362" t="s">
        <v>6326</v>
      </c>
    </row>
    <row r="734" spans="1:63" s="349" customFormat="1" ht="82.5" hidden="1" customHeight="1">
      <c r="A734" s="676">
        <v>731</v>
      </c>
      <c r="B734" s="351" t="s">
        <v>6298</v>
      </c>
      <c r="C734" s="351" t="s">
        <v>3186</v>
      </c>
      <c r="D734" s="351"/>
      <c r="E734" s="351"/>
      <c r="F734" s="351" t="s">
        <v>3187</v>
      </c>
      <c r="G734" s="488"/>
      <c r="H734" s="352"/>
      <c r="I734" s="350" t="s">
        <v>2594</v>
      </c>
      <c r="J734" s="350"/>
      <c r="K734" s="350"/>
      <c r="L734" s="353"/>
      <c r="M734" s="353"/>
      <c r="N734" s="353"/>
      <c r="O734" s="353"/>
      <c r="P734" s="353"/>
      <c r="Q734" s="354"/>
      <c r="R734" s="355">
        <f t="shared" si="43"/>
        <v>20</v>
      </c>
      <c r="S734" s="353"/>
      <c r="T734" s="353"/>
      <c r="U734" s="353"/>
      <c r="V734" s="353"/>
      <c r="W734" s="353"/>
      <c r="X734" s="353"/>
      <c r="Y734" s="353"/>
      <c r="Z734" s="364"/>
      <c r="AA734" s="353"/>
      <c r="AB734" s="353"/>
      <c r="AC734" s="365"/>
      <c r="AD734" s="353"/>
      <c r="AE734" s="353"/>
      <c r="AF734" s="353"/>
      <c r="AG734" s="353"/>
      <c r="AH734" s="353"/>
      <c r="AI734" s="761"/>
      <c r="AJ734" s="353"/>
      <c r="AK734" s="353"/>
      <c r="AL734" s="353"/>
      <c r="AM734" s="353"/>
      <c r="AN734" s="353"/>
      <c r="AO734" s="366"/>
      <c r="AP734" s="353"/>
      <c r="AQ734" s="353"/>
      <c r="AR734" s="353"/>
      <c r="AS734" s="353"/>
      <c r="AT734" s="353"/>
      <c r="AU734" s="353"/>
      <c r="AV734" s="353">
        <v>20</v>
      </c>
      <c r="AW734" s="353"/>
      <c r="AX734" s="353"/>
      <c r="AY734" s="353"/>
      <c r="AZ734" s="353"/>
      <c r="BA734" s="353"/>
      <c r="BB734" s="353"/>
      <c r="BC734" s="353"/>
      <c r="BD734" s="353"/>
      <c r="BE734" s="425"/>
      <c r="BF734" s="360"/>
      <c r="BG734" s="360">
        <v>0</v>
      </c>
      <c r="BH734" s="360">
        <f t="shared" si="44"/>
        <v>0</v>
      </c>
      <c r="BI734" s="361"/>
      <c r="BJ734" s="362" t="s">
        <v>6327</v>
      </c>
      <c r="BK734" s="363"/>
    </row>
    <row r="735" spans="1:63" s="349" customFormat="1" ht="82.5" hidden="1" customHeight="1">
      <c r="A735" s="676">
        <v>732</v>
      </c>
      <c r="B735" s="351" t="s">
        <v>6299</v>
      </c>
      <c r="C735" s="351" t="s">
        <v>3188</v>
      </c>
      <c r="D735" s="351"/>
      <c r="E735" s="351"/>
      <c r="F735" s="351" t="s">
        <v>3189</v>
      </c>
      <c r="G735" s="488"/>
      <c r="H735" s="352"/>
      <c r="I735" s="350" t="s">
        <v>84</v>
      </c>
      <c r="J735" s="350"/>
      <c r="K735" s="350"/>
      <c r="L735" s="353"/>
      <c r="M735" s="353"/>
      <c r="N735" s="353"/>
      <c r="O735" s="353"/>
      <c r="P735" s="353"/>
      <c r="Q735" s="354"/>
      <c r="R735" s="355">
        <f t="shared" si="43"/>
        <v>40</v>
      </c>
      <c r="S735" s="353"/>
      <c r="T735" s="353"/>
      <c r="U735" s="353"/>
      <c r="V735" s="353"/>
      <c r="W735" s="353"/>
      <c r="X735" s="353"/>
      <c r="Y735" s="353"/>
      <c r="Z735" s="364"/>
      <c r="AA735" s="353"/>
      <c r="AB735" s="353"/>
      <c r="AC735" s="365"/>
      <c r="AD735" s="353"/>
      <c r="AE735" s="353"/>
      <c r="AF735" s="353"/>
      <c r="AG735" s="353"/>
      <c r="AH735" s="353"/>
      <c r="AI735" s="761"/>
      <c r="AJ735" s="353"/>
      <c r="AK735" s="353"/>
      <c r="AL735" s="353"/>
      <c r="AM735" s="353"/>
      <c r="AN735" s="353"/>
      <c r="AO735" s="366"/>
      <c r="AP735" s="353"/>
      <c r="AQ735" s="353"/>
      <c r="AR735" s="353"/>
      <c r="AS735" s="353"/>
      <c r="AT735" s="353"/>
      <c r="AU735" s="353"/>
      <c r="AV735" s="353">
        <v>40</v>
      </c>
      <c r="AW735" s="353"/>
      <c r="AX735" s="353"/>
      <c r="AY735" s="353"/>
      <c r="AZ735" s="353"/>
      <c r="BA735" s="353"/>
      <c r="BB735" s="353"/>
      <c r="BC735" s="353"/>
      <c r="BD735" s="353"/>
      <c r="BE735" s="425"/>
      <c r="BF735" s="360"/>
      <c r="BG735" s="360">
        <v>0</v>
      </c>
      <c r="BH735" s="360">
        <f t="shared" si="44"/>
        <v>0</v>
      </c>
      <c r="BI735" s="361"/>
      <c r="BJ735" s="362" t="s">
        <v>6327</v>
      </c>
      <c r="BK735" s="363"/>
    </row>
    <row r="736" spans="1:63" s="349" customFormat="1" ht="82.5" hidden="1" customHeight="1">
      <c r="A736" s="676">
        <v>733</v>
      </c>
      <c r="B736" s="351" t="s">
        <v>6300</v>
      </c>
      <c r="C736" s="351" t="s">
        <v>3190</v>
      </c>
      <c r="D736" s="351"/>
      <c r="E736" s="351"/>
      <c r="F736" s="351" t="s">
        <v>3191</v>
      </c>
      <c r="G736" s="488"/>
      <c r="H736" s="352"/>
      <c r="I736" s="350" t="s">
        <v>2594</v>
      </c>
      <c r="J736" s="350"/>
      <c r="K736" s="350"/>
      <c r="L736" s="353"/>
      <c r="M736" s="353"/>
      <c r="N736" s="353"/>
      <c r="O736" s="353"/>
      <c r="P736" s="353"/>
      <c r="Q736" s="354"/>
      <c r="R736" s="355">
        <f t="shared" si="43"/>
        <v>25</v>
      </c>
      <c r="S736" s="353"/>
      <c r="T736" s="353"/>
      <c r="U736" s="353"/>
      <c r="V736" s="353"/>
      <c r="W736" s="353"/>
      <c r="X736" s="353"/>
      <c r="Y736" s="353"/>
      <c r="Z736" s="364"/>
      <c r="AA736" s="353"/>
      <c r="AB736" s="353"/>
      <c r="AC736" s="365"/>
      <c r="AD736" s="353"/>
      <c r="AE736" s="353"/>
      <c r="AF736" s="353">
        <v>25</v>
      </c>
      <c r="AG736" s="353"/>
      <c r="AH736" s="353"/>
      <c r="AI736" s="761"/>
      <c r="AJ736" s="353"/>
      <c r="AK736" s="353"/>
      <c r="AL736" s="353"/>
      <c r="AM736" s="353"/>
      <c r="AN736" s="353"/>
      <c r="AO736" s="366"/>
      <c r="AP736" s="353"/>
      <c r="AQ736" s="353"/>
      <c r="AR736" s="353"/>
      <c r="AS736" s="353"/>
      <c r="AT736" s="353"/>
      <c r="AU736" s="353"/>
      <c r="AV736" s="353"/>
      <c r="AW736" s="353"/>
      <c r="AX736" s="353"/>
      <c r="AY736" s="353"/>
      <c r="AZ736" s="353"/>
      <c r="BA736" s="353"/>
      <c r="BB736" s="353"/>
      <c r="BC736" s="353"/>
      <c r="BD736" s="353"/>
      <c r="BE736" s="425"/>
      <c r="BF736" s="360"/>
      <c r="BG736" s="360">
        <v>0</v>
      </c>
      <c r="BH736" s="360">
        <f t="shared" si="44"/>
        <v>0</v>
      </c>
      <c r="BI736" s="361"/>
      <c r="BJ736" s="362" t="s">
        <v>6326</v>
      </c>
      <c r="BK736" s="362" t="s">
        <v>6326</v>
      </c>
    </row>
    <row r="737" spans="1:63" s="349" customFormat="1" ht="82.5" hidden="1" customHeight="1">
      <c r="A737" s="676">
        <v>734</v>
      </c>
      <c r="B737" s="351" t="s">
        <v>6301</v>
      </c>
      <c r="C737" s="351" t="s">
        <v>3192</v>
      </c>
      <c r="D737" s="351"/>
      <c r="E737" s="351"/>
      <c r="F737" s="351" t="s">
        <v>3193</v>
      </c>
      <c r="G737" s="488"/>
      <c r="H737" s="352"/>
      <c r="I737" s="350" t="s">
        <v>2594</v>
      </c>
      <c r="J737" s="350"/>
      <c r="K737" s="350"/>
      <c r="L737" s="353"/>
      <c r="M737" s="353"/>
      <c r="N737" s="353"/>
      <c r="O737" s="353"/>
      <c r="P737" s="353"/>
      <c r="Q737" s="354"/>
      <c r="R737" s="355">
        <f t="shared" si="43"/>
        <v>50</v>
      </c>
      <c r="S737" s="353"/>
      <c r="T737" s="353"/>
      <c r="U737" s="353"/>
      <c r="V737" s="353"/>
      <c r="W737" s="353"/>
      <c r="X737" s="353"/>
      <c r="Y737" s="353"/>
      <c r="Z737" s="364"/>
      <c r="AA737" s="353"/>
      <c r="AB737" s="353"/>
      <c r="AC737" s="365"/>
      <c r="AD737" s="353"/>
      <c r="AE737" s="353"/>
      <c r="AF737" s="353">
        <v>50</v>
      </c>
      <c r="AG737" s="353"/>
      <c r="AH737" s="353"/>
      <c r="AI737" s="761"/>
      <c r="AJ737" s="353"/>
      <c r="AK737" s="353"/>
      <c r="AL737" s="353"/>
      <c r="AM737" s="353"/>
      <c r="AN737" s="353"/>
      <c r="AO737" s="366"/>
      <c r="AP737" s="353"/>
      <c r="AQ737" s="353"/>
      <c r="AR737" s="353"/>
      <c r="AS737" s="353"/>
      <c r="AT737" s="353"/>
      <c r="AU737" s="353"/>
      <c r="AV737" s="353"/>
      <c r="AW737" s="353"/>
      <c r="AX737" s="353"/>
      <c r="AY737" s="353"/>
      <c r="AZ737" s="353"/>
      <c r="BA737" s="353"/>
      <c r="BB737" s="353"/>
      <c r="BC737" s="353"/>
      <c r="BD737" s="353"/>
      <c r="BE737" s="425"/>
      <c r="BF737" s="360"/>
      <c r="BG737" s="360">
        <v>0</v>
      </c>
      <c r="BH737" s="360">
        <f t="shared" si="44"/>
        <v>0</v>
      </c>
      <c r="BI737" s="361"/>
      <c r="BJ737" s="362" t="s">
        <v>6326</v>
      </c>
      <c r="BK737" s="362" t="s">
        <v>6326</v>
      </c>
    </row>
    <row r="738" spans="1:63" s="349" customFormat="1" ht="82.5" hidden="1" customHeight="1">
      <c r="A738" s="676">
        <v>735</v>
      </c>
      <c r="B738" s="351" t="s">
        <v>6302</v>
      </c>
      <c r="C738" s="351" t="s">
        <v>3192</v>
      </c>
      <c r="D738" s="351"/>
      <c r="E738" s="351"/>
      <c r="F738" s="351" t="s">
        <v>3194</v>
      </c>
      <c r="G738" s="488"/>
      <c r="H738" s="352"/>
      <c r="I738" s="350" t="s">
        <v>2594</v>
      </c>
      <c r="J738" s="350"/>
      <c r="K738" s="350"/>
      <c r="L738" s="353"/>
      <c r="M738" s="353"/>
      <c r="N738" s="353"/>
      <c r="O738" s="353"/>
      <c r="P738" s="353"/>
      <c r="Q738" s="354"/>
      <c r="R738" s="355">
        <f t="shared" si="43"/>
        <v>20</v>
      </c>
      <c r="S738" s="353"/>
      <c r="T738" s="353"/>
      <c r="U738" s="353"/>
      <c r="V738" s="353"/>
      <c r="W738" s="353"/>
      <c r="X738" s="353"/>
      <c r="Y738" s="353"/>
      <c r="Z738" s="364"/>
      <c r="AA738" s="353"/>
      <c r="AB738" s="353"/>
      <c r="AC738" s="365"/>
      <c r="AD738" s="353"/>
      <c r="AE738" s="353"/>
      <c r="AF738" s="353">
        <v>20</v>
      </c>
      <c r="AG738" s="353"/>
      <c r="AH738" s="353"/>
      <c r="AI738" s="761"/>
      <c r="AJ738" s="353"/>
      <c r="AK738" s="353"/>
      <c r="AL738" s="353"/>
      <c r="AM738" s="353"/>
      <c r="AN738" s="353"/>
      <c r="AO738" s="366"/>
      <c r="AP738" s="353"/>
      <c r="AQ738" s="353"/>
      <c r="AR738" s="353"/>
      <c r="AS738" s="353"/>
      <c r="AT738" s="353"/>
      <c r="AU738" s="353"/>
      <c r="AV738" s="353"/>
      <c r="AW738" s="353"/>
      <c r="AX738" s="353"/>
      <c r="AY738" s="353"/>
      <c r="AZ738" s="353"/>
      <c r="BA738" s="353"/>
      <c r="BB738" s="353"/>
      <c r="BC738" s="353"/>
      <c r="BD738" s="353"/>
      <c r="BE738" s="425"/>
      <c r="BF738" s="360"/>
      <c r="BG738" s="360">
        <v>0</v>
      </c>
      <c r="BH738" s="360">
        <f t="shared" si="44"/>
        <v>0</v>
      </c>
      <c r="BI738" s="361"/>
      <c r="BJ738" s="362" t="s">
        <v>6326</v>
      </c>
      <c r="BK738" s="362" t="s">
        <v>6326</v>
      </c>
    </row>
    <row r="739" spans="1:63" s="349" customFormat="1" ht="82.5" hidden="1" customHeight="1">
      <c r="A739" s="676">
        <v>736</v>
      </c>
      <c r="B739" s="351" t="s">
        <v>6303</v>
      </c>
      <c r="C739" s="351" t="s">
        <v>3195</v>
      </c>
      <c r="D739" s="351"/>
      <c r="E739" s="351"/>
      <c r="F739" s="351" t="s">
        <v>3196</v>
      </c>
      <c r="G739" s="488"/>
      <c r="H739" s="352"/>
      <c r="I739" s="350" t="s">
        <v>2594</v>
      </c>
      <c r="J739" s="350"/>
      <c r="K739" s="350"/>
      <c r="L739" s="353"/>
      <c r="M739" s="353"/>
      <c r="N739" s="353"/>
      <c r="O739" s="353"/>
      <c r="P739" s="353"/>
      <c r="Q739" s="354"/>
      <c r="R739" s="355">
        <f t="shared" si="43"/>
        <v>5</v>
      </c>
      <c r="S739" s="353"/>
      <c r="T739" s="353"/>
      <c r="U739" s="353"/>
      <c r="V739" s="353"/>
      <c r="W739" s="353"/>
      <c r="X739" s="353"/>
      <c r="Y739" s="353"/>
      <c r="Z739" s="364"/>
      <c r="AA739" s="353"/>
      <c r="AB739" s="353"/>
      <c r="AC739" s="365"/>
      <c r="AD739" s="353"/>
      <c r="AE739" s="353"/>
      <c r="AF739" s="353">
        <v>5</v>
      </c>
      <c r="AG739" s="353"/>
      <c r="AH739" s="353"/>
      <c r="AI739" s="761"/>
      <c r="AJ739" s="353"/>
      <c r="AK739" s="353"/>
      <c r="AL739" s="353"/>
      <c r="AM739" s="353"/>
      <c r="AN739" s="353"/>
      <c r="AO739" s="366"/>
      <c r="AP739" s="353"/>
      <c r="AQ739" s="353"/>
      <c r="AR739" s="353"/>
      <c r="AS739" s="353"/>
      <c r="AT739" s="353"/>
      <c r="AU739" s="353"/>
      <c r="AV739" s="353"/>
      <c r="AW739" s="353"/>
      <c r="AX739" s="353"/>
      <c r="AY739" s="353"/>
      <c r="AZ739" s="353"/>
      <c r="BA739" s="353"/>
      <c r="BB739" s="353"/>
      <c r="BC739" s="353"/>
      <c r="BD739" s="353"/>
      <c r="BE739" s="425"/>
      <c r="BF739" s="360"/>
      <c r="BG739" s="360">
        <v>0</v>
      </c>
      <c r="BH739" s="360">
        <f t="shared" si="44"/>
        <v>0</v>
      </c>
      <c r="BI739" s="361"/>
      <c r="BJ739" s="362" t="s">
        <v>6326</v>
      </c>
      <c r="BK739" s="362" t="s">
        <v>6326</v>
      </c>
    </row>
    <row r="740" spans="1:63" s="349" customFormat="1" ht="82.5" hidden="1" customHeight="1">
      <c r="A740" s="676">
        <v>737</v>
      </c>
      <c r="B740" s="351" t="s">
        <v>6304</v>
      </c>
      <c r="C740" s="351" t="s">
        <v>3195</v>
      </c>
      <c r="D740" s="351"/>
      <c r="E740" s="351"/>
      <c r="F740" s="351" t="s">
        <v>3197</v>
      </c>
      <c r="G740" s="488"/>
      <c r="H740" s="352"/>
      <c r="I740" s="350" t="s">
        <v>2594</v>
      </c>
      <c r="J740" s="350"/>
      <c r="K740" s="350"/>
      <c r="L740" s="353"/>
      <c r="M740" s="353"/>
      <c r="N740" s="353"/>
      <c r="O740" s="353"/>
      <c r="P740" s="353"/>
      <c r="Q740" s="354"/>
      <c r="R740" s="355">
        <f t="shared" si="43"/>
        <v>10</v>
      </c>
      <c r="S740" s="353"/>
      <c r="T740" s="353"/>
      <c r="U740" s="353"/>
      <c r="V740" s="353"/>
      <c r="W740" s="353"/>
      <c r="X740" s="353"/>
      <c r="Y740" s="353"/>
      <c r="Z740" s="364"/>
      <c r="AA740" s="353"/>
      <c r="AB740" s="353"/>
      <c r="AC740" s="365"/>
      <c r="AD740" s="353"/>
      <c r="AE740" s="353"/>
      <c r="AF740" s="353">
        <v>10</v>
      </c>
      <c r="AG740" s="353"/>
      <c r="AH740" s="353"/>
      <c r="AI740" s="761"/>
      <c r="AJ740" s="353"/>
      <c r="AK740" s="353"/>
      <c r="AL740" s="353"/>
      <c r="AM740" s="353"/>
      <c r="AN740" s="353"/>
      <c r="AO740" s="366"/>
      <c r="AP740" s="353"/>
      <c r="AQ740" s="353"/>
      <c r="AR740" s="353"/>
      <c r="AS740" s="353"/>
      <c r="AT740" s="353"/>
      <c r="AU740" s="353"/>
      <c r="AV740" s="353"/>
      <c r="AW740" s="353"/>
      <c r="AX740" s="353"/>
      <c r="AY740" s="353"/>
      <c r="AZ740" s="353"/>
      <c r="BA740" s="353"/>
      <c r="BB740" s="353"/>
      <c r="BC740" s="353"/>
      <c r="BD740" s="353"/>
      <c r="BE740" s="425"/>
      <c r="BF740" s="360"/>
      <c r="BG740" s="360">
        <v>0</v>
      </c>
      <c r="BH740" s="360">
        <f t="shared" si="44"/>
        <v>0</v>
      </c>
      <c r="BI740" s="361"/>
      <c r="BJ740" s="362" t="s">
        <v>6326</v>
      </c>
      <c r="BK740" s="362" t="s">
        <v>6326</v>
      </c>
    </row>
    <row r="741" spans="1:63" s="349" customFormat="1" ht="228" hidden="1" customHeight="1">
      <c r="A741" s="676">
        <v>738</v>
      </c>
      <c r="B741" s="351" t="s">
        <v>6306</v>
      </c>
      <c r="C741" s="351" t="s">
        <v>3199</v>
      </c>
      <c r="D741" s="351"/>
      <c r="E741" s="351"/>
      <c r="F741" s="351" t="s">
        <v>3200</v>
      </c>
      <c r="G741" s="488"/>
      <c r="H741" s="352"/>
      <c r="I741" s="350" t="s">
        <v>1637</v>
      </c>
      <c r="J741" s="350"/>
      <c r="K741" s="350"/>
      <c r="L741" s="353"/>
      <c r="M741" s="353"/>
      <c r="N741" s="353"/>
      <c r="O741" s="353"/>
      <c r="P741" s="353"/>
      <c r="Q741" s="354"/>
      <c r="R741" s="355">
        <f t="shared" si="43"/>
        <v>120</v>
      </c>
      <c r="S741" s="353"/>
      <c r="T741" s="353"/>
      <c r="U741" s="353"/>
      <c r="V741" s="353"/>
      <c r="W741" s="353"/>
      <c r="X741" s="353"/>
      <c r="Y741" s="353"/>
      <c r="Z741" s="364"/>
      <c r="AA741" s="353"/>
      <c r="AB741" s="353"/>
      <c r="AC741" s="365"/>
      <c r="AD741" s="353"/>
      <c r="AE741" s="353"/>
      <c r="AF741" s="353">
        <v>120</v>
      </c>
      <c r="AG741" s="353"/>
      <c r="AH741" s="353"/>
      <c r="AI741" s="761"/>
      <c r="AJ741" s="353"/>
      <c r="AK741" s="353"/>
      <c r="AL741" s="353"/>
      <c r="AM741" s="353"/>
      <c r="AN741" s="353"/>
      <c r="AO741" s="366"/>
      <c r="AP741" s="353"/>
      <c r="AQ741" s="353"/>
      <c r="AR741" s="353"/>
      <c r="AS741" s="353"/>
      <c r="AT741" s="353"/>
      <c r="AU741" s="353"/>
      <c r="AV741" s="353"/>
      <c r="AW741" s="353"/>
      <c r="AX741" s="353"/>
      <c r="AY741" s="353"/>
      <c r="AZ741" s="353"/>
      <c r="BA741" s="353"/>
      <c r="BB741" s="353"/>
      <c r="BC741" s="353"/>
      <c r="BD741" s="353"/>
      <c r="BE741" s="425"/>
      <c r="BF741" s="360"/>
      <c r="BG741" s="360">
        <v>0</v>
      </c>
      <c r="BH741" s="360">
        <f t="shared" si="44"/>
        <v>0</v>
      </c>
      <c r="BI741" s="361"/>
      <c r="BJ741" s="362" t="s">
        <v>6326</v>
      </c>
      <c r="BK741" s="362" t="s">
        <v>6326</v>
      </c>
    </row>
    <row r="742" spans="1:63" s="349" customFormat="1" ht="165" hidden="1" customHeight="1">
      <c r="A742" s="676">
        <v>739</v>
      </c>
      <c r="B742" s="351" t="s">
        <v>6307</v>
      </c>
      <c r="C742" s="351" t="s">
        <v>3201</v>
      </c>
      <c r="D742" s="351"/>
      <c r="E742" s="351"/>
      <c r="F742" s="351" t="s">
        <v>3202</v>
      </c>
      <c r="G742" s="374" t="s">
        <v>7049</v>
      </c>
      <c r="H742" s="352"/>
      <c r="I742" s="350" t="s">
        <v>2594</v>
      </c>
      <c r="J742" s="350"/>
      <c r="K742" s="350"/>
      <c r="L742" s="353"/>
      <c r="M742" s="353"/>
      <c r="N742" s="353"/>
      <c r="O742" s="353"/>
      <c r="P742" s="353"/>
      <c r="Q742" s="354"/>
      <c r="R742" s="355">
        <v>8</v>
      </c>
      <c r="S742" s="353"/>
      <c r="T742" s="353"/>
      <c r="U742" s="353"/>
      <c r="V742" s="353"/>
      <c r="W742" s="353"/>
      <c r="X742" s="353"/>
      <c r="Y742" s="353"/>
      <c r="Z742" s="364"/>
      <c r="AA742" s="353"/>
      <c r="AB742" s="353"/>
      <c r="AC742" s="365"/>
      <c r="AD742" s="353"/>
      <c r="AE742" s="353"/>
      <c r="AF742" s="353">
        <v>8</v>
      </c>
      <c r="AG742" s="353"/>
      <c r="AH742" s="353"/>
      <c r="AI742" s="761"/>
      <c r="AJ742" s="353"/>
      <c r="AK742" s="353"/>
      <c r="AL742" s="353"/>
      <c r="AM742" s="353"/>
      <c r="AN742" s="353"/>
      <c r="AO742" s="366"/>
      <c r="AP742" s="353"/>
      <c r="AQ742" s="353"/>
      <c r="AR742" s="353"/>
      <c r="AS742" s="353"/>
      <c r="AT742" s="353"/>
      <c r="AU742" s="353"/>
      <c r="AV742" s="353"/>
      <c r="AW742" s="353"/>
      <c r="AX742" s="353"/>
      <c r="AY742" s="353"/>
      <c r="AZ742" s="353"/>
      <c r="BA742" s="353"/>
      <c r="BB742" s="353"/>
      <c r="BC742" s="353"/>
      <c r="BD742" s="353"/>
      <c r="BE742" s="425"/>
      <c r="BF742" s="360"/>
      <c r="BG742" s="360">
        <v>0</v>
      </c>
      <c r="BH742" s="360">
        <f t="shared" si="44"/>
        <v>0</v>
      </c>
      <c r="BI742" s="361"/>
      <c r="BJ742" s="362" t="s">
        <v>6326</v>
      </c>
      <c r="BK742" s="362" t="s">
        <v>6326</v>
      </c>
    </row>
    <row r="743" spans="1:63" s="349" customFormat="1" ht="82.5" hidden="1" customHeight="1">
      <c r="A743" s="676">
        <v>740</v>
      </c>
      <c r="B743" s="351" t="s">
        <v>6308</v>
      </c>
      <c r="C743" s="351" t="s">
        <v>3203</v>
      </c>
      <c r="D743" s="351"/>
      <c r="E743" s="351"/>
      <c r="F743" s="351" t="s">
        <v>3204</v>
      </c>
      <c r="G743" s="488"/>
      <c r="H743" s="352"/>
      <c r="I743" s="350" t="s">
        <v>1074</v>
      </c>
      <c r="J743" s="350"/>
      <c r="K743" s="350"/>
      <c r="L743" s="353"/>
      <c r="M743" s="353"/>
      <c r="N743" s="353"/>
      <c r="O743" s="353"/>
      <c r="P743" s="353"/>
      <c r="Q743" s="354"/>
      <c r="R743" s="355">
        <f t="shared" ref="R743:R769" si="45">SUM(S743:BD743)</f>
        <v>30</v>
      </c>
      <c r="S743" s="353"/>
      <c r="T743" s="353"/>
      <c r="U743" s="353"/>
      <c r="V743" s="353"/>
      <c r="W743" s="353"/>
      <c r="X743" s="353"/>
      <c r="Y743" s="353"/>
      <c r="Z743" s="364"/>
      <c r="AA743" s="353"/>
      <c r="AB743" s="353"/>
      <c r="AC743" s="365"/>
      <c r="AD743" s="353"/>
      <c r="AE743" s="353"/>
      <c r="AF743" s="353">
        <v>30</v>
      </c>
      <c r="AG743" s="353"/>
      <c r="AH743" s="353"/>
      <c r="AI743" s="761"/>
      <c r="AJ743" s="353"/>
      <c r="AK743" s="353"/>
      <c r="AL743" s="353"/>
      <c r="AM743" s="353"/>
      <c r="AN743" s="353"/>
      <c r="AO743" s="366"/>
      <c r="AP743" s="353"/>
      <c r="AQ743" s="353"/>
      <c r="AR743" s="353"/>
      <c r="AS743" s="353"/>
      <c r="AT743" s="353"/>
      <c r="AU743" s="353"/>
      <c r="AV743" s="353"/>
      <c r="AW743" s="353"/>
      <c r="AX743" s="353"/>
      <c r="AY743" s="353"/>
      <c r="AZ743" s="353"/>
      <c r="BA743" s="353"/>
      <c r="BB743" s="353"/>
      <c r="BC743" s="353"/>
      <c r="BD743" s="353"/>
      <c r="BE743" s="425"/>
      <c r="BF743" s="360"/>
      <c r="BG743" s="360">
        <v>0</v>
      </c>
      <c r="BH743" s="360">
        <f t="shared" si="44"/>
        <v>0</v>
      </c>
      <c r="BI743" s="361"/>
      <c r="BJ743" s="362" t="s">
        <v>6326</v>
      </c>
      <c r="BK743" s="362" t="s">
        <v>6326</v>
      </c>
    </row>
    <row r="744" spans="1:63" s="349" customFormat="1" ht="82.5" hidden="1" customHeight="1">
      <c r="A744" s="676">
        <v>741</v>
      </c>
      <c r="B744" s="351" t="s">
        <v>6309</v>
      </c>
      <c r="C744" s="351" t="s">
        <v>3203</v>
      </c>
      <c r="D744" s="351"/>
      <c r="E744" s="351"/>
      <c r="F744" s="351" t="s">
        <v>3205</v>
      </c>
      <c r="G744" s="488"/>
      <c r="H744" s="352"/>
      <c r="I744" s="350" t="s">
        <v>1074</v>
      </c>
      <c r="J744" s="350"/>
      <c r="K744" s="350"/>
      <c r="L744" s="353"/>
      <c r="M744" s="353"/>
      <c r="N744" s="353"/>
      <c r="O744" s="353"/>
      <c r="P744" s="353"/>
      <c r="Q744" s="354"/>
      <c r="R744" s="355">
        <f t="shared" si="45"/>
        <v>30</v>
      </c>
      <c r="S744" s="353"/>
      <c r="T744" s="353"/>
      <c r="U744" s="353"/>
      <c r="V744" s="353"/>
      <c r="W744" s="353"/>
      <c r="X744" s="353"/>
      <c r="Y744" s="353"/>
      <c r="Z744" s="364"/>
      <c r="AA744" s="353"/>
      <c r="AB744" s="353"/>
      <c r="AC744" s="365"/>
      <c r="AD744" s="353"/>
      <c r="AE744" s="353"/>
      <c r="AF744" s="353">
        <v>30</v>
      </c>
      <c r="AG744" s="353"/>
      <c r="AH744" s="353"/>
      <c r="AI744" s="761"/>
      <c r="AJ744" s="353"/>
      <c r="AK744" s="353"/>
      <c r="AL744" s="353"/>
      <c r="AM744" s="353"/>
      <c r="AN744" s="353"/>
      <c r="AO744" s="366"/>
      <c r="AP744" s="353"/>
      <c r="AQ744" s="353"/>
      <c r="AR744" s="353"/>
      <c r="AS744" s="353"/>
      <c r="AT744" s="353"/>
      <c r="AU744" s="353"/>
      <c r="AV744" s="353"/>
      <c r="AW744" s="353"/>
      <c r="AX744" s="353"/>
      <c r="AY744" s="353"/>
      <c r="AZ744" s="353"/>
      <c r="BA744" s="353"/>
      <c r="BB744" s="353"/>
      <c r="BC744" s="353"/>
      <c r="BD744" s="353"/>
      <c r="BE744" s="425"/>
      <c r="BF744" s="360"/>
      <c r="BG744" s="360">
        <v>0</v>
      </c>
      <c r="BH744" s="360">
        <f t="shared" si="44"/>
        <v>0</v>
      </c>
      <c r="BI744" s="361"/>
      <c r="BJ744" s="362" t="s">
        <v>6326</v>
      </c>
      <c r="BK744" s="362" t="s">
        <v>6326</v>
      </c>
    </row>
    <row r="745" spans="1:63" s="349" customFormat="1" ht="82.5" hidden="1" customHeight="1">
      <c r="A745" s="676">
        <v>742</v>
      </c>
      <c r="B745" s="351" t="s">
        <v>6310</v>
      </c>
      <c r="C745" s="351" t="s">
        <v>3203</v>
      </c>
      <c r="D745" s="351"/>
      <c r="E745" s="351"/>
      <c r="F745" s="351" t="s">
        <v>3206</v>
      </c>
      <c r="G745" s="488"/>
      <c r="H745" s="352"/>
      <c r="I745" s="350" t="s">
        <v>1074</v>
      </c>
      <c r="J745" s="350"/>
      <c r="K745" s="350"/>
      <c r="L745" s="353"/>
      <c r="M745" s="353"/>
      <c r="N745" s="353"/>
      <c r="O745" s="353"/>
      <c r="P745" s="353"/>
      <c r="Q745" s="354"/>
      <c r="R745" s="355">
        <f t="shared" si="45"/>
        <v>10</v>
      </c>
      <c r="S745" s="353"/>
      <c r="T745" s="353"/>
      <c r="U745" s="353"/>
      <c r="V745" s="353"/>
      <c r="W745" s="353"/>
      <c r="X745" s="353"/>
      <c r="Y745" s="353"/>
      <c r="Z745" s="364"/>
      <c r="AA745" s="353"/>
      <c r="AB745" s="353"/>
      <c r="AC745" s="365"/>
      <c r="AD745" s="353"/>
      <c r="AE745" s="353"/>
      <c r="AF745" s="353">
        <v>10</v>
      </c>
      <c r="AG745" s="353"/>
      <c r="AH745" s="353"/>
      <c r="AI745" s="761"/>
      <c r="AJ745" s="353"/>
      <c r="AK745" s="353"/>
      <c r="AL745" s="353"/>
      <c r="AM745" s="353"/>
      <c r="AN745" s="353"/>
      <c r="AO745" s="366"/>
      <c r="AP745" s="353"/>
      <c r="AQ745" s="353"/>
      <c r="AR745" s="353"/>
      <c r="AS745" s="353"/>
      <c r="AT745" s="353"/>
      <c r="AU745" s="353"/>
      <c r="AV745" s="353"/>
      <c r="AW745" s="353"/>
      <c r="AX745" s="353"/>
      <c r="AY745" s="353"/>
      <c r="AZ745" s="353"/>
      <c r="BA745" s="353"/>
      <c r="BB745" s="353"/>
      <c r="BC745" s="353"/>
      <c r="BD745" s="353"/>
      <c r="BE745" s="425"/>
      <c r="BF745" s="360"/>
      <c r="BG745" s="360">
        <v>0</v>
      </c>
      <c r="BH745" s="360">
        <f t="shared" si="44"/>
        <v>0</v>
      </c>
      <c r="BI745" s="361"/>
      <c r="BJ745" s="362" t="s">
        <v>6326</v>
      </c>
      <c r="BK745" s="362" t="s">
        <v>6326</v>
      </c>
    </row>
    <row r="746" spans="1:63" s="349" customFormat="1" ht="82.5" hidden="1" customHeight="1">
      <c r="A746" s="676">
        <v>743</v>
      </c>
      <c r="B746" s="351" t="s">
        <v>6311</v>
      </c>
      <c r="C746" s="351" t="s">
        <v>3207</v>
      </c>
      <c r="D746" s="351"/>
      <c r="E746" s="351"/>
      <c r="F746" s="351" t="s">
        <v>3208</v>
      </c>
      <c r="G746" s="488"/>
      <c r="H746" s="352"/>
      <c r="I746" s="350" t="s">
        <v>1337</v>
      </c>
      <c r="J746" s="350"/>
      <c r="K746" s="350"/>
      <c r="L746" s="353"/>
      <c r="M746" s="353"/>
      <c r="N746" s="353"/>
      <c r="O746" s="353"/>
      <c r="P746" s="353"/>
      <c r="Q746" s="354"/>
      <c r="R746" s="355">
        <f t="shared" si="45"/>
        <v>50</v>
      </c>
      <c r="S746" s="353"/>
      <c r="T746" s="353"/>
      <c r="U746" s="353"/>
      <c r="V746" s="353"/>
      <c r="W746" s="353"/>
      <c r="X746" s="353"/>
      <c r="Y746" s="353"/>
      <c r="Z746" s="364"/>
      <c r="AA746" s="353"/>
      <c r="AB746" s="353"/>
      <c r="AC746" s="365"/>
      <c r="AD746" s="353"/>
      <c r="AE746" s="353"/>
      <c r="AF746" s="353">
        <v>50</v>
      </c>
      <c r="AG746" s="353"/>
      <c r="AH746" s="353"/>
      <c r="AI746" s="761"/>
      <c r="AJ746" s="353"/>
      <c r="AK746" s="353"/>
      <c r="AL746" s="353"/>
      <c r="AM746" s="353"/>
      <c r="AN746" s="353"/>
      <c r="AO746" s="366"/>
      <c r="AP746" s="353"/>
      <c r="AQ746" s="353"/>
      <c r="AR746" s="353"/>
      <c r="AS746" s="353"/>
      <c r="AT746" s="353"/>
      <c r="AU746" s="353"/>
      <c r="AV746" s="353"/>
      <c r="AW746" s="353"/>
      <c r="AX746" s="353"/>
      <c r="AY746" s="353"/>
      <c r="AZ746" s="353"/>
      <c r="BA746" s="353"/>
      <c r="BB746" s="353"/>
      <c r="BC746" s="353"/>
      <c r="BD746" s="353"/>
      <c r="BE746" s="425"/>
      <c r="BF746" s="360"/>
      <c r="BG746" s="360">
        <v>0</v>
      </c>
      <c r="BH746" s="360">
        <f t="shared" si="44"/>
        <v>0</v>
      </c>
      <c r="BI746" s="361"/>
      <c r="BJ746" s="362" t="s">
        <v>6326</v>
      </c>
      <c r="BK746" s="362" t="s">
        <v>6326</v>
      </c>
    </row>
    <row r="747" spans="1:63" s="349" customFormat="1" ht="82.5" hidden="1" customHeight="1">
      <c r="A747" s="676">
        <v>744</v>
      </c>
      <c r="B747" s="351" t="s">
        <v>6312</v>
      </c>
      <c r="C747" s="351" t="s">
        <v>3209</v>
      </c>
      <c r="D747" s="351"/>
      <c r="E747" s="351"/>
      <c r="F747" s="351" t="s">
        <v>3210</v>
      </c>
      <c r="G747" s="488"/>
      <c r="H747" s="352" t="s">
        <v>3211</v>
      </c>
      <c r="I747" s="350" t="s">
        <v>1337</v>
      </c>
      <c r="J747" s="350"/>
      <c r="K747" s="350"/>
      <c r="L747" s="353"/>
      <c r="M747" s="353"/>
      <c r="N747" s="353"/>
      <c r="O747" s="353"/>
      <c r="P747" s="353"/>
      <c r="Q747" s="354"/>
      <c r="R747" s="355">
        <f t="shared" si="45"/>
        <v>50</v>
      </c>
      <c r="S747" s="353"/>
      <c r="T747" s="353"/>
      <c r="U747" s="353"/>
      <c r="V747" s="353"/>
      <c r="W747" s="353"/>
      <c r="X747" s="353"/>
      <c r="Y747" s="353"/>
      <c r="Z747" s="364"/>
      <c r="AA747" s="353"/>
      <c r="AB747" s="353"/>
      <c r="AC747" s="365"/>
      <c r="AD747" s="353"/>
      <c r="AE747" s="353"/>
      <c r="AF747" s="353">
        <v>50</v>
      </c>
      <c r="AG747" s="353"/>
      <c r="AH747" s="353"/>
      <c r="AI747" s="761"/>
      <c r="AJ747" s="353"/>
      <c r="AK747" s="353"/>
      <c r="AL747" s="353"/>
      <c r="AM747" s="353"/>
      <c r="AN747" s="353"/>
      <c r="AO747" s="366"/>
      <c r="AP747" s="353"/>
      <c r="AQ747" s="353"/>
      <c r="AR747" s="353"/>
      <c r="AS747" s="353"/>
      <c r="AT747" s="353"/>
      <c r="AU747" s="353"/>
      <c r="AV747" s="353"/>
      <c r="AW747" s="353"/>
      <c r="AX747" s="353"/>
      <c r="AY747" s="353"/>
      <c r="AZ747" s="353"/>
      <c r="BA747" s="353"/>
      <c r="BB747" s="353"/>
      <c r="BC747" s="353"/>
      <c r="BD747" s="353"/>
      <c r="BE747" s="425"/>
      <c r="BF747" s="360"/>
      <c r="BG747" s="360">
        <v>0</v>
      </c>
      <c r="BH747" s="360">
        <f t="shared" si="44"/>
        <v>0</v>
      </c>
      <c r="BI747" s="361"/>
      <c r="BJ747" s="362" t="s">
        <v>6326</v>
      </c>
      <c r="BK747" s="362" t="s">
        <v>6326</v>
      </c>
    </row>
    <row r="748" spans="1:63" s="349" customFormat="1" ht="168" hidden="1" customHeight="1">
      <c r="A748" s="676">
        <v>745</v>
      </c>
      <c r="B748" s="351" t="s">
        <v>6313</v>
      </c>
      <c r="C748" s="351" t="s">
        <v>3212</v>
      </c>
      <c r="D748" s="351"/>
      <c r="E748" s="351"/>
      <c r="F748" s="351" t="s">
        <v>3213</v>
      </c>
      <c r="G748" s="330" t="s">
        <v>7074</v>
      </c>
      <c r="H748" s="352"/>
      <c r="I748" s="350" t="s">
        <v>731</v>
      </c>
      <c r="J748" s="350"/>
      <c r="K748" s="350"/>
      <c r="L748" s="353"/>
      <c r="M748" s="353"/>
      <c r="N748" s="353"/>
      <c r="O748" s="353"/>
      <c r="P748" s="353"/>
      <c r="Q748" s="354"/>
      <c r="R748" s="355">
        <f t="shared" si="45"/>
        <v>2000</v>
      </c>
      <c r="S748" s="353"/>
      <c r="T748" s="353"/>
      <c r="U748" s="353"/>
      <c r="V748" s="353"/>
      <c r="W748" s="353"/>
      <c r="X748" s="353"/>
      <c r="Y748" s="353"/>
      <c r="Z748" s="364"/>
      <c r="AA748" s="353"/>
      <c r="AB748" s="353"/>
      <c r="AC748" s="365"/>
      <c r="AD748" s="353"/>
      <c r="AE748" s="353"/>
      <c r="AF748" s="353"/>
      <c r="AG748" s="353"/>
      <c r="AH748" s="353">
        <v>2000</v>
      </c>
      <c r="AI748" s="761"/>
      <c r="AJ748" s="353"/>
      <c r="AK748" s="353"/>
      <c r="AL748" s="353"/>
      <c r="AM748" s="353"/>
      <c r="AN748" s="353"/>
      <c r="AO748" s="366"/>
      <c r="AP748" s="353"/>
      <c r="AQ748" s="353"/>
      <c r="AR748" s="353"/>
      <c r="AS748" s="353"/>
      <c r="AT748" s="353"/>
      <c r="AU748" s="353"/>
      <c r="AV748" s="353"/>
      <c r="AW748" s="353"/>
      <c r="AX748" s="353"/>
      <c r="AY748" s="353"/>
      <c r="AZ748" s="353"/>
      <c r="BA748" s="353"/>
      <c r="BB748" s="353"/>
      <c r="BC748" s="353"/>
      <c r="BD748" s="353"/>
      <c r="BE748" s="425"/>
      <c r="BF748" s="360"/>
      <c r="BG748" s="360">
        <v>0</v>
      </c>
      <c r="BH748" s="360">
        <f t="shared" si="44"/>
        <v>0</v>
      </c>
      <c r="BI748" s="361"/>
      <c r="BJ748" s="362" t="s">
        <v>6326</v>
      </c>
      <c r="BK748" s="362" t="s">
        <v>6328</v>
      </c>
    </row>
    <row r="749" spans="1:63" s="349" customFormat="1" ht="162.75" hidden="1" customHeight="1">
      <c r="A749" s="676">
        <v>746</v>
      </c>
      <c r="B749" s="351" t="s">
        <v>6314</v>
      </c>
      <c r="C749" s="351" t="s">
        <v>3214</v>
      </c>
      <c r="D749" s="351"/>
      <c r="E749" s="351"/>
      <c r="F749" s="351" t="s">
        <v>3215</v>
      </c>
      <c r="G749" s="330" t="s">
        <v>6901</v>
      </c>
      <c r="H749" s="352"/>
      <c r="I749" s="350" t="s">
        <v>731</v>
      </c>
      <c r="J749" s="350"/>
      <c r="K749" s="350"/>
      <c r="L749" s="353"/>
      <c r="M749" s="353"/>
      <c r="N749" s="353"/>
      <c r="O749" s="353"/>
      <c r="P749" s="353"/>
      <c r="Q749" s="354"/>
      <c r="R749" s="355">
        <f t="shared" si="45"/>
        <v>2000</v>
      </c>
      <c r="S749" s="353"/>
      <c r="T749" s="353"/>
      <c r="U749" s="353"/>
      <c r="V749" s="353"/>
      <c r="W749" s="353"/>
      <c r="X749" s="353"/>
      <c r="Y749" s="353"/>
      <c r="Z749" s="364"/>
      <c r="AA749" s="353"/>
      <c r="AB749" s="353"/>
      <c r="AC749" s="365"/>
      <c r="AD749" s="353"/>
      <c r="AE749" s="353"/>
      <c r="AF749" s="353"/>
      <c r="AG749" s="353"/>
      <c r="AH749" s="353">
        <v>2000</v>
      </c>
      <c r="AI749" s="761"/>
      <c r="AJ749" s="353"/>
      <c r="AK749" s="353"/>
      <c r="AL749" s="353"/>
      <c r="AM749" s="353"/>
      <c r="AN749" s="353"/>
      <c r="AO749" s="366"/>
      <c r="AP749" s="353"/>
      <c r="AQ749" s="353"/>
      <c r="AR749" s="353"/>
      <c r="AS749" s="353"/>
      <c r="AT749" s="353"/>
      <c r="AU749" s="353"/>
      <c r="AV749" s="353"/>
      <c r="AW749" s="353"/>
      <c r="AX749" s="353"/>
      <c r="AY749" s="353"/>
      <c r="AZ749" s="353"/>
      <c r="BA749" s="353"/>
      <c r="BB749" s="353"/>
      <c r="BC749" s="353"/>
      <c r="BD749" s="353"/>
      <c r="BE749" s="425"/>
      <c r="BF749" s="360"/>
      <c r="BG749" s="360">
        <v>0</v>
      </c>
      <c r="BH749" s="360">
        <f t="shared" si="44"/>
        <v>0</v>
      </c>
      <c r="BI749" s="361"/>
      <c r="BJ749" s="362" t="s">
        <v>6326</v>
      </c>
      <c r="BK749" s="362" t="s">
        <v>6328</v>
      </c>
    </row>
    <row r="750" spans="1:63" s="349" customFormat="1" ht="182.25" hidden="1" customHeight="1">
      <c r="A750" s="676">
        <v>747</v>
      </c>
      <c r="B750" s="670" t="s">
        <v>6315</v>
      </c>
      <c r="C750" s="351" t="s">
        <v>3216</v>
      </c>
      <c r="D750" s="351"/>
      <c r="E750" s="351"/>
      <c r="F750" s="351" t="s">
        <v>3217</v>
      </c>
      <c r="G750" s="693" t="s">
        <v>7062</v>
      </c>
      <c r="H750" s="352"/>
      <c r="I750" s="350" t="s">
        <v>731</v>
      </c>
      <c r="J750" s="350"/>
      <c r="K750" s="350"/>
      <c r="L750" s="353"/>
      <c r="M750" s="353"/>
      <c r="N750" s="353"/>
      <c r="O750" s="353"/>
      <c r="P750" s="353"/>
      <c r="Q750" s="354"/>
      <c r="R750" s="355">
        <f t="shared" si="45"/>
        <v>4550</v>
      </c>
      <c r="S750" s="353"/>
      <c r="T750" s="353"/>
      <c r="U750" s="353"/>
      <c r="V750" s="353"/>
      <c r="W750" s="353"/>
      <c r="X750" s="353"/>
      <c r="Y750" s="353"/>
      <c r="Z750" s="364"/>
      <c r="AA750" s="353"/>
      <c r="AB750" s="353"/>
      <c r="AC750" s="365">
        <v>2000</v>
      </c>
      <c r="AD750" s="353">
        <v>200</v>
      </c>
      <c r="AE750" s="353"/>
      <c r="AF750" s="353">
        <v>300</v>
      </c>
      <c r="AG750" s="353"/>
      <c r="AH750" s="353">
        <v>2000</v>
      </c>
      <c r="AI750" s="761"/>
      <c r="AJ750" s="353"/>
      <c r="AK750" s="353">
        <v>50</v>
      </c>
      <c r="AL750" s="353"/>
      <c r="AM750" s="353"/>
      <c r="AN750" s="353"/>
      <c r="AO750" s="366"/>
      <c r="AP750" s="353"/>
      <c r="AQ750" s="353"/>
      <c r="AR750" s="353"/>
      <c r="AS750" s="353"/>
      <c r="AT750" s="353"/>
      <c r="AU750" s="353"/>
      <c r="AV750" s="353"/>
      <c r="AW750" s="353"/>
      <c r="AX750" s="353"/>
      <c r="AY750" s="353"/>
      <c r="AZ750" s="353"/>
      <c r="BA750" s="353"/>
      <c r="BB750" s="353"/>
      <c r="BC750" s="353"/>
      <c r="BD750" s="353"/>
      <c r="BE750" s="425"/>
      <c r="BF750" s="360"/>
      <c r="BG750" s="360">
        <v>0</v>
      </c>
      <c r="BH750" s="360">
        <f t="shared" si="44"/>
        <v>0</v>
      </c>
      <c r="BI750" s="361"/>
      <c r="BJ750" s="362" t="s">
        <v>6326</v>
      </c>
      <c r="BK750" s="362" t="s">
        <v>6328</v>
      </c>
    </row>
    <row r="751" spans="1:63" s="349" customFormat="1" ht="195.75" hidden="1" customHeight="1">
      <c r="A751" s="676">
        <v>748</v>
      </c>
      <c r="B751" s="351" t="s">
        <v>6316</v>
      </c>
      <c r="C751" s="351" t="s">
        <v>3218</v>
      </c>
      <c r="D751" s="351"/>
      <c r="E751" s="351"/>
      <c r="F751" s="351" t="s">
        <v>3219</v>
      </c>
      <c r="G751" s="693" t="s">
        <v>6902</v>
      </c>
      <c r="H751" s="352"/>
      <c r="I751" s="350" t="s">
        <v>731</v>
      </c>
      <c r="J751" s="350"/>
      <c r="K751" s="350"/>
      <c r="L751" s="353"/>
      <c r="M751" s="353"/>
      <c r="N751" s="353"/>
      <c r="O751" s="353"/>
      <c r="P751" s="353"/>
      <c r="Q751" s="354"/>
      <c r="R751" s="355">
        <f t="shared" si="45"/>
        <v>1000</v>
      </c>
      <c r="S751" s="353"/>
      <c r="T751" s="353"/>
      <c r="U751" s="353"/>
      <c r="V751" s="353"/>
      <c r="W751" s="353"/>
      <c r="X751" s="353"/>
      <c r="Y751" s="353"/>
      <c r="Z751" s="364"/>
      <c r="AA751" s="353"/>
      <c r="AB751" s="353"/>
      <c r="AC751" s="365"/>
      <c r="AD751" s="353"/>
      <c r="AE751" s="353"/>
      <c r="AF751" s="353"/>
      <c r="AG751" s="353"/>
      <c r="AH751" s="353">
        <v>1000</v>
      </c>
      <c r="AI751" s="761"/>
      <c r="AJ751" s="353"/>
      <c r="AK751" s="353"/>
      <c r="AL751" s="353"/>
      <c r="AM751" s="353"/>
      <c r="AN751" s="353"/>
      <c r="AO751" s="366"/>
      <c r="AP751" s="353"/>
      <c r="AQ751" s="353"/>
      <c r="AR751" s="353"/>
      <c r="AS751" s="353"/>
      <c r="AT751" s="353"/>
      <c r="AU751" s="353"/>
      <c r="AV751" s="353"/>
      <c r="AW751" s="353"/>
      <c r="AX751" s="353"/>
      <c r="AY751" s="353"/>
      <c r="AZ751" s="353"/>
      <c r="BA751" s="353"/>
      <c r="BB751" s="353"/>
      <c r="BC751" s="353"/>
      <c r="BD751" s="353"/>
      <c r="BE751" s="425"/>
      <c r="BF751" s="360"/>
      <c r="BG751" s="360">
        <v>0</v>
      </c>
      <c r="BH751" s="360">
        <f t="shared" si="44"/>
        <v>0</v>
      </c>
      <c r="BI751" s="361"/>
      <c r="BJ751" s="362" t="s">
        <v>6326</v>
      </c>
      <c r="BK751" s="362" t="s">
        <v>6328</v>
      </c>
    </row>
    <row r="752" spans="1:63" s="349" customFormat="1" ht="204" hidden="1" customHeight="1">
      <c r="A752" s="676">
        <v>749</v>
      </c>
      <c r="B752" s="351" t="s">
        <v>6317</v>
      </c>
      <c r="C752" s="351" t="s">
        <v>3220</v>
      </c>
      <c r="D752" s="351"/>
      <c r="E752" s="351"/>
      <c r="F752" s="351" t="s">
        <v>3221</v>
      </c>
      <c r="G752" s="693" t="s">
        <v>6903</v>
      </c>
      <c r="H752" s="352"/>
      <c r="I752" s="350" t="s">
        <v>731</v>
      </c>
      <c r="J752" s="350"/>
      <c r="K752" s="350"/>
      <c r="L752" s="353"/>
      <c r="M752" s="353"/>
      <c r="N752" s="353"/>
      <c r="O752" s="353"/>
      <c r="P752" s="353"/>
      <c r="Q752" s="354"/>
      <c r="R752" s="355">
        <f t="shared" si="45"/>
        <v>1000</v>
      </c>
      <c r="S752" s="353"/>
      <c r="T752" s="353"/>
      <c r="U752" s="353"/>
      <c r="V752" s="353"/>
      <c r="W752" s="353"/>
      <c r="X752" s="353"/>
      <c r="Y752" s="353"/>
      <c r="Z752" s="364"/>
      <c r="AA752" s="353"/>
      <c r="AB752" s="353"/>
      <c r="AC752" s="365"/>
      <c r="AD752" s="353"/>
      <c r="AE752" s="353"/>
      <c r="AF752" s="353"/>
      <c r="AG752" s="353"/>
      <c r="AH752" s="353">
        <v>1000</v>
      </c>
      <c r="AI752" s="761"/>
      <c r="AJ752" s="353"/>
      <c r="AK752" s="353"/>
      <c r="AL752" s="353"/>
      <c r="AM752" s="353"/>
      <c r="AN752" s="353"/>
      <c r="AO752" s="366"/>
      <c r="AP752" s="353"/>
      <c r="AQ752" s="353"/>
      <c r="AR752" s="353"/>
      <c r="AS752" s="353"/>
      <c r="AT752" s="353"/>
      <c r="AU752" s="353"/>
      <c r="AV752" s="353"/>
      <c r="AW752" s="353"/>
      <c r="AX752" s="353"/>
      <c r="AY752" s="353"/>
      <c r="AZ752" s="353"/>
      <c r="BA752" s="353"/>
      <c r="BB752" s="353"/>
      <c r="BC752" s="353"/>
      <c r="BD752" s="353"/>
      <c r="BE752" s="425"/>
      <c r="BF752" s="360"/>
      <c r="BG752" s="360">
        <v>0</v>
      </c>
      <c r="BH752" s="360">
        <f t="shared" si="44"/>
        <v>0</v>
      </c>
      <c r="BI752" s="361"/>
      <c r="BJ752" s="362" t="s">
        <v>6326</v>
      </c>
      <c r="BK752" s="362" t="s">
        <v>6328</v>
      </c>
    </row>
    <row r="753" spans="1:240" s="349" customFormat="1" ht="82.5" hidden="1" customHeight="1">
      <c r="A753" s="676">
        <v>750</v>
      </c>
      <c r="B753" s="351" t="s">
        <v>6318</v>
      </c>
      <c r="C753" s="351" t="s">
        <v>3222</v>
      </c>
      <c r="D753" s="351"/>
      <c r="E753" s="351"/>
      <c r="F753" s="351" t="s">
        <v>3223</v>
      </c>
      <c r="G753" s="488"/>
      <c r="H753" s="352"/>
      <c r="I753" s="350" t="s">
        <v>3224</v>
      </c>
      <c r="J753" s="350"/>
      <c r="K753" s="350"/>
      <c r="L753" s="353"/>
      <c r="M753" s="353"/>
      <c r="N753" s="353"/>
      <c r="O753" s="353"/>
      <c r="P753" s="353"/>
      <c r="Q753" s="354"/>
      <c r="R753" s="355">
        <f t="shared" si="45"/>
        <v>40</v>
      </c>
      <c r="S753" s="353"/>
      <c r="T753" s="353"/>
      <c r="U753" s="353"/>
      <c r="V753" s="353"/>
      <c r="W753" s="353"/>
      <c r="X753" s="353"/>
      <c r="Y753" s="353"/>
      <c r="Z753" s="364"/>
      <c r="AA753" s="353"/>
      <c r="AB753" s="353"/>
      <c r="AC753" s="365"/>
      <c r="AD753" s="353"/>
      <c r="AE753" s="353"/>
      <c r="AF753" s="353"/>
      <c r="AG753" s="353"/>
      <c r="AH753" s="353">
        <v>40</v>
      </c>
      <c r="AI753" s="761"/>
      <c r="AJ753" s="353"/>
      <c r="AK753" s="353"/>
      <c r="AL753" s="353"/>
      <c r="AM753" s="353"/>
      <c r="AN753" s="353"/>
      <c r="AO753" s="366"/>
      <c r="AP753" s="353"/>
      <c r="AQ753" s="353"/>
      <c r="AR753" s="353"/>
      <c r="AS753" s="353"/>
      <c r="AT753" s="353"/>
      <c r="AU753" s="353"/>
      <c r="AV753" s="353"/>
      <c r="AW753" s="353"/>
      <c r="AX753" s="353"/>
      <c r="AY753" s="353"/>
      <c r="AZ753" s="353"/>
      <c r="BA753" s="353"/>
      <c r="BB753" s="353"/>
      <c r="BC753" s="353"/>
      <c r="BD753" s="353"/>
      <c r="BE753" s="425"/>
      <c r="BF753" s="360"/>
      <c r="BG753" s="360">
        <v>0</v>
      </c>
      <c r="BH753" s="360">
        <f t="shared" si="44"/>
        <v>0</v>
      </c>
      <c r="BI753" s="361"/>
      <c r="BJ753" s="362" t="s">
        <v>6326</v>
      </c>
      <c r="BK753" s="362" t="s">
        <v>6326</v>
      </c>
    </row>
    <row r="754" spans="1:240" s="349" customFormat="1" ht="82.5" hidden="1" customHeight="1">
      <c r="A754" s="676">
        <v>751</v>
      </c>
      <c r="B754" s="351" t="s">
        <v>6319</v>
      </c>
      <c r="C754" s="351" t="s">
        <v>3225</v>
      </c>
      <c r="D754" s="351"/>
      <c r="E754" s="351"/>
      <c r="F754" s="351" t="s">
        <v>3226</v>
      </c>
      <c r="G754" s="488"/>
      <c r="H754" s="352"/>
      <c r="I754" s="350" t="s">
        <v>3227</v>
      </c>
      <c r="J754" s="350"/>
      <c r="K754" s="350"/>
      <c r="L754" s="353"/>
      <c r="M754" s="353"/>
      <c r="N754" s="353"/>
      <c r="O754" s="353"/>
      <c r="P754" s="353"/>
      <c r="Q754" s="354"/>
      <c r="R754" s="355">
        <f t="shared" si="45"/>
        <v>50</v>
      </c>
      <c r="S754" s="353"/>
      <c r="T754" s="353"/>
      <c r="U754" s="353"/>
      <c r="V754" s="353"/>
      <c r="W754" s="353"/>
      <c r="X754" s="353"/>
      <c r="Y754" s="353"/>
      <c r="Z754" s="364"/>
      <c r="AA754" s="353"/>
      <c r="AB754" s="353"/>
      <c r="AC754" s="365"/>
      <c r="AD754" s="353"/>
      <c r="AE754" s="353"/>
      <c r="AF754" s="353"/>
      <c r="AG754" s="353"/>
      <c r="AH754" s="353">
        <v>50</v>
      </c>
      <c r="AI754" s="761"/>
      <c r="AJ754" s="353"/>
      <c r="AK754" s="353"/>
      <c r="AL754" s="353"/>
      <c r="AM754" s="353"/>
      <c r="AN754" s="353"/>
      <c r="AO754" s="366"/>
      <c r="AP754" s="353"/>
      <c r="AQ754" s="353"/>
      <c r="AR754" s="353"/>
      <c r="AS754" s="353"/>
      <c r="AT754" s="353"/>
      <c r="AU754" s="353"/>
      <c r="AV754" s="353"/>
      <c r="AW754" s="353"/>
      <c r="AX754" s="353"/>
      <c r="AY754" s="353"/>
      <c r="AZ754" s="353"/>
      <c r="BA754" s="353"/>
      <c r="BB754" s="353"/>
      <c r="BC754" s="353"/>
      <c r="BD754" s="353"/>
      <c r="BE754" s="425"/>
      <c r="BF754" s="360"/>
      <c r="BG754" s="360">
        <v>0</v>
      </c>
      <c r="BH754" s="360">
        <f t="shared" si="44"/>
        <v>0</v>
      </c>
      <c r="BI754" s="361"/>
      <c r="BJ754" s="362" t="s">
        <v>6326</v>
      </c>
      <c r="BK754" s="362" t="s">
        <v>6326</v>
      </c>
    </row>
    <row r="755" spans="1:240" s="349" customFormat="1" ht="82.5" hidden="1" customHeight="1">
      <c r="A755" s="676">
        <v>752</v>
      </c>
      <c r="B755" s="351" t="s">
        <v>6320</v>
      </c>
      <c r="C755" s="351" t="s">
        <v>3228</v>
      </c>
      <c r="D755" s="351"/>
      <c r="E755" s="351"/>
      <c r="F755" s="351" t="s">
        <v>3229</v>
      </c>
      <c r="G755" s="488"/>
      <c r="H755" s="352"/>
      <c r="I755" s="350" t="s">
        <v>84</v>
      </c>
      <c r="J755" s="350"/>
      <c r="K755" s="350"/>
      <c r="L755" s="353"/>
      <c r="M755" s="353"/>
      <c r="N755" s="353"/>
      <c r="O755" s="353"/>
      <c r="P755" s="353"/>
      <c r="Q755" s="354"/>
      <c r="R755" s="355">
        <f t="shared" si="45"/>
        <v>36</v>
      </c>
      <c r="S755" s="353"/>
      <c r="T755" s="353"/>
      <c r="U755" s="353"/>
      <c r="V755" s="353"/>
      <c r="W755" s="353"/>
      <c r="X755" s="353"/>
      <c r="Y755" s="353"/>
      <c r="Z755" s="364"/>
      <c r="AA755" s="353"/>
      <c r="AB755" s="353"/>
      <c r="AC755" s="365"/>
      <c r="AD755" s="353"/>
      <c r="AE755" s="353"/>
      <c r="AF755" s="353"/>
      <c r="AG755" s="353"/>
      <c r="AH755" s="353">
        <v>36</v>
      </c>
      <c r="AI755" s="761"/>
      <c r="AJ755" s="353"/>
      <c r="AK755" s="353"/>
      <c r="AL755" s="353"/>
      <c r="AM755" s="353"/>
      <c r="AN755" s="353"/>
      <c r="AO755" s="366"/>
      <c r="AP755" s="353"/>
      <c r="AQ755" s="353"/>
      <c r="AR755" s="353"/>
      <c r="AS755" s="353"/>
      <c r="AT755" s="353"/>
      <c r="AU755" s="353"/>
      <c r="AV755" s="353"/>
      <c r="AW755" s="353"/>
      <c r="AX755" s="353"/>
      <c r="AY755" s="353"/>
      <c r="AZ755" s="353"/>
      <c r="BA755" s="353"/>
      <c r="BB755" s="353"/>
      <c r="BC755" s="353"/>
      <c r="BD755" s="353"/>
      <c r="BE755" s="425"/>
      <c r="BF755" s="360"/>
      <c r="BG755" s="360">
        <v>0</v>
      </c>
      <c r="BH755" s="360">
        <f t="shared" si="44"/>
        <v>0</v>
      </c>
      <c r="BI755" s="361"/>
      <c r="BJ755" s="362" t="s">
        <v>6326</v>
      </c>
      <c r="BK755" s="362" t="s">
        <v>6326</v>
      </c>
    </row>
    <row r="756" spans="1:240" s="349" customFormat="1" ht="82.5" hidden="1" customHeight="1">
      <c r="A756" s="676">
        <v>753</v>
      </c>
      <c r="B756" s="351" t="s">
        <v>6321</v>
      </c>
      <c r="C756" s="351" t="s">
        <v>3230</v>
      </c>
      <c r="D756" s="351"/>
      <c r="E756" s="351"/>
      <c r="F756" s="351" t="s">
        <v>3231</v>
      </c>
      <c r="G756" s="488"/>
      <c r="H756" s="352" t="s">
        <v>3232</v>
      </c>
      <c r="I756" s="350" t="s">
        <v>3233</v>
      </c>
      <c r="J756" s="350"/>
      <c r="K756" s="350"/>
      <c r="L756" s="353"/>
      <c r="M756" s="353"/>
      <c r="N756" s="353"/>
      <c r="O756" s="353"/>
      <c r="P756" s="353"/>
      <c r="Q756" s="354"/>
      <c r="R756" s="355">
        <f t="shared" si="45"/>
        <v>10</v>
      </c>
      <c r="S756" s="353"/>
      <c r="T756" s="353"/>
      <c r="U756" s="353"/>
      <c r="V756" s="353"/>
      <c r="W756" s="353"/>
      <c r="X756" s="353"/>
      <c r="Y756" s="353"/>
      <c r="Z756" s="364"/>
      <c r="AA756" s="353"/>
      <c r="AB756" s="353"/>
      <c r="AC756" s="365"/>
      <c r="AD756" s="353"/>
      <c r="AE756" s="353"/>
      <c r="AF756" s="353"/>
      <c r="AG756" s="353"/>
      <c r="AH756" s="353"/>
      <c r="AI756" s="761"/>
      <c r="AJ756" s="353"/>
      <c r="AK756" s="353"/>
      <c r="AL756" s="353"/>
      <c r="AM756" s="353"/>
      <c r="AN756" s="353"/>
      <c r="AO756" s="366"/>
      <c r="AP756" s="353"/>
      <c r="AQ756" s="353"/>
      <c r="AR756" s="353"/>
      <c r="AS756" s="353"/>
      <c r="AT756" s="353"/>
      <c r="AU756" s="353">
        <v>10</v>
      </c>
      <c r="AV756" s="353"/>
      <c r="AW756" s="353"/>
      <c r="AX756" s="353"/>
      <c r="AY756" s="353"/>
      <c r="AZ756" s="353"/>
      <c r="BA756" s="353"/>
      <c r="BB756" s="353"/>
      <c r="BC756" s="353"/>
      <c r="BD756" s="353"/>
      <c r="BE756" s="425"/>
      <c r="BF756" s="360"/>
      <c r="BG756" s="360">
        <v>0</v>
      </c>
      <c r="BH756" s="360">
        <f t="shared" si="44"/>
        <v>0</v>
      </c>
      <c r="BI756" s="361"/>
      <c r="BJ756" s="362" t="s">
        <v>6327</v>
      </c>
      <c r="BK756" s="363"/>
    </row>
    <row r="757" spans="1:240" s="349" customFormat="1" ht="152.25" hidden="1" customHeight="1">
      <c r="A757" s="676">
        <v>754</v>
      </c>
      <c r="B757" s="351" t="s">
        <v>6322</v>
      </c>
      <c r="C757" s="351" t="s">
        <v>3234</v>
      </c>
      <c r="D757" s="351"/>
      <c r="E757" s="351"/>
      <c r="F757" s="351" t="s">
        <v>3235</v>
      </c>
      <c r="G757" s="488"/>
      <c r="H757" s="352"/>
      <c r="I757" s="350" t="s">
        <v>1354</v>
      </c>
      <c r="J757" s="350"/>
      <c r="K757" s="350"/>
      <c r="L757" s="353"/>
      <c r="M757" s="353"/>
      <c r="N757" s="353"/>
      <c r="O757" s="353"/>
      <c r="P757" s="353"/>
      <c r="Q757" s="354"/>
      <c r="R757" s="355">
        <f t="shared" si="45"/>
        <v>500</v>
      </c>
      <c r="S757" s="353"/>
      <c r="T757" s="353"/>
      <c r="U757" s="353"/>
      <c r="V757" s="353"/>
      <c r="W757" s="353"/>
      <c r="X757" s="353"/>
      <c r="Y757" s="353"/>
      <c r="Z757" s="364"/>
      <c r="AA757" s="353"/>
      <c r="AB757" s="353"/>
      <c r="AC757" s="365"/>
      <c r="AD757" s="353"/>
      <c r="AE757" s="353"/>
      <c r="AF757" s="353"/>
      <c r="AG757" s="353"/>
      <c r="AH757" s="353"/>
      <c r="AI757" s="761"/>
      <c r="AJ757" s="353"/>
      <c r="AK757" s="353"/>
      <c r="AL757" s="353"/>
      <c r="AM757" s="353"/>
      <c r="AN757" s="353"/>
      <c r="AO757" s="366"/>
      <c r="AP757" s="353"/>
      <c r="AQ757" s="353"/>
      <c r="AR757" s="353"/>
      <c r="AS757" s="353">
        <v>300</v>
      </c>
      <c r="AT757" s="353"/>
      <c r="AU757" s="353">
        <v>200</v>
      </c>
      <c r="AV757" s="353"/>
      <c r="AW757" s="353"/>
      <c r="AX757" s="353"/>
      <c r="AY757" s="353"/>
      <c r="AZ757" s="353"/>
      <c r="BA757" s="353"/>
      <c r="BB757" s="353"/>
      <c r="BC757" s="353"/>
      <c r="BD757" s="353"/>
      <c r="BE757" s="425"/>
      <c r="BF757" s="360"/>
      <c r="BG757" s="360"/>
      <c r="BH757" s="360"/>
      <c r="BI757" s="361"/>
      <c r="BJ757" s="362" t="s">
        <v>6327</v>
      </c>
      <c r="BK757" s="362" t="s">
        <v>6327</v>
      </c>
    </row>
    <row r="758" spans="1:240" s="349" customFormat="1" ht="82.5" hidden="1" customHeight="1">
      <c r="A758" s="676">
        <v>755</v>
      </c>
      <c r="B758" s="351" t="s">
        <v>6323</v>
      </c>
      <c r="C758" s="351" t="s">
        <v>3236</v>
      </c>
      <c r="D758" s="351"/>
      <c r="E758" s="351"/>
      <c r="F758" s="351" t="s">
        <v>3237</v>
      </c>
      <c r="G758" s="488" t="s">
        <v>3238</v>
      </c>
      <c r="H758" s="352"/>
      <c r="I758" s="350" t="s">
        <v>193</v>
      </c>
      <c r="J758" s="350"/>
      <c r="K758" s="350"/>
      <c r="L758" s="353"/>
      <c r="M758" s="353"/>
      <c r="N758" s="353"/>
      <c r="O758" s="353"/>
      <c r="P758" s="353"/>
      <c r="Q758" s="354"/>
      <c r="R758" s="355">
        <f t="shared" si="45"/>
        <v>2500</v>
      </c>
      <c r="S758" s="353"/>
      <c r="T758" s="353"/>
      <c r="U758" s="353"/>
      <c r="V758" s="353"/>
      <c r="W758" s="353"/>
      <c r="X758" s="353"/>
      <c r="Y758" s="353"/>
      <c r="Z758" s="364"/>
      <c r="AA758" s="353"/>
      <c r="AB758" s="353"/>
      <c r="AC758" s="365"/>
      <c r="AD758" s="353"/>
      <c r="AE758" s="353"/>
      <c r="AF758" s="353"/>
      <c r="AG758" s="353"/>
      <c r="AH758" s="353"/>
      <c r="AI758" s="761"/>
      <c r="AJ758" s="353"/>
      <c r="AK758" s="353"/>
      <c r="AL758" s="353"/>
      <c r="AM758" s="353"/>
      <c r="AN758" s="353"/>
      <c r="AO758" s="366"/>
      <c r="AP758" s="353"/>
      <c r="AQ758" s="353"/>
      <c r="AR758" s="353"/>
      <c r="AS758" s="353">
        <v>2500</v>
      </c>
      <c r="AT758" s="353"/>
      <c r="AU758" s="353"/>
      <c r="AV758" s="353"/>
      <c r="AW758" s="353"/>
      <c r="AX758" s="353"/>
      <c r="AY758" s="353"/>
      <c r="AZ758" s="353"/>
      <c r="BA758" s="353"/>
      <c r="BB758" s="353"/>
      <c r="BC758" s="353"/>
      <c r="BD758" s="353"/>
      <c r="BE758" s="425"/>
      <c r="BF758" s="360"/>
      <c r="BG758" s="360">
        <v>0</v>
      </c>
      <c r="BH758" s="360">
        <f>+BG758*R758</f>
        <v>0</v>
      </c>
      <c r="BI758" s="361"/>
      <c r="BJ758" s="362" t="s">
        <v>6327</v>
      </c>
      <c r="BK758" s="362" t="s">
        <v>6327</v>
      </c>
    </row>
    <row r="759" spans="1:240" s="349" customFormat="1" ht="100.5" hidden="1" customHeight="1">
      <c r="A759" s="676">
        <v>756</v>
      </c>
      <c r="B759" s="351" t="s">
        <v>6324</v>
      </c>
      <c r="C759" s="351" t="s">
        <v>3239</v>
      </c>
      <c r="D759" s="351"/>
      <c r="E759" s="351"/>
      <c r="F759" s="374" t="s">
        <v>7081</v>
      </c>
      <c r="G759" s="488"/>
      <c r="H759" s="352" t="s">
        <v>3241</v>
      </c>
      <c r="I759" s="350" t="s">
        <v>3241</v>
      </c>
      <c r="J759" s="350"/>
      <c r="K759" s="350"/>
      <c r="L759" s="353"/>
      <c r="M759" s="353"/>
      <c r="N759" s="353"/>
      <c r="O759" s="353"/>
      <c r="P759" s="353"/>
      <c r="Q759" s="354"/>
      <c r="R759" s="355">
        <f t="shared" si="45"/>
        <v>60</v>
      </c>
      <c r="S759" s="353"/>
      <c r="T759" s="353"/>
      <c r="U759" s="353"/>
      <c r="V759" s="353"/>
      <c r="W759" s="353"/>
      <c r="X759" s="353"/>
      <c r="Y759" s="353"/>
      <c r="Z759" s="364"/>
      <c r="AA759" s="353"/>
      <c r="AB759" s="353"/>
      <c r="AC759" s="365"/>
      <c r="AD759" s="353"/>
      <c r="AE759" s="353"/>
      <c r="AF759" s="353"/>
      <c r="AG759" s="353"/>
      <c r="AH759" s="353"/>
      <c r="AI759" s="761"/>
      <c r="AJ759" s="353"/>
      <c r="AK759" s="353"/>
      <c r="AL759" s="353"/>
      <c r="AM759" s="353"/>
      <c r="AN759" s="353"/>
      <c r="AO759" s="366"/>
      <c r="AP759" s="353"/>
      <c r="AQ759" s="353"/>
      <c r="AR759" s="353"/>
      <c r="AS759" s="353"/>
      <c r="AT759" s="353"/>
      <c r="AU759" s="353"/>
      <c r="AV759" s="353"/>
      <c r="AW759" s="353"/>
      <c r="AX759" s="353"/>
      <c r="AY759" s="353"/>
      <c r="AZ759" s="353"/>
      <c r="BA759" s="353">
        <v>60</v>
      </c>
      <c r="BB759" s="353"/>
      <c r="BC759" s="353"/>
      <c r="BD759" s="353"/>
      <c r="BE759" s="425"/>
      <c r="BF759" s="360"/>
      <c r="BG759" s="360">
        <v>0</v>
      </c>
      <c r="BH759" s="360">
        <f>+BG759*R759</f>
        <v>0</v>
      </c>
      <c r="BI759" s="361"/>
      <c r="BJ759" s="362" t="s">
        <v>6326</v>
      </c>
      <c r="BK759" s="362" t="s">
        <v>6328</v>
      </c>
    </row>
    <row r="760" spans="1:240" s="349" customFormat="1" ht="40.5" hidden="1" customHeight="1">
      <c r="A760" s="676">
        <v>757</v>
      </c>
      <c r="B760" s="351" t="s">
        <v>6325</v>
      </c>
      <c r="C760" s="799" t="s">
        <v>3242</v>
      </c>
      <c r="D760" s="351"/>
      <c r="E760" s="351"/>
      <c r="F760" s="351"/>
      <c r="G760" s="488"/>
      <c r="H760" s="352"/>
      <c r="I760" s="350" t="s">
        <v>1637</v>
      </c>
      <c r="J760" s="350"/>
      <c r="K760" s="350"/>
      <c r="L760" s="353"/>
      <c r="M760" s="353"/>
      <c r="N760" s="353"/>
      <c r="O760" s="353"/>
      <c r="P760" s="353"/>
      <c r="Q760" s="354"/>
      <c r="R760" s="355">
        <f t="shared" si="45"/>
        <v>5</v>
      </c>
      <c r="S760" s="353"/>
      <c r="T760" s="353"/>
      <c r="U760" s="353"/>
      <c r="V760" s="353"/>
      <c r="W760" s="353"/>
      <c r="X760" s="353"/>
      <c r="Y760" s="353"/>
      <c r="Z760" s="364"/>
      <c r="AA760" s="353"/>
      <c r="AB760" s="353"/>
      <c r="AC760" s="365"/>
      <c r="AD760" s="353"/>
      <c r="AE760" s="353"/>
      <c r="AF760" s="353"/>
      <c r="AG760" s="353"/>
      <c r="AH760" s="353"/>
      <c r="AI760" s="761"/>
      <c r="AJ760" s="353"/>
      <c r="AK760" s="353"/>
      <c r="AL760" s="353"/>
      <c r="AM760" s="353"/>
      <c r="AN760" s="353"/>
      <c r="AO760" s="366">
        <v>5</v>
      </c>
      <c r="AP760" s="353"/>
      <c r="AQ760" s="353"/>
      <c r="AR760" s="353"/>
      <c r="AS760" s="353"/>
      <c r="AT760" s="353"/>
      <c r="AU760" s="353"/>
      <c r="AV760" s="353"/>
      <c r="AW760" s="353"/>
      <c r="AX760" s="353"/>
      <c r="AY760" s="353"/>
      <c r="AZ760" s="353"/>
      <c r="BA760" s="353"/>
      <c r="BB760" s="353"/>
      <c r="BC760" s="353"/>
      <c r="BD760" s="353"/>
      <c r="BE760" s="425"/>
      <c r="BF760" s="360"/>
      <c r="BG760" s="360">
        <v>0</v>
      </c>
      <c r="BH760" s="360">
        <f>+BG760*R760</f>
        <v>0</v>
      </c>
      <c r="BI760" s="361"/>
      <c r="BJ760" s="362" t="s">
        <v>6039</v>
      </c>
      <c r="BK760" s="363"/>
    </row>
    <row r="761" spans="1:240" s="349" customFormat="1" ht="198" hidden="1" customHeight="1">
      <c r="A761" s="676"/>
      <c r="B761" s="338" t="s">
        <v>6410</v>
      </c>
      <c r="C761" s="351" t="s">
        <v>6773</v>
      </c>
      <c r="D761" s="338" t="s">
        <v>6777</v>
      </c>
      <c r="E761" s="351"/>
      <c r="F761" s="351"/>
      <c r="G761" s="671" t="s">
        <v>6775</v>
      </c>
      <c r="H761" s="352"/>
      <c r="I761" s="696" t="s">
        <v>1337</v>
      </c>
      <c r="J761" s="350"/>
      <c r="K761" s="350"/>
      <c r="L761" s="353"/>
      <c r="M761" s="353"/>
      <c r="N761" s="353"/>
      <c r="O761" s="353"/>
      <c r="P761" s="353"/>
      <c r="Q761" s="354"/>
      <c r="R761" s="355">
        <f t="shared" si="45"/>
        <v>500</v>
      </c>
      <c r="S761" s="353"/>
      <c r="T761" s="353"/>
      <c r="U761" s="353"/>
      <c r="V761" s="353"/>
      <c r="W761" s="353"/>
      <c r="X761" s="353"/>
      <c r="Y761" s="353"/>
      <c r="Z761" s="364"/>
      <c r="AA761" s="353"/>
      <c r="AB761" s="353">
        <v>500</v>
      </c>
      <c r="AC761" s="365"/>
      <c r="AD761" s="353"/>
      <c r="AE761" s="353"/>
      <c r="AF761" s="353"/>
      <c r="AG761" s="353"/>
      <c r="AH761" s="353"/>
      <c r="AI761" s="761"/>
      <c r="AJ761" s="353"/>
      <c r="AK761" s="353"/>
      <c r="AL761" s="353"/>
      <c r="AM761" s="353"/>
      <c r="AN761" s="353"/>
      <c r="AO761" s="366"/>
      <c r="AP761" s="353"/>
      <c r="AQ761" s="353"/>
      <c r="AR761" s="353"/>
      <c r="AS761" s="353"/>
      <c r="AT761" s="353"/>
      <c r="AU761" s="353"/>
      <c r="AV761" s="353"/>
      <c r="AW761" s="353"/>
      <c r="AX761" s="353"/>
      <c r="AY761" s="353"/>
      <c r="AZ761" s="353"/>
      <c r="BA761" s="353"/>
      <c r="BB761" s="353"/>
      <c r="BC761" s="353"/>
      <c r="BD761" s="353"/>
      <c r="BE761" s="425"/>
      <c r="BF761" s="360"/>
      <c r="BG761" s="360"/>
      <c r="BH761" s="360"/>
      <c r="BI761" s="361"/>
      <c r="BJ761" s="362"/>
      <c r="BK761" s="363"/>
    </row>
    <row r="762" spans="1:240" s="349" customFormat="1" ht="86.25" hidden="1" customHeight="1">
      <c r="A762" s="676"/>
      <c r="B762" s="338" t="s">
        <v>6411</v>
      </c>
      <c r="C762" s="351" t="s">
        <v>6774</v>
      </c>
      <c r="D762" s="351"/>
      <c r="E762" s="351"/>
      <c r="F762" s="351"/>
      <c r="G762" s="671" t="s">
        <v>6776</v>
      </c>
      <c r="H762" s="352"/>
      <c r="I762" s="696" t="s">
        <v>84</v>
      </c>
      <c r="J762" s="350"/>
      <c r="K762" s="350"/>
      <c r="L762" s="353"/>
      <c r="M762" s="353"/>
      <c r="N762" s="353"/>
      <c r="O762" s="353"/>
      <c r="P762" s="353"/>
      <c r="Q762" s="354"/>
      <c r="R762" s="355">
        <f t="shared" si="45"/>
        <v>200</v>
      </c>
      <c r="S762" s="353"/>
      <c r="T762" s="353"/>
      <c r="U762" s="353"/>
      <c r="V762" s="353"/>
      <c r="W762" s="353"/>
      <c r="X762" s="353"/>
      <c r="Y762" s="353"/>
      <c r="Z762" s="364"/>
      <c r="AA762" s="353"/>
      <c r="AB762" s="353"/>
      <c r="AC762" s="365"/>
      <c r="AD762" s="353"/>
      <c r="AE762" s="353"/>
      <c r="AF762" s="353"/>
      <c r="AG762" s="353"/>
      <c r="AH762" s="353"/>
      <c r="AI762" s="761">
        <v>200</v>
      </c>
      <c r="AJ762" s="353"/>
      <c r="AK762" s="353"/>
      <c r="AL762" s="353"/>
      <c r="AM762" s="353"/>
      <c r="AN762" s="353"/>
      <c r="AO762" s="366"/>
      <c r="AP762" s="353"/>
      <c r="AQ762" s="353"/>
      <c r="AR762" s="353"/>
      <c r="AS762" s="353"/>
      <c r="AT762" s="353"/>
      <c r="AU762" s="353"/>
      <c r="AV762" s="353"/>
      <c r="AW762" s="353"/>
      <c r="AX762" s="353"/>
      <c r="AY762" s="353"/>
      <c r="AZ762" s="353"/>
      <c r="BA762" s="353"/>
      <c r="BB762" s="353"/>
      <c r="BC762" s="353"/>
      <c r="BD762" s="353"/>
      <c r="BE762" s="425"/>
      <c r="BF762" s="360"/>
      <c r="BG762" s="360"/>
      <c r="BH762" s="360"/>
      <c r="BI762" s="361"/>
      <c r="BJ762" s="362"/>
      <c r="BK762" s="363"/>
    </row>
    <row r="763" spans="1:240" s="349" customFormat="1" ht="230.25" hidden="1" customHeight="1">
      <c r="A763" s="676"/>
      <c r="B763" s="351" t="s">
        <v>4385</v>
      </c>
      <c r="C763" s="351" t="s">
        <v>4386</v>
      </c>
      <c r="D763" s="351">
        <v>0</v>
      </c>
      <c r="E763" s="351"/>
      <c r="F763" s="351" t="s">
        <v>4387</v>
      </c>
      <c r="G763" s="374"/>
      <c r="H763" s="698" t="s">
        <v>3522</v>
      </c>
      <c r="I763" s="676" t="s">
        <v>84</v>
      </c>
      <c r="J763" s="676"/>
      <c r="K763" s="676"/>
      <c r="L763" s="353"/>
      <c r="M763" s="353"/>
      <c r="N763" s="353"/>
      <c r="O763" s="353"/>
      <c r="P763" s="353"/>
      <c r="Q763" s="354"/>
      <c r="R763" s="355">
        <f t="shared" si="45"/>
        <v>1300</v>
      </c>
      <c r="S763" s="353"/>
      <c r="T763" s="353"/>
      <c r="U763" s="353"/>
      <c r="V763" s="353"/>
      <c r="W763" s="353"/>
      <c r="X763" s="353"/>
      <c r="Y763" s="353"/>
      <c r="Z763" s="364"/>
      <c r="AA763" s="353"/>
      <c r="AB763" s="353"/>
      <c r="AC763" s="365"/>
      <c r="AD763" s="353"/>
      <c r="AE763" s="353"/>
      <c r="AF763" s="353"/>
      <c r="AG763" s="353"/>
      <c r="AH763" s="353"/>
      <c r="AI763" s="765">
        <v>1300</v>
      </c>
      <c r="AJ763" s="353"/>
      <c r="AK763" s="353"/>
      <c r="AL763" s="353"/>
      <c r="AM763" s="353"/>
      <c r="AN763" s="353"/>
      <c r="AO763" s="366"/>
      <c r="AP763" s="353"/>
      <c r="AQ763" s="353"/>
      <c r="AR763" s="353"/>
      <c r="AS763" s="353"/>
      <c r="AT763" s="353"/>
      <c r="AU763" s="353"/>
      <c r="AV763" s="353"/>
      <c r="AW763" s="353"/>
      <c r="AX763" s="353"/>
      <c r="AY763" s="353"/>
      <c r="AZ763" s="353"/>
      <c r="BA763" s="353"/>
      <c r="BB763" s="353"/>
      <c r="BC763" s="353"/>
      <c r="BD763" s="353"/>
      <c r="BE763" s="425"/>
      <c r="BF763" s="360"/>
      <c r="BG763" s="360"/>
      <c r="BH763" s="360"/>
      <c r="BI763" s="391"/>
      <c r="BJ763" s="363"/>
      <c r="BK763" s="363"/>
    </row>
    <row r="764" spans="1:240" s="349" customFormat="1" ht="231.75" hidden="1" customHeight="1">
      <c r="A764" s="676"/>
      <c r="B764" s="351" t="s">
        <v>4388</v>
      </c>
      <c r="C764" s="351" t="s">
        <v>4389</v>
      </c>
      <c r="D764" s="351">
        <v>0</v>
      </c>
      <c r="E764" s="351"/>
      <c r="F764" s="351" t="s">
        <v>4390</v>
      </c>
      <c r="G764" s="351" t="s">
        <v>7032</v>
      </c>
      <c r="H764" s="698" t="s">
        <v>3522</v>
      </c>
      <c r="I764" s="676" t="s">
        <v>84</v>
      </c>
      <c r="J764" s="676"/>
      <c r="K764" s="676"/>
      <c r="L764" s="353"/>
      <c r="M764" s="353"/>
      <c r="N764" s="353"/>
      <c r="O764" s="353"/>
      <c r="P764" s="353"/>
      <c r="Q764" s="354"/>
      <c r="R764" s="355">
        <f t="shared" si="45"/>
        <v>1800</v>
      </c>
      <c r="S764" s="353"/>
      <c r="T764" s="353"/>
      <c r="U764" s="353"/>
      <c r="V764" s="353"/>
      <c r="W764" s="353"/>
      <c r="X764" s="353"/>
      <c r="Y764" s="353"/>
      <c r="Z764" s="364"/>
      <c r="AA764" s="353"/>
      <c r="AB764" s="353"/>
      <c r="AC764" s="365"/>
      <c r="AD764" s="353"/>
      <c r="AE764" s="353"/>
      <c r="AF764" s="353"/>
      <c r="AG764" s="353"/>
      <c r="AH764" s="353"/>
      <c r="AI764" s="765">
        <v>1800</v>
      </c>
      <c r="AJ764" s="353"/>
      <c r="AK764" s="353"/>
      <c r="AL764" s="353"/>
      <c r="AM764" s="353"/>
      <c r="AN764" s="353"/>
      <c r="AO764" s="366"/>
      <c r="AP764" s="353"/>
      <c r="AQ764" s="353"/>
      <c r="AR764" s="353"/>
      <c r="AS764" s="353"/>
      <c r="AT764" s="353"/>
      <c r="AU764" s="353"/>
      <c r="AV764" s="353"/>
      <c r="AW764" s="353"/>
      <c r="AX764" s="353"/>
      <c r="AY764" s="353"/>
      <c r="AZ764" s="353"/>
      <c r="BA764" s="353"/>
      <c r="BB764" s="353"/>
      <c r="BC764" s="353"/>
      <c r="BD764" s="353"/>
      <c r="BE764" s="425"/>
      <c r="BF764" s="360"/>
      <c r="BG764" s="360"/>
      <c r="BH764" s="360"/>
      <c r="BI764" s="391"/>
      <c r="BJ764" s="363"/>
      <c r="BK764" s="363"/>
    </row>
    <row r="765" spans="1:240" s="349" customFormat="1" ht="231.75" hidden="1" customHeight="1">
      <c r="A765" s="676"/>
      <c r="B765" s="351" t="s">
        <v>6412</v>
      </c>
      <c r="C765" s="351"/>
      <c r="D765" s="351" t="s">
        <v>6870</v>
      </c>
      <c r="E765" s="351"/>
      <c r="F765" s="351"/>
      <c r="G765" s="741" t="s">
        <v>6871</v>
      </c>
      <c r="H765" s="698"/>
      <c r="I765" s="676"/>
      <c r="J765" s="676"/>
      <c r="K765" s="676"/>
      <c r="L765" s="353"/>
      <c r="M765" s="353"/>
      <c r="N765" s="353"/>
      <c r="O765" s="353"/>
      <c r="P765" s="353"/>
      <c r="Q765" s="354"/>
      <c r="R765" s="355">
        <f t="shared" si="45"/>
        <v>450</v>
      </c>
      <c r="S765" s="353"/>
      <c r="T765" s="353"/>
      <c r="U765" s="353"/>
      <c r="V765" s="353"/>
      <c r="W765" s="353"/>
      <c r="X765" s="353"/>
      <c r="Y765" s="353"/>
      <c r="Z765" s="364"/>
      <c r="AA765" s="353"/>
      <c r="AB765" s="353"/>
      <c r="AC765" s="365"/>
      <c r="AD765" s="353"/>
      <c r="AE765" s="353"/>
      <c r="AF765" s="353"/>
      <c r="AG765" s="353"/>
      <c r="AH765" s="353"/>
      <c r="AI765" s="765"/>
      <c r="AJ765" s="353"/>
      <c r="AK765" s="353"/>
      <c r="AL765" s="353"/>
      <c r="AM765" s="353"/>
      <c r="AN765" s="353"/>
      <c r="AO765" s="366"/>
      <c r="AP765" s="353"/>
      <c r="AQ765" s="353"/>
      <c r="AR765" s="353"/>
      <c r="AS765" s="353">
        <v>450</v>
      </c>
      <c r="AT765" s="353"/>
      <c r="AU765" s="353"/>
      <c r="AV765" s="353"/>
      <c r="AW765" s="353"/>
      <c r="AX765" s="353"/>
      <c r="AY765" s="353"/>
      <c r="AZ765" s="353"/>
      <c r="BA765" s="353"/>
      <c r="BB765" s="353"/>
      <c r="BC765" s="353"/>
      <c r="BD765" s="353"/>
      <c r="BE765" s="425"/>
      <c r="BF765" s="360"/>
      <c r="BG765" s="360"/>
      <c r="BH765" s="360"/>
      <c r="BI765" s="391"/>
      <c r="BJ765" s="363"/>
      <c r="BK765" s="363"/>
    </row>
    <row r="766" spans="1:240" ht="198.75" hidden="1" customHeight="1">
      <c r="A766" s="715"/>
      <c r="B766" s="351" t="s">
        <v>6413</v>
      </c>
      <c r="C766" s="797" t="s">
        <v>7037</v>
      </c>
      <c r="D766" s="215"/>
      <c r="E766" s="215"/>
      <c r="F766" s="215"/>
      <c r="G766" s="782" t="s">
        <v>7036</v>
      </c>
      <c r="H766" s="240"/>
      <c r="I766" s="241"/>
      <c r="J766" s="241"/>
      <c r="K766" s="241"/>
      <c r="L766" s="244"/>
      <c r="M766" s="244"/>
      <c r="N766" s="242"/>
      <c r="O766" s="242"/>
      <c r="P766" s="242"/>
      <c r="Q766" s="780"/>
      <c r="R766" s="355">
        <f t="shared" si="45"/>
        <v>200</v>
      </c>
      <c r="S766" s="242"/>
      <c r="T766" s="242"/>
      <c r="U766" s="242"/>
      <c r="V766" s="242"/>
      <c r="W766" s="242"/>
      <c r="X766" s="242"/>
      <c r="Y766" s="242"/>
      <c r="Z766" s="242"/>
      <c r="AA766" s="242"/>
      <c r="AB766" s="242"/>
      <c r="AC766" s="242"/>
      <c r="AD766" s="242"/>
      <c r="AE766" s="242"/>
      <c r="AF766" s="242"/>
      <c r="AG766" s="242"/>
      <c r="AH766" s="242"/>
      <c r="AI766" s="766">
        <v>200</v>
      </c>
      <c r="AJ766" s="242"/>
      <c r="AK766" s="242"/>
      <c r="AL766" s="242"/>
      <c r="AM766" s="242"/>
      <c r="AN766" s="242"/>
      <c r="AO766" s="242"/>
      <c r="AP766" s="242"/>
      <c r="AQ766" s="242"/>
      <c r="AR766" s="242"/>
      <c r="AS766" s="242"/>
      <c r="AT766" s="242"/>
      <c r="AU766" s="242"/>
      <c r="AV766" s="242"/>
      <c r="AW766" s="242"/>
      <c r="AX766" s="242"/>
      <c r="AY766" s="242"/>
      <c r="AZ766" s="242"/>
      <c r="BA766" s="242"/>
      <c r="BB766" s="242"/>
      <c r="BC766" s="242"/>
      <c r="BD766" s="242"/>
      <c r="BE766" s="243"/>
      <c r="BF766" s="8"/>
      <c r="BG766" s="8"/>
      <c r="BH766" s="8"/>
      <c r="BI766" s="8"/>
      <c r="BJ766" s="8"/>
      <c r="BK766" s="8"/>
    </row>
    <row r="767" spans="1:240" ht="189.75" hidden="1" customHeight="1">
      <c r="A767" s="676"/>
      <c r="B767" s="351" t="s">
        <v>6414</v>
      </c>
      <c r="C767" s="473" t="s">
        <v>7035</v>
      </c>
      <c r="D767" s="790"/>
      <c r="E767" s="791"/>
      <c r="F767" s="746"/>
      <c r="G767" s="746" t="s">
        <v>7027</v>
      </c>
      <c r="H767" s="793"/>
      <c r="I767" s="354"/>
      <c r="J767" s="355"/>
      <c r="K767" s="353"/>
      <c r="L767" s="353"/>
      <c r="M767" s="353"/>
      <c r="N767" s="353"/>
      <c r="O767" s="353"/>
      <c r="P767" s="353"/>
      <c r="Q767" s="353"/>
      <c r="R767" s="353">
        <f t="shared" si="45"/>
        <v>500</v>
      </c>
      <c r="S767" s="353"/>
      <c r="T767" s="353"/>
      <c r="U767" s="353"/>
      <c r="V767" s="353"/>
      <c r="W767" s="353"/>
      <c r="X767" s="353"/>
      <c r="Y767" s="353"/>
      <c r="Z767" s="353"/>
      <c r="AA767" s="353"/>
      <c r="AB767" s="353"/>
      <c r="AC767" s="353"/>
      <c r="AD767" s="353"/>
      <c r="AE767" s="353"/>
      <c r="AF767" s="353"/>
      <c r="AG767" s="353"/>
      <c r="AH767" s="353"/>
      <c r="AI767" s="353">
        <v>500</v>
      </c>
      <c r="AJ767" s="353"/>
      <c r="AK767" s="353"/>
      <c r="AL767" s="353"/>
      <c r="AM767" s="353"/>
      <c r="AN767" s="353"/>
      <c r="AO767" s="353"/>
      <c r="AP767" s="353"/>
      <c r="AQ767" s="353"/>
      <c r="AR767" s="353"/>
      <c r="AS767" s="353"/>
      <c r="AT767" s="353"/>
      <c r="AU767" s="353"/>
      <c r="AV767" s="353"/>
      <c r="AW767" s="354"/>
      <c r="AX767" s="794"/>
      <c r="AY767" s="353"/>
      <c r="AZ767" s="353"/>
      <c r="BA767" s="794"/>
      <c r="BB767" s="386"/>
      <c r="BC767" s="386"/>
      <c r="BD767" s="410"/>
      <c r="BE767" s="410"/>
      <c r="BF767" s="410"/>
      <c r="BG767" s="410"/>
      <c r="BH767" s="410"/>
      <c r="BI767" s="410"/>
      <c r="BJ767" s="410"/>
      <c r="BK767" s="410"/>
      <c r="BL767" s="410"/>
      <c r="BM767" s="410"/>
      <c r="BN767" s="410"/>
      <c r="BO767" s="410"/>
      <c r="BP767" s="410"/>
      <c r="BQ767" s="410"/>
      <c r="BR767" s="410"/>
      <c r="BS767" s="410"/>
      <c r="BT767" s="410"/>
      <c r="BU767" s="410"/>
      <c r="BV767" s="410"/>
      <c r="BW767" s="410"/>
      <c r="BX767" s="410"/>
      <c r="BY767" s="410"/>
      <c r="BZ767" s="410"/>
      <c r="CA767" s="410"/>
      <c r="CB767" s="410"/>
      <c r="CC767" s="410"/>
      <c r="CD767" s="410"/>
      <c r="CE767" s="410"/>
      <c r="CF767" s="410"/>
      <c r="CG767" s="410"/>
      <c r="CH767" s="410"/>
      <c r="CI767" s="410"/>
      <c r="CJ767" s="410"/>
      <c r="CK767" s="410"/>
      <c r="CL767" s="410"/>
      <c r="CM767" s="410"/>
      <c r="CN767" s="410"/>
      <c r="CO767" s="410"/>
      <c r="CP767" s="410"/>
      <c r="CQ767" s="410"/>
      <c r="CR767" s="410"/>
      <c r="CS767" s="410"/>
      <c r="CT767" s="410"/>
      <c r="CU767" s="410"/>
      <c r="CV767" s="410"/>
      <c r="CW767" s="410"/>
      <c r="CX767" s="410"/>
      <c r="CY767" s="410"/>
      <c r="CZ767" s="410"/>
      <c r="DA767" s="410"/>
      <c r="DB767" s="410"/>
      <c r="DC767" s="410"/>
      <c r="DD767" s="410"/>
      <c r="DE767" s="410"/>
      <c r="DF767" s="410"/>
      <c r="DG767" s="410"/>
      <c r="DH767" s="410"/>
      <c r="DI767" s="410"/>
      <c r="DJ767" s="410"/>
      <c r="DK767" s="410"/>
      <c r="DL767" s="410"/>
      <c r="DM767" s="410"/>
      <c r="DN767" s="410"/>
      <c r="DO767" s="410"/>
      <c r="DP767" s="410"/>
      <c r="DQ767" s="410"/>
      <c r="DR767" s="410"/>
      <c r="DS767" s="410"/>
      <c r="DT767" s="410"/>
      <c r="DU767" s="410"/>
      <c r="DV767" s="410"/>
      <c r="DW767" s="410"/>
      <c r="DX767" s="410"/>
      <c r="DY767" s="410"/>
      <c r="DZ767" s="410"/>
      <c r="EA767" s="410"/>
      <c r="EB767" s="410"/>
      <c r="EC767" s="410"/>
      <c r="ED767" s="410"/>
      <c r="EE767" s="410"/>
      <c r="EF767" s="410"/>
      <c r="EG767" s="410"/>
      <c r="EH767" s="410"/>
      <c r="EI767" s="410"/>
      <c r="EJ767" s="410"/>
      <c r="EK767" s="410"/>
      <c r="EL767" s="410"/>
      <c r="EM767" s="410"/>
      <c r="EN767" s="410"/>
      <c r="EO767" s="410"/>
      <c r="EP767" s="410"/>
      <c r="EQ767" s="410"/>
      <c r="ER767" s="410"/>
      <c r="ES767" s="410"/>
      <c r="ET767" s="410"/>
      <c r="EU767" s="410"/>
      <c r="EV767" s="410"/>
      <c r="EW767" s="410"/>
      <c r="EX767" s="410"/>
      <c r="EY767" s="410"/>
      <c r="EZ767" s="410"/>
      <c r="FA767" s="410"/>
      <c r="FB767" s="410"/>
      <c r="FC767" s="410"/>
      <c r="FD767" s="410"/>
      <c r="FE767" s="410"/>
      <c r="FF767" s="410"/>
      <c r="FG767" s="410"/>
      <c r="FH767" s="410"/>
      <c r="FI767" s="410"/>
      <c r="FJ767" s="410"/>
      <c r="FK767" s="410"/>
      <c r="FL767" s="410"/>
      <c r="FM767" s="410"/>
      <c r="FN767" s="410"/>
      <c r="FO767" s="410"/>
      <c r="FP767" s="410"/>
      <c r="FQ767" s="410"/>
      <c r="FR767" s="410"/>
      <c r="FS767" s="410"/>
      <c r="FT767" s="410"/>
      <c r="FU767" s="410"/>
      <c r="FV767" s="410"/>
      <c r="FW767" s="410"/>
      <c r="FX767" s="410"/>
      <c r="FY767" s="410"/>
      <c r="FZ767" s="410"/>
      <c r="GA767" s="410"/>
      <c r="GB767" s="410"/>
      <c r="GC767" s="410"/>
      <c r="GD767" s="410"/>
      <c r="GE767" s="410"/>
      <c r="GF767" s="410"/>
      <c r="GG767" s="410"/>
      <c r="GH767" s="410"/>
      <c r="GI767" s="410"/>
      <c r="GJ767" s="410"/>
      <c r="GK767" s="410"/>
      <c r="GL767" s="410"/>
      <c r="GM767" s="410"/>
      <c r="GN767" s="410"/>
      <c r="GO767" s="410"/>
      <c r="GP767" s="410"/>
      <c r="GQ767" s="410"/>
      <c r="GR767" s="410"/>
      <c r="GS767" s="410"/>
      <c r="GT767" s="410"/>
      <c r="GU767" s="410"/>
      <c r="GV767" s="410"/>
      <c r="GW767" s="410"/>
      <c r="GX767" s="410"/>
      <c r="GY767" s="410"/>
      <c r="GZ767" s="410"/>
      <c r="HA767" s="410"/>
      <c r="HB767" s="410"/>
      <c r="HC767" s="410"/>
      <c r="HD767" s="410"/>
      <c r="HE767" s="410"/>
      <c r="HF767" s="410"/>
      <c r="HG767" s="410"/>
      <c r="HH767" s="410"/>
      <c r="HI767" s="410"/>
      <c r="HJ767" s="410"/>
      <c r="HK767" s="410"/>
      <c r="HL767" s="410"/>
      <c r="HM767" s="410"/>
      <c r="HN767" s="410"/>
      <c r="HO767" s="410"/>
      <c r="HP767" s="410"/>
      <c r="HQ767" s="410"/>
      <c r="HR767" s="410"/>
      <c r="HS767" s="410"/>
      <c r="HT767" s="410"/>
      <c r="HU767" s="410"/>
      <c r="HV767" s="410"/>
      <c r="HW767" s="410"/>
      <c r="HX767" s="410"/>
      <c r="HY767" s="410"/>
      <c r="HZ767" s="410"/>
      <c r="IA767" s="410"/>
      <c r="IB767" s="410"/>
      <c r="IC767" s="410"/>
      <c r="ID767" s="410"/>
      <c r="IE767" s="410"/>
      <c r="IF767" s="410"/>
    </row>
    <row r="768" spans="1:240" s="760" customFormat="1" ht="117" hidden="1" customHeight="1">
      <c r="A768" s="715"/>
      <c r="B768" s="351" t="s">
        <v>6415</v>
      </c>
      <c r="C768" s="771" t="s">
        <v>7019</v>
      </c>
      <c r="D768" s="771" t="s">
        <v>7019</v>
      </c>
      <c r="E768" s="316"/>
      <c r="F768" s="770"/>
      <c r="G768" s="330" t="s">
        <v>7033</v>
      </c>
      <c r="H768" s="241"/>
      <c r="I768" s="246"/>
      <c r="J768" s="245"/>
      <c r="K768" s="766"/>
      <c r="L768" s="768"/>
      <c r="M768" s="556"/>
      <c r="N768" s="556"/>
      <c r="O768" s="556"/>
      <c r="P768" s="556"/>
      <c r="Q768" s="781"/>
      <c r="R768" s="355">
        <f t="shared" si="45"/>
        <v>2000</v>
      </c>
      <c r="S768" s="556"/>
      <c r="T768" s="556"/>
      <c r="U768" s="556"/>
      <c r="V768" s="556"/>
      <c r="W768" s="556"/>
      <c r="X768" s="556"/>
      <c r="Y768" s="556"/>
      <c r="Z768" s="556"/>
      <c r="AA768" s="556"/>
      <c r="AB768" s="556"/>
      <c r="AC768" s="556"/>
      <c r="AD768" s="556"/>
      <c r="AE768" s="556"/>
      <c r="AF768" s="556"/>
      <c r="AG768" s="556"/>
      <c r="AH768" s="243"/>
      <c r="AI768" s="768">
        <v>2000</v>
      </c>
      <c r="AJ768" s="313"/>
      <c r="AK768" s="313"/>
      <c r="AL768" s="313"/>
      <c r="AM768" s="313"/>
    </row>
    <row r="769" spans="1:69" ht="81.75" hidden="1" customHeight="1">
      <c r="A769" s="676"/>
      <c r="B769" s="351" t="s">
        <v>6416</v>
      </c>
      <c r="C769" s="351" t="s">
        <v>7025</v>
      </c>
      <c r="D769" s="351"/>
      <c r="E769" s="351"/>
      <c r="F769" s="374" t="s">
        <v>7026</v>
      </c>
      <c r="G769" s="698"/>
      <c r="H769" s="676"/>
      <c r="I769" s="354" t="s">
        <v>84</v>
      </c>
      <c r="J769" s="355"/>
      <c r="K769" s="353"/>
      <c r="L769" s="353"/>
      <c r="M769" s="353"/>
      <c r="N769" s="353"/>
      <c r="O769" s="353"/>
      <c r="P769" s="353"/>
      <c r="Q769" s="353">
        <f>+Q577+Q578+Q579+Q580</f>
        <v>23000</v>
      </c>
      <c r="R769" s="355">
        <f t="shared" si="45"/>
        <v>24750</v>
      </c>
      <c r="S769" s="353">
        <v>0</v>
      </c>
      <c r="T769" s="353">
        <v>0</v>
      </c>
      <c r="U769" s="353">
        <v>0</v>
      </c>
      <c r="V769" s="353">
        <v>0</v>
      </c>
      <c r="W769" s="353">
        <v>0</v>
      </c>
      <c r="X769" s="353">
        <v>0</v>
      </c>
      <c r="Y769" s="353">
        <v>200</v>
      </c>
      <c r="Z769" s="353">
        <v>0</v>
      </c>
      <c r="AA769" s="353">
        <v>0</v>
      </c>
      <c r="AB769" s="353">
        <v>0</v>
      </c>
      <c r="AC769" s="353">
        <v>250</v>
      </c>
      <c r="AD769" s="353">
        <v>2400</v>
      </c>
      <c r="AE769" s="353">
        <v>0</v>
      </c>
      <c r="AF769" s="353">
        <v>1000</v>
      </c>
      <c r="AG769" s="353">
        <v>0</v>
      </c>
      <c r="AH769" s="353">
        <v>1500</v>
      </c>
      <c r="AI769" s="353">
        <v>14400</v>
      </c>
      <c r="AJ769" s="353">
        <v>0</v>
      </c>
      <c r="AK769" s="353">
        <v>150</v>
      </c>
      <c r="AL769" s="353">
        <v>700</v>
      </c>
      <c r="AM769" s="353">
        <v>3300</v>
      </c>
      <c r="AN769" s="353">
        <v>0</v>
      </c>
      <c r="AO769" s="353">
        <v>0</v>
      </c>
      <c r="AP769" s="353">
        <v>0</v>
      </c>
      <c r="AQ769" s="353">
        <v>0</v>
      </c>
      <c r="AR769" s="353">
        <v>0</v>
      </c>
      <c r="AS769" s="353">
        <v>0</v>
      </c>
      <c r="AT769" s="353">
        <v>400</v>
      </c>
      <c r="AU769" s="353">
        <v>0</v>
      </c>
      <c r="AV769" s="353">
        <v>50</v>
      </c>
      <c r="AW769" s="353">
        <v>0</v>
      </c>
      <c r="AX769" s="353">
        <v>0</v>
      </c>
      <c r="AY769" s="353">
        <v>0</v>
      </c>
      <c r="AZ769" s="353">
        <v>0</v>
      </c>
      <c r="BA769" s="353">
        <v>400</v>
      </c>
      <c r="BB769" s="353">
        <v>0</v>
      </c>
      <c r="BC769" s="353">
        <v>0</v>
      </c>
      <c r="BD769" s="353">
        <v>0</v>
      </c>
      <c r="BE769" s="359" t="s">
        <v>2730</v>
      </c>
      <c r="BF769" s="349"/>
      <c r="BG769" s="360">
        <v>882</v>
      </c>
      <c r="BH769" s="360">
        <v>21829500</v>
      </c>
      <c r="BI769" s="349"/>
      <c r="BJ769" s="363" t="s">
        <v>6039</v>
      </c>
      <c r="BK769" s="363" t="s">
        <v>6328</v>
      </c>
      <c r="BL769" s="349"/>
      <c r="BM769" s="349"/>
      <c r="BN769" s="349"/>
      <c r="BO769" s="349"/>
      <c r="BP769" s="349"/>
      <c r="BQ769" s="349"/>
    </row>
    <row r="770" spans="1:69" ht="16.5" hidden="1" customHeight="1">
      <c r="A770" s="715"/>
      <c r="B770" s="215"/>
      <c r="C770" s="215"/>
      <c r="D770" s="215"/>
      <c r="E770" s="215"/>
      <c r="F770" s="215"/>
      <c r="G770" s="488"/>
      <c r="H770" s="240"/>
      <c r="I770" s="241"/>
      <c r="J770" s="241"/>
      <c r="K770" s="241"/>
      <c r="L770" s="244"/>
      <c r="M770" s="244"/>
      <c r="N770" s="242"/>
      <c r="O770" s="242"/>
      <c r="P770" s="242"/>
      <c r="Q770" s="780"/>
      <c r="R770" s="245"/>
      <c r="S770" s="242"/>
      <c r="T770" s="242"/>
      <c r="U770" s="242"/>
      <c r="V770" s="242"/>
      <c r="W770" s="242"/>
      <c r="X770" s="242"/>
      <c r="Y770" s="242"/>
      <c r="Z770" s="242"/>
      <c r="AA770" s="242"/>
      <c r="AB770" s="242"/>
      <c r="AC770" s="242"/>
      <c r="AD770" s="242"/>
      <c r="AE770" s="242"/>
      <c r="AF770" s="242"/>
      <c r="AG770" s="242"/>
      <c r="AH770" s="242"/>
      <c r="AI770" s="766"/>
      <c r="AJ770" s="242">
        <f>1000*12</f>
        <v>12000</v>
      </c>
      <c r="AK770" s="242"/>
      <c r="AL770" s="242"/>
      <c r="AM770" s="242"/>
      <c r="AN770" s="242"/>
      <c r="AO770" s="242"/>
      <c r="AP770" s="242"/>
      <c r="AQ770" s="242"/>
      <c r="AR770" s="242"/>
      <c r="AS770" s="242"/>
      <c r="AT770" s="242"/>
      <c r="AU770" s="242"/>
      <c r="AV770" s="242"/>
      <c r="AW770" s="242"/>
      <c r="AX770" s="242"/>
      <c r="AY770" s="242"/>
      <c r="AZ770" s="242"/>
      <c r="BA770" s="242"/>
      <c r="BB770" s="242"/>
      <c r="BC770" s="242"/>
      <c r="BD770" s="242"/>
      <c r="BE770" s="243"/>
      <c r="BF770" s="8"/>
      <c r="BG770" s="8"/>
      <c r="BH770" s="8"/>
      <c r="BI770" s="8"/>
      <c r="BJ770" s="8"/>
      <c r="BK770" s="8"/>
    </row>
    <row r="771" spans="1:69" ht="16.5" customHeight="1">
      <c r="A771" s="715"/>
      <c r="B771" s="386"/>
      <c r="C771" s="215"/>
      <c r="D771" s="215"/>
      <c r="E771" s="215"/>
      <c r="F771" s="215"/>
      <c r="G771" s="488"/>
      <c r="H771" s="240"/>
      <c r="I771" s="241"/>
      <c r="J771" s="241"/>
      <c r="K771" s="241"/>
      <c r="L771" s="244"/>
      <c r="M771" s="244"/>
      <c r="N771" s="242"/>
      <c r="O771" s="242"/>
      <c r="P771" s="242"/>
      <c r="Q771" s="780"/>
      <c r="R771" s="245"/>
      <c r="S771" s="242"/>
      <c r="T771" s="242"/>
      <c r="U771" s="242"/>
      <c r="V771" s="242"/>
      <c r="W771" s="242"/>
      <c r="X771" s="242"/>
      <c r="Y771" s="242"/>
      <c r="Z771" s="242"/>
      <c r="AA771" s="242"/>
      <c r="AB771" s="242"/>
      <c r="AC771" s="242"/>
      <c r="AD771" s="242"/>
      <c r="AE771" s="242"/>
      <c r="AF771" s="242"/>
      <c r="AG771" s="242"/>
      <c r="AH771" s="242"/>
      <c r="AI771" s="766"/>
      <c r="AJ771" s="242"/>
      <c r="AK771" s="242"/>
      <c r="AL771" s="242"/>
      <c r="AM771" s="242"/>
      <c r="AN771" s="242"/>
      <c r="AO771" s="242"/>
      <c r="AP771" s="242"/>
      <c r="AQ771" s="242"/>
      <c r="AR771" s="242"/>
      <c r="AS771" s="242"/>
      <c r="AT771" s="242"/>
      <c r="AU771" s="242"/>
      <c r="AV771" s="242"/>
      <c r="AW771" s="242"/>
      <c r="AX771" s="242"/>
      <c r="AY771" s="242"/>
      <c r="AZ771" s="242"/>
      <c r="BA771" s="242"/>
      <c r="BB771" s="242"/>
      <c r="BC771" s="242"/>
      <c r="BD771" s="242"/>
      <c r="BE771" s="243"/>
      <c r="BF771" s="8"/>
      <c r="BG771" s="8"/>
      <c r="BH771" s="8"/>
      <c r="BI771" s="8"/>
      <c r="BJ771" s="8"/>
      <c r="BK771" s="8"/>
    </row>
    <row r="772" spans="1:69" ht="16.5" customHeight="1">
      <c r="A772" s="715"/>
      <c r="B772" s="386"/>
      <c r="C772" s="215"/>
      <c r="D772" s="215"/>
      <c r="E772" s="215"/>
      <c r="F772" s="215"/>
      <c r="G772" s="488"/>
      <c r="H772" s="240"/>
      <c r="I772" s="241"/>
      <c r="J772" s="241"/>
      <c r="K772" s="241"/>
      <c r="L772" s="244"/>
      <c r="M772" s="244"/>
      <c r="N772" s="242"/>
      <c r="O772" s="242"/>
      <c r="P772" s="242"/>
      <c r="Q772" s="780"/>
      <c r="R772" s="245"/>
      <c r="S772" s="242"/>
      <c r="T772" s="242"/>
      <c r="U772" s="242"/>
      <c r="V772" s="242"/>
      <c r="W772" s="242"/>
      <c r="X772" s="242"/>
      <c r="Y772" s="242"/>
      <c r="Z772" s="242"/>
      <c r="AA772" s="242"/>
      <c r="AB772" s="242"/>
      <c r="AC772" s="242"/>
      <c r="AD772" s="242"/>
      <c r="AE772" s="242"/>
      <c r="AF772" s="242"/>
      <c r="AG772" s="242"/>
      <c r="AH772" s="242"/>
      <c r="AI772" s="766"/>
      <c r="AJ772" s="242"/>
      <c r="AK772" s="242"/>
      <c r="AL772" s="242"/>
      <c r="AM772" s="242"/>
      <c r="AN772" s="242"/>
      <c r="AO772" s="242"/>
      <c r="AP772" s="242"/>
      <c r="AQ772" s="242"/>
      <c r="AR772" s="242"/>
      <c r="AS772" s="242"/>
      <c r="AT772" s="242"/>
      <c r="AU772" s="242"/>
      <c r="AV772" s="242"/>
      <c r="AW772" s="242"/>
      <c r="AX772" s="242"/>
      <c r="AY772" s="242"/>
      <c r="AZ772" s="242"/>
      <c r="BA772" s="242"/>
      <c r="BB772" s="242"/>
      <c r="BC772" s="242"/>
      <c r="BD772" s="242"/>
      <c r="BE772" s="243"/>
      <c r="BF772" s="8"/>
      <c r="BG772" s="8"/>
      <c r="BH772" s="8"/>
      <c r="BI772" s="8"/>
      <c r="BJ772" s="8"/>
      <c r="BK772" s="8"/>
    </row>
    <row r="773" spans="1:69" ht="16.5" customHeight="1">
      <c r="A773" s="715"/>
      <c r="B773" s="386"/>
      <c r="C773" s="215"/>
      <c r="D773" s="215"/>
      <c r="E773" s="215"/>
      <c r="F773" s="215"/>
      <c r="G773" s="488"/>
      <c r="H773" s="240"/>
      <c r="I773" s="241"/>
      <c r="J773" s="241"/>
      <c r="K773" s="241"/>
      <c r="L773" s="244"/>
      <c r="M773" s="244"/>
      <c r="N773" s="242"/>
      <c r="O773" s="242"/>
      <c r="P773" s="242"/>
      <c r="Q773" s="780"/>
      <c r="R773" s="245"/>
      <c r="S773" s="242"/>
      <c r="T773" s="242"/>
      <c r="U773" s="242"/>
      <c r="V773" s="242"/>
      <c r="W773" s="242"/>
      <c r="X773" s="242"/>
      <c r="Y773" s="242"/>
      <c r="Z773" s="242"/>
      <c r="AA773" s="242"/>
      <c r="AB773" s="242"/>
      <c r="AC773" s="242"/>
      <c r="AD773" s="242"/>
      <c r="AE773" s="242"/>
      <c r="AF773" s="242"/>
      <c r="AG773" s="242"/>
      <c r="AH773" s="242"/>
      <c r="AI773" s="766"/>
      <c r="AJ773" s="242"/>
      <c r="AK773" s="242"/>
      <c r="AL773" s="242"/>
      <c r="AM773" s="242"/>
      <c r="AN773" s="242"/>
      <c r="AO773" s="242"/>
      <c r="AP773" s="242"/>
      <c r="AQ773" s="242"/>
      <c r="AR773" s="242"/>
      <c r="AS773" s="242"/>
      <c r="AT773" s="242"/>
      <c r="AU773" s="242"/>
      <c r="AV773" s="242"/>
      <c r="AW773" s="242"/>
      <c r="AX773" s="242"/>
      <c r="AY773" s="242"/>
      <c r="AZ773" s="242"/>
      <c r="BA773" s="242"/>
      <c r="BB773" s="242"/>
      <c r="BC773" s="242"/>
      <c r="BD773" s="242"/>
      <c r="BE773" s="243"/>
      <c r="BF773" s="8"/>
      <c r="BG773" s="8"/>
      <c r="BH773" s="8"/>
      <c r="BI773" s="8"/>
      <c r="BJ773" s="8"/>
      <c r="BK773" s="8"/>
    </row>
    <row r="774" spans="1:69" ht="16.5" customHeight="1">
      <c r="A774" s="715"/>
      <c r="B774" s="386"/>
      <c r="C774" s="215"/>
      <c r="D774" s="215"/>
      <c r="E774" s="215"/>
      <c r="F774" s="215"/>
      <c r="G774" s="488"/>
      <c r="H774" s="240"/>
      <c r="I774" s="241"/>
      <c r="J774" s="241"/>
      <c r="K774" s="241"/>
      <c r="L774" s="244"/>
      <c r="M774" s="244"/>
      <c r="N774" s="242"/>
      <c r="O774" s="242"/>
      <c r="P774" s="242"/>
      <c r="Q774" s="780"/>
      <c r="R774" s="245"/>
      <c r="S774" s="242"/>
      <c r="T774" s="242"/>
      <c r="U774" s="242"/>
      <c r="V774" s="242"/>
      <c r="W774" s="242"/>
      <c r="X774" s="242"/>
      <c r="Y774" s="242"/>
      <c r="Z774" s="242"/>
      <c r="AA774" s="242"/>
      <c r="AB774" s="242"/>
      <c r="AC774" s="242"/>
      <c r="AD774" s="242"/>
      <c r="AE774" s="242"/>
      <c r="AF774" s="242"/>
      <c r="AG774" s="242"/>
      <c r="AH774" s="242"/>
      <c r="AI774" s="766"/>
      <c r="AJ774" s="242"/>
      <c r="AK774" s="242"/>
      <c r="AL774" s="242"/>
      <c r="AM774" s="242"/>
      <c r="AN774" s="242"/>
      <c r="AO774" s="242"/>
      <c r="AP774" s="242"/>
      <c r="AQ774" s="242"/>
      <c r="AR774" s="242"/>
      <c r="AS774" s="242"/>
      <c r="AT774" s="242"/>
      <c r="AU774" s="242"/>
      <c r="AV774" s="242"/>
      <c r="AW774" s="242"/>
      <c r="AX774" s="242"/>
      <c r="AY774" s="242"/>
      <c r="AZ774" s="242"/>
      <c r="BA774" s="242"/>
      <c r="BB774" s="242"/>
      <c r="BC774" s="242"/>
      <c r="BD774" s="242"/>
      <c r="BE774" s="243"/>
      <c r="BF774" s="8"/>
      <c r="BG774" s="8"/>
      <c r="BH774" s="8"/>
      <c r="BI774" s="8"/>
      <c r="BJ774" s="8"/>
      <c r="BK774" s="8"/>
    </row>
    <row r="775" spans="1:69" ht="16.5" customHeight="1">
      <c r="A775" s="715"/>
      <c r="B775" s="386"/>
      <c r="C775" s="215"/>
      <c r="D775" s="215"/>
      <c r="E775" s="215"/>
      <c r="F775" s="215"/>
      <c r="G775" s="488"/>
      <c r="H775" s="240"/>
      <c r="I775" s="241"/>
      <c r="J775" s="241"/>
      <c r="K775" s="241"/>
      <c r="L775" s="244"/>
      <c r="M775" s="244"/>
      <c r="N775" s="242"/>
      <c r="O775" s="242"/>
      <c r="P775" s="242"/>
      <c r="Q775" s="780"/>
      <c r="R775" s="245"/>
      <c r="S775" s="242"/>
      <c r="T775" s="242"/>
      <c r="U775" s="242"/>
      <c r="V775" s="242"/>
      <c r="W775" s="242"/>
      <c r="X775" s="242"/>
      <c r="Y775" s="242"/>
      <c r="Z775" s="242"/>
      <c r="AA775" s="242"/>
      <c r="AB775" s="242"/>
      <c r="AC775" s="242"/>
      <c r="AD775" s="242"/>
      <c r="AE775" s="242"/>
      <c r="AF775" s="242"/>
      <c r="AG775" s="242"/>
      <c r="AH775" s="242"/>
      <c r="AI775" s="766"/>
      <c r="AJ775" s="242"/>
      <c r="AK775" s="242"/>
      <c r="AL775" s="242"/>
      <c r="AM775" s="242"/>
      <c r="AN775" s="242"/>
      <c r="AO775" s="242"/>
      <c r="AP775" s="242"/>
      <c r="AQ775" s="242"/>
      <c r="AR775" s="242"/>
      <c r="AS775" s="242"/>
      <c r="AT775" s="242"/>
      <c r="AU775" s="242"/>
      <c r="AV775" s="242"/>
      <c r="AW775" s="242"/>
      <c r="AX775" s="242"/>
      <c r="AY775" s="242"/>
      <c r="AZ775" s="242"/>
      <c r="BA775" s="242"/>
      <c r="BB775" s="242"/>
      <c r="BC775" s="242"/>
      <c r="BD775" s="242"/>
      <c r="BE775" s="243"/>
      <c r="BF775" s="8"/>
      <c r="BG775" s="8"/>
      <c r="BH775" s="8"/>
      <c r="BI775" s="8"/>
      <c r="BJ775" s="8"/>
      <c r="BK775" s="8"/>
    </row>
    <row r="776" spans="1:69" ht="16.5" customHeight="1">
      <c r="A776" s="715"/>
      <c r="B776" s="386"/>
      <c r="C776" s="215"/>
      <c r="D776" s="215"/>
      <c r="E776" s="215"/>
      <c r="F776" s="215"/>
      <c r="G776" s="488"/>
      <c r="H776" s="240"/>
      <c r="I776" s="241"/>
      <c r="J776" s="241"/>
      <c r="K776" s="241"/>
      <c r="L776" s="244"/>
      <c r="M776" s="244"/>
      <c r="N776" s="242"/>
      <c r="O776" s="242"/>
      <c r="P776" s="242"/>
      <c r="Q776" s="780"/>
      <c r="R776" s="245"/>
      <c r="S776" s="242"/>
      <c r="T776" s="242"/>
      <c r="U776" s="242"/>
      <c r="V776" s="242"/>
      <c r="W776" s="242"/>
      <c r="X776" s="242"/>
      <c r="Y776" s="242"/>
      <c r="Z776" s="242"/>
      <c r="AA776" s="242"/>
      <c r="AB776" s="242"/>
      <c r="AC776" s="242"/>
      <c r="AD776" s="242"/>
      <c r="AE776" s="242"/>
      <c r="AF776" s="242"/>
      <c r="AG776" s="242"/>
      <c r="AH776" s="242"/>
      <c r="AI776" s="766"/>
      <c r="AJ776" s="242"/>
      <c r="AK776" s="242"/>
      <c r="AL776" s="242"/>
      <c r="AM776" s="242"/>
      <c r="AN776" s="242"/>
      <c r="AO776" s="242"/>
      <c r="AP776" s="242"/>
      <c r="AQ776" s="242"/>
      <c r="AR776" s="242"/>
      <c r="AS776" s="242"/>
      <c r="AT776" s="242"/>
      <c r="AU776" s="242"/>
      <c r="AV776" s="242"/>
      <c r="AW776" s="242"/>
      <c r="AX776" s="242"/>
      <c r="AY776" s="242"/>
      <c r="AZ776" s="242"/>
      <c r="BA776" s="242"/>
      <c r="BB776" s="242"/>
      <c r="BC776" s="242"/>
      <c r="BD776" s="242"/>
      <c r="BE776" s="243"/>
      <c r="BF776" s="8"/>
      <c r="BG776" s="8"/>
      <c r="BH776" s="8"/>
      <c r="BI776" s="8"/>
      <c r="BJ776" s="8"/>
      <c r="BK776" s="8"/>
    </row>
    <row r="777" spans="1:69" ht="16.5" customHeight="1">
      <c r="A777" s="715"/>
      <c r="B777" s="386"/>
      <c r="C777" s="215"/>
      <c r="D777" s="215"/>
      <c r="E777" s="215"/>
      <c r="F777" s="215"/>
      <c r="G777" s="488"/>
      <c r="H777" s="240"/>
      <c r="I777" s="241"/>
      <c r="J777" s="241"/>
      <c r="K777" s="241"/>
      <c r="L777" s="244"/>
      <c r="M777" s="244"/>
      <c r="N777" s="242"/>
      <c r="O777" s="242"/>
      <c r="P777" s="242"/>
      <c r="Q777" s="780"/>
      <c r="R777" s="245"/>
      <c r="S777" s="242"/>
      <c r="T777" s="242"/>
      <c r="U777" s="242"/>
      <c r="V777" s="242"/>
      <c r="W777" s="242"/>
      <c r="X777" s="242"/>
      <c r="Y777" s="242"/>
      <c r="Z777" s="242"/>
      <c r="AA777" s="242"/>
      <c r="AB777" s="242"/>
      <c r="AC777" s="242"/>
      <c r="AD777" s="242"/>
      <c r="AE777" s="242"/>
      <c r="AF777" s="242"/>
      <c r="AG777" s="242"/>
      <c r="AH777" s="242"/>
      <c r="AI777" s="766"/>
      <c r="AJ777" s="242"/>
      <c r="AK777" s="242"/>
      <c r="AL777" s="242"/>
      <c r="AM777" s="242"/>
      <c r="AN777" s="242"/>
      <c r="AO777" s="242"/>
      <c r="AP777" s="242"/>
      <c r="AQ777" s="242"/>
      <c r="AR777" s="242"/>
      <c r="AS777" s="242"/>
      <c r="AT777" s="242"/>
      <c r="AU777" s="242"/>
      <c r="AV777" s="242"/>
      <c r="AW777" s="242"/>
      <c r="AX777" s="242"/>
      <c r="AY777" s="242"/>
      <c r="AZ777" s="242"/>
      <c r="BA777" s="242"/>
      <c r="BB777" s="242"/>
      <c r="BC777" s="242"/>
      <c r="BD777" s="242"/>
      <c r="BE777" s="243"/>
      <c r="BF777" s="8"/>
      <c r="BG777" s="8"/>
      <c r="BH777" s="8"/>
      <c r="BI777" s="8"/>
      <c r="BJ777" s="8"/>
      <c r="BK777" s="8"/>
    </row>
    <row r="778" spans="1:69" ht="16.5" customHeight="1">
      <c r="A778" s="715"/>
      <c r="B778" s="386"/>
      <c r="C778" s="215"/>
      <c r="D778" s="215"/>
      <c r="E778" s="215"/>
      <c r="F778" s="215">
        <f>+E783</f>
        <v>0</v>
      </c>
      <c r="G778" s="488"/>
      <c r="H778" s="240"/>
      <c r="I778" s="241"/>
      <c r="J778" s="241"/>
      <c r="K778" s="241"/>
      <c r="L778" s="244"/>
      <c r="M778" s="244"/>
      <c r="N778" s="242"/>
      <c r="O778" s="242"/>
      <c r="P778" s="242"/>
      <c r="Q778" s="780"/>
      <c r="R778" s="245"/>
      <c r="S778" s="242"/>
      <c r="T778" s="242"/>
      <c r="U778" s="242"/>
      <c r="V778" s="242"/>
      <c r="W778" s="242"/>
      <c r="X778" s="242"/>
      <c r="Y778" s="242"/>
      <c r="Z778" s="242"/>
      <c r="AA778" s="242"/>
      <c r="AB778" s="242"/>
      <c r="AC778" s="242"/>
      <c r="AD778" s="242"/>
      <c r="AE778" s="242"/>
      <c r="AF778" s="242"/>
      <c r="AG778" s="242"/>
      <c r="AH778" s="242"/>
      <c r="AI778" s="766"/>
      <c r="AJ778" s="242"/>
      <c r="AK778" s="242"/>
      <c r="AL778" s="242"/>
      <c r="AM778" s="242"/>
      <c r="AN778" s="242"/>
      <c r="AO778" s="242"/>
      <c r="AP778" s="242"/>
      <c r="AQ778" s="242"/>
      <c r="AR778" s="242"/>
      <c r="AS778" s="242"/>
      <c r="AT778" s="242"/>
      <c r="AU778" s="242"/>
      <c r="AV778" s="242"/>
      <c r="AW778" s="242"/>
      <c r="AX778" s="242"/>
      <c r="AY778" s="242"/>
      <c r="AZ778" s="242"/>
      <c r="BA778" s="242"/>
      <c r="BB778" s="242"/>
      <c r="BC778" s="242"/>
      <c r="BD778" s="242"/>
      <c r="BE778" s="243"/>
      <c r="BF778" s="8"/>
      <c r="BG778" s="8"/>
      <c r="BH778" s="8"/>
      <c r="BI778" s="8"/>
      <c r="BJ778" s="8"/>
      <c r="BK778" s="8"/>
    </row>
    <row r="779" spans="1:69" ht="16.5" customHeight="1">
      <c r="A779" s="715"/>
      <c r="B779" s="386"/>
      <c r="C779" s="215"/>
      <c r="D779" s="215"/>
      <c r="E779" s="215"/>
      <c r="F779" s="215"/>
      <c r="G779" s="488"/>
      <c r="H779" s="240"/>
      <c r="I779" s="241"/>
      <c r="J779" s="241"/>
      <c r="K779" s="241"/>
      <c r="L779" s="244"/>
      <c r="M779" s="244"/>
      <c r="N779" s="242"/>
      <c r="O779" s="242"/>
      <c r="P779" s="242"/>
      <c r="Q779" s="780"/>
      <c r="R779" s="245"/>
      <c r="S779" s="242"/>
      <c r="T779" s="242"/>
      <c r="U779" s="242"/>
      <c r="V779" s="242"/>
      <c r="W779" s="242"/>
      <c r="X779" s="242"/>
      <c r="Y779" s="242"/>
      <c r="Z779" s="242"/>
      <c r="AA779" s="242"/>
      <c r="AB779" s="242"/>
      <c r="AC779" s="242"/>
      <c r="AD779" s="242"/>
      <c r="AE779" s="242"/>
      <c r="AF779" s="242"/>
      <c r="AG779" s="242"/>
      <c r="AH779" s="242"/>
      <c r="AI779" s="766"/>
      <c r="AJ779" s="242"/>
      <c r="AK779" s="242"/>
      <c r="AL779" s="242"/>
      <c r="AM779" s="242"/>
      <c r="AN779" s="242"/>
      <c r="AO779" s="242"/>
      <c r="AP779" s="242"/>
      <c r="AQ779" s="242"/>
      <c r="AR779" s="242"/>
      <c r="AS779" s="242"/>
      <c r="AT779" s="242"/>
      <c r="AU779" s="242"/>
      <c r="AV779" s="242"/>
      <c r="AW779" s="242"/>
      <c r="AX779" s="242"/>
      <c r="AY779" s="242"/>
      <c r="AZ779" s="242"/>
      <c r="BA779" s="242"/>
      <c r="BB779" s="242"/>
      <c r="BC779" s="242"/>
      <c r="BD779" s="242"/>
      <c r="BE779" s="243"/>
      <c r="BF779" s="8"/>
      <c r="BG779" s="8"/>
      <c r="BH779" s="8"/>
      <c r="BI779" s="8"/>
      <c r="BJ779" s="8"/>
      <c r="BK779" s="8"/>
    </row>
    <row r="780" spans="1:69" ht="16.5" customHeight="1">
      <c r="A780" s="715"/>
      <c r="B780" s="386"/>
      <c r="C780" s="215"/>
      <c r="D780" s="215"/>
      <c r="E780" s="215"/>
      <c r="F780" s="215"/>
      <c r="G780" s="488"/>
      <c r="H780" s="240"/>
      <c r="I780" s="241"/>
      <c r="J780" s="241"/>
      <c r="K780" s="241"/>
      <c r="L780" s="244"/>
      <c r="M780" s="244"/>
      <c r="N780" s="242"/>
      <c r="O780" s="242"/>
      <c r="P780" s="242"/>
      <c r="Q780" s="780"/>
      <c r="R780" s="245"/>
      <c r="S780" s="242"/>
      <c r="T780" s="242"/>
      <c r="U780" s="242"/>
      <c r="V780" s="242"/>
      <c r="W780" s="242"/>
      <c r="X780" s="242"/>
      <c r="Y780" s="242"/>
      <c r="Z780" s="242"/>
      <c r="AA780" s="242"/>
      <c r="AB780" s="242"/>
      <c r="AC780" s="242"/>
      <c r="AD780" s="242"/>
      <c r="AE780" s="242"/>
      <c r="AF780" s="242"/>
      <c r="AG780" s="242"/>
      <c r="AH780" s="242"/>
      <c r="AI780" s="766"/>
      <c r="AJ780" s="242"/>
      <c r="AK780" s="242"/>
      <c r="AL780" s="242"/>
      <c r="AM780" s="242"/>
      <c r="AN780" s="242"/>
      <c r="AO780" s="242"/>
      <c r="AP780" s="242"/>
      <c r="AQ780" s="242"/>
      <c r="AR780" s="242"/>
      <c r="AS780" s="242"/>
      <c r="AT780" s="242"/>
      <c r="AU780" s="242"/>
      <c r="AV780" s="242"/>
      <c r="AW780" s="242"/>
      <c r="AX780" s="242"/>
      <c r="AY780" s="242"/>
      <c r="AZ780" s="242"/>
      <c r="BA780" s="242"/>
      <c r="BB780" s="242"/>
      <c r="BC780" s="242"/>
      <c r="BD780" s="242"/>
      <c r="BE780" s="243"/>
      <c r="BF780" s="8"/>
      <c r="BG780" s="8"/>
      <c r="BH780" s="8"/>
      <c r="BI780" s="8"/>
      <c r="BJ780" s="8"/>
      <c r="BK780" s="8"/>
    </row>
    <row r="781" spans="1:69" ht="16.5" customHeight="1">
      <c r="A781" s="715"/>
      <c r="B781" s="386"/>
      <c r="C781" s="215"/>
      <c r="D781" s="215"/>
      <c r="E781" s="215"/>
      <c r="F781" s="215"/>
      <c r="G781" s="488"/>
      <c r="H781" s="240"/>
      <c r="I781" s="241"/>
      <c r="J781" s="241"/>
      <c r="K781" s="241"/>
      <c r="L781" s="244"/>
      <c r="M781" s="244"/>
      <c r="N781" s="242"/>
      <c r="O781" s="242"/>
      <c r="P781" s="242"/>
      <c r="Q781" s="780"/>
      <c r="R781" s="245"/>
      <c r="S781" s="242"/>
      <c r="T781" s="242"/>
      <c r="U781" s="242"/>
      <c r="V781" s="242"/>
      <c r="W781" s="242"/>
      <c r="X781" s="242"/>
      <c r="Y781" s="242"/>
      <c r="Z781" s="242"/>
      <c r="AA781" s="242"/>
      <c r="AB781" s="242"/>
      <c r="AC781" s="242"/>
      <c r="AD781" s="242"/>
      <c r="AE781" s="242"/>
      <c r="AF781" s="242"/>
      <c r="AG781" s="242"/>
      <c r="AH781" s="242"/>
      <c r="AI781" s="766"/>
      <c r="AJ781" s="242"/>
      <c r="AK781" s="242"/>
      <c r="AL781" s="242"/>
      <c r="AM781" s="242"/>
      <c r="AN781" s="242"/>
      <c r="AO781" s="242"/>
      <c r="AP781" s="242"/>
      <c r="AQ781" s="242"/>
      <c r="AR781" s="242"/>
      <c r="AS781" s="242"/>
      <c r="AT781" s="242"/>
      <c r="AU781" s="242"/>
      <c r="AV781" s="242"/>
      <c r="AW781" s="242"/>
      <c r="AX781" s="242"/>
      <c r="AY781" s="242"/>
      <c r="AZ781" s="242"/>
      <c r="BA781" s="242"/>
      <c r="BB781" s="242"/>
      <c r="BC781" s="242"/>
      <c r="BD781" s="242"/>
      <c r="BE781" s="243"/>
      <c r="BF781" s="8"/>
      <c r="BG781" s="8"/>
      <c r="BH781" s="8"/>
      <c r="BI781" s="8"/>
      <c r="BJ781" s="8"/>
      <c r="BK781" s="8"/>
    </row>
    <row r="782" spans="1:69" ht="16.5" customHeight="1">
      <c r="A782" s="715"/>
      <c r="B782" s="386"/>
      <c r="C782" s="215">
        <f>5*11</f>
        <v>55</v>
      </c>
      <c r="D782" s="215"/>
      <c r="E782" s="215"/>
      <c r="F782" s="215"/>
      <c r="G782" s="488"/>
      <c r="H782" s="240"/>
      <c r="I782" s="241"/>
      <c r="J782" s="241"/>
      <c r="K782" s="241"/>
      <c r="L782" s="244"/>
      <c r="M782" s="244"/>
      <c r="N782" s="242"/>
      <c r="O782" s="242"/>
      <c r="P782" s="242"/>
      <c r="Q782" s="780"/>
      <c r="R782" s="245"/>
      <c r="S782" s="242"/>
      <c r="T782" s="242"/>
      <c r="U782" s="242"/>
      <c r="V782" s="242"/>
      <c r="W782" s="242"/>
      <c r="X782" s="242"/>
      <c r="Y782" s="242"/>
      <c r="Z782" s="242"/>
      <c r="AA782" s="242"/>
      <c r="AB782" s="242"/>
      <c r="AC782" s="242"/>
      <c r="AD782" s="242"/>
      <c r="AE782" s="242"/>
      <c r="AF782" s="242"/>
      <c r="AG782" s="242"/>
      <c r="AH782" s="242"/>
      <c r="AI782" s="766"/>
      <c r="AJ782" s="242"/>
      <c r="AK782" s="242"/>
      <c r="AL782" s="242"/>
      <c r="AM782" s="242"/>
      <c r="AN782" s="242"/>
      <c r="AO782" s="242"/>
      <c r="AP782" s="242"/>
      <c r="AQ782" s="242"/>
      <c r="AR782" s="242"/>
      <c r="AS782" s="242"/>
      <c r="AT782" s="242"/>
      <c r="AU782" s="242"/>
      <c r="AV782" s="242"/>
      <c r="AW782" s="242"/>
      <c r="AX782" s="242"/>
      <c r="AY782" s="242"/>
      <c r="AZ782" s="242"/>
      <c r="BA782" s="242"/>
      <c r="BB782" s="242"/>
      <c r="BC782" s="242"/>
      <c r="BD782" s="242"/>
      <c r="BE782" s="243"/>
      <c r="BF782" s="8"/>
      <c r="BG782" s="8"/>
      <c r="BH782" s="8"/>
      <c r="BI782" s="8"/>
      <c r="BJ782" s="8"/>
      <c r="BK782" s="8"/>
    </row>
    <row r="783" spans="1:69" ht="16.5" customHeight="1">
      <c r="A783" s="715"/>
      <c r="B783" s="386"/>
      <c r="C783" s="215"/>
      <c r="D783" s="215"/>
      <c r="E783" s="215"/>
      <c r="F783" s="215"/>
      <c r="G783" s="488"/>
      <c r="H783" s="240"/>
      <c r="I783" s="241"/>
      <c r="J783" s="241"/>
      <c r="K783" s="241"/>
      <c r="L783" s="244"/>
      <c r="M783" s="244"/>
      <c r="N783" s="242"/>
      <c r="O783" s="242"/>
      <c r="P783" s="242"/>
      <c r="Q783" s="780"/>
      <c r="R783" s="245"/>
      <c r="S783" s="242"/>
      <c r="T783" s="242"/>
      <c r="U783" s="242"/>
      <c r="V783" s="242"/>
      <c r="W783" s="242"/>
      <c r="X783" s="242"/>
      <c r="Y783" s="242"/>
      <c r="Z783" s="242"/>
      <c r="AA783" s="242"/>
      <c r="AB783" s="242"/>
      <c r="AC783" s="242"/>
      <c r="AD783" s="242"/>
      <c r="AE783" s="242"/>
      <c r="AF783" s="242"/>
      <c r="AG783" s="242"/>
      <c r="AH783" s="242"/>
      <c r="AI783" s="766"/>
      <c r="AJ783" s="242"/>
      <c r="AK783" s="242"/>
      <c r="AL783" s="242"/>
      <c r="AM783" s="242"/>
      <c r="AN783" s="242"/>
      <c r="AO783" s="242"/>
      <c r="AP783" s="242"/>
      <c r="AQ783" s="242"/>
      <c r="AR783" s="242"/>
      <c r="AS783" s="242"/>
      <c r="AT783" s="242"/>
      <c r="AU783" s="242"/>
      <c r="AV783" s="242"/>
      <c r="AW783" s="242"/>
      <c r="AX783" s="242"/>
      <c r="AY783" s="242"/>
      <c r="AZ783" s="242"/>
      <c r="BA783" s="242"/>
      <c r="BB783" s="242"/>
      <c r="BC783" s="242"/>
      <c r="BD783" s="242"/>
      <c r="BE783" s="243"/>
      <c r="BF783" s="8"/>
      <c r="BG783" s="8"/>
      <c r="BH783" s="8"/>
      <c r="BI783" s="8"/>
      <c r="BJ783" s="8"/>
      <c r="BK783" s="8"/>
    </row>
    <row r="784" spans="1:69" ht="16.5" customHeight="1">
      <c r="A784" s="715"/>
      <c r="B784" s="386"/>
      <c r="C784" s="215"/>
      <c r="D784" s="215"/>
      <c r="E784" s="215"/>
      <c r="F784" s="215"/>
      <c r="G784" s="488"/>
      <c r="H784" s="240"/>
      <c r="I784" s="241"/>
      <c r="J784" s="241"/>
      <c r="K784" s="241"/>
      <c r="L784" s="244"/>
      <c r="M784" s="244"/>
      <c r="N784" s="242"/>
      <c r="O784" s="242"/>
      <c r="P784" s="242"/>
      <c r="Q784" s="780"/>
      <c r="R784" s="245"/>
      <c r="S784" s="242"/>
      <c r="T784" s="242"/>
      <c r="U784" s="242"/>
      <c r="V784" s="242"/>
      <c r="W784" s="242"/>
      <c r="X784" s="242"/>
      <c r="Y784" s="242"/>
      <c r="Z784" s="242"/>
      <c r="AA784" s="242"/>
      <c r="AB784" s="242"/>
      <c r="AC784" s="242"/>
      <c r="AD784" s="242"/>
      <c r="AE784" s="242"/>
      <c r="AF784" s="242"/>
      <c r="AG784" s="242"/>
      <c r="AH784" s="242"/>
      <c r="AI784" s="766"/>
      <c r="AJ784" s="242"/>
      <c r="AK784" s="242"/>
      <c r="AL784" s="242"/>
      <c r="AM784" s="242"/>
      <c r="AN784" s="242"/>
      <c r="AO784" s="242"/>
      <c r="AP784" s="242"/>
      <c r="AQ784" s="242"/>
      <c r="AR784" s="242"/>
      <c r="AS784" s="242"/>
      <c r="AT784" s="242"/>
      <c r="AU784" s="242"/>
      <c r="AV784" s="242"/>
      <c r="AW784" s="242"/>
      <c r="AX784" s="242"/>
      <c r="AY784" s="242"/>
      <c r="AZ784" s="242"/>
      <c r="BA784" s="242"/>
      <c r="BB784" s="242"/>
      <c r="BC784" s="242"/>
      <c r="BD784" s="242"/>
      <c r="BE784" s="243"/>
      <c r="BF784" s="8"/>
      <c r="BG784" s="8"/>
      <c r="BH784" s="8"/>
      <c r="BI784" s="8"/>
      <c r="BJ784" s="8"/>
      <c r="BK784" s="8"/>
    </row>
    <row r="785" spans="1:63" ht="16.5" customHeight="1">
      <c r="A785" s="715"/>
      <c r="B785" s="386"/>
      <c r="C785" s="215"/>
      <c r="D785" s="215"/>
      <c r="E785" s="215"/>
      <c r="F785" s="215"/>
      <c r="G785" s="488"/>
      <c r="H785" s="240"/>
      <c r="I785" s="241"/>
      <c r="J785" s="241"/>
      <c r="K785" s="241"/>
      <c r="L785" s="244"/>
      <c r="M785" s="244"/>
      <c r="N785" s="242"/>
      <c r="O785" s="242"/>
      <c r="P785" s="242"/>
      <c r="Q785" s="780"/>
      <c r="R785" s="245"/>
      <c r="S785" s="242"/>
      <c r="T785" s="242"/>
      <c r="U785" s="242"/>
      <c r="V785" s="242"/>
      <c r="W785" s="242"/>
      <c r="X785" s="242"/>
      <c r="Y785" s="242"/>
      <c r="Z785" s="242"/>
      <c r="AA785" s="242"/>
      <c r="AB785" s="242"/>
      <c r="AC785" s="242"/>
      <c r="AD785" s="242"/>
      <c r="AE785" s="242"/>
      <c r="AF785" s="242"/>
      <c r="AG785" s="242"/>
      <c r="AH785" s="242"/>
      <c r="AI785" s="766"/>
      <c r="AJ785" s="242"/>
      <c r="AK785" s="242"/>
      <c r="AL785" s="242"/>
      <c r="AM785" s="242"/>
      <c r="AN785" s="242"/>
      <c r="AO785" s="242"/>
      <c r="AP785" s="242"/>
      <c r="AQ785" s="242"/>
      <c r="AR785" s="242"/>
      <c r="AS785" s="242"/>
      <c r="AT785" s="242"/>
      <c r="AU785" s="242"/>
      <c r="AV785" s="242"/>
      <c r="AW785" s="242"/>
      <c r="AX785" s="242"/>
      <c r="AY785" s="242"/>
      <c r="AZ785" s="242"/>
      <c r="BA785" s="242"/>
      <c r="BB785" s="242"/>
      <c r="BC785" s="242"/>
      <c r="BD785" s="242"/>
      <c r="BE785" s="243"/>
      <c r="BF785" s="8"/>
      <c r="BG785" s="8"/>
      <c r="BH785" s="8"/>
      <c r="BI785" s="8"/>
      <c r="BJ785" s="8"/>
      <c r="BK785" s="8"/>
    </row>
    <row r="786" spans="1:63" ht="16.5" customHeight="1">
      <c r="A786" s="715"/>
      <c r="B786" s="386"/>
      <c r="C786" s="215"/>
      <c r="D786" s="215"/>
      <c r="E786" s="215"/>
      <c r="F786" s="215"/>
      <c r="G786" s="488"/>
      <c r="H786" s="240"/>
      <c r="I786" s="241"/>
      <c r="J786" s="241"/>
      <c r="K786" s="241"/>
      <c r="L786" s="244"/>
      <c r="M786" s="244"/>
      <c r="N786" s="242"/>
      <c r="O786" s="242"/>
      <c r="P786" s="242"/>
      <c r="Q786" s="780"/>
      <c r="R786" s="245"/>
      <c r="S786" s="242"/>
      <c r="T786" s="242"/>
      <c r="U786" s="242"/>
      <c r="V786" s="242"/>
      <c r="W786" s="242"/>
      <c r="X786" s="242"/>
      <c r="Y786" s="242"/>
      <c r="Z786" s="242"/>
      <c r="AA786" s="242"/>
      <c r="AB786" s="242"/>
      <c r="AC786" s="242"/>
      <c r="AD786" s="242"/>
      <c r="AE786" s="242"/>
      <c r="AF786" s="242"/>
      <c r="AG786" s="242"/>
      <c r="AH786" s="242"/>
      <c r="AI786" s="766"/>
      <c r="AJ786" s="242"/>
      <c r="AK786" s="242"/>
      <c r="AL786" s="242"/>
      <c r="AM786" s="242"/>
      <c r="AN786" s="242"/>
      <c r="AO786" s="242"/>
      <c r="AP786" s="242"/>
      <c r="AQ786" s="242"/>
      <c r="AR786" s="242"/>
      <c r="AS786" s="242"/>
      <c r="AT786" s="242"/>
      <c r="AU786" s="242"/>
      <c r="AV786" s="242"/>
      <c r="AW786" s="242"/>
      <c r="AX786" s="242"/>
      <c r="AY786" s="242"/>
      <c r="AZ786" s="242"/>
      <c r="BA786" s="242"/>
      <c r="BB786" s="242"/>
      <c r="BC786" s="242"/>
      <c r="BD786" s="242"/>
      <c r="BE786" s="243"/>
      <c r="BF786" s="8"/>
      <c r="BG786" s="8"/>
      <c r="BH786" s="8"/>
      <c r="BI786" s="8"/>
      <c r="BJ786" s="8"/>
      <c r="BK786" s="8"/>
    </row>
    <row r="787" spans="1:63" ht="16.5" customHeight="1">
      <c r="A787" s="715"/>
      <c r="B787" s="386"/>
      <c r="C787" s="215"/>
      <c r="D787" s="215"/>
      <c r="E787" s="215"/>
      <c r="F787" s="215"/>
      <c r="G787" s="488"/>
      <c r="H787" s="240"/>
      <c r="I787" s="241"/>
      <c r="J787" s="241"/>
      <c r="K787" s="241"/>
      <c r="L787" s="244"/>
      <c r="M787" s="244"/>
      <c r="N787" s="242"/>
      <c r="O787" s="242"/>
      <c r="P787" s="242"/>
      <c r="Q787" s="780"/>
      <c r="R787" s="245"/>
      <c r="S787" s="242"/>
      <c r="T787" s="242"/>
      <c r="U787" s="242"/>
      <c r="V787" s="242"/>
      <c r="W787" s="242"/>
      <c r="X787" s="242"/>
      <c r="Y787" s="242"/>
      <c r="Z787" s="242"/>
      <c r="AA787" s="242"/>
      <c r="AB787" s="242"/>
      <c r="AC787" s="242"/>
      <c r="AD787" s="242"/>
      <c r="AE787" s="242"/>
      <c r="AF787" s="242"/>
      <c r="AG787" s="242"/>
      <c r="AH787" s="242"/>
      <c r="AI787" s="766"/>
      <c r="AJ787" s="242"/>
      <c r="AK787" s="242"/>
      <c r="AL787" s="242"/>
      <c r="AM787" s="242"/>
      <c r="AN787" s="242"/>
      <c r="AO787" s="242"/>
      <c r="AP787" s="242"/>
      <c r="AQ787" s="242"/>
      <c r="AR787" s="242"/>
      <c r="AS787" s="242"/>
      <c r="AT787" s="242"/>
      <c r="AU787" s="242"/>
      <c r="AV787" s="242"/>
      <c r="AW787" s="242"/>
      <c r="AX787" s="242"/>
      <c r="AY787" s="242"/>
      <c r="AZ787" s="242"/>
      <c r="BA787" s="242"/>
      <c r="BB787" s="242"/>
      <c r="BC787" s="242"/>
      <c r="BD787" s="242"/>
      <c r="BE787" s="243"/>
      <c r="BF787" s="8"/>
      <c r="BG787" s="8"/>
      <c r="BH787" s="8"/>
      <c r="BI787" s="8"/>
      <c r="BJ787" s="8"/>
      <c r="BK787" s="8"/>
    </row>
    <row r="788" spans="1:63" ht="16.5" customHeight="1">
      <c r="A788" s="715"/>
      <c r="B788" s="386"/>
      <c r="C788" s="215"/>
      <c r="D788" s="215"/>
      <c r="E788" s="215"/>
      <c r="F788" s="215"/>
      <c r="G788" s="488"/>
      <c r="H788" s="240"/>
      <c r="I788" s="241"/>
      <c r="J788" s="241"/>
      <c r="K788" s="241"/>
      <c r="L788" s="244"/>
      <c r="M788" s="244"/>
      <c r="N788" s="242"/>
      <c r="O788" s="242"/>
      <c r="P788" s="242"/>
      <c r="Q788" s="780"/>
      <c r="R788" s="245"/>
      <c r="S788" s="242"/>
      <c r="T788" s="242"/>
      <c r="U788" s="242"/>
      <c r="V788" s="242"/>
      <c r="W788" s="242"/>
      <c r="X788" s="242"/>
      <c r="Y788" s="242"/>
      <c r="Z788" s="242"/>
      <c r="AA788" s="242"/>
      <c r="AB788" s="242"/>
      <c r="AC788" s="242"/>
      <c r="AD788" s="242"/>
      <c r="AE788" s="242"/>
      <c r="AF788" s="242"/>
      <c r="AG788" s="242"/>
      <c r="AH788" s="242"/>
      <c r="AI788" s="766"/>
      <c r="AJ788" s="242"/>
      <c r="AK788" s="242"/>
      <c r="AL788" s="242"/>
      <c r="AM788" s="242"/>
      <c r="AN788" s="242"/>
      <c r="AO788" s="242"/>
      <c r="AP788" s="242"/>
      <c r="AQ788" s="242"/>
      <c r="AR788" s="242"/>
      <c r="AS788" s="242"/>
      <c r="AT788" s="242"/>
      <c r="AU788" s="242"/>
      <c r="AV788" s="242"/>
      <c r="AW788" s="242"/>
      <c r="AX788" s="242"/>
      <c r="AY788" s="242"/>
      <c r="AZ788" s="242"/>
      <c r="BA788" s="242"/>
      <c r="BB788" s="242"/>
      <c r="BC788" s="242"/>
      <c r="BD788" s="242"/>
      <c r="BE788" s="243"/>
      <c r="BF788" s="8"/>
      <c r="BG788" s="8"/>
      <c r="BH788" s="8"/>
      <c r="BI788" s="8"/>
      <c r="BJ788" s="8"/>
      <c r="BK788" s="8"/>
    </row>
    <row r="789" spans="1:63" ht="16.5" customHeight="1">
      <c r="A789" s="715"/>
      <c r="B789" s="386"/>
      <c r="C789" s="215"/>
      <c r="D789" s="215"/>
      <c r="E789" s="215"/>
      <c r="F789" s="215"/>
      <c r="G789" s="488"/>
      <c r="H789" s="240"/>
      <c r="I789" s="241"/>
      <c r="J789" s="241"/>
      <c r="K789" s="241"/>
      <c r="L789" s="244"/>
      <c r="M789" s="244"/>
      <c r="N789" s="242"/>
      <c r="O789" s="242"/>
      <c r="P789" s="242"/>
      <c r="Q789" s="780"/>
      <c r="R789" s="245"/>
      <c r="S789" s="242"/>
      <c r="T789" s="242"/>
      <c r="U789" s="242"/>
      <c r="V789" s="242"/>
      <c r="W789" s="242"/>
      <c r="X789" s="242"/>
      <c r="Y789" s="242"/>
      <c r="Z789" s="242"/>
      <c r="AA789" s="242"/>
      <c r="AB789" s="242"/>
      <c r="AC789" s="242"/>
      <c r="AD789" s="242"/>
      <c r="AE789" s="242"/>
      <c r="AF789" s="242"/>
      <c r="AG789" s="242"/>
      <c r="AH789" s="242"/>
      <c r="AI789" s="766"/>
      <c r="AJ789" s="242"/>
      <c r="AK789" s="242"/>
      <c r="AL789" s="242"/>
      <c r="AM789" s="242"/>
      <c r="AN789" s="242"/>
      <c r="AO789" s="242"/>
      <c r="AP789" s="242"/>
      <c r="AQ789" s="242"/>
      <c r="AR789" s="242"/>
      <c r="AS789" s="242"/>
      <c r="AT789" s="242"/>
      <c r="AU789" s="242"/>
      <c r="AV789" s="242"/>
      <c r="AW789" s="242"/>
      <c r="AX789" s="242"/>
      <c r="AY789" s="242"/>
      <c r="AZ789" s="242"/>
      <c r="BA789" s="242"/>
      <c r="BB789" s="242"/>
      <c r="BC789" s="242"/>
      <c r="BD789" s="242"/>
      <c r="BE789" s="243"/>
      <c r="BF789" s="8"/>
      <c r="BG789" s="8"/>
      <c r="BH789" s="8"/>
      <c r="BI789" s="8"/>
      <c r="BJ789" s="8"/>
      <c r="BK789" s="8"/>
    </row>
    <row r="790" spans="1:63" ht="16.5" customHeight="1">
      <c r="A790" s="715"/>
      <c r="B790" s="386"/>
      <c r="C790" s="215"/>
      <c r="D790" s="215"/>
      <c r="E790" s="215"/>
      <c r="F790" s="215"/>
      <c r="G790" s="488"/>
      <c r="H790" s="240"/>
      <c r="I790" s="241"/>
      <c r="J790" s="241"/>
      <c r="K790" s="241"/>
      <c r="L790" s="244"/>
      <c r="M790" s="244"/>
      <c r="N790" s="242"/>
      <c r="O790" s="242"/>
      <c r="P790" s="242"/>
      <c r="Q790" s="780"/>
      <c r="R790" s="245"/>
      <c r="S790" s="242"/>
      <c r="T790" s="242"/>
      <c r="U790" s="242"/>
      <c r="V790" s="242"/>
      <c r="W790" s="242"/>
      <c r="X790" s="242"/>
      <c r="Y790" s="242"/>
      <c r="Z790" s="242"/>
      <c r="AA790" s="242"/>
      <c r="AB790" s="242"/>
      <c r="AC790" s="242"/>
      <c r="AD790" s="242"/>
      <c r="AE790" s="242"/>
      <c r="AF790" s="242"/>
      <c r="AG790" s="242"/>
      <c r="AH790" s="242"/>
      <c r="AI790" s="766"/>
      <c r="AJ790" s="242"/>
      <c r="AK790" s="242"/>
      <c r="AL790" s="242"/>
      <c r="AM790" s="242"/>
      <c r="AN790" s="242"/>
      <c r="AO790" s="242"/>
      <c r="AP790" s="242"/>
      <c r="AQ790" s="242"/>
      <c r="AR790" s="242"/>
      <c r="AS790" s="242"/>
      <c r="AT790" s="242"/>
      <c r="AU790" s="242"/>
      <c r="AV790" s="242"/>
      <c r="AW790" s="242"/>
      <c r="AX790" s="242"/>
      <c r="AY790" s="242"/>
      <c r="AZ790" s="242"/>
      <c r="BA790" s="242"/>
      <c r="BB790" s="242"/>
      <c r="BC790" s="242"/>
      <c r="BD790" s="242"/>
      <c r="BE790" s="243"/>
      <c r="BF790" s="8"/>
      <c r="BG790" s="8"/>
      <c r="BH790" s="8"/>
      <c r="BI790" s="8"/>
      <c r="BJ790" s="8"/>
      <c r="BK790" s="8"/>
    </row>
    <row r="791" spans="1:63" ht="16.5" customHeight="1">
      <c r="A791" s="715"/>
      <c r="B791" s="386"/>
      <c r="C791" s="215"/>
      <c r="D791" s="215"/>
      <c r="E791" s="215"/>
      <c r="F791" s="215"/>
      <c r="G791" s="488"/>
      <c r="H791" s="240"/>
      <c r="I791" s="241"/>
      <c r="J791" s="241"/>
      <c r="K791" s="241"/>
      <c r="L791" s="244"/>
      <c r="M791" s="244"/>
      <c r="N791" s="242"/>
      <c r="O791" s="242"/>
      <c r="P791" s="242"/>
      <c r="Q791" s="780"/>
      <c r="R791" s="245"/>
      <c r="S791" s="242"/>
      <c r="T791" s="242"/>
      <c r="U791" s="242"/>
      <c r="V791" s="242"/>
      <c r="W791" s="242"/>
      <c r="X791" s="242"/>
      <c r="Y791" s="242"/>
      <c r="Z791" s="242"/>
      <c r="AA791" s="242"/>
      <c r="AB791" s="242"/>
      <c r="AC791" s="242"/>
      <c r="AD791" s="242"/>
      <c r="AE791" s="242"/>
      <c r="AF791" s="242"/>
      <c r="AG791" s="242"/>
      <c r="AH791" s="242"/>
      <c r="AI791" s="766"/>
      <c r="AJ791" s="242"/>
      <c r="AK791" s="242"/>
      <c r="AL791" s="242"/>
      <c r="AM791" s="242"/>
      <c r="AN791" s="242"/>
      <c r="AO791" s="242"/>
      <c r="AP791" s="242"/>
      <c r="AQ791" s="242"/>
      <c r="AR791" s="242"/>
      <c r="AS791" s="242"/>
      <c r="AT791" s="242"/>
      <c r="AU791" s="242"/>
      <c r="AV791" s="242"/>
      <c r="AW791" s="242"/>
      <c r="AX791" s="242"/>
      <c r="AY791" s="242"/>
      <c r="AZ791" s="242"/>
      <c r="BA791" s="242"/>
      <c r="BB791" s="242"/>
      <c r="BC791" s="242"/>
      <c r="BD791" s="242"/>
      <c r="BE791" s="243"/>
      <c r="BF791" s="8"/>
      <c r="BG791" s="8"/>
      <c r="BH791" s="8"/>
      <c r="BI791" s="8"/>
      <c r="BJ791" s="8"/>
      <c r="BK791" s="8"/>
    </row>
    <row r="792" spans="1:63" ht="16.5" customHeight="1">
      <c r="A792" s="715"/>
      <c r="B792" s="386"/>
      <c r="C792" s="215"/>
      <c r="D792" s="215"/>
      <c r="E792" s="215"/>
      <c r="F792" s="215"/>
      <c r="G792" s="488"/>
      <c r="H792" s="240"/>
      <c r="I792" s="241"/>
      <c r="J792" s="241"/>
      <c r="K792" s="241"/>
      <c r="L792" s="244"/>
      <c r="M792" s="244"/>
      <c r="N792" s="242"/>
      <c r="O792" s="242"/>
      <c r="P792" s="242"/>
      <c r="Q792" s="780"/>
      <c r="R792" s="245"/>
      <c r="S792" s="242"/>
      <c r="T792" s="242"/>
      <c r="U792" s="242"/>
      <c r="V792" s="242"/>
      <c r="W792" s="242"/>
      <c r="X792" s="242"/>
      <c r="Y792" s="242"/>
      <c r="Z792" s="242"/>
      <c r="AA792" s="242"/>
      <c r="AB792" s="242"/>
      <c r="AC792" s="242"/>
      <c r="AD792" s="242"/>
      <c r="AE792" s="242"/>
      <c r="AF792" s="242"/>
      <c r="AG792" s="242"/>
      <c r="AH792" s="242"/>
      <c r="AI792" s="766"/>
      <c r="AJ792" s="242"/>
      <c r="AK792" s="242"/>
      <c r="AL792" s="242"/>
      <c r="AM792" s="242"/>
      <c r="AN792" s="242"/>
      <c r="AO792" s="242"/>
      <c r="AP792" s="242"/>
      <c r="AQ792" s="242"/>
      <c r="AR792" s="242"/>
      <c r="AS792" s="242"/>
      <c r="AT792" s="242"/>
      <c r="AU792" s="242"/>
      <c r="AV792" s="242"/>
      <c r="AW792" s="242"/>
      <c r="AX792" s="242"/>
      <c r="AY792" s="242"/>
      <c r="AZ792" s="242"/>
      <c r="BA792" s="242"/>
      <c r="BB792" s="242"/>
      <c r="BC792" s="242"/>
      <c r="BD792" s="242"/>
      <c r="BE792" s="243"/>
      <c r="BF792" s="8"/>
      <c r="BG792" s="8"/>
      <c r="BH792" s="8"/>
      <c r="BI792" s="8"/>
      <c r="BJ792" s="8"/>
      <c r="BK792" s="8"/>
    </row>
    <row r="793" spans="1:63" ht="16.5" customHeight="1">
      <c r="A793" s="715"/>
      <c r="B793" s="386"/>
      <c r="C793" s="215"/>
      <c r="D793" s="215"/>
      <c r="E793" s="215"/>
      <c r="F793" s="215"/>
      <c r="G793" s="488"/>
      <c r="H793" s="240"/>
      <c r="I793" s="241"/>
      <c r="J793" s="241"/>
      <c r="K793" s="241"/>
      <c r="L793" s="244"/>
      <c r="M793" s="244"/>
      <c r="N793" s="242"/>
      <c r="O793" s="242"/>
      <c r="P793" s="242"/>
      <c r="Q793" s="780"/>
      <c r="R793" s="245"/>
      <c r="S793" s="242"/>
      <c r="T793" s="242"/>
      <c r="U793" s="242"/>
      <c r="V793" s="242"/>
      <c r="W793" s="242"/>
      <c r="X793" s="242"/>
      <c r="Y793" s="242"/>
      <c r="Z793" s="242"/>
      <c r="AA793" s="242"/>
      <c r="AB793" s="242"/>
      <c r="AC793" s="242"/>
      <c r="AD793" s="242"/>
      <c r="AE793" s="242"/>
      <c r="AF793" s="242"/>
      <c r="AG793" s="242"/>
      <c r="AH793" s="242"/>
      <c r="AI793" s="766"/>
      <c r="AJ793" s="242"/>
      <c r="AK793" s="242"/>
      <c r="AL793" s="242"/>
      <c r="AM793" s="242"/>
      <c r="AN793" s="242"/>
      <c r="AO793" s="242"/>
      <c r="AP793" s="242"/>
      <c r="AQ793" s="242"/>
      <c r="AR793" s="242"/>
      <c r="AS793" s="242"/>
      <c r="AT793" s="242"/>
      <c r="AU793" s="242"/>
      <c r="AV793" s="242"/>
      <c r="AW793" s="242"/>
      <c r="AX793" s="242"/>
      <c r="AY793" s="242"/>
      <c r="AZ793" s="242"/>
      <c r="BA793" s="242"/>
      <c r="BB793" s="242"/>
      <c r="BC793" s="242"/>
      <c r="BD793" s="242"/>
      <c r="BE793" s="243"/>
      <c r="BF793" s="8"/>
      <c r="BG793" s="8"/>
      <c r="BH793" s="8"/>
      <c r="BI793" s="8"/>
      <c r="BJ793" s="8"/>
      <c r="BK793" s="8"/>
    </row>
    <row r="794" spans="1:63" ht="16.5" customHeight="1">
      <c r="A794" s="715"/>
      <c r="B794" s="386"/>
      <c r="C794" s="215"/>
      <c r="D794" s="215"/>
      <c r="E794" s="215"/>
      <c r="F794" s="215"/>
      <c r="G794" s="488"/>
      <c r="H794" s="240"/>
      <c r="I794" s="241"/>
      <c r="J794" s="241"/>
      <c r="K794" s="241"/>
      <c r="L794" s="244"/>
      <c r="M794" s="244"/>
      <c r="N794" s="242"/>
      <c r="O794" s="242"/>
      <c r="P794" s="242"/>
      <c r="Q794" s="780"/>
      <c r="R794" s="245"/>
      <c r="S794" s="242"/>
      <c r="T794" s="242"/>
      <c r="U794" s="242"/>
      <c r="V794" s="242"/>
      <c r="W794" s="242"/>
      <c r="X794" s="242"/>
      <c r="Y794" s="242"/>
      <c r="Z794" s="242"/>
      <c r="AA794" s="242"/>
      <c r="AB794" s="242"/>
      <c r="AC794" s="242"/>
      <c r="AD794" s="242"/>
      <c r="AE794" s="242"/>
      <c r="AF794" s="242"/>
      <c r="AG794" s="242"/>
      <c r="AH794" s="242"/>
      <c r="AI794" s="766"/>
      <c r="AJ794" s="242"/>
      <c r="AK794" s="242"/>
      <c r="AL794" s="242"/>
      <c r="AM794" s="242"/>
      <c r="AN794" s="242"/>
      <c r="AO794" s="242"/>
      <c r="AP794" s="242"/>
      <c r="AQ794" s="242"/>
      <c r="AR794" s="242"/>
      <c r="AS794" s="242"/>
      <c r="AT794" s="242"/>
      <c r="AU794" s="242"/>
      <c r="AV794" s="242"/>
      <c r="AW794" s="242"/>
      <c r="AX794" s="242"/>
      <c r="AY794" s="242"/>
      <c r="AZ794" s="242"/>
      <c r="BA794" s="242"/>
      <c r="BB794" s="242"/>
      <c r="BC794" s="242"/>
      <c r="BD794" s="242"/>
      <c r="BE794" s="243"/>
      <c r="BF794" s="8"/>
      <c r="BG794" s="8"/>
      <c r="BH794" s="8"/>
      <c r="BI794" s="8"/>
      <c r="BJ794" s="8"/>
      <c r="BK794" s="8"/>
    </row>
    <row r="795" spans="1:63" ht="16.5" customHeight="1">
      <c r="A795" s="715"/>
      <c r="B795" s="386"/>
      <c r="C795" s="215"/>
      <c r="D795" s="215"/>
      <c r="E795" s="215"/>
      <c r="F795" s="215"/>
      <c r="G795" s="488"/>
      <c r="H795" s="240"/>
      <c r="I795" s="241"/>
      <c r="J795" s="241"/>
      <c r="K795" s="241"/>
      <c r="L795" s="244"/>
      <c r="M795" s="244"/>
      <c r="N795" s="242"/>
      <c r="O795" s="242"/>
      <c r="P795" s="242"/>
      <c r="Q795" s="780"/>
      <c r="R795" s="245"/>
      <c r="S795" s="242"/>
      <c r="T795" s="242"/>
      <c r="U795" s="242"/>
      <c r="V795" s="242"/>
      <c r="W795" s="242"/>
      <c r="X795" s="242"/>
      <c r="Y795" s="242"/>
      <c r="Z795" s="242"/>
      <c r="AA795" s="242"/>
      <c r="AB795" s="242"/>
      <c r="AC795" s="242"/>
      <c r="AD795" s="242"/>
      <c r="AE795" s="242"/>
      <c r="AF795" s="242"/>
      <c r="AG795" s="242"/>
      <c r="AH795" s="242"/>
      <c r="AI795" s="766"/>
      <c r="AJ795" s="242"/>
      <c r="AK795" s="242"/>
      <c r="AL795" s="242"/>
      <c r="AM795" s="242"/>
      <c r="AN795" s="242"/>
      <c r="AO795" s="242"/>
      <c r="AP795" s="242"/>
      <c r="AQ795" s="242"/>
      <c r="AR795" s="242"/>
      <c r="AS795" s="242"/>
      <c r="AT795" s="242"/>
      <c r="AU795" s="242"/>
      <c r="AV795" s="242"/>
      <c r="AW795" s="242"/>
      <c r="AX795" s="242"/>
      <c r="AY795" s="242"/>
      <c r="AZ795" s="242"/>
      <c r="BA795" s="242"/>
      <c r="BB795" s="242"/>
      <c r="BC795" s="242"/>
      <c r="BD795" s="242"/>
      <c r="BE795" s="243"/>
      <c r="BF795" s="8"/>
      <c r="BG795" s="8"/>
      <c r="BH795" s="8"/>
      <c r="BI795" s="8"/>
      <c r="BJ795" s="8"/>
      <c r="BK795" s="8"/>
    </row>
    <row r="796" spans="1:63" ht="16.5" customHeight="1">
      <c r="A796" s="715"/>
      <c r="B796" s="386"/>
      <c r="C796" s="215"/>
      <c r="D796" s="215"/>
      <c r="E796" s="215"/>
      <c r="F796" s="215"/>
      <c r="G796" s="488"/>
      <c r="H796" s="240"/>
      <c r="I796" s="241"/>
      <c r="J796" s="241"/>
      <c r="K796" s="241"/>
      <c r="L796" s="244"/>
      <c r="M796" s="244"/>
      <c r="N796" s="242"/>
      <c r="O796" s="242"/>
      <c r="P796" s="242"/>
      <c r="Q796" s="780"/>
      <c r="R796" s="245"/>
      <c r="S796" s="242"/>
      <c r="T796" s="242"/>
      <c r="U796" s="242"/>
      <c r="V796" s="242"/>
      <c r="W796" s="242"/>
      <c r="X796" s="242"/>
      <c r="Y796" s="242"/>
      <c r="Z796" s="242"/>
      <c r="AA796" s="242"/>
      <c r="AB796" s="242"/>
      <c r="AC796" s="242"/>
      <c r="AD796" s="242"/>
      <c r="AE796" s="242"/>
      <c r="AF796" s="242"/>
      <c r="AG796" s="242"/>
      <c r="AH796" s="242"/>
      <c r="AI796" s="766"/>
      <c r="AJ796" s="242"/>
      <c r="AK796" s="242"/>
      <c r="AL796" s="242"/>
      <c r="AM796" s="242"/>
      <c r="AN796" s="242"/>
      <c r="AO796" s="242"/>
      <c r="AP796" s="242"/>
      <c r="AQ796" s="242"/>
      <c r="AR796" s="242"/>
      <c r="AS796" s="242"/>
      <c r="AT796" s="242"/>
      <c r="AU796" s="242"/>
      <c r="AV796" s="242"/>
      <c r="AW796" s="242"/>
      <c r="AX796" s="242"/>
      <c r="AY796" s="242"/>
      <c r="AZ796" s="242"/>
      <c r="BA796" s="242"/>
      <c r="BB796" s="242"/>
      <c r="BC796" s="242"/>
      <c r="BD796" s="242"/>
      <c r="BE796" s="243"/>
      <c r="BF796" s="8"/>
      <c r="BG796" s="8"/>
      <c r="BH796" s="8"/>
      <c r="BI796" s="8"/>
      <c r="BJ796" s="8"/>
      <c r="BK796" s="8"/>
    </row>
    <row r="797" spans="1:63" ht="16.5" customHeight="1">
      <c r="A797" s="715"/>
      <c r="B797" s="386"/>
      <c r="C797" s="215"/>
      <c r="D797" s="215"/>
      <c r="E797" s="215"/>
      <c r="F797" s="215"/>
      <c r="G797" s="488"/>
      <c r="H797" s="240"/>
      <c r="I797" s="241"/>
      <c r="J797" s="241"/>
      <c r="K797" s="241"/>
      <c r="L797" s="244"/>
      <c r="M797" s="244"/>
      <c r="N797" s="242"/>
      <c r="O797" s="242"/>
      <c r="P797" s="242"/>
      <c r="Q797" s="780"/>
      <c r="R797" s="245"/>
      <c r="S797" s="242"/>
      <c r="T797" s="242"/>
      <c r="U797" s="242"/>
      <c r="V797" s="242"/>
      <c r="W797" s="242"/>
      <c r="X797" s="242"/>
      <c r="Y797" s="242"/>
      <c r="Z797" s="242"/>
      <c r="AA797" s="242"/>
      <c r="AB797" s="242"/>
      <c r="AC797" s="242"/>
      <c r="AD797" s="242"/>
      <c r="AE797" s="242"/>
      <c r="AF797" s="242"/>
      <c r="AG797" s="242"/>
      <c r="AH797" s="242"/>
      <c r="AI797" s="766"/>
      <c r="AJ797" s="242"/>
      <c r="AK797" s="242"/>
      <c r="AL797" s="242"/>
      <c r="AM797" s="242"/>
      <c r="AN797" s="242"/>
      <c r="AO797" s="242"/>
      <c r="AP797" s="242"/>
      <c r="AQ797" s="242"/>
      <c r="AR797" s="242"/>
      <c r="AS797" s="242"/>
      <c r="AT797" s="242"/>
      <c r="AU797" s="242"/>
      <c r="AV797" s="242"/>
      <c r="AW797" s="242"/>
      <c r="AX797" s="242"/>
      <c r="AY797" s="242"/>
      <c r="AZ797" s="242"/>
      <c r="BA797" s="242"/>
      <c r="BB797" s="242"/>
      <c r="BC797" s="242"/>
      <c r="BD797" s="242"/>
      <c r="BE797" s="243"/>
      <c r="BF797" s="8"/>
      <c r="BG797" s="8"/>
      <c r="BH797" s="8"/>
      <c r="BI797" s="8"/>
      <c r="BJ797" s="8"/>
      <c r="BK797" s="8"/>
    </row>
    <row r="798" spans="1:63" ht="16.5" customHeight="1">
      <c r="A798" s="715"/>
      <c r="B798" s="386"/>
      <c r="C798" s="215"/>
      <c r="D798" s="215"/>
      <c r="E798" s="215"/>
      <c r="F798" s="215"/>
      <c r="G798" s="488"/>
      <c r="H798" s="240"/>
      <c r="I798" s="241"/>
      <c r="J798" s="241"/>
      <c r="K798" s="241"/>
      <c r="L798" s="244"/>
      <c r="M798" s="244"/>
      <c r="N798" s="242"/>
      <c r="O798" s="242"/>
      <c r="P798" s="242"/>
      <c r="Q798" s="780"/>
      <c r="R798" s="245"/>
      <c r="S798" s="242"/>
      <c r="T798" s="242"/>
      <c r="U798" s="242"/>
      <c r="V798" s="242"/>
      <c r="W798" s="242"/>
      <c r="X798" s="242"/>
      <c r="Y798" s="242"/>
      <c r="Z798" s="242"/>
      <c r="AA798" s="242"/>
      <c r="AB798" s="242"/>
      <c r="AC798" s="242"/>
      <c r="AD798" s="242"/>
      <c r="AE798" s="242"/>
      <c r="AF798" s="242"/>
      <c r="AG798" s="242"/>
      <c r="AH798" s="242"/>
      <c r="AI798" s="766"/>
      <c r="AJ798" s="242"/>
      <c r="AK798" s="242"/>
      <c r="AL798" s="242"/>
      <c r="AM798" s="242"/>
      <c r="AN798" s="242"/>
      <c r="AO798" s="242"/>
      <c r="AP798" s="242"/>
      <c r="AQ798" s="242"/>
      <c r="AR798" s="242"/>
      <c r="AS798" s="242"/>
      <c r="AT798" s="242"/>
      <c r="AU798" s="242"/>
      <c r="AV798" s="242"/>
      <c r="AW798" s="242"/>
      <c r="AX798" s="242"/>
      <c r="AY798" s="242"/>
      <c r="AZ798" s="242"/>
      <c r="BA798" s="242"/>
      <c r="BB798" s="242"/>
      <c r="BC798" s="242"/>
      <c r="BD798" s="242"/>
      <c r="BE798" s="243"/>
      <c r="BF798" s="8"/>
      <c r="BG798" s="8"/>
      <c r="BH798" s="8"/>
      <c r="BI798" s="8"/>
      <c r="BJ798" s="8"/>
      <c r="BK798" s="8"/>
    </row>
    <row r="799" spans="1:63" ht="16.5" customHeight="1">
      <c r="A799" s="715"/>
      <c r="B799" s="386"/>
      <c r="C799" s="215"/>
      <c r="D799" s="215"/>
      <c r="E799" s="215"/>
      <c r="F799" s="215"/>
      <c r="G799" s="488"/>
      <c r="H799" s="240"/>
      <c r="I799" s="241"/>
      <c r="J799" s="241"/>
      <c r="K799" s="241"/>
      <c r="L799" s="244"/>
      <c r="M799" s="244"/>
      <c r="N799" s="242"/>
      <c r="O799" s="242"/>
      <c r="P799" s="242"/>
      <c r="Q799" s="780"/>
      <c r="R799" s="245"/>
      <c r="S799" s="242"/>
      <c r="T799" s="242"/>
      <c r="U799" s="242"/>
      <c r="V799" s="242"/>
      <c r="W799" s="242"/>
      <c r="X799" s="242"/>
      <c r="Y799" s="242"/>
      <c r="Z799" s="242"/>
      <c r="AA799" s="242"/>
      <c r="AB799" s="242"/>
      <c r="AC799" s="242"/>
      <c r="AD799" s="242"/>
      <c r="AE799" s="242"/>
      <c r="AF799" s="242"/>
      <c r="AG799" s="242"/>
      <c r="AH799" s="242"/>
      <c r="AI799" s="766"/>
      <c r="AJ799" s="242"/>
      <c r="AK799" s="242"/>
      <c r="AL799" s="242"/>
      <c r="AM799" s="242"/>
      <c r="AN799" s="242"/>
      <c r="AO799" s="242"/>
      <c r="AP799" s="242"/>
      <c r="AQ799" s="242"/>
      <c r="AR799" s="242"/>
      <c r="AS799" s="242"/>
      <c r="AT799" s="242"/>
      <c r="AU799" s="242"/>
      <c r="AV799" s="242"/>
      <c r="AW799" s="242"/>
      <c r="AX799" s="242"/>
      <c r="AY799" s="242"/>
      <c r="AZ799" s="242"/>
      <c r="BA799" s="242"/>
      <c r="BB799" s="242"/>
      <c r="BC799" s="242"/>
      <c r="BD799" s="242"/>
      <c r="BE799" s="243"/>
      <c r="BF799" s="8"/>
      <c r="BG799" s="8"/>
      <c r="BH799" s="8"/>
      <c r="BI799" s="8"/>
      <c r="BJ799" s="8"/>
      <c r="BK799" s="8"/>
    </row>
    <row r="800" spans="1:63" ht="16.5" customHeight="1">
      <c r="A800" s="715"/>
      <c r="B800" s="386"/>
      <c r="C800" s="215"/>
      <c r="D800" s="215"/>
      <c r="E800" s="215"/>
      <c r="F800" s="215"/>
      <c r="G800" s="488"/>
      <c r="H800" s="240"/>
      <c r="I800" s="241"/>
      <c r="J800" s="241"/>
      <c r="K800" s="241"/>
      <c r="L800" s="244"/>
      <c r="M800" s="244"/>
      <c r="N800" s="242"/>
      <c r="O800" s="242"/>
      <c r="P800" s="242"/>
      <c r="Q800" s="780"/>
      <c r="R800" s="245"/>
      <c r="S800" s="242"/>
      <c r="T800" s="242"/>
      <c r="U800" s="242"/>
      <c r="V800" s="242"/>
      <c r="W800" s="242"/>
      <c r="X800" s="242"/>
      <c r="Y800" s="242"/>
      <c r="Z800" s="242"/>
      <c r="AA800" s="242"/>
      <c r="AB800" s="242"/>
      <c r="AC800" s="242"/>
      <c r="AD800" s="242"/>
      <c r="AE800" s="242"/>
      <c r="AF800" s="242"/>
      <c r="AG800" s="242"/>
      <c r="AH800" s="242"/>
      <c r="AI800" s="766"/>
      <c r="AJ800" s="242"/>
      <c r="AK800" s="242"/>
      <c r="AL800" s="242"/>
      <c r="AM800" s="242"/>
      <c r="AN800" s="242"/>
      <c r="AO800" s="242"/>
      <c r="AP800" s="242"/>
      <c r="AQ800" s="242"/>
      <c r="AR800" s="242"/>
      <c r="AS800" s="242"/>
      <c r="AT800" s="242"/>
      <c r="AU800" s="242"/>
      <c r="AV800" s="242"/>
      <c r="AW800" s="242"/>
      <c r="AX800" s="242"/>
      <c r="AY800" s="242"/>
      <c r="AZ800" s="242"/>
      <c r="BA800" s="242"/>
      <c r="BB800" s="242"/>
      <c r="BC800" s="242"/>
      <c r="BD800" s="242"/>
      <c r="BE800" s="243"/>
      <c r="BF800" s="8"/>
      <c r="BG800" s="8"/>
      <c r="BH800" s="8"/>
      <c r="BI800" s="8"/>
      <c r="BJ800" s="8"/>
      <c r="BK800" s="8"/>
    </row>
    <row r="801" spans="1:63" ht="16.5" customHeight="1">
      <c r="A801" s="715"/>
      <c r="B801" s="386"/>
      <c r="C801" s="215"/>
      <c r="D801" s="215"/>
      <c r="E801" s="215"/>
      <c r="F801" s="215"/>
      <c r="G801" s="488"/>
      <c r="H801" s="240"/>
      <c r="I801" s="241"/>
      <c r="J801" s="241"/>
      <c r="K801" s="241"/>
      <c r="L801" s="244"/>
      <c r="M801" s="244"/>
      <c r="N801" s="242"/>
      <c r="O801" s="242"/>
      <c r="P801" s="242"/>
      <c r="Q801" s="780"/>
      <c r="R801" s="245"/>
      <c r="S801" s="242"/>
      <c r="T801" s="242"/>
      <c r="U801" s="242"/>
      <c r="V801" s="242"/>
      <c r="W801" s="242"/>
      <c r="X801" s="242"/>
      <c r="Y801" s="242"/>
      <c r="Z801" s="242"/>
      <c r="AA801" s="242"/>
      <c r="AB801" s="242"/>
      <c r="AC801" s="242"/>
      <c r="AD801" s="242"/>
      <c r="AE801" s="242"/>
      <c r="AF801" s="242"/>
      <c r="AG801" s="242"/>
      <c r="AH801" s="242"/>
      <c r="AI801" s="766"/>
      <c r="AJ801" s="242"/>
      <c r="AK801" s="242"/>
      <c r="AL801" s="242"/>
      <c r="AM801" s="242"/>
      <c r="AN801" s="242"/>
      <c r="AO801" s="242"/>
      <c r="AP801" s="242"/>
      <c r="AQ801" s="242"/>
      <c r="AR801" s="242"/>
      <c r="AS801" s="242"/>
      <c r="AT801" s="242"/>
      <c r="AU801" s="242"/>
      <c r="AV801" s="242"/>
      <c r="AW801" s="242"/>
      <c r="AX801" s="242"/>
      <c r="AY801" s="242"/>
      <c r="AZ801" s="242"/>
      <c r="BA801" s="242"/>
      <c r="BB801" s="242"/>
      <c r="BC801" s="242"/>
      <c r="BD801" s="242"/>
      <c r="BE801" s="243"/>
      <c r="BF801" s="8"/>
      <c r="BG801" s="8"/>
      <c r="BH801" s="8"/>
      <c r="BI801" s="8"/>
      <c r="BJ801" s="8"/>
      <c r="BK801" s="8"/>
    </row>
    <row r="802" spans="1:63" ht="16.5" customHeight="1">
      <c r="A802" s="715"/>
      <c r="B802" s="386"/>
      <c r="C802" s="215"/>
      <c r="D802" s="215"/>
      <c r="E802" s="215"/>
      <c r="F802" s="215"/>
      <c r="G802" s="488"/>
      <c r="H802" s="240"/>
      <c r="I802" s="241"/>
      <c r="J802" s="241"/>
      <c r="K802" s="241"/>
      <c r="L802" s="244"/>
      <c r="M802" s="244"/>
      <c r="N802" s="242"/>
      <c r="O802" s="242"/>
      <c r="P802" s="242"/>
      <c r="Q802" s="780"/>
      <c r="R802" s="245"/>
      <c r="S802" s="242"/>
      <c r="T802" s="242"/>
      <c r="U802" s="242"/>
      <c r="V802" s="242"/>
      <c r="W802" s="242"/>
      <c r="X802" s="242"/>
      <c r="Y802" s="242"/>
      <c r="Z802" s="242"/>
      <c r="AA802" s="242"/>
      <c r="AB802" s="242"/>
      <c r="AC802" s="242"/>
      <c r="AD802" s="242"/>
      <c r="AE802" s="242"/>
      <c r="AF802" s="242"/>
      <c r="AG802" s="242"/>
      <c r="AH802" s="242"/>
      <c r="AI802" s="766"/>
      <c r="AJ802" s="242"/>
      <c r="AK802" s="242"/>
      <c r="AL802" s="242"/>
      <c r="AM802" s="242"/>
      <c r="AN802" s="242"/>
      <c r="AO802" s="242"/>
      <c r="AP802" s="242"/>
      <c r="AQ802" s="242"/>
      <c r="AR802" s="242"/>
      <c r="AS802" s="242"/>
      <c r="AT802" s="242"/>
      <c r="AU802" s="242"/>
      <c r="AV802" s="242"/>
      <c r="AW802" s="242"/>
      <c r="AX802" s="242"/>
      <c r="AY802" s="242"/>
      <c r="AZ802" s="242"/>
      <c r="BA802" s="242"/>
      <c r="BB802" s="242"/>
      <c r="BC802" s="242"/>
      <c r="BD802" s="242"/>
      <c r="BE802" s="243"/>
      <c r="BF802" s="8"/>
      <c r="BG802" s="8"/>
      <c r="BH802" s="8"/>
      <c r="BI802" s="8"/>
      <c r="BJ802" s="8"/>
      <c r="BK802" s="8"/>
    </row>
    <row r="803" spans="1:63" ht="16.5" customHeight="1">
      <c r="A803" s="715"/>
      <c r="B803" s="386"/>
      <c r="C803" s="215"/>
      <c r="D803" s="215"/>
      <c r="E803" s="215"/>
      <c r="F803" s="215"/>
      <c r="G803" s="488"/>
      <c r="H803" s="240"/>
      <c r="I803" s="241"/>
      <c r="J803" s="241"/>
      <c r="K803" s="241"/>
      <c r="L803" s="244"/>
      <c r="M803" s="244"/>
      <c r="N803" s="242"/>
      <c r="O803" s="242"/>
      <c r="P803" s="242"/>
      <c r="Q803" s="780"/>
      <c r="R803" s="245"/>
      <c r="S803" s="242"/>
      <c r="T803" s="242"/>
      <c r="U803" s="242"/>
      <c r="V803" s="242"/>
      <c r="W803" s="242"/>
      <c r="X803" s="242"/>
      <c r="Y803" s="242"/>
      <c r="Z803" s="242"/>
      <c r="AA803" s="242"/>
      <c r="AB803" s="242"/>
      <c r="AC803" s="242"/>
      <c r="AD803" s="242"/>
      <c r="AE803" s="242"/>
      <c r="AF803" s="242"/>
      <c r="AG803" s="242"/>
      <c r="AH803" s="242"/>
      <c r="AI803" s="766"/>
      <c r="AJ803" s="242"/>
      <c r="AK803" s="242"/>
      <c r="AL803" s="242"/>
      <c r="AM803" s="242"/>
      <c r="AN803" s="242"/>
      <c r="AO803" s="242"/>
      <c r="AP803" s="242"/>
      <c r="AQ803" s="242"/>
      <c r="AR803" s="242"/>
      <c r="AS803" s="242"/>
      <c r="AT803" s="242"/>
      <c r="AU803" s="242"/>
      <c r="AV803" s="242"/>
      <c r="AW803" s="242"/>
      <c r="AX803" s="242"/>
      <c r="AY803" s="242"/>
      <c r="AZ803" s="242"/>
      <c r="BA803" s="242"/>
      <c r="BB803" s="242"/>
      <c r="BC803" s="242"/>
      <c r="BD803" s="242"/>
      <c r="BE803" s="243"/>
      <c r="BF803" s="8"/>
      <c r="BG803" s="8"/>
      <c r="BH803" s="8"/>
      <c r="BI803" s="8"/>
      <c r="BJ803" s="8"/>
      <c r="BK803" s="8"/>
    </row>
    <row r="804" spans="1:63" ht="16.5" customHeight="1">
      <c r="A804" s="715"/>
      <c r="B804" s="386"/>
      <c r="C804" s="215"/>
      <c r="D804" s="215"/>
      <c r="E804" s="215"/>
      <c r="F804" s="215"/>
      <c r="G804" s="488"/>
      <c r="H804" s="240"/>
      <c r="I804" s="241"/>
      <c r="J804" s="241"/>
      <c r="K804" s="241"/>
      <c r="L804" s="244"/>
      <c r="M804" s="244"/>
      <c r="N804" s="242"/>
      <c r="O804" s="242"/>
      <c r="P804" s="242"/>
      <c r="Q804" s="780"/>
      <c r="R804" s="245"/>
      <c r="S804" s="242"/>
      <c r="T804" s="242"/>
      <c r="U804" s="242"/>
      <c r="V804" s="242"/>
      <c r="W804" s="242"/>
      <c r="X804" s="242"/>
      <c r="Y804" s="242"/>
      <c r="Z804" s="242"/>
      <c r="AA804" s="242"/>
      <c r="AB804" s="242"/>
      <c r="AC804" s="242"/>
      <c r="AD804" s="242"/>
      <c r="AE804" s="242"/>
      <c r="AF804" s="242"/>
      <c r="AG804" s="242"/>
      <c r="AH804" s="242"/>
      <c r="AI804" s="766"/>
      <c r="AJ804" s="242"/>
      <c r="AK804" s="242"/>
      <c r="AL804" s="242"/>
      <c r="AM804" s="242"/>
      <c r="AN804" s="242"/>
      <c r="AO804" s="242"/>
      <c r="AP804" s="242"/>
      <c r="AQ804" s="242"/>
      <c r="AR804" s="242"/>
      <c r="AS804" s="242"/>
      <c r="AT804" s="242"/>
      <c r="AU804" s="242"/>
      <c r="AV804" s="242"/>
      <c r="AW804" s="242"/>
      <c r="AX804" s="242"/>
      <c r="AY804" s="242"/>
      <c r="AZ804" s="242"/>
      <c r="BA804" s="242"/>
      <c r="BB804" s="242"/>
      <c r="BC804" s="242"/>
      <c r="BD804" s="242"/>
      <c r="BE804" s="243"/>
      <c r="BF804" s="8"/>
      <c r="BG804" s="8"/>
      <c r="BH804" s="8"/>
      <c r="BI804" s="8"/>
      <c r="BJ804" s="8"/>
      <c r="BK804" s="8"/>
    </row>
    <row r="805" spans="1:63" ht="16.5" customHeight="1">
      <c r="A805" s="715"/>
      <c r="B805" s="386"/>
      <c r="C805" s="215"/>
      <c r="D805" s="215"/>
      <c r="E805" s="215"/>
      <c r="F805" s="215"/>
      <c r="G805" s="488"/>
      <c r="H805" s="240"/>
      <c r="I805" s="241"/>
      <c r="J805" s="241"/>
      <c r="K805" s="241"/>
      <c r="L805" s="244"/>
      <c r="M805" s="244"/>
      <c r="N805" s="242"/>
      <c r="O805" s="242"/>
      <c r="P805" s="242"/>
      <c r="Q805" s="780"/>
      <c r="R805" s="245"/>
      <c r="S805" s="242"/>
      <c r="T805" s="242"/>
      <c r="U805" s="242"/>
      <c r="V805" s="242"/>
      <c r="W805" s="242"/>
      <c r="X805" s="242"/>
      <c r="Y805" s="242"/>
      <c r="Z805" s="242"/>
      <c r="AA805" s="242"/>
      <c r="AB805" s="242"/>
      <c r="AC805" s="242"/>
      <c r="AD805" s="242"/>
      <c r="AE805" s="242"/>
      <c r="AF805" s="242"/>
      <c r="AG805" s="242"/>
      <c r="AH805" s="242"/>
      <c r="AI805" s="766"/>
      <c r="AJ805" s="242"/>
      <c r="AK805" s="242"/>
      <c r="AL805" s="242"/>
      <c r="AM805" s="242"/>
      <c r="AN805" s="242"/>
      <c r="AO805" s="242"/>
      <c r="AP805" s="242"/>
      <c r="AQ805" s="242"/>
      <c r="AR805" s="242"/>
      <c r="AS805" s="242"/>
      <c r="AT805" s="242"/>
      <c r="AU805" s="242"/>
      <c r="AV805" s="242"/>
      <c r="AW805" s="242"/>
      <c r="AX805" s="242"/>
      <c r="AY805" s="242"/>
      <c r="AZ805" s="242"/>
      <c r="BA805" s="242"/>
      <c r="BB805" s="242"/>
      <c r="BC805" s="242"/>
      <c r="BD805" s="242"/>
      <c r="BE805" s="243"/>
      <c r="BF805" s="8"/>
      <c r="BG805" s="8"/>
      <c r="BH805" s="8"/>
      <c r="BI805" s="8"/>
      <c r="BJ805" s="8"/>
      <c r="BK805" s="8"/>
    </row>
    <row r="806" spans="1:63" ht="16.5" customHeight="1">
      <c r="A806" s="715"/>
      <c r="B806" s="386"/>
      <c r="C806" s="215"/>
      <c r="D806" s="215"/>
      <c r="E806" s="215"/>
      <c r="F806" s="215"/>
      <c r="G806" s="488"/>
      <c r="H806" s="240"/>
      <c r="I806" s="241"/>
      <c r="J806" s="241"/>
      <c r="K806" s="241"/>
      <c r="L806" s="244"/>
      <c r="M806" s="244"/>
      <c r="N806" s="242"/>
      <c r="O806" s="242"/>
      <c r="P806" s="242"/>
      <c r="Q806" s="780"/>
      <c r="R806" s="245"/>
      <c r="S806" s="242"/>
      <c r="T806" s="242"/>
      <c r="U806" s="242"/>
      <c r="V806" s="242"/>
      <c r="W806" s="242"/>
      <c r="X806" s="242"/>
      <c r="Y806" s="242"/>
      <c r="Z806" s="242"/>
      <c r="AA806" s="242"/>
      <c r="AB806" s="242"/>
      <c r="AC806" s="242"/>
      <c r="AD806" s="242"/>
      <c r="AE806" s="242"/>
      <c r="AF806" s="242"/>
      <c r="AG806" s="242"/>
      <c r="AH806" s="242"/>
      <c r="AI806" s="766"/>
      <c r="AJ806" s="242"/>
      <c r="AK806" s="242"/>
      <c r="AL806" s="242"/>
      <c r="AM806" s="242"/>
      <c r="AN806" s="242"/>
      <c r="AO806" s="242"/>
      <c r="AP806" s="242"/>
      <c r="AQ806" s="242"/>
      <c r="AR806" s="242"/>
      <c r="AS806" s="242"/>
      <c r="AT806" s="242"/>
      <c r="AU806" s="242"/>
      <c r="AV806" s="242"/>
      <c r="AW806" s="242"/>
      <c r="AX806" s="242"/>
      <c r="AY806" s="242"/>
      <c r="AZ806" s="242"/>
      <c r="BA806" s="242"/>
      <c r="BB806" s="242"/>
      <c r="BC806" s="242"/>
      <c r="BD806" s="242"/>
      <c r="BE806" s="243"/>
      <c r="BF806" s="8"/>
      <c r="BG806" s="8"/>
      <c r="BH806" s="8"/>
      <c r="BI806" s="8"/>
      <c r="BJ806" s="8"/>
      <c r="BK806" s="8"/>
    </row>
    <row r="807" spans="1:63" ht="16.5" customHeight="1">
      <c r="A807" s="715"/>
      <c r="B807" s="386"/>
      <c r="C807" s="215"/>
      <c r="D807" s="215"/>
      <c r="E807" s="215"/>
      <c r="F807" s="215"/>
      <c r="G807" s="488"/>
      <c r="H807" s="240"/>
      <c r="I807" s="241"/>
      <c r="J807" s="241"/>
      <c r="K807" s="241"/>
      <c r="L807" s="244"/>
      <c r="M807" s="244"/>
      <c r="N807" s="242"/>
      <c r="O807" s="242"/>
      <c r="P807" s="242"/>
      <c r="Q807" s="780"/>
      <c r="R807" s="245"/>
      <c r="S807" s="242"/>
      <c r="T807" s="242"/>
      <c r="U807" s="242"/>
      <c r="V807" s="242"/>
      <c r="W807" s="242"/>
      <c r="X807" s="242"/>
      <c r="Y807" s="242"/>
      <c r="Z807" s="242"/>
      <c r="AA807" s="242"/>
      <c r="AB807" s="242"/>
      <c r="AC807" s="242"/>
      <c r="AD807" s="242"/>
      <c r="AE807" s="242"/>
      <c r="AF807" s="242"/>
      <c r="AG807" s="242"/>
      <c r="AH807" s="242"/>
      <c r="AI807" s="766"/>
      <c r="AJ807" s="242"/>
      <c r="AK807" s="242"/>
      <c r="AL807" s="242"/>
      <c r="AM807" s="242"/>
      <c r="AN807" s="242"/>
      <c r="AO807" s="242"/>
      <c r="AP807" s="242"/>
      <c r="AQ807" s="242"/>
      <c r="AR807" s="242"/>
      <c r="AS807" s="242"/>
      <c r="AT807" s="242"/>
      <c r="AU807" s="242"/>
      <c r="AV807" s="242"/>
      <c r="AW807" s="242"/>
      <c r="AX807" s="242"/>
      <c r="AY807" s="242"/>
      <c r="AZ807" s="242"/>
      <c r="BA807" s="242"/>
      <c r="BB807" s="242"/>
      <c r="BC807" s="242"/>
      <c r="BD807" s="242"/>
      <c r="BE807" s="243"/>
      <c r="BF807" s="8"/>
      <c r="BG807" s="8"/>
      <c r="BH807" s="8"/>
      <c r="BI807" s="8"/>
      <c r="BJ807" s="8"/>
      <c r="BK807" s="8"/>
    </row>
    <row r="808" spans="1:63" ht="16.5" customHeight="1">
      <c r="A808" s="715"/>
      <c r="B808" s="386"/>
      <c r="C808" s="215"/>
      <c r="D808" s="215"/>
      <c r="E808" s="215"/>
      <c r="F808" s="215"/>
      <c r="G808" s="488"/>
      <c r="H808" s="240"/>
      <c r="I808" s="241"/>
      <c r="J808" s="241"/>
      <c r="K808" s="241"/>
      <c r="L808" s="244"/>
      <c r="M808" s="244"/>
      <c r="N808" s="242"/>
      <c r="O808" s="242"/>
      <c r="P808" s="242"/>
      <c r="Q808" s="780"/>
      <c r="R808" s="245"/>
      <c r="S808" s="242"/>
      <c r="T808" s="242"/>
      <c r="U808" s="242"/>
      <c r="V808" s="242"/>
      <c r="W808" s="242"/>
      <c r="X808" s="242"/>
      <c r="Y808" s="242"/>
      <c r="Z808" s="242"/>
      <c r="AA808" s="242"/>
      <c r="AB808" s="242"/>
      <c r="AC808" s="242"/>
      <c r="AD808" s="242"/>
      <c r="AE808" s="242"/>
      <c r="AF808" s="242"/>
      <c r="AG808" s="242"/>
      <c r="AH808" s="242"/>
      <c r="AI808" s="766"/>
      <c r="AJ808" s="242"/>
      <c r="AK808" s="242"/>
      <c r="AL808" s="242"/>
      <c r="AM808" s="242"/>
      <c r="AN808" s="242"/>
      <c r="AO808" s="242"/>
      <c r="AP808" s="242"/>
      <c r="AQ808" s="242"/>
      <c r="AR808" s="242"/>
      <c r="AS808" s="242"/>
      <c r="AT808" s="242"/>
      <c r="AU808" s="242"/>
      <c r="AV808" s="242"/>
      <c r="AW808" s="242"/>
      <c r="AX808" s="242"/>
      <c r="AY808" s="242"/>
      <c r="AZ808" s="242"/>
      <c r="BA808" s="242"/>
      <c r="BB808" s="242"/>
      <c r="BC808" s="242"/>
      <c r="BD808" s="242"/>
      <c r="BE808" s="243"/>
      <c r="BF808" s="8"/>
      <c r="BG808" s="8"/>
      <c r="BH808" s="8"/>
      <c r="BI808" s="8"/>
      <c r="BJ808" s="8"/>
      <c r="BK808" s="8"/>
    </row>
    <row r="809" spans="1:63" ht="16.5" customHeight="1">
      <c r="A809" s="715"/>
      <c r="B809" s="386"/>
      <c r="C809" s="215"/>
      <c r="D809" s="215"/>
      <c r="E809" s="215"/>
      <c r="F809" s="215"/>
      <c r="G809" s="488"/>
      <c r="H809" s="240"/>
      <c r="I809" s="241"/>
      <c r="J809" s="241"/>
      <c r="K809" s="241"/>
      <c r="L809" s="244"/>
      <c r="M809" s="244"/>
      <c r="N809" s="242"/>
      <c r="O809" s="242"/>
      <c r="P809" s="242"/>
      <c r="Q809" s="780"/>
      <c r="R809" s="245"/>
      <c r="S809" s="242"/>
      <c r="T809" s="242"/>
      <c r="U809" s="242"/>
      <c r="V809" s="242"/>
      <c r="W809" s="242"/>
      <c r="X809" s="242"/>
      <c r="Y809" s="242"/>
      <c r="Z809" s="242"/>
      <c r="AA809" s="242"/>
      <c r="AB809" s="242"/>
      <c r="AC809" s="242"/>
      <c r="AD809" s="242"/>
      <c r="AE809" s="242"/>
      <c r="AF809" s="242"/>
      <c r="AG809" s="242"/>
      <c r="AH809" s="242"/>
      <c r="AI809" s="766"/>
      <c r="AJ809" s="242"/>
      <c r="AK809" s="242"/>
      <c r="AL809" s="242"/>
      <c r="AM809" s="242"/>
      <c r="AN809" s="242"/>
      <c r="AO809" s="242"/>
      <c r="AP809" s="242"/>
      <c r="AQ809" s="242"/>
      <c r="AR809" s="242"/>
      <c r="AS809" s="242"/>
      <c r="AT809" s="242"/>
      <c r="AU809" s="242"/>
      <c r="AV809" s="242"/>
      <c r="AW809" s="242"/>
      <c r="AX809" s="242"/>
      <c r="AY809" s="242"/>
      <c r="AZ809" s="242"/>
      <c r="BA809" s="242"/>
      <c r="BB809" s="242"/>
      <c r="BC809" s="242"/>
      <c r="BD809" s="242"/>
      <c r="BE809" s="243"/>
      <c r="BF809" s="8"/>
      <c r="BG809" s="8"/>
      <c r="BH809" s="8"/>
      <c r="BI809" s="8"/>
      <c r="BJ809" s="8"/>
      <c r="BK809" s="8"/>
    </row>
    <row r="810" spans="1:63" ht="16.5" customHeight="1">
      <c r="A810" s="715"/>
      <c r="B810" s="386"/>
      <c r="C810" s="215"/>
      <c r="D810" s="215"/>
      <c r="E810" s="215"/>
      <c r="F810" s="215"/>
      <c r="G810" s="488"/>
      <c r="H810" s="240"/>
      <c r="I810" s="241"/>
      <c r="J810" s="241"/>
      <c r="K810" s="241"/>
      <c r="L810" s="244"/>
      <c r="M810" s="244"/>
      <c r="N810" s="242"/>
      <c r="O810" s="242"/>
      <c r="P810" s="242"/>
      <c r="Q810" s="780"/>
      <c r="R810" s="245"/>
      <c r="S810" s="242"/>
      <c r="T810" s="242"/>
      <c r="U810" s="242"/>
      <c r="V810" s="242"/>
      <c r="W810" s="242"/>
      <c r="X810" s="242"/>
      <c r="Y810" s="242"/>
      <c r="Z810" s="242"/>
      <c r="AA810" s="242"/>
      <c r="AB810" s="242"/>
      <c r="AC810" s="242"/>
      <c r="AD810" s="242"/>
      <c r="AE810" s="242"/>
      <c r="AF810" s="242"/>
      <c r="AG810" s="242"/>
      <c r="AH810" s="242"/>
      <c r="AI810" s="766"/>
      <c r="AJ810" s="242"/>
      <c r="AK810" s="242"/>
      <c r="AL810" s="242"/>
      <c r="AM810" s="242"/>
      <c r="AN810" s="242"/>
      <c r="AO810" s="242"/>
      <c r="AP810" s="242"/>
      <c r="AQ810" s="242"/>
      <c r="AR810" s="242"/>
      <c r="AS810" s="242"/>
      <c r="AT810" s="242"/>
      <c r="AU810" s="242"/>
      <c r="AV810" s="242"/>
      <c r="AW810" s="242"/>
      <c r="AX810" s="242"/>
      <c r="AY810" s="242"/>
      <c r="AZ810" s="242"/>
      <c r="BA810" s="242"/>
      <c r="BB810" s="242"/>
      <c r="BC810" s="242"/>
      <c r="BD810" s="242"/>
      <c r="BE810" s="243"/>
      <c r="BF810" s="8"/>
      <c r="BG810" s="8"/>
      <c r="BH810" s="8"/>
      <c r="BI810" s="8"/>
      <c r="BJ810" s="8"/>
      <c r="BK810" s="8"/>
    </row>
    <row r="811" spans="1:63" ht="16.5" customHeight="1">
      <c r="A811" s="715"/>
      <c r="B811" s="386"/>
      <c r="C811" s="215"/>
      <c r="D811" s="215"/>
      <c r="E811" s="215"/>
      <c r="F811" s="215"/>
      <c r="G811" s="488"/>
      <c r="H811" s="240"/>
      <c r="I811" s="241"/>
      <c r="J811" s="241"/>
      <c r="K811" s="241"/>
      <c r="L811" s="244"/>
      <c r="M811" s="244"/>
      <c r="N811" s="242"/>
      <c r="O811" s="242"/>
      <c r="P811" s="242"/>
      <c r="Q811" s="780"/>
      <c r="R811" s="245"/>
      <c r="S811" s="242"/>
      <c r="T811" s="242"/>
      <c r="U811" s="242"/>
      <c r="V811" s="242"/>
      <c r="W811" s="242"/>
      <c r="X811" s="242"/>
      <c r="Y811" s="242"/>
      <c r="Z811" s="242"/>
      <c r="AA811" s="242"/>
      <c r="AB811" s="242"/>
      <c r="AC811" s="242"/>
      <c r="AD811" s="242"/>
      <c r="AE811" s="242"/>
      <c r="AF811" s="242"/>
      <c r="AG811" s="242"/>
      <c r="AH811" s="242"/>
      <c r="AI811" s="766"/>
      <c r="AJ811" s="242"/>
      <c r="AK811" s="242"/>
      <c r="AL811" s="242"/>
      <c r="AM811" s="242"/>
      <c r="AN811" s="242"/>
      <c r="AO811" s="242"/>
      <c r="AP811" s="242"/>
      <c r="AQ811" s="242"/>
      <c r="AR811" s="242"/>
      <c r="AS811" s="242"/>
      <c r="AT811" s="242"/>
      <c r="AU811" s="242"/>
      <c r="AV811" s="242"/>
      <c r="AW811" s="242"/>
      <c r="AX811" s="242"/>
      <c r="AY811" s="242"/>
      <c r="AZ811" s="242"/>
      <c r="BA811" s="242"/>
      <c r="BB811" s="242"/>
      <c r="BC811" s="242"/>
      <c r="BD811" s="242"/>
      <c r="BE811" s="243"/>
      <c r="BF811" s="8"/>
      <c r="BG811" s="8"/>
      <c r="BH811" s="8"/>
      <c r="BI811" s="8"/>
      <c r="BJ811" s="8"/>
      <c r="BK811" s="8"/>
    </row>
    <row r="812" spans="1:63" ht="16.5" customHeight="1">
      <c r="A812" s="715"/>
      <c r="B812" s="386"/>
      <c r="C812" s="215"/>
      <c r="D812" s="215"/>
      <c r="E812" s="215"/>
      <c r="F812" s="215"/>
      <c r="G812" s="488"/>
      <c r="H812" s="240"/>
      <c r="I812" s="241"/>
      <c r="J812" s="241"/>
      <c r="K812" s="241"/>
      <c r="L812" s="244"/>
      <c r="M812" s="244"/>
      <c r="N812" s="242"/>
      <c r="O812" s="242"/>
      <c r="P812" s="242"/>
      <c r="Q812" s="780"/>
      <c r="R812" s="245"/>
      <c r="S812" s="242"/>
      <c r="T812" s="242"/>
      <c r="U812" s="242"/>
      <c r="V812" s="242"/>
      <c r="W812" s="242"/>
      <c r="X812" s="242"/>
      <c r="Y812" s="242"/>
      <c r="Z812" s="242"/>
      <c r="AA812" s="242"/>
      <c r="AB812" s="242"/>
      <c r="AC812" s="242"/>
      <c r="AD812" s="242"/>
      <c r="AE812" s="242"/>
      <c r="AF812" s="242"/>
      <c r="AG812" s="242"/>
      <c r="AH812" s="242"/>
      <c r="AI812" s="766"/>
      <c r="AJ812" s="242"/>
      <c r="AK812" s="242"/>
      <c r="AL812" s="242"/>
      <c r="AM812" s="242"/>
      <c r="AN812" s="242"/>
      <c r="AO812" s="242"/>
      <c r="AP812" s="242"/>
      <c r="AQ812" s="242"/>
      <c r="AR812" s="242"/>
      <c r="AS812" s="242"/>
      <c r="AT812" s="242"/>
      <c r="AU812" s="242"/>
      <c r="AV812" s="242"/>
      <c r="AW812" s="242"/>
      <c r="AX812" s="242"/>
      <c r="AY812" s="242"/>
      <c r="AZ812" s="242"/>
      <c r="BA812" s="242"/>
      <c r="BB812" s="242"/>
      <c r="BC812" s="242"/>
      <c r="BD812" s="242"/>
      <c r="BE812" s="243"/>
      <c r="BF812" s="8"/>
      <c r="BG812" s="8"/>
      <c r="BH812" s="8"/>
      <c r="BI812" s="8"/>
      <c r="BJ812" s="8"/>
      <c r="BK812" s="8"/>
    </row>
    <row r="813" spans="1:63" ht="16.5" customHeight="1">
      <c r="A813" s="715"/>
      <c r="B813" s="386"/>
      <c r="C813" s="215"/>
      <c r="D813" s="215"/>
      <c r="E813" s="215"/>
      <c r="F813" s="215"/>
      <c r="G813" s="488"/>
      <c r="H813" s="240"/>
      <c r="I813" s="241"/>
      <c r="J813" s="241"/>
      <c r="K813" s="241"/>
      <c r="L813" s="244"/>
      <c r="M813" s="244"/>
      <c r="N813" s="242"/>
      <c r="O813" s="242"/>
      <c r="P813" s="242"/>
      <c r="Q813" s="780"/>
      <c r="R813" s="245"/>
      <c r="S813" s="242"/>
      <c r="T813" s="242"/>
      <c r="U813" s="242"/>
      <c r="V813" s="242"/>
      <c r="W813" s="242"/>
      <c r="X813" s="242"/>
      <c r="Y813" s="242"/>
      <c r="Z813" s="242"/>
      <c r="AA813" s="242"/>
      <c r="AB813" s="242"/>
      <c r="AC813" s="242"/>
      <c r="AD813" s="242"/>
      <c r="AE813" s="242"/>
      <c r="AF813" s="242"/>
      <c r="AG813" s="242"/>
      <c r="AH813" s="242"/>
      <c r="AI813" s="766"/>
      <c r="AJ813" s="242"/>
      <c r="AK813" s="242"/>
      <c r="AL813" s="242"/>
      <c r="AM813" s="242"/>
      <c r="AN813" s="242"/>
      <c r="AO813" s="242"/>
      <c r="AP813" s="242"/>
      <c r="AQ813" s="242"/>
      <c r="AR813" s="242"/>
      <c r="AS813" s="242"/>
      <c r="AT813" s="242"/>
      <c r="AU813" s="242"/>
      <c r="AV813" s="242"/>
      <c r="AW813" s="242"/>
      <c r="AX813" s="242"/>
      <c r="AY813" s="242"/>
      <c r="AZ813" s="242"/>
      <c r="BA813" s="242"/>
      <c r="BB813" s="242"/>
      <c r="BC813" s="242"/>
      <c r="BD813" s="242"/>
      <c r="BE813" s="243"/>
      <c r="BF813" s="8"/>
      <c r="BG813" s="8"/>
      <c r="BH813" s="8"/>
      <c r="BI813" s="8"/>
      <c r="BJ813" s="8"/>
      <c r="BK813" s="8"/>
    </row>
    <row r="814" spans="1:63" ht="16.5" customHeight="1">
      <c r="A814" s="715"/>
      <c r="B814" s="386"/>
      <c r="C814" s="215"/>
      <c r="D814" s="215"/>
      <c r="E814" s="215"/>
      <c r="F814" s="215"/>
      <c r="G814" s="488"/>
      <c r="H814" s="240"/>
      <c r="I814" s="241"/>
      <c r="J814" s="241"/>
      <c r="K814" s="241"/>
      <c r="L814" s="244"/>
      <c r="M814" s="244"/>
      <c r="N814" s="242"/>
      <c r="O814" s="242"/>
      <c r="P814" s="242"/>
      <c r="Q814" s="780"/>
      <c r="R814" s="245"/>
      <c r="S814" s="242"/>
      <c r="T814" s="242"/>
      <c r="U814" s="242"/>
      <c r="V814" s="242"/>
      <c r="W814" s="242"/>
      <c r="X814" s="242"/>
      <c r="Y814" s="242"/>
      <c r="Z814" s="242"/>
      <c r="AA814" s="242"/>
      <c r="AB814" s="242"/>
      <c r="AC814" s="242"/>
      <c r="AD814" s="242"/>
      <c r="AE814" s="242"/>
      <c r="AF814" s="242"/>
      <c r="AG814" s="242"/>
      <c r="AH814" s="242"/>
      <c r="AI814" s="766"/>
      <c r="AJ814" s="242"/>
      <c r="AK814" s="242"/>
      <c r="AL814" s="242"/>
      <c r="AM814" s="242"/>
      <c r="AN814" s="242"/>
      <c r="AO814" s="242"/>
      <c r="AP814" s="242"/>
      <c r="AQ814" s="242"/>
      <c r="AR814" s="242"/>
      <c r="AS814" s="242"/>
      <c r="AT814" s="242"/>
      <c r="AU814" s="242"/>
      <c r="AV814" s="242"/>
      <c r="AW814" s="242"/>
      <c r="AX814" s="242"/>
      <c r="AY814" s="242"/>
      <c r="AZ814" s="242"/>
      <c r="BA814" s="242"/>
      <c r="BB814" s="242"/>
      <c r="BC814" s="242"/>
      <c r="BD814" s="242"/>
      <c r="BE814" s="243"/>
      <c r="BF814" s="8"/>
      <c r="BG814" s="8"/>
      <c r="BH814" s="8"/>
      <c r="BI814" s="8"/>
      <c r="BJ814" s="8"/>
      <c r="BK814" s="8"/>
    </row>
    <row r="815" spans="1:63" ht="16.5" customHeight="1">
      <c r="A815" s="715"/>
      <c r="B815" s="386"/>
      <c r="C815" s="215"/>
      <c r="D815" s="215"/>
      <c r="E815" s="215"/>
      <c r="F815" s="215"/>
      <c r="G815" s="488"/>
      <c r="H815" s="240"/>
      <c r="I815" s="241"/>
      <c r="J815" s="241"/>
      <c r="K815" s="241"/>
      <c r="L815" s="244"/>
      <c r="M815" s="244"/>
      <c r="N815" s="242"/>
      <c r="O815" s="242"/>
      <c r="P815" s="242"/>
      <c r="Q815" s="780"/>
      <c r="R815" s="245"/>
      <c r="S815" s="242"/>
      <c r="T815" s="242"/>
      <c r="U815" s="242"/>
      <c r="V815" s="242"/>
      <c r="W815" s="242"/>
      <c r="X815" s="242"/>
      <c r="Y815" s="242"/>
      <c r="Z815" s="242"/>
      <c r="AA815" s="242"/>
      <c r="AB815" s="242"/>
      <c r="AC815" s="242"/>
      <c r="AD815" s="242"/>
      <c r="AE815" s="242"/>
      <c r="AF815" s="242"/>
      <c r="AG815" s="242"/>
      <c r="AH815" s="242"/>
      <c r="AI815" s="766"/>
      <c r="AJ815" s="242"/>
      <c r="AK815" s="242"/>
      <c r="AL815" s="242"/>
      <c r="AM815" s="242"/>
      <c r="AN815" s="242"/>
      <c r="AO815" s="242"/>
      <c r="AP815" s="242"/>
      <c r="AQ815" s="242"/>
      <c r="AR815" s="242"/>
      <c r="AS815" s="242"/>
      <c r="AT815" s="242"/>
      <c r="AU815" s="242"/>
      <c r="AV815" s="242"/>
      <c r="AW815" s="242"/>
      <c r="AX815" s="242"/>
      <c r="AY815" s="242"/>
      <c r="AZ815" s="242"/>
      <c r="BA815" s="242"/>
      <c r="BB815" s="242"/>
      <c r="BC815" s="242"/>
      <c r="BD815" s="242"/>
      <c r="BE815" s="243"/>
      <c r="BF815" s="8"/>
      <c r="BG815" s="8"/>
      <c r="BH815" s="8"/>
      <c r="BI815" s="8"/>
      <c r="BJ815" s="8"/>
      <c r="BK815" s="8"/>
    </row>
    <row r="816" spans="1:63" ht="16.5" customHeight="1">
      <c r="A816" s="715"/>
      <c r="B816" s="386"/>
      <c r="C816" s="215"/>
      <c r="D816" s="215"/>
      <c r="E816" s="215"/>
      <c r="F816" s="215"/>
      <c r="G816" s="488"/>
      <c r="H816" s="240"/>
      <c r="I816" s="241"/>
      <c r="J816" s="241"/>
      <c r="K816" s="241"/>
      <c r="L816" s="244"/>
      <c r="M816" s="244"/>
      <c r="N816" s="242"/>
      <c r="O816" s="242"/>
      <c r="P816" s="242"/>
      <c r="Q816" s="780"/>
      <c r="R816" s="245"/>
      <c r="S816" s="242"/>
      <c r="T816" s="242"/>
      <c r="U816" s="242"/>
      <c r="V816" s="242"/>
      <c r="W816" s="242"/>
      <c r="X816" s="242"/>
      <c r="Y816" s="242"/>
      <c r="Z816" s="242"/>
      <c r="AA816" s="242"/>
      <c r="AB816" s="242"/>
      <c r="AC816" s="242"/>
      <c r="AD816" s="242"/>
      <c r="AE816" s="242"/>
      <c r="AF816" s="242"/>
      <c r="AG816" s="242"/>
      <c r="AH816" s="242"/>
      <c r="AI816" s="766"/>
      <c r="AJ816" s="242"/>
      <c r="AK816" s="242"/>
      <c r="AL816" s="242"/>
      <c r="AM816" s="242"/>
      <c r="AN816" s="242"/>
      <c r="AO816" s="242"/>
      <c r="AP816" s="242"/>
      <c r="AQ816" s="242"/>
      <c r="AR816" s="242"/>
      <c r="AS816" s="242"/>
      <c r="AT816" s="242"/>
      <c r="AU816" s="242"/>
      <c r="AV816" s="242"/>
      <c r="AW816" s="242"/>
      <c r="AX816" s="242"/>
      <c r="AY816" s="242"/>
      <c r="AZ816" s="242"/>
      <c r="BA816" s="242"/>
      <c r="BB816" s="242"/>
      <c r="BC816" s="242"/>
      <c r="BD816" s="242"/>
      <c r="BE816" s="243"/>
      <c r="BF816" s="8"/>
      <c r="BG816" s="8"/>
      <c r="BH816" s="8"/>
      <c r="BI816" s="8"/>
      <c r="BJ816" s="8"/>
      <c r="BK816" s="8"/>
    </row>
    <row r="817" spans="1:63" ht="16.5" customHeight="1">
      <c r="A817" s="715"/>
      <c r="B817" s="386"/>
      <c r="C817" s="215"/>
      <c r="D817" s="215"/>
      <c r="E817" s="215"/>
      <c r="F817" s="215"/>
      <c r="G817" s="488"/>
      <c r="H817" s="240"/>
      <c r="I817" s="241"/>
      <c r="J817" s="241"/>
      <c r="K817" s="241"/>
      <c r="L817" s="244"/>
      <c r="M817" s="244"/>
      <c r="N817" s="242"/>
      <c r="O817" s="242"/>
      <c r="P817" s="242"/>
      <c r="Q817" s="780"/>
      <c r="R817" s="245"/>
      <c r="S817" s="242"/>
      <c r="T817" s="242"/>
      <c r="U817" s="242"/>
      <c r="V817" s="242"/>
      <c r="W817" s="242"/>
      <c r="X817" s="242"/>
      <c r="Y817" s="242"/>
      <c r="Z817" s="242"/>
      <c r="AA817" s="242"/>
      <c r="AB817" s="242"/>
      <c r="AC817" s="242"/>
      <c r="AD817" s="242"/>
      <c r="AE817" s="242"/>
      <c r="AF817" s="242"/>
      <c r="AG817" s="242"/>
      <c r="AH817" s="242"/>
      <c r="AI817" s="766"/>
      <c r="AJ817" s="242"/>
      <c r="AK817" s="242"/>
      <c r="AL817" s="242"/>
      <c r="AM817" s="242"/>
      <c r="AN817" s="242"/>
      <c r="AO817" s="242"/>
      <c r="AP817" s="242"/>
      <c r="AQ817" s="242"/>
      <c r="AR817" s="242"/>
      <c r="AS817" s="242"/>
      <c r="AT817" s="242"/>
      <c r="AU817" s="242"/>
      <c r="AV817" s="242"/>
      <c r="AW817" s="242"/>
      <c r="AX817" s="242"/>
      <c r="AY817" s="242"/>
      <c r="AZ817" s="242"/>
      <c r="BA817" s="242"/>
      <c r="BB817" s="242"/>
      <c r="BC817" s="242"/>
      <c r="BD817" s="242"/>
      <c r="BE817" s="243"/>
      <c r="BF817" s="8"/>
      <c r="BG817" s="8"/>
      <c r="BH817" s="8"/>
      <c r="BI817" s="8"/>
      <c r="BJ817" s="8"/>
      <c r="BK817" s="8"/>
    </row>
    <row r="818" spans="1:63" ht="16.5" customHeight="1">
      <c r="A818" s="715"/>
      <c r="B818" s="386"/>
      <c r="C818" s="215"/>
      <c r="D818" s="215"/>
      <c r="E818" s="215"/>
      <c r="F818" s="215"/>
      <c r="G818" s="488"/>
      <c r="H818" s="240"/>
      <c r="I818" s="241"/>
      <c r="J818" s="241"/>
      <c r="K818" s="241"/>
      <c r="L818" s="244"/>
      <c r="M818" s="244"/>
      <c r="N818" s="242"/>
      <c r="O818" s="242"/>
      <c r="P818" s="242"/>
      <c r="Q818" s="780"/>
      <c r="R818" s="245"/>
      <c r="S818" s="242"/>
      <c r="T818" s="242"/>
      <c r="U818" s="242"/>
      <c r="V818" s="242"/>
      <c r="W818" s="242"/>
      <c r="X818" s="242"/>
      <c r="Y818" s="242"/>
      <c r="Z818" s="242"/>
      <c r="AA818" s="242"/>
      <c r="AB818" s="242"/>
      <c r="AC818" s="242"/>
      <c r="AD818" s="242"/>
      <c r="AE818" s="242"/>
      <c r="AF818" s="242"/>
      <c r="AG818" s="242"/>
      <c r="AH818" s="242"/>
      <c r="AI818" s="766"/>
      <c r="AJ818" s="242"/>
      <c r="AK818" s="242"/>
      <c r="AL818" s="242"/>
      <c r="AM818" s="242"/>
      <c r="AN818" s="242"/>
      <c r="AO818" s="242"/>
      <c r="AP818" s="242"/>
      <c r="AQ818" s="242"/>
      <c r="AR818" s="242"/>
      <c r="AS818" s="242"/>
      <c r="AT818" s="242"/>
      <c r="AU818" s="242"/>
      <c r="AV818" s="242"/>
      <c r="AW818" s="242"/>
      <c r="AX818" s="242"/>
      <c r="AY818" s="242"/>
      <c r="AZ818" s="242"/>
      <c r="BA818" s="242"/>
      <c r="BB818" s="242"/>
      <c r="BC818" s="242"/>
      <c r="BD818" s="242"/>
      <c r="BE818" s="243"/>
      <c r="BF818" s="8"/>
      <c r="BG818" s="8"/>
      <c r="BH818" s="8"/>
      <c r="BI818" s="8"/>
      <c r="BJ818" s="8"/>
      <c r="BK818" s="8"/>
    </row>
    <row r="819" spans="1:63" ht="16.5" customHeight="1">
      <c r="A819" s="715"/>
      <c r="B819" s="386"/>
      <c r="C819" s="215"/>
      <c r="D819" s="215"/>
      <c r="E819" s="215"/>
      <c r="F819" s="215"/>
      <c r="G819" s="488"/>
      <c r="H819" s="240"/>
      <c r="I819" s="241"/>
      <c r="J819" s="241"/>
      <c r="K819" s="241"/>
      <c r="L819" s="244"/>
      <c r="M819" s="244"/>
      <c r="N819" s="242"/>
      <c r="O819" s="242"/>
      <c r="P819" s="242"/>
      <c r="Q819" s="780"/>
      <c r="R819" s="245"/>
      <c r="S819" s="242"/>
      <c r="T819" s="242"/>
      <c r="U819" s="242"/>
      <c r="V819" s="242"/>
      <c r="W819" s="242"/>
      <c r="X819" s="242"/>
      <c r="Y819" s="242"/>
      <c r="Z819" s="242"/>
      <c r="AA819" s="242"/>
      <c r="AB819" s="242"/>
      <c r="AC819" s="242"/>
      <c r="AD819" s="242"/>
      <c r="AE819" s="242"/>
      <c r="AF819" s="242"/>
      <c r="AG819" s="242"/>
      <c r="AH819" s="242"/>
      <c r="AI819" s="766"/>
      <c r="AJ819" s="242"/>
      <c r="AK819" s="242"/>
      <c r="AL819" s="242"/>
      <c r="AM819" s="242"/>
      <c r="AN819" s="242"/>
      <c r="AO819" s="242"/>
      <c r="AP819" s="242"/>
      <c r="AQ819" s="242"/>
      <c r="AR819" s="242"/>
      <c r="AS819" s="242"/>
      <c r="AT819" s="242"/>
      <c r="AU819" s="242"/>
      <c r="AV819" s="242"/>
      <c r="AW819" s="242"/>
      <c r="AX819" s="242"/>
      <c r="AY819" s="242"/>
      <c r="AZ819" s="242"/>
      <c r="BA819" s="242"/>
      <c r="BB819" s="242"/>
      <c r="BC819" s="242"/>
      <c r="BD819" s="242"/>
      <c r="BE819" s="243"/>
      <c r="BF819" s="8"/>
      <c r="BG819" s="8"/>
      <c r="BH819" s="8"/>
      <c r="BI819" s="8"/>
      <c r="BJ819" s="8"/>
      <c r="BK819" s="8"/>
    </row>
    <row r="820" spans="1:63" ht="16.5" customHeight="1">
      <c r="A820" s="715"/>
      <c r="B820" s="386"/>
      <c r="C820" s="215"/>
      <c r="D820" s="215"/>
      <c r="E820" s="215"/>
      <c r="F820" s="215"/>
      <c r="G820" s="488"/>
      <c r="H820" s="240"/>
      <c r="I820" s="241"/>
      <c r="J820" s="241"/>
      <c r="K820" s="241"/>
      <c r="L820" s="244"/>
      <c r="M820" s="244"/>
      <c r="N820" s="242"/>
      <c r="O820" s="242"/>
      <c r="P820" s="242"/>
      <c r="Q820" s="780"/>
      <c r="R820" s="245"/>
      <c r="S820" s="242"/>
      <c r="T820" s="242"/>
      <c r="U820" s="242"/>
      <c r="V820" s="242"/>
      <c r="W820" s="242"/>
      <c r="X820" s="242"/>
      <c r="Y820" s="242"/>
      <c r="Z820" s="242"/>
      <c r="AA820" s="242"/>
      <c r="AB820" s="242"/>
      <c r="AC820" s="242"/>
      <c r="AD820" s="242"/>
      <c r="AE820" s="242"/>
      <c r="AF820" s="242"/>
      <c r="AG820" s="242"/>
      <c r="AH820" s="242"/>
      <c r="AI820" s="766"/>
      <c r="AJ820" s="242"/>
      <c r="AK820" s="242"/>
      <c r="AL820" s="242"/>
      <c r="AM820" s="242"/>
      <c r="AN820" s="242"/>
      <c r="AO820" s="242"/>
      <c r="AP820" s="242"/>
      <c r="AQ820" s="242"/>
      <c r="AR820" s="242"/>
      <c r="AS820" s="242"/>
      <c r="AT820" s="242"/>
      <c r="AU820" s="242"/>
      <c r="AV820" s="242"/>
      <c r="AW820" s="242"/>
      <c r="AX820" s="242"/>
      <c r="AY820" s="242"/>
      <c r="AZ820" s="242"/>
      <c r="BA820" s="242"/>
      <c r="BB820" s="242"/>
      <c r="BC820" s="242"/>
      <c r="BD820" s="242"/>
      <c r="BE820" s="243"/>
      <c r="BF820" s="8"/>
      <c r="BG820" s="8"/>
      <c r="BH820" s="8"/>
      <c r="BI820" s="8"/>
      <c r="BJ820" s="8"/>
      <c r="BK820" s="8"/>
    </row>
    <row r="821" spans="1:63" ht="16.5" customHeight="1">
      <c r="A821" s="715"/>
      <c r="B821" s="386"/>
      <c r="C821" s="215"/>
      <c r="D821" s="215"/>
      <c r="E821" s="215"/>
      <c r="F821" s="215"/>
      <c r="G821" s="488"/>
      <c r="H821" s="240"/>
      <c r="I821" s="241"/>
      <c r="J821" s="241"/>
      <c r="K821" s="241"/>
      <c r="L821" s="244"/>
      <c r="M821" s="244"/>
      <c r="N821" s="242"/>
      <c r="O821" s="242"/>
      <c r="P821" s="242"/>
      <c r="Q821" s="780"/>
      <c r="R821" s="245"/>
      <c r="S821" s="242"/>
      <c r="T821" s="242"/>
      <c r="U821" s="242"/>
      <c r="V821" s="242"/>
      <c r="W821" s="242"/>
      <c r="X821" s="242"/>
      <c r="Y821" s="242"/>
      <c r="Z821" s="242"/>
      <c r="AA821" s="242"/>
      <c r="AB821" s="242"/>
      <c r="AC821" s="242"/>
      <c r="AD821" s="242"/>
      <c r="AE821" s="242"/>
      <c r="AF821" s="242"/>
      <c r="AG821" s="242"/>
      <c r="AH821" s="242"/>
      <c r="AI821" s="766"/>
      <c r="AJ821" s="242"/>
      <c r="AK821" s="242"/>
      <c r="AL821" s="242"/>
      <c r="AM821" s="242"/>
      <c r="AN821" s="242"/>
      <c r="AO821" s="242"/>
      <c r="AP821" s="242"/>
      <c r="AQ821" s="242"/>
      <c r="AR821" s="242"/>
      <c r="AS821" s="242"/>
      <c r="AT821" s="242"/>
      <c r="AU821" s="242"/>
      <c r="AV821" s="242"/>
      <c r="AW821" s="242"/>
      <c r="AX821" s="242"/>
      <c r="AY821" s="242"/>
      <c r="AZ821" s="242"/>
      <c r="BA821" s="242"/>
      <c r="BB821" s="242"/>
      <c r="BC821" s="242"/>
      <c r="BD821" s="242"/>
      <c r="BE821" s="243"/>
      <c r="BF821" s="8"/>
      <c r="BG821" s="8"/>
      <c r="BH821" s="8"/>
      <c r="BI821" s="8"/>
      <c r="BJ821" s="8"/>
      <c r="BK821" s="8"/>
    </row>
    <row r="822" spans="1:63" ht="16.5" customHeight="1">
      <c r="A822" s="715"/>
      <c r="B822" s="386"/>
      <c r="C822" s="215"/>
      <c r="D822" s="215"/>
      <c r="E822" s="215"/>
      <c r="F822" s="215"/>
      <c r="G822" s="488"/>
      <c r="H822" s="240"/>
      <c r="I822" s="241"/>
      <c r="J822" s="241"/>
      <c r="K822" s="241"/>
      <c r="L822" s="244"/>
      <c r="M822" s="244"/>
      <c r="N822" s="242"/>
      <c r="O822" s="242"/>
      <c r="P822" s="242"/>
      <c r="Q822" s="780"/>
      <c r="R822" s="245"/>
      <c r="S822" s="242"/>
      <c r="T822" s="242"/>
      <c r="U822" s="242"/>
      <c r="V822" s="242"/>
      <c r="W822" s="242"/>
      <c r="X822" s="242"/>
      <c r="Y822" s="242"/>
      <c r="Z822" s="242"/>
      <c r="AA822" s="242"/>
      <c r="AB822" s="242"/>
      <c r="AC822" s="242"/>
      <c r="AD822" s="242"/>
      <c r="AE822" s="242"/>
      <c r="AF822" s="242"/>
      <c r="AG822" s="242"/>
      <c r="AH822" s="242"/>
      <c r="AI822" s="766"/>
      <c r="AJ822" s="242"/>
      <c r="AK822" s="242"/>
      <c r="AL822" s="242"/>
      <c r="AM822" s="242"/>
      <c r="AN822" s="242"/>
      <c r="AO822" s="242"/>
      <c r="AP822" s="242"/>
      <c r="AQ822" s="242"/>
      <c r="AR822" s="242"/>
      <c r="AS822" s="242"/>
      <c r="AT822" s="242"/>
      <c r="AU822" s="242"/>
      <c r="AV822" s="242"/>
      <c r="AW822" s="242"/>
      <c r="AX822" s="242"/>
      <c r="AY822" s="242"/>
      <c r="AZ822" s="242"/>
      <c r="BA822" s="242"/>
      <c r="BB822" s="242"/>
      <c r="BC822" s="242"/>
      <c r="BD822" s="242"/>
      <c r="BE822" s="243"/>
      <c r="BF822" s="8"/>
      <c r="BG822" s="8"/>
      <c r="BH822" s="8"/>
      <c r="BI822" s="8"/>
      <c r="BJ822" s="8"/>
      <c r="BK822" s="8"/>
    </row>
    <row r="823" spans="1:63" ht="16.5" customHeight="1">
      <c r="A823" s="715"/>
      <c r="B823" s="386"/>
      <c r="C823" s="215"/>
      <c r="D823" s="215"/>
      <c r="E823" s="215"/>
      <c r="F823" s="215"/>
      <c r="G823" s="488"/>
      <c r="H823" s="240"/>
      <c r="I823" s="241"/>
      <c r="J823" s="241"/>
      <c r="K823" s="241"/>
      <c r="L823" s="244"/>
      <c r="M823" s="244"/>
      <c r="N823" s="242"/>
      <c r="O823" s="242"/>
      <c r="P823" s="242"/>
      <c r="Q823" s="780"/>
      <c r="R823" s="245"/>
      <c r="S823" s="242"/>
      <c r="T823" s="242"/>
      <c r="U823" s="242"/>
      <c r="V823" s="242"/>
      <c r="W823" s="242"/>
      <c r="X823" s="242"/>
      <c r="Y823" s="242"/>
      <c r="Z823" s="242"/>
      <c r="AA823" s="242"/>
      <c r="AB823" s="242"/>
      <c r="AC823" s="242"/>
      <c r="AD823" s="242"/>
      <c r="AE823" s="242"/>
      <c r="AF823" s="242"/>
      <c r="AG823" s="242"/>
      <c r="AH823" s="242"/>
      <c r="AI823" s="766"/>
      <c r="AJ823" s="242"/>
      <c r="AK823" s="242"/>
      <c r="AL823" s="242"/>
      <c r="AM823" s="242"/>
      <c r="AN823" s="242"/>
      <c r="AO823" s="242"/>
      <c r="AP823" s="242"/>
      <c r="AQ823" s="242"/>
      <c r="AR823" s="242"/>
      <c r="AS823" s="242"/>
      <c r="AT823" s="242"/>
      <c r="AU823" s="242"/>
      <c r="AV823" s="242"/>
      <c r="AW823" s="242"/>
      <c r="AX823" s="242"/>
      <c r="AY823" s="242"/>
      <c r="AZ823" s="242"/>
      <c r="BA823" s="242"/>
      <c r="BB823" s="242"/>
      <c r="BC823" s="242"/>
      <c r="BD823" s="242"/>
      <c r="BE823" s="243"/>
      <c r="BF823" s="8"/>
      <c r="BG823" s="8"/>
      <c r="BH823" s="8"/>
      <c r="BI823" s="8"/>
      <c r="BJ823" s="8"/>
      <c r="BK823" s="8"/>
    </row>
    <row r="824" spans="1:63" ht="16.5" customHeight="1">
      <c r="A824" s="715"/>
      <c r="B824" s="386"/>
      <c r="C824" s="215"/>
      <c r="D824" s="215"/>
      <c r="E824" s="215"/>
      <c r="F824" s="215"/>
      <c r="G824" s="488"/>
      <c r="H824" s="240"/>
      <c r="I824" s="241"/>
      <c r="J824" s="241"/>
      <c r="K824" s="241"/>
      <c r="L824" s="244"/>
      <c r="M824" s="244"/>
      <c r="N824" s="242"/>
      <c r="O824" s="242"/>
      <c r="P824" s="242"/>
      <c r="Q824" s="780"/>
      <c r="R824" s="245"/>
      <c r="S824" s="242"/>
      <c r="T824" s="242"/>
      <c r="U824" s="242"/>
      <c r="V824" s="242"/>
      <c r="W824" s="242"/>
      <c r="X824" s="242"/>
      <c r="Y824" s="242"/>
      <c r="Z824" s="242"/>
      <c r="AA824" s="242"/>
      <c r="AB824" s="242"/>
      <c r="AC824" s="242"/>
      <c r="AD824" s="242"/>
      <c r="AE824" s="242"/>
      <c r="AF824" s="242"/>
      <c r="AG824" s="242"/>
      <c r="AH824" s="242"/>
      <c r="AI824" s="766"/>
      <c r="AJ824" s="242"/>
      <c r="AK824" s="242"/>
      <c r="AL824" s="242"/>
      <c r="AM824" s="242"/>
      <c r="AN824" s="242"/>
      <c r="AO824" s="242"/>
      <c r="AP824" s="242"/>
      <c r="AQ824" s="242"/>
      <c r="AR824" s="242"/>
      <c r="AS824" s="242"/>
      <c r="AT824" s="242"/>
      <c r="AU824" s="242"/>
      <c r="AV824" s="242"/>
      <c r="AW824" s="242"/>
      <c r="AX824" s="242"/>
      <c r="AY824" s="242"/>
      <c r="AZ824" s="242"/>
      <c r="BA824" s="242"/>
      <c r="BB824" s="242"/>
      <c r="BC824" s="242"/>
      <c r="BD824" s="242"/>
      <c r="BE824" s="243"/>
      <c r="BF824" s="8"/>
      <c r="BG824" s="8"/>
      <c r="BH824" s="8"/>
      <c r="BI824" s="8"/>
      <c r="BJ824" s="8"/>
      <c r="BK824" s="8"/>
    </row>
    <row r="825" spans="1:63" ht="16.5" customHeight="1">
      <c r="A825" s="715"/>
      <c r="B825" s="386"/>
      <c r="C825" s="215"/>
      <c r="D825" s="215"/>
      <c r="E825" s="215"/>
      <c r="F825" s="215"/>
      <c r="G825" s="488"/>
      <c r="H825" s="240"/>
      <c r="I825" s="241"/>
      <c r="J825" s="241"/>
      <c r="K825" s="241"/>
      <c r="L825" s="244"/>
      <c r="M825" s="244"/>
      <c r="N825" s="242"/>
      <c r="O825" s="242"/>
      <c r="P825" s="242"/>
      <c r="Q825" s="780"/>
      <c r="R825" s="245"/>
      <c r="S825" s="242"/>
      <c r="T825" s="242"/>
      <c r="U825" s="242"/>
      <c r="V825" s="242"/>
      <c r="W825" s="242"/>
      <c r="X825" s="242"/>
      <c r="Y825" s="242"/>
      <c r="Z825" s="242"/>
      <c r="AA825" s="242"/>
      <c r="AB825" s="242"/>
      <c r="AC825" s="242"/>
      <c r="AD825" s="242"/>
      <c r="AE825" s="242"/>
      <c r="AF825" s="242"/>
      <c r="AG825" s="242"/>
      <c r="AH825" s="242"/>
      <c r="AI825" s="766"/>
      <c r="AJ825" s="242"/>
      <c r="AK825" s="242"/>
      <c r="AL825" s="242"/>
      <c r="AM825" s="242"/>
      <c r="AN825" s="242"/>
      <c r="AO825" s="242"/>
      <c r="AP825" s="242"/>
      <c r="AQ825" s="242"/>
      <c r="AR825" s="242"/>
      <c r="AS825" s="242"/>
      <c r="AT825" s="242"/>
      <c r="AU825" s="242"/>
      <c r="AV825" s="242"/>
      <c r="AW825" s="242"/>
      <c r="AX825" s="242"/>
      <c r="AY825" s="242"/>
      <c r="AZ825" s="242"/>
      <c r="BA825" s="242"/>
      <c r="BB825" s="242"/>
      <c r="BC825" s="242"/>
      <c r="BD825" s="242"/>
      <c r="BE825" s="243"/>
      <c r="BF825" s="8"/>
      <c r="BG825" s="8"/>
      <c r="BH825" s="8"/>
      <c r="BI825" s="8"/>
      <c r="BJ825" s="8"/>
      <c r="BK825" s="8"/>
    </row>
    <row r="826" spans="1:63" ht="16.5" customHeight="1">
      <c r="A826" s="715"/>
      <c r="B826" s="386"/>
      <c r="C826" s="215"/>
      <c r="D826" s="215"/>
      <c r="E826" s="215"/>
      <c r="F826" s="215"/>
      <c r="G826" s="488"/>
      <c r="H826" s="240"/>
      <c r="I826" s="241"/>
      <c r="J826" s="241"/>
      <c r="K826" s="241"/>
      <c r="L826" s="244"/>
      <c r="M826" s="244"/>
      <c r="N826" s="242"/>
      <c r="O826" s="242"/>
      <c r="P826" s="242"/>
      <c r="Q826" s="780"/>
      <c r="R826" s="245"/>
      <c r="S826" s="242"/>
      <c r="T826" s="242"/>
      <c r="U826" s="242"/>
      <c r="V826" s="242"/>
      <c r="W826" s="242"/>
      <c r="X826" s="242"/>
      <c r="Y826" s="242"/>
      <c r="Z826" s="242"/>
      <c r="AA826" s="242"/>
      <c r="AB826" s="242"/>
      <c r="AC826" s="242"/>
      <c r="AD826" s="242"/>
      <c r="AE826" s="242"/>
      <c r="AF826" s="242"/>
      <c r="AG826" s="242"/>
      <c r="AH826" s="242"/>
      <c r="AI826" s="766"/>
      <c r="AJ826" s="242"/>
      <c r="AK826" s="242"/>
      <c r="AL826" s="242"/>
      <c r="AM826" s="242"/>
      <c r="AN826" s="242"/>
      <c r="AO826" s="242"/>
      <c r="AP826" s="242"/>
      <c r="AQ826" s="242"/>
      <c r="AR826" s="242"/>
      <c r="AS826" s="242"/>
      <c r="AT826" s="242"/>
      <c r="AU826" s="242"/>
      <c r="AV826" s="242"/>
      <c r="AW826" s="242"/>
      <c r="AX826" s="242"/>
      <c r="AY826" s="242"/>
      <c r="AZ826" s="242"/>
      <c r="BA826" s="242"/>
      <c r="BB826" s="242"/>
      <c r="BC826" s="242"/>
      <c r="BD826" s="242"/>
      <c r="BE826" s="243"/>
      <c r="BF826" s="8"/>
      <c r="BG826" s="8"/>
      <c r="BH826" s="8"/>
      <c r="BI826" s="8"/>
      <c r="BJ826" s="8"/>
      <c r="BK826" s="8"/>
    </row>
    <row r="827" spans="1:63" ht="16.5" customHeight="1">
      <c r="A827" s="715"/>
      <c r="B827" s="386"/>
      <c r="C827" s="215"/>
      <c r="D827" s="215"/>
      <c r="E827" s="215"/>
      <c r="F827" s="215"/>
      <c r="G827" s="488"/>
      <c r="H827" s="240"/>
      <c r="I827" s="241"/>
      <c r="J827" s="241"/>
      <c r="K827" s="241"/>
      <c r="L827" s="244"/>
      <c r="M827" s="244"/>
      <c r="N827" s="242"/>
      <c r="O827" s="242"/>
      <c r="P827" s="242"/>
      <c r="Q827" s="780"/>
      <c r="R827" s="245"/>
      <c r="S827" s="242"/>
      <c r="T827" s="242"/>
      <c r="U827" s="242"/>
      <c r="V827" s="242"/>
      <c r="W827" s="242"/>
      <c r="X827" s="242"/>
      <c r="Y827" s="242"/>
      <c r="Z827" s="242"/>
      <c r="AA827" s="242"/>
      <c r="AB827" s="242"/>
      <c r="AC827" s="242"/>
      <c r="AD827" s="242"/>
      <c r="AE827" s="242"/>
      <c r="AF827" s="242"/>
      <c r="AG827" s="242"/>
      <c r="AH827" s="242"/>
      <c r="AI827" s="766"/>
      <c r="AJ827" s="242"/>
      <c r="AK827" s="242"/>
      <c r="AL827" s="242"/>
      <c r="AM827" s="242"/>
      <c r="AN827" s="242"/>
      <c r="AO827" s="242"/>
      <c r="AP827" s="242"/>
      <c r="AQ827" s="242"/>
      <c r="AR827" s="242"/>
      <c r="AS827" s="242"/>
      <c r="AT827" s="242"/>
      <c r="AU827" s="242"/>
      <c r="AV827" s="242"/>
      <c r="AW827" s="242"/>
      <c r="AX827" s="242"/>
      <c r="AY827" s="242"/>
      <c r="AZ827" s="242"/>
      <c r="BA827" s="242"/>
      <c r="BB827" s="242"/>
      <c r="BC827" s="242"/>
      <c r="BD827" s="242"/>
      <c r="BE827" s="243"/>
      <c r="BF827" s="8"/>
      <c r="BG827" s="8"/>
      <c r="BH827" s="8"/>
      <c r="BI827" s="8"/>
      <c r="BJ827" s="8"/>
      <c r="BK827" s="8"/>
    </row>
    <row r="828" spans="1:63" ht="16.5" customHeight="1">
      <c r="A828" s="715"/>
      <c r="B828" s="386"/>
      <c r="C828" s="215"/>
      <c r="D828" s="215"/>
      <c r="E828" s="215"/>
      <c r="F828" s="215"/>
      <c r="G828" s="488"/>
      <c r="H828" s="240"/>
      <c r="I828" s="241"/>
      <c r="J828" s="241"/>
      <c r="K828" s="241"/>
      <c r="L828" s="244"/>
      <c r="M828" s="244"/>
      <c r="N828" s="242"/>
      <c r="O828" s="242"/>
      <c r="P828" s="242"/>
      <c r="Q828" s="780"/>
      <c r="R828" s="245"/>
      <c r="S828" s="242"/>
      <c r="T828" s="242"/>
      <c r="U828" s="242"/>
      <c r="V828" s="242"/>
      <c r="W828" s="242"/>
      <c r="X828" s="242"/>
      <c r="Y828" s="242"/>
      <c r="Z828" s="242"/>
      <c r="AA828" s="242"/>
      <c r="AB828" s="242"/>
      <c r="AC828" s="242"/>
      <c r="AD828" s="242"/>
      <c r="AE828" s="242"/>
      <c r="AF828" s="242"/>
      <c r="AG828" s="242"/>
      <c r="AH828" s="242"/>
      <c r="AI828" s="766"/>
      <c r="AJ828" s="242"/>
      <c r="AK828" s="242"/>
      <c r="AL828" s="242"/>
      <c r="AM828" s="242"/>
      <c r="AN828" s="242"/>
      <c r="AO828" s="242"/>
      <c r="AP828" s="242"/>
      <c r="AQ828" s="242"/>
      <c r="AR828" s="242"/>
      <c r="AS828" s="242"/>
      <c r="AT828" s="242"/>
      <c r="AU828" s="242"/>
      <c r="AV828" s="242"/>
      <c r="AW828" s="242"/>
      <c r="AX828" s="242"/>
      <c r="AY828" s="242"/>
      <c r="AZ828" s="242"/>
      <c r="BA828" s="242"/>
      <c r="BB828" s="242"/>
      <c r="BC828" s="242"/>
      <c r="BD828" s="242"/>
      <c r="BE828" s="243"/>
      <c r="BF828" s="8"/>
      <c r="BG828" s="8"/>
      <c r="BH828" s="8"/>
      <c r="BI828" s="8"/>
      <c r="BJ828" s="8"/>
      <c r="BK828" s="8"/>
    </row>
    <row r="829" spans="1:63" ht="16.5" customHeight="1">
      <c r="A829" s="715"/>
      <c r="B829" s="386"/>
      <c r="C829" s="215"/>
      <c r="D829" s="215"/>
      <c r="E829" s="215"/>
      <c r="F829" s="215"/>
      <c r="G829" s="488"/>
      <c r="H829" s="240"/>
      <c r="I829" s="241"/>
      <c r="J829" s="241"/>
      <c r="K829" s="241"/>
      <c r="L829" s="244"/>
      <c r="M829" s="244"/>
      <c r="N829" s="242"/>
      <c r="O829" s="242"/>
      <c r="P829" s="242"/>
      <c r="Q829" s="780"/>
      <c r="R829" s="245"/>
      <c r="S829" s="242"/>
      <c r="T829" s="242"/>
      <c r="U829" s="242"/>
      <c r="V829" s="242"/>
      <c r="W829" s="242"/>
      <c r="X829" s="242"/>
      <c r="Y829" s="242"/>
      <c r="Z829" s="242"/>
      <c r="AA829" s="242"/>
      <c r="AB829" s="242"/>
      <c r="AC829" s="242"/>
      <c r="AD829" s="242"/>
      <c r="AE829" s="242"/>
      <c r="AF829" s="242"/>
      <c r="AG829" s="242"/>
      <c r="AH829" s="242"/>
      <c r="AI829" s="766"/>
      <c r="AJ829" s="242"/>
      <c r="AK829" s="242"/>
      <c r="AL829" s="242"/>
      <c r="AM829" s="242"/>
      <c r="AN829" s="242"/>
      <c r="AO829" s="242"/>
      <c r="AP829" s="242"/>
      <c r="AQ829" s="242"/>
      <c r="AR829" s="242"/>
      <c r="AS829" s="242"/>
      <c r="AT829" s="242"/>
      <c r="AU829" s="242"/>
      <c r="AV829" s="242"/>
      <c r="AW829" s="242"/>
      <c r="AX829" s="242"/>
      <c r="AY829" s="242"/>
      <c r="AZ829" s="242"/>
      <c r="BA829" s="242"/>
      <c r="BB829" s="242"/>
      <c r="BC829" s="242"/>
      <c r="BD829" s="242"/>
      <c r="BE829" s="243"/>
      <c r="BF829" s="8"/>
      <c r="BG829" s="8"/>
      <c r="BH829" s="8"/>
      <c r="BI829" s="8"/>
      <c r="BJ829" s="8"/>
      <c r="BK829" s="8"/>
    </row>
    <row r="830" spans="1:63" ht="16.5" customHeight="1">
      <c r="A830" s="715"/>
      <c r="B830" s="386"/>
      <c r="C830" s="215"/>
      <c r="D830" s="215"/>
      <c r="E830" s="215"/>
      <c r="F830" s="215"/>
      <c r="G830" s="488"/>
      <c r="H830" s="240"/>
      <c r="I830" s="241"/>
      <c r="J830" s="241"/>
      <c r="K830" s="241"/>
      <c r="L830" s="244"/>
      <c r="M830" s="244"/>
      <c r="N830" s="242"/>
      <c r="O830" s="242"/>
      <c r="P830" s="242"/>
      <c r="Q830" s="780"/>
      <c r="R830" s="245"/>
      <c r="S830" s="242"/>
      <c r="T830" s="242"/>
      <c r="U830" s="242"/>
      <c r="V830" s="242"/>
      <c r="W830" s="242"/>
      <c r="X830" s="242"/>
      <c r="Y830" s="242"/>
      <c r="Z830" s="242"/>
      <c r="AA830" s="242"/>
      <c r="AB830" s="242"/>
      <c r="AC830" s="242"/>
      <c r="AD830" s="242"/>
      <c r="AE830" s="242"/>
      <c r="AF830" s="242"/>
      <c r="AG830" s="242"/>
      <c r="AH830" s="242"/>
      <c r="AI830" s="766"/>
      <c r="AJ830" s="242"/>
      <c r="AK830" s="242"/>
      <c r="AL830" s="242"/>
      <c r="AM830" s="242"/>
      <c r="AN830" s="242"/>
      <c r="AO830" s="242"/>
      <c r="AP830" s="242"/>
      <c r="AQ830" s="242"/>
      <c r="AR830" s="242"/>
      <c r="AS830" s="242"/>
      <c r="AT830" s="242"/>
      <c r="AU830" s="242"/>
      <c r="AV830" s="242"/>
      <c r="AW830" s="242"/>
      <c r="AX830" s="242"/>
      <c r="AY830" s="242"/>
      <c r="AZ830" s="242"/>
      <c r="BA830" s="242"/>
      <c r="BB830" s="242"/>
      <c r="BC830" s="242"/>
      <c r="BD830" s="242"/>
      <c r="BE830" s="243"/>
      <c r="BF830" s="8"/>
      <c r="BG830" s="8"/>
      <c r="BH830" s="8"/>
      <c r="BI830" s="8"/>
      <c r="BJ830" s="8"/>
      <c r="BK830" s="8"/>
    </row>
    <row r="831" spans="1:63" ht="16.5" customHeight="1">
      <c r="A831" s="715"/>
      <c r="B831" s="386"/>
      <c r="C831" s="215"/>
      <c r="D831" s="215"/>
      <c r="E831" s="215"/>
      <c r="F831" s="215"/>
      <c r="G831" s="488"/>
      <c r="H831" s="240"/>
      <c r="I831" s="241"/>
      <c r="J831" s="241"/>
      <c r="K831" s="241"/>
      <c r="L831" s="244"/>
      <c r="M831" s="244"/>
      <c r="N831" s="242"/>
      <c r="O831" s="242"/>
      <c r="P831" s="242"/>
      <c r="Q831" s="780"/>
      <c r="R831" s="245"/>
      <c r="S831" s="242"/>
      <c r="T831" s="242"/>
      <c r="U831" s="242"/>
      <c r="V831" s="242"/>
      <c r="W831" s="242"/>
      <c r="X831" s="242"/>
      <c r="Y831" s="242"/>
      <c r="Z831" s="242"/>
      <c r="AA831" s="242"/>
      <c r="AB831" s="242"/>
      <c r="AC831" s="242"/>
      <c r="AD831" s="242"/>
      <c r="AE831" s="242"/>
      <c r="AF831" s="242"/>
      <c r="AG831" s="242"/>
      <c r="AH831" s="242"/>
      <c r="AI831" s="766"/>
      <c r="AJ831" s="242"/>
      <c r="AK831" s="242"/>
      <c r="AL831" s="242"/>
      <c r="AM831" s="242"/>
      <c r="AN831" s="242"/>
      <c r="AO831" s="242"/>
      <c r="AP831" s="242"/>
      <c r="AQ831" s="242"/>
      <c r="AR831" s="242"/>
      <c r="AS831" s="242"/>
      <c r="AT831" s="242"/>
      <c r="AU831" s="242"/>
      <c r="AV831" s="242"/>
      <c r="AW831" s="242"/>
      <c r="AX831" s="242"/>
      <c r="AY831" s="242"/>
      <c r="AZ831" s="242"/>
      <c r="BA831" s="242"/>
      <c r="BB831" s="242"/>
      <c r="BC831" s="242"/>
      <c r="BD831" s="242"/>
      <c r="BE831" s="243"/>
      <c r="BF831" s="8"/>
      <c r="BG831" s="8"/>
      <c r="BH831" s="8"/>
      <c r="BI831" s="8"/>
      <c r="BJ831" s="8"/>
      <c r="BK831" s="8"/>
    </row>
    <row r="832" spans="1:63" ht="16.5" customHeight="1">
      <c r="A832" s="715"/>
      <c r="B832" s="386"/>
      <c r="C832" s="215"/>
      <c r="D832" s="215"/>
      <c r="E832" s="215"/>
      <c r="F832" s="215"/>
      <c r="G832" s="488"/>
      <c r="H832" s="240"/>
      <c r="I832" s="241"/>
      <c r="J832" s="241"/>
      <c r="K832" s="241"/>
      <c r="L832" s="244"/>
      <c r="M832" s="244"/>
      <c r="N832" s="242"/>
      <c r="O832" s="242"/>
      <c r="P832" s="242"/>
      <c r="Q832" s="780"/>
      <c r="R832" s="245"/>
      <c r="S832" s="242"/>
      <c r="T832" s="242"/>
      <c r="U832" s="242"/>
      <c r="V832" s="242"/>
      <c r="W832" s="242"/>
      <c r="X832" s="242"/>
      <c r="Y832" s="242"/>
      <c r="Z832" s="242"/>
      <c r="AA832" s="242"/>
      <c r="AB832" s="242"/>
      <c r="AC832" s="242"/>
      <c r="AD832" s="242"/>
      <c r="AE832" s="242"/>
      <c r="AF832" s="242"/>
      <c r="AG832" s="242"/>
      <c r="AH832" s="242"/>
      <c r="AI832" s="766"/>
      <c r="AJ832" s="242"/>
      <c r="AK832" s="242"/>
      <c r="AL832" s="242"/>
      <c r="AM832" s="242"/>
      <c r="AN832" s="242"/>
      <c r="AO832" s="242"/>
      <c r="AP832" s="242"/>
      <c r="AQ832" s="242"/>
      <c r="AR832" s="242"/>
      <c r="AS832" s="242"/>
      <c r="AT832" s="242"/>
      <c r="AU832" s="242"/>
      <c r="AV832" s="242"/>
      <c r="AW832" s="242"/>
      <c r="AX832" s="242"/>
      <c r="AY832" s="242"/>
      <c r="AZ832" s="242"/>
      <c r="BA832" s="242"/>
      <c r="BB832" s="242"/>
      <c r="BC832" s="242"/>
      <c r="BD832" s="242"/>
      <c r="BE832" s="243"/>
      <c r="BF832" s="8"/>
      <c r="BG832" s="8"/>
      <c r="BH832" s="8"/>
      <c r="BI832" s="8"/>
      <c r="BJ832" s="8"/>
      <c r="BK832" s="8"/>
    </row>
    <row r="833" spans="1:63" ht="16.5" customHeight="1">
      <c r="A833" s="715"/>
      <c r="B833" s="386"/>
      <c r="C833" s="215"/>
      <c r="D833" s="215"/>
      <c r="E833" s="215"/>
      <c r="F833" s="215"/>
      <c r="G833" s="488"/>
      <c r="H833" s="240"/>
      <c r="I833" s="241"/>
      <c r="J833" s="241"/>
      <c r="K833" s="241"/>
      <c r="L833" s="244"/>
      <c r="M833" s="244"/>
      <c r="N833" s="242"/>
      <c r="O833" s="242"/>
      <c r="P833" s="242"/>
      <c r="Q833" s="780"/>
      <c r="R833" s="245"/>
      <c r="S833" s="242"/>
      <c r="T833" s="242"/>
      <c r="U833" s="242"/>
      <c r="V833" s="242"/>
      <c r="W833" s="242"/>
      <c r="X833" s="242"/>
      <c r="Y833" s="242"/>
      <c r="Z833" s="242"/>
      <c r="AA833" s="242"/>
      <c r="AB833" s="242"/>
      <c r="AC833" s="242"/>
      <c r="AD833" s="242"/>
      <c r="AE833" s="242"/>
      <c r="AF833" s="242"/>
      <c r="AG833" s="242"/>
      <c r="AH833" s="242"/>
      <c r="AI833" s="766"/>
      <c r="AJ833" s="242"/>
      <c r="AK833" s="242"/>
      <c r="AL833" s="242"/>
      <c r="AM833" s="242"/>
      <c r="AN833" s="242"/>
      <c r="AO833" s="242"/>
      <c r="AP833" s="242"/>
      <c r="AQ833" s="242"/>
      <c r="AR833" s="242"/>
      <c r="AS833" s="242"/>
      <c r="AT833" s="242"/>
      <c r="AU833" s="242"/>
      <c r="AV833" s="242"/>
      <c r="AW833" s="242"/>
      <c r="AX833" s="242"/>
      <c r="AY833" s="242"/>
      <c r="AZ833" s="242"/>
      <c r="BA833" s="242"/>
      <c r="BB833" s="242"/>
      <c r="BC833" s="242"/>
      <c r="BD833" s="242"/>
      <c r="BE833" s="243"/>
      <c r="BF833" s="8"/>
      <c r="BG833" s="8"/>
      <c r="BH833" s="8"/>
      <c r="BI833" s="8"/>
      <c r="BJ833" s="8"/>
      <c r="BK833" s="8"/>
    </row>
    <row r="834" spans="1:63" ht="16.5" customHeight="1">
      <c r="A834" s="715"/>
      <c r="B834" s="386"/>
      <c r="C834" s="215"/>
      <c r="D834" s="215"/>
      <c r="E834" s="215"/>
      <c r="F834" s="215"/>
      <c r="G834" s="488"/>
      <c r="H834" s="240"/>
      <c r="I834" s="241"/>
      <c r="J834" s="241"/>
      <c r="K834" s="241"/>
      <c r="L834" s="244"/>
      <c r="M834" s="244"/>
      <c r="N834" s="242"/>
      <c r="O834" s="242"/>
      <c r="P834" s="242"/>
      <c r="Q834" s="780"/>
      <c r="R834" s="245"/>
      <c r="S834" s="242"/>
      <c r="T834" s="242"/>
      <c r="U834" s="242"/>
      <c r="V834" s="242"/>
      <c r="W834" s="242"/>
      <c r="X834" s="242"/>
      <c r="Y834" s="242"/>
      <c r="Z834" s="242"/>
      <c r="AA834" s="242"/>
      <c r="AB834" s="242"/>
      <c r="AC834" s="242"/>
      <c r="AD834" s="242"/>
      <c r="AE834" s="242"/>
      <c r="AF834" s="242"/>
      <c r="AG834" s="242"/>
      <c r="AH834" s="242"/>
      <c r="AI834" s="766"/>
      <c r="AJ834" s="242"/>
      <c r="AK834" s="242"/>
      <c r="AL834" s="242"/>
      <c r="AM834" s="242"/>
      <c r="AN834" s="242"/>
      <c r="AO834" s="242"/>
      <c r="AP834" s="242"/>
      <c r="AQ834" s="242"/>
      <c r="AR834" s="242"/>
      <c r="AS834" s="242"/>
      <c r="AT834" s="242"/>
      <c r="AU834" s="242"/>
      <c r="AV834" s="242"/>
      <c r="AW834" s="242"/>
      <c r="AX834" s="242"/>
      <c r="AY834" s="242"/>
      <c r="AZ834" s="242"/>
      <c r="BA834" s="242"/>
      <c r="BB834" s="242"/>
      <c r="BC834" s="242"/>
      <c r="BD834" s="242"/>
      <c r="BE834" s="243"/>
      <c r="BF834" s="8"/>
      <c r="BG834" s="8"/>
      <c r="BH834" s="8"/>
      <c r="BI834" s="8"/>
      <c r="BJ834" s="8"/>
      <c r="BK834" s="8"/>
    </row>
    <row r="835" spans="1:63" ht="16.5" customHeight="1">
      <c r="A835" s="715"/>
      <c r="B835" s="386"/>
      <c r="C835" s="215"/>
      <c r="D835" s="215"/>
      <c r="E835" s="215"/>
      <c r="F835" s="215"/>
      <c r="G835" s="488"/>
      <c r="H835" s="240"/>
      <c r="I835" s="241"/>
      <c r="J835" s="241"/>
      <c r="K835" s="241"/>
      <c r="L835" s="244"/>
      <c r="M835" s="244"/>
      <c r="N835" s="242"/>
      <c r="O835" s="242"/>
      <c r="P835" s="242"/>
      <c r="Q835" s="780"/>
      <c r="R835" s="245"/>
      <c r="S835" s="242"/>
      <c r="T835" s="242"/>
      <c r="U835" s="242"/>
      <c r="V835" s="242"/>
      <c r="W835" s="242"/>
      <c r="X835" s="242"/>
      <c r="Y835" s="242"/>
      <c r="Z835" s="242"/>
      <c r="AA835" s="242"/>
      <c r="AB835" s="242"/>
      <c r="AC835" s="242"/>
      <c r="AD835" s="242"/>
      <c r="AE835" s="242"/>
      <c r="AF835" s="242"/>
      <c r="AG835" s="242"/>
      <c r="AH835" s="242"/>
      <c r="AI835" s="766"/>
      <c r="AJ835" s="242"/>
      <c r="AK835" s="242"/>
      <c r="AL835" s="242"/>
      <c r="AM835" s="242"/>
      <c r="AN835" s="242"/>
      <c r="AO835" s="242"/>
      <c r="AP835" s="242"/>
      <c r="AQ835" s="242"/>
      <c r="AR835" s="242"/>
      <c r="AS835" s="242"/>
      <c r="AT835" s="242"/>
      <c r="AU835" s="242"/>
      <c r="AV835" s="242"/>
      <c r="AW835" s="242"/>
      <c r="AX835" s="242"/>
      <c r="AY835" s="242"/>
      <c r="AZ835" s="242"/>
      <c r="BA835" s="242"/>
      <c r="BB835" s="242"/>
      <c r="BC835" s="242"/>
      <c r="BD835" s="242"/>
      <c r="BE835" s="243"/>
      <c r="BF835" s="8"/>
      <c r="BG835" s="8"/>
      <c r="BH835" s="8"/>
      <c r="BI835" s="8"/>
      <c r="BJ835" s="8"/>
      <c r="BK835" s="8"/>
    </row>
    <row r="836" spans="1:63" ht="16.5" customHeight="1">
      <c r="A836" s="715"/>
      <c r="B836" s="386"/>
      <c r="C836" s="215"/>
      <c r="D836" s="215"/>
      <c r="E836" s="215"/>
      <c r="F836" s="215"/>
      <c r="G836" s="488"/>
      <c r="H836" s="240"/>
      <c r="I836" s="241"/>
      <c r="J836" s="241"/>
      <c r="K836" s="241"/>
      <c r="L836" s="244"/>
      <c r="M836" s="244"/>
      <c r="N836" s="242"/>
      <c r="O836" s="242"/>
      <c r="P836" s="242"/>
      <c r="Q836" s="780"/>
      <c r="R836" s="245"/>
      <c r="S836" s="242"/>
      <c r="T836" s="242"/>
      <c r="U836" s="242"/>
      <c r="V836" s="242"/>
      <c r="W836" s="242"/>
      <c r="X836" s="242"/>
      <c r="Y836" s="242"/>
      <c r="Z836" s="242"/>
      <c r="AA836" s="242"/>
      <c r="AB836" s="242"/>
      <c r="AC836" s="242"/>
      <c r="AD836" s="242"/>
      <c r="AE836" s="242"/>
      <c r="AF836" s="242"/>
      <c r="AG836" s="242"/>
      <c r="AH836" s="242"/>
      <c r="AI836" s="766"/>
      <c r="AJ836" s="242"/>
      <c r="AK836" s="242"/>
      <c r="AL836" s="242"/>
      <c r="AM836" s="242"/>
      <c r="AN836" s="242"/>
      <c r="AO836" s="242"/>
      <c r="AP836" s="242"/>
      <c r="AQ836" s="242"/>
      <c r="AR836" s="242"/>
      <c r="AS836" s="242"/>
      <c r="AT836" s="242"/>
      <c r="AU836" s="242"/>
      <c r="AV836" s="242"/>
      <c r="AW836" s="242"/>
      <c r="AX836" s="242"/>
      <c r="AY836" s="242"/>
      <c r="AZ836" s="242"/>
      <c r="BA836" s="242"/>
      <c r="BB836" s="242"/>
      <c r="BC836" s="242"/>
      <c r="BD836" s="242"/>
      <c r="BE836" s="243"/>
      <c r="BF836" s="8"/>
      <c r="BG836" s="8"/>
      <c r="BH836" s="8"/>
      <c r="BI836" s="8"/>
      <c r="BJ836" s="8"/>
      <c r="BK836" s="8"/>
    </row>
    <row r="837" spans="1:63" ht="16.5" customHeight="1">
      <c r="A837" s="715"/>
      <c r="B837" s="386"/>
      <c r="C837" s="215"/>
      <c r="D837" s="215"/>
      <c r="E837" s="215"/>
      <c r="F837" s="215"/>
      <c r="G837" s="488"/>
      <c r="H837" s="240"/>
      <c r="I837" s="241"/>
      <c r="J837" s="241"/>
      <c r="K837" s="241"/>
      <c r="L837" s="244"/>
      <c r="M837" s="244"/>
      <c r="N837" s="242"/>
      <c r="O837" s="242"/>
      <c r="P837" s="242"/>
      <c r="Q837" s="780"/>
      <c r="R837" s="245"/>
      <c r="S837" s="242"/>
      <c r="T837" s="242"/>
      <c r="U837" s="242"/>
      <c r="V837" s="242"/>
      <c r="W837" s="242"/>
      <c r="X837" s="242"/>
      <c r="Y837" s="242"/>
      <c r="Z837" s="242"/>
      <c r="AA837" s="242"/>
      <c r="AB837" s="242"/>
      <c r="AC837" s="242"/>
      <c r="AD837" s="242"/>
      <c r="AE837" s="242"/>
      <c r="AF837" s="242"/>
      <c r="AG837" s="242"/>
      <c r="AH837" s="242"/>
      <c r="AI837" s="766"/>
      <c r="AJ837" s="242"/>
      <c r="AK837" s="242"/>
      <c r="AL837" s="242"/>
      <c r="AM837" s="242"/>
      <c r="AN837" s="242"/>
      <c r="AO837" s="242"/>
      <c r="AP837" s="242"/>
      <c r="AQ837" s="242"/>
      <c r="AR837" s="242"/>
      <c r="AS837" s="242"/>
      <c r="AT837" s="242"/>
      <c r="AU837" s="242"/>
      <c r="AV837" s="242"/>
      <c r="AW837" s="242"/>
      <c r="AX837" s="242"/>
      <c r="AY837" s="242"/>
      <c r="AZ837" s="242"/>
      <c r="BA837" s="242"/>
      <c r="BB837" s="242"/>
      <c r="BC837" s="242"/>
      <c r="BD837" s="242"/>
      <c r="BE837" s="243"/>
      <c r="BF837" s="8"/>
      <c r="BG837" s="8"/>
      <c r="BH837" s="8"/>
      <c r="BI837" s="8"/>
      <c r="BJ837" s="8"/>
      <c r="BK837" s="8"/>
    </row>
    <row r="838" spans="1:63" ht="16.5" customHeight="1">
      <c r="A838" s="715"/>
      <c r="B838" s="386"/>
      <c r="C838" s="215"/>
      <c r="D838" s="215"/>
      <c r="E838" s="215"/>
      <c r="F838" s="215"/>
      <c r="G838" s="488"/>
      <c r="H838" s="240"/>
      <c r="I838" s="241"/>
      <c r="J838" s="241"/>
      <c r="K838" s="241"/>
      <c r="L838" s="244"/>
      <c r="M838" s="244"/>
      <c r="N838" s="242"/>
      <c r="O838" s="242"/>
      <c r="P838" s="242"/>
      <c r="Q838" s="780"/>
      <c r="R838" s="245"/>
      <c r="S838" s="242"/>
      <c r="T838" s="242"/>
      <c r="U838" s="242"/>
      <c r="V838" s="242"/>
      <c r="W838" s="242"/>
      <c r="X838" s="242"/>
      <c r="Y838" s="242"/>
      <c r="Z838" s="242"/>
      <c r="AA838" s="242"/>
      <c r="AB838" s="242"/>
      <c r="AC838" s="242"/>
      <c r="AD838" s="242"/>
      <c r="AE838" s="242"/>
      <c r="AF838" s="242"/>
      <c r="AG838" s="242"/>
      <c r="AH838" s="242"/>
      <c r="AI838" s="766"/>
      <c r="AJ838" s="242"/>
      <c r="AK838" s="242"/>
      <c r="AL838" s="242"/>
      <c r="AM838" s="242"/>
      <c r="AN838" s="242"/>
      <c r="AO838" s="242"/>
      <c r="AP838" s="242"/>
      <c r="AQ838" s="242"/>
      <c r="AR838" s="242"/>
      <c r="AS838" s="242"/>
      <c r="AT838" s="242"/>
      <c r="AU838" s="242"/>
      <c r="AV838" s="242"/>
      <c r="AW838" s="242"/>
      <c r="AX838" s="242"/>
      <c r="AY838" s="242"/>
      <c r="AZ838" s="242"/>
      <c r="BA838" s="242"/>
      <c r="BB838" s="242"/>
      <c r="BC838" s="242"/>
      <c r="BD838" s="242"/>
      <c r="BE838" s="243"/>
      <c r="BF838" s="8"/>
      <c r="BG838" s="8"/>
      <c r="BH838" s="8"/>
      <c r="BI838" s="8"/>
      <c r="BJ838" s="8"/>
      <c r="BK838" s="8"/>
    </row>
    <row r="839" spans="1:63" ht="16.5" customHeight="1">
      <c r="A839" s="715"/>
      <c r="B839" s="386"/>
      <c r="C839" s="215"/>
      <c r="D839" s="215"/>
      <c r="E839" s="215"/>
      <c r="F839" s="215"/>
      <c r="G839" s="488"/>
      <c r="H839" s="240"/>
      <c r="I839" s="241"/>
      <c r="J839" s="241"/>
      <c r="K839" s="241"/>
      <c r="L839" s="244"/>
      <c r="M839" s="244"/>
      <c r="N839" s="242"/>
      <c r="O839" s="242"/>
      <c r="P839" s="242"/>
      <c r="Q839" s="780"/>
      <c r="R839" s="245"/>
      <c r="S839" s="242"/>
      <c r="T839" s="242"/>
      <c r="U839" s="242"/>
      <c r="V839" s="242"/>
      <c r="W839" s="242"/>
      <c r="X839" s="242"/>
      <c r="Y839" s="242"/>
      <c r="Z839" s="242"/>
      <c r="AA839" s="242"/>
      <c r="AB839" s="242"/>
      <c r="AC839" s="242"/>
      <c r="AD839" s="242"/>
      <c r="AE839" s="242"/>
      <c r="AF839" s="242"/>
      <c r="AG839" s="242"/>
      <c r="AH839" s="242"/>
      <c r="AI839" s="766"/>
      <c r="AJ839" s="242"/>
      <c r="AK839" s="242"/>
      <c r="AL839" s="242"/>
      <c r="AM839" s="242"/>
      <c r="AN839" s="242"/>
      <c r="AO839" s="242"/>
      <c r="AP839" s="242"/>
      <c r="AQ839" s="242"/>
      <c r="AR839" s="242"/>
      <c r="AS839" s="242"/>
      <c r="AT839" s="242"/>
      <c r="AU839" s="242"/>
      <c r="AV839" s="242"/>
      <c r="AW839" s="242"/>
      <c r="AX839" s="242"/>
      <c r="AY839" s="242"/>
      <c r="AZ839" s="242"/>
      <c r="BA839" s="242"/>
      <c r="BB839" s="242"/>
      <c r="BC839" s="242"/>
      <c r="BD839" s="242"/>
      <c r="BE839" s="243"/>
      <c r="BF839" s="8"/>
      <c r="BG839" s="8"/>
      <c r="BH839" s="8"/>
      <c r="BI839" s="8"/>
      <c r="BJ839" s="8"/>
      <c r="BK839" s="8"/>
    </row>
    <row r="840" spans="1:63" ht="16.5" customHeight="1">
      <c r="A840" s="715"/>
      <c r="B840" s="386"/>
      <c r="C840" s="215"/>
      <c r="D840" s="215"/>
      <c r="E840" s="215"/>
      <c r="F840" s="215"/>
      <c r="G840" s="488"/>
      <c r="H840" s="240"/>
      <c r="I840" s="241"/>
      <c r="J840" s="241"/>
      <c r="K840" s="241"/>
      <c r="L840" s="244"/>
      <c r="M840" s="244"/>
      <c r="N840" s="242"/>
      <c r="O840" s="242"/>
      <c r="P840" s="242"/>
      <c r="Q840" s="780"/>
      <c r="R840" s="245"/>
      <c r="S840" s="242"/>
      <c r="T840" s="242"/>
      <c r="U840" s="242"/>
      <c r="V840" s="242"/>
      <c r="W840" s="242"/>
      <c r="X840" s="242"/>
      <c r="Y840" s="242"/>
      <c r="Z840" s="242"/>
      <c r="AA840" s="242"/>
      <c r="AB840" s="242"/>
      <c r="AC840" s="242"/>
      <c r="AD840" s="242"/>
      <c r="AE840" s="242"/>
      <c r="AF840" s="242"/>
      <c r="AG840" s="242"/>
      <c r="AH840" s="242"/>
      <c r="AI840" s="766"/>
      <c r="AJ840" s="242"/>
      <c r="AK840" s="242"/>
      <c r="AL840" s="242"/>
      <c r="AM840" s="242"/>
      <c r="AN840" s="242"/>
      <c r="AO840" s="242"/>
      <c r="AP840" s="242"/>
      <c r="AQ840" s="242"/>
      <c r="AR840" s="242"/>
      <c r="AS840" s="242"/>
      <c r="AT840" s="242"/>
      <c r="AU840" s="242"/>
      <c r="AV840" s="242"/>
      <c r="AW840" s="242"/>
      <c r="AX840" s="242"/>
      <c r="AY840" s="242"/>
      <c r="AZ840" s="242"/>
      <c r="BA840" s="242"/>
      <c r="BB840" s="242"/>
      <c r="BC840" s="242"/>
      <c r="BD840" s="242"/>
      <c r="BE840" s="243"/>
      <c r="BF840" s="8"/>
      <c r="BG840" s="8"/>
      <c r="BH840" s="8"/>
      <c r="BI840" s="8"/>
      <c r="BJ840" s="8"/>
      <c r="BK840" s="8"/>
    </row>
    <row r="841" spans="1:63" ht="16.5" customHeight="1">
      <c r="A841" s="715"/>
      <c r="B841" s="386"/>
      <c r="C841" s="215"/>
      <c r="D841" s="215"/>
      <c r="E841" s="215"/>
      <c r="F841" s="215"/>
      <c r="G841" s="488"/>
      <c r="H841" s="240"/>
      <c r="I841" s="241"/>
      <c r="J841" s="241"/>
      <c r="K841" s="241"/>
      <c r="L841" s="244"/>
      <c r="M841" s="244"/>
      <c r="N841" s="242"/>
      <c r="O841" s="242"/>
      <c r="P841" s="242"/>
      <c r="Q841" s="780"/>
      <c r="R841" s="245"/>
      <c r="S841" s="242"/>
      <c r="T841" s="242"/>
      <c r="U841" s="242"/>
      <c r="V841" s="242"/>
      <c r="W841" s="242"/>
      <c r="X841" s="242"/>
      <c r="Y841" s="242"/>
      <c r="Z841" s="242"/>
      <c r="AA841" s="242"/>
      <c r="AB841" s="242"/>
      <c r="AC841" s="242"/>
      <c r="AD841" s="242"/>
      <c r="AE841" s="242"/>
      <c r="AF841" s="242"/>
      <c r="AG841" s="242"/>
      <c r="AH841" s="242"/>
      <c r="AI841" s="766"/>
      <c r="AJ841" s="242"/>
      <c r="AK841" s="242"/>
      <c r="AL841" s="242"/>
      <c r="AM841" s="242"/>
      <c r="AN841" s="242"/>
      <c r="AO841" s="242"/>
      <c r="AP841" s="242"/>
      <c r="AQ841" s="242"/>
      <c r="AR841" s="242"/>
      <c r="AS841" s="242"/>
      <c r="AT841" s="242"/>
      <c r="AU841" s="242"/>
      <c r="AV841" s="242"/>
      <c r="AW841" s="242"/>
      <c r="AX841" s="242"/>
      <c r="AY841" s="242"/>
      <c r="AZ841" s="242"/>
      <c r="BA841" s="242"/>
      <c r="BB841" s="242"/>
      <c r="BC841" s="242"/>
      <c r="BD841" s="242"/>
      <c r="BE841" s="243"/>
      <c r="BF841" s="8"/>
      <c r="BG841" s="8"/>
      <c r="BH841" s="8"/>
      <c r="BI841" s="8"/>
      <c r="BJ841" s="8"/>
      <c r="BK841" s="8"/>
    </row>
    <row r="842" spans="1:63" ht="16.5" customHeight="1">
      <c r="A842" s="715"/>
      <c r="B842" s="386"/>
      <c r="C842" s="215"/>
      <c r="D842" s="215"/>
      <c r="E842" s="215"/>
      <c r="F842" s="215"/>
      <c r="G842" s="488"/>
      <c r="H842" s="240"/>
      <c r="I842" s="241"/>
      <c r="J842" s="241"/>
      <c r="K842" s="241"/>
      <c r="L842" s="244"/>
      <c r="M842" s="244"/>
      <c r="N842" s="242"/>
      <c r="O842" s="242"/>
      <c r="P842" s="242"/>
      <c r="Q842" s="780"/>
      <c r="R842" s="245"/>
      <c r="S842" s="242"/>
      <c r="T842" s="242"/>
      <c r="U842" s="242"/>
      <c r="V842" s="242"/>
      <c r="W842" s="242"/>
      <c r="X842" s="242"/>
      <c r="Y842" s="242"/>
      <c r="Z842" s="242"/>
      <c r="AA842" s="242"/>
      <c r="AB842" s="242"/>
      <c r="AC842" s="242"/>
      <c r="AD842" s="242"/>
      <c r="AE842" s="242"/>
      <c r="AF842" s="242"/>
      <c r="AG842" s="242"/>
      <c r="AH842" s="242"/>
      <c r="AI842" s="766"/>
      <c r="AJ842" s="242"/>
      <c r="AK842" s="242"/>
      <c r="AL842" s="242"/>
      <c r="AM842" s="242"/>
      <c r="AN842" s="242"/>
      <c r="AO842" s="242"/>
      <c r="AP842" s="242"/>
      <c r="AQ842" s="242"/>
      <c r="AR842" s="242"/>
      <c r="AS842" s="242"/>
      <c r="AT842" s="242"/>
      <c r="AU842" s="242"/>
      <c r="AV842" s="242"/>
      <c r="AW842" s="242"/>
      <c r="AX842" s="242"/>
      <c r="AY842" s="242"/>
      <c r="AZ842" s="242"/>
      <c r="BA842" s="242"/>
      <c r="BB842" s="242"/>
      <c r="BC842" s="242"/>
      <c r="BD842" s="242"/>
      <c r="BE842" s="243"/>
      <c r="BF842" s="8"/>
      <c r="BG842" s="8"/>
      <c r="BH842" s="8"/>
      <c r="BI842" s="8"/>
      <c r="BJ842" s="8"/>
      <c r="BK842" s="8"/>
    </row>
    <row r="843" spans="1:63" ht="16.5" customHeight="1">
      <c r="A843" s="715"/>
      <c r="B843" s="386"/>
      <c r="C843" s="215"/>
      <c r="D843" s="215"/>
      <c r="E843" s="215"/>
      <c r="F843" s="215"/>
      <c r="G843" s="488"/>
      <c r="H843" s="240"/>
      <c r="I843" s="241"/>
      <c r="J843" s="241"/>
      <c r="K843" s="241"/>
      <c r="L843" s="244"/>
      <c r="M843" s="244"/>
      <c r="N843" s="242"/>
      <c r="O843" s="242"/>
      <c r="P843" s="242"/>
      <c r="Q843" s="780"/>
      <c r="R843" s="245"/>
      <c r="S843" s="242"/>
      <c r="T843" s="242"/>
      <c r="U843" s="242"/>
      <c r="V843" s="242"/>
      <c r="W843" s="242"/>
      <c r="X843" s="242"/>
      <c r="Y843" s="242"/>
      <c r="Z843" s="242"/>
      <c r="AA843" s="242"/>
      <c r="AB843" s="242"/>
      <c r="AC843" s="242"/>
      <c r="AD843" s="242"/>
      <c r="AE843" s="242"/>
      <c r="AF843" s="242"/>
      <c r="AG843" s="242"/>
      <c r="AH843" s="242"/>
      <c r="AI843" s="766"/>
      <c r="AJ843" s="242"/>
      <c r="AK843" s="242"/>
      <c r="AL843" s="242"/>
      <c r="AM843" s="242"/>
      <c r="AN843" s="242"/>
      <c r="AO843" s="242"/>
      <c r="AP843" s="242"/>
      <c r="AQ843" s="242"/>
      <c r="AR843" s="242"/>
      <c r="AS843" s="242"/>
      <c r="AT843" s="242"/>
      <c r="AU843" s="242"/>
      <c r="AV843" s="242"/>
      <c r="AW843" s="242"/>
      <c r="AX843" s="242"/>
      <c r="AY843" s="242"/>
      <c r="AZ843" s="242"/>
      <c r="BA843" s="242"/>
      <c r="BB843" s="242"/>
      <c r="BC843" s="242"/>
      <c r="BD843" s="242"/>
      <c r="BE843" s="243"/>
      <c r="BF843" s="8"/>
      <c r="BG843" s="8"/>
      <c r="BH843" s="8"/>
      <c r="BI843" s="8"/>
      <c r="BJ843" s="8"/>
      <c r="BK843" s="8"/>
    </row>
    <row r="844" spans="1:63" ht="16.5" customHeight="1">
      <c r="A844" s="715"/>
      <c r="B844" s="386"/>
      <c r="C844" s="215"/>
      <c r="D844" s="215"/>
      <c r="E844" s="215"/>
      <c r="F844" s="215"/>
      <c r="G844" s="488"/>
      <c r="H844" s="240"/>
      <c r="I844" s="241"/>
      <c r="J844" s="241"/>
      <c r="K844" s="241"/>
      <c r="L844" s="244"/>
      <c r="M844" s="244"/>
      <c r="N844" s="242"/>
      <c r="O844" s="242"/>
      <c r="P844" s="242"/>
      <c r="Q844" s="780"/>
      <c r="R844" s="245"/>
      <c r="S844" s="242"/>
      <c r="T844" s="242"/>
      <c r="U844" s="242"/>
      <c r="V844" s="242"/>
      <c r="W844" s="242"/>
      <c r="X844" s="242"/>
      <c r="Y844" s="242"/>
      <c r="Z844" s="242"/>
      <c r="AA844" s="242"/>
      <c r="AB844" s="242"/>
      <c r="AC844" s="242"/>
      <c r="AD844" s="242"/>
      <c r="AE844" s="242"/>
      <c r="AF844" s="242"/>
      <c r="AG844" s="242"/>
      <c r="AH844" s="242"/>
      <c r="AI844" s="766"/>
      <c r="AJ844" s="242"/>
      <c r="AK844" s="242"/>
      <c r="AL844" s="242"/>
      <c r="AM844" s="242"/>
      <c r="AN844" s="242"/>
      <c r="AO844" s="242"/>
      <c r="AP844" s="242"/>
      <c r="AQ844" s="242"/>
      <c r="AR844" s="242"/>
      <c r="AS844" s="242"/>
      <c r="AT844" s="242"/>
      <c r="AU844" s="242"/>
      <c r="AV844" s="242"/>
      <c r="AW844" s="242"/>
      <c r="AX844" s="242"/>
      <c r="AY844" s="242"/>
      <c r="AZ844" s="242"/>
      <c r="BA844" s="242"/>
      <c r="BB844" s="242"/>
      <c r="BC844" s="242"/>
      <c r="BD844" s="242"/>
      <c r="BE844" s="243"/>
      <c r="BF844" s="8"/>
      <c r="BG844" s="8"/>
      <c r="BH844" s="8"/>
      <c r="BI844" s="8"/>
      <c r="BJ844" s="8"/>
      <c r="BK844" s="8"/>
    </row>
    <row r="845" spans="1:63" ht="16.5" customHeight="1">
      <c r="A845" s="715"/>
      <c r="B845" s="386"/>
      <c r="C845" s="215"/>
      <c r="D845" s="215"/>
      <c r="E845" s="215"/>
      <c r="F845" s="215"/>
      <c r="G845" s="488"/>
      <c r="H845" s="240"/>
      <c r="I845" s="241"/>
      <c r="J845" s="241"/>
      <c r="K845" s="241"/>
      <c r="L845" s="244"/>
      <c r="M845" s="244"/>
      <c r="N845" s="242"/>
      <c r="O845" s="242"/>
      <c r="P845" s="242"/>
      <c r="Q845" s="780"/>
      <c r="R845" s="245"/>
      <c r="S845" s="242"/>
      <c r="T845" s="242"/>
      <c r="U845" s="242"/>
      <c r="V845" s="242"/>
      <c r="W845" s="242"/>
      <c r="X845" s="242"/>
      <c r="Y845" s="242"/>
      <c r="Z845" s="242"/>
      <c r="AA845" s="242"/>
      <c r="AB845" s="242"/>
      <c r="AC845" s="242"/>
      <c r="AD845" s="242"/>
      <c r="AE845" s="242"/>
      <c r="AF845" s="242"/>
      <c r="AG845" s="242"/>
      <c r="AH845" s="242"/>
      <c r="AI845" s="766"/>
      <c r="AJ845" s="242"/>
      <c r="AK845" s="242"/>
      <c r="AL845" s="242"/>
      <c r="AM845" s="242"/>
      <c r="AN845" s="242"/>
      <c r="AO845" s="242"/>
      <c r="AP845" s="242"/>
      <c r="AQ845" s="242"/>
      <c r="AR845" s="242"/>
      <c r="AS845" s="242"/>
      <c r="AT845" s="242"/>
      <c r="AU845" s="242"/>
      <c r="AV845" s="242"/>
      <c r="AW845" s="242"/>
      <c r="AX845" s="242"/>
      <c r="AY845" s="242"/>
      <c r="AZ845" s="242"/>
      <c r="BA845" s="242"/>
      <c r="BB845" s="242"/>
      <c r="BC845" s="242"/>
      <c r="BD845" s="242"/>
      <c r="BE845" s="243"/>
      <c r="BF845" s="8"/>
      <c r="BG845" s="8"/>
      <c r="BH845" s="8"/>
      <c r="BI845" s="8"/>
      <c r="BJ845" s="8"/>
      <c r="BK845" s="8"/>
    </row>
    <row r="846" spans="1:63" ht="16.5" customHeight="1">
      <c r="A846" s="715"/>
      <c r="B846" s="386"/>
      <c r="C846" s="215"/>
      <c r="D846" s="215"/>
      <c r="E846" s="215"/>
      <c r="F846" s="215"/>
      <c r="G846" s="488"/>
      <c r="H846" s="240"/>
      <c r="I846" s="241"/>
      <c r="J846" s="241"/>
      <c r="K846" s="241"/>
      <c r="L846" s="244"/>
      <c r="M846" s="244"/>
      <c r="N846" s="242"/>
      <c r="O846" s="242"/>
      <c r="P846" s="242"/>
      <c r="Q846" s="780"/>
      <c r="R846" s="245"/>
      <c r="S846" s="242"/>
      <c r="T846" s="242"/>
      <c r="U846" s="242"/>
      <c r="V846" s="242"/>
      <c r="W846" s="242"/>
      <c r="X846" s="242"/>
      <c r="Y846" s="242"/>
      <c r="Z846" s="242"/>
      <c r="AA846" s="242"/>
      <c r="AB846" s="242"/>
      <c r="AC846" s="242"/>
      <c r="AD846" s="242"/>
      <c r="AE846" s="242"/>
      <c r="AF846" s="242"/>
      <c r="AG846" s="242"/>
      <c r="AH846" s="242"/>
      <c r="AI846" s="766"/>
      <c r="AJ846" s="242"/>
      <c r="AK846" s="242"/>
      <c r="AL846" s="242"/>
      <c r="AM846" s="242"/>
      <c r="AN846" s="242"/>
      <c r="AO846" s="242"/>
      <c r="AP846" s="242"/>
      <c r="AQ846" s="242"/>
      <c r="AR846" s="242"/>
      <c r="AS846" s="242"/>
      <c r="AT846" s="242"/>
      <c r="AU846" s="242"/>
      <c r="AV846" s="242"/>
      <c r="AW846" s="242"/>
      <c r="AX846" s="242"/>
      <c r="AY846" s="242"/>
      <c r="AZ846" s="242"/>
      <c r="BA846" s="242"/>
      <c r="BB846" s="242"/>
      <c r="BC846" s="242"/>
      <c r="BD846" s="242"/>
      <c r="BE846" s="243"/>
      <c r="BF846" s="8"/>
      <c r="BG846" s="8"/>
      <c r="BH846" s="8"/>
      <c r="BI846" s="8"/>
      <c r="BJ846" s="8"/>
      <c r="BK846" s="8"/>
    </row>
    <row r="847" spans="1:63" ht="16.5" customHeight="1">
      <c r="A847" s="715"/>
      <c r="B847" s="386"/>
      <c r="C847" s="215"/>
      <c r="D847" s="215"/>
      <c r="E847" s="215"/>
      <c r="F847" s="215"/>
      <c r="G847" s="488"/>
      <c r="H847" s="240"/>
      <c r="I847" s="241"/>
      <c r="J847" s="241"/>
      <c r="K847" s="241"/>
      <c r="L847" s="244"/>
      <c r="M847" s="244"/>
      <c r="N847" s="242"/>
      <c r="O847" s="242"/>
      <c r="P847" s="242"/>
      <c r="Q847" s="780"/>
      <c r="R847" s="245"/>
      <c r="S847" s="242"/>
      <c r="T847" s="242"/>
      <c r="U847" s="242"/>
      <c r="V847" s="242"/>
      <c r="W847" s="242"/>
      <c r="X847" s="242"/>
      <c r="Y847" s="242"/>
      <c r="Z847" s="242"/>
      <c r="AA847" s="242"/>
      <c r="AB847" s="242"/>
      <c r="AC847" s="242"/>
      <c r="AD847" s="242"/>
      <c r="AE847" s="242"/>
      <c r="AF847" s="242"/>
      <c r="AG847" s="242"/>
      <c r="AH847" s="242"/>
      <c r="AI847" s="766"/>
      <c r="AJ847" s="242"/>
      <c r="AK847" s="242"/>
      <c r="AL847" s="242"/>
      <c r="AM847" s="242"/>
      <c r="AN847" s="242"/>
      <c r="AO847" s="242"/>
      <c r="AP847" s="242"/>
      <c r="AQ847" s="242"/>
      <c r="AR847" s="242"/>
      <c r="AS847" s="242"/>
      <c r="AT847" s="242"/>
      <c r="AU847" s="242"/>
      <c r="AV847" s="242"/>
      <c r="AW847" s="242"/>
      <c r="AX847" s="242"/>
      <c r="AY847" s="242"/>
      <c r="AZ847" s="242"/>
      <c r="BA847" s="242"/>
      <c r="BB847" s="242"/>
      <c r="BC847" s="242"/>
      <c r="BD847" s="242"/>
      <c r="BE847" s="243"/>
      <c r="BF847" s="8"/>
      <c r="BG847" s="8"/>
      <c r="BH847" s="8"/>
      <c r="BI847" s="8"/>
      <c r="BJ847" s="8"/>
      <c r="BK847" s="8"/>
    </row>
    <row r="848" spans="1:63" ht="16.5" customHeight="1">
      <c r="A848" s="715"/>
      <c r="B848" s="386"/>
      <c r="C848" s="215"/>
      <c r="D848" s="215"/>
      <c r="E848" s="215"/>
      <c r="F848" s="215"/>
      <c r="G848" s="488"/>
      <c r="H848" s="240"/>
      <c r="I848" s="241"/>
      <c r="J848" s="241"/>
      <c r="K848" s="241"/>
      <c r="L848" s="244"/>
      <c r="M848" s="244"/>
      <c r="N848" s="242"/>
      <c r="O848" s="242"/>
      <c r="P848" s="242"/>
      <c r="Q848" s="780"/>
      <c r="R848" s="245"/>
      <c r="S848" s="242"/>
      <c r="T848" s="242"/>
      <c r="U848" s="242"/>
      <c r="V848" s="242"/>
      <c r="W848" s="242"/>
      <c r="X848" s="242"/>
      <c r="Y848" s="242"/>
      <c r="Z848" s="242"/>
      <c r="AA848" s="242"/>
      <c r="AB848" s="242"/>
      <c r="AC848" s="242"/>
      <c r="AD848" s="242"/>
      <c r="AE848" s="242"/>
      <c r="AF848" s="242"/>
      <c r="AG848" s="242"/>
      <c r="AH848" s="242"/>
      <c r="AI848" s="766"/>
      <c r="AJ848" s="242"/>
      <c r="AK848" s="242"/>
      <c r="AL848" s="242"/>
      <c r="AM848" s="242"/>
      <c r="AN848" s="242"/>
      <c r="AO848" s="242"/>
      <c r="AP848" s="242"/>
      <c r="AQ848" s="242"/>
      <c r="AR848" s="242"/>
      <c r="AS848" s="242"/>
      <c r="AT848" s="242"/>
      <c r="AU848" s="242"/>
      <c r="AV848" s="242"/>
      <c r="AW848" s="242"/>
      <c r="AX848" s="242"/>
      <c r="AY848" s="242"/>
      <c r="AZ848" s="242"/>
      <c r="BA848" s="242"/>
      <c r="BB848" s="242"/>
      <c r="BC848" s="242"/>
      <c r="BD848" s="242"/>
      <c r="BE848" s="243"/>
      <c r="BF848" s="8"/>
      <c r="BG848" s="8"/>
      <c r="BH848" s="8"/>
      <c r="BI848" s="8"/>
      <c r="BJ848" s="8"/>
      <c r="BK848" s="8"/>
    </row>
    <row r="849" spans="1:63" ht="16.5" customHeight="1">
      <c r="A849" s="715"/>
      <c r="B849" s="386"/>
      <c r="C849" s="215"/>
      <c r="D849" s="215"/>
      <c r="E849" s="215"/>
      <c r="F849" s="215"/>
      <c r="G849" s="488"/>
      <c r="H849" s="240"/>
      <c r="I849" s="241"/>
      <c r="J849" s="241"/>
      <c r="K849" s="241"/>
      <c r="L849" s="244"/>
      <c r="M849" s="244"/>
      <c r="N849" s="242"/>
      <c r="O849" s="242"/>
      <c r="P849" s="242"/>
      <c r="Q849" s="780"/>
      <c r="R849" s="245"/>
      <c r="S849" s="242"/>
      <c r="T849" s="242"/>
      <c r="U849" s="242"/>
      <c r="V849" s="242"/>
      <c r="W849" s="242"/>
      <c r="X849" s="242"/>
      <c r="Y849" s="242"/>
      <c r="Z849" s="242"/>
      <c r="AA849" s="242"/>
      <c r="AB849" s="242"/>
      <c r="AC849" s="242"/>
      <c r="AD849" s="242"/>
      <c r="AE849" s="242"/>
      <c r="AF849" s="242"/>
      <c r="AG849" s="242"/>
      <c r="AH849" s="242"/>
      <c r="AI849" s="766"/>
      <c r="AJ849" s="242"/>
      <c r="AK849" s="242"/>
      <c r="AL849" s="242"/>
      <c r="AM849" s="242"/>
      <c r="AN849" s="242"/>
      <c r="AO849" s="242"/>
      <c r="AP849" s="242"/>
      <c r="AQ849" s="242"/>
      <c r="AR849" s="242"/>
      <c r="AS849" s="242"/>
      <c r="AT849" s="242"/>
      <c r="AU849" s="242"/>
      <c r="AV849" s="242"/>
      <c r="AW849" s="242"/>
      <c r="AX849" s="242"/>
      <c r="AY849" s="242"/>
      <c r="AZ849" s="242"/>
      <c r="BA849" s="242"/>
      <c r="BB849" s="242"/>
      <c r="BC849" s="242"/>
      <c r="BD849" s="242"/>
      <c r="BE849" s="243"/>
      <c r="BF849" s="8"/>
      <c r="BG849" s="8"/>
      <c r="BH849" s="8"/>
      <c r="BI849" s="8"/>
      <c r="BJ849" s="8"/>
      <c r="BK849" s="8"/>
    </row>
    <row r="850" spans="1:63" ht="16.5" customHeight="1">
      <c r="A850" s="715"/>
      <c r="B850" s="386"/>
      <c r="C850" s="215"/>
      <c r="D850" s="215"/>
      <c r="E850" s="215"/>
      <c r="F850" s="215"/>
      <c r="G850" s="488"/>
      <c r="H850" s="240"/>
      <c r="I850" s="241"/>
      <c r="J850" s="241"/>
      <c r="K850" s="241"/>
      <c r="L850" s="244"/>
      <c r="M850" s="244"/>
      <c r="N850" s="242"/>
      <c r="O850" s="242"/>
      <c r="P850" s="242"/>
      <c r="Q850" s="780"/>
      <c r="R850" s="245"/>
      <c r="S850" s="242"/>
      <c r="T850" s="242"/>
      <c r="U850" s="242"/>
      <c r="V850" s="242"/>
      <c r="W850" s="242"/>
      <c r="X850" s="242"/>
      <c r="Y850" s="242"/>
      <c r="Z850" s="242"/>
      <c r="AA850" s="242"/>
      <c r="AB850" s="242"/>
      <c r="AC850" s="242"/>
      <c r="AD850" s="242"/>
      <c r="AE850" s="242"/>
      <c r="AF850" s="242"/>
      <c r="AG850" s="242"/>
      <c r="AH850" s="242"/>
      <c r="AI850" s="766"/>
      <c r="AJ850" s="242"/>
      <c r="AK850" s="242"/>
      <c r="AL850" s="242"/>
      <c r="AM850" s="242"/>
      <c r="AN850" s="242"/>
      <c r="AO850" s="242"/>
      <c r="AP850" s="242"/>
      <c r="AQ850" s="242"/>
      <c r="AR850" s="242"/>
      <c r="AS850" s="242"/>
      <c r="AT850" s="242"/>
      <c r="AU850" s="242"/>
      <c r="AV850" s="242"/>
      <c r="AW850" s="242"/>
      <c r="AX850" s="242"/>
      <c r="AY850" s="242"/>
      <c r="AZ850" s="242"/>
      <c r="BA850" s="242"/>
      <c r="BB850" s="242"/>
      <c r="BC850" s="242"/>
      <c r="BD850" s="242"/>
      <c r="BE850" s="243"/>
      <c r="BF850" s="8"/>
      <c r="BG850" s="8"/>
      <c r="BH850" s="8"/>
      <c r="BI850" s="8"/>
      <c r="BJ850" s="8"/>
      <c r="BK850" s="8"/>
    </row>
    <row r="851" spans="1:63" ht="16.5" customHeight="1">
      <c r="A851" s="715"/>
      <c r="B851" s="386"/>
      <c r="C851" s="215"/>
      <c r="D851" s="215"/>
      <c r="E851" s="215"/>
      <c r="F851" s="215"/>
      <c r="G851" s="488"/>
      <c r="H851" s="240"/>
      <c r="I851" s="241"/>
      <c r="J851" s="241"/>
      <c r="K851" s="241"/>
      <c r="L851" s="244"/>
      <c r="M851" s="244"/>
      <c r="N851" s="242"/>
      <c r="O851" s="242"/>
      <c r="P851" s="242"/>
      <c r="Q851" s="780"/>
      <c r="R851" s="245"/>
      <c r="S851" s="242"/>
      <c r="T851" s="242"/>
      <c r="U851" s="242"/>
      <c r="V851" s="242"/>
      <c r="W851" s="242"/>
      <c r="X851" s="242"/>
      <c r="Y851" s="242"/>
      <c r="Z851" s="242"/>
      <c r="AA851" s="242"/>
      <c r="AB851" s="242"/>
      <c r="AC851" s="242"/>
      <c r="AD851" s="242"/>
      <c r="AE851" s="242"/>
      <c r="AF851" s="242"/>
      <c r="AG851" s="242"/>
      <c r="AH851" s="242"/>
      <c r="AI851" s="766"/>
      <c r="AJ851" s="242"/>
      <c r="AK851" s="242"/>
      <c r="AL851" s="242"/>
      <c r="AM851" s="242"/>
      <c r="AN851" s="242"/>
      <c r="AO851" s="242"/>
      <c r="AP851" s="242"/>
      <c r="AQ851" s="242"/>
      <c r="AR851" s="242"/>
      <c r="AS851" s="242"/>
      <c r="AT851" s="242"/>
      <c r="AU851" s="242"/>
      <c r="AV851" s="242"/>
      <c r="AW851" s="242"/>
      <c r="AX851" s="242"/>
      <c r="AY851" s="242"/>
      <c r="AZ851" s="242"/>
      <c r="BA851" s="242"/>
      <c r="BB851" s="242"/>
      <c r="BC851" s="242"/>
      <c r="BD851" s="242"/>
      <c r="BE851" s="243"/>
      <c r="BF851" s="8"/>
      <c r="BG851" s="8"/>
      <c r="BH851" s="8"/>
      <c r="BI851" s="8"/>
      <c r="BJ851" s="8"/>
      <c r="BK851" s="8"/>
    </row>
    <row r="852" spans="1:63" ht="16.5" customHeight="1">
      <c r="A852" s="715"/>
      <c r="B852" s="386"/>
      <c r="C852" s="215"/>
      <c r="D852" s="215"/>
      <c r="E852" s="215"/>
      <c r="F852" s="215"/>
      <c r="G852" s="488"/>
      <c r="H852" s="240"/>
      <c r="I852" s="241"/>
      <c r="J852" s="241"/>
      <c r="K852" s="241"/>
      <c r="L852" s="244"/>
      <c r="M852" s="244"/>
      <c r="N852" s="242"/>
      <c r="O852" s="242"/>
      <c r="P852" s="242"/>
      <c r="Q852" s="780"/>
      <c r="R852" s="245"/>
      <c r="S852" s="242"/>
      <c r="T852" s="242"/>
      <c r="U852" s="242"/>
      <c r="V852" s="242"/>
      <c r="W852" s="242"/>
      <c r="X852" s="242"/>
      <c r="Y852" s="242"/>
      <c r="Z852" s="242"/>
      <c r="AA852" s="242"/>
      <c r="AB852" s="242"/>
      <c r="AC852" s="242"/>
      <c r="AD852" s="242"/>
      <c r="AE852" s="242"/>
      <c r="AF852" s="242"/>
      <c r="AG852" s="242"/>
      <c r="AH852" s="242"/>
      <c r="AI852" s="766"/>
      <c r="AJ852" s="242"/>
      <c r="AK852" s="242"/>
      <c r="AL852" s="242"/>
      <c r="AM852" s="242"/>
      <c r="AN852" s="242"/>
      <c r="AO852" s="242"/>
      <c r="AP852" s="242"/>
      <c r="AQ852" s="242"/>
      <c r="AR852" s="242"/>
      <c r="AS852" s="242"/>
      <c r="AT852" s="242"/>
      <c r="AU852" s="242"/>
      <c r="AV852" s="242"/>
      <c r="AW852" s="242"/>
      <c r="AX852" s="242"/>
      <c r="AY852" s="242"/>
      <c r="AZ852" s="242"/>
      <c r="BA852" s="242"/>
      <c r="BB852" s="242"/>
      <c r="BC852" s="242"/>
      <c r="BD852" s="242"/>
      <c r="BE852" s="243"/>
      <c r="BF852" s="8"/>
      <c r="BG852" s="8"/>
      <c r="BH852" s="8"/>
      <c r="BI852" s="8"/>
      <c r="BJ852" s="8"/>
      <c r="BK852" s="8"/>
    </row>
    <row r="853" spans="1:63" ht="16.5" customHeight="1">
      <c r="A853" s="715"/>
      <c r="B853" s="386"/>
      <c r="C853" s="215"/>
      <c r="D853" s="215"/>
      <c r="E853" s="215"/>
      <c r="F853" s="215"/>
      <c r="G853" s="488"/>
      <c r="H853" s="240"/>
      <c r="I853" s="241"/>
      <c r="J853" s="241"/>
      <c r="K853" s="241"/>
      <c r="L853" s="244"/>
      <c r="M853" s="244"/>
      <c r="N853" s="242"/>
      <c r="O853" s="242"/>
      <c r="P853" s="242"/>
      <c r="Q853" s="780"/>
      <c r="R853" s="245"/>
      <c r="S853" s="242"/>
      <c r="T853" s="242"/>
      <c r="U853" s="242"/>
      <c r="V853" s="242"/>
      <c r="W853" s="242"/>
      <c r="X853" s="242"/>
      <c r="Y853" s="242"/>
      <c r="Z853" s="242"/>
      <c r="AA853" s="242"/>
      <c r="AB853" s="242"/>
      <c r="AC853" s="242"/>
      <c r="AD853" s="242"/>
      <c r="AE853" s="242"/>
      <c r="AF853" s="242"/>
      <c r="AG853" s="242"/>
      <c r="AH853" s="242"/>
      <c r="AI853" s="766"/>
      <c r="AJ853" s="242"/>
      <c r="AK853" s="242"/>
      <c r="AL853" s="242"/>
      <c r="AM853" s="242"/>
      <c r="AN853" s="242"/>
      <c r="AO853" s="242"/>
      <c r="AP853" s="242"/>
      <c r="AQ853" s="242"/>
      <c r="AR853" s="242"/>
      <c r="AS853" s="242"/>
      <c r="AT853" s="242"/>
      <c r="AU853" s="242"/>
      <c r="AV853" s="242"/>
      <c r="AW853" s="242"/>
      <c r="AX853" s="242"/>
      <c r="AY853" s="242"/>
      <c r="AZ853" s="242"/>
      <c r="BA853" s="242"/>
      <c r="BB853" s="242"/>
      <c r="BC853" s="242"/>
      <c r="BD853" s="242"/>
      <c r="BE853" s="243"/>
      <c r="BF853" s="8"/>
      <c r="BG853" s="8"/>
      <c r="BH853" s="8"/>
      <c r="BI853" s="8"/>
      <c r="BJ853" s="8"/>
      <c r="BK853" s="8"/>
    </row>
    <row r="854" spans="1:63" ht="16.5" customHeight="1">
      <c r="A854" s="715"/>
      <c r="B854" s="386"/>
      <c r="C854" s="215"/>
      <c r="D854" s="215"/>
      <c r="E854" s="215"/>
      <c r="F854" s="215"/>
      <c r="G854" s="488"/>
      <c r="H854" s="240"/>
      <c r="I854" s="241"/>
      <c r="J854" s="241"/>
      <c r="K854" s="241"/>
      <c r="L854" s="244"/>
      <c r="M854" s="244"/>
      <c r="N854" s="242"/>
      <c r="O854" s="242"/>
      <c r="P854" s="242"/>
      <c r="Q854" s="780"/>
      <c r="R854" s="245"/>
      <c r="S854" s="242"/>
      <c r="T854" s="242"/>
      <c r="U854" s="242"/>
      <c r="V854" s="242"/>
      <c r="W854" s="242"/>
      <c r="X854" s="242"/>
      <c r="Y854" s="242"/>
      <c r="Z854" s="242"/>
      <c r="AA854" s="242"/>
      <c r="AB854" s="242"/>
      <c r="AC854" s="242"/>
      <c r="AD854" s="242"/>
      <c r="AE854" s="242"/>
      <c r="AF854" s="242"/>
      <c r="AG854" s="242"/>
      <c r="AH854" s="242"/>
      <c r="AI854" s="766"/>
      <c r="AJ854" s="242"/>
      <c r="AK854" s="242"/>
      <c r="AL854" s="242"/>
      <c r="AM854" s="242"/>
      <c r="AN854" s="242"/>
      <c r="AO854" s="242"/>
      <c r="AP854" s="242"/>
      <c r="AQ854" s="242"/>
      <c r="AR854" s="242"/>
      <c r="AS854" s="242"/>
      <c r="AT854" s="242"/>
      <c r="AU854" s="242"/>
      <c r="AV854" s="242"/>
      <c r="AW854" s="242"/>
      <c r="AX854" s="242"/>
      <c r="AY854" s="242"/>
      <c r="AZ854" s="242"/>
      <c r="BA854" s="242"/>
      <c r="BB854" s="242"/>
      <c r="BC854" s="242"/>
      <c r="BD854" s="242"/>
      <c r="BE854" s="243"/>
      <c r="BF854" s="8"/>
      <c r="BG854" s="8"/>
      <c r="BH854" s="8"/>
      <c r="BI854" s="8"/>
      <c r="BJ854" s="8"/>
      <c r="BK854" s="8"/>
    </row>
    <row r="855" spans="1:63" ht="16.5" customHeight="1">
      <c r="A855" s="715"/>
      <c r="B855" s="386"/>
      <c r="C855" s="215"/>
      <c r="D855" s="215"/>
      <c r="E855" s="215"/>
      <c r="F855" s="215"/>
      <c r="G855" s="488"/>
      <c r="H855" s="240"/>
      <c r="I855" s="241"/>
      <c r="J855" s="241"/>
      <c r="K855" s="241"/>
      <c r="L855" s="244"/>
      <c r="M855" s="244"/>
      <c r="N855" s="242"/>
      <c r="O855" s="242"/>
      <c r="P855" s="242"/>
      <c r="Q855" s="780"/>
      <c r="R855" s="245"/>
      <c r="S855" s="242"/>
      <c r="T855" s="242"/>
      <c r="U855" s="242"/>
      <c r="V855" s="242"/>
      <c r="W855" s="242"/>
      <c r="X855" s="242"/>
      <c r="Y855" s="242"/>
      <c r="Z855" s="242"/>
      <c r="AA855" s="242"/>
      <c r="AB855" s="242"/>
      <c r="AC855" s="242"/>
      <c r="AD855" s="242"/>
      <c r="AE855" s="242"/>
      <c r="AF855" s="242"/>
      <c r="AG855" s="242"/>
      <c r="AH855" s="242"/>
      <c r="AI855" s="766"/>
      <c r="AJ855" s="242"/>
      <c r="AK855" s="242"/>
      <c r="AL855" s="242"/>
      <c r="AM855" s="242"/>
      <c r="AN855" s="242"/>
      <c r="AO855" s="242"/>
      <c r="AP855" s="242"/>
      <c r="AQ855" s="242"/>
      <c r="AR855" s="242"/>
      <c r="AS855" s="242"/>
      <c r="AT855" s="242"/>
      <c r="AU855" s="242"/>
      <c r="AV855" s="242"/>
      <c r="AW855" s="242"/>
      <c r="AX855" s="242"/>
      <c r="AY855" s="242"/>
      <c r="AZ855" s="242"/>
      <c r="BA855" s="242"/>
      <c r="BB855" s="242"/>
      <c r="BC855" s="242"/>
      <c r="BD855" s="242"/>
      <c r="BE855" s="243"/>
      <c r="BF855" s="8"/>
      <c r="BG855" s="8"/>
      <c r="BH855" s="8"/>
      <c r="BI855" s="8"/>
      <c r="BJ855" s="8"/>
      <c r="BK855" s="8"/>
    </row>
    <row r="856" spans="1:63" ht="16.5" customHeight="1">
      <c r="A856" s="715"/>
      <c r="B856" s="386"/>
      <c r="C856" s="215"/>
      <c r="D856" s="215"/>
      <c r="E856" s="215"/>
      <c r="F856" s="215"/>
      <c r="G856" s="488"/>
      <c r="H856" s="240"/>
      <c r="I856" s="241"/>
      <c r="J856" s="241"/>
      <c r="K856" s="241"/>
      <c r="L856" s="244"/>
      <c r="M856" s="244"/>
      <c r="N856" s="242"/>
      <c r="O856" s="242"/>
      <c r="P856" s="242"/>
      <c r="Q856" s="780"/>
      <c r="R856" s="245"/>
      <c r="S856" s="242"/>
      <c r="T856" s="242"/>
      <c r="U856" s="242"/>
      <c r="V856" s="242"/>
      <c r="W856" s="242"/>
      <c r="X856" s="242"/>
      <c r="Y856" s="242"/>
      <c r="Z856" s="242"/>
      <c r="AA856" s="242"/>
      <c r="AB856" s="242"/>
      <c r="AC856" s="242"/>
      <c r="AD856" s="242"/>
      <c r="AE856" s="242"/>
      <c r="AF856" s="242"/>
      <c r="AG856" s="242"/>
      <c r="AH856" s="242"/>
      <c r="AI856" s="766"/>
      <c r="AJ856" s="242"/>
      <c r="AK856" s="242"/>
      <c r="AL856" s="242"/>
      <c r="AM856" s="242"/>
      <c r="AN856" s="242"/>
      <c r="AO856" s="242"/>
      <c r="AP856" s="242"/>
      <c r="AQ856" s="242"/>
      <c r="AR856" s="242"/>
      <c r="AS856" s="242"/>
      <c r="AT856" s="242"/>
      <c r="AU856" s="242"/>
      <c r="AV856" s="242"/>
      <c r="AW856" s="242"/>
      <c r="AX856" s="242"/>
      <c r="AY856" s="242"/>
      <c r="AZ856" s="242"/>
      <c r="BA856" s="242"/>
      <c r="BB856" s="242"/>
      <c r="BC856" s="242"/>
      <c r="BD856" s="242"/>
      <c r="BE856" s="243"/>
      <c r="BF856" s="8"/>
      <c r="BG856" s="8"/>
      <c r="BH856" s="8"/>
      <c r="BI856" s="8"/>
      <c r="BJ856" s="8"/>
      <c r="BK856" s="8"/>
    </row>
    <row r="857" spans="1:63" ht="16.5" customHeight="1">
      <c r="A857" s="715"/>
      <c r="B857" s="386"/>
      <c r="C857" s="215"/>
      <c r="D857" s="215"/>
      <c r="E857" s="215"/>
      <c r="F857" s="215"/>
      <c r="G857" s="488"/>
      <c r="H857" s="240"/>
      <c r="I857" s="241"/>
      <c r="J857" s="241"/>
      <c r="K857" s="241"/>
      <c r="L857" s="244"/>
      <c r="M857" s="244"/>
      <c r="N857" s="242"/>
      <c r="O857" s="242"/>
      <c r="P857" s="242"/>
      <c r="Q857" s="780"/>
      <c r="R857" s="245"/>
      <c r="S857" s="242"/>
      <c r="T857" s="242"/>
      <c r="U857" s="242"/>
      <c r="V857" s="242"/>
      <c r="W857" s="242"/>
      <c r="X857" s="242"/>
      <c r="Y857" s="242"/>
      <c r="Z857" s="242"/>
      <c r="AA857" s="242"/>
      <c r="AB857" s="242"/>
      <c r="AC857" s="242"/>
      <c r="AD857" s="242"/>
      <c r="AE857" s="242"/>
      <c r="AF857" s="242"/>
      <c r="AG857" s="242"/>
      <c r="AH857" s="242"/>
      <c r="AI857" s="766"/>
      <c r="AJ857" s="242"/>
      <c r="AK857" s="242"/>
      <c r="AL857" s="242"/>
      <c r="AM857" s="242"/>
      <c r="AN857" s="242"/>
      <c r="AO857" s="242"/>
      <c r="AP857" s="242"/>
      <c r="AQ857" s="242"/>
      <c r="AR857" s="242"/>
      <c r="AS857" s="242"/>
      <c r="AT857" s="242"/>
      <c r="AU857" s="242"/>
      <c r="AV857" s="242"/>
      <c r="AW857" s="242"/>
      <c r="AX857" s="242"/>
      <c r="AY857" s="242"/>
      <c r="AZ857" s="242"/>
      <c r="BA857" s="242"/>
      <c r="BB857" s="242"/>
      <c r="BC857" s="242"/>
      <c r="BD857" s="242"/>
      <c r="BE857" s="243"/>
      <c r="BF857" s="8"/>
      <c r="BG857" s="8"/>
      <c r="BH857" s="8"/>
      <c r="BI857" s="8"/>
      <c r="BJ857" s="8"/>
      <c r="BK857" s="8"/>
    </row>
    <row r="858" spans="1:63" ht="16.5" customHeight="1">
      <c r="A858" s="715"/>
      <c r="B858" s="386"/>
      <c r="C858" s="215"/>
      <c r="D858" s="215"/>
      <c r="E858" s="215"/>
      <c r="F858" s="215"/>
      <c r="G858" s="488"/>
      <c r="H858" s="240"/>
      <c r="I858" s="241"/>
      <c r="J858" s="241"/>
      <c r="K858" s="241"/>
      <c r="L858" s="244"/>
      <c r="M858" s="244"/>
      <c r="N858" s="242"/>
      <c r="O858" s="242"/>
      <c r="P858" s="242"/>
      <c r="Q858" s="780"/>
      <c r="R858" s="245"/>
      <c r="S858" s="242"/>
      <c r="T858" s="242"/>
      <c r="U858" s="242"/>
      <c r="V858" s="242"/>
      <c r="W858" s="242"/>
      <c r="X858" s="242"/>
      <c r="Y858" s="242"/>
      <c r="Z858" s="242"/>
      <c r="AA858" s="242"/>
      <c r="AB858" s="242"/>
      <c r="AC858" s="242"/>
      <c r="AD858" s="242"/>
      <c r="AE858" s="242"/>
      <c r="AF858" s="242"/>
      <c r="AG858" s="242"/>
      <c r="AH858" s="242"/>
      <c r="AI858" s="766"/>
      <c r="AJ858" s="242"/>
      <c r="AK858" s="242"/>
      <c r="AL858" s="242"/>
      <c r="AM858" s="242"/>
      <c r="AN858" s="242"/>
      <c r="AO858" s="242"/>
      <c r="AP858" s="242"/>
      <c r="AQ858" s="242"/>
      <c r="AR858" s="242"/>
      <c r="AS858" s="242"/>
      <c r="AT858" s="242"/>
      <c r="AU858" s="242"/>
      <c r="AV858" s="242"/>
      <c r="AW858" s="242"/>
      <c r="AX858" s="242"/>
      <c r="AY858" s="242"/>
      <c r="AZ858" s="242"/>
      <c r="BA858" s="242"/>
      <c r="BB858" s="242"/>
      <c r="BC858" s="242"/>
      <c r="BD858" s="242"/>
      <c r="BE858" s="243"/>
      <c r="BF858" s="8"/>
      <c r="BG858" s="8"/>
      <c r="BH858" s="8"/>
      <c r="BI858" s="8"/>
      <c r="BJ858" s="8"/>
      <c r="BK858" s="8"/>
    </row>
    <row r="859" spans="1:63" ht="16.5" customHeight="1">
      <c r="A859" s="715"/>
      <c r="B859" s="386"/>
      <c r="C859" s="215"/>
      <c r="D859" s="215"/>
      <c r="E859" s="215"/>
      <c r="F859" s="215"/>
      <c r="G859" s="488"/>
      <c r="H859" s="240"/>
      <c r="I859" s="241"/>
      <c r="J859" s="241"/>
      <c r="K859" s="241"/>
      <c r="L859" s="244"/>
      <c r="M859" s="244"/>
      <c r="N859" s="242"/>
      <c r="O859" s="242"/>
      <c r="P859" s="242"/>
      <c r="Q859" s="780"/>
      <c r="R859" s="245"/>
      <c r="S859" s="242"/>
      <c r="T859" s="242"/>
      <c r="U859" s="242"/>
      <c r="V859" s="242"/>
      <c r="W859" s="242"/>
      <c r="X859" s="242"/>
      <c r="Y859" s="242"/>
      <c r="Z859" s="242"/>
      <c r="AA859" s="242"/>
      <c r="AB859" s="242"/>
      <c r="AC859" s="242"/>
      <c r="AD859" s="242"/>
      <c r="AE859" s="242"/>
      <c r="AF859" s="242"/>
      <c r="AG859" s="242"/>
      <c r="AH859" s="242"/>
      <c r="AI859" s="766"/>
      <c r="AJ859" s="242"/>
      <c r="AK859" s="242"/>
      <c r="AL859" s="242"/>
      <c r="AM859" s="242"/>
      <c r="AN859" s="242"/>
      <c r="AO859" s="242"/>
      <c r="AP859" s="242"/>
      <c r="AQ859" s="242"/>
      <c r="AR859" s="242"/>
      <c r="AS859" s="242"/>
      <c r="AT859" s="242"/>
      <c r="AU859" s="242"/>
      <c r="AV859" s="242"/>
      <c r="AW859" s="242"/>
      <c r="AX859" s="242"/>
      <c r="AY859" s="242"/>
      <c r="AZ859" s="242"/>
      <c r="BA859" s="242"/>
      <c r="BB859" s="242"/>
      <c r="BC859" s="242"/>
      <c r="BD859" s="242"/>
      <c r="BE859" s="243"/>
      <c r="BF859" s="8"/>
      <c r="BG859" s="8"/>
      <c r="BH859" s="8"/>
      <c r="BI859" s="8"/>
      <c r="BJ859" s="8"/>
      <c r="BK859" s="8"/>
    </row>
    <row r="860" spans="1:63" ht="16.5" customHeight="1">
      <c r="A860" s="715"/>
      <c r="B860" s="386"/>
      <c r="C860" s="215"/>
      <c r="D860" s="215"/>
      <c r="E860" s="215"/>
      <c r="F860" s="215"/>
      <c r="G860" s="488"/>
      <c r="H860" s="240"/>
      <c r="I860" s="241"/>
      <c r="J860" s="241"/>
      <c r="K860" s="241"/>
      <c r="L860" s="244"/>
      <c r="M860" s="244"/>
      <c r="N860" s="242"/>
      <c r="O860" s="242"/>
      <c r="P860" s="242"/>
      <c r="Q860" s="780"/>
      <c r="R860" s="245"/>
      <c r="S860" s="242"/>
      <c r="T860" s="242"/>
      <c r="U860" s="242"/>
      <c r="V860" s="242"/>
      <c r="W860" s="242"/>
      <c r="X860" s="242"/>
      <c r="Y860" s="242"/>
      <c r="Z860" s="242"/>
      <c r="AA860" s="242"/>
      <c r="AB860" s="242"/>
      <c r="AC860" s="242"/>
      <c r="AD860" s="242"/>
      <c r="AE860" s="242"/>
      <c r="AF860" s="242"/>
      <c r="AG860" s="242"/>
      <c r="AH860" s="242"/>
      <c r="AI860" s="766"/>
      <c r="AJ860" s="242"/>
      <c r="AK860" s="242"/>
      <c r="AL860" s="242"/>
      <c r="AM860" s="242"/>
      <c r="AN860" s="242"/>
      <c r="AO860" s="242"/>
      <c r="AP860" s="242"/>
      <c r="AQ860" s="242"/>
      <c r="AR860" s="242"/>
      <c r="AS860" s="242"/>
      <c r="AT860" s="242"/>
      <c r="AU860" s="242"/>
      <c r="AV860" s="242"/>
      <c r="AW860" s="242"/>
      <c r="AX860" s="242"/>
      <c r="AY860" s="242"/>
      <c r="AZ860" s="242"/>
      <c r="BA860" s="242"/>
      <c r="BB860" s="242"/>
      <c r="BC860" s="242"/>
      <c r="BD860" s="242"/>
      <c r="BE860" s="243"/>
      <c r="BF860" s="8"/>
      <c r="BG860" s="8"/>
      <c r="BH860" s="8"/>
      <c r="BI860" s="8"/>
      <c r="BJ860" s="8"/>
      <c r="BK860" s="8"/>
    </row>
    <row r="861" spans="1:63" ht="16.5" customHeight="1">
      <c r="A861" s="715"/>
      <c r="B861" s="386"/>
      <c r="C861" s="215"/>
      <c r="D861" s="215"/>
      <c r="E861" s="215"/>
      <c r="F861" s="215"/>
      <c r="G861" s="488"/>
      <c r="H861" s="240"/>
      <c r="I861" s="241"/>
      <c r="J861" s="241"/>
      <c r="K861" s="241"/>
      <c r="L861" s="244"/>
      <c r="M861" s="244"/>
      <c r="N861" s="242"/>
      <c r="O861" s="242"/>
      <c r="P861" s="242"/>
      <c r="Q861" s="780"/>
      <c r="R861" s="245"/>
      <c r="S861" s="242"/>
      <c r="T861" s="242"/>
      <c r="U861" s="242"/>
      <c r="V861" s="242"/>
      <c r="W861" s="242"/>
      <c r="X861" s="242"/>
      <c r="Y861" s="242"/>
      <c r="Z861" s="242"/>
      <c r="AA861" s="242"/>
      <c r="AB861" s="242"/>
      <c r="AC861" s="242"/>
      <c r="AD861" s="242"/>
      <c r="AE861" s="242"/>
      <c r="AF861" s="242"/>
      <c r="AG861" s="242"/>
      <c r="AH861" s="242"/>
      <c r="AI861" s="766"/>
      <c r="AJ861" s="242"/>
      <c r="AK861" s="242"/>
      <c r="AL861" s="242"/>
      <c r="AM861" s="242"/>
      <c r="AN861" s="242"/>
      <c r="AO861" s="242"/>
      <c r="AP861" s="242"/>
      <c r="AQ861" s="242"/>
      <c r="AR861" s="242"/>
      <c r="AS861" s="242"/>
      <c r="AT861" s="242"/>
      <c r="AU861" s="242"/>
      <c r="AV861" s="242"/>
      <c r="AW861" s="242"/>
      <c r="AX861" s="242"/>
      <c r="AY861" s="242"/>
      <c r="AZ861" s="242"/>
      <c r="BA861" s="242"/>
      <c r="BB861" s="242"/>
      <c r="BC861" s="242"/>
      <c r="BD861" s="242"/>
      <c r="BE861" s="243"/>
      <c r="BF861" s="8"/>
      <c r="BG861" s="8"/>
      <c r="BH861" s="8"/>
      <c r="BI861" s="8"/>
      <c r="BJ861" s="8"/>
      <c r="BK861" s="8"/>
    </row>
    <row r="862" spans="1:63" ht="16.5" customHeight="1">
      <c r="A862" s="715"/>
      <c r="B862" s="386"/>
      <c r="C862" s="215"/>
      <c r="D862" s="215"/>
      <c r="E862" s="215"/>
      <c r="F862" s="215"/>
      <c r="G862" s="488"/>
      <c r="H862" s="240"/>
      <c r="I862" s="241"/>
      <c r="J862" s="241"/>
      <c r="K862" s="241"/>
      <c r="L862" s="244"/>
      <c r="M862" s="244"/>
      <c r="N862" s="242"/>
      <c r="O862" s="242"/>
      <c r="P862" s="242"/>
      <c r="Q862" s="780"/>
      <c r="R862" s="245"/>
      <c r="S862" s="242"/>
      <c r="T862" s="242"/>
      <c r="U862" s="242"/>
      <c r="V862" s="242"/>
      <c r="W862" s="242"/>
      <c r="X862" s="242"/>
      <c r="Y862" s="242"/>
      <c r="Z862" s="242"/>
      <c r="AA862" s="242"/>
      <c r="AB862" s="242"/>
      <c r="AC862" s="242"/>
      <c r="AD862" s="242"/>
      <c r="AE862" s="242"/>
      <c r="AF862" s="242"/>
      <c r="AG862" s="242"/>
      <c r="AH862" s="242"/>
      <c r="AI862" s="766"/>
      <c r="AJ862" s="242"/>
      <c r="AK862" s="242"/>
      <c r="AL862" s="242"/>
      <c r="AM862" s="242"/>
      <c r="AN862" s="242"/>
      <c r="AO862" s="242"/>
      <c r="AP862" s="242"/>
      <c r="AQ862" s="242"/>
      <c r="AR862" s="242"/>
      <c r="AS862" s="242"/>
      <c r="AT862" s="242"/>
      <c r="AU862" s="242"/>
      <c r="AV862" s="242"/>
      <c r="AW862" s="242"/>
      <c r="AX862" s="242"/>
      <c r="AY862" s="242"/>
      <c r="AZ862" s="242"/>
      <c r="BA862" s="242"/>
      <c r="BB862" s="242"/>
      <c r="BC862" s="242"/>
      <c r="BD862" s="242"/>
      <c r="BE862" s="243"/>
      <c r="BF862" s="8"/>
      <c r="BG862" s="8"/>
      <c r="BH862" s="8"/>
      <c r="BI862" s="8"/>
      <c r="BJ862" s="8"/>
      <c r="BK862" s="8"/>
    </row>
    <row r="863" spans="1:63" ht="16.5" customHeight="1">
      <c r="A863" s="715"/>
      <c r="B863" s="386"/>
      <c r="C863" s="215"/>
      <c r="D863" s="215"/>
      <c r="E863" s="215"/>
      <c r="F863" s="215"/>
      <c r="G863" s="488"/>
      <c r="H863" s="240"/>
      <c r="I863" s="241"/>
      <c r="J863" s="241"/>
      <c r="K863" s="241"/>
      <c r="L863" s="244"/>
      <c r="M863" s="244"/>
      <c r="N863" s="242"/>
      <c r="O863" s="242"/>
      <c r="P863" s="242"/>
      <c r="Q863" s="780"/>
      <c r="R863" s="245"/>
      <c r="S863" s="242"/>
      <c r="T863" s="242"/>
      <c r="U863" s="242"/>
      <c r="V863" s="242"/>
      <c r="W863" s="242"/>
      <c r="X863" s="242"/>
      <c r="Y863" s="242"/>
      <c r="Z863" s="242"/>
      <c r="AA863" s="242"/>
      <c r="AB863" s="242"/>
      <c r="AC863" s="242"/>
      <c r="AD863" s="242"/>
      <c r="AE863" s="242"/>
      <c r="AF863" s="242"/>
      <c r="AG863" s="242"/>
      <c r="AH863" s="242"/>
      <c r="AI863" s="766"/>
      <c r="AJ863" s="242"/>
      <c r="AK863" s="242"/>
      <c r="AL863" s="242"/>
      <c r="AM863" s="242"/>
      <c r="AN863" s="242"/>
      <c r="AO863" s="242"/>
      <c r="AP863" s="242"/>
      <c r="AQ863" s="242"/>
      <c r="AR863" s="242"/>
      <c r="AS863" s="242"/>
      <c r="AT863" s="242"/>
      <c r="AU863" s="242"/>
      <c r="AV863" s="242"/>
      <c r="AW863" s="242"/>
      <c r="AX863" s="242"/>
      <c r="AY863" s="242"/>
      <c r="AZ863" s="242"/>
      <c r="BA863" s="242"/>
      <c r="BB863" s="242"/>
      <c r="BC863" s="242"/>
      <c r="BD863" s="242"/>
      <c r="BE863" s="243"/>
      <c r="BF863" s="8"/>
      <c r="BG863" s="8"/>
      <c r="BH863" s="8"/>
      <c r="BI863" s="8"/>
      <c r="BJ863" s="8"/>
      <c r="BK863" s="8"/>
    </row>
    <row r="864" spans="1:63" ht="16.5" customHeight="1">
      <c r="A864" s="715"/>
      <c r="B864" s="386"/>
      <c r="C864" s="215"/>
      <c r="D864" s="215"/>
      <c r="E864" s="215"/>
      <c r="F864" s="215"/>
      <c r="G864" s="488"/>
      <c r="H864" s="240"/>
      <c r="I864" s="241"/>
      <c r="J864" s="241"/>
      <c r="K864" s="241"/>
      <c r="L864" s="244"/>
      <c r="M864" s="244"/>
      <c r="N864" s="242"/>
      <c r="O864" s="242"/>
      <c r="P864" s="242"/>
      <c r="Q864" s="780"/>
      <c r="R864" s="245"/>
      <c r="S864" s="242"/>
      <c r="T864" s="242"/>
      <c r="U864" s="242"/>
      <c r="V864" s="242"/>
      <c r="W864" s="242"/>
      <c r="X864" s="242"/>
      <c r="Y864" s="242"/>
      <c r="Z864" s="242"/>
      <c r="AA864" s="242"/>
      <c r="AB864" s="242"/>
      <c r="AC864" s="242"/>
      <c r="AD864" s="242"/>
      <c r="AE864" s="242"/>
      <c r="AF864" s="242"/>
      <c r="AG864" s="242"/>
      <c r="AH864" s="242"/>
      <c r="AI864" s="766"/>
      <c r="AJ864" s="242"/>
      <c r="AK864" s="242"/>
      <c r="AL864" s="242"/>
      <c r="AM864" s="242"/>
      <c r="AN864" s="242"/>
      <c r="AO864" s="242"/>
      <c r="AP864" s="242"/>
      <c r="AQ864" s="242"/>
      <c r="AR864" s="242"/>
      <c r="AS864" s="242"/>
      <c r="AT864" s="242"/>
      <c r="AU864" s="242"/>
      <c r="AV864" s="242"/>
      <c r="AW864" s="242"/>
      <c r="AX864" s="242"/>
      <c r="AY864" s="242"/>
      <c r="AZ864" s="242"/>
      <c r="BA864" s="242"/>
      <c r="BB864" s="242"/>
      <c r="BC864" s="242"/>
      <c r="BD864" s="242"/>
      <c r="BE864" s="243"/>
      <c r="BF864" s="8"/>
      <c r="BG864" s="8"/>
      <c r="BH864" s="8"/>
      <c r="BI864" s="8"/>
      <c r="BJ864" s="8"/>
      <c r="BK864" s="8"/>
    </row>
    <row r="865" spans="1:63" ht="16.5" customHeight="1">
      <c r="A865" s="715"/>
      <c r="B865" s="386"/>
      <c r="C865" s="215"/>
      <c r="D865" s="215"/>
      <c r="E865" s="215"/>
      <c r="F865" s="215"/>
      <c r="G865" s="488"/>
      <c r="H865" s="240"/>
      <c r="I865" s="241"/>
      <c r="J865" s="241"/>
      <c r="K865" s="241"/>
      <c r="L865" s="244"/>
      <c r="M865" s="244"/>
      <c r="N865" s="242"/>
      <c r="O865" s="242"/>
      <c r="P865" s="242"/>
      <c r="Q865" s="780"/>
      <c r="R865" s="245"/>
      <c r="S865" s="242"/>
      <c r="T865" s="242"/>
      <c r="U865" s="242"/>
      <c r="V865" s="242"/>
      <c r="W865" s="242"/>
      <c r="X865" s="242"/>
      <c r="Y865" s="242"/>
      <c r="Z865" s="242"/>
      <c r="AA865" s="242"/>
      <c r="AB865" s="242"/>
      <c r="AC865" s="242"/>
      <c r="AD865" s="242"/>
      <c r="AE865" s="242"/>
      <c r="AF865" s="242"/>
      <c r="AG865" s="242"/>
      <c r="AH865" s="242"/>
      <c r="AI865" s="766"/>
      <c r="AJ865" s="242"/>
      <c r="AK865" s="242"/>
      <c r="AL865" s="242"/>
      <c r="AM865" s="242"/>
      <c r="AN865" s="242"/>
      <c r="AO865" s="242"/>
      <c r="AP865" s="242"/>
      <c r="AQ865" s="242"/>
      <c r="AR865" s="242"/>
      <c r="AS865" s="242"/>
      <c r="AT865" s="242"/>
      <c r="AU865" s="242"/>
      <c r="AV865" s="242"/>
      <c r="AW865" s="242"/>
      <c r="AX865" s="242"/>
      <c r="AY865" s="242"/>
      <c r="AZ865" s="242"/>
      <c r="BA865" s="242"/>
      <c r="BB865" s="242"/>
      <c r="BC865" s="242"/>
      <c r="BD865" s="242"/>
      <c r="BE865" s="243"/>
      <c r="BF865" s="8"/>
      <c r="BG865" s="8"/>
      <c r="BH865" s="8"/>
      <c r="BI865" s="8"/>
      <c r="BJ865" s="8"/>
      <c r="BK865" s="8"/>
    </row>
    <row r="866" spans="1:63" ht="16.5" customHeight="1">
      <c r="A866" s="715"/>
      <c r="B866" s="386"/>
      <c r="C866" s="215"/>
      <c r="D866" s="215"/>
      <c r="E866" s="215"/>
      <c r="F866" s="215"/>
      <c r="G866" s="488"/>
      <c r="H866" s="240"/>
      <c r="I866" s="241"/>
      <c r="J866" s="241"/>
      <c r="K866" s="241"/>
      <c r="L866" s="244"/>
      <c r="M866" s="244"/>
      <c r="N866" s="242"/>
      <c r="O866" s="242"/>
      <c r="P866" s="242"/>
      <c r="Q866" s="780"/>
      <c r="R866" s="245"/>
      <c r="S866" s="242"/>
      <c r="T866" s="242"/>
      <c r="U866" s="242"/>
      <c r="V866" s="242"/>
      <c r="W866" s="242"/>
      <c r="X866" s="242"/>
      <c r="Y866" s="242"/>
      <c r="Z866" s="242"/>
      <c r="AA866" s="242"/>
      <c r="AB866" s="242"/>
      <c r="AC866" s="242"/>
      <c r="AD866" s="242"/>
      <c r="AE866" s="242"/>
      <c r="AF866" s="242"/>
      <c r="AG866" s="242"/>
      <c r="AH866" s="242"/>
      <c r="AI866" s="766"/>
      <c r="AJ866" s="242"/>
      <c r="AK866" s="242"/>
      <c r="AL866" s="242"/>
      <c r="AM866" s="242"/>
      <c r="AN866" s="242"/>
      <c r="AO866" s="242"/>
      <c r="AP866" s="242"/>
      <c r="AQ866" s="242"/>
      <c r="AR866" s="242"/>
      <c r="AS866" s="242"/>
      <c r="AT866" s="242"/>
      <c r="AU866" s="242"/>
      <c r="AV866" s="242"/>
      <c r="AW866" s="242"/>
      <c r="AX866" s="242"/>
      <c r="AY866" s="242"/>
      <c r="AZ866" s="242"/>
      <c r="BA866" s="242"/>
      <c r="BB866" s="242"/>
      <c r="BC866" s="242"/>
      <c r="BD866" s="242"/>
      <c r="BE866" s="243"/>
      <c r="BF866" s="8"/>
      <c r="BG866" s="8"/>
      <c r="BH866" s="8"/>
      <c r="BI866" s="8"/>
      <c r="BJ866" s="8"/>
      <c r="BK866" s="8"/>
    </row>
    <row r="867" spans="1:63" ht="16.5" customHeight="1">
      <c r="A867" s="715"/>
      <c r="B867" s="386"/>
      <c r="C867" s="215"/>
      <c r="D867" s="215"/>
      <c r="E867" s="215"/>
      <c r="F867" s="215"/>
      <c r="G867" s="488"/>
      <c r="H867" s="240"/>
      <c r="I867" s="241"/>
      <c r="J867" s="241"/>
      <c r="K867" s="241"/>
      <c r="L867" s="244"/>
      <c r="M867" s="244"/>
      <c r="N867" s="242"/>
      <c r="O867" s="242"/>
      <c r="P867" s="242"/>
      <c r="Q867" s="780"/>
      <c r="R867" s="245"/>
      <c r="S867" s="242"/>
      <c r="T867" s="242"/>
      <c r="U867" s="242"/>
      <c r="V867" s="242"/>
      <c r="W867" s="242"/>
      <c r="X867" s="242"/>
      <c r="Y867" s="242"/>
      <c r="Z867" s="242"/>
      <c r="AA867" s="242"/>
      <c r="AB867" s="242"/>
      <c r="AC867" s="242"/>
      <c r="AD867" s="242"/>
      <c r="AE867" s="242"/>
      <c r="AF867" s="242"/>
      <c r="AG867" s="242"/>
      <c r="AH867" s="242"/>
      <c r="AI867" s="766"/>
      <c r="AJ867" s="242"/>
      <c r="AK867" s="242"/>
      <c r="AL867" s="242"/>
      <c r="AM867" s="242"/>
      <c r="AN867" s="242"/>
      <c r="AO867" s="242"/>
      <c r="AP867" s="242"/>
      <c r="AQ867" s="242"/>
      <c r="AR867" s="242"/>
      <c r="AS867" s="242"/>
      <c r="AT867" s="242"/>
      <c r="AU867" s="242"/>
      <c r="AV867" s="242"/>
      <c r="AW867" s="242"/>
      <c r="AX867" s="242"/>
      <c r="AY867" s="242"/>
      <c r="AZ867" s="242"/>
      <c r="BA867" s="242"/>
      <c r="BB867" s="242"/>
      <c r="BC867" s="242"/>
      <c r="BD867" s="242"/>
      <c r="BE867" s="243"/>
      <c r="BF867" s="8"/>
      <c r="BG867" s="8"/>
      <c r="BH867" s="8"/>
      <c r="BI867" s="8"/>
      <c r="BJ867" s="8"/>
      <c r="BK867" s="8"/>
    </row>
    <row r="868" spans="1:63" ht="16.5" customHeight="1">
      <c r="A868" s="715"/>
      <c r="B868" s="386"/>
      <c r="C868" s="215"/>
      <c r="D868" s="215"/>
      <c r="E868" s="215"/>
      <c r="F868" s="215"/>
      <c r="G868" s="488"/>
      <c r="H868" s="240"/>
      <c r="I868" s="241"/>
      <c r="J868" s="241"/>
      <c r="K868" s="241"/>
      <c r="L868" s="244"/>
      <c r="M868" s="244"/>
      <c r="N868" s="242"/>
      <c r="O868" s="242"/>
      <c r="P868" s="242"/>
      <c r="Q868" s="780"/>
      <c r="R868" s="245"/>
      <c r="S868" s="242"/>
      <c r="T868" s="242"/>
      <c r="U868" s="242"/>
      <c r="V868" s="242"/>
      <c r="W868" s="242"/>
      <c r="X868" s="242"/>
      <c r="Y868" s="242"/>
      <c r="Z868" s="242"/>
      <c r="AA868" s="242"/>
      <c r="AB868" s="242"/>
      <c r="AC868" s="242"/>
      <c r="AD868" s="242"/>
      <c r="AE868" s="242"/>
      <c r="AF868" s="242"/>
      <c r="AG868" s="242"/>
      <c r="AH868" s="242"/>
      <c r="AI868" s="766"/>
      <c r="AJ868" s="242"/>
      <c r="AK868" s="242"/>
      <c r="AL868" s="242"/>
      <c r="AM868" s="242"/>
      <c r="AN868" s="242"/>
      <c r="AO868" s="242"/>
      <c r="AP868" s="242"/>
      <c r="AQ868" s="242"/>
      <c r="AR868" s="242"/>
      <c r="AS868" s="242"/>
      <c r="AT868" s="242"/>
      <c r="AU868" s="242"/>
      <c r="AV868" s="242"/>
      <c r="AW868" s="242"/>
      <c r="AX868" s="242"/>
      <c r="AY868" s="242"/>
      <c r="AZ868" s="242"/>
      <c r="BA868" s="242"/>
      <c r="BB868" s="242"/>
      <c r="BC868" s="242"/>
      <c r="BD868" s="242"/>
      <c r="BE868" s="243"/>
      <c r="BF868" s="8"/>
      <c r="BG868" s="8"/>
      <c r="BH868" s="8"/>
      <c r="BI868" s="8"/>
      <c r="BJ868" s="8"/>
      <c r="BK868" s="8"/>
    </row>
    <row r="869" spans="1:63" ht="16.5" customHeight="1">
      <c r="A869" s="715"/>
      <c r="B869" s="386"/>
      <c r="C869" s="215"/>
      <c r="D869" s="215"/>
      <c r="E869" s="215"/>
      <c r="F869" s="215"/>
      <c r="G869" s="488"/>
      <c r="H869" s="240"/>
      <c r="I869" s="241"/>
      <c r="J869" s="241"/>
      <c r="K869" s="241"/>
      <c r="L869" s="244"/>
      <c r="M869" s="244"/>
      <c r="N869" s="242"/>
      <c r="O869" s="242"/>
      <c r="P869" s="242"/>
      <c r="Q869" s="780"/>
      <c r="R869" s="245"/>
      <c r="S869" s="242"/>
      <c r="T869" s="242"/>
      <c r="U869" s="242"/>
      <c r="V869" s="242"/>
      <c r="W869" s="242"/>
      <c r="X869" s="242"/>
      <c r="Y869" s="242"/>
      <c r="Z869" s="242"/>
      <c r="AA869" s="242"/>
      <c r="AB869" s="242"/>
      <c r="AC869" s="242"/>
      <c r="AD869" s="242"/>
      <c r="AE869" s="242"/>
      <c r="AF869" s="242"/>
      <c r="AG869" s="242"/>
      <c r="AH869" s="242"/>
      <c r="AI869" s="766"/>
      <c r="AJ869" s="242"/>
      <c r="AK869" s="242"/>
      <c r="AL869" s="242"/>
      <c r="AM869" s="242"/>
      <c r="AN869" s="242"/>
      <c r="AO869" s="242"/>
      <c r="AP869" s="242"/>
      <c r="AQ869" s="242"/>
      <c r="AR869" s="242"/>
      <c r="AS869" s="242"/>
      <c r="AT869" s="242"/>
      <c r="AU869" s="242"/>
      <c r="AV869" s="242"/>
      <c r="AW869" s="242"/>
      <c r="AX869" s="242"/>
      <c r="AY869" s="242"/>
      <c r="AZ869" s="242"/>
      <c r="BA869" s="242"/>
      <c r="BB869" s="242"/>
      <c r="BC869" s="242"/>
      <c r="BD869" s="242"/>
      <c r="BE869" s="243"/>
      <c r="BF869" s="8"/>
      <c r="BG869" s="8"/>
      <c r="BH869" s="8"/>
      <c r="BI869" s="8"/>
      <c r="BJ869" s="8"/>
      <c r="BK869" s="8"/>
    </row>
    <row r="870" spans="1:63" ht="16.5" customHeight="1">
      <c r="A870" s="715"/>
      <c r="B870" s="386"/>
      <c r="C870" s="215"/>
      <c r="D870" s="215"/>
      <c r="E870" s="215"/>
      <c r="F870" s="215"/>
      <c r="G870" s="488"/>
      <c r="H870" s="240"/>
      <c r="I870" s="241"/>
      <c r="J870" s="241"/>
      <c r="K870" s="241"/>
      <c r="L870" s="244"/>
      <c r="M870" s="244"/>
      <c r="N870" s="242"/>
      <c r="O870" s="242"/>
      <c r="P870" s="242"/>
      <c r="Q870" s="780"/>
      <c r="R870" s="245"/>
      <c r="S870" s="242"/>
      <c r="T870" s="242"/>
      <c r="U870" s="242"/>
      <c r="V870" s="242"/>
      <c r="W870" s="242"/>
      <c r="X870" s="242"/>
      <c r="Y870" s="242"/>
      <c r="Z870" s="242"/>
      <c r="AA870" s="242"/>
      <c r="AB870" s="242"/>
      <c r="AC870" s="242"/>
      <c r="AD870" s="242"/>
      <c r="AE870" s="242"/>
      <c r="AF870" s="242"/>
      <c r="AG870" s="242"/>
      <c r="AH870" s="242"/>
      <c r="AI870" s="766"/>
      <c r="AJ870" s="242"/>
      <c r="AK870" s="242"/>
      <c r="AL870" s="242"/>
      <c r="AM870" s="242"/>
      <c r="AN870" s="242"/>
      <c r="AO870" s="242"/>
      <c r="AP870" s="242"/>
      <c r="AQ870" s="242"/>
      <c r="AR870" s="242"/>
      <c r="AS870" s="242"/>
      <c r="AT870" s="242"/>
      <c r="AU870" s="242"/>
      <c r="AV870" s="242"/>
      <c r="AW870" s="242"/>
      <c r="AX870" s="242"/>
      <c r="AY870" s="242"/>
      <c r="AZ870" s="242"/>
      <c r="BA870" s="242"/>
      <c r="BB870" s="242"/>
      <c r="BC870" s="242"/>
      <c r="BD870" s="242"/>
      <c r="BE870" s="243"/>
      <c r="BF870" s="8"/>
      <c r="BG870" s="8"/>
      <c r="BH870" s="8"/>
      <c r="BI870" s="8"/>
      <c r="BJ870" s="8"/>
      <c r="BK870" s="8"/>
    </row>
    <row r="871" spans="1:63" ht="16.5" customHeight="1">
      <c r="A871" s="715"/>
      <c r="B871" s="386"/>
      <c r="C871" s="215"/>
      <c r="D871" s="215"/>
      <c r="E871" s="215"/>
      <c r="F871" s="215"/>
      <c r="G871" s="488"/>
      <c r="H871" s="240"/>
      <c r="I871" s="241"/>
      <c r="J871" s="241"/>
      <c r="K871" s="241"/>
      <c r="L871" s="244"/>
      <c r="M871" s="244"/>
      <c r="N871" s="242"/>
      <c r="O871" s="242"/>
      <c r="P871" s="242"/>
      <c r="Q871" s="780"/>
      <c r="R871" s="245"/>
      <c r="S871" s="242"/>
      <c r="T871" s="242"/>
      <c r="U871" s="242"/>
      <c r="V871" s="242"/>
      <c r="W871" s="242"/>
      <c r="X871" s="242"/>
      <c r="Y871" s="242"/>
      <c r="Z871" s="242"/>
      <c r="AA871" s="242"/>
      <c r="AB871" s="242"/>
      <c r="AC871" s="242"/>
      <c r="AD871" s="242"/>
      <c r="AE871" s="242"/>
      <c r="AF871" s="242"/>
      <c r="AG871" s="242"/>
      <c r="AH871" s="242"/>
      <c r="AI871" s="766"/>
      <c r="AJ871" s="242"/>
      <c r="AK871" s="242"/>
      <c r="AL871" s="242"/>
      <c r="AM871" s="242"/>
      <c r="AN871" s="242"/>
      <c r="AO871" s="242"/>
      <c r="AP871" s="242"/>
      <c r="AQ871" s="242"/>
      <c r="AR871" s="242"/>
      <c r="AS871" s="242"/>
      <c r="AT871" s="242"/>
      <c r="AU871" s="242"/>
      <c r="AV871" s="242"/>
      <c r="AW871" s="242"/>
      <c r="AX871" s="242"/>
      <c r="AY871" s="242"/>
      <c r="AZ871" s="242"/>
      <c r="BA871" s="242"/>
      <c r="BB871" s="242"/>
      <c r="BC871" s="242"/>
      <c r="BD871" s="242"/>
      <c r="BE871" s="243"/>
      <c r="BF871" s="8"/>
      <c r="BG871" s="8"/>
      <c r="BH871" s="8"/>
      <c r="BI871" s="8"/>
      <c r="BJ871" s="8"/>
      <c r="BK871" s="8"/>
    </row>
    <row r="872" spans="1:63" ht="16.5" customHeight="1">
      <c r="A872" s="715"/>
      <c r="B872" s="386"/>
      <c r="C872" s="215"/>
      <c r="D872" s="215"/>
      <c r="E872" s="215"/>
      <c r="F872" s="215"/>
      <c r="G872" s="488"/>
      <c r="H872" s="240"/>
      <c r="I872" s="241"/>
      <c r="J872" s="241"/>
      <c r="K872" s="241"/>
      <c r="L872" s="244"/>
      <c r="M872" s="244"/>
      <c r="N872" s="242"/>
      <c r="O872" s="242"/>
      <c r="P872" s="242"/>
      <c r="Q872" s="780"/>
      <c r="R872" s="245"/>
      <c r="S872" s="242"/>
      <c r="T872" s="242"/>
      <c r="U872" s="242"/>
      <c r="V872" s="242"/>
      <c r="W872" s="242"/>
      <c r="X872" s="242"/>
      <c r="Y872" s="242"/>
      <c r="Z872" s="242"/>
      <c r="AA872" s="242"/>
      <c r="AB872" s="242"/>
      <c r="AC872" s="242"/>
      <c r="AD872" s="242"/>
      <c r="AE872" s="242"/>
      <c r="AF872" s="242"/>
      <c r="AG872" s="242"/>
      <c r="AH872" s="242"/>
      <c r="AI872" s="766"/>
      <c r="AJ872" s="242"/>
      <c r="AK872" s="242"/>
      <c r="AL872" s="242"/>
      <c r="AM872" s="242"/>
      <c r="AN872" s="242"/>
      <c r="AO872" s="242"/>
      <c r="AP872" s="242"/>
      <c r="AQ872" s="242"/>
      <c r="AR872" s="242"/>
      <c r="AS872" s="242"/>
      <c r="AT872" s="242"/>
      <c r="AU872" s="242"/>
      <c r="AV872" s="242"/>
      <c r="AW872" s="242"/>
      <c r="AX872" s="242"/>
      <c r="AY872" s="242"/>
      <c r="AZ872" s="242"/>
      <c r="BA872" s="242"/>
      <c r="BB872" s="242"/>
      <c r="BC872" s="242"/>
      <c r="BD872" s="242"/>
      <c r="BE872" s="243"/>
      <c r="BF872" s="8"/>
      <c r="BG872" s="8"/>
      <c r="BH872" s="8"/>
      <c r="BI872" s="8"/>
      <c r="BJ872" s="8"/>
      <c r="BK872" s="8"/>
    </row>
    <row r="873" spans="1:63" ht="16.5" customHeight="1">
      <c r="A873" s="715"/>
      <c r="B873" s="386"/>
      <c r="C873" s="215"/>
      <c r="D873" s="215"/>
      <c r="E873" s="215"/>
      <c r="F873" s="215"/>
      <c r="G873" s="488"/>
      <c r="H873" s="240"/>
      <c r="I873" s="241"/>
      <c r="J873" s="241"/>
      <c r="K873" s="241"/>
      <c r="L873" s="244"/>
      <c r="M873" s="244"/>
      <c r="N873" s="242"/>
      <c r="O873" s="242"/>
      <c r="P873" s="242"/>
      <c r="Q873" s="780"/>
      <c r="R873" s="245"/>
      <c r="S873" s="242"/>
      <c r="T873" s="242"/>
      <c r="U873" s="242"/>
      <c r="V873" s="242"/>
      <c r="W873" s="242"/>
      <c r="X873" s="242"/>
      <c r="Y873" s="242"/>
      <c r="Z873" s="242"/>
      <c r="AA873" s="242"/>
      <c r="AB873" s="242"/>
      <c r="AC873" s="242"/>
      <c r="AD873" s="242"/>
      <c r="AE873" s="242"/>
      <c r="AF873" s="242"/>
      <c r="AG873" s="242"/>
      <c r="AH873" s="242"/>
      <c r="AI873" s="766"/>
      <c r="AJ873" s="242"/>
      <c r="AK873" s="242"/>
      <c r="AL873" s="242"/>
      <c r="AM873" s="242"/>
      <c r="AN873" s="242"/>
      <c r="AO873" s="242"/>
      <c r="AP873" s="242"/>
      <c r="AQ873" s="242"/>
      <c r="AR873" s="242"/>
      <c r="AS873" s="242"/>
      <c r="AT873" s="242"/>
      <c r="AU873" s="242"/>
      <c r="AV873" s="242"/>
      <c r="AW873" s="242"/>
      <c r="AX873" s="242"/>
      <c r="AY873" s="242"/>
      <c r="AZ873" s="242"/>
      <c r="BA873" s="242"/>
      <c r="BB873" s="242"/>
      <c r="BC873" s="242"/>
      <c r="BD873" s="242"/>
      <c r="BE873" s="243"/>
      <c r="BF873" s="8"/>
      <c r="BG873" s="8"/>
      <c r="BH873" s="8"/>
      <c r="BI873" s="8"/>
      <c r="BJ873" s="8"/>
      <c r="BK873" s="8"/>
    </row>
    <row r="874" spans="1:63" ht="16.5" customHeight="1">
      <c r="A874" s="715"/>
      <c r="B874" s="386"/>
      <c r="C874" s="215"/>
      <c r="D874" s="215"/>
      <c r="E874" s="215"/>
      <c r="F874" s="215"/>
      <c r="G874" s="488"/>
      <c r="H874" s="240"/>
      <c r="I874" s="241"/>
      <c r="J874" s="241"/>
      <c r="K874" s="241"/>
      <c r="L874" s="244"/>
      <c r="M874" s="244"/>
      <c r="N874" s="242"/>
      <c r="O874" s="242"/>
      <c r="P874" s="242"/>
      <c r="Q874" s="780"/>
      <c r="R874" s="245"/>
      <c r="S874" s="242"/>
      <c r="T874" s="242"/>
      <c r="U874" s="242"/>
      <c r="V874" s="242"/>
      <c r="W874" s="242"/>
      <c r="X874" s="242"/>
      <c r="Y874" s="242"/>
      <c r="Z874" s="242"/>
      <c r="AA874" s="242"/>
      <c r="AB874" s="242"/>
      <c r="AC874" s="242"/>
      <c r="AD874" s="242"/>
      <c r="AE874" s="242"/>
      <c r="AF874" s="242"/>
      <c r="AG874" s="242"/>
      <c r="AH874" s="242"/>
      <c r="AI874" s="766"/>
      <c r="AJ874" s="242"/>
      <c r="AK874" s="242"/>
      <c r="AL874" s="242"/>
      <c r="AM874" s="242"/>
      <c r="AN874" s="242"/>
      <c r="AO874" s="242"/>
      <c r="AP874" s="242"/>
      <c r="AQ874" s="242"/>
      <c r="AR874" s="242"/>
      <c r="AS874" s="242"/>
      <c r="AT874" s="242"/>
      <c r="AU874" s="242"/>
      <c r="AV874" s="242"/>
      <c r="AW874" s="242"/>
      <c r="AX874" s="242"/>
      <c r="AY874" s="242"/>
      <c r="AZ874" s="242"/>
      <c r="BA874" s="242"/>
      <c r="BB874" s="242"/>
      <c r="BC874" s="242"/>
      <c r="BD874" s="242"/>
      <c r="BE874" s="243"/>
      <c r="BF874" s="8"/>
      <c r="BG874" s="8"/>
      <c r="BH874" s="8"/>
      <c r="BI874" s="8"/>
      <c r="BJ874" s="8"/>
      <c r="BK874" s="8"/>
    </row>
    <row r="875" spans="1:63" ht="16.5" customHeight="1">
      <c r="A875" s="715"/>
      <c r="B875" s="386"/>
      <c r="C875" s="215"/>
      <c r="D875" s="215"/>
      <c r="E875" s="215"/>
      <c r="F875" s="215"/>
      <c r="G875" s="488"/>
      <c r="H875" s="240"/>
      <c r="I875" s="241"/>
      <c r="J875" s="241"/>
      <c r="K875" s="241"/>
      <c r="L875" s="244"/>
      <c r="M875" s="244"/>
      <c r="N875" s="242"/>
      <c r="O875" s="242"/>
      <c r="P875" s="242"/>
      <c r="Q875" s="780"/>
      <c r="R875" s="245"/>
      <c r="S875" s="242"/>
      <c r="T875" s="242"/>
      <c r="U875" s="242"/>
      <c r="V875" s="242"/>
      <c r="W875" s="242"/>
      <c r="X875" s="242"/>
      <c r="Y875" s="242"/>
      <c r="Z875" s="242"/>
      <c r="AA875" s="242"/>
      <c r="AB875" s="242"/>
      <c r="AC875" s="242"/>
      <c r="AD875" s="242"/>
      <c r="AE875" s="242"/>
      <c r="AF875" s="242"/>
      <c r="AG875" s="242"/>
      <c r="AH875" s="242"/>
      <c r="AI875" s="766"/>
      <c r="AJ875" s="242"/>
      <c r="AK875" s="242"/>
      <c r="AL875" s="242"/>
      <c r="AM875" s="242"/>
      <c r="AN875" s="242"/>
      <c r="AO875" s="242"/>
      <c r="AP875" s="242"/>
      <c r="AQ875" s="242"/>
      <c r="AR875" s="242"/>
      <c r="AS875" s="242"/>
      <c r="AT875" s="242"/>
      <c r="AU875" s="242"/>
      <c r="AV875" s="242"/>
      <c r="AW875" s="242"/>
      <c r="AX875" s="242"/>
      <c r="AY875" s="242"/>
      <c r="AZ875" s="242"/>
      <c r="BA875" s="242"/>
      <c r="BB875" s="242"/>
      <c r="BC875" s="242"/>
      <c r="BD875" s="242"/>
      <c r="BE875" s="243"/>
      <c r="BF875" s="8"/>
      <c r="BG875" s="8"/>
      <c r="BH875" s="8"/>
      <c r="BI875" s="8"/>
      <c r="BJ875" s="8"/>
      <c r="BK875" s="8"/>
    </row>
    <row r="876" spans="1:63" ht="16.5" customHeight="1">
      <c r="A876" s="715"/>
      <c r="B876" s="386"/>
      <c r="C876" s="215"/>
      <c r="D876" s="215"/>
      <c r="E876" s="215"/>
      <c r="F876" s="215"/>
      <c r="G876" s="488"/>
      <c r="H876" s="240"/>
      <c r="I876" s="241"/>
      <c r="J876" s="241"/>
      <c r="K876" s="241"/>
      <c r="L876" s="244"/>
      <c r="M876" s="244"/>
      <c r="N876" s="242"/>
      <c r="O876" s="242"/>
      <c r="P876" s="242"/>
      <c r="Q876" s="780"/>
      <c r="R876" s="245"/>
      <c r="S876" s="242"/>
      <c r="T876" s="242"/>
      <c r="U876" s="242"/>
      <c r="V876" s="242"/>
      <c r="W876" s="242"/>
      <c r="X876" s="242"/>
      <c r="Y876" s="242"/>
      <c r="Z876" s="242"/>
      <c r="AA876" s="242"/>
      <c r="AB876" s="242"/>
      <c r="AC876" s="242"/>
      <c r="AD876" s="242"/>
      <c r="AE876" s="242"/>
      <c r="AF876" s="242"/>
      <c r="AG876" s="242"/>
      <c r="AH876" s="242"/>
      <c r="AI876" s="766"/>
      <c r="AJ876" s="242"/>
      <c r="AK876" s="242"/>
      <c r="AL876" s="242"/>
      <c r="AM876" s="242"/>
      <c r="AN876" s="242"/>
      <c r="AO876" s="242"/>
      <c r="AP876" s="242"/>
      <c r="AQ876" s="242"/>
      <c r="AR876" s="242"/>
      <c r="AS876" s="242"/>
      <c r="AT876" s="242"/>
      <c r="AU876" s="242"/>
      <c r="AV876" s="242"/>
      <c r="AW876" s="242"/>
      <c r="AX876" s="242"/>
      <c r="AY876" s="242"/>
      <c r="AZ876" s="242"/>
      <c r="BA876" s="242"/>
      <c r="BB876" s="242"/>
      <c r="BC876" s="242"/>
      <c r="BD876" s="242"/>
      <c r="BE876" s="243"/>
      <c r="BF876" s="8"/>
      <c r="BG876" s="8"/>
      <c r="BH876" s="8"/>
      <c r="BI876" s="8"/>
      <c r="BJ876" s="8"/>
      <c r="BK876" s="8"/>
    </row>
    <row r="877" spans="1:63" ht="16.5" customHeight="1">
      <c r="A877" s="715"/>
      <c r="B877" s="386"/>
      <c r="C877" s="215"/>
      <c r="D877" s="215"/>
      <c r="E877" s="215"/>
      <c r="F877" s="215"/>
      <c r="G877" s="488"/>
      <c r="H877" s="240"/>
      <c r="I877" s="241"/>
      <c r="J877" s="241"/>
      <c r="K877" s="241"/>
      <c r="L877" s="244"/>
      <c r="M877" s="244"/>
      <c r="N877" s="242"/>
      <c r="O877" s="242"/>
      <c r="P877" s="242"/>
      <c r="Q877" s="780"/>
      <c r="R877" s="245"/>
      <c r="S877" s="242"/>
      <c r="T877" s="242"/>
      <c r="U877" s="242"/>
      <c r="V877" s="242"/>
      <c r="W877" s="242"/>
      <c r="X877" s="242"/>
      <c r="Y877" s="242"/>
      <c r="Z877" s="242"/>
      <c r="AA877" s="242"/>
      <c r="AB877" s="242"/>
      <c r="AC877" s="242"/>
      <c r="AD877" s="242"/>
      <c r="AE877" s="242"/>
      <c r="AF877" s="242"/>
      <c r="AG877" s="242"/>
      <c r="AH877" s="242"/>
      <c r="AI877" s="766"/>
      <c r="AJ877" s="242"/>
      <c r="AK877" s="242"/>
      <c r="AL877" s="242"/>
      <c r="AM877" s="242"/>
      <c r="AN877" s="242"/>
      <c r="AO877" s="242"/>
      <c r="AP877" s="242"/>
      <c r="AQ877" s="242"/>
      <c r="AR877" s="242"/>
      <c r="AS877" s="242"/>
      <c r="AT877" s="242"/>
      <c r="AU877" s="242"/>
      <c r="AV877" s="242"/>
      <c r="AW877" s="242"/>
      <c r="AX877" s="242"/>
      <c r="AY877" s="242"/>
      <c r="AZ877" s="242"/>
      <c r="BA877" s="242"/>
      <c r="BB877" s="242"/>
      <c r="BC877" s="242"/>
      <c r="BD877" s="242"/>
      <c r="BE877" s="243"/>
      <c r="BF877" s="8"/>
      <c r="BG877" s="8"/>
      <c r="BH877" s="8"/>
      <c r="BI877" s="8"/>
      <c r="BJ877" s="8"/>
      <c r="BK877" s="8"/>
    </row>
    <row r="878" spans="1:63" ht="16.5" customHeight="1">
      <c r="A878" s="715"/>
      <c r="B878" s="386"/>
      <c r="C878" s="215"/>
      <c r="D878" s="215"/>
      <c r="E878" s="215"/>
      <c r="F878" s="215"/>
      <c r="G878" s="488"/>
      <c r="H878" s="240"/>
      <c r="I878" s="241"/>
      <c r="J878" s="241"/>
      <c r="K878" s="241"/>
      <c r="L878" s="244"/>
      <c r="M878" s="244"/>
      <c r="N878" s="242"/>
      <c r="O878" s="242"/>
      <c r="P878" s="242"/>
      <c r="Q878" s="780"/>
      <c r="R878" s="245"/>
      <c r="S878" s="242"/>
      <c r="T878" s="242"/>
      <c r="U878" s="242"/>
      <c r="V878" s="242"/>
      <c r="W878" s="242"/>
      <c r="X878" s="242"/>
      <c r="Y878" s="242"/>
      <c r="Z878" s="242"/>
      <c r="AA878" s="242"/>
      <c r="AB878" s="242"/>
      <c r="AC878" s="242"/>
      <c r="AD878" s="242"/>
      <c r="AE878" s="242"/>
      <c r="AF878" s="242"/>
      <c r="AG878" s="242"/>
      <c r="AH878" s="242"/>
      <c r="AI878" s="766"/>
      <c r="AJ878" s="242"/>
      <c r="AK878" s="242"/>
      <c r="AL878" s="242"/>
      <c r="AM878" s="242"/>
      <c r="AN878" s="242"/>
      <c r="AO878" s="242"/>
      <c r="AP878" s="242"/>
      <c r="AQ878" s="242"/>
      <c r="AR878" s="242"/>
      <c r="AS878" s="242"/>
      <c r="AT878" s="242"/>
      <c r="AU878" s="242"/>
      <c r="AV878" s="242"/>
      <c r="AW878" s="242"/>
      <c r="AX878" s="242"/>
      <c r="AY878" s="242"/>
      <c r="AZ878" s="242"/>
      <c r="BA878" s="242"/>
      <c r="BB878" s="242"/>
      <c r="BC878" s="242"/>
      <c r="BD878" s="242"/>
      <c r="BE878" s="243"/>
      <c r="BF878" s="8"/>
      <c r="BG878" s="8"/>
      <c r="BH878" s="8"/>
      <c r="BI878" s="8"/>
      <c r="BJ878" s="8"/>
      <c r="BK878" s="8"/>
    </row>
    <row r="879" spans="1:63" ht="16.5" customHeight="1">
      <c r="A879" s="715"/>
      <c r="B879" s="386"/>
      <c r="C879" s="215"/>
      <c r="D879" s="215"/>
      <c r="E879" s="215"/>
      <c r="F879" s="215"/>
      <c r="G879" s="488"/>
      <c r="H879" s="240"/>
      <c r="I879" s="241"/>
      <c r="J879" s="241"/>
      <c r="K879" s="241"/>
      <c r="L879" s="244"/>
      <c r="M879" s="244"/>
      <c r="N879" s="242"/>
      <c r="O879" s="242"/>
      <c r="P879" s="242"/>
      <c r="Q879" s="780"/>
      <c r="R879" s="245"/>
      <c r="S879" s="242"/>
      <c r="T879" s="242"/>
      <c r="U879" s="242"/>
      <c r="V879" s="242"/>
      <c r="W879" s="242"/>
      <c r="X879" s="242"/>
      <c r="Y879" s="242"/>
      <c r="Z879" s="242"/>
      <c r="AA879" s="242"/>
      <c r="AB879" s="242"/>
      <c r="AC879" s="242"/>
      <c r="AD879" s="242"/>
      <c r="AE879" s="242"/>
      <c r="AF879" s="242"/>
      <c r="AG879" s="242"/>
      <c r="AH879" s="242"/>
      <c r="AI879" s="766"/>
      <c r="AJ879" s="242"/>
      <c r="AK879" s="242"/>
      <c r="AL879" s="242"/>
      <c r="AM879" s="242"/>
      <c r="AN879" s="242"/>
      <c r="AO879" s="242"/>
      <c r="AP879" s="242"/>
      <c r="AQ879" s="242"/>
      <c r="AR879" s="242"/>
      <c r="AS879" s="242"/>
      <c r="AT879" s="242"/>
      <c r="AU879" s="242"/>
      <c r="AV879" s="242"/>
      <c r="AW879" s="242"/>
      <c r="AX879" s="242"/>
      <c r="AY879" s="242"/>
      <c r="AZ879" s="242"/>
      <c r="BA879" s="242"/>
      <c r="BB879" s="242"/>
      <c r="BC879" s="242"/>
      <c r="BD879" s="242"/>
      <c r="BE879" s="243"/>
      <c r="BF879" s="8"/>
      <c r="BG879" s="8"/>
      <c r="BH879" s="8"/>
      <c r="BI879" s="8"/>
      <c r="BJ879" s="8"/>
      <c r="BK879" s="8"/>
    </row>
    <row r="880" spans="1:63" ht="16.5" customHeight="1">
      <c r="A880" s="715"/>
      <c r="B880" s="386"/>
      <c r="C880" s="215"/>
      <c r="D880" s="215"/>
      <c r="E880" s="215"/>
      <c r="F880" s="215"/>
      <c r="G880" s="488"/>
      <c r="H880" s="240"/>
      <c r="I880" s="241"/>
      <c r="J880" s="241"/>
      <c r="K880" s="241"/>
      <c r="L880" s="244"/>
      <c r="M880" s="244"/>
      <c r="N880" s="242"/>
      <c r="O880" s="242"/>
      <c r="P880" s="242"/>
      <c r="Q880" s="780"/>
      <c r="R880" s="245"/>
      <c r="S880" s="242"/>
      <c r="T880" s="242"/>
      <c r="U880" s="242"/>
      <c r="V880" s="242"/>
      <c r="W880" s="242"/>
      <c r="X880" s="242"/>
      <c r="Y880" s="242"/>
      <c r="Z880" s="242"/>
      <c r="AA880" s="242"/>
      <c r="AB880" s="242"/>
      <c r="AC880" s="242"/>
      <c r="AD880" s="242"/>
      <c r="AE880" s="242"/>
      <c r="AF880" s="242"/>
      <c r="AG880" s="242"/>
      <c r="AH880" s="242"/>
      <c r="AI880" s="766"/>
      <c r="AJ880" s="242"/>
      <c r="AK880" s="242"/>
      <c r="AL880" s="242"/>
      <c r="AM880" s="242"/>
      <c r="AN880" s="242"/>
      <c r="AO880" s="242"/>
      <c r="AP880" s="242"/>
      <c r="AQ880" s="242"/>
      <c r="AR880" s="242"/>
      <c r="AS880" s="242"/>
      <c r="AT880" s="242"/>
      <c r="AU880" s="242"/>
      <c r="AV880" s="242"/>
      <c r="AW880" s="242"/>
      <c r="AX880" s="242"/>
      <c r="AY880" s="242"/>
      <c r="AZ880" s="242"/>
      <c r="BA880" s="242"/>
      <c r="BB880" s="242"/>
      <c r="BC880" s="242"/>
      <c r="BD880" s="242"/>
      <c r="BE880" s="243"/>
      <c r="BF880" s="8"/>
      <c r="BG880" s="8"/>
      <c r="BH880" s="8"/>
      <c r="BI880" s="8"/>
      <c r="BJ880" s="8"/>
      <c r="BK880" s="8"/>
    </row>
    <row r="881" spans="1:63" ht="16.5" customHeight="1">
      <c r="A881" s="715"/>
      <c r="B881" s="386"/>
      <c r="C881" s="215"/>
      <c r="D881" s="215"/>
      <c r="E881" s="215"/>
      <c r="F881" s="215"/>
      <c r="G881" s="488"/>
      <c r="H881" s="240"/>
      <c r="I881" s="241"/>
      <c r="J881" s="241"/>
      <c r="K881" s="241"/>
      <c r="L881" s="244"/>
      <c r="M881" s="244"/>
      <c r="N881" s="242"/>
      <c r="O881" s="242"/>
      <c r="P881" s="242"/>
      <c r="Q881" s="780"/>
      <c r="R881" s="245"/>
      <c r="S881" s="242"/>
      <c r="T881" s="242"/>
      <c r="U881" s="242"/>
      <c r="V881" s="242"/>
      <c r="W881" s="242"/>
      <c r="X881" s="242"/>
      <c r="Y881" s="242"/>
      <c r="Z881" s="242"/>
      <c r="AA881" s="242"/>
      <c r="AB881" s="242"/>
      <c r="AC881" s="242"/>
      <c r="AD881" s="242"/>
      <c r="AE881" s="242"/>
      <c r="AF881" s="242"/>
      <c r="AG881" s="242"/>
      <c r="AH881" s="242"/>
      <c r="AI881" s="766"/>
      <c r="AJ881" s="242"/>
      <c r="AK881" s="242"/>
      <c r="AL881" s="242"/>
      <c r="AM881" s="242"/>
      <c r="AN881" s="242"/>
      <c r="AO881" s="242"/>
      <c r="AP881" s="242"/>
      <c r="AQ881" s="242"/>
      <c r="AR881" s="242"/>
      <c r="AS881" s="242"/>
      <c r="AT881" s="242"/>
      <c r="AU881" s="242"/>
      <c r="AV881" s="242"/>
      <c r="AW881" s="242"/>
      <c r="AX881" s="242"/>
      <c r="AY881" s="242"/>
      <c r="AZ881" s="242"/>
      <c r="BA881" s="242"/>
      <c r="BB881" s="242"/>
      <c r="BC881" s="242"/>
      <c r="BD881" s="242"/>
      <c r="BE881" s="243"/>
      <c r="BF881" s="8"/>
      <c r="BG881" s="8"/>
      <c r="BH881" s="8"/>
      <c r="BI881" s="8"/>
      <c r="BJ881" s="8"/>
      <c r="BK881" s="8"/>
    </row>
    <row r="882" spans="1:63" ht="16.5" customHeight="1">
      <c r="A882" s="715"/>
      <c r="B882" s="386"/>
      <c r="C882" s="215"/>
      <c r="D882" s="215"/>
      <c r="E882" s="215"/>
      <c r="F882" s="215"/>
      <c r="G882" s="488"/>
      <c r="H882" s="240"/>
      <c r="I882" s="241"/>
      <c r="J882" s="241"/>
      <c r="K882" s="241"/>
      <c r="L882" s="244"/>
      <c r="M882" s="244"/>
      <c r="N882" s="242"/>
      <c r="O882" s="242"/>
      <c r="P882" s="242"/>
      <c r="Q882" s="780"/>
      <c r="R882" s="245"/>
      <c r="S882" s="242"/>
      <c r="T882" s="242"/>
      <c r="U882" s="242"/>
      <c r="V882" s="242"/>
      <c r="W882" s="242"/>
      <c r="X882" s="242"/>
      <c r="Y882" s="242"/>
      <c r="Z882" s="242"/>
      <c r="AA882" s="242"/>
      <c r="AB882" s="242"/>
      <c r="AC882" s="242"/>
      <c r="AD882" s="242"/>
      <c r="AE882" s="242"/>
      <c r="AF882" s="242"/>
      <c r="AG882" s="242"/>
      <c r="AH882" s="242"/>
      <c r="AI882" s="766"/>
      <c r="AJ882" s="242"/>
      <c r="AK882" s="242"/>
      <c r="AL882" s="242"/>
      <c r="AM882" s="242"/>
      <c r="AN882" s="242"/>
      <c r="AO882" s="242"/>
      <c r="AP882" s="242"/>
      <c r="AQ882" s="242"/>
      <c r="AR882" s="242"/>
      <c r="AS882" s="242"/>
      <c r="AT882" s="242"/>
      <c r="AU882" s="242"/>
      <c r="AV882" s="242"/>
      <c r="AW882" s="242"/>
      <c r="AX882" s="242"/>
      <c r="AY882" s="242"/>
      <c r="AZ882" s="242"/>
      <c r="BA882" s="242"/>
      <c r="BB882" s="242"/>
      <c r="BC882" s="242"/>
      <c r="BD882" s="242"/>
      <c r="BE882" s="243"/>
      <c r="BF882" s="8"/>
      <c r="BG882" s="8"/>
      <c r="BH882" s="8"/>
      <c r="BI882" s="8"/>
      <c r="BJ882" s="8"/>
      <c r="BK882" s="8"/>
    </row>
    <row r="883" spans="1:63" ht="16.5" customHeight="1">
      <c r="A883" s="715"/>
      <c r="B883" s="386"/>
      <c r="C883" s="215"/>
      <c r="D883" s="215"/>
      <c r="E883" s="215"/>
      <c r="F883" s="215"/>
      <c r="G883" s="488"/>
      <c r="H883" s="240"/>
      <c r="I883" s="241"/>
      <c r="J883" s="241"/>
      <c r="K883" s="241"/>
      <c r="L883" s="244"/>
      <c r="M883" s="244"/>
      <c r="N883" s="242"/>
      <c r="O883" s="242"/>
      <c r="P883" s="242"/>
      <c r="Q883" s="780"/>
      <c r="R883" s="245"/>
      <c r="S883" s="242"/>
      <c r="T883" s="242"/>
      <c r="U883" s="242"/>
      <c r="V883" s="242"/>
      <c r="W883" s="242"/>
      <c r="X883" s="242"/>
      <c r="Y883" s="242"/>
      <c r="Z883" s="242"/>
      <c r="AA883" s="242"/>
      <c r="AB883" s="242"/>
      <c r="AC883" s="242"/>
      <c r="AD883" s="242"/>
      <c r="AE883" s="242"/>
      <c r="AF883" s="242"/>
      <c r="AG883" s="242"/>
      <c r="AH883" s="242"/>
      <c r="AI883" s="766"/>
      <c r="AJ883" s="242"/>
      <c r="AK883" s="242"/>
      <c r="AL883" s="242"/>
      <c r="AM883" s="242"/>
      <c r="AN883" s="242"/>
      <c r="AO883" s="242"/>
      <c r="AP883" s="242"/>
      <c r="AQ883" s="242"/>
      <c r="AR883" s="242"/>
      <c r="AS883" s="242"/>
      <c r="AT883" s="242"/>
      <c r="AU883" s="242"/>
      <c r="AV883" s="242"/>
      <c r="AW883" s="242"/>
      <c r="AX883" s="242"/>
      <c r="AY883" s="242"/>
      <c r="AZ883" s="242"/>
      <c r="BA883" s="242"/>
      <c r="BB883" s="242"/>
      <c r="BC883" s="242"/>
      <c r="BD883" s="242"/>
      <c r="BE883" s="243"/>
      <c r="BF883" s="8"/>
      <c r="BG883" s="8"/>
      <c r="BH883" s="8"/>
      <c r="BI883" s="8"/>
      <c r="BJ883" s="8"/>
      <c r="BK883" s="8"/>
    </row>
    <row r="884" spans="1:63" ht="16.5" customHeight="1">
      <c r="A884" s="715"/>
      <c r="B884" s="386"/>
      <c r="C884" s="215"/>
      <c r="D884" s="215"/>
      <c r="E884" s="215"/>
      <c r="F884" s="215"/>
      <c r="G884" s="488"/>
      <c r="H884" s="240"/>
      <c r="I884" s="241"/>
      <c r="J884" s="241"/>
      <c r="K884" s="241"/>
      <c r="L884" s="244"/>
      <c r="M884" s="244"/>
      <c r="N884" s="242"/>
      <c r="O884" s="242"/>
      <c r="P884" s="242"/>
      <c r="Q884" s="780"/>
      <c r="R884" s="245"/>
      <c r="S884" s="242"/>
      <c r="T884" s="242"/>
      <c r="U884" s="242"/>
      <c r="V884" s="242"/>
      <c r="W884" s="242"/>
      <c r="X884" s="242"/>
      <c r="Y884" s="242"/>
      <c r="Z884" s="242"/>
      <c r="AA884" s="242"/>
      <c r="AB884" s="242"/>
      <c r="AC884" s="242"/>
      <c r="AD884" s="242"/>
      <c r="AE884" s="242"/>
      <c r="AF884" s="242"/>
      <c r="AG884" s="242"/>
      <c r="AH884" s="242"/>
      <c r="AI884" s="766"/>
      <c r="AJ884" s="242"/>
      <c r="AK884" s="242"/>
      <c r="AL884" s="242"/>
      <c r="AM884" s="242"/>
      <c r="AN884" s="242"/>
      <c r="AO884" s="242"/>
      <c r="AP884" s="242"/>
      <c r="AQ884" s="242"/>
      <c r="AR884" s="242"/>
      <c r="AS884" s="242"/>
      <c r="AT884" s="242"/>
      <c r="AU884" s="242"/>
      <c r="AV884" s="242"/>
      <c r="AW884" s="242"/>
      <c r="AX884" s="242"/>
      <c r="AY884" s="242"/>
      <c r="AZ884" s="242"/>
      <c r="BA884" s="242"/>
      <c r="BB884" s="242"/>
      <c r="BC884" s="242"/>
      <c r="BD884" s="242"/>
      <c r="BE884" s="243"/>
      <c r="BF884" s="8"/>
      <c r="BG884" s="8"/>
      <c r="BH884" s="8"/>
      <c r="BI884" s="8"/>
      <c r="BJ884" s="8"/>
      <c r="BK884" s="8"/>
    </row>
    <row r="885" spans="1:63" ht="16.5" customHeight="1">
      <c r="A885" s="715"/>
      <c r="B885" s="386"/>
      <c r="C885" s="215"/>
      <c r="D885" s="215"/>
      <c r="E885" s="215"/>
      <c r="F885" s="215"/>
      <c r="G885" s="488"/>
      <c r="H885" s="240"/>
      <c r="I885" s="241"/>
      <c r="J885" s="241"/>
      <c r="K885" s="241"/>
      <c r="L885" s="244"/>
      <c r="M885" s="244"/>
      <c r="N885" s="242"/>
      <c r="O885" s="242"/>
      <c r="P885" s="242"/>
      <c r="Q885" s="780"/>
      <c r="R885" s="245"/>
      <c r="S885" s="242"/>
      <c r="T885" s="242"/>
      <c r="U885" s="242"/>
      <c r="V885" s="242"/>
      <c r="W885" s="242"/>
      <c r="X885" s="242"/>
      <c r="Y885" s="242"/>
      <c r="Z885" s="242"/>
      <c r="AA885" s="242"/>
      <c r="AB885" s="242"/>
      <c r="AC885" s="242"/>
      <c r="AD885" s="242"/>
      <c r="AE885" s="242"/>
      <c r="AF885" s="242"/>
      <c r="AG885" s="242"/>
      <c r="AH885" s="242"/>
      <c r="AI885" s="766"/>
      <c r="AJ885" s="242"/>
      <c r="AK885" s="242"/>
      <c r="AL885" s="242"/>
      <c r="AM885" s="242"/>
      <c r="AN885" s="242"/>
      <c r="AO885" s="242"/>
      <c r="AP885" s="242"/>
      <c r="AQ885" s="242"/>
      <c r="AR885" s="242"/>
      <c r="AS885" s="242"/>
      <c r="AT885" s="242"/>
      <c r="AU885" s="242"/>
      <c r="AV885" s="242"/>
      <c r="AW885" s="242"/>
      <c r="AX885" s="242"/>
      <c r="AY885" s="242"/>
      <c r="AZ885" s="242"/>
      <c r="BA885" s="242"/>
      <c r="BB885" s="242"/>
      <c r="BC885" s="242"/>
      <c r="BD885" s="242"/>
      <c r="BE885" s="243"/>
      <c r="BF885" s="8"/>
      <c r="BG885" s="8"/>
      <c r="BH885" s="8"/>
      <c r="BI885" s="8"/>
      <c r="BJ885" s="8"/>
      <c r="BK885" s="8"/>
    </row>
    <row r="886" spans="1:63" ht="16.5" customHeight="1">
      <c r="A886" s="715"/>
      <c r="B886" s="386"/>
      <c r="C886" s="215"/>
      <c r="D886" s="215"/>
      <c r="E886" s="215"/>
      <c r="F886" s="215"/>
      <c r="G886" s="488"/>
      <c r="H886" s="240"/>
      <c r="I886" s="241"/>
      <c r="J886" s="241"/>
      <c r="K886" s="241"/>
      <c r="L886" s="244"/>
      <c r="M886" s="244"/>
      <c r="N886" s="242"/>
      <c r="O886" s="242"/>
      <c r="P886" s="242"/>
      <c r="Q886" s="780"/>
      <c r="R886" s="245"/>
      <c r="S886" s="242"/>
      <c r="T886" s="242"/>
      <c r="U886" s="242"/>
      <c r="V886" s="242"/>
      <c r="W886" s="242"/>
      <c r="X886" s="242"/>
      <c r="Y886" s="242"/>
      <c r="Z886" s="242"/>
      <c r="AA886" s="242"/>
      <c r="AB886" s="242"/>
      <c r="AC886" s="242"/>
      <c r="AD886" s="242"/>
      <c r="AE886" s="242"/>
      <c r="AF886" s="242"/>
      <c r="AG886" s="242"/>
      <c r="AH886" s="242"/>
      <c r="AI886" s="766"/>
      <c r="AJ886" s="242"/>
      <c r="AK886" s="242"/>
      <c r="AL886" s="242"/>
      <c r="AM886" s="242"/>
      <c r="AN886" s="242"/>
      <c r="AO886" s="242"/>
      <c r="AP886" s="242"/>
      <c r="AQ886" s="242"/>
      <c r="AR886" s="242"/>
      <c r="AS886" s="242"/>
      <c r="AT886" s="242"/>
      <c r="AU886" s="242"/>
      <c r="AV886" s="242"/>
      <c r="AW886" s="242"/>
      <c r="AX886" s="242"/>
      <c r="AY886" s="242"/>
      <c r="AZ886" s="242"/>
      <c r="BA886" s="242"/>
      <c r="BB886" s="242"/>
      <c r="BC886" s="242"/>
      <c r="BD886" s="242"/>
      <c r="BE886" s="243"/>
      <c r="BF886" s="8"/>
      <c r="BG886" s="8"/>
      <c r="BH886" s="8"/>
      <c r="BI886" s="8"/>
      <c r="BJ886" s="8"/>
      <c r="BK886" s="8"/>
    </row>
    <row r="887" spans="1:63" ht="16.5" customHeight="1">
      <c r="A887" s="715"/>
      <c r="B887" s="386"/>
      <c r="C887" s="215"/>
      <c r="D887" s="215"/>
      <c r="E887" s="215"/>
      <c r="F887" s="215"/>
      <c r="G887" s="488"/>
      <c r="H887" s="240"/>
      <c r="I887" s="241"/>
      <c r="J887" s="241"/>
      <c r="K887" s="241"/>
      <c r="L887" s="244"/>
      <c r="M887" s="244"/>
      <c r="N887" s="242"/>
      <c r="O887" s="242"/>
      <c r="P887" s="242"/>
      <c r="Q887" s="780"/>
      <c r="R887" s="245"/>
      <c r="S887" s="242"/>
      <c r="T887" s="242"/>
      <c r="U887" s="242"/>
      <c r="V887" s="242"/>
      <c r="W887" s="242"/>
      <c r="X887" s="242"/>
      <c r="Y887" s="242"/>
      <c r="Z887" s="242"/>
      <c r="AA887" s="242"/>
      <c r="AB887" s="242"/>
      <c r="AC887" s="242"/>
      <c r="AD887" s="242"/>
      <c r="AE887" s="242"/>
      <c r="AF887" s="242"/>
      <c r="AG887" s="242"/>
      <c r="AH887" s="242"/>
      <c r="AI887" s="766"/>
      <c r="AJ887" s="242"/>
      <c r="AK887" s="242"/>
      <c r="AL887" s="242"/>
      <c r="AM887" s="242"/>
      <c r="AN887" s="242"/>
      <c r="AO887" s="242"/>
      <c r="AP887" s="242"/>
      <c r="AQ887" s="242"/>
      <c r="AR887" s="242"/>
      <c r="AS887" s="242"/>
      <c r="AT887" s="242"/>
      <c r="AU887" s="242"/>
      <c r="AV887" s="242"/>
      <c r="AW887" s="242"/>
      <c r="AX887" s="242"/>
      <c r="AY887" s="242"/>
      <c r="AZ887" s="242"/>
      <c r="BA887" s="242"/>
      <c r="BB887" s="242"/>
      <c r="BC887" s="242"/>
      <c r="BD887" s="242"/>
      <c r="BE887" s="243"/>
      <c r="BF887" s="8"/>
      <c r="BG887" s="8"/>
      <c r="BH887" s="8"/>
      <c r="BI887" s="8"/>
      <c r="BJ887" s="8"/>
      <c r="BK887" s="8"/>
    </row>
    <row r="888" spans="1:63" ht="16.5" customHeight="1">
      <c r="A888" s="715"/>
      <c r="B888" s="386"/>
      <c r="C888" s="215"/>
      <c r="D888" s="215"/>
      <c r="E888" s="215"/>
      <c r="F888" s="215"/>
      <c r="G888" s="488"/>
      <c r="H888" s="240"/>
      <c r="I888" s="241"/>
      <c r="J888" s="241"/>
      <c r="K888" s="241"/>
      <c r="L888" s="244"/>
      <c r="M888" s="244"/>
      <c r="N888" s="242"/>
      <c r="O888" s="242"/>
      <c r="P888" s="242"/>
      <c r="Q888" s="780"/>
      <c r="R888" s="245"/>
      <c r="S888" s="242"/>
      <c r="T888" s="242"/>
      <c r="U888" s="242"/>
      <c r="V888" s="242"/>
      <c r="W888" s="242"/>
      <c r="X888" s="242"/>
      <c r="Y888" s="242"/>
      <c r="Z888" s="242"/>
      <c r="AA888" s="242"/>
      <c r="AB888" s="242"/>
      <c r="AC888" s="242"/>
      <c r="AD888" s="242"/>
      <c r="AE888" s="242"/>
      <c r="AF888" s="242"/>
      <c r="AG888" s="242"/>
      <c r="AH888" s="242"/>
      <c r="AI888" s="766"/>
      <c r="AJ888" s="242"/>
      <c r="AK888" s="242"/>
      <c r="AL888" s="242"/>
      <c r="AM888" s="242"/>
      <c r="AN888" s="242"/>
      <c r="AO888" s="242"/>
      <c r="AP888" s="242"/>
      <c r="AQ888" s="242"/>
      <c r="AR888" s="242"/>
      <c r="AS888" s="242"/>
      <c r="AT888" s="242"/>
      <c r="AU888" s="242"/>
      <c r="AV888" s="242"/>
      <c r="AW888" s="242"/>
      <c r="AX888" s="242"/>
      <c r="AY888" s="242"/>
      <c r="AZ888" s="242"/>
      <c r="BA888" s="242"/>
      <c r="BB888" s="242"/>
      <c r="BC888" s="242"/>
      <c r="BD888" s="242"/>
      <c r="BE888" s="243"/>
      <c r="BF888" s="8"/>
      <c r="BG888" s="8"/>
      <c r="BH888" s="8"/>
      <c r="BI888" s="8"/>
      <c r="BJ888" s="8"/>
      <c r="BK888" s="8"/>
    </row>
    <row r="889" spans="1:63" ht="16.5" customHeight="1">
      <c r="A889" s="715"/>
      <c r="B889" s="386"/>
      <c r="C889" s="215"/>
      <c r="D889" s="215"/>
      <c r="E889" s="215"/>
      <c r="F889" s="215"/>
      <c r="G889" s="488"/>
      <c r="H889" s="240"/>
      <c r="I889" s="241"/>
      <c r="J889" s="241"/>
      <c r="K889" s="241"/>
      <c r="L889" s="244"/>
      <c r="M889" s="244"/>
      <c r="N889" s="242"/>
      <c r="O889" s="242"/>
      <c r="P889" s="242"/>
      <c r="Q889" s="780"/>
      <c r="R889" s="245"/>
      <c r="S889" s="242"/>
      <c r="T889" s="242"/>
      <c r="U889" s="242"/>
      <c r="V889" s="242"/>
      <c r="W889" s="242"/>
      <c r="X889" s="242"/>
      <c r="Y889" s="242"/>
      <c r="Z889" s="242"/>
      <c r="AA889" s="242"/>
      <c r="AB889" s="242"/>
      <c r="AC889" s="242"/>
      <c r="AD889" s="242"/>
      <c r="AE889" s="242"/>
      <c r="AF889" s="242"/>
      <c r="AG889" s="242"/>
      <c r="AH889" s="242"/>
      <c r="AI889" s="766"/>
      <c r="AJ889" s="242"/>
      <c r="AK889" s="242"/>
      <c r="AL889" s="242"/>
      <c r="AM889" s="242"/>
      <c r="AN889" s="242"/>
      <c r="AO889" s="242"/>
      <c r="AP889" s="242"/>
      <c r="AQ889" s="242"/>
      <c r="AR889" s="242"/>
      <c r="AS889" s="242"/>
      <c r="AT889" s="242"/>
      <c r="AU889" s="242"/>
      <c r="AV889" s="242"/>
      <c r="AW889" s="242"/>
      <c r="AX889" s="242"/>
      <c r="AY889" s="242"/>
      <c r="AZ889" s="242"/>
      <c r="BA889" s="242"/>
      <c r="BB889" s="242"/>
      <c r="BC889" s="242"/>
      <c r="BD889" s="242"/>
      <c r="BE889" s="243"/>
      <c r="BF889" s="8"/>
      <c r="BG889" s="8"/>
      <c r="BH889" s="8"/>
      <c r="BI889" s="8"/>
      <c r="BJ889" s="8"/>
      <c r="BK889" s="8"/>
    </row>
    <row r="890" spans="1:63" ht="16.5" customHeight="1">
      <c r="A890" s="715"/>
      <c r="B890" s="386"/>
      <c r="C890" s="215"/>
      <c r="D890" s="215"/>
      <c r="E890" s="215"/>
      <c r="F890" s="215"/>
      <c r="G890" s="488"/>
      <c r="H890" s="240"/>
      <c r="I890" s="241"/>
      <c r="J890" s="241"/>
      <c r="K890" s="241"/>
      <c r="L890" s="244"/>
      <c r="M890" s="244"/>
      <c r="N890" s="242"/>
      <c r="O890" s="242"/>
      <c r="P890" s="242"/>
      <c r="Q890" s="780"/>
      <c r="R890" s="245"/>
      <c r="S890" s="242"/>
      <c r="T890" s="242"/>
      <c r="U890" s="242"/>
      <c r="V890" s="242"/>
      <c r="W890" s="242"/>
      <c r="X890" s="242"/>
      <c r="Y890" s="242"/>
      <c r="Z890" s="242"/>
      <c r="AA890" s="242"/>
      <c r="AB890" s="242"/>
      <c r="AC890" s="242"/>
      <c r="AD890" s="242"/>
      <c r="AE890" s="242"/>
      <c r="AF890" s="242"/>
      <c r="AG890" s="242"/>
      <c r="AH890" s="242"/>
      <c r="AI890" s="766"/>
      <c r="AJ890" s="242"/>
      <c r="AK890" s="242"/>
      <c r="AL890" s="242"/>
      <c r="AM890" s="242"/>
      <c r="AN890" s="242"/>
      <c r="AO890" s="242"/>
      <c r="AP890" s="242"/>
      <c r="AQ890" s="242"/>
      <c r="AR890" s="242"/>
      <c r="AS890" s="242"/>
      <c r="AT890" s="242"/>
      <c r="AU890" s="242"/>
      <c r="AV890" s="242"/>
      <c r="AW890" s="242"/>
      <c r="AX890" s="242"/>
      <c r="AY890" s="242"/>
      <c r="AZ890" s="242"/>
      <c r="BA890" s="242"/>
      <c r="BB890" s="242"/>
      <c r="BC890" s="242"/>
      <c r="BD890" s="242"/>
      <c r="BE890" s="243"/>
      <c r="BF890" s="8"/>
      <c r="BG890" s="8"/>
      <c r="BH890" s="8"/>
      <c r="BI890" s="8"/>
      <c r="BJ890" s="8"/>
      <c r="BK890" s="8"/>
    </row>
    <row r="891" spans="1:63" ht="16.5" customHeight="1">
      <c r="A891" s="715"/>
      <c r="B891" s="386"/>
      <c r="C891" s="215"/>
      <c r="D891" s="215"/>
      <c r="E891" s="215"/>
      <c r="F891" s="215"/>
      <c r="G891" s="488"/>
      <c r="H891" s="240"/>
      <c r="I891" s="241"/>
      <c r="J891" s="241"/>
      <c r="K891" s="241"/>
      <c r="L891" s="244"/>
      <c r="M891" s="244"/>
      <c r="N891" s="242"/>
      <c r="O891" s="242"/>
      <c r="P891" s="242"/>
      <c r="Q891" s="780"/>
      <c r="R891" s="245"/>
      <c r="S891" s="242"/>
      <c r="T891" s="242"/>
      <c r="U891" s="242"/>
      <c r="V891" s="242"/>
      <c r="W891" s="242"/>
      <c r="X891" s="242"/>
      <c r="Y891" s="242"/>
      <c r="Z891" s="242"/>
      <c r="AA891" s="242"/>
      <c r="AB891" s="242"/>
      <c r="AC891" s="242"/>
      <c r="AD891" s="242"/>
      <c r="AE891" s="242"/>
      <c r="AF891" s="242"/>
      <c r="AG891" s="242"/>
      <c r="AH891" s="242"/>
      <c r="AI891" s="766"/>
      <c r="AJ891" s="242"/>
      <c r="AK891" s="242"/>
      <c r="AL891" s="242"/>
      <c r="AM891" s="242"/>
      <c r="AN891" s="242"/>
      <c r="AO891" s="242"/>
      <c r="AP891" s="242"/>
      <c r="AQ891" s="242"/>
      <c r="AR891" s="242"/>
      <c r="AS891" s="242"/>
      <c r="AT891" s="242"/>
      <c r="AU891" s="242"/>
      <c r="AV891" s="242"/>
      <c r="AW891" s="242"/>
      <c r="AX891" s="242"/>
      <c r="AY891" s="242"/>
      <c r="AZ891" s="242"/>
      <c r="BA891" s="242"/>
      <c r="BB891" s="242"/>
      <c r="BC891" s="242"/>
      <c r="BD891" s="242"/>
      <c r="BE891" s="243"/>
      <c r="BF891" s="8"/>
      <c r="BG891" s="8"/>
      <c r="BH891" s="8"/>
      <c r="BI891" s="8"/>
      <c r="BJ891" s="8"/>
      <c r="BK891" s="8"/>
    </row>
    <row r="892" spans="1:63" ht="16.5" customHeight="1">
      <c r="A892" s="715"/>
      <c r="B892" s="386"/>
      <c r="C892" s="215"/>
      <c r="D892" s="215"/>
      <c r="E892" s="215"/>
      <c r="F892" s="215"/>
      <c r="G892" s="488"/>
      <c r="H892" s="240"/>
      <c r="I892" s="241"/>
      <c r="J892" s="241"/>
      <c r="K892" s="241"/>
      <c r="L892" s="244"/>
      <c r="M892" s="244"/>
      <c r="N892" s="242"/>
      <c r="O892" s="242"/>
      <c r="P892" s="242"/>
      <c r="Q892" s="780"/>
      <c r="R892" s="245"/>
      <c r="S892" s="242"/>
      <c r="T892" s="242"/>
      <c r="U892" s="242"/>
      <c r="V892" s="242"/>
      <c r="W892" s="242"/>
      <c r="X892" s="242"/>
      <c r="Y892" s="242"/>
      <c r="Z892" s="242"/>
      <c r="AA892" s="242"/>
      <c r="AB892" s="242"/>
      <c r="AC892" s="242"/>
      <c r="AD892" s="242"/>
      <c r="AE892" s="242"/>
      <c r="AF892" s="242"/>
      <c r="AG892" s="242"/>
      <c r="AH892" s="242"/>
      <c r="AI892" s="766"/>
      <c r="AJ892" s="242"/>
      <c r="AK892" s="242"/>
      <c r="AL892" s="242"/>
      <c r="AM892" s="242"/>
      <c r="AN892" s="242"/>
      <c r="AO892" s="242"/>
      <c r="AP892" s="242"/>
      <c r="AQ892" s="242"/>
      <c r="AR892" s="242"/>
      <c r="AS892" s="242"/>
      <c r="AT892" s="242"/>
      <c r="AU892" s="242"/>
      <c r="AV892" s="242"/>
      <c r="AW892" s="242"/>
      <c r="AX892" s="242"/>
      <c r="AY892" s="242"/>
      <c r="AZ892" s="242"/>
      <c r="BA892" s="242"/>
      <c r="BB892" s="242"/>
      <c r="BC892" s="242"/>
      <c r="BD892" s="242"/>
      <c r="BE892" s="243"/>
      <c r="BF892" s="8"/>
      <c r="BG892" s="8"/>
      <c r="BH892" s="8"/>
      <c r="BI892" s="8"/>
      <c r="BJ892" s="8"/>
      <c r="BK892" s="8"/>
    </row>
    <row r="893" spans="1:63" ht="16.5" customHeight="1">
      <c r="A893" s="715"/>
      <c r="B893" s="386"/>
      <c r="C893" s="215"/>
      <c r="D893" s="215"/>
      <c r="E893" s="215"/>
      <c r="F893" s="215"/>
      <c r="G893" s="488"/>
      <c r="H893" s="240"/>
      <c r="I893" s="241"/>
      <c r="J893" s="241"/>
      <c r="K893" s="241"/>
      <c r="L893" s="244"/>
      <c r="M893" s="244"/>
      <c r="N893" s="242"/>
      <c r="O893" s="242"/>
      <c r="P893" s="242"/>
      <c r="Q893" s="780"/>
      <c r="R893" s="245"/>
      <c r="S893" s="242"/>
      <c r="T893" s="242"/>
      <c r="U893" s="242"/>
      <c r="V893" s="242"/>
      <c r="W893" s="242"/>
      <c r="X893" s="242"/>
      <c r="Y893" s="242"/>
      <c r="Z893" s="242"/>
      <c r="AA893" s="242"/>
      <c r="AB893" s="242"/>
      <c r="AC893" s="242"/>
      <c r="AD893" s="242"/>
      <c r="AE893" s="242"/>
      <c r="AF893" s="242"/>
      <c r="AG893" s="242"/>
      <c r="AH893" s="242"/>
      <c r="AI893" s="766"/>
      <c r="AJ893" s="242"/>
      <c r="AK893" s="242"/>
      <c r="AL893" s="242"/>
      <c r="AM893" s="242"/>
      <c r="AN893" s="242"/>
      <c r="AO893" s="242"/>
      <c r="AP893" s="242"/>
      <c r="AQ893" s="242"/>
      <c r="AR893" s="242"/>
      <c r="AS893" s="242"/>
      <c r="AT893" s="242"/>
      <c r="AU893" s="242"/>
      <c r="AV893" s="242"/>
      <c r="AW893" s="242"/>
      <c r="AX893" s="242"/>
      <c r="AY893" s="242"/>
      <c r="AZ893" s="242"/>
      <c r="BA893" s="242"/>
      <c r="BB893" s="242"/>
      <c r="BC893" s="242"/>
      <c r="BD893" s="242"/>
      <c r="BE893" s="243"/>
      <c r="BF893" s="8"/>
      <c r="BG893" s="8"/>
      <c r="BH893" s="8"/>
      <c r="BI893" s="8"/>
      <c r="BJ893" s="8"/>
      <c r="BK893" s="8"/>
    </row>
    <row r="894" spans="1:63" ht="16.5" customHeight="1">
      <c r="A894" s="715"/>
      <c r="B894" s="386"/>
      <c r="C894" s="215"/>
      <c r="D894" s="215"/>
      <c r="E894" s="215"/>
      <c r="F894" s="215"/>
      <c r="G894" s="488"/>
      <c r="H894" s="240"/>
      <c r="I894" s="241"/>
      <c r="J894" s="241"/>
      <c r="K894" s="241"/>
      <c r="L894" s="244"/>
      <c r="M894" s="244"/>
      <c r="N894" s="242"/>
      <c r="O894" s="242"/>
      <c r="P894" s="242"/>
      <c r="Q894" s="780"/>
      <c r="R894" s="245"/>
      <c r="S894" s="242"/>
      <c r="T894" s="242"/>
      <c r="U894" s="242"/>
      <c r="V894" s="242"/>
      <c r="W894" s="242"/>
      <c r="X894" s="242"/>
      <c r="Y894" s="242"/>
      <c r="Z894" s="242"/>
      <c r="AA894" s="242"/>
      <c r="AB894" s="242"/>
      <c r="AC894" s="242"/>
      <c r="AD894" s="242"/>
      <c r="AE894" s="242"/>
      <c r="AF894" s="242"/>
      <c r="AG894" s="242"/>
      <c r="AH894" s="242"/>
      <c r="AI894" s="766"/>
      <c r="AJ894" s="242"/>
      <c r="AK894" s="242"/>
      <c r="AL894" s="242"/>
      <c r="AM894" s="242"/>
      <c r="AN894" s="242"/>
      <c r="AO894" s="242"/>
      <c r="AP894" s="242"/>
      <c r="AQ894" s="242"/>
      <c r="AR894" s="242"/>
      <c r="AS894" s="242"/>
      <c r="AT894" s="242"/>
      <c r="AU894" s="242"/>
      <c r="AV894" s="242"/>
      <c r="AW894" s="242"/>
      <c r="AX894" s="242"/>
      <c r="AY894" s="242"/>
      <c r="AZ894" s="242"/>
      <c r="BA894" s="242"/>
      <c r="BB894" s="242"/>
      <c r="BC894" s="242"/>
      <c r="BD894" s="242"/>
      <c r="BE894" s="243"/>
      <c r="BF894" s="8"/>
      <c r="BG894" s="8"/>
      <c r="BH894" s="8"/>
      <c r="BI894" s="8"/>
      <c r="BJ894" s="8"/>
      <c r="BK894" s="8"/>
    </row>
    <row r="895" spans="1:63" ht="16.5" customHeight="1">
      <c r="A895" s="715"/>
      <c r="B895" s="386"/>
      <c r="C895" s="215"/>
      <c r="D895" s="215"/>
      <c r="E895" s="215"/>
      <c r="F895" s="215"/>
      <c r="G895" s="488"/>
      <c r="H895" s="240"/>
      <c r="I895" s="241"/>
      <c r="J895" s="241"/>
      <c r="K895" s="241"/>
      <c r="L895" s="244"/>
      <c r="M895" s="244"/>
      <c r="N895" s="242"/>
      <c r="O895" s="242"/>
      <c r="P895" s="242"/>
      <c r="Q895" s="780"/>
      <c r="R895" s="245"/>
      <c r="S895" s="242"/>
      <c r="T895" s="242"/>
      <c r="U895" s="242"/>
      <c r="V895" s="242"/>
      <c r="W895" s="242"/>
      <c r="X895" s="242"/>
      <c r="Y895" s="242"/>
      <c r="Z895" s="242"/>
      <c r="AA895" s="242"/>
      <c r="AB895" s="242"/>
      <c r="AC895" s="242"/>
      <c r="AD895" s="242"/>
      <c r="AE895" s="242"/>
      <c r="AF895" s="242"/>
      <c r="AG895" s="242"/>
      <c r="AH895" s="242"/>
      <c r="AI895" s="766"/>
      <c r="AJ895" s="242"/>
      <c r="AK895" s="242"/>
      <c r="AL895" s="242"/>
      <c r="AM895" s="242"/>
      <c r="AN895" s="242"/>
      <c r="AO895" s="242"/>
      <c r="AP895" s="242"/>
      <c r="AQ895" s="242"/>
      <c r="AR895" s="242"/>
      <c r="AS895" s="242"/>
      <c r="AT895" s="242"/>
      <c r="AU895" s="242"/>
      <c r="AV895" s="242"/>
      <c r="AW895" s="242"/>
      <c r="AX895" s="242"/>
      <c r="AY895" s="242"/>
      <c r="AZ895" s="242"/>
      <c r="BA895" s="242"/>
      <c r="BB895" s="242"/>
      <c r="BC895" s="242"/>
      <c r="BD895" s="242"/>
      <c r="BE895" s="243"/>
      <c r="BF895" s="8"/>
      <c r="BG895" s="8"/>
      <c r="BH895" s="8"/>
      <c r="BI895" s="8"/>
      <c r="BJ895" s="8"/>
      <c r="BK895" s="8"/>
    </row>
    <row r="896" spans="1:63" ht="16.5" customHeight="1">
      <c r="A896" s="715"/>
      <c r="B896" s="386"/>
      <c r="C896" s="215"/>
      <c r="D896" s="215"/>
      <c r="E896" s="215"/>
      <c r="F896" s="215"/>
      <c r="G896" s="488"/>
      <c r="H896" s="240"/>
      <c r="I896" s="241"/>
      <c r="J896" s="241"/>
      <c r="K896" s="241"/>
      <c r="L896" s="244"/>
      <c r="M896" s="244"/>
      <c r="N896" s="242"/>
      <c r="O896" s="242"/>
      <c r="P896" s="242"/>
      <c r="Q896" s="780"/>
      <c r="R896" s="245"/>
      <c r="S896" s="242"/>
      <c r="T896" s="242"/>
      <c r="U896" s="242"/>
      <c r="V896" s="242"/>
      <c r="W896" s="242"/>
      <c r="X896" s="242"/>
      <c r="Y896" s="242"/>
      <c r="Z896" s="242"/>
      <c r="AA896" s="242"/>
      <c r="AB896" s="242"/>
      <c r="AC896" s="242"/>
      <c r="AD896" s="242"/>
      <c r="AE896" s="242"/>
      <c r="AF896" s="242"/>
      <c r="AG896" s="242"/>
      <c r="AH896" s="242"/>
      <c r="AI896" s="766"/>
      <c r="AJ896" s="242"/>
      <c r="AK896" s="242"/>
      <c r="AL896" s="242"/>
      <c r="AM896" s="242"/>
      <c r="AN896" s="242"/>
      <c r="AO896" s="242"/>
      <c r="AP896" s="242"/>
      <c r="AQ896" s="242"/>
      <c r="AR896" s="242"/>
      <c r="AS896" s="242"/>
      <c r="AT896" s="242"/>
      <c r="AU896" s="242"/>
      <c r="AV896" s="242"/>
      <c r="AW896" s="242"/>
      <c r="AX896" s="242"/>
      <c r="AY896" s="242"/>
      <c r="AZ896" s="242"/>
      <c r="BA896" s="242"/>
      <c r="BB896" s="242"/>
      <c r="BC896" s="242"/>
      <c r="BD896" s="242"/>
      <c r="BE896" s="243"/>
      <c r="BF896" s="8"/>
      <c r="BG896" s="8"/>
      <c r="BH896" s="8"/>
      <c r="BI896" s="8"/>
      <c r="BJ896" s="8"/>
      <c r="BK896" s="8"/>
    </row>
    <row r="897" spans="1:63" ht="16.5" customHeight="1">
      <c r="A897" s="715"/>
      <c r="B897" s="386"/>
      <c r="C897" s="215"/>
      <c r="D897" s="215"/>
      <c r="E897" s="215"/>
      <c r="F897" s="215"/>
      <c r="G897" s="488"/>
      <c r="H897" s="240"/>
      <c r="I897" s="241"/>
      <c r="J897" s="241"/>
      <c r="K897" s="241"/>
      <c r="L897" s="244"/>
      <c r="M897" s="244"/>
      <c r="N897" s="242"/>
      <c r="O897" s="242"/>
      <c r="P897" s="242"/>
      <c r="Q897" s="780"/>
      <c r="R897" s="245"/>
      <c r="S897" s="242"/>
      <c r="T897" s="242"/>
      <c r="U897" s="242"/>
      <c r="V897" s="242"/>
      <c r="W897" s="242"/>
      <c r="X897" s="242"/>
      <c r="Y897" s="242"/>
      <c r="Z897" s="242"/>
      <c r="AA897" s="242"/>
      <c r="AB897" s="242"/>
      <c r="AC897" s="242"/>
      <c r="AD897" s="242"/>
      <c r="AE897" s="242"/>
      <c r="AF897" s="242"/>
      <c r="AG897" s="242"/>
      <c r="AH897" s="242"/>
      <c r="AI897" s="766"/>
      <c r="AJ897" s="242"/>
      <c r="AK897" s="242"/>
      <c r="AL897" s="242"/>
      <c r="AM897" s="242"/>
      <c r="AN897" s="242"/>
      <c r="AO897" s="242"/>
      <c r="AP897" s="242"/>
      <c r="AQ897" s="242"/>
      <c r="AR897" s="242"/>
      <c r="AS897" s="242"/>
      <c r="AT897" s="242"/>
      <c r="AU897" s="242"/>
      <c r="AV897" s="242"/>
      <c r="AW897" s="242"/>
      <c r="AX897" s="242"/>
      <c r="AY897" s="242"/>
      <c r="AZ897" s="242"/>
      <c r="BA897" s="242"/>
      <c r="BB897" s="242"/>
      <c r="BC897" s="242"/>
      <c r="BD897" s="242"/>
      <c r="BE897" s="243"/>
      <c r="BF897" s="8"/>
      <c r="BG897" s="8"/>
      <c r="BH897" s="8"/>
      <c r="BI897" s="8"/>
      <c r="BJ897" s="8"/>
      <c r="BK897" s="8"/>
    </row>
    <row r="898" spans="1:63" ht="16.5" customHeight="1">
      <c r="A898" s="715"/>
      <c r="B898" s="386"/>
      <c r="C898" s="215"/>
      <c r="D898" s="215"/>
      <c r="E898" s="215"/>
      <c r="F898" s="215"/>
      <c r="G898" s="488"/>
      <c r="H898" s="240"/>
      <c r="I898" s="241"/>
      <c r="J898" s="241"/>
      <c r="K898" s="241"/>
      <c r="L898" s="244"/>
      <c r="M898" s="244"/>
      <c r="N898" s="242"/>
      <c r="O898" s="242"/>
      <c r="P898" s="242"/>
      <c r="Q898" s="780"/>
      <c r="R898" s="245"/>
      <c r="S898" s="242"/>
      <c r="T898" s="242"/>
      <c r="U898" s="242"/>
      <c r="V898" s="242"/>
      <c r="W898" s="242"/>
      <c r="X898" s="242"/>
      <c r="Y898" s="242"/>
      <c r="Z898" s="242"/>
      <c r="AA898" s="242"/>
      <c r="AB898" s="242"/>
      <c r="AC898" s="242"/>
      <c r="AD898" s="242"/>
      <c r="AE898" s="242"/>
      <c r="AF898" s="242"/>
      <c r="AG898" s="242"/>
      <c r="AH898" s="242"/>
      <c r="AI898" s="766"/>
      <c r="AJ898" s="242"/>
      <c r="AK898" s="242"/>
      <c r="AL898" s="242"/>
      <c r="AM898" s="242"/>
      <c r="AN898" s="242"/>
      <c r="AO898" s="242"/>
      <c r="AP898" s="242"/>
      <c r="AQ898" s="242"/>
      <c r="AR898" s="242"/>
      <c r="AS898" s="242"/>
      <c r="AT898" s="242"/>
      <c r="AU898" s="242"/>
      <c r="AV898" s="242"/>
      <c r="AW898" s="242"/>
      <c r="AX898" s="242"/>
      <c r="AY898" s="242"/>
      <c r="AZ898" s="242"/>
      <c r="BA898" s="242"/>
      <c r="BB898" s="242"/>
      <c r="BC898" s="242"/>
      <c r="BD898" s="242"/>
      <c r="BE898" s="243"/>
      <c r="BF898" s="8"/>
      <c r="BG898" s="8"/>
      <c r="BH898" s="8"/>
      <c r="BI898" s="8"/>
      <c r="BJ898" s="8"/>
      <c r="BK898" s="8"/>
    </row>
    <row r="899" spans="1:63" ht="16.5" customHeight="1">
      <c r="A899" s="715"/>
      <c r="B899" s="386"/>
      <c r="C899" s="215"/>
      <c r="D899" s="215"/>
      <c r="E899" s="215"/>
      <c r="F899" s="215"/>
      <c r="G899" s="488"/>
      <c r="H899" s="240"/>
      <c r="I899" s="241"/>
      <c r="J899" s="241"/>
      <c r="K899" s="241"/>
      <c r="L899" s="244"/>
      <c r="M899" s="244"/>
      <c r="N899" s="242"/>
      <c r="O899" s="242"/>
      <c r="P899" s="242"/>
      <c r="Q899" s="780"/>
      <c r="R899" s="245"/>
      <c r="S899" s="242"/>
      <c r="T899" s="242"/>
      <c r="U899" s="242"/>
      <c r="V899" s="242"/>
      <c r="W899" s="242"/>
      <c r="X899" s="242"/>
      <c r="Y899" s="242"/>
      <c r="Z899" s="242"/>
      <c r="AA899" s="242"/>
      <c r="AB899" s="242"/>
      <c r="AC899" s="242"/>
      <c r="AD899" s="242"/>
      <c r="AE899" s="242"/>
      <c r="AF899" s="242"/>
      <c r="AG899" s="242"/>
      <c r="AH899" s="242"/>
      <c r="AI899" s="766"/>
      <c r="AJ899" s="242"/>
      <c r="AK899" s="242"/>
      <c r="AL899" s="242"/>
      <c r="AM899" s="242"/>
      <c r="AN899" s="242"/>
      <c r="AO899" s="242"/>
      <c r="AP899" s="242"/>
      <c r="AQ899" s="242"/>
      <c r="AR899" s="242"/>
      <c r="AS899" s="242"/>
      <c r="AT899" s="242"/>
      <c r="AU899" s="242"/>
      <c r="AV899" s="242"/>
      <c r="AW899" s="242"/>
      <c r="AX899" s="242"/>
      <c r="AY899" s="242"/>
      <c r="AZ899" s="242"/>
      <c r="BA899" s="242"/>
      <c r="BB899" s="242"/>
      <c r="BC899" s="242"/>
      <c r="BD899" s="242"/>
      <c r="BE899" s="243"/>
      <c r="BF899" s="8"/>
      <c r="BG899" s="8"/>
      <c r="BH899" s="8"/>
      <c r="BI899" s="8"/>
      <c r="BJ899" s="8"/>
      <c r="BK899" s="8"/>
    </row>
    <row r="900" spans="1:63" ht="16.5" customHeight="1">
      <c r="A900" s="715"/>
      <c r="B900" s="386"/>
      <c r="C900" s="215"/>
      <c r="D900" s="215"/>
      <c r="E900" s="215"/>
      <c r="F900" s="215"/>
      <c r="G900" s="488"/>
      <c r="H900" s="240"/>
      <c r="I900" s="241"/>
      <c r="J900" s="241"/>
      <c r="K900" s="241"/>
      <c r="L900" s="244"/>
      <c r="M900" s="244"/>
      <c r="N900" s="242"/>
      <c r="O900" s="242"/>
      <c r="P900" s="242"/>
      <c r="Q900" s="780"/>
      <c r="R900" s="245"/>
      <c r="S900" s="242"/>
      <c r="T900" s="242"/>
      <c r="U900" s="242"/>
      <c r="V900" s="242"/>
      <c r="W900" s="242"/>
      <c r="X900" s="242"/>
      <c r="Y900" s="242"/>
      <c r="Z900" s="242"/>
      <c r="AA900" s="242"/>
      <c r="AB900" s="242"/>
      <c r="AC900" s="242"/>
      <c r="AD900" s="242"/>
      <c r="AE900" s="242"/>
      <c r="AF900" s="242"/>
      <c r="AG900" s="242"/>
      <c r="AH900" s="242"/>
      <c r="AI900" s="766"/>
      <c r="AJ900" s="242"/>
      <c r="AK900" s="242"/>
      <c r="AL900" s="242"/>
      <c r="AM900" s="242"/>
      <c r="AN900" s="242"/>
      <c r="AO900" s="242"/>
      <c r="AP900" s="242"/>
      <c r="AQ900" s="242"/>
      <c r="AR900" s="242"/>
      <c r="AS900" s="242"/>
      <c r="AT900" s="242"/>
      <c r="AU900" s="242"/>
      <c r="AV900" s="242"/>
      <c r="AW900" s="242"/>
      <c r="AX900" s="242"/>
      <c r="AY900" s="242"/>
      <c r="AZ900" s="242"/>
      <c r="BA900" s="242"/>
      <c r="BB900" s="242"/>
      <c r="BC900" s="242"/>
      <c r="BD900" s="242"/>
      <c r="BE900" s="243"/>
      <c r="BF900" s="8"/>
      <c r="BG900" s="8"/>
      <c r="BH900" s="8"/>
      <c r="BI900" s="8"/>
      <c r="BJ900" s="8"/>
      <c r="BK900" s="8"/>
    </row>
    <row r="901" spans="1:63" ht="16.5" customHeight="1">
      <c r="A901" s="715"/>
      <c r="B901" s="386"/>
      <c r="C901" s="215"/>
      <c r="D901" s="215"/>
      <c r="E901" s="215"/>
      <c r="F901" s="215"/>
      <c r="G901" s="488"/>
      <c r="H901" s="240"/>
      <c r="I901" s="241"/>
      <c r="J901" s="241"/>
      <c r="K901" s="241"/>
      <c r="L901" s="244"/>
      <c r="M901" s="244"/>
      <c r="N901" s="242"/>
      <c r="O901" s="242"/>
      <c r="P901" s="242"/>
      <c r="Q901" s="780"/>
      <c r="R901" s="245"/>
      <c r="S901" s="242"/>
      <c r="T901" s="242"/>
      <c r="U901" s="242"/>
      <c r="V901" s="242"/>
      <c r="W901" s="242"/>
      <c r="X901" s="242"/>
      <c r="Y901" s="242"/>
      <c r="Z901" s="242"/>
      <c r="AA901" s="242"/>
      <c r="AB901" s="242"/>
      <c r="AC901" s="242"/>
      <c r="AD901" s="242"/>
      <c r="AE901" s="242"/>
      <c r="AF901" s="242"/>
      <c r="AG901" s="242"/>
      <c r="AH901" s="242"/>
      <c r="AI901" s="766"/>
      <c r="AJ901" s="242"/>
      <c r="AK901" s="242"/>
      <c r="AL901" s="242"/>
      <c r="AM901" s="242"/>
      <c r="AN901" s="242"/>
      <c r="AO901" s="242"/>
      <c r="AP901" s="242"/>
      <c r="AQ901" s="242"/>
      <c r="AR901" s="242"/>
      <c r="AS901" s="242"/>
      <c r="AT901" s="242"/>
      <c r="AU901" s="242"/>
      <c r="AV901" s="242"/>
      <c r="AW901" s="242"/>
      <c r="AX901" s="242"/>
      <c r="AY901" s="242"/>
      <c r="AZ901" s="242"/>
      <c r="BA901" s="242"/>
      <c r="BB901" s="242"/>
      <c r="BC901" s="242"/>
      <c r="BD901" s="242"/>
      <c r="BE901" s="243"/>
      <c r="BF901" s="8"/>
      <c r="BG901" s="8"/>
      <c r="BH901" s="8"/>
      <c r="BI901" s="8"/>
      <c r="BJ901" s="8"/>
      <c r="BK901" s="8"/>
    </row>
    <row r="902" spans="1:63" ht="16.5" customHeight="1">
      <c r="A902" s="715"/>
      <c r="B902" s="386"/>
      <c r="C902" s="215"/>
      <c r="D902" s="215"/>
      <c r="E902" s="215"/>
      <c r="F902" s="215"/>
      <c r="G902" s="488"/>
      <c r="H902" s="240"/>
      <c r="I902" s="241"/>
      <c r="J902" s="241"/>
      <c r="K902" s="241"/>
      <c r="L902" s="244"/>
      <c r="M902" s="244"/>
      <c r="N902" s="242"/>
      <c r="O902" s="242"/>
      <c r="P902" s="242"/>
      <c r="Q902" s="780"/>
      <c r="R902" s="245"/>
      <c r="S902" s="242"/>
      <c r="T902" s="242"/>
      <c r="U902" s="242"/>
      <c r="V902" s="242"/>
      <c r="W902" s="242"/>
      <c r="X902" s="242"/>
      <c r="Y902" s="242"/>
      <c r="Z902" s="242"/>
      <c r="AA902" s="242"/>
      <c r="AB902" s="242"/>
      <c r="AC902" s="242"/>
      <c r="AD902" s="242"/>
      <c r="AE902" s="242"/>
      <c r="AF902" s="242"/>
      <c r="AG902" s="242"/>
      <c r="AH902" s="242"/>
      <c r="AI902" s="766"/>
      <c r="AJ902" s="242"/>
      <c r="AK902" s="242"/>
      <c r="AL902" s="242"/>
      <c r="AM902" s="242"/>
      <c r="AN902" s="242"/>
      <c r="AO902" s="242"/>
      <c r="AP902" s="242"/>
      <c r="AQ902" s="242"/>
      <c r="AR902" s="242"/>
      <c r="AS902" s="242"/>
      <c r="AT902" s="242"/>
      <c r="AU902" s="242"/>
      <c r="AV902" s="242"/>
      <c r="AW902" s="242"/>
      <c r="AX902" s="242"/>
      <c r="AY902" s="242"/>
      <c r="AZ902" s="242"/>
      <c r="BA902" s="242"/>
      <c r="BB902" s="242"/>
      <c r="BC902" s="242"/>
      <c r="BD902" s="242"/>
      <c r="BE902" s="243"/>
      <c r="BF902" s="8"/>
      <c r="BG902" s="8"/>
      <c r="BH902" s="8"/>
      <c r="BI902" s="8"/>
      <c r="BJ902" s="8"/>
      <c r="BK902" s="8"/>
    </row>
    <row r="903" spans="1:63" ht="16.5" customHeight="1">
      <c r="A903" s="715"/>
      <c r="B903" s="386"/>
      <c r="C903" s="215"/>
      <c r="D903" s="215"/>
      <c r="E903" s="215"/>
      <c r="F903" s="215"/>
      <c r="G903" s="488"/>
      <c r="H903" s="240"/>
      <c r="I903" s="241"/>
      <c r="J903" s="241"/>
      <c r="K903" s="241"/>
      <c r="L903" s="244"/>
      <c r="M903" s="244"/>
      <c r="N903" s="242"/>
      <c r="O903" s="242"/>
      <c r="P903" s="242"/>
      <c r="Q903" s="780"/>
      <c r="R903" s="245"/>
      <c r="S903" s="242"/>
      <c r="T903" s="242"/>
      <c r="U903" s="242"/>
      <c r="V903" s="242"/>
      <c r="W903" s="242"/>
      <c r="X903" s="242"/>
      <c r="Y903" s="242"/>
      <c r="Z903" s="242"/>
      <c r="AA903" s="242"/>
      <c r="AB903" s="242"/>
      <c r="AC903" s="242"/>
      <c r="AD903" s="242"/>
      <c r="AE903" s="242"/>
      <c r="AF903" s="242"/>
      <c r="AG903" s="242"/>
      <c r="AH903" s="242"/>
      <c r="AI903" s="766"/>
      <c r="AJ903" s="242"/>
      <c r="AK903" s="242"/>
      <c r="AL903" s="242"/>
      <c r="AM903" s="242"/>
      <c r="AN903" s="242"/>
      <c r="AO903" s="242"/>
      <c r="AP903" s="242"/>
      <c r="AQ903" s="242"/>
      <c r="AR903" s="242"/>
      <c r="AS903" s="242"/>
      <c r="AT903" s="242"/>
      <c r="AU903" s="242"/>
      <c r="AV903" s="242"/>
      <c r="AW903" s="242"/>
      <c r="AX903" s="242"/>
      <c r="AY903" s="242"/>
      <c r="AZ903" s="242"/>
      <c r="BA903" s="242"/>
      <c r="BB903" s="242"/>
      <c r="BC903" s="242"/>
      <c r="BD903" s="242"/>
      <c r="BE903" s="243"/>
      <c r="BF903" s="8"/>
      <c r="BG903" s="8"/>
      <c r="BH903" s="8"/>
      <c r="BI903" s="8"/>
      <c r="BJ903" s="8"/>
      <c r="BK903" s="8"/>
    </row>
    <row r="904" spans="1:63" ht="16.5" customHeight="1">
      <c r="A904" s="715"/>
      <c r="B904" s="386"/>
      <c r="C904" s="215"/>
      <c r="D904" s="215"/>
      <c r="E904" s="215"/>
      <c r="F904" s="215"/>
      <c r="G904" s="488"/>
      <c r="H904" s="240"/>
      <c r="I904" s="241"/>
      <c r="J904" s="241"/>
      <c r="K904" s="241"/>
      <c r="L904" s="244"/>
      <c r="M904" s="244"/>
      <c r="N904" s="242"/>
      <c r="O904" s="242"/>
      <c r="P904" s="242"/>
      <c r="Q904" s="780"/>
      <c r="R904" s="245"/>
      <c r="S904" s="242"/>
      <c r="T904" s="242"/>
      <c r="U904" s="242"/>
      <c r="V904" s="242"/>
      <c r="W904" s="242"/>
      <c r="X904" s="242"/>
      <c r="Y904" s="242"/>
      <c r="Z904" s="242"/>
      <c r="AA904" s="242"/>
      <c r="AB904" s="242"/>
      <c r="AC904" s="242"/>
      <c r="AD904" s="242"/>
      <c r="AE904" s="242"/>
      <c r="AF904" s="242"/>
      <c r="AG904" s="242"/>
      <c r="AH904" s="242"/>
      <c r="AI904" s="766"/>
      <c r="AJ904" s="242"/>
      <c r="AK904" s="242"/>
      <c r="AL904" s="242"/>
      <c r="AM904" s="242"/>
      <c r="AN904" s="242"/>
      <c r="AO904" s="242"/>
      <c r="AP904" s="242"/>
      <c r="AQ904" s="242"/>
      <c r="AR904" s="242"/>
      <c r="AS904" s="242"/>
      <c r="AT904" s="242"/>
      <c r="AU904" s="242"/>
      <c r="AV904" s="242"/>
      <c r="AW904" s="242"/>
      <c r="AX904" s="242"/>
      <c r="AY904" s="242"/>
      <c r="AZ904" s="242"/>
      <c r="BA904" s="242"/>
      <c r="BB904" s="242"/>
      <c r="BC904" s="242"/>
      <c r="BD904" s="242"/>
      <c r="BE904" s="243"/>
      <c r="BF904" s="8"/>
      <c r="BG904" s="8"/>
      <c r="BH904" s="8"/>
      <c r="BI904" s="8"/>
      <c r="BJ904" s="8"/>
      <c r="BK904" s="8"/>
    </row>
    <row r="905" spans="1:63" ht="16.5" customHeight="1">
      <c r="A905" s="715"/>
      <c r="B905" s="386"/>
      <c r="C905" s="215"/>
      <c r="D905" s="215"/>
      <c r="E905" s="215"/>
      <c r="F905" s="215"/>
      <c r="G905" s="488"/>
      <c r="H905" s="240"/>
      <c r="I905" s="241"/>
      <c r="J905" s="241"/>
      <c r="K905" s="241"/>
      <c r="L905" s="244"/>
      <c r="M905" s="244"/>
      <c r="N905" s="242"/>
      <c r="O905" s="242"/>
      <c r="P905" s="242"/>
      <c r="Q905" s="780"/>
      <c r="R905" s="245"/>
      <c r="S905" s="242"/>
      <c r="T905" s="242"/>
      <c r="U905" s="242"/>
      <c r="V905" s="242"/>
      <c r="W905" s="242"/>
      <c r="X905" s="242"/>
      <c r="Y905" s="242"/>
      <c r="Z905" s="242"/>
      <c r="AA905" s="242"/>
      <c r="AB905" s="242"/>
      <c r="AC905" s="242"/>
      <c r="AD905" s="242"/>
      <c r="AE905" s="242"/>
      <c r="AF905" s="242"/>
      <c r="AG905" s="242"/>
      <c r="AH905" s="242"/>
      <c r="AI905" s="766"/>
      <c r="AJ905" s="242"/>
      <c r="AK905" s="242"/>
      <c r="AL905" s="242"/>
      <c r="AM905" s="242"/>
      <c r="AN905" s="242"/>
      <c r="AO905" s="242"/>
      <c r="AP905" s="242"/>
      <c r="AQ905" s="242"/>
      <c r="AR905" s="242"/>
      <c r="AS905" s="242"/>
      <c r="AT905" s="242"/>
      <c r="AU905" s="242"/>
      <c r="AV905" s="242"/>
      <c r="AW905" s="242"/>
      <c r="AX905" s="242"/>
      <c r="AY905" s="242"/>
      <c r="AZ905" s="242"/>
      <c r="BA905" s="242"/>
      <c r="BB905" s="242"/>
      <c r="BC905" s="242"/>
      <c r="BD905" s="242"/>
      <c r="BE905" s="243"/>
      <c r="BF905" s="8"/>
      <c r="BG905" s="8"/>
      <c r="BH905" s="8"/>
      <c r="BI905" s="8"/>
      <c r="BJ905" s="8"/>
      <c r="BK905" s="8"/>
    </row>
    <row r="906" spans="1:63" ht="16.5" customHeight="1">
      <c r="A906" s="715"/>
      <c r="B906" s="386"/>
      <c r="C906" s="215"/>
      <c r="D906" s="215"/>
      <c r="E906" s="215"/>
      <c r="F906" s="215"/>
      <c r="G906" s="488"/>
      <c r="H906" s="240"/>
      <c r="I906" s="241"/>
      <c r="J906" s="241"/>
      <c r="K906" s="241"/>
      <c r="L906" s="244"/>
      <c r="M906" s="244"/>
      <c r="N906" s="242"/>
      <c r="O906" s="242"/>
      <c r="P906" s="242"/>
      <c r="Q906" s="780"/>
      <c r="R906" s="245"/>
      <c r="S906" s="242"/>
      <c r="T906" s="242"/>
      <c r="U906" s="242"/>
      <c r="V906" s="242"/>
      <c r="W906" s="242"/>
      <c r="X906" s="242"/>
      <c r="Y906" s="242"/>
      <c r="Z906" s="242"/>
      <c r="AA906" s="242"/>
      <c r="AB906" s="242"/>
      <c r="AC906" s="242"/>
      <c r="AD906" s="242"/>
      <c r="AE906" s="242"/>
      <c r="AF906" s="242"/>
      <c r="AG906" s="242"/>
      <c r="AH906" s="242"/>
      <c r="AI906" s="766"/>
      <c r="AJ906" s="242"/>
      <c r="AK906" s="242"/>
      <c r="AL906" s="242"/>
      <c r="AM906" s="242"/>
      <c r="AN906" s="242"/>
      <c r="AO906" s="242"/>
      <c r="AP906" s="242"/>
      <c r="AQ906" s="242"/>
      <c r="AR906" s="242"/>
      <c r="AS906" s="242"/>
      <c r="AT906" s="242"/>
      <c r="AU906" s="242"/>
      <c r="AV906" s="242"/>
      <c r="AW906" s="242"/>
      <c r="AX906" s="242"/>
      <c r="AY906" s="242"/>
      <c r="AZ906" s="242"/>
      <c r="BA906" s="242"/>
      <c r="BB906" s="242"/>
      <c r="BC906" s="242"/>
      <c r="BD906" s="242"/>
      <c r="BE906" s="243"/>
      <c r="BF906" s="8"/>
      <c r="BG906" s="8"/>
      <c r="BH906" s="8"/>
      <c r="BI906" s="8"/>
      <c r="BJ906" s="8"/>
      <c r="BK906" s="8"/>
    </row>
    <row r="907" spans="1:63" ht="16.5" customHeight="1">
      <c r="A907" s="715"/>
      <c r="B907" s="386"/>
      <c r="C907" s="215"/>
      <c r="D907" s="215"/>
      <c r="E907" s="215"/>
      <c r="F907" s="215"/>
      <c r="G907" s="488"/>
      <c r="H907" s="240"/>
      <c r="I907" s="241"/>
      <c r="J907" s="241"/>
      <c r="K907" s="241"/>
      <c r="L907" s="244"/>
      <c r="M907" s="244"/>
      <c r="N907" s="242"/>
      <c r="O907" s="242"/>
      <c r="P907" s="242"/>
      <c r="Q907" s="780"/>
      <c r="R907" s="245"/>
      <c r="S907" s="242"/>
      <c r="T907" s="242"/>
      <c r="U907" s="242"/>
      <c r="V907" s="242"/>
      <c r="W907" s="242"/>
      <c r="X907" s="242"/>
      <c r="Y907" s="242"/>
      <c r="Z907" s="242"/>
      <c r="AA907" s="242"/>
      <c r="AB907" s="242"/>
      <c r="AC907" s="242"/>
      <c r="AD907" s="242"/>
      <c r="AE907" s="242"/>
      <c r="AF907" s="242"/>
      <c r="AG907" s="242"/>
      <c r="AH907" s="242"/>
      <c r="AI907" s="766"/>
      <c r="AJ907" s="242"/>
      <c r="AK907" s="242"/>
      <c r="AL907" s="242"/>
      <c r="AM907" s="242"/>
      <c r="AN907" s="242"/>
      <c r="AO907" s="242"/>
      <c r="AP907" s="242"/>
      <c r="AQ907" s="242"/>
      <c r="AR907" s="242"/>
      <c r="AS907" s="242"/>
      <c r="AT907" s="242"/>
      <c r="AU907" s="242"/>
      <c r="AV907" s="242"/>
      <c r="AW907" s="242"/>
      <c r="AX907" s="242"/>
      <c r="AY907" s="242"/>
      <c r="AZ907" s="242"/>
      <c r="BA907" s="242"/>
      <c r="BB907" s="242"/>
      <c r="BC907" s="242"/>
      <c r="BD907" s="242"/>
      <c r="BE907" s="243"/>
      <c r="BF907" s="8"/>
      <c r="BG907" s="8"/>
      <c r="BH907" s="8"/>
      <c r="BI907" s="8"/>
      <c r="BJ907" s="8"/>
      <c r="BK907" s="8"/>
    </row>
    <row r="908" spans="1:63" ht="16.5" customHeight="1">
      <c r="A908" s="715"/>
      <c r="B908" s="386"/>
      <c r="C908" s="215"/>
      <c r="D908" s="215"/>
      <c r="E908" s="215"/>
      <c r="F908" s="215"/>
      <c r="G908" s="488"/>
      <c r="H908" s="240"/>
      <c r="I908" s="241"/>
      <c r="J908" s="241"/>
      <c r="K908" s="241"/>
      <c r="L908" s="244"/>
      <c r="M908" s="244"/>
      <c r="N908" s="242"/>
      <c r="O908" s="242"/>
      <c r="P908" s="242"/>
      <c r="Q908" s="780"/>
      <c r="R908" s="245"/>
      <c r="S908" s="242"/>
      <c r="T908" s="242"/>
      <c r="U908" s="242"/>
      <c r="V908" s="242"/>
      <c r="W908" s="242"/>
      <c r="X908" s="242"/>
      <c r="Y908" s="242"/>
      <c r="Z908" s="242"/>
      <c r="AA908" s="242"/>
      <c r="AB908" s="242"/>
      <c r="AC908" s="242"/>
      <c r="AD908" s="242"/>
      <c r="AE908" s="242"/>
      <c r="AF908" s="242"/>
      <c r="AG908" s="242"/>
      <c r="AH908" s="242"/>
      <c r="AI908" s="766"/>
      <c r="AJ908" s="242"/>
      <c r="AK908" s="242"/>
      <c r="AL908" s="242"/>
      <c r="AM908" s="242"/>
      <c r="AN908" s="242"/>
      <c r="AO908" s="242"/>
      <c r="AP908" s="242"/>
      <c r="AQ908" s="242"/>
      <c r="AR908" s="242"/>
      <c r="AS908" s="242"/>
      <c r="AT908" s="242"/>
      <c r="AU908" s="242"/>
      <c r="AV908" s="242"/>
      <c r="AW908" s="242"/>
      <c r="AX908" s="242"/>
      <c r="AY908" s="242"/>
      <c r="AZ908" s="242"/>
      <c r="BA908" s="242"/>
      <c r="BB908" s="242"/>
      <c r="BC908" s="242"/>
      <c r="BD908" s="242"/>
      <c r="BE908" s="243"/>
      <c r="BF908" s="8"/>
      <c r="BG908" s="8"/>
      <c r="BH908" s="8"/>
      <c r="BI908" s="8"/>
      <c r="BJ908" s="8"/>
      <c r="BK908" s="8"/>
    </row>
    <row r="909" spans="1:63" ht="16.5" customHeight="1">
      <c r="A909" s="715"/>
      <c r="B909" s="386"/>
      <c r="C909" s="215"/>
      <c r="D909" s="215"/>
      <c r="E909" s="215"/>
      <c r="F909" s="215"/>
      <c r="G909" s="488"/>
      <c r="H909" s="240"/>
      <c r="I909" s="241"/>
      <c r="J909" s="241"/>
      <c r="K909" s="241"/>
      <c r="L909" s="244"/>
      <c r="M909" s="244"/>
      <c r="N909" s="242"/>
      <c r="O909" s="242"/>
      <c r="P909" s="242"/>
      <c r="Q909" s="780"/>
      <c r="R909" s="245"/>
      <c r="S909" s="242"/>
      <c r="T909" s="242"/>
      <c r="U909" s="242"/>
      <c r="V909" s="242"/>
      <c r="W909" s="242"/>
      <c r="X909" s="242"/>
      <c r="Y909" s="242"/>
      <c r="Z909" s="242"/>
      <c r="AA909" s="242"/>
      <c r="AB909" s="242"/>
      <c r="AC909" s="242"/>
      <c r="AD909" s="242"/>
      <c r="AE909" s="242"/>
      <c r="AF909" s="242"/>
      <c r="AG909" s="242"/>
      <c r="AH909" s="242"/>
      <c r="AI909" s="766"/>
      <c r="AJ909" s="242"/>
      <c r="AK909" s="242"/>
      <c r="AL909" s="242"/>
      <c r="AM909" s="242"/>
      <c r="AN909" s="242"/>
      <c r="AO909" s="242"/>
      <c r="AP909" s="242"/>
      <c r="AQ909" s="242"/>
      <c r="AR909" s="242"/>
      <c r="AS909" s="242"/>
      <c r="AT909" s="242"/>
      <c r="AU909" s="242"/>
      <c r="AV909" s="242"/>
      <c r="AW909" s="242"/>
      <c r="AX909" s="242"/>
      <c r="AY909" s="242"/>
      <c r="AZ909" s="242"/>
      <c r="BA909" s="242"/>
      <c r="BB909" s="242"/>
      <c r="BC909" s="242"/>
      <c r="BD909" s="242"/>
      <c r="BE909" s="243"/>
      <c r="BF909" s="8"/>
      <c r="BG909" s="8"/>
      <c r="BH909" s="8"/>
      <c r="BI909" s="8"/>
      <c r="BJ909" s="8"/>
      <c r="BK909" s="8"/>
    </row>
    <row r="910" spans="1:63" ht="16.5" customHeight="1">
      <c r="A910" s="715"/>
      <c r="B910" s="386"/>
      <c r="C910" s="215"/>
      <c r="D910" s="215"/>
      <c r="E910" s="215"/>
      <c r="F910" s="215"/>
      <c r="G910" s="488"/>
      <c r="H910" s="240"/>
      <c r="I910" s="241"/>
      <c r="J910" s="241"/>
      <c r="K910" s="241"/>
      <c r="L910" s="244"/>
      <c r="M910" s="244"/>
      <c r="N910" s="242"/>
      <c r="O910" s="242"/>
      <c r="P910" s="242"/>
      <c r="Q910" s="780"/>
      <c r="R910" s="245"/>
      <c r="S910" s="242"/>
      <c r="T910" s="242"/>
      <c r="U910" s="242"/>
      <c r="V910" s="242"/>
      <c r="W910" s="242"/>
      <c r="X910" s="242"/>
      <c r="Y910" s="242"/>
      <c r="Z910" s="242"/>
      <c r="AA910" s="242"/>
      <c r="AB910" s="242"/>
      <c r="AC910" s="242"/>
      <c r="AD910" s="242"/>
      <c r="AE910" s="242"/>
      <c r="AF910" s="242"/>
      <c r="AG910" s="242"/>
      <c r="AH910" s="242"/>
      <c r="AI910" s="766"/>
      <c r="AJ910" s="242"/>
      <c r="AK910" s="242"/>
      <c r="AL910" s="242"/>
      <c r="AM910" s="242"/>
      <c r="AN910" s="242"/>
      <c r="AO910" s="242"/>
      <c r="AP910" s="242"/>
      <c r="AQ910" s="242"/>
      <c r="AR910" s="242"/>
      <c r="AS910" s="242"/>
      <c r="AT910" s="242"/>
      <c r="AU910" s="242"/>
      <c r="AV910" s="242"/>
      <c r="AW910" s="242"/>
      <c r="AX910" s="242"/>
      <c r="AY910" s="242"/>
      <c r="AZ910" s="242"/>
      <c r="BA910" s="242"/>
      <c r="BB910" s="242"/>
      <c r="BC910" s="242"/>
      <c r="BD910" s="242"/>
      <c r="BE910" s="243"/>
      <c r="BF910" s="8"/>
      <c r="BG910" s="8"/>
      <c r="BH910" s="8"/>
      <c r="BI910" s="8"/>
      <c r="BJ910" s="8"/>
      <c r="BK910" s="8"/>
    </row>
    <row r="911" spans="1:63" ht="16.5" customHeight="1">
      <c r="A911" s="715"/>
      <c r="B911" s="386"/>
      <c r="C911" s="215"/>
      <c r="D911" s="215"/>
      <c r="E911" s="215"/>
      <c r="F911" s="215"/>
      <c r="G911" s="488"/>
      <c r="H911" s="240"/>
      <c r="I911" s="241"/>
      <c r="J911" s="241"/>
      <c r="K911" s="241"/>
      <c r="L911" s="244"/>
      <c r="M911" s="244"/>
      <c r="N911" s="242"/>
      <c r="O911" s="242"/>
      <c r="P911" s="242"/>
      <c r="Q911" s="780"/>
      <c r="R911" s="245"/>
      <c r="S911" s="242"/>
      <c r="T911" s="242"/>
      <c r="U911" s="242"/>
      <c r="V911" s="242"/>
      <c r="W911" s="242"/>
      <c r="X911" s="242"/>
      <c r="Y911" s="242"/>
      <c r="Z911" s="242"/>
      <c r="AA911" s="242"/>
      <c r="AB911" s="242"/>
      <c r="AC911" s="242"/>
      <c r="AD911" s="242"/>
      <c r="AE911" s="242"/>
      <c r="AF911" s="242"/>
      <c r="AG911" s="242"/>
      <c r="AH911" s="242"/>
      <c r="AI911" s="766"/>
      <c r="AJ911" s="242"/>
      <c r="AK911" s="242"/>
      <c r="AL911" s="242"/>
      <c r="AM911" s="242"/>
      <c r="AN911" s="242"/>
      <c r="AO911" s="242"/>
      <c r="AP911" s="242"/>
      <c r="AQ911" s="242"/>
      <c r="AR911" s="242"/>
      <c r="AS911" s="242"/>
      <c r="AT911" s="242"/>
      <c r="AU911" s="242"/>
      <c r="AV911" s="242"/>
      <c r="AW911" s="242"/>
      <c r="AX911" s="242"/>
      <c r="AY911" s="242"/>
      <c r="AZ911" s="242"/>
      <c r="BA911" s="242"/>
      <c r="BB911" s="242"/>
      <c r="BC911" s="242"/>
      <c r="BD911" s="242"/>
      <c r="BE911" s="243"/>
      <c r="BF911" s="8"/>
      <c r="BG911" s="8"/>
      <c r="BH911" s="8"/>
      <c r="BI911" s="8"/>
      <c r="BJ911" s="8"/>
      <c r="BK911" s="8"/>
    </row>
    <row r="912" spans="1:63" ht="16.5" customHeight="1">
      <c r="A912" s="715"/>
      <c r="B912" s="386"/>
      <c r="C912" s="215"/>
      <c r="D912" s="215"/>
      <c r="E912" s="215"/>
      <c r="F912" s="215"/>
      <c r="G912" s="488"/>
      <c r="H912" s="240"/>
      <c r="I912" s="241"/>
      <c r="J912" s="241"/>
      <c r="K912" s="241"/>
      <c r="L912" s="244"/>
      <c r="M912" s="244"/>
      <c r="N912" s="242"/>
      <c r="O912" s="242"/>
      <c r="P912" s="242"/>
      <c r="Q912" s="780"/>
      <c r="R912" s="245"/>
      <c r="S912" s="242"/>
      <c r="T912" s="242"/>
      <c r="U912" s="242"/>
      <c r="V912" s="242"/>
      <c r="W912" s="242"/>
      <c r="X912" s="242"/>
      <c r="Y912" s="242"/>
      <c r="Z912" s="242"/>
      <c r="AA912" s="242"/>
      <c r="AB912" s="242"/>
      <c r="AC912" s="242"/>
      <c r="AD912" s="242"/>
      <c r="AE912" s="242"/>
      <c r="AF912" s="242"/>
      <c r="AG912" s="242"/>
      <c r="AH912" s="242"/>
      <c r="AI912" s="766"/>
      <c r="AJ912" s="242"/>
      <c r="AK912" s="242"/>
      <c r="AL912" s="242"/>
      <c r="AM912" s="242"/>
      <c r="AN912" s="242"/>
      <c r="AO912" s="242"/>
      <c r="AP912" s="242"/>
      <c r="AQ912" s="242"/>
      <c r="AR912" s="242"/>
      <c r="AS912" s="242"/>
      <c r="AT912" s="242"/>
      <c r="AU912" s="242"/>
      <c r="AV912" s="242"/>
      <c r="AW912" s="242"/>
      <c r="AX912" s="242"/>
      <c r="AY912" s="242"/>
      <c r="AZ912" s="242"/>
      <c r="BA912" s="242"/>
      <c r="BB912" s="242"/>
      <c r="BC912" s="242"/>
      <c r="BD912" s="242"/>
      <c r="BE912" s="243"/>
      <c r="BF912" s="8"/>
      <c r="BG912" s="8"/>
      <c r="BH912" s="8"/>
      <c r="BI912" s="8"/>
      <c r="BJ912" s="8"/>
      <c r="BK912" s="8"/>
    </row>
    <row r="913" spans="1:63" ht="16.5" customHeight="1">
      <c r="A913" s="715"/>
      <c r="B913" s="386"/>
      <c r="C913" s="215"/>
      <c r="D913" s="215"/>
      <c r="E913" s="215"/>
      <c r="F913" s="215"/>
      <c r="G913" s="488"/>
      <c r="H913" s="240"/>
      <c r="I913" s="241"/>
      <c r="J913" s="241"/>
      <c r="K913" s="241"/>
      <c r="L913" s="244"/>
      <c r="M913" s="244"/>
      <c r="N913" s="242"/>
      <c r="O913" s="242"/>
      <c r="P913" s="242"/>
      <c r="Q913" s="780"/>
      <c r="R913" s="245"/>
      <c r="S913" s="242"/>
      <c r="T913" s="242"/>
      <c r="U913" s="242"/>
      <c r="V913" s="242"/>
      <c r="W913" s="242"/>
      <c r="X913" s="242"/>
      <c r="Y913" s="242"/>
      <c r="Z913" s="242"/>
      <c r="AA913" s="242"/>
      <c r="AB913" s="242"/>
      <c r="AC913" s="242"/>
      <c r="AD913" s="242"/>
      <c r="AE913" s="242"/>
      <c r="AF913" s="242"/>
      <c r="AG913" s="242"/>
      <c r="AH913" s="242"/>
      <c r="AI913" s="766"/>
      <c r="AJ913" s="242"/>
      <c r="AK913" s="242"/>
      <c r="AL913" s="242"/>
      <c r="AM913" s="242"/>
      <c r="AN913" s="242"/>
      <c r="AO913" s="242"/>
      <c r="AP913" s="242"/>
      <c r="AQ913" s="242"/>
      <c r="AR913" s="242"/>
      <c r="AS913" s="242"/>
      <c r="AT913" s="242"/>
      <c r="AU913" s="242"/>
      <c r="AV913" s="242"/>
      <c r="AW913" s="242"/>
      <c r="AX913" s="242"/>
      <c r="AY913" s="242"/>
      <c r="AZ913" s="242"/>
      <c r="BA913" s="242"/>
      <c r="BB913" s="242"/>
      <c r="BC913" s="242"/>
      <c r="BD913" s="242"/>
      <c r="BE913" s="243"/>
      <c r="BF913" s="8"/>
      <c r="BG913" s="8"/>
      <c r="BH913" s="8"/>
      <c r="BI913" s="8"/>
      <c r="BJ913" s="8"/>
      <c r="BK913" s="8"/>
    </row>
    <row r="914" spans="1:63" ht="16.5" customHeight="1">
      <c r="A914" s="715"/>
      <c r="B914" s="386"/>
      <c r="C914" s="215"/>
      <c r="D914" s="215"/>
      <c r="E914" s="215"/>
      <c r="F914" s="215"/>
      <c r="G914" s="488"/>
      <c r="H914" s="240"/>
      <c r="I914" s="241"/>
      <c r="J914" s="241"/>
      <c r="K914" s="241"/>
      <c r="L914" s="244"/>
      <c r="M914" s="244"/>
      <c r="N914" s="242"/>
      <c r="O914" s="242"/>
      <c r="P914" s="242"/>
      <c r="Q914" s="780"/>
      <c r="R914" s="245"/>
      <c r="S914" s="242"/>
      <c r="T914" s="242"/>
      <c r="U914" s="242"/>
      <c r="V914" s="242"/>
      <c r="W914" s="242"/>
      <c r="X914" s="242"/>
      <c r="Y914" s="242"/>
      <c r="Z914" s="242"/>
      <c r="AA914" s="242"/>
      <c r="AB914" s="242"/>
      <c r="AC914" s="242"/>
      <c r="AD914" s="242"/>
      <c r="AE914" s="242"/>
      <c r="AF914" s="242"/>
      <c r="AG914" s="242"/>
      <c r="AH914" s="242"/>
      <c r="AI914" s="766"/>
      <c r="AJ914" s="242"/>
      <c r="AK914" s="242"/>
      <c r="AL914" s="242"/>
      <c r="AM914" s="242"/>
      <c r="AN914" s="242"/>
      <c r="AO914" s="242"/>
      <c r="AP914" s="242"/>
      <c r="AQ914" s="242"/>
      <c r="AR914" s="242"/>
      <c r="AS914" s="242"/>
      <c r="AT914" s="242"/>
      <c r="AU914" s="242"/>
      <c r="AV914" s="242"/>
      <c r="AW914" s="242"/>
      <c r="AX914" s="242"/>
      <c r="AY914" s="242"/>
      <c r="AZ914" s="242"/>
      <c r="BA914" s="242"/>
      <c r="BB914" s="242"/>
      <c r="BC914" s="242"/>
      <c r="BD914" s="242"/>
      <c r="BE914" s="243"/>
      <c r="BF914" s="8"/>
      <c r="BG914" s="8"/>
      <c r="BH914" s="8"/>
      <c r="BI914" s="8"/>
      <c r="BJ914" s="8"/>
      <c r="BK914" s="8"/>
    </row>
    <row r="915" spans="1:63" ht="16.5" customHeight="1">
      <c r="A915" s="715"/>
      <c r="B915" s="386"/>
      <c r="C915" s="215"/>
      <c r="D915" s="215"/>
      <c r="E915" s="215"/>
      <c r="F915" s="215"/>
      <c r="G915" s="488"/>
      <c r="H915" s="240"/>
      <c r="I915" s="241"/>
      <c r="J915" s="241"/>
      <c r="K915" s="241"/>
      <c r="L915" s="244"/>
      <c r="M915" s="244"/>
      <c r="N915" s="242"/>
      <c r="O915" s="242"/>
      <c r="P915" s="242"/>
      <c r="Q915" s="780"/>
      <c r="R915" s="245"/>
      <c r="S915" s="242"/>
      <c r="T915" s="242"/>
      <c r="U915" s="242"/>
      <c r="V915" s="242"/>
      <c r="W915" s="242"/>
      <c r="X915" s="242"/>
      <c r="Y915" s="242"/>
      <c r="Z915" s="242"/>
      <c r="AA915" s="242"/>
      <c r="AB915" s="242"/>
      <c r="AC915" s="242"/>
      <c r="AD915" s="242"/>
      <c r="AE915" s="242"/>
      <c r="AF915" s="242"/>
      <c r="AG915" s="242"/>
      <c r="AH915" s="242"/>
      <c r="AI915" s="766"/>
      <c r="AJ915" s="242"/>
      <c r="AK915" s="242"/>
      <c r="AL915" s="242"/>
      <c r="AM915" s="242"/>
      <c r="AN915" s="242"/>
      <c r="AO915" s="242"/>
      <c r="AP915" s="242"/>
      <c r="AQ915" s="242"/>
      <c r="AR915" s="242"/>
      <c r="AS915" s="242"/>
      <c r="AT915" s="242"/>
      <c r="AU915" s="242"/>
      <c r="AV915" s="242"/>
      <c r="AW915" s="242"/>
      <c r="AX915" s="242"/>
      <c r="AY915" s="242"/>
      <c r="AZ915" s="242"/>
      <c r="BA915" s="242"/>
      <c r="BB915" s="242"/>
      <c r="BC915" s="242"/>
      <c r="BD915" s="242"/>
      <c r="BE915" s="243"/>
      <c r="BF915" s="8"/>
      <c r="BG915" s="8"/>
      <c r="BH915" s="8"/>
      <c r="BI915" s="8"/>
      <c r="BJ915" s="8"/>
      <c r="BK915" s="8"/>
    </row>
    <row r="916" spans="1:63" ht="16.5" customHeight="1">
      <c r="A916" s="715"/>
      <c r="B916" s="386"/>
      <c r="C916" s="215"/>
      <c r="D916" s="215"/>
      <c r="E916" s="215"/>
      <c r="F916" s="215"/>
      <c r="G916" s="488"/>
      <c r="H916" s="240"/>
      <c r="I916" s="241"/>
      <c r="J916" s="241"/>
      <c r="K916" s="241"/>
      <c r="L916" s="244"/>
      <c r="M916" s="244"/>
      <c r="N916" s="242"/>
      <c r="O916" s="242"/>
      <c r="P916" s="242"/>
      <c r="Q916" s="780"/>
      <c r="R916" s="245"/>
      <c r="S916" s="242"/>
      <c r="T916" s="242"/>
      <c r="U916" s="242"/>
      <c r="V916" s="242"/>
      <c r="W916" s="242"/>
      <c r="X916" s="242"/>
      <c r="Y916" s="242"/>
      <c r="Z916" s="242"/>
      <c r="AA916" s="242"/>
      <c r="AB916" s="242"/>
      <c r="AC916" s="242"/>
      <c r="AD916" s="242"/>
      <c r="AE916" s="242"/>
      <c r="AF916" s="242"/>
      <c r="AG916" s="242"/>
      <c r="AH916" s="242"/>
      <c r="AI916" s="766"/>
      <c r="AJ916" s="242"/>
      <c r="AK916" s="242"/>
      <c r="AL916" s="242"/>
      <c r="AM916" s="242"/>
      <c r="AN916" s="242"/>
      <c r="AO916" s="242"/>
      <c r="AP916" s="242"/>
      <c r="AQ916" s="242"/>
      <c r="AR916" s="242"/>
      <c r="AS916" s="242"/>
      <c r="AT916" s="242"/>
      <c r="AU916" s="242"/>
      <c r="AV916" s="242"/>
      <c r="AW916" s="242"/>
      <c r="AX916" s="242"/>
      <c r="AY916" s="242"/>
      <c r="AZ916" s="242"/>
      <c r="BA916" s="242"/>
      <c r="BB916" s="242"/>
      <c r="BC916" s="242"/>
      <c r="BD916" s="242"/>
      <c r="BE916" s="243"/>
      <c r="BF916" s="8"/>
      <c r="BG916" s="8"/>
      <c r="BH916" s="8"/>
      <c r="BI916" s="8"/>
      <c r="BJ916" s="8"/>
      <c r="BK916" s="8"/>
    </row>
    <row r="917" spans="1:63" ht="16.5" customHeight="1">
      <c r="A917" s="715"/>
      <c r="B917" s="386"/>
      <c r="C917" s="215"/>
      <c r="D917" s="215"/>
      <c r="E917" s="215"/>
      <c r="F917" s="215"/>
      <c r="G917" s="488"/>
      <c r="H917" s="240"/>
      <c r="I917" s="241"/>
      <c r="J917" s="241"/>
      <c r="K917" s="241"/>
      <c r="L917" s="244"/>
      <c r="M917" s="244"/>
      <c r="N917" s="242"/>
      <c r="O917" s="242"/>
      <c r="P917" s="242"/>
      <c r="Q917" s="780"/>
      <c r="R917" s="245"/>
      <c r="S917" s="242"/>
      <c r="T917" s="242"/>
      <c r="U917" s="242"/>
      <c r="V917" s="242"/>
      <c r="W917" s="242"/>
      <c r="X917" s="242"/>
      <c r="Y917" s="242"/>
      <c r="Z917" s="242"/>
      <c r="AA917" s="242"/>
      <c r="AB917" s="242"/>
      <c r="AC917" s="242"/>
      <c r="AD917" s="242"/>
      <c r="AE917" s="242"/>
      <c r="AF917" s="242"/>
      <c r="AG917" s="242"/>
      <c r="AH917" s="242"/>
      <c r="AI917" s="766"/>
      <c r="AJ917" s="242"/>
      <c r="AK917" s="242"/>
      <c r="AL917" s="242"/>
      <c r="AM917" s="242"/>
      <c r="AN917" s="242"/>
      <c r="AO917" s="242"/>
      <c r="AP917" s="242"/>
      <c r="AQ917" s="242"/>
      <c r="AR917" s="242"/>
      <c r="AS917" s="242"/>
      <c r="AT917" s="242"/>
      <c r="AU917" s="242"/>
      <c r="AV917" s="242"/>
      <c r="AW917" s="242"/>
      <c r="AX917" s="242"/>
      <c r="AY917" s="242"/>
      <c r="AZ917" s="242"/>
      <c r="BA917" s="242"/>
      <c r="BB917" s="242"/>
      <c r="BC917" s="242"/>
      <c r="BD917" s="242"/>
      <c r="BE917" s="243"/>
      <c r="BF917" s="8"/>
      <c r="BG917" s="8"/>
      <c r="BH917" s="8"/>
      <c r="BI917" s="8"/>
      <c r="BJ917" s="8"/>
      <c r="BK917" s="8"/>
    </row>
    <row r="918" spans="1:63" ht="16.5" customHeight="1">
      <c r="A918" s="715"/>
      <c r="B918" s="386"/>
      <c r="C918" s="215"/>
      <c r="D918" s="215"/>
      <c r="E918" s="215"/>
      <c r="F918" s="215"/>
      <c r="G918" s="488"/>
      <c r="H918" s="240"/>
      <c r="I918" s="241"/>
      <c r="J918" s="241"/>
      <c r="K918" s="241"/>
      <c r="L918" s="244"/>
      <c r="M918" s="244"/>
      <c r="N918" s="242"/>
      <c r="O918" s="242"/>
      <c r="P918" s="242"/>
      <c r="Q918" s="780"/>
      <c r="R918" s="245"/>
      <c r="S918" s="242"/>
      <c r="T918" s="242"/>
      <c r="U918" s="242"/>
      <c r="V918" s="242"/>
      <c r="W918" s="242"/>
      <c r="X918" s="242"/>
      <c r="Y918" s="242"/>
      <c r="Z918" s="242"/>
      <c r="AA918" s="242"/>
      <c r="AB918" s="242"/>
      <c r="AC918" s="242"/>
      <c r="AD918" s="242"/>
      <c r="AE918" s="242"/>
      <c r="AF918" s="242"/>
      <c r="AG918" s="242"/>
      <c r="AH918" s="242"/>
      <c r="AI918" s="766"/>
      <c r="AJ918" s="242"/>
      <c r="AK918" s="242"/>
      <c r="AL918" s="242"/>
      <c r="AM918" s="242"/>
      <c r="AN918" s="242"/>
      <c r="AO918" s="242"/>
      <c r="AP918" s="242"/>
      <c r="AQ918" s="242"/>
      <c r="AR918" s="242"/>
      <c r="AS918" s="242"/>
      <c r="AT918" s="242"/>
      <c r="AU918" s="242"/>
      <c r="AV918" s="242"/>
      <c r="AW918" s="242"/>
      <c r="AX918" s="242"/>
      <c r="AY918" s="242"/>
      <c r="AZ918" s="242"/>
      <c r="BA918" s="242"/>
      <c r="BB918" s="242"/>
      <c r="BC918" s="242"/>
      <c r="BD918" s="242"/>
      <c r="BE918" s="243"/>
      <c r="BF918" s="8"/>
      <c r="BG918" s="8"/>
      <c r="BH918" s="8"/>
      <c r="BI918" s="8"/>
      <c r="BJ918" s="8"/>
      <c r="BK918" s="8"/>
    </row>
    <row r="919" spans="1:63" ht="16.5" customHeight="1">
      <c r="A919" s="715"/>
      <c r="B919" s="386"/>
      <c r="C919" s="215"/>
      <c r="D919" s="215"/>
      <c r="E919" s="215"/>
      <c r="F919" s="215"/>
      <c r="G919" s="488"/>
      <c r="H919" s="240"/>
      <c r="I919" s="241"/>
      <c r="J919" s="241"/>
      <c r="K919" s="241"/>
      <c r="L919" s="244"/>
      <c r="M919" s="244"/>
      <c r="N919" s="242"/>
      <c r="O919" s="242"/>
      <c r="P919" s="242"/>
      <c r="Q919" s="780"/>
      <c r="R919" s="245"/>
      <c r="S919" s="242"/>
      <c r="T919" s="242"/>
      <c r="U919" s="242"/>
      <c r="V919" s="242"/>
      <c r="W919" s="242"/>
      <c r="X919" s="242"/>
      <c r="Y919" s="242"/>
      <c r="Z919" s="242"/>
      <c r="AA919" s="242"/>
      <c r="AB919" s="242"/>
      <c r="AC919" s="242"/>
      <c r="AD919" s="242"/>
      <c r="AE919" s="242"/>
      <c r="AF919" s="242"/>
      <c r="AG919" s="242"/>
      <c r="AH919" s="242"/>
      <c r="AI919" s="766"/>
      <c r="AJ919" s="242"/>
      <c r="AK919" s="242"/>
      <c r="AL919" s="242"/>
      <c r="AM919" s="242"/>
      <c r="AN919" s="242"/>
      <c r="AO919" s="242"/>
      <c r="AP919" s="242"/>
      <c r="AQ919" s="242"/>
      <c r="AR919" s="242"/>
      <c r="AS919" s="242"/>
      <c r="AT919" s="242"/>
      <c r="AU919" s="242"/>
      <c r="AV919" s="242"/>
      <c r="AW919" s="242"/>
      <c r="AX919" s="242"/>
      <c r="AY919" s="242"/>
      <c r="AZ919" s="242"/>
      <c r="BA919" s="242"/>
      <c r="BB919" s="242"/>
      <c r="BC919" s="242"/>
      <c r="BD919" s="242"/>
      <c r="BE919" s="243"/>
      <c r="BF919" s="8"/>
      <c r="BG919" s="8"/>
      <c r="BH919" s="8"/>
      <c r="BI919" s="8"/>
      <c r="BJ919" s="8"/>
      <c r="BK919" s="8"/>
    </row>
    <row r="920" spans="1:63" ht="16.5" customHeight="1">
      <c r="A920" s="715"/>
      <c r="B920" s="386"/>
      <c r="C920" s="215"/>
      <c r="D920" s="215"/>
      <c r="E920" s="215"/>
      <c r="F920" s="215"/>
      <c r="G920" s="488"/>
      <c r="H920" s="240"/>
      <c r="I920" s="241"/>
      <c r="J920" s="241"/>
      <c r="K920" s="241"/>
      <c r="L920" s="244"/>
      <c r="M920" s="244"/>
      <c r="N920" s="242"/>
      <c r="O920" s="242"/>
      <c r="P920" s="242"/>
      <c r="Q920" s="780"/>
      <c r="R920" s="245"/>
      <c r="S920" s="242"/>
      <c r="T920" s="242"/>
      <c r="U920" s="242"/>
      <c r="V920" s="242"/>
      <c r="W920" s="242"/>
      <c r="X920" s="242"/>
      <c r="Y920" s="242"/>
      <c r="Z920" s="242"/>
      <c r="AA920" s="242"/>
      <c r="AB920" s="242"/>
      <c r="AC920" s="242"/>
      <c r="AD920" s="242"/>
      <c r="AE920" s="242"/>
      <c r="AF920" s="242"/>
      <c r="AG920" s="242"/>
      <c r="AH920" s="242"/>
      <c r="AI920" s="766"/>
      <c r="AJ920" s="242"/>
      <c r="AK920" s="242"/>
      <c r="AL920" s="242"/>
      <c r="AM920" s="242"/>
      <c r="AN920" s="242"/>
      <c r="AO920" s="242"/>
      <c r="AP920" s="242"/>
      <c r="AQ920" s="242"/>
      <c r="AR920" s="242"/>
      <c r="AS920" s="242"/>
      <c r="AT920" s="242"/>
      <c r="AU920" s="242"/>
      <c r="AV920" s="242"/>
      <c r="AW920" s="242"/>
      <c r="AX920" s="242"/>
      <c r="AY920" s="242"/>
      <c r="AZ920" s="242"/>
      <c r="BA920" s="242"/>
      <c r="BB920" s="242"/>
      <c r="BC920" s="242"/>
      <c r="BD920" s="242"/>
      <c r="BE920" s="243"/>
      <c r="BF920" s="8"/>
      <c r="BG920" s="8"/>
      <c r="BH920" s="8"/>
      <c r="BI920" s="8"/>
      <c r="BJ920" s="8"/>
      <c r="BK920" s="8"/>
    </row>
    <row r="921" spans="1:63" ht="16.5" customHeight="1">
      <c r="A921" s="715"/>
      <c r="B921" s="386"/>
      <c r="C921" s="215"/>
      <c r="D921" s="215"/>
      <c r="E921" s="215"/>
      <c r="F921" s="215"/>
      <c r="G921" s="488"/>
      <c r="H921" s="240"/>
      <c r="I921" s="241"/>
      <c r="J921" s="241"/>
      <c r="K921" s="241"/>
      <c r="L921" s="244"/>
      <c r="M921" s="244"/>
      <c r="N921" s="242"/>
      <c r="O921" s="242"/>
      <c r="P921" s="242"/>
      <c r="Q921" s="780"/>
      <c r="R921" s="245"/>
      <c r="S921" s="242"/>
      <c r="T921" s="242"/>
      <c r="U921" s="242"/>
      <c r="V921" s="242"/>
      <c r="W921" s="242"/>
      <c r="X921" s="242"/>
      <c r="Y921" s="242"/>
      <c r="Z921" s="242"/>
      <c r="AA921" s="242"/>
      <c r="AB921" s="242"/>
      <c r="AC921" s="242"/>
      <c r="AD921" s="242"/>
      <c r="AE921" s="242"/>
      <c r="AF921" s="242"/>
      <c r="AG921" s="242"/>
      <c r="AH921" s="242"/>
      <c r="AI921" s="766"/>
      <c r="AJ921" s="242"/>
      <c r="AK921" s="242"/>
      <c r="AL921" s="242"/>
      <c r="AM921" s="242"/>
      <c r="AN921" s="242"/>
      <c r="AO921" s="242"/>
      <c r="AP921" s="242"/>
      <c r="AQ921" s="242"/>
      <c r="AR921" s="242"/>
      <c r="AS921" s="242"/>
      <c r="AT921" s="242"/>
      <c r="AU921" s="242"/>
      <c r="AV921" s="242"/>
      <c r="AW921" s="242"/>
      <c r="AX921" s="242"/>
      <c r="AY921" s="242"/>
      <c r="AZ921" s="242"/>
      <c r="BA921" s="242"/>
      <c r="BB921" s="242"/>
      <c r="BC921" s="242"/>
      <c r="BD921" s="242"/>
      <c r="BE921" s="243"/>
      <c r="BF921" s="8"/>
      <c r="BG921" s="8"/>
      <c r="BH921" s="8"/>
      <c r="BI921" s="8"/>
      <c r="BJ921" s="8"/>
      <c r="BK921" s="8"/>
    </row>
    <row r="922" spans="1:63" ht="16.5" customHeight="1">
      <c r="A922" s="715"/>
      <c r="B922" s="386"/>
      <c r="C922" s="215"/>
      <c r="D922" s="215"/>
      <c r="E922" s="215"/>
      <c r="F922" s="215"/>
      <c r="G922" s="488"/>
      <c r="H922" s="240"/>
      <c r="I922" s="241"/>
      <c r="J922" s="241"/>
      <c r="K922" s="241"/>
      <c r="L922" s="244"/>
      <c r="M922" s="244"/>
      <c r="N922" s="242"/>
      <c r="O922" s="242"/>
      <c r="P922" s="242"/>
      <c r="Q922" s="780"/>
      <c r="R922" s="245"/>
      <c r="S922" s="242"/>
      <c r="T922" s="242"/>
      <c r="U922" s="242"/>
      <c r="V922" s="242"/>
      <c r="W922" s="242"/>
      <c r="X922" s="242"/>
      <c r="Y922" s="242"/>
      <c r="Z922" s="242"/>
      <c r="AA922" s="242"/>
      <c r="AB922" s="242"/>
      <c r="AC922" s="242"/>
      <c r="AD922" s="242"/>
      <c r="AE922" s="242"/>
      <c r="AF922" s="242"/>
      <c r="AG922" s="242"/>
      <c r="AH922" s="242"/>
      <c r="AI922" s="766"/>
      <c r="AJ922" s="242"/>
      <c r="AK922" s="242"/>
      <c r="AL922" s="242"/>
      <c r="AM922" s="242"/>
      <c r="AN922" s="242"/>
      <c r="AO922" s="242"/>
      <c r="AP922" s="242"/>
      <c r="AQ922" s="242"/>
      <c r="AR922" s="242"/>
      <c r="AS922" s="242"/>
      <c r="AT922" s="242"/>
      <c r="AU922" s="242"/>
      <c r="AV922" s="242"/>
      <c r="AW922" s="242"/>
      <c r="AX922" s="242"/>
      <c r="AY922" s="242"/>
      <c r="AZ922" s="242"/>
      <c r="BA922" s="242"/>
      <c r="BB922" s="242"/>
      <c r="BC922" s="242"/>
      <c r="BD922" s="242"/>
      <c r="BE922" s="243"/>
      <c r="BF922" s="8"/>
      <c r="BG922" s="8"/>
      <c r="BH922" s="8"/>
      <c r="BI922" s="8"/>
      <c r="BJ922" s="8"/>
      <c r="BK922" s="8"/>
    </row>
    <row r="923" spans="1:63" ht="16.5" customHeight="1">
      <c r="A923" s="715"/>
      <c r="B923" s="386"/>
      <c r="C923" s="215"/>
      <c r="D923" s="215"/>
      <c r="E923" s="215"/>
      <c r="F923" s="215"/>
      <c r="G923" s="488"/>
      <c r="H923" s="240"/>
      <c r="I923" s="241"/>
      <c r="J923" s="241"/>
      <c r="K923" s="241"/>
      <c r="L923" s="244"/>
      <c r="M923" s="244"/>
      <c r="N923" s="242"/>
      <c r="O923" s="242"/>
      <c r="P923" s="242"/>
      <c r="Q923" s="780"/>
      <c r="R923" s="245"/>
      <c r="S923" s="242"/>
      <c r="T923" s="242"/>
      <c r="U923" s="242"/>
      <c r="V923" s="242"/>
      <c r="W923" s="242"/>
      <c r="X923" s="242"/>
      <c r="Y923" s="242"/>
      <c r="Z923" s="242"/>
      <c r="AA923" s="242"/>
      <c r="AB923" s="242"/>
      <c r="AC923" s="242"/>
      <c r="AD923" s="242"/>
      <c r="AE923" s="242"/>
      <c r="AF923" s="242"/>
      <c r="AG923" s="242"/>
      <c r="AH923" s="242"/>
      <c r="AI923" s="766"/>
      <c r="AJ923" s="242"/>
      <c r="AK923" s="242"/>
      <c r="AL923" s="242"/>
      <c r="AM923" s="242"/>
      <c r="AN923" s="242"/>
      <c r="AO923" s="242"/>
      <c r="AP923" s="242"/>
      <c r="AQ923" s="242"/>
      <c r="AR923" s="242"/>
      <c r="AS923" s="242"/>
      <c r="AT923" s="242"/>
      <c r="AU923" s="242"/>
      <c r="AV923" s="242"/>
      <c r="AW923" s="242"/>
      <c r="AX923" s="242"/>
      <c r="AY923" s="242"/>
      <c r="AZ923" s="242"/>
      <c r="BA923" s="242"/>
      <c r="BB923" s="242"/>
      <c r="BC923" s="242"/>
      <c r="BD923" s="242"/>
      <c r="BE923" s="243"/>
      <c r="BF923" s="8"/>
      <c r="BG923" s="8"/>
      <c r="BH923" s="8"/>
      <c r="BI923" s="8"/>
      <c r="BJ923" s="8"/>
      <c r="BK923" s="8"/>
    </row>
    <row r="924" spans="1:63" ht="16.5" customHeight="1">
      <c r="A924" s="715"/>
      <c r="B924" s="386"/>
      <c r="C924" s="215"/>
      <c r="D924" s="215"/>
      <c r="E924" s="215"/>
      <c r="F924" s="215"/>
      <c r="G924" s="488"/>
      <c r="H924" s="240"/>
      <c r="I924" s="241"/>
      <c r="J924" s="241"/>
      <c r="K924" s="241"/>
      <c r="L924" s="244"/>
      <c r="M924" s="244"/>
      <c r="N924" s="242"/>
      <c r="O924" s="242"/>
      <c r="P924" s="242"/>
      <c r="Q924" s="780"/>
      <c r="R924" s="245"/>
      <c r="S924" s="242"/>
      <c r="T924" s="242"/>
      <c r="U924" s="242"/>
      <c r="V924" s="242"/>
      <c r="W924" s="242"/>
      <c r="X924" s="242"/>
      <c r="Y924" s="242"/>
      <c r="Z924" s="242"/>
      <c r="AA924" s="242"/>
      <c r="AB924" s="242"/>
      <c r="AC924" s="242"/>
      <c r="AD924" s="242"/>
      <c r="AE924" s="242"/>
      <c r="AF924" s="242"/>
      <c r="AG924" s="242"/>
      <c r="AH924" s="242"/>
      <c r="AI924" s="766"/>
      <c r="AJ924" s="242"/>
      <c r="AK924" s="242"/>
      <c r="AL924" s="242"/>
      <c r="AM924" s="242"/>
      <c r="AN924" s="242"/>
      <c r="AO924" s="242"/>
      <c r="AP924" s="242"/>
      <c r="AQ924" s="242"/>
      <c r="AR924" s="242"/>
      <c r="AS924" s="242"/>
      <c r="AT924" s="242"/>
      <c r="AU924" s="242"/>
      <c r="AV924" s="242"/>
      <c r="AW924" s="242"/>
      <c r="AX924" s="242"/>
      <c r="AY924" s="242"/>
      <c r="AZ924" s="242"/>
      <c r="BA924" s="242"/>
      <c r="BB924" s="242"/>
      <c r="BC924" s="242"/>
      <c r="BD924" s="242"/>
      <c r="BE924" s="243"/>
      <c r="BF924" s="8"/>
      <c r="BG924" s="8"/>
      <c r="BH924" s="8"/>
      <c r="BI924" s="8"/>
      <c r="BJ924" s="8"/>
      <c r="BK924" s="8"/>
    </row>
    <row r="925" spans="1:63" ht="16.5" customHeight="1">
      <c r="A925" s="715"/>
      <c r="B925" s="386"/>
      <c r="C925" s="215"/>
      <c r="D925" s="215"/>
      <c r="E925" s="215"/>
      <c r="F925" s="215"/>
      <c r="G925" s="488"/>
      <c r="H925" s="240"/>
      <c r="I925" s="241"/>
      <c r="J925" s="241"/>
      <c r="K925" s="241"/>
      <c r="L925" s="244"/>
      <c r="M925" s="244"/>
      <c r="N925" s="242"/>
      <c r="O925" s="242"/>
      <c r="P925" s="242"/>
      <c r="Q925" s="780"/>
      <c r="R925" s="245"/>
      <c r="S925" s="242"/>
      <c r="T925" s="242"/>
      <c r="U925" s="242"/>
      <c r="V925" s="242"/>
      <c r="W925" s="242"/>
      <c r="X925" s="242"/>
      <c r="Y925" s="242"/>
      <c r="Z925" s="242"/>
      <c r="AA925" s="242"/>
      <c r="AB925" s="242"/>
      <c r="AC925" s="242"/>
      <c r="AD925" s="242"/>
      <c r="AE925" s="242"/>
      <c r="AF925" s="242"/>
      <c r="AG925" s="242"/>
      <c r="AH925" s="242"/>
      <c r="AI925" s="766"/>
      <c r="AJ925" s="242"/>
      <c r="AK925" s="242"/>
      <c r="AL925" s="242"/>
      <c r="AM925" s="242"/>
      <c r="AN925" s="242"/>
      <c r="AO925" s="242"/>
      <c r="AP925" s="242"/>
      <c r="AQ925" s="242"/>
      <c r="AR925" s="242"/>
      <c r="AS925" s="242"/>
      <c r="AT925" s="242"/>
      <c r="AU925" s="242"/>
      <c r="AV925" s="242"/>
      <c r="AW925" s="242"/>
      <c r="AX925" s="242"/>
      <c r="AY925" s="242"/>
      <c r="AZ925" s="242"/>
      <c r="BA925" s="242"/>
      <c r="BB925" s="242"/>
      <c r="BC925" s="242"/>
      <c r="BD925" s="242"/>
      <c r="BE925" s="243"/>
      <c r="BF925" s="8"/>
      <c r="BG925" s="8"/>
      <c r="BH925" s="8"/>
      <c r="BI925" s="8"/>
      <c r="BJ925" s="8"/>
      <c r="BK925" s="8"/>
    </row>
    <row r="926" spans="1:63" ht="16.5" customHeight="1">
      <c r="A926" s="715"/>
      <c r="B926" s="386"/>
      <c r="C926" s="215"/>
      <c r="D926" s="215"/>
      <c r="E926" s="215"/>
      <c r="F926" s="215"/>
      <c r="G926" s="488"/>
      <c r="H926" s="240"/>
      <c r="I926" s="241"/>
      <c r="J926" s="241"/>
      <c r="K926" s="241"/>
      <c r="L926" s="244"/>
      <c r="M926" s="244"/>
      <c r="N926" s="242"/>
      <c r="O926" s="242"/>
      <c r="P926" s="242"/>
      <c r="Q926" s="780"/>
      <c r="R926" s="245"/>
      <c r="S926" s="242"/>
      <c r="T926" s="242"/>
      <c r="U926" s="242"/>
      <c r="V926" s="242"/>
      <c r="W926" s="242"/>
      <c r="X926" s="242"/>
      <c r="Y926" s="242"/>
      <c r="Z926" s="242"/>
      <c r="AA926" s="242"/>
      <c r="AB926" s="242"/>
      <c r="AC926" s="242"/>
      <c r="AD926" s="242"/>
      <c r="AE926" s="242"/>
      <c r="AF926" s="242"/>
      <c r="AG926" s="242"/>
      <c r="AH926" s="242"/>
      <c r="AI926" s="766"/>
      <c r="AJ926" s="242"/>
      <c r="AK926" s="242"/>
      <c r="AL926" s="242"/>
      <c r="AM926" s="242"/>
      <c r="AN926" s="242"/>
      <c r="AO926" s="242"/>
      <c r="AP926" s="242"/>
      <c r="AQ926" s="242"/>
      <c r="AR926" s="242"/>
      <c r="AS926" s="242"/>
      <c r="AT926" s="242"/>
      <c r="AU926" s="242"/>
      <c r="AV926" s="242"/>
      <c r="AW926" s="242"/>
      <c r="AX926" s="242"/>
      <c r="AY926" s="242"/>
      <c r="AZ926" s="242"/>
      <c r="BA926" s="242"/>
      <c r="BB926" s="242"/>
      <c r="BC926" s="242"/>
      <c r="BD926" s="242"/>
      <c r="BE926" s="243"/>
      <c r="BF926" s="8"/>
      <c r="BG926" s="8"/>
      <c r="BH926" s="8"/>
      <c r="BI926" s="8"/>
      <c r="BJ926" s="8"/>
      <c r="BK926" s="8"/>
    </row>
    <row r="927" spans="1:63" ht="16.5" customHeight="1">
      <c r="A927" s="715"/>
      <c r="B927" s="386"/>
      <c r="C927" s="215"/>
      <c r="D927" s="215"/>
      <c r="E927" s="215"/>
      <c r="F927" s="215"/>
      <c r="G927" s="488"/>
      <c r="H927" s="240"/>
      <c r="I927" s="241"/>
      <c r="J927" s="241"/>
      <c r="K927" s="241"/>
      <c r="L927" s="244"/>
      <c r="M927" s="244"/>
      <c r="N927" s="242"/>
      <c r="O927" s="242"/>
      <c r="P927" s="242"/>
      <c r="Q927" s="780"/>
      <c r="R927" s="245"/>
      <c r="S927" s="242"/>
      <c r="T927" s="242"/>
      <c r="U927" s="242"/>
      <c r="V927" s="242"/>
      <c r="W927" s="242"/>
      <c r="X927" s="242"/>
      <c r="Y927" s="242"/>
      <c r="Z927" s="242"/>
      <c r="AA927" s="242"/>
      <c r="AB927" s="242"/>
      <c r="AC927" s="242"/>
      <c r="AD927" s="242"/>
      <c r="AE927" s="242"/>
      <c r="AF927" s="242"/>
      <c r="AG927" s="242"/>
      <c r="AH927" s="242"/>
      <c r="AI927" s="766"/>
      <c r="AJ927" s="242"/>
      <c r="AK927" s="242"/>
      <c r="AL927" s="242"/>
      <c r="AM927" s="242"/>
      <c r="AN927" s="242"/>
      <c r="AO927" s="242"/>
      <c r="AP927" s="242"/>
      <c r="AQ927" s="242"/>
      <c r="AR927" s="242"/>
      <c r="AS927" s="242"/>
      <c r="AT927" s="242"/>
      <c r="AU927" s="242"/>
      <c r="AV927" s="242"/>
      <c r="AW927" s="242"/>
      <c r="AX927" s="242"/>
      <c r="AY927" s="242"/>
      <c r="AZ927" s="242"/>
      <c r="BA927" s="242"/>
      <c r="BB927" s="242"/>
      <c r="BC927" s="242"/>
      <c r="BD927" s="242"/>
      <c r="BE927" s="243"/>
      <c r="BF927" s="8"/>
      <c r="BG927" s="8"/>
      <c r="BH927" s="8"/>
      <c r="BI927" s="8"/>
      <c r="BJ927" s="8"/>
      <c r="BK927" s="8"/>
    </row>
    <row r="928" spans="1:63" ht="16.5" customHeight="1">
      <c r="A928" s="715"/>
      <c r="B928" s="386"/>
      <c r="C928" s="215"/>
      <c r="D928" s="215"/>
      <c r="E928" s="215"/>
      <c r="F928" s="215"/>
      <c r="G928" s="488"/>
      <c r="H928" s="240"/>
      <c r="I928" s="241"/>
      <c r="J928" s="241"/>
      <c r="K928" s="241"/>
      <c r="L928" s="244"/>
      <c r="M928" s="244"/>
      <c r="N928" s="242"/>
      <c r="O928" s="242"/>
      <c r="P928" s="242"/>
      <c r="Q928" s="780"/>
      <c r="R928" s="245"/>
      <c r="S928" s="242"/>
      <c r="T928" s="242"/>
      <c r="U928" s="242"/>
      <c r="V928" s="242"/>
      <c r="W928" s="242"/>
      <c r="X928" s="242"/>
      <c r="Y928" s="242"/>
      <c r="Z928" s="242"/>
      <c r="AA928" s="242"/>
      <c r="AB928" s="242"/>
      <c r="AC928" s="242"/>
      <c r="AD928" s="242"/>
      <c r="AE928" s="242"/>
      <c r="AF928" s="242"/>
      <c r="AG928" s="242"/>
      <c r="AH928" s="242"/>
      <c r="AI928" s="766"/>
      <c r="AJ928" s="242"/>
      <c r="AK928" s="242"/>
      <c r="AL928" s="242"/>
      <c r="AM928" s="242"/>
      <c r="AN928" s="242"/>
      <c r="AO928" s="242"/>
      <c r="AP928" s="242"/>
      <c r="AQ928" s="242"/>
      <c r="AR928" s="242"/>
      <c r="AS928" s="242"/>
      <c r="AT928" s="242"/>
      <c r="AU928" s="242"/>
      <c r="AV928" s="242"/>
      <c r="AW928" s="242"/>
      <c r="AX928" s="242"/>
      <c r="AY928" s="242"/>
      <c r="AZ928" s="242"/>
      <c r="BA928" s="242"/>
      <c r="BB928" s="242"/>
      <c r="BC928" s="242"/>
      <c r="BD928" s="242"/>
      <c r="BE928" s="243"/>
      <c r="BF928" s="8"/>
      <c r="BG928" s="8"/>
      <c r="BH928" s="8"/>
      <c r="BI928" s="8"/>
      <c r="BJ928" s="8"/>
      <c r="BK928" s="8"/>
    </row>
    <row r="929" spans="1:63" ht="16.5" customHeight="1">
      <c r="A929" s="715"/>
      <c r="B929" s="386"/>
      <c r="C929" s="215"/>
      <c r="D929" s="215"/>
      <c r="E929" s="215"/>
      <c r="F929" s="215"/>
      <c r="G929" s="488"/>
      <c r="H929" s="240"/>
      <c r="I929" s="241"/>
      <c r="J929" s="241"/>
      <c r="K929" s="241"/>
      <c r="L929" s="244"/>
      <c r="M929" s="244"/>
      <c r="N929" s="242"/>
      <c r="O929" s="242"/>
      <c r="P929" s="242"/>
      <c r="Q929" s="780"/>
      <c r="R929" s="245"/>
      <c r="S929" s="242"/>
      <c r="T929" s="242"/>
      <c r="U929" s="242"/>
      <c r="V929" s="242"/>
      <c r="W929" s="242"/>
      <c r="X929" s="242"/>
      <c r="Y929" s="242"/>
      <c r="Z929" s="242"/>
      <c r="AA929" s="242"/>
      <c r="AB929" s="242"/>
      <c r="AC929" s="242"/>
      <c r="AD929" s="242"/>
      <c r="AE929" s="242"/>
      <c r="AF929" s="242"/>
      <c r="AG929" s="242"/>
      <c r="AH929" s="242"/>
      <c r="AI929" s="766"/>
      <c r="AJ929" s="242"/>
      <c r="AK929" s="242"/>
      <c r="AL929" s="242"/>
      <c r="AM929" s="242"/>
      <c r="AN929" s="242"/>
      <c r="AO929" s="242"/>
      <c r="AP929" s="242"/>
      <c r="AQ929" s="242"/>
      <c r="AR929" s="242"/>
      <c r="AS929" s="242"/>
      <c r="AT929" s="242"/>
      <c r="AU929" s="242"/>
      <c r="AV929" s="242"/>
      <c r="AW929" s="242"/>
      <c r="AX929" s="242"/>
      <c r="AY929" s="242"/>
      <c r="AZ929" s="242"/>
      <c r="BA929" s="242"/>
      <c r="BB929" s="242"/>
      <c r="BC929" s="242"/>
      <c r="BD929" s="242"/>
      <c r="BE929" s="243"/>
      <c r="BF929" s="8"/>
      <c r="BG929" s="8"/>
      <c r="BH929" s="8"/>
      <c r="BI929" s="8"/>
      <c r="BJ929" s="8"/>
      <c r="BK929" s="8"/>
    </row>
    <row r="930" spans="1:63" ht="16.5" customHeight="1">
      <c r="A930" s="715"/>
      <c r="B930" s="386"/>
      <c r="C930" s="215"/>
      <c r="D930" s="215"/>
      <c r="E930" s="215"/>
      <c r="F930" s="215"/>
      <c r="G930" s="488"/>
      <c r="H930" s="240"/>
      <c r="I930" s="241"/>
      <c r="J930" s="241"/>
      <c r="K930" s="241"/>
      <c r="L930" s="244"/>
      <c r="M930" s="244"/>
      <c r="N930" s="242"/>
      <c r="O930" s="242"/>
      <c r="P930" s="242"/>
      <c r="Q930" s="780"/>
      <c r="R930" s="245"/>
      <c r="S930" s="242"/>
      <c r="T930" s="242"/>
      <c r="U930" s="242"/>
      <c r="V930" s="242"/>
      <c r="W930" s="242"/>
      <c r="X930" s="242"/>
      <c r="Y930" s="242"/>
      <c r="Z930" s="242"/>
      <c r="AA930" s="242"/>
      <c r="AB930" s="242"/>
      <c r="AC930" s="242"/>
      <c r="AD930" s="242"/>
      <c r="AE930" s="242"/>
      <c r="AF930" s="242"/>
      <c r="AG930" s="242"/>
      <c r="AH930" s="242"/>
      <c r="AI930" s="766"/>
      <c r="AJ930" s="242"/>
      <c r="AK930" s="242"/>
      <c r="AL930" s="242"/>
      <c r="AM930" s="242"/>
      <c r="AN930" s="242"/>
      <c r="AO930" s="242"/>
      <c r="AP930" s="242"/>
      <c r="AQ930" s="242"/>
      <c r="AR930" s="242"/>
      <c r="AS930" s="242"/>
      <c r="AT930" s="242"/>
      <c r="AU930" s="242"/>
      <c r="AV930" s="242"/>
      <c r="AW930" s="242"/>
      <c r="AX930" s="242"/>
      <c r="AY930" s="242"/>
      <c r="AZ930" s="242"/>
      <c r="BA930" s="242"/>
      <c r="BB930" s="242"/>
      <c r="BC930" s="242"/>
      <c r="BD930" s="242"/>
      <c r="BE930" s="243"/>
      <c r="BF930" s="8"/>
      <c r="BG930" s="8"/>
      <c r="BH930" s="8"/>
      <c r="BI930" s="8"/>
      <c r="BJ930" s="8"/>
      <c r="BK930" s="8"/>
    </row>
    <row r="931" spans="1:63" ht="16.5" customHeight="1">
      <c r="A931" s="715"/>
      <c r="B931" s="386"/>
      <c r="C931" s="215"/>
      <c r="D931" s="215"/>
      <c r="E931" s="215"/>
      <c r="F931" s="215"/>
      <c r="G931" s="488"/>
      <c r="H931" s="240"/>
      <c r="I931" s="241"/>
      <c r="J931" s="241"/>
      <c r="K931" s="241"/>
      <c r="L931" s="244"/>
      <c r="M931" s="244"/>
      <c r="N931" s="242"/>
      <c r="O931" s="242"/>
      <c r="P931" s="242"/>
      <c r="Q931" s="780"/>
      <c r="R931" s="245"/>
      <c r="S931" s="242"/>
      <c r="T931" s="242"/>
      <c r="U931" s="242"/>
      <c r="V931" s="242"/>
      <c r="W931" s="242"/>
      <c r="X931" s="242"/>
      <c r="Y931" s="242"/>
      <c r="Z931" s="242"/>
      <c r="AA931" s="242"/>
      <c r="AB931" s="242"/>
      <c r="AC931" s="242"/>
      <c r="AD931" s="242"/>
      <c r="AE931" s="242"/>
      <c r="AF931" s="242"/>
      <c r="AG931" s="242"/>
      <c r="AH931" s="242"/>
      <c r="AI931" s="766"/>
      <c r="AJ931" s="242"/>
      <c r="AK931" s="242"/>
      <c r="AL931" s="242"/>
      <c r="AM931" s="242"/>
      <c r="AN931" s="242"/>
      <c r="AO931" s="242"/>
      <c r="AP931" s="242"/>
      <c r="AQ931" s="242"/>
      <c r="AR931" s="242"/>
      <c r="AS931" s="242"/>
      <c r="AT931" s="242"/>
      <c r="AU931" s="242"/>
      <c r="AV931" s="242"/>
      <c r="AW931" s="242"/>
      <c r="AX931" s="242"/>
      <c r="AY931" s="242"/>
      <c r="AZ931" s="242"/>
      <c r="BA931" s="242"/>
      <c r="BB931" s="242"/>
      <c r="BC931" s="242"/>
      <c r="BD931" s="242"/>
      <c r="BE931" s="243"/>
      <c r="BF931" s="8"/>
      <c r="BG931" s="8"/>
      <c r="BH931" s="8"/>
      <c r="BI931" s="8"/>
      <c r="BJ931" s="8"/>
      <c r="BK931" s="8"/>
    </row>
    <row r="932" spans="1:63" ht="16.5" customHeight="1">
      <c r="A932" s="715"/>
      <c r="B932" s="386"/>
      <c r="C932" s="215"/>
      <c r="D932" s="215"/>
      <c r="E932" s="215"/>
      <c r="F932" s="215"/>
      <c r="G932" s="488"/>
      <c r="H932" s="240"/>
      <c r="I932" s="241"/>
      <c r="J932" s="241"/>
      <c r="K932" s="241"/>
      <c r="L932" s="244"/>
      <c r="M932" s="244"/>
      <c r="N932" s="242"/>
      <c r="O932" s="242"/>
      <c r="P932" s="242"/>
      <c r="Q932" s="780"/>
      <c r="R932" s="245"/>
      <c r="S932" s="242"/>
      <c r="T932" s="242"/>
      <c r="U932" s="242"/>
      <c r="V932" s="242"/>
      <c r="W932" s="242"/>
      <c r="X932" s="242"/>
      <c r="Y932" s="242"/>
      <c r="Z932" s="242"/>
      <c r="AA932" s="242"/>
      <c r="AB932" s="242"/>
      <c r="AC932" s="242"/>
      <c r="AD932" s="242"/>
      <c r="AE932" s="242"/>
      <c r="AF932" s="242"/>
      <c r="AG932" s="242"/>
      <c r="AH932" s="242"/>
      <c r="AI932" s="766"/>
      <c r="AJ932" s="242"/>
      <c r="AK932" s="242"/>
      <c r="AL932" s="242"/>
      <c r="AM932" s="242"/>
      <c r="AN932" s="242"/>
      <c r="AO932" s="242"/>
      <c r="AP932" s="242"/>
      <c r="AQ932" s="242"/>
      <c r="AR932" s="242"/>
      <c r="AS932" s="242"/>
      <c r="AT932" s="242"/>
      <c r="AU932" s="242"/>
      <c r="AV932" s="242"/>
      <c r="AW932" s="242"/>
      <c r="AX932" s="242"/>
      <c r="AY932" s="242"/>
      <c r="AZ932" s="242"/>
      <c r="BA932" s="242"/>
      <c r="BB932" s="242"/>
      <c r="BC932" s="242"/>
      <c r="BD932" s="242"/>
      <c r="BE932" s="243"/>
      <c r="BF932" s="8"/>
      <c r="BG932" s="8"/>
      <c r="BH932" s="8"/>
      <c r="BI932" s="8"/>
      <c r="BJ932" s="8"/>
      <c r="BK932" s="8"/>
    </row>
    <row r="933" spans="1:63" ht="16.5" customHeight="1">
      <c r="A933" s="715"/>
      <c r="B933" s="386"/>
      <c r="C933" s="215"/>
      <c r="D933" s="215"/>
      <c r="E933" s="215"/>
      <c r="F933" s="215"/>
      <c r="G933" s="488"/>
      <c r="H933" s="240"/>
      <c r="I933" s="241"/>
      <c r="J933" s="241"/>
      <c r="K933" s="241"/>
      <c r="L933" s="244"/>
      <c r="M933" s="244"/>
      <c r="N933" s="242"/>
      <c r="O933" s="242"/>
      <c r="P933" s="242"/>
      <c r="Q933" s="780"/>
      <c r="R933" s="245"/>
      <c r="S933" s="242"/>
      <c r="T933" s="242"/>
      <c r="U933" s="242"/>
      <c r="V933" s="242"/>
      <c r="W933" s="242"/>
      <c r="X933" s="242"/>
      <c r="Y933" s="242"/>
      <c r="Z933" s="242"/>
      <c r="AA933" s="242"/>
      <c r="AB933" s="242"/>
      <c r="AC933" s="242"/>
      <c r="AD933" s="242"/>
      <c r="AE933" s="242"/>
      <c r="AF933" s="242"/>
      <c r="AG933" s="242"/>
      <c r="AH933" s="242"/>
      <c r="AI933" s="766"/>
      <c r="AJ933" s="242"/>
      <c r="AK933" s="242"/>
      <c r="AL933" s="242"/>
      <c r="AM933" s="242"/>
      <c r="AN933" s="242"/>
      <c r="AO933" s="242"/>
      <c r="AP933" s="242"/>
      <c r="AQ933" s="242"/>
      <c r="AR933" s="242"/>
      <c r="AS933" s="242"/>
      <c r="AT933" s="242"/>
      <c r="AU933" s="242"/>
      <c r="AV933" s="242"/>
      <c r="AW933" s="242"/>
      <c r="AX933" s="242"/>
      <c r="AY933" s="242"/>
      <c r="AZ933" s="242"/>
      <c r="BA933" s="242"/>
      <c r="BB933" s="242"/>
      <c r="BC933" s="242"/>
      <c r="BD933" s="242"/>
      <c r="BE933" s="243"/>
      <c r="BF933" s="8"/>
      <c r="BG933" s="8"/>
      <c r="BH933" s="8"/>
      <c r="BI933" s="8"/>
      <c r="BJ933" s="8"/>
      <c r="BK933" s="8"/>
    </row>
    <row r="934" spans="1:63" ht="16.5" customHeight="1">
      <c r="A934" s="715"/>
      <c r="B934" s="386"/>
      <c r="C934" s="215"/>
      <c r="D934" s="215"/>
      <c r="E934" s="215"/>
      <c r="F934" s="215"/>
      <c r="G934" s="488"/>
      <c r="H934" s="240"/>
      <c r="I934" s="241"/>
      <c r="J934" s="241"/>
      <c r="K934" s="241"/>
      <c r="L934" s="244"/>
      <c r="M934" s="244"/>
      <c r="N934" s="242"/>
      <c r="O934" s="242"/>
      <c r="P934" s="242"/>
      <c r="Q934" s="780"/>
      <c r="R934" s="245"/>
      <c r="S934" s="242"/>
      <c r="T934" s="242"/>
      <c r="U934" s="242"/>
      <c r="V934" s="242"/>
      <c r="W934" s="242"/>
      <c r="X934" s="242"/>
      <c r="Y934" s="242"/>
      <c r="Z934" s="242"/>
      <c r="AA934" s="242"/>
      <c r="AB934" s="242"/>
      <c r="AC934" s="242"/>
      <c r="AD934" s="242"/>
      <c r="AE934" s="242"/>
      <c r="AF934" s="242"/>
      <c r="AG934" s="242"/>
      <c r="AH934" s="242"/>
      <c r="AI934" s="766"/>
      <c r="AJ934" s="242"/>
      <c r="AK934" s="242"/>
      <c r="AL934" s="242"/>
      <c r="AM934" s="242"/>
      <c r="AN934" s="242"/>
      <c r="AO934" s="242"/>
      <c r="AP934" s="242"/>
      <c r="AQ934" s="242"/>
      <c r="AR934" s="242"/>
      <c r="AS934" s="242"/>
      <c r="AT934" s="242"/>
      <c r="AU934" s="242"/>
      <c r="AV934" s="242"/>
      <c r="AW934" s="242"/>
      <c r="AX934" s="242"/>
      <c r="AY934" s="242"/>
      <c r="AZ934" s="242"/>
      <c r="BA934" s="242"/>
      <c r="BB934" s="242"/>
      <c r="BC934" s="242"/>
      <c r="BD934" s="242"/>
      <c r="BE934" s="243"/>
      <c r="BF934" s="8"/>
      <c r="BG934" s="8"/>
      <c r="BH934" s="8"/>
      <c r="BI934" s="8"/>
      <c r="BJ934" s="8"/>
      <c r="BK934" s="8"/>
    </row>
    <row r="935" spans="1:63" ht="16.5" customHeight="1">
      <c r="A935" s="715"/>
      <c r="B935" s="386"/>
      <c r="C935" s="215"/>
      <c r="D935" s="215"/>
      <c r="E935" s="215"/>
      <c r="F935" s="215"/>
      <c r="G935" s="488"/>
      <c r="H935" s="240"/>
      <c r="I935" s="241"/>
      <c r="J935" s="241"/>
      <c r="K935" s="241"/>
      <c r="L935" s="244"/>
      <c r="M935" s="244"/>
      <c r="N935" s="242"/>
      <c r="O935" s="242"/>
      <c r="P935" s="242"/>
      <c r="Q935" s="780"/>
      <c r="R935" s="245"/>
      <c r="S935" s="242"/>
      <c r="T935" s="242"/>
      <c r="U935" s="242"/>
      <c r="V935" s="242"/>
      <c r="W935" s="242"/>
      <c r="X935" s="242"/>
      <c r="Y935" s="242"/>
      <c r="Z935" s="242"/>
      <c r="AA935" s="242"/>
      <c r="AB935" s="242"/>
      <c r="AC935" s="242"/>
      <c r="AD935" s="242"/>
      <c r="AE935" s="242"/>
      <c r="AF935" s="242"/>
      <c r="AG935" s="242"/>
      <c r="AH935" s="242"/>
      <c r="AI935" s="766"/>
      <c r="AJ935" s="242"/>
      <c r="AK935" s="242"/>
      <c r="AL935" s="242"/>
      <c r="AM935" s="242"/>
      <c r="AN935" s="242"/>
      <c r="AO935" s="242"/>
      <c r="AP935" s="242"/>
      <c r="AQ935" s="242"/>
      <c r="AR935" s="242"/>
      <c r="AS935" s="242"/>
      <c r="AT935" s="242"/>
      <c r="AU935" s="242"/>
      <c r="AV935" s="242"/>
      <c r="AW935" s="242"/>
      <c r="AX935" s="242"/>
      <c r="AY935" s="242"/>
      <c r="AZ935" s="242"/>
      <c r="BA935" s="242"/>
      <c r="BB935" s="242"/>
      <c r="BC935" s="242"/>
      <c r="BD935" s="242"/>
      <c r="BE935" s="243"/>
      <c r="BF935" s="8"/>
      <c r="BG935" s="8"/>
      <c r="BH935" s="8"/>
      <c r="BI935" s="8"/>
      <c r="BJ935" s="8"/>
      <c r="BK935" s="8"/>
    </row>
    <row r="936" spans="1:63" ht="16.5" customHeight="1">
      <c r="A936" s="715"/>
      <c r="B936" s="386"/>
      <c r="C936" s="215"/>
      <c r="D936" s="215"/>
      <c r="E936" s="215"/>
      <c r="F936" s="215"/>
      <c r="G936" s="488"/>
      <c r="H936" s="240"/>
      <c r="I936" s="241"/>
      <c r="J936" s="241"/>
      <c r="K936" s="241"/>
      <c r="L936" s="244"/>
      <c r="M936" s="244"/>
      <c r="N936" s="242"/>
      <c r="O936" s="242"/>
      <c r="P936" s="242"/>
      <c r="Q936" s="780"/>
      <c r="R936" s="245"/>
      <c r="S936" s="242"/>
      <c r="T936" s="242"/>
      <c r="U936" s="242"/>
      <c r="V936" s="242"/>
      <c r="W936" s="242"/>
      <c r="X936" s="242"/>
      <c r="Y936" s="242"/>
      <c r="Z936" s="242"/>
      <c r="AA936" s="242"/>
      <c r="AB936" s="242"/>
      <c r="AC936" s="242"/>
      <c r="AD936" s="242"/>
      <c r="AE936" s="242"/>
      <c r="AF936" s="242"/>
      <c r="AG936" s="242"/>
      <c r="AH936" s="242"/>
      <c r="AI936" s="766"/>
      <c r="AJ936" s="242"/>
      <c r="AK936" s="242"/>
      <c r="AL936" s="242"/>
      <c r="AM936" s="242"/>
      <c r="AN936" s="242"/>
      <c r="AO936" s="242"/>
      <c r="AP936" s="242"/>
      <c r="AQ936" s="242"/>
      <c r="AR936" s="242"/>
      <c r="AS936" s="242"/>
      <c r="AT936" s="242"/>
      <c r="AU936" s="242"/>
      <c r="AV936" s="242"/>
      <c r="AW936" s="242"/>
      <c r="AX936" s="242"/>
      <c r="AY936" s="242"/>
      <c r="AZ936" s="242"/>
      <c r="BA936" s="242"/>
      <c r="BB936" s="242"/>
      <c r="BC936" s="242"/>
      <c r="BD936" s="242"/>
      <c r="BE936" s="243"/>
      <c r="BF936" s="8"/>
      <c r="BG936" s="8"/>
      <c r="BH936" s="8"/>
      <c r="BI936" s="8"/>
      <c r="BJ936" s="8"/>
      <c r="BK936" s="8"/>
    </row>
    <row r="937" spans="1:63" ht="16.5" customHeight="1">
      <c r="A937" s="715"/>
      <c r="B937" s="386"/>
      <c r="C937" s="215"/>
      <c r="D937" s="215"/>
      <c r="E937" s="215"/>
      <c r="F937" s="215"/>
      <c r="G937" s="488"/>
      <c r="H937" s="240"/>
      <c r="I937" s="241"/>
      <c r="J937" s="241"/>
      <c r="K937" s="241"/>
      <c r="L937" s="244"/>
      <c r="M937" s="244"/>
      <c r="N937" s="242"/>
      <c r="O937" s="242"/>
      <c r="P937" s="242"/>
      <c r="Q937" s="780"/>
      <c r="R937" s="245"/>
      <c r="S937" s="242"/>
      <c r="T937" s="242"/>
      <c r="U937" s="242"/>
      <c r="V937" s="242"/>
      <c r="W937" s="242"/>
      <c r="X937" s="242"/>
      <c r="Y937" s="242"/>
      <c r="Z937" s="242"/>
      <c r="AA937" s="242"/>
      <c r="AB937" s="242"/>
      <c r="AC937" s="242"/>
      <c r="AD937" s="242"/>
      <c r="AE937" s="242"/>
      <c r="AF937" s="242"/>
      <c r="AG937" s="242"/>
      <c r="AH937" s="242"/>
      <c r="AI937" s="766"/>
      <c r="AJ937" s="242"/>
      <c r="AK937" s="242"/>
      <c r="AL937" s="242"/>
      <c r="AM937" s="242"/>
      <c r="AN937" s="242"/>
      <c r="AO937" s="242"/>
      <c r="AP937" s="242"/>
      <c r="AQ937" s="242"/>
      <c r="AR937" s="242"/>
      <c r="AS937" s="242"/>
      <c r="AT937" s="242"/>
      <c r="AU937" s="242"/>
      <c r="AV937" s="242"/>
      <c r="AW937" s="242"/>
      <c r="AX937" s="242"/>
      <c r="AY937" s="242"/>
      <c r="AZ937" s="242"/>
      <c r="BA937" s="242"/>
      <c r="BB937" s="242"/>
      <c r="BC937" s="242"/>
      <c r="BD937" s="242"/>
      <c r="BE937" s="243"/>
      <c r="BF937" s="8"/>
      <c r="BG937" s="8"/>
      <c r="BH937" s="8"/>
      <c r="BI937" s="8"/>
      <c r="BJ937" s="8"/>
      <c r="BK937" s="8"/>
    </row>
    <row r="938" spans="1:63" ht="16.5" customHeight="1">
      <c r="A938" s="715"/>
      <c r="B938" s="386"/>
      <c r="C938" s="215"/>
      <c r="D938" s="215"/>
      <c r="E938" s="215"/>
      <c r="F938" s="215"/>
      <c r="G938" s="488"/>
      <c r="H938" s="240"/>
      <c r="I938" s="241"/>
      <c r="J938" s="241"/>
      <c r="K938" s="241"/>
      <c r="L938" s="244"/>
      <c r="M938" s="244"/>
      <c r="N938" s="242"/>
      <c r="O938" s="242"/>
      <c r="P938" s="242"/>
      <c r="Q938" s="780"/>
      <c r="R938" s="245"/>
      <c r="S938" s="242"/>
      <c r="T938" s="242"/>
      <c r="U938" s="242"/>
      <c r="V938" s="242"/>
      <c r="W938" s="242"/>
      <c r="X938" s="242"/>
      <c r="Y938" s="242"/>
      <c r="Z938" s="242"/>
      <c r="AA938" s="242"/>
      <c r="AB938" s="242"/>
      <c r="AC938" s="242"/>
      <c r="AD938" s="242"/>
      <c r="AE938" s="242"/>
      <c r="AF938" s="242"/>
      <c r="AG938" s="242"/>
      <c r="AH938" s="242"/>
      <c r="AI938" s="766"/>
      <c r="AJ938" s="242"/>
      <c r="AK938" s="242"/>
      <c r="AL938" s="242"/>
      <c r="AM938" s="242"/>
      <c r="AN938" s="242"/>
      <c r="AO938" s="242"/>
      <c r="AP938" s="242"/>
      <c r="AQ938" s="242"/>
      <c r="AR938" s="242"/>
      <c r="AS938" s="242"/>
      <c r="AT938" s="242"/>
      <c r="AU938" s="242"/>
      <c r="AV938" s="242"/>
      <c r="AW938" s="242"/>
      <c r="AX938" s="242"/>
      <c r="AY938" s="242"/>
      <c r="AZ938" s="242"/>
      <c r="BA938" s="242"/>
      <c r="BB938" s="242"/>
      <c r="BC938" s="242"/>
      <c r="BD938" s="242"/>
      <c r="BE938" s="243"/>
      <c r="BF938" s="8"/>
      <c r="BG938" s="8"/>
      <c r="BH938" s="8"/>
      <c r="BI938" s="8"/>
      <c r="BJ938" s="8"/>
      <c r="BK938" s="8"/>
    </row>
    <row r="939" spans="1:63" ht="16.5" customHeight="1">
      <c r="A939" s="715"/>
      <c r="B939" s="386"/>
      <c r="C939" s="215"/>
      <c r="D939" s="215"/>
      <c r="E939" s="215"/>
      <c r="F939" s="215"/>
      <c r="G939" s="488"/>
      <c r="H939" s="240"/>
      <c r="I939" s="241"/>
      <c r="J939" s="241"/>
      <c r="K939" s="241"/>
      <c r="L939" s="244"/>
      <c r="M939" s="244"/>
      <c r="N939" s="242"/>
      <c r="O939" s="242"/>
      <c r="P939" s="242"/>
      <c r="Q939" s="780"/>
      <c r="R939" s="245"/>
      <c r="S939" s="242"/>
      <c r="T939" s="242"/>
      <c r="U939" s="242"/>
      <c r="V939" s="242"/>
      <c r="W939" s="242"/>
      <c r="X939" s="242"/>
      <c r="Y939" s="242"/>
      <c r="Z939" s="242"/>
      <c r="AA939" s="242"/>
      <c r="AB939" s="242"/>
      <c r="AC939" s="242"/>
      <c r="AD939" s="242"/>
      <c r="AE939" s="242"/>
      <c r="AF939" s="242"/>
      <c r="AG939" s="242"/>
      <c r="AH939" s="242"/>
      <c r="AI939" s="766"/>
      <c r="AJ939" s="242"/>
      <c r="AK939" s="242"/>
      <c r="AL939" s="242"/>
      <c r="AM939" s="242"/>
      <c r="AN939" s="242"/>
      <c r="AO939" s="242"/>
      <c r="AP939" s="242"/>
      <c r="AQ939" s="242"/>
      <c r="AR939" s="242"/>
      <c r="AS939" s="242"/>
      <c r="AT939" s="242"/>
      <c r="AU939" s="242"/>
      <c r="AV939" s="242"/>
      <c r="AW939" s="242"/>
      <c r="AX939" s="242"/>
      <c r="AY939" s="242"/>
      <c r="AZ939" s="242"/>
      <c r="BA939" s="242"/>
      <c r="BB939" s="242"/>
      <c r="BC939" s="242"/>
      <c r="BD939" s="242"/>
      <c r="BE939" s="243"/>
      <c r="BF939" s="8"/>
      <c r="BG939" s="8"/>
      <c r="BH939" s="8"/>
      <c r="BI939" s="8"/>
      <c r="BJ939" s="8"/>
      <c r="BK939" s="8"/>
    </row>
    <row r="940" spans="1:63" ht="16.5" customHeight="1">
      <c r="A940" s="715"/>
      <c r="B940" s="386"/>
      <c r="C940" s="215"/>
      <c r="D940" s="215"/>
      <c r="E940" s="215"/>
      <c r="F940" s="215"/>
      <c r="G940" s="488"/>
      <c r="H940" s="240"/>
      <c r="I940" s="241"/>
      <c r="J940" s="241"/>
      <c r="K940" s="241"/>
      <c r="L940" s="244"/>
      <c r="M940" s="244"/>
      <c r="N940" s="242"/>
      <c r="O940" s="242"/>
      <c r="P940" s="242"/>
      <c r="Q940" s="780"/>
      <c r="R940" s="245"/>
      <c r="S940" s="242"/>
      <c r="T940" s="242"/>
      <c r="U940" s="242"/>
      <c r="V940" s="242"/>
      <c r="W940" s="242"/>
      <c r="X940" s="242"/>
      <c r="Y940" s="242"/>
      <c r="Z940" s="242"/>
      <c r="AA940" s="242"/>
      <c r="AB940" s="242"/>
      <c r="AC940" s="242"/>
      <c r="AD940" s="242"/>
      <c r="AE940" s="242"/>
      <c r="AF940" s="242"/>
      <c r="AG940" s="242"/>
      <c r="AH940" s="242"/>
      <c r="AI940" s="766"/>
      <c r="AJ940" s="242"/>
      <c r="AK940" s="242"/>
      <c r="AL940" s="242"/>
      <c r="AM940" s="242"/>
      <c r="AN940" s="242"/>
      <c r="AO940" s="242"/>
      <c r="AP940" s="242"/>
      <c r="AQ940" s="242"/>
      <c r="AR940" s="242"/>
      <c r="AS940" s="242"/>
      <c r="AT940" s="242"/>
      <c r="AU940" s="242"/>
      <c r="AV940" s="242"/>
      <c r="AW940" s="242"/>
      <c r="AX940" s="242"/>
      <c r="AY940" s="242"/>
      <c r="AZ940" s="242"/>
      <c r="BA940" s="242"/>
      <c r="BB940" s="242"/>
      <c r="BC940" s="242"/>
      <c r="BD940" s="242"/>
      <c r="BE940" s="243"/>
      <c r="BF940" s="8"/>
      <c r="BG940" s="8"/>
      <c r="BH940" s="8"/>
      <c r="BI940" s="8"/>
      <c r="BJ940" s="8"/>
      <c r="BK940" s="8"/>
    </row>
    <row r="941" spans="1:63" ht="16.5" customHeight="1">
      <c r="A941" s="715"/>
      <c r="B941" s="386"/>
      <c r="C941" s="215"/>
      <c r="D941" s="215"/>
      <c r="E941" s="215"/>
      <c r="F941" s="215"/>
      <c r="G941" s="488"/>
      <c r="H941" s="240"/>
      <c r="I941" s="241"/>
      <c r="J941" s="241"/>
      <c r="K941" s="241"/>
      <c r="L941" s="244"/>
      <c r="M941" s="244"/>
      <c r="N941" s="242"/>
      <c r="O941" s="242"/>
      <c r="P941" s="242"/>
      <c r="Q941" s="780"/>
      <c r="R941" s="245"/>
      <c r="S941" s="242"/>
      <c r="T941" s="242"/>
      <c r="U941" s="242"/>
      <c r="V941" s="242"/>
      <c r="W941" s="242"/>
      <c r="X941" s="242"/>
      <c r="Y941" s="242"/>
      <c r="Z941" s="242"/>
      <c r="AA941" s="242"/>
      <c r="AB941" s="242"/>
      <c r="AC941" s="242"/>
      <c r="AD941" s="242"/>
      <c r="AE941" s="242"/>
      <c r="AF941" s="242"/>
      <c r="AG941" s="242"/>
      <c r="AH941" s="242"/>
      <c r="AI941" s="766"/>
      <c r="AJ941" s="242"/>
      <c r="AK941" s="242"/>
      <c r="AL941" s="242"/>
      <c r="AM941" s="242"/>
      <c r="AN941" s="242"/>
      <c r="AO941" s="242"/>
      <c r="AP941" s="242"/>
      <c r="AQ941" s="242"/>
      <c r="AR941" s="242"/>
      <c r="AS941" s="242"/>
      <c r="AT941" s="242"/>
      <c r="AU941" s="242"/>
      <c r="AV941" s="242"/>
      <c r="AW941" s="242"/>
      <c r="AX941" s="242"/>
      <c r="AY941" s="242"/>
      <c r="AZ941" s="242"/>
      <c r="BA941" s="242"/>
      <c r="BB941" s="242"/>
      <c r="BC941" s="242"/>
      <c r="BD941" s="242"/>
      <c r="BE941" s="243"/>
      <c r="BF941" s="8"/>
      <c r="BG941" s="8"/>
      <c r="BH941" s="8"/>
      <c r="BI941" s="8"/>
      <c r="BJ941" s="8"/>
      <c r="BK941" s="8"/>
    </row>
    <row r="942" spans="1:63" ht="16.5" customHeight="1">
      <c r="A942" s="715"/>
      <c r="B942" s="386"/>
      <c r="C942" s="215"/>
      <c r="D942" s="215"/>
      <c r="E942" s="215"/>
      <c r="F942" s="215"/>
      <c r="G942" s="488"/>
      <c r="H942" s="240"/>
      <c r="I942" s="241"/>
      <c r="J942" s="241"/>
      <c r="K942" s="241"/>
      <c r="L942" s="244"/>
      <c r="M942" s="244"/>
      <c r="N942" s="242"/>
      <c r="O942" s="242"/>
      <c r="P942" s="242"/>
      <c r="Q942" s="780"/>
      <c r="R942" s="245"/>
      <c r="S942" s="242"/>
      <c r="T942" s="242"/>
      <c r="U942" s="242"/>
      <c r="V942" s="242"/>
      <c r="W942" s="242"/>
      <c r="X942" s="242"/>
      <c r="Y942" s="242"/>
      <c r="Z942" s="242"/>
      <c r="AA942" s="242"/>
      <c r="AB942" s="242"/>
      <c r="AC942" s="242"/>
      <c r="AD942" s="242"/>
      <c r="AE942" s="242"/>
      <c r="AF942" s="242"/>
      <c r="AG942" s="242"/>
      <c r="AH942" s="242"/>
      <c r="AI942" s="766"/>
      <c r="AJ942" s="242"/>
      <c r="AK942" s="242"/>
      <c r="AL942" s="242"/>
      <c r="AM942" s="242"/>
      <c r="AN942" s="242"/>
      <c r="AO942" s="242"/>
      <c r="AP942" s="242"/>
      <c r="AQ942" s="242"/>
      <c r="AR942" s="242"/>
      <c r="AS942" s="242"/>
      <c r="AT942" s="242"/>
      <c r="AU942" s="242"/>
      <c r="AV942" s="242"/>
      <c r="AW942" s="242"/>
      <c r="AX942" s="242"/>
      <c r="AY942" s="242"/>
      <c r="AZ942" s="242"/>
      <c r="BA942" s="242"/>
      <c r="BB942" s="242"/>
      <c r="BC942" s="242"/>
      <c r="BD942" s="242"/>
      <c r="BE942" s="243"/>
      <c r="BF942" s="8"/>
      <c r="BG942" s="8"/>
      <c r="BH942" s="8"/>
      <c r="BI942" s="8"/>
      <c r="BJ942" s="8"/>
      <c r="BK942" s="8"/>
    </row>
    <row r="943" spans="1:63" ht="16.5" customHeight="1">
      <c r="A943" s="715"/>
      <c r="B943" s="386"/>
      <c r="C943" s="215"/>
      <c r="D943" s="215"/>
      <c r="E943" s="215"/>
      <c r="F943" s="215"/>
      <c r="G943" s="488"/>
      <c r="H943" s="240"/>
      <c r="I943" s="241"/>
      <c r="J943" s="241"/>
      <c r="K943" s="241"/>
      <c r="L943" s="244"/>
      <c r="M943" s="244"/>
      <c r="N943" s="242"/>
      <c r="O943" s="242"/>
      <c r="P943" s="242"/>
      <c r="Q943" s="780"/>
      <c r="R943" s="245"/>
      <c r="S943" s="242"/>
      <c r="T943" s="242"/>
      <c r="U943" s="242"/>
      <c r="V943" s="242"/>
      <c r="W943" s="242"/>
      <c r="X943" s="242"/>
      <c r="Y943" s="242"/>
      <c r="Z943" s="242"/>
      <c r="AA943" s="242"/>
      <c r="AB943" s="242"/>
      <c r="AC943" s="242"/>
      <c r="AD943" s="242"/>
      <c r="AE943" s="242"/>
      <c r="AF943" s="242"/>
      <c r="AG943" s="242"/>
      <c r="AH943" s="242"/>
      <c r="AI943" s="766"/>
      <c r="AJ943" s="242"/>
      <c r="AK943" s="242"/>
      <c r="AL943" s="242"/>
      <c r="AM943" s="242"/>
      <c r="AN943" s="242"/>
      <c r="AO943" s="242"/>
      <c r="AP943" s="242"/>
      <c r="AQ943" s="242"/>
      <c r="AR943" s="242"/>
      <c r="AS943" s="242"/>
      <c r="AT943" s="242"/>
      <c r="AU943" s="242"/>
      <c r="AV943" s="242"/>
      <c r="AW943" s="242"/>
      <c r="AX943" s="242"/>
      <c r="AY943" s="242"/>
      <c r="AZ943" s="242"/>
      <c r="BA943" s="242"/>
      <c r="BB943" s="242"/>
      <c r="BC943" s="242"/>
      <c r="BD943" s="242"/>
      <c r="BE943" s="243"/>
      <c r="BF943" s="8"/>
      <c r="BG943" s="8"/>
      <c r="BH943" s="8"/>
      <c r="BI943" s="8"/>
      <c r="BJ943" s="8"/>
      <c r="BK943" s="8"/>
    </row>
    <row r="944" spans="1:63" ht="16.5" customHeight="1">
      <c r="A944" s="715"/>
      <c r="B944" s="386"/>
      <c r="C944" s="215"/>
      <c r="D944" s="215"/>
      <c r="E944" s="215"/>
      <c r="F944" s="215"/>
      <c r="G944" s="488"/>
      <c r="H944" s="240"/>
      <c r="I944" s="241"/>
      <c r="J944" s="241"/>
      <c r="K944" s="241"/>
      <c r="L944" s="244"/>
      <c r="M944" s="244"/>
      <c r="N944" s="242"/>
      <c r="O944" s="242"/>
      <c r="P944" s="242"/>
      <c r="Q944" s="780"/>
      <c r="R944" s="245"/>
      <c r="S944" s="242"/>
      <c r="T944" s="242"/>
      <c r="U944" s="242"/>
      <c r="V944" s="242"/>
      <c r="W944" s="242"/>
      <c r="X944" s="242"/>
      <c r="Y944" s="242"/>
      <c r="Z944" s="242"/>
      <c r="AA944" s="242"/>
      <c r="AB944" s="242"/>
      <c r="AC944" s="242"/>
      <c r="AD944" s="242"/>
      <c r="AE944" s="242"/>
      <c r="AF944" s="242"/>
      <c r="AG944" s="242"/>
      <c r="AH944" s="242"/>
      <c r="AI944" s="766"/>
      <c r="AJ944" s="242"/>
      <c r="AK944" s="242"/>
      <c r="AL944" s="242"/>
      <c r="AM944" s="242"/>
      <c r="AN944" s="242"/>
      <c r="AO944" s="242"/>
      <c r="AP944" s="242"/>
      <c r="AQ944" s="242"/>
      <c r="AR944" s="242"/>
      <c r="AS944" s="242"/>
      <c r="AT944" s="242"/>
      <c r="AU944" s="242"/>
      <c r="AV944" s="242"/>
      <c r="AW944" s="242"/>
      <c r="AX944" s="242"/>
      <c r="AY944" s="242"/>
      <c r="AZ944" s="242"/>
      <c r="BA944" s="242"/>
      <c r="BB944" s="242"/>
      <c r="BC944" s="242"/>
      <c r="BD944" s="242"/>
      <c r="BE944" s="243"/>
      <c r="BF944" s="8"/>
      <c r="BG944" s="8"/>
      <c r="BH944" s="8"/>
      <c r="BI944" s="8"/>
      <c r="BJ944" s="8"/>
      <c r="BK944" s="8"/>
    </row>
    <row r="945" spans="1:63" ht="16.5" customHeight="1">
      <c r="A945" s="715"/>
      <c r="B945" s="386"/>
      <c r="C945" s="215"/>
      <c r="D945" s="215"/>
      <c r="E945" s="215"/>
      <c r="F945" s="215"/>
      <c r="G945" s="488"/>
      <c r="H945" s="240"/>
      <c r="I945" s="241"/>
      <c r="J945" s="241"/>
      <c r="K945" s="241"/>
      <c r="L945" s="244"/>
      <c r="M945" s="244"/>
      <c r="N945" s="242"/>
      <c r="O945" s="242"/>
      <c r="P945" s="242"/>
      <c r="Q945" s="780"/>
      <c r="R945" s="245"/>
      <c r="S945" s="242"/>
      <c r="T945" s="242"/>
      <c r="U945" s="242"/>
      <c r="V945" s="242"/>
      <c r="W945" s="242"/>
      <c r="X945" s="242"/>
      <c r="Y945" s="242"/>
      <c r="Z945" s="242"/>
      <c r="AA945" s="242"/>
      <c r="AB945" s="242"/>
      <c r="AC945" s="242"/>
      <c r="AD945" s="242"/>
      <c r="AE945" s="242"/>
      <c r="AF945" s="242"/>
      <c r="AG945" s="242"/>
      <c r="AH945" s="242"/>
      <c r="AI945" s="766"/>
      <c r="AJ945" s="242"/>
      <c r="AK945" s="242"/>
      <c r="AL945" s="242"/>
      <c r="AM945" s="242"/>
      <c r="AN945" s="242"/>
      <c r="AO945" s="242"/>
      <c r="AP945" s="242"/>
      <c r="AQ945" s="242"/>
      <c r="AR945" s="242"/>
      <c r="AS945" s="242"/>
      <c r="AT945" s="242"/>
      <c r="AU945" s="242"/>
      <c r="AV945" s="242"/>
      <c r="AW945" s="242"/>
      <c r="AX945" s="242"/>
      <c r="AY945" s="242"/>
      <c r="AZ945" s="242"/>
      <c r="BA945" s="242"/>
      <c r="BB945" s="242"/>
      <c r="BC945" s="242"/>
      <c r="BD945" s="242"/>
      <c r="BE945" s="243"/>
      <c r="BF945" s="8"/>
      <c r="BG945" s="8"/>
      <c r="BH945" s="8"/>
      <c r="BI945" s="8"/>
      <c r="BJ945" s="8"/>
      <c r="BK945" s="8"/>
    </row>
    <row r="946" spans="1:63" ht="16.5" customHeight="1">
      <c r="A946" s="715"/>
      <c r="B946" s="386"/>
      <c r="C946" s="215"/>
      <c r="D946" s="215"/>
      <c r="E946" s="215"/>
      <c r="F946" s="215"/>
      <c r="G946" s="488"/>
      <c r="H946" s="240"/>
      <c r="I946" s="241"/>
      <c r="J946" s="241"/>
      <c r="K946" s="241"/>
      <c r="L946" s="244"/>
      <c r="M946" s="244"/>
      <c r="N946" s="242"/>
      <c r="O946" s="242"/>
      <c r="P946" s="242"/>
      <c r="Q946" s="780"/>
      <c r="R946" s="245"/>
      <c r="S946" s="242"/>
      <c r="T946" s="242"/>
      <c r="U946" s="242"/>
      <c r="V946" s="242"/>
      <c r="W946" s="242"/>
      <c r="X946" s="242"/>
      <c r="Y946" s="242"/>
      <c r="Z946" s="242"/>
      <c r="AA946" s="242"/>
      <c r="AB946" s="242"/>
      <c r="AC946" s="242"/>
      <c r="AD946" s="242"/>
      <c r="AE946" s="242"/>
      <c r="AF946" s="242"/>
      <c r="AG946" s="242"/>
      <c r="AH946" s="242"/>
      <c r="AI946" s="766"/>
      <c r="AJ946" s="242"/>
      <c r="AK946" s="242"/>
      <c r="AL946" s="242"/>
      <c r="AM946" s="242"/>
      <c r="AN946" s="242"/>
      <c r="AO946" s="242"/>
      <c r="AP946" s="242"/>
      <c r="AQ946" s="242"/>
      <c r="AR946" s="242"/>
      <c r="AS946" s="242"/>
      <c r="AT946" s="242"/>
      <c r="AU946" s="242"/>
      <c r="AV946" s="242"/>
      <c r="AW946" s="242"/>
      <c r="AX946" s="242"/>
      <c r="AY946" s="242"/>
      <c r="AZ946" s="242"/>
      <c r="BA946" s="242"/>
      <c r="BB946" s="242"/>
      <c r="BC946" s="242"/>
      <c r="BD946" s="242"/>
      <c r="BE946" s="243"/>
      <c r="BF946" s="8"/>
      <c r="BG946" s="8"/>
      <c r="BH946" s="8"/>
      <c r="BI946" s="8"/>
      <c r="BJ946" s="8"/>
      <c r="BK946" s="8"/>
    </row>
    <row r="947" spans="1:63" ht="16.5" customHeight="1">
      <c r="A947" s="715"/>
      <c r="B947" s="386"/>
      <c r="C947" s="215"/>
      <c r="D947" s="215"/>
      <c r="E947" s="215"/>
      <c r="F947" s="215"/>
      <c r="G947" s="488"/>
      <c r="H947" s="240"/>
      <c r="I947" s="241"/>
      <c r="J947" s="241"/>
      <c r="K947" s="241"/>
      <c r="L947" s="244"/>
      <c r="M947" s="244"/>
      <c r="N947" s="242"/>
      <c r="O947" s="242"/>
      <c r="P947" s="242"/>
      <c r="Q947" s="780"/>
      <c r="R947" s="245"/>
      <c r="S947" s="242"/>
      <c r="T947" s="242"/>
      <c r="U947" s="242"/>
      <c r="V947" s="242"/>
      <c r="W947" s="242"/>
      <c r="X947" s="242"/>
      <c r="Y947" s="242"/>
      <c r="Z947" s="242"/>
      <c r="AA947" s="242"/>
      <c r="AB947" s="242"/>
      <c r="AC947" s="242"/>
      <c r="AD947" s="242"/>
      <c r="AE947" s="242"/>
      <c r="AF947" s="242"/>
      <c r="AG947" s="242"/>
      <c r="AH947" s="242"/>
      <c r="AI947" s="766"/>
      <c r="AJ947" s="242"/>
      <c r="AK947" s="242"/>
      <c r="AL947" s="242"/>
      <c r="AM947" s="242"/>
      <c r="AN947" s="242"/>
      <c r="AO947" s="242"/>
      <c r="AP947" s="242"/>
      <c r="AQ947" s="242"/>
      <c r="AR947" s="242"/>
      <c r="AS947" s="242"/>
      <c r="AT947" s="242"/>
      <c r="AU947" s="242"/>
      <c r="AV947" s="242"/>
      <c r="AW947" s="242"/>
      <c r="AX947" s="242"/>
      <c r="AY947" s="242"/>
      <c r="AZ947" s="242"/>
      <c r="BA947" s="242"/>
      <c r="BB947" s="242"/>
      <c r="BC947" s="242"/>
      <c r="BD947" s="242"/>
      <c r="BE947" s="243"/>
      <c r="BF947" s="8"/>
      <c r="BG947" s="8"/>
      <c r="BH947" s="8"/>
      <c r="BI947" s="8"/>
      <c r="BJ947" s="8"/>
      <c r="BK947" s="8"/>
    </row>
    <row r="948" spans="1:63" ht="16.5" customHeight="1">
      <c r="A948" s="715"/>
      <c r="B948" s="386"/>
      <c r="C948" s="215"/>
      <c r="D948" s="215"/>
      <c r="E948" s="215"/>
      <c r="F948" s="215"/>
      <c r="G948" s="488"/>
      <c r="H948" s="240"/>
      <c r="I948" s="241"/>
      <c r="J948" s="241"/>
      <c r="K948" s="241"/>
      <c r="L948" s="244"/>
      <c r="M948" s="244"/>
      <c r="N948" s="242"/>
      <c r="O948" s="242"/>
      <c r="P948" s="242"/>
      <c r="Q948" s="780"/>
      <c r="R948" s="245"/>
      <c r="S948" s="242"/>
      <c r="T948" s="242"/>
      <c r="U948" s="242"/>
      <c r="V948" s="242"/>
      <c r="W948" s="242"/>
      <c r="X948" s="242"/>
      <c r="Y948" s="242"/>
      <c r="Z948" s="242"/>
      <c r="AA948" s="242"/>
      <c r="AB948" s="242"/>
      <c r="AC948" s="242"/>
      <c r="AD948" s="242"/>
      <c r="AE948" s="242"/>
      <c r="AF948" s="242"/>
      <c r="AG948" s="242"/>
      <c r="AH948" s="242"/>
      <c r="AI948" s="766"/>
      <c r="AJ948" s="242"/>
      <c r="AK948" s="242"/>
      <c r="AL948" s="242"/>
      <c r="AM948" s="242"/>
      <c r="AN948" s="242"/>
      <c r="AO948" s="242"/>
      <c r="AP948" s="242"/>
      <c r="AQ948" s="242"/>
      <c r="AR948" s="242"/>
      <c r="AS948" s="242"/>
      <c r="AT948" s="242"/>
      <c r="AU948" s="242"/>
      <c r="AV948" s="242"/>
      <c r="AW948" s="242"/>
      <c r="AX948" s="242"/>
      <c r="AY948" s="242"/>
      <c r="AZ948" s="242"/>
      <c r="BA948" s="242"/>
      <c r="BB948" s="242"/>
      <c r="BC948" s="242"/>
      <c r="BD948" s="242"/>
      <c r="BE948" s="243"/>
      <c r="BF948" s="8"/>
      <c r="BG948" s="8"/>
      <c r="BH948" s="8"/>
      <c r="BI948" s="8"/>
      <c r="BJ948" s="8"/>
      <c r="BK948" s="8"/>
    </row>
    <row r="949" spans="1:63" ht="16.5" customHeight="1">
      <c r="A949" s="715"/>
      <c r="B949" s="386"/>
      <c r="C949" s="215"/>
      <c r="D949" s="215"/>
      <c r="E949" s="215"/>
      <c r="F949" s="215"/>
      <c r="G949" s="488"/>
      <c r="H949" s="240"/>
      <c r="I949" s="241"/>
      <c r="J949" s="241"/>
      <c r="K949" s="241"/>
      <c r="L949" s="244"/>
      <c r="M949" s="244"/>
      <c r="N949" s="242"/>
      <c r="O949" s="242"/>
      <c r="P949" s="242"/>
      <c r="Q949" s="780"/>
      <c r="R949" s="245"/>
      <c r="S949" s="242"/>
      <c r="T949" s="242"/>
      <c r="U949" s="242"/>
      <c r="V949" s="242"/>
      <c r="W949" s="242"/>
      <c r="X949" s="242"/>
      <c r="Y949" s="242"/>
      <c r="Z949" s="242"/>
      <c r="AA949" s="242"/>
      <c r="AB949" s="242"/>
      <c r="AC949" s="242"/>
      <c r="AD949" s="242"/>
      <c r="AE949" s="242"/>
      <c r="AF949" s="242"/>
      <c r="AG949" s="242"/>
      <c r="AH949" s="242"/>
      <c r="AI949" s="766"/>
      <c r="AJ949" s="242"/>
      <c r="AK949" s="242"/>
      <c r="AL949" s="242"/>
      <c r="AM949" s="242"/>
      <c r="AN949" s="242"/>
      <c r="AO949" s="242"/>
      <c r="AP949" s="242"/>
      <c r="AQ949" s="242"/>
      <c r="AR949" s="242"/>
      <c r="AS949" s="242"/>
      <c r="AT949" s="242"/>
      <c r="AU949" s="242"/>
      <c r="AV949" s="242"/>
      <c r="AW949" s="242"/>
      <c r="AX949" s="242"/>
      <c r="AY949" s="242"/>
      <c r="AZ949" s="242"/>
      <c r="BA949" s="242"/>
      <c r="BB949" s="242"/>
      <c r="BC949" s="242"/>
      <c r="BD949" s="242"/>
      <c r="BE949" s="243"/>
      <c r="BF949" s="8"/>
      <c r="BG949" s="8"/>
      <c r="BH949" s="8"/>
      <c r="BI949" s="8"/>
      <c r="BJ949" s="8"/>
      <c r="BK949" s="8"/>
    </row>
    <row r="950" spans="1:63" ht="16.5" customHeight="1">
      <c r="A950" s="715"/>
      <c r="B950" s="386"/>
      <c r="C950" s="215"/>
      <c r="D950" s="215"/>
      <c r="E950" s="215"/>
      <c r="F950" s="215"/>
      <c r="G950" s="488"/>
      <c r="H950" s="240"/>
      <c r="I950" s="241"/>
      <c r="J950" s="241"/>
      <c r="K950" s="241"/>
      <c r="L950" s="244"/>
      <c r="M950" s="244"/>
      <c r="N950" s="242"/>
      <c r="O950" s="242"/>
      <c r="P950" s="242"/>
      <c r="Q950" s="780"/>
      <c r="R950" s="245"/>
      <c r="S950" s="242"/>
      <c r="T950" s="242"/>
      <c r="U950" s="242"/>
      <c r="V950" s="242"/>
      <c r="W950" s="242"/>
      <c r="X950" s="242"/>
      <c r="Y950" s="242"/>
      <c r="Z950" s="242"/>
      <c r="AA950" s="242"/>
      <c r="AB950" s="242"/>
      <c r="AC950" s="242"/>
      <c r="AD950" s="242"/>
      <c r="AE950" s="242"/>
      <c r="AF950" s="242"/>
      <c r="AG950" s="242"/>
      <c r="AH950" s="242"/>
      <c r="AI950" s="766"/>
      <c r="AJ950" s="242"/>
      <c r="AK950" s="242"/>
      <c r="AL950" s="242"/>
      <c r="AM950" s="242"/>
      <c r="AN950" s="242"/>
      <c r="AO950" s="242"/>
      <c r="AP950" s="242"/>
      <c r="AQ950" s="242"/>
      <c r="AR950" s="242"/>
      <c r="AS950" s="242"/>
      <c r="AT950" s="242"/>
      <c r="AU950" s="242"/>
      <c r="AV950" s="242"/>
      <c r="AW950" s="242"/>
      <c r="AX950" s="242"/>
      <c r="AY950" s="242"/>
      <c r="AZ950" s="242"/>
      <c r="BA950" s="242"/>
      <c r="BB950" s="242"/>
      <c r="BC950" s="242"/>
      <c r="BD950" s="242"/>
      <c r="BE950" s="243"/>
      <c r="BF950" s="8"/>
      <c r="BG950" s="8"/>
      <c r="BH950" s="8"/>
      <c r="BI950" s="8"/>
      <c r="BJ950" s="8"/>
      <c r="BK950" s="8"/>
    </row>
    <row r="951" spans="1:63" ht="16.5" customHeight="1">
      <c r="A951" s="715"/>
      <c r="B951" s="386"/>
      <c r="C951" s="215"/>
      <c r="D951" s="215"/>
      <c r="E951" s="215"/>
      <c r="F951" s="215"/>
      <c r="G951" s="488"/>
      <c r="H951" s="240"/>
      <c r="I951" s="241"/>
      <c r="J951" s="241"/>
      <c r="K951" s="241"/>
      <c r="L951" s="244"/>
      <c r="M951" s="244"/>
      <c r="N951" s="242"/>
      <c r="O951" s="242"/>
      <c r="P951" s="242"/>
      <c r="Q951" s="780"/>
      <c r="R951" s="245"/>
      <c r="S951" s="242"/>
      <c r="T951" s="242"/>
      <c r="U951" s="242"/>
      <c r="V951" s="242"/>
      <c r="W951" s="242"/>
      <c r="X951" s="242"/>
      <c r="Y951" s="242"/>
      <c r="Z951" s="242"/>
      <c r="AA951" s="242"/>
      <c r="AB951" s="242"/>
      <c r="AC951" s="242"/>
      <c r="AD951" s="242"/>
      <c r="AE951" s="242"/>
      <c r="AF951" s="242"/>
      <c r="AG951" s="242"/>
      <c r="AH951" s="242"/>
      <c r="AI951" s="766"/>
      <c r="AJ951" s="242"/>
      <c r="AK951" s="242"/>
      <c r="AL951" s="242"/>
      <c r="AM951" s="242"/>
      <c r="AN951" s="242"/>
      <c r="AO951" s="242"/>
      <c r="AP951" s="242"/>
      <c r="AQ951" s="242"/>
      <c r="AR951" s="242"/>
      <c r="AS951" s="242"/>
      <c r="AT951" s="242"/>
      <c r="AU951" s="242"/>
      <c r="AV951" s="242"/>
      <c r="AW951" s="242"/>
      <c r="AX951" s="242"/>
      <c r="AY951" s="242"/>
      <c r="AZ951" s="242"/>
      <c r="BA951" s="242"/>
      <c r="BB951" s="242"/>
      <c r="BC951" s="242"/>
      <c r="BD951" s="242"/>
      <c r="BE951" s="243"/>
      <c r="BF951" s="8"/>
      <c r="BG951" s="8"/>
      <c r="BH951" s="8"/>
      <c r="BI951" s="8"/>
      <c r="BJ951" s="8"/>
      <c r="BK951" s="8"/>
    </row>
    <row r="952" spans="1:63" ht="16.5" customHeight="1">
      <c r="A952" s="715"/>
      <c r="B952" s="386"/>
      <c r="C952" s="215"/>
      <c r="D952" s="215"/>
      <c r="E952" s="215"/>
      <c r="F952" s="215"/>
      <c r="G952" s="488"/>
      <c r="H952" s="240"/>
      <c r="I952" s="241"/>
      <c r="J952" s="241"/>
      <c r="K952" s="241"/>
      <c r="L952" s="244"/>
      <c r="M952" s="244"/>
      <c r="N952" s="242"/>
      <c r="O952" s="242"/>
      <c r="P952" s="242"/>
      <c r="Q952" s="780"/>
      <c r="R952" s="245"/>
      <c r="S952" s="242"/>
      <c r="T952" s="242"/>
      <c r="U952" s="242"/>
      <c r="V952" s="242"/>
      <c r="W952" s="242"/>
      <c r="X952" s="242"/>
      <c r="Y952" s="242"/>
      <c r="Z952" s="242"/>
      <c r="AA952" s="242"/>
      <c r="AB952" s="242"/>
      <c r="AC952" s="242"/>
      <c r="AD952" s="242"/>
      <c r="AE952" s="242"/>
      <c r="AF952" s="242"/>
      <c r="AG952" s="242"/>
      <c r="AH952" s="242"/>
      <c r="AI952" s="766"/>
      <c r="AJ952" s="242"/>
      <c r="AK952" s="242"/>
      <c r="AL952" s="242"/>
      <c r="AM952" s="242"/>
      <c r="AN952" s="242"/>
      <c r="AO952" s="242"/>
      <c r="AP952" s="242"/>
      <c r="AQ952" s="242"/>
      <c r="AR952" s="242"/>
      <c r="AS952" s="242"/>
      <c r="AT952" s="242"/>
      <c r="AU952" s="242"/>
      <c r="AV952" s="242"/>
      <c r="AW952" s="242"/>
      <c r="AX952" s="242"/>
      <c r="AY952" s="242"/>
      <c r="AZ952" s="242"/>
      <c r="BA952" s="242"/>
      <c r="BB952" s="242"/>
      <c r="BC952" s="242"/>
      <c r="BD952" s="242"/>
      <c r="BE952" s="243"/>
      <c r="BF952" s="8"/>
      <c r="BG952" s="8"/>
      <c r="BH952" s="8"/>
      <c r="BI952" s="8"/>
      <c r="BJ952" s="8"/>
      <c r="BK952" s="8"/>
    </row>
    <row r="953" spans="1:63" ht="16.5" customHeight="1">
      <c r="A953" s="715"/>
      <c r="B953" s="386"/>
      <c r="C953" s="215"/>
      <c r="D953" s="215"/>
      <c r="E953" s="215"/>
      <c r="F953" s="215"/>
      <c r="G953" s="488"/>
      <c r="H953" s="240"/>
      <c r="I953" s="241"/>
      <c r="J953" s="241"/>
      <c r="K953" s="241"/>
      <c r="L953" s="244"/>
      <c r="M953" s="244"/>
      <c r="N953" s="242"/>
      <c r="O953" s="242"/>
      <c r="P953" s="242"/>
      <c r="Q953" s="780"/>
      <c r="R953" s="245"/>
      <c r="S953" s="242"/>
      <c r="T953" s="242"/>
      <c r="U953" s="242"/>
      <c r="V953" s="242"/>
      <c r="W953" s="242"/>
      <c r="X953" s="242"/>
      <c r="Y953" s="242"/>
      <c r="Z953" s="242"/>
      <c r="AA953" s="242"/>
      <c r="AB953" s="242"/>
      <c r="AC953" s="242"/>
      <c r="AD953" s="242"/>
      <c r="AE953" s="242"/>
      <c r="AF953" s="242"/>
      <c r="AG953" s="242"/>
      <c r="AH953" s="242"/>
      <c r="AI953" s="766"/>
      <c r="AJ953" s="242"/>
      <c r="AK953" s="242"/>
      <c r="AL953" s="242"/>
      <c r="AM953" s="242"/>
      <c r="AN953" s="242"/>
      <c r="AO953" s="242"/>
      <c r="AP953" s="242"/>
      <c r="AQ953" s="242"/>
      <c r="AR953" s="242"/>
      <c r="AS953" s="242"/>
      <c r="AT953" s="242"/>
      <c r="AU953" s="242"/>
      <c r="AV953" s="242"/>
      <c r="AW953" s="242"/>
      <c r="AX953" s="242"/>
      <c r="AY953" s="242"/>
      <c r="AZ953" s="242"/>
      <c r="BA953" s="242"/>
      <c r="BB953" s="242"/>
      <c r="BC953" s="242"/>
      <c r="BD953" s="242"/>
      <c r="BE953" s="243"/>
      <c r="BF953" s="8"/>
      <c r="BG953" s="8"/>
      <c r="BH953" s="8"/>
      <c r="BI953" s="8"/>
      <c r="BJ953" s="8"/>
      <c r="BK953" s="8"/>
    </row>
    <row r="954" spans="1:63" ht="16.5" customHeight="1">
      <c r="A954" s="715"/>
      <c r="B954" s="386"/>
      <c r="C954" s="215"/>
      <c r="D954" s="215"/>
      <c r="E954" s="215"/>
      <c r="F954" s="215"/>
      <c r="G954" s="488"/>
      <c r="H954" s="240"/>
      <c r="I954" s="241"/>
      <c r="J954" s="241"/>
      <c r="K954" s="241"/>
      <c r="L954" s="244"/>
      <c r="M954" s="244"/>
      <c r="N954" s="242"/>
      <c r="O954" s="242"/>
      <c r="P954" s="242"/>
      <c r="Q954" s="780"/>
      <c r="R954" s="245"/>
      <c r="S954" s="242"/>
      <c r="T954" s="242"/>
      <c r="U954" s="242"/>
      <c r="V954" s="242"/>
      <c r="W954" s="242"/>
      <c r="X954" s="242"/>
      <c r="Y954" s="242"/>
      <c r="Z954" s="242"/>
      <c r="AA954" s="242"/>
      <c r="AB954" s="242"/>
      <c r="AC954" s="242"/>
      <c r="AD954" s="242"/>
      <c r="AE954" s="242"/>
      <c r="AF954" s="242"/>
      <c r="AG954" s="242"/>
      <c r="AH954" s="242"/>
      <c r="AI954" s="766"/>
      <c r="AJ954" s="242"/>
      <c r="AK954" s="242"/>
      <c r="AL954" s="242"/>
      <c r="AM954" s="242"/>
      <c r="AN954" s="242"/>
      <c r="AO954" s="242"/>
      <c r="AP954" s="242"/>
      <c r="AQ954" s="242"/>
      <c r="AR954" s="242"/>
      <c r="AS954" s="242"/>
      <c r="AT954" s="242"/>
      <c r="AU954" s="242"/>
      <c r="AV954" s="242"/>
      <c r="AW954" s="242"/>
      <c r="AX954" s="242"/>
      <c r="AY954" s="242"/>
      <c r="AZ954" s="242"/>
      <c r="BA954" s="242"/>
      <c r="BB954" s="242"/>
      <c r="BC954" s="242"/>
      <c r="BD954" s="242"/>
      <c r="BE954" s="243"/>
      <c r="BF954" s="8"/>
      <c r="BG954" s="8"/>
      <c r="BH954" s="8"/>
      <c r="BI954" s="8"/>
      <c r="BJ954" s="8"/>
      <c r="BK954" s="8"/>
    </row>
    <row r="955" spans="1:63" ht="16.5" customHeight="1">
      <c r="A955" s="715"/>
      <c r="B955" s="386"/>
      <c r="C955" s="215"/>
      <c r="D955" s="215"/>
      <c r="E955" s="215"/>
      <c r="F955" s="215"/>
      <c r="G955" s="488"/>
      <c r="H955" s="240"/>
      <c r="I955" s="241"/>
      <c r="J955" s="241"/>
      <c r="K955" s="241"/>
      <c r="L955" s="244"/>
      <c r="M955" s="244"/>
      <c r="N955" s="242"/>
      <c r="O955" s="242"/>
      <c r="P955" s="242"/>
      <c r="Q955" s="780"/>
      <c r="R955" s="245"/>
      <c r="S955" s="242"/>
      <c r="T955" s="242"/>
      <c r="U955" s="242"/>
      <c r="V955" s="242"/>
      <c r="W955" s="242"/>
      <c r="X955" s="242"/>
      <c r="Y955" s="242"/>
      <c r="Z955" s="242"/>
      <c r="AA955" s="242"/>
      <c r="AB955" s="242"/>
      <c r="AC955" s="242"/>
      <c r="AD955" s="242"/>
      <c r="AE955" s="242"/>
      <c r="AF955" s="242"/>
      <c r="AG955" s="242"/>
      <c r="AH955" s="242"/>
      <c r="AI955" s="766"/>
      <c r="AJ955" s="242"/>
      <c r="AK955" s="242"/>
      <c r="AL955" s="242"/>
      <c r="AM955" s="242"/>
      <c r="AN955" s="242"/>
      <c r="AO955" s="242"/>
      <c r="AP955" s="242"/>
      <c r="AQ955" s="242"/>
      <c r="AR955" s="242"/>
      <c r="AS955" s="242"/>
      <c r="AT955" s="242"/>
      <c r="AU955" s="242"/>
      <c r="AV955" s="242"/>
      <c r="AW955" s="242"/>
      <c r="AX955" s="242"/>
      <c r="AY955" s="242"/>
      <c r="AZ955" s="242"/>
      <c r="BA955" s="242"/>
      <c r="BB955" s="242"/>
      <c r="BC955" s="242"/>
      <c r="BD955" s="242"/>
      <c r="BE955" s="243"/>
      <c r="BF955" s="8"/>
      <c r="BG955" s="8"/>
      <c r="BH955" s="8"/>
      <c r="BI955" s="8"/>
      <c r="BJ955" s="8"/>
      <c r="BK955" s="8"/>
    </row>
    <row r="956" spans="1:63" ht="16.5" customHeight="1">
      <c r="A956" s="715"/>
      <c r="B956" s="386"/>
      <c r="C956" s="215"/>
      <c r="D956" s="215"/>
      <c r="E956" s="215"/>
      <c r="F956" s="215"/>
      <c r="G956" s="488"/>
      <c r="H956" s="240"/>
      <c r="I956" s="241"/>
      <c r="J956" s="241"/>
      <c r="K956" s="241"/>
      <c r="L956" s="244"/>
      <c r="M956" s="244"/>
      <c r="N956" s="242"/>
      <c r="O956" s="242"/>
      <c r="P956" s="242"/>
      <c r="Q956" s="780"/>
      <c r="R956" s="245"/>
      <c r="S956" s="242"/>
      <c r="T956" s="242"/>
      <c r="U956" s="242"/>
      <c r="V956" s="242"/>
      <c r="W956" s="242"/>
      <c r="X956" s="242"/>
      <c r="Y956" s="242"/>
      <c r="Z956" s="242"/>
      <c r="AA956" s="242"/>
      <c r="AB956" s="242"/>
      <c r="AC956" s="242"/>
      <c r="AD956" s="242"/>
      <c r="AE956" s="242"/>
      <c r="AF956" s="242"/>
      <c r="AG956" s="242"/>
      <c r="AH956" s="242"/>
      <c r="AI956" s="766"/>
      <c r="AJ956" s="242"/>
      <c r="AK956" s="242"/>
      <c r="AL956" s="242"/>
      <c r="AM956" s="242"/>
      <c r="AN956" s="242"/>
      <c r="AO956" s="242"/>
      <c r="AP956" s="242"/>
      <c r="AQ956" s="242"/>
      <c r="AR956" s="242"/>
      <c r="AS956" s="242"/>
      <c r="AT956" s="242"/>
      <c r="AU956" s="242"/>
      <c r="AV956" s="242"/>
      <c r="AW956" s="242"/>
      <c r="AX956" s="242"/>
      <c r="AY956" s="242"/>
      <c r="AZ956" s="242"/>
      <c r="BA956" s="242"/>
      <c r="BB956" s="242"/>
      <c r="BC956" s="242"/>
      <c r="BD956" s="242"/>
      <c r="BE956" s="243"/>
      <c r="BF956" s="8"/>
      <c r="BG956" s="8"/>
      <c r="BH956" s="8"/>
      <c r="BI956" s="8"/>
      <c r="BJ956" s="8"/>
      <c r="BK956" s="8"/>
    </row>
    <row r="957" spans="1:63" ht="16.5" customHeight="1">
      <c r="A957" s="715"/>
      <c r="B957" s="386"/>
      <c r="C957" s="215"/>
      <c r="D957" s="215"/>
      <c r="E957" s="215"/>
      <c r="F957" s="215"/>
      <c r="G957" s="488"/>
      <c r="H957" s="240"/>
      <c r="I957" s="241"/>
      <c r="J957" s="241"/>
      <c r="K957" s="241"/>
      <c r="L957" s="244"/>
      <c r="M957" s="244"/>
      <c r="N957" s="242"/>
      <c r="O957" s="242"/>
      <c r="P957" s="242"/>
      <c r="Q957" s="780"/>
      <c r="R957" s="245"/>
      <c r="S957" s="242"/>
      <c r="T957" s="242"/>
      <c r="U957" s="242"/>
      <c r="V957" s="242"/>
      <c r="W957" s="242"/>
      <c r="X957" s="242"/>
      <c r="Y957" s="242"/>
      <c r="Z957" s="242"/>
      <c r="AA957" s="242"/>
      <c r="AB957" s="242"/>
      <c r="AC957" s="242"/>
      <c r="AD957" s="242"/>
      <c r="AE957" s="242"/>
      <c r="AF957" s="242"/>
      <c r="AG957" s="242"/>
      <c r="AH957" s="242"/>
      <c r="AI957" s="766"/>
      <c r="AJ957" s="242"/>
      <c r="AK957" s="242"/>
      <c r="AL957" s="242"/>
      <c r="AM957" s="242"/>
      <c r="AN957" s="242"/>
      <c r="AO957" s="242"/>
      <c r="AP957" s="242"/>
      <c r="AQ957" s="242"/>
      <c r="AR957" s="242"/>
      <c r="AS957" s="242"/>
      <c r="AT957" s="242"/>
      <c r="AU957" s="242"/>
      <c r="AV957" s="242"/>
      <c r="AW957" s="242"/>
      <c r="AX957" s="242"/>
      <c r="AY957" s="242"/>
      <c r="AZ957" s="242"/>
      <c r="BA957" s="242"/>
      <c r="BB957" s="242"/>
      <c r="BC957" s="242"/>
      <c r="BD957" s="242"/>
      <c r="BE957" s="243"/>
      <c r="BF957" s="8"/>
      <c r="BG957" s="8"/>
      <c r="BH957" s="8"/>
      <c r="BI957" s="8"/>
      <c r="BJ957" s="8"/>
      <c r="BK957" s="8"/>
    </row>
    <row r="958" spans="1:63" ht="16.5" customHeight="1">
      <c r="A958" s="715"/>
      <c r="B958" s="386"/>
      <c r="C958" s="215"/>
      <c r="D958" s="215"/>
      <c r="E958" s="215"/>
      <c r="F958" s="215"/>
      <c r="G958" s="488"/>
      <c r="H958" s="240"/>
      <c r="I958" s="241"/>
      <c r="J958" s="241"/>
      <c r="K958" s="241"/>
      <c r="L958" s="244"/>
      <c r="M958" s="244"/>
      <c r="N958" s="242"/>
      <c r="O958" s="242"/>
      <c r="P958" s="242"/>
      <c r="Q958" s="780"/>
      <c r="R958" s="245"/>
      <c r="S958" s="242"/>
      <c r="T958" s="242"/>
      <c r="U958" s="242"/>
      <c r="V958" s="242"/>
      <c r="W958" s="242"/>
      <c r="X958" s="242"/>
      <c r="Y958" s="242"/>
      <c r="Z958" s="242"/>
      <c r="AA958" s="242"/>
      <c r="AB958" s="242"/>
      <c r="AC958" s="242"/>
      <c r="AD958" s="242"/>
      <c r="AE958" s="242"/>
      <c r="AF958" s="242"/>
      <c r="AG958" s="242"/>
      <c r="AH958" s="242"/>
      <c r="AI958" s="766"/>
      <c r="AJ958" s="242"/>
      <c r="AK958" s="242"/>
      <c r="AL958" s="242"/>
      <c r="AM958" s="242"/>
      <c r="AN958" s="242"/>
      <c r="AO958" s="242"/>
      <c r="AP958" s="242"/>
      <c r="AQ958" s="242"/>
      <c r="AR958" s="242"/>
      <c r="AS958" s="242"/>
      <c r="AT958" s="242"/>
      <c r="AU958" s="242"/>
      <c r="AV958" s="242"/>
      <c r="AW958" s="242"/>
      <c r="AX958" s="242"/>
      <c r="AY958" s="242"/>
      <c r="AZ958" s="242"/>
      <c r="BA958" s="242"/>
      <c r="BB958" s="242"/>
      <c r="BC958" s="242"/>
      <c r="BD958" s="242"/>
      <c r="BE958" s="243"/>
      <c r="BF958" s="8"/>
      <c r="BG958" s="8"/>
      <c r="BH958" s="8"/>
      <c r="BI958" s="8"/>
      <c r="BJ958" s="8"/>
      <c r="BK958" s="8"/>
    </row>
    <row r="959" spans="1:63" ht="16.5" customHeight="1">
      <c r="A959" s="715"/>
      <c r="B959" s="386"/>
      <c r="C959" s="215"/>
      <c r="D959" s="215"/>
      <c r="E959" s="215"/>
      <c r="F959" s="215"/>
      <c r="G959" s="488"/>
      <c r="H959" s="240"/>
      <c r="I959" s="241"/>
      <c r="J959" s="241"/>
      <c r="K959" s="241"/>
      <c r="L959" s="244"/>
      <c r="M959" s="244"/>
      <c r="N959" s="242"/>
      <c r="O959" s="242"/>
      <c r="P959" s="242"/>
      <c r="Q959" s="780"/>
      <c r="R959" s="245"/>
      <c r="S959" s="242"/>
      <c r="T959" s="242"/>
      <c r="U959" s="242"/>
      <c r="V959" s="242"/>
      <c r="W959" s="242"/>
      <c r="X959" s="242"/>
      <c r="Y959" s="242"/>
      <c r="Z959" s="242"/>
      <c r="AA959" s="242"/>
      <c r="AB959" s="242"/>
      <c r="AC959" s="242"/>
      <c r="AD959" s="242"/>
      <c r="AE959" s="242"/>
      <c r="AF959" s="242"/>
      <c r="AG959" s="242"/>
      <c r="AH959" s="242"/>
      <c r="AI959" s="766"/>
      <c r="AJ959" s="242"/>
      <c r="AK959" s="242"/>
      <c r="AL959" s="242"/>
      <c r="AM959" s="242"/>
      <c r="AN959" s="242"/>
      <c r="AO959" s="242"/>
      <c r="AP959" s="242"/>
      <c r="AQ959" s="242"/>
      <c r="AR959" s="242"/>
      <c r="AS959" s="242"/>
      <c r="AT959" s="242"/>
      <c r="AU959" s="242"/>
      <c r="AV959" s="242"/>
      <c r="AW959" s="242"/>
      <c r="AX959" s="242"/>
      <c r="AY959" s="242"/>
      <c r="AZ959" s="242"/>
      <c r="BA959" s="242"/>
      <c r="BB959" s="242"/>
      <c r="BC959" s="242"/>
      <c r="BD959" s="242"/>
      <c r="BE959" s="243"/>
      <c r="BF959" s="8"/>
      <c r="BG959" s="8"/>
      <c r="BH959" s="8"/>
      <c r="BI959" s="8"/>
      <c r="BJ959" s="8"/>
      <c r="BK959" s="8"/>
    </row>
    <row r="960" spans="1:63" ht="15" customHeight="1">
      <c r="G960" s="488"/>
    </row>
    <row r="961" spans="7:7" ht="15" customHeight="1">
      <c r="G961" s="488"/>
    </row>
    <row r="962" spans="7:7" ht="15" customHeight="1">
      <c r="G962" s="488"/>
    </row>
    <row r="963" spans="7:7" ht="15" customHeight="1">
      <c r="G963" s="488"/>
    </row>
    <row r="964" spans="7:7" ht="15" customHeight="1">
      <c r="G964" s="488"/>
    </row>
    <row r="965" spans="7:7" ht="15" customHeight="1">
      <c r="G965" s="488"/>
    </row>
    <row r="966" spans="7:7" ht="15" customHeight="1">
      <c r="G966" s="488"/>
    </row>
    <row r="967" spans="7:7" ht="15" customHeight="1">
      <c r="G967" s="488"/>
    </row>
    <row r="968" spans="7:7" ht="15" customHeight="1">
      <c r="G968" s="488"/>
    </row>
    <row r="969" spans="7:7" ht="15" customHeight="1">
      <c r="G969" s="488"/>
    </row>
    <row r="970" spans="7:7" ht="15" customHeight="1">
      <c r="G970" s="488"/>
    </row>
    <row r="971" spans="7:7" ht="15" customHeight="1">
      <c r="G971" s="488"/>
    </row>
    <row r="972" spans="7:7" ht="15" customHeight="1">
      <c r="G972" s="488"/>
    </row>
    <row r="973" spans="7:7" ht="15" customHeight="1">
      <c r="G973" s="488"/>
    </row>
    <row r="974" spans="7:7" ht="15" customHeight="1">
      <c r="G974" s="488"/>
    </row>
    <row r="975" spans="7:7" ht="15" customHeight="1">
      <c r="G975" s="488"/>
    </row>
    <row r="976" spans="7:7" ht="15" customHeight="1">
      <c r="G976" s="488"/>
    </row>
    <row r="977" spans="7:7" ht="15" customHeight="1">
      <c r="G977" s="488"/>
    </row>
    <row r="978" spans="7:7" ht="15" customHeight="1">
      <c r="G978" s="488"/>
    </row>
    <row r="979" spans="7:7" ht="15" customHeight="1">
      <c r="G979" s="488"/>
    </row>
    <row r="980" spans="7:7" ht="15" customHeight="1">
      <c r="G980" s="488"/>
    </row>
    <row r="981" spans="7:7" ht="15" customHeight="1">
      <c r="G981" s="488"/>
    </row>
    <row r="982" spans="7:7" ht="15" customHeight="1">
      <c r="G982" s="488"/>
    </row>
    <row r="983" spans="7:7" ht="15" customHeight="1">
      <c r="G983" s="488"/>
    </row>
    <row r="984" spans="7:7" ht="15" customHeight="1">
      <c r="G984" s="488"/>
    </row>
    <row r="985" spans="7:7" ht="15" customHeight="1">
      <c r="G985" s="488"/>
    </row>
    <row r="986" spans="7:7" ht="15" customHeight="1">
      <c r="G986" s="488"/>
    </row>
    <row r="987" spans="7:7" ht="15" customHeight="1">
      <c r="G987" s="488"/>
    </row>
    <row r="988" spans="7:7" ht="15" customHeight="1">
      <c r="G988" s="488"/>
    </row>
    <row r="989" spans="7:7" ht="15" customHeight="1">
      <c r="G989" s="488"/>
    </row>
    <row r="990" spans="7:7" ht="15" customHeight="1">
      <c r="G990" s="488"/>
    </row>
    <row r="991" spans="7:7" ht="15" customHeight="1">
      <c r="G991" s="488"/>
    </row>
    <row r="992" spans="7:7" ht="15" customHeight="1">
      <c r="G992" s="488"/>
    </row>
    <row r="993" spans="7:7" ht="15" customHeight="1">
      <c r="G993" s="488"/>
    </row>
    <row r="994" spans="7:7" ht="15" customHeight="1">
      <c r="G994" s="488"/>
    </row>
    <row r="995" spans="7:7" ht="15" customHeight="1">
      <c r="G995" s="488"/>
    </row>
    <row r="996" spans="7:7" ht="15" customHeight="1">
      <c r="G996" s="488"/>
    </row>
    <row r="997" spans="7:7" ht="15" customHeight="1">
      <c r="G997" s="488"/>
    </row>
    <row r="998" spans="7:7" ht="15" customHeight="1">
      <c r="G998" s="488"/>
    </row>
    <row r="999" spans="7:7" ht="15" customHeight="1">
      <c r="G999" s="488"/>
    </row>
    <row r="1000" spans="7:7" ht="15" customHeight="1">
      <c r="G1000" s="488"/>
    </row>
    <row r="1001" spans="7:7" ht="15" customHeight="1">
      <c r="G1001" s="488"/>
    </row>
    <row r="1002" spans="7:7" ht="15" customHeight="1">
      <c r="G1002" s="488"/>
    </row>
    <row r="1003" spans="7:7" ht="15" customHeight="1">
      <c r="G1003" s="488"/>
    </row>
    <row r="1004" spans="7:7" ht="15" customHeight="1">
      <c r="G1004" s="488"/>
    </row>
    <row r="1005" spans="7:7" ht="15" customHeight="1">
      <c r="G1005" s="488"/>
    </row>
    <row r="1006" spans="7:7" ht="15" customHeight="1">
      <c r="G1006" s="488"/>
    </row>
    <row r="1007" spans="7:7" ht="15" customHeight="1">
      <c r="G1007" s="488"/>
    </row>
    <row r="1008" spans="7:7" ht="15" customHeight="1">
      <c r="G1008" s="488"/>
    </row>
    <row r="1009" spans="7:7" ht="15" customHeight="1">
      <c r="G1009" s="488"/>
    </row>
    <row r="1010" spans="7:7" ht="15" customHeight="1">
      <c r="G1010" s="488"/>
    </row>
    <row r="1011" spans="7:7" ht="15" customHeight="1">
      <c r="G1011" s="488"/>
    </row>
    <row r="1012" spans="7:7" ht="15" customHeight="1">
      <c r="G1012" s="488"/>
    </row>
    <row r="1013" spans="7:7" ht="15" customHeight="1">
      <c r="G1013" s="488"/>
    </row>
    <row r="1014" spans="7:7" ht="15" customHeight="1">
      <c r="G1014" s="488"/>
    </row>
    <row r="1015" spans="7:7" ht="15" customHeight="1">
      <c r="G1015" s="488"/>
    </row>
    <row r="1016" spans="7:7" ht="15" customHeight="1">
      <c r="G1016" s="488"/>
    </row>
    <row r="1017" spans="7:7" ht="15" customHeight="1">
      <c r="G1017" s="488"/>
    </row>
    <row r="1018" spans="7:7" ht="15" customHeight="1">
      <c r="G1018" s="488"/>
    </row>
    <row r="1019" spans="7:7" ht="15" customHeight="1">
      <c r="G1019" s="488"/>
    </row>
    <row r="1020" spans="7:7" ht="15" customHeight="1">
      <c r="G1020" s="488"/>
    </row>
    <row r="1021" spans="7:7" ht="15" customHeight="1">
      <c r="G1021" s="488"/>
    </row>
    <row r="1022" spans="7:7" ht="15" customHeight="1">
      <c r="G1022" s="488"/>
    </row>
    <row r="1023" spans="7:7" ht="15" customHeight="1">
      <c r="G1023" s="488"/>
    </row>
    <row r="1024" spans="7:7" ht="15" customHeight="1">
      <c r="G1024" s="488"/>
    </row>
    <row r="1025" spans="7:7" ht="15" customHeight="1">
      <c r="G1025" s="488"/>
    </row>
    <row r="1026" spans="7:7" ht="15" customHeight="1">
      <c r="G1026" s="488"/>
    </row>
    <row r="1027" spans="7:7" ht="15" customHeight="1">
      <c r="G1027" s="488"/>
    </row>
    <row r="1028" spans="7:7" ht="15" customHeight="1">
      <c r="G1028" s="488"/>
    </row>
    <row r="1029" spans="7:7" ht="15" customHeight="1">
      <c r="G1029" s="488"/>
    </row>
    <row r="1030" spans="7:7" ht="15" customHeight="1">
      <c r="G1030" s="488"/>
    </row>
    <row r="1031" spans="7:7" ht="15" customHeight="1">
      <c r="G1031" s="488"/>
    </row>
    <row r="1032" spans="7:7" ht="15" customHeight="1">
      <c r="G1032" s="488"/>
    </row>
    <row r="1033" spans="7:7" ht="15" customHeight="1">
      <c r="G1033" s="488"/>
    </row>
    <row r="1034" spans="7:7" ht="15" customHeight="1">
      <c r="G1034" s="488"/>
    </row>
    <row r="1035" spans="7:7" ht="15" customHeight="1">
      <c r="G1035" s="488"/>
    </row>
    <row r="1036" spans="7:7" ht="15" customHeight="1">
      <c r="G1036" s="488"/>
    </row>
    <row r="1037" spans="7:7" ht="15" customHeight="1">
      <c r="G1037" s="488"/>
    </row>
    <row r="1038" spans="7:7" ht="15" customHeight="1">
      <c r="G1038" s="488"/>
    </row>
    <row r="1039" spans="7:7" ht="15" customHeight="1">
      <c r="G1039" s="488"/>
    </row>
    <row r="1040" spans="7:7" ht="15" customHeight="1">
      <c r="G1040" s="488"/>
    </row>
    <row r="1041" spans="7:7" ht="15" customHeight="1">
      <c r="G1041" s="488"/>
    </row>
    <row r="1042" spans="7:7" ht="15" customHeight="1">
      <c r="G1042" s="488"/>
    </row>
    <row r="1043" spans="7:7" ht="15" customHeight="1">
      <c r="G1043" s="488"/>
    </row>
    <row r="1044" spans="7:7" ht="15" customHeight="1">
      <c r="G1044" s="488"/>
    </row>
    <row r="1045" spans="7:7" ht="15" customHeight="1">
      <c r="G1045" s="488"/>
    </row>
    <row r="1046" spans="7:7" ht="15" customHeight="1">
      <c r="G1046" s="488"/>
    </row>
    <row r="1047" spans="7:7" ht="15" customHeight="1">
      <c r="G1047" s="488"/>
    </row>
    <row r="1048" spans="7:7" ht="15" customHeight="1">
      <c r="G1048" s="488"/>
    </row>
    <row r="1049" spans="7:7" ht="15" customHeight="1">
      <c r="G1049" s="488"/>
    </row>
    <row r="1050" spans="7:7" ht="15" customHeight="1">
      <c r="G1050" s="488"/>
    </row>
    <row r="1051" spans="7:7" ht="15" customHeight="1">
      <c r="G1051" s="488"/>
    </row>
    <row r="1052" spans="7:7" ht="15" customHeight="1">
      <c r="G1052" s="488"/>
    </row>
    <row r="1053" spans="7:7" ht="15" customHeight="1">
      <c r="G1053" s="488"/>
    </row>
    <row r="1054" spans="7:7" ht="15" customHeight="1">
      <c r="G1054" s="488"/>
    </row>
    <row r="1055" spans="7:7" ht="15" customHeight="1">
      <c r="G1055" s="488"/>
    </row>
    <row r="1056" spans="7:7" ht="15" customHeight="1">
      <c r="G1056" s="488"/>
    </row>
    <row r="1057" spans="7:7" ht="15" customHeight="1">
      <c r="G1057" s="488"/>
    </row>
    <row r="1058" spans="7:7" ht="15" customHeight="1">
      <c r="G1058" s="488"/>
    </row>
    <row r="1059" spans="7:7" ht="15" customHeight="1">
      <c r="G1059" s="488"/>
    </row>
    <row r="1060" spans="7:7" ht="15" customHeight="1">
      <c r="G1060" s="488"/>
    </row>
    <row r="1061" spans="7:7" ht="15" customHeight="1">
      <c r="G1061" s="488"/>
    </row>
    <row r="1062" spans="7:7" ht="15" customHeight="1">
      <c r="G1062" s="488"/>
    </row>
    <row r="1063" spans="7:7" ht="15" customHeight="1">
      <c r="G1063" s="488"/>
    </row>
    <row r="1064" spans="7:7" ht="15" customHeight="1">
      <c r="G1064" s="488"/>
    </row>
    <row r="1065" spans="7:7" ht="15" customHeight="1">
      <c r="G1065" s="488"/>
    </row>
    <row r="1066" spans="7:7" ht="15" customHeight="1">
      <c r="G1066" s="488"/>
    </row>
    <row r="1067" spans="7:7" ht="15" customHeight="1">
      <c r="G1067" s="488"/>
    </row>
    <row r="1068" spans="7:7" ht="15" customHeight="1">
      <c r="G1068" s="488"/>
    </row>
    <row r="1069" spans="7:7" ht="15" customHeight="1">
      <c r="G1069" s="488"/>
    </row>
    <row r="1070" spans="7:7" ht="15" customHeight="1">
      <c r="G1070" s="488"/>
    </row>
    <row r="1071" spans="7:7" ht="15" customHeight="1">
      <c r="G1071" s="488"/>
    </row>
    <row r="1072" spans="7:7" ht="15" customHeight="1">
      <c r="G1072" s="488"/>
    </row>
    <row r="1073" spans="7:7" ht="15" customHeight="1">
      <c r="G1073" s="488"/>
    </row>
    <row r="1074" spans="7:7" ht="15" customHeight="1">
      <c r="G1074" s="488"/>
    </row>
    <row r="1075" spans="7:7" ht="15" customHeight="1">
      <c r="G1075" s="488"/>
    </row>
    <row r="1076" spans="7:7" ht="15" customHeight="1">
      <c r="G1076" s="488"/>
    </row>
    <row r="1077" spans="7:7" ht="15" customHeight="1">
      <c r="G1077" s="488"/>
    </row>
    <row r="1078" spans="7:7" ht="15" customHeight="1">
      <c r="G1078" s="488"/>
    </row>
    <row r="1079" spans="7:7" ht="15" customHeight="1">
      <c r="G1079" s="488"/>
    </row>
    <row r="1080" spans="7:7" ht="15" customHeight="1">
      <c r="G1080" s="488"/>
    </row>
    <row r="1081" spans="7:7" ht="15" customHeight="1">
      <c r="G1081" s="488"/>
    </row>
    <row r="1082" spans="7:7" ht="15" customHeight="1">
      <c r="G1082" s="488"/>
    </row>
    <row r="1083" spans="7:7" ht="15" customHeight="1">
      <c r="G1083" s="488"/>
    </row>
    <row r="1084" spans="7:7" ht="15" customHeight="1">
      <c r="G1084" s="488"/>
    </row>
    <row r="1085" spans="7:7" ht="15" customHeight="1">
      <c r="G1085" s="488"/>
    </row>
    <row r="1086" spans="7:7" ht="15" customHeight="1">
      <c r="G1086" s="488"/>
    </row>
    <row r="1087" spans="7:7" ht="15" customHeight="1">
      <c r="G1087" s="488"/>
    </row>
    <row r="1088" spans="7:7" ht="15" customHeight="1">
      <c r="G1088" s="488"/>
    </row>
    <row r="1089" spans="7:7" ht="15" customHeight="1">
      <c r="G1089" s="488"/>
    </row>
    <row r="1090" spans="7:7" ht="15" customHeight="1">
      <c r="G1090" s="488"/>
    </row>
    <row r="1091" spans="7:7" ht="15" customHeight="1">
      <c r="G1091" s="488"/>
    </row>
    <row r="1092" spans="7:7" ht="15" customHeight="1">
      <c r="G1092" s="488"/>
    </row>
    <row r="1093" spans="7:7" ht="15" customHeight="1">
      <c r="G1093" s="488"/>
    </row>
    <row r="1094" spans="7:7" ht="15" customHeight="1">
      <c r="G1094" s="488"/>
    </row>
    <row r="1095" spans="7:7" ht="15" customHeight="1">
      <c r="G1095" s="488"/>
    </row>
    <row r="1096" spans="7:7" ht="15" customHeight="1">
      <c r="G1096" s="488"/>
    </row>
    <row r="1097" spans="7:7" ht="15" customHeight="1">
      <c r="G1097" s="488"/>
    </row>
    <row r="1098" spans="7:7" ht="15" customHeight="1">
      <c r="G1098" s="488"/>
    </row>
    <row r="1099" spans="7:7" ht="15" customHeight="1">
      <c r="G1099" s="488"/>
    </row>
    <row r="1100" spans="7:7" ht="15" customHeight="1">
      <c r="G1100" s="488"/>
    </row>
    <row r="1101" spans="7:7" ht="15" customHeight="1">
      <c r="G1101" s="488"/>
    </row>
    <row r="1102" spans="7:7" ht="15" customHeight="1">
      <c r="G1102" s="488"/>
    </row>
    <row r="1103" spans="7:7" ht="15" customHeight="1">
      <c r="G1103" s="488"/>
    </row>
    <row r="1104" spans="7:7" ht="15" customHeight="1">
      <c r="G1104" s="488"/>
    </row>
    <row r="1105" spans="7:7" ht="15" customHeight="1">
      <c r="G1105" s="488"/>
    </row>
    <row r="1106" spans="7:7" ht="15" customHeight="1">
      <c r="G1106" s="488"/>
    </row>
    <row r="1107" spans="7:7" ht="15" customHeight="1">
      <c r="G1107" s="488"/>
    </row>
    <row r="1108" spans="7:7" ht="15" customHeight="1">
      <c r="G1108" s="488"/>
    </row>
    <row r="1109" spans="7:7" ht="15" customHeight="1">
      <c r="G1109" s="488"/>
    </row>
    <row r="1110" spans="7:7" ht="15" customHeight="1">
      <c r="G1110" s="488"/>
    </row>
    <row r="1111" spans="7:7" ht="15" customHeight="1">
      <c r="G1111" s="488"/>
    </row>
    <row r="1112" spans="7:7" ht="15" customHeight="1">
      <c r="G1112" s="488"/>
    </row>
    <row r="1113" spans="7:7" ht="15" customHeight="1">
      <c r="G1113" s="488"/>
    </row>
    <row r="1114" spans="7:7" ht="15" customHeight="1">
      <c r="G1114" s="488"/>
    </row>
    <row r="1115" spans="7:7" ht="15" customHeight="1">
      <c r="G1115" s="488"/>
    </row>
    <row r="1116" spans="7:7" ht="15" customHeight="1">
      <c r="G1116" s="488"/>
    </row>
    <row r="1117" spans="7:7" ht="15" customHeight="1">
      <c r="G1117" s="488"/>
    </row>
    <row r="1118" spans="7:7" ht="15" customHeight="1">
      <c r="G1118" s="488"/>
    </row>
    <row r="1119" spans="7:7" ht="15" customHeight="1">
      <c r="G1119" s="488"/>
    </row>
    <row r="1120" spans="7:7" ht="15" customHeight="1">
      <c r="G1120" s="488"/>
    </row>
    <row r="1121" spans="7:7" ht="15" customHeight="1">
      <c r="G1121" s="488"/>
    </row>
    <row r="1122" spans="7:7" ht="15" customHeight="1">
      <c r="G1122" s="488"/>
    </row>
    <row r="1123" spans="7:7" ht="15" customHeight="1">
      <c r="G1123" s="488"/>
    </row>
    <row r="1124" spans="7:7" ht="15" customHeight="1">
      <c r="G1124" s="488"/>
    </row>
    <row r="1125" spans="7:7" ht="15" customHeight="1">
      <c r="G1125" s="488"/>
    </row>
    <row r="1126" spans="7:7" ht="15" customHeight="1">
      <c r="G1126" s="488"/>
    </row>
    <row r="1127" spans="7:7" ht="15" customHeight="1">
      <c r="G1127" s="488"/>
    </row>
    <row r="1128" spans="7:7" ht="15" customHeight="1">
      <c r="G1128" s="488"/>
    </row>
    <row r="1129" spans="7:7" ht="15" customHeight="1">
      <c r="G1129" s="488"/>
    </row>
    <row r="1130" spans="7:7" ht="15" customHeight="1">
      <c r="G1130" s="488"/>
    </row>
    <row r="1131" spans="7:7" ht="15" customHeight="1">
      <c r="G1131" s="488"/>
    </row>
    <row r="1132" spans="7:7" ht="15" customHeight="1">
      <c r="G1132" s="488"/>
    </row>
    <row r="1133" spans="7:7" ht="15" customHeight="1">
      <c r="G1133" s="488"/>
    </row>
    <row r="1134" spans="7:7" ht="15" customHeight="1">
      <c r="G1134" s="488"/>
    </row>
    <row r="1135" spans="7:7" ht="15" customHeight="1">
      <c r="G1135" s="488"/>
    </row>
    <row r="1136" spans="7:7" ht="15" customHeight="1">
      <c r="G1136" s="488"/>
    </row>
    <row r="1137" spans="7:7" ht="15" customHeight="1">
      <c r="G1137" s="488"/>
    </row>
    <row r="1138" spans="7:7" ht="15" customHeight="1">
      <c r="G1138" s="488"/>
    </row>
    <row r="1139" spans="7:7" ht="15" customHeight="1">
      <c r="G1139" s="488"/>
    </row>
    <row r="1140" spans="7:7" ht="15" customHeight="1">
      <c r="G1140" s="488"/>
    </row>
    <row r="1141" spans="7:7" ht="15" customHeight="1">
      <c r="G1141" s="488"/>
    </row>
    <row r="1142" spans="7:7" ht="15" customHeight="1">
      <c r="G1142" s="488"/>
    </row>
    <row r="1143" spans="7:7" ht="15" customHeight="1">
      <c r="G1143" s="488"/>
    </row>
    <row r="1144" spans="7:7" ht="15" customHeight="1">
      <c r="G1144" s="488"/>
    </row>
    <row r="1145" spans="7:7" ht="15" customHeight="1">
      <c r="G1145" s="488"/>
    </row>
    <row r="1146" spans="7:7" ht="15" customHeight="1">
      <c r="G1146" s="488"/>
    </row>
    <row r="1147" spans="7:7" ht="15" customHeight="1">
      <c r="G1147" s="488"/>
    </row>
    <row r="1148" spans="7:7" ht="15" customHeight="1">
      <c r="G1148" s="488"/>
    </row>
    <row r="1149" spans="7:7" ht="15" customHeight="1">
      <c r="G1149" s="488"/>
    </row>
    <row r="1150" spans="7:7" ht="15" customHeight="1">
      <c r="G1150" s="488"/>
    </row>
    <row r="1151" spans="7:7" ht="15" customHeight="1">
      <c r="G1151" s="488"/>
    </row>
    <row r="1152" spans="7:7" ht="15" customHeight="1">
      <c r="G1152" s="488"/>
    </row>
    <row r="1153" spans="7:7" ht="15" customHeight="1">
      <c r="G1153" s="488"/>
    </row>
    <row r="1154" spans="7:7" ht="15" customHeight="1">
      <c r="G1154" s="488"/>
    </row>
    <row r="1155" spans="7:7" ht="15" customHeight="1">
      <c r="G1155" s="488"/>
    </row>
    <row r="1156" spans="7:7" ht="15" customHeight="1">
      <c r="G1156" s="488"/>
    </row>
    <row r="1157" spans="7:7" ht="15" customHeight="1">
      <c r="G1157" s="488"/>
    </row>
    <row r="1158" spans="7:7" ht="15" customHeight="1">
      <c r="G1158" s="488"/>
    </row>
    <row r="1159" spans="7:7" ht="15" customHeight="1">
      <c r="G1159" s="488"/>
    </row>
    <row r="1160" spans="7:7" ht="15" customHeight="1">
      <c r="G1160" s="488"/>
    </row>
    <row r="1161" spans="7:7" ht="15" customHeight="1">
      <c r="G1161" s="488"/>
    </row>
    <row r="1162" spans="7:7" ht="15" customHeight="1">
      <c r="G1162" s="488"/>
    </row>
    <row r="1163" spans="7:7" ht="15" customHeight="1">
      <c r="G1163" s="488"/>
    </row>
    <row r="1164" spans="7:7" ht="15" customHeight="1">
      <c r="G1164" s="488"/>
    </row>
    <row r="1165" spans="7:7" ht="15" customHeight="1">
      <c r="G1165" s="488"/>
    </row>
    <row r="1166" spans="7:7" ht="15" customHeight="1">
      <c r="G1166" s="488"/>
    </row>
    <row r="1167" spans="7:7" ht="15" customHeight="1">
      <c r="G1167" s="488"/>
    </row>
    <row r="1168" spans="7:7" ht="15" customHeight="1">
      <c r="G1168" s="488"/>
    </row>
    <row r="1169" spans="7:7" ht="15" customHeight="1">
      <c r="G1169" s="488"/>
    </row>
    <row r="1170" spans="7:7" ht="15" customHeight="1">
      <c r="G1170" s="488"/>
    </row>
    <row r="1171" spans="7:7" ht="15" customHeight="1">
      <c r="G1171" s="488"/>
    </row>
    <row r="1172" spans="7:7" ht="15" customHeight="1">
      <c r="G1172" s="488"/>
    </row>
    <row r="1173" spans="7:7" ht="15" customHeight="1">
      <c r="G1173" s="488"/>
    </row>
    <row r="1174" spans="7:7" ht="15" customHeight="1">
      <c r="G1174" s="488"/>
    </row>
    <row r="1175" spans="7:7" ht="15" customHeight="1">
      <c r="G1175" s="488"/>
    </row>
    <row r="1176" spans="7:7" ht="15" customHeight="1">
      <c r="G1176" s="488"/>
    </row>
    <row r="1177" spans="7:7" ht="15" customHeight="1">
      <c r="G1177" s="488"/>
    </row>
    <row r="1178" spans="7:7" ht="15" customHeight="1">
      <c r="G1178" s="488"/>
    </row>
    <row r="1179" spans="7:7" ht="15" customHeight="1">
      <c r="G1179" s="488"/>
    </row>
    <row r="1180" spans="7:7" ht="15" customHeight="1">
      <c r="G1180" s="488"/>
    </row>
    <row r="1181" spans="7:7" ht="15" customHeight="1">
      <c r="G1181" s="488"/>
    </row>
    <row r="1182" spans="7:7" ht="15" customHeight="1">
      <c r="G1182" s="488"/>
    </row>
    <row r="1183" spans="7:7" ht="15" customHeight="1">
      <c r="G1183" s="488"/>
    </row>
    <row r="1184" spans="7:7" ht="15" customHeight="1">
      <c r="G1184" s="488"/>
    </row>
    <row r="1185" spans="7:7" ht="15" customHeight="1">
      <c r="G1185" s="488"/>
    </row>
    <row r="1186" spans="7:7" ht="15" customHeight="1">
      <c r="G1186" s="488"/>
    </row>
    <row r="1187" spans="7:7" ht="15" customHeight="1">
      <c r="G1187" s="488"/>
    </row>
    <row r="1188" spans="7:7" ht="15" customHeight="1">
      <c r="G1188" s="488"/>
    </row>
    <row r="1189" spans="7:7" ht="15" customHeight="1">
      <c r="G1189" s="488"/>
    </row>
    <row r="1190" spans="7:7" ht="15" customHeight="1">
      <c r="G1190" s="488"/>
    </row>
    <row r="1191" spans="7:7" ht="15" customHeight="1">
      <c r="G1191" s="488"/>
    </row>
    <row r="1192" spans="7:7" ht="15" customHeight="1">
      <c r="G1192" s="488"/>
    </row>
    <row r="1193" spans="7:7" ht="15" customHeight="1">
      <c r="G1193" s="488"/>
    </row>
    <row r="1194" spans="7:7" ht="15" customHeight="1">
      <c r="G1194" s="488"/>
    </row>
    <row r="1195" spans="7:7" ht="15" customHeight="1">
      <c r="G1195" s="488"/>
    </row>
    <row r="1196" spans="7:7" ht="15" customHeight="1">
      <c r="G1196" s="488"/>
    </row>
    <row r="1197" spans="7:7" ht="15" customHeight="1">
      <c r="G1197" s="488"/>
    </row>
    <row r="1198" spans="7:7" ht="15" customHeight="1">
      <c r="G1198" s="488"/>
    </row>
    <row r="1199" spans="7:7" ht="15" customHeight="1">
      <c r="G1199" s="488"/>
    </row>
    <row r="1200" spans="7:7" ht="15" customHeight="1">
      <c r="G1200" s="488"/>
    </row>
    <row r="1201" spans="7:7" ht="15" customHeight="1">
      <c r="G1201" s="488"/>
    </row>
    <row r="1202" spans="7:7" ht="15" customHeight="1">
      <c r="G1202" s="488"/>
    </row>
    <row r="1203" spans="7:7" ht="15" customHeight="1">
      <c r="G1203" s="488"/>
    </row>
    <row r="1204" spans="7:7" ht="15" customHeight="1">
      <c r="G1204" s="488"/>
    </row>
    <row r="1205" spans="7:7" ht="15" customHeight="1">
      <c r="G1205" s="488"/>
    </row>
    <row r="1206" spans="7:7" ht="15" customHeight="1">
      <c r="G1206" s="488"/>
    </row>
    <row r="1207" spans="7:7" ht="15" customHeight="1">
      <c r="G1207" s="488"/>
    </row>
    <row r="1208" spans="7:7" ht="15" customHeight="1">
      <c r="G1208" s="488"/>
    </row>
    <row r="1209" spans="7:7" ht="15" customHeight="1">
      <c r="G1209" s="488"/>
    </row>
    <row r="1210" spans="7:7" ht="15" customHeight="1">
      <c r="G1210" s="488"/>
    </row>
    <row r="1211" spans="7:7" ht="15" customHeight="1">
      <c r="G1211" s="488"/>
    </row>
    <row r="1212" spans="7:7" ht="15" customHeight="1">
      <c r="G1212" s="488"/>
    </row>
    <row r="1213" spans="7:7" ht="15" customHeight="1">
      <c r="G1213" s="488"/>
    </row>
    <row r="1214" spans="7:7" ht="15" customHeight="1">
      <c r="G1214" s="488"/>
    </row>
    <row r="1215" spans="7:7" ht="15" customHeight="1">
      <c r="G1215" s="488"/>
    </row>
    <row r="1216" spans="7:7" ht="15" customHeight="1">
      <c r="G1216" s="488"/>
    </row>
    <row r="1217" spans="7:7" ht="15" customHeight="1">
      <c r="G1217" s="488"/>
    </row>
    <row r="1218" spans="7:7" ht="15" customHeight="1">
      <c r="G1218" s="488"/>
    </row>
    <row r="1219" spans="7:7" ht="15" customHeight="1">
      <c r="G1219" s="488"/>
    </row>
    <row r="1220" spans="7:7" ht="15" customHeight="1">
      <c r="G1220" s="488"/>
    </row>
    <row r="1221" spans="7:7" ht="15" customHeight="1">
      <c r="G1221" s="488"/>
    </row>
    <row r="1222" spans="7:7" ht="15" customHeight="1">
      <c r="G1222" s="488"/>
    </row>
    <row r="1223" spans="7:7" ht="15" customHeight="1">
      <c r="G1223" s="488"/>
    </row>
    <row r="1224" spans="7:7" ht="15" customHeight="1">
      <c r="G1224" s="488"/>
    </row>
    <row r="1225" spans="7:7" ht="15" customHeight="1">
      <c r="G1225" s="488"/>
    </row>
    <row r="1226" spans="7:7" ht="15" customHeight="1">
      <c r="G1226" s="488"/>
    </row>
    <row r="1227" spans="7:7" ht="15" customHeight="1">
      <c r="G1227" s="488"/>
    </row>
    <row r="1228" spans="7:7" ht="15" customHeight="1">
      <c r="G1228" s="488"/>
    </row>
    <row r="1229" spans="7:7" ht="15" customHeight="1">
      <c r="G1229" s="488"/>
    </row>
    <row r="1230" spans="7:7" ht="15" customHeight="1">
      <c r="G1230" s="488"/>
    </row>
    <row r="1231" spans="7:7" ht="15" customHeight="1">
      <c r="G1231" s="488"/>
    </row>
    <row r="1232" spans="7:7" ht="15" customHeight="1">
      <c r="G1232" s="488"/>
    </row>
    <row r="1233" spans="7:7" ht="15" customHeight="1">
      <c r="G1233" s="488"/>
    </row>
    <row r="1234" spans="7:7" ht="15" customHeight="1">
      <c r="G1234" s="488"/>
    </row>
    <row r="1235" spans="7:7" ht="15" customHeight="1">
      <c r="G1235" s="488"/>
    </row>
    <row r="1236" spans="7:7" ht="15" customHeight="1">
      <c r="G1236" s="488"/>
    </row>
    <row r="1237" spans="7:7" ht="15" customHeight="1">
      <c r="G1237" s="488"/>
    </row>
    <row r="1238" spans="7:7" ht="15" customHeight="1">
      <c r="G1238" s="488"/>
    </row>
    <row r="1239" spans="7:7" ht="15" customHeight="1">
      <c r="G1239" s="488"/>
    </row>
    <row r="1240" spans="7:7" ht="15" customHeight="1">
      <c r="G1240" s="488"/>
    </row>
    <row r="1241" spans="7:7" ht="15" customHeight="1">
      <c r="G1241" s="488"/>
    </row>
    <row r="1242" spans="7:7" ht="15" customHeight="1">
      <c r="G1242" s="488"/>
    </row>
    <row r="1243" spans="7:7" ht="15" customHeight="1">
      <c r="G1243" s="488"/>
    </row>
    <row r="1244" spans="7:7" ht="15" customHeight="1">
      <c r="G1244" s="488"/>
    </row>
    <row r="1245" spans="7:7" ht="15" customHeight="1">
      <c r="G1245" s="488"/>
    </row>
    <row r="1246" spans="7:7" ht="15" customHeight="1">
      <c r="G1246" s="488"/>
    </row>
    <row r="1247" spans="7:7" ht="15" customHeight="1">
      <c r="G1247" s="488"/>
    </row>
    <row r="1248" spans="7:7" ht="15" customHeight="1">
      <c r="G1248" s="488"/>
    </row>
    <row r="1249" spans="7:7" ht="15" customHeight="1">
      <c r="G1249" s="488"/>
    </row>
    <row r="1250" spans="7:7" ht="15" customHeight="1">
      <c r="G1250" s="488"/>
    </row>
    <row r="1251" spans="7:7" ht="15" customHeight="1">
      <c r="G1251" s="488"/>
    </row>
    <row r="1252" spans="7:7" ht="15" customHeight="1">
      <c r="G1252" s="488"/>
    </row>
    <row r="1253" spans="7:7" ht="15" customHeight="1">
      <c r="G1253" s="488"/>
    </row>
    <row r="1254" spans="7:7" ht="15" customHeight="1">
      <c r="G1254" s="488"/>
    </row>
    <row r="1255" spans="7:7" ht="15" customHeight="1">
      <c r="G1255" s="488"/>
    </row>
    <row r="1256" spans="7:7" ht="15" customHeight="1">
      <c r="G1256" s="488"/>
    </row>
    <row r="1257" spans="7:7" ht="15" customHeight="1">
      <c r="G1257" s="488"/>
    </row>
    <row r="1258" spans="7:7" ht="15" customHeight="1">
      <c r="G1258" s="488"/>
    </row>
    <row r="1259" spans="7:7" ht="15" customHeight="1">
      <c r="G1259" s="488"/>
    </row>
    <row r="1260" spans="7:7" ht="15" customHeight="1">
      <c r="G1260" s="488"/>
    </row>
    <row r="1261" spans="7:7" ht="15" customHeight="1">
      <c r="G1261" s="488"/>
    </row>
    <row r="1262" spans="7:7" ht="15" customHeight="1">
      <c r="G1262" s="488"/>
    </row>
    <row r="1263" spans="7:7" ht="15" customHeight="1">
      <c r="G1263" s="488"/>
    </row>
    <row r="1264" spans="7:7" ht="15" customHeight="1">
      <c r="G1264" s="488"/>
    </row>
    <row r="1265" spans="7:7" ht="15" customHeight="1">
      <c r="G1265" s="488"/>
    </row>
    <row r="1266" spans="7:7" ht="15" customHeight="1">
      <c r="G1266" s="488"/>
    </row>
    <row r="1267" spans="7:7" ht="15" customHeight="1">
      <c r="G1267" s="488"/>
    </row>
    <row r="1268" spans="7:7" ht="15" customHeight="1">
      <c r="G1268" s="488"/>
    </row>
    <row r="1269" spans="7:7" ht="15" customHeight="1">
      <c r="G1269" s="488"/>
    </row>
    <row r="1270" spans="7:7" ht="15" customHeight="1">
      <c r="G1270" s="488"/>
    </row>
    <row r="1271" spans="7:7" ht="15" customHeight="1">
      <c r="G1271" s="488"/>
    </row>
    <row r="1272" spans="7:7" ht="15" customHeight="1">
      <c r="G1272" s="488"/>
    </row>
    <row r="1273" spans="7:7" ht="15" customHeight="1">
      <c r="G1273" s="488"/>
    </row>
    <row r="1274" spans="7:7" ht="15" customHeight="1">
      <c r="G1274" s="488"/>
    </row>
    <row r="1275" spans="7:7" ht="15" customHeight="1">
      <c r="G1275" s="488"/>
    </row>
    <row r="1276" spans="7:7" ht="15" customHeight="1">
      <c r="G1276" s="488"/>
    </row>
    <row r="1277" spans="7:7" ht="15" customHeight="1">
      <c r="G1277" s="488"/>
    </row>
    <row r="1278" spans="7:7" ht="15" customHeight="1">
      <c r="G1278" s="488"/>
    </row>
    <row r="1279" spans="7:7" ht="15" customHeight="1">
      <c r="G1279" s="488"/>
    </row>
    <row r="1280" spans="7:7" ht="15" customHeight="1">
      <c r="G1280" s="488"/>
    </row>
    <row r="1281" spans="7:7" ht="15" customHeight="1">
      <c r="G1281" s="488"/>
    </row>
    <row r="1282" spans="7:7" ht="15" customHeight="1">
      <c r="G1282" s="488"/>
    </row>
    <row r="1283" spans="7:7" ht="15" customHeight="1">
      <c r="G1283" s="488"/>
    </row>
    <row r="1284" spans="7:7" ht="15" customHeight="1">
      <c r="G1284" s="488"/>
    </row>
    <row r="1285" spans="7:7" ht="15" customHeight="1">
      <c r="G1285" s="488"/>
    </row>
    <row r="1286" spans="7:7" ht="15" customHeight="1">
      <c r="G1286" s="488"/>
    </row>
    <row r="1287" spans="7:7" ht="15" customHeight="1">
      <c r="G1287" s="488"/>
    </row>
    <row r="1288" spans="7:7" ht="15" customHeight="1">
      <c r="G1288" s="488"/>
    </row>
    <row r="1289" spans="7:7" ht="15" customHeight="1">
      <c r="G1289" s="488"/>
    </row>
    <row r="1290" spans="7:7" ht="15" customHeight="1">
      <c r="G1290" s="488"/>
    </row>
    <row r="1291" spans="7:7" ht="15" customHeight="1">
      <c r="G1291" s="488"/>
    </row>
    <row r="1292" spans="7:7" ht="15" customHeight="1">
      <c r="G1292" s="488"/>
    </row>
    <row r="1293" spans="7:7" ht="15" customHeight="1">
      <c r="G1293" s="488"/>
    </row>
    <row r="1294" spans="7:7" ht="15" customHeight="1">
      <c r="G1294" s="488"/>
    </row>
    <row r="1295" spans="7:7" ht="15" customHeight="1">
      <c r="G1295" s="488"/>
    </row>
    <row r="1296" spans="7:7" ht="15" customHeight="1">
      <c r="G1296" s="488"/>
    </row>
    <row r="1297" spans="7:7" ht="15" customHeight="1">
      <c r="G1297" s="488"/>
    </row>
    <row r="1298" spans="7:7" ht="15" customHeight="1">
      <c r="G1298" s="488"/>
    </row>
    <row r="1299" spans="7:7" ht="15" customHeight="1">
      <c r="G1299" s="488"/>
    </row>
    <row r="1300" spans="7:7" ht="15" customHeight="1">
      <c r="G1300" s="488"/>
    </row>
    <row r="1301" spans="7:7" ht="15" customHeight="1">
      <c r="G1301" s="488"/>
    </row>
    <row r="1302" spans="7:7" ht="15" customHeight="1">
      <c r="G1302" s="488"/>
    </row>
    <row r="1303" spans="7:7" ht="15" customHeight="1">
      <c r="G1303" s="488"/>
    </row>
    <row r="1304" spans="7:7" ht="15" customHeight="1">
      <c r="G1304" s="488"/>
    </row>
    <row r="1305" spans="7:7" ht="15" customHeight="1">
      <c r="G1305" s="488"/>
    </row>
    <row r="1306" spans="7:7" ht="15" customHeight="1">
      <c r="G1306" s="488"/>
    </row>
    <row r="1307" spans="7:7" ht="15" customHeight="1">
      <c r="G1307" s="488"/>
    </row>
    <row r="1308" spans="7:7" ht="15" customHeight="1">
      <c r="G1308" s="488"/>
    </row>
    <row r="1309" spans="7:7" ht="15" customHeight="1">
      <c r="G1309" s="488"/>
    </row>
    <row r="1310" spans="7:7" ht="15" customHeight="1">
      <c r="G1310" s="488"/>
    </row>
    <row r="1311" spans="7:7" ht="15" customHeight="1">
      <c r="G1311" s="488"/>
    </row>
    <row r="1312" spans="7:7" ht="15" customHeight="1">
      <c r="G1312" s="488"/>
    </row>
    <row r="1313" spans="7:7" ht="15" customHeight="1">
      <c r="G1313" s="488"/>
    </row>
    <row r="1314" spans="7:7" ht="15" customHeight="1">
      <c r="G1314" s="488"/>
    </row>
    <row r="1315" spans="7:7" ht="15" customHeight="1">
      <c r="G1315" s="488"/>
    </row>
    <row r="1316" spans="7:7" ht="15" customHeight="1">
      <c r="G1316" s="488"/>
    </row>
    <row r="1317" spans="7:7" ht="15" customHeight="1">
      <c r="G1317" s="488"/>
    </row>
    <row r="1318" spans="7:7" ht="15" customHeight="1">
      <c r="G1318" s="488"/>
    </row>
    <row r="1319" spans="7:7" ht="15" customHeight="1">
      <c r="G1319" s="488"/>
    </row>
    <row r="1320" spans="7:7" ht="15" customHeight="1">
      <c r="G1320" s="488"/>
    </row>
    <row r="1321" spans="7:7" ht="15" customHeight="1">
      <c r="G1321" s="488"/>
    </row>
    <row r="1322" spans="7:7" ht="15" customHeight="1">
      <c r="G1322" s="488"/>
    </row>
    <row r="1323" spans="7:7" ht="15" customHeight="1">
      <c r="G1323" s="488"/>
    </row>
    <row r="1324" spans="7:7" ht="15" customHeight="1">
      <c r="G1324" s="488"/>
    </row>
    <row r="1325" spans="7:7" ht="15" customHeight="1">
      <c r="G1325" s="488"/>
    </row>
    <row r="1326" spans="7:7" ht="15" customHeight="1">
      <c r="G1326" s="488"/>
    </row>
    <row r="1327" spans="7:7" ht="15" customHeight="1">
      <c r="G1327" s="488"/>
    </row>
    <row r="1328" spans="7:7" ht="15" customHeight="1">
      <c r="G1328" s="488"/>
    </row>
    <row r="1329" spans="7:7" ht="15" customHeight="1">
      <c r="G1329" s="488"/>
    </row>
    <row r="1330" spans="7:7" ht="15" customHeight="1">
      <c r="G1330" s="488"/>
    </row>
    <row r="1331" spans="7:7" ht="15" customHeight="1">
      <c r="G1331" s="488"/>
    </row>
    <row r="1332" spans="7:7" ht="15" customHeight="1">
      <c r="G1332" s="488"/>
    </row>
    <row r="1333" spans="7:7" ht="15" customHeight="1">
      <c r="G1333" s="488"/>
    </row>
    <row r="1334" spans="7:7" ht="15" customHeight="1">
      <c r="G1334" s="488"/>
    </row>
    <row r="1335" spans="7:7" ht="15" customHeight="1">
      <c r="G1335" s="488"/>
    </row>
    <row r="1336" spans="7:7" ht="15" customHeight="1">
      <c r="G1336" s="488"/>
    </row>
    <row r="1337" spans="7:7" ht="15" customHeight="1">
      <c r="G1337" s="488"/>
    </row>
    <row r="1338" spans="7:7" ht="15" customHeight="1">
      <c r="G1338" s="488"/>
    </row>
    <row r="1339" spans="7:7" ht="15" customHeight="1">
      <c r="G1339" s="488"/>
    </row>
    <row r="1340" spans="7:7" ht="15" customHeight="1">
      <c r="G1340" s="488"/>
    </row>
    <row r="1341" spans="7:7" ht="15" customHeight="1">
      <c r="G1341" s="488"/>
    </row>
    <row r="1342" spans="7:7" ht="15" customHeight="1">
      <c r="G1342" s="488"/>
    </row>
    <row r="1343" spans="7:7" ht="15" customHeight="1">
      <c r="G1343" s="488"/>
    </row>
    <row r="1344" spans="7:7" ht="15" customHeight="1">
      <c r="G1344" s="488"/>
    </row>
    <row r="1345" spans="7:7" ht="15" customHeight="1">
      <c r="G1345" s="488"/>
    </row>
    <row r="1346" spans="7:7" ht="15" customHeight="1">
      <c r="G1346" s="488"/>
    </row>
    <row r="1347" spans="7:7" ht="15" customHeight="1">
      <c r="G1347" s="488"/>
    </row>
    <row r="1348" spans="7:7" ht="15" customHeight="1">
      <c r="G1348" s="488"/>
    </row>
    <row r="1349" spans="7:7" ht="15" customHeight="1">
      <c r="G1349" s="488"/>
    </row>
    <row r="1350" spans="7:7" ht="15" customHeight="1">
      <c r="G1350" s="488"/>
    </row>
    <row r="1351" spans="7:7" ht="15" customHeight="1">
      <c r="G1351" s="488"/>
    </row>
    <row r="1352" spans="7:7" ht="15" customHeight="1">
      <c r="G1352" s="488"/>
    </row>
    <row r="1353" spans="7:7" ht="15" customHeight="1">
      <c r="G1353" s="488"/>
    </row>
    <row r="1354" spans="7:7" ht="15" customHeight="1">
      <c r="G1354" s="488"/>
    </row>
    <row r="1355" spans="7:7" ht="15" customHeight="1">
      <c r="G1355" s="488"/>
    </row>
    <row r="1356" spans="7:7" ht="15" customHeight="1">
      <c r="G1356" s="488"/>
    </row>
    <row r="1357" spans="7:7" ht="15" customHeight="1">
      <c r="G1357" s="488"/>
    </row>
    <row r="1358" spans="7:7" ht="15" customHeight="1">
      <c r="G1358" s="488"/>
    </row>
    <row r="1359" spans="7:7" ht="15" customHeight="1">
      <c r="G1359" s="488"/>
    </row>
    <row r="1360" spans="7:7" ht="15" customHeight="1">
      <c r="G1360" s="488"/>
    </row>
    <row r="1361" spans="7:7" ht="15" customHeight="1">
      <c r="G1361" s="488"/>
    </row>
    <row r="1362" spans="7:7" ht="15" customHeight="1">
      <c r="G1362" s="488"/>
    </row>
    <row r="1363" spans="7:7" ht="15" customHeight="1">
      <c r="G1363" s="488"/>
    </row>
    <row r="1364" spans="7:7" ht="15" customHeight="1">
      <c r="G1364" s="488"/>
    </row>
    <row r="1365" spans="7:7" ht="15" customHeight="1">
      <c r="G1365" s="488"/>
    </row>
    <row r="1366" spans="7:7" ht="15" customHeight="1">
      <c r="G1366" s="488"/>
    </row>
    <row r="1367" spans="7:7" ht="15" customHeight="1">
      <c r="G1367" s="488"/>
    </row>
    <row r="1368" spans="7:7" ht="15" customHeight="1">
      <c r="G1368" s="488"/>
    </row>
    <row r="1369" spans="7:7" ht="15" customHeight="1">
      <c r="G1369" s="488"/>
    </row>
    <row r="1370" spans="7:7" ht="15" customHeight="1">
      <c r="G1370" s="488"/>
    </row>
    <row r="1371" spans="7:7" ht="15" customHeight="1">
      <c r="G1371" s="488"/>
    </row>
    <row r="1372" spans="7:7" ht="15" customHeight="1">
      <c r="G1372" s="488"/>
    </row>
    <row r="1373" spans="7:7" ht="15" customHeight="1">
      <c r="G1373" s="488"/>
    </row>
    <row r="1374" spans="7:7" ht="15" customHeight="1">
      <c r="G1374" s="488"/>
    </row>
    <row r="1375" spans="7:7" ht="15" customHeight="1">
      <c r="G1375" s="488"/>
    </row>
    <row r="1376" spans="7:7" ht="15" customHeight="1">
      <c r="G1376" s="488"/>
    </row>
    <row r="1377" spans="7:7" ht="15" customHeight="1">
      <c r="G1377" s="488"/>
    </row>
    <row r="1378" spans="7:7" ht="15" customHeight="1">
      <c r="G1378" s="488"/>
    </row>
    <row r="1379" spans="7:7" ht="15" customHeight="1">
      <c r="G1379" s="488"/>
    </row>
    <row r="1380" spans="7:7" ht="15" customHeight="1">
      <c r="G1380" s="488"/>
    </row>
    <row r="1381" spans="7:7" ht="15" customHeight="1">
      <c r="G1381" s="488"/>
    </row>
    <row r="1382" spans="7:7" ht="15" customHeight="1">
      <c r="G1382" s="488"/>
    </row>
    <row r="1383" spans="7:7" ht="15" customHeight="1">
      <c r="G1383" s="488"/>
    </row>
    <row r="1384" spans="7:7" ht="15" customHeight="1">
      <c r="G1384" s="488"/>
    </row>
    <row r="1385" spans="7:7" ht="15" customHeight="1">
      <c r="G1385" s="488"/>
    </row>
    <row r="1386" spans="7:7" ht="15" customHeight="1">
      <c r="G1386" s="488"/>
    </row>
    <row r="1387" spans="7:7" ht="15" customHeight="1">
      <c r="G1387" s="488"/>
    </row>
    <row r="1388" spans="7:7" ht="15" customHeight="1">
      <c r="G1388" s="488"/>
    </row>
    <row r="1389" spans="7:7" ht="15" customHeight="1">
      <c r="G1389" s="488"/>
    </row>
    <row r="1390" spans="7:7" ht="15" customHeight="1">
      <c r="G1390" s="488"/>
    </row>
    <row r="1391" spans="7:7" ht="15" customHeight="1">
      <c r="G1391" s="488"/>
    </row>
    <row r="1392" spans="7:7" ht="15" customHeight="1">
      <c r="G1392" s="488"/>
    </row>
    <row r="1393" spans="7:7" ht="15" customHeight="1">
      <c r="G1393" s="488"/>
    </row>
    <row r="1394" spans="7:7" ht="15" customHeight="1">
      <c r="G1394" s="488"/>
    </row>
    <row r="1395" spans="7:7" ht="15" customHeight="1">
      <c r="G1395" s="488"/>
    </row>
    <row r="1396" spans="7:7" ht="15" customHeight="1">
      <c r="G1396" s="488"/>
    </row>
    <row r="1397" spans="7:7" ht="15" customHeight="1">
      <c r="G1397" s="488"/>
    </row>
    <row r="1398" spans="7:7" ht="15" customHeight="1">
      <c r="G1398" s="488"/>
    </row>
    <row r="1399" spans="7:7" ht="15" customHeight="1">
      <c r="G1399" s="488"/>
    </row>
    <row r="1400" spans="7:7" ht="15" customHeight="1">
      <c r="G1400" s="488"/>
    </row>
    <row r="1401" spans="7:7" ht="15" customHeight="1">
      <c r="G1401" s="488"/>
    </row>
    <row r="1402" spans="7:7" ht="15" customHeight="1">
      <c r="G1402" s="488"/>
    </row>
    <row r="1403" spans="7:7" ht="15" customHeight="1">
      <c r="G1403" s="488"/>
    </row>
    <row r="1404" spans="7:7" ht="15" customHeight="1">
      <c r="G1404" s="488"/>
    </row>
    <row r="1405" spans="7:7" ht="15" customHeight="1">
      <c r="G1405" s="488"/>
    </row>
    <row r="1406" spans="7:7" ht="15" customHeight="1">
      <c r="G1406" s="488"/>
    </row>
    <row r="1407" spans="7:7" ht="15" customHeight="1">
      <c r="G1407" s="488"/>
    </row>
    <row r="1408" spans="7:7" ht="15" customHeight="1">
      <c r="G1408" s="488"/>
    </row>
    <row r="1409" spans="7:7" ht="15" customHeight="1">
      <c r="G1409" s="488"/>
    </row>
    <row r="1410" spans="7:7" ht="15" customHeight="1">
      <c r="G1410" s="488"/>
    </row>
    <row r="1411" spans="7:7" ht="15" customHeight="1">
      <c r="G1411" s="488"/>
    </row>
    <row r="1412" spans="7:7" ht="15" customHeight="1">
      <c r="G1412" s="488"/>
    </row>
    <row r="1413" spans="7:7" ht="15" customHeight="1">
      <c r="G1413" s="488"/>
    </row>
    <row r="1414" spans="7:7" ht="15" customHeight="1">
      <c r="G1414" s="488"/>
    </row>
    <row r="1415" spans="7:7" ht="15" customHeight="1">
      <c r="G1415" s="488"/>
    </row>
    <row r="1416" spans="7:7" ht="15" customHeight="1">
      <c r="G1416" s="488"/>
    </row>
    <row r="1417" spans="7:7" ht="15" customHeight="1">
      <c r="G1417" s="488"/>
    </row>
    <row r="1418" spans="7:7" ht="15" customHeight="1">
      <c r="G1418" s="488"/>
    </row>
    <row r="1419" spans="7:7" ht="15" customHeight="1">
      <c r="G1419" s="488"/>
    </row>
    <row r="1420" spans="7:7" ht="15" customHeight="1">
      <c r="G1420" s="488"/>
    </row>
    <row r="1421" spans="7:7" ht="15" customHeight="1">
      <c r="G1421" s="488"/>
    </row>
    <row r="1422" spans="7:7" ht="15" customHeight="1">
      <c r="G1422" s="488"/>
    </row>
    <row r="1423" spans="7:7" ht="15" customHeight="1">
      <c r="G1423" s="488"/>
    </row>
    <row r="1424" spans="7:7" ht="15" customHeight="1">
      <c r="G1424" s="488"/>
    </row>
    <row r="1425" spans="7:7" ht="15" customHeight="1">
      <c r="G1425" s="488"/>
    </row>
    <row r="1426" spans="7:7" ht="15" customHeight="1">
      <c r="G1426" s="488"/>
    </row>
    <row r="1427" spans="7:7" ht="15" customHeight="1">
      <c r="G1427" s="488"/>
    </row>
    <row r="1428" spans="7:7" ht="15" customHeight="1">
      <c r="G1428" s="488"/>
    </row>
    <row r="1429" spans="7:7" ht="15" customHeight="1">
      <c r="G1429" s="488"/>
    </row>
    <row r="1430" spans="7:7" ht="15" customHeight="1">
      <c r="G1430" s="488"/>
    </row>
    <row r="1431" spans="7:7" ht="15" customHeight="1">
      <c r="G1431" s="488"/>
    </row>
    <row r="1432" spans="7:7" ht="15" customHeight="1">
      <c r="G1432" s="488"/>
    </row>
    <row r="1433" spans="7:7" ht="15" customHeight="1">
      <c r="G1433" s="488"/>
    </row>
    <row r="1434" spans="7:7" ht="15" customHeight="1">
      <c r="G1434" s="488"/>
    </row>
    <row r="1435" spans="7:7" ht="15" customHeight="1">
      <c r="G1435" s="488"/>
    </row>
    <row r="1436" spans="7:7" ht="15" customHeight="1">
      <c r="G1436" s="488"/>
    </row>
    <row r="1437" spans="7:7" ht="15" customHeight="1">
      <c r="G1437" s="488"/>
    </row>
    <row r="1438" spans="7:7" ht="15" customHeight="1">
      <c r="G1438" s="488"/>
    </row>
    <row r="1439" spans="7:7" ht="15" customHeight="1">
      <c r="G1439" s="488"/>
    </row>
    <row r="1440" spans="7:7" ht="15" customHeight="1">
      <c r="G1440" s="488"/>
    </row>
    <row r="1441" spans="7:7" ht="15" customHeight="1">
      <c r="G1441" s="488"/>
    </row>
    <row r="1442" spans="7:7" ht="15" customHeight="1">
      <c r="G1442" s="488"/>
    </row>
    <row r="1443" spans="7:7" ht="15" customHeight="1">
      <c r="G1443" s="488"/>
    </row>
    <row r="1444" spans="7:7" ht="15" customHeight="1">
      <c r="G1444" s="488"/>
    </row>
    <row r="1445" spans="7:7" ht="15" customHeight="1">
      <c r="G1445" s="488"/>
    </row>
    <row r="1446" spans="7:7" ht="15" customHeight="1">
      <c r="G1446" s="488"/>
    </row>
    <row r="1447" spans="7:7" ht="15" customHeight="1">
      <c r="G1447" s="488"/>
    </row>
    <row r="1448" spans="7:7" ht="15" customHeight="1">
      <c r="G1448" s="488"/>
    </row>
    <row r="1449" spans="7:7" ht="15" customHeight="1">
      <c r="G1449" s="488"/>
    </row>
    <row r="1450" spans="7:7" ht="15" customHeight="1">
      <c r="G1450" s="488"/>
    </row>
    <row r="1451" spans="7:7" ht="15" customHeight="1">
      <c r="G1451" s="488"/>
    </row>
    <row r="1452" spans="7:7" ht="15" customHeight="1">
      <c r="G1452" s="488"/>
    </row>
    <row r="1453" spans="7:7" ht="15" customHeight="1">
      <c r="G1453" s="488"/>
    </row>
    <row r="1454" spans="7:7" ht="15" customHeight="1">
      <c r="G1454" s="488"/>
    </row>
    <row r="1455" spans="7:7" ht="15" customHeight="1">
      <c r="G1455" s="488"/>
    </row>
    <row r="1456" spans="7:7" ht="15" customHeight="1">
      <c r="G1456" s="488"/>
    </row>
    <row r="1457" spans="7:7" ht="15" customHeight="1">
      <c r="G1457" s="488"/>
    </row>
    <row r="1458" spans="7:7" ht="15" customHeight="1">
      <c r="G1458" s="488"/>
    </row>
    <row r="1459" spans="7:7" ht="15" customHeight="1">
      <c r="G1459" s="488"/>
    </row>
    <row r="1460" spans="7:7" ht="15" customHeight="1">
      <c r="G1460" s="488"/>
    </row>
    <row r="1461" spans="7:7" ht="15" customHeight="1">
      <c r="G1461" s="488"/>
    </row>
    <row r="1462" spans="7:7" ht="15" customHeight="1">
      <c r="G1462" s="488"/>
    </row>
    <row r="1463" spans="7:7" ht="15" customHeight="1">
      <c r="G1463" s="488"/>
    </row>
    <row r="1464" spans="7:7" ht="15" customHeight="1">
      <c r="G1464" s="488"/>
    </row>
    <row r="1465" spans="7:7" ht="15" customHeight="1">
      <c r="G1465" s="488"/>
    </row>
    <row r="1466" spans="7:7" ht="15" customHeight="1">
      <c r="G1466" s="488"/>
    </row>
    <row r="1467" spans="7:7" ht="15" customHeight="1">
      <c r="G1467" s="488"/>
    </row>
    <row r="1468" spans="7:7" ht="15" customHeight="1">
      <c r="G1468" s="488"/>
    </row>
    <row r="1469" spans="7:7" ht="15" customHeight="1">
      <c r="G1469" s="488"/>
    </row>
    <row r="1470" spans="7:7" ht="15" customHeight="1">
      <c r="G1470" s="488"/>
    </row>
    <row r="1471" spans="7:7" ht="15" customHeight="1">
      <c r="G1471" s="488"/>
    </row>
    <row r="1472" spans="7:7" ht="15" customHeight="1">
      <c r="G1472" s="488"/>
    </row>
    <row r="1473" spans="7:7" ht="15" customHeight="1">
      <c r="G1473" s="488"/>
    </row>
    <row r="1474" spans="7:7" ht="15" customHeight="1">
      <c r="G1474" s="488"/>
    </row>
    <row r="1475" spans="7:7" ht="15" customHeight="1">
      <c r="G1475" s="488"/>
    </row>
    <row r="1476" spans="7:7" ht="15" customHeight="1">
      <c r="G1476" s="488"/>
    </row>
    <row r="1477" spans="7:7" ht="15" customHeight="1">
      <c r="G1477" s="488"/>
    </row>
    <row r="1478" spans="7:7" ht="15" customHeight="1">
      <c r="G1478" s="488"/>
    </row>
    <row r="1479" spans="7:7" ht="15" customHeight="1">
      <c r="G1479" s="488"/>
    </row>
    <row r="1480" spans="7:7" ht="15" customHeight="1">
      <c r="G1480" s="488"/>
    </row>
    <row r="1481" spans="7:7" ht="15" customHeight="1">
      <c r="G1481" s="488"/>
    </row>
    <row r="1482" spans="7:7" ht="15" customHeight="1">
      <c r="G1482" s="488"/>
    </row>
    <row r="1483" spans="7:7" ht="15" customHeight="1">
      <c r="G1483" s="488"/>
    </row>
    <row r="1484" spans="7:7" ht="15" customHeight="1">
      <c r="G1484" s="488"/>
    </row>
    <row r="1485" spans="7:7" ht="15" customHeight="1">
      <c r="G1485" s="488"/>
    </row>
    <row r="1486" spans="7:7" ht="15" customHeight="1">
      <c r="G1486" s="488"/>
    </row>
    <row r="1487" spans="7:7" ht="15" customHeight="1">
      <c r="G1487" s="488"/>
    </row>
    <row r="1488" spans="7:7" ht="15" customHeight="1">
      <c r="G1488" s="488"/>
    </row>
    <row r="1489" spans="7:7" ht="15" customHeight="1">
      <c r="G1489" s="488"/>
    </row>
    <row r="1490" spans="7:7" ht="15" customHeight="1">
      <c r="G1490" s="488"/>
    </row>
    <row r="1491" spans="7:7" ht="15" customHeight="1">
      <c r="G1491" s="488"/>
    </row>
    <row r="1492" spans="7:7" ht="15" customHeight="1">
      <c r="G1492" s="488"/>
    </row>
    <row r="1493" spans="7:7" ht="15" customHeight="1">
      <c r="G1493" s="488"/>
    </row>
    <row r="1494" spans="7:7" ht="15" customHeight="1">
      <c r="G1494" s="488"/>
    </row>
    <row r="1495" spans="7:7" ht="15" customHeight="1">
      <c r="G1495" s="488"/>
    </row>
    <row r="1496" spans="7:7" ht="15" customHeight="1">
      <c r="G1496" s="488"/>
    </row>
    <row r="1497" spans="7:7" ht="15" customHeight="1">
      <c r="G1497" s="488"/>
    </row>
    <row r="1498" spans="7:7" ht="15" customHeight="1">
      <c r="G1498" s="488"/>
    </row>
    <row r="1499" spans="7:7" ht="15" customHeight="1">
      <c r="G1499" s="488"/>
    </row>
    <row r="1500" spans="7:7" ht="15" customHeight="1">
      <c r="G1500" s="488"/>
    </row>
    <row r="1501" spans="7:7" ht="15" customHeight="1">
      <c r="G1501" s="488"/>
    </row>
    <row r="1502" spans="7:7" ht="15" customHeight="1">
      <c r="G1502" s="488"/>
    </row>
    <row r="1503" spans="7:7" ht="15" customHeight="1">
      <c r="G1503" s="488"/>
    </row>
    <row r="1504" spans="7:7" ht="15" customHeight="1">
      <c r="G1504" s="488"/>
    </row>
    <row r="1505" spans="7:7" ht="15" customHeight="1">
      <c r="G1505" s="488"/>
    </row>
    <row r="1506" spans="7:7" ht="15" customHeight="1">
      <c r="G1506" s="488"/>
    </row>
    <row r="1507" spans="7:7" ht="15" customHeight="1">
      <c r="G1507" s="488"/>
    </row>
    <row r="1508" spans="7:7" ht="15" customHeight="1">
      <c r="G1508" s="488"/>
    </row>
    <row r="1509" spans="7:7" ht="15" customHeight="1">
      <c r="G1509" s="488"/>
    </row>
    <row r="1510" spans="7:7" ht="15" customHeight="1">
      <c r="G1510" s="488"/>
    </row>
    <row r="1511" spans="7:7" ht="15" customHeight="1">
      <c r="G1511" s="488"/>
    </row>
    <row r="1512" spans="7:7" ht="15" customHeight="1">
      <c r="G1512" s="488"/>
    </row>
    <row r="1513" spans="7:7" ht="15" customHeight="1">
      <c r="G1513" s="488"/>
    </row>
    <row r="1514" spans="7:7" ht="15" customHeight="1">
      <c r="G1514" s="488"/>
    </row>
    <row r="1515" spans="7:7" ht="15" customHeight="1">
      <c r="G1515" s="488"/>
    </row>
    <row r="1516" spans="7:7" ht="15" customHeight="1">
      <c r="G1516" s="488"/>
    </row>
    <row r="1517" spans="7:7" ht="15" customHeight="1">
      <c r="G1517" s="488"/>
    </row>
    <row r="1518" spans="7:7" ht="15" customHeight="1">
      <c r="G1518" s="488"/>
    </row>
    <row r="1519" spans="7:7" ht="15" customHeight="1">
      <c r="G1519" s="488"/>
    </row>
    <row r="1520" spans="7:7" ht="15" customHeight="1">
      <c r="G1520" s="488"/>
    </row>
    <row r="1521" spans="7:7" ht="15" customHeight="1">
      <c r="G1521" s="488"/>
    </row>
    <row r="1522" spans="7:7" ht="15" customHeight="1">
      <c r="G1522" s="488"/>
    </row>
    <row r="1523" spans="7:7" ht="15" customHeight="1">
      <c r="G1523" s="488"/>
    </row>
    <row r="1524" spans="7:7" ht="15" customHeight="1">
      <c r="G1524" s="488"/>
    </row>
    <row r="1525" spans="7:7" ht="15" customHeight="1">
      <c r="G1525" s="488"/>
    </row>
    <row r="1526" spans="7:7" ht="15" customHeight="1">
      <c r="G1526" s="488"/>
    </row>
    <row r="1527" spans="7:7" ht="15" customHeight="1">
      <c r="G1527" s="488"/>
    </row>
    <row r="1528" spans="7:7" ht="15" customHeight="1">
      <c r="G1528" s="488"/>
    </row>
    <row r="1529" spans="7:7" ht="15" customHeight="1">
      <c r="G1529" s="488"/>
    </row>
    <row r="1530" spans="7:7" ht="15" customHeight="1">
      <c r="G1530" s="488"/>
    </row>
    <row r="1531" spans="7:7" ht="15" customHeight="1">
      <c r="G1531" s="488"/>
    </row>
    <row r="1532" spans="7:7" ht="15" customHeight="1">
      <c r="G1532" s="488"/>
    </row>
    <row r="1533" spans="7:7" ht="15" customHeight="1">
      <c r="G1533" s="488"/>
    </row>
    <row r="1534" spans="7:7" ht="15" customHeight="1">
      <c r="G1534" s="488"/>
    </row>
    <row r="1535" spans="7:7" ht="15" customHeight="1">
      <c r="G1535" s="488"/>
    </row>
    <row r="1536" spans="7:7" ht="15" customHeight="1">
      <c r="G1536" s="488"/>
    </row>
    <row r="1537" spans="7:7" ht="15" customHeight="1">
      <c r="G1537" s="488"/>
    </row>
    <row r="1538" spans="7:7" ht="15" customHeight="1">
      <c r="G1538" s="488"/>
    </row>
    <row r="1539" spans="7:7" ht="15" customHeight="1">
      <c r="G1539" s="488"/>
    </row>
    <row r="1540" spans="7:7" ht="15" customHeight="1">
      <c r="G1540" s="488"/>
    </row>
    <row r="1541" spans="7:7" ht="15" customHeight="1">
      <c r="G1541" s="488"/>
    </row>
    <row r="1542" spans="7:7" ht="15" customHeight="1">
      <c r="G1542" s="488"/>
    </row>
    <row r="1543" spans="7:7" ht="15" customHeight="1">
      <c r="G1543" s="488"/>
    </row>
    <row r="1544" spans="7:7" ht="15" customHeight="1">
      <c r="G1544" s="488"/>
    </row>
    <row r="1545" spans="7:7" ht="15" customHeight="1">
      <c r="G1545" s="488"/>
    </row>
    <row r="1546" spans="7:7" ht="15" customHeight="1">
      <c r="G1546" s="488"/>
    </row>
    <row r="1547" spans="7:7" ht="15" customHeight="1">
      <c r="G1547" s="488"/>
    </row>
    <row r="1548" spans="7:7" ht="15" customHeight="1">
      <c r="G1548" s="488"/>
    </row>
    <row r="1549" spans="7:7" ht="15" customHeight="1">
      <c r="G1549" s="488"/>
    </row>
    <row r="1550" spans="7:7" ht="15" customHeight="1">
      <c r="G1550" s="488"/>
    </row>
    <row r="1551" spans="7:7" ht="15" customHeight="1">
      <c r="G1551" s="488"/>
    </row>
    <row r="1552" spans="7:7" ht="15" customHeight="1">
      <c r="G1552" s="488"/>
    </row>
    <row r="1553" spans="7:7" ht="15" customHeight="1">
      <c r="G1553" s="488"/>
    </row>
    <row r="1554" spans="7:7" ht="15" customHeight="1">
      <c r="G1554" s="488"/>
    </row>
    <row r="1555" spans="7:7" ht="15" customHeight="1">
      <c r="G1555" s="488"/>
    </row>
    <row r="1556" spans="7:7" ht="15" customHeight="1">
      <c r="G1556" s="488"/>
    </row>
    <row r="1557" spans="7:7" ht="15" customHeight="1">
      <c r="G1557" s="488"/>
    </row>
    <row r="1558" spans="7:7" ht="15" customHeight="1">
      <c r="G1558" s="488"/>
    </row>
    <row r="1559" spans="7:7" ht="15" customHeight="1">
      <c r="G1559" s="488"/>
    </row>
    <row r="1560" spans="7:7" ht="15" customHeight="1">
      <c r="G1560" s="488"/>
    </row>
    <row r="1561" spans="7:7" ht="15" customHeight="1">
      <c r="G1561" s="488"/>
    </row>
    <row r="1562" spans="7:7" ht="15" customHeight="1">
      <c r="G1562" s="488"/>
    </row>
    <row r="1563" spans="7:7" ht="15" customHeight="1">
      <c r="G1563" s="488"/>
    </row>
    <row r="1564" spans="7:7" ht="15" customHeight="1">
      <c r="G1564" s="488"/>
    </row>
    <row r="1565" spans="7:7" ht="15" customHeight="1">
      <c r="G1565" s="488"/>
    </row>
    <row r="1566" spans="7:7" ht="15" customHeight="1">
      <c r="G1566" s="488"/>
    </row>
    <row r="1567" spans="7:7" ht="15" customHeight="1">
      <c r="G1567" s="488"/>
    </row>
    <row r="1568" spans="7:7" ht="15" customHeight="1">
      <c r="G1568" s="488"/>
    </row>
    <row r="1569" spans="7:7" ht="15" customHeight="1">
      <c r="G1569" s="488"/>
    </row>
    <row r="1570" spans="7:7" ht="15" customHeight="1">
      <c r="G1570" s="488"/>
    </row>
    <row r="1571" spans="7:7" ht="15" customHeight="1">
      <c r="G1571" s="488"/>
    </row>
    <row r="1572" spans="7:7" ht="15" customHeight="1">
      <c r="G1572" s="488"/>
    </row>
    <row r="1573" spans="7:7" ht="15" customHeight="1">
      <c r="G1573" s="488"/>
    </row>
    <row r="1574" spans="7:7" ht="15" customHeight="1">
      <c r="G1574" s="488"/>
    </row>
    <row r="1575" spans="7:7" ht="15" customHeight="1">
      <c r="G1575" s="488"/>
    </row>
    <row r="1576" spans="7:7" ht="15" customHeight="1">
      <c r="G1576" s="488"/>
    </row>
    <row r="1577" spans="7:7" ht="15" customHeight="1">
      <c r="G1577" s="488"/>
    </row>
    <row r="1578" spans="7:7" ht="15" customHeight="1">
      <c r="G1578" s="488"/>
    </row>
    <row r="1579" spans="7:7" ht="15" customHeight="1">
      <c r="G1579" s="488"/>
    </row>
    <row r="1580" spans="7:7" ht="15" customHeight="1">
      <c r="G1580" s="488"/>
    </row>
    <row r="1581" spans="7:7" ht="15" customHeight="1">
      <c r="G1581" s="488"/>
    </row>
    <row r="1582" spans="7:7" ht="15" customHeight="1">
      <c r="G1582" s="488"/>
    </row>
    <row r="1583" spans="7:7" ht="15" customHeight="1">
      <c r="G1583" s="488"/>
    </row>
    <row r="1584" spans="7:7" ht="15" customHeight="1">
      <c r="G1584" s="488"/>
    </row>
    <row r="1585" spans="7:7" ht="15" customHeight="1">
      <c r="G1585" s="488"/>
    </row>
    <row r="1586" spans="7:7" ht="15" customHeight="1">
      <c r="G1586" s="488"/>
    </row>
    <row r="1587" spans="7:7" ht="15" customHeight="1">
      <c r="G1587" s="488"/>
    </row>
    <row r="1588" spans="7:7" ht="15" customHeight="1">
      <c r="G1588" s="488"/>
    </row>
    <row r="1589" spans="7:7" ht="15" customHeight="1">
      <c r="G1589" s="488"/>
    </row>
    <row r="1590" spans="7:7" ht="15" customHeight="1">
      <c r="G1590" s="488"/>
    </row>
    <row r="1591" spans="7:7" ht="15" customHeight="1">
      <c r="G1591" s="488"/>
    </row>
    <row r="1592" spans="7:7" ht="15" customHeight="1">
      <c r="G1592" s="488"/>
    </row>
    <row r="1593" spans="7:7" ht="15" customHeight="1">
      <c r="G1593" s="488"/>
    </row>
    <row r="1594" spans="7:7" ht="15" customHeight="1">
      <c r="G1594" s="488"/>
    </row>
    <row r="1595" spans="7:7" ht="15" customHeight="1">
      <c r="G1595" s="488"/>
    </row>
    <row r="1596" spans="7:7" ht="15" customHeight="1">
      <c r="G1596" s="488"/>
    </row>
    <row r="1597" spans="7:7" ht="15" customHeight="1">
      <c r="G1597" s="488"/>
    </row>
    <row r="1598" spans="7:7" ht="15" customHeight="1">
      <c r="G1598" s="488"/>
    </row>
    <row r="1599" spans="7:7" ht="15" customHeight="1">
      <c r="G1599" s="488"/>
    </row>
    <row r="1600" spans="7:7" ht="15" customHeight="1">
      <c r="G1600" s="488"/>
    </row>
    <row r="1601" spans="7:7" ht="15" customHeight="1">
      <c r="G1601" s="488"/>
    </row>
    <row r="1602" spans="7:7" ht="15" customHeight="1">
      <c r="G1602" s="488"/>
    </row>
    <row r="1603" spans="7:7" ht="15" customHeight="1">
      <c r="G1603" s="488"/>
    </row>
    <row r="1604" spans="7:7" ht="15" customHeight="1">
      <c r="G1604" s="488"/>
    </row>
    <row r="1605" spans="7:7" ht="15" customHeight="1">
      <c r="G1605" s="488"/>
    </row>
    <row r="1606" spans="7:7" ht="15" customHeight="1">
      <c r="G1606" s="488"/>
    </row>
    <row r="1607" spans="7:7" ht="15" customHeight="1">
      <c r="G1607" s="488"/>
    </row>
    <row r="1608" spans="7:7" ht="15" customHeight="1">
      <c r="G1608" s="488"/>
    </row>
    <row r="1609" spans="7:7" ht="15" customHeight="1">
      <c r="G1609" s="488"/>
    </row>
    <row r="1610" spans="7:7" ht="15" customHeight="1">
      <c r="G1610" s="488"/>
    </row>
    <row r="1611" spans="7:7" ht="15" customHeight="1">
      <c r="G1611" s="488"/>
    </row>
    <row r="1612" spans="7:7" ht="15" customHeight="1">
      <c r="G1612" s="488"/>
    </row>
    <row r="1613" spans="7:7" ht="15" customHeight="1">
      <c r="G1613" s="488"/>
    </row>
    <row r="1614" spans="7:7" ht="15" customHeight="1">
      <c r="G1614" s="488"/>
    </row>
    <row r="1615" spans="7:7" ht="15" customHeight="1">
      <c r="G1615" s="488"/>
    </row>
    <row r="1616" spans="7:7" ht="15" customHeight="1">
      <c r="G1616" s="488"/>
    </row>
    <row r="1617" spans="7:7" ht="15" customHeight="1">
      <c r="G1617" s="488"/>
    </row>
    <row r="1618" spans="7:7" ht="15" customHeight="1">
      <c r="G1618" s="488"/>
    </row>
    <row r="1619" spans="7:7" ht="15" customHeight="1">
      <c r="G1619" s="488"/>
    </row>
    <row r="1620" spans="7:7" ht="15" customHeight="1">
      <c r="G1620" s="488"/>
    </row>
    <row r="1621" spans="7:7" ht="15" customHeight="1">
      <c r="G1621" s="488"/>
    </row>
    <row r="1622" spans="7:7" ht="15" customHeight="1">
      <c r="G1622" s="488"/>
    </row>
    <row r="1623" spans="7:7" ht="15" customHeight="1">
      <c r="G1623" s="488"/>
    </row>
    <row r="1624" spans="7:7" ht="15" customHeight="1">
      <c r="G1624" s="488"/>
    </row>
    <row r="1625" spans="7:7" ht="15" customHeight="1">
      <c r="G1625" s="488"/>
    </row>
    <row r="1626" spans="7:7" ht="15" customHeight="1">
      <c r="G1626" s="488"/>
    </row>
    <row r="1627" spans="7:7" ht="15" customHeight="1">
      <c r="G1627" s="488"/>
    </row>
    <row r="1628" spans="7:7" ht="15" customHeight="1">
      <c r="G1628" s="488"/>
    </row>
    <row r="1629" spans="7:7" ht="15" customHeight="1">
      <c r="G1629" s="488"/>
    </row>
    <row r="1630" spans="7:7" ht="15" customHeight="1">
      <c r="G1630" s="488"/>
    </row>
    <row r="1631" spans="7:7" ht="15" customHeight="1">
      <c r="G1631" s="488"/>
    </row>
    <row r="1632" spans="7:7" ht="15" customHeight="1">
      <c r="G1632" s="488"/>
    </row>
    <row r="1633" spans="7:7" ht="15" customHeight="1">
      <c r="G1633" s="488"/>
    </row>
    <row r="1634" spans="7:7" ht="15" customHeight="1">
      <c r="G1634" s="488"/>
    </row>
    <row r="1635" spans="7:7" ht="15" customHeight="1">
      <c r="G1635" s="488"/>
    </row>
    <row r="1636" spans="7:7" ht="15" customHeight="1">
      <c r="G1636" s="488"/>
    </row>
    <row r="1637" spans="7:7" ht="15" customHeight="1">
      <c r="G1637" s="488"/>
    </row>
    <row r="1638" spans="7:7" ht="15" customHeight="1">
      <c r="G1638" s="488"/>
    </row>
    <row r="1639" spans="7:7" ht="15" customHeight="1">
      <c r="G1639" s="488"/>
    </row>
    <row r="1640" spans="7:7" ht="15" customHeight="1">
      <c r="G1640" s="488"/>
    </row>
    <row r="1641" spans="7:7" ht="15" customHeight="1">
      <c r="G1641" s="488"/>
    </row>
    <row r="1642" spans="7:7" ht="15" customHeight="1">
      <c r="G1642" s="488"/>
    </row>
    <row r="1643" spans="7:7" ht="15" customHeight="1">
      <c r="G1643" s="488"/>
    </row>
    <row r="1644" spans="7:7" ht="15" customHeight="1">
      <c r="G1644" s="488"/>
    </row>
    <row r="1645" spans="7:7" ht="15" customHeight="1">
      <c r="G1645" s="488"/>
    </row>
    <row r="1646" spans="7:7" ht="15" customHeight="1">
      <c r="G1646" s="488"/>
    </row>
    <row r="1647" spans="7:7" ht="15" customHeight="1">
      <c r="G1647" s="488"/>
    </row>
    <row r="1648" spans="7:7" ht="15" customHeight="1">
      <c r="G1648" s="488"/>
    </row>
    <row r="1649" spans="7:7" ht="15" customHeight="1">
      <c r="G1649" s="488"/>
    </row>
    <row r="1650" spans="7:7" ht="15" customHeight="1">
      <c r="G1650" s="488"/>
    </row>
    <row r="1651" spans="7:7" ht="15" customHeight="1">
      <c r="G1651" s="488"/>
    </row>
    <row r="1652" spans="7:7" ht="15" customHeight="1">
      <c r="G1652" s="488"/>
    </row>
    <row r="1653" spans="7:7" ht="15" customHeight="1">
      <c r="G1653" s="488"/>
    </row>
    <row r="1654" spans="7:7" ht="15" customHeight="1">
      <c r="G1654" s="488"/>
    </row>
    <row r="1655" spans="7:7" ht="15" customHeight="1">
      <c r="G1655" s="488"/>
    </row>
    <row r="1656" spans="7:7" ht="15" customHeight="1">
      <c r="G1656" s="488"/>
    </row>
    <row r="1657" spans="7:7" ht="15" customHeight="1">
      <c r="G1657" s="488"/>
    </row>
    <row r="1658" spans="7:7" ht="15" customHeight="1">
      <c r="G1658" s="488"/>
    </row>
    <row r="1659" spans="7:7" ht="15" customHeight="1">
      <c r="G1659" s="488"/>
    </row>
    <row r="1660" spans="7:7" ht="15" customHeight="1">
      <c r="G1660" s="488"/>
    </row>
    <row r="1661" spans="7:7" ht="15" customHeight="1">
      <c r="G1661" s="488"/>
    </row>
    <row r="1662" spans="7:7" ht="15" customHeight="1">
      <c r="G1662" s="488"/>
    </row>
    <row r="1663" spans="7:7" ht="15" customHeight="1">
      <c r="G1663" s="488"/>
    </row>
    <row r="1664" spans="7:7" ht="15" customHeight="1">
      <c r="G1664" s="488"/>
    </row>
    <row r="1665" spans="7:7" ht="15" customHeight="1">
      <c r="G1665" s="488"/>
    </row>
    <row r="1666" spans="7:7" ht="15" customHeight="1">
      <c r="G1666" s="488"/>
    </row>
    <row r="1667" spans="7:7" ht="15" customHeight="1">
      <c r="G1667" s="488"/>
    </row>
    <row r="1668" spans="7:7" ht="15" customHeight="1">
      <c r="G1668" s="488"/>
    </row>
    <row r="1669" spans="7:7" ht="15" customHeight="1">
      <c r="G1669" s="488"/>
    </row>
    <row r="1670" spans="7:7" ht="15" customHeight="1">
      <c r="G1670" s="488"/>
    </row>
    <row r="1671" spans="7:7" ht="15" customHeight="1">
      <c r="G1671" s="488"/>
    </row>
    <row r="1672" spans="7:7" ht="15" customHeight="1">
      <c r="G1672" s="488"/>
    </row>
    <row r="1673" spans="7:7" ht="15" customHeight="1">
      <c r="G1673" s="488"/>
    </row>
    <row r="1674" spans="7:7" ht="15" customHeight="1">
      <c r="G1674" s="488"/>
    </row>
    <row r="1675" spans="7:7" ht="15" customHeight="1">
      <c r="G1675" s="488"/>
    </row>
    <row r="1676" spans="7:7" ht="15" customHeight="1">
      <c r="G1676" s="488"/>
    </row>
    <row r="1677" spans="7:7" ht="15" customHeight="1">
      <c r="G1677" s="488"/>
    </row>
    <row r="1678" spans="7:7" ht="15" customHeight="1">
      <c r="G1678" s="488"/>
    </row>
    <row r="1679" spans="7:7" ht="15" customHeight="1">
      <c r="G1679" s="488"/>
    </row>
    <row r="1680" spans="7:7" ht="15" customHeight="1">
      <c r="G1680" s="488"/>
    </row>
    <row r="1681" spans="7:7" ht="15" customHeight="1">
      <c r="G1681" s="488"/>
    </row>
    <row r="1682" spans="7:7" ht="15" customHeight="1">
      <c r="G1682" s="488"/>
    </row>
    <row r="1683" spans="7:7" ht="15" customHeight="1">
      <c r="G1683" s="488"/>
    </row>
    <row r="1684" spans="7:7" ht="15" customHeight="1">
      <c r="G1684" s="488"/>
    </row>
    <row r="1685" spans="7:7" ht="15" customHeight="1">
      <c r="G1685" s="488"/>
    </row>
    <row r="1686" spans="7:7" ht="15" customHeight="1">
      <c r="G1686" s="488"/>
    </row>
    <row r="1687" spans="7:7" ht="15" customHeight="1">
      <c r="G1687" s="488"/>
    </row>
    <row r="1688" spans="7:7" ht="15" customHeight="1">
      <c r="G1688" s="488"/>
    </row>
    <row r="1689" spans="7:7" ht="15" customHeight="1">
      <c r="G1689" s="488"/>
    </row>
    <row r="1690" spans="7:7" ht="15" customHeight="1">
      <c r="G1690" s="488"/>
    </row>
    <row r="1691" spans="7:7" ht="15" customHeight="1">
      <c r="G1691" s="488"/>
    </row>
    <row r="1692" spans="7:7" ht="15" customHeight="1">
      <c r="G1692" s="488"/>
    </row>
    <row r="1693" spans="7:7" ht="15" customHeight="1">
      <c r="G1693" s="488"/>
    </row>
    <row r="1694" spans="7:7" ht="15" customHeight="1">
      <c r="G1694" s="488"/>
    </row>
    <row r="1695" spans="7:7" ht="15" customHeight="1">
      <c r="G1695" s="488"/>
    </row>
    <row r="1696" spans="7:7" ht="15" customHeight="1">
      <c r="G1696" s="488"/>
    </row>
    <row r="1697" spans="7:7" ht="15" customHeight="1">
      <c r="G1697" s="488"/>
    </row>
    <row r="1698" spans="7:7" ht="15" customHeight="1">
      <c r="G1698" s="488"/>
    </row>
    <row r="1699" spans="7:7" ht="15" customHeight="1">
      <c r="G1699" s="488"/>
    </row>
    <row r="1700" spans="7:7" ht="15" customHeight="1">
      <c r="G1700" s="488"/>
    </row>
    <row r="1701" spans="7:7" ht="15" customHeight="1">
      <c r="G1701" s="488"/>
    </row>
    <row r="1702" spans="7:7" ht="15" customHeight="1">
      <c r="G1702" s="488"/>
    </row>
    <row r="1703" spans="7:7" ht="15" customHeight="1">
      <c r="G1703" s="488"/>
    </row>
    <row r="1704" spans="7:7" ht="15" customHeight="1">
      <c r="G1704" s="488"/>
    </row>
    <row r="1705" spans="7:7" ht="15" customHeight="1">
      <c r="G1705" s="488"/>
    </row>
    <row r="1706" spans="7:7" ht="15" customHeight="1">
      <c r="G1706" s="488"/>
    </row>
    <row r="1707" spans="7:7" ht="15" customHeight="1">
      <c r="G1707" s="488"/>
    </row>
    <row r="1708" spans="7:7" ht="15" customHeight="1">
      <c r="G1708" s="488"/>
    </row>
    <row r="1709" spans="7:7" ht="15" customHeight="1">
      <c r="G1709" s="488"/>
    </row>
    <row r="1710" spans="7:7" ht="15" customHeight="1">
      <c r="G1710" s="488"/>
    </row>
    <row r="1711" spans="7:7" ht="15" customHeight="1">
      <c r="G1711" s="488"/>
    </row>
    <row r="1712" spans="7:7" ht="15" customHeight="1">
      <c r="G1712" s="488"/>
    </row>
    <row r="1713" spans="7:7" ht="15" customHeight="1">
      <c r="G1713" s="488"/>
    </row>
    <row r="1714" spans="7:7" ht="15" customHeight="1">
      <c r="G1714" s="488"/>
    </row>
    <row r="1715" spans="7:7" ht="15" customHeight="1">
      <c r="G1715" s="488"/>
    </row>
    <row r="1716" spans="7:7" ht="15" customHeight="1">
      <c r="G1716" s="488"/>
    </row>
    <row r="1717" spans="7:7" ht="15" customHeight="1">
      <c r="G1717" s="488"/>
    </row>
    <row r="1718" spans="7:7" ht="15" customHeight="1">
      <c r="G1718" s="488"/>
    </row>
    <row r="1719" spans="7:7" ht="15" customHeight="1">
      <c r="G1719" s="488"/>
    </row>
    <row r="1720" spans="7:7" ht="15" customHeight="1">
      <c r="G1720" s="488"/>
    </row>
    <row r="1721" spans="7:7" ht="15" customHeight="1">
      <c r="G1721" s="488"/>
    </row>
    <row r="1722" spans="7:7" ht="15" customHeight="1">
      <c r="G1722" s="488"/>
    </row>
    <row r="1723" spans="7:7" ht="15" customHeight="1">
      <c r="G1723" s="488"/>
    </row>
    <row r="1724" spans="7:7" ht="15" customHeight="1">
      <c r="G1724" s="488"/>
    </row>
    <row r="1725" spans="7:7" ht="15" customHeight="1">
      <c r="G1725" s="488"/>
    </row>
    <row r="1726" spans="7:7" ht="15" customHeight="1">
      <c r="G1726" s="488"/>
    </row>
    <row r="1727" spans="7:7" ht="15" customHeight="1">
      <c r="G1727" s="488"/>
    </row>
    <row r="1728" spans="7:7" ht="15" customHeight="1">
      <c r="G1728" s="488"/>
    </row>
    <row r="1729" spans="7:7" ht="15" customHeight="1">
      <c r="G1729" s="488"/>
    </row>
    <row r="1730" spans="7:7" ht="15" customHeight="1">
      <c r="G1730" s="488"/>
    </row>
    <row r="1731" spans="7:7" ht="15" customHeight="1">
      <c r="G1731" s="488"/>
    </row>
    <row r="1732" spans="7:7" ht="15" customHeight="1">
      <c r="G1732" s="488"/>
    </row>
    <row r="1733" spans="7:7" ht="15" customHeight="1">
      <c r="G1733" s="488"/>
    </row>
    <row r="1734" spans="7:7" ht="15" customHeight="1">
      <c r="G1734" s="488"/>
    </row>
    <row r="1735" spans="7:7" ht="15" customHeight="1">
      <c r="G1735" s="488"/>
    </row>
    <row r="1736" spans="7:7" ht="15" customHeight="1">
      <c r="G1736" s="488"/>
    </row>
    <row r="1737" spans="7:7" ht="15" customHeight="1">
      <c r="G1737" s="488"/>
    </row>
    <row r="1738" spans="7:7" ht="15" customHeight="1">
      <c r="G1738" s="488"/>
    </row>
    <row r="1739" spans="7:7" ht="15" customHeight="1">
      <c r="G1739" s="488"/>
    </row>
    <row r="1740" spans="7:7" ht="15" customHeight="1">
      <c r="G1740" s="488"/>
    </row>
    <row r="1741" spans="7:7" ht="15" customHeight="1">
      <c r="G1741" s="488"/>
    </row>
    <row r="1742" spans="7:7" ht="15" customHeight="1">
      <c r="G1742" s="488"/>
    </row>
    <row r="1743" spans="7:7" ht="15" customHeight="1">
      <c r="G1743" s="488"/>
    </row>
    <row r="1744" spans="7:7" ht="15" customHeight="1">
      <c r="G1744" s="488"/>
    </row>
    <row r="1745" spans="7:7" ht="15" customHeight="1">
      <c r="G1745" s="488"/>
    </row>
    <row r="1746" spans="7:7" ht="15" customHeight="1">
      <c r="G1746" s="488"/>
    </row>
    <row r="1747" spans="7:7" ht="15" customHeight="1">
      <c r="G1747" s="488"/>
    </row>
    <row r="1748" spans="7:7" ht="15" customHeight="1">
      <c r="G1748" s="488"/>
    </row>
    <row r="1749" spans="7:7" ht="15" customHeight="1">
      <c r="G1749" s="488"/>
    </row>
    <row r="1750" spans="7:7" ht="15" customHeight="1">
      <c r="G1750" s="488"/>
    </row>
    <row r="1751" spans="7:7" ht="15" customHeight="1">
      <c r="G1751" s="488"/>
    </row>
    <row r="1752" spans="7:7" ht="15" customHeight="1">
      <c r="G1752" s="488"/>
    </row>
    <row r="1753" spans="7:7" ht="15" customHeight="1">
      <c r="G1753" s="488"/>
    </row>
    <row r="1754" spans="7:7" ht="15" customHeight="1">
      <c r="G1754" s="488"/>
    </row>
    <row r="1755" spans="7:7" ht="15" customHeight="1">
      <c r="G1755" s="488"/>
    </row>
    <row r="1756" spans="7:7" ht="15" customHeight="1">
      <c r="G1756" s="488"/>
    </row>
    <row r="1757" spans="7:7" ht="15" customHeight="1">
      <c r="G1757" s="488"/>
    </row>
    <row r="1758" spans="7:7" ht="15" customHeight="1">
      <c r="G1758" s="488"/>
    </row>
    <row r="1759" spans="7:7" ht="15" customHeight="1">
      <c r="G1759" s="488"/>
    </row>
    <row r="1760" spans="7:7" ht="15" customHeight="1">
      <c r="G1760" s="488"/>
    </row>
    <row r="1761" spans="7:7" ht="15" customHeight="1">
      <c r="G1761" s="488"/>
    </row>
    <row r="1762" spans="7:7" ht="15" customHeight="1">
      <c r="G1762" s="488"/>
    </row>
    <row r="1763" spans="7:7" ht="15" customHeight="1">
      <c r="G1763" s="488"/>
    </row>
    <row r="1764" spans="7:7" ht="15" customHeight="1">
      <c r="G1764" s="488"/>
    </row>
    <row r="1765" spans="7:7" ht="15" customHeight="1">
      <c r="G1765" s="488"/>
    </row>
    <row r="1766" spans="7:7" ht="15" customHeight="1">
      <c r="G1766" s="488"/>
    </row>
    <row r="1767" spans="7:7" ht="15" customHeight="1">
      <c r="G1767" s="488"/>
    </row>
    <row r="1768" spans="7:7" ht="15" customHeight="1">
      <c r="G1768" s="488"/>
    </row>
    <row r="1769" spans="7:7" ht="15" customHeight="1">
      <c r="G1769" s="488"/>
    </row>
    <row r="1770" spans="7:7" ht="15" customHeight="1">
      <c r="G1770" s="488"/>
    </row>
    <row r="1771" spans="7:7" ht="15" customHeight="1">
      <c r="G1771" s="488"/>
    </row>
    <row r="1772" spans="7:7" ht="15" customHeight="1">
      <c r="G1772" s="488"/>
    </row>
    <row r="1773" spans="7:7" ht="15" customHeight="1">
      <c r="G1773" s="488"/>
    </row>
    <row r="1774" spans="7:7" ht="15" customHeight="1">
      <c r="G1774" s="488"/>
    </row>
    <row r="1775" spans="7:7" ht="15" customHeight="1">
      <c r="G1775" s="488"/>
    </row>
    <row r="1776" spans="7:7" ht="15" customHeight="1">
      <c r="G1776" s="488"/>
    </row>
    <row r="1777" spans="7:7" ht="15" customHeight="1">
      <c r="G1777" s="488"/>
    </row>
    <row r="1778" spans="7:7" ht="15" customHeight="1">
      <c r="G1778" s="488"/>
    </row>
    <row r="1779" spans="7:7" ht="15" customHeight="1">
      <c r="G1779" s="488"/>
    </row>
    <row r="1780" spans="7:7" ht="15" customHeight="1">
      <c r="G1780" s="488"/>
    </row>
    <row r="1781" spans="7:7" ht="15" customHeight="1">
      <c r="G1781" s="488"/>
    </row>
    <row r="1782" spans="7:7" ht="15" customHeight="1">
      <c r="G1782" s="488"/>
    </row>
    <row r="1783" spans="7:7" ht="15" customHeight="1">
      <c r="G1783" s="488"/>
    </row>
    <row r="1784" spans="7:7" ht="15" customHeight="1">
      <c r="G1784" s="488"/>
    </row>
    <row r="1785" spans="7:7" ht="15" customHeight="1">
      <c r="G1785" s="488"/>
    </row>
    <row r="1786" spans="7:7" ht="15" customHeight="1">
      <c r="G1786" s="488"/>
    </row>
    <row r="1787" spans="7:7" ht="15" customHeight="1">
      <c r="G1787" s="488"/>
    </row>
    <row r="1788" spans="7:7" ht="15" customHeight="1">
      <c r="G1788" s="488"/>
    </row>
    <row r="1789" spans="7:7" ht="15" customHeight="1">
      <c r="G1789" s="488"/>
    </row>
    <row r="1790" spans="7:7" ht="15" customHeight="1">
      <c r="G1790" s="488"/>
    </row>
    <row r="1791" spans="7:7" ht="15" customHeight="1">
      <c r="G1791" s="488"/>
    </row>
    <row r="1792" spans="7:7" ht="15" customHeight="1">
      <c r="G1792" s="488"/>
    </row>
    <row r="1793" spans="7:7" ht="15" customHeight="1">
      <c r="G1793" s="488"/>
    </row>
    <row r="1794" spans="7:7" ht="15" customHeight="1">
      <c r="G1794" s="488"/>
    </row>
    <row r="1795" spans="7:7" ht="15" customHeight="1">
      <c r="G1795" s="488"/>
    </row>
    <row r="1796" spans="7:7" ht="15" customHeight="1">
      <c r="G1796" s="488"/>
    </row>
    <row r="1797" spans="7:7" ht="15" customHeight="1">
      <c r="G1797" s="488"/>
    </row>
    <row r="1798" spans="7:7" ht="15" customHeight="1">
      <c r="G1798" s="488"/>
    </row>
    <row r="1799" spans="7:7" ht="15" customHeight="1">
      <c r="G1799" s="488"/>
    </row>
    <row r="1800" spans="7:7" ht="15" customHeight="1">
      <c r="G1800" s="488"/>
    </row>
    <row r="1801" spans="7:7" ht="15" customHeight="1">
      <c r="G1801" s="488"/>
    </row>
    <row r="1802" spans="7:7" ht="15" customHeight="1">
      <c r="G1802" s="488"/>
    </row>
    <row r="1803" spans="7:7" ht="15" customHeight="1">
      <c r="G1803" s="488"/>
    </row>
    <row r="1804" spans="7:7" ht="15" customHeight="1">
      <c r="G1804" s="488"/>
    </row>
    <row r="1805" spans="7:7" ht="15" customHeight="1">
      <c r="G1805" s="488"/>
    </row>
    <row r="1806" spans="7:7" ht="15" customHeight="1">
      <c r="G1806" s="488"/>
    </row>
    <row r="1807" spans="7:7" ht="15" customHeight="1">
      <c r="G1807" s="488"/>
    </row>
    <row r="1808" spans="7:7" ht="15" customHeight="1">
      <c r="G1808" s="488"/>
    </row>
    <row r="1809" spans="7:7" ht="15" customHeight="1">
      <c r="G1809" s="488"/>
    </row>
    <row r="1810" spans="7:7" ht="15" customHeight="1">
      <c r="G1810" s="488"/>
    </row>
    <row r="1811" spans="7:7" ht="15" customHeight="1">
      <c r="G1811" s="488"/>
    </row>
    <row r="1812" spans="7:7" ht="15" customHeight="1">
      <c r="G1812" s="488"/>
    </row>
    <row r="1813" spans="7:7" ht="15" customHeight="1">
      <c r="G1813" s="488"/>
    </row>
    <row r="1814" spans="7:7" ht="15" customHeight="1">
      <c r="G1814" s="488"/>
    </row>
    <row r="1815" spans="7:7" ht="15" customHeight="1">
      <c r="G1815" s="488"/>
    </row>
    <row r="1816" spans="7:7" ht="15" customHeight="1">
      <c r="G1816" s="488"/>
    </row>
    <row r="1817" spans="7:7" ht="15" customHeight="1">
      <c r="G1817" s="488"/>
    </row>
    <row r="1818" spans="7:7" ht="15" customHeight="1">
      <c r="G1818" s="488"/>
    </row>
    <row r="1819" spans="7:7" ht="15" customHeight="1">
      <c r="G1819" s="488"/>
    </row>
    <row r="1820" spans="7:7" ht="15" customHeight="1">
      <c r="G1820" s="488"/>
    </row>
    <row r="1821" spans="7:7" ht="15" customHeight="1">
      <c r="G1821" s="488"/>
    </row>
    <row r="1822" spans="7:7" ht="15" customHeight="1">
      <c r="G1822" s="488"/>
    </row>
    <row r="1823" spans="7:7" ht="15" customHeight="1">
      <c r="G1823" s="488"/>
    </row>
    <row r="1824" spans="7:7" ht="15" customHeight="1">
      <c r="G1824" s="488"/>
    </row>
    <row r="1825" spans="7:7" ht="15" customHeight="1">
      <c r="G1825" s="488"/>
    </row>
    <row r="1826" spans="7:7" ht="15" customHeight="1">
      <c r="G1826" s="488"/>
    </row>
    <row r="1827" spans="7:7" ht="15" customHeight="1">
      <c r="G1827" s="488"/>
    </row>
    <row r="1828" spans="7:7" ht="15" customHeight="1">
      <c r="G1828" s="488"/>
    </row>
    <row r="1829" spans="7:7" ht="15" customHeight="1">
      <c r="G1829" s="488"/>
    </row>
    <row r="1830" spans="7:7" ht="15" customHeight="1">
      <c r="G1830" s="488"/>
    </row>
    <row r="1831" spans="7:7" ht="15" customHeight="1">
      <c r="G1831" s="488"/>
    </row>
    <row r="1832" spans="7:7" ht="15" customHeight="1">
      <c r="G1832" s="488"/>
    </row>
    <row r="1833" spans="7:7" ht="15" customHeight="1">
      <c r="G1833" s="488"/>
    </row>
    <row r="1834" spans="7:7" ht="15" customHeight="1">
      <c r="G1834" s="488"/>
    </row>
    <row r="1835" spans="7:7" ht="15" customHeight="1">
      <c r="G1835" s="488"/>
    </row>
    <row r="1836" spans="7:7" ht="15" customHeight="1">
      <c r="G1836" s="488"/>
    </row>
    <row r="1837" spans="7:7" ht="15" customHeight="1">
      <c r="G1837" s="488"/>
    </row>
    <row r="1838" spans="7:7" ht="15" customHeight="1">
      <c r="G1838" s="488"/>
    </row>
    <row r="1839" spans="7:7" ht="15" customHeight="1">
      <c r="G1839" s="488"/>
    </row>
    <row r="1840" spans="7:7" ht="15" customHeight="1">
      <c r="G1840" s="488"/>
    </row>
    <row r="1841" spans="7:7" ht="15" customHeight="1">
      <c r="G1841" s="488"/>
    </row>
    <row r="1842" spans="7:7" ht="15" customHeight="1">
      <c r="G1842" s="488"/>
    </row>
    <row r="1843" spans="7:7" ht="15" customHeight="1">
      <c r="G1843" s="488"/>
    </row>
    <row r="1844" spans="7:7" ht="15" customHeight="1">
      <c r="G1844" s="488"/>
    </row>
    <row r="1845" spans="7:7" ht="15" customHeight="1">
      <c r="G1845" s="488"/>
    </row>
    <row r="1846" spans="7:7" ht="15" customHeight="1">
      <c r="G1846" s="488"/>
    </row>
    <row r="1847" spans="7:7" ht="15" customHeight="1">
      <c r="G1847" s="488"/>
    </row>
    <row r="1848" spans="7:7" ht="15" customHeight="1">
      <c r="G1848" s="488"/>
    </row>
    <row r="1849" spans="7:7" ht="15" customHeight="1">
      <c r="G1849" s="488"/>
    </row>
    <row r="1850" spans="7:7" ht="15" customHeight="1">
      <c r="G1850" s="488"/>
    </row>
    <row r="1851" spans="7:7" ht="15" customHeight="1">
      <c r="G1851" s="488"/>
    </row>
    <row r="1852" spans="7:7" ht="15" customHeight="1">
      <c r="G1852" s="488"/>
    </row>
    <row r="1853" spans="7:7" ht="15" customHeight="1">
      <c r="G1853" s="488"/>
    </row>
    <row r="1854" spans="7:7" ht="15" customHeight="1">
      <c r="G1854" s="488"/>
    </row>
    <row r="1855" spans="7:7" ht="15" customHeight="1">
      <c r="G1855" s="488"/>
    </row>
    <row r="1856" spans="7:7" ht="15" customHeight="1">
      <c r="G1856" s="488"/>
    </row>
    <row r="1857" spans="7:7" ht="15" customHeight="1">
      <c r="G1857" s="488"/>
    </row>
    <row r="1858" spans="7:7" ht="15" customHeight="1">
      <c r="G1858" s="488"/>
    </row>
    <row r="1859" spans="7:7" ht="15" customHeight="1">
      <c r="G1859" s="488"/>
    </row>
    <row r="1860" spans="7:7" ht="15" customHeight="1">
      <c r="G1860" s="488"/>
    </row>
    <row r="1861" spans="7:7" ht="15" customHeight="1">
      <c r="G1861" s="488"/>
    </row>
    <row r="1862" spans="7:7" ht="15" customHeight="1">
      <c r="G1862" s="488"/>
    </row>
    <row r="1863" spans="7:7" ht="15" customHeight="1">
      <c r="G1863" s="488"/>
    </row>
    <row r="1864" spans="7:7" ht="15" customHeight="1">
      <c r="G1864" s="488"/>
    </row>
    <row r="1865" spans="7:7" ht="15" customHeight="1">
      <c r="G1865" s="488"/>
    </row>
    <row r="1866" spans="7:7" ht="15" customHeight="1">
      <c r="G1866" s="488"/>
    </row>
    <row r="1867" spans="7:7" ht="15" customHeight="1">
      <c r="G1867" s="488"/>
    </row>
    <row r="1868" spans="7:7" ht="15" customHeight="1">
      <c r="G1868" s="488"/>
    </row>
    <row r="1869" spans="7:7" ht="15" customHeight="1">
      <c r="G1869" s="488"/>
    </row>
    <row r="1870" spans="7:7" ht="15" customHeight="1">
      <c r="G1870" s="488"/>
    </row>
    <row r="1871" spans="7:7" ht="15" customHeight="1">
      <c r="G1871" s="488"/>
    </row>
    <row r="1872" spans="7:7" ht="15" customHeight="1">
      <c r="G1872" s="488"/>
    </row>
    <row r="1873" spans="7:7" ht="15" customHeight="1">
      <c r="G1873" s="488"/>
    </row>
    <row r="1874" spans="7:7" ht="15" customHeight="1">
      <c r="G1874" s="488"/>
    </row>
    <row r="1875" spans="7:7" ht="15" customHeight="1">
      <c r="G1875" s="488"/>
    </row>
    <row r="1876" spans="7:7" ht="15" customHeight="1">
      <c r="G1876" s="488"/>
    </row>
    <row r="1877" spans="7:7" ht="15" customHeight="1">
      <c r="G1877" s="488"/>
    </row>
    <row r="1878" spans="7:7" ht="15" customHeight="1">
      <c r="G1878" s="488"/>
    </row>
    <row r="1879" spans="7:7" ht="15" customHeight="1">
      <c r="G1879" s="488"/>
    </row>
    <row r="1880" spans="7:7" ht="15" customHeight="1">
      <c r="G1880" s="488"/>
    </row>
    <row r="1881" spans="7:7" ht="15" customHeight="1">
      <c r="G1881" s="488"/>
    </row>
    <row r="1882" spans="7:7" ht="15" customHeight="1">
      <c r="G1882" s="488"/>
    </row>
    <row r="1883" spans="7:7" ht="15" customHeight="1">
      <c r="G1883" s="488"/>
    </row>
    <row r="1884" spans="7:7" ht="15" customHeight="1">
      <c r="G1884" s="488"/>
    </row>
    <row r="1885" spans="7:7" ht="15" customHeight="1">
      <c r="G1885" s="488"/>
    </row>
    <row r="1886" spans="7:7" ht="15" customHeight="1">
      <c r="G1886" s="488"/>
    </row>
    <row r="1887" spans="7:7" ht="15" customHeight="1">
      <c r="G1887" s="488"/>
    </row>
    <row r="1888" spans="7:7" ht="15" customHeight="1">
      <c r="G1888" s="488"/>
    </row>
    <row r="1889" spans="7:7" ht="15" customHeight="1">
      <c r="G1889" s="488"/>
    </row>
    <row r="1890" spans="7:7" ht="15" customHeight="1">
      <c r="G1890" s="488"/>
    </row>
    <row r="1891" spans="7:7" ht="15" customHeight="1">
      <c r="G1891" s="488"/>
    </row>
    <row r="1892" spans="7:7" ht="15" customHeight="1">
      <c r="G1892" s="488"/>
    </row>
    <row r="1893" spans="7:7" ht="15" customHeight="1">
      <c r="G1893" s="488"/>
    </row>
    <row r="1894" spans="7:7" ht="15" customHeight="1">
      <c r="G1894" s="488"/>
    </row>
    <row r="1895" spans="7:7" ht="15" customHeight="1">
      <c r="G1895" s="488"/>
    </row>
    <row r="1896" spans="7:7" ht="15" customHeight="1">
      <c r="G1896" s="488"/>
    </row>
    <row r="1897" spans="7:7" ht="15" customHeight="1">
      <c r="G1897" s="488"/>
    </row>
    <row r="1898" spans="7:7" ht="15" customHeight="1">
      <c r="G1898" s="488"/>
    </row>
    <row r="1899" spans="7:7" ht="15" customHeight="1">
      <c r="G1899" s="488"/>
    </row>
    <row r="1900" spans="7:7" ht="15" customHeight="1">
      <c r="G1900" s="488"/>
    </row>
    <row r="1901" spans="7:7" ht="15" customHeight="1">
      <c r="G1901" s="488"/>
    </row>
    <row r="1902" spans="7:7" ht="15" customHeight="1">
      <c r="G1902" s="488"/>
    </row>
    <row r="1903" spans="7:7" ht="15" customHeight="1">
      <c r="G1903" s="488"/>
    </row>
    <row r="1904" spans="7:7" ht="15" customHeight="1">
      <c r="G1904" s="488"/>
    </row>
    <row r="1905" spans="7:7" ht="15" customHeight="1">
      <c r="G1905" s="488"/>
    </row>
    <row r="1906" spans="7:7" ht="15" customHeight="1">
      <c r="G1906" s="488"/>
    </row>
    <row r="1907" spans="7:7" ht="15" customHeight="1">
      <c r="G1907" s="488"/>
    </row>
    <row r="1908" spans="7:7" ht="15" customHeight="1">
      <c r="G1908" s="488"/>
    </row>
    <row r="1909" spans="7:7" ht="15" customHeight="1">
      <c r="G1909" s="488"/>
    </row>
    <row r="1910" spans="7:7" ht="15" customHeight="1">
      <c r="G1910" s="488"/>
    </row>
    <row r="1911" spans="7:7" ht="15" customHeight="1">
      <c r="G1911" s="488"/>
    </row>
    <row r="1912" spans="7:7" ht="15" customHeight="1">
      <c r="G1912" s="488"/>
    </row>
    <row r="1913" spans="7:7" ht="15" customHeight="1">
      <c r="G1913" s="488"/>
    </row>
    <row r="1914" spans="7:7" ht="15" customHeight="1">
      <c r="G1914" s="488"/>
    </row>
    <row r="1915" spans="7:7" ht="15" customHeight="1">
      <c r="G1915" s="488"/>
    </row>
    <row r="1916" spans="7:7" ht="15" customHeight="1">
      <c r="G1916" s="488"/>
    </row>
    <row r="1917" spans="7:7" ht="15" customHeight="1">
      <c r="G1917" s="488"/>
    </row>
    <row r="1918" spans="7:7" ht="15" customHeight="1">
      <c r="G1918" s="488"/>
    </row>
    <row r="1919" spans="7:7" ht="15" customHeight="1">
      <c r="G1919" s="488"/>
    </row>
    <row r="1920" spans="7:7" ht="15" customHeight="1">
      <c r="G1920" s="488"/>
    </row>
    <row r="1921" spans="7:7" ht="15" customHeight="1">
      <c r="G1921" s="488"/>
    </row>
    <row r="1922" spans="7:7" ht="15" customHeight="1">
      <c r="G1922" s="488"/>
    </row>
    <row r="1923" spans="7:7" ht="15" customHeight="1">
      <c r="G1923" s="488"/>
    </row>
    <row r="1924" spans="7:7" ht="15" customHeight="1">
      <c r="G1924" s="488"/>
    </row>
    <row r="1925" spans="7:7" ht="15" customHeight="1">
      <c r="G1925" s="488"/>
    </row>
    <row r="1926" spans="7:7" ht="15" customHeight="1">
      <c r="G1926" s="488"/>
    </row>
    <row r="1927" spans="7:7" ht="15" customHeight="1">
      <c r="G1927" s="488"/>
    </row>
    <row r="1928" spans="7:7" ht="15" customHeight="1">
      <c r="G1928" s="488"/>
    </row>
    <row r="1929" spans="7:7" ht="15" customHeight="1">
      <c r="G1929" s="488"/>
    </row>
    <row r="1930" spans="7:7" ht="15" customHeight="1">
      <c r="G1930" s="488"/>
    </row>
    <row r="1931" spans="7:7" ht="15" customHeight="1">
      <c r="G1931" s="488"/>
    </row>
    <row r="1932" spans="7:7" ht="15" customHeight="1">
      <c r="G1932" s="488"/>
    </row>
    <row r="1933" spans="7:7" ht="15" customHeight="1">
      <c r="G1933" s="488"/>
    </row>
    <row r="1934" spans="7:7" ht="15" customHeight="1">
      <c r="G1934" s="488"/>
    </row>
    <row r="1935" spans="7:7" ht="15" customHeight="1">
      <c r="G1935" s="488"/>
    </row>
    <row r="1936" spans="7:7" ht="15" customHeight="1">
      <c r="G1936" s="488"/>
    </row>
    <row r="1937" spans="7:7" ht="15" customHeight="1">
      <c r="G1937" s="488"/>
    </row>
    <row r="1938" spans="7:7" ht="15" customHeight="1">
      <c r="G1938" s="488"/>
    </row>
    <row r="1939" spans="7:7" ht="15" customHeight="1">
      <c r="G1939" s="488"/>
    </row>
    <row r="1940" spans="7:7" ht="15" customHeight="1">
      <c r="G1940" s="488"/>
    </row>
    <row r="1941" spans="7:7" ht="15" customHeight="1">
      <c r="G1941" s="488"/>
    </row>
    <row r="1942" spans="7:7" ht="15" customHeight="1">
      <c r="G1942" s="488"/>
    </row>
    <row r="1943" spans="7:7" ht="15" customHeight="1">
      <c r="G1943" s="488"/>
    </row>
    <row r="1944" spans="7:7" ht="15" customHeight="1">
      <c r="G1944" s="488"/>
    </row>
    <row r="1945" spans="7:7" ht="15" customHeight="1">
      <c r="G1945" s="488"/>
    </row>
    <row r="1946" spans="7:7" ht="15" customHeight="1">
      <c r="G1946" s="488"/>
    </row>
    <row r="1947" spans="7:7" ht="15" customHeight="1">
      <c r="G1947" s="488"/>
    </row>
    <row r="1948" spans="7:7" ht="15" customHeight="1">
      <c r="G1948" s="488"/>
    </row>
    <row r="1949" spans="7:7" ht="15" customHeight="1">
      <c r="G1949" s="488"/>
    </row>
    <row r="1950" spans="7:7" ht="15" customHeight="1">
      <c r="G1950" s="488"/>
    </row>
    <row r="1951" spans="7:7" ht="15" customHeight="1">
      <c r="G1951" s="488"/>
    </row>
    <row r="1952" spans="7:7" ht="15" customHeight="1">
      <c r="G1952" s="488"/>
    </row>
    <row r="1953" spans="7:7" ht="15" customHeight="1">
      <c r="G1953" s="488"/>
    </row>
    <row r="1954" spans="7:7" ht="15" customHeight="1">
      <c r="G1954" s="488"/>
    </row>
    <row r="1955" spans="7:7" ht="15" customHeight="1">
      <c r="G1955" s="488"/>
    </row>
    <row r="1956" spans="7:7" ht="15" customHeight="1">
      <c r="G1956" s="488"/>
    </row>
    <row r="1957" spans="7:7" ht="15" customHeight="1">
      <c r="G1957" s="488"/>
    </row>
    <row r="1958" spans="7:7" ht="15" customHeight="1">
      <c r="G1958" s="488"/>
    </row>
    <row r="1959" spans="7:7" ht="15" customHeight="1">
      <c r="G1959" s="488"/>
    </row>
    <row r="1960" spans="7:7" ht="15" customHeight="1">
      <c r="G1960" s="488"/>
    </row>
    <row r="1961" spans="7:7" ht="15" customHeight="1">
      <c r="G1961" s="488"/>
    </row>
    <row r="1962" spans="7:7" ht="15" customHeight="1">
      <c r="G1962" s="488"/>
    </row>
    <row r="1963" spans="7:7" ht="15" customHeight="1">
      <c r="G1963" s="488"/>
    </row>
    <row r="1964" spans="7:7" ht="15" customHeight="1">
      <c r="G1964" s="488"/>
    </row>
    <row r="1965" spans="7:7" ht="15" customHeight="1">
      <c r="G1965" s="488"/>
    </row>
    <row r="1966" spans="7:7" ht="15" customHeight="1">
      <c r="G1966" s="488"/>
    </row>
    <row r="1967" spans="7:7" ht="15" customHeight="1">
      <c r="G1967" s="488"/>
    </row>
    <row r="1968" spans="7:7" ht="15" customHeight="1">
      <c r="G1968" s="488"/>
    </row>
    <row r="1969" spans="7:7" ht="15" customHeight="1">
      <c r="G1969" s="488"/>
    </row>
    <row r="1970" spans="7:7" ht="15" customHeight="1">
      <c r="G1970" s="488"/>
    </row>
    <row r="1971" spans="7:7" ht="15" customHeight="1">
      <c r="G1971" s="488"/>
    </row>
    <row r="1972" spans="7:7" ht="15" customHeight="1">
      <c r="G1972" s="488"/>
    </row>
    <row r="1973" spans="7:7" ht="15" customHeight="1">
      <c r="G1973" s="488"/>
    </row>
    <row r="1974" spans="7:7" ht="15" customHeight="1">
      <c r="G1974" s="488"/>
    </row>
    <row r="1975" spans="7:7" ht="15" customHeight="1">
      <c r="G1975" s="488"/>
    </row>
    <row r="1976" spans="7:7" ht="15" customHeight="1">
      <c r="G1976" s="488"/>
    </row>
    <row r="1977" spans="7:7" ht="15" customHeight="1">
      <c r="G1977" s="488"/>
    </row>
    <row r="1978" spans="7:7" ht="15" customHeight="1">
      <c r="G1978" s="488"/>
    </row>
    <row r="1979" spans="7:7" ht="15" customHeight="1">
      <c r="G1979" s="488"/>
    </row>
    <row r="1980" spans="7:7" ht="15" customHeight="1">
      <c r="G1980" s="488"/>
    </row>
    <row r="1981" spans="7:7" ht="15" customHeight="1">
      <c r="G1981" s="488"/>
    </row>
    <row r="1982" spans="7:7" ht="15" customHeight="1">
      <c r="G1982" s="488"/>
    </row>
    <row r="1983" spans="7:7" ht="15" customHeight="1">
      <c r="G1983" s="488"/>
    </row>
    <row r="1984" spans="7:7" ht="15" customHeight="1">
      <c r="G1984" s="488"/>
    </row>
    <row r="1985" spans="7:7" ht="15" customHeight="1">
      <c r="G1985" s="488"/>
    </row>
    <row r="1986" spans="7:7" ht="15" customHeight="1">
      <c r="G1986" s="488"/>
    </row>
    <row r="1987" spans="7:7" ht="15" customHeight="1">
      <c r="G1987" s="488"/>
    </row>
    <row r="1988" spans="7:7" ht="15" customHeight="1">
      <c r="G1988" s="488"/>
    </row>
    <row r="1989" spans="7:7" ht="15" customHeight="1">
      <c r="G1989" s="488"/>
    </row>
    <row r="1990" spans="7:7" ht="15" customHeight="1">
      <c r="G1990" s="488"/>
    </row>
    <row r="1991" spans="7:7" ht="15" customHeight="1">
      <c r="G1991" s="488"/>
    </row>
    <row r="1992" spans="7:7" ht="15" customHeight="1">
      <c r="G1992" s="488"/>
    </row>
    <row r="1993" spans="7:7" ht="15" customHeight="1">
      <c r="G1993" s="488"/>
    </row>
    <row r="1994" spans="7:7" ht="15" customHeight="1">
      <c r="G1994" s="488"/>
    </row>
    <row r="1995" spans="7:7" ht="15" customHeight="1">
      <c r="G1995" s="488"/>
    </row>
    <row r="1996" spans="7:7" ht="15" customHeight="1">
      <c r="G1996" s="488"/>
    </row>
    <row r="1997" spans="7:7" ht="15" customHeight="1">
      <c r="G1997" s="488"/>
    </row>
    <row r="1998" spans="7:7" ht="15" customHeight="1">
      <c r="G1998" s="488"/>
    </row>
    <row r="1999" spans="7:7" ht="15" customHeight="1">
      <c r="G1999" s="488"/>
    </row>
    <row r="2000" spans="7:7" ht="15" customHeight="1">
      <c r="G2000" s="488"/>
    </row>
    <row r="2001" spans="7:7" ht="15" customHeight="1">
      <c r="G2001" s="488"/>
    </row>
    <row r="2002" spans="7:7" ht="15" customHeight="1">
      <c r="G2002" s="488"/>
    </row>
    <row r="2003" spans="7:7" ht="15" customHeight="1">
      <c r="G2003" s="488"/>
    </row>
    <row r="2004" spans="7:7" ht="15" customHeight="1">
      <c r="G2004" s="488"/>
    </row>
    <row r="2005" spans="7:7" ht="15" customHeight="1">
      <c r="G2005" s="488"/>
    </row>
    <row r="2006" spans="7:7" ht="15" customHeight="1">
      <c r="G2006" s="488"/>
    </row>
    <row r="2007" spans="7:7" ht="15" customHeight="1">
      <c r="G2007" s="488"/>
    </row>
    <row r="2008" spans="7:7" ht="15" customHeight="1">
      <c r="G2008" s="488"/>
    </row>
    <row r="2009" spans="7:7" ht="15" customHeight="1">
      <c r="G2009" s="488"/>
    </row>
    <row r="2010" spans="7:7" ht="15" customHeight="1">
      <c r="G2010" s="488"/>
    </row>
    <row r="2011" spans="7:7" ht="15" customHeight="1">
      <c r="G2011" s="488"/>
    </row>
    <row r="2012" spans="7:7" ht="15" customHeight="1">
      <c r="G2012" s="488"/>
    </row>
    <row r="2013" spans="7:7" ht="15" customHeight="1">
      <c r="G2013" s="488"/>
    </row>
    <row r="2014" spans="7:7" ht="15" customHeight="1">
      <c r="G2014" s="488"/>
    </row>
    <row r="2015" spans="7:7" ht="15" customHeight="1">
      <c r="G2015" s="488"/>
    </row>
    <row r="2016" spans="7:7" ht="15" customHeight="1">
      <c r="G2016" s="488"/>
    </row>
    <row r="2017" spans="7:7" ht="15" customHeight="1">
      <c r="G2017" s="488"/>
    </row>
    <row r="2018" spans="7:7" ht="15" customHeight="1">
      <c r="G2018" s="488"/>
    </row>
    <row r="2019" spans="7:7" ht="15" customHeight="1">
      <c r="G2019" s="488"/>
    </row>
    <row r="2020" spans="7:7" ht="15" customHeight="1">
      <c r="G2020" s="488"/>
    </row>
    <row r="2021" spans="7:7" ht="15" customHeight="1">
      <c r="G2021" s="488"/>
    </row>
    <row r="2022" spans="7:7" ht="15" customHeight="1">
      <c r="G2022" s="488"/>
    </row>
    <row r="2023" spans="7:7" ht="15" customHeight="1">
      <c r="G2023" s="488"/>
    </row>
    <row r="2024" spans="7:7" ht="15" customHeight="1">
      <c r="G2024" s="488"/>
    </row>
    <row r="2025" spans="7:7" ht="15" customHeight="1">
      <c r="G2025" s="488"/>
    </row>
    <row r="2026" spans="7:7" ht="15" customHeight="1">
      <c r="G2026" s="488"/>
    </row>
    <row r="2027" spans="7:7" ht="15" customHeight="1">
      <c r="G2027" s="488"/>
    </row>
    <row r="2028" spans="7:7" ht="15" customHeight="1">
      <c r="G2028" s="488"/>
    </row>
    <row r="2029" spans="7:7" ht="15" customHeight="1">
      <c r="G2029" s="488"/>
    </row>
    <row r="2030" spans="7:7" ht="15" customHeight="1">
      <c r="G2030" s="488"/>
    </row>
    <row r="2031" spans="7:7" ht="15" customHeight="1">
      <c r="G2031" s="488"/>
    </row>
    <row r="2032" spans="7:7" ht="15" customHeight="1">
      <c r="G2032" s="488"/>
    </row>
    <row r="2033" spans="7:7" ht="15" customHeight="1">
      <c r="G2033" s="488"/>
    </row>
    <row r="2034" spans="7:7" ht="15" customHeight="1">
      <c r="G2034" s="488"/>
    </row>
    <row r="2035" spans="7:7" ht="15" customHeight="1">
      <c r="G2035" s="488"/>
    </row>
    <row r="2036" spans="7:7" ht="15" customHeight="1">
      <c r="G2036" s="488"/>
    </row>
    <row r="2037" spans="7:7" ht="15" customHeight="1">
      <c r="G2037" s="488"/>
    </row>
    <row r="2038" spans="7:7" ht="15" customHeight="1">
      <c r="G2038" s="488"/>
    </row>
    <row r="2039" spans="7:7" ht="15" customHeight="1">
      <c r="G2039" s="488"/>
    </row>
    <row r="2040" spans="7:7" ht="15" customHeight="1">
      <c r="G2040" s="488"/>
    </row>
    <row r="2041" spans="7:7" ht="15" customHeight="1">
      <c r="G2041" s="488"/>
    </row>
    <row r="2042" spans="7:7" ht="15" customHeight="1">
      <c r="G2042" s="488"/>
    </row>
    <row r="2043" spans="7:7" ht="15" customHeight="1">
      <c r="G2043" s="488"/>
    </row>
    <row r="2044" spans="7:7" ht="15" customHeight="1">
      <c r="G2044" s="488"/>
    </row>
    <row r="2045" spans="7:7" ht="15" customHeight="1">
      <c r="G2045" s="488"/>
    </row>
    <row r="2046" spans="7:7" ht="15" customHeight="1">
      <c r="G2046" s="488"/>
    </row>
    <row r="2047" spans="7:7" ht="15" customHeight="1">
      <c r="G2047" s="488"/>
    </row>
    <row r="2048" spans="7:7" ht="15" customHeight="1">
      <c r="G2048" s="488"/>
    </row>
    <row r="2049" spans="7:7" ht="15" customHeight="1">
      <c r="G2049" s="488"/>
    </row>
    <row r="2050" spans="7:7" ht="15" customHeight="1">
      <c r="G2050" s="488"/>
    </row>
    <row r="2051" spans="7:7" ht="15" customHeight="1">
      <c r="G2051" s="488"/>
    </row>
    <row r="2052" spans="7:7" ht="15" customHeight="1">
      <c r="G2052" s="488"/>
    </row>
    <row r="2053" spans="7:7" ht="15" customHeight="1">
      <c r="G2053" s="488"/>
    </row>
    <row r="2054" spans="7:7" ht="15" customHeight="1">
      <c r="G2054" s="488"/>
    </row>
    <row r="2055" spans="7:7" ht="15" customHeight="1">
      <c r="G2055" s="488"/>
    </row>
    <row r="2056" spans="7:7" ht="15" customHeight="1">
      <c r="G2056" s="488"/>
    </row>
    <row r="2057" spans="7:7" ht="15" customHeight="1">
      <c r="G2057" s="488"/>
    </row>
    <row r="2058" spans="7:7" ht="15" customHeight="1">
      <c r="G2058" s="488"/>
    </row>
    <row r="2059" spans="7:7" ht="15" customHeight="1">
      <c r="G2059" s="488"/>
    </row>
    <row r="2060" spans="7:7" ht="15" customHeight="1">
      <c r="G2060" s="488"/>
    </row>
    <row r="2061" spans="7:7" ht="15" customHeight="1">
      <c r="G2061" s="488"/>
    </row>
    <row r="2062" spans="7:7" ht="15" customHeight="1">
      <c r="G2062" s="488"/>
    </row>
    <row r="2063" spans="7:7" ht="15" customHeight="1">
      <c r="G2063" s="488"/>
    </row>
    <row r="2064" spans="7:7" ht="15" customHeight="1">
      <c r="G2064" s="488"/>
    </row>
    <row r="2065" spans="7:7" ht="15" customHeight="1">
      <c r="G2065" s="488"/>
    </row>
    <row r="2066" spans="7:7" ht="15" customHeight="1">
      <c r="G2066" s="488"/>
    </row>
    <row r="2067" spans="7:7" ht="15" customHeight="1">
      <c r="G2067" s="488"/>
    </row>
    <row r="2068" spans="7:7" ht="15" customHeight="1">
      <c r="G2068" s="488"/>
    </row>
    <row r="2069" spans="7:7" ht="15" customHeight="1">
      <c r="G2069" s="488"/>
    </row>
    <row r="2070" spans="7:7" ht="15" customHeight="1">
      <c r="G2070" s="488"/>
    </row>
    <row r="2071" spans="7:7" ht="15" customHeight="1">
      <c r="G2071" s="488"/>
    </row>
    <row r="2072" spans="7:7" ht="15" customHeight="1">
      <c r="G2072" s="488"/>
    </row>
    <row r="2073" spans="7:7" ht="15" customHeight="1">
      <c r="G2073" s="488"/>
    </row>
    <row r="2074" spans="7:7" ht="15" customHeight="1">
      <c r="G2074" s="488"/>
    </row>
    <row r="2075" spans="7:7" ht="15" customHeight="1">
      <c r="G2075" s="488"/>
    </row>
    <row r="2076" spans="7:7" ht="15" customHeight="1">
      <c r="G2076" s="488"/>
    </row>
    <row r="2077" spans="7:7" ht="15" customHeight="1">
      <c r="G2077" s="488"/>
    </row>
    <row r="2078" spans="7:7" ht="15" customHeight="1">
      <c r="G2078" s="488"/>
    </row>
    <row r="2079" spans="7:7" ht="15" customHeight="1">
      <c r="G2079" s="488"/>
    </row>
    <row r="2080" spans="7:7" ht="15" customHeight="1">
      <c r="G2080" s="488"/>
    </row>
    <row r="2081" spans="7:7" ht="15" customHeight="1">
      <c r="G2081" s="488"/>
    </row>
    <row r="2082" spans="7:7" ht="15" customHeight="1">
      <c r="G2082" s="488"/>
    </row>
    <row r="2083" spans="7:7" ht="15" customHeight="1">
      <c r="G2083" s="488"/>
    </row>
    <row r="2084" spans="7:7" ht="15" customHeight="1">
      <c r="G2084" s="488"/>
    </row>
    <row r="2085" spans="7:7" ht="15" customHeight="1">
      <c r="G2085" s="488"/>
    </row>
    <row r="2086" spans="7:7" ht="15" customHeight="1">
      <c r="G2086" s="488"/>
    </row>
    <row r="2087" spans="7:7" ht="15" customHeight="1">
      <c r="G2087" s="488"/>
    </row>
    <row r="2088" spans="7:7" ht="15" customHeight="1">
      <c r="G2088" s="488"/>
    </row>
    <row r="2089" spans="7:7" ht="15" customHeight="1">
      <c r="G2089" s="488"/>
    </row>
    <row r="2090" spans="7:7" ht="15" customHeight="1">
      <c r="G2090" s="488"/>
    </row>
    <row r="2091" spans="7:7" ht="15" customHeight="1">
      <c r="G2091" s="488"/>
    </row>
    <row r="2092" spans="7:7" ht="15" customHeight="1">
      <c r="G2092" s="488"/>
    </row>
    <row r="2093" spans="7:7" ht="15" customHeight="1">
      <c r="G2093" s="488"/>
    </row>
    <row r="2094" spans="7:7" ht="15" customHeight="1">
      <c r="G2094" s="488"/>
    </row>
    <row r="2095" spans="7:7" ht="15" customHeight="1">
      <c r="G2095" s="488"/>
    </row>
    <row r="2096" spans="7:7" ht="15" customHeight="1">
      <c r="G2096" s="488"/>
    </row>
    <row r="2097" spans="7:7" ht="15" customHeight="1">
      <c r="G2097" s="488"/>
    </row>
    <row r="2098" spans="7:7" ht="15" customHeight="1">
      <c r="G2098" s="488"/>
    </row>
    <row r="2099" spans="7:7" ht="15" customHeight="1">
      <c r="G2099" s="488"/>
    </row>
    <row r="2100" spans="7:7" ht="15" customHeight="1">
      <c r="G2100" s="488"/>
    </row>
    <row r="2101" spans="7:7" ht="15" customHeight="1">
      <c r="G2101" s="488"/>
    </row>
    <row r="2102" spans="7:7" ht="15" customHeight="1">
      <c r="G2102" s="488"/>
    </row>
    <row r="2103" spans="7:7" ht="15" customHeight="1">
      <c r="G2103" s="488"/>
    </row>
    <row r="2104" spans="7:7" ht="15" customHeight="1">
      <c r="G2104" s="488"/>
    </row>
    <row r="2105" spans="7:7" ht="15" customHeight="1">
      <c r="G2105" s="488"/>
    </row>
    <row r="2106" spans="7:7" ht="15" customHeight="1">
      <c r="G2106" s="488"/>
    </row>
    <row r="2107" spans="7:7" ht="15" customHeight="1">
      <c r="G2107" s="488"/>
    </row>
    <row r="2108" spans="7:7" ht="15" customHeight="1">
      <c r="G2108" s="488"/>
    </row>
    <row r="2109" spans="7:7" ht="15" customHeight="1">
      <c r="G2109" s="488"/>
    </row>
    <row r="2110" spans="7:7" ht="15" customHeight="1">
      <c r="G2110" s="488"/>
    </row>
    <row r="2111" spans="7:7" ht="15" customHeight="1">
      <c r="G2111" s="488"/>
    </row>
    <row r="2112" spans="7:7" ht="15" customHeight="1">
      <c r="G2112" s="488"/>
    </row>
    <row r="2113" spans="7:7" ht="15" customHeight="1">
      <c r="G2113" s="488"/>
    </row>
    <row r="2114" spans="7:7" ht="15" customHeight="1">
      <c r="G2114" s="488"/>
    </row>
    <row r="2115" spans="7:7" ht="15" customHeight="1">
      <c r="G2115" s="488"/>
    </row>
    <row r="2116" spans="7:7" ht="15" customHeight="1">
      <c r="G2116" s="488"/>
    </row>
    <row r="2117" spans="7:7" ht="15" customHeight="1">
      <c r="G2117" s="488"/>
    </row>
    <row r="2118" spans="7:7" ht="15" customHeight="1">
      <c r="G2118" s="488"/>
    </row>
    <row r="2119" spans="7:7" ht="15" customHeight="1">
      <c r="G2119" s="488"/>
    </row>
    <row r="2120" spans="7:7" ht="15" customHeight="1">
      <c r="G2120" s="488"/>
    </row>
    <row r="2121" spans="7:7" ht="15" customHeight="1">
      <c r="G2121" s="488"/>
    </row>
    <row r="2122" spans="7:7" ht="15" customHeight="1">
      <c r="G2122" s="488"/>
    </row>
    <row r="2123" spans="7:7" ht="15" customHeight="1">
      <c r="G2123" s="488"/>
    </row>
    <row r="2124" spans="7:7" ht="15" customHeight="1">
      <c r="G2124" s="488"/>
    </row>
    <row r="2125" spans="7:7" ht="15" customHeight="1">
      <c r="G2125" s="488"/>
    </row>
    <row r="2126" spans="7:7" ht="15" customHeight="1">
      <c r="G2126" s="488"/>
    </row>
    <row r="2127" spans="7:7" ht="15" customHeight="1">
      <c r="G2127" s="488"/>
    </row>
    <row r="2128" spans="7:7" ht="15" customHeight="1">
      <c r="G2128" s="488"/>
    </row>
    <row r="2129" spans="7:7" ht="15" customHeight="1">
      <c r="G2129" s="488"/>
    </row>
    <row r="2130" spans="7:7" ht="15" customHeight="1">
      <c r="G2130" s="488"/>
    </row>
    <row r="2131" spans="7:7" ht="15" customHeight="1">
      <c r="G2131" s="488"/>
    </row>
    <row r="2132" spans="7:7" ht="15" customHeight="1">
      <c r="G2132" s="488"/>
    </row>
    <row r="2133" spans="7:7" ht="15" customHeight="1">
      <c r="G2133" s="488"/>
    </row>
    <row r="2134" spans="7:7" ht="15" customHeight="1">
      <c r="G2134" s="488"/>
    </row>
    <row r="2135" spans="7:7" ht="15" customHeight="1">
      <c r="G2135" s="488"/>
    </row>
    <row r="2136" spans="7:7" ht="15" customHeight="1">
      <c r="G2136" s="488"/>
    </row>
    <row r="2137" spans="7:7" ht="15" customHeight="1">
      <c r="G2137" s="488"/>
    </row>
    <row r="2138" spans="7:7" ht="15" customHeight="1">
      <c r="G2138" s="488"/>
    </row>
    <row r="2139" spans="7:7" ht="15" customHeight="1">
      <c r="G2139" s="488"/>
    </row>
    <row r="2140" spans="7:7" ht="15" customHeight="1">
      <c r="G2140" s="488"/>
    </row>
    <row r="2141" spans="7:7" ht="15" customHeight="1">
      <c r="G2141" s="488"/>
    </row>
    <row r="2142" spans="7:7" ht="15" customHeight="1">
      <c r="G2142" s="488"/>
    </row>
    <row r="2143" spans="7:7" ht="15" customHeight="1">
      <c r="G2143" s="488"/>
    </row>
    <row r="2144" spans="7:7" ht="15" customHeight="1">
      <c r="G2144" s="488"/>
    </row>
    <row r="2145" spans="7:7" ht="15" customHeight="1">
      <c r="G2145" s="488"/>
    </row>
    <row r="2146" spans="7:7" ht="15" customHeight="1">
      <c r="G2146" s="488"/>
    </row>
    <row r="2147" spans="7:7" ht="15" customHeight="1">
      <c r="G2147" s="488"/>
    </row>
    <row r="2148" spans="7:7" ht="15" customHeight="1">
      <c r="G2148" s="488"/>
    </row>
    <row r="2149" spans="7:7" ht="15" customHeight="1">
      <c r="G2149" s="488"/>
    </row>
    <row r="2150" spans="7:7" ht="15" customHeight="1">
      <c r="G2150" s="488"/>
    </row>
    <row r="2151" spans="7:7" ht="15" customHeight="1">
      <c r="G2151" s="488"/>
    </row>
    <row r="2152" spans="7:7" ht="15" customHeight="1">
      <c r="G2152" s="488"/>
    </row>
    <row r="2153" spans="7:7" ht="15" customHeight="1">
      <c r="G2153" s="488"/>
    </row>
    <row r="2154" spans="7:7" ht="15" customHeight="1">
      <c r="G2154" s="488"/>
    </row>
    <row r="2155" spans="7:7" ht="15" customHeight="1">
      <c r="G2155" s="488"/>
    </row>
    <row r="2156" spans="7:7" ht="15" customHeight="1">
      <c r="G2156" s="488"/>
    </row>
    <row r="2157" spans="7:7" ht="15" customHeight="1">
      <c r="G2157" s="488"/>
    </row>
    <row r="2158" spans="7:7" ht="15" customHeight="1">
      <c r="G2158" s="488"/>
    </row>
    <row r="2159" spans="7:7" ht="15" customHeight="1">
      <c r="G2159" s="488"/>
    </row>
    <row r="2160" spans="7:7" ht="15" customHeight="1">
      <c r="G2160" s="488"/>
    </row>
    <row r="2161" spans="7:7" ht="15" customHeight="1">
      <c r="G2161" s="488"/>
    </row>
    <row r="2162" spans="7:7" ht="15" customHeight="1">
      <c r="G2162" s="488"/>
    </row>
    <row r="2163" spans="7:7" ht="15" customHeight="1">
      <c r="G2163" s="488"/>
    </row>
    <row r="2164" spans="7:7" ht="15" customHeight="1">
      <c r="G2164" s="488"/>
    </row>
    <row r="2165" spans="7:7" ht="15" customHeight="1">
      <c r="G2165" s="488"/>
    </row>
    <row r="2166" spans="7:7" ht="15" customHeight="1">
      <c r="G2166" s="488"/>
    </row>
    <row r="2167" spans="7:7" ht="15" customHeight="1">
      <c r="G2167" s="488"/>
    </row>
    <row r="2168" spans="7:7" ht="15" customHeight="1">
      <c r="G2168" s="488"/>
    </row>
    <row r="2169" spans="7:7" ht="15" customHeight="1">
      <c r="G2169" s="488"/>
    </row>
    <row r="2170" spans="7:7" ht="15" customHeight="1">
      <c r="G2170" s="488"/>
    </row>
    <row r="2171" spans="7:7" ht="15" customHeight="1">
      <c r="G2171" s="488"/>
    </row>
    <row r="2172" spans="7:7" ht="15" customHeight="1">
      <c r="G2172" s="488"/>
    </row>
    <row r="2173" spans="7:7" ht="15" customHeight="1">
      <c r="G2173" s="488"/>
    </row>
    <row r="2174" spans="7:7" ht="15" customHeight="1">
      <c r="G2174" s="488"/>
    </row>
    <row r="2175" spans="7:7" ht="15" customHeight="1">
      <c r="G2175" s="488"/>
    </row>
    <row r="2176" spans="7:7" ht="15" customHeight="1">
      <c r="G2176" s="488"/>
    </row>
    <row r="2177" spans="7:7" ht="15" customHeight="1">
      <c r="G2177" s="488"/>
    </row>
    <row r="2178" spans="7:7" ht="15" customHeight="1">
      <c r="G2178" s="488"/>
    </row>
    <row r="2179" spans="7:7" ht="15" customHeight="1">
      <c r="G2179" s="488"/>
    </row>
    <row r="2180" spans="7:7" ht="15" customHeight="1">
      <c r="G2180" s="488"/>
    </row>
    <row r="2181" spans="7:7" ht="15" customHeight="1">
      <c r="G2181" s="488"/>
    </row>
    <row r="2182" spans="7:7" ht="15" customHeight="1">
      <c r="G2182" s="488"/>
    </row>
    <row r="2183" spans="7:7" ht="15" customHeight="1">
      <c r="G2183" s="488"/>
    </row>
    <row r="2184" spans="7:7" ht="15" customHeight="1">
      <c r="G2184" s="488"/>
    </row>
    <row r="2185" spans="7:7" ht="15" customHeight="1">
      <c r="G2185" s="488"/>
    </row>
    <row r="2186" spans="7:7" ht="15" customHeight="1">
      <c r="G2186" s="488"/>
    </row>
    <row r="2187" spans="7:7" ht="15" customHeight="1">
      <c r="G2187" s="488"/>
    </row>
    <row r="2188" spans="7:7" ht="15" customHeight="1">
      <c r="G2188" s="488"/>
    </row>
    <row r="2189" spans="7:7" ht="15" customHeight="1">
      <c r="G2189" s="488"/>
    </row>
    <row r="2190" spans="7:7" ht="15" customHeight="1">
      <c r="G2190" s="488"/>
    </row>
    <row r="2191" spans="7:7" ht="15" customHeight="1">
      <c r="G2191" s="488"/>
    </row>
    <row r="2192" spans="7:7" ht="15" customHeight="1">
      <c r="G2192" s="488"/>
    </row>
    <row r="2193" spans="7:7" ht="15" customHeight="1">
      <c r="G2193" s="488"/>
    </row>
    <row r="2194" spans="7:7" ht="15" customHeight="1">
      <c r="G2194" s="488"/>
    </row>
    <row r="2195" spans="7:7" ht="15" customHeight="1">
      <c r="G2195" s="488"/>
    </row>
    <row r="2196" spans="7:7" ht="15" customHeight="1">
      <c r="G2196" s="488"/>
    </row>
    <row r="2197" spans="7:7" ht="15" customHeight="1">
      <c r="G2197" s="488"/>
    </row>
    <row r="2198" spans="7:7" ht="15" customHeight="1">
      <c r="G2198" s="488"/>
    </row>
    <row r="2199" spans="7:7" ht="15" customHeight="1">
      <c r="G2199" s="488"/>
    </row>
    <row r="2200" spans="7:7" ht="15" customHeight="1">
      <c r="G2200" s="488"/>
    </row>
    <row r="2201" spans="7:7" ht="15" customHeight="1">
      <c r="G2201" s="488"/>
    </row>
    <row r="2202" spans="7:7" ht="15" customHeight="1">
      <c r="G2202" s="488"/>
    </row>
    <row r="2203" spans="7:7" ht="15" customHeight="1">
      <c r="G2203" s="488"/>
    </row>
    <row r="2204" spans="7:7" ht="15" customHeight="1">
      <c r="G2204" s="488"/>
    </row>
    <row r="2205" spans="7:7" ht="15" customHeight="1">
      <c r="G2205" s="488"/>
    </row>
    <row r="2206" spans="7:7" ht="15" customHeight="1">
      <c r="G2206" s="488"/>
    </row>
    <row r="2207" spans="7:7" ht="15" customHeight="1">
      <c r="G2207" s="488"/>
    </row>
    <row r="2208" spans="7:7" ht="15" customHeight="1">
      <c r="G2208" s="488"/>
    </row>
    <row r="2209" spans="7:7" ht="15" customHeight="1">
      <c r="G2209" s="488"/>
    </row>
    <row r="2210" spans="7:7" ht="15" customHeight="1">
      <c r="G2210" s="488"/>
    </row>
    <row r="2211" spans="7:7" ht="15" customHeight="1">
      <c r="G2211" s="488"/>
    </row>
    <row r="2212" spans="7:7" ht="15" customHeight="1">
      <c r="G2212" s="488"/>
    </row>
    <row r="2213" spans="7:7" ht="15" customHeight="1">
      <c r="G2213" s="488"/>
    </row>
    <row r="2214" spans="7:7" ht="15" customHeight="1">
      <c r="G2214" s="488"/>
    </row>
    <row r="2215" spans="7:7" ht="15" customHeight="1">
      <c r="G2215" s="488"/>
    </row>
    <row r="2216" spans="7:7" ht="15" customHeight="1">
      <c r="G2216" s="488"/>
    </row>
    <row r="2217" spans="7:7" ht="15" customHeight="1">
      <c r="G2217" s="488"/>
    </row>
    <row r="2218" spans="7:7" ht="15" customHeight="1">
      <c r="G2218" s="488"/>
    </row>
    <row r="2219" spans="7:7" ht="15" customHeight="1">
      <c r="G2219" s="488"/>
    </row>
    <row r="2220" spans="7:7" ht="15" customHeight="1">
      <c r="G2220" s="488"/>
    </row>
    <row r="2221" spans="7:7" ht="15" customHeight="1">
      <c r="G2221" s="488"/>
    </row>
    <row r="2222" spans="7:7" ht="15" customHeight="1">
      <c r="G2222" s="488"/>
    </row>
    <row r="2223" spans="7:7" ht="15" customHeight="1">
      <c r="G2223" s="488"/>
    </row>
    <row r="2224" spans="7:7" ht="15" customHeight="1">
      <c r="G2224" s="488"/>
    </row>
    <row r="2225" spans="7:7" ht="15" customHeight="1">
      <c r="G2225" s="488"/>
    </row>
    <row r="2226" spans="7:7" ht="15" customHeight="1">
      <c r="G2226" s="488"/>
    </row>
    <row r="2227" spans="7:7" ht="15" customHeight="1">
      <c r="G2227" s="488"/>
    </row>
    <row r="2228" spans="7:7" ht="15" customHeight="1">
      <c r="G2228" s="488"/>
    </row>
    <row r="2229" spans="7:7" ht="15" customHeight="1">
      <c r="G2229" s="488"/>
    </row>
    <row r="2230" spans="7:7" ht="15" customHeight="1">
      <c r="G2230" s="488"/>
    </row>
    <row r="2231" spans="7:7" ht="15" customHeight="1">
      <c r="G2231" s="488"/>
    </row>
    <row r="2232" spans="7:7" ht="15" customHeight="1">
      <c r="G2232" s="488"/>
    </row>
    <row r="2233" spans="7:7" ht="15" customHeight="1">
      <c r="G2233" s="488"/>
    </row>
    <row r="2234" spans="7:7" ht="15" customHeight="1">
      <c r="G2234" s="488"/>
    </row>
    <row r="2235" spans="7:7" ht="15" customHeight="1">
      <c r="G2235" s="488"/>
    </row>
    <row r="2236" spans="7:7" ht="15" customHeight="1">
      <c r="G2236" s="488"/>
    </row>
    <row r="2237" spans="7:7" ht="15" customHeight="1">
      <c r="G2237" s="488"/>
    </row>
    <row r="2238" spans="7:7" ht="15" customHeight="1">
      <c r="G2238" s="488"/>
    </row>
    <row r="2239" spans="7:7" ht="15" customHeight="1">
      <c r="G2239" s="488"/>
    </row>
    <row r="2240" spans="7:7" ht="15" customHeight="1">
      <c r="G2240" s="488"/>
    </row>
    <row r="2241" spans="7:7" ht="15" customHeight="1">
      <c r="G2241" s="488"/>
    </row>
    <row r="2242" spans="7:7" ht="15" customHeight="1">
      <c r="G2242" s="488"/>
    </row>
    <row r="2243" spans="7:7" ht="15" customHeight="1">
      <c r="G2243" s="488"/>
    </row>
    <row r="2244" spans="7:7" ht="15" customHeight="1">
      <c r="G2244" s="488"/>
    </row>
    <row r="2245" spans="7:7" ht="15" customHeight="1">
      <c r="G2245" s="488"/>
    </row>
    <row r="2246" spans="7:7" ht="15" customHeight="1">
      <c r="G2246" s="488"/>
    </row>
    <row r="2247" spans="7:7" ht="15" customHeight="1">
      <c r="G2247" s="488"/>
    </row>
    <row r="2248" spans="7:7" ht="15" customHeight="1">
      <c r="G2248" s="488"/>
    </row>
    <row r="2249" spans="7:7" ht="15" customHeight="1">
      <c r="G2249" s="488"/>
    </row>
    <row r="2250" spans="7:7" ht="15" customHeight="1">
      <c r="G2250" s="488"/>
    </row>
    <row r="2251" spans="7:7" ht="15" customHeight="1">
      <c r="G2251" s="488"/>
    </row>
    <row r="2252" spans="7:7" ht="15" customHeight="1">
      <c r="G2252" s="488"/>
    </row>
    <row r="2253" spans="7:7" ht="15" customHeight="1">
      <c r="G2253" s="488"/>
    </row>
    <row r="2254" spans="7:7" ht="15" customHeight="1">
      <c r="G2254" s="488"/>
    </row>
    <row r="2255" spans="7:7" ht="15" customHeight="1">
      <c r="G2255" s="488"/>
    </row>
    <row r="2256" spans="7:7" ht="15" customHeight="1">
      <c r="G2256" s="488"/>
    </row>
    <row r="2257" spans="7:7" ht="15" customHeight="1">
      <c r="G2257" s="488"/>
    </row>
    <row r="2258" spans="7:7" ht="15" customHeight="1">
      <c r="G2258" s="488"/>
    </row>
    <row r="2259" spans="7:7" ht="15" customHeight="1">
      <c r="G2259" s="488"/>
    </row>
    <row r="2260" spans="7:7" ht="15" customHeight="1">
      <c r="G2260" s="488"/>
    </row>
    <row r="2261" spans="7:7" ht="15" customHeight="1">
      <c r="G2261" s="488"/>
    </row>
    <row r="2262" spans="7:7" ht="15" customHeight="1">
      <c r="G2262" s="488"/>
    </row>
    <row r="2263" spans="7:7" ht="15" customHeight="1">
      <c r="G2263" s="488"/>
    </row>
    <row r="2264" spans="7:7" ht="15" customHeight="1">
      <c r="G2264" s="488"/>
    </row>
    <row r="2265" spans="7:7" ht="15" customHeight="1">
      <c r="G2265" s="488"/>
    </row>
    <row r="2266" spans="7:7" ht="15" customHeight="1">
      <c r="G2266" s="488"/>
    </row>
    <row r="2267" spans="7:7" ht="15" customHeight="1">
      <c r="G2267" s="488"/>
    </row>
    <row r="2268" spans="7:7" ht="15" customHeight="1">
      <c r="G2268" s="488"/>
    </row>
    <row r="2269" spans="7:7" ht="15" customHeight="1">
      <c r="G2269" s="488"/>
    </row>
    <row r="2270" spans="7:7" ht="15" customHeight="1">
      <c r="G2270" s="488"/>
    </row>
    <row r="2271" spans="7:7" ht="15" customHeight="1">
      <c r="G2271" s="488"/>
    </row>
    <row r="2272" spans="7:7" ht="15" customHeight="1">
      <c r="G2272" s="488"/>
    </row>
    <row r="2273" spans="7:7" ht="15" customHeight="1">
      <c r="G2273" s="488"/>
    </row>
    <row r="2274" spans="7:7" ht="15" customHeight="1">
      <c r="G2274" s="488"/>
    </row>
    <row r="2275" spans="7:7" ht="15" customHeight="1">
      <c r="G2275" s="488"/>
    </row>
    <row r="2276" spans="7:7" ht="15" customHeight="1">
      <c r="G2276" s="488"/>
    </row>
    <row r="2277" spans="7:7" ht="15" customHeight="1">
      <c r="G2277" s="488"/>
    </row>
    <row r="2278" spans="7:7" ht="15" customHeight="1">
      <c r="G2278" s="488"/>
    </row>
    <row r="2279" spans="7:7" ht="15" customHeight="1">
      <c r="G2279" s="488"/>
    </row>
    <row r="2280" spans="7:7" ht="15" customHeight="1">
      <c r="G2280" s="488"/>
    </row>
    <row r="2281" spans="7:7" ht="15" customHeight="1">
      <c r="G2281" s="488"/>
    </row>
    <row r="2282" spans="7:7" ht="15" customHeight="1">
      <c r="G2282" s="488"/>
    </row>
    <row r="2283" spans="7:7" ht="15" customHeight="1">
      <c r="G2283" s="488"/>
    </row>
    <row r="2284" spans="7:7" ht="15" customHeight="1">
      <c r="G2284" s="488"/>
    </row>
    <row r="2285" spans="7:7" ht="15" customHeight="1">
      <c r="G2285" s="488"/>
    </row>
    <row r="2286" spans="7:7" ht="15" customHeight="1">
      <c r="G2286" s="488"/>
    </row>
    <row r="2287" spans="7:7" ht="15" customHeight="1">
      <c r="G2287" s="488"/>
    </row>
    <row r="2288" spans="7:7" ht="15" customHeight="1">
      <c r="G2288" s="488"/>
    </row>
    <row r="2289" spans="7:7" ht="15" customHeight="1">
      <c r="G2289" s="488"/>
    </row>
    <row r="2290" spans="7:7" ht="15" customHeight="1">
      <c r="G2290" s="488"/>
    </row>
    <row r="2291" spans="7:7" ht="15" customHeight="1">
      <c r="G2291" s="488"/>
    </row>
    <row r="2292" spans="7:7" ht="15" customHeight="1">
      <c r="G2292" s="488"/>
    </row>
    <row r="2293" spans="7:7" ht="15" customHeight="1">
      <c r="G2293" s="488"/>
    </row>
    <row r="2294" spans="7:7" ht="15" customHeight="1">
      <c r="G2294" s="488"/>
    </row>
    <row r="2295" spans="7:7" ht="15" customHeight="1">
      <c r="G2295" s="488"/>
    </row>
    <row r="2296" spans="7:7" ht="15" customHeight="1">
      <c r="G2296" s="488"/>
    </row>
    <row r="2297" spans="7:7" ht="15" customHeight="1">
      <c r="G2297" s="488"/>
    </row>
    <row r="2298" spans="7:7" ht="15" customHeight="1">
      <c r="G2298" s="488"/>
    </row>
    <row r="2299" spans="7:7" ht="15" customHeight="1">
      <c r="G2299" s="488"/>
    </row>
    <row r="2300" spans="7:7" ht="15" customHeight="1">
      <c r="G2300" s="488"/>
    </row>
    <row r="2301" spans="7:7" ht="15" customHeight="1">
      <c r="G2301" s="488"/>
    </row>
    <row r="2302" spans="7:7" ht="15" customHeight="1">
      <c r="G2302" s="488"/>
    </row>
    <row r="2303" spans="7:7" ht="15" customHeight="1">
      <c r="G2303" s="488"/>
    </row>
    <row r="2304" spans="7:7" ht="15" customHeight="1">
      <c r="G2304" s="488"/>
    </row>
    <row r="2305" spans="7:7" ht="15" customHeight="1">
      <c r="G2305" s="488"/>
    </row>
    <row r="2306" spans="7:7" ht="15" customHeight="1">
      <c r="G2306" s="488"/>
    </row>
    <row r="2307" spans="7:7" ht="15" customHeight="1">
      <c r="G2307" s="488"/>
    </row>
    <row r="2308" spans="7:7" ht="15" customHeight="1">
      <c r="G2308" s="488"/>
    </row>
    <row r="2309" spans="7:7" ht="15" customHeight="1">
      <c r="G2309" s="488"/>
    </row>
    <row r="2310" spans="7:7" ht="15" customHeight="1">
      <c r="G2310" s="488"/>
    </row>
    <row r="2311" spans="7:7" ht="15" customHeight="1">
      <c r="G2311" s="488"/>
    </row>
    <row r="2312" spans="7:7" ht="15" customHeight="1">
      <c r="G2312" s="488"/>
    </row>
    <row r="2313" spans="7:7" ht="15" customHeight="1">
      <c r="G2313" s="488"/>
    </row>
    <row r="2314" spans="7:7" ht="15" customHeight="1">
      <c r="G2314" s="488"/>
    </row>
    <row r="2315" spans="7:7" ht="15" customHeight="1">
      <c r="G2315" s="488"/>
    </row>
    <row r="2316" spans="7:7" ht="15" customHeight="1">
      <c r="G2316" s="488"/>
    </row>
    <row r="2317" spans="7:7" ht="15" customHeight="1">
      <c r="G2317" s="488"/>
    </row>
    <row r="2318" spans="7:7" ht="15" customHeight="1">
      <c r="G2318" s="488"/>
    </row>
    <row r="2319" spans="7:7" ht="15" customHeight="1">
      <c r="G2319" s="488"/>
    </row>
    <row r="2320" spans="7:7" ht="15" customHeight="1">
      <c r="G2320" s="488"/>
    </row>
    <row r="2321" spans="7:7" ht="15" customHeight="1">
      <c r="G2321" s="488"/>
    </row>
    <row r="2322" spans="7:7" ht="15" customHeight="1">
      <c r="G2322" s="488"/>
    </row>
    <row r="2323" spans="7:7" ht="15" customHeight="1">
      <c r="G2323" s="488"/>
    </row>
    <row r="2324" spans="7:7" ht="15" customHeight="1">
      <c r="G2324" s="488"/>
    </row>
    <row r="2325" spans="7:7" ht="15" customHeight="1">
      <c r="G2325" s="488"/>
    </row>
    <row r="2326" spans="7:7" ht="15" customHeight="1">
      <c r="G2326" s="488"/>
    </row>
    <row r="2327" spans="7:7" ht="15" customHeight="1">
      <c r="G2327" s="488"/>
    </row>
    <row r="2328" spans="7:7" ht="15" customHeight="1">
      <c r="G2328" s="488"/>
    </row>
    <row r="2329" spans="7:7" ht="15" customHeight="1">
      <c r="G2329" s="488"/>
    </row>
    <row r="2330" spans="7:7" ht="15" customHeight="1">
      <c r="G2330" s="488"/>
    </row>
    <row r="2331" spans="7:7" ht="15" customHeight="1">
      <c r="G2331" s="488"/>
    </row>
    <row r="2332" spans="7:7" ht="15" customHeight="1">
      <c r="G2332" s="488"/>
    </row>
    <row r="2333" spans="7:7" ht="15" customHeight="1">
      <c r="G2333" s="488"/>
    </row>
    <row r="2334" spans="7:7" ht="15" customHeight="1">
      <c r="G2334" s="488"/>
    </row>
    <row r="2335" spans="7:7" ht="15" customHeight="1">
      <c r="G2335" s="488"/>
    </row>
    <row r="2336" spans="7:7" ht="15" customHeight="1">
      <c r="G2336" s="488"/>
    </row>
    <row r="2337" spans="7:7" ht="15" customHeight="1">
      <c r="G2337" s="488"/>
    </row>
    <row r="2338" spans="7:7" ht="15" customHeight="1">
      <c r="G2338" s="488"/>
    </row>
    <row r="2339" spans="7:7" ht="15" customHeight="1">
      <c r="G2339" s="488"/>
    </row>
    <row r="2340" spans="7:7" ht="15" customHeight="1">
      <c r="G2340" s="488"/>
    </row>
    <row r="2341" spans="7:7" ht="15" customHeight="1">
      <c r="G2341" s="488"/>
    </row>
    <row r="2342" spans="7:7" ht="15" customHeight="1">
      <c r="G2342" s="488"/>
    </row>
    <row r="2343" spans="7:7" ht="15" customHeight="1">
      <c r="G2343" s="488"/>
    </row>
    <row r="2344" spans="7:7" ht="15" customHeight="1">
      <c r="G2344" s="488"/>
    </row>
    <row r="2345" spans="7:7" ht="15" customHeight="1">
      <c r="G2345" s="488"/>
    </row>
    <row r="2346" spans="7:7" ht="15" customHeight="1">
      <c r="G2346" s="488"/>
    </row>
    <row r="2347" spans="7:7" ht="15" customHeight="1">
      <c r="G2347" s="488"/>
    </row>
    <row r="2348" spans="7:7" ht="15" customHeight="1">
      <c r="G2348" s="488"/>
    </row>
    <row r="2349" spans="7:7" ht="15" customHeight="1">
      <c r="G2349" s="488"/>
    </row>
    <row r="2350" spans="7:7" ht="15" customHeight="1">
      <c r="G2350" s="488"/>
    </row>
    <row r="2351" spans="7:7" ht="15" customHeight="1">
      <c r="G2351" s="488"/>
    </row>
    <row r="2352" spans="7:7" ht="15" customHeight="1">
      <c r="G2352" s="488"/>
    </row>
    <row r="2353" spans="7:7" ht="15" customHeight="1">
      <c r="G2353" s="488"/>
    </row>
    <row r="2354" spans="7:7" ht="15" customHeight="1">
      <c r="G2354" s="488"/>
    </row>
    <row r="2355" spans="7:7" ht="15" customHeight="1">
      <c r="G2355" s="488"/>
    </row>
    <row r="2356" spans="7:7" ht="15" customHeight="1">
      <c r="G2356" s="488"/>
    </row>
    <row r="2357" spans="7:7" ht="15" customHeight="1">
      <c r="G2357" s="488"/>
    </row>
    <row r="2358" spans="7:7" ht="15" customHeight="1">
      <c r="G2358" s="488"/>
    </row>
    <row r="2359" spans="7:7" ht="15" customHeight="1">
      <c r="G2359" s="488"/>
    </row>
    <row r="2360" spans="7:7" ht="15" customHeight="1">
      <c r="G2360" s="488"/>
    </row>
    <row r="2361" spans="7:7" ht="15" customHeight="1">
      <c r="G2361" s="488"/>
    </row>
    <row r="2362" spans="7:7" ht="15" customHeight="1">
      <c r="G2362" s="488"/>
    </row>
    <row r="2363" spans="7:7" ht="15" customHeight="1">
      <c r="G2363" s="488"/>
    </row>
    <row r="2364" spans="7:7" ht="15" customHeight="1">
      <c r="G2364" s="488"/>
    </row>
    <row r="2365" spans="7:7" ht="15" customHeight="1">
      <c r="G2365" s="488"/>
    </row>
    <row r="2366" spans="7:7" ht="15" customHeight="1">
      <c r="G2366" s="488"/>
    </row>
    <row r="2367" spans="7:7" ht="15" customHeight="1">
      <c r="G2367" s="488"/>
    </row>
    <row r="2368" spans="7:7" ht="15" customHeight="1">
      <c r="G2368" s="488"/>
    </row>
    <row r="2369" spans="7:7" ht="15" customHeight="1">
      <c r="G2369" s="488"/>
    </row>
    <row r="2370" spans="7:7" ht="15" customHeight="1">
      <c r="G2370" s="488"/>
    </row>
    <row r="2371" spans="7:7" ht="15" customHeight="1">
      <c r="G2371" s="488"/>
    </row>
    <row r="2372" spans="7:7" ht="15" customHeight="1">
      <c r="G2372" s="488"/>
    </row>
    <row r="2373" spans="7:7" ht="15" customHeight="1">
      <c r="G2373" s="488"/>
    </row>
    <row r="2374" spans="7:7" ht="15" customHeight="1">
      <c r="G2374" s="488"/>
    </row>
    <row r="2375" spans="7:7" ht="15" customHeight="1">
      <c r="G2375" s="488"/>
    </row>
    <row r="2376" spans="7:7" ht="15" customHeight="1">
      <c r="G2376" s="488"/>
    </row>
    <row r="2377" spans="7:7" ht="15" customHeight="1">
      <c r="G2377" s="488"/>
    </row>
    <row r="2378" spans="7:7" ht="15" customHeight="1">
      <c r="G2378" s="488"/>
    </row>
    <row r="2379" spans="7:7" ht="15" customHeight="1">
      <c r="G2379" s="488"/>
    </row>
    <row r="2380" spans="7:7" ht="15" customHeight="1">
      <c r="G2380" s="488"/>
    </row>
    <row r="2381" spans="7:7" ht="15" customHeight="1">
      <c r="G2381" s="488"/>
    </row>
    <row r="2382" spans="7:7" ht="15" customHeight="1">
      <c r="G2382" s="488"/>
    </row>
    <row r="2383" spans="7:7" ht="15" customHeight="1">
      <c r="G2383" s="488"/>
    </row>
    <row r="2384" spans="7:7" ht="15" customHeight="1">
      <c r="G2384" s="488"/>
    </row>
    <row r="2385" spans="7:7" ht="15" customHeight="1">
      <c r="G2385" s="488"/>
    </row>
    <row r="2386" spans="7:7" ht="15" customHeight="1">
      <c r="G2386" s="488"/>
    </row>
    <row r="2387" spans="7:7" ht="15" customHeight="1">
      <c r="G2387" s="488"/>
    </row>
    <row r="2388" spans="7:7" ht="15" customHeight="1">
      <c r="G2388" s="488"/>
    </row>
    <row r="2389" spans="7:7" ht="15" customHeight="1">
      <c r="G2389" s="488"/>
    </row>
    <row r="2390" spans="7:7" ht="15" customHeight="1">
      <c r="G2390" s="488"/>
    </row>
    <row r="2391" spans="7:7" ht="15" customHeight="1">
      <c r="G2391" s="488"/>
    </row>
    <row r="2392" spans="7:7" ht="15" customHeight="1">
      <c r="G2392" s="488"/>
    </row>
    <row r="2393" spans="7:7" ht="15" customHeight="1">
      <c r="G2393" s="488"/>
    </row>
    <row r="2394" spans="7:7" ht="15" customHeight="1">
      <c r="G2394" s="488"/>
    </row>
    <row r="2395" spans="7:7" ht="15" customHeight="1">
      <c r="G2395" s="488"/>
    </row>
    <row r="2396" spans="7:7" ht="15" customHeight="1">
      <c r="G2396" s="488"/>
    </row>
    <row r="2397" spans="7:7" ht="15" customHeight="1">
      <c r="G2397" s="488"/>
    </row>
    <row r="2398" spans="7:7" ht="15" customHeight="1">
      <c r="G2398" s="488"/>
    </row>
    <row r="2399" spans="7:7" ht="15" customHeight="1">
      <c r="G2399" s="488"/>
    </row>
    <row r="2400" spans="7:7" ht="15" customHeight="1">
      <c r="G2400" s="488"/>
    </row>
    <row r="2401" spans="7:7" ht="15" customHeight="1">
      <c r="G2401" s="488"/>
    </row>
    <row r="2402" spans="7:7" ht="15" customHeight="1">
      <c r="G2402" s="488"/>
    </row>
    <row r="2403" spans="7:7" ht="15" customHeight="1">
      <c r="G2403" s="488"/>
    </row>
    <row r="2404" spans="7:7" ht="15" customHeight="1">
      <c r="G2404" s="488"/>
    </row>
    <row r="2405" spans="7:7" ht="15" customHeight="1">
      <c r="G2405" s="488"/>
    </row>
    <row r="2406" spans="7:7" ht="15" customHeight="1">
      <c r="G2406" s="488"/>
    </row>
    <row r="2407" spans="7:7" ht="15" customHeight="1">
      <c r="G2407" s="488"/>
    </row>
    <row r="2408" spans="7:7" ht="15" customHeight="1">
      <c r="G2408" s="488"/>
    </row>
    <row r="2409" spans="7:7" ht="15" customHeight="1">
      <c r="G2409" s="488"/>
    </row>
    <row r="2410" spans="7:7" ht="15" customHeight="1">
      <c r="G2410" s="488"/>
    </row>
    <row r="2411" spans="7:7" ht="15" customHeight="1">
      <c r="G2411" s="488"/>
    </row>
    <row r="2412" spans="7:7" ht="15" customHeight="1">
      <c r="G2412" s="488"/>
    </row>
    <row r="2413" spans="7:7" ht="15" customHeight="1">
      <c r="G2413" s="488"/>
    </row>
    <row r="2414" spans="7:7" ht="15" customHeight="1">
      <c r="G2414" s="488"/>
    </row>
    <row r="2415" spans="7:7" ht="15" customHeight="1">
      <c r="G2415" s="488"/>
    </row>
    <row r="2416" spans="7:7" ht="15" customHeight="1">
      <c r="G2416" s="488"/>
    </row>
    <row r="2417" spans="7:7" ht="15" customHeight="1">
      <c r="G2417" s="488"/>
    </row>
    <row r="2418" spans="7:7" ht="15" customHeight="1">
      <c r="G2418" s="488"/>
    </row>
    <row r="2419" spans="7:7" ht="15" customHeight="1">
      <c r="G2419" s="488"/>
    </row>
    <row r="2420" spans="7:7" ht="15" customHeight="1">
      <c r="G2420" s="488"/>
    </row>
    <row r="2421" spans="7:7" ht="15" customHeight="1">
      <c r="G2421" s="488"/>
    </row>
    <row r="2422" spans="7:7" ht="15" customHeight="1">
      <c r="G2422" s="488"/>
    </row>
    <row r="2423" spans="7:7" ht="15" customHeight="1">
      <c r="G2423" s="488"/>
    </row>
    <row r="2424" spans="7:7" ht="15" customHeight="1">
      <c r="G2424" s="488"/>
    </row>
    <row r="2425" spans="7:7" ht="15" customHeight="1">
      <c r="G2425" s="488"/>
    </row>
    <row r="2426" spans="7:7" ht="15" customHeight="1">
      <c r="G2426" s="488"/>
    </row>
    <row r="2427" spans="7:7" ht="15" customHeight="1">
      <c r="G2427" s="488"/>
    </row>
    <row r="2428" spans="7:7" ht="15" customHeight="1">
      <c r="G2428" s="488"/>
    </row>
    <row r="2429" spans="7:7" ht="15" customHeight="1">
      <c r="G2429" s="488"/>
    </row>
    <row r="2430" spans="7:7" ht="15" customHeight="1">
      <c r="G2430" s="488"/>
    </row>
    <row r="2431" spans="7:7" ht="15" customHeight="1">
      <c r="G2431" s="488"/>
    </row>
    <row r="2432" spans="7:7" ht="15" customHeight="1">
      <c r="G2432" s="488"/>
    </row>
    <row r="2433" spans="7:7" ht="15" customHeight="1">
      <c r="G2433" s="488"/>
    </row>
    <row r="2434" spans="7:7" ht="15" customHeight="1">
      <c r="G2434" s="488"/>
    </row>
    <row r="2435" spans="7:7" ht="15" customHeight="1">
      <c r="G2435" s="488"/>
    </row>
    <row r="2436" spans="7:7" ht="15" customHeight="1">
      <c r="G2436" s="488"/>
    </row>
    <row r="2437" spans="7:7" ht="15" customHeight="1">
      <c r="G2437" s="488"/>
    </row>
    <row r="2438" spans="7:7" ht="15" customHeight="1">
      <c r="G2438" s="488"/>
    </row>
    <row r="2439" spans="7:7" ht="15" customHeight="1">
      <c r="G2439" s="488"/>
    </row>
    <row r="2440" spans="7:7" ht="15" customHeight="1">
      <c r="G2440" s="488"/>
    </row>
    <row r="2441" spans="7:7" ht="15" customHeight="1">
      <c r="G2441" s="488"/>
    </row>
    <row r="2442" spans="7:7" ht="15" customHeight="1">
      <c r="G2442" s="488"/>
    </row>
    <row r="2443" spans="7:7" ht="15" customHeight="1">
      <c r="G2443" s="488"/>
    </row>
    <row r="2444" spans="7:7" ht="15" customHeight="1">
      <c r="G2444" s="488"/>
    </row>
    <row r="2445" spans="7:7" ht="15" customHeight="1">
      <c r="G2445" s="488"/>
    </row>
    <row r="2446" spans="7:7" ht="15" customHeight="1">
      <c r="G2446" s="488"/>
    </row>
    <row r="2447" spans="7:7" ht="15" customHeight="1">
      <c r="G2447" s="488"/>
    </row>
    <row r="2448" spans="7:7" ht="15" customHeight="1">
      <c r="G2448" s="488"/>
    </row>
    <row r="2449" spans="7:7" ht="15" customHeight="1">
      <c r="G2449" s="488"/>
    </row>
    <row r="2450" spans="7:7" ht="15" customHeight="1">
      <c r="G2450" s="488"/>
    </row>
    <row r="2451" spans="7:7" ht="15" customHeight="1">
      <c r="G2451" s="488"/>
    </row>
    <row r="2452" spans="7:7" ht="15" customHeight="1">
      <c r="G2452" s="488"/>
    </row>
    <row r="2453" spans="7:7" ht="15" customHeight="1">
      <c r="G2453" s="488"/>
    </row>
    <row r="2454" spans="7:7" ht="15" customHeight="1">
      <c r="G2454" s="488"/>
    </row>
    <row r="2455" spans="7:7" ht="15" customHeight="1">
      <c r="G2455" s="488"/>
    </row>
    <row r="2456" spans="7:7" ht="15" customHeight="1">
      <c r="G2456" s="488"/>
    </row>
    <row r="2457" spans="7:7" ht="15" customHeight="1">
      <c r="G2457" s="488"/>
    </row>
    <row r="2458" spans="7:7" ht="15" customHeight="1">
      <c r="G2458" s="488"/>
    </row>
    <row r="2459" spans="7:7" ht="15" customHeight="1">
      <c r="G2459" s="488"/>
    </row>
    <row r="2460" spans="7:7" ht="15" customHeight="1">
      <c r="G2460" s="488"/>
    </row>
    <row r="2461" spans="7:7" ht="15" customHeight="1">
      <c r="G2461" s="488"/>
    </row>
    <row r="2462" spans="7:7" ht="15" customHeight="1">
      <c r="G2462" s="488"/>
    </row>
    <row r="2463" spans="7:7" ht="15" customHeight="1">
      <c r="G2463" s="488"/>
    </row>
    <row r="2464" spans="7:7" ht="15" customHeight="1">
      <c r="G2464" s="488"/>
    </row>
    <row r="2465" spans="7:7" ht="15" customHeight="1">
      <c r="G2465" s="488"/>
    </row>
    <row r="2466" spans="7:7" ht="15" customHeight="1">
      <c r="G2466" s="488"/>
    </row>
    <row r="2467" spans="7:7" ht="15" customHeight="1">
      <c r="G2467" s="488"/>
    </row>
    <row r="2468" spans="7:7" ht="15" customHeight="1">
      <c r="G2468" s="488"/>
    </row>
    <row r="2469" spans="7:7" ht="15" customHeight="1">
      <c r="G2469" s="488"/>
    </row>
    <row r="2470" spans="7:7" ht="15" customHeight="1">
      <c r="G2470" s="488"/>
    </row>
    <row r="2471" spans="7:7" ht="15" customHeight="1">
      <c r="G2471" s="488"/>
    </row>
    <row r="2472" spans="7:7" ht="15" customHeight="1">
      <c r="G2472" s="488"/>
    </row>
    <row r="2473" spans="7:7" ht="15" customHeight="1">
      <c r="G2473" s="488"/>
    </row>
    <row r="2474" spans="7:7" ht="15" customHeight="1">
      <c r="G2474" s="488"/>
    </row>
    <row r="2475" spans="7:7" ht="15" customHeight="1">
      <c r="G2475" s="488"/>
    </row>
    <row r="2476" spans="7:7" ht="15" customHeight="1">
      <c r="G2476" s="488"/>
    </row>
    <row r="2477" spans="7:7" ht="15" customHeight="1">
      <c r="G2477" s="488"/>
    </row>
    <row r="2478" spans="7:7" ht="15" customHeight="1">
      <c r="G2478" s="488"/>
    </row>
    <row r="2479" spans="7:7" ht="15" customHeight="1">
      <c r="G2479" s="488"/>
    </row>
    <row r="2480" spans="7:7" ht="15" customHeight="1">
      <c r="G2480" s="488"/>
    </row>
    <row r="2481" spans="7:7" ht="15" customHeight="1">
      <c r="G2481" s="488"/>
    </row>
    <row r="2482" spans="7:7" ht="15" customHeight="1">
      <c r="G2482" s="488"/>
    </row>
    <row r="2483" spans="7:7" ht="15" customHeight="1">
      <c r="G2483" s="488"/>
    </row>
    <row r="2484" spans="7:7" ht="15" customHeight="1">
      <c r="G2484" s="488"/>
    </row>
    <row r="2485" spans="7:7" ht="15" customHeight="1">
      <c r="G2485" s="488"/>
    </row>
    <row r="2486" spans="7:7" ht="15" customHeight="1">
      <c r="G2486" s="488"/>
    </row>
    <row r="2487" spans="7:7" ht="15" customHeight="1">
      <c r="G2487" s="488"/>
    </row>
    <row r="2488" spans="7:7" ht="15" customHeight="1">
      <c r="G2488" s="488"/>
    </row>
    <row r="2489" spans="7:7" ht="15" customHeight="1">
      <c r="G2489" s="488"/>
    </row>
    <row r="2490" spans="7:7" ht="15" customHeight="1">
      <c r="G2490" s="488"/>
    </row>
    <row r="2491" spans="7:7" ht="15" customHeight="1">
      <c r="G2491" s="488"/>
    </row>
    <row r="2492" spans="7:7" ht="15" customHeight="1">
      <c r="G2492" s="488"/>
    </row>
    <row r="2493" spans="7:7" ht="15" customHeight="1">
      <c r="G2493" s="488"/>
    </row>
    <row r="2494" spans="7:7" ht="15" customHeight="1">
      <c r="G2494" s="488"/>
    </row>
    <row r="2495" spans="7:7" ht="15" customHeight="1">
      <c r="G2495" s="488"/>
    </row>
    <row r="2496" spans="7:7" ht="15" customHeight="1">
      <c r="G2496" s="488"/>
    </row>
    <row r="2497" spans="7:7" ht="15" customHeight="1">
      <c r="G2497" s="488"/>
    </row>
    <row r="2498" spans="7:7" ht="15" customHeight="1">
      <c r="G2498" s="488"/>
    </row>
    <row r="2499" spans="7:7" ht="15" customHeight="1">
      <c r="G2499" s="488"/>
    </row>
    <row r="2500" spans="7:7" ht="15" customHeight="1">
      <c r="G2500" s="488"/>
    </row>
    <row r="2501" spans="7:7" ht="15" customHeight="1">
      <c r="G2501" s="488"/>
    </row>
    <row r="2502" spans="7:7" ht="15" customHeight="1">
      <c r="G2502" s="488"/>
    </row>
    <row r="2503" spans="7:7" ht="15" customHeight="1">
      <c r="G2503" s="488"/>
    </row>
    <row r="2504" spans="7:7" ht="15" customHeight="1">
      <c r="G2504" s="488"/>
    </row>
    <row r="2505" spans="7:7" ht="15" customHeight="1">
      <c r="G2505" s="488"/>
    </row>
    <row r="2506" spans="7:7" ht="15" customHeight="1">
      <c r="G2506" s="488"/>
    </row>
    <row r="2507" spans="7:7" ht="15" customHeight="1">
      <c r="G2507" s="488"/>
    </row>
    <row r="2508" spans="7:7" ht="15" customHeight="1">
      <c r="G2508" s="488"/>
    </row>
    <row r="2509" spans="7:7" ht="15" customHeight="1">
      <c r="G2509" s="488"/>
    </row>
    <row r="2510" spans="7:7" ht="15" customHeight="1">
      <c r="G2510" s="488"/>
    </row>
    <row r="2511" spans="7:7" ht="15" customHeight="1">
      <c r="G2511" s="488"/>
    </row>
    <row r="2512" spans="7:7" ht="15" customHeight="1">
      <c r="G2512" s="488"/>
    </row>
    <row r="2513" spans="7:7" ht="15" customHeight="1">
      <c r="G2513" s="488"/>
    </row>
    <row r="2514" spans="7:7" ht="15" customHeight="1">
      <c r="G2514" s="488"/>
    </row>
    <row r="2515" spans="7:7" ht="15" customHeight="1">
      <c r="G2515" s="488"/>
    </row>
    <row r="2516" spans="7:7" ht="15" customHeight="1">
      <c r="G2516" s="488"/>
    </row>
    <row r="2517" spans="7:7" ht="15" customHeight="1">
      <c r="G2517" s="488"/>
    </row>
    <row r="2518" spans="7:7" ht="15" customHeight="1">
      <c r="G2518" s="488"/>
    </row>
    <row r="2519" spans="7:7" ht="15" customHeight="1">
      <c r="G2519" s="488"/>
    </row>
    <row r="2520" spans="7:7" ht="15" customHeight="1">
      <c r="G2520" s="488"/>
    </row>
    <row r="2521" spans="7:7" ht="15" customHeight="1">
      <c r="G2521" s="488"/>
    </row>
    <row r="2522" spans="7:7" ht="15" customHeight="1">
      <c r="G2522" s="488"/>
    </row>
    <row r="2523" spans="7:7" ht="15" customHeight="1">
      <c r="G2523" s="488"/>
    </row>
    <row r="2524" spans="7:7" ht="15" customHeight="1">
      <c r="G2524" s="488"/>
    </row>
    <row r="2525" spans="7:7" ht="15" customHeight="1">
      <c r="G2525" s="488"/>
    </row>
    <row r="2526" spans="7:7" ht="15" customHeight="1">
      <c r="G2526" s="488"/>
    </row>
    <row r="2527" spans="7:7" ht="15" customHeight="1">
      <c r="G2527" s="488"/>
    </row>
    <row r="2528" spans="7:7" ht="15" customHeight="1">
      <c r="G2528" s="488"/>
    </row>
    <row r="2529" spans="7:7" ht="15" customHeight="1">
      <c r="G2529" s="488"/>
    </row>
    <row r="2530" spans="7:7" ht="15" customHeight="1">
      <c r="G2530" s="488"/>
    </row>
    <row r="2531" spans="7:7" ht="15" customHeight="1">
      <c r="G2531" s="488"/>
    </row>
    <row r="2532" spans="7:7" ht="15" customHeight="1">
      <c r="G2532" s="488"/>
    </row>
    <row r="2533" spans="7:7" ht="15" customHeight="1">
      <c r="G2533" s="488"/>
    </row>
    <row r="2534" spans="7:7" ht="15" customHeight="1">
      <c r="G2534" s="488"/>
    </row>
    <row r="2535" spans="7:7" ht="15" customHeight="1">
      <c r="G2535" s="488"/>
    </row>
    <row r="2536" spans="7:7" ht="15" customHeight="1">
      <c r="G2536" s="488"/>
    </row>
    <row r="2537" spans="7:7" ht="15" customHeight="1">
      <c r="G2537" s="488"/>
    </row>
    <row r="2538" spans="7:7" ht="15" customHeight="1">
      <c r="G2538" s="488"/>
    </row>
    <row r="2539" spans="7:7" ht="15" customHeight="1">
      <c r="G2539" s="488"/>
    </row>
    <row r="2540" spans="7:7" ht="15" customHeight="1">
      <c r="G2540" s="488"/>
    </row>
    <row r="2541" spans="7:7" ht="15" customHeight="1">
      <c r="G2541" s="488"/>
    </row>
    <row r="2542" spans="7:7" ht="15" customHeight="1">
      <c r="G2542" s="488"/>
    </row>
    <row r="2543" spans="7:7" ht="15" customHeight="1">
      <c r="G2543" s="488"/>
    </row>
    <row r="2544" spans="7:7" ht="15" customHeight="1">
      <c r="G2544" s="488"/>
    </row>
    <row r="2545" spans="7:7" ht="15" customHeight="1">
      <c r="G2545" s="488"/>
    </row>
    <row r="2546" spans="7:7" ht="15" customHeight="1">
      <c r="G2546" s="488"/>
    </row>
    <row r="2547" spans="7:7" ht="15" customHeight="1">
      <c r="G2547" s="488"/>
    </row>
    <row r="2548" spans="7:7" ht="15" customHeight="1">
      <c r="G2548" s="488"/>
    </row>
    <row r="2549" spans="7:7" ht="15" customHeight="1">
      <c r="G2549" s="488"/>
    </row>
    <row r="2550" spans="7:7" ht="15" customHeight="1">
      <c r="G2550" s="488"/>
    </row>
    <row r="2551" spans="7:7" ht="15" customHeight="1">
      <c r="G2551" s="488"/>
    </row>
    <row r="2552" spans="7:7" ht="15" customHeight="1">
      <c r="G2552" s="488"/>
    </row>
    <row r="2553" spans="7:7" ht="15" customHeight="1">
      <c r="G2553" s="488"/>
    </row>
    <row r="2554" spans="7:7" ht="15" customHeight="1">
      <c r="G2554" s="488"/>
    </row>
    <row r="2555" spans="7:7" ht="15" customHeight="1">
      <c r="G2555" s="488"/>
    </row>
    <row r="2556" spans="7:7" ht="15" customHeight="1">
      <c r="G2556" s="488"/>
    </row>
    <row r="2557" spans="7:7" ht="15" customHeight="1">
      <c r="G2557" s="488"/>
    </row>
    <row r="2558" spans="7:7" ht="15" customHeight="1">
      <c r="G2558" s="488"/>
    </row>
    <row r="2559" spans="7:7" ht="15" customHeight="1">
      <c r="G2559" s="488"/>
    </row>
    <row r="2560" spans="7:7" ht="15" customHeight="1">
      <c r="G2560" s="488"/>
    </row>
    <row r="2561" spans="7:7" ht="15" customHeight="1">
      <c r="G2561" s="488"/>
    </row>
    <row r="2562" spans="7:7" ht="15" customHeight="1">
      <c r="G2562" s="488"/>
    </row>
    <row r="2563" spans="7:7" ht="15" customHeight="1">
      <c r="G2563" s="488"/>
    </row>
    <row r="2564" spans="7:7" ht="15" customHeight="1">
      <c r="G2564" s="488"/>
    </row>
    <row r="2565" spans="7:7" ht="15" customHeight="1">
      <c r="G2565" s="488"/>
    </row>
    <row r="2566" spans="7:7" ht="15" customHeight="1">
      <c r="G2566" s="488"/>
    </row>
    <row r="2567" spans="7:7" ht="15" customHeight="1">
      <c r="G2567" s="488"/>
    </row>
    <row r="2568" spans="7:7" ht="15" customHeight="1">
      <c r="G2568" s="488"/>
    </row>
    <row r="2569" spans="7:7" ht="15" customHeight="1">
      <c r="G2569" s="488"/>
    </row>
    <row r="2570" spans="7:7" ht="15" customHeight="1">
      <c r="G2570" s="488"/>
    </row>
    <row r="2571" spans="7:7" ht="15" customHeight="1">
      <c r="G2571" s="488"/>
    </row>
    <row r="2572" spans="7:7" ht="15" customHeight="1">
      <c r="G2572" s="488"/>
    </row>
    <row r="2573" spans="7:7" ht="15" customHeight="1">
      <c r="G2573" s="488"/>
    </row>
    <row r="2574" spans="7:7" ht="15" customHeight="1">
      <c r="G2574" s="488"/>
    </row>
    <row r="2575" spans="7:7" ht="15" customHeight="1">
      <c r="G2575" s="488"/>
    </row>
    <row r="2576" spans="7:7" ht="15" customHeight="1">
      <c r="G2576" s="488"/>
    </row>
    <row r="2577" spans="7:7" ht="15" customHeight="1">
      <c r="G2577" s="488"/>
    </row>
    <row r="2578" spans="7:7" ht="15" customHeight="1">
      <c r="G2578" s="488"/>
    </row>
    <row r="2579" spans="7:7" ht="15" customHeight="1">
      <c r="G2579" s="488"/>
    </row>
    <row r="2580" spans="7:7" ht="15" customHeight="1">
      <c r="G2580" s="488"/>
    </row>
    <row r="2581" spans="7:7" ht="15" customHeight="1">
      <c r="G2581" s="488"/>
    </row>
    <row r="2582" spans="7:7" ht="15" customHeight="1">
      <c r="G2582" s="488"/>
    </row>
    <row r="2583" spans="7:7" ht="15" customHeight="1">
      <c r="G2583" s="488"/>
    </row>
    <row r="2584" spans="7:7" ht="15" customHeight="1">
      <c r="G2584" s="488"/>
    </row>
    <row r="2585" spans="7:7" ht="15" customHeight="1">
      <c r="G2585" s="488"/>
    </row>
    <row r="2586" spans="7:7" ht="15" customHeight="1">
      <c r="G2586" s="488"/>
    </row>
    <row r="2587" spans="7:7" ht="15" customHeight="1">
      <c r="G2587" s="488"/>
    </row>
    <row r="2588" spans="7:7" ht="15" customHeight="1">
      <c r="G2588" s="488"/>
    </row>
    <row r="2589" spans="7:7" ht="15" customHeight="1">
      <c r="G2589" s="488"/>
    </row>
    <row r="2590" spans="7:7" ht="15" customHeight="1">
      <c r="G2590" s="488"/>
    </row>
    <row r="2591" spans="7:7" ht="15" customHeight="1">
      <c r="G2591" s="488"/>
    </row>
    <row r="2592" spans="7:7" ht="15" customHeight="1">
      <c r="G2592" s="488"/>
    </row>
    <row r="2593" spans="7:7" ht="15" customHeight="1">
      <c r="G2593" s="488"/>
    </row>
    <row r="2594" spans="7:7" ht="15" customHeight="1">
      <c r="G2594" s="488"/>
    </row>
    <row r="2595" spans="7:7" ht="15" customHeight="1">
      <c r="G2595" s="488"/>
    </row>
    <row r="2596" spans="7:7" ht="15" customHeight="1">
      <c r="G2596" s="488"/>
    </row>
    <row r="2597" spans="7:7" ht="15" customHeight="1">
      <c r="G2597" s="488"/>
    </row>
    <row r="2598" spans="7:7" ht="15" customHeight="1">
      <c r="G2598" s="488"/>
    </row>
    <row r="2599" spans="7:7" ht="15" customHeight="1">
      <c r="G2599" s="488"/>
    </row>
    <row r="2600" spans="7:7" ht="15" customHeight="1">
      <c r="G2600" s="488"/>
    </row>
    <row r="2601" spans="7:7" ht="15" customHeight="1">
      <c r="G2601" s="488"/>
    </row>
    <row r="2602" spans="7:7" ht="15" customHeight="1">
      <c r="G2602" s="488"/>
    </row>
    <row r="2603" spans="7:7" ht="15" customHeight="1">
      <c r="G2603" s="488"/>
    </row>
    <row r="2604" spans="7:7" ht="15" customHeight="1">
      <c r="G2604" s="488"/>
    </row>
    <row r="2605" spans="7:7" ht="15" customHeight="1">
      <c r="G2605" s="488"/>
    </row>
    <row r="2606" spans="7:7" ht="15" customHeight="1">
      <c r="G2606" s="488"/>
    </row>
    <row r="2607" spans="7:7" ht="15" customHeight="1">
      <c r="G2607" s="488"/>
    </row>
    <row r="2608" spans="7:7" ht="15" customHeight="1">
      <c r="G2608" s="488"/>
    </row>
    <row r="2609" spans="7:7" ht="15" customHeight="1">
      <c r="G2609" s="488"/>
    </row>
    <row r="2610" spans="7:7" ht="15" customHeight="1">
      <c r="G2610" s="488"/>
    </row>
    <row r="2611" spans="7:7" ht="15" customHeight="1">
      <c r="G2611" s="488"/>
    </row>
    <row r="2612" spans="7:7" ht="15" customHeight="1">
      <c r="G2612" s="488"/>
    </row>
    <row r="2613" spans="7:7" ht="15" customHeight="1">
      <c r="G2613" s="488"/>
    </row>
    <row r="2614" spans="7:7" ht="15" customHeight="1">
      <c r="G2614" s="488"/>
    </row>
    <row r="2615" spans="7:7" ht="15" customHeight="1">
      <c r="G2615" s="488"/>
    </row>
    <row r="2616" spans="7:7" ht="15" customHeight="1">
      <c r="G2616" s="488"/>
    </row>
    <row r="2617" spans="7:7" ht="15" customHeight="1">
      <c r="G2617" s="488"/>
    </row>
    <row r="2618" spans="7:7" ht="15" customHeight="1">
      <c r="G2618" s="488"/>
    </row>
    <row r="2619" spans="7:7" ht="15" customHeight="1">
      <c r="G2619" s="488"/>
    </row>
    <row r="2620" spans="7:7" ht="15" customHeight="1">
      <c r="G2620" s="488"/>
    </row>
    <row r="2621" spans="7:7" ht="15" customHeight="1">
      <c r="G2621" s="488"/>
    </row>
    <row r="2622" spans="7:7" ht="15" customHeight="1">
      <c r="G2622" s="488"/>
    </row>
    <row r="2623" spans="7:7" ht="15" customHeight="1">
      <c r="G2623" s="488"/>
    </row>
    <row r="2624" spans="7:7" ht="15" customHeight="1">
      <c r="G2624" s="488"/>
    </row>
    <row r="2625" spans="7:7" ht="15" customHeight="1">
      <c r="G2625" s="488"/>
    </row>
    <row r="2626" spans="7:7" ht="15" customHeight="1">
      <c r="G2626" s="488"/>
    </row>
    <row r="2627" spans="7:7" ht="15" customHeight="1">
      <c r="G2627" s="488"/>
    </row>
    <row r="2628" spans="7:7" ht="15" customHeight="1">
      <c r="G2628" s="488"/>
    </row>
    <row r="2629" spans="7:7" ht="15" customHeight="1">
      <c r="G2629" s="488"/>
    </row>
    <row r="2630" spans="7:7" ht="15" customHeight="1">
      <c r="G2630" s="488"/>
    </row>
    <row r="2631" spans="7:7" ht="15" customHeight="1">
      <c r="G2631" s="488"/>
    </row>
    <row r="2632" spans="7:7" ht="15" customHeight="1">
      <c r="G2632" s="488"/>
    </row>
    <row r="2633" spans="7:7" ht="15" customHeight="1">
      <c r="G2633" s="488"/>
    </row>
    <row r="2634" spans="7:7" ht="15" customHeight="1">
      <c r="G2634" s="488"/>
    </row>
    <row r="2635" spans="7:7" ht="15" customHeight="1">
      <c r="G2635" s="488"/>
    </row>
    <row r="2636" spans="7:7" ht="15" customHeight="1">
      <c r="G2636" s="488"/>
    </row>
    <row r="2637" spans="7:7" ht="15" customHeight="1">
      <c r="G2637" s="488"/>
    </row>
    <row r="2638" spans="7:7" ht="15" customHeight="1">
      <c r="G2638" s="488"/>
    </row>
    <row r="2639" spans="7:7" ht="15" customHeight="1">
      <c r="G2639" s="488"/>
    </row>
    <row r="2640" spans="7:7" ht="15" customHeight="1">
      <c r="G2640" s="488"/>
    </row>
    <row r="2641" spans="7:7" ht="15" customHeight="1">
      <c r="G2641" s="488"/>
    </row>
    <row r="2642" spans="7:7" ht="15" customHeight="1">
      <c r="G2642" s="488"/>
    </row>
    <row r="2643" spans="7:7" ht="15" customHeight="1">
      <c r="G2643" s="488"/>
    </row>
    <row r="2644" spans="7:7" ht="15" customHeight="1">
      <c r="G2644" s="488"/>
    </row>
    <row r="2645" spans="7:7" ht="15" customHeight="1">
      <c r="G2645" s="488"/>
    </row>
    <row r="2646" spans="7:7" ht="15" customHeight="1">
      <c r="G2646" s="488"/>
    </row>
    <row r="2647" spans="7:7" ht="15" customHeight="1">
      <c r="G2647" s="488"/>
    </row>
    <row r="2648" spans="7:7" ht="15" customHeight="1">
      <c r="G2648" s="488"/>
    </row>
    <row r="2649" spans="7:7" ht="15" customHeight="1">
      <c r="G2649" s="488"/>
    </row>
    <row r="2650" spans="7:7" ht="15" customHeight="1">
      <c r="G2650" s="488"/>
    </row>
    <row r="2651" spans="7:7" ht="15" customHeight="1">
      <c r="G2651" s="488"/>
    </row>
    <row r="2652" spans="7:7" ht="15" customHeight="1">
      <c r="G2652" s="488"/>
    </row>
    <row r="2653" spans="7:7" ht="15" customHeight="1">
      <c r="G2653" s="488"/>
    </row>
    <row r="2654" spans="7:7" ht="15" customHeight="1">
      <c r="G2654" s="488"/>
    </row>
    <row r="2655" spans="7:7" ht="15" customHeight="1">
      <c r="G2655" s="488"/>
    </row>
    <row r="2656" spans="7:7" ht="15" customHeight="1">
      <c r="G2656" s="488"/>
    </row>
    <row r="2657" spans="7:7" ht="15" customHeight="1">
      <c r="G2657" s="488"/>
    </row>
    <row r="2658" spans="7:7" ht="15" customHeight="1">
      <c r="G2658" s="488"/>
    </row>
    <row r="2659" spans="7:7" ht="15" customHeight="1">
      <c r="G2659" s="488"/>
    </row>
    <row r="2660" spans="7:7" ht="15" customHeight="1">
      <c r="G2660" s="488"/>
    </row>
    <row r="2661" spans="7:7" ht="15" customHeight="1">
      <c r="G2661" s="488"/>
    </row>
    <row r="2662" spans="7:7" ht="15" customHeight="1">
      <c r="G2662" s="488"/>
    </row>
    <row r="2663" spans="7:7" ht="15" customHeight="1">
      <c r="G2663" s="488"/>
    </row>
    <row r="2664" spans="7:7" ht="15" customHeight="1">
      <c r="G2664" s="488"/>
    </row>
    <row r="2665" spans="7:7" ht="15" customHeight="1">
      <c r="G2665" s="488"/>
    </row>
    <row r="2666" spans="7:7" ht="15" customHeight="1">
      <c r="G2666" s="488"/>
    </row>
    <row r="2667" spans="7:7" ht="15" customHeight="1">
      <c r="G2667" s="488"/>
    </row>
    <row r="2668" spans="7:7" ht="15" customHeight="1">
      <c r="G2668" s="488"/>
    </row>
    <row r="2669" spans="7:7" ht="15" customHeight="1">
      <c r="G2669" s="488"/>
    </row>
    <row r="2670" spans="7:7" ht="15" customHeight="1">
      <c r="G2670" s="488"/>
    </row>
    <row r="2671" spans="7:7" ht="15" customHeight="1">
      <c r="G2671" s="488"/>
    </row>
    <row r="2672" spans="7:7" ht="15" customHeight="1">
      <c r="G2672" s="488"/>
    </row>
    <row r="2673" spans="7:7" ht="15" customHeight="1">
      <c r="G2673" s="488"/>
    </row>
    <row r="2674" spans="7:7" ht="15" customHeight="1">
      <c r="G2674" s="488"/>
    </row>
    <row r="2675" spans="7:7" ht="15" customHeight="1">
      <c r="G2675" s="488"/>
    </row>
    <row r="2676" spans="7:7" ht="15" customHeight="1">
      <c r="G2676" s="488"/>
    </row>
    <row r="2677" spans="7:7" ht="15" customHeight="1">
      <c r="G2677" s="488"/>
    </row>
    <row r="2678" spans="7:7" ht="15" customHeight="1">
      <c r="G2678" s="488"/>
    </row>
    <row r="2679" spans="7:7" ht="15" customHeight="1">
      <c r="G2679" s="488"/>
    </row>
    <row r="2680" spans="7:7" ht="15" customHeight="1">
      <c r="G2680" s="488"/>
    </row>
    <row r="2681" spans="7:7" ht="15" customHeight="1">
      <c r="G2681" s="488"/>
    </row>
    <row r="2682" spans="7:7" ht="15" customHeight="1">
      <c r="G2682" s="488"/>
    </row>
    <row r="2683" spans="7:7" ht="15" customHeight="1">
      <c r="G2683" s="488"/>
    </row>
    <row r="2684" spans="7:7" ht="15" customHeight="1">
      <c r="G2684" s="488"/>
    </row>
    <row r="2685" spans="7:7" ht="15" customHeight="1">
      <c r="G2685" s="488"/>
    </row>
    <row r="2686" spans="7:7" ht="15" customHeight="1">
      <c r="G2686" s="488"/>
    </row>
    <row r="2687" spans="7:7" ht="15" customHeight="1">
      <c r="G2687" s="488"/>
    </row>
    <row r="2688" spans="7:7" ht="15" customHeight="1">
      <c r="G2688" s="488"/>
    </row>
    <row r="2689" spans="7:7" ht="15" customHeight="1">
      <c r="G2689" s="488"/>
    </row>
    <row r="2690" spans="7:7" ht="15" customHeight="1">
      <c r="G2690" s="488"/>
    </row>
    <row r="2691" spans="7:7" ht="15" customHeight="1">
      <c r="G2691" s="488"/>
    </row>
    <row r="2692" spans="7:7" ht="15" customHeight="1">
      <c r="G2692" s="488"/>
    </row>
    <row r="2693" spans="7:7" ht="15" customHeight="1">
      <c r="G2693" s="488"/>
    </row>
    <row r="2694" spans="7:7" ht="15" customHeight="1">
      <c r="G2694" s="488"/>
    </row>
    <row r="2695" spans="7:7" ht="15" customHeight="1">
      <c r="G2695" s="488"/>
    </row>
    <row r="2696" spans="7:7" ht="15" customHeight="1">
      <c r="G2696" s="488"/>
    </row>
    <row r="2697" spans="7:7" ht="15" customHeight="1">
      <c r="G2697" s="488"/>
    </row>
    <row r="2698" spans="7:7" ht="15" customHeight="1">
      <c r="G2698" s="488"/>
    </row>
    <row r="2699" spans="7:7" ht="15" customHeight="1">
      <c r="G2699" s="488"/>
    </row>
    <row r="2700" spans="7:7" ht="15" customHeight="1">
      <c r="G2700" s="488"/>
    </row>
    <row r="2701" spans="7:7" ht="15" customHeight="1">
      <c r="G2701" s="488"/>
    </row>
    <row r="2702" spans="7:7" ht="15" customHeight="1">
      <c r="G2702" s="488"/>
    </row>
    <row r="2703" spans="7:7" ht="15" customHeight="1">
      <c r="G2703" s="488"/>
    </row>
    <row r="2704" spans="7:7" ht="15" customHeight="1">
      <c r="G2704" s="488"/>
    </row>
    <row r="2705" spans="7:7" ht="15" customHeight="1">
      <c r="G2705" s="488"/>
    </row>
    <row r="2706" spans="7:7" ht="15" customHeight="1">
      <c r="G2706" s="488"/>
    </row>
    <row r="2707" spans="7:7" ht="15" customHeight="1">
      <c r="G2707" s="488"/>
    </row>
    <row r="2708" spans="7:7" ht="15" customHeight="1">
      <c r="G2708" s="488"/>
    </row>
    <row r="2709" spans="7:7" ht="15" customHeight="1">
      <c r="G2709" s="488"/>
    </row>
    <row r="2710" spans="7:7" ht="15" customHeight="1">
      <c r="G2710" s="488"/>
    </row>
    <row r="2711" spans="7:7" ht="15" customHeight="1">
      <c r="G2711" s="488"/>
    </row>
    <row r="2712" spans="7:7" ht="15" customHeight="1">
      <c r="G2712" s="488"/>
    </row>
    <row r="2713" spans="7:7" ht="15" customHeight="1">
      <c r="G2713" s="488"/>
    </row>
    <row r="2714" spans="7:7" ht="15" customHeight="1">
      <c r="G2714" s="488"/>
    </row>
    <row r="2715" spans="7:7" ht="15" customHeight="1">
      <c r="G2715" s="488"/>
    </row>
    <row r="2716" spans="7:7" ht="15" customHeight="1">
      <c r="G2716" s="488"/>
    </row>
    <row r="2717" spans="7:7" ht="15" customHeight="1">
      <c r="G2717" s="488"/>
    </row>
    <row r="2718" spans="7:7" ht="15" customHeight="1">
      <c r="G2718" s="488"/>
    </row>
    <row r="2719" spans="7:7" ht="15" customHeight="1">
      <c r="G2719" s="488"/>
    </row>
    <row r="2720" spans="7:7" ht="15" customHeight="1">
      <c r="G2720" s="488"/>
    </row>
    <row r="2721" spans="7:7" ht="15" customHeight="1">
      <c r="G2721" s="488"/>
    </row>
    <row r="2722" spans="7:7" ht="15" customHeight="1">
      <c r="G2722" s="488"/>
    </row>
    <row r="2723" spans="7:7" ht="15" customHeight="1">
      <c r="G2723" s="488"/>
    </row>
    <row r="2724" spans="7:7" ht="15" customHeight="1">
      <c r="G2724" s="488"/>
    </row>
    <row r="2725" spans="7:7" ht="15" customHeight="1">
      <c r="G2725" s="488"/>
    </row>
    <row r="2726" spans="7:7" ht="15" customHeight="1">
      <c r="G2726" s="488"/>
    </row>
    <row r="2727" spans="7:7" ht="15" customHeight="1">
      <c r="G2727" s="488"/>
    </row>
    <row r="2728" spans="7:7" ht="15" customHeight="1">
      <c r="G2728" s="488"/>
    </row>
    <row r="2729" spans="7:7" ht="15" customHeight="1">
      <c r="G2729" s="488"/>
    </row>
    <row r="2730" spans="7:7" ht="15" customHeight="1">
      <c r="G2730" s="488"/>
    </row>
    <row r="2731" spans="7:7" ht="15" customHeight="1">
      <c r="G2731" s="488"/>
    </row>
    <row r="2732" spans="7:7" ht="15" customHeight="1">
      <c r="G2732" s="488"/>
    </row>
    <row r="2733" spans="7:7" ht="15" customHeight="1">
      <c r="G2733" s="488"/>
    </row>
    <row r="2734" spans="7:7" ht="15" customHeight="1">
      <c r="G2734" s="488"/>
    </row>
    <row r="2735" spans="7:7" ht="15" customHeight="1">
      <c r="G2735" s="488"/>
    </row>
    <row r="2736" spans="7:7" ht="15" customHeight="1">
      <c r="G2736" s="488"/>
    </row>
    <row r="2737" spans="7:7" ht="15" customHeight="1">
      <c r="G2737" s="488"/>
    </row>
    <row r="2738" spans="7:7" ht="15" customHeight="1">
      <c r="G2738" s="488"/>
    </row>
    <row r="2739" spans="7:7" ht="15" customHeight="1">
      <c r="G2739" s="488"/>
    </row>
    <row r="2740" spans="7:7" ht="15" customHeight="1">
      <c r="G2740" s="488"/>
    </row>
    <row r="2741" spans="7:7" ht="15" customHeight="1">
      <c r="G2741" s="488"/>
    </row>
    <row r="2742" spans="7:7" ht="15" customHeight="1">
      <c r="G2742" s="488"/>
    </row>
    <row r="2743" spans="7:7" ht="15" customHeight="1">
      <c r="G2743" s="488"/>
    </row>
    <row r="2744" spans="7:7" ht="15" customHeight="1">
      <c r="G2744" s="488"/>
    </row>
    <row r="2745" spans="7:7" ht="15" customHeight="1">
      <c r="G2745" s="488"/>
    </row>
    <row r="2746" spans="7:7" ht="15" customHeight="1">
      <c r="G2746" s="488"/>
    </row>
    <row r="2747" spans="7:7" ht="15" customHeight="1">
      <c r="G2747" s="488"/>
    </row>
    <row r="2748" spans="7:7" ht="15" customHeight="1">
      <c r="G2748" s="488"/>
    </row>
    <row r="2749" spans="7:7" ht="15" customHeight="1">
      <c r="G2749" s="488"/>
    </row>
    <row r="2750" spans="7:7" ht="15" customHeight="1">
      <c r="G2750" s="488"/>
    </row>
    <row r="2751" spans="7:7" ht="15" customHeight="1">
      <c r="G2751" s="488"/>
    </row>
    <row r="2752" spans="7:7" ht="15" customHeight="1">
      <c r="G2752" s="488"/>
    </row>
    <row r="2753" spans="7:7" ht="15" customHeight="1">
      <c r="G2753" s="488"/>
    </row>
    <row r="2754" spans="7:7" ht="15" customHeight="1">
      <c r="G2754" s="488"/>
    </row>
    <row r="2755" spans="7:7" ht="15" customHeight="1">
      <c r="G2755" s="488"/>
    </row>
    <row r="2756" spans="7:7" ht="15" customHeight="1">
      <c r="G2756" s="488"/>
    </row>
    <row r="2757" spans="7:7" ht="15" customHeight="1">
      <c r="G2757" s="488"/>
    </row>
    <row r="2758" spans="7:7" ht="15" customHeight="1">
      <c r="G2758" s="488"/>
    </row>
    <row r="2759" spans="7:7" ht="15" customHeight="1">
      <c r="G2759" s="488"/>
    </row>
    <row r="2760" spans="7:7" ht="15" customHeight="1">
      <c r="G2760" s="488"/>
    </row>
    <row r="2761" spans="7:7" ht="15" customHeight="1">
      <c r="G2761" s="488"/>
    </row>
    <row r="2762" spans="7:7" ht="15" customHeight="1">
      <c r="G2762" s="488"/>
    </row>
    <row r="2763" spans="7:7" ht="15" customHeight="1">
      <c r="G2763" s="488"/>
    </row>
    <row r="2764" spans="7:7" ht="15" customHeight="1">
      <c r="G2764" s="488"/>
    </row>
    <row r="2765" spans="7:7" ht="15" customHeight="1">
      <c r="G2765" s="488"/>
    </row>
    <row r="2766" spans="7:7" ht="15" customHeight="1">
      <c r="G2766" s="488"/>
    </row>
    <row r="2767" spans="7:7" ht="15" customHeight="1">
      <c r="G2767" s="488"/>
    </row>
    <row r="2768" spans="7:7" ht="15" customHeight="1">
      <c r="G2768" s="488"/>
    </row>
    <row r="2769" spans="7:7" ht="15" customHeight="1">
      <c r="G2769" s="488"/>
    </row>
    <row r="2770" spans="7:7" ht="15" customHeight="1">
      <c r="G2770" s="488"/>
    </row>
    <row r="2771" spans="7:7" ht="15" customHeight="1">
      <c r="G2771" s="488"/>
    </row>
    <row r="2772" spans="7:7" ht="15" customHeight="1">
      <c r="G2772" s="488"/>
    </row>
    <row r="2773" spans="7:7" ht="15" customHeight="1">
      <c r="G2773" s="488"/>
    </row>
    <row r="2774" spans="7:7" ht="15" customHeight="1">
      <c r="G2774" s="488"/>
    </row>
    <row r="2775" spans="7:7" ht="15" customHeight="1">
      <c r="G2775" s="488"/>
    </row>
    <row r="2776" spans="7:7" ht="15" customHeight="1">
      <c r="G2776" s="488"/>
    </row>
    <row r="2777" spans="7:7" ht="15" customHeight="1">
      <c r="G2777" s="488"/>
    </row>
    <row r="2778" spans="7:7" ht="15" customHeight="1">
      <c r="G2778" s="488"/>
    </row>
    <row r="2779" spans="7:7" ht="15" customHeight="1">
      <c r="G2779" s="488"/>
    </row>
    <row r="2780" spans="7:7" ht="15" customHeight="1">
      <c r="G2780" s="488"/>
    </row>
    <row r="2781" spans="7:7" ht="15" customHeight="1">
      <c r="G2781" s="488"/>
    </row>
    <row r="2782" spans="7:7" ht="15" customHeight="1">
      <c r="G2782" s="488"/>
    </row>
    <row r="2783" spans="7:7" ht="15" customHeight="1">
      <c r="G2783" s="488"/>
    </row>
    <row r="2784" spans="7:7" ht="15" customHeight="1">
      <c r="G2784" s="488"/>
    </row>
    <row r="2785" spans="7:7" ht="15" customHeight="1">
      <c r="G2785" s="488"/>
    </row>
    <row r="2786" spans="7:7" ht="15" customHeight="1">
      <c r="G2786" s="488"/>
    </row>
    <row r="2787" spans="7:7" ht="15" customHeight="1">
      <c r="G2787" s="488"/>
    </row>
    <row r="2788" spans="7:7" ht="15" customHeight="1">
      <c r="G2788" s="488"/>
    </row>
    <row r="2789" spans="7:7" ht="15" customHeight="1">
      <c r="G2789" s="488"/>
    </row>
    <row r="2790" spans="7:7" ht="15" customHeight="1">
      <c r="G2790" s="488"/>
    </row>
    <row r="2791" spans="7:7" ht="15" customHeight="1">
      <c r="G2791" s="488"/>
    </row>
    <row r="2792" spans="7:7" ht="15" customHeight="1">
      <c r="G2792" s="488"/>
    </row>
    <row r="2793" spans="7:7" ht="15" customHeight="1">
      <c r="G2793" s="488"/>
    </row>
    <row r="2794" spans="7:7" ht="15" customHeight="1">
      <c r="G2794" s="488"/>
    </row>
    <row r="2795" spans="7:7" ht="15" customHeight="1">
      <c r="G2795" s="488"/>
    </row>
    <row r="2796" spans="7:7" ht="15" customHeight="1">
      <c r="G2796" s="488"/>
    </row>
    <row r="2797" spans="7:7" ht="15" customHeight="1">
      <c r="G2797" s="488"/>
    </row>
    <row r="2798" spans="7:7" ht="15" customHeight="1">
      <c r="G2798" s="488"/>
    </row>
    <row r="2799" spans="7:7" ht="15" customHeight="1">
      <c r="G2799" s="488"/>
    </row>
    <row r="2800" spans="7:7" ht="15" customHeight="1">
      <c r="G2800" s="488"/>
    </row>
    <row r="2801" spans="7:7" ht="15" customHeight="1">
      <c r="G2801" s="488"/>
    </row>
    <row r="2802" spans="7:7" ht="15" customHeight="1">
      <c r="G2802" s="488"/>
    </row>
    <row r="2803" spans="7:7" ht="15" customHeight="1">
      <c r="G2803" s="488"/>
    </row>
    <row r="2804" spans="7:7" ht="15" customHeight="1">
      <c r="G2804" s="488"/>
    </row>
    <row r="2805" spans="7:7" ht="15" customHeight="1">
      <c r="G2805" s="488"/>
    </row>
    <row r="2806" spans="7:7" ht="15" customHeight="1">
      <c r="G2806" s="488"/>
    </row>
    <row r="2807" spans="7:7" ht="15" customHeight="1">
      <c r="G2807" s="488"/>
    </row>
    <row r="2808" spans="7:7" ht="15" customHeight="1">
      <c r="G2808" s="488"/>
    </row>
    <row r="2809" spans="7:7" ht="15" customHeight="1">
      <c r="G2809" s="488"/>
    </row>
    <row r="2810" spans="7:7" ht="15" customHeight="1">
      <c r="G2810" s="488"/>
    </row>
    <row r="2811" spans="7:7" ht="15" customHeight="1">
      <c r="G2811" s="488"/>
    </row>
    <row r="2812" spans="7:7" ht="15" customHeight="1">
      <c r="G2812" s="488"/>
    </row>
    <row r="2813" spans="7:7" ht="15" customHeight="1">
      <c r="G2813" s="488"/>
    </row>
    <row r="2814" spans="7:7" ht="15" customHeight="1">
      <c r="G2814" s="488"/>
    </row>
    <row r="2815" spans="7:7" ht="15" customHeight="1">
      <c r="G2815" s="488"/>
    </row>
    <row r="2816" spans="7:7" ht="15" customHeight="1">
      <c r="G2816" s="488"/>
    </row>
    <row r="2817" spans="7:7" ht="15" customHeight="1">
      <c r="G2817" s="488"/>
    </row>
    <row r="2818" spans="7:7" ht="15" customHeight="1">
      <c r="G2818" s="488"/>
    </row>
    <row r="2819" spans="7:7" ht="15" customHeight="1">
      <c r="G2819" s="488"/>
    </row>
    <row r="2820" spans="7:7" ht="15" customHeight="1">
      <c r="G2820" s="488"/>
    </row>
    <row r="2821" spans="7:7" ht="15" customHeight="1">
      <c r="G2821" s="488"/>
    </row>
    <row r="2822" spans="7:7" ht="15" customHeight="1">
      <c r="G2822" s="488"/>
    </row>
    <row r="2823" spans="7:7" ht="15" customHeight="1">
      <c r="G2823" s="488"/>
    </row>
    <row r="2824" spans="7:7" ht="15" customHeight="1">
      <c r="G2824" s="488"/>
    </row>
    <row r="2825" spans="7:7" ht="15" customHeight="1">
      <c r="G2825" s="488"/>
    </row>
    <row r="2826" spans="7:7" ht="15" customHeight="1">
      <c r="G2826" s="488"/>
    </row>
    <row r="2827" spans="7:7" ht="15" customHeight="1">
      <c r="G2827" s="488"/>
    </row>
    <row r="2828" spans="7:7" ht="15" customHeight="1">
      <c r="G2828" s="488"/>
    </row>
    <row r="2829" spans="7:7" ht="15" customHeight="1">
      <c r="G2829" s="488"/>
    </row>
    <row r="2830" spans="7:7" ht="15" customHeight="1">
      <c r="G2830" s="488"/>
    </row>
    <row r="2831" spans="7:7" ht="15" customHeight="1">
      <c r="G2831" s="488"/>
    </row>
    <row r="2832" spans="7:7" ht="15" customHeight="1">
      <c r="G2832" s="488"/>
    </row>
    <row r="2833" spans="7:7" ht="15" customHeight="1">
      <c r="G2833" s="488"/>
    </row>
    <row r="2834" spans="7:7" ht="15" customHeight="1">
      <c r="G2834" s="488"/>
    </row>
    <row r="2835" spans="7:7" ht="15" customHeight="1">
      <c r="G2835" s="488"/>
    </row>
    <row r="2836" spans="7:7" ht="15" customHeight="1">
      <c r="G2836" s="488"/>
    </row>
    <row r="2837" spans="7:7" ht="15" customHeight="1">
      <c r="G2837" s="488"/>
    </row>
    <row r="2838" spans="7:7" ht="15" customHeight="1">
      <c r="G2838" s="488"/>
    </row>
    <row r="2839" spans="7:7" ht="15" customHeight="1">
      <c r="G2839" s="488"/>
    </row>
    <row r="2840" spans="7:7" ht="15" customHeight="1">
      <c r="G2840" s="488"/>
    </row>
    <row r="2841" spans="7:7" ht="15" customHeight="1">
      <c r="G2841" s="488"/>
    </row>
    <row r="2842" spans="7:7" ht="15" customHeight="1">
      <c r="G2842" s="488"/>
    </row>
    <row r="2843" spans="7:7" ht="15" customHeight="1">
      <c r="G2843" s="488"/>
    </row>
    <row r="2844" spans="7:7" ht="15" customHeight="1">
      <c r="G2844" s="488"/>
    </row>
    <row r="2845" spans="7:7" ht="15" customHeight="1">
      <c r="G2845" s="488"/>
    </row>
    <row r="2846" spans="7:7" ht="15" customHeight="1">
      <c r="G2846" s="488"/>
    </row>
    <row r="2847" spans="7:7" ht="15" customHeight="1">
      <c r="G2847" s="488"/>
    </row>
    <row r="2848" spans="7:7" ht="15" customHeight="1">
      <c r="G2848" s="488"/>
    </row>
    <row r="2849" spans="7:7" ht="15" customHeight="1">
      <c r="G2849" s="488"/>
    </row>
    <row r="2850" spans="7:7" ht="15" customHeight="1">
      <c r="G2850" s="488"/>
    </row>
    <row r="2851" spans="7:7" ht="15" customHeight="1">
      <c r="G2851" s="488"/>
    </row>
    <row r="2852" spans="7:7" ht="15" customHeight="1">
      <c r="G2852" s="488"/>
    </row>
    <row r="2853" spans="7:7" ht="15" customHeight="1">
      <c r="G2853" s="488"/>
    </row>
    <row r="2854" spans="7:7" ht="15" customHeight="1">
      <c r="G2854" s="488"/>
    </row>
    <row r="2855" spans="7:7" ht="15" customHeight="1">
      <c r="G2855" s="488"/>
    </row>
    <row r="2856" spans="7:7" ht="15" customHeight="1">
      <c r="G2856" s="488"/>
    </row>
    <row r="2857" spans="7:7" ht="15" customHeight="1">
      <c r="G2857" s="488"/>
    </row>
    <row r="2858" spans="7:7" ht="15" customHeight="1">
      <c r="G2858" s="488"/>
    </row>
    <row r="2859" spans="7:7" ht="15" customHeight="1">
      <c r="G2859" s="488"/>
    </row>
    <row r="2860" spans="7:7" ht="15" customHeight="1">
      <c r="G2860" s="488"/>
    </row>
    <row r="2861" spans="7:7" ht="15" customHeight="1">
      <c r="G2861" s="488"/>
    </row>
    <row r="2862" spans="7:7" ht="15" customHeight="1">
      <c r="G2862" s="488"/>
    </row>
    <row r="2863" spans="7:7" ht="15" customHeight="1">
      <c r="G2863" s="488"/>
    </row>
    <row r="2864" spans="7:7" ht="15" customHeight="1">
      <c r="G2864" s="488"/>
    </row>
    <row r="2865" spans="7:7" ht="15" customHeight="1">
      <c r="G2865" s="488"/>
    </row>
    <row r="2866" spans="7:7" ht="15" customHeight="1">
      <c r="G2866" s="488"/>
    </row>
    <row r="2867" spans="7:7" ht="15" customHeight="1">
      <c r="G2867" s="488"/>
    </row>
    <row r="2868" spans="7:7" ht="15" customHeight="1">
      <c r="G2868" s="488"/>
    </row>
    <row r="2869" spans="7:7" ht="15" customHeight="1">
      <c r="G2869" s="488"/>
    </row>
    <row r="2870" spans="7:7" ht="15" customHeight="1">
      <c r="G2870" s="488"/>
    </row>
    <row r="2871" spans="7:7" ht="15" customHeight="1">
      <c r="G2871" s="488"/>
    </row>
    <row r="2872" spans="7:7" ht="15" customHeight="1">
      <c r="G2872" s="488"/>
    </row>
    <row r="2873" spans="7:7" ht="15" customHeight="1">
      <c r="G2873" s="488"/>
    </row>
    <row r="2874" spans="7:7" ht="15" customHeight="1">
      <c r="G2874" s="488"/>
    </row>
    <row r="2875" spans="7:7" ht="15" customHeight="1">
      <c r="G2875" s="488"/>
    </row>
    <row r="2876" spans="7:7" ht="15" customHeight="1">
      <c r="G2876" s="488"/>
    </row>
    <row r="2877" spans="7:7" ht="15" customHeight="1">
      <c r="G2877" s="488"/>
    </row>
    <row r="2878" spans="7:7" ht="15" customHeight="1">
      <c r="G2878" s="488"/>
    </row>
    <row r="2879" spans="7:7" ht="15" customHeight="1">
      <c r="G2879" s="488"/>
    </row>
    <row r="2880" spans="7:7" ht="15" customHeight="1">
      <c r="G2880" s="488"/>
    </row>
    <row r="2881" spans="7:7" ht="15" customHeight="1">
      <c r="G2881" s="488"/>
    </row>
    <row r="2882" spans="7:7" ht="15" customHeight="1">
      <c r="G2882" s="488"/>
    </row>
    <row r="2883" spans="7:7" ht="15" customHeight="1">
      <c r="G2883" s="488"/>
    </row>
    <row r="2884" spans="7:7" ht="15" customHeight="1">
      <c r="G2884" s="488"/>
    </row>
    <row r="2885" spans="7:7" ht="15" customHeight="1">
      <c r="G2885" s="488"/>
    </row>
    <row r="2886" spans="7:7" ht="15" customHeight="1">
      <c r="G2886" s="488"/>
    </row>
    <row r="2887" spans="7:7" ht="15" customHeight="1">
      <c r="G2887" s="488"/>
    </row>
    <row r="2888" spans="7:7" ht="15" customHeight="1">
      <c r="G2888" s="488"/>
    </row>
    <row r="2889" spans="7:7" ht="15" customHeight="1">
      <c r="G2889" s="488"/>
    </row>
    <row r="2890" spans="7:7" ht="15" customHeight="1">
      <c r="G2890" s="488"/>
    </row>
    <row r="2891" spans="7:7" ht="15" customHeight="1">
      <c r="G2891" s="488"/>
    </row>
    <row r="2892" spans="7:7" ht="15" customHeight="1">
      <c r="G2892" s="488"/>
    </row>
    <row r="2893" spans="7:7" ht="15" customHeight="1">
      <c r="G2893" s="488"/>
    </row>
    <row r="2894" spans="7:7" ht="15" customHeight="1">
      <c r="G2894" s="488"/>
    </row>
    <row r="2895" spans="7:7" ht="15" customHeight="1">
      <c r="G2895" s="488"/>
    </row>
    <row r="2896" spans="7:7" ht="15" customHeight="1">
      <c r="G2896" s="488"/>
    </row>
    <row r="2897" spans="7:7" ht="15" customHeight="1">
      <c r="G2897" s="488"/>
    </row>
    <row r="2898" spans="7:7" ht="15" customHeight="1">
      <c r="G2898" s="488"/>
    </row>
    <row r="2899" spans="7:7" ht="15" customHeight="1">
      <c r="G2899" s="488"/>
    </row>
    <row r="2900" spans="7:7" ht="15" customHeight="1">
      <c r="G2900" s="488"/>
    </row>
    <row r="2901" spans="7:7" ht="15" customHeight="1">
      <c r="G2901" s="488"/>
    </row>
    <row r="2902" spans="7:7" ht="15" customHeight="1">
      <c r="G2902" s="488"/>
    </row>
    <row r="2903" spans="7:7" ht="15" customHeight="1">
      <c r="G2903" s="488"/>
    </row>
    <row r="2904" spans="7:7" ht="15" customHeight="1">
      <c r="G2904" s="488"/>
    </row>
    <row r="2905" spans="7:7" ht="15" customHeight="1">
      <c r="G2905" s="488"/>
    </row>
    <row r="2906" spans="7:7" ht="15" customHeight="1">
      <c r="G2906" s="488"/>
    </row>
    <row r="2907" spans="7:7" ht="15" customHeight="1">
      <c r="G2907" s="488"/>
    </row>
    <row r="2908" spans="7:7" ht="15" customHeight="1">
      <c r="G2908" s="488"/>
    </row>
    <row r="2909" spans="7:7" ht="15" customHeight="1">
      <c r="G2909" s="488"/>
    </row>
    <row r="2910" spans="7:7" ht="15" customHeight="1">
      <c r="G2910" s="488"/>
    </row>
    <row r="2911" spans="7:7" ht="15" customHeight="1">
      <c r="G2911" s="488"/>
    </row>
    <row r="2912" spans="7:7" ht="15" customHeight="1">
      <c r="G2912" s="488"/>
    </row>
    <row r="2913" spans="7:7" ht="15" customHeight="1">
      <c r="G2913" s="488"/>
    </row>
    <row r="2914" spans="7:7" ht="15" customHeight="1">
      <c r="G2914" s="488"/>
    </row>
    <row r="2915" spans="7:7" ht="15" customHeight="1">
      <c r="G2915" s="488"/>
    </row>
    <row r="2916" spans="7:7" ht="15" customHeight="1">
      <c r="G2916" s="488"/>
    </row>
    <row r="2917" spans="7:7" ht="15" customHeight="1">
      <c r="G2917" s="488"/>
    </row>
    <row r="2918" spans="7:7" ht="15" customHeight="1">
      <c r="G2918" s="488"/>
    </row>
    <row r="2919" spans="7:7" ht="15" customHeight="1">
      <c r="G2919" s="488"/>
    </row>
    <row r="2920" spans="7:7" ht="15" customHeight="1">
      <c r="G2920" s="488"/>
    </row>
    <row r="2921" spans="7:7" ht="15" customHeight="1">
      <c r="G2921" s="488"/>
    </row>
    <row r="2922" spans="7:7" ht="15" customHeight="1">
      <c r="G2922" s="488"/>
    </row>
    <row r="2923" spans="7:7" ht="15" customHeight="1">
      <c r="G2923" s="488"/>
    </row>
    <row r="2924" spans="7:7" ht="15" customHeight="1">
      <c r="G2924" s="488"/>
    </row>
    <row r="2925" spans="7:7" ht="15" customHeight="1">
      <c r="G2925" s="488"/>
    </row>
    <row r="2926" spans="7:7" ht="15" customHeight="1">
      <c r="G2926" s="488"/>
    </row>
    <row r="2927" spans="7:7" ht="15" customHeight="1">
      <c r="G2927" s="488"/>
    </row>
    <row r="2928" spans="7:7" ht="15" customHeight="1">
      <c r="G2928" s="488"/>
    </row>
    <row r="2929" spans="7:7" ht="15" customHeight="1">
      <c r="G2929" s="488"/>
    </row>
    <row r="2930" spans="7:7" ht="15" customHeight="1">
      <c r="G2930" s="488"/>
    </row>
    <row r="2931" spans="7:7" ht="15" customHeight="1">
      <c r="G2931" s="488"/>
    </row>
    <row r="2932" spans="7:7" ht="15" customHeight="1">
      <c r="G2932" s="488"/>
    </row>
    <row r="2933" spans="7:7" ht="15" customHeight="1">
      <c r="G2933" s="488"/>
    </row>
    <row r="2934" spans="7:7" ht="15" customHeight="1">
      <c r="G2934" s="488"/>
    </row>
    <row r="2935" spans="7:7" ht="15" customHeight="1">
      <c r="G2935" s="488"/>
    </row>
    <row r="2936" spans="7:7" ht="15" customHeight="1">
      <c r="G2936" s="488"/>
    </row>
    <row r="2937" spans="7:7" ht="15" customHeight="1">
      <c r="G2937" s="488"/>
    </row>
    <row r="2938" spans="7:7" ht="15" customHeight="1">
      <c r="G2938" s="488"/>
    </row>
    <row r="2939" spans="7:7" ht="15" customHeight="1">
      <c r="G2939" s="488"/>
    </row>
    <row r="2940" spans="7:7" ht="15" customHeight="1">
      <c r="G2940" s="488"/>
    </row>
    <row r="2941" spans="7:7" ht="15" customHeight="1">
      <c r="G2941" s="488"/>
    </row>
    <row r="2942" spans="7:7" ht="15" customHeight="1">
      <c r="G2942" s="488"/>
    </row>
    <row r="2943" spans="7:7" ht="15" customHeight="1">
      <c r="G2943" s="488"/>
    </row>
    <row r="2944" spans="7:7" ht="15" customHeight="1">
      <c r="G2944" s="488"/>
    </row>
    <row r="2945" spans="7:7" ht="15" customHeight="1">
      <c r="G2945" s="488"/>
    </row>
    <row r="2946" spans="7:7" ht="15" customHeight="1">
      <c r="G2946" s="488"/>
    </row>
    <row r="2947" spans="7:7" ht="15" customHeight="1">
      <c r="G2947" s="488"/>
    </row>
    <row r="2948" spans="7:7" ht="15" customHeight="1">
      <c r="G2948" s="488"/>
    </row>
    <row r="2949" spans="7:7" ht="15" customHeight="1">
      <c r="G2949" s="488"/>
    </row>
    <row r="2950" spans="7:7" ht="15" customHeight="1">
      <c r="G2950" s="488"/>
    </row>
    <row r="2951" spans="7:7" ht="15" customHeight="1">
      <c r="G2951" s="488"/>
    </row>
    <row r="2952" spans="7:7" ht="15" customHeight="1">
      <c r="G2952" s="488"/>
    </row>
    <row r="2953" spans="7:7" ht="15" customHeight="1">
      <c r="G2953" s="488"/>
    </row>
    <row r="2954" spans="7:7" ht="15" customHeight="1">
      <c r="G2954" s="488"/>
    </row>
    <row r="2955" spans="7:7" ht="15" customHeight="1">
      <c r="G2955" s="488"/>
    </row>
    <row r="2956" spans="7:7" ht="15" customHeight="1">
      <c r="G2956" s="488"/>
    </row>
    <row r="2957" spans="7:7" ht="15" customHeight="1">
      <c r="G2957" s="488"/>
    </row>
    <row r="2958" spans="7:7" ht="15" customHeight="1">
      <c r="G2958" s="488"/>
    </row>
    <row r="2959" spans="7:7" ht="15" customHeight="1">
      <c r="G2959" s="488"/>
    </row>
    <row r="2960" spans="7:7" ht="15" customHeight="1">
      <c r="G2960" s="488"/>
    </row>
    <row r="2961" spans="7:7" ht="15" customHeight="1">
      <c r="G2961" s="488"/>
    </row>
    <row r="2962" spans="7:7" ht="15" customHeight="1">
      <c r="G2962" s="488"/>
    </row>
    <row r="2963" spans="7:7" ht="15" customHeight="1">
      <c r="G2963" s="488"/>
    </row>
    <row r="2964" spans="7:7" ht="15" customHeight="1">
      <c r="G2964" s="488"/>
    </row>
    <row r="2965" spans="7:7" ht="15" customHeight="1">
      <c r="G2965" s="488"/>
    </row>
    <row r="2966" spans="7:7" ht="15" customHeight="1">
      <c r="G2966" s="488"/>
    </row>
    <row r="2967" spans="7:7" ht="15" customHeight="1">
      <c r="G2967" s="488"/>
    </row>
    <row r="2968" spans="7:7" ht="15" customHeight="1">
      <c r="G2968" s="488"/>
    </row>
    <row r="2969" spans="7:7" ht="15" customHeight="1">
      <c r="G2969" s="488"/>
    </row>
    <row r="2970" spans="7:7" ht="15" customHeight="1">
      <c r="G2970" s="488"/>
    </row>
    <row r="2971" spans="7:7" ht="15" customHeight="1">
      <c r="G2971" s="488"/>
    </row>
    <row r="2972" spans="7:7" ht="15" customHeight="1">
      <c r="G2972" s="488"/>
    </row>
    <row r="2973" spans="7:7" ht="15" customHeight="1">
      <c r="G2973" s="488"/>
    </row>
    <row r="2974" spans="7:7" ht="15" customHeight="1">
      <c r="G2974" s="488"/>
    </row>
    <row r="2975" spans="7:7" ht="15" customHeight="1">
      <c r="G2975" s="488"/>
    </row>
    <row r="2976" spans="7:7" ht="15" customHeight="1">
      <c r="G2976" s="488"/>
    </row>
    <row r="2977" spans="7:7" ht="15" customHeight="1">
      <c r="G2977" s="488"/>
    </row>
    <row r="2978" spans="7:7" ht="15" customHeight="1">
      <c r="G2978" s="488"/>
    </row>
    <row r="2979" spans="7:7" ht="15" customHeight="1">
      <c r="G2979" s="488"/>
    </row>
    <row r="2980" spans="7:7" ht="15" customHeight="1">
      <c r="G2980" s="488"/>
    </row>
    <row r="2981" spans="7:7" ht="15" customHeight="1">
      <c r="G2981" s="488"/>
    </row>
    <row r="2982" spans="7:7" ht="15" customHeight="1">
      <c r="G2982" s="488"/>
    </row>
    <row r="2983" spans="7:7" ht="15" customHeight="1">
      <c r="G2983" s="488"/>
    </row>
    <row r="2984" spans="7:7" ht="15" customHeight="1">
      <c r="G2984" s="488"/>
    </row>
    <row r="2985" spans="7:7" ht="15" customHeight="1">
      <c r="G2985" s="488"/>
    </row>
    <row r="2986" spans="7:7" ht="15" customHeight="1">
      <c r="G2986" s="488"/>
    </row>
    <row r="2987" spans="7:7" ht="15" customHeight="1">
      <c r="G2987" s="488"/>
    </row>
    <row r="2988" spans="7:7" ht="15" customHeight="1">
      <c r="G2988" s="488"/>
    </row>
    <row r="2989" spans="7:7" ht="15" customHeight="1">
      <c r="G2989" s="488"/>
    </row>
    <row r="2990" spans="7:7" ht="15" customHeight="1">
      <c r="G2990" s="488"/>
    </row>
    <row r="2991" spans="7:7" ht="15" customHeight="1">
      <c r="G2991" s="488"/>
    </row>
    <row r="2992" spans="7:7" ht="15" customHeight="1">
      <c r="G2992" s="488"/>
    </row>
    <row r="2993" spans="7:7" ht="15" customHeight="1">
      <c r="G2993" s="488"/>
    </row>
    <row r="2994" spans="7:7" ht="15" customHeight="1">
      <c r="G2994" s="488"/>
    </row>
    <row r="2995" spans="7:7" ht="15" customHeight="1">
      <c r="G2995" s="488"/>
    </row>
    <row r="2996" spans="7:7" ht="15" customHeight="1">
      <c r="G2996" s="488"/>
    </row>
    <row r="2997" spans="7:7" ht="15" customHeight="1">
      <c r="G2997" s="488"/>
    </row>
    <row r="2998" spans="7:7" ht="15" customHeight="1">
      <c r="G2998" s="488"/>
    </row>
    <row r="2999" spans="7:7" ht="15" customHeight="1">
      <c r="G2999" s="488"/>
    </row>
    <row r="3000" spans="7:7" ht="15" customHeight="1">
      <c r="G3000" s="488"/>
    </row>
    <row r="3001" spans="7:7" ht="15" customHeight="1">
      <c r="G3001" s="488"/>
    </row>
    <row r="3002" spans="7:7" ht="15" customHeight="1">
      <c r="G3002" s="488"/>
    </row>
    <row r="3003" spans="7:7" ht="15" customHeight="1">
      <c r="G3003" s="488"/>
    </row>
    <row r="3004" spans="7:7" ht="15" customHeight="1">
      <c r="G3004" s="488"/>
    </row>
    <row r="3005" spans="7:7" ht="15" customHeight="1">
      <c r="G3005" s="488"/>
    </row>
    <row r="3006" spans="7:7" ht="15" customHeight="1">
      <c r="G3006" s="488"/>
    </row>
    <row r="3007" spans="7:7" ht="15" customHeight="1">
      <c r="G3007" s="488"/>
    </row>
    <row r="3008" spans="7:7" ht="15" customHeight="1">
      <c r="G3008" s="488"/>
    </row>
    <row r="3009" spans="7:7" ht="15" customHeight="1">
      <c r="G3009" s="488"/>
    </row>
    <row r="3010" spans="7:7" ht="15" customHeight="1">
      <c r="G3010" s="488"/>
    </row>
    <row r="3011" spans="7:7" ht="15" customHeight="1">
      <c r="G3011" s="488"/>
    </row>
    <row r="3012" spans="7:7" ht="15" customHeight="1">
      <c r="G3012" s="488"/>
    </row>
    <row r="3013" spans="7:7" ht="15" customHeight="1">
      <c r="G3013" s="488"/>
    </row>
    <row r="3014" spans="7:7" ht="15" customHeight="1">
      <c r="G3014" s="488"/>
    </row>
    <row r="3015" spans="7:7" ht="15" customHeight="1">
      <c r="G3015" s="488"/>
    </row>
    <row r="3016" spans="7:7" ht="15" customHeight="1">
      <c r="G3016" s="488"/>
    </row>
    <row r="3017" spans="7:7" ht="15" customHeight="1">
      <c r="G3017" s="488"/>
    </row>
    <row r="3018" spans="7:7" ht="15" customHeight="1">
      <c r="G3018" s="488"/>
    </row>
    <row r="3019" spans="7:7" ht="15" customHeight="1">
      <c r="G3019" s="488"/>
    </row>
    <row r="3020" spans="7:7" ht="15" customHeight="1">
      <c r="G3020" s="488"/>
    </row>
    <row r="3021" spans="7:7" ht="15" customHeight="1">
      <c r="G3021" s="488"/>
    </row>
    <row r="3022" spans="7:7" ht="15" customHeight="1">
      <c r="G3022" s="488"/>
    </row>
    <row r="3023" spans="7:7" ht="15" customHeight="1">
      <c r="G3023" s="488"/>
    </row>
    <row r="3024" spans="7:7" ht="15" customHeight="1">
      <c r="G3024" s="488"/>
    </row>
    <row r="3025" spans="7:7" ht="15" customHeight="1">
      <c r="G3025" s="488"/>
    </row>
    <row r="3026" spans="7:7" ht="15" customHeight="1">
      <c r="G3026" s="488"/>
    </row>
    <row r="3027" spans="7:7" ht="15" customHeight="1">
      <c r="G3027" s="488"/>
    </row>
    <row r="3028" spans="7:7" ht="15" customHeight="1">
      <c r="G3028" s="488"/>
    </row>
    <row r="3029" spans="7:7" ht="15" customHeight="1">
      <c r="G3029" s="488"/>
    </row>
    <row r="3030" spans="7:7" ht="15" customHeight="1">
      <c r="G3030" s="488"/>
    </row>
    <row r="3031" spans="7:7" ht="15" customHeight="1">
      <c r="G3031" s="488"/>
    </row>
    <row r="3032" spans="7:7" ht="15" customHeight="1">
      <c r="G3032" s="488"/>
    </row>
    <row r="3033" spans="7:7" ht="15" customHeight="1">
      <c r="G3033" s="488"/>
    </row>
    <row r="3034" spans="7:7" ht="15" customHeight="1">
      <c r="G3034" s="488"/>
    </row>
    <row r="3035" spans="7:7" ht="15" customHeight="1">
      <c r="G3035" s="488"/>
    </row>
    <row r="3036" spans="7:7" ht="15" customHeight="1">
      <c r="G3036" s="488"/>
    </row>
    <row r="3037" spans="7:7" ht="15" customHeight="1">
      <c r="G3037" s="488"/>
    </row>
    <row r="3038" spans="7:7" ht="15" customHeight="1">
      <c r="G3038" s="488"/>
    </row>
    <row r="3039" spans="7:7" ht="15" customHeight="1">
      <c r="G3039" s="488"/>
    </row>
    <row r="3040" spans="7:7" ht="15" customHeight="1">
      <c r="G3040" s="488"/>
    </row>
    <row r="3041" spans="7:7" ht="15" customHeight="1">
      <c r="G3041" s="488"/>
    </row>
    <row r="3042" spans="7:7" ht="15" customHeight="1">
      <c r="G3042" s="488"/>
    </row>
    <row r="3043" spans="7:7" ht="15" customHeight="1">
      <c r="G3043" s="488"/>
    </row>
    <row r="3044" spans="7:7" ht="15" customHeight="1">
      <c r="G3044" s="488"/>
    </row>
    <row r="3045" spans="7:7" ht="15" customHeight="1">
      <c r="G3045" s="488"/>
    </row>
    <row r="3046" spans="7:7" ht="15" customHeight="1">
      <c r="G3046" s="488"/>
    </row>
    <row r="3047" spans="7:7" ht="15" customHeight="1">
      <c r="G3047" s="488"/>
    </row>
    <row r="3048" spans="7:7" ht="15" customHeight="1">
      <c r="G3048" s="488"/>
    </row>
    <row r="3049" spans="7:7" ht="15" customHeight="1">
      <c r="G3049" s="488"/>
    </row>
    <row r="3050" spans="7:7" ht="15" customHeight="1">
      <c r="G3050" s="488"/>
    </row>
    <row r="3051" spans="7:7" ht="15" customHeight="1">
      <c r="G3051" s="488"/>
    </row>
    <row r="3052" spans="7:7" ht="15" customHeight="1">
      <c r="G3052" s="488"/>
    </row>
    <row r="3053" spans="7:7" ht="15" customHeight="1">
      <c r="G3053" s="488"/>
    </row>
    <row r="3054" spans="7:7" ht="15" customHeight="1">
      <c r="G3054" s="488"/>
    </row>
    <row r="3055" spans="7:7" ht="15" customHeight="1">
      <c r="G3055" s="488"/>
    </row>
    <row r="3056" spans="7:7" ht="15" customHeight="1">
      <c r="G3056" s="488"/>
    </row>
    <row r="3057" spans="7:7" ht="15" customHeight="1">
      <c r="G3057" s="488"/>
    </row>
    <row r="3058" spans="7:7" ht="15" customHeight="1">
      <c r="G3058" s="488"/>
    </row>
    <row r="3059" spans="7:7" ht="15" customHeight="1">
      <c r="G3059" s="488"/>
    </row>
    <row r="3060" spans="7:7" ht="15" customHeight="1">
      <c r="G3060" s="488"/>
    </row>
    <row r="3061" spans="7:7" ht="15" customHeight="1">
      <c r="G3061" s="488"/>
    </row>
    <row r="3062" spans="7:7" ht="15" customHeight="1">
      <c r="G3062" s="488"/>
    </row>
    <row r="3063" spans="7:7" ht="15" customHeight="1">
      <c r="G3063" s="488"/>
    </row>
    <row r="3064" spans="7:7" ht="15" customHeight="1">
      <c r="G3064" s="488"/>
    </row>
    <row r="3065" spans="7:7" ht="15" customHeight="1">
      <c r="G3065" s="488"/>
    </row>
    <row r="3066" spans="7:7" ht="15" customHeight="1">
      <c r="G3066" s="488"/>
    </row>
    <row r="3067" spans="7:7" ht="15" customHeight="1">
      <c r="G3067" s="488"/>
    </row>
    <row r="3068" spans="7:7" ht="15" customHeight="1">
      <c r="G3068" s="488"/>
    </row>
    <row r="3069" spans="7:7" ht="15" customHeight="1">
      <c r="G3069" s="488"/>
    </row>
    <row r="3070" spans="7:7" ht="15" customHeight="1">
      <c r="G3070" s="488"/>
    </row>
    <row r="3071" spans="7:7" ht="15" customHeight="1">
      <c r="G3071" s="488"/>
    </row>
    <row r="3072" spans="7:7" ht="15" customHeight="1">
      <c r="G3072" s="488"/>
    </row>
    <row r="3073" spans="7:7" ht="15" customHeight="1">
      <c r="G3073" s="488"/>
    </row>
    <row r="3074" spans="7:7" ht="15" customHeight="1">
      <c r="G3074" s="488"/>
    </row>
    <row r="3075" spans="7:7" ht="15" customHeight="1">
      <c r="G3075" s="488"/>
    </row>
    <row r="3076" spans="7:7" ht="15" customHeight="1">
      <c r="G3076" s="488"/>
    </row>
    <row r="3077" spans="7:7" ht="15" customHeight="1">
      <c r="G3077" s="488"/>
    </row>
    <row r="3078" spans="7:7" ht="15" customHeight="1">
      <c r="G3078" s="488"/>
    </row>
    <row r="3079" spans="7:7" ht="15" customHeight="1">
      <c r="G3079" s="488"/>
    </row>
    <row r="3080" spans="7:7" ht="15" customHeight="1">
      <c r="G3080" s="488"/>
    </row>
    <row r="3081" spans="7:7" ht="15" customHeight="1">
      <c r="G3081" s="488"/>
    </row>
    <row r="3082" spans="7:7" ht="15" customHeight="1">
      <c r="G3082" s="488"/>
    </row>
    <row r="3083" spans="7:7" ht="15" customHeight="1">
      <c r="G3083" s="488"/>
    </row>
    <row r="3084" spans="7:7" ht="15" customHeight="1">
      <c r="G3084" s="488"/>
    </row>
    <row r="3085" spans="7:7" ht="15" customHeight="1">
      <c r="G3085" s="488"/>
    </row>
    <row r="3086" spans="7:7" ht="15" customHeight="1">
      <c r="G3086" s="488"/>
    </row>
    <row r="3087" spans="7:7" ht="15" customHeight="1">
      <c r="G3087" s="488"/>
    </row>
    <row r="3088" spans="7:7" ht="15" customHeight="1">
      <c r="G3088" s="488"/>
    </row>
    <row r="3089" spans="7:7" ht="15" customHeight="1">
      <c r="G3089" s="488"/>
    </row>
    <row r="3090" spans="7:7" ht="15" customHeight="1">
      <c r="G3090" s="488"/>
    </row>
    <row r="3091" spans="7:7" ht="15" customHeight="1">
      <c r="G3091" s="488"/>
    </row>
    <row r="3092" spans="7:7" ht="15" customHeight="1">
      <c r="G3092" s="488"/>
    </row>
    <row r="3093" spans="7:7" ht="15" customHeight="1">
      <c r="G3093" s="488"/>
    </row>
    <row r="3094" spans="7:7" ht="15" customHeight="1">
      <c r="G3094" s="488"/>
    </row>
    <row r="3095" spans="7:7" ht="15" customHeight="1">
      <c r="G3095" s="488"/>
    </row>
    <row r="3096" spans="7:7" ht="15" customHeight="1">
      <c r="G3096" s="488"/>
    </row>
    <row r="3097" spans="7:7" ht="15" customHeight="1">
      <c r="G3097" s="488"/>
    </row>
    <row r="3098" spans="7:7" ht="15" customHeight="1">
      <c r="G3098" s="488"/>
    </row>
    <row r="3099" spans="7:7" ht="15" customHeight="1">
      <c r="G3099" s="488"/>
    </row>
    <row r="3100" spans="7:7" ht="15" customHeight="1">
      <c r="G3100" s="488"/>
    </row>
    <row r="3101" spans="7:7" ht="15" customHeight="1">
      <c r="G3101" s="488"/>
    </row>
    <row r="3102" spans="7:7" ht="15" customHeight="1">
      <c r="G3102" s="488"/>
    </row>
    <row r="3103" spans="7:7" ht="15" customHeight="1">
      <c r="G3103" s="488"/>
    </row>
    <row r="3104" spans="7:7" ht="15" customHeight="1">
      <c r="G3104" s="488"/>
    </row>
    <row r="3105" spans="7:7" ht="15" customHeight="1">
      <c r="G3105" s="488"/>
    </row>
    <row r="3106" spans="7:7" ht="15" customHeight="1">
      <c r="G3106" s="488"/>
    </row>
    <row r="3107" spans="7:7" ht="15" customHeight="1">
      <c r="G3107" s="488"/>
    </row>
    <row r="3108" spans="7:7" ht="15" customHeight="1">
      <c r="G3108" s="488"/>
    </row>
    <row r="3109" spans="7:7" ht="15" customHeight="1">
      <c r="G3109" s="488"/>
    </row>
    <row r="3110" spans="7:7" ht="15" customHeight="1">
      <c r="G3110" s="488"/>
    </row>
    <row r="3111" spans="7:7" ht="15" customHeight="1">
      <c r="G3111" s="488"/>
    </row>
    <row r="3112" spans="7:7" ht="15" customHeight="1">
      <c r="G3112" s="488"/>
    </row>
    <row r="3113" spans="7:7" ht="15" customHeight="1">
      <c r="G3113" s="488"/>
    </row>
    <row r="3114" spans="7:7" ht="15" customHeight="1">
      <c r="G3114" s="488"/>
    </row>
    <row r="3115" spans="7:7" ht="15" customHeight="1">
      <c r="G3115" s="488"/>
    </row>
    <row r="3116" spans="7:7" ht="15" customHeight="1">
      <c r="G3116" s="488"/>
    </row>
    <row r="3117" spans="7:7" ht="15" customHeight="1">
      <c r="G3117" s="488"/>
    </row>
    <row r="3118" spans="7:7" ht="15" customHeight="1">
      <c r="G3118" s="488"/>
    </row>
    <row r="3119" spans="7:7" ht="15" customHeight="1">
      <c r="G3119" s="488"/>
    </row>
    <row r="3120" spans="7:7" ht="15" customHeight="1">
      <c r="G3120" s="488"/>
    </row>
    <row r="3121" spans="7:7" ht="15" customHeight="1">
      <c r="G3121" s="488"/>
    </row>
    <row r="3122" spans="7:7" ht="15" customHeight="1">
      <c r="G3122" s="488"/>
    </row>
    <row r="3123" spans="7:7" ht="15" customHeight="1">
      <c r="G3123" s="488"/>
    </row>
    <row r="3124" spans="7:7" ht="15" customHeight="1">
      <c r="G3124" s="488"/>
    </row>
    <row r="3125" spans="7:7" ht="15" customHeight="1">
      <c r="G3125" s="488"/>
    </row>
    <row r="3126" spans="7:7" ht="15" customHeight="1">
      <c r="G3126" s="488"/>
    </row>
    <row r="3127" spans="7:7" ht="15" customHeight="1">
      <c r="G3127" s="488"/>
    </row>
    <row r="3128" spans="7:7" ht="15" customHeight="1">
      <c r="G3128" s="488"/>
    </row>
    <row r="3129" spans="7:7" ht="15" customHeight="1">
      <c r="G3129" s="488"/>
    </row>
    <row r="3130" spans="7:7" ht="15" customHeight="1">
      <c r="G3130" s="488"/>
    </row>
    <row r="3131" spans="7:7" ht="15" customHeight="1">
      <c r="G3131" s="488"/>
    </row>
    <row r="3132" spans="7:7" ht="15" customHeight="1">
      <c r="G3132" s="488"/>
    </row>
    <row r="3133" spans="7:7" ht="15" customHeight="1">
      <c r="G3133" s="488"/>
    </row>
    <row r="3134" spans="7:7" ht="15" customHeight="1">
      <c r="G3134" s="488"/>
    </row>
    <row r="3135" spans="7:7" ht="15" customHeight="1">
      <c r="G3135" s="488"/>
    </row>
    <row r="3136" spans="7:7" ht="15" customHeight="1">
      <c r="G3136" s="488"/>
    </row>
    <row r="3137" spans="7:7" ht="15" customHeight="1">
      <c r="G3137" s="488"/>
    </row>
    <row r="3138" spans="7:7" ht="15" customHeight="1">
      <c r="G3138" s="488"/>
    </row>
    <row r="3139" spans="7:7" ht="15" customHeight="1">
      <c r="G3139" s="488"/>
    </row>
    <row r="3140" spans="7:7" ht="15" customHeight="1">
      <c r="G3140" s="488"/>
    </row>
    <row r="3141" spans="7:7" ht="15" customHeight="1">
      <c r="G3141" s="488"/>
    </row>
    <row r="3142" spans="7:7" ht="15" customHeight="1">
      <c r="G3142" s="488"/>
    </row>
    <row r="3143" spans="7:7" ht="15" customHeight="1">
      <c r="G3143" s="488"/>
    </row>
    <row r="3144" spans="7:7" ht="15" customHeight="1">
      <c r="G3144" s="488"/>
    </row>
    <row r="3145" spans="7:7" ht="15" customHeight="1">
      <c r="G3145" s="488"/>
    </row>
    <row r="3146" spans="7:7" ht="15" customHeight="1">
      <c r="G3146" s="488"/>
    </row>
    <row r="3147" spans="7:7" ht="15" customHeight="1">
      <c r="G3147" s="488"/>
    </row>
    <row r="3148" spans="7:7" ht="15" customHeight="1">
      <c r="G3148" s="488"/>
    </row>
    <row r="3149" spans="7:7" ht="15" customHeight="1">
      <c r="G3149" s="488"/>
    </row>
    <row r="3150" spans="7:7" ht="15" customHeight="1">
      <c r="G3150" s="488"/>
    </row>
    <row r="3151" spans="7:7" ht="15" customHeight="1">
      <c r="G3151" s="488"/>
    </row>
    <row r="3152" spans="7:7" ht="15" customHeight="1">
      <c r="G3152" s="488"/>
    </row>
    <row r="3153" spans="7:7" ht="15" customHeight="1">
      <c r="G3153" s="488"/>
    </row>
    <row r="3154" spans="7:7" ht="15" customHeight="1">
      <c r="G3154" s="488"/>
    </row>
    <row r="3155" spans="7:7" ht="15" customHeight="1">
      <c r="G3155" s="488"/>
    </row>
    <row r="3156" spans="7:7" ht="15" customHeight="1">
      <c r="G3156" s="488"/>
    </row>
    <row r="3157" spans="7:7" ht="15" customHeight="1">
      <c r="G3157" s="488"/>
    </row>
    <row r="3158" spans="7:7" ht="15" customHeight="1">
      <c r="G3158" s="488"/>
    </row>
    <row r="3159" spans="7:7" ht="15" customHeight="1">
      <c r="G3159" s="488"/>
    </row>
    <row r="3160" spans="7:7" ht="15" customHeight="1">
      <c r="G3160" s="488"/>
    </row>
    <row r="3161" spans="7:7" ht="15" customHeight="1">
      <c r="G3161" s="488"/>
    </row>
    <row r="3162" spans="7:7" ht="15" customHeight="1">
      <c r="G3162" s="488"/>
    </row>
    <row r="3163" spans="7:7" ht="15" customHeight="1">
      <c r="G3163" s="488"/>
    </row>
    <row r="3164" spans="7:7" ht="15" customHeight="1">
      <c r="G3164" s="488"/>
    </row>
    <row r="3165" spans="7:7" ht="15" customHeight="1">
      <c r="G3165" s="488"/>
    </row>
    <row r="3166" spans="7:7" ht="15" customHeight="1">
      <c r="G3166" s="488"/>
    </row>
    <row r="3167" spans="7:7" ht="15" customHeight="1">
      <c r="G3167" s="488"/>
    </row>
    <row r="3168" spans="7:7" ht="15" customHeight="1">
      <c r="G3168" s="488"/>
    </row>
    <row r="3169" spans="7:7" ht="15" customHeight="1">
      <c r="G3169" s="488"/>
    </row>
    <row r="3170" spans="7:7" ht="15" customHeight="1">
      <c r="G3170" s="488"/>
    </row>
    <row r="3171" spans="7:7" ht="15" customHeight="1">
      <c r="G3171" s="488"/>
    </row>
    <row r="3172" spans="7:7" ht="15" customHeight="1">
      <c r="G3172" s="488"/>
    </row>
    <row r="3173" spans="7:7" ht="15" customHeight="1">
      <c r="G3173" s="488"/>
    </row>
    <row r="3174" spans="7:7" ht="15" customHeight="1">
      <c r="G3174" s="488"/>
    </row>
    <row r="3175" spans="7:7" ht="15" customHeight="1">
      <c r="G3175" s="488"/>
    </row>
    <row r="3176" spans="7:7" ht="15" customHeight="1">
      <c r="G3176" s="488"/>
    </row>
    <row r="3177" spans="7:7" ht="15" customHeight="1">
      <c r="G3177" s="488"/>
    </row>
    <row r="3178" spans="7:7" ht="15" customHeight="1">
      <c r="G3178" s="488"/>
    </row>
    <row r="3179" spans="7:7" ht="15" customHeight="1">
      <c r="G3179" s="488"/>
    </row>
    <row r="3180" spans="7:7" ht="15" customHeight="1">
      <c r="G3180" s="488"/>
    </row>
    <row r="3181" spans="7:7" ht="15" customHeight="1">
      <c r="G3181" s="488"/>
    </row>
    <row r="3182" spans="7:7" ht="15" customHeight="1">
      <c r="G3182" s="488"/>
    </row>
    <row r="3183" spans="7:7" ht="15" customHeight="1">
      <c r="G3183" s="488"/>
    </row>
    <row r="3184" spans="7:7" ht="15" customHeight="1">
      <c r="G3184" s="488"/>
    </row>
    <row r="3185" spans="7:7" ht="15" customHeight="1">
      <c r="G3185" s="488"/>
    </row>
    <row r="3186" spans="7:7" ht="15" customHeight="1">
      <c r="G3186" s="488"/>
    </row>
    <row r="3187" spans="7:7" ht="15" customHeight="1">
      <c r="G3187" s="488"/>
    </row>
    <row r="3188" spans="7:7" ht="15" customHeight="1">
      <c r="G3188" s="488"/>
    </row>
    <row r="3189" spans="7:7" ht="15" customHeight="1">
      <c r="G3189" s="488"/>
    </row>
    <row r="3190" spans="7:7" ht="15" customHeight="1">
      <c r="G3190" s="488"/>
    </row>
    <row r="3191" spans="7:7" ht="15" customHeight="1">
      <c r="G3191" s="488"/>
    </row>
    <row r="3192" spans="7:7" ht="15" customHeight="1">
      <c r="G3192" s="488"/>
    </row>
    <row r="3193" spans="7:7" ht="15" customHeight="1">
      <c r="G3193" s="488"/>
    </row>
    <row r="3194" spans="7:7" ht="15" customHeight="1">
      <c r="G3194" s="488"/>
    </row>
    <row r="3195" spans="7:7" ht="15" customHeight="1">
      <c r="G3195" s="488"/>
    </row>
    <row r="3196" spans="7:7" ht="15" customHeight="1">
      <c r="G3196" s="488"/>
    </row>
    <row r="3197" spans="7:7" ht="15" customHeight="1">
      <c r="G3197" s="488"/>
    </row>
    <row r="3198" spans="7:7" ht="15" customHeight="1">
      <c r="G3198" s="488"/>
    </row>
    <row r="3199" spans="7:7" ht="15" customHeight="1">
      <c r="G3199" s="488"/>
    </row>
    <row r="3200" spans="7:7" ht="15" customHeight="1">
      <c r="G3200" s="488"/>
    </row>
    <row r="3201" spans="7:7" ht="15" customHeight="1">
      <c r="G3201" s="488"/>
    </row>
    <row r="3202" spans="7:7" ht="15" customHeight="1">
      <c r="G3202" s="488"/>
    </row>
    <row r="3203" spans="7:7" ht="15" customHeight="1">
      <c r="G3203" s="488"/>
    </row>
    <row r="3204" spans="7:7" ht="15" customHeight="1">
      <c r="G3204" s="488"/>
    </row>
    <row r="3205" spans="7:7" ht="15" customHeight="1">
      <c r="G3205" s="488"/>
    </row>
    <row r="3206" spans="7:7" ht="15" customHeight="1">
      <c r="G3206" s="488"/>
    </row>
    <row r="3207" spans="7:7" ht="15" customHeight="1">
      <c r="G3207" s="488"/>
    </row>
    <row r="3208" spans="7:7" ht="15" customHeight="1">
      <c r="G3208" s="488"/>
    </row>
    <row r="3209" spans="7:7" ht="15" customHeight="1">
      <c r="G3209" s="488"/>
    </row>
    <row r="3210" spans="7:7" ht="15" customHeight="1">
      <c r="G3210" s="488"/>
    </row>
    <row r="3211" spans="7:7" ht="15" customHeight="1">
      <c r="G3211" s="488"/>
    </row>
    <row r="3212" spans="7:7" ht="15" customHeight="1">
      <c r="G3212" s="488"/>
    </row>
    <row r="3213" spans="7:7" ht="15" customHeight="1">
      <c r="G3213" s="488"/>
    </row>
    <row r="3214" spans="7:7" ht="15" customHeight="1">
      <c r="G3214" s="488"/>
    </row>
    <row r="3215" spans="7:7" ht="15" customHeight="1">
      <c r="G3215" s="488"/>
    </row>
    <row r="3216" spans="7:7" ht="15" customHeight="1">
      <c r="G3216" s="488"/>
    </row>
    <row r="3217" spans="7:7" ht="15" customHeight="1">
      <c r="G3217" s="488"/>
    </row>
    <row r="3218" spans="7:7" ht="15" customHeight="1">
      <c r="G3218" s="488"/>
    </row>
    <row r="3219" spans="7:7" ht="15" customHeight="1">
      <c r="G3219" s="488"/>
    </row>
    <row r="3220" spans="7:7" ht="15" customHeight="1">
      <c r="G3220" s="488"/>
    </row>
    <row r="3221" spans="7:7" ht="15" customHeight="1">
      <c r="G3221" s="488"/>
    </row>
    <row r="3222" spans="7:7" ht="15" customHeight="1">
      <c r="G3222" s="488"/>
    </row>
    <row r="3223" spans="7:7" ht="15" customHeight="1">
      <c r="G3223" s="488"/>
    </row>
    <row r="3224" spans="7:7" ht="15" customHeight="1">
      <c r="G3224" s="488"/>
    </row>
    <row r="3225" spans="7:7" ht="15" customHeight="1">
      <c r="G3225" s="488"/>
    </row>
    <row r="3226" spans="7:7" ht="15" customHeight="1">
      <c r="G3226" s="488"/>
    </row>
    <row r="3227" spans="7:7" ht="15" customHeight="1">
      <c r="G3227" s="488"/>
    </row>
    <row r="3228" spans="7:7" ht="15" customHeight="1">
      <c r="G3228" s="488"/>
    </row>
    <row r="3229" spans="7:7" ht="15" customHeight="1">
      <c r="G3229" s="488"/>
    </row>
    <row r="3230" spans="7:7" ht="15" customHeight="1">
      <c r="G3230" s="488"/>
    </row>
    <row r="3231" spans="7:7" ht="15" customHeight="1">
      <c r="G3231" s="488"/>
    </row>
    <row r="3232" spans="7:7" ht="15" customHeight="1">
      <c r="G3232" s="488"/>
    </row>
    <row r="3233" spans="7:7" ht="15" customHeight="1">
      <c r="G3233" s="488"/>
    </row>
    <row r="3234" spans="7:7" ht="15" customHeight="1">
      <c r="G3234" s="488"/>
    </row>
    <row r="3235" spans="7:7" ht="15" customHeight="1">
      <c r="G3235" s="488"/>
    </row>
    <row r="3236" spans="7:7" ht="15" customHeight="1">
      <c r="G3236" s="488"/>
    </row>
    <row r="3237" spans="7:7" ht="15" customHeight="1">
      <c r="G3237" s="488"/>
    </row>
    <row r="3238" spans="7:7" ht="15" customHeight="1">
      <c r="G3238" s="488"/>
    </row>
    <row r="3239" spans="7:7" ht="15" customHeight="1">
      <c r="G3239" s="488"/>
    </row>
    <row r="3240" spans="7:7" ht="15" customHeight="1">
      <c r="G3240" s="488"/>
    </row>
    <row r="3241" spans="7:7" ht="15" customHeight="1">
      <c r="G3241" s="488"/>
    </row>
    <row r="3242" spans="7:7" ht="15" customHeight="1">
      <c r="G3242" s="488"/>
    </row>
    <row r="3243" spans="7:7" ht="15" customHeight="1">
      <c r="G3243" s="488"/>
    </row>
    <row r="3244" spans="7:7" ht="15" customHeight="1">
      <c r="G3244" s="488"/>
    </row>
    <row r="3245" spans="7:7" ht="15" customHeight="1">
      <c r="G3245" s="488"/>
    </row>
    <row r="3246" spans="7:7" ht="15" customHeight="1">
      <c r="G3246" s="488"/>
    </row>
    <row r="3247" spans="7:7" ht="15" customHeight="1">
      <c r="G3247" s="488"/>
    </row>
    <row r="3248" spans="7:7" ht="15" customHeight="1">
      <c r="G3248" s="488"/>
    </row>
    <row r="3249" spans="7:7" ht="15" customHeight="1">
      <c r="G3249" s="488"/>
    </row>
    <row r="3250" spans="7:7" ht="15" customHeight="1">
      <c r="G3250" s="488"/>
    </row>
    <row r="3251" spans="7:7" ht="15" customHeight="1">
      <c r="G3251" s="488"/>
    </row>
    <row r="3252" spans="7:7" ht="15" customHeight="1">
      <c r="G3252" s="488"/>
    </row>
    <row r="3253" spans="7:7" ht="15" customHeight="1">
      <c r="G3253" s="488"/>
    </row>
    <row r="3254" spans="7:7" ht="15" customHeight="1">
      <c r="G3254" s="488"/>
    </row>
    <row r="3255" spans="7:7" ht="15" customHeight="1">
      <c r="G3255" s="488"/>
    </row>
    <row r="3256" spans="7:7" ht="15" customHeight="1">
      <c r="G3256" s="488"/>
    </row>
    <row r="3257" spans="7:7" ht="15" customHeight="1">
      <c r="G3257" s="488"/>
    </row>
    <row r="3258" spans="7:7" ht="15" customHeight="1">
      <c r="G3258" s="488"/>
    </row>
    <row r="3259" spans="7:7" ht="15" customHeight="1">
      <c r="G3259" s="488"/>
    </row>
    <row r="3260" spans="7:7" ht="15" customHeight="1">
      <c r="G3260" s="488"/>
    </row>
    <row r="3261" spans="7:7" ht="15" customHeight="1">
      <c r="G3261" s="488"/>
    </row>
    <row r="3262" spans="7:7" ht="15" customHeight="1">
      <c r="G3262" s="488"/>
    </row>
    <row r="3263" spans="7:7" ht="15" customHeight="1">
      <c r="G3263" s="488"/>
    </row>
    <row r="3264" spans="7:7" ht="15" customHeight="1">
      <c r="G3264" s="488"/>
    </row>
    <row r="3265" spans="7:7" ht="15" customHeight="1">
      <c r="G3265" s="488"/>
    </row>
    <row r="3266" spans="7:7" ht="15" customHeight="1">
      <c r="G3266" s="488"/>
    </row>
    <row r="3267" spans="7:7" ht="15" customHeight="1">
      <c r="G3267" s="488"/>
    </row>
    <row r="3268" spans="7:7" ht="15" customHeight="1">
      <c r="G3268" s="488"/>
    </row>
    <row r="3269" spans="7:7" ht="15" customHeight="1">
      <c r="G3269" s="488"/>
    </row>
    <row r="3270" spans="7:7" ht="15" customHeight="1">
      <c r="G3270" s="488"/>
    </row>
    <row r="3271" spans="7:7" ht="15" customHeight="1">
      <c r="G3271" s="488"/>
    </row>
    <row r="3272" spans="7:7" ht="15" customHeight="1">
      <c r="G3272" s="488"/>
    </row>
    <row r="3273" spans="7:7" ht="15" customHeight="1">
      <c r="G3273" s="488"/>
    </row>
    <row r="3274" spans="7:7" ht="15" customHeight="1">
      <c r="G3274" s="488"/>
    </row>
    <row r="3275" spans="7:7" ht="15" customHeight="1">
      <c r="G3275" s="488"/>
    </row>
    <row r="3276" spans="7:7" ht="15" customHeight="1">
      <c r="G3276" s="488"/>
    </row>
    <row r="3277" spans="7:7" ht="15" customHeight="1">
      <c r="G3277" s="488"/>
    </row>
    <row r="3278" spans="7:7" ht="15" customHeight="1">
      <c r="G3278" s="488"/>
    </row>
    <row r="3279" spans="7:7" ht="15" customHeight="1">
      <c r="G3279" s="488"/>
    </row>
    <row r="3280" spans="7:7" ht="15" customHeight="1">
      <c r="G3280" s="488"/>
    </row>
    <row r="3281" spans="7:7" ht="15" customHeight="1">
      <c r="G3281" s="488"/>
    </row>
    <row r="3282" spans="7:7" ht="15" customHeight="1">
      <c r="G3282" s="488"/>
    </row>
    <row r="3283" spans="7:7" ht="15" customHeight="1">
      <c r="G3283" s="488"/>
    </row>
    <row r="3284" spans="7:7" ht="15" customHeight="1">
      <c r="G3284" s="488"/>
    </row>
    <row r="3285" spans="7:7" ht="15" customHeight="1">
      <c r="G3285" s="488"/>
    </row>
    <row r="3286" spans="7:7" ht="15" customHeight="1">
      <c r="G3286" s="488"/>
    </row>
    <row r="3287" spans="7:7" ht="15" customHeight="1">
      <c r="G3287" s="488"/>
    </row>
    <row r="3288" spans="7:7" ht="15" customHeight="1">
      <c r="G3288" s="488"/>
    </row>
    <row r="3289" spans="7:7" ht="15" customHeight="1">
      <c r="G3289" s="488"/>
    </row>
    <row r="3290" spans="7:7" ht="15" customHeight="1">
      <c r="G3290" s="488"/>
    </row>
    <row r="3291" spans="7:7" ht="15" customHeight="1">
      <c r="G3291" s="488"/>
    </row>
    <row r="3292" spans="7:7" ht="15" customHeight="1">
      <c r="G3292" s="488"/>
    </row>
    <row r="3293" spans="7:7" ht="15" customHeight="1">
      <c r="G3293" s="488"/>
    </row>
    <row r="3294" spans="7:7" ht="15" customHeight="1">
      <c r="G3294" s="488"/>
    </row>
    <row r="3295" spans="7:7" ht="15" customHeight="1">
      <c r="G3295" s="488"/>
    </row>
    <row r="3296" spans="7:7" ht="15" customHeight="1">
      <c r="G3296" s="488"/>
    </row>
    <row r="3297" spans="7:7" ht="15" customHeight="1">
      <c r="G3297" s="488"/>
    </row>
    <row r="3298" spans="7:7" ht="15" customHeight="1">
      <c r="G3298" s="488"/>
    </row>
    <row r="3299" spans="7:7" ht="15" customHeight="1">
      <c r="G3299" s="488"/>
    </row>
    <row r="3300" spans="7:7" ht="15" customHeight="1">
      <c r="G3300" s="488"/>
    </row>
    <row r="3301" spans="7:7" ht="15" customHeight="1">
      <c r="G3301" s="488"/>
    </row>
    <row r="3302" spans="7:7" ht="15" customHeight="1">
      <c r="G3302" s="488"/>
    </row>
    <row r="3303" spans="7:7" ht="15" customHeight="1">
      <c r="G3303" s="488"/>
    </row>
    <row r="3304" spans="7:7" ht="15" customHeight="1">
      <c r="G3304" s="488"/>
    </row>
    <row r="3305" spans="7:7" ht="15" customHeight="1">
      <c r="G3305" s="488"/>
    </row>
    <row r="3306" spans="7:7" ht="15" customHeight="1">
      <c r="G3306" s="488"/>
    </row>
    <row r="3307" spans="7:7" ht="15" customHeight="1">
      <c r="G3307" s="488"/>
    </row>
    <row r="3308" spans="7:7" ht="15" customHeight="1">
      <c r="G3308" s="488"/>
    </row>
    <row r="3309" spans="7:7" ht="15" customHeight="1">
      <c r="G3309" s="488"/>
    </row>
    <row r="3310" spans="7:7" ht="15" customHeight="1">
      <c r="G3310" s="488"/>
    </row>
    <row r="3311" spans="7:7" ht="15" customHeight="1">
      <c r="G3311" s="488"/>
    </row>
    <row r="3312" spans="7:7" ht="15" customHeight="1">
      <c r="G3312" s="488"/>
    </row>
    <row r="3313" spans="7:7" ht="15" customHeight="1">
      <c r="G3313" s="488"/>
    </row>
    <row r="3314" spans="7:7" ht="15" customHeight="1">
      <c r="G3314" s="488"/>
    </row>
    <row r="3315" spans="7:7" ht="15" customHeight="1">
      <c r="G3315" s="488"/>
    </row>
    <row r="3316" spans="7:7" ht="15" customHeight="1">
      <c r="G3316" s="488"/>
    </row>
    <row r="3317" spans="7:7" ht="15" customHeight="1">
      <c r="G3317" s="488"/>
    </row>
    <row r="3318" spans="7:7" ht="15" customHeight="1">
      <c r="G3318" s="488"/>
    </row>
    <row r="3319" spans="7:7" ht="15" customHeight="1">
      <c r="G3319" s="488"/>
    </row>
    <row r="3320" spans="7:7" ht="15" customHeight="1">
      <c r="G3320" s="488"/>
    </row>
    <row r="3321" spans="7:7" ht="15" customHeight="1">
      <c r="G3321" s="488"/>
    </row>
    <row r="3322" spans="7:7" ht="15" customHeight="1">
      <c r="G3322" s="488"/>
    </row>
    <row r="3323" spans="7:7" ht="15" customHeight="1">
      <c r="G3323" s="488"/>
    </row>
    <row r="3324" spans="7:7" ht="15" customHeight="1">
      <c r="G3324" s="488"/>
    </row>
    <row r="3325" spans="7:7" ht="15" customHeight="1">
      <c r="G3325" s="488"/>
    </row>
    <row r="3326" spans="7:7" ht="15" customHeight="1">
      <c r="G3326" s="488"/>
    </row>
    <row r="3327" spans="7:7" ht="15" customHeight="1">
      <c r="G3327" s="488"/>
    </row>
    <row r="3328" spans="7:7" ht="15" customHeight="1">
      <c r="G3328" s="488"/>
    </row>
    <row r="3329" spans="7:7" ht="15" customHeight="1">
      <c r="G3329" s="488"/>
    </row>
    <row r="3330" spans="7:7" ht="15" customHeight="1">
      <c r="G3330" s="488"/>
    </row>
    <row r="3331" spans="7:7" ht="15" customHeight="1">
      <c r="G3331" s="488"/>
    </row>
    <row r="3332" spans="7:7" ht="15" customHeight="1">
      <c r="G3332" s="488"/>
    </row>
    <row r="3333" spans="7:7" ht="15" customHeight="1">
      <c r="G3333" s="488"/>
    </row>
    <row r="3334" spans="7:7" ht="15" customHeight="1">
      <c r="G3334" s="488"/>
    </row>
    <row r="3335" spans="7:7" ht="15" customHeight="1">
      <c r="G3335" s="488"/>
    </row>
    <row r="3336" spans="7:7" ht="15" customHeight="1">
      <c r="G3336" s="488"/>
    </row>
    <row r="3337" spans="7:7" ht="15" customHeight="1">
      <c r="G3337" s="488"/>
    </row>
    <row r="3338" spans="7:7" ht="15" customHeight="1">
      <c r="G3338" s="488"/>
    </row>
    <row r="3339" spans="7:7" ht="15" customHeight="1">
      <c r="G3339" s="488"/>
    </row>
    <row r="3340" spans="7:7" ht="15" customHeight="1">
      <c r="G3340" s="488"/>
    </row>
    <row r="3341" spans="7:7" ht="15" customHeight="1">
      <c r="G3341" s="488"/>
    </row>
    <row r="3342" spans="7:7" ht="15" customHeight="1">
      <c r="G3342" s="488"/>
    </row>
    <row r="3343" spans="7:7" ht="15" customHeight="1">
      <c r="G3343" s="488"/>
    </row>
    <row r="3344" spans="7:7" ht="15" customHeight="1">
      <c r="G3344" s="488"/>
    </row>
    <row r="3345" spans="7:7" ht="15" customHeight="1">
      <c r="G3345" s="488"/>
    </row>
    <row r="3346" spans="7:7" ht="15" customHeight="1">
      <c r="G3346" s="488"/>
    </row>
    <row r="3347" spans="7:7" ht="15" customHeight="1">
      <c r="G3347" s="488"/>
    </row>
    <row r="3348" spans="7:7" ht="15" customHeight="1">
      <c r="G3348" s="488"/>
    </row>
    <row r="3349" spans="7:7" ht="15" customHeight="1">
      <c r="G3349" s="488"/>
    </row>
    <row r="3350" spans="7:7" ht="15" customHeight="1">
      <c r="G3350" s="488"/>
    </row>
    <row r="3351" spans="7:7" ht="15" customHeight="1">
      <c r="G3351" s="488"/>
    </row>
    <row r="3352" spans="7:7" ht="15" customHeight="1">
      <c r="G3352" s="488"/>
    </row>
    <row r="3353" spans="7:7" ht="15" customHeight="1">
      <c r="G3353" s="488"/>
    </row>
    <row r="3354" spans="7:7" ht="15" customHeight="1">
      <c r="G3354" s="488"/>
    </row>
    <row r="3355" spans="7:7" ht="15" customHeight="1">
      <c r="G3355" s="488"/>
    </row>
    <row r="3356" spans="7:7" ht="15" customHeight="1">
      <c r="G3356" s="488"/>
    </row>
    <row r="3357" spans="7:7" ht="15" customHeight="1">
      <c r="G3357" s="488"/>
    </row>
    <row r="3358" spans="7:7" ht="15" customHeight="1">
      <c r="G3358" s="488"/>
    </row>
    <row r="3359" spans="7:7" ht="15" customHeight="1">
      <c r="G3359" s="488"/>
    </row>
    <row r="3360" spans="7:7" ht="15" customHeight="1">
      <c r="G3360" s="488"/>
    </row>
    <row r="3361" spans="7:7" ht="15" customHeight="1">
      <c r="G3361" s="488"/>
    </row>
    <row r="3362" spans="7:7" ht="15" customHeight="1">
      <c r="G3362" s="488"/>
    </row>
    <row r="3363" spans="7:7" ht="15" customHeight="1">
      <c r="G3363" s="488"/>
    </row>
    <row r="3364" spans="7:7" ht="15" customHeight="1">
      <c r="G3364" s="488"/>
    </row>
    <row r="3365" spans="7:7" ht="15" customHeight="1">
      <c r="G3365" s="488"/>
    </row>
    <row r="3366" spans="7:7" ht="15" customHeight="1">
      <c r="G3366" s="488"/>
    </row>
    <row r="3367" spans="7:7" ht="15" customHeight="1">
      <c r="G3367" s="488"/>
    </row>
    <row r="3368" spans="7:7" ht="15" customHeight="1">
      <c r="G3368" s="488"/>
    </row>
    <row r="3369" spans="7:7" ht="15" customHeight="1">
      <c r="G3369" s="488"/>
    </row>
    <row r="3370" spans="7:7" ht="15" customHeight="1">
      <c r="G3370" s="488"/>
    </row>
    <row r="3371" spans="7:7" ht="15" customHeight="1">
      <c r="G3371" s="488"/>
    </row>
    <row r="3372" spans="7:7" ht="15" customHeight="1">
      <c r="G3372" s="488"/>
    </row>
    <row r="3373" spans="7:7" ht="15" customHeight="1">
      <c r="G3373" s="488"/>
    </row>
    <row r="3374" spans="7:7" ht="15" customHeight="1">
      <c r="G3374" s="488"/>
    </row>
    <row r="3375" spans="7:7" ht="15" customHeight="1">
      <c r="G3375" s="488"/>
    </row>
    <row r="3376" spans="7:7" ht="15" customHeight="1">
      <c r="G3376" s="488"/>
    </row>
    <row r="3377" spans="7:7" ht="15" customHeight="1">
      <c r="G3377" s="488"/>
    </row>
    <row r="3378" spans="7:7" ht="15" customHeight="1">
      <c r="G3378" s="488"/>
    </row>
    <row r="3379" spans="7:7" ht="15" customHeight="1">
      <c r="G3379" s="488"/>
    </row>
    <row r="3380" spans="7:7" ht="15" customHeight="1">
      <c r="G3380" s="488"/>
    </row>
    <row r="3381" spans="7:7" ht="15" customHeight="1">
      <c r="G3381" s="488"/>
    </row>
    <row r="3382" spans="7:7" ht="15" customHeight="1">
      <c r="G3382" s="488"/>
    </row>
    <row r="3383" spans="7:7" ht="15" customHeight="1">
      <c r="G3383" s="488"/>
    </row>
    <row r="3384" spans="7:7" ht="15" customHeight="1">
      <c r="G3384" s="488"/>
    </row>
    <row r="3385" spans="7:7" ht="15" customHeight="1">
      <c r="G3385" s="488"/>
    </row>
    <row r="3386" spans="7:7" ht="15" customHeight="1">
      <c r="G3386" s="488"/>
    </row>
    <row r="3387" spans="7:7" ht="15" customHeight="1">
      <c r="G3387" s="488"/>
    </row>
    <row r="3388" spans="7:7" ht="15" customHeight="1">
      <c r="G3388" s="488"/>
    </row>
    <row r="3389" spans="7:7" ht="15" customHeight="1">
      <c r="G3389" s="488"/>
    </row>
    <row r="3390" spans="7:7" ht="15" customHeight="1">
      <c r="G3390" s="488"/>
    </row>
    <row r="3391" spans="7:7" ht="15" customHeight="1">
      <c r="G3391" s="488"/>
    </row>
    <row r="3392" spans="7:7" ht="15" customHeight="1">
      <c r="G3392" s="488"/>
    </row>
    <row r="3393" spans="7:7" ht="15" customHeight="1">
      <c r="G3393" s="488"/>
    </row>
    <row r="3394" spans="7:7" ht="15" customHeight="1">
      <c r="G3394" s="488"/>
    </row>
    <row r="3395" spans="7:7" ht="15" customHeight="1">
      <c r="G3395" s="488"/>
    </row>
    <row r="3396" spans="7:7" ht="15" customHeight="1">
      <c r="G3396" s="488"/>
    </row>
    <row r="3397" spans="7:7" ht="15" customHeight="1">
      <c r="G3397" s="488"/>
    </row>
    <row r="3398" spans="7:7" ht="15" customHeight="1">
      <c r="G3398" s="488"/>
    </row>
    <row r="3399" spans="7:7" ht="15" customHeight="1">
      <c r="G3399" s="488"/>
    </row>
    <row r="3400" spans="7:7" ht="15" customHeight="1">
      <c r="G3400" s="488"/>
    </row>
    <row r="3401" spans="7:7" ht="15" customHeight="1">
      <c r="G3401" s="488"/>
    </row>
    <row r="3402" spans="7:7" ht="15" customHeight="1">
      <c r="G3402" s="488"/>
    </row>
    <row r="3403" spans="7:7" ht="15" customHeight="1">
      <c r="G3403" s="488"/>
    </row>
    <row r="3404" spans="7:7" ht="15" customHeight="1">
      <c r="G3404" s="488"/>
    </row>
    <row r="3405" spans="7:7" ht="15" customHeight="1">
      <c r="G3405" s="488"/>
    </row>
    <row r="3406" spans="7:7" ht="15" customHeight="1">
      <c r="G3406" s="488"/>
    </row>
    <row r="3407" spans="7:7" ht="15" customHeight="1">
      <c r="G3407" s="488"/>
    </row>
    <row r="3408" spans="7:7" ht="15" customHeight="1">
      <c r="G3408" s="488"/>
    </row>
    <row r="3409" spans="7:7" ht="15" customHeight="1">
      <c r="G3409" s="488"/>
    </row>
    <row r="3410" spans="7:7" ht="15" customHeight="1">
      <c r="G3410" s="488"/>
    </row>
    <row r="3411" spans="7:7" ht="15" customHeight="1">
      <c r="G3411" s="488"/>
    </row>
    <row r="3412" spans="7:7" ht="15" customHeight="1">
      <c r="G3412" s="488"/>
    </row>
    <row r="3413" spans="7:7" ht="15" customHeight="1">
      <c r="G3413" s="488"/>
    </row>
    <row r="3414" spans="7:7" ht="15" customHeight="1">
      <c r="G3414" s="488"/>
    </row>
    <row r="3415" spans="7:7" ht="15" customHeight="1">
      <c r="G3415" s="488"/>
    </row>
    <row r="3416" spans="7:7" ht="15" customHeight="1">
      <c r="G3416" s="488"/>
    </row>
    <row r="3417" spans="7:7" ht="15" customHeight="1">
      <c r="G3417" s="488"/>
    </row>
    <row r="3418" spans="7:7" ht="15" customHeight="1">
      <c r="G3418" s="488"/>
    </row>
    <row r="3419" spans="7:7" ht="15" customHeight="1">
      <c r="G3419" s="488"/>
    </row>
    <row r="3420" spans="7:7" ht="15" customHeight="1">
      <c r="G3420" s="488"/>
    </row>
    <row r="3421" spans="7:7" ht="15" customHeight="1">
      <c r="G3421" s="488"/>
    </row>
    <row r="3422" spans="7:7" ht="15" customHeight="1">
      <c r="G3422" s="488"/>
    </row>
    <row r="3423" spans="7:7" ht="15" customHeight="1">
      <c r="G3423" s="488"/>
    </row>
    <row r="3424" spans="7:7" ht="15" customHeight="1">
      <c r="G3424" s="488"/>
    </row>
    <row r="3425" spans="7:7" ht="15" customHeight="1">
      <c r="G3425" s="488"/>
    </row>
    <row r="3426" spans="7:7" ht="15" customHeight="1">
      <c r="G3426" s="488"/>
    </row>
    <row r="3427" spans="7:7" ht="15" customHeight="1">
      <c r="G3427" s="488"/>
    </row>
    <row r="3428" spans="7:7" ht="15" customHeight="1">
      <c r="G3428" s="488"/>
    </row>
    <row r="3429" spans="7:7" ht="15" customHeight="1">
      <c r="G3429" s="488"/>
    </row>
    <row r="3430" spans="7:7" ht="15" customHeight="1">
      <c r="G3430" s="488"/>
    </row>
    <row r="3431" spans="7:7" ht="15" customHeight="1">
      <c r="G3431" s="488"/>
    </row>
    <row r="3432" spans="7:7" ht="15" customHeight="1">
      <c r="G3432" s="488"/>
    </row>
    <row r="3433" spans="7:7" ht="15" customHeight="1">
      <c r="G3433" s="488"/>
    </row>
    <row r="3434" spans="7:7" ht="15" customHeight="1">
      <c r="G3434" s="488"/>
    </row>
    <row r="3435" spans="7:7" ht="15" customHeight="1">
      <c r="G3435" s="488"/>
    </row>
    <row r="3436" spans="7:7" ht="15" customHeight="1">
      <c r="G3436" s="488"/>
    </row>
    <row r="3437" spans="7:7" ht="15" customHeight="1">
      <c r="G3437" s="488"/>
    </row>
    <row r="3438" spans="7:7" ht="15" customHeight="1">
      <c r="G3438" s="488"/>
    </row>
    <row r="3439" spans="7:7" ht="15" customHeight="1">
      <c r="G3439" s="488"/>
    </row>
    <row r="3440" spans="7:7" ht="15" customHeight="1">
      <c r="G3440" s="488"/>
    </row>
    <row r="3441" spans="7:7" ht="15" customHeight="1">
      <c r="G3441" s="488"/>
    </row>
    <row r="3442" spans="7:7" ht="15" customHeight="1">
      <c r="G3442" s="488"/>
    </row>
    <row r="3443" spans="7:7" ht="15" customHeight="1">
      <c r="G3443" s="488"/>
    </row>
    <row r="3444" spans="7:7" ht="15" customHeight="1">
      <c r="G3444" s="488"/>
    </row>
    <row r="3445" spans="7:7" ht="15" customHeight="1">
      <c r="G3445" s="488"/>
    </row>
    <row r="3446" spans="7:7" ht="15" customHeight="1">
      <c r="G3446" s="488"/>
    </row>
    <row r="3447" spans="7:7" ht="15" customHeight="1">
      <c r="G3447" s="488"/>
    </row>
    <row r="3448" spans="7:7" ht="15" customHeight="1">
      <c r="G3448" s="488"/>
    </row>
    <row r="3449" spans="7:7" ht="15" customHeight="1">
      <c r="G3449" s="488"/>
    </row>
    <row r="3450" spans="7:7" ht="15" customHeight="1">
      <c r="G3450" s="488"/>
    </row>
    <row r="3451" spans="7:7" ht="15" customHeight="1">
      <c r="G3451" s="488"/>
    </row>
    <row r="3452" spans="7:7" ht="15" customHeight="1">
      <c r="G3452" s="488"/>
    </row>
    <row r="3453" spans="7:7" ht="15" customHeight="1">
      <c r="G3453" s="488"/>
    </row>
    <row r="3454" spans="7:7" ht="15" customHeight="1">
      <c r="G3454" s="488"/>
    </row>
    <row r="3455" spans="7:7" ht="15" customHeight="1">
      <c r="G3455" s="488"/>
    </row>
    <row r="3456" spans="7:7" ht="15" customHeight="1">
      <c r="G3456" s="488"/>
    </row>
    <row r="3457" spans="7:7" ht="15" customHeight="1">
      <c r="G3457" s="488"/>
    </row>
    <row r="3458" spans="7:7" ht="15" customHeight="1">
      <c r="G3458" s="488"/>
    </row>
    <row r="3459" spans="7:7" ht="15" customHeight="1">
      <c r="G3459" s="488"/>
    </row>
    <row r="3460" spans="7:7" ht="15" customHeight="1">
      <c r="G3460" s="488"/>
    </row>
    <row r="3461" spans="7:7" ht="15" customHeight="1">
      <c r="G3461" s="488"/>
    </row>
    <row r="3462" spans="7:7" ht="15" customHeight="1">
      <c r="G3462" s="488"/>
    </row>
    <row r="3463" spans="7:7" ht="15" customHeight="1">
      <c r="G3463" s="488"/>
    </row>
    <row r="3464" spans="7:7" ht="15" customHeight="1">
      <c r="G3464" s="488"/>
    </row>
    <row r="3465" spans="7:7" ht="15" customHeight="1">
      <c r="G3465" s="488"/>
    </row>
    <row r="3466" spans="7:7" ht="15" customHeight="1">
      <c r="G3466" s="488"/>
    </row>
    <row r="3467" spans="7:7" ht="15" customHeight="1">
      <c r="G3467" s="488"/>
    </row>
    <row r="3468" spans="7:7" ht="15" customHeight="1">
      <c r="G3468" s="488"/>
    </row>
    <row r="3469" spans="7:7" ht="15" customHeight="1">
      <c r="G3469" s="488"/>
    </row>
    <row r="3470" spans="7:7" ht="15" customHeight="1">
      <c r="G3470" s="488"/>
    </row>
    <row r="3471" spans="7:7" ht="15" customHeight="1">
      <c r="G3471" s="488"/>
    </row>
    <row r="3472" spans="7:7" ht="15" customHeight="1">
      <c r="G3472" s="488"/>
    </row>
    <row r="3473" spans="7:7" ht="15" customHeight="1">
      <c r="G3473" s="488"/>
    </row>
    <row r="3474" spans="7:7" ht="15" customHeight="1">
      <c r="G3474" s="488"/>
    </row>
    <row r="3475" spans="7:7" ht="15" customHeight="1">
      <c r="G3475" s="488"/>
    </row>
    <row r="3476" spans="7:7" ht="15" customHeight="1">
      <c r="G3476" s="488"/>
    </row>
    <row r="3477" spans="7:7" ht="15" customHeight="1">
      <c r="G3477" s="488"/>
    </row>
    <row r="3478" spans="7:7" ht="15" customHeight="1">
      <c r="G3478" s="488"/>
    </row>
    <row r="3479" spans="7:7" ht="15" customHeight="1">
      <c r="G3479" s="488"/>
    </row>
    <row r="3480" spans="7:7" ht="15" customHeight="1">
      <c r="G3480" s="488"/>
    </row>
    <row r="3481" spans="7:7" ht="15" customHeight="1">
      <c r="G3481" s="488"/>
    </row>
    <row r="3482" spans="7:7" ht="15" customHeight="1">
      <c r="G3482" s="488"/>
    </row>
    <row r="3483" spans="7:7" ht="15" customHeight="1">
      <c r="G3483" s="488"/>
    </row>
    <row r="3484" spans="7:7" ht="15" customHeight="1">
      <c r="G3484" s="488"/>
    </row>
    <row r="3485" spans="7:7" ht="15" customHeight="1">
      <c r="G3485" s="488"/>
    </row>
    <row r="3486" spans="7:7" ht="15" customHeight="1">
      <c r="G3486" s="488"/>
    </row>
    <row r="3487" spans="7:7" ht="15" customHeight="1">
      <c r="G3487" s="488"/>
    </row>
    <row r="3488" spans="7:7" ht="15" customHeight="1">
      <c r="G3488" s="488"/>
    </row>
    <row r="3489" spans="7:7" ht="15" customHeight="1">
      <c r="G3489" s="488"/>
    </row>
    <row r="3490" spans="7:7" ht="15" customHeight="1">
      <c r="G3490" s="488"/>
    </row>
    <row r="3491" spans="7:7" ht="15" customHeight="1">
      <c r="G3491" s="488"/>
    </row>
    <row r="3492" spans="7:7" ht="15" customHeight="1">
      <c r="G3492" s="488"/>
    </row>
    <row r="3493" spans="7:7" ht="15" customHeight="1">
      <c r="G3493" s="488"/>
    </row>
    <row r="3494" spans="7:7" ht="15" customHeight="1">
      <c r="G3494" s="488"/>
    </row>
    <row r="3495" spans="7:7" ht="15" customHeight="1">
      <c r="G3495" s="488"/>
    </row>
    <row r="3496" spans="7:7" ht="15" customHeight="1">
      <c r="G3496" s="488"/>
    </row>
    <row r="3497" spans="7:7" ht="15" customHeight="1">
      <c r="G3497" s="488"/>
    </row>
    <row r="3498" spans="7:7" ht="15" customHeight="1">
      <c r="G3498" s="488"/>
    </row>
    <row r="3499" spans="7:7" ht="15" customHeight="1">
      <c r="G3499" s="488"/>
    </row>
    <row r="3500" spans="7:7" ht="15" customHeight="1">
      <c r="G3500" s="488"/>
    </row>
    <row r="3501" spans="7:7" ht="15" customHeight="1">
      <c r="G3501" s="488"/>
    </row>
    <row r="3502" spans="7:7" ht="15" customHeight="1">
      <c r="G3502" s="488"/>
    </row>
    <row r="3503" spans="7:7" ht="15" customHeight="1">
      <c r="G3503" s="488"/>
    </row>
    <row r="3504" spans="7:7" ht="15" customHeight="1">
      <c r="G3504" s="488"/>
    </row>
    <row r="3505" spans="7:7" ht="15" customHeight="1">
      <c r="G3505" s="488"/>
    </row>
    <row r="3506" spans="7:7" ht="15" customHeight="1">
      <c r="G3506" s="488"/>
    </row>
    <row r="3507" spans="7:7" ht="15" customHeight="1">
      <c r="G3507" s="488"/>
    </row>
    <row r="3508" spans="7:7" ht="15" customHeight="1">
      <c r="G3508" s="488"/>
    </row>
    <row r="3509" spans="7:7" ht="15" customHeight="1">
      <c r="G3509" s="488"/>
    </row>
    <row r="3510" spans="7:7" ht="15" customHeight="1">
      <c r="G3510" s="488"/>
    </row>
    <row r="3511" spans="7:7" ht="15" customHeight="1">
      <c r="G3511" s="488"/>
    </row>
    <row r="3512" spans="7:7" ht="15" customHeight="1">
      <c r="G3512" s="488"/>
    </row>
    <row r="3513" spans="7:7" ht="15" customHeight="1">
      <c r="G3513" s="488"/>
    </row>
    <row r="3514" spans="7:7" ht="15" customHeight="1">
      <c r="G3514" s="488"/>
    </row>
    <row r="3515" spans="7:7" ht="15" customHeight="1">
      <c r="G3515" s="488"/>
    </row>
    <row r="3516" spans="7:7" ht="15" customHeight="1">
      <c r="G3516" s="488"/>
    </row>
    <row r="3517" spans="7:7" ht="15" customHeight="1">
      <c r="G3517" s="488"/>
    </row>
    <row r="3518" spans="7:7" ht="15" customHeight="1">
      <c r="G3518" s="488"/>
    </row>
    <row r="3519" spans="7:7" ht="15" customHeight="1">
      <c r="G3519" s="488"/>
    </row>
    <row r="3520" spans="7:7" ht="15" customHeight="1">
      <c r="G3520" s="488"/>
    </row>
    <row r="3521" spans="7:7" ht="15" customHeight="1">
      <c r="G3521" s="488"/>
    </row>
    <row r="3522" spans="7:7" ht="15" customHeight="1">
      <c r="G3522" s="488"/>
    </row>
    <row r="3523" spans="7:7" ht="15" customHeight="1">
      <c r="G3523" s="488"/>
    </row>
    <row r="3524" spans="7:7" ht="15" customHeight="1">
      <c r="G3524" s="488"/>
    </row>
    <row r="3525" spans="7:7" ht="15" customHeight="1">
      <c r="G3525" s="488"/>
    </row>
    <row r="3526" spans="7:7" ht="15" customHeight="1">
      <c r="G3526" s="488"/>
    </row>
    <row r="3527" spans="7:7" ht="15" customHeight="1">
      <c r="G3527" s="488"/>
    </row>
    <row r="3528" spans="7:7" ht="15" customHeight="1">
      <c r="G3528" s="488"/>
    </row>
    <row r="3529" spans="7:7" ht="15" customHeight="1">
      <c r="G3529" s="488"/>
    </row>
    <row r="3530" spans="7:7" ht="15" customHeight="1">
      <c r="G3530" s="488"/>
    </row>
    <row r="3531" spans="7:7" ht="15" customHeight="1">
      <c r="G3531" s="488"/>
    </row>
    <row r="3532" spans="7:7" ht="15" customHeight="1">
      <c r="G3532" s="488"/>
    </row>
    <row r="3533" spans="7:7" ht="15" customHeight="1">
      <c r="G3533" s="488"/>
    </row>
    <row r="3534" spans="7:7" ht="15" customHeight="1">
      <c r="G3534" s="488"/>
    </row>
    <row r="3535" spans="7:7" ht="15" customHeight="1">
      <c r="G3535" s="488"/>
    </row>
    <row r="3536" spans="7:7" ht="15" customHeight="1">
      <c r="G3536" s="488"/>
    </row>
    <row r="3537" spans="7:7" ht="15" customHeight="1">
      <c r="G3537" s="488"/>
    </row>
    <row r="3538" spans="7:7" ht="15" customHeight="1">
      <c r="G3538" s="488"/>
    </row>
    <row r="3539" spans="7:7" ht="15" customHeight="1">
      <c r="G3539" s="488"/>
    </row>
    <row r="3540" spans="7:7" ht="15" customHeight="1">
      <c r="G3540" s="488"/>
    </row>
    <row r="3541" spans="7:7" ht="15" customHeight="1">
      <c r="G3541" s="488"/>
    </row>
    <row r="3542" spans="7:7" ht="15" customHeight="1">
      <c r="G3542" s="488"/>
    </row>
    <row r="3543" spans="7:7" ht="15" customHeight="1">
      <c r="G3543" s="488"/>
    </row>
    <row r="3544" spans="7:7" ht="15" customHeight="1">
      <c r="G3544" s="488"/>
    </row>
    <row r="3545" spans="7:7" ht="15" customHeight="1">
      <c r="G3545" s="488"/>
    </row>
    <row r="3546" spans="7:7" ht="15" customHeight="1">
      <c r="G3546" s="488"/>
    </row>
    <row r="3547" spans="7:7" ht="15" customHeight="1">
      <c r="G3547" s="488"/>
    </row>
    <row r="3548" spans="7:7" ht="15" customHeight="1">
      <c r="G3548" s="488"/>
    </row>
    <row r="3549" spans="7:7" ht="15" customHeight="1">
      <c r="G3549" s="488"/>
    </row>
    <row r="3550" spans="7:7" ht="15" customHeight="1">
      <c r="G3550" s="488"/>
    </row>
    <row r="3551" spans="7:7" ht="15" customHeight="1">
      <c r="G3551" s="488"/>
    </row>
    <row r="3552" spans="7:7" ht="15" customHeight="1">
      <c r="G3552" s="488"/>
    </row>
    <row r="3553" spans="7:7" ht="15" customHeight="1">
      <c r="G3553" s="488"/>
    </row>
    <row r="3554" spans="7:7" ht="15" customHeight="1">
      <c r="G3554" s="488"/>
    </row>
    <row r="3555" spans="7:7" ht="15" customHeight="1">
      <c r="G3555" s="488"/>
    </row>
    <row r="3556" spans="7:7" ht="15" customHeight="1">
      <c r="G3556" s="488"/>
    </row>
    <row r="3557" spans="7:7" ht="15" customHeight="1">
      <c r="G3557" s="488"/>
    </row>
    <row r="3558" spans="7:7" ht="15" customHeight="1">
      <c r="G3558" s="488"/>
    </row>
    <row r="3559" spans="7:7" ht="15" customHeight="1">
      <c r="G3559" s="488"/>
    </row>
    <row r="3560" spans="7:7" ht="15" customHeight="1">
      <c r="G3560" s="488"/>
    </row>
    <row r="3561" spans="7:7" ht="15" customHeight="1">
      <c r="G3561" s="488"/>
    </row>
    <row r="3562" spans="7:7" ht="15" customHeight="1">
      <c r="G3562" s="488"/>
    </row>
    <row r="3563" spans="7:7" ht="15" customHeight="1">
      <c r="G3563" s="488"/>
    </row>
    <row r="3564" spans="7:7" ht="15" customHeight="1">
      <c r="G3564" s="488"/>
    </row>
    <row r="3565" spans="7:7" ht="15" customHeight="1">
      <c r="G3565" s="488"/>
    </row>
    <row r="3566" spans="7:7" ht="15" customHeight="1">
      <c r="G3566" s="488"/>
    </row>
    <row r="3567" spans="7:7" ht="15" customHeight="1">
      <c r="G3567" s="488"/>
    </row>
    <row r="3568" spans="7:7" ht="15" customHeight="1">
      <c r="G3568" s="488"/>
    </row>
    <row r="3569" spans="7:7" ht="15" customHeight="1">
      <c r="G3569" s="488"/>
    </row>
    <row r="3570" spans="7:7" ht="15" customHeight="1">
      <c r="G3570" s="488"/>
    </row>
    <row r="3571" spans="7:7" ht="15" customHeight="1">
      <c r="G3571" s="488"/>
    </row>
    <row r="3572" spans="7:7" ht="15" customHeight="1">
      <c r="G3572" s="488"/>
    </row>
    <row r="3573" spans="7:7" ht="15" customHeight="1">
      <c r="G3573" s="488"/>
    </row>
    <row r="3574" spans="7:7" ht="15" customHeight="1">
      <c r="G3574" s="488"/>
    </row>
    <row r="3575" spans="7:7" ht="15" customHeight="1">
      <c r="G3575" s="488"/>
    </row>
    <row r="3576" spans="7:7" ht="15" customHeight="1">
      <c r="G3576" s="488"/>
    </row>
    <row r="3577" spans="7:7" ht="15" customHeight="1">
      <c r="G3577" s="488"/>
    </row>
    <row r="3578" spans="7:7" ht="15" customHeight="1">
      <c r="G3578" s="488"/>
    </row>
    <row r="3579" spans="7:7" ht="15" customHeight="1">
      <c r="G3579" s="488"/>
    </row>
    <row r="3580" spans="7:7" ht="15" customHeight="1">
      <c r="G3580" s="488"/>
    </row>
    <row r="3581" spans="7:7" ht="15" customHeight="1">
      <c r="G3581" s="488"/>
    </row>
    <row r="3582" spans="7:7" ht="15" customHeight="1">
      <c r="G3582" s="488"/>
    </row>
    <row r="3583" spans="7:7" ht="15" customHeight="1">
      <c r="G3583" s="488"/>
    </row>
    <row r="3584" spans="7:7" ht="15" customHeight="1">
      <c r="G3584" s="488"/>
    </row>
    <row r="3585" spans="7:7" ht="15" customHeight="1">
      <c r="G3585" s="488"/>
    </row>
    <row r="3586" spans="7:7" ht="15" customHeight="1">
      <c r="G3586" s="488"/>
    </row>
    <row r="3587" spans="7:7" ht="15" customHeight="1">
      <c r="G3587" s="488"/>
    </row>
    <row r="3588" spans="7:7" ht="15" customHeight="1">
      <c r="G3588" s="488"/>
    </row>
    <row r="3589" spans="7:7" ht="15" customHeight="1">
      <c r="G3589" s="488"/>
    </row>
    <row r="3590" spans="7:7" ht="15" customHeight="1">
      <c r="G3590" s="488"/>
    </row>
    <row r="3591" spans="7:7" ht="15" customHeight="1">
      <c r="G3591" s="488"/>
    </row>
    <row r="3592" spans="7:7" ht="15" customHeight="1">
      <c r="G3592" s="488"/>
    </row>
    <row r="3593" spans="7:7" ht="15" customHeight="1">
      <c r="G3593" s="488"/>
    </row>
    <row r="3594" spans="7:7" ht="15" customHeight="1">
      <c r="G3594" s="488"/>
    </row>
    <row r="3595" spans="7:7" ht="15" customHeight="1">
      <c r="G3595" s="488"/>
    </row>
    <row r="3596" spans="7:7" ht="15" customHeight="1">
      <c r="G3596" s="488"/>
    </row>
    <row r="3597" spans="7:7" ht="15" customHeight="1">
      <c r="G3597" s="488"/>
    </row>
    <row r="3598" spans="7:7" ht="15" customHeight="1">
      <c r="G3598" s="488"/>
    </row>
    <row r="3599" spans="7:7" ht="15" customHeight="1">
      <c r="G3599" s="488"/>
    </row>
    <row r="3600" spans="7:7" ht="15" customHeight="1">
      <c r="G3600" s="488"/>
    </row>
    <row r="3601" spans="7:7" ht="15" customHeight="1">
      <c r="G3601" s="488"/>
    </row>
    <row r="3602" spans="7:7" ht="15" customHeight="1">
      <c r="G3602" s="488"/>
    </row>
    <row r="3603" spans="7:7" ht="15" customHeight="1">
      <c r="G3603" s="488"/>
    </row>
    <row r="3604" spans="7:7" ht="15" customHeight="1">
      <c r="G3604" s="488"/>
    </row>
    <row r="3605" spans="7:7" ht="15" customHeight="1">
      <c r="G3605" s="488"/>
    </row>
    <row r="3606" spans="7:7" ht="15" customHeight="1">
      <c r="G3606" s="488"/>
    </row>
    <row r="3607" spans="7:7" ht="15" customHeight="1">
      <c r="G3607" s="488"/>
    </row>
    <row r="3608" spans="7:7" ht="15" customHeight="1">
      <c r="G3608" s="488"/>
    </row>
    <row r="3609" spans="7:7" ht="15" customHeight="1">
      <c r="G3609" s="488"/>
    </row>
    <row r="3610" spans="7:7" ht="15" customHeight="1">
      <c r="G3610" s="488"/>
    </row>
    <row r="3611" spans="7:7" ht="15" customHeight="1">
      <c r="G3611" s="488"/>
    </row>
    <row r="3612" spans="7:7" ht="15" customHeight="1">
      <c r="G3612" s="488"/>
    </row>
    <row r="3613" spans="7:7" ht="15" customHeight="1">
      <c r="G3613" s="488"/>
    </row>
    <row r="3614" spans="7:7" ht="15" customHeight="1">
      <c r="G3614" s="488"/>
    </row>
    <row r="3615" spans="7:7" ht="15" customHeight="1">
      <c r="G3615" s="488"/>
    </row>
    <row r="3616" spans="7:7" ht="15" customHeight="1">
      <c r="G3616" s="488"/>
    </row>
    <row r="3617" spans="7:7" ht="15" customHeight="1">
      <c r="G3617" s="488"/>
    </row>
    <row r="3618" spans="7:7" ht="15" customHeight="1">
      <c r="G3618" s="488"/>
    </row>
    <row r="3619" spans="7:7" ht="15" customHeight="1">
      <c r="G3619" s="488"/>
    </row>
    <row r="3620" spans="7:7" ht="15" customHeight="1">
      <c r="G3620" s="488"/>
    </row>
    <row r="3621" spans="7:7" ht="15" customHeight="1">
      <c r="G3621" s="488"/>
    </row>
    <row r="3622" spans="7:7" ht="15" customHeight="1">
      <c r="G3622" s="488"/>
    </row>
    <row r="3623" spans="7:7" ht="15" customHeight="1">
      <c r="G3623" s="488"/>
    </row>
    <row r="3624" spans="7:7" ht="15" customHeight="1">
      <c r="G3624" s="488"/>
    </row>
    <row r="3625" spans="7:7" ht="15" customHeight="1">
      <c r="G3625" s="488"/>
    </row>
    <row r="3626" spans="7:7" ht="15" customHeight="1">
      <c r="G3626" s="488"/>
    </row>
    <row r="3627" spans="7:7" ht="15" customHeight="1">
      <c r="G3627" s="488"/>
    </row>
    <row r="3628" spans="7:7" ht="15" customHeight="1">
      <c r="G3628" s="488"/>
    </row>
    <row r="3629" spans="7:7" ht="15" customHeight="1">
      <c r="G3629" s="488"/>
    </row>
    <row r="3630" spans="7:7" ht="15" customHeight="1">
      <c r="G3630" s="488"/>
    </row>
    <row r="3631" spans="7:7" ht="15" customHeight="1">
      <c r="G3631" s="488"/>
    </row>
    <row r="3632" spans="7:7" ht="15" customHeight="1">
      <c r="G3632" s="488"/>
    </row>
    <row r="3633" spans="7:7" ht="15" customHeight="1">
      <c r="G3633" s="488"/>
    </row>
    <row r="3634" spans="7:7" ht="15" customHeight="1">
      <c r="G3634" s="488"/>
    </row>
    <row r="3635" spans="7:7" ht="15" customHeight="1">
      <c r="G3635" s="488"/>
    </row>
    <row r="3636" spans="7:7" ht="15" customHeight="1">
      <c r="G3636" s="488"/>
    </row>
    <row r="3637" spans="7:7" ht="15" customHeight="1">
      <c r="G3637" s="488"/>
    </row>
    <row r="3638" spans="7:7" ht="15" customHeight="1">
      <c r="G3638" s="488"/>
    </row>
    <row r="3639" spans="7:7" ht="15" customHeight="1">
      <c r="G3639" s="488"/>
    </row>
    <row r="3640" spans="7:7" ht="15" customHeight="1">
      <c r="G3640" s="488"/>
    </row>
    <row r="3641" spans="7:7" ht="15" customHeight="1">
      <c r="G3641" s="488"/>
    </row>
    <row r="3642" spans="7:7" ht="15" customHeight="1">
      <c r="G3642" s="488"/>
    </row>
    <row r="3643" spans="7:7" ht="15" customHeight="1">
      <c r="G3643" s="488"/>
    </row>
    <row r="3644" spans="7:7" ht="15" customHeight="1">
      <c r="G3644" s="488"/>
    </row>
    <row r="3645" spans="7:7" ht="15" customHeight="1">
      <c r="G3645" s="488"/>
    </row>
    <row r="3646" spans="7:7" ht="15" customHeight="1">
      <c r="G3646" s="488"/>
    </row>
    <row r="3647" spans="7:7" ht="15" customHeight="1">
      <c r="G3647" s="488"/>
    </row>
    <row r="3648" spans="7:7" ht="15" customHeight="1">
      <c r="G3648" s="488"/>
    </row>
    <row r="3649" spans="7:7" ht="15" customHeight="1">
      <c r="G3649" s="488"/>
    </row>
    <row r="3650" spans="7:7" ht="15" customHeight="1">
      <c r="G3650" s="488"/>
    </row>
    <row r="3651" spans="7:7" ht="15" customHeight="1">
      <c r="G3651" s="488"/>
    </row>
    <row r="3652" spans="7:7" ht="15" customHeight="1">
      <c r="G3652" s="488"/>
    </row>
    <row r="3653" spans="7:7" ht="15" customHeight="1">
      <c r="G3653" s="488"/>
    </row>
    <row r="3654" spans="7:7" ht="15" customHeight="1">
      <c r="G3654" s="488"/>
    </row>
    <row r="3655" spans="7:7" ht="15" customHeight="1">
      <c r="G3655" s="488"/>
    </row>
    <row r="3656" spans="7:7" ht="15" customHeight="1">
      <c r="G3656" s="488"/>
    </row>
    <row r="3657" spans="7:7" ht="15" customHeight="1">
      <c r="G3657" s="488"/>
    </row>
    <row r="3658" spans="7:7" ht="15" customHeight="1">
      <c r="G3658" s="488"/>
    </row>
    <row r="3659" spans="7:7" ht="15" customHeight="1">
      <c r="G3659" s="488"/>
    </row>
    <row r="3660" spans="7:7" ht="15" customHeight="1">
      <c r="G3660" s="488"/>
    </row>
    <row r="3661" spans="7:7" ht="15" customHeight="1">
      <c r="G3661" s="488"/>
    </row>
    <row r="3662" spans="7:7" ht="15" customHeight="1">
      <c r="G3662" s="488"/>
    </row>
    <row r="3663" spans="7:7" ht="15" customHeight="1">
      <c r="G3663" s="488"/>
    </row>
    <row r="3664" spans="7:7" ht="15" customHeight="1">
      <c r="G3664" s="488"/>
    </row>
    <row r="3665" spans="7:7" ht="15" customHeight="1">
      <c r="G3665" s="488"/>
    </row>
    <row r="3666" spans="7:7" ht="15" customHeight="1">
      <c r="G3666" s="488"/>
    </row>
    <row r="3667" spans="7:7" ht="15" customHeight="1">
      <c r="G3667" s="488"/>
    </row>
    <row r="3668" spans="7:7" ht="15" customHeight="1">
      <c r="G3668" s="488"/>
    </row>
    <row r="3669" spans="7:7" ht="15" customHeight="1">
      <c r="G3669" s="488"/>
    </row>
    <row r="3670" spans="7:7" ht="15" customHeight="1">
      <c r="G3670" s="488"/>
    </row>
    <row r="3671" spans="7:7" ht="15" customHeight="1">
      <c r="G3671" s="488"/>
    </row>
    <row r="3672" spans="7:7" ht="15" customHeight="1">
      <c r="G3672" s="488"/>
    </row>
    <row r="3673" spans="7:7" ht="15" customHeight="1">
      <c r="G3673" s="488"/>
    </row>
    <row r="3674" spans="7:7" ht="15" customHeight="1">
      <c r="G3674" s="488"/>
    </row>
    <row r="3675" spans="7:7" ht="15" customHeight="1">
      <c r="G3675" s="488"/>
    </row>
    <row r="3676" spans="7:7" ht="15" customHeight="1">
      <c r="G3676" s="488"/>
    </row>
    <row r="3677" spans="7:7" ht="15" customHeight="1">
      <c r="G3677" s="488"/>
    </row>
    <row r="3678" spans="7:7" ht="15" customHeight="1">
      <c r="G3678" s="488"/>
    </row>
    <row r="3679" spans="7:7" ht="15" customHeight="1">
      <c r="G3679" s="488"/>
    </row>
    <row r="3680" spans="7:7" ht="15" customHeight="1">
      <c r="G3680" s="488"/>
    </row>
    <row r="3681" spans="7:7" ht="15" customHeight="1">
      <c r="G3681" s="488"/>
    </row>
    <row r="3682" spans="7:7" ht="15" customHeight="1">
      <c r="G3682" s="488"/>
    </row>
    <row r="3683" spans="7:7" ht="15" customHeight="1">
      <c r="G3683" s="488"/>
    </row>
    <row r="3684" spans="7:7" ht="15" customHeight="1">
      <c r="G3684" s="488"/>
    </row>
    <row r="3685" spans="7:7" ht="15" customHeight="1">
      <c r="G3685" s="488"/>
    </row>
    <row r="3686" spans="7:7" ht="15" customHeight="1">
      <c r="G3686" s="488"/>
    </row>
    <row r="3687" spans="7:7" ht="15" customHeight="1">
      <c r="G3687" s="488"/>
    </row>
    <row r="3688" spans="7:7" ht="15" customHeight="1">
      <c r="G3688" s="488"/>
    </row>
    <row r="3689" spans="7:7" ht="15" customHeight="1">
      <c r="G3689" s="488"/>
    </row>
    <row r="3690" spans="7:7" ht="15" customHeight="1">
      <c r="G3690" s="488"/>
    </row>
    <row r="3691" spans="7:7" ht="15" customHeight="1">
      <c r="G3691" s="488"/>
    </row>
    <row r="3692" spans="7:7" ht="15" customHeight="1">
      <c r="G3692" s="488"/>
    </row>
    <row r="3693" spans="7:7" ht="15" customHeight="1">
      <c r="G3693" s="488"/>
    </row>
    <row r="3694" spans="7:7" ht="15" customHeight="1">
      <c r="G3694" s="488"/>
    </row>
    <row r="3695" spans="7:7" ht="15" customHeight="1">
      <c r="G3695" s="488"/>
    </row>
    <row r="3696" spans="7:7" ht="15" customHeight="1">
      <c r="G3696" s="488"/>
    </row>
    <row r="3697" spans="7:7" ht="15" customHeight="1">
      <c r="G3697" s="488"/>
    </row>
    <row r="3698" spans="7:7" ht="15" customHeight="1">
      <c r="G3698" s="488"/>
    </row>
    <row r="3699" spans="7:7" ht="15" customHeight="1">
      <c r="G3699" s="488"/>
    </row>
    <row r="3700" spans="7:7" ht="15" customHeight="1">
      <c r="G3700" s="488"/>
    </row>
    <row r="3701" spans="7:7" ht="15" customHeight="1">
      <c r="G3701" s="488"/>
    </row>
    <row r="3702" spans="7:7" ht="15" customHeight="1">
      <c r="G3702" s="488"/>
    </row>
    <row r="3703" spans="7:7" ht="15" customHeight="1">
      <c r="G3703" s="488"/>
    </row>
    <row r="3704" spans="7:7" ht="15" customHeight="1">
      <c r="G3704" s="488"/>
    </row>
    <row r="3705" spans="7:7" ht="15" customHeight="1">
      <c r="G3705" s="488"/>
    </row>
    <row r="3706" spans="7:7" ht="15" customHeight="1">
      <c r="G3706" s="488"/>
    </row>
    <row r="3707" spans="7:7" ht="15" customHeight="1">
      <c r="G3707" s="488"/>
    </row>
    <row r="3708" spans="7:7" ht="15" customHeight="1">
      <c r="G3708" s="488"/>
    </row>
    <row r="3709" spans="7:7" ht="15" customHeight="1">
      <c r="G3709" s="488"/>
    </row>
    <row r="3710" spans="7:7" ht="15" customHeight="1">
      <c r="G3710" s="488"/>
    </row>
    <row r="3711" spans="7:7" ht="15" customHeight="1">
      <c r="G3711" s="488"/>
    </row>
    <row r="3712" spans="7:7" ht="15" customHeight="1">
      <c r="G3712" s="488"/>
    </row>
    <row r="3713" spans="7:7" ht="15" customHeight="1">
      <c r="G3713" s="488"/>
    </row>
    <row r="3714" spans="7:7" ht="15" customHeight="1">
      <c r="G3714" s="488"/>
    </row>
    <row r="3715" spans="7:7" ht="15" customHeight="1">
      <c r="G3715" s="488"/>
    </row>
    <row r="3716" spans="7:7" ht="15" customHeight="1">
      <c r="G3716" s="488"/>
    </row>
    <row r="3717" spans="7:7" ht="15" customHeight="1">
      <c r="G3717" s="488"/>
    </row>
    <row r="3718" spans="7:7" ht="15" customHeight="1">
      <c r="G3718" s="488"/>
    </row>
    <row r="3719" spans="7:7" ht="15" customHeight="1">
      <c r="G3719" s="488"/>
    </row>
    <row r="3720" spans="7:7" ht="15" customHeight="1">
      <c r="G3720" s="488"/>
    </row>
    <row r="3721" spans="7:7" ht="15" customHeight="1">
      <c r="G3721" s="488"/>
    </row>
    <row r="3722" spans="7:7" ht="15" customHeight="1">
      <c r="G3722" s="488"/>
    </row>
    <row r="3723" spans="7:7" ht="15" customHeight="1">
      <c r="G3723" s="488"/>
    </row>
    <row r="3724" spans="7:7" ht="15" customHeight="1">
      <c r="G3724" s="488"/>
    </row>
    <row r="3725" spans="7:7" ht="15" customHeight="1">
      <c r="G3725" s="488"/>
    </row>
    <row r="3726" spans="7:7" ht="15" customHeight="1">
      <c r="G3726" s="488"/>
    </row>
    <row r="3727" spans="7:7" ht="15" customHeight="1">
      <c r="G3727" s="488"/>
    </row>
    <row r="3728" spans="7:7" ht="15" customHeight="1">
      <c r="G3728" s="488"/>
    </row>
    <row r="3729" spans="7:7" ht="15" customHeight="1">
      <c r="G3729" s="488"/>
    </row>
    <row r="3730" spans="7:7" ht="15" customHeight="1">
      <c r="G3730" s="488"/>
    </row>
    <row r="3731" spans="7:7" ht="15" customHeight="1">
      <c r="G3731" s="488"/>
    </row>
    <row r="3732" spans="7:7" ht="15" customHeight="1">
      <c r="G3732" s="488"/>
    </row>
    <row r="3733" spans="7:7" ht="15" customHeight="1">
      <c r="G3733" s="488"/>
    </row>
    <row r="3734" spans="7:7" ht="15" customHeight="1">
      <c r="G3734" s="488"/>
    </row>
    <row r="3735" spans="7:7" ht="15" customHeight="1">
      <c r="G3735" s="488"/>
    </row>
    <row r="3736" spans="7:7" ht="15" customHeight="1">
      <c r="G3736" s="488"/>
    </row>
    <row r="3737" spans="7:7" ht="15" customHeight="1">
      <c r="G3737" s="488"/>
    </row>
    <row r="3738" spans="7:7" ht="15" customHeight="1">
      <c r="G3738" s="488"/>
    </row>
    <row r="3739" spans="7:7" ht="15" customHeight="1">
      <c r="G3739" s="488"/>
    </row>
    <row r="3740" spans="7:7" ht="15" customHeight="1">
      <c r="G3740" s="488"/>
    </row>
    <row r="3741" spans="7:7" ht="15" customHeight="1">
      <c r="G3741" s="488"/>
    </row>
    <row r="3742" spans="7:7" ht="15" customHeight="1">
      <c r="G3742" s="488"/>
    </row>
    <row r="3743" spans="7:7" ht="15" customHeight="1">
      <c r="G3743" s="488"/>
    </row>
    <row r="3744" spans="7:7" ht="15" customHeight="1">
      <c r="G3744" s="488"/>
    </row>
    <row r="3745" spans="7:7" ht="15" customHeight="1">
      <c r="G3745" s="488"/>
    </row>
    <row r="3746" spans="7:7" ht="15" customHeight="1">
      <c r="G3746" s="488"/>
    </row>
    <row r="3747" spans="7:7" ht="15" customHeight="1">
      <c r="G3747" s="488"/>
    </row>
    <row r="3748" spans="7:7" ht="15" customHeight="1">
      <c r="G3748" s="488"/>
    </row>
    <row r="3749" spans="7:7" ht="15" customHeight="1">
      <c r="G3749" s="488"/>
    </row>
    <row r="3750" spans="7:7" ht="15" customHeight="1">
      <c r="G3750" s="488"/>
    </row>
    <row r="3751" spans="7:7" ht="15" customHeight="1">
      <c r="G3751" s="488"/>
    </row>
    <row r="3752" spans="7:7" ht="15" customHeight="1">
      <c r="G3752" s="488"/>
    </row>
    <row r="3753" spans="7:7" ht="15" customHeight="1">
      <c r="G3753" s="488"/>
    </row>
    <row r="3754" spans="7:7" ht="15" customHeight="1">
      <c r="G3754" s="488"/>
    </row>
    <row r="3755" spans="7:7" ht="15" customHeight="1">
      <c r="G3755" s="488"/>
    </row>
    <row r="3756" spans="7:7" ht="15" customHeight="1">
      <c r="G3756" s="488"/>
    </row>
    <row r="3757" spans="7:7" ht="15" customHeight="1">
      <c r="G3757" s="488"/>
    </row>
    <row r="3758" spans="7:7" ht="15" customHeight="1">
      <c r="G3758" s="488"/>
    </row>
    <row r="3759" spans="7:7" ht="15" customHeight="1">
      <c r="G3759" s="488"/>
    </row>
    <row r="3760" spans="7:7" ht="15" customHeight="1">
      <c r="G3760" s="488"/>
    </row>
    <row r="3761" spans="7:7" ht="15" customHeight="1">
      <c r="G3761" s="488"/>
    </row>
    <row r="3762" spans="7:7" ht="15" customHeight="1">
      <c r="G3762" s="488"/>
    </row>
    <row r="3763" spans="7:7" ht="15" customHeight="1">
      <c r="G3763" s="488"/>
    </row>
    <row r="3764" spans="7:7" ht="15" customHeight="1">
      <c r="G3764" s="488"/>
    </row>
    <row r="3765" spans="7:7" ht="15" customHeight="1">
      <c r="G3765" s="488"/>
    </row>
    <row r="3766" spans="7:7" ht="15" customHeight="1">
      <c r="G3766" s="488"/>
    </row>
    <row r="3767" spans="7:7" ht="15" customHeight="1">
      <c r="G3767" s="488"/>
    </row>
    <row r="3768" spans="7:7" ht="15" customHeight="1">
      <c r="G3768" s="488"/>
    </row>
    <row r="3769" spans="7:7" ht="15" customHeight="1">
      <c r="G3769" s="488"/>
    </row>
    <row r="3770" spans="7:7" ht="15" customHeight="1">
      <c r="G3770" s="488"/>
    </row>
    <row r="3771" spans="7:7" ht="15" customHeight="1">
      <c r="G3771" s="488"/>
    </row>
    <row r="3772" spans="7:7" ht="15" customHeight="1">
      <c r="G3772" s="488"/>
    </row>
    <row r="3773" spans="7:7" ht="15" customHeight="1">
      <c r="G3773" s="488"/>
    </row>
    <row r="3774" spans="7:7" ht="15" customHeight="1">
      <c r="G3774" s="488"/>
    </row>
    <row r="3775" spans="7:7" ht="15" customHeight="1">
      <c r="G3775" s="488"/>
    </row>
    <row r="3776" spans="7:7" ht="15" customHeight="1">
      <c r="G3776" s="488"/>
    </row>
    <row r="3777" spans="7:7" ht="15" customHeight="1">
      <c r="G3777" s="488"/>
    </row>
    <row r="3778" spans="7:7" ht="15" customHeight="1">
      <c r="G3778" s="488"/>
    </row>
    <row r="3779" spans="7:7" ht="15" customHeight="1">
      <c r="G3779" s="488"/>
    </row>
    <row r="3780" spans="7:7" ht="15" customHeight="1">
      <c r="G3780" s="488"/>
    </row>
    <row r="3781" spans="7:7" ht="15" customHeight="1">
      <c r="G3781" s="488"/>
    </row>
    <row r="3782" spans="7:7" ht="15" customHeight="1">
      <c r="G3782" s="488"/>
    </row>
    <row r="3783" spans="7:7" ht="15" customHeight="1">
      <c r="G3783" s="488"/>
    </row>
    <row r="3784" spans="7:7" ht="15" customHeight="1">
      <c r="G3784" s="488"/>
    </row>
    <row r="3785" spans="7:7" ht="15" customHeight="1">
      <c r="G3785" s="488"/>
    </row>
    <row r="3786" spans="7:7" ht="15" customHeight="1">
      <c r="G3786" s="488"/>
    </row>
    <row r="3787" spans="7:7" ht="15" customHeight="1">
      <c r="G3787" s="488"/>
    </row>
    <row r="3788" spans="7:7" ht="15" customHeight="1">
      <c r="G3788" s="488"/>
    </row>
    <row r="3789" spans="7:7" ht="15" customHeight="1">
      <c r="G3789" s="488"/>
    </row>
    <row r="3790" spans="7:7" ht="15" customHeight="1">
      <c r="G3790" s="488"/>
    </row>
    <row r="3791" spans="7:7" ht="15" customHeight="1">
      <c r="G3791" s="488"/>
    </row>
    <row r="3792" spans="7:7" ht="15" customHeight="1">
      <c r="G3792" s="488"/>
    </row>
    <row r="3793" spans="7:7" ht="15" customHeight="1">
      <c r="G3793" s="488"/>
    </row>
    <row r="3794" spans="7:7" ht="15" customHeight="1">
      <c r="G3794" s="488"/>
    </row>
    <row r="3795" spans="7:7" ht="15" customHeight="1">
      <c r="G3795" s="488"/>
    </row>
    <row r="3796" spans="7:7" ht="15" customHeight="1">
      <c r="G3796" s="488"/>
    </row>
    <row r="3797" spans="7:7" ht="15" customHeight="1">
      <c r="G3797" s="488"/>
    </row>
    <row r="3798" spans="7:7" ht="15" customHeight="1">
      <c r="G3798" s="488"/>
    </row>
    <row r="3799" spans="7:7" ht="15" customHeight="1">
      <c r="G3799" s="488"/>
    </row>
    <row r="3800" spans="7:7" ht="15" customHeight="1">
      <c r="G3800" s="488"/>
    </row>
    <row r="3801" spans="7:7" ht="15" customHeight="1">
      <c r="G3801" s="488"/>
    </row>
    <row r="3802" spans="7:7" ht="15" customHeight="1">
      <c r="G3802" s="488"/>
    </row>
    <row r="3803" spans="7:7" ht="15" customHeight="1">
      <c r="G3803" s="488"/>
    </row>
    <row r="3804" spans="7:7" ht="15" customHeight="1">
      <c r="G3804" s="488"/>
    </row>
    <row r="3805" spans="7:7" ht="15" customHeight="1">
      <c r="G3805" s="488"/>
    </row>
    <row r="3806" spans="7:7" ht="15" customHeight="1">
      <c r="G3806" s="488"/>
    </row>
    <row r="3807" spans="7:7" ht="15" customHeight="1">
      <c r="G3807" s="488"/>
    </row>
    <row r="3808" spans="7:7" ht="15" customHeight="1">
      <c r="G3808" s="488"/>
    </row>
    <row r="3809" spans="7:7" ht="15" customHeight="1">
      <c r="G3809" s="488"/>
    </row>
    <row r="3810" spans="7:7" ht="15" customHeight="1">
      <c r="G3810" s="488"/>
    </row>
    <row r="3811" spans="7:7" ht="15" customHeight="1">
      <c r="G3811" s="488"/>
    </row>
    <row r="3812" spans="7:7" ht="15" customHeight="1">
      <c r="G3812" s="488"/>
    </row>
    <row r="3813" spans="7:7" ht="15" customHeight="1">
      <c r="G3813" s="488"/>
    </row>
    <row r="3814" spans="7:7" ht="15" customHeight="1">
      <c r="G3814" s="488"/>
    </row>
    <row r="3815" spans="7:7" ht="15" customHeight="1">
      <c r="G3815" s="488"/>
    </row>
    <row r="3816" spans="7:7" ht="15" customHeight="1">
      <c r="G3816" s="488"/>
    </row>
    <row r="3817" spans="7:7" ht="15" customHeight="1">
      <c r="G3817" s="488"/>
    </row>
    <row r="3818" spans="7:7" ht="15" customHeight="1">
      <c r="G3818" s="488"/>
    </row>
    <row r="3819" spans="7:7" ht="15" customHeight="1">
      <c r="G3819" s="488"/>
    </row>
    <row r="3820" spans="7:7" ht="15" customHeight="1">
      <c r="G3820" s="488"/>
    </row>
    <row r="3821" spans="7:7" ht="15" customHeight="1">
      <c r="G3821" s="488"/>
    </row>
    <row r="3822" spans="7:7" ht="15" customHeight="1">
      <c r="G3822" s="488"/>
    </row>
    <row r="3823" spans="7:7" ht="15" customHeight="1">
      <c r="G3823" s="488"/>
    </row>
    <row r="3824" spans="7:7" ht="15" customHeight="1">
      <c r="G3824" s="488"/>
    </row>
    <row r="3825" spans="7:7" ht="15" customHeight="1">
      <c r="G3825" s="488"/>
    </row>
    <row r="3826" spans="7:7" ht="15" customHeight="1">
      <c r="G3826" s="488"/>
    </row>
    <row r="3827" spans="7:7" ht="15" customHeight="1">
      <c r="G3827" s="488"/>
    </row>
    <row r="3828" spans="7:7" ht="15" customHeight="1">
      <c r="G3828" s="488"/>
    </row>
    <row r="3829" spans="7:7" ht="15" customHeight="1">
      <c r="G3829" s="488"/>
    </row>
    <row r="3830" spans="7:7" ht="15" customHeight="1">
      <c r="G3830" s="488"/>
    </row>
    <row r="3831" spans="7:7" ht="15" customHeight="1">
      <c r="G3831" s="488"/>
    </row>
    <row r="3832" spans="7:7" ht="15" customHeight="1">
      <c r="G3832" s="488"/>
    </row>
    <row r="3833" spans="7:7" ht="15" customHeight="1">
      <c r="G3833" s="488"/>
    </row>
    <row r="3834" spans="7:7" ht="15" customHeight="1">
      <c r="G3834" s="488"/>
    </row>
    <row r="3835" spans="7:7" ht="15" customHeight="1">
      <c r="G3835" s="488"/>
    </row>
    <row r="3836" spans="7:7" ht="15" customHeight="1">
      <c r="G3836" s="488"/>
    </row>
    <row r="3837" spans="7:7" ht="15" customHeight="1">
      <c r="G3837" s="488"/>
    </row>
    <row r="3838" spans="7:7" ht="15" customHeight="1">
      <c r="G3838" s="488"/>
    </row>
    <row r="3839" spans="7:7" ht="15" customHeight="1">
      <c r="G3839" s="488"/>
    </row>
    <row r="3840" spans="7:7" ht="15" customHeight="1">
      <c r="G3840" s="488"/>
    </row>
    <row r="3841" spans="7:7" ht="15" customHeight="1">
      <c r="G3841" s="488"/>
    </row>
    <row r="3842" spans="7:7" ht="15" customHeight="1">
      <c r="G3842" s="488"/>
    </row>
    <row r="3843" spans="7:7" ht="15" customHeight="1">
      <c r="G3843" s="488"/>
    </row>
    <row r="3844" spans="7:7" ht="15" customHeight="1">
      <c r="G3844" s="488"/>
    </row>
    <row r="3845" spans="7:7" ht="15" customHeight="1">
      <c r="G3845" s="488"/>
    </row>
    <row r="3846" spans="7:7" ht="15" customHeight="1">
      <c r="G3846" s="488"/>
    </row>
    <row r="3847" spans="7:7" ht="15" customHeight="1">
      <c r="G3847" s="488"/>
    </row>
    <row r="3848" spans="7:7" ht="15" customHeight="1">
      <c r="G3848" s="488"/>
    </row>
    <row r="3849" spans="7:7" ht="15" customHeight="1">
      <c r="G3849" s="488"/>
    </row>
    <row r="3850" spans="7:7" ht="15" customHeight="1">
      <c r="G3850" s="488"/>
    </row>
    <row r="3851" spans="7:7" ht="15" customHeight="1">
      <c r="G3851" s="488"/>
    </row>
    <row r="3852" spans="7:7" ht="15" customHeight="1">
      <c r="G3852" s="488"/>
    </row>
    <row r="3853" spans="7:7" ht="15" customHeight="1">
      <c r="G3853" s="488"/>
    </row>
    <row r="3854" spans="7:7" ht="15" customHeight="1">
      <c r="G3854" s="488"/>
    </row>
    <row r="3855" spans="7:7" ht="15" customHeight="1">
      <c r="G3855" s="488"/>
    </row>
    <row r="3856" spans="7:7" ht="15" customHeight="1">
      <c r="G3856" s="488"/>
    </row>
    <row r="3857" spans="7:7" ht="15" customHeight="1">
      <c r="G3857" s="488"/>
    </row>
    <row r="3858" spans="7:7" ht="15" customHeight="1">
      <c r="G3858" s="488"/>
    </row>
    <row r="3859" spans="7:7" ht="15" customHeight="1">
      <c r="G3859" s="488"/>
    </row>
    <row r="3860" spans="7:7" ht="15" customHeight="1">
      <c r="G3860" s="488"/>
    </row>
    <row r="3861" spans="7:7" ht="15" customHeight="1">
      <c r="G3861" s="488"/>
    </row>
    <row r="3862" spans="7:7" ht="15" customHeight="1">
      <c r="G3862" s="488"/>
    </row>
    <row r="3863" spans="7:7" ht="15" customHeight="1">
      <c r="G3863" s="488"/>
    </row>
    <row r="3864" spans="7:7" ht="15" customHeight="1">
      <c r="G3864" s="488"/>
    </row>
    <row r="3865" spans="7:7" ht="15" customHeight="1">
      <c r="G3865" s="488"/>
    </row>
    <row r="3866" spans="7:7" ht="15" customHeight="1">
      <c r="G3866" s="488"/>
    </row>
    <row r="3867" spans="7:7" ht="15" customHeight="1">
      <c r="G3867" s="488"/>
    </row>
    <row r="3868" spans="7:7" ht="15" customHeight="1">
      <c r="G3868" s="488"/>
    </row>
    <row r="3869" spans="7:7" ht="15" customHeight="1">
      <c r="G3869" s="488"/>
    </row>
    <row r="3870" spans="7:7" ht="15" customHeight="1">
      <c r="G3870" s="488"/>
    </row>
    <row r="3871" spans="7:7" ht="15" customHeight="1">
      <c r="G3871" s="488"/>
    </row>
    <row r="3872" spans="7:7" ht="15" customHeight="1">
      <c r="G3872" s="488"/>
    </row>
    <row r="3873" spans="7:7" ht="15" customHeight="1">
      <c r="G3873" s="488"/>
    </row>
    <row r="3874" spans="7:7" ht="15" customHeight="1">
      <c r="G3874" s="488"/>
    </row>
    <row r="3875" spans="7:7" ht="15" customHeight="1">
      <c r="G3875" s="488"/>
    </row>
    <row r="3876" spans="7:7" ht="15" customHeight="1">
      <c r="G3876" s="488"/>
    </row>
    <row r="3877" spans="7:7" ht="15" customHeight="1">
      <c r="G3877" s="488"/>
    </row>
    <row r="3878" spans="7:7" ht="15" customHeight="1">
      <c r="G3878" s="488"/>
    </row>
    <row r="3879" spans="7:7" ht="15" customHeight="1">
      <c r="G3879" s="488"/>
    </row>
    <row r="3880" spans="7:7" ht="15" customHeight="1">
      <c r="G3880" s="488"/>
    </row>
    <row r="3881" spans="7:7" ht="15" customHeight="1">
      <c r="G3881" s="488"/>
    </row>
    <row r="3882" spans="7:7" ht="15" customHeight="1">
      <c r="G3882" s="488"/>
    </row>
    <row r="3883" spans="7:7" ht="15" customHeight="1">
      <c r="G3883" s="488"/>
    </row>
    <row r="3884" spans="7:7" ht="15" customHeight="1">
      <c r="G3884" s="488"/>
    </row>
    <row r="3885" spans="7:7" ht="15" customHeight="1">
      <c r="G3885" s="488"/>
    </row>
    <row r="3886" spans="7:7" ht="15" customHeight="1">
      <c r="G3886" s="488"/>
    </row>
    <row r="3887" spans="7:7" ht="15" customHeight="1">
      <c r="G3887" s="488"/>
    </row>
    <row r="3888" spans="7:7" ht="15" customHeight="1">
      <c r="G3888" s="488"/>
    </row>
    <row r="3889" spans="7:7" ht="15" customHeight="1">
      <c r="G3889" s="488"/>
    </row>
    <row r="3890" spans="7:7" ht="15" customHeight="1">
      <c r="G3890" s="488"/>
    </row>
    <row r="3891" spans="7:7" ht="15" customHeight="1">
      <c r="G3891" s="488"/>
    </row>
    <row r="3892" spans="7:7" ht="15" customHeight="1">
      <c r="G3892" s="488"/>
    </row>
    <row r="3893" spans="7:7" ht="15" customHeight="1">
      <c r="G3893" s="488"/>
    </row>
    <row r="3894" spans="7:7" ht="15" customHeight="1">
      <c r="G3894" s="488"/>
    </row>
    <row r="3895" spans="7:7" ht="15" customHeight="1">
      <c r="G3895" s="488"/>
    </row>
    <row r="3896" spans="7:7" ht="15" customHeight="1">
      <c r="G3896" s="488"/>
    </row>
    <row r="3897" spans="7:7" ht="15" customHeight="1">
      <c r="G3897" s="488"/>
    </row>
    <row r="3898" spans="7:7" ht="15" customHeight="1">
      <c r="G3898" s="488"/>
    </row>
    <row r="3899" spans="7:7" ht="15" customHeight="1">
      <c r="G3899" s="488"/>
    </row>
    <row r="3900" spans="7:7" ht="15" customHeight="1">
      <c r="G3900" s="488"/>
    </row>
    <row r="3901" spans="7:7" ht="15" customHeight="1">
      <c r="G3901" s="488"/>
    </row>
    <row r="3902" spans="7:7" ht="15" customHeight="1">
      <c r="G3902" s="488"/>
    </row>
    <row r="3903" spans="7:7" ht="15" customHeight="1">
      <c r="G3903" s="488"/>
    </row>
    <row r="3904" spans="7:7" ht="15" customHeight="1">
      <c r="G3904" s="488"/>
    </row>
    <row r="3905" spans="7:7" ht="15" customHeight="1">
      <c r="G3905" s="488"/>
    </row>
    <row r="3906" spans="7:7" ht="15" customHeight="1">
      <c r="G3906" s="488"/>
    </row>
    <row r="3907" spans="7:7" ht="15" customHeight="1">
      <c r="G3907" s="488"/>
    </row>
    <row r="3908" spans="7:7" ht="15" customHeight="1">
      <c r="G3908" s="488"/>
    </row>
    <row r="3909" spans="7:7" ht="15" customHeight="1">
      <c r="G3909" s="488"/>
    </row>
    <row r="3910" spans="7:7" ht="15" customHeight="1">
      <c r="G3910" s="488"/>
    </row>
    <row r="3911" spans="7:7" ht="15" customHeight="1">
      <c r="G3911" s="488"/>
    </row>
    <row r="3912" spans="7:7" ht="15" customHeight="1">
      <c r="G3912" s="488"/>
    </row>
    <row r="3913" spans="7:7" ht="15" customHeight="1">
      <c r="G3913" s="488"/>
    </row>
    <row r="3914" spans="7:7" ht="15" customHeight="1">
      <c r="G3914" s="488"/>
    </row>
    <row r="3915" spans="7:7" ht="15" customHeight="1">
      <c r="G3915" s="488"/>
    </row>
    <row r="3916" spans="7:7" ht="15" customHeight="1">
      <c r="G3916" s="488"/>
    </row>
    <row r="3917" spans="7:7" ht="15" customHeight="1">
      <c r="G3917" s="488"/>
    </row>
    <row r="3918" spans="7:7" ht="15" customHeight="1">
      <c r="G3918" s="488"/>
    </row>
    <row r="3919" spans="7:7" ht="15" customHeight="1">
      <c r="G3919" s="488"/>
    </row>
    <row r="3920" spans="7:7" ht="15" customHeight="1">
      <c r="G3920" s="488"/>
    </row>
    <row r="3921" spans="7:7" ht="15" customHeight="1">
      <c r="G3921" s="488"/>
    </row>
    <row r="3922" spans="7:7" ht="15" customHeight="1">
      <c r="G3922" s="488"/>
    </row>
    <row r="3923" spans="7:7" ht="15" customHeight="1">
      <c r="G3923" s="488"/>
    </row>
    <row r="3924" spans="7:7" ht="15" customHeight="1">
      <c r="G3924" s="488"/>
    </row>
    <row r="3925" spans="7:7" ht="15" customHeight="1">
      <c r="G3925" s="488"/>
    </row>
    <row r="3926" spans="7:7" ht="15" customHeight="1">
      <c r="G3926" s="488"/>
    </row>
    <row r="3927" spans="7:7" ht="15" customHeight="1">
      <c r="G3927" s="488"/>
    </row>
    <row r="3928" spans="7:7" ht="15" customHeight="1">
      <c r="G3928" s="488"/>
    </row>
    <row r="3929" spans="7:7" ht="15" customHeight="1">
      <c r="G3929" s="488"/>
    </row>
    <row r="3930" spans="7:7" ht="15" customHeight="1">
      <c r="G3930" s="488"/>
    </row>
    <row r="3931" spans="7:7" ht="15" customHeight="1">
      <c r="G3931" s="488"/>
    </row>
    <row r="3932" spans="7:7" ht="15" customHeight="1">
      <c r="G3932" s="488"/>
    </row>
    <row r="3933" spans="7:7" ht="15" customHeight="1">
      <c r="G3933" s="488"/>
    </row>
    <row r="3934" spans="7:7" ht="15" customHeight="1">
      <c r="G3934" s="488"/>
    </row>
    <row r="3935" spans="7:7" ht="15" customHeight="1">
      <c r="G3935" s="488"/>
    </row>
    <row r="3936" spans="7:7" ht="15" customHeight="1">
      <c r="G3936" s="488"/>
    </row>
    <row r="3937" spans="7:7" ht="15" customHeight="1">
      <c r="G3937" s="488"/>
    </row>
    <row r="3938" spans="7:7" ht="15" customHeight="1">
      <c r="G3938" s="488"/>
    </row>
    <row r="3939" spans="7:7" ht="15" customHeight="1">
      <c r="G3939" s="488"/>
    </row>
    <row r="3940" spans="7:7" ht="15" customHeight="1">
      <c r="G3940" s="488"/>
    </row>
    <row r="3941" spans="7:7" ht="15" customHeight="1">
      <c r="G3941" s="488"/>
    </row>
    <row r="3942" spans="7:7" ht="15" customHeight="1">
      <c r="G3942" s="488"/>
    </row>
    <row r="3943" spans="7:7" ht="15" customHeight="1">
      <c r="G3943" s="488"/>
    </row>
    <row r="3944" spans="7:7" ht="15" customHeight="1">
      <c r="G3944" s="488"/>
    </row>
    <row r="3945" spans="7:7" ht="15" customHeight="1">
      <c r="G3945" s="488"/>
    </row>
    <row r="3946" spans="7:7" ht="15" customHeight="1">
      <c r="G3946" s="488"/>
    </row>
    <row r="3947" spans="7:7" ht="15" customHeight="1">
      <c r="G3947" s="488"/>
    </row>
    <row r="3948" spans="7:7" ht="15" customHeight="1">
      <c r="G3948" s="488"/>
    </row>
    <row r="3949" spans="7:7" ht="15" customHeight="1">
      <c r="G3949" s="488"/>
    </row>
    <row r="3950" spans="7:7" ht="15" customHeight="1">
      <c r="G3950" s="488"/>
    </row>
    <row r="3951" spans="7:7" ht="15" customHeight="1">
      <c r="G3951" s="488"/>
    </row>
    <row r="3952" spans="7:7" ht="15" customHeight="1">
      <c r="G3952" s="488"/>
    </row>
    <row r="3953" spans="7:7" ht="15" customHeight="1">
      <c r="G3953" s="488"/>
    </row>
    <row r="3954" spans="7:7" ht="15" customHeight="1">
      <c r="G3954" s="488"/>
    </row>
    <row r="3955" spans="7:7" ht="15" customHeight="1">
      <c r="G3955" s="488"/>
    </row>
    <row r="3956" spans="7:7" ht="15" customHeight="1">
      <c r="G3956" s="488"/>
    </row>
    <row r="3957" spans="7:7" ht="15" customHeight="1">
      <c r="G3957" s="488"/>
    </row>
    <row r="3958" spans="7:7" ht="15" customHeight="1">
      <c r="G3958" s="488"/>
    </row>
    <row r="3959" spans="7:7" ht="15" customHeight="1">
      <c r="G3959" s="488"/>
    </row>
    <row r="3960" spans="7:7" ht="15" customHeight="1">
      <c r="G3960" s="488"/>
    </row>
    <row r="3961" spans="7:7" ht="15" customHeight="1">
      <c r="G3961" s="488"/>
    </row>
    <row r="3962" spans="7:7" ht="15" customHeight="1">
      <c r="G3962" s="488"/>
    </row>
    <row r="3963" spans="7:7" ht="15" customHeight="1">
      <c r="G3963" s="488"/>
    </row>
    <row r="3964" spans="7:7" ht="15" customHeight="1">
      <c r="G3964" s="488"/>
    </row>
    <row r="3965" spans="7:7" ht="15" customHeight="1">
      <c r="G3965" s="488"/>
    </row>
    <row r="3966" spans="7:7" ht="15" customHeight="1">
      <c r="G3966" s="488"/>
    </row>
    <row r="3967" spans="7:7" ht="15" customHeight="1">
      <c r="G3967" s="488"/>
    </row>
    <row r="3968" spans="7:7" ht="15" customHeight="1">
      <c r="G3968" s="488"/>
    </row>
    <row r="3969" spans="7:7" ht="15" customHeight="1">
      <c r="G3969" s="488"/>
    </row>
    <row r="3970" spans="7:7" ht="15" customHeight="1">
      <c r="G3970" s="488"/>
    </row>
    <row r="3971" spans="7:7" ht="15" customHeight="1">
      <c r="G3971" s="488"/>
    </row>
    <row r="3972" spans="7:7" ht="15" customHeight="1">
      <c r="G3972" s="488"/>
    </row>
    <row r="3973" spans="7:7" ht="15" customHeight="1">
      <c r="G3973" s="488"/>
    </row>
    <row r="3974" spans="7:7" ht="15" customHeight="1">
      <c r="G3974" s="488"/>
    </row>
    <row r="3975" spans="7:7" ht="15" customHeight="1">
      <c r="G3975" s="488"/>
    </row>
    <row r="3976" spans="7:7" ht="15" customHeight="1">
      <c r="G3976" s="488"/>
    </row>
    <row r="3977" spans="7:7" ht="15" customHeight="1">
      <c r="G3977" s="488"/>
    </row>
    <row r="3978" spans="7:7" ht="15" customHeight="1">
      <c r="G3978" s="488"/>
    </row>
    <row r="3979" spans="7:7" ht="15" customHeight="1">
      <c r="G3979" s="488"/>
    </row>
    <row r="3980" spans="7:7" ht="15" customHeight="1">
      <c r="G3980" s="488"/>
    </row>
    <row r="3981" spans="7:7" ht="15" customHeight="1">
      <c r="G3981" s="488"/>
    </row>
    <row r="3982" spans="7:7" ht="15" customHeight="1">
      <c r="G3982" s="488"/>
    </row>
    <row r="3983" spans="7:7" ht="15" customHeight="1">
      <c r="G3983" s="488"/>
    </row>
    <row r="3984" spans="7:7" ht="15" customHeight="1">
      <c r="G3984" s="488"/>
    </row>
    <row r="3985" spans="7:7" ht="15" customHeight="1">
      <c r="G3985" s="488"/>
    </row>
    <row r="3986" spans="7:7" ht="15" customHeight="1">
      <c r="G3986" s="488"/>
    </row>
    <row r="3987" spans="7:7" ht="15" customHeight="1">
      <c r="G3987" s="488"/>
    </row>
    <row r="3988" spans="7:7" ht="15" customHeight="1">
      <c r="G3988" s="488"/>
    </row>
    <row r="3989" spans="7:7" ht="15" customHeight="1">
      <c r="G3989" s="488"/>
    </row>
    <row r="3990" spans="7:7" ht="15" customHeight="1">
      <c r="G3990" s="488"/>
    </row>
    <row r="3991" spans="7:7" ht="15" customHeight="1">
      <c r="G3991" s="488"/>
    </row>
    <row r="3992" spans="7:7" ht="15" customHeight="1">
      <c r="G3992" s="488"/>
    </row>
    <row r="3993" spans="7:7" ht="15" customHeight="1">
      <c r="G3993" s="488"/>
    </row>
    <row r="3994" spans="7:7" ht="15" customHeight="1">
      <c r="G3994" s="488"/>
    </row>
    <row r="3995" spans="7:7" ht="15" customHeight="1">
      <c r="G3995" s="488"/>
    </row>
    <row r="3996" spans="7:7" ht="15" customHeight="1">
      <c r="G3996" s="488"/>
    </row>
    <row r="3997" spans="7:7" ht="15" customHeight="1">
      <c r="G3997" s="488"/>
    </row>
    <row r="3998" spans="7:7" ht="15" customHeight="1">
      <c r="G3998" s="488"/>
    </row>
    <row r="3999" spans="7:7" ht="15" customHeight="1">
      <c r="G3999" s="488"/>
    </row>
    <row r="4000" spans="7:7" ht="15" customHeight="1">
      <c r="G4000" s="488"/>
    </row>
    <row r="4001" spans="7:7" ht="15" customHeight="1">
      <c r="G4001" s="488"/>
    </row>
    <row r="4002" spans="7:7" ht="15" customHeight="1">
      <c r="G4002" s="488"/>
    </row>
    <row r="4003" spans="7:7" ht="15" customHeight="1">
      <c r="G4003" s="488"/>
    </row>
    <row r="4004" spans="7:7" ht="15" customHeight="1">
      <c r="G4004" s="488"/>
    </row>
    <row r="4005" spans="7:7" ht="15" customHeight="1">
      <c r="G4005" s="488"/>
    </row>
    <row r="4006" spans="7:7" ht="15" customHeight="1">
      <c r="G4006" s="488"/>
    </row>
    <row r="4007" spans="7:7" ht="15" customHeight="1">
      <c r="G4007" s="488"/>
    </row>
    <row r="4008" spans="7:7" ht="15" customHeight="1">
      <c r="G4008" s="488"/>
    </row>
    <row r="4009" spans="7:7" ht="15" customHeight="1">
      <c r="G4009" s="488"/>
    </row>
    <row r="4010" spans="7:7" ht="15" customHeight="1">
      <c r="G4010" s="488"/>
    </row>
    <row r="4011" spans="7:7" ht="15" customHeight="1">
      <c r="G4011" s="488"/>
    </row>
    <row r="4012" spans="7:7" ht="15" customHeight="1">
      <c r="G4012" s="488"/>
    </row>
    <row r="4013" spans="7:7" ht="15" customHeight="1">
      <c r="G4013" s="488"/>
    </row>
    <row r="4014" spans="7:7" ht="15" customHeight="1">
      <c r="G4014" s="488"/>
    </row>
    <row r="4015" spans="7:7" ht="15" customHeight="1">
      <c r="G4015" s="488"/>
    </row>
    <row r="4016" spans="7:7" ht="15" customHeight="1">
      <c r="G4016" s="488"/>
    </row>
    <row r="4017" spans="7:7" ht="15" customHeight="1">
      <c r="G4017" s="488"/>
    </row>
    <row r="4018" spans="7:7" ht="15" customHeight="1">
      <c r="G4018" s="488"/>
    </row>
    <row r="4019" spans="7:7" ht="15" customHeight="1">
      <c r="G4019" s="488"/>
    </row>
    <row r="4020" spans="7:7" ht="15" customHeight="1">
      <c r="G4020" s="488"/>
    </row>
    <row r="4021" spans="7:7" ht="15" customHeight="1">
      <c r="G4021" s="488"/>
    </row>
    <row r="4022" spans="7:7" ht="15" customHeight="1">
      <c r="G4022" s="488"/>
    </row>
    <row r="4023" spans="7:7" ht="15" customHeight="1">
      <c r="G4023" s="488"/>
    </row>
    <row r="4024" spans="7:7" ht="15" customHeight="1">
      <c r="G4024" s="488"/>
    </row>
    <row r="4025" spans="7:7" ht="15" customHeight="1">
      <c r="G4025" s="488"/>
    </row>
    <row r="4026" spans="7:7" ht="15" customHeight="1">
      <c r="G4026" s="488"/>
    </row>
    <row r="4027" spans="7:7" ht="15" customHeight="1">
      <c r="G4027" s="488"/>
    </row>
    <row r="4028" spans="7:7" ht="15" customHeight="1">
      <c r="G4028" s="488"/>
    </row>
    <row r="4029" spans="7:7" ht="15" customHeight="1">
      <c r="G4029" s="488"/>
    </row>
    <row r="4030" spans="7:7" ht="15" customHeight="1">
      <c r="G4030" s="488"/>
    </row>
    <row r="4031" spans="7:7" ht="15" customHeight="1">
      <c r="G4031" s="488"/>
    </row>
    <row r="4032" spans="7:7" ht="15" customHeight="1">
      <c r="G4032" s="488"/>
    </row>
    <row r="4033" spans="7:7" ht="15" customHeight="1">
      <c r="G4033" s="488"/>
    </row>
    <row r="4034" spans="7:7" ht="15" customHeight="1">
      <c r="G4034" s="488"/>
    </row>
    <row r="4035" spans="7:7" ht="15" customHeight="1">
      <c r="G4035" s="488"/>
    </row>
    <row r="4036" spans="7:7" ht="15" customHeight="1">
      <c r="G4036" s="488"/>
    </row>
    <row r="4037" spans="7:7" ht="15" customHeight="1">
      <c r="G4037" s="488"/>
    </row>
    <row r="4038" spans="7:7" ht="15" customHeight="1">
      <c r="G4038" s="488"/>
    </row>
    <row r="4039" spans="7:7" ht="15" customHeight="1">
      <c r="G4039" s="488"/>
    </row>
    <row r="4040" spans="7:7" ht="15" customHeight="1">
      <c r="G4040" s="488"/>
    </row>
    <row r="4041" spans="7:7" ht="15" customHeight="1">
      <c r="G4041" s="488"/>
    </row>
    <row r="4042" spans="7:7" ht="15" customHeight="1">
      <c r="G4042" s="488"/>
    </row>
    <row r="4043" spans="7:7" ht="15" customHeight="1">
      <c r="G4043" s="488"/>
    </row>
    <row r="4044" spans="7:7" ht="15" customHeight="1">
      <c r="G4044" s="488"/>
    </row>
    <row r="4045" spans="7:7" ht="15" customHeight="1">
      <c r="G4045" s="488"/>
    </row>
    <row r="4046" spans="7:7" ht="15" customHeight="1">
      <c r="G4046" s="488"/>
    </row>
    <row r="4047" spans="7:7" ht="15" customHeight="1">
      <c r="G4047" s="488"/>
    </row>
    <row r="4048" spans="7:7" ht="15" customHeight="1">
      <c r="G4048" s="488"/>
    </row>
    <row r="4049" spans="7:7" ht="15" customHeight="1">
      <c r="G4049" s="488"/>
    </row>
    <row r="4050" spans="7:7" ht="15" customHeight="1">
      <c r="G4050" s="488"/>
    </row>
    <row r="4051" spans="7:7" ht="15" customHeight="1">
      <c r="G4051" s="488"/>
    </row>
    <row r="4052" spans="7:7" ht="15" customHeight="1">
      <c r="G4052" s="488"/>
    </row>
    <row r="4053" spans="7:7" ht="15" customHeight="1">
      <c r="G4053" s="488"/>
    </row>
    <row r="4054" spans="7:7" ht="15" customHeight="1">
      <c r="G4054" s="488"/>
    </row>
    <row r="4055" spans="7:7" ht="15" customHeight="1">
      <c r="G4055" s="488"/>
    </row>
    <row r="4056" spans="7:7" ht="15" customHeight="1">
      <c r="G4056" s="488"/>
    </row>
    <row r="4057" spans="7:7" ht="15" customHeight="1">
      <c r="G4057" s="488"/>
    </row>
    <row r="4058" spans="7:7" ht="15" customHeight="1">
      <c r="G4058" s="488"/>
    </row>
    <row r="4059" spans="7:7" ht="15" customHeight="1">
      <c r="G4059" s="488"/>
    </row>
    <row r="4060" spans="7:7" ht="15" customHeight="1">
      <c r="G4060" s="488"/>
    </row>
    <row r="4061" spans="7:7" ht="15" customHeight="1">
      <c r="G4061" s="488"/>
    </row>
    <row r="4062" spans="7:7" ht="15" customHeight="1">
      <c r="G4062" s="488"/>
    </row>
    <row r="4063" spans="7:7" ht="15" customHeight="1">
      <c r="G4063" s="488"/>
    </row>
    <row r="4064" spans="7:7" ht="15" customHeight="1">
      <c r="G4064" s="488"/>
    </row>
    <row r="4065" spans="7:7" ht="15" customHeight="1">
      <c r="G4065" s="488"/>
    </row>
    <row r="4066" spans="7:7" ht="15" customHeight="1">
      <c r="G4066" s="488"/>
    </row>
    <row r="4067" spans="7:7" ht="15" customHeight="1">
      <c r="G4067" s="488"/>
    </row>
    <row r="4068" spans="7:7" ht="15" customHeight="1">
      <c r="G4068" s="488"/>
    </row>
    <row r="4069" spans="7:7" ht="15" customHeight="1">
      <c r="G4069" s="488"/>
    </row>
    <row r="4070" spans="7:7" ht="15" customHeight="1">
      <c r="G4070" s="488"/>
    </row>
    <row r="4071" spans="7:7" ht="15" customHeight="1">
      <c r="G4071" s="488"/>
    </row>
    <row r="4072" spans="7:7" ht="15" customHeight="1">
      <c r="G4072" s="488"/>
    </row>
    <row r="4073" spans="7:7" ht="15" customHeight="1">
      <c r="G4073" s="488"/>
    </row>
    <row r="4074" spans="7:7" ht="15" customHeight="1">
      <c r="G4074" s="488"/>
    </row>
    <row r="4075" spans="7:7" ht="15" customHeight="1">
      <c r="G4075" s="488"/>
    </row>
    <row r="4076" spans="7:7" ht="15" customHeight="1">
      <c r="G4076" s="488"/>
    </row>
    <row r="4077" spans="7:7" ht="15" customHeight="1">
      <c r="G4077" s="488"/>
    </row>
    <row r="4078" spans="7:7" ht="15" customHeight="1">
      <c r="G4078" s="488"/>
    </row>
    <row r="4079" spans="7:7" ht="15" customHeight="1">
      <c r="G4079" s="488"/>
    </row>
    <row r="4080" spans="7:7" ht="15" customHeight="1">
      <c r="G4080" s="488"/>
    </row>
    <row r="4081" spans="7:7" ht="15" customHeight="1">
      <c r="G4081" s="488"/>
    </row>
    <row r="4082" spans="7:7" ht="15" customHeight="1">
      <c r="G4082" s="488"/>
    </row>
    <row r="4083" spans="7:7" ht="15" customHeight="1">
      <c r="G4083" s="488"/>
    </row>
    <row r="4084" spans="7:7" ht="15" customHeight="1">
      <c r="G4084" s="488"/>
    </row>
    <row r="4085" spans="7:7" ht="15" customHeight="1">
      <c r="G4085" s="488"/>
    </row>
    <row r="4086" spans="7:7" ht="15" customHeight="1">
      <c r="G4086" s="488"/>
    </row>
    <row r="4087" spans="7:7" ht="15" customHeight="1">
      <c r="G4087" s="488"/>
    </row>
    <row r="4088" spans="7:7" ht="15" customHeight="1">
      <c r="G4088" s="488"/>
    </row>
    <row r="4089" spans="7:7" ht="15" customHeight="1">
      <c r="G4089" s="488"/>
    </row>
    <row r="4090" spans="7:7" ht="15" customHeight="1">
      <c r="G4090" s="488"/>
    </row>
    <row r="4091" spans="7:7" ht="15" customHeight="1">
      <c r="G4091" s="488"/>
    </row>
    <row r="4092" spans="7:7" ht="15" customHeight="1">
      <c r="G4092" s="488"/>
    </row>
    <row r="4093" spans="7:7" ht="15" customHeight="1">
      <c r="G4093" s="488"/>
    </row>
    <row r="4094" spans="7:7" ht="15" customHeight="1">
      <c r="G4094" s="488"/>
    </row>
    <row r="4095" spans="7:7" ht="15" customHeight="1">
      <c r="G4095" s="488"/>
    </row>
    <row r="4096" spans="7:7" ht="15" customHeight="1">
      <c r="G4096" s="488"/>
    </row>
    <row r="4097" spans="7:7" ht="15" customHeight="1">
      <c r="G4097" s="488"/>
    </row>
    <row r="4098" spans="7:7" ht="15" customHeight="1">
      <c r="G4098" s="488"/>
    </row>
    <row r="4099" spans="7:7" ht="15" customHeight="1">
      <c r="G4099" s="488"/>
    </row>
    <row r="4100" spans="7:7" ht="15" customHeight="1">
      <c r="G4100" s="488"/>
    </row>
    <row r="4101" spans="7:7" ht="15" customHeight="1">
      <c r="G4101" s="488"/>
    </row>
    <row r="4102" spans="7:7" ht="15" customHeight="1">
      <c r="G4102" s="488"/>
    </row>
    <row r="4103" spans="7:7" ht="15" customHeight="1">
      <c r="G4103" s="488"/>
    </row>
    <row r="4104" spans="7:7" ht="15" customHeight="1">
      <c r="G4104" s="488"/>
    </row>
    <row r="4105" spans="7:7" ht="15" customHeight="1">
      <c r="G4105" s="488"/>
    </row>
    <row r="4106" spans="7:7" ht="15" customHeight="1">
      <c r="G4106" s="488"/>
    </row>
    <row r="4107" spans="7:7" ht="15" customHeight="1">
      <c r="G4107" s="488"/>
    </row>
    <row r="4108" spans="7:7" ht="15" customHeight="1">
      <c r="G4108" s="488"/>
    </row>
    <row r="4109" spans="7:7" ht="15" customHeight="1">
      <c r="G4109" s="488"/>
    </row>
    <row r="4110" spans="7:7" ht="15" customHeight="1">
      <c r="G4110" s="488"/>
    </row>
    <row r="4111" spans="7:7" ht="15" customHeight="1">
      <c r="G4111" s="488"/>
    </row>
    <row r="4112" spans="7:7" ht="15" customHeight="1">
      <c r="G4112" s="488"/>
    </row>
    <row r="4113" spans="7:7" ht="15" customHeight="1">
      <c r="G4113" s="488"/>
    </row>
    <row r="4114" spans="7:7" ht="15" customHeight="1">
      <c r="G4114" s="488"/>
    </row>
    <row r="4115" spans="7:7" ht="15" customHeight="1">
      <c r="G4115" s="488"/>
    </row>
    <row r="4116" spans="7:7" ht="15" customHeight="1">
      <c r="G4116" s="488"/>
    </row>
    <row r="4117" spans="7:7" ht="15" customHeight="1">
      <c r="G4117" s="488"/>
    </row>
    <row r="4118" spans="7:7" ht="15" customHeight="1">
      <c r="G4118" s="488"/>
    </row>
    <row r="4119" spans="7:7" ht="15" customHeight="1">
      <c r="G4119" s="488"/>
    </row>
    <row r="4120" spans="7:7" ht="15" customHeight="1">
      <c r="G4120" s="488"/>
    </row>
    <row r="4121" spans="7:7" ht="15" customHeight="1">
      <c r="G4121" s="488"/>
    </row>
    <row r="4122" spans="7:7" ht="15" customHeight="1">
      <c r="G4122" s="488"/>
    </row>
    <row r="4123" spans="7:7" ht="15" customHeight="1">
      <c r="G4123" s="488"/>
    </row>
    <row r="4124" spans="7:7" ht="15" customHeight="1">
      <c r="G4124" s="488"/>
    </row>
    <row r="4125" spans="7:7" ht="15" customHeight="1">
      <c r="G4125" s="488"/>
    </row>
    <row r="4126" spans="7:7" ht="15" customHeight="1">
      <c r="G4126" s="488"/>
    </row>
    <row r="4127" spans="7:7" ht="15" customHeight="1">
      <c r="G4127" s="488"/>
    </row>
    <row r="4128" spans="7:7" ht="15" customHeight="1">
      <c r="G4128" s="488"/>
    </row>
    <row r="4129" spans="7:7" ht="15" customHeight="1">
      <c r="G4129" s="488"/>
    </row>
    <row r="4130" spans="7:7" ht="15" customHeight="1">
      <c r="G4130" s="488"/>
    </row>
    <row r="4131" spans="7:7" ht="15" customHeight="1">
      <c r="G4131" s="488"/>
    </row>
    <row r="4132" spans="7:7" ht="15" customHeight="1">
      <c r="G4132" s="488"/>
    </row>
    <row r="4133" spans="7:7" ht="15" customHeight="1">
      <c r="G4133" s="488"/>
    </row>
    <row r="4134" spans="7:7" ht="15" customHeight="1">
      <c r="G4134" s="488"/>
    </row>
    <row r="4135" spans="7:7" ht="15" customHeight="1">
      <c r="G4135" s="488"/>
    </row>
    <row r="4136" spans="7:7" ht="15" customHeight="1">
      <c r="G4136" s="488"/>
    </row>
    <row r="4137" spans="7:7" ht="15" customHeight="1">
      <c r="G4137" s="488"/>
    </row>
    <row r="4138" spans="7:7" ht="15" customHeight="1">
      <c r="G4138" s="488"/>
    </row>
    <row r="4139" spans="7:7" ht="15" customHeight="1">
      <c r="G4139" s="488"/>
    </row>
    <row r="4140" spans="7:7" ht="15" customHeight="1">
      <c r="G4140" s="488"/>
    </row>
    <row r="4141" spans="7:7" ht="15" customHeight="1">
      <c r="G4141" s="488"/>
    </row>
    <row r="4142" spans="7:7" ht="15" customHeight="1">
      <c r="G4142" s="488"/>
    </row>
    <row r="4143" spans="7:7" ht="15" customHeight="1">
      <c r="G4143" s="488"/>
    </row>
    <row r="4144" spans="7:7" ht="15" customHeight="1">
      <c r="G4144" s="488"/>
    </row>
    <row r="4145" spans="7:7" ht="15" customHeight="1">
      <c r="G4145" s="488"/>
    </row>
    <row r="4146" spans="7:7" ht="15" customHeight="1">
      <c r="G4146" s="488"/>
    </row>
    <row r="4147" spans="7:7" ht="15" customHeight="1">
      <c r="G4147" s="488"/>
    </row>
    <row r="4148" spans="7:7" ht="15" customHeight="1">
      <c r="G4148" s="488"/>
    </row>
    <row r="4149" spans="7:7" ht="15" customHeight="1">
      <c r="G4149" s="488"/>
    </row>
    <row r="4150" spans="7:7" ht="15" customHeight="1">
      <c r="G4150" s="488"/>
    </row>
    <row r="4151" spans="7:7" ht="15" customHeight="1">
      <c r="G4151" s="488"/>
    </row>
    <row r="4152" spans="7:7" ht="15" customHeight="1">
      <c r="G4152" s="488"/>
    </row>
    <row r="4153" spans="7:7" ht="15" customHeight="1">
      <c r="G4153" s="488"/>
    </row>
    <row r="4154" spans="7:7" ht="15" customHeight="1">
      <c r="G4154" s="488"/>
    </row>
    <row r="4155" spans="7:7" ht="15" customHeight="1">
      <c r="G4155" s="488"/>
    </row>
    <row r="4156" spans="7:7" ht="15" customHeight="1">
      <c r="G4156" s="488"/>
    </row>
    <row r="4157" spans="7:7" ht="15" customHeight="1">
      <c r="G4157" s="488"/>
    </row>
    <row r="4158" spans="7:7" ht="15" customHeight="1">
      <c r="G4158" s="488"/>
    </row>
    <row r="4159" spans="7:7" ht="15" customHeight="1">
      <c r="G4159" s="488"/>
    </row>
    <row r="4160" spans="7:7" ht="15" customHeight="1">
      <c r="G4160" s="488"/>
    </row>
    <row r="4161" spans="7:7" ht="15" customHeight="1">
      <c r="G4161" s="488"/>
    </row>
    <row r="4162" spans="7:7" ht="15" customHeight="1">
      <c r="G4162" s="488"/>
    </row>
    <row r="4163" spans="7:7" ht="15" customHeight="1">
      <c r="G4163" s="488"/>
    </row>
    <row r="4164" spans="7:7" ht="15" customHeight="1">
      <c r="G4164" s="488"/>
    </row>
    <row r="4165" spans="7:7" ht="15" customHeight="1">
      <c r="G4165" s="488"/>
    </row>
    <row r="4166" spans="7:7" ht="15" customHeight="1">
      <c r="G4166" s="488"/>
    </row>
    <row r="4167" spans="7:7" ht="15" customHeight="1">
      <c r="G4167" s="488"/>
    </row>
    <row r="4168" spans="7:7" ht="15" customHeight="1">
      <c r="G4168" s="488"/>
    </row>
    <row r="4169" spans="7:7" ht="15" customHeight="1">
      <c r="G4169" s="488"/>
    </row>
    <row r="4170" spans="7:7" ht="15" customHeight="1">
      <c r="G4170" s="488"/>
    </row>
    <row r="4171" spans="7:7" ht="15" customHeight="1">
      <c r="G4171" s="488"/>
    </row>
    <row r="4172" spans="7:7" ht="15" customHeight="1">
      <c r="G4172" s="488"/>
    </row>
    <row r="4173" spans="7:7" ht="15" customHeight="1">
      <c r="G4173" s="488"/>
    </row>
    <row r="4174" spans="7:7" ht="15" customHeight="1">
      <c r="G4174" s="488"/>
    </row>
    <row r="4175" spans="7:7" ht="15" customHeight="1">
      <c r="G4175" s="488"/>
    </row>
    <row r="4176" spans="7:7" ht="15" customHeight="1">
      <c r="G4176" s="488"/>
    </row>
    <row r="4177" spans="7:7" ht="15" customHeight="1">
      <c r="G4177" s="488"/>
    </row>
    <row r="4178" spans="7:7" ht="15" customHeight="1">
      <c r="G4178" s="488"/>
    </row>
    <row r="4179" spans="7:7" ht="15" customHeight="1">
      <c r="G4179" s="488"/>
    </row>
    <row r="4180" spans="7:7" ht="15" customHeight="1">
      <c r="G4180" s="488"/>
    </row>
    <row r="4181" spans="7:7" ht="15" customHeight="1">
      <c r="G4181" s="488"/>
    </row>
    <row r="4182" spans="7:7" ht="15" customHeight="1">
      <c r="G4182" s="488"/>
    </row>
    <row r="4183" spans="7:7" ht="15" customHeight="1">
      <c r="G4183" s="488"/>
    </row>
    <row r="4184" spans="7:7" ht="15" customHeight="1">
      <c r="G4184" s="488"/>
    </row>
    <row r="4185" spans="7:7" ht="15" customHeight="1">
      <c r="G4185" s="488"/>
    </row>
    <row r="4186" spans="7:7" ht="15" customHeight="1">
      <c r="G4186" s="488"/>
    </row>
    <row r="4187" spans="7:7" ht="15" customHeight="1">
      <c r="G4187" s="488"/>
    </row>
    <row r="4188" spans="7:7" ht="15" customHeight="1">
      <c r="G4188" s="488"/>
    </row>
    <row r="4189" spans="7:7" ht="15" customHeight="1">
      <c r="G4189" s="488"/>
    </row>
    <row r="4190" spans="7:7" ht="15" customHeight="1">
      <c r="G4190" s="488"/>
    </row>
    <row r="4191" spans="7:7" ht="15" customHeight="1">
      <c r="G4191" s="488"/>
    </row>
    <row r="4192" spans="7:7" ht="15" customHeight="1">
      <c r="G4192" s="488"/>
    </row>
    <row r="4193" spans="7:7" ht="15" customHeight="1">
      <c r="G4193" s="488"/>
    </row>
    <row r="4194" spans="7:7" ht="15" customHeight="1">
      <c r="G4194" s="488"/>
    </row>
    <row r="4195" spans="7:7" ht="15" customHeight="1">
      <c r="G4195" s="488"/>
    </row>
    <row r="4196" spans="7:7" ht="15" customHeight="1">
      <c r="G4196" s="488"/>
    </row>
    <row r="4197" spans="7:7" ht="15" customHeight="1">
      <c r="G4197" s="488"/>
    </row>
    <row r="4198" spans="7:7" ht="15" customHeight="1">
      <c r="G4198" s="488"/>
    </row>
    <row r="4199" spans="7:7" ht="15" customHeight="1">
      <c r="G4199" s="488"/>
    </row>
    <row r="4200" spans="7:7" ht="15" customHeight="1">
      <c r="G4200" s="488"/>
    </row>
    <row r="4201" spans="7:7" ht="15" customHeight="1">
      <c r="G4201" s="488"/>
    </row>
    <row r="4202" spans="7:7" ht="15" customHeight="1">
      <c r="G4202" s="488"/>
    </row>
    <row r="4203" spans="7:7" ht="15" customHeight="1">
      <c r="G4203" s="488"/>
    </row>
    <row r="4204" spans="7:7" ht="15" customHeight="1">
      <c r="G4204" s="488"/>
    </row>
    <row r="4205" spans="7:7" ht="15" customHeight="1">
      <c r="G4205" s="488"/>
    </row>
    <row r="4206" spans="7:7" ht="15" customHeight="1">
      <c r="G4206" s="488"/>
    </row>
    <row r="4207" spans="7:7" ht="15" customHeight="1">
      <c r="G4207" s="488"/>
    </row>
    <row r="4208" spans="7:7" ht="15" customHeight="1">
      <c r="G4208" s="488"/>
    </row>
    <row r="4209" spans="7:7" ht="15" customHeight="1">
      <c r="G4209" s="488"/>
    </row>
    <row r="4210" spans="7:7" ht="15" customHeight="1">
      <c r="G4210" s="488"/>
    </row>
    <row r="4211" spans="7:7" ht="15" customHeight="1">
      <c r="G4211" s="488"/>
    </row>
    <row r="4212" spans="7:7" ht="15" customHeight="1">
      <c r="G4212" s="488"/>
    </row>
    <row r="4213" spans="7:7" ht="15" customHeight="1">
      <c r="G4213" s="488"/>
    </row>
    <row r="4214" spans="7:7" ht="15" customHeight="1">
      <c r="G4214" s="488"/>
    </row>
    <row r="4215" spans="7:7" ht="15" customHeight="1">
      <c r="G4215" s="488"/>
    </row>
    <row r="4216" spans="7:7" ht="15" customHeight="1">
      <c r="G4216" s="488"/>
    </row>
    <row r="4217" spans="7:7" ht="15" customHeight="1">
      <c r="G4217" s="488"/>
    </row>
    <row r="4218" spans="7:7" ht="15" customHeight="1">
      <c r="G4218" s="488"/>
    </row>
    <row r="4219" spans="7:7" ht="15" customHeight="1">
      <c r="G4219" s="488"/>
    </row>
    <row r="4220" spans="7:7" ht="15" customHeight="1">
      <c r="G4220" s="488"/>
    </row>
    <row r="4221" spans="7:7" ht="15" customHeight="1">
      <c r="G4221" s="488"/>
    </row>
    <row r="4222" spans="7:7" ht="15" customHeight="1">
      <c r="G4222" s="488"/>
    </row>
    <row r="4223" spans="7:7" ht="15" customHeight="1">
      <c r="G4223" s="488"/>
    </row>
    <row r="4224" spans="7:7" ht="15" customHeight="1">
      <c r="G4224" s="488"/>
    </row>
    <row r="4225" spans="7:7" ht="15" customHeight="1">
      <c r="G4225" s="488"/>
    </row>
    <row r="4226" spans="7:7" ht="15" customHeight="1">
      <c r="G4226" s="488"/>
    </row>
    <row r="4227" spans="7:7" ht="15" customHeight="1">
      <c r="G4227" s="488"/>
    </row>
    <row r="4228" spans="7:7" ht="15" customHeight="1">
      <c r="G4228" s="488"/>
    </row>
    <row r="4229" spans="7:7" ht="15" customHeight="1">
      <c r="G4229" s="488"/>
    </row>
    <row r="4230" spans="7:7" ht="15" customHeight="1">
      <c r="G4230" s="488"/>
    </row>
    <row r="4231" spans="7:7" ht="15" customHeight="1">
      <c r="G4231" s="488"/>
    </row>
    <row r="4232" spans="7:7" ht="15" customHeight="1">
      <c r="G4232" s="488"/>
    </row>
    <row r="4233" spans="7:7" ht="15" customHeight="1">
      <c r="G4233" s="488"/>
    </row>
    <row r="4234" spans="7:7" ht="15" customHeight="1">
      <c r="G4234" s="488"/>
    </row>
    <row r="4235" spans="7:7" ht="15" customHeight="1">
      <c r="G4235" s="488"/>
    </row>
    <row r="4236" spans="7:7" ht="15" customHeight="1">
      <c r="G4236" s="488"/>
    </row>
    <row r="4237" spans="7:7" ht="15" customHeight="1">
      <c r="G4237" s="488"/>
    </row>
    <row r="4238" spans="7:7" ht="15" customHeight="1">
      <c r="G4238" s="488"/>
    </row>
    <row r="4239" spans="7:7" ht="15" customHeight="1">
      <c r="G4239" s="488"/>
    </row>
    <row r="4240" spans="7:7" ht="15" customHeight="1">
      <c r="G4240" s="488"/>
    </row>
    <row r="4241" spans="7:7" ht="15" customHeight="1">
      <c r="G4241" s="488"/>
    </row>
    <row r="4242" spans="7:7" ht="15" customHeight="1">
      <c r="G4242" s="488"/>
    </row>
    <row r="4243" spans="7:7" ht="15" customHeight="1">
      <c r="G4243" s="488"/>
    </row>
    <row r="4244" spans="7:7" ht="15" customHeight="1">
      <c r="G4244" s="488"/>
    </row>
    <row r="4245" spans="7:7" ht="15" customHeight="1">
      <c r="G4245" s="488"/>
    </row>
    <row r="4246" spans="7:7" ht="15" customHeight="1">
      <c r="G4246" s="488"/>
    </row>
    <row r="4247" spans="7:7" ht="15" customHeight="1">
      <c r="G4247" s="488"/>
    </row>
    <row r="4248" spans="7:7" ht="15" customHeight="1">
      <c r="G4248" s="488"/>
    </row>
    <row r="4249" spans="7:7" ht="15" customHeight="1">
      <c r="G4249" s="488"/>
    </row>
    <row r="4250" spans="7:7" ht="15" customHeight="1">
      <c r="G4250" s="488"/>
    </row>
    <row r="4251" spans="7:7" ht="15" customHeight="1">
      <c r="G4251" s="488"/>
    </row>
    <row r="4252" spans="7:7" ht="15" customHeight="1">
      <c r="G4252" s="488"/>
    </row>
    <row r="4253" spans="7:7" ht="15" customHeight="1">
      <c r="G4253" s="488"/>
    </row>
    <row r="4254" spans="7:7" ht="15" customHeight="1">
      <c r="G4254" s="488"/>
    </row>
    <row r="4255" spans="7:7" ht="15" customHeight="1">
      <c r="G4255" s="488"/>
    </row>
    <row r="4256" spans="7:7" ht="15" customHeight="1">
      <c r="G4256" s="488"/>
    </row>
    <row r="4257" spans="7:7" ht="15" customHeight="1">
      <c r="G4257" s="488"/>
    </row>
    <row r="4258" spans="7:7" ht="15" customHeight="1">
      <c r="G4258" s="488"/>
    </row>
    <row r="4259" spans="7:7" ht="15" customHeight="1">
      <c r="G4259" s="488"/>
    </row>
    <row r="4260" spans="7:7" ht="15" customHeight="1">
      <c r="G4260" s="488"/>
    </row>
    <row r="4261" spans="7:7" ht="15" customHeight="1">
      <c r="G4261" s="488"/>
    </row>
    <row r="4262" spans="7:7" ht="15" customHeight="1">
      <c r="G4262" s="488"/>
    </row>
    <row r="4263" spans="7:7" ht="15" customHeight="1">
      <c r="G4263" s="488"/>
    </row>
    <row r="4264" spans="7:7" ht="15" customHeight="1">
      <c r="G4264" s="488"/>
    </row>
    <row r="4265" spans="7:7" ht="15" customHeight="1">
      <c r="G4265" s="488"/>
    </row>
    <row r="4266" spans="7:7" ht="15" customHeight="1">
      <c r="G4266" s="488"/>
    </row>
    <row r="4267" spans="7:7" ht="15" customHeight="1">
      <c r="G4267" s="488"/>
    </row>
    <row r="4268" spans="7:7" ht="15" customHeight="1">
      <c r="G4268" s="488"/>
    </row>
    <row r="4269" spans="7:7" ht="15" customHeight="1">
      <c r="G4269" s="488"/>
    </row>
    <row r="4270" spans="7:7" ht="15" customHeight="1">
      <c r="G4270" s="488"/>
    </row>
    <row r="4271" spans="7:7" ht="15" customHeight="1">
      <c r="G4271" s="488"/>
    </row>
    <row r="4272" spans="7:7" ht="15" customHeight="1">
      <c r="G4272" s="488"/>
    </row>
    <row r="4273" spans="7:7" ht="15" customHeight="1">
      <c r="G4273" s="488"/>
    </row>
    <row r="4274" spans="7:7" ht="15" customHeight="1">
      <c r="G4274" s="488"/>
    </row>
    <row r="4275" spans="7:7" ht="15" customHeight="1">
      <c r="G4275" s="488"/>
    </row>
    <row r="4276" spans="7:7" ht="15" customHeight="1">
      <c r="G4276" s="488"/>
    </row>
    <row r="4277" spans="7:7" ht="15" customHeight="1">
      <c r="G4277" s="488"/>
    </row>
    <row r="4278" spans="7:7" ht="15" customHeight="1">
      <c r="G4278" s="488"/>
    </row>
    <row r="4279" spans="7:7" ht="15" customHeight="1">
      <c r="G4279" s="488"/>
    </row>
    <row r="4280" spans="7:7" ht="15" customHeight="1">
      <c r="G4280" s="488"/>
    </row>
    <row r="4281" spans="7:7" ht="15" customHeight="1">
      <c r="G4281" s="488"/>
    </row>
    <row r="4282" spans="7:7" ht="15" customHeight="1">
      <c r="G4282" s="488"/>
    </row>
    <row r="4283" spans="7:7" ht="15" customHeight="1">
      <c r="G4283" s="488"/>
    </row>
    <row r="4284" spans="7:7" ht="15" customHeight="1">
      <c r="G4284" s="488"/>
    </row>
    <row r="4285" spans="7:7" ht="15" customHeight="1">
      <c r="G4285" s="488"/>
    </row>
    <row r="4286" spans="7:7" ht="15" customHeight="1">
      <c r="G4286" s="488"/>
    </row>
    <row r="4287" spans="7:7" ht="15" customHeight="1">
      <c r="G4287" s="488"/>
    </row>
    <row r="4288" spans="7:7" ht="15" customHeight="1">
      <c r="G4288" s="488"/>
    </row>
    <row r="4289" spans="7:7" ht="15" customHeight="1">
      <c r="G4289" s="488"/>
    </row>
    <row r="4290" spans="7:7" ht="15" customHeight="1">
      <c r="G4290" s="488"/>
    </row>
    <row r="4291" spans="7:7" ht="15" customHeight="1">
      <c r="G4291" s="488"/>
    </row>
    <row r="4292" spans="7:7" ht="15" customHeight="1">
      <c r="G4292" s="488"/>
    </row>
    <row r="4293" spans="7:7" ht="15" customHeight="1">
      <c r="G4293" s="488"/>
    </row>
    <row r="4294" spans="7:7" ht="15" customHeight="1">
      <c r="G4294" s="488"/>
    </row>
    <row r="4295" spans="7:7" ht="15" customHeight="1">
      <c r="G4295" s="488"/>
    </row>
    <row r="4296" spans="7:7" ht="15" customHeight="1">
      <c r="G4296" s="488"/>
    </row>
    <row r="4297" spans="7:7" ht="15" customHeight="1">
      <c r="G4297" s="488"/>
    </row>
    <row r="4298" spans="7:7" ht="15" customHeight="1">
      <c r="G4298" s="488"/>
    </row>
    <row r="4299" spans="7:7" ht="15" customHeight="1">
      <c r="G4299" s="488"/>
    </row>
    <row r="4300" spans="7:7" ht="15" customHeight="1">
      <c r="G4300" s="488"/>
    </row>
    <row r="4301" spans="7:7" ht="15" customHeight="1">
      <c r="G4301" s="488"/>
    </row>
    <row r="4302" spans="7:7" ht="15" customHeight="1">
      <c r="G4302" s="488"/>
    </row>
    <row r="4303" spans="7:7" ht="15" customHeight="1">
      <c r="G4303" s="488"/>
    </row>
    <row r="4304" spans="7:7" ht="15" customHeight="1">
      <c r="G4304" s="488"/>
    </row>
    <row r="4305" spans="7:7" ht="15" customHeight="1">
      <c r="G4305" s="488"/>
    </row>
    <row r="4306" spans="7:7" ht="15" customHeight="1">
      <c r="G4306" s="488"/>
    </row>
    <row r="4307" spans="7:7" ht="15" customHeight="1">
      <c r="G4307" s="488"/>
    </row>
    <row r="4308" spans="7:7" ht="15" customHeight="1">
      <c r="G4308" s="488"/>
    </row>
    <row r="4309" spans="7:7" ht="15" customHeight="1">
      <c r="G4309" s="488"/>
    </row>
    <row r="4310" spans="7:7" ht="15" customHeight="1">
      <c r="G4310" s="488"/>
    </row>
    <row r="4311" spans="7:7" ht="15" customHeight="1">
      <c r="G4311" s="488"/>
    </row>
    <row r="4312" spans="7:7" ht="15" customHeight="1">
      <c r="G4312" s="488"/>
    </row>
    <row r="4313" spans="7:7" ht="15" customHeight="1">
      <c r="G4313" s="488"/>
    </row>
    <row r="4314" spans="7:7" ht="15" customHeight="1">
      <c r="G4314" s="488"/>
    </row>
    <row r="4315" spans="7:7" ht="15" customHeight="1">
      <c r="G4315" s="488"/>
    </row>
    <row r="4316" spans="7:7" ht="15" customHeight="1">
      <c r="G4316" s="488"/>
    </row>
    <row r="4317" spans="7:7" ht="15" customHeight="1">
      <c r="G4317" s="488"/>
    </row>
    <row r="4318" spans="7:7" ht="15" customHeight="1">
      <c r="G4318" s="488"/>
    </row>
    <row r="4319" spans="7:7" ht="15" customHeight="1">
      <c r="G4319" s="488"/>
    </row>
    <row r="4320" spans="7:7" ht="15" customHeight="1">
      <c r="G4320" s="488"/>
    </row>
    <row r="4321" spans="7:7" ht="15" customHeight="1">
      <c r="G4321" s="488"/>
    </row>
    <row r="4322" spans="7:7" ht="15" customHeight="1">
      <c r="G4322" s="488"/>
    </row>
    <row r="4323" spans="7:7" ht="15" customHeight="1">
      <c r="G4323" s="488"/>
    </row>
    <row r="4324" spans="7:7" ht="15" customHeight="1">
      <c r="G4324" s="488"/>
    </row>
    <row r="4325" spans="7:7" ht="15" customHeight="1">
      <c r="G4325" s="488"/>
    </row>
    <row r="4326" spans="7:7" ht="15" customHeight="1">
      <c r="G4326" s="488"/>
    </row>
    <row r="4327" spans="7:7" ht="15" customHeight="1">
      <c r="G4327" s="488"/>
    </row>
    <row r="4328" spans="7:7" ht="15" customHeight="1">
      <c r="G4328" s="488"/>
    </row>
    <row r="4329" spans="7:7" ht="15" customHeight="1">
      <c r="G4329" s="488"/>
    </row>
    <row r="4330" spans="7:7" ht="15" customHeight="1">
      <c r="G4330" s="488"/>
    </row>
    <row r="4331" spans="7:7" ht="15" customHeight="1">
      <c r="G4331" s="488"/>
    </row>
    <row r="4332" spans="7:7" ht="15" customHeight="1">
      <c r="G4332" s="488"/>
    </row>
    <row r="4333" spans="7:7" ht="15" customHeight="1">
      <c r="G4333" s="488"/>
    </row>
    <row r="4334" spans="7:7" ht="15" customHeight="1">
      <c r="G4334" s="488"/>
    </row>
    <row r="4335" spans="7:7" ht="15" customHeight="1">
      <c r="G4335" s="488"/>
    </row>
    <row r="4336" spans="7:7" ht="15" customHeight="1">
      <c r="G4336" s="488"/>
    </row>
    <row r="4337" spans="7:7" ht="15" customHeight="1">
      <c r="G4337" s="488"/>
    </row>
    <row r="4338" spans="7:7" ht="15" customHeight="1">
      <c r="G4338" s="488"/>
    </row>
    <row r="4339" spans="7:7" ht="15" customHeight="1">
      <c r="G4339" s="488"/>
    </row>
    <row r="4340" spans="7:7" ht="15" customHeight="1">
      <c r="G4340" s="488"/>
    </row>
    <row r="4341" spans="7:7" ht="15" customHeight="1">
      <c r="G4341" s="488"/>
    </row>
    <row r="4342" spans="7:7" ht="15" customHeight="1">
      <c r="G4342" s="488"/>
    </row>
    <row r="4343" spans="7:7" ht="15" customHeight="1">
      <c r="G4343" s="488"/>
    </row>
    <row r="4344" spans="7:7" ht="15" customHeight="1">
      <c r="G4344" s="488"/>
    </row>
    <row r="4345" spans="7:7" ht="15" customHeight="1">
      <c r="G4345" s="488"/>
    </row>
    <row r="4346" spans="7:7" ht="15" customHeight="1">
      <c r="G4346" s="488"/>
    </row>
    <row r="4347" spans="7:7" ht="15" customHeight="1">
      <c r="G4347" s="488"/>
    </row>
    <row r="4348" spans="7:7" ht="15" customHeight="1">
      <c r="G4348" s="488"/>
    </row>
    <row r="4349" spans="7:7" ht="15" customHeight="1">
      <c r="G4349" s="488"/>
    </row>
    <row r="4350" spans="7:7" ht="15" customHeight="1">
      <c r="G4350" s="488"/>
    </row>
    <row r="4351" spans="7:7" ht="15" customHeight="1">
      <c r="G4351" s="488"/>
    </row>
    <row r="4352" spans="7:7" ht="15" customHeight="1">
      <c r="G4352" s="488"/>
    </row>
    <row r="4353" spans="7:7" ht="15" customHeight="1">
      <c r="G4353" s="488"/>
    </row>
    <row r="4354" spans="7:7" ht="15" customHeight="1">
      <c r="G4354" s="488"/>
    </row>
    <row r="4355" spans="7:7" ht="15" customHeight="1">
      <c r="G4355" s="488"/>
    </row>
    <row r="4356" spans="7:7" ht="15" customHeight="1">
      <c r="G4356" s="488"/>
    </row>
    <row r="4357" spans="7:7" ht="15" customHeight="1">
      <c r="G4357" s="488"/>
    </row>
    <row r="4358" spans="7:7" ht="15" customHeight="1">
      <c r="G4358" s="488"/>
    </row>
    <row r="4359" spans="7:7" ht="15" customHeight="1">
      <c r="G4359" s="488"/>
    </row>
    <row r="4360" spans="7:7" ht="15" customHeight="1">
      <c r="G4360" s="488"/>
    </row>
    <row r="4361" spans="7:7" ht="15" customHeight="1">
      <c r="G4361" s="488"/>
    </row>
    <row r="4362" spans="7:7" ht="15" customHeight="1">
      <c r="G4362" s="488"/>
    </row>
    <row r="4363" spans="7:7" ht="15" customHeight="1">
      <c r="G4363" s="488"/>
    </row>
    <row r="4364" spans="7:7" ht="15" customHeight="1">
      <c r="G4364" s="488"/>
    </row>
    <row r="4365" spans="7:7" ht="15" customHeight="1">
      <c r="G4365" s="488"/>
    </row>
    <row r="4366" spans="7:7" ht="15" customHeight="1">
      <c r="G4366" s="488"/>
    </row>
    <row r="4367" spans="7:7" ht="15" customHeight="1">
      <c r="G4367" s="488"/>
    </row>
    <row r="4368" spans="7:7" ht="15" customHeight="1">
      <c r="G4368" s="488"/>
    </row>
    <row r="4369" spans="7:7" ht="15" customHeight="1">
      <c r="G4369" s="488"/>
    </row>
    <row r="4370" spans="7:7" ht="15" customHeight="1">
      <c r="G4370" s="488"/>
    </row>
    <row r="4371" spans="7:7" ht="15" customHeight="1">
      <c r="G4371" s="488"/>
    </row>
    <row r="4372" spans="7:7" ht="15" customHeight="1">
      <c r="G4372" s="488"/>
    </row>
    <row r="4373" spans="7:7" ht="15" customHeight="1">
      <c r="G4373" s="488"/>
    </row>
    <row r="4374" spans="7:7" ht="15" customHeight="1">
      <c r="G4374" s="488"/>
    </row>
    <row r="4375" spans="7:7" ht="15" customHeight="1">
      <c r="G4375" s="488"/>
    </row>
    <row r="4376" spans="7:7" ht="15" customHeight="1">
      <c r="G4376" s="488"/>
    </row>
    <row r="4377" spans="7:7" ht="15" customHeight="1">
      <c r="G4377" s="488"/>
    </row>
    <row r="4378" spans="7:7" ht="15" customHeight="1">
      <c r="G4378" s="488"/>
    </row>
    <row r="4379" spans="7:7" ht="15" customHeight="1">
      <c r="G4379" s="488"/>
    </row>
    <row r="4380" spans="7:7" ht="15" customHeight="1">
      <c r="G4380" s="488"/>
    </row>
    <row r="4381" spans="7:7" ht="15" customHeight="1">
      <c r="G4381" s="488"/>
    </row>
    <row r="4382" spans="7:7" ht="15" customHeight="1">
      <c r="G4382" s="488"/>
    </row>
    <row r="4383" spans="7:7" ht="15" customHeight="1">
      <c r="G4383" s="488"/>
    </row>
    <row r="4384" spans="7:7" ht="15" customHeight="1">
      <c r="G4384" s="488"/>
    </row>
    <row r="4385" spans="7:7" ht="15" customHeight="1">
      <c r="G4385" s="488"/>
    </row>
    <row r="4386" spans="7:7" ht="15" customHeight="1">
      <c r="G4386" s="488"/>
    </row>
    <row r="4387" spans="7:7" ht="15" customHeight="1">
      <c r="G4387" s="488"/>
    </row>
    <row r="4388" spans="7:7" ht="15" customHeight="1">
      <c r="G4388" s="488"/>
    </row>
    <row r="4389" spans="7:7" ht="15" customHeight="1">
      <c r="G4389" s="488"/>
    </row>
    <row r="4390" spans="7:7" ht="15" customHeight="1">
      <c r="G4390" s="488"/>
    </row>
    <row r="4391" spans="7:7" ht="15" customHeight="1">
      <c r="G4391" s="488"/>
    </row>
    <row r="4392" spans="7:7" ht="15" customHeight="1">
      <c r="G4392" s="488"/>
    </row>
    <row r="4393" spans="7:7" ht="15" customHeight="1">
      <c r="G4393" s="488"/>
    </row>
    <row r="4394" spans="7:7" ht="15" customHeight="1">
      <c r="G4394" s="488"/>
    </row>
    <row r="4395" spans="7:7" ht="15" customHeight="1">
      <c r="G4395" s="488"/>
    </row>
    <row r="4396" spans="7:7" ht="15" customHeight="1">
      <c r="G4396" s="488"/>
    </row>
    <row r="4397" spans="7:7" ht="15" customHeight="1">
      <c r="G4397" s="488"/>
    </row>
    <row r="4398" spans="7:7" ht="15" customHeight="1">
      <c r="G4398" s="488"/>
    </row>
    <row r="4399" spans="7:7" ht="15" customHeight="1">
      <c r="G4399" s="488"/>
    </row>
    <row r="4400" spans="7:7" ht="15" customHeight="1">
      <c r="G4400" s="488"/>
    </row>
    <row r="4401" spans="7:7" ht="15" customHeight="1">
      <c r="G4401" s="488"/>
    </row>
    <row r="4402" spans="7:7" ht="15" customHeight="1">
      <c r="G4402" s="488"/>
    </row>
    <row r="4403" spans="7:7" ht="15" customHeight="1">
      <c r="G4403" s="488"/>
    </row>
    <row r="4404" spans="7:7" ht="15" customHeight="1">
      <c r="G4404" s="488"/>
    </row>
    <row r="4405" spans="7:7" ht="15" customHeight="1">
      <c r="G4405" s="488"/>
    </row>
    <row r="4406" spans="7:7" ht="15" customHeight="1">
      <c r="G4406" s="488"/>
    </row>
    <row r="4407" spans="7:7" ht="15" customHeight="1">
      <c r="G4407" s="488"/>
    </row>
    <row r="4408" spans="7:7" ht="15" customHeight="1">
      <c r="G4408" s="488"/>
    </row>
    <row r="4409" spans="7:7" ht="15" customHeight="1">
      <c r="G4409" s="488"/>
    </row>
    <row r="4410" spans="7:7" ht="15" customHeight="1">
      <c r="G4410" s="488"/>
    </row>
    <row r="4411" spans="7:7" ht="15" customHeight="1">
      <c r="G4411" s="488"/>
    </row>
    <row r="4412" spans="7:7" ht="15" customHeight="1">
      <c r="G4412" s="488"/>
    </row>
    <row r="4413" spans="7:7" ht="15" customHeight="1">
      <c r="G4413" s="488"/>
    </row>
    <row r="4414" spans="7:7" ht="15" customHeight="1">
      <c r="G4414" s="488"/>
    </row>
    <row r="4415" spans="7:7" ht="15" customHeight="1">
      <c r="G4415" s="488"/>
    </row>
    <row r="4416" spans="7:7" ht="15" customHeight="1">
      <c r="G4416" s="488"/>
    </row>
    <row r="4417" spans="7:7" ht="15" customHeight="1">
      <c r="G4417" s="488"/>
    </row>
    <row r="4418" spans="7:7" ht="15" customHeight="1">
      <c r="G4418" s="488"/>
    </row>
    <row r="4419" spans="7:7" ht="15" customHeight="1">
      <c r="G4419" s="488"/>
    </row>
    <row r="4420" spans="7:7" ht="15" customHeight="1">
      <c r="G4420" s="488"/>
    </row>
    <row r="4421" spans="7:7" ht="15" customHeight="1">
      <c r="G4421" s="488"/>
    </row>
    <row r="4422" spans="7:7" ht="15" customHeight="1">
      <c r="G4422" s="488"/>
    </row>
    <row r="4423" spans="7:7" ht="15" customHeight="1">
      <c r="G4423" s="488"/>
    </row>
    <row r="4424" spans="7:7" ht="15" customHeight="1">
      <c r="G4424" s="488"/>
    </row>
    <row r="4425" spans="7:7" ht="15" customHeight="1">
      <c r="G4425" s="488"/>
    </row>
    <row r="4426" spans="7:7" ht="15" customHeight="1">
      <c r="G4426" s="488"/>
    </row>
    <row r="4427" spans="7:7" ht="15" customHeight="1">
      <c r="G4427" s="488"/>
    </row>
    <row r="4428" spans="7:7" ht="15" customHeight="1">
      <c r="G4428" s="488"/>
    </row>
    <row r="4429" spans="7:7" ht="15" customHeight="1">
      <c r="G4429" s="488"/>
    </row>
    <row r="4430" spans="7:7" ht="15" customHeight="1">
      <c r="G4430" s="488"/>
    </row>
    <row r="4431" spans="7:7" ht="15" customHeight="1">
      <c r="G4431" s="488"/>
    </row>
    <row r="4432" spans="7:7" ht="15" customHeight="1">
      <c r="G4432" s="488"/>
    </row>
    <row r="4433" spans="7:7" ht="15" customHeight="1">
      <c r="G4433" s="488"/>
    </row>
    <row r="4434" spans="7:7" ht="15" customHeight="1">
      <c r="G4434" s="488"/>
    </row>
    <row r="4435" spans="7:7" ht="15" customHeight="1">
      <c r="G4435" s="488"/>
    </row>
    <row r="4436" spans="7:7" ht="15" customHeight="1">
      <c r="G4436" s="488"/>
    </row>
    <row r="4437" spans="7:7" ht="15" customHeight="1">
      <c r="G4437" s="488"/>
    </row>
    <row r="4438" spans="7:7" ht="15" customHeight="1">
      <c r="G4438" s="488"/>
    </row>
    <row r="4439" spans="7:7" ht="15" customHeight="1">
      <c r="G4439" s="488"/>
    </row>
    <row r="4440" spans="7:7" ht="15" customHeight="1">
      <c r="G4440" s="488"/>
    </row>
    <row r="4441" spans="7:7" ht="15" customHeight="1">
      <c r="G4441" s="488"/>
    </row>
    <row r="4442" spans="7:7" ht="15" customHeight="1">
      <c r="G4442" s="488"/>
    </row>
    <row r="4443" spans="7:7" ht="15" customHeight="1">
      <c r="G4443" s="488"/>
    </row>
    <row r="4444" spans="7:7" ht="15" customHeight="1">
      <c r="G4444" s="488"/>
    </row>
    <row r="4445" spans="7:7" ht="15" customHeight="1">
      <c r="G4445" s="488"/>
    </row>
    <row r="4446" spans="7:7" ht="15" customHeight="1">
      <c r="G4446" s="488"/>
    </row>
    <row r="4447" spans="7:7" ht="15" customHeight="1">
      <c r="G4447" s="488"/>
    </row>
    <row r="4448" spans="7:7" ht="15" customHeight="1">
      <c r="G4448" s="488"/>
    </row>
    <row r="4449" spans="7:7" ht="15" customHeight="1">
      <c r="G4449" s="488"/>
    </row>
    <row r="4450" spans="7:7" ht="15" customHeight="1">
      <c r="G4450" s="488"/>
    </row>
    <row r="4451" spans="7:7" ht="15" customHeight="1">
      <c r="G4451" s="488"/>
    </row>
    <row r="4452" spans="7:7" ht="15" customHeight="1">
      <c r="G4452" s="488"/>
    </row>
    <row r="4453" spans="7:7" ht="15" customHeight="1">
      <c r="G4453" s="488"/>
    </row>
    <row r="4454" spans="7:7" ht="15" customHeight="1">
      <c r="G4454" s="488"/>
    </row>
    <row r="4455" spans="7:7" ht="15" customHeight="1">
      <c r="G4455" s="488"/>
    </row>
    <row r="4456" spans="7:7" ht="15" customHeight="1">
      <c r="G4456" s="488"/>
    </row>
    <row r="4457" spans="7:7" ht="15" customHeight="1">
      <c r="G4457" s="488"/>
    </row>
    <row r="4458" spans="7:7" ht="15" customHeight="1">
      <c r="G4458" s="488"/>
    </row>
    <row r="4459" spans="7:7" ht="15" customHeight="1">
      <c r="G4459" s="488"/>
    </row>
    <row r="4460" spans="7:7" ht="15" customHeight="1">
      <c r="G4460" s="488"/>
    </row>
    <row r="4461" spans="7:7" ht="15" customHeight="1">
      <c r="G4461" s="488"/>
    </row>
    <row r="4462" spans="7:7" ht="15" customHeight="1">
      <c r="G4462" s="488"/>
    </row>
    <row r="4463" spans="7:7" ht="15" customHeight="1">
      <c r="G4463" s="488"/>
    </row>
    <row r="4464" spans="7:7" ht="15" customHeight="1">
      <c r="G4464" s="488"/>
    </row>
    <row r="4465" spans="7:7" ht="15" customHeight="1">
      <c r="G4465" s="488"/>
    </row>
    <row r="4466" spans="7:7" ht="15" customHeight="1">
      <c r="G4466" s="488"/>
    </row>
    <row r="4467" spans="7:7" ht="15" customHeight="1">
      <c r="G4467" s="488"/>
    </row>
    <row r="4468" spans="7:7" ht="15" customHeight="1">
      <c r="G4468" s="488"/>
    </row>
    <row r="4469" spans="7:7" ht="15" customHeight="1">
      <c r="G4469" s="488"/>
    </row>
    <row r="4470" spans="7:7" ht="15" customHeight="1">
      <c r="G4470" s="488"/>
    </row>
    <row r="4471" spans="7:7" ht="15" customHeight="1">
      <c r="G4471" s="488"/>
    </row>
    <row r="4472" spans="7:7" ht="15" customHeight="1">
      <c r="G4472" s="488"/>
    </row>
    <row r="4473" spans="7:7" ht="15" customHeight="1">
      <c r="G4473" s="488"/>
    </row>
    <row r="4474" spans="7:7" ht="15" customHeight="1">
      <c r="G4474" s="488"/>
    </row>
    <row r="4475" spans="7:7" ht="15" customHeight="1">
      <c r="G4475" s="488"/>
    </row>
    <row r="4476" spans="7:7" ht="15" customHeight="1">
      <c r="G4476" s="488"/>
    </row>
    <row r="4477" spans="7:7" ht="15" customHeight="1">
      <c r="G4477" s="488"/>
    </row>
    <row r="4478" spans="7:7" ht="15" customHeight="1">
      <c r="G4478" s="488"/>
    </row>
    <row r="4479" spans="7:7" ht="15" customHeight="1">
      <c r="G4479" s="488"/>
    </row>
    <row r="4480" spans="7:7" ht="15" customHeight="1">
      <c r="G4480" s="488"/>
    </row>
    <row r="4481" spans="7:7" ht="15" customHeight="1">
      <c r="G4481" s="488"/>
    </row>
    <row r="4482" spans="7:7" ht="15" customHeight="1">
      <c r="G4482" s="488"/>
    </row>
    <row r="4483" spans="7:7" ht="15" customHeight="1">
      <c r="G4483" s="488"/>
    </row>
    <row r="4484" spans="7:7" ht="15" customHeight="1">
      <c r="G4484" s="488"/>
    </row>
    <row r="4485" spans="7:7" ht="15" customHeight="1">
      <c r="G4485" s="488"/>
    </row>
    <row r="4486" spans="7:7" ht="15" customHeight="1">
      <c r="G4486" s="488"/>
    </row>
    <row r="4487" spans="7:7" ht="15" customHeight="1">
      <c r="G4487" s="488"/>
    </row>
    <row r="4488" spans="7:7" ht="15" customHeight="1">
      <c r="G4488" s="488"/>
    </row>
    <row r="4489" spans="7:7" ht="15" customHeight="1">
      <c r="G4489" s="488"/>
    </row>
    <row r="4490" spans="7:7" ht="15" customHeight="1">
      <c r="G4490" s="488"/>
    </row>
    <row r="4491" spans="7:7" ht="15" customHeight="1">
      <c r="G4491" s="488"/>
    </row>
    <row r="4492" spans="7:7" ht="15" customHeight="1">
      <c r="G4492" s="488"/>
    </row>
    <row r="4493" spans="7:7" ht="15" customHeight="1">
      <c r="G4493" s="488"/>
    </row>
    <row r="4494" spans="7:7" ht="15" customHeight="1">
      <c r="G4494" s="488"/>
    </row>
    <row r="4495" spans="7:7" ht="15" customHeight="1">
      <c r="G4495" s="488"/>
    </row>
    <row r="4496" spans="7:7" ht="15" customHeight="1">
      <c r="G4496" s="488"/>
    </row>
    <row r="4497" spans="7:7" ht="15" customHeight="1">
      <c r="G4497" s="488"/>
    </row>
    <row r="4498" spans="7:7" ht="15" customHeight="1">
      <c r="G4498" s="488"/>
    </row>
    <row r="4499" spans="7:7" ht="15" customHeight="1">
      <c r="G4499" s="488"/>
    </row>
    <row r="4500" spans="7:7" ht="15" customHeight="1">
      <c r="G4500" s="488"/>
    </row>
    <row r="4501" spans="7:7" ht="15" customHeight="1">
      <c r="G4501" s="488"/>
    </row>
    <row r="4502" spans="7:7" ht="15" customHeight="1">
      <c r="G4502" s="488"/>
    </row>
    <row r="4503" spans="7:7" ht="15" customHeight="1">
      <c r="G4503" s="488"/>
    </row>
    <row r="4504" spans="7:7" ht="15" customHeight="1">
      <c r="G4504" s="488"/>
    </row>
    <row r="4505" spans="7:7" ht="15" customHeight="1">
      <c r="G4505" s="488"/>
    </row>
    <row r="4506" spans="7:7" ht="15" customHeight="1">
      <c r="G4506" s="488"/>
    </row>
    <row r="4507" spans="7:7" ht="15" customHeight="1">
      <c r="G4507" s="488"/>
    </row>
    <row r="4508" spans="7:7" ht="15" customHeight="1">
      <c r="G4508" s="488"/>
    </row>
    <row r="4509" spans="7:7" ht="15" customHeight="1">
      <c r="G4509" s="488"/>
    </row>
    <row r="4510" spans="7:7" ht="15" customHeight="1">
      <c r="G4510" s="488"/>
    </row>
    <row r="4511" spans="7:7" ht="15" customHeight="1">
      <c r="G4511" s="488"/>
    </row>
    <row r="4512" spans="7:7" ht="15" customHeight="1">
      <c r="G4512" s="488"/>
    </row>
    <row r="4513" spans="7:7" ht="15" customHeight="1">
      <c r="G4513" s="488"/>
    </row>
    <row r="4514" spans="7:7" ht="15" customHeight="1">
      <c r="G4514" s="488"/>
    </row>
    <row r="4515" spans="7:7" ht="15" customHeight="1">
      <c r="G4515" s="488"/>
    </row>
    <row r="4516" spans="7:7" ht="15" customHeight="1">
      <c r="G4516" s="488"/>
    </row>
    <row r="4517" spans="7:7" ht="15" customHeight="1">
      <c r="G4517" s="488"/>
    </row>
    <row r="4518" spans="7:7" ht="15" customHeight="1">
      <c r="G4518" s="488"/>
    </row>
    <row r="4519" spans="7:7" ht="15" customHeight="1">
      <c r="G4519" s="488"/>
    </row>
    <row r="4520" spans="7:7" ht="15" customHeight="1">
      <c r="G4520" s="488"/>
    </row>
    <row r="4521" spans="7:7" ht="15" customHeight="1">
      <c r="G4521" s="488"/>
    </row>
    <row r="4522" spans="7:7" ht="15" customHeight="1">
      <c r="G4522" s="488"/>
    </row>
    <row r="4523" spans="7:7" ht="15" customHeight="1">
      <c r="G4523" s="488"/>
    </row>
    <row r="4524" spans="7:7" ht="15" customHeight="1">
      <c r="G4524" s="488"/>
    </row>
    <row r="4525" spans="7:7" ht="15" customHeight="1">
      <c r="G4525" s="488"/>
    </row>
    <row r="4526" spans="7:7" ht="15" customHeight="1">
      <c r="G4526" s="488"/>
    </row>
    <row r="4527" spans="7:7" ht="15" customHeight="1">
      <c r="G4527" s="488"/>
    </row>
    <row r="4528" spans="7:7" ht="15" customHeight="1">
      <c r="G4528" s="488"/>
    </row>
    <row r="4529" spans="7:7" ht="15" customHeight="1">
      <c r="G4529" s="488"/>
    </row>
    <row r="4530" spans="7:7" ht="15" customHeight="1">
      <c r="G4530" s="488"/>
    </row>
    <row r="4531" spans="7:7" ht="15" customHeight="1">
      <c r="G4531" s="488"/>
    </row>
    <row r="4532" spans="7:7" ht="15" customHeight="1">
      <c r="G4532" s="488"/>
    </row>
    <row r="4533" spans="7:7" ht="15" customHeight="1">
      <c r="G4533" s="488"/>
    </row>
    <row r="4534" spans="7:7" ht="15" customHeight="1">
      <c r="G4534" s="488"/>
    </row>
    <row r="4535" spans="7:7" ht="15" customHeight="1">
      <c r="G4535" s="488"/>
    </row>
    <row r="4536" spans="7:7" ht="15" customHeight="1">
      <c r="G4536" s="488"/>
    </row>
    <row r="4537" spans="7:7" ht="15" customHeight="1">
      <c r="G4537" s="488"/>
    </row>
    <row r="4538" spans="7:7" ht="15" customHeight="1">
      <c r="G4538" s="488"/>
    </row>
    <row r="4539" spans="7:7" ht="15" customHeight="1">
      <c r="G4539" s="488"/>
    </row>
    <row r="4540" spans="7:7" ht="15" customHeight="1">
      <c r="G4540" s="488"/>
    </row>
    <row r="4541" spans="7:7" ht="15" customHeight="1">
      <c r="G4541" s="488"/>
    </row>
    <row r="4542" spans="7:7" ht="15" customHeight="1">
      <c r="G4542" s="488"/>
    </row>
    <row r="4543" spans="7:7" ht="15" customHeight="1">
      <c r="G4543" s="488"/>
    </row>
    <row r="4544" spans="7:7" ht="15" customHeight="1">
      <c r="G4544" s="488"/>
    </row>
    <row r="4545" spans="7:7" ht="15" customHeight="1">
      <c r="G4545" s="488"/>
    </row>
    <row r="4546" spans="7:7" ht="15" customHeight="1">
      <c r="G4546" s="488"/>
    </row>
    <row r="4547" spans="7:7" ht="15" customHeight="1">
      <c r="G4547" s="488"/>
    </row>
    <row r="4548" spans="7:7" ht="15" customHeight="1">
      <c r="G4548" s="488"/>
    </row>
    <row r="4549" spans="7:7" ht="15" customHeight="1">
      <c r="G4549" s="488"/>
    </row>
    <row r="4550" spans="7:7" ht="15" customHeight="1">
      <c r="G4550" s="488"/>
    </row>
    <row r="4551" spans="7:7" ht="15" customHeight="1">
      <c r="G4551" s="488"/>
    </row>
    <row r="4552" spans="7:7" ht="15" customHeight="1">
      <c r="G4552" s="488"/>
    </row>
    <row r="4553" spans="7:7" ht="15" customHeight="1">
      <c r="G4553" s="488"/>
    </row>
    <row r="4554" spans="7:7" ht="15" customHeight="1">
      <c r="G4554" s="488"/>
    </row>
    <row r="4555" spans="7:7" ht="15" customHeight="1">
      <c r="G4555" s="488"/>
    </row>
    <row r="4556" spans="7:7" ht="15" customHeight="1">
      <c r="G4556" s="488"/>
    </row>
    <row r="4557" spans="7:7" ht="15" customHeight="1">
      <c r="G4557" s="488"/>
    </row>
    <row r="4558" spans="7:7" ht="15" customHeight="1">
      <c r="G4558" s="488"/>
    </row>
    <row r="4559" spans="7:7" ht="15" customHeight="1">
      <c r="G4559" s="488"/>
    </row>
    <row r="4560" spans="7:7" ht="15" customHeight="1">
      <c r="G4560" s="488"/>
    </row>
    <row r="4561" spans="7:7" ht="15" customHeight="1">
      <c r="G4561" s="488"/>
    </row>
    <row r="4562" spans="7:7" ht="15" customHeight="1">
      <c r="G4562" s="488"/>
    </row>
    <row r="4563" spans="7:7" ht="15" customHeight="1">
      <c r="G4563" s="488"/>
    </row>
    <row r="4564" spans="7:7" ht="15" customHeight="1">
      <c r="G4564" s="488"/>
    </row>
    <row r="4565" spans="7:7" ht="15" customHeight="1">
      <c r="G4565" s="488"/>
    </row>
    <row r="4566" spans="7:7" ht="15" customHeight="1">
      <c r="G4566" s="488"/>
    </row>
    <row r="4567" spans="7:7" ht="15" customHeight="1">
      <c r="G4567" s="488"/>
    </row>
    <row r="4568" spans="7:7" ht="15" customHeight="1">
      <c r="G4568" s="488"/>
    </row>
    <row r="4569" spans="7:7" ht="15" customHeight="1">
      <c r="G4569" s="488"/>
    </row>
    <row r="4570" spans="7:7" ht="15" customHeight="1">
      <c r="G4570" s="488"/>
    </row>
    <row r="4571" spans="7:7" ht="15" customHeight="1">
      <c r="G4571" s="488"/>
    </row>
    <row r="4572" spans="7:7" ht="15" customHeight="1">
      <c r="G4572" s="488"/>
    </row>
    <row r="4573" spans="7:7" ht="15" customHeight="1">
      <c r="G4573" s="488"/>
    </row>
    <row r="4574" spans="7:7" ht="15" customHeight="1">
      <c r="G4574" s="488"/>
    </row>
    <row r="4575" spans="7:7" ht="15" customHeight="1">
      <c r="G4575" s="488"/>
    </row>
    <row r="4576" spans="7:7" ht="15" customHeight="1">
      <c r="G4576" s="488"/>
    </row>
    <row r="4577" spans="7:7" ht="15" customHeight="1">
      <c r="G4577" s="488"/>
    </row>
    <row r="4578" spans="7:7" ht="15" customHeight="1">
      <c r="G4578" s="488"/>
    </row>
    <row r="4579" spans="7:7" ht="15" customHeight="1">
      <c r="G4579" s="488"/>
    </row>
    <row r="4580" spans="7:7" ht="15" customHeight="1">
      <c r="G4580" s="488"/>
    </row>
    <row r="4581" spans="7:7" ht="15" customHeight="1">
      <c r="G4581" s="488"/>
    </row>
    <row r="4582" spans="7:7" ht="15" customHeight="1">
      <c r="G4582" s="488"/>
    </row>
    <row r="4583" spans="7:7" ht="15" customHeight="1">
      <c r="G4583" s="488"/>
    </row>
    <row r="4584" spans="7:7" ht="15" customHeight="1">
      <c r="G4584" s="488"/>
    </row>
    <row r="4585" spans="7:7" ht="15" customHeight="1">
      <c r="G4585" s="488"/>
    </row>
    <row r="4586" spans="7:7" ht="15" customHeight="1">
      <c r="G4586" s="488"/>
    </row>
    <row r="4587" spans="7:7" ht="15" customHeight="1">
      <c r="G4587" s="488"/>
    </row>
    <row r="4588" spans="7:7" ht="15" customHeight="1">
      <c r="G4588" s="488"/>
    </row>
    <row r="4589" spans="7:7" ht="15" customHeight="1">
      <c r="G4589" s="488"/>
    </row>
    <row r="4590" spans="7:7" ht="15" customHeight="1">
      <c r="G4590" s="488"/>
    </row>
    <row r="4591" spans="7:7" ht="15" customHeight="1">
      <c r="G4591" s="488"/>
    </row>
    <row r="4592" spans="7:7" ht="15" customHeight="1">
      <c r="G4592" s="488"/>
    </row>
    <row r="4593" spans="7:7" ht="15" customHeight="1">
      <c r="G4593" s="488"/>
    </row>
    <row r="4594" spans="7:7" ht="15" customHeight="1">
      <c r="G4594" s="488"/>
    </row>
    <row r="4595" spans="7:7" ht="15" customHeight="1">
      <c r="G4595" s="488"/>
    </row>
    <row r="4596" spans="7:7" ht="15" customHeight="1">
      <c r="G4596" s="488"/>
    </row>
    <row r="4597" spans="7:7" ht="15" customHeight="1">
      <c r="G4597" s="488"/>
    </row>
    <row r="4598" spans="7:7" ht="15" customHeight="1">
      <c r="G4598" s="488"/>
    </row>
    <row r="4599" spans="7:7" ht="15" customHeight="1">
      <c r="G4599" s="488"/>
    </row>
    <row r="4600" spans="7:7" ht="15" customHeight="1">
      <c r="G4600" s="488"/>
    </row>
    <row r="4601" spans="7:7" ht="15" customHeight="1">
      <c r="G4601" s="488"/>
    </row>
    <row r="4602" spans="7:7" ht="15" customHeight="1">
      <c r="G4602" s="488"/>
    </row>
    <row r="4603" spans="7:7" ht="15" customHeight="1">
      <c r="G4603" s="488"/>
    </row>
    <row r="4604" spans="7:7" ht="15" customHeight="1">
      <c r="G4604" s="488"/>
    </row>
    <row r="4605" spans="7:7" ht="15" customHeight="1">
      <c r="G4605" s="488"/>
    </row>
    <row r="4606" spans="7:7" ht="15" customHeight="1">
      <c r="G4606" s="488"/>
    </row>
    <row r="4607" spans="7:7" ht="15" customHeight="1">
      <c r="G4607" s="488"/>
    </row>
    <row r="4608" spans="7:7" ht="15" customHeight="1">
      <c r="G4608" s="488"/>
    </row>
    <row r="4609" spans="7:7" ht="15" customHeight="1">
      <c r="G4609" s="488"/>
    </row>
    <row r="4610" spans="7:7" ht="15" customHeight="1">
      <c r="G4610" s="488"/>
    </row>
    <row r="4611" spans="7:7" ht="15" customHeight="1">
      <c r="G4611" s="488"/>
    </row>
    <row r="4612" spans="7:7" ht="15" customHeight="1">
      <c r="G4612" s="488"/>
    </row>
    <row r="4613" spans="7:7" ht="15" customHeight="1">
      <c r="G4613" s="488"/>
    </row>
    <row r="4614" spans="7:7" ht="15" customHeight="1">
      <c r="G4614" s="488"/>
    </row>
    <row r="4615" spans="7:7" ht="15" customHeight="1">
      <c r="G4615" s="488"/>
    </row>
    <row r="4616" spans="7:7" ht="15" customHeight="1">
      <c r="G4616" s="488"/>
    </row>
    <row r="4617" spans="7:7" ht="15" customHeight="1">
      <c r="G4617" s="488"/>
    </row>
    <row r="4618" spans="7:7" ht="15" customHeight="1">
      <c r="G4618" s="488"/>
    </row>
    <row r="4619" spans="7:7" ht="15" customHeight="1">
      <c r="G4619" s="488"/>
    </row>
    <row r="4620" spans="7:7" ht="15" customHeight="1">
      <c r="G4620" s="488"/>
    </row>
    <row r="4621" spans="7:7" ht="15" customHeight="1">
      <c r="G4621" s="488"/>
    </row>
    <row r="4622" spans="7:7" ht="15" customHeight="1">
      <c r="G4622" s="488"/>
    </row>
    <row r="4623" spans="7:7" ht="15" customHeight="1">
      <c r="G4623" s="488"/>
    </row>
    <row r="4624" spans="7:7" ht="15" customHeight="1">
      <c r="G4624" s="488"/>
    </row>
    <row r="4625" spans="7:7" ht="15" customHeight="1">
      <c r="G4625" s="488"/>
    </row>
    <row r="4626" spans="7:7" ht="15" customHeight="1">
      <c r="G4626" s="488"/>
    </row>
    <row r="4627" spans="7:7" ht="15" customHeight="1">
      <c r="G4627" s="488"/>
    </row>
    <row r="4628" spans="7:7" ht="15" customHeight="1">
      <c r="G4628" s="488"/>
    </row>
    <row r="4629" spans="7:7" ht="15" customHeight="1">
      <c r="G4629" s="488"/>
    </row>
    <row r="4630" spans="7:7" ht="15" customHeight="1">
      <c r="G4630" s="488"/>
    </row>
    <row r="4631" spans="7:7" ht="15" customHeight="1">
      <c r="G4631" s="488"/>
    </row>
    <row r="4632" spans="7:7" ht="15" customHeight="1">
      <c r="G4632" s="488"/>
    </row>
    <row r="4633" spans="7:7" ht="15" customHeight="1">
      <c r="G4633" s="488"/>
    </row>
    <row r="4634" spans="7:7" ht="15" customHeight="1">
      <c r="G4634" s="488"/>
    </row>
    <row r="4635" spans="7:7" ht="15" customHeight="1">
      <c r="G4635" s="488"/>
    </row>
    <row r="4636" spans="7:7" ht="15" customHeight="1">
      <c r="G4636" s="488"/>
    </row>
    <row r="4637" spans="7:7" ht="15" customHeight="1">
      <c r="G4637" s="488"/>
    </row>
    <row r="4638" spans="7:7" ht="15" customHeight="1">
      <c r="G4638" s="488"/>
    </row>
    <row r="4639" spans="7:7" ht="15" customHeight="1">
      <c r="G4639" s="488"/>
    </row>
    <row r="4640" spans="7:7" ht="15" customHeight="1">
      <c r="G4640" s="488"/>
    </row>
    <row r="4641" spans="7:7" ht="15" customHeight="1">
      <c r="G4641" s="488"/>
    </row>
    <row r="4642" spans="7:7" ht="15" customHeight="1">
      <c r="G4642" s="488"/>
    </row>
    <row r="4643" spans="7:7" ht="15" customHeight="1">
      <c r="G4643" s="488"/>
    </row>
    <row r="4644" spans="7:7" ht="15" customHeight="1">
      <c r="G4644" s="488"/>
    </row>
    <row r="4645" spans="7:7" ht="15" customHeight="1">
      <c r="G4645" s="488"/>
    </row>
    <row r="4646" spans="7:7" ht="15" customHeight="1">
      <c r="G4646" s="488"/>
    </row>
    <row r="4647" spans="7:7" ht="15" customHeight="1">
      <c r="G4647" s="488"/>
    </row>
    <row r="4648" spans="7:7" ht="15" customHeight="1">
      <c r="G4648" s="488"/>
    </row>
    <row r="4649" spans="7:7" ht="15" customHeight="1">
      <c r="G4649" s="488"/>
    </row>
    <row r="4650" spans="7:7" ht="15" customHeight="1">
      <c r="G4650" s="488"/>
    </row>
    <row r="4651" spans="7:7" ht="15" customHeight="1">
      <c r="G4651" s="488"/>
    </row>
    <row r="4652" spans="7:7" ht="15" customHeight="1">
      <c r="G4652" s="488"/>
    </row>
    <row r="4653" spans="7:7" ht="15" customHeight="1">
      <c r="G4653" s="488"/>
    </row>
    <row r="4654" spans="7:7" ht="15" customHeight="1">
      <c r="G4654" s="488"/>
    </row>
    <row r="4655" spans="7:7" ht="15" customHeight="1">
      <c r="G4655" s="488"/>
    </row>
    <row r="4656" spans="7:7" ht="15" customHeight="1">
      <c r="G4656" s="488"/>
    </row>
    <row r="4657" spans="7:7" ht="15" customHeight="1">
      <c r="G4657" s="488"/>
    </row>
    <row r="4658" spans="7:7" ht="15" customHeight="1">
      <c r="G4658" s="488"/>
    </row>
    <row r="4659" spans="7:7" ht="15" customHeight="1">
      <c r="G4659" s="488"/>
    </row>
    <row r="4660" spans="7:7" ht="15" customHeight="1">
      <c r="G4660" s="488"/>
    </row>
    <row r="4661" spans="7:7" ht="15" customHeight="1">
      <c r="G4661" s="488"/>
    </row>
    <row r="4662" spans="7:7" ht="15" customHeight="1">
      <c r="G4662" s="488"/>
    </row>
    <row r="4663" spans="7:7" ht="15" customHeight="1">
      <c r="G4663" s="488"/>
    </row>
    <row r="4664" spans="7:7" ht="15" customHeight="1">
      <c r="G4664" s="488"/>
    </row>
    <row r="4665" spans="7:7" ht="15" customHeight="1">
      <c r="G4665" s="488"/>
    </row>
    <row r="4666" spans="7:7" ht="15" customHeight="1">
      <c r="G4666" s="488"/>
    </row>
    <row r="4667" spans="7:7" ht="15" customHeight="1">
      <c r="G4667" s="488"/>
    </row>
    <row r="4668" spans="7:7" ht="15" customHeight="1">
      <c r="G4668" s="488"/>
    </row>
    <row r="4669" spans="7:7" ht="15" customHeight="1">
      <c r="G4669" s="488"/>
    </row>
    <row r="4670" spans="7:7" ht="15" customHeight="1">
      <c r="G4670" s="488"/>
    </row>
    <row r="4671" spans="7:7" ht="15" customHeight="1">
      <c r="G4671" s="488"/>
    </row>
    <row r="4672" spans="7:7" ht="15" customHeight="1">
      <c r="G4672" s="488"/>
    </row>
    <row r="4673" spans="7:7" ht="15" customHeight="1">
      <c r="G4673" s="488"/>
    </row>
    <row r="4674" spans="7:7" ht="15" customHeight="1">
      <c r="G4674" s="488"/>
    </row>
    <row r="4675" spans="7:7" ht="15" customHeight="1">
      <c r="G4675" s="488"/>
    </row>
    <row r="4676" spans="7:7" ht="15" customHeight="1">
      <c r="G4676" s="488"/>
    </row>
    <row r="4677" spans="7:7" ht="15" customHeight="1">
      <c r="G4677" s="488"/>
    </row>
    <row r="4678" spans="7:7" ht="15" customHeight="1">
      <c r="G4678" s="488"/>
    </row>
    <row r="4679" spans="7:7" ht="15" customHeight="1">
      <c r="G4679" s="488"/>
    </row>
    <row r="4680" spans="7:7" ht="15" customHeight="1">
      <c r="G4680" s="488"/>
    </row>
    <row r="4681" spans="7:7" ht="15" customHeight="1">
      <c r="G4681" s="488"/>
    </row>
    <row r="4682" spans="7:7" ht="15" customHeight="1">
      <c r="G4682" s="488"/>
    </row>
    <row r="4683" spans="7:7" ht="15" customHeight="1">
      <c r="G4683" s="488"/>
    </row>
    <row r="4684" spans="7:7" ht="15" customHeight="1">
      <c r="G4684" s="488"/>
    </row>
    <row r="4685" spans="7:7" ht="15" customHeight="1">
      <c r="G4685" s="488"/>
    </row>
    <row r="4686" spans="7:7" ht="15" customHeight="1">
      <c r="G4686" s="488"/>
    </row>
    <row r="4687" spans="7:7" ht="15" customHeight="1">
      <c r="G4687" s="488"/>
    </row>
    <row r="4688" spans="7:7" ht="15" customHeight="1">
      <c r="G4688" s="488"/>
    </row>
    <row r="4689" spans="7:7" ht="15" customHeight="1">
      <c r="G4689" s="488"/>
    </row>
    <row r="4690" spans="7:7" ht="15" customHeight="1">
      <c r="G4690" s="488"/>
    </row>
    <row r="4691" spans="7:7" ht="15" customHeight="1">
      <c r="G4691" s="488"/>
    </row>
    <row r="4692" spans="7:7" ht="15" customHeight="1">
      <c r="G4692" s="488"/>
    </row>
    <row r="4693" spans="7:7" ht="15" customHeight="1">
      <c r="G4693" s="488"/>
    </row>
    <row r="4694" spans="7:7" ht="15" customHeight="1">
      <c r="G4694" s="488"/>
    </row>
    <row r="4695" spans="7:7" ht="15" customHeight="1">
      <c r="G4695" s="488"/>
    </row>
    <row r="4696" spans="7:7" ht="15" customHeight="1">
      <c r="G4696" s="488"/>
    </row>
    <row r="4697" spans="7:7" ht="15" customHeight="1">
      <c r="G4697" s="488"/>
    </row>
    <row r="4698" spans="7:7" ht="15" customHeight="1">
      <c r="G4698" s="488"/>
    </row>
    <row r="4699" spans="7:7" ht="15" customHeight="1">
      <c r="G4699" s="488"/>
    </row>
    <row r="4700" spans="7:7" ht="15" customHeight="1">
      <c r="G4700" s="488"/>
    </row>
    <row r="4701" spans="7:7" ht="15" customHeight="1">
      <c r="G4701" s="488"/>
    </row>
    <row r="4702" spans="7:7" ht="15" customHeight="1">
      <c r="G4702" s="488"/>
    </row>
    <row r="4703" spans="7:7" ht="15" customHeight="1">
      <c r="G4703" s="488"/>
    </row>
    <row r="4704" spans="7:7" ht="15" customHeight="1">
      <c r="G4704" s="488"/>
    </row>
    <row r="4705" spans="7:7" ht="15" customHeight="1">
      <c r="G4705" s="488"/>
    </row>
    <row r="4706" spans="7:7" ht="15" customHeight="1">
      <c r="G4706" s="488"/>
    </row>
    <row r="4707" spans="7:7" ht="15" customHeight="1">
      <c r="G4707" s="488"/>
    </row>
    <row r="4708" spans="7:7" ht="15" customHeight="1">
      <c r="G4708" s="488"/>
    </row>
    <row r="4709" spans="7:7" ht="15" customHeight="1">
      <c r="G4709" s="488"/>
    </row>
    <row r="4710" spans="7:7" ht="15" customHeight="1">
      <c r="G4710" s="488"/>
    </row>
    <row r="4711" spans="7:7" ht="15" customHeight="1">
      <c r="G4711" s="488"/>
    </row>
    <row r="4712" spans="7:7" ht="15" customHeight="1">
      <c r="G4712" s="488"/>
    </row>
    <row r="4713" spans="7:7" ht="15" customHeight="1">
      <c r="G4713" s="488"/>
    </row>
    <row r="4714" spans="7:7" ht="15" customHeight="1">
      <c r="G4714" s="488"/>
    </row>
    <row r="4715" spans="7:7" ht="15" customHeight="1">
      <c r="G4715" s="488"/>
    </row>
    <row r="4716" spans="7:7" ht="15" customHeight="1">
      <c r="G4716" s="488"/>
    </row>
    <row r="4717" spans="7:7" ht="15" customHeight="1">
      <c r="G4717" s="488"/>
    </row>
    <row r="4718" spans="7:7" ht="15" customHeight="1">
      <c r="G4718" s="488"/>
    </row>
    <row r="4719" spans="7:7" ht="15" customHeight="1">
      <c r="G4719" s="488"/>
    </row>
    <row r="4720" spans="7:7" ht="15" customHeight="1">
      <c r="G4720" s="488"/>
    </row>
    <row r="4721" spans="7:7" ht="15" customHeight="1">
      <c r="G4721" s="488"/>
    </row>
    <row r="4722" spans="7:7" ht="15" customHeight="1">
      <c r="G4722" s="488"/>
    </row>
    <row r="4723" spans="7:7" ht="15" customHeight="1">
      <c r="G4723" s="488"/>
    </row>
    <row r="4724" spans="7:7" ht="15" customHeight="1">
      <c r="G4724" s="488"/>
    </row>
    <row r="4725" spans="7:7" ht="15" customHeight="1">
      <c r="G4725" s="488"/>
    </row>
    <row r="4726" spans="7:7" ht="15" customHeight="1">
      <c r="G4726" s="488"/>
    </row>
    <row r="4727" spans="7:7" ht="15" customHeight="1">
      <c r="G4727" s="488"/>
    </row>
    <row r="4728" spans="7:7" ht="15" customHeight="1">
      <c r="G4728" s="488"/>
    </row>
    <row r="4729" spans="7:7" ht="15" customHeight="1">
      <c r="G4729" s="488"/>
    </row>
    <row r="4730" spans="7:7" ht="15" customHeight="1">
      <c r="G4730" s="488"/>
    </row>
    <row r="4731" spans="7:7" ht="15" customHeight="1">
      <c r="G4731" s="488"/>
    </row>
    <row r="4732" spans="7:7" ht="15" customHeight="1">
      <c r="G4732" s="488"/>
    </row>
    <row r="4733" spans="7:7" ht="15" customHeight="1">
      <c r="G4733" s="488"/>
    </row>
    <row r="4734" spans="7:7" ht="15" customHeight="1">
      <c r="G4734" s="488"/>
    </row>
    <row r="4735" spans="7:7" ht="15" customHeight="1">
      <c r="G4735" s="488"/>
    </row>
    <row r="4736" spans="7:7" ht="15" customHeight="1">
      <c r="G4736" s="488"/>
    </row>
    <row r="4737" spans="7:7" ht="15" customHeight="1">
      <c r="G4737" s="488"/>
    </row>
    <row r="4738" spans="7:7" ht="15" customHeight="1">
      <c r="G4738" s="488"/>
    </row>
    <row r="4739" spans="7:7" ht="15" customHeight="1">
      <c r="G4739" s="488"/>
    </row>
    <row r="4740" spans="7:7" ht="15" customHeight="1">
      <c r="G4740" s="488"/>
    </row>
    <row r="4741" spans="7:7" ht="15" customHeight="1">
      <c r="G4741" s="488"/>
    </row>
    <row r="4742" spans="7:7" ht="15" customHeight="1">
      <c r="G4742" s="488"/>
    </row>
    <row r="4743" spans="7:7" ht="15" customHeight="1">
      <c r="G4743" s="488"/>
    </row>
    <row r="4744" spans="7:7" ht="15" customHeight="1">
      <c r="G4744" s="488"/>
    </row>
    <row r="4745" spans="7:7" ht="15" customHeight="1">
      <c r="G4745" s="488"/>
    </row>
    <row r="4746" spans="7:7" ht="15" customHeight="1">
      <c r="G4746" s="488"/>
    </row>
    <row r="4747" spans="7:7" ht="15" customHeight="1">
      <c r="G4747" s="488"/>
    </row>
    <row r="4748" spans="7:7" ht="15" customHeight="1">
      <c r="G4748" s="488"/>
    </row>
    <row r="4749" spans="7:7" ht="15" customHeight="1">
      <c r="G4749" s="488"/>
    </row>
    <row r="4750" spans="7:7" ht="15" customHeight="1">
      <c r="G4750" s="488"/>
    </row>
    <row r="4751" spans="7:7" ht="15" customHeight="1">
      <c r="G4751" s="488"/>
    </row>
    <row r="4752" spans="7:7" ht="15" customHeight="1">
      <c r="G4752" s="488"/>
    </row>
    <row r="4753" spans="7:7" ht="15" customHeight="1">
      <c r="G4753" s="488"/>
    </row>
    <row r="4754" spans="7:7" ht="15" customHeight="1">
      <c r="G4754" s="488"/>
    </row>
    <row r="4755" spans="7:7" ht="15" customHeight="1">
      <c r="G4755" s="488"/>
    </row>
    <row r="4756" spans="7:7" ht="15" customHeight="1">
      <c r="G4756" s="488"/>
    </row>
    <row r="4757" spans="7:7" ht="15" customHeight="1">
      <c r="G4757" s="488"/>
    </row>
    <row r="4758" spans="7:7" ht="15" customHeight="1">
      <c r="G4758" s="488"/>
    </row>
    <row r="4759" spans="7:7" ht="15" customHeight="1">
      <c r="G4759" s="488"/>
    </row>
    <row r="4760" spans="7:7" ht="15" customHeight="1">
      <c r="G4760" s="488"/>
    </row>
    <row r="4761" spans="7:7" ht="15" customHeight="1">
      <c r="G4761" s="488"/>
    </row>
    <row r="4762" spans="7:7" ht="15" customHeight="1">
      <c r="G4762" s="488"/>
    </row>
    <row r="4763" spans="7:7" ht="15" customHeight="1">
      <c r="G4763" s="488"/>
    </row>
    <row r="4764" spans="7:7" ht="15" customHeight="1">
      <c r="G4764" s="488"/>
    </row>
    <row r="4765" spans="7:7" ht="15" customHeight="1">
      <c r="G4765" s="488"/>
    </row>
    <row r="4766" spans="7:7" ht="15" customHeight="1">
      <c r="G4766" s="488"/>
    </row>
    <row r="4767" spans="7:7" ht="15" customHeight="1">
      <c r="G4767" s="488"/>
    </row>
    <row r="4768" spans="7:7" ht="15" customHeight="1">
      <c r="G4768" s="488"/>
    </row>
    <row r="4769" spans="7:7" ht="15" customHeight="1">
      <c r="G4769" s="488"/>
    </row>
    <row r="4770" spans="7:7" ht="15" customHeight="1">
      <c r="G4770" s="488"/>
    </row>
    <row r="4771" spans="7:7" ht="15" customHeight="1">
      <c r="G4771" s="488"/>
    </row>
    <row r="4772" spans="7:7" ht="15" customHeight="1">
      <c r="G4772" s="488"/>
    </row>
    <row r="4773" spans="7:7" ht="15" customHeight="1">
      <c r="G4773" s="488"/>
    </row>
    <row r="4774" spans="7:7" ht="15" customHeight="1">
      <c r="G4774" s="488"/>
    </row>
    <row r="4775" spans="7:7" ht="15" customHeight="1">
      <c r="G4775" s="488"/>
    </row>
    <row r="4776" spans="7:7" ht="15" customHeight="1">
      <c r="G4776" s="488"/>
    </row>
    <row r="4777" spans="7:7" ht="15" customHeight="1">
      <c r="G4777" s="488"/>
    </row>
    <row r="4778" spans="7:7" ht="15" customHeight="1">
      <c r="G4778" s="488"/>
    </row>
    <row r="4779" spans="7:7" ht="15" customHeight="1">
      <c r="G4779" s="488"/>
    </row>
    <row r="4780" spans="7:7" ht="15" customHeight="1">
      <c r="G4780" s="488"/>
    </row>
    <row r="4781" spans="7:7" ht="15" customHeight="1">
      <c r="G4781" s="488"/>
    </row>
    <row r="4782" spans="7:7" ht="15" customHeight="1">
      <c r="G4782" s="488"/>
    </row>
    <row r="4783" spans="7:7" ht="15" customHeight="1">
      <c r="G4783" s="488"/>
    </row>
    <row r="4784" spans="7:7" ht="15" customHeight="1">
      <c r="G4784" s="488"/>
    </row>
    <row r="4785" spans="7:7" ht="15" customHeight="1">
      <c r="G4785" s="488"/>
    </row>
    <row r="4786" spans="7:7" ht="15" customHeight="1">
      <c r="G4786" s="488"/>
    </row>
    <row r="4787" spans="7:7" ht="15" customHeight="1">
      <c r="G4787" s="488"/>
    </row>
    <row r="4788" spans="7:7" ht="15" customHeight="1">
      <c r="G4788" s="488"/>
    </row>
    <row r="4789" spans="7:7" ht="15" customHeight="1">
      <c r="G4789" s="488"/>
    </row>
    <row r="4790" spans="7:7" ht="15" customHeight="1">
      <c r="G4790" s="488"/>
    </row>
    <row r="4791" spans="7:7" ht="15" customHeight="1">
      <c r="G4791" s="488"/>
    </row>
    <row r="4792" spans="7:7" ht="15" customHeight="1">
      <c r="G4792" s="488"/>
    </row>
    <row r="4793" spans="7:7" ht="15" customHeight="1">
      <c r="G4793" s="488"/>
    </row>
    <row r="4794" spans="7:7" ht="15" customHeight="1">
      <c r="G4794" s="488"/>
    </row>
    <row r="4795" spans="7:7" ht="15" customHeight="1">
      <c r="G4795" s="488"/>
    </row>
    <row r="4796" spans="7:7" ht="15" customHeight="1">
      <c r="G4796" s="488"/>
    </row>
    <row r="4797" spans="7:7" ht="15" customHeight="1">
      <c r="G4797" s="488"/>
    </row>
    <row r="4798" spans="7:7" ht="15" customHeight="1">
      <c r="G4798" s="488"/>
    </row>
    <row r="4799" spans="7:7" ht="15" customHeight="1">
      <c r="G4799" s="488"/>
    </row>
    <row r="4800" spans="7:7" ht="15" customHeight="1">
      <c r="G4800" s="488"/>
    </row>
    <row r="4801" spans="7:7" ht="15" customHeight="1">
      <c r="G4801" s="488"/>
    </row>
    <row r="4802" spans="7:7" ht="15" customHeight="1">
      <c r="G4802" s="488"/>
    </row>
    <row r="4803" spans="7:7" ht="15" customHeight="1">
      <c r="G4803" s="488"/>
    </row>
    <row r="4804" spans="7:7" ht="15" customHeight="1">
      <c r="G4804" s="488"/>
    </row>
    <row r="4805" spans="7:7" ht="15" customHeight="1">
      <c r="G4805" s="488"/>
    </row>
    <row r="4806" spans="7:7" ht="15" customHeight="1">
      <c r="G4806" s="488"/>
    </row>
    <row r="4807" spans="7:7" ht="15" customHeight="1">
      <c r="G4807" s="488"/>
    </row>
    <row r="4808" spans="7:7" ht="15" customHeight="1">
      <c r="G4808" s="488"/>
    </row>
    <row r="4809" spans="7:7" ht="15" customHeight="1">
      <c r="G4809" s="488"/>
    </row>
    <row r="4810" spans="7:7" ht="15" customHeight="1">
      <c r="G4810" s="488"/>
    </row>
    <row r="4811" spans="7:7" ht="15" customHeight="1">
      <c r="G4811" s="488"/>
    </row>
    <row r="4812" spans="7:7" ht="15" customHeight="1">
      <c r="G4812" s="488"/>
    </row>
    <row r="4813" spans="7:7" ht="15" customHeight="1">
      <c r="G4813" s="488"/>
    </row>
    <row r="4814" spans="7:7" ht="15" customHeight="1">
      <c r="G4814" s="488"/>
    </row>
    <row r="4815" spans="7:7" ht="15" customHeight="1">
      <c r="G4815" s="488"/>
    </row>
    <row r="4816" spans="7:7" ht="15" customHeight="1">
      <c r="G4816" s="488"/>
    </row>
    <row r="4817" spans="7:7" ht="15" customHeight="1">
      <c r="G4817" s="488"/>
    </row>
    <row r="4818" spans="7:7" ht="15" customHeight="1">
      <c r="G4818" s="488"/>
    </row>
    <row r="4819" spans="7:7" ht="15" customHeight="1">
      <c r="G4819" s="488"/>
    </row>
    <row r="4820" spans="7:7" ht="15" customHeight="1">
      <c r="G4820" s="488"/>
    </row>
    <row r="4821" spans="7:7" ht="15" customHeight="1">
      <c r="G4821" s="488"/>
    </row>
    <row r="4822" spans="7:7" ht="15" customHeight="1">
      <c r="G4822" s="488"/>
    </row>
    <row r="4823" spans="7:7" ht="15" customHeight="1">
      <c r="G4823" s="488"/>
    </row>
    <row r="4824" spans="7:7" ht="15" customHeight="1">
      <c r="G4824" s="488"/>
    </row>
    <row r="4825" spans="7:7" ht="15" customHeight="1">
      <c r="G4825" s="488"/>
    </row>
    <row r="4826" spans="7:7" ht="15" customHeight="1">
      <c r="G4826" s="488"/>
    </row>
    <row r="4827" spans="7:7" ht="15" customHeight="1">
      <c r="G4827" s="488"/>
    </row>
    <row r="4828" spans="7:7" ht="15" customHeight="1">
      <c r="G4828" s="488"/>
    </row>
    <row r="4829" spans="7:7" ht="15" customHeight="1">
      <c r="G4829" s="488"/>
    </row>
    <row r="4830" spans="7:7" ht="15" customHeight="1">
      <c r="G4830" s="488"/>
    </row>
    <row r="4831" spans="7:7" ht="15" customHeight="1">
      <c r="G4831" s="488"/>
    </row>
    <row r="4832" spans="7:7" ht="15" customHeight="1">
      <c r="G4832" s="488"/>
    </row>
    <row r="4833" spans="7:7" ht="15" customHeight="1">
      <c r="G4833" s="488"/>
    </row>
    <row r="4834" spans="7:7" ht="15" customHeight="1">
      <c r="G4834" s="488"/>
    </row>
    <row r="4835" spans="7:7" ht="15" customHeight="1">
      <c r="G4835" s="488"/>
    </row>
    <row r="4836" spans="7:7" ht="15" customHeight="1">
      <c r="G4836" s="488"/>
    </row>
    <row r="4837" spans="7:7" ht="15" customHeight="1">
      <c r="G4837" s="488"/>
    </row>
    <row r="4838" spans="7:7" ht="15" customHeight="1">
      <c r="G4838" s="488"/>
    </row>
    <row r="4839" spans="7:7" ht="15" customHeight="1">
      <c r="G4839" s="488"/>
    </row>
    <row r="4840" spans="7:7" ht="15" customHeight="1">
      <c r="G4840" s="488"/>
    </row>
    <row r="4841" spans="7:7" ht="15" customHeight="1">
      <c r="G4841" s="488"/>
    </row>
    <row r="4842" spans="7:7" ht="15" customHeight="1">
      <c r="G4842" s="488"/>
    </row>
    <row r="4843" spans="7:7" ht="15" customHeight="1">
      <c r="G4843" s="488"/>
    </row>
    <row r="4844" spans="7:7" ht="15" customHeight="1">
      <c r="G4844" s="488"/>
    </row>
    <row r="4845" spans="7:7" ht="15" customHeight="1">
      <c r="G4845" s="488"/>
    </row>
    <row r="4846" spans="7:7" ht="15" customHeight="1">
      <c r="G4846" s="488"/>
    </row>
    <row r="4847" spans="7:7" ht="15" customHeight="1">
      <c r="G4847" s="488"/>
    </row>
    <row r="4848" spans="7:7" ht="15" customHeight="1">
      <c r="G4848" s="488"/>
    </row>
    <row r="4849" spans="7:7" ht="15" customHeight="1">
      <c r="G4849" s="488"/>
    </row>
    <row r="4850" spans="7:7" ht="15" customHeight="1">
      <c r="G4850" s="488"/>
    </row>
    <row r="4851" spans="7:7" ht="15" customHeight="1">
      <c r="G4851" s="488"/>
    </row>
    <row r="4852" spans="7:7" ht="15" customHeight="1">
      <c r="G4852" s="488"/>
    </row>
    <row r="4853" spans="7:7" ht="15" customHeight="1">
      <c r="G4853" s="488"/>
    </row>
    <row r="4854" spans="7:7" ht="15" customHeight="1">
      <c r="G4854" s="488"/>
    </row>
    <row r="4855" spans="7:7" ht="15" customHeight="1">
      <c r="G4855" s="488"/>
    </row>
    <row r="4856" spans="7:7" ht="15" customHeight="1">
      <c r="G4856" s="488"/>
    </row>
    <row r="4857" spans="7:7" ht="15" customHeight="1">
      <c r="G4857" s="488"/>
    </row>
    <row r="4858" spans="7:7" ht="15" customHeight="1">
      <c r="G4858" s="488"/>
    </row>
    <row r="4859" spans="7:7" ht="15" customHeight="1">
      <c r="G4859" s="488"/>
    </row>
    <row r="4860" spans="7:7" ht="15" customHeight="1">
      <c r="G4860" s="488"/>
    </row>
    <row r="4861" spans="7:7" ht="15" customHeight="1">
      <c r="G4861" s="488"/>
    </row>
    <row r="4862" spans="7:7" ht="15" customHeight="1">
      <c r="G4862" s="488"/>
    </row>
    <row r="4863" spans="7:7" ht="15" customHeight="1">
      <c r="G4863" s="488"/>
    </row>
    <row r="4864" spans="7:7" ht="15" customHeight="1">
      <c r="G4864" s="488"/>
    </row>
    <row r="4865" spans="7:7" ht="15" customHeight="1">
      <c r="G4865" s="488"/>
    </row>
    <row r="4866" spans="7:7" ht="15" customHeight="1">
      <c r="G4866" s="488"/>
    </row>
    <row r="4867" spans="7:7" ht="15" customHeight="1">
      <c r="G4867" s="488"/>
    </row>
    <row r="4868" spans="7:7" ht="15" customHeight="1">
      <c r="G4868" s="488"/>
    </row>
    <row r="4869" spans="7:7" ht="15" customHeight="1">
      <c r="G4869" s="488"/>
    </row>
    <row r="4870" spans="7:7" ht="15" customHeight="1">
      <c r="G4870" s="488"/>
    </row>
    <row r="4871" spans="7:7" ht="15" customHeight="1">
      <c r="G4871" s="488"/>
    </row>
    <row r="4872" spans="7:7" ht="15" customHeight="1">
      <c r="G4872" s="488"/>
    </row>
    <row r="4873" spans="7:7" ht="15" customHeight="1">
      <c r="G4873" s="488"/>
    </row>
    <row r="4874" spans="7:7" ht="15" customHeight="1">
      <c r="G4874" s="488"/>
    </row>
    <row r="4875" spans="7:7" ht="15" customHeight="1">
      <c r="G4875" s="488"/>
    </row>
    <row r="4876" spans="7:7" ht="15" customHeight="1">
      <c r="G4876" s="488"/>
    </row>
    <row r="4877" spans="7:7" ht="15" customHeight="1">
      <c r="G4877" s="488"/>
    </row>
    <row r="4878" spans="7:7" ht="15" customHeight="1">
      <c r="G4878" s="488"/>
    </row>
    <row r="4879" spans="7:7" ht="15" customHeight="1">
      <c r="G4879" s="488"/>
    </row>
    <row r="4880" spans="7:7" ht="15" customHeight="1">
      <c r="G4880" s="488"/>
    </row>
    <row r="4881" spans="7:7" ht="15" customHeight="1">
      <c r="G4881" s="488"/>
    </row>
    <row r="4882" spans="7:7" ht="15" customHeight="1">
      <c r="G4882" s="488"/>
    </row>
    <row r="4883" spans="7:7" ht="15" customHeight="1">
      <c r="G4883" s="488"/>
    </row>
    <row r="4884" spans="7:7" ht="15" customHeight="1">
      <c r="G4884" s="488"/>
    </row>
    <row r="4885" spans="7:7" ht="15" customHeight="1">
      <c r="G4885" s="488"/>
    </row>
    <row r="4886" spans="7:7" ht="15" customHeight="1">
      <c r="G4886" s="488"/>
    </row>
    <row r="4887" spans="7:7" ht="15" customHeight="1">
      <c r="G4887" s="488"/>
    </row>
    <row r="4888" spans="7:7" ht="15" customHeight="1">
      <c r="G4888" s="488"/>
    </row>
    <row r="4889" spans="7:7" ht="15" customHeight="1">
      <c r="G4889" s="488"/>
    </row>
    <row r="4890" spans="7:7" ht="15" customHeight="1">
      <c r="G4890" s="488"/>
    </row>
    <row r="4891" spans="7:7" ht="15" customHeight="1">
      <c r="G4891" s="488"/>
    </row>
    <row r="4892" spans="7:7" ht="15" customHeight="1">
      <c r="G4892" s="488"/>
    </row>
    <row r="4893" spans="7:7" ht="15" customHeight="1">
      <c r="G4893" s="488"/>
    </row>
    <row r="4894" spans="7:7" ht="15" customHeight="1">
      <c r="G4894" s="488"/>
    </row>
    <row r="4895" spans="7:7" ht="15" customHeight="1">
      <c r="G4895" s="488"/>
    </row>
    <row r="4896" spans="7:7" ht="15" customHeight="1">
      <c r="G4896" s="488"/>
    </row>
    <row r="4897" spans="7:7" ht="15" customHeight="1">
      <c r="G4897" s="488"/>
    </row>
    <row r="4898" spans="7:7" ht="15" customHeight="1">
      <c r="G4898" s="488"/>
    </row>
    <row r="4899" spans="7:7" ht="15" customHeight="1">
      <c r="G4899" s="488"/>
    </row>
    <row r="4900" spans="7:7" ht="15" customHeight="1">
      <c r="G4900" s="488"/>
    </row>
    <row r="4901" spans="7:7" ht="15" customHeight="1">
      <c r="G4901" s="488"/>
    </row>
    <row r="4902" spans="7:7" ht="15" customHeight="1">
      <c r="G4902" s="488"/>
    </row>
    <row r="4903" spans="7:7" ht="15" customHeight="1">
      <c r="G4903" s="488"/>
    </row>
    <row r="4904" spans="7:7" ht="15" customHeight="1">
      <c r="G4904" s="488"/>
    </row>
    <row r="4905" spans="7:7" ht="15" customHeight="1">
      <c r="G4905" s="488"/>
    </row>
    <row r="4906" spans="7:7" ht="15" customHeight="1">
      <c r="G4906" s="488"/>
    </row>
    <row r="4907" spans="7:7" ht="15" customHeight="1">
      <c r="G4907" s="488"/>
    </row>
    <row r="4908" spans="7:7" ht="15" customHeight="1">
      <c r="G4908" s="488"/>
    </row>
    <row r="4909" spans="7:7" ht="15" customHeight="1">
      <c r="G4909" s="488"/>
    </row>
    <row r="4910" spans="7:7" ht="15" customHeight="1">
      <c r="G4910" s="488"/>
    </row>
    <row r="4911" spans="7:7" ht="15" customHeight="1">
      <c r="G4911" s="488"/>
    </row>
    <row r="4912" spans="7:7" ht="15" customHeight="1">
      <c r="G4912" s="488"/>
    </row>
    <row r="4913" spans="7:7" ht="15" customHeight="1">
      <c r="G4913" s="488"/>
    </row>
    <row r="4914" spans="7:7" ht="15" customHeight="1">
      <c r="G4914" s="488"/>
    </row>
    <row r="4915" spans="7:7" ht="15" customHeight="1">
      <c r="G4915" s="488"/>
    </row>
    <row r="4916" spans="7:7" ht="15" customHeight="1">
      <c r="G4916" s="488"/>
    </row>
    <row r="4917" spans="7:7" ht="15" customHeight="1">
      <c r="G4917" s="488"/>
    </row>
    <row r="4918" spans="7:7" ht="15" customHeight="1">
      <c r="G4918" s="488"/>
    </row>
    <row r="4919" spans="7:7" ht="15" customHeight="1">
      <c r="G4919" s="488"/>
    </row>
    <row r="4920" spans="7:7" ht="15" customHeight="1">
      <c r="G4920" s="488"/>
    </row>
    <row r="4921" spans="7:7" ht="15" customHeight="1">
      <c r="G4921" s="488"/>
    </row>
    <row r="4922" spans="7:7" ht="15" customHeight="1">
      <c r="G4922" s="488"/>
    </row>
    <row r="4923" spans="7:7" ht="15" customHeight="1">
      <c r="G4923" s="488"/>
    </row>
    <row r="4924" spans="7:7" ht="15" customHeight="1">
      <c r="G4924" s="488"/>
    </row>
    <row r="4925" spans="7:7" ht="15" customHeight="1">
      <c r="G4925" s="488"/>
    </row>
    <row r="4926" spans="7:7" ht="15" customHeight="1">
      <c r="G4926" s="488"/>
    </row>
    <row r="4927" spans="7:7" ht="15" customHeight="1">
      <c r="G4927" s="488"/>
    </row>
    <row r="4928" spans="7:7" ht="15" customHeight="1">
      <c r="G4928" s="488"/>
    </row>
    <row r="4929" spans="7:7" ht="15" customHeight="1">
      <c r="G4929" s="488"/>
    </row>
    <row r="4930" spans="7:7" ht="15" customHeight="1">
      <c r="G4930" s="488"/>
    </row>
    <row r="4931" spans="7:7" ht="15" customHeight="1">
      <c r="G4931" s="488"/>
    </row>
    <row r="4932" spans="7:7" ht="15" customHeight="1">
      <c r="G4932" s="488"/>
    </row>
    <row r="4933" spans="7:7" ht="15" customHeight="1">
      <c r="G4933" s="488"/>
    </row>
    <row r="4934" spans="7:7" ht="15" customHeight="1">
      <c r="G4934" s="488"/>
    </row>
    <row r="4935" spans="7:7" ht="15" customHeight="1">
      <c r="G4935" s="488"/>
    </row>
    <row r="4936" spans="7:7" ht="15" customHeight="1">
      <c r="G4936" s="488"/>
    </row>
    <row r="4937" spans="7:7" ht="15" customHeight="1">
      <c r="G4937" s="488"/>
    </row>
    <row r="4938" spans="7:7" ht="15" customHeight="1">
      <c r="G4938" s="488"/>
    </row>
    <row r="4939" spans="7:7" ht="15" customHeight="1">
      <c r="G4939" s="488"/>
    </row>
    <row r="4940" spans="7:7" ht="15" customHeight="1">
      <c r="G4940" s="488"/>
    </row>
    <row r="4941" spans="7:7" ht="15" customHeight="1">
      <c r="G4941" s="488"/>
    </row>
    <row r="4942" spans="7:7" ht="15" customHeight="1">
      <c r="G4942" s="488"/>
    </row>
    <row r="4943" spans="7:7" ht="15" customHeight="1">
      <c r="G4943" s="488"/>
    </row>
    <row r="4944" spans="7:7" ht="15" customHeight="1">
      <c r="G4944" s="488"/>
    </row>
    <row r="4945" spans="7:7" ht="15" customHeight="1">
      <c r="G4945" s="488"/>
    </row>
    <row r="4946" spans="7:7" ht="15" customHeight="1">
      <c r="G4946" s="488"/>
    </row>
    <row r="4947" spans="7:7" ht="15" customHeight="1">
      <c r="G4947" s="488"/>
    </row>
    <row r="4948" spans="7:7" ht="15" customHeight="1">
      <c r="G4948" s="488"/>
    </row>
    <row r="4949" spans="7:7" ht="15" customHeight="1">
      <c r="G4949" s="488"/>
    </row>
    <row r="4950" spans="7:7" ht="15" customHeight="1">
      <c r="G4950" s="488"/>
    </row>
    <row r="4951" spans="7:7" ht="15" customHeight="1">
      <c r="G4951" s="488"/>
    </row>
    <row r="4952" spans="7:7" ht="15" customHeight="1">
      <c r="G4952" s="488"/>
    </row>
    <row r="4953" spans="7:7" ht="15" customHeight="1">
      <c r="G4953" s="488"/>
    </row>
    <row r="4954" spans="7:7" ht="15" customHeight="1">
      <c r="G4954" s="488"/>
    </row>
    <row r="4955" spans="7:7" ht="15" customHeight="1">
      <c r="G4955" s="488"/>
    </row>
    <row r="4956" spans="7:7" ht="15" customHeight="1">
      <c r="G4956" s="488"/>
    </row>
    <row r="4957" spans="7:7" ht="15" customHeight="1">
      <c r="G4957" s="488"/>
    </row>
    <row r="4958" spans="7:7" ht="15" customHeight="1">
      <c r="G4958" s="488"/>
    </row>
    <row r="4959" spans="7:7" ht="15" customHeight="1">
      <c r="G4959" s="488"/>
    </row>
    <row r="4960" spans="7:7" ht="15" customHeight="1">
      <c r="G4960" s="488"/>
    </row>
    <row r="4961" spans="7:7" ht="15" customHeight="1">
      <c r="G4961" s="488"/>
    </row>
    <row r="4962" spans="7:7" ht="15" customHeight="1">
      <c r="G4962" s="488"/>
    </row>
    <row r="4963" spans="7:7" ht="15" customHeight="1">
      <c r="G4963" s="488"/>
    </row>
    <row r="4964" spans="7:7" ht="15" customHeight="1">
      <c r="G4964" s="488"/>
    </row>
    <row r="4965" spans="7:7" ht="15" customHeight="1">
      <c r="G4965" s="488"/>
    </row>
    <row r="4966" spans="7:7" ht="15" customHeight="1">
      <c r="G4966" s="488"/>
    </row>
    <row r="4967" spans="7:7" ht="15" customHeight="1">
      <c r="G4967" s="488"/>
    </row>
    <row r="4968" spans="7:7" ht="15" customHeight="1">
      <c r="G4968" s="488"/>
    </row>
    <row r="4969" spans="7:7" ht="15" customHeight="1">
      <c r="G4969" s="488"/>
    </row>
    <row r="4970" spans="7:7" ht="15" customHeight="1">
      <c r="G4970" s="488"/>
    </row>
    <row r="4971" spans="7:7" ht="15" customHeight="1">
      <c r="G4971" s="488"/>
    </row>
    <row r="4972" spans="7:7" ht="15" customHeight="1">
      <c r="G4972" s="488"/>
    </row>
    <row r="4973" spans="7:7" ht="15" customHeight="1">
      <c r="G4973" s="488"/>
    </row>
    <row r="4974" spans="7:7" ht="15" customHeight="1">
      <c r="G4974" s="488"/>
    </row>
    <row r="4975" spans="7:7" ht="15" customHeight="1">
      <c r="G4975" s="488"/>
    </row>
    <row r="4976" spans="7:7" ht="15" customHeight="1">
      <c r="G4976" s="488"/>
    </row>
    <row r="4977" spans="7:7" ht="15" customHeight="1">
      <c r="G4977" s="488"/>
    </row>
    <row r="4978" spans="7:7" ht="15" customHeight="1">
      <c r="G4978" s="488"/>
    </row>
    <row r="4979" spans="7:7" ht="15" customHeight="1">
      <c r="G4979" s="488"/>
    </row>
    <row r="4980" spans="7:7" ht="15" customHeight="1">
      <c r="G4980" s="488"/>
    </row>
    <row r="4981" spans="7:7" ht="15" customHeight="1">
      <c r="G4981" s="488"/>
    </row>
    <row r="4982" spans="7:7" ht="15" customHeight="1">
      <c r="G4982" s="488"/>
    </row>
    <row r="4983" spans="7:7" ht="15" customHeight="1">
      <c r="G4983" s="488"/>
    </row>
    <row r="4984" spans="7:7" ht="15" customHeight="1">
      <c r="G4984" s="488"/>
    </row>
    <row r="4985" spans="7:7" ht="15" customHeight="1">
      <c r="G4985" s="488"/>
    </row>
    <row r="4986" spans="7:7" ht="15" customHeight="1">
      <c r="G4986" s="488"/>
    </row>
    <row r="4987" spans="7:7" ht="15" customHeight="1">
      <c r="G4987" s="488"/>
    </row>
    <row r="4988" spans="7:7" ht="15" customHeight="1">
      <c r="G4988" s="488"/>
    </row>
    <row r="4989" spans="7:7" ht="15" customHeight="1">
      <c r="G4989" s="488"/>
    </row>
    <row r="4990" spans="7:7" ht="15" customHeight="1">
      <c r="G4990" s="488"/>
    </row>
    <row r="4991" spans="7:7" ht="15" customHeight="1">
      <c r="G4991" s="488"/>
    </row>
    <row r="4992" spans="7:7" ht="15" customHeight="1">
      <c r="G4992" s="488"/>
    </row>
    <row r="4993" spans="7:7" ht="15" customHeight="1">
      <c r="G4993" s="488"/>
    </row>
    <row r="4994" spans="7:7" ht="15" customHeight="1">
      <c r="G4994" s="488"/>
    </row>
    <row r="4995" spans="7:7" ht="15" customHeight="1">
      <c r="G4995" s="488"/>
    </row>
    <row r="4996" spans="7:7" ht="15" customHeight="1">
      <c r="G4996" s="488"/>
    </row>
    <row r="4997" spans="7:7" ht="15" customHeight="1">
      <c r="G4997" s="488"/>
    </row>
    <row r="4998" spans="7:7" ht="15" customHeight="1">
      <c r="G4998" s="488"/>
    </row>
    <row r="4999" spans="7:7" ht="15" customHeight="1">
      <c r="G4999" s="488"/>
    </row>
    <row r="5000" spans="7:7" ht="15" customHeight="1">
      <c r="G5000" s="488"/>
    </row>
    <row r="5001" spans="7:7" ht="15" customHeight="1">
      <c r="G5001" s="488"/>
    </row>
    <row r="5002" spans="7:7" ht="15" customHeight="1">
      <c r="G5002" s="488"/>
    </row>
    <row r="5003" spans="7:7" ht="15" customHeight="1">
      <c r="G5003" s="488"/>
    </row>
    <row r="5004" spans="7:7" ht="15" customHeight="1">
      <c r="G5004" s="488"/>
    </row>
    <row r="5005" spans="7:7" ht="15" customHeight="1">
      <c r="G5005" s="488"/>
    </row>
    <row r="5006" spans="7:7" ht="15" customHeight="1">
      <c r="G5006" s="488"/>
    </row>
    <row r="5007" spans="7:7" ht="15" customHeight="1">
      <c r="G5007" s="488"/>
    </row>
    <row r="5008" spans="7:7" ht="15" customHeight="1">
      <c r="G5008" s="488"/>
    </row>
    <row r="5009" spans="7:7" ht="15" customHeight="1">
      <c r="G5009" s="488"/>
    </row>
    <row r="5010" spans="7:7" ht="15" customHeight="1">
      <c r="G5010" s="488"/>
    </row>
    <row r="5011" spans="7:7" ht="15" customHeight="1">
      <c r="G5011" s="488"/>
    </row>
    <row r="5012" spans="7:7" ht="15" customHeight="1">
      <c r="G5012" s="488"/>
    </row>
    <row r="5013" spans="7:7" ht="15" customHeight="1">
      <c r="G5013" s="488"/>
    </row>
    <row r="5014" spans="7:7" ht="15" customHeight="1">
      <c r="G5014" s="488"/>
    </row>
    <row r="5015" spans="7:7" ht="15" customHeight="1">
      <c r="G5015" s="488"/>
    </row>
    <row r="5016" spans="7:7" ht="15" customHeight="1">
      <c r="G5016" s="488"/>
    </row>
    <row r="5017" spans="7:7" ht="15" customHeight="1">
      <c r="G5017" s="488"/>
    </row>
    <row r="5018" spans="7:7" ht="15" customHeight="1">
      <c r="G5018" s="488"/>
    </row>
    <row r="5019" spans="7:7" ht="15" customHeight="1">
      <c r="G5019" s="488"/>
    </row>
    <row r="5020" spans="7:7" ht="15" customHeight="1">
      <c r="G5020" s="488"/>
    </row>
    <row r="5021" spans="7:7" ht="15" customHeight="1">
      <c r="G5021" s="488"/>
    </row>
    <row r="5022" spans="7:7" ht="15" customHeight="1">
      <c r="G5022" s="488"/>
    </row>
    <row r="5023" spans="7:7" ht="15" customHeight="1">
      <c r="G5023" s="488"/>
    </row>
    <row r="5024" spans="7:7" ht="15" customHeight="1">
      <c r="G5024" s="488"/>
    </row>
    <row r="5025" spans="7:7" ht="15" customHeight="1">
      <c r="G5025" s="488"/>
    </row>
    <row r="5026" spans="7:7" ht="15" customHeight="1">
      <c r="G5026" s="488"/>
    </row>
    <row r="5027" spans="7:7" ht="15" customHeight="1">
      <c r="G5027" s="488"/>
    </row>
    <row r="5028" spans="7:7" ht="15" customHeight="1">
      <c r="G5028" s="488"/>
    </row>
    <row r="5029" spans="7:7" ht="15" customHeight="1">
      <c r="G5029" s="488"/>
    </row>
    <row r="5030" spans="7:7" ht="15" customHeight="1">
      <c r="G5030" s="488"/>
    </row>
    <row r="5031" spans="7:7" ht="15" customHeight="1">
      <c r="G5031" s="488"/>
    </row>
    <row r="5032" spans="7:7" ht="15" customHeight="1">
      <c r="G5032" s="488"/>
    </row>
    <row r="5033" spans="7:7" ht="15" customHeight="1">
      <c r="G5033" s="488"/>
    </row>
    <row r="5034" spans="7:7" ht="15" customHeight="1">
      <c r="G5034" s="488"/>
    </row>
    <row r="5035" spans="7:7" ht="15" customHeight="1">
      <c r="G5035" s="488"/>
    </row>
    <row r="5036" spans="7:7" ht="15" customHeight="1">
      <c r="G5036" s="488"/>
    </row>
    <row r="5037" spans="7:7" ht="15" customHeight="1">
      <c r="G5037" s="488"/>
    </row>
    <row r="5038" spans="7:7" ht="15" customHeight="1">
      <c r="G5038" s="488"/>
    </row>
    <row r="5039" spans="7:7" ht="15" customHeight="1">
      <c r="G5039" s="488"/>
    </row>
    <row r="5040" spans="7:7" ht="15" customHeight="1">
      <c r="G5040" s="488"/>
    </row>
    <row r="5041" spans="7:7" ht="15" customHeight="1">
      <c r="G5041" s="488"/>
    </row>
    <row r="5042" spans="7:7" ht="15" customHeight="1">
      <c r="G5042" s="488"/>
    </row>
    <row r="5043" spans="7:7" ht="15" customHeight="1">
      <c r="G5043" s="488"/>
    </row>
    <row r="5044" spans="7:7" ht="15" customHeight="1">
      <c r="G5044" s="488"/>
    </row>
    <row r="5045" spans="7:7" ht="15" customHeight="1">
      <c r="G5045" s="488"/>
    </row>
    <row r="5046" spans="7:7" ht="15" customHeight="1">
      <c r="G5046" s="488"/>
    </row>
    <row r="5047" spans="7:7" ht="15" customHeight="1">
      <c r="G5047" s="488"/>
    </row>
    <row r="5048" spans="7:7" ht="15" customHeight="1">
      <c r="G5048" s="488"/>
    </row>
    <row r="5049" spans="7:7" ht="15" customHeight="1">
      <c r="G5049" s="488"/>
    </row>
    <row r="5050" spans="7:7" ht="15" customHeight="1">
      <c r="G5050" s="488"/>
    </row>
    <row r="5051" spans="7:7" ht="15" customHeight="1">
      <c r="G5051" s="488"/>
    </row>
    <row r="5052" spans="7:7" ht="15" customHeight="1">
      <c r="G5052" s="488"/>
    </row>
    <row r="5053" spans="7:7" ht="15" customHeight="1">
      <c r="G5053" s="488"/>
    </row>
    <row r="5054" spans="7:7" ht="15" customHeight="1">
      <c r="G5054" s="488"/>
    </row>
    <row r="5055" spans="7:7" ht="15" customHeight="1">
      <c r="G5055" s="488"/>
    </row>
    <row r="5056" spans="7:7" ht="15" customHeight="1">
      <c r="G5056" s="488"/>
    </row>
    <row r="5057" spans="7:7" ht="15" customHeight="1">
      <c r="G5057" s="488"/>
    </row>
    <row r="5058" spans="7:7" ht="15" customHeight="1">
      <c r="G5058" s="488"/>
    </row>
    <row r="5059" spans="7:7" ht="15" customHeight="1">
      <c r="G5059" s="488"/>
    </row>
    <row r="5060" spans="7:7" ht="15" customHeight="1">
      <c r="G5060" s="488"/>
    </row>
    <row r="5061" spans="7:7" ht="15" customHeight="1">
      <c r="G5061" s="488"/>
    </row>
    <row r="5062" spans="7:7" ht="15" customHeight="1">
      <c r="G5062" s="488"/>
    </row>
    <row r="5063" spans="7:7" ht="15" customHeight="1">
      <c r="G5063" s="488"/>
    </row>
    <row r="5064" spans="7:7" ht="15" customHeight="1">
      <c r="G5064" s="488"/>
    </row>
    <row r="5065" spans="7:7" ht="15" customHeight="1">
      <c r="G5065" s="488"/>
    </row>
    <row r="5066" spans="7:7" ht="15" customHeight="1">
      <c r="G5066" s="488"/>
    </row>
    <row r="5067" spans="7:7" ht="15" customHeight="1">
      <c r="G5067" s="488"/>
    </row>
    <row r="5068" spans="7:7" ht="15" customHeight="1">
      <c r="G5068" s="488"/>
    </row>
    <row r="5069" spans="7:7" ht="15" customHeight="1">
      <c r="G5069" s="488"/>
    </row>
    <row r="5070" spans="7:7" ht="15" customHeight="1">
      <c r="G5070" s="488"/>
    </row>
    <row r="5071" spans="7:7" ht="15" customHeight="1">
      <c r="G5071" s="488"/>
    </row>
    <row r="5072" spans="7:7" ht="15" customHeight="1">
      <c r="G5072" s="488"/>
    </row>
    <row r="5073" spans="7:7" ht="15" customHeight="1">
      <c r="G5073" s="488"/>
    </row>
    <row r="5074" spans="7:7" ht="15" customHeight="1">
      <c r="G5074" s="488"/>
    </row>
    <row r="5075" spans="7:7" ht="15" customHeight="1">
      <c r="G5075" s="488"/>
    </row>
    <row r="5076" spans="7:7" ht="15" customHeight="1">
      <c r="G5076" s="488"/>
    </row>
    <row r="5077" spans="7:7" ht="15" customHeight="1">
      <c r="G5077" s="488"/>
    </row>
    <row r="5078" spans="7:7" ht="15" customHeight="1">
      <c r="G5078" s="488"/>
    </row>
    <row r="5079" spans="7:7" ht="15" customHeight="1">
      <c r="G5079" s="488"/>
    </row>
    <row r="5080" spans="7:7" ht="15" customHeight="1">
      <c r="G5080" s="488"/>
    </row>
    <row r="5081" spans="7:7" ht="15" customHeight="1">
      <c r="G5081" s="488"/>
    </row>
    <row r="5082" spans="7:7" ht="15" customHeight="1">
      <c r="G5082" s="488"/>
    </row>
    <row r="5083" spans="7:7" ht="15" customHeight="1">
      <c r="G5083" s="488"/>
    </row>
    <row r="5084" spans="7:7" ht="15" customHeight="1">
      <c r="G5084" s="488"/>
    </row>
    <row r="5085" spans="7:7" ht="15" customHeight="1">
      <c r="G5085" s="488"/>
    </row>
    <row r="5086" spans="7:7" ht="15" customHeight="1">
      <c r="G5086" s="488"/>
    </row>
    <row r="5087" spans="7:7" ht="15" customHeight="1">
      <c r="G5087" s="488"/>
    </row>
    <row r="5088" spans="7:7" ht="15" customHeight="1">
      <c r="G5088" s="488"/>
    </row>
    <row r="5089" spans="7:7" ht="15" customHeight="1">
      <c r="G5089" s="488"/>
    </row>
    <row r="5090" spans="7:7" ht="15" customHeight="1">
      <c r="G5090" s="488"/>
    </row>
    <row r="5091" spans="7:7" ht="15" customHeight="1">
      <c r="G5091" s="488"/>
    </row>
    <row r="5092" spans="7:7" ht="15" customHeight="1">
      <c r="G5092" s="488"/>
    </row>
    <row r="5093" spans="7:7" ht="15" customHeight="1">
      <c r="G5093" s="488"/>
    </row>
    <row r="5094" spans="7:7" ht="15" customHeight="1">
      <c r="G5094" s="488"/>
    </row>
    <row r="5095" spans="7:7" ht="15" customHeight="1">
      <c r="G5095" s="488"/>
    </row>
    <row r="5096" spans="7:7" ht="15" customHeight="1">
      <c r="G5096" s="488"/>
    </row>
    <row r="5097" spans="7:7" ht="15" customHeight="1">
      <c r="G5097" s="488"/>
    </row>
    <row r="5098" spans="7:7" ht="15" customHeight="1">
      <c r="G5098" s="488"/>
    </row>
    <row r="5099" spans="7:7" ht="15" customHeight="1">
      <c r="G5099" s="488"/>
    </row>
    <row r="5100" spans="7:7" ht="15" customHeight="1">
      <c r="G5100" s="488"/>
    </row>
    <row r="5101" spans="7:7" ht="15" customHeight="1">
      <c r="G5101" s="488"/>
    </row>
    <row r="5102" spans="7:7" ht="15" customHeight="1">
      <c r="G5102" s="488"/>
    </row>
    <row r="5103" spans="7:7" ht="15" customHeight="1">
      <c r="G5103" s="488"/>
    </row>
    <row r="5104" spans="7:7" ht="15" customHeight="1">
      <c r="G5104" s="488"/>
    </row>
    <row r="5105" spans="7:7" ht="15" customHeight="1">
      <c r="G5105" s="488"/>
    </row>
    <row r="5106" spans="7:7" ht="15" customHeight="1">
      <c r="G5106" s="488"/>
    </row>
    <row r="5107" spans="7:7" ht="15" customHeight="1">
      <c r="G5107" s="488"/>
    </row>
    <row r="5108" spans="7:7" ht="15" customHeight="1">
      <c r="G5108" s="488"/>
    </row>
    <row r="5109" spans="7:7" ht="15" customHeight="1">
      <c r="G5109" s="488"/>
    </row>
    <row r="5110" spans="7:7" ht="15" customHeight="1">
      <c r="G5110" s="488"/>
    </row>
    <row r="5111" spans="7:7" ht="15" customHeight="1">
      <c r="G5111" s="488"/>
    </row>
    <row r="5112" spans="7:7" ht="15" customHeight="1">
      <c r="G5112" s="488"/>
    </row>
    <row r="5113" spans="7:7" ht="15" customHeight="1">
      <c r="G5113" s="488"/>
    </row>
    <row r="5114" spans="7:7" ht="15" customHeight="1">
      <c r="G5114" s="488"/>
    </row>
    <row r="5115" spans="7:7" ht="15" customHeight="1">
      <c r="G5115" s="488"/>
    </row>
    <row r="5116" spans="7:7" ht="15" customHeight="1">
      <c r="G5116" s="488"/>
    </row>
    <row r="5117" spans="7:7" ht="15" customHeight="1">
      <c r="G5117" s="488"/>
    </row>
    <row r="5118" spans="7:7" ht="15" customHeight="1">
      <c r="G5118" s="488"/>
    </row>
    <row r="5119" spans="7:7" ht="15" customHeight="1">
      <c r="G5119" s="488"/>
    </row>
    <row r="5120" spans="7:7" ht="15" customHeight="1">
      <c r="G5120" s="488"/>
    </row>
    <row r="5121" spans="7:7" ht="15" customHeight="1">
      <c r="G5121" s="488"/>
    </row>
    <row r="5122" spans="7:7" ht="15" customHeight="1">
      <c r="G5122" s="488"/>
    </row>
    <row r="5123" spans="7:7" ht="15" customHeight="1">
      <c r="G5123" s="488"/>
    </row>
    <row r="5124" spans="7:7" ht="15" customHeight="1">
      <c r="G5124" s="488"/>
    </row>
    <row r="5125" spans="7:7" ht="15" customHeight="1">
      <c r="G5125" s="488"/>
    </row>
    <row r="5126" spans="7:7" ht="15" customHeight="1">
      <c r="G5126" s="488"/>
    </row>
    <row r="5127" spans="7:7" ht="15" customHeight="1">
      <c r="G5127" s="488"/>
    </row>
    <row r="5128" spans="7:7" ht="15" customHeight="1">
      <c r="G5128" s="488"/>
    </row>
    <row r="5129" spans="7:7" ht="15" customHeight="1">
      <c r="G5129" s="488"/>
    </row>
    <row r="5130" spans="7:7" ht="15" customHeight="1">
      <c r="G5130" s="488"/>
    </row>
    <row r="5131" spans="7:7" ht="15" customHeight="1">
      <c r="G5131" s="488"/>
    </row>
    <row r="5132" spans="7:7" ht="15" customHeight="1">
      <c r="G5132" s="488"/>
    </row>
    <row r="5133" spans="7:7" ht="15" customHeight="1">
      <c r="G5133" s="488"/>
    </row>
    <row r="5134" spans="7:7" ht="15" customHeight="1">
      <c r="G5134" s="488"/>
    </row>
    <row r="5135" spans="7:7" ht="15" customHeight="1">
      <c r="G5135" s="488"/>
    </row>
    <row r="5136" spans="7:7" ht="15" customHeight="1">
      <c r="G5136" s="488"/>
    </row>
    <row r="5137" spans="7:7" ht="15" customHeight="1">
      <c r="G5137" s="488"/>
    </row>
    <row r="5138" spans="7:7" ht="15" customHeight="1">
      <c r="G5138" s="488"/>
    </row>
    <row r="5139" spans="7:7" ht="15" customHeight="1">
      <c r="G5139" s="488"/>
    </row>
    <row r="5140" spans="7:7" ht="15" customHeight="1">
      <c r="G5140" s="488"/>
    </row>
    <row r="5141" spans="7:7" ht="15" customHeight="1">
      <c r="G5141" s="488"/>
    </row>
    <row r="5142" spans="7:7" ht="15" customHeight="1">
      <c r="G5142" s="488"/>
    </row>
    <row r="5143" spans="7:7" ht="15" customHeight="1">
      <c r="G5143" s="488"/>
    </row>
    <row r="5144" spans="7:7" ht="15" customHeight="1">
      <c r="G5144" s="488"/>
    </row>
    <row r="5145" spans="7:7" ht="15" customHeight="1">
      <c r="G5145" s="488"/>
    </row>
    <row r="5146" spans="7:7" ht="15" customHeight="1">
      <c r="G5146" s="488"/>
    </row>
    <row r="5147" spans="7:7" ht="15" customHeight="1">
      <c r="G5147" s="488"/>
    </row>
    <row r="5148" spans="7:7" ht="15" customHeight="1">
      <c r="G5148" s="488"/>
    </row>
    <row r="5149" spans="7:7" ht="15" customHeight="1">
      <c r="G5149" s="488"/>
    </row>
    <row r="5150" spans="7:7" ht="15" customHeight="1">
      <c r="G5150" s="488"/>
    </row>
    <row r="5151" spans="7:7" ht="15" customHeight="1">
      <c r="G5151" s="488"/>
    </row>
    <row r="5152" spans="7:7" ht="15" customHeight="1">
      <c r="G5152" s="488"/>
    </row>
    <row r="5153" spans="7:7" ht="15" customHeight="1">
      <c r="G5153" s="488"/>
    </row>
    <row r="5154" spans="7:7" ht="15" customHeight="1">
      <c r="G5154" s="488"/>
    </row>
    <row r="5155" spans="7:7" ht="15" customHeight="1">
      <c r="G5155" s="488"/>
    </row>
    <row r="5156" spans="7:7" ht="15" customHeight="1">
      <c r="G5156" s="488"/>
    </row>
    <row r="5157" spans="7:7" ht="15" customHeight="1">
      <c r="G5157" s="488"/>
    </row>
    <row r="5158" spans="7:7" ht="15" customHeight="1">
      <c r="G5158" s="488"/>
    </row>
    <row r="5159" spans="7:7" ht="15" customHeight="1">
      <c r="G5159" s="488"/>
    </row>
    <row r="5160" spans="7:7" ht="15" customHeight="1">
      <c r="G5160" s="488"/>
    </row>
    <row r="5161" spans="7:7" ht="15" customHeight="1">
      <c r="G5161" s="488"/>
    </row>
    <row r="5162" spans="7:7" ht="15" customHeight="1">
      <c r="G5162" s="488"/>
    </row>
    <row r="5163" spans="7:7" ht="15" customHeight="1">
      <c r="G5163" s="488"/>
    </row>
    <row r="5164" spans="7:7" ht="15" customHeight="1">
      <c r="G5164" s="488"/>
    </row>
    <row r="5165" spans="7:7" ht="15" customHeight="1">
      <c r="G5165" s="488"/>
    </row>
    <row r="5166" spans="7:7" ht="15" customHeight="1">
      <c r="G5166" s="488"/>
    </row>
    <row r="5167" spans="7:7" ht="15" customHeight="1">
      <c r="G5167" s="488"/>
    </row>
    <row r="5168" spans="7:7" ht="15" customHeight="1">
      <c r="G5168" s="488"/>
    </row>
    <row r="5169" spans="7:7" ht="15" customHeight="1">
      <c r="G5169" s="488"/>
    </row>
    <row r="5170" spans="7:7" ht="15" customHeight="1">
      <c r="G5170" s="488"/>
    </row>
    <row r="5171" spans="7:7" ht="15" customHeight="1">
      <c r="G5171" s="488"/>
    </row>
    <row r="5172" spans="7:7" ht="15" customHeight="1">
      <c r="G5172" s="488"/>
    </row>
    <row r="5173" spans="7:7" ht="15" customHeight="1">
      <c r="G5173" s="488"/>
    </row>
    <row r="5174" spans="7:7" ht="15" customHeight="1">
      <c r="G5174" s="488"/>
    </row>
    <row r="5175" spans="7:7" ht="15" customHeight="1">
      <c r="G5175" s="488"/>
    </row>
    <row r="5176" spans="7:7" ht="15" customHeight="1">
      <c r="G5176" s="488"/>
    </row>
    <row r="5177" spans="7:7" ht="15" customHeight="1">
      <c r="G5177" s="488"/>
    </row>
    <row r="5178" spans="7:7" ht="15" customHeight="1">
      <c r="G5178" s="488"/>
    </row>
    <row r="5179" spans="7:7" ht="15" customHeight="1">
      <c r="G5179" s="488"/>
    </row>
    <row r="5180" spans="7:7" ht="15" customHeight="1">
      <c r="G5180" s="488"/>
    </row>
    <row r="5181" spans="7:7" ht="15" customHeight="1">
      <c r="G5181" s="488"/>
    </row>
    <row r="5182" spans="7:7" ht="15" customHeight="1">
      <c r="G5182" s="488"/>
    </row>
    <row r="5183" spans="7:7" ht="15" customHeight="1">
      <c r="G5183" s="488"/>
    </row>
    <row r="5184" spans="7:7" ht="15" customHeight="1">
      <c r="G5184" s="488"/>
    </row>
    <row r="5185" spans="7:7" ht="15" customHeight="1">
      <c r="G5185" s="488"/>
    </row>
    <row r="5186" spans="7:7" ht="15" customHeight="1">
      <c r="G5186" s="488"/>
    </row>
    <row r="5187" spans="7:7" ht="15" customHeight="1">
      <c r="G5187" s="488"/>
    </row>
    <row r="5188" spans="7:7" ht="15" customHeight="1">
      <c r="G5188" s="488"/>
    </row>
    <row r="5189" spans="7:7" ht="15" customHeight="1">
      <c r="G5189" s="488"/>
    </row>
    <row r="5190" spans="7:7" ht="15" customHeight="1">
      <c r="G5190" s="488"/>
    </row>
    <row r="5191" spans="7:7" ht="15" customHeight="1">
      <c r="G5191" s="488"/>
    </row>
    <row r="5192" spans="7:7" ht="15" customHeight="1">
      <c r="G5192" s="488"/>
    </row>
    <row r="5193" spans="7:7" ht="15" customHeight="1">
      <c r="G5193" s="488"/>
    </row>
    <row r="5194" spans="7:7" ht="15" customHeight="1">
      <c r="G5194" s="488"/>
    </row>
    <row r="5195" spans="7:7" ht="15" customHeight="1">
      <c r="G5195" s="488"/>
    </row>
    <row r="5196" spans="7:7" ht="15" customHeight="1">
      <c r="G5196" s="488"/>
    </row>
    <row r="5197" spans="7:7" ht="15" customHeight="1">
      <c r="G5197" s="488"/>
    </row>
    <row r="5198" spans="7:7" ht="15" customHeight="1">
      <c r="G5198" s="488"/>
    </row>
    <row r="5199" spans="7:7" ht="15" customHeight="1">
      <c r="G5199" s="488"/>
    </row>
    <row r="5200" spans="7:7" ht="15" customHeight="1">
      <c r="G5200" s="488"/>
    </row>
    <row r="5201" spans="7:7" ht="15" customHeight="1">
      <c r="G5201" s="488"/>
    </row>
    <row r="5202" spans="7:7" ht="15" customHeight="1">
      <c r="G5202" s="488"/>
    </row>
    <row r="5203" spans="7:7" ht="15" customHeight="1">
      <c r="G5203" s="488"/>
    </row>
    <row r="5204" spans="7:7" ht="15" customHeight="1">
      <c r="G5204" s="488"/>
    </row>
    <row r="5205" spans="7:7" ht="15" customHeight="1">
      <c r="G5205" s="488"/>
    </row>
    <row r="5206" spans="7:7" ht="15" customHeight="1">
      <c r="G5206" s="488"/>
    </row>
    <row r="5207" spans="7:7" ht="15" customHeight="1">
      <c r="G5207" s="488"/>
    </row>
    <row r="5208" spans="7:7" ht="15" customHeight="1">
      <c r="G5208" s="488"/>
    </row>
    <row r="5209" spans="7:7" ht="15" customHeight="1">
      <c r="G5209" s="488"/>
    </row>
    <row r="5210" spans="7:7" ht="15" customHeight="1">
      <c r="G5210" s="488"/>
    </row>
    <row r="5211" spans="7:7" ht="15" customHeight="1">
      <c r="G5211" s="488"/>
    </row>
    <row r="5212" spans="7:7" ht="15" customHeight="1">
      <c r="G5212" s="488"/>
    </row>
    <row r="5213" spans="7:7" ht="15" customHeight="1">
      <c r="G5213" s="488"/>
    </row>
    <row r="5214" spans="7:7" ht="15" customHeight="1">
      <c r="G5214" s="488"/>
    </row>
    <row r="5215" spans="7:7" ht="15" customHeight="1">
      <c r="G5215" s="488"/>
    </row>
    <row r="5216" spans="7:7" ht="15" customHeight="1">
      <c r="G5216" s="488"/>
    </row>
    <row r="5217" spans="7:7" ht="15" customHeight="1">
      <c r="G5217" s="488"/>
    </row>
    <row r="5218" spans="7:7" ht="15" customHeight="1">
      <c r="G5218" s="488"/>
    </row>
    <row r="5219" spans="7:7" ht="15" customHeight="1">
      <c r="G5219" s="488"/>
    </row>
    <row r="5220" spans="7:7" ht="15" customHeight="1">
      <c r="G5220" s="488"/>
    </row>
    <row r="5221" spans="7:7" ht="15" customHeight="1">
      <c r="G5221" s="488"/>
    </row>
    <row r="5222" spans="7:7" ht="15" customHeight="1">
      <c r="G5222" s="488"/>
    </row>
    <row r="5223" spans="7:7" ht="15" customHeight="1">
      <c r="G5223" s="488"/>
    </row>
    <row r="5224" spans="7:7" ht="15" customHeight="1">
      <c r="G5224" s="488"/>
    </row>
    <row r="5225" spans="7:7" ht="15" customHeight="1">
      <c r="G5225" s="488"/>
    </row>
    <row r="5226" spans="7:7" ht="15" customHeight="1">
      <c r="G5226" s="488"/>
    </row>
    <row r="5227" spans="7:7" ht="15" customHeight="1">
      <c r="G5227" s="488"/>
    </row>
    <row r="5228" spans="7:7" ht="15" customHeight="1">
      <c r="G5228" s="488"/>
    </row>
    <row r="5229" spans="7:7" ht="15" customHeight="1">
      <c r="G5229" s="488"/>
    </row>
    <row r="5230" spans="7:7" ht="15" customHeight="1">
      <c r="G5230" s="488"/>
    </row>
    <row r="5231" spans="7:7" ht="15" customHeight="1">
      <c r="G5231" s="488"/>
    </row>
    <row r="5232" spans="7:7" ht="15" customHeight="1">
      <c r="G5232" s="488"/>
    </row>
    <row r="5233" spans="7:7" ht="15" customHeight="1">
      <c r="G5233" s="488"/>
    </row>
    <row r="5234" spans="7:7" ht="15" customHeight="1">
      <c r="G5234" s="488"/>
    </row>
    <row r="5235" spans="7:7" ht="15" customHeight="1">
      <c r="G5235" s="488"/>
    </row>
    <row r="5236" spans="7:7" ht="15" customHeight="1">
      <c r="G5236" s="488"/>
    </row>
    <row r="5237" spans="7:7" ht="15" customHeight="1">
      <c r="G5237" s="488"/>
    </row>
    <row r="5238" spans="7:7" ht="15" customHeight="1">
      <c r="G5238" s="488"/>
    </row>
    <row r="5239" spans="7:7" ht="15" customHeight="1">
      <c r="G5239" s="488"/>
    </row>
    <row r="5240" spans="7:7" ht="15" customHeight="1">
      <c r="G5240" s="488"/>
    </row>
    <row r="5241" spans="7:7" ht="15" customHeight="1">
      <c r="G5241" s="488"/>
    </row>
    <row r="5242" spans="7:7" ht="15" customHeight="1">
      <c r="G5242" s="488"/>
    </row>
    <row r="5243" spans="7:7" ht="15" customHeight="1">
      <c r="G5243" s="488"/>
    </row>
    <row r="5244" spans="7:7" ht="15" customHeight="1">
      <c r="G5244" s="488"/>
    </row>
    <row r="5245" spans="7:7" ht="15" customHeight="1">
      <c r="G5245" s="488"/>
    </row>
    <row r="5246" spans="7:7" ht="15" customHeight="1">
      <c r="G5246" s="488"/>
    </row>
    <row r="5247" spans="7:7" ht="15" customHeight="1">
      <c r="G5247" s="488"/>
    </row>
    <row r="5248" spans="7:7" ht="15" customHeight="1">
      <c r="G5248" s="488"/>
    </row>
    <row r="5249" spans="7:7" ht="15" customHeight="1">
      <c r="G5249" s="488"/>
    </row>
    <row r="5250" spans="7:7" ht="15" customHeight="1">
      <c r="G5250" s="488"/>
    </row>
    <row r="5251" spans="7:7" ht="15" customHeight="1">
      <c r="G5251" s="488"/>
    </row>
    <row r="5252" spans="7:7" ht="15" customHeight="1">
      <c r="G5252" s="488"/>
    </row>
    <row r="5253" spans="7:7" ht="15" customHeight="1">
      <c r="G5253" s="488"/>
    </row>
    <row r="5254" spans="7:7" ht="15" customHeight="1">
      <c r="G5254" s="488"/>
    </row>
    <row r="5255" spans="7:7" ht="15" customHeight="1">
      <c r="G5255" s="488"/>
    </row>
    <row r="5256" spans="7:7" ht="15" customHeight="1">
      <c r="G5256" s="488"/>
    </row>
    <row r="5257" spans="7:7" ht="15" customHeight="1">
      <c r="G5257" s="488"/>
    </row>
    <row r="5258" spans="7:7" ht="15" customHeight="1">
      <c r="G5258" s="488"/>
    </row>
    <row r="5259" spans="7:7" ht="15" customHeight="1">
      <c r="G5259" s="488"/>
    </row>
    <row r="5260" spans="7:7" ht="15" customHeight="1">
      <c r="G5260" s="488"/>
    </row>
    <row r="5261" spans="7:7" ht="15" customHeight="1">
      <c r="G5261" s="488"/>
    </row>
    <row r="5262" spans="7:7" ht="15" customHeight="1">
      <c r="G5262" s="488"/>
    </row>
    <row r="5263" spans="7:7" ht="15" customHeight="1">
      <c r="G5263" s="488"/>
    </row>
    <row r="5264" spans="7:7" ht="15" customHeight="1">
      <c r="G5264" s="488"/>
    </row>
    <row r="5265" spans="7:7" ht="15" customHeight="1">
      <c r="G5265" s="488"/>
    </row>
    <row r="5266" spans="7:7" ht="15" customHeight="1">
      <c r="G5266" s="488"/>
    </row>
    <row r="5267" spans="7:7" ht="15" customHeight="1">
      <c r="G5267" s="488"/>
    </row>
    <row r="5268" spans="7:7" ht="15" customHeight="1">
      <c r="G5268" s="488"/>
    </row>
    <row r="5269" spans="7:7" ht="15" customHeight="1">
      <c r="G5269" s="488"/>
    </row>
    <row r="5270" spans="7:7" ht="15" customHeight="1">
      <c r="G5270" s="488"/>
    </row>
    <row r="5271" spans="7:7" ht="15" customHeight="1">
      <c r="G5271" s="488"/>
    </row>
    <row r="5272" spans="7:7" ht="15" customHeight="1">
      <c r="G5272" s="488"/>
    </row>
    <row r="5273" spans="7:7" ht="15" customHeight="1">
      <c r="G5273" s="488"/>
    </row>
    <row r="5274" spans="7:7" ht="15" customHeight="1">
      <c r="G5274" s="488"/>
    </row>
    <row r="5275" spans="7:7" ht="15" customHeight="1">
      <c r="G5275" s="488"/>
    </row>
    <row r="5276" spans="7:7" ht="15" customHeight="1">
      <c r="G5276" s="488"/>
    </row>
    <row r="5277" spans="7:7" ht="15" customHeight="1">
      <c r="G5277" s="488"/>
    </row>
    <row r="5278" spans="7:7" ht="15" customHeight="1">
      <c r="G5278" s="488"/>
    </row>
    <row r="5279" spans="7:7" ht="15" customHeight="1">
      <c r="G5279" s="488"/>
    </row>
    <row r="5280" spans="7:7" ht="15" customHeight="1">
      <c r="G5280" s="488"/>
    </row>
    <row r="5281" spans="7:7" ht="15" customHeight="1">
      <c r="G5281" s="488"/>
    </row>
    <row r="5282" spans="7:7" ht="15" customHeight="1">
      <c r="G5282" s="488"/>
    </row>
    <row r="5283" spans="7:7" ht="15" customHeight="1">
      <c r="G5283" s="488"/>
    </row>
    <row r="5284" spans="7:7" ht="15" customHeight="1">
      <c r="G5284" s="488"/>
    </row>
    <row r="5285" spans="7:7" ht="15" customHeight="1">
      <c r="G5285" s="488"/>
    </row>
    <row r="5286" spans="7:7" ht="15" customHeight="1">
      <c r="G5286" s="488"/>
    </row>
    <row r="5287" spans="7:7" ht="15" customHeight="1">
      <c r="G5287" s="488"/>
    </row>
    <row r="5288" spans="7:7" ht="15" customHeight="1">
      <c r="G5288" s="488"/>
    </row>
    <row r="5289" spans="7:7" ht="15" customHeight="1">
      <c r="G5289" s="488"/>
    </row>
    <row r="5290" spans="7:7" ht="15" customHeight="1">
      <c r="G5290" s="488"/>
    </row>
    <row r="5291" spans="7:7" ht="15" customHeight="1">
      <c r="G5291" s="488"/>
    </row>
    <row r="5292" spans="7:7" ht="15" customHeight="1">
      <c r="G5292" s="488"/>
    </row>
    <row r="5293" spans="7:7" ht="15" customHeight="1">
      <c r="G5293" s="488"/>
    </row>
    <row r="5294" spans="7:7" ht="15" customHeight="1">
      <c r="G5294" s="488"/>
    </row>
    <row r="5295" spans="7:7" ht="15" customHeight="1">
      <c r="G5295" s="488"/>
    </row>
    <row r="5296" spans="7:7" ht="15" customHeight="1">
      <c r="G5296" s="488"/>
    </row>
    <row r="5297" spans="7:7" ht="15" customHeight="1">
      <c r="G5297" s="488"/>
    </row>
    <row r="5298" spans="7:7" ht="15" customHeight="1">
      <c r="G5298" s="488"/>
    </row>
    <row r="5299" spans="7:7" ht="15" customHeight="1">
      <c r="G5299" s="488"/>
    </row>
    <row r="5300" spans="7:7" ht="15" customHeight="1">
      <c r="G5300" s="488"/>
    </row>
    <row r="5301" spans="7:7" ht="15" customHeight="1">
      <c r="G5301" s="488"/>
    </row>
    <row r="5302" spans="7:7" ht="15" customHeight="1">
      <c r="G5302" s="488"/>
    </row>
    <row r="5303" spans="7:7" ht="15" customHeight="1">
      <c r="G5303" s="488"/>
    </row>
    <row r="5304" spans="7:7" ht="15" customHeight="1">
      <c r="G5304" s="488"/>
    </row>
    <row r="5305" spans="7:7" ht="15" customHeight="1">
      <c r="G5305" s="488"/>
    </row>
    <row r="5306" spans="7:7" ht="15" customHeight="1">
      <c r="G5306" s="488"/>
    </row>
    <row r="5307" spans="7:7" ht="15" customHeight="1">
      <c r="G5307" s="488"/>
    </row>
    <row r="5308" spans="7:7" ht="15" customHeight="1">
      <c r="G5308" s="488"/>
    </row>
    <row r="5309" spans="7:7" ht="15" customHeight="1">
      <c r="G5309" s="488"/>
    </row>
    <row r="5310" spans="7:7" ht="15" customHeight="1">
      <c r="G5310" s="488"/>
    </row>
    <row r="5311" spans="7:7" ht="15" customHeight="1">
      <c r="G5311" s="488"/>
    </row>
    <row r="5312" spans="7:7" ht="15" customHeight="1">
      <c r="G5312" s="488"/>
    </row>
    <row r="5313" spans="7:7" ht="15" customHeight="1">
      <c r="G5313" s="488"/>
    </row>
    <row r="5314" spans="7:7" ht="15" customHeight="1">
      <c r="G5314" s="488"/>
    </row>
    <row r="5315" spans="7:7" ht="15" customHeight="1">
      <c r="G5315" s="488"/>
    </row>
    <row r="5316" spans="7:7" ht="15" customHeight="1">
      <c r="G5316" s="488"/>
    </row>
    <row r="5317" spans="7:7" ht="15" customHeight="1">
      <c r="G5317" s="488"/>
    </row>
    <row r="5318" spans="7:7" ht="15" customHeight="1">
      <c r="G5318" s="488"/>
    </row>
    <row r="5319" spans="7:7" ht="15" customHeight="1">
      <c r="G5319" s="488"/>
    </row>
    <row r="5320" spans="7:7" ht="15" customHeight="1">
      <c r="G5320" s="488"/>
    </row>
    <row r="5321" spans="7:7" ht="15" customHeight="1">
      <c r="G5321" s="488"/>
    </row>
    <row r="5322" spans="7:7" ht="15" customHeight="1">
      <c r="G5322" s="488"/>
    </row>
    <row r="5323" spans="7:7" ht="15" customHeight="1">
      <c r="G5323" s="488"/>
    </row>
    <row r="5324" spans="7:7" ht="15" customHeight="1">
      <c r="G5324" s="488"/>
    </row>
    <row r="5325" spans="7:7" ht="15" customHeight="1">
      <c r="G5325" s="488"/>
    </row>
    <row r="5326" spans="7:7" ht="15" customHeight="1">
      <c r="G5326" s="488"/>
    </row>
    <row r="5327" spans="7:7" ht="15" customHeight="1">
      <c r="G5327" s="488"/>
    </row>
    <row r="5328" spans="7:7" ht="15" customHeight="1">
      <c r="G5328" s="488"/>
    </row>
    <row r="5329" spans="7:7" ht="15" customHeight="1">
      <c r="G5329" s="488"/>
    </row>
    <row r="5330" spans="7:7" ht="15" customHeight="1">
      <c r="G5330" s="488"/>
    </row>
    <row r="5331" spans="7:7" ht="15" customHeight="1">
      <c r="G5331" s="488"/>
    </row>
    <row r="5332" spans="7:7" ht="15" customHeight="1">
      <c r="G5332" s="488"/>
    </row>
    <row r="5333" spans="7:7" ht="15" customHeight="1">
      <c r="G5333" s="488"/>
    </row>
    <row r="5334" spans="7:7" ht="15" customHeight="1">
      <c r="G5334" s="488"/>
    </row>
    <row r="5335" spans="7:7" ht="15" customHeight="1">
      <c r="G5335" s="488"/>
    </row>
    <row r="5336" spans="7:7" ht="15" customHeight="1">
      <c r="G5336" s="488"/>
    </row>
    <row r="5337" spans="7:7" ht="15" customHeight="1">
      <c r="G5337" s="488"/>
    </row>
    <row r="5338" spans="7:7" ht="15" customHeight="1">
      <c r="G5338" s="488"/>
    </row>
    <row r="5339" spans="7:7" ht="15" customHeight="1">
      <c r="G5339" s="488"/>
    </row>
    <row r="5340" spans="7:7" ht="15" customHeight="1">
      <c r="G5340" s="488"/>
    </row>
    <row r="5341" spans="7:7" ht="15" customHeight="1">
      <c r="G5341" s="488"/>
    </row>
    <row r="5342" spans="7:7" ht="15" customHeight="1">
      <c r="G5342" s="488"/>
    </row>
    <row r="5343" spans="7:7" ht="15" customHeight="1">
      <c r="G5343" s="488"/>
    </row>
    <row r="5344" spans="7:7" ht="15" customHeight="1">
      <c r="G5344" s="488"/>
    </row>
    <row r="5345" spans="7:7" ht="15" customHeight="1">
      <c r="G5345" s="488"/>
    </row>
    <row r="5346" spans="7:7" ht="15" customHeight="1">
      <c r="G5346" s="488"/>
    </row>
    <row r="5347" spans="7:7" ht="15" customHeight="1">
      <c r="G5347" s="488"/>
    </row>
    <row r="5348" spans="7:7" ht="15" customHeight="1">
      <c r="G5348" s="488"/>
    </row>
    <row r="5349" spans="7:7" ht="15" customHeight="1">
      <c r="G5349" s="488"/>
    </row>
    <row r="5350" spans="7:7" ht="15" customHeight="1">
      <c r="G5350" s="488"/>
    </row>
    <row r="5351" spans="7:7" ht="15" customHeight="1">
      <c r="G5351" s="488"/>
    </row>
    <row r="5352" spans="7:7" ht="15" customHeight="1">
      <c r="G5352" s="488"/>
    </row>
    <row r="5353" spans="7:7" ht="15" customHeight="1">
      <c r="G5353" s="488"/>
    </row>
    <row r="5354" spans="7:7" ht="15" customHeight="1">
      <c r="G5354" s="488"/>
    </row>
    <row r="5355" spans="7:7" ht="15" customHeight="1">
      <c r="G5355" s="488"/>
    </row>
    <row r="5356" spans="7:7" ht="15" customHeight="1">
      <c r="G5356" s="488"/>
    </row>
    <row r="5357" spans="7:7" ht="15" customHeight="1">
      <c r="G5357" s="488"/>
    </row>
    <row r="5358" spans="7:7" ht="15" customHeight="1">
      <c r="G5358" s="488"/>
    </row>
    <row r="5359" spans="7:7" ht="15" customHeight="1">
      <c r="G5359" s="488"/>
    </row>
    <row r="5360" spans="7:7" ht="15" customHeight="1">
      <c r="G5360" s="488"/>
    </row>
    <row r="5361" spans="7:7" ht="15" customHeight="1">
      <c r="G5361" s="488"/>
    </row>
    <row r="5362" spans="7:7" ht="15" customHeight="1">
      <c r="G5362" s="488"/>
    </row>
    <row r="5363" spans="7:7" ht="15" customHeight="1">
      <c r="G5363" s="488"/>
    </row>
    <row r="5364" spans="7:7" ht="15" customHeight="1">
      <c r="G5364" s="488"/>
    </row>
    <row r="5365" spans="7:7" ht="15" customHeight="1">
      <c r="G5365" s="488"/>
    </row>
    <row r="5366" spans="7:7" ht="15" customHeight="1">
      <c r="G5366" s="488"/>
    </row>
    <row r="5367" spans="7:7" ht="15" customHeight="1">
      <c r="G5367" s="488"/>
    </row>
    <row r="5368" spans="7:7" ht="15" customHeight="1">
      <c r="G5368" s="488"/>
    </row>
    <row r="5369" spans="7:7" ht="15" customHeight="1">
      <c r="G5369" s="488"/>
    </row>
    <row r="5370" spans="7:7" ht="15" customHeight="1">
      <c r="G5370" s="488"/>
    </row>
    <row r="5371" spans="7:7" ht="15" customHeight="1">
      <c r="G5371" s="488"/>
    </row>
    <row r="5372" spans="7:7" ht="15" customHeight="1">
      <c r="G5372" s="488"/>
    </row>
    <row r="5373" spans="7:7" ht="15" customHeight="1">
      <c r="G5373" s="488"/>
    </row>
    <row r="5374" spans="7:7" ht="15" customHeight="1">
      <c r="G5374" s="488"/>
    </row>
    <row r="5375" spans="7:7" ht="15" customHeight="1">
      <c r="G5375" s="488"/>
    </row>
    <row r="5376" spans="7:7" ht="15" customHeight="1">
      <c r="G5376" s="488"/>
    </row>
    <row r="5377" spans="7:7" ht="15" customHeight="1">
      <c r="G5377" s="488"/>
    </row>
    <row r="5378" spans="7:7" ht="15" customHeight="1">
      <c r="G5378" s="488"/>
    </row>
    <row r="5379" spans="7:7" ht="15" customHeight="1">
      <c r="G5379" s="488"/>
    </row>
    <row r="5380" spans="7:7" ht="15" customHeight="1">
      <c r="G5380" s="488"/>
    </row>
    <row r="5381" spans="7:7" ht="15" customHeight="1">
      <c r="G5381" s="488"/>
    </row>
    <row r="5382" spans="7:7" ht="15" customHeight="1">
      <c r="G5382" s="488"/>
    </row>
    <row r="5383" spans="7:7" ht="15" customHeight="1">
      <c r="G5383" s="488"/>
    </row>
    <row r="5384" spans="7:7" ht="15" customHeight="1">
      <c r="G5384" s="488"/>
    </row>
    <row r="5385" spans="7:7" ht="15" customHeight="1">
      <c r="G5385" s="488"/>
    </row>
    <row r="5386" spans="7:7" ht="15" customHeight="1">
      <c r="G5386" s="488"/>
    </row>
    <row r="5387" spans="7:7" ht="15" customHeight="1">
      <c r="G5387" s="488"/>
    </row>
    <row r="5388" spans="7:7" ht="15" customHeight="1">
      <c r="G5388" s="488"/>
    </row>
    <row r="5389" spans="7:7" ht="15" customHeight="1">
      <c r="G5389" s="488"/>
    </row>
    <row r="5390" spans="7:7" ht="15" customHeight="1">
      <c r="G5390" s="488"/>
    </row>
    <row r="5391" spans="7:7" ht="15" customHeight="1">
      <c r="G5391" s="488"/>
    </row>
    <row r="5392" spans="7:7" ht="15" customHeight="1">
      <c r="G5392" s="488"/>
    </row>
    <row r="5393" spans="7:7" ht="15" customHeight="1">
      <c r="G5393" s="488"/>
    </row>
    <row r="5394" spans="7:7" ht="15" customHeight="1">
      <c r="G5394" s="488"/>
    </row>
    <row r="5395" spans="7:7" ht="15" customHeight="1">
      <c r="G5395" s="488"/>
    </row>
    <row r="5396" spans="7:7" ht="15" customHeight="1">
      <c r="G5396" s="488"/>
    </row>
    <row r="5397" spans="7:7" ht="15" customHeight="1">
      <c r="G5397" s="488"/>
    </row>
    <row r="5398" spans="7:7" ht="15" customHeight="1">
      <c r="G5398" s="488"/>
    </row>
    <row r="5399" spans="7:7" ht="15" customHeight="1">
      <c r="G5399" s="488"/>
    </row>
    <row r="5400" spans="7:7" ht="15" customHeight="1">
      <c r="G5400" s="488"/>
    </row>
    <row r="5401" spans="7:7" ht="15" customHeight="1">
      <c r="G5401" s="488"/>
    </row>
    <row r="5402" spans="7:7" ht="15" customHeight="1">
      <c r="G5402" s="488"/>
    </row>
    <row r="5403" spans="7:7" ht="15" customHeight="1">
      <c r="G5403" s="488"/>
    </row>
    <row r="5404" spans="7:7" ht="15" customHeight="1">
      <c r="G5404" s="488"/>
    </row>
    <row r="5405" spans="7:7" ht="15" customHeight="1">
      <c r="G5405" s="488"/>
    </row>
    <row r="5406" spans="7:7" ht="15" customHeight="1">
      <c r="G5406" s="488"/>
    </row>
    <row r="5407" spans="7:7" ht="15" customHeight="1">
      <c r="G5407" s="488"/>
    </row>
    <row r="5408" spans="7:7" ht="15" customHeight="1">
      <c r="G5408" s="488"/>
    </row>
    <row r="5409" spans="7:7" ht="15" customHeight="1">
      <c r="G5409" s="488"/>
    </row>
    <row r="5410" spans="7:7" ht="15" customHeight="1">
      <c r="G5410" s="488"/>
    </row>
    <row r="5411" spans="7:7" ht="15" customHeight="1">
      <c r="G5411" s="488"/>
    </row>
    <row r="5412" spans="7:7" ht="15" customHeight="1">
      <c r="G5412" s="488"/>
    </row>
    <row r="5413" spans="7:7" ht="15" customHeight="1">
      <c r="G5413" s="488"/>
    </row>
    <row r="5414" spans="7:7" ht="15" customHeight="1">
      <c r="G5414" s="488"/>
    </row>
    <row r="5415" spans="7:7" ht="15" customHeight="1">
      <c r="G5415" s="488"/>
    </row>
    <row r="5416" spans="7:7" ht="15" customHeight="1">
      <c r="G5416" s="488"/>
    </row>
    <row r="5417" spans="7:7" ht="15" customHeight="1">
      <c r="G5417" s="488"/>
    </row>
    <row r="5418" spans="7:7" ht="15" customHeight="1">
      <c r="G5418" s="488"/>
    </row>
    <row r="5419" spans="7:7" ht="15" customHeight="1">
      <c r="G5419" s="488"/>
    </row>
    <row r="5420" spans="7:7" ht="15" customHeight="1">
      <c r="G5420" s="488"/>
    </row>
    <row r="5421" spans="7:7" ht="15" customHeight="1">
      <c r="G5421" s="488"/>
    </row>
    <row r="5422" spans="7:7" ht="15" customHeight="1">
      <c r="G5422" s="488"/>
    </row>
    <row r="5423" spans="7:7" ht="15" customHeight="1">
      <c r="G5423" s="488"/>
    </row>
    <row r="5424" spans="7:7" ht="15" customHeight="1">
      <c r="G5424" s="488"/>
    </row>
    <row r="5425" spans="7:7" ht="15" customHeight="1">
      <c r="G5425" s="488"/>
    </row>
    <row r="5426" spans="7:7" ht="15" customHeight="1">
      <c r="G5426" s="488"/>
    </row>
    <row r="5427" spans="7:7" ht="15" customHeight="1">
      <c r="G5427" s="488"/>
    </row>
    <row r="5428" spans="7:7" ht="15" customHeight="1">
      <c r="G5428" s="488"/>
    </row>
    <row r="5429" spans="7:7" ht="15" customHeight="1">
      <c r="G5429" s="488"/>
    </row>
    <row r="5430" spans="7:7" ht="15" customHeight="1">
      <c r="G5430" s="488"/>
    </row>
    <row r="5431" spans="7:7" ht="15" customHeight="1">
      <c r="G5431" s="488"/>
    </row>
    <row r="5432" spans="7:7" ht="15" customHeight="1">
      <c r="G5432" s="488"/>
    </row>
    <row r="5433" spans="7:7" ht="15" customHeight="1">
      <c r="G5433" s="488"/>
    </row>
    <row r="5434" spans="7:7" ht="15" customHeight="1">
      <c r="G5434" s="488"/>
    </row>
    <row r="5435" spans="7:7" ht="15" customHeight="1">
      <c r="G5435" s="488"/>
    </row>
    <row r="5436" spans="7:7" ht="15" customHeight="1">
      <c r="G5436" s="488"/>
    </row>
    <row r="5437" spans="7:7" ht="15" customHeight="1">
      <c r="G5437" s="488"/>
    </row>
    <row r="5438" spans="7:7" ht="15" customHeight="1">
      <c r="G5438" s="488"/>
    </row>
    <row r="5439" spans="7:7" ht="15" customHeight="1">
      <c r="G5439" s="488"/>
    </row>
    <row r="5440" spans="7:7" ht="15" customHeight="1">
      <c r="G5440" s="488"/>
    </row>
    <row r="5441" spans="7:7" ht="15" customHeight="1">
      <c r="G5441" s="488"/>
    </row>
    <row r="5442" spans="7:7" ht="15" customHeight="1">
      <c r="G5442" s="488"/>
    </row>
    <row r="5443" spans="7:7" ht="15" customHeight="1">
      <c r="G5443" s="488"/>
    </row>
    <row r="5444" spans="7:7" ht="15" customHeight="1">
      <c r="G5444" s="488"/>
    </row>
    <row r="5445" spans="7:7" ht="15" customHeight="1">
      <c r="G5445" s="488"/>
    </row>
    <row r="5446" spans="7:7" ht="15" customHeight="1">
      <c r="G5446" s="488"/>
    </row>
    <row r="5447" spans="7:7" ht="15" customHeight="1">
      <c r="G5447" s="488"/>
    </row>
    <row r="5448" spans="7:7" ht="15" customHeight="1">
      <c r="G5448" s="488"/>
    </row>
    <row r="5449" spans="7:7" ht="15" customHeight="1">
      <c r="G5449" s="488"/>
    </row>
    <row r="5450" spans="7:7" ht="15" customHeight="1">
      <c r="G5450" s="488"/>
    </row>
    <row r="5451" spans="7:7" ht="15" customHeight="1">
      <c r="G5451" s="488"/>
    </row>
    <row r="5452" spans="7:7" ht="15" customHeight="1">
      <c r="G5452" s="488"/>
    </row>
    <row r="5453" spans="7:7" ht="15" customHeight="1">
      <c r="G5453" s="488"/>
    </row>
    <row r="5454" spans="7:7" ht="15" customHeight="1">
      <c r="G5454" s="488"/>
    </row>
    <row r="5455" spans="7:7" ht="15" customHeight="1">
      <c r="G5455" s="488"/>
    </row>
    <row r="5456" spans="7:7" ht="15" customHeight="1">
      <c r="G5456" s="488"/>
    </row>
    <row r="5457" spans="7:7" ht="15" customHeight="1">
      <c r="G5457" s="488"/>
    </row>
    <row r="5458" spans="7:7" ht="15" customHeight="1">
      <c r="G5458" s="488"/>
    </row>
    <row r="5459" spans="7:7" ht="15" customHeight="1">
      <c r="G5459" s="488"/>
    </row>
    <row r="5460" spans="7:7" ht="15" customHeight="1">
      <c r="G5460" s="488"/>
    </row>
    <row r="5461" spans="7:7" ht="15" customHeight="1">
      <c r="G5461" s="488"/>
    </row>
    <row r="5462" spans="7:7" ht="15" customHeight="1">
      <c r="G5462" s="488"/>
    </row>
    <row r="5463" spans="7:7" ht="15" customHeight="1">
      <c r="G5463" s="488"/>
    </row>
    <row r="5464" spans="7:7" ht="15" customHeight="1">
      <c r="G5464" s="488"/>
    </row>
    <row r="5465" spans="7:7" ht="15" customHeight="1">
      <c r="G5465" s="488"/>
    </row>
    <row r="5466" spans="7:7" ht="15" customHeight="1">
      <c r="G5466" s="488"/>
    </row>
    <row r="5467" spans="7:7" ht="15" customHeight="1">
      <c r="G5467" s="488"/>
    </row>
    <row r="5468" spans="7:7" ht="15" customHeight="1">
      <c r="G5468" s="488"/>
    </row>
    <row r="5469" spans="7:7" ht="15" customHeight="1">
      <c r="G5469" s="488"/>
    </row>
    <row r="5470" spans="7:7" ht="15" customHeight="1">
      <c r="G5470" s="488"/>
    </row>
    <row r="5471" spans="7:7" ht="15" customHeight="1">
      <c r="G5471" s="488"/>
    </row>
    <row r="5472" spans="7:7" ht="15" customHeight="1">
      <c r="G5472" s="488"/>
    </row>
    <row r="5473" spans="7:7" ht="15" customHeight="1">
      <c r="G5473" s="488"/>
    </row>
    <row r="5474" spans="7:7" ht="15" customHeight="1">
      <c r="G5474" s="488"/>
    </row>
    <row r="5475" spans="7:7" ht="15" customHeight="1">
      <c r="G5475" s="488"/>
    </row>
    <row r="5476" spans="7:7" ht="15" customHeight="1">
      <c r="G5476" s="488"/>
    </row>
    <row r="5477" spans="7:7" ht="15" customHeight="1">
      <c r="G5477" s="488"/>
    </row>
    <row r="5478" spans="7:7" ht="15" customHeight="1">
      <c r="G5478" s="488"/>
    </row>
    <row r="5479" spans="7:7" ht="15" customHeight="1">
      <c r="G5479" s="488"/>
    </row>
    <row r="5480" spans="7:7" ht="15" customHeight="1">
      <c r="G5480" s="488"/>
    </row>
    <row r="5481" spans="7:7" ht="15" customHeight="1">
      <c r="G5481" s="488"/>
    </row>
    <row r="5482" spans="7:7" ht="15" customHeight="1">
      <c r="G5482" s="488"/>
    </row>
    <row r="5483" spans="7:7" ht="15" customHeight="1">
      <c r="G5483" s="488"/>
    </row>
    <row r="5484" spans="7:7" ht="15" customHeight="1">
      <c r="G5484" s="488"/>
    </row>
    <row r="5485" spans="7:7" ht="15" customHeight="1">
      <c r="G5485" s="488"/>
    </row>
    <row r="5486" spans="7:7" ht="15" customHeight="1">
      <c r="G5486" s="488"/>
    </row>
    <row r="5487" spans="7:7" ht="15" customHeight="1">
      <c r="G5487" s="488"/>
    </row>
    <row r="5488" spans="7:7" ht="15" customHeight="1">
      <c r="G5488" s="488"/>
    </row>
    <row r="5489" spans="7:7" ht="15" customHeight="1">
      <c r="G5489" s="488"/>
    </row>
    <row r="5490" spans="7:7" ht="15" customHeight="1">
      <c r="G5490" s="488"/>
    </row>
    <row r="5491" spans="7:7" ht="15" customHeight="1">
      <c r="G5491" s="488"/>
    </row>
    <row r="5492" spans="7:7" ht="15" customHeight="1">
      <c r="G5492" s="488"/>
    </row>
    <row r="5493" spans="7:7" ht="15" customHeight="1">
      <c r="G5493" s="488"/>
    </row>
    <row r="5494" spans="7:7" ht="15" customHeight="1">
      <c r="G5494" s="488"/>
    </row>
    <row r="5495" spans="7:7" ht="15" customHeight="1">
      <c r="G5495" s="488"/>
    </row>
    <row r="5496" spans="7:7" ht="15" customHeight="1">
      <c r="G5496" s="488"/>
    </row>
    <row r="5497" spans="7:7" ht="15" customHeight="1">
      <c r="G5497" s="488"/>
    </row>
    <row r="5498" spans="7:7" ht="15" customHeight="1">
      <c r="G5498" s="488"/>
    </row>
    <row r="5499" spans="7:7" ht="15" customHeight="1">
      <c r="G5499" s="488"/>
    </row>
    <row r="5500" spans="7:7" ht="15" customHeight="1">
      <c r="G5500" s="488"/>
    </row>
    <row r="5501" spans="7:7" ht="15" customHeight="1">
      <c r="G5501" s="488"/>
    </row>
    <row r="5502" spans="7:7" ht="15" customHeight="1">
      <c r="G5502" s="488"/>
    </row>
    <row r="5503" spans="7:7" ht="15" customHeight="1">
      <c r="G5503" s="488"/>
    </row>
    <row r="5504" spans="7:7" ht="15" customHeight="1">
      <c r="G5504" s="488"/>
    </row>
    <row r="5505" spans="7:7" ht="15" customHeight="1">
      <c r="G5505" s="488"/>
    </row>
    <row r="5506" spans="7:7" ht="15" customHeight="1">
      <c r="G5506" s="488"/>
    </row>
    <row r="5507" spans="7:7" ht="15" customHeight="1">
      <c r="G5507" s="488"/>
    </row>
    <row r="5508" spans="7:7" ht="15" customHeight="1">
      <c r="G5508" s="488"/>
    </row>
    <row r="5509" spans="7:7" ht="15" customHeight="1">
      <c r="G5509" s="488"/>
    </row>
    <row r="5510" spans="7:7" ht="15" customHeight="1">
      <c r="G5510" s="488"/>
    </row>
    <row r="5511" spans="7:7" ht="15" customHeight="1">
      <c r="G5511" s="488"/>
    </row>
    <row r="5512" spans="7:7" ht="15" customHeight="1">
      <c r="G5512" s="488"/>
    </row>
    <row r="5513" spans="7:7" ht="15" customHeight="1">
      <c r="G5513" s="488"/>
    </row>
    <row r="5514" spans="7:7" ht="15" customHeight="1">
      <c r="G5514" s="488"/>
    </row>
    <row r="5515" spans="7:7" ht="15" customHeight="1">
      <c r="G5515" s="488"/>
    </row>
    <row r="5516" spans="7:7" ht="15" customHeight="1">
      <c r="G5516" s="488"/>
    </row>
    <row r="5517" spans="7:7" ht="15" customHeight="1">
      <c r="G5517" s="488"/>
    </row>
    <row r="5518" spans="7:7" ht="15" customHeight="1">
      <c r="G5518" s="488"/>
    </row>
    <row r="5519" spans="7:7" ht="15" customHeight="1">
      <c r="G5519" s="488"/>
    </row>
    <row r="5520" spans="7:7" ht="15" customHeight="1">
      <c r="G5520" s="488"/>
    </row>
    <row r="5521" spans="7:7" ht="15" customHeight="1">
      <c r="G5521" s="488"/>
    </row>
    <row r="5522" spans="7:7" ht="15" customHeight="1">
      <c r="G5522" s="488"/>
    </row>
    <row r="5523" spans="7:7" ht="15" customHeight="1">
      <c r="G5523" s="488"/>
    </row>
    <row r="5524" spans="7:7" ht="15" customHeight="1">
      <c r="G5524" s="488"/>
    </row>
    <row r="5525" spans="7:7" ht="15" customHeight="1">
      <c r="G5525" s="488"/>
    </row>
    <row r="5526" spans="7:7" ht="15" customHeight="1">
      <c r="G5526" s="488"/>
    </row>
    <row r="5527" spans="7:7" ht="15" customHeight="1">
      <c r="G5527" s="488"/>
    </row>
    <row r="5528" spans="7:7" ht="15" customHeight="1">
      <c r="G5528" s="488"/>
    </row>
    <row r="5529" spans="7:7" ht="15" customHeight="1">
      <c r="G5529" s="488"/>
    </row>
    <row r="5530" spans="7:7" ht="15" customHeight="1">
      <c r="G5530" s="488"/>
    </row>
    <row r="5531" spans="7:7" ht="15" customHeight="1">
      <c r="G5531" s="488"/>
    </row>
    <row r="5532" spans="7:7" ht="15" customHeight="1">
      <c r="G5532" s="488"/>
    </row>
    <row r="5533" spans="7:7" ht="15" customHeight="1">
      <c r="G5533" s="488"/>
    </row>
    <row r="5534" spans="7:7" ht="15" customHeight="1">
      <c r="G5534" s="488"/>
    </row>
    <row r="5535" spans="7:7" ht="15" customHeight="1">
      <c r="G5535" s="488"/>
    </row>
    <row r="5536" spans="7:7" ht="15" customHeight="1">
      <c r="G5536" s="488"/>
    </row>
    <row r="5537" spans="7:7" ht="15" customHeight="1">
      <c r="G5537" s="488"/>
    </row>
    <row r="5538" spans="7:7" ht="15" customHeight="1">
      <c r="G5538" s="488"/>
    </row>
    <row r="5539" spans="7:7" ht="15" customHeight="1">
      <c r="G5539" s="488"/>
    </row>
    <row r="5540" spans="7:7" ht="15" customHeight="1">
      <c r="G5540" s="488"/>
    </row>
    <row r="5541" spans="7:7" ht="15" customHeight="1">
      <c r="G5541" s="488"/>
    </row>
    <row r="5542" spans="7:7" ht="15" customHeight="1">
      <c r="G5542" s="488"/>
    </row>
    <row r="5543" spans="7:7" ht="15" customHeight="1">
      <c r="G5543" s="488"/>
    </row>
    <row r="5544" spans="7:7" ht="15" customHeight="1">
      <c r="G5544" s="488"/>
    </row>
    <row r="5545" spans="7:7" ht="15" customHeight="1">
      <c r="G5545" s="488"/>
    </row>
    <row r="5546" spans="7:7" ht="15" customHeight="1">
      <c r="G5546" s="488"/>
    </row>
    <row r="5547" spans="7:7" ht="15" customHeight="1">
      <c r="G5547" s="488"/>
    </row>
    <row r="5548" spans="7:7" ht="15" customHeight="1">
      <c r="G5548" s="488"/>
    </row>
    <row r="5549" spans="7:7" ht="15" customHeight="1">
      <c r="G5549" s="488"/>
    </row>
    <row r="5550" spans="7:7" ht="15" customHeight="1">
      <c r="G5550" s="488"/>
    </row>
    <row r="5551" spans="7:7" ht="15" customHeight="1">
      <c r="G5551" s="488"/>
    </row>
    <row r="5552" spans="7:7" ht="15" customHeight="1">
      <c r="G5552" s="488"/>
    </row>
    <row r="5553" spans="7:7" ht="15" customHeight="1">
      <c r="G5553" s="488"/>
    </row>
    <row r="5554" spans="7:7" ht="15" customHeight="1">
      <c r="G5554" s="488"/>
    </row>
    <row r="5555" spans="7:7" ht="15" customHeight="1">
      <c r="G5555" s="488"/>
    </row>
    <row r="5556" spans="7:7" ht="15" customHeight="1">
      <c r="G5556" s="488"/>
    </row>
    <row r="5557" spans="7:7" ht="15" customHeight="1">
      <c r="G5557" s="488"/>
    </row>
    <row r="5558" spans="7:7" ht="15" customHeight="1">
      <c r="G5558" s="488"/>
    </row>
    <row r="5559" spans="7:7" ht="15" customHeight="1">
      <c r="G5559" s="488"/>
    </row>
    <row r="5560" spans="7:7" ht="15" customHeight="1">
      <c r="G5560" s="488"/>
    </row>
    <row r="5561" spans="7:7" ht="15" customHeight="1">
      <c r="G5561" s="488"/>
    </row>
    <row r="5562" spans="7:7" ht="15" customHeight="1">
      <c r="G5562" s="488"/>
    </row>
    <row r="5563" spans="7:7" ht="15" customHeight="1">
      <c r="G5563" s="488"/>
    </row>
    <row r="5564" spans="7:7" ht="15" customHeight="1">
      <c r="G5564" s="488"/>
    </row>
    <row r="5565" spans="7:7" ht="15" customHeight="1">
      <c r="G5565" s="488"/>
    </row>
    <row r="5566" spans="7:7" ht="15" customHeight="1">
      <c r="G5566" s="488"/>
    </row>
    <row r="5567" spans="7:7" ht="15" customHeight="1">
      <c r="G5567" s="488"/>
    </row>
    <row r="5568" spans="7:7" ht="15" customHeight="1">
      <c r="G5568" s="488"/>
    </row>
    <row r="5569" spans="7:7" ht="15" customHeight="1">
      <c r="G5569" s="488"/>
    </row>
    <row r="5570" spans="7:7" ht="15" customHeight="1">
      <c r="G5570" s="488"/>
    </row>
    <row r="5571" spans="7:7" ht="15" customHeight="1">
      <c r="G5571" s="488"/>
    </row>
    <row r="5572" spans="7:7" ht="15" customHeight="1">
      <c r="G5572" s="488"/>
    </row>
    <row r="5573" spans="7:7" ht="15" customHeight="1">
      <c r="G5573" s="488"/>
    </row>
    <row r="5574" spans="7:7" ht="15" customHeight="1">
      <c r="G5574" s="488"/>
    </row>
    <row r="5575" spans="7:7" ht="15" customHeight="1">
      <c r="G5575" s="488"/>
    </row>
    <row r="5576" spans="7:7" ht="15" customHeight="1">
      <c r="G5576" s="488"/>
    </row>
    <row r="5577" spans="7:7" ht="15" customHeight="1">
      <c r="G5577" s="488"/>
    </row>
    <row r="5578" spans="7:7" ht="15" customHeight="1">
      <c r="G5578" s="488"/>
    </row>
    <row r="5579" spans="7:7" ht="15" customHeight="1">
      <c r="G5579" s="488"/>
    </row>
    <row r="5580" spans="7:7" ht="15" customHeight="1">
      <c r="G5580" s="488"/>
    </row>
    <row r="5581" spans="7:7" ht="15" customHeight="1">
      <c r="G5581" s="488"/>
    </row>
    <row r="5582" spans="7:7" ht="15" customHeight="1">
      <c r="G5582" s="488"/>
    </row>
    <row r="5583" spans="7:7" ht="15" customHeight="1">
      <c r="G5583" s="488"/>
    </row>
    <row r="5584" spans="7:7" ht="15" customHeight="1">
      <c r="G5584" s="488"/>
    </row>
    <row r="5585" spans="7:7" ht="15" customHeight="1">
      <c r="G5585" s="488"/>
    </row>
    <row r="5586" spans="7:7" ht="15" customHeight="1">
      <c r="G5586" s="488"/>
    </row>
    <row r="5587" spans="7:7" ht="15" customHeight="1">
      <c r="G5587" s="488"/>
    </row>
    <row r="5588" spans="7:7" ht="15" customHeight="1">
      <c r="G5588" s="488"/>
    </row>
    <row r="5589" spans="7:7" ht="15" customHeight="1">
      <c r="G5589" s="488"/>
    </row>
    <row r="5590" spans="7:7" ht="15" customHeight="1">
      <c r="G5590" s="488"/>
    </row>
    <row r="5591" spans="7:7" ht="15" customHeight="1">
      <c r="G5591" s="488"/>
    </row>
    <row r="5592" spans="7:7" ht="15" customHeight="1">
      <c r="G5592" s="488"/>
    </row>
    <row r="5593" spans="7:7" ht="15" customHeight="1">
      <c r="G5593" s="488"/>
    </row>
    <row r="5594" spans="7:7" ht="15" customHeight="1">
      <c r="G5594" s="488"/>
    </row>
    <row r="5595" spans="7:7" ht="15" customHeight="1">
      <c r="G5595" s="488"/>
    </row>
    <row r="5596" spans="7:7" ht="15" customHeight="1">
      <c r="G5596" s="488"/>
    </row>
    <row r="5597" spans="7:7" ht="15" customHeight="1">
      <c r="G5597" s="488"/>
    </row>
    <row r="5598" spans="7:7" ht="15" customHeight="1">
      <c r="G5598" s="488"/>
    </row>
    <row r="5599" spans="7:7" ht="15" customHeight="1">
      <c r="G5599" s="488"/>
    </row>
    <row r="5600" spans="7:7" ht="15" customHeight="1">
      <c r="G5600" s="488"/>
    </row>
    <row r="5601" spans="7:7" ht="15" customHeight="1">
      <c r="G5601" s="488"/>
    </row>
    <row r="5602" spans="7:7" ht="15" customHeight="1">
      <c r="G5602" s="488"/>
    </row>
    <row r="5603" spans="7:7" ht="15" customHeight="1">
      <c r="G5603" s="488"/>
    </row>
    <row r="5604" spans="7:7" ht="15" customHeight="1">
      <c r="G5604" s="488"/>
    </row>
    <row r="5605" spans="7:7" ht="15" customHeight="1">
      <c r="G5605" s="488"/>
    </row>
    <row r="5606" spans="7:7" ht="15" customHeight="1">
      <c r="G5606" s="488"/>
    </row>
    <row r="5607" spans="7:7" ht="15" customHeight="1">
      <c r="G5607" s="488"/>
    </row>
    <row r="5608" spans="7:7" ht="15" customHeight="1">
      <c r="G5608" s="488"/>
    </row>
    <row r="5609" spans="7:7" ht="15" customHeight="1">
      <c r="G5609" s="488"/>
    </row>
    <row r="5610" spans="7:7" ht="15" customHeight="1">
      <c r="G5610" s="488"/>
    </row>
    <row r="5611" spans="7:7" ht="15" customHeight="1">
      <c r="G5611" s="488"/>
    </row>
    <row r="5612" spans="7:7" ht="15" customHeight="1">
      <c r="G5612" s="488"/>
    </row>
    <row r="5613" spans="7:7" ht="15" customHeight="1">
      <c r="G5613" s="488"/>
    </row>
    <row r="5614" spans="7:7" ht="15" customHeight="1">
      <c r="G5614" s="488"/>
    </row>
    <row r="5615" spans="7:7" ht="15" customHeight="1">
      <c r="G5615" s="488"/>
    </row>
    <row r="5616" spans="7:7" ht="15" customHeight="1">
      <c r="G5616" s="488"/>
    </row>
    <row r="5617" spans="7:7" ht="15" customHeight="1">
      <c r="G5617" s="488"/>
    </row>
    <row r="5618" spans="7:7" ht="15" customHeight="1">
      <c r="G5618" s="488"/>
    </row>
    <row r="5619" spans="7:7" ht="15" customHeight="1">
      <c r="G5619" s="488"/>
    </row>
    <row r="5620" spans="7:7" ht="15" customHeight="1">
      <c r="G5620" s="488"/>
    </row>
    <row r="5621" spans="7:7" ht="15" customHeight="1">
      <c r="G5621" s="488"/>
    </row>
    <row r="5622" spans="7:7" ht="15" customHeight="1">
      <c r="G5622" s="488"/>
    </row>
    <row r="5623" spans="7:7" ht="15" customHeight="1">
      <c r="G5623" s="488"/>
    </row>
    <row r="5624" spans="7:7" ht="15" customHeight="1">
      <c r="G5624" s="488"/>
    </row>
    <row r="5625" spans="7:7" ht="15" customHeight="1">
      <c r="G5625" s="488"/>
    </row>
    <row r="5626" spans="7:7" ht="15" customHeight="1">
      <c r="G5626" s="488"/>
    </row>
    <row r="5627" spans="7:7" ht="15" customHeight="1">
      <c r="G5627" s="488"/>
    </row>
    <row r="5628" spans="7:7" ht="15" customHeight="1">
      <c r="G5628" s="488"/>
    </row>
    <row r="5629" spans="7:7" ht="15" customHeight="1">
      <c r="G5629" s="488"/>
    </row>
    <row r="5630" spans="7:7" ht="15" customHeight="1">
      <c r="G5630" s="488"/>
    </row>
    <row r="5631" spans="7:7" ht="15" customHeight="1">
      <c r="G5631" s="488"/>
    </row>
    <row r="5632" spans="7:7" ht="15" customHeight="1">
      <c r="G5632" s="488"/>
    </row>
    <row r="5633" spans="7:7" ht="15" customHeight="1">
      <c r="G5633" s="488"/>
    </row>
    <row r="5634" spans="7:7" ht="15" customHeight="1">
      <c r="G5634" s="488"/>
    </row>
    <row r="5635" spans="7:7" ht="15" customHeight="1">
      <c r="G5635" s="488"/>
    </row>
    <row r="5636" spans="7:7" ht="15" customHeight="1">
      <c r="G5636" s="488"/>
    </row>
    <row r="5637" spans="7:7" ht="15" customHeight="1">
      <c r="G5637" s="488"/>
    </row>
    <row r="5638" spans="7:7" ht="15" customHeight="1">
      <c r="G5638" s="488"/>
    </row>
    <row r="5639" spans="7:7" ht="15" customHeight="1">
      <c r="G5639" s="488"/>
    </row>
    <row r="5640" spans="7:7" ht="15" customHeight="1">
      <c r="G5640" s="488"/>
    </row>
    <row r="5641" spans="7:7" ht="15" customHeight="1">
      <c r="G5641" s="488"/>
    </row>
    <row r="5642" spans="7:7" ht="15" customHeight="1">
      <c r="G5642" s="488"/>
    </row>
    <row r="5643" spans="7:7" ht="15" customHeight="1">
      <c r="G5643" s="488"/>
    </row>
    <row r="5644" spans="7:7" ht="15" customHeight="1">
      <c r="G5644" s="488"/>
    </row>
    <row r="5645" spans="7:7" ht="15" customHeight="1">
      <c r="G5645" s="488"/>
    </row>
    <row r="5646" spans="7:7" ht="15" customHeight="1">
      <c r="G5646" s="488"/>
    </row>
    <row r="5647" spans="7:7" ht="15" customHeight="1">
      <c r="G5647" s="488"/>
    </row>
    <row r="5648" spans="7:7" ht="15" customHeight="1">
      <c r="G5648" s="488"/>
    </row>
    <row r="5649" spans="7:7" ht="15" customHeight="1">
      <c r="G5649" s="488"/>
    </row>
    <row r="5650" spans="7:7" ht="15" customHeight="1">
      <c r="G5650" s="488"/>
    </row>
    <row r="5651" spans="7:7" ht="15" customHeight="1">
      <c r="G5651" s="488"/>
    </row>
    <row r="5652" spans="7:7" ht="15" customHeight="1">
      <c r="G5652" s="488"/>
    </row>
    <row r="5653" spans="7:7" ht="15" customHeight="1">
      <c r="G5653" s="488"/>
    </row>
    <row r="5654" spans="7:7" ht="15" customHeight="1">
      <c r="G5654" s="488"/>
    </row>
    <row r="5655" spans="7:7" ht="15" customHeight="1">
      <c r="G5655" s="488"/>
    </row>
    <row r="5656" spans="7:7" ht="15" customHeight="1">
      <c r="G5656" s="488"/>
    </row>
    <row r="5657" spans="7:7" ht="15" customHeight="1">
      <c r="G5657" s="488"/>
    </row>
    <row r="5658" spans="7:7" ht="15" customHeight="1">
      <c r="G5658" s="488"/>
    </row>
    <row r="5659" spans="7:7" ht="15" customHeight="1">
      <c r="G5659" s="488"/>
    </row>
    <row r="5660" spans="7:7" ht="15" customHeight="1">
      <c r="G5660" s="488"/>
    </row>
    <row r="5661" spans="7:7" ht="15" customHeight="1">
      <c r="G5661" s="488"/>
    </row>
    <row r="5662" spans="7:7" ht="15" customHeight="1">
      <c r="G5662" s="488"/>
    </row>
    <row r="5663" spans="7:7" ht="15" customHeight="1">
      <c r="G5663" s="488"/>
    </row>
    <row r="5664" spans="7:7" ht="15" customHeight="1">
      <c r="G5664" s="488"/>
    </row>
    <row r="5665" spans="7:7" ht="15" customHeight="1">
      <c r="G5665" s="488"/>
    </row>
    <row r="5666" spans="7:7" ht="15" customHeight="1">
      <c r="G5666" s="488"/>
    </row>
    <row r="5667" spans="7:7" ht="15" customHeight="1">
      <c r="G5667" s="488"/>
    </row>
    <row r="5668" spans="7:7" ht="15" customHeight="1">
      <c r="G5668" s="488"/>
    </row>
    <row r="5669" spans="7:7" ht="15" customHeight="1">
      <c r="G5669" s="488"/>
    </row>
    <row r="5670" spans="7:7" ht="15" customHeight="1">
      <c r="G5670" s="488"/>
    </row>
    <row r="5671" spans="7:7" ht="15" customHeight="1">
      <c r="G5671" s="488"/>
    </row>
    <row r="5672" spans="7:7" ht="15" customHeight="1">
      <c r="G5672" s="488"/>
    </row>
    <row r="5673" spans="7:7" ht="15" customHeight="1">
      <c r="G5673" s="488"/>
    </row>
    <row r="5674" spans="7:7" ht="15" customHeight="1">
      <c r="G5674" s="488"/>
    </row>
    <row r="5675" spans="7:7" ht="15" customHeight="1">
      <c r="G5675" s="488"/>
    </row>
    <row r="5676" spans="7:7" ht="15" customHeight="1">
      <c r="G5676" s="488"/>
    </row>
    <row r="5677" spans="7:7" ht="15" customHeight="1">
      <c r="G5677" s="488"/>
    </row>
    <row r="5678" spans="7:7" ht="15" customHeight="1">
      <c r="G5678" s="488"/>
    </row>
    <row r="5679" spans="7:7" ht="15" customHeight="1">
      <c r="G5679" s="488"/>
    </row>
    <row r="5680" spans="7:7" ht="15" customHeight="1">
      <c r="G5680" s="488"/>
    </row>
    <row r="5681" spans="7:7" ht="15" customHeight="1">
      <c r="G5681" s="488"/>
    </row>
    <row r="5682" spans="7:7" ht="15" customHeight="1">
      <c r="G5682" s="488"/>
    </row>
    <row r="5683" spans="7:7" ht="15" customHeight="1">
      <c r="G5683" s="488"/>
    </row>
    <row r="5684" spans="7:7" ht="15" customHeight="1">
      <c r="G5684" s="488"/>
    </row>
    <row r="5685" spans="7:7" ht="15" customHeight="1">
      <c r="G5685" s="488"/>
    </row>
    <row r="5686" spans="7:7" ht="15" customHeight="1">
      <c r="G5686" s="488"/>
    </row>
    <row r="5687" spans="7:7" ht="15" customHeight="1">
      <c r="G5687" s="488"/>
    </row>
    <row r="5688" spans="7:7" ht="15" customHeight="1">
      <c r="G5688" s="488"/>
    </row>
    <row r="5689" spans="7:7" ht="15" customHeight="1">
      <c r="G5689" s="488"/>
    </row>
    <row r="5690" spans="7:7" ht="15" customHeight="1">
      <c r="G5690" s="488"/>
    </row>
    <row r="5691" spans="7:7" ht="15" customHeight="1">
      <c r="G5691" s="488"/>
    </row>
    <row r="5692" spans="7:7" ht="15" customHeight="1">
      <c r="G5692" s="488"/>
    </row>
    <row r="5693" spans="7:7" ht="15" customHeight="1">
      <c r="G5693" s="488"/>
    </row>
    <row r="5694" spans="7:7" ht="15" customHeight="1">
      <c r="G5694" s="488"/>
    </row>
    <row r="5695" spans="7:7" ht="15" customHeight="1">
      <c r="G5695" s="488"/>
    </row>
    <row r="5696" spans="7:7" ht="15" customHeight="1">
      <c r="G5696" s="488"/>
    </row>
    <row r="5697" spans="7:7" ht="15" customHeight="1">
      <c r="G5697" s="488"/>
    </row>
    <row r="5698" spans="7:7" ht="15" customHeight="1">
      <c r="G5698" s="488"/>
    </row>
    <row r="5699" spans="7:7" ht="15" customHeight="1">
      <c r="G5699" s="488"/>
    </row>
    <row r="5700" spans="7:7" ht="15" customHeight="1">
      <c r="G5700" s="488"/>
    </row>
    <row r="5701" spans="7:7" ht="15" customHeight="1">
      <c r="G5701" s="488"/>
    </row>
    <row r="5702" spans="7:7" ht="15" customHeight="1">
      <c r="G5702" s="488"/>
    </row>
    <row r="5703" spans="7:7" ht="15" customHeight="1">
      <c r="G5703" s="488"/>
    </row>
    <row r="5704" spans="7:7" ht="15" customHeight="1">
      <c r="G5704" s="488"/>
    </row>
    <row r="5705" spans="7:7" ht="15" customHeight="1">
      <c r="G5705" s="488"/>
    </row>
    <row r="5706" spans="7:7" ht="15" customHeight="1">
      <c r="G5706" s="488"/>
    </row>
    <row r="5707" spans="7:7" ht="15" customHeight="1">
      <c r="G5707" s="488"/>
    </row>
    <row r="5708" spans="7:7" ht="15" customHeight="1">
      <c r="G5708" s="488"/>
    </row>
    <row r="5709" spans="7:7" ht="15" customHeight="1">
      <c r="G5709" s="488"/>
    </row>
    <row r="5710" spans="7:7" ht="15" customHeight="1">
      <c r="G5710" s="488"/>
    </row>
    <row r="5711" spans="7:7" ht="15" customHeight="1">
      <c r="G5711" s="488"/>
    </row>
    <row r="5712" spans="7:7" ht="15" customHeight="1">
      <c r="G5712" s="488"/>
    </row>
    <row r="5713" spans="7:7" ht="15" customHeight="1">
      <c r="G5713" s="488"/>
    </row>
    <row r="5714" spans="7:7" ht="15" customHeight="1">
      <c r="G5714" s="488"/>
    </row>
    <row r="5715" spans="7:7" ht="15" customHeight="1">
      <c r="G5715" s="488"/>
    </row>
    <row r="5716" spans="7:7" ht="15" customHeight="1">
      <c r="G5716" s="488"/>
    </row>
    <row r="5717" spans="7:7" ht="15" customHeight="1">
      <c r="G5717" s="488"/>
    </row>
    <row r="5718" spans="7:7" ht="15" customHeight="1">
      <c r="G5718" s="488"/>
    </row>
    <row r="5719" spans="7:7" ht="15" customHeight="1">
      <c r="G5719" s="488"/>
    </row>
    <row r="5720" spans="7:7" ht="15" customHeight="1">
      <c r="G5720" s="488"/>
    </row>
    <row r="5721" spans="7:7" ht="15" customHeight="1">
      <c r="G5721" s="488"/>
    </row>
    <row r="5722" spans="7:7" ht="15" customHeight="1">
      <c r="G5722" s="488"/>
    </row>
    <row r="5723" spans="7:7" ht="15" customHeight="1">
      <c r="G5723" s="488"/>
    </row>
    <row r="5724" spans="7:7" ht="15" customHeight="1">
      <c r="G5724" s="488"/>
    </row>
    <row r="5725" spans="7:7" ht="15" customHeight="1">
      <c r="G5725" s="488"/>
    </row>
    <row r="5726" spans="7:7" ht="15" customHeight="1">
      <c r="G5726" s="488"/>
    </row>
    <row r="5727" spans="7:7" ht="15" customHeight="1">
      <c r="G5727" s="488"/>
    </row>
    <row r="5728" spans="7:7" ht="15" customHeight="1">
      <c r="G5728" s="488"/>
    </row>
    <row r="5729" spans="7:7" ht="15" customHeight="1">
      <c r="G5729" s="488"/>
    </row>
    <row r="5730" spans="7:7" ht="15" customHeight="1">
      <c r="G5730" s="488"/>
    </row>
    <row r="5731" spans="7:7" ht="15" customHeight="1">
      <c r="G5731" s="488"/>
    </row>
    <row r="5732" spans="7:7" ht="15" customHeight="1">
      <c r="G5732" s="488"/>
    </row>
    <row r="5733" spans="7:7" ht="15" customHeight="1">
      <c r="G5733" s="488"/>
    </row>
    <row r="5734" spans="7:7" ht="15" customHeight="1">
      <c r="G5734" s="488"/>
    </row>
    <row r="5735" spans="7:7" ht="15" customHeight="1">
      <c r="G5735" s="488"/>
    </row>
    <row r="5736" spans="7:7" ht="15" customHeight="1">
      <c r="G5736" s="488"/>
    </row>
    <row r="5737" spans="7:7" ht="15" customHeight="1">
      <c r="G5737" s="488"/>
    </row>
    <row r="5738" spans="7:7" ht="15" customHeight="1">
      <c r="G5738" s="488"/>
    </row>
    <row r="5739" spans="7:7" ht="15" customHeight="1">
      <c r="G5739" s="488"/>
    </row>
    <row r="5740" spans="7:7" ht="15" customHeight="1">
      <c r="G5740" s="488"/>
    </row>
    <row r="5741" spans="7:7" ht="15" customHeight="1">
      <c r="G5741" s="488"/>
    </row>
    <row r="5742" spans="7:7" ht="15" customHeight="1">
      <c r="G5742" s="488"/>
    </row>
    <row r="5743" spans="7:7" ht="15" customHeight="1">
      <c r="G5743" s="488"/>
    </row>
    <row r="5744" spans="7:7" ht="15" customHeight="1">
      <c r="G5744" s="488"/>
    </row>
    <row r="5745" spans="7:7" ht="15" customHeight="1">
      <c r="G5745" s="488"/>
    </row>
    <row r="5746" spans="7:7" ht="15" customHeight="1">
      <c r="G5746" s="488"/>
    </row>
    <row r="5747" spans="7:7" ht="15" customHeight="1">
      <c r="G5747" s="488"/>
    </row>
    <row r="5748" spans="7:7" ht="15" customHeight="1">
      <c r="G5748" s="488"/>
    </row>
    <row r="5749" spans="7:7" ht="15" customHeight="1">
      <c r="G5749" s="488"/>
    </row>
    <row r="5750" spans="7:7" ht="15" customHeight="1">
      <c r="G5750" s="488"/>
    </row>
    <row r="5751" spans="7:7" ht="15" customHeight="1">
      <c r="G5751" s="488"/>
    </row>
    <row r="5752" spans="7:7" ht="15" customHeight="1">
      <c r="G5752" s="488"/>
    </row>
    <row r="5753" spans="7:7" ht="15" customHeight="1">
      <c r="G5753" s="488"/>
    </row>
    <row r="5754" spans="7:7" ht="15" customHeight="1">
      <c r="G5754" s="488"/>
    </row>
    <row r="5755" spans="7:7" ht="15" customHeight="1">
      <c r="G5755" s="488"/>
    </row>
    <row r="5756" spans="7:7" ht="15" customHeight="1">
      <c r="G5756" s="488"/>
    </row>
    <row r="5757" spans="7:7" ht="15" customHeight="1">
      <c r="G5757" s="488"/>
    </row>
    <row r="5758" spans="7:7" ht="15" customHeight="1">
      <c r="G5758" s="488"/>
    </row>
    <row r="5759" spans="7:7" ht="15" customHeight="1">
      <c r="G5759" s="488"/>
    </row>
    <row r="5760" spans="7:7" ht="15" customHeight="1">
      <c r="G5760" s="488"/>
    </row>
    <row r="5761" spans="7:7" ht="15" customHeight="1">
      <c r="G5761" s="488"/>
    </row>
    <row r="5762" spans="7:7" ht="15" customHeight="1">
      <c r="G5762" s="488"/>
    </row>
    <row r="5763" spans="7:7" ht="15" customHeight="1">
      <c r="G5763" s="488"/>
    </row>
    <row r="5764" spans="7:7" ht="15" customHeight="1">
      <c r="G5764" s="488"/>
    </row>
    <row r="5765" spans="7:7" ht="15" customHeight="1">
      <c r="G5765" s="488"/>
    </row>
    <row r="5766" spans="7:7" ht="15" customHeight="1">
      <c r="G5766" s="488"/>
    </row>
    <row r="5767" spans="7:7" ht="15" customHeight="1">
      <c r="G5767" s="488"/>
    </row>
    <row r="5768" spans="7:7" ht="15" customHeight="1">
      <c r="G5768" s="488"/>
    </row>
    <row r="5769" spans="7:7" ht="15" customHeight="1">
      <c r="G5769" s="488"/>
    </row>
    <row r="5770" spans="7:7" ht="15" customHeight="1">
      <c r="G5770" s="488"/>
    </row>
    <row r="5771" spans="7:7" ht="15" customHeight="1">
      <c r="G5771" s="488"/>
    </row>
    <row r="5772" spans="7:7" ht="15" customHeight="1">
      <c r="G5772" s="488"/>
    </row>
    <row r="5773" spans="7:7" ht="15" customHeight="1">
      <c r="G5773" s="488"/>
    </row>
    <row r="5774" spans="7:7" ht="15" customHeight="1">
      <c r="G5774" s="488"/>
    </row>
    <row r="5775" spans="7:7" ht="15" customHeight="1">
      <c r="G5775" s="488"/>
    </row>
    <row r="5776" spans="7:7" ht="15" customHeight="1">
      <c r="G5776" s="488"/>
    </row>
    <row r="5777" spans="7:7" ht="15" customHeight="1">
      <c r="G5777" s="488"/>
    </row>
    <row r="5778" spans="7:7" ht="15" customHeight="1">
      <c r="G5778" s="488"/>
    </row>
    <row r="5779" spans="7:7" ht="15" customHeight="1">
      <c r="G5779" s="488"/>
    </row>
    <row r="5780" spans="7:7" ht="15" customHeight="1">
      <c r="G5780" s="488"/>
    </row>
    <row r="5781" spans="7:7" ht="15" customHeight="1">
      <c r="G5781" s="488"/>
    </row>
    <row r="5782" spans="7:7" ht="15" customHeight="1">
      <c r="G5782" s="488"/>
    </row>
    <row r="5783" spans="7:7" ht="15" customHeight="1">
      <c r="G5783" s="488"/>
    </row>
    <row r="5784" spans="7:7" ht="15" customHeight="1">
      <c r="G5784" s="488"/>
    </row>
    <row r="5785" spans="7:7" ht="15" customHeight="1">
      <c r="G5785" s="488"/>
    </row>
    <row r="5786" spans="7:7" ht="15" customHeight="1">
      <c r="G5786" s="488"/>
    </row>
    <row r="5787" spans="7:7" ht="15" customHeight="1">
      <c r="G5787" s="488"/>
    </row>
    <row r="5788" spans="7:7" ht="15" customHeight="1">
      <c r="G5788" s="488"/>
    </row>
    <row r="5789" spans="7:7" ht="15" customHeight="1">
      <c r="G5789" s="488"/>
    </row>
    <row r="5790" spans="7:7" ht="15" customHeight="1">
      <c r="G5790" s="488"/>
    </row>
    <row r="5791" spans="7:7" ht="15" customHeight="1">
      <c r="G5791" s="488"/>
    </row>
    <row r="5792" spans="7:7" ht="15" customHeight="1">
      <c r="G5792" s="488"/>
    </row>
    <row r="5793" spans="7:7" ht="15" customHeight="1">
      <c r="G5793" s="488"/>
    </row>
    <row r="5794" spans="7:7" ht="15" customHeight="1">
      <c r="G5794" s="488"/>
    </row>
    <row r="5795" spans="7:7" ht="15" customHeight="1">
      <c r="G5795" s="488"/>
    </row>
    <row r="5796" spans="7:7" ht="15" customHeight="1">
      <c r="G5796" s="488"/>
    </row>
    <row r="5797" spans="7:7" ht="15" customHeight="1">
      <c r="G5797" s="488"/>
    </row>
    <row r="5798" spans="7:7" ht="15" customHeight="1">
      <c r="G5798" s="488"/>
    </row>
    <row r="5799" spans="7:7" ht="15" customHeight="1">
      <c r="G5799" s="488"/>
    </row>
    <row r="5800" spans="7:7" ht="15" customHeight="1">
      <c r="G5800" s="488"/>
    </row>
    <row r="5801" spans="7:7" ht="15" customHeight="1">
      <c r="G5801" s="488"/>
    </row>
    <row r="5802" spans="7:7" ht="15" customHeight="1">
      <c r="G5802" s="488"/>
    </row>
    <row r="5803" spans="7:7" ht="15" customHeight="1">
      <c r="G5803" s="488"/>
    </row>
    <row r="5804" spans="7:7" ht="15" customHeight="1">
      <c r="G5804" s="488"/>
    </row>
    <row r="5805" spans="7:7" ht="15" customHeight="1">
      <c r="G5805" s="488"/>
    </row>
    <row r="5806" spans="7:7" ht="15" customHeight="1">
      <c r="G5806" s="488"/>
    </row>
    <row r="5807" spans="7:7" ht="15" customHeight="1">
      <c r="G5807" s="488"/>
    </row>
    <row r="5808" spans="7:7" ht="15" customHeight="1">
      <c r="G5808" s="488"/>
    </row>
    <row r="5809" spans="7:7" ht="15" customHeight="1">
      <c r="G5809" s="488"/>
    </row>
    <row r="5810" spans="7:7" ht="15" customHeight="1">
      <c r="G5810" s="488"/>
    </row>
    <row r="5811" spans="7:7" ht="15" customHeight="1">
      <c r="G5811" s="488"/>
    </row>
    <row r="5812" spans="7:7" ht="15" customHeight="1">
      <c r="G5812" s="488"/>
    </row>
    <row r="5813" spans="7:7" ht="15" customHeight="1">
      <c r="G5813" s="488"/>
    </row>
    <row r="5814" spans="7:7" ht="15" customHeight="1">
      <c r="G5814" s="488"/>
    </row>
    <row r="5815" spans="7:7" ht="15" customHeight="1">
      <c r="G5815" s="488"/>
    </row>
    <row r="5816" spans="7:7" ht="15" customHeight="1">
      <c r="G5816" s="488"/>
    </row>
    <row r="5817" spans="7:7" ht="15" customHeight="1">
      <c r="G5817" s="488"/>
    </row>
    <row r="5818" spans="7:7" ht="15" customHeight="1">
      <c r="G5818" s="488"/>
    </row>
    <row r="5819" spans="7:7" ht="15" customHeight="1">
      <c r="G5819" s="488"/>
    </row>
    <row r="5820" spans="7:7" ht="15" customHeight="1">
      <c r="G5820" s="488"/>
    </row>
    <row r="5821" spans="7:7" ht="15" customHeight="1">
      <c r="G5821" s="488"/>
    </row>
    <row r="5822" spans="7:7" ht="15" customHeight="1">
      <c r="G5822" s="488"/>
    </row>
    <row r="5823" spans="7:7" ht="15" customHeight="1">
      <c r="G5823" s="488"/>
    </row>
    <row r="5824" spans="7:7" ht="15" customHeight="1">
      <c r="G5824" s="488"/>
    </row>
    <row r="5825" spans="7:7" ht="15" customHeight="1">
      <c r="G5825" s="488"/>
    </row>
    <row r="5826" spans="7:7" ht="15" customHeight="1">
      <c r="G5826" s="488"/>
    </row>
    <row r="5827" spans="7:7" ht="15" customHeight="1">
      <c r="G5827" s="488"/>
    </row>
    <row r="5828" spans="7:7" ht="15" customHeight="1">
      <c r="G5828" s="488"/>
    </row>
    <row r="5829" spans="7:7" ht="15" customHeight="1">
      <c r="G5829" s="488"/>
    </row>
    <row r="5830" spans="7:7" ht="15" customHeight="1">
      <c r="G5830" s="488"/>
    </row>
    <row r="5831" spans="7:7" ht="15" customHeight="1">
      <c r="G5831" s="488"/>
    </row>
    <row r="5832" spans="7:7" ht="15" customHeight="1">
      <c r="G5832" s="488"/>
    </row>
    <row r="5833" spans="7:7" ht="15" customHeight="1">
      <c r="G5833" s="488"/>
    </row>
    <row r="5834" spans="7:7" ht="15" customHeight="1">
      <c r="G5834" s="488"/>
    </row>
    <row r="5835" spans="7:7" ht="15" customHeight="1">
      <c r="G5835" s="488"/>
    </row>
    <row r="5836" spans="7:7" ht="15" customHeight="1">
      <c r="G5836" s="488"/>
    </row>
    <row r="5837" spans="7:7" ht="15" customHeight="1">
      <c r="G5837" s="488"/>
    </row>
    <row r="5838" spans="7:7" ht="15" customHeight="1">
      <c r="G5838" s="488"/>
    </row>
    <row r="5839" spans="7:7" ht="15" customHeight="1">
      <c r="G5839" s="488"/>
    </row>
    <row r="5840" spans="7:7" ht="15" customHeight="1">
      <c r="G5840" s="488"/>
    </row>
    <row r="5841" spans="7:7" ht="15" customHeight="1">
      <c r="G5841" s="488"/>
    </row>
    <row r="5842" spans="7:7" ht="15" customHeight="1">
      <c r="G5842" s="488"/>
    </row>
    <row r="5843" spans="7:7" ht="15" customHeight="1">
      <c r="G5843" s="488"/>
    </row>
    <row r="5844" spans="7:7" ht="15" customHeight="1">
      <c r="G5844" s="488"/>
    </row>
    <row r="5845" spans="7:7" ht="15" customHeight="1">
      <c r="G5845" s="488"/>
    </row>
    <row r="5846" spans="7:7" ht="15" customHeight="1">
      <c r="G5846" s="488"/>
    </row>
    <row r="5847" spans="7:7" ht="15" customHeight="1">
      <c r="G5847" s="488"/>
    </row>
    <row r="5848" spans="7:7" ht="15" customHeight="1">
      <c r="G5848" s="488"/>
    </row>
    <row r="5849" spans="7:7" ht="15" customHeight="1">
      <c r="G5849" s="488"/>
    </row>
    <row r="5850" spans="7:7" ht="15" customHeight="1">
      <c r="G5850" s="488"/>
    </row>
    <row r="5851" spans="7:7" ht="15" customHeight="1">
      <c r="G5851" s="488"/>
    </row>
    <row r="5852" spans="7:7" ht="15" customHeight="1">
      <c r="G5852" s="488"/>
    </row>
    <row r="5853" spans="7:7" ht="15" customHeight="1">
      <c r="G5853" s="488"/>
    </row>
    <row r="5854" spans="7:7" ht="15" customHeight="1">
      <c r="G5854" s="488"/>
    </row>
    <row r="5855" spans="7:7" ht="15" customHeight="1">
      <c r="G5855" s="488"/>
    </row>
    <row r="5856" spans="7:7" ht="15" customHeight="1">
      <c r="G5856" s="488"/>
    </row>
    <row r="5857" spans="7:7" ht="15" customHeight="1">
      <c r="G5857" s="488"/>
    </row>
    <row r="5858" spans="7:7" ht="15" customHeight="1">
      <c r="G5858" s="488"/>
    </row>
    <row r="5859" spans="7:7" ht="15" customHeight="1">
      <c r="G5859" s="488"/>
    </row>
    <row r="5860" spans="7:7" ht="15" customHeight="1">
      <c r="G5860" s="488"/>
    </row>
    <row r="5861" spans="7:7" ht="15" customHeight="1">
      <c r="G5861" s="488"/>
    </row>
    <row r="5862" spans="7:7" ht="15" customHeight="1">
      <c r="G5862" s="488"/>
    </row>
    <row r="5863" spans="7:7" ht="15" customHeight="1">
      <c r="G5863" s="488"/>
    </row>
    <row r="5864" spans="7:7" ht="15" customHeight="1">
      <c r="G5864" s="488"/>
    </row>
    <row r="5865" spans="7:7" ht="15" customHeight="1">
      <c r="G5865" s="488"/>
    </row>
    <row r="5866" spans="7:7" ht="15" customHeight="1">
      <c r="G5866" s="488"/>
    </row>
    <row r="5867" spans="7:7" ht="15" customHeight="1">
      <c r="G5867" s="488"/>
    </row>
    <row r="5868" spans="7:7" ht="15" customHeight="1">
      <c r="G5868" s="488"/>
    </row>
    <row r="5869" spans="7:7" ht="15" customHeight="1">
      <c r="G5869" s="488"/>
    </row>
    <row r="5870" spans="7:7" ht="15" customHeight="1">
      <c r="G5870" s="488"/>
    </row>
    <row r="5871" spans="7:7" ht="15" customHeight="1">
      <c r="G5871" s="488"/>
    </row>
    <row r="5872" spans="7:7" ht="15" customHeight="1">
      <c r="G5872" s="488"/>
    </row>
    <row r="5873" spans="7:7" ht="15" customHeight="1">
      <c r="G5873" s="488"/>
    </row>
    <row r="5874" spans="7:7" ht="15" customHeight="1">
      <c r="G5874" s="488"/>
    </row>
    <row r="5875" spans="7:7" ht="15" customHeight="1">
      <c r="G5875" s="488"/>
    </row>
    <row r="5876" spans="7:7" ht="15" customHeight="1">
      <c r="G5876" s="488"/>
    </row>
    <row r="5877" spans="7:7" ht="15" customHeight="1">
      <c r="G5877" s="488"/>
    </row>
    <row r="5878" spans="7:7" ht="15" customHeight="1">
      <c r="G5878" s="488"/>
    </row>
    <row r="5879" spans="7:7" ht="15" customHeight="1">
      <c r="G5879" s="488"/>
    </row>
    <row r="5880" spans="7:7" ht="15" customHeight="1">
      <c r="G5880" s="488"/>
    </row>
    <row r="5881" spans="7:7" ht="15" customHeight="1">
      <c r="G5881" s="488"/>
    </row>
    <row r="5882" spans="7:7" ht="15" customHeight="1">
      <c r="G5882" s="488"/>
    </row>
    <row r="5883" spans="7:7" ht="15" customHeight="1">
      <c r="G5883" s="488"/>
    </row>
    <row r="5884" spans="7:7" ht="15" customHeight="1">
      <c r="G5884" s="488"/>
    </row>
    <row r="5885" spans="7:7" ht="15" customHeight="1">
      <c r="G5885" s="488"/>
    </row>
    <row r="5886" spans="7:7" ht="15" customHeight="1">
      <c r="G5886" s="488"/>
    </row>
    <row r="5887" spans="7:7" ht="15" customHeight="1">
      <c r="G5887" s="488"/>
    </row>
    <row r="5888" spans="7:7" ht="15" customHeight="1">
      <c r="G5888" s="488"/>
    </row>
    <row r="5889" spans="7:7" ht="15" customHeight="1">
      <c r="G5889" s="488"/>
    </row>
    <row r="5890" spans="7:7" ht="15" customHeight="1">
      <c r="G5890" s="488"/>
    </row>
    <row r="5891" spans="7:7" ht="15" customHeight="1">
      <c r="G5891" s="488"/>
    </row>
    <row r="5892" spans="7:7" ht="15" customHeight="1">
      <c r="G5892" s="488"/>
    </row>
    <row r="5893" spans="7:7" ht="15" customHeight="1">
      <c r="G5893" s="488"/>
    </row>
    <row r="5894" spans="7:7" ht="15" customHeight="1">
      <c r="G5894" s="488"/>
    </row>
    <row r="5895" spans="7:7" ht="15" customHeight="1">
      <c r="G5895" s="488"/>
    </row>
    <row r="5896" spans="7:7" ht="15" customHeight="1">
      <c r="G5896" s="488"/>
    </row>
    <row r="5897" spans="7:7" ht="15" customHeight="1">
      <c r="G5897" s="488"/>
    </row>
    <row r="5898" spans="7:7" ht="15" customHeight="1">
      <c r="G5898" s="488"/>
    </row>
    <row r="5899" spans="7:7" ht="15" customHeight="1">
      <c r="G5899" s="488"/>
    </row>
    <row r="5900" spans="7:7" ht="15" customHeight="1">
      <c r="G5900" s="488"/>
    </row>
    <row r="5901" spans="7:7" ht="15" customHeight="1">
      <c r="G5901" s="488"/>
    </row>
    <row r="5902" spans="7:7" ht="15" customHeight="1">
      <c r="G5902" s="488"/>
    </row>
    <row r="5903" spans="7:7" ht="15" customHeight="1">
      <c r="G5903" s="488"/>
    </row>
    <row r="5904" spans="7:7" ht="15" customHeight="1">
      <c r="G5904" s="488"/>
    </row>
    <row r="5905" spans="7:7" ht="15" customHeight="1">
      <c r="G5905" s="488"/>
    </row>
    <row r="5906" spans="7:7" ht="15" customHeight="1">
      <c r="G5906" s="488"/>
    </row>
    <row r="5907" spans="7:7" ht="15" customHeight="1">
      <c r="G5907" s="488"/>
    </row>
    <row r="5908" spans="7:7" ht="15" customHeight="1">
      <c r="G5908" s="488"/>
    </row>
    <row r="5909" spans="7:7" ht="15" customHeight="1">
      <c r="G5909" s="488"/>
    </row>
    <row r="5910" spans="7:7" ht="15" customHeight="1">
      <c r="G5910" s="488"/>
    </row>
    <row r="5911" spans="7:7" ht="15" customHeight="1">
      <c r="G5911" s="488"/>
    </row>
    <row r="5912" spans="7:7" ht="15" customHeight="1">
      <c r="G5912" s="488"/>
    </row>
    <row r="5913" spans="7:7" ht="15" customHeight="1">
      <c r="G5913" s="488"/>
    </row>
    <row r="5914" spans="7:7" ht="15" customHeight="1">
      <c r="G5914" s="488"/>
    </row>
    <row r="5915" spans="7:7" ht="15" customHeight="1">
      <c r="G5915" s="488"/>
    </row>
    <row r="5916" spans="7:7" ht="15" customHeight="1">
      <c r="G5916" s="488"/>
    </row>
    <row r="5917" spans="7:7" ht="15" customHeight="1">
      <c r="G5917" s="488"/>
    </row>
    <row r="5918" spans="7:7" ht="15" customHeight="1">
      <c r="G5918" s="488"/>
    </row>
    <row r="5919" spans="7:7" ht="15" customHeight="1">
      <c r="G5919" s="488"/>
    </row>
    <row r="5920" spans="7:7" ht="15" customHeight="1">
      <c r="G5920" s="488"/>
    </row>
    <row r="5921" spans="7:7" ht="15" customHeight="1">
      <c r="G5921" s="488"/>
    </row>
    <row r="5922" spans="7:7" ht="15" customHeight="1">
      <c r="G5922" s="488"/>
    </row>
    <row r="5923" spans="7:7" ht="15" customHeight="1">
      <c r="G5923" s="488"/>
    </row>
    <row r="5924" spans="7:7" ht="15" customHeight="1">
      <c r="G5924" s="488"/>
    </row>
    <row r="5925" spans="7:7" ht="15" customHeight="1">
      <c r="G5925" s="488"/>
    </row>
    <row r="5926" spans="7:7" ht="15" customHeight="1">
      <c r="G5926" s="488"/>
    </row>
    <row r="5927" spans="7:7" ht="15" customHeight="1">
      <c r="G5927" s="488"/>
    </row>
    <row r="5928" spans="7:7" ht="15" customHeight="1">
      <c r="G5928" s="488"/>
    </row>
    <row r="5929" spans="7:7" ht="15" customHeight="1">
      <c r="G5929" s="488"/>
    </row>
    <row r="5930" spans="7:7" ht="15" customHeight="1">
      <c r="G5930" s="488"/>
    </row>
    <row r="5931" spans="7:7" ht="15" customHeight="1">
      <c r="G5931" s="488"/>
    </row>
    <row r="5932" spans="7:7" ht="15" customHeight="1">
      <c r="G5932" s="488"/>
    </row>
    <row r="5933" spans="7:7" ht="15" customHeight="1">
      <c r="G5933" s="488"/>
    </row>
    <row r="5934" spans="7:7" ht="15" customHeight="1">
      <c r="G5934" s="488"/>
    </row>
    <row r="5935" spans="7:7" ht="15" customHeight="1">
      <c r="G5935" s="488"/>
    </row>
    <row r="5936" spans="7:7" ht="15" customHeight="1">
      <c r="G5936" s="488"/>
    </row>
    <row r="5937" spans="7:7" ht="15" customHeight="1">
      <c r="G5937" s="488"/>
    </row>
    <row r="5938" spans="7:7" ht="15" customHeight="1">
      <c r="G5938" s="488"/>
    </row>
    <row r="5939" spans="7:7" ht="15" customHeight="1">
      <c r="G5939" s="488"/>
    </row>
    <row r="5940" spans="7:7" ht="15" customHeight="1">
      <c r="G5940" s="488"/>
    </row>
    <row r="5941" spans="7:7" ht="15" customHeight="1">
      <c r="G5941" s="488"/>
    </row>
    <row r="5942" spans="7:7" ht="15" customHeight="1">
      <c r="G5942" s="488"/>
    </row>
    <row r="5943" spans="7:7" ht="15" customHeight="1">
      <c r="G5943" s="488"/>
    </row>
    <row r="5944" spans="7:7" ht="15" customHeight="1">
      <c r="G5944" s="488"/>
    </row>
    <row r="5945" spans="7:7" ht="15" customHeight="1">
      <c r="G5945" s="488"/>
    </row>
    <row r="5946" spans="7:7" ht="15" customHeight="1">
      <c r="G5946" s="488"/>
    </row>
    <row r="5947" spans="7:7" ht="15" customHeight="1">
      <c r="G5947" s="488"/>
    </row>
    <row r="5948" spans="7:7" ht="15" customHeight="1">
      <c r="G5948" s="488"/>
    </row>
    <row r="5949" spans="7:7" ht="15" customHeight="1">
      <c r="G5949" s="488"/>
    </row>
    <row r="5950" spans="7:7" ht="15" customHeight="1">
      <c r="G5950" s="488"/>
    </row>
    <row r="5951" spans="7:7" ht="15" customHeight="1">
      <c r="G5951" s="488"/>
    </row>
    <row r="5952" spans="7:7" ht="15" customHeight="1">
      <c r="G5952" s="488"/>
    </row>
    <row r="5953" spans="7:7" ht="15" customHeight="1">
      <c r="G5953" s="488"/>
    </row>
    <row r="5954" spans="7:7" ht="15" customHeight="1">
      <c r="G5954" s="488"/>
    </row>
    <row r="5955" spans="7:7" ht="15" customHeight="1">
      <c r="G5955" s="488"/>
    </row>
    <row r="5956" spans="7:7" ht="15" customHeight="1">
      <c r="G5956" s="488"/>
    </row>
    <row r="5957" spans="7:7" ht="15" customHeight="1">
      <c r="G5957" s="488"/>
    </row>
    <row r="5958" spans="7:7" ht="15" customHeight="1">
      <c r="G5958" s="488"/>
    </row>
    <row r="5959" spans="7:7" ht="15" customHeight="1">
      <c r="G5959" s="488"/>
    </row>
    <row r="5960" spans="7:7" ht="15" customHeight="1">
      <c r="G5960" s="488"/>
    </row>
    <row r="5961" spans="7:7" ht="15" customHeight="1">
      <c r="G5961" s="488"/>
    </row>
    <row r="5962" spans="7:7" ht="15" customHeight="1">
      <c r="G5962" s="488"/>
    </row>
    <row r="5963" spans="7:7" ht="15" customHeight="1">
      <c r="G5963" s="488"/>
    </row>
    <row r="5964" spans="7:7" ht="15" customHeight="1">
      <c r="G5964" s="488"/>
    </row>
    <row r="5965" spans="7:7" ht="15" customHeight="1">
      <c r="G5965" s="488"/>
    </row>
    <row r="5966" spans="7:7" ht="15" customHeight="1">
      <c r="G5966" s="488"/>
    </row>
    <row r="5967" spans="7:7" ht="15" customHeight="1">
      <c r="G5967" s="488"/>
    </row>
    <row r="5968" spans="7:7" ht="15" customHeight="1">
      <c r="G5968" s="488"/>
    </row>
    <row r="5969" spans="7:7" ht="15" customHeight="1">
      <c r="G5969" s="488"/>
    </row>
    <row r="5970" spans="7:7" ht="15" customHeight="1">
      <c r="G5970" s="488"/>
    </row>
    <row r="5971" spans="7:7" ht="15" customHeight="1">
      <c r="G5971" s="488"/>
    </row>
    <row r="5972" spans="7:7" ht="15" customHeight="1">
      <c r="G5972" s="488"/>
    </row>
    <row r="5973" spans="7:7" ht="15" customHeight="1">
      <c r="G5973" s="488"/>
    </row>
    <row r="5974" spans="7:7" ht="15" customHeight="1">
      <c r="G5974" s="488"/>
    </row>
    <row r="5975" spans="7:7" ht="15" customHeight="1">
      <c r="G5975" s="488"/>
    </row>
    <row r="5976" spans="7:7" ht="15" customHeight="1">
      <c r="G5976" s="488"/>
    </row>
    <row r="5977" spans="7:7" ht="15" customHeight="1">
      <c r="G5977" s="488"/>
    </row>
    <row r="5978" spans="7:7" ht="15" customHeight="1">
      <c r="G5978" s="488"/>
    </row>
    <row r="5979" spans="7:7" ht="15" customHeight="1">
      <c r="G5979" s="488"/>
    </row>
    <row r="5980" spans="7:7" ht="15" customHeight="1">
      <c r="G5980" s="488"/>
    </row>
    <row r="5981" spans="7:7" ht="15" customHeight="1">
      <c r="G5981" s="488"/>
    </row>
    <row r="5982" spans="7:7" ht="15" customHeight="1">
      <c r="G5982" s="488"/>
    </row>
    <row r="5983" spans="7:7" ht="15" customHeight="1">
      <c r="G5983" s="488"/>
    </row>
    <row r="5984" spans="7:7" ht="15" customHeight="1">
      <c r="G5984" s="488"/>
    </row>
    <row r="5985" spans="7:7" ht="15" customHeight="1">
      <c r="G5985" s="488"/>
    </row>
    <row r="5986" spans="7:7" ht="15" customHeight="1">
      <c r="G5986" s="488"/>
    </row>
    <row r="5987" spans="7:7" ht="15" customHeight="1">
      <c r="G5987" s="488"/>
    </row>
    <row r="5988" spans="7:7" ht="15" customHeight="1">
      <c r="G5988" s="488"/>
    </row>
    <row r="5989" spans="7:7" ht="15" customHeight="1">
      <c r="G5989" s="488"/>
    </row>
    <row r="5990" spans="7:7" ht="15" customHeight="1">
      <c r="G5990" s="488"/>
    </row>
    <row r="5991" spans="7:7" ht="15" customHeight="1">
      <c r="G5991" s="488"/>
    </row>
    <row r="5992" spans="7:7" ht="15" customHeight="1">
      <c r="G5992" s="488"/>
    </row>
    <row r="5993" spans="7:7" ht="15" customHeight="1">
      <c r="G5993" s="488"/>
    </row>
    <row r="5994" spans="7:7" ht="15" customHeight="1">
      <c r="G5994" s="488"/>
    </row>
    <row r="5995" spans="7:7" ht="15" customHeight="1">
      <c r="G5995" s="488"/>
    </row>
    <row r="5996" spans="7:7" ht="15" customHeight="1">
      <c r="G5996" s="488"/>
    </row>
    <row r="5997" spans="7:7" ht="15" customHeight="1">
      <c r="G5997" s="488"/>
    </row>
    <row r="5998" spans="7:7" ht="15" customHeight="1">
      <c r="G5998" s="488"/>
    </row>
    <row r="5999" spans="7:7" ht="15" customHeight="1">
      <c r="G5999" s="488"/>
    </row>
    <row r="6000" spans="7:7" ht="15" customHeight="1">
      <c r="G6000" s="488"/>
    </row>
    <row r="6001" spans="7:7" ht="15" customHeight="1">
      <c r="G6001" s="488"/>
    </row>
    <row r="6002" spans="7:7" ht="15" customHeight="1">
      <c r="G6002" s="488"/>
    </row>
    <row r="6003" spans="7:7" ht="15" customHeight="1">
      <c r="G6003" s="488"/>
    </row>
    <row r="6004" spans="7:7" ht="15" customHeight="1">
      <c r="G6004" s="488"/>
    </row>
    <row r="6005" spans="7:7" ht="15" customHeight="1">
      <c r="G6005" s="488"/>
    </row>
    <row r="6006" spans="7:7" ht="15" customHeight="1">
      <c r="G6006" s="488"/>
    </row>
    <row r="6007" spans="7:7" ht="15" customHeight="1">
      <c r="G6007" s="488"/>
    </row>
    <row r="6008" spans="7:7" ht="15" customHeight="1">
      <c r="G6008" s="488"/>
    </row>
    <row r="6009" spans="7:7" ht="15" customHeight="1">
      <c r="G6009" s="488"/>
    </row>
    <row r="6010" spans="7:7" ht="15" customHeight="1">
      <c r="G6010" s="488"/>
    </row>
    <row r="6011" spans="7:7" ht="15" customHeight="1">
      <c r="G6011" s="488"/>
    </row>
    <row r="6012" spans="7:7" ht="15" customHeight="1">
      <c r="G6012" s="488"/>
    </row>
    <row r="6013" spans="7:7" ht="15" customHeight="1">
      <c r="G6013" s="488"/>
    </row>
    <row r="6014" spans="7:7" ht="15" customHeight="1">
      <c r="G6014" s="488"/>
    </row>
    <row r="6015" spans="7:7" ht="15" customHeight="1">
      <c r="G6015" s="488"/>
    </row>
    <row r="6016" spans="7:7" ht="15" customHeight="1">
      <c r="G6016" s="488"/>
    </row>
    <row r="6017" spans="7:7" ht="15" customHeight="1">
      <c r="G6017" s="488"/>
    </row>
    <row r="6018" spans="7:7" ht="15" customHeight="1">
      <c r="G6018" s="488"/>
    </row>
    <row r="6019" spans="7:7" ht="15" customHeight="1">
      <c r="G6019" s="488"/>
    </row>
    <row r="6020" spans="7:7" ht="15" customHeight="1">
      <c r="G6020" s="488"/>
    </row>
    <row r="6021" spans="7:7" ht="15" customHeight="1">
      <c r="G6021" s="488"/>
    </row>
    <row r="6022" spans="7:7" ht="15" customHeight="1">
      <c r="G6022" s="488"/>
    </row>
    <row r="6023" spans="7:7" ht="15" customHeight="1">
      <c r="G6023" s="488"/>
    </row>
    <row r="6024" spans="7:7" ht="15" customHeight="1">
      <c r="G6024" s="488"/>
    </row>
    <row r="6025" spans="7:7" ht="15" customHeight="1">
      <c r="G6025" s="488"/>
    </row>
    <row r="6026" spans="7:7" ht="15" customHeight="1">
      <c r="G6026" s="488"/>
    </row>
    <row r="6027" spans="7:7" ht="15" customHeight="1">
      <c r="G6027" s="488"/>
    </row>
    <row r="6028" spans="7:7" ht="15" customHeight="1">
      <c r="G6028" s="488"/>
    </row>
    <row r="6029" spans="7:7" ht="15" customHeight="1">
      <c r="G6029" s="488"/>
    </row>
    <row r="6030" spans="7:7" ht="15" customHeight="1">
      <c r="G6030" s="488"/>
    </row>
    <row r="6031" spans="7:7" ht="15" customHeight="1">
      <c r="G6031" s="488"/>
    </row>
    <row r="6032" spans="7:7" ht="15" customHeight="1">
      <c r="G6032" s="488"/>
    </row>
    <row r="6033" spans="7:7" ht="15" customHeight="1">
      <c r="G6033" s="488"/>
    </row>
    <row r="6034" spans="7:7" ht="15" customHeight="1">
      <c r="G6034" s="488"/>
    </row>
    <row r="6035" spans="7:7" ht="15" customHeight="1">
      <c r="G6035" s="488"/>
    </row>
    <row r="6036" spans="7:7" ht="15" customHeight="1">
      <c r="G6036" s="488"/>
    </row>
    <row r="6037" spans="7:7" ht="15" customHeight="1">
      <c r="G6037" s="488"/>
    </row>
    <row r="6038" spans="7:7" ht="15" customHeight="1">
      <c r="G6038" s="488"/>
    </row>
    <row r="6039" spans="7:7" ht="15" customHeight="1">
      <c r="G6039" s="488"/>
    </row>
    <row r="6040" spans="7:7" ht="15" customHeight="1">
      <c r="G6040" s="488"/>
    </row>
    <row r="6041" spans="7:7" ht="15" customHeight="1">
      <c r="G6041" s="488"/>
    </row>
    <row r="6042" spans="7:7" ht="15" customHeight="1">
      <c r="G6042" s="488"/>
    </row>
    <row r="6043" spans="7:7" ht="15" customHeight="1">
      <c r="G6043" s="488"/>
    </row>
    <row r="6044" spans="7:7" ht="15" customHeight="1">
      <c r="G6044" s="488"/>
    </row>
    <row r="6045" spans="7:7" ht="15" customHeight="1">
      <c r="G6045" s="488"/>
    </row>
    <row r="6046" spans="7:7" ht="15" customHeight="1">
      <c r="G6046" s="488"/>
    </row>
    <row r="6047" spans="7:7" ht="15" customHeight="1">
      <c r="G6047" s="488"/>
    </row>
    <row r="6048" spans="7:7" ht="15" customHeight="1">
      <c r="G6048" s="488"/>
    </row>
    <row r="6049" spans="7:7" ht="15" customHeight="1">
      <c r="G6049" s="488"/>
    </row>
    <row r="6050" spans="7:7" ht="15" customHeight="1">
      <c r="G6050" s="488"/>
    </row>
    <row r="6051" spans="7:7" ht="15" customHeight="1">
      <c r="G6051" s="488"/>
    </row>
    <row r="6052" spans="7:7" ht="15" customHeight="1">
      <c r="G6052" s="488"/>
    </row>
    <row r="6053" spans="7:7" ht="15" customHeight="1">
      <c r="G6053" s="488"/>
    </row>
    <row r="6054" spans="7:7" ht="15" customHeight="1">
      <c r="G6054" s="488"/>
    </row>
    <row r="6055" spans="7:7" ht="15" customHeight="1">
      <c r="G6055" s="488"/>
    </row>
    <row r="6056" spans="7:7" ht="15" customHeight="1">
      <c r="G6056" s="488"/>
    </row>
    <row r="6057" spans="7:7" ht="15" customHeight="1">
      <c r="G6057" s="488"/>
    </row>
    <row r="6058" spans="7:7" ht="15" customHeight="1">
      <c r="G6058" s="488"/>
    </row>
    <row r="6059" spans="7:7" ht="15" customHeight="1">
      <c r="G6059" s="488"/>
    </row>
    <row r="6060" spans="7:7" ht="15" customHeight="1">
      <c r="G6060" s="488"/>
    </row>
    <row r="6061" spans="7:7" ht="15" customHeight="1">
      <c r="G6061" s="488"/>
    </row>
    <row r="6062" spans="7:7" ht="15" customHeight="1">
      <c r="G6062" s="488"/>
    </row>
    <row r="6063" spans="7:7" ht="15" customHeight="1">
      <c r="G6063" s="488"/>
    </row>
    <row r="6064" spans="7:7" ht="15" customHeight="1">
      <c r="G6064" s="488"/>
    </row>
    <row r="6065" spans="7:7" ht="15" customHeight="1">
      <c r="G6065" s="488"/>
    </row>
    <row r="6066" spans="7:7" ht="15" customHeight="1">
      <c r="G6066" s="488"/>
    </row>
    <row r="6067" spans="7:7" ht="15" customHeight="1">
      <c r="G6067" s="488"/>
    </row>
    <row r="6068" spans="7:7" ht="15" customHeight="1">
      <c r="G6068" s="488"/>
    </row>
    <row r="6069" spans="7:7" ht="15" customHeight="1">
      <c r="G6069" s="488"/>
    </row>
    <row r="6070" spans="7:7" ht="15" customHeight="1">
      <c r="G6070" s="488"/>
    </row>
    <row r="6071" spans="7:7" ht="15" customHeight="1">
      <c r="G6071" s="488"/>
    </row>
    <row r="6072" spans="7:7" ht="15" customHeight="1">
      <c r="G6072" s="488"/>
    </row>
    <row r="6073" spans="7:7" ht="15" customHeight="1">
      <c r="G6073" s="488"/>
    </row>
    <row r="6074" spans="7:7" ht="15" customHeight="1">
      <c r="G6074" s="488"/>
    </row>
    <row r="6075" spans="7:7" ht="15" customHeight="1">
      <c r="G6075" s="488"/>
    </row>
    <row r="6076" spans="7:7" ht="15" customHeight="1">
      <c r="G6076" s="488"/>
    </row>
    <row r="6077" spans="7:7" ht="15" customHeight="1">
      <c r="G6077" s="488"/>
    </row>
    <row r="6078" spans="7:7" ht="15" customHeight="1">
      <c r="G6078" s="488"/>
    </row>
    <row r="6079" spans="7:7" ht="15" customHeight="1">
      <c r="G6079" s="488"/>
    </row>
    <row r="6080" spans="7:7" ht="15" customHeight="1">
      <c r="G6080" s="488"/>
    </row>
    <row r="6081" spans="7:7" ht="15" customHeight="1">
      <c r="G6081" s="488"/>
    </row>
    <row r="6082" spans="7:7" ht="15" customHeight="1">
      <c r="G6082" s="488"/>
    </row>
    <row r="6083" spans="7:7" ht="15" customHeight="1">
      <c r="G6083" s="488"/>
    </row>
    <row r="6084" spans="7:7" ht="15" customHeight="1">
      <c r="G6084" s="488"/>
    </row>
    <row r="6085" spans="7:7" ht="15" customHeight="1">
      <c r="G6085" s="488"/>
    </row>
    <row r="6086" spans="7:7" ht="15" customHeight="1">
      <c r="G6086" s="488"/>
    </row>
    <row r="6087" spans="7:7" ht="15" customHeight="1">
      <c r="G6087" s="488"/>
    </row>
    <row r="6088" spans="7:7" ht="15" customHeight="1">
      <c r="G6088" s="488"/>
    </row>
    <row r="6089" spans="7:7" ht="15" customHeight="1">
      <c r="G6089" s="488"/>
    </row>
    <row r="6090" spans="7:7" ht="15" customHeight="1">
      <c r="G6090" s="488"/>
    </row>
    <row r="6091" spans="7:7" ht="15" customHeight="1">
      <c r="G6091" s="488"/>
    </row>
    <row r="6092" spans="7:7" ht="15" customHeight="1">
      <c r="G6092" s="488"/>
    </row>
    <row r="6093" spans="7:7" ht="15" customHeight="1">
      <c r="G6093" s="488"/>
    </row>
    <row r="6094" spans="7:7" ht="15" customHeight="1">
      <c r="G6094" s="488"/>
    </row>
    <row r="6095" spans="7:7" ht="15" customHeight="1">
      <c r="G6095" s="488"/>
    </row>
    <row r="6096" spans="7:7" ht="15" customHeight="1">
      <c r="G6096" s="488"/>
    </row>
    <row r="6097" spans="7:7" ht="15" customHeight="1">
      <c r="G6097" s="488"/>
    </row>
    <row r="6098" spans="7:7" ht="15" customHeight="1">
      <c r="G6098" s="488"/>
    </row>
    <row r="6099" spans="7:7" ht="15" customHeight="1">
      <c r="G6099" s="488"/>
    </row>
    <row r="6100" spans="7:7" ht="15" customHeight="1">
      <c r="G6100" s="488"/>
    </row>
    <row r="6101" spans="7:7" ht="15" customHeight="1">
      <c r="G6101" s="488"/>
    </row>
    <row r="6102" spans="7:7" ht="15" customHeight="1">
      <c r="G6102" s="488"/>
    </row>
    <row r="6103" spans="7:7" ht="15" customHeight="1">
      <c r="G6103" s="488"/>
    </row>
    <row r="6104" spans="7:7" ht="15" customHeight="1">
      <c r="G6104" s="488"/>
    </row>
    <row r="6105" spans="7:7" ht="15" customHeight="1">
      <c r="G6105" s="488"/>
    </row>
    <row r="6106" spans="7:7" ht="15" customHeight="1">
      <c r="G6106" s="488"/>
    </row>
    <row r="6107" spans="7:7" ht="15" customHeight="1">
      <c r="G6107" s="488"/>
    </row>
    <row r="6108" spans="7:7" ht="15" customHeight="1">
      <c r="G6108" s="488"/>
    </row>
    <row r="6109" spans="7:7" ht="15" customHeight="1">
      <c r="G6109" s="488"/>
    </row>
    <row r="6110" spans="7:7" ht="15" customHeight="1">
      <c r="G6110" s="488"/>
    </row>
    <row r="6111" spans="7:7" ht="15" customHeight="1">
      <c r="G6111" s="488"/>
    </row>
    <row r="6112" spans="7:7" ht="15" customHeight="1">
      <c r="G6112" s="488"/>
    </row>
    <row r="6113" spans="7:7" ht="15" customHeight="1">
      <c r="G6113" s="488"/>
    </row>
    <row r="6114" spans="7:7" ht="15" customHeight="1">
      <c r="G6114" s="488"/>
    </row>
    <row r="6115" spans="7:7" ht="15" customHeight="1">
      <c r="G6115" s="488"/>
    </row>
    <row r="6116" spans="7:7" ht="15" customHeight="1">
      <c r="G6116" s="488"/>
    </row>
    <row r="6117" spans="7:7" ht="15" customHeight="1">
      <c r="G6117" s="488"/>
    </row>
    <row r="6118" spans="7:7" ht="15" customHeight="1">
      <c r="G6118" s="488"/>
    </row>
    <row r="6119" spans="7:7" ht="15" customHeight="1">
      <c r="G6119" s="488"/>
    </row>
    <row r="6120" spans="7:7" ht="15" customHeight="1">
      <c r="G6120" s="488"/>
    </row>
    <row r="6121" spans="7:7" ht="15" customHeight="1">
      <c r="G6121" s="488"/>
    </row>
    <row r="6122" spans="7:7" ht="15" customHeight="1">
      <c r="G6122" s="488"/>
    </row>
    <row r="6123" spans="7:7" ht="15" customHeight="1">
      <c r="G6123" s="488"/>
    </row>
    <row r="6124" spans="7:7" ht="15" customHeight="1">
      <c r="G6124" s="488"/>
    </row>
    <row r="6125" spans="7:7" ht="15" customHeight="1">
      <c r="G6125" s="488"/>
    </row>
    <row r="6126" spans="7:7" ht="15" customHeight="1">
      <c r="G6126" s="488"/>
    </row>
    <row r="6127" spans="7:7" ht="15" customHeight="1">
      <c r="G6127" s="488"/>
    </row>
    <row r="6128" spans="7:7" ht="15" customHeight="1">
      <c r="G6128" s="488"/>
    </row>
    <row r="6129" spans="7:7" ht="15" customHeight="1">
      <c r="G6129" s="488"/>
    </row>
    <row r="6130" spans="7:7" ht="15" customHeight="1">
      <c r="G6130" s="488"/>
    </row>
    <row r="6131" spans="7:7" ht="15" customHeight="1">
      <c r="G6131" s="488"/>
    </row>
    <row r="6132" spans="7:7" ht="15" customHeight="1">
      <c r="G6132" s="488"/>
    </row>
    <row r="6133" spans="7:7" ht="15" customHeight="1">
      <c r="G6133" s="488"/>
    </row>
    <row r="6134" spans="7:7" ht="15" customHeight="1">
      <c r="G6134" s="488"/>
    </row>
    <row r="6135" spans="7:7" ht="15" customHeight="1">
      <c r="G6135" s="488"/>
    </row>
    <row r="6136" spans="7:7" ht="15" customHeight="1">
      <c r="G6136" s="488"/>
    </row>
    <row r="6137" spans="7:7" ht="15" customHeight="1">
      <c r="G6137" s="488"/>
    </row>
    <row r="6138" spans="7:7" ht="15" customHeight="1">
      <c r="G6138" s="488"/>
    </row>
    <row r="6139" spans="7:7" ht="15" customHeight="1">
      <c r="G6139" s="488"/>
    </row>
    <row r="6140" spans="7:7" ht="15" customHeight="1">
      <c r="G6140" s="488"/>
    </row>
    <row r="6141" spans="7:7" ht="15" customHeight="1">
      <c r="G6141" s="488"/>
    </row>
    <row r="6142" spans="7:7" ht="15" customHeight="1">
      <c r="G6142" s="488"/>
    </row>
    <row r="6143" spans="7:7" ht="15" customHeight="1">
      <c r="G6143" s="488"/>
    </row>
    <row r="6144" spans="7:7" ht="15" customHeight="1">
      <c r="G6144" s="488"/>
    </row>
    <row r="6145" spans="7:7" ht="15" customHeight="1">
      <c r="G6145" s="488"/>
    </row>
    <row r="6146" spans="7:7" ht="15" customHeight="1">
      <c r="G6146" s="488"/>
    </row>
    <row r="6147" spans="7:7" ht="15" customHeight="1">
      <c r="G6147" s="488"/>
    </row>
    <row r="6148" spans="7:7" ht="15" customHeight="1">
      <c r="G6148" s="488"/>
    </row>
    <row r="6149" spans="7:7" ht="15" customHeight="1">
      <c r="G6149" s="488"/>
    </row>
    <row r="6150" spans="7:7" ht="15" customHeight="1">
      <c r="G6150" s="488"/>
    </row>
    <row r="6151" spans="7:7" ht="15" customHeight="1">
      <c r="G6151" s="488"/>
    </row>
    <row r="6152" spans="7:7" ht="15" customHeight="1">
      <c r="G6152" s="488"/>
    </row>
    <row r="6153" spans="7:7" ht="15" customHeight="1">
      <c r="G6153" s="488"/>
    </row>
    <row r="6154" spans="7:7" ht="15" customHeight="1">
      <c r="G6154" s="488"/>
    </row>
    <row r="6155" spans="7:7" ht="15" customHeight="1">
      <c r="G6155" s="488"/>
    </row>
    <row r="6156" spans="7:7" ht="15" customHeight="1">
      <c r="G6156" s="488"/>
    </row>
    <row r="6157" spans="7:7" ht="15" customHeight="1">
      <c r="G6157" s="488"/>
    </row>
    <row r="6158" spans="7:7" ht="15" customHeight="1">
      <c r="G6158" s="488"/>
    </row>
    <row r="6159" spans="7:7" ht="15" customHeight="1">
      <c r="G6159" s="488"/>
    </row>
    <row r="6160" spans="7:7" ht="15" customHeight="1">
      <c r="G6160" s="488"/>
    </row>
    <row r="6161" spans="7:7" ht="15" customHeight="1">
      <c r="G6161" s="488"/>
    </row>
    <row r="6162" spans="7:7" ht="15" customHeight="1">
      <c r="G6162" s="488"/>
    </row>
    <row r="6163" spans="7:7" ht="15" customHeight="1">
      <c r="G6163" s="488"/>
    </row>
    <row r="6164" spans="7:7" ht="15" customHeight="1">
      <c r="G6164" s="488"/>
    </row>
    <row r="6165" spans="7:7" ht="15" customHeight="1">
      <c r="G6165" s="488"/>
    </row>
    <row r="6166" spans="7:7" ht="15" customHeight="1">
      <c r="G6166" s="488"/>
    </row>
    <row r="6167" spans="7:7" ht="15" customHeight="1">
      <c r="G6167" s="488"/>
    </row>
    <row r="6168" spans="7:7" ht="15" customHeight="1">
      <c r="G6168" s="488"/>
    </row>
    <row r="6169" spans="7:7" ht="15" customHeight="1">
      <c r="G6169" s="488"/>
    </row>
    <row r="6170" spans="7:7" ht="15" customHeight="1">
      <c r="G6170" s="488"/>
    </row>
    <row r="6171" spans="7:7" ht="15" customHeight="1">
      <c r="G6171" s="488"/>
    </row>
    <row r="6172" spans="7:7" ht="15" customHeight="1">
      <c r="G6172" s="488"/>
    </row>
    <row r="6173" spans="7:7" ht="15" customHeight="1">
      <c r="G6173" s="488"/>
    </row>
    <row r="6174" spans="7:7" ht="15" customHeight="1">
      <c r="G6174" s="488"/>
    </row>
    <row r="6175" spans="7:7" ht="15" customHeight="1">
      <c r="G6175" s="488"/>
    </row>
    <row r="6176" spans="7:7" ht="15" customHeight="1">
      <c r="G6176" s="488"/>
    </row>
    <row r="6177" spans="7:7" ht="15" customHeight="1">
      <c r="G6177" s="488"/>
    </row>
    <row r="6178" spans="7:7" ht="15" customHeight="1">
      <c r="G6178" s="488"/>
    </row>
    <row r="6179" spans="7:7" ht="15" customHeight="1">
      <c r="G6179" s="488"/>
    </row>
    <row r="6180" spans="7:7" ht="15" customHeight="1">
      <c r="G6180" s="488"/>
    </row>
    <row r="6181" spans="7:7" ht="15" customHeight="1">
      <c r="G6181" s="488"/>
    </row>
    <row r="6182" spans="7:7" ht="15" customHeight="1">
      <c r="G6182" s="488"/>
    </row>
    <row r="6183" spans="7:7" ht="15" customHeight="1">
      <c r="G6183" s="488"/>
    </row>
    <row r="6184" spans="7:7" ht="15" customHeight="1">
      <c r="G6184" s="488"/>
    </row>
    <row r="6185" spans="7:7" ht="15" customHeight="1">
      <c r="G6185" s="488"/>
    </row>
    <row r="6186" spans="7:7" ht="15" customHeight="1">
      <c r="G6186" s="488"/>
    </row>
    <row r="6187" spans="7:7" ht="15" customHeight="1">
      <c r="G6187" s="488"/>
    </row>
    <row r="6188" spans="7:7" ht="15" customHeight="1">
      <c r="G6188" s="488"/>
    </row>
    <row r="6189" spans="7:7" ht="15" customHeight="1">
      <c r="G6189" s="488"/>
    </row>
    <row r="6190" spans="7:7" ht="15" customHeight="1">
      <c r="G6190" s="488"/>
    </row>
    <row r="6191" spans="7:7" ht="15" customHeight="1">
      <c r="G6191" s="488"/>
    </row>
    <row r="6192" spans="7:7" ht="15" customHeight="1">
      <c r="G6192" s="488"/>
    </row>
    <row r="6193" spans="7:7" ht="15" customHeight="1">
      <c r="G6193" s="488"/>
    </row>
    <row r="6194" spans="7:7" ht="15" customHeight="1">
      <c r="G6194" s="488"/>
    </row>
    <row r="6195" spans="7:7" ht="15" customHeight="1">
      <c r="G6195" s="488"/>
    </row>
    <row r="6196" spans="7:7" ht="15" customHeight="1">
      <c r="G6196" s="488"/>
    </row>
    <row r="6197" spans="7:7" ht="15" customHeight="1">
      <c r="G6197" s="488"/>
    </row>
    <row r="6198" spans="7:7" ht="15" customHeight="1">
      <c r="G6198" s="488"/>
    </row>
    <row r="6199" spans="7:7" ht="15" customHeight="1">
      <c r="G6199" s="488"/>
    </row>
    <row r="6200" spans="7:7" ht="15" customHeight="1">
      <c r="G6200" s="488"/>
    </row>
    <row r="6201" spans="7:7" ht="15" customHeight="1">
      <c r="G6201" s="488"/>
    </row>
    <row r="6202" spans="7:7" ht="15" customHeight="1">
      <c r="G6202" s="488"/>
    </row>
    <row r="6203" spans="7:7" ht="15" customHeight="1">
      <c r="G6203" s="488"/>
    </row>
    <row r="6204" spans="7:7" ht="15" customHeight="1">
      <c r="G6204" s="488"/>
    </row>
    <row r="6205" spans="7:7" ht="15" customHeight="1">
      <c r="G6205" s="488"/>
    </row>
    <row r="6206" spans="7:7" ht="15" customHeight="1">
      <c r="G6206" s="488"/>
    </row>
    <row r="6207" spans="7:7" ht="15" customHeight="1">
      <c r="G6207" s="488"/>
    </row>
    <row r="6208" spans="7:7" ht="15" customHeight="1">
      <c r="G6208" s="488"/>
    </row>
    <row r="6209" spans="7:7" ht="15" customHeight="1">
      <c r="G6209" s="488"/>
    </row>
    <row r="6210" spans="7:7" ht="15" customHeight="1">
      <c r="G6210" s="488"/>
    </row>
    <row r="6211" spans="7:7" ht="15" customHeight="1">
      <c r="G6211" s="488"/>
    </row>
    <row r="6212" spans="7:7" ht="15" customHeight="1">
      <c r="G6212" s="488"/>
    </row>
    <row r="6213" spans="7:7" ht="15" customHeight="1">
      <c r="G6213" s="488"/>
    </row>
    <row r="6214" spans="7:7" ht="15" customHeight="1">
      <c r="G6214" s="488"/>
    </row>
    <row r="6215" spans="7:7" ht="15" customHeight="1">
      <c r="G6215" s="488"/>
    </row>
    <row r="6216" spans="7:7" ht="15" customHeight="1">
      <c r="G6216" s="488"/>
    </row>
    <row r="6217" spans="7:7" ht="15" customHeight="1">
      <c r="G6217" s="488"/>
    </row>
    <row r="6218" spans="7:7" ht="15" customHeight="1">
      <c r="G6218" s="488"/>
    </row>
    <row r="6219" spans="7:7" ht="15" customHeight="1">
      <c r="G6219" s="488"/>
    </row>
    <row r="6220" spans="7:7" ht="15" customHeight="1">
      <c r="G6220" s="488"/>
    </row>
    <row r="6221" spans="7:7" ht="15" customHeight="1">
      <c r="G6221" s="488"/>
    </row>
    <row r="6222" spans="7:7" ht="15" customHeight="1">
      <c r="G6222" s="488"/>
    </row>
    <row r="6223" spans="7:7" ht="15" customHeight="1">
      <c r="G6223" s="488"/>
    </row>
    <row r="6224" spans="7:7" ht="15" customHeight="1">
      <c r="G6224" s="488"/>
    </row>
    <row r="6225" spans="7:7" ht="15" customHeight="1">
      <c r="G6225" s="488"/>
    </row>
    <row r="6226" spans="7:7" ht="15" customHeight="1">
      <c r="G6226" s="488"/>
    </row>
    <row r="6227" spans="7:7" ht="15" customHeight="1">
      <c r="G6227" s="488"/>
    </row>
    <row r="6228" spans="7:7" ht="15" customHeight="1">
      <c r="G6228" s="488"/>
    </row>
    <row r="6229" spans="7:7" ht="15" customHeight="1">
      <c r="G6229" s="488"/>
    </row>
    <row r="6230" spans="7:7" ht="15" customHeight="1">
      <c r="G6230" s="488"/>
    </row>
    <row r="6231" spans="7:7" ht="15" customHeight="1">
      <c r="G6231" s="488"/>
    </row>
    <row r="6232" spans="7:7" ht="15" customHeight="1">
      <c r="G6232" s="488"/>
    </row>
    <row r="6233" spans="7:7" ht="15" customHeight="1">
      <c r="G6233" s="488"/>
    </row>
    <row r="6234" spans="7:7" ht="15" customHeight="1">
      <c r="G6234" s="488"/>
    </row>
    <row r="6235" spans="7:7" ht="15" customHeight="1">
      <c r="G6235" s="488"/>
    </row>
    <row r="6236" spans="7:7" ht="15" customHeight="1">
      <c r="G6236" s="488"/>
    </row>
    <row r="6237" spans="7:7" ht="15" customHeight="1">
      <c r="G6237" s="488"/>
    </row>
    <row r="6238" spans="7:7" ht="15" customHeight="1">
      <c r="G6238" s="488"/>
    </row>
    <row r="6239" spans="7:7" ht="15" customHeight="1">
      <c r="G6239" s="488"/>
    </row>
    <row r="6240" spans="7:7" ht="15" customHeight="1">
      <c r="G6240" s="488"/>
    </row>
    <row r="6241" spans="7:7" ht="15" customHeight="1">
      <c r="G6241" s="488"/>
    </row>
    <row r="6242" spans="7:7" ht="15" customHeight="1">
      <c r="G6242" s="488"/>
    </row>
    <row r="6243" spans="7:7" ht="15" customHeight="1">
      <c r="G6243" s="488"/>
    </row>
    <row r="6244" spans="7:7" ht="15" customHeight="1">
      <c r="G6244" s="488"/>
    </row>
    <row r="6245" spans="7:7" ht="15" customHeight="1">
      <c r="G6245" s="488"/>
    </row>
    <row r="6246" spans="7:7" ht="15" customHeight="1">
      <c r="G6246" s="488"/>
    </row>
    <row r="6247" spans="7:7" ht="15" customHeight="1">
      <c r="G6247" s="488"/>
    </row>
    <row r="6248" spans="7:7" ht="15" customHeight="1">
      <c r="G6248" s="488"/>
    </row>
    <row r="6249" spans="7:7" ht="15" customHeight="1">
      <c r="G6249" s="488"/>
    </row>
    <row r="6250" spans="7:7" ht="15" customHeight="1">
      <c r="G6250" s="488"/>
    </row>
    <row r="6251" spans="7:7" ht="15" customHeight="1">
      <c r="G6251" s="488"/>
    </row>
    <row r="6252" spans="7:7" ht="15" customHeight="1">
      <c r="G6252" s="488"/>
    </row>
    <row r="6253" spans="7:7" ht="15" customHeight="1">
      <c r="G6253" s="488"/>
    </row>
    <row r="6254" spans="7:7" ht="15" customHeight="1">
      <c r="G6254" s="488"/>
    </row>
    <row r="6255" spans="7:7" ht="15" customHeight="1">
      <c r="G6255" s="488"/>
    </row>
    <row r="6256" spans="7:7" ht="15" customHeight="1">
      <c r="G6256" s="488"/>
    </row>
    <row r="6257" spans="7:7" ht="15" customHeight="1">
      <c r="G6257" s="488"/>
    </row>
    <row r="6258" spans="7:7" ht="15" customHeight="1">
      <c r="G6258" s="488"/>
    </row>
    <row r="6259" spans="7:7" ht="15" customHeight="1">
      <c r="G6259" s="488"/>
    </row>
    <row r="6260" spans="7:7" ht="15" customHeight="1">
      <c r="G6260" s="488"/>
    </row>
    <row r="6261" spans="7:7" ht="15" customHeight="1">
      <c r="G6261" s="488"/>
    </row>
    <row r="6262" spans="7:7" ht="15" customHeight="1">
      <c r="G6262" s="488"/>
    </row>
    <row r="6263" spans="7:7" ht="15" customHeight="1">
      <c r="G6263" s="488"/>
    </row>
    <row r="6264" spans="7:7" ht="15" customHeight="1">
      <c r="G6264" s="488"/>
    </row>
    <row r="6265" spans="7:7" ht="15" customHeight="1">
      <c r="G6265" s="488"/>
    </row>
    <row r="6266" spans="7:7" ht="15" customHeight="1">
      <c r="G6266" s="488"/>
    </row>
    <row r="6267" spans="7:7" ht="15" customHeight="1">
      <c r="G6267" s="488"/>
    </row>
    <row r="6268" spans="7:7" ht="15" customHeight="1">
      <c r="G6268" s="488"/>
    </row>
    <row r="6269" spans="7:7" ht="15" customHeight="1">
      <c r="G6269" s="488"/>
    </row>
    <row r="6270" spans="7:7" ht="15" customHeight="1">
      <c r="G6270" s="488"/>
    </row>
    <row r="6271" spans="7:7" ht="15" customHeight="1">
      <c r="G6271" s="488"/>
    </row>
    <row r="6272" spans="7:7" ht="15" customHeight="1">
      <c r="G6272" s="488"/>
    </row>
    <row r="6273" spans="7:7" ht="15" customHeight="1">
      <c r="G6273" s="488"/>
    </row>
    <row r="6274" spans="7:7" ht="15" customHeight="1">
      <c r="G6274" s="488"/>
    </row>
    <row r="6275" spans="7:7" ht="15" customHeight="1">
      <c r="G6275" s="488"/>
    </row>
    <row r="6276" spans="7:7" ht="15" customHeight="1">
      <c r="G6276" s="488"/>
    </row>
    <row r="6277" spans="7:7" ht="15" customHeight="1">
      <c r="G6277" s="488"/>
    </row>
    <row r="6278" spans="7:7" ht="15" customHeight="1">
      <c r="G6278" s="488"/>
    </row>
    <row r="6279" spans="7:7" ht="15" customHeight="1">
      <c r="G6279" s="488"/>
    </row>
    <row r="6280" spans="7:7" ht="15" customHeight="1">
      <c r="G6280" s="488"/>
    </row>
    <row r="6281" spans="7:7" ht="15" customHeight="1">
      <c r="G6281" s="488"/>
    </row>
    <row r="6282" spans="7:7" ht="15" customHeight="1">
      <c r="G6282" s="488"/>
    </row>
    <row r="6283" spans="7:7" ht="15" customHeight="1">
      <c r="G6283" s="488"/>
    </row>
    <row r="6284" spans="7:7" ht="15" customHeight="1">
      <c r="G6284" s="488"/>
    </row>
    <row r="6285" spans="7:7" ht="15" customHeight="1">
      <c r="G6285" s="488"/>
    </row>
    <row r="6286" spans="7:7" ht="15" customHeight="1">
      <c r="G6286" s="488"/>
    </row>
    <row r="6287" spans="7:7" ht="15" customHeight="1">
      <c r="G6287" s="488"/>
    </row>
    <row r="6288" spans="7:7" ht="15" customHeight="1">
      <c r="G6288" s="488"/>
    </row>
    <row r="6289" spans="7:7" ht="15" customHeight="1">
      <c r="G6289" s="488"/>
    </row>
    <row r="6290" spans="7:7" ht="15" customHeight="1">
      <c r="G6290" s="488"/>
    </row>
    <row r="6291" spans="7:7" ht="15" customHeight="1">
      <c r="G6291" s="488"/>
    </row>
    <row r="6292" spans="7:7" ht="15" customHeight="1">
      <c r="G6292" s="488"/>
    </row>
    <row r="6293" spans="7:7" ht="15" customHeight="1">
      <c r="G6293" s="488"/>
    </row>
    <row r="6294" spans="7:7" ht="15" customHeight="1">
      <c r="G6294" s="488"/>
    </row>
    <row r="6295" spans="7:7" ht="15" customHeight="1">
      <c r="G6295" s="488"/>
    </row>
    <row r="6296" spans="7:7" ht="15" customHeight="1">
      <c r="G6296" s="488"/>
    </row>
    <row r="6297" spans="7:7" ht="15" customHeight="1">
      <c r="G6297" s="488"/>
    </row>
    <row r="6298" spans="7:7" ht="15" customHeight="1">
      <c r="G6298" s="488"/>
    </row>
    <row r="6299" spans="7:7" ht="15" customHeight="1">
      <c r="G6299" s="488"/>
    </row>
    <row r="6300" spans="7:7" ht="15" customHeight="1">
      <c r="G6300" s="488"/>
    </row>
    <row r="6301" spans="7:7" ht="15" customHeight="1">
      <c r="G6301" s="488"/>
    </row>
    <row r="6302" spans="7:7" ht="15" customHeight="1">
      <c r="G6302" s="488"/>
    </row>
    <row r="6303" spans="7:7" ht="15" customHeight="1">
      <c r="G6303" s="488"/>
    </row>
    <row r="6304" spans="7:7" ht="15" customHeight="1">
      <c r="G6304" s="488"/>
    </row>
    <row r="6305" spans="7:7" ht="15" customHeight="1">
      <c r="G6305" s="488"/>
    </row>
    <row r="6306" spans="7:7" ht="15" customHeight="1">
      <c r="G6306" s="488"/>
    </row>
    <row r="6307" spans="7:7" ht="15" customHeight="1">
      <c r="G6307" s="488"/>
    </row>
    <row r="6308" spans="7:7" ht="15" customHeight="1">
      <c r="G6308" s="488"/>
    </row>
    <row r="6309" spans="7:7" ht="15" customHeight="1">
      <c r="G6309" s="488"/>
    </row>
    <row r="6310" spans="7:7" ht="15" customHeight="1">
      <c r="G6310" s="488"/>
    </row>
    <row r="6311" spans="7:7" ht="15" customHeight="1">
      <c r="G6311" s="488"/>
    </row>
    <row r="6312" spans="7:7" ht="15" customHeight="1">
      <c r="G6312" s="488"/>
    </row>
    <row r="6313" spans="7:7" ht="15" customHeight="1">
      <c r="G6313" s="488"/>
    </row>
    <row r="6314" spans="7:7" ht="15" customHeight="1">
      <c r="G6314" s="488"/>
    </row>
    <row r="6315" spans="7:7" ht="15" customHeight="1">
      <c r="G6315" s="488"/>
    </row>
    <row r="6316" spans="7:7" ht="15" customHeight="1">
      <c r="G6316" s="488"/>
    </row>
    <row r="6317" spans="7:7" ht="15" customHeight="1">
      <c r="G6317" s="488"/>
    </row>
    <row r="6318" spans="7:7" ht="15" customHeight="1">
      <c r="G6318" s="488"/>
    </row>
    <row r="6319" spans="7:7" ht="15" customHeight="1">
      <c r="G6319" s="488"/>
    </row>
    <row r="6320" spans="7:7" ht="15" customHeight="1">
      <c r="G6320" s="488"/>
    </row>
    <row r="6321" spans="7:7" ht="15" customHeight="1">
      <c r="G6321" s="488"/>
    </row>
    <row r="6322" spans="7:7" ht="15" customHeight="1">
      <c r="G6322" s="488"/>
    </row>
    <row r="6323" spans="7:7" ht="15" customHeight="1">
      <c r="G6323" s="488"/>
    </row>
    <row r="6324" spans="7:7" ht="15" customHeight="1">
      <c r="G6324" s="488"/>
    </row>
    <row r="6325" spans="7:7" ht="15" customHeight="1">
      <c r="G6325" s="488"/>
    </row>
    <row r="6326" spans="7:7" ht="15" customHeight="1">
      <c r="G6326" s="488"/>
    </row>
    <row r="6327" spans="7:7" ht="15" customHeight="1">
      <c r="G6327" s="488"/>
    </row>
    <row r="6328" spans="7:7" ht="15" customHeight="1">
      <c r="G6328" s="488"/>
    </row>
    <row r="6329" spans="7:7" ht="15" customHeight="1">
      <c r="G6329" s="488"/>
    </row>
    <row r="6330" spans="7:7" ht="15" customHeight="1">
      <c r="G6330" s="488"/>
    </row>
    <row r="6331" spans="7:7" ht="15" customHeight="1">
      <c r="G6331" s="488"/>
    </row>
    <row r="6332" spans="7:7" ht="15" customHeight="1">
      <c r="G6332" s="488"/>
    </row>
    <row r="6333" spans="7:7" ht="15" customHeight="1">
      <c r="G6333" s="488"/>
    </row>
    <row r="6334" spans="7:7" ht="15" customHeight="1">
      <c r="G6334" s="488"/>
    </row>
    <row r="6335" spans="7:7" ht="15" customHeight="1">
      <c r="G6335" s="488"/>
    </row>
    <row r="6336" spans="7:7" ht="15" customHeight="1">
      <c r="G6336" s="488"/>
    </row>
    <row r="6337" spans="7:7" ht="15" customHeight="1">
      <c r="G6337" s="488"/>
    </row>
    <row r="6338" spans="7:7" ht="15" customHeight="1">
      <c r="G6338" s="488"/>
    </row>
    <row r="6339" spans="7:7" ht="15" customHeight="1">
      <c r="G6339" s="488"/>
    </row>
    <row r="6340" spans="7:7" ht="15" customHeight="1">
      <c r="G6340" s="488"/>
    </row>
    <row r="6341" spans="7:7" ht="15" customHeight="1">
      <c r="G6341" s="488"/>
    </row>
    <row r="6342" spans="7:7" ht="15" customHeight="1">
      <c r="G6342" s="488"/>
    </row>
    <row r="6343" spans="7:7" ht="15" customHeight="1">
      <c r="G6343" s="488"/>
    </row>
    <row r="6344" spans="7:7" ht="15" customHeight="1">
      <c r="G6344" s="488"/>
    </row>
    <row r="6345" spans="7:7" ht="15" customHeight="1">
      <c r="G6345" s="488"/>
    </row>
    <row r="6346" spans="7:7" ht="15" customHeight="1">
      <c r="G6346" s="488"/>
    </row>
    <row r="6347" spans="7:7" ht="15" customHeight="1">
      <c r="G6347" s="488"/>
    </row>
    <row r="6348" spans="7:7" ht="15" customHeight="1">
      <c r="G6348" s="488"/>
    </row>
    <row r="6349" spans="7:7" ht="15" customHeight="1">
      <c r="G6349" s="488"/>
    </row>
    <row r="6350" spans="7:7" ht="15" customHeight="1">
      <c r="G6350" s="488"/>
    </row>
    <row r="6351" spans="7:7" ht="15" customHeight="1">
      <c r="G6351" s="488"/>
    </row>
    <row r="6352" spans="7:7" ht="15" customHeight="1">
      <c r="G6352" s="488"/>
    </row>
    <row r="6353" spans="7:7" ht="15" customHeight="1">
      <c r="G6353" s="488"/>
    </row>
    <row r="6354" spans="7:7" ht="15" customHeight="1">
      <c r="G6354" s="488"/>
    </row>
    <row r="6355" spans="7:7" ht="15" customHeight="1">
      <c r="G6355" s="488"/>
    </row>
    <row r="6356" spans="7:7" ht="15" customHeight="1">
      <c r="G6356" s="488"/>
    </row>
    <row r="6357" spans="7:7" ht="15" customHeight="1">
      <c r="G6357" s="488"/>
    </row>
    <row r="6358" spans="7:7" ht="15" customHeight="1">
      <c r="G6358" s="488"/>
    </row>
    <row r="6359" spans="7:7" ht="15" customHeight="1">
      <c r="G6359" s="488"/>
    </row>
    <row r="6360" spans="7:7" ht="15" customHeight="1">
      <c r="G6360" s="488"/>
    </row>
    <row r="6361" spans="7:7" ht="15" customHeight="1">
      <c r="G6361" s="488"/>
    </row>
    <row r="6362" spans="7:7" ht="15" customHeight="1">
      <c r="G6362" s="488"/>
    </row>
    <row r="6363" spans="7:7" ht="15" customHeight="1">
      <c r="G6363" s="488"/>
    </row>
    <row r="6364" spans="7:7" ht="15" customHeight="1">
      <c r="G6364" s="488"/>
    </row>
    <row r="6365" spans="7:7" ht="15" customHeight="1">
      <c r="G6365" s="488"/>
    </row>
    <row r="6366" spans="7:7" ht="15" customHeight="1">
      <c r="G6366" s="488"/>
    </row>
    <row r="6367" spans="7:7" ht="15" customHeight="1">
      <c r="G6367" s="488"/>
    </row>
    <row r="6368" spans="7:7" ht="15" customHeight="1">
      <c r="G6368" s="488"/>
    </row>
    <row r="6369" spans="7:7" ht="15" customHeight="1">
      <c r="G6369" s="488"/>
    </row>
    <row r="6370" spans="7:7" ht="15" customHeight="1">
      <c r="G6370" s="488"/>
    </row>
    <row r="6371" spans="7:7" ht="15" customHeight="1">
      <c r="G6371" s="488"/>
    </row>
    <row r="6372" spans="7:7" ht="15" customHeight="1">
      <c r="G6372" s="488"/>
    </row>
    <row r="6373" spans="7:7" ht="15" customHeight="1">
      <c r="G6373" s="488"/>
    </row>
    <row r="6374" spans="7:7" ht="15" customHeight="1">
      <c r="G6374" s="488"/>
    </row>
    <row r="6375" spans="7:7" ht="15" customHeight="1">
      <c r="G6375" s="488"/>
    </row>
    <row r="6376" spans="7:7" ht="15" customHeight="1">
      <c r="G6376" s="488"/>
    </row>
    <row r="6377" spans="7:7" ht="15" customHeight="1">
      <c r="G6377" s="488"/>
    </row>
    <row r="6378" spans="7:7" ht="15" customHeight="1">
      <c r="G6378" s="488"/>
    </row>
    <row r="6379" spans="7:7" ht="15" customHeight="1">
      <c r="G6379" s="488"/>
    </row>
    <row r="6380" spans="7:7" ht="15" customHeight="1">
      <c r="G6380" s="488"/>
    </row>
    <row r="6381" spans="7:7" ht="15" customHeight="1">
      <c r="G6381" s="488"/>
    </row>
    <row r="6382" spans="7:7" ht="15" customHeight="1">
      <c r="G6382" s="488"/>
    </row>
    <row r="6383" spans="7:7" ht="15" customHeight="1">
      <c r="G6383" s="488"/>
    </row>
    <row r="6384" spans="7:7" ht="15" customHeight="1">
      <c r="G6384" s="488"/>
    </row>
    <row r="6385" spans="7:7" ht="15" customHeight="1">
      <c r="G6385" s="488"/>
    </row>
    <row r="6386" spans="7:7" ht="15" customHeight="1">
      <c r="G6386" s="488"/>
    </row>
    <row r="6387" spans="7:7" ht="15" customHeight="1">
      <c r="G6387" s="488"/>
    </row>
    <row r="6388" spans="7:7" ht="15" customHeight="1">
      <c r="G6388" s="488"/>
    </row>
    <row r="6389" spans="7:7" ht="15" customHeight="1">
      <c r="G6389" s="488"/>
    </row>
    <row r="6390" spans="7:7" ht="15" customHeight="1">
      <c r="G6390" s="488"/>
    </row>
    <row r="6391" spans="7:7" ht="15" customHeight="1">
      <c r="G6391" s="488"/>
    </row>
    <row r="6392" spans="7:7" ht="15" customHeight="1">
      <c r="G6392" s="488"/>
    </row>
    <row r="6393" spans="7:7" ht="15" customHeight="1">
      <c r="G6393" s="488"/>
    </row>
    <row r="6394" spans="7:7" ht="15" customHeight="1">
      <c r="G6394" s="488"/>
    </row>
    <row r="6395" spans="7:7" ht="15" customHeight="1">
      <c r="G6395" s="488"/>
    </row>
    <row r="6396" spans="7:7" ht="15" customHeight="1">
      <c r="G6396" s="488"/>
    </row>
    <row r="6397" spans="7:7" ht="15" customHeight="1">
      <c r="G6397" s="488"/>
    </row>
    <row r="6398" spans="7:7" ht="15" customHeight="1">
      <c r="G6398" s="488"/>
    </row>
    <row r="6399" spans="7:7" ht="15" customHeight="1">
      <c r="G6399" s="488"/>
    </row>
    <row r="6400" spans="7:7" ht="15" customHeight="1">
      <c r="G6400" s="488"/>
    </row>
    <row r="6401" spans="7:7" ht="15" customHeight="1">
      <c r="G6401" s="488"/>
    </row>
    <row r="6402" spans="7:7" ht="15" customHeight="1">
      <c r="G6402" s="488"/>
    </row>
    <row r="6403" spans="7:7" ht="15" customHeight="1">
      <c r="G6403" s="488"/>
    </row>
    <row r="6404" spans="7:7" ht="15" customHeight="1">
      <c r="G6404" s="488"/>
    </row>
    <row r="6405" spans="7:7" ht="15" customHeight="1">
      <c r="G6405" s="488"/>
    </row>
    <row r="6406" spans="7:7" ht="15" customHeight="1">
      <c r="G6406" s="488"/>
    </row>
    <row r="6407" spans="7:7" ht="15" customHeight="1">
      <c r="G6407" s="488"/>
    </row>
    <row r="6408" spans="7:7" ht="15" customHeight="1">
      <c r="G6408" s="488"/>
    </row>
    <row r="6409" spans="7:7" ht="15" customHeight="1">
      <c r="G6409" s="488"/>
    </row>
    <row r="6410" spans="7:7" ht="15" customHeight="1">
      <c r="G6410" s="488"/>
    </row>
    <row r="6411" spans="7:7" ht="15" customHeight="1">
      <c r="G6411" s="488"/>
    </row>
    <row r="6412" spans="7:7" ht="15" customHeight="1">
      <c r="G6412" s="488"/>
    </row>
    <row r="6413" spans="7:7" ht="15" customHeight="1">
      <c r="G6413" s="488"/>
    </row>
    <row r="6414" spans="7:7" ht="15" customHeight="1">
      <c r="G6414" s="488"/>
    </row>
    <row r="6415" spans="7:7" ht="15" customHeight="1">
      <c r="G6415" s="488"/>
    </row>
    <row r="6416" spans="7:7" ht="15" customHeight="1">
      <c r="G6416" s="488"/>
    </row>
    <row r="6417" spans="7:7" ht="15" customHeight="1">
      <c r="G6417" s="488"/>
    </row>
    <row r="6418" spans="7:7" ht="15" customHeight="1">
      <c r="G6418" s="488"/>
    </row>
    <row r="6419" spans="7:7" ht="15" customHeight="1">
      <c r="G6419" s="488"/>
    </row>
    <row r="6420" spans="7:7" ht="15" customHeight="1">
      <c r="G6420" s="488"/>
    </row>
    <row r="6421" spans="7:7" ht="15" customHeight="1">
      <c r="G6421" s="488"/>
    </row>
    <row r="6422" spans="7:7" ht="15" customHeight="1">
      <c r="G6422" s="488"/>
    </row>
    <row r="6423" spans="7:7" ht="15" customHeight="1">
      <c r="G6423" s="488"/>
    </row>
    <row r="6424" spans="7:7" ht="15" customHeight="1">
      <c r="G6424" s="488"/>
    </row>
    <row r="6425" spans="7:7" ht="15" customHeight="1">
      <c r="G6425" s="488"/>
    </row>
    <row r="6426" spans="7:7" ht="15" customHeight="1">
      <c r="G6426" s="488"/>
    </row>
    <row r="6427" spans="7:7" ht="15" customHeight="1">
      <c r="G6427" s="488"/>
    </row>
    <row r="6428" spans="7:7" ht="15" customHeight="1">
      <c r="G6428" s="488"/>
    </row>
    <row r="6429" spans="7:7" ht="15" customHeight="1">
      <c r="G6429" s="488"/>
    </row>
    <row r="6430" spans="7:7" ht="15" customHeight="1">
      <c r="G6430" s="488"/>
    </row>
    <row r="6431" spans="7:7" ht="15" customHeight="1">
      <c r="G6431" s="488"/>
    </row>
    <row r="6432" spans="7:7" ht="15" customHeight="1">
      <c r="G6432" s="488"/>
    </row>
    <row r="6433" spans="7:7" ht="15" customHeight="1">
      <c r="G6433" s="488"/>
    </row>
    <row r="6434" spans="7:7" ht="15" customHeight="1">
      <c r="G6434" s="488"/>
    </row>
    <row r="6435" spans="7:7" ht="15" customHeight="1">
      <c r="G6435" s="488"/>
    </row>
    <row r="6436" spans="7:7" ht="15" customHeight="1">
      <c r="G6436" s="488"/>
    </row>
    <row r="6437" spans="7:7" ht="15" customHeight="1">
      <c r="G6437" s="488"/>
    </row>
    <row r="6438" spans="7:7" ht="15" customHeight="1">
      <c r="G6438" s="488"/>
    </row>
    <row r="6439" spans="7:7" ht="15" customHeight="1">
      <c r="G6439" s="488"/>
    </row>
    <row r="6440" spans="7:7" ht="15" customHeight="1">
      <c r="G6440" s="488"/>
    </row>
    <row r="6441" spans="7:7" ht="15" customHeight="1">
      <c r="G6441" s="488"/>
    </row>
    <row r="6442" spans="7:7" ht="15" customHeight="1">
      <c r="G6442" s="488"/>
    </row>
    <row r="6443" spans="7:7" ht="15" customHeight="1">
      <c r="G6443" s="488"/>
    </row>
    <row r="6444" spans="7:7" ht="15" customHeight="1">
      <c r="G6444" s="488"/>
    </row>
    <row r="6445" spans="7:7" ht="15" customHeight="1">
      <c r="G6445" s="488"/>
    </row>
    <row r="6446" spans="7:7" ht="15" customHeight="1">
      <c r="G6446" s="488"/>
    </row>
    <row r="6447" spans="7:7" ht="15" customHeight="1">
      <c r="G6447" s="488"/>
    </row>
    <row r="6448" spans="7:7" ht="15" customHeight="1">
      <c r="G6448" s="488"/>
    </row>
    <row r="6449" spans="7:7" ht="15" customHeight="1">
      <c r="G6449" s="488"/>
    </row>
    <row r="6450" spans="7:7" ht="15" customHeight="1">
      <c r="G6450" s="488"/>
    </row>
    <row r="6451" spans="7:7" ht="15" customHeight="1">
      <c r="G6451" s="488"/>
    </row>
    <row r="6452" spans="7:7" ht="15" customHeight="1">
      <c r="G6452" s="488"/>
    </row>
    <row r="6453" spans="7:7" ht="15" customHeight="1">
      <c r="G6453" s="488"/>
    </row>
    <row r="6454" spans="7:7" ht="15" customHeight="1">
      <c r="G6454" s="488"/>
    </row>
    <row r="6455" spans="7:7" ht="15" customHeight="1">
      <c r="G6455" s="488"/>
    </row>
    <row r="6456" spans="7:7" ht="15" customHeight="1">
      <c r="G6456" s="488"/>
    </row>
    <row r="6457" spans="7:7" ht="15" customHeight="1">
      <c r="G6457" s="488"/>
    </row>
    <row r="6458" spans="7:7" ht="15" customHeight="1">
      <c r="G6458" s="488"/>
    </row>
    <row r="6459" spans="7:7" ht="15" customHeight="1">
      <c r="G6459" s="488"/>
    </row>
    <row r="6460" spans="7:7" ht="15" customHeight="1">
      <c r="G6460" s="488"/>
    </row>
    <row r="6461" spans="7:7" ht="15" customHeight="1">
      <c r="G6461" s="488"/>
    </row>
    <row r="6462" spans="7:7" ht="15" customHeight="1">
      <c r="G6462" s="488"/>
    </row>
    <row r="6463" spans="7:7" ht="15" customHeight="1">
      <c r="G6463" s="488"/>
    </row>
    <row r="6464" spans="7:7" ht="15" customHeight="1">
      <c r="G6464" s="488"/>
    </row>
    <row r="6465" spans="7:7" ht="15" customHeight="1">
      <c r="G6465" s="488"/>
    </row>
    <row r="6466" spans="7:7" ht="15" customHeight="1">
      <c r="G6466" s="488"/>
    </row>
    <row r="6467" spans="7:7" ht="15" customHeight="1">
      <c r="G6467" s="488"/>
    </row>
    <row r="6468" spans="7:7" ht="15" customHeight="1">
      <c r="G6468" s="488"/>
    </row>
    <row r="6469" spans="7:7" ht="15" customHeight="1">
      <c r="G6469" s="488"/>
    </row>
    <row r="6470" spans="7:7" ht="15" customHeight="1">
      <c r="G6470" s="488"/>
    </row>
    <row r="6471" spans="7:7" ht="15" customHeight="1">
      <c r="G6471" s="488"/>
    </row>
    <row r="6472" spans="7:7" ht="15" customHeight="1">
      <c r="G6472" s="488"/>
    </row>
    <row r="6473" spans="7:7" ht="15" customHeight="1">
      <c r="G6473" s="488"/>
    </row>
    <row r="6474" spans="7:7" ht="15" customHeight="1">
      <c r="G6474" s="488"/>
    </row>
    <row r="6475" spans="7:7" ht="15" customHeight="1">
      <c r="G6475" s="488"/>
    </row>
    <row r="6476" spans="7:7" ht="15" customHeight="1">
      <c r="G6476" s="488"/>
    </row>
    <row r="6477" spans="7:7" ht="15" customHeight="1">
      <c r="G6477" s="488"/>
    </row>
    <row r="6478" spans="7:7" ht="15" customHeight="1">
      <c r="G6478" s="488"/>
    </row>
    <row r="6479" spans="7:7" ht="15" customHeight="1">
      <c r="G6479" s="488"/>
    </row>
    <row r="6480" spans="7:7" ht="15" customHeight="1">
      <c r="G6480" s="488"/>
    </row>
    <row r="6481" spans="7:7" ht="15" customHeight="1">
      <c r="G6481" s="488"/>
    </row>
    <row r="6482" spans="7:7" ht="15" customHeight="1">
      <c r="G6482" s="488"/>
    </row>
    <row r="6483" spans="7:7" ht="15" customHeight="1">
      <c r="G6483" s="488"/>
    </row>
    <row r="6484" spans="7:7" ht="15" customHeight="1">
      <c r="G6484" s="488"/>
    </row>
    <row r="6485" spans="7:7" ht="15" customHeight="1">
      <c r="G6485" s="488"/>
    </row>
    <row r="6486" spans="7:7" ht="15" customHeight="1">
      <c r="G6486" s="488"/>
    </row>
    <row r="6487" spans="7:7" ht="15" customHeight="1">
      <c r="G6487" s="488"/>
    </row>
    <row r="6488" spans="7:7" ht="15" customHeight="1">
      <c r="G6488" s="488"/>
    </row>
    <row r="6489" spans="7:7" ht="15" customHeight="1">
      <c r="G6489" s="488"/>
    </row>
    <row r="6490" spans="7:7" ht="15" customHeight="1">
      <c r="G6490" s="488"/>
    </row>
    <row r="6491" spans="7:7" ht="15" customHeight="1">
      <c r="G6491" s="488"/>
    </row>
    <row r="6492" spans="7:7" ht="15" customHeight="1">
      <c r="G6492" s="488"/>
    </row>
    <row r="6493" spans="7:7" ht="15" customHeight="1">
      <c r="G6493" s="488"/>
    </row>
    <row r="6494" spans="7:7" ht="15" customHeight="1">
      <c r="G6494" s="488"/>
    </row>
    <row r="6495" spans="7:7" ht="15" customHeight="1">
      <c r="G6495" s="488"/>
    </row>
    <row r="6496" spans="7:7" ht="15" customHeight="1">
      <c r="G6496" s="488"/>
    </row>
    <row r="6497" spans="7:7" ht="15" customHeight="1">
      <c r="G6497" s="488"/>
    </row>
    <row r="6498" spans="7:7" ht="15" customHeight="1">
      <c r="G6498" s="488"/>
    </row>
    <row r="6499" spans="7:7" ht="15" customHeight="1">
      <c r="G6499" s="488"/>
    </row>
    <row r="6500" spans="7:7" ht="15" customHeight="1">
      <c r="G6500" s="488"/>
    </row>
    <row r="6501" spans="7:7" ht="15" customHeight="1">
      <c r="G6501" s="488"/>
    </row>
    <row r="6502" spans="7:7" ht="15" customHeight="1">
      <c r="G6502" s="488"/>
    </row>
    <row r="6503" spans="7:7" ht="15" customHeight="1">
      <c r="G6503" s="488"/>
    </row>
    <row r="6504" spans="7:7" ht="15" customHeight="1">
      <c r="G6504" s="488"/>
    </row>
    <row r="6505" spans="7:7" ht="15" customHeight="1">
      <c r="G6505" s="488"/>
    </row>
    <row r="6506" spans="7:7" ht="15" customHeight="1">
      <c r="G6506" s="488"/>
    </row>
    <row r="6507" spans="7:7" ht="15" customHeight="1">
      <c r="G6507" s="488"/>
    </row>
    <row r="6508" spans="7:7" ht="15" customHeight="1">
      <c r="G6508" s="488"/>
    </row>
    <row r="6509" spans="7:7" ht="15" customHeight="1">
      <c r="G6509" s="488"/>
    </row>
    <row r="6510" spans="7:7" ht="15" customHeight="1">
      <c r="G6510" s="488"/>
    </row>
    <row r="6511" spans="7:7" ht="15" customHeight="1">
      <c r="G6511" s="488"/>
    </row>
    <row r="6512" spans="7:7" ht="15" customHeight="1">
      <c r="G6512" s="488"/>
    </row>
    <row r="6513" spans="7:7" ht="15" customHeight="1">
      <c r="G6513" s="488"/>
    </row>
    <row r="6514" spans="7:7" ht="15" customHeight="1">
      <c r="G6514" s="488"/>
    </row>
    <row r="6515" spans="7:7" ht="15" customHeight="1">
      <c r="G6515" s="488"/>
    </row>
    <row r="6516" spans="7:7" ht="15" customHeight="1">
      <c r="G6516" s="488"/>
    </row>
    <row r="6517" spans="7:7" ht="15" customHeight="1">
      <c r="G6517" s="488"/>
    </row>
    <row r="6518" spans="7:7" ht="15" customHeight="1">
      <c r="G6518" s="488"/>
    </row>
    <row r="6519" spans="7:7" ht="15" customHeight="1">
      <c r="G6519" s="488"/>
    </row>
    <row r="6520" spans="7:7" ht="15" customHeight="1">
      <c r="G6520" s="488"/>
    </row>
    <row r="6521" spans="7:7" ht="15" customHeight="1">
      <c r="G6521" s="488"/>
    </row>
    <row r="6522" spans="7:7" ht="15" customHeight="1">
      <c r="G6522" s="488"/>
    </row>
    <row r="6523" spans="7:7" ht="15" customHeight="1">
      <c r="G6523" s="488"/>
    </row>
    <row r="6524" spans="7:7" ht="15" customHeight="1">
      <c r="G6524" s="488"/>
    </row>
    <row r="6525" spans="7:7" ht="15" customHeight="1">
      <c r="G6525" s="488"/>
    </row>
    <row r="6526" spans="7:7" ht="15" customHeight="1">
      <c r="G6526" s="488"/>
    </row>
    <row r="6527" spans="7:7" ht="15" customHeight="1">
      <c r="G6527" s="488"/>
    </row>
    <row r="6528" spans="7:7" ht="15" customHeight="1">
      <c r="G6528" s="488"/>
    </row>
    <row r="6529" spans="7:7" ht="15" customHeight="1">
      <c r="G6529" s="488"/>
    </row>
    <row r="6530" spans="7:7" ht="15" customHeight="1">
      <c r="G6530" s="488"/>
    </row>
    <row r="6531" spans="7:7" ht="15" customHeight="1">
      <c r="G6531" s="488"/>
    </row>
    <row r="6532" spans="7:7" ht="15" customHeight="1">
      <c r="G6532" s="488"/>
    </row>
    <row r="6533" spans="7:7" ht="15" customHeight="1">
      <c r="G6533" s="488"/>
    </row>
    <row r="6534" spans="7:7" ht="15" customHeight="1">
      <c r="G6534" s="488"/>
    </row>
    <row r="6535" spans="7:7" ht="15" customHeight="1">
      <c r="G6535" s="488"/>
    </row>
    <row r="6536" spans="7:7" ht="15" customHeight="1">
      <c r="G6536" s="488"/>
    </row>
    <row r="6537" spans="7:7" ht="15" customHeight="1">
      <c r="G6537" s="488"/>
    </row>
    <row r="6538" spans="7:7" ht="15" customHeight="1">
      <c r="G6538" s="488"/>
    </row>
    <row r="6539" spans="7:7" ht="15" customHeight="1">
      <c r="G6539" s="488"/>
    </row>
    <row r="6540" spans="7:7" ht="15" customHeight="1">
      <c r="G6540" s="488"/>
    </row>
    <row r="6541" spans="7:7" ht="15" customHeight="1">
      <c r="G6541" s="488"/>
    </row>
    <row r="6542" spans="7:7" ht="15" customHeight="1">
      <c r="G6542" s="488"/>
    </row>
    <row r="6543" spans="7:7" ht="15" customHeight="1">
      <c r="G6543" s="488"/>
    </row>
    <row r="6544" spans="7:7" ht="15" customHeight="1">
      <c r="G6544" s="488"/>
    </row>
    <row r="6545" spans="7:7" ht="15" customHeight="1">
      <c r="G6545" s="488"/>
    </row>
    <row r="6546" spans="7:7" ht="15" customHeight="1">
      <c r="G6546" s="488"/>
    </row>
    <row r="6547" spans="7:7" ht="15" customHeight="1">
      <c r="G6547" s="488"/>
    </row>
    <row r="6548" spans="7:7" ht="15" customHeight="1">
      <c r="G6548" s="488"/>
    </row>
    <row r="6549" spans="7:7" ht="15" customHeight="1">
      <c r="G6549" s="488"/>
    </row>
    <row r="6550" spans="7:7" ht="15" customHeight="1">
      <c r="G6550" s="488"/>
    </row>
    <row r="6551" spans="7:7" ht="15" customHeight="1">
      <c r="G6551" s="488"/>
    </row>
    <row r="6552" spans="7:7" ht="15" customHeight="1">
      <c r="G6552" s="488"/>
    </row>
    <row r="6553" spans="7:7" ht="15" customHeight="1">
      <c r="G6553" s="488"/>
    </row>
    <row r="6554" spans="7:7" ht="15" customHeight="1">
      <c r="G6554" s="488"/>
    </row>
    <row r="6555" spans="7:7" ht="15" customHeight="1">
      <c r="G6555" s="488"/>
    </row>
    <row r="6556" spans="7:7" ht="15" customHeight="1">
      <c r="G6556" s="488"/>
    </row>
    <row r="6557" spans="7:7" ht="15" customHeight="1">
      <c r="G6557" s="488"/>
    </row>
    <row r="6558" spans="7:7" ht="15" customHeight="1">
      <c r="G6558" s="488"/>
    </row>
    <row r="6559" spans="7:7" ht="15" customHeight="1">
      <c r="G6559" s="488"/>
    </row>
    <row r="6560" spans="7:7" ht="15" customHeight="1">
      <c r="G6560" s="488"/>
    </row>
    <row r="6561" spans="7:7" ht="15" customHeight="1">
      <c r="G6561" s="488"/>
    </row>
    <row r="6562" spans="7:7" ht="15" customHeight="1">
      <c r="G6562" s="488"/>
    </row>
    <row r="6563" spans="7:7" ht="15" customHeight="1">
      <c r="G6563" s="488"/>
    </row>
    <row r="6564" spans="7:7" ht="15" customHeight="1">
      <c r="G6564" s="488"/>
    </row>
    <row r="6565" spans="7:7" ht="15" customHeight="1">
      <c r="G6565" s="488"/>
    </row>
    <row r="6566" spans="7:7" ht="15" customHeight="1">
      <c r="G6566" s="488"/>
    </row>
    <row r="6567" spans="7:7" ht="15" customHeight="1">
      <c r="G6567" s="488"/>
    </row>
    <row r="6568" spans="7:7" ht="15" customHeight="1">
      <c r="G6568" s="488"/>
    </row>
    <row r="6569" spans="7:7" ht="15" customHeight="1">
      <c r="G6569" s="488"/>
    </row>
    <row r="6570" spans="7:7" ht="15" customHeight="1">
      <c r="G6570" s="488"/>
    </row>
    <row r="6571" spans="7:7" ht="15" customHeight="1">
      <c r="G6571" s="488"/>
    </row>
    <row r="6572" spans="7:7" ht="15" customHeight="1">
      <c r="G6572" s="488"/>
    </row>
    <row r="6573" spans="7:7" ht="15" customHeight="1">
      <c r="G6573" s="488"/>
    </row>
    <row r="6574" spans="7:7" ht="15" customHeight="1">
      <c r="G6574" s="488"/>
    </row>
    <row r="6575" spans="7:7" ht="15" customHeight="1">
      <c r="G6575" s="488"/>
    </row>
    <row r="6576" spans="7:7" ht="15" customHeight="1">
      <c r="G6576" s="488"/>
    </row>
    <row r="6577" spans="7:7" ht="15" customHeight="1">
      <c r="G6577" s="488"/>
    </row>
    <row r="6578" spans="7:7" ht="15" customHeight="1">
      <c r="G6578" s="488"/>
    </row>
    <row r="6579" spans="7:7" ht="15" customHeight="1">
      <c r="G6579" s="488"/>
    </row>
    <row r="6580" spans="7:7" ht="15" customHeight="1">
      <c r="G6580" s="488"/>
    </row>
    <row r="6581" spans="7:7" ht="15" customHeight="1">
      <c r="G6581" s="488"/>
    </row>
    <row r="6582" spans="7:7" ht="15" customHeight="1">
      <c r="G6582" s="488"/>
    </row>
    <row r="6583" spans="7:7" ht="15" customHeight="1">
      <c r="G6583" s="488"/>
    </row>
    <row r="6584" spans="7:7" ht="15" customHeight="1">
      <c r="G6584" s="488"/>
    </row>
    <row r="6585" spans="7:7" ht="15" customHeight="1">
      <c r="G6585" s="488"/>
    </row>
    <row r="6586" spans="7:7" ht="15" customHeight="1">
      <c r="G6586" s="488"/>
    </row>
    <row r="6587" spans="7:7" ht="15" customHeight="1">
      <c r="G6587" s="488"/>
    </row>
    <row r="6588" spans="7:7" ht="15" customHeight="1">
      <c r="G6588" s="488"/>
    </row>
    <row r="6589" spans="7:7" ht="15" customHeight="1">
      <c r="G6589" s="488"/>
    </row>
    <row r="6590" spans="7:7" ht="15" customHeight="1">
      <c r="G6590" s="488"/>
    </row>
    <row r="6591" spans="7:7" ht="15" customHeight="1">
      <c r="G6591" s="488"/>
    </row>
    <row r="6592" spans="7:7" ht="15" customHeight="1">
      <c r="G6592" s="488"/>
    </row>
    <row r="6593" spans="7:7" ht="15" customHeight="1">
      <c r="G6593" s="488"/>
    </row>
    <row r="6594" spans="7:7" ht="15" customHeight="1">
      <c r="G6594" s="488"/>
    </row>
    <row r="6595" spans="7:7" ht="15" customHeight="1">
      <c r="G6595" s="488"/>
    </row>
    <row r="6596" spans="7:7" ht="15" customHeight="1">
      <c r="G6596" s="488"/>
    </row>
    <row r="6597" spans="7:7" ht="15" customHeight="1">
      <c r="G6597" s="488"/>
    </row>
    <row r="6598" spans="7:7" ht="15" customHeight="1">
      <c r="G6598" s="488"/>
    </row>
    <row r="6599" spans="7:7" ht="15" customHeight="1">
      <c r="G6599" s="488"/>
    </row>
    <row r="6600" spans="7:7" ht="15" customHeight="1">
      <c r="G6600" s="488"/>
    </row>
    <row r="6601" spans="7:7" ht="15" customHeight="1">
      <c r="G6601" s="488"/>
    </row>
    <row r="6602" spans="7:7" ht="15" customHeight="1">
      <c r="G6602" s="488"/>
    </row>
    <row r="6603" spans="7:7" ht="15" customHeight="1">
      <c r="G6603" s="488"/>
    </row>
    <row r="6604" spans="7:7" ht="15" customHeight="1">
      <c r="G6604" s="488"/>
    </row>
    <row r="6605" spans="7:7" ht="15" customHeight="1">
      <c r="G6605" s="488"/>
    </row>
    <row r="6606" spans="7:7" ht="15" customHeight="1">
      <c r="G6606" s="488"/>
    </row>
    <row r="6607" spans="7:7" ht="15" customHeight="1">
      <c r="G6607" s="488"/>
    </row>
    <row r="6608" spans="7:7" ht="15" customHeight="1">
      <c r="G6608" s="488"/>
    </row>
    <row r="6609" spans="7:7" ht="15" customHeight="1">
      <c r="G6609" s="488"/>
    </row>
    <row r="6610" spans="7:7" ht="15" customHeight="1">
      <c r="G6610" s="488"/>
    </row>
    <row r="6611" spans="7:7" ht="15" customHeight="1">
      <c r="G6611" s="488"/>
    </row>
    <row r="6612" spans="7:7" ht="15" customHeight="1">
      <c r="G6612" s="488"/>
    </row>
    <row r="6613" spans="7:7" ht="15" customHeight="1">
      <c r="G6613" s="488"/>
    </row>
    <row r="6614" spans="7:7" ht="15" customHeight="1">
      <c r="G6614" s="488"/>
    </row>
    <row r="6615" spans="7:7" ht="15" customHeight="1">
      <c r="G6615" s="488"/>
    </row>
    <row r="6616" spans="7:7" ht="15" customHeight="1">
      <c r="G6616" s="488"/>
    </row>
    <row r="6617" spans="7:7" ht="15" customHeight="1">
      <c r="G6617" s="488"/>
    </row>
    <row r="6618" spans="7:7" ht="15" customHeight="1">
      <c r="G6618" s="488"/>
    </row>
    <row r="6619" spans="7:7" ht="15" customHeight="1">
      <c r="G6619" s="488"/>
    </row>
    <row r="6620" spans="7:7" ht="15" customHeight="1">
      <c r="G6620" s="488"/>
    </row>
    <row r="6621" spans="7:7" ht="15" customHeight="1">
      <c r="G6621" s="488"/>
    </row>
    <row r="6622" spans="7:7" ht="15" customHeight="1">
      <c r="G6622" s="488"/>
    </row>
    <row r="6623" spans="7:7" ht="15" customHeight="1">
      <c r="G6623" s="488"/>
    </row>
    <row r="6624" spans="7:7" ht="15" customHeight="1">
      <c r="G6624" s="488"/>
    </row>
    <row r="6625" spans="7:7" ht="15" customHeight="1">
      <c r="G6625" s="488"/>
    </row>
    <row r="6626" spans="7:7" ht="15" customHeight="1">
      <c r="G6626" s="488"/>
    </row>
    <row r="6627" spans="7:7" ht="15" customHeight="1">
      <c r="G6627" s="488"/>
    </row>
    <row r="6628" spans="7:7" ht="15" customHeight="1">
      <c r="G6628" s="488"/>
    </row>
    <row r="6629" spans="7:7" ht="15" customHeight="1">
      <c r="G6629" s="488"/>
    </row>
    <row r="6630" spans="7:7" ht="15" customHeight="1">
      <c r="G6630" s="488"/>
    </row>
    <row r="6631" spans="7:7" ht="15" customHeight="1">
      <c r="G6631" s="488"/>
    </row>
    <row r="6632" spans="7:7" ht="15" customHeight="1">
      <c r="G6632" s="488"/>
    </row>
    <row r="6633" spans="7:7" ht="15" customHeight="1">
      <c r="G6633" s="488"/>
    </row>
    <row r="6634" spans="7:7" ht="15" customHeight="1">
      <c r="G6634" s="488"/>
    </row>
    <row r="6635" spans="7:7" ht="15" customHeight="1">
      <c r="G6635" s="488"/>
    </row>
    <row r="6636" spans="7:7" ht="15" customHeight="1">
      <c r="G6636" s="488"/>
    </row>
    <row r="6637" spans="7:7" ht="15" customHeight="1">
      <c r="G6637" s="488"/>
    </row>
    <row r="6638" spans="7:7" ht="15" customHeight="1">
      <c r="G6638" s="488"/>
    </row>
    <row r="6639" spans="7:7" ht="15" customHeight="1">
      <c r="G6639" s="488"/>
    </row>
    <row r="6640" spans="7:7" ht="15" customHeight="1">
      <c r="G6640" s="488"/>
    </row>
    <row r="6641" spans="7:7" ht="15" customHeight="1">
      <c r="G6641" s="488"/>
    </row>
    <row r="6642" spans="7:7" ht="15" customHeight="1">
      <c r="G6642" s="488"/>
    </row>
    <row r="6643" spans="7:7" ht="15" customHeight="1">
      <c r="G6643" s="488"/>
    </row>
    <row r="6644" spans="7:7" ht="15" customHeight="1">
      <c r="G6644" s="488"/>
    </row>
    <row r="6645" spans="7:7" ht="15" customHeight="1">
      <c r="G6645" s="488"/>
    </row>
    <row r="6646" spans="7:7" ht="15" customHeight="1">
      <c r="G6646" s="488"/>
    </row>
    <row r="6647" spans="7:7" ht="15" customHeight="1">
      <c r="G6647" s="488"/>
    </row>
    <row r="6648" spans="7:7" ht="15" customHeight="1">
      <c r="G6648" s="488"/>
    </row>
    <row r="6649" spans="7:7" ht="15" customHeight="1">
      <c r="G6649" s="488"/>
    </row>
    <row r="6650" spans="7:7" ht="15" customHeight="1">
      <c r="G6650" s="488"/>
    </row>
    <row r="6651" spans="7:7" ht="15" customHeight="1">
      <c r="G6651" s="488"/>
    </row>
    <row r="6652" spans="7:7" ht="15" customHeight="1">
      <c r="G6652" s="488"/>
    </row>
    <row r="6653" spans="7:7" ht="15" customHeight="1">
      <c r="G6653" s="488"/>
    </row>
    <row r="6654" spans="7:7" ht="15" customHeight="1">
      <c r="G6654" s="488"/>
    </row>
    <row r="6655" spans="7:7" ht="15" customHeight="1">
      <c r="G6655" s="488"/>
    </row>
    <row r="6656" spans="7:7" ht="15" customHeight="1">
      <c r="G6656" s="488"/>
    </row>
    <row r="6657" spans="7:7" ht="15" customHeight="1">
      <c r="G6657" s="488"/>
    </row>
    <row r="6658" spans="7:7" ht="15" customHeight="1">
      <c r="G6658" s="488"/>
    </row>
    <row r="6659" spans="7:7" ht="15" customHeight="1">
      <c r="G6659" s="488"/>
    </row>
    <row r="6660" spans="7:7" ht="15" customHeight="1">
      <c r="G6660" s="488"/>
    </row>
    <row r="6661" spans="7:7" ht="15" customHeight="1">
      <c r="G6661" s="488"/>
    </row>
    <row r="6662" spans="7:7" ht="15" customHeight="1">
      <c r="G6662" s="488"/>
    </row>
    <row r="6663" spans="7:7" ht="15" customHeight="1">
      <c r="G6663" s="488"/>
    </row>
    <row r="6664" spans="7:7" ht="15" customHeight="1">
      <c r="G6664" s="488"/>
    </row>
    <row r="6665" spans="7:7" ht="15" customHeight="1">
      <c r="G6665" s="488"/>
    </row>
    <row r="6666" spans="7:7" ht="15" customHeight="1">
      <c r="G6666" s="488"/>
    </row>
    <row r="6667" spans="7:7" ht="15" customHeight="1">
      <c r="G6667" s="488"/>
    </row>
    <row r="6668" spans="7:7" ht="15" customHeight="1">
      <c r="G6668" s="488"/>
    </row>
    <row r="6669" spans="7:7" ht="15" customHeight="1">
      <c r="G6669" s="488"/>
    </row>
    <row r="6670" spans="7:7" ht="15" customHeight="1">
      <c r="G6670" s="488"/>
    </row>
    <row r="6671" spans="7:7" ht="15" customHeight="1">
      <c r="G6671" s="488"/>
    </row>
    <row r="6672" spans="7:7" ht="15" customHeight="1">
      <c r="G6672" s="488"/>
    </row>
    <row r="6673" spans="7:7" ht="15" customHeight="1">
      <c r="G6673" s="488"/>
    </row>
    <row r="6674" spans="7:7" ht="15" customHeight="1">
      <c r="G6674" s="488"/>
    </row>
    <row r="6675" spans="7:7" ht="15" customHeight="1">
      <c r="G6675" s="488"/>
    </row>
    <row r="6676" spans="7:7" ht="15" customHeight="1">
      <c r="G6676" s="488"/>
    </row>
    <row r="6677" spans="7:7" ht="15" customHeight="1">
      <c r="G6677" s="488"/>
    </row>
    <row r="6678" spans="7:7" ht="15" customHeight="1">
      <c r="G6678" s="488"/>
    </row>
    <row r="6679" spans="7:7" ht="15" customHeight="1">
      <c r="G6679" s="488"/>
    </row>
    <row r="6680" spans="7:7" ht="15" customHeight="1">
      <c r="G6680" s="488"/>
    </row>
    <row r="6681" spans="7:7" ht="15" customHeight="1">
      <c r="G6681" s="488"/>
    </row>
    <row r="6682" spans="7:7" ht="15" customHeight="1">
      <c r="G6682" s="488"/>
    </row>
    <row r="6683" spans="7:7" ht="15" customHeight="1">
      <c r="G6683" s="488"/>
    </row>
    <row r="6684" spans="7:7" ht="15" customHeight="1">
      <c r="G6684" s="488"/>
    </row>
    <row r="6685" spans="7:7" ht="15" customHeight="1">
      <c r="G6685" s="488"/>
    </row>
    <row r="6686" spans="7:7" ht="15" customHeight="1">
      <c r="G6686" s="488"/>
    </row>
    <row r="6687" spans="7:7" ht="15" customHeight="1">
      <c r="G6687" s="488"/>
    </row>
    <row r="6688" spans="7:7" ht="15" customHeight="1">
      <c r="G6688" s="488"/>
    </row>
    <row r="6689" spans="7:7" ht="15" customHeight="1">
      <c r="G6689" s="488"/>
    </row>
    <row r="6690" spans="7:7" ht="15" customHeight="1">
      <c r="G6690" s="488"/>
    </row>
    <row r="6691" spans="7:7" ht="15" customHeight="1">
      <c r="G6691" s="488"/>
    </row>
    <row r="6692" spans="7:7" ht="15" customHeight="1">
      <c r="G6692" s="488"/>
    </row>
    <row r="6693" spans="7:7" ht="15" customHeight="1">
      <c r="G6693" s="488"/>
    </row>
    <row r="6694" spans="7:7" ht="15" customHeight="1">
      <c r="G6694" s="488"/>
    </row>
    <row r="6695" spans="7:7" ht="15" customHeight="1">
      <c r="G6695" s="488"/>
    </row>
    <row r="6696" spans="7:7" ht="15" customHeight="1">
      <c r="G6696" s="488"/>
    </row>
    <row r="6697" spans="7:7" ht="15" customHeight="1">
      <c r="G6697" s="488"/>
    </row>
    <row r="6698" spans="7:7" ht="15" customHeight="1">
      <c r="G6698" s="488"/>
    </row>
    <row r="6699" spans="7:7" ht="15" customHeight="1">
      <c r="G6699" s="488"/>
    </row>
    <row r="6700" spans="7:7" ht="15" customHeight="1">
      <c r="G6700" s="488"/>
    </row>
    <row r="6701" spans="7:7" ht="15" customHeight="1">
      <c r="G6701" s="488"/>
    </row>
    <row r="6702" spans="7:7" ht="15" customHeight="1">
      <c r="G6702" s="488"/>
    </row>
    <row r="6703" spans="7:7" ht="15" customHeight="1">
      <c r="G6703" s="488"/>
    </row>
    <row r="6704" spans="7:7" ht="15" customHeight="1">
      <c r="G6704" s="488"/>
    </row>
    <row r="6705" spans="7:7" ht="15" customHeight="1">
      <c r="G6705" s="488"/>
    </row>
    <row r="6706" spans="7:7" ht="15" customHeight="1">
      <c r="G6706" s="488"/>
    </row>
    <row r="6707" spans="7:7" ht="15" customHeight="1">
      <c r="G6707" s="488"/>
    </row>
    <row r="6708" spans="7:7" ht="15" customHeight="1">
      <c r="G6708" s="488"/>
    </row>
    <row r="6709" spans="7:7" ht="15" customHeight="1">
      <c r="G6709" s="488"/>
    </row>
    <row r="6710" spans="7:7" ht="15" customHeight="1">
      <c r="G6710" s="488"/>
    </row>
    <row r="6711" spans="7:7" ht="15" customHeight="1">
      <c r="G6711" s="488"/>
    </row>
    <row r="6712" spans="7:7" ht="15" customHeight="1">
      <c r="G6712" s="488"/>
    </row>
    <row r="6713" spans="7:7" ht="15" customHeight="1">
      <c r="G6713" s="488"/>
    </row>
    <row r="6714" spans="7:7" ht="15" customHeight="1">
      <c r="G6714" s="488"/>
    </row>
    <row r="6715" spans="7:7" ht="15" customHeight="1">
      <c r="G6715" s="488"/>
    </row>
    <row r="6716" spans="7:7" ht="15" customHeight="1">
      <c r="G6716" s="488"/>
    </row>
    <row r="6717" spans="7:7" ht="15" customHeight="1">
      <c r="G6717" s="488"/>
    </row>
    <row r="6718" spans="7:7" ht="15" customHeight="1">
      <c r="G6718" s="488"/>
    </row>
    <row r="6719" spans="7:7" ht="15" customHeight="1">
      <c r="G6719" s="488"/>
    </row>
    <row r="6720" spans="7:7" ht="15" customHeight="1">
      <c r="G6720" s="488"/>
    </row>
    <row r="6721" spans="7:7" ht="15" customHeight="1">
      <c r="G6721" s="488"/>
    </row>
    <row r="6722" spans="7:7" ht="15" customHeight="1">
      <c r="G6722" s="488"/>
    </row>
    <row r="6723" spans="7:7" ht="15" customHeight="1">
      <c r="G6723" s="488"/>
    </row>
    <row r="6724" spans="7:7" ht="15" customHeight="1">
      <c r="G6724" s="488"/>
    </row>
    <row r="6725" spans="7:7" ht="15" customHeight="1">
      <c r="G6725" s="488"/>
    </row>
    <row r="6726" spans="7:7" ht="15" customHeight="1">
      <c r="G6726" s="488"/>
    </row>
    <row r="6727" spans="7:7" ht="15" customHeight="1">
      <c r="G6727" s="488"/>
    </row>
    <row r="6728" spans="7:7" ht="15" customHeight="1">
      <c r="G6728" s="488"/>
    </row>
    <row r="6729" spans="7:7" ht="15" customHeight="1">
      <c r="G6729" s="488"/>
    </row>
    <row r="6730" spans="7:7" ht="15" customHeight="1">
      <c r="G6730" s="488"/>
    </row>
    <row r="6731" spans="7:7" ht="15" customHeight="1">
      <c r="G6731" s="488"/>
    </row>
    <row r="6732" spans="7:7" ht="15" customHeight="1">
      <c r="G6732" s="488"/>
    </row>
    <row r="6733" spans="7:7" ht="15" customHeight="1">
      <c r="G6733" s="488"/>
    </row>
    <row r="6734" spans="7:7" ht="15" customHeight="1">
      <c r="G6734" s="488"/>
    </row>
    <row r="6735" spans="7:7" ht="15" customHeight="1">
      <c r="G6735" s="488"/>
    </row>
    <row r="6736" spans="7:7" ht="15" customHeight="1">
      <c r="G6736" s="488"/>
    </row>
    <row r="6737" spans="7:7" ht="15" customHeight="1">
      <c r="G6737" s="488"/>
    </row>
    <row r="6738" spans="7:7" ht="15" customHeight="1">
      <c r="G6738" s="488"/>
    </row>
    <row r="6739" spans="7:7" ht="15" customHeight="1">
      <c r="G6739" s="488"/>
    </row>
    <row r="6740" spans="7:7" ht="15" customHeight="1">
      <c r="G6740" s="488"/>
    </row>
    <row r="6741" spans="7:7" ht="15" customHeight="1">
      <c r="G6741" s="488"/>
    </row>
    <row r="6742" spans="7:7" ht="15" customHeight="1">
      <c r="G6742" s="488"/>
    </row>
    <row r="6743" spans="7:7" ht="15" customHeight="1">
      <c r="G6743" s="488"/>
    </row>
    <row r="6744" spans="7:7" ht="15" customHeight="1">
      <c r="G6744" s="488"/>
    </row>
    <row r="6745" spans="7:7" ht="15" customHeight="1">
      <c r="G6745" s="488"/>
    </row>
    <row r="6746" spans="7:7" ht="15" customHeight="1">
      <c r="G6746" s="488"/>
    </row>
    <row r="6747" spans="7:7" ht="15" customHeight="1">
      <c r="G6747" s="488"/>
    </row>
    <row r="6748" spans="7:7" ht="15" customHeight="1">
      <c r="G6748" s="488"/>
    </row>
    <row r="6749" spans="7:7" ht="15" customHeight="1">
      <c r="G6749" s="488"/>
    </row>
    <row r="6750" spans="7:7" ht="15" customHeight="1">
      <c r="G6750" s="488"/>
    </row>
    <row r="6751" spans="7:7" ht="15" customHeight="1">
      <c r="G6751" s="488"/>
    </row>
    <row r="6752" spans="7:7" ht="15" customHeight="1">
      <c r="G6752" s="488"/>
    </row>
    <row r="6753" spans="7:7" ht="15" customHeight="1">
      <c r="G6753" s="488"/>
    </row>
    <row r="6754" spans="7:7" ht="15" customHeight="1">
      <c r="G6754" s="488"/>
    </row>
    <row r="6755" spans="7:7" ht="15" customHeight="1">
      <c r="G6755" s="488"/>
    </row>
    <row r="6756" spans="7:7" ht="15" customHeight="1">
      <c r="G6756" s="488"/>
    </row>
    <row r="6757" spans="7:7" ht="15" customHeight="1">
      <c r="G6757" s="488"/>
    </row>
    <row r="6758" spans="7:7" ht="15" customHeight="1">
      <c r="G6758" s="488"/>
    </row>
    <row r="6759" spans="7:7" ht="15" customHeight="1">
      <c r="G6759" s="488"/>
    </row>
    <row r="6760" spans="7:7" ht="15" customHeight="1">
      <c r="G6760" s="488"/>
    </row>
    <row r="6761" spans="7:7" ht="15" customHeight="1">
      <c r="G6761" s="488"/>
    </row>
    <row r="6762" spans="7:7" ht="15" customHeight="1">
      <c r="G6762" s="488"/>
    </row>
    <row r="6763" spans="7:7" ht="15" customHeight="1">
      <c r="G6763" s="488"/>
    </row>
    <row r="6764" spans="7:7" ht="15" customHeight="1">
      <c r="G6764" s="488"/>
    </row>
    <row r="6765" spans="7:7" ht="15" customHeight="1">
      <c r="G6765" s="488"/>
    </row>
    <row r="6766" spans="7:7" ht="15" customHeight="1">
      <c r="G6766" s="488"/>
    </row>
    <row r="6767" spans="7:7" ht="15" customHeight="1">
      <c r="G6767" s="488"/>
    </row>
    <row r="6768" spans="7:7" ht="15" customHeight="1">
      <c r="G6768" s="488"/>
    </row>
    <row r="6769" spans="7:7" ht="15" customHeight="1">
      <c r="G6769" s="488"/>
    </row>
    <row r="6770" spans="7:7" ht="15" customHeight="1">
      <c r="G6770" s="488"/>
    </row>
    <row r="6771" spans="7:7" ht="15" customHeight="1">
      <c r="G6771" s="488"/>
    </row>
    <row r="6772" spans="7:7" ht="15" customHeight="1">
      <c r="G6772" s="488"/>
    </row>
    <row r="6773" spans="7:7" ht="15" customHeight="1">
      <c r="G6773" s="488"/>
    </row>
    <row r="6774" spans="7:7" ht="15" customHeight="1">
      <c r="G6774" s="488"/>
    </row>
    <row r="6775" spans="7:7" ht="15" customHeight="1">
      <c r="G6775" s="488"/>
    </row>
    <row r="6776" spans="7:7" ht="15" customHeight="1">
      <c r="G6776" s="488"/>
    </row>
    <row r="6777" spans="7:7" ht="15" customHeight="1">
      <c r="G6777" s="488"/>
    </row>
    <row r="6778" spans="7:7" ht="15" customHeight="1">
      <c r="G6778" s="488"/>
    </row>
    <row r="6779" spans="7:7" ht="15" customHeight="1">
      <c r="G6779" s="488"/>
    </row>
    <row r="6780" spans="7:7" ht="15" customHeight="1">
      <c r="G6780" s="488"/>
    </row>
    <row r="6781" spans="7:7" ht="15" customHeight="1">
      <c r="G6781" s="488"/>
    </row>
    <row r="6782" spans="7:7" ht="15" customHeight="1">
      <c r="G6782" s="488"/>
    </row>
    <row r="6783" spans="7:7" ht="15" customHeight="1">
      <c r="G6783" s="488"/>
    </row>
    <row r="6784" spans="7:7" ht="15" customHeight="1">
      <c r="G6784" s="488"/>
    </row>
    <row r="6785" spans="7:7" ht="15" customHeight="1">
      <c r="G6785" s="488"/>
    </row>
    <row r="6786" spans="7:7" ht="15" customHeight="1">
      <c r="G6786" s="488"/>
    </row>
    <row r="6787" spans="7:7" ht="15" customHeight="1">
      <c r="G6787" s="488"/>
    </row>
    <row r="6788" spans="7:7" ht="15" customHeight="1">
      <c r="G6788" s="488"/>
    </row>
    <row r="6789" spans="7:7" ht="15" customHeight="1">
      <c r="G6789" s="488"/>
    </row>
    <row r="6790" spans="7:7" ht="15" customHeight="1">
      <c r="G6790" s="488"/>
    </row>
    <row r="6791" spans="7:7" ht="15" customHeight="1">
      <c r="G6791" s="488"/>
    </row>
    <row r="6792" spans="7:7" ht="15" customHeight="1">
      <c r="G6792" s="488"/>
    </row>
    <row r="6793" spans="7:7" ht="15" customHeight="1">
      <c r="G6793" s="488"/>
    </row>
    <row r="6794" spans="7:7" ht="15" customHeight="1">
      <c r="G6794" s="488"/>
    </row>
    <row r="6795" spans="7:7" ht="15" customHeight="1">
      <c r="G6795" s="488"/>
    </row>
    <row r="6796" spans="7:7" ht="15" customHeight="1">
      <c r="G6796" s="488"/>
    </row>
    <row r="6797" spans="7:7" ht="15" customHeight="1">
      <c r="G6797" s="488"/>
    </row>
    <row r="6798" spans="7:7" ht="15" customHeight="1">
      <c r="G6798" s="488"/>
    </row>
    <row r="6799" spans="7:7" ht="15" customHeight="1">
      <c r="G6799" s="488"/>
    </row>
    <row r="6800" spans="7:7" ht="15" customHeight="1">
      <c r="G6800" s="488"/>
    </row>
    <row r="6801" spans="7:7" ht="15" customHeight="1">
      <c r="G6801" s="488"/>
    </row>
    <row r="6802" spans="7:7" ht="15" customHeight="1">
      <c r="G6802" s="488"/>
    </row>
    <row r="6803" spans="7:7" ht="15" customHeight="1">
      <c r="G6803" s="488"/>
    </row>
    <row r="6804" spans="7:7" ht="15" customHeight="1">
      <c r="G6804" s="488"/>
    </row>
    <row r="6805" spans="7:7" ht="15" customHeight="1">
      <c r="G6805" s="488"/>
    </row>
    <row r="6806" spans="7:7" ht="15" customHeight="1">
      <c r="G6806" s="488"/>
    </row>
    <row r="6807" spans="7:7" ht="15" customHeight="1">
      <c r="G6807" s="488"/>
    </row>
    <row r="6808" spans="7:7" ht="15" customHeight="1">
      <c r="G6808" s="488"/>
    </row>
    <row r="6809" spans="7:7" ht="15" customHeight="1">
      <c r="G6809" s="488"/>
    </row>
    <row r="6810" spans="7:7" ht="15" customHeight="1">
      <c r="G6810" s="488"/>
    </row>
    <row r="6811" spans="7:7" ht="15" customHeight="1">
      <c r="G6811" s="488"/>
    </row>
    <row r="6812" spans="7:7" ht="15" customHeight="1">
      <c r="G6812" s="488"/>
    </row>
    <row r="6813" spans="7:7" ht="15" customHeight="1">
      <c r="G6813" s="488"/>
    </row>
    <row r="6814" spans="7:7" ht="15" customHeight="1">
      <c r="G6814" s="488"/>
    </row>
    <row r="6815" spans="7:7" ht="15" customHeight="1">
      <c r="G6815" s="488"/>
    </row>
    <row r="6816" spans="7:7" ht="15" customHeight="1">
      <c r="G6816" s="488"/>
    </row>
    <row r="6817" spans="7:7" ht="15" customHeight="1">
      <c r="G6817" s="488"/>
    </row>
    <row r="6818" spans="7:7" ht="15" customHeight="1">
      <c r="G6818" s="488"/>
    </row>
    <row r="6819" spans="7:7" ht="15" customHeight="1">
      <c r="G6819" s="488"/>
    </row>
    <row r="6820" spans="7:7" ht="15" customHeight="1">
      <c r="G6820" s="488"/>
    </row>
    <row r="6821" spans="7:7" ht="15" customHeight="1">
      <c r="G6821" s="488"/>
    </row>
    <row r="6822" spans="7:7" ht="15" customHeight="1">
      <c r="G6822" s="488"/>
    </row>
    <row r="6823" spans="7:7" ht="15" customHeight="1">
      <c r="G6823" s="488"/>
    </row>
    <row r="6824" spans="7:7" ht="15" customHeight="1">
      <c r="G6824" s="488"/>
    </row>
    <row r="6825" spans="7:7" ht="15" customHeight="1">
      <c r="G6825" s="488"/>
    </row>
    <row r="6826" spans="7:7" ht="15" customHeight="1">
      <c r="G6826" s="488"/>
    </row>
    <row r="6827" spans="7:7" ht="15" customHeight="1">
      <c r="G6827" s="488"/>
    </row>
    <row r="6828" spans="7:7" ht="15" customHeight="1">
      <c r="G6828" s="488"/>
    </row>
    <row r="6829" spans="7:7" ht="15" customHeight="1">
      <c r="G6829" s="488"/>
    </row>
    <row r="6830" spans="7:7" ht="15" customHeight="1">
      <c r="G6830" s="488"/>
    </row>
    <row r="6831" spans="7:7" ht="15" customHeight="1">
      <c r="G6831" s="488"/>
    </row>
    <row r="6832" spans="7:7" ht="15" customHeight="1">
      <c r="G6832" s="488"/>
    </row>
    <row r="6833" spans="7:7" ht="15" customHeight="1">
      <c r="G6833" s="488"/>
    </row>
    <row r="6834" spans="7:7" ht="15" customHeight="1">
      <c r="G6834" s="488"/>
    </row>
    <row r="6835" spans="7:7" ht="15" customHeight="1">
      <c r="G6835" s="488"/>
    </row>
    <row r="6836" spans="7:7" ht="15" customHeight="1">
      <c r="G6836" s="488"/>
    </row>
    <row r="6837" spans="7:7" ht="15" customHeight="1">
      <c r="G6837" s="488"/>
    </row>
    <row r="6838" spans="7:7" ht="15" customHeight="1">
      <c r="G6838" s="488"/>
    </row>
    <row r="6839" spans="7:7" ht="15" customHeight="1">
      <c r="G6839" s="488"/>
    </row>
    <row r="6840" spans="7:7" ht="15" customHeight="1">
      <c r="G6840" s="488"/>
    </row>
    <row r="6841" spans="7:7" ht="15" customHeight="1">
      <c r="G6841" s="488"/>
    </row>
    <row r="6842" spans="7:7" ht="15" customHeight="1">
      <c r="G6842" s="488"/>
    </row>
    <row r="6843" spans="7:7" ht="15" customHeight="1">
      <c r="G6843" s="488"/>
    </row>
    <row r="6844" spans="7:7" ht="15" customHeight="1">
      <c r="G6844" s="488"/>
    </row>
    <row r="6845" spans="7:7" ht="15" customHeight="1">
      <c r="G6845" s="488"/>
    </row>
    <row r="6846" spans="7:7" ht="15" customHeight="1">
      <c r="G6846" s="488"/>
    </row>
    <row r="6847" spans="7:7" ht="15" customHeight="1">
      <c r="G6847" s="488"/>
    </row>
    <row r="6848" spans="7:7" ht="15" customHeight="1">
      <c r="G6848" s="488"/>
    </row>
    <row r="6849" spans="7:7" ht="15" customHeight="1">
      <c r="G6849" s="488"/>
    </row>
    <row r="6850" spans="7:7" ht="15" customHeight="1">
      <c r="G6850" s="488"/>
    </row>
    <row r="6851" spans="7:7" ht="15" customHeight="1">
      <c r="G6851" s="488"/>
    </row>
    <row r="6852" spans="7:7" ht="15" customHeight="1">
      <c r="G6852" s="488"/>
    </row>
    <row r="6853" spans="7:7" ht="15" customHeight="1">
      <c r="G6853" s="488"/>
    </row>
    <row r="6854" spans="7:7" ht="15" customHeight="1">
      <c r="G6854" s="488"/>
    </row>
    <row r="6855" spans="7:7" ht="15" customHeight="1">
      <c r="G6855" s="488"/>
    </row>
    <row r="6856" spans="7:7" ht="15" customHeight="1">
      <c r="G6856" s="488"/>
    </row>
    <row r="6857" spans="7:7" ht="15" customHeight="1">
      <c r="G6857" s="488"/>
    </row>
    <row r="6858" spans="7:7" ht="15" customHeight="1">
      <c r="G6858" s="488"/>
    </row>
    <row r="6859" spans="7:7" ht="15" customHeight="1">
      <c r="G6859" s="488"/>
    </row>
    <row r="6860" spans="7:7" ht="15" customHeight="1">
      <c r="G6860" s="488"/>
    </row>
    <row r="6861" spans="7:7" ht="15" customHeight="1">
      <c r="G6861" s="488"/>
    </row>
    <row r="6862" spans="7:7" ht="15" customHeight="1">
      <c r="G6862" s="488"/>
    </row>
    <row r="6863" spans="7:7" ht="15" customHeight="1">
      <c r="G6863" s="488"/>
    </row>
    <row r="6864" spans="7:7" ht="15" customHeight="1">
      <c r="G6864" s="488"/>
    </row>
    <row r="6865" spans="7:7" ht="15" customHeight="1">
      <c r="G6865" s="488"/>
    </row>
    <row r="6866" spans="7:7" ht="15" customHeight="1">
      <c r="G6866" s="488"/>
    </row>
    <row r="6867" spans="7:7" ht="15" customHeight="1">
      <c r="G6867" s="488"/>
    </row>
    <row r="6868" spans="7:7" ht="15" customHeight="1">
      <c r="G6868" s="488"/>
    </row>
    <row r="6869" spans="7:7" ht="15" customHeight="1">
      <c r="G6869" s="488"/>
    </row>
    <row r="6870" spans="7:7" ht="15" customHeight="1">
      <c r="G6870" s="488"/>
    </row>
    <row r="6871" spans="7:7" ht="15" customHeight="1">
      <c r="G6871" s="488"/>
    </row>
    <row r="6872" spans="7:7" ht="15" customHeight="1">
      <c r="G6872" s="488"/>
    </row>
    <row r="6873" spans="7:7" ht="15" customHeight="1">
      <c r="G6873" s="488"/>
    </row>
    <row r="6874" spans="7:7" ht="15" customHeight="1">
      <c r="G6874" s="488"/>
    </row>
    <row r="6875" spans="7:7" ht="15" customHeight="1">
      <c r="G6875" s="488"/>
    </row>
    <row r="6876" spans="7:7" ht="15" customHeight="1">
      <c r="G6876" s="488"/>
    </row>
    <row r="6877" spans="7:7" ht="15" customHeight="1">
      <c r="G6877" s="488"/>
    </row>
    <row r="6878" spans="7:7" ht="15" customHeight="1">
      <c r="G6878" s="488"/>
    </row>
    <row r="6879" spans="7:7" ht="15" customHeight="1">
      <c r="G6879" s="488"/>
    </row>
    <row r="6880" spans="7:7" ht="15" customHeight="1">
      <c r="G6880" s="488"/>
    </row>
    <row r="6881" spans="7:7" ht="15" customHeight="1">
      <c r="G6881" s="488"/>
    </row>
    <row r="6882" spans="7:7" ht="15" customHeight="1">
      <c r="G6882" s="488"/>
    </row>
    <row r="6883" spans="7:7" ht="15" customHeight="1">
      <c r="G6883" s="488"/>
    </row>
    <row r="6884" spans="7:7" ht="15" customHeight="1">
      <c r="G6884" s="488"/>
    </row>
    <row r="6885" spans="7:7" ht="15" customHeight="1">
      <c r="G6885" s="488"/>
    </row>
    <row r="6886" spans="7:7" ht="15" customHeight="1">
      <c r="G6886" s="488"/>
    </row>
    <row r="6887" spans="7:7" ht="15" customHeight="1">
      <c r="G6887" s="488"/>
    </row>
    <row r="6888" spans="7:7" ht="15" customHeight="1">
      <c r="G6888" s="488"/>
    </row>
    <row r="6889" spans="7:7" ht="15" customHeight="1">
      <c r="G6889" s="488"/>
    </row>
    <row r="6890" spans="7:7" ht="15" customHeight="1">
      <c r="G6890" s="488"/>
    </row>
    <row r="6891" spans="7:7" ht="15" customHeight="1">
      <c r="G6891" s="488"/>
    </row>
    <row r="6892" spans="7:7" ht="15" customHeight="1">
      <c r="G6892" s="488"/>
    </row>
    <row r="6893" spans="7:7" ht="15" customHeight="1">
      <c r="G6893" s="488"/>
    </row>
    <row r="6894" spans="7:7" ht="15" customHeight="1">
      <c r="G6894" s="488"/>
    </row>
    <row r="6895" spans="7:7" ht="15" customHeight="1">
      <c r="G6895" s="488"/>
    </row>
    <row r="6896" spans="7:7" ht="15" customHeight="1">
      <c r="G6896" s="488"/>
    </row>
    <row r="6897" spans="7:7" ht="15" customHeight="1">
      <c r="G6897" s="488"/>
    </row>
    <row r="6898" spans="7:7" ht="15" customHeight="1">
      <c r="G6898" s="488"/>
    </row>
    <row r="6899" spans="7:7" ht="15" customHeight="1">
      <c r="G6899" s="488"/>
    </row>
    <row r="6900" spans="7:7" ht="15" customHeight="1">
      <c r="G6900" s="488"/>
    </row>
    <row r="6901" spans="7:7" ht="15" customHeight="1">
      <c r="G6901" s="488"/>
    </row>
    <row r="6902" spans="7:7" ht="15" customHeight="1">
      <c r="G6902" s="488"/>
    </row>
    <row r="6903" spans="7:7" ht="15" customHeight="1">
      <c r="G6903" s="488"/>
    </row>
    <row r="6904" spans="7:7" ht="15" customHeight="1">
      <c r="G6904" s="488"/>
    </row>
    <row r="6905" spans="7:7" ht="15" customHeight="1">
      <c r="G6905" s="488"/>
    </row>
    <row r="6906" spans="7:7" ht="15" customHeight="1">
      <c r="G6906" s="488"/>
    </row>
    <row r="6907" spans="7:7" ht="15" customHeight="1">
      <c r="G6907" s="488"/>
    </row>
    <row r="6908" spans="7:7" ht="15" customHeight="1">
      <c r="G6908" s="488"/>
    </row>
    <row r="6909" spans="7:7" ht="15" customHeight="1">
      <c r="G6909" s="488"/>
    </row>
    <row r="6910" spans="7:7" ht="15" customHeight="1">
      <c r="G6910" s="488"/>
    </row>
    <row r="6911" spans="7:7" ht="15" customHeight="1">
      <c r="G6911" s="488"/>
    </row>
    <row r="6912" spans="7:7" ht="15" customHeight="1">
      <c r="G6912" s="488"/>
    </row>
    <row r="6913" spans="7:7" ht="15" customHeight="1">
      <c r="G6913" s="488"/>
    </row>
    <row r="6914" spans="7:7" ht="15" customHeight="1">
      <c r="G6914" s="488"/>
    </row>
    <row r="6915" spans="7:7" ht="15" customHeight="1">
      <c r="G6915" s="488"/>
    </row>
    <row r="6916" spans="7:7" ht="15" customHeight="1">
      <c r="G6916" s="488"/>
    </row>
    <row r="6917" spans="7:7" ht="15" customHeight="1">
      <c r="G6917" s="488"/>
    </row>
    <row r="6918" spans="7:7" ht="15" customHeight="1">
      <c r="G6918" s="488"/>
    </row>
    <row r="6919" spans="7:7" ht="15" customHeight="1">
      <c r="G6919" s="488"/>
    </row>
    <row r="6920" spans="7:7" ht="15" customHeight="1">
      <c r="G6920" s="488"/>
    </row>
    <row r="6921" spans="7:7" ht="15" customHeight="1">
      <c r="G6921" s="488"/>
    </row>
    <row r="6922" spans="7:7" ht="15" customHeight="1">
      <c r="G6922" s="488"/>
    </row>
    <row r="6923" spans="7:7" ht="15" customHeight="1">
      <c r="G6923" s="488"/>
    </row>
    <row r="6924" spans="7:7" ht="15" customHeight="1">
      <c r="G6924" s="488"/>
    </row>
    <row r="6925" spans="7:7" ht="15" customHeight="1">
      <c r="G6925" s="488"/>
    </row>
    <row r="6926" spans="7:7" ht="15" customHeight="1">
      <c r="G6926" s="488"/>
    </row>
    <row r="6927" spans="7:7" ht="15" customHeight="1">
      <c r="G6927" s="488"/>
    </row>
    <row r="6928" spans="7:7" ht="15" customHeight="1">
      <c r="G6928" s="488"/>
    </row>
    <row r="6929" spans="7:7" ht="15" customHeight="1">
      <c r="G6929" s="488"/>
    </row>
    <row r="6930" spans="7:7" ht="15" customHeight="1">
      <c r="G6930" s="488"/>
    </row>
    <row r="6931" spans="7:7" ht="15" customHeight="1">
      <c r="G6931" s="488"/>
    </row>
    <row r="6932" spans="7:7" ht="15" customHeight="1">
      <c r="G6932" s="488"/>
    </row>
    <row r="6933" spans="7:7" ht="15" customHeight="1">
      <c r="G6933" s="488"/>
    </row>
    <row r="6934" spans="7:7" ht="15" customHeight="1">
      <c r="G6934" s="488"/>
    </row>
    <row r="6935" spans="7:7" ht="15" customHeight="1">
      <c r="G6935" s="488"/>
    </row>
    <row r="6936" spans="7:7" ht="15" customHeight="1">
      <c r="G6936" s="488"/>
    </row>
    <row r="6937" spans="7:7" ht="15" customHeight="1">
      <c r="G6937" s="488"/>
    </row>
    <row r="6938" spans="7:7" ht="15" customHeight="1">
      <c r="G6938" s="488"/>
    </row>
    <row r="6939" spans="7:7" ht="15" customHeight="1">
      <c r="G6939" s="488"/>
    </row>
    <row r="6940" spans="7:7" ht="15" customHeight="1">
      <c r="G6940" s="488"/>
    </row>
    <row r="6941" spans="7:7" ht="15" customHeight="1">
      <c r="G6941" s="488"/>
    </row>
    <row r="6942" spans="7:7" ht="15" customHeight="1">
      <c r="G6942" s="488"/>
    </row>
    <row r="6943" spans="7:7" ht="15" customHeight="1">
      <c r="G6943" s="488"/>
    </row>
    <row r="6944" spans="7:7" ht="15" customHeight="1">
      <c r="G6944" s="488"/>
    </row>
    <row r="6945" spans="7:7" ht="15" customHeight="1">
      <c r="G6945" s="488"/>
    </row>
    <row r="6946" spans="7:7" ht="15" customHeight="1">
      <c r="G6946" s="488"/>
    </row>
    <row r="6947" spans="7:7" ht="15" customHeight="1">
      <c r="G6947" s="488"/>
    </row>
    <row r="6948" spans="7:7" ht="15" customHeight="1">
      <c r="G6948" s="488"/>
    </row>
    <row r="6949" spans="7:7" ht="15" customHeight="1">
      <c r="G6949" s="488"/>
    </row>
    <row r="6950" spans="7:7" ht="15" customHeight="1">
      <c r="G6950" s="488"/>
    </row>
    <row r="6951" spans="7:7" ht="15" customHeight="1">
      <c r="G6951" s="488"/>
    </row>
    <row r="6952" spans="7:7" ht="15" customHeight="1">
      <c r="G6952" s="488"/>
    </row>
    <row r="6953" spans="7:7" ht="15" customHeight="1">
      <c r="G6953" s="488"/>
    </row>
    <row r="6954" spans="7:7" ht="15" customHeight="1">
      <c r="G6954" s="488"/>
    </row>
    <row r="6955" spans="7:7" ht="15" customHeight="1">
      <c r="G6955" s="488"/>
    </row>
    <row r="6956" spans="7:7" ht="15" customHeight="1">
      <c r="G6956" s="488"/>
    </row>
    <row r="6957" spans="7:7" ht="15" customHeight="1">
      <c r="G6957" s="488"/>
    </row>
    <row r="6958" spans="7:7" ht="15" customHeight="1">
      <c r="G6958" s="488"/>
    </row>
    <row r="6959" spans="7:7" ht="15" customHeight="1">
      <c r="G6959" s="488"/>
    </row>
    <row r="6960" spans="7:7" ht="15" customHeight="1">
      <c r="G6960" s="488"/>
    </row>
    <row r="6961" spans="7:7" ht="15" customHeight="1">
      <c r="G6961" s="488"/>
    </row>
    <row r="6962" spans="7:7" ht="15" customHeight="1">
      <c r="G6962" s="488"/>
    </row>
    <row r="6963" spans="7:7" ht="15" customHeight="1">
      <c r="G6963" s="488"/>
    </row>
    <row r="6964" spans="7:7" ht="15" customHeight="1">
      <c r="G6964" s="488"/>
    </row>
    <row r="6965" spans="7:7" ht="15" customHeight="1">
      <c r="G6965" s="488"/>
    </row>
    <row r="6966" spans="7:7" ht="15" customHeight="1">
      <c r="G6966" s="488"/>
    </row>
    <row r="6967" spans="7:7" ht="15" customHeight="1">
      <c r="G6967" s="488"/>
    </row>
    <row r="6968" spans="7:7" ht="15" customHeight="1">
      <c r="G6968" s="488"/>
    </row>
    <row r="6969" spans="7:7" ht="15" customHeight="1">
      <c r="G6969" s="488"/>
    </row>
    <row r="6970" spans="7:7" ht="15" customHeight="1">
      <c r="G6970" s="488"/>
    </row>
    <row r="6971" spans="7:7" ht="15" customHeight="1">
      <c r="G6971" s="488"/>
    </row>
    <row r="6972" spans="7:7" ht="15" customHeight="1">
      <c r="G6972" s="488"/>
    </row>
    <row r="6973" spans="7:7" ht="15" customHeight="1">
      <c r="G6973" s="488"/>
    </row>
    <row r="6974" spans="7:7" ht="15" customHeight="1">
      <c r="G6974" s="488"/>
    </row>
    <row r="6975" spans="7:7" ht="15" customHeight="1">
      <c r="G6975" s="488"/>
    </row>
    <row r="6976" spans="7:7" ht="15" customHeight="1">
      <c r="G6976" s="488"/>
    </row>
    <row r="6977" spans="7:7" ht="15" customHeight="1">
      <c r="G6977" s="488"/>
    </row>
    <row r="6978" spans="7:7" ht="15" customHeight="1">
      <c r="G6978" s="488"/>
    </row>
    <row r="6979" spans="7:7" ht="15" customHeight="1">
      <c r="G6979" s="488"/>
    </row>
    <row r="6980" spans="7:7" ht="15" customHeight="1">
      <c r="G6980" s="488"/>
    </row>
    <row r="6981" spans="7:7" ht="15" customHeight="1">
      <c r="G6981" s="488"/>
    </row>
    <row r="6982" spans="7:7" ht="15" customHeight="1">
      <c r="G6982" s="488"/>
    </row>
    <row r="6983" spans="7:7" ht="15" customHeight="1">
      <c r="G6983" s="488"/>
    </row>
    <row r="6984" spans="7:7" ht="15" customHeight="1">
      <c r="G6984" s="488"/>
    </row>
    <row r="6985" spans="7:7" ht="15" customHeight="1">
      <c r="G6985" s="488"/>
    </row>
    <row r="6986" spans="7:7" ht="15" customHeight="1">
      <c r="G6986" s="488"/>
    </row>
    <row r="6987" spans="7:7" ht="15" customHeight="1">
      <c r="G6987" s="488"/>
    </row>
    <row r="6988" spans="7:7" ht="15" customHeight="1">
      <c r="G6988" s="488"/>
    </row>
    <row r="6989" spans="7:7" ht="15" customHeight="1">
      <c r="G6989" s="488"/>
    </row>
    <row r="6990" spans="7:7" ht="15" customHeight="1">
      <c r="G6990" s="488"/>
    </row>
    <row r="6991" spans="7:7" ht="15" customHeight="1">
      <c r="G6991" s="488"/>
    </row>
    <row r="6992" spans="7:7" ht="15" customHeight="1">
      <c r="G6992" s="488"/>
    </row>
    <row r="6993" spans="7:7" ht="15" customHeight="1">
      <c r="G6993" s="488"/>
    </row>
    <row r="6994" spans="7:7" ht="15" customHeight="1">
      <c r="G6994" s="488"/>
    </row>
    <row r="6995" spans="7:7" ht="15" customHeight="1">
      <c r="G6995" s="488"/>
    </row>
    <row r="6996" spans="7:7" ht="15" customHeight="1">
      <c r="G6996" s="488"/>
    </row>
    <row r="6997" spans="7:7" ht="15" customHeight="1">
      <c r="G6997" s="488"/>
    </row>
    <row r="6998" spans="7:7" ht="15" customHeight="1">
      <c r="G6998" s="488"/>
    </row>
    <row r="6999" spans="7:7" ht="15" customHeight="1">
      <c r="G6999" s="488"/>
    </row>
    <row r="7000" spans="7:7" ht="15" customHeight="1">
      <c r="G7000" s="488"/>
    </row>
    <row r="7001" spans="7:7" ht="15" customHeight="1">
      <c r="G7001" s="488"/>
    </row>
    <row r="7002" spans="7:7" ht="15" customHeight="1">
      <c r="G7002" s="488"/>
    </row>
    <row r="7003" spans="7:7" ht="15" customHeight="1">
      <c r="G7003" s="488"/>
    </row>
    <row r="7004" spans="7:7" ht="15" customHeight="1">
      <c r="G7004" s="488"/>
    </row>
    <row r="7005" spans="7:7" ht="15" customHeight="1">
      <c r="G7005" s="488"/>
    </row>
    <row r="7006" spans="7:7" ht="15" customHeight="1">
      <c r="G7006" s="488"/>
    </row>
    <row r="7007" spans="7:7" ht="15" customHeight="1">
      <c r="G7007" s="488"/>
    </row>
    <row r="7008" spans="7:7" ht="15" customHeight="1">
      <c r="G7008" s="488"/>
    </row>
    <row r="7009" spans="7:7" ht="15" customHeight="1">
      <c r="G7009" s="488"/>
    </row>
    <row r="7010" spans="7:7" ht="15" customHeight="1">
      <c r="G7010" s="488"/>
    </row>
    <row r="7011" spans="7:7" ht="15" customHeight="1">
      <c r="G7011" s="488"/>
    </row>
    <row r="7012" spans="7:7" ht="15" customHeight="1">
      <c r="G7012" s="488"/>
    </row>
    <row r="7013" spans="7:7" ht="15" customHeight="1">
      <c r="G7013" s="488"/>
    </row>
    <row r="7014" spans="7:7" ht="15" customHeight="1">
      <c r="G7014" s="488"/>
    </row>
    <row r="7015" spans="7:7" ht="15" customHeight="1">
      <c r="G7015" s="488"/>
    </row>
    <row r="7016" spans="7:7" ht="15" customHeight="1">
      <c r="G7016" s="488"/>
    </row>
    <row r="7017" spans="7:7" ht="15" customHeight="1">
      <c r="G7017" s="488"/>
    </row>
    <row r="7018" spans="7:7" ht="15" customHeight="1">
      <c r="G7018" s="488"/>
    </row>
    <row r="7019" spans="7:7" ht="15" customHeight="1">
      <c r="G7019" s="488"/>
    </row>
    <row r="7020" spans="7:7" ht="15" customHeight="1">
      <c r="G7020" s="488"/>
    </row>
    <row r="7021" spans="7:7" ht="15" customHeight="1">
      <c r="G7021" s="488"/>
    </row>
    <row r="7022" spans="7:7" ht="15" customHeight="1">
      <c r="G7022" s="488"/>
    </row>
    <row r="7023" spans="7:7" ht="15" customHeight="1">
      <c r="G7023" s="488"/>
    </row>
    <row r="7024" spans="7:7" ht="15" customHeight="1">
      <c r="G7024" s="488"/>
    </row>
    <row r="7025" spans="7:7" ht="15" customHeight="1">
      <c r="G7025" s="488"/>
    </row>
    <row r="7026" spans="7:7" ht="15" customHeight="1">
      <c r="G7026" s="488"/>
    </row>
    <row r="7027" spans="7:7" ht="15" customHeight="1">
      <c r="G7027" s="488"/>
    </row>
    <row r="7028" spans="7:7" ht="15" customHeight="1">
      <c r="G7028" s="488"/>
    </row>
    <row r="7029" spans="7:7" ht="15" customHeight="1">
      <c r="G7029" s="488"/>
    </row>
    <row r="7030" spans="7:7" ht="15" customHeight="1">
      <c r="G7030" s="488"/>
    </row>
    <row r="7031" spans="7:7" ht="15" customHeight="1">
      <c r="G7031" s="488"/>
    </row>
    <row r="7032" spans="7:7" ht="15" customHeight="1">
      <c r="G7032" s="488"/>
    </row>
    <row r="7033" spans="7:7" ht="15" customHeight="1">
      <c r="G7033" s="488"/>
    </row>
    <row r="7034" spans="7:7" ht="15" customHeight="1">
      <c r="G7034" s="488"/>
    </row>
    <row r="7035" spans="7:7" ht="15" customHeight="1">
      <c r="G7035" s="488"/>
    </row>
    <row r="7036" spans="7:7" ht="15" customHeight="1">
      <c r="G7036" s="488"/>
    </row>
    <row r="7037" spans="7:7" ht="15" customHeight="1">
      <c r="G7037" s="488"/>
    </row>
    <row r="7038" spans="7:7" ht="15" customHeight="1">
      <c r="G7038" s="488"/>
    </row>
    <row r="7039" spans="7:7" ht="15" customHeight="1">
      <c r="G7039" s="488"/>
    </row>
    <row r="7040" spans="7:7" ht="15" customHeight="1">
      <c r="G7040" s="488"/>
    </row>
    <row r="7041" spans="7:7" ht="15" customHeight="1">
      <c r="G7041" s="488"/>
    </row>
    <row r="7042" spans="7:7" ht="15" customHeight="1">
      <c r="G7042" s="488"/>
    </row>
    <row r="7043" spans="7:7" ht="15" customHeight="1">
      <c r="G7043" s="488"/>
    </row>
    <row r="7044" spans="7:7" ht="15" customHeight="1">
      <c r="G7044" s="488"/>
    </row>
    <row r="7045" spans="7:7" ht="15" customHeight="1">
      <c r="G7045" s="488"/>
    </row>
    <row r="7046" spans="7:7" ht="15" customHeight="1">
      <c r="G7046" s="488"/>
    </row>
    <row r="7047" spans="7:7" ht="15" customHeight="1">
      <c r="G7047" s="488"/>
    </row>
    <row r="7048" spans="7:7" ht="15" customHeight="1">
      <c r="G7048" s="488"/>
    </row>
    <row r="7049" spans="7:7" ht="15" customHeight="1">
      <c r="G7049" s="488"/>
    </row>
    <row r="7050" spans="7:7" ht="15" customHeight="1">
      <c r="G7050" s="488"/>
    </row>
    <row r="7051" spans="7:7" ht="15" customHeight="1">
      <c r="G7051" s="488"/>
    </row>
    <row r="7052" spans="7:7" ht="15" customHeight="1">
      <c r="G7052" s="488"/>
    </row>
    <row r="7053" spans="7:7" ht="15" customHeight="1">
      <c r="G7053" s="488"/>
    </row>
    <row r="7054" spans="7:7" ht="15" customHeight="1">
      <c r="G7054" s="488"/>
    </row>
    <row r="7055" spans="7:7" ht="15" customHeight="1">
      <c r="G7055" s="488"/>
    </row>
    <row r="7056" spans="7:7" ht="15" customHeight="1">
      <c r="G7056" s="488"/>
    </row>
    <row r="7057" spans="7:7" ht="15" customHeight="1">
      <c r="G7057" s="488"/>
    </row>
    <row r="7058" spans="7:7" ht="15" customHeight="1">
      <c r="G7058" s="488"/>
    </row>
    <row r="7059" spans="7:7" ht="15" customHeight="1">
      <c r="G7059" s="488"/>
    </row>
    <row r="7060" spans="7:7" ht="15" customHeight="1">
      <c r="G7060" s="488"/>
    </row>
    <row r="7061" spans="7:7" ht="15" customHeight="1">
      <c r="G7061" s="488"/>
    </row>
    <row r="7062" spans="7:7" ht="15" customHeight="1">
      <c r="G7062" s="488"/>
    </row>
    <row r="7063" spans="7:7" ht="15" customHeight="1">
      <c r="G7063" s="488"/>
    </row>
    <row r="7064" spans="7:7" ht="15" customHeight="1">
      <c r="G7064" s="488"/>
    </row>
    <row r="7065" spans="7:7" ht="15" customHeight="1">
      <c r="G7065" s="488"/>
    </row>
    <row r="7066" spans="7:7" ht="15" customHeight="1">
      <c r="G7066" s="488"/>
    </row>
    <row r="7067" spans="7:7" ht="15" customHeight="1">
      <c r="G7067" s="488"/>
    </row>
    <row r="7068" spans="7:7" ht="15" customHeight="1">
      <c r="G7068" s="488"/>
    </row>
    <row r="7069" spans="7:7" ht="15" customHeight="1">
      <c r="G7069" s="488"/>
    </row>
    <row r="7070" spans="7:7" ht="15" customHeight="1">
      <c r="G7070" s="488"/>
    </row>
    <row r="7071" spans="7:7" ht="15" customHeight="1">
      <c r="G7071" s="488"/>
    </row>
    <row r="7072" spans="7:7" ht="15" customHeight="1">
      <c r="G7072" s="488"/>
    </row>
    <row r="7073" spans="7:7" ht="15" customHeight="1">
      <c r="G7073" s="488"/>
    </row>
    <row r="7074" spans="7:7" ht="15" customHeight="1">
      <c r="G7074" s="488"/>
    </row>
    <row r="7075" spans="7:7" ht="15" customHeight="1">
      <c r="G7075" s="488"/>
    </row>
    <row r="7076" spans="7:7" ht="15" customHeight="1">
      <c r="G7076" s="488"/>
    </row>
    <row r="7077" spans="7:7" ht="15" customHeight="1">
      <c r="G7077" s="488"/>
    </row>
    <row r="7078" spans="7:7" ht="15" customHeight="1">
      <c r="G7078" s="488"/>
    </row>
    <row r="7079" spans="7:7" ht="15" customHeight="1">
      <c r="G7079" s="488"/>
    </row>
    <row r="7080" spans="7:7" ht="15" customHeight="1">
      <c r="G7080" s="488"/>
    </row>
    <row r="7081" spans="7:7" ht="15" customHeight="1">
      <c r="G7081" s="488"/>
    </row>
    <row r="7082" spans="7:7" ht="15" customHeight="1">
      <c r="G7082" s="488"/>
    </row>
    <row r="7083" spans="7:7" ht="15" customHeight="1">
      <c r="G7083" s="488"/>
    </row>
    <row r="7084" spans="7:7" ht="15" customHeight="1">
      <c r="G7084" s="488"/>
    </row>
    <row r="7085" spans="7:7" ht="15" customHeight="1">
      <c r="G7085" s="488"/>
    </row>
    <row r="7086" spans="7:7" ht="15" customHeight="1">
      <c r="G7086" s="488"/>
    </row>
    <row r="7087" spans="7:7" ht="15" customHeight="1">
      <c r="G7087" s="488"/>
    </row>
    <row r="7088" spans="7:7" ht="15" customHeight="1">
      <c r="G7088" s="488"/>
    </row>
    <row r="7089" spans="7:7" ht="15" customHeight="1">
      <c r="G7089" s="488"/>
    </row>
    <row r="7090" spans="7:7" ht="15" customHeight="1">
      <c r="G7090" s="488"/>
    </row>
    <row r="7091" spans="7:7" ht="15" customHeight="1">
      <c r="G7091" s="488"/>
    </row>
    <row r="7092" spans="7:7" ht="15" customHeight="1">
      <c r="G7092" s="488"/>
    </row>
    <row r="7093" spans="7:7" ht="15" customHeight="1">
      <c r="G7093" s="488"/>
    </row>
    <row r="7094" spans="7:7" ht="15" customHeight="1">
      <c r="G7094" s="488"/>
    </row>
    <row r="7095" spans="7:7" ht="15" customHeight="1">
      <c r="G7095" s="488"/>
    </row>
    <row r="7096" spans="7:7" ht="15" customHeight="1">
      <c r="G7096" s="488"/>
    </row>
    <row r="7097" spans="7:7" ht="15" customHeight="1">
      <c r="G7097" s="488"/>
    </row>
    <row r="7098" spans="7:7" ht="15" customHeight="1">
      <c r="G7098" s="488"/>
    </row>
    <row r="7099" spans="7:7" ht="15" customHeight="1">
      <c r="G7099" s="488"/>
    </row>
    <row r="7100" spans="7:7" ht="15" customHeight="1">
      <c r="G7100" s="488"/>
    </row>
    <row r="7101" spans="7:7" ht="15" customHeight="1">
      <c r="G7101" s="488"/>
    </row>
    <row r="7102" spans="7:7" ht="15" customHeight="1">
      <c r="G7102" s="488"/>
    </row>
    <row r="7103" spans="7:7" ht="15" customHeight="1">
      <c r="G7103" s="488"/>
    </row>
    <row r="7104" spans="7:7" ht="15" customHeight="1">
      <c r="G7104" s="488"/>
    </row>
    <row r="7105" spans="7:7" ht="15" customHeight="1">
      <c r="G7105" s="488"/>
    </row>
    <row r="7106" spans="7:7" ht="15" customHeight="1">
      <c r="G7106" s="488"/>
    </row>
    <row r="7107" spans="7:7" ht="15" customHeight="1">
      <c r="G7107" s="488"/>
    </row>
    <row r="7108" spans="7:7" ht="15" customHeight="1">
      <c r="G7108" s="488"/>
    </row>
    <row r="7109" spans="7:7" ht="15" customHeight="1">
      <c r="G7109" s="488"/>
    </row>
    <row r="7110" spans="7:7" ht="15" customHeight="1">
      <c r="G7110" s="488"/>
    </row>
    <row r="7111" spans="7:7" ht="15" customHeight="1">
      <c r="G7111" s="488"/>
    </row>
    <row r="7112" spans="7:7" ht="15" customHeight="1">
      <c r="G7112" s="488"/>
    </row>
    <row r="7113" spans="7:7" ht="15" customHeight="1">
      <c r="G7113" s="488"/>
    </row>
    <row r="7114" spans="7:7" ht="15" customHeight="1">
      <c r="G7114" s="488"/>
    </row>
    <row r="7115" spans="7:7" ht="15" customHeight="1">
      <c r="G7115" s="488"/>
    </row>
    <row r="7116" spans="7:7" ht="15" customHeight="1">
      <c r="G7116" s="488"/>
    </row>
    <row r="7117" spans="7:7" ht="15" customHeight="1">
      <c r="G7117" s="488"/>
    </row>
    <row r="7118" spans="7:7" ht="15" customHeight="1">
      <c r="G7118" s="488"/>
    </row>
    <row r="7119" spans="7:7" ht="15" customHeight="1">
      <c r="G7119" s="488"/>
    </row>
    <row r="7120" spans="7:7" ht="15" customHeight="1">
      <c r="G7120" s="488"/>
    </row>
    <row r="7121" spans="7:7" ht="15" customHeight="1">
      <c r="G7121" s="488"/>
    </row>
    <row r="7122" spans="7:7" ht="15" customHeight="1">
      <c r="G7122" s="488"/>
    </row>
    <row r="7123" spans="7:7" ht="15" customHeight="1">
      <c r="G7123" s="488"/>
    </row>
    <row r="7124" spans="7:7" ht="15" customHeight="1">
      <c r="G7124" s="488"/>
    </row>
    <row r="7125" spans="7:7" ht="15" customHeight="1">
      <c r="G7125" s="488"/>
    </row>
    <row r="7126" spans="7:7" ht="15" customHeight="1">
      <c r="G7126" s="488"/>
    </row>
    <row r="7127" spans="7:7" ht="15" customHeight="1">
      <c r="G7127" s="488"/>
    </row>
    <row r="7128" spans="7:7" ht="15" customHeight="1">
      <c r="G7128" s="488"/>
    </row>
    <row r="7129" spans="7:7" ht="15" customHeight="1">
      <c r="G7129" s="488"/>
    </row>
    <row r="7130" spans="7:7" ht="15" customHeight="1">
      <c r="G7130" s="488"/>
    </row>
    <row r="7131" spans="7:7" ht="15" customHeight="1">
      <c r="G7131" s="488"/>
    </row>
    <row r="7132" spans="7:7" ht="15" customHeight="1">
      <c r="G7132" s="488"/>
    </row>
    <row r="7133" spans="7:7" ht="15" customHeight="1">
      <c r="G7133" s="488"/>
    </row>
    <row r="7134" spans="7:7" ht="15" customHeight="1">
      <c r="G7134" s="488"/>
    </row>
    <row r="7135" spans="7:7" ht="15" customHeight="1">
      <c r="G7135" s="488"/>
    </row>
    <row r="7136" spans="7:7" ht="15" customHeight="1">
      <c r="G7136" s="488"/>
    </row>
    <row r="7137" spans="7:7" ht="15" customHeight="1">
      <c r="G7137" s="488"/>
    </row>
    <row r="7138" spans="7:7" ht="15" customHeight="1">
      <c r="G7138" s="488"/>
    </row>
    <row r="7139" spans="7:7" ht="15" customHeight="1">
      <c r="G7139" s="488"/>
    </row>
    <row r="7140" spans="7:7" ht="15" customHeight="1">
      <c r="G7140" s="488"/>
    </row>
    <row r="7141" spans="7:7" ht="15" customHeight="1">
      <c r="G7141" s="488"/>
    </row>
    <row r="7142" spans="7:7" ht="15" customHeight="1">
      <c r="G7142" s="488"/>
    </row>
    <row r="7143" spans="7:7" ht="15" customHeight="1">
      <c r="G7143" s="488"/>
    </row>
    <row r="7144" spans="7:7" ht="15" customHeight="1">
      <c r="G7144" s="488"/>
    </row>
    <row r="7145" spans="7:7" ht="15" customHeight="1">
      <c r="G7145" s="488"/>
    </row>
    <row r="7146" spans="7:7" ht="15" customHeight="1">
      <c r="G7146" s="488"/>
    </row>
    <row r="7147" spans="7:7" ht="15" customHeight="1">
      <c r="G7147" s="488"/>
    </row>
    <row r="7148" spans="7:7" ht="15" customHeight="1">
      <c r="G7148" s="488"/>
    </row>
    <row r="7149" spans="7:7" ht="15" customHeight="1">
      <c r="G7149" s="488"/>
    </row>
    <row r="7150" spans="7:7" ht="15" customHeight="1">
      <c r="G7150" s="488"/>
    </row>
    <row r="7151" spans="7:7" ht="15" customHeight="1">
      <c r="G7151" s="488"/>
    </row>
    <row r="7152" spans="7:7" ht="15" customHeight="1">
      <c r="G7152" s="488"/>
    </row>
    <row r="7153" spans="7:7" ht="15" customHeight="1">
      <c r="G7153" s="488"/>
    </row>
    <row r="7154" spans="7:7" ht="15" customHeight="1">
      <c r="G7154" s="488"/>
    </row>
    <row r="7155" spans="7:7" ht="15" customHeight="1">
      <c r="G7155" s="488"/>
    </row>
    <row r="7156" spans="7:7" ht="15" customHeight="1">
      <c r="G7156" s="488"/>
    </row>
    <row r="7157" spans="7:7" ht="15" customHeight="1">
      <c r="G7157" s="488"/>
    </row>
    <row r="7158" spans="7:7" ht="15" customHeight="1">
      <c r="G7158" s="488"/>
    </row>
    <row r="7159" spans="7:7" ht="15" customHeight="1">
      <c r="G7159" s="488"/>
    </row>
    <row r="7160" spans="7:7" ht="15" customHeight="1">
      <c r="G7160" s="488"/>
    </row>
    <row r="7161" spans="7:7" ht="15" customHeight="1">
      <c r="G7161" s="488"/>
    </row>
    <row r="7162" spans="7:7" ht="15" customHeight="1">
      <c r="G7162" s="488"/>
    </row>
    <row r="7163" spans="7:7" ht="15" customHeight="1">
      <c r="G7163" s="488"/>
    </row>
    <row r="7164" spans="7:7" ht="15" customHeight="1">
      <c r="G7164" s="488"/>
    </row>
    <row r="7165" spans="7:7" ht="15" customHeight="1">
      <c r="G7165" s="488"/>
    </row>
    <row r="7166" spans="7:7" ht="15" customHeight="1">
      <c r="G7166" s="488"/>
    </row>
    <row r="7167" spans="7:7" ht="15" customHeight="1">
      <c r="G7167" s="488"/>
    </row>
    <row r="7168" spans="7:7" ht="15" customHeight="1">
      <c r="G7168" s="488"/>
    </row>
    <row r="7169" spans="7:7" ht="15" customHeight="1">
      <c r="G7169" s="488"/>
    </row>
    <row r="7170" spans="7:7" ht="15" customHeight="1">
      <c r="G7170" s="488"/>
    </row>
    <row r="7171" spans="7:7" ht="15" customHeight="1">
      <c r="G7171" s="488"/>
    </row>
    <row r="7172" spans="7:7" ht="15" customHeight="1">
      <c r="G7172" s="488"/>
    </row>
    <row r="7173" spans="7:7" ht="15" customHeight="1">
      <c r="G7173" s="488"/>
    </row>
    <row r="7174" spans="7:7" ht="15" customHeight="1">
      <c r="G7174" s="488"/>
    </row>
    <row r="7175" spans="7:7" ht="15" customHeight="1">
      <c r="G7175" s="488"/>
    </row>
    <row r="7176" spans="7:7" ht="15" customHeight="1">
      <c r="G7176" s="488"/>
    </row>
    <row r="7177" spans="7:7" ht="15" customHeight="1">
      <c r="G7177" s="488"/>
    </row>
    <row r="7178" spans="7:7" ht="15" customHeight="1">
      <c r="G7178" s="488"/>
    </row>
    <row r="7179" spans="7:7" ht="15" customHeight="1">
      <c r="G7179" s="488"/>
    </row>
    <row r="7180" spans="7:7" ht="15" customHeight="1">
      <c r="G7180" s="488"/>
    </row>
    <row r="7181" spans="7:7" ht="15" customHeight="1">
      <c r="G7181" s="488"/>
    </row>
    <row r="7182" spans="7:7" ht="15" customHeight="1">
      <c r="G7182" s="488"/>
    </row>
    <row r="7183" spans="7:7" ht="15" customHeight="1">
      <c r="G7183" s="488"/>
    </row>
    <row r="7184" spans="7:7" ht="15" customHeight="1">
      <c r="G7184" s="488"/>
    </row>
    <row r="7185" spans="7:7" ht="15" customHeight="1">
      <c r="G7185" s="488"/>
    </row>
    <row r="7186" spans="7:7" ht="15" customHeight="1">
      <c r="G7186" s="488"/>
    </row>
    <row r="7187" spans="7:7" ht="15" customHeight="1">
      <c r="G7187" s="488"/>
    </row>
    <row r="7188" spans="7:7" ht="15" customHeight="1">
      <c r="G7188" s="488"/>
    </row>
    <row r="7189" spans="7:7" ht="15" customHeight="1">
      <c r="G7189" s="488"/>
    </row>
    <row r="7190" spans="7:7" ht="15" customHeight="1">
      <c r="G7190" s="488"/>
    </row>
    <row r="7191" spans="7:7" ht="15" customHeight="1">
      <c r="G7191" s="488"/>
    </row>
    <row r="7192" spans="7:7" ht="15" customHeight="1">
      <c r="G7192" s="488"/>
    </row>
    <row r="7193" spans="7:7" ht="15" customHeight="1">
      <c r="G7193" s="488"/>
    </row>
    <row r="7194" spans="7:7" ht="15" customHeight="1">
      <c r="G7194" s="488"/>
    </row>
    <row r="7195" spans="7:7" ht="15" customHeight="1">
      <c r="G7195" s="488"/>
    </row>
    <row r="7196" spans="7:7" ht="15" customHeight="1">
      <c r="G7196" s="488"/>
    </row>
    <row r="7197" spans="7:7" ht="15" customHeight="1">
      <c r="G7197" s="488"/>
    </row>
    <row r="7198" spans="7:7" ht="15" customHeight="1">
      <c r="G7198" s="488"/>
    </row>
    <row r="7199" spans="7:7" ht="15" customHeight="1">
      <c r="G7199" s="488"/>
    </row>
    <row r="7200" spans="7:7" ht="15" customHeight="1">
      <c r="G7200" s="488"/>
    </row>
    <row r="7201" spans="7:7" ht="15" customHeight="1">
      <c r="G7201" s="488"/>
    </row>
    <row r="7202" spans="7:7" ht="15" customHeight="1">
      <c r="G7202" s="488"/>
    </row>
    <row r="7203" spans="7:7" ht="15" customHeight="1">
      <c r="G7203" s="488"/>
    </row>
    <row r="7204" spans="7:7" ht="15" customHeight="1">
      <c r="G7204" s="488"/>
    </row>
    <row r="7205" spans="7:7" ht="15" customHeight="1">
      <c r="G7205" s="488"/>
    </row>
    <row r="7206" spans="7:7" ht="15" customHeight="1">
      <c r="G7206" s="488"/>
    </row>
    <row r="7207" spans="7:7" ht="15" customHeight="1">
      <c r="G7207" s="488"/>
    </row>
    <row r="7208" spans="7:7" ht="15" customHeight="1">
      <c r="G7208" s="488"/>
    </row>
    <row r="7209" spans="7:7" ht="15" customHeight="1">
      <c r="G7209" s="488"/>
    </row>
    <row r="7210" spans="7:7" ht="15" customHeight="1">
      <c r="G7210" s="488"/>
    </row>
    <row r="7211" spans="7:7" ht="15" customHeight="1">
      <c r="G7211" s="488"/>
    </row>
    <row r="7212" spans="7:7" ht="15" customHeight="1">
      <c r="G7212" s="488"/>
    </row>
    <row r="7213" spans="7:7" ht="15" customHeight="1">
      <c r="G7213" s="488"/>
    </row>
    <row r="7214" spans="7:7" ht="15" customHeight="1">
      <c r="G7214" s="488"/>
    </row>
    <row r="7215" spans="7:7" ht="15" customHeight="1">
      <c r="G7215" s="488"/>
    </row>
    <row r="7216" spans="7:7" ht="15" customHeight="1">
      <c r="G7216" s="488"/>
    </row>
    <row r="7217" spans="7:7" ht="15" customHeight="1">
      <c r="G7217" s="488"/>
    </row>
    <row r="7218" spans="7:7" ht="15" customHeight="1">
      <c r="G7218" s="488"/>
    </row>
    <row r="7219" spans="7:7" ht="15" customHeight="1">
      <c r="G7219" s="488"/>
    </row>
    <row r="7220" spans="7:7" ht="15" customHeight="1">
      <c r="G7220" s="488"/>
    </row>
    <row r="7221" spans="7:7" ht="15" customHeight="1">
      <c r="G7221" s="488"/>
    </row>
    <row r="7222" spans="7:7" ht="15" customHeight="1">
      <c r="G7222" s="488"/>
    </row>
    <row r="7223" spans="7:7" ht="15" customHeight="1">
      <c r="G7223" s="488"/>
    </row>
    <row r="7224" spans="7:7" ht="15" customHeight="1">
      <c r="G7224" s="488"/>
    </row>
    <row r="7225" spans="7:7" ht="15" customHeight="1">
      <c r="G7225" s="488"/>
    </row>
    <row r="7226" spans="7:7" ht="15" customHeight="1">
      <c r="G7226" s="488"/>
    </row>
    <row r="7227" spans="7:7" ht="15" customHeight="1">
      <c r="G7227" s="488"/>
    </row>
    <row r="7228" spans="7:7" ht="15" customHeight="1">
      <c r="G7228" s="488"/>
    </row>
    <row r="7229" spans="7:7" ht="15" customHeight="1">
      <c r="G7229" s="488"/>
    </row>
    <row r="7230" spans="7:7" ht="15" customHeight="1">
      <c r="G7230" s="488"/>
    </row>
    <row r="7231" spans="7:7" ht="15" customHeight="1">
      <c r="G7231" s="488"/>
    </row>
    <row r="7232" spans="7:7" ht="15" customHeight="1">
      <c r="G7232" s="488"/>
    </row>
    <row r="7233" spans="7:7" ht="15" customHeight="1">
      <c r="G7233" s="488"/>
    </row>
    <row r="7234" spans="7:7" ht="15" customHeight="1">
      <c r="G7234" s="488"/>
    </row>
    <row r="7235" spans="7:7" ht="15" customHeight="1">
      <c r="G7235" s="488"/>
    </row>
    <row r="7236" spans="7:7" ht="15" customHeight="1">
      <c r="G7236" s="488"/>
    </row>
    <row r="7237" spans="7:7" ht="15" customHeight="1">
      <c r="G7237" s="488"/>
    </row>
    <row r="7238" spans="7:7" ht="15" customHeight="1">
      <c r="G7238" s="488"/>
    </row>
    <row r="7239" spans="7:7" ht="15" customHeight="1">
      <c r="G7239" s="488"/>
    </row>
    <row r="7240" spans="7:7" ht="15" customHeight="1">
      <c r="G7240" s="488"/>
    </row>
    <row r="7241" spans="7:7" ht="15" customHeight="1">
      <c r="G7241" s="488"/>
    </row>
    <row r="7242" spans="7:7" ht="15" customHeight="1">
      <c r="G7242" s="488"/>
    </row>
    <row r="7243" spans="7:7" ht="15" customHeight="1">
      <c r="G7243" s="488"/>
    </row>
    <row r="7244" spans="7:7" ht="15" customHeight="1">
      <c r="G7244" s="488"/>
    </row>
    <row r="7245" spans="7:7" ht="15" customHeight="1">
      <c r="G7245" s="488"/>
    </row>
    <row r="7246" spans="7:7" ht="15" customHeight="1">
      <c r="G7246" s="488"/>
    </row>
    <row r="7247" spans="7:7" ht="15" customHeight="1">
      <c r="G7247" s="488"/>
    </row>
    <row r="7248" spans="7:7" ht="15" customHeight="1">
      <c r="G7248" s="488"/>
    </row>
    <row r="7249" spans="7:7" ht="15" customHeight="1">
      <c r="G7249" s="488"/>
    </row>
    <row r="7250" spans="7:7" ht="15" customHeight="1">
      <c r="G7250" s="488"/>
    </row>
    <row r="7251" spans="7:7" ht="15" customHeight="1">
      <c r="G7251" s="488"/>
    </row>
    <row r="7252" spans="7:7" ht="15" customHeight="1">
      <c r="G7252" s="488"/>
    </row>
    <row r="7253" spans="7:7" ht="15" customHeight="1">
      <c r="G7253" s="488"/>
    </row>
    <row r="7254" spans="7:7" ht="15" customHeight="1">
      <c r="G7254" s="488"/>
    </row>
    <row r="7255" spans="7:7" ht="15" customHeight="1">
      <c r="G7255" s="488"/>
    </row>
    <row r="7256" spans="7:7" ht="15" customHeight="1">
      <c r="G7256" s="488"/>
    </row>
    <row r="7257" spans="7:7" ht="15" customHeight="1">
      <c r="G7257" s="488"/>
    </row>
    <row r="7258" spans="7:7" ht="15" customHeight="1">
      <c r="G7258" s="488"/>
    </row>
    <row r="7259" spans="7:7" ht="15" customHeight="1">
      <c r="G7259" s="488"/>
    </row>
    <row r="7260" spans="7:7" ht="15" customHeight="1">
      <c r="G7260" s="488"/>
    </row>
    <row r="7261" spans="7:7" ht="15" customHeight="1">
      <c r="G7261" s="488"/>
    </row>
    <row r="7262" spans="7:7" ht="15" customHeight="1">
      <c r="G7262" s="488"/>
    </row>
    <row r="7263" spans="7:7" ht="15" customHeight="1">
      <c r="G7263" s="488"/>
    </row>
    <row r="7264" spans="7:7" ht="15" customHeight="1">
      <c r="G7264" s="488"/>
    </row>
    <row r="7265" spans="7:7" ht="15" customHeight="1">
      <c r="G7265" s="488"/>
    </row>
    <row r="7266" spans="7:7" ht="15" customHeight="1">
      <c r="G7266" s="488"/>
    </row>
    <row r="7267" spans="7:7" ht="15" customHeight="1">
      <c r="G7267" s="488"/>
    </row>
    <row r="7268" spans="7:7" ht="15" customHeight="1">
      <c r="G7268" s="488"/>
    </row>
    <row r="7269" spans="7:7" ht="15" customHeight="1">
      <c r="G7269" s="488"/>
    </row>
    <row r="7270" spans="7:7" ht="15" customHeight="1">
      <c r="G7270" s="488"/>
    </row>
    <row r="7271" spans="7:7" ht="15" customHeight="1">
      <c r="G7271" s="488"/>
    </row>
    <row r="7272" spans="7:7" ht="15" customHeight="1">
      <c r="G7272" s="488"/>
    </row>
    <row r="7273" spans="7:7" ht="15" customHeight="1">
      <c r="G7273" s="488"/>
    </row>
    <row r="7274" spans="7:7" ht="15" customHeight="1">
      <c r="G7274" s="488"/>
    </row>
    <row r="7275" spans="7:7" ht="15" customHeight="1">
      <c r="G7275" s="488"/>
    </row>
    <row r="7276" spans="7:7" ht="15" customHeight="1">
      <c r="G7276" s="488"/>
    </row>
    <row r="7277" spans="7:7" ht="15" customHeight="1">
      <c r="G7277" s="488"/>
    </row>
    <row r="7278" spans="7:7" ht="15" customHeight="1">
      <c r="G7278" s="488"/>
    </row>
    <row r="7279" spans="7:7" ht="15" customHeight="1">
      <c r="G7279" s="488"/>
    </row>
    <row r="7280" spans="7:7" ht="15" customHeight="1">
      <c r="G7280" s="488"/>
    </row>
    <row r="7281" spans="7:7" ht="15" customHeight="1">
      <c r="G7281" s="488"/>
    </row>
    <row r="7282" spans="7:7" ht="15" customHeight="1">
      <c r="G7282" s="488"/>
    </row>
    <row r="7283" spans="7:7" ht="15" customHeight="1">
      <c r="G7283" s="488"/>
    </row>
    <row r="7284" spans="7:7" ht="15" customHeight="1">
      <c r="G7284" s="488"/>
    </row>
    <row r="7285" spans="7:7" ht="15" customHeight="1">
      <c r="G7285" s="488"/>
    </row>
    <row r="7286" spans="7:7" ht="15" customHeight="1">
      <c r="G7286" s="488"/>
    </row>
    <row r="7287" spans="7:7" ht="15" customHeight="1">
      <c r="G7287" s="488"/>
    </row>
    <row r="7288" spans="7:7" ht="15" customHeight="1">
      <c r="G7288" s="488"/>
    </row>
    <row r="7289" spans="7:7" ht="15" customHeight="1">
      <c r="G7289" s="488"/>
    </row>
    <row r="7290" spans="7:7" ht="15" customHeight="1">
      <c r="G7290" s="488"/>
    </row>
    <row r="7291" spans="7:7" ht="15" customHeight="1">
      <c r="G7291" s="488"/>
    </row>
    <row r="7292" spans="7:7" ht="15" customHeight="1">
      <c r="G7292" s="488"/>
    </row>
    <row r="7293" spans="7:7" ht="15" customHeight="1">
      <c r="G7293" s="488"/>
    </row>
    <row r="7294" spans="7:7" ht="15" customHeight="1">
      <c r="G7294" s="488"/>
    </row>
    <row r="7295" spans="7:7" ht="15" customHeight="1">
      <c r="G7295" s="488"/>
    </row>
    <row r="7296" spans="7:7" ht="15" customHeight="1">
      <c r="G7296" s="488"/>
    </row>
    <row r="7297" spans="7:7" ht="15" customHeight="1">
      <c r="G7297" s="488"/>
    </row>
    <row r="7298" spans="7:7" ht="15" customHeight="1">
      <c r="G7298" s="488"/>
    </row>
    <row r="7299" spans="7:7" ht="15" customHeight="1">
      <c r="G7299" s="488"/>
    </row>
    <row r="7300" spans="7:7" ht="15" customHeight="1">
      <c r="G7300" s="488"/>
    </row>
    <row r="7301" spans="7:7" ht="15" customHeight="1">
      <c r="G7301" s="488"/>
    </row>
    <row r="7302" spans="7:7" ht="15" customHeight="1">
      <c r="G7302" s="488"/>
    </row>
    <row r="7303" spans="7:7" ht="15" customHeight="1">
      <c r="G7303" s="488"/>
    </row>
    <row r="7304" spans="7:7" ht="15" customHeight="1">
      <c r="G7304" s="488"/>
    </row>
    <row r="7305" spans="7:7" ht="15" customHeight="1">
      <c r="G7305" s="488"/>
    </row>
    <row r="7306" spans="7:7" ht="15" customHeight="1">
      <c r="G7306" s="488"/>
    </row>
    <row r="7307" spans="7:7" ht="15" customHeight="1">
      <c r="G7307" s="488"/>
    </row>
    <row r="7308" spans="7:7" ht="15" customHeight="1">
      <c r="G7308" s="488"/>
    </row>
    <row r="7309" spans="7:7" ht="15" customHeight="1">
      <c r="G7309" s="488"/>
    </row>
    <row r="7310" spans="7:7" ht="15" customHeight="1">
      <c r="G7310" s="488"/>
    </row>
    <row r="7311" spans="7:7" ht="15" customHeight="1">
      <c r="G7311" s="488"/>
    </row>
    <row r="7312" spans="7:7" ht="15" customHeight="1">
      <c r="G7312" s="488"/>
    </row>
    <row r="7313" spans="7:7" ht="15" customHeight="1">
      <c r="G7313" s="488"/>
    </row>
    <row r="7314" spans="7:7" ht="15" customHeight="1">
      <c r="G7314" s="488"/>
    </row>
    <row r="7315" spans="7:7" ht="15" customHeight="1">
      <c r="G7315" s="488"/>
    </row>
    <row r="7316" spans="7:7" ht="15" customHeight="1">
      <c r="G7316" s="488"/>
    </row>
    <row r="7317" spans="7:7" ht="15" customHeight="1">
      <c r="G7317" s="488"/>
    </row>
    <row r="7318" spans="7:7" ht="15" customHeight="1">
      <c r="G7318" s="488"/>
    </row>
    <row r="7319" spans="7:7" ht="15" customHeight="1">
      <c r="G7319" s="488"/>
    </row>
    <row r="7320" spans="7:7" ht="15" customHeight="1">
      <c r="G7320" s="488"/>
    </row>
    <row r="7321" spans="7:7" ht="15" customHeight="1">
      <c r="G7321" s="488"/>
    </row>
    <row r="7322" spans="7:7" ht="15" customHeight="1">
      <c r="G7322" s="488"/>
    </row>
    <row r="7323" spans="7:7" ht="15" customHeight="1">
      <c r="G7323" s="488"/>
    </row>
    <row r="7324" spans="7:7" ht="15" customHeight="1">
      <c r="G7324" s="488"/>
    </row>
    <row r="7325" spans="7:7" ht="15" customHeight="1">
      <c r="G7325" s="488"/>
    </row>
    <row r="7326" spans="7:7" ht="15" customHeight="1">
      <c r="G7326" s="488"/>
    </row>
    <row r="7327" spans="7:7" ht="15" customHeight="1">
      <c r="G7327" s="488"/>
    </row>
    <row r="7328" spans="7:7" ht="15" customHeight="1">
      <c r="G7328" s="488"/>
    </row>
    <row r="7329" spans="7:7" ht="15" customHeight="1">
      <c r="G7329" s="488"/>
    </row>
    <row r="7330" spans="7:7" ht="15" customHeight="1">
      <c r="G7330" s="488"/>
    </row>
    <row r="7331" spans="7:7" ht="15" customHeight="1">
      <c r="G7331" s="488"/>
    </row>
    <row r="7332" spans="7:7" ht="15" customHeight="1">
      <c r="G7332" s="488"/>
    </row>
    <row r="7333" spans="7:7" ht="15" customHeight="1">
      <c r="G7333" s="488"/>
    </row>
    <row r="7334" spans="7:7" ht="15" customHeight="1">
      <c r="G7334" s="488"/>
    </row>
    <row r="7335" spans="7:7" ht="15" customHeight="1">
      <c r="G7335" s="488"/>
    </row>
    <row r="7336" spans="7:7" ht="15" customHeight="1">
      <c r="G7336" s="488"/>
    </row>
    <row r="7337" spans="7:7" ht="15" customHeight="1">
      <c r="G7337" s="488"/>
    </row>
    <row r="7338" spans="7:7" ht="15" customHeight="1">
      <c r="G7338" s="488"/>
    </row>
    <row r="7339" spans="7:7" ht="15" customHeight="1">
      <c r="G7339" s="488"/>
    </row>
    <row r="7340" spans="7:7" ht="15" customHeight="1">
      <c r="G7340" s="488"/>
    </row>
    <row r="7341" spans="7:7" ht="15" customHeight="1">
      <c r="G7341" s="488"/>
    </row>
    <row r="7342" spans="7:7" ht="15" customHeight="1">
      <c r="G7342" s="488"/>
    </row>
    <row r="7343" spans="7:7" ht="15" customHeight="1">
      <c r="G7343" s="488"/>
    </row>
    <row r="7344" spans="7:7" ht="15" customHeight="1">
      <c r="G7344" s="488"/>
    </row>
    <row r="7345" spans="7:7" ht="15" customHeight="1">
      <c r="G7345" s="488"/>
    </row>
    <row r="7346" spans="7:7" ht="15" customHeight="1">
      <c r="G7346" s="488"/>
    </row>
    <row r="7347" spans="7:7" ht="15" customHeight="1">
      <c r="G7347" s="488"/>
    </row>
    <row r="7348" spans="7:7" ht="15" customHeight="1">
      <c r="G7348" s="488"/>
    </row>
    <row r="7349" spans="7:7" ht="15" customHeight="1">
      <c r="G7349" s="488"/>
    </row>
    <row r="7350" spans="7:7" ht="15" customHeight="1">
      <c r="G7350" s="488"/>
    </row>
    <row r="7351" spans="7:7" ht="15" customHeight="1">
      <c r="G7351" s="488"/>
    </row>
    <row r="7352" spans="7:7" ht="15" customHeight="1">
      <c r="G7352" s="488"/>
    </row>
    <row r="7353" spans="7:7" ht="15" customHeight="1">
      <c r="G7353" s="488"/>
    </row>
    <row r="7354" spans="7:7" ht="15" customHeight="1">
      <c r="G7354" s="488"/>
    </row>
    <row r="7355" spans="7:7" ht="15" customHeight="1">
      <c r="G7355" s="488"/>
    </row>
    <row r="7356" spans="7:7" ht="15" customHeight="1">
      <c r="G7356" s="488"/>
    </row>
    <row r="7357" spans="7:7" ht="15" customHeight="1">
      <c r="G7357" s="488"/>
    </row>
    <row r="7358" spans="7:7" ht="15" customHeight="1">
      <c r="G7358" s="488"/>
    </row>
    <row r="7359" spans="7:7" ht="15" customHeight="1">
      <c r="G7359" s="488"/>
    </row>
    <row r="7360" spans="7:7" ht="15" customHeight="1">
      <c r="G7360" s="488"/>
    </row>
    <row r="7361" spans="7:7" ht="15" customHeight="1">
      <c r="G7361" s="488"/>
    </row>
    <row r="7362" spans="7:7" ht="15" customHeight="1">
      <c r="G7362" s="488"/>
    </row>
    <row r="7363" spans="7:7" ht="15" customHeight="1">
      <c r="G7363" s="488"/>
    </row>
    <row r="7364" spans="7:7" ht="15" customHeight="1">
      <c r="G7364" s="488"/>
    </row>
    <row r="7365" spans="7:7" ht="15" customHeight="1">
      <c r="G7365" s="488"/>
    </row>
    <row r="7366" spans="7:7" ht="15" customHeight="1">
      <c r="G7366" s="488"/>
    </row>
    <row r="7367" spans="7:7" ht="15" customHeight="1">
      <c r="G7367" s="488"/>
    </row>
    <row r="7368" spans="7:7" ht="15" customHeight="1">
      <c r="G7368" s="488"/>
    </row>
    <row r="7369" spans="7:7" ht="15" customHeight="1">
      <c r="G7369" s="488"/>
    </row>
    <row r="7370" spans="7:7" ht="15" customHeight="1">
      <c r="G7370" s="488"/>
    </row>
    <row r="7371" spans="7:7" ht="15" customHeight="1">
      <c r="G7371" s="488"/>
    </row>
    <row r="7372" spans="7:7" ht="15" customHeight="1">
      <c r="G7372" s="488"/>
    </row>
    <row r="7373" spans="7:7" ht="15" customHeight="1">
      <c r="G7373" s="488"/>
    </row>
    <row r="7374" spans="7:7" ht="15" customHeight="1">
      <c r="G7374" s="488"/>
    </row>
    <row r="7375" spans="7:7" ht="15" customHeight="1">
      <c r="G7375" s="488"/>
    </row>
    <row r="7376" spans="7:7" ht="15" customHeight="1">
      <c r="G7376" s="488"/>
    </row>
    <row r="7377" spans="7:7" ht="15" customHeight="1">
      <c r="G7377" s="488"/>
    </row>
    <row r="7378" spans="7:7" ht="15" customHeight="1">
      <c r="G7378" s="488"/>
    </row>
    <row r="7379" spans="7:7" ht="15" customHeight="1">
      <c r="G7379" s="488"/>
    </row>
    <row r="7380" spans="7:7" ht="15" customHeight="1">
      <c r="G7380" s="488"/>
    </row>
    <row r="7381" spans="7:7" ht="15" customHeight="1">
      <c r="G7381" s="488"/>
    </row>
    <row r="7382" spans="7:7" ht="15" customHeight="1">
      <c r="G7382" s="488"/>
    </row>
    <row r="7383" spans="7:7" ht="15" customHeight="1">
      <c r="G7383" s="488"/>
    </row>
    <row r="7384" spans="7:7" ht="15" customHeight="1">
      <c r="G7384" s="488"/>
    </row>
    <row r="7385" spans="7:7" ht="15" customHeight="1">
      <c r="G7385" s="488"/>
    </row>
    <row r="7386" spans="7:7" ht="15" customHeight="1">
      <c r="G7386" s="488"/>
    </row>
    <row r="7387" spans="7:7" ht="15" customHeight="1">
      <c r="G7387" s="488"/>
    </row>
    <row r="7388" spans="7:7" ht="15" customHeight="1">
      <c r="G7388" s="488"/>
    </row>
    <row r="7389" spans="7:7" ht="15" customHeight="1">
      <c r="G7389" s="488"/>
    </row>
    <row r="7390" spans="7:7" ht="15" customHeight="1">
      <c r="G7390" s="488"/>
    </row>
    <row r="7391" spans="7:7" ht="15" customHeight="1">
      <c r="G7391" s="488"/>
    </row>
    <row r="7392" spans="7:7" ht="15" customHeight="1">
      <c r="G7392" s="488"/>
    </row>
    <row r="7393" spans="7:7" ht="15" customHeight="1">
      <c r="G7393" s="488"/>
    </row>
    <row r="7394" spans="7:7" ht="15" customHeight="1">
      <c r="G7394" s="488"/>
    </row>
    <row r="7395" spans="7:7" ht="15" customHeight="1">
      <c r="G7395" s="488"/>
    </row>
    <row r="7396" spans="7:7" ht="15" customHeight="1">
      <c r="G7396" s="488"/>
    </row>
    <row r="7397" spans="7:7" ht="15" customHeight="1">
      <c r="G7397" s="488"/>
    </row>
    <row r="7398" spans="7:7" ht="15" customHeight="1">
      <c r="G7398" s="488"/>
    </row>
    <row r="7399" spans="7:7" ht="15" customHeight="1">
      <c r="G7399" s="488"/>
    </row>
    <row r="7400" spans="7:7" ht="15" customHeight="1">
      <c r="G7400" s="488"/>
    </row>
    <row r="7401" spans="7:7" ht="15" customHeight="1">
      <c r="G7401" s="488"/>
    </row>
    <row r="7402" spans="7:7" ht="15" customHeight="1">
      <c r="G7402" s="488"/>
    </row>
    <row r="7403" spans="7:7" ht="15" customHeight="1">
      <c r="G7403" s="488"/>
    </row>
    <row r="7404" spans="7:7" ht="15" customHeight="1">
      <c r="G7404" s="488"/>
    </row>
    <row r="7405" spans="7:7" ht="15" customHeight="1">
      <c r="G7405" s="488"/>
    </row>
    <row r="7406" spans="7:7" ht="15" customHeight="1">
      <c r="G7406" s="488"/>
    </row>
    <row r="7407" spans="7:7" ht="15" customHeight="1">
      <c r="G7407" s="488"/>
    </row>
    <row r="7408" spans="7:7" ht="15" customHeight="1">
      <c r="G7408" s="488"/>
    </row>
    <row r="7409" spans="7:7" ht="15" customHeight="1">
      <c r="G7409" s="488"/>
    </row>
    <row r="7410" spans="7:7" ht="15" customHeight="1">
      <c r="G7410" s="488"/>
    </row>
    <row r="7411" spans="7:7" ht="15" customHeight="1">
      <c r="G7411" s="488"/>
    </row>
    <row r="7412" spans="7:7" ht="15" customHeight="1">
      <c r="G7412" s="488"/>
    </row>
    <row r="7413" spans="7:7" ht="15" customHeight="1">
      <c r="G7413" s="488"/>
    </row>
    <row r="7414" spans="7:7" ht="15" customHeight="1">
      <c r="G7414" s="488"/>
    </row>
    <row r="7415" spans="7:7" ht="15" customHeight="1">
      <c r="G7415" s="488"/>
    </row>
    <row r="7416" spans="7:7" ht="15" customHeight="1">
      <c r="G7416" s="488"/>
    </row>
    <row r="7417" spans="7:7" ht="15" customHeight="1">
      <c r="G7417" s="488"/>
    </row>
    <row r="7418" spans="7:7" ht="15" customHeight="1">
      <c r="G7418" s="488"/>
    </row>
    <row r="7419" spans="7:7" ht="15" customHeight="1">
      <c r="G7419" s="488"/>
    </row>
    <row r="7420" spans="7:7" ht="15" customHeight="1">
      <c r="G7420" s="488"/>
    </row>
    <row r="7421" spans="7:7" ht="15" customHeight="1">
      <c r="G7421" s="488"/>
    </row>
    <row r="7422" spans="7:7" ht="15" customHeight="1">
      <c r="G7422" s="488"/>
    </row>
    <row r="7423" spans="7:7" ht="15" customHeight="1">
      <c r="G7423" s="488"/>
    </row>
    <row r="7424" spans="7:7" ht="15" customHeight="1">
      <c r="G7424" s="488"/>
    </row>
    <row r="7425" spans="7:7" ht="15" customHeight="1">
      <c r="G7425" s="488"/>
    </row>
    <row r="7426" spans="7:7" ht="15" customHeight="1">
      <c r="G7426" s="488"/>
    </row>
    <row r="7427" spans="7:7" ht="15" customHeight="1">
      <c r="G7427" s="488"/>
    </row>
    <row r="7428" spans="7:7" ht="15" customHeight="1">
      <c r="G7428" s="488"/>
    </row>
    <row r="7429" spans="7:7" ht="15" customHeight="1">
      <c r="G7429" s="488"/>
    </row>
    <row r="7430" spans="7:7" ht="15" customHeight="1">
      <c r="G7430" s="488"/>
    </row>
    <row r="7431" spans="7:7" ht="15" customHeight="1">
      <c r="G7431" s="488"/>
    </row>
    <row r="7432" spans="7:7" ht="15" customHeight="1">
      <c r="G7432" s="488"/>
    </row>
    <row r="7433" spans="7:7" ht="15" customHeight="1">
      <c r="G7433" s="488"/>
    </row>
    <row r="7434" spans="7:7" ht="15" customHeight="1">
      <c r="G7434" s="488"/>
    </row>
    <row r="7435" spans="7:7" ht="15" customHeight="1">
      <c r="G7435" s="488"/>
    </row>
    <row r="7436" spans="7:7" ht="15" customHeight="1">
      <c r="G7436" s="488"/>
    </row>
    <row r="7437" spans="7:7" ht="15" customHeight="1">
      <c r="G7437" s="488"/>
    </row>
    <row r="7438" spans="7:7" ht="15" customHeight="1">
      <c r="G7438" s="488"/>
    </row>
    <row r="7439" spans="7:7" ht="15" customHeight="1">
      <c r="G7439" s="488"/>
    </row>
    <row r="7440" spans="7:7" ht="15" customHeight="1">
      <c r="G7440" s="488"/>
    </row>
    <row r="7441" spans="7:7" ht="15" customHeight="1">
      <c r="G7441" s="488"/>
    </row>
    <row r="7442" spans="7:7" ht="15" customHeight="1">
      <c r="G7442" s="488"/>
    </row>
    <row r="7443" spans="7:7" ht="15" customHeight="1">
      <c r="G7443" s="488"/>
    </row>
    <row r="7444" spans="7:7" ht="15" customHeight="1">
      <c r="G7444" s="488"/>
    </row>
    <row r="7445" spans="7:7" ht="15" customHeight="1">
      <c r="G7445" s="488"/>
    </row>
    <row r="7446" spans="7:7" ht="15" customHeight="1">
      <c r="G7446" s="488"/>
    </row>
    <row r="7447" spans="7:7" ht="15" customHeight="1">
      <c r="G7447" s="488"/>
    </row>
    <row r="7448" spans="7:7" ht="15" customHeight="1">
      <c r="G7448" s="488"/>
    </row>
    <row r="7449" spans="7:7" ht="15" customHeight="1">
      <c r="G7449" s="488"/>
    </row>
    <row r="7450" spans="7:7" ht="15" customHeight="1">
      <c r="G7450" s="488"/>
    </row>
    <row r="7451" spans="7:7" ht="15" customHeight="1">
      <c r="G7451" s="488"/>
    </row>
    <row r="7452" spans="7:7" ht="15" customHeight="1">
      <c r="G7452" s="488"/>
    </row>
    <row r="7453" spans="7:7" ht="15" customHeight="1">
      <c r="G7453" s="488"/>
    </row>
    <row r="7454" spans="7:7" ht="15" customHeight="1">
      <c r="G7454" s="488"/>
    </row>
    <row r="7455" spans="7:7" ht="15" customHeight="1">
      <c r="G7455" s="488"/>
    </row>
    <row r="7456" spans="7:7" ht="15" customHeight="1">
      <c r="G7456" s="488"/>
    </row>
    <row r="7457" spans="7:7" ht="15" customHeight="1">
      <c r="G7457" s="488"/>
    </row>
    <row r="7458" spans="7:7" ht="15" customHeight="1">
      <c r="G7458" s="488"/>
    </row>
    <row r="7459" spans="7:7" ht="15" customHeight="1">
      <c r="G7459" s="488"/>
    </row>
    <row r="7460" spans="7:7" ht="15" customHeight="1">
      <c r="G7460" s="488"/>
    </row>
    <row r="7461" spans="7:7" ht="15" customHeight="1">
      <c r="G7461" s="488"/>
    </row>
    <row r="7462" spans="7:7" ht="15" customHeight="1">
      <c r="G7462" s="488"/>
    </row>
    <row r="7463" spans="7:7" ht="15" customHeight="1">
      <c r="G7463" s="488"/>
    </row>
    <row r="7464" spans="7:7" ht="15" customHeight="1">
      <c r="G7464" s="488"/>
    </row>
    <row r="7465" spans="7:7" ht="15" customHeight="1">
      <c r="G7465" s="488"/>
    </row>
    <row r="7466" spans="7:7" ht="15" customHeight="1">
      <c r="G7466" s="488"/>
    </row>
    <row r="7467" spans="7:7" ht="15" customHeight="1">
      <c r="G7467" s="488"/>
    </row>
    <row r="7468" spans="7:7" ht="15" customHeight="1">
      <c r="G7468" s="488"/>
    </row>
    <row r="7469" spans="7:7" ht="15" customHeight="1">
      <c r="G7469" s="488"/>
    </row>
    <row r="7470" spans="7:7" ht="15" customHeight="1">
      <c r="G7470" s="488"/>
    </row>
    <row r="7471" spans="7:7" ht="15" customHeight="1">
      <c r="G7471" s="488"/>
    </row>
    <row r="7472" spans="7:7" ht="15" customHeight="1">
      <c r="G7472" s="488"/>
    </row>
    <row r="7473" spans="7:7" ht="15" customHeight="1">
      <c r="G7473" s="488"/>
    </row>
    <row r="7474" spans="7:7" ht="15" customHeight="1">
      <c r="G7474" s="488"/>
    </row>
    <row r="7475" spans="7:7" ht="15" customHeight="1">
      <c r="G7475" s="488"/>
    </row>
    <row r="7476" spans="7:7" ht="15" customHeight="1">
      <c r="G7476" s="488"/>
    </row>
    <row r="7477" spans="7:7" ht="15" customHeight="1">
      <c r="G7477" s="488"/>
    </row>
    <row r="7478" spans="7:7" ht="15" customHeight="1">
      <c r="G7478" s="488"/>
    </row>
    <row r="7479" spans="7:7" ht="15" customHeight="1">
      <c r="G7479" s="488"/>
    </row>
    <row r="7480" spans="7:7" ht="15" customHeight="1">
      <c r="G7480" s="488"/>
    </row>
    <row r="7481" spans="7:7" ht="15" customHeight="1">
      <c r="G7481" s="488"/>
    </row>
    <row r="7482" spans="7:7" ht="15" customHeight="1">
      <c r="G7482" s="488"/>
    </row>
    <row r="7483" spans="7:7" ht="15" customHeight="1">
      <c r="G7483" s="488"/>
    </row>
    <row r="7484" spans="7:7" ht="15" customHeight="1">
      <c r="G7484" s="488"/>
    </row>
    <row r="7485" spans="7:7" ht="15" customHeight="1">
      <c r="G7485" s="488"/>
    </row>
    <row r="7486" spans="7:7" ht="15" customHeight="1">
      <c r="G7486" s="488"/>
    </row>
    <row r="7487" spans="7:7" ht="15" customHeight="1">
      <c r="G7487" s="488"/>
    </row>
    <row r="7488" spans="7:7" ht="15" customHeight="1">
      <c r="G7488" s="488"/>
    </row>
    <row r="7489" spans="7:7" ht="15" customHeight="1">
      <c r="G7489" s="488"/>
    </row>
    <row r="7490" spans="7:7" ht="15" customHeight="1">
      <c r="G7490" s="488"/>
    </row>
    <row r="7491" spans="7:7" ht="15" customHeight="1">
      <c r="G7491" s="488"/>
    </row>
    <row r="7492" spans="7:7" ht="15" customHeight="1">
      <c r="G7492" s="488"/>
    </row>
    <row r="7493" spans="7:7" ht="15" customHeight="1">
      <c r="G7493" s="488"/>
    </row>
    <row r="7494" spans="7:7" ht="15" customHeight="1">
      <c r="G7494" s="488"/>
    </row>
    <row r="7495" spans="7:7" ht="15" customHeight="1">
      <c r="G7495" s="488"/>
    </row>
    <row r="7496" spans="7:7" ht="15" customHeight="1">
      <c r="G7496" s="488"/>
    </row>
    <row r="7497" spans="7:7" ht="15" customHeight="1">
      <c r="G7497" s="488"/>
    </row>
    <row r="7498" spans="7:7" ht="15" customHeight="1">
      <c r="G7498" s="488"/>
    </row>
    <row r="7499" spans="7:7" ht="15" customHeight="1">
      <c r="G7499" s="488"/>
    </row>
    <row r="7500" spans="7:7" ht="15" customHeight="1">
      <c r="G7500" s="488"/>
    </row>
    <row r="7501" spans="7:7" ht="15" customHeight="1">
      <c r="G7501" s="488"/>
    </row>
    <row r="7502" spans="7:7" ht="15" customHeight="1">
      <c r="G7502" s="488"/>
    </row>
    <row r="7503" spans="7:7" ht="15" customHeight="1">
      <c r="G7503" s="488"/>
    </row>
    <row r="7504" spans="7:7" ht="15" customHeight="1">
      <c r="G7504" s="488"/>
    </row>
    <row r="7505" spans="7:7" ht="15" customHeight="1">
      <c r="G7505" s="488"/>
    </row>
    <row r="7506" spans="7:7" ht="15" customHeight="1">
      <c r="G7506" s="488"/>
    </row>
    <row r="7507" spans="7:7" ht="15" customHeight="1">
      <c r="G7507" s="488"/>
    </row>
    <row r="7508" spans="7:7" ht="15" customHeight="1">
      <c r="G7508" s="488"/>
    </row>
    <row r="7509" spans="7:7" ht="15" customHeight="1">
      <c r="G7509" s="488"/>
    </row>
    <row r="7510" spans="7:7" ht="15" customHeight="1">
      <c r="G7510" s="488"/>
    </row>
    <row r="7511" spans="7:7" ht="15" customHeight="1">
      <c r="G7511" s="488"/>
    </row>
    <row r="7512" spans="7:7" ht="15" customHeight="1">
      <c r="G7512" s="488"/>
    </row>
    <row r="7513" spans="7:7" ht="15" customHeight="1">
      <c r="G7513" s="488"/>
    </row>
    <row r="7514" spans="7:7" ht="15" customHeight="1">
      <c r="G7514" s="488"/>
    </row>
    <row r="7515" spans="7:7" ht="15" customHeight="1">
      <c r="G7515" s="488"/>
    </row>
    <row r="7516" spans="7:7" ht="15" customHeight="1">
      <c r="G7516" s="488"/>
    </row>
    <row r="7517" spans="7:7" ht="15" customHeight="1">
      <c r="G7517" s="488"/>
    </row>
    <row r="7518" spans="7:7" ht="15" customHeight="1">
      <c r="G7518" s="488"/>
    </row>
    <row r="7519" spans="7:7" ht="15" customHeight="1">
      <c r="G7519" s="488"/>
    </row>
    <row r="7520" spans="7:7" ht="15" customHeight="1">
      <c r="G7520" s="488"/>
    </row>
    <row r="7521" spans="7:7" ht="15" customHeight="1">
      <c r="G7521" s="488"/>
    </row>
    <row r="7522" spans="7:7" ht="15" customHeight="1">
      <c r="G7522" s="488"/>
    </row>
    <row r="7523" spans="7:7" ht="15" customHeight="1">
      <c r="G7523" s="488"/>
    </row>
    <row r="7524" spans="7:7" ht="15" customHeight="1">
      <c r="G7524" s="488"/>
    </row>
    <row r="7525" spans="7:7" ht="15" customHeight="1">
      <c r="G7525" s="488"/>
    </row>
    <row r="7526" spans="7:7" ht="15" customHeight="1">
      <c r="G7526" s="488"/>
    </row>
    <row r="7527" spans="7:7" ht="15" customHeight="1">
      <c r="G7527" s="488"/>
    </row>
    <row r="7528" spans="7:7" ht="15" customHeight="1">
      <c r="G7528" s="488"/>
    </row>
    <row r="7529" spans="7:7" ht="15" customHeight="1">
      <c r="G7529" s="488"/>
    </row>
    <row r="7530" spans="7:7" ht="15" customHeight="1">
      <c r="G7530" s="488"/>
    </row>
    <row r="7531" spans="7:7" ht="15" customHeight="1">
      <c r="G7531" s="488"/>
    </row>
    <row r="7532" spans="7:7" ht="15" customHeight="1">
      <c r="G7532" s="488"/>
    </row>
    <row r="7533" spans="7:7" ht="15" customHeight="1">
      <c r="G7533" s="488"/>
    </row>
    <row r="7534" spans="7:7" ht="15" customHeight="1">
      <c r="G7534" s="488"/>
    </row>
    <row r="7535" spans="7:7" ht="15" customHeight="1">
      <c r="G7535" s="488"/>
    </row>
    <row r="7536" spans="7:7" ht="15" customHeight="1">
      <c r="G7536" s="488"/>
    </row>
    <row r="7537" spans="7:7" ht="15" customHeight="1">
      <c r="G7537" s="488"/>
    </row>
    <row r="7538" spans="7:7" ht="15" customHeight="1">
      <c r="G7538" s="488"/>
    </row>
    <row r="7539" spans="7:7" ht="15" customHeight="1">
      <c r="G7539" s="488"/>
    </row>
    <row r="7540" spans="7:7" ht="15" customHeight="1">
      <c r="G7540" s="488"/>
    </row>
    <row r="7541" spans="7:7" ht="15" customHeight="1">
      <c r="G7541" s="488"/>
    </row>
    <row r="7542" spans="7:7" ht="15" customHeight="1">
      <c r="G7542" s="488"/>
    </row>
    <row r="7543" spans="7:7" ht="15" customHeight="1">
      <c r="G7543" s="488"/>
    </row>
    <row r="7544" spans="7:7" ht="15" customHeight="1">
      <c r="G7544" s="488"/>
    </row>
    <row r="7545" spans="7:7" ht="15" customHeight="1">
      <c r="G7545" s="488"/>
    </row>
    <row r="7546" spans="7:7" ht="15" customHeight="1">
      <c r="G7546" s="488"/>
    </row>
    <row r="7547" spans="7:7" ht="15" customHeight="1">
      <c r="G7547" s="488"/>
    </row>
    <row r="7548" spans="7:7" ht="15" customHeight="1">
      <c r="G7548" s="488"/>
    </row>
    <row r="7549" spans="7:7" ht="15" customHeight="1">
      <c r="G7549" s="488"/>
    </row>
    <row r="7550" spans="7:7" ht="15" customHeight="1">
      <c r="G7550" s="488"/>
    </row>
    <row r="7551" spans="7:7" ht="15" customHeight="1">
      <c r="G7551" s="488"/>
    </row>
    <row r="7552" spans="7:7" ht="15" customHeight="1">
      <c r="G7552" s="488"/>
    </row>
    <row r="7553" spans="7:7" ht="15" customHeight="1">
      <c r="G7553" s="488"/>
    </row>
    <row r="7554" spans="7:7" ht="15" customHeight="1">
      <c r="G7554" s="488"/>
    </row>
    <row r="7555" spans="7:7" ht="15" customHeight="1">
      <c r="G7555" s="488"/>
    </row>
    <row r="7556" spans="7:7" ht="15" customHeight="1">
      <c r="G7556" s="488"/>
    </row>
    <row r="7557" spans="7:7" ht="15" customHeight="1">
      <c r="G7557" s="488"/>
    </row>
    <row r="7558" spans="7:7" ht="15" customHeight="1">
      <c r="G7558" s="488"/>
    </row>
    <row r="7559" spans="7:7" ht="15" customHeight="1">
      <c r="G7559" s="488"/>
    </row>
    <row r="7560" spans="7:7" ht="15" customHeight="1">
      <c r="G7560" s="488"/>
    </row>
    <row r="7561" spans="7:7" ht="15" customHeight="1">
      <c r="G7561" s="488"/>
    </row>
    <row r="7562" spans="7:7" ht="15" customHeight="1">
      <c r="G7562" s="488"/>
    </row>
    <row r="7563" spans="7:7" ht="15" customHeight="1">
      <c r="G7563" s="488"/>
    </row>
    <row r="7564" spans="7:7" ht="15" customHeight="1">
      <c r="G7564" s="488"/>
    </row>
    <row r="7565" spans="7:7" ht="15" customHeight="1">
      <c r="G7565" s="488"/>
    </row>
    <row r="7566" spans="7:7" ht="15" customHeight="1">
      <c r="G7566" s="488"/>
    </row>
    <row r="7567" spans="7:7" ht="15" customHeight="1">
      <c r="G7567" s="488"/>
    </row>
    <row r="7568" spans="7:7" ht="15" customHeight="1">
      <c r="G7568" s="488"/>
    </row>
    <row r="7569" spans="7:7" ht="15" customHeight="1">
      <c r="G7569" s="488"/>
    </row>
    <row r="7570" spans="7:7" ht="15" customHeight="1">
      <c r="G7570" s="488"/>
    </row>
    <row r="7571" spans="7:7" ht="15" customHeight="1">
      <c r="G7571" s="488"/>
    </row>
    <row r="7572" spans="7:7" ht="15" customHeight="1">
      <c r="G7572" s="488"/>
    </row>
    <row r="7573" spans="7:7" ht="15" customHeight="1">
      <c r="G7573" s="488"/>
    </row>
    <row r="7574" spans="7:7" ht="15" customHeight="1">
      <c r="G7574" s="488"/>
    </row>
    <row r="7575" spans="7:7" ht="15" customHeight="1">
      <c r="G7575" s="488"/>
    </row>
    <row r="7576" spans="7:7" ht="15" customHeight="1">
      <c r="G7576" s="488"/>
    </row>
    <row r="7577" spans="7:7" ht="15" customHeight="1">
      <c r="G7577" s="488"/>
    </row>
    <row r="7578" spans="7:7" ht="15" customHeight="1">
      <c r="G7578" s="488"/>
    </row>
    <row r="7579" spans="7:7" ht="15" customHeight="1">
      <c r="G7579" s="488"/>
    </row>
    <row r="7580" spans="7:7" ht="15" customHeight="1">
      <c r="G7580" s="488"/>
    </row>
    <row r="7581" spans="7:7" ht="15" customHeight="1">
      <c r="G7581" s="488"/>
    </row>
    <row r="7582" spans="7:7" ht="15" customHeight="1">
      <c r="G7582" s="488"/>
    </row>
    <row r="7583" spans="7:7" ht="15" customHeight="1">
      <c r="G7583" s="488"/>
    </row>
    <row r="7584" spans="7:7" ht="15" customHeight="1">
      <c r="G7584" s="488"/>
    </row>
    <row r="7585" spans="7:7" ht="15" customHeight="1">
      <c r="G7585" s="488"/>
    </row>
    <row r="7586" spans="7:7" ht="15" customHeight="1">
      <c r="G7586" s="488"/>
    </row>
    <row r="7587" spans="7:7" ht="15" customHeight="1">
      <c r="G7587" s="488"/>
    </row>
    <row r="7588" spans="7:7" ht="15" customHeight="1">
      <c r="G7588" s="488"/>
    </row>
    <row r="7589" spans="7:7" ht="15" customHeight="1">
      <c r="G7589" s="488"/>
    </row>
    <row r="7590" spans="7:7" ht="15" customHeight="1">
      <c r="G7590" s="488"/>
    </row>
    <row r="7591" spans="7:7" ht="15" customHeight="1">
      <c r="G7591" s="488"/>
    </row>
    <row r="7592" spans="7:7" ht="15" customHeight="1">
      <c r="G7592" s="488"/>
    </row>
    <row r="7593" spans="7:7" ht="15" customHeight="1">
      <c r="G7593" s="488"/>
    </row>
    <row r="7594" spans="7:7" ht="15" customHeight="1">
      <c r="G7594" s="488"/>
    </row>
    <row r="7595" spans="7:7" ht="15" customHeight="1">
      <c r="G7595" s="488"/>
    </row>
    <row r="7596" spans="7:7" ht="15" customHeight="1">
      <c r="G7596" s="488"/>
    </row>
    <row r="7597" spans="7:7" ht="15" customHeight="1">
      <c r="G7597" s="488"/>
    </row>
    <row r="7598" spans="7:7" ht="15" customHeight="1">
      <c r="G7598" s="488"/>
    </row>
    <row r="7599" spans="7:7" ht="15" customHeight="1">
      <c r="G7599" s="488"/>
    </row>
    <row r="7600" spans="7:7" ht="15" customHeight="1">
      <c r="G7600" s="488"/>
    </row>
    <row r="7601" spans="7:7" ht="15" customHeight="1">
      <c r="G7601" s="488"/>
    </row>
    <row r="7602" spans="7:7" ht="15" customHeight="1">
      <c r="G7602" s="488"/>
    </row>
    <row r="7603" spans="7:7" ht="15" customHeight="1">
      <c r="G7603" s="488"/>
    </row>
    <row r="7604" spans="7:7" ht="15" customHeight="1">
      <c r="G7604" s="488"/>
    </row>
    <row r="7605" spans="7:7" ht="15" customHeight="1">
      <c r="G7605" s="488"/>
    </row>
    <row r="7606" spans="7:7" ht="15" customHeight="1">
      <c r="G7606" s="488"/>
    </row>
    <row r="7607" spans="7:7" ht="15" customHeight="1">
      <c r="G7607" s="488"/>
    </row>
    <row r="7608" spans="7:7" ht="15" customHeight="1">
      <c r="G7608" s="488"/>
    </row>
    <row r="7609" spans="7:7" ht="15" customHeight="1">
      <c r="G7609" s="488"/>
    </row>
    <row r="7610" spans="7:7" ht="15" customHeight="1">
      <c r="G7610" s="488"/>
    </row>
    <row r="7611" spans="7:7" ht="15" customHeight="1">
      <c r="G7611" s="488"/>
    </row>
    <row r="7612" spans="7:7" ht="15" customHeight="1">
      <c r="G7612" s="488"/>
    </row>
    <row r="7613" spans="7:7" ht="15" customHeight="1">
      <c r="G7613" s="488"/>
    </row>
    <row r="7614" spans="7:7" ht="15" customHeight="1">
      <c r="G7614" s="488"/>
    </row>
    <row r="7615" spans="7:7" ht="15" customHeight="1">
      <c r="G7615" s="488"/>
    </row>
    <row r="7616" spans="7:7" ht="15" customHeight="1">
      <c r="G7616" s="488"/>
    </row>
    <row r="7617" spans="7:7" ht="15" customHeight="1">
      <c r="G7617" s="488"/>
    </row>
    <row r="7618" spans="7:7" ht="15" customHeight="1">
      <c r="G7618" s="488"/>
    </row>
    <row r="7619" spans="7:7" ht="15" customHeight="1">
      <c r="G7619" s="488"/>
    </row>
    <row r="7620" spans="7:7" ht="15" customHeight="1">
      <c r="G7620" s="488"/>
    </row>
    <row r="7621" spans="7:7" ht="15" customHeight="1">
      <c r="G7621" s="488"/>
    </row>
    <row r="7622" spans="7:7" ht="15" customHeight="1">
      <c r="G7622" s="488"/>
    </row>
    <row r="7623" spans="7:7" ht="15" customHeight="1">
      <c r="G7623" s="488"/>
    </row>
    <row r="7624" spans="7:7" ht="15" customHeight="1">
      <c r="G7624" s="488"/>
    </row>
    <row r="7625" spans="7:7" ht="15" customHeight="1">
      <c r="G7625" s="488"/>
    </row>
    <row r="7626" spans="7:7" ht="15" customHeight="1">
      <c r="G7626" s="488"/>
    </row>
    <row r="7627" spans="7:7" ht="15" customHeight="1">
      <c r="G7627" s="488"/>
    </row>
    <row r="7628" spans="7:7" ht="15" customHeight="1">
      <c r="G7628" s="488"/>
    </row>
    <row r="7629" spans="7:7" ht="15" customHeight="1">
      <c r="G7629" s="488"/>
    </row>
    <row r="7630" spans="7:7" ht="15" customHeight="1">
      <c r="G7630" s="488"/>
    </row>
    <row r="7631" spans="7:7" ht="15" customHeight="1">
      <c r="G7631" s="488"/>
    </row>
    <row r="7632" spans="7:7" ht="15" customHeight="1">
      <c r="G7632" s="488"/>
    </row>
    <row r="7633" spans="7:7" ht="15" customHeight="1">
      <c r="G7633" s="488"/>
    </row>
    <row r="7634" spans="7:7" ht="15" customHeight="1">
      <c r="G7634" s="488"/>
    </row>
    <row r="7635" spans="7:7" ht="15" customHeight="1">
      <c r="G7635" s="488"/>
    </row>
    <row r="7636" spans="7:7" ht="15" customHeight="1">
      <c r="G7636" s="488"/>
    </row>
    <row r="7637" spans="7:7" ht="15" customHeight="1">
      <c r="G7637" s="488"/>
    </row>
    <row r="7638" spans="7:7" ht="15" customHeight="1">
      <c r="G7638" s="488"/>
    </row>
    <row r="7639" spans="7:7" ht="15" customHeight="1">
      <c r="G7639" s="488"/>
    </row>
    <row r="7640" spans="7:7" ht="15" customHeight="1">
      <c r="G7640" s="488"/>
    </row>
    <row r="7641" spans="7:7" ht="15" customHeight="1">
      <c r="G7641" s="488"/>
    </row>
    <row r="7642" spans="7:7" ht="15" customHeight="1">
      <c r="G7642" s="488"/>
    </row>
    <row r="7643" spans="7:7" ht="15" customHeight="1">
      <c r="G7643" s="488"/>
    </row>
    <row r="7644" spans="7:7" ht="15" customHeight="1">
      <c r="G7644" s="488"/>
    </row>
    <row r="7645" spans="7:7" ht="15" customHeight="1">
      <c r="G7645" s="488"/>
    </row>
    <row r="7646" spans="7:7" ht="15" customHeight="1">
      <c r="G7646" s="488"/>
    </row>
    <row r="7647" spans="7:7" ht="15" customHeight="1">
      <c r="G7647" s="488"/>
    </row>
    <row r="7648" spans="7:7" ht="15" customHeight="1">
      <c r="G7648" s="488"/>
    </row>
    <row r="7649" spans="7:7" ht="15" customHeight="1">
      <c r="G7649" s="488"/>
    </row>
    <row r="7650" spans="7:7" ht="15" customHeight="1">
      <c r="G7650" s="488"/>
    </row>
    <row r="7651" spans="7:7" ht="15" customHeight="1">
      <c r="G7651" s="488"/>
    </row>
    <row r="7652" spans="7:7" ht="15" customHeight="1">
      <c r="G7652" s="488"/>
    </row>
    <row r="7653" spans="7:7" ht="15" customHeight="1">
      <c r="G7653" s="488"/>
    </row>
    <row r="7654" spans="7:7" ht="15" customHeight="1">
      <c r="G7654" s="488"/>
    </row>
    <row r="7655" spans="7:7" ht="15" customHeight="1">
      <c r="G7655" s="488"/>
    </row>
    <row r="7656" spans="7:7" ht="15" customHeight="1">
      <c r="G7656" s="488"/>
    </row>
    <row r="7657" spans="7:7" ht="15" customHeight="1">
      <c r="G7657" s="488"/>
    </row>
    <row r="7658" spans="7:7" ht="15" customHeight="1">
      <c r="G7658" s="488"/>
    </row>
    <row r="7659" spans="7:7" ht="15" customHeight="1">
      <c r="G7659" s="488"/>
    </row>
    <row r="7660" spans="7:7" ht="15" customHeight="1">
      <c r="G7660" s="488"/>
    </row>
    <row r="7661" spans="7:7" ht="15" customHeight="1">
      <c r="G7661" s="488"/>
    </row>
    <row r="7662" spans="7:7" ht="15" customHeight="1">
      <c r="G7662" s="488"/>
    </row>
    <row r="7663" spans="7:7" ht="15" customHeight="1">
      <c r="G7663" s="488"/>
    </row>
    <row r="7664" spans="7:7" ht="15" customHeight="1">
      <c r="G7664" s="488"/>
    </row>
    <row r="7665" spans="7:7" ht="15" customHeight="1">
      <c r="G7665" s="488"/>
    </row>
    <row r="7666" spans="7:7" ht="15" customHeight="1">
      <c r="G7666" s="488"/>
    </row>
    <row r="7667" spans="7:7" ht="15" customHeight="1">
      <c r="G7667" s="488"/>
    </row>
    <row r="7668" spans="7:7" ht="15" customHeight="1">
      <c r="G7668" s="488"/>
    </row>
    <row r="7669" spans="7:7" ht="15" customHeight="1">
      <c r="G7669" s="488"/>
    </row>
    <row r="7670" spans="7:7" ht="15" customHeight="1">
      <c r="G7670" s="488"/>
    </row>
    <row r="7671" spans="7:7" ht="15" customHeight="1">
      <c r="G7671" s="488"/>
    </row>
    <row r="7672" spans="7:7" ht="15" customHeight="1">
      <c r="G7672" s="488"/>
    </row>
    <row r="7673" spans="7:7" ht="15" customHeight="1">
      <c r="G7673" s="488"/>
    </row>
    <row r="7674" spans="7:7" ht="15" customHeight="1">
      <c r="G7674" s="488"/>
    </row>
    <row r="7675" spans="7:7" ht="15" customHeight="1">
      <c r="G7675" s="488"/>
    </row>
    <row r="7676" spans="7:7" ht="15" customHeight="1">
      <c r="G7676" s="488"/>
    </row>
    <row r="7677" spans="7:7" ht="15" customHeight="1">
      <c r="G7677" s="488"/>
    </row>
    <row r="7678" spans="7:7" ht="15" customHeight="1">
      <c r="G7678" s="488"/>
    </row>
    <row r="7679" spans="7:7" ht="15" customHeight="1">
      <c r="G7679" s="488"/>
    </row>
    <row r="7680" spans="7:7" ht="15" customHeight="1">
      <c r="G7680" s="488"/>
    </row>
    <row r="7681" spans="7:7" ht="15" customHeight="1">
      <c r="G7681" s="488"/>
    </row>
    <row r="7682" spans="7:7" ht="15" customHeight="1">
      <c r="G7682" s="488"/>
    </row>
    <row r="7683" spans="7:7" ht="15" customHeight="1">
      <c r="G7683" s="488"/>
    </row>
    <row r="7684" spans="7:7" ht="15" customHeight="1">
      <c r="G7684" s="488"/>
    </row>
    <row r="7685" spans="7:7" ht="15" customHeight="1">
      <c r="G7685" s="488"/>
    </row>
    <row r="7686" spans="7:7" ht="15" customHeight="1">
      <c r="G7686" s="488"/>
    </row>
    <row r="7687" spans="7:7" ht="15" customHeight="1">
      <c r="G7687" s="488"/>
    </row>
    <row r="7688" spans="7:7" ht="15" customHeight="1">
      <c r="G7688" s="488"/>
    </row>
    <row r="7689" spans="7:7" ht="15" customHeight="1">
      <c r="G7689" s="488"/>
    </row>
    <row r="7690" spans="7:7" ht="15" customHeight="1">
      <c r="G7690" s="488"/>
    </row>
    <row r="7691" spans="7:7" ht="15" customHeight="1">
      <c r="G7691" s="488"/>
    </row>
    <row r="7692" spans="7:7" ht="15" customHeight="1">
      <c r="G7692" s="488"/>
    </row>
    <row r="7693" spans="7:7" ht="15" customHeight="1">
      <c r="G7693" s="488"/>
    </row>
    <row r="7694" spans="7:7" ht="15" customHeight="1">
      <c r="G7694" s="488"/>
    </row>
    <row r="7695" spans="7:7" ht="15" customHeight="1">
      <c r="G7695" s="488"/>
    </row>
    <row r="7696" spans="7:7" ht="15" customHeight="1">
      <c r="G7696" s="488"/>
    </row>
    <row r="7697" spans="7:7" ht="15" customHeight="1">
      <c r="G7697" s="488"/>
    </row>
    <row r="7698" spans="7:7" ht="15" customHeight="1">
      <c r="G7698" s="488"/>
    </row>
    <row r="7699" spans="7:7" ht="15" customHeight="1">
      <c r="G7699" s="488"/>
    </row>
    <row r="7700" spans="7:7" ht="15" customHeight="1">
      <c r="G7700" s="488"/>
    </row>
    <row r="7701" spans="7:7" ht="15" customHeight="1">
      <c r="G7701" s="488"/>
    </row>
    <row r="7702" spans="7:7" ht="15" customHeight="1">
      <c r="G7702" s="488"/>
    </row>
    <row r="7703" spans="7:7" ht="15" customHeight="1">
      <c r="G7703" s="488"/>
    </row>
    <row r="7704" spans="7:7" ht="15" customHeight="1">
      <c r="G7704" s="488"/>
    </row>
    <row r="7705" spans="7:7" ht="15" customHeight="1">
      <c r="G7705" s="488"/>
    </row>
    <row r="7706" spans="7:7" ht="15" customHeight="1">
      <c r="G7706" s="488"/>
    </row>
    <row r="7707" spans="7:7" ht="15" customHeight="1">
      <c r="G7707" s="488"/>
    </row>
    <row r="7708" spans="7:7" ht="15" customHeight="1">
      <c r="G7708" s="488"/>
    </row>
    <row r="7709" spans="7:7" ht="15" customHeight="1">
      <c r="G7709" s="488"/>
    </row>
    <row r="7710" spans="7:7" ht="15" customHeight="1">
      <c r="G7710" s="488"/>
    </row>
    <row r="7711" spans="7:7" ht="15" customHeight="1">
      <c r="G7711" s="488"/>
    </row>
    <row r="7712" spans="7:7" ht="15" customHeight="1">
      <c r="G7712" s="488"/>
    </row>
    <row r="7713" spans="7:7" ht="15" customHeight="1">
      <c r="G7713" s="488"/>
    </row>
    <row r="7714" spans="7:7" ht="15" customHeight="1">
      <c r="G7714" s="488"/>
    </row>
    <row r="7715" spans="7:7" ht="15" customHeight="1">
      <c r="G7715" s="488"/>
    </row>
    <row r="7716" spans="7:7" ht="15" customHeight="1">
      <c r="G7716" s="488"/>
    </row>
    <row r="7717" spans="7:7" ht="15" customHeight="1">
      <c r="G7717" s="488"/>
    </row>
    <row r="7718" spans="7:7" ht="15" customHeight="1">
      <c r="G7718" s="488"/>
    </row>
    <row r="7719" spans="7:7" ht="15" customHeight="1">
      <c r="G7719" s="488"/>
    </row>
    <row r="7720" spans="7:7" ht="15" customHeight="1">
      <c r="G7720" s="488"/>
    </row>
    <row r="7721" spans="7:7" ht="15" customHeight="1">
      <c r="G7721" s="488"/>
    </row>
    <row r="7722" spans="7:7" ht="15" customHeight="1">
      <c r="G7722" s="488"/>
    </row>
    <row r="7723" spans="7:7" ht="15" customHeight="1">
      <c r="G7723" s="488"/>
    </row>
    <row r="7724" spans="7:7" ht="15" customHeight="1">
      <c r="G7724" s="488"/>
    </row>
    <row r="7725" spans="7:7" ht="15" customHeight="1">
      <c r="G7725" s="488"/>
    </row>
    <row r="7726" spans="7:7" ht="15" customHeight="1">
      <c r="G7726" s="488"/>
    </row>
    <row r="7727" spans="7:7" ht="15" customHeight="1">
      <c r="G7727" s="488"/>
    </row>
    <row r="7728" spans="7:7" ht="15" customHeight="1">
      <c r="G7728" s="488"/>
    </row>
    <row r="7729" spans="7:7" ht="15" customHeight="1">
      <c r="G7729" s="488"/>
    </row>
    <row r="7730" spans="7:7" ht="15" customHeight="1">
      <c r="G7730" s="488"/>
    </row>
    <row r="7731" spans="7:7" ht="15" customHeight="1">
      <c r="G7731" s="488"/>
    </row>
    <row r="7732" spans="7:7" ht="15" customHeight="1">
      <c r="G7732" s="488"/>
    </row>
    <row r="7733" spans="7:7" ht="15" customHeight="1">
      <c r="G7733" s="488"/>
    </row>
    <row r="7734" spans="7:7" ht="15" customHeight="1">
      <c r="G7734" s="488"/>
    </row>
    <row r="7735" spans="7:7" ht="15" customHeight="1">
      <c r="G7735" s="488"/>
    </row>
    <row r="7736" spans="7:7" ht="15" customHeight="1">
      <c r="G7736" s="488"/>
    </row>
    <row r="7737" spans="7:7" ht="15" customHeight="1">
      <c r="G7737" s="488"/>
    </row>
    <row r="7738" spans="7:7" ht="15" customHeight="1">
      <c r="G7738" s="488"/>
    </row>
    <row r="7739" spans="7:7" ht="15" customHeight="1">
      <c r="G7739" s="488"/>
    </row>
    <row r="7740" spans="7:7" ht="15" customHeight="1">
      <c r="G7740" s="488"/>
    </row>
    <row r="7741" spans="7:7" ht="15" customHeight="1">
      <c r="G7741" s="488"/>
    </row>
    <row r="7742" spans="7:7" ht="15" customHeight="1">
      <c r="G7742" s="488"/>
    </row>
    <row r="7743" spans="7:7" ht="15" customHeight="1">
      <c r="G7743" s="488"/>
    </row>
    <row r="7744" spans="7:7" ht="15" customHeight="1">
      <c r="G7744" s="488"/>
    </row>
    <row r="7745" spans="7:7" ht="15" customHeight="1">
      <c r="G7745" s="488"/>
    </row>
    <row r="7746" spans="7:7" ht="15" customHeight="1">
      <c r="G7746" s="488"/>
    </row>
    <row r="7747" spans="7:7" ht="15" customHeight="1">
      <c r="G7747" s="488"/>
    </row>
    <row r="7748" spans="7:7" ht="15" customHeight="1">
      <c r="G7748" s="488"/>
    </row>
    <row r="7749" spans="7:7" ht="15" customHeight="1">
      <c r="G7749" s="488"/>
    </row>
    <row r="7750" spans="7:7" ht="15" customHeight="1">
      <c r="G7750" s="488"/>
    </row>
    <row r="7751" spans="7:7" ht="15" customHeight="1">
      <c r="G7751" s="488"/>
    </row>
    <row r="7752" spans="7:7" ht="15" customHeight="1">
      <c r="G7752" s="488"/>
    </row>
    <row r="7753" spans="7:7" ht="15" customHeight="1">
      <c r="G7753" s="488"/>
    </row>
    <row r="7754" spans="7:7" ht="15" customHeight="1">
      <c r="G7754" s="488"/>
    </row>
    <row r="7755" spans="7:7" ht="15" customHeight="1">
      <c r="G7755" s="488"/>
    </row>
    <row r="7756" spans="7:7" ht="15" customHeight="1">
      <c r="G7756" s="488"/>
    </row>
    <row r="7757" spans="7:7" ht="15" customHeight="1">
      <c r="G7757" s="488"/>
    </row>
    <row r="7758" spans="7:7" ht="15" customHeight="1">
      <c r="G7758" s="488"/>
    </row>
    <row r="7759" spans="7:7" ht="15" customHeight="1">
      <c r="G7759" s="488"/>
    </row>
    <row r="7760" spans="7:7" ht="15" customHeight="1">
      <c r="G7760" s="488"/>
    </row>
    <row r="7761" spans="7:7" ht="15" customHeight="1">
      <c r="G7761" s="488"/>
    </row>
    <row r="7762" spans="7:7" ht="15" customHeight="1">
      <c r="G7762" s="488"/>
    </row>
    <row r="7763" spans="7:7" ht="15" customHeight="1">
      <c r="G7763" s="488"/>
    </row>
    <row r="7764" spans="7:7" ht="15" customHeight="1">
      <c r="G7764" s="488"/>
    </row>
    <row r="7765" spans="7:7" ht="15" customHeight="1">
      <c r="G7765" s="488"/>
    </row>
    <row r="7766" spans="7:7" ht="15" customHeight="1">
      <c r="G7766" s="488"/>
    </row>
    <row r="7767" spans="7:7" ht="15" customHeight="1">
      <c r="G7767" s="488"/>
    </row>
    <row r="7768" spans="7:7" ht="15" customHeight="1">
      <c r="G7768" s="488"/>
    </row>
    <row r="7769" spans="7:7" ht="15" customHeight="1">
      <c r="G7769" s="488"/>
    </row>
    <row r="7770" spans="7:7" ht="15" customHeight="1">
      <c r="G7770" s="488"/>
    </row>
    <row r="7771" spans="7:7" ht="15" customHeight="1">
      <c r="G7771" s="488"/>
    </row>
    <row r="7772" spans="7:7" ht="15" customHeight="1">
      <c r="G7772" s="488"/>
    </row>
    <row r="7773" spans="7:7" ht="15" customHeight="1">
      <c r="G7773" s="488"/>
    </row>
    <row r="7774" spans="7:7" ht="15" customHeight="1">
      <c r="G7774" s="488"/>
    </row>
    <row r="7775" spans="7:7" ht="15" customHeight="1">
      <c r="G7775" s="488"/>
    </row>
    <row r="7776" spans="7:7" ht="15" customHeight="1">
      <c r="G7776" s="488"/>
    </row>
    <row r="7777" spans="7:7" ht="15" customHeight="1">
      <c r="G7777" s="488"/>
    </row>
    <row r="7778" spans="7:7" ht="15" customHeight="1">
      <c r="G7778" s="488"/>
    </row>
    <row r="7779" spans="7:7" ht="15" customHeight="1">
      <c r="G7779" s="488"/>
    </row>
    <row r="7780" spans="7:7" ht="15" customHeight="1">
      <c r="G7780" s="488"/>
    </row>
    <row r="7781" spans="7:7" ht="15" customHeight="1">
      <c r="G7781" s="488"/>
    </row>
    <row r="7782" spans="7:7" ht="15" customHeight="1">
      <c r="G7782" s="488"/>
    </row>
    <row r="7783" spans="7:7" ht="15" customHeight="1">
      <c r="G7783" s="488"/>
    </row>
    <row r="7784" spans="7:7" ht="15" customHeight="1">
      <c r="G7784" s="488"/>
    </row>
    <row r="7785" spans="7:7" ht="15" customHeight="1">
      <c r="G7785" s="488"/>
    </row>
    <row r="7786" spans="7:7" ht="15" customHeight="1">
      <c r="G7786" s="488"/>
    </row>
    <row r="7787" spans="7:7" ht="15" customHeight="1">
      <c r="G7787" s="488"/>
    </row>
    <row r="7788" spans="7:7" ht="15" customHeight="1">
      <c r="G7788" s="488"/>
    </row>
    <row r="7789" spans="7:7" ht="15" customHeight="1">
      <c r="G7789" s="488"/>
    </row>
    <row r="7790" spans="7:7" ht="15" customHeight="1">
      <c r="G7790" s="488"/>
    </row>
    <row r="7791" spans="7:7" ht="15" customHeight="1">
      <c r="G7791" s="488"/>
    </row>
    <row r="7792" spans="7:7" ht="15" customHeight="1">
      <c r="G7792" s="488"/>
    </row>
    <row r="7793" spans="7:7" ht="15" customHeight="1">
      <c r="G7793" s="488"/>
    </row>
    <row r="7794" spans="7:7" ht="15" customHeight="1">
      <c r="G7794" s="488"/>
    </row>
    <row r="7795" spans="7:7" ht="15" customHeight="1">
      <c r="G7795" s="488"/>
    </row>
    <row r="7796" spans="7:7" ht="15" customHeight="1">
      <c r="G7796" s="488"/>
    </row>
    <row r="7797" spans="7:7" ht="15" customHeight="1">
      <c r="G7797" s="488"/>
    </row>
    <row r="7798" spans="7:7" ht="15" customHeight="1">
      <c r="G7798" s="488"/>
    </row>
    <row r="7799" spans="7:7" ht="15" customHeight="1">
      <c r="G7799" s="488"/>
    </row>
    <row r="7800" spans="7:7" ht="15" customHeight="1">
      <c r="G7800" s="488"/>
    </row>
    <row r="7801" spans="7:7" ht="15" customHeight="1">
      <c r="G7801" s="488"/>
    </row>
    <row r="7802" spans="7:7" ht="15" customHeight="1">
      <c r="G7802" s="488"/>
    </row>
    <row r="7803" spans="7:7" ht="15" customHeight="1">
      <c r="G7803" s="488"/>
    </row>
    <row r="7804" spans="7:7" ht="15" customHeight="1">
      <c r="G7804" s="488"/>
    </row>
    <row r="7805" spans="7:7" ht="15" customHeight="1">
      <c r="G7805" s="488"/>
    </row>
    <row r="7806" spans="7:7" ht="15" customHeight="1">
      <c r="G7806" s="488"/>
    </row>
    <row r="7807" spans="7:7" ht="15" customHeight="1">
      <c r="G7807" s="488"/>
    </row>
    <row r="7808" spans="7:7" ht="15" customHeight="1">
      <c r="G7808" s="488"/>
    </row>
    <row r="7809" spans="7:7" ht="15" customHeight="1">
      <c r="G7809" s="488"/>
    </row>
    <row r="7810" spans="7:7" ht="15" customHeight="1">
      <c r="G7810" s="488"/>
    </row>
    <row r="7811" spans="7:7" ht="15" customHeight="1">
      <c r="G7811" s="488"/>
    </row>
    <row r="7812" spans="7:7" ht="15" customHeight="1">
      <c r="G7812" s="488"/>
    </row>
    <row r="7813" spans="7:7" ht="15" customHeight="1">
      <c r="G7813" s="488"/>
    </row>
    <row r="7814" spans="7:7" ht="15" customHeight="1">
      <c r="G7814" s="488"/>
    </row>
    <row r="7815" spans="7:7" ht="15" customHeight="1">
      <c r="G7815" s="488"/>
    </row>
    <row r="7816" spans="7:7" ht="15" customHeight="1">
      <c r="G7816" s="488"/>
    </row>
    <row r="7817" spans="7:7" ht="15" customHeight="1">
      <c r="G7817" s="488"/>
    </row>
    <row r="7818" spans="7:7" ht="15" customHeight="1">
      <c r="G7818" s="488"/>
    </row>
    <row r="7819" spans="7:7" ht="15" customHeight="1">
      <c r="G7819" s="488"/>
    </row>
    <row r="7820" spans="7:7" ht="15" customHeight="1">
      <c r="G7820" s="488"/>
    </row>
    <row r="7821" spans="7:7" ht="15" customHeight="1">
      <c r="G7821" s="488"/>
    </row>
    <row r="7822" spans="7:7" ht="15" customHeight="1">
      <c r="G7822" s="488"/>
    </row>
    <row r="7823" spans="7:7" ht="15" customHeight="1">
      <c r="G7823" s="488"/>
    </row>
    <row r="7824" spans="7:7" ht="15" customHeight="1">
      <c r="G7824" s="488"/>
    </row>
    <row r="7825" spans="7:7" ht="15" customHeight="1">
      <c r="G7825" s="488"/>
    </row>
    <row r="7826" spans="7:7" ht="15" customHeight="1">
      <c r="G7826" s="488"/>
    </row>
    <row r="7827" spans="7:7" ht="15" customHeight="1">
      <c r="G7827" s="488"/>
    </row>
    <row r="7828" spans="7:7" ht="15" customHeight="1">
      <c r="G7828" s="488"/>
    </row>
    <row r="7829" spans="7:7" ht="15" customHeight="1">
      <c r="G7829" s="488"/>
    </row>
    <row r="7830" spans="7:7" ht="15" customHeight="1">
      <c r="G7830" s="488"/>
    </row>
    <row r="7831" spans="7:7" ht="15" customHeight="1">
      <c r="G7831" s="488"/>
    </row>
    <row r="7832" spans="7:7" ht="15" customHeight="1">
      <c r="G7832" s="488"/>
    </row>
    <row r="7833" spans="7:7" ht="15" customHeight="1">
      <c r="G7833" s="488"/>
    </row>
    <row r="7834" spans="7:7" ht="15" customHeight="1">
      <c r="G7834" s="488"/>
    </row>
    <row r="7835" spans="7:7" ht="15" customHeight="1">
      <c r="G7835" s="488"/>
    </row>
    <row r="7836" spans="7:7" ht="15" customHeight="1">
      <c r="G7836" s="488"/>
    </row>
    <row r="7837" spans="7:7" ht="15" customHeight="1">
      <c r="G7837" s="488"/>
    </row>
    <row r="7838" spans="7:7" ht="15" customHeight="1">
      <c r="G7838" s="488"/>
    </row>
    <row r="7839" spans="7:7" ht="15" customHeight="1">
      <c r="G7839" s="488"/>
    </row>
    <row r="7840" spans="7:7" ht="15" customHeight="1">
      <c r="G7840" s="488"/>
    </row>
    <row r="7841" spans="7:7" ht="15" customHeight="1">
      <c r="G7841" s="488"/>
    </row>
    <row r="7842" spans="7:7" ht="15" customHeight="1">
      <c r="G7842" s="488"/>
    </row>
    <row r="7843" spans="7:7" ht="15" customHeight="1">
      <c r="G7843" s="488"/>
    </row>
    <row r="7844" spans="7:7" ht="15" customHeight="1">
      <c r="G7844" s="488"/>
    </row>
    <row r="7845" spans="7:7" ht="15" customHeight="1">
      <c r="G7845" s="488"/>
    </row>
    <row r="7846" spans="7:7" ht="15" customHeight="1">
      <c r="G7846" s="488"/>
    </row>
    <row r="7847" spans="7:7" ht="15" customHeight="1">
      <c r="G7847" s="488"/>
    </row>
    <row r="7848" spans="7:7" ht="15" customHeight="1">
      <c r="G7848" s="488"/>
    </row>
    <row r="7849" spans="7:7" ht="15" customHeight="1">
      <c r="G7849" s="488"/>
    </row>
    <row r="7850" spans="7:7" ht="15" customHeight="1">
      <c r="G7850" s="488"/>
    </row>
    <row r="7851" spans="7:7" ht="15" customHeight="1">
      <c r="G7851" s="488"/>
    </row>
    <row r="7852" spans="7:7" ht="15" customHeight="1">
      <c r="G7852" s="488"/>
    </row>
    <row r="7853" spans="7:7" ht="15" customHeight="1">
      <c r="G7853" s="488"/>
    </row>
    <row r="7854" spans="7:7" ht="15" customHeight="1">
      <c r="G7854" s="488"/>
    </row>
    <row r="7855" spans="7:7" ht="15" customHeight="1">
      <c r="G7855" s="488"/>
    </row>
    <row r="7856" spans="7:7" ht="15" customHeight="1">
      <c r="G7856" s="488"/>
    </row>
    <row r="7857" spans="7:7" ht="15" customHeight="1">
      <c r="G7857" s="488"/>
    </row>
    <row r="7858" spans="7:7" ht="15" customHeight="1">
      <c r="G7858" s="488"/>
    </row>
    <row r="7859" spans="7:7" ht="15" customHeight="1">
      <c r="G7859" s="488"/>
    </row>
    <row r="7860" spans="7:7" ht="15" customHeight="1">
      <c r="G7860" s="488"/>
    </row>
    <row r="7861" spans="7:7" ht="15" customHeight="1">
      <c r="G7861" s="488"/>
    </row>
    <row r="7862" spans="7:7" ht="15" customHeight="1">
      <c r="G7862" s="488"/>
    </row>
    <row r="7863" spans="7:7" ht="15" customHeight="1">
      <c r="G7863" s="488"/>
    </row>
    <row r="7864" spans="7:7" ht="15" customHeight="1">
      <c r="G7864" s="488"/>
    </row>
    <row r="7865" spans="7:7" ht="15" customHeight="1">
      <c r="G7865" s="488"/>
    </row>
    <row r="7866" spans="7:7" ht="15" customHeight="1">
      <c r="G7866" s="488"/>
    </row>
    <row r="7867" spans="7:7" ht="15" customHeight="1">
      <c r="G7867" s="488"/>
    </row>
    <row r="7868" spans="7:7" ht="15" customHeight="1">
      <c r="G7868" s="488"/>
    </row>
    <row r="7869" spans="7:7" ht="15" customHeight="1">
      <c r="G7869" s="488"/>
    </row>
    <row r="7870" spans="7:7" ht="15" customHeight="1">
      <c r="G7870" s="488"/>
    </row>
    <row r="7871" spans="7:7" ht="15" customHeight="1">
      <c r="G7871" s="488"/>
    </row>
    <row r="7872" spans="7:7" ht="15" customHeight="1">
      <c r="G7872" s="488"/>
    </row>
    <row r="7873" spans="7:7" ht="15" customHeight="1">
      <c r="G7873" s="488"/>
    </row>
    <row r="7874" spans="7:7" ht="15" customHeight="1">
      <c r="G7874" s="488"/>
    </row>
    <row r="7875" spans="7:7" ht="15" customHeight="1">
      <c r="G7875" s="488"/>
    </row>
    <row r="7876" spans="7:7" ht="15" customHeight="1">
      <c r="G7876" s="488"/>
    </row>
    <row r="7877" spans="7:7" ht="15" customHeight="1">
      <c r="G7877" s="488"/>
    </row>
    <row r="7878" spans="7:7" ht="15" customHeight="1">
      <c r="G7878" s="488"/>
    </row>
    <row r="7879" spans="7:7" ht="15" customHeight="1">
      <c r="G7879" s="488"/>
    </row>
    <row r="7880" spans="7:7" ht="15" customHeight="1">
      <c r="G7880" s="488"/>
    </row>
    <row r="7881" spans="7:7" ht="15" customHeight="1">
      <c r="G7881" s="488"/>
    </row>
    <row r="7882" spans="7:7" ht="15" customHeight="1">
      <c r="G7882" s="488"/>
    </row>
    <row r="7883" spans="7:7" ht="15" customHeight="1">
      <c r="G7883" s="488"/>
    </row>
    <row r="7884" spans="7:7" ht="15" customHeight="1">
      <c r="G7884" s="488"/>
    </row>
    <row r="7885" spans="7:7" ht="15" customHeight="1">
      <c r="G7885" s="488"/>
    </row>
    <row r="7886" spans="7:7" ht="15" customHeight="1">
      <c r="G7886" s="488"/>
    </row>
    <row r="7887" spans="7:7" ht="15" customHeight="1">
      <c r="G7887" s="488"/>
    </row>
    <row r="7888" spans="7:7" ht="15" customHeight="1">
      <c r="G7888" s="488"/>
    </row>
    <row r="7889" spans="7:7" ht="15" customHeight="1">
      <c r="G7889" s="488"/>
    </row>
    <row r="7890" spans="7:7" ht="15" customHeight="1">
      <c r="G7890" s="488"/>
    </row>
    <row r="7891" spans="7:7" ht="15" customHeight="1">
      <c r="G7891" s="488"/>
    </row>
    <row r="7892" spans="7:7" ht="15" customHeight="1">
      <c r="G7892" s="488"/>
    </row>
    <row r="7893" spans="7:7" ht="15" customHeight="1">
      <c r="G7893" s="488"/>
    </row>
    <row r="7894" spans="7:7" ht="15" customHeight="1">
      <c r="G7894" s="488"/>
    </row>
    <row r="7895" spans="7:7" ht="15" customHeight="1">
      <c r="G7895" s="488"/>
    </row>
    <row r="7896" spans="7:7" ht="15" customHeight="1">
      <c r="G7896" s="488"/>
    </row>
    <row r="7897" spans="7:7" ht="15" customHeight="1">
      <c r="G7897" s="488"/>
    </row>
    <row r="7898" spans="7:7" ht="15" customHeight="1">
      <c r="G7898" s="488"/>
    </row>
    <row r="7899" spans="7:7" ht="15" customHeight="1">
      <c r="G7899" s="488"/>
    </row>
    <row r="7900" spans="7:7" ht="15" customHeight="1">
      <c r="G7900" s="488"/>
    </row>
    <row r="7901" spans="7:7" ht="15" customHeight="1">
      <c r="G7901" s="488"/>
    </row>
    <row r="7902" spans="7:7" ht="15" customHeight="1">
      <c r="G7902" s="488"/>
    </row>
    <row r="7903" spans="7:7" ht="15" customHeight="1">
      <c r="G7903" s="488"/>
    </row>
    <row r="7904" spans="7:7" ht="15" customHeight="1">
      <c r="G7904" s="488"/>
    </row>
    <row r="7905" spans="7:7" ht="15" customHeight="1">
      <c r="G7905" s="488"/>
    </row>
    <row r="7906" spans="7:7" ht="15" customHeight="1">
      <c r="G7906" s="488"/>
    </row>
    <row r="7907" spans="7:7" ht="15" customHeight="1">
      <c r="G7907" s="488"/>
    </row>
    <row r="7908" spans="7:7" ht="15" customHeight="1">
      <c r="G7908" s="488"/>
    </row>
    <row r="7909" spans="7:7" ht="15" customHeight="1">
      <c r="G7909" s="488"/>
    </row>
    <row r="7910" spans="7:7" ht="15" customHeight="1">
      <c r="G7910" s="488"/>
    </row>
    <row r="7911" spans="7:7" ht="15" customHeight="1">
      <c r="G7911" s="488"/>
    </row>
    <row r="7912" spans="7:7" ht="15" customHeight="1">
      <c r="G7912" s="488"/>
    </row>
    <row r="7913" spans="7:7" ht="15" customHeight="1">
      <c r="G7913" s="488"/>
    </row>
    <row r="7914" spans="7:7" ht="15" customHeight="1">
      <c r="G7914" s="488"/>
    </row>
    <row r="7915" spans="7:7" ht="15" customHeight="1">
      <c r="G7915" s="488"/>
    </row>
    <row r="7916" spans="7:7" ht="15" customHeight="1">
      <c r="G7916" s="488"/>
    </row>
    <row r="7917" spans="7:7" ht="15" customHeight="1">
      <c r="G7917" s="488"/>
    </row>
    <row r="7918" spans="7:7" ht="15" customHeight="1">
      <c r="G7918" s="488"/>
    </row>
    <row r="7919" spans="7:7" ht="15" customHeight="1">
      <c r="G7919" s="488"/>
    </row>
    <row r="7920" spans="7:7" ht="15" customHeight="1">
      <c r="G7920" s="488"/>
    </row>
    <row r="7921" spans="7:7" ht="15" customHeight="1">
      <c r="G7921" s="488"/>
    </row>
    <row r="7922" spans="7:7" ht="15" customHeight="1">
      <c r="G7922" s="488"/>
    </row>
    <row r="7923" spans="7:7" ht="15" customHeight="1">
      <c r="G7923" s="488"/>
    </row>
    <row r="7924" spans="7:7" ht="15" customHeight="1">
      <c r="G7924" s="488"/>
    </row>
    <row r="7925" spans="7:7" ht="15" customHeight="1">
      <c r="G7925" s="488"/>
    </row>
    <row r="7926" spans="7:7" ht="15" customHeight="1">
      <c r="G7926" s="488"/>
    </row>
    <row r="7927" spans="7:7" ht="15" customHeight="1">
      <c r="G7927" s="488"/>
    </row>
    <row r="7928" spans="7:7" ht="15" customHeight="1">
      <c r="G7928" s="488"/>
    </row>
    <row r="7929" spans="7:7" ht="15" customHeight="1">
      <c r="G7929" s="488"/>
    </row>
    <row r="7930" spans="7:7" ht="15" customHeight="1">
      <c r="G7930" s="488"/>
    </row>
    <row r="7931" spans="7:7" ht="15" customHeight="1">
      <c r="G7931" s="488"/>
    </row>
    <row r="7932" spans="7:7" ht="15" customHeight="1">
      <c r="G7932" s="488"/>
    </row>
    <row r="7933" spans="7:7" ht="15" customHeight="1">
      <c r="G7933" s="488"/>
    </row>
    <row r="7934" spans="7:7" ht="15" customHeight="1">
      <c r="G7934" s="488"/>
    </row>
    <row r="7935" spans="7:7" ht="15" customHeight="1">
      <c r="G7935" s="488"/>
    </row>
    <row r="7936" spans="7:7" ht="15" customHeight="1">
      <c r="G7936" s="488"/>
    </row>
    <row r="7937" spans="7:7" ht="15" customHeight="1">
      <c r="G7937" s="488"/>
    </row>
    <row r="7938" spans="7:7" ht="15" customHeight="1">
      <c r="G7938" s="488"/>
    </row>
    <row r="7939" spans="7:7" ht="15" customHeight="1">
      <c r="G7939" s="488"/>
    </row>
    <row r="7940" spans="7:7" ht="15" customHeight="1">
      <c r="G7940" s="488"/>
    </row>
    <row r="7941" spans="7:7" ht="15" customHeight="1">
      <c r="G7941" s="488"/>
    </row>
    <row r="7942" spans="7:7" ht="15" customHeight="1">
      <c r="G7942" s="488"/>
    </row>
    <row r="7943" spans="7:7" ht="15" customHeight="1">
      <c r="G7943" s="488"/>
    </row>
    <row r="7944" spans="7:7" ht="15" customHeight="1">
      <c r="G7944" s="488"/>
    </row>
    <row r="7945" spans="7:7" ht="15" customHeight="1">
      <c r="G7945" s="488"/>
    </row>
    <row r="7946" spans="7:7" ht="15" customHeight="1">
      <c r="G7946" s="488"/>
    </row>
    <row r="7947" spans="7:7" ht="15" customHeight="1">
      <c r="G7947" s="488"/>
    </row>
    <row r="7948" spans="7:7" ht="15" customHeight="1">
      <c r="G7948" s="488"/>
    </row>
    <row r="7949" spans="7:7" ht="15" customHeight="1">
      <c r="G7949" s="488"/>
    </row>
    <row r="7950" spans="7:7" ht="15" customHeight="1">
      <c r="G7950" s="488"/>
    </row>
    <row r="7951" spans="7:7" ht="15" customHeight="1">
      <c r="G7951" s="488"/>
    </row>
    <row r="7952" spans="7:7" ht="15" customHeight="1">
      <c r="G7952" s="488"/>
    </row>
    <row r="7953" spans="7:7" ht="15" customHeight="1">
      <c r="G7953" s="488"/>
    </row>
    <row r="7954" spans="7:7" ht="15" customHeight="1">
      <c r="G7954" s="488"/>
    </row>
    <row r="7955" spans="7:7" ht="15" customHeight="1">
      <c r="G7955" s="488"/>
    </row>
    <row r="7956" spans="7:7" ht="15" customHeight="1">
      <c r="G7956" s="488"/>
    </row>
    <row r="7957" spans="7:7" ht="15" customHeight="1">
      <c r="G7957" s="488"/>
    </row>
    <row r="7958" spans="7:7" ht="15" customHeight="1">
      <c r="G7958" s="488"/>
    </row>
    <row r="7959" spans="7:7" ht="15" customHeight="1">
      <c r="G7959" s="488"/>
    </row>
    <row r="7960" spans="7:7" ht="15" customHeight="1">
      <c r="G7960" s="488"/>
    </row>
    <row r="7961" spans="7:7" ht="15" customHeight="1">
      <c r="G7961" s="488"/>
    </row>
    <row r="7962" spans="7:7" ht="15" customHeight="1">
      <c r="G7962" s="488"/>
    </row>
    <row r="7963" spans="7:7" ht="15" customHeight="1">
      <c r="G7963" s="488"/>
    </row>
    <row r="7964" spans="7:7" ht="15" customHeight="1">
      <c r="G7964" s="488"/>
    </row>
    <row r="7965" spans="7:7" ht="15" customHeight="1">
      <c r="G7965" s="488"/>
    </row>
    <row r="7966" spans="7:7" ht="15" customHeight="1">
      <c r="G7966" s="488"/>
    </row>
    <row r="7967" spans="7:7" ht="15" customHeight="1">
      <c r="G7967" s="488"/>
    </row>
    <row r="7968" spans="7:7" ht="15" customHeight="1">
      <c r="G7968" s="488"/>
    </row>
    <row r="7969" spans="7:7" ht="15" customHeight="1">
      <c r="G7969" s="488"/>
    </row>
    <row r="7970" spans="7:7" ht="15" customHeight="1">
      <c r="G7970" s="488"/>
    </row>
    <row r="7971" spans="7:7" ht="15" customHeight="1">
      <c r="G7971" s="488"/>
    </row>
    <row r="7972" spans="7:7" ht="15" customHeight="1">
      <c r="G7972" s="488"/>
    </row>
    <row r="7973" spans="7:7" ht="15" customHeight="1">
      <c r="G7973" s="488"/>
    </row>
    <row r="7974" spans="7:7" ht="15" customHeight="1">
      <c r="G7974" s="488"/>
    </row>
    <row r="7975" spans="7:7" ht="15" customHeight="1">
      <c r="G7975" s="488"/>
    </row>
    <row r="7976" spans="7:7" ht="15" customHeight="1">
      <c r="G7976" s="488"/>
    </row>
    <row r="7977" spans="7:7" ht="15" customHeight="1">
      <c r="G7977" s="488"/>
    </row>
    <row r="7978" spans="7:7" ht="15" customHeight="1">
      <c r="G7978" s="488"/>
    </row>
    <row r="7979" spans="7:7" ht="15" customHeight="1">
      <c r="G7979" s="488"/>
    </row>
    <row r="7980" spans="7:7" ht="15" customHeight="1">
      <c r="G7980" s="488"/>
    </row>
    <row r="7981" spans="7:7" ht="15" customHeight="1">
      <c r="G7981" s="488"/>
    </row>
    <row r="7982" spans="7:7" ht="15" customHeight="1">
      <c r="G7982" s="488"/>
    </row>
    <row r="7983" spans="7:7" ht="15" customHeight="1">
      <c r="G7983" s="488"/>
    </row>
    <row r="7984" spans="7:7" ht="15" customHeight="1">
      <c r="G7984" s="488"/>
    </row>
    <row r="7985" spans="7:7" ht="15" customHeight="1">
      <c r="G7985" s="488"/>
    </row>
    <row r="7986" spans="7:7" ht="15" customHeight="1">
      <c r="G7986" s="488"/>
    </row>
    <row r="7987" spans="7:7" ht="15" customHeight="1">
      <c r="G7987" s="488"/>
    </row>
    <row r="7988" spans="7:7" ht="15" customHeight="1">
      <c r="G7988" s="488"/>
    </row>
    <row r="7989" spans="7:7" ht="15" customHeight="1">
      <c r="G7989" s="488"/>
    </row>
    <row r="7990" spans="7:7" ht="15" customHeight="1">
      <c r="G7990" s="488"/>
    </row>
    <row r="7991" spans="7:7" ht="15" customHeight="1">
      <c r="G7991" s="488"/>
    </row>
    <row r="7992" spans="7:7" ht="15" customHeight="1">
      <c r="G7992" s="488"/>
    </row>
    <row r="7993" spans="7:7" ht="15" customHeight="1">
      <c r="G7993" s="488"/>
    </row>
    <row r="7994" spans="7:7" ht="15" customHeight="1">
      <c r="G7994" s="488"/>
    </row>
    <row r="7995" spans="7:7" ht="15" customHeight="1">
      <c r="G7995" s="488"/>
    </row>
    <row r="7996" spans="7:7" ht="15" customHeight="1">
      <c r="G7996" s="488"/>
    </row>
    <row r="7997" spans="7:7" ht="15" customHeight="1">
      <c r="G7997" s="488"/>
    </row>
    <row r="7998" spans="7:7" ht="15" customHeight="1">
      <c r="G7998" s="488"/>
    </row>
    <row r="7999" spans="7:7" ht="15" customHeight="1">
      <c r="G7999" s="488"/>
    </row>
    <row r="8000" spans="7:7" ht="15" customHeight="1">
      <c r="G8000" s="488"/>
    </row>
    <row r="8001" spans="7:7" ht="15" customHeight="1">
      <c r="G8001" s="488"/>
    </row>
    <row r="8002" spans="7:7" ht="15" customHeight="1">
      <c r="G8002" s="488"/>
    </row>
    <row r="8003" spans="7:7" ht="15" customHeight="1">
      <c r="G8003" s="488"/>
    </row>
    <row r="8004" spans="7:7" ht="15" customHeight="1">
      <c r="G8004" s="488"/>
    </row>
    <row r="8005" spans="7:7" ht="15" customHeight="1">
      <c r="G8005" s="488"/>
    </row>
    <row r="8006" spans="7:7" ht="15" customHeight="1">
      <c r="G8006" s="488"/>
    </row>
    <row r="8007" spans="7:7" ht="15" customHeight="1">
      <c r="G8007" s="488"/>
    </row>
    <row r="8008" spans="7:7" ht="15" customHeight="1">
      <c r="G8008" s="488"/>
    </row>
    <row r="8009" spans="7:7" ht="15" customHeight="1">
      <c r="G8009" s="488"/>
    </row>
    <row r="8010" spans="7:7" ht="15" customHeight="1">
      <c r="G8010" s="488"/>
    </row>
    <row r="8011" spans="7:7" ht="15" customHeight="1">
      <c r="G8011" s="488"/>
    </row>
    <row r="8012" spans="7:7" ht="15" customHeight="1">
      <c r="G8012" s="488"/>
    </row>
    <row r="8013" spans="7:7" ht="15" customHeight="1">
      <c r="G8013" s="488"/>
    </row>
    <row r="8014" spans="7:7" ht="15" customHeight="1">
      <c r="G8014" s="488"/>
    </row>
    <row r="8015" spans="7:7" ht="15" customHeight="1">
      <c r="G8015" s="488"/>
    </row>
    <row r="8016" spans="7:7" ht="15" customHeight="1">
      <c r="G8016" s="488"/>
    </row>
    <row r="8017" spans="7:7" ht="15" customHeight="1">
      <c r="G8017" s="488"/>
    </row>
    <row r="8018" spans="7:7" ht="15" customHeight="1">
      <c r="G8018" s="488"/>
    </row>
    <row r="8019" spans="7:7" ht="15" customHeight="1">
      <c r="G8019" s="488"/>
    </row>
    <row r="8020" spans="7:7" ht="15" customHeight="1">
      <c r="G8020" s="488"/>
    </row>
    <row r="8021" spans="7:7" ht="15" customHeight="1">
      <c r="G8021" s="488"/>
    </row>
    <row r="8022" spans="7:7" ht="15" customHeight="1">
      <c r="G8022" s="488"/>
    </row>
    <row r="8023" spans="7:7" ht="15" customHeight="1">
      <c r="G8023" s="488"/>
    </row>
    <row r="8024" spans="7:7" ht="15" customHeight="1">
      <c r="G8024" s="488"/>
    </row>
    <row r="8025" spans="7:7" ht="15" customHeight="1">
      <c r="G8025" s="488"/>
    </row>
    <row r="8026" spans="7:7" ht="15" customHeight="1">
      <c r="G8026" s="488"/>
    </row>
    <row r="8027" spans="7:7" ht="15" customHeight="1">
      <c r="G8027" s="488"/>
    </row>
    <row r="8028" spans="7:7" ht="15" customHeight="1">
      <c r="G8028" s="488"/>
    </row>
    <row r="8029" spans="7:7" ht="15" customHeight="1">
      <c r="G8029" s="488"/>
    </row>
    <row r="8030" spans="7:7" ht="15" customHeight="1">
      <c r="G8030" s="488"/>
    </row>
    <row r="8031" spans="7:7" ht="15" customHeight="1">
      <c r="G8031" s="488"/>
    </row>
    <row r="8032" spans="7:7" ht="15" customHeight="1">
      <c r="G8032" s="488"/>
    </row>
    <row r="8033" spans="7:7" ht="15" customHeight="1">
      <c r="G8033" s="488"/>
    </row>
    <row r="8034" spans="7:7" ht="15" customHeight="1">
      <c r="G8034" s="488"/>
    </row>
    <row r="8035" spans="7:7" ht="15" customHeight="1">
      <c r="G8035" s="488"/>
    </row>
    <row r="8036" spans="7:7" ht="15" customHeight="1">
      <c r="G8036" s="488"/>
    </row>
    <row r="8037" spans="7:7" ht="15" customHeight="1">
      <c r="G8037" s="488"/>
    </row>
    <row r="8038" spans="7:7" ht="15" customHeight="1">
      <c r="G8038" s="488"/>
    </row>
    <row r="8039" spans="7:7" ht="15" customHeight="1">
      <c r="G8039" s="488"/>
    </row>
    <row r="8040" spans="7:7" ht="15" customHeight="1">
      <c r="G8040" s="488"/>
    </row>
    <row r="8041" spans="7:7" ht="15" customHeight="1">
      <c r="G8041" s="488"/>
    </row>
    <row r="8042" spans="7:7" ht="15" customHeight="1">
      <c r="G8042" s="488"/>
    </row>
    <row r="8043" spans="7:7" ht="15" customHeight="1">
      <c r="G8043" s="488"/>
    </row>
    <row r="8044" spans="7:7" ht="15" customHeight="1">
      <c r="G8044" s="488"/>
    </row>
    <row r="8045" spans="7:7" ht="15" customHeight="1">
      <c r="G8045" s="488"/>
    </row>
    <row r="8046" spans="7:7" ht="15" customHeight="1">
      <c r="G8046" s="488"/>
    </row>
    <row r="8047" spans="7:7" ht="15" customHeight="1">
      <c r="G8047" s="488"/>
    </row>
    <row r="8048" spans="7:7" ht="15" customHeight="1">
      <c r="G8048" s="488"/>
    </row>
    <row r="8049" spans="7:7" ht="15" customHeight="1">
      <c r="G8049" s="488"/>
    </row>
    <row r="8050" spans="7:7" ht="15" customHeight="1">
      <c r="G8050" s="488"/>
    </row>
    <row r="8051" spans="7:7" ht="15" customHeight="1">
      <c r="G8051" s="488"/>
    </row>
    <row r="8052" spans="7:7" ht="15" customHeight="1">
      <c r="G8052" s="488"/>
    </row>
    <row r="8053" spans="7:7" ht="15" customHeight="1">
      <c r="G8053" s="488"/>
    </row>
    <row r="8054" spans="7:7" ht="15" customHeight="1">
      <c r="G8054" s="488"/>
    </row>
    <row r="8055" spans="7:7" ht="15" customHeight="1">
      <c r="G8055" s="488"/>
    </row>
    <row r="8056" spans="7:7" ht="15" customHeight="1">
      <c r="G8056" s="488"/>
    </row>
    <row r="8057" spans="7:7" ht="15" customHeight="1">
      <c r="G8057" s="488"/>
    </row>
    <row r="8058" spans="7:7" ht="15" customHeight="1">
      <c r="G8058" s="488"/>
    </row>
    <row r="8059" spans="7:7" ht="15" customHeight="1">
      <c r="G8059" s="488"/>
    </row>
    <row r="8060" spans="7:7" ht="15" customHeight="1">
      <c r="G8060" s="488"/>
    </row>
    <row r="8061" spans="7:7" ht="15" customHeight="1">
      <c r="G8061" s="488"/>
    </row>
    <row r="8062" spans="7:7" ht="15" customHeight="1">
      <c r="G8062" s="488"/>
    </row>
    <row r="8063" spans="7:7" ht="15" customHeight="1">
      <c r="G8063" s="488"/>
    </row>
    <row r="8064" spans="7:7" ht="15" customHeight="1">
      <c r="G8064" s="488"/>
    </row>
    <row r="8065" spans="7:7" ht="15" customHeight="1">
      <c r="G8065" s="488"/>
    </row>
    <row r="8066" spans="7:7" ht="15" customHeight="1">
      <c r="G8066" s="488"/>
    </row>
    <row r="8067" spans="7:7" ht="15" customHeight="1">
      <c r="G8067" s="488"/>
    </row>
    <row r="8068" spans="7:7" ht="15" customHeight="1">
      <c r="G8068" s="488"/>
    </row>
    <row r="8069" spans="7:7" ht="15" customHeight="1">
      <c r="G8069" s="488"/>
    </row>
    <row r="8070" spans="7:7" ht="15" customHeight="1">
      <c r="G8070" s="488"/>
    </row>
    <row r="8071" spans="7:7" ht="15" customHeight="1">
      <c r="G8071" s="488"/>
    </row>
    <row r="8072" spans="7:7" ht="15" customHeight="1">
      <c r="G8072" s="488"/>
    </row>
    <row r="8073" spans="7:7" ht="15" customHeight="1">
      <c r="G8073" s="488"/>
    </row>
    <row r="8074" spans="7:7" ht="15" customHeight="1">
      <c r="G8074" s="488"/>
    </row>
    <row r="8075" spans="7:7" ht="15" customHeight="1">
      <c r="G8075" s="488"/>
    </row>
    <row r="8076" spans="7:7" ht="15" customHeight="1">
      <c r="G8076" s="488"/>
    </row>
    <row r="8077" spans="7:7" ht="15" customHeight="1">
      <c r="G8077" s="488"/>
    </row>
    <row r="8078" spans="7:7" ht="15" customHeight="1">
      <c r="G8078" s="488"/>
    </row>
    <row r="8079" spans="7:7" ht="15" customHeight="1">
      <c r="G8079" s="488"/>
    </row>
    <row r="8080" spans="7:7" ht="15" customHeight="1">
      <c r="G8080" s="488"/>
    </row>
    <row r="8081" spans="7:7" ht="15" customHeight="1">
      <c r="G8081" s="488"/>
    </row>
    <row r="8082" spans="7:7" ht="15" customHeight="1">
      <c r="G8082" s="488"/>
    </row>
    <row r="8083" spans="7:7" ht="15" customHeight="1">
      <c r="G8083" s="488"/>
    </row>
    <row r="8084" spans="7:7" ht="15" customHeight="1">
      <c r="G8084" s="488"/>
    </row>
    <row r="8085" spans="7:7" ht="15" customHeight="1">
      <c r="G8085" s="488"/>
    </row>
    <row r="8086" spans="7:7" ht="15" customHeight="1">
      <c r="G8086" s="488"/>
    </row>
    <row r="8087" spans="7:7" ht="15" customHeight="1">
      <c r="G8087" s="488"/>
    </row>
    <row r="8088" spans="7:7" ht="15" customHeight="1">
      <c r="G8088" s="488"/>
    </row>
    <row r="8089" spans="7:7" ht="15" customHeight="1">
      <c r="G8089" s="488"/>
    </row>
    <row r="8090" spans="7:7" ht="15" customHeight="1">
      <c r="G8090" s="488"/>
    </row>
    <row r="8091" spans="7:7" ht="15" customHeight="1">
      <c r="G8091" s="488"/>
    </row>
    <row r="8092" spans="7:7" ht="15" customHeight="1">
      <c r="G8092" s="488"/>
    </row>
    <row r="8093" spans="7:7" ht="15" customHeight="1">
      <c r="G8093" s="488"/>
    </row>
    <row r="8094" spans="7:7" ht="15" customHeight="1">
      <c r="G8094" s="488"/>
    </row>
    <row r="8095" spans="7:7" ht="15" customHeight="1">
      <c r="G8095" s="488"/>
    </row>
    <row r="8096" spans="7:7" ht="15" customHeight="1">
      <c r="G8096" s="488"/>
    </row>
    <row r="8097" spans="7:7" ht="15" customHeight="1">
      <c r="G8097" s="488"/>
    </row>
    <row r="8098" spans="7:7" ht="15" customHeight="1">
      <c r="G8098" s="488"/>
    </row>
    <row r="8099" spans="7:7" ht="15" customHeight="1">
      <c r="G8099" s="488"/>
    </row>
    <row r="8100" spans="7:7" ht="15" customHeight="1">
      <c r="G8100" s="488"/>
    </row>
    <row r="8101" spans="7:7" ht="15" customHeight="1">
      <c r="G8101" s="488"/>
    </row>
    <row r="8102" spans="7:7" ht="15" customHeight="1">
      <c r="G8102" s="488"/>
    </row>
    <row r="8103" spans="7:7" ht="15" customHeight="1">
      <c r="G8103" s="488"/>
    </row>
    <row r="8104" spans="7:7" ht="15" customHeight="1">
      <c r="G8104" s="488"/>
    </row>
    <row r="8105" spans="7:7" ht="15" customHeight="1">
      <c r="G8105" s="488"/>
    </row>
    <row r="8106" spans="7:7" ht="15" customHeight="1">
      <c r="G8106" s="488"/>
    </row>
    <row r="8107" spans="7:7" ht="15" customHeight="1">
      <c r="G8107" s="488"/>
    </row>
    <row r="8108" spans="7:7" ht="15" customHeight="1">
      <c r="G8108" s="488"/>
    </row>
    <row r="8109" spans="7:7" ht="15" customHeight="1">
      <c r="G8109" s="488"/>
    </row>
    <row r="8110" spans="7:7" ht="15" customHeight="1">
      <c r="G8110" s="488"/>
    </row>
    <row r="8111" spans="7:7" ht="15" customHeight="1">
      <c r="G8111" s="488"/>
    </row>
    <row r="8112" spans="7:7" ht="15" customHeight="1">
      <c r="G8112" s="488"/>
    </row>
    <row r="8113" spans="7:7" ht="15" customHeight="1">
      <c r="G8113" s="488"/>
    </row>
    <row r="8114" spans="7:7" ht="15" customHeight="1">
      <c r="G8114" s="488"/>
    </row>
    <row r="8115" spans="7:7" ht="15" customHeight="1">
      <c r="G8115" s="488"/>
    </row>
    <row r="8116" spans="7:7" ht="15" customHeight="1">
      <c r="G8116" s="488"/>
    </row>
    <row r="8117" spans="7:7" ht="15" customHeight="1">
      <c r="G8117" s="488"/>
    </row>
    <row r="8118" spans="7:7" ht="15" customHeight="1">
      <c r="G8118" s="488"/>
    </row>
    <row r="8119" spans="7:7" ht="15" customHeight="1">
      <c r="G8119" s="488"/>
    </row>
    <row r="8120" spans="7:7" ht="15" customHeight="1">
      <c r="G8120" s="488"/>
    </row>
    <row r="8121" spans="7:7" ht="15" customHeight="1">
      <c r="G8121" s="488"/>
    </row>
    <row r="8122" spans="7:7" ht="15" customHeight="1">
      <c r="G8122" s="488"/>
    </row>
    <row r="8123" spans="7:7" ht="15" customHeight="1">
      <c r="G8123" s="488"/>
    </row>
    <row r="8124" spans="7:7" ht="15" customHeight="1">
      <c r="G8124" s="488"/>
    </row>
    <row r="8125" spans="7:7" ht="15" customHeight="1">
      <c r="G8125" s="488"/>
    </row>
    <row r="8126" spans="7:7" ht="15" customHeight="1">
      <c r="G8126" s="488"/>
    </row>
    <row r="8127" spans="7:7" ht="15" customHeight="1">
      <c r="G8127" s="488"/>
    </row>
    <row r="8128" spans="7:7" ht="15" customHeight="1">
      <c r="G8128" s="488"/>
    </row>
    <row r="8129" spans="7:7" ht="15" customHeight="1">
      <c r="G8129" s="488"/>
    </row>
    <row r="8130" spans="7:7" ht="15" customHeight="1">
      <c r="G8130" s="488"/>
    </row>
    <row r="8131" spans="7:7" ht="15" customHeight="1">
      <c r="G8131" s="488"/>
    </row>
    <row r="8132" spans="7:7" ht="15" customHeight="1">
      <c r="G8132" s="488"/>
    </row>
    <row r="8133" spans="7:7" ht="15" customHeight="1">
      <c r="G8133" s="488"/>
    </row>
    <row r="8134" spans="7:7" ht="15" customHeight="1">
      <c r="G8134" s="488"/>
    </row>
    <row r="8135" spans="7:7" ht="15" customHeight="1">
      <c r="G8135" s="488"/>
    </row>
    <row r="8136" spans="7:7" ht="15" customHeight="1">
      <c r="G8136" s="488"/>
    </row>
    <row r="8137" spans="7:7" ht="15" customHeight="1">
      <c r="G8137" s="488"/>
    </row>
    <row r="8138" spans="7:7" ht="15" customHeight="1">
      <c r="G8138" s="488"/>
    </row>
    <row r="8139" spans="7:7" ht="15" customHeight="1">
      <c r="G8139" s="488"/>
    </row>
    <row r="8140" spans="7:7" ht="15" customHeight="1">
      <c r="G8140" s="488"/>
    </row>
    <row r="8141" spans="7:7" ht="15" customHeight="1">
      <c r="G8141" s="488"/>
    </row>
    <row r="8142" spans="7:7" ht="15" customHeight="1">
      <c r="G8142" s="488"/>
    </row>
    <row r="8143" spans="7:7" ht="15" customHeight="1">
      <c r="G8143" s="488"/>
    </row>
    <row r="8144" spans="7:7" ht="15" customHeight="1">
      <c r="G8144" s="488"/>
    </row>
    <row r="8145" spans="7:7" ht="15" customHeight="1">
      <c r="G8145" s="488"/>
    </row>
    <row r="8146" spans="7:7" ht="15" customHeight="1">
      <c r="G8146" s="488"/>
    </row>
    <row r="8147" spans="7:7" ht="15" customHeight="1">
      <c r="G8147" s="488"/>
    </row>
    <row r="8148" spans="7:7" ht="15" customHeight="1">
      <c r="G8148" s="488"/>
    </row>
    <row r="8149" spans="7:7" ht="15" customHeight="1">
      <c r="G8149" s="488"/>
    </row>
    <row r="8150" spans="7:7" ht="15" customHeight="1">
      <c r="G8150" s="488"/>
    </row>
    <row r="8151" spans="7:7" ht="15" customHeight="1">
      <c r="G8151" s="488"/>
    </row>
    <row r="8152" spans="7:7" ht="15" customHeight="1">
      <c r="G8152" s="488"/>
    </row>
    <row r="8153" spans="7:7" ht="15" customHeight="1">
      <c r="G8153" s="488"/>
    </row>
    <row r="8154" spans="7:7" ht="15" customHeight="1">
      <c r="G8154" s="488"/>
    </row>
    <row r="8155" spans="7:7" ht="15" customHeight="1">
      <c r="G8155" s="488"/>
    </row>
    <row r="8156" spans="7:7" ht="15" customHeight="1">
      <c r="G8156" s="488"/>
    </row>
    <row r="8157" spans="7:7" ht="15" customHeight="1">
      <c r="G8157" s="488"/>
    </row>
    <row r="8158" spans="7:7" ht="15" customHeight="1">
      <c r="G8158" s="488"/>
    </row>
    <row r="8159" spans="7:7" ht="15" customHeight="1">
      <c r="G8159" s="488"/>
    </row>
    <row r="8160" spans="7:7" ht="15" customHeight="1">
      <c r="G8160" s="488"/>
    </row>
    <row r="8161" spans="7:7" ht="15" customHeight="1">
      <c r="G8161" s="488"/>
    </row>
    <row r="8162" spans="7:7" ht="15" customHeight="1">
      <c r="G8162" s="488"/>
    </row>
    <row r="8163" spans="7:7" ht="15" customHeight="1">
      <c r="G8163" s="488"/>
    </row>
    <row r="8164" spans="7:7" ht="15" customHeight="1">
      <c r="G8164" s="488"/>
    </row>
    <row r="8165" spans="7:7" ht="15" customHeight="1">
      <c r="G8165" s="488"/>
    </row>
    <row r="8166" spans="7:7" ht="15" customHeight="1">
      <c r="G8166" s="488"/>
    </row>
    <row r="8167" spans="7:7" ht="15" customHeight="1">
      <c r="G8167" s="488"/>
    </row>
    <row r="8168" spans="7:7" ht="15" customHeight="1">
      <c r="G8168" s="488"/>
    </row>
    <row r="8169" spans="7:7" ht="15" customHeight="1">
      <c r="G8169" s="488"/>
    </row>
    <row r="8170" spans="7:7" ht="15" customHeight="1">
      <c r="G8170" s="488"/>
    </row>
    <row r="8171" spans="7:7" ht="15" customHeight="1">
      <c r="G8171" s="488"/>
    </row>
    <row r="8172" spans="7:7" ht="15" customHeight="1">
      <c r="G8172" s="488"/>
    </row>
    <row r="8173" spans="7:7" ht="15" customHeight="1">
      <c r="G8173" s="488"/>
    </row>
    <row r="8174" spans="7:7" ht="15" customHeight="1">
      <c r="G8174" s="488"/>
    </row>
    <row r="8175" spans="7:7" ht="15" customHeight="1">
      <c r="G8175" s="488"/>
    </row>
    <row r="8176" spans="7:7" ht="15" customHeight="1">
      <c r="G8176" s="488"/>
    </row>
    <row r="8177" spans="7:7" ht="15" customHeight="1">
      <c r="G8177" s="488"/>
    </row>
    <row r="8178" spans="7:7" ht="15" customHeight="1">
      <c r="G8178" s="488"/>
    </row>
    <row r="8179" spans="7:7" ht="15" customHeight="1">
      <c r="G8179" s="488"/>
    </row>
    <row r="8180" spans="7:7" ht="15" customHeight="1">
      <c r="G8180" s="488"/>
    </row>
    <row r="8181" spans="7:7" ht="15" customHeight="1">
      <c r="G8181" s="488"/>
    </row>
    <row r="8182" spans="7:7" ht="15" customHeight="1">
      <c r="G8182" s="488"/>
    </row>
    <row r="8183" spans="7:7" ht="15" customHeight="1">
      <c r="G8183" s="488"/>
    </row>
    <row r="8184" spans="7:7" ht="15" customHeight="1">
      <c r="G8184" s="488"/>
    </row>
    <row r="8185" spans="7:7" ht="15" customHeight="1">
      <c r="G8185" s="488"/>
    </row>
    <row r="8186" spans="7:7" ht="15" customHeight="1">
      <c r="G8186" s="488"/>
    </row>
    <row r="8187" spans="7:7" ht="15" customHeight="1">
      <c r="G8187" s="488"/>
    </row>
    <row r="8188" spans="7:7" ht="15" customHeight="1">
      <c r="G8188" s="488"/>
    </row>
    <row r="8189" spans="7:7" ht="15" customHeight="1">
      <c r="G8189" s="488"/>
    </row>
    <row r="8190" spans="7:7" ht="15" customHeight="1">
      <c r="G8190" s="488"/>
    </row>
    <row r="8191" spans="7:7" ht="15" customHeight="1">
      <c r="G8191" s="488"/>
    </row>
    <row r="8192" spans="7:7" ht="15" customHeight="1">
      <c r="G8192" s="488"/>
    </row>
    <row r="8193" spans="7:7" ht="15" customHeight="1">
      <c r="G8193" s="488"/>
    </row>
    <row r="8194" spans="7:7" ht="15" customHeight="1">
      <c r="G8194" s="488"/>
    </row>
    <row r="8195" spans="7:7" ht="15" customHeight="1">
      <c r="G8195" s="488"/>
    </row>
    <row r="8196" spans="7:7" ht="15" customHeight="1">
      <c r="G8196" s="488"/>
    </row>
    <row r="8197" spans="7:7" ht="15" customHeight="1">
      <c r="G8197" s="488"/>
    </row>
    <row r="8198" spans="7:7" ht="15" customHeight="1">
      <c r="G8198" s="488"/>
    </row>
    <row r="8199" spans="7:7" ht="15" customHeight="1">
      <c r="G8199" s="488"/>
    </row>
    <row r="8200" spans="7:7" ht="15" customHeight="1">
      <c r="G8200" s="488"/>
    </row>
    <row r="8201" spans="7:7" ht="15" customHeight="1">
      <c r="G8201" s="488"/>
    </row>
    <row r="8202" spans="7:7" ht="15" customHeight="1">
      <c r="G8202" s="488"/>
    </row>
    <row r="8203" spans="7:7" ht="15" customHeight="1">
      <c r="G8203" s="488"/>
    </row>
    <row r="8204" spans="7:7" ht="15" customHeight="1">
      <c r="G8204" s="488"/>
    </row>
    <row r="8205" spans="7:7" ht="15" customHeight="1">
      <c r="G8205" s="488"/>
    </row>
    <row r="8206" spans="7:7" ht="15" customHeight="1">
      <c r="G8206" s="488"/>
    </row>
    <row r="8207" spans="7:7" ht="15" customHeight="1">
      <c r="G8207" s="488"/>
    </row>
    <row r="8208" spans="7:7" ht="15" customHeight="1">
      <c r="G8208" s="488"/>
    </row>
    <row r="8209" spans="7:7" ht="15" customHeight="1">
      <c r="G8209" s="488"/>
    </row>
    <row r="8210" spans="7:7" ht="15" customHeight="1">
      <c r="G8210" s="488"/>
    </row>
    <row r="8211" spans="7:7" ht="15" customHeight="1">
      <c r="G8211" s="488"/>
    </row>
    <row r="8212" spans="7:7" ht="15" customHeight="1">
      <c r="G8212" s="488"/>
    </row>
    <row r="8213" spans="7:7" ht="15" customHeight="1">
      <c r="G8213" s="488"/>
    </row>
    <row r="8214" spans="7:7" ht="15" customHeight="1">
      <c r="G8214" s="488"/>
    </row>
    <row r="8215" spans="7:7" ht="15" customHeight="1">
      <c r="G8215" s="488"/>
    </row>
    <row r="8216" spans="7:7" ht="15" customHeight="1">
      <c r="G8216" s="488"/>
    </row>
    <row r="8217" spans="7:7" ht="15" customHeight="1">
      <c r="G8217" s="488"/>
    </row>
    <row r="8218" spans="7:7" ht="15" customHeight="1">
      <c r="G8218" s="488"/>
    </row>
    <row r="8219" spans="7:7" ht="15" customHeight="1">
      <c r="G8219" s="488"/>
    </row>
    <row r="8220" spans="7:7" ht="15" customHeight="1">
      <c r="G8220" s="488"/>
    </row>
    <row r="8221" spans="7:7" ht="15" customHeight="1">
      <c r="G8221" s="488"/>
    </row>
    <row r="8222" spans="7:7" ht="15" customHeight="1">
      <c r="G8222" s="488"/>
    </row>
    <row r="8223" spans="7:7" ht="15" customHeight="1">
      <c r="G8223" s="488"/>
    </row>
    <row r="8224" spans="7:7" ht="15" customHeight="1">
      <c r="G8224" s="488"/>
    </row>
    <row r="8225" spans="7:7" ht="15" customHeight="1">
      <c r="G8225" s="488"/>
    </row>
    <row r="8226" spans="7:7" ht="15" customHeight="1">
      <c r="G8226" s="488"/>
    </row>
    <row r="8227" spans="7:7" ht="15" customHeight="1">
      <c r="G8227" s="488"/>
    </row>
    <row r="8228" spans="7:7" ht="15" customHeight="1">
      <c r="G8228" s="488"/>
    </row>
    <row r="8229" spans="7:7" ht="15" customHeight="1">
      <c r="G8229" s="488"/>
    </row>
    <row r="8230" spans="7:7" ht="15" customHeight="1">
      <c r="G8230" s="488"/>
    </row>
    <row r="8231" spans="7:7" ht="15" customHeight="1">
      <c r="G8231" s="488"/>
    </row>
    <row r="8232" spans="7:7" ht="15" customHeight="1">
      <c r="G8232" s="488"/>
    </row>
    <row r="8233" spans="7:7" ht="15" customHeight="1">
      <c r="G8233" s="488"/>
    </row>
    <row r="8234" spans="7:7" ht="15" customHeight="1">
      <c r="G8234" s="488"/>
    </row>
    <row r="8235" spans="7:7" ht="15" customHeight="1">
      <c r="G8235" s="488"/>
    </row>
    <row r="8236" spans="7:7" ht="15" customHeight="1">
      <c r="G8236" s="488"/>
    </row>
    <row r="8237" spans="7:7" ht="15" customHeight="1">
      <c r="G8237" s="488"/>
    </row>
    <row r="8238" spans="7:7" ht="15" customHeight="1">
      <c r="G8238" s="488"/>
    </row>
    <row r="8239" spans="7:7" ht="15" customHeight="1">
      <c r="G8239" s="488"/>
    </row>
    <row r="8240" spans="7:7" ht="15" customHeight="1">
      <c r="G8240" s="488"/>
    </row>
    <row r="8241" spans="7:7" ht="15" customHeight="1">
      <c r="G8241" s="488"/>
    </row>
    <row r="8242" spans="7:7" ht="15" customHeight="1">
      <c r="G8242" s="488"/>
    </row>
    <row r="8243" spans="7:7" ht="15" customHeight="1">
      <c r="G8243" s="488"/>
    </row>
    <row r="8244" spans="7:7" ht="15" customHeight="1">
      <c r="G8244" s="488"/>
    </row>
    <row r="8245" spans="7:7" ht="15" customHeight="1">
      <c r="G8245" s="488"/>
    </row>
    <row r="8246" spans="7:7" ht="15" customHeight="1">
      <c r="G8246" s="488"/>
    </row>
    <row r="8247" spans="7:7" ht="15" customHeight="1">
      <c r="G8247" s="488"/>
    </row>
    <row r="8248" spans="7:7" ht="15" customHeight="1">
      <c r="G8248" s="488"/>
    </row>
    <row r="8249" spans="7:7" ht="15" customHeight="1">
      <c r="G8249" s="488"/>
    </row>
    <row r="8250" spans="7:7" ht="15" customHeight="1">
      <c r="G8250" s="488"/>
    </row>
    <row r="8251" spans="7:7" ht="15" customHeight="1">
      <c r="G8251" s="488"/>
    </row>
    <row r="8252" spans="7:7" ht="15" customHeight="1">
      <c r="G8252" s="488"/>
    </row>
    <row r="8253" spans="7:7" ht="15" customHeight="1">
      <c r="G8253" s="488"/>
    </row>
    <row r="8254" spans="7:7" ht="15" customHeight="1">
      <c r="G8254" s="488"/>
    </row>
    <row r="8255" spans="7:7" ht="15" customHeight="1">
      <c r="G8255" s="488"/>
    </row>
    <row r="8256" spans="7:7" ht="15" customHeight="1">
      <c r="G8256" s="488"/>
    </row>
    <row r="8257" spans="7:7" ht="15" customHeight="1">
      <c r="G8257" s="488"/>
    </row>
    <row r="8258" spans="7:7" ht="15" customHeight="1">
      <c r="G8258" s="488"/>
    </row>
    <row r="8259" spans="7:7" ht="15" customHeight="1">
      <c r="G8259" s="488"/>
    </row>
    <row r="8260" spans="7:7" ht="15" customHeight="1">
      <c r="G8260" s="488"/>
    </row>
    <row r="8261" spans="7:7" ht="15" customHeight="1">
      <c r="G8261" s="488"/>
    </row>
    <row r="8262" spans="7:7" ht="15" customHeight="1">
      <c r="G8262" s="488"/>
    </row>
    <row r="8263" spans="7:7" ht="15" customHeight="1">
      <c r="G8263" s="488"/>
    </row>
    <row r="8264" spans="7:7" ht="15" customHeight="1">
      <c r="G8264" s="488"/>
    </row>
    <row r="8265" spans="7:7" ht="15" customHeight="1">
      <c r="G8265" s="488"/>
    </row>
    <row r="8266" spans="7:7" ht="15" customHeight="1">
      <c r="G8266" s="488"/>
    </row>
    <row r="8267" spans="7:7" ht="15" customHeight="1">
      <c r="G8267" s="488"/>
    </row>
    <row r="8268" spans="7:7" ht="15" customHeight="1">
      <c r="G8268" s="488"/>
    </row>
    <row r="8269" spans="7:7" ht="15" customHeight="1">
      <c r="G8269" s="488"/>
    </row>
    <row r="8270" spans="7:7" ht="15" customHeight="1">
      <c r="G8270" s="488"/>
    </row>
    <row r="8271" spans="7:7" ht="15" customHeight="1">
      <c r="G8271" s="488"/>
    </row>
    <row r="8272" spans="7:7" ht="15" customHeight="1">
      <c r="G8272" s="488"/>
    </row>
    <row r="8273" spans="7:7" ht="15" customHeight="1">
      <c r="G8273" s="488"/>
    </row>
    <row r="8274" spans="7:7" ht="15" customHeight="1">
      <c r="G8274" s="488"/>
    </row>
    <row r="8275" spans="7:7" ht="15" customHeight="1">
      <c r="G8275" s="488"/>
    </row>
    <row r="8276" spans="7:7" ht="15" customHeight="1">
      <c r="G8276" s="488"/>
    </row>
    <row r="8277" spans="7:7" ht="15" customHeight="1">
      <c r="G8277" s="488"/>
    </row>
    <row r="8278" spans="7:7" ht="15" customHeight="1">
      <c r="G8278" s="488"/>
    </row>
    <row r="8279" spans="7:7" ht="15" customHeight="1">
      <c r="G8279" s="488"/>
    </row>
    <row r="8280" spans="7:7" ht="15" customHeight="1">
      <c r="G8280" s="488"/>
    </row>
    <row r="8281" spans="7:7" ht="15" customHeight="1">
      <c r="G8281" s="488"/>
    </row>
    <row r="8282" spans="7:7" ht="15" customHeight="1">
      <c r="G8282" s="488"/>
    </row>
    <row r="8283" spans="7:7" ht="15" customHeight="1">
      <c r="G8283" s="488"/>
    </row>
    <row r="8284" spans="7:7" ht="15" customHeight="1">
      <c r="G8284" s="488"/>
    </row>
    <row r="8285" spans="7:7" ht="15" customHeight="1">
      <c r="G8285" s="488"/>
    </row>
    <row r="8286" spans="7:7" ht="15" customHeight="1">
      <c r="G8286" s="488"/>
    </row>
    <row r="8287" spans="7:7" ht="15" customHeight="1">
      <c r="G8287" s="488"/>
    </row>
    <row r="8288" spans="7:7" ht="15" customHeight="1">
      <c r="G8288" s="488"/>
    </row>
    <row r="8289" spans="7:7" ht="15" customHeight="1">
      <c r="G8289" s="488"/>
    </row>
    <row r="8290" spans="7:7" ht="15" customHeight="1">
      <c r="G8290" s="488"/>
    </row>
    <row r="8291" spans="7:7" ht="15" customHeight="1">
      <c r="G8291" s="488"/>
    </row>
    <row r="8292" spans="7:7" ht="15" customHeight="1">
      <c r="G8292" s="488"/>
    </row>
    <row r="8293" spans="7:7" ht="15" customHeight="1">
      <c r="G8293" s="488"/>
    </row>
    <row r="8294" spans="7:7" ht="15" customHeight="1">
      <c r="G8294" s="488"/>
    </row>
    <row r="8295" spans="7:7" ht="15" customHeight="1">
      <c r="G8295" s="488"/>
    </row>
    <row r="8296" spans="7:7" ht="15" customHeight="1">
      <c r="G8296" s="488"/>
    </row>
    <row r="8297" spans="7:7" ht="15" customHeight="1">
      <c r="G8297" s="488"/>
    </row>
    <row r="8298" spans="7:7" ht="15" customHeight="1">
      <c r="G8298" s="488"/>
    </row>
    <row r="8299" spans="7:7" ht="15" customHeight="1">
      <c r="G8299" s="488"/>
    </row>
    <row r="8300" spans="7:7" ht="15" customHeight="1">
      <c r="G8300" s="488"/>
    </row>
    <row r="8301" spans="7:7" ht="15" customHeight="1">
      <c r="G8301" s="488"/>
    </row>
    <row r="8302" spans="7:7" ht="15" customHeight="1">
      <c r="G8302" s="488"/>
    </row>
    <row r="8303" spans="7:7" ht="15" customHeight="1">
      <c r="G8303" s="488"/>
    </row>
    <row r="8304" spans="7:7" ht="15" customHeight="1">
      <c r="G8304" s="488"/>
    </row>
    <row r="8305" spans="7:7" ht="15" customHeight="1">
      <c r="G8305" s="488"/>
    </row>
    <row r="8306" spans="7:7" ht="15" customHeight="1">
      <c r="G8306" s="488"/>
    </row>
    <row r="8307" spans="7:7" ht="15" customHeight="1">
      <c r="G8307" s="488"/>
    </row>
    <row r="8308" spans="7:7" ht="15" customHeight="1">
      <c r="G8308" s="488"/>
    </row>
    <row r="8309" spans="7:7" ht="15" customHeight="1">
      <c r="G8309" s="488"/>
    </row>
    <row r="8310" spans="7:7" ht="15" customHeight="1">
      <c r="G8310" s="488"/>
    </row>
    <row r="8311" spans="7:7" ht="15" customHeight="1">
      <c r="G8311" s="488"/>
    </row>
    <row r="8312" spans="7:7" ht="15" customHeight="1">
      <c r="G8312" s="488"/>
    </row>
    <row r="8313" spans="7:7" ht="15" customHeight="1">
      <c r="G8313" s="488"/>
    </row>
    <row r="8314" spans="7:7" ht="15" customHeight="1">
      <c r="G8314" s="488"/>
    </row>
    <row r="8315" spans="7:7" ht="15" customHeight="1">
      <c r="G8315" s="488"/>
    </row>
    <row r="8316" spans="7:7" ht="15" customHeight="1">
      <c r="G8316" s="488"/>
    </row>
    <row r="8317" spans="7:7" ht="15" customHeight="1">
      <c r="G8317" s="488"/>
    </row>
    <row r="8318" spans="7:7" ht="15" customHeight="1">
      <c r="G8318" s="488"/>
    </row>
    <row r="8319" spans="7:7" ht="15" customHeight="1">
      <c r="G8319" s="488"/>
    </row>
    <row r="8320" spans="7:7" ht="15" customHeight="1">
      <c r="G8320" s="488"/>
    </row>
    <row r="8321" spans="7:7" ht="15" customHeight="1">
      <c r="G8321" s="488"/>
    </row>
    <row r="8322" spans="7:7" ht="15" customHeight="1">
      <c r="G8322" s="488"/>
    </row>
    <row r="8323" spans="7:7" ht="15" customHeight="1">
      <c r="G8323" s="488"/>
    </row>
    <row r="8324" spans="7:7" ht="15" customHeight="1">
      <c r="G8324" s="488"/>
    </row>
    <row r="8325" spans="7:7" ht="15" customHeight="1">
      <c r="G8325" s="488"/>
    </row>
    <row r="8326" spans="7:7" ht="15" customHeight="1">
      <c r="G8326" s="488"/>
    </row>
    <row r="8327" spans="7:7" ht="15" customHeight="1">
      <c r="G8327" s="488"/>
    </row>
    <row r="8328" spans="7:7" ht="15" customHeight="1">
      <c r="G8328" s="488"/>
    </row>
    <row r="8329" spans="7:7" ht="15" customHeight="1">
      <c r="G8329" s="488"/>
    </row>
    <row r="8330" spans="7:7" ht="15" customHeight="1">
      <c r="G8330" s="488"/>
    </row>
    <row r="8331" spans="7:7" ht="15" customHeight="1">
      <c r="G8331" s="488"/>
    </row>
    <row r="8332" spans="7:7" ht="15" customHeight="1">
      <c r="G8332" s="488"/>
    </row>
    <row r="8333" spans="7:7" ht="15" customHeight="1">
      <c r="G8333" s="488"/>
    </row>
    <row r="8334" spans="7:7" ht="15" customHeight="1">
      <c r="G8334" s="488"/>
    </row>
    <row r="8335" spans="7:7" ht="15" customHeight="1">
      <c r="G8335" s="488"/>
    </row>
    <row r="8336" spans="7:7" ht="15" customHeight="1">
      <c r="G8336" s="488"/>
    </row>
    <row r="8337" spans="7:7" ht="15" customHeight="1">
      <c r="G8337" s="488"/>
    </row>
    <row r="8338" spans="7:7" ht="15" customHeight="1">
      <c r="G8338" s="488"/>
    </row>
    <row r="8339" spans="7:7" ht="15" customHeight="1">
      <c r="G8339" s="488"/>
    </row>
    <row r="8340" spans="7:7" ht="15" customHeight="1">
      <c r="G8340" s="488"/>
    </row>
    <row r="8341" spans="7:7" ht="15" customHeight="1">
      <c r="G8341" s="488"/>
    </row>
    <row r="8342" spans="7:7" ht="15" customHeight="1">
      <c r="G8342" s="488"/>
    </row>
    <row r="8343" spans="7:7" ht="15" customHeight="1">
      <c r="G8343" s="488"/>
    </row>
    <row r="8344" spans="7:7" ht="15" customHeight="1">
      <c r="G8344" s="488"/>
    </row>
    <row r="8345" spans="7:7" ht="15" customHeight="1">
      <c r="G8345" s="488"/>
    </row>
    <row r="8346" spans="7:7" ht="15" customHeight="1">
      <c r="G8346" s="488"/>
    </row>
    <row r="8347" spans="7:7" ht="15" customHeight="1">
      <c r="G8347" s="488"/>
    </row>
    <row r="8348" spans="7:7" ht="15" customHeight="1">
      <c r="G8348" s="488"/>
    </row>
    <row r="8349" spans="7:7" ht="15" customHeight="1">
      <c r="G8349" s="488"/>
    </row>
    <row r="8350" spans="7:7" ht="15" customHeight="1">
      <c r="G8350" s="488"/>
    </row>
    <row r="8351" spans="7:7" ht="15" customHeight="1">
      <c r="G8351" s="488"/>
    </row>
    <row r="8352" spans="7:7" ht="15" customHeight="1">
      <c r="G8352" s="488"/>
    </row>
    <row r="8353" spans="7:7" ht="15" customHeight="1">
      <c r="G8353" s="488"/>
    </row>
    <row r="8354" spans="7:7" ht="15" customHeight="1">
      <c r="G8354" s="488"/>
    </row>
    <row r="8355" spans="7:7" ht="15" customHeight="1">
      <c r="G8355" s="488"/>
    </row>
    <row r="8356" spans="7:7" ht="15" customHeight="1">
      <c r="G8356" s="488"/>
    </row>
    <row r="8357" spans="7:7" ht="15" customHeight="1">
      <c r="G8357" s="488"/>
    </row>
    <row r="8358" spans="7:7" ht="15" customHeight="1">
      <c r="G8358" s="488"/>
    </row>
    <row r="8359" spans="7:7" ht="15" customHeight="1">
      <c r="G8359" s="488"/>
    </row>
    <row r="8360" spans="7:7" ht="15" customHeight="1">
      <c r="G8360" s="488"/>
    </row>
    <row r="8361" spans="7:7" ht="15" customHeight="1">
      <c r="G8361" s="488"/>
    </row>
    <row r="8362" spans="7:7" ht="15" customHeight="1">
      <c r="G8362" s="488"/>
    </row>
    <row r="8363" spans="7:7" ht="15" customHeight="1">
      <c r="G8363" s="488"/>
    </row>
    <row r="8364" spans="7:7" ht="15" customHeight="1">
      <c r="G8364" s="488"/>
    </row>
    <row r="8365" spans="7:7" ht="15" customHeight="1">
      <c r="G8365" s="488"/>
    </row>
    <row r="8366" spans="7:7" ht="15" customHeight="1">
      <c r="G8366" s="488"/>
    </row>
    <row r="8367" spans="7:7" ht="15" customHeight="1">
      <c r="G8367" s="488"/>
    </row>
    <row r="8368" spans="7:7" ht="15" customHeight="1">
      <c r="G8368" s="488"/>
    </row>
    <row r="8369" spans="7:7" ht="15" customHeight="1">
      <c r="G8369" s="488"/>
    </row>
    <row r="8370" spans="7:7" ht="15" customHeight="1">
      <c r="G8370" s="488"/>
    </row>
    <row r="8371" spans="7:7" ht="15" customHeight="1">
      <c r="G8371" s="488"/>
    </row>
    <row r="8372" spans="7:7" ht="15" customHeight="1">
      <c r="G8372" s="488"/>
    </row>
    <row r="8373" spans="7:7" ht="15" customHeight="1">
      <c r="G8373" s="488"/>
    </row>
    <row r="8374" spans="7:7" ht="15" customHeight="1">
      <c r="G8374" s="488"/>
    </row>
    <row r="8375" spans="7:7" ht="15" customHeight="1">
      <c r="G8375" s="488"/>
    </row>
    <row r="8376" spans="7:7" ht="15" customHeight="1">
      <c r="G8376" s="488"/>
    </row>
    <row r="8377" spans="7:7" ht="15" customHeight="1">
      <c r="G8377" s="488"/>
    </row>
    <row r="8378" spans="7:7" ht="15" customHeight="1">
      <c r="G8378" s="488"/>
    </row>
    <row r="8379" spans="7:7" ht="15" customHeight="1">
      <c r="G8379" s="488"/>
    </row>
    <row r="8380" spans="7:7" ht="15" customHeight="1">
      <c r="G8380" s="488"/>
    </row>
    <row r="8381" spans="7:7" ht="15" customHeight="1">
      <c r="G8381" s="488"/>
    </row>
    <row r="8382" spans="7:7" ht="15" customHeight="1">
      <c r="G8382" s="488"/>
    </row>
    <row r="8383" spans="7:7" ht="15" customHeight="1">
      <c r="G8383" s="488"/>
    </row>
    <row r="8384" spans="7:7" ht="15" customHeight="1">
      <c r="G8384" s="488"/>
    </row>
    <row r="8385" spans="7:7" ht="15" customHeight="1">
      <c r="G8385" s="488"/>
    </row>
    <row r="8386" spans="7:7" ht="15" customHeight="1">
      <c r="G8386" s="488"/>
    </row>
    <row r="8387" spans="7:7" ht="15" customHeight="1">
      <c r="G8387" s="488"/>
    </row>
    <row r="8388" spans="7:7" ht="15" customHeight="1">
      <c r="G8388" s="488"/>
    </row>
    <row r="8389" spans="7:7" ht="15" customHeight="1">
      <c r="G8389" s="488"/>
    </row>
    <row r="8390" spans="7:7" ht="15" customHeight="1">
      <c r="G8390" s="488"/>
    </row>
    <row r="8391" spans="7:7" ht="15" customHeight="1">
      <c r="G8391" s="488"/>
    </row>
    <row r="8392" spans="7:7" ht="15" customHeight="1">
      <c r="G8392" s="488"/>
    </row>
    <row r="8393" spans="7:7" ht="15" customHeight="1">
      <c r="G8393" s="488"/>
    </row>
    <row r="8394" spans="7:7" ht="15" customHeight="1">
      <c r="G8394" s="488"/>
    </row>
    <row r="8395" spans="7:7" ht="15" customHeight="1">
      <c r="G8395" s="488"/>
    </row>
    <row r="8396" spans="7:7" ht="15" customHeight="1">
      <c r="G8396" s="488"/>
    </row>
    <row r="8397" spans="7:7" ht="15" customHeight="1">
      <c r="G8397" s="488"/>
    </row>
    <row r="8398" spans="7:7" ht="15" customHeight="1">
      <c r="G8398" s="488"/>
    </row>
    <row r="8399" spans="7:7" ht="15" customHeight="1">
      <c r="G8399" s="488"/>
    </row>
    <row r="8400" spans="7:7" ht="15" customHeight="1">
      <c r="G8400" s="488"/>
    </row>
    <row r="8401" spans="7:7" ht="15" customHeight="1">
      <c r="G8401" s="488"/>
    </row>
    <row r="8402" spans="7:7" ht="15" customHeight="1">
      <c r="G8402" s="488"/>
    </row>
    <row r="8403" spans="7:7" ht="15" customHeight="1">
      <c r="G8403" s="488"/>
    </row>
    <row r="8404" spans="7:7" ht="15" customHeight="1">
      <c r="G8404" s="488"/>
    </row>
    <row r="8405" spans="7:7" ht="15" customHeight="1">
      <c r="G8405" s="488"/>
    </row>
    <row r="8406" spans="7:7" ht="15" customHeight="1">
      <c r="G8406" s="488"/>
    </row>
    <row r="8407" spans="7:7" ht="15" customHeight="1">
      <c r="G8407" s="488"/>
    </row>
    <row r="8408" spans="7:7" ht="15" customHeight="1">
      <c r="G8408" s="488"/>
    </row>
    <row r="8409" spans="7:7" ht="15" customHeight="1">
      <c r="G8409" s="488"/>
    </row>
    <row r="8410" spans="7:7" ht="15" customHeight="1">
      <c r="G8410" s="488"/>
    </row>
    <row r="8411" spans="7:7" ht="15" customHeight="1">
      <c r="G8411" s="488"/>
    </row>
    <row r="8412" spans="7:7" ht="15" customHeight="1">
      <c r="G8412" s="488"/>
    </row>
    <row r="8413" spans="7:7" ht="15" customHeight="1">
      <c r="G8413" s="488"/>
    </row>
    <row r="8414" spans="7:7" ht="15" customHeight="1">
      <c r="G8414" s="488"/>
    </row>
    <row r="8415" spans="7:7" ht="15" customHeight="1">
      <c r="G8415" s="488"/>
    </row>
    <row r="8416" spans="7:7" ht="15" customHeight="1">
      <c r="G8416" s="488"/>
    </row>
    <row r="8417" spans="7:7" ht="15" customHeight="1">
      <c r="G8417" s="488"/>
    </row>
    <row r="8418" spans="7:7" ht="15" customHeight="1">
      <c r="G8418" s="488"/>
    </row>
    <row r="8419" spans="7:7" ht="15" customHeight="1">
      <c r="G8419" s="488"/>
    </row>
    <row r="8420" spans="7:7" ht="15" customHeight="1">
      <c r="G8420" s="488"/>
    </row>
    <row r="8421" spans="7:7" ht="15" customHeight="1">
      <c r="G8421" s="488"/>
    </row>
    <row r="8422" spans="7:7" ht="15" customHeight="1">
      <c r="G8422" s="488"/>
    </row>
    <row r="8423" spans="7:7" ht="15" customHeight="1">
      <c r="G8423" s="488"/>
    </row>
    <row r="8424" spans="7:7" ht="15" customHeight="1">
      <c r="G8424" s="488"/>
    </row>
    <row r="8425" spans="7:7" ht="15" customHeight="1">
      <c r="G8425" s="488"/>
    </row>
    <row r="8426" spans="7:7" ht="15" customHeight="1">
      <c r="G8426" s="488"/>
    </row>
    <row r="8427" spans="7:7" ht="15" customHeight="1">
      <c r="G8427" s="488"/>
    </row>
    <row r="8428" spans="7:7" ht="15" customHeight="1">
      <c r="G8428" s="488"/>
    </row>
    <row r="8429" spans="7:7" ht="15" customHeight="1">
      <c r="G8429" s="488"/>
    </row>
    <row r="8430" spans="7:7" ht="15" customHeight="1">
      <c r="G8430" s="488"/>
    </row>
    <row r="8431" spans="7:7" ht="15" customHeight="1">
      <c r="G8431" s="488"/>
    </row>
    <row r="8432" spans="7:7" ht="15" customHeight="1">
      <c r="G8432" s="488"/>
    </row>
    <row r="8433" spans="7:7" ht="15" customHeight="1">
      <c r="G8433" s="488"/>
    </row>
    <row r="8434" spans="7:7" ht="15" customHeight="1">
      <c r="G8434" s="488"/>
    </row>
    <row r="8435" spans="7:7" ht="15" customHeight="1">
      <c r="G8435" s="488"/>
    </row>
    <row r="8436" spans="7:7" ht="15" customHeight="1">
      <c r="G8436" s="488"/>
    </row>
    <row r="8437" spans="7:7" ht="15" customHeight="1">
      <c r="G8437" s="488"/>
    </row>
    <row r="8438" spans="7:7" ht="15" customHeight="1">
      <c r="G8438" s="488"/>
    </row>
    <row r="8439" spans="7:7" ht="15" customHeight="1">
      <c r="G8439" s="488"/>
    </row>
    <row r="8440" spans="7:7" ht="15" customHeight="1">
      <c r="G8440" s="488"/>
    </row>
    <row r="8441" spans="7:7" ht="15" customHeight="1">
      <c r="G8441" s="488"/>
    </row>
    <row r="8442" spans="7:7" ht="15" customHeight="1">
      <c r="G8442" s="488"/>
    </row>
    <row r="8443" spans="7:7" ht="15" customHeight="1">
      <c r="G8443" s="488"/>
    </row>
    <row r="8444" spans="7:7" ht="15" customHeight="1">
      <c r="G8444" s="488"/>
    </row>
    <row r="8445" spans="7:7" ht="15" customHeight="1">
      <c r="G8445" s="488"/>
    </row>
    <row r="8446" spans="7:7" ht="15" customHeight="1">
      <c r="G8446" s="488"/>
    </row>
    <row r="8447" spans="7:7" ht="15" customHeight="1">
      <c r="G8447" s="488"/>
    </row>
    <row r="8448" spans="7:7" ht="15" customHeight="1">
      <c r="G8448" s="488"/>
    </row>
    <row r="8449" spans="7:7" ht="15" customHeight="1">
      <c r="G8449" s="488"/>
    </row>
    <row r="8450" spans="7:7" ht="15" customHeight="1">
      <c r="G8450" s="488"/>
    </row>
    <row r="8451" spans="7:7" ht="15" customHeight="1">
      <c r="G8451" s="488"/>
    </row>
    <row r="8452" spans="7:7" ht="15" customHeight="1">
      <c r="G8452" s="488"/>
    </row>
    <row r="8453" spans="7:7" ht="15" customHeight="1">
      <c r="G8453" s="488"/>
    </row>
    <row r="8454" spans="7:7" ht="15" customHeight="1">
      <c r="G8454" s="488"/>
    </row>
    <row r="8455" spans="7:7" ht="15" customHeight="1">
      <c r="G8455" s="488"/>
    </row>
    <row r="8456" spans="7:7" ht="15" customHeight="1">
      <c r="G8456" s="488"/>
    </row>
    <row r="8457" spans="7:7" ht="15" customHeight="1">
      <c r="G8457" s="488"/>
    </row>
    <row r="8458" spans="7:7" ht="15" customHeight="1">
      <c r="G8458" s="488"/>
    </row>
    <row r="8459" spans="7:7" ht="15" customHeight="1">
      <c r="G8459" s="488"/>
    </row>
    <row r="8460" spans="7:7" ht="15" customHeight="1">
      <c r="G8460" s="488"/>
    </row>
    <row r="8461" spans="7:7" ht="15" customHeight="1">
      <c r="G8461" s="488"/>
    </row>
    <row r="8462" spans="7:7" ht="15" customHeight="1">
      <c r="G8462" s="488"/>
    </row>
    <row r="8463" spans="7:7" ht="15" customHeight="1">
      <c r="G8463" s="488"/>
    </row>
    <row r="8464" spans="7:7" ht="15" customHeight="1">
      <c r="G8464" s="488"/>
    </row>
    <row r="8465" spans="7:7" ht="15" customHeight="1">
      <c r="G8465" s="488"/>
    </row>
    <row r="8466" spans="7:7" ht="15" customHeight="1">
      <c r="G8466" s="488"/>
    </row>
    <row r="8467" spans="7:7" ht="15" customHeight="1">
      <c r="G8467" s="488"/>
    </row>
    <row r="8468" spans="7:7" ht="15" customHeight="1">
      <c r="G8468" s="488"/>
    </row>
    <row r="8469" spans="7:7" ht="15" customHeight="1">
      <c r="G8469" s="488"/>
    </row>
    <row r="8470" spans="7:7" ht="15" customHeight="1">
      <c r="G8470" s="488"/>
    </row>
    <row r="8471" spans="7:7" ht="15" customHeight="1">
      <c r="G8471" s="488"/>
    </row>
    <row r="8472" spans="7:7" ht="15" customHeight="1">
      <c r="G8472" s="488"/>
    </row>
    <row r="8473" spans="7:7" ht="15" customHeight="1">
      <c r="G8473" s="488"/>
    </row>
    <row r="8474" spans="7:7" ht="15" customHeight="1">
      <c r="G8474" s="488"/>
    </row>
    <row r="8475" spans="7:7" ht="15" customHeight="1">
      <c r="G8475" s="488"/>
    </row>
    <row r="8476" spans="7:7" ht="15" customHeight="1">
      <c r="G8476" s="488"/>
    </row>
    <row r="8477" spans="7:7" ht="15" customHeight="1">
      <c r="G8477" s="488"/>
    </row>
    <row r="8478" spans="7:7" ht="15" customHeight="1">
      <c r="G8478" s="488"/>
    </row>
    <row r="8479" spans="7:7" ht="15" customHeight="1">
      <c r="G8479" s="488"/>
    </row>
    <row r="8480" spans="7:7" ht="15" customHeight="1">
      <c r="G8480" s="488"/>
    </row>
    <row r="8481" spans="7:7" ht="15" customHeight="1">
      <c r="G8481" s="488"/>
    </row>
    <row r="8482" spans="7:7" ht="15" customHeight="1">
      <c r="G8482" s="488"/>
    </row>
    <row r="8483" spans="7:7" ht="15" customHeight="1">
      <c r="G8483" s="488"/>
    </row>
    <row r="8484" spans="7:7" ht="15" customHeight="1">
      <c r="G8484" s="488"/>
    </row>
    <row r="8485" spans="7:7" ht="15" customHeight="1">
      <c r="G8485" s="488"/>
    </row>
    <row r="8486" spans="7:7" ht="15" customHeight="1">
      <c r="G8486" s="488"/>
    </row>
    <row r="8487" spans="7:7" ht="15" customHeight="1">
      <c r="G8487" s="488"/>
    </row>
    <row r="8488" spans="7:7" ht="15" customHeight="1">
      <c r="G8488" s="488"/>
    </row>
    <row r="8489" spans="7:7" ht="15" customHeight="1">
      <c r="G8489" s="488"/>
    </row>
    <row r="8490" spans="7:7" ht="15" customHeight="1">
      <c r="G8490" s="488"/>
    </row>
    <row r="8491" spans="7:7" ht="15" customHeight="1">
      <c r="G8491" s="488"/>
    </row>
    <row r="8492" spans="7:7" ht="15" customHeight="1">
      <c r="G8492" s="488"/>
    </row>
    <row r="8493" spans="7:7" ht="15" customHeight="1">
      <c r="G8493" s="488"/>
    </row>
    <row r="8494" spans="7:7" ht="15" customHeight="1">
      <c r="G8494" s="488"/>
    </row>
    <row r="8495" spans="7:7" ht="15" customHeight="1">
      <c r="G8495" s="488"/>
    </row>
    <row r="8496" spans="7:7" ht="15" customHeight="1">
      <c r="G8496" s="488"/>
    </row>
    <row r="8497" spans="7:7" ht="15" customHeight="1">
      <c r="G8497" s="488"/>
    </row>
    <row r="8498" spans="7:7" ht="15" customHeight="1">
      <c r="G8498" s="488"/>
    </row>
    <row r="8499" spans="7:7" ht="15" customHeight="1">
      <c r="G8499" s="488"/>
    </row>
    <row r="8500" spans="7:7" ht="15" customHeight="1">
      <c r="G8500" s="488"/>
    </row>
    <row r="8501" spans="7:7" ht="15" customHeight="1">
      <c r="G8501" s="488"/>
    </row>
    <row r="8502" spans="7:7" ht="15" customHeight="1">
      <c r="G8502" s="488"/>
    </row>
    <row r="8503" spans="7:7" ht="15" customHeight="1">
      <c r="G8503" s="488"/>
    </row>
    <row r="8504" spans="7:7" ht="15" customHeight="1">
      <c r="G8504" s="488"/>
    </row>
    <row r="8505" spans="7:7" ht="15" customHeight="1">
      <c r="G8505" s="488"/>
    </row>
    <row r="8506" spans="7:7" ht="15" customHeight="1">
      <c r="G8506" s="488"/>
    </row>
    <row r="8507" spans="7:7" ht="15" customHeight="1">
      <c r="G8507" s="488"/>
    </row>
    <row r="8508" spans="7:7" ht="15" customHeight="1">
      <c r="G8508" s="488"/>
    </row>
    <row r="8509" spans="7:7" ht="15" customHeight="1">
      <c r="G8509" s="488"/>
    </row>
    <row r="8510" spans="7:7" ht="15" customHeight="1">
      <c r="G8510" s="488"/>
    </row>
    <row r="8511" spans="7:7" ht="15" customHeight="1">
      <c r="G8511" s="488"/>
    </row>
    <row r="8512" spans="7:7" ht="15" customHeight="1">
      <c r="G8512" s="488"/>
    </row>
    <row r="8513" spans="7:7" ht="15" customHeight="1">
      <c r="G8513" s="488"/>
    </row>
    <row r="8514" spans="7:7" ht="15" customHeight="1">
      <c r="G8514" s="488"/>
    </row>
    <row r="8515" spans="7:7" ht="15" customHeight="1">
      <c r="G8515" s="488"/>
    </row>
    <row r="8516" spans="7:7" ht="15" customHeight="1">
      <c r="G8516" s="488"/>
    </row>
    <row r="8517" spans="7:7" ht="15" customHeight="1">
      <c r="G8517" s="488"/>
    </row>
    <row r="8518" spans="7:7" ht="15" customHeight="1">
      <c r="G8518" s="488"/>
    </row>
    <row r="8519" spans="7:7" ht="15" customHeight="1">
      <c r="G8519" s="488"/>
    </row>
    <row r="8520" spans="7:7" ht="15" customHeight="1">
      <c r="G8520" s="488"/>
    </row>
    <row r="8521" spans="7:7" ht="15" customHeight="1">
      <c r="G8521" s="488"/>
    </row>
    <row r="8522" spans="7:7" ht="15" customHeight="1">
      <c r="G8522" s="488"/>
    </row>
    <row r="8523" spans="7:7" ht="15" customHeight="1">
      <c r="G8523" s="488"/>
    </row>
    <row r="8524" spans="7:7" ht="15" customHeight="1">
      <c r="G8524" s="488"/>
    </row>
    <row r="8525" spans="7:7" ht="15" customHeight="1">
      <c r="G8525" s="488"/>
    </row>
    <row r="8526" spans="7:7" ht="15" customHeight="1">
      <c r="G8526" s="488"/>
    </row>
    <row r="8527" spans="7:7" ht="15" customHeight="1">
      <c r="G8527" s="488"/>
    </row>
    <row r="8528" spans="7:7" ht="15" customHeight="1">
      <c r="G8528" s="488"/>
    </row>
    <row r="8529" spans="7:7" ht="15" customHeight="1">
      <c r="G8529" s="488"/>
    </row>
    <row r="8530" spans="7:7" ht="15" customHeight="1">
      <c r="G8530" s="488"/>
    </row>
    <row r="8531" spans="7:7" ht="15" customHeight="1">
      <c r="G8531" s="488"/>
    </row>
    <row r="8532" spans="7:7" ht="15" customHeight="1">
      <c r="G8532" s="488"/>
    </row>
    <row r="8533" spans="7:7" ht="15" customHeight="1">
      <c r="G8533" s="488"/>
    </row>
    <row r="8534" spans="7:7" ht="15" customHeight="1">
      <c r="G8534" s="488"/>
    </row>
    <row r="8535" spans="7:7" ht="15" customHeight="1">
      <c r="G8535" s="488"/>
    </row>
    <row r="8536" spans="7:7" ht="15" customHeight="1">
      <c r="G8536" s="488"/>
    </row>
    <row r="8537" spans="7:7" ht="15" customHeight="1">
      <c r="G8537" s="488"/>
    </row>
    <row r="8538" spans="7:7" ht="15" customHeight="1">
      <c r="G8538" s="488"/>
    </row>
    <row r="8539" spans="7:7" ht="15" customHeight="1">
      <c r="G8539" s="488"/>
    </row>
    <row r="8540" spans="7:7" ht="15" customHeight="1">
      <c r="G8540" s="488"/>
    </row>
    <row r="8541" spans="7:7" ht="15" customHeight="1">
      <c r="G8541" s="488"/>
    </row>
    <row r="8542" spans="7:7" ht="15" customHeight="1">
      <c r="G8542" s="488"/>
    </row>
    <row r="8543" spans="7:7" ht="15" customHeight="1">
      <c r="G8543" s="488"/>
    </row>
    <row r="8544" spans="7:7" ht="15" customHeight="1">
      <c r="G8544" s="488"/>
    </row>
    <row r="8545" spans="7:7" ht="15" customHeight="1">
      <c r="G8545" s="488"/>
    </row>
    <row r="8546" spans="7:7" ht="15" customHeight="1">
      <c r="G8546" s="488"/>
    </row>
    <row r="8547" spans="7:7" ht="15" customHeight="1">
      <c r="G8547" s="488"/>
    </row>
    <row r="8548" spans="7:7" ht="15" customHeight="1">
      <c r="G8548" s="488"/>
    </row>
    <row r="8549" spans="7:7" ht="15" customHeight="1">
      <c r="G8549" s="488"/>
    </row>
    <row r="8550" spans="7:7" ht="15" customHeight="1">
      <c r="G8550" s="488"/>
    </row>
    <row r="8551" spans="7:7" ht="15" customHeight="1">
      <c r="G8551" s="488"/>
    </row>
    <row r="8552" spans="7:7" ht="15" customHeight="1">
      <c r="G8552" s="488"/>
    </row>
    <row r="8553" spans="7:7" ht="15" customHeight="1">
      <c r="G8553" s="488"/>
    </row>
    <row r="8554" spans="7:7" ht="15" customHeight="1">
      <c r="G8554" s="488"/>
    </row>
    <row r="8555" spans="7:7" ht="15" customHeight="1">
      <c r="G8555" s="488"/>
    </row>
    <row r="8556" spans="7:7" ht="15" customHeight="1">
      <c r="G8556" s="488"/>
    </row>
    <row r="8557" spans="7:7" ht="15" customHeight="1">
      <c r="G8557" s="488"/>
    </row>
    <row r="8558" spans="7:7" ht="15" customHeight="1">
      <c r="G8558" s="488"/>
    </row>
    <row r="8559" spans="7:7" ht="15" customHeight="1">
      <c r="G8559" s="488"/>
    </row>
    <row r="8560" spans="7:7" ht="15" customHeight="1">
      <c r="G8560" s="488"/>
    </row>
    <row r="8561" spans="7:7" ht="15" customHeight="1">
      <c r="G8561" s="488"/>
    </row>
    <row r="8562" spans="7:7" ht="15" customHeight="1">
      <c r="G8562" s="488"/>
    </row>
    <row r="8563" spans="7:7" ht="15" customHeight="1">
      <c r="G8563" s="488"/>
    </row>
    <row r="8564" spans="7:7" ht="15" customHeight="1">
      <c r="G8564" s="488"/>
    </row>
    <row r="8565" spans="7:7" ht="15" customHeight="1">
      <c r="G8565" s="488"/>
    </row>
    <row r="8566" spans="7:7" ht="15" customHeight="1">
      <c r="G8566" s="488"/>
    </row>
    <row r="8567" spans="7:7" ht="15" customHeight="1">
      <c r="G8567" s="488"/>
    </row>
    <row r="8568" spans="7:7" ht="15" customHeight="1">
      <c r="G8568" s="488"/>
    </row>
    <row r="8569" spans="7:7" ht="15" customHeight="1">
      <c r="G8569" s="488"/>
    </row>
    <row r="8570" spans="7:7" ht="15" customHeight="1">
      <c r="G8570" s="488"/>
    </row>
    <row r="8571" spans="7:7" ht="15" customHeight="1">
      <c r="G8571" s="488"/>
    </row>
    <row r="8572" spans="7:7" ht="15" customHeight="1">
      <c r="G8572" s="488"/>
    </row>
    <row r="8573" spans="7:7" ht="15" customHeight="1">
      <c r="G8573" s="488"/>
    </row>
    <row r="8574" spans="7:7" ht="15" customHeight="1">
      <c r="G8574" s="488"/>
    </row>
    <row r="8575" spans="7:7" ht="15" customHeight="1">
      <c r="G8575" s="488"/>
    </row>
    <row r="8576" spans="7:7" ht="15" customHeight="1">
      <c r="G8576" s="488"/>
    </row>
    <row r="8577" spans="7:7" ht="15" customHeight="1">
      <c r="G8577" s="488"/>
    </row>
    <row r="8578" spans="7:7" ht="15" customHeight="1">
      <c r="G8578" s="488"/>
    </row>
    <row r="8579" spans="7:7" ht="15" customHeight="1">
      <c r="G8579" s="488"/>
    </row>
    <row r="8580" spans="7:7" ht="15" customHeight="1">
      <c r="G8580" s="488"/>
    </row>
    <row r="8581" spans="7:7" ht="15" customHeight="1">
      <c r="G8581" s="488"/>
    </row>
    <row r="8582" spans="7:7" ht="15" customHeight="1">
      <c r="G8582" s="488"/>
    </row>
    <row r="8583" spans="7:7" ht="15" customHeight="1">
      <c r="G8583" s="488"/>
    </row>
    <row r="8584" spans="7:7" ht="15" customHeight="1">
      <c r="G8584" s="488"/>
    </row>
    <row r="8585" spans="7:7" ht="15" customHeight="1">
      <c r="G8585" s="488"/>
    </row>
    <row r="8586" spans="7:7" ht="15" customHeight="1">
      <c r="G8586" s="488"/>
    </row>
    <row r="8587" spans="7:7" ht="15" customHeight="1">
      <c r="G8587" s="488"/>
    </row>
    <row r="8588" spans="7:7" ht="15" customHeight="1">
      <c r="G8588" s="488"/>
    </row>
    <row r="8589" spans="7:7" ht="15" customHeight="1">
      <c r="G8589" s="488"/>
    </row>
    <row r="8590" spans="7:7" ht="15" customHeight="1">
      <c r="G8590" s="488"/>
    </row>
    <row r="8591" spans="7:7" ht="15" customHeight="1">
      <c r="G8591" s="488"/>
    </row>
    <row r="8592" spans="7:7" ht="15" customHeight="1">
      <c r="G8592" s="488"/>
    </row>
    <row r="8593" spans="7:7" ht="15" customHeight="1">
      <c r="G8593" s="488"/>
    </row>
    <row r="8594" spans="7:7" ht="15" customHeight="1">
      <c r="G8594" s="488"/>
    </row>
    <row r="8595" spans="7:7" ht="15" customHeight="1">
      <c r="G8595" s="488"/>
    </row>
    <row r="8596" spans="7:7" ht="15" customHeight="1">
      <c r="G8596" s="488"/>
    </row>
    <row r="8597" spans="7:7" ht="15" customHeight="1">
      <c r="G8597" s="488"/>
    </row>
    <row r="8598" spans="7:7" ht="15" customHeight="1">
      <c r="G8598" s="488"/>
    </row>
    <row r="8599" spans="7:7" ht="15" customHeight="1">
      <c r="G8599" s="488"/>
    </row>
    <row r="8600" spans="7:7" ht="15" customHeight="1">
      <c r="G8600" s="488"/>
    </row>
    <row r="8601" spans="7:7" ht="15" customHeight="1">
      <c r="G8601" s="488"/>
    </row>
    <row r="8602" spans="7:7" ht="15" customHeight="1">
      <c r="G8602" s="488"/>
    </row>
    <row r="8603" spans="7:7" ht="15" customHeight="1">
      <c r="G8603" s="488"/>
    </row>
    <row r="8604" spans="7:7" ht="15" customHeight="1">
      <c r="G8604" s="488"/>
    </row>
    <row r="8605" spans="7:7" ht="15" customHeight="1">
      <c r="G8605" s="488"/>
    </row>
    <row r="8606" spans="7:7" ht="15" customHeight="1">
      <c r="G8606" s="488"/>
    </row>
    <row r="8607" spans="7:7" ht="15" customHeight="1">
      <c r="G8607" s="488"/>
    </row>
    <row r="8608" spans="7:7" ht="15" customHeight="1">
      <c r="G8608" s="488"/>
    </row>
    <row r="8609" spans="7:7" ht="15" customHeight="1">
      <c r="G8609" s="488"/>
    </row>
    <row r="8610" spans="7:7" ht="15" customHeight="1">
      <c r="G8610" s="488"/>
    </row>
    <row r="8611" spans="7:7" ht="15" customHeight="1">
      <c r="G8611" s="488"/>
    </row>
    <row r="8612" spans="7:7" ht="15" customHeight="1">
      <c r="G8612" s="488"/>
    </row>
    <row r="8613" spans="7:7" ht="15" customHeight="1">
      <c r="G8613" s="488"/>
    </row>
    <row r="8614" spans="7:7" ht="15" customHeight="1">
      <c r="G8614" s="488"/>
    </row>
    <row r="8615" spans="7:7" ht="15" customHeight="1">
      <c r="G8615" s="488"/>
    </row>
    <row r="8616" spans="7:7" ht="15" customHeight="1">
      <c r="G8616" s="488"/>
    </row>
    <row r="8617" spans="7:7" ht="15" customHeight="1">
      <c r="G8617" s="488"/>
    </row>
    <row r="8618" spans="7:7" ht="15" customHeight="1">
      <c r="G8618" s="488"/>
    </row>
    <row r="8619" spans="7:7" ht="15" customHeight="1">
      <c r="G8619" s="488"/>
    </row>
    <row r="8620" spans="7:7" ht="15" customHeight="1">
      <c r="G8620" s="488"/>
    </row>
    <row r="8621" spans="7:7" ht="15" customHeight="1">
      <c r="G8621" s="488"/>
    </row>
    <row r="8622" spans="7:7" ht="15" customHeight="1">
      <c r="G8622" s="488"/>
    </row>
    <row r="8623" spans="7:7" ht="15" customHeight="1">
      <c r="G8623" s="488"/>
    </row>
    <row r="8624" spans="7:7" ht="15" customHeight="1">
      <c r="G8624" s="488"/>
    </row>
    <row r="8625" spans="7:7" ht="15" customHeight="1">
      <c r="G8625" s="488"/>
    </row>
    <row r="8626" spans="7:7" ht="15" customHeight="1">
      <c r="G8626" s="488"/>
    </row>
    <row r="8627" spans="7:7" ht="15" customHeight="1">
      <c r="G8627" s="488"/>
    </row>
    <row r="8628" spans="7:7" ht="15" customHeight="1">
      <c r="G8628" s="488"/>
    </row>
    <row r="8629" spans="7:7" ht="15" customHeight="1">
      <c r="G8629" s="488"/>
    </row>
    <row r="8630" spans="7:7" ht="15" customHeight="1">
      <c r="G8630" s="488"/>
    </row>
    <row r="8631" spans="7:7" ht="15" customHeight="1">
      <c r="G8631" s="488"/>
    </row>
    <row r="8632" spans="7:7" ht="15" customHeight="1">
      <c r="G8632" s="488"/>
    </row>
    <row r="8633" spans="7:7" ht="15" customHeight="1">
      <c r="G8633" s="488"/>
    </row>
    <row r="8634" spans="7:7" ht="15" customHeight="1">
      <c r="G8634" s="488"/>
    </row>
    <row r="8635" spans="7:7" ht="15" customHeight="1">
      <c r="G8635" s="488"/>
    </row>
    <row r="8636" spans="7:7" ht="15" customHeight="1">
      <c r="G8636" s="488"/>
    </row>
    <row r="8637" spans="7:7" ht="15" customHeight="1">
      <c r="G8637" s="488"/>
    </row>
    <row r="8638" spans="7:7" ht="15" customHeight="1">
      <c r="G8638" s="488"/>
    </row>
    <row r="8639" spans="7:7" ht="15" customHeight="1">
      <c r="G8639" s="488"/>
    </row>
    <row r="8640" spans="7:7" ht="15" customHeight="1">
      <c r="G8640" s="488"/>
    </row>
    <row r="8641" spans="7:7" ht="15" customHeight="1">
      <c r="G8641" s="488"/>
    </row>
    <row r="8642" spans="7:7" ht="15" customHeight="1">
      <c r="G8642" s="488"/>
    </row>
    <row r="8643" spans="7:7" ht="15" customHeight="1">
      <c r="G8643" s="488"/>
    </row>
    <row r="8644" spans="7:7" ht="15" customHeight="1">
      <c r="G8644" s="488"/>
    </row>
    <row r="8645" spans="7:7" ht="15" customHeight="1">
      <c r="G8645" s="488"/>
    </row>
    <row r="8646" spans="7:7" ht="15" customHeight="1">
      <c r="G8646" s="488"/>
    </row>
    <row r="8647" spans="7:7" ht="15" customHeight="1">
      <c r="G8647" s="488"/>
    </row>
    <row r="8648" spans="7:7" ht="15" customHeight="1">
      <c r="G8648" s="488"/>
    </row>
    <row r="8649" spans="7:7" ht="15" customHeight="1">
      <c r="G8649" s="488"/>
    </row>
    <row r="8650" spans="7:7" ht="15" customHeight="1">
      <c r="G8650" s="488"/>
    </row>
    <row r="8651" spans="7:7" ht="15" customHeight="1">
      <c r="G8651" s="488"/>
    </row>
    <row r="8652" spans="7:7" ht="15" customHeight="1">
      <c r="G8652" s="488"/>
    </row>
    <row r="8653" spans="7:7" ht="15" customHeight="1">
      <c r="G8653" s="488"/>
    </row>
    <row r="8654" spans="7:7" ht="15" customHeight="1">
      <c r="G8654" s="488"/>
    </row>
    <row r="8655" spans="7:7" ht="15" customHeight="1">
      <c r="G8655" s="488"/>
    </row>
    <row r="8656" spans="7:7" ht="15" customHeight="1">
      <c r="G8656" s="488"/>
    </row>
    <row r="8657" spans="7:7" ht="15" customHeight="1">
      <c r="G8657" s="488"/>
    </row>
    <row r="8658" spans="7:7" ht="15" customHeight="1">
      <c r="G8658" s="488"/>
    </row>
    <row r="8659" spans="7:7" ht="15" customHeight="1">
      <c r="G8659" s="488"/>
    </row>
    <row r="8660" spans="7:7" ht="15" customHeight="1">
      <c r="G8660" s="488"/>
    </row>
    <row r="8661" spans="7:7" ht="15" customHeight="1">
      <c r="G8661" s="488"/>
    </row>
    <row r="8662" spans="7:7" ht="15" customHeight="1">
      <c r="G8662" s="488"/>
    </row>
    <row r="8663" spans="7:7" ht="15" customHeight="1">
      <c r="G8663" s="488"/>
    </row>
    <row r="8664" spans="7:7" ht="15" customHeight="1">
      <c r="G8664" s="488"/>
    </row>
    <row r="8665" spans="7:7" ht="15" customHeight="1">
      <c r="G8665" s="488"/>
    </row>
    <row r="8666" spans="7:7" ht="15" customHeight="1">
      <c r="G8666" s="488"/>
    </row>
    <row r="8667" spans="7:7" ht="15" customHeight="1">
      <c r="G8667" s="488"/>
    </row>
    <row r="8668" spans="7:7" ht="15" customHeight="1">
      <c r="G8668" s="488"/>
    </row>
    <row r="8669" spans="7:7" ht="15" customHeight="1">
      <c r="G8669" s="488"/>
    </row>
    <row r="8670" spans="7:7" ht="15" customHeight="1">
      <c r="G8670" s="488"/>
    </row>
    <row r="8671" spans="7:7" ht="15" customHeight="1">
      <c r="G8671" s="488"/>
    </row>
    <row r="8672" spans="7:7" ht="15" customHeight="1">
      <c r="G8672" s="488"/>
    </row>
    <row r="8673" spans="7:7" ht="15" customHeight="1">
      <c r="G8673" s="488"/>
    </row>
    <row r="8674" spans="7:7" ht="15" customHeight="1">
      <c r="G8674" s="488"/>
    </row>
    <row r="8675" spans="7:7" ht="15" customHeight="1">
      <c r="G8675" s="488"/>
    </row>
    <row r="8676" spans="7:7" ht="15" customHeight="1">
      <c r="G8676" s="488"/>
    </row>
    <row r="8677" spans="7:7" ht="15" customHeight="1">
      <c r="G8677" s="488"/>
    </row>
    <row r="8678" spans="7:7" ht="15" customHeight="1">
      <c r="G8678" s="488"/>
    </row>
    <row r="8679" spans="7:7" ht="15" customHeight="1">
      <c r="G8679" s="488"/>
    </row>
    <row r="8680" spans="7:7" ht="15" customHeight="1">
      <c r="G8680" s="488"/>
    </row>
    <row r="8681" spans="7:7" ht="15" customHeight="1">
      <c r="G8681" s="488"/>
    </row>
    <row r="8682" spans="7:7" ht="15" customHeight="1">
      <c r="G8682" s="488"/>
    </row>
    <row r="8683" spans="7:7" ht="15" customHeight="1">
      <c r="G8683" s="488"/>
    </row>
    <row r="8684" spans="7:7" ht="15" customHeight="1">
      <c r="G8684" s="488"/>
    </row>
    <row r="8685" spans="7:7" ht="15" customHeight="1">
      <c r="G8685" s="488"/>
    </row>
    <row r="8686" spans="7:7" ht="15" customHeight="1">
      <c r="G8686" s="488"/>
    </row>
    <row r="8687" spans="7:7" ht="15" customHeight="1">
      <c r="G8687" s="488"/>
    </row>
    <row r="8688" spans="7:7" ht="15" customHeight="1">
      <c r="G8688" s="488"/>
    </row>
    <row r="8689" spans="7:7" ht="15" customHeight="1">
      <c r="G8689" s="488"/>
    </row>
    <row r="8690" spans="7:7" ht="15" customHeight="1">
      <c r="G8690" s="488"/>
    </row>
    <row r="8691" spans="7:7" ht="15" customHeight="1">
      <c r="G8691" s="488"/>
    </row>
    <row r="8692" spans="7:7" ht="15" customHeight="1">
      <c r="G8692" s="488"/>
    </row>
    <row r="8693" spans="7:7" ht="15" customHeight="1">
      <c r="G8693" s="488"/>
    </row>
    <row r="8694" spans="7:7" ht="15" customHeight="1">
      <c r="G8694" s="488"/>
    </row>
    <row r="8695" spans="7:7" ht="15" customHeight="1">
      <c r="G8695" s="488"/>
    </row>
    <row r="8696" spans="7:7" ht="15" customHeight="1">
      <c r="G8696" s="488"/>
    </row>
    <row r="8697" spans="7:7" ht="15" customHeight="1">
      <c r="G8697" s="488"/>
    </row>
    <row r="8698" spans="7:7" ht="15" customHeight="1">
      <c r="G8698" s="488"/>
    </row>
    <row r="8699" spans="7:7" ht="15" customHeight="1">
      <c r="G8699" s="488"/>
    </row>
    <row r="8700" spans="7:7" ht="15" customHeight="1">
      <c r="G8700" s="488"/>
    </row>
    <row r="8701" spans="7:7" ht="15" customHeight="1">
      <c r="G8701" s="488"/>
    </row>
    <row r="8702" spans="7:7" ht="15" customHeight="1">
      <c r="G8702" s="488"/>
    </row>
    <row r="8703" spans="7:7" ht="15" customHeight="1">
      <c r="G8703" s="488"/>
    </row>
    <row r="8704" spans="7:7" ht="15" customHeight="1">
      <c r="G8704" s="488"/>
    </row>
    <row r="8705" spans="7:7" ht="15" customHeight="1">
      <c r="G8705" s="488"/>
    </row>
    <row r="8706" spans="7:7" ht="15" customHeight="1">
      <c r="G8706" s="488"/>
    </row>
    <row r="8707" spans="7:7" ht="15" customHeight="1">
      <c r="G8707" s="488"/>
    </row>
    <row r="8708" spans="7:7" ht="15" customHeight="1">
      <c r="G8708" s="488"/>
    </row>
    <row r="8709" spans="7:7" ht="15" customHeight="1">
      <c r="G8709" s="488"/>
    </row>
    <row r="8710" spans="7:7" ht="15" customHeight="1">
      <c r="G8710" s="488"/>
    </row>
    <row r="8711" spans="7:7" ht="15" customHeight="1">
      <c r="G8711" s="488"/>
    </row>
    <row r="8712" spans="7:7" ht="15" customHeight="1">
      <c r="G8712" s="488"/>
    </row>
    <row r="8713" spans="7:7" ht="15" customHeight="1">
      <c r="G8713" s="488"/>
    </row>
    <row r="8714" spans="7:7" ht="15" customHeight="1">
      <c r="G8714" s="488"/>
    </row>
    <row r="8715" spans="7:7" ht="15" customHeight="1">
      <c r="G8715" s="488"/>
    </row>
    <row r="8716" spans="7:7" ht="15" customHeight="1">
      <c r="G8716" s="488"/>
    </row>
    <row r="8717" spans="7:7" ht="15" customHeight="1">
      <c r="G8717" s="488"/>
    </row>
    <row r="8718" spans="7:7" ht="15" customHeight="1">
      <c r="G8718" s="488"/>
    </row>
    <row r="8719" spans="7:7" ht="15" customHeight="1">
      <c r="G8719" s="488"/>
    </row>
    <row r="8720" spans="7:7" ht="15" customHeight="1">
      <c r="G8720" s="488"/>
    </row>
    <row r="8721" spans="7:7" ht="15" customHeight="1">
      <c r="G8721" s="488"/>
    </row>
    <row r="8722" spans="7:7" ht="15" customHeight="1">
      <c r="G8722" s="488"/>
    </row>
    <row r="8723" spans="7:7" ht="15" customHeight="1">
      <c r="G8723" s="488"/>
    </row>
    <row r="8724" spans="7:7" ht="15" customHeight="1">
      <c r="G8724" s="488"/>
    </row>
    <row r="8725" spans="7:7" ht="15" customHeight="1">
      <c r="G8725" s="488"/>
    </row>
    <row r="8726" spans="7:7" ht="15" customHeight="1">
      <c r="G8726" s="488"/>
    </row>
    <row r="8727" spans="7:7" ht="15" customHeight="1">
      <c r="G8727" s="488"/>
    </row>
    <row r="8728" spans="7:7" ht="15" customHeight="1">
      <c r="G8728" s="488"/>
    </row>
    <row r="8729" spans="7:7" ht="15" customHeight="1">
      <c r="G8729" s="488"/>
    </row>
    <row r="8730" spans="7:7" ht="15" customHeight="1">
      <c r="G8730" s="488"/>
    </row>
    <row r="8731" spans="7:7" ht="15" customHeight="1">
      <c r="G8731" s="488"/>
    </row>
    <row r="8732" spans="7:7" ht="15" customHeight="1">
      <c r="G8732" s="488"/>
    </row>
    <row r="8733" spans="7:7" ht="15" customHeight="1">
      <c r="G8733" s="488"/>
    </row>
    <row r="8734" spans="7:7" ht="15" customHeight="1">
      <c r="G8734" s="488"/>
    </row>
    <row r="8735" spans="7:7" ht="15" customHeight="1">
      <c r="G8735" s="488"/>
    </row>
    <row r="8736" spans="7:7" ht="15" customHeight="1">
      <c r="G8736" s="488"/>
    </row>
    <row r="8737" spans="7:7" ht="15" customHeight="1">
      <c r="G8737" s="488"/>
    </row>
    <row r="8738" spans="7:7" ht="15" customHeight="1">
      <c r="G8738" s="488"/>
    </row>
    <row r="8739" spans="7:7" ht="15" customHeight="1">
      <c r="G8739" s="488"/>
    </row>
    <row r="8740" spans="7:7" ht="15" customHeight="1">
      <c r="G8740" s="488"/>
    </row>
    <row r="8741" spans="7:7" ht="15" customHeight="1">
      <c r="G8741" s="488"/>
    </row>
    <row r="8742" spans="7:7" ht="15" customHeight="1">
      <c r="G8742" s="488"/>
    </row>
    <row r="8743" spans="7:7" ht="15" customHeight="1">
      <c r="G8743" s="488"/>
    </row>
    <row r="8744" spans="7:7" ht="15" customHeight="1">
      <c r="G8744" s="488"/>
    </row>
    <row r="8745" spans="7:7" ht="15" customHeight="1">
      <c r="G8745" s="488"/>
    </row>
    <row r="8746" spans="7:7" ht="15" customHeight="1">
      <c r="G8746" s="488"/>
    </row>
    <row r="8747" spans="7:7" ht="15" customHeight="1">
      <c r="G8747" s="488"/>
    </row>
    <row r="8748" spans="7:7" ht="15" customHeight="1">
      <c r="G8748" s="488"/>
    </row>
    <row r="8749" spans="7:7" ht="15" customHeight="1">
      <c r="G8749" s="488"/>
    </row>
    <row r="8750" spans="7:7" ht="15" customHeight="1">
      <c r="G8750" s="488"/>
    </row>
    <row r="8751" spans="7:7" ht="15" customHeight="1">
      <c r="G8751" s="488"/>
    </row>
    <row r="8752" spans="7:7" ht="15" customHeight="1">
      <c r="G8752" s="488"/>
    </row>
    <row r="8753" spans="7:7" ht="15" customHeight="1">
      <c r="G8753" s="488"/>
    </row>
    <row r="8754" spans="7:7" ht="15" customHeight="1">
      <c r="G8754" s="488"/>
    </row>
    <row r="8755" spans="7:7" ht="15" customHeight="1">
      <c r="G8755" s="488"/>
    </row>
    <row r="8756" spans="7:7" ht="15" customHeight="1">
      <c r="G8756" s="488"/>
    </row>
    <row r="8757" spans="7:7" ht="15" customHeight="1">
      <c r="G8757" s="488"/>
    </row>
    <row r="8758" spans="7:7" ht="15" customHeight="1">
      <c r="G8758" s="488"/>
    </row>
    <row r="8759" spans="7:7" ht="15" customHeight="1">
      <c r="G8759" s="488"/>
    </row>
    <row r="8760" spans="7:7" ht="15" customHeight="1">
      <c r="G8760" s="488"/>
    </row>
    <row r="8761" spans="7:7" ht="15" customHeight="1">
      <c r="G8761" s="488"/>
    </row>
    <row r="8762" spans="7:7" ht="15" customHeight="1">
      <c r="G8762" s="488"/>
    </row>
    <row r="8763" spans="7:7" ht="15" customHeight="1">
      <c r="G8763" s="488"/>
    </row>
    <row r="8764" spans="7:7" ht="15" customHeight="1">
      <c r="G8764" s="488"/>
    </row>
    <row r="8765" spans="7:7" ht="15" customHeight="1">
      <c r="G8765" s="488"/>
    </row>
    <row r="8766" spans="7:7" ht="15" customHeight="1">
      <c r="G8766" s="488"/>
    </row>
    <row r="8767" spans="7:7" ht="15" customHeight="1">
      <c r="G8767" s="488"/>
    </row>
    <row r="8768" spans="7:7" ht="15" customHeight="1">
      <c r="G8768" s="488"/>
    </row>
    <row r="8769" spans="7:7" ht="15" customHeight="1">
      <c r="G8769" s="488"/>
    </row>
    <row r="8770" spans="7:7" ht="15" customHeight="1">
      <c r="G8770" s="488"/>
    </row>
    <row r="8771" spans="7:7" ht="15" customHeight="1">
      <c r="G8771" s="488"/>
    </row>
    <row r="8772" spans="7:7" ht="15" customHeight="1">
      <c r="G8772" s="488"/>
    </row>
    <row r="8773" spans="7:7" ht="15" customHeight="1">
      <c r="G8773" s="488"/>
    </row>
    <row r="8774" spans="7:7" ht="15" customHeight="1">
      <c r="G8774" s="488"/>
    </row>
    <row r="8775" spans="7:7" ht="15" customHeight="1">
      <c r="G8775" s="488"/>
    </row>
    <row r="8776" spans="7:7" ht="15" customHeight="1">
      <c r="G8776" s="488"/>
    </row>
    <row r="8777" spans="7:7" ht="15" customHeight="1">
      <c r="G8777" s="488"/>
    </row>
    <row r="8778" spans="7:7" ht="15" customHeight="1">
      <c r="G8778" s="488"/>
    </row>
    <row r="8779" spans="7:7" ht="15" customHeight="1">
      <c r="G8779" s="488"/>
    </row>
    <row r="8780" spans="7:7" ht="15" customHeight="1">
      <c r="G8780" s="488"/>
    </row>
    <row r="8781" spans="7:7" ht="15" customHeight="1">
      <c r="G8781" s="488"/>
    </row>
    <row r="8782" spans="7:7" ht="15" customHeight="1">
      <c r="G8782" s="488"/>
    </row>
    <row r="8783" spans="7:7" ht="15" customHeight="1">
      <c r="G8783" s="488"/>
    </row>
    <row r="8784" spans="7:7" ht="15" customHeight="1">
      <c r="G8784" s="488"/>
    </row>
    <row r="8785" spans="7:7" ht="15" customHeight="1">
      <c r="G8785" s="488"/>
    </row>
    <row r="8786" spans="7:7" ht="15" customHeight="1">
      <c r="G8786" s="488"/>
    </row>
    <row r="8787" spans="7:7" ht="15" customHeight="1">
      <c r="G8787" s="488"/>
    </row>
    <row r="8788" spans="7:7" ht="15" customHeight="1">
      <c r="G8788" s="488"/>
    </row>
    <row r="8789" spans="7:7" ht="15" customHeight="1">
      <c r="G8789" s="488"/>
    </row>
    <row r="8790" spans="7:7" ht="15" customHeight="1">
      <c r="G8790" s="488"/>
    </row>
    <row r="8791" spans="7:7" ht="15" customHeight="1">
      <c r="G8791" s="488"/>
    </row>
    <row r="8792" spans="7:7" ht="15" customHeight="1">
      <c r="G8792" s="488"/>
    </row>
    <row r="8793" spans="7:7" ht="15" customHeight="1">
      <c r="G8793" s="488"/>
    </row>
    <row r="8794" spans="7:7" ht="15" customHeight="1">
      <c r="G8794" s="488"/>
    </row>
    <row r="8795" spans="7:7" ht="15" customHeight="1">
      <c r="G8795" s="488"/>
    </row>
    <row r="8796" spans="7:7" ht="15" customHeight="1">
      <c r="G8796" s="488"/>
    </row>
    <row r="8797" spans="7:7" ht="15" customHeight="1">
      <c r="G8797" s="488"/>
    </row>
    <row r="8798" spans="7:7" ht="15" customHeight="1">
      <c r="G8798" s="488"/>
    </row>
    <row r="8799" spans="7:7" ht="15" customHeight="1">
      <c r="G8799" s="488"/>
    </row>
    <row r="8800" spans="7:7" ht="15" customHeight="1">
      <c r="G8800" s="488"/>
    </row>
    <row r="8801" spans="7:7" ht="15" customHeight="1">
      <c r="G8801" s="488"/>
    </row>
    <row r="8802" spans="7:7" ht="15" customHeight="1">
      <c r="G8802" s="488"/>
    </row>
    <row r="8803" spans="7:7" ht="15" customHeight="1">
      <c r="G8803" s="488"/>
    </row>
    <row r="8804" spans="7:7" ht="15" customHeight="1">
      <c r="G8804" s="488"/>
    </row>
    <row r="8805" spans="7:7" ht="15" customHeight="1">
      <c r="G8805" s="488"/>
    </row>
    <row r="8806" spans="7:7" ht="15" customHeight="1">
      <c r="G8806" s="488"/>
    </row>
    <row r="8807" spans="7:7" ht="15" customHeight="1">
      <c r="G8807" s="488"/>
    </row>
    <row r="8808" spans="7:7" ht="15" customHeight="1">
      <c r="G8808" s="488"/>
    </row>
    <row r="8809" spans="7:7" ht="15" customHeight="1">
      <c r="G8809" s="488"/>
    </row>
    <row r="8810" spans="7:7" ht="15" customHeight="1">
      <c r="G8810" s="488"/>
    </row>
    <row r="8811" spans="7:7" ht="15" customHeight="1">
      <c r="G8811" s="488"/>
    </row>
    <row r="8812" spans="7:7" ht="15" customHeight="1">
      <c r="G8812" s="488"/>
    </row>
    <row r="8813" spans="7:7" ht="15" customHeight="1">
      <c r="G8813" s="488"/>
    </row>
    <row r="8814" spans="7:7" ht="15" customHeight="1">
      <c r="G8814" s="488"/>
    </row>
    <row r="8815" spans="7:7" ht="15" customHeight="1">
      <c r="G8815" s="488"/>
    </row>
    <row r="8816" spans="7:7" ht="15" customHeight="1">
      <c r="G8816" s="488"/>
    </row>
    <row r="8817" spans="7:7" ht="15" customHeight="1">
      <c r="G8817" s="488"/>
    </row>
    <row r="8818" spans="7:7" ht="15" customHeight="1">
      <c r="G8818" s="488"/>
    </row>
    <row r="8819" spans="7:7" ht="15" customHeight="1">
      <c r="G8819" s="488"/>
    </row>
    <row r="8820" spans="7:7" ht="15" customHeight="1">
      <c r="G8820" s="488"/>
    </row>
    <row r="8821" spans="7:7" ht="15" customHeight="1">
      <c r="G8821" s="488"/>
    </row>
    <row r="8822" spans="7:7" ht="15" customHeight="1">
      <c r="G8822" s="488"/>
    </row>
    <row r="8823" spans="7:7" ht="15" customHeight="1">
      <c r="G8823" s="488"/>
    </row>
    <row r="8824" spans="7:7" ht="15" customHeight="1">
      <c r="G8824" s="488"/>
    </row>
    <row r="8825" spans="7:7" ht="15" customHeight="1">
      <c r="G8825" s="488"/>
    </row>
    <row r="8826" spans="7:7" ht="15" customHeight="1">
      <c r="G8826" s="488"/>
    </row>
    <row r="8827" spans="7:7" ht="15" customHeight="1">
      <c r="G8827" s="488"/>
    </row>
    <row r="8828" spans="7:7" ht="15" customHeight="1">
      <c r="G8828" s="488"/>
    </row>
    <row r="8829" spans="7:7" ht="15" customHeight="1">
      <c r="G8829" s="488"/>
    </row>
    <row r="8830" spans="7:7" ht="15" customHeight="1">
      <c r="G8830" s="488"/>
    </row>
    <row r="8831" spans="7:7" ht="15" customHeight="1">
      <c r="G8831" s="488"/>
    </row>
    <row r="8832" spans="7:7" ht="15" customHeight="1">
      <c r="G8832" s="488"/>
    </row>
    <row r="8833" spans="7:7" ht="15" customHeight="1">
      <c r="G8833" s="488"/>
    </row>
    <row r="8834" spans="7:7" ht="15" customHeight="1">
      <c r="G8834" s="488"/>
    </row>
    <row r="8835" spans="7:7" ht="15" customHeight="1">
      <c r="G8835" s="488"/>
    </row>
    <row r="8836" spans="7:7" ht="15" customHeight="1">
      <c r="G8836" s="488"/>
    </row>
    <row r="8837" spans="7:7" ht="15" customHeight="1">
      <c r="G8837" s="488"/>
    </row>
    <row r="8838" spans="7:7" ht="15" customHeight="1">
      <c r="G8838" s="488"/>
    </row>
    <row r="8839" spans="7:7" ht="15" customHeight="1">
      <c r="G8839" s="488"/>
    </row>
    <row r="8840" spans="7:7" ht="15" customHeight="1">
      <c r="G8840" s="488"/>
    </row>
    <row r="8841" spans="7:7" ht="15" customHeight="1">
      <c r="G8841" s="488"/>
    </row>
    <row r="8842" spans="7:7" ht="15" customHeight="1">
      <c r="G8842" s="488"/>
    </row>
    <row r="8843" spans="7:7" ht="15" customHeight="1">
      <c r="G8843" s="488"/>
    </row>
    <row r="8844" spans="7:7" ht="15" customHeight="1">
      <c r="G8844" s="488"/>
    </row>
    <row r="8845" spans="7:7" ht="15" customHeight="1">
      <c r="G8845" s="488"/>
    </row>
    <row r="8846" spans="7:7" ht="15" customHeight="1">
      <c r="G8846" s="488"/>
    </row>
    <row r="8847" spans="7:7" ht="15" customHeight="1">
      <c r="G8847" s="488"/>
    </row>
    <row r="8848" spans="7:7" ht="15" customHeight="1">
      <c r="G8848" s="488"/>
    </row>
    <row r="8849" spans="7:7" ht="15" customHeight="1">
      <c r="G8849" s="488"/>
    </row>
    <row r="8850" spans="7:7" ht="15" customHeight="1">
      <c r="G8850" s="488"/>
    </row>
    <row r="8851" spans="7:7" ht="15" customHeight="1">
      <c r="G8851" s="488"/>
    </row>
    <row r="8852" spans="7:7" ht="15" customHeight="1">
      <c r="G8852" s="488"/>
    </row>
    <row r="8853" spans="7:7" ht="15" customHeight="1">
      <c r="G8853" s="488"/>
    </row>
    <row r="8854" spans="7:7" ht="15" customHeight="1">
      <c r="G8854" s="488"/>
    </row>
    <row r="8855" spans="7:7" ht="15" customHeight="1">
      <c r="G8855" s="488"/>
    </row>
    <row r="8856" spans="7:7" ht="15" customHeight="1">
      <c r="G8856" s="488"/>
    </row>
    <row r="8857" spans="7:7" ht="15" customHeight="1">
      <c r="G8857" s="488"/>
    </row>
    <row r="8858" spans="7:7" ht="15" customHeight="1">
      <c r="G8858" s="488"/>
    </row>
    <row r="8859" spans="7:7" ht="15" customHeight="1">
      <c r="G8859" s="488"/>
    </row>
    <row r="8860" spans="7:7" ht="15" customHeight="1">
      <c r="G8860" s="488"/>
    </row>
    <row r="8861" spans="7:7" ht="15" customHeight="1">
      <c r="G8861" s="488"/>
    </row>
    <row r="8862" spans="7:7" ht="15" customHeight="1">
      <c r="G8862" s="488"/>
    </row>
    <row r="8863" spans="7:7" ht="15" customHeight="1">
      <c r="G8863" s="488"/>
    </row>
    <row r="8864" spans="7:7" ht="15" customHeight="1">
      <c r="G8864" s="488"/>
    </row>
    <row r="8865" spans="7:7" ht="15" customHeight="1">
      <c r="G8865" s="488"/>
    </row>
    <row r="8866" spans="7:7" ht="15" customHeight="1">
      <c r="G8866" s="488"/>
    </row>
    <row r="8867" spans="7:7" ht="15" customHeight="1">
      <c r="G8867" s="488"/>
    </row>
    <row r="8868" spans="7:7" ht="15" customHeight="1">
      <c r="G8868" s="488"/>
    </row>
    <row r="8869" spans="7:7" ht="15" customHeight="1">
      <c r="G8869" s="488"/>
    </row>
    <row r="8870" spans="7:7" ht="15" customHeight="1">
      <c r="G8870" s="488"/>
    </row>
    <row r="8871" spans="7:7" ht="15" customHeight="1">
      <c r="G8871" s="488"/>
    </row>
    <row r="8872" spans="7:7" ht="15" customHeight="1">
      <c r="G8872" s="488"/>
    </row>
    <row r="8873" spans="7:7" ht="15" customHeight="1">
      <c r="G8873" s="488"/>
    </row>
    <row r="8874" spans="7:7" ht="15" customHeight="1">
      <c r="G8874" s="488"/>
    </row>
    <row r="8875" spans="7:7" ht="15" customHeight="1">
      <c r="G8875" s="488"/>
    </row>
    <row r="8876" spans="7:7" ht="15" customHeight="1">
      <c r="G8876" s="488"/>
    </row>
    <row r="8877" spans="7:7" ht="15" customHeight="1">
      <c r="G8877" s="488"/>
    </row>
    <row r="8878" spans="7:7" ht="15" customHeight="1">
      <c r="G8878" s="488"/>
    </row>
    <row r="8879" spans="7:7" ht="15" customHeight="1">
      <c r="G8879" s="488"/>
    </row>
    <row r="8880" spans="7:7" ht="15" customHeight="1">
      <c r="G8880" s="488"/>
    </row>
    <row r="8881" spans="7:7" ht="15" customHeight="1">
      <c r="G8881" s="488"/>
    </row>
    <row r="8882" spans="7:7" ht="15" customHeight="1">
      <c r="G8882" s="488"/>
    </row>
    <row r="8883" spans="7:7" ht="15" customHeight="1">
      <c r="G8883" s="488"/>
    </row>
    <row r="8884" spans="7:7" ht="15" customHeight="1">
      <c r="G8884" s="488"/>
    </row>
    <row r="8885" spans="7:7" ht="15" customHeight="1">
      <c r="G8885" s="488"/>
    </row>
    <row r="8886" spans="7:7" ht="15" customHeight="1">
      <c r="G8886" s="488"/>
    </row>
    <row r="8887" spans="7:7" ht="15" customHeight="1">
      <c r="G8887" s="488"/>
    </row>
    <row r="8888" spans="7:7" ht="15" customHeight="1">
      <c r="G8888" s="488"/>
    </row>
    <row r="8889" spans="7:7" ht="15" customHeight="1">
      <c r="G8889" s="488"/>
    </row>
    <row r="8890" spans="7:7" ht="15" customHeight="1">
      <c r="G8890" s="488"/>
    </row>
    <row r="8891" spans="7:7" ht="15" customHeight="1">
      <c r="G8891" s="488"/>
    </row>
    <row r="8892" spans="7:7" ht="15" customHeight="1">
      <c r="G8892" s="488"/>
    </row>
    <row r="8893" spans="7:7" ht="15" customHeight="1">
      <c r="G8893" s="488"/>
    </row>
    <row r="8894" spans="7:7" ht="15" customHeight="1">
      <c r="G8894" s="488"/>
    </row>
    <row r="8895" spans="7:7" ht="15" customHeight="1">
      <c r="G8895" s="488"/>
    </row>
    <row r="8896" spans="7:7" ht="15" customHeight="1">
      <c r="G8896" s="488"/>
    </row>
    <row r="8897" spans="7:7" ht="15" customHeight="1">
      <c r="G8897" s="488"/>
    </row>
    <row r="8898" spans="7:7" ht="15" customHeight="1">
      <c r="G8898" s="488"/>
    </row>
    <row r="8899" spans="7:7" ht="15" customHeight="1">
      <c r="G8899" s="488"/>
    </row>
    <row r="8900" spans="7:7" ht="15" customHeight="1">
      <c r="G8900" s="488"/>
    </row>
    <row r="8901" spans="7:7" ht="15" customHeight="1">
      <c r="G8901" s="488"/>
    </row>
    <row r="8902" spans="7:7" ht="15" customHeight="1">
      <c r="G8902" s="488"/>
    </row>
    <row r="8903" spans="7:7" ht="15" customHeight="1">
      <c r="G8903" s="488"/>
    </row>
    <row r="8904" spans="7:7" ht="15" customHeight="1">
      <c r="G8904" s="488"/>
    </row>
    <row r="8905" spans="7:7" ht="15" customHeight="1">
      <c r="G8905" s="488"/>
    </row>
    <row r="8906" spans="7:7" ht="15" customHeight="1">
      <c r="G8906" s="488"/>
    </row>
    <row r="8907" spans="7:7" ht="15" customHeight="1">
      <c r="G8907" s="488"/>
    </row>
    <row r="8908" spans="7:7" ht="15" customHeight="1">
      <c r="G8908" s="488"/>
    </row>
    <row r="8909" spans="7:7" ht="15" customHeight="1">
      <c r="G8909" s="488"/>
    </row>
    <row r="8910" spans="7:7" ht="15" customHeight="1">
      <c r="G8910" s="488"/>
    </row>
    <row r="8911" spans="7:7" ht="15" customHeight="1">
      <c r="G8911" s="488"/>
    </row>
    <row r="8912" spans="7:7" ht="15" customHeight="1">
      <c r="G8912" s="488"/>
    </row>
    <row r="8913" spans="7:7" ht="15" customHeight="1">
      <c r="G8913" s="488"/>
    </row>
    <row r="8914" spans="7:7" ht="15" customHeight="1">
      <c r="G8914" s="488"/>
    </row>
    <row r="8915" spans="7:7" ht="15" customHeight="1">
      <c r="G8915" s="488"/>
    </row>
    <row r="8916" spans="7:7" ht="15" customHeight="1">
      <c r="G8916" s="488"/>
    </row>
    <row r="8917" spans="7:7" ht="15" customHeight="1">
      <c r="G8917" s="488"/>
    </row>
    <row r="8918" spans="7:7" ht="15" customHeight="1">
      <c r="G8918" s="488"/>
    </row>
    <row r="8919" spans="7:7" ht="15" customHeight="1">
      <c r="G8919" s="488"/>
    </row>
    <row r="8920" spans="7:7" ht="15" customHeight="1">
      <c r="G8920" s="488"/>
    </row>
    <row r="8921" spans="7:7" ht="15" customHeight="1">
      <c r="G8921" s="488"/>
    </row>
    <row r="8922" spans="7:7" ht="15" customHeight="1">
      <c r="G8922" s="488"/>
    </row>
    <row r="8923" spans="7:7" ht="15" customHeight="1">
      <c r="G8923" s="488"/>
    </row>
    <row r="8924" spans="7:7" ht="15" customHeight="1">
      <c r="G8924" s="488"/>
    </row>
    <row r="8925" spans="7:7" ht="15" customHeight="1">
      <c r="G8925" s="488"/>
    </row>
    <row r="8926" spans="7:7" ht="15" customHeight="1">
      <c r="G8926" s="488"/>
    </row>
    <row r="8927" spans="7:7" ht="15" customHeight="1">
      <c r="G8927" s="488"/>
    </row>
    <row r="8928" spans="7:7" ht="15" customHeight="1">
      <c r="G8928" s="488"/>
    </row>
    <row r="8929" spans="7:7" ht="15" customHeight="1">
      <c r="G8929" s="488"/>
    </row>
    <row r="8930" spans="7:7" ht="15" customHeight="1">
      <c r="G8930" s="488"/>
    </row>
    <row r="8931" spans="7:7" ht="15" customHeight="1">
      <c r="G8931" s="488"/>
    </row>
    <row r="8932" spans="7:7" ht="15" customHeight="1">
      <c r="G8932" s="488"/>
    </row>
    <row r="8933" spans="7:7" ht="15" customHeight="1">
      <c r="G8933" s="488"/>
    </row>
    <row r="8934" spans="7:7" ht="15" customHeight="1">
      <c r="G8934" s="488"/>
    </row>
    <row r="8935" spans="7:7" ht="15" customHeight="1">
      <c r="G8935" s="488"/>
    </row>
    <row r="8936" spans="7:7" ht="15" customHeight="1">
      <c r="G8936" s="488"/>
    </row>
    <row r="8937" spans="7:7" ht="15" customHeight="1">
      <c r="G8937" s="488"/>
    </row>
    <row r="8938" spans="7:7" ht="15" customHeight="1">
      <c r="G8938" s="488"/>
    </row>
    <row r="8939" spans="7:7" ht="15" customHeight="1">
      <c r="G8939" s="488"/>
    </row>
    <row r="8940" spans="7:7" ht="15" customHeight="1">
      <c r="G8940" s="488"/>
    </row>
    <row r="8941" spans="7:7" ht="15" customHeight="1">
      <c r="G8941" s="488"/>
    </row>
    <row r="8942" spans="7:7" ht="15" customHeight="1">
      <c r="G8942" s="488"/>
    </row>
    <row r="8943" spans="7:7" ht="15" customHeight="1">
      <c r="G8943" s="488"/>
    </row>
    <row r="8944" spans="7:7" ht="15" customHeight="1">
      <c r="G8944" s="488"/>
    </row>
    <row r="8945" spans="7:7" ht="15" customHeight="1">
      <c r="G8945" s="488"/>
    </row>
    <row r="8946" spans="7:7" ht="15" customHeight="1">
      <c r="G8946" s="488"/>
    </row>
    <row r="8947" spans="7:7" ht="15" customHeight="1">
      <c r="G8947" s="488"/>
    </row>
    <row r="8948" spans="7:7" ht="15" customHeight="1">
      <c r="G8948" s="488"/>
    </row>
    <row r="8949" spans="7:7" ht="15" customHeight="1">
      <c r="G8949" s="488"/>
    </row>
    <row r="8950" spans="7:7" ht="15" customHeight="1">
      <c r="G8950" s="488"/>
    </row>
    <row r="8951" spans="7:7" ht="15" customHeight="1">
      <c r="G8951" s="488"/>
    </row>
    <row r="8952" spans="7:7" ht="15" customHeight="1">
      <c r="G8952" s="488"/>
    </row>
    <row r="8953" spans="7:7" ht="15" customHeight="1">
      <c r="G8953" s="488"/>
    </row>
    <row r="8954" spans="7:7" ht="15" customHeight="1">
      <c r="G8954" s="488"/>
    </row>
    <row r="8955" spans="7:7" ht="15" customHeight="1">
      <c r="G8955" s="488"/>
    </row>
    <row r="8956" spans="7:7" ht="15" customHeight="1">
      <c r="G8956" s="488"/>
    </row>
    <row r="8957" spans="7:7" ht="15" customHeight="1">
      <c r="G8957" s="488"/>
    </row>
    <row r="8958" spans="7:7" ht="15" customHeight="1">
      <c r="G8958" s="488"/>
    </row>
    <row r="8959" spans="7:7" ht="15" customHeight="1">
      <c r="G8959" s="488"/>
    </row>
    <row r="8960" spans="7:7" ht="15" customHeight="1">
      <c r="G8960" s="488"/>
    </row>
    <row r="8961" spans="7:7" ht="15" customHeight="1">
      <c r="G8961" s="488"/>
    </row>
    <row r="8962" spans="7:7" ht="15" customHeight="1">
      <c r="G8962" s="488"/>
    </row>
    <row r="8963" spans="7:7" ht="15" customHeight="1">
      <c r="G8963" s="488"/>
    </row>
    <row r="8964" spans="7:7" ht="15" customHeight="1">
      <c r="G8964" s="488"/>
    </row>
    <row r="8965" spans="7:7" ht="15" customHeight="1">
      <c r="G8965" s="488"/>
    </row>
    <row r="8966" spans="7:7" ht="15" customHeight="1">
      <c r="G8966" s="488"/>
    </row>
    <row r="8967" spans="7:7" ht="15" customHeight="1">
      <c r="G8967" s="488"/>
    </row>
    <row r="8968" spans="7:7" ht="15" customHeight="1">
      <c r="G8968" s="488"/>
    </row>
    <row r="8969" spans="7:7" ht="15" customHeight="1">
      <c r="G8969" s="488"/>
    </row>
    <row r="8970" spans="7:7" ht="15" customHeight="1">
      <c r="G8970" s="488"/>
    </row>
    <row r="8971" spans="7:7" ht="15" customHeight="1">
      <c r="G8971" s="488"/>
    </row>
    <row r="8972" spans="7:7" ht="15" customHeight="1">
      <c r="G8972" s="488"/>
    </row>
    <row r="8973" spans="7:7" ht="15" customHeight="1">
      <c r="G8973" s="488"/>
    </row>
    <row r="8974" spans="7:7" ht="15" customHeight="1">
      <c r="G8974" s="488"/>
    </row>
    <row r="8975" spans="7:7" ht="15" customHeight="1">
      <c r="G8975" s="488"/>
    </row>
    <row r="8976" spans="7:7" ht="15" customHeight="1">
      <c r="G8976" s="488"/>
    </row>
    <row r="8977" spans="7:7" ht="15" customHeight="1">
      <c r="G8977" s="488"/>
    </row>
    <row r="8978" spans="7:7" ht="15" customHeight="1">
      <c r="G8978" s="488"/>
    </row>
    <row r="8979" spans="7:7" ht="15" customHeight="1">
      <c r="G8979" s="488"/>
    </row>
    <row r="8980" spans="7:7" ht="15" customHeight="1">
      <c r="G8980" s="488"/>
    </row>
    <row r="8981" spans="7:7" ht="15" customHeight="1">
      <c r="G8981" s="488"/>
    </row>
    <row r="8982" spans="7:7" ht="15" customHeight="1">
      <c r="G8982" s="488"/>
    </row>
    <row r="8983" spans="7:7" ht="15" customHeight="1">
      <c r="G8983" s="488"/>
    </row>
    <row r="8984" spans="7:7" ht="15" customHeight="1">
      <c r="G8984" s="488"/>
    </row>
    <row r="8985" spans="7:7" ht="15" customHeight="1">
      <c r="G8985" s="488"/>
    </row>
    <row r="8986" spans="7:7" ht="15" customHeight="1">
      <c r="G8986" s="488"/>
    </row>
    <row r="8987" spans="7:7" ht="15" customHeight="1">
      <c r="G8987" s="488"/>
    </row>
    <row r="8988" spans="7:7" ht="15" customHeight="1">
      <c r="G8988" s="488"/>
    </row>
    <row r="8989" spans="7:7" ht="15" customHeight="1">
      <c r="G8989" s="488"/>
    </row>
    <row r="8990" spans="7:7" ht="15" customHeight="1">
      <c r="G8990" s="488"/>
    </row>
    <row r="8991" spans="7:7" ht="15" customHeight="1">
      <c r="G8991" s="488"/>
    </row>
    <row r="8992" spans="7:7" ht="15" customHeight="1">
      <c r="G8992" s="488"/>
    </row>
    <row r="8993" spans="7:7" ht="15" customHeight="1">
      <c r="G8993" s="488"/>
    </row>
    <row r="8994" spans="7:7" ht="15" customHeight="1">
      <c r="G8994" s="488"/>
    </row>
    <row r="8995" spans="7:7" ht="15" customHeight="1">
      <c r="G8995" s="488"/>
    </row>
    <row r="8996" spans="7:7" ht="15" customHeight="1">
      <c r="G8996" s="488"/>
    </row>
    <row r="8997" spans="7:7" ht="15" customHeight="1">
      <c r="G8997" s="488"/>
    </row>
    <row r="8998" spans="7:7" ht="15" customHeight="1">
      <c r="G8998" s="488"/>
    </row>
    <row r="8999" spans="7:7" ht="15" customHeight="1">
      <c r="G8999" s="488"/>
    </row>
    <row r="9000" spans="7:7" ht="15" customHeight="1">
      <c r="G9000" s="488"/>
    </row>
    <row r="9001" spans="7:7" ht="15" customHeight="1">
      <c r="G9001" s="488"/>
    </row>
    <row r="9002" spans="7:7" ht="15" customHeight="1">
      <c r="G9002" s="488"/>
    </row>
    <row r="9003" spans="7:7" ht="15" customHeight="1">
      <c r="G9003" s="488"/>
    </row>
    <row r="9004" spans="7:7" ht="15" customHeight="1">
      <c r="G9004" s="488"/>
    </row>
    <row r="9005" spans="7:7" ht="15" customHeight="1">
      <c r="G9005" s="488"/>
    </row>
    <row r="9006" spans="7:7" ht="15" customHeight="1">
      <c r="G9006" s="488"/>
    </row>
    <row r="9007" spans="7:7" ht="15" customHeight="1">
      <c r="G9007" s="488"/>
    </row>
    <row r="9008" spans="7:7" ht="15" customHeight="1">
      <c r="G9008" s="488"/>
    </row>
    <row r="9009" spans="7:7" ht="15" customHeight="1">
      <c r="G9009" s="488"/>
    </row>
    <row r="9010" spans="7:7" ht="15" customHeight="1">
      <c r="G9010" s="488"/>
    </row>
    <row r="9011" spans="7:7" ht="15" customHeight="1">
      <c r="G9011" s="488"/>
    </row>
    <row r="9012" spans="7:7" ht="15" customHeight="1">
      <c r="G9012" s="488"/>
    </row>
    <row r="9013" spans="7:7" ht="15" customHeight="1">
      <c r="G9013" s="488"/>
    </row>
    <row r="9014" spans="7:7" ht="15" customHeight="1">
      <c r="G9014" s="488"/>
    </row>
    <row r="9015" spans="7:7" ht="15" customHeight="1">
      <c r="G9015" s="488"/>
    </row>
    <row r="9016" spans="7:7" ht="15" customHeight="1">
      <c r="G9016" s="488"/>
    </row>
    <row r="9017" spans="7:7" ht="15" customHeight="1">
      <c r="G9017" s="488"/>
    </row>
    <row r="9018" spans="7:7" ht="15" customHeight="1">
      <c r="G9018" s="488"/>
    </row>
    <row r="9019" spans="7:7" ht="15" customHeight="1">
      <c r="G9019" s="488"/>
    </row>
    <row r="9020" spans="7:7" ht="15" customHeight="1">
      <c r="G9020" s="488"/>
    </row>
    <row r="9021" spans="7:7" ht="15" customHeight="1">
      <c r="G9021" s="488"/>
    </row>
    <row r="9022" spans="7:7" ht="15" customHeight="1">
      <c r="G9022" s="488"/>
    </row>
    <row r="9023" spans="7:7" ht="15" customHeight="1">
      <c r="G9023" s="488"/>
    </row>
    <row r="9024" spans="7:7" ht="15" customHeight="1">
      <c r="G9024" s="488"/>
    </row>
    <row r="9025" spans="7:7" ht="15" customHeight="1">
      <c r="G9025" s="488"/>
    </row>
    <row r="9026" spans="7:7" ht="15" customHeight="1">
      <c r="G9026" s="488"/>
    </row>
    <row r="9027" spans="7:7" ht="15" customHeight="1">
      <c r="G9027" s="488"/>
    </row>
    <row r="9028" spans="7:7" ht="15" customHeight="1">
      <c r="G9028" s="488"/>
    </row>
    <row r="9029" spans="7:7" ht="15" customHeight="1">
      <c r="G9029" s="488"/>
    </row>
    <row r="9030" spans="7:7" ht="15" customHeight="1">
      <c r="G9030" s="488"/>
    </row>
    <row r="9031" spans="7:7" ht="15" customHeight="1">
      <c r="G9031" s="488"/>
    </row>
    <row r="9032" spans="7:7" ht="15" customHeight="1">
      <c r="G9032" s="488"/>
    </row>
    <row r="9033" spans="7:7" ht="15" customHeight="1">
      <c r="G9033" s="488"/>
    </row>
    <row r="9034" spans="7:7" ht="15" customHeight="1">
      <c r="G9034" s="488"/>
    </row>
    <row r="9035" spans="7:7" ht="15" customHeight="1">
      <c r="G9035" s="488"/>
    </row>
    <row r="9036" spans="7:7" ht="15" customHeight="1">
      <c r="G9036" s="488"/>
    </row>
    <row r="9037" spans="7:7" ht="15" customHeight="1">
      <c r="G9037" s="488"/>
    </row>
    <row r="9038" spans="7:7" ht="15" customHeight="1">
      <c r="G9038" s="488"/>
    </row>
    <row r="9039" spans="7:7" ht="15" customHeight="1">
      <c r="G9039" s="488"/>
    </row>
    <row r="9040" spans="7:7" ht="15" customHeight="1">
      <c r="G9040" s="488"/>
    </row>
    <row r="9041" spans="7:7" ht="15" customHeight="1">
      <c r="G9041" s="488"/>
    </row>
    <row r="9042" spans="7:7" ht="15" customHeight="1">
      <c r="G9042" s="488"/>
    </row>
    <row r="9043" spans="7:7" ht="15" customHeight="1">
      <c r="G9043" s="488"/>
    </row>
    <row r="9044" spans="7:7" ht="15" customHeight="1">
      <c r="G9044" s="488"/>
    </row>
    <row r="9045" spans="7:7" ht="15" customHeight="1">
      <c r="G9045" s="488"/>
    </row>
    <row r="9046" spans="7:7" ht="15" customHeight="1">
      <c r="G9046" s="488"/>
    </row>
    <row r="9047" spans="7:7" ht="15" customHeight="1">
      <c r="G9047" s="488"/>
    </row>
    <row r="9048" spans="7:7" ht="15" customHeight="1">
      <c r="G9048" s="488"/>
    </row>
    <row r="9049" spans="7:7" ht="15" customHeight="1">
      <c r="G9049" s="488"/>
    </row>
    <row r="9050" spans="7:7" ht="15" customHeight="1">
      <c r="G9050" s="488"/>
    </row>
    <row r="9051" spans="7:7" ht="15" customHeight="1">
      <c r="G9051" s="488"/>
    </row>
    <row r="9052" spans="7:7" ht="15" customHeight="1">
      <c r="G9052" s="488"/>
    </row>
    <row r="9053" spans="7:7" ht="15" customHeight="1">
      <c r="G9053" s="488"/>
    </row>
    <row r="9054" spans="7:7" ht="15" customHeight="1">
      <c r="G9054" s="488"/>
    </row>
    <row r="9055" spans="7:7" ht="15" customHeight="1">
      <c r="G9055" s="488"/>
    </row>
    <row r="9056" spans="7:7" ht="15" customHeight="1">
      <c r="G9056" s="488"/>
    </row>
    <row r="9057" spans="7:7" ht="15" customHeight="1">
      <c r="G9057" s="488"/>
    </row>
    <row r="9058" spans="7:7" ht="15" customHeight="1">
      <c r="G9058" s="488"/>
    </row>
    <row r="9059" spans="7:7" ht="15" customHeight="1">
      <c r="G9059" s="488"/>
    </row>
    <row r="9060" spans="7:7" ht="15" customHeight="1">
      <c r="G9060" s="488"/>
    </row>
    <row r="9061" spans="7:7" ht="15" customHeight="1">
      <c r="G9061" s="488"/>
    </row>
    <row r="9062" spans="7:7" ht="15" customHeight="1">
      <c r="G9062" s="488"/>
    </row>
    <row r="9063" spans="7:7" ht="15" customHeight="1">
      <c r="G9063" s="488"/>
    </row>
    <row r="9064" spans="7:7" ht="15" customHeight="1">
      <c r="G9064" s="488"/>
    </row>
    <row r="9065" spans="7:7" ht="15" customHeight="1">
      <c r="G9065" s="488"/>
    </row>
    <row r="9066" spans="7:7" ht="15" customHeight="1">
      <c r="G9066" s="488"/>
    </row>
    <row r="9067" spans="7:7" ht="15" customHeight="1">
      <c r="G9067" s="488"/>
    </row>
    <row r="9068" spans="7:7" ht="15" customHeight="1">
      <c r="G9068" s="488"/>
    </row>
    <row r="9069" spans="7:7" ht="15" customHeight="1">
      <c r="G9069" s="488"/>
    </row>
    <row r="9070" spans="7:7" ht="15" customHeight="1">
      <c r="G9070" s="488"/>
    </row>
    <row r="9071" spans="7:7" ht="15" customHeight="1">
      <c r="G9071" s="488"/>
    </row>
    <row r="9072" spans="7:7" ht="15" customHeight="1">
      <c r="G9072" s="488"/>
    </row>
    <row r="9073" spans="7:7" ht="15" customHeight="1">
      <c r="G9073" s="488"/>
    </row>
    <row r="9074" spans="7:7" ht="15" customHeight="1">
      <c r="G9074" s="488"/>
    </row>
    <row r="9075" spans="7:7" ht="15" customHeight="1">
      <c r="G9075" s="488"/>
    </row>
    <row r="9076" spans="7:7" ht="15" customHeight="1">
      <c r="G9076" s="488"/>
    </row>
    <row r="9077" spans="7:7" ht="15" customHeight="1">
      <c r="G9077" s="488"/>
    </row>
    <row r="9078" spans="7:7" ht="15" customHeight="1">
      <c r="G9078" s="488"/>
    </row>
    <row r="9079" spans="7:7" ht="15" customHeight="1">
      <c r="G9079" s="488"/>
    </row>
    <row r="9080" spans="7:7" ht="15" customHeight="1">
      <c r="G9080" s="488"/>
    </row>
    <row r="9081" spans="7:7" ht="15" customHeight="1">
      <c r="G9081" s="488"/>
    </row>
    <row r="9082" spans="7:7" ht="15" customHeight="1">
      <c r="G9082" s="488"/>
    </row>
    <row r="9083" spans="7:7" ht="15" customHeight="1">
      <c r="G9083" s="488"/>
    </row>
    <row r="9084" spans="7:7" ht="15" customHeight="1">
      <c r="G9084" s="488"/>
    </row>
    <row r="9085" spans="7:7" ht="15" customHeight="1">
      <c r="G9085" s="488"/>
    </row>
    <row r="9086" spans="7:7" ht="15" customHeight="1">
      <c r="G9086" s="488"/>
    </row>
    <row r="9087" spans="7:7" ht="15" customHeight="1">
      <c r="G9087" s="488"/>
    </row>
    <row r="9088" spans="7:7" ht="15" customHeight="1">
      <c r="G9088" s="488"/>
    </row>
    <row r="9089" spans="7:7" ht="15" customHeight="1">
      <c r="G9089" s="488"/>
    </row>
    <row r="9090" spans="7:7" ht="15" customHeight="1">
      <c r="G9090" s="488"/>
    </row>
    <row r="9091" spans="7:7" ht="15" customHeight="1">
      <c r="G9091" s="488"/>
    </row>
    <row r="9092" spans="7:7" ht="15" customHeight="1">
      <c r="G9092" s="488"/>
    </row>
    <row r="9093" spans="7:7" ht="15" customHeight="1">
      <c r="G9093" s="488"/>
    </row>
    <row r="9094" spans="7:7" ht="15" customHeight="1">
      <c r="G9094" s="488"/>
    </row>
    <row r="9095" spans="7:7" ht="15" customHeight="1">
      <c r="G9095" s="488"/>
    </row>
    <row r="9096" spans="7:7" ht="15" customHeight="1">
      <c r="G9096" s="488"/>
    </row>
    <row r="9097" spans="7:7" ht="15" customHeight="1">
      <c r="G9097" s="488"/>
    </row>
    <row r="9098" spans="7:7" ht="15" customHeight="1">
      <c r="G9098" s="488"/>
    </row>
    <row r="9099" spans="7:7" ht="15" customHeight="1">
      <c r="G9099" s="488"/>
    </row>
    <row r="9100" spans="7:7" ht="15" customHeight="1">
      <c r="G9100" s="488"/>
    </row>
    <row r="9101" spans="7:7" ht="15" customHeight="1">
      <c r="G9101" s="488"/>
    </row>
    <row r="9102" spans="7:7" ht="15" customHeight="1">
      <c r="G9102" s="488"/>
    </row>
    <row r="9103" spans="7:7" ht="15" customHeight="1">
      <c r="G9103" s="488"/>
    </row>
    <row r="9104" spans="7:7" ht="15" customHeight="1">
      <c r="G9104" s="488"/>
    </row>
    <row r="9105" spans="7:7" ht="15" customHeight="1">
      <c r="G9105" s="488"/>
    </row>
    <row r="9106" spans="7:7" ht="15" customHeight="1">
      <c r="G9106" s="488"/>
    </row>
    <row r="9107" spans="7:7" ht="15" customHeight="1">
      <c r="G9107" s="488"/>
    </row>
    <row r="9108" spans="7:7" ht="15" customHeight="1">
      <c r="G9108" s="488"/>
    </row>
    <row r="9109" spans="7:7" ht="15" customHeight="1">
      <c r="G9109" s="488"/>
    </row>
    <row r="9110" spans="7:7" ht="15" customHeight="1">
      <c r="G9110" s="488"/>
    </row>
    <row r="9111" spans="7:7" ht="15" customHeight="1">
      <c r="G9111" s="488"/>
    </row>
    <row r="9112" spans="7:7" ht="15" customHeight="1">
      <c r="G9112" s="488"/>
    </row>
    <row r="9113" spans="7:7" ht="15" customHeight="1">
      <c r="G9113" s="488"/>
    </row>
    <row r="9114" spans="7:7" ht="15" customHeight="1">
      <c r="G9114" s="488"/>
    </row>
    <row r="9115" spans="7:7" ht="15" customHeight="1">
      <c r="G9115" s="488"/>
    </row>
    <row r="9116" spans="7:7" ht="15" customHeight="1">
      <c r="G9116" s="488"/>
    </row>
    <row r="9117" spans="7:7" ht="15" customHeight="1">
      <c r="G9117" s="488"/>
    </row>
    <row r="9118" spans="7:7" ht="15" customHeight="1">
      <c r="G9118" s="488"/>
    </row>
    <row r="9119" spans="7:7" ht="15" customHeight="1">
      <c r="G9119" s="488"/>
    </row>
    <row r="9120" spans="7:7" ht="15" customHeight="1">
      <c r="G9120" s="488"/>
    </row>
    <row r="9121" spans="7:7" ht="15" customHeight="1">
      <c r="G9121" s="488"/>
    </row>
    <row r="9122" spans="7:7" ht="15" customHeight="1">
      <c r="G9122" s="488"/>
    </row>
    <row r="9123" spans="7:7" ht="15" customHeight="1">
      <c r="G9123" s="488"/>
    </row>
    <row r="9124" spans="7:7" ht="15" customHeight="1">
      <c r="G9124" s="488"/>
    </row>
    <row r="9125" spans="7:7" ht="15" customHeight="1">
      <c r="G9125" s="488"/>
    </row>
    <row r="9126" spans="7:7" ht="15" customHeight="1">
      <c r="G9126" s="488"/>
    </row>
    <row r="9127" spans="7:7" ht="15" customHeight="1">
      <c r="G9127" s="488"/>
    </row>
    <row r="9128" spans="7:7" ht="15" customHeight="1">
      <c r="G9128" s="488"/>
    </row>
    <row r="9129" spans="7:7" ht="15" customHeight="1">
      <c r="G9129" s="488"/>
    </row>
    <row r="9130" spans="7:7" ht="15" customHeight="1">
      <c r="G9130" s="488"/>
    </row>
    <row r="9131" spans="7:7" ht="15" customHeight="1">
      <c r="G9131" s="488"/>
    </row>
    <row r="9132" spans="7:7" ht="15" customHeight="1">
      <c r="G9132" s="488"/>
    </row>
    <row r="9133" spans="7:7" ht="15" customHeight="1">
      <c r="G9133" s="488"/>
    </row>
    <row r="9134" spans="7:7" ht="15" customHeight="1">
      <c r="G9134" s="488"/>
    </row>
    <row r="9135" spans="7:7" ht="15" customHeight="1">
      <c r="G9135" s="488"/>
    </row>
    <row r="9136" spans="7:7" ht="15" customHeight="1">
      <c r="G9136" s="488"/>
    </row>
    <row r="9137" spans="7:7" ht="15" customHeight="1">
      <c r="G9137" s="488"/>
    </row>
    <row r="9138" spans="7:7" ht="15" customHeight="1">
      <c r="G9138" s="488"/>
    </row>
    <row r="9139" spans="7:7" ht="15" customHeight="1">
      <c r="G9139" s="488"/>
    </row>
    <row r="9140" spans="7:7" ht="15" customHeight="1">
      <c r="G9140" s="488"/>
    </row>
    <row r="9141" spans="7:7" ht="15" customHeight="1">
      <c r="G9141" s="488"/>
    </row>
    <row r="9142" spans="7:7" ht="15" customHeight="1">
      <c r="G9142" s="488"/>
    </row>
    <row r="9143" spans="7:7" ht="15" customHeight="1">
      <c r="G9143" s="488"/>
    </row>
    <row r="9144" spans="7:7" ht="15" customHeight="1">
      <c r="G9144" s="488"/>
    </row>
    <row r="9145" spans="7:7" ht="15" customHeight="1">
      <c r="G9145" s="488"/>
    </row>
    <row r="9146" spans="7:7" ht="15" customHeight="1">
      <c r="G9146" s="488"/>
    </row>
    <row r="9147" spans="7:7" ht="15" customHeight="1">
      <c r="G9147" s="488"/>
    </row>
    <row r="9148" spans="7:7" ht="15" customHeight="1">
      <c r="G9148" s="488"/>
    </row>
    <row r="9149" spans="7:7" ht="15" customHeight="1">
      <c r="G9149" s="488"/>
    </row>
    <row r="9150" spans="7:7" ht="15" customHeight="1">
      <c r="G9150" s="488"/>
    </row>
    <row r="9151" spans="7:7" ht="15" customHeight="1">
      <c r="G9151" s="488"/>
    </row>
    <row r="9152" spans="7:7" ht="15" customHeight="1">
      <c r="G9152" s="488"/>
    </row>
    <row r="9153" spans="7:7" ht="15" customHeight="1">
      <c r="G9153" s="488"/>
    </row>
    <row r="9154" spans="7:7" ht="15" customHeight="1">
      <c r="G9154" s="488"/>
    </row>
    <row r="9155" spans="7:7" ht="15" customHeight="1">
      <c r="G9155" s="488"/>
    </row>
    <row r="9156" spans="7:7" ht="15" customHeight="1">
      <c r="G9156" s="488"/>
    </row>
    <row r="9157" spans="7:7" ht="15" customHeight="1">
      <c r="G9157" s="488"/>
    </row>
    <row r="9158" spans="7:7" ht="15" customHeight="1">
      <c r="G9158" s="488"/>
    </row>
    <row r="9159" spans="7:7" ht="15" customHeight="1">
      <c r="G9159" s="488"/>
    </row>
    <row r="9160" spans="7:7" ht="15" customHeight="1">
      <c r="G9160" s="488"/>
    </row>
    <row r="9161" spans="7:7" ht="15" customHeight="1">
      <c r="G9161" s="488"/>
    </row>
    <row r="9162" spans="7:7" ht="15" customHeight="1">
      <c r="G9162" s="488"/>
    </row>
    <row r="9163" spans="7:7" ht="15" customHeight="1">
      <c r="G9163" s="488"/>
    </row>
    <row r="9164" spans="7:7" ht="15" customHeight="1">
      <c r="G9164" s="488"/>
    </row>
    <row r="9165" spans="7:7" ht="15" customHeight="1">
      <c r="G9165" s="488"/>
    </row>
    <row r="9166" spans="7:7" ht="15" customHeight="1">
      <c r="G9166" s="488"/>
    </row>
    <row r="9167" spans="7:7" ht="15" customHeight="1">
      <c r="G9167" s="488"/>
    </row>
    <row r="9168" spans="7:7" ht="15" customHeight="1">
      <c r="G9168" s="488"/>
    </row>
    <row r="9169" spans="7:7" ht="15" customHeight="1">
      <c r="G9169" s="488"/>
    </row>
    <row r="9170" spans="7:7" ht="15" customHeight="1">
      <c r="G9170" s="488"/>
    </row>
    <row r="9171" spans="7:7" ht="15" customHeight="1">
      <c r="G9171" s="488"/>
    </row>
    <row r="9172" spans="7:7" ht="15" customHeight="1">
      <c r="G9172" s="488"/>
    </row>
    <row r="9173" spans="7:7" ht="15" customHeight="1">
      <c r="G9173" s="488"/>
    </row>
    <row r="9174" spans="7:7" ht="15" customHeight="1">
      <c r="G9174" s="488"/>
    </row>
    <row r="9175" spans="7:7" ht="15" customHeight="1">
      <c r="G9175" s="488"/>
    </row>
    <row r="9176" spans="7:7" ht="15" customHeight="1">
      <c r="G9176" s="488"/>
    </row>
    <row r="9177" spans="7:7" ht="15" customHeight="1">
      <c r="G9177" s="488"/>
    </row>
    <row r="9178" spans="7:7" ht="15" customHeight="1">
      <c r="G9178" s="488"/>
    </row>
    <row r="9179" spans="7:7" ht="15" customHeight="1">
      <c r="G9179" s="488"/>
    </row>
    <row r="9180" spans="7:7" ht="15" customHeight="1">
      <c r="G9180" s="488"/>
    </row>
    <row r="9181" spans="7:7" ht="15" customHeight="1">
      <c r="G9181" s="488"/>
    </row>
    <row r="9182" spans="7:7" ht="15" customHeight="1">
      <c r="G9182" s="488"/>
    </row>
    <row r="9183" spans="7:7" ht="15" customHeight="1">
      <c r="G9183" s="488"/>
    </row>
    <row r="9184" spans="7:7" ht="15" customHeight="1">
      <c r="G9184" s="488"/>
    </row>
    <row r="9185" spans="7:7" ht="15" customHeight="1">
      <c r="G9185" s="488"/>
    </row>
    <row r="9186" spans="7:7" ht="15" customHeight="1">
      <c r="G9186" s="488"/>
    </row>
    <row r="9187" spans="7:7" ht="15" customHeight="1">
      <c r="G9187" s="488"/>
    </row>
    <row r="9188" spans="7:7" ht="15" customHeight="1">
      <c r="G9188" s="488"/>
    </row>
    <row r="9189" spans="7:7" ht="15" customHeight="1">
      <c r="G9189" s="488"/>
    </row>
    <row r="9190" spans="7:7" ht="15" customHeight="1">
      <c r="G9190" s="488"/>
    </row>
    <row r="9191" spans="7:7" ht="15" customHeight="1">
      <c r="G9191" s="488"/>
    </row>
    <row r="9192" spans="7:7" ht="15" customHeight="1">
      <c r="G9192" s="488"/>
    </row>
    <row r="9193" spans="7:7" ht="15" customHeight="1">
      <c r="G9193" s="488"/>
    </row>
    <row r="9194" spans="7:7" ht="15" customHeight="1">
      <c r="G9194" s="488"/>
    </row>
    <row r="9195" spans="7:7" ht="15" customHeight="1">
      <c r="G9195" s="488"/>
    </row>
    <row r="9196" spans="7:7" ht="15" customHeight="1">
      <c r="G9196" s="488"/>
    </row>
    <row r="9197" spans="7:7" ht="15" customHeight="1">
      <c r="G9197" s="488"/>
    </row>
    <row r="9198" spans="7:7" ht="15" customHeight="1">
      <c r="G9198" s="488"/>
    </row>
    <row r="9199" spans="7:7" ht="15" customHeight="1">
      <c r="G9199" s="488"/>
    </row>
    <row r="9200" spans="7:7" ht="15" customHeight="1">
      <c r="G9200" s="488"/>
    </row>
    <row r="9201" spans="7:7" ht="15" customHeight="1">
      <c r="G9201" s="488"/>
    </row>
    <row r="9202" spans="7:7" ht="15" customHeight="1">
      <c r="G9202" s="488"/>
    </row>
    <row r="9203" spans="7:7" ht="15" customHeight="1">
      <c r="G9203" s="488"/>
    </row>
    <row r="9204" spans="7:7" ht="15" customHeight="1">
      <c r="G9204" s="488"/>
    </row>
    <row r="9205" spans="7:7" ht="15" customHeight="1">
      <c r="G9205" s="488"/>
    </row>
    <row r="9206" spans="7:7" ht="15" customHeight="1">
      <c r="G9206" s="488"/>
    </row>
    <row r="9207" spans="7:7" ht="15" customHeight="1">
      <c r="G9207" s="488"/>
    </row>
    <row r="9208" spans="7:7" ht="15" customHeight="1">
      <c r="G9208" s="488"/>
    </row>
    <row r="9209" spans="7:7" ht="15" customHeight="1">
      <c r="G9209" s="488"/>
    </row>
    <row r="9210" spans="7:7" ht="15" customHeight="1">
      <c r="G9210" s="488"/>
    </row>
    <row r="9211" spans="7:7" ht="15" customHeight="1">
      <c r="G9211" s="488"/>
    </row>
    <row r="9212" spans="7:7" ht="15" customHeight="1">
      <c r="G9212" s="488"/>
    </row>
    <row r="9213" spans="7:7" ht="15" customHeight="1">
      <c r="G9213" s="488"/>
    </row>
    <row r="9214" spans="7:7" ht="15" customHeight="1">
      <c r="G9214" s="488"/>
    </row>
    <row r="9215" spans="7:7" ht="15" customHeight="1">
      <c r="G9215" s="488"/>
    </row>
    <row r="9216" spans="7:7" ht="15" customHeight="1">
      <c r="G9216" s="488"/>
    </row>
    <row r="9217" spans="7:7" ht="15" customHeight="1">
      <c r="G9217" s="488"/>
    </row>
    <row r="9218" spans="7:7" ht="15" customHeight="1">
      <c r="G9218" s="488"/>
    </row>
    <row r="9219" spans="7:7" ht="15" customHeight="1">
      <c r="G9219" s="488"/>
    </row>
    <row r="9220" spans="7:7" ht="15" customHeight="1">
      <c r="G9220" s="488"/>
    </row>
    <row r="9221" spans="7:7" ht="15" customHeight="1">
      <c r="G9221" s="488"/>
    </row>
    <row r="9222" spans="7:7" ht="15" customHeight="1">
      <c r="G9222" s="488"/>
    </row>
    <row r="9223" spans="7:7" ht="15" customHeight="1">
      <c r="G9223" s="488"/>
    </row>
    <row r="9224" spans="7:7" ht="15" customHeight="1">
      <c r="G9224" s="488"/>
    </row>
    <row r="9225" spans="7:7" ht="15" customHeight="1">
      <c r="G9225" s="488"/>
    </row>
    <row r="9226" spans="7:7" ht="15" customHeight="1">
      <c r="G9226" s="488"/>
    </row>
    <row r="9227" spans="7:7" ht="15" customHeight="1">
      <c r="G9227" s="488"/>
    </row>
    <row r="9228" spans="7:7" ht="15" customHeight="1">
      <c r="G9228" s="488"/>
    </row>
    <row r="9229" spans="7:7" ht="15" customHeight="1">
      <c r="G9229" s="488"/>
    </row>
    <row r="9230" spans="7:7" ht="15" customHeight="1">
      <c r="G9230" s="488"/>
    </row>
    <row r="9231" spans="7:7" ht="15" customHeight="1">
      <c r="G9231" s="488"/>
    </row>
    <row r="9232" spans="7:7" ht="15" customHeight="1">
      <c r="G9232" s="488"/>
    </row>
    <row r="9233" spans="7:7" ht="15" customHeight="1">
      <c r="G9233" s="488"/>
    </row>
    <row r="9234" spans="7:7" ht="15" customHeight="1">
      <c r="G9234" s="488"/>
    </row>
    <row r="9235" spans="7:7" ht="15" customHeight="1">
      <c r="G9235" s="488"/>
    </row>
    <row r="9236" spans="7:7" ht="15" customHeight="1">
      <c r="G9236" s="488"/>
    </row>
    <row r="9237" spans="7:7" ht="15" customHeight="1">
      <c r="G9237" s="488"/>
    </row>
    <row r="9238" spans="7:7" ht="15" customHeight="1">
      <c r="G9238" s="488"/>
    </row>
    <row r="9239" spans="7:7" ht="15" customHeight="1">
      <c r="G9239" s="488"/>
    </row>
    <row r="9240" spans="7:7" ht="15" customHeight="1">
      <c r="G9240" s="488"/>
    </row>
    <row r="9241" spans="7:7" ht="15" customHeight="1">
      <c r="G9241" s="488"/>
    </row>
    <row r="9242" spans="7:7" ht="15" customHeight="1">
      <c r="G9242" s="488"/>
    </row>
    <row r="9243" spans="7:7" ht="15" customHeight="1">
      <c r="G9243" s="488"/>
    </row>
    <row r="9244" spans="7:7" ht="15" customHeight="1">
      <c r="G9244" s="488"/>
    </row>
    <row r="9245" spans="7:7" ht="15" customHeight="1">
      <c r="G9245" s="488"/>
    </row>
    <row r="9246" spans="7:7" ht="15" customHeight="1">
      <c r="G9246" s="488"/>
    </row>
    <row r="9247" spans="7:7" ht="15" customHeight="1">
      <c r="G9247" s="488"/>
    </row>
    <row r="9248" spans="7:7" ht="15" customHeight="1">
      <c r="G9248" s="488"/>
    </row>
    <row r="9249" spans="7:7" ht="15" customHeight="1">
      <c r="G9249" s="488"/>
    </row>
    <row r="9250" spans="7:7" ht="15" customHeight="1">
      <c r="G9250" s="488"/>
    </row>
    <row r="9251" spans="7:7" ht="15" customHeight="1">
      <c r="G9251" s="488"/>
    </row>
    <row r="9252" spans="7:7" ht="15" customHeight="1">
      <c r="G9252" s="488"/>
    </row>
    <row r="9253" spans="7:7" ht="15" customHeight="1">
      <c r="G9253" s="488"/>
    </row>
    <row r="9254" spans="7:7" ht="15" customHeight="1">
      <c r="G9254" s="488"/>
    </row>
    <row r="9255" spans="7:7" ht="15" customHeight="1">
      <c r="G9255" s="488"/>
    </row>
    <row r="9256" spans="7:7" ht="15" customHeight="1">
      <c r="G9256" s="488"/>
    </row>
    <row r="9257" spans="7:7" ht="15" customHeight="1">
      <c r="G9257" s="488"/>
    </row>
    <row r="9258" spans="7:7" ht="15" customHeight="1">
      <c r="G9258" s="488"/>
    </row>
    <row r="9259" spans="7:7" ht="15" customHeight="1">
      <c r="G9259" s="488"/>
    </row>
    <row r="9260" spans="7:7" ht="15" customHeight="1">
      <c r="G9260" s="488"/>
    </row>
    <row r="9261" spans="7:7" ht="15" customHeight="1">
      <c r="G9261" s="488"/>
    </row>
    <row r="9262" spans="7:7" ht="15" customHeight="1">
      <c r="G9262" s="488"/>
    </row>
    <row r="9263" spans="7:7" ht="15" customHeight="1">
      <c r="G9263" s="488"/>
    </row>
    <row r="9264" spans="7:7" ht="15" customHeight="1">
      <c r="G9264" s="488"/>
    </row>
    <row r="9265" spans="7:7" ht="15" customHeight="1">
      <c r="G9265" s="488"/>
    </row>
    <row r="9266" spans="7:7" ht="15" customHeight="1">
      <c r="G9266" s="488"/>
    </row>
    <row r="9267" spans="7:7" ht="15" customHeight="1">
      <c r="G9267" s="488"/>
    </row>
    <row r="9268" spans="7:7" ht="15" customHeight="1">
      <c r="G9268" s="488"/>
    </row>
    <row r="9269" spans="7:7" ht="15" customHeight="1">
      <c r="G9269" s="488"/>
    </row>
    <row r="9270" spans="7:7" ht="15" customHeight="1">
      <c r="G9270" s="488"/>
    </row>
    <row r="9271" spans="7:7" ht="15" customHeight="1">
      <c r="G9271" s="488"/>
    </row>
    <row r="9272" spans="7:7" ht="15" customHeight="1">
      <c r="G9272" s="488"/>
    </row>
    <row r="9273" spans="7:7" ht="15" customHeight="1">
      <c r="G9273" s="488"/>
    </row>
    <row r="9274" spans="7:7" ht="15" customHeight="1">
      <c r="G9274" s="488"/>
    </row>
    <row r="9275" spans="7:7" ht="15" customHeight="1">
      <c r="G9275" s="488"/>
    </row>
    <row r="9276" spans="7:7" ht="15" customHeight="1">
      <c r="G9276" s="488"/>
    </row>
    <row r="9277" spans="7:7" ht="15" customHeight="1">
      <c r="G9277" s="488"/>
    </row>
    <row r="9278" spans="7:7" ht="15" customHeight="1">
      <c r="G9278" s="488"/>
    </row>
    <row r="9279" spans="7:7" ht="15" customHeight="1">
      <c r="G9279" s="488"/>
    </row>
    <row r="9280" spans="7:7" ht="15" customHeight="1">
      <c r="G9280" s="488"/>
    </row>
    <row r="9281" spans="7:7" ht="15" customHeight="1">
      <c r="G9281" s="488"/>
    </row>
    <row r="9282" spans="7:7" ht="15" customHeight="1">
      <c r="G9282" s="488"/>
    </row>
    <row r="9283" spans="7:7" ht="15" customHeight="1">
      <c r="G9283" s="488"/>
    </row>
    <row r="9284" spans="7:7" ht="15" customHeight="1">
      <c r="G9284" s="488"/>
    </row>
    <row r="9285" spans="7:7" ht="15" customHeight="1">
      <c r="G9285" s="488"/>
    </row>
    <row r="9286" spans="7:7" ht="15" customHeight="1">
      <c r="G9286" s="488"/>
    </row>
    <row r="9287" spans="7:7" ht="15" customHeight="1">
      <c r="G9287" s="488"/>
    </row>
    <row r="9288" spans="7:7" ht="15" customHeight="1">
      <c r="G9288" s="488"/>
    </row>
    <row r="9289" spans="7:7" ht="15" customHeight="1">
      <c r="G9289" s="488"/>
    </row>
    <row r="9290" spans="7:7" ht="15" customHeight="1">
      <c r="G9290" s="488"/>
    </row>
    <row r="9291" spans="7:7" ht="15" customHeight="1">
      <c r="G9291" s="488"/>
    </row>
    <row r="9292" spans="7:7" ht="15" customHeight="1">
      <c r="G9292" s="488"/>
    </row>
    <row r="9293" spans="7:7" ht="15" customHeight="1">
      <c r="G9293" s="488"/>
    </row>
    <row r="9294" spans="7:7" ht="15" customHeight="1">
      <c r="G9294" s="488"/>
    </row>
    <row r="9295" spans="7:7" ht="15" customHeight="1">
      <c r="G9295" s="488"/>
    </row>
    <row r="9296" spans="7:7" ht="15" customHeight="1">
      <c r="G9296" s="488"/>
    </row>
    <row r="9297" spans="7:7" ht="15" customHeight="1">
      <c r="G9297" s="488"/>
    </row>
    <row r="9298" spans="7:7" ht="15" customHeight="1">
      <c r="G9298" s="488"/>
    </row>
    <row r="9299" spans="7:7" ht="15" customHeight="1">
      <c r="G9299" s="488"/>
    </row>
    <row r="9300" spans="7:7" ht="15" customHeight="1">
      <c r="G9300" s="488"/>
    </row>
    <row r="9301" spans="7:7" ht="15" customHeight="1">
      <c r="G9301" s="488"/>
    </row>
    <row r="9302" spans="7:7" ht="15" customHeight="1">
      <c r="G9302" s="488"/>
    </row>
    <row r="9303" spans="7:7" ht="15" customHeight="1">
      <c r="G9303" s="488"/>
    </row>
    <row r="9304" spans="7:7" ht="15" customHeight="1">
      <c r="G9304" s="488"/>
    </row>
    <row r="9305" spans="7:7" ht="15" customHeight="1">
      <c r="G9305" s="488"/>
    </row>
    <row r="9306" spans="7:7" ht="15" customHeight="1">
      <c r="G9306" s="488"/>
    </row>
    <row r="9307" spans="7:7" ht="15" customHeight="1">
      <c r="G9307" s="488"/>
    </row>
    <row r="9308" spans="7:7" ht="15" customHeight="1">
      <c r="G9308" s="488"/>
    </row>
    <row r="9309" spans="7:7" ht="15" customHeight="1">
      <c r="G9309" s="488"/>
    </row>
    <row r="9310" spans="7:7" ht="15" customHeight="1">
      <c r="G9310" s="488"/>
    </row>
    <row r="9311" spans="7:7" ht="15" customHeight="1">
      <c r="G9311" s="488"/>
    </row>
    <row r="9312" spans="7:7" ht="15" customHeight="1">
      <c r="G9312" s="488"/>
    </row>
    <row r="9313" spans="7:7" ht="15" customHeight="1">
      <c r="G9313" s="488"/>
    </row>
    <row r="9314" spans="7:7" ht="15" customHeight="1">
      <c r="G9314" s="488"/>
    </row>
    <row r="9315" spans="7:7" ht="15" customHeight="1">
      <c r="G9315" s="488"/>
    </row>
    <row r="9316" spans="7:7" ht="15" customHeight="1">
      <c r="G9316" s="488"/>
    </row>
    <row r="9317" spans="7:7" ht="15" customHeight="1">
      <c r="G9317" s="488"/>
    </row>
    <row r="9318" spans="7:7" ht="15" customHeight="1">
      <c r="G9318" s="488"/>
    </row>
    <row r="9319" spans="7:7" ht="15" customHeight="1">
      <c r="G9319" s="488"/>
    </row>
    <row r="9320" spans="7:7" ht="15" customHeight="1">
      <c r="G9320" s="488"/>
    </row>
    <row r="9321" spans="7:7" ht="15" customHeight="1">
      <c r="G9321" s="488"/>
    </row>
    <row r="9322" spans="7:7" ht="15" customHeight="1">
      <c r="G9322" s="488"/>
    </row>
    <row r="9323" spans="7:7" ht="15" customHeight="1">
      <c r="G9323" s="488"/>
    </row>
    <row r="9324" spans="7:7" ht="15" customHeight="1">
      <c r="G9324" s="488"/>
    </row>
    <row r="9325" spans="7:7" ht="15" customHeight="1">
      <c r="G9325" s="488"/>
    </row>
    <row r="9326" spans="7:7" ht="15" customHeight="1">
      <c r="G9326" s="488"/>
    </row>
    <row r="9327" spans="7:7" ht="15" customHeight="1">
      <c r="G9327" s="488"/>
    </row>
    <row r="9328" spans="7:7" ht="15" customHeight="1">
      <c r="G9328" s="488"/>
    </row>
    <row r="9329" spans="7:7" ht="15" customHeight="1">
      <c r="G9329" s="488"/>
    </row>
    <row r="9330" spans="7:7" ht="15" customHeight="1">
      <c r="G9330" s="488"/>
    </row>
    <row r="9331" spans="7:7" ht="15" customHeight="1">
      <c r="G9331" s="488"/>
    </row>
    <row r="9332" spans="7:7" ht="15" customHeight="1">
      <c r="G9332" s="488"/>
    </row>
    <row r="9333" spans="7:7" ht="15" customHeight="1">
      <c r="G9333" s="488"/>
    </row>
    <row r="9334" spans="7:7" ht="15" customHeight="1">
      <c r="G9334" s="488"/>
    </row>
    <row r="9335" spans="7:7" ht="15" customHeight="1">
      <c r="G9335" s="488"/>
    </row>
    <row r="9336" spans="7:7" ht="15" customHeight="1">
      <c r="G9336" s="488"/>
    </row>
    <row r="9337" spans="7:7" ht="15" customHeight="1">
      <c r="G9337" s="488"/>
    </row>
    <row r="9338" spans="7:7" ht="15" customHeight="1">
      <c r="G9338" s="488"/>
    </row>
    <row r="9339" spans="7:7" ht="15" customHeight="1">
      <c r="G9339" s="488"/>
    </row>
    <row r="9340" spans="7:7" ht="15" customHeight="1">
      <c r="G9340" s="488"/>
    </row>
    <row r="9341" spans="7:7" ht="15" customHeight="1">
      <c r="G9341" s="488"/>
    </row>
    <row r="9342" spans="7:7" ht="15" customHeight="1">
      <c r="G9342" s="488"/>
    </row>
    <row r="9343" spans="7:7" ht="15" customHeight="1">
      <c r="G9343" s="488"/>
    </row>
    <row r="9344" spans="7:7" ht="15" customHeight="1">
      <c r="G9344" s="488"/>
    </row>
    <row r="9345" spans="7:7" ht="15" customHeight="1">
      <c r="G9345" s="488"/>
    </row>
    <row r="9346" spans="7:7" ht="15" customHeight="1">
      <c r="G9346" s="488"/>
    </row>
    <row r="9347" spans="7:7" ht="15" customHeight="1">
      <c r="G9347" s="488"/>
    </row>
    <row r="9348" spans="7:7" ht="15" customHeight="1">
      <c r="G9348" s="488"/>
    </row>
    <row r="9349" spans="7:7" ht="15" customHeight="1">
      <c r="G9349" s="488"/>
    </row>
    <row r="9350" spans="7:7" ht="15" customHeight="1">
      <c r="G9350" s="488"/>
    </row>
    <row r="9351" spans="7:7" ht="15" customHeight="1">
      <c r="G9351" s="488"/>
    </row>
    <row r="9352" spans="7:7" ht="15" customHeight="1">
      <c r="G9352" s="488"/>
    </row>
    <row r="9353" spans="7:7" ht="15" customHeight="1">
      <c r="G9353" s="488"/>
    </row>
    <row r="9354" spans="7:7" ht="15" customHeight="1">
      <c r="G9354" s="488"/>
    </row>
    <row r="9355" spans="7:7" ht="15" customHeight="1">
      <c r="G9355" s="488"/>
    </row>
    <row r="9356" spans="7:7" ht="15" customHeight="1">
      <c r="G9356" s="488"/>
    </row>
    <row r="9357" spans="7:7" ht="15" customHeight="1">
      <c r="G9357" s="488"/>
    </row>
    <row r="9358" spans="7:7" ht="15" customHeight="1">
      <c r="G9358" s="488"/>
    </row>
    <row r="9359" spans="7:7" ht="15" customHeight="1">
      <c r="G9359" s="488"/>
    </row>
    <row r="9360" spans="7:7" ht="15" customHeight="1">
      <c r="G9360" s="488"/>
    </row>
    <row r="9361" spans="7:7" ht="15" customHeight="1">
      <c r="G9361" s="488"/>
    </row>
    <row r="9362" spans="7:7" ht="15" customHeight="1">
      <c r="G9362" s="488"/>
    </row>
    <row r="9363" spans="7:7" ht="15" customHeight="1">
      <c r="G9363" s="488"/>
    </row>
    <row r="9364" spans="7:7" ht="15" customHeight="1">
      <c r="G9364" s="488"/>
    </row>
    <row r="9365" spans="7:7" ht="15" customHeight="1">
      <c r="G9365" s="488"/>
    </row>
    <row r="9366" spans="7:7" ht="15" customHeight="1">
      <c r="G9366" s="488"/>
    </row>
    <row r="9367" spans="7:7" ht="15" customHeight="1">
      <c r="G9367" s="488"/>
    </row>
    <row r="9368" spans="7:7" ht="15" customHeight="1">
      <c r="G9368" s="488"/>
    </row>
    <row r="9369" spans="7:7" ht="15" customHeight="1">
      <c r="G9369" s="488"/>
    </row>
    <row r="9370" spans="7:7" ht="15" customHeight="1">
      <c r="G9370" s="488"/>
    </row>
    <row r="9371" spans="7:7" ht="15" customHeight="1">
      <c r="G9371" s="488"/>
    </row>
    <row r="9372" spans="7:7" ht="15" customHeight="1">
      <c r="G9372" s="488"/>
    </row>
    <row r="9373" spans="7:7" ht="15" customHeight="1">
      <c r="G9373" s="488"/>
    </row>
    <row r="9374" spans="7:7" ht="15" customHeight="1">
      <c r="G9374" s="488"/>
    </row>
    <row r="9375" spans="7:7" ht="15" customHeight="1">
      <c r="G9375" s="488"/>
    </row>
    <row r="9376" spans="7:7" ht="15" customHeight="1">
      <c r="G9376" s="488"/>
    </row>
    <row r="9377" spans="7:7" ht="15" customHeight="1">
      <c r="G9377" s="488"/>
    </row>
    <row r="9378" spans="7:7" ht="15" customHeight="1">
      <c r="G9378" s="488"/>
    </row>
    <row r="9379" spans="7:7" ht="15" customHeight="1">
      <c r="G9379" s="488"/>
    </row>
    <row r="9380" spans="7:7" ht="15" customHeight="1">
      <c r="G9380" s="488"/>
    </row>
    <row r="9381" spans="7:7" ht="15" customHeight="1">
      <c r="G9381" s="488"/>
    </row>
    <row r="9382" spans="7:7" ht="15" customHeight="1">
      <c r="G9382" s="488"/>
    </row>
    <row r="9383" spans="7:7" ht="15" customHeight="1">
      <c r="G9383" s="488"/>
    </row>
    <row r="9384" spans="7:7" ht="15" customHeight="1">
      <c r="G9384" s="488"/>
    </row>
    <row r="9385" spans="7:7" ht="15" customHeight="1">
      <c r="G9385" s="488"/>
    </row>
    <row r="9386" spans="7:7" ht="15" customHeight="1">
      <c r="G9386" s="488"/>
    </row>
    <row r="9387" spans="7:7" ht="15" customHeight="1">
      <c r="G9387" s="488"/>
    </row>
    <row r="9388" spans="7:7" ht="15" customHeight="1">
      <c r="G9388" s="488"/>
    </row>
    <row r="9389" spans="7:7" ht="15" customHeight="1">
      <c r="G9389" s="488"/>
    </row>
    <row r="9390" spans="7:7" ht="15" customHeight="1">
      <c r="G9390" s="488"/>
    </row>
    <row r="9391" spans="7:7" ht="15" customHeight="1">
      <c r="G9391" s="488"/>
    </row>
    <row r="9392" spans="7:7" ht="15" customHeight="1">
      <c r="G9392" s="488"/>
    </row>
    <row r="9393" spans="7:7" ht="15" customHeight="1">
      <c r="G9393" s="488"/>
    </row>
    <row r="9394" spans="7:7" ht="15" customHeight="1">
      <c r="G9394" s="488"/>
    </row>
    <row r="9395" spans="7:7" ht="15" customHeight="1">
      <c r="G9395" s="488"/>
    </row>
    <row r="9396" spans="7:7" ht="15" customHeight="1">
      <c r="G9396" s="488"/>
    </row>
    <row r="9397" spans="7:7" ht="15" customHeight="1">
      <c r="G9397" s="488"/>
    </row>
    <row r="9398" spans="7:7" ht="15" customHeight="1">
      <c r="G9398" s="488"/>
    </row>
    <row r="9399" spans="7:7" ht="15" customHeight="1">
      <c r="G9399" s="488"/>
    </row>
    <row r="9400" spans="7:7" ht="15" customHeight="1">
      <c r="G9400" s="488"/>
    </row>
    <row r="9401" spans="7:7" ht="15" customHeight="1">
      <c r="G9401" s="488"/>
    </row>
    <row r="9402" spans="7:7" ht="15" customHeight="1">
      <c r="G9402" s="488"/>
    </row>
    <row r="9403" spans="7:7" ht="15" customHeight="1">
      <c r="G9403" s="488"/>
    </row>
    <row r="9404" spans="7:7" ht="15" customHeight="1">
      <c r="G9404" s="488"/>
    </row>
    <row r="9405" spans="7:7" ht="15" customHeight="1">
      <c r="G9405" s="488"/>
    </row>
    <row r="9406" spans="7:7" ht="15" customHeight="1">
      <c r="G9406" s="488"/>
    </row>
    <row r="9407" spans="7:7" ht="15" customHeight="1">
      <c r="G9407" s="488"/>
    </row>
    <row r="9408" spans="7:7" ht="15" customHeight="1">
      <c r="G9408" s="488"/>
    </row>
    <row r="9409" spans="7:7" ht="15" customHeight="1">
      <c r="G9409" s="488"/>
    </row>
    <row r="9410" spans="7:7" ht="15" customHeight="1">
      <c r="G9410" s="488"/>
    </row>
    <row r="9411" spans="7:7" ht="15" customHeight="1">
      <c r="G9411" s="488"/>
    </row>
    <row r="9412" spans="7:7" ht="15" customHeight="1">
      <c r="G9412" s="488"/>
    </row>
    <row r="9413" spans="7:7" ht="15" customHeight="1">
      <c r="G9413" s="488"/>
    </row>
    <row r="9414" spans="7:7" ht="15" customHeight="1">
      <c r="G9414" s="488"/>
    </row>
    <row r="9415" spans="7:7" ht="15" customHeight="1">
      <c r="G9415" s="488"/>
    </row>
    <row r="9416" spans="7:7" ht="15" customHeight="1">
      <c r="G9416" s="488"/>
    </row>
    <row r="9417" spans="7:7" ht="15" customHeight="1">
      <c r="G9417" s="488"/>
    </row>
    <row r="9418" spans="7:7" ht="15" customHeight="1">
      <c r="G9418" s="488"/>
    </row>
    <row r="9419" spans="7:7" ht="15" customHeight="1">
      <c r="G9419" s="488"/>
    </row>
    <row r="9420" spans="7:7" ht="15" customHeight="1">
      <c r="G9420" s="488"/>
    </row>
    <row r="9421" spans="7:7" ht="15" customHeight="1">
      <c r="G9421" s="488"/>
    </row>
    <row r="9422" spans="7:7" ht="15" customHeight="1">
      <c r="G9422" s="488"/>
    </row>
    <row r="9423" spans="7:7" ht="15" customHeight="1">
      <c r="G9423" s="488"/>
    </row>
    <row r="9424" spans="7:7" ht="15" customHeight="1">
      <c r="G9424" s="488"/>
    </row>
    <row r="9425" spans="7:7" ht="15" customHeight="1">
      <c r="G9425" s="488"/>
    </row>
    <row r="9426" spans="7:7" ht="15" customHeight="1">
      <c r="G9426" s="488"/>
    </row>
    <row r="9427" spans="7:7" ht="15" customHeight="1">
      <c r="G9427" s="488"/>
    </row>
    <row r="9428" spans="7:7" ht="15" customHeight="1">
      <c r="G9428" s="488"/>
    </row>
    <row r="9429" spans="7:7" ht="15" customHeight="1">
      <c r="G9429" s="488"/>
    </row>
    <row r="9430" spans="7:7" ht="15" customHeight="1">
      <c r="G9430" s="488"/>
    </row>
    <row r="9431" spans="7:7" ht="15" customHeight="1">
      <c r="G9431" s="488"/>
    </row>
    <row r="9432" spans="7:7" ht="15" customHeight="1">
      <c r="G9432" s="488"/>
    </row>
    <row r="9433" spans="7:7" ht="15" customHeight="1">
      <c r="G9433" s="488"/>
    </row>
    <row r="9434" spans="7:7" ht="15" customHeight="1">
      <c r="G9434" s="488"/>
    </row>
    <row r="9435" spans="7:7" ht="15" customHeight="1">
      <c r="G9435" s="488"/>
    </row>
    <row r="9436" spans="7:7" ht="15" customHeight="1">
      <c r="G9436" s="488"/>
    </row>
    <row r="9437" spans="7:7" ht="15" customHeight="1">
      <c r="G9437" s="488"/>
    </row>
    <row r="9438" spans="7:7" ht="15" customHeight="1">
      <c r="G9438" s="488"/>
    </row>
    <row r="9439" spans="7:7" ht="15" customHeight="1">
      <c r="G9439" s="488"/>
    </row>
    <row r="9440" spans="7:7" ht="15" customHeight="1">
      <c r="G9440" s="488"/>
    </row>
    <row r="9441" spans="7:7" ht="15" customHeight="1">
      <c r="G9441" s="488"/>
    </row>
    <row r="9442" spans="7:7" ht="15" customHeight="1">
      <c r="G9442" s="488"/>
    </row>
    <row r="9443" spans="7:7" ht="15" customHeight="1">
      <c r="G9443" s="488"/>
    </row>
    <row r="9444" spans="7:7" ht="15" customHeight="1">
      <c r="G9444" s="488"/>
    </row>
    <row r="9445" spans="7:7" ht="15" customHeight="1">
      <c r="G9445" s="488"/>
    </row>
    <row r="9446" spans="7:7" ht="15" customHeight="1">
      <c r="G9446" s="488"/>
    </row>
    <row r="9447" spans="7:7" ht="15" customHeight="1">
      <c r="G9447" s="488"/>
    </row>
    <row r="9448" spans="7:7" ht="15" customHeight="1">
      <c r="G9448" s="488"/>
    </row>
    <row r="9449" spans="7:7" ht="15" customHeight="1">
      <c r="G9449" s="488"/>
    </row>
    <row r="9450" spans="7:7" ht="15" customHeight="1">
      <c r="G9450" s="488"/>
    </row>
    <row r="9451" spans="7:7" ht="15" customHeight="1">
      <c r="G9451" s="488"/>
    </row>
    <row r="9452" spans="7:7" ht="15" customHeight="1">
      <c r="G9452" s="488"/>
    </row>
    <row r="9453" spans="7:7" ht="15" customHeight="1">
      <c r="G9453" s="488"/>
    </row>
    <row r="9454" spans="7:7" ht="15" customHeight="1">
      <c r="G9454" s="488"/>
    </row>
    <row r="9455" spans="7:7" ht="15" customHeight="1">
      <c r="G9455" s="488"/>
    </row>
    <row r="9456" spans="7:7" ht="15" customHeight="1">
      <c r="G9456" s="488"/>
    </row>
    <row r="9457" spans="7:7" ht="15" customHeight="1">
      <c r="G9457" s="488"/>
    </row>
    <row r="9458" spans="7:7" ht="15" customHeight="1">
      <c r="G9458" s="488"/>
    </row>
    <row r="9459" spans="7:7" ht="15" customHeight="1">
      <c r="G9459" s="488"/>
    </row>
    <row r="9460" spans="7:7" ht="15" customHeight="1">
      <c r="G9460" s="488"/>
    </row>
    <row r="9461" spans="7:7" ht="15" customHeight="1">
      <c r="G9461" s="488"/>
    </row>
    <row r="9462" spans="7:7" ht="15" customHeight="1">
      <c r="G9462" s="488"/>
    </row>
    <row r="9463" spans="7:7" ht="15" customHeight="1">
      <c r="G9463" s="488"/>
    </row>
    <row r="9464" spans="7:7" ht="15" customHeight="1">
      <c r="G9464" s="488"/>
    </row>
    <row r="9465" spans="7:7" ht="15" customHeight="1">
      <c r="G9465" s="488"/>
    </row>
    <row r="9466" spans="7:7" ht="15" customHeight="1">
      <c r="G9466" s="488"/>
    </row>
    <row r="9467" spans="7:7" ht="15" customHeight="1">
      <c r="G9467" s="488"/>
    </row>
    <row r="9468" spans="7:7" ht="15" customHeight="1">
      <c r="G9468" s="488"/>
    </row>
    <row r="9469" spans="7:7" ht="15" customHeight="1">
      <c r="G9469" s="488"/>
    </row>
    <row r="9470" spans="7:7" ht="15" customHeight="1">
      <c r="G9470" s="488"/>
    </row>
    <row r="9471" spans="7:7" ht="15" customHeight="1">
      <c r="G9471" s="488"/>
    </row>
    <row r="9472" spans="7:7" ht="15" customHeight="1">
      <c r="G9472" s="488"/>
    </row>
    <row r="9473" spans="7:7" ht="15" customHeight="1">
      <c r="G9473" s="488"/>
    </row>
    <row r="9474" spans="7:7" ht="15" customHeight="1">
      <c r="G9474" s="488"/>
    </row>
    <row r="9475" spans="7:7" ht="15" customHeight="1">
      <c r="G9475" s="488"/>
    </row>
    <row r="9476" spans="7:7" ht="15" customHeight="1">
      <c r="G9476" s="488"/>
    </row>
    <row r="9477" spans="7:7" ht="15" customHeight="1">
      <c r="G9477" s="488"/>
    </row>
    <row r="9478" spans="7:7" ht="15" customHeight="1">
      <c r="G9478" s="488"/>
    </row>
    <row r="9479" spans="7:7" ht="15" customHeight="1">
      <c r="G9479" s="488"/>
    </row>
    <row r="9480" spans="7:7" ht="15" customHeight="1">
      <c r="G9480" s="488"/>
    </row>
    <row r="9481" spans="7:7" ht="15" customHeight="1">
      <c r="G9481" s="488"/>
    </row>
    <row r="9482" spans="7:7" ht="15" customHeight="1">
      <c r="G9482" s="488"/>
    </row>
    <row r="9483" spans="7:7" ht="15" customHeight="1">
      <c r="G9483" s="488"/>
    </row>
    <row r="9484" spans="7:7" ht="15" customHeight="1">
      <c r="G9484" s="488"/>
    </row>
    <row r="9485" spans="7:7" ht="15" customHeight="1">
      <c r="G9485" s="488"/>
    </row>
    <row r="9486" spans="7:7" ht="15" customHeight="1">
      <c r="G9486" s="488"/>
    </row>
    <row r="9487" spans="7:7" ht="15" customHeight="1">
      <c r="G9487" s="488"/>
    </row>
    <row r="9488" spans="7:7" ht="15" customHeight="1">
      <c r="G9488" s="488"/>
    </row>
    <row r="9489" spans="7:7" ht="15" customHeight="1">
      <c r="G9489" s="488"/>
    </row>
    <row r="9490" spans="7:7" ht="15" customHeight="1">
      <c r="G9490" s="488"/>
    </row>
    <row r="9491" spans="7:7" ht="15" customHeight="1">
      <c r="G9491" s="488"/>
    </row>
    <row r="9492" spans="7:7" ht="15" customHeight="1">
      <c r="G9492" s="488"/>
    </row>
    <row r="9493" spans="7:7" ht="15" customHeight="1">
      <c r="G9493" s="488"/>
    </row>
    <row r="9494" spans="7:7" ht="15" customHeight="1">
      <c r="G9494" s="488"/>
    </row>
    <row r="9495" spans="7:7" ht="15" customHeight="1">
      <c r="G9495" s="488"/>
    </row>
    <row r="9496" spans="7:7" ht="15" customHeight="1">
      <c r="G9496" s="488"/>
    </row>
    <row r="9497" spans="7:7" ht="15" customHeight="1">
      <c r="G9497" s="488"/>
    </row>
    <row r="9498" spans="7:7" ht="15" customHeight="1">
      <c r="G9498" s="488"/>
    </row>
    <row r="9499" spans="7:7" ht="15" customHeight="1">
      <c r="G9499" s="488"/>
    </row>
    <row r="9500" spans="7:7" ht="15" customHeight="1">
      <c r="G9500" s="488"/>
    </row>
    <row r="9501" spans="7:7" ht="15" customHeight="1">
      <c r="G9501" s="488"/>
    </row>
    <row r="9502" spans="7:7" ht="15" customHeight="1">
      <c r="G9502" s="488"/>
    </row>
    <row r="9503" spans="7:7" ht="15" customHeight="1">
      <c r="G9503" s="488"/>
    </row>
    <row r="9504" spans="7:7" ht="15" customHeight="1">
      <c r="G9504" s="488"/>
    </row>
    <row r="9505" spans="7:7" ht="15" customHeight="1">
      <c r="G9505" s="488"/>
    </row>
    <row r="9506" spans="7:7" ht="15" customHeight="1">
      <c r="G9506" s="488"/>
    </row>
    <row r="9507" spans="7:7" ht="15" customHeight="1">
      <c r="G9507" s="488"/>
    </row>
    <row r="9508" spans="7:7" ht="15" customHeight="1">
      <c r="G9508" s="488"/>
    </row>
    <row r="9509" spans="7:7" ht="15" customHeight="1">
      <c r="G9509" s="488"/>
    </row>
    <row r="9510" spans="7:7" ht="15" customHeight="1">
      <c r="G9510" s="488"/>
    </row>
    <row r="9511" spans="7:7" ht="15" customHeight="1">
      <c r="G9511" s="488"/>
    </row>
    <row r="9512" spans="7:7" ht="15" customHeight="1">
      <c r="G9512" s="488"/>
    </row>
    <row r="9513" spans="7:7" ht="15" customHeight="1">
      <c r="G9513" s="488"/>
    </row>
    <row r="9514" spans="7:7" ht="15" customHeight="1">
      <c r="G9514" s="488"/>
    </row>
    <row r="9515" spans="7:7" ht="15" customHeight="1">
      <c r="G9515" s="488"/>
    </row>
    <row r="9516" spans="7:7" ht="15" customHeight="1">
      <c r="G9516" s="488"/>
    </row>
    <row r="9517" spans="7:7" ht="15" customHeight="1">
      <c r="G9517" s="488"/>
    </row>
    <row r="9518" spans="7:7" ht="15" customHeight="1">
      <c r="G9518" s="488"/>
    </row>
    <row r="9519" spans="7:7" ht="15" customHeight="1">
      <c r="G9519" s="488"/>
    </row>
    <row r="9520" spans="7:7" ht="15" customHeight="1">
      <c r="G9520" s="488"/>
    </row>
    <row r="9521" spans="7:7" ht="15" customHeight="1">
      <c r="G9521" s="488"/>
    </row>
    <row r="9522" spans="7:7" ht="15" customHeight="1">
      <c r="G9522" s="488"/>
    </row>
    <row r="9523" spans="7:7" ht="15" customHeight="1">
      <c r="G9523" s="488"/>
    </row>
    <row r="9524" spans="7:7" ht="15" customHeight="1">
      <c r="G9524" s="488"/>
    </row>
    <row r="9525" spans="7:7" ht="15" customHeight="1">
      <c r="G9525" s="488"/>
    </row>
    <row r="9526" spans="7:7" ht="15" customHeight="1">
      <c r="G9526" s="488"/>
    </row>
    <row r="9527" spans="7:7" ht="15" customHeight="1">
      <c r="G9527" s="488"/>
    </row>
    <row r="9528" spans="7:7" ht="15" customHeight="1">
      <c r="G9528" s="488"/>
    </row>
    <row r="9529" spans="7:7" ht="15" customHeight="1">
      <c r="G9529" s="488"/>
    </row>
    <row r="9530" spans="7:7" ht="15" customHeight="1">
      <c r="G9530" s="488"/>
    </row>
    <row r="9531" spans="7:7" ht="15" customHeight="1">
      <c r="G9531" s="488"/>
    </row>
    <row r="9532" spans="7:7" ht="15" customHeight="1">
      <c r="G9532" s="488"/>
    </row>
    <row r="9533" spans="7:7" ht="15" customHeight="1">
      <c r="G9533" s="488"/>
    </row>
    <row r="9534" spans="7:7" ht="15" customHeight="1">
      <c r="G9534" s="488"/>
    </row>
    <row r="9535" spans="7:7" ht="15" customHeight="1">
      <c r="G9535" s="488"/>
    </row>
    <row r="9536" spans="7:7" ht="15" customHeight="1">
      <c r="G9536" s="488"/>
    </row>
    <row r="9537" spans="7:7" ht="15" customHeight="1">
      <c r="G9537" s="488"/>
    </row>
    <row r="9538" spans="7:7" ht="15" customHeight="1">
      <c r="G9538" s="488"/>
    </row>
    <row r="9539" spans="7:7" ht="15" customHeight="1">
      <c r="G9539" s="488"/>
    </row>
    <row r="9540" spans="7:7" ht="15" customHeight="1">
      <c r="G9540" s="488"/>
    </row>
    <row r="9541" spans="7:7" ht="15" customHeight="1">
      <c r="G9541" s="488"/>
    </row>
    <row r="9542" spans="7:7" ht="15" customHeight="1">
      <c r="G9542" s="488"/>
    </row>
    <row r="9543" spans="7:7" ht="15" customHeight="1">
      <c r="G9543" s="488"/>
    </row>
    <row r="9544" spans="7:7" ht="15" customHeight="1">
      <c r="G9544" s="488"/>
    </row>
    <row r="9545" spans="7:7" ht="15" customHeight="1">
      <c r="G9545" s="488"/>
    </row>
    <row r="9546" spans="7:7" ht="15" customHeight="1">
      <c r="G9546" s="488"/>
    </row>
    <row r="9547" spans="7:7" ht="15" customHeight="1">
      <c r="G9547" s="488"/>
    </row>
    <row r="9548" spans="7:7" ht="15" customHeight="1">
      <c r="G9548" s="488"/>
    </row>
    <row r="9549" spans="7:7" ht="15" customHeight="1">
      <c r="G9549" s="488"/>
    </row>
    <row r="9550" spans="7:7" ht="15" customHeight="1">
      <c r="G9550" s="488"/>
    </row>
    <row r="9551" spans="7:7" ht="15" customHeight="1">
      <c r="G9551" s="488"/>
    </row>
    <row r="9552" spans="7:7" ht="15" customHeight="1">
      <c r="G9552" s="488"/>
    </row>
    <row r="9553" spans="7:7" ht="15" customHeight="1">
      <c r="G9553" s="488"/>
    </row>
    <row r="9554" spans="7:7" ht="15" customHeight="1">
      <c r="G9554" s="488"/>
    </row>
    <row r="9555" spans="7:7" ht="15" customHeight="1">
      <c r="G9555" s="488"/>
    </row>
    <row r="9556" spans="7:7" ht="15" customHeight="1">
      <c r="G9556" s="488"/>
    </row>
    <row r="9557" spans="7:7" ht="15" customHeight="1">
      <c r="G9557" s="488"/>
    </row>
    <row r="9558" spans="7:7" ht="15" customHeight="1">
      <c r="G9558" s="488"/>
    </row>
    <row r="9559" spans="7:7" ht="15" customHeight="1">
      <c r="G9559" s="488"/>
    </row>
    <row r="9560" spans="7:7" ht="15" customHeight="1">
      <c r="G9560" s="488"/>
    </row>
    <row r="9561" spans="7:7" ht="15" customHeight="1">
      <c r="G9561" s="488"/>
    </row>
    <row r="9562" spans="7:7" ht="15" customHeight="1">
      <c r="G9562" s="488"/>
    </row>
    <row r="9563" spans="7:7" ht="15" customHeight="1">
      <c r="G9563" s="488"/>
    </row>
    <row r="9564" spans="7:7" ht="15" customHeight="1">
      <c r="G9564" s="488"/>
    </row>
    <row r="9565" spans="7:7" ht="15" customHeight="1">
      <c r="G9565" s="488"/>
    </row>
    <row r="9566" spans="7:7" ht="15" customHeight="1">
      <c r="G9566" s="488"/>
    </row>
    <row r="9567" spans="7:7" ht="15" customHeight="1">
      <c r="G9567" s="488"/>
    </row>
    <row r="9568" spans="7:7" ht="15" customHeight="1">
      <c r="G9568" s="488"/>
    </row>
    <row r="9569" spans="7:7" ht="15" customHeight="1">
      <c r="G9569" s="488"/>
    </row>
    <row r="9570" spans="7:7" ht="15" customHeight="1">
      <c r="G9570" s="488"/>
    </row>
    <row r="9571" spans="7:7" ht="15" customHeight="1">
      <c r="G9571" s="488"/>
    </row>
    <row r="9572" spans="7:7" ht="15" customHeight="1">
      <c r="G9572" s="488"/>
    </row>
    <row r="9573" spans="7:7" ht="15" customHeight="1">
      <c r="G9573" s="488"/>
    </row>
    <row r="9574" spans="7:7" ht="15" customHeight="1">
      <c r="G9574" s="488"/>
    </row>
    <row r="9575" spans="7:7" ht="15" customHeight="1">
      <c r="G9575" s="488"/>
    </row>
    <row r="9576" spans="7:7" ht="15" customHeight="1">
      <c r="G9576" s="488"/>
    </row>
    <row r="9577" spans="7:7" ht="15" customHeight="1">
      <c r="G9577" s="488"/>
    </row>
    <row r="9578" spans="7:7" ht="15" customHeight="1">
      <c r="G9578" s="488"/>
    </row>
    <row r="9579" spans="7:7" ht="15" customHeight="1">
      <c r="G9579" s="488"/>
    </row>
    <row r="9580" spans="7:7" ht="15" customHeight="1">
      <c r="G9580" s="488"/>
    </row>
    <row r="9581" spans="7:7" ht="15" customHeight="1">
      <c r="G9581" s="488"/>
    </row>
    <row r="9582" spans="7:7" ht="15" customHeight="1">
      <c r="G9582" s="488"/>
    </row>
    <row r="9583" spans="7:7" ht="15" customHeight="1">
      <c r="G9583" s="488"/>
    </row>
    <row r="9584" spans="7:7" ht="15" customHeight="1">
      <c r="G9584" s="488"/>
    </row>
    <row r="9585" spans="7:7" ht="15" customHeight="1">
      <c r="G9585" s="488"/>
    </row>
    <row r="9586" spans="7:7" ht="15" customHeight="1">
      <c r="G9586" s="488"/>
    </row>
    <row r="9587" spans="7:7" ht="15" customHeight="1">
      <c r="G9587" s="488"/>
    </row>
    <row r="9588" spans="7:7" ht="15" customHeight="1">
      <c r="G9588" s="488"/>
    </row>
    <row r="9589" spans="7:7" ht="15" customHeight="1">
      <c r="G9589" s="488"/>
    </row>
    <row r="9590" spans="7:7" ht="15" customHeight="1">
      <c r="G9590" s="488"/>
    </row>
    <row r="9591" spans="7:7" ht="15" customHeight="1">
      <c r="G9591" s="488"/>
    </row>
    <row r="9592" spans="7:7" ht="15" customHeight="1">
      <c r="G9592" s="488"/>
    </row>
    <row r="9593" spans="7:7" ht="15" customHeight="1">
      <c r="G9593" s="488"/>
    </row>
    <row r="9594" spans="7:7" ht="15" customHeight="1">
      <c r="G9594" s="488"/>
    </row>
    <row r="9595" spans="7:7" ht="15" customHeight="1">
      <c r="G9595" s="488"/>
    </row>
    <row r="9596" spans="7:7" ht="15" customHeight="1">
      <c r="G9596" s="488"/>
    </row>
    <row r="9597" spans="7:7" ht="15" customHeight="1">
      <c r="G9597" s="488"/>
    </row>
    <row r="9598" spans="7:7" ht="15" customHeight="1">
      <c r="G9598" s="488"/>
    </row>
    <row r="9599" spans="7:7" ht="15" customHeight="1">
      <c r="G9599" s="488"/>
    </row>
    <row r="9600" spans="7:7" ht="15" customHeight="1">
      <c r="G9600" s="488"/>
    </row>
    <row r="9601" spans="7:7" ht="15" customHeight="1">
      <c r="G9601" s="488"/>
    </row>
    <row r="9602" spans="7:7" ht="15" customHeight="1">
      <c r="G9602" s="488"/>
    </row>
    <row r="9603" spans="7:7" ht="15" customHeight="1">
      <c r="G9603" s="488"/>
    </row>
    <row r="9604" spans="7:7" ht="15" customHeight="1">
      <c r="G9604" s="488"/>
    </row>
    <row r="9605" spans="7:7" ht="15" customHeight="1">
      <c r="G9605" s="488"/>
    </row>
    <row r="9606" spans="7:7" ht="15" customHeight="1">
      <c r="G9606" s="488"/>
    </row>
    <row r="9607" spans="7:7" ht="15" customHeight="1">
      <c r="G9607" s="488"/>
    </row>
    <row r="9608" spans="7:7" ht="15" customHeight="1">
      <c r="G9608" s="488"/>
    </row>
    <row r="9609" spans="7:7" ht="15" customHeight="1">
      <c r="G9609" s="488"/>
    </row>
    <row r="9610" spans="7:7" ht="15" customHeight="1">
      <c r="G9610" s="488"/>
    </row>
    <row r="9611" spans="7:7" ht="15" customHeight="1">
      <c r="G9611" s="488"/>
    </row>
    <row r="9612" spans="7:7" ht="15" customHeight="1">
      <c r="G9612" s="488"/>
    </row>
    <row r="9613" spans="7:7" ht="15" customHeight="1">
      <c r="G9613" s="488"/>
    </row>
    <row r="9614" spans="7:7" ht="15" customHeight="1">
      <c r="G9614" s="488"/>
    </row>
    <row r="9615" spans="7:7" ht="15" customHeight="1">
      <c r="G9615" s="488"/>
    </row>
    <row r="9616" spans="7:7" ht="15" customHeight="1">
      <c r="G9616" s="488"/>
    </row>
    <row r="9617" spans="7:7" ht="15" customHeight="1">
      <c r="G9617" s="488"/>
    </row>
    <row r="9618" spans="7:7" ht="15" customHeight="1">
      <c r="G9618" s="488"/>
    </row>
    <row r="9619" spans="7:7" ht="15" customHeight="1">
      <c r="G9619" s="488"/>
    </row>
    <row r="9620" spans="7:7" ht="15" customHeight="1">
      <c r="G9620" s="488"/>
    </row>
    <row r="9621" spans="7:7" ht="15" customHeight="1">
      <c r="G9621" s="488"/>
    </row>
    <row r="9622" spans="7:7" ht="15" customHeight="1">
      <c r="G9622" s="488"/>
    </row>
    <row r="9623" spans="7:7" ht="15" customHeight="1">
      <c r="G9623" s="488"/>
    </row>
    <row r="9624" spans="7:7" ht="15" customHeight="1">
      <c r="G9624" s="488"/>
    </row>
    <row r="9625" spans="7:7" ht="15" customHeight="1">
      <c r="G9625" s="488"/>
    </row>
    <row r="9626" spans="7:7" ht="15" customHeight="1">
      <c r="G9626" s="488"/>
    </row>
    <row r="9627" spans="7:7" ht="15" customHeight="1">
      <c r="G9627" s="488"/>
    </row>
    <row r="9628" spans="7:7" ht="15" customHeight="1">
      <c r="G9628" s="488"/>
    </row>
    <row r="9629" spans="7:7" ht="15" customHeight="1">
      <c r="G9629" s="488"/>
    </row>
    <row r="9630" spans="7:7" ht="15" customHeight="1">
      <c r="G9630" s="488"/>
    </row>
    <row r="9631" spans="7:7" ht="15" customHeight="1">
      <c r="G9631" s="488"/>
    </row>
    <row r="9632" spans="7:7" ht="15" customHeight="1">
      <c r="G9632" s="488"/>
    </row>
    <row r="9633" spans="7:7" ht="15" customHeight="1">
      <c r="G9633" s="488"/>
    </row>
    <row r="9634" spans="7:7" ht="15" customHeight="1">
      <c r="G9634" s="488"/>
    </row>
    <row r="9635" spans="7:7" ht="15" customHeight="1">
      <c r="G9635" s="488"/>
    </row>
    <row r="9636" spans="7:7" ht="15" customHeight="1">
      <c r="G9636" s="488"/>
    </row>
    <row r="9637" spans="7:7" ht="15" customHeight="1">
      <c r="G9637" s="488"/>
    </row>
    <row r="9638" spans="7:7" ht="15" customHeight="1">
      <c r="G9638" s="488"/>
    </row>
    <row r="9639" spans="7:7" ht="15" customHeight="1">
      <c r="G9639" s="488"/>
    </row>
    <row r="9640" spans="7:7" ht="15" customHeight="1">
      <c r="G9640" s="488"/>
    </row>
    <row r="9641" spans="7:7" ht="15" customHeight="1">
      <c r="G9641" s="488"/>
    </row>
    <row r="9642" spans="7:7" ht="15" customHeight="1">
      <c r="G9642" s="488"/>
    </row>
    <row r="9643" spans="7:7" ht="15" customHeight="1">
      <c r="G9643" s="488"/>
    </row>
    <row r="9644" spans="7:7" ht="15" customHeight="1">
      <c r="G9644" s="488"/>
    </row>
    <row r="9645" spans="7:7" ht="15" customHeight="1">
      <c r="G9645" s="488"/>
    </row>
    <row r="9646" spans="7:7" ht="15" customHeight="1">
      <c r="G9646" s="488"/>
    </row>
    <row r="9647" spans="7:7" ht="15" customHeight="1">
      <c r="G9647" s="488"/>
    </row>
    <row r="9648" spans="7:7" ht="15" customHeight="1">
      <c r="G9648" s="488"/>
    </row>
    <row r="9649" spans="7:7" ht="15" customHeight="1">
      <c r="G9649" s="488"/>
    </row>
    <row r="9650" spans="7:7" ht="15" customHeight="1">
      <c r="G9650" s="488"/>
    </row>
    <row r="9651" spans="7:7" ht="15" customHeight="1">
      <c r="G9651" s="488"/>
    </row>
    <row r="9652" spans="7:7" ht="15" customHeight="1">
      <c r="G9652" s="488"/>
    </row>
    <row r="9653" spans="7:7" ht="15" customHeight="1">
      <c r="G9653" s="488"/>
    </row>
    <row r="9654" spans="7:7" ht="15" customHeight="1">
      <c r="G9654" s="488"/>
    </row>
    <row r="9655" spans="7:7" ht="15" customHeight="1">
      <c r="G9655" s="488"/>
    </row>
    <row r="9656" spans="7:7" ht="15" customHeight="1">
      <c r="G9656" s="488"/>
    </row>
    <row r="9657" spans="7:7" ht="15" customHeight="1">
      <c r="G9657" s="488"/>
    </row>
    <row r="9658" spans="7:7" ht="15" customHeight="1">
      <c r="G9658" s="488"/>
    </row>
    <row r="9659" spans="7:7" ht="15" customHeight="1">
      <c r="G9659" s="488"/>
    </row>
    <row r="9660" spans="7:7" ht="15" customHeight="1">
      <c r="G9660" s="488"/>
    </row>
    <row r="9661" spans="7:7" ht="15" customHeight="1">
      <c r="G9661" s="488"/>
    </row>
    <row r="9662" spans="7:7" ht="15" customHeight="1">
      <c r="G9662" s="488"/>
    </row>
    <row r="9663" spans="7:7" ht="15" customHeight="1">
      <c r="G9663" s="488"/>
    </row>
    <row r="9664" spans="7:7" ht="15" customHeight="1">
      <c r="G9664" s="488"/>
    </row>
    <row r="9665" spans="7:7" ht="15" customHeight="1">
      <c r="G9665" s="488"/>
    </row>
    <row r="9666" spans="7:7" ht="15" customHeight="1">
      <c r="G9666" s="488"/>
    </row>
    <row r="9667" spans="7:7" ht="15" customHeight="1">
      <c r="G9667" s="488"/>
    </row>
    <row r="9668" spans="7:7" ht="15" customHeight="1">
      <c r="G9668" s="488"/>
    </row>
    <row r="9669" spans="7:7" ht="15" customHeight="1">
      <c r="G9669" s="488"/>
    </row>
    <row r="9670" spans="7:7" ht="15" customHeight="1">
      <c r="G9670" s="488"/>
    </row>
    <row r="9671" spans="7:7" ht="15" customHeight="1">
      <c r="G9671" s="488"/>
    </row>
    <row r="9672" spans="7:7" ht="15" customHeight="1">
      <c r="G9672" s="488"/>
    </row>
    <row r="9673" spans="7:7" ht="15" customHeight="1">
      <c r="G9673" s="488"/>
    </row>
    <row r="9674" spans="7:7" ht="15" customHeight="1">
      <c r="G9674" s="488"/>
    </row>
    <row r="9675" spans="7:7" ht="15" customHeight="1">
      <c r="G9675" s="488"/>
    </row>
    <row r="9676" spans="7:7" ht="15" customHeight="1">
      <c r="G9676" s="488"/>
    </row>
    <row r="9677" spans="7:7" ht="15" customHeight="1">
      <c r="G9677" s="488"/>
    </row>
    <row r="9678" spans="7:7" ht="15" customHeight="1">
      <c r="G9678" s="488"/>
    </row>
    <row r="9679" spans="7:7" ht="15" customHeight="1">
      <c r="G9679" s="488"/>
    </row>
    <row r="9680" spans="7:7" ht="15" customHeight="1">
      <c r="G9680" s="488"/>
    </row>
    <row r="9681" spans="7:7" ht="15" customHeight="1">
      <c r="G9681" s="488"/>
    </row>
    <row r="9682" spans="7:7" ht="15" customHeight="1">
      <c r="G9682" s="488"/>
    </row>
    <row r="9683" spans="7:7" ht="15" customHeight="1">
      <c r="G9683" s="488"/>
    </row>
    <row r="9684" spans="7:7" ht="15" customHeight="1">
      <c r="G9684" s="488"/>
    </row>
    <row r="9685" spans="7:7" ht="15" customHeight="1">
      <c r="G9685" s="488"/>
    </row>
    <row r="9686" spans="7:7" ht="15" customHeight="1">
      <c r="G9686" s="488"/>
    </row>
    <row r="9687" spans="7:7" ht="15" customHeight="1">
      <c r="G9687" s="488"/>
    </row>
    <row r="9688" spans="7:7" ht="15" customHeight="1">
      <c r="G9688" s="488"/>
    </row>
    <row r="9689" spans="7:7" ht="15" customHeight="1">
      <c r="G9689" s="488"/>
    </row>
    <row r="9690" spans="7:7" ht="15" customHeight="1">
      <c r="G9690" s="488"/>
    </row>
    <row r="9691" spans="7:7" ht="15" customHeight="1">
      <c r="G9691" s="488"/>
    </row>
    <row r="9692" spans="7:7" ht="15" customHeight="1">
      <c r="G9692" s="488"/>
    </row>
    <row r="9693" spans="7:7" ht="15" customHeight="1">
      <c r="G9693" s="488"/>
    </row>
    <row r="9694" spans="7:7" ht="15" customHeight="1">
      <c r="G9694" s="488"/>
    </row>
    <row r="9695" spans="7:7" ht="15" customHeight="1">
      <c r="G9695" s="488"/>
    </row>
    <row r="9696" spans="7:7" ht="15" customHeight="1">
      <c r="G9696" s="488"/>
    </row>
    <row r="9697" spans="7:7" ht="15" customHeight="1">
      <c r="G9697" s="488"/>
    </row>
    <row r="9698" spans="7:7" ht="15" customHeight="1">
      <c r="G9698" s="488"/>
    </row>
    <row r="9699" spans="7:7" ht="15" customHeight="1">
      <c r="G9699" s="488"/>
    </row>
    <row r="9700" spans="7:7" ht="15" customHeight="1">
      <c r="G9700" s="488"/>
    </row>
    <row r="9701" spans="7:7" ht="15" customHeight="1">
      <c r="G9701" s="488"/>
    </row>
    <row r="9702" spans="7:7" ht="15" customHeight="1">
      <c r="G9702" s="488"/>
    </row>
    <row r="9703" spans="7:7" ht="15" customHeight="1">
      <c r="G9703" s="488"/>
    </row>
    <row r="9704" spans="7:7" ht="15" customHeight="1">
      <c r="G9704" s="488"/>
    </row>
    <row r="9705" spans="7:7" ht="15" customHeight="1">
      <c r="G9705" s="488"/>
    </row>
    <row r="9706" spans="7:7" ht="15" customHeight="1">
      <c r="G9706" s="488"/>
    </row>
    <row r="9707" spans="7:7" ht="15" customHeight="1">
      <c r="G9707" s="488"/>
    </row>
    <row r="9708" spans="7:7" ht="15" customHeight="1">
      <c r="G9708" s="488"/>
    </row>
    <row r="9709" spans="7:7" ht="15" customHeight="1">
      <c r="G9709" s="488"/>
    </row>
    <row r="9710" spans="7:7" ht="15" customHeight="1">
      <c r="G9710" s="488"/>
    </row>
    <row r="9711" spans="7:7" ht="15" customHeight="1">
      <c r="G9711" s="488"/>
    </row>
    <row r="9712" spans="7:7" ht="15" customHeight="1">
      <c r="G9712" s="488"/>
    </row>
    <row r="9713" spans="7:7" ht="15" customHeight="1">
      <c r="G9713" s="488"/>
    </row>
    <row r="9714" spans="7:7" ht="15" customHeight="1">
      <c r="G9714" s="488"/>
    </row>
    <row r="9715" spans="7:7" ht="15" customHeight="1">
      <c r="G9715" s="488"/>
    </row>
    <row r="9716" spans="7:7" ht="15" customHeight="1">
      <c r="G9716" s="488"/>
    </row>
    <row r="9717" spans="7:7" ht="15" customHeight="1">
      <c r="G9717" s="488"/>
    </row>
    <row r="9718" spans="7:7" ht="15" customHeight="1">
      <c r="G9718" s="488"/>
    </row>
    <row r="9719" spans="7:7" ht="15" customHeight="1">
      <c r="G9719" s="488"/>
    </row>
    <row r="9720" spans="7:7" ht="15" customHeight="1">
      <c r="G9720" s="488"/>
    </row>
    <row r="9721" spans="7:7" ht="15" customHeight="1">
      <c r="G9721" s="488"/>
    </row>
    <row r="9722" spans="7:7" ht="15" customHeight="1">
      <c r="G9722" s="488"/>
    </row>
    <row r="9723" spans="7:7" ht="15" customHeight="1">
      <c r="G9723" s="488"/>
    </row>
    <row r="9724" spans="7:7" ht="15" customHeight="1">
      <c r="G9724" s="488"/>
    </row>
    <row r="9725" spans="7:7" ht="15" customHeight="1">
      <c r="G9725" s="488"/>
    </row>
    <row r="9726" spans="7:7" ht="15" customHeight="1">
      <c r="G9726" s="488"/>
    </row>
    <row r="9727" spans="7:7" ht="15" customHeight="1">
      <c r="G9727" s="488"/>
    </row>
    <row r="9728" spans="7:7" ht="15" customHeight="1">
      <c r="G9728" s="488"/>
    </row>
    <row r="9729" spans="7:7" ht="15" customHeight="1">
      <c r="G9729" s="488"/>
    </row>
    <row r="9730" spans="7:7" ht="15" customHeight="1">
      <c r="G9730" s="488"/>
    </row>
    <row r="9731" spans="7:7" ht="15" customHeight="1">
      <c r="G9731" s="488"/>
    </row>
    <row r="9732" spans="7:7" ht="15" customHeight="1">
      <c r="G9732" s="488"/>
    </row>
    <row r="9733" spans="7:7" ht="15" customHeight="1">
      <c r="G9733" s="488"/>
    </row>
    <row r="9734" spans="7:7" ht="15" customHeight="1">
      <c r="G9734" s="488"/>
    </row>
    <row r="9735" spans="7:7" ht="15" customHeight="1">
      <c r="G9735" s="488"/>
    </row>
    <row r="9736" spans="7:7" ht="15" customHeight="1">
      <c r="G9736" s="488"/>
    </row>
    <row r="9737" spans="7:7" ht="15" customHeight="1">
      <c r="G9737" s="488"/>
    </row>
    <row r="9738" spans="7:7" ht="15" customHeight="1">
      <c r="G9738" s="488"/>
    </row>
    <row r="9739" spans="7:7" ht="15" customHeight="1">
      <c r="G9739" s="488"/>
    </row>
    <row r="9740" spans="7:7" ht="15" customHeight="1">
      <c r="G9740" s="488"/>
    </row>
    <row r="9741" spans="7:7" ht="15" customHeight="1">
      <c r="G9741" s="488"/>
    </row>
    <row r="9742" spans="7:7" ht="15" customHeight="1">
      <c r="G9742" s="488"/>
    </row>
    <row r="9743" spans="7:7" ht="15" customHeight="1">
      <c r="G9743" s="488"/>
    </row>
    <row r="9744" spans="7:7" ht="15" customHeight="1">
      <c r="G9744" s="488"/>
    </row>
    <row r="9745" spans="7:7" ht="15" customHeight="1">
      <c r="G9745" s="488"/>
    </row>
    <row r="9746" spans="7:7" ht="15" customHeight="1">
      <c r="G9746" s="488"/>
    </row>
    <row r="9747" spans="7:7" ht="15" customHeight="1">
      <c r="G9747" s="488"/>
    </row>
    <row r="9748" spans="7:7" ht="15" customHeight="1">
      <c r="G9748" s="488"/>
    </row>
    <row r="9749" spans="7:7" ht="15" customHeight="1">
      <c r="G9749" s="488"/>
    </row>
    <row r="9750" spans="7:7" ht="15" customHeight="1">
      <c r="G9750" s="488"/>
    </row>
    <row r="9751" spans="7:7" ht="15" customHeight="1">
      <c r="G9751" s="488"/>
    </row>
    <row r="9752" spans="7:7" ht="15" customHeight="1">
      <c r="G9752" s="488"/>
    </row>
    <row r="9753" spans="7:7" ht="15" customHeight="1">
      <c r="G9753" s="488"/>
    </row>
    <row r="9754" spans="7:7" ht="15" customHeight="1">
      <c r="G9754" s="488"/>
    </row>
    <row r="9755" spans="7:7" ht="15" customHeight="1">
      <c r="G9755" s="488"/>
    </row>
    <row r="9756" spans="7:7" ht="15" customHeight="1">
      <c r="G9756" s="488"/>
    </row>
    <row r="9757" spans="7:7" ht="15" customHeight="1">
      <c r="G9757" s="488"/>
    </row>
    <row r="9758" spans="7:7" ht="15" customHeight="1">
      <c r="G9758" s="488"/>
    </row>
    <row r="9759" spans="7:7" ht="15" customHeight="1">
      <c r="G9759" s="488"/>
    </row>
    <row r="9760" spans="7:7" ht="15" customHeight="1">
      <c r="G9760" s="488"/>
    </row>
    <row r="9761" spans="7:7" ht="15" customHeight="1">
      <c r="G9761" s="488"/>
    </row>
    <row r="9762" spans="7:7" ht="15" customHeight="1">
      <c r="G9762" s="488"/>
    </row>
    <row r="9763" spans="7:7" ht="15" customHeight="1">
      <c r="G9763" s="488"/>
    </row>
    <row r="9764" spans="7:7" ht="15" customHeight="1">
      <c r="G9764" s="488"/>
    </row>
    <row r="9765" spans="7:7" ht="15" customHeight="1">
      <c r="G9765" s="488"/>
    </row>
    <row r="9766" spans="7:7" ht="15" customHeight="1">
      <c r="G9766" s="488"/>
    </row>
    <row r="9767" spans="7:7" ht="15" customHeight="1">
      <c r="G9767" s="488"/>
    </row>
    <row r="9768" spans="7:7" ht="15" customHeight="1">
      <c r="G9768" s="488"/>
    </row>
    <row r="9769" spans="7:7" ht="15" customHeight="1">
      <c r="G9769" s="488"/>
    </row>
    <row r="9770" spans="7:7" ht="15" customHeight="1">
      <c r="G9770" s="488"/>
    </row>
    <row r="9771" spans="7:7" ht="15" customHeight="1">
      <c r="G9771" s="488"/>
    </row>
    <row r="9772" spans="7:7" ht="15" customHeight="1">
      <c r="G9772" s="488"/>
    </row>
    <row r="9773" spans="7:7" ht="15" customHeight="1">
      <c r="G9773" s="488"/>
    </row>
    <row r="9774" spans="7:7" ht="15" customHeight="1">
      <c r="G9774" s="488"/>
    </row>
    <row r="9775" spans="7:7" ht="15" customHeight="1">
      <c r="G9775" s="488"/>
    </row>
    <row r="9776" spans="7:7" ht="15" customHeight="1">
      <c r="G9776" s="488"/>
    </row>
    <row r="9777" spans="7:7" ht="15" customHeight="1">
      <c r="G9777" s="488"/>
    </row>
    <row r="9778" spans="7:7" ht="15" customHeight="1">
      <c r="G9778" s="488"/>
    </row>
    <row r="9779" spans="7:7" ht="15" customHeight="1">
      <c r="G9779" s="488"/>
    </row>
    <row r="9780" spans="7:7" ht="15" customHeight="1">
      <c r="G9780" s="488"/>
    </row>
    <row r="9781" spans="7:7" ht="15" customHeight="1">
      <c r="G9781" s="488"/>
    </row>
    <row r="9782" spans="7:7" ht="15" customHeight="1">
      <c r="G9782" s="488"/>
    </row>
    <row r="9783" spans="7:7" ht="15" customHeight="1">
      <c r="G9783" s="488"/>
    </row>
    <row r="9784" spans="7:7" ht="15" customHeight="1">
      <c r="G9784" s="488"/>
    </row>
    <row r="9785" spans="7:7" ht="15" customHeight="1">
      <c r="G9785" s="488"/>
    </row>
    <row r="9786" spans="7:7" ht="15" customHeight="1">
      <c r="G9786" s="488"/>
    </row>
    <row r="9787" spans="7:7" ht="15" customHeight="1">
      <c r="G9787" s="488"/>
    </row>
    <row r="9788" spans="7:7" ht="15" customHeight="1">
      <c r="G9788" s="488"/>
    </row>
    <row r="9789" spans="7:7" ht="15" customHeight="1">
      <c r="G9789" s="488"/>
    </row>
    <row r="9790" spans="7:7" ht="15" customHeight="1">
      <c r="G9790" s="488"/>
    </row>
    <row r="9791" spans="7:7" ht="15" customHeight="1">
      <c r="G9791" s="488"/>
    </row>
    <row r="9792" spans="7:7" ht="15" customHeight="1">
      <c r="G9792" s="488"/>
    </row>
    <row r="9793" spans="7:7" ht="15" customHeight="1">
      <c r="G9793" s="488"/>
    </row>
    <row r="9794" spans="7:7" ht="15" customHeight="1">
      <c r="G9794" s="488"/>
    </row>
    <row r="9795" spans="7:7" ht="15" customHeight="1">
      <c r="G9795" s="488"/>
    </row>
    <row r="9796" spans="7:7" ht="15" customHeight="1">
      <c r="G9796" s="488"/>
    </row>
    <row r="9797" spans="7:7" ht="15" customHeight="1">
      <c r="G9797" s="488"/>
    </row>
    <row r="9798" spans="7:7" ht="15" customHeight="1">
      <c r="G9798" s="488"/>
    </row>
    <row r="9799" spans="7:7" ht="15" customHeight="1">
      <c r="G9799" s="488"/>
    </row>
    <row r="9800" spans="7:7" ht="15" customHeight="1">
      <c r="G9800" s="488"/>
    </row>
    <row r="9801" spans="7:7" ht="15" customHeight="1">
      <c r="G9801" s="488"/>
    </row>
    <row r="9802" spans="7:7" ht="15" customHeight="1">
      <c r="G9802" s="488"/>
    </row>
    <row r="9803" spans="7:7" ht="15" customHeight="1">
      <c r="G9803" s="488"/>
    </row>
    <row r="9804" spans="7:7" ht="15" customHeight="1">
      <c r="G9804" s="488"/>
    </row>
    <row r="9805" spans="7:7" ht="15" customHeight="1">
      <c r="G9805" s="488"/>
    </row>
    <row r="9806" spans="7:7" ht="15" customHeight="1">
      <c r="G9806" s="488"/>
    </row>
    <row r="9807" spans="7:7" ht="15" customHeight="1">
      <c r="G9807" s="488"/>
    </row>
    <row r="9808" spans="7:7" ht="15" customHeight="1">
      <c r="G9808" s="488"/>
    </row>
    <row r="9809" spans="7:7" ht="15" customHeight="1">
      <c r="G9809" s="488"/>
    </row>
    <row r="9810" spans="7:7" ht="15" customHeight="1">
      <c r="G9810" s="488"/>
    </row>
    <row r="9811" spans="7:7" ht="15" customHeight="1">
      <c r="G9811" s="488"/>
    </row>
    <row r="9812" spans="7:7" ht="15" customHeight="1">
      <c r="G9812" s="488"/>
    </row>
    <row r="9813" spans="7:7" ht="15" customHeight="1">
      <c r="G9813" s="488"/>
    </row>
    <row r="9814" spans="7:7" ht="15" customHeight="1">
      <c r="G9814" s="488"/>
    </row>
    <row r="9815" spans="7:7" ht="15" customHeight="1">
      <c r="G9815" s="488"/>
    </row>
    <row r="9816" spans="7:7" ht="15" customHeight="1">
      <c r="G9816" s="488"/>
    </row>
    <row r="9817" spans="7:7" ht="15" customHeight="1">
      <c r="G9817" s="488"/>
    </row>
    <row r="9818" spans="7:7" ht="15" customHeight="1">
      <c r="G9818" s="488"/>
    </row>
    <row r="9819" spans="7:7" ht="15" customHeight="1">
      <c r="G9819" s="488"/>
    </row>
    <row r="9820" spans="7:7" ht="15" customHeight="1">
      <c r="G9820" s="488"/>
    </row>
    <row r="9821" spans="7:7" ht="15" customHeight="1">
      <c r="G9821" s="488"/>
    </row>
    <row r="9822" spans="7:7" ht="15" customHeight="1">
      <c r="G9822" s="488"/>
    </row>
    <row r="9823" spans="7:7" ht="15" customHeight="1">
      <c r="G9823" s="488"/>
    </row>
    <row r="9824" spans="7:7" ht="15" customHeight="1">
      <c r="G9824" s="488"/>
    </row>
    <row r="9825" spans="7:7" ht="15" customHeight="1">
      <c r="G9825" s="488"/>
    </row>
    <row r="9826" spans="7:7" ht="15" customHeight="1">
      <c r="G9826" s="488"/>
    </row>
    <row r="9827" spans="7:7" ht="15" customHeight="1">
      <c r="G9827" s="488"/>
    </row>
    <row r="9828" spans="7:7" ht="15" customHeight="1">
      <c r="G9828" s="488"/>
    </row>
    <row r="9829" spans="7:7" ht="15" customHeight="1">
      <c r="G9829" s="488"/>
    </row>
    <row r="9830" spans="7:7" ht="15" customHeight="1">
      <c r="G9830" s="488"/>
    </row>
    <row r="9831" spans="7:7" ht="15" customHeight="1">
      <c r="G9831" s="488"/>
    </row>
    <row r="9832" spans="7:7" ht="15" customHeight="1">
      <c r="G9832" s="488"/>
    </row>
    <row r="9833" spans="7:7" ht="15" customHeight="1">
      <c r="G9833" s="488"/>
    </row>
    <row r="9834" spans="7:7" ht="15" customHeight="1">
      <c r="G9834" s="488"/>
    </row>
    <row r="9835" spans="7:7" ht="15" customHeight="1">
      <c r="G9835" s="488"/>
    </row>
    <row r="9836" spans="7:7" ht="15" customHeight="1">
      <c r="G9836" s="488"/>
    </row>
    <row r="9837" spans="7:7" ht="15" customHeight="1">
      <c r="G9837" s="488"/>
    </row>
    <row r="9838" spans="7:7" ht="15" customHeight="1">
      <c r="G9838" s="488"/>
    </row>
    <row r="9839" spans="7:7" ht="15" customHeight="1">
      <c r="G9839" s="488"/>
    </row>
    <row r="9840" spans="7:7" ht="15" customHeight="1">
      <c r="G9840" s="488"/>
    </row>
    <row r="9841" spans="7:7" ht="15" customHeight="1">
      <c r="G9841" s="488"/>
    </row>
    <row r="9842" spans="7:7" ht="15" customHeight="1">
      <c r="G9842" s="488"/>
    </row>
    <row r="9843" spans="7:7" ht="15" customHeight="1">
      <c r="G9843" s="488"/>
    </row>
    <row r="9844" spans="7:7" ht="15" customHeight="1">
      <c r="G9844" s="488"/>
    </row>
    <row r="9845" spans="7:7" ht="15" customHeight="1">
      <c r="G9845" s="488"/>
    </row>
    <row r="9846" spans="7:7" ht="15" customHeight="1">
      <c r="G9846" s="488"/>
    </row>
    <row r="9847" spans="7:7" ht="15" customHeight="1">
      <c r="G9847" s="488"/>
    </row>
    <row r="9848" spans="7:7" ht="15" customHeight="1">
      <c r="G9848" s="488"/>
    </row>
    <row r="9849" spans="7:7" ht="15" customHeight="1">
      <c r="G9849" s="488"/>
    </row>
    <row r="9850" spans="7:7" ht="15" customHeight="1">
      <c r="G9850" s="488"/>
    </row>
    <row r="9851" spans="7:7" ht="15" customHeight="1">
      <c r="G9851" s="488"/>
    </row>
    <row r="9852" spans="7:7" ht="15" customHeight="1">
      <c r="G9852" s="488"/>
    </row>
    <row r="9853" spans="7:7" ht="15" customHeight="1">
      <c r="G9853" s="488"/>
    </row>
    <row r="9854" spans="7:7" ht="15" customHeight="1">
      <c r="G9854" s="488"/>
    </row>
    <row r="9855" spans="7:7" ht="15" customHeight="1">
      <c r="G9855" s="488"/>
    </row>
    <row r="9856" spans="7:7" ht="15" customHeight="1">
      <c r="G9856" s="488"/>
    </row>
    <row r="9857" spans="7:7" ht="15" customHeight="1">
      <c r="G9857" s="488"/>
    </row>
    <row r="9858" spans="7:7" ht="15" customHeight="1">
      <c r="G9858" s="488"/>
    </row>
    <row r="9859" spans="7:7" ht="15" customHeight="1">
      <c r="G9859" s="488"/>
    </row>
    <row r="9860" spans="7:7" ht="15" customHeight="1">
      <c r="G9860" s="488"/>
    </row>
    <row r="9861" spans="7:7" ht="15" customHeight="1">
      <c r="G9861" s="488"/>
    </row>
    <row r="9862" spans="7:7" ht="15" customHeight="1">
      <c r="G9862" s="488"/>
    </row>
    <row r="9863" spans="7:7" ht="15" customHeight="1">
      <c r="G9863" s="488"/>
    </row>
    <row r="9864" spans="7:7" ht="15" customHeight="1">
      <c r="G9864" s="488"/>
    </row>
    <row r="9865" spans="7:7" ht="15" customHeight="1">
      <c r="G9865" s="488"/>
    </row>
    <row r="9866" spans="7:7" ht="15" customHeight="1">
      <c r="G9866" s="488"/>
    </row>
    <row r="9867" spans="7:7" ht="15" customHeight="1">
      <c r="G9867" s="488"/>
    </row>
    <row r="9868" spans="7:7" ht="15" customHeight="1">
      <c r="G9868" s="488"/>
    </row>
    <row r="9869" spans="7:7" ht="15" customHeight="1">
      <c r="G9869" s="488"/>
    </row>
    <row r="9870" spans="7:7" ht="15" customHeight="1">
      <c r="G9870" s="488"/>
    </row>
    <row r="9871" spans="7:7" ht="15" customHeight="1">
      <c r="G9871" s="488"/>
    </row>
    <row r="9872" spans="7:7" ht="15" customHeight="1">
      <c r="G9872" s="488"/>
    </row>
    <row r="9873" spans="7:7" ht="15" customHeight="1">
      <c r="G9873" s="488"/>
    </row>
    <row r="9874" spans="7:7" ht="15" customHeight="1">
      <c r="G9874" s="488"/>
    </row>
    <row r="9875" spans="7:7" ht="15" customHeight="1">
      <c r="G9875" s="488"/>
    </row>
    <row r="9876" spans="7:7" ht="15" customHeight="1">
      <c r="G9876" s="488"/>
    </row>
    <row r="9877" spans="7:7" ht="15" customHeight="1">
      <c r="G9877" s="488"/>
    </row>
    <row r="9878" spans="7:7" ht="15" customHeight="1">
      <c r="G9878" s="488"/>
    </row>
    <row r="9879" spans="7:7" ht="15" customHeight="1">
      <c r="G9879" s="488"/>
    </row>
    <row r="9880" spans="7:7" ht="15" customHeight="1">
      <c r="G9880" s="488"/>
    </row>
    <row r="9881" spans="7:7" ht="15" customHeight="1">
      <c r="G9881" s="488"/>
    </row>
    <row r="9882" spans="7:7" ht="15" customHeight="1">
      <c r="G9882" s="488"/>
    </row>
    <row r="9883" spans="7:7" ht="15" customHeight="1">
      <c r="G9883" s="488"/>
    </row>
    <row r="9884" spans="7:7" ht="15" customHeight="1">
      <c r="G9884" s="488"/>
    </row>
    <row r="9885" spans="7:7" ht="15" customHeight="1">
      <c r="G9885" s="488"/>
    </row>
    <row r="9886" spans="7:7" ht="15" customHeight="1">
      <c r="G9886" s="488"/>
    </row>
    <row r="9887" spans="7:7" ht="15" customHeight="1">
      <c r="G9887" s="488"/>
    </row>
    <row r="9888" spans="7:7" ht="15" customHeight="1">
      <c r="G9888" s="488"/>
    </row>
    <row r="9889" spans="7:7" ht="15" customHeight="1">
      <c r="G9889" s="488"/>
    </row>
    <row r="9890" spans="7:7" ht="15" customHeight="1">
      <c r="G9890" s="488"/>
    </row>
    <row r="9891" spans="7:7" ht="15" customHeight="1">
      <c r="G9891" s="488"/>
    </row>
    <row r="9892" spans="7:7" ht="15" customHeight="1">
      <c r="G9892" s="488"/>
    </row>
    <row r="9893" spans="7:7" ht="15" customHeight="1">
      <c r="G9893" s="488"/>
    </row>
    <row r="9894" spans="7:7" ht="15" customHeight="1">
      <c r="G9894" s="488"/>
    </row>
    <row r="9895" spans="7:7" ht="15" customHeight="1">
      <c r="G9895" s="488"/>
    </row>
    <row r="9896" spans="7:7" ht="15" customHeight="1">
      <c r="G9896" s="488"/>
    </row>
    <row r="9897" spans="7:7" ht="15" customHeight="1">
      <c r="G9897" s="488"/>
    </row>
    <row r="9898" spans="7:7" ht="15" customHeight="1">
      <c r="G9898" s="488"/>
    </row>
    <row r="9899" spans="7:7" ht="15" customHeight="1">
      <c r="G9899" s="488"/>
    </row>
    <row r="9900" spans="7:7" ht="15" customHeight="1">
      <c r="G9900" s="488"/>
    </row>
    <row r="9901" spans="7:7" ht="15" customHeight="1">
      <c r="G9901" s="488"/>
    </row>
    <row r="9902" spans="7:7" ht="15" customHeight="1">
      <c r="G9902" s="488"/>
    </row>
    <row r="9903" spans="7:7" ht="15" customHeight="1">
      <c r="G9903" s="488"/>
    </row>
    <row r="9904" spans="7:7" ht="15" customHeight="1">
      <c r="G9904" s="488"/>
    </row>
    <row r="9905" spans="7:7" ht="15" customHeight="1">
      <c r="G9905" s="488"/>
    </row>
    <row r="9906" spans="7:7" ht="15" customHeight="1">
      <c r="G9906" s="488"/>
    </row>
    <row r="9907" spans="7:7" ht="15" customHeight="1">
      <c r="G9907" s="488"/>
    </row>
    <row r="9908" spans="7:7" ht="15" customHeight="1">
      <c r="G9908" s="488"/>
    </row>
    <row r="9909" spans="7:7" ht="15" customHeight="1">
      <c r="G9909" s="488"/>
    </row>
    <row r="9910" spans="7:7" ht="15" customHeight="1">
      <c r="G9910" s="488"/>
    </row>
    <row r="9911" spans="7:7" ht="15" customHeight="1">
      <c r="G9911" s="488"/>
    </row>
    <row r="9912" spans="7:7" ht="15" customHeight="1">
      <c r="G9912" s="488"/>
    </row>
    <row r="9913" spans="7:7" ht="15" customHeight="1">
      <c r="G9913" s="488"/>
    </row>
    <row r="9914" spans="7:7" ht="15" customHeight="1">
      <c r="G9914" s="488"/>
    </row>
    <row r="9915" spans="7:7" ht="15" customHeight="1">
      <c r="G9915" s="488"/>
    </row>
    <row r="9916" spans="7:7" ht="15" customHeight="1">
      <c r="G9916" s="488"/>
    </row>
    <row r="9917" spans="7:7" ht="15" customHeight="1">
      <c r="G9917" s="488"/>
    </row>
    <row r="9918" spans="7:7" ht="15" customHeight="1">
      <c r="G9918" s="488"/>
    </row>
    <row r="9919" spans="7:7" ht="15" customHeight="1">
      <c r="G9919" s="488"/>
    </row>
    <row r="9920" spans="7:7" ht="15" customHeight="1">
      <c r="G9920" s="488"/>
    </row>
    <row r="9921" spans="7:7" ht="15" customHeight="1">
      <c r="G9921" s="488"/>
    </row>
    <row r="9922" spans="7:7" ht="15" customHeight="1">
      <c r="G9922" s="488"/>
    </row>
    <row r="9923" spans="7:7" ht="15" customHeight="1">
      <c r="G9923" s="488"/>
    </row>
    <row r="9924" spans="7:7" ht="15" customHeight="1">
      <c r="G9924" s="488"/>
    </row>
    <row r="9925" spans="7:7" ht="15" customHeight="1">
      <c r="G9925" s="488"/>
    </row>
    <row r="9926" spans="7:7" ht="15" customHeight="1">
      <c r="G9926" s="488"/>
    </row>
    <row r="9927" spans="7:7" ht="15" customHeight="1">
      <c r="G9927" s="488"/>
    </row>
    <row r="9928" spans="7:7" ht="15" customHeight="1">
      <c r="G9928" s="488"/>
    </row>
    <row r="9929" spans="7:7" ht="15" customHeight="1">
      <c r="G9929" s="488"/>
    </row>
    <row r="9930" spans="7:7" ht="15" customHeight="1">
      <c r="G9930" s="488"/>
    </row>
    <row r="9931" spans="7:7" ht="15" customHeight="1">
      <c r="G9931" s="488"/>
    </row>
    <row r="9932" spans="7:7" ht="15" customHeight="1">
      <c r="G9932" s="488"/>
    </row>
    <row r="9933" spans="7:7" ht="15" customHeight="1">
      <c r="G9933" s="488"/>
    </row>
    <row r="9934" spans="7:7" ht="15" customHeight="1">
      <c r="G9934" s="488"/>
    </row>
    <row r="9935" spans="7:7" ht="15" customHeight="1">
      <c r="G9935" s="488"/>
    </row>
    <row r="9936" spans="7:7" ht="15" customHeight="1">
      <c r="G9936" s="488"/>
    </row>
    <row r="9937" spans="7:7" ht="15" customHeight="1">
      <c r="G9937" s="488"/>
    </row>
    <row r="9938" spans="7:7" ht="15" customHeight="1">
      <c r="G9938" s="488"/>
    </row>
    <row r="9939" spans="7:7" ht="15" customHeight="1">
      <c r="G9939" s="488"/>
    </row>
    <row r="9940" spans="7:7" ht="15" customHeight="1">
      <c r="G9940" s="488"/>
    </row>
    <row r="9941" spans="7:7" ht="15" customHeight="1">
      <c r="G9941" s="488"/>
    </row>
    <row r="9942" spans="7:7" ht="15" customHeight="1">
      <c r="G9942" s="488"/>
    </row>
    <row r="9943" spans="7:7" ht="15" customHeight="1">
      <c r="G9943" s="488"/>
    </row>
    <row r="9944" spans="7:7" ht="15" customHeight="1">
      <c r="G9944" s="488"/>
    </row>
    <row r="9945" spans="7:7" ht="15" customHeight="1">
      <c r="G9945" s="488"/>
    </row>
    <row r="9946" spans="7:7" ht="15" customHeight="1">
      <c r="G9946" s="488"/>
    </row>
    <row r="9947" spans="7:7" ht="15" customHeight="1">
      <c r="G9947" s="488"/>
    </row>
    <row r="9948" spans="7:7" ht="15" customHeight="1">
      <c r="G9948" s="488"/>
    </row>
    <row r="9949" spans="7:7" ht="15" customHeight="1">
      <c r="G9949" s="488"/>
    </row>
    <row r="9950" spans="7:7" ht="15" customHeight="1">
      <c r="G9950" s="488"/>
    </row>
    <row r="9951" spans="7:7" ht="15" customHeight="1">
      <c r="G9951" s="488"/>
    </row>
    <row r="9952" spans="7:7" ht="15" customHeight="1">
      <c r="G9952" s="488"/>
    </row>
    <row r="9953" spans="7:7" ht="15" customHeight="1">
      <c r="G9953" s="488"/>
    </row>
    <row r="9954" spans="7:7" ht="15" customHeight="1">
      <c r="G9954" s="488"/>
    </row>
    <row r="9955" spans="7:7" ht="15" customHeight="1">
      <c r="G9955" s="488"/>
    </row>
    <row r="9956" spans="7:7" ht="15" customHeight="1">
      <c r="G9956" s="488"/>
    </row>
    <row r="9957" spans="7:7" ht="15" customHeight="1">
      <c r="G9957" s="488"/>
    </row>
    <row r="9958" spans="7:7" ht="15" customHeight="1">
      <c r="G9958" s="488"/>
    </row>
    <row r="9959" spans="7:7" ht="15" customHeight="1">
      <c r="G9959" s="488"/>
    </row>
    <row r="9960" spans="7:7" ht="15" customHeight="1">
      <c r="G9960" s="488"/>
    </row>
    <row r="9961" spans="7:7" ht="15" customHeight="1">
      <c r="G9961" s="488"/>
    </row>
    <row r="9962" spans="7:7" ht="15" customHeight="1">
      <c r="G9962" s="488"/>
    </row>
    <row r="9963" spans="7:7" ht="15" customHeight="1">
      <c r="G9963" s="488"/>
    </row>
    <row r="9964" spans="7:7" ht="15" customHeight="1">
      <c r="G9964" s="488"/>
    </row>
    <row r="9965" spans="7:7" ht="15" customHeight="1">
      <c r="G9965" s="488"/>
    </row>
    <row r="9966" spans="7:7" ht="15" customHeight="1">
      <c r="G9966" s="488"/>
    </row>
    <row r="9967" spans="7:7" ht="15" customHeight="1">
      <c r="G9967" s="488"/>
    </row>
    <row r="9968" spans="7:7" ht="15" customHeight="1">
      <c r="G9968" s="488"/>
    </row>
    <row r="9969" spans="7:7" ht="15" customHeight="1">
      <c r="G9969" s="488"/>
    </row>
    <row r="9970" spans="7:7" ht="15" customHeight="1">
      <c r="G9970" s="488"/>
    </row>
    <row r="9971" spans="7:7" ht="15" customHeight="1">
      <c r="G9971" s="488"/>
    </row>
    <row r="9972" spans="7:7" ht="15" customHeight="1">
      <c r="G9972" s="488"/>
    </row>
    <row r="9973" spans="7:7" ht="15" customHeight="1">
      <c r="G9973" s="488"/>
    </row>
    <row r="9974" spans="7:7" ht="15" customHeight="1">
      <c r="G9974" s="488"/>
    </row>
    <row r="9975" spans="7:7" ht="15" customHeight="1">
      <c r="G9975" s="488"/>
    </row>
    <row r="9976" spans="7:7" ht="15" customHeight="1">
      <c r="G9976" s="488"/>
    </row>
    <row r="9977" spans="7:7" ht="15" customHeight="1">
      <c r="G9977" s="488"/>
    </row>
    <row r="9978" spans="7:7" ht="15" customHeight="1">
      <c r="G9978" s="488"/>
    </row>
    <row r="9979" spans="7:7" ht="15" customHeight="1">
      <c r="G9979" s="488"/>
    </row>
    <row r="9980" spans="7:7" ht="15" customHeight="1">
      <c r="G9980" s="488"/>
    </row>
    <row r="9981" spans="7:7" ht="15" customHeight="1">
      <c r="G9981" s="488"/>
    </row>
    <row r="9982" spans="7:7" ht="15" customHeight="1">
      <c r="G9982" s="488"/>
    </row>
    <row r="9983" spans="7:7" ht="15" customHeight="1">
      <c r="G9983" s="488"/>
    </row>
    <row r="9984" spans="7:7" ht="15" customHeight="1">
      <c r="G9984" s="488"/>
    </row>
    <row r="9985" spans="7:7" ht="15" customHeight="1">
      <c r="G9985" s="488"/>
    </row>
    <row r="9986" spans="7:7" ht="15" customHeight="1">
      <c r="G9986" s="488"/>
    </row>
    <row r="9987" spans="7:7" ht="15" customHeight="1">
      <c r="G9987" s="488"/>
    </row>
    <row r="9988" spans="7:7" ht="15" customHeight="1">
      <c r="G9988" s="488"/>
    </row>
    <row r="9989" spans="7:7" ht="15" customHeight="1">
      <c r="G9989" s="488"/>
    </row>
    <row r="9990" spans="7:7" ht="15" customHeight="1">
      <c r="G9990" s="488"/>
    </row>
    <row r="9991" spans="7:7" ht="15" customHeight="1">
      <c r="G9991" s="488"/>
    </row>
    <row r="9992" spans="7:7" ht="15" customHeight="1">
      <c r="G9992" s="488"/>
    </row>
    <row r="9993" spans="7:7" ht="15" customHeight="1">
      <c r="G9993" s="488"/>
    </row>
    <row r="9994" spans="7:7" ht="15" customHeight="1">
      <c r="G9994" s="488"/>
    </row>
    <row r="9995" spans="7:7" ht="15" customHeight="1">
      <c r="G9995" s="488"/>
    </row>
    <row r="9996" spans="7:7" ht="15" customHeight="1">
      <c r="G9996" s="488"/>
    </row>
    <row r="9997" spans="7:7" ht="15" customHeight="1">
      <c r="G9997" s="488"/>
    </row>
    <row r="9998" spans="7:7" ht="15" customHeight="1">
      <c r="G9998" s="488"/>
    </row>
    <row r="9999" spans="7:7" ht="15" customHeight="1">
      <c r="G9999" s="488"/>
    </row>
    <row r="10000" spans="7:7" ht="15" customHeight="1">
      <c r="G10000" s="488"/>
    </row>
    <row r="10001" spans="7:7" ht="15" customHeight="1">
      <c r="G10001" s="488"/>
    </row>
    <row r="10002" spans="7:7" ht="15" customHeight="1">
      <c r="G10002" s="488"/>
    </row>
    <row r="10003" spans="7:7" ht="15" customHeight="1">
      <c r="G10003" s="488"/>
    </row>
    <row r="10004" spans="7:7" ht="15" customHeight="1">
      <c r="G10004" s="488"/>
    </row>
    <row r="10005" spans="7:7" ht="15" customHeight="1">
      <c r="G10005" s="488"/>
    </row>
    <row r="10006" spans="7:7" ht="15" customHeight="1">
      <c r="G10006" s="488"/>
    </row>
    <row r="10007" spans="7:7" ht="15" customHeight="1">
      <c r="G10007" s="488"/>
    </row>
    <row r="10008" spans="7:7" ht="15" customHeight="1">
      <c r="G10008" s="488"/>
    </row>
    <row r="10009" spans="7:7" ht="15" customHeight="1">
      <c r="G10009" s="488"/>
    </row>
    <row r="10010" spans="7:7" ht="15" customHeight="1">
      <c r="G10010" s="488"/>
    </row>
    <row r="10011" spans="7:7" ht="15" customHeight="1">
      <c r="G10011" s="488"/>
    </row>
    <row r="10012" spans="7:7" ht="15" customHeight="1">
      <c r="G10012" s="488"/>
    </row>
    <row r="10013" spans="7:7" ht="15" customHeight="1">
      <c r="G10013" s="488"/>
    </row>
    <row r="10014" spans="7:7" ht="15" customHeight="1">
      <c r="G10014" s="488"/>
    </row>
    <row r="10015" spans="7:7" ht="15" customHeight="1">
      <c r="G10015" s="488"/>
    </row>
    <row r="10016" spans="7:7" ht="15" customHeight="1">
      <c r="G10016" s="488"/>
    </row>
    <row r="10017" spans="7:7" ht="15" customHeight="1">
      <c r="G10017" s="488"/>
    </row>
    <row r="10018" spans="7:7" ht="15" customHeight="1">
      <c r="G10018" s="488"/>
    </row>
    <row r="10019" spans="7:7" ht="15" customHeight="1">
      <c r="G10019" s="488"/>
    </row>
    <row r="10020" spans="7:7" ht="15" customHeight="1">
      <c r="G10020" s="488"/>
    </row>
    <row r="10021" spans="7:7" ht="15" customHeight="1">
      <c r="G10021" s="488"/>
    </row>
    <row r="10022" spans="7:7" ht="15" customHeight="1">
      <c r="G10022" s="488"/>
    </row>
    <row r="10023" spans="7:7" ht="15" customHeight="1">
      <c r="G10023" s="488"/>
    </row>
    <row r="10024" spans="7:7" ht="15" customHeight="1">
      <c r="G10024" s="488"/>
    </row>
    <row r="10025" spans="7:7" ht="15" customHeight="1">
      <c r="G10025" s="488"/>
    </row>
    <row r="10026" spans="7:7" ht="15" customHeight="1">
      <c r="G10026" s="488"/>
    </row>
    <row r="10027" spans="7:7" ht="15" customHeight="1">
      <c r="G10027" s="488"/>
    </row>
    <row r="10028" spans="7:7" ht="15" customHeight="1">
      <c r="G10028" s="488"/>
    </row>
    <row r="10029" spans="7:7" ht="15" customHeight="1">
      <c r="G10029" s="488"/>
    </row>
    <row r="10030" spans="7:7" ht="15" customHeight="1">
      <c r="G10030" s="488"/>
    </row>
    <row r="10031" spans="7:7" ht="15" customHeight="1">
      <c r="G10031" s="488"/>
    </row>
    <row r="10032" spans="7:7" ht="15" customHeight="1">
      <c r="G10032" s="488"/>
    </row>
    <row r="10033" spans="7:7" ht="15" customHeight="1">
      <c r="G10033" s="488"/>
    </row>
    <row r="10034" spans="7:7" ht="15" customHeight="1">
      <c r="G10034" s="488"/>
    </row>
    <row r="10035" spans="7:7" ht="15" customHeight="1">
      <c r="G10035" s="488"/>
    </row>
    <row r="10036" spans="7:7" ht="15" customHeight="1">
      <c r="G10036" s="488"/>
    </row>
    <row r="10037" spans="7:7" ht="15" customHeight="1">
      <c r="G10037" s="488"/>
    </row>
    <row r="10038" spans="7:7" ht="15" customHeight="1">
      <c r="G10038" s="488"/>
    </row>
    <row r="10039" spans="7:7" ht="15" customHeight="1">
      <c r="G10039" s="488"/>
    </row>
    <row r="10040" spans="7:7" ht="15" customHeight="1">
      <c r="G10040" s="488"/>
    </row>
    <row r="10041" spans="7:7" ht="15" customHeight="1">
      <c r="G10041" s="488"/>
    </row>
    <row r="10042" spans="7:7" ht="15" customHeight="1">
      <c r="G10042" s="488"/>
    </row>
    <row r="10043" spans="7:7" ht="15" customHeight="1">
      <c r="G10043" s="488"/>
    </row>
    <row r="10044" spans="7:7" ht="15" customHeight="1">
      <c r="G10044" s="488"/>
    </row>
    <row r="10045" spans="7:7" ht="15" customHeight="1">
      <c r="G10045" s="488"/>
    </row>
    <row r="10046" spans="7:7" ht="15" customHeight="1">
      <c r="G10046" s="488"/>
    </row>
    <row r="10047" spans="7:7" ht="15" customHeight="1">
      <c r="G10047" s="488"/>
    </row>
    <row r="10048" spans="7:7" ht="15" customHeight="1">
      <c r="G10048" s="488"/>
    </row>
    <row r="10049" spans="7:7" ht="15" customHeight="1">
      <c r="G10049" s="488"/>
    </row>
    <row r="10050" spans="7:7" ht="15" customHeight="1">
      <c r="G10050" s="488"/>
    </row>
    <row r="10051" spans="7:7" ht="15" customHeight="1">
      <c r="G10051" s="488"/>
    </row>
    <row r="10052" spans="7:7" ht="15" customHeight="1">
      <c r="G10052" s="488"/>
    </row>
    <row r="10053" spans="7:7" ht="15" customHeight="1">
      <c r="G10053" s="488"/>
    </row>
    <row r="10054" spans="7:7" ht="15" customHeight="1">
      <c r="G10054" s="488"/>
    </row>
    <row r="10055" spans="7:7" ht="15" customHeight="1">
      <c r="G10055" s="488"/>
    </row>
    <row r="10056" spans="7:7" ht="15" customHeight="1">
      <c r="G10056" s="488"/>
    </row>
    <row r="10057" spans="7:7" ht="15" customHeight="1">
      <c r="G10057" s="488"/>
    </row>
    <row r="10058" spans="7:7" ht="15" customHeight="1">
      <c r="G10058" s="488"/>
    </row>
    <row r="10059" spans="7:7" ht="15" customHeight="1">
      <c r="G10059" s="488"/>
    </row>
    <row r="10060" spans="7:7" ht="15" customHeight="1">
      <c r="G10060" s="488"/>
    </row>
    <row r="10061" spans="7:7" ht="15" customHeight="1">
      <c r="G10061" s="488"/>
    </row>
    <row r="10062" spans="7:7" ht="15" customHeight="1">
      <c r="G10062" s="488"/>
    </row>
    <row r="10063" spans="7:7" ht="15" customHeight="1">
      <c r="G10063" s="488"/>
    </row>
    <row r="10064" spans="7:7" ht="15" customHeight="1">
      <c r="G10064" s="488"/>
    </row>
    <row r="10065" spans="7:7" ht="15" customHeight="1">
      <c r="G10065" s="488"/>
    </row>
    <row r="10066" spans="7:7" ht="15" customHeight="1">
      <c r="G10066" s="488"/>
    </row>
    <row r="10067" spans="7:7" ht="15" customHeight="1">
      <c r="G10067" s="488"/>
    </row>
    <row r="10068" spans="7:7" ht="15" customHeight="1">
      <c r="G10068" s="488"/>
    </row>
    <row r="10069" spans="7:7" ht="15" customHeight="1">
      <c r="G10069" s="488"/>
    </row>
    <row r="10070" spans="7:7" ht="15" customHeight="1">
      <c r="G10070" s="488"/>
    </row>
    <row r="10071" spans="7:7" ht="15" customHeight="1">
      <c r="G10071" s="488"/>
    </row>
    <row r="10072" spans="7:7" ht="15" customHeight="1">
      <c r="G10072" s="488"/>
    </row>
    <row r="10073" spans="7:7" ht="15" customHeight="1">
      <c r="G10073" s="488"/>
    </row>
    <row r="10074" spans="7:7" ht="15" customHeight="1">
      <c r="G10074" s="488"/>
    </row>
    <row r="10075" spans="7:7" ht="15" customHeight="1">
      <c r="G10075" s="488"/>
    </row>
    <row r="10076" spans="7:7" ht="15" customHeight="1">
      <c r="G10076" s="488"/>
    </row>
    <row r="10077" spans="7:7" ht="15" customHeight="1">
      <c r="G10077" s="488"/>
    </row>
    <row r="10078" spans="7:7" ht="15" customHeight="1">
      <c r="G10078" s="488"/>
    </row>
    <row r="10079" spans="7:7" ht="15" customHeight="1">
      <c r="G10079" s="488"/>
    </row>
    <row r="10080" spans="7:7" ht="15" customHeight="1">
      <c r="G10080" s="488"/>
    </row>
    <row r="10081" spans="7:7" ht="15" customHeight="1">
      <c r="G10081" s="488"/>
    </row>
    <row r="10082" spans="7:7" ht="15" customHeight="1">
      <c r="G10082" s="488"/>
    </row>
    <row r="10083" spans="7:7" ht="15" customHeight="1">
      <c r="G10083" s="488"/>
    </row>
    <row r="10084" spans="7:7" ht="15" customHeight="1">
      <c r="G10084" s="488"/>
    </row>
    <row r="10085" spans="7:7" ht="15" customHeight="1">
      <c r="G10085" s="488"/>
    </row>
    <row r="10086" spans="7:7" ht="15" customHeight="1">
      <c r="G10086" s="488"/>
    </row>
    <row r="10087" spans="7:7" ht="15" customHeight="1">
      <c r="G10087" s="488"/>
    </row>
    <row r="10088" spans="7:7" ht="15" customHeight="1">
      <c r="G10088" s="488"/>
    </row>
    <row r="10089" spans="7:7" ht="15" customHeight="1">
      <c r="G10089" s="488"/>
    </row>
    <row r="10090" spans="7:7" ht="15" customHeight="1">
      <c r="G10090" s="488"/>
    </row>
    <row r="10091" spans="7:7" ht="15" customHeight="1">
      <c r="G10091" s="488"/>
    </row>
    <row r="10092" spans="7:7" ht="15" customHeight="1">
      <c r="G10092" s="488"/>
    </row>
    <row r="10093" spans="7:7" ht="15" customHeight="1">
      <c r="G10093" s="488"/>
    </row>
    <row r="10094" spans="7:7" ht="15" customHeight="1">
      <c r="G10094" s="488"/>
    </row>
    <row r="10095" spans="7:7" ht="15" customHeight="1">
      <c r="G10095" s="488"/>
    </row>
    <row r="10096" spans="7:7" ht="15" customHeight="1">
      <c r="G10096" s="488"/>
    </row>
    <row r="10097" spans="7:7" ht="15" customHeight="1">
      <c r="G10097" s="488"/>
    </row>
    <row r="10098" spans="7:7" ht="15" customHeight="1">
      <c r="G10098" s="488"/>
    </row>
    <row r="10099" spans="7:7" ht="15" customHeight="1">
      <c r="G10099" s="488"/>
    </row>
    <row r="10100" spans="7:7" ht="15" customHeight="1">
      <c r="G10100" s="488"/>
    </row>
    <row r="10101" spans="7:7" ht="15" customHeight="1">
      <c r="G10101" s="488"/>
    </row>
    <row r="10102" spans="7:7" ht="15" customHeight="1">
      <c r="G10102" s="488"/>
    </row>
    <row r="10103" spans="7:7" ht="15" customHeight="1">
      <c r="G10103" s="488"/>
    </row>
    <row r="10104" spans="7:7" ht="15" customHeight="1">
      <c r="G10104" s="488"/>
    </row>
    <row r="10105" spans="7:7" ht="15" customHeight="1">
      <c r="G10105" s="488"/>
    </row>
    <row r="10106" spans="7:7" ht="15" customHeight="1">
      <c r="G10106" s="488"/>
    </row>
    <row r="10107" spans="7:7" ht="15" customHeight="1">
      <c r="G10107" s="488"/>
    </row>
    <row r="10108" spans="7:7" ht="15" customHeight="1">
      <c r="G10108" s="488"/>
    </row>
    <row r="10109" spans="7:7" ht="15" customHeight="1">
      <c r="G10109" s="488"/>
    </row>
    <row r="10110" spans="7:7" ht="15" customHeight="1">
      <c r="G10110" s="488"/>
    </row>
    <row r="10111" spans="7:7" ht="15" customHeight="1">
      <c r="G10111" s="488"/>
    </row>
    <row r="10112" spans="7:7" ht="15" customHeight="1">
      <c r="G10112" s="488"/>
    </row>
    <row r="10113" spans="7:7" ht="15" customHeight="1">
      <c r="G10113" s="488"/>
    </row>
    <row r="10114" spans="7:7" ht="15" customHeight="1">
      <c r="G10114" s="488"/>
    </row>
    <row r="10115" spans="7:7" ht="15" customHeight="1">
      <c r="G10115" s="488"/>
    </row>
    <row r="10116" spans="7:7" ht="15" customHeight="1">
      <c r="G10116" s="488"/>
    </row>
    <row r="10117" spans="7:7" ht="15" customHeight="1">
      <c r="G10117" s="488"/>
    </row>
    <row r="10118" spans="7:7" ht="15" customHeight="1">
      <c r="G10118" s="488"/>
    </row>
    <row r="10119" spans="7:7" ht="15" customHeight="1">
      <c r="G10119" s="488"/>
    </row>
    <row r="10120" spans="7:7" ht="15" customHeight="1">
      <c r="G10120" s="488"/>
    </row>
    <row r="10121" spans="7:7" ht="15" customHeight="1">
      <c r="G10121" s="488"/>
    </row>
    <row r="10122" spans="7:7" ht="15" customHeight="1">
      <c r="G10122" s="488"/>
    </row>
    <row r="10123" spans="7:7" ht="15" customHeight="1">
      <c r="G10123" s="488"/>
    </row>
    <row r="10124" spans="7:7" ht="15" customHeight="1">
      <c r="G10124" s="488"/>
    </row>
    <row r="10125" spans="7:7" ht="15" customHeight="1">
      <c r="G10125" s="488"/>
    </row>
    <row r="10126" spans="7:7" ht="15" customHeight="1">
      <c r="G10126" s="488"/>
    </row>
    <row r="10127" spans="7:7" ht="15" customHeight="1">
      <c r="G10127" s="488"/>
    </row>
    <row r="10128" spans="7:7" ht="15" customHeight="1">
      <c r="G10128" s="488"/>
    </row>
    <row r="10129" spans="7:7" ht="15" customHeight="1">
      <c r="G10129" s="488"/>
    </row>
    <row r="10130" spans="7:7" ht="15" customHeight="1">
      <c r="G10130" s="488"/>
    </row>
    <row r="10131" spans="7:7" ht="15" customHeight="1">
      <c r="G10131" s="488"/>
    </row>
    <row r="10132" spans="7:7" ht="15" customHeight="1">
      <c r="G10132" s="488"/>
    </row>
    <row r="10133" spans="7:7" ht="15" customHeight="1">
      <c r="G10133" s="488"/>
    </row>
    <row r="10134" spans="7:7" ht="15" customHeight="1">
      <c r="G10134" s="488"/>
    </row>
    <row r="10135" spans="7:7" ht="15" customHeight="1">
      <c r="G10135" s="488"/>
    </row>
    <row r="10136" spans="7:7" ht="15" customHeight="1">
      <c r="G10136" s="488"/>
    </row>
    <row r="10137" spans="7:7" ht="15" customHeight="1">
      <c r="G10137" s="488"/>
    </row>
    <row r="10138" spans="7:7" ht="15" customHeight="1">
      <c r="G10138" s="488"/>
    </row>
    <row r="10139" spans="7:7" ht="15" customHeight="1">
      <c r="G10139" s="488"/>
    </row>
    <row r="10140" spans="7:7" ht="15" customHeight="1">
      <c r="G10140" s="488"/>
    </row>
    <row r="10141" spans="7:7" ht="15" customHeight="1">
      <c r="G10141" s="488"/>
    </row>
    <row r="10142" spans="7:7" ht="15" customHeight="1">
      <c r="G10142" s="488"/>
    </row>
    <row r="10143" spans="7:7" ht="15" customHeight="1">
      <c r="G10143" s="488"/>
    </row>
    <row r="10144" spans="7:7" ht="15" customHeight="1">
      <c r="G10144" s="488"/>
    </row>
    <row r="10145" spans="7:7" ht="15" customHeight="1">
      <c r="G10145" s="488"/>
    </row>
    <row r="10146" spans="7:7" ht="15" customHeight="1">
      <c r="G10146" s="488"/>
    </row>
    <row r="10147" spans="7:7" ht="15" customHeight="1">
      <c r="G10147" s="488"/>
    </row>
    <row r="10148" spans="7:7" ht="15" customHeight="1">
      <c r="G10148" s="488"/>
    </row>
    <row r="10149" spans="7:7" ht="15" customHeight="1">
      <c r="G10149" s="488"/>
    </row>
    <row r="10150" spans="7:7" ht="15" customHeight="1">
      <c r="G10150" s="488"/>
    </row>
    <row r="10151" spans="7:7" ht="15" customHeight="1">
      <c r="G10151" s="488"/>
    </row>
    <row r="10152" spans="7:7" ht="15" customHeight="1">
      <c r="G10152" s="488"/>
    </row>
    <row r="10153" spans="7:7" ht="15" customHeight="1">
      <c r="G10153" s="488"/>
    </row>
    <row r="10154" spans="7:7" ht="15" customHeight="1">
      <c r="G10154" s="488"/>
    </row>
    <row r="10155" spans="7:7" ht="15" customHeight="1">
      <c r="G10155" s="488"/>
    </row>
    <row r="10156" spans="7:7" ht="15" customHeight="1">
      <c r="G10156" s="488"/>
    </row>
    <row r="10157" spans="7:7" ht="15" customHeight="1">
      <c r="G10157" s="488"/>
    </row>
    <row r="10158" spans="7:7" ht="15" customHeight="1">
      <c r="G10158" s="488"/>
    </row>
    <row r="10159" spans="7:7" ht="15" customHeight="1">
      <c r="G10159" s="488"/>
    </row>
    <row r="10160" spans="7:7" ht="15" customHeight="1">
      <c r="G10160" s="488"/>
    </row>
    <row r="10161" spans="7:7" ht="15" customHeight="1">
      <c r="G10161" s="488"/>
    </row>
    <row r="10162" spans="7:7" ht="15" customHeight="1">
      <c r="G10162" s="488"/>
    </row>
    <row r="10163" spans="7:7" ht="15" customHeight="1">
      <c r="G10163" s="488"/>
    </row>
    <row r="10164" spans="7:7" ht="15" customHeight="1">
      <c r="G10164" s="488"/>
    </row>
    <row r="10165" spans="7:7" ht="15" customHeight="1">
      <c r="G10165" s="488"/>
    </row>
    <row r="10166" spans="7:7" ht="15" customHeight="1">
      <c r="G10166" s="488"/>
    </row>
    <row r="10167" spans="7:7" ht="15" customHeight="1">
      <c r="G10167" s="488"/>
    </row>
    <row r="10168" spans="7:7" ht="15" customHeight="1">
      <c r="G10168" s="488"/>
    </row>
    <row r="10169" spans="7:7" ht="15" customHeight="1">
      <c r="G10169" s="488"/>
    </row>
    <row r="10170" spans="7:7" ht="15" customHeight="1">
      <c r="G10170" s="488"/>
    </row>
    <row r="10171" spans="7:7" ht="15" customHeight="1">
      <c r="G10171" s="488"/>
    </row>
    <row r="10172" spans="7:7" ht="15" customHeight="1">
      <c r="G10172" s="488"/>
    </row>
    <row r="10173" spans="7:7" ht="15" customHeight="1">
      <c r="G10173" s="488"/>
    </row>
    <row r="10174" spans="7:7" ht="15" customHeight="1">
      <c r="G10174" s="488"/>
    </row>
    <row r="10175" spans="7:7" ht="15" customHeight="1">
      <c r="G10175" s="488"/>
    </row>
    <row r="10176" spans="7:7" ht="15" customHeight="1">
      <c r="G10176" s="488"/>
    </row>
    <row r="10177" spans="7:7" ht="15" customHeight="1">
      <c r="G10177" s="488"/>
    </row>
    <row r="10178" spans="7:7" ht="15" customHeight="1">
      <c r="G10178" s="488"/>
    </row>
    <row r="10179" spans="7:7" ht="15" customHeight="1">
      <c r="G10179" s="488"/>
    </row>
    <row r="10180" spans="7:7" ht="15" customHeight="1">
      <c r="G10180" s="488"/>
    </row>
    <row r="10181" spans="7:7" ht="15" customHeight="1">
      <c r="G10181" s="488"/>
    </row>
    <row r="10182" spans="7:7" ht="15" customHeight="1">
      <c r="G10182" s="488"/>
    </row>
    <row r="10183" spans="7:7" ht="15" customHeight="1">
      <c r="G10183" s="488"/>
    </row>
    <row r="10184" spans="7:7" ht="15" customHeight="1">
      <c r="G10184" s="488"/>
    </row>
    <row r="10185" spans="7:7" ht="15" customHeight="1">
      <c r="G10185" s="488"/>
    </row>
    <row r="10186" spans="7:7" ht="15" customHeight="1">
      <c r="G10186" s="488"/>
    </row>
    <row r="10187" spans="7:7" ht="15" customHeight="1">
      <c r="G10187" s="488"/>
    </row>
    <row r="10188" spans="7:7" ht="15" customHeight="1">
      <c r="G10188" s="488"/>
    </row>
    <row r="10189" spans="7:7" ht="15" customHeight="1">
      <c r="G10189" s="488"/>
    </row>
    <row r="10190" spans="7:7" ht="15" customHeight="1">
      <c r="G10190" s="488"/>
    </row>
    <row r="10191" spans="7:7" ht="15" customHeight="1">
      <c r="G10191" s="488"/>
    </row>
    <row r="10192" spans="7:7" ht="15" customHeight="1">
      <c r="G10192" s="488"/>
    </row>
    <row r="10193" spans="7:7" ht="15" customHeight="1">
      <c r="G10193" s="488"/>
    </row>
    <row r="10194" spans="7:7" ht="15" customHeight="1">
      <c r="G10194" s="488"/>
    </row>
    <row r="10195" spans="7:7" ht="15" customHeight="1">
      <c r="G10195" s="488"/>
    </row>
    <row r="10196" spans="7:7" ht="15" customHeight="1">
      <c r="G10196" s="488"/>
    </row>
    <row r="10197" spans="7:7" ht="15" customHeight="1">
      <c r="G10197" s="488"/>
    </row>
    <row r="10198" spans="7:7" ht="15" customHeight="1">
      <c r="G10198" s="488"/>
    </row>
    <row r="10199" spans="7:7" ht="15" customHeight="1">
      <c r="G10199" s="488"/>
    </row>
    <row r="10200" spans="7:7" ht="15" customHeight="1">
      <c r="G10200" s="488"/>
    </row>
    <row r="10201" spans="7:7" ht="15" customHeight="1">
      <c r="G10201" s="488"/>
    </row>
    <row r="10202" spans="7:7" ht="15" customHeight="1">
      <c r="G10202" s="488"/>
    </row>
    <row r="10203" spans="7:7" ht="15" customHeight="1">
      <c r="G10203" s="488"/>
    </row>
    <row r="10204" spans="7:7" ht="15" customHeight="1">
      <c r="G10204" s="488"/>
    </row>
    <row r="10205" spans="7:7" ht="15" customHeight="1">
      <c r="G10205" s="488"/>
    </row>
    <row r="10206" spans="7:7" ht="15" customHeight="1">
      <c r="G10206" s="488"/>
    </row>
    <row r="10207" spans="7:7" ht="15" customHeight="1">
      <c r="G10207" s="488"/>
    </row>
    <row r="10208" spans="7:7" ht="15" customHeight="1">
      <c r="G10208" s="488"/>
    </row>
    <row r="10209" spans="7:7" ht="15" customHeight="1">
      <c r="G10209" s="488"/>
    </row>
    <row r="10210" spans="7:7" ht="15" customHeight="1">
      <c r="G10210" s="488"/>
    </row>
    <row r="10211" spans="7:7" ht="15" customHeight="1">
      <c r="G10211" s="488"/>
    </row>
    <row r="10212" spans="7:7" ht="15" customHeight="1">
      <c r="G10212" s="488"/>
    </row>
    <row r="10213" spans="7:7" ht="15" customHeight="1">
      <c r="G10213" s="488"/>
    </row>
    <row r="10214" spans="7:7" ht="15" customHeight="1">
      <c r="G10214" s="488"/>
    </row>
    <row r="10215" spans="7:7" ht="15" customHeight="1">
      <c r="G10215" s="488"/>
    </row>
    <row r="10216" spans="7:7" ht="15" customHeight="1">
      <c r="G10216" s="488"/>
    </row>
    <row r="10217" spans="7:7" ht="15" customHeight="1">
      <c r="G10217" s="488"/>
    </row>
    <row r="10218" spans="7:7" ht="15" customHeight="1">
      <c r="G10218" s="488"/>
    </row>
    <row r="10219" spans="7:7" ht="15" customHeight="1">
      <c r="G10219" s="488"/>
    </row>
    <row r="10220" spans="7:7" ht="15" customHeight="1">
      <c r="G10220" s="488"/>
    </row>
    <row r="10221" spans="7:7" ht="15" customHeight="1">
      <c r="G10221" s="488"/>
    </row>
    <row r="10222" spans="7:7" ht="15" customHeight="1">
      <c r="G10222" s="488"/>
    </row>
    <row r="10223" spans="7:7" ht="15" customHeight="1">
      <c r="G10223" s="488"/>
    </row>
    <row r="10224" spans="7:7" ht="15" customHeight="1">
      <c r="G10224" s="488"/>
    </row>
    <row r="10225" spans="7:7" ht="15" customHeight="1">
      <c r="G10225" s="488"/>
    </row>
    <row r="10226" spans="7:7" ht="15" customHeight="1">
      <c r="G10226" s="488"/>
    </row>
    <row r="10227" spans="7:7" ht="15" customHeight="1">
      <c r="G10227" s="488"/>
    </row>
    <row r="10228" spans="7:7" ht="15" customHeight="1">
      <c r="G10228" s="488"/>
    </row>
    <row r="10229" spans="7:7" ht="15" customHeight="1">
      <c r="G10229" s="488"/>
    </row>
    <row r="10230" spans="7:7" ht="15" customHeight="1">
      <c r="G10230" s="488"/>
    </row>
    <row r="10231" spans="7:7" ht="15" customHeight="1">
      <c r="G10231" s="488"/>
    </row>
    <row r="10232" spans="7:7" ht="15" customHeight="1">
      <c r="G10232" s="488"/>
    </row>
    <row r="10233" spans="7:7" ht="15" customHeight="1">
      <c r="G10233" s="488"/>
    </row>
    <row r="10234" spans="7:7" ht="15" customHeight="1">
      <c r="G10234" s="488"/>
    </row>
    <row r="10235" spans="7:7" ht="15" customHeight="1">
      <c r="G10235" s="488"/>
    </row>
    <row r="10236" spans="7:7" ht="15" customHeight="1">
      <c r="G10236" s="488"/>
    </row>
    <row r="10237" spans="7:7" ht="15" customHeight="1">
      <c r="G10237" s="488"/>
    </row>
    <row r="10238" spans="7:7" ht="15" customHeight="1">
      <c r="G10238" s="488"/>
    </row>
    <row r="10239" spans="7:7" ht="15" customHeight="1">
      <c r="G10239" s="488"/>
    </row>
    <row r="10240" spans="7:7" ht="15" customHeight="1">
      <c r="G10240" s="488"/>
    </row>
    <row r="10241" spans="7:7" ht="15" customHeight="1">
      <c r="G10241" s="488"/>
    </row>
    <row r="10242" spans="7:7" ht="15" customHeight="1">
      <c r="G10242" s="488"/>
    </row>
    <row r="10243" spans="7:7" ht="15" customHeight="1">
      <c r="G10243" s="488"/>
    </row>
    <row r="10244" spans="7:7" ht="15" customHeight="1">
      <c r="G10244" s="488"/>
    </row>
    <row r="10245" spans="7:7" ht="15" customHeight="1">
      <c r="G10245" s="488"/>
    </row>
    <row r="10246" spans="7:7" ht="15" customHeight="1">
      <c r="G10246" s="488"/>
    </row>
    <row r="10247" spans="7:7" ht="15" customHeight="1">
      <c r="G10247" s="488"/>
    </row>
    <row r="10248" spans="7:7" ht="15" customHeight="1">
      <c r="G10248" s="488"/>
    </row>
    <row r="10249" spans="7:7" ht="15" customHeight="1">
      <c r="G10249" s="488"/>
    </row>
    <row r="10250" spans="7:7" ht="15" customHeight="1">
      <c r="G10250" s="488"/>
    </row>
    <row r="10251" spans="7:7" ht="15" customHeight="1">
      <c r="G10251" s="488"/>
    </row>
    <row r="10252" spans="7:7" ht="15" customHeight="1">
      <c r="G10252" s="488"/>
    </row>
    <row r="10253" spans="7:7" ht="15" customHeight="1">
      <c r="G10253" s="488"/>
    </row>
    <row r="10254" spans="7:7" ht="15" customHeight="1">
      <c r="G10254" s="488"/>
    </row>
    <row r="10255" spans="7:7" ht="15" customHeight="1">
      <c r="G10255" s="488"/>
    </row>
    <row r="10256" spans="7:7" ht="15" customHeight="1">
      <c r="G10256" s="488"/>
    </row>
    <row r="10257" spans="7:7" ht="15" customHeight="1">
      <c r="G10257" s="488"/>
    </row>
    <row r="10258" spans="7:7" ht="15" customHeight="1">
      <c r="G10258" s="488"/>
    </row>
    <row r="10259" spans="7:7" ht="15" customHeight="1">
      <c r="G10259" s="488"/>
    </row>
    <row r="10260" spans="7:7" ht="15" customHeight="1">
      <c r="G10260" s="488"/>
    </row>
    <row r="10261" spans="7:7" ht="15" customHeight="1">
      <c r="G10261" s="488"/>
    </row>
    <row r="10262" spans="7:7" ht="15" customHeight="1">
      <c r="G10262" s="488"/>
    </row>
    <row r="10263" spans="7:7" ht="15" customHeight="1">
      <c r="G10263" s="488"/>
    </row>
    <row r="10264" spans="7:7" ht="15" customHeight="1">
      <c r="G10264" s="488"/>
    </row>
    <row r="10265" spans="7:7" ht="15" customHeight="1">
      <c r="G10265" s="488"/>
    </row>
    <row r="10266" spans="7:7" ht="15" customHeight="1">
      <c r="G10266" s="488"/>
    </row>
    <row r="10267" spans="7:7" ht="15" customHeight="1">
      <c r="G10267" s="488"/>
    </row>
    <row r="10268" spans="7:7" ht="15" customHeight="1">
      <c r="G10268" s="488"/>
    </row>
    <row r="10269" spans="7:7" ht="15" customHeight="1">
      <c r="G10269" s="488"/>
    </row>
    <row r="10270" spans="7:7" ht="15" customHeight="1">
      <c r="G10270" s="488"/>
    </row>
    <row r="10271" spans="7:7" ht="15" customHeight="1">
      <c r="G10271" s="488"/>
    </row>
    <row r="10272" spans="7:7" ht="15" customHeight="1">
      <c r="G10272" s="488"/>
    </row>
    <row r="10273" spans="7:7" ht="15" customHeight="1">
      <c r="G10273" s="488"/>
    </row>
    <row r="10274" spans="7:7" ht="15" customHeight="1">
      <c r="G10274" s="488"/>
    </row>
    <row r="10275" spans="7:7" ht="15" customHeight="1">
      <c r="G10275" s="488"/>
    </row>
    <row r="10276" spans="7:7" ht="15" customHeight="1">
      <c r="G10276" s="488"/>
    </row>
    <row r="10277" spans="7:7" ht="15" customHeight="1">
      <c r="G10277" s="488"/>
    </row>
    <row r="10278" spans="7:7" ht="15" customHeight="1">
      <c r="G10278" s="488"/>
    </row>
    <row r="10279" spans="7:7" ht="15" customHeight="1">
      <c r="G10279" s="488"/>
    </row>
    <row r="10280" spans="7:7" ht="15" customHeight="1">
      <c r="G10280" s="488"/>
    </row>
    <row r="10281" spans="7:7" ht="15" customHeight="1">
      <c r="G10281" s="488"/>
    </row>
    <row r="10282" spans="7:7" ht="15" customHeight="1">
      <c r="G10282" s="488"/>
    </row>
    <row r="10283" spans="7:7" ht="15" customHeight="1">
      <c r="G10283" s="488"/>
    </row>
    <row r="10284" spans="7:7" ht="15" customHeight="1">
      <c r="G10284" s="488"/>
    </row>
    <row r="10285" spans="7:7" ht="15" customHeight="1">
      <c r="G10285" s="488"/>
    </row>
    <row r="10286" spans="7:7" ht="15" customHeight="1">
      <c r="G10286" s="488"/>
    </row>
    <row r="10287" spans="7:7" ht="15" customHeight="1">
      <c r="G10287" s="488"/>
    </row>
    <row r="10288" spans="7:7" ht="15" customHeight="1">
      <c r="G10288" s="488"/>
    </row>
    <row r="10289" spans="7:7" ht="15" customHeight="1">
      <c r="G10289" s="488"/>
    </row>
    <row r="10290" spans="7:7" ht="15" customHeight="1">
      <c r="G10290" s="488"/>
    </row>
    <row r="10291" spans="7:7" ht="15" customHeight="1">
      <c r="G10291" s="488"/>
    </row>
    <row r="10292" spans="7:7" ht="15" customHeight="1">
      <c r="G10292" s="488"/>
    </row>
    <row r="10293" spans="7:7" ht="15" customHeight="1">
      <c r="G10293" s="488"/>
    </row>
    <row r="10294" spans="7:7" ht="15" customHeight="1">
      <c r="G10294" s="488"/>
    </row>
    <row r="10295" spans="7:7" ht="15" customHeight="1">
      <c r="G10295" s="488"/>
    </row>
    <row r="10296" spans="7:7" ht="15" customHeight="1">
      <c r="G10296" s="488"/>
    </row>
    <row r="10297" spans="7:7" ht="15" customHeight="1">
      <c r="G10297" s="488"/>
    </row>
    <row r="10298" spans="7:7" ht="15" customHeight="1">
      <c r="G10298" s="488"/>
    </row>
    <row r="10299" spans="7:7" ht="15" customHeight="1">
      <c r="G10299" s="488"/>
    </row>
    <row r="10300" spans="7:7" ht="15" customHeight="1">
      <c r="G10300" s="488"/>
    </row>
    <row r="10301" spans="7:7" ht="15" customHeight="1">
      <c r="G10301" s="488"/>
    </row>
    <row r="10302" spans="7:7" ht="15" customHeight="1">
      <c r="G10302" s="488"/>
    </row>
    <row r="10303" spans="7:7" ht="15" customHeight="1">
      <c r="G10303" s="488"/>
    </row>
    <row r="10304" spans="7:7" ht="15" customHeight="1">
      <c r="G10304" s="488"/>
    </row>
    <row r="10305" spans="7:7" ht="15" customHeight="1">
      <c r="G10305" s="488"/>
    </row>
    <row r="10306" spans="7:7" ht="15" customHeight="1">
      <c r="G10306" s="488"/>
    </row>
    <row r="10307" spans="7:7" ht="15" customHeight="1">
      <c r="G10307" s="488"/>
    </row>
    <row r="10308" spans="7:7" ht="15" customHeight="1">
      <c r="G10308" s="488"/>
    </row>
    <row r="10309" spans="7:7" ht="15" customHeight="1">
      <c r="G10309" s="488"/>
    </row>
    <row r="10310" spans="7:7" ht="15" customHeight="1">
      <c r="G10310" s="488"/>
    </row>
    <row r="10311" spans="7:7" ht="15" customHeight="1">
      <c r="G10311" s="488"/>
    </row>
    <row r="10312" spans="7:7" ht="15" customHeight="1">
      <c r="G10312" s="488"/>
    </row>
    <row r="10313" spans="7:7" ht="15" customHeight="1">
      <c r="G10313" s="488"/>
    </row>
    <row r="10314" spans="7:7" ht="15" customHeight="1">
      <c r="G10314" s="488"/>
    </row>
    <row r="10315" spans="7:7" ht="15" customHeight="1">
      <c r="G10315" s="488"/>
    </row>
    <row r="10316" spans="7:7" ht="15" customHeight="1">
      <c r="G10316" s="488"/>
    </row>
    <row r="10317" spans="7:7" ht="15" customHeight="1">
      <c r="G10317" s="488"/>
    </row>
    <row r="10318" spans="7:7" ht="15" customHeight="1">
      <c r="G10318" s="488"/>
    </row>
    <row r="10319" spans="7:7" ht="15" customHeight="1">
      <c r="G10319" s="488"/>
    </row>
    <row r="10320" spans="7:7" ht="15" customHeight="1">
      <c r="G10320" s="488"/>
    </row>
    <row r="10321" spans="7:7" ht="15" customHeight="1">
      <c r="G10321" s="488"/>
    </row>
    <row r="10322" spans="7:7" ht="15" customHeight="1">
      <c r="G10322" s="488"/>
    </row>
    <row r="10323" spans="7:7" ht="15" customHeight="1">
      <c r="G10323" s="488"/>
    </row>
    <row r="10324" spans="7:7" ht="15" customHeight="1">
      <c r="G10324" s="488"/>
    </row>
    <row r="10325" spans="7:7" ht="15" customHeight="1">
      <c r="G10325" s="488"/>
    </row>
    <row r="10326" spans="7:7" ht="15" customHeight="1">
      <c r="G10326" s="488"/>
    </row>
    <row r="10327" spans="7:7" ht="15" customHeight="1">
      <c r="G10327" s="488"/>
    </row>
    <row r="10328" spans="7:7" ht="15" customHeight="1">
      <c r="G10328" s="488"/>
    </row>
    <row r="10329" spans="7:7" ht="15" customHeight="1">
      <c r="G10329" s="488"/>
    </row>
    <row r="10330" spans="7:7" ht="15" customHeight="1">
      <c r="G10330" s="488"/>
    </row>
    <row r="10331" spans="7:7" ht="15" customHeight="1">
      <c r="G10331" s="488"/>
    </row>
    <row r="10332" spans="7:7" ht="15" customHeight="1">
      <c r="G10332" s="488"/>
    </row>
    <row r="10333" spans="7:7" ht="15" customHeight="1">
      <c r="G10333" s="488"/>
    </row>
    <row r="10334" spans="7:7" ht="15" customHeight="1">
      <c r="G10334" s="488"/>
    </row>
    <row r="10335" spans="7:7" ht="15" customHeight="1">
      <c r="G10335" s="488"/>
    </row>
    <row r="10336" spans="7:7" ht="15" customHeight="1">
      <c r="G10336" s="488"/>
    </row>
    <row r="10337" spans="7:7" ht="15" customHeight="1">
      <c r="G10337" s="488"/>
    </row>
    <row r="10338" spans="7:7" ht="15" customHeight="1">
      <c r="G10338" s="488"/>
    </row>
    <row r="10339" spans="7:7" ht="15" customHeight="1">
      <c r="G10339" s="488"/>
    </row>
    <row r="10340" spans="7:7" ht="15" customHeight="1">
      <c r="G10340" s="488"/>
    </row>
    <row r="10341" spans="7:7" ht="15" customHeight="1">
      <c r="G10341" s="488"/>
    </row>
    <row r="10342" spans="7:7" ht="15" customHeight="1">
      <c r="G10342" s="488"/>
    </row>
    <row r="10343" spans="7:7" ht="15" customHeight="1">
      <c r="G10343" s="488"/>
    </row>
    <row r="10344" spans="7:7" ht="15" customHeight="1">
      <c r="G10344" s="488"/>
    </row>
    <row r="10345" spans="7:7" ht="15" customHeight="1">
      <c r="G10345" s="488"/>
    </row>
    <row r="10346" spans="7:7" ht="15" customHeight="1">
      <c r="G10346" s="488"/>
    </row>
    <row r="10347" spans="7:7" ht="15" customHeight="1">
      <c r="G10347" s="488"/>
    </row>
    <row r="10348" spans="7:7" ht="15" customHeight="1">
      <c r="G10348" s="488"/>
    </row>
    <row r="10349" spans="7:7" ht="15" customHeight="1">
      <c r="G10349" s="488"/>
    </row>
    <row r="10350" spans="7:7" ht="15" customHeight="1">
      <c r="G10350" s="488"/>
    </row>
    <row r="10351" spans="7:7" ht="15" customHeight="1">
      <c r="G10351" s="488"/>
    </row>
    <row r="10352" spans="7:7" ht="15" customHeight="1">
      <c r="G10352" s="488"/>
    </row>
    <row r="10353" spans="7:7" ht="15" customHeight="1">
      <c r="G10353" s="488"/>
    </row>
    <row r="10354" spans="7:7" ht="15" customHeight="1">
      <c r="G10354" s="488"/>
    </row>
    <row r="10355" spans="7:7" ht="15" customHeight="1">
      <c r="G10355" s="488"/>
    </row>
    <row r="10356" spans="7:7" ht="15" customHeight="1">
      <c r="G10356" s="488"/>
    </row>
    <row r="10357" spans="7:7" ht="15" customHeight="1">
      <c r="G10357" s="488"/>
    </row>
    <row r="10358" spans="7:7" ht="15" customHeight="1">
      <c r="G10358" s="488"/>
    </row>
    <row r="10359" spans="7:7" ht="15" customHeight="1">
      <c r="G10359" s="488"/>
    </row>
    <row r="10360" spans="7:7" ht="15" customHeight="1">
      <c r="G10360" s="488"/>
    </row>
    <row r="10361" spans="7:7" ht="15" customHeight="1">
      <c r="G10361" s="488"/>
    </row>
    <row r="10362" spans="7:7" ht="15" customHeight="1">
      <c r="G10362" s="488"/>
    </row>
    <row r="10363" spans="7:7" ht="15" customHeight="1">
      <c r="G10363" s="488"/>
    </row>
    <row r="10364" spans="7:7" ht="15" customHeight="1">
      <c r="G10364" s="488"/>
    </row>
    <row r="10365" spans="7:7" ht="15" customHeight="1">
      <c r="G10365" s="488"/>
    </row>
    <row r="10366" spans="7:7" ht="15" customHeight="1">
      <c r="G10366" s="488"/>
    </row>
    <row r="10367" spans="7:7" ht="15" customHeight="1">
      <c r="G10367" s="488"/>
    </row>
    <row r="10368" spans="7:7" ht="15" customHeight="1">
      <c r="G10368" s="488"/>
    </row>
    <row r="10369" spans="7:7" ht="15" customHeight="1">
      <c r="G10369" s="488"/>
    </row>
    <row r="10370" spans="7:7" ht="15" customHeight="1">
      <c r="G10370" s="488"/>
    </row>
    <row r="10371" spans="7:7" ht="15" customHeight="1">
      <c r="G10371" s="488"/>
    </row>
    <row r="10372" spans="7:7" ht="15" customHeight="1">
      <c r="G10372" s="488"/>
    </row>
    <row r="10373" spans="7:7" ht="15" customHeight="1">
      <c r="G10373" s="488"/>
    </row>
    <row r="10374" spans="7:7" ht="15" customHeight="1">
      <c r="G10374" s="488"/>
    </row>
    <row r="10375" spans="7:7" ht="15" customHeight="1">
      <c r="G10375" s="488"/>
    </row>
    <row r="10376" spans="7:7" ht="15" customHeight="1">
      <c r="G10376" s="488"/>
    </row>
    <row r="10377" spans="7:7" ht="15" customHeight="1">
      <c r="G10377" s="488"/>
    </row>
    <row r="10378" spans="7:7" ht="15" customHeight="1">
      <c r="G10378" s="488"/>
    </row>
    <row r="10379" spans="7:7" ht="15" customHeight="1">
      <c r="G10379" s="488"/>
    </row>
    <row r="10380" spans="7:7" ht="15" customHeight="1">
      <c r="G10380" s="488"/>
    </row>
    <row r="10381" spans="7:7" ht="15" customHeight="1">
      <c r="G10381" s="488"/>
    </row>
    <row r="10382" spans="7:7" ht="15" customHeight="1">
      <c r="G10382" s="488"/>
    </row>
    <row r="10383" spans="7:7" ht="15" customHeight="1">
      <c r="G10383" s="488"/>
    </row>
    <row r="10384" spans="7:7" ht="15" customHeight="1">
      <c r="G10384" s="488"/>
    </row>
    <row r="10385" spans="7:7" ht="15" customHeight="1">
      <c r="G10385" s="488"/>
    </row>
    <row r="10386" spans="7:7" ht="15" customHeight="1">
      <c r="G10386" s="488"/>
    </row>
    <row r="10387" spans="7:7" ht="15" customHeight="1">
      <c r="G10387" s="488"/>
    </row>
    <row r="10388" spans="7:7" ht="15" customHeight="1">
      <c r="G10388" s="488"/>
    </row>
    <row r="10389" spans="7:7" ht="15" customHeight="1">
      <c r="G10389" s="488"/>
    </row>
    <row r="10390" spans="7:7" ht="15" customHeight="1">
      <c r="G10390" s="488"/>
    </row>
    <row r="10391" spans="7:7" ht="15" customHeight="1">
      <c r="G10391" s="488"/>
    </row>
    <row r="10392" spans="7:7" ht="15" customHeight="1">
      <c r="G10392" s="488"/>
    </row>
    <row r="10393" spans="7:7" ht="15" customHeight="1">
      <c r="G10393" s="488"/>
    </row>
    <row r="10394" spans="7:7" ht="15" customHeight="1">
      <c r="G10394" s="488"/>
    </row>
    <row r="10395" spans="7:7" ht="15" customHeight="1">
      <c r="G10395" s="488"/>
    </row>
    <row r="10396" spans="7:7" ht="15" customHeight="1">
      <c r="G10396" s="488"/>
    </row>
    <row r="10397" spans="7:7" ht="15" customHeight="1">
      <c r="G10397" s="488"/>
    </row>
    <row r="10398" spans="7:7" ht="15" customHeight="1">
      <c r="G10398" s="488"/>
    </row>
    <row r="10399" spans="7:7" ht="15" customHeight="1">
      <c r="G10399" s="488"/>
    </row>
    <row r="10400" spans="7:7" ht="15" customHeight="1">
      <c r="G10400" s="488"/>
    </row>
    <row r="10401" spans="7:7" ht="15" customHeight="1">
      <c r="G10401" s="488"/>
    </row>
    <row r="10402" spans="7:7" ht="15" customHeight="1">
      <c r="G10402" s="488"/>
    </row>
    <row r="10403" spans="7:7" ht="15" customHeight="1">
      <c r="G10403" s="488"/>
    </row>
    <row r="10404" spans="7:7" ht="15" customHeight="1">
      <c r="G10404" s="488"/>
    </row>
    <row r="10405" spans="7:7" ht="15" customHeight="1">
      <c r="G10405" s="488"/>
    </row>
    <row r="10406" spans="7:7" ht="15" customHeight="1">
      <c r="G10406" s="488"/>
    </row>
    <row r="10407" spans="7:7" ht="15" customHeight="1">
      <c r="G10407" s="488"/>
    </row>
    <row r="10408" spans="7:7" ht="15" customHeight="1">
      <c r="G10408" s="488"/>
    </row>
    <row r="10409" spans="7:7" ht="15" customHeight="1">
      <c r="G10409" s="488"/>
    </row>
    <row r="10410" spans="7:7" ht="15" customHeight="1">
      <c r="G10410" s="488"/>
    </row>
    <row r="10411" spans="7:7" ht="15" customHeight="1">
      <c r="G10411" s="488"/>
    </row>
    <row r="10412" spans="7:7" ht="15" customHeight="1">
      <c r="G10412" s="488"/>
    </row>
    <row r="10413" spans="7:7" ht="15" customHeight="1">
      <c r="G10413" s="488"/>
    </row>
    <row r="10414" spans="7:7" ht="15" customHeight="1">
      <c r="G10414" s="488"/>
    </row>
    <row r="10415" spans="7:7" ht="15" customHeight="1">
      <c r="G10415" s="488"/>
    </row>
    <row r="10416" spans="7:7" ht="15" customHeight="1">
      <c r="G10416" s="488"/>
    </row>
    <row r="10417" spans="7:7" ht="15" customHeight="1">
      <c r="G10417" s="488"/>
    </row>
    <row r="10418" spans="7:7" ht="15" customHeight="1">
      <c r="G10418" s="488"/>
    </row>
    <row r="10419" spans="7:7" ht="15" customHeight="1">
      <c r="G10419" s="488"/>
    </row>
    <row r="10420" spans="7:7" ht="15" customHeight="1">
      <c r="G10420" s="488"/>
    </row>
    <row r="10421" spans="7:7" ht="15" customHeight="1">
      <c r="G10421" s="488"/>
    </row>
    <row r="10422" spans="7:7" ht="15" customHeight="1">
      <c r="G10422" s="488"/>
    </row>
    <row r="10423" spans="7:7" ht="15" customHeight="1">
      <c r="G10423" s="488"/>
    </row>
    <row r="10424" spans="7:7" ht="15" customHeight="1">
      <c r="G10424" s="488"/>
    </row>
    <row r="10425" spans="7:7" ht="15" customHeight="1">
      <c r="G10425" s="488"/>
    </row>
    <row r="10426" spans="7:7" ht="15" customHeight="1">
      <c r="G10426" s="488"/>
    </row>
    <row r="10427" spans="7:7" ht="15" customHeight="1">
      <c r="G10427" s="488"/>
    </row>
    <row r="10428" spans="7:7" ht="15" customHeight="1">
      <c r="G10428" s="488"/>
    </row>
    <row r="10429" spans="7:7" ht="15" customHeight="1">
      <c r="G10429" s="488"/>
    </row>
    <row r="10430" spans="7:7" ht="15" customHeight="1">
      <c r="G10430" s="488"/>
    </row>
    <row r="10431" spans="7:7" ht="15" customHeight="1">
      <c r="G10431" s="488"/>
    </row>
    <row r="10432" spans="7:7" ht="15" customHeight="1">
      <c r="G10432" s="488"/>
    </row>
    <row r="10433" spans="7:7" ht="15" customHeight="1">
      <c r="G10433" s="488"/>
    </row>
    <row r="10434" spans="7:7" ht="15" customHeight="1">
      <c r="G10434" s="488"/>
    </row>
    <row r="10435" spans="7:7" ht="15" customHeight="1">
      <c r="G10435" s="488"/>
    </row>
    <row r="10436" spans="7:7" ht="15" customHeight="1">
      <c r="G10436" s="488"/>
    </row>
    <row r="10437" spans="7:7" ht="15" customHeight="1">
      <c r="G10437" s="488"/>
    </row>
    <row r="10438" spans="7:7" ht="15" customHeight="1">
      <c r="G10438" s="488"/>
    </row>
    <row r="10439" spans="7:7" ht="15" customHeight="1">
      <c r="G10439" s="488"/>
    </row>
    <row r="10440" spans="7:7" ht="15" customHeight="1">
      <c r="G10440" s="488"/>
    </row>
    <row r="10441" spans="7:7" ht="15" customHeight="1">
      <c r="G10441" s="488"/>
    </row>
    <row r="10442" spans="7:7" ht="15" customHeight="1">
      <c r="G10442" s="488"/>
    </row>
    <row r="10443" spans="7:7" ht="15" customHeight="1">
      <c r="G10443" s="488"/>
    </row>
    <row r="10444" spans="7:7" ht="15" customHeight="1">
      <c r="G10444" s="488"/>
    </row>
    <row r="10445" spans="7:7" ht="15" customHeight="1">
      <c r="G10445" s="488"/>
    </row>
    <row r="10446" spans="7:7" ht="15" customHeight="1">
      <c r="G10446" s="488"/>
    </row>
    <row r="10447" spans="7:7" ht="15" customHeight="1">
      <c r="G10447" s="488"/>
    </row>
    <row r="10448" spans="7:7" ht="15" customHeight="1">
      <c r="G10448" s="488"/>
    </row>
    <row r="10449" spans="7:7" ht="15" customHeight="1">
      <c r="G10449" s="488"/>
    </row>
    <row r="10450" spans="7:7" ht="15" customHeight="1">
      <c r="G10450" s="488"/>
    </row>
    <row r="10451" spans="7:7" ht="15" customHeight="1">
      <c r="G10451" s="488"/>
    </row>
    <row r="10452" spans="7:7" ht="15" customHeight="1">
      <c r="G10452" s="488"/>
    </row>
    <row r="10453" spans="7:7" ht="15" customHeight="1">
      <c r="G10453" s="488"/>
    </row>
    <row r="10454" spans="7:7" ht="15" customHeight="1">
      <c r="G10454" s="488"/>
    </row>
    <row r="10455" spans="7:7" ht="15" customHeight="1">
      <c r="G10455" s="488"/>
    </row>
    <row r="10456" spans="7:7" ht="15" customHeight="1">
      <c r="G10456" s="488"/>
    </row>
    <row r="10457" spans="7:7" ht="15" customHeight="1">
      <c r="G10457" s="488"/>
    </row>
    <row r="10458" spans="7:7" ht="15" customHeight="1">
      <c r="G10458" s="488"/>
    </row>
    <row r="10459" spans="7:7" ht="15" customHeight="1">
      <c r="G10459" s="488"/>
    </row>
    <row r="10460" spans="7:7" ht="15" customHeight="1">
      <c r="G10460" s="488"/>
    </row>
    <row r="10461" spans="7:7" ht="15" customHeight="1">
      <c r="G10461" s="488"/>
    </row>
    <row r="10462" spans="7:7" ht="15" customHeight="1">
      <c r="G10462" s="488"/>
    </row>
    <row r="10463" spans="7:7" ht="15" customHeight="1">
      <c r="G10463" s="488"/>
    </row>
    <row r="10464" spans="7:7" ht="15" customHeight="1">
      <c r="G10464" s="488"/>
    </row>
    <row r="10465" spans="7:7" ht="15" customHeight="1">
      <c r="G10465" s="488"/>
    </row>
    <row r="10466" spans="7:7" ht="15" customHeight="1">
      <c r="G10466" s="488"/>
    </row>
    <row r="10467" spans="7:7" ht="15" customHeight="1">
      <c r="G10467" s="488"/>
    </row>
    <row r="10468" spans="7:7" ht="15" customHeight="1">
      <c r="G10468" s="488"/>
    </row>
    <row r="10469" spans="7:7" ht="15" customHeight="1">
      <c r="G10469" s="488"/>
    </row>
    <row r="10470" spans="7:7" ht="15" customHeight="1">
      <c r="G10470" s="488"/>
    </row>
    <row r="10471" spans="7:7" ht="15" customHeight="1">
      <c r="G10471" s="488"/>
    </row>
    <row r="10472" spans="7:7" ht="15" customHeight="1">
      <c r="G10472" s="488"/>
    </row>
    <row r="10473" spans="7:7" ht="15" customHeight="1">
      <c r="G10473" s="488"/>
    </row>
    <row r="10474" spans="7:7" ht="15" customHeight="1">
      <c r="G10474" s="488"/>
    </row>
    <row r="10475" spans="7:7" ht="15" customHeight="1">
      <c r="G10475" s="488"/>
    </row>
    <row r="10476" spans="7:7" ht="15" customHeight="1">
      <c r="G10476" s="488"/>
    </row>
    <row r="10477" spans="7:7" ht="15" customHeight="1">
      <c r="G10477" s="488"/>
    </row>
    <row r="10478" spans="7:7" ht="15" customHeight="1">
      <c r="G10478" s="488"/>
    </row>
    <row r="10479" spans="7:7" ht="15" customHeight="1">
      <c r="G10479" s="488"/>
    </row>
    <row r="10480" spans="7:7" ht="15" customHeight="1">
      <c r="G10480" s="488"/>
    </row>
    <row r="10481" spans="7:7" ht="15" customHeight="1">
      <c r="G10481" s="488"/>
    </row>
    <row r="10482" spans="7:7" ht="15" customHeight="1">
      <c r="G10482" s="488"/>
    </row>
    <row r="10483" spans="7:7" ht="15" customHeight="1">
      <c r="G10483" s="488"/>
    </row>
    <row r="10484" spans="7:7" ht="15" customHeight="1">
      <c r="G10484" s="488"/>
    </row>
    <row r="10485" spans="7:7" ht="15" customHeight="1">
      <c r="G10485" s="488"/>
    </row>
    <row r="10486" spans="7:7" ht="15" customHeight="1">
      <c r="G10486" s="488"/>
    </row>
    <row r="10487" spans="7:7" ht="15" customHeight="1">
      <c r="G10487" s="488"/>
    </row>
    <row r="10488" spans="7:7" ht="15" customHeight="1">
      <c r="G10488" s="488"/>
    </row>
    <row r="10489" spans="7:7" ht="15" customHeight="1">
      <c r="G10489" s="488"/>
    </row>
    <row r="10490" spans="7:7" ht="15" customHeight="1">
      <c r="G10490" s="488"/>
    </row>
    <row r="10491" spans="7:7" ht="15" customHeight="1">
      <c r="G10491" s="488"/>
    </row>
    <row r="10492" spans="7:7" ht="15" customHeight="1">
      <c r="G10492" s="488"/>
    </row>
    <row r="10493" spans="7:7" ht="15" customHeight="1">
      <c r="G10493" s="488"/>
    </row>
    <row r="10494" spans="7:7" ht="15" customHeight="1">
      <c r="G10494" s="488"/>
    </row>
    <row r="10495" spans="7:7" ht="15" customHeight="1">
      <c r="G10495" s="488"/>
    </row>
    <row r="10496" spans="7:7" ht="15" customHeight="1">
      <c r="G10496" s="488"/>
    </row>
    <row r="10497" spans="7:7" ht="15" customHeight="1">
      <c r="G10497" s="488"/>
    </row>
    <row r="10498" spans="7:7" ht="15" customHeight="1">
      <c r="G10498" s="488"/>
    </row>
    <row r="10499" spans="7:7" ht="15" customHeight="1">
      <c r="G10499" s="488"/>
    </row>
    <row r="10500" spans="7:7" ht="15" customHeight="1">
      <c r="G10500" s="488"/>
    </row>
    <row r="10501" spans="7:7" ht="15" customHeight="1">
      <c r="G10501" s="488"/>
    </row>
    <row r="10502" spans="7:7" ht="15" customHeight="1">
      <c r="G10502" s="488"/>
    </row>
    <row r="10503" spans="7:7" ht="15" customHeight="1">
      <c r="G10503" s="488"/>
    </row>
    <row r="10504" spans="7:7" ht="15" customHeight="1">
      <c r="G10504" s="488"/>
    </row>
    <row r="10505" spans="7:7" ht="15" customHeight="1">
      <c r="G10505" s="488"/>
    </row>
    <row r="10506" spans="7:7" ht="15" customHeight="1">
      <c r="G10506" s="488"/>
    </row>
    <row r="10507" spans="7:7" ht="15" customHeight="1">
      <c r="G10507" s="488"/>
    </row>
    <row r="10508" spans="7:7" ht="15" customHeight="1">
      <c r="G10508" s="488"/>
    </row>
    <row r="10509" spans="7:7" ht="15" customHeight="1">
      <c r="G10509" s="488"/>
    </row>
    <row r="10510" spans="7:7" ht="15" customHeight="1">
      <c r="G10510" s="488"/>
    </row>
    <row r="10511" spans="7:7" ht="15" customHeight="1">
      <c r="G10511" s="488"/>
    </row>
    <row r="10512" spans="7:7" ht="15" customHeight="1">
      <c r="G10512" s="488"/>
    </row>
    <row r="10513" spans="7:7" ht="15" customHeight="1">
      <c r="G10513" s="488"/>
    </row>
    <row r="10514" spans="7:7" ht="15" customHeight="1">
      <c r="G10514" s="488"/>
    </row>
    <row r="10515" spans="7:7" ht="15" customHeight="1">
      <c r="G10515" s="488"/>
    </row>
    <row r="10516" spans="7:7" ht="15" customHeight="1">
      <c r="G10516" s="488"/>
    </row>
    <row r="10517" spans="7:7" ht="15" customHeight="1">
      <c r="G10517" s="488"/>
    </row>
    <row r="10518" spans="7:7" ht="15" customHeight="1">
      <c r="G10518" s="488"/>
    </row>
    <row r="10519" spans="7:7" ht="15" customHeight="1">
      <c r="G10519" s="488"/>
    </row>
    <row r="10520" spans="7:7" ht="15" customHeight="1">
      <c r="G10520" s="488"/>
    </row>
    <row r="10521" spans="7:7" ht="15" customHeight="1">
      <c r="G10521" s="488"/>
    </row>
    <row r="10522" spans="7:7" ht="15" customHeight="1">
      <c r="G10522" s="488"/>
    </row>
    <row r="10523" spans="7:7" ht="15" customHeight="1">
      <c r="G10523" s="488"/>
    </row>
    <row r="10524" spans="7:7" ht="15" customHeight="1">
      <c r="G10524" s="488"/>
    </row>
    <row r="10525" spans="7:7" ht="15" customHeight="1">
      <c r="G10525" s="488"/>
    </row>
    <row r="10526" spans="7:7" ht="15" customHeight="1">
      <c r="G10526" s="488"/>
    </row>
    <row r="10527" spans="7:7" ht="15" customHeight="1">
      <c r="G10527" s="488"/>
    </row>
    <row r="10528" spans="7:7" ht="15" customHeight="1">
      <c r="G10528" s="488"/>
    </row>
    <row r="10529" spans="7:7" ht="15" customHeight="1">
      <c r="G10529" s="488"/>
    </row>
    <row r="10530" spans="7:7" ht="15" customHeight="1">
      <c r="G10530" s="488"/>
    </row>
    <row r="10531" spans="7:7" ht="15" customHeight="1">
      <c r="G10531" s="488"/>
    </row>
    <row r="10532" spans="7:7" ht="15" customHeight="1">
      <c r="G10532" s="488"/>
    </row>
    <row r="10533" spans="7:7" ht="15" customHeight="1">
      <c r="G10533" s="488"/>
    </row>
    <row r="10534" spans="7:7" ht="15" customHeight="1">
      <c r="G10534" s="488"/>
    </row>
    <row r="10535" spans="7:7" ht="15" customHeight="1">
      <c r="G10535" s="488"/>
    </row>
    <row r="10536" spans="7:7" ht="15" customHeight="1">
      <c r="G10536" s="488"/>
    </row>
    <row r="10537" spans="7:7" ht="15" customHeight="1">
      <c r="G10537" s="488"/>
    </row>
    <row r="10538" spans="7:7" ht="15" customHeight="1">
      <c r="G10538" s="488"/>
    </row>
    <row r="10539" spans="7:7" ht="15" customHeight="1">
      <c r="G10539" s="488"/>
    </row>
    <row r="10540" spans="7:7" ht="15" customHeight="1">
      <c r="G10540" s="488"/>
    </row>
    <row r="10541" spans="7:7" ht="15" customHeight="1">
      <c r="G10541" s="488"/>
    </row>
    <row r="10542" spans="7:7" ht="15" customHeight="1">
      <c r="G10542" s="488"/>
    </row>
    <row r="10543" spans="7:7" ht="15" customHeight="1">
      <c r="G10543" s="488"/>
    </row>
    <row r="10544" spans="7:7" ht="15" customHeight="1">
      <c r="G10544" s="488"/>
    </row>
    <row r="10545" spans="7:7" ht="15" customHeight="1">
      <c r="G10545" s="488"/>
    </row>
    <row r="10546" spans="7:7" ht="15" customHeight="1">
      <c r="G10546" s="488"/>
    </row>
    <row r="10547" spans="7:7" ht="15" customHeight="1">
      <c r="G10547" s="488"/>
    </row>
    <row r="10548" spans="7:7" ht="15" customHeight="1">
      <c r="G10548" s="488"/>
    </row>
    <row r="10549" spans="7:7" ht="15" customHeight="1">
      <c r="G10549" s="488"/>
    </row>
    <row r="10550" spans="7:7" ht="15" customHeight="1">
      <c r="G10550" s="488"/>
    </row>
    <row r="10551" spans="7:7" ht="15" customHeight="1">
      <c r="G10551" s="488"/>
    </row>
    <row r="10552" spans="7:7" ht="15" customHeight="1">
      <c r="G10552" s="488"/>
    </row>
    <row r="10553" spans="7:7" ht="15" customHeight="1">
      <c r="G10553" s="488"/>
    </row>
    <row r="10554" spans="7:7" ht="15" customHeight="1">
      <c r="G10554" s="488"/>
    </row>
    <row r="10555" spans="7:7" ht="15" customHeight="1">
      <c r="G10555" s="488"/>
    </row>
    <row r="10556" spans="7:7" ht="15" customHeight="1">
      <c r="G10556" s="488"/>
    </row>
    <row r="10557" spans="7:7" ht="15" customHeight="1">
      <c r="G10557" s="488"/>
    </row>
    <row r="10558" spans="7:7" ht="15" customHeight="1">
      <c r="G10558" s="488"/>
    </row>
    <row r="10559" spans="7:7" ht="15" customHeight="1">
      <c r="G10559" s="488"/>
    </row>
    <row r="10560" spans="7:7" ht="15" customHeight="1">
      <c r="G10560" s="488"/>
    </row>
    <row r="10561" spans="7:7" ht="15" customHeight="1">
      <c r="G10561" s="488"/>
    </row>
    <row r="10562" spans="7:7" ht="15" customHeight="1">
      <c r="G10562" s="488"/>
    </row>
    <row r="10563" spans="7:7" ht="15" customHeight="1">
      <c r="G10563" s="488"/>
    </row>
    <row r="10564" spans="7:7" ht="15" customHeight="1">
      <c r="G10564" s="488"/>
    </row>
    <row r="10565" spans="7:7" ht="15" customHeight="1">
      <c r="G10565" s="488"/>
    </row>
    <row r="10566" spans="7:7" ht="15" customHeight="1">
      <c r="G10566" s="488"/>
    </row>
    <row r="10567" spans="7:7" ht="15" customHeight="1">
      <c r="G10567" s="488"/>
    </row>
    <row r="10568" spans="7:7" ht="15" customHeight="1">
      <c r="G10568" s="488"/>
    </row>
    <row r="10569" spans="7:7" ht="15" customHeight="1">
      <c r="G10569" s="488"/>
    </row>
    <row r="10570" spans="7:7" ht="15" customHeight="1">
      <c r="G10570" s="488"/>
    </row>
    <row r="10571" spans="7:7" ht="15" customHeight="1">
      <c r="G10571" s="488"/>
    </row>
    <row r="10572" spans="7:7" ht="15" customHeight="1">
      <c r="G10572" s="488"/>
    </row>
    <row r="10573" spans="7:7" ht="15" customHeight="1">
      <c r="G10573" s="488"/>
    </row>
    <row r="10574" spans="7:7" ht="15" customHeight="1">
      <c r="G10574" s="488"/>
    </row>
    <row r="10575" spans="7:7" ht="15" customHeight="1">
      <c r="G10575" s="488"/>
    </row>
    <row r="10576" spans="7:7" ht="15" customHeight="1">
      <c r="G10576" s="488"/>
    </row>
    <row r="10577" spans="7:7" ht="15" customHeight="1">
      <c r="G10577" s="488"/>
    </row>
    <row r="10578" spans="7:7" ht="15" customHeight="1">
      <c r="G10578" s="488"/>
    </row>
    <row r="10579" spans="7:7" ht="15" customHeight="1">
      <c r="G10579" s="488"/>
    </row>
    <row r="10580" spans="7:7" ht="15" customHeight="1">
      <c r="G10580" s="488"/>
    </row>
    <row r="10581" spans="7:7" ht="15" customHeight="1">
      <c r="G10581" s="488"/>
    </row>
    <row r="10582" spans="7:7" ht="15" customHeight="1">
      <c r="G10582" s="488"/>
    </row>
    <row r="10583" spans="7:7" ht="15" customHeight="1">
      <c r="G10583" s="488"/>
    </row>
    <row r="10584" spans="7:7" ht="15" customHeight="1">
      <c r="G10584" s="488"/>
    </row>
    <row r="10585" spans="7:7" ht="15" customHeight="1">
      <c r="G10585" s="488"/>
    </row>
    <row r="10586" spans="7:7" ht="15" customHeight="1">
      <c r="G10586" s="488"/>
    </row>
    <row r="10587" spans="7:7" ht="15" customHeight="1">
      <c r="G10587" s="488"/>
    </row>
    <row r="10588" spans="7:7" ht="15" customHeight="1">
      <c r="G10588" s="488"/>
    </row>
    <row r="10589" spans="7:7" ht="15" customHeight="1">
      <c r="G10589" s="488"/>
    </row>
    <row r="10590" spans="7:7" ht="15" customHeight="1">
      <c r="G10590" s="488"/>
    </row>
    <row r="10591" spans="7:7" ht="15" customHeight="1">
      <c r="G10591" s="488"/>
    </row>
    <row r="10592" spans="7:7" ht="15" customHeight="1">
      <c r="G10592" s="488"/>
    </row>
    <row r="10593" spans="7:7" ht="15" customHeight="1">
      <c r="G10593" s="488"/>
    </row>
    <row r="10594" spans="7:7" ht="15" customHeight="1">
      <c r="G10594" s="488"/>
    </row>
    <row r="10595" spans="7:7" ht="15" customHeight="1">
      <c r="G10595" s="488"/>
    </row>
    <row r="10596" spans="7:7" ht="15" customHeight="1">
      <c r="G10596" s="488"/>
    </row>
    <row r="10597" spans="7:7" ht="15" customHeight="1">
      <c r="G10597" s="488"/>
    </row>
    <row r="10598" spans="7:7" ht="15" customHeight="1">
      <c r="G10598" s="488"/>
    </row>
    <row r="10599" spans="7:7" ht="15" customHeight="1">
      <c r="G10599" s="488"/>
    </row>
    <row r="10600" spans="7:7" ht="15" customHeight="1">
      <c r="G10600" s="488"/>
    </row>
    <row r="10601" spans="7:7" ht="15" customHeight="1">
      <c r="G10601" s="488"/>
    </row>
    <row r="10602" spans="7:7" ht="15" customHeight="1">
      <c r="G10602" s="488"/>
    </row>
    <row r="10603" spans="7:7" ht="15" customHeight="1">
      <c r="G10603" s="488"/>
    </row>
    <row r="10604" spans="7:7" ht="15" customHeight="1">
      <c r="G10604" s="488"/>
    </row>
    <row r="10605" spans="7:7" ht="15" customHeight="1">
      <c r="G10605" s="488"/>
    </row>
    <row r="10606" spans="7:7" ht="15" customHeight="1">
      <c r="G10606" s="488"/>
    </row>
    <row r="10607" spans="7:7" ht="15" customHeight="1">
      <c r="G10607" s="488"/>
    </row>
    <row r="10608" spans="7:7" ht="15" customHeight="1">
      <c r="G10608" s="488"/>
    </row>
    <row r="10609" spans="7:7" ht="15" customHeight="1">
      <c r="G10609" s="488"/>
    </row>
    <row r="10610" spans="7:7" ht="15" customHeight="1">
      <c r="G10610" s="488"/>
    </row>
    <row r="10611" spans="7:7" ht="15" customHeight="1">
      <c r="G10611" s="488"/>
    </row>
    <row r="10612" spans="7:7" ht="15" customHeight="1">
      <c r="G10612" s="488"/>
    </row>
    <row r="10613" spans="7:7" ht="15" customHeight="1">
      <c r="G10613" s="488"/>
    </row>
    <row r="10614" spans="7:7" ht="15" customHeight="1">
      <c r="G10614" s="488"/>
    </row>
    <row r="10615" spans="7:7" ht="15" customHeight="1">
      <c r="G10615" s="488"/>
    </row>
    <row r="10616" spans="7:7" ht="15" customHeight="1">
      <c r="G10616" s="488"/>
    </row>
    <row r="10617" spans="7:7" ht="15" customHeight="1">
      <c r="G10617" s="488"/>
    </row>
    <row r="10618" spans="7:7" ht="15" customHeight="1">
      <c r="G10618" s="488"/>
    </row>
    <row r="10619" spans="7:7" ht="15" customHeight="1">
      <c r="G10619" s="488"/>
    </row>
    <row r="10620" spans="7:7" ht="15" customHeight="1">
      <c r="G10620" s="488"/>
    </row>
    <row r="10621" spans="7:7" ht="15" customHeight="1">
      <c r="G10621" s="488"/>
    </row>
    <row r="10622" spans="7:7" ht="15" customHeight="1">
      <c r="G10622" s="488"/>
    </row>
    <row r="10623" spans="7:7" ht="15" customHeight="1">
      <c r="G10623" s="488"/>
    </row>
    <row r="10624" spans="7:7" ht="15" customHeight="1">
      <c r="G10624" s="488"/>
    </row>
    <row r="10625" spans="7:7" ht="15" customHeight="1">
      <c r="G10625" s="488"/>
    </row>
    <row r="10626" spans="7:7" ht="15" customHeight="1">
      <c r="G10626" s="488"/>
    </row>
    <row r="10627" spans="7:7" ht="15" customHeight="1">
      <c r="G10627" s="488"/>
    </row>
    <row r="10628" spans="7:7" ht="15" customHeight="1">
      <c r="G10628" s="488"/>
    </row>
    <row r="10629" spans="7:7" ht="15" customHeight="1">
      <c r="G10629" s="488"/>
    </row>
    <row r="10630" spans="7:7" ht="15" customHeight="1">
      <c r="G10630" s="488"/>
    </row>
    <row r="10631" spans="7:7" ht="15" customHeight="1">
      <c r="G10631" s="488"/>
    </row>
    <row r="10632" spans="7:7" ht="15" customHeight="1">
      <c r="G10632" s="488"/>
    </row>
    <row r="10633" spans="7:7" ht="15" customHeight="1">
      <c r="G10633" s="488"/>
    </row>
    <row r="10634" spans="7:7" ht="15" customHeight="1">
      <c r="G10634" s="488"/>
    </row>
    <row r="10635" spans="7:7" ht="15" customHeight="1">
      <c r="G10635" s="488"/>
    </row>
    <row r="10636" spans="7:7" ht="15" customHeight="1">
      <c r="G10636" s="488"/>
    </row>
    <row r="10637" spans="7:7" ht="15" customHeight="1">
      <c r="G10637" s="488"/>
    </row>
    <row r="10638" spans="7:7" ht="15" customHeight="1">
      <c r="G10638" s="488"/>
    </row>
    <row r="10639" spans="7:7" ht="15" customHeight="1">
      <c r="G10639" s="488"/>
    </row>
    <row r="10640" spans="7:7" ht="15" customHeight="1">
      <c r="G10640" s="488"/>
    </row>
    <row r="10641" spans="7:7" ht="15" customHeight="1">
      <c r="G10641" s="488"/>
    </row>
    <row r="10642" spans="7:7" ht="15" customHeight="1">
      <c r="G10642" s="488"/>
    </row>
    <row r="10643" spans="7:7" ht="15" customHeight="1">
      <c r="G10643" s="488"/>
    </row>
    <row r="10644" spans="7:7" ht="15" customHeight="1">
      <c r="G10644" s="488"/>
    </row>
    <row r="10645" spans="7:7" ht="15" customHeight="1">
      <c r="G10645" s="488"/>
    </row>
    <row r="10646" spans="7:7" ht="15" customHeight="1">
      <c r="G10646" s="488"/>
    </row>
    <row r="10647" spans="7:7" ht="15" customHeight="1">
      <c r="G10647" s="488"/>
    </row>
    <row r="10648" spans="7:7" ht="15" customHeight="1">
      <c r="G10648" s="488"/>
    </row>
    <row r="10649" spans="7:7" ht="15" customHeight="1">
      <c r="G10649" s="488"/>
    </row>
    <row r="10650" spans="7:7" ht="15" customHeight="1">
      <c r="G10650" s="488"/>
    </row>
    <row r="10651" spans="7:7" ht="15" customHeight="1">
      <c r="G10651" s="488"/>
    </row>
    <row r="10652" spans="7:7" ht="15" customHeight="1">
      <c r="G10652" s="488"/>
    </row>
    <row r="10653" spans="7:7" ht="15" customHeight="1">
      <c r="G10653" s="488"/>
    </row>
    <row r="10654" spans="7:7" ht="15" customHeight="1">
      <c r="G10654" s="488"/>
    </row>
    <row r="10655" spans="7:7" ht="15" customHeight="1">
      <c r="G10655" s="488"/>
    </row>
    <row r="10656" spans="7:7" ht="15" customHeight="1">
      <c r="G10656" s="488"/>
    </row>
    <row r="10657" spans="7:7" ht="15" customHeight="1">
      <c r="G10657" s="488"/>
    </row>
    <row r="10658" spans="7:7" ht="15" customHeight="1">
      <c r="G10658" s="488"/>
    </row>
    <row r="10659" spans="7:7" ht="15" customHeight="1">
      <c r="G10659" s="488"/>
    </row>
    <row r="10660" spans="7:7" ht="15" customHeight="1">
      <c r="G10660" s="488"/>
    </row>
    <row r="10661" spans="7:7" ht="15" customHeight="1">
      <c r="G10661" s="488"/>
    </row>
    <row r="10662" spans="7:7" ht="15" customHeight="1">
      <c r="G10662" s="488"/>
    </row>
    <row r="10663" spans="7:7" ht="15" customHeight="1">
      <c r="G10663" s="488"/>
    </row>
    <row r="10664" spans="7:7" ht="15" customHeight="1">
      <c r="G10664" s="488"/>
    </row>
    <row r="10665" spans="7:7" ht="15" customHeight="1">
      <c r="G10665" s="488"/>
    </row>
    <row r="10666" spans="7:7" ht="15" customHeight="1">
      <c r="G10666" s="488"/>
    </row>
    <row r="10667" spans="7:7" ht="15" customHeight="1">
      <c r="G10667" s="488"/>
    </row>
    <row r="10668" spans="7:7" ht="15" customHeight="1">
      <c r="G10668" s="488"/>
    </row>
    <row r="10669" spans="7:7" ht="15" customHeight="1">
      <c r="G10669" s="488"/>
    </row>
    <row r="10670" spans="7:7" ht="15" customHeight="1">
      <c r="G10670" s="488"/>
    </row>
    <row r="10671" spans="7:7" ht="15" customHeight="1">
      <c r="G10671" s="488"/>
    </row>
    <row r="10672" spans="7:7" ht="15" customHeight="1">
      <c r="G10672" s="488"/>
    </row>
    <row r="10673" spans="7:7" ht="15" customHeight="1">
      <c r="G10673" s="488"/>
    </row>
    <row r="10674" spans="7:7" ht="15" customHeight="1">
      <c r="G10674" s="488"/>
    </row>
    <row r="10675" spans="7:7" ht="15" customHeight="1">
      <c r="G10675" s="488"/>
    </row>
    <row r="10676" spans="7:7" ht="15" customHeight="1">
      <c r="G10676" s="488"/>
    </row>
    <row r="10677" spans="7:7" ht="15" customHeight="1">
      <c r="G10677" s="488"/>
    </row>
    <row r="10678" spans="7:7" ht="15" customHeight="1">
      <c r="G10678" s="488"/>
    </row>
    <row r="10679" spans="7:7" ht="15" customHeight="1">
      <c r="G10679" s="488"/>
    </row>
    <row r="10680" spans="7:7" ht="15" customHeight="1">
      <c r="G10680" s="488"/>
    </row>
    <row r="10681" spans="7:7" ht="15" customHeight="1">
      <c r="G10681" s="488"/>
    </row>
    <row r="10682" spans="7:7" ht="15" customHeight="1">
      <c r="G10682" s="488"/>
    </row>
    <row r="10683" spans="7:7" ht="15" customHeight="1">
      <c r="G10683" s="488"/>
    </row>
    <row r="10684" spans="7:7" ht="15" customHeight="1">
      <c r="G10684" s="488"/>
    </row>
    <row r="10685" spans="7:7" ht="15" customHeight="1">
      <c r="G10685" s="488"/>
    </row>
    <row r="10686" spans="7:7" ht="15" customHeight="1">
      <c r="G10686" s="488"/>
    </row>
    <row r="10687" spans="7:7" ht="15" customHeight="1">
      <c r="G10687" s="488"/>
    </row>
    <row r="10688" spans="7:7" ht="15" customHeight="1">
      <c r="G10688" s="488"/>
    </row>
    <row r="10689" spans="7:7" ht="15" customHeight="1">
      <c r="G10689" s="488"/>
    </row>
    <row r="10690" spans="7:7" ht="15" customHeight="1">
      <c r="G10690" s="488"/>
    </row>
    <row r="10691" spans="7:7" ht="15" customHeight="1">
      <c r="G10691" s="488"/>
    </row>
    <row r="10692" spans="7:7" ht="15" customHeight="1">
      <c r="G10692" s="488"/>
    </row>
    <row r="10693" spans="7:7" ht="15" customHeight="1">
      <c r="G10693" s="488"/>
    </row>
    <row r="10694" spans="7:7" ht="15" customHeight="1">
      <c r="G10694" s="488"/>
    </row>
    <row r="10695" spans="7:7" ht="15" customHeight="1">
      <c r="G10695" s="488"/>
    </row>
    <row r="10696" spans="7:7" ht="15" customHeight="1">
      <c r="G10696" s="488"/>
    </row>
    <row r="10697" spans="7:7" ht="15" customHeight="1">
      <c r="G10697" s="488"/>
    </row>
    <row r="10698" spans="7:7" ht="15" customHeight="1">
      <c r="G10698" s="488"/>
    </row>
    <row r="10699" spans="7:7" ht="15" customHeight="1">
      <c r="G10699" s="488"/>
    </row>
    <row r="10700" spans="7:7" ht="15" customHeight="1">
      <c r="G10700" s="488"/>
    </row>
    <row r="10701" spans="7:7" ht="15" customHeight="1">
      <c r="G10701" s="488"/>
    </row>
    <row r="10702" spans="7:7" ht="15" customHeight="1">
      <c r="G10702" s="488"/>
    </row>
    <row r="10703" spans="7:7" ht="15" customHeight="1">
      <c r="G10703" s="488"/>
    </row>
    <row r="10704" spans="7:7" ht="15" customHeight="1">
      <c r="G10704" s="488"/>
    </row>
    <row r="10705" spans="7:7" ht="15" customHeight="1">
      <c r="G10705" s="488"/>
    </row>
    <row r="10706" spans="7:7" ht="15" customHeight="1">
      <c r="G10706" s="488"/>
    </row>
    <row r="10707" spans="7:7" ht="15" customHeight="1">
      <c r="G10707" s="488"/>
    </row>
    <row r="10708" spans="7:7" ht="15" customHeight="1">
      <c r="G10708" s="488"/>
    </row>
    <row r="10709" spans="7:7" ht="15" customHeight="1">
      <c r="G10709" s="488"/>
    </row>
    <row r="10710" spans="7:7" ht="15" customHeight="1">
      <c r="G10710" s="488"/>
    </row>
    <row r="10711" spans="7:7" ht="15" customHeight="1">
      <c r="G10711" s="488"/>
    </row>
    <row r="10712" spans="7:7" ht="15" customHeight="1">
      <c r="G10712" s="488"/>
    </row>
    <row r="10713" spans="7:7" ht="15" customHeight="1">
      <c r="G10713" s="488"/>
    </row>
    <row r="10714" spans="7:7" ht="15" customHeight="1">
      <c r="G10714" s="488"/>
    </row>
    <row r="10715" spans="7:7" ht="15" customHeight="1">
      <c r="G10715" s="488"/>
    </row>
    <row r="10716" spans="7:7" ht="15" customHeight="1">
      <c r="G10716" s="488"/>
    </row>
    <row r="10717" spans="7:7" ht="15" customHeight="1">
      <c r="G10717" s="488"/>
    </row>
    <row r="10718" spans="7:7" ht="15" customHeight="1">
      <c r="G10718" s="488"/>
    </row>
    <row r="10719" spans="7:7" ht="15" customHeight="1">
      <c r="G10719" s="488"/>
    </row>
    <row r="10720" spans="7:7" ht="15" customHeight="1">
      <c r="G10720" s="488"/>
    </row>
    <row r="10721" spans="7:7" ht="15" customHeight="1">
      <c r="G10721" s="488"/>
    </row>
    <row r="10722" spans="7:7" ht="15" customHeight="1">
      <c r="G10722" s="488"/>
    </row>
    <row r="10723" spans="7:7" ht="15" customHeight="1">
      <c r="G10723" s="488"/>
    </row>
    <row r="10724" spans="7:7" ht="15" customHeight="1">
      <c r="G10724" s="488"/>
    </row>
    <row r="10725" spans="7:7" ht="15" customHeight="1">
      <c r="G10725" s="488"/>
    </row>
    <row r="10726" spans="7:7" ht="15" customHeight="1">
      <c r="G10726" s="488"/>
    </row>
    <row r="10727" spans="7:7" ht="15" customHeight="1">
      <c r="G10727" s="488"/>
    </row>
    <row r="10728" spans="7:7" ht="15" customHeight="1">
      <c r="G10728" s="488"/>
    </row>
    <row r="10729" spans="7:7" ht="15" customHeight="1">
      <c r="G10729" s="488"/>
    </row>
    <row r="10730" spans="7:7" ht="15" customHeight="1">
      <c r="G10730" s="488"/>
    </row>
    <row r="10731" spans="7:7" ht="15" customHeight="1">
      <c r="G10731" s="488"/>
    </row>
    <row r="10732" spans="7:7" ht="15" customHeight="1">
      <c r="G10732" s="488"/>
    </row>
    <row r="10733" spans="7:7" ht="15" customHeight="1">
      <c r="G10733" s="488"/>
    </row>
    <row r="10734" spans="7:7" ht="15" customHeight="1">
      <c r="G10734" s="488"/>
    </row>
    <row r="10735" spans="7:7" ht="15" customHeight="1">
      <c r="G10735" s="488"/>
    </row>
    <row r="10736" spans="7:7" ht="15" customHeight="1">
      <c r="G10736" s="488"/>
    </row>
    <row r="10737" spans="7:7" ht="15" customHeight="1">
      <c r="G10737" s="488"/>
    </row>
    <row r="10738" spans="7:7" ht="15" customHeight="1">
      <c r="G10738" s="488"/>
    </row>
    <row r="10739" spans="7:7" ht="15" customHeight="1">
      <c r="G10739" s="488"/>
    </row>
    <row r="10740" spans="7:7" ht="15" customHeight="1">
      <c r="G10740" s="488"/>
    </row>
    <row r="10741" spans="7:7" ht="15" customHeight="1">
      <c r="G10741" s="488"/>
    </row>
    <row r="10742" spans="7:7" ht="15" customHeight="1">
      <c r="G10742" s="488"/>
    </row>
    <row r="10743" spans="7:7" ht="15" customHeight="1">
      <c r="G10743" s="488"/>
    </row>
    <row r="10744" spans="7:7" ht="15" customHeight="1">
      <c r="G10744" s="488"/>
    </row>
    <row r="10745" spans="7:7" ht="15" customHeight="1">
      <c r="G10745" s="488"/>
    </row>
    <row r="10746" spans="7:7" ht="15" customHeight="1">
      <c r="G10746" s="488"/>
    </row>
    <row r="10747" spans="7:7" ht="15" customHeight="1">
      <c r="G10747" s="488"/>
    </row>
    <row r="10748" spans="7:7" ht="15" customHeight="1">
      <c r="G10748" s="488"/>
    </row>
    <row r="10749" spans="7:7" ht="15" customHeight="1">
      <c r="G10749" s="488"/>
    </row>
    <row r="10750" spans="7:7" ht="15" customHeight="1">
      <c r="G10750" s="488"/>
    </row>
    <row r="10751" spans="7:7" ht="15" customHeight="1">
      <c r="G10751" s="488"/>
    </row>
    <row r="10752" spans="7:7" ht="15" customHeight="1">
      <c r="G10752" s="488"/>
    </row>
    <row r="10753" spans="7:7" ht="15" customHeight="1">
      <c r="G10753" s="488"/>
    </row>
    <row r="10754" spans="7:7" ht="15" customHeight="1">
      <c r="G10754" s="488"/>
    </row>
    <row r="10755" spans="7:7" ht="15" customHeight="1">
      <c r="G10755" s="488"/>
    </row>
    <row r="10756" spans="7:7" ht="15" customHeight="1">
      <c r="G10756" s="488"/>
    </row>
    <row r="10757" spans="7:7" ht="15" customHeight="1">
      <c r="G10757" s="488"/>
    </row>
    <row r="10758" spans="7:7" ht="15" customHeight="1">
      <c r="G10758" s="488"/>
    </row>
    <row r="10759" spans="7:7" ht="15" customHeight="1">
      <c r="G10759" s="488"/>
    </row>
    <row r="10760" spans="7:7" ht="15" customHeight="1">
      <c r="G10760" s="488"/>
    </row>
    <row r="10761" spans="7:7" ht="15" customHeight="1">
      <c r="G10761" s="488"/>
    </row>
    <row r="10762" spans="7:7" ht="15" customHeight="1">
      <c r="G10762" s="488"/>
    </row>
    <row r="10763" spans="7:7" ht="15" customHeight="1">
      <c r="G10763" s="488"/>
    </row>
    <row r="10764" spans="7:7" ht="15" customHeight="1">
      <c r="G10764" s="488"/>
    </row>
    <row r="10765" spans="7:7" ht="15" customHeight="1">
      <c r="G10765" s="488"/>
    </row>
    <row r="10766" spans="7:7" ht="15" customHeight="1">
      <c r="G10766" s="488"/>
    </row>
    <row r="10767" spans="7:7" ht="15" customHeight="1">
      <c r="G10767" s="488"/>
    </row>
    <row r="10768" spans="7:7" ht="15" customHeight="1">
      <c r="G10768" s="488"/>
    </row>
    <row r="10769" spans="7:7" ht="15" customHeight="1">
      <c r="G10769" s="488"/>
    </row>
    <row r="10770" spans="7:7" ht="15" customHeight="1">
      <c r="G10770" s="488"/>
    </row>
    <row r="10771" spans="7:7" ht="15" customHeight="1">
      <c r="G10771" s="488"/>
    </row>
    <row r="10772" spans="7:7" ht="15" customHeight="1">
      <c r="G10772" s="488"/>
    </row>
    <row r="10773" spans="7:7" ht="15" customHeight="1">
      <c r="G10773" s="488"/>
    </row>
    <row r="10774" spans="7:7" ht="15" customHeight="1">
      <c r="G10774" s="488"/>
    </row>
    <row r="10775" spans="7:7" ht="15" customHeight="1">
      <c r="G10775" s="488"/>
    </row>
    <row r="10776" spans="7:7" ht="15" customHeight="1">
      <c r="G10776" s="488"/>
    </row>
    <row r="10777" spans="7:7" ht="15" customHeight="1">
      <c r="G10777" s="488"/>
    </row>
    <row r="10778" spans="7:7" ht="15" customHeight="1">
      <c r="G10778" s="488"/>
    </row>
    <row r="10779" spans="7:7" ht="15" customHeight="1">
      <c r="G10779" s="488"/>
    </row>
    <row r="10780" spans="7:7" ht="15" customHeight="1">
      <c r="G10780" s="488"/>
    </row>
    <row r="10781" spans="7:7" ht="15" customHeight="1">
      <c r="G10781" s="488"/>
    </row>
    <row r="10782" spans="7:7" ht="15" customHeight="1">
      <c r="G10782" s="488"/>
    </row>
    <row r="10783" spans="7:7" ht="15" customHeight="1">
      <c r="G10783" s="488"/>
    </row>
    <row r="10784" spans="7:7" ht="15" customHeight="1">
      <c r="G10784" s="488"/>
    </row>
    <row r="10785" spans="7:7" ht="15" customHeight="1">
      <c r="G10785" s="488"/>
    </row>
    <row r="10786" spans="7:7" ht="15" customHeight="1">
      <c r="G10786" s="488"/>
    </row>
    <row r="10787" spans="7:7" ht="15" customHeight="1">
      <c r="G10787" s="488"/>
    </row>
    <row r="10788" spans="7:7" ht="15" customHeight="1">
      <c r="G10788" s="488"/>
    </row>
    <row r="10789" spans="7:7" ht="15" customHeight="1">
      <c r="G10789" s="488"/>
    </row>
    <row r="10790" spans="7:7" ht="15" customHeight="1">
      <c r="G10790" s="488"/>
    </row>
    <row r="10791" spans="7:7" ht="15" customHeight="1">
      <c r="G10791" s="488"/>
    </row>
    <row r="10792" spans="7:7" ht="15" customHeight="1">
      <c r="G10792" s="488"/>
    </row>
    <row r="10793" spans="7:7" ht="15" customHeight="1">
      <c r="G10793" s="488"/>
    </row>
    <row r="10794" spans="7:7" ht="15" customHeight="1">
      <c r="G10794" s="488"/>
    </row>
    <row r="10795" spans="7:7" ht="15" customHeight="1">
      <c r="G10795" s="488"/>
    </row>
    <row r="10796" spans="7:7" ht="15" customHeight="1">
      <c r="G10796" s="488"/>
    </row>
    <row r="10797" spans="7:7" ht="15" customHeight="1">
      <c r="G10797" s="488"/>
    </row>
    <row r="10798" spans="7:7" ht="15" customHeight="1">
      <c r="G10798" s="488"/>
    </row>
    <row r="10799" spans="7:7" ht="15" customHeight="1">
      <c r="G10799" s="488"/>
    </row>
    <row r="10800" spans="7:7" ht="15" customHeight="1">
      <c r="G10800" s="488"/>
    </row>
    <row r="10801" spans="7:7" ht="15" customHeight="1">
      <c r="G10801" s="488"/>
    </row>
    <row r="10802" spans="7:7" ht="15" customHeight="1">
      <c r="G10802" s="488"/>
    </row>
    <row r="10803" spans="7:7" ht="15" customHeight="1">
      <c r="G10803" s="488"/>
    </row>
    <row r="10804" spans="7:7" ht="15" customHeight="1">
      <c r="G10804" s="488"/>
    </row>
    <row r="10805" spans="7:7" ht="15" customHeight="1">
      <c r="G10805" s="488"/>
    </row>
    <row r="10806" spans="7:7" ht="15" customHeight="1">
      <c r="G10806" s="488"/>
    </row>
    <row r="10807" spans="7:7" ht="15" customHeight="1">
      <c r="G10807" s="488"/>
    </row>
    <row r="10808" spans="7:7" ht="15" customHeight="1">
      <c r="G10808" s="488"/>
    </row>
    <row r="10809" spans="7:7" ht="15" customHeight="1">
      <c r="G10809" s="488"/>
    </row>
    <row r="10810" spans="7:7" ht="15" customHeight="1">
      <c r="G10810" s="488"/>
    </row>
    <row r="10811" spans="7:7" ht="15" customHeight="1">
      <c r="G10811" s="488"/>
    </row>
    <row r="10812" spans="7:7" ht="15" customHeight="1">
      <c r="G10812" s="488"/>
    </row>
    <row r="10813" spans="7:7" ht="15" customHeight="1">
      <c r="G10813" s="488"/>
    </row>
    <row r="10814" spans="7:7" ht="15" customHeight="1">
      <c r="G10814" s="488"/>
    </row>
    <row r="10815" spans="7:7" ht="15" customHeight="1">
      <c r="G10815" s="488"/>
    </row>
    <row r="10816" spans="7:7" ht="15" customHeight="1">
      <c r="G10816" s="488"/>
    </row>
    <row r="10817" spans="7:7" ht="15" customHeight="1">
      <c r="G10817" s="488"/>
    </row>
    <row r="10818" spans="7:7" ht="15" customHeight="1">
      <c r="G10818" s="488"/>
    </row>
    <row r="10819" spans="7:7" ht="15" customHeight="1">
      <c r="G10819" s="488"/>
    </row>
    <row r="10820" spans="7:7" ht="15" customHeight="1">
      <c r="G10820" s="488"/>
    </row>
    <row r="10821" spans="7:7" ht="15" customHeight="1">
      <c r="G10821" s="488"/>
    </row>
    <row r="10822" spans="7:7" ht="15" customHeight="1">
      <c r="G10822" s="488"/>
    </row>
    <row r="10823" spans="7:7" ht="15" customHeight="1">
      <c r="G10823" s="488"/>
    </row>
    <row r="10824" spans="7:7" ht="15" customHeight="1">
      <c r="G10824" s="488"/>
    </row>
    <row r="10825" spans="7:7" ht="15" customHeight="1">
      <c r="G10825" s="488"/>
    </row>
    <row r="10826" spans="7:7" ht="15" customHeight="1">
      <c r="G10826" s="488"/>
    </row>
    <row r="10827" spans="7:7" ht="15" customHeight="1">
      <c r="G10827" s="488"/>
    </row>
    <row r="10828" spans="7:7" ht="15" customHeight="1">
      <c r="G10828" s="488"/>
    </row>
    <row r="10829" spans="7:7" ht="15" customHeight="1">
      <c r="G10829" s="488"/>
    </row>
    <row r="10830" spans="7:7" ht="15" customHeight="1">
      <c r="G10830" s="488"/>
    </row>
    <row r="10831" spans="7:7" ht="15" customHeight="1">
      <c r="G10831" s="488"/>
    </row>
    <row r="10832" spans="7:7" ht="15" customHeight="1">
      <c r="G10832" s="488"/>
    </row>
    <row r="10833" spans="7:7" ht="15" customHeight="1">
      <c r="G10833" s="488"/>
    </row>
    <row r="10834" spans="7:7" ht="15" customHeight="1">
      <c r="G10834" s="488"/>
    </row>
    <row r="10835" spans="7:7" ht="15" customHeight="1">
      <c r="G10835" s="488"/>
    </row>
    <row r="10836" spans="7:7" ht="15" customHeight="1">
      <c r="G10836" s="488"/>
    </row>
    <row r="10837" spans="7:7" ht="15" customHeight="1">
      <c r="G10837" s="488"/>
    </row>
    <row r="10838" spans="7:7" ht="15" customHeight="1">
      <c r="G10838" s="488"/>
    </row>
    <row r="10839" spans="7:7" ht="15" customHeight="1">
      <c r="G10839" s="488"/>
    </row>
    <row r="10840" spans="7:7" ht="15" customHeight="1">
      <c r="G10840" s="488"/>
    </row>
    <row r="10841" spans="7:7" ht="15" customHeight="1">
      <c r="G10841" s="488"/>
    </row>
    <row r="10842" spans="7:7" ht="15" customHeight="1">
      <c r="G10842" s="488"/>
    </row>
    <row r="10843" spans="7:7" ht="15" customHeight="1">
      <c r="G10843" s="488"/>
    </row>
    <row r="10844" spans="7:7" ht="15" customHeight="1">
      <c r="G10844" s="488"/>
    </row>
    <row r="10845" spans="7:7" ht="15" customHeight="1">
      <c r="G10845" s="488"/>
    </row>
    <row r="10846" spans="7:7" ht="15" customHeight="1">
      <c r="G10846" s="488"/>
    </row>
    <row r="10847" spans="7:7" ht="15" customHeight="1">
      <c r="G10847" s="488"/>
    </row>
    <row r="10848" spans="7:7" ht="15" customHeight="1">
      <c r="G10848" s="488"/>
    </row>
    <row r="10849" spans="7:7" ht="15" customHeight="1">
      <c r="G10849" s="488"/>
    </row>
    <row r="10850" spans="7:7" ht="15" customHeight="1">
      <c r="G10850" s="488"/>
    </row>
    <row r="10851" spans="7:7" ht="15" customHeight="1">
      <c r="G10851" s="488"/>
    </row>
    <row r="10852" spans="7:7" ht="15" customHeight="1">
      <c r="G10852" s="488"/>
    </row>
    <row r="10853" spans="7:7" ht="15" customHeight="1">
      <c r="G10853" s="488"/>
    </row>
    <row r="10854" spans="7:7" ht="15" customHeight="1">
      <c r="G10854" s="488"/>
    </row>
    <row r="10855" spans="7:7" ht="15" customHeight="1">
      <c r="G10855" s="488"/>
    </row>
    <row r="10856" spans="7:7" ht="15" customHeight="1">
      <c r="G10856" s="488"/>
    </row>
    <row r="10857" spans="7:7" ht="15" customHeight="1">
      <c r="G10857" s="488"/>
    </row>
    <row r="10858" spans="7:7" ht="15" customHeight="1">
      <c r="G10858" s="488"/>
    </row>
    <row r="10859" spans="7:7" ht="15" customHeight="1">
      <c r="G10859" s="488"/>
    </row>
    <row r="10860" spans="7:7" ht="15" customHeight="1">
      <c r="G10860" s="488"/>
    </row>
    <row r="10861" spans="7:7" ht="15" customHeight="1">
      <c r="G10861" s="488"/>
    </row>
    <row r="10862" spans="7:7" ht="15" customHeight="1">
      <c r="G10862" s="488"/>
    </row>
    <row r="10863" spans="7:7" ht="15" customHeight="1">
      <c r="G10863" s="488"/>
    </row>
    <row r="10864" spans="7:7" ht="15" customHeight="1">
      <c r="G10864" s="488"/>
    </row>
    <row r="10865" spans="7:7" ht="15" customHeight="1">
      <c r="G10865" s="488"/>
    </row>
    <row r="10866" spans="7:7" ht="15" customHeight="1">
      <c r="G10866" s="488"/>
    </row>
    <row r="10867" spans="7:7" ht="15" customHeight="1">
      <c r="G10867" s="488"/>
    </row>
    <row r="10868" spans="7:7" ht="15" customHeight="1">
      <c r="G10868" s="488"/>
    </row>
    <row r="10869" spans="7:7" ht="15" customHeight="1">
      <c r="G10869" s="488"/>
    </row>
    <row r="10870" spans="7:7" ht="15" customHeight="1">
      <c r="G10870" s="488"/>
    </row>
    <row r="10871" spans="7:7" ht="15" customHeight="1">
      <c r="G10871" s="488"/>
    </row>
    <row r="10872" spans="7:7" ht="15" customHeight="1">
      <c r="G10872" s="488"/>
    </row>
    <row r="10873" spans="7:7" ht="15" customHeight="1">
      <c r="G10873" s="488"/>
    </row>
    <row r="10874" spans="7:7" ht="15" customHeight="1">
      <c r="G10874" s="488"/>
    </row>
    <row r="10875" spans="7:7" ht="15" customHeight="1">
      <c r="G10875" s="488"/>
    </row>
    <row r="10876" spans="7:7" ht="15" customHeight="1">
      <c r="G10876" s="488"/>
    </row>
    <row r="10877" spans="7:7" ht="15" customHeight="1">
      <c r="G10877" s="488"/>
    </row>
    <row r="10878" spans="7:7" ht="15" customHeight="1">
      <c r="G10878" s="488"/>
    </row>
    <row r="10879" spans="7:7" ht="15" customHeight="1">
      <c r="G10879" s="488"/>
    </row>
    <row r="10880" spans="7:7" ht="15" customHeight="1">
      <c r="G10880" s="488"/>
    </row>
    <row r="10881" spans="7:7" ht="15" customHeight="1">
      <c r="G10881" s="488"/>
    </row>
    <row r="10882" spans="7:7" ht="15" customHeight="1">
      <c r="G10882" s="488"/>
    </row>
    <row r="10883" spans="7:7" ht="15" customHeight="1">
      <c r="G10883" s="488"/>
    </row>
    <row r="10884" spans="7:7" ht="15" customHeight="1">
      <c r="G10884" s="488"/>
    </row>
    <row r="10885" spans="7:7" ht="15" customHeight="1">
      <c r="G10885" s="488"/>
    </row>
    <row r="10886" spans="7:7" ht="15" customHeight="1">
      <c r="G10886" s="488"/>
    </row>
    <row r="10887" spans="7:7" ht="15" customHeight="1">
      <c r="G10887" s="488"/>
    </row>
    <row r="10888" spans="7:7" ht="15" customHeight="1">
      <c r="G10888" s="488"/>
    </row>
    <row r="10889" spans="7:7" ht="15" customHeight="1">
      <c r="G10889" s="488"/>
    </row>
    <row r="10890" spans="7:7" ht="15" customHeight="1">
      <c r="G10890" s="488"/>
    </row>
    <row r="10891" spans="7:7" ht="15" customHeight="1">
      <c r="G10891" s="488"/>
    </row>
    <row r="10892" spans="7:7" ht="15" customHeight="1">
      <c r="G10892" s="488"/>
    </row>
    <row r="10893" spans="7:7" ht="15" customHeight="1">
      <c r="G10893" s="488"/>
    </row>
    <row r="10894" spans="7:7" ht="15" customHeight="1">
      <c r="G10894" s="488"/>
    </row>
    <row r="10895" spans="7:7" ht="15" customHeight="1">
      <c r="G10895" s="488"/>
    </row>
    <row r="10896" spans="7:7" ht="15" customHeight="1">
      <c r="G10896" s="488"/>
    </row>
    <row r="10897" spans="7:7" ht="15" customHeight="1">
      <c r="G10897" s="488"/>
    </row>
    <row r="10898" spans="7:7" ht="15" customHeight="1">
      <c r="G10898" s="488"/>
    </row>
    <row r="10899" spans="7:7" ht="15" customHeight="1">
      <c r="G10899" s="488"/>
    </row>
    <row r="10900" spans="7:7" ht="15" customHeight="1">
      <c r="G10900" s="488"/>
    </row>
    <row r="10901" spans="7:7" ht="15" customHeight="1">
      <c r="G10901" s="488"/>
    </row>
    <row r="10902" spans="7:7" ht="15" customHeight="1">
      <c r="G10902" s="488"/>
    </row>
    <row r="10903" spans="7:7" ht="15" customHeight="1">
      <c r="G10903" s="488"/>
    </row>
    <row r="10904" spans="7:7" ht="15" customHeight="1">
      <c r="G10904" s="488"/>
    </row>
    <row r="10905" spans="7:7" ht="15" customHeight="1">
      <c r="G10905" s="488"/>
    </row>
    <row r="10906" spans="7:7" ht="15" customHeight="1">
      <c r="G10906" s="488"/>
    </row>
    <row r="10907" spans="7:7" ht="15" customHeight="1">
      <c r="G10907" s="488"/>
    </row>
    <row r="10908" spans="7:7" ht="15" customHeight="1">
      <c r="G10908" s="488"/>
    </row>
    <row r="10909" spans="7:7" ht="15" customHeight="1">
      <c r="G10909" s="488"/>
    </row>
    <row r="10910" spans="7:7" ht="15" customHeight="1">
      <c r="G10910" s="488"/>
    </row>
    <row r="10911" spans="7:7" ht="15" customHeight="1">
      <c r="G10911" s="488"/>
    </row>
    <row r="10912" spans="7:7" ht="15" customHeight="1">
      <c r="G10912" s="488"/>
    </row>
    <row r="10913" spans="7:7" ht="15" customHeight="1">
      <c r="G10913" s="488"/>
    </row>
    <row r="10914" spans="7:7" ht="15" customHeight="1">
      <c r="G10914" s="488"/>
    </row>
    <row r="10915" spans="7:7" ht="15" customHeight="1">
      <c r="G10915" s="488"/>
    </row>
    <row r="10916" spans="7:7" ht="15" customHeight="1">
      <c r="G10916" s="488"/>
    </row>
    <row r="10917" spans="7:7" ht="15" customHeight="1">
      <c r="G10917" s="488"/>
    </row>
    <row r="10918" spans="7:7" ht="15" customHeight="1">
      <c r="G10918" s="488"/>
    </row>
    <row r="10919" spans="7:7" ht="15" customHeight="1">
      <c r="G10919" s="488"/>
    </row>
    <row r="10920" spans="7:7" ht="15" customHeight="1">
      <c r="G10920" s="488"/>
    </row>
    <row r="10921" spans="7:7" ht="15" customHeight="1">
      <c r="G10921" s="488"/>
    </row>
    <row r="10922" spans="7:7" ht="15" customHeight="1">
      <c r="G10922" s="488"/>
    </row>
    <row r="10923" spans="7:7" ht="15" customHeight="1">
      <c r="G10923" s="488"/>
    </row>
    <row r="10924" spans="7:7" ht="15" customHeight="1">
      <c r="G10924" s="488"/>
    </row>
    <row r="10925" spans="7:7" ht="15" customHeight="1">
      <c r="G10925" s="488"/>
    </row>
    <row r="10926" spans="7:7" ht="15" customHeight="1">
      <c r="G10926" s="488"/>
    </row>
    <row r="10927" spans="7:7" ht="15" customHeight="1">
      <c r="G10927" s="488"/>
    </row>
    <row r="10928" spans="7:7" ht="15" customHeight="1">
      <c r="G10928" s="488"/>
    </row>
    <row r="10929" spans="7:7" ht="15" customHeight="1">
      <c r="G10929" s="488"/>
    </row>
    <row r="10930" spans="7:7" ht="15" customHeight="1">
      <c r="G10930" s="488"/>
    </row>
    <row r="10931" spans="7:7" ht="15" customHeight="1">
      <c r="G10931" s="488"/>
    </row>
    <row r="10932" spans="7:7" ht="15" customHeight="1">
      <c r="G10932" s="488"/>
    </row>
    <row r="10933" spans="7:7" ht="15" customHeight="1">
      <c r="G10933" s="488"/>
    </row>
    <row r="10934" spans="7:7" ht="15" customHeight="1">
      <c r="G10934" s="488"/>
    </row>
    <row r="10935" spans="7:7" ht="15" customHeight="1">
      <c r="G10935" s="488"/>
    </row>
    <row r="10936" spans="7:7" ht="15" customHeight="1">
      <c r="G10936" s="488"/>
    </row>
    <row r="10937" spans="7:7" ht="15" customHeight="1">
      <c r="G10937" s="488"/>
    </row>
    <row r="10938" spans="7:7" ht="15" customHeight="1">
      <c r="G10938" s="488"/>
    </row>
    <row r="10939" spans="7:7" ht="15" customHeight="1">
      <c r="G10939" s="488"/>
    </row>
    <row r="10940" spans="7:7" ht="15" customHeight="1">
      <c r="G10940" s="488"/>
    </row>
    <row r="10941" spans="7:7" ht="15" customHeight="1">
      <c r="G10941" s="488"/>
    </row>
    <row r="10942" spans="7:7" ht="15" customHeight="1">
      <c r="G10942" s="488"/>
    </row>
    <row r="10943" spans="7:7" ht="15" customHeight="1">
      <c r="G10943" s="488"/>
    </row>
    <row r="10944" spans="7:7" ht="15" customHeight="1">
      <c r="G10944" s="488"/>
    </row>
    <row r="10945" spans="7:7" ht="15" customHeight="1">
      <c r="G10945" s="488"/>
    </row>
    <row r="10946" spans="7:7" ht="15" customHeight="1">
      <c r="G10946" s="488"/>
    </row>
    <row r="10947" spans="7:7" ht="15" customHeight="1">
      <c r="G10947" s="488"/>
    </row>
    <row r="10948" spans="7:7" ht="15" customHeight="1">
      <c r="G10948" s="488"/>
    </row>
    <row r="10949" spans="7:7" ht="15" customHeight="1">
      <c r="G10949" s="488"/>
    </row>
    <row r="10950" spans="7:7" ht="15" customHeight="1">
      <c r="G10950" s="488"/>
    </row>
    <row r="10951" spans="7:7" ht="15" customHeight="1">
      <c r="G10951" s="488"/>
    </row>
    <row r="10952" spans="7:7" ht="15" customHeight="1">
      <c r="G10952" s="488"/>
    </row>
    <row r="10953" spans="7:7" ht="15" customHeight="1">
      <c r="G10953" s="488"/>
    </row>
    <row r="10954" spans="7:7" ht="15" customHeight="1">
      <c r="G10954" s="488"/>
    </row>
    <row r="10955" spans="7:7" ht="15" customHeight="1">
      <c r="G10955" s="488"/>
    </row>
    <row r="10956" spans="7:7" ht="15" customHeight="1">
      <c r="G10956" s="488"/>
    </row>
    <row r="10957" spans="7:7" ht="15" customHeight="1">
      <c r="G10957" s="488"/>
    </row>
    <row r="10958" spans="7:7" ht="15" customHeight="1">
      <c r="G10958" s="488"/>
    </row>
    <row r="10959" spans="7:7" ht="15" customHeight="1">
      <c r="G10959" s="488"/>
    </row>
    <row r="10960" spans="7:7" ht="15" customHeight="1">
      <c r="G10960" s="488"/>
    </row>
    <row r="10961" spans="7:7" ht="15" customHeight="1">
      <c r="G10961" s="488"/>
    </row>
    <row r="10962" spans="7:7" ht="15" customHeight="1">
      <c r="G10962" s="488"/>
    </row>
    <row r="10963" spans="7:7" ht="15" customHeight="1">
      <c r="G10963" s="488"/>
    </row>
    <row r="10964" spans="7:7" ht="15" customHeight="1">
      <c r="G10964" s="488"/>
    </row>
    <row r="10965" spans="7:7" ht="15" customHeight="1">
      <c r="G10965" s="488"/>
    </row>
    <row r="10966" spans="7:7" ht="15" customHeight="1">
      <c r="G10966" s="488"/>
    </row>
    <row r="10967" spans="7:7" ht="15" customHeight="1">
      <c r="G10967" s="488"/>
    </row>
    <row r="10968" spans="7:7" ht="15" customHeight="1">
      <c r="G10968" s="488"/>
    </row>
    <row r="10969" spans="7:7" ht="15" customHeight="1">
      <c r="G10969" s="488"/>
    </row>
    <row r="10970" spans="7:7" ht="15" customHeight="1">
      <c r="G10970" s="488"/>
    </row>
    <row r="10971" spans="7:7" ht="15" customHeight="1">
      <c r="G10971" s="488"/>
    </row>
    <row r="10972" spans="7:7" ht="15" customHeight="1">
      <c r="G10972" s="488"/>
    </row>
    <row r="10973" spans="7:7" ht="15" customHeight="1">
      <c r="G10973" s="488"/>
    </row>
    <row r="10974" spans="7:7" ht="15" customHeight="1">
      <c r="G10974" s="488"/>
    </row>
    <row r="10975" spans="7:7" ht="15" customHeight="1">
      <c r="G10975" s="488"/>
    </row>
    <row r="10976" spans="7:7" ht="15" customHeight="1">
      <c r="G10976" s="488"/>
    </row>
    <row r="10977" spans="7:7" ht="15" customHeight="1">
      <c r="G10977" s="488"/>
    </row>
    <row r="10978" spans="7:7" ht="15" customHeight="1">
      <c r="G10978" s="488"/>
    </row>
    <row r="10979" spans="7:7" ht="15" customHeight="1">
      <c r="G10979" s="488"/>
    </row>
    <row r="10980" spans="7:7" ht="15" customHeight="1">
      <c r="G10980" s="488"/>
    </row>
    <row r="10981" spans="7:7" ht="15" customHeight="1">
      <c r="G10981" s="488"/>
    </row>
    <row r="10982" spans="7:7" ht="15" customHeight="1">
      <c r="G10982" s="488"/>
    </row>
    <row r="10983" spans="7:7" ht="15" customHeight="1">
      <c r="G10983" s="488"/>
    </row>
    <row r="10984" spans="7:7" ht="15" customHeight="1">
      <c r="G10984" s="488"/>
    </row>
    <row r="10985" spans="7:7" ht="15" customHeight="1">
      <c r="G10985" s="488"/>
    </row>
    <row r="10986" spans="7:7" ht="15" customHeight="1">
      <c r="G10986" s="488"/>
    </row>
    <row r="10987" spans="7:7" ht="15" customHeight="1">
      <c r="G10987" s="488"/>
    </row>
    <row r="10988" spans="7:7" ht="15" customHeight="1">
      <c r="G10988" s="488"/>
    </row>
    <row r="10989" spans="7:7" ht="15" customHeight="1">
      <c r="G10989" s="488"/>
    </row>
    <row r="10990" spans="7:7" ht="15" customHeight="1">
      <c r="G10990" s="488"/>
    </row>
    <row r="10991" spans="7:7" ht="15" customHeight="1">
      <c r="G10991" s="488"/>
    </row>
    <row r="10992" spans="7:7" ht="15" customHeight="1">
      <c r="G10992" s="488"/>
    </row>
    <row r="10993" spans="7:7" ht="15" customHeight="1">
      <c r="G10993" s="488"/>
    </row>
    <row r="10994" spans="7:7" ht="15" customHeight="1">
      <c r="G10994" s="488"/>
    </row>
    <row r="10995" spans="7:7" ht="15" customHeight="1">
      <c r="G10995" s="488"/>
    </row>
    <row r="10996" spans="7:7" ht="15" customHeight="1">
      <c r="G10996" s="488"/>
    </row>
    <row r="10997" spans="7:7" ht="15" customHeight="1">
      <c r="G10997" s="488"/>
    </row>
    <row r="10998" spans="7:7" ht="15" customHeight="1">
      <c r="G10998" s="488"/>
    </row>
    <row r="10999" spans="7:7" ht="15" customHeight="1">
      <c r="G10999" s="488"/>
    </row>
    <row r="11000" spans="7:7" ht="15" customHeight="1">
      <c r="G11000" s="488"/>
    </row>
    <row r="11001" spans="7:7" ht="15" customHeight="1">
      <c r="G11001" s="488"/>
    </row>
    <row r="11002" spans="7:7" ht="15" customHeight="1">
      <c r="G11002" s="488"/>
    </row>
    <row r="11003" spans="7:7" ht="15" customHeight="1">
      <c r="G11003" s="488"/>
    </row>
    <row r="11004" spans="7:7" ht="15" customHeight="1">
      <c r="G11004" s="488"/>
    </row>
    <row r="11005" spans="7:7" ht="15" customHeight="1">
      <c r="G11005" s="488"/>
    </row>
    <row r="11006" spans="7:7" ht="15" customHeight="1">
      <c r="G11006" s="488"/>
    </row>
    <row r="11007" spans="7:7" ht="15" customHeight="1">
      <c r="G11007" s="488"/>
    </row>
    <row r="11008" spans="7:7" ht="15" customHeight="1">
      <c r="G11008" s="488"/>
    </row>
    <row r="11009" spans="7:7" ht="15" customHeight="1">
      <c r="G11009" s="488"/>
    </row>
    <row r="11010" spans="7:7" ht="15" customHeight="1">
      <c r="G11010" s="488"/>
    </row>
    <row r="11011" spans="7:7" ht="15" customHeight="1">
      <c r="G11011" s="488"/>
    </row>
    <row r="11012" spans="7:7" ht="15" customHeight="1">
      <c r="G11012" s="488"/>
    </row>
    <row r="11013" spans="7:7" ht="15" customHeight="1">
      <c r="G11013" s="488"/>
    </row>
    <row r="11014" spans="7:7" ht="15" customHeight="1">
      <c r="G11014" s="488"/>
    </row>
    <row r="11015" spans="7:7" ht="15" customHeight="1">
      <c r="G11015" s="488"/>
    </row>
    <row r="11016" spans="7:7" ht="15" customHeight="1">
      <c r="G11016" s="488"/>
    </row>
    <row r="11017" spans="7:7" ht="15" customHeight="1">
      <c r="G11017" s="488"/>
    </row>
    <row r="11018" spans="7:7" ht="15" customHeight="1">
      <c r="G11018" s="488"/>
    </row>
    <row r="11019" spans="7:7" ht="15" customHeight="1">
      <c r="G11019" s="488"/>
    </row>
    <row r="11020" spans="7:7" ht="15" customHeight="1">
      <c r="G11020" s="488"/>
    </row>
    <row r="11021" spans="7:7" ht="15" customHeight="1">
      <c r="G11021" s="488"/>
    </row>
    <row r="11022" spans="7:7" ht="15" customHeight="1">
      <c r="G11022" s="488"/>
    </row>
    <row r="11023" spans="7:7" ht="15" customHeight="1">
      <c r="G11023" s="488"/>
    </row>
    <row r="11024" spans="7:7" ht="15" customHeight="1">
      <c r="G11024" s="488"/>
    </row>
    <row r="11025" spans="7:7" ht="15" customHeight="1">
      <c r="G11025" s="488"/>
    </row>
    <row r="11026" spans="7:7" ht="15" customHeight="1">
      <c r="G11026" s="488"/>
    </row>
    <row r="11027" spans="7:7" ht="15" customHeight="1">
      <c r="G11027" s="488"/>
    </row>
    <row r="11028" spans="7:7" ht="15" customHeight="1">
      <c r="G11028" s="488"/>
    </row>
    <row r="11029" spans="7:7" ht="15" customHeight="1">
      <c r="G11029" s="488"/>
    </row>
    <row r="11030" spans="7:7" ht="15" customHeight="1">
      <c r="G11030" s="488"/>
    </row>
    <row r="11031" spans="7:7" ht="15" customHeight="1">
      <c r="G11031" s="488"/>
    </row>
    <row r="11032" spans="7:7" ht="15" customHeight="1">
      <c r="G11032" s="488"/>
    </row>
    <row r="11033" spans="7:7" ht="15" customHeight="1">
      <c r="G11033" s="488"/>
    </row>
    <row r="11034" spans="7:7" ht="15" customHeight="1">
      <c r="G11034" s="488"/>
    </row>
    <row r="11035" spans="7:7" ht="15" customHeight="1">
      <c r="G11035" s="488"/>
    </row>
    <row r="11036" spans="7:7" ht="15" customHeight="1">
      <c r="G11036" s="488"/>
    </row>
    <row r="11037" spans="7:7" ht="15" customHeight="1">
      <c r="G11037" s="488"/>
    </row>
    <row r="11038" spans="7:7" ht="15" customHeight="1">
      <c r="G11038" s="488"/>
    </row>
    <row r="11039" spans="7:7" ht="15" customHeight="1">
      <c r="G11039" s="488"/>
    </row>
    <row r="11040" spans="7:7" ht="15" customHeight="1">
      <c r="G11040" s="488"/>
    </row>
    <row r="11041" spans="7:7" ht="15" customHeight="1">
      <c r="G11041" s="488"/>
    </row>
    <row r="11042" spans="7:7" ht="15" customHeight="1">
      <c r="G11042" s="488"/>
    </row>
    <row r="11043" spans="7:7" ht="15" customHeight="1">
      <c r="G11043" s="488"/>
    </row>
    <row r="11044" spans="7:7" ht="15" customHeight="1">
      <c r="G11044" s="488"/>
    </row>
    <row r="11045" spans="7:7" ht="15" customHeight="1">
      <c r="G11045" s="488"/>
    </row>
    <row r="11046" spans="7:7" ht="15" customHeight="1">
      <c r="G11046" s="488"/>
    </row>
    <row r="11047" spans="7:7" ht="15" customHeight="1">
      <c r="G11047" s="488"/>
    </row>
    <row r="11048" spans="7:7" ht="15" customHeight="1">
      <c r="G11048" s="488"/>
    </row>
    <row r="11049" spans="7:7" ht="15" customHeight="1">
      <c r="G11049" s="488"/>
    </row>
    <row r="11050" spans="7:7" ht="15" customHeight="1">
      <c r="G11050" s="488"/>
    </row>
    <row r="11051" spans="7:7" ht="15" customHeight="1">
      <c r="G11051" s="488"/>
    </row>
    <row r="11052" spans="7:7" ht="15" customHeight="1">
      <c r="G11052" s="488"/>
    </row>
    <row r="11053" spans="7:7" ht="15" customHeight="1">
      <c r="G11053" s="488"/>
    </row>
    <row r="11054" spans="7:7" ht="15" customHeight="1">
      <c r="G11054" s="488"/>
    </row>
    <row r="11055" spans="7:7" ht="15" customHeight="1">
      <c r="G11055" s="488"/>
    </row>
    <row r="11056" spans="7:7" ht="15" customHeight="1">
      <c r="G11056" s="488"/>
    </row>
    <row r="11057" spans="7:7" ht="15" customHeight="1">
      <c r="G11057" s="488"/>
    </row>
    <row r="11058" spans="7:7" ht="15" customHeight="1">
      <c r="G11058" s="488"/>
    </row>
    <row r="11059" spans="7:7" ht="15" customHeight="1">
      <c r="G11059" s="488"/>
    </row>
    <row r="11060" spans="7:7" ht="15" customHeight="1">
      <c r="G11060" s="488"/>
    </row>
    <row r="11061" spans="7:7" ht="15" customHeight="1">
      <c r="G11061" s="488"/>
    </row>
    <row r="11062" spans="7:7" ht="15" customHeight="1">
      <c r="G11062" s="488"/>
    </row>
    <row r="11063" spans="7:7" ht="15" customHeight="1">
      <c r="G11063" s="488"/>
    </row>
    <row r="11064" spans="7:7" ht="15" customHeight="1">
      <c r="G11064" s="488"/>
    </row>
    <row r="11065" spans="7:7" ht="15" customHeight="1">
      <c r="G11065" s="488"/>
    </row>
    <row r="11066" spans="7:7" ht="15" customHeight="1">
      <c r="G11066" s="488"/>
    </row>
    <row r="11067" spans="7:7" ht="15" customHeight="1">
      <c r="G11067" s="488"/>
    </row>
    <row r="11068" spans="7:7" ht="15" customHeight="1">
      <c r="G11068" s="488"/>
    </row>
    <row r="11069" spans="7:7" ht="15" customHeight="1">
      <c r="G11069" s="488"/>
    </row>
    <row r="11070" spans="7:7" ht="15" customHeight="1">
      <c r="G11070" s="488"/>
    </row>
    <row r="11071" spans="7:7" ht="15" customHeight="1">
      <c r="G11071" s="488"/>
    </row>
    <row r="11072" spans="7:7" ht="15" customHeight="1">
      <c r="G11072" s="488"/>
    </row>
    <row r="11073" spans="7:7" ht="15" customHeight="1">
      <c r="G11073" s="488"/>
    </row>
    <row r="11074" spans="7:7" ht="15" customHeight="1">
      <c r="G11074" s="488"/>
    </row>
    <row r="11075" spans="7:7" ht="15" customHeight="1">
      <c r="G11075" s="488"/>
    </row>
    <row r="11076" spans="7:7" ht="15" customHeight="1">
      <c r="G11076" s="488"/>
    </row>
    <row r="11077" spans="7:7" ht="15" customHeight="1">
      <c r="G11077" s="488"/>
    </row>
    <row r="11078" spans="7:7" ht="15" customHeight="1">
      <c r="G11078" s="488"/>
    </row>
    <row r="11079" spans="7:7" ht="15" customHeight="1">
      <c r="G11079" s="488"/>
    </row>
    <row r="11080" spans="7:7" ht="15" customHeight="1">
      <c r="G11080" s="488"/>
    </row>
    <row r="11081" spans="7:7" ht="15" customHeight="1">
      <c r="G11081" s="488"/>
    </row>
    <row r="11082" spans="7:7" ht="15" customHeight="1">
      <c r="G11082" s="488"/>
    </row>
    <row r="11083" spans="7:7" ht="15" customHeight="1">
      <c r="G11083" s="488"/>
    </row>
    <row r="11084" spans="7:7" ht="15" customHeight="1">
      <c r="G11084" s="488"/>
    </row>
    <row r="11085" spans="7:7" ht="15" customHeight="1">
      <c r="G11085" s="488"/>
    </row>
    <row r="11086" spans="7:7" ht="15" customHeight="1">
      <c r="G11086" s="488"/>
    </row>
    <row r="11087" spans="7:7" ht="15" customHeight="1">
      <c r="G11087" s="488"/>
    </row>
    <row r="11088" spans="7:7" ht="15" customHeight="1">
      <c r="G11088" s="488"/>
    </row>
    <row r="11089" spans="7:7" ht="15" customHeight="1">
      <c r="G11089" s="488"/>
    </row>
    <row r="11090" spans="7:7" ht="15" customHeight="1">
      <c r="G11090" s="488"/>
    </row>
    <row r="11091" spans="7:7" ht="15" customHeight="1">
      <c r="G11091" s="488"/>
    </row>
    <row r="11092" spans="7:7" ht="15" customHeight="1">
      <c r="G11092" s="488"/>
    </row>
    <row r="11093" spans="7:7" ht="15" customHeight="1">
      <c r="G11093" s="488"/>
    </row>
    <row r="11094" spans="7:7" ht="15" customHeight="1">
      <c r="G11094" s="488"/>
    </row>
    <row r="11095" spans="7:7" ht="15" customHeight="1">
      <c r="G11095" s="488"/>
    </row>
    <row r="11096" spans="7:7" ht="15" customHeight="1">
      <c r="G11096" s="488"/>
    </row>
    <row r="11097" spans="7:7" ht="15" customHeight="1">
      <c r="G11097" s="488"/>
    </row>
    <row r="11098" spans="7:7" ht="15" customHeight="1">
      <c r="G11098" s="488"/>
    </row>
    <row r="11099" spans="7:7" ht="15" customHeight="1">
      <c r="G11099" s="488"/>
    </row>
    <row r="11100" spans="7:7" ht="15" customHeight="1">
      <c r="G11100" s="488"/>
    </row>
    <row r="11101" spans="7:7" ht="15" customHeight="1">
      <c r="G11101" s="488"/>
    </row>
    <row r="11102" spans="7:7" ht="15" customHeight="1">
      <c r="G11102" s="488"/>
    </row>
    <row r="11103" spans="7:7" ht="15" customHeight="1">
      <c r="G11103" s="488"/>
    </row>
    <row r="11104" spans="7:7" ht="15" customHeight="1">
      <c r="G11104" s="488"/>
    </row>
    <row r="11105" spans="7:7" ht="15" customHeight="1">
      <c r="G11105" s="488"/>
    </row>
    <row r="11106" spans="7:7" ht="15" customHeight="1">
      <c r="G11106" s="488"/>
    </row>
    <row r="11107" spans="7:7" ht="15" customHeight="1">
      <c r="G11107" s="488"/>
    </row>
    <row r="11108" spans="7:7" ht="15" customHeight="1">
      <c r="G11108" s="488"/>
    </row>
    <row r="11109" spans="7:7" ht="15" customHeight="1">
      <c r="G11109" s="488"/>
    </row>
    <row r="11110" spans="7:7" ht="15" customHeight="1">
      <c r="G11110" s="488"/>
    </row>
    <row r="11111" spans="7:7" ht="15" customHeight="1">
      <c r="G11111" s="488"/>
    </row>
    <row r="11112" spans="7:7" ht="15" customHeight="1">
      <c r="G11112" s="488"/>
    </row>
    <row r="11113" spans="7:7" ht="15" customHeight="1">
      <c r="G11113" s="488"/>
    </row>
    <row r="11114" spans="7:7" ht="15" customHeight="1">
      <c r="G11114" s="488"/>
    </row>
    <row r="11115" spans="7:7" ht="15" customHeight="1">
      <c r="G11115" s="488"/>
    </row>
    <row r="11116" spans="7:7" ht="15" customHeight="1">
      <c r="G11116" s="488"/>
    </row>
    <row r="11117" spans="7:7" ht="15" customHeight="1">
      <c r="G11117" s="488"/>
    </row>
    <row r="11118" spans="7:7" ht="15" customHeight="1">
      <c r="G11118" s="488"/>
    </row>
    <row r="11119" spans="7:7" ht="15" customHeight="1">
      <c r="G11119" s="488"/>
    </row>
    <row r="11120" spans="7:7" ht="15" customHeight="1">
      <c r="G11120" s="488"/>
    </row>
    <row r="11121" spans="7:7" ht="15" customHeight="1">
      <c r="G11121" s="488"/>
    </row>
    <row r="11122" spans="7:7" ht="15" customHeight="1">
      <c r="G11122" s="488"/>
    </row>
    <row r="11123" spans="7:7" ht="15" customHeight="1">
      <c r="G11123" s="488"/>
    </row>
    <row r="11124" spans="7:7" ht="15" customHeight="1">
      <c r="G11124" s="488"/>
    </row>
    <row r="11125" spans="7:7" ht="15" customHeight="1">
      <c r="G11125" s="488"/>
    </row>
    <row r="11126" spans="7:7" ht="15" customHeight="1">
      <c r="G11126" s="488"/>
    </row>
    <row r="11127" spans="7:7" ht="15" customHeight="1">
      <c r="G11127" s="488"/>
    </row>
    <row r="11128" spans="7:7" ht="15" customHeight="1">
      <c r="G11128" s="488"/>
    </row>
    <row r="11129" spans="7:7" ht="15" customHeight="1">
      <c r="G11129" s="488"/>
    </row>
    <row r="11130" spans="7:7" ht="15" customHeight="1">
      <c r="G11130" s="488"/>
    </row>
    <row r="11131" spans="7:7" ht="15" customHeight="1">
      <c r="G11131" s="488"/>
    </row>
    <row r="11132" spans="7:7" ht="15" customHeight="1">
      <c r="G11132" s="488"/>
    </row>
    <row r="11133" spans="7:7" ht="15" customHeight="1">
      <c r="G11133" s="488"/>
    </row>
    <row r="11134" spans="7:7" ht="15" customHeight="1">
      <c r="G11134" s="488"/>
    </row>
    <row r="11135" spans="7:7" ht="15" customHeight="1">
      <c r="G11135" s="488"/>
    </row>
    <row r="11136" spans="7:7" ht="15" customHeight="1">
      <c r="G11136" s="488"/>
    </row>
    <row r="11137" spans="7:7" ht="15" customHeight="1">
      <c r="G11137" s="488"/>
    </row>
    <row r="11138" spans="7:7" ht="15" customHeight="1">
      <c r="G11138" s="488"/>
    </row>
    <row r="11139" spans="7:7" ht="15" customHeight="1">
      <c r="G11139" s="488"/>
    </row>
    <row r="11140" spans="7:7" ht="15" customHeight="1">
      <c r="G11140" s="488"/>
    </row>
    <row r="11141" spans="7:7" ht="15" customHeight="1">
      <c r="G11141" s="488"/>
    </row>
    <row r="11142" spans="7:7" ht="15" customHeight="1">
      <c r="G11142" s="488"/>
    </row>
    <row r="11143" spans="7:7" ht="15" customHeight="1">
      <c r="G11143" s="488"/>
    </row>
    <row r="11144" spans="7:7" ht="15" customHeight="1">
      <c r="G11144" s="488"/>
    </row>
    <row r="11145" spans="7:7" ht="15" customHeight="1">
      <c r="G11145" s="488"/>
    </row>
    <row r="11146" spans="7:7" ht="15" customHeight="1">
      <c r="G11146" s="488"/>
    </row>
    <row r="11147" spans="7:7" ht="15" customHeight="1">
      <c r="G11147" s="488"/>
    </row>
    <row r="11148" spans="7:7" ht="15" customHeight="1">
      <c r="G11148" s="488"/>
    </row>
    <row r="11149" spans="7:7" ht="15" customHeight="1">
      <c r="G11149" s="488"/>
    </row>
    <row r="11150" spans="7:7" ht="15" customHeight="1">
      <c r="G11150" s="488"/>
    </row>
    <row r="11151" spans="7:7" ht="15" customHeight="1">
      <c r="G11151" s="488"/>
    </row>
    <row r="11152" spans="7:7" ht="15" customHeight="1">
      <c r="G11152" s="488"/>
    </row>
    <row r="11153" spans="7:7" ht="15" customHeight="1">
      <c r="G11153" s="488"/>
    </row>
    <row r="11154" spans="7:7" ht="15" customHeight="1">
      <c r="G11154" s="488"/>
    </row>
    <row r="11155" spans="7:7" ht="15" customHeight="1">
      <c r="G11155" s="488"/>
    </row>
    <row r="11156" spans="7:7" ht="15" customHeight="1">
      <c r="G11156" s="488"/>
    </row>
    <row r="11157" spans="7:7" ht="15" customHeight="1">
      <c r="G11157" s="488"/>
    </row>
    <row r="11158" spans="7:7" ht="15" customHeight="1">
      <c r="G11158" s="488"/>
    </row>
    <row r="11159" spans="7:7" ht="15" customHeight="1">
      <c r="G11159" s="488"/>
    </row>
    <row r="11160" spans="7:7" ht="15" customHeight="1">
      <c r="G11160" s="488"/>
    </row>
    <row r="11161" spans="7:7" ht="15" customHeight="1">
      <c r="G11161" s="488"/>
    </row>
    <row r="11162" spans="7:7" ht="15" customHeight="1">
      <c r="G11162" s="488"/>
    </row>
    <row r="11163" spans="7:7" ht="15" customHeight="1">
      <c r="G11163" s="488"/>
    </row>
    <row r="11164" spans="7:7" ht="15" customHeight="1">
      <c r="G11164" s="488"/>
    </row>
    <row r="11165" spans="7:7" ht="15" customHeight="1">
      <c r="G11165" s="488"/>
    </row>
    <row r="11166" spans="7:7" ht="15" customHeight="1">
      <c r="G11166" s="488"/>
    </row>
    <row r="11167" spans="7:7" ht="15" customHeight="1">
      <c r="G11167" s="488"/>
    </row>
    <row r="11168" spans="7:7" ht="15" customHeight="1">
      <c r="G11168" s="488"/>
    </row>
    <row r="11169" spans="7:7" ht="15" customHeight="1">
      <c r="G11169" s="488"/>
    </row>
    <row r="11170" spans="7:7" ht="15" customHeight="1">
      <c r="G11170" s="488"/>
    </row>
    <row r="11171" spans="7:7" ht="15" customHeight="1">
      <c r="G11171" s="488"/>
    </row>
    <row r="11172" spans="7:7" ht="15" customHeight="1">
      <c r="G11172" s="488"/>
    </row>
    <row r="11173" spans="7:7" ht="15" customHeight="1">
      <c r="G11173" s="488"/>
    </row>
    <row r="11174" spans="7:7" ht="15" customHeight="1">
      <c r="G11174" s="488"/>
    </row>
    <row r="11175" spans="7:7" ht="15" customHeight="1">
      <c r="G11175" s="488"/>
    </row>
    <row r="11176" spans="7:7" ht="15" customHeight="1">
      <c r="G11176" s="488"/>
    </row>
    <row r="11177" spans="7:7" ht="15" customHeight="1">
      <c r="G11177" s="488"/>
    </row>
    <row r="11178" spans="7:7" ht="15" customHeight="1">
      <c r="G11178" s="488"/>
    </row>
    <row r="11179" spans="7:7" ht="15" customHeight="1">
      <c r="G11179" s="488"/>
    </row>
    <row r="11180" spans="7:7" ht="15" customHeight="1">
      <c r="G11180" s="488"/>
    </row>
    <row r="11181" spans="7:7" ht="15" customHeight="1">
      <c r="G11181" s="488"/>
    </row>
    <row r="11182" spans="7:7" ht="15" customHeight="1">
      <c r="G11182" s="488"/>
    </row>
    <row r="11183" spans="7:7" ht="15" customHeight="1">
      <c r="G11183" s="488"/>
    </row>
    <row r="11184" spans="7:7" ht="15" customHeight="1">
      <c r="G11184" s="488"/>
    </row>
    <row r="11185" spans="7:7" ht="15" customHeight="1">
      <c r="G11185" s="488"/>
    </row>
    <row r="11186" spans="7:7" ht="15" customHeight="1">
      <c r="G11186" s="488"/>
    </row>
    <row r="11187" spans="7:7" ht="15" customHeight="1">
      <c r="G11187" s="488"/>
    </row>
    <row r="11188" spans="7:7" ht="15" customHeight="1">
      <c r="G11188" s="488"/>
    </row>
    <row r="11189" spans="7:7" ht="15" customHeight="1">
      <c r="G11189" s="488"/>
    </row>
    <row r="11190" spans="7:7" ht="15" customHeight="1">
      <c r="G11190" s="488"/>
    </row>
    <row r="11191" spans="7:7" ht="15" customHeight="1">
      <c r="G11191" s="488"/>
    </row>
    <row r="11192" spans="7:7" ht="15" customHeight="1">
      <c r="G11192" s="488"/>
    </row>
    <row r="11193" spans="7:7" ht="15" customHeight="1">
      <c r="G11193" s="488"/>
    </row>
    <row r="11194" spans="7:7" ht="15" customHeight="1">
      <c r="G11194" s="488"/>
    </row>
    <row r="11195" spans="7:7" ht="15" customHeight="1">
      <c r="G11195" s="488"/>
    </row>
    <row r="11196" spans="7:7" ht="15" customHeight="1">
      <c r="G11196" s="488"/>
    </row>
    <row r="11197" spans="7:7" ht="15" customHeight="1">
      <c r="G11197" s="488"/>
    </row>
    <row r="11198" spans="7:7" ht="15" customHeight="1">
      <c r="G11198" s="488"/>
    </row>
    <row r="11199" spans="7:7" ht="15" customHeight="1">
      <c r="G11199" s="488"/>
    </row>
    <row r="11200" spans="7:7" ht="15" customHeight="1">
      <c r="G11200" s="488"/>
    </row>
    <row r="11201" spans="7:7" ht="15" customHeight="1">
      <c r="G11201" s="488"/>
    </row>
    <row r="11202" spans="7:7" ht="15" customHeight="1">
      <c r="G11202" s="488"/>
    </row>
    <row r="11203" spans="7:7" ht="15" customHeight="1">
      <c r="G11203" s="488"/>
    </row>
    <row r="11204" spans="7:7" ht="15" customHeight="1">
      <c r="G11204" s="488"/>
    </row>
    <row r="11205" spans="7:7" ht="15" customHeight="1">
      <c r="G11205" s="488"/>
    </row>
    <row r="11206" spans="7:7" ht="15" customHeight="1">
      <c r="G11206" s="488"/>
    </row>
    <row r="11207" spans="7:7" ht="15" customHeight="1">
      <c r="G11207" s="488"/>
    </row>
    <row r="11208" spans="7:7" ht="15" customHeight="1">
      <c r="G11208" s="488"/>
    </row>
    <row r="11209" spans="7:7" ht="15" customHeight="1">
      <c r="G11209" s="488"/>
    </row>
    <row r="11210" spans="7:7" ht="15" customHeight="1">
      <c r="G11210" s="488"/>
    </row>
    <row r="11211" spans="7:7" ht="15" customHeight="1">
      <c r="G11211" s="488"/>
    </row>
    <row r="11212" spans="7:7" ht="15" customHeight="1">
      <c r="G11212" s="488"/>
    </row>
    <row r="11213" spans="7:7" ht="15" customHeight="1">
      <c r="G11213" s="488"/>
    </row>
    <row r="11214" spans="7:7" ht="15" customHeight="1">
      <c r="G11214" s="488"/>
    </row>
    <row r="11215" spans="7:7" ht="15" customHeight="1">
      <c r="G11215" s="488"/>
    </row>
    <row r="11216" spans="7:7" ht="15" customHeight="1">
      <c r="G11216" s="488"/>
    </row>
    <row r="11217" spans="7:7" ht="15" customHeight="1">
      <c r="G11217" s="488"/>
    </row>
    <row r="11218" spans="7:7" ht="15" customHeight="1">
      <c r="G11218" s="488"/>
    </row>
    <row r="11219" spans="7:7" ht="15" customHeight="1">
      <c r="G11219" s="488"/>
    </row>
    <row r="11220" spans="7:7" ht="15" customHeight="1">
      <c r="G11220" s="488"/>
    </row>
    <row r="11221" spans="7:7" ht="15" customHeight="1">
      <c r="G11221" s="488"/>
    </row>
    <row r="11222" spans="7:7" ht="15" customHeight="1">
      <c r="G11222" s="488"/>
    </row>
    <row r="11223" spans="7:7" ht="15" customHeight="1">
      <c r="G11223" s="488"/>
    </row>
    <row r="11224" spans="7:7" ht="15" customHeight="1">
      <c r="G11224" s="488"/>
    </row>
    <row r="11225" spans="7:7" ht="15" customHeight="1">
      <c r="G11225" s="488"/>
    </row>
    <row r="11226" spans="7:7" ht="15" customHeight="1">
      <c r="G11226" s="488"/>
    </row>
    <row r="11227" spans="7:7" ht="15" customHeight="1">
      <c r="G11227" s="488"/>
    </row>
    <row r="11228" spans="7:7" ht="15" customHeight="1">
      <c r="G11228" s="488"/>
    </row>
    <row r="11229" spans="7:7" ht="15" customHeight="1">
      <c r="G11229" s="488"/>
    </row>
    <row r="11230" spans="7:7" ht="15" customHeight="1">
      <c r="G11230" s="488"/>
    </row>
    <row r="11231" spans="7:7" ht="15" customHeight="1">
      <c r="G11231" s="488"/>
    </row>
    <row r="11232" spans="7:7" ht="15" customHeight="1">
      <c r="G11232" s="488"/>
    </row>
    <row r="11233" spans="7:7" ht="15" customHeight="1">
      <c r="G11233" s="488"/>
    </row>
    <row r="11234" spans="7:7" ht="15" customHeight="1">
      <c r="G11234" s="488"/>
    </row>
    <row r="11235" spans="7:7" ht="15" customHeight="1">
      <c r="G11235" s="488"/>
    </row>
    <row r="11236" spans="7:7" ht="15" customHeight="1">
      <c r="G11236" s="488"/>
    </row>
    <row r="11237" spans="7:7" ht="15" customHeight="1">
      <c r="G11237" s="488"/>
    </row>
    <row r="11238" spans="7:7" ht="15" customHeight="1">
      <c r="G11238" s="488"/>
    </row>
    <row r="11239" spans="7:7" ht="15" customHeight="1">
      <c r="G11239" s="488"/>
    </row>
    <row r="11240" spans="7:7" ht="15" customHeight="1">
      <c r="G11240" s="488"/>
    </row>
    <row r="11241" spans="7:7" ht="15" customHeight="1">
      <c r="G11241" s="488"/>
    </row>
    <row r="11242" spans="7:7" ht="15" customHeight="1">
      <c r="G11242" s="488"/>
    </row>
    <row r="11243" spans="7:7" ht="15" customHeight="1">
      <c r="G11243" s="488"/>
    </row>
    <row r="11244" spans="7:7" ht="15" customHeight="1">
      <c r="G11244" s="488"/>
    </row>
    <row r="11245" spans="7:7" ht="15" customHeight="1">
      <c r="G11245" s="488"/>
    </row>
    <row r="11246" spans="7:7" ht="15" customHeight="1">
      <c r="G11246" s="488"/>
    </row>
    <row r="11247" spans="7:7" ht="15" customHeight="1">
      <c r="G11247" s="488"/>
    </row>
    <row r="11248" spans="7:7" ht="15" customHeight="1">
      <c r="G11248" s="488"/>
    </row>
    <row r="11249" spans="7:7" ht="15" customHeight="1">
      <c r="G11249" s="488"/>
    </row>
    <row r="11250" spans="7:7" ht="15" customHeight="1">
      <c r="G11250" s="488"/>
    </row>
    <row r="11251" spans="7:7" ht="15" customHeight="1">
      <c r="G11251" s="488"/>
    </row>
    <row r="11252" spans="7:7" ht="15" customHeight="1">
      <c r="G11252" s="488"/>
    </row>
    <row r="11253" spans="7:7" ht="15" customHeight="1">
      <c r="G11253" s="488"/>
    </row>
    <row r="11254" spans="7:7" ht="15" customHeight="1">
      <c r="G11254" s="488"/>
    </row>
    <row r="11255" spans="7:7" ht="15" customHeight="1">
      <c r="G11255" s="488"/>
    </row>
    <row r="11256" spans="7:7" ht="15" customHeight="1">
      <c r="G11256" s="488"/>
    </row>
    <row r="11257" spans="7:7" ht="15" customHeight="1">
      <c r="G11257" s="488"/>
    </row>
    <row r="11258" spans="7:7" ht="15" customHeight="1">
      <c r="G11258" s="488"/>
    </row>
    <row r="11259" spans="7:7" ht="15" customHeight="1">
      <c r="G11259" s="488"/>
    </row>
    <row r="11260" spans="7:7" ht="15" customHeight="1">
      <c r="G11260" s="488"/>
    </row>
    <row r="11261" spans="7:7" ht="15" customHeight="1">
      <c r="G11261" s="488"/>
    </row>
    <row r="11262" spans="7:7" ht="15" customHeight="1">
      <c r="G11262" s="488"/>
    </row>
    <row r="11263" spans="7:7" ht="15" customHeight="1">
      <c r="G11263" s="488"/>
    </row>
    <row r="11264" spans="7:7" ht="15" customHeight="1">
      <c r="G11264" s="488"/>
    </row>
    <row r="11265" spans="7:7" ht="15" customHeight="1">
      <c r="G11265" s="488"/>
    </row>
    <row r="11266" spans="7:7" ht="15" customHeight="1">
      <c r="G11266" s="488"/>
    </row>
    <row r="11267" spans="7:7" ht="15" customHeight="1">
      <c r="G11267" s="488"/>
    </row>
    <row r="11268" spans="7:7" ht="15" customHeight="1">
      <c r="G11268" s="488"/>
    </row>
    <row r="11269" spans="7:7" ht="15" customHeight="1">
      <c r="G11269" s="488"/>
    </row>
    <row r="11270" spans="7:7" ht="15" customHeight="1">
      <c r="G11270" s="488"/>
    </row>
    <row r="11271" spans="7:7" ht="15" customHeight="1">
      <c r="G11271" s="488"/>
    </row>
    <row r="11272" spans="7:7" ht="15" customHeight="1">
      <c r="G11272" s="488"/>
    </row>
    <row r="11273" spans="7:7" ht="15" customHeight="1">
      <c r="G11273" s="488"/>
    </row>
    <row r="11274" spans="7:7" ht="15" customHeight="1">
      <c r="G11274" s="488"/>
    </row>
    <row r="11275" spans="7:7" ht="15" customHeight="1">
      <c r="G11275" s="488"/>
    </row>
    <row r="11276" spans="7:7" ht="15" customHeight="1">
      <c r="G11276" s="488"/>
    </row>
    <row r="11277" spans="7:7" ht="15" customHeight="1">
      <c r="G11277" s="488"/>
    </row>
    <row r="11278" spans="7:7" ht="15" customHeight="1">
      <c r="G11278" s="488"/>
    </row>
    <row r="11279" spans="7:7" ht="15" customHeight="1">
      <c r="G11279" s="488"/>
    </row>
    <row r="11280" spans="7:7" ht="15" customHeight="1">
      <c r="G11280" s="488"/>
    </row>
    <row r="11281" spans="7:7" ht="15" customHeight="1">
      <c r="G11281" s="488"/>
    </row>
    <row r="11282" spans="7:7" ht="15" customHeight="1">
      <c r="G11282" s="488"/>
    </row>
    <row r="11283" spans="7:7" ht="15" customHeight="1">
      <c r="G11283" s="488"/>
    </row>
    <row r="11284" spans="7:7" ht="15" customHeight="1">
      <c r="G11284" s="488"/>
    </row>
    <row r="11285" spans="7:7" ht="15" customHeight="1">
      <c r="G11285" s="488"/>
    </row>
    <row r="11286" spans="7:7" ht="15" customHeight="1">
      <c r="G11286" s="488"/>
    </row>
    <row r="11287" spans="7:7" ht="15" customHeight="1">
      <c r="G11287" s="488"/>
    </row>
    <row r="11288" spans="7:7" ht="15" customHeight="1">
      <c r="G11288" s="488"/>
    </row>
    <row r="11289" spans="7:7" ht="15" customHeight="1">
      <c r="G11289" s="488"/>
    </row>
    <row r="11290" spans="7:7" ht="15" customHeight="1">
      <c r="G11290" s="488"/>
    </row>
    <row r="11291" spans="7:7" ht="15" customHeight="1">
      <c r="G11291" s="488"/>
    </row>
    <row r="11292" spans="7:7" ht="15" customHeight="1">
      <c r="G11292" s="488"/>
    </row>
    <row r="11293" spans="7:7" ht="15" customHeight="1">
      <c r="G11293" s="488"/>
    </row>
    <row r="11294" spans="7:7" ht="15" customHeight="1">
      <c r="G11294" s="488"/>
    </row>
    <row r="11295" spans="7:7" ht="15" customHeight="1">
      <c r="G11295" s="488"/>
    </row>
    <row r="11296" spans="7:7" ht="15" customHeight="1">
      <c r="G11296" s="488"/>
    </row>
    <row r="11297" spans="7:7" ht="15" customHeight="1">
      <c r="G11297" s="488"/>
    </row>
    <row r="11298" spans="7:7" ht="15" customHeight="1">
      <c r="G11298" s="488"/>
    </row>
    <row r="11299" spans="7:7" ht="15" customHeight="1">
      <c r="G11299" s="488"/>
    </row>
    <row r="11300" spans="7:7" ht="15" customHeight="1">
      <c r="G11300" s="488"/>
    </row>
    <row r="11301" spans="7:7" ht="15" customHeight="1">
      <c r="G11301" s="488"/>
    </row>
    <row r="11302" spans="7:7" ht="15" customHeight="1">
      <c r="G11302" s="488"/>
    </row>
    <row r="11303" spans="7:7" ht="15" customHeight="1">
      <c r="G11303" s="488"/>
    </row>
    <row r="11304" spans="7:7" ht="15" customHeight="1">
      <c r="G11304" s="488"/>
    </row>
    <row r="11305" spans="7:7" ht="15" customHeight="1">
      <c r="G11305" s="488"/>
    </row>
    <row r="11306" spans="7:7" ht="15" customHeight="1">
      <c r="G11306" s="488"/>
    </row>
    <row r="11307" spans="7:7" ht="15" customHeight="1">
      <c r="G11307" s="488"/>
    </row>
    <row r="11308" spans="7:7" ht="15" customHeight="1">
      <c r="G11308" s="488"/>
    </row>
    <row r="11309" spans="7:7" ht="15" customHeight="1">
      <c r="G11309" s="488"/>
    </row>
    <row r="11310" spans="7:7" ht="15" customHeight="1">
      <c r="G11310" s="488"/>
    </row>
    <row r="11311" spans="7:7" ht="15" customHeight="1">
      <c r="G11311" s="488"/>
    </row>
    <row r="11312" spans="7:7" ht="15" customHeight="1">
      <c r="G11312" s="488"/>
    </row>
    <row r="11313" spans="7:7" ht="15" customHeight="1">
      <c r="G11313" s="488"/>
    </row>
    <row r="11314" spans="7:7" ht="15" customHeight="1">
      <c r="G11314" s="488"/>
    </row>
    <row r="11315" spans="7:7" ht="15" customHeight="1">
      <c r="G11315" s="488"/>
    </row>
    <row r="11316" spans="7:7" ht="15" customHeight="1">
      <c r="G11316" s="488"/>
    </row>
    <row r="11317" spans="7:7" ht="15" customHeight="1">
      <c r="G11317" s="488"/>
    </row>
    <row r="11318" spans="7:7" ht="15" customHeight="1">
      <c r="G11318" s="488"/>
    </row>
    <row r="11319" spans="7:7" ht="15" customHeight="1">
      <c r="G11319" s="488"/>
    </row>
    <row r="11320" spans="7:7" ht="15" customHeight="1">
      <c r="G11320" s="488"/>
    </row>
    <row r="11321" spans="7:7" ht="15" customHeight="1">
      <c r="G11321" s="488"/>
    </row>
    <row r="11322" spans="7:7" ht="15" customHeight="1">
      <c r="G11322" s="488"/>
    </row>
    <row r="11323" spans="7:7" ht="15" customHeight="1">
      <c r="G11323" s="488"/>
    </row>
    <row r="11324" spans="7:7" ht="15" customHeight="1">
      <c r="G11324" s="488"/>
    </row>
    <row r="11325" spans="7:7" ht="15" customHeight="1">
      <c r="G11325" s="488"/>
    </row>
    <row r="11326" spans="7:7" ht="15" customHeight="1">
      <c r="G11326" s="488"/>
    </row>
    <row r="11327" spans="7:7" ht="15" customHeight="1">
      <c r="G11327" s="488"/>
    </row>
    <row r="11328" spans="7:7" ht="15" customHeight="1">
      <c r="G11328" s="488"/>
    </row>
    <row r="11329" spans="7:7" ht="15" customHeight="1">
      <c r="G11329" s="488"/>
    </row>
    <row r="11330" spans="7:7" ht="15" customHeight="1">
      <c r="G11330" s="488"/>
    </row>
    <row r="11331" spans="7:7" ht="15" customHeight="1">
      <c r="G11331" s="488"/>
    </row>
    <row r="11332" spans="7:7" ht="15" customHeight="1">
      <c r="G11332" s="488"/>
    </row>
    <row r="11333" spans="7:7" ht="15" customHeight="1">
      <c r="G11333" s="488"/>
    </row>
    <row r="11334" spans="7:7" ht="15" customHeight="1">
      <c r="G11334" s="488"/>
    </row>
    <row r="11335" spans="7:7" ht="15" customHeight="1">
      <c r="G11335" s="488"/>
    </row>
    <row r="11336" spans="7:7" ht="15" customHeight="1">
      <c r="G11336" s="488"/>
    </row>
    <row r="11337" spans="7:7" ht="15" customHeight="1">
      <c r="G11337" s="488"/>
    </row>
    <row r="11338" spans="7:7" ht="15" customHeight="1">
      <c r="G11338" s="488"/>
    </row>
    <row r="11339" spans="7:7" ht="15" customHeight="1">
      <c r="G11339" s="488"/>
    </row>
    <row r="11340" spans="7:7" ht="15" customHeight="1">
      <c r="G11340" s="488"/>
    </row>
    <row r="11341" spans="7:7" ht="15" customHeight="1">
      <c r="G11341" s="488"/>
    </row>
    <row r="11342" spans="7:7" ht="15" customHeight="1">
      <c r="G11342" s="488"/>
    </row>
    <row r="11343" spans="7:7" ht="15" customHeight="1">
      <c r="G11343" s="488"/>
    </row>
    <row r="11344" spans="7:7" ht="15" customHeight="1">
      <c r="G11344" s="488"/>
    </row>
    <row r="11345" spans="7:7" ht="15" customHeight="1">
      <c r="G11345" s="488"/>
    </row>
    <row r="11346" spans="7:7" ht="15" customHeight="1">
      <c r="G11346" s="488"/>
    </row>
    <row r="11347" spans="7:7" ht="15" customHeight="1">
      <c r="G11347" s="488"/>
    </row>
    <row r="11348" spans="7:7" ht="15" customHeight="1">
      <c r="G11348" s="488"/>
    </row>
    <row r="11349" spans="7:7" ht="15" customHeight="1">
      <c r="G11349" s="488"/>
    </row>
    <row r="11350" spans="7:7" ht="15" customHeight="1">
      <c r="G11350" s="488"/>
    </row>
    <row r="11351" spans="7:7" ht="15" customHeight="1">
      <c r="G11351" s="488"/>
    </row>
    <row r="11352" spans="7:7" ht="15" customHeight="1">
      <c r="G11352" s="488"/>
    </row>
    <row r="11353" spans="7:7" ht="15" customHeight="1">
      <c r="G11353" s="488"/>
    </row>
    <row r="11354" spans="7:7" ht="15" customHeight="1">
      <c r="G11354" s="488"/>
    </row>
    <row r="11355" spans="7:7" ht="15" customHeight="1">
      <c r="G11355" s="488"/>
    </row>
    <row r="11356" spans="7:7" ht="15" customHeight="1">
      <c r="G11356" s="488"/>
    </row>
    <row r="11357" spans="7:7" ht="15" customHeight="1">
      <c r="G11357" s="488"/>
    </row>
    <row r="11358" spans="7:7" ht="15" customHeight="1">
      <c r="G11358" s="488"/>
    </row>
    <row r="11359" spans="7:7" ht="15" customHeight="1">
      <c r="G11359" s="488"/>
    </row>
    <row r="11360" spans="7:7" ht="15" customHeight="1">
      <c r="G11360" s="488"/>
    </row>
    <row r="11361" spans="7:7" ht="15" customHeight="1">
      <c r="G11361" s="488"/>
    </row>
    <row r="11362" spans="7:7" ht="15" customHeight="1">
      <c r="G11362" s="488"/>
    </row>
    <row r="11363" spans="7:7" ht="15" customHeight="1">
      <c r="G11363" s="488"/>
    </row>
    <row r="11364" spans="7:7" ht="15" customHeight="1">
      <c r="G11364" s="488"/>
    </row>
    <row r="11365" spans="7:7" ht="15" customHeight="1">
      <c r="G11365" s="488"/>
    </row>
    <row r="11366" spans="7:7" ht="15" customHeight="1">
      <c r="G11366" s="488"/>
    </row>
    <row r="11367" spans="7:7" ht="15" customHeight="1">
      <c r="G11367" s="488"/>
    </row>
    <row r="11368" spans="7:7" ht="15" customHeight="1">
      <c r="G11368" s="488"/>
    </row>
    <row r="11369" spans="7:7" ht="15" customHeight="1">
      <c r="G11369" s="488"/>
    </row>
    <row r="11370" spans="7:7" ht="15" customHeight="1">
      <c r="G11370" s="488"/>
    </row>
    <row r="11371" spans="7:7" ht="15" customHeight="1">
      <c r="G11371" s="488"/>
    </row>
    <row r="11372" spans="7:7" ht="15" customHeight="1">
      <c r="G11372" s="488"/>
    </row>
    <row r="11373" spans="7:7" ht="15" customHeight="1">
      <c r="G11373" s="488"/>
    </row>
    <row r="11374" spans="7:7" ht="15" customHeight="1">
      <c r="G11374" s="488"/>
    </row>
    <row r="11375" spans="7:7" ht="15" customHeight="1">
      <c r="G11375" s="488"/>
    </row>
    <row r="11376" spans="7:7" ht="15" customHeight="1">
      <c r="G11376" s="488"/>
    </row>
    <row r="11377" spans="7:7" ht="15" customHeight="1">
      <c r="G11377" s="488"/>
    </row>
    <row r="11378" spans="7:7" ht="15" customHeight="1">
      <c r="G11378" s="488"/>
    </row>
    <row r="11379" spans="7:7" ht="15" customHeight="1">
      <c r="G11379" s="488"/>
    </row>
    <row r="11380" spans="7:7" ht="15" customHeight="1">
      <c r="G11380" s="488"/>
    </row>
    <row r="11381" spans="7:7" ht="15" customHeight="1">
      <c r="G11381" s="488"/>
    </row>
    <row r="11382" spans="7:7" ht="15" customHeight="1">
      <c r="G11382" s="488"/>
    </row>
    <row r="11383" spans="7:7" ht="15" customHeight="1">
      <c r="G11383" s="488"/>
    </row>
    <row r="11384" spans="7:7" ht="15" customHeight="1">
      <c r="G11384" s="488"/>
    </row>
    <row r="11385" spans="7:7" ht="15" customHeight="1">
      <c r="G11385" s="488"/>
    </row>
    <row r="11386" spans="7:7" ht="15" customHeight="1">
      <c r="G11386" s="488"/>
    </row>
    <row r="11387" spans="7:7" ht="15" customHeight="1">
      <c r="G11387" s="488"/>
    </row>
    <row r="11388" spans="7:7" ht="15" customHeight="1">
      <c r="G11388" s="488"/>
    </row>
    <row r="11389" spans="7:7" ht="15" customHeight="1">
      <c r="G11389" s="488"/>
    </row>
    <row r="11390" spans="7:7" ht="15" customHeight="1">
      <c r="G11390" s="488"/>
    </row>
    <row r="11391" spans="7:7" ht="15" customHeight="1">
      <c r="G11391" s="488"/>
    </row>
    <row r="11392" spans="7:7" ht="15" customHeight="1">
      <c r="G11392" s="488"/>
    </row>
    <row r="11393" spans="7:7" ht="15" customHeight="1">
      <c r="G11393" s="488"/>
    </row>
    <row r="11394" spans="7:7" ht="15" customHeight="1">
      <c r="G11394" s="488"/>
    </row>
    <row r="11395" spans="7:7" ht="15" customHeight="1">
      <c r="G11395" s="488"/>
    </row>
    <row r="11396" spans="7:7" ht="15" customHeight="1">
      <c r="G11396" s="488"/>
    </row>
    <row r="11397" spans="7:7" ht="15" customHeight="1">
      <c r="G11397" s="488"/>
    </row>
    <row r="11398" spans="7:7" ht="15" customHeight="1">
      <c r="G11398" s="488"/>
    </row>
    <row r="11399" spans="7:7" ht="15" customHeight="1">
      <c r="G11399" s="488"/>
    </row>
    <row r="11400" spans="7:7" ht="15" customHeight="1">
      <c r="G11400" s="488"/>
    </row>
    <row r="11401" spans="7:7" ht="15" customHeight="1">
      <c r="G11401" s="488"/>
    </row>
    <row r="11402" spans="7:7" ht="15" customHeight="1">
      <c r="G11402" s="488"/>
    </row>
    <row r="11403" spans="7:7" ht="15" customHeight="1">
      <c r="G11403" s="488"/>
    </row>
    <row r="11404" spans="7:7" ht="15" customHeight="1">
      <c r="G11404" s="488"/>
    </row>
    <row r="11405" spans="7:7" ht="15" customHeight="1">
      <c r="G11405" s="488"/>
    </row>
    <row r="11406" spans="7:7" ht="15" customHeight="1">
      <c r="G11406" s="488"/>
    </row>
    <row r="11407" spans="7:7" ht="15" customHeight="1">
      <c r="G11407" s="488"/>
    </row>
    <row r="11408" spans="7:7" ht="15" customHeight="1">
      <c r="G11408" s="488"/>
    </row>
    <row r="11409" spans="7:7" ht="15" customHeight="1">
      <c r="G11409" s="488"/>
    </row>
    <row r="11410" spans="7:7" ht="15" customHeight="1">
      <c r="G11410" s="488"/>
    </row>
    <row r="11411" spans="7:7" ht="15" customHeight="1">
      <c r="G11411" s="488"/>
    </row>
    <row r="11412" spans="7:7" ht="15" customHeight="1">
      <c r="G11412" s="488"/>
    </row>
    <row r="11413" spans="7:7" ht="15" customHeight="1">
      <c r="G11413" s="488"/>
    </row>
    <row r="11414" spans="7:7" ht="15" customHeight="1">
      <c r="G11414" s="488"/>
    </row>
    <row r="11415" spans="7:7" ht="15" customHeight="1">
      <c r="G11415" s="488"/>
    </row>
    <row r="11416" spans="7:7" ht="15" customHeight="1">
      <c r="G11416" s="488"/>
    </row>
    <row r="11417" spans="7:7" ht="15" customHeight="1">
      <c r="G11417" s="488"/>
    </row>
    <row r="11418" spans="7:7" ht="15" customHeight="1">
      <c r="G11418" s="488"/>
    </row>
    <row r="11419" spans="7:7" ht="15" customHeight="1">
      <c r="G11419" s="488"/>
    </row>
    <row r="11420" spans="7:7" ht="15" customHeight="1">
      <c r="G11420" s="488"/>
    </row>
    <row r="11421" spans="7:7" ht="15" customHeight="1">
      <c r="G11421" s="488"/>
    </row>
    <row r="11422" spans="7:7" ht="15" customHeight="1">
      <c r="G11422" s="488"/>
    </row>
    <row r="11423" spans="7:7" ht="15" customHeight="1">
      <c r="G11423" s="488"/>
    </row>
    <row r="11424" spans="7:7" ht="15" customHeight="1">
      <c r="G11424" s="488"/>
    </row>
    <row r="11425" spans="7:7" ht="15" customHeight="1">
      <c r="G11425" s="488"/>
    </row>
    <row r="11426" spans="7:7" ht="15" customHeight="1">
      <c r="G11426" s="488"/>
    </row>
    <row r="11427" spans="7:7" ht="15" customHeight="1">
      <c r="G11427" s="488"/>
    </row>
    <row r="11428" spans="7:7" ht="15" customHeight="1">
      <c r="G11428" s="488"/>
    </row>
    <row r="11429" spans="7:7" ht="15" customHeight="1">
      <c r="G11429" s="488"/>
    </row>
    <row r="11430" spans="7:7" ht="15" customHeight="1">
      <c r="G11430" s="488"/>
    </row>
    <row r="11431" spans="7:7" ht="15" customHeight="1">
      <c r="G11431" s="488"/>
    </row>
    <row r="11432" spans="7:7" ht="15" customHeight="1">
      <c r="G11432" s="488"/>
    </row>
    <row r="11433" spans="7:7" ht="15" customHeight="1">
      <c r="G11433" s="488"/>
    </row>
    <row r="11434" spans="7:7" ht="15" customHeight="1">
      <c r="G11434" s="488"/>
    </row>
    <row r="11435" spans="7:7" ht="15" customHeight="1">
      <c r="G11435" s="488"/>
    </row>
    <row r="11436" spans="7:7" ht="15" customHeight="1">
      <c r="G11436" s="488"/>
    </row>
    <row r="11437" spans="7:7" ht="15" customHeight="1">
      <c r="G11437" s="488"/>
    </row>
    <row r="11438" spans="7:7" ht="15" customHeight="1">
      <c r="G11438" s="488"/>
    </row>
    <row r="11439" spans="7:7" ht="15" customHeight="1">
      <c r="G11439" s="488"/>
    </row>
    <row r="11440" spans="7:7" ht="15" customHeight="1">
      <c r="G11440" s="488"/>
    </row>
    <row r="11441" spans="7:7" ht="15" customHeight="1">
      <c r="G11441" s="488"/>
    </row>
    <row r="11442" spans="7:7" ht="15" customHeight="1">
      <c r="G11442" s="488"/>
    </row>
    <row r="11443" spans="7:7" ht="15" customHeight="1">
      <c r="G11443" s="488"/>
    </row>
    <row r="11444" spans="7:7" ht="15" customHeight="1">
      <c r="G11444" s="488"/>
    </row>
    <row r="11445" spans="7:7" ht="15" customHeight="1">
      <c r="G11445" s="488"/>
    </row>
    <row r="11446" spans="7:7" ht="15" customHeight="1">
      <c r="G11446" s="488"/>
    </row>
    <row r="11447" spans="7:7" ht="15" customHeight="1">
      <c r="G11447" s="488"/>
    </row>
    <row r="11448" spans="7:7" ht="15" customHeight="1">
      <c r="G11448" s="488"/>
    </row>
    <row r="11449" spans="7:7" ht="15" customHeight="1">
      <c r="G11449" s="488"/>
    </row>
    <row r="11450" spans="7:7" ht="15" customHeight="1">
      <c r="G11450" s="488"/>
    </row>
    <row r="11451" spans="7:7" ht="15" customHeight="1">
      <c r="G11451" s="488"/>
    </row>
    <row r="11452" spans="7:7" ht="15" customHeight="1">
      <c r="G11452" s="488"/>
    </row>
    <row r="11453" spans="7:7" ht="15" customHeight="1">
      <c r="G11453" s="488"/>
    </row>
    <row r="11454" spans="7:7" ht="15" customHeight="1">
      <c r="G11454" s="488"/>
    </row>
    <row r="11455" spans="7:7" ht="15" customHeight="1">
      <c r="G11455" s="488"/>
    </row>
    <row r="11456" spans="7:7" ht="15" customHeight="1">
      <c r="G11456" s="488"/>
    </row>
    <row r="11457" spans="7:7" ht="15" customHeight="1">
      <c r="G11457" s="488"/>
    </row>
    <row r="11458" spans="7:7" ht="15" customHeight="1">
      <c r="G11458" s="488"/>
    </row>
    <row r="11459" spans="7:7" ht="15" customHeight="1">
      <c r="G11459" s="488"/>
    </row>
    <row r="11460" spans="7:7" ht="15" customHeight="1">
      <c r="G11460" s="488"/>
    </row>
    <row r="11461" spans="7:7" ht="15" customHeight="1">
      <c r="G11461" s="488"/>
    </row>
    <row r="11462" spans="7:7" ht="15" customHeight="1">
      <c r="G11462" s="488"/>
    </row>
    <row r="11463" spans="7:7" ht="15" customHeight="1">
      <c r="G11463" s="488"/>
    </row>
    <row r="11464" spans="7:7" ht="15" customHeight="1">
      <c r="G11464" s="488"/>
    </row>
    <row r="11465" spans="7:7" ht="15" customHeight="1">
      <c r="G11465" s="488"/>
    </row>
    <row r="11466" spans="7:7" ht="15" customHeight="1">
      <c r="G11466" s="488"/>
    </row>
    <row r="11467" spans="7:7" ht="15" customHeight="1">
      <c r="G11467" s="488"/>
    </row>
    <row r="11468" spans="7:7" ht="15" customHeight="1">
      <c r="G11468" s="488"/>
    </row>
    <row r="11469" spans="7:7" ht="15" customHeight="1">
      <c r="G11469" s="488"/>
    </row>
    <row r="11470" spans="7:7" ht="15" customHeight="1">
      <c r="G11470" s="488"/>
    </row>
    <row r="11471" spans="7:7" ht="15" customHeight="1">
      <c r="G11471" s="488"/>
    </row>
    <row r="11472" spans="7:7" ht="15" customHeight="1">
      <c r="G11472" s="488"/>
    </row>
    <row r="11473" spans="7:7" ht="15" customHeight="1">
      <c r="G11473" s="488"/>
    </row>
    <row r="11474" spans="7:7" ht="15" customHeight="1">
      <c r="G11474" s="488"/>
    </row>
    <row r="11475" spans="7:7" ht="15" customHeight="1">
      <c r="G11475" s="488"/>
    </row>
    <row r="11476" spans="7:7" ht="15" customHeight="1">
      <c r="G11476" s="488"/>
    </row>
    <row r="11477" spans="7:7" ht="15" customHeight="1">
      <c r="G11477" s="488"/>
    </row>
    <row r="11478" spans="7:7" ht="15" customHeight="1">
      <c r="G11478" s="488"/>
    </row>
    <row r="11479" spans="7:7" ht="15" customHeight="1">
      <c r="G11479" s="488"/>
    </row>
    <row r="11480" spans="7:7" ht="15" customHeight="1">
      <c r="G11480" s="488"/>
    </row>
    <row r="11481" spans="7:7" ht="15" customHeight="1">
      <c r="G11481" s="488"/>
    </row>
    <row r="11482" spans="7:7" ht="15" customHeight="1">
      <c r="G11482" s="488"/>
    </row>
    <row r="11483" spans="7:7" ht="15" customHeight="1">
      <c r="G11483" s="488"/>
    </row>
    <row r="11484" spans="7:7" ht="15" customHeight="1">
      <c r="G11484" s="488"/>
    </row>
    <row r="11485" spans="7:7" ht="15" customHeight="1">
      <c r="G11485" s="488"/>
    </row>
    <row r="11486" spans="7:7" ht="15" customHeight="1">
      <c r="G11486" s="488"/>
    </row>
    <row r="11487" spans="7:7" ht="15" customHeight="1">
      <c r="G11487" s="488"/>
    </row>
    <row r="11488" spans="7:7" ht="15" customHeight="1">
      <c r="G11488" s="488"/>
    </row>
    <row r="11489" spans="7:7" ht="15" customHeight="1">
      <c r="G11489" s="488"/>
    </row>
    <row r="11490" spans="7:7" ht="15" customHeight="1">
      <c r="G11490" s="488"/>
    </row>
    <row r="11491" spans="7:7" ht="15" customHeight="1">
      <c r="G11491" s="488"/>
    </row>
    <row r="11492" spans="7:7" ht="15" customHeight="1">
      <c r="G11492" s="488"/>
    </row>
    <row r="11493" spans="7:7" ht="15" customHeight="1">
      <c r="G11493" s="488"/>
    </row>
    <row r="11494" spans="7:7" ht="15" customHeight="1">
      <c r="G11494" s="488"/>
    </row>
    <row r="11495" spans="7:7" ht="15" customHeight="1">
      <c r="G11495" s="488"/>
    </row>
    <row r="11496" spans="7:7" ht="15" customHeight="1">
      <c r="G11496" s="488"/>
    </row>
    <row r="11497" spans="7:7" ht="15" customHeight="1">
      <c r="G11497" s="488"/>
    </row>
    <row r="11498" spans="7:7" ht="15" customHeight="1">
      <c r="G11498" s="488"/>
    </row>
    <row r="11499" spans="7:7" ht="15" customHeight="1">
      <c r="G11499" s="488"/>
    </row>
    <row r="11500" spans="7:7" ht="15" customHeight="1">
      <c r="G11500" s="488"/>
    </row>
    <row r="11501" spans="7:7" ht="15" customHeight="1">
      <c r="G11501" s="488"/>
    </row>
    <row r="11502" spans="7:7" ht="15" customHeight="1">
      <c r="G11502" s="488"/>
    </row>
    <row r="11503" spans="7:7" ht="15" customHeight="1">
      <c r="G11503" s="488"/>
    </row>
    <row r="11504" spans="7:7" ht="15" customHeight="1">
      <c r="G11504" s="488"/>
    </row>
    <row r="11505" spans="7:7" ht="15" customHeight="1">
      <c r="G11505" s="488"/>
    </row>
    <row r="11506" spans="7:7" ht="15" customHeight="1">
      <c r="G11506" s="488"/>
    </row>
    <row r="11507" spans="7:7" ht="15" customHeight="1">
      <c r="G11507" s="488"/>
    </row>
    <row r="11508" spans="7:7" ht="15" customHeight="1">
      <c r="G11508" s="488"/>
    </row>
    <row r="11509" spans="7:7" ht="15" customHeight="1">
      <c r="G11509" s="488"/>
    </row>
    <row r="11510" spans="7:7" ht="15" customHeight="1">
      <c r="G11510" s="488"/>
    </row>
    <row r="11511" spans="7:7" ht="15" customHeight="1">
      <c r="G11511" s="488"/>
    </row>
    <row r="11512" spans="7:7" ht="15" customHeight="1">
      <c r="G11512" s="488"/>
    </row>
    <row r="11513" spans="7:7" ht="15" customHeight="1">
      <c r="G11513" s="488"/>
    </row>
    <row r="11514" spans="7:7" ht="15" customHeight="1">
      <c r="G11514" s="488"/>
    </row>
    <row r="11515" spans="7:7" ht="15" customHeight="1">
      <c r="G11515" s="488"/>
    </row>
    <row r="11516" spans="7:7" ht="15" customHeight="1">
      <c r="G11516" s="488"/>
    </row>
    <row r="11517" spans="7:7" ht="15" customHeight="1">
      <c r="G11517" s="488"/>
    </row>
    <row r="11518" spans="7:7" ht="15" customHeight="1">
      <c r="G11518" s="488"/>
    </row>
    <row r="11519" spans="7:7" ht="15" customHeight="1">
      <c r="G11519" s="488"/>
    </row>
    <row r="11520" spans="7:7" ht="15" customHeight="1">
      <c r="G11520" s="488"/>
    </row>
    <row r="11521" spans="7:7" ht="15" customHeight="1">
      <c r="G11521" s="488"/>
    </row>
    <row r="11522" spans="7:7" ht="15" customHeight="1">
      <c r="G11522" s="488"/>
    </row>
    <row r="11523" spans="7:7" ht="15" customHeight="1">
      <c r="G11523" s="488"/>
    </row>
    <row r="11524" spans="7:7" ht="15" customHeight="1">
      <c r="G11524" s="488"/>
    </row>
    <row r="11525" spans="7:7" ht="15" customHeight="1">
      <c r="G11525" s="488"/>
    </row>
    <row r="11526" spans="7:7" ht="15" customHeight="1">
      <c r="G11526" s="488"/>
    </row>
    <row r="11527" spans="7:7" ht="15" customHeight="1">
      <c r="G11527" s="488"/>
    </row>
    <row r="11528" spans="7:7" ht="15" customHeight="1">
      <c r="G11528" s="488"/>
    </row>
    <row r="11529" spans="7:7" ht="15" customHeight="1">
      <c r="G11529" s="488"/>
    </row>
    <row r="11530" spans="7:7" ht="15" customHeight="1">
      <c r="G11530" s="488"/>
    </row>
    <row r="11531" spans="7:7" ht="15" customHeight="1">
      <c r="G11531" s="488"/>
    </row>
    <row r="11532" spans="7:7" ht="15" customHeight="1">
      <c r="G11532" s="488"/>
    </row>
    <row r="11533" spans="7:7" ht="15" customHeight="1">
      <c r="G11533" s="488"/>
    </row>
    <row r="11534" spans="7:7" ht="15" customHeight="1">
      <c r="G11534" s="488"/>
    </row>
    <row r="11535" spans="7:7" ht="15" customHeight="1">
      <c r="G11535" s="488"/>
    </row>
    <row r="11536" spans="7:7" ht="15" customHeight="1">
      <c r="G11536" s="488"/>
    </row>
    <row r="11537" spans="7:7" ht="15" customHeight="1">
      <c r="G11537" s="488"/>
    </row>
    <row r="11538" spans="7:7" ht="15" customHeight="1">
      <c r="G11538" s="488"/>
    </row>
    <row r="11539" spans="7:7" ht="15" customHeight="1">
      <c r="G11539" s="488"/>
    </row>
    <row r="11540" spans="7:7" ht="15" customHeight="1">
      <c r="G11540" s="488"/>
    </row>
    <row r="11541" spans="7:7" ht="15" customHeight="1">
      <c r="G11541" s="488"/>
    </row>
    <row r="11542" spans="7:7" ht="15" customHeight="1">
      <c r="G11542" s="488"/>
    </row>
    <row r="11543" spans="7:7" ht="15" customHeight="1">
      <c r="G11543" s="488"/>
    </row>
    <row r="11544" spans="7:7" ht="15" customHeight="1">
      <c r="G11544" s="488"/>
    </row>
    <row r="11545" spans="7:7" ht="15" customHeight="1">
      <c r="G11545" s="488"/>
    </row>
    <row r="11546" spans="7:7" ht="15" customHeight="1">
      <c r="G11546" s="488"/>
    </row>
    <row r="11547" spans="7:7" ht="15" customHeight="1">
      <c r="G11547" s="488"/>
    </row>
    <row r="11548" spans="7:7" ht="15" customHeight="1">
      <c r="G11548" s="488"/>
    </row>
    <row r="11549" spans="7:7" ht="15" customHeight="1">
      <c r="G11549" s="488"/>
    </row>
    <row r="11550" spans="7:7" ht="15" customHeight="1">
      <c r="G11550" s="488"/>
    </row>
    <row r="11551" spans="7:7" ht="15" customHeight="1">
      <c r="G11551" s="488"/>
    </row>
    <row r="11552" spans="7:7" ht="15" customHeight="1">
      <c r="G11552" s="488"/>
    </row>
    <row r="11553" spans="7:7" ht="15" customHeight="1">
      <c r="G11553" s="488"/>
    </row>
    <row r="11554" spans="7:7" ht="15" customHeight="1">
      <c r="G11554" s="488"/>
    </row>
    <row r="11555" spans="7:7" ht="15" customHeight="1">
      <c r="G11555" s="488"/>
    </row>
    <row r="11556" spans="7:7" ht="15" customHeight="1">
      <c r="G11556" s="488"/>
    </row>
    <row r="11557" spans="7:7" ht="15" customHeight="1">
      <c r="G11557" s="488"/>
    </row>
    <row r="11558" spans="7:7" ht="15" customHeight="1">
      <c r="G11558" s="488"/>
    </row>
    <row r="11559" spans="7:7" ht="15" customHeight="1">
      <c r="G11559" s="488"/>
    </row>
    <row r="11560" spans="7:7" ht="15" customHeight="1">
      <c r="G11560" s="488"/>
    </row>
    <row r="11561" spans="7:7" ht="15" customHeight="1">
      <c r="G11561" s="488"/>
    </row>
    <row r="11562" spans="7:7" ht="15" customHeight="1">
      <c r="G11562" s="488"/>
    </row>
    <row r="11563" spans="7:7" ht="15" customHeight="1">
      <c r="G11563" s="488"/>
    </row>
    <row r="11564" spans="7:7" ht="15" customHeight="1">
      <c r="G11564" s="488"/>
    </row>
    <row r="11565" spans="7:7" ht="15" customHeight="1">
      <c r="G11565" s="488"/>
    </row>
    <row r="11566" spans="7:7" ht="15" customHeight="1">
      <c r="G11566" s="488"/>
    </row>
    <row r="11567" spans="7:7" ht="15" customHeight="1">
      <c r="G11567" s="488"/>
    </row>
    <row r="11568" spans="7:7" ht="15" customHeight="1">
      <c r="G11568" s="488"/>
    </row>
    <row r="11569" spans="7:7" ht="15" customHeight="1">
      <c r="G11569" s="488"/>
    </row>
    <row r="11570" spans="7:7" ht="15" customHeight="1">
      <c r="G11570" s="488"/>
    </row>
    <row r="11571" spans="7:7" ht="15" customHeight="1">
      <c r="G11571" s="488"/>
    </row>
    <row r="11572" spans="7:7" ht="15" customHeight="1">
      <c r="G11572" s="488"/>
    </row>
    <row r="11573" spans="7:7" ht="15" customHeight="1">
      <c r="G11573" s="488"/>
    </row>
    <row r="11574" spans="7:7" ht="15" customHeight="1">
      <c r="G11574" s="488"/>
    </row>
    <row r="11575" spans="7:7" ht="15" customHeight="1">
      <c r="G11575" s="488"/>
    </row>
    <row r="11576" spans="7:7" ht="15" customHeight="1">
      <c r="G11576" s="488"/>
    </row>
    <row r="11577" spans="7:7" ht="15" customHeight="1">
      <c r="G11577" s="488"/>
    </row>
    <row r="11578" spans="7:7" ht="15" customHeight="1">
      <c r="G11578" s="488"/>
    </row>
    <row r="11579" spans="7:7" ht="15" customHeight="1">
      <c r="G11579" s="488"/>
    </row>
    <row r="11580" spans="7:7" ht="15" customHeight="1">
      <c r="G11580" s="488"/>
    </row>
    <row r="11581" spans="7:7" ht="15" customHeight="1">
      <c r="G11581" s="488"/>
    </row>
    <row r="11582" spans="7:7" ht="15" customHeight="1">
      <c r="G11582" s="488"/>
    </row>
    <row r="11583" spans="7:7" ht="15" customHeight="1">
      <c r="G11583" s="488"/>
    </row>
    <row r="11584" spans="7:7" ht="15" customHeight="1">
      <c r="G11584" s="488"/>
    </row>
    <row r="11585" spans="7:7" ht="15" customHeight="1">
      <c r="G11585" s="488"/>
    </row>
    <row r="11586" spans="7:7" ht="15" customHeight="1">
      <c r="G11586" s="488"/>
    </row>
    <row r="11587" spans="7:7" ht="15" customHeight="1">
      <c r="G11587" s="488"/>
    </row>
    <row r="11588" spans="7:7" ht="15" customHeight="1">
      <c r="G11588" s="488"/>
    </row>
    <row r="11589" spans="7:7" ht="15" customHeight="1">
      <c r="G11589" s="488"/>
    </row>
    <row r="11590" spans="7:7" ht="15" customHeight="1">
      <c r="G11590" s="488"/>
    </row>
    <row r="11591" spans="7:7" ht="15" customHeight="1">
      <c r="G11591" s="488"/>
    </row>
    <row r="11592" spans="7:7" ht="15" customHeight="1">
      <c r="G11592" s="488"/>
    </row>
    <row r="11593" spans="7:7" ht="15" customHeight="1">
      <c r="G11593" s="488"/>
    </row>
    <row r="11594" spans="7:7" ht="15" customHeight="1">
      <c r="G11594" s="488"/>
    </row>
    <row r="11595" spans="7:7" ht="15" customHeight="1">
      <c r="G11595" s="488"/>
    </row>
    <row r="11596" spans="7:7" ht="15" customHeight="1">
      <c r="G11596" s="488"/>
    </row>
    <row r="11597" spans="7:7" ht="15" customHeight="1">
      <c r="G11597" s="488"/>
    </row>
    <row r="11598" spans="7:7" ht="15" customHeight="1">
      <c r="G11598" s="488"/>
    </row>
    <row r="11599" spans="7:7" ht="15" customHeight="1">
      <c r="G11599" s="488"/>
    </row>
    <row r="11600" spans="7:7" ht="15" customHeight="1">
      <c r="G11600" s="488"/>
    </row>
    <row r="11601" spans="7:7" ht="15" customHeight="1">
      <c r="G11601" s="488"/>
    </row>
    <row r="11602" spans="7:7" ht="15" customHeight="1">
      <c r="G11602" s="488"/>
    </row>
    <row r="11603" spans="7:7" ht="15" customHeight="1">
      <c r="G11603" s="488"/>
    </row>
    <row r="11604" spans="7:7" ht="15" customHeight="1">
      <c r="G11604" s="488"/>
    </row>
    <row r="11605" spans="7:7" ht="15" customHeight="1">
      <c r="G11605" s="488"/>
    </row>
    <row r="11606" spans="7:7" ht="15" customHeight="1">
      <c r="G11606" s="488"/>
    </row>
    <row r="11607" spans="7:7" ht="15" customHeight="1">
      <c r="G11607" s="488"/>
    </row>
    <row r="11608" spans="7:7" ht="15" customHeight="1">
      <c r="G11608" s="488"/>
    </row>
    <row r="11609" spans="7:7" ht="15" customHeight="1">
      <c r="G11609" s="488"/>
    </row>
    <row r="11610" spans="7:7" ht="15" customHeight="1">
      <c r="G11610" s="488"/>
    </row>
    <row r="11611" spans="7:7" ht="15" customHeight="1">
      <c r="G11611" s="488"/>
    </row>
    <row r="11612" spans="7:7" ht="15" customHeight="1">
      <c r="G11612" s="488"/>
    </row>
    <row r="11613" spans="7:7" ht="15" customHeight="1">
      <c r="G11613" s="488"/>
    </row>
    <row r="11614" spans="7:7" ht="15" customHeight="1">
      <c r="G11614" s="488"/>
    </row>
    <row r="11615" spans="7:7" ht="15" customHeight="1">
      <c r="G11615" s="488"/>
    </row>
    <row r="11616" spans="7:7" ht="15" customHeight="1">
      <c r="G11616" s="488"/>
    </row>
    <row r="11617" spans="7:7" ht="15" customHeight="1">
      <c r="G11617" s="488"/>
    </row>
    <row r="11618" spans="7:7" ht="15" customHeight="1">
      <c r="G11618" s="488"/>
    </row>
    <row r="11619" spans="7:7" ht="15" customHeight="1">
      <c r="G11619" s="488"/>
    </row>
    <row r="11620" spans="7:7" ht="15" customHeight="1">
      <c r="G11620" s="488"/>
    </row>
    <row r="11621" spans="7:7" ht="15" customHeight="1">
      <c r="G11621" s="488"/>
    </row>
    <row r="11622" spans="7:7" ht="15" customHeight="1">
      <c r="G11622" s="488"/>
    </row>
    <row r="11623" spans="7:7" ht="15" customHeight="1">
      <c r="G11623" s="488"/>
    </row>
    <row r="11624" spans="7:7" ht="15" customHeight="1">
      <c r="G11624" s="488"/>
    </row>
    <row r="11625" spans="7:7" ht="15" customHeight="1">
      <c r="G11625" s="488"/>
    </row>
    <row r="11626" spans="7:7" ht="15" customHeight="1">
      <c r="G11626" s="488"/>
    </row>
    <row r="11627" spans="7:7" ht="15" customHeight="1">
      <c r="G11627" s="488"/>
    </row>
    <row r="11628" spans="7:7" ht="15" customHeight="1">
      <c r="G11628" s="488"/>
    </row>
    <row r="11629" spans="7:7" ht="15" customHeight="1">
      <c r="G11629" s="488"/>
    </row>
    <row r="11630" spans="7:7" ht="15" customHeight="1">
      <c r="G11630" s="488"/>
    </row>
    <row r="11631" spans="7:7" ht="15" customHeight="1">
      <c r="G11631" s="488"/>
    </row>
    <row r="11632" spans="7:7" ht="15" customHeight="1">
      <c r="G11632" s="488"/>
    </row>
    <row r="11633" spans="7:7" ht="15" customHeight="1">
      <c r="G11633" s="488"/>
    </row>
    <row r="11634" spans="7:7" ht="15" customHeight="1">
      <c r="G11634" s="488"/>
    </row>
    <row r="11635" spans="7:7" ht="15" customHeight="1">
      <c r="G11635" s="488"/>
    </row>
    <row r="11636" spans="7:7" ht="15" customHeight="1">
      <c r="G11636" s="488"/>
    </row>
    <row r="11637" spans="7:7" ht="15" customHeight="1">
      <c r="G11637" s="488"/>
    </row>
    <row r="11638" spans="7:7" ht="15" customHeight="1">
      <c r="G11638" s="488"/>
    </row>
    <row r="11639" spans="7:7" ht="15" customHeight="1">
      <c r="G11639" s="488"/>
    </row>
    <row r="11640" spans="7:7" ht="15" customHeight="1">
      <c r="G11640" s="488"/>
    </row>
    <row r="11641" spans="7:7" ht="15" customHeight="1">
      <c r="G11641" s="488"/>
    </row>
    <row r="11642" spans="7:7" ht="15" customHeight="1">
      <c r="G11642" s="488"/>
    </row>
    <row r="11643" spans="7:7" ht="15" customHeight="1">
      <c r="G11643" s="488"/>
    </row>
    <row r="11644" spans="7:7" ht="15" customHeight="1">
      <c r="G11644" s="488"/>
    </row>
    <row r="11645" spans="7:7" ht="15" customHeight="1">
      <c r="G11645" s="488"/>
    </row>
    <row r="11646" spans="7:7" ht="15" customHeight="1">
      <c r="G11646" s="488"/>
    </row>
    <row r="11647" spans="7:7" ht="15" customHeight="1">
      <c r="G11647" s="488"/>
    </row>
    <row r="11648" spans="7:7" ht="15" customHeight="1">
      <c r="G11648" s="488"/>
    </row>
    <row r="11649" spans="7:7" ht="15" customHeight="1">
      <c r="G11649" s="488"/>
    </row>
    <row r="11650" spans="7:7" ht="15" customHeight="1">
      <c r="G11650" s="488"/>
    </row>
    <row r="11651" spans="7:7" ht="15" customHeight="1">
      <c r="G11651" s="488"/>
    </row>
    <row r="11652" spans="7:7" ht="15" customHeight="1">
      <c r="G11652" s="488"/>
    </row>
    <row r="11653" spans="7:7" ht="15" customHeight="1">
      <c r="G11653" s="488"/>
    </row>
    <row r="11654" spans="7:7" ht="15" customHeight="1">
      <c r="G11654" s="488"/>
    </row>
    <row r="11655" spans="7:7" ht="15" customHeight="1">
      <c r="G11655" s="488"/>
    </row>
    <row r="11656" spans="7:7" ht="15" customHeight="1">
      <c r="G11656" s="488"/>
    </row>
    <row r="11657" spans="7:7" ht="15" customHeight="1">
      <c r="G11657" s="488"/>
    </row>
    <row r="11658" spans="7:7" ht="15" customHeight="1">
      <c r="G11658" s="488"/>
    </row>
    <row r="11659" spans="7:7" ht="15" customHeight="1">
      <c r="G11659" s="488"/>
    </row>
    <row r="11660" spans="7:7" ht="15" customHeight="1">
      <c r="G11660" s="488"/>
    </row>
    <row r="11661" spans="7:7" ht="15" customHeight="1">
      <c r="G11661" s="488"/>
    </row>
    <row r="11662" spans="7:7" ht="15" customHeight="1">
      <c r="G11662" s="488"/>
    </row>
    <row r="11663" spans="7:7" ht="15" customHeight="1">
      <c r="G11663" s="488"/>
    </row>
    <row r="11664" spans="7:7" ht="15" customHeight="1">
      <c r="G11664" s="488"/>
    </row>
    <row r="11665" spans="7:7" ht="15" customHeight="1">
      <c r="G11665" s="488"/>
    </row>
    <row r="11666" spans="7:7" ht="15" customHeight="1">
      <c r="G11666" s="488"/>
    </row>
    <row r="11667" spans="7:7" ht="15" customHeight="1">
      <c r="G11667" s="488"/>
    </row>
    <row r="11668" spans="7:7" ht="15" customHeight="1">
      <c r="G11668" s="488"/>
    </row>
    <row r="11669" spans="7:7" ht="15" customHeight="1">
      <c r="G11669" s="488"/>
    </row>
    <row r="11670" spans="7:7" ht="15" customHeight="1">
      <c r="G11670" s="488"/>
    </row>
    <row r="11671" spans="7:7" ht="15" customHeight="1">
      <c r="G11671" s="488"/>
    </row>
    <row r="11672" spans="7:7" ht="15" customHeight="1">
      <c r="G11672" s="488"/>
    </row>
    <row r="11673" spans="7:7" ht="15" customHeight="1">
      <c r="G11673" s="488"/>
    </row>
    <row r="11674" spans="7:7" ht="15" customHeight="1">
      <c r="G11674" s="488"/>
    </row>
    <row r="11675" spans="7:7" ht="15" customHeight="1">
      <c r="G11675" s="488"/>
    </row>
    <row r="11676" spans="7:7" ht="15" customHeight="1">
      <c r="G11676" s="488"/>
    </row>
    <row r="11677" spans="7:7" ht="15" customHeight="1">
      <c r="G11677" s="488"/>
    </row>
    <row r="11678" spans="7:7" ht="15" customHeight="1">
      <c r="G11678" s="488"/>
    </row>
    <row r="11679" spans="7:7" ht="15" customHeight="1">
      <c r="G11679" s="488"/>
    </row>
    <row r="11680" spans="7:7" ht="15" customHeight="1">
      <c r="G11680" s="488"/>
    </row>
    <row r="11681" spans="7:7" ht="15" customHeight="1">
      <c r="G11681" s="488"/>
    </row>
    <row r="11682" spans="7:7" ht="15" customHeight="1">
      <c r="G11682" s="488"/>
    </row>
    <row r="11683" spans="7:7" ht="15" customHeight="1">
      <c r="G11683" s="488"/>
    </row>
    <row r="11684" spans="7:7" ht="15" customHeight="1">
      <c r="G11684" s="488"/>
    </row>
    <row r="11685" spans="7:7" ht="15" customHeight="1">
      <c r="G11685" s="488"/>
    </row>
    <row r="11686" spans="7:7" ht="15" customHeight="1">
      <c r="G11686" s="488"/>
    </row>
    <row r="11687" spans="7:7" ht="15" customHeight="1">
      <c r="G11687" s="488"/>
    </row>
    <row r="11688" spans="7:7" ht="15" customHeight="1">
      <c r="G11688" s="488"/>
    </row>
    <row r="11689" spans="7:7" ht="15" customHeight="1">
      <c r="G11689" s="488"/>
    </row>
    <row r="11690" spans="7:7" ht="15" customHeight="1">
      <c r="G11690" s="488"/>
    </row>
    <row r="11691" spans="7:7" ht="15" customHeight="1">
      <c r="G11691" s="488"/>
    </row>
    <row r="11692" spans="7:7" ht="15" customHeight="1">
      <c r="G11692" s="488"/>
    </row>
    <row r="11693" spans="7:7" ht="15" customHeight="1">
      <c r="G11693" s="488"/>
    </row>
    <row r="11694" spans="7:7" ht="15" customHeight="1">
      <c r="G11694" s="488"/>
    </row>
    <row r="11695" spans="7:7" ht="15" customHeight="1">
      <c r="G11695" s="488"/>
    </row>
    <row r="11696" spans="7:7" ht="15" customHeight="1">
      <c r="G11696" s="488"/>
    </row>
    <row r="11697" spans="7:7" ht="15" customHeight="1">
      <c r="G11697" s="488"/>
    </row>
    <row r="11698" spans="7:7" ht="15" customHeight="1">
      <c r="G11698" s="488"/>
    </row>
    <row r="11699" spans="7:7" ht="15" customHeight="1">
      <c r="G11699" s="488"/>
    </row>
    <row r="11700" spans="7:7" ht="15" customHeight="1">
      <c r="G11700" s="488"/>
    </row>
    <row r="11701" spans="7:7" ht="15" customHeight="1">
      <c r="G11701" s="488"/>
    </row>
    <row r="11702" spans="7:7" ht="15" customHeight="1">
      <c r="G11702" s="488"/>
    </row>
    <row r="11703" spans="7:7" ht="15" customHeight="1">
      <c r="G11703" s="488"/>
    </row>
    <row r="11704" spans="7:7" ht="15" customHeight="1">
      <c r="G11704" s="488"/>
    </row>
    <row r="11705" spans="7:7" ht="15" customHeight="1">
      <c r="G11705" s="488"/>
    </row>
    <row r="11706" spans="7:7" ht="15" customHeight="1">
      <c r="G11706" s="488"/>
    </row>
    <row r="11707" spans="7:7" ht="15" customHeight="1">
      <c r="G11707" s="488"/>
    </row>
    <row r="11708" spans="7:7" ht="15" customHeight="1">
      <c r="G11708" s="488"/>
    </row>
    <row r="11709" spans="7:7" ht="15" customHeight="1">
      <c r="G11709" s="488"/>
    </row>
    <row r="11710" spans="7:7" ht="15" customHeight="1">
      <c r="G11710" s="488"/>
    </row>
    <row r="11711" spans="7:7" ht="15" customHeight="1">
      <c r="G11711" s="488"/>
    </row>
    <row r="11712" spans="7:7" ht="15" customHeight="1">
      <c r="G11712" s="488"/>
    </row>
    <row r="11713" spans="7:7" ht="15" customHeight="1">
      <c r="G11713" s="488"/>
    </row>
    <row r="11714" spans="7:7" ht="15" customHeight="1">
      <c r="G11714" s="488"/>
    </row>
    <row r="11715" spans="7:7" ht="15" customHeight="1">
      <c r="G11715" s="488"/>
    </row>
    <row r="11716" spans="7:7" ht="15" customHeight="1">
      <c r="G11716" s="488"/>
    </row>
    <row r="11717" spans="7:7" ht="15" customHeight="1">
      <c r="G11717" s="488"/>
    </row>
    <row r="11718" spans="7:7" ht="15" customHeight="1">
      <c r="G11718" s="488"/>
    </row>
    <row r="11719" spans="7:7" ht="15" customHeight="1">
      <c r="G11719" s="488"/>
    </row>
    <row r="11720" spans="7:7" ht="15" customHeight="1">
      <c r="G11720" s="488"/>
    </row>
    <row r="11721" spans="7:7" ht="15" customHeight="1">
      <c r="G11721" s="488"/>
    </row>
    <row r="11722" spans="7:7" ht="15" customHeight="1">
      <c r="G11722" s="488"/>
    </row>
    <row r="11723" spans="7:7" ht="15" customHeight="1">
      <c r="G11723" s="488"/>
    </row>
    <row r="11724" spans="7:7" ht="15" customHeight="1">
      <c r="G11724" s="488"/>
    </row>
    <row r="11725" spans="7:7" ht="15" customHeight="1">
      <c r="G11725" s="488"/>
    </row>
    <row r="11726" spans="7:7" ht="15" customHeight="1">
      <c r="G11726" s="488"/>
    </row>
    <row r="11727" spans="7:7" ht="15" customHeight="1">
      <c r="G11727" s="488"/>
    </row>
    <row r="11728" spans="7:7" ht="15" customHeight="1">
      <c r="G11728" s="488"/>
    </row>
    <row r="11729" spans="7:7" ht="15" customHeight="1">
      <c r="G11729" s="488"/>
    </row>
    <row r="11730" spans="7:7" ht="15" customHeight="1">
      <c r="G11730" s="488"/>
    </row>
    <row r="11731" spans="7:7" ht="15" customHeight="1">
      <c r="G11731" s="488"/>
    </row>
    <row r="11732" spans="7:7" ht="15" customHeight="1">
      <c r="G11732" s="488"/>
    </row>
    <row r="11733" spans="7:7" ht="15" customHeight="1">
      <c r="G11733" s="488"/>
    </row>
    <row r="11734" spans="7:7" ht="15" customHeight="1">
      <c r="G11734" s="488"/>
    </row>
    <row r="11735" spans="7:7" ht="15" customHeight="1">
      <c r="G11735" s="488"/>
    </row>
    <row r="11736" spans="7:7" ht="15" customHeight="1">
      <c r="G11736" s="488"/>
    </row>
    <row r="11737" spans="7:7" ht="15" customHeight="1">
      <c r="G11737" s="488"/>
    </row>
    <row r="11738" spans="7:7" ht="15" customHeight="1">
      <c r="G11738" s="488"/>
    </row>
    <row r="11739" spans="7:7" ht="15" customHeight="1">
      <c r="G11739" s="488"/>
    </row>
    <row r="11740" spans="7:7" ht="15" customHeight="1">
      <c r="G11740" s="488"/>
    </row>
    <row r="11741" spans="7:7" ht="15" customHeight="1">
      <c r="G11741" s="488"/>
    </row>
    <row r="11742" spans="7:7" ht="15" customHeight="1">
      <c r="G11742" s="488"/>
    </row>
    <row r="11743" spans="7:7" ht="15" customHeight="1">
      <c r="G11743" s="488"/>
    </row>
    <row r="11744" spans="7:7" ht="15" customHeight="1">
      <c r="G11744" s="488"/>
    </row>
    <row r="11745" spans="7:7" ht="15" customHeight="1">
      <c r="G11745" s="488"/>
    </row>
    <row r="11746" spans="7:7" ht="15" customHeight="1">
      <c r="G11746" s="488"/>
    </row>
    <row r="11747" spans="7:7" ht="15" customHeight="1">
      <c r="G11747" s="488"/>
    </row>
    <row r="11748" spans="7:7" ht="15" customHeight="1">
      <c r="G11748" s="488"/>
    </row>
    <row r="11749" spans="7:7" ht="15" customHeight="1">
      <c r="G11749" s="488"/>
    </row>
    <row r="11750" spans="7:7" ht="15" customHeight="1">
      <c r="G11750" s="488"/>
    </row>
    <row r="11751" spans="7:7" ht="15" customHeight="1">
      <c r="G11751" s="488"/>
    </row>
    <row r="11752" spans="7:7" ht="15" customHeight="1">
      <c r="G11752" s="488"/>
    </row>
    <row r="11753" spans="7:7" ht="15" customHeight="1">
      <c r="G11753" s="488"/>
    </row>
    <row r="11754" spans="7:7" ht="15" customHeight="1">
      <c r="G11754" s="488"/>
    </row>
    <row r="11755" spans="7:7" ht="15" customHeight="1">
      <c r="G11755" s="488"/>
    </row>
    <row r="11756" spans="7:7" ht="15" customHeight="1">
      <c r="G11756" s="488"/>
    </row>
    <row r="11757" spans="7:7" ht="15" customHeight="1">
      <c r="G11757" s="488"/>
    </row>
    <row r="11758" spans="7:7" ht="15" customHeight="1">
      <c r="G11758" s="488"/>
    </row>
    <row r="11759" spans="7:7" ht="15" customHeight="1">
      <c r="G11759" s="488"/>
    </row>
    <row r="11760" spans="7:7" ht="15" customHeight="1">
      <c r="G11760" s="488"/>
    </row>
    <row r="11761" spans="7:7" ht="15" customHeight="1">
      <c r="G11761" s="488"/>
    </row>
    <row r="11762" spans="7:7" ht="15" customHeight="1">
      <c r="G11762" s="488"/>
    </row>
    <row r="11763" spans="7:7" ht="15" customHeight="1">
      <c r="G11763" s="488"/>
    </row>
    <row r="11764" spans="7:7" ht="15" customHeight="1">
      <c r="G11764" s="488"/>
    </row>
    <row r="11765" spans="7:7" ht="15" customHeight="1">
      <c r="G11765" s="488"/>
    </row>
    <row r="11766" spans="7:7" ht="15" customHeight="1">
      <c r="G11766" s="488"/>
    </row>
    <row r="11767" spans="7:7" ht="15" customHeight="1">
      <c r="G11767" s="488"/>
    </row>
    <row r="11768" spans="7:7" ht="15" customHeight="1">
      <c r="G11768" s="488"/>
    </row>
    <row r="11769" spans="7:7" ht="15" customHeight="1">
      <c r="G11769" s="488"/>
    </row>
    <row r="11770" spans="7:7" ht="15" customHeight="1">
      <c r="G11770" s="488"/>
    </row>
    <row r="11771" spans="7:7" ht="15" customHeight="1">
      <c r="G11771" s="488"/>
    </row>
    <row r="11772" spans="7:7" ht="15" customHeight="1">
      <c r="G11772" s="488"/>
    </row>
    <row r="11773" spans="7:7" ht="15" customHeight="1">
      <c r="G11773" s="488"/>
    </row>
    <row r="11774" spans="7:7" ht="15" customHeight="1">
      <c r="G11774" s="488"/>
    </row>
    <row r="11775" spans="7:7" ht="15" customHeight="1">
      <c r="G11775" s="488"/>
    </row>
    <row r="11776" spans="7:7" ht="15" customHeight="1">
      <c r="G11776" s="488"/>
    </row>
    <row r="11777" spans="7:7" ht="15" customHeight="1">
      <c r="G11777" s="488"/>
    </row>
    <row r="11778" spans="7:7" ht="15" customHeight="1">
      <c r="G11778" s="488"/>
    </row>
    <row r="11779" spans="7:7" ht="15" customHeight="1">
      <c r="G11779" s="488"/>
    </row>
    <row r="11780" spans="7:7" ht="15" customHeight="1">
      <c r="G11780" s="488"/>
    </row>
    <row r="11781" spans="7:7" ht="15" customHeight="1">
      <c r="G11781" s="488"/>
    </row>
    <row r="11782" spans="7:7" ht="15" customHeight="1">
      <c r="G11782" s="488"/>
    </row>
    <row r="11783" spans="7:7" ht="15" customHeight="1">
      <c r="G11783" s="488"/>
    </row>
    <row r="11784" spans="7:7" ht="15" customHeight="1">
      <c r="G11784" s="488"/>
    </row>
    <row r="11785" spans="7:7" ht="15" customHeight="1">
      <c r="G11785" s="488"/>
    </row>
    <row r="11786" spans="7:7" ht="15" customHeight="1">
      <c r="G11786" s="488"/>
    </row>
    <row r="11787" spans="7:7" ht="15" customHeight="1">
      <c r="G11787" s="488"/>
    </row>
    <row r="11788" spans="7:7" ht="15" customHeight="1">
      <c r="G11788" s="488"/>
    </row>
    <row r="11789" spans="7:7" ht="15" customHeight="1">
      <c r="G11789" s="488"/>
    </row>
    <row r="11790" spans="7:7" ht="15" customHeight="1">
      <c r="G11790" s="488"/>
    </row>
    <row r="11791" spans="7:7" ht="15" customHeight="1">
      <c r="G11791" s="488"/>
    </row>
    <row r="11792" spans="7:7" ht="15" customHeight="1">
      <c r="G11792" s="488"/>
    </row>
    <row r="11793" spans="7:7" ht="15" customHeight="1">
      <c r="G11793" s="488"/>
    </row>
    <row r="11794" spans="7:7" ht="15" customHeight="1">
      <c r="G11794" s="488"/>
    </row>
    <row r="11795" spans="7:7" ht="15" customHeight="1">
      <c r="G11795" s="488"/>
    </row>
    <row r="11796" spans="7:7" ht="15" customHeight="1">
      <c r="G11796" s="488"/>
    </row>
    <row r="11797" spans="7:7" ht="15" customHeight="1">
      <c r="G11797" s="488"/>
    </row>
    <row r="11798" spans="7:7" ht="15" customHeight="1">
      <c r="G11798" s="488"/>
    </row>
    <row r="11799" spans="7:7" ht="15" customHeight="1">
      <c r="G11799" s="488"/>
    </row>
    <row r="11800" spans="7:7" ht="15" customHeight="1">
      <c r="G11800" s="488"/>
    </row>
    <row r="11801" spans="7:7" ht="15" customHeight="1">
      <c r="G11801" s="488"/>
    </row>
    <row r="11802" spans="7:7" ht="15" customHeight="1">
      <c r="G11802" s="488"/>
    </row>
    <row r="11803" spans="7:7" ht="15" customHeight="1">
      <c r="G11803" s="488"/>
    </row>
    <row r="11804" spans="7:7" ht="15" customHeight="1">
      <c r="G11804" s="488"/>
    </row>
    <row r="11805" spans="7:7" ht="15" customHeight="1">
      <c r="G11805" s="488"/>
    </row>
    <row r="11806" spans="7:7" ht="15" customHeight="1">
      <c r="G11806" s="488"/>
    </row>
    <row r="11807" spans="7:7" ht="15" customHeight="1">
      <c r="G11807" s="488"/>
    </row>
    <row r="11808" spans="7:7" ht="15" customHeight="1">
      <c r="G11808" s="488"/>
    </row>
    <row r="11809" spans="7:7" ht="15" customHeight="1">
      <c r="G11809" s="488"/>
    </row>
    <row r="11810" spans="7:7" ht="15" customHeight="1">
      <c r="G11810" s="488"/>
    </row>
    <row r="11811" spans="7:7" ht="15" customHeight="1">
      <c r="G11811" s="488"/>
    </row>
    <row r="11812" spans="7:7" ht="15" customHeight="1">
      <c r="G11812" s="488"/>
    </row>
    <row r="11813" spans="7:7" ht="15" customHeight="1">
      <c r="G11813" s="488"/>
    </row>
    <row r="11814" spans="7:7" ht="15" customHeight="1">
      <c r="G11814" s="488"/>
    </row>
    <row r="11815" spans="7:7" ht="15" customHeight="1">
      <c r="G11815" s="488"/>
    </row>
    <row r="11816" spans="7:7" ht="15" customHeight="1">
      <c r="G11816" s="488"/>
    </row>
    <row r="11817" spans="7:7" ht="15" customHeight="1">
      <c r="G11817" s="488"/>
    </row>
    <row r="11818" spans="7:7" ht="15" customHeight="1">
      <c r="G11818" s="488"/>
    </row>
    <row r="11819" spans="7:7" ht="15" customHeight="1">
      <c r="G11819" s="488"/>
    </row>
    <row r="11820" spans="7:7" ht="15" customHeight="1">
      <c r="G11820" s="488"/>
    </row>
    <row r="11821" spans="7:7" ht="15" customHeight="1">
      <c r="G11821" s="488"/>
    </row>
    <row r="11822" spans="7:7" ht="15" customHeight="1">
      <c r="G11822" s="488"/>
    </row>
    <row r="11823" spans="7:7" ht="15" customHeight="1">
      <c r="G11823" s="488"/>
    </row>
    <row r="11824" spans="7:7" ht="15" customHeight="1">
      <c r="G11824" s="488"/>
    </row>
    <row r="11825" spans="7:7" ht="15" customHeight="1">
      <c r="G11825" s="488"/>
    </row>
    <row r="11826" spans="7:7" ht="15" customHeight="1">
      <c r="G11826" s="488"/>
    </row>
    <row r="11827" spans="7:7" ht="15" customHeight="1">
      <c r="G11827" s="488"/>
    </row>
    <row r="11828" spans="7:7" ht="15" customHeight="1">
      <c r="G11828" s="488"/>
    </row>
    <row r="11829" spans="7:7" ht="15" customHeight="1">
      <c r="G11829" s="488"/>
    </row>
    <row r="11830" spans="7:7" ht="15" customHeight="1">
      <c r="G11830" s="488"/>
    </row>
    <row r="11831" spans="7:7" ht="15" customHeight="1">
      <c r="G11831" s="488"/>
    </row>
    <row r="11832" spans="7:7" ht="15" customHeight="1">
      <c r="G11832" s="488"/>
    </row>
    <row r="11833" spans="7:7" ht="15" customHeight="1">
      <c r="G11833" s="488"/>
    </row>
    <row r="11834" spans="7:7" ht="15" customHeight="1">
      <c r="G11834" s="488"/>
    </row>
    <row r="11835" spans="7:7" ht="15" customHeight="1">
      <c r="G11835" s="488"/>
    </row>
    <row r="11836" spans="7:7" ht="15" customHeight="1">
      <c r="G11836" s="488"/>
    </row>
    <row r="11837" spans="7:7" ht="15" customHeight="1">
      <c r="G11837" s="488"/>
    </row>
    <row r="11838" spans="7:7" ht="15" customHeight="1">
      <c r="G11838" s="488"/>
    </row>
    <row r="11839" spans="7:7" ht="15" customHeight="1">
      <c r="G11839" s="488"/>
    </row>
    <row r="11840" spans="7:7" ht="15" customHeight="1">
      <c r="G11840" s="488"/>
    </row>
    <row r="11841" spans="7:7" ht="15" customHeight="1">
      <c r="G11841" s="488"/>
    </row>
    <row r="11842" spans="7:7" ht="15" customHeight="1">
      <c r="G11842" s="488"/>
    </row>
    <row r="11843" spans="7:7" ht="15" customHeight="1">
      <c r="G11843" s="488"/>
    </row>
    <row r="11844" spans="7:7" ht="15" customHeight="1">
      <c r="G11844" s="488"/>
    </row>
    <row r="11845" spans="7:7" ht="15" customHeight="1">
      <c r="G11845" s="488"/>
    </row>
    <row r="11846" spans="7:7" ht="15" customHeight="1">
      <c r="G11846" s="488"/>
    </row>
    <row r="11847" spans="7:7" ht="15" customHeight="1">
      <c r="G11847" s="488"/>
    </row>
    <row r="11848" spans="7:7" ht="15" customHeight="1">
      <c r="G11848" s="488"/>
    </row>
    <row r="11849" spans="7:7" ht="15" customHeight="1">
      <c r="G11849" s="488"/>
    </row>
    <row r="11850" spans="7:7" ht="15" customHeight="1">
      <c r="G11850" s="488"/>
    </row>
    <row r="11851" spans="7:7" ht="15" customHeight="1">
      <c r="G11851" s="488"/>
    </row>
    <row r="11852" spans="7:7" ht="15" customHeight="1">
      <c r="G11852" s="488"/>
    </row>
    <row r="11853" spans="7:7" ht="15" customHeight="1">
      <c r="G11853" s="488"/>
    </row>
    <row r="11854" spans="7:7" ht="15" customHeight="1">
      <c r="G11854" s="488"/>
    </row>
    <row r="11855" spans="7:7" ht="15" customHeight="1">
      <c r="G11855" s="488"/>
    </row>
    <row r="11856" spans="7:7" ht="15" customHeight="1">
      <c r="G11856" s="488"/>
    </row>
    <row r="11857" spans="7:7" ht="15" customHeight="1">
      <c r="G11857" s="488"/>
    </row>
    <row r="11858" spans="7:7" ht="15" customHeight="1">
      <c r="G11858" s="488"/>
    </row>
    <row r="11859" spans="7:7" ht="15" customHeight="1">
      <c r="G11859" s="488"/>
    </row>
    <row r="11860" spans="7:7" ht="15" customHeight="1">
      <c r="G11860" s="488"/>
    </row>
    <row r="11861" spans="7:7" ht="15" customHeight="1">
      <c r="G11861" s="488"/>
    </row>
    <row r="11862" spans="7:7" ht="15" customHeight="1">
      <c r="G11862" s="488"/>
    </row>
    <row r="11863" spans="7:7" ht="15" customHeight="1">
      <c r="G11863" s="488"/>
    </row>
    <row r="11864" spans="7:7" ht="15" customHeight="1">
      <c r="G11864" s="488"/>
    </row>
    <row r="11865" spans="7:7" ht="15" customHeight="1">
      <c r="G11865" s="488"/>
    </row>
    <row r="11866" spans="7:7" ht="15" customHeight="1">
      <c r="G11866" s="488"/>
    </row>
    <row r="11867" spans="7:7" ht="15" customHeight="1">
      <c r="G11867" s="488"/>
    </row>
    <row r="11868" spans="7:7" ht="15" customHeight="1">
      <c r="G11868" s="488"/>
    </row>
    <row r="11869" spans="7:7" ht="15" customHeight="1">
      <c r="G11869" s="488"/>
    </row>
    <row r="11870" spans="7:7" ht="15" customHeight="1">
      <c r="G11870" s="488"/>
    </row>
    <row r="11871" spans="7:7" ht="15" customHeight="1">
      <c r="G11871" s="488"/>
    </row>
    <row r="11872" spans="7:7" ht="15" customHeight="1">
      <c r="G11872" s="488"/>
    </row>
    <row r="11873" spans="7:7" ht="15" customHeight="1">
      <c r="G11873" s="488"/>
    </row>
    <row r="11874" spans="7:7" ht="15" customHeight="1">
      <c r="G11874" s="488"/>
    </row>
    <row r="11875" spans="7:7" ht="15" customHeight="1">
      <c r="G11875" s="488"/>
    </row>
    <row r="11876" spans="7:7" ht="15" customHeight="1">
      <c r="G11876" s="488"/>
    </row>
    <row r="11877" spans="7:7" ht="15" customHeight="1">
      <c r="G11877" s="488"/>
    </row>
    <row r="11878" spans="7:7" ht="15" customHeight="1">
      <c r="G11878" s="488"/>
    </row>
    <row r="11879" spans="7:7" ht="15" customHeight="1">
      <c r="G11879" s="488"/>
    </row>
    <row r="11880" spans="7:7" ht="15" customHeight="1">
      <c r="G11880" s="488"/>
    </row>
    <row r="11881" spans="7:7" ht="15" customHeight="1">
      <c r="G11881" s="488"/>
    </row>
    <row r="11882" spans="7:7" ht="15" customHeight="1">
      <c r="G11882" s="488"/>
    </row>
    <row r="11883" spans="7:7" ht="15" customHeight="1">
      <c r="G11883" s="488"/>
    </row>
    <row r="11884" spans="7:7" ht="15" customHeight="1">
      <c r="G11884" s="488"/>
    </row>
    <row r="11885" spans="7:7" ht="15" customHeight="1">
      <c r="G11885" s="488"/>
    </row>
    <row r="11886" spans="7:7" ht="15" customHeight="1">
      <c r="G11886" s="488"/>
    </row>
    <row r="11887" spans="7:7" ht="15" customHeight="1">
      <c r="G11887" s="488"/>
    </row>
    <row r="11888" spans="7:7" ht="15" customHeight="1">
      <c r="G11888" s="488"/>
    </row>
    <row r="11889" spans="7:7" ht="15" customHeight="1">
      <c r="G11889" s="488"/>
    </row>
    <row r="11890" spans="7:7" ht="15" customHeight="1">
      <c r="G11890" s="488"/>
    </row>
    <row r="11891" spans="7:7" ht="15" customHeight="1">
      <c r="G11891" s="488"/>
    </row>
    <row r="11892" spans="7:7" ht="15" customHeight="1">
      <c r="G11892" s="488"/>
    </row>
    <row r="11893" spans="7:7" ht="15" customHeight="1">
      <c r="G11893" s="488"/>
    </row>
    <row r="11894" spans="7:7" ht="15" customHeight="1">
      <c r="G11894" s="488"/>
    </row>
    <row r="11895" spans="7:7" ht="15" customHeight="1">
      <c r="G11895" s="488"/>
    </row>
    <row r="11896" spans="7:7" ht="15" customHeight="1">
      <c r="G11896" s="488"/>
    </row>
    <row r="11897" spans="7:7" ht="15" customHeight="1">
      <c r="G11897" s="488"/>
    </row>
    <row r="11898" spans="7:7" ht="15" customHeight="1">
      <c r="G11898" s="488"/>
    </row>
    <row r="11899" spans="7:7" ht="15" customHeight="1">
      <c r="G11899" s="488"/>
    </row>
    <row r="11900" spans="7:7" ht="15" customHeight="1">
      <c r="G11900" s="488"/>
    </row>
    <row r="11901" spans="7:7" ht="15" customHeight="1">
      <c r="G11901" s="488"/>
    </row>
    <row r="11902" spans="7:7" ht="15" customHeight="1">
      <c r="G11902" s="488"/>
    </row>
    <row r="11903" spans="7:7" ht="15" customHeight="1">
      <c r="G11903" s="488"/>
    </row>
    <row r="11904" spans="7:7" ht="15" customHeight="1">
      <c r="G11904" s="488"/>
    </row>
    <row r="11905" spans="7:7" ht="15" customHeight="1">
      <c r="G11905" s="488"/>
    </row>
    <row r="11906" spans="7:7" ht="15" customHeight="1">
      <c r="G11906" s="488"/>
    </row>
    <row r="11907" spans="7:7" ht="15" customHeight="1">
      <c r="G11907" s="488"/>
    </row>
    <row r="11908" spans="7:7" ht="15" customHeight="1">
      <c r="G11908" s="488"/>
    </row>
    <row r="11909" spans="7:7" ht="15" customHeight="1">
      <c r="G11909" s="488"/>
    </row>
    <row r="11910" spans="7:7" ht="15" customHeight="1">
      <c r="G11910" s="488"/>
    </row>
    <row r="11911" spans="7:7" ht="15" customHeight="1">
      <c r="G11911" s="488"/>
    </row>
    <row r="11912" spans="7:7" ht="15" customHeight="1">
      <c r="G11912" s="488"/>
    </row>
    <row r="11913" spans="7:7" ht="15" customHeight="1">
      <c r="G11913" s="488"/>
    </row>
    <row r="11914" spans="7:7" ht="15" customHeight="1">
      <c r="G11914" s="488"/>
    </row>
    <row r="11915" spans="7:7" ht="15" customHeight="1">
      <c r="G11915" s="488"/>
    </row>
    <row r="11916" spans="7:7" ht="15" customHeight="1">
      <c r="G11916" s="488"/>
    </row>
    <row r="11917" spans="7:7" ht="15" customHeight="1">
      <c r="G11917" s="488"/>
    </row>
    <row r="11918" spans="7:7" ht="15" customHeight="1">
      <c r="G11918" s="488"/>
    </row>
    <row r="11919" spans="7:7" ht="15" customHeight="1">
      <c r="G11919" s="488"/>
    </row>
    <row r="11920" spans="7:7" ht="15" customHeight="1">
      <c r="G11920" s="488"/>
    </row>
    <row r="11921" spans="7:7" ht="15" customHeight="1">
      <c r="G11921" s="488"/>
    </row>
    <row r="11922" spans="7:7" ht="15" customHeight="1">
      <c r="G11922" s="488"/>
    </row>
    <row r="11923" spans="7:7" ht="15" customHeight="1">
      <c r="G11923" s="488"/>
    </row>
    <row r="11924" spans="7:7" ht="15" customHeight="1">
      <c r="G11924" s="488"/>
    </row>
    <row r="11925" spans="7:7" ht="15" customHeight="1">
      <c r="G11925" s="488"/>
    </row>
    <row r="11926" spans="7:7" ht="15" customHeight="1">
      <c r="G11926" s="488"/>
    </row>
    <row r="11927" spans="7:7" ht="15" customHeight="1">
      <c r="G11927" s="488"/>
    </row>
    <row r="11928" spans="7:7" ht="15" customHeight="1">
      <c r="G11928" s="488"/>
    </row>
    <row r="11929" spans="7:7" ht="15" customHeight="1">
      <c r="G11929" s="488"/>
    </row>
    <row r="11930" spans="7:7" ht="15" customHeight="1">
      <c r="G11930" s="488"/>
    </row>
    <row r="11931" spans="7:7" ht="15" customHeight="1">
      <c r="G11931" s="488"/>
    </row>
    <row r="11932" spans="7:7" ht="15" customHeight="1">
      <c r="G11932" s="488"/>
    </row>
    <row r="11933" spans="7:7" ht="15" customHeight="1">
      <c r="G11933" s="488"/>
    </row>
    <row r="11934" spans="7:7" ht="15" customHeight="1">
      <c r="G11934" s="488"/>
    </row>
    <row r="11935" spans="7:7" ht="15" customHeight="1">
      <c r="G11935" s="488"/>
    </row>
    <row r="11936" spans="7:7" ht="15" customHeight="1">
      <c r="G11936" s="488"/>
    </row>
    <row r="11937" spans="7:7" ht="15" customHeight="1">
      <c r="G11937" s="488"/>
    </row>
    <row r="11938" spans="7:7" ht="15" customHeight="1">
      <c r="G11938" s="488"/>
    </row>
    <row r="11939" spans="7:7" ht="15" customHeight="1">
      <c r="G11939" s="488"/>
    </row>
    <row r="11940" spans="7:7" ht="15" customHeight="1">
      <c r="G11940" s="488"/>
    </row>
    <row r="11941" spans="7:7" ht="15" customHeight="1">
      <c r="G11941" s="488"/>
    </row>
    <row r="11942" spans="7:7" ht="15" customHeight="1">
      <c r="G11942" s="488"/>
    </row>
    <row r="11943" spans="7:7" ht="15" customHeight="1">
      <c r="G11943" s="488"/>
    </row>
    <row r="11944" spans="7:7" ht="15" customHeight="1">
      <c r="G11944" s="488"/>
    </row>
    <row r="11945" spans="7:7" ht="15" customHeight="1">
      <c r="G11945" s="488"/>
    </row>
    <row r="11946" spans="7:7" ht="15" customHeight="1">
      <c r="G11946" s="488"/>
    </row>
    <row r="11947" spans="7:7" ht="15" customHeight="1">
      <c r="G11947" s="488"/>
    </row>
    <row r="11948" spans="7:7" ht="15" customHeight="1">
      <c r="G11948" s="488"/>
    </row>
    <row r="11949" spans="7:7" ht="15" customHeight="1">
      <c r="G11949" s="488"/>
    </row>
    <row r="11950" spans="7:7" ht="15" customHeight="1">
      <c r="G11950" s="488"/>
    </row>
    <row r="11951" spans="7:7" ht="15" customHeight="1">
      <c r="G11951" s="488"/>
    </row>
    <row r="11952" spans="7:7" ht="15" customHeight="1">
      <c r="G11952" s="488"/>
    </row>
    <row r="11953" spans="7:7" ht="15" customHeight="1">
      <c r="G11953" s="488"/>
    </row>
    <row r="11954" spans="7:7" ht="15" customHeight="1">
      <c r="G11954" s="488"/>
    </row>
    <row r="11955" spans="7:7" ht="15" customHeight="1">
      <c r="G11955" s="488"/>
    </row>
    <row r="11956" spans="7:7" ht="15" customHeight="1">
      <c r="G11956" s="488"/>
    </row>
    <row r="11957" spans="7:7" ht="15" customHeight="1">
      <c r="G11957" s="488"/>
    </row>
    <row r="11958" spans="7:7" ht="15" customHeight="1">
      <c r="G11958" s="488"/>
    </row>
    <row r="11959" spans="7:7" ht="15" customHeight="1">
      <c r="G11959" s="488"/>
    </row>
    <row r="11960" spans="7:7" ht="15" customHeight="1">
      <c r="G11960" s="488"/>
    </row>
    <row r="11961" spans="7:7" ht="15" customHeight="1">
      <c r="G11961" s="488"/>
    </row>
    <row r="11962" spans="7:7" ht="15" customHeight="1">
      <c r="G11962" s="488"/>
    </row>
    <row r="11963" spans="7:7" ht="15" customHeight="1">
      <c r="G11963" s="488"/>
    </row>
    <row r="11964" spans="7:7" ht="15" customHeight="1">
      <c r="G11964" s="488"/>
    </row>
    <row r="11965" spans="7:7" ht="15" customHeight="1">
      <c r="G11965" s="488"/>
    </row>
    <row r="11966" spans="7:7" ht="15" customHeight="1">
      <c r="G11966" s="488"/>
    </row>
    <row r="11967" spans="7:7" ht="15" customHeight="1">
      <c r="G11967" s="488"/>
    </row>
    <row r="11968" spans="7:7" ht="15" customHeight="1">
      <c r="G11968" s="488"/>
    </row>
    <row r="11969" spans="7:7" ht="15" customHeight="1">
      <c r="G11969" s="488"/>
    </row>
    <row r="11970" spans="7:7" ht="15" customHeight="1">
      <c r="G11970" s="488"/>
    </row>
    <row r="11971" spans="7:7" ht="15" customHeight="1">
      <c r="G11971" s="488"/>
    </row>
    <row r="11972" spans="7:7" ht="15" customHeight="1">
      <c r="G11972" s="488"/>
    </row>
    <row r="11973" spans="7:7" ht="15" customHeight="1">
      <c r="G11973" s="488"/>
    </row>
    <row r="11974" spans="7:7" ht="15" customHeight="1">
      <c r="G11974" s="488"/>
    </row>
    <row r="11975" spans="7:7" ht="15" customHeight="1">
      <c r="G11975" s="488"/>
    </row>
    <row r="11976" spans="7:7" ht="15" customHeight="1">
      <c r="G11976" s="488"/>
    </row>
    <row r="11977" spans="7:7" ht="15" customHeight="1">
      <c r="G11977" s="488"/>
    </row>
    <row r="11978" spans="7:7" ht="15" customHeight="1">
      <c r="G11978" s="488"/>
    </row>
    <row r="11979" spans="7:7" ht="15" customHeight="1">
      <c r="G11979" s="488"/>
    </row>
    <row r="11980" spans="7:7" ht="15" customHeight="1">
      <c r="G11980" s="488"/>
    </row>
    <row r="11981" spans="7:7" ht="15" customHeight="1">
      <c r="G11981" s="488"/>
    </row>
    <row r="11982" spans="7:7" ht="15" customHeight="1">
      <c r="G11982" s="488"/>
    </row>
    <row r="11983" spans="7:7" ht="15" customHeight="1">
      <c r="G11983" s="488"/>
    </row>
    <row r="11984" spans="7:7" ht="15" customHeight="1">
      <c r="G11984" s="488"/>
    </row>
    <row r="11985" spans="7:7" ht="15" customHeight="1">
      <c r="G11985" s="488"/>
    </row>
    <row r="11986" spans="7:7" ht="15" customHeight="1">
      <c r="G11986" s="488"/>
    </row>
    <row r="11987" spans="7:7" ht="15" customHeight="1">
      <c r="G11987" s="488"/>
    </row>
    <row r="11988" spans="7:7" ht="15" customHeight="1">
      <c r="G11988" s="488"/>
    </row>
    <row r="11989" spans="7:7" ht="15" customHeight="1">
      <c r="G11989" s="488"/>
    </row>
    <row r="11990" spans="7:7" ht="15" customHeight="1">
      <c r="G11990" s="488"/>
    </row>
    <row r="11991" spans="7:7" ht="15" customHeight="1">
      <c r="G11991" s="488"/>
    </row>
    <row r="11992" spans="7:7" ht="15" customHeight="1">
      <c r="G11992" s="488"/>
    </row>
    <row r="11993" spans="7:7" ht="15" customHeight="1">
      <c r="G11993" s="488"/>
    </row>
    <row r="11994" spans="7:7" ht="15" customHeight="1">
      <c r="G11994" s="488"/>
    </row>
    <row r="11995" spans="7:7" ht="15" customHeight="1">
      <c r="G11995" s="488"/>
    </row>
    <row r="11996" spans="7:7" ht="15" customHeight="1">
      <c r="G11996" s="488"/>
    </row>
    <row r="11997" spans="7:7" ht="15" customHeight="1">
      <c r="G11997" s="488"/>
    </row>
    <row r="11998" spans="7:7" ht="15" customHeight="1">
      <c r="G11998" s="488"/>
    </row>
    <row r="11999" spans="7:7" ht="15" customHeight="1">
      <c r="G11999" s="488"/>
    </row>
    <row r="12000" spans="7:7" ht="15" customHeight="1">
      <c r="G12000" s="488"/>
    </row>
    <row r="12001" spans="7:7" ht="15" customHeight="1">
      <c r="G12001" s="488"/>
    </row>
    <row r="12002" spans="7:7" ht="15" customHeight="1">
      <c r="G12002" s="488"/>
    </row>
    <row r="12003" spans="7:7" ht="15" customHeight="1">
      <c r="G12003" s="488"/>
    </row>
    <row r="12004" spans="7:7" ht="15" customHeight="1">
      <c r="G12004" s="488"/>
    </row>
    <row r="12005" spans="7:7" ht="15" customHeight="1">
      <c r="G12005" s="488"/>
    </row>
    <row r="12006" spans="7:7" ht="15" customHeight="1">
      <c r="G12006" s="488"/>
    </row>
    <row r="12007" spans="7:7" ht="15" customHeight="1">
      <c r="G12007" s="488"/>
    </row>
    <row r="12008" spans="7:7" ht="15" customHeight="1">
      <c r="G12008" s="488"/>
    </row>
    <row r="12009" spans="7:7" ht="15" customHeight="1">
      <c r="G12009" s="488"/>
    </row>
    <row r="12010" spans="7:7" ht="15" customHeight="1">
      <c r="G12010" s="488"/>
    </row>
    <row r="12011" spans="7:7" ht="15" customHeight="1">
      <c r="G12011" s="488"/>
    </row>
    <row r="12012" spans="7:7" ht="15" customHeight="1">
      <c r="G12012" s="488"/>
    </row>
    <row r="12013" spans="7:7" ht="15" customHeight="1">
      <c r="G12013" s="488"/>
    </row>
    <row r="12014" spans="7:7" ht="15" customHeight="1">
      <c r="G12014" s="488"/>
    </row>
    <row r="12015" spans="7:7" ht="15" customHeight="1">
      <c r="G12015" s="488"/>
    </row>
    <row r="12016" spans="7:7" ht="15" customHeight="1">
      <c r="G12016" s="488"/>
    </row>
    <row r="12017" spans="7:7" ht="15" customHeight="1">
      <c r="G12017" s="488"/>
    </row>
    <row r="12018" spans="7:7" ht="15" customHeight="1">
      <c r="G12018" s="488"/>
    </row>
    <row r="12019" spans="7:7" ht="15" customHeight="1">
      <c r="G12019" s="488"/>
    </row>
    <row r="12020" spans="7:7" ht="15" customHeight="1">
      <c r="G12020" s="488"/>
    </row>
    <row r="12021" spans="7:7" ht="15" customHeight="1">
      <c r="G12021" s="488"/>
    </row>
    <row r="12022" spans="7:7" ht="15" customHeight="1">
      <c r="G12022" s="488"/>
    </row>
    <row r="12023" spans="7:7" ht="15" customHeight="1">
      <c r="G12023" s="488"/>
    </row>
    <row r="12024" spans="7:7" ht="15" customHeight="1">
      <c r="G12024" s="488"/>
    </row>
    <row r="12025" spans="7:7" ht="15" customHeight="1">
      <c r="G12025" s="488"/>
    </row>
    <row r="12026" spans="7:7" ht="15" customHeight="1">
      <c r="G12026" s="488"/>
    </row>
    <row r="12027" spans="7:7" ht="15" customHeight="1">
      <c r="G12027" s="488"/>
    </row>
    <row r="12028" spans="7:7" ht="15" customHeight="1">
      <c r="G12028" s="488"/>
    </row>
    <row r="12029" spans="7:7" ht="15" customHeight="1">
      <c r="G12029" s="488"/>
    </row>
    <row r="12030" spans="7:7" ht="15" customHeight="1">
      <c r="G12030" s="488"/>
    </row>
    <row r="12031" spans="7:7" ht="15" customHeight="1">
      <c r="G12031" s="488"/>
    </row>
    <row r="12032" spans="7:7" ht="15" customHeight="1">
      <c r="G12032" s="488"/>
    </row>
    <row r="12033" spans="7:7" ht="15" customHeight="1">
      <c r="G12033" s="488"/>
    </row>
    <row r="12034" spans="7:7" ht="15" customHeight="1">
      <c r="G12034" s="488"/>
    </row>
    <row r="12035" spans="7:7" ht="15" customHeight="1">
      <c r="G12035" s="488"/>
    </row>
    <row r="12036" spans="7:7" ht="15" customHeight="1">
      <c r="G12036" s="488"/>
    </row>
    <row r="12037" spans="7:7" ht="15" customHeight="1">
      <c r="G12037" s="488"/>
    </row>
    <row r="12038" spans="7:7" ht="15" customHeight="1">
      <c r="G12038" s="488"/>
    </row>
    <row r="12039" spans="7:7" ht="15" customHeight="1">
      <c r="G12039" s="488"/>
    </row>
    <row r="12040" spans="7:7" ht="15" customHeight="1">
      <c r="G12040" s="488"/>
    </row>
    <row r="12041" spans="7:7" ht="15" customHeight="1">
      <c r="G12041" s="488"/>
    </row>
    <row r="12042" spans="7:7" ht="15" customHeight="1">
      <c r="G12042" s="488"/>
    </row>
    <row r="12043" spans="7:7" ht="15" customHeight="1">
      <c r="G12043" s="488"/>
    </row>
    <row r="12044" spans="7:7" ht="15" customHeight="1">
      <c r="G12044" s="488"/>
    </row>
    <row r="12045" spans="7:7" ht="15" customHeight="1">
      <c r="G12045" s="488"/>
    </row>
    <row r="12046" spans="7:7" ht="15" customHeight="1">
      <c r="G12046" s="488"/>
    </row>
    <row r="12047" spans="7:7" ht="15" customHeight="1">
      <c r="G12047" s="488"/>
    </row>
    <row r="12048" spans="7:7" ht="15" customHeight="1">
      <c r="G12048" s="488"/>
    </row>
    <row r="12049" spans="7:7" ht="15" customHeight="1">
      <c r="G12049" s="488"/>
    </row>
    <row r="12050" spans="7:7" ht="15" customHeight="1">
      <c r="G12050" s="488"/>
    </row>
    <row r="12051" spans="7:7" ht="15" customHeight="1">
      <c r="G12051" s="488"/>
    </row>
    <row r="12052" spans="7:7" ht="15" customHeight="1">
      <c r="G12052" s="488"/>
    </row>
    <row r="12053" spans="7:7" ht="15" customHeight="1">
      <c r="G12053" s="488"/>
    </row>
    <row r="12054" spans="7:7" ht="15" customHeight="1">
      <c r="G12054" s="488"/>
    </row>
    <row r="12055" spans="7:7" ht="15" customHeight="1">
      <c r="G12055" s="488"/>
    </row>
    <row r="12056" spans="7:7" ht="15" customHeight="1">
      <c r="G12056" s="488"/>
    </row>
    <row r="12057" spans="7:7" ht="15" customHeight="1">
      <c r="G12057" s="488"/>
    </row>
    <row r="12058" spans="7:7" ht="15" customHeight="1">
      <c r="G12058" s="488"/>
    </row>
    <row r="12059" spans="7:7" ht="15" customHeight="1">
      <c r="G12059" s="488"/>
    </row>
    <row r="12060" spans="7:7" ht="15" customHeight="1">
      <c r="G12060" s="488"/>
    </row>
    <row r="12061" spans="7:7" ht="15" customHeight="1">
      <c r="G12061" s="488"/>
    </row>
    <row r="12062" spans="7:7" ht="15" customHeight="1">
      <c r="G12062" s="488"/>
    </row>
    <row r="12063" spans="7:7" ht="15" customHeight="1">
      <c r="G12063" s="488"/>
    </row>
    <row r="12064" spans="7:7" ht="15" customHeight="1">
      <c r="G12064" s="488"/>
    </row>
    <row r="12065" spans="7:7" ht="15" customHeight="1">
      <c r="G12065" s="488"/>
    </row>
    <row r="12066" spans="7:7" ht="15" customHeight="1">
      <c r="G12066" s="488"/>
    </row>
    <row r="12067" spans="7:7" ht="15" customHeight="1">
      <c r="G12067" s="488"/>
    </row>
    <row r="12068" spans="7:7" ht="15" customHeight="1">
      <c r="G12068" s="488"/>
    </row>
    <row r="12069" spans="7:7" ht="15" customHeight="1">
      <c r="G12069" s="488"/>
    </row>
    <row r="12070" spans="7:7" ht="15" customHeight="1">
      <c r="G12070" s="488"/>
    </row>
    <row r="12071" spans="7:7" ht="15" customHeight="1">
      <c r="G12071" s="488"/>
    </row>
    <row r="12072" spans="7:7" ht="15" customHeight="1">
      <c r="G12072" s="488"/>
    </row>
    <row r="12073" spans="7:7" ht="15" customHeight="1">
      <c r="G12073" s="488"/>
    </row>
    <row r="12074" spans="7:7" ht="15" customHeight="1">
      <c r="G12074" s="488"/>
    </row>
    <row r="12075" spans="7:7" ht="15" customHeight="1">
      <c r="G12075" s="488"/>
    </row>
    <row r="12076" spans="7:7" ht="15" customHeight="1">
      <c r="G12076" s="488"/>
    </row>
    <row r="12077" spans="7:7" ht="15" customHeight="1">
      <c r="G12077" s="488"/>
    </row>
    <row r="12078" spans="7:7" ht="15" customHeight="1">
      <c r="G12078" s="488"/>
    </row>
    <row r="12079" spans="7:7" ht="15" customHeight="1">
      <c r="G12079" s="488"/>
    </row>
    <row r="12080" spans="7:7" ht="15" customHeight="1">
      <c r="G12080" s="488"/>
    </row>
    <row r="12081" spans="7:7" ht="15" customHeight="1">
      <c r="G12081" s="488"/>
    </row>
    <row r="12082" spans="7:7" ht="15" customHeight="1">
      <c r="G12082" s="488"/>
    </row>
    <row r="12083" spans="7:7" ht="15" customHeight="1">
      <c r="G12083" s="488"/>
    </row>
    <row r="12084" spans="7:7" ht="15" customHeight="1">
      <c r="G12084" s="488"/>
    </row>
    <row r="12085" spans="7:7" ht="15" customHeight="1">
      <c r="G12085" s="488"/>
    </row>
    <row r="12086" spans="7:7" ht="15" customHeight="1">
      <c r="G12086" s="488"/>
    </row>
    <row r="12087" spans="7:7" ht="15" customHeight="1">
      <c r="G12087" s="488"/>
    </row>
    <row r="12088" spans="7:7" ht="15" customHeight="1">
      <c r="G12088" s="488"/>
    </row>
    <row r="12089" spans="7:7" ht="15" customHeight="1">
      <c r="G12089" s="488"/>
    </row>
    <row r="12090" spans="7:7" ht="15" customHeight="1">
      <c r="G12090" s="488"/>
    </row>
    <row r="12091" spans="7:7" ht="15" customHeight="1">
      <c r="G12091" s="488"/>
    </row>
    <row r="12092" spans="7:7" ht="15" customHeight="1">
      <c r="G12092" s="488"/>
    </row>
    <row r="12093" spans="7:7" ht="15" customHeight="1">
      <c r="G12093" s="488"/>
    </row>
    <row r="12094" spans="7:7" ht="15" customHeight="1">
      <c r="G12094" s="488"/>
    </row>
    <row r="12095" spans="7:7" ht="15" customHeight="1">
      <c r="G12095" s="488"/>
    </row>
    <row r="12096" spans="7:7" ht="15" customHeight="1">
      <c r="G12096" s="488"/>
    </row>
    <row r="12097" spans="7:7" ht="15" customHeight="1">
      <c r="G12097" s="488"/>
    </row>
    <row r="12098" spans="7:7" ht="15" customHeight="1">
      <c r="G12098" s="488"/>
    </row>
    <row r="12099" spans="7:7" ht="15" customHeight="1">
      <c r="G12099" s="488"/>
    </row>
    <row r="12100" spans="7:7" ht="15" customHeight="1">
      <c r="G12100" s="488"/>
    </row>
    <row r="12101" spans="7:7" ht="15" customHeight="1">
      <c r="G12101" s="488"/>
    </row>
    <row r="12102" spans="7:7" ht="15" customHeight="1">
      <c r="G12102" s="488"/>
    </row>
    <row r="12103" spans="7:7" ht="15" customHeight="1">
      <c r="G12103" s="488"/>
    </row>
    <row r="12104" spans="7:7" ht="15" customHeight="1">
      <c r="G12104" s="488"/>
    </row>
    <row r="12105" spans="7:7" ht="15" customHeight="1">
      <c r="G12105" s="488"/>
    </row>
    <row r="12106" spans="7:7" ht="15" customHeight="1">
      <c r="G12106" s="488"/>
    </row>
    <row r="12107" spans="7:7" ht="15" customHeight="1">
      <c r="G12107" s="488"/>
    </row>
    <row r="12108" spans="7:7" ht="15" customHeight="1">
      <c r="G12108" s="488"/>
    </row>
    <row r="12109" spans="7:7" ht="15" customHeight="1">
      <c r="G12109" s="488"/>
    </row>
    <row r="12110" spans="7:7" ht="15" customHeight="1">
      <c r="G12110" s="488"/>
    </row>
    <row r="12111" spans="7:7" ht="15" customHeight="1">
      <c r="G12111" s="488"/>
    </row>
    <row r="12112" spans="7:7" ht="15" customHeight="1">
      <c r="G12112" s="488"/>
    </row>
    <row r="12113" spans="7:7" ht="15" customHeight="1">
      <c r="G12113" s="488"/>
    </row>
    <row r="12114" spans="7:7" ht="15" customHeight="1">
      <c r="G12114" s="488"/>
    </row>
    <row r="12115" spans="7:7" ht="15" customHeight="1">
      <c r="G12115" s="488"/>
    </row>
    <row r="12116" spans="7:7" ht="15" customHeight="1">
      <c r="G12116" s="488"/>
    </row>
    <row r="12117" spans="7:7" ht="15" customHeight="1">
      <c r="G12117" s="488"/>
    </row>
    <row r="12118" spans="7:7" ht="15" customHeight="1">
      <c r="G12118" s="488"/>
    </row>
    <row r="12119" spans="7:7" ht="15" customHeight="1">
      <c r="G12119" s="488"/>
    </row>
    <row r="12120" spans="7:7" ht="15" customHeight="1">
      <c r="G12120" s="488"/>
    </row>
    <row r="12121" spans="7:7" ht="15" customHeight="1">
      <c r="G12121" s="488"/>
    </row>
    <row r="12122" spans="7:7" ht="15" customHeight="1">
      <c r="G12122" s="488"/>
    </row>
    <row r="12123" spans="7:7" ht="15" customHeight="1">
      <c r="G12123" s="488"/>
    </row>
    <row r="12124" spans="7:7" ht="15" customHeight="1">
      <c r="G12124" s="488"/>
    </row>
    <row r="12125" spans="7:7" ht="15" customHeight="1">
      <c r="G12125" s="488"/>
    </row>
    <row r="12126" spans="7:7" ht="15" customHeight="1">
      <c r="G12126" s="488"/>
    </row>
    <row r="12127" spans="7:7" ht="15" customHeight="1">
      <c r="G12127" s="488"/>
    </row>
    <row r="12128" spans="7:7" ht="15" customHeight="1">
      <c r="G12128" s="488"/>
    </row>
    <row r="12129" spans="7:7" ht="15" customHeight="1">
      <c r="G12129" s="488"/>
    </row>
    <row r="12130" spans="7:7" ht="15" customHeight="1">
      <c r="G12130" s="488"/>
    </row>
    <row r="12131" spans="7:7" ht="15" customHeight="1">
      <c r="G12131" s="488"/>
    </row>
    <row r="12132" spans="7:7" ht="15" customHeight="1">
      <c r="G12132" s="488"/>
    </row>
    <row r="12133" spans="7:7" ht="15" customHeight="1">
      <c r="G12133" s="488"/>
    </row>
    <row r="12134" spans="7:7" ht="15" customHeight="1">
      <c r="G12134" s="488"/>
    </row>
    <row r="12135" spans="7:7" ht="15" customHeight="1">
      <c r="G12135" s="488"/>
    </row>
    <row r="12136" spans="7:7" ht="15" customHeight="1">
      <c r="G12136" s="488"/>
    </row>
    <row r="12137" spans="7:7" ht="15" customHeight="1">
      <c r="G12137" s="488"/>
    </row>
    <row r="12138" spans="7:7" ht="15" customHeight="1">
      <c r="G12138" s="488"/>
    </row>
    <row r="12139" spans="7:7" ht="15" customHeight="1">
      <c r="G12139" s="488"/>
    </row>
    <row r="12140" spans="7:7" ht="15" customHeight="1">
      <c r="G12140" s="488"/>
    </row>
    <row r="12141" spans="7:7" ht="15" customHeight="1">
      <c r="G12141" s="488"/>
    </row>
    <row r="12142" spans="7:7" ht="15" customHeight="1">
      <c r="G12142" s="488"/>
    </row>
    <row r="12143" spans="7:7" ht="15" customHeight="1">
      <c r="G12143" s="488"/>
    </row>
    <row r="12144" spans="7:7" ht="15" customHeight="1">
      <c r="G12144" s="488"/>
    </row>
    <row r="12145" spans="7:7" ht="15" customHeight="1">
      <c r="G12145" s="488"/>
    </row>
    <row r="12146" spans="7:7" ht="15" customHeight="1">
      <c r="G12146" s="488"/>
    </row>
    <row r="12147" spans="7:7" ht="15" customHeight="1">
      <c r="G12147" s="488"/>
    </row>
    <row r="12148" spans="7:7" ht="15" customHeight="1">
      <c r="G12148" s="488"/>
    </row>
    <row r="12149" spans="7:7" ht="15" customHeight="1">
      <c r="G12149" s="488"/>
    </row>
    <row r="12150" spans="7:7" ht="15" customHeight="1">
      <c r="G12150" s="488"/>
    </row>
    <row r="12151" spans="7:7" ht="15" customHeight="1">
      <c r="G12151" s="488"/>
    </row>
    <row r="12152" spans="7:7" ht="15" customHeight="1">
      <c r="G12152" s="488"/>
    </row>
    <row r="12153" spans="7:7" ht="15" customHeight="1">
      <c r="G12153" s="488"/>
    </row>
    <row r="12154" spans="7:7" ht="15" customHeight="1">
      <c r="G12154" s="488"/>
    </row>
    <row r="12155" spans="7:7" ht="15" customHeight="1">
      <c r="G12155" s="488"/>
    </row>
    <row r="12156" spans="7:7" ht="15" customHeight="1">
      <c r="G12156" s="488"/>
    </row>
    <row r="12157" spans="7:7" ht="15" customHeight="1">
      <c r="G12157" s="488"/>
    </row>
    <row r="12158" spans="7:7" ht="15" customHeight="1">
      <c r="G12158" s="488"/>
    </row>
    <row r="12159" spans="7:7" ht="15" customHeight="1">
      <c r="G12159" s="488"/>
    </row>
    <row r="12160" spans="7:7" ht="15" customHeight="1">
      <c r="G12160" s="488"/>
    </row>
    <row r="12161" spans="7:7" ht="15" customHeight="1">
      <c r="G12161" s="488"/>
    </row>
    <row r="12162" spans="7:7" ht="15" customHeight="1">
      <c r="G12162" s="488"/>
    </row>
    <row r="12163" spans="7:7" ht="15" customHeight="1">
      <c r="G12163" s="488"/>
    </row>
    <row r="12164" spans="7:7" ht="15" customHeight="1">
      <c r="G12164" s="488"/>
    </row>
    <row r="12165" spans="7:7" ht="15" customHeight="1">
      <c r="G12165" s="488"/>
    </row>
    <row r="12166" spans="7:7" ht="15" customHeight="1">
      <c r="G12166" s="488"/>
    </row>
    <row r="12167" spans="7:7" ht="15" customHeight="1">
      <c r="G12167" s="488"/>
    </row>
    <row r="12168" spans="7:7" ht="15" customHeight="1">
      <c r="G12168" s="488"/>
    </row>
    <row r="12169" spans="7:7" ht="15" customHeight="1">
      <c r="G12169" s="488"/>
    </row>
    <row r="12170" spans="7:7" ht="15" customHeight="1">
      <c r="G12170" s="488"/>
    </row>
    <row r="12171" spans="7:7" ht="15" customHeight="1">
      <c r="G12171" s="488"/>
    </row>
    <row r="12172" spans="7:7" ht="15" customHeight="1">
      <c r="G12172" s="488"/>
    </row>
    <row r="12173" spans="7:7" ht="15" customHeight="1">
      <c r="G12173" s="488"/>
    </row>
    <row r="12174" spans="7:7" ht="15" customHeight="1">
      <c r="G12174" s="488"/>
    </row>
    <row r="12175" spans="7:7" ht="15" customHeight="1">
      <c r="G12175" s="488"/>
    </row>
    <row r="12176" spans="7:7" ht="15" customHeight="1">
      <c r="G12176" s="488"/>
    </row>
    <row r="12177" spans="7:7" ht="15" customHeight="1">
      <c r="G12177" s="488"/>
    </row>
    <row r="12178" spans="7:7" ht="15" customHeight="1">
      <c r="G12178" s="488"/>
    </row>
    <row r="12179" spans="7:7" ht="15" customHeight="1">
      <c r="G12179" s="488"/>
    </row>
    <row r="12180" spans="7:7" ht="15" customHeight="1">
      <c r="G12180" s="488"/>
    </row>
    <row r="12181" spans="7:7" ht="15" customHeight="1">
      <c r="G12181" s="488"/>
    </row>
    <row r="12182" spans="7:7" ht="15" customHeight="1">
      <c r="G12182" s="488"/>
    </row>
    <row r="12183" spans="7:7" ht="15" customHeight="1">
      <c r="G12183" s="488"/>
    </row>
    <row r="12184" spans="7:7" ht="15" customHeight="1">
      <c r="G12184" s="488"/>
    </row>
    <row r="12185" spans="7:7" ht="15" customHeight="1">
      <c r="G12185" s="488"/>
    </row>
    <row r="12186" spans="7:7" ht="15" customHeight="1">
      <c r="G12186" s="488"/>
    </row>
    <row r="12187" spans="7:7" ht="15" customHeight="1">
      <c r="G12187" s="488"/>
    </row>
    <row r="12188" spans="7:7" ht="15" customHeight="1">
      <c r="G12188" s="488"/>
    </row>
    <row r="12189" spans="7:7" ht="15" customHeight="1">
      <c r="G12189" s="488"/>
    </row>
    <row r="12190" spans="7:7" ht="15" customHeight="1">
      <c r="G12190" s="488"/>
    </row>
    <row r="12191" spans="7:7" ht="15" customHeight="1">
      <c r="G12191" s="488"/>
    </row>
    <row r="12192" spans="7:7" ht="15" customHeight="1">
      <c r="G12192" s="488"/>
    </row>
    <row r="12193" spans="7:7" ht="15" customHeight="1">
      <c r="G12193" s="488"/>
    </row>
    <row r="12194" spans="7:7" ht="15" customHeight="1">
      <c r="G12194" s="488"/>
    </row>
    <row r="12195" spans="7:7" ht="15" customHeight="1">
      <c r="G12195" s="488"/>
    </row>
    <row r="12196" spans="7:7" ht="15" customHeight="1">
      <c r="G12196" s="488"/>
    </row>
    <row r="12197" spans="7:7" ht="15" customHeight="1">
      <c r="G12197" s="488"/>
    </row>
    <row r="12198" spans="7:7" ht="15" customHeight="1">
      <c r="G12198" s="488"/>
    </row>
    <row r="12199" spans="7:7" ht="15" customHeight="1">
      <c r="G12199" s="488"/>
    </row>
    <row r="12200" spans="7:7" ht="15" customHeight="1">
      <c r="G12200" s="488"/>
    </row>
    <row r="12201" spans="7:7" ht="15" customHeight="1">
      <c r="G12201" s="488"/>
    </row>
    <row r="12202" spans="7:7" ht="15" customHeight="1">
      <c r="G12202" s="488"/>
    </row>
    <row r="12203" spans="7:7" ht="15" customHeight="1">
      <c r="G12203" s="488"/>
    </row>
    <row r="12204" spans="7:7" ht="15" customHeight="1">
      <c r="G12204" s="488"/>
    </row>
    <row r="12205" spans="7:7" ht="15" customHeight="1">
      <c r="G12205" s="488"/>
    </row>
    <row r="12206" spans="7:7" ht="15" customHeight="1">
      <c r="G12206" s="488"/>
    </row>
    <row r="12207" spans="7:7" ht="15" customHeight="1">
      <c r="G12207" s="488"/>
    </row>
    <row r="12208" spans="7:7" ht="15" customHeight="1">
      <c r="G12208" s="488"/>
    </row>
    <row r="12209" spans="7:7" ht="15" customHeight="1">
      <c r="G12209" s="488"/>
    </row>
    <row r="12210" spans="7:7" ht="15" customHeight="1">
      <c r="G12210" s="488"/>
    </row>
    <row r="12211" spans="7:7" ht="15" customHeight="1">
      <c r="G12211" s="488"/>
    </row>
    <row r="12212" spans="7:7" ht="15" customHeight="1">
      <c r="G12212" s="488"/>
    </row>
    <row r="12213" spans="7:7" ht="15" customHeight="1">
      <c r="G12213" s="488"/>
    </row>
    <row r="12214" spans="7:7" ht="15" customHeight="1">
      <c r="G12214" s="488"/>
    </row>
    <row r="12215" spans="7:7" ht="15" customHeight="1">
      <c r="G12215" s="488"/>
    </row>
    <row r="12216" spans="7:7" ht="15" customHeight="1">
      <c r="G12216" s="488"/>
    </row>
    <row r="12217" spans="7:7" ht="15" customHeight="1">
      <c r="G12217" s="488"/>
    </row>
    <row r="12218" spans="7:7" ht="15" customHeight="1">
      <c r="G12218" s="488"/>
    </row>
    <row r="12219" spans="7:7" ht="15" customHeight="1">
      <c r="G12219" s="488"/>
    </row>
    <row r="12220" spans="7:7" ht="15" customHeight="1">
      <c r="G12220" s="488"/>
    </row>
    <row r="12221" spans="7:7" ht="15" customHeight="1">
      <c r="G12221" s="488"/>
    </row>
    <row r="12222" spans="7:7" ht="15" customHeight="1">
      <c r="G12222" s="488"/>
    </row>
    <row r="12223" spans="7:7" ht="15" customHeight="1">
      <c r="G12223" s="488"/>
    </row>
    <row r="12224" spans="7:7" ht="15" customHeight="1">
      <c r="G12224" s="488"/>
    </row>
    <row r="12225" spans="7:7" ht="15" customHeight="1">
      <c r="G12225" s="488"/>
    </row>
    <row r="12226" spans="7:7" ht="15" customHeight="1">
      <c r="G12226" s="488"/>
    </row>
    <row r="12227" spans="7:7" ht="15" customHeight="1">
      <c r="G12227" s="488"/>
    </row>
    <row r="12228" spans="7:7" ht="15" customHeight="1">
      <c r="G12228" s="488"/>
    </row>
    <row r="12229" spans="7:7" ht="15" customHeight="1">
      <c r="G12229" s="488"/>
    </row>
    <row r="12230" spans="7:7" ht="15" customHeight="1">
      <c r="G12230" s="488"/>
    </row>
    <row r="12231" spans="7:7" ht="15" customHeight="1">
      <c r="G12231" s="488"/>
    </row>
    <row r="12232" spans="7:7" ht="15" customHeight="1">
      <c r="G12232" s="488"/>
    </row>
    <row r="12233" spans="7:7" ht="15" customHeight="1">
      <c r="G12233" s="488"/>
    </row>
    <row r="12234" spans="7:7" ht="15" customHeight="1">
      <c r="G12234" s="488"/>
    </row>
    <row r="12235" spans="7:7" ht="15" customHeight="1">
      <c r="G12235" s="488"/>
    </row>
    <row r="12236" spans="7:7" ht="15" customHeight="1">
      <c r="G12236" s="488"/>
    </row>
    <row r="12237" spans="7:7" ht="15" customHeight="1">
      <c r="G12237" s="488"/>
    </row>
    <row r="12238" spans="7:7" ht="15" customHeight="1">
      <c r="G12238" s="488"/>
    </row>
    <row r="12239" spans="7:7" ht="15" customHeight="1">
      <c r="G12239" s="488"/>
    </row>
    <row r="12240" spans="7:7" ht="15" customHeight="1">
      <c r="G12240" s="488"/>
    </row>
    <row r="12241" spans="7:7" ht="15" customHeight="1">
      <c r="G12241" s="488"/>
    </row>
    <row r="12242" spans="7:7" ht="15" customHeight="1">
      <c r="G12242" s="488"/>
    </row>
    <row r="12243" spans="7:7" ht="15" customHeight="1">
      <c r="G12243" s="488"/>
    </row>
    <row r="12244" spans="7:7" ht="15" customHeight="1">
      <c r="G12244" s="488"/>
    </row>
    <row r="12245" spans="7:7" ht="15" customHeight="1">
      <c r="G12245" s="488"/>
    </row>
    <row r="12246" spans="7:7" ht="15" customHeight="1">
      <c r="G12246" s="488"/>
    </row>
    <row r="12247" spans="7:7" ht="15" customHeight="1">
      <c r="G12247" s="488"/>
    </row>
    <row r="12248" spans="7:7" ht="15" customHeight="1">
      <c r="G12248" s="488"/>
    </row>
    <row r="12249" spans="7:7" ht="15" customHeight="1">
      <c r="G12249" s="488"/>
    </row>
    <row r="12250" spans="7:7" ht="15" customHeight="1">
      <c r="G12250" s="488"/>
    </row>
    <row r="12251" spans="7:7" ht="15" customHeight="1">
      <c r="G12251" s="488"/>
    </row>
    <row r="12252" spans="7:7" ht="15" customHeight="1">
      <c r="G12252" s="488"/>
    </row>
    <row r="12253" spans="7:7" ht="15" customHeight="1">
      <c r="G12253" s="488"/>
    </row>
    <row r="12254" spans="7:7" ht="15" customHeight="1">
      <c r="G12254" s="488"/>
    </row>
    <row r="12255" spans="7:7" ht="15" customHeight="1">
      <c r="G12255" s="488"/>
    </row>
    <row r="12256" spans="7:7" ht="15" customHeight="1">
      <c r="G12256" s="488"/>
    </row>
    <row r="12257" spans="7:7" ht="15" customHeight="1">
      <c r="G12257" s="488"/>
    </row>
    <row r="12258" spans="7:7" ht="15" customHeight="1">
      <c r="G12258" s="488"/>
    </row>
    <row r="12259" spans="7:7" ht="15" customHeight="1">
      <c r="G12259" s="488"/>
    </row>
    <row r="12260" spans="7:7" ht="15" customHeight="1">
      <c r="G12260" s="488"/>
    </row>
    <row r="12261" spans="7:7" ht="15" customHeight="1">
      <c r="G12261" s="488"/>
    </row>
    <row r="12262" spans="7:7" ht="15" customHeight="1">
      <c r="G12262" s="488"/>
    </row>
    <row r="12263" spans="7:7" ht="15" customHeight="1">
      <c r="G12263" s="488"/>
    </row>
    <row r="12264" spans="7:7" ht="15" customHeight="1">
      <c r="G12264" s="488"/>
    </row>
    <row r="12265" spans="7:7" ht="15" customHeight="1">
      <c r="G12265" s="488"/>
    </row>
    <row r="12266" spans="7:7" ht="15" customHeight="1">
      <c r="G12266" s="488"/>
    </row>
    <row r="12267" spans="7:7" ht="15" customHeight="1">
      <c r="G12267" s="488"/>
    </row>
    <row r="12268" spans="7:7" ht="15" customHeight="1">
      <c r="G12268" s="488"/>
    </row>
    <row r="12269" spans="7:7" ht="15" customHeight="1">
      <c r="G12269" s="488"/>
    </row>
    <row r="12270" spans="7:7" ht="15" customHeight="1">
      <c r="G12270" s="488"/>
    </row>
    <row r="12271" spans="7:7" ht="15" customHeight="1">
      <c r="G12271" s="488"/>
    </row>
    <row r="12272" spans="7:7" ht="15" customHeight="1">
      <c r="G12272" s="488"/>
    </row>
    <row r="12273" spans="7:7" ht="15" customHeight="1">
      <c r="G12273" s="488"/>
    </row>
    <row r="12274" spans="7:7" ht="15" customHeight="1">
      <c r="G12274" s="488"/>
    </row>
    <row r="12275" spans="7:7" ht="15" customHeight="1">
      <c r="G12275" s="488"/>
    </row>
    <row r="12276" spans="7:7" ht="15" customHeight="1">
      <c r="G12276" s="488"/>
    </row>
    <row r="12277" spans="7:7" ht="15" customHeight="1">
      <c r="G12277" s="488"/>
    </row>
    <row r="12278" spans="7:7" ht="15" customHeight="1">
      <c r="G12278" s="488"/>
    </row>
    <row r="12279" spans="7:7" ht="15" customHeight="1">
      <c r="G12279" s="488"/>
    </row>
    <row r="12280" spans="7:7" ht="15" customHeight="1">
      <c r="G12280" s="488"/>
    </row>
    <row r="12281" spans="7:7" ht="15" customHeight="1">
      <c r="G12281" s="488"/>
    </row>
    <row r="12282" spans="7:7" ht="15" customHeight="1">
      <c r="G12282" s="488"/>
    </row>
    <row r="12283" spans="7:7" ht="15" customHeight="1">
      <c r="G12283" s="488"/>
    </row>
    <row r="12284" spans="7:7" ht="15" customHeight="1">
      <c r="G12284" s="488"/>
    </row>
    <row r="12285" spans="7:7" ht="15" customHeight="1">
      <c r="G12285" s="488"/>
    </row>
    <row r="12286" spans="7:7" ht="15" customHeight="1">
      <c r="G12286" s="488"/>
    </row>
    <row r="12287" spans="7:7" ht="15" customHeight="1">
      <c r="G12287" s="488"/>
    </row>
    <row r="12288" spans="7:7" ht="15" customHeight="1">
      <c r="G12288" s="488"/>
    </row>
    <row r="12289" spans="7:7" ht="15" customHeight="1">
      <c r="G12289" s="488"/>
    </row>
    <row r="12290" spans="7:7" ht="15" customHeight="1">
      <c r="G12290" s="488"/>
    </row>
    <row r="12291" spans="7:7" ht="15" customHeight="1">
      <c r="G12291" s="488"/>
    </row>
    <row r="12292" spans="7:7" ht="15" customHeight="1">
      <c r="G12292" s="488"/>
    </row>
    <row r="12293" spans="7:7" ht="15" customHeight="1">
      <c r="G12293" s="488"/>
    </row>
    <row r="12294" spans="7:7" ht="15" customHeight="1">
      <c r="G12294" s="488"/>
    </row>
    <row r="12295" spans="7:7" ht="15" customHeight="1">
      <c r="G12295" s="488"/>
    </row>
    <row r="12296" spans="7:7" ht="15" customHeight="1">
      <c r="G12296" s="488"/>
    </row>
    <row r="12297" spans="7:7" ht="15" customHeight="1">
      <c r="G12297" s="488"/>
    </row>
    <row r="12298" spans="7:7" ht="15" customHeight="1">
      <c r="G12298" s="488"/>
    </row>
    <row r="12299" spans="7:7" ht="15" customHeight="1">
      <c r="G12299" s="488"/>
    </row>
    <row r="12300" spans="7:7" ht="15" customHeight="1">
      <c r="G12300" s="488"/>
    </row>
    <row r="12301" spans="7:7" ht="15" customHeight="1">
      <c r="G12301" s="488"/>
    </row>
    <row r="12302" spans="7:7" ht="15" customHeight="1">
      <c r="G12302" s="488"/>
    </row>
    <row r="12303" spans="7:7" ht="15" customHeight="1">
      <c r="G12303" s="488"/>
    </row>
    <row r="12304" spans="7:7" ht="15" customHeight="1">
      <c r="G12304" s="488"/>
    </row>
    <row r="12305" spans="7:7" ht="15" customHeight="1">
      <c r="G12305" s="488"/>
    </row>
    <row r="12306" spans="7:7" ht="15" customHeight="1">
      <c r="G12306" s="488"/>
    </row>
    <row r="12307" spans="7:7" ht="15" customHeight="1">
      <c r="G12307" s="488"/>
    </row>
    <row r="12308" spans="7:7" ht="15" customHeight="1">
      <c r="G12308" s="488"/>
    </row>
    <row r="12309" spans="7:7" ht="15" customHeight="1">
      <c r="G12309" s="488"/>
    </row>
    <row r="12310" spans="7:7" ht="15" customHeight="1">
      <c r="G12310" s="488"/>
    </row>
    <row r="12311" spans="7:7" ht="15" customHeight="1">
      <c r="G12311" s="488"/>
    </row>
    <row r="12312" spans="7:7" ht="15" customHeight="1">
      <c r="G12312" s="488"/>
    </row>
    <row r="12313" spans="7:7" ht="15" customHeight="1">
      <c r="G12313" s="488"/>
    </row>
    <row r="12314" spans="7:7" ht="15" customHeight="1">
      <c r="G12314" s="488"/>
    </row>
    <row r="12315" spans="7:7" ht="15" customHeight="1">
      <c r="G12315" s="488"/>
    </row>
    <row r="12316" spans="7:7" ht="15" customHeight="1">
      <c r="G12316" s="488"/>
    </row>
    <row r="12317" spans="7:7" ht="15" customHeight="1">
      <c r="G12317" s="488"/>
    </row>
    <row r="12318" spans="7:7" ht="15" customHeight="1">
      <c r="G12318" s="488"/>
    </row>
    <row r="12319" spans="7:7" ht="15" customHeight="1">
      <c r="G12319" s="488"/>
    </row>
    <row r="12320" spans="7:7" ht="15" customHeight="1">
      <c r="G12320" s="488"/>
    </row>
    <row r="12321" spans="7:7" ht="15" customHeight="1">
      <c r="G12321" s="488"/>
    </row>
    <row r="12322" spans="7:7" ht="15" customHeight="1">
      <c r="G12322" s="488"/>
    </row>
    <row r="12323" spans="7:7" ht="15" customHeight="1">
      <c r="G12323" s="488"/>
    </row>
    <row r="12324" spans="7:7" ht="15" customHeight="1">
      <c r="G12324" s="488"/>
    </row>
    <row r="12325" spans="7:7" ht="15" customHeight="1">
      <c r="G12325" s="488"/>
    </row>
    <row r="12326" spans="7:7" ht="15" customHeight="1">
      <c r="G12326" s="488"/>
    </row>
    <row r="12327" spans="7:7" ht="15" customHeight="1">
      <c r="G12327" s="488"/>
    </row>
    <row r="12328" spans="7:7" ht="15" customHeight="1">
      <c r="G12328" s="488"/>
    </row>
    <row r="12329" spans="7:7" ht="15" customHeight="1">
      <c r="G12329" s="488"/>
    </row>
    <row r="12330" spans="7:7" ht="15" customHeight="1">
      <c r="G12330" s="488"/>
    </row>
    <row r="12331" spans="7:7" ht="15" customHeight="1">
      <c r="G12331" s="488"/>
    </row>
    <row r="12332" spans="7:7" ht="15" customHeight="1">
      <c r="G12332" s="488"/>
    </row>
    <row r="12333" spans="7:7" ht="15" customHeight="1">
      <c r="G12333" s="488"/>
    </row>
    <row r="12334" spans="7:7" ht="15" customHeight="1">
      <c r="G12334" s="488"/>
    </row>
    <row r="12335" spans="7:7" ht="15" customHeight="1">
      <c r="G12335" s="488"/>
    </row>
    <row r="12336" spans="7:7" ht="15" customHeight="1">
      <c r="G12336" s="488"/>
    </row>
    <row r="12337" spans="7:7" ht="15" customHeight="1">
      <c r="G12337" s="488"/>
    </row>
    <row r="12338" spans="7:7" ht="15" customHeight="1">
      <c r="G12338" s="488"/>
    </row>
    <row r="12339" spans="7:7" ht="15" customHeight="1">
      <c r="G12339" s="488"/>
    </row>
    <row r="12340" spans="7:7" ht="15" customHeight="1">
      <c r="G12340" s="488"/>
    </row>
    <row r="12341" spans="7:7" ht="15" customHeight="1">
      <c r="G12341" s="488"/>
    </row>
    <row r="12342" spans="7:7" ht="15" customHeight="1">
      <c r="G12342" s="488"/>
    </row>
    <row r="12343" spans="7:7" ht="15" customHeight="1">
      <c r="G12343" s="488"/>
    </row>
    <row r="12344" spans="7:7" ht="15" customHeight="1">
      <c r="G12344" s="488"/>
    </row>
    <row r="12345" spans="7:7" ht="15" customHeight="1">
      <c r="G12345" s="488"/>
    </row>
    <row r="12346" spans="7:7" ht="15" customHeight="1">
      <c r="G12346" s="488"/>
    </row>
    <row r="12347" spans="7:7" ht="15" customHeight="1">
      <c r="G12347" s="488"/>
    </row>
    <row r="12348" spans="7:7" ht="15" customHeight="1">
      <c r="G12348" s="488"/>
    </row>
    <row r="12349" spans="7:7" ht="15" customHeight="1">
      <c r="G12349" s="488"/>
    </row>
    <row r="12350" spans="7:7" ht="15" customHeight="1">
      <c r="G12350" s="488"/>
    </row>
    <row r="12351" spans="7:7" ht="15" customHeight="1">
      <c r="G12351" s="488"/>
    </row>
    <row r="12352" spans="7:7" ht="15" customHeight="1">
      <c r="G12352" s="488"/>
    </row>
    <row r="12353" spans="7:7" ht="15" customHeight="1">
      <c r="G12353" s="488"/>
    </row>
    <row r="12354" spans="7:7" ht="15" customHeight="1">
      <c r="G12354" s="488"/>
    </row>
    <row r="12355" spans="7:7" ht="15" customHeight="1">
      <c r="G12355" s="488"/>
    </row>
    <row r="12356" spans="7:7" ht="15" customHeight="1">
      <c r="G12356" s="488"/>
    </row>
    <row r="12357" spans="7:7" ht="15" customHeight="1">
      <c r="G12357" s="488"/>
    </row>
    <row r="12358" spans="7:7" ht="15" customHeight="1">
      <c r="G12358" s="488"/>
    </row>
    <row r="12359" spans="7:7" ht="15" customHeight="1">
      <c r="G12359" s="488"/>
    </row>
    <row r="12360" spans="7:7" ht="15" customHeight="1">
      <c r="G12360" s="488"/>
    </row>
    <row r="12361" spans="7:7" ht="15" customHeight="1">
      <c r="G12361" s="488"/>
    </row>
    <row r="12362" spans="7:7" ht="15" customHeight="1">
      <c r="G12362" s="488"/>
    </row>
    <row r="12363" spans="7:7" ht="15" customHeight="1">
      <c r="G12363" s="488"/>
    </row>
    <row r="12364" spans="7:7" ht="15" customHeight="1">
      <c r="G12364" s="488"/>
    </row>
    <row r="12365" spans="7:7" ht="15" customHeight="1">
      <c r="G12365" s="488"/>
    </row>
    <row r="12366" spans="7:7" ht="15" customHeight="1">
      <c r="G12366" s="488"/>
    </row>
    <row r="12367" spans="7:7" ht="15" customHeight="1">
      <c r="G12367" s="488"/>
    </row>
    <row r="12368" spans="7:7" ht="15" customHeight="1">
      <c r="G12368" s="488"/>
    </row>
    <row r="12369" spans="7:7" ht="15" customHeight="1">
      <c r="G12369" s="488"/>
    </row>
    <row r="12370" spans="7:7" ht="15" customHeight="1">
      <c r="G12370" s="488"/>
    </row>
    <row r="12371" spans="7:7" ht="15" customHeight="1">
      <c r="G12371" s="488"/>
    </row>
    <row r="12372" spans="7:7" ht="15" customHeight="1">
      <c r="G12372" s="488"/>
    </row>
    <row r="12373" spans="7:7" ht="15" customHeight="1">
      <c r="G12373" s="488"/>
    </row>
    <row r="12374" spans="7:7" ht="15" customHeight="1">
      <c r="G12374" s="488"/>
    </row>
    <row r="12375" spans="7:7" ht="15" customHeight="1">
      <c r="G12375" s="488"/>
    </row>
    <row r="12376" spans="7:7" ht="15" customHeight="1">
      <c r="G12376" s="488"/>
    </row>
    <row r="12377" spans="7:7" ht="15" customHeight="1">
      <c r="G12377" s="488"/>
    </row>
    <row r="12378" spans="7:7" ht="15" customHeight="1">
      <c r="G12378" s="488"/>
    </row>
    <row r="12379" spans="7:7" ht="15" customHeight="1">
      <c r="G12379" s="488"/>
    </row>
    <row r="12380" spans="7:7" ht="15" customHeight="1">
      <c r="G12380" s="488"/>
    </row>
    <row r="12381" spans="7:7" ht="15" customHeight="1">
      <c r="G12381" s="488"/>
    </row>
    <row r="12382" spans="7:7" ht="15" customHeight="1">
      <c r="G12382" s="488"/>
    </row>
    <row r="12383" spans="7:7" ht="15" customHeight="1">
      <c r="G12383" s="488"/>
    </row>
    <row r="12384" spans="7:7" ht="15" customHeight="1">
      <c r="G12384" s="488"/>
    </row>
    <row r="12385" spans="7:7" ht="15" customHeight="1">
      <c r="G12385" s="488"/>
    </row>
    <row r="12386" spans="7:7" ht="15" customHeight="1">
      <c r="G12386" s="488"/>
    </row>
    <row r="12387" spans="7:7" ht="15" customHeight="1">
      <c r="G12387" s="488"/>
    </row>
    <row r="12388" spans="7:7" ht="15" customHeight="1">
      <c r="G12388" s="488"/>
    </row>
    <row r="12389" spans="7:7" ht="15" customHeight="1">
      <c r="G12389" s="488"/>
    </row>
    <row r="12390" spans="7:7" ht="15" customHeight="1">
      <c r="G12390" s="488"/>
    </row>
    <row r="12391" spans="7:7" ht="15" customHeight="1">
      <c r="G12391" s="488"/>
    </row>
    <row r="12392" spans="7:7" ht="15" customHeight="1">
      <c r="G12392" s="488"/>
    </row>
    <row r="12393" spans="7:7" ht="15" customHeight="1">
      <c r="G12393" s="488"/>
    </row>
    <row r="12394" spans="7:7" ht="15" customHeight="1">
      <c r="G12394" s="488"/>
    </row>
    <row r="12395" spans="7:7" ht="15" customHeight="1">
      <c r="G12395" s="488"/>
    </row>
    <row r="12396" spans="7:7" ht="15" customHeight="1">
      <c r="G12396" s="488"/>
    </row>
    <row r="12397" spans="7:7" ht="15" customHeight="1">
      <c r="G12397" s="488"/>
    </row>
    <row r="12398" spans="7:7" ht="15" customHeight="1">
      <c r="G12398" s="488"/>
    </row>
    <row r="12399" spans="7:7" ht="15" customHeight="1">
      <c r="G12399" s="488"/>
    </row>
    <row r="12400" spans="7:7" ht="15" customHeight="1">
      <c r="G12400" s="488"/>
    </row>
    <row r="12401" spans="7:7" ht="15" customHeight="1">
      <c r="G12401" s="488"/>
    </row>
    <row r="12402" spans="7:7" ht="15" customHeight="1">
      <c r="G12402" s="488"/>
    </row>
    <row r="12403" spans="7:7" ht="15" customHeight="1">
      <c r="G12403" s="488"/>
    </row>
    <row r="12404" spans="7:7" ht="15" customHeight="1">
      <c r="G12404" s="488"/>
    </row>
    <row r="12405" spans="7:7" ht="15" customHeight="1">
      <c r="G12405" s="488"/>
    </row>
    <row r="12406" spans="7:7" ht="15" customHeight="1">
      <c r="G12406" s="488"/>
    </row>
    <row r="12407" spans="7:7" ht="15" customHeight="1">
      <c r="G12407" s="488"/>
    </row>
    <row r="12408" spans="7:7" ht="15" customHeight="1">
      <c r="G12408" s="488"/>
    </row>
    <row r="12409" spans="7:7" ht="15" customHeight="1">
      <c r="G12409" s="488"/>
    </row>
    <row r="12410" spans="7:7" ht="15" customHeight="1">
      <c r="G12410" s="488"/>
    </row>
    <row r="12411" spans="7:7" ht="15" customHeight="1">
      <c r="G12411" s="488"/>
    </row>
    <row r="12412" spans="7:7" ht="15" customHeight="1">
      <c r="G12412" s="488"/>
    </row>
    <row r="12413" spans="7:7" ht="15" customHeight="1">
      <c r="G12413" s="488"/>
    </row>
    <row r="12414" spans="7:7" ht="15" customHeight="1">
      <c r="G12414" s="488"/>
    </row>
    <row r="12415" spans="7:7" ht="15" customHeight="1">
      <c r="G12415" s="488"/>
    </row>
    <row r="12416" spans="7:7" ht="15" customHeight="1">
      <c r="G12416" s="488"/>
    </row>
    <row r="12417" spans="7:7" ht="15" customHeight="1">
      <c r="G12417" s="488"/>
    </row>
    <row r="12418" spans="7:7" ht="15" customHeight="1">
      <c r="G12418" s="488"/>
    </row>
    <row r="12419" spans="7:7" ht="15" customHeight="1">
      <c r="G12419" s="488"/>
    </row>
    <row r="12420" spans="7:7" ht="15" customHeight="1">
      <c r="G12420" s="488"/>
    </row>
    <row r="12421" spans="7:7" ht="15" customHeight="1">
      <c r="G12421" s="488"/>
    </row>
    <row r="12422" spans="7:7" ht="15" customHeight="1">
      <c r="G12422" s="488"/>
    </row>
    <row r="12423" spans="7:7" ht="15" customHeight="1">
      <c r="G12423" s="488"/>
    </row>
    <row r="12424" spans="7:7" ht="15" customHeight="1">
      <c r="G12424" s="488"/>
    </row>
    <row r="12425" spans="7:7" ht="15" customHeight="1">
      <c r="G12425" s="488"/>
    </row>
    <row r="12426" spans="7:7" ht="15" customHeight="1">
      <c r="G12426" s="488"/>
    </row>
    <row r="12427" spans="7:7" ht="15" customHeight="1">
      <c r="G12427" s="488"/>
    </row>
    <row r="12428" spans="7:7" ht="15" customHeight="1">
      <c r="G12428" s="488"/>
    </row>
    <row r="12429" spans="7:7" ht="15" customHeight="1">
      <c r="G12429" s="488"/>
    </row>
    <row r="12430" spans="7:7" ht="15" customHeight="1">
      <c r="G12430" s="488"/>
    </row>
    <row r="12431" spans="7:7" ht="15" customHeight="1">
      <c r="G12431" s="488"/>
    </row>
    <row r="12432" spans="7:7" ht="15" customHeight="1">
      <c r="G12432" s="488"/>
    </row>
    <row r="12433" spans="7:7" ht="15" customHeight="1">
      <c r="G12433" s="488"/>
    </row>
    <row r="12434" spans="7:7" ht="15" customHeight="1">
      <c r="G12434" s="488"/>
    </row>
    <row r="12435" spans="7:7" ht="15" customHeight="1">
      <c r="G12435" s="488"/>
    </row>
    <row r="12436" spans="7:7" ht="15" customHeight="1">
      <c r="G12436" s="488"/>
    </row>
    <row r="12437" spans="7:7" ht="15" customHeight="1">
      <c r="G12437" s="488"/>
    </row>
    <row r="12438" spans="7:7" ht="15" customHeight="1">
      <c r="G12438" s="488"/>
    </row>
    <row r="12439" spans="7:7" ht="15" customHeight="1">
      <c r="G12439" s="488"/>
    </row>
    <row r="12440" spans="7:7" ht="15" customHeight="1">
      <c r="G12440" s="488"/>
    </row>
    <row r="12441" spans="7:7" ht="15" customHeight="1">
      <c r="G12441" s="488"/>
    </row>
    <row r="12442" spans="7:7" ht="15" customHeight="1">
      <c r="G12442" s="488"/>
    </row>
    <row r="12443" spans="7:7" ht="15" customHeight="1">
      <c r="G12443" s="488"/>
    </row>
    <row r="12444" spans="7:7" ht="15" customHeight="1">
      <c r="G12444" s="488"/>
    </row>
    <row r="12445" spans="7:7" ht="15" customHeight="1">
      <c r="G12445" s="488"/>
    </row>
    <row r="12446" spans="7:7" ht="15" customHeight="1">
      <c r="G12446" s="488"/>
    </row>
    <row r="12447" spans="7:7" ht="15" customHeight="1">
      <c r="G12447" s="488"/>
    </row>
    <row r="12448" spans="7:7" ht="15" customHeight="1">
      <c r="G12448" s="488"/>
    </row>
    <row r="12449" spans="7:7" ht="15" customHeight="1">
      <c r="G12449" s="488"/>
    </row>
    <row r="12450" spans="7:7" ht="15" customHeight="1">
      <c r="G12450" s="488"/>
    </row>
    <row r="12451" spans="7:7" ht="15" customHeight="1">
      <c r="G12451" s="488"/>
    </row>
    <row r="12452" spans="7:7" ht="15" customHeight="1">
      <c r="G12452" s="488"/>
    </row>
    <row r="12453" spans="7:7" ht="15" customHeight="1">
      <c r="G12453" s="488"/>
    </row>
    <row r="12454" spans="7:7" ht="15" customHeight="1">
      <c r="G12454" s="488"/>
    </row>
    <row r="12455" spans="7:7" ht="15" customHeight="1">
      <c r="G12455" s="488"/>
    </row>
    <row r="12456" spans="7:7" ht="15" customHeight="1">
      <c r="G12456" s="488"/>
    </row>
    <row r="12457" spans="7:7" ht="15" customHeight="1">
      <c r="G12457" s="488"/>
    </row>
    <row r="12458" spans="7:7" ht="15" customHeight="1">
      <c r="G12458" s="488"/>
    </row>
    <row r="12459" spans="7:7" ht="15" customHeight="1">
      <c r="G12459" s="488"/>
    </row>
    <row r="12460" spans="7:7" ht="15" customHeight="1">
      <c r="G12460" s="488"/>
    </row>
    <row r="12461" spans="7:7" ht="15" customHeight="1">
      <c r="G12461" s="488"/>
    </row>
    <row r="12462" spans="7:7" ht="15" customHeight="1">
      <c r="G12462" s="488"/>
    </row>
    <row r="12463" spans="7:7" ht="15" customHeight="1">
      <c r="G12463" s="488"/>
    </row>
    <row r="12464" spans="7:7" ht="15" customHeight="1">
      <c r="G12464" s="488"/>
    </row>
    <row r="12465" spans="7:7" ht="15" customHeight="1">
      <c r="G12465" s="488"/>
    </row>
    <row r="12466" spans="7:7" ht="15" customHeight="1">
      <c r="G12466" s="488"/>
    </row>
    <row r="12467" spans="7:7" ht="15" customHeight="1">
      <c r="G12467" s="488"/>
    </row>
    <row r="12468" spans="7:7" ht="15" customHeight="1">
      <c r="G12468" s="488"/>
    </row>
    <row r="12469" spans="7:7" ht="15" customHeight="1">
      <c r="G12469" s="488"/>
    </row>
    <row r="12470" spans="7:7" ht="15" customHeight="1">
      <c r="G12470" s="488"/>
    </row>
    <row r="12471" spans="7:7" ht="15" customHeight="1">
      <c r="G12471" s="488"/>
    </row>
    <row r="12472" spans="7:7" ht="15" customHeight="1">
      <c r="G12472" s="488"/>
    </row>
    <row r="12473" spans="7:7" ht="15" customHeight="1">
      <c r="G12473" s="488"/>
    </row>
    <row r="12474" spans="7:7" ht="15" customHeight="1">
      <c r="G12474" s="488"/>
    </row>
    <row r="12475" spans="7:7" ht="15" customHeight="1">
      <c r="G12475" s="488"/>
    </row>
    <row r="12476" spans="7:7" ht="15" customHeight="1">
      <c r="G12476" s="488"/>
    </row>
    <row r="12477" spans="7:7" ht="15" customHeight="1">
      <c r="G12477" s="488"/>
    </row>
    <row r="12478" spans="7:7" ht="15" customHeight="1">
      <c r="G12478" s="488"/>
    </row>
    <row r="12479" spans="7:7" ht="15" customHeight="1">
      <c r="G12479" s="488"/>
    </row>
    <row r="12480" spans="7:7" ht="15" customHeight="1">
      <c r="G12480" s="488"/>
    </row>
    <row r="12481" spans="7:7" ht="15" customHeight="1">
      <c r="G12481" s="488"/>
    </row>
    <row r="12482" spans="7:7" ht="15" customHeight="1">
      <c r="G12482" s="488"/>
    </row>
    <row r="12483" spans="7:7" ht="15" customHeight="1">
      <c r="G12483" s="488"/>
    </row>
    <row r="12484" spans="7:7" ht="15" customHeight="1">
      <c r="G12484" s="488"/>
    </row>
    <row r="12485" spans="7:7" ht="15" customHeight="1">
      <c r="G12485" s="488"/>
    </row>
    <row r="12486" spans="7:7" ht="15" customHeight="1">
      <c r="G12486" s="488"/>
    </row>
    <row r="12487" spans="7:7" ht="15" customHeight="1">
      <c r="G12487" s="488"/>
    </row>
    <row r="12488" spans="7:7" ht="15" customHeight="1">
      <c r="G12488" s="488"/>
    </row>
    <row r="12489" spans="7:7" ht="15" customHeight="1">
      <c r="G12489" s="488"/>
    </row>
    <row r="12490" spans="7:7" ht="15" customHeight="1">
      <c r="G12490" s="488"/>
    </row>
    <row r="12491" spans="7:7" ht="15" customHeight="1">
      <c r="G12491" s="488"/>
    </row>
    <row r="12492" spans="7:7" ht="15" customHeight="1">
      <c r="G12492" s="488"/>
    </row>
    <row r="12493" spans="7:7" ht="15" customHeight="1">
      <c r="G12493" s="488"/>
    </row>
    <row r="12494" spans="7:7" ht="15" customHeight="1">
      <c r="G12494" s="488"/>
    </row>
    <row r="12495" spans="7:7" ht="15" customHeight="1">
      <c r="G12495" s="488"/>
    </row>
    <row r="12496" spans="7:7" ht="15" customHeight="1">
      <c r="G12496" s="488"/>
    </row>
    <row r="12497" spans="7:7" ht="15" customHeight="1">
      <c r="G12497" s="488"/>
    </row>
    <row r="12498" spans="7:7" ht="15" customHeight="1">
      <c r="G12498" s="488"/>
    </row>
    <row r="12499" spans="7:7" ht="15" customHeight="1">
      <c r="G12499" s="488"/>
    </row>
    <row r="12500" spans="7:7" ht="15" customHeight="1">
      <c r="G12500" s="488"/>
    </row>
    <row r="12501" spans="7:7" ht="15" customHeight="1">
      <c r="G12501" s="488"/>
    </row>
    <row r="12502" spans="7:7" ht="15" customHeight="1">
      <c r="G12502" s="488"/>
    </row>
    <row r="12503" spans="7:7" ht="15" customHeight="1">
      <c r="G12503" s="488"/>
    </row>
    <row r="12504" spans="7:7" ht="15" customHeight="1">
      <c r="G12504" s="488"/>
    </row>
    <row r="12505" spans="7:7" ht="15" customHeight="1">
      <c r="G12505" s="488"/>
    </row>
    <row r="12506" spans="7:7" ht="15" customHeight="1">
      <c r="G12506" s="488"/>
    </row>
    <row r="12507" spans="7:7" ht="15" customHeight="1">
      <c r="G12507" s="488"/>
    </row>
    <row r="12508" spans="7:7" ht="15" customHeight="1">
      <c r="G12508" s="488"/>
    </row>
    <row r="12509" spans="7:7" ht="15" customHeight="1">
      <c r="G12509" s="488"/>
    </row>
    <row r="12510" spans="7:7" ht="15" customHeight="1">
      <c r="G12510" s="488"/>
    </row>
    <row r="12511" spans="7:7" ht="15" customHeight="1">
      <c r="G12511" s="488"/>
    </row>
    <row r="12512" spans="7:7" ht="15" customHeight="1">
      <c r="G12512" s="488"/>
    </row>
    <row r="12513" spans="7:7" ht="15" customHeight="1">
      <c r="G12513" s="488"/>
    </row>
    <row r="12514" spans="7:7" ht="15" customHeight="1">
      <c r="G12514" s="488"/>
    </row>
    <row r="12515" spans="7:7" ht="15" customHeight="1">
      <c r="G12515" s="488"/>
    </row>
    <row r="12516" spans="7:7" ht="15" customHeight="1">
      <c r="G12516" s="488"/>
    </row>
    <row r="12517" spans="7:7" ht="15" customHeight="1">
      <c r="G12517" s="488"/>
    </row>
    <row r="12518" spans="7:7" ht="15" customHeight="1">
      <c r="G12518" s="488"/>
    </row>
    <row r="12519" spans="7:7" ht="15" customHeight="1">
      <c r="G12519" s="488"/>
    </row>
    <row r="12520" spans="7:7" ht="15" customHeight="1">
      <c r="G12520" s="488"/>
    </row>
    <row r="12521" spans="7:7" ht="15" customHeight="1">
      <c r="G12521" s="488"/>
    </row>
    <row r="12522" spans="7:7" ht="15" customHeight="1">
      <c r="G12522" s="488"/>
    </row>
    <row r="12523" spans="7:7" ht="15" customHeight="1">
      <c r="G12523" s="488"/>
    </row>
    <row r="12524" spans="7:7" ht="15" customHeight="1">
      <c r="G12524" s="488"/>
    </row>
    <row r="12525" spans="7:7" ht="15" customHeight="1">
      <c r="G12525" s="488"/>
    </row>
    <row r="12526" spans="7:7" ht="15" customHeight="1">
      <c r="G12526" s="488"/>
    </row>
    <row r="12527" spans="7:7" ht="15" customHeight="1">
      <c r="G12527" s="488"/>
    </row>
    <row r="12528" spans="7:7" ht="15" customHeight="1">
      <c r="G12528" s="488"/>
    </row>
    <row r="12529" spans="7:7" ht="15" customHeight="1">
      <c r="G12529" s="488"/>
    </row>
    <row r="12530" spans="7:7" ht="15" customHeight="1">
      <c r="G12530" s="488"/>
    </row>
    <row r="12531" spans="7:7" ht="15" customHeight="1">
      <c r="G12531" s="488"/>
    </row>
    <row r="12532" spans="7:7" ht="15" customHeight="1">
      <c r="G12532" s="488"/>
    </row>
    <row r="12533" spans="7:7" ht="15" customHeight="1">
      <c r="G12533" s="488"/>
    </row>
    <row r="12534" spans="7:7" ht="15" customHeight="1">
      <c r="G12534" s="488"/>
    </row>
    <row r="12535" spans="7:7" ht="15" customHeight="1">
      <c r="G12535" s="488"/>
    </row>
    <row r="12536" spans="7:7" ht="15" customHeight="1">
      <c r="G12536" s="488"/>
    </row>
    <row r="12537" spans="7:7" ht="15" customHeight="1">
      <c r="G12537" s="488"/>
    </row>
    <row r="12538" spans="7:7" ht="15" customHeight="1">
      <c r="G12538" s="488"/>
    </row>
    <row r="12539" spans="7:7" ht="15" customHeight="1">
      <c r="G12539" s="488"/>
    </row>
    <row r="12540" spans="7:7" ht="15" customHeight="1">
      <c r="G12540" s="488"/>
    </row>
    <row r="12541" spans="7:7" ht="15" customHeight="1">
      <c r="G12541" s="488"/>
    </row>
    <row r="12542" spans="7:7" ht="15" customHeight="1">
      <c r="G12542" s="488"/>
    </row>
    <row r="12543" spans="7:7" ht="15" customHeight="1">
      <c r="G12543" s="488"/>
    </row>
    <row r="12544" spans="7:7" ht="15" customHeight="1">
      <c r="G12544" s="488"/>
    </row>
    <row r="12545" spans="7:7" ht="15" customHeight="1">
      <c r="G12545" s="488"/>
    </row>
    <row r="12546" spans="7:7" ht="15" customHeight="1">
      <c r="G12546" s="488"/>
    </row>
    <row r="12547" spans="7:7" ht="15" customHeight="1">
      <c r="G12547" s="488"/>
    </row>
    <row r="12548" spans="7:7" ht="15" customHeight="1">
      <c r="G12548" s="488"/>
    </row>
    <row r="12549" spans="7:7" ht="15" customHeight="1">
      <c r="G12549" s="488"/>
    </row>
    <row r="12550" spans="7:7" ht="15" customHeight="1">
      <c r="G12550" s="488"/>
    </row>
    <row r="12551" spans="7:7" ht="15" customHeight="1">
      <c r="G12551" s="488"/>
    </row>
    <row r="12552" spans="7:7" ht="15" customHeight="1">
      <c r="G12552" s="488"/>
    </row>
    <row r="12553" spans="7:7" ht="15" customHeight="1">
      <c r="G12553" s="488"/>
    </row>
    <row r="12554" spans="7:7" ht="15" customHeight="1">
      <c r="G12554" s="488"/>
    </row>
    <row r="12555" spans="7:7" ht="15" customHeight="1">
      <c r="G12555" s="488"/>
    </row>
    <row r="12556" spans="7:7" ht="15" customHeight="1">
      <c r="G12556" s="488"/>
    </row>
    <row r="12557" spans="7:7" ht="15" customHeight="1">
      <c r="G12557" s="488"/>
    </row>
    <row r="12558" spans="7:7" ht="15" customHeight="1">
      <c r="G12558" s="488"/>
    </row>
    <row r="12559" spans="7:7" ht="15" customHeight="1">
      <c r="G12559" s="488"/>
    </row>
    <row r="12560" spans="7:7" ht="15" customHeight="1">
      <c r="G12560" s="488"/>
    </row>
    <row r="12561" spans="7:7" ht="15" customHeight="1">
      <c r="G12561" s="488"/>
    </row>
    <row r="12562" spans="7:7" ht="15" customHeight="1">
      <c r="G12562" s="488"/>
    </row>
    <row r="12563" spans="7:7" ht="15" customHeight="1">
      <c r="G12563" s="488"/>
    </row>
    <row r="12564" spans="7:7" ht="15" customHeight="1">
      <c r="G12564" s="488"/>
    </row>
    <row r="12565" spans="7:7" ht="15" customHeight="1">
      <c r="G12565" s="488"/>
    </row>
    <row r="12566" spans="7:7" ht="15" customHeight="1">
      <c r="G12566" s="488"/>
    </row>
    <row r="12567" spans="7:7" ht="15" customHeight="1">
      <c r="G12567" s="488"/>
    </row>
    <row r="12568" spans="7:7" ht="15" customHeight="1">
      <c r="G12568" s="488"/>
    </row>
    <row r="12569" spans="7:7" ht="15" customHeight="1">
      <c r="G12569" s="488"/>
    </row>
    <row r="12570" spans="7:7" ht="15" customHeight="1">
      <c r="G12570" s="488"/>
    </row>
    <row r="12571" spans="7:7" ht="15" customHeight="1">
      <c r="G12571" s="488"/>
    </row>
    <row r="12572" spans="7:7" ht="15" customHeight="1">
      <c r="G12572" s="488"/>
    </row>
    <row r="12573" spans="7:7" ht="15" customHeight="1">
      <c r="G12573" s="488"/>
    </row>
    <row r="12574" spans="7:7" ht="15" customHeight="1">
      <c r="G12574" s="488"/>
    </row>
    <row r="12575" spans="7:7" ht="15" customHeight="1">
      <c r="G12575" s="488"/>
    </row>
    <row r="12576" spans="7:7" ht="15" customHeight="1">
      <c r="G12576" s="488"/>
    </row>
    <row r="12577" spans="7:7" ht="15" customHeight="1">
      <c r="G12577" s="488"/>
    </row>
    <row r="12578" spans="7:7" ht="15" customHeight="1">
      <c r="G12578" s="488"/>
    </row>
    <row r="12579" spans="7:7" ht="15" customHeight="1">
      <c r="G12579" s="488"/>
    </row>
    <row r="12580" spans="7:7" ht="15" customHeight="1">
      <c r="G12580" s="488"/>
    </row>
    <row r="12581" spans="7:7" ht="15" customHeight="1">
      <c r="G12581" s="488"/>
    </row>
    <row r="12582" spans="7:7" ht="15" customHeight="1">
      <c r="G12582" s="488"/>
    </row>
    <row r="12583" spans="7:7" ht="15" customHeight="1">
      <c r="G12583" s="488"/>
    </row>
    <row r="12584" spans="7:7" ht="15" customHeight="1">
      <c r="G12584" s="488"/>
    </row>
    <row r="12585" spans="7:7" ht="15" customHeight="1">
      <c r="G12585" s="488"/>
    </row>
    <row r="12586" spans="7:7" ht="15" customHeight="1">
      <c r="G12586" s="488"/>
    </row>
    <row r="12587" spans="7:7" ht="15" customHeight="1">
      <c r="G12587" s="488"/>
    </row>
    <row r="12588" spans="7:7" ht="15" customHeight="1">
      <c r="G12588" s="488"/>
    </row>
    <row r="12589" spans="7:7" ht="15" customHeight="1">
      <c r="G12589" s="488"/>
    </row>
    <row r="12590" spans="7:7" ht="15" customHeight="1">
      <c r="G12590" s="488"/>
    </row>
    <row r="12591" spans="7:7" ht="15" customHeight="1">
      <c r="G12591" s="488"/>
    </row>
    <row r="12592" spans="7:7" ht="15" customHeight="1">
      <c r="G12592" s="488"/>
    </row>
    <row r="12593" spans="7:7" ht="15" customHeight="1">
      <c r="G12593" s="488"/>
    </row>
    <row r="12594" spans="7:7" ht="15" customHeight="1">
      <c r="G12594" s="488"/>
    </row>
    <row r="12595" spans="7:7" ht="15" customHeight="1">
      <c r="G12595" s="488"/>
    </row>
    <row r="12596" spans="7:7" ht="15" customHeight="1">
      <c r="G12596" s="488"/>
    </row>
    <row r="12597" spans="7:7" ht="15" customHeight="1">
      <c r="G12597" s="488"/>
    </row>
    <row r="12598" spans="7:7" ht="15" customHeight="1">
      <c r="G12598" s="488"/>
    </row>
    <row r="12599" spans="7:7" ht="15" customHeight="1">
      <c r="G12599" s="488"/>
    </row>
    <row r="12600" spans="7:7" ht="15" customHeight="1">
      <c r="G12600" s="488"/>
    </row>
    <row r="12601" spans="7:7" ht="15" customHeight="1">
      <c r="G12601" s="488"/>
    </row>
    <row r="12602" spans="7:7" ht="15" customHeight="1">
      <c r="G12602" s="488"/>
    </row>
    <row r="12603" spans="7:7" ht="15" customHeight="1">
      <c r="G12603" s="488"/>
    </row>
    <row r="12604" spans="7:7" ht="15" customHeight="1">
      <c r="G12604" s="488"/>
    </row>
    <row r="12605" spans="7:7" ht="15" customHeight="1">
      <c r="G12605" s="488"/>
    </row>
    <row r="12606" spans="7:7" ht="15" customHeight="1">
      <c r="G12606" s="488"/>
    </row>
    <row r="12607" spans="7:7" ht="15" customHeight="1">
      <c r="G12607" s="488"/>
    </row>
    <row r="12608" spans="7:7" ht="15" customHeight="1">
      <c r="G12608" s="488"/>
    </row>
    <row r="12609" spans="7:7" ht="15" customHeight="1">
      <c r="G12609" s="488"/>
    </row>
    <row r="12610" spans="7:7" ht="15" customHeight="1">
      <c r="G12610" s="488"/>
    </row>
    <row r="12611" spans="7:7" ht="15" customHeight="1">
      <c r="G12611" s="488"/>
    </row>
    <row r="12612" spans="7:7" ht="15" customHeight="1">
      <c r="G12612" s="488"/>
    </row>
    <row r="12613" spans="7:7" ht="15" customHeight="1">
      <c r="G12613" s="488"/>
    </row>
    <row r="12614" spans="7:7" ht="15" customHeight="1">
      <c r="G12614" s="488"/>
    </row>
    <row r="12615" spans="7:7" ht="15" customHeight="1">
      <c r="G12615" s="488"/>
    </row>
    <row r="12616" spans="7:7" ht="15" customHeight="1">
      <c r="G12616" s="488"/>
    </row>
    <row r="12617" spans="7:7" ht="15" customHeight="1">
      <c r="G12617" s="488"/>
    </row>
    <row r="12618" spans="7:7" ht="15" customHeight="1">
      <c r="G12618" s="488"/>
    </row>
    <row r="12619" spans="7:7" ht="15" customHeight="1">
      <c r="G12619" s="488"/>
    </row>
    <row r="12620" spans="7:7" ht="15" customHeight="1">
      <c r="G12620" s="488"/>
    </row>
    <row r="12621" spans="7:7" ht="15" customHeight="1">
      <c r="G12621" s="488"/>
    </row>
    <row r="12622" spans="7:7" ht="15" customHeight="1">
      <c r="G12622" s="488"/>
    </row>
    <row r="12623" spans="7:7" ht="15" customHeight="1">
      <c r="G12623" s="488"/>
    </row>
    <row r="12624" spans="7:7" ht="15" customHeight="1">
      <c r="G12624" s="488"/>
    </row>
    <row r="12625" spans="7:7" ht="15" customHeight="1">
      <c r="G12625" s="488"/>
    </row>
    <row r="12626" spans="7:7" ht="15" customHeight="1">
      <c r="G12626" s="488"/>
    </row>
    <row r="12627" spans="7:7" ht="15" customHeight="1">
      <c r="G12627" s="488"/>
    </row>
    <row r="12628" spans="7:7" ht="15" customHeight="1">
      <c r="G12628" s="488"/>
    </row>
    <row r="12629" spans="7:7" ht="15" customHeight="1">
      <c r="G12629" s="488"/>
    </row>
    <row r="12630" spans="7:7" ht="15" customHeight="1">
      <c r="G12630" s="488"/>
    </row>
    <row r="12631" spans="7:7" ht="15" customHeight="1">
      <c r="G12631" s="488"/>
    </row>
    <row r="12632" spans="7:7" ht="15" customHeight="1">
      <c r="G12632" s="488"/>
    </row>
    <row r="12633" spans="7:7" ht="15" customHeight="1">
      <c r="G12633" s="488"/>
    </row>
    <row r="12634" spans="7:7" ht="15" customHeight="1">
      <c r="G12634" s="488"/>
    </row>
    <row r="12635" spans="7:7" ht="15" customHeight="1">
      <c r="G12635" s="488"/>
    </row>
    <row r="12636" spans="7:7" ht="15" customHeight="1">
      <c r="G12636" s="488"/>
    </row>
    <row r="12637" spans="7:7" ht="15" customHeight="1">
      <c r="G12637" s="488"/>
    </row>
    <row r="12638" spans="7:7" ht="15" customHeight="1">
      <c r="G12638" s="488"/>
    </row>
    <row r="12639" spans="7:7" ht="15" customHeight="1">
      <c r="G12639" s="488"/>
    </row>
    <row r="12640" spans="7:7" ht="15" customHeight="1">
      <c r="G12640" s="488"/>
    </row>
    <row r="12641" spans="7:7" ht="15" customHeight="1">
      <c r="G12641" s="488"/>
    </row>
    <row r="12642" spans="7:7" ht="15" customHeight="1">
      <c r="G12642" s="488"/>
    </row>
    <row r="12643" spans="7:7" ht="15" customHeight="1">
      <c r="G12643" s="488"/>
    </row>
    <row r="12644" spans="7:7" ht="15" customHeight="1">
      <c r="G12644" s="488"/>
    </row>
    <row r="12645" spans="7:7" ht="15" customHeight="1">
      <c r="G12645" s="488"/>
    </row>
    <row r="12646" spans="7:7" ht="15" customHeight="1">
      <c r="G12646" s="488"/>
    </row>
    <row r="12647" spans="7:7" ht="15" customHeight="1">
      <c r="G12647" s="488"/>
    </row>
    <row r="12648" spans="7:7" ht="15" customHeight="1">
      <c r="G12648" s="488"/>
    </row>
    <row r="12649" spans="7:7" ht="15" customHeight="1">
      <c r="G12649" s="488"/>
    </row>
    <row r="12650" spans="7:7" ht="15" customHeight="1">
      <c r="G12650" s="488"/>
    </row>
    <row r="12651" spans="7:7" ht="15" customHeight="1">
      <c r="G12651" s="488"/>
    </row>
    <row r="12652" spans="7:7" ht="15" customHeight="1">
      <c r="G12652" s="488"/>
    </row>
    <row r="12653" spans="7:7" ht="15" customHeight="1">
      <c r="G12653" s="488"/>
    </row>
    <row r="12654" spans="7:7" ht="15" customHeight="1">
      <c r="G12654" s="488"/>
    </row>
    <row r="12655" spans="7:7" ht="15" customHeight="1">
      <c r="G12655" s="488"/>
    </row>
    <row r="12656" spans="7:7" ht="15" customHeight="1">
      <c r="G12656" s="488"/>
    </row>
    <row r="12657" spans="7:7" ht="15" customHeight="1">
      <c r="G12657" s="488"/>
    </row>
    <row r="12658" spans="7:7" ht="15" customHeight="1">
      <c r="G12658" s="488"/>
    </row>
    <row r="12659" spans="7:7" ht="15" customHeight="1">
      <c r="G12659" s="488"/>
    </row>
    <row r="12660" spans="7:7" ht="15" customHeight="1">
      <c r="G12660" s="488"/>
    </row>
    <row r="12661" spans="7:7" ht="15" customHeight="1">
      <c r="G12661" s="488"/>
    </row>
    <row r="12662" spans="7:7" ht="15" customHeight="1">
      <c r="G12662" s="488"/>
    </row>
    <row r="12663" spans="7:7" ht="15" customHeight="1">
      <c r="G12663" s="488"/>
    </row>
    <row r="12664" spans="7:7" ht="15" customHeight="1">
      <c r="G12664" s="488"/>
    </row>
    <row r="12665" spans="7:7" ht="15" customHeight="1">
      <c r="G12665" s="488"/>
    </row>
    <row r="12666" spans="7:7" ht="15" customHeight="1">
      <c r="G12666" s="488"/>
    </row>
    <row r="12667" spans="7:7" ht="15" customHeight="1">
      <c r="G12667" s="488"/>
    </row>
    <row r="12668" spans="7:7" ht="15" customHeight="1">
      <c r="G12668" s="488"/>
    </row>
    <row r="12669" spans="7:7" ht="15" customHeight="1">
      <c r="G12669" s="488"/>
    </row>
    <row r="12670" spans="7:7" ht="15" customHeight="1">
      <c r="G12670" s="488"/>
    </row>
    <row r="12671" spans="7:7" ht="15" customHeight="1">
      <c r="G12671" s="488"/>
    </row>
    <row r="12672" spans="7:7" ht="15" customHeight="1">
      <c r="G12672" s="488"/>
    </row>
    <row r="12673" spans="7:7" ht="15" customHeight="1">
      <c r="G12673" s="488"/>
    </row>
    <row r="12674" spans="7:7" ht="15" customHeight="1">
      <c r="G12674" s="488"/>
    </row>
    <row r="12675" spans="7:7" ht="15" customHeight="1">
      <c r="G12675" s="488"/>
    </row>
    <row r="12676" spans="7:7" ht="15" customHeight="1">
      <c r="G12676" s="488"/>
    </row>
    <row r="12677" spans="7:7" ht="15" customHeight="1">
      <c r="G12677" s="488"/>
    </row>
    <row r="12678" spans="7:7" ht="15" customHeight="1">
      <c r="G12678" s="488"/>
    </row>
    <row r="12679" spans="7:7" ht="15" customHeight="1">
      <c r="G12679" s="488"/>
    </row>
    <row r="12680" spans="7:7" ht="15" customHeight="1">
      <c r="G12680" s="488"/>
    </row>
    <row r="12681" spans="7:7" ht="15" customHeight="1">
      <c r="G12681" s="488"/>
    </row>
    <row r="12682" spans="7:7" ht="15" customHeight="1">
      <c r="G12682" s="488"/>
    </row>
    <row r="12683" spans="7:7" ht="15" customHeight="1">
      <c r="G12683" s="488"/>
    </row>
    <row r="12684" spans="7:7" ht="15" customHeight="1">
      <c r="G12684" s="488"/>
    </row>
    <row r="12685" spans="7:7" ht="15" customHeight="1">
      <c r="G12685" s="488"/>
    </row>
    <row r="12686" spans="7:7" ht="15" customHeight="1">
      <c r="G12686" s="488"/>
    </row>
    <row r="12687" spans="7:7" ht="15" customHeight="1">
      <c r="G12687" s="488"/>
    </row>
    <row r="12688" spans="7:7" ht="15" customHeight="1">
      <c r="G12688" s="488"/>
    </row>
    <row r="12689" spans="7:7" ht="15" customHeight="1">
      <c r="G12689" s="488"/>
    </row>
    <row r="12690" spans="7:7" ht="15" customHeight="1">
      <c r="G12690" s="488"/>
    </row>
    <row r="12691" spans="7:7" ht="15" customHeight="1">
      <c r="G12691" s="488"/>
    </row>
    <row r="12692" spans="7:7" ht="15" customHeight="1">
      <c r="G12692" s="488"/>
    </row>
    <row r="12693" spans="7:7" ht="15" customHeight="1">
      <c r="G12693" s="488"/>
    </row>
    <row r="12694" spans="7:7" ht="15" customHeight="1">
      <c r="G12694" s="488"/>
    </row>
    <row r="12695" spans="7:7" ht="15" customHeight="1">
      <c r="G12695" s="488"/>
    </row>
    <row r="12696" spans="7:7" ht="15" customHeight="1">
      <c r="G12696" s="488"/>
    </row>
    <row r="12697" spans="7:7" ht="15" customHeight="1">
      <c r="G12697" s="488"/>
    </row>
    <row r="12698" spans="7:7" ht="15" customHeight="1">
      <c r="G12698" s="488"/>
    </row>
    <row r="12699" spans="7:7" ht="15" customHeight="1">
      <c r="G12699" s="488"/>
    </row>
    <row r="12700" spans="7:7" ht="15" customHeight="1">
      <c r="G12700" s="488"/>
    </row>
    <row r="12701" spans="7:7" ht="15" customHeight="1">
      <c r="G12701" s="488"/>
    </row>
    <row r="12702" spans="7:7" ht="15" customHeight="1">
      <c r="G12702" s="488"/>
    </row>
    <row r="12703" spans="7:7" ht="15" customHeight="1">
      <c r="G12703" s="488"/>
    </row>
    <row r="12704" spans="7:7" ht="15" customHeight="1">
      <c r="G12704" s="488"/>
    </row>
    <row r="12705" spans="7:7" ht="15" customHeight="1">
      <c r="G12705" s="488"/>
    </row>
    <row r="12706" spans="7:7" ht="15" customHeight="1">
      <c r="G12706" s="488"/>
    </row>
    <row r="12707" spans="7:7" ht="15" customHeight="1">
      <c r="G12707" s="488"/>
    </row>
    <row r="12708" spans="7:7" ht="15" customHeight="1">
      <c r="G12708" s="488"/>
    </row>
    <row r="12709" spans="7:7" ht="15" customHeight="1">
      <c r="G12709" s="488"/>
    </row>
    <row r="12710" spans="7:7" ht="15" customHeight="1">
      <c r="G12710" s="488"/>
    </row>
    <row r="12711" spans="7:7" ht="15" customHeight="1">
      <c r="G12711" s="488"/>
    </row>
    <row r="12712" spans="7:7" ht="15" customHeight="1">
      <c r="G12712" s="488"/>
    </row>
    <row r="12713" spans="7:7" ht="15" customHeight="1">
      <c r="G12713" s="488"/>
    </row>
    <row r="12714" spans="7:7" ht="15" customHeight="1">
      <c r="G12714" s="488"/>
    </row>
    <row r="12715" spans="7:7" ht="15" customHeight="1">
      <c r="G12715" s="488"/>
    </row>
    <row r="12716" spans="7:7" ht="15" customHeight="1">
      <c r="G12716" s="488"/>
    </row>
    <row r="12717" spans="7:7" ht="15" customHeight="1">
      <c r="G12717" s="488"/>
    </row>
    <row r="12718" spans="7:7" ht="15" customHeight="1">
      <c r="G12718" s="488"/>
    </row>
    <row r="12719" spans="7:7" ht="15" customHeight="1">
      <c r="G12719" s="488"/>
    </row>
    <row r="12720" spans="7:7" ht="15" customHeight="1">
      <c r="G12720" s="488"/>
    </row>
    <row r="12721" spans="7:7" ht="15" customHeight="1">
      <c r="G12721" s="488"/>
    </row>
    <row r="12722" spans="7:7" ht="15" customHeight="1">
      <c r="G12722" s="488"/>
    </row>
    <row r="12723" spans="7:7" ht="15" customHeight="1">
      <c r="G12723" s="488"/>
    </row>
    <row r="12724" spans="7:7" ht="15" customHeight="1">
      <c r="G12724" s="488"/>
    </row>
    <row r="12725" spans="7:7" ht="15" customHeight="1">
      <c r="G12725" s="488"/>
    </row>
    <row r="12726" spans="7:7" ht="15" customHeight="1">
      <c r="G12726" s="488"/>
    </row>
    <row r="12727" spans="7:7" ht="15" customHeight="1">
      <c r="G12727" s="488"/>
    </row>
    <row r="12728" spans="7:7" ht="15" customHeight="1">
      <c r="G12728" s="488"/>
    </row>
    <row r="12729" spans="7:7" ht="15" customHeight="1">
      <c r="G12729" s="488"/>
    </row>
    <row r="12730" spans="7:7" ht="15" customHeight="1">
      <c r="G12730" s="488"/>
    </row>
    <row r="12731" spans="7:7" ht="15" customHeight="1">
      <c r="G12731" s="488"/>
    </row>
    <row r="12732" spans="7:7" ht="15" customHeight="1">
      <c r="G12732" s="488"/>
    </row>
    <row r="12733" spans="7:7" ht="15" customHeight="1">
      <c r="G12733" s="488"/>
    </row>
    <row r="12734" spans="7:7" ht="15" customHeight="1">
      <c r="G12734" s="488"/>
    </row>
    <row r="12735" spans="7:7" ht="15" customHeight="1">
      <c r="G12735" s="488"/>
    </row>
    <row r="12736" spans="7:7" ht="15" customHeight="1">
      <c r="G12736" s="488"/>
    </row>
    <row r="12737" spans="7:7" ht="15" customHeight="1">
      <c r="G12737" s="488"/>
    </row>
    <row r="12738" spans="7:7" ht="15" customHeight="1">
      <c r="G12738" s="488"/>
    </row>
    <row r="12739" spans="7:7" ht="15" customHeight="1">
      <c r="G12739" s="488"/>
    </row>
    <row r="12740" spans="7:7" ht="15" customHeight="1">
      <c r="G12740" s="488"/>
    </row>
    <row r="12741" spans="7:7" ht="15" customHeight="1">
      <c r="G12741" s="488"/>
    </row>
    <row r="12742" spans="7:7" ht="15" customHeight="1">
      <c r="G12742" s="488"/>
    </row>
    <row r="12743" spans="7:7" ht="15" customHeight="1">
      <c r="G12743" s="488"/>
    </row>
    <row r="12744" spans="7:7" ht="15" customHeight="1">
      <c r="G12744" s="488"/>
    </row>
    <row r="12745" spans="7:7" ht="15" customHeight="1">
      <c r="G12745" s="488"/>
    </row>
    <row r="12746" spans="7:7" ht="15" customHeight="1">
      <c r="G12746" s="488"/>
    </row>
    <row r="12747" spans="7:7" ht="15" customHeight="1">
      <c r="G12747" s="488"/>
    </row>
    <row r="12748" spans="7:7" ht="15" customHeight="1">
      <c r="G12748" s="488"/>
    </row>
    <row r="12749" spans="7:7" ht="15" customHeight="1">
      <c r="G12749" s="488"/>
    </row>
    <row r="12750" spans="7:7" ht="15" customHeight="1">
      <c r="G12750" s="488"/>
    </row>
    <row r="12751" spans="7:7" ht="15" customHeight="1">
      <c r="G12751" s="488"/>
    </row>
    <row r="12752" spans="7:7" ht="15" customHeight="1">
      <c r="G12752" s="488"/>
    </row>
    <row r="12753" spans="7:7" ht="15" customHeight="1">
      <c r="G12753" s="488"/>
    </row>
    <row r="12754" spans="7:7" ht="15" customHeight="1">
      <c r="G12754" s="488"/>
    </row>
    <row r="12755" spans="7:7" ht="15" customHeight="1">
      <c r="G12755" s="488"/>
    </row>
    <row r="12756" spans="7:7" ht="15" customHeight="1">
      <c r="G12756" s="488"/>
    </row>
    <row r="12757" spans="7:7" ht="15" customHeight="1">
      <c r="G12757" s="488"/>
    </row>
    <row r="12758" spans="7:7" ht="15" customHeight="1">
      <c r="G12758" s="488"/>
    </row>
    <row r="12759" spans="7:7" ht="15" customHeight="1">
      <c r="G12759" s="488"/>
    </row>
    <row r="12760" spans="7:7" ht="15" customHeight="1">
      <c r="G12760" s="488"/>
    </row>
    <row r="12761" spans="7:7" ht="15" customHeight="1">
      <c r="G12761" s="488"/>
    </row>
    <row r="12762" spans="7:7" ht="15" customHeight="1">
      <c r="G12762" s="488"/>
    </row>
    <row r="12763" spans="7:7" ht="15" customHeight="1">
      <c r="G12763" s="488"/>
    </row>
    <row r="12764" spans="7:7" ht="15" customHeight="1">
      <c r="G12764" s="488"/>
    </row>
    <row r="12765" spans="7:7" ht="15" customHeight="1">
      <c r="G12765" s="488"/>
    </row>
    <row r="12766" spans="7:7" ht="15" customHeight="1">
      <c r="G12766" s="488"/>
    </row>
    <row r="12767" spans="7:7" ht="15" customHeight="1">
      <c r="G12767" s="488"/>
    </row>
    <row r="12768" spans="7:7" ht="15" customHeight="1">
      <c r="G12768" s="488"/>
    </row>
    <row r="12769" spans="7:7" ht="15" customHeight="1">
      <c r="G12769" s="488"/>
    </row>
    <row r="12770" spans="7:7" ht="15" customHeight="1">
      <c r="G12770" s="488"/>
    </row>
    <row r="12771" spans="7:7" ht="15" customHeight="1">
      <c r="G12771" s="488"/>
    </row>
    <row r="12772" spans="7:7" ht="15" customHeight="1">
      <c r="G12772" s="488"/>
    </row>
    <row r="12773" spans="7:7" ht="15" customHeight="1">
      <c r="G12773" s="488"/>
    </row>
    <row r="12774" spans="7:7" ht="15" customHeight="1">
      <c r="G12774" s="488"/>
    </row>
    <row r="12775" spans="7:7" ht="15" customHeight="1">
      <c r="G12775" s="488"/>
    </row>
    <row r="12776" spans="7:7" ht="15" customHeight="1">
      <c r="G12776" s="488"/>
    </row>
    <row r="12777" spans="7:7" ht="15" customHeight="1">
      <c r="G12777" s="488"/>
    </row>
    <row r="12778" spans="7:7" ht="15" customHeight="1">
      <c r="G12778" s="488"/>
    </row>
    <row r="12779" spans="7:7" ht="15" customHeight="1">
      <c r="G12779" s="488"/>
    </row>
    <row r="12780" spans="7:7" ht="15" customHeight="1">
      <c r="G12780" s="488"/>
    </row>
    <row r="12781" spans="7:7" ht="15" customHeight="1">
      <c r="G12781" s="488"/>
    </row>
    <row r="12782" spans="7:7" ht="15" customHeight="1">
      <c r="G12782" s="488"/>
    </row>
    <row r="12783" spans="7:7" ht="15" customHeight="1">
      <c r="G12783" s="488"/>
    </row>
    <row r="12784" spans="7:7" ht="15" customHeight="1">
      <c r="G12784" s="488"/>
    </row>
    <row r="12785" spans="7:7" ht="15" customHeight="1">
      <c r="G12785" s="488"/>
    </row>
    <row r="12786" spans="7:7" ht="15" customHeight="1">
      <c r="G12786" s="488"/>
    </row>
    <row r="12787" spans="7:7" ht="15" customHeight="1">
      <c r="G12787" s="488"/>
    </row>
    <row r="12788" spans="7:7" ht="15" customHeight="1">
      <c r="G12788" s="488"/>
    </row>
    <row r="12789" spans="7:7" ht="15" customHeight="1">
      <c r="G12789" s="488"/>
    </row>
    <row r="12790" spans="7:7" ht="15" customHeight="1">
      <c r="G12790" s="488"/>
    </row>
    <row r="12791" spans="7:7" ht="15" customHeight="1">
      <c r="G12791" s="488"/>
    </row>
    <row r="12792" spans="7:7" ht="15" customHeight="1">
      <c r="G12792" s="488"/>
    </row>
    <row r="12793" spans="7:7" ht="15" customHeight="1">
      <c r="G12793" s="488"/>
    </row>
    <row r="12794" spans="7:7" ht="15" customHeight="1">
      <c r="G12794" s="488"/>
    </row>
    <row r="12795" spans="7:7" ht="15" customHeight="1">
      <c r="G12795" s="488"/>
    </row>
    <row r="12796" spans="7:7" ht="15" customHeight="1">
      <c r="G12796" s="488"/>
    </row>
    <row r="12797" spans="7:7" ht="15" customHeight="1">
      <c r="G12797" s="488"/>
    </row>
    <row r="12798" spans="7:7" ht="15" customHeight="1">
      <c r="G12798" s="488"/>
    </row>
    <row r="12799" spans="7:7" ht="15" customHeight="1">
      <c r="G12799" s="488"/>
    </row>
    <row r="12800" spans="7:7" ht="15" customHeight="1">
      <c r="G12800" s="488"/>
    </row>
    <row r="12801" spans="7:7" ht="15" customHeight="1">
      <c r="G12801" s="488"/>
    </row>
    <row r="12802" spans="7:7" ht="15" customHeight="1">
      <c r="G12802" s="488"/>
    </row>
    <row r="12803" spans="7:7" ht="15" customHeight="1">
      <c r="G12803" s="488"/>
    </row>
    <row r="12804" spans="7:7" ht="15" customHeight="1">
      <c r="G12804" s="488"/>
    </row>
    <row r="12805" spans="7:7" ht="15" customHeight="1">
      <c r="G12805" s="488"/>
    </row>
    <row r="12806" spans="7:7" ht="15" customHeight="1">
      <c r="G12806" s="488"/>
    </row>
    <row r="12807" spans="7:7" ht="15" customHeight="1">
      <c r="G12807" s="488"/>
    </row>
    <row r="12808" spans="7:7" ht="15" customHeight="1">
      <c r="G12808" s="488"/>
    </row>
    <row r="12809" spans="7:7" ht="15" customHeight="1">
      <c r="G12809" s="488"/>
    </row>
    <row r="12810" spans="7:7" ht="15" customHeight="1">
      <c r="G12810" s="488"/>
    </row>
    <row r="12811" spans="7:7" ht="15" customHeight="1">
      <c r="G12811" s="488"/>
    </row>
    <row r="12812" spans="7:7" ht="15" customHeight="1">
      <c r="G12812" s="488"/>
    </row>
    <row r="12813" spans="7:7" ht="15" customHeight="1">
      <c r="G12813" s="488"/>
    </row>
    <row r="12814" spans="7:7" ht="15" customHeight="1">
      <c r="G12814" s="488"/>
    </row>
    <row r="12815" spans="7:7" ht="15" customHeight="1">
      <c r="G12815" s="488"/>
    </row>
    <row r="12816" spans="7:7" ht="15" customHeight="1">
      <c r="G12816" s="488"/>
    </row>
    <row r="12817" spans="7:7" ht="15" customHeight="1">
      <c r="G12817" s="488"/>
    </row>
    <row r="12818" spans="7:7" ht="15" customHeight="1">
      <c r="G12818" s="488"/>
    </row>
    <row r="12819" spans="7:7" ht="15" customHeight="1">
      <c r="G12819" s="488"/>
    </row>
    <row r="12820" spans="7:7" ht="15" customHeight="1">
      <c r="G12820" s="488"/>
    </row>
    <row r="12821" spans="7:7" ht="15" customHeight="1">
      <c r="G12821" s="488"/>
    </row>
    <row r="12822" spans="7:7" ht="15" customHeight="1">
      <c r="G12822" s="488"/>
    </row>
    <row r="12823" spans="7:7" ht="15" customHeight="1">
      <c r="G12823" s="488"/>
    </row>
    <row r="12824" spans="7:7" ht="15" customHeight="1">
      <c r="G12824" s="488"/>
    </row>
    <row r="12825" spans="7:7" ht="15" customHeight="1">
      <c r="G12825" s="488"/>
    </row>
    <row r="12826" spans="7:7" ht="15" customHeight="1">
      <c r="G12826" s="488"/>
    </row>
    <row r="12827" spans="7:7" ht="15" customHeight="1">
      <c r="G12827" s="488"/>
    </row>
    <row r="12828" spans="7:7" ht="15" customHeight="1">
      <c r="G12828" s="488"/>
    </row>
    <row r="12829" spans="7:7" ht="15" customHeight="1">
      <c r="G12829" s="488"/>
    </row>
    <row r="12830" spans="7:7" ht="15" customHeight="1">
      <c r="G12830" s="488"/>
    </row>
    <row r="12831" spans="7:7" ht="15" customHeight="1">
      <c r="G12831" s="488"/>
    </row>
    <row r="12832" spans="7:7" ht="15" customHeight="1">
      <c r="G12832" s="488"/>
    </row>
    <row r="12833" spans="7:7" ht="15" customHeight="1">
      <c r="G12833" s="488"/>
    </row>
    <row r="12834" spans="7:7" ht="15" customHeight="1">
      <c r="G12834" s="488"/>
    </row>
    <row r="12835" spans="7:7" ht="15" customHeight="1">
      <c r="G12835" s="488"/>
    </row>
    <row r="12836" spans="7:7" ht="15" customHeight="1">
      <c r="G12836" s="488"/>
    </row>
    <row r="12837" spans="7:7" ht="15" customHeight="1">
      <c r="G12837" s="488"/>
    </row>
    <row r="12838" spans="7:7" ht="15" customHeight="1">
      <c r="G12838" s="488"/>
    </row>
    <row r="12839" spans="7:7" ht="15" customHeight="1">
      <c r="G12839" s="488"/>
    </row>
    <row r="12840" spans="7:7" ht="15" customHeight="1">
      <c r="G12840" s="488"/>
    </row>
    <row r="12841" spans="7:7" ht="15" customHeight="1">
      <c r="G12841" s="488"/>
    </row>
    <row r="12842" spans="7:7" ht="15" customHeight="1">
      <c r="G12842" s="488"/>
    </row>
    <row r="12843" spans="7:7" ht="15" customHeight="1">
      <c r="G12843" s="488"/>
    </row>
    <row r="12844" spans="7:7" ht="15" customHeight="1">
      <c r="G12844" s="488"/>
    </row>
    <row r="12845" spans="7:7" ht="15" customHeight="1">
      <c r="G12845" s="488"/>
    </row>
    <row r="12846" spans="7:7" ht="15" customHeight="1">
      <c r="G12846" s="488"/>
    </row>
    <row r="12847" spans="7:7" ht="15" customHeight="1">
      <c r="G12847" s="488"/>
    </row>
    <row r="12848" spans="7:7" ht="15" customHeight="1">
      <c r="G12848" s="488"/>
    </row>
    <row r="12849" spans="7:7" ht="15" customHeight="1">
      <c r="G12849" s="488"/>
    </row>
    <row r="12850" spans="7:7" ht="15" customHeight="1">
      <c r="G12850" s="488"/>
    </row>
    <row r="12851" spans="7:7" ht="15" customHeight="1">
      <c r="G12851" s="488"/>
    </row>
    <row r="12852" spans="7:7" ht="15" customHeight="1">
      <c r="G12852" s="488"/>
    </row>
    <row r="12853" spans="7:7" ht="15" customHeight="1">
      <c r="G12853" s="488"/>
    </row>
    <row r="12854" spans="7:7" ht="15" customHeight="1">
      <c r="G12854" s="488"/>
    </row>
    <row r="12855" spans="7:7" ht="15" customHeight="1">
      <c r="G12855" s="488"/>
    </row>
    <row r="12856" spans="7:7" ht="15" customHeight="1">
      <c r="G12856" s="488"/>
    </row>
    <row r="12857" spans="7:7" ht="15" customHeight="1">
      <c r="G12857" s="488"/>
    </row>
    <row r="12858" spans="7:7" ht="15" customHeight="1">
      <c r="G12858" s="488"/>
    </row>
    <row r="12859" spans="7:7" ht="15" customHeight="1">
      <c r="G12859" s="488"/>
    </row>
    <row r="12860" spans="7:7" ht="15" customHeight="1">
      <c r="G12860" s="488"/>
    </row>
    <row r="12861" spans="7:7" ht="15" customHeight="1">
      <c r="G12861" s="488"/>
    </row>
    <row r="12862" spans="7:7" ht="15" customHeight="1">
      <c r="G12862" s="488"/>
    </row>
    <row r="12863" spans="7:7" ht="15" customHeight="1">
      <c r="G12863" s="488"/>
    </row>
    <row r="12864" spans="7:7" ht="15" customHeight="1">
      <c r="G12864" s="488"/>
    </row>
    <row r="12865" spans="7:7" ht="15" customHeight="1">
      <c r="G12865" s="488"/>
    </row>
    <row r="12866" spans="7:7" ht="15" customHeight="1">
      <c r="G12866" s="488"/>
    </row>
    <row r="12867" spans="7:7" ht="15" customHeight="1">
      <c r="G12867" s="488"/>
    </row>
    <row r="12868" spans="7:7" ht="15" customHeight="1">
      <c r="G12868" s="488"/>
    </row>
    <row r="12869" spans="7:7" ht="15" customHeight="1">
      <c r="G12869" s="488"/>
    </row>
    <row r="12870" spans="7:7" ht="15" customHeight="1">
      <c r="G12870" s="488"/>
    </row>
    <row r="12871" spans="7:7" ht="15" customHeight="1">
      <c r="G12871" s="488"/>
    </row>
    <row r="12872" spans="7:7" ht="15" customHeight="1">
      <c r="G12872" s="488"/>
    </row>
    <row r="12873" spans="7:7" ht="15" customHeight="1">
      <c r="G12873" s="488"/>
    </row>
    <row r="12874" spans="7:7" ht="15" customHeight="1">
      <c r="G12874" s="488"/>
    </row>
    <row r="12875" spans="7:7" ht="15" customHeight="1">
      <c r="G12875" s="488"/>
    </row>
    <row r="12876" spans="7:7" ht="15" customHeight="1">
      <c r="G12876" s="488"/>
    </row>
    <row r="12877" spans="7:7" ht="15" customHeight="1">
      <c r="G12877" s="488"/>
    </row>
    <row r="12878" spans="7:7" ht="15" customHeight="1">
      <c r="G12878" s="488"/>
    </row>
    <row r="12879" spans="7:7" ht="15" customHeight="1">
      <c r="G12879" s="488"/>
    </row>
    <row r="12880" spans="7:7" ht="15" customHeight="1">
      <c r="G12880" s="488"/>
    </row>
    <row r="12881" spans="7:7" ht="15" customHeight="1">
      <c r="G12881" s="488"/>
    </row>
    <row r="12882" spans="7:7" ht="15" customHeight="1">
      <c r="G12882" s="488"/>
    </row>
    <row r="12883" spans="7:7" ht="15" customHeight="1">
      <c r="G12883" s="488"/>
    </row>
    <row r="12884" spans="7:7" ht="15" customHeight="1">
      <c r="G12884" s="488"/>
    </row>
    <row r="12885" spans="7:7" ht="15" customHeight="1">
      <c r="G12885" s="488"/>
    </row>
    <row r="12886" spans="7:7" ht="15" customHeight="1">
      <c r="G12886" s="488"/>
    </row>
    <row r="12887" spans="7:7" ht="15" customHeight="1">
      <c r="G12887" s="488"/>
    </row>
    <row r="12888" spans="7:7" ht="15" customHeight="1">
      <c r="G12888" s="488"/>
    </row>
    <row r="12889" spans="7:7" ht="15" customHeight="1">
      <c r="G12889" s="488"/>
    </row>
    <row r="12890" spans="7:7" ht="15" customHeight="1">
      <c r="G12890" s="488"/>
    </row>
    <row r="12891" spans="7:7" ht="15" customHeight="1">
      <c r="G12891" s="488"/>
    </row>
    <row r="12892" spans="7:7" ht="15" customHeight="1">
      <c r="G12892" s="488"/>
    </row>
    <row r="12893" spans="7:7" ht="15" customHeight="1">
      <c r="G12893" s="488"/>
    </row>
    <row r="12894" spans="7:7" ht="15" customHeight="1">
      <c r="G12894" s="488"/>
    </row>
    <row r="12895" spans="7:7" ht="15" customHeight="1">
      <c r="G12895" s="488"/>
    </row>
    <row r="12896" spans="7:7" ht="15" customHeight="1">
      <c r="G12896" s="488"/>
    </row>
    <row r="12897" spans="7:7" ht="15" customHeight="1">
      <c r="G12897" s="488"/>
    </row>
    <row r="12898" spans="7:7" ht="15" customHeight="1">
      <c r="G12898" s="488"/>
    </row>
    <row r="12899" spans="7:7" ht="15" customHeight="1">
      <c r="G12899" s="488"/>
    </row>
    <row r="12900" spans="7:7" ht="15" customHeight="1">
      <c r="G12900" s="488"/>
    </row>
    <row r="12901" spans="7:7" ht="15" customHeight="1">
      <c r="G12901" s="488"/>
    </row>
    <row r="12902" spans="7:7" ht="15" customHeight="1">
      <c r="G12902" s="488"/>
    </row>
    <row r="12903" spans="7:7" ht="15" customHeight="1">
      <c r="G12903" s="488"/>
    </row>
    <row r="12904" spans="7:7" ht="15" customHeight="1">
      <c r="G12904" s="488"/>
    </row>
    <row r="12905" spans="7:7" ht="15" customHeight="1">
      <c r="G12905" s="488"/>
    </row>
    <row r="12906" spans="7:7" ht="15" customHeight="1">
      <c r="G12906" s="488"/>
    </row>
    <row r="12907" spans="7:7" ht="15" customHeight="1">
      <c r="G12907" s="488"/>
    </row>
    <row r="12908" spans="7:7" ht="15" customHeight="1">
      <c r="G12908" s="488"/>
    </row>
    <row r="12909" spans="7:7" ht="15" customHeight="1">
      <c r="G12909" s="488"/>
    </row>
    <row r="12910" spans="7:7" ht="15" customHeight="1">
      <c r="G12910" s="488"/>
    </row>
    <row r="12911" spans="7:7" ht="15" customHeight="1">
      <c r="G12911" s="488"/>
    </row>
    <row r="12912" spans="7:7" ht="15" customHeight="1">
      <c r="G12912" s="488"/>
    </row>
    <row r="12913" spans="7:7" ht="15" customHeight="1">
      <c r="G12913" s="488"/>
    </row>
    <row r="12914" spans="7:7" ht="15" customHeight="1">
      <c r="G12914" s="488"/>
    </row>
    <row r="12915" spans="7:7" ht="15" customHeight="1">
      <c r="G12915" s="488"/>
    </row>
    <row r="12916" spans="7:7" ht="15" customHeight="1">
      <c r="G12916" s="488"/>
    </row>
    <row r="12917" spans="7:7" ht="15" customHeight="1">
      <c r="G12917" s="488"/>
    </row>
    <row r="12918" spans="7:7" ht="15" customHeight="1">
      <c r="G12918" s="488"/>
    </row>
    <row r="12919" spans="7:7" ht="15" customHeight="1">
      <c r="G12919" s="488"/>
    </row>
    <row r="12920" spans="7:7" ht="15" customHeight="1">
      <c r="G12920" s="488"/>
    </row>
    <row r="12921" spans="7:7" ht="15" customHeight="1">
      <c r="G12921" s="488"/>
    </row>
    <row r="12922" spans="7:7" ht="15" customHeight="1">
      <c r="G12922" s="488"/>
    </row>
    <row r="12923" spans="7:7" ht="15" customHeight="1">
      <c r="G12923" s="488"/>
    </row>
    <row r="12924" spans="7:7" ht="15" customHeight="1">
      <c r="G12924" s="488"/>
    </row>
    <row r="12925" spans="7:7" ht="15" customHeight="1">
      <c r="G12925" s="488"/>
    </row>
    <row r="12926" spans="7:7" ht="15" customHeight="1">
      <c r="G12926" s="488"/>
    </row>
    <row r="12927" spans="7:7" ht="15" customHeight="1">
      <c r="G12927" s="488"/>
    </row>
    <row r="12928" spans="7:7" ht="15" customHeight="1">
      <c r="G12928" s="488"/>
    </row>
    <row r="12929" spans="7:7" ht="15" customHeight="1">
      <c r="G12929" s="488"/>
    </row>
    <row r="12930" spans="7:7" ht="15" customHeight="1">
      <c r="G12930" s="488"/>
    </row>
    <row r="12931" spans="7:7" ht="15" customHeight="1">
      <c r="G12931" s="488"/>
    </row>
    <row r="12932" spans="7:7" ht="15" customHeight="1">
      <c r="G12932" s="488"/>
    </row>
    <row r="12933" spans="7:7" ht="15" customHeight="1">
      <c r="G12933" s="488"/>
    </row>
    <row r="12934" spans="7:7" ht="15" customHeight="1">
      <c r="G12934" s="488"/>
    </row>
    <row r="12935" spans="7:7" ht="15" customHeight="1">
      <c r="G12935" s="488"/>
    </row>
    <row r="12936" spans="7:7" ht="15" customHeight="1">
      <c r="G12936" s="488"/>
    </row>
    <row r="12937" spans="7:7" ht="15" customHeight="1">
      <c r="G12937" s="488"/>
    </row>
    <row r="12938" spans="7:7" ht="15" customHeight="1">
      <c r="G12938" s="488"/>
    </row>
    <row r="12939" spans="7:7" ht="15" customHeight="1">
      <c r="G12939" s="488"/>
    </row>
    <row r="12940" spans="7:7" ht="15" customHeight="1">
      <c r="G12940" s="488"/>
    </row>
    <row r="12941" spans="7:7" ht="15" customHeight="1">
      <c r="G12941" s="488"/>
    </row>
    <row r="12942" spans="7:7" ht="15" customHeight="1">
      <c r="G12942" s="488"/>
    </row>
    <row r="12943" spans="7:7" ht="15" customHeight="1">
      <c r="G12943" s="488"/>
    </row>
    <row r="12944" spans="7:7" ht="15" customHeight="1">
      <c r="G12944" s="488"/>
    </row>
    <row r="12945" spans="7:7" ht="15" customHeight="1">
      <c r="G12945" s="488"/>
    </row>
    <row r="12946" spans="7:7" ht="15" customHeight="1">
      <c r="G12946" s="488"/>
    </row>
    <row r="12947" spans="7:7" ht="15" customHeight="1">
      <c r="G12947" s="488"/>
    </row>
    <row r="12948" spans="7:7" ht="15" customHeight="1">
      <c r="G12948" s="488"/>
    </row>
    <row r="12949" spans="7:7" ht="15" customHeight="1">
      <c r="G12949" s="488"/>
    </row>
    <row r="12950" spans="7:7" ht="15" customHeight="1">
      <c r="G12950" s="488"/>
    </row>
    <row r="12951" spans="7:7" ht="15" customHeight="1">
      <c r="G12951" s="488"/>
    </row>
    <row r="12952" spans="7:7" ht="15" customHeight="1">
      <c r="G12952" s="488"/>
    </row>
    <row r="12953" spans="7:7" ht="15" customHeight="1">
      <c r="G12953" s="488"/>
    </row>
    <row r="12954" spans="7:7" ht="15" customHeight="1">
      <c r="G12954" s="488"/>
    </row>
    <row r="12955" spans="7:7" ht="15" customHeight="1">
      <c r="G12955" s="488"/>
    </row>
    <row r="12956" spans="7:7" ht="15" customHeight="1">
      <c r="G12956" s="488"/>
    </row>
    <row r="12957" spans="7:7" ht="15" customHeight="1">
      <c r="G12957" s="488"/>
    </row>
    <row r="12958" spans="7:7" ht="15" customHeight="1">
      <c r="G12958" s="488"/>
    </row>
    <row r="12959" spans="7:7" ht="15" customHeight="1">
      <c r="G12959" s="488"/>
    </row>
    <row r="12960" spans="7:7" ht="15" customHeight="1">
      <c r="G12960" s="488"/>
    </row>
    <row r="12961" spans="7:7" ht="15" customHeight="1">
      <c r="G12961" s="488"/>
    </row>
    <row r="12962" spans="7:7" ht="15" customHeight="1">
      <c r="G12962" s="488"/>
    </row>
    <row r="12963" spans="7:7" ht="15" customHeight="1">
      <c r="G12963" s="488"/>
    </row>
    <row r="12964" spans="7:7" ht="15" customHeight="1">
      <c r="G12964" s="488"/>
    </row>
    <row r="12965" spans="7:7" ht="15" customHeight="1">
      <c r="G12965" s="488"/>
    </row>
    <row r="12966" spans="7:7" ht="15" customHeight="1">
      <c r="G12966" s="488"/>
    </row>
    <row r="12967" spans="7:7" ht="15" customHeight="1">
      <c r="G12967" s="488"/>
    </row>
    <row r="12968" spans="7:7" ht="15" customHeight="1">
      <c r="G12968" s="488"/>
    </row>
    <row r="12969" spans="7:7" ht="15" customHeight="1">
      <c r="G12969" s="488"/>
    </row>
    <row r="12970" spans="7:7" ht="15" customHeight="1">
      <c r="G12970" s="488"/>
    </row>
    <row r="12971" spans="7:7" ht="15" customHeight="1">
      <c r="G12971" s="488"/>
    </row>
    <row r="12972" spans="7:7" ht="15" customHeight="1">
      <c r="G12972" s="488"/>
    </row>
    <row r="12973" spans="7:7" ht="15" customHeight="1">
      <c r="G12973" s="488"/>
    </row>
    <row r="12974" spans="7:7" ht="15" customHeight="1">
      <c r="G12974" s="488"/>
    </row>
    <row r="12975" spans="7:7" ht="15" customHeight="1">
      <c r="G12975" s="488"/>
    </row>
    <row r="12976" spans="7:7" ht="15" customHeight="1">
      <c r="G12976" s="488"/>
    </row>
    <row r="12977" spans="7:7" ht="15" customHeight="1">
      <c r="G12977" s="488"/>
    </row>
    <row r="12978" spans="7:7" ht="15" customHeight="1">
      <c r="G12978" s="488"/>
    </row>
    <row r="12979" spans="7:7" ht="15" customHeight="1">
      <c r="G12979" s="488"/>
    </row>
    <row r="12980" spans="7:7" ht="15" customHeight="1">
      <c r="G12980" s="488"/>
    </row>
    <row r="12981" spans="7:7" ht="15" customHeight="1">
      <c r="G12981" s="488"/>
    </row>
    <row r="12982" spans="7:7" ht="15" customHeight="1">
      <c r="G12982" s="488"/>
    </row>
    <row r="12983" spans="7:7" ht="15" customHeight="1">
      <c r="G12983" s="488"/>
    </row>
    <row r="12984" spans="7:7" ht="15" customHeight="1">
      <c r="G12984" s="488"/>
    </row>
    <row r="12985" spans="7:7" ht="15" customHeight="1">
      <c r="G12985" s="488"/>
    </row>
    <row r="12986" spans="7:7" ht="15" customHeight="1">
      <c r="G12986" s="488"/>
    </row>
    <row r="12987" spans="7:7" ht="15" customHeight="1">
      <c r="G12987" s="488"/>
    </row>
    <row r="12988" spans="7:7" ht="15" customHeight="1">
      <c r="G12988" s="488"/>
    </row>
    <row r="12989" spans="7:7" ht="15" customHeight="1">
      <c r="G12989" s="488"/>
    </row>
    <row r="12990" spans="7:7" ht="15" customHeight="1">
      <c r="G12990" s="488"/>
    </row>
    <row r="12991" spans="7:7" ht="15" customHeight="1">
      <c r="G12991" s="488"/>
    </row>
    <row r="12992" spans="7:7" ht="15" customHeight="1">
      <c r="G12992" s="488"/>
    </row>
    <row r="12993" spans="7:7" ht="15" customHeight="1">
      <c r="G12993" s="488"/>
    </row>
    <row r="12994" spans="7:7" ht="15" customHeight="1">
      <c r="G12994" s="488"/>
    </row>
    <row r="12995" spans="7:7" ht="15" customHeight="1">
      <c r="G12995" s="488"/>
    </row>
    <row r="12996" spans="7:7" ht="15" customHeight="1">
      <c r="G12996" s="488"/>
    </row>
    <row r="12997" spans="7:7" ht="15" customHeight="1">
      <c r="G12997" s="488"/>
    </row>
    <row r="12998" spans="7:7" ht="15" customHeight="1">
      <c r="G12998" s="488"/>
    </row>
    <row r="12999" spans="7:7" ht="15" customHeight="1">
      <c r="G12999" s="488"/>
    </row>
    <row r="13000" spans="7:7" ht="15" customHeight="1">
      <c r="G13000" s="488"/>
    </row>
    <row r="13001" spans="7:7" ht="15" customHeight="1">
      <c r="G13001" s="488"/>
    </row>
    <row r="13002" spans="7:7" ht="15" customHeight="1">
      <c r="G13002" s="488"/>
    </row>
    <row r="13003" spans="7:7" ht="15" customHeight="1">
      <c r="G13003" s="488"/>
    </row>
    <row r="13004" spans="7:7" ht="15" customHeight="1">
      <c r="G13004" s="488"/>
    </row>
    <row r="13005" spans="7:7" ht="15" customHeight="1">
      <c r="G13005" s="488"/>
    </row>
    <row r="13006" spans="7:7" ht="15" customHeight="1">
      <c r="G13006" s="488"/>
    </row>
    <row r="13007" spans="7:7" ht="15" customHeight="1">
      <c r="G13007" s="488"/>
    </row>
    <row r="13008" spans="7:7" ht="15" customHeight="1">
      <c r="G13008" s="488"/>
    </row>
    <row r="13009" spans="7:7" ht="15" customHeight="1">
      <c r="G13009" s="488"/>
    </row>
    <row r="13010" spans="7:7" ht="15" customHeight="1">
      <c r="G13010" s="488"/>
    </row>
    <row r="13011" spans="7:7" ht="15" customHeight="1">
      <c r="G13011" s="488"/>
    </row>
    <row r="13012" spans="7:7" ht="15" customHeight="1">
      <c r="G13012" s="488"/>
    </row>
    <row r="13013" spans="7:7" ht="15" customHeight="1">
      <c r="G13013" s="488"/>
    </row>
    <row r="13014" spans="7:7" ht="15" customHeight="1">
      <c r="G13014" s="488"/>
    </row>
    <row r="13015" spans="7:7" ht="15" customHeight="1">
      <c r="G13015" s="488"/>
    </row>
    <row r="13016" spans="7:7" ht="15" customHeight="1">
      <c r="G13016" s="488"/>
    </row>
    <row r="13017" spans="7:7" ht="15" customHeight="1">
      <c r="G13017" s="488"/>
    </row>
    <row r="13018" spans="7:7" ht="15" customHeight="1">
      <c r="G13018" s="488"/>
    </row>
    <row r="13019" spans="7:7" ht="15" customHeight="1">
      <c r="G13019" s="488"/>
    </row>
    <row r="13020" spans="7:7" ht="15" customHeight="1">
      <c r="G13020" s="488"/>
    </row>
    <row r="13021" spans="7:7" ht="15" customHeight="1">
      <c r="G13021" s="488"/>
    </row>
    <row r="13022" spans="7:7" ht="15" customHeight="1">
      <c r="G13022" s="488"/>
    </row>
    <row r="13023" spans="7:7" ht="15" customHeight="1">
      <c r="G13023" s="488"/>
    </row>
    <row r="13024" spans="7:7" ht="15" customHeight="1">
      <c r="G13024" s="488"/>
    </row>
    <row r="13025" spans="7:7" ht="15" customHeight="1">
      <c r="G13025" s="488"/>
    </row>
    <row r="13026" spans="7:7" ht="15" customHeight="1">
      <c r="G13026" s="488"/>
    </row>
    <row r="13027" spans="7:7" ht="15" customHeight="1">
      <c r="G13027" s="488"/>
    </row>
    <row r="13028" spans="7:7" ht="15" customHeight="1">
      <c r="G13028" s="488"/>
    </row>
    <row r="13029" spans="7:7" ht="15" customHeight="1">
      <c r="G13029" s="488"/>
    </row>
    <row r="13030" spans="7:7" ht="15" customHeight="1">
      <c r="G13030" s="488"/>
    </row>
    <row r="13031" spans="7:7" ht="15" customHeight="1">
      <c r="G13031" s="488"/>
    </row>
    <row r="13032" spans="7:7" ht="15" customHeight="1">
      <c r="G13032" s="488"/>
    </row>
    <row r="13033" spans="7:7" ht="15" customHeight="1">
      <c r="G13033" s="488"/>
    </row>
    <row r="13034" spans="7:7" ht="15" customHeight="1">
      <c r="G13034" s="488"/>
    </row>
    <row r="13035" spans="7:7" ht="15" customHeight="1">
      <c r="G13035" s="488"/>
    </row>
    <row r="13036" spans="7:7" ht="15" customHeight="1">
      <c r="G13036" s="488"/>
    </row>
    <row r="13037" spans="7:7" ht="15" customHeight="1">
      <c r="G13037" s="488"/>
    </row>
    <row r="13038" spans="7:7" ht="15" customHeight="1">
      <c r="G13038" s="488"/>
    </row>
    <row r="13039" spans="7:7" ht="15" customHeight="1">
      <c r="G13039" s="488"/>
    </row>
    <row r="13040" spans="7:7" ht="15" customHeight="1">
      <c r="G13040" s="488"/>
    </row>
    <row r="13041" spans="7:7" ht="15" customHeight="1">
      <c r="G13041" s="488"/>
    </row>
    <row r="13042" spans="7:7" ht="15" customHeight="1">
      <c r="G13042" s="488"/>
    </row>
    <row r="13043" spans="7:7" ht="15" customHeight="1">
      <c r="G13043" s="488"/>
    </row>
    <row r="13044" spans="7:7" ht="15" customHeight="1">
      <c r="G13044" s="488"/>
    </row>
    <row r="13045" spans="7:7" ht="15" customHeight="1">
      <c r="G13045" s="488"/>
    </row>
    <row r="13046" spans="7:7" ht="15" customHeight="1">
      <c r="G13046" s="488"/>
    </row>
    <row r="13047" spans="7:7" ht="15" customHeight="1">
      <c r="G13047" s="488"/>
    </row>
    <row r="13048" spans="7:7" ht="15" customHeight="1">
      <c r="G13048" s="488"/>
    </row>
    <row r="13049" spans="7:7" ht="15" customHeight="1">
      <c r="G13049" s="488"/>
    </row>
    <row r="13050" spans="7:7" ht="15" customHeight="1">
      <c r="G13050" s="488"/>
    </row>
    <row r="13051" spans="7:7" ht="15" customHeight="1">
      <c r="G13051" s="488"/>
    </row>
    <row r="13052" spans="7:7" ht="15" customHeight="1">
      <c r="G13052" s="488"/>
    </row>
    <row r="13053" spans="7:7" ht="15" customHeight="1">
      <c r="G13053" s="488"/>
    </row>
    <row r="13054" spans="7:7" ht="15" customHeight="1">
      <c r="G13054" s="488"/>
    </row>
    <row r="13055" spans="7:7" ht="15" customHeight="1">
      <c r="G13055" s="488"/>
    </row>
    <row r="13056" spans="7:7" ht="15" customHeight="1">
      <c r="G13056" s="488"/>
    </row>
    <row r="13057" spans="7:7" ht="15" customHeight="1">
      <c r="G13057" s="488"/>
    </row>
    <row r="13058" spans="7:7" ht="15" customHeight="1">
      <c r="G13058" s="488"/>
    </row>
    <row r="13059" spans="7:7" ht="15" customHeight="1">
      <c r="G13059" s="488"/>
    </row>
    <row r="13060" spans="7:7" ht="15" customHeight="1">
      <c r="G13060" s="488"/>
    </row>
    <row r="13061" spans="7:7" ht="15" customHeight="1">
      <c r="G13061" s="488"/>
    </row>
    <row r="13062" spans="7:7" ht="15" customHeight="1">
      <c r="G13062" s="488"/>
    </row>
    <row r="13063" spans="7:7" ht="15" customHeight="1">
      <c r="G13063" s="488"/>
    </row>
    <row r="13064" spans="7:7" ht="15" customHeight="1">
      <c r="G13064" s="488"/>
    </row>
    <row r="13065" spans="7:7" ht="15" customHeight="1">
      <c r="G13065" s="488"/>
    </row>
    <row r="13066" spans="7:7" ht="15" customHeight="1">
      <c r="G13066" s="488"/>
    </row>
    <row r="13067" spans="7:7" ht="15" customHeight="1">
      <c r="G13067" s="488"/>
    </row>
    <row r="13068" spans="7:7" ht="15" customHeight="1">
      <c r="G13068" s="488"/>
    </row>
    <row r="13069" spans="7:7" ht="15" customHeight="1">
      <c r="G13069" s="488"/>
    </row>
    <row r="13070" spans="7:7" ht="15" customHeight="1">
      <c r="G13070" s="488"/>
    </row>
    <row r="13071" spans="7:7" ht="15" customHeight="1">
      <c r="G13071" s="488"/>
    </row>
    <row r="13072" spans="7:7" ht="15" customHeight="1">
      <c r="G13072" s="488"/>
    </row>
    <row r="13073" spans="7:7" ht="15" customHeight="1">
      <c r="G13073" s="488"/>
    </row>
    <row r="13074" spans="7:7" ht="15" customHeight="1">
      <c r="G13074" s="488"/>
    </row>
    <row r="13075" spans="7:7" ht="15" customHeight="1">
      <c r="G13075" s="488"/>
    </row>
    <row r="13076" spans="7:7" ht="15" customHeight="1">
      <c r="G13076" s="488"/>
    </row>
    <row r="13077" spans="7:7" ht="15" customHeight="1">
      <c r="G13077" s="488"/>
    </row>
    <row r="13078" spans="7:7" ht="15" customHeight="1">
      <c r="G13078" s="488"/>
    </row>
    <row r="13079" spans="7:7" ht="15" customHeight="1">
      <c r="G13079" s="488"/>
    </row>
    <row r="13080" spans="7:7" ht="15" customHeight="1">
      <c r="G13080" s="488"/>
    </row>
    <row r="13081" spans="7:7" ht="15" customHeight="1">
      <c r="G13081" s="488"/>
    </row>
    <row r="13082" spans="7:7" ht="15" customHeight="1">
      <c r="G13082" s="488"/>
    </row>
    <row r="13083" spans="7:7" ht="15" customHeight="1">
      <c r="G13083" s="488"/>
    </row>
    <row r="13084" spans="7:7" ht="15" customHeight="1">
      <c r="G13084" s="488"/>
    </row>
    <row r="13085" spans="7:7" ht="15" customHeight="1">
      <c r="G13085" s="488"/>
    </row>
    <row r="13086" spans="7:7" ht="15" customHeight="1">
      <c r="G13086" s="488"/>
    </row>
    <row r="13087" spans="7:7" ht="15" customHeight="1">
      <c r="G13087" s="488"/>
    </row>
    <row r="13088" spans="7:7" ht="15" customHeight="1">
      <c r="G13088" s="488"/>
    </row>
    <row r="13089" spans="7:7" ht="15" customHeight="1">
      <c r="G13089" s="488"/>
    </row>
    <row r="13090" spans="7:7" ht="15" customHeight="1">
      <c r="G13090" s="488"/>
    </row>
    <row r="13091" spans="7:7" ht="15" customHeight="1">
      <c r="G13091" s="488"/>
    </row>
    <row r="13092" spans="7:7" ht="15" customHeight="1">
      <c r="G13092" s="488"/>
    </row>
    <row r="13093" spans="7:7" ht="15" customHeight="1">
      <c r="G13093" s="488"/>
    </row>
    <row r="13094" spans="7:7" ht="15" customHeight="1">
      <c r="G13094" s="488"/>
    </row>
    <row r="13095" spans="7:7" ht="15" customHeight="1">
      <c r="G13095" s="488"/>
    </row>
    <row r="13096" spans="7:7" ht="15" customHeight="1">
      <c r="G13096" s="488"/>
    </row>
    <row r="13097" spans="7:7" ht="15" customHeight="1">
      <c r="G13097" s="488"/>
    </row>
    <row r="13098" spans="7:7" ht="15" customHeight="1">
      <c r="G13098" s="488"/>
    </row>
    <row r="13099" spans="7:7" ht="15" customHeight="1">
      <c r="G13099" s="488"/>
    </row>
    <row r="13100" spans="7:7" ht="15" customHeight="1">
      <c r="G13100" s="488"/>
    </row>
    <row r="13101" spans="7:7" ht="15" customHeight="1">
      <c r="G13101" s="488"/>
    </row>
    <row r="13102" spans="7:7" ht="15" customHeight="1">
      <c r="G13102" s="488"/>
    </row>
    <row r="13103" spans="7:7" ht="15" customHeight="1">
      <c r="G13103" s="488"/>
    </row>
    <row r="13104" spans="7:7" ht="15" customHeight="1">
      <c r="G13104" s="488"/>
    </row>
    <row r="13105" spans="7:7" ht="15" customHeight="1">
      <c r="G13105" s="488"/>
    </row>
    <row r="13106" spans="7:7" ht="15" customHeight="1">
      <c r="G13106" s="488"/>
    </row>
    <row r="13107" spans="7:7" ht="15" customHeight="1">
      <c r="G13107" s="488"/>
    </row>
    <row r="13108" spans="7:7" ht="15" customHeight="1">
      <c r="G13108" s="488"/>
    </row>
    <row r="13109" spans="7:7" ht="15" customHeight="1">
      <c r="G13109" s="488"/>
    </row>
    <row r="13110" spans="7:7" ht="15" customHeight="1">
      <c r="G13110" s="488"/>
    </row>
    <row r="13111" spans="7:7" ht="15" customHeight="1">
      <c r="G13111" s="488"/>
    </row>
    <row r="13112" spans="7:7" ht="15" customHeight="1">
      <c r="G13112" s="488"/>
    </row>
    <row r="13113" spans="7:7" ht="15" customHeight="1">
      <c r="G13113" s="488"/>
    </row>
    <row r="13114" spans="7:7" ht="15" customHeight="1">
      <c r="G13114" s="488"/>
    </row>
    <row r="13115" spans="7:7" ht="15" customHeight="1">
      <c r="G13115" s="488"/>
    </row>
    <row r="13116" spans="7:7" ht="15" customHeight="1">
      <c r="G13116" s="488"/>
    </row>
    <row r="13117" spans="7:7" ht="15" customHeight="1">
      <c r="G13117" s="488"/>
    </row>
    <row r="13118" spans="7:7" ht="15" customHeight="1">
      <c r="G13118" s="488"/>
    </row>
    <row r="13119" spans="7:7" ht="15" customHeight="1">
      <c r="G13119" s="488"/>
    </row>
    <row r="13120" spans="7:7" ht="15" customHeight="1">
      <c r="G13120" s="488"/>
    </row>
    <row r="13121" spans="7:7" ht="15" customHeight="1">
      <c r="G13121" s="488"/>
    </row>
    <row r="13122" spans="7:7" ht="15" customHeight="1">
      <c r="G13122" s="488"/>
    </row>
    <row r="13123" spans="7:7" ht="15" customHeight="1">
      <c r="G13123" s="488"/>
    </row>
    <row r="13124" spans="7:7" ht="15" customHeight="1">
      <c r="G13124" s="488"/>
    </row>
    <row r="13125" spans="7:7" ht="15" customHeight="1">
      <c r="G13125" s="488"/>
    </row>
    <row r="13126" spans="7:7" ht="15" customHeight="1">
      <c r="G13126" s="488"/>
    </row>
    <row r="13127" spans="7:7" ht="15" customHeight="1">
      <c r="G13127" s="488"/>
    </row>
    <row r="13128" spans="7:7" ht="15" customHeight="1">
      <c r="G13128" s="488"/>
    </row>
    <row r="13129" spans="7:7" ht="15" customHeight="1">
      <c r="G13129" s="488"/>
    </row>
    <row r="13130" spans="7:7" ht="15" customHeight="1">
      <c r="G13130" s="488"/>
    </row>
    <row r="13131" spans="7:7" ht="15" customHeight="1">
      <c r="G13131" s="488"/>
    </row>
    <row r="13132" spans="7:7" ht="15" customHeight="1">
      <c r="G13132" s="488"/>
    </row>
    <row r="13133" spans="7:7" ht="15" customHeight="1">
      <c r="G13133" s="488"/>
    </row>
    <row r="13134" spans="7:7" ht="15" customHeight="1">
      <c r="G13134" s="488"/>
    </row>
    <row r="13135" spans="7:7" ht="15" customHeight="1">
      <c r="G13135" s="488"/>
    </row>
    <row r="13136" spans="7:7" ht="15" customHeight="1">
      <c r="G13136" s="488"/>
    </row>
    <row r="13137" spans="7:7" ht="15" customHeight="1">
      <c r="G13137" s="488"/>
    </row>
    <row r="13138" spans="7:7" ht="15" customHeight="1">
      <c r="G13138" s="488"/>
    </row>
    <row r="13139" spans="7:7" ht="15" customHeight="1">
      <c r="G13139" s="488"/>
    </row>
    <row r="13140" spans="7:7" ht="15" customHeight="1">
      <c r="G13140" s="488"/>
    </row>
    <row r="13141" spans="7:7" ht="15" customHeight="1">
      <c r="G13141" s="488"/>
    </row>
    <row r="13142" spans="7:7" ht="15" customHeight="1">
      <c r="G13142" s="488"/>
    </row>
    <row r="13143" spans="7:7" ht="15" customHeight="1">
      <c r="G13143" s="488"/>
    </row>
    <row r="13144" spans="7:7" ht="15" customHeight="1">
      <c r="G13144" s="488"/>
    </row>
    <row r="13145" spans="7:7" ht="15" customHeight="1">
      <c r="G13145" s="488"/>
    </row>
    <row r="13146" spans="7:7" ht="15" customHeight="1">
      <c r="G13146" s="488"/>
    </row>
    <row r="13147" spans="7:7" ht="15" customHeight="1">
      <c r="G13147" s="488"/>
    </row>
    <row r="13148" spans="7:7" ht="15" customHeight="1">
      <c r="G13148" s="488"/>
    </row>
    <row r="13149" spans="7:7" ht="15" customHeight="1">
      <c r="G13149" s="488"/>
    </row>
    <row r="13150" spans="7:7" ht="15" customHeight="1">
      <c r="G13150" s="488"/>
    </row>
    <row r="13151" spans="7:7" ht="15" customHeight="1">
      <c r="G13151" s="488"/>
    </row>
    <row r="13152" spans="7:7" ht="15" customHeight="1">
      <c r="G13152" s="488"/>
    </row>
    <row r="13153" spans="7:7" ht="15" customHeight="1">
      <c r="G13153" s="488"/>
    </row>
    <row r="13154" spans="7:7" ht="15" customHeight="1">
      <c r="G13154" s="488"/>
    </row>
    <row r="13155" spans="7:7" ht="15" customHeight="1">
      <c r="G13155" s="488"/>
    </row>
    <row r="13156" spans="7:7" ht="15" customHeight="1">
      <c r="G13156" s="488"/>
    </row>
    <row r="13157" spans="7:7" ht="15" customHeight="1">
      <c r="G13157" s="488"/>
    </row>
    <row r="13158" spans="7:7" ht="15" customHeight="1">
      <c r="G13158" s="488"/>
    </row>
    <row r="13159" spans="7:7" ht="15" customHeight="1">
      <c r="G13159" s="488"/>
    </row>
    <row r="13160" spans="7:7" ht="15" customHeight="1">
      <c r="G13160" s="488"/>
    </row>
    <row r="13161" spans="7:7" ht="15" customHeight="1">
      <c r="G13161" s="488"/>
    </row>
    <row r="13162" spans="7:7" ht="15" customHeight="1">
      <c r="G13162" s="488"/>
    </row>
    <row r="13163" spans="7:7" ht="15" customHeight="1">
      <c r="G13163" s="488"/>
    </row>
    <row r="13164" spans="7:7" ht="15" customHeight="1">
      <c r="G13164" s="488"/>
    </row>
    <row r="13165" spans="7:7" ht="15" customHeight="1">
      <c r="G13165" s="488"/>
    </row>
    <row r="13166" spans="7:7" ht="15" customHeight="1">
      <c r="G13166" s="488"/>
    </row>
    <row r="13167" spans="7:7" ht="15" customHeight="1">
      <c r="G13167" s="488"/>
    </row>
    <row r="13168" spans="7:7" ht="15" customHeight="1">
      <c r="G13168" s="488"/>
    </row>
    <row r="13169" spans="7:7" ht="15" customHeight="1">
      <c r="G13169" s="488"/>
    </row>
    <row r="13170" spans="7:7" ht="15" customHeight="1">
      <c r="G13170" s="488"/>
    </row>
    <row r="13171" spans="7:7" ht="15" customHeight="1">
      <c r="G13171" s="488"/>
    </row>
    <row r="13172" spans="7:7" ht="15" customHeight="1">
      <c r="G13172" s="488"/>
    </row>
    <row r="13173" spans="7:7" ht="15" customHeight="1">
      <c r="G13173" s="488"/>
    </row>
    <row r="13174" spans="7:7" ht="15" customHeight="1">
      <c r="G13174" s="488"/>
    </row>
    <row r="13175" spans="7:7" ht="15" customHeight="1">
      <c r="G13175" s="488"/>
    </row>
    <row r="13176" spans="7:7" ht="15" customHeight="1">
      <c r="G13176" s="488"/>
    </row>
    <row r="13177" spans="7:7" ht="15" customHeight="1">
      <c r="G13177" s="488"/>
    </row>
    <row r="13178" spans="7:7" ht="15" customHeight="1">
      <c r="G13178" s="488"/>
    </row>
    <row r="13179" spans="7:7" ht="15" customHeight="1">
      <c r="G13179" s="488"/>
    </row>
    <row r="13180" spans="7:7" ht="15" customHeight="1">
      <c r="G13180" s="488"/>
    </row>
    <row r="13181" spans="7:7" ht="15" customHeight="1">
      <c r="G13181" s="488"/>
    </row>
    <row r="13182" spans="7:7" ht="15" customHeight="1">
      <c r="G13182" s="488"/>
    </row>
    <row r="13183" spans="7:7" ht="15" customHeight="1">
      <c r="G13183" s="488"/>
    </row>
    <row r="13184" spans="7:7" ht="15" customHeight="1">
      <c r="G13184" s="488"/>
    </row>
    <row r="13185" spans="7:7" ht="15" customHeight="1">
      <c r="G13185" s="488"/>
    </row>
    <row r="13186" spans="7:7" ht="15" customHeight="1">
      <c r="G13186" s="488"/>
    </row>
    <row r="13187" spans="7:7" ht="15" customHeight="1">
      <c r="G13187" s="488"/>
    </row>
    <row r="13188" spans="7:7" ht="15" customHeight="1">
      <c r="G13188" s="488"/>
    </row>
    <row r="13189" spans="7:7" ht="15" customHeight="1">
      <c r="G13189" s="488"/>
    </row>
    <row r="13190" spans="7:7" ht="15" customHeight="1">
      <c r="G13190" s="488"/>
    </row>
    <row r="13191" spans="7:7" ht="15" customHeight="1">
      <c r="G13191" s="488"/>
    </row>
    <row r="13192" spans="7:7" ht="15" customHeight="1">
      <c r="G13192" s="488"/>
    </row>
    <row r="13193" spans="7:7" ht="15" customHeight="1">
      <c r="G13193" s="488"/>
    </row>
    <row r="13194" spans="7:7" ht="15" customHeight="1">
      <c r="G13194" s="488"/>
    </row>
    <row r="13195" spans="7:7" ht="15" customHeight="1">
      <c r="G13195" s="488"/>
    </row>
    <row r="13196" spans="7:7" ht="15" customHeight="1">
      <c r="G13196" s="488"/>
    </row>
    <row r="13197" spans="7:7" ht="15" customHeight="1">
      <c r="G13197" s="488"/>
    </row>
    <row r="13198" spans="7:7" ht="15" customHeight="1">
      <c r="G13198" s="488"/>
    </row>
    <row r="13199" spans="7:7" ht="15" customHeight="1">
      <c r="G13199" s="488"/>
    </row>
    <row r="13200" spans="7:7" ht="15" customHeight="1">
      <c r="G13200" s="488"/>
    </row>
    <row r="13201" spans="7:7" ht="15" customHeight="1">
      <c r="G13201" s="488"/>
    </row>
    <row r="13202" spans="7:7" ht="15" customHeight="1">
      <c r="G13202" s="488"/>
    </row>
    <row r="13203" spans="7:7" ht="15" customHeight="1">
      <c r="G13203" s="488"/>
    </row>
    <row r="13204" spans="7:7" ht="15" customHeight="1">
      <c r="G13204" s="488"/>
    </row>
    <row r="13205" spans="7:7" ht="15" customHeight="1">
      <c r="G13205" s="488"/>
    </row>
    <row r="13206" spans="7:7" ht="15" customHeight="1">
      <c r="G13206" s="488"/>
    </row>
    <row r="13207" spans="7:7" ht="15" customHeight="1">
      <c r="G13207" s="488"/>
    </row>
    <row r="13208" spans="7:7" ht="15" customHeight="1">
      <c r="G13208" s="488"/>
    </row>
    <row r="13209" spans="7:7" ht="15" customHeight="1">
      <c r="G13209" s="488"/>
    </row>
    <row r="13210" spans="7:7" ht="15" customHeight="1">
      <c r="G13210" s="488"/>
    </row>
    <row r="13211" spans="7:7" ht="15" customHeight="1">
      <c r="G13211" s="488"/>
    </row>
    <row r="13212" spans="7:7" ht="15" customHeight="1">
      <c r="G13212" s="488"/>
    </row>
    <row r="13213" spans="7:7" ht="15" customHeight="1">
      <c r="G13213" s="488"/>
    </row>
    <row r="13214" spans="7:7" ht="15" customHeight="1">
      <c r="G13214" s="488"/>
    </row>
    <row r="13215" spans="7:7" ht="15" customHeight="1">
      <c r="G13215" s="488"/>
    </row>
    <row r="13216" spans="7:7" ht="15" customHeight="1">
      <c r="G13216" s="488"/>
    </row>
    <row r="13217" spans="7:7" ht="15" customHeight="1">
      <c r="G13217" s="488"/>
    </row>
    <row r="13218" spans="7:7" ht="15" customHeight="1">
      <c r="G13218" s="488"/>
    </row>
    <row r="13219" spans="7:7" ht="15" customHeight="1">
      <c r="G13219" s="488"/>
    </row>
    <row r="13220" spans="7:7" ht="15" customHeight="1">
      <c r="G13220" s="488"/>
    </row>
    <row r="13221" spans="7:7" ht="15" customHeight="1">
      <c r="G13221" s="488"/>
    </row>
    <row r="13222" spans="7:7" ht="15" customHeight="1">
      <c r="G13222" s="488"/>
    </row>
    <row r="13223" spans="7:7" ht="15" customHeight="1">
      <c r="G13223" s="488"/>
    </row>
    <row r="13224" spans="7:7" ht="15" customHeight="1">
      <c r="G13224" s="488"/>
    </row>
    <row r="13225" spans="7:7" ht="15" customHeight="1">
      <c r="G13225" s="488"/>
    </row>
    <row r="13226" spans="7:7" ht="15" customHeight="1">
      <c r="G13226" s="488"/>
    </row>
    <row r="13227" spans="7:7" ht="15" customHeight="1">
      <c r="G13227" s="488"/>
    </row>
    <row r="13228" spans="7:7" ht="15" customHeight="1">
      <c r="G13228" s="488"/>
    </row>
    <row r="13229" spans="7:7" ht="15" customHeight="1">
      <c r="G13229" s="488"/>
    </row>
    <row r="13230" spans="7:7" ht="15" customHeight="1">
      <c r="G13230" s="488"/>
    </row>
    <row r="13231" spans="7:7" ht="15" customHeight="1">
      <c r="G13231" s="488"/>
    </row>
    <row r="13232" spans="7:7" ht="15" customHeight="1">
      <c r="G13232" s="488"/>
    </row>
    <row r="13233" spans="7:7" ht="15" customHeight="1">
      <c r="G13233" s="488"/>
    </row>
    <row r="13234" spans="7:7" ht="15" customHeight="1">
      <c r="G13234" s="488"/>
    </row>
    <row r="13235" spans="7:7" ht="15" customHeight="1">
      <c r="G13235" s="488"/>
    </row>
    <row r="13236" spans="7:7" ht="15" customHeight="1">
      <c r="G13236" s="488"/>
    </row>
    <row r="13237" spans="7:7" ht="15" customHeight="1">
      <c r="G13237" s="488"/>
    </row>
    <row r="13238" spans="7:7" ht="15" customHeight="1">
      <c r="G13238" s="488"/>
    </row>
    <row r="13239" spans="7:7" ht="15" customHeight="1">
      <c r="G13239" s="488"/>
    </row>
    <row r="13240" spans="7:7" ht="15" customHeight="1">
      <c r="G13240" s="488"/>
    </row>
    <row r="13241" spans="7:7" ht="15" customHeight="1">
      <c r="G13241" s="488"/>
    </row>
    <row r="13242" spans="7:7" ht="15" customHeight="1">
      <c r="G13242" s="488"/>
    </row>
    <row r="13243" spans="7:7" ht="15" customHeight="1">
      <c r="G13243" s="488"/>
    </row>
    <row r="13244" spans="7:7" ht="15" customHeight="1">
      <c r="G13244" s="488"/>
    </row>
    <row r="13245" spans="7:7" ht="15" customHeight="1">
      <c r="G13245" s="488"/>
    </row>
    <row r="13246" spans="7:7" ht="15" customHeight="1">
      <c r="G13246" s="488"/>
    </row>
    <row r="13247" spans="7:7" ht="15" customHeight="1">
      <c r="G13247" s="488"/>
    </row>
    <row r="13248" spans="7:7" ht="15" customHeight="1">
      <c r="G13248" s="488"/>
    </row>
    <row r="13249" spans="7:7" ht="15" customHeight="1">
      <c r="G13249" s="488"/>
    </row>
    <row r="13250" spans="7:7" ht="15" customHeight="1">
      <c r="G13250" s="488"/>
    </row>
    <row r="13251" spans="7:7" ht="15" customHeight="1">
      <c r="G13251" s="488"/>
    </row>
    <row r="13252" spans="7:7" ht="15" customHeight="1">
      <c r="G13252" s="488"/>
    </row>
    <row r="13253" spans="7:7" ht="15" customHeight="1">
      <c r="G13253" s="488"/>
    </row>
    <row r="13254" spans="7:7" ht="15" customHeight="1">
      <c r="G13254" s="488"/>
    </row>
    <row r="13255" spans="7:7" ht="15" customHeight="1">
      <c r="G13255" s="488"/>
    </row>
    <row r="13256" spans="7:7" ht="15" customHeight="1">
      <c r="G13256" s="488"/>
    </row>
    <row r="13257" spans="7:7" ht="15" customHeight="1">
      <c r="G13257" s="488"/>
    </row>
    <row r="13258" spans="7:7" ht="15" customHeight="1">
      <c r="G13258" s="488"/>
    </row>
    <row r="13259" spans="7:7" ht="15" customHeight="1">
      <c r="G13259" s="488"/>
    </row>
    <row r="13260" spans="7:7" ht="15" customHeight="1">
      <c r="G13260" s="488"/>
    </row>
    <row r="13261" spans="7:7" ht="15" customHeight="1">
      <c r="G13261" s="488"/>
    </row>
    <row r="13262" spans="7:7" ht="15" customHeight="1">
      <c r="G13262" s="488"/>
    </row>
    <row r="13263" spans="7:7" ht="15" customHeight="1">
      <c r="G13263" s="488"/>
    </row>
    <row r="13264" spans="7:7" ht="15" customHeight="1">
      <c r="G13264" s="488"/>
    </row>
    <row r="13265" spans="7:7" ht="15" customHeight="1">
      <c r="G13265" s="488"/>
    </row>
    <row r="13266" spans="7:7" ht="15" customHeight="1">
      <c r="G13266" s="488"/>
    </row>
    <row r="13267" spans="7:7" ht="15" customHeight="1">
      <c r="G13267" s="488"/>
    </row>
    <row r="13268" spans="7:7" ht="15" customHeight="1">
      <c r="G13268" s="488"/>
    </row>
    <row r="13269" spans="7:7" ht="15" customHeight="1">
      <c r="G13269" s="488"/>
    </row>
    <row r="13270" spans="7:7" ht="15" customHeight="1">
      <c r="G13270" s="488"/>
    </row>
    <row r="13271" spans="7:7" ht="15" customHeight="1">
      <c r="G13271" s="488"/>
    </row>
    <row r="13272" spans="7:7" ht="15" customHeight="1">
      <c r="G13272" s="488"/>
    </row>
    <row r="13273" spans="7:7" ht="15" customHeight="1">
      <c r="G13273" s="488"/>
    </row>
    <row r="13274" spans="7:7" ht="15" customHeight="1">
      <c r="G13274" s="488"/>
    </row>
    <row r="13275" spans="7:7" ht="15" customHeight="1">
      <c r="G13275" s="488"/>
    </row>
    <row r="13276" spans="7:7" ht="15" customHeight="1">
      <c r="G13276" s="488"/>
    </row>
    <row r="13277" spans="7:7" ht="15" customHeight="1">
      <c r="G13277" s="488"/>
    </row>
    <row r="13278" spans="7:7" ht="15" customHeight="1">
      <c r="G13278" s="488"/>
    </row>
    <row r="13279" spans="7:7" ht="15" customHeight="1">
      <c r="G13279" s="488"/>
    </row>
    <row r="13280" spans="7:7" ht="15" customHeight="1">
      <c r="G13280" s="488"/>
    </row>
    <row r="13281" spans="7:7" ht="15" customHeight="1">
      <c r="G13281" s="488"/>
    </row>
    <row r="13282" spans="7:7" ht="15" customHeight="1">
      <c r="G13282" s="488"/>
    </row>
    <row r="13283" spans="7:7" ht="15" customHeight="1">
      <c r="G13283" s="488"/>
    </row>
    <row r="13284" spans="7:7" ht="15" customHeight="1">
      <c r="G13284" s="488"/>
    </row>
    <row r="13285" spans="7:7" ht="15" customHeight="1">
      <c r="G13285" s="488"/>
    </row>
    <row r="13286" spans="7:7" ht="15" customHeight="1">
      <c r="G13286" s="488"/>
    </row>
    <row r="13287" spans="7:7" ht="15" customHeight="1">
      <c r="G13287" s="488"/>
    </row>
    <row r="13288" spans="7:7" ht="15" customHeight="1">
      <c r="G13288" s="488"/>
    </row>
    <row r="13289" spans="7:7" ht="15" customHeight="1">
      <c r="G13289" s="488"/>
    </row>
    <row r="13290" spans="7:7" ht="15" customHeight="1">
      <c r="G13290" s="488"/>
    </row>
    <row r="13291" spans="7:7" ht="15" customHeight="1">
      <c r="G13291" s="488"/>
    </row>
    <row r="13292" spans="7:7" ht="15" customHeight="1">
      <c r="G13292" s="488"/>
    </row>
    <row r="13293" spans="7:7" ht="15" customHeight="1">
      <c r="G13293" s="488"/>
    </row>
    <row r="13294" spans="7:7" ht="15" customHeight="1">
      <c r="G13294" s="488"/>
    </row>
    <row r="13295" spans="7:7" ht="15" customHeight="1">
      <c r="G13295" s="488"/>
    </row>
    <row r="13296" spans="7:7" ht="15" customHeight="1">
      <c r="G13296" s="488"/>
    </row>
    <row r="13297" spans="7:7" ht="15" customHeight="1">
      <c r="G13297" s="488"/>
    </row>
    <row r="13298" spans="7:7" ht="15" customHeight="1">
      <c r="G13298" s="488"/>
    </row>
    <row r="13299" spans="7:7" ht="15" customHeight="1">
      <c r="G13299" s="488"/>
    </row>
    <row r="13300" spans="7:7" ht="15" customHeight="1">
      <c r="G13300" s="488"/>
    </row>
    <row r="13301" spans="7:7" ht="15" customHeight="1">
      <c r="G13301" s="488"/>
    </row>
    <row r="13302" spans="7:7" ht="15" customHeight="1">
      <c r="G13302" s="488"/>
    </row>
    <row r="13303" spans="7:7" ht="15" customHeight="1">
      <c r="G13303" s="488"/>
    </row>
    <row r="13304" spans="7:7" ht="15" customHeight="1">
      <c r="G13304" s="488"/>
    </row>
    <row r="13305" spans="7:7" ht="15" customHeight="1">
      <c r="G13305" s="488"/>
    </row>
    <row r="13306" spans="7:7" ht="15" customHeight="1">
      <c r="G13306" s="488"/>
    </row>
    <row r="13307" spans="7:7" ht="15" customHeight="1">
      <c r="G13307" s="488"/>
    </row>
    <row r="13308" spans="7:7" ht="15" customHeight="1">
      <c r="G13308" s="488"/>
    </row>
    <row r="13309" spans="7:7" ht="15" customHeight="1">
      <c r="G13309" s="488"/>
    </row>
    <row r="13310" spans="7:7" ht="15" customHeight="1">
      <c r="G13310" s="488"/>
    </row>
    <row r="13311" spans="7:7" ht="15" customHeight="1">
      <c r="G13311" s="488"/>
    </row>
    <row r="13312" spans="7:7" ht="15" customHeight="1">
      <c r="G13312" s="488"/>
    </row>
    <row r="13313" spans="7:7" ht="15" customHeight="1">
      <c r="G13313" s="488"/>
    </row>
    <row r="13314" spans="7:7" ht="15" customHeight="1">
      <c r="G13314" s="488"/>
    </row>
    <row r="13315" spans="7:7" ht="15" customHeight="1">
      <c r="G13315" s="488"/>
    </row>
    <row r="13316" spans="7:7" ht="15" customHeight="1">
      <c r="G13316" s="488"/>
    </row>
    <row r="13317" spans="7:7" ht="15" customHeight="1">
      <c r="G13317" s="488"/>
    </row>
    <row r="13318" spans="7:7" ht="15" customHeight="1">
      <c r="G13318" s="488"/>
    </row>
    <row r="13319" spans="7:7" ht="15" customHeight="1">
      <c r="G13319" s="488"/>
    </row>
    <row r="13320" spans="7:7" ht="15" customHeight="1">
      <c r="G13320" s="488"/>
    </row>
    <row r="13321" spans="7:7" ht="15" customHeight="1">
      <c r="G13321" s="488"/>
    </row>
    <row r="13322" spans="7:7" ht="15" customHeight="1">
      <c r="G13322" s="488"/>
    </row>
    <row r="13323" spans="7:7" ht="15" customHeight="1">
      <c r="G13323" s="488"/>
    </row>
    <row r="13324" spans="7:7" ht="15" customHeight="1">
      <c r="G13324" s="488"/>
    </row>
    <row r="13325" spans="7:7" ht="15" customHeight="1">
      <c r="G13325" s="488"/>
    </row>
    <row r="13326" spans="7:7" ht="15" customHeight="1">
      <c r="G13326" s="488"/>
    </row>
    <row r="13327" spans="7:7" ht="15" customHeight="1">
      <c r="G13327" s="488"/>
    </row>
    <row r="13328" spans="7:7" ht="15" customHeight="1">
      <c r="G13328" s="488"/>
    </row>
    <row r="13329" spans="7:7" ht="15" customHeight="1">
      <c r="G13329" s="488"/>
    </row>
    <row r="13330" spans="7:7" ht="15" customHeight="1">
      <c r="G13330" s="488"/>
    </row>
    <row r="13331" spans="7:7" ht="15" customHeight="1">
      <c r="G13331" s="488"/>
    </row>
    <row r="13332" spans="7:7" ht="15" customHeight="1">
      <c r="G13332" s="488"/>
    </row>
    <row r="13333" spans="7:7" ht="15" customHeight="1">
      <c r="G13333" s="488"/>
    </row>
    <row r="13334" spans="7:7" ht="15" customHeight="1">
      <c r="G13334" s="488"/>
    </row>
    <row r="13335" spans="7:7" ht="15" customHeight="1">
      <c r="G13335" s="488"/>
    </row>
    <row r="13336" spans="7:7" ht="15" customHeight="1">
      <c r="G13336" s="488"/>
    </row>
    <row r="13337" spans="7:7" ht="15" customHeight="1">
      <c r="G13337" s="488"/>
    </row>
    <row r="13338" spans="7:7" ht="15" customHeight="1">
      <c r="G13338" s="488"/>
    </row>
    <row r="13339" spans="7:7" ht="15" customHeight="1">
      <c r="G13339" s="488"/>
    </row>
    <row r="13340" spans="7:7" ht="15" customHeight="1">
      <c r="G13340" s="488"/>
    </row>
    <row r="13341" spans="7:7" ht="15" customHeight="1">
      <c r="G13341" s="488"/>
    </row>
    <row r="13342" spans="7:7" ht="15" customHeight="1">
      <c r="G13342" s="488"/>
    </row>
    <row r="13343" spans="7:7" ht="15" customHeight="1">
      <c r="G13343" s="488"/>
    </row>
    <row r="13344" spans="7:7" ht="15" customHeight="1">
      <c r="G13344" s="488"/>
    </row>
    <row r="13345" spans="7:7" ht="15" customHeight="1">
      <c r="G13345" s="488"/>
    </row>
    <row r="13346" spans="7:7" ht="15" customHeight="1">
      <c r="G13346" s="488"/>
    </row>
    <row r="13347" spans="7:7" ht="15" customHeight="1">
      <c r="G13347" s="488"/>
    </row>
    <row r="13348" spans="7:7" ht="15" customHeight="1">
      <c r="G13348" s="488"/>
    </row>
    <row r="13349" spans="7:7" ht="15" customHeight="1">
      <c r="G13349" s="488"/>
    </row>
    <row r="13350" spans="7:7" ht="15" customHeight="1">
      <c r="G13350" s="488"/>
    </row>
    <row r="13351" spans="7:7" ht="15" customHeight="1">
      <c r="G13351" s="488"/>
    </row>
    <row r="13352" spans="7:7" ht="15" customHeight="1">
      <c r="G13352" s="488"/>
    </row>
    <row r="13353" spans="7:7" ht="15" customHeight="1">
      <c r="G13353" s="488"/>
    </row>
    <row r="13354" spans="7:7" ht="15" customHeight="1">
      <c r="G13354" s="488"/>
    </row>
    <row r="13355" spans="7:7" ht="15" customHeight="1">
      <c r="G13355" s="488"/>
    </row>
    <row r="13356" spans="7:7" ht="15" customHeight="1">
      <c r="G13356" s="488"/>
    </row>
    <row r="13357" spans="7:7" ht="15" customHeight="1">
      <c r="G13357" s="488"/>
    </row>
    <row r="13358" spans="7:7" ht="15" customHeight="1">
      <c r="G13358" s="488"/>
    </row>
    <row r="13359" spans="7:7" ht="15" customHeight="1">
      <c r="G13359" s="488"/>
    </row>
    <row r="13360" spans="7:7" ht="15" customHeight="1">
      <c r="G13360" s="488"/>
    </row>
    <row r="13361" spans="7:7" ht="15" customHeight="1">
      <c r="G13361" s="488"/>
    </row>
    <row r="13362" spans="7:7" ht="15" customHeight="1">
      <c r="G13362" s="488"/>
    </row>
    <row r="13363" spans="7:7" ht="15" customHeight="1">
      <c r="G13363" s="488"/>
    </row>
    <row r="13364" spans="7:7" ht="15" customHeight="1">
      <c r="G13364" s="488"/>
    </row>
    <row r="13365" spans="7:7" ht="15" customHeight="1">
      <c r="G13365" s="488"/>
    </row>
    <row r="13366" spans="7:7" ht="15" customHeight="1">
      <c r="G13366" s="488"/>
    </row>
    <row r="13367" spans="7:7" ht="15" customHeight="1">
      <c r="G13367" s="488"/>
    </row>
    <row r="13368" spans="7:7" ht="15" customHeight="1">
      <c r="G13368" s="488"/>
    </row>
    <row r="13369" spans="7:7" ht="15" customHeight="1">
      <c r="G13369" s="488"/>
    </row>
    <row r="13370" spans="7:7" ht="15" customHeight="1">
      <c r="G13370" s="488"/>
    </row>
    <row r="13371" spans="7:7" ht="15" customHeight="1">
      <c r="G13371" s="488"/>
    </row>
    <row r="13372" spans="7:7" ht="15" customHeight="1">
      <c r="G13372" s="488"/>
    </row>
    <row r="13373" spans="7:7" ht="15" customHeight="1">
      <c r="G13373" s="488"/>
    </row>
    <row r="13374" spans="7:7" ht="15" customHeight="1">
      <c r="G13374" s="488"/>
    </row>
    <row r="13375" spans="7:7" ht="15" customHeight="1">
      <c r="G13375" s="488"/>
    </row>
    <row r="13376" spans="7:7" ht="15" customHeight="1">
      <c r="G13376" s="488"/>
    </row>
    <row r="13377" spans="7:7" ht="15" customHeight="1">
      <c r="G13377" s="488"/>
    </row>
    <row r="13378" spans="7:7" ht="15" customHeight="1">
      <c r="G13378" s="488"/>
    </row>
    <row r="13379" spans="7:7" ht="15" customHeight="1">
      <c r="G13379" s="488"/>
    </row>
    <row r="13380" spans="7:7" ht="15" customHeight="1">
      <c r="G13380" s="488"/>
    </row>
    <row r="13381" spans="7:7" ht="15" customHeight="1">
      <c r="G13381" s="488"/>
    </row>
    <row r="13382" spans="7:7" ht="15" customHeight="1">
      <c r="G13382" s="488"/>
    </row>
    <row r="13383" spans="7:7" ht="15" customHeight="1">
      <c r="G13383" s="488"/>
    </row>
    <row r="13384" spans="7:7" ht="15" customHeight="1">
      <c r="G13384" s="488"/>
    </row>
    <row r="13385" spans="7:7" ht="15" customHeight="1">
      <c r="G13385" s="488"/>
    </row>
    <row r="13386" spans="7:7" ht="15" customHeight="1">
      <c r="G13386" s="488"/>
    </row>
    <row r="13387" spans="7:7" ht="15" customHeight="1">
      <c r="G13387" s="488"/>
    </row>
    <row r="13388" spans="7:7" ht="15" customHeight="1">
      <c r="G13388" s="488"/>
    </row>
    <row r="13389" spans="7:7" ht="15" customHeight="1">
      <c r="G13389" s="488"/>
    </row>
    <row r="13390" spans="7:7" ht="15" customHeight="1">
      <c r="G13390" s="488"/>
    </row>
    <row r="13391" spans="7:7" ht="15" customHeight="1">
      <c r="G13391" s="488"/>
    </row>
    <row r="13392" spans="7:7" ht="15" customHeight="1">
      <c r="G13392" s="488"/>
    </row>
    <row r="13393" spans="7:7" ht="15" customHeight="1">
      <c r="G13393" s="488"/>
    </row>
    <row r="13394" spans="7:7" ht="15" customHeight="1">
      <c r="G13394" s="488"/>
    </row>
    <row r="13395" spans="7:7" ht="15" customHeight="1">
      <c r="G13395" s="488"/>
    </row>
    <row r="13396" spans="7:7" ht="15" customHeight="1">
      <c r="G13396" s="488"/>
    </row>
    <row r="13397" spans="7:7" ht="15" customHeight="1">
      <c r="G13397" s="488"/>
    </row>
    <row r="13398" spans="7:7" ht="15" customHeight="1">
      <c r="G13398" s="488"/>
    </row>
    <row r="13399" spans="7:7" ht="15" customHeight="1">
      <c r="G13399" s="488"/>
    </row>
    <row r="13400" spans="7:7" ht="15" customHeight="1">
      <c r="G13400" s="488"/>
    </row>
    <row r="13401" spans="7:7" ht="15" customHeight="1">
      <c r="G13401" s="488"/>
    </row>
    <row r="13402" spans="7:7" ht="15" customHeight="1">
      <c r="G13402" s="488"/>
    </row>
    <row r="13403" spans="7:7" ht="15" customHeight="1">
      <c r="G13403" s="488"/>
    </row>
    <row r="13404" spans="7:7" ht="15" customHeight="1">
      <c r="G13404" s="488"/>
    </row>
    <row r="13405" spans="7:7" ht="15" customHeight="1">
      <c r="G13405" s="488"/>
    </row>
    <row r="13406" spans="7:7" ht="15" customHeight="1">
      <c r="G13406" s="488"/>
    </row>
    <row r="13407" spans="7:7" ht="15" customHeight="1">
      <c r="G13407" s="488"/>
    </row>
    <row r="13408" spans="7:7" ht="15" customHeight="1">
      <c r="G13408" s="488"/>
    </row>
    <row r="13409" spans="7:7" ht="15" customHeight="1">
      <c r="G13409" s="488"/>
    </row>
    <row r="13410" spans="7:7" ht="15" customHeight="1">
      <c r="G13410" s="488"/>
    </row>
    <row r="13411" spans="7:7" ht="15" customHeight="1">
      <c r="G13411" s="488"/>
    </row>
    <row r="13412" spans="7:7" ht="15" customHeight="1">
      <c r="G13412" s="488"/>
    </row>
    <row r="13413" spans="7:7" ht="15" customHeight="1">
      <c r="G13413" s="488"/>
    </row>
    <row r="13414" spans="7:7" ht="15" customHeight="1">
      <c r="G13414" s="488"/>
    </row>
    <row r="13415" spans="7:7" ht="15" customHeight="1">
      <c r="G13415" s="488"/>
    </row>
    <row r="13416" spans="7:7" ht="15" customHeight="1">
      <c r="G13416" s="488"/>
    </row>
    <row r="13417" spans="7:7" ht="15" customHeight="1">
      <c r="G13417" s="488"/>
    </row>
    <row r="13418" spans="7:7" ht="15" customHeight="1">
      <c r="G13418" s="488"/>
    </row>
    <row r="13419" spans="7:7" ht="15" customHeight="1">
      <c r="G13419" s="488"/>
    </row>
    <row r="13420" spans="7:7" ht="15" customHeight="1">
      <c r="G13420" s="488"/>
    </row>
    <row r="13421" spans="7:7" ht="15" customHeight="1">
      <c r="G13421" s="488"/>
    </row>
    <row r="13422" spans="7:7" ht="15" customHeight="1">
      <c r="G13422" s="488"/>
    </row>
    <row r="13423" spans="7:7" ht="15" customHeight="1">
      <c r="G13423" s="488"/>
    </row>
    <row r="13424" spans="7:7" ht="15" customHeight="1">
      <c r="G13424" s="488"/>
    </row>
    <row r="13425" spans="7:7" ht="15" customHeight="1">
      <c r="G13425" s="488"/>
    </row>
    <row r="13426" spans="7:7" ht="15" customHeight="1">
      <c r="G13426" s="488"/>
    </row>
    <row r="13427" spans="7:7" ht="15" customHeight="1">
      <c r="G13427" s="488"/>
    </row>
    <row r="13428" spans="7:7" ht="15" customHeight="1">
      <c r="G13428" s="488"/>
    </row>
    <row r="13429" spans="7:7" ht="15" customHeight="1">
      <c r="G13429" s="488"/>
    </row>
    <row r="13430" spans="7:7" ht="15" customHeight="1">
      <c r="G13430" s="488"/>
    </row>
    <row r="13431" spans="7:7" ht="15" customHeight="1">
      <c r="G13431" s="488"/>
    </row>
    <row r="13432" spans="7:7" ht="15" customHeight="1">
      <c r="G13432" s="488"/>
    </row>
    <row r="13433" spans="7:7" ht="15" customHeight="1">
      <c r="G13433" s="488"/>
    </row>
    <row r="13434" spans="7:7" ht="15" customHeight="1">
      <c r="G13434" s="488"/>
    </row>
    <row r="13435" spans="7:7" ht="15" customHeight="1">
      <c r="G13435" s="488"/>
    </row>
    <row r="13436" spans="7:7" ht="15" customHeight="1">
      <c r="G13436" s="488"/>
    </row>
    <row r="13437" spans="7:7" ht="15" customHeight="1">
      <c r="G13437" s="488"/>
    </row>
    <row r="13438" spans="7:7" ht="15" customHeight="1">
      <c r="G13438" s="488"/>
    </row>
    <row r="13439" spans="7:7" ht="15" customHeight="1">
      <c r="G13439" s="488"/>
    </row>
    <row r="13440" spans="7:7" ht="15" customHeight="1">
      <c r="G13440" s="488"/>
    </row>
    <row r="13441" spans="7:7" ht="15" customHeight="1">
      <c r="G13441" s="488"/>
    </row>
    <row r="13442" spans="7:7" ht="15" customHeight="1">
      <c r="G13442" s="488"/>
    </row>
    <row r="13443" spans="7:7" ht="15" customHeight="1">
      <c r="G13443" s="488"/>
    </row>
    <row r="13444" spans="7:7" ht="15" customHeight="1">
      <c r="G13444" s="488"/>
    </row>
    <row r="13445" spans="7:7" ht="15" customHeight="1">
      <c r="G13445" s="488"/>
    </row>
    <row r="13446" spans="7:7" ht="15" customHeight="1">
      <c r="G13446" s="488"/>
    </row>
    <row r="13447" spans="7:7" ht="15" customHeight="1">
      <c r="G13447" s="488"/>
    </row>
    <row r="13448" spans="7:7" ht="15" customHeight="1">
      <c r="G13448" s="488"/>
    </row>
    <row r="13449" spans="7:7" ht="15" customHeight="1">
      <c r="G13449" s="488"/>
    </row>
    <row r="13450" spans="7:7" ht="15" customHeight="1">
      <c r="G13450" s="488"/>
    </row>
    <row r="13451" spans="7:7" ht="15" customHeight="1">
      <c r="G13451" s="488"/>
    </row>
    <row r="13452" spans="7:7" ht="15" customHeight="1">
      <c r="G13452" s="488"/>
    </row>
    <row r="13453" spans="7:7" ht="15" customHeight="1">
      <c r="G13453" s="488"/>
    </row>
    <row r="13454" spans="7:7" ht="15" customHeight="1">
      <c r="G13454" s="488"/>
    </row>
    <row r="13455" spans="7:7" ht="15" customHeight="1">
      <c r="G13455" s="488"/>
    </row>
    <row r="13456" spans="7:7" ht="15" customHeight="1">
      <c r="G13456" s="488"/>
    </row>
    <row r="13457" spans="7:7" ht="15" customHeight="1">
      <c r="G13457" s="488"/>
    </row>
    <row r="13458" spans="7:7" ht="15" customHeight="1">
      <c r="G13458" s="488"/>
    </row>
    <row r="13459" spans="7:7" ht="15" customHeight="1">
      <c r="G13459" s="488"/>
    </row>
    <row r="13460" spans="7:7" ht="15" customHeight="1">
      <c r="G13460" s="488"/>
    </row>
    <row r="13461" spans="7:7" ht="15" customHeight="1">
      <c r="G13461" s="488"/>
    </row>
    <row r="13462" spans="7:7" ht="15" customHeight="1">
      <c r="G13462" s="488"/>
    </row>
    <row r="13463" spans="7:7" ht="15" customHeight="1">
      <c r="G13463" s="488"/>
    </row>
    <row r="13464" spans="7:7" ht="15" customHeight="1">
      <c r="G13464" s="488"/>
    </row>
    <row r="13465" spans="7:7" ht="15" customHeight="1">
      <c r="G13465" s="488"/>
    </row>
    <row r="13466" spans="7:7" ht="15" customHeight="1">
      <c r="G13466" s="488"/>
    </row>
    <row r="13467" spans="7:7" ht="15" customHeight="1">
      <c r="G13467" s="488"/>
    </row>
    <row r="13468" spans="7:7" ht="15" customHeight="1">
      <c r="G13468" s="488"/>
    </row>
    <row r="13469" spans="7:7" ht="15" customHeight="1">
      <c r="G13469" s="488"/>
    </row>
    <row r="13470" spans="7:7" ht="15" customHeight="1">
      <c r="G13470" s="488"/>
    </row>
    <row r="13471" spans="7:7" ht="15" customHeight="1">
      <c r="G13471" s="488"/>
    </row>
    <row r="13472" spans="7:7" ht="15" customHeight="1">
      <c r="G13472" s="488"/>
    </row>
    <row r="13473" spans="7:7" ht="15" customHeight="1">
      <c r="G13473" s="488"/>
    </row>
    <row r="13474" spans="7:7" ht="15" customHeight="1">
      <c r="G13474" s="488"/>
    </row>
    <row r="13475" spans="7:7" ht="15" customHeight="1">
      <c r="G13475" s="488"/>
    </row>
    <row r="13476" spans="7:7" ht="15" customHeight="1">
      <c r="G13476" s="488"/>
    </row>
    <row r="13477" spans="7:7" ht="15" customHeight="1">
      <c r="G13477" s="488"/>
    </row>
    <row r="13478" spans="7:7" ht="15" customHeight="1">
      <c r="G13478" s="488"/>
    </row>
    <row r="13479" spans="7:7" ht="15" customHeight="1">
      <c r="G13479" s="488"/>
    </row>
    <row r="13480" spans="7:7" ht="15" customHeight="1">
      <c r="G13480" s="488"/>
    </row>
    <row r="13481" spans="7:7" ht="15" customHeight="1">
      <c r="G13481" s="488"/>
    </row>
    <row r="13482" spans="7:7" ht="15" customHeight="1">
      <c r="G13482" s="488"/>
    </row>
    <row r="13483" spans="7:7" ht="15" customHeight="1">
      <c r="G13483" s="488"/>
    </row>
    <row r="13484" spans="7:7" ht="15" customHeight="1">
      <c r="G13484" s="488"/>
    </row>
    <row r="13485" spans="7:7" ht="15" customHeight="1">
      <c r="G13485" s="488"/>
    </row>
    <row r="13486" spans="7:7" ht="15" customHeight="1">
      <c r="G13486" s="488"/>
    </row>
    <row r="13487" spans="7:7" ht="15" customHeight="1">
      <c r="G13487" s="488"/>
    </row>
    <row r="13488" spans="7:7" ht="15" customHeight="1">
      <c r="G13488" s="488"/>
    </row>
    <row r="13489" spans="7:7" ht="15" customHeight="1">
      <c r="G13489" s="488"/>
    </row>
    <row r="13490" spans="7:7" ht="15" customHeight="1">
      <c r="G13490" s="488"/>
    </row>
    <row r="13491" spans="7:7" ht="15" customHeight="1">
      <c r="G13491" s="488"/>
    </row>
    <row r="13492" spans="7:7" ht="15" customHeight="1">
      <c r="G13492" s="488"/>
    </row>
    <row r="13493" spans="7:7" ht="15" customHeight="1">
      <c r="G13493" s="488"/>
    </row>
    <row r="13494" spans="7:7" ht="15" customHeight="1">
      <c r="G13494" s="488"/>
    </row>
    <row r="13495" spans="7:7" ht="15" customHeight="1">
      <c r="G13495" s="488"/>
    </row>
    <row r="13496" spans="7:7" ht="15" customHeight="1">
      <c r="G13496" s="488"/>
    </row>
    <row r="13497" spans="7:7" ht="15" customHeight="1">
      <c r="G13497" s="488"/>
    </row>
    <row r="13498" spans="7:7" ht="15" customHeight="1">
      <c r="G13498" s="488"/>
    </row>
    <row r="13499" spans="7:7" ht="15" customHeight="1">
      <c r="G13499" s="488"/>
    </row>
    <row r="13500" spans="7:7" ht="15" customHeight="1">
      <c r="G13500" s="488"/>
    </row>
    <row r="13501" spans="7:7" ht="15" customHeight="1">
      <c r="G13501" s="488"/>
    </row>
    <row r="13502" spans="7:7" ht="15" customHeight="1">
      <c r="G13502" s="488"/>
    </row>
    <row r="13503" spans="7:7" ht="15" customHeight="1">
      <c r="G13503" s="488"/>
    </row>
    <row r="13504" spans="7:7" ht="15" customHeight="1">
      <c r="G13504" s="488"/>
    </row>
    <row r="13505" spans="7:7" ht="15" customHeight="1">
      <c r="G13505" s="488"/>
    </row>
    <row r="13506" spans="7:7" ht="15" customHeight="1">
      <c r="G13506" s="488"/>
    </row>
    <row r="13507" spans="7:7" ht="15" customHeight="1">
      <c r="G13507" s="488"/>
    </row>
    <row r="13508" spans="7:7" ht="15" customHeight="1">
      <c r="G13508" s="488"/>
    </row>
    <row r="13509" spans="7:7" ht="15" customHeight="1">
      <c r="G13509" s="488"/>
    </row>
    <row r="13510" spans="7:7" ht="15" customHeight="1">
      <c r="G13510" s="488"/>
    </row>
    <row r="13511" spans="7:7" ht="15" customHeight="1">
      <c r="G13511" s="488"/>
    </row>
    <row r="13512" spans="7:7" ht="15" customHeight="1">
      <c r="G13512" s="488"/>
    </row>
    <row r="13513" spans="7:7" ht="15" customHeight="1">
      <c r="G13513" s="488"/>
    </row>
    <row r="13514" spans="7:7" ht="15" customHeight="1">
      <c r="G13514" s="488"/>
    </row>
    <row r="13515" spans="7:7" ht="15" customHeight="1">
      <c r="G13515" s="488"/>
    </row>
    <row r="13516" spans="7:7" ht="15" customHeight="1">
      <c r="G13516" s="488"/>
    </row>
    <row r="13517" spans="7:7" ht="15" customHeight="1">
      <c r="G13517" s="488"/>
    </row>
    <row r="13518" spans="7:7" ht="15" customHeight="1">
      <c r="G13518" s="488"/>
    </row>
    <row r="13519" spans="7:7" ht="15" customHeight="1">
      <c r="G13519" s="488"/>
    </row>
    <row r="13520" spans="7:7" ht="15" customHeight="1">
      <c r="G13520" s="488"/>
    </row>
    <row r="13521" spans="7:7" ht="15" customHeight="1">
      <c r="G13521" s="488"/>
    </row>
    <row r="13522" spans="7:7" ht="15" customHeight="1">
      <c r="G13522" s="488"/>
    </row>
    <row r="13523" spans="7:7" ht="15" customHeight="1">
      <c r="G13523" s="488"/>
    </row>
    <row r="13524" spans="7:7" ht="15" customHeight="1">
      <c r="G13524" s="488"/>
    </row>
    <row r="13525" spans="7:7" ht="15" customHeight="1">
      <c r="G13525" s="488"/>
    </row>
    <row r="13526" spans="7:7" ht="15" customHeight="1">
      <c r="G13526" s="488"/>
    </row>
    <row r="13527" spans="7:7" ht="15" customHeight="1">
      <c r="G13527" s="488"/>
    </row>
    <row r="13528" spans="7:7" ht="15" customHeight="1">
      <c r="G13528" s="488"/>
    </row>
    <row r="13529" spans="7:7" ht="15" customHeight="1">
      <c r="G13529" s="488"/>
    </row>
    <row r="13530" spans="7:7" ht="15" customHeight="1">
      <c r="G13530" s="488"/>
    </row>
    <row r="13531" spans="7:7" ht="15" customHeight="1">
      <c r="G13531" s="488"/>
    </row>
    <row r="13532" spans="7:7" ht="15" customHeight="1">
      <c r="G13532" s="488"/>
    </row>
    <row r="13533" spans="7:7" ht="15" customHeight="1">
      <c r="G13533" s="488"/>
    </row>
    <row r="13534" spans="7:7" ht="15" customHeight="1">
      <c r="G13534" s="488"/>
    </row>
    <row r="13535" spans="7:7" ht="15" customHeight="1">
      <c r="G13535" s="488"/>
    </row>
    <row r="13536" spans="7:7" ht="15" customHeight="1">
      <c r="G13536" s="488"/>
    </row>
    <row r="13537" spans="7:7" ht="15" customHeight="1">
      <c r="G13537" s="488"/>
    </row>
    <row r="13538" spans="7:7" ht="15" customHeight="1">
      <c r="G13538" s="488"/>
    </row>
    <row r="13539" spans="7:7" ht="15" customHeight="1">
      <c r="G13539" s="488"/>
    </row>
    <row r="13540" spans="7:7" ht="15" customHeight="1">
      <c r="G13540" s="488"/>
    </row>
    <row r="13541" spans="7:7" ht="15" customHeight="1">
      <c r="G13541" s="488"/>
    </row>
    <row r="13542" spans="7:7" ht="15" customHeight="1">
      <c r="G13542" s="488"/>
    </row>
    <row r="13543" spans="7:7" ht="15" customHeight="1">
      <c r="G13543" s="488"/>
    </row>
    <row r="13544" spans="7:7" ht="15" customHeight="1">
      <c r="G13544" s="488"/>
    </row>
    <row r="13545" spans="7:7" ht="15" customHeight="1">
      <c r="G13545" s="488"/>
    </row>
    <row r="13546" spans="7:7" ht="15" customHeight="1">
      <c r="G13546" s="488"/>
    </row>
    <row r="13547" spans="7:7" ht="15" customHeight="1">
      <c r="G13547" s="488"/>
    </row>
    <row r="13548" spans="7:7" ht="15" customHeight="1">
      <c r="G13548" s="488"/>
    </row>
    <row r="13549" spans="7:7" ht="15" customHeight="1">
      <c r="G13549" s="488"/>
    </row>
    <row r="13550" spans="7:7" ht="15" customHeight="1">
      <c r="G13550" s="488"/>
    </row>
    <row r="13551" spans="7:7" ht="15" customHeight="1">
      <c r="G13551" s="488"/>
    </row>
    <row r="13552" spans="7:7" ht="15" customHeight="1">
      <c r="G13552" s="488"/>
    </row>
    <row r="13553" spans="7:7" ht="15" customHeight="1">
      <c r="G13553" s="488"/>
    </row>
    <row r="13554" spans="7:7" ht="15" customHeight="1">
      <c r="G13554" s="488"/>
    </row>
    <row r="13555" spans="7:7" ht="15" customHeight="1">
      <c r="G13555" s="488"/>
    </row>
    <row r="13556" spans="7:7" ht="15" customHeight="1">
      <c r="G13556" s="488"/>
    </row>
    <row r="13557" spans="7:7" ht="15" customHeight="1">
      <c r="G13557" s="488"/>
    </row>
    <row r="13558" spans="7:7" ht="15" customHeight="1">
      <c r="G13558" s="488"/>
    </row>
    <row r="13559" spans="7:7" ht="15" customHeight="1">
      <c r="G13559" s="488"/>
    </row>
    <row r="13560" spans="7:7" ht="15" customHeight="1">
      <c r="G13560" s="488"/>
    </row>
    <row r="13561" spans="7:7" ht="15" customHeight="1">
      <c r="G13561" s="488"/>
    </row>
    <row r="13562" spans="7:7" ht="15" customHeight="1">
      <c r="G13562" s="488"/>
    </row>
    <row r="13563" spans="7:7" ht="15" customHeight="1">
      <c r="G13563" s="488"/>
    </row>
    <row r="13564" spans="7:7" ht="15" customHeight="1">
      <c r="G13564" s="488"/>
    </row>
    <row r="13565" spans="7:7" ht="15" customHeight="1">
      <c r="G13565" s="488"/>
    </row>
    <row r="13566" spans="7:7" ht="15" customHeight="1">
      <c r="G13566" s="488"/>
    </row>
    <row r="13567" spans="7:7" ht="15" customHeight="1">
      <c r="G13567" s="488"/>
    </row>
    <row r="13568" spans="7:7" ht="15" customHeight="1">
      <c r="G13568" s="488"/>
    </row>
    <row r="13569" spans="7:7" ht="15" customHeight="1">
      <c r="G13569" s="488"/>
    </row>
    <row r="13570" spans="7:7" ht="15" customHeight="1">
      <c r="G13570" s="488"/>
    </row>
    <row r="13571" spans="7:7" ht="15" customHeight="1">
      <c r="G13571" s="488"/>
    </row>
    <row r="13572" spans="7:7" ht="15" customHeight="1">
      <c r="G13572" s="488"/>
    </row>
    <row r="13573" spans="7:7" ht="15" customHeight="1">
      <c r="G13573" s="488"/>
    </row>
    <row r="13574" spans="7:7" ht="15" customHeight="1">
      <c r="G13574" s="488"/>
    </row>
    <row r="13575" spans="7:7" ht="15" customHeight="1">
      <c r="G13575" s="488"/>
    </row>
    <row r="13576" spans="7:7" ht="15" customHeight="1">
      <c r="G13576" s="488"/>
    </row>
    <row r="13577" spans="7:7" ht="15" customHeight="1">
      <c r="G13577" s="488"/>
    </row>
    <row r="13578" spans="7:7" ht="15" customHeight="1">
      <c r="G13578" s="488"/>
    </row>
    <row r="13579" spans="7:7" ht="15" customHeight="1">
      <c r="G13579" s="488"/>
    </row>
    <row r="13580" spans="7:7" ht="15" customHeight="1">
      <c r="G13580" s="488"/>
    </row>
    <row r="13581" spans="7:7" ht="15" customHeight="1">
      <c r="G13581" s="488"/>
    </row>
    <row r="13582" spans="7:7" ht="15" customHeight="1">
      <c r="G13582" s="488"/>
    </row>
    <row r="13583" spans="7:7" ht="15" customHeight="1">
      <c r="G13583" s="488"/>
    </row>
    <row r="13584" spans="7:7" ht="15" customHeight="1">
      <c r="G13584" s="488"/>
    </row>
    <row r="13585" spans="7:7" ht="15" customHeight="1">
      <c r="G13585" s="488"/>
    </row>
    <row r="13586" spans="7:7" ht="15" customHeight="1">
      <c r="G13586" s="488"/>
    </row>
    <row r="13587" spans="7:7" ht="15" customHeight="1">
      <c r="G13587" s="488"/>
    </row>
    <row r="13588" spans="7:7" ht="15" customHeight="1">
      <c r="G13588" s="488"/>
    </row>
    <row r="13589" spans="7:7" ht="15" customHeight="1">
      <c r="G13589" s="488"/>
    </row>
    <row r="13590" spans="7:7" ht="15" customHeight="1">
      <c r="G13590" s="488"/>
    </row>
    <row r="13591" spans="7:7" ht="15" customHeight="1">
      <c r="G13591" s="488"/>
    </row>
    <row r="13592" spans="7:7" ht="15" customHeight="1">
      <c r="G13592" s="488"/>
    </row>
    <row r="13593" spans="7:7" ht="15" customHeight="1">
      <c r="G13593" s="488"/>
    </row>
    <row r="13594" spans="7:7" ht="15" customHeight="1">
      <c r="G13594" s="488"/>
    </row>
    <row r="13595" spans="7:7" ht="15" customHeight="1">
      <c r="G13595" s="488"/>
    </row>
    <row r="13596" spans="7:7" ht="15" customHeight="1">
      <c r="G13596" s="488"/>
    </row>
    <row r="13597" spans="7:7" ht="15" customHeight="1">
      <c r="G13597" s="488"/>
    </row>
    <row r="13598" spans="7:7" ht="15" customHeight="1">
      <c r="G13598" s="488"/>
    </row>
    <row r="13599" spans="7:7" ht="15" customHeight="1">
      <c r="G13599" s="488"/>
    </row>
    <row r="13600" spans="7:7" ht="15" customHeight="1">
      <c r="G13600" s="488"/>
    </row>
    <row r="13601" spans="7:7" ht="15" customHeight="1">
      <c r="G13601" s="488"/>
    </row>
    <row r="13602" spans="7:7" ht="15" customHeight="1">
      <c r="G13602" s="488"/>
    </row>
    <row r="13603" spans="7:7" ht="15" customHeight="1">
      <c r="G13603" s="488"/>
    </row>
    <row r="13604" spans="7:7" ht="15" customHeight="1">
      <c r="G13604" s="488"/>
    </row>
    <row r="13605" spans="7:7" ht="15" customHeight="1">
      <c r="G13605" s="488"/>
    </row>
    <row r="13606" spans="7:7" ht="15" customHeight="1">
      <c r="G13606" s="488"/>
    </row>
    <row r="13607" spans="7:7" ht="15" customHeight="1">
      <c r="G13607" s="488"/>
    </row>
    <row r="13608" spans="7:7" ht="15" customHeight="1">
      <c r="G13608" s="488"/>
    </row>
    <row r="13609" spans="7:7" ht="15" customHeight="1">
      <c r="G13609" s="488"/>
    </row>
    <row r="13610" spans="7:7" ht="15" customHeight="1">
      <c r="G13610" s="488"/>
    </row>
    <row r="13611" spans="7:7" ht="15" customHeight="1">
      <c r="G13611" s="488"/>
    </row>
    <row r="13612" spans="7:7" ht="15" customHeight="1">
      <c r="G13612" s="488"/>
    </row>
    <row r="13613" spans="7:7" ht="15" customHeight="1">
      <c r="G13613" s="488"/>
    </row>
    <row r="13614" spans="7:7" ht="15" customHeight="1">
      <c r="G13614" s="488"/>
    </row>
    <row r="13615" spans="7:7" ht="15" customHeight="1">
      <c r="G13615" s="488"/>
    </row>
    <row r="13616" spans="7:7" ht="15" customHeight="1">
      <c r="G13616" s="488"/>
    </row>
    <row r="13617" spans="7:7" ht="15" customHeight="1">
      <c r="G13617" s="488"/>
    </row>
    <row r="13618" spans="7:7" ht="15" customHeight="1">
      <c r="G13618" s="488"/>
    </row>
    <row r="13619" spans="7:7" ht="15" customHeight="1">
      <c r="G13619" s="488"/>
    </row>
    <row r="13620" spans="7:7" ht="15" customHeight="1">
      <c r="G13620" s="488"/>
    </row>
    <row r="13621" spans="7:7" ht="15" customHeight="1">
      <c r="G13621" s="488"/>
    </row>
    <row r="13622" spans="7:7" ht="15" customHeight="1">
      <c r="G13622" s="488"/>
    </row>
    <row r="13623" spans="7:7" ht="15" customHeight="1">
      <c r="G13623" s="488"/>
    </row>
    <row r="13624" spans="7:7" ht="15" customHeight="1">
      <c r="G13624" s="488"/>
    </row>
    <row r="13625" spans="7:7" ht="15" customHeight="1">
      <c r="G13625" s="488"/>
    </row>
    <row r="13626" spans="7:7" ht="15" customHeight="1">
      <c r="G13626" s="488"/>
    </row>
    <row r="13627" spans="7:7" ht="15" customHeight="1">
      <c r="G13627" s="488"/>
    </row>
    <row r="13628" spans="7:7" ht="15" customHeight="1">
      <c r="G13628" s="488"/>
    </row>
    <row r="13629" spans="7:7" ht="15" customHeight="1">
      <c r="G13629" s="488"/>
    </row>
    <row r="13630" spans="7:7" ht="15" customHeight="1">
      <c r="G13630" s="488"/>
    </row>
    <row r="13631" spans="7:7" ht="15" customHeight="1">
      <c r="G13631" s="488"/>
    </row>
    <row r="13632" spans="7:7" ht="15" customHeight="1">
      <c r="G13632" s="488"/>
    </row>
    <row r="13633" spans="7:7" ht="15" customHeight="1">
      <c r="G13633" s="488"/>
    </row>
    <row r="13634" spans="7:7" ht="15" customHeight="1">
      <c r="G13634" s="488"/>
    </row>
    <row r="13635" spans="7:7" ht="15" customHeight="1">
      <c r="G13635" s="488"/>
    </row>
    <row r="13636" spans="7:7" ht="15" customHeight="1">
      <c r="G13636" s="488"/>
    </row>
    <row r="13637" spans="7:7" ht="15" customHeight="1">
      <c r="G13637" s="488"/>
    </row>
    <row r="13638" spans="7:7" ht="15" customHeight="1">
      <c r="G13638" s="488"/>
    </row>
    <row r="13639" spans="7:7" ht="15" customHeight="1">
      <c r="G13639" s="488"/>
    </row>
    <row r="13640" spans="7:7" ht="15" customHeight="1">
      <c r="G13640" s="488"/>
    </row>
    <row r="13641" spans="7:7" ht="15" customHeight="1">
      <c r="G13641" s="488"/>
    </row>
    <row r="13642" spans="7:7" ht="15" customHeight="1">
      <c r="G13642" s="488"/>
    </row>
    <row r="13643" spans="7:7" ht="15" customHeight="1">
      <c r="G13643" s="488"/>
    </row>
    <row r="13644" spans="7:7" ht="15" customHeight="1">
      <c r="G13644" s="488"/>
    </row>
    <row r="13645" spans="7:7" ht="15" customHeight="1">
      <c r="G13645" s="488"/>
    </row>
    <row r="13646" spans="7:7" ht="15" customHeight="1">
      <c r="G13646" s="488"/>
    </row>
    <row r="13647" spans="7:7" ht="15" customHeight="1">
      <c r="G13647" s="488"/>
    </row>
    <row r="13648" spans="7:7" ht="15" customHeight="1">
      <c r="G13648" s="488"/>
    </row>
    <row r="13649" spans="7:7" ht="15" customHeight="1">
      <c r="G13649" s="488"/>
    </row>
    <row r="13650" spans="7:7" ht="15" customHeight="1">
      <c r="G13650" s="488"/>
    </row>
    <row r="13651" spans="7:7" ht="15" customHeight="1">
      <c r="G13651" s="488"/>
    </row>
    <row r="13652" spans="7:7" ht="15" customHeight="1">
      <c r="G13652" s="488"/>
    </row>
    <row r="13653" spans="7:7" ht="15" customHeight="1">
      <c r="G13653" s="488"/>
    </row>
    <row r="13654" spans="7:7" ht="15" customHeight="1">
      <c r="G13654" s="488"/>
    </row>
    <row r="13655" spans="7:7" ht="15" customHeight="1">
      <c r="G13655" s="488"/>
    </row>
    <row r="13656" spans="7:7" ht="15" customHeight="1">
      <c r="G13656" s="488"/>
    </row>
    <row r="13657" spans="7:7" ht="15" customHeight="1">
      <c r="G13657" s="488"/>
    </row>
    <row r="13658" spans="7:7" ht="15" customHeight="1">
      <c r="G13658" s="488"/>
    </row>
    <row r="13659" spans="7:7" ht="15" customHeight="1">
      <c r="G13659" s="488"/>
    </row>
    <row r="13660" spans="7:7" ht="15" customHeight="1">
      <c r="G13660" s="488"/>
    </row>
    <row r="13661" spans="7:7" ht="15" customHeight="1">
      <c r="G13661" s="488"/>
    </row>
    <row r="13662" spans="7:7" ht="15" customHeight="1">
      <c r="G13662" s="488"/>
    </row>
    <row r="13663" spans="7:7" ht="15" customHeight="1">
      <c r="G13663" s="488"/>
    </row>
    <row r="13664" spans="7:7" ht="15" customHeight="1">
      <c r="G13664" s="488"/>
    </row>
    <row r="13665" spans="7:7" ht="15" customHeight="1">
      <c r="G13665" s="488"/>
    </row>
    <row r="13666" spans="7:7" ht="15" customHeight="1">
      <c r="G13666" s="488"/>
    </row>
    <row r="13667" spans="7:7" ht="15" customHeight="1">
      <c r="G13667" s="488"/>
    </row>
    <row r="13668" spans="7:7" ht="15" customHeight="1">
      <c r="G13668" s="488"/>
    </row>
    <row r="13669" spans="7:7" ht="15" customHeight="1">
      <c r="G13669" s="488"/>
    </row>
    <row r="13670" spans="7:7" ht="15" customHeight="1">
      <c r="G13670" s="488"/>
    </row>
    <row r="13671" spans="7:7" ht="15" customHeight="1">
      <c r="G13671" s="488"/>
    </row>
    <row r="13672" spans="7:7" ht="15" customHeight="1">
      <c r="G13672" s="488"/>
    </row>
    <row r="13673" spans="7:7" ht="15" customHeight="1">
      <c r="G13673" s="488"/>
    </row>
    <row r="13674" spans="7:7" ht="15" customHeight="1">
      <c r="G13674" s="488"/>
    </row>
    <row r="13675" spans="7:7" ht="15" customHeight="1">
      <c r="G13675" s="488"/>
    </row>
    <row r="13676" spans="7:7" ht="15" customHeight="1">
      <c r="G13676" s="488"/>
    </row>
    <row r="13677" spans="7:7" ht="15" customHeight="1">
      <c r="G13677" s="488"/>
    </row>
    <row r="13678" spans="7:7" ht="15" customHeight="1">
      <c r="G13678" s="488"/>
    </row>
    <row r="13679" spans="7:7" ht="15" customHeight="1">
      <c r="G13679" s="488"/>
    </row>
    <row r="13680" spans="7:7" ht="15" customHeight="1">
      <c r="G13680" s="488"/>
    </row>
    <row r="13681" spans="7:7" ht="15" customHeight="1">
      <c r="G13681" s="488"/>
    </row>
    <row r="13682" spans="7:7" ht="15" customHeight="1">
      <c r="G13682" s="488"/>
    </row>
    <row r="13683" spans="7:7" ht="15" customHeight="1">
      <c r="G13683" s="488"/>
    </row>
    <row r="13684" spans="7:7" ht="15" customHeight="1">
      <c r="G13684" s="488"/>
    </row>
    <row r="13685" spans="7:7" ht="15" customHeight="1">
      <c r="G13685" s="488"/>
    </row>
    <row r="13686" spans="7:7" ht="15" customHeight="1">
      <c r="G13686" s="488"/>
    </row>
    <row r="13687" spans="7:7" ht="15" customHeight="1">
      <c r="G13687" s="488"/>
    </row>
    <row r="13688" spans="7:7" ht="15" customHeight="1">
      <c r="G13688" s="488"/>
    </row>
    <row r="13689" spans="7:7" ht="15" customHeight="1">
      <c r="G13689" s="488"/>
    </row>
    <row r="13690" spans="7:7" ht="15" customHeight="1">
      <c r="G13690" s="488"/>
    </row>
    <row r="13691" spans="7:7" ht="15" customHeight="1">
      <c r="G13691" s="488"/>
    </row>
    <row r="13692" spans="7:7" ht="15" customHeight="1">
      <c r="G13692" s="488"/>
    </row>
    <row r="13693" spans="7:7" ht="15" customHeight="1">
      <c r="G13693" s="488"/>
    </row>
    <row r="13694" spans="7:7" ht="15" customHeight="1">
      <c r="G13694" s="488"/>
    </row>
    <row r="13695" spans="7:7" ht="15" customHeight="1">
      <c r="G13695" s="488"/>
    </row>
    <row r="13696" spans="7:7" ht="15" customHeight="1">
      <c r="G13696" s="488"/>
    </row>
    <row r="13697" spans="7:7" ht="15" customHeight="1">
      <c r="G13697" s="488"/>
    </row>
    <row r="13698" spans="7:7" ht="15" customHeight="1">
      <c r="G13698" s="488"/>
    </row>
    <row r="13699" spans="7:7" ht="15" customHeight="1">
      <c r="G13699" s="488"/>
    </row>
    <row r="13700" spans="7:7" ht="15" customHeight="1">
      <c r="G13700" s="488"/>
    </row>
    <row r="13701" spans="7:7" ht="15" customHeight="1">
      <c r="G13701" s="488"/>
    </row>
    <row r="13702" spans="7:7" ht="15" customHeight="1">
      <c r="G13702" s="488"/>
    </row>
    <row r="13703" spans="7:7" ht="15" customHeight="1">
      <c r="G13703" s="488"/>
    </row>
    <row r="13704" spans="7:7" ht="15" customHeight="1">
      <c r="G13704" s="488"/>
    </row>
    <row r="13705" spans="7:7" ht="15" customHeight="1">
      <c r="G13705" s="488"/>
    </row>
    <row r="13706" spans="7:7" ht="15" customHeight="1">
      <c r="G13706" s="488"/>
    </row>
    <row r="13707" spans="7:7" ht="15" customHeight="1">
      <c r="G13707" s="488"/>
    </row>
    <row r="13708" spans="7:7" ht="15" customHeight="1">
      <c r="G13708" s="488"/>
    </row>
    <row r="13709" spans="7:7" ht="15" customHeight="1">
      <c r="G13709" s="488"/>
    </row>
    <row r="13710" spans="7:7" ht="15" customHeight="1">
      <c r="G13710" s="488"/>
    </row>
    <row r="13711" spans="7:7" ht="15" customHeight="1">
      <c r="G13711" s="488"/>
    </row>
    <row r="13712" spans="7:7" ht="15" customHeight="1">
      <c r="G13712" s="488"/>
    </row>
    <row r="13713" spans="7:7" ht="15" customHeight="1">
      <c r="G13713" s="488"/>
    </row>
    <row r="13714" spans="7:7" ht="15" customHeight="1">
      <c r="G13714" s="488"/>
    </row>
    <row r="13715" spans="7:7" ht="15" customHeight="1">
      <c r="G13715" s="488"/>
    </row>
    <row r="13716" spans="7:7" ht="15" customHeight="1">
      <c r="G13716" s="488"/>
    </row>
    <row r="13717" spans="7:7" ht="15" customHeight="1">
      <c r="G13717" s="488"/>
    </row>
    <row r="13718" spans="7:7" ht="15" customHeight="1">
      <c r="G13718" s="488"/>
    </row>
    <row r="13719" spans="7:7" ht="15" customHeight="1">
      <c r="G13719" s="488"/>
    </row>
    <row r="13720" spans="7:7" ht="15" customHeight="1">
      <c r="G13720" s="488"/>
    </row>
    <row r="13721" spans="7:7" ht="15" customHeight="1">
      <c r="G13721" s="488"/>
    </row>
    <row r="13722" spans="7:7" ht="15" customHeight="1">
      <c r="G13722" s="488"/>
    </row>
    <row r="13723" spans="7:7" ht="15" customHeight="1">
      <c r="G13723" s="488"/>
    </row>
    <row r="13724" spans="7:7" ht="15" customHeight="1">
      <c r="G13724" s="488"/>
    </row>
    <row r="13725" spans="7:7" ht="15" customHeight="1">
      <c r="G13725" s="488"/>
    </row>
    <row r="13726" spans="7:7" ht="15" customHeight="1">
      <c r="G13726" s="488"/>
    </row>
    <row r="13727" spans="7:7" ht="15" customHeight="1">
      <c r="G13727" s="488"/>
    </row>
    <row r="13728" spans="7:7" ht="15" customHeight="1">
      <c r="G13728" s="488"/>
    </row>
    <row r="13729" spans="7:7" ht="15" customHeight="1">
      <c r="G13729" s="488"/>
    </row>
    <row r="13730" spans="7:7" ht="15" customHeight="1">
      <c r="G13730" s="488"/>
    </row>
    <row r="13731" spans="7:7" ht="15" customHeight="1">
      <c r="G13731" s="488"/>
    </row>
    <row r="13732" spans="7:7" ht="15" customHeight="1">
      <c r="G13732" s="488"/>
    </row>
    <row r="13733" spans="7:7" ht="15" customHeight="1">
      <c r="G13733" s="488"/>
    </row>
    <row r="13734" spans="7:7" ht="15" customHeight="1">
      <c r="G13734" s="488"/>
    </row>
    <row r="13735" spans="7:7" ht="15" customHeight="1">
      <c r="G13735" s="488"/>
    </row>
    <row r="13736" spans="7:7" ht="15" customHeight="1">
      <c r="G13736" s="488"/>
    </row>
    <row r="13737" spans="7:7" ht="15" customHeight="1">
      <c r="G13737" s="488"/>
    </row>
    <row r="13738" spans="7:7" ht="15" customHeight="1">
      <c r="G13738" s="488"/>
    </row>
    <row r="13739" spans="7:7" ht="15" customHeight="1">
      <c r="G13739" s="488"/>
    </row>
    <row r="13740" spans="7:7" ht="15" customHeight="1">
      <c r="G13740" s="488"/>
    </row>
    <row r="13741" spans="7:7" ht="15" customHeight="1">
      <c r="G13741" s="488"/>
    </row>
    <row r="13742" spans="7:7" ht="15" customHeight="1">
      <c r="G13742" s="488"/>
    </row>
    <row r="13743" spans="7:7" ht="15" customHeight="1">
      <c r="G13743" s="488"/>
    </row>
    <row r="13744" spans="7:7" ht="15" customHeight="1">
      <c r="G13744" s="488"/>
    </row>
    <row r="13745" spans="7:7" ht="15" customHeight="1">
      <c r="G13745" s="488"/>
    </row>
    <row r="13746" spans="7:7" ht="15" customHeight="1">
      <c r="G13746" s="488"/>
    </row>
    <row r="13747" spans="7:7" ht="15" customHeight="1">
      <c r="G13747" s="488"/>
    </row>
    <row r="13748" spans="7:7" ht="15" customHeight="1">
      <c r="G13748" s="488"/>
    </row>
    <row r="13749" spans="7:7" ht="15" customHeight="1">
      <c r="G13749" s="488"/>
    </row>
    <row r="13750" spans="7:7" ht="15" customHeight="1">
      <c r="G13750" s="488"/>
    </row>
    <row r="13751" spans="7:7" ht="15" customHeight="1">
      <c r="G13751" s="488"/>
    </row>
    <row r="13752" spans="7:7" ht="15" customHeight="1">
      <c r="G13752" s="488"/>
    </row>
    <row r="13753" spans="7:7" ht="15" customHeight="1">
      <c r="G13753" s="488"/>
    </row>
    <row r="13754" spans="7:7" ht="15" customHeight="1">
      <c r="G13754" s="488"/>
    </row>
    <row r="13755" spans="7:7" ht="15" customHeight="1">
      <c r="G13755" s="488"/>
    </row>
    <row r="13756" spans="7:7" ht="15" customHeight="1">
      <c r="G13756" s="488"/>
    </row>
    <row r="13757" spans="7:7" ht="15" customHeight="1">
      <c r="G13757" s="488"/>
    </row>
    <row r="13758" spans="7:7" ht="15" customHeight="1">
      <c r="G13758" s="488"/>
    </row>
    <row r="13759" spans="7:7" ht="15" customHeight="1">
      <c r="G13759" s="488"/>
    </row>
    <row r="13760" spans="7:7" ht="15" customHeight="1">
      <c r="G13760" s="488"/>
    </row>
    <row r="13761" spans="7:7" ht="15" customHeight="1">
      <c r="G13761" s="488"/>
    </row>
    <row r="13762" spans="7:7" ht="15" customHeight="1">
      <c r="G13762" s="488"/>
    </row>
    <row r="13763" spans="7:7" ht="15" customHeight="1">
      <c r="G13763" s="488"/>
    </row>
    <row r="13764" spans="7:7" ht="15" customHeight="1">
      <c r="G13764" s="488"/>
    </row>
    <row r="13765" spans="7:7" ht="15" customHeight="1">
      <c r="G13765" s="488"/>
    </row>
    <row r="13766" spans="7:7" ht="15" customHeight="1">
      <c r="G13766" s="488"/>
    </row>
    <row r="13767" spans="7:7" ht="15" customHeight="1">
      <c r="G13767" s="488"/>
    </row>
    <row r="13768" spans="7:7" ht="15" customHeight="1">
      <c r="G13768" s="488"/>
    </row>
    <row r="13769" spans="7:7" ht="15" customHeight="1">
      <c r="G13769" s="488"/>
    </row>
    <row r="13770" spans="7:7" ht="15" customHeight="1">
      <c r="G13770" s="488"/>
    </row>
    <row r="13771" spans="7:7" ht="15" customHeight="1">
      <c r="G13771" s="488"/>
    </row>
    <row r="13772" spans="7:7" ht="15" customHeight="1">
      <c r="G13772" s="488"/>
    </row>
    <row r="13773" spans="7:7" ht="15" customHeight="1">
      <c r="G13773" s="488"/>
    </row>
    <row r="13774" spans="7:7" ht="15" customHeight="1">
      <c r="G13774" s="488"/>
    </row>
    <row r="13775" spans="7:7" ht="15" customHeight="1">
      <c r="G13775" s="488"/>
    </row>
    <row r="13776" spans="7:7" ht="15" customHeight="1">
      <c r="G13776" s="488"/>
    </row>
    <row r="13777" spans="7:7" ht="15" customHeight="1">
      <c r="G13777" s="488"/>
    </row>
    <row r="13778" spans="7:7" ht="15" customHeight="1">
      <c r="G13778" s="488"/>
    </row>
    <row r="13779" spans="7:7" ht="15" customHeight="1">
      <c r="G13779" s="488"/>
    </row>
    <row r="13780" spans="7:7" ht="15" customHeight="1">
      <c r="G13780" s="488"/>
    </row>
    <row r="13781" spans="7:7" ht="15" customHeight="1">
      <c r="G13781" s="488"/>
    </row>
    <row r="13782" spans="7:7" ht="15" customHeight="1">
      <c r="G13782" s="488"/>
    </row>
    <row r="13783" spans="7:7" ht="15" customHeight="1">
      <c r="G13783" s="488"/>
    </row>
    <row r="13784" spans="7:7" ht="15" customHeight="1">
      <c r="G13784" s="488"/>
    </row>
    <row r="13785" spans="7:7" ht="15" customHeight="1">
      <c r="G13785" s="488"/>
    </row>
    <row r="13786" spans="7:7" ht="15" customHeight="1">
      <c r="G13786" s="488"/>
    </row>
    <row r="13787" spans="7:7" ht="15" customHeight="1">
      <c r="G13787" s="488"/>
    </row>
    <row r="13788" spans="7:7" ht="15" customHeight="1">
      <c r="G13788" s="488"/>
    </row>
    <row r="13789" spans="7:7" ht="15" customHeight="1">
      <c r="G13789" s="488"/>
    </row>
    <row r="13790" spans="7:7" ht="15" customHeight="1">
      <c r="G13790" s="488"/>
    </row>
    <row r="13791" spans="7:7" ht="15" customHeight="1">
      <c r="G13791" s="488"/>
    </row>
    <row r="13792" spans="7:7" ht="15" customHeight="1">
      <c r="G13792" s="488"/>
    </row>
    <row r="13793" spans="7:7" ht="15" customHeight="1">
      <c r="G13793" s="488"/>
    </row>
    <row r="13794" spans="7:7" ht="15" customHeight="1">
      <c r="G13794" s="488"/>
    </row>
    <row r="13795" spans="7:7" ht="15" customHeight="1">
      <c r="G13795" s="488"/>
    </row>
    <row r="13796" spans="7:7" ht="15" customHeight="1">
      <c r="G13796" s="488"/>
    </row>
    <row r="13797" spans="7:7" ht="15" customHeight="1">
      <c r="G13797" s="488"/>
    </row>
    <row r="13798" spans="7:7" ht="15" customHeight="1">
      <c r="G13798" s="488"/>
    </row>
    <row r="13799" spans="7:7" ht="15" customHeight="1">
      <c r="G13799" s="488"/>
    </row>
    <row r="13800" spans="7:7" ht="15" customHeight="1">
      <c r="G13800" s="488"/>
    </row>
    <row r="13801" spans="7:7" ht="15" customHeight="1">
      <c r="G13801" s="488"/>
    </row>
    <row r="13802" spans="7:7" ht="15" customHeight="1">
      <c r="G13802" s="488"/>
    </row>
    <row r="13803" spans="7:7" ht="15" customHeight="1">
      <c r="G13803" s="488"/>
    </row>
    <row r="13804" spans="7:7" ht="15" customHeight="1">
      <c r="G13804" s="488"/>
    </row>
    <row r="13805" spans="7:7" ht="15" customHeight="1">
      <c r="G13805" s="488"/>
    </row>
    <row r="13806" spans="7:7" ht="15" customHeight="1">
      <c r="G13806" s="488"/>
    </row>
    <row r="13807" spans="7:7" ht="15" customHeight="1">
      <c r="G13807" s="488"/>
    </row>
    <row r="13808" spans="7:7" ht="15" customHeight="1">
      <c r="G13808" s="488"/>
    </row>
    <row r="13809" spans="7:7" ht="15" customHeight="1">
      <c r="G13809" s="488"/>
    </row>
    <row r="13810" spans="7:7" ht="15" customHeight="1">
      <c r="G13810" s="488"/>
    </row>
    <row r="13811" spans="7:7" ht="15" customHeight="1">
      <c r="G13811" s="488"/>
    </row>
    <row r="13812" spans="7:7" ht="15" customHeight="1">
      <c r="G13812" s="488"/>
    </row>
    <row r="13813" spans="7:7" ht="15" customHeight="1">
      <c r="G13813" s="488"/>
    </row>
    <row r="13814" spans="7:7" ht="15" customHeight="1">
      <c r="G13814" s="488"/>
    </row>
    <row r="13815" spans="7:7" ht="15" customHeight="1">
      <c r="G13815" s="488"/>
    </row>
    <row r="13816" spans="7:7" ht="15" customHeight="1">
      <c r="G13816" s="488"/>
    </row>
    <row r="13817" spans="7:7" ht="15" customHeight="1">
      <c r="G13817" s="488"/>
    </row>
    <row r="13818" spans="7:7" ht="15" customHeight="1">
      <c r="G13818" s="488"/>
    </row>
    <row r="13819" spans="7:7" ht="15" customHeight="1">
      <c r="G13819" s="488"/>
    </row>
    <row r="13820" spans="7:7" ht="15" customHeight="1">
      <c r="G13820" s="488"/>
    </row>
    <row r="13821" spans="7:7" ht="15" customHeight="1">
      <c r="G13821" s="488"/>
    </row>
    <row r="13822" spans="7:7" ht="15" customHeight="1">
      <c r="G13822" s="488"/>
    </row>
    <row r="13823" spans="7:7" ht="15" customHeight="1">
      <c r="G13823" s="488"/>
    </row>
    <row r="13824" spans="7:7" ht="15" customHeight="1">
      <c r="G13824" s="488"/>
    </row>
    <row r="13825" spans="7:7" ht="15" customHeight="1">
      <c r="G13825" s="488"/>
    </row>
    <row r="13826" spans="7:7" ht="15" customHeight="1">
      <c r="G13826" s="488"/>
    </row>
    <row r="13827" spans="7:7" ht="15" customHeight="1">
      <c r="G13827" s="488"/>
    </row>
    <row r="13828" spans="7:7" ht="15" customHeight="1">
      <c r="G13828" s="488"/>
    </row>
    <row r="13829" spans="7:7" ht="15" customHeight="1">
      <c r="G13829" s="488"/>
    </row>
    <row r="13830" spans="7:7" ht="15" customHeight="1">
      <c r="G13830" s="488"/>
    </row>
    <row r="13831" spans="7:7" ht="15" customHeight="1">
      <c r="G13831" s="488"/>
    </row>
    <row r="13832" spans="7:7" ht="15" customHeight="1">
      <c r="G13832" s="488"/>
    </row>
    <row r="13833" spans="7:7" ht="15" customHeight="1">
      <c r="G13833" s="488"/>
    </row>
    <row r="13834" spans="7:7" ht="15" customHeight="1">
      <c r="G13834" s="488"/>
    </row>
    <row r="13835" spans="7:7" ht="15" customHeight="1">
      <c r="G13835" s="488"/>
    </row>
    <row r="13836" spans="7:7" ht="15" customHeight="1">
      <c r="G13836" s="488"/>
    </row>
    <row r="13837" spans="7:7" ht="15" customHeight="1">
      <c r="G13837" s="488"/>
    </row>
    <row r="13838" spans="7:7" ht="15" customHeight="1">
      <c r="G13838" s="488"/>
    </row>
    <row r="13839" spans="7:7" ht="15" customHeight="1">
      <c r="G13839" s="488"/>
    </row>
    <row r="13840" spans="7:7" ht="15" customHeight="1">
      <c r="G13840" s="488"/>
    </row>
    <row r="13841" spans="7:7" ht="15" customHeight="1">
      <c r="G13841" s="488"/>
    </row>
    <row r="13842" spans="7:7" ht="15" customHeight="1">
      <c r="G13842" s="488"/>
    </row>
    <row r="13843" spans="7:7" ht="15" customHeight="1">
      <c r="G13843" s="488"/>
    </row>
    <row r="13844" spans="7:7" ht="15" customHeight="1">
      <c r="G13844" s="488"/>
    </row>
    <row r="13845" spans="7:7" ht="15" customHeight="1">
      <c r="G13845" s="488"/>
    </row>
    <row r="13846" spans="7:7" ht="15" customHeight="1">
      <c r="G13846" s="488"/>
    </row>
    <row r="13847" spans="7:7" ht="15" customHeight="1">
      <c r="G13847" s="488"/>
    </row>
    <row r="13848" spans="7:7" ht="15" customHeight="1">
      <c r="G13848" s="488"/>
    </row>
    <row r="13849" spans="7:7" ht="15" customHeight="1">
      <c r="G13849" s="488"/>
    </row>
    <row r="13850" spans="7:7" ht="15" customHeight="1">
      <c r="G13850" s="488"/>
    </row>
    <row r="13851" spans="7:7" ht="15" customHeight="1">
      <c r="G13851" s="488"/>
    </row>
    <row r="13852" spans="7:7" ht="15" customHeight="1">
      <c r="G13852" s="488"/>
    </row>
    <row r="13853" spans="7:7" ht="15" customHeight="1">
      <c r="G13853" s="488"/>
    </row>
    <row r="13854" spans="7:7" ht="15" customHeight="1">
      <c r="G13854" s="488"/>
    </row>
    <row r="13855" spans="7:7" ht="15" customHeight="1">
      <c r="G13855" s="488"/>
    </row>
    <row r="13856" spans="7:7" ht="15" customHeight="1">
      <c r="G13856" s="488"/>
    </row>
    <row r="13857" spans="7:7" ht="15" customHeight="1">
      <c r="G13857" s="488"/>
    </row>
    <row r="13858" spans="7:7" ht="15" customHeight="1">
      <c r="G13858" s="488"/>
    </row>
    <row r="13859" spans="7:7" ht="15" customHeight="1">
      <c r="G13859" s="488"/>
    </row>
    <row r="13860" spans="7:7" ht="15" customHeight="1">
      <c r="G13860" s="488"/>
    </row>
    <row r="13861" spans="7:7" ht="15" customHeight="1">
      <c r="G13861" s="488"/>
    </row>
    <row r="13862" spans="7:7" ht="15" customHeight="1">
      <c r="G13862" s="488"/>
    </row>
    <row r="13863" spans="7:7" ht="15" customHeight="1">
      <c r="G13863" s="488"/>
    </row>
    <row r="13864" spans="7:7" ht="15" customHeight="1">
      <c r="G13864" s="488"/>
    </row>
    <row r="13865" spans="7:7" ht="15" customHeight="1">
      <c r="G13865" s="488"/>
    </row>
    <row r="13866" spans="7:7" ht="15" customHeight="1">
      <c r="G13866" s="488"/>
    </row>
    <row r="13867" spans="7:7" ht="15" customHeight="1">
      <c r="G13867" s="488"/>
    </row>
    <row r="13868" spans="7:7" ht="15" customHeight="1">
      <c r="G13868" s="488"/>
    </row>
    <row r="13869" spans="7:7" ht="15" customHeight="1">
      <c r="G13869" s="488"/>
    </row>
    <row r="13870" spans="7:7" ht="15" customHeight="1">
      <c r="G13870" s="488"/>
    </row>
    <row r="13871" spans="7:7" ht="15" customHeight="1">
      <c r="G13871" s="488"/>
    </row>
    <row r="13872" spans="7:7" ht="15" customHeight="1">
      <c r="G13872" s="488"/>
    </row>
    <row r="13873" spans="7:7" ht="15" customHeight="1">
      <c r="G13873" s="488"/>
    </row>
    <row r="13874" spans="7:7" ht="15" customHeight="1">
      <c r="G13874" s="488"/>
    </row>
    <row r="13875" spans="7:7" ht="15" customHeight="1">
      <c r="G13875" s="488"/>
    </row>
    <row r="13876" spans="7:7" ht="15" customHeight="1">
      <c r="G13876" s="488"/>
    </row>
    <row r="13877" spans="7:7" ht="15" customHeight="1">
      <c r="G13877" s="488"/>
    </row>
    <row r="13878" spans="7:7" ht="15" customHeight="1">
      <c r="G13878" s="488"/>
    </row>
    <row r="13879" spans="7:7" ht="15" customHeight="1">
      <c r="G13879" s="488"/>
    </row>
    <row r="13880" spans="7:7" ht="15" customHeight="1">
      <c r="G13880" s="488"/>
    </row>
    <row r="13881" spans="7:7" ht="15" customHeight="1">
      <c r="G13881" s="488"/>
    </row>
    <row r="13882" spans="7:7" ht="15" customHeight="1">
      <c r="G13882" s="488"/>
    </row>
    <row r="13883" spans="7:7" ht="15" customHeight="1">
      <c r="G13883" s="488"/>
    </row>
    <row r="13884" spans="7:7" ht="15" customHeight="1">
      <c r="G13884" s="488"/>
    </row>
    <row r="13885" spans="7:7" ht="15" customHeight="1">
      <c r="G13885" s="488"/>
    </row>
    <row r="13886" spans="7:7" ht="15" customHeight="1">
      <c r="G13886" s="488"/>
    </row>
    <row r="13887" spans="7:7" ht="15" customHeight="1">
      <c r="G13887" s="488"/>
    </row>
    <row r="13888" spans="7:7" ht="15" customHeight="1">
      <c r="G13888" s="488"/>
    </row>
    <row r="13889" spans="7:7" ht="15" customHeight="1">
      <c r="G13889" s="488"/>
    </row>
    <row r="13890" spans="7:7" ht="15" customHeight="1">
      <c r="G13890" s="488"/>
    </row>
    <row r="13891" spans="7:7" ht="15" customHeight="1">
      <c r="G13891" s="488"/>
    </row>
    <row r="13892" spans="7:7" ht="15" customHeight="1">
      <c r="G13892" s="488"/>
    </row>
    <row r="13893" spans="7:7" ht="15" customHeight="1">
      <c r="G13893" s="488"/>
    </row>
    <row r="13894" spans="7:7" ht="15" customHeight="1">
      <c r="G13894" s="488"/>
    </row>
    <row r="13895" spans="7:7" ht="15" customHeight="1">
      <c r="G13895" s="488"/>
    </row>
    <row r="13896" spans="7:7" ht="15" customHeight="1">
      <c r="G13896" s="488"/>
    </row>
    <row r="13897" spans="7:7" ht="15" customHeight="1">
      <c r="G13897" s="488"/>
    </row>
    <row r="13898" spans="7:7" ht="15" customHeight="1">
      <c r="G13898" s="488"/>
    </row>
    <row r="13899" spans="7:7" ht="15" customHeight="1">
      <c r="G13899" s="488"/>
    </row>
    <row r="13900" spans="7:7" ht="15" customHeight="1">
      <c r="G13900" s="488"/>
    </row>
    <row r="13901" spans="7:7" ht="15" customHeight="1">
      <c r="G13901" s="488"/>
    </row>
    <row r="13902" spans="7:7" ht="15" customHeight="1">
      <c r="G13902" s="488"/>
    </row>
    <row r="13903" spans="7:7" ht="15" customHeight="1">
      <c r="G13903" s="488"/>
    </row>
    <row r="13904" spans="7:7" ht="15" customHeight="1">
      <c r="G13904" s="488"/>
    </row>
    <row r="13905" spans="7:7" ht="15" customHeight="1">
      <c r="G13905" s="488"/>
    </row>
    <row r="13906" spans="7:7" ht="15" customHeight="1">
      <c r="G13906" s="488"/>
    </row>
    <row r="13907" spans="7:7" ht="15" customHeight="1">
      <c r="G13907" s="488"/>
    </row>
    <row r="13908" spans="7:7" ht="15" customHeight="1">
      <c r="G13908" s="488"/>
    </row>
    <row r="13909" spans="7:7" ht="15" customHeight="1">
      <c r="G13909" s="488"/>
    </row>
    <row r="13910" spans="7:7" ht="15" customHeight="1">
      <c r="G13910" s="488"/>
    </row>
    <row r="13911" spans="7:7" ht="15" customHeight="1">
      <c r="G13911" s="488"/>
    </row>
    <row r="13912" spans="7:7" ht="15" customHeight="1">
      <c r="G13912" s="488"/>
    </row>
    <row r="13913" spans="7:7" ht="15" customHeight="1">
      <c r="G13913" s="488"/>
    </row>
    <row r="13914" spans="7:7" ht="15" customHeight="1">
      <c r="G13914" s="488"/>
    </row>
    <row r="13915" spans="7:7" ht="15" customHeight="1">
      <c r="G13915" s="488"/>
    </row>
    <row r="13916" spans="7:7" ht="15" customHeight="1">
      <c r="G13916" s="488"/>
    </row>
    <row r="13917" spans="7:7" ht="15" customHeight="1">
      <c r="G13917" s="488"/>
    </row>
    <row r="13918" spans="7:7" ht="15" customHeight="1">
      <c r="G13918" s="488"/>
    </row>
    <row r="13919" spans="7:7" ht="15" customHeight="1">
      <c r="G13919" s="488"/>
    </row>
    <row r="13920" spans="7:7" ht="15" customHeight="1">
      <c r="G13920" s="488"/>
    </row>
    <row r="13921" spans="7:7" ht="15" customHeight="1">
      <c r="G13921" s="488"/>
    </row>
    <row r="13922" spans="7:7" ht="15" customHeight="1">
      <c r="G13922" s="488"/>
    </row>
    <row r="13923" spans="7:7" ht="15" customHeight="1">
      <c r="G13923" s="488"/>
    </row>
    <row r="13924" spans="7:7" ht="15" customHeight="1">
      <c r="G13924" s="488"/>
    </row>
    <row r="13925" spans="7:7" ht="15" customHeight="1">
      <c r="G13925" s="488"/>
    </row>
    <row r="13926" spans="7:7" ht="15" customHeight="1">
      <c r="G13926" s="488"/>
    </row>
    <row r="13927" spans="7:7" ht="15" customHeight="1">
      <c r="G13927" s="488"/>
    </row>
    <row r="13928" spans="7:7" ht="15" customHeight="1">
      <c r="G13928" s="488"/>
    </row>
    <row r="13929" spans="7:7" ht="15" customHeight="1">
      <c r="G13929" s="488"/>
    </row>
    <row r="13930" spans="7:7" ht="15" customHeight="1">
      <c r="G13930" s="488"/>
    </row>
    <row r="13931" spans="7:7" ht="15" customHeight="1">
      <c r="G13931" s="488"/>
    </row>
    <row r="13932" spans="7:7" ht="15" customHeight="1">
      <c r="G13932" s="488"/>
    </row>
    <row r="13933" spans="7:7" ht="15" customHeight="1">
      <c r="G13933" s="488"/>
    </row>
    <row r="13934" spans="7:7" ht="15" customHeight="1">
      <c r="G13934" s="488"/>
    </row>
    <row r="13935" spans="7:7" ht="15" customHeight="1">
      <c r="G13935" s="488"/>
    </row>
    <row r="13936" spans="7:7" ht="15" customHeight="1">
      <c r="G13936" s="488"/>
    </row>
    <row r="13937" spans="7:7" ht="15" customHeight="1">
      <c r="G13937" s="488"/>
    </row>
    <row r="13938" spans="7:7" ht="15" customHeight="1">
      <c r="G13938" s="488"/>
    </row>
    <row r="13939" spans="7:7" ht="15" customHeight="1">
      <c r="G13939" s="488"/>
    </row>
    <row r="13940" spans="7:7" ht="15" customHeight="1">
      <c r="G13940" s="488"/>
    </row>
    <row r="13941" spans="7:7" ht="15" customHeight="1">
      <c r="G13941" s="488"/>
    </row>
    <row r="13942" spans="7:7" ht="15" customHeight="1">
      <c r="G13942" s="488"/>
    </row>
    <row r="13943" spans="7:7" ht="15" customHeight="1">
      <c r="G13943" s="488"/>
    </row>
    <row r="13944" spans="7:7" ht="15" customHeight="1">
      <c r="G13944" s="488"/>
    </row>
    <row r="13945" spans="7:7" ht="15" customHeight="1">
      <c r="G13945" s="488"/>
    </row>
    <row r="13946" spans="7:7" ht="15" customHeight="1">
      <c r="G13946" s="488"/>
    </row>
    <row r="13947" spans="7:7" ht="15" customHeight="1">
      <c r="G13947" s="488"/>
    </row>
    <row r="13948" spans="7:7" ht="15" customHeight="1">
      <c r="G13948" s="488"/>
    </row>
    <row r="13949" spans="7:7" ht="15" customHeight="1">
      <c r="G13949" s="488"/>
    </row>
    <row r="13950" spans="7:7" ht="15" customHeight="1">
      <c r="G13950" s="488"/>
    </row>
    <row r="13951" spans="7:7" ht="15" customHeight="1">
      <c r="G13951" s="488"/>
    </row>
    <row r="13952" spans="7:7" ht="15" customHeight="1">
      <c r="G13952" s="488"/>
    </row>
    <row r="13953" spans="7:7" ht="15" customHeight="1">
      <c r="G13953" s="488"/>
    </row>
    <row r="13954" spans="7:7" ht="15" customHeight="1">
      <c r="G13954" s="488"/>
    </row>
    <row r="13955" spans="7:7" ht="15" customHeight="1">
      <c r="G13955" s="488"/>
    </row>
    <row r="13956" spans="7:7" ht="15" customHeight="1">
      <c r="G13956" s="488"/>
    </row>
    <row r="13957" spans="7:7" ht="15" customHeight="1">
      <c r="G13957" s="488"/>
    </row>
    <row r="13958" spans="7:7" ht="15" customHeight="1">
      <c r="G13958" s="488"/>
    </row>
    <row r="13959" spans="7:7" ht="15" customHeight="1">
      <c r="G13959" s="488"/>
    </row>
    <row r="13960" spans="7:7" ht="15" customHeight="1">
      <c r="G13960" s="488"/>
    </row>
    <row r="13961" spans="7:7" ht="15" customHeight="1">
      <c r="G13961" s="488"/>
    </row>
    <row r="13962" spans="7:7" ht="15" customHeight="1">
      <c r="G13962" s="488"/>
    </row>
    <row r="13963" spans="7:7" ht="15" customHeight="1">
      <c r="G13963" s="488"/>
    </row>
    <row r="13964" spans="7:7" ht="15" customHeight="1">
      <c r="G13964" s="488"/>
    </row>
    <row r="13965" spans="7:7" ht="15" customHeight="1">
      <c r="G13965" s="488"/>
    </row>
    <row r="13966" spans="7:7" ht="15" customHeight="1">
      <c r="G13966" s="488"/>
    </row>
    <row r="13967" spans="7:7" ht="15" customHeight="1">
      <c r="G13967" s="488"/>
    </row>
    <row r="13968" spans="7:7" ht="15" customHeight="1">
      <c r="G13968" s="488"/>
    </row>
    <row r="13969" spans="7:7" ht="15" customHeight="1">
      <c r="G13969" s="488"/>
    </row>
    <row r="13970" spans="7:7" ht="15" customHeight="1">
      <c r="G13970" s="488"/>
    </row>
    <row r="13971" spans="7:7" ht="15" customHeight="1">
      <c r="G13971" s="488"/>
    </row>
    <row r="13972" spans="7:7" ht="15" customHeight="1">
      <c r="G13972" s="488"/>
    </row>
    <row r="13973" spans="7:7" ht="15" customHeight="1">
      <c r="G13973" s="488"/>
    </row>
    <row r="13974" spans="7:7" ht="15" customHeight="1">
      <c r="G13974" s="488"/>
    </row>
    <row r="13975" spans="7:7" ht="15" customHeight="1">
      <c r="G13975" s="488"/>
    </row>
    <row r="13976" spans="7:7" ht="15" customHeight="1">
      <c r="G13976" s="488"/>
    </row>
    <row r="13977" spans="7:7" ht="15" customHeight="1">
      <c r="G13977" s="488"/>
    </row>
    <row r="13978" spans="7:7" ht="15" customHeight="1">
      <c r="G13978" s="488"/>
    </row>
    <row r="13979" spans="7:7" ht="15" customHeight="1">
      <c r="G13979" s="488"/>
    </row>
    <row r="13980" spans="7:7" ht="15" customHeight="1">
      <c r="G13980" s="488"/>
    </row>
    <row r="13981" spans="7:7" ht="15" customHeight="1">
      <c r="G13981" s="488"/>
    </row>
    <row r="13982" spans="7:7" ht="15" customHeight="1">
      <c r="G13982" s="488"/>
    </row>
    <row r="13983" spans="7:7" ht="15" customHeight="1">
      <c r="G13983" s="488"/>
    </row>
    <row r="13984" spans="7:7" ht="15" customHeight="1">
      <c r="G13984" s="488"/>
    </row>
    <row r="13985" spans="7:7" ht="15" customHeight="1">
      <c r="G13985" s="488"/>
    </row>
    <row r="13986" spans="7:7" ht="15" customHeight="1">
      <c r="G13986" s="488"/>
    </row>
    <row r="13987" spans="7:7" ht="15" customHeight="1">
      <c r="G13987" s="488"/>
    </row>
    <row r="13988" spans="7:7" ht="15" customHeight="1">
      <c r="G13988" s="488"/>
    </row>
    <row r="13989" spans="7:7" ht="15" customHeight="1">
      <c r="G13989" s="488"/>
    </row>
    <row r="13990" spans="7:7" ht="15" customHeight="1">
      <c r="G13990" s="488"/>
    </row>
    <row r="13991" spans="7:7" ht="15" customHeight="1">
      <c r="G13991" s="488"/>
    </row>
    <row r="13992" spans="7:7" ht="15" customHeight="1">
      <c r="G13992" s="488"/>
    </row>
    <row r="13993" spans="7:7" ht="15" customHeight="1">
      <c r="G13993" s="488"/>
    </row>
    <row r="13994" spans="7:7" ht="15" customHeight="1">
      <c r="G13994" s="488"/>
    </row>
    <row r="13995" spans="7:7" ht="15" customHeight="1">
      <c r="G13995" s="488"/>
    </row>
    <row r="13996" spans="7:7" ht="15" customHeight="1">
      <c r="G13996" s="488"/>
    </row>
    <row r="13997" spans="7:7" ht="15" customHeight="1">
      <c r="G13997" s="488"/>
    </row>
    <row r="13998" spans="7:7" ht="15" customHeight="1">
      <c r="G13998" s="488"/>
    </row>
    <row r="13999" spans="7:7" ht="15" customHeight="1">
      <c r="G13999" s="488"/>
    </row>
    <row r="14000" spans="7:7" ht="15" customHeight="1">
      <c r="G14000" s="488"/>
    </row>
    <row r="14001" spans="7:7" ht="15" customHeight="1">
      <c r="G14001" s="488"/>
    </row>
    <row r="14002" spans="7:7" ht="15" customHeight="1">
      <c r="G14002" s="488"/>
    </row>
    <row r="14003" spans="7:7" ht="15" customHeight="1">
      <c r="G14003" s="488"/>
    </row>
    <row r="14004" spans="7:7" ht="15" customHeight="1">
      <c r="G14004" s="488"/>
    </row>
    <row r="14005" spans="7:7" ht="15" customHeight="1">
      <c r="G14005" s="488"/>
    </row>
    <row r="14006" spans="7:7" ht="15" customHeight="1">
      <c r="G14006" s="488"/>
    </row>
    <row r="14007" spans="7:7" ht="15" customHeight="1">
      <c r="G14007" s="488"/>
    </row>
    <row r="14008" spans="7:7" ht="15" customHeight="1">
      <c r="G14008" s="488"/>
    </row>
    <row r="14009" spans="7:7" ht="15" customHeight="1">
      <c r="G14009" s="488"/>
    </row>
    <row r="14010" spans="7:7" ht="15" customHeight="1">
      <c r="G14010" s="488"/>
    </row>
    <row r="14011" spans="7:7" ht="15" customHeight="1">
      <c r="G14011" s="488"/>
    </row>
    <row r="14012" spans="7:7" ht="15" customHeight="1">
      <c r="G14012" s="488"/>
    </row>
    <row r="14013" spans="7:7" ht="15" customHeight="1">
      <c r="G14013" s="488"/>
    </row>
    <row r="14014" spans="7:7" ht="15" customHeight="1">
      <c r="G14014" s="488"/>
    </row>
    <row r="14015" spans="7:7" ht="15" customHeight="1">
      <c r="G14015" s="488"/>
    </row>
    <row r="14016" spans="7:7" ht="15" customHeight="1">
      <c r="G14016" s="488"/>
    </row>
    <row r="14017" spans="7:7" ht="15" customHeight="1">
      <c r="G14017" s="488"/>
    </row>
    <row r="14018" spans="7:7" ht="15" customHeight="1">
      <c r="G14018" s="488"/>
    </row>
    <row r="14019" spans="7:7" ht="15" customHeight="1">
      <c r="G14019" s="488"/>
    </row>
    <row r="14020" spans="7:7" ht="15" customHeight="1">
      <c r="G14020" s="488"/>
    </row>
    <row r="14021" spans="7:7" ht="15" customHeight="1">
      <c r="G14021" s="488"/>
    </row>
    <row r="14022" spans="7:7" ht="15" customHeight="1">
      <c r="G14022" s="488"/>
    </row>
    <row r="14023" spans="7:7" ht="15" customHeight="1">
      <c r="G14023" s="488"/>
    </row>
    <row r="14024" spans="7:7" ht="15" customHeight="1">
      <c r="G14024" s="488"/>
    </row>
    <row r="14025" spans="7:7" ht="15" customHeight="1">
      <c r="G14025" s="488"/>
    </row>
    <row r="14026" spans="7:7" ht="15" customHeight="1">
      <c r="G14026" s="488"/>
    </row>
    <row r="14027" spans="7:7" ht="15" customHeight="1">
      <c r="G14027" s="488"/>
    </row>
    <row r="14028" spans="7:7" ht="15" customHeight="1">
      <c r="G14028" s="488"/>
    </row>
    <row r="14029" spans="7:7" ht="15" customHeight="1">
      <c r="G14029" s="488"/>
    </row>
    <row r="14030" spans="7:7" ht="15" customHeight="1">
      <c r="G14030" s="488"/>
    </row>
    <row r="14031" spans="7:7" ht="15" customHeight="1">
      <c r="G14031" s="488"/>
    </row>
    <row r="14032" spans="7:7" ht="15" customHeight="1">
      <c r="G14032" s="488"/>
    </row>
    <row r="14033" spans="7:7" ht="15" customHeight="1">
      <c r="G14033" s="488"/>
    </row>
    <row r="14034" spans="7:7" ht="15" customHeight="1">
      <c r="G14034" s="488"/>
    </row>
    <row r="14035" spans="7:7" ht="15" customHeight="1">
      <c r="G14035" s="488"/>
    </row>
    <row r="14036" spans="7:7" ht="15" customHeight="1">
      <c r="G14036" s="488"/>
    </row>
    <row r="14037" spans="7:7" ht="15" customHeight="1">
      <c r="G14037" s="488"/>
    </row>
    <row r="14038" spans="7:7" ht="15" customHeight="1">
      <c r="G14038" s="488"/>
    </row>
    <row r="14039" spans="7:7" ht="15" customHeight="1">
      <c r="G14039" s="488"/>
    </row>
    <row r="14040" spans="7:7" ht="15" customHeight="1">
      <c r="G14040" s="488"/>
    </row>
    <row r="14041" spans="7:7" ht="15" customHeight="1">
      <c r="G14041" s="488"/>
    </row>
    <row r="14042" spans="7:7" ht="15" customHeight="1">
      <c r="G14042" s="488"/>
    </row>
    <row r="14043" spans="7:7" ht="15" customHeight="1">
      <c r="G14043" s="488"/>
    </row>
    <row r="14044" spans="7:7" ht="15" customHeight="1">
      <c r="G14044" s="488"/>
    </row>
    <row r="14045" spans="7:7" ht="15" customHeight="1">
      <c r="G14045" s="488"/>
    </row>
    <row r="14046" spans="7:7" ht="15" customHeight="1">
      <c r="G14046" s="488"/>
    </row>
    <row r="14047" spans="7:7" ht="15" customHeight="1">
      <c r="G14047" s="488"/>
    </row>
    <row r="14048" spans="7:7" ht="15" customHeight="1">
      <c r="G14048" s="488"/>
    </row>
    <row r="14049" spans="7:7" ht="15" customHeight="1">
      <c r="G14049" s="488"/>
    </row>
    <row r="14050" spans="7:7" ht="15" customHeight="1">
      <c r="G14050" s="488"/>
    </row>
    <row r="14051" spans="7:7" ht="15" customHeight="1">
      <c r="G14051" s="488"/>
    </row>
    <row r="14052" spans="7:7" ht="15" customHeight="1">
      <c r="G14052" s="488"/>
    </row>
    <row r="14053" spans="7:7" ht="15" customHeight="1">
      <c r="G14053" s="488"/>
    </row>
    <row r="14054" spans="7:7" ht="15" customHeight="1">
      <c r="G14054" s="488"/>
    </row>
    <row r="14055" spans="7:7" ht="15" customHeight="1">
      <c r="G14055" s="488"/>
    </row>
    <row r="14056" spans="7:7" ht="15" customHeight="1">
      <c r="G14056" s="488"/>
    </row>
    <row r="14057" spans="7:7" ht="15" customHeight="1">
      <c r="G14057" s="488"/>
    </row>
    <row r="14058" spans="7:7" ht="15" customHeight="1">
      <c r="G14058" s="488"/>
    </row>
    <row r="14059" spans="7:7" ht="15" customHeight="1">
      <c r="G14059" s="488"/>
    </row>
    <row r="14060" spans="7:7" ht="15" customHeight="1">
      <c r="G14060" s="488"/>
    </row>
    <row r="14061" spans="7:7" ht="15" customHeight="1">
      <c r="G14061" s="488"/>
    </row>
    <row r="14062" spans="7:7" ht="15" customHeight="1">
      <c r="G14062" s="488"/>
    </row>
    <row r="14063" spans="7:7" ht="15" customHeight="1">
      <c r="G14063" s="488"/>
    </row>
    <row r="14064" spans="7:7" ht="15" customHeight="1">
      <c r="G14064" s="488"/>
    </row>
    <row r="14065" spans="7:7" ht="15" customHeight="1">
      <c r="G14065" s="488"/>
    </row>
    <row r="14066" spans="7:7" ht="15" customHeight="1">
      <c r="G14066" s="488"/>
    </row>
    <row r="14067" spans="7:7" ht="15" customHeight="1">
      <c r="G14067" s="488"/>
    </row>
    <row r="14068" spans="7:7" ht="15" customHeight="1">
      <c r="G14068" s="488"/>
    </row>
    <row r="14069" spans="7:7" ht="15" customHeight="1">
      <c r="G14069" s="488"/>
    </row>
    <row r="14070" spans="7:7" ht="15" customHeight="1">
      <c r="G14070" s="488"/>
    </row>
    <row r="14071" spans="7:7" ht="15" customHeight="1">
      <c r="G14071" s="488"/>
    </row>
    <row r="14072" spans="7:7" ht="15" customHeight="1">
      <c r="G14072" s="488"/>
    </row>
    <row r="14073" spans="7:7" ht="15" customHeight="1">
      <c r="G14073" s="488"/>
    </row>
    <row r="14074" spans="7:7" ht="15" customHeight="1">
      <c r="G14074" s="488"/>
    </row>
    <row r="14075" spans="7:7" ht="15" customHeight="1">
      <c r="G14075" s="488"/>
    </row>
    <row r="14076" spans="7:7" ht="15" customHeight="1">
      <c r="G14076" s="488"/>
    </row>
    <row r="14077" spans="7:7" ht="15" customHeight="1">
      <c r="G14077" s="488"/>
    </row>
    <row r="14078" spans="7:7" ht="15" customHeight="1">
      <c r="G14078" s="488"/>
    </row>
    <row r="14079" spans="7:7" ht="15" customHeight="1">
      <c r="G14079" s="488"/>
    </row>
    <row r="14080" spans="7:7" ht="15" customHeight="1">
      <c r="G14080" s="488"/>
    </row>
    <row r="14081" spans="7:7" ht="15" customHeight="1">
      <c r="G14081" s="488"/>
    </row>
    <row r="14082" spans="7:7" ht="15" customHeight="1">
      <c r="G14082" s="488"/>
    </row>
    <row r="14083" spans="7:7" ht="15" customHeight="1">
      <c r="G14083" s="488"/>
    </row>
    <row r="14084" spans="7:7" ht="15" customHeight="1">
      <c r="G14084" s="488"/>
    </row>
    <row r="14085" spans="7:7" ht="15" customHeight="1">
      <c r="G14085" s="488"/>
    </row>
    <row r="14086" spans="7:7" ht="15" customHeight="1">
      <c r="G14086" s="488"/>
    </row>
    <row r="14087" spans="7:7" ht="15" customHeight="1">
      <c r="G14087" s="488"/>
    </row>
    <row r="14088" spans="7:7" ht="15" customHeight="1">
      <c r="G14088" s="488"/>
    </row>
    <row r="14089" spans="7:7" ht="15" customHeight="1">
      <c r="G14089" s="488"/>
    </row>
    <row r="14090" spans="7:7" ht="15" customHeight="1">
      <c r="G14090" s="488"/>
    </row>
    <row r="14091" spans="7:7" ht="15" customHeight="1">
      <c r="G14091" s="488"/>
    </row>
    <row r="14092" spans="7:7" ht="15" customHeight="1">
      <c r="G14092" s="488"/>
    </row>
    <row r="14093" spans="7:7" ht="15" customHeight="1">
      <c r="G14093" s="488"/>
    </row>
    <row r="14094" spans="7:7" ht="15" customHeight="1">
      <c r="G14094" s="488"/>
    </row>
    <row r="14095" spans="7:7" ht="15" customHeight="1">
      <c r="G14095" s="488"/>
    </row>
    <row r="14096" spans="7:7" ht="15" customHeight="1">
      <c r="G14096" s="488"/>
    </row>
    <row r="14097" spans="7:7" ht="15" customHeight="1">
      <c r="G14097" s="488"/>
    </row>
    <row r="14098" spans="7:7" ht="15" customHeight="1">
      <c r="G14098" s="488"/>
    </row>
    <row r="14099" spans="7:7" ht="15" customHeight="1">
      <c r="G14099" s="488"/>
    </row>
    <row r="14100" spans="7:7" ht="15" customHeight="1">
      <c r="G14100" s="488"/>
    </row>
    <row r="14101" spans="7:7" ht="15" customHeight="1">
      <c r="G14101" s="488"/>
    </row>
    <row r="14102" spans="7:7" ht="15" customHeight="1">
      <c r="G14102" s="488"/>
    </row>
    <row r="14103" spans="7:7" ht="15" customHeight="1">
      <c r="G14103" s="488"/>
    </row>
    <row r="14104" spans="7:7" ht="15" customHeight="1">
      <c r="G14104" s="488"/>
    </row>
    <row r="14105" spans="7:7" ht="15" customHeight="1">
      <c r="G14105" s="488"/>
    </row>
    <row r="14106" spans="7:7" ht="15" customHeight="1">
      <c r="G14106" s="488"/>
    </row>
    <row r="14107" spans="7:7" ht="15" customHeight="1">
      <c r="G14107" s="488"/>
    </row>
    <row r="14108" spans="7:7" ht="15" customHeight="1">
      <c r="G14108" s="488"/>
    </row>
    <row r="14109" spans="7:7" ht="15" customHeight="1">
      <c r="G14109" s="488"/>
    </row>
    <row r="14110" spans="7:7" ht="15" customHeight="1">
      <c r="G14110" s="488"/>
    </row>
    <row r="14111" spans="7:7" ht="15" customHeight="1">
      <c r="G14111" s="488"/>
    </row>
    <row r="14112" spans="7:7" ht="15" customHeight="1">
      <c r="G14112" s="488"/>
    </row>
    <row r="14113" spans="7:7" ht="15" customHeight="1">
      <c r="G14113" s="488"/>
    </row>
    <row r="14114" spans="7:7" ht="15" customHeight="1">
      <c r="G14114" s="488"/>
    </row>
    <row r="14115" spans="7:7" ht="15" customHeight="1">
      <c r="G14115" s="488"/>
    </row>
    <row r="14116" spans="7:7" ht="15" customHeight="1">
      <c r="G14116" s="488"/>
    </row>
    <row r="14117" spans="7:7" ht="15" customHeight="1">
      <c r="G14117" s="488"/>
    </row>
    <row r="14118" spans="7:7" ht="15" customHeight="1">
      <c r="G14118" s="488"/>
    </row>
    <row r="14119" spans="7:7" ht="15" customHeight="1">
      <c r="G14119" s="488"/>
    </row>
    <row r="14120" spans="7:7" ht="15" customHeight="1">
      <c r="G14120" s="488"/>
    </row>
    <row r="14121" spans="7:7" ht="15" customHeight="1">
      <c r="G14121" s="488"/>
    </row>
    <row r="14122" spans="7:7" ht="15" customHeight="1">
      <c r="G14122" s="488"/>
    </row>
    <row r="14123" spans="7:7" ht="15" customHeight="1">
      <c r="G14123" s="488"/>
    </row>
    <row r="14124" spans="7:7" ht="15" customHeight="1">
      <c r="G14124" s="488"/>
    </row>
    <row r="14125" spans="7:7" ht="15" customHeight="1">
      <c r="G14125" s="488"/>
    </row>
    <row r="14126" spans="7:7" ht="15" customHeight="1">
      <c r="G14126" s="488"/>
    </row>
    <row r="14127" spans="7:7" ht="15" customHeight="1">
      <c r="G14127" s="488"/>
    </row>
    <row r="14128" spans="7:7" ht="15" customHeight="1">
      <c r="G14128" s="488"/>
    </row>
    <row r="14129" spans="7:7" ht="15" customHeight="1">
      <c r="G14129" s="488"/>
    </row>
    <row r="14130" spans="7:7" ht="15" customHeight="1">
      <c r="G14130" s="488"/>
    </row>
    <row r="14131" spans="7:7" ht="15" customHeight="1">
      <c r="G14131" s="488"/>
    </row>
    <row r="14132" spans="7:7" ht="15" customHeight="1">
      <c r="G14132" s="488"/>
    </row>
    <row r="14133" spans="7:7" ht="15" customHeight="1">
      <c r="G14133" s="488"/>
    </row>
    <row r="14134" spans="7:7" ht="15" customHeight="1">
      <c r="G14134" s="488"/>
    </row>
    <row r="14135" spans="7:7" ht="15" customHeight="1">
      <c r="G14135" s="488"/>
    </row>
    <row r="14136" spans="7:7" ht="15" customHeight="1">
      <c r="G14136" s="488"/>
    </row>
    <row r="14137" spans="7:7" ht="15" customHeight="1">
      <c r="G14137" s="488"/>
    </row>
    <row r="14138" spans="7:7" ht="15" customHeight="1">
      <c r="G14138" s="488"/>
    </row>
    <row r="14139" spans="7:7" ht="15" customHeight="1">
      <c r="G14139" s="488"/>
    </row>
    <row r="14140" spans="7:7" ht="15" customHeight="1">
      <c r="G14140" s="488"/>
    </row>
    <row r="14141" spans="7:7" ht="15" customHeight="1">
      <c r="G14141" s="488"/>
    </row>
    <row r="14142" spans="7:7" ht="15" customHeight="1">
      <c r="G14142" s="488"/>
    </row>
    <row r="14143" spans="7:7" ht="15" customHeight="1">
      <c r="G14143" s="488"/>
    </row>
    <row r="14144" spans="7:7" ht="15" customHeight="1">
      <c r="G14144" s="488"/>
    </row>
    <row r="14145" spans="7:7" ht="15" customHeight="1">
      <c r="G14145" s="488"/>
    </row>
    <row r="14146" spans="7:7" ht="15" customHeight="1">
      <c r="G14146" s="488"/>
    </row>
    <row r="14147" spans="7:7" ht="15" customHeight="1">
      <c r="G14147" s="488"/>
    </row>
    <row r="14148" spans="7:7" ht="15" customHeight="1">
      <c r="G14148" s="488"/>
    </row>
    <row r="14149" spans="7:7" ht="15" customHeight="1">
      <c r="G14149" s="488"/>
    </row>
    <row r="14150" spans="7:7" ht="15" customHeight="1">
      <c r="G14150" s="488"/>
    </row>
    <row r="14151" spans="7:7" ht="15" customHeight="1">
      <c r="G14151" s="488"/>
    </row>
    <row r="14152" spans="7:7" ht="15" customHeight="1">
      <c r="G14152" s="488"/>
    </row>
    <row r="14153" spans="7:7" ht="15" customHeight="1">
      <c r="G14153" s="488"/>
    </row>
    <row r="14154" spans="7:7" ht="15" customHeight="1">
      <c r="G14154" s="488"/>
    </row>
    <row r="14155" spans="7:7" ht="15" customHeight="1">
      <c r="G14155" s="488"/>
    </row>
    <row r="14156" spans="7:7" ht="15" customHeight="1">
      <c r="G14156" s="488"/>
    </row>
    <row r="14157" spans="7:7" ht="15" customHeight="1">
      <c r="G14157" s="488"/>
    </row>
    <row r="14158" spans="7:7" ht="15" customHeight="1">
      <c r="G14158" s="488"/>
    </row>
    <row r="14159" spans="7:7" ht="15" customHeight="1">
      <c r="G14159" s="488"/>
    </row>
    <row r="14160" spans="7:7" ht="15" customHeight="1">
      <c r="G14160" s="488"/>
    </row>
    <row r="14161" spans="7:7" ht="15" customHeight="1">
      <c r="G14161" s="488"/>
    </row>
    <row r="14162" spans="7:7" ht="15" customHeight="1">
      <c r="G14162" s="488"/>
    </row>
    <row r="14163" spans="7:7" ht="15" customHeight="1">
      <c r="G14163" s="488"/>
    </row>
    <row r="14164" spans="7:7" ht="15" customHeight="1">
      <c r="G14164" s="488"/>
    </row>
    <row r="14165" spans="7:7" ht="15" customHeight="1">
      <c r="G14165" s="488"/>
    </row>
    <row r="14166" spans="7:7" ht="15" customHeight="1">
      <c r="G14166" s="488"/>
    </row>
    <row r="14167" spans="7:7" ht="15" customHeight="1">
      <c r="G14167" s="488"/>
    </row>
    <row r="14168" spans="7:7" ht="15" customHeight="1">
      <c r="G14168" s="488"/>
    </row>
    <row r="14169" spans="7:7" ht="15" customHeight="1">
      <c r="G14169" s="488"/>
    </row>
    <row r="14170" spans="7:7" ht="15" customHeight="1">
      <c r="G14170" s="488"/>
    </row>
    <row r="14171" spans="7:7" ht="15" customHeight="1">
      <c r="G14171" s="488"/>
    </row>
    <row r="14172" spans="7:7" ht="15" customHeight="1">
      <c r="G14172" s="488"/>
    </row>
    <row r="14173" spans="7:7" ht="15" customHeight="1">
      <c r="G14173" s="488"/>
    </row>
    <row r="14174" spans="7:7" ht="15" customHeight="1">
      <c r="G14174" s="488"/>
    </row>
    <row r="14175" spans="7:7" ht="15" customHeight="1">
      <c r="G14175" s="488"/>
    </row>
    <row r="14176" spans="7:7" ht="15" customHeight="1">
      <c r="G14176" s="488"/>
    </row>
    <row r="14177" spans="7:7" ht="15" customHeight="1">
      <c r="G14177" s="488"/>
    </row>
    <row r="14178" spans="7:7" ht="15" customHeight="1">
      <c r="G14178" s="488"/>
    </row>
    <row r="14179" spans="7:7" ht="15" customHeight="1">
      <c r="G14179" s="488"/>
    </row>
    <row r="14180" spans="7:7" ht="15" customHeight="1">
      <c r="G14180" s="488"/>
    </row>
    <row r="14181" spans="7:7" ht="15" customHeight="1">
      <c r="G14181" s="488"/>
    </row>
    <row r="14182" spans="7:7" ht="15" customHeight="1">
      <c r="G14182" s="488"/>
    </row>
    <row r="14183" spans="7:7" ht="15" customHeight="1">
      <c r="G14183" s="488"/>
    </row>
    <row r="14184" spans="7:7" ht="15" customHeight="1">
      <c r="G14184" s="488"/>
    </row>
    <row r="14185" spans="7:7" ht="15" customHeight="1">
      <c r="G14185" s="488"/>
    </row>
    <row r="14186" spans="7:7" ht="15" customHeight="1">
      <c r="G14186" s="488"/>
    </row>
    <row r="14187" spans="7:7" ht="15" customHeight="1">
      <c r="G14187" s="488"/>
    </row>
    <row r="14188" spans="7:7" ht="15" customHeight="1">
      <c r="G14188" s="488"/>
    </row>
    <row r="14189" spans="7:7" ht="15" customHeight="1">
      <c r="G14189" s="488"/>
    </row>
    <row r="14190" spans="7:7" ht="15" customHeight="1">
      <c r="G14190" s="488"/>
    </row>
    <row r="14191" spans="7:7" ht="15" customHeight="1">
      <c r="G14191" s="488"/>
    </row>
    <row r="14192" spans="7:7" ht="15" customHeight="1">
      <c r="G14192" s="488"/>
    </row>
    <row r="14193" spans="7:7" ht="15" customHeight="1">
      <c r="G14193" s="488"/>
    </row>
    <row r="14194" spans="7:7" ht="15" customHeight="1">
      <c r="G14194" s="488"/>
    </row>
    <row r="14195" spans="7:7" ht="15" customHeight="1">
      <c r="G14195" s="488"/>
    </row>
    <row r="14196" spans="7:7" ht="15" customHeight="1">
      <c r="G14196" s="488"/>
    </row>
    <row r="14197" spans="7:7" ht="15" customHeight="1">
      <c r="G14197" s="488"/>
    </row>
    <row r="14198" spans="7:7" ht="15" customHeight="1">
      <c r="G14198" s="488"/>
    </row>
    <row r="14199" spans="7:7" ht="15" customHeight="1">
      <c r="G14199" s="488"/>
    </row>
    <row r="14200" spans="7:7" ht="15" customHeight="1">
      <c r="G14200" s="488"/>
    </row>
    <row r="14201" spans="7:7" ht="15" customHeight="1">
      <c r="G14201" s="488"/>
    </row>
    <row r="14202" spans="7:7" ht="15" customHeight="1">
      <c r="G14202" s="488"/>
    </row>
    <row r="14203" spans="7:7" ht="15" customHeight="1">
      <c r="G14203" s="488"/>
    </row>
    <row r="14204" spans="7:7" ht="15" customHeight="1">
      <c r="G14204" s="488"/>
    </row>
    <row r="14205" spans="7:7" ht="15" customHeight="1">
      <c r="G14205" s="488"/>
    </row>
    <row r="14206" spans="7:7" ht="15" customHeight="1">
      <c r="G14206" s="488"/>
    </row>
    <row r="14207" spans="7:7" ht="15" customHeight="1">
      <c r="G14207" s="488"/>
    </row>
    <row r="14208" spans="7:7" ht="15" customHeight="1">
      <c r="G14208" s="488"/>
    </row>
    <row r="14209" spans="7:7" ht="15" customHeight="1">
      <c r="G14209" s="488"/>
    </row>
    <row r="14210" spans="7:7" ht="15" customHeight="1">
      <c r="G14210" s="488"/>
    </row>
    <row r="14211" spans="7:7" ht="15" customHeight="1">
      <c r="G14211" s="488"/>
    </row>
    <row r="14212" spans="7:7" ht="15" customHeight="1">
      <c r="G14212" s="488"/>
    </row>
    <row r="14213" spans="7:7" ht="15" customHeight="1">
      <c r="G14213" s="488"/>
    </row>
    <row r="14214" spans="7:7" ht="15" customHeight="1">
      <c r="G14214" s="488"/>
    </row>
    <row r="14215" spans="7:7" ht="15" customHeight="1">
      <c r="G14215" s="488"/>
    </row>
    <row r="14216" spans="7:7" ht="15" customHeight="1">
      <c r="G14216" s="488"/>
    </row>
    <row r="14217" spans="7:7" ht="15" customHeight="1">
      <c r="G14217" s="488"/>
    </row>
    <row r="14218" spans="7:7" ht="15" customHeight="1">
      <c r="G14218" s="488"/>
    </row>
    <row r="14219" spans="7:7" ht="15" customHeight="1">
      <c r="G14219" s="488"/>
    </row>
    <row r="14220" spans="7:7" ht="15" customHeight="1">
      <c r="G14220" s="488"/>
    </row>
    <row r="14221" spans="7:7" ht="15" customHeight="1">
      <c r="G14221" s="488"/>
    </row>
    <row r="14222" spans="7:7" ht="15" customHeight="1">
      <c r="G14222" s="488"/>
    </row>
    <row r="14223" spans="7:7" ht="15" customHeight="1">
      <c r="G14223" s="488"/>
    </row>
    <row r="14224" spans="7:7" ht="15" customHeight="1">
      <c r="G14224" s="488"/>
    </row>
    <row r="14225" spans="7:7" ht="15" customHeight="1">
      <c r="G14225" s="488"/>
    </row>
    <row r="14226" spans="7:7" ht="15" customHeight="1">
      <c r="G14226" s="488"/>
    </row>
    <row r="14227" spans="7:7" ht="15" customHeight="1">
      <c r="G14227" s="488"/>
    </row>
    <row r="14228" spans="7:7" ht="15" customHeight="1">
      <c r="G14228" s="488"/>
    </row>
    <row r="14229" spans="7:7" ht="15" customHeight="1">
      <c r="G14229" s="488"/>
    </row>
    <row r="14230" spans="7:7" ht="15" customHeight="1">
      <c r="G14230" s="488"/>
    </row>
    <row r="14231" spans="7:7" ht="15" customHeight="1">
      <c r="G14231" s="488"/>
    </row>
    <row r="14232" spans="7:7" ht="15" customHeight="1">
      <c r="G14232" s="488"/>
    </row>
    <row r="14233" spans="7:7" ht="15" customHeight="1">
      <c r="G14233" s="488"/>
    </row>
    <row r="14234" spans="7:7" ht="15" customHeight="1">
      <c r="G14234" s="488"/>
    </row>
    <row r="14235" spans="7:7" ht="15" customHeight="1">
      <c r="G14235" s="488"/>
    </row>
    <row r="14236" spans="7:7" ht="15" customHeight="1">
      <c r="G14236" s="488"/>
    </row>
    <row r="14237" spans="7:7" ht="15" customHeight="1">
      <c r="G14237" s="488"/>
    </row>
    <row r="14238" spans="7:7" ht="15" customHeight="1">
      <c r="G14238" s="488"/>
    </row>
    <row r="14239" spans="7:7" ht="15" customHeight="1">
      <c r="G14239" s="488"/>
    </row>
    <row r="14240" spans="7:7" ht="15" customHeight="1">
      <c r="G14240" s="488"/>
    </row>
    <row r="14241" spans="7:7" ht="15" customHeight="1">
      <c r="G14241" s="488"/>
    </row>
    <row r="14242" spans="7:7" ht="15" customHeight="1">
      <c r="G14242" s="488"/>
    </row>
    <row r="14243" spans="7:7" ht="15" customHeight="1">
      <c r="G14243" s="488"/>
    </row>
    <row r="14244" spans="7:7" ht="15" customHeight="1">
      <c r="G14244" s="488"/>
    </row>
    <row r="14245" spans="7:7" ht="15" customHeight="1">
      <c r="G14245" s="488"/>
    </row>
    <row r="14246" spans="7:7" ht="15" customHeight="1">
      <c r="G14246" s="488"/>
    </row>
    <row r="14247" spans="7:7" ht="15" customHeight="1">
      <c r="G14247" s="488"/>
    </row>
    <row r="14248" spans="7:7" ht="15" customHeight="1">
      <c r="G14248" s="488"/>
    </row>
    <row r="14249" spans="7:7" ht="15" customHeight="1">
      <c r="G14249" s="488"/>
    </row>
    <row r="14250" spans="7:7" ht="15" customHeight="1">
      <c r="G14250" s="488"/>
    </row>
    <row r="14251" spans="7:7" ht="15" customHeight="1">
      <c r="G14251" s="488"/>
    </row>
    <row r="14252" spans="7:7" ht="15" customHeight="1">
      <c r="G14252" s="488"/>
    </row>
    <row r="14253" spans="7:7" ht="15" customHeight="1">
      <c r="G14253" s="488"/>
    </row>
    <row r="14254" spans="7:7" ht="15" customHeight="1">
      <c r="G14254" s="488"/>
    </row>
    <row r="14255" spans="7:7" ht="15" customHeight="1">
      <c r="G14255" s="488"/>
    </row>
    <row r="14256" spans="7:7" ht="15" customHeight="1">
      <c r="G14256" s="488"/>
    </row>
    <row r="14257" spans="7:7" ht="15" customHeight="1">
      <c r="G14257" s="488"/>
    </row>
    <row r="14258" spans="7:7" ht="15" customHeight="1">
      <c r="G14258" s="488"/>
    </row>
    <row r="14259" spans="7:7" ht="15" customHeight="1">
      <c r="G14259" s="488"/>
    </row>
    <row r="14260" spans="7:7" ht="15" customHeight="1">
      <c r="G14260" s="488"/>
    </row>
    <row r="14261" spans="7:7" ht="15" customHeight="1">
      <c r="G14261" s="488"/>
    </row>
    <row r="14262" spans="7:7" ht="15" customHeight="1">
      <c r="G14262" s="488"/>
    </row>
    <row r="14263" spans="7:7" ht="15" customHeight="1">
      <c r="G14263" s="488"/>
    </row>
    <row r="14264" spans="7:7" ht="15" customHeight="1">
      <c r="G14264" s="488"/>
    </row>
    <row r="14265" spans="7:7" ht="15" customHeight="1">
      <c r="G14265" s="488"/>
    </row>
    <row r="14266" spans="7:7" ht="15" customHeight="1">
      <c r="G14266" s="488"/>
    </row>
    <row r="14267" spans="7:7" ht="15" customHeight="1">
      <c r="G14267" s="488"/>
    </row>
    <row r="14268" spans="7:7" ht="15" customHeight="1">
      <c r="G14268" s="488"/>
    </row>
    <row r="14269" spans="7:7" ht="15" customHeight="1">
      <c r="G14269" s="488"/>
    </row>
    <row r="14270" spans="7:7" ht="15" customHeight="1">
      <c r="G14270" s="488"/>
    </row>
    <row r="14271" spans="7:7" ht="15" customHeight="1">
      <c r="G14271" s="488"/>
    </row>
    <row r="14272" spans="7:7" ht="15" customHeight="1">
      <c r="G14272" s="488"/>
    </row>
    <row r="14273" spans="7:7" ht="15" customHeight="1">
      <c r="G14273" s="488"/>
    </row>
    <row r="14274" spans="7:7" ht="15" customHeight="1">
      <c r="G14274" s="488"/>
    </row>
    <row r="14275" spans="7:7" ht="15" customHeight="1">
      <c r="G14275" s="488"/>
    </row>
    <row r="14276" spans="7:7" ht="15" customHeight="1">
      <c r="G14276" s="488"/>
    </row>
    <row r="14277" spans="7:7" ht="15" customHeight="1">
      <c r="G14277" s="488"/>
    </row>
    <row r="14278" spans="7:7" ht="15" customHeight="1">
      <c r="G14278" s="488"/>
    </row>
    <row r="14279" spans="7:7" ht="15" customHeight="1">
      <c r="G14279" s="488"/>
    </row>
    <row r="14280" spans="7:7" ht="15" customHeight="1">
      <c r="G14280" s="488"/>
    </row>
    <row r="14281" spans="7:7" ht="15" customHeight="1">
      <c r="G14281" s="488"/>
    </row>
    <row r="14282" spans="7:7" ht="15" customHeight="1">
      <c r="G14282" s="488"/>
    </row>
    <row r="14283" spans="7:7" ht="15" customHeight="1">
      <c r="G14283" s="488"/>
    </row>
    <row r="14284" spans="7:7" ht="15" customHeight="1">
      <c r="G14284" s="488"/>
    </row>
    <row r="14285" spans="7:7" ht="15" customHeight="1">
      <c r="G14285" s="488"/>
    </row>
    <row r="14286" spans="7:7" ht="15" customHeight="1">
      <c r="G14286" s="488"/>
    </row>
    <row r="14287" spans="7:7" ht="15" customHeight="1">
      <c r="G14287" s="488"/>
    </row>
    <row r="14288" spans="7:7" ht="15" customHeight="1">
      <c r="G14288" s="488"/>
    </row>
    <row r="14289" spans="7:7" ht="15" customHeight="1">
      <c r="G14289" s="488"/>
    </row>
    <row r="14290" spans="7:7" ht="15" customHeight="1">
      <c r="G14290" s="488"/>
    </row>
    <row r="14291" spans="7:7" ht="15" customHeight="1">
      <c r="G14291" s="488"/>
    </row>
    <row r="14292" spans="7:7" ht="15" customHeight="1">
      <c r="G14292" s="488"/>
    </row>
    <row r="14293" spans="7:7" ht="15" customHeight="1">
      <c r="G14293" s="488"/>
    </row>
    <row r="14294" spans="7:7" ht="15" customHeight="1">
      <c r="G14294" s="488"/>
    </row>
    <row r="14295" spans="7:7" ht="15" customHeight="1">
      <c r="G14295" s="488"/>
    </row>
    <row r="14296" spans="7:7" ht="15" customHeight="1">
      <c r="G14296" s="488"/>
    </row>
    <row r="14297" spans="7:7" ht="15" customHeight="1">
      <c r="G14297" s="488"/>
    </row>
    <row r="14298" spans="7:7" ht="15" customHeight="1">
      <c r="G14298" s="488"/>
    </row>
    <row r="14299" spans="7:7" ht="15" customHeight="1">
      <c r="G14299" s="488"/>
    </row>
    <row r="14300" spans="7:7" ht="15" customHeight="1">
      <c r="G14300" s="488"/>
    </row>
    <row r="14301" spans="7:7" ht="15" customHeight="1">
      <c r="G14301" s="488"/>
    </row>
    <row r="14302" spans="7:7" ht="15" customHeight="1">
      <c r="G14302" s="488"/>
    </row>
    <row r="14303" spans="7:7" ht="15" customHeight="1">
      <c r="G14303" s="488"/>
    </row>
    <row r="14304" spans="7:7" ht="15" customHeight="1">
      <c r="G14304" s="488"/>
    </row>
    <row r="14305" spans="7:7" ht="15" customHeight="1">
      <c r="G14305" s="488"/>
    </row>
    <row r="14306" spans="7:7" ht="15" customHeight="1">
      <c r="G14306" s="488"/>
    </row>
    <row r="14307" spans="7:7" ht="15" customHeight="1">
      <c r="G14307" s="488"/>
    </row>
    <row r="14308" spans="7:7" ht="15" customHeight="1">
      <c r="G14308" s="488"/>
    </row>
    <row r="14309" spans="7:7" ht="15" customHeight="1">
      <c r="G14309" s="488"/>
    </row>
    <row r="14310" spans="7:7" ht="15" customHeight="1">
      <c r="G14310" s="488"/>
    </row>
    <row r="14311" spans="7:7" ht="15" customHeight="1">
      <c r="G14311" s="488"/>
    </row>
    <row r="14312" spans="7:7" ht="15" customHeight="1">
      <c r="G14312" s="488"/>
    </row>
    <row r="14313" spans="7:7" ht="15" customHeight="1">
      <c r="G14313" s="488"/>
    </row>
    <row r="14314" spans="7:7" ht="15" customHeight="1">
      <c r="G14314" s="488"/>
    </row>
    <row r="14315" spans="7:7" ht="15" customHeight="1">
      <c r="G14315" s="488"/>
    </row>
    <row r="14316" spans="7:7" ht="15" customHeight="1">
      <c r="G14316" s="488"/>
    </row>
    <row r="14317" spans="7:7" ht="15" customHeight="1">
      <c r="G14317" s="488"/>
    </row>
    <row r="14318" spans="7:7" ht="15" customHeight="1">
      <c r="G14318" s="488"/>
    </row>
    <row r="14319" spans="7:7" ht="15" customHeight="1">
      <c r="G14319" s="488"/>
    </row>
    <row r="14320" spans="7:7" ht="15" customHeight="1">
      <c r="G14320" s="488"/>
    </row>
    <row r="14321" spans="7:7" ht="15" customHeight="1">
      <c r="G14321" s="488"/>
    </row>
    <row r="14322" spans="7:7" ht="15" customHeight="1">
      <c r="G14322" s="488"/>
    </row>
    <row r="14323" spans="7:7" ht="15" customHeight="1">
      <c r="G14323" s="488"/>
    </row>
    <row r="14324" spans="7:7" ht="15" customHeight="1">
      <c r="G14324" s="488"/>
    </row>
    <row r="14325" spans="7:7" ht="15" customHeight="1">
      <c r="G14325" s="488"/>
    </row>
    <row r="14326" spans="7:7" ht="15" customHeight="1">
      <c r="G14326" s="488"/>
    </row>
    <row r="14327" spans="7:7" ht="15" customHeight="1">
      <c r="G14327" s="488"/>
    </row>
    <row r="14328" spans="7:7" ht="15" customHeight="1">
      <c r="G14328" s="488"/>
    </row>
    <row r="14329" spans="7:7" ht="15" customHeight="1">
      <c r="G14329" s="488"/>
    </row>
    <row r="14330" spans="7:7" ht="15" customHeight="1">
      <c r="G14330" s="488"/>
    </row>
    <row r="14331" spans="7:7" ht="15" customHeight="1">
      <c r="G14331" s="488"/>
    </row>
    <row r="14332" spans="7:7" ht="15" customHeight="1">
      <c r="G14332" s="488"/>
    </row>
    <row r="14333" spans="7:7" ht="15" customHeight="1">
      <c r="G14333" s="488"/>
    </row>
    <row r="14334" spans="7:7" ht="15" customHeight="1">
      <c r="G14334" s="488"/>
    </row>
    <row r="14335" spans="7:7" ht="15" customHeight="1">
      <c r="G14335" s="488"/>
    </row>
    <row r="14336" spans="7:7" ht="15" customHeight="1">
      <c r="G14336" s="488"/>
    </row>
    <row r="14337" spans="7:7" ht="15" customHeight="1">
      <c r="G14337" s="488"/>
    </row>
    <row r="14338" spans="7:7" ht="15" customHeight="1">
      <c r="G14338" s="488"/>
    </row>
    <row r="14339" spans="7:7" ht="15" customHeight="1">
      <c r="G14339" s="488"/>
    </row>
    <row r="14340" spans="7:7" ht="15" customHeight="1">
      <c r="G14340" s="488"/>
    </row>
    <row r="14341" spans="7:7" ht="15" customHeight="1">
      <c r="G14341" s="488"/>
    </row>
    <row r="14342" spans="7:7" ht="15" customHeight="1">
      <c r="G14342" s="488"/>
    </row>
    <row r="14343" spans="7:7" ht="15" customHeight="1">
      <c r="G14343" s="488"/>
    </row>
    <row r="14344" spans="7:7" ht="15" customHeight="1">
      <c r="G14344" s="488"/>
    </row>
    <row r="14345" spans="7:7" ht="15" customHeight="1">
      <c r="G14345" s="488"/>
    </row>
    <row r="14346" spans="7:7" ht="15" customHeight="1">
      <c r="G14346" s="488"/>
    </row>
    <row r="14347" spans="7:7" ht="15" customHeight="1">
      <c r="G14347" s="488"/>
    </row>
    <row r="14348" spans="7:7" ht="15" customHeight="1">
      <c r="G14348" s="488"/>
    </row>
    <row r="14349" spans="7:7" ht="15" customHeight="1">
      <c r="G14349" s="488"/>
    </row>
    <row r="14350" spans="7:7" ht="15" customHeight="1">
      <c r="G14350" s="488"/>
    </row>
    <row r="14351" spans="7:7" ht="15" customHeight="1">
      <c r="G14351" s="488"/>
    </row>
    <row r="14352" spans="7:7" ht="15" customHeight="1">
      <c r="G14352" s="488"/>
    </row>
    <row r="14353" spans="7:7" ht="15" customHeight="1">
      <c r="G14353" s="488"/>
    </row>
    <row r="14354" spans="7:7" ht="15" customHeight="1">
      <c r="G14354" s="488"/>
    </row>
    <row r="14355" spans="7:7" ht="15" customHeight="1">
      <c r="G14355" s="488"/>
    </row>
    <row r="14356" spans="7:7" ht="15" customHeight="1">
      <c r="G14356" s="488"/>
    </row>
    <row r="14357" spans="7:7" ht="15" customHeight="1">
      <c r="G14357" s="488"/>
    </row>
    <row r="14358" spans="7:7" ht="15" customHeight="1">
      <c r="G14358" s="488"/>
    </row>
    <row r="14359" spans="7:7" ht="15" customHeight="1">
      <c r="G14359" s="488"/>
    </row>
    <row r="14360" spans="7:7" ht="15" customHeight="1">
      <c r="G14360" s="488"/>
    </row>
    <row r="14361" spans="7:7" ht="15" customHeight="1">
      <c r="G14361" s="488"/>
    </row>
    <row r="14362" spans="7:7" ht="15" customHeight="1">
      <c r="G14362" s="488"/>
    </row>
    <row r="14363" spans="7:7" ht="15" customHeight="1">
      <c r="G14363" s="488"/>
    </row>
    <row r="14364" spans="7:7" ht="15" customHeight="1">
      <c r="G14364" s="488"/>
    </row>
    <row r="14365" spans="7:7" ht="15" customHeight="1">
      <c r="G14365" s="488"/>
    </row>
    <row r="14366" spans="7:7" ht="15" customHeight="1">
      <c r="G14366" s="488"/>
    </row>
    <row r="14367" spans="7:7" ht="15" customHeight="1">
      <c r="G14367" s="488"/>
    </row>
    <row r="14368" spans="7:7" ht="15" customHeight="1">
      <c r="G14368" s="488"/>
    </row>
    <row r="14369" spans="7:7" ht="15" customHeight="1">
      <c r="G14369" s="488"/>
    </row>
    <row r="14370" spans="7:7" ht="15" customHeight="1">
      <c r="G14370" s="488"/>
    </row>
    <row r="14371" spans="7:7" ht="15" customHeight="1">
      <c r="G14371" s="488"/>
    </row>
    <row r="14372" spans="7:7" ht="15" customHeight="1">
      <c r="G14372" s="488"/>
    </row>
    <row r="14373" spans="7:7" ht="15" customHeight="1">
      <c r="G14373" s="488"/>
    </row>
    <row r="14374" spans="7:7" ht="15" customHeight="1">
      <c r="G14374" s="488"/>
    </row>
    <row r="14375" spans="7:7" ht="15" customHeight="1">
      <c r="G14375" s="488"/>
    </row>
    <row r="14376" spans="7:7" ht="15" customHeight="1">
      <c r="G14376" s="488"/>
    </row>
    <row r="14377" spans="7:7" ht="15" customHeight="1">
      <c r="G14377" s="488"/>
    </row>
    <row r="14378" spans="7:7" ht="15" customHeight="1">
      <c r="G14378" s="488"/>
    </row>
    <row r="14379" spans="7:7" ht="15" customHeight="1">
      <c r="G14379" s="488"/>
    </row>
    <row r="14380" spans="7:7" ht="15" customHeight="1">
      <c r="G14380" s="488"/>
    </row>
    <row r="14381" spans="7:7" ht="15" customHeight="1">
      <c r="G14381" s="488"/>
    </row>
    <row r="14382" spans="7:7" ht="15" customHeight="1">
      <c r="G14382" s="488"/>
    </row>
    <row r="14383" spans="7:7" ht="15" customHeight="1">
      <c r="G14383" s="488"/>
    </row>
    <row r="14384" spans="7:7" ht="15" customHeight="1">
      <c r="G14384" s="488"/>
    </row>
    <row r="14385" spans="7:7" ht="15" customHeight="1">
      <c r="G14385" s="488"/>
    </row>
    <row r="14386" spans="7:7" ht="15" customHeight="1">
      <c r="G14386" s="488"/>
    </row>
    <row r="14387" spans="7:7" ht="15" customHeight="1">
      <c r="G14387" s="488"/>
    </row>
    <row r="14388" spans="7:7" ht="15" customHeight="1">
      <c r="G14388" s="488"/>
    </row>
    <row r="14389" spans="7:7" ht="15" customHeight="1">
      <c r="G14389" s="488"/>
    </row>
    <row r="14390" spans="7:7" ht="15" customHeight="1">
      <c r="G14390" s="488"/>
    </row>
    <row r="14391" spans="7:7" ht="15" customHeight="1">
      <c r="G14391" s="488"/>
    </row>
    <row r="14392" spans="7:7" ht="15" customHeight="1">
      <c r="G14392" s="488"/>
    </row>
    <row r="14393" spans="7:7" ht="15" customHeight="1">
      <c r="G14393" s="488"/>
    </row>
    <row r="14394" spans="7:7" ht="15" customHeight="1">
      <c r="G14394" s="488"/>
    </row>
    <row r="14395" spans="7:7" ht="15" customHeight="1">
      <c r="G14395" s="488"/>
    </row>
    <row r="14396" spans="7:7" ht="15" customHeight="1">
      <c r="G14396" s="488"/>
    </row>
    <row r="14397" spans="7:7" ht="15" customHeight="1">
      <c r="G14397" s="488"/>
    </row>
    <row r="14398" spans="7:7" ht="15" customHeight="1">
      <c r="G14398" s="488"/>
    </row>
    <row r="14399" spans="7:7" ht="15" customHeight="1">
      <c r="G14399" s="488"/>
    </row>
    <row r="14400" spans="7:7" ht="15" customHeight="1">
      <c r="G14400" s="488"/>
    </row>
    <row r="14401" spans="7:7" ht="15" customHeight="1">
      <c r="G14401" s="488"/>
    </row>
    <row r="14402" spans="7:7" ht="15" customHeight="1">
      <c r="G14402" s="488"/>
    </row>
    <row r="14403" spans="7:7" ht="15" customHeight="1">
      <c r="G14403" s="488"/>
    </row>
    <row r="14404" spans="7:7" ht="15" customHeight="1">
      <c r="G14404" s="488"/>
    </row>
    <row r="14405" spans="7:7" ht="15" customHeight="1">
      <c r="G14405" s="488"/>
    </row>
    <row r="14406" spans="7:7" ht="15" customHeight="1">
      <c r="G14406" s="488"/>
    </row>
    <row r="14407" spans="7:7" ht="15" customHeight="1">
      <c r="G14407" s="488"/>
    </row>
    <row r="14408" spans="7:7" ht="15" customHeight="1">
      <c r="G14408" s="488"/>
    </row>
    <row r="14409" spans="7:7" ht="15" customHeight="1">
      <c r="G14409" s="488"/>
    </row>
    <row r="14410" spans="7:7" ht="15" customHeight="1">
      <c r="G14410" s="488"/>
    </row>
    <row r="14411" spans="7:7" ht="15" customHeight="1">
      <c r="G14411" s="488"/>
    </row>
    <row r="14412" spans="7:7" ht="15" customHeight="1">
      <c r="G14412" s="488"/>
    </row>
    <row r="14413" spans="7:7" ht="15" customHeight="1">
      <c r="G14413" s="488"/>
    </row>
    <row r="14414" spans="7:7" ht="15" customHeight="1">
      <c r="G14414" s="488"/>
    </row>
    <row r="14415" spans="7:7" ht="15" customHeight="1">
      <c r="G14415" s="488"/>
    </row>
    <row r="14416" spans="7:7" ht="15" customHeight="1">
      <c r="G14416" s="488"/>
    </row>
    <row r="14417" spans="7:7" ht="15" customHeight="1">
      <c r="G14417" s="488"/>
    </row>
    <row r="14418" spans="7:7" ht="15" customHeight="1">
      <c r="G14418" s="488"/>
    </row>
    <row r="14419" spans="7:7" ht="15" customHeight="1">
      <c r="G14419" s="488"/>
    </row>
    <row r="14420" spans="7:7" ht="15" customHeight="1">
      <c r="G14420" s="488"/>
    </row>
    <row r="14421" spans="7:7" ht="15" customHeight="1">
      <c r="G14421" s="488"/>
    </row>
    <row r="14422" spans="7:7" ht="15" customHeight="1">
      <c r="G14422" s="488"/>
    </row>
    <row r="14423" spans="7:7" ht="15" customHeight="1">
      <c r="G14423" s="488"/>
    </row>
    <row r="14424" spans="7:7" ht="15" customHeight="1">
      <c r="G14424" s="488"/>
    </row>
    <row r="14425" spans="7:7" ht="15" customHeight="1">
      <c r="G14425" s="488"/>
    </row>
    <row r="14426" spans="7:7" ht="15" customHeight="1">
      <c r="G14426" s="488"/>
    </row>
    <row r="14427" spans="7:7" ht="15" customHeight="1">
      <c r="G14427" s="488"/>
    </row>
    <row r="14428" spans="7:7" ht="15" customHeight="1">
      <c r="G14428" s="488"/>
    </row>
    <row r="14429" spans="7:7" ht="15" customHeight="1">
      <c r="G14429" s="488"/>
    </row>
    <row r="14430" spans="7:7" ht="15" customHeight="1">
      <c r="G14430" s="488"/>
    </row>
    <row r="14431" spans="7:7" ht="15" customHeight="1">
      <c r="G14431" s="488"/>
    </row>
    <row r="14432" spans="7:7" ht="15" customHeight="1">
      <c r="G14432" s="488"/>
    </row>
    <row r="14433" spans="7:7" ht="15" customHeight="1">
      <c r="G14433" s="488"/>
    </row>
    <row r="14434" spans="7:7" ht="15" customHeight="1">
      <c r="G14434" s="488"/>
    </row>
    <row r="14435" spans="7:7" ht="15" customHeight="1">
      <c r="G14435" s="488"/>
    </row>
    <row r="14436" spans="7:7" ht="15" customHeight="1">
      <c r="G14436" s="488"/>
    </row>
    <row r="14437" spans="7:7" ht="15" customHeight="1">
      <c r="G14437" s="488"/>
    </row>
    <row r="14438" spans="7:7" ht="15" customHeight="1">
      <c r="G14438" s="488"/>
    </row>
    <row r="14439" spans="7:7" ht="15" customHeight="1">
      <c r="G14439" s="488"/>
    </row>
    <row r="14440" spans="7:7" ht="15" customHeight="1">
      <c r="G14440" s="488"/>
    </row>
    <row r="14441" spans="7:7" ht="15" customHeight="1">
      <c r="G14441" s="488"/>
    </row>
    <row r="14442" spans="7:7" ht="15" customHeight="1">
      <c r="G14442" s="488"/>
    </row>
    <row r="14443" spans="7:7" ht="15" customHeight="1">
      <c r="G14443" s="488"/>
    </row>
    <row r="14444" spans="7:7" ht="15" customHeight="1">
      <c r="G14444" s="488"/>
    </row>
    <row r="14445" spans="7:7" ht="15" customHeight="1">
      <c r="G14445" s="488"/>
    </row>
    <row r="14446" spans="7:7" ht="15" customHeight="1">
      <c r="G14446" s="488"/>
    </row>
    <row r="14447" spans="7:7" ht="15" customHeight="1">
      <c r="G14447" s="488"/>
    </row>
    <row r="14448" spans="7:7" ht="15" customHeight="1">
      <c r="G14448" s="488"/>
    </row>
    <row r="14449" spans="7:7" ht="15" customHeight="1">
      <c r="G14449" s="488"/>
    </row>
    <row r="14450" spans="7:7" ht="15" customHeight="1">
      <c r="G14450" s="488"/>
    </row>
    <row r="14451" spans="7:7" ht="15" customHeight="1">
      <c r="G14451" s="488"/>
    </row>
    <row r="14452" spans="7:7" ht="15" customHeight="1">
      <c r="G14452" s="488"/>
    </row>
    <row r="14453" spans="7:7" ht="15" customHeight="1">
      <c r="G14453" s="488"/>
    </row>
    <row r="14454" spans="7:7" ht="15" customHeight="1">
      <c r="G14454" s="488"/>
    </row>
    <row r="14455" spans="7:7" ht="15" customHeight="1">
      <c r="G14455" s="488"/>
    </row>
    <row r="14456" spans="7:7" ht="15" customHeight="1">
      <c r="G14456" s="488"/>
    </row>
    <row r="14457" spans="7:7" ht="15" customHeight="1">
      <c r="G14457" s="488"/>
    </row>
    <row r="14458" spans="7:7" ht="15" customHeight="1">
      <c r="G14458" s="488"/>
    </row>
    <row r="14459" spans="7:7" ht="15" customHeight="1">
      <c r="G14459" s="488"/>
    </row>
    <row r="14460" spans="7:7" ht="15" customHeight="1">
      <c r="G14460" s="488"/>
    </row>
    <row r="14461" spans="7:7" ht="15" customHeight="1">
      <c r="G14461" s="488"/>
    </row>
    <row r="14462" spans="7:7" ht="15" customHeight="1">
      <c r="G14462" s="488"/>
    </row>
    <row r="14463" spans="7:7" ht="15" customHeight="1">
      <c r="G14463" s="488"/>
    </row>
    <row r="14464" spans="7:7" ht="15" customHeight="1">
      <c r="G14464" s="488"/>
    </row>
    <row r="14465" spans="7:7" ht="15" customHeight="1">
      <c r="G14465" s="488"/>
    </row>
    <row r="14466" spans="7:7" ht="15" customHeight="1">
      <c r="G14466" s="488"/>
    </row>
    <row r="14467" spans="7:7" ht="15" customHeight="1">
      <c r="G14467" s="488"/>
    </row>
    <row r="14468" spans="7:7" ht="15" customHeight="1">
      <c r="G14468" s="488"/>
    </row>
    <row r="14469" spans="7:7" ht="15" customHeight="1">
      <c r="G14469" s="488"/>
    </row>
    <row r="14470" spans="7:7" ht="15" customHeight="1">
      <c r="G14470" s="488"/>
    </row>
    <row r="14471" spans="7:7" ht="15" customHeight="1">
      <c r="G14471" s="488"/>
    </row>
    <row r="14472" spans="7:7" ht="15" customHeight="1">
      <c r="G14472" s="488"/>
    </row>
    <row r="14473" spans="7:7" ht="15" customHeight="1">
      <c r="G14473" s="488"/>
    </row>
    <row r="14474" spans="7:7" ht="15" customHeight="1">
      <c r="G14474" s="488"/>
    </row>
    <row r="14475" spans="7:7" ht="15" customHeight="1">
      <c r="G14475" s="488"/>
    </row>
    <row r="14476" spans="7:7" ht="15" customHeight="1">
      <c r="G14476" s="488"/>
    </row>
    <row r="14477" spans="7:7" ht="15" customHeight="1">
      <c r="G14477" s="488"/>
    </row>
    <row r="14478" spans="7:7" ht="15" customHeight="1">
      <c r="G14478" s="488"/>
    </row>
    <row r="14479" spans="7:7" ht="15" customHeight="1">
      <c r="G14479" s="488"/>
    </row>
    <row r="14480" spans="7:7" ht="15" customHeight="1">
      <c r="G14480" s="488"/>
    </row>
    <row r="14481" spans="7:7" ht="15" customHeight="1">
      <c r="G14481" s="488"/>
    </row>
    <row r="14482" spans="7:7" ht="15" customHeight="1">
      <c r="G14482" s="488"/>
    </row>
    <row r="14483" spans="7:7" ht="15" customHeight="1">
      <c r="G14483" s="488"/>
    </row>
    <row r="14484" spans="7:7" ht="15" customHeight="1">
      <c r="G14484" s="488"/>
    </row>
    <row r="14485" spans="7:7" ht="15" customHeight="1">
      <c r="G14485" s="488"/>
    </row>
    <row r="14486" spans="7:7" ht="15" customHeight="1">
      <c r="G14486" s="488"/>
    </row>
    <row r="14487" spans="7:7" ht="15" customHeight="1">
      <c r="G14487" s="488"/>
    </row>
    <row r="14488" spans="7:7" ht="15" customHeight="1">
      <c r="G14488" s="488"/>
    </row>
    <row r="14489" spans="7:7" ht="15" customHeight="1">
      <c r="G14489" s="488"/>
    </row>
    <row r="14490" spans="7:7" ht="15" customHeight="1">
      <c r="G14490" s="488"/>
    </row>
    <row r="14491" spans="7:7" ht="15" customHeight="1">
      <c r="G14491" s="488"/>
    </row>
    <row r="14492" spans="7:7" ht="15" customHeight="1">
      <c r="G14492" s="488"/>
    </row>
    <row r="14493" spans="7:7" ht="15" customHeight="1">
      <c r="G14493" s="488"/>
    </row>
    <row r="14494" spans="7:7" ht="15" customHeight="1">
      <c r="G14494" s="488"/>
    </row>
    <row r="14495" spans="7:7" ht="15" customHeight="1">
      <c r="G14495" s="488"/>
    </row>
    <row r="14496" spans="7:7" ht="15" customHeight="1">
      <c r="G14496" s="488"/>
    </row>
    <row r="14497" spans="7:7" ht="15" customHeight="1">
      <c r="G14497" s="488"/>
    </row>
    <row r="14498" spans="7:7" ht="15" customHeight="1">
      <c r="G14498" s="488"/>
    </row>
    <row r="14499" spans="7:7" ht="15" customHeight="1">
      <c r="G14499" s="488"/>
    </row>
    <row r="14500" spans="7:7" ht="15" customHeight="1">
      <c r="G14500" s="488"/>
    </row>
    <row r="14501" spans="7:7" ht="15" customHeight="1">
      <c r="G14501" s="488"/>
    </row>
    <row r="14502" spans="7:7" ht="15" customHeight="1">
      <c r="G14502" s="488"/>
    </row>
    <row r="14503" spans="7:7" ht="15" customHeight="1">
      <c r="G14503" s="488"/>
    </row>
    <row r="14504" spans="7:7" ht="15" customHeight="1">
      <c r="G14504" s="488"/>
    </row>
    <row r="14505" spans="7:7" ht="15" customHeight="1">
      <c r="G14505" s="488"/>
    </row>
    <row r="14506" spans="7:7" ht="15" customHeight="1">
      <c r="G14506" s="488"/>
    </row>
    <row r="14507" spans="7:7" ht="15" customHeight="1">
      <c r="G14507" s="488"/>
    </row>
    <row r="14508" spans="7:7" ht="15" customHeight="1">
      <c r="G14508" s="488"/>
    </row>
    <row r="14509" spans="7:7" ht="15" customHeight="1">
      <c r="G14509" s="488"/>
    </row>
    <row r="14510" spans="7:7" ht="15" customHeight="1">
      <c r="G14510" s="488"/>
    </row>
    <row r="14511" spans="7:7" ht="15" customHeight="1">
      <c r="G14511" s="488"/>
    </row>
    <row r="14512" spans="7:7" ht="15" customHeight="1">
      <c r="G14512" s="488"/>
    </row>
    <row r="14513" spans="7:7" ht="15" customHeight="1">
      <c r="G14513" s="488"/>
    </row>
    <row r="14514" spans="7:7" ht="15" customHeight="1">
      <c r="G14514" s="488"/>
    </row>
    <row r="14515" spans="7:7" ht="15" customHeight="1">
      <c r="G14515" s="488"/>
    </row>
    <row r="14516" spans="7:7" ht="15" customHeight="1">
      <c r="G14516" s="488"/>
    </row>
    <row r="14517" spans="7:7" ht="15" customHeight="1">
      <c r="G14517" s="488"/>
    </row>
    <row r="14518" spans="7:7" ht="15" customHeight="1">
      <c r="G14518" s="488"/>
    </row>
    <row r="14519" spans="7:7" ht="15" customHeight="1">
      <c r="G14519" s="488"/>
    </row>
    <row r="14520" spans="7:7" ht="15" customHeight="1">
      <c r="G14520" s="488"/>
    </row>
    <row r="14521" spans="7:7" ht="15" customHeight="1">
      <c r="G14521" s="488"/>
    </row>
    <row r="14522" spans="7:7" ht="15" customHeight="1">
      <c r="G14522" s="488"/>
    </row>
    <row r="14523" spans="7:7" ht="15" customHeight="1">
      <c r="G14523" s="488"/>
    </row>
    <row r="14524" spans="7:7" ht="15" customHeight="1">
      <c r="G14524" s="488"/>
    </row>
    <row r="14525" spans="7:7" ht="15" customHeight="1">
      <c r="G14525" s="488"/>
    </row>
    <row r="14526" spans="7:7" ht="15" customHeight="1">
      <c r="G14526" s="488"/>
    </row>
    <row r="14527" spans="7:7" ht="15" customHeight="1">
      <c r="G14527" s="488"/>
    </row>
    <row r="14528" spans="7:7" ht="15" customHeight="1">
      <c r="G14528" s="488"/>
    </row>
    <row r="14529" spans="7:7" ht="15" customHeight="1">
      <c r="G14529" s="488"/>
    </row>
    <row r="14530" spans="7:7" ht="15" customHeight="1">
      <c r="G14530" s="488"/>
    </row>
    <row r="14531" spans="7:7" ht="15" customHeight="1">
      <c r="G14531" s="488"/>
    </row>
    <row r="14532" spans="7:7" ht="15" customHeight="1">
      <c r="G14532" s="488"/>
    </row>
    <row r="14533" spans="7:7" ht="15" customHeight="1">
      <c r="G14533" s="488"/>
    </row>
    <row r="14534" spans="7:7" ht="15" customHeight="1">
      <c r="G14534" s="488"/>
    </row>
    <row r="14535" spans="7:7" ht="15" customHeight="1">
      <c r="G14535" s="488"/>
    </row>
    <row r="14536" spans="7:7" ht="15" customHeight="1">
      <c r="G14536" s="488"/>
    </row>
    <row r="14537" spans="7:7" ht="15" customHeight="1">
      <c r="G14537" s="488"/>
    </row>
    <row r="14538" spans="7:7" ht="15" customHeight="1">
      <c r="G14538" s="488"/>
    </row>
    <row r="14539" spans="7:7" ht="15" customHeight="1">
      <c r="G14539" s="488"/>
    </row>
    <row r="14540" spans="7:7" ht="15" customHeight="1">
      <c r="G14540" s="488"/>
    </row>
    <row r="14541" spans="7:7" ht="15" customHeight="1">
      <c r="G14541" s="488"/>
    </row>
    <row r="14542" spans="7:7" ht="15" customHeight="1">
      <c r="G14542" s="488"/>
    </row>
    <row r="14543" spans="7:7" ht="15" customHeight="1">
      <c r="G14543" s="488"/>
    </row>
    <row r="14544" spans="7:7" ht="15" customHeight="1">
      <c r="G14544" s="488"/>
    </row>
    <row r="14545" spans="7:7" ht="15" customHeight="1">
      <c r="G14545" s="488"/>
    </row>
    <row r="14546" spans="7:7" ht="15" customHeight="1">
      <c r="G14546" s="488"/>
    </row>
    <row r="14547" spans="7:7" ht="15" customHeight="1">
      <c r="G14547" s="488"/>
    </row>
    <row r="14548" spans="7:7" ht="15" customHeight="1">
      <c r="G14548" s="488"/>
    </row>
    <row r="14549" spans="7:7" ht="15" customHeight="1">
      <c r="G14549" s="488"/>
    </row>
    <row r="14550" spans="7:7" ht="15" customHeight="1">
      <c r="G14550" s="488"/>
    </row>
    <row r="14551" spans="7:7" ht="15" customHeight="1">
      <c r="G14551" s="488"/>
    </row>
    <row r="14552" spans="7:7" ht="15" customHeight="1">
      <c r="G14552" s="488"/>
    </row>
    <row r="14553" spans="7:7" ht="15" customHeight="1">
      <c r="G14553" s="488"/>
    </row>
    <row r="14554" spans="7:7" ht="15" customHeight="1">
      <c r="G14554" s="488"/>
    </row>
    <row r="14555" spans="7:7" ht="15" customHeight="1">
      <c r="G14555" s="488"/>
    </row>
    <row r="14556" spans="7:7" ht="15" customHeight="1">
      <c r="G14556" s="488"/>
    </row>
    <row r="14557" spans="7:7" ht="15" customHeight="1">
      <c r="G14557" s="488"/>
    </row>
    <row r="14558" spans="7:7" ht="15" customHeight="1">
      <c r="G14558" s="488"/>
    </row>
    <row r="14559" spans="7:7" ht="15" customHeight="1">
      <c r="G14559" s="488"/>
    </row>
    <row r="14560" spans="7:7" ht="15" customHeight="1">
      <c r="G14560" s="488"/>
    </row>
    <row r="14561" spans="7:7" ht="15" customHeight="1">
      <c r="G14561" s="488"/>
    </row>
    <row r="14562" spans="7:7" ht="15" customHeight="1">
      <c r="G14562" s="488"/>
    </row>
    <row r="14563" spans="7:7" ht="15" customHeight="1">
      <c r="G14563" s="488"/>
    </row>
    <row r="14564" spans="7:7" ht="15" customHeight="1">
      <c r="G14564" s="488"/>
    </row>
    <row r="14565" spans="7:7" ht="15" customHeight="1">
      <c r="G14565" s="488"/>
    </row>
    <row r="14566" spans="7:7" ht="15" customHeight="1">
      <c r="G14566" s="488"/>
    </row>
    <row r="14567" spans="7:7" ht="15" customHeight="1">
      <c r="G14567" s="488"/>
    </row>
    <row r="14568" spans="7:7" ht="15" customHeight="1">
      <c r="G14568" s="488"/>
    </row>
    <row r="14569" spans="7:7" ht="15" customHeight="1">
      <c r="G14569" s="488"/>
    </row>
    <row r="14570" spans="7:7" ht="15" customHeight="1">
      <c r="G14570" s="488"/>
    </row>
    <row r="14571" spans="7:7" ht="15" customHeight="1">
      <c r="G14571" s="488"/>
    </row>
    <row r="14572" spans="7:7" ht="15" customHeight="1">
      <c r="G14572" s="488"/>
    </row>
    <row r="14573" spans="7:7" ht="15" customHeight="1">
      <c r="G14573" s="488"/>
    </row>
    <row r="14574" spans="7:7" ht="15" customHeight="1">
      <c r="G14574" s="488"/>
    </row>
    <row r="14575" spans="7:7" ht="15" customHeight="1">
      <c r="G14575" s="488"/>
    </row>
    <row r="14576" spans="7:7" ht="15" customHeight="1">
      <c r="G14576" s="488"/>
    </row>
    <row r="14577" spans="7:7" ht="15" customHeight="1">
      <c r="G14577" s="488"/>
    </row>
    <row r="14578" spans="7:7" ht="15" customHeight="1">
      <c r="G14578" s="488"/>
    </row>
    <row r="14579" spans="7:7" ht="15" customHeight="1">
      <c r="G14579" s="488"/>
    </row>
    <row r="14580" spans="7:7" ht="15" customHeight="1">
      <c r="G14580" s="488"/>
    </row>
    <row r="14581" spans="7:7" ht="15" customHeight="1">
      <c r="G14581" s="488"/>
    </row>
    <row r="14582" spans="7:7" ht="15" customHeight="1">
      <c r="G14582" s="488"/>
    </row>
    <row r="14583" spans="7:7" ht="15" customHeight="1">
      <c r="G14583" s="488"/>
    </row>
    <row r="14584" spans="7:7" ht="15" customHeight="1">
      <c r="G14584" s="488"/>
    </row>
    <row r="14585" spans="7:7" ht="15" customHeight="1">
      <c r="G14585" s="488"/>
    </row>
    <row r="14586" spans="7:7" ht="15" customHeight="1">
      <c r="G14586" s="488"/>
    </row>
    <row r="14587" spans="7:7" ht="15" customHeight="1">
      <c r="G14587" s="488"/>
    </row>
    <row r="14588" spans="7:7" ht="15" customHeight="1">
      <c r="G14588" s="488"/>
    </row>
    <row r="14589" spans="7:7" ht="15" customHeight="1">
      <c r="G14589" s="488"/>
    </row>
    <row r="14590" spans="7:7" ht="15" customHeight="1">
      <c r="G14590" s="488"/>
    </row>
    <row r="14591" spans="7:7" ht="15" customHeight="1">
      <c r="G14591" s="488"/>
    </row>
    <row r="14592" spans="7:7" ht="15" customHeight="1">
      <c r="G14592" s="488"/>
    </row>
    <row r="14593" spans="7:7" ht="15" customHeight="1">
      <c r="G14593" s="488"/>
    </row>
    <row r="14594" spans="7:7" ht="15" customHeight="1">
      <c r="G14594" s="488"/>
    </row>
    <row r="14595" spans="7:7" ht="15" customHeight="1">
      <c r="G14595" s="488"/>
    </row>
    <row r="14596" spans="7:7" ht="15" customHeight="1">
      <c r="G14596" s="488"/>
    </row>
    <row r="14597" spans="7:7" ht="15" customHeight="1">
      <c r="G14597" s="488"/>
    </row>
    <row r="14598" spans="7:7" ht="15" customHeight="1">
      <c r="G14598" s="488"/>
    </row>
    <row r="14599" spans="7:7" ht="15" customHeight="1">
      <c r="G14599" s="488"/>
    </row>
    <row r="14600" spans="7:7" ht="15" customHeight="1">
      <c r="G14600" s="488"/>
    </row>
    <row r="14601" spans="7:7" ht="15" customHeight="1">
      <c r="G14601" s="488"/>
    </row>
    <row r="14602" spans="7:7" ht="15" customHeight="1">
      <c r="G14602" s="488"/>
    </row>
    <row r="14603" spans="7:7" ht="15" customHeight="1">
      <c r="G14603" s="488"/>
    </row>
    <row r="14604" spans="7:7" ht="15" customHeight="1">
      <c r="G14604" s="488"/>
    </row>
    <row r="14605" spans="7:7" ht="15" customHeight="1">
      <c r="G14605" s="488"/>
    </row>
    <row r="14606" spans="7:7" ht="15" customHeight="1">
      <c r="G14606" s="488"/>
    </row>
    <row r="14607" spans="7:7" ht="15" customHeight="1">
      <c r="G14607" s="488"/>
    </row>
    <row r="14608" spans="7:7" ht="15" customHeight="1">
      <c r="G14608" s="488"/>
    </row>
    <row r="14609" spans="7:7" ht="15" customHeight="1">
      <c r="G14609" s="488"/>
    </row>
    <row r="14610" spans="7:7" ht="15" customHeight="1">
      <c r="G14610" s="488"/>
    </row>
    <row r="14611" spans="7:7" ht="15" customHeight="1">
      <c r="G14611" s="488"/>
    </row>
    <row r="14612" spans="7:7" ht="15" customHeight="1">
      <c r="G14612" s="488"/>
    </row>
    <row r="14613" spans="7:7" ht="15" customHeight="1">
      <c r="G14613" s="488"/>
    </row>
    <row r="14614" spans="7:7" ht="15" customHeight="1">
      <c r="G14614" s="488"/>
    </row>
    <row r="14615" spans="7:7" ht="15" customHeight="1">
      <c r="G14615" s="488"/>
    </row>
    <row r="14616" spans="7:7" ht="15" customHeight="1">
      <c r="G14616" s="488"/>
    </row>
    <row r="14617" spans="7:7" ht="15" customHeight="1">
      <c r="G14617" s="488"/>
    </row>
    <row r="14618" spans="7:7" ht="15" customHeight="1">
      <c r="G14618" s="488"/>
    </row>
    <row r="14619" spans="7:7" ht="15" customHeight="1">
      <c r="G14619" s="488"/>
    </row>
    <row r="14620" spans="7:7" ht="15" customHeight="1">
      <c r="G14620" s="488"/>
    </row>
    <row r="14621" spans="7:7" ht="15" customHeight="1">
      <c r="G14621" s="488"/>
    </row>
    <row r="14622" spans="7:7" ht="15" customHeight="1">
      <c r="G14622" s="488"/>
    </row>
    <row r="14623" spans="7:7" ht="15" customHeight="1">
      <c r="G14623" s="488"/>
    </row>
    <row r="14624" spans="7:7" ht="15" customHeight="1">
      <c r="G14624" s="488"/>
    </row>
    <row r="14625" spans="7:7" ht="15" customHeight="1">
      <c r="G14625" s="488"/>
    </row>
    <row r="14626" spans="7:7" ht="15" customHeight="1">
      <c r="G14626" s="488"/>
    </row>
    <row r="14627" spans="7:7" ht="15" customHeight="1">
      <c r="G14627" s="488"/>
    </row>
    <row r="14628" spans="7:7" ht="15" customHeight="1">
      <c r="G14628" s="488"/>
    </row>
    <row r="14629" spans="7:7" ht="15" customHeight="1">
      <c r="G14629" s="488"/>
    </row>
    <row r="14630" spans="7:7" ht="15" customHeight="1">
      <c r="G14630" s="488"/>
    </row>
    <row r="14631" spans="7:7" ht="15" customHeight="1">
      <c r="G14631" s="488"/>
    </row>
    <row r="14632" spans="7:7" ht="15" customHeight="1">
      <c r="G14632" s="488"/>
    </row>
    <row r="14633" spans="7:7" ht="15" customHeight="1">
      <c r="G14633" s="488"/>
    </row>
    <row r="14634" spans="7:7" ht="15" customHeight="1">
      <c r="G14634" s="488"/>
    </row>
    <row r="14635" spans="7:7" ht="15" customHeight="1">
      <c r="G14635" s="488"/>
    </row>
    <row r="14636" spans="7:7" ht="15" customHeight="1">
      <c r="G14636" s="488"/>
    </row>
    <row r="14637" spans="7:7" ht="15" customHeight="1">
      <c r="G14637" s="488"/>
    </row>
    <row r="14638" spans="7:7" ht="15" customHeight="1">
      <c r="G14638" s="488"/>
    </row>
    <row r="14639" spans="7:7" ht="15" customHeight="1">
      <c r="G14639" s="488"/>
    </row>
    <row r="14640" spans="7:7" ht="15" customHeight="1">
      <c r="G14640" s="488"/>
    </row>
    <row r="14641" spans="7:7" ht="15" customHeight="1">
      <c r="G14641" s="488"/>
    </row>
    <row r="14642" spans="7:7" ht="15" customHeight="1">
      <c r="G14642" s="488"/>
    </row>
    <row r="14643" spans="7:7" ht="15" customHeight="1">
      <c r="G14643" s="488"/>
    </row>
    <row r="14644" spans="7:7" ht="15" customHeight="1">
      <c r="G14644" s="488"/>
    </row>
    <row r="14645" spans="7:7" ht="15" customHeight="1">
      <c r="G14645" s="488"/>
    </row>
    <row r="14646" spans="7:7" ht="15" customHeight="1">
      <c r="G14646" s="488"/>
    </row>
    <row r="14647" spans="7:7" ht="15" customHeight="1">
      <c r="G14647" s="488"/>
    </row>
    <row r="14648" spans="7:7" ht="15" customHeight="1">
      <c r="G14648" s="488"/>
    </row>
    <row r="14649" spans="7:7" ht="15" customHeight="1">
      <c r="G14649" s="488"/>
    </row>
    <row r="14650" spans="7:7" ht="15" customHeight="1">
      <c r="G14650" s="488"/>
    </row>
    <row r="14651" spans="7:7" ht="15" customHeight="1">
      <c r="G14651" s="488"/>
    </row>
    <row r="14652" spans="7:7" ht="15" customHeight="1">
      <c r="G14652" s="488"/>
    </row>
    <row r="14653" spans="7:7" ht="15" customHeight="1">
      <c r="G14653" s="488"/>
    </row>
    <row r="14654" spans="7:7" ht="15" customHeight="1">
      <c r="G14654" s="488"/>
    </row>
    <row r="14655" spans="7:7" ht="15" customHeight="1">
      <c r="G14655" s="488"/>
    </row>
    <row r="14656" spans="7:7" ht="15" customHeight="1">
      <c r="G14656" s="488"/>
    </row>
    <row r="14657" spans="7:7" ht="15" customHeight="1">
      <c r="G14657" s="488"/>
    </row>
    <row r="14658" spans="7:7" ht="15" customHeight="1">
      <c r="G14658" s="488"/>
    </row>
    <row r="14659" spans="7:7" ht="15" customHeight="1">
      <c r="G14659" s="488"/>
    </row>
    <row r="14660" spans="7:7" ht="15" customHeight="1">
      <c r="G14660" s="488"/>
    </row>
    <row r="14661" spans="7:7" ht="15" customHeight="1">
      <c r="G14661" s="488"/>
    </row>
    <row r="14662" spans="7:7" ht="15" customHeight="1">
      <c r="G14662" s="488"/>
    </row>
    <row r="14663" spans="7:7" ht="15" customHeight="1">
      <c r="G14663" s="488"/>
    </row>
    <row r="14664" spans="7:7" ht="15" customHeight="1">
      <c r="G14664" s="488"/>
    </row>
    <row r="14665" spans="7:7" ht="15" customHeight="1">
      <c r="G14665" s="488"/>
    </row>
    <row r="14666" spans="7:7" ht="15" customHeight="1">
      <c r="G14666" s="488"/>
    </row>
    <row r="14667" spans="7:7" ht="15" customHeight="1">
      <c r="G14667" s="488"/>
    </row>
    <row r="14668" spans="7:7" ht="15" customHeight="1">
      <c r="G14668" s="488"/>
    </row>
    <row r="14669" spans="7:7" ht="15" customHeight="1">
      <c r="G14669" s="488"/>
    </row>
    <row r="14670" spans="7:7" ht="15" customHeight="1">
      <c r="G14670" s="488"/>
    </row>
    <row r="14671" spans="7:7" ht="15" customHeight="1">
      <c r="G14671" s="488"/>
    </row>
    <row r="14672" spans="7:7" ht="15" customHeight="1">
      <c r="G14672" s="488"/>
    </row>
    <row r="14673" spans="7:7" ht="15" customHeight="1">
      <c r="G14673" s="488"/>
    </row>
    <row r="14674" spans="7:7" ht="15" customHeight="1">
      <c r="G14674" s="488"/>
    </row>
    <row r="14675" spans="7:7" ht="15" customHeight="1">
      <c r="G14675" s="488"/>
    </row>
    <row r="14676" spans="7:7" ht="15" customHeight="1">
      <c r="G14676" s="488"/>
    </row>
    <row r="14677" spans="7:7" ht="15" customHeight="1">
      <c r="G14677" s="488"/>
    </row>
    <row r="14678" spans="7:7" ht="15" customHeight="1">
      <c r="G14678" s="488"/>
    </row>
    <row r="14679" spans="7:7" ht="15" customHeight="1">
      <c r="G14679" s="488"/>
    </row>
    <row r="14680" spans="7:7" ht="15" customHeight="1">
      <c r="G14680" s="488"/>
    </row>
    <row r="14681" spans="7:7" ht="15" customHeight="1">
      <c r="G14681" s="488"/>
    </row>
    <row r="14682" spans="7:7" ht="15" customHeight="1">
      <c r="G14682" s="488"/>
    </row>
    <row r="14683" spans="7:7" ht="15" customHeight="1">
      <c r="G14683" s="488"/>
    </row>
    <row r="14684" spans="7:7" ht="15" customHeight="1">
      <c r="G14684" s="488"/>
    </row>
    <row r="14685" spans="7:7" ht="15" customHeight="1">
      <c r="G14685" s="488"/>
    </row>
    <row r="14686" spans="7:7" ht="15" customHeight="1">
      <c r="G14686" s="488"/>
    </row>
    <row r="14687" spans="7:7" ht="15" customHeight="1">
      <c r="G14687" s="488"/>
    </row>
    <row r="14688" spans="7:7" ht="15" customHeight="1">
      <c r="G14688" s="488"/>
    </row>
    <row r="14689" spans="7:7" ht="15" customHeight="1">
      <c r="G14689" s="488"/>
    </row>
    <row r="14690" spans="7:7" ht="15" customHeight="1">
      <c r="G14690" s="488"/>
    </row>
    <row r="14691" spans="7:7" ht="15" customHeight="1">
      <c r="G14691" s="488"/>
    </row>
    <row r="14692" spans="7:7" ht="15" customHeight="1">
      <c r="G14692" s="488"/>
    </row>
    <row r="14693" spans="7:7" ht="15" customHeight="1">
      <c r="G14693" s="488"/>
    </row>
    <row r="14694" spans="7:7" ht="15" customHeight="1">
      <c r="G14694" s="488"/>
    </row>
    <row r="14695" spans="7:7" ht="15" customHeight="1">
      <c r="G14695" s="488"/>
    </row>
    <row r="14696" spans="7:7" ht="15" customHeight="1">
      <c r="G14696" s="488"/>
    </row>
    <row r="14697" spans="7:7" ht="15" customHeight="1">
      <c r="G14697" s="488"/>
    </row>
    <row r="14698" spans="7:7" ht="15" customHeight="1">
      <c r="G14698" s="488"/>
    </row>
    <row r="14699" spans="7:7" ht="15" customHeight="1">
      <c r="G14699" s="488"/>
    </row>
    <row r="14700" spans="7:7" ht="15" customHeight="1">
      <c r="G14700" s="488"/>
    </row>
    <row r="14701" spans="7:7" ht="15" customHeight="1">
      <c r="G14701" s="488"/>
    </row>
    <row r="14702" spans="7:7" ht="15" customHeight="1">
      <c r="G14702" s="488"/>
    </row>
    <row r="14703" spans="7:7" ht="15" customHeight="1">
      <c r="G14703" s="488"/>
    </row>
    <row r="14704" spans="7:7" ht="15" customHeight="1">
      <c r="G14704" s="488"/>
    </row>
    <row r="14705" spans="7:7" ht="15" customHeight="1">
      <c r="G14705" s="488"/>
    </row>
    <row r="14706" spans="7:7" ht="15" customHeight="1">
      <c r="G14706" s="488"/>
    </row>
    <row r="14707" spans="7:7" ht="15" customHeight="1">
      <c r="G14707" s="488"/>
    </row>
    <row r="14708" spans="7:7" ht="15" customHeight="1">
      <c r="G14708" s="488"/>
    </row>
    <row r="14709" spans="7:7" ht="15" customHeight="1">
      <c r="G14709" s="488"/>
    </row>
    <row r="14710" spans="7:7" ht="15" customHeight="1">
      <c r="G14710" s="488"/>
    </row>
    <row r="14711" spans="7:7" ht="15" customHeight="1">
      <c r="G14711" s="488"/>
    </row>
    <row r="14712" spans="7:7" ht="15" customHeight="1">
      <c r="G14712" s="488"/>
    </row>
    <row r="14713" spans="7:7" ht="15" customHeight="1">
      <c r="G14713" s="488"/>
    </row>
    <row r="14714" spans="7:7" ht="15" customHeight="1">
      <c r="G14714" s="488"/>
    </row>
    <row r="14715" spans="7:7" ht="15" customHeight="1">
      <c r="G14715" s="488"/>
    </row>
    <row r="14716" spans="7:7" ht="15" customHeight="1">
      <c r="G14716" s="488"/>
    </row>
    <row r="14717" spans="7:7" ht="15" customHeight="1">
      <c r="G14717" s="488"/>
    </row>
    <row r="14718" spans="7:7" ht="15" customHeight="1">
      <c r="G14718" s="488"/>
    </row>
    <row r="14719" spans="7:7" ht="15" customHeight="1">
      <c r="G14719" s="488"/>
    </row>
    <row r="14720" spans="7:7" ht="15" customHeight="1">
      <c r="G14720" s="488"/>
    </row>
    <row r="14721" spans="7:7" ht="15" customHeight="1">
      <c r="G14721" s="488"/>
    </row>
    <row r="14722" spans="7:7" ht="15" customHeight="1">
      <c r="G14722" s="488"/>
    </row>
    <row r="14723" spans="7:7" ht="15" customHeight="1">
      <c r="G14723" s="488"/>
    </row>
    <row r="14724" spans="7:7" ht="15" customHeight="1">
      <c r="G14724" s="488"/>
    </row>
    <row r="14725" spans="7:7" ht="15" customHeight="1">
      <c r="G14725" s="488"/>
    </row>
    <row r="14726" spans="7:7" ht="15" customHeight="1">
      <c r="G14726" s="488"/>
    </row>
    <row r="14727" spans="7:7" ht="15" customHeight="1">
      <c r="G14727" s="488"/>
    </row>
    <row r="14728" spans="7:7" ht="15" customHeight="1">
      <c r="G14728" s="488"/>
    </row>
    <row r="14729" spans="7:7" ht="15" customHeight="1">
      <c r="G14729" s="488"/>
    </row>
    <row r="14730" spans="7:7" ht="15" customHeight="1">
      <c r="G14730" s="488"/>
    </row>
    <row r="14731" spans="7:7" ht="15" customHeight="1">
      <c r="G14731" s="488"/>
    </row>
    <row r="14732" spans="7:7" ht="15" customHeight="1">
      <c r="G14732" s="488"/>
    </row>
    <row r="14733" spans="7:7" ht="15" customHeight="1">
      <c r="G14733" s="488"/>
    </row>
    <row r="14734" spans="7:7" ht="15" customHeight="1">
      <c r="G14734" s="488"/>
    </row>
    <row r="14735" spans="7:7" ht="15" customHeight="1">
      <c r="G14735" s="488"/>
    </row>
    <row r="14736" spans="7:7" ht="15" customHeight="1">
      <c r="G14736" s="488"/>
    </row>
    <row r="14737" spans="7:7" ht="15" customHeight="1">
      <c r="G14737" s="488"/>
    </row>
    <row r="14738" spans="7:7" ht="15" customHeight="1">
      <c r="G14738" s="488"/>
    </row>
    <row r="14739" spans="7:7" ht="15" customHeight="1">
      <c r="G14739" s="488"/>
    </row>
    <row r="14740" spans="7:7" ht="15" customHeight="1">
      <c r="G14740" s="488"/>
    </row>
    <row r="14741" spans="7:7" ht="15" customHeight="1">
      <c r="G14741" s="488"/>
    </row>
    <row r="14742" spans="7:7" ht="15" customHeight="1">
      <c r="G14742" s="488"/>
    </row>
    <row r="14743" spans="7:7" ht="15" customHeight="1">
      <c r="G14743" s="488"/>
    </row>
    <row r="14744" spans="7:7" ht="15" customHeight="1">
      <c r="G14744" s="488"/>
    </row>
    <row r="14745" spans="7:7" ht="15" customHeight="1">
      <c r="G14745" s="488"/>
    </row>
    <row r="14746" spans="7:7" ht="15" customHeight="1">
      <c r="G14746" s="488"/>
    </row>
    <row r="14747" spans="7:7" ht="15" customHeight="1">
      <c r="G14747" s="488"/>
    </row>
    <row r="14748" spans="7:7" ht="15" customHeight="1">
      <c r="G14748" s="488"/>
    </row>
    <row r="14749" spans="7:7" ht="15" customHeight="1">
      <c r="G14749" s="488"/>
    </row>
    <row r="14750" spans="7:7" ht="15" customHeight="1">
      <c r="G14750" s="488"/>
    </row>
    <row r="14751" spans="7:7" ht="15" customHeight="1">
      <c r="G14751" s="488"/>
    </row>
    <row r="14752" spans="7:7" ht="15" customHeight="1">
      <c r="G14752" s="488"/>
    </row>
    <row r="14753" spans="7:7" ht="15" customHeight="1">
      <c r="G14753" s="488"/>
    </row>
    <row r="14754" spans="7:7" ht="15" customHeight="1">
      <c r="G14754" s="488"/>
    </row>
    <row r="14755" spans="7:7" ht="15" customHeight="1">
      <c r="G14755" s="488"/>
    </row>
    <row r="14756" spans="7:7" ht="15" customHeight="1">
      <c r="G14756" s="488"/>
    </row>
    <row r="14757" spans="7:7" ht="15" customHeight="1">
      <c r="G14757" s="488"/>
    </row>
    <row r="14758" spans="7:7" ht="15" customHeight="1">
      <c r="G14758" s="488"/>
    </row>
    <row r="14759" spans="7:7" ht="15" customHeight="1">
      <c r="G14759" s="488"/>
    </row>
    <row r="14760" spans="7:7" ht="15" customHeight="1">
      <c r="G14760" s="488"/>
    </row>
    <row r="14761" spans="7:7" ht="15" customHeight="1">
      <c r="G14761" s="488"/>
    </row>
    <row r="14762" spans="7:7" ht="15" customHeight="1">
      <c r="G14762" s="488"/>
    </row>
    <row r="14763" spans="7:7" ht="15" customHeight="1">
      <c r="G14763" s="488"/>
    </row>
    <row r="14764" spans="7:7" ht="15" customHeight="1">
      <c r="G14764" s="488"/>
    </row>
    <row r="14765" spans="7:7" ht="15" customHeight="1">
      <c r="G14765" s="488"/>
    </row>
    <row r="14766" spans="7:7" ht="15" customHeight="1">
      <c r="G14766" s="488"/>
    </row>
    <row r="14767" spans="7:7" ht="15" customHeight="1">
      <c r="G14767" s="488"/>
    </row>
    <row r="14768" spans="7:7" ht="15" customHeight="1">
      <c r="G14768" s="488"/>
    </row>
    <row r="14769" spans="7:7" ht="15" customHeight="1">
      <c r="G14769" s="488"/>
    </row>
    <row r="14770" spans="7:7" ht="15" customHeight="1">
      <c r="G14770" s="488"/>
    </row>
    <row r="14771" spans="7:7" ht="15" customHeight="1">
      <c r="G14771" s="488"/>
    </row>
    <row r="14772" spans="7:7" ht="15" customHeight="1">
      <c r="G14772" s="488"/>
    </row>
    <row r="14773" spans="7:7" ht="15" customHeight="1">
      <c r="G14773" s="488"/>
    </row>
    <row r="14774" spans="7:7" ht="15" customHeight="1">
      <c r="G14774" s="488"/>
    </row>
    <row r="14775" spans="7:7" ht="15" customHeight="1">
      <c r="G14775" s="488"/>
    </row>
    <row r="14776" spans="7:7" ht="15" customHeight="1">
      <c r="G14776" s="488"/>
    </row>
    <row r="14777" spans="7:7" ht="15" customHeight="1">
      <c r="G14777" s="488"/>
    </row>
    <row r="14778" spans="7:7" ht="15" customHeight="1">
      <c r="G14778" s="488"/>
    </row>
    <row r="14779" spans="7:7" ht="15" customHeight="1">
      <c r="G14779" s="488"/>
    </row>
    <row r="14780" spans="7:7" ht="15" customHeight="1">
      <c r="G14780" s="488"/>
    </row>
    <row r="14781" spans="7:7" ht="15" customHeight="1">
      <c r="G14781" s="488"/>
    </row>
    <row r="14782" spans="7:7" ht="15" customHeight="1">
      <c r="G14782" s="488"/>
    </row>
    <row r="14783" spans="7:7" ht="15" customHeight="1">
      <c r="G14783" s="488"/>
    </row>
    <row r="14784" spans="7:7" ht="15" customHeight="1">
      <c r="G14784" s="488"/>
    </row>
    <row r="14785" spans="7:7" ht="15" customHeight="1">
      <c r="G14785" s="488"/>
    </row>
    <row r="14786" spans="7:7" ht="15" customHeight="1">
      <c r="G14786" s="488"/>
    </row>
    <row r="14787" spans="7:7" ht="15" customHeight="1">
      <c r="G14787" s="488"/>
    </row>
    <row r="14788" spans="7:7" ht="15" customHeight="1">
      <c r="G14788" s="488"/>
    </row>
    <row r="14789" spans="7:7" ht="15" customHeight="1">
      <c r="G14789" s="488"/>
    </row>
    <row r="14790" spans="7:7" ht="15" customHeight="1">
      <c r="G14790" s="488"/>
    </row>
    <row r="14791" spans="7:7" ht="15" customHeight="1">
      <c r="G14791" s="488"/>
    </row>
    <row r="14792" spans="7:7" ht="15" customHeight="1">
      <c r="G14792" s="488"/>
    </row>
    <row r="14793" spans="7:7" ht="15" customHeight="1">
      <c r="G14793" s="488"/>
    </row>
    <row r="14794" spans="7:7" ht="15" customHeight="1">
      <c r="G14794" s="488"/>
    </row>
    <row r="14795" spans="7:7" ht="15" customHeight="1">
      <c r="G14795" s="488"/>
    </row>
    <row r="14796" spans="7:7" ht="15" customHeight="1">
      <c r="G14796" s="488"/>
    </row>
    <row r="14797" spans="7:7" ht="15" customHeight="1">
      <c r="G14797" s="488"/>
    </row>
    <row r="14798" spans="7:7" ht="15" customHeight="1">
      <c r="G14798" s="488"/>
    </row>
    <row r="14799" spans="7:7" ht="15" customHeight="1">
      <c r="G14799" s="488"/>
    </row>
    <row r="14800" spans="7:7" ht="15" customHeight="1">
      <c r="G14800" s="488"/>
    </row>
    <row r="14801" spans="7:7" ht="15" customHeight="1">
      <c r="G14801" s="488"/>
    </row>
    <row r="14802" spans="7:7" ht="15" customHeight="1">
      <c r="G14802" s="488"/>
    </row>
    <row r="14803" spans="7:7" ht="15" customHeight="1">
      <c r="G14803" s="488"/>
    </row>
    <row r="14804" spans="7:7" ht="15" customHeight="1">
      <c r="G14804" s="488"/>
    </row>
    <row r="14805" spans="7:7" ht="15" customHeight="1">
      <c r="G14805" s="488"/>
    </row>
    <row r="14806" spans="7:7" ht="15" customHeight="1">
      <c r="G14806" s="488"/>
    </row>
    <row r="14807" spans="7:7" ht="15" customHeight="1">
      <c r="G14807" s="488"/>
    </row>
    <row r="14808" spans="7:7" ht="15" customHeight="1">
      <c r="G14808" s="488"/>
    </row>
    <row r="14809" spans="7:7" ht="15" customHeight="1">
      <c r="G14809" s="488"/>
    </row>
    <row r="14810" spans="7:7" ht="15" customHeight="1">
      <c r="G14810" s="488"/>
    </row>
    <row r="14811" spans="7:7" ht="15" customHeight="1">
      <c r="G14811" s="488"/>
    </row>
    <row r="14812" spans="7:7" ht="15" customHeight="1">
      <c r="G14812" s="488"/>
    </row>
    <row r="14813" spans="7:7" ht="15" customHeight="1">
      <c r="G14813" s="488"/>
    </row>
    <row r="14814" spans="7:7" ht="15" customHeight="1">
      <c r="G14814" s="488"/>
    </row>
    <row r="14815" spans="7:7" ht="15" customHeight="1">
      <c r="G14815" s="488"/>
    </row>
    <row r="14816" spans="7:7" ht="15" customHeight="1">
      <c r="G14816" s="488"/>
    </row>
    <row r="14817" spans="7:7" ht="15" customHeight="1">
      <c r="G14817" s="488"/>
    </row>
    <row r="14818" spans="7:7" ht="15" customHeight="1">
      <c r="G14818" s="488"/>
    </row>
    <row r="14819" spans="7:7" ht="15" customHeight="1">
      <c r="G14819" s="488"/>
    </row>
    <row r="14820" spans="7:7" ht="15" customHeight="1">
      <c r="G14820" s="488"/>
    </row>
    <row r="14821" spans="7:7" ht="15" customHeight="1">
      <c r="G14821" s="488"/>
    </row>
    <row r="14822" spans="7:7" ht="15" customHeight="1">
      <c r="G14822" s="488"/>
    </row>
    <row r="14823" spans="7:7" ht="15" customHeight="1">
      <c r="G14823" s="488"/>
    </row>
    <row r="14824" spans="7:7" ht="15" customHeight="1">
      <c r="G14824" s="488"/>
    </row>
    <row r="14825" spans="7:7" ht="15" customHeight="1">
      <c r="G14825" s="488"/>
    </row>
    <row r="14826" spans="7:7" ht="15" customHeight="1">
      <c r="G14826" s="488"/>
    </row>
    <row r="14827" spans="7:7" ht="15" customHeight="1">
      <c r="G14827" s="488"/>
    </row>
    <row r="14828" spans="7:7" ht="15" customHeight="1">
      <c r="G14828" s="488"/>
    </row>
    <row r="14829" spans="7:7" ht="15" customHeight="1">
      <c r="G14829" s="488"/>
    </row>
    <row r="14830" spans="7:7" ht="15" customHeight="1">
      <c r="G14830" s="488"/>
    </row>
    <row r="14831" spans="7:7" ht="15" customHeight="1">
      <c r="G14831" s="488"/>
    </row>
    <row r="14832" spans="7:7" ht="15" customHeight="1">
      <c r="G14832" s="488"/>
    </row>
    <row r="14833" spans="7:7" ht="15" customHeight="1">
      <c r="G14833" s="488"/>
    </row>
    <row r="14834" spans="7:7" ht="15" customHeight="1">
      <c r="G14834" s="488"/>
    </row>
    <row r="14835" spans="7:7" ht="15" customHeight="1">
      <c r="G14835" s="488"/>
    </row>
    <row r="14836" spans="7:7" ht="15" customHeight="1">
      <c r="G14836" s="488"/>
    </row>
    <row r="14837" spans="7:7" ht="15" customHeight="1">
      <c r="G14837" s="488"/>
    </row>
    <row r="14838" spans="7:7" ht="15" customHeight="1">
      <c r="G14838" s="488"/>
    </row>
    <row r="14839" spans="7:7" ht="15" customHeight="1">
      <c r="G14839" s="488"/>
    </row>
    <row r="14840" spans="7:7" ht="15" customHeight="1">
      <c r="G14840" s="488"/>
    </row>
    <row r="14841" spans="7:7" ht="15" customHeight="1">
      <c r="G14841" s="488"/>
    </row>
    <row r="14842" spans="7:7" ht="15" customHeight="1">
      <c r="G14842" s="488"/>
    </row>
    <row r="14843" spans="7:7" ht="15" customHeight="1">
      <c r="G14843" s="488"/>
    </row>
    <row r="14844" spans="7:7" ht="15" customHeight="1">
      <c r="G14844" s="488"/>
    </row>
    <row r="14845" spans="7:7" ht="15" customHeight="1">
      <c r="G14845" s="488"/>
    </row>
    <row r="14846" spans="7:7" ht="15" customHeight="1">
      <c r="G14846" s="488"/>
    </row>
    <row r="14847" spans="7:7" ht="15" customHeight="1">
      <c r="G14847" s="488"/>
    </row>
    <row r="14848" spans="7:7" ht="15" customHeight="1">
      <c r="G14848" s="488"/>
    </row>
    <row r="14849" spans="7:7" ht="15" customHeight="1">
      <c r="G14849" s="488"/>
    </row>
    <row r="14850" spans="7:7" ht="15" customHeight="1">
      <c r="G14850" s="488"/>
    </row>
    <row r="14851" spans="7:7" ht="15" customHeight="1">
      <c r="G14851" s="488"/>
    </row>
    <row r="14852" spans="7:7" ht="15" customHeight="1">
      <c r="G14852" s="488"/>
    </row>
    <row r="14853" spans="7:7" ht="15" customHeight="1">
      <c r="G14853" s="488"/>
    </row>
    <row r="14854" spans="7:7" ht="15" customHeight="1">
      <c r="G14854" s="488"/>
    </row>
    <row r="14855" spans="7:7" ht="15" customHeight="1">
      <c r="G14855" s="488"/>
    </row>
    <row r="14856" spans="7:7" ht="15" customHeight="1">
      <c r="G14856" s="488"/>
    </row>
    <row r="14857" spans="7:7" ht="15" customHeight="1">
      <c r="G14857" s="488"/>
    </row>
    <row r="14858" spans="7:7" ht="15" customHeight="1">
      <c r="G14858" s="488"/>
    </row>
    <row r="14859" spans="7:7" ht="15" customHeight="1">
      <c r="G14859" s="488"/>
    </row>
    <row r="14860" spans="7:7" ht="15" customHeight="1">
      <c r="G14860" s="488"/>
    </row>
    <row r="14861" spans="7:7" ht="15" customHeight="1">
      <c r="G14861" s="488"/>
    </row>
    <row r="14862" spans="7:7" ht="15" customHeight="1">
      <c r="G14862" s="488"/>
    </row>
    <row r="14863" spans="7:7" ht="15" customHeight="1">
      <c r="G14863" s="488"/>
    </row>
    <row r="14864" spans="7:7" ht="15" customHeight="1">
      <c r="G14864" s="488"/>
    </row>
    <row r="14865" spans="7:7" ht="15" customHeight="1">
      <c r="G14865" s="488"/>
    </row>
    <row r="14866" spans="7:7" ht="15" customHeight="1">
      <c r="G14866" s="488"/>
    </row>
    <row r="14867" spans="7:7" ht="15" customHeight="1">
      <c r="G14867" s="488"/>
    </row>
    <row r="14868" spans="7:7" ht="15" customHeight="1">
      <c r="G14868" s="488"/>
    </row>
    <row r="14869" spans="7:7" ht="15" customHeight="1">
      <c r="G14869" s="488"/>
    </row>
    <row r="14870" spans="7:7" ht="15" customHeight="1">
      <c r="G14870" s="488"/>
    </row>
    <row r="14871" spans="7:7" ht="15" customHeight="1">
      <c r="G14871" s="488"/>
    </row>
    <row r="14872" spans="7:7" ht="15" customHeight="1">
      <c r="G14872" s="488"/>
    </row>
    <row r="14873" spans="7:7" ht="15" customHeight="1">
      <c r="G14873" s="488"/>
    </row>
    <row r="14874" spans="7:7" ht="15" customHeight="1">
      <c r="G14874" s="488"/>
    </row>
    <row r="14875" spans="7:7" ht="15" customHeight="1">
      <c r="G14875" s="488"/>
    </row>
    <row r="14876" spans="7:7" ht="15" customHeight="1">
      <c r="G14876" s="488"/>
    </row>
    <row r="14877" spans="7:7" ht="15" customHeight="1">
      <c r="G14877" s="488"/>
    </row>
    <row r="14878" spans="7:7" ht="15" customHeight="1">
      <c r="G14878" s="488"/>
    </row>
    <row r="14879" spans="7:7" ht="15" customHeight="1">
      <c r="G14879" s="488"/>
    </row>
    <row r="14880" spans="7:7" ht="15" customHeight="1">
      <c r="G14880" s="488"/>
    </row>
    <row r="14881" spans="7:7" ht="15" customHeight="1">
      <c r="G14881" s="488"/>
    </row>
    <row r="14882" spans="7:7" ht="15" customHeight="1">
      <c r="G14882" s="488"/>
    </row>
    <row r="14883" spans="7:7" ht="15" customHeight="1">
      <c r="G14883" s="488"/>
    </row>
    <row r="14884" spans="7:7" ht="15" customHeight="1">
      <c r="G14884" s="488"/>
    </row>
    <row r="14885" spans="7:7" ht="15" customHeight="1">
      <c r="G14885" s="488"/>
    </row>
    <row r="14886" spans="7:7" ht="15" customHeight="1">
      <c r="G14886" s="488"/>
    </row>
    <row r="14887" spans="7:7" ht="15" customHeight="1">
      <c r="G14887" s="488"/>
    </row>
    <row r="14888" spans="7:7" ht="15" customHeight="1">
      <c r="G14888" s="488"/>
    </row>
    <row r="14889" spans="7:7" ht="15" customHeight="1">
      <c r="G14889" s="488"/>
    </row>
    <row r="14890" spans="7:7" ht="15" customHeight="1">
      <c r="G14890" s="488"/>
    </row>
    <row r="14891" spans="7:7" ht="15" customHeight="1">
      <c r="G14891" s="488"/>
    </row>
    <row r="14892" spans="7:7" ht="15" customHeight="1">
      <c r="G14892" s="488"/>
    </row>
    <row r="14893" spans="7:7" ht="15" customHeight="1">
      <c r="G14893" s="488"/>
    </row>
    <row r="14894" spans="7:7" ht="15" customHeight="1">
      <c r="G14894" s="488"/>
    </row>
    <row r="14895" spans="7:7" ht="15" customHeight="1">
      <c r="G14895" s="488"/>
    </row>
    <row r="14896" spans="7:7" ht="15" customHeight="1">
      <c r="G14896" s="488"/>
    </row>
    <row r="14897" spans="7:7" ht="15" customHeight="1">
      <c r="G14897" s="488"/>
    </row>
    <row r="14898" spans="7:7" ht="15" customHeight="1">
      <c r="G14898" s="488"/>
    </row>
    <row r="14899" spans="7:7" ht="15" customHeight="1">
      <c r="G14899" s="488"/>
    </row>
    <row r="14900" spans="7:7" ht="15" customHeight="1">
      <c r="G14900" s="488"/>
    </row>
    <row r="14901" spans="7:7" ht="15" customHeight="1">
      <c r="G14901" s="488"/>
    </row>
    <row r="14902" spans="7:7" ht="15" customHeight="1">
      <c r="G14902" s="488"/>
    </row>
    <row r="14903" spans="7:7" ht="15" customHeight="1">
      <c r="G14903" s="488"/>
    </row>
    <row r="14904" spans="7:7" ht="15" customHeight="1">
      <c r="G14904" s="488"/>
    </row>
    <row r="14905" spans="7:7" ht="15" customHeight="1">
      <c r="G14905" s="488"/>
    </row>
    <row r="14906" spans="7:7" ht="15" customHeight="1">
      <c r="G14906" s="488"/>
    </row>
    <row r="14907" spans="7:7" ht="15" customHeight="1">
      <c r="G14907" s="488"/>
    </row>
    <row r="14908" spans="7:7" ht="15" customHeight="1">
      <c r="G14908" s="488"/>
    </row>
    <row r="14909" spans="7:7" ht="15" customHeight="1">
      <c r="G14909" s="488"/>
    </row>
    <row r="14910" spans="7:7" ht="15" customHeight="1">
      <c r="G14910" s="488"/>
    </row>
    <row r="14911" spans="7:7" ht="15" customHeight="1">
      <c r="G14911" s="488"/>
    </row>
    <row r="14912" spans="7:7" ht="15" customHeight="1">
      <c r="G14912" s="488"/>
    </row>
    <row r="14913" spans="7:7" ht="15" customHeight="1">
      <c r="G14913" s="488"/>
    </row>
    <row r="14914" spans="7:7" ht="15" customHeight="1">
      <c r="G14914" s="488"/>
    </row>
    <row r="14915" spans="7:7" ht="15" customHeight="1">
      <c r="G14915" s="488"/>
    </row>
    <row r="14916" spans="7:7" ht="15" customHeight="1">
      <c r="G14916" s="488"/>
    </row>
    <row r="14917" spans="7:7" ht="15" customHeight="1">
      <c r="G14917" s="488"/>
    </row>
    <row r="14918" spans="7:7" ht="15" customHeight="1">
      <c r="G14918" s="488"/>
    </row>
    <row r="14919" spans="7:7" ht="15" customHeight="1">
      <c r="G14919" s="488"/>
    </row>
    <row r="14920" spans="7:7" ht="15" customHeight="1">
      <c r="G14920" s="488"/>
    </row>
    <row r="14921" spans="7:7" ht="15" customHeight="1">
      <c r="G14921" s="488"/>
    </row>
    <row r="14922" spans="7:7" ht="15" customHeight="1">
      <c r="G14922" s="488"/>
    </row>
    <row r="14923" spans="7:7" ht="15" customHeight="1">
      <c r="G14923" s="488"/>
    </row>
    <row r="14924" spans="7:7" ht="15" customHeight="1">
      <c r="G14924" s="488"/>
    </row>
    <row r="14925" spans="7:7" ht="15" customHeight="1">
      <c r="G14925" s="488"/>
    </row>
    <row r="14926" spans="7:7" ht="15" customHeight="1">
      <c r="G14926" s="488"/>
    </row>
    <row r="14927" spans="7:7" ht="15" customHeight="1">
      <c r="G14927" s="488"/>
    </row>
    <row r="14928" spans="7:7" ht="15" customHeight="1">
      <c r="G14928" s="488"/>
    </row>
    <row r="14929" spans="7:7" ht="15" customHeight="1">
      <c r="G14929" s="488"/>
    </row>
    <row r="14930" spans="7:7" ht="15" customHeight="1">
      <c r="G14930" s="488"/>
    </row>
    <row r="14931" spans="7:7" ht="15" customHeight="1">
      <c r="G14931" s="488"/>
    </row>
    <row r="14932" spans="7:7" ht="15" customHeight="1">
      <c r="G14932" s="488"/>
    </row>
    <row r="14933" spans="7:7" ht="15" customHeight="1">
      <c r="G14933" s="488"/>
    </row>
    <row r="14934" spans="7:7" ht="15" customHeight="1">
      <c r="G14934" s="488"/>
    </row>
    <row r="14935" spans="7:7" ht="15" customHeight="1">
      <c r="G14935" s="488"/>
    </row>
    <row r="14936" spans="7:7" ht="15" customHeight="1">
      <c r="G14936" s="488"/>
    </row>
    <row r="14937" spans="7:7" ht="15" customHeight="1">
      <c r="G14937" s="488"/>
    </row>
    <row r="14938" spans="7:7" ht="15" customHeight="1">
      <c r="G14938" s="488"/>
    </row>
    <row r="14939" spans="7:7" ht="15" customHeight="1">
      <c r="G14939" s="488"/>
    </row>
    <row r="14940" spans="7:7" ht="15" customHeight="1">
      <c r="G14940" s="488"/>
    </row>
    <row r="14941" spans="7:7" ht="15" customHeight="1">
      <c r="G14941" s="488"/>
    </row>
    <row r="14942" spans="7:7" ht="15" customHeight="1">
      <c r="G14942" s="488"/>
    </row>
    <row r="14943" spans="7:7" ht="15" customHeight="1">
      <c r="G14943" s="488"/>
    </row>
    <row r="14944" spans="7:7" ht="15" customHeight="1">
      <c r="G14944" s="488"/>
    </row>
    <row r="14945" spans="7:7" ht="15" customHeight="1">
      <c r="G14945" s="488"/>
    </row>
    <row r="14946" spans="7:7" ht="15" customHeight="1">
      <c r="G14946" s="488"/>
    </row>
    <row r="14947" spans="7:7" ht="15" customHeight="1">
      <c r="G14947" s="488"/>
    </row>
    <row r="14948" spans="7:7" ht="15" customHeight="1">
      <c r="G14948" s="488"/>
    </row>
    <row r="14949" spans="7:7" ht="15" customHeight="1">
      <c r="G14949" s="488"/>
    </row>
    <row r="14950" spans="7:7" ht="15" customHeight="1">
      <c r="G14950" s="488"/>
    </row>
    <row r="14951" spans="7:7" ht="15" customHeight="1">
      <c r="G14951" s="488"/>
    </row>
    <row r="14952" spans="7:7" ht="15" customHeight="1">
      <c r="G14952" s="488"/>
    </row>
    <row r="14953" spans="7:7" ht="15" customHeight="1">
      <c r="G14953" s="488"/>
    </row>
    <row r="14954" spans="7:7" ht="15" customHeight="1">
      <c r="G14954" s="488"/>
    </row>
    <row r="14955" spans="7:7" ht="15" customHeight="1">
      <c r="G14955" s="488"/>
    </row>
    <row r="14956" spans="7:7" ht="15" customHeight="1">
      <c r="G14956" s="488"/>
    </row>
    <row r="14957" spans="7:7" ht="15" customHeight="1">
      <c r="G14957" s="488"/>
    </row>
    <row r="14958" spans="7:7" ht="15" customHeight="1">
      <c r="G14958" s="488"/>
    </row>
    <row r="14959" spans="7:7" ht="15" customHeight="1">
      <c r="G14959" s="488"/>
    </row>
    <row r="14960" spans="7:7" ht="15" customHeight="1">
      <c r="G14960" s="488"/>
    </row>
    <row r="14961" spans="7:7" ht="15" customHeight="1">
      <c r="G14961" s="488"/>
    </row>
    <row r="14962" spans="7:7" ht="15" customHeight="1">
      <c r="G14962" s="488"/>
    </row>
    <row r="14963" spans="7:7" ht="15" customHeight="1">
      <c r="G14963" s="488"/>
    </row>
    <row r="14964" spans="7:7" ht="15" customHeight="1">
      <c r="G14964" s="488"/>
    </row>
    <row r="14965" spans="7:7" ht="15" customHeight="1">
      <c r="G14965" s="488"/>
    </row>
    <row r="14966" spans="7:7" ht="15" customHeight="1">
      <c r="G14966" s="488"/>
    </row>
    <row r="14967" spans="7:7" ht="15" customHeight="1">
      <c r="G14967" s="488"/>
    </row>
    <row r="14968" spans="7:7" ht="15" customHeight="1">
      <c r="G14968" s="488"/>
    </row>
    <row r="14969" spans="7:7" ht="15" customHeight="1">
      <c r="G14969" s="488"/>
    </row>
    <row r="14970" spans="7:7" ht="15" customHeight="1">
      <c r="G14970" s="488"/>
    </row>
    <row r="14971" spans="7:7" ht="15" customHeight="1">
      <c r="G14971" s="488"/>
    </row>
    <row r="14972" spans="7:7" ht="15" customHeight="1">
      <c r="G14972" s="488"/>
    </row>
    <row r="14973" spans="7:7" ht="15" customHeight="1">
      <c r="G14973" s="488"/>
    </row>
    <row r="14974" spans="7:7" ht="15" customHeight="1">
      <c r="G14974" s="488"/>
    </row>
    <row r="14975" spans="7:7" ht="15" customHeight="1">
      <c r="G14975" s="488"/>
    </row>
    <row r="14976" spans="7:7" ht="15" customHeight="1">
      <c r="G14976" s="488"/>
    </row>
    <row r="14977" spans="7:7" ht="15" customHeight="1">
      <c r="G14977" s="488"/>
    </row>
    <row r="14978" spans="7:7" ht="15" customHeight="1">
      <c r="G14978" s="488"/>
    </row>
    <row r="14979" spans="7:7" ht="15" customHeight="1">
      <c r="G14979" s="488"/>
    </row>
    <row r="14980" spans="7:7" ht="15" customHeight="1">
      <c r="G14980" s="488"/>
    </row>
    <row r="14981" spans="7:7" ht="15" customHeight="1">
      <c r="G14981" s="488"/>
    </row>
    <row r="14982" spans="7:7" ht="15" customHeight="1">
      <c r="G14982" s="488"/>
    </row>
    <row r="14983" spans="7:7" ht="15" customHeight="1">
      <c r="G14983" s="488"/>
    </row>
    <row r="14984" spans="7:7" ht="15" customHeight="1">
      <c r="G14984" s="488"/>
    </row>
    <row r="14985" spans="7:7" ht="15" customHeight="1">
      <c r="G14985" s="488"/>
    </row>
    <row r="14986" spans="7:7" ht="15" customHeight="1">
      <c r="G14986" s="488"/>
    </row>
    <row r="14987" spans="7:7" ht="15" customHeight="1">
      <c r="G14987" s="488"/>
    </row>
    <row r="14988" spans="7:7" ht="15" customHeight="1">
      <c r="G14988" s="488"/>
    </row>
    <row r="14989" spans="7:7" ht="15" customHeight="1">
      <c r="G14989" s="488"/>
    </row>
    <row r="14990" spans="7:7" ht="15" customHeight="1">
      <c r="G14990" s="488"/>
    </row>
    <row r="14991" spans="7:7" ht="15" customHeight="1">
      <c r="G14991" s="488"/>
    </row>
    <row r="14992" spans="7:7" ht="15" customHeight="1">
      <c r="G14992" s="488"/>
    </row>
    <row r="14993" spans="7:7" ht="15" customHeight="1">
      <c r="G14993" s="488"/>
    </row>
    <row r="14994" spans="7:7" ht="15" customHeight="1">
      <c r="G14994" s="488"/>
    </row>
    <row r="14995" spans="7:7" ht="15" customHeight="1">
      <c r="G14995" s="488"/>
    </row>
    <row r="14996" spans="7:7" ht="15" customHeight="1">
      <c r="G14996" s="488"/>
    </row>
    <row r="14997" spans="7:7" ht="15" customHeight="1">
      <c r="G14997" s="488"/>
    </row>
    <row r="14998" spans="7:7" ht="15" customHeight="1">
      <c r="G14998" s="488"/>
    </row>
    <row r="14999" spans="7:7" ht="15" customHeight="1">
      <c r="G14999" s="488"/>
    </row>
    <row r="15000" spans="7:7" ht="15" customHeight="1">
      <c r="G15000" s="488"/>
    </row>
    <row r="15001" spans="7:7" ht="15" customHeight="1">
      <c r="G15001" s="488"/>
    </row>
    <row r="15002" spans="7:7" ht="15" customHeight="1">
      <c r="G15002" s="488"/>
    </row>
    <row r="15003" spans="7:7" ht="15" customHeight="1">
      <c r="G15003" s="488"/>
    </row>
    <row r="15004" spans="7:7" ht="15" customHeight="1">
      <c r="G15004" s="488"/>
    </row>
    <row r="15005" spans="7:7" ht="15" customHeight="1">
      <c r="G15005" s="488"/>
    </row>
    <row r="15006" spans="7:7" ht="15" customHeight="1">
      <c r="G15006" s="488"/>
    </row>
    <row r="15007" spans="7:7" ht="15" customHeight="1">
      <c r="G15007" s="488"/>
    </row>
    <row r="15008" spans="7:7" ht="15" customHeight="1">
      <c r="G15008" s="488"/>
    </row>
    <row r="15009" spans="7:7" ht="15" customHeight="1">
      <c r="G15009" s="488"/>
    </row>
    <row r="15010" spans="7:7" ht="15" customHeight="1">
      <c r="G15010" s="488"/>
    </row>
    <row r="15011" spans="7:7" ht="15" customHeight="1">
      <c r="G15011" s="488"/>
    </row>
    <row r="15012" spans="7:7" ht="15" customHeight="1">
      <c r="G15012" s="488"/>
    </row>
    <row r="15013" spans="7:7" ht="15" customHeight="1">
      <c r="G15013" s="488"/>
    </row>
    <row r="15014" spans="7:7" ht="15" customHeight="1">
      <c r="G15014" s="488"/>
    </row>
    <row r="15015" spans="7:7" ht="15" customHeight="1">
      <c r="G15015" s="488"/>
    </row>
    <row r="15016" spans="7:7" ht="15" customHeight="1">
      <c r="G15016" s="488"/>
    </row>
    <row r="15017" spans="7:7" ht="15" customHeight="1">
      <c r="G15017" s="488"/>
    </row>
    <row r="15018" spans="7:7" ht="15" customHeight="1">
      <c r="G15018" s="488"/>
    </row>
    <row r="15019" spans="7:7" ht="15" customHeight="1">
      <c r="G15019" s="488"/>
    </row>
    <row r="15020" spans="7:7" ht="15" customHeight="1">
      <c r="G15020" s="488"/>
    </row>
    <row r="15021" spans="7:7" ht="15" customHeight="1">
      <c r="G15021" s="488"/>
    </row>
    <row r="15022" spans="7:7" ht="15" customHeight="1">
      <c r="G15022" s="488"/>
    </row>
    <row r="15023" spans="7:7" ht="15" customHeight="1">
      <c r="G15023" s="488"/>
    </row>
    <row r="15024" spans="7:7" ht="15" customHeight="1">
      <c r="G15024" s="488"/>
    </row>
    <row r="15025" spans="7:7" ht="15" customHeight="1">
      <c r="G15025" s="488"/>
    </row>
    <row r="15026" spans="7:7" ht="15" customHeight="1">
      <c r="G15026" s="488"/>
    </row>
    <row r="15027" spans="7:7" ht="15" customHeight="1">
      <c r="G15027" s="488"/>
    </row>
    <row r="15028" spans="7:7" ht="15" customHeight="1">
      <c r="G15028" s="488"/>
    </row>
    <row r="15029" spans="7:7" ht="15" customHeight="1">
      <c r="G15029" s="488"/>
    </row>
    <row r="15030" spans="7:7" ht="15" customHeight="1">
      <c r="G15030" s="488"/>
    </row>
    <row r="15031" spans="7:7" ht="15" customHeight="1">
      <c r="G15031" s="488"/>
    </row>
    <row r="15032" spans="7:7" ht="15" customHeight="1">
      <c r="G15032" s="488"/>
    </row>
    <row r="15033" spans="7:7" ht="15" customHeight="1">
      <c r="G15033" s="488"/>
    </row>
    <row r="15034" spans="7:7" ht="15" customHeight="1">
      <c r="G15034" s="488"/>
    </row>
    <row r="15035" spans="7:7" ht="15" customHeight="1">
      <c r="G15035" s="488"/>
    </row>
    <row r="15036" spans="7:7" ht="15" customHeight="1">
      <c r="G15036" s="488"/>
    </row>
    <row r="15037" spans="7:7" ht="15" customHeight="1">
      <c r="G15037" s="488"/>
    </row>
    <row r="15038" spans="7:7" ht="15" customHeight="1">
      <c r="G15038" s="488"/>
    </row>
    <row r="15039" spans="7:7" ht="15" customHeight="1">
      <c r="G15039" s="488"/>
    </row>
    <row r="15040" spans="7:7" ht="15" customHeight="1">
      <c r="G15040" s="488"/>
    </row>
    <row r="15041" spans="7:7" ht="15" customHeight="1">
      <c r="G15041" s="488"/>
    </row>
    <row r="15042" spans="7:7" ht="15" customHeight="1">
      <c r="G15042" s="488"/>
    </row>
    <row r="15043" spans="7:7" ht="15" customHeight="1">
      <c r="G15043" s="488"/>
    </row>
    <row r="15044" spans="7:7" ht="15" customHeight="1">
      <c r="G15044" s="488"/>
    </row>
    <row r="15045" spans="7:7" ht="15" customHeight="1">
      <c r="G15045" s="488"/>
    </row>
    <row r="15046" spans="7:7" ht="15" customHeight="1">
      <c r="G15046" s="488"/>
    </row>
    <row r="15047" spans="7:7" ht="15" customHeight="1">
      <c r="G15047" s="488"/>
    </row>
    <row r="15048" spans="7:7" ht="15" customHeight="1">
      <c r="G15048" s="488"/>
    </row>
    <row r="15049" spans="7:7" ht="15" customHeight="1">
      <c r="G15049" s="488"/>
    </row>
    <row r="15050" spans="7:7" ht="15" customHeight="1">
      <c r="G15050" s="488"/>
    </row>
    <row r="15051" spans="7:7" ht="15" customHeight="1">
      <c r="G15051" s="488"/>
    </row>
    <row r="15052" spans="7:7" ht="15" customHeight="1">
      <c r="G15052" s="488"/>
    </row>
    <row r="15053" spans="7:7" ht="15" customHeight="1">
      <c r="G15053" s="488"/>
    </row>
    <row r="15054" spans="7:7" ht="15" customHeight="1">
      <c r="G15054" s="488"/>
    </row>
    <row r="15055" spans="7:7" ht="15" customHeight="1">
      <c r="G15055" s="488"/>
    </row>
    <row r="15056" spans="7:7" ht="15" customHeight="1">
      <c r="G15056" s="488"/>
    </row>
    <row r="15057" spans="7:7" ht="15" customHeight="1">
      <c r="G15057" s="488"/>
    </row>
    <row r="15058" spans="7:7" ht="15" customHeight="1">
      <c r="G15058" s="488"/>
    </row>
    <row r="15059" spans="7:7" ht="15" customHeight="1">
      <c r="G15059" s="488"/>
    </row>
    <row r="15060" spans="7:7" ht="15" customHeight="1">
      <c r="G15060" s="488"/>
    </row>
    <row r="15061" spans="7:7" ht="15" customHeight="1">
      <c r="G15061" s="488"/>
    </row>
    <row r="15062" spans="7:7" ht="15" customHeight="1">
      <c r="G15062" s="488"/>
    </row>
    <row r="15063" spans="7:7" ht="15" customHeight="1">
      <c r="G15063" s="488"/>
    </row>
    <row r="15064" spans="7:7" ht="15" customHeight="1">
      <c r="G15064" s="488"/>
    </row>
    <row r="15065" spans="7:7" ht="15" customHeight="1">
      <c r="G15065" s="488"/>
    </row>
    <row r="15066" spans="7:7" ht="15" customHeight="1">
      <c r="G15066" s="488"/>
    </row>
    <row r="15067" spans="7:7" ht="15" customHeight="1">
      <c r="G15067" s="488"/>
    </row>
    <row r="15068" spans="7:7" ht="15" customHeight="1">
      <c r="G15068" s="488"/>
    </row>
    <row r="15069" spans="7:7" ht="15" customHeight="1">
      <c r="G15069" s="488"/>
    </row>
    <row r="15070" spans="7:7" ht="15" customHeight="1">
      <c r="G15070" s="488"/>
    </row>
    <row r="15071" spans="7:7" ht="15" customHeight="1">
      <c r="G15071" s="488"/>
    </row>
    <row r="15072" spans="7:7" ht="15" customHeight="1">
      <c r="G15072" s="488"/>
    </row>
    <row r="15073" spans="7:7" ht="15" customHeight="1">
      <c r="G15073" s="488"/>
    </row>
    <row r="15074" spans="7:7" ht="15" customHeight="1">
      <c r="G15074" s="488"/>
    </row>
    <row r="15075" spans="7:7" ht="15" customHeight="1">
      <c r="G15075" s="488"/>
    </row>
    <row r="15076" spans="7:7" ht="15" customHeight="1">
      <c r="G15076" s="488"/>
    </row>
    <row r="15077" spans="7:7" ht="15" customHeight="1">
      <c r="G15077" s="488"/>
    </row>
    <row r="15078" spans="7:7" ht="15" customHeight="1">
      <c r="G15078" s="488"/>
    </row>
    <row r="15079" spans="7:7" ht="15" customHeight="1">
      <c r="G15079" s="488"/>
    </row>
    <row r="15080" spans="7:7" ht="15" customHeight="1">
      <c r="G15080" s="488"/>
    </row>
    <row r="15081" spans="7:7" ht="15" customHeight="1">
      <c r="G15081" s="488"/>
    </row>
    <row r="15082" spans="7:7" ht="15" customHeight="1">
      <c r="G15082" s="488"/>
    </row>
    <row r="15083" spans="7:7" ht="15" customHeight="1">
      <c r="G15083" s="488"/>
    </row>
    <row r="15084" spans="7:7" ht="15" customHeight="1">
      <c r="G15084" s="488"/>
    </row>
    <row r="15085" spans="7:7" ht="15" customHeight="1">
      <c r="G15085" s="488"/>
    </row>
    <row r="15086" spans="7:7" ht="15" customHeight="1">
      <c r="G15086" s="488"/>
    </row>
    <row r="15087" spans="7:7" ht="15" customHeight="1">
      <c r="G15087" s="488"/>
    </row>
    <row r="15088" spans="7:7" ht="15" customHeight="1">
      <c r="G15088" s="488"/>
    </row>
    <row r="15089" spans="7:7" ht="15" customHeight="1">
      <c r="G15089" s="488"/>
    </row>
    <row r="15090" spans="7:7" ht="15" customHeight="1">
      <c r="G15090" s="488"/>
    </row>
    <row r="15091" spans="7:7" ht="15" customHeight="1">
      <c r="G15091" s="488"/>
    </row>
    <row r="15092" spans="7:7" ht="15" customHeight="1">
      <c r="G15092" s="488"/>
    </row>
    <row r="15093" spans="7:7" ht="15" customHeight="1">
      <c r="G15093" s="488"/>
    </row>
    <row r="15094" spans="7:7" ht="15" customHeight="1">
      <c r="G15094" s="488"/>
    </row>
    <row r="15095" spans="7:7" ht="15" customHeight="1">
      <c r="G15095" s="488"/>
    </row>
    <row r="15096" spans="7:7" ht="15" customHeight="1">
      <c r="G15096" s="488"/>
    </row>
    <row r="15097" spans="7:7" ht="15" customHeight="1">
      <c r="G15097" s="488"/>
    </row>
    <row r="15098" spans="7:7" ht="15" customHeight="1">
      <c r="G15098" s="488"/>
    </row>
    <row r="15099" spans="7:7" ht="15" customHeight="1">
      <c r="G15099" s="488"/>
    </row>
    <row r="15100" spans="7:7" ht="15" customHeight="1">
      <c r="G15100" s="488"/>
    </row>
    <row r="15101" spans="7:7" ht="15" customHeight="1">
      <c r="G15101" s="488"/>
    </row>
    <row r="15102" spans="7:7" ht="15" customHeight="1">
      <c r="G15102" s="488"/>
    </row>
    <row r="15103" spans="7:7" ht="15" customHeight="1">
      <c r="G15103" s="488"/>
    </row>
    <row r="15104" spans="7:7" ht="15" customHeight="1">
      <c r="G15104" s="488"/>
    </row>
    <row r="15105" spans="7:7" ht="15" customHeight="1">
      <c r="G15105" s="488"/>
    </row>
    <row r="15106" spans="7:7" ht="15" customHeight="1">
      <c r="G15106" s="488"/>
    </row>
    <row r="15107" spans="7:7" ht="15" customHeight="1">
      <c r="G15107" s="488"/>
    </row>
    <row r="15108" spans="7:7" ht="15" customHeight="1">
      <c r="G15108" s="488"/>
    </row>
    <row r="15109" spans="7:7" ht="15" customHeight="1">
      <c r="G15109" s="488"/>
    </row>
    <row r="15110" spans="7:7" ht="15" customHeight="1">
      <c r="G15110" s="488"/>
    </row>
    <row r="15111" spans="7:7" ht="15" customHeight="1">
      <c r="G15111" s="488"/>
    </row>
    <row r="15112" spans="7:7" ht="15" customHeight="1">
      <c r="G15112" s="488"/>
    </row>
    <row r="15113" spans="7:7" ht="15" customHeight="1">
      <c r="G15113" s="488"/>
    </row>
    <row r="15114" spans="7:7" ht="15" customHeight="1">
      <c r="G15114" s="488"/>
    </row>
    <row r="15115" spans="7:7" ht="15" customHeight="1">
      <c r="G15115" s="488"/>
    </row>
    <row r="15116" spans="7:7" ht="15" customHeight="1">
      <c r="G15116" s="488"/>
    </row>
    <row r="15117" spans="7:7" ht="15" customHeight="1">
      <c r="G15117" s="488"/>
    </row>
    <row r="15118" spans="7:7" ht="15" customHeight="1">
      <c r="G15118" s="488"/>
    </row>
    <row r="15119" spans="7:7" ht="15" customHeight="1">
      <c r="G15119" s="488"/>
    </row>
    <row r="15120" spans="7:7" ht="15" customHeight="1">
      <c r="G15120" s="488"/>
    </row>
    <row r="15121" spans="7:7" ht="15" customHeight="1">
      <c r="G15121" s="488"/>
    </row>
    <row r="15122" spans="7:7" ht="15" customHeight="1">
      <c r="G15122" s="488"/>
    </row>
    <row r="15123" spans="7:7" ht="15" customHeight="1">
      <c r="G15123" s="488"/>
    </row>
    <row r="15124" spans="7:7" ht="15" customHeight="1">
      <c r="G15124" s="488"/>
    </row>
    <row r="15125" spans="7:7" ht="15" customHeight="1">
      <c r="G15125" s="488"/>
    </row>
    <row r="15126" spans="7:7" ht="15" customHeight="1">
      <c r="G15126" s="488"/>
    </row>
    <row r="15127" spans="7:7" ht="15" customHeight="1">
      <c r="G15127" s="488"/>
    </row>
    <row r="15128" spans="7:7" ht="15" customHeight="1">
      <c r="G15128" s="488"/>
    </row>
    <row r="15129" spans="7:7" ht="15" customHeight="1">
      <c r="G15129" s="488"/>
    </row>
    <row r="15130" spans="7:7" ht="15" customHeight="1">
      <c r="G15130" s="488"/>
    </row>
    <row r="15131" spans="7:7" ht="15" customHeight="1">
      <c r="G15131" s="488"/>
    </row>
    <row r="15132" spans="7:7" ht="15" customHeight="1">
      <c r="G15132" s="488"/>
    </row>
    <row r="15133" spans="7:7" ht="15" customHeight="1">
      <c r="G15133" s="488"/>
    </row>
    <row r="15134" spans="7:7" ht="15" customHeight="1">
      <c r="G15134" s="488"/>
    </row>
    <row r="15135" spans="7:7" ht="15" customHeight="1">
      <c r="G15135" s="488"/>
    </row>
    <row r="15136" spans="7:7" ht="15" customHeight="1">
      <c r="G15136" s="488"/>
    </row>
    <row r="15137" spans="7:7" ht="15" customHeight="1">
      <c r="G15137" s="488"/>
    </row>
    <row r="15138" spans="7:7" ht="15" customHeight="1">
      <c r="G15138" s="488"/>
    </row>
    <row r="15139" spans="7:7" ht="15" customHeight="1">
      <c r="G15139" s="488"/>
    </row>
    <row r="15140" spans="7:7" ht="15" customHeight="1">
      <c r="G15140" s="488"/>
    </row>
    <row r="15141" spans="7:7" ht="15" customHeight="1">
      <c r="G15141" s="488"/>
    </row>
    <row r="15142" spans="7:7" ht="15" customHeight="1">
      <c r="G15142" s="488"/>
    </row>
    <row r="15143" spans="7:7" ht="15" customHeight="1">
      <c r="G15143" s="488"/>
    </row>
    <row r="15144" spans="7:7" ht="15" customHeight="1">
      <c r="G15144" s="488"/>
    </row>
    <row r="15145" spans="7:7" ht="15" customHeight="1">
      <c r="G15145" s="488"/>
    </row>
    <row r="15146" spans="7:7" ht="15" customHeight="1">
      <c r="G15146" s="488"/>
    </row>
    <row r="15147" spans="7:7" ht="15" customHeight="1">
      <c r="G15147" s="488"/>
    </row>
    <row r="15148" spans="7:7" ht="15" customHeight="1">
      <c r="G15148" s="488"/>
    </row>
    <row r="15149" spans="7:7" ht="15" customHeight="1">
      <c r="G15149" s="488"/>
    </row>
    <row r="15150" spans="7:7" ht="15" customHeight="1">
      <c r="G15150" s="488"/>
    </row>
    <row r="15151" spans="7:7" ht="15" customHeight="1">
      <c r="G15151" s="488"/>
    </row>
    <row r="15152" spans="7:7" ht="15" customHeight="1">
      <c r="G15152" s="488"/>
    </row>
    <row r="15153" spans="7:7" ht="15" customHeight="1">
      <c r="G15153" s="488"/>
    </row>
    <row r="15154" spans="7:7" ht="15" customHeight="1">
      <c r="G15154" s="488"/>
    </row>
    <row r="15155" spans="7:7" ht="15" customHeight="1">
      <c r="G15155" s="488"/>
    </row>
    <row r="15156" spans="7:7" ht="15" customHeight="1">
      <c r="G15156" s="488"/>
    </row>
    <row r="15157" spans="7:7" ht="15" customHeight="1">
      <c r="G15157" s="488"/>
    </row>
    <row r="15158" spans="7:7" ht="15" customHeight="1">
      <c r="G15158" s="488"/>
    </row>
    <row r="15159" spans="7:7" ht="15" customHeight="1">
      <c r="G15159" s="488"/>
    </row>
    <row r="15160" spans="7:7" ht="15" customHeight="1">
      <c r="G15160" s="488"/>
    </row>
    <row r="15161" spans="7:7" ht="15" customHeight="1">
      <c r="G15161" s="488"/>
    </row>
    <row r="15162" spans="7:7" ht="15" customHeight="1">
      <c r="G15162" s="488"/>
    </row>
    <row r="15163" spans="7:7" ht="15" customHeight="1">
      <c r="G15163" s="488"/>
    </row>
    <row r="15164" spans="7:7" ht="15" customHeight="1">
      <c r="G15164" s="488"/>
    </row>
    <row r="15165" spans="7:7" ht="15" customHeight="1">
      <c r="G15165" s="488"/>
    </row>
    <row r="15166" spans="7:7" ht="15" customHeight="1">
      <c r="G15166" s="488"/>
    </row>
    <row r="15167" spans="7:7" ht="15" customHeight="1">
      <c r="G15167" s="488"/>
    </row>
    <row r="15168" spans="7:7" ht="15" customHeight="1">
      <c r="G15168" s="488"/>
    </row>
    <row r="15169" spans="7:7" ht="15" customHeight="1">
      <c r="G15169" s="488"/>
    </row>
    <row r="15170" spans="7:7" ht="15" customHeight="1">
      <c r="G15170" s="488"/>
    </row>
    <row r="15171" spans="7:7" ht="15" customHeight="1">
      <c r="G15171" s="488"/>
    </row>
    <row r="15172" spans="7:7" ht="15" customHeight="1">
      <c r="G15172" s="488"/>
    </row>
    <row r="15173" spans="7:7" ht="15" customHeight="1">
      <c r="G15173" s="488"/>
    </row>
    <row r="15174" spans="7:7" ht="15" customHeight="1">
      <c r="G15174" s="488"/>
    </row>
    <row r="15175" spans="7:7" ht="15" customHeight="1">
      <c r="G15175" s="488"/>
    </row>
    <row r="15176" spans="7:7" ht="15" customHeight="1">
      <c r="G15176" s="488"/>
    </row>
    <row r="15177" spans="7:7" ht="15" customHeight="1">
      <c r="G15177" s="488"/>
    </row>
    <row r="15178" spans="7:7" ht="15" customHeight="1">
      <c r="G15178" s="488"/>
    </row>
    <row r="15179" spans="7:7" ht="15" customHeight="1">
      <c r="G15179" s="488"/>
    </row>
    <row r="15180" spans="7:7" ht="15" customHeight="1">
      <c r="G15180" s="488"/>
    </row>
    <row r="15181" spans="7:7" ht="15" customHeight="1">
      <c r="G15181" s="488"/>
    </row>
    <row r="15182" spans="7:7" ht="15" customHeight="1">
      <c r="G15182" s="488"/>
    </row>
    <row r="15183" spans="7:7" ht="15" customHeight="1">
      <c r="G15183" s="488"/>
    </row>
    <row r="15184" spans="7:7" ht="15" customHeight="1">
      <c r="G15184" s="488"/>
    </row>
    <row r="15185" spans="7:7" ht="15" customHeight="1">
      <c r="G15185" s="488"/>
    </row>
    <row r="15186" spans="7:7" ht="15" customHeight="1">
      <c r="G15186" s="488"/>
    </row>
    <row r="15187" spans="7:7" ht="15" customHeight="1">
      <c r="G15187" s="488"/>
    </row>
    <row r="15188" spans="7:7" ht="15" customHeight="1">
      <c r="G15188" s="488"/>
    </row>
    <row r="15189" spans="7:7" ht="15" customHeight="1">
      <c r="G15189" s="488"/>
    </row>
    <row r="15190" spans="7:7" ht="15" customHeight="1">
      <c r="G15190" s="488"/>
    </row>
    <row r="15191" spans="7:7" ht="15" customHeight="1">
      <c r="G15191" s="488"/>
    </row>
    <row r="15192" spans="7:7" ht="15" customHeight="1">
      <c r="G15192" s="488"/>
    </row>
    <row r="15193" spans="7:7" ht="15" customHeight="1">
      <c r="G15193" s="488"/>
    </row>
    <row r="15194" spans="7:7" ht="15" customHeight="1">
      <c r="G15194" s="488"/>
    </row>
    <row r="15195" spans="7:7" ht="15" customHeight="1">
      <c r="G15195" s="488"/>
    </row>
    <row r="15196" spans="7:7" ht="15" customHeight="1">
      <c r="G15196" s="488"/>
    </row>
    <row r="15197" spans="7:7" ht="15" customHeight="1">
      <c r="G15197" s="488"/>
    </row>
    <row r="15198" spans="7:7" ht="15" customHeight="1">
      <c r="G15198" s="488"/>
    </row>
    <row r="15199" spans="7:7" ht="15" customHeight="1">
      <c r="G15199" s="488"/>
    </row>
    <row r="15200" spans="7:7" ht="15" customHeight="1">
      <c r="G15200" s="488"/>
    </row>
    <row r="15201" spans="7:7" ht="15" customHeight="1">
      <c r="G15201" s="488"/>
    </row>
    <row r="15202" spans="7:7" ht="15" customHeight="1">
      <c r="G15202" s="488"/>
    </row>
    <row r="15203" spans="7:7" ht="15" customHeight="1">
      <c r="G15203" s="488"/>
    </row>
    <row r="15204" spans="7:7" ht="15" customHeight="1">
      <c r="G15204" s="488"/>
    </row>
    <row r="15205" spans="7:7" ht="15" customHeight="1">
      <c r="G15205" s="488"/>
    </row>
    <row r="15206" spans="7:7" ht="15" customHeight="1">
      <c r="G15206" s="488"/>
    </row>
    <row r="15207" spans="7:7" ht="15" customHeight="1">
      <c r="G15207" s="488"/>
    </row>
    <row r="15208" spans="7:7" ht="15" customHeight="1">
      <c r="G15208" s="488"/>
    </row>
    <row r="15209" spans="7:7" ht="15" customHeight="1">
      <c r="G15209" s="488"/>
    </row>
    <row r="15210" spans="7:7" ht="15" customHeight="1">
      <c r="G15210" s="488"/>
    </row>
    <row r="15211" spans="7:7" ht="15" customHeight="1">
      <c r="G15211" s="488"/>
    </row>
    <row r="15212" spans="7:7" ht="15" customHeight="1">
      <c r="G15212" s="488"/>
    </row>
    <row r="15213" spans="7:7" ht="15" customHeight="1">
      <c r="G15213" s="488"/>
    </row>
    <row r="15214" spans="7:7" ht="15" customHeight="1">
      <c r="G15214" s="488"/>
    </row>
    <row r="15215" spans="7:7" ht="15" customHeight="1">
      <c r="G15215" s="488"/>
    </row>
    <row r="15216" spans="7:7" ht="15" customHeight="1">
      <c r="G15216" s="488"/>
    </row>
    <row r="15217" spans="7:7" ht="15" customHeight="1">
      <c r="G15217" s="488"/>
    </row>
    <row r="15218" spans="7:7" ht="15" customHeight="1">
      <c r="G15218" s="488"/>
    </row>
    <row r="15219" spans="7:7" ht="15" customHeight="1">
      <c r="G15219" s="488"/>
    </row>
    <row r="15220" spans="7:7" ht="15" customHeight="1">
      <c r="G15220" s="488"/>
    </row>
    <row r="15221" spans="7:7" ht="15" customHeight="1">
      <c r="G15221" s="488"/>
    </row>
    <row r="15222" spans="7:7" ht="15" customHeight="1">
      <c r="G15222" s="488"/>
    </row>
    <row r="15223" spans="7:7" ht="15" customHeight="1">
      <c r="G15223" s="488"/>
    </row>
    <row r="15224" spans="7:7" ht="15" customHeight="1">
      <c r="G15224" s="488"/>
    </row>
    <row r="15225" spans="7:7" ht="15" customHeight="1">
      <c r="G15225" s="488"/>
    </row>
    <row r="15226" spans="7:7" ht="15" customHeight="1">
      <c r="G15226" s="488"/>
    </row>
    <row r="15227" spans="7:7" ht="15" customHeight="1">
      <c r="G15227" s="488"/>
    </row>
    <row r="15228" spans="7:7" ht="15" customHeight="1">
      <c r="G15228" s="488"/>
    </row>
    <row r="15229" spans="7:7" ht="15" customHeight="1">
      <c r="G15229" s="488"/>
    </row>
    <row r="15230" spans="7:7" ht="15" customHeight="1">
      <c r="G15230" s="488"/>
    </row>
    <row r="15231" spans="7:7" ht="15" customHeight="1">
      <c r="G15231" s="488"/>
    </row>
    <row r="15232" spans="7:7" ht="15" customHeight="1">
      <c r="G15232" s="488"/>
    </row>
    <row r="15233" spans="7:7" ht="15" customHeight="1">
      <c r="G15233" s="488"/>
    </row>
    <row r="15234" spans="7:7" ht="15" customHeight="1">
      <c r="G15234" s="488"/>
    </row>
    <row r="15235" spans="7:7" ht="15" customHeight="1">
      <c r="G15235" s="488"/>
    </row>
    <row r="15236" spans="7:7" ht="15" customHeight="1">
      <c r="G15236" s="488"/>
    </row>
    <row r="15237" spans="7:7" ht="15" customHeight="1">
      <c r="G15237" s="488"/>
    </row>
    <row r="15238" spans="7:7" ht="15" customHeight="1">
      <c r="G15238" s="488"/>
    </row>
    <row r="15239" spans="7:7" ht="15" customHeight="1">
      <c r="G15239" s="488"/>
    </row>
    <row r="15240" spans="7:7" ht="15" customHeight="1">
      <c r="G15240" s="488"/>
    </row>
    <row r="15241" spans="7:7" ht="15" customHeight="1">
      <c r="G15241" s="488"/>
    </row>
    <row r="15242" spans="7:7" ht="15" customHeight="1">
      <c r="G15242" s="488"/>
    </row>
    <row r="15243" spans="7:7" ht="15" customHeight="1">
      <c r="G15243" s="488"/>
    </row>
    <row r="15244" spans="7:7" ht="15" customHeight="1">
      <c r="G15244" s="488"/>
    </row>
    <row r="15245" spans="7:7" ht="15" customHeight="1">
      <c r="G15245" s="488"/>
    </row>
    <row r="15246" spans="7:7" ht="15" customHeight="1">
      <c r="G15246" s="488"/>
    </row>
    <row r="15247" spans="7:7" ht="15" customHeight="1">
      <c r="G15247" s="488"/>
    </row>
    <row r="15248" spans="7:7" ht="15" customHeight="1">
      <c r="G15248" s="488"/>
    </row>
    <row r="15249" spans="7:7" ht="15" customHeight="1">
      <c r="G15249" s="488"/>
    </row>
    <row r="15250" spans="7:7" ht="15" customHeight="1">
      <c r="G15250" s="488"/>
    </row>
    <row r="15251" spans="7:7" ht="15" customHeight="1">
      <c r="G15251" s="488"/>
    </row>
    <row r="15252" spans="7:7" ht="15" customHeight="1">
      <c r="G15252" s="488"/>
    </row>
    <row r="15253" spans="7:7" ht="15" customHeight="1">
      <c r="G15253" s="488"/>
    </row>
    <row r="15254" spans="7:7" ht="15" customHeight="1">
      <c r="G15254" s="488"/>
    </row>
    <row r="15255" spans="7:7" ht="15" customHeight="1">
      <c r="G15255" s="488"/>
    </row>
    <row r="15256" spans="7:7" ht="15" customHeight="1">
      <c r="G15256" s="488"/>
    </row>
    <row r="15257" spans="7:7" ht="15" customHeight="1">
      <c r="G15257" s="488"/>
    </row>
    <row r="15258" spans="7:7" ht="15" customHeight="1">
      <c r="G15258" s="488"/>
    </row>
    <row r="15259" spans="7:7" ht="15" customHeight="1">
      <c r="G15259" s="488"/>
    </row>
    <row r="15260" spans="7:7" ht="15" customHeight="1">
      <c r="G15260" s="488"/>
    </row>
    <row r="15261" spans="7:7" ht="15" customHeight="1">
      <c r="G15261" s="488"/>
    </row>
    <row r="15262" spans="7:7" ht="15" customHeight="1">
      <c r="G15262" s="488"/>
    </row>
    <row r="15263" spans="7:7" ht="15" customHeight="1">
      <c r="G15263" s="488"/>
    </row>
    <row r="15264" spans="7:7" ht="15" customHeight="1">
      <c r="G15264" s="488"/>
    </row>
    <row r="15265" spans="7:7" ht="15" customHeight="1">
      <c r="G15265" s="488"/>
    </row>
    <row r="15266" spans="7:7" ht="15" customHeight="1">
      <c r="G15266" s="488"/>
    </row>
    <row r="15267" spans="7:7" ht="15" customHeight="1">
      <c r="G15267" s="488"/>
    </row>
    <row r="15268" spans="7:7" ht="15" customHeight="1">
      <c r="G15268" s="488"/>
    </row>
    <row r="15269" spans="7:7" ht="15" customHeight="1">
      <c r="G15269" s="488"/>
    </row>
    <row r="15270" spans="7:7" ht="15" customHeight="1">
      <c r="G15270" s="488"/>
    </row>
    <row r="15271" spans="7:7" ht="15" customHeight="1">
      <c r="G15271" s="488"/>
    </row>
    <row r="15272" spans="7:7" ht="15" customHeight="1">
      <c r="G15272" s="488"/>
    </row>
    <row r="15273" spans="7:7" ht="15" customHeight="1">
      <c r="G15273" s="488"/>
    </row>
    <row r="15274" spans="7:7" ht="15" customHeight="1">
      <c r="G15274" s="488"/>
    </row>
    <row r="15275" spans="7:7" ht="15" customHeight="1">
      <c r="G15275" s="488"/>
    </row>
    <row r="15276" spans="7:7" ht="15" customHeight="1">
      <c r="G15276" s="488"/>
    </row>
    <row r="15277" spans="7:7" ht="15" customHeight="1">
      <c r="G15277" s="488"/>
    </row>
    <row r="15278" spans="7:7" ht="15" customHeight="1">
      <c r="G15278" s="488"/>
    </row>
    <row r="15279" spans="7:7" ht="15" customHeight="1">
      <c r="G15279" s="488"/>
    </row>
    <row r="15280" spans="7:7" ht="15" customHeight="1">
      <c r="G15280" s="488"/>
    </row>
    <row r="15281" spans="7:7" ht="15" customHeight="1">
      <c r="G15281" s="488"/>
    </row>
    <row r="15282" spans="7:7" ht="15" customHeight="1">
      <c r="G15282" s="488"/>
    </row>
    <row r="15283" spans="7:7" ht="15" customHeight="1">
      <c r="G15283" s="488"/>
    </row>
    <row r="15284" spans="7:7" ht="15" customHeight="1">
      <c r="G15284" s="488"/>
    </row>
    <row r="15285" spans="7:7" ht="15" customHeight="1">
      <c r="G15285" s="488"/>
    </row>
    <row r="15286" spans="7:7" ht="15" customHeight="1">
      <c r="G15286" s="488"/>
    </row>
    <row r="15287" spans="7:7" ht="15" customHeight="1">
      <c r="G15287" s="488"/>
    </row>
    <row r="15288" spans="7:7" ht="15" customHeight="1">
      <c r="G15288" s="488"/>
    </row>
    <row r="15289" spans="7:7" ht="15" customHeight="1">
      <c r="G15289" s="488"/>
    </row>
    <row r="15290" spans="7:7" ht="15" customHeight="1">
      <c r="G15290" s="488"/>
    </row>
    <row r="15291" spans="7:7" ht="15" customHeight="1">
      <c r="G15291" s="488"/>
    </row>
    <row r="15292" spans="7:7" ht="15" customHeight="1">
      <c r="G15292" s="488"/>
    </row>
    <row r="15293" spans="7:7" ht="15" customHeight="1">
      <c r="G15293" s="488"/>
    </row>
    <row r="15294" spans="7:7" ht="15" customHeight="1">
      <c r="G15294" s="488"/>
    </row>
    <row r="15295" spans="7:7" ht="15" customHeight="1">
      <c r="G15295" s="488"/>
    </row>
    <row r="15296" spans="7:7" ht="15" customHeight="1">
      <c r="G15296" s="488"/>
    </row>
    <row r="15297" spans="7:7" ht="15" customHeight="1">
      <c r="G15297" s="488"/>
    </row>
    <row r="15298" spans="7:7" ht="15" customHeight="1">
      <c r="G15298" s="488"/>
    </row>
    <row r="15299" spans="7:7" ht="15" customHeight="1">
      <c r="G15299" s="488"/>
    </row>
    <row r="15300" spans="7:7" ht="15" customHeight="1">
      <c r="G15300" s="488"/>
    </row>
    <row r="15301" spans="7:7" ht="15" customHeight="1">
      <c r="G15301" s="488"/>
    </row>
    <row r="15302" spans="7:7" ht="15" customHeight="1">
      <c r="G15302" s="488"/>
    </row>
    <row r="15303" spans="7:7" ht="15" customHeight="1">
      <c r="G15303" s="488"/>
    </row>
    <row r="15304" spans="7:7" ht="15" customHeight="1">
      <c r="G15304" s="488"/>
    </row>
    <row r="15305" spans="7:7" ht="15" customHeight="1">
      <c r="G15305" s="488"/>
    </row>
    <row r="15306" spans="7:7" ht="15" customHeight="1">
      <c r="G15306" s="488"/>
    </row>
    <row r="15307" spans="7:7" ht="15" customHeight="1">
      <c r="G15307" s="488"/>
    </row>
    <row r="15308" spans="7:7" ht="15" customHeight="1">
      <c r="G15308" s="488"/>
    </row>
    <row r="15309" spans="7:7" ht="15" customHeight="1">
      <c r="G15309" s="488"/>
    </row>
    <row r="15310" spans="7:7" ht="15" customHeight="1">
      <c r="G15310" s="488"/>
    </row>
    <row r="15311" spans="7:7" ht="15" customHeight="1">
      <c r="G15311" s="488"/>
    </row>
    <row r="15312" spans="7:7" ht="15" customHeight="1">
      <c r="G15312" s="488"/>
    </row>
    <row r="15313" spans="7:7" ht="15" customHeight="1">
      <c r="G15313" s="488"/>
    </row>
    <row r="15314" spans="7:7" ht="15" customHeight="1">
      <c r="G15314" s="488"/>
    </row>
    <row r="15315" spans="7:7" ht="15" customHeight="1">
      <c r="G15315" s="488"/>
    </row>
    <row r="15316" spans="7:7" ht="15" customHeight="1">
      <c r="G15316" s="488"/>
    </row>
    <row r="15317" spans="7:7" ht="15" customHeight="1">
      <c r="G15317" s="488"/>
    </row>
    <row r="15318" spans="7:7" ht="15" customHeight="1">
      <c r="G15318" s="488"/>
    </row>
    <row r="15319" spans="7:7" ht="15" customHeight="1">
      <c r="G15319" s="488"/>
    </row>
    <row r="15320" spans="7:7" ht="15" customHeight="1">
      <c r="G15320" s="488"/>
    </row>
    <row r="15321" spans="7:7" ht="15" customHeight="1">
      <c r="G15321" s="488"/>
    </row>
    <row r="15322" spans="7:7" ht="15" customHeight="1">
      <c r="G15322" s="488"/>
    </row>
    <row r="15323" spans="7:7" ht="15" customHeight="1">
      <c r="G15323" s="488"/>
    </row>
    <row r="15324" spans="7:7" ht="15" customHeight="1">
      <c r="G15324" s="488"/>
    </row>
    <row r="15325" spans="7:7" ht="15" customHeight="1">
      <c r="G15325" s="488"/>
    </row>
    <row r="15326" spans="7:7" ht="15" customHeight="1">
      <c r="G15326" s="488"/>
    </row>
    <row r="15327" spans="7:7" ht="15" customHeight="1">
      <c r="G15327" s="488"/>
    </row>
    <row r="15328" spans="7:7" ht="15" customHeight="1">
      <c r="G15328" s="488"/>
    </row>
    <row r="15329" spans="7:7" ht="15" customHeight="1">
      <c r="G15329" s="488"/>
    </row>
    <row r="15330" spans="7:7" ht="15" customHeight="1">
      <c r="G15330" s="488"/>
    </row>
    <row r="15331" spans="7:7" ht="15" customHeight="1">
      <c r="G15331" s="488"/>
    </row>
    <row r="15332" spans="7:7" ht="15" customHeight="1">
      <c r="G15332" s="488"/>
    </row>
    <row r="15333" spans="7:7" ht="15" customHeight="1">
      <c r="G15333" s="488"/>
    </row>
    <row r="15334" spans="7:7" ht="15" customHeight="1">
      <c r="G15334" s="488"/>
    </row>
    <row r="15335" spans="7:7" ht="15" customHeight="1">
      <c r="G15335" s="488"/>
    </row>
    <row r="15336" spans="7:7" ht="15" customHeight="1">
      <c r="G15336" s="488"/>
    </row>
    <row r="15337" spans="7:7" ht="15" customHeight="1">
      <c r="G15337" s="488"/>
    </row>
    <row r="15338" spans="7:7" ht="15" customHeight="1">
      <c r="G15338" s="488"/>
    </row>
    <row r="15339" spans="7:7" ht="15" customHeight="1">
      <c r="G15339" s="488"/>
    </row>
    <row r="15340" spans="7:7" ht="15" customHeight="1">
      <c r="G15340" s="488"/>
    </row>
    <row r="15341" spans="7:7" ht="15" customHeight="1">
      <c r="G15341" s="488"/>
    </row>
    <row r="15342" spans="7:7" ht="15" customHeight="1">
      <c r="G15342" s="488"/>
    </row>
    <row r="15343" spans="7:7" ht="15" customHeight="1">
      <c r="G15343" s="488"/>
    </row>
    <row r="15344" spans="7:7" ht="15" customHeight="1">
      <c r="G15344" s="488"/>
    </row>
    <row r="15345" spans="7:7" ht="15" customHeight="1">
      <c r="G15345" s="488"/>
    </row>
    <row r="15346" spans="7:7" ht="15" customHeight="1">
      <c r="G15346" s="488"/>
    </row>
    <row r="15347" spans="7:7" ht="15" customHeight="1">
      <c r="G15347" s="488"/>
    </row>
    <row r="15348" spans="7:7" ht="15" customHeight="1">
      <c r="G15348" s="488"/>
    </row>
    <row r="15349" spans="7:7" ht="15" customHeight="1">
      <c r="G15349" s="488"/>
    </row>
    <row r="15350" spans="7:7" ht="15" customHeight="1">
      <c r="G15350" s="488"/>
    </row>
    <row r="15351" spans="7:7" ht="15" customHeight="1">
      <c r="G15351" s="488"/>
    </row>
    <row r="15352" spans="7:7" ht="15" customHeight="1">
      <c r="G15352" s="488"/>
    </row>
    <row r="15353" spans="7:7" ht="15" customHeight="1">
      <c r="G15353" s="488"/>
    </row>
    <row r="15354" spans="7:7" ht="15" customHeight="1">
      <c r="G15354" s="488"/>
    </row>
    <row r="15355" spans="7:7" ht="15" customHeight="1">
      <c r="G15355" s="488"/>
    </row>
    <row r="15356" spans="7:7" ht="15" customHeight="1">
      <c r="G15356" s="488"/>
    </row>
    <row r="15357" spans="7:7" ht="15" customHeight="1">
      <c r="G15357" s="488"/>
    </row>
    <row r="15358" spans="7:7" ht="15" customHeight="1">
      <c r="G15358" s="488"/>
    </row>
    <row r="15359" spans="7:7" ht="15" customHeight="1">
      <c r="G15359" s="488"/>
    </row>
    <row r="15360" spans="7:7" ht="15" customHeight="1">
      <c r="G15360" s="488"/>
    </row>
    <row r="15361" spans="7:7" ht="15" customHeight="1">
      <c r="G15361" s="488"/>
    </row>
    <row r="15362" spans="7:7" ht="15" customHeight="1">
      <c r="G15362" s="488"/>
    </row>
    <row r="15363" spans="7:7" ht="15" customHeight="1">
      <c r="G15363" s="488"/>
    </row>
    <row r="15364" spans="7:7" ht="15" customHeight="1">
      <c r="G15364" s="488"/>
    </row>
    <row r="15365" spans="7:7" ht="15" customHeight="1">
      <c r="G15365" s="488"/>
    </row>
    <row r="15366" spans="7:7" ht="15" customHeight="1">
      <c r="G15366" s="488"/>
    </row>
    <row r="15367" spans="7:7" ht="15" customHeight="1">
      <c r="G15367" s="488"/>
    </row>
    <row r="15368" spans="7:7" ht="15" customHeight="1">
      <c r="G15368" s="488"/>
    </row>
    <row r="15369" spans="7:7" ht="15" customHeight="1">
      <c r="G15369" s="488"/>
    </row>
    <row r="15370" spans="7:7" ht="15" customHeight="1">
      <c r="G15370" s="488"/>
    </row>
    <row r="15371" spans="7:7" ht="15" customHeight="1">
      <c r="G15371" s="488"/>
    </row>
    <row r="15372" spans="7:7" ht="15" customHeight="1">
      <c r="G15372" s="488"/>
    </row>
    <row r="15373" spans="7:7" ht="15" customHeight="1">
      <c r="G15373" s="488"/>
    </row>
    <row r="15374" spans="7:7" ht="15" customHeight="1">
      <c r="G15374" s="488"/>
    </row>
    <row r="15375" spans="7:7" ht="15" customHeight="1">
      <c r="G15375" s="488"/>
    </row>
    <row r="15376" spans="7:7" ht="15" customHeight="1">
      <c r="G15376" s="488"/>
    </row>
    <row r="15377" spans="7:7" ht="15" customHeight="1">
      <c r="G15377" s="488"/>
    </row>
    <row r="15378" spans="7:7" ht="15" customHeight="1">
      <c r="G15378" s="488"/>
    </row>
    <row r="15379" spans="7:7" ht="15" customHeight="1">
      <c r="G15379" s="488"/>
    </row>
    <row r="15380" spans="7:7" ht="15" customHeight="1">
      <c r="G15380" s="488"/>
    </row>
    <row r="15381" spans="7:7" ht="15" customHeight="1">
      <c r="G15381" s="488"/>
    </row>
    <row r="15382" spans="7:7" ht="15" customHeight="1">
      <c r="G15382" s="488"/>
    </row>
    <row r="15383" spans="7:7" ht="15" customHeight="1">
      <c r="G15383" s="488"/>
    </row>
    <row r="15384" spans="7:7" ht="15" customHeight="1">
      <c r="G15384" s="488"/>
    </row>
    <row r="15385" spans="7:7" ht="15" customHeight="1">
      <c r="G15385" s="488"/>
    </row>
    <row r="15386" spans="7:7" ht="15" customHeight="1">
      <c r="G15386" s="488"/>
    </row>
    <row r="15387" spans="7:7" ht="15" customHeight="1">
      <c r="G15387" s="488"/>
    </row>
    <row r="15388" spans="7:7" ht="15" customHeight="1">
      <c r="G15388" s="488"/>
    </row>
    <row r="15389" spans="7:7" ht="15" customHeight="1">
      <c r="G15389" s="488"/>
    </row>
    <row r="15390" spans="7:7" ht="15" customHeight="1">
      <c r="G15390" s="488"/>
    </row>
    <row r="15391" spans="7:7" ht="15" customHeight="1">
      <c r="G15391" s="488"/>
    </row>
    <row r="15392" spans="7:7" ht="15" customHeight="1">
      <c r="G15392" s="488"/>
    </row>
    <row r="15393" spans="7:7" ht="15" customHeight="1">
      <c r="G15393" s="488"/>
    </row>
    <row r="15394" spans="7:7" ht="15" customHeight="1">
      <c r="G15394" s="488"/>
    </row>
    <row r="15395" spans="7:7" ht="15" customHeight="1">
      <c r="G15395" s="488"/>
    </row>
    <row r="15396" spans="7:7" ht="15" customHeight="1">
      <c r="G15396" s="488"/>
    </row>
    <row r="15397" spans="7:7" ht="15" customHeight="1">
      <c r="G15397" s="488"/>
    </row>
    <row r="15398" spans="7:7" ht="15" customHeight="1">
      <c r="G15398" s="488"/>
    </row>
    <row r="15399" spans="7:7" ht="15" customHeight="1">
      <c r="G15399" s="488"/>
    </row>
    <row r="15400" spans="7:7" ht="15" customHeight="1">
      <c r="G15400" s="488"/>
    </row>
    <row r="15401" spans="7:7" ht="15" customHeight="1">
      <c r="G15401" s="488"/>
    </row>
    <row r="15402" spans="7:7" ht="15" customHeight="1">
      <c r="G15402" s="488"/>
    </row>
    <row r="15403" spans="7:7" ht="15" customHeight="1">
      <c r="G15403" s="488"/>
    </row>
    <row r="15404" spans="7:7" ht="15" customHeight="1">
      <c r="G15404" s="488"/>
    </row>
    <row r="15405" spans="7:7" ht="15" customHeight="1">
      <c r="G15405" s="488"/>
    </row>
    <row r="15406" spans="7:7" ht="15" customHeight="1">
      <c r="G15406" s="488"/>
    </row>
    <row r="15407" spans="7:7" ht="15" customHeight="1">
      <c r="G15407" s="488"/>
    </row>
    <row r="15408" spans="7:7" ht="15" customHeight="1">
      <c r="G15408" s="488"/>
    </row>
    <row r="15409" spans="7:7" ht="15" customHeight="1">
      <c r="G15409" s="488"/>
    </row>
    <row r="15410" spans="7:7" ht="15" customHeight="1">
      <c r="G15410" s="488"/>
    </row>
    <row r="15411" spans="7:7" ht="15" customHeight="1">
      <c r="G15411" s="488"/>
    </row>
    <row r="15412" spans="7:7" ht="15" customHeight="1">
      <c r="G15412" s="488"/>
    </row>
    <row r="15413" spans="7:7" ht="15" customHeight="1">
      <c r="G15413" s="488"/>
    </row>
    <row r="15414" spans="7:7" ht="15" customHeight="1">
      <c r="G15414" s="488"/>
    </row>
    <row r="15415" spans="7:7" ht="15" customHeight="1">
      <c r="G15415" s="488"/>
    </row>
    <row r="15416" spans="7:7" ht="15" customHeight="1">
      <c r="G15416" s="488"/>
    </row>
    <row r="15417" spans="7:7" ht="15" customHeight="1">
      <c r="G15417" s="488"/>
    </row>
    <row r="15418" spans="7:7" ht="15" customHeight="1">
      <c r="G15418" s="488"/>
    </row>
    <row r="15419" spans="7:7" ht="15" customHeight="1">
      <c r="G15419" s="488"/>
    </row>
    <row r="15420" spans="7:7" ht="15" customHeight="1">
      <c r="G15420" s="488"/>
    </row>
    <row r="15421" spans="7:7" ht="15" customHeight="1">
      <c r="G15421" s="488"/>
    </row>
    <row r="15422" spans="7:7" ht="15" customHeight="1">
      <c r="G15422" s="488"/>
    </row>
    <row r="15423" spans="7:7" ht="15" customHeight="1">
      <c r="G15423" s="488"/>
    </row>
    <row r="15424" spans="7:7" ht="15" customHeight="1">
      <c r="G15424" s="488"/>
    </row>
    <row r="15425" spans="7:7" ht="15" customHeight="1">
      <c r="G15425" s="488"/>
    </row>
    <row r="15426" spans="7:7" ht="15" customHeight="1">
      <c r="G15426" s="488"/>
    </row>
    <row r="15427" spans="7:7" ht="15" customHeight="1">
      <c r="G15427" s="488"/>
    </row>
    <row r="15428" spans="7:7" ht="15" customHeight="1">
      <c r="G15428" s="488"/>
    </row>
    <row r="15429" spans="7:7" ht="15" customHeight="1">
      <c r="G15429" s="488"/>
    </row>
    <row r="15430" spans="7:7" ht="15" customHeight="1">
      <c r="G15430" s="488"/>
    </row>
    <row r="15431" spans="7:7" ht="15" customHeight="1">
      <c r="G15431" s="488"/>
    </row>
    <row r="15432" spans="7:7" ht="15" customHeight="1">
      <c r="G15432" s="488"/>
    </row>
    <row r="15433" spans="7:7" ht="15" customHeight="1">
      <c r="G15433" s="488"/>
    </row>
    <row r="15434" spans="7:7" ht="15" customHeight="1">
      <c r="G15434" s="488"/>
    </row>
    <row r="15435" spans="7:7" ht="15" customHeight="1">
      <c r="G15435" s="488"/>
    </row>
    <row r="15436" spans="7:7" ht="15" customHeight="1">
      <c r="G15436" s="488"/>
    </row>
    <row r="15437" spans="7:7" ht="15" customHeight="1">
      <c r="G15437" s="488"/>
    </row>
    <row r="15438" spans="7:7" ht="15" customHeight="1">
      <c r="G15438" s="488"/>
    </row>
    <row r="15439" spans="7:7" ht="15" customHeight="1">
      <c r="G15439" s="488"/>
    </row>
    <row r="15440" spans="7:7" ht="15" customHeight="1">
      <c r="G15440" s="488"/>
    </row>
    <row r="15441" spans="7:7" ht="15" customHeight="1">
      <c r="G15441" s="488"/>
    </row>
    <row r="15442" spans="7:7" ht="15" customHeight="1">
      <c r="G15442" s="488"/>
    </row>
    <row r="15443" spans="7:7" ht="15" customHeight="1">
      <c r="G15443" s="488"/>
    </row>
    <row r="15444" spans="7:7" ht="15" customHeight="1">
      <c r="G15444" s="488"/>
    </row>
    <row r="15445" spans="7:7" ht="15" customHeight="1">
      <c r="G15445" s="488"/>
    </row>
    <row r="15446" spans="7:7" ht="15" customHeight="1">
      <c r="G15446" s="488"/>
    </row>
    <row r="15447" spans="7:7" ht="15" customHeight="1">
      <c r="G15447" s="488"/>
    </row>
    <row r="15448" spans="7:7" ht="15" customHeight="1">
      <c r="G15448" s="488"/>
    </row>
    <row r="15449" spans="7:7" ht="15" customHeight="1">
      <c r="G15449" s="488"/>
    </row>
    <row r="15450" spans="7:7" ht="15" customHeight="1">
      <c r="G15450" s="488"/>
    </row>
    <row r="15451" spans="7:7" ht="15" customHeight="1">
      <c r="G15451" s="488"/>
    </row>
    <row r="15452" spans="7:7" ht="15" customHeight="1">
      <c r="G15452" s="488"/>
    </row>
    <row r="15453" spans="7:7" ht="15" customHeight="1">
      <c r="G15453" s="488"/>
    </row>
    <row r="15454" spans="7:7" ht="15" customHeight="1">
      <c r="G15454" s="488"/>
    </row>
    <row r="15455" spans="7:7" ht="15" customHeight="1">
      <c r="G15455" s="488"/>
    </row>
    <row r="15456" spans="7:7" ht="15" customHeight="1">
      <c r="G15456" s="488"/>
    </row>
    <row r="15457" spans="7:7" ht="15" customHeight="1">
      <c r="G15457" s="488"/>
    </row>
    <row r="15458" spans="7:7" ht="15" customHeight="1">
      <c r="G15458" s="488"/>
    </row>
    <row r="15459" spans="7:7" ht="15" customHeight="1">
      <c r="G15459" s="488"/>
    </row>
    <row r="15460" spans="7:7" ht="15" customHeight="1">
      <c r="G15460" s="488"/>
    </row>
    <row r="15461" spans="7:7" ht="15" customHeight="1">
      <c r="G15461" s="488"/>
    </row>
    <row r="15462" spans="7:7" ht="15" customHeight="1">
      <c r="G15462" s="488"/>
    </row>
    <row r="15463" spans="7:7" ht="15" customHeight="1">
      <c r="G15463" s="488"/>
    </row>
    <row r="15464" spans="7:7" ht="15" customHeight="1">
      <c r="G15464" s="488"/>
    </row>
    <row r="15465" spans="7:7" ht="15" customHeight="1">
      <c r="G15465" s="488"/>
    </row>
    <row r="15466" spans="7:7" ht="15" customHeight="1">
      <c r="G15466" s="488"/>
    </row>
    <row r="15467" spans="7:7" ht="15" customHeight="1">
      <c r="G15467" s="488"/>
    </row>
    <row r="15468" spans="7:7" ht="15" customHeight="1">
      <c r="G15468" s="488"/>
    </row>
    <row r="15469" spans="7:7" ht="15" customHeight="1">
      <c r="G15469" s="488"/>
    </row>
    <row r="15470" spans="7:7" ht="15" customHeight="1">
      <c r="G15470" s="488"/>
    </row>
    <row r="15471" spans="7:7" ht="15" customHeight="1">
      <c r="G15471" s="488"/>
    </row>
    <row r="15472" spans="7:7" ht="15" customHeight="1">
      <c r="G15472" s="488"/>
    </row>
    <row r="15473" spans="7:7" ht="15" customHeight="1">
      <c r="G15473" s="488"/>
    </row>
    <row r="15474" spans="7:7" ht="15" customHeight="1">
      <c r="G15474" s="488"/>
    </row>
    <row r="15475" spans="7:7" ht="15" customHeight="1">
      <c r="G15475" s="488"/>
    </row>
    <row r="15476" spans="7:7" ht="15" customHeight="1">
      <c r="G15476" s="488"/>
    </row>
    <row r="15477" spans="7:7" ht="15" customHeight="1">
      <c r="G15477" s="488"/>
    </row>
    <row r="15478" spans="7:7" ht="15" customHeight="1">
      <c r="G15478" s="488"/>
    </row>
    <row r="15479" spans="7:7" ht="15" customHeight="1">
      <c r="G15479" s="488"/>
    </row>
    <row r="15480" spans="7:7" ht="15" customHeight="1">
      <c r="G15480" s="488"/>
    </row>
    <row r="15481" spans="7:7" ht="15" customHeight="1">
      <c r="G15481" s="488"/>
    </row>
    <row r="15482" spans="7:7" ht="15" customHeight="1">
      <c r="G15482" s="488"/>
    </row>
    <row r="15483" spans="7:7" ht="15" customHeight="1">
      <c r="G15483" s="488"/>
    </row>
    <row r="15484" spans="7:7" ht="15" customHeight="1">
      <c r="G15484" s="488"/>
    </row>
    <row r="15485" spans="7:7" ht="15" customHeight="1">
      <c r="G15485" s="488"/>
    </row>
    <row r="15486" spans="7:7" ht="15" customHeight="1">
      <c r="G15486" s="488"/>
    </row>
    <row r="15487" spans="7:7" ht="15" customHeight="1">
      <c r="G15487" s="488"/>
    </row>
    <row r="15488" spans="7:7" ht="15" customHeight="1">
      <c r="G15488" s="488"/>
    </row>
    <row r="15489" spans="7:7" ht="15" customHeight="1">
      <c r="G15489" s="488"/>
    </row>
    <row r="15490" spans="7:7" ht="15" customHeight="1">
      <c r="G15490" s="488"/>
    </row>
    <row r="15491" spans="7:7" ht="15" customHeight="1">
      <c r="G15491" s="488"/>
    </row>
    <row r="15492" spans="7:7" ht="15" customHeight="1">
      <c r="G15492" s="488"/>
    </row>
    <row r="15493" spans="7:7" ht="15" customHeight="1">
      <c r="G15493" s="488"/>
    </row>
    <row r="15494" spans="7:7" ht="15" customHeight="1">
      <c r="G15494" s="488"/>
    </row>
    <row r="15495" spans="7:7" ht="15" customHeight="1">
      <c r="G15495" s="488"/>
    </row>
    <row r="15496" spans="7:7" ht="15" customHeight="1">
      <c r="G15496" s="488"/>
    </row>
    <row r="15497" spans="7:7" ht="15" customHeight="1">
      <c r="G15497" s="488"/>
    </row>
    <row r="15498" spans="7:7" ht="15" customHeight="1">
      <c r="G15498" s="488"/>
    </row>
    <row r="15499" spans="7:7" ht="15" customHeight="1">
      <c r="G15499" s="488"/>
    </row>
    <row r="15500" spans="7:7" ht="15" customHeight="1">
      <c r="G15500" s="488"/>
    </row>
    <row r="15501" spans="7:7" ht="15" customHeight="1">
      <c r="G15501" s="488"/>
    </row>
    <row r="15502" spans="7:7" ht="15" customHeight="1">
      <c r="G15502" s="488"/>
    </row>
    <row r="15503" spans="7:7" ht="15" customHeight="1">
      <c r="G15503" s="488"/>
    </row>
    <row r="15504" spans="7:7" ht="15" customHeight="1">
      <c r="G15504" s="488"/>
    </row>
    <row r="15505" spans="7:7" ht="15" customHeight="1">
      <c r="G15505" s="488"/>
    </row>
    <row r="15506" spans="7:7" ht="15" customHeight="1">
      <c r="G15506" s="488"/>
    </row>
    <row r="15507" spans="7:7" ht="15" customHeight="1">
      <c r="G15507" s="488"/>
    </row>
    <row r="15508" spans="7:7" ht="15" customHeight="1">
      <c r="G15508" s="488"/>
    </row>
    <row r="15509" spans="7:7" ht="15" customHeight="1">
      <c r="G15509" s="488"/>
    </row>
    <row r="15510" spans="7:7" ht="15" customHeight="1">
      <c r="G15510" s="488"/>
    </row>
    <row r="15511" spans="7:7" ht="15" customHeight="1">
      <c r="G15511" s="488"/>
    </row>
    <row r="15512" spans="7:7" ht="15" customHeight="1">
      <c r="G15512" s="488"/>
    </row>
    <row r="15513" spans="7:7" ht="15" customHeight="1">
      <c r="G15513" s="488"/>
    </row>
    <row r="15514" spans="7:7" ht="15" customHeight="1">
      <c r="G15514" s="488"/>
    </row>
    <row r="15515" spans="7:7" ht="15" customHeight="1">
      <c r="G15515" s="488"/>
    </row>
    <row r="15516" spans="7:7" ht="15" customHeight="1">
      <c r="G15516" s="488"/>
    </row>
    <row r="15517" spans="7:7" ht="15" customHeight="1">
      <c r="G15517" s="488"/>
    </row>
    <row r="15518" spans="7:7" ht="15" customHeight="1">
      <c r="G15518" s="488"/>
    </row>
    <row r="15519" spans="7:7" ht="15" customHeight="1">
      <c r="G15519" s="488"/>
    </row>
    <row r="15520" spans="7:7" ht="15" customHeight="1">
      <c r="G15520" s="488"/>
    </row>
    <row r="15521" spans="7:7" ht="15" customHeight="1">
      <c r="G15521" s="488"/>
    </row>
    <row r="15522" spans="7:7" ht="15" customHeight="1">
      <c r="G15522" s="488"/>
    </row>
    <row r="15523" spans="7:7" ht="15" customHeight="1">
      <c r="G15523" s="488"/>
    </row>
    <row r="15524" spans="7:7" ht="15" customHeight="1">
      <c r="G15524" s="488"/>
    </row>
    <row r="15525" spans="7:7" ht="15" customHeight="1">
      <c r="G15525" s="488"/>
    </row>
    <row r="15526" spans="7:7" ht="15" customHeight="1">
      <c r="G15526" s="488"/>
    </row>
    <row r="15527" spans="7:7" ht="15" customHeight="1">
      <c r="G15527" s="488"/>
    </row>
    <row r="15528" spans="7:7" ht="15" customHeight="1">
      <c r="G15528" s="488"/>
    </row>
    <row r="15529" spans="7:7" ht="15" customHeight="1">
      <c r="G15529" s="488"/>
    </row>
    <row r="15530" spans="7:7" ht="15" customHeight="1">
      <c r="G15530" s="488"/>
    </row>
    <row r="15531" spans="7:7" ht="15" customHeight="1">
      <c r="G15531" s="488"/>
    </row>
    <row r="15532" spans="7:7" ht="15" customHeight="1">
      <c r="G15532" s="488"/>
    </row>
    <row r="15533" spans="7:7" ht="15" customHeight="1">
      <c r="G15533" s="488"/>
    </row>
    <row r="15534" spans="7:7" ht="15" customHeight="1">
      <c r="G15534" s="488"/>
    </row>
    <row r="15535" spans="7:7" ht="15" customHeight="1">
      <c r="G15535" s="488"/>
    </row>
    <row r="15536" spans="7:7" ht="15" customHeight="1">
      <c r="G15536" s="488"/>
    </row>
    <row r="15537" spans="7:7" ht="15" customHeight="1">
      <c r="G15537" s="488"/>
    </row>
    <row r="15538" spans="7:7" ht="15" customHeight="1">
      <c r="G15538" s="488"/>
    </row>
    <row r="15539" spans="7:7" ht="15" customHeight="1">
      <c r="G15539" s="488"/>
    </row>
    <row r="15540" spans="7:7" ht="15" customHeight="1">
      <c r="G15540" s="488"/>
    </row>
    <row r="15541" spans="7:7" ht="15" customHeight="1">
      <c r="G15541" s="488"/>
    </row>
    <row r="15542" spans="7:7" ht="15" customHeight="1">
      <c r="G15542" s="488"/>
    </row>
    <row r="15543" spans="7:7" ht="15" customHeight="1">
      <c r="G15543" s="488"/>
    </row>
    <row r="15544" spans="7:7" ht="15" customHeight="1">
      <c r="G15544" s="488"/>
    </row>
    <row r="15545" spans="7:7" ht="15" customHeight="1">
      <c r="G15545" s="488"/>
    </row>
    <row r="15546" spans="7:7" ht="15" customHeight="1">
      <c r="G15546" s="488"/>
    </row>
    <row r="15547" spans="7:7" ht="15" customHeight="1">
      <c r="G15547" s="488"/>
    </row>
    <row r="15548" spans="7:7" ht="15" customHeight="1">
      <c r="G15548" s="488"/>
    </row>
    <row r="15549" spans="7:7" ht="15" customHeight="1">
      <c r="G15549" s="488"/>
    </row>
    <row r="15550" spans="7:7" ht="15" customHeight="1">
      <c r="G15550" s="488"/>
    </row>
    <row r="15551" spans="7:7" ht="15" customHeight="1">
      <c r="G15551" s="488"/>
    </row>
    <row r="15552" spans="7:7" ht="15" customHeight="1">
      <c r="G15552" s="488"/>
    </row>
    <row r="15553" spans="7:7" ht="15" customHeight="1">
      <c r="G15553" s="488"/>
    </row>
    <row r="15554" spans="7:7" ht="15" customHeight="1">
      <c r="G15554" s="488"/>
    </row>
    <row r="15555" spans="7:7" ht="15" customHeight="1">
      <c r="G15555" s="488"/>
    </row>
    <row r="15556" spans="7:7" ht="15" customHeight="1">
      <c r="G15556" s="488"/>
    </row>
    <row r="15557" spans="7:7" ht="15" customHeight="1">
      <c r="G15557" s="488"/>
    </row>
    <row r="15558" spans="7:7" ht="15" customHeight="1">
      <c r="G15558" s="488"/>
    </row>
    <row r="15559" spans="7:7" ht="15" customHeight="1">
      <c r="G15559" s="488"/>
    </row>
    <row r="15560" spans="7:7" ht="15" customHeight="1">
      <c r="G15560" s="488"/>
    </row>
    <row r="15561" spans="7:7" ht="15" customHeight="1">
      <c r="G15561" s="488"/>
    </row>
    <row r="15562" spans="7:7" ht="15" customHeight="1">
      <c r="G15562" s="488"/>
    </row>
    <row r="15563" spans="7:7" ht="15" customHeight="1">
      <c r="G15563" s="488"/>
    </row>
    <row r="15564" spans="7:7" ht="15" customHeight="1">
      <c r="G15564" s="488"/>
    </row>
    <row r="15565" spans="7:7" ht="15" customHeight="1">
      <c r="G15565" s="488"/>
    </row>
    <row r="15566" spans="7:7" ht="15" customHeight="1">
      <c r="G15566" s="488"/>
    </row>
    <row r="15567" spans="7:7" ht="15" customHeight="1">
      <c r="G15567" s="488"/>
    </row>
    <row r="15568" spans="7:7" ht="15" customHeight="1">
      <c r="G15568" s="488"/>
    </row>
    <row r="15569" spans="7:7" ht="15" customHeight="1">
      <c r="G15569" s="488"/>
    </row>
    <row r="15570" spans="7:7" ht="15" customHeight="1">
      <c r="G15570" s="488"/>
    </row>
    <row r="15571" spans="7:7" ht="15" customHeight="1">
      <c r="G15571" s="488"/>
    </row>
    <row r="15572" spans="7:7" ht="15" customHeight="1">
      <c r="G15572" s="488"/>
    </row>
    <row r="15573" spans="7:7" ht="15" customHeight="1">
      <c r="G15573" s="488"/>
    </row>
    <row r="15574" spans="7:7" ht="15" customHeight="1">
      <c r="G15574" s="488"/>
    </row>
    <row r="15575" spans="7:7" ht="15" customHeight="1">
      <c r="G15575" s="488"/>
    </row>
    <row r="15576" spans="7:7" ht="15" customHeight="1">
      <c r="G15576" s="488"/>
    </row>
    <row r="15577" spans="7:7" ht="15" customHeight="1">
      <c r="G15577" s="488"/>
    </row>
    <row r="15578" spans="7:7" ht="15" customHeight="1">
      <c r="G15578" s="488"/>
    </row>
    <row r="15579" spans="7:7" ht="15" customHeight="1">
      <c r="G15579" s="488"/>
    </row>
    <row r="15580" spans="7:7" ht="15" customHeight="1">
      <c r="G15580" s="488"/>
    </row>
    <row r="15581" spans="7:7" ht="15" customHeight="1">
      <c r="G15581" s="488"/>
    </row>
    <row r="15582" spans="7:7" ht="15" customHeight="1">
      <c r="G15582" s="488"/>
    </row>
    <row r="15583" spans="7:7" ht="15" customHeight="1">
      <c r="G15583" s="488"/>
    </row>
    <row r="15584" spans="7:7" ht="15" customHeight="1">
      <c r="G15584" s="488"/>
    </row>
    <row r="15585" spans="7:7" ht="15" customHeight="1">
      <c r="G15585" s="488"/>
    </row>
    <row r="15586" spans="7:7" ht="15" customHeight="1">
      <c r="G15586" s="488"/>
    </row>
    <row r="15587" spans="7:7" ht="15" customHeight="1">
      <c r="G15587" s="488"/>
    </row>
    <row r="15588" spans="7:7" ht="15" customHeight="1">
      <c r="G15588" s="488"/>
    </row>
    <row r="15589" spans="7:7" ht="15" customHeight="1">
      <c r="G15589" s="488"/>
    </row>
    <row r="15590" spans="7:7" ht="15" customHeight="1">
      <c r="G15590" s="488"/>
    </row>
    <row r="15591" spans="7:7" ht="15" customHeight="1">
      <c r="G15591" s="488"/>
    </row>
    <row r="15592" spans="7:7" ht="15" customHeight="1">
      <c r="G15592" s="488"/>
    </row>
    <row r="15593" spans="7:7" ht="15" customHeight="1">
      <c r="G15593" s="488"/>
    </row>
    <row r="15594" spans="7:7" ht="15" customHeight="1">
      <c r="G15594" s="488"/>
    </row>
    <row r="15595" spans="7:7" ht="15" customHeight="1">
      <c r="G15595" s="488"/>
    </row>
    <row r="15596" spans="7:7" ht="15" customHeight="1">
      <c r="G15596" s="488"/>
    </row>
    <row r="15597" spans="7:7" ht="15" customHeight="1">
      <c r="G15597" s="488"/>
    </row>
    <row r="15598" spans="7:7" ht="15" customHeight="1">
      <c r="G15598" s="488"/>
    </row>
    <row r="15599" spans="7:7" ht="15" customHeight="1">
      <c r="G15599" s="488"/>
    </row>
    <row r="15600" spans="7:7" ht="15" customHeight="1">
      <c r="G15600" s="488"/>
    </row>
    <row r="15601" spans="7:7" ht="15" customHeight="1">
      <c r="G15601" s="488"/>
    </row>
    <row r="15602" spans="7:7" ht="15" customHeight="1">
      <c r="G15602" s="488"/>
    </row>
    <row r="15603" spans="7:7" ht="15" customHeight="1">
      <c r="G15603" s="488"/>
    </row>
    <row r="15604" spans="7:7" ht="15" customHeight="1">
      <c r="G15604" s="488"/>
    </row>
    <row r="15605" spans="7:7" ht="15" customHeight="1">
      <c r="G15605" s="488"/>
    </row>
    <row r="15606" spans="7:7" ht="15" customHeight="1">
      <c r="G15606" s="488"/>
    </row>
    <row r="15607" spans="7:7" ht="15" customHeight="1">
      <c r="G15607" s="488"/>
    </row>
    <row r="15608" spans="7:7" ht="15" customHeight="1">
      <c r="G15608" s="488"/>
    </row>
    <row r="15609" spans="7:7" ht="15" customHeight="1">
      <c r="G15609" s="488"/>
    </row>
    <row r="15610" spans="7:7" ht="15" customHeight="1">
      <c r="G15610" s="488"/>
    </row>
    <row r="15611" spans="7:7" ht="15" customHeight="1">
      <c r="G15611" s="488"/>
    </row>
    <row r="15612" spans="7:7" ht="15" customHeight="1">
      <c r="G15612" s="488"/>
    </row>
    <row r="15613" spans="7:7" ht="15" customHeight="1">
      <c r="G15613" s="488"/>
    </row>
    <row r="15614" spans="7:7" ht="15" customHeight="1">
      <c r="G15614" s="488"/>
    </row>
    <row r="15615" spans="7:7" ht="15" customHeight="1">
      <c r="G15615" s="488"/>
    </row>
    <row r="15616" spans="7:7" ht="15" customHeight="1">
      <c r="G15616" s="488"/>
    </row>
    <row r="15617" spans="7:7" ht="15" customHeight="1">
      <c r="G15617" s="488"/>
    </row>
    <row r="15618" spans="7:7" ht="15" customHeight="1">
      <c r="G15618" s="488"/>
    </row>
    <row r="15619" spans="7:7" ht="15" customHeight="1">
      <c r="G15619" s="488"/>
    </row>
    <row r="15620" spans="7:7" ht="15" customHeight="1">
      <c r="G15620" s="488"/>
    </row>
    <row r="15621" spans="7:7" ht="15" customHeight="1">
      <c r="G15621" s="488"/>
    </row>
    <row r="15622" spans="7:7" ht="15" customHeight="1">
      <c r="G15622" s="488"/>
    </row>
    <row r="15623" spans="7:7" ht="15" customHeight="1">
      <c r="G15623" s="488"/>
    </row>
    <row r="15624" spans="7:7" ht="15" customHeight="1">
      <c r="G15624" s="488"/>
    </row>
    <row r="15625" spans="7:7" ht="15" customHeight="1">
      <c r="G15625" s="488"/>
    </row>
    <row r="15626" spans="7:7" ht="15" customHeight="1">
      <c r="G15626" s="488"/>
    </row>
    <row r="15627" spans="7:7" ht="15" customHeight="1">
      <c r="G15627" s="488"/>
    </row>
    <row r="15628" spans="7:7" ht="15" customHeight="1">
      <c r="G15628" s="488"/>
    </row>
    <row r="15629" spans="7:7" ht="15" customHeight="1">
      <c r="G15629" s="488"/>
    </row>
    <row r="15630" spans="7:7" ht="15" customHeight="1">
      <c r="G15630" s="488"/>
    </row>
    <row r="15631" spans="7:7" ht="15" customHeight="1">
      <c r="G15631" s="488"/>
    </row>
    <row r="15632" spans="7:7" ht="15" customHeight="1">
      <c r="G15632" s="488"/>
    </row>
    <row r="15633" spans="7:7" ht="15" customHeight="1">
      <c r="G15633" s="488"/>
    </row>
    <row r="15634" spans="7:7" ht="15" customHeight="1">
      <c r="G15634" s="488"/>
    </row>
    <row r="15635" spans="7:7" ht="15" customHeight="1">
      <c r="G15635" s="488"/>
    </row>
    <row r="15636" spans="7:7" ht="15" customHeight="1">
      <c r="G15636" s="488"/>
    </row>
    <row r="15637" spans="7:7" ht="15" customHeight="1">
      <c r="G15637" s="488"/>
    </row>
    <row r="15638" spans="7:7" ht="15" customHeight="1">
      <c r="G15638" s="488"/>
    </row>
    <row r="15639" spans="7:7" ht="15" customHeight="1">
      <c r="G15639" s="488"/>
    </row>
    <row r="15640" spans="7:7" ht="15" customHeight="1">
      <c r="G15640" s="488"/>
    </row>
    <row r="15641" spans="7:7" ht="15" customHeight="1">
      <c r="G15641" s="488"/>
    </row>
    <row r="15642" spans="7:7" ht="15" customHeight="1">
      <c r="G15642" s="488"/>
    </row>
    <row r="15643" spans="7:7" ht="15" customHeight="1">
      <c r="G15643" s="488"/>
    </row>
    <row r="15644" spans="7:7" ht="15" customHeight="1">
      <c r="G15644" s="488"/>
    </row>
    <row r="15645" spans="7:7" ht="15" customHeight="1">
      <c r="G15645" s="488"/>
    </row>
    <row r="15646" spans="7:7" ht="15" customHeight="1">
      <c r="G15646" s="488"/>
    </row>
    <row r="15647" spans="7:7" ht="15" customHeight="1">
      <c r="G15647" s="488"/>
    </row>
    <row r="15648" spans="7:7" ht="15" customHeight="1">
      <c r="G15648" s="488"/>
    </row>
    <row r="15649" spans="7:7" ht="15" customHeight="1">
      <c r="G15649" s="488"/>
    </row>
    <row r="15650" spans="7:7" ht="15" customHeight="1">
      <c r="G15650" s="488"/>
    </row>
    <row r="15651" spans="7:7" ht="15" customHeight="1">
      <c r="G15651" s="488"/>
    </row>
    <row r="15652" spans="7:7" ht="15" customHeight="1">
      <c r="G15652" s="488"/>
    </row>
    <row r="15653" spans="7:7" ht="15" customHeight="1">
      <c r="G15653" s="488"/>
    </row>
    <row r="15654" spans="7:7" ht="15" customHeight="1">
      <c r="G15654" s="488"/>
    </row>
    <row r="15655" spans="7:7" ht="15" customHeight="1">
      <c r="G15655" s="488"/>
    </row>
    <row r="15656" spans="7:7" ht="15" customHeight="1">
      <c r="G15656" s="488"/>
    </row>
    <row r="15657" spans="7:7" ht="15" customHeight="1">
      <c r="G15657" s="488"/>
    </row>
    <row r="15658" spans="7:7" ht="15" customHeight="1">
      <c r="G15658" s="488"/>
    </row>
    <row r="15659" spans="7:7" ht="15" customHeight="1">
      <c r="G15659" s="488"/>
    </row>
    <row r="15660" spans="7:7" ht="15" customHeight="1">
      <c r="G15660" s="488"/>
    </row>
    <row r="15661" spans="7:7" ht="15" customHeight="1">
      <c r="G15661" s="488"/>
    </row>
    <row r="15662" spans="7:7" ht="15" customHeight="1">
      <c r="G15662" s="488"/>
    </row>
    <row r="15663" spans="7:7" ht="15" customHeight="1">
      <c r="G15663" s="488"/>
    </row>
    <row r="15664" spans="7:7" ht="15" customHeight="1">
      <c r="G15664" s="488"/>
    </row>
    <row r="15665" spans="7:7" ht="15" customHeight="1">
      <c r="G15665" s="488"/>
    </row>
    <row r="15666" spans="7:7" ht="15" customHeight="1">
      <c r="G15666" s="488"/>
    </row>
    <row r="15667" spans="7:7" ht="15" customHeight="1">
      <c r="G15667" s="488"/>
    </row>
    <row r="15668" spans="7:7" ht="15" customHeight="1">
      <c r="G15668" s="488"/>
    </row>
    <row r="15669" spans="7:7" ht="15" customHeight="1">
      <c r="G15669" s="488"/>
    </row>
    <row r="15670" spans="7:7" ht="15" customHeight="1">
      <c r="G15670" s="488"/>
    </row>
    <row r="15671" spans="7:7" ht="15" customHeight="1">
      <c r="G15671" s="488"/>
    </row>
    <row r="15672" spans="7:7" ht="15" customHeight="1">
      <c r="G15672" s="488"/>
    </row>
    <row r="15673" spans="7:7" ht="15" customHeight="1">
      <c r="G15673" s="488"/>
    </row>
    <row r="15674" spans="7:7" ht="15" customHeight="1">
      <c r="G15674" s="488"/>
    </row>
    <row r="15675" spans="7:7" ht="15" customHeight="1">
      <c r="G15675" s="488"/>
    </row>
    <row r="15676" spans="7:7" ht="15" customHeight="1">
      <c r="G15676" s="488"/>
    </row>
    <row r="15677" spans="7:7" ht="15" customHeight="1">
      <c r="G15677" s="488"/>
    </row>
    <row r="15678" spans="7:7" ht="15" customHeight="1">
      <c r="G15678" s="488"/>
    </row>
    <row r="15679" spans="7:7" ht="15" customHeight="1">
      <c r="G15679" s="488"/>
    </row>
    <row r="15680" spans="7:7" ht="15" customHeight="1">
      <c r="G15680" s="488"/>
    </row>
    <row r="15681" spans="7:7" ht="15" customHeight="1">
      <c r="G15681" s="488"/>
    </row>
    <row r="15682" spans="7:7" ht="15" customHeight="1">
      <c r="G15682" s="488"/>
    </row>
    <row r="15683" spans="7:7" ht="15" customHeight="1">
      <c r="G15683" s="488"/>
    </row>
    <row r="15684" spans="7:7" ht="15" customHeight="1">
      <c r="G15684" s="488"/>
    </row>
    <row r="15685" spans="7:7" ht="15" customHeight="1">
      <c r="G15685" s="488"/>
    </row>
    <row r="15686" spans="7:7" ht="15" customHeight="1">
      <c r="G15686" s="488"/>
    </row>
    <row r="15687" spans="7:7" ht="15" customHeight="1">
      <c r="G15687" s="488"/>
    </row>
    <row r="15688" spans="7:7" ht="15" customHeight="1">
      <c r="G15688" s="488"/>
    </row>
    <row r="15689" spans="7:7" ht="15" customHeight="1">
      <c r="G15689" s="488"/>
    </row>
    <row r="15690" spans="7:7" ht="15" customHeight="1">
      <c r="G15690" s="488"/>
    </row>
    <row r="15691" spans="7:7" ht="15" customHeight="1">
      <c r="G15691" s="488"/>
    </row>
    <row r="15692" spans="7:7" ht="15" customHeight="1">
      <c r="G15692" s="488"/>
    </row>
    <row r="15693" spans="7:7" ht="15" customHeight="1">
      <c r="G15693" s="488"/>
    </row>
    <row r="15694" spans="7:7" ht="15" customHeight="1">
      <c r="G15694" s="488"/>
    </row>
    <row r="15695" spans="7:7" ht="15" customHeight="1">
      <c r="G15695" s="488"/>
    </row>
    <row r="15696" spans="7:7" ht="15" customHeight="1">
      <c r="G15696" s="488"/>
    </row>
    <row r="15697" spans="7:7" ht="15" customHeight="1">
      <c r="G15697" s="488"/>
    </row>
    <row r="15698" spans="7:7" ht="15" customHeight="1">
      <c r="G15698" s="488"/>
    </row>
    <row r="15699" spans="7:7" ht="15" customHeight="1">
      <c r="G15699" s="488"/>
    </row>
    <row r="15700" spans="7:7" ht="15" customHeight="1">
      <c r="G15700" s="488"/>
    </row>
    <row r="15701" spans="7:7" ht="15" customHeight="1">
      <c r="G15701" s="488"/>
    </row>
    <row r="15702" spans="7:7" ht="15" customHeight="1">
      <c r="G15702" s="488"/>
    </row>
    <row r="15703" spans="7:7" ht="15" customHeight="1">
      <c r="G15703" s="488"/>
    </row>
    <row r="15704" spans="7:7" ht="15" customHeight="1">
      <c r="G15704" s="488"/>
    </row>
    <row r="15705" spans="7:7" ht="15" customHeight="1">
      <c r="G15705" s="488"/>
    </row>
    <row r="15706" spans="7:7" ht="15" customHeight="1">
      <c r="G15706" s="488"/>
    </row>
    <row r="15707" spans="7:7" ht="15" customHeight="1">
      <c r="G15707" s="488"/>
    </row>
    <row r="15708" spans="7:7" ht="15" customHeight="1">
      <c r="G15708" s="488"/>
    </row>
    <row r="15709" spans="7:7" ht="15" customHeight="1">
      <c r="G15709" s="488"/>
    </row>
    <row r="15710" spans="7:7" ht="15" customHeight="1">
      <c r="G15710" s="488"/>
    </row>
    <row r="15711" spans="7:7" ht="15" customHeight="1">
      <c r="G15711" s="488"/>
    </row>
    <row r="15712" spans="7:7" ht="15" customHeight="1">
      <c r="G15712" s="488"/>
    </row>
    <row r="15713" spans="7:7" ht="15" customHeight="1">
      <c r="G15713" s="488"/>
    </row>
    <row r="15714" spans="7:7" ht="15" customHeight="1">
      <c r="G15714" s="488"/>
    </row>
    <row r="15715" spans="7:7" ht="15" customHeight="1">
      <c r="G15715" s="488"/>
    </row>
    <row r="15716" spans="7:7" ht="15" customHeight="1">
      <c r="G15716" s="488"/>
    </row>
    <row r="15717" spans="7:7" ht="15" customHeight="1">
      <c r="G15717" s="488"/>
    </row>
    <row r="15718" spans="7:7" ht="15" customHeight="1">
      <c r="G15718" s="488"/>
    </row>
    <row r="15719" spans="7:7" ht="15" customHeight="1">
      <c r="G15719" s="488"/>
    </row>
    <row r="15720" spans="7:7" ht="15" customHeight="1">
      <c r="G15720" s="488"/>
    </row>
    <row r="15721" spans="7:7" ht="15" customHeight="1">
      <c r="G15721" s="488"/>
    </row>
    <row r="15722" spans="7:7" ht="15" customHeight="1">
      <c r="G15722" s="488"/>
    </row>
    <row r="15723" spans="7:7" ht="15" customHeight="1">
      <c r="G15723" s="488"/>
    </row>
    <row r="15724" spans="7:7" ht="15" customHeight="1">
      <c r="G15724" s="488"/>
    </row>
    <row r="15725" spans="7:7" ht="15" customHeight="1">
      <c r="G15725" s="488"/>
    </row>
    <row r="15726" spans="7:7" ht="15" customHeight="1">
      <c r="G15726" s="488"/>
    </row>
    <row r="15727" spans="7:7" ht="15" customHeight="1">
      <c r="G15727" s="488"/>
    </row>
    <row r="15728" spans="7:7" ht="15" customHeight="1">
      <c r="G15728" s="488"/>
    </row>
    <row r="15729" spans="7:7" ht="15" customHeight="1">
      <c r="G15729" s="488"/>
    </row>
    <row r="15730" spans="7:7" ht="15" customHeight="1">
      <c r="G15730" s="488"/>
    </row>
    <row r="15731" spans="7:7" ht="15" customHeight="1">
      <c r="G15731" s="488"/>
    </row>
    <row r="15732" spans="7:7" ht="15" customHeight="1">
      <c r="G15732" s="488"/>
    </row>
    <row r="15733" spans="7:7" ht="15" customHeight="1">
      <c r="G15733" s="488"/>
    </row>
    <row r="15734" spans="7:7" ht="15" customHeight="1">
      <c r="G15734" s="488"/>
    </row>
    <row r="15735" spans="7:7" ht="15" customHeight="1">
      <c r="G15735" s="488"/>
    </row>
    <row r="15736" spans="7:7" ht="15" customHeight="1">
      <c r="G15736" s="488"/>
    </row>
    <row r="15737" spans="7:7" ht="15" customHeight="1">
      <c r="G15737" s="488"/>
    </row>
    <row r="15738" spans="7:7" ht="15" customHeight="1">
      <c r="G15738" s="488"/>
    </row>
    <row r="15739" spans="7:7" ht="15" customHeight="1">
      <c r="G15739" s="488"/>
    </row>
    <row r="15740" spans="7:7" ht="15" customHeight="1">
      <c r="G15740" s="488"/>
    </row>
    <row r="15741" spans="7:7" ht="15" customHeight="1">
      <c r="G15741" s="488"/>
    </row>
    <row r="15742" spans="7:7" ht="15" customHeight="1">
      <c r="G15742" s="488"/>
    </row>
    <row r="15743" spans="7:7" ht="15" customHeight="1">
      <c r="G15743" s="488"/>
    </row>
    <row r="15744" spans="7:7" ht="15" customHeight="1">
      <c r="G15744" s="488"/>
    </row>
    <row r="15745" spans="7:7" ht="15" customHeight="1">
      <c r="G15745" s="488"/>
    </row>
    <row r="15746" spans="7:7" ht="15" customHeight="1">
      <c r="G15746" s="488"/>
    </row>
    <row r="15747" spans="7:7" ht="15" customHeight="1">
      <c r="G15747" s="488"/>
    </row>
    <row r="15748" spans="7:7" ht="15" customHeight="1">
      <c r="G15748" s="488"/>
    </row>
    <row r="15749" spans="7:7" ht="15" customHeight="1">
      <c r="G15749" s="488"/>
    </row>
    <row r="15750" spans="7:7" ht="15" customHeight="1">
      <c r="G15750" s="488"/>
    </row>
    <row r="15751" spans="7:7" ht="15" customHeight="1">
      <c r="G15751" s="488"/>
    </row>
    <row r="15752" spans="7:7" ht="15" customHeight="1">
      <c r="G15752" s="488"/>
    </row>
    <row r="15753" spans="7:7" ht="15" customHeight="1">
      <c r="G15753" s="488"/>
    </row>
    <row r="15754" spans="7:7" ht="15" customHeight="1">
      <c r="G15754" s="488"/>
    </row>
    <row r="15755" spans="7:7" ht="15" customHeight="1">
      <c r="G15755" s="488"/>
    </row>
    <row r="15756" spans="7:7" ht="15" customHeight="1">
      <c r="G15756" s="488"/>
    </row>
    <row r="15757" spans="7:7" ht="15" customHeight="1">
      <c r="G15757" s="488"/>
    </row>
    <row r="15758" spans="7:7" ht="15" customHeight="1">
      <c r="G15758" s="488"/>
    </row>
    <row r="15759" spans="7:7" ht="15" customHeight="1">
      <c r="G15759" s="488"/>
    </row>
    <row r="15760" spans="7:7" ht="15" customHeight="1">
      <c r="G15760" s="488"/>
    </row>
    <row r="15761" spans="7:7" ht="15" customHeight="1">
      <c r="G15761" s="488"/>
    </row>
    <row r="15762" spans="7:7" ht="15" customHeight="1">
      <c r="G15762" s="488"/>
    </row>
    <row r="15763" spans="7:7" ht="15" customHeight="1">
      <c r="G15763" s="488"/>
    </row>
    <row r="15764" spans="7:7" ht="15" customHeight="1">
      <c r="G15764" s="488"/>
    </row>
    <row r="15765" spans="7:7" ht="15" customHeight="1">
      <c r="G15765" s="488"/>
    </row>
    <row r="15766" spans="7:7" ht="15" customHeight="1">
      <c r="G15766" s="488"/>
    </row>
    <row r="15767" spans="7:7" ht="15" customHeight="1">
      <c r="G15767" s="488"/>
    </row>
    <row r="15768" spans="7:7" ht="15" customHeight="1">
      <c r="G15768" s="488"/>
    </row>
    <row r="15769" spans="7:7" ht="15" customHeight="1">
      <c r="G15769" s="488"/>
    </row>
    <row r="15770" spans="7:7" ht="15" customHeight="1">
      <c r="G15770" s="488"/>
    </row>
    <row r="15771" spans="7:7" ht="15" customHeight="1">
      <c r="G15771" s="488"/>
    </row>
    <row r="15772" spans="7:7" ht="15" customHeight="1">
      <c r="G15772" s="488"/>
    </row>
    <row r="15773" spans="7:7" ht="15" customHeight="1">
      <c r="G15773" s="488"/>
    </row>
    <row r="15774" spans="7:7" ht="15" customHeight="1">
      <c r="G15774" s="488"/>
    </row>
    <row r="15775" spans="7:7" ht="15" customHeight="1">
      <c r="G15775" s="488"/>
    </row>
    <row r="15776" spans="7:7" ht="15" customHeight="1">
      <c r="G15776" s="488"/>
    </row>
    <row r="15777" spans="7:7" ht="15" customHeight="1">
      <c r="G15777" s="488"/>
    </row>
    <row r="15778" spans="7:7" ht="15" customHeight="1">
      <c r="G15778" s="488"/>
    </row>
    <row r="15779" spans="7:7" ht="15" customHeight="1">
      <c r="G15779" s="488"/>
    </row>
    <row r="15780" spans="7:7" ht="15" customHeight="1">
      <c r="G15780" s="488"/>
    </row>
    <row r="15781" spans="7:7" ht="15" customHeight="1">
      <c r="G15781" s="488"/>
    </row>
    <row r="15782" spans="7:7" ht="15" customHeight="1">
      <c r="G15782" s="488"/>
    </row>
    <row r="15783" spans="7:7" ht="15" customHeight="1">
      <c r="G15783" s="488"/>
    </row>
    <row r="15784" spans="7:7" ht="15" customHeight="1">
      <c r="G15784" s="488"/>
    </row>
    <row r="15785" spans="7:7" ht="15" customHeight="1">
      <c r="G15785" s="488"/>
    </row>
    <row r="15786" spans="7:7" ht="15" customHeight="1">
      <c r="G15786" s="488"/>
    </row>
    <row r="15787" spans="7:7" ht="15" customHeight="1">
      <c r="G15787" s="488"/>
    </row>
    <row r="15788" spans="7:7" ht="15" customHeight="1">
      <c r="G15788" s="488"/>
    </row>
    <row r="15789" spans="7:7" ht="15" customHeight="1">
      <c r="G15789" s="488"/>
    </row>
    <row r="15790" spans="7:7" ht="15" customHeight="1">
      <c r="G15790" s="488"/>
    </row>
    <row r="15791" spans="7:7" ht="15" customHeight="1">
      <c r="G15791" s="488"/>
    </row>
    <row r="15792" spans="7:7" ht="15" customHeight="1">
      <c r="G15792" s="488"/>
    </row>
    <row r="15793" spans="7:7" ht="15" customHeight="1">
      <c r="G15793" s="488"/>
    </row>
    <row r="15794" spans="7:7" ht="15" customHeight="1">
      <c r="G15794" s="488"/>
    </row>
    <row r="15795" spans="7:7" ht="15" customHeight="1">
      <c r="G15795" s="488"/>
    </row>
    <row r="15796" spans="7:7" ht="15" customHeight="1">
      <c r="G15796" s="488"/>
    </row>
    <row r="15797" spans="7:7" ht="15" customHeight="1">
      <c r="G15797" s="488"/>
    </row>
    <row r="15798" spans="7:7" ht="15" customHeight="1">
      <c r="G15798" s="488"/>
    </row>
    <row r="15799" spans="7:7" ht="15" customHeight="1">
      <c r="G15799" s="488"/>
    </row>
    <row r="15800" spans="7:7" ht="15" customHeight="1">
      <c r="G15800" s="488"/>
    </row>
    <row r="15801" spans="7:7" ht="15" customHeight="1">
      <c r="G15801" s="488"/>
    </row>
    <row r="15802" spans="7:7" ht="15" customHeight="1">
      <c r="G15802" s="488"/>
    </row>
    <row r="15803" spans="7:7" ht="15" customHeight="1">
      <c r="G15803" s="488"/>
    </row>
    <row r="15804" spans="7:7" ht="15" customHeight="1">
      <c r="G15804" s="488"/>
    </row>
    <row r="15805" spans="7:7" ht="15" customHeight="1">
      <c r="G15805" s="488"/>
    </row>
    <row r="15806" spans="7:7" ht="15" customHeight="1">
      <c r="G15806" s="488"/>
    </row>
    <row r="15807" spans="7:7" ht="15" customHeight="1">
      <c r="G15807" s="488"/>
    </row>
    <row r="15808" spans="7:7" ht="15" customHeight="1">
      <c r="G15808" s="488"/>
    </row>
    <row r="15809" spans="7:7" ht="15" customHeight="1">
      <c r="G15809" s="488"/>
    </row>
    <row r="15810" spans="7:7" ht="15" customHeight="1">
      <c r="G15810" s="488"/>
    </row>
    <row r="15811" spans="7:7" ht="15" customHeight="1">
      <c r="G15811" s="488"/>
    </row>
    <row r="15812" spans="7:7" ht="15" customHeight="1">
      <c r="G15812" s="488"/>
    </row>
    <row r="15813" spans="7:7" ht="15" customHeight="1">
      <c r="G15813" s="488"/>
    </row>
    <row r="15814" spans="7:7" ht="15" customHeight="1">
      <c r="G15814" s="488"/>
    </row>
    <row r="15815" spans="7:7" ht="15" customHeight="1">
      <c r="G15815" s="488"/>
    </row>
    <row r="15816" spans="7:7" ht="15" customHeight="1">
      <c r="G15816" s="488"/>
    </row>
    <row r="15817" spans="7:7" ht="15" customHeight="1">
      <c r="G15817" s="488"/>
    </row>
    <row r="15818" spans="7:7" ht="15" customHeight="1">
      <c r="G15818" s="488"/>
    </row>
    <row r="15819" spans="7:7" ht="15" customHeight="1">
      <c r="G15819" s="488"/>
    </row>
    <row r="15820" spans="7:7" ht="15" customHeight="1">
      <c r="G15820" s="488"/>
    </row>
    <row r="15821" spans="7:7" ht="15" customHeight="1">
      <c r="G15821" s="488"/>
    </row>
    <row r="15822" spans="7:7" ht="15" customHeight="1">
      <c r="G15822" s="488"/>
    </row>
    <row r="15823" spans="7:7" ht="15" customHeight="1">
      <c r="G15823" s="488"/>
    </row>
    <row r="15824" spans="7:7" ht="15" customHeight="1">
      <c r="G15824" s="488"/>
    </row>
    <row r="15825" spans="7:7" ht="15" customHeight="1">
      <c r="G15825" s="488"/>
    </row>
    <row r="15826" spans="7:7" ht="15" customHeight="1">
      <c r="G15826" s="488"/>
    </row>
    <row r="15827" spans="7:7" ht="15" customHeight="1">
      <c r="G15827" s="488"/>
    </row>
    <row r="15828" spans="7:7" ht="15" customHeight="1">
      <c r="G15828" s="488"/>
    </row>
    <row r="15829" spans="7:7" ht="15" customHeight="1">
      <c r="G15829" s="488"/>
    </row>
    <row r="15830" spans="7:7" ht="15" customHeight="1">
      <c r="G15830" s="488"/>
    </row>
    <row r="15831" spans="7:7" ht="15" customHeight="1">
      <c r="G15831" s="488"/>
    </row>
    <row r="15832" spans="7:7" ht="15" customHeight="1">
      <c r="G15832" s="488"/>
    </row>
    <row r="15833" spans="7:7" ht="15" customHeight="1">
      <c r="G15833" s="488"/>
    </row>
    <row r="15834" spans="7:7" ht="15" customHeight="1">
      <c r="G15834" s="488"/>
    </row>
    <row r="15835" spans="7:7" ht="15" customHeight="1">
      <c r="G15835" s="488"/>
    </row>
    <row r="15836" spans="7:7" ht="15" customHeight="1">
      <c r="G15836" s="488"/>
    </row>
    <row r="15837" spans="7:7" ht="15" customHeight="1">
      <c r="G15837" s="488"/>
    </row>
    <row r="15838" spans="7:7" ht="15" customHeight="1">
      <c r="G15838" s="488"/>
    </row>
    <row r="15839" spans="7:7" ht="15" customHeight="1">
      <c r="G15839" s="488"/>
    </row>
    <row r="15840" spans="7:7" ht="15" customHeight="1">
      <c r="G15840" s="488"/>
    </row>
    <row r="15841" spans="7:7" ht="15" customHeight="1">
      <c r="G15841" s="488"/>
    </row>
    <row r="15842" spans="7:7" ht="15" customHeight="1">
      <c r="G15842" s="488"/>
    </row>
    <row r="15843" spans="7:7" ht="15" customHeight="1">
      <c r="G15843" s="488"/>
    </row>
    <row r="15844" spans="7:7" ht="15" customHeight="1">
      <c r="G15844" s="488"/>
    </row>
    <row r="15845" spans="7:7" ht="15" customHeight="1">
      <c r="G15845" s="488"/>
    </row>
    <row r="15846" spans="7:7" ht="15" customHeight="1">
      <c r="G15846" s="488"/>
    </row>
    <row r="15847" spans="7:7" ht="15" customHeight="1">
      <c r="G15847" s="488"/>
    </row>
    <row r="15848" spans="7:7" ht="15" customHeight="1">
      <c r="G15848" s="488"/>
    </row>
    <row r="15849" spans="7:7" ht="15" customHeight="1">
      <c r="G15849" s="488"/>
    </row>
    <row r="15850" spans="7:7" ht="15" customHeight="1">
      <c r="G15850" s="488"/>
    </row>
    <row r="15851" spans="7:7" ht="15" customHeight="1">
      <c r="G15851" s="488"/>
    </row>
    <row r="15852" spans="7:7" ht="15" customHeight="1">
      <c r="G15852" s="488"/>
    </row>
    <row r="15853" spans="7:7" ht="15" customHeight="1">
      <c r="G15853" s="488"/>
    </row>
    <row r="15854" spans="7:7" ht="15" customHeight="1">
      <c r="G15854" s="488"/>
    </row>
    <row r="15855" spans="7:7" ht="15" customHeight="1">
      <c r="G15855" s="488"/>
    </row>
    <row r="15856" spans="7:7" ht="15" customHeight="1">
      <c r="G15856" s="488"/>
    </row>
    <row r="15857" spans="7:7" ht="15" customHeight="1">
      <c r="G15857" s="488"/>
    </row>
    <row r="15858" spans="7:7" ht="15" customHeight="1">
      <c r="G15858" s="488"/>
    </row>
    <row r="15859" spans="7:7" ht="15" customHeight="1">
      <c r="G15859" s="488"/>
    </row>
    <row r="15860" spans="7:7" ht="15" customHeight="1">
      <c r="G15860" s="488"/>
    </row>
    <row r="15861" spans="7:7" ht="15" customHeight="1">
      <c r="G15861" s="488"/>
    </row>
    <row r="15862" spans="7:7" ht="15" customHeight="1">
      <c r="G15862" s="488"/>
    </row>
    <row r="15863" spans="7:7" ht="15" customHeight="1">
      <c r="G15863" s="488"/>
    </row>
    <row r="15864" spans="7:7" ht="15" customHeight="1">
      <c r="G15864" s="488"/>
    </row>
    <row r="15865" spans="7:7" ht="15" customHeight="1">
      <c r="G15865" s="488"/>
    </row>
    <row r="15866" spans="7:7" ht="15" customHeight="1">
      <c r="G15866" s="488"/>
    </row>
    <row r="15867" spans="7:7" ht="15" customHeight="1">
      <c r="G15867" s="488"/>
    </row>
    <row r="15868" spans="7:7" ht="15" customHeight="1">
      <c r="G15868" s="488"/>
    </row>
    <row r="15869" spans="7:7" ht="15" customHeight="1">
      <c r="G15869" s="488"/>
    </row>
    <row r="15870" spans="7:7" ht="15" customHeight="1">
      <c r="G15870" s="488"/>
    </row>
    <row r="15871" spans="7:7" ht="15" customHeight="1">
      <c r="G15871" s="488"/>
    </row>
    <row r="15872" spans="7:7" ht="15" customHeight="1">
      <c r="G15872" s="488"/>
    </row>
    <row r="15873" spans="7:7" ht="15" customHeight="1">
      <c r="G15873" s="488"/>
    </row>
    <row r="15874" spans="7:7" ht="15" customHeight="1">
      <c r="G15874" s="488"/>
    </row>
    <row r="15875" spans="7:7" ht="15" customHeight="1">
      <c r="G15875" s="488"/>
    </row>
    <row r="15876" spans="7:7" ht="15" customHeight="1">
      <c r="G15876" s="488"/>
    </row>
    <row r="15877" spans="7:7" ht="15" customHeight="1">
      <c r="G15877" s="488"/>
    </row>
    <row r="15878" spans="7:7" ht="15" customHeight="1">
      <c r="G15878" s="488"/>
    </row>
    <row r="15879" spans="7:7" ht="15" customHeight="1">
      <c r="G15879" s="488"/>
    </row>
    <row r="15880" spans="7:7" ht="15" customHeight="1">
      <c r="G15880" s="488"/>
    </row>
    <row r="15881" spans="7:7" ht="15" customHeight="1">
      <c r="G15881" s="488"/>
    </row>
    <row r="15882" spans="7:7" ht="15" customHeight="1">
      <c r="G15882" s="488"/>
    </row>
    <row r="15883" spans="7:7" ht="15" customHeight="1">
      <c r="G15883" s="488"/>
    </row>
    <row r="15884" spans="7:7" ht="15" customHeight="1">
      <c r="G15884" s="488"/>
    </row>
    <row r="15885" spans="7:7" ht="15" customHeight="1">
      <c r="G15885" s="488"/>
    </row>
    <row r="15886" spans="7:7" ht="15" customHeight="1">
      <c r="G15886" s="488"/>
    </row>
    <row r="15887" spans="7:7" ht="15" customHeight="1">
      <c r="G15887" s="488"/>
    </row>
    <row r="15888" spans="7:7" ht="15" customHeight="1">
      <c r="G15888" s="488"/>
    </row>
    <row r="15889" spans="7:7" ht="15" customHeight="1">
      <c r="G15889" s="488"/>
    </row>
    <row r="15890" spans="7:7" ht="15" customHeight="1">
      <c r="G15890" s="488"/>
    </row>
    <row r="15891" spans="7:7" ht="15" customHeight="1">
      <c r="G15891" s="488"/>
    </row>
    <row r="15892" spans="7:7" ht="15" customHeight="1">
      <c r="G15892" s="488"/>
    </row>
    <row r="15893" spans="7:7" ht="15" customHeight="1">
      <c r="G15893" s="488"/>
    </row>
    <row r="15894" spans="7:7" ht="15" customHeight="1">
      <c r="G15894" s="488"/>
    </row>
    <row r="15895" spans="7:7" ht="15" customHeight="1">
      <c r="G15895" s="488"/>
    </row>
    <row r="15896" spans="7:7" ht="15" customHeight="1">
      <c r="G15896" s="488"/>
    </row>
    <row r="15897" spans="7:7" ht="15" customHeight="1">
      <c r="G15897" s="488"/>
    </row>
    <row r="15898" spans="7:7" ht="15" customHeight="1">
      <c r="G15898" s="488"/>
    </row>
    <row r="15899" spans="7:7" ht="15" customHeight="1">
      <c r="G15899" s="488"/>
    </row>
    <row r="15900" spans="7:7" ht="15" customHeight="1">
      <c r="G15900" s="488"/>
    </row>
    <row r="15901" spans="7:7" ht="15" customHeight="1">
      <c r="G15901" s="488"/>
    </row>
    <row r="15902" spans="7:7" ht="15" customHeight="1">
      <c r="G15902" s="488"/>
    </row>
    <row r="15903" spans="7:7" ht="15" customHeight="1">
      <c r="G15903" s="488"/>
    </row>
    <row r="15904" spans="7:7" ht="15" customHeight="1">
      <c r="G15904" s="488"/>
    </row>
    <row r="15905" spans="7:7" ht="15" customHeight="1">
      <c r="G15905" s="488"/>
    </row>
    <row r="15906" spans="7:7" ht="15" customHeight="1">
      <c r="G15906" s="488"/>
    </row>
    <row r="15907" spans="7:7" ht="15" customHeight="1">
      <c r="G15907" s="488"/>
    </row>
    <row r="15908" spans="7:7" ht="15" customHeight="1">
      <c r="G15908" s="488"/>
    </row>
    <row r="15909" spans="7:7" ht="15" customHeight="1">
      <c r="G15909" s="488"/>
    </row>
    <row r="15910" spans="7:7" ht="15" customHeight="1">
      <c r="G15910" s="488"/>
    </row>
    <row r="15911" spans="7:7" ht="15" customHeight="1">
      <c r="G15911" s="488"/>
    </row>
    <row r="15912" spans="7:7" ht="15" customHeight="1">
      <c r="G15912" s="488"/>
    </row>
    <row r="15913" spans="7:7" ht="15" customHeight="1">
      <c r="G15913" s="488"/>
    </row>
    <row r="15914" spans="7:7" ht="15" customHeight="1">
      <c r="G15914" s="488"/>
    </row>
    <row r="15915" spans="7:7" ht="15" customHeight="1">
      <c r="G15915" s="488"/>
    </row>
    <row r="15916" spans="7:7" ht="15" customHeight="1">
      <c r="G15916" s="488"/>
    </row>
    <row r="15917" spans="7:7" ht="15" customHeight="1">
      <c r="G15917" s="488"/>
    </row>
    <row r="15918" spans="7:7" ht="15" customHeight="1">
      <c r="G15918" s="488"/>
    </row>
    <row r="15919" spans="7:7" ht="15" customHeight="1">
      <c r="G15919" s="488"/>
    </row>
    <row r="15920" spans="7:7" ht="15" customHeight="1">
      <c r="G15920" s="488"/>
    </row>
    <row r="15921" spans="7:7" ht="15" customHeight="1">
      <c r="G15921" s="488"/>
    </row>
    <row r="15922" spans="7:7" ht="15" customHeight="1">
      <c r="G15922" s="488"/>
    </row>
    <row r="15923" spans="7:7" ht="15" customHeight="1">
      <c r="G15923" s="488"/>
    </row>
    <row r="15924" spans="7:7" ht="15" customHeight="1">
      <c r="G15924" s="488"/>
    </row>
    <row r="15925" spans="7:7" ht="15" customHeight="1">
      <c r="G15925" s="488"/>
    </row>
    <row r="15926" spans="7:7" ht="15" customHeight="1">
      <c r="G15926" s="488"/>
    </row>
    <row r="15927" spans="7:7" ht="15" customHeight="1">
      <c r="G15927" s="488"/>
    </row>
    <row r="15928" spans="7:7" ht="15" customHeight="1">
      <c r="G15928" s="488"/>
    </row>
    <row r="15929" spans="7:7" ht="15" customHeight="1">
      <c r="G15929" s="488"/>
    </row>
    <row r="15930" spans="7:7" ht="15" customHeight="1">
      <c r="G15930" s="488"/>
    </row>
    <row r="15931" spans="7:7" ht="15" customHeight="1">
      <c r="G15931" s="488"/>
    </row>
    <row r="15932" spans="7:7" ht="15" customHeight="1">
      <c r="G15932" s="488"/>
    </row>
    <row r="15933" spans="7:7" ht="15" customHeight="1">
      <c r="G15933" s="488"/>
    </row>
    <row r="15934" spans="7:7" ht="15" customHeight="1">
      <c r="G15934" s="488"/>
    </row>
    <row r="15935" spans="7:7" ht="15" customHeight="1">
      <c r="G15935" s="488"/>
    </row>
    <row r="15936" spans="7:7" ht="15" customHeight="1">
      <c r="G15936" s="488"/>
    </row>
    <row r="15937" spans="7:7" ht="15" customHeight="1">
      <c r="G15937" s="488"/>
    </row>
    <row r="15938" spans="7:7" ht="15" customHeight="1">
      <c r="G15938" s="488"/>
    </row>
    <row r="15939" spans="7:7" ht="15" customHeight="1">
      <c r="G15939" s="488"/>
    </row>
    <row r="15940" spans="7:7" ht="15" customHeight="1">
      <c r="G15940" s="488"/>
    </row>
    <row r="15941" spans="7:7" ht="15" customHeight="1">
      <c r="G15941" s="488"/>
    </row>
    <row r="15942" spans="7:7" ht="15" customHeight="1">
      <c r="G15942" s="488"/>
    </row>
    <row r="15943" spans="7:7" ht="15" customHeight="1">
      <c r="G15943" s="488"/>
    </row>
    <row r="15944" spans="7:7" ht="15" customHeight="1">
      <c r="G15944" s="488"/>
    </row>
    <row r="15945" spans="7:7" ht="15" customHeight="1">
      <c r="G15945" s="488"/>
    </row>
    <row r="15946" spans="7:7" ht="15" customHeight="1">
      <c r="G15946" s="488"/>
    </row>
    <row r="15947" spans="7:7" ht="15" customHeight="1">
      <c r="G15947" s="488"/>
    </row>
    <row r="15948" spans="7:7" ht="15" customHeight="1">
      <c r="G15948" s="488"/>
    </row>
    <row r="15949" spans="7:7" ht="15" customHeight="1">
      <c r="G15949" s="488"/>
    </row>
    <row r="15950" spans="7:7" ht="15" customHeight="1">
      <c r="G15950" s="488"/>
    </row>
    <row r="15951" spans="7:7" ht="15" customHeight="1">
      <c r="G15951" s="488"/>
    </row>
    <row r="15952" spans="7:7" ht="15" customHeight="1">
      <c r="G15952" s="488"/>
    </row>
    <row r="15953" spans="7:7" ht="15" customHeight="1">
      <c r="G15953" s="488"/>
    </row>
    <row r="15954" spans="7:7" ht="15" customHeight="1">
      <c r="G15954" s="488"/>
    </row>
    <row r="15955" spans="7:7" ht="15" customHeight="1">
      <c r="G15955" s="488"/>
    </row>
    <row r="15956" spans="7:7" ht="15" customHeight="1">
      <c r="G15956" s="488"/>
    </row>
    <row r="15957" spans="7:7" ht="15" customHeight="1">
      <c r="G15957" s="488"/>
    </row>
    <row r="15958" spans="7:7" ht="15" customHeight="1">
      <c r="G15958" s="488"/>
    </row>
    <row r="15959" spans="7:7" ht="15" customHeight="1">
      <c r="G15959" s="488"/>
    </row>
    <row r="15960" spans="7:7" ht="15" customHeight="1">
      <c r="G15960" s="488"/>
    </row>
    <row r="15961" spans="7:7" ht="15" customHeight="1">
      <c r="G15961" s="488"/>
    </row>
    <row r="15962" spans="7:7" ht="15" customHeight="1">
      <c r="G15962" s="488"/>
    </row>
    <row r="15963" spans="7:7" ht="15" customHeight="1">
      <c r="G15963" s="488"/>
    </row>
    <row r="15964" spans="7:7" ht="15" customHeight="1">
      <c r="G15964" s="488"/>
    </row>
    <row r="15965" spans="7:7" ht="15" customHeight="1">
      <c r="G15965" s="488"/>
    </row>
    <row r="15966" spans="7:7" ht="15" customHeight="1">
      <c r="G15966" s="488"/>
    </row>
    <row r="15967" spans="7:7" ht="15" customHeight="1">
      <c r="G15967" s="488"/>
    </row>
    <row r="15968" spans="7:7" ht="15" customHeight="1">
      <c r="G15968" s="488"/>
    </row>
    <row r="15969" spans="7:7" ht="15" customHeight="1">
      <c r="G15969" s="488"/>
    </row>
    <row r="15970" spans="7:7" ht="15" customHeight="1">
      <c r="G15970" s="488"/>
    </row>
    <row r="15971" spans="7:7" ht="15" customHeight="1">
      <c r="G15971" s="488"/>
    </row>
    <row r="15972" spans="7:7" ht="15" customHeight="1">
      <c r="G15972" s="488"/>
    </row>
    <row r="15973" spans="7:7" ht="15" customHeight="1">
      <c r="G15973" s="488"/>
    </row>
    <row r="15974" spans="7:7" ht="15" customHeight="1">
      <c r="G15974" s="488"/>
    </row>
    <row r="15975" spans="7:7" ht="15" customHeight="1">
      <c r="G15975" s="488"/>
    </row>
    <row r="15976" spans="7:7" ht="15" customHeight="1">
      <c r="G15976" s="488"/>
    </row>
    <row r="15977" spans="7:7" ht="15" customHeight="1">
      <c r="G15977" s="488"/>
    </row>
    <row r="15978" spans="7:7" ht="15" customHeight="1">
      <c r="G15978" s="488"/>
    </row>
    <row r="15979" spans="7:7" ht="15" customHeight="1">
      <c r="G15979" s="488"/>
    </row>
    <row r="15980" spans="7:7" ht="15" customHeight="1">
      <c r="G15980" s="488"/>
    </row>
    <row r="15981" spans="7:7" ht="15" customHeight="1">
      <c r="G15981" s="488"/>
    </row>
    <row r="15982" spans="7:7" ht="15" customHeight="1">
      <c r="G15982" s="488"/>
    </row>
    <row r="15983" spans="7:7" ht="15" customHeight="1">
      <c r="G15983" s="488"/>
    </row>
    <row r="15984" spans="7:7" ht="15" customHeight="1">
      <c r="G15984" s="488"/>
    </row>
    <row r="15985" spans="7:7" ht="15" customHeight="1">
      <c r="G15985" s="488"/>
    </row>
    <row r="15986" spans="7:7" ht="15" customHeight="1">
      <c r="G15986" s="488"/>
    </row>
    <row r="15987" spans="7:7" ht="15" customHeight="1">
      <c r="G15987" s="488"/>
    </row>
    <row r="15988" spans="7:7" ht="15" customHeight="1">
      <c r="G15988" s="488"/>
    </row>
    <row r="15989" spans="7:7" ht="15" customHeight="1">
      <c r="G15989" s="488"/>
    </row>
    <row r="15990" spans="7:7" ht="15" customHeight="1">
      <c r="G15990" s="488"/>
    </row>
    <row r="15991" spans="7:7" ht="15" customHeight="1">
      <c r="G15991" s="488"/>
    </row>
    <row r="15992" spans="7:7" ht="15" customHeight="1">
      <c r="G15992" s="488"/>
    </row>
    <row r="15993" spans="7:7" ht="15" customHeight="1">
      <c r="G15993" s="488"/>
    </row>
    <row r="15994" spans="7:7" ht="15" customHeight="1">
      <c r="G15994" s="488"/>
    </row>
    <row r="15995" spans="7:7" ht="15" customHeight="1">
      <c r="G15995" s="488"/>
    </row>
    <row r="15996" spans="7:7" ht="15" customHeight="1">
      <c r="G15996" s="488"/>
    </row>
    <row r="15997" spans="7:7" ht="15" customHeight="1">
      <c r="G15997" s="488"/>
    </row>
    <row r="15998" spans="7:7" ht="15" customHeight="1">
      <c r="G15998" s="488"/>
    </row>
    <row r="15999" spans="7:7" ht="15" customHeight="1">
      <c r="G15999" s="488"/>
    </row>
    <row r="16000" spans="7:7" ht="15" customHeight="1">
      <c r="G16000" s="488"/>
    </row>
    <row r="16001" spans="7:7" ht="15" customHeight="1">
      <c r="G16001" s="488"/>
    </row>
    <row r="16002" spans="7:7" ht="15" customHeight="1">
      <c r="G16002" s="488"/>
    </row>
    <row r="16003" spans="7:7" ht="15" customHeight="1">
      <c r="G16003" s="488"/>
    </row>
    <row r="16004" spans="7:7" ht="15" customHeight="1">
      <c r="G16004" s="488"/>
    </row>
    <row r="16005" spans="7:7" ht="15" customHeight="1">
      <c r="G16005" s="488"/>
    </row>
    <row r="16006" spans="7:7" ht="15" customHeight="1">
      <c r="G16006" s="488"/>
    </row>
    <row r="16007" spans="7:7" ht="15" customHeight="1">
      <c r="G16007" s="488"/>
    </row>
    <row r="16008" spans="7:7" ht="15" customHeight="1">
      <c r="G16008" s="488"/>
    </row>
    <row r="16009" spans="7:7" ht="15" customHeight="1">
      <c r="G16009" s="488"/>
    </row>
    <row r="16010" spans="7:7" ht="15" customHeight="1">
      <c r="G16010" s="488"/>
    </row>
    <row r="16011" spans="7:7" ht="15" customHeight="1">
      <c r="G16011" s="488"/>
    </row>
    <row r="16012" spans="7:7" ht="15" customHeight="1">
      <c r="G16012" s="488"/>
    </row>
    <row r="16013" spans="7:7" ht="15" customHeight="1">
      <c r="G16013" s="488"/>
    </row>
    <row r="16014" spans="7:7" ht="15" customHeight="1">
      <c r="G16014" s="488"/>
    </row>
    <row r="16015" spans="7:7" ht="15" customHeight="1">
      <c r="G16015" s="488"/>
    </row>
    <row r="16016" spans="7:7" ht="15" customHeight="1">
      <c r="G16016" s="488"/>
    </row>
    <row r="16017" spans="7:7" ht="15" customHeight="1">
      <c r="G16017" s="488"/>
    </row>
    <row r="16018" spans="7:7" ht="15" customHeight="1">
      <c r="G16018" s="488"/>
    </row>
    <row r="16019" spans="7:7" ht="15" customHeight="1">
      <c r="G16019" s="488"/>
    </row>
    <row r="16020" spans="7:7" ht="15" customHeight="1">
      <c r="G16020" s="488"/>
    </row>
    <row r="16021" spans="7:7" ht="15" customHeight="1">
      <c r="G16021" s="488"/>
    </row>
    <row r="16022" spans="7:7" ht="15" customHeight="1">
      <c r="G16022" s="488"/>
    </row>
    <row r="16023" spans="7:7" ht="15" customHeight="1">
      <c r="G16023" s="488"/>
    </row>
    <row r="16024" spans="7:7" ht="15" customHeight="1">
      <c r="G16024" s="488"/>
    </row>
    <row r="16025" spans="7:7" ht="15" customHeight="1">
      <c r="G16025" s="488"/>
    </row>
    <row r="16026" spans="7:7" ht="15" customHeight="1">
      <c r="G16026" s="488"/>
    </row>
    <row r="16027" spans="7:7" ht="15" customHeight="1">
      <c r="G16027" s="488"/>
    </row>
    <row r="16028" spans="7:7" ht="15" customHeight="1">
      <c r="G16028" s="488"/>
    </row>
    <row r="16029" spans="7:7" ht="15" customHeight="1">
      <c r="G16029" s="488"/>
    </row>
    <row r="16030" spans="7:7" ht="15" customHeight="1">
      <c r="G16030" s="488"/>
    </row>
    <row r="16031" spans="7:7" ht="15" customHeight="1">
      <c r="G16031" s="488"/>
    </row>
    <row r="16032" spans="7:7" ht="15" customHeight="1">
      <c r="G16032" s="488"/>
    </row>
    <row r="16033" spans="7:7" ht="15" customHeight="1">
      <c r="G16033" s="488"/>
    </row>
    <row r="16034" spans="7:7" ht="15" customHeight="1">
      <c r="G16034" s="488"/>
    </row>
    <row r="16035" spans="7:7" ht="15" customHeight="1">
      <c r="G16035" s="488"/>
    </row>
    <row r="16036" spans="7:7" ht="15" customHeight="1">
      <c r="G16036" s="488"/>
    </row>
    <row r="16037" spans="7:7" ht="15" customHeight="1">
      <c r="G16037" s="488"/>
    </row>
    <row r="16038" spans="7:7" ht="15" customHeight="1">
      <c r="G16038" s="488"/>
    </row>
    <row r="16039" spans="7:7" ht="15" customHeight="1">
      <c r="G16039" s="488"/>
    </row>
    <row r="16040" spans="7:7" ht="15" customHeight="1">
      <c r="G16040" s="488"/>
    </row>
    <row r="16041" spans="7:7" ht="15" customHeight="1">
      <c r="G16041" s="488"/>
    </row>
    <row r="16042" spans="7:7" ht="15" customHeight="1">
      <c r="G16042" s="488"/>
    </row>
    <row r="16043" spans="7:7" ht="15" customHeight="1">
      <c r="G16043" s="488"/>
    </row>
    <row r="16044" spans="7:7" ht="15" customHeight="1">
      <c r="G16044" s="488"/>
    </row>
    <row r="16045" spans="7:7" ht="15" customHeight="1">
      <c r="G16045" s="488"/>
    </row>
    <row r="16046" spans="7:7" ht="15" customHeight="1">
      <c r="G16046" s="488"/>
    </row>
    <row r="16047" spans="7:7" ht="15" customHeight="1">
      <c r="G16047" s="488"/>
    </row>
    <row r="16048" spans="7:7" ht="15" customHeight="1">
      <c r="G16048" s="488"/>
    </row>
    <row r="16049" spans="7:7" ht="15" customHeight="1">
      <c r="G16049" s="488"/>
    </row>
    <row r="16050" spans="7:7" ht="15" customHeight="1">
      <c r="G16050" s="488"/>
    </row>
    <row r="16051" spans="7:7" ht="15" customHeight="1">
      <c r="G16051" s="488"/>
    </row>
    <row r="16052" spans="7:7" ht="15" customHeight="1">
      <c r="G16052" s="488"/>
    </row>
    <row r="16053" spans="7:7" ht="15" customHeight="1">
      <c r="G16053" s="488"/>
    </row>
    <row r="16054" spans="7:7" ht="15" customHeight="1">
      <c r="G16054" s="488"/>
    </row>
    <row r="16055" spans="7:7" ht="15" customHeight="1">
      <c r="G16055" s="488"/>
    </row>
    <row r="16056" spans="7:7" ht="15" customHeight="1">
      <c r="G16056" s="488"/>
    </row>
    <row r="16057" spans="7:7" ht="15" customHeight="1">
      <c r="G16057" s="488"/>
    </row>
    <row r="16058" spans="7:7" ht="15" customHeight="1">
      <c r="G16058" s="488"/>
    </row>
    <row r="16059" spans="7:7" ht="15" customHeight="1">
      <c r="G16059" s="488"/>
    </row>
    <row r="16060" spans="7:7" ht="15" customHeight="1">
      <c r="G16060" s="488"/>
    </row>
    <row r="16061" spans="7:7" ht="15" customHeight="1">
      <c r="G16061" s="488"/>
    </row>
    <row r="16062" spans="7:7" ht="15" customHeight="1">
      <c r="G16062" s="488"/>
    </row>
    <row r="16063" spans="7:7" ht="15" customHeight="1">
      <c r="G16063" s="488"/>
    </row>
    <row r="16064" spans="7:7" ht="15" customHeight="1">
      <c r="G16064" s="488"/>
    </row>
    <row r="16065" spans="7:7" ht="15" customHeight="1">
      <c r="G16065" s="488"/>
    </row>
    <row r="16066" spans="7:7" ht="15" customHeight="1">
      <c r="G16066" s="488"/>
    </row>
    <row r="16067" spans="7:7" ht="15" customHeight="1">
      <c r="G16067" s="488"/>
    </row>
    <row r="16068" spans="7:7" ht="15" customHeight="1">
      <c r="G16068" s="488"/>
    </row>
    <row r="16069" spans="7:7" ht="15" customHeight="1">
      <c r="G16069" s="488"/>
    </row>
    <row r="16070" spans="7:7" ht="15" customHeight="1">
      <c r="G16070" s="488"/>
    </row>
    <row r="16071" spans="7:7" ht="15" customHeight="1">
      <c r="G16071" s="488"/>
    </row>
    <row r="16072" spans="7:7" ht="15" customHeight="1">
      <c r="G16072" s="488"/>
    </row>
    <row r="16073" spans="7:7" ht="15" customHeight="1">
      <c r="G16073" s="488"/>
    </row>
    <row r="16074" spans="7:7" ht="15" customHeight="1">
      <c r="G16074" s="488"/>
    </row>
    <row r="16075" spans="7:7" ht="15" customHeight="1">
      <c r="G16075" s="488"/>
    </row>
    <row r="16076" spans="7:7" ht="15" customHeight="1">
      <c r="G16076" s="488"/>
    </row>
    <row r="16077" spans="7:7" ht="15" customHeight="1">
      <c r="G16077" s="488"/>
    </row>
    <row r="16078" spans="7:7" ht="15" customHeight="1">
      <c r="G16078" s="488"/>
    </row>
    <row r="16079" spans="7:7" ht="15" customHeight="1">
      <c r="G16079" s="488"/>
    </row>
    <row r="16080" spans="7:7" ht="15" customHeight="1">
      <c r="G16080" s="488"/>
    </row>
    <row r="16081" spans="7:7" ht="15" customHeight="1">
      <c r="G16081" s="488"/>
    </row>
    <row r="16082" spans="7:7" ht="15" customHeight="1">
      <c r="G16082" s="488"/>
    </row>
    <row r="16083" spans="7:7" ht="15" customHeight="1">
      <c r="G16083" s="488"/>
    </row>
    <row r="16084" spans="7:7" ht="15" customHeight="1">
      <c r="G16084" s="488"/>
    </row>
    <row r="16085" spans="7:7" ht="15" customHeight="1">
      <c r="G16085" s="488"/>
    </row>
    <row r="16086" spans="7:7" ht="15" customHeight="1">
      <c r="G16086" s="488"/>
    </row>
    <row r="16087" spans="7:7" ht="15" customHeight="1">
      <c r="G16087" s="488"/>
    </row>
    <row r="16088" spans="7:7" ht="15" customHeight="1">
      <c r="G16088" s="488"/>
    </row>
    <row r="16089" spans="7:7" ht="15" customHeight="1">
      <c r="G16089" s="488"/>
    </row>
    <row r="16090" spans="7:7" ht="15" customHeight="1">
      <c r="G16090" s="488"/>
    </row>
    <row r="16091" spans="7:7" ht="15" customHeight="1">
      <c r="G16091" s="488"/>
    </row>
    <row r="16092" spans="7:7" ht="15" customHeight="1">
      <c r="G16092" s="488"/>
    </row>
    <row r="16093" spans="7:7" ht="15" customHeight="1">
      <c r="G16093" s="488"/>
    </row>
    <row r="16094" spans="7:7" ht="15" customHeight="1">
      <c r="G16094" s="488"/>
    </row>
    <row r="16095" spans="7:7" ht="15" customHeight="1">
      <c r="G16095" s="488"/>
    </row>
    <row r="16096" spans="7:7" ht="15" customHeight="1">
      <c r="G16096" s="488"/>
    </row>
    <row r="16097" spans="7:7" ht="15" customHeight="1">
      <c r="G16097" s="488"/>
    </row>
    <row r="16098" spans="7:7" ht="15" customHeight="1">
      <c r="G16098" s="488"/>
    </row>
    <row r="16099" spans="7:7" ht="15" customHeight="1">
      <c r="G16099" s="488"/>
    </row>
    <row r="16100" spans="7:7" ht="15" customHeight="1">
      <c r="G16100" s="488"/>
    </row>
    <row r="16101" spans="7:7" ht="15" customHeight="1">
      <c r="G16101" s="488"/>
    </row>
    <row r="16102" spans="7:7" ht="15" customHeight="1">
      <c r="G16102" s="488"/>
    </row>
    <row r="16103" spans="7:7" ht="15" customHeight="1">
      <c r="G16103" s="488"/>
    </row>
    <row r="16104" spans="7:7" ht="15" customHeight="1">
      <c r="G16104" s="488"/>
    </row>
    <row r="16105" spans="7:7" ht="15" customHeight="1">
      <c r="G16105" s="488"/>
    </row>
    <row r="16106" spans="7:7" ht="15" customHeight="1">
      <c r="G16106" s="488"/>
    </row>
    <row r="16107" spans="7:7" ht="15" customHeight="1">
      <c r="G16107" s="488"/>
    </row>
    <row r="16108" spans="7:7" ht="15" customHeight="1">
      <c r="G16108" s="488"/>
    </row>
    <row r="16109" spans="7:7" ht="15" customHeight="1">
      <c r="G16109" s="488"/>
    </row>
    <row r="16110" spans="7:7" ht="15" customHeight="1">
      <c r="G16110" s="488"/>
    </row>
    <row r="16111" spans="7:7" ht="15" customHeight="1">
      <c r="G16111" s="488"/>
    </row>
    <row r="16112" spans="7:7" ht="15" customHeight="1">
      <c r="G16112" s="488"/>
    </row>
    <row r="16113" spans="7:7" ht="15" customHeight="1">
      <c r="G16113" s="488"/>
    </row>
    <row r="16114" spans="7:7" ht="15" customHeight="1">
      <c r="G16114" s="488"/>
    </row>
    <row r="16115" spans="7:7" ht="15" customHeight="1">
      <c r="G16115" s="488"/>
    </row>
    <row r="16116" spans="7:7" ht="15" customHeight="1">
      <c r="G16116" s="488"/>
    </row>
    <row r="16117" spans="7:7" ht="15" customHeight="1">
      <c r="G16117" s="488"/>
    </row>
    <row r="16118" spans="7:7" ht="15" customHeight="1">
      <c r="G16118" s="488"/>
    </row>
    <row r="16119" spans="7:7" ht="15" customHeight="1">
      <c r="G16119" s="488"/>
    </row>
    <row r="16120" spans="7:7" ht="15" customHeight="1">
      <c r="G16120" s="488"/>
    </row>
    <row r="16121" spans="7:7" ht="15" customHeight="1">
      <c r="G16121" s="488"/>
    </row>
    <row r="16122" spans="7:7" ht="15" customHeight="1">
      <c r="G16122" s="488"/>
    </row>
    <row r="16123" spans="7:7" ht="15" customHeight="1">
      <c r="G16123" s="488"/>
    </row>
    <row r="16124" spans="7:7" ht="15" customHeight="1">
      <c r="G16124" s="488"/>
    </row>
    <row r="16125" spans="7:7" ht="15" customHeight="1">
      <c r="G16125" s="488"/>
    </row>
    <row r="16126" spans="7:7" ht="15" customHeight="1">
      <c r="G16126" s="488"/>
    </row>
    <row r="16127" spans="7:7" ht="15" customHeight="1">
      <c r="G16127" s="488"/>
    </row>
    <row r="16128" spans="7:7" ht="15" customHeight="1">
      <c r="G16128" s="488"/>
    </row>
    <row r="16129" spans="7:7" ht="15" customHeight="1">
      <c r="G16129" s="488"/>
    </row>
    <row r="16130" spans="7:7" ht="15" customHeight="1">
      <c r="G16130" s="488"/>
    </row>
    <row r="16131" spans="7:7" ht="15" customHeight="1">
      <c r="G16131" s="488"/>
    </row>
    <row r="16132" spans="7:7" ht="15" customHeight="1">
      <c r="G16132" s="488"/>
    </row>
    <row r="16133" spans="7:7" ht="15" customHeight="1">
      <c r="G16133" s="488"/>
    </row>
    <row r="16134" spans="7:7" ht="15" customHeight="1">
      <c r="G16134" s="488"/>
    </row>
    <row r="16135" spans="7:7" ht="15" customHeight="1">
      <c r="G16135" s="488"/>
    </row>
    <row r="16136" spans="7:7" ht="15" customHeight="1">
      <c r="G16136" s="488"/>
    </row>
    <row r="16137" spans="7:7" ht="15" customHeight="1">
      <c r="G16137" s="488"/>
    </row>
    <row r="16138" spans="7:7" ht="15" customHeight="1">
      <c r="G16138" s="488"/>
    </row>
    <row r="16139" spans="7:7" ht="15" customHeight="1">
      <c r="G16139" s="488"/>
    </row>
    <row r="16140" spans="7:7" ht="15" customHeight="1">
      <c r="G16140" s="488"/>
    </row>
    <row r="16141" spans="7:7" ht="15" customHeight="1">
      <c r="G16141" s="488"/>
    </row>
    <row r="16142" spans="7:7" ht="15" customHeight="1">
      <c r="G16142" s="488"/>
    </row>
    <row r="16143" spans="7:7" ht="15" customHeight="1">
      <c r="G16143" s="488"/>
    </row>
    <row r="16144" spans="7:7" ht="15" customHeight="1">
      <c r="G16144" s="488"/>
    </row>
    <row r="16145" spans="7:7" ht="15" customHeight="1">
      <c r="G16145" s="488"/>
    </row>
    <row r="16146" spans="7:7" ht="15" customHeight="1">
      <c r="G16146" s="488"/>
    </row>
    <row r="16147" spans="7:7" ht="15" customHeight="1">
      <c r="G16147" s="488"/>
    </row>
    <row r="16148" spans="7:7" ht="15" customHeight="1">
      <c r="G16148" s="488"/>
    </row>
    <row r="16149" spans="7:7" ht="15" customHeight="1">
      <c r="G16149" s="488"/>
    </row>
    <row r="16150" spans="7:7" ht="15" customHeight="1">
      <c r="G16150" s="488"/>
    </row>
    <row r="16151" spans="7:7" ht="15" customHeight="1">
      <c r="G16151" s="488"/>
    </row>
    <row r="16152" spans="7:7" ht="15" customHeight="1">
      <c r="G16152" s="488"/>
    </row>
    <row r="16153" spans="7:7" ht="15" customHeight="1">
      <c r="G16153" s="488"/>
    </row>
    <row r="16154" spans="7:7" ht="15" customHeight="1">
      <c r="G16154" s="488"/>
    </row>
    <row r="16155" spans="7:7" ht="15" customHeight="1">
      <c r="G16155" s="488"/>
    </row>
    <row r="16156" spans="7:7" ht="15" customHeight="1">
      <c r="G16156" s="488"/>
    </row>
    <row r="16157" spans="7:7" ht="15" customHeight="1">
      <c r="G16157" s="488"/>
    </row>
    <row r="16158" spans="7:7" ht="15" customHeight="1">
      <c r="G16158" s="488"/>
    </row>
    <row r="16159" spans="7:7" ht="15" customHeight="1">
      <c r="G16159" s="488"/>
    </row>
    <row r="16160" spans="7:7" ht="15" customHeight="1">
      <c r="G16160" s="488"/>
    </row>
    <row r="16161" spans="7:7" ht="15" customHeight="1">
      <c r="G16161" s="488"/>
    </row>
    <row r="16162" spans="7:7" ht="15" customHeight="1">
      <c r="G16162" s="488"/>
    </row>
    <row r="16163" spans="7:7" ht="15" customHeight="1">
      <c r="G16163" s="488"/>
    </row>
    <row r="16164" spans="7:7" ht="15" customHeight="1">
      <c r="G16164" s="488"/>
    </row>
    <row r="16165" spans="7:7" ht="15" customHeight="1">
      <c r="G16165" s="488"/>
    </row>
    <row r="16166" spans="7:7" ht="15" customHeight="1">
      <c r="G16166" s="488"/>
    </row>
    <row r="16167" spans="7:7" ht="15" customHeight="1">
      <c r="G16167" s="488"/>
    </row>
    <row r="16168" spans="7:7" ht="15" customHeight="1">
      <c r="G16168" s="488"/>
    </row>
    <row r="16169" spans="7:7" ht="15" customHeight="1">
      <c r="G16169" s="488"/>
    </row>
    <row r="16170" spans="7:7" ht="15" customHeight="1">
      <c r="G16170" s="488"/>
    </row>
    <row r="16171" spans="7:7" ht="15" customHeight="1">
      <c r="G16171" s="488"/>
    </row>
    <row r="16172" spans="7:7" ht="15" customHeight="1">
      <c r="G16172" s="488"/>
    </row>
    <row r="16173" spans="7:7" ht="15" customHeight="1">
      <c r="G16173" s="488"/>
    </row>
    <row r="16174" spans="7:7" ht="15" customHeight="1">
      <c r="G16174" s="488"/>
    </row>
    <row r="16175" spans="7:7" ht="15" customHeight="1">
      <c r="G16175" s="488"/>
    </row>
    <row r="16176" spans="7:7" ht="15" customHeight="1">
      <c r="G16176" s="488"/>
    </row>
    <row r="16177" spans="7:7" ht="15" customHeight="1">
      <c r="G16177" s="488"/>
    </row>
    <row r="16178" spans="7:7" ht="15" customHeight="1">
      <c r="G16178" s="488"/>
    </row>
    <row r="16179" spans="7:7" ht="15" customHeight="1">
      <c r="G16179" s="488"/>
    </row>
    <row r="16180" spans="7:7" ht="15" customHeight="1">
      <c r="G16180" s="488"/>
    </row>
    <row r="16181" spans="7:7" ht="15" customHeight="1">
      <c r="G16181" s="488"/>
    </row>
    <row r="16182" spans="7:7" ht="15" customHeight="1">
      <c r="G16182" s="488"/>
    </row>
    <row r="16183" spans="7:7" ht="15" customHeight="1">
      <c r="G16183" s="488"/>
    </row>
    <row r="16184" spans="7:7" ht="15" customHeight="1">
      <c r="G16184" s="488"/>
    </row>
    <row r="16185" spans="7:7" ht="15" customHeight="1">
      <c r="G16185" s="488"/>
    </row>
    <row r="16186" spans="7:7" ht="15" customHeight="1">
      <c r="G16186" s="488"/>
    </row>
    <row r="16187" spans="7:7" ht="15" customHeight="1">
      <c r="G16187" s="488"/>
    </row>
    <row r="16188" spans="7:7" ht="15" customHeight="1">
      <c r="G16188" s="488"/>
    </row>
    <row r="16189" spans="7:7" ht="15" customHeight="1">
      <c r="G16189" s="488"/>
    </row>
    <row r="16190" spans="7:7" ht="15" customHeight="1">
      <c r="G16190" s="488"/>
    </row>
    <row r="16191" spans="7:7" ht="15" customHeight="1">
      <c r="G16191" s="488"/>
    </row>
    <row r="16192" spans="7:7" ht="15" customHeight="1">
      <c r="G16192" s="488"/>
    </row>
    <row r="16193" spans="7:7" ht="15" customHeight="1">
      <c r="G16193" s="488"/>
    </row>
    <row r="16194" spans="7:7" ht="15" customHeight="1">
      <c r="G16194" s="488"/>
    </row>
    <row r="16195" spans="7:7" ht="15" customHeight="1">
      <c r="G16195" s="488"/>
    </row>
    <row r="16196" spans="7:7" ht="15" customHeight="1">
      <c r="G16196" s="488"/>
    </row>
    <row r="16197" spans="7:7" ht="15" customHeight="1">
      <c r="G16197" s="488"/>
    </row>
    <row r="16198" spans="7:7" ht="15" customHeight="1">
      <c r="G16198" s="488"/>
    </row>
    <row r="16199" spans="7:7" ht="15" customHeight="1">
      <c r="G16199" s="488"/>
    </row>
    <row r="16200" spans="7:7" ht="15" customHeight="1">
      <c r="G16200" s="488"/>
    </row>
    <row r="16201" spans="7:7" ht="15" customHeight="1">
      <c r="G16201" s="488"/>
    </row>
    <row r="16202" spans="7:7" ht="15" customHeight="1">
      <c r="G16202" s="488"/>
    </row>
    <row r="16203" spans="7:7" ht="15" customHeight="1">
      <c r="G16203" s="488"/>
    </row>
    <row r="16204" spans="7:7" ht="15" customHeight="1">
      <c r="G16204" s="488"/>
    </row>
    <row r="16205" spans="7:7" ht="15" customHeight="1">
      <c r="G16205" s="488"/>
    </row>
    <row r="16206" spans="7:7" ht="15" customHeight="1">
      <c r="G16206" s="488"/>
    </row>
    <row r="16207" spans="7:7" ht="15" customHeight="1">
      <c r="G16207" s="488"/>
    </row>
    <row r="16208" spans="7:7" ht="15" customHeight="1">
      <c r="G16208" s="488"/>
    </row>
    <row r="16209" spans="7:7" ht="15" customHeight="1">
      <c r="G16209" s="488"/>
    </row>
    <row r="16210" spans="7:7" ht="15" customHeight="1">
      <c r="G16210" s="488"/>
    </row>
    <row r="16211" spans="7:7" ht="15" customHeight="1">
      <c r="G16211" s="488"/>
    </row>
    <row r="16212" spans="7:7" ht="15" customHeight="1">
      <c r="G16212" s="488"/>
    </row>
    <row r="16213" spans="7:7" ht="15" customHeight="1">
      <c r="G16213" s="488"/>
    </row>
    <row r="16214" spans="7:7" ht="15" customHeight="1">
      <c r="G16214" s="488"/>
    </row>
    <row r="16215" spans="7:7" ht="15" customHeight="1">
      <c r="G16215" s="488"/>
    </row>
    <row r="16216" spans="7:7" ht="15" customHeight="1">
      <c r="G16216" s="488"/>
    </row>
    <row r="16217" spans="7:7" ht="15" customHeight="1">
      <c r="G16217" s="488"/>
    </row>
    <row r="16218" spans="7:7" ht="15" customHeight="1">
      <c r="G16218" s="488"/>
    </row>
    <row r="16219" spans="7:7" ht="15" customHeight="1">
      <c r="G16219" s="488"/>
    </row>
    <row r="16220" spans="7:7" ht="15" customHeight="1">
      <c r="G16220" s="488"/>
    </row>
    <row r="16221" spans="7:7" ht="15" customHeight="1">
      <c r="G16221" s="488"/>
    </row>
    <row r="16222" spans="7:7" ht="15" customHeight="1">
      <c r="G16222" s="488"/>
    </row>
    <row r="16223" spans="7:7" ht="15" customHeight="1">
      <c r="G16223" s="488"/>
    </row>
    <row r="16224" spans="7:7" ht="15" customHeight="1">
      <c r="G16224" s="488"/>
    </row>
    <row r="16225" spans="7:7" ht="15" customHeight="1">
      <c r="G16225" s="488"/>
    </row>
    <row r="16226" spans="7:7" ht="15" customHeight="1">
      <c r="G16226" s="488"/>
    </row>
    <row r="16227" spans="7:7" ht="15" customHeight="1">
      <c r="G16227" s="488"/>
    </row>
    <row r="16228" spans="7:7" ht="15" customHeight="1">
      <c r="G16228" s="488"/>
    </row>
    <row r="16229" spans="7:7" ht="15" customHeight="1">
      <c r="G16229" s="488"/>
    </row>
    <row r="16230" spans="7:7" ht="15" customHeight="1">
      <c r="G16230" s="488"/>
    </row>
    <row r="16231" spans="7:7" ht="15" customHeight="1">
      <c r="G16231" s="488"/>
    </row>
    <row r="16232" spans="7:7" ht="15" customHeight="1">
      <c r="G16232" s="488"/>
    </row>
    <row r="16233" spans="7:7" ht="15" customHeight="1">
      <c r="G16233" s="488"/>
    </row>
    <row r="16234" spans="7:7" ht="15" customHeight="1">
      <c r="G16234" s="488"/>
    </row>
    <row r="16235" spans="7:7" ht="15" customHeight="1">
      <c r="G16235" s="488"/>
    </row>
    <row r="16236" spans="7:7" ht="15" customHeight="1">
      <c r="G16236" s="488"/>
    </row>
    <row r="16237" spans="7:7" ht="15" customHeight="1">
      <c r="G16237" s="488"/>
    </row>
    <row r="16238" spans="7:7" ht="15" customHeight="1">
      <c r="G16238" s="488"/>
    </row>
    <row r="16239" spans="7:7" ht="15" customHeight="1">
      <c r="G16239" s="488"/>
    </row>
    <row r="16240" spans="7:7" ht="15" customHeight="1">
      <c r="G16240" s="488"/>
    </row>
    <row r="16241" spans="7:7" ht="15" customHeight="1">
      <c r="G16241" s="488"/>
    </row>
    <row r="16242" spans="7:7" ht="15" customHeight="1">
      <c r="G16242" s="488"/>
    </row>
    <row r="16243" spans="7:7" ht="15" customHeight="1">
      <c r="G16243" s="488"/>
    </row>
    <row r="16244" spans="7:7" ht="15" customHeight="1">
      <c r="G16244" s="488"/>
    </row>
    <row r="16245" spans="7:7" ht="15" customHeight="1">
      <c r="G16245" s="488"/>
    </row>
    <row r="16246" spans="7:7" ht="15" customHeight="1">
      <c r="G16246" s="488"/>
    </row>
    <row r="16247" spans="7:7" ht="15" customHeight="1">
      <c r="G16247" s="488"/>
    </row>
    <row r="16248" spans="7:7" ht="15" customHeight="1">
      <c r="G16248" s="488"/>
    </row>
    <row r="16249" spans="7:7" ht="15" customHeight="1">
      <c r="G16249" s="488"/>
    </row>
    <row r="16250" spans="7:7" ht="15" customHeight="1">
      <c r="G16250" s="488"/>
    </row>
    <row r="16251" spans="7:7" ht="15" customHeight="1">
      <c r="G16251" s="488"/>
    </row>
    <row r="16252" spans="7:7" ht="15" customHeight="1">
      <c r="G16252" s="488"/>
    </row>
    <row r="16253" spans="7:7" ht="15" customHeight="1">
      <c r="G16253" s="488"/>
    </row>
    <row r="16254" spans="7:7" ht="15" customHeight="1">
      <c r="G16254" s="488"/>
    </row>
    <row r="16255" spans="7:7" ht="15" customHeight="1">
      <c r="G16255" s="488"/>
    </row>
    <row r="16256" spans="7:7" ht="15" customHeight="1">
      <c r="G16256" s="488"/>
    </row>
    <row r="16257" spans="7:7" ht="15" customHeight="1">
      <c r="G16257" s="488"/>
    </row>
    <row r="16258" spans="7:7" ht="15" customHeight="1">
      <c r="G16258" s="488"/>
    </row>
    <row r="16259" spans="7:7" ht="15" customHeight="1">
      <c r="G16259" s="488"/>
    </row>
    <row r="16260" spans="7:7" ht="15" customHeight="1">
      <c r="G16260" s="488"/>
    </row>
    <row r="16261" spans="7:7" ht="15" customHeight="1">
      <c r="G16261" s="488"/>
    </row>
    <row r="16262" spans="7:7" ht="15" customHeight="1">
      <c r="G16262" s="488"/>
    </row>
    <row r="16263" spans="7:7" ht="15" customHeight="1">
      <c r="G16263" s="488"/>
    </row>
    <row r="16264" spans="7:7" ht="15" customHeight="1">
      <c r="G16264" s="488"/>
    </row>
    <row r="16265" spans="7:7" ht="15" customHeight="1">
      <c r="G16265" s="488"/>
    </row>
    <row r="16266" spans="7:7" ht="15" customHeight="1">
      <c r="G16266" s="488"/>
    </row>
    <row r="16267" spans="7:7" ht="15" customHeight="1">
      <c r="G16267" s="488"/>
    </row>
    <row r="16268" spans="7:7" ht="15" customHeight="1">
      <c r="G16268" s="488"/>
    </row>
    <row r="16269" spans="7:7" ht="15" customHeight="1">
      <c r="G16269" s="488"/>
    </row>
    <row r="16270" spans="7:7" ht="15" customHeight="1">
      <c r="G16270" s="488"/>
    </row>
    <row r="16271" spans="7:7" ht="15" customHeight="1">
      <c r="G16271" s="488"/>
    </row>
    <row r="16272" spans="7:7" ht="15" customHeight="1">
      <c r="G16272" s="488"/>
    </row>
    <row r="16273" spans="7:7" ht="15" customHeight="1">
      <c r="G16273" s="488"/>
    </row>
    <row r="16274" spans="7:7" ht="15" customHeight="1">
      <c r="G16274" s="488"/>
    </row>
    <row r="16275" spans="7:7" ht="15" customHeight="1">
      <c r="G16275" s="488"/>
    </row>
    <row r="16276" spans="7:7" ht="15" customHeight="1">
      <c r="G16276" s="488"/>
    </row>
    <row r="16277" spans="7:7" ht="15" customHeight="1">
      <c r="G16277" s="488"/>
    </row>
    <row r="16278" spans="7:7" ht="15" customHeight="1">
      <c r="G16278" s="488"/>
    </row>
    <row r="16279" spans="7:7" ht="15" customHeight="1">
      <c r="G16279" s="488"/>
    </row>
    <row r="16280" spans="7:7" ht="15" customHeight="1">
      <c r="G16280" s="488"/>
    </row>
    <row r="16281" spans="7:7" ht="15" customHeight="1">
      <c r="G16281" s="488"/>
    </row>
    <row r="16282" spans="7:7" ht="15" customHeight="1">
      <c r="G16282" s="488"/>
    </row>
    <row r="16283" spans="7:7" ht="15" customHeight="1">
      <c r="G16283" s="488"/>
    </row>
    <row r="16284" spans="7:7" ht="15" customHeight="1">
      <c r="G16284" s="488"/>
    </row>
    <row r="16285" spans="7:7" ht="15" customHeight="1">
      <c r="G16285" s="488"/>
    </row>
    <row r="16286" spans="7:7" ht="15" customHeight="1">
      <c r="G16286" s="488"/>
    </row>
    <row r="16287" spans="7:7" ht="15" customHeight="1">
      <c r="G16287" s="488"/>
    </row>
    <row r="16288" spans="7:7" ht="15" customHeight="1">
      <c r="G16288" s="488"/>
    </row>
    <row r="16289" spans="7:7" ht="15" customHeight="1">
      <c r="G16289" s="488"/>
    </row>
    <row r="16290" spans="7:7" ht="15" customHeight="1">
      <c r="G16290" s="488"/>
    </row>
    <row r="16291" spans="7:7" ht="15" customHeight="1">
      <c r="G16291" s="488"/>
    </row>
    <row r="16292" spans="7:7" ht="15" customHeight="1">
      <c r="G16292" s="488"/>
    </row>
    <row r="16293" spans="7:7" ht="15" customHeight="1">
      <c r="G16293" s="488"/>
    </row>
    <row r="16294" spans="7:7" ht="15" customHeight="1">
      <c r="G16294" s="488"/>
    </row>
    <row r="16295" spans="7:7" ht="15" customHeight="1">
      <c r="G16295" s="488"/>
    </row>
    <row r="16296" spans="7:7" ht="15" customHeight="1">
      <c r="G16296" s="488"/>
    </row>
    <row r="16297" spans="7:7" ht="15" customHeight="1">
      <c r="G16297" s="488"/>
    </row>
    <row r="16298" spans="7:7" ht="15" customHeight="1">
      <c r="G16298" s="488"/>
    </row>
    <row r="16299" spans="7:7" ht="15" customHeight="1">
      <c r="G16299" s="488"/>
    </row>
    <row r="16300" spans="7:7" ht="15" customHeight="1">
      <c r="G16300" s="488"/>
    </row>
    <row r="16301" spans="7:7" ht="15" customHeight="1">
      <c r="G16301" s="488"/>
    </row>
    <row r="16302" spans="7:7" ht="15" customHeight="1">
      <c r="G16302" s="488"/>
    </row>
    <row r="16303" spans="7:7" ht="15" customHeight="1">
      <c r="G16303" s="488"/>
    </row>
    <row r="16304" spans="7:7" ht="15" customHeight="1">
      <c r="G16304" s="488"/>
    </row>
    <row r="16305" spans="7:7" ht="15" customHeight="1">
      <c r="G16305" s="488"/>
    </row>
    <row r="16306" spans="7:7" ht="15" customHeight="1">
      <c r="G16306" s="488"/>
    </row>
    <row r="16307" spans="7:7" ht="15" customHeight="1">
      <c r="G16307" s="488"/>
    </row>
    <row r="16308" spans="7:7" ht="15" customHeight="1">
      <c r="G16308" s="488"/>
    </row>
    <row r="16309" spans="7:7" ht="15" customHeight="1">
      <c r="G16309" s="488"/>
    </row>
    <row r="16310" spans="7:7" ht="15" customHeight="1">
      <c r="G16310" s="488"/>
    </row>
    <row r="16311" spans="7:7" ht="15" customHeight="1">
      <c r="G16311" s="488"/>
    </row>
    <row r="16312" spans="7:7" ht="15" customHeight="1">
      <c r="G16312" s="488"/>
    </row>
    <row r="16313" spans="7:7" ht="15" customHeight="1">
      <c r="G16313" s="488"/>
    </row>
    <row r="16314" spans="7:7" ht="15" customHeight="1">
      <c r="G16314" s="488"/>
    </row>
    <row r="16315" spans="7:7" ht="15" customHeight="1">
      <c r="G16315" s="488"/>
    </row>
    <row r="16316" spans="7:7" ht="15" customHeight="1">
      <c r="G16316" s="488"/>
    </row>
    <row r="16317" spans="7:7" ht="15" customHeight="1">
      <c r="G16317" s="488"/>
    </row>
    <row r="16318" spans="7:7" ht="15" customHeight="1">
      <c r="G16318" s="488"/>
    </row>
    <row r="16319" spans="7:7" ht="15" customHeight="1">
      <c r="G16319" s="488"/>
    </row>
    <row r="16320" spans="7:7" ht="15" customHeight="1">
      <c r="G16320" s="488"/>
    </row>
    <row r="16321" spans="7:7" ht="15" customHeight="1">
      <c r="G16321" s="488"/>
    </row>
    <row r="16322" spans="7:7" ht="15" customHeight="1">
      <c r="G16322" s="488"/>
    </row>
    <row r="16323" spans="7:7" ht="15" customHeight="1">
      <c r="G16323" s="488"/>
    </row>
    <row r="16324" spans="7:7" ht="15" customHeight="1">
      <c r="G16324" s="488"/>
    </row>
    <row r="16325" spans="7:7" ht="15" customHeight="1">
      <c r="G16325" s="488"/>
    </row>
    <row r="16326" spans="7:7" ht="15" customHeight="1">
      <c r="G16326" s="488"/>
    </row>
    <row r="16327" spans="7:7" ht="15" customHeight="1">
      <c r="G16327" s="488"/>
    </row>
    <row r="16328" spans="7:7" ht="15" customHeight="1">
      <c r="G16328" s="488"/>
    </row>
    <row r="16329" spans="7:7" ht="15" customHeight="1">
      <c r="G16329" s="488"/>
    </row>
    <row r="16330" spans="7:7" ht="15" customHeight="1">
      <c r="G16330" s="488"/>
    </row>
    <row r="16331" spans="7:7" ht="15" customHeight="1">
      <c r="G16331" s="488"/>
    </row>
    <row r="16332" spans="7:7" ht="15" customHeight="1">
      <c r="G16332" s="488"/>
    </row>
    <row r="16333" spans="7:7" ht="15" customHeight="1">
      <c r="G16333" s="488"/>
    </row>
    <row r="16334" spans="7:7" ht="15" customHeight="1">
      <c r="G16334" s="488"/>
    </row>
    <row r="16335" spans="7:7" ht="15" customHeight="1">
      <c r="G16335" s="488"/>
    </row>
    <row r="16336" spans="7:7" ht="15" customHeight="1">
      <c r="G16336" s="488"/>
    </row>
    <row r="16337" spans="7:7" ht="15" customHeight="1">
      <c r="G16337" s="488"/>
    </row>
    <row r="16338" spans="7:7" ht="15" customHeight="1">
      <c r="G16338" s="488"/>
    </row>
    <row r="16339" spans="7:7" ht="15" customHeight="1">
      <c r="G16339" s="488"/>
    </row>
    <row r="16340" spans="7:7" ht="15" customHeight="1">
      <c r="G16340" s="488"/>
    </row>
    <row r="16341" spans="7:7" ht="15" customHeight="1">
      <c r="G16341" s="488"/>
    </row>
    <row r="16342" spans="7:7" ht="15" customHeight="1">
      <c r="G16342" s="488"/>
    </row>
    <row r="16343" spans="7:7" ht="15" customHeight="1">
      <c r="G16343" s="488"/>
    </row>
    <row r="16344" spans="7:7" ht="15" customHeight="1">
      <c r="G16344" s="488"/>
    </row>
    <row r="16345" spans="7:7" ht="15" customHeight="1">
      <c r="G16345" s="488"/>
    </row>
    <row r="16346" spans="7:7" ht="15" customHeight="1">
      <c r="G16346" s="488"/>
    </row>
    <row r="16347" spans="7:7" ht="15" customHeight="1">
      <c r="G16347" s="488"/>
    </row>
    <row r="16348" spans="7:7" ht="15" customHeight="1">
      <c r="G16348" s="488"/>
    </row>
    <row r="16349" spans="7:7" ht="15" customHeight="1">
      <c r="G16349" s="488"/>
    </row>
    <row r="16350" spans="7:7" ht="15" customHeight="1">
      <c r="G16350" s="488"/>
    </row>
    <row r="16351" spans="7:7" ht="15" customHeight="1">
      <c r="G16351" s="488"/>
    </row>
    <row r="16352" spans="7:7" ht="15" customHeight="1">
      <c r="G16352" s="488"/>
    </row>
    <row r="16353" spans="7:7" ht="15" customHeight="1">
      <c r="G16353" s="488"/>
    </row>
    <row r="16354" spans="7:7" ht="15" customHeight="1">
      <c r="G16354" s="488"/>
    </row>
    <row r="16355" spans="7:7" ht="15" customHeight="1">
      <c r="G16355" s="488"/>
    </row>
    <row r="16356" spans="7:7" ht="15" customHeight="1">
      <c r="G16356" s="488"/>
    </row>
    <row r="16357" spans="7:7" ht="15" customHeight="1">
      <c r="G16357" s="488"/>
    </row>
    <row r="16358" spans="7:7" ht="15" customHeight="1">
      <c r="G16358" s="488"/>
    </row>
    <row r="16359" spans="7:7" ht="15" customHeight="1">
      <c r="G16359" s="488"/>
    </row>
    <row r="16360" spans="7:7" ht="15" customHeight="1">
      <c r="G16360" s="488"/>
    </row>
    <row r="16361" spans="7:7" ht="15" customHeight="1">
      <c r="G16361" s="488"/>
    </row>
    <row r="16362" spans="7:7" ht="15" customHeight="1">
      <c r="G16362" s="488"/>
    </row>
    <row r="16363" spans="7:7" ht="15" customHeight="1">
      <c r="G16363" s="488"/>
    </row>
    <row r="16364" spans="7:7" ht="15" customHeight="1">
      <c r="G16364" s="488"/>
    </row>
    <row r="16365" spans="7:7" ht="15" customHeight="1">
      <c r="G16365" s="488"/>
    </row>
    <row r="16366" spans="7:7" ht="15" customHeight="1">
      <c r="G16366" s="488"/>
    </row>
    <row r="16367" spans="7:7" ht="15" customHeight="1">
      <c r="G16367" s="488"/>
    </row>
    <row r="16368" spans="7:7" ht="15" customHeight="1">
      <c r="G16368" s="488"/>
    </row>
    <row r="16369" spans="7:7" ht="15" customHeight="1">
      <c r="G16369" s="488"/>
    </row>
    <row r="16370" spans="7:7" ht="15" customHeight="1">
      <c r="G16370" s="488"/>
    </row>
    <row r="16371" spans="7:7" ht="15" customHeight="1">
      <c r="G16371" s="488"/>
    </row>
    <row r="16372" spans="7:7" ht="15" customHeight="1">
      <c r="G16372" s="488"/>
    </row>
    <row r="16373" spans="7:7" ht="15" customHeight="1">
      <c r="G16373" s="488"/>
    </row>
    <row r="16374" spans="7:7" ht="15" customHeight="1">
      <c r="G16374" s="488"/>
    </row>
    <row r="16375" spans="7:7" ht="15" customHeight="1">
      <c r="G16375" s="488"/>
    </row>
    <row r="16376" spans="7:7" ht="15" customHeight="1">
      <c r="G16376" s="488"/>
    </row>
    <row r="16377" spans="7:7" ht="15" customHeight="1">
      <c r="G16377" s="488"/>
    </row>
    <row r="16378" spans="7:7" ht="15" customHeight="1">
      <c r="G16378" s="488"/>
    </row>
    <row r="16379" spans="7:7" ht="15" customHeight="1">
      <c r="G16379" s="488"/>
    </row>
    <row r="16380" spans="7:7" ht="15" customHeight="1">
      <c r="G16380" s="488"/>
    </row>
    <row r="16381" spans="7:7" ht="15" customHeight="1">
      <c r="G16381" s="488"/>
    </row>
    <row r="16382" spans="7:7" ht="15" customHeight="1">
      <c r="G16382" s="488"/>
    </row>
    <row r="16383" spans="7:7" ht="15" customHeight="1">
      <c r="G16383" s="488"/>
    </row>
    <row r="16384" spans="7:7" ht="15" customHeight="1">
      <c r="G16384" s="488"/>
    </row>
    <row r="16385" spans="7:7" ht="15" customHeight="1">
      <c r="G16385" s="488"/>
    </row>
    <row r="16386" spans="7:7" ht="15" customHeight="1">
      <c r="G16386" s="488"/>
    </row>
    <row r="16387" spans="7:7" ht="15" customHeight="1">
      <c r="G16387" s="488"/>
    </row>
    <row r="16388" spans="7:7" ht="15" customHeight="1">
      <c r="G16388" s="488"/>
    </row>
    <row r="16389" spans="7:7" ht="15" customHeight="1">
      <c r="G16389" s="488"/>
    </row>
    <row r="16390" spans="7:7" ht="15" customHeight="1">
      <c r="G16390" s="488"/>
    </row>
    <row r="16391" spans="7:7" ht="15" customHeight="1">
      <c r="G16391" s="488"/>
    </row>
    <row r="16392" spans="7:7" ht="15" customHeight="1">
      <c r="G16392" s="488"/>
    </row>
    <row r="16393" spans="7:7" ht="15" customHeight="1">
      <c r="G16393" s="488"/>
    </row>
    <row r="16394" spans="7:7" ht="15" customHeight="1">
      <c r="G16394" s="488"/>
    </row>
    <row r="16395" spans="7:7" ht="15" customHeight="1">
      <c r="G16395" s="488"/>
    </row>
    <row r="16396" spans="7:7" ht="15" customHeight="1">
      <c r="G16396" s="488"/>
    </row>
    <row r="16397" spans="7:7" ht="15" customHeight="1">
      <c r="G16397" s="488"/>
    </row>
    <row r="16398" spans="7:7" ht="15" customHeight="1">
      <c r="G16398" s="488"/>
    </row>
    <row r="16399" spans="7:7" ht="15" customHeight="1">
      <c r="G16399" s="488"/>
    </row>
    <row r="16400" spans="7:7" ht="15" customHeight="1">
      <c r="G16400" s="488"/>
    </row>
    <row r="16401" spans="7:7" ht="15" customHeight="1">
      <c r="G16401" s="488"/>
    </row>
    <row r="16402" spans="7:7" ht="15" customHeight="1">
      <c r="G16402" s="488"/>
    </row>
    <row r="16403" spans="7:7" ht="15" customHeight="1">
      <c r="G16403" s="488"/>
    </row>
    <row r="16404" spans="7:7" ht="15" customHeight="1">
      <c r="G16404" s="488"/>
    </row>
    <row r="16405" spans="7:7" ht="15" customHeight="1">
      <c r="G16405" s="488"/>
    </row>
    <row r="16406" spans="7:7" ht="15" customHeight="1">
      <c r="G16406" s="488"/>
    </row>
    <row r="16407" spans="7:7" ht="15" customHeight="1">
      <c r="G16407" s="488"/>
    </row>
    <row r="16408" spans="7:7" ht="15" customHeight="1">
      <c r="G16408" s="488"/>
    </row>
    <row r="16409" spans="7:7" ht="15" customHeight="1">
      <c r="G16409" s="488"/>
    </row>
    <row r="16410" spans="7:7" ht="15" customHeight="1">
      <c r="G16410" s="488"/>
    </row>
    <row r="16411" spans="7:7" ht="15" customHeight="1">
      <c r="G16411" s="488"/>
    </row>
    <row r="16412" spans="7:7" ht="15" customHeight="1">
      <c r="G16412" s="488"/>
    </row>
    <row r="16413" spans="7:7" ht="15" customHeight="1">
      <c r="G16413" s="488"/>
    </row>
    <row r="16414" spans="7:7" ht="15" customHeight="1">
      <c r="G16414" s="488"/>
    </row>
    <row r="16415" spans="7:7" ht="15" customHeight="1">
      <c r="G16415" s="488"/>
    </row>
    <row r="16416" spans="7:7" ht="15" customHeight="1">
      <c r="G16416" s="488"/>
    </row>
    <row r="16417" spans="7:7" ht="15" customHeight="1">
      <c r="G16417" s="488"/>
    </row>
    <row r="16418" spans="7:7" ht="15" customHeight="1">
      <c r="G16418" s="488"/>
    </row>
    <row r="16419" spans="7:7" ht="15" customHeight="1">
      <c r="G16419" s="488"/>
    </row>
    <row r="16420" spans="7:7" ht="15" customHeight="1">
      <c r="G16420" s="488"/>
    </row>
    <row r="16421" spans="7:7" ht="15" customHeight="1">
      <c r="G16421" s="488"/>
    </row>
    <row r="16422" spans="7:7" ht="15" customHeight="1">
      <c r="G16422" s="488"/>
    </row>
    <row r="16423" spans="7:7" ht="15" customHeight="1">
      <c r="G16423" s="488"/>
    </row>
    <row r="16424" spans="7:7" ht="15" customHeight="1">
      <c r="G16424" s="488"/>
    </row>
    <row r="16425" spans="7:7" ht="15" customHeight="1">
      <c r="G16425" s="488"/>
    </row>
    <row r="16426" spans="7:7" ht="15" customHeight="1">
      <c r="G16426" s="488"/>
    </row>
    <row r="16427" spans="7:7" ht="15" customHeight="1">
      <c r="G16427" s="488"/>
    </row>
    <row r="16428" spans="7:7" ht="15" customHeight="1">
      <c r="G16428" s="488"/>
    </row>
    <row r="16429" spans="7:7" ht="15" customHeight="1">
      <c r="G16429" s="488"/>
    </row>
    <row r="16430" spans="7:7" ht="15" customHeight="1">
      <c r="G16430" s="488"/>
    </row>
    <row r="16431" spans="7:7" ht="15" customHeight="1">
      <c r="G16431" s="488"/>
    </row>
    <row r="16432" spans="7:7" ht="15" customHeight="1">
      <c r="G16432" s="488"/>
    </row>
    <row r="16433" spans="7:7" ht="15" customHeight="1">
      <c r="G16433" s="488"/>
    </row>
    <row r="16434" spans="7:7" ht="15" customHeight="1">
      <c r="G16434" s="488"/>
    </row>
    <row r="16435" spans="7:7" ht="15" customHeight="1">
      <c r="G16435" s="488"/>
    </row>
    <row r="16436" spans="7:7" ht="15" customHeight="1">
      <c r="G16436" s="488"/>
    </row>
    <row r="16437" spans="7:7" ht="15" customHeight="1">
      <c r="G16437" s="488"/>
    </row>
    <row r="16438" spans="7:7" ht="15" customHeight="1">
      <c r="G16438" s="488"/>
    </row>
    <row r="16439" spans="7:7" ht="15" customHeight="1">
      <c r="G16439" s="488"/>
    </row>
    <row r="16440" spans="7:7" ht="15" customHeight="1">
      <c r="G16440" s="488"/>
    </row>
    <row r="16441" spans="7:7" ht="15" customHeight="1">
      <c r="G16441" s="488"/>
    </row>
    <row r="16442" spans="7:7" ht="15" customHeight="1">
      <c r="G16442" s="488"/>
    </row>
    <row r="16443" spans="7:7" ht="15" customHeight="1">
      <c r="G16443" s="488"/>
    </row>
    <row r="16444" spans="7:7" ht="15" customHeight="1">
      <c r="G16444" s="488"/>
    </row>
    <row r="16445" spans="7:7" ht="15" customHeight="1">
      <c r="G16445" s="488"/>
    </row>
    <row r="16446" spans="7:7" ht="15" customHeight="1">
      <c r="G16446" s="488"/>
    </row>
    <row r="16447" spans="7:7" ht="15" customHeight="1">
      <c r="G16447" s="488"/>
    </row>
    <row r="16448" spans="7:7" ht="15" customHeight="1">
      <c r="G16448" s="488"/>
    </row>
    <row r="16449" spans="7:7" ht="15" customHeight="1">
      <c r="G16449" s="488"/>
    </row>
    <row r="16450" spans="7:7" ht="15" customHeight="1">
      <c r="G16450" s="488"/>
    </row>
    <row r="16451" spans="7:7" ht="15" customHeight="1">
      <c r="G16451" s="488"/>
    </row>
    <row r="16452" spans="7:7" ht="15" customHeight="1">
      <c r="G16452" s="488"/>
    </row>
    <row r="16453" spans="7:7" ht="15" customHeight="1">
      <c r="G16453" s="488"/>
    </row>
    <row r="16454" spans="7:7" ht="15" customHeight="1">
      <c r="G16454" s="488"/>
    </row>
    <row r="16455" spans="7:7" ht="15" customHeight="1">
      <c r="G16455" s="488"/>
    </row>
    <row r="16456" spans="7:7" ht="15" customHeight="1">
      <c r="G16456" s="488"/>
    </row>
    <row r="16457" spans="7:7" ht="15" customHeight="1">
      <c r="G16457" s="488"/>
    </row>
    <row r="16458" spans="7:7" ht="15" customHeight="1">
      <c r="G16458" s="488"/>
    </row>
    <row r="16459" spans="7:7" ht="15" customHeight="1">
      <c r="G16459" s="488"/>
    </row>
    <row r="16460" spans="7:7" ht="15" customHeight="1">
      <c r="G16460" s="488"/>
    </row>
    <row r="16461" spans="7:7" ht="15" customHeight="1">
      <c r="G16461" s="488"/>
    </row>
    <row r="16462" spans="7:7" ht="15" customHeight="1">
      <c r="G16462" s="488"/>
    </row>
    <row r="16463" spans="7:7" ht="15" customHeight="1">
      <c r="G16463" s="488"/>
    </row>
    <row r="16464" spans="7:7" ht="15" customHeight="1">
      <c r="G16464" s="488"/>
    </row>
    <row r="16465" spans="7:7" ht="15" customHeight="1">
      <c r="G16465" s="488"/>
    </row>
    <row r="16466" spans="7:7" ht="15" customHeight="1">
      <c r="G16466" s="488"/>
    </row>
    <row r="16467" spans="7:7" ht="15" customHeight="1">
      <c r="G16467" s="488"/>
    </row>
    <row r="16468" spans="7:7" ht="15" customHeight="1">
      <c r="G16468" s="488"/>
    </row>
    <row r="16469" spans="7:7" ht="15" customHeight="1">
      <c r="G16469" s="488"/>
    </row>
    <row r="16470" spans="7:7" ht="15" customHeight="1">
      <c r="G16470" s="488"/>
    </row>
    <row r="16471" spans="7:7" ht="15" customHeight="1">
      <c r="G16471" s="488"/>
    </row>
    <row r="16472" spans="7:7" ht="15" customHeight="1">
      <c r="G16472" s="488"/>
    </row>
    <row r="16473" spans="7:7" ht="15" customHeight="1">
      <c r="G16473" s="488"/>
    </row>
    <row r="16474" spans="7:7" ht="15" customHeight="1">
      <c r="G16474" s="488"/>
    </row>
    <row r="16475" spans="7:7" ht="15" customHeight="1">
      <c r="G16475" s="488"/>
    </row>
    <row r="16476" spans="7:7" ht="15" customHeight="1">
      <c r="G16476" s="488"/>
    </row>
    <row r="16477" spans="7:7" ht="15" customHeight="1">
      <c r="G16477" s="488"/>
    </row>
    <row r="16478" spans="7:7" ht="15" customHeight="1">
      <c r="G16478" s="488"/>
    </row>
    <row r="16479" spans="7:7" ht="15" customHeight="1">
      <c r="G16479" s="488"/>
    </row>
    <row r="16480" spans="7:7" ht="15" customHeight="1">
      <c r="G16480" s="488"/>
    </row>
    <row r="16481" spans="7:7" ht="15" customHeight="1">
      <c r="G16481" s="488"/>
    </row>
    <row r="16482" spans="7:7" ht="15" customHeight="1">
      <c r="G16482" s="488"/>
    </row>
    <row r="16483" spans="7:7" ht="15" customHeight="1">
      <c r="G16483" s="488"/>
    </row>
    <row r="16484" spans="7:7" ht="15" customHeight="1">
      <c r="G16484" s="488"/>
    </row>
    <row r="16485" spans="7:7" ht="15" customHeight="1">
      <c r="G16485" s="488"/>
    </row>
    <row r="16486" spans="7:7" ht="15" customHeight="1">
      <c r="G16486" s="488"/>
    </row>
    <row r="16487" spans="7:7" ht="15" customHeight="1">
      <c r="G16487" s="488"/>
    </row>
    <row r="16488" spans="7:7" ht="15" customHeight="1">
      <c r="G16488" s="488"/>
    </row>
    <row r="16489" spans="7:7" ht="15" customHeight="1">
      <c r="G16489" s="488"/>
    </row>
    <row r="16490" spans="7:7" ht="15" customHeight="1">
      <c r="G16490" s="488"/>
    </row>
    <row r="16491" spans="7:7" ht="15" customHeight="1">
      <c r="G16491" s="488"/>
    </row>
    <row r="16492" spans="7:7" ht="15" customHeight="1">
      <c r="G16492" s="488"/>
    </row>
    <row r="16493" spans="7:7" ht="15" customHeight="1">
      <c r="G16493" s="488"/>
    </row>
    <row r="16494" spans="7:7" ht="15" customHeight="1">
      <c r="G16494" s="488"/>
    </row>
    <row r="16495" spans="7:7" ht="15" customHeight="1">
      <c r="G16495" s="488"/>
    </row>
    <row r="16496" spans="7:7" ht="15" customHeight="1">
      <c r="G16496" s="488"/>
    </row>
    <row r="16497" spans="7:7" ht="15" customHeight="1">
      <c r="G16497" s="488"/>
    </row>
    <row r="16498" spans="7:7" ht="15" customHeight="1">
      <c r="G16498" s="488"/>
    </row>
    <row r="16499" spans="7:7" ht="15" customHeight="1">
      <c r="G16499" s="488"/>
    </row>
    <row r="16500" spans="7:7" ht="15" customHeight="1">
      <c r="G16500" s="488"/>
    </row>
    <row r="16501" spans="7:7" ht="15" customHeight="1">
      <c r="G16501" s="488"/>
    </row>
    <row r="16502" spans="7:7" ht="15" customHeight="1">
      <c r="G16502" s="488"/>
    </row>
    <row r="16503" spans="7:7" ht="15" customHeight="1">
      <c r="G16503" s="488"/>
    </row>
    <row r="16504" spans="7:7" ht="15" customHeight="1">
      <c r="G16504" s="488"/>
    </row>
    <row r="16505" spans="7:7" ht="15" customHeight="1">
      <c r="G16505" s="488"/>
    </row>
    <row r="16506" spans="7:7" ht="15" customHeight="1">
      <c r="G16506" s="488"/>
    </row>
    <row r="16507" spans="7:7" ht="15" customHeight="1">
      <c r="G16507" s="488"/>
    </row>
    <row r="16508" spans="7:7" ht="15" customHeight="1">
      <c r="G16508" s="488"/>
    </row>
    <row r="16509" spans="7:7" ht="15" customHeight="1">
      <c r="G16509" s="488"/>
    </row>
    <row r="16510" spans="7:7" ht="15" customHeight="1">
      <c r="G16510" s="488"/>
    </row>
    <row r="16511" spans="7:7" ht="15" customHeight="1">
      <c r="G16511" s="488"/>
    </row>
    <row r="16512" spans="7:7" ht="15" customHeight="1">
      <c r="G16512" s="488"/>
    </row>
    <row r="16513" spans="7:7" ht="15" customHeight="1">
      <c r="G16513" s="488"/>
    </row>
    <row r="16514" spans="7:7" ht="15" customHeight="1">
      <c r="G16514" s="488"/>
    </row>
    <row r="16515" spans="7:7" ht="15" customHeight="1">
      <c r="G16515" s="488"/>
    </row>
    <row r="16516" spans="7:7" ht="15" customHeight="1">
      <c r="G16516" s="488"/>
    </row>
    <row r="16517" spans="7:7" ht="15" customHeight="1">
      <c r="G16517" s="488"/>
    </row>
    <row r="16518" spans="7:7" ht="15" customHeight="1">
      <c r="G16518" s="488"/>
    </row>
    <row r="16519" spans="7:7" ht="15" customHeight="1">
      <c r="G16519" s="488"/>
    </row>
    <row r="16520" spans="7:7" ht="15" customHeight="1">
      <c r="G16520" s="488"/>
    </row>
    <row r="16521" spans="7:7" ht="15" customHeight="1">
      <c r="G16521" s="488"/>
    </row>
    <row r="16522" spans="7:7" ht="15" customHeight="1">
      <c r="G16522" s="488"/>
    </row>
    <row r="16523" spans="7:7" ht="15" customHeight="1">
      <c r="G16523" s="488"/>
    </row>
    <row r="16524" spans="7:7" ht="15" customHeight="1">
      <c r="G16524" s="488"/>
    </row>
    <row r="16525" spans="7:7" ht="15" customHeight="1">
      <c r="G16525" s="488"/>
    </row>
    <row r="16526" spans="7:7" ht="15" customHeight="1">
      <c r="G16526" s="488"/>
    </row>
    <row r="16527" spans="7:7" ht="15" customHeight="1">
      <c r="G16527" s="488"/>
    </row>
    <row r="16528" spans="7:7" ht="15" customHeight="1">
      <c r="G16528" s="488"/>
    </row>
    <row r="16529" spans="7:7" ht="15" customHeight="1">
      <c r="G16529" s="488"/>
    </row>
    <row r="16530" spans="7:7" ht="15" customHeight="1">
      <c r="G16530" s="488"/>
    </row>
    <row r="16531" spans="7:7" ht="15" customHeight="1">
      <c r="G16531" s="488"/>
    </row>
    <row r="16532" spans="7:7" ht="15" customHeight="1">
      <c r="G16532" s="488"/>
    </row>
    <row r="16533" spans="7:7" ht="15" customHeight="1">
      <c r="G16533" s="488"/>
    </row>
    <row r="16534" spans="7:7" ht="15" customHeight="1">
      <c r="G16534" s="488"/>
    </row>
    <row r="16535" spans="7:7" ht="15" customHeight="1">
      <c r="G16535" s="488"/>
    </row>
    <row r="16536" spans="7:7" ht="15" customHeight="1">
      <c r="G16536" s="488"/>
    </row>
    <row r="16537" spans="7:7" ht="15" customHeight="1">
      <c r="G16537" s="488"/>
    </row>
    <row r="16538" spans="7:7" ht="15" customHeight="1">
      <c r="G16538" s="488"/>
    </row>
    <row r="16539" spans="7:7" ht="15" customHeight="1">
      <c r="G16539" s="488"/>
    </row>
    <row r="16540" spans="7:7" ht="15" customHeight="1">
      <c r="G16540" s="488"/>
    </row>
    <row r="16541" spans="7:7" ht="15" customHeight="1">
      <c r="G16541" s="488"/>
    </row>
    <row r="16542" spans="7:7" ht="15" customHeight="1">
      <c r="G16542" s="488"/>
    </row>
    <row r="16543" spans="7:7" ht="15" customHeight="1">
      <c r="G16543" s="488"/>
    </row>
    <row r="16544" spans="7:7" ht="15" customHeight="1">
      <c r="G16544" s="488"/>
    </row>
    <row r="16545" spans="7:7" ht="15" customHeight="1">
      <c r="G16545" s="488"/>
    </row>
    <row r="16546" spans="7:7" ht="15" customHeight="1">
      <c r="G16546" s="488"/>
    </row>
    <row r="16547" spans="7:7" ht="15" customHeight="1">
      <c r="G16547" s="488"/>
    </row>
    <row r="16548" spans="7:7" ht="15" customHeight="1">
      <c r="G16548" s="488"/>
    </row>
    <row r="16549" spans="7:7" ht="15" customHeight="1">
      <c r="G16549" s="488"/>
    </row>
    <row r="16550" spans="7:7" ht="15" customHeight="1">
      <c r="G16550" s="488"/>
    </row>
    <row r="16551" spans="7:7" ht="15" customHeight="1">
      <c r="G16551" s="488"/>
    </row>
    <row r="16552" spans="7:7" ht="15" customHeight="1">
      <c r="G16552" s="488"/>
    </row>
    <row r="16553" spans="7:7" ht="15" customHeight="1">
      <c r="G16553" s="488"/>
    </row>
    <row r="16554" spans="7:7" ht="15" customHeight="1">
      <c r="G16554" s="488"/>
    </row>
    <row r="16555" spans="7:7" ht="15" customHeight="1">
      <c r="G16555" s="488"/>
    </row>
    <row r="16556" spans="7:7" ht="15" customHeight="1">
      <c r="G16556" s="488"/>
    </row>
    <row r="16557" spans="7:7" ht="15" customHeight="1">
      <c r="G16557" s="488"/>
    </row>
    <row r="16558" spans="7:7" ht="15" customHeight="1">
      <c r="G16558" s="488"/>
    </row>
    <row r="16559" spans="7:7" ht="15" customHeight="1">
      <c r="G16559" s="488"/>
    </row>
    <row r="16560" spans="7:7" ht="15" customHeight="1">
      <c r="G16560" s="488"/>
    </row>
    <row r="16561" spans="7:7" ht="15" customHeight="1">
      <c r="G16561" s="488"/>
    </row>
    <row r="16562" spans="7:7" ht="15" customHeight="1">
      <c r="G16562" s="488"/>
    </row>
    <row r="16563" spans="7:7" ht="15" customHeight="1">
      <c r="G16563" s="488"/>
    </row>
    <row r="16564" spans="7:7" ht="15" customHeight="1">
      <c r="G16564" s="488"/>
    </row>
    <row r="16565" spans="7:7" ht="15" customHeight="1">
      <c r="G16565" s="488"/>
    </row>
    <row r="16566" spans="7:7" ht="15" customHeight="1">
      <c r="G16566" s="488"/>
    </row>
    <row r="16567" spans="7:7" ht="15" customHeight="1">
      <c r="G16567" s="488"/>
    </row>
    <row r="16568" spans="7:7" ht="15" customHeight="1">
      <c r="G16568" s="488"/>
    </row>
    <row r="16569" spans="7:7" ht="15" customHeight="1">
      <c r="G16569" s="488"/>
    </row>
    <row r="16570" spans="7:7" ht="15" customHeight="1">
      <c r="G16570" s="488"/>
    </row>
    <row r="16571" spans="7:7" ht="15" customHeight="1">
      <c r="G16571" s="488"/>
    </row>
    <row r="16572" spans="7:7" ht="15" customHeight="1">
      <c r="G16572" s="488"/>
    </row>
    <row r="16573" spans="7:7" ht="15" customHeight="1">
      <c r="G16573" s="488"/>
    </row>
    <row r="16574" spans="7:7" ht="15" customHeight="1">
      <c r="G16574" s="488"/>
    </row>
    <row r="16575" spans="7:7" ht="15" customHeight="1">
      <c r="G16575" s="488"/>
    </row>
    <row r="16576" spans="7:7" ht="15" customHeight="1">
      <c r="G16576" s="488"/>
    </row>
    <row r="16577" spans="7:7" ht="15" customHeight="1">
      <c r="G16577" s="488"/>
    </row>
    <row r="16578" spans="7:7" ht="15" customHeight="1">
      <c r="G16578" s="488"/>
    </row>
    <row r="16579" spans="7:7" ht="15" customHeight="1">
      <c r="G16579" s="488"/>
    </row>
    <row r="16580" spans="7:7" ht="15" customHeight="1">
      <c r="G16580" s="488"/>
    </row>
    <row r="16581" spans="7:7" ht="15" customHeight="1">
      <c r="G16581" s="488"/>
    </row>
    <row r="16582" spans="7:7" ht="15" customHeight="1">
      <c r="G16582" s="488"/>
    </row>
    <row r="16583" spans="7:7" ht="15" customHeight="1">
      <c r="G16583" s="488"/>
    </row>
    <row r="16584" spans="7:7" ht="15" customHeight="1">
      <c r="G16584" s="488"/>
    </row>
    <row r="16585" spans="7:7" ht="15" customHeight="1">
      <c r="G16585" s="488"/>
    </row>
    <row r="16586" spans="7:7" ht="15" customHeight="1">
      <c r="G16586" s="488"/>
    </row>
    <row r="16587" spans="7:7" ht="15" customHeight="1">
      <c r="G16587" s="488"/>
    </row>
    <row r="16588" spans="7:7" ht="15" customHeight="1">
      <c r="G16588" s="488"/>
    </row>
    <row r="16589" spans="7:7" ht="15" customHeight="1">
      <c r="G16589" s="488"/>
    </row>
    <row r="16590" spans="7:7" ht="15" customHeight="1">
      <c r="G16590" s="488"/>
    </row>
    <row r="16591" spans="7:7" ht="15" customHeight="1">
      <c r="G16591" s="488"/>
    </row>
    <row r="16592" spans="7:7" ht="15" customHeight="1">
      <c r="G16592" s="488"/>
    </row>
    <row r="16593" spans="7:7" ht="15" customHeight="1">
      <c r="G16593" s="488"/>
    </row>
    <row r="16594" spans="7:7" ht="15" customHeight="1">
      <c r="G16594" s="488"/>
    </row>
    <row r="16595" spans="7:7" ht="15" customHeight="1">
      <c r="G16595" s="488"/>
    </row>
    <row r="16596" spans="7:7" ht="15" customHeight="1">
      <c r="G16596" s="488"/>
    </row>
    <row r="16597" spans="7:7" ht="15" customHeight="1">
      <c r="G16597" s="488"/>
    </row>
    <row r="16598" spans="7:7" ht="15" customHeight="1">
      <c r="G16598" s="488"/>
    </row>
    <row r="16599" spans="7:7" ht="15" customHeight="1">
      <c r="G16599" s="488"/>
    </row>
    <row r="16600" spans="7:7" ht="15" customHeight="1">
      <c r="G16600" s="488"/>
    </row>
    <row r="16601" spans="7:7" ht="15" customHeight="1">
      <c r="G16601" s="488"/>
    </row>
    <row r="16602" spans="7:7" ht="15" customHeight="1">
      <c r="G16602" s="488"/>
    </row>
    <row r="16603" spans="7:7" ht="15" customHeight="1">
      <c r="G16603" s="488"/>
    </row>
    <row r="16604" spans="7:7" ht="15" customHeight="1">
      <c r="G16604" s="488"/>
    </row>
    <row r="16605" spans="7:7" ht="15" customHeight="1">
      <c r="G16605" s="488"/>
    </row>
    <row r="16606" spans="7:7" ht="15" customHeight="1">
      <c r="G16606" s="488"/>
    </row>
    <row r="16607" spans="7:7" ht="15" customHeight="1">
      <c r="G16607" s="488"/>
    </row>
    <row r="16608" spans="7:7" ht="15" customHeight="1">
      <c r="G16608" s="488"/>
    </row>
    <row r="16609" spans="7:7" ht="15" customHeight="1">
      <c r="G16609" s="488"/>
    </row>
    <row r="16610" spans="7:7" ht="15" customHeight="1">
      <c r="G16610" s="488"/>
    </row>
    <row r="16611" spans="7:7" ht="15" customHeight="1">
      <c r="G16611" s="488"/>
    </row>
    <row r="16612" spans="7:7" ht="15" customHeight="1">
      <c r="G16612" s="488"/>
    </row>
    <row r="16613" spans="7:7" ht="15" customHeight="1">
      <c r="G16613" s="488"/>
    </row>
    <row r="16614" spans="7:7" ht="15" customHeight="1">
      <c r="G16614" s="488"/>
    </row>
    <row r="16615" spans="7:7" ht="15" customHeight="1">
      <c r="G16615" s="488"/>
    </row>
    <row r="16616" spans="7:7" ht="15" customHeight="1">
      <c r="G16616" s="488"/>
    </row>
    <row r="16617" spans="7:7" ht="15" customHeight="1">
      <c r="G16617" s="488"/>
    </row>
    <row r="16618" spans="7:7" ht="15" customHeight="1">
      <c r="G16618" s="488"/>
    </row>
    <row r="16619" spans="7:7" ht="15" customHeight="1">
      <c r="G16619" s="488"/>
    </row>
    <row r="16620" spans="7:7" ht="15" customHeight="1">
      <c r="G16620" s="488"/>
    </row>
    <row r="16621" spans="7:7" ht="15" customHeight="1">
      <c r="G16621" s="488"/>
    </row>
    <row r="16622" spans="7:7" ht="15" customHeight="1">
      <c r="G16622" s="488"/>
    </row>
    <row r="16623" spans="7:7" ht="15" customHeight="1">
      <c r="G16623" s="488"/>
    </row>
    <row r="16624" spans="7:7" ht="15" customHeight="1">
      <c r="G16624" s="488"/>
    </row>
    <row r="16625" spans="7:7" ht="15" customHeight="1">
      <c r="G16625" s="488"/>
    </row>
    <row r="16626" spans="7:7" ht="15" customHeight="1">
      <c r="G16626" s="488"/>
    </row>
    <row r="16627" spans="7:7" ht="15" customHeight="1">
      <c r="G16627" s="488"/>
    </row>
    <row r="16628" spans="7:7" ht="15" customHeight="1">
      <c r="G16628" s="488"/>
    </row>
    <row r="16629" spans="7:7" ht="15" customHeight="1">
      <c r="G16629" s="488"/>
    </row>
    <row r="16630" spans="7:7" ht="15" customHeight="1">
      <c r="G16630" s="488"/>
    </row>
    <row r="16631" spans="7:7" ht="15" customHeight="1">
      <c r="G16631" s="488"/>
    </row>
    <row r="16632" spans="7:7" ht="15" customHeight="1">
      <c r="G16632" s="488"/>
    </row>
    <row r="16633" spans="7:7" ht="15" customHeight="1">
      <c r="G16633" s="488"/>
    </row>
    <row r="16634" spans="7:7" ht="15" customHeight="1">
      <c r="G16634" s="488"/>
    </row>
    <row r="16635" spans="7:7" ht="15" customHeight="1">
      <c r="G16635" s="488"/>
    </row>
    <row r="16636" spans="7:7" ht="15" customHeight="1">
      <c r="G16636" s="488"/>
    </row>
    <row r="16637" spans="7:7" ht="15" customHeight="1">
      <c r="G16637" s="488"/>
    </row>
    <row r="16638" spans="7:7" ht="15" customHeight="1">
      <c r="G16638" s="488"/>
    </row>
    <row r="16639" spans="7:7" ht="15" customHeight="1">
      <c r="G16639" s="488"/>
    </row>
    <row r="16640" spans="7:7" ht="15" customHeight="1">
      <c r="G16640" s="488"/>
    </row>
    <row r="16641" spans="7:7" ht="15" customHeight="1">
      <c r="G16641" s="488"/>
    </row>
    <row r="16642" spans="7:7" ht="15" customHeight="1">
      <c r="G16642" s="488"/>
    </row>
    <row r="16643" spans="7:7" ht="15" customHeight="1">
      <c r="G16643" s="488"/>
    </row>
    <row r="16644" spans="7:7" ht="15" customHeight="1">
      <c r="G16644" s="488"/>
    </row>
    <row r="16645" spans="7:7" ht="15" customHeight="1">
      <c r="G16645" s="488"/>
    </row>
    <row r="16646" spans="7:7" ht="15" customHeight="1">
      <c r="G16646" s="488"/>
    </row>
    <row r="16647" spans="7:7" ht="15" customHeight="1">
      <c r="G16647" s="488"/>
    </row>
    <row r="16648" spans="7:7" ht="15" customHeight="1">
      <c r="G16648" s="488"/>
    </row>
    <row r="16649" spans="7:7" ht="15" customHeight="1">
      <c r="G16649" s="488"/>
    </row>
    <row r="16650" spans="7:7" ht="15" customHeight="1">
      <c r="G16650" s="488"/>
    </row>
    <row r="16651" spans="7:7" ht="15" customHeight="1">
      <c r="G16651" s="488"/>
    </row>
    <row r="16652" spans="7:7" ht="15" customHeight="1">
      <c r="G16652" s="488"/>
    </row>
    <row r="16653" spans="7:7" ht="15" customHeight="1">
      <c r="G16653" s="488"/>
    </row>
    <row r="16654" spans="7:7" ht="15" customHeight="1">
      <c r="G16654" s="488"/>
    </row>
    <row r="16655" spans="7:7" ht="15" customHeight="1">
      <c r="G16655" s="488"/>
    </row>
    <row r="16656" spans="7:7" ht="15" customHeight="1">
      <c r="G16656" s="488"/>
    </row>
    <row r="16657" spans="7:7" ht="15" customHeight="1">
      <c r="G16657" s="488"/>
    </row>
    <row r="16658" spans="7:7" ht="15" customHeight="1">
      <c r="G16658" s="488"/>
    </row>
    <row r="16659" spans="7:7" ht="15" customHeight="1">
      <c r="G16659" s="488"/>
    </row>
    <row r="16660" spans="7:7" ht="15" customHeight="1">
      <c r="G16660" s="488"/>
    </row>
    <row r="16661" spans="7:7" ht="15" customHeight="1">
      <c r="G16661" s="488"/>
    </row>
    <row r="16662" spans="7:7" ht="15" customHeight="1">
      <c r="G16662" s="488"/>
    </row>
    <row r="16663" spans="7:7" ht="15" customHeight="1">
      <c r="G16663" s="488"/>
    </row>
    <row r="16664" spans="7:7" ht="15" customHeight="1">
      <c r="G16664" s="488"/>
    </row>
    <row r="16665" spans="7:7" ht="15" customHeight="1">
      <c r="G16665" s="488"/>
    </row>
    <row r="16666" spans="7:7" ht="15" customHeight="1">
      <c r="G16666" s="488"/>
    </row>
    <row r="16667" spans="7:7" ht="15" customHeight="1">
      <c r="G16667" s="488"/>
    </row>
    <row r="16668" spans="7:7" ht="15" customHeight="1">
      <c r="G16668" s="488"/>
    </row>
    <row r="16669" spans="7:7" ht="15" customHeight="1">
      <c r="G16669" s="488"/>
    </row>
    <row r="16670" spans="7:7" ht="15" customHeight="1">
      <c r="G16670" s="488"/>
    </row>
    <row r="16671" spans="7:7" ht="15" customHeight="1">
      <c r="G16671" s="488"/>
    </row>
    <row r="16672" spans="7:7" ht="15" customHeight="1">
      <c r="G16672" s="488"/>
    </row>
    <row r="16673" spans="7:7" ht="15" customHeight="1">
      <c r="G16673" s="488"/>
    </row>
    <row r="16674" spans="7:7" ht="15" customHeight="1">
      <c r="G16674" s="488"/>
    </row>
    <row r="16675" spans="7:7" ht="15" customHeight="1">
      <c r="G16675" s="488"/>
    </row>
    <row r="16676" spans="7:7" ht="15" customHeight="1">
      <c r="G16676" s="488"/>
    </row>
    <row r="16677" spans="7:7" ht="15" customHeight="1">
      <c r="G16677" s="488"/>
    </row>
    <row r="16678" spans="7:7" ht="15" customHeight="1">
      <c r="G16678" s="488"/>
    </row>
    <row r="16679" spans="7:7" ht="15" customHeight="1">
      <c r="G16679" s="488"/>
    </row>
    <row r="16680" spans="7:7" ht="15" customHeight="1">
      <c r="G16680" s="488"/>
    </row>
    <row r="16681" spans="7:7" ht="15" customHeight="1">
      <c r="G16681" s="488"/>
    </row>
    <row r="16682" spans="7:7" ht="15" customHeight="1">
      <c r="G16682" s="488"/>
    </row>
    <row r="16683" spans="7:7" ht="15" customHeight="1">
      <c r="G16683" s="488"/>
    </row>
    <row r="16684" spans="7:7" ht="15" customHeight="1">
      <c r="G16684" s="488"/>
    </row>
    <row r="16685" spans="7:7" ht="15" customHeight="1">
      <c r="G16685" s="488"/>
    </row>
    <row r="16686" spans="7:7" ht="15" customHeight="1">
      <c r="G16686" s="488"/>
    </row>
    <row r="16687" spans="7:7" ht="15" customHeight="1">
      <c r="G16687" s="488"/>
    </row>
    <row r="16688" spans="7:7" ht="15" customHeight="1">
      <c r="G16688" s="488"/>
    </row>
    <row r="16689" spans="7:7" ht="15" customHeight="1">
      <c r="G16689" s="488"/>
    </row>
    <row r="16690" spans="7:7" ht="15" customHeight="1">
      <c r="G16690" s="488"/>
    </row>
    <row r="16691" spans="7:7" ht="15" customHeight="1">
      <c r="G16691" s="488"/>
    </row>
    <row r="16692" spans="7:7" ht="15" customHeight="1">
      <c r="G16692" s="488"/>
    </row>
    <row r="16693" spans="7:7" ht="15" customHeight="1">
      <c r="G16693" s="488"/>
    </row>
    <row r="16694" spans="7:7" ht="15" customHeight="1">
      <c r="G16694" s="488"/>
    </row>
    <row r="16695" spans="7:7" ht="15" customHeight="1">
      <c r="G16695" s="488"/>
    </row>
    <row r="16696" spans="7:7" ht="15" customHeight="1">
      <c r="G16696" s="488"/>
    </row>
    <row r="16697" spans="7:7" ht="15" customHeight="1">
      <c r="G16697" s="488"/>
    </row>
    <row r="16698" spans="7:7" ht="15" customHeight="1">
      <c r="G16698" s="488"/>
    </row>
    <row r="16699" spans="7:7" ht="15" customHeight="1">
      <c r="G16699" s="488"/>
    </row>
    <row r="16700" spans="7:7" ht="15" customHeight="1">
      <c r="G16700" s="488"/>
    </row>
    <row r="16701" spans="7:7" ht="15" customHeight="1">
      <c r="G16701" s="488"/>
    </row>
    <row r="16702" spans="7:7" ht="15" customHeight="1">
      <c r="G16702" s="488"/>
    </row>
    <row r="16703" spans="7:7" ht="15" customHeight="1">
      <c r="G16703" s="488"/>
    </row>
    <row r="16704" spans="7:7" ht="15" customHeight="1">
      <c r="G16704" s="488"/>
    </row>
    <row r="16705" spans="7:7" ht="15" customHeight="1">
      <c r="G16705" s="488"/>
    </row>
    <row r="16706" spans="7:7" ht="15" customHeight="1">
      <c r="G16706" s="488"/>
    </row>
    <row r="16707" spans="7:7" ht="15" customHeight="1">
      <c r="G16707" s="488"/>
    </row>
    <row r="16708" spans="7:7" ht="15" customHeight="1">
      <c r="G16708" s="488"/>
    </row>
    <row r="16709" spans="7:7" ht="15" customHeight="1">
      <c r="G16709" s="488"/>
    </row>
    <row r="16710" spans="7:7" ht="15" customHeight="1">
      <c r="G16710" s="488"/>
    </row>
    <row r="16711" spans="7:7" ht="15" customHeight="1">
      <c r="G16711" s="488"/>
    </row>
    <row r="16712" spans="7:7" ht="15" customHeight="1">
      <c r="G16712" s="488"/>
    </row>
    <row r="16713" spans="7:7" ht="15" customHeight="1">
      <c r="G16713" s="488"/>
    </row>
    <row r="16714" spans="7:7" ht="15" customHeight="1">
      <c r="G16714" s="488"/>
    </row>
    <row r="16715" spans="7:7" ht="15" customHeight="1">
      <c r="G16715" s="488"/>
    </row>
    <row r="16716" spans="7:7" ht="15" customHeight="1">
      <c r="G16716" s="488"/>
    </row>
    <row r="16717" spans="7:7" ht="15" customHeight="1">
      <c r="G16717" s="488"/>
    </row>
    <row r="16718" spans="7:7" ht="15" customHeight="1">
      <c r="G16718" s="488"/>
    </row>
    <row r="16719" spans="7:7" ht="15" customHeight="1">
      <c r="G16719" s="488"/>
    </row>
    <row r="16720" spans="7:7" ht="15" customHeight="1">
      <c r="G16720" s="488"/>
    </row>
    <row r="16721" spans="7:7" ht="15" customHeight="1">
      <c r="G16721" s="488"/>
    </row>
    <row r="16722" spans="7:7" ht="15" customHeight="1">
      <c r="G16722" s="488"/>
    </row>
    <row r="16723" spans="7:7" ht="15" customHeight="1">
      <c r="G16723" s="488"/>
    </row>
    <row r="16724" spans="7:7" ht="15" customHeight="1">
      <c r="G16724" s="488"/>
    </row>
    <row r="16725" spans="7:7" ht="15" customHeight="1">
      <c r="G16725" s="488"/>
    </row>
    <row r="16726" spans="7:7" ht="15" customHeight="1">
      <c r="G16726" s="488"/>
    </row>
    <row r="16727" spans="7:7" ht="15" customHeight="1">
      <c r="G16727" s="488"/>
    </row>
    <row r="16728" spans="7:7" ht="15" customHeight="1">
      <c r="G16728" s="488"/>
    </row>
    <row r="16729" spans="7:7" ht="15" customHeight="1">
      <c r="G16729" s="488"/>
    </row>
    <row r="16730" spans="7:7" ht="15" customHeight="1">
      <c r="G16730" s="488"/>
    </row>
    <row r="16731" spans="7:7" ht="15" customHeight="1">
      <c r="G16731" s="488"/>
    </row>
    <row r="16732" spans="7:7" ht="15" customHeight="1">
      <c r="G16732" s="488"/>
    </row>
    <row r="16733" spans="7:7" ht="15" customHeight="1">
      <c r="G16733" s="488"/>
    </row>
    <row r="16734" spans="7:7" ht="15" customHeight="1">
      <c r="G16734" s="488"/>
    </row>
    <row r="16735" spans="7:7" ht="15" customHeight="1">
      <c r="G16735" s="488"/>
    </row>
    <row r="16736" spans="7:7" ht="15" customHeight="1">
      <c r="G16736" s="488"/>
    </row>
    <row r="16737" spans="7:7" ht="15" customHeight="1">
      <c r="G16737" s="488"/>
    </row>
    <row r="16738" spans="7:7" ht="15" customHeight="1">
      <c r="G16738" s="488"/>
    </row>
    <row r="16739" spans="7:7" ht="15" customHeight="1">
      <c r="G16739" s="488"/>
    </row>
    <row r="16740" spans="7:7" ht="15" customHeight="1">
      <c r="G16740" s="488"/>
    </row>
    <row r="16741" spans="7:7" ht="15" customHeight="1">
      <c r="G16741" s="488"/>
    </row>
    <row r="16742" spans="7:7" ht="15" customHeight="1">
      <c r="G16742" s="488"/>
    </row>
    <row r="16743" spans="7:7" ht="15" customHeight="1">
      <c r="G16743" s="488"/>
    </row>
    <row r="16744" spans="7:7" ht="15" customHeight="1">
      <c r="G16744" s="488"/>
    </row>
    <row r="16745" spans="7:7" ht="15" customHeight="1">
      <c r="G16745" s="488"/>
    </row>
    <row r="16746" spans="7:7" ht="15" customHeight="1">
      <c r="G16746" s="488"/>
    </row>
    <row r="16747" spans="7:7" ht="15" customHeight="1">
      <c r="G16747" s="488"/>
    </row>
    <row r="16748" spans="7:7" ht="15" customHeight="1">
      <c r="G16748" s="488"/>
    </row>
    <row r="16749" spans="7:7" ht="15" customHeight="1">
      <c r="G16749" s="488"/>
    </row>
    <row r="16750" spans="7:7" ht="15" customHeight="1">
      <c r="G16750" s="488"/>
    </row>
    <row r="16751" spans="7:7" ht="15" customHeight="1">
      <c r="G16751" s="488"/>
    </row>
    <row r="16752" spans="7:7" ht="15" customHeight="1">
      <c r="G16752" s="488"/>
    </row>
    <row r="16753" spans="7:7" ht="15" customHeight="1">
      <c r="G16753" s="488"/>
    </row>
    <row r="16754" spans="7:7" ht="15" customHeight="1">
      <c r="G16754" s="488"/>
    </row>
    <row r="16755" spans="7:7" ht="15" customHeight="1">
      <c r="G16755" s="488"/>
    </row>
    <row r="16756" spans="7:7" ht="15" customHeight="1">
      <c r="G16756" s="488"/>
    </row>
    <row r="16757" spans="7:7" ht="15" customHeight="1">
      <c r="G16757" s="488"/>
    </row>
    <row r="16758" spans="7:7" ht="15" customHeight="1">
      <c r="G16758" s="488"/>
    </row>
    <row r="16759" spans="7:7" ht="15" customHeight="1">
      <c r="G16759" s="488"/>
    </row>
    <row r="16760" spans="7:7" ht="15" customHeight="1">
      <c r="G16760" s="488"/>
    </row>
    <row r="16761" spans="7:7" ht="15" customHeight="1">
      <c r="G16761" s="488"/>
    </row>
    <row r="16762" spans="7:7" ht="15" customHeight="1">
      <c r="G16762" s="488"/>
    </row>
    <row r="16763" spans="7:7" ht="15" customHeight="1">
      <c r="G16763" s="488"/>
    </row>
    <row r="16764" spans="7:7" ht="15" customHeight="1">
      <c r="G16764" s="488"/>
    </row>
    <row r="16765" spans="7:7" ht="15" customHeight="1">
      <c r="G16765" s="488"/>
    </row>
    <row r="16766" spans="7:7" ht="15" customHeight="1">
      <c r="G16766" s="488"/>
    </row>
    <row r="16767" spans="7:7" ht="15" customHeight="1">
      <c r="G16767" s="488"/>
    </row>
    <row r="16768" spans="7:7" ht="15" customHeight="1">
      <c r="G16768" s="488"/>
    </row>
    <row r="16769" spans="7:7" ht="15" customHeight="1">
      <c r="G16769" s="488"/>
    </row>
    <row r="16770" spans="7:7" ht="15" customHeight="1">
      <c r="G16770" s="488"/>
    </row>
    <row r="16771" spans="7:7" ht="15" customHeight="1">
      <c r="G16771" s="488"/>
    </row>
    <row r="16772" spans="7:7" ht="15" customHeight="1">
      <c r="G16772" s="488"/>
    </row>
    <row r="16773" spans="7:7" ht="15" customHeight="1">
      <c r="G16773" s="488"/>
    </row>
    <row r="16774" spans="7:7" ht="15" customHeight="1">
      <c r="G16774" s="488"/>
    </row>
    <row r="16775" spans="7:7" ht="15" customHeight="1">
      <c r="G16775" s="488"/>
    </row>
    <row r="16776" spans="7:7" ht="15" customHeight="1">
      <c r="G16776" s="488"/>
    </row>
    <row r="16777" spans="7:7" ht="15" customHeight="1">
      <c r="G16777" s="488"/>
    </row>
    <row r="16778" spans="7:7" ht="15" customHeight="1">
      <c r="G16778" s="488"/>
    </row>
    <row r="16779" spans="7:7" ht="15" customHeight="1">
      <c r="G16779" s="488"/>
    </row>
    <row r="16780" spans="7:7" ht="15" customHeight="1">
      <c r="G16780" s="488"/>
    </row>
    <row r="16781" spans="7:7" ht="15" customHeight="1">
      <c r="G16781" s="488"/>
    </row>
    <row r="16782" spans="7:7" ht="15" customHeight="1">
      <c r="G16782" s="488"/>
    </row>
    <row r="16783" spans="7:7" ht="15" customHeight="1">
      <c r="G16783" s="488"/>
    </row>
    <row r="16784" spans="7:7" ht="15" customHeight="1">
      <c r="G16784" s="488"/>
    </row>
    <row r="16785" spans="7:7" ht="15" customHeight="1">
      <c r="G16785" s="488"/>
    </row>
    <row r="16786" spans="7:7" ht="15" customHeight="1">
      <c r="G16786" s="488"/>
    </row>
    <row r="16787" spans="7:7" ht="15" customHeight="1">
      <c r="G16787" s="488"/>
    </row>
    <row r="16788" spans="7:7" ht="15" customHeight="1">
      <c r="G16788" s="488"/>
    </row>
    <row r="16789" spans="7:7" ht="15" customHeight="1">
      <c r="G16789" s="488"/>
    </row>
    <row r="16790" spans="7:7" ht="15" customHeight="1">
      <c r="G16790" s="488"/>
    </row>
    <row r="16791" spans="7:7" ht="15" customHeight="1">
      <c r="G16791" s="488"/>
    </row>
    <row r="16792" spans="7:7" ht="15" customHeight="1">
      <c r="G16792" s="488"/>
    </row>
    <row r="16793" spans="7:7" ht="15" customHeight="1">
      <c r="G16793" s="488"/>
    </row>
    <row r="16794" spans="7:7" ht="15" customHeight="1">
      <c r="G16794" s="488"/>
    </row>
    <row r="16795" spans="7:7" ht="15" customHeight="1">
      <c r="G16795" s="488"/>
    </row>
    <row r="16796" spans="7:7" ht="15" customHeight="1">
      <c r="G16796" s="488"/>
    </row>
    <row r="16797" spans="7:7" ht="15" customHeight="1">
      <c r="G16797" s="488"/>
    </row>
    <row r="16798" spans="7:7" ht="15" customHeight="1">
      <c r="G16798" s="488"/>
    </row>
    <row r="16799" spans="7:7" ht="15" customHeight="1">
      <c r="G16799" s="488"/>
    </row>
    <row r="16800" spans="7:7" ht="15" customHeight="1">
      <c r="G16800" s="488"/>
    </row>
    <row r="16801" spans="7:7" ht="15" customHeight="1">
      <c r="G16801" s="488"/>
    </row>
    <row r="16802" spans="7:7" ht="15" customHeight="1">
      <c r="G16802" s="488"/>
    </row>
    <row r="16803" spans="7:7" ht="15" customHeight="1">
      <c r="G16803" s="488"/>
    </row>
    <row r="16804" spans="7:7" ht="15" customHeight="1">
      <c r="G16804" s="488"/>
    </row>
    <row r="16805" spans="7:7" ht="15" customHeight="1">
      <c r="G16805" s="488"/>
    </row>
    <row r="16806" spans="7:7" ht="15" customHeight="1">
      <c r="G16806" s="488"/>
    </row>
    <row r="16807" spans="7:7" ht="15" customHeight="1">
      <c r="G16807" s="488"/>
    </row>
    <row r="16808" spans="7:7" ht="15" customHeight="1">
      <c r="G16808" s="488"/>
    </row>
    <row r="16809" spans="7:7" ht="15" customHeight="1">
      <c r="G16809" s="488"/>
    </row>
    <row r="16810" spans="7:7" ht="15" customHeight="1">
      <c r="G16810" s="488"/>
    </row>
    <row r="16811" spans="7:7" ht="15" customHeight="1">
      <c r="G16811" s="488"/>
    </row>
    <row r="16812" spans="7:7" ht="15" customHeight="1">
      <c r="G16812" s="488"/>
    </row>
    <row r="16813" spans="7:7" ht="15" customHeight="1">
      <c r="G16813" s="488"/>
    </row>
    <row r="16814" spans="7:7" ht="15" customHeight="1">
      <c r="G16814" s="488"/>
    </row>
    <row r="16815" spans="7:7" ht="15" customHeight="1">
      <c r="G16815" s="488"/>
    </row>
    <row r="16816" spans="7:7" ht="15" customHeight="1">
      <c r="G16816" s="488"/>
    </row>
    <row r="16817" spans="7:7" ht="15" customHeight="1">
      <c r="G16817" s="488"/>
    </row>
    <row r="16818" spans="7:7" ht="15" customHeight="1">
      <c r="G16818" s="488"/>
    </row>
    <row r="16819" spans="7:7" ht="15" customHeight="1">
      <c r="G16819" s="488"/>
    </row>
    <row r="16820" spans="7:7" ht="15" customHeight="1">
      <c r="G16820" s="488"/>
    </row>
    <row r="16821" spans="7:7" ht="15" customHeight="1">
      <c r="G16821" s="488"/>
    </row>
    <row r="16822" spans="7:7" ht="15" customHeight="1">
      <c r="G16822" s="488"/>
    </row>
    <row r="16823" spans="7:7" ht="15" customHeight="1">
      <c r="G16823" s="488"/>
    </row>
    <row r="16824" spans="7:7" ht="15" customHeight="1">
      <c r="G16824" s="488"/>
    </row>
    <row r="16825" spans="7:7" ht="15" customHeight="1">
      <c r="G16825" s="488"/>
    </row>
    <row r="16826" spans="7:7" ht="15" customHeight="1">
      <c r="G16826" s="488"/>
    </row>
    <row r="16827" spans="7:7" ht="15" customHeight="1">
      <c r="G16827" s="488"/>
    </row>
    <row r="16828" spans="7:7" ht="15" customHeight="1">
      <c r="G16828" s="488"/>
    </row>
    <row r="16829" spans="7:7" ht="15" customHeight="1">
      <c r="G16829" s="488"/>
    </row>
    <row r="16830" spans="7:7" ht="15" customHeight="1">
      <c r="G16830" s="488"/>
    </row>
    <row r="16831" spans="7:7" ht="15" customHeight="1">
      <c r="G16831" s="488"/>
    </row>
    <row r="16832" spans="7:7" ht="15" customHeight="1">
      <c r="G16832" s="488"/>
    </row>
    <row r="16833" spans="7:7" ht="15" customHeight="1">
      <c r="G16833" s="488"/>
    </row>
    <row r="16834" spans="7:7" ht="15" customHeight="1">
      <c r="G16834" s="488"/>
    </row>
    <row r="16835" spans="7:7" ht="15" customHeight="1">
      <c r="G16835" s="488"/>
    </row>
    <row r="16836" spans="7:7" ht="15" customHeight="1">
      <c r="G16836" s="488"/>
    </row>
    <row r="16837" spans="7:7" ht="15" customHeight="1">
      <c r="G16837" s="488"/>
    </row>
    <row r="16838" spans="7:7" ht="15" customHeight="1">
      <c r="G16838" s="488"/>
    </row>
    <row r="16839" spans="7:7" ht="15" customHeight="1">
      <c r="G16839" s="488"/>
    </row>
    <row r="16840" spans="7:7" ht="15" customHeight="1">
      <c r="G16840" s="488"/>
    </row>
    <row r="16841" spans="7:7" ht="15" customHeight="1">
      <c r="G16841" s="488"/>
    </row>
    <row r="16842" spans="7:7" ht="15" customHeight="1">
      <c r="G16842" s="488"/>
    </row>
    <row r="16843" spans="7:7" ht="15" customHeight="1">
      <c r="G16843" s="488"/>
    </row>
    <row r="16844" spans="7:7" ht="15" customHeight="1">
      <c r="G16844" s="488"/>
    </row>
    <row r="16845" spans="7:7" ht="15" customHeight="1">
      <c r="G16845" s="488"/>
    </row>
    <row r="16846" spans="7:7" ht="15" customHeight="1">
      <c r="G16846" s="488"/>
    </row>
    <row r="16847" spans="7:7" ht="15" customHeight="1">
      <c r="G16847" s="488"/>
    </row>
    <row r="16848" spans="7:7" ht="15" customHeight="1">
      <c r="G16848" s="488"/>
    </row>
    <row r="16849" spans="7:7" ht="15" customHeight="1">
      <c r="G16849" s="488"/>
    </row>
    <row r="16850" spans="7:7" ht="15" customHeight="1">
      <c r="G16850" s="488"/>
    </row>
    <row r="16851" spans="7:7" ht="15" customHeight="1">
      <c r="G16851" s="488"/>
    </row>
    <row r="16852" spans="7:7" ht="15" customHeight="1">
      <c r="G16852" s="488"/>
    </row>
    <row r="16853" spans="7:7" ht="15" customHeight="1">
      <c r="G16853" s="488"/>
    </row>
    <row r="16854" spans="7:7" ht="15" customHeight="1">
      <c r="G16854" s="488"/>
    </row>
    <row r="16855" spans="7:7" ht="15" customHeight="1">
      <c r="G16855" s="488"/>
    </row>
    <row r="16856" spans="7:7" ht="15" customHeight="1">
      <c r="G16856" s="488"/>
    </row>
    <row r="16857" spans="7:7" ht="15" customHeight="1">
      <c r="G16857" s="488"/>
    </row>
    <row r="16858" spans="7:7" ht="15" customHeight="1">
      <c r="G16858" s="488"/>
    </row>
    <row r="16859" spans="7:7" ht="15" customHeight="1">
      <c r="G16859" s="488"/>
    </row>
    <row r="16860" spans="7:7" ht="15" customHeight="1">
      <c r="G16860" s="488"/>
    </row>
    <row r="16861" spans="7:7" ht="15" customHeight="1">
      <c r="G16861" s="488"/>
    </row>
    <row r="16862" spans="7:7" ht="15" customHeight="1">
      <c r="G16862" s="488"/>
    </row>
    <row r="16863" spans="7:7" ht="15" customHeight="1">
      <c r="G16863" s="488"/>
    </row>
    <row r="16864" spans="7:7" ht="15" customHeight="1">
      <c r="G16864" s="488"/>
    </row>
    <row r="16865" spans="7:7" ht="15" customHeight="1">
      <c r="G16865" s="488"/>
    </row>
    <row r="16866" spans="7:7" ht="15" customHeight="1">
      <c r="G16866" s="488"/>
    </row>
    <row r="16867" spans="7:7" ht="15" customHeight="1">
      <c r="G16867" s="488"/>
    </row>
    <row r="16868" spans="7:7" ht="15" customHeight="1">
      <c r="G16868" s="488"/>
    </row>
    <row r="16869" spans="7:7" ht="15" customHeight="1">
      <c r="G16869" s="488"/>
    </row>
    <row r="16870" spans="7:7" ht="15" customHeight="1">
      <c r="G16870" s="488"/>
    </row>
    <row r="16871" spans="7:7" ht="15" customHeight="1">
      <c r="G16871" s="488"/>
    </row>
    <row r="16872" spans="7:7" ht="15" customHeight="1">
      <c r="G16872" s="488"/>
    </row>
    <row r="16873" spans="7:7" ht="15" customHeight="1">
      <c r="G16873" s="488"/>
    </row>
    <row r="16874" spans="7:7" ht="15" customHeight="1">
      <c r="G16874" s="488"/>
    </row>
    <row r="16875" spans="7:7" ht="15" customHeight="1">
      <c r="G16875" s="488"/>
    </row>
    <row r="16876" spans="7:7" ht="15" customHeight="1">
      <c r="G16876" s="488"/>
    </row>
    <row r="16877" spans="7:7" ht="15" customHeight="1">
      <c r="G16877" s="488"/>
    </row>
    <row r="16878" spans="7:7" ht="15" customHeight="1">
      <c r="G16878" s="488"/>
    </row>
    <row r="16879" spans="7:7" ht="15" customHeight="1">
      <c r="G16879" s="488"/>
    </row>
    <row r="16880" spans="7:7" ht="15" customHeight="1">
      <c r="G16880" s="488"/>
    </row>
    <row r="16881" spans="7:7" ht="15" customHeight="1">
      <c r="G16881" s="488"/>
    </row>
    <row r="16882" spans="7:7" ht="15" customHeight="1">
      <c r="G16882" s="488"/>
    </row>
    <row r="16883" spans="7:7" ht="15" customHeight="1">
      <c r="G16883" s="488"/>
    </row>
    <row r="16884" spans="7:7" ht="15" customHeight="1">
      <c r="G16884" s="488"/>
    </row>
    <row r="16885" spans="7:7" ht="15" customHeight="1">
      <c r="G16885" s="488"/>
    </row>
    <row r="16886" spans="7:7" ht="15" customHeight="1">
      <c r="G16886" s="488"/>
    </row>
    <row r="16887" spans="7:7" ht="15" customHeight="1">
      <c r="G16887" s="488"/>
    </row>
    <row r="16888" spans="7:7" ht="15" customHeight="1">
      <c r="G16888" s="488"/>
    </row>
    <row r="16889" spans="7:7" ht="15" customHeight="1">
      <c r="G16889" s="488"/>
    </row>
    <row r="16890" spans="7:7" ht="15" customHeight="1">
      <c r="G16890" s="488"/>
    </row>
    <row r="16891" spans="7:7" ht="15" customHeight="1">
      <c r="G16891" s="488"/>
    </row>
    <row r="16892" spans="7:7" ht="15" customHeight="1">
      <c r="G16892" s="488"/>
    </row>
    <row r="16893" spans="7:7" ht="15" customHeight="1">
      <c r="G16893" s="488"/>
    </row>
    <row r="16894" spans="7:7" ht="15" customHeight="1">
      <c r="G16894" s="488"/>
    </row>
    <row r="16895" spans="7:7" ht="15" customHeight="1">
      <c r="G16895" s="488"/>
    </row>
    <row r="16896" spans="7:7" ht="15" customHeight="1">
      <c r="G16896" s="488"/>
    </row>
    <row r="16897" spans="7:7" ht="15" customHeight="1">
      <c r="G16897" s="488"/>
    </row>
    <row r="16898" spans="7:7" ht="15" customHeight="1">
      <c r="G16898" s="488"/>
    </row>
    <row r="16899" spans="7:7" ht="15" customHeight="1">
      <c r="G16899" s="488"/>
    </row>
    <row r="16900" spans="7:7" ht="15" customHeight="1">
      <c r="G16900" s="488"/>
    </row>
    <row r="16901" spans="7:7" ht="15" customHeight="1">
      <c r="G16901" s="488"/>
    </row>
    <row r="16902" spans="7:7" ht="15" customHeight="1">
      <c r="G16902" s="488"/>
    </row>
    <row r="16903" spans="7:7" ht="15" customHeight="1">
      <c r="G16903" s="488"/>
    </row>
    <row r="16904" spans="7:7" ht="15" customHeight="1">
      <c r="G16904" s="488"/>
    </row>
    <row r="16905" spans="7:7" ht="15" customHeight="1">
      <c r="G16905" s="488"/>
    </row>
    <row r="16906" spans="7:7" ht="15" customHeight="1">
      <c r="G16906" s="488"/>
    </row>
    <row r="16907" spans="7:7" ht="15" customHeight="1">
      <c r="G16907" s="488"/>
    </row>
    <row r="16908" spans="7:7" ht="15" customHeight="1">
      <c r="G16908" s="488"/>
    </row>
    <row r="16909" spans="7:7" ht="15" customHeight="1">
      <c r="G16909" s="488"/>
    </row>
    <row r="16910" spans="7:7" ht="15" customHeight="1">
      <c r="G16910" s="488"/>
    </row>
    <row r="16911" spans="7:7" ht="15" customHeight="1">
      <c r="G16911" s="488"/>
    </row>
    <row r="16912" spans="7:7" ht="15" customHeight="1">
      <c r="G16912" s="488"/>
    </row>
    <row r="16913" spans="7:7" ht="15" customHeight="1">
      <c r="G16913" s="488"/>
    </row>
    <row r="16914" spans="7:7" ht="15" customHeight="1">
      <c r="G16914" s="488"/>
    </row>
    <row r="16915" spans="7:7" ht="15" customHeight="1">
      <c r="G16915" s="488"/>
    </row>
    <row r="16916" spans="7:7" ht="15" customHeight="1">
      <c r="G16916" s="488"/>
    </row>
    <row r="16917" spans="7:7" ht="15" customHeight="1">
      <c r="G16917" s="488"/>
    </row>
    <row r="16918" spans="7:7" ht="15" customHeight="1">
      <c r="G16918" s="488"/>
    </row>
    <row r="16919" spans="7:7" ht="15" customHeight="1">
      <c r="G16919" s="488"/>
    </row>
    <row r="16920" spans="7:7" ht="15" customHeight="1">
      <c r="G16920" s="488"/>
    </row>
    <row r="16921" spans="7:7" ht="15" customHeight="1">
      <c r="G16921" s="488"/>
    </row>
    <row r="16922" spans="7:7" ht="15" customHeight="1">
      <c r="G16922" s="488"/>
    </row>
    <row r="16923" spans="7:7" ht="15" customHeight="1">
      <c r="G16923" s="488"/>
    </row>
    <row r="16924" spans="7:7" ht="15" customHeight="1">
      <c r="G16924" s="488"/>
    </row>
    <row r="16925" spans="7:7" ht="15" customHeight="1">
      <c r="G16925" s="488"/>
    </row>
    <row r="16926" spans="7:7" ht="15" customHeight="1">
      <c r="G16926" s="488"/>
    </row>
    <row r="16927" spans="7:7" ht="15" customHeight="1">
      <c r="G16927" s="488"/>
    </row>
    <row r="16928" spans="7:7" ht="15" customHeight="1">
      <c r="G16928" s="488"/>
    </row>
    <row r="16929" spans="7:7" ht="15" customHeight="1">
      <c r="G16929" s="488"/>
    </row>
    <row r="16930" spans="7:7" ht="15" customHeight="1">
      <c r="G16930" s="488"/>
    </row>
    <row r="16931" spans="7:7" ht="15" customHeight="1">
      <c r="G16931" s="488"/>
    </row>
    <row r="16932" spans="7:7" ht="15" customHeight="1">
      <c r="G16932" s="488"/>
    </row>
    <row r="16933" spans="7:7" ht="15" customHeight="1">
      <c r="G16933" s="488"/>
    </row>
    <row r="16934" spans="7:7" ht="15" customHeight="1">
      <c r="G16934" s="488"/>
    </row>
    <row r="16935" spans="7:7" ht="15" customHeight="1">
      <c r="G16935" s="488"/>
    </row>
    <row r="16936" spans="7:7" ht="15" customHeight="1">
      <c r="G16936" s="488"/>
    </row>
    <row r="16937" spans="7:7" ht="15" customHeight="1">
      <c r="G16937" s="488"/>
    </row>
    <row r="16938" spans="7:7" ht="15" customHeight="1">
      <c r="G16938" s="488"/>
    </row>
    <row r="16939" spans="7:7" ht="15" customHeight="1">
      <c r="G16939" s="488"/>
    </row>
    <row r="16940" spans="7:7" ht="15" customHeight="1">
      <c r="G16940" s="488"/>
    </row>
    <row r="16941" spans="7:7" ht="15" customHeight="1">
      <c r="G16941" s="488"/>
    </row>
    <row r="16942" spans="7:7" ht="15" customHeight="1">
      <c r="G16942" s="488"/>
    </row>
    <row r="16943" spans="7:7" ht="15" customHeight="1">
      <c r="G16943" s="488"/>
    </row>
    <row r="16944" spans="7:7" ht="15" customHeight="1">
      <c r="G16944" s="488"/>
    </row>
    <row r="16945" spans="7:7" ht="15" customHeight="1">
      <c r="G16945" s="488"/>
    </row>
    <row r="16946" spans="7:7" ht="15" customHeight="1">
      <c r="G16946" s="488"/>
    </row>
    <row r="16947" spans="7:7" ht="15" customHeight="1">
      <c r="G16947" s="488"/>
    </row>
    <row r="16948" spans="7:7" ht="15" customHeight="1">
      <c r="G16948" s="488"/>
    </row>
    <row r="16949" spans="7:7" ht="15" customHeight="1">
      <c r="G16949" s="488"/>
    </row>
    <row r="16950" spans="7:7" ht="15" customHeight="1">
      <c r="G16950" s="488"/>
    </row>
    <row r="16951" spans="7:7" ht="15" customHeight="1">
      <c r="G16951" s="488"/>
    </row>
    <row r="16952" spans="7:7" ht="15" customHeight="1">
      <c r="G16952" s="488"/>
    </row>
    <row r="16953" spans="7:7" ht="15" customHeight="1">
      <c r="G16953" s="488"/>
    </row>
    <row r="16954" spans="7:7" ht="15" customHeight="1">
      <c r="G16954" s="488"/>
    </row>
    <row r="16955" spans="7:7" ht="15" customHeight="1">
      <c r="G16955" s="488"/>
    </row>
    <row r="16956" spans="7:7" ht="15" customHeight="1">
      <c r="G16956" s="488"/>
    </row>
    <row r="16957" spans="7:7" ht="15" customHeight="1">
      <c r="G16957" s="488"/>
    </row>
    <row r="16958" spans="7:7" ht="15" customHeight="1">
      <c r="G16958" s="488"/>
    </row>
    <row r="16959" spans="7:7" ht="15" customHeight="1">
      <c r="G16959" s="488"/>
    </row>
    <row r="16960" spans="7:7" ht="15" customHeight="1">
      <c r="G16960" s="488"/>
    </row>
    <row r="16961" spans="7:7" ht="15" customHeight="1">
      <c r="G16961" s="488"/>
    </row>
    <row r="16962" spans="7:7" ht="15" customHeight="1">
      <c r="G16962" s="488"/>
    </row>
    <row r="16963" spans="7:7" ht="15" customHeight="1">
      <c r="G16963" s="488"/>
    </row>
    <row r="16964" spans="7:7" ht="15" customHeight="1">
      <c r="G16964" s="488"/>
    </row>
    <row r="16965" spans="7:7" ht="15" customHeight="1">
      <c r="G16965" s="488"/>
    </row>
    <row r="16966" spans="7:7" ht="15" customHeight="1">
      <c r="G16966" s="488"/>
    </row>
    <row r="16967" spans="7:7" ht="15" customHeight="1">
      <c r="G16967" s="488"/>
    </row>
    <row r="16968" spans="7:7" ht="15" customHeight="1">
      <c r="G16968" s="488"/>
    </row>
    <row r="16969" spans="7:7" ht="15" customHeight="1">
      <c r="G16969" s="488"/>
    </row>
    <row r="16970" spans="7:7" ht="15" customHeight="1">
      <c r="G16970" s="488"/>
    </row>
    <row r="16971" spans="7:7" ht="15" customHeight="1">
      <c r="G16971" s="488"/>
    </row>
    <row r="16972" spans="7:7" ht="15" customHeight="1">
      <c r="G16972" s="488"/>
    </row>
    <row r="16973" spans="7:7" ht="15" customHeight="1">
      <c r="G16973" s="488"/>
    </row>
    <row r="16974" spans="7:7" ht="15" customHeight="1">
      <c r="G16974" s="488"/>
    </row>
    <row r="16975" spans="7:7" ht="15" customHeight="1">
      <c r="G16975" s="488"/>
    </row>
    <row r="16976" spans="7:7" ht="15" customHeight="1">
      <c r="G16976" s="488"/>
    </row>
    <row r="16977" spans="7:7" ht="15" customHeight="1">
      <c r="G16977" s="488"/>
    </row>
    <row r="16978" spans="7:7" ht="15" customHeight="1">
      <c r="G16978" s="488"/>
    </row>
    <row r="16979" spans="7:7" ht="15" customHeight="1">
      <c r="G16979" s="488"/>
    </row>
    <row r="16980" spans="7:7" ht="15" customHeight="1">
      <c r="G16980" s="488"/>
    </row>
    <row r="16981" spans="7:7" ht="15" customHeight="1">
      <c r="G16981" s="488"/>
    </row>
    <row r="16982" spans="7:7" ht="15" customHeight="1">
      <c r="G16982" s="488"/>
    </row>
    <row r="16983" spans="7:7" ht="15" customHeight="1">
      <c r="G16983" s="488"/>
    </row>
    <row r="16984" spans="7:7" ht="15" customHeight="1">
      <c r="G16984" s="488"/>
    </row>
    <row r="16985" spans="7:7" ht="15" customHeight="1">
      <c r="G16985" s="488"/>
    </row>
    <row r="16986" spans="7:7" ht="15" customHeight="1">
      <c r="G16986" s="488"/>
    </row>
    <row r="16987" spans="7:7" ht="15" customHeight="1">
      <c r="G16987" s="488"/>
    </row>
    <row r="16988" spans="7:7" ht="15" customHeight="1">
      <c r="G16988" s="488"/>
    </row>
    <row r="16989" spans="7:7" ht="15" customHeight="1">
      <c r="G16989" s="488"/>
    </row>
    <row r="16990" spans="7:7" ht="15" customHeight="1">
      <c r="G16990" s="488"/>
    </row>
    <row r="16991" spans="7:7" ht="15" customHeight="1">
      <c r="G16991" s="488"/>
    </row>
    <row r="16992" spans="7:7" ht="15" customHeight="1">
      <c r="G16992" s="488"/>
    </row>
    <row r="16993" spans="7:7" ht="15" customHeight="1">
      <c r="G16993" s="488"/>
    </row>
    <row r="16994" spans="7:7" ht="15" customHeight="1">
      <c r="G16994" s="488"/>
    </row>
    <row r="16995" spans="7:7" ht="15" customHeight="1">
      <c r="G16995" s="488"/>
    </row>
    <row r="16996" spans="7:7" ht="15" customHeight="1">
      <c r="G16996" s="488"/>
    </row>
    <row r="16997" spans="7:7" ht="15" customHeight="1">
      <c r="G16997" s="488"/>
    </row>
    <row r="16998" spans="7:7" ht="15" customHeight="1">
      <c r="G16998" s="488"/>
    </row>
    <row r="16999" spans="7:7" ht="15" customHeight="1">
      <c r="G16999" s="488"/>
    </row>
    <row r="17000" spans="7:7" ht="15" customHeight="1">
      <c r="G17000" s="488"/>
    </row>
    <row r="17001" spans="7:7" ht="15" customHeight="1">
      <c r="G17001" s="488"/>
    </row>
    <row r="17002" spans="7:7" ht="15" customHeight="1">
      <c r="G17002" s="488"/>
    </row>
    <row r="17003" spans="7:7" ht="15" customHeight="1">
      <c r="G17003" s="488"/>
    </row>
    <row r="17004" spans="7:7" ht="15" customHeight="1">
      <c r="G17004" s="488"/>
    </row>
    <row r="17005" spans="7:7" ht="15" customHeight="1">
      <c r="G17005" s="488"/>
    </row>
    <row r="17006" spans="7:7" ht="15" customHeight="1">
      <c r="G17006" s="488"/>
    </row>
    <row r="17007" spans="7:7" ht="15" customHeight="1">
      <c r="G17007" s="488"/>
    </row>
    <row r="17008" spans="7:7" ht="15" customHeight="1">
      <c r="G17008" s="488"/>
    </row>
    <row r="17009" spans="7:7" ht="15" customHeight="1">
      <c r="G17009" s="488"/>
    </row>
    <row r="17010" spans="7:7" ht="15" customHeight="1">
      <c r="G17010" s="488"/>
    </row>
    <row r="17011" spans="7:7" ht="15" customHeight="1">
      <c r="G17011" s="488"/>
    </row>
    <row r="17012" spans="7:7" ht="15" customHeight="1">
      <c r="G17012" s="488"/>
    </row>
    <row r="17013" spans="7:7" ht="15" customHeight="1">
      <c r="G17013" s="488"/>
    </row>
    <row r="17014" spans="7:7" ht="15" customHeight="1">
      <c r="G17014" s="488"/>
    </row>
    <row r="17015" spans="7:7" ht="15" customHeight="1">
      <c r="G17015" s="488"/>
    </row>
    <row r="17016" spans="7:7" ht="15" customHeight="1">
      <c r="G17016" s="488"/>
    </row>
    <row r="17017" spans="7:7" ht="15" customHeight="1">
      <c r="G17017" s="488"/>
    </row>
    <row r="17018" spans="7:7" ht="15" customHeight="1">
      <c r="G17018" s="488"/>
    </row>
    <row r="17019" spans="7:7" ht="15" customHeight="1">
      <c r="G17019" s="488"/>
    </row>
    <row r="17020" spans="7:7" ht="15" customHeight="1">
      <c r="G17020" s="488"/>
    </row>
    <row r="17021" spans="7:7" ht="15" customHeight="1">
      <c r="G17021" s="488"/>
    </row>
    <row r="17022" spans="7:7" ht="15" customHeight="1">
      <c r="G17022" s="488"/>
    </row>
    <row r="17023" spans="7:7" ht="15" customHeight="1">
      <c r="G17023" s="488"/>
    </row>
    <row r="17024" spans="7:7" ht="15" customHeight="1">
      <c r="G17024" s="488"/>
    </row>
    <row r="17025" spans="7:7" ht="15" customHeight="1">
      <c r="G17025" s="488"/>
    </row>
    <row r="17026" spans="7:7" ht="15" customHeight="1">
      <c r="G17026" s="488"/>
    </row>
    <row r="17027" spans="7:7" ht="15" customHeight="1">
      <c r="G17027" s="488"/>
    </row>
    <row r="17028" spans="7:7" ht="15" customHeight="1">
      <c r="G17028" s="488"/>
    </row>
    <row r="17029" spans="7:7" ht="15" customHeight="1">
      <c r="G17029" s="488"/>
    </row>
    <row r="17030" spans="7:7" ht="15" customHeight="1">
      <c r="G17030" s="488"/>
    </row>
    <row r="17031" spans="7:7" ht="15" customHeight="1">
      <c r="G17031" s="488"/>
    </row>
    <row r="17032" spans="7:7" ht="15" customHeight="1">
      <c r="G17032" s="488"/>
    </row>
    <row r="17033" spans="7:7" ht="15" customHeight="1">
      <c r="G17033" s="488"/>
    </row>
    <row r="17034" spans="7:7" ht="15" customHeight="1">
      <c r="G17034" s="488"/>
    </row>
    <row r="17035" spans="7:7" ht="15" customHeight="1">
      <c r="G17035" s="488"/>
    </row>
    <row r="17036" spans="7:7" ht="15" customHeight="1">
      <c r="G17036" s="488"/>
    </row>
    <row r="17037" spans="7:7" ht="15" customHeight="1">
      <c r="G17037" s="488"/>
    </row>
    <row r="17038" spans="7:7" ht="15" customHeight="1">
      <c r="G17038" s="488"/>
    </row>
    <row r="17039" spans="7:7" ht="15" customHeight="1">
      <c r="G17039" s="488"/>
    </row>
    <row r="17040" spans="7:7" ht="15" customHeight="1">
      <c r="G17040" s="488"/>
    </row>
    <row r="17041" spans="7:7" ht="15" customHeight="1">
      <c r="G17041" s="488"/>
    </row>
    <row r="17042" spans="7:7" ht="15" customHeight="1">
      <c r="G17042" s="488"/>
    </row>
    <row r="17043" spans="7:7" ht="15" customHeight="1">
      <c r="G17043" s="488"/>
    </row>
    <row r="17044" spans="7:7" ht="15" customHeight="1">
      <c r="G17044" s="488"/>
    </row>
    <row r="17045" spans="7:7" ht="15" customHeight="1">
      <c r="G17045" s="488"/>
    </row>
    <row r="17046" spans="7:7" ht="15" customHeight="1">
      <c r="G17046" s="488"/>
    </row>
    <row r="17047" spans="7:7" ht="15" customHeight="1">
      <c r="G17047" s="488"/>
    </row>
    <row r="17048" spans="7:7" ht="15" customHeight="1">
      <c r="G17048" s="488"/>
    </row>
    <row r="17049" spans="7:7" ht="15" customHeight="1">
      <c r="G17049" s="488"/>
    </row>
    <row r="17050" spans="7:7" ht="15" customHeight="1">
      <c r="G17050" s="488"/>
    </row>
    <row r="17051" spans="7:7" ht="15" customHeight="1">
      <c r="G17051" s="488"/>
    </row>
    <row r="17052" spans="7:7" ht="15" customHeight="1">
      <c r="G17052" s="488"/>
    </row>
    <row r="17053" spans="7:7" ht="15" customHeight="1">
      <c r="G17053" s="488"/>
    </row>
    <row r="17054" spans="7:7" ht="15" customHeight="1">
      <c r="G17054" s="488"/>
    </row>
    <row r="17055" spans="7:7" ht="15" customHeight="1">
      <c r="G17055" s="488"/>
    </row>
    <row r="17056" spans="7:7" ht="15" customHeight="1">
      <c r="G17056" s="488"/>
    </row>
    <row r="17057" spans="7:7" ht="15" customHeight="1">
      <c r="G17057" s="488"/>
    </row>
    <row r="17058" spans="7:7" ht="15" customHeight="1">
      <c r="G17058" s="488"/>
    </row>
    <row r="17059" spans="7:7" ht="15" customHeight="1">
      <c r="G17059" s="488"/>
    </row>
    <row r="17060" spans="7:7" ht="15" customHeight="1">
      <c r="G17060" s="488"/>
    </row>
    <row r="17061" spans="7:7" ht="15" customHeight="1">
      <c r="G17061" s="488"/>
    </row>
    <row r="17062" spans="7:7" ht="15" customHeight="1">
      <c r="G17062" s="488"/>
    </row>
    <row r="17063" spans="7:7" ht="15" customHeight="1">
      <c r="G17063" s="488"/>
    </row>
    <row r="17064" spans="7:7" ht="15" customHeight="1">
      <c r="G17064" s="488"/>
    </row>
    <row r="17065" spans="7:7" ht="15" customHeight="1">
      <c r="G17065" s="488"/>
    </row>
    <row r="17066" spans="7:7" ht="15" customHeight="1">
      <c r="G17066" s="488"/>
    </row>
    <row r="17067" spans="7:7" ht="15" customHeight="1">
      <c r="G17067" s="488"/>
    </row>
    <row r="17068" spans="7:7" ht="15" customHeight="1">
      <c r="G17068" s="488"/>
    </row>
    <row r="17069" spans="7:7" ht="15" customHeight="1">
      <c r="G17069" s="488"/>
    </row>
    <row r="17070" spans="7:7" ht="15" customHeight="1">
      <c r="G17070" s="488"/>
    </row>
    <row r="17071" spans="7:7" ht="15" customHeight="1">
      <c r="G17071" s="488"/>
    </row>
    <row r="17072" spans="7:7" ht="15" customHeight="1">
      <c r="G17072" s="488"/>
    </row>
    <row r="17073" spans="7:7" ht="15" customHeight="1">
      <c r="G17073" s="488"/>
    </row>
    <row r="17074" spans="7:7" ht="15" customHeight="1">
      <c r="G17074" s="488"/>
    </row>
    <row r="17075" spans="7:7" ht="15" customHeight="1">
      <c r="G17075" s="488"/>
    </row>
    <row r="17076" spans="7:7" ht="15" customHeight="1">
      <c r="G17076" s="488"/>
    </row>
    <row r="17077" spans="7:7" ht="15" customHeight="1">
      <c r="G17077" s="488"/>
    </row>
    <row r="17078" spans="7:7" ht="15" customHeight="1">
      <c r="G17078" s="488"/>
    </row>
    <row r="17079" spans="7:7" ht="15" customHeight="1">
      <c r="G17079" s="488"/>
    </row>
    <row r="17080" spans="7:7" ht="15" customHeight="1">
      <c r="G17080" s="488"/>
    </row>
    <row r="17081" spans="7:7" ht="15" customHeight="1">
      <c r="G17081" s="488"/>
    </row>
    <row r="17082" spans="7:7" ht="15" customHeight="1">
      <c r="G17082" s="488"/>
    </row>
    <row r="17083" spans="7:7" ht="15" customHeight="1">
      <c r="G17083" s="488"/>
    </row>
    <row r="17084" spans="7:7" ht="15" customHeight="1">
      <c r="G17084" s="488"/>
    </row>
    <row r="17085" spans="7:7" ht="15" customHeight="1">
      <c r="G17085" s="488"/>
    </row>
    <row r="17086" spans="7:7" ht="15" customHeight="1">
      <c r="G17086" s="488"/>
    </row>
    <row r="17087" spans="7:7" ht="15" customHeight="1">
      <c r="G17087" s="488"/>
    </row>
    <row r="17088" spans="7:7" ht="15" customHeight="1">
      <c r="G17088" s="488"/>
    </row>
    <row r="17089" spans="7:7" ht="15" customHeight="1">
      <c r="G17089" s="488"/>
    </row>
    <row r="17090" spans="7:7" ht="15" customHeight="1">
      <c r="G17090" s="488"/>
    </row>
    <row r="17091" spans="7:7" ht="15" customHeight="1">
      <c r="G17091" s="488"/>
    </row>
    <row r="17092" spans="7:7" ht="15" customHeight="1">
      <c r="G17092" s="488"/>
    </row>
    <row r="17093" spans="7:7" ht="15" customHeight="1">
      <c r="G17093" s="488"/>
    </row>
    <row r="17094" spans="7:7" ht="15" customHeight="1">
      <c r="G17094" s="488"/>
    </row>
    <row r="17095" spans="7:7" ht="15" customHeight="1">
      <c r="G17095" s="488"/>
    </row>
    <row r="17096" spans="7:7" ht="15" customHeight="1">
      <c r="G17096" s="488"/>
    </row>
    <row r="17097" spans="7:7" ht="15" customHeight="1">
      <c r="G17097" s="488"/>
    </row>
    <row r="17098" spans="7:7" ht="15" customHeight="1">
      <c r="G17098" s="488"/>
    </row>
    <row r="17099" spans="7:7" ht="15" customHeight="1">
      <c r="G17099" s="488"/>
    </row>
    <row r="17100" spans="7:7" ht="15" customHeight="1">
      <c r="G17100" s="488"/>
    </row>
    <row r="17101" spans="7:7" ht="15" customHeight="1">
      <c r="G17101" s="488"/>
    </row>
    <row r="17102" spans="7:7" ht="15" customHeight="1">
      <c r="G17102" s="488"/>
    </row>
    <row r="17103" spans="7:7" ht="15" customHeight="1">
      <c r="G17103" s="488"/>
    </row>
    <row r="17104" spans="7:7" ht="15" customHeight="1">
      <c r="G17104" s="488"/>
    </row>
    <row r="17105" spans="7:7" ht="15" customHeight="1">
      <c r="G17105" s="488"/>
    </row>
    <row r="17106" spans="7:7" ht="15" customHeight="1">
      <c r="G17106" s="488"/>
    </row>
    <row r="17107" spans="7:7" ht="15" customHeight="1">
      <c r="G17107" s="488"/>
    </row>
    <row r="17108" spans="7:7" ht="15" customHeight="1">
      <c r="G17108" s="488"/>
    </row>
    <row r="17109" spans="7:7" ht="15" customHeight="1">
      <c r="G17109" s="488"/>
    </row>
    <row r="17110" spans="7:7" ht="15" customHeight="1">
      <c r="G17110" s="488"/>
    </row>
    <row r="17111" spans="7:7" ht="15" customHeight="1">
      <c r="G17111" s="488"/>
    </row>
    <row r="17112" spans="7:7" ht="15" customHeight="1">
      <c r="G17112" s="488"/>
    </row>
    <row r="17113" spans="7:7" ht="15" customHeight="1">
      <c r="G17113" s="488"/>
    </row>
    <row r="17114" spans="7:7" ht="15" customHeight="1">
      <c r="G17114" s="488"/>
    </row>
    <row r="17115" spans="7:7" ht="15" customHeight="1">
      <c r="G17115" s="488"/>
    </row>
    <row r="17116" spans="7:7" ht="15" customHeight="1">
      <c r="G17116" s="488"/>
    </row>
    <row r="17117" spans="7:7" ht="15" customHeight="1">
      <c r="G17117" s="488"/>
    </row>
    <row r="17118" spans="7:7" ht="15" customHeight="1">
      <c r="G17118" s="488"/>
    </row>
    <row r="17119" spans="7:7" ht="15" customHeight="1">
      <c r="G17119" s="488"/>
    </row>
    <row r="17120" spans="7:7" ht="15" customHeight="1">
      <c r="G17120" s="488"/>
    </row>
    <row r="17121" spans="7:7" ht="15" customHeight="1">
      <c r="G17121" s="488"/>
    </row>
    <row r="17122" spans="7:7" ht="15" customHeight="1">
      <c r="G17122" s="488"/>
    </row>
    <row r="17123" spans="7:7" ht="15" customHeight="1">
      <c r="G17123" s="488"/>
    </row>
    <row r="17124" spans="7:7" ht="15" customHeight="1">
      <c r="G17124" s="488"/>
    </row>
    <row r="17125" spans="7:7" ht="15" customHeight="1">
      <c r="G17125" s="488"/>
    </row>
    <row r="17126" spans="7:7" ht="15" customHeight="1">
      <c r="G17126" s="488"/>
    </row>
    <row r="17127" spans="7:7" ht="15" customHeight="1">
      <c r="G17127" s="488"/>
    </row>
    <row r="17128" spans="7:7" ht="15" customHeight="1">
      <c r="G17128" s="488"/>
    </row>
    <row r="17129" spans="7:7" ht="15" customHeight="1">
      <c r="G17129" s="488"/>
    </row>
    <row r="17130" spans="7:7" ht="15" customHeight="1">
      <c r="G17130" s="488"/>
    </row>
    <row r="17131" spans="7:7" ht="15" customHeight="1">
      <c r="G17131" s="488"/>
    </row>
    <row r="17132" spans="7:7" ht="15" customHeight="1">
      <c r="G17132" s="488"/>
    </row>
    <row r="17133" spans="7:7" ht="15" customHeight="1">
      <c r="G17133" s="488"/>
    </row>
    <row r="17134" spans="7:7" ht="15" customHeight="1">
      <c r="G17134" s="488"/>
    </row>
    <row r="17135" spans="7:7" ht="15" customHeight="1">
      <c r="G17135" s="488"/>
    </row>
    <row r="17136" spans="7:7" ht="15" customHeight="1">
      <c r="G17136" s="488"/>
    </row>
    <row r="17137" spans="7:7" ht="15" customHeight="1">
      <c r="G17137" s="488"/>
    </row>
    <row r="17138" spans="7:7" ht="15" customHeight="1">
      <c r="G17138" s="488"/>
    </row>
    <row r="17139" spans="7:7" ht="15" customHeight="1">
      <c r="G17139" s="488"/>
    </row>
    <row r="17140" spans="7:7" ht="15" customHeight="1">
      <c r="G17140" s="488"/>
    </row>
    <row r="17141" spans="7:7" ht="15" customHeight="1">
      <c r="G17141" s="488"/>
    </row>
    <row r="17142" spans="7:7" ht="15" customHeight="1">
      <c r="G17142" s="488"/>
    </row>
    <row r="17143" spans="7:7" ht="15" customHeight="1">
      <c r="G17143" s="488"/>
    </row>
    <row r="17144" spans="7:7" ht="15" customHeight="1">
      <c r="G17144" s="488"/>
    </row>
    <row r="17145" spans="7:7" ht="15" customHeight="1">
      <c r="G17145" s="488"/>
    </row>
    <row r="17146" spans="7:7" ht="15" customHeight="1">
      <c r="G17146" s="488"/>
    </row>
    <row r="17147" spans="7:7" ht="15" customHeight="1">
      <c r="G17147" s="488"/>
    </row>
    <row r="17148" spans="7:7" ht="15" customHeight="1">
      <c r="G17148" s="488"/>
    </row>
    <row r="17149" spans="7:7" ht="15" customHeight="1">
      <c r="G17149" s="488"/>
    </row>
    <row r="17150" spans="7:7" ht="15" customHeight="1">
      <c r="G17150" s="488"/>
    </row>
    <row r="17151" spans="7:7" ht="15" customHeight="1">
      <c r="G17151" s="488"/>
    </row>
    <row r="17152" spans="7:7" ht="15" customHeight="1">
      <c r="G17152" s="488"/>
    </row>
    <row r="17153" spans="7:7" ht="15" customHeight="1">
      <c r="G17153" s="488"/>
    </row>
    <row r="17154" spans="7:7" ht="15" customHeight="1">
      <c r="G17154" s="488"/>
    </row>
    <row r="17155" spans="7:7" ht="15" customHeight="1">
      <c r="G17155" s="488"/>
    </row>
    <row r="17156" spans="7:7" ht="15" customHeight="1">
      <c r="G17156" s="488"/>
    </row>
    <row r="17157" spans="7:7" ht="15" customHeight="1">
      <c r="G17157" s="488"/>
    </row>
    <row r="17158" spans="7:7" ht="15" customHeight="1">
      <c r="G17158" s="488"/>
    </row>
    <row r="17159" spans="7:7" ht="15" customHeight="1">
      <c r="G17159" s="488"/>
    </row>
    <row r="17160" spans="7:7" ht="15" customHeight="1">
      <c r="G17160" s="488"/>
    </row>
    <row r="17161" spans="7:7" ht="15" customHeight="1">
      <c r="G17161" s="488"/>
    </row>
    <row r="17162" spans="7:7" ht="15" customHeight="1">
      <c r="G17162" s="488"/>
    </row>
    <row r="17163" spans="7:7" ht="15" customHeight="1">
      <c r="G17163" s="488"/>
    </row>
    <row r="17164" spans="7:7" ht="15" customHeight="1">
      <c r="G17164" s="488"/>
    </row>
    <row r="17165" spans="7:7" ht="15" customHeight="1">
      <c r="G17165" s="488"/>
    </row>
    <row r="17166" spans="7:7" ht="15" customHeight="1">
      <c r="G17166" s="488"/>
    </row>
    <row r="17167" spans="7:7" ht="15" customHeight="1">
      <c r="G17167" s="488"/>
    </row>
    <row r="17168" spans="7:7" ht="15" customHeight="1">
      <c r="G17168" s="488"/>
    </row>
    <row r="17169" spans="7:7" ht="15" customHeight="1">
      <c r="G17169" s="488"/>
    </row>
    <row r="17170" spans="7:7" ht="15" customHeight="1">
      <c r="G17170" s="488"/>
    </row>
    <row r="17171" spans="7:7" ht="15" customHeight="1">
      <c r="G17171" s="488"/>
    </row>
    <row r="17172" spans="7:7" ht="15" customHeight="1">
      <c r="G17172" s="488"/>
    </row>
    <row r="17173" spans="7:7" ht="15" customHeight="1">
      <c r="G17173" s="488"/>
    </row>
    <row r="17174" spans="7:7" ht="15" customHeight="1">
      <c r="G17174" s="488"/>
    </row>
    <row r="17175" spans="7:7" ht="15" customHeight="1">
      <c r="G17175" s="488"/>
    </row>
    <row r="17176" spans="7:7" ht="15" customHeight="1">
      <c r="G17176" s="488"/>
    </row>
    <row r="17177" spans="7:7" ht="15" customHeight="1">
      <c r="G17177" s="488"/>
    </row>
    <row r="17178" spans="7:7" ht="15" customHeight="1">
      <c r="G17178" s="488"/>
    </row>
    <row r="17179" spans="7:7" ht="15" customHeight="1">
      <c r="G17179" s="488"/>
    </row>
    <row r="17180" spans="7:7" ht="15" customHeight="1">
      <c r="G17180" s="488"/>
    </row>
    <row r="17181" spans="7:7" ht="15" customHeight="1">
      <c r="G17181" s="488"/>
    </row>
    <row r="17182" spans="7:7" ht="15" customHeight="1">
      <c r="G17182" s="488"/>
    </row>
    <row r="17183" spans="7:7" ht="15" customHeight="1">
      <c r="G17183" s="488"/>
    </row>
    <row r="17184" spans="7:7" ht="15" customHeight="1">
      <c r="G17184" s="488"/>
    </row>
    <row r="17185" spans="7:7" ht="15" customHeight="1">
      <c r="G17185" s="488"/>
    </row>
    <row r="17186" spans="7:7" ht="15" customHeight="1">
      <c r="G17186" s="488"/>
    </row>
    <row r="17187" spans="7:7" ht="15" customHeight="1">
      <c r="G17187" s="488"/>
    </row>
    <row r="17188" spans="7:7" ht="15" customHeight="1">
      <c r="G17188" s="488"/>
    </row>
    <row r="17189" spans="7:7" ht="15" customHeight="1">
      <c r="G17189" s="488"/>
    </row>
    <row r="17190" spans="7:7" ht="15" customHeight="1">
      <c r="G17190" s="488"/>
    </row>
    <row r="17191" spans="7:7" ht="15" customHeight="1">
      <c r="G17191" s="488"/>
    </row>
    <row r="17192" spans="7:7" ht="15" customHeight="1">
      <c r="G17192" s="488"/>
    </row>
    <row r="17193" spans="7:7" ht="15" customHeight="1">
      <c r="G17193" s="488"/>
    </row>
    <row r="17194" spans="7:7" ht="15" customHeight="1">
      <c r="G17194" s="488"/>
    </row>
    <row r="17195" spans="7:7" ht="15" customHeight="1">
      <c r="G17195" s="488"/>
    </row>
    <row r="17196" spans="7:7" ht="15" customHeight="1">
      <c r="G17196" s="488"/>
    </row>
    <row r="17197" spans="7:7" ht="15" customHeight="1">
      <c r="G17197" s="488"/>
    </row>
    <row r="17198" spans="7:7" ht="15" customHeight="1">
      <c r="G17198" s="488"/>
    </row>
    <row r="17199" spans="7:7" ht="15" customHeight="1">
      <c r="G17199" s="488"/>
    </row>
    <row r="17200" spans="7:7" ht="15" customHeight="1">
      <c r="G17200" s="488"/>
    </row>
    <row r="17201" spans="7:7" ht="15" customHeight="1">
      <c r="G17201" s="488"/>
    </row>
    <row r="17202" spans="7:7" ht="15" customHeight="1">
      <c r="G17202" s="488"/>
    </row>
    <row r="17203" spans="7:7" ht="15" customHeight="1">
      <c r="G17203" s="488"/>
    </row>
    <row r="17204" spans="7:7" ht="15" customHeight="1">
      <c r="G17204" s="488"/>
    </row>
    <row r="17205" spans="7:7" ht="15" customHeight="1">
      <c r="G17205" s="488"/>
    </row>
    <row r="17206" spans="7:7" ht="15" customHeight="1">
      <c r="G17206" s="488"/>
    </row>
    <row r="17207" spans="7:7" ht="15" customHeight="1">
      <c r="G17207" s="488"/>
    </row>
    <row r="17208" spans="7:7" ht="15" customHeight="1">
      <c r="G17208" s="488"/>
    </row>
    <row r="17209" spans="7:7" ht="15" customHeight="1">
      <c r="G17209" s="488"/>
    </row>
    <row r="17210" spans="7:7" ht="15" customHeight="1">
      <c r="G17210" s="488"/>
    </row>
    <row r="17211" spans="7:7" ht="15" customHeight="1">
      <c r="G17211" s="488"/>
    </row>
    <row r="17212" spans="7:7" ht="15" customHeight="1">
      <c r="G17212" s="488"/>
    </row>
    <row r="17213" spans="7:7" ht="15" customHeight="1">
      <c r="G17213" s="488"/>
    </row>
    <row r="17214" spans="7:7" ht="15" customHeight="1">
      <c r="G17214" s="488"/>
    </row>
    <row r="17215" spans="7:7" ht="15" customHeight="1">
      <c r="G17215" s="488"/>
    </row>
    <row r="17216" spans="7:7" ht="15" customHeight="1">
      <c r="G17216" s="488"/>
    </row>
    <row r="17217" spans="7:7" ht="15" customHeight="1">
      <c r="G17217" s="488"/>
    </row>
    <row r="17218" spans="7:7" ht="15" customHeight="1">
      <c r="G17218" s="488"/>
    </row>
    <row r="17219" spans="7:7" ht="15" customHeight="1">
      <c r="G17219" s="488"/>
    </row>
    <row r="17220" spans="7:7" ht="15" customHeight="1">
      <c r="G17220" s="488"/>
    </row>
    <row r="17221" spans="7:7" ht="15" customHeight="1">
      <c r="G17221" s="488"/>
    </row>
    <row r="17222" spans="7:7" ht="15" customHeight="1">
      <c r="G17222" s="488"/>
    </row>
    <row r="17223" spans="7:7" ht="15" customHeight="1">
      <c r="G17223" s="488"/>
    </row>
    <row r="17224" spans="7:7" ht="15" customHeight="1">
      <c r="G17224" s="488"/>
    </row>
    <row r="17225" spans="7:7" ht="15" customHeight="1">
      <c r="G17225" s="488"/>
    </row>
    <row r="17226" spans="7:7" ht="15" customHeight="1">
      <c r="G17226" s="488"/>
    </row>
    <row r="17227" spans="7:7" ht="15" customHeight="1">
      <c r="G17227" s="488"/>
    </row>
    <row r="17228" spans="7:7" ht="15" customHeight="1">
      <c r="G17228" s="488"/>
    </row>
    <row r="17229" spans="7:7" ht="15" customHeight="1">
      <c r="G17229" s="488"/>
    </row>
    <row r="17230" spans="7:7" ht="15" customHeight="1">
      <c r="G17230" s="488"/>
    </row>
    <row r="17231" spans="7:7" ht="15" customHeight="1">
      <c r="G17231" s="488"/>
    </row>
    <row r="17232" spans="7:7" ht="15" customHeight="1">
      <c r="G17232" s="488"/>
    </row>
    <row r="17233" spans="7:7" ht="15" customHeight="1">
      <c r="G17233" s="488"/>
    </row>
    <row r="17234" spans="7:7" ht="15" customHeight="1">
      <c r="G17234" s="488"/>
    </row>
    <row r="17235" spans="7:7" ht="15" customHeight="1">
      <c r="G17235" s="488"/>
    </row>
    <row r="17236" spans="7:7" ht="15" customHeight="1">
      <c r="G17236" s="488"/>
    </row>
    <row r="17237" spans="7:7" ht="15" customHeight="1">
      <c r="G17237" s="488"/>
    </row>
    <row r="17238" spans="7:7" ht="15" customHeight="1">
      <c r="G17238" s="488"/>
    </row>
    <row r="17239" spans="7:7" ht="15" customHeight="1">
      <c r="G17239" s="488"/>
    </row>
    <row r="17240" spans="7:7" ht="15" customHeight="1">
      <c r="G17240" s="488"/>
    </row>
    <row r="17241" spans="7:7" ht="15" customHeight="1">
      <c r="G17241" s="488"/>
    </row>
    <row r="17242" spans="7:7" ht="15" customHeight="1">
      <c r="G17242" s="488"/>
    </row>
    <row r="17243" spans="7:7" ht="15" customHeight="1">
      <c r="G17243" s="488"/>
    </row>
    <row r="17244" spans="7:7" ht="15" customHeight="1">
      <c r="G17244" s="488"/>
    </row>
    <row r="17245" spans="7:7" ht="15" customHeight="1">
      <c r="G17245" s="488"/>
    </row>
    <row r="17246" spans="7:7" ht="15" customHeight="1">
      <c r="G17246" s="488"/>
    </row>
    <row r="17247" spans="7:7" ht="15" customHeight="1">
      <c r="G17247" s="488"/>
    </row>
    <row r="17248" spans="7:7" ht="15" customHeight="1">
      <c r="G17248" s="488"/>
    </row>
    <row r="17249" spans="7:7" ht="15" customHeight="1">
      <c r="G17249" s="488"/>
    </row>
    <row r="17250" spans="7:7" ht="15" customHeight="1">
      <c r="G17250" s="488"/>
    </row>
    <row r="17251" spans="7:7" ht="15" customHeight="1">
      <c r="G17251" s="488"/>
    </row>
    <row r="17252" spans="7:7" ht="15" customHeight="1">
      <c r="G17252" s="488"/>
    </row>
    <row r="17253" spans="7:7" ht="15" customHeight="1">
      <c r="G17253" s="488"/>
    </row>
    <row r="17254" spans="7:7" ht="15" customHeight="1">
      <c r="G17254" s="488"/>
    </row>
    <row r="17255" spans="7:7" ht="15" customHeight="1">
      <c r="G17255" s="488"/>
    </row>
    <row r="17256" spans="7:7" ht="15" customHeight="1">
      <c r="G17256" s="488"/>
    </row>
    <row r="17257" spans="7:7" ht="15" customHeight="1">
      <c r="G17257" s="488"/>
    </row>
    <row r="17258" spans="7:7" ht="15" customHeight="1">
      <c r="G17258" s="488"/>
    </row>
    <row r="17259" spans="7:7" ht="15" customHeight="1">
      <c r="G17259" s="488"/>
    </row>
    <row r="17260" spans="7:7" ht="15" customHeight="1">
      <c r="G17260" s="488"/>
    </row>
    <row r="17261" spans="7:7" ht="15" customHeight="1">
      <c r="G17261" s="488"/>
    </row>
    <row r="17262" spans="7:7" ht="15" customHeight="1">
      <c r="G17262" s="488"/>
    </row>
    <row r="17263" spans="7:7" ht="15" customHeight="1">
      <c r="G17263" s="488"/>
    </row>
    <row r="17264" spans="7:7" ht="15" customHeight="1">
      <c r="G17264" s="488"/>
    </row>
    <row r="17265" spans="7:7" ht="15" customHeight="1">
      <c r="G17265" s="488"/>
    </row>
    <row r="17266" spans="7:7" ht="15" customHeight="1">
      <c r="G17266" s="488"/>
    </row>
    <row r="17267" spans="7:7" ht="15" customHeight="1">
      <c r="G17267" s="488"/>
    </row>
    <row r="17268" spans="7:7" ht="15" customHeight="1">
      <c r="G17268" s="488"/>
    </row>
    <row r="17269" spans="7:7" ht="15" customHeight="1">
      <c r="G17269" s="488"/>
    </row>
    <row r="17270" spans="7:7" ht="15" customHeight="1">
      <c r="G17270" s="488"/>
    </row>
    <row r="17271" spans="7:7" ht="15" customHeight="1">
      <c r="G17271" s="488"/>
    </row>
    <row r="17272" spans="7:7" ht="15" customHeight="1">
      <c r="G17272" s="488"/>
    </row>
    <row r="17273" spans="7:7" ht="15" customHeight="1">
      <c r="G17273" s="488"/>
    </row>
    <row r="17274" spans="7:7" ht="15" customHeight="1">
      <c r="G17274" s="488"/>
    </row>
    <row r="17275" spans="7:7" ht="15" customHeight="1">
      <c r="G17275" s="488"/>
    </row>
    <row r="17276" spans="7:7" ht="15" customHeight="1">
      <c r="G17276" s="488"/>
    </row>
    <row r="17277" spans="7:7" ht="15" customHeight="1">
      <c r="G17277" s="488"/>
    </row>
    <row r="17278" spans="7:7" ht="15" customHeight="1">
      <c r="G17278" s="488"/>
    </row>
    <row r="17279" spans="7:7" ht="15" customHeight="1">
      <c r="G17279" s="488"/>
    </row>
    <row r="17280" spans="7:7" ht="15" customHeight="1">
      <c r="G17280" s="488"/>
    </row>
    <row r="17281" spans="7:7" ht="15" customHeight="1">
      <c r="G17281" s="488"/>
    </row>
    <row r="17282" spans="7:7" ht="15" customHeight="1">
      <c r="G17282" s="488"/>
    </row>
    <row r="17283" spans="7:7" ht="15" customHeight="1">
      <c r="G17283" s="488"/>
    </row>
    <row r="17284" spans="7:7" ht="15" customHeight="1">
      <c r="G17284" s="488"/>
    </row>
    <row r="17285" spans="7:7" ht="15" customHeight="1">
      <c r="G17285" s="488"/>
    </row>
    <row r="17286" spans="7:7" ht="15" customHeight="1">
      <c r="G17286" s="488"/>
    </row>
    <row r="17287" spans="7:7" ht="15" customHeight="1">
      <c r="G17287" s="488"/>
    </row>
    <row r="17288" spans="7:7" ht="15" customHeight="1">
      <c r="G17288" s="488"/>
    </row>
    <row r="17289" spans="7:7" ht="15" customHeight="1">
      <c r="G17289" s="488"/>
    </row>
    <row r="17290" spans="7:7" ht="15" customHeight="1">
      <c r="G17290" s="488"/>
    </row>
    <row r="17291" spans="7:7" ht="15" customHeight="1">
      <c r="G17291" s="488"/>
    </row>
    <row r="17292" spans="7:7" ht="15" customHeight="1">
      <c r="G17292" s="488"/>
    </row>
    <row r="17293" spans="7:7" ht="15" customHeight="1">
      <c r="G17293" s="488"/>
    </row>
    <row r="17294" spans="7:7" ht="15" customHeight="1">
      <c r="G17294" s="488"/>
    </row>
    <row r="17295" spans="7:7" ht="15" customHeight="1">
      <c r="G17295" s="488"/>
    </row>
    <row r="17296" spans="7:7" ht="15" customHeight="1">
      <c r="G17296" s="488"/>
    </row>
    <row r="17297" spans="7:7" ht="15" customHeight="1">
      <c r="G17297" s="488"/>
    </row>
    <row r="17298" spans="7:7" ht="15" customHeight="1">
      <c r="G17298" s="488"/>
    </row>
    <row r="17299" spans="7:7" ht="15" customHeight="1">
      <c r="G17299" s="488"/>
    </row>
    <row r="17300" spans="7:7" ht="15" customHeight="1">
      <c r="G17300" s="488"/>
    </row>
    <row r="17301" spans="7:7" ht="15" customHeight="1">
      <c r="G17301" s="488"/>
    </row>
    <row r="17302" spans="7:7" ht="15" customHeight="1">
      <c r="G17302" s="488"/>
    </row>
    <row r="17303" spans="7:7" ht="15" customHeight="1">
      <c r="G17303" s="488"/>
    </row>
    <row r="17304" spans="7:7" ht="15" customHeight="1">
      <c r="G17304" s="488"/>
    </row>
    <row r="17305" spans="7:7" ht="15" customHeight="1">
      <c r="G17305" s="488"/>
    </row>
    <row r="17306" spans="7:7" ht="15" customHeight="1">
      <c r="G17306" s="488"/>
    </row>
    <row r="17307" spans="7:7" ht="15" customHeight="1">
      <c r="G17307" s="488"/>
    </row>
    <row r="17308" spans="7:7" ht="15" customHeight="1">
      <c r="G17308" s="488"/>
    </row>
    <row r="17309" spans="7:7" ht="15" customHeight="1">
      <c r="G17309" s="488"/>
    </row>
    <row r="17310" spans="7:7" ht="15" customHeight="1">
      <c r="G17310" s="488"/>
    </row>
    <row r="17311" spans="7:7" ht="15" customHeight="1">
      <c r="G17311" s="488"/>
    </row>
    <row r="17312" spans="7:7" ht="15" customHeight="1">
      <c r="G17312" s="488"/>
    </row>
    <row r="17313" spans="7:7" ht="15" customHeight="1">
      <c r="G17313" s="488"/>
    </row>
    <row r="17314" spans="7:7" ht="15" customHeight="1">
      <c r="G17314" s="488"/>
    </row>
    <row r="17315" spans="7:7" ht="15" customHeight="1">
      <c r="G17315" s="488"/>
    </row>
    <row r="17316" spans="7:7" ht="15" customHeight="1">
      <c r="G17316" s="488"/>
    </row>
    <row r="17317" spans="7:7" ht="15" customHeight="1">
      <c r="G17317" s="488"/>
    </row>
    <row r="17318" spans="7:7" ht="15" customHeight="1">
      <c r="G17318" s="488"/>
    </row>
    <row r="17319" spans="7:7" ht="15" customHeight="1">
      <c r="G17319" s="488"/>
    </row>
    <row r="17320" spans="7:7" ht="15" customHeight="1">
      <c r="G17320" s="488"/>
    </row>
    <row r="17321" spans="7:7" ht="15" customHeight="1">
      <c r="G17321" s="488"/>
    </row>
    <row r="17322" spans="7:7" ht="15" customHeight="1">
      <c r="G17322" s="488"/>
    </row>
    <row r="17323" spans="7:7" ht="15" customHeight="1">
      <c r="G17323" s="488"/>
    </row>
    <row r="17324" spans="7:7" ht="15" customHeight="1">
      <c r="G17324" s="488"/>
    </row>
    <row r="17325" spans="7:7" ht="15" customHeight="1">
      <c r="G17325" s="488"/>
    </row>
    <row r="17326" spans="7:7" ht="15" customHeight="1">
      <c r="G17326" s="488"/>
    </row>
    <row r="17327" spans="7:7" ht="15" customHeight="1">
      <c r="G17327" s="488"/>
    </row>
    <row r="17328" spans="7:7" ht="15" customHeight="1">
      <c r="G17328" s="488"/>
    </row>
    <row r="17329" spans="7:7" ht="15" customHeight="1">
      <c r="G17329" s="488"/>
    </row>
    <row r="17330" spans="7:7" ht="15" customHeight="1">
      <c r="G17330" s="488"/>
    </row>
    <row r="17331" spans="7:7" ht="15" customHeight="1">
      <c r="G17331" s="488"/>
    </row>
    <row r="17332" spans="7:7" ht="15" customHeight="1">
      <c r="G17332" s="488"/>
    </row>
    <row r="17333" spans="7:7" ht="15" customHeight="1">
      <c r="G17333" s="488"/>
    </row>
    <row r="17334" spans="7:7" ht="15" customHeight="1">
      <c r="G17334" s="488"/>
    </row>
    <row r="17335" spans="7:7" ht="15" customHeight="1">
      <c r="G17335" s="488"/>
    </row>
    <row r="17336" spans="7:7" ht="15" customHeight="1">
      <c r="G17336" s="488"/>
    </row>
    <row r="17337" spans="7:7" ht="15" customHeight="1">
      <c r="G17337" s="488"/>
    </row>
    <row r="17338" spans="7:7" ht="15" customHeight="1">
      <c r="G17338" s="488"/>
    </row>
    <row r="17339" spans="7:7" ht="15" customHeight="1">
      <c r="G17339" s="488"/>
    </row>
    <row r="17340" spans="7:7" ht="15" customHeight="1">
      <c r="G17340" s="488"/>
    </row>
    <row r="17341" spans="7:7" ht="15" customHeight="1">
      <c r="G17341" s="488"/>
    </row>
    <row r="17342" spans="7:7" ht="15" customHeight="1">
      <c r="G17342" s="488"/>
    </row>
    <row r="17343" spans="7:7" ht="15" customHeight="1">
      <c r="G17343" s="488"/>
    </row>
    <row r="17344" spans="7:7" ht="15" customHeight="1">
      <c r="G17344" s="488"/>
    </row>
    <row r="17345" spans="7:7" ht="15" customHeight="1">
      <c r="G17345" s="488"/>
    </row>
    <row r="17346" spans="7:7" ht="15" customHeight="1">
      <c r="G17346" s="488"/>
    </row>
    <row r="17347" spans="7:7" ht="15" customHeight="1">
      <c r="G17347" s="488"/>
    </row>
    <row r="17348" spans="7:7" ht="15" customHeight="1">
      <c r="G17348" s="488"/>
    </row>
    <row r="17349" spans="7:7" ht="15" customHeight="1">
      <c r="G17349" s="488"/>
    </row>
    <row r="17350" spans="7:7" ht="15" customHeight="1">
      <c r="G17350" s="488"/>
    </row>
    <row r="17351" spans="7:7" ht="15" customHeight="1">
      <c r="G17351" s="488"/>
    </row>
    <row r="17352" spans="7:7" ht="15" customHeight="1">
      <c r="G17352" s="488"/>
    </row>
    <row r="17353" spans="7:7" ht="15" customHeight="1">
      <c r="G17353" s="488"/>
    </row>
    <row r="17354" spans="7:7" ht="15" customHeight="1">
      <c r="G17354" s="488"/>
    </row>
    <row r="17355" spans="7:7" ht="15" customHeight="1">
      <c r="G17355" s="488"/>
    </row>
    <row r="17356" spans="7:7" ht="15" customHeight="1">
      <c r="G17356" s="488"/>
    </row>
    <row r="17357" spans="7:7" ht="15" customHeight="1">
      <c r="G17357" s="488"/>
    </row>
    <row r="17358" spans="7:7" ht="15" customHeight="1">
      <c r="G17358" s="488"/>
    </row>
    <row r="17359" spans="7:7" ht="15" customHeight="1">
      <c r="G17359" s="488"/>
    </row>
    <row r="17360" spans="7:7" ht="15" customHeight="1">
      <c r="G17360" s="488"/>
    </row>
    <row r="17361" spans="7:7" ht="15" customHeight="1">
      <c r="G17361" s="488"/>
    </row>
    <row r="17362" spans="7:7" ht="15" customHeight="1">
      <c r="G17362" s="488"/>
    </row>
    <row r="17363" spans="7:7" ht="15" customHeight="1">
      <c r="G17363" s="488"/>
    </row>
    <row r="17364" spans="7:7" ht="15" customHeight="1">
      <c r="G17364" s="488"/>
    </row>
    <row r="17365" spans="7:7" ht="15" customHeight="1">
      <c r="G17365" s="488"/>
    </row>
    <row r="17366" spans="7:7" ht="15" customHeight="1">
      <c r="G17366" s="488"/>
    </row>
    <row r="17367" spans="7:7" ht="15" customHeight="1">
      <c r="G17367" s="488"/>
    </row>
    <row r="17368" spans="7:7" ht="15" customHeight="1">
      <c r="G17368" s="488"/>
    </row>
    <row r="17369" spans="7:7" ht="15" customHeight="1">
      <c r="G17369" s="488"/>
    </row>
    <row r="17370" spans="7:7" ht="15" customHeight="1">
      <c r="G17370" s="488"/>
    </row>
    <row r="17371" spans="7:7" ht="15" customHeight="1">
      <c r="G17371" s="488"/>
    </row>
    <row r="17372" spans="7:7" ht="15" customHeight="1">
      <c r="G17372" s="488"/>
    </row>
    <row r="17373" spans="7:7" ht="15" customHeight="1">
      <c r="G17373" s="488"/>
    </row>
    <row r="17374" spans="7:7" ht="15" customHeight="1">
      <c r="G17374" s="488"/>
    </row>
    <row r="17375" spans="7:7" ht="15" customHeight="1">
      <c r="G17375" s="488"/>
    </row>
    <row r="17376" spans="7:7" ht="15" customHeight="1">
      <c r="G17376" s="488"/>
    </row>
    <row r="17377" spans="7:7" ht="15" customHeight="1">
      <c r="G17377" s="488"/>
    </row>
    <row r="17378" spans="7:7" ht="15" customHeight="1">
      <c r="G17378" s="488"/>
    </row>
    <row r="17379" spans="7:7" ht="15" customHeight="1">
      <c r="G17379" s="488"/>
    </row>
    <row r="17380" spans="7:7" ht="15" customHeight="1">
      <c r="G17380" s="488"/>
    </row>
    <row r="17381" spans="7:7" ht="15" customHeight="1">
      <c r="G17381" s="488"/>
    </row>
    <row r="17382" spans="7:7" ht="15" customHeight="1">
      <c r="G17382" s="488"/>
    </row>
    <row r="17383" spans="7:7" ht="15" customHeight="1">
      <c r="G17383" s="488"/>
    </row>
    <row r="17384" spans="7:7" ht="15" customHeight="1">
      <c r="G17384" s="488"/>
    </row>
    <row r="17385" spans="7:7" ht="15" customHeight="1">
      <c r="G17385" s="488"/>
    </row>
    <row r="17386" spans="7:7" ht="15" customHeight="1">
      <c r="G17386" s="488"/>
    </row>
    <row r="17387" spans="7:7" ht="15" customHeight="1">
      <c r="G17387" s="488"/>
    </row>
    <row r="17388" spans="7:7" ht="15" customHeight="1">
      <c r="G17388" s="488"/>
    </row>
    <row r="17389" spans="7:7" ht="15" customHeight="1">
      <c r="G17389" s="488"/>
    </row>
    <row r="17390" spans="7:7" ht="15" customHeight="1">
      <c r="G17390" s="488"/>
    </row>
    <row r="17391" spans="7:7" ht="15" customHeight="1">
      <c r="G17391" s="488"/>
    </row>
    <row r="17392" spans="7:7" ht="15" customHeight="1">
      <c r="G17392" s="488"/>
    </row>
    <row r="17393" spans="7:7" ht="15" customHeight="1">
      <c r="G17393" s="488"/>
    </row>
    <row r="17394" spans="7:7" ht="15" customHeight="1">
      <c r="G17394" s="488"/>
    </row>
    <row r="17395" spans="7:7" ht="15" customHeight="1">
      <c r="G17395" s="488"/>
    </row>
    <row r="17396" spans="7:7" ht="15" customHeight="1">
      <c r="G17396" s="488"/>
    </row>
    <row r="17397" spans="7:7" ht="15" customHeight="1">
      <c r="G17397" s="488"/>
    </row>
    <row r="17398" spans="7:7" ht="15" customHeight="1">
      <c r="G17398" s="488"/>
    </row>
    <row r="17399" spans="7:7" ht="15" customHeight="1">
      <c r="G17399" s="488"/>
    </row>
    <row r="17400" spans="7:7" ht="15" customHeight="1">
      <c r="G17400" s="488"/>
    </row>
    <row r="17401" spans="7:7" ht="15" customHeight="1">
      <c r="G17401" s="488"/>
    </row>
    <row r="17402" spans="7:7" ht="15" customHeight="1">
      <c r="G17402" s="488"/>
    </row>
    <row r="17403" spans="7:7" ht="15" customHeight="1">
      <c r="G17403" s="488"/>
    </row>
    <row r="17404" spans="7:7" ht="15" customHeight="1">
      <c r="G17404" s="488"/>
    </row>
    <row r="17405" spans="7:7" ht="15" customHeight="1">
      <c r="G17405" s="488"/>
    </row>
    <row r="17406" spans="7:7" ht="15" customHeight="1">
      <c r="G17406" s="488"/>
    </row>
    <row r="17407" spans="7:7" ht="15" customHeight="1">
      <c r="G17407" s="488"/>
    </row>
    <row r="17408" spans="7:7" ht="15" customHeight="1">
      <c r="G17408" s="488"/>
    </row>
    <row r="17409" spans="7:7" ht="15" customHeight="1">
      <c r="G17409" s="488"/>
    </row>
    <row r="17410" spans="7:7" ht="15" customHeight="1">
      <c r="G17410" s="488"/>
    </row>
    <row r="17411" spans="7:7" ht="15" customHeight="1">
      <c r="G17411" s="488"/>
    </row>
    <row r="17412" spans="7:7" ht="15" customHeight="1">
      <c r="G17412" s="488"/>
    </row>
    <row r="17413" spans="7:7" ht="15" customHeight="1">
      <c r="G17413" s="488"/>
    </row>
    <row r="17414" spans="7:7" ht="15" customHeight="1">
      <c r="G17414" s="488"/>
    </row>
    <row r="17415" spans="7:7" ht="15" customHeight="1">
      <c r="G17415" s="488"/>
    </row>
    <row r="17416" spans="7:7" ht="15" customHeight="1">
      <c r="G17416" s="488"/>
    </row>
    <row r="17417" spans="7:7" ht="15" customHeight="1">
      <c r="G17417" s="488"/>
    </row>
    <row r="17418" spans="7:7" ht="15" customHeight="1">
      <c r="G17418" s="488"/>
    </row>
    <row r="17419" spans="7:7" ht="15" customHeight="1">
      <c r="G17419" s="488"/>
    </row>
    <row r="17420" spans="7:7" ht="15" customHeight="1">
      <c r="G17420" s="488"/>
    </row>
    <row r="17421" spans="7:7" ht="15" customHeight="1">
      <c r="G17421" s="488"/>
    </row>
    <row r="17422" spans="7:7" ht="15" customHeight="1">
      <c r="G17422" s="488"/>
    </row>
    <row r="17423" spans="7:7" ht="15" customHeight="1">
      <c r="G17423" s="488"/>
    </row>
    <row r="17424" spans="7:7" ht="15" customHeight="1">
      <c r="G17424" s="488"/>
    </row>
    <row r="17425" spans="7:7" ht="15" customHeight="1">
      <c r="G17425" s="488"/>
    </row>
    <row r="17426" spans="7:7" ht="15" customHeight="1">
      <c r="G17426" s="488"/>
    </row>
    <row r="17427" spans="7:7" ht="15" customHeight="1">
      <c r="G17427" s="488"/>
    </row>
    <row r="17428" spans="7:7" ht="15" customHeight="1">
      <c r="G17428" s="488"/>
    </row>
    <row r="17429" spans="7:7" ht="15" customHeight="1">
      <c r="G17429" s="488"/>
    </row>
    <row r="17430" spans="7:7" ht="15" customHeight="1">
      <c r="G17430" s="488"/>
    </row>
    <row r="17431" spans="7:7" ht="15" customHeight="1">
      <c r="G17431" s="488"/>
    </row>
    <row r="17432" spans="7:7" ht="15" customHeight="1">
      <c r="G17432" s="488"/>
    </row>
    <row r="17433" spans="7:7" ht="15" customHeight="1">
      <c r="G17433" s="488"/>
    </row>
    <row r="17434" spans="7:7" ht="15" customHeight="1">
      <c r="G17434" s="488"/>
    </row>
    <row r="17435" spans="7:7" ht="15" customHeight="1">
      <c r="G17435" s="488"/>
    </row>
    <row r="17436" spans="7:7" ht="15" customHeight="1">
      <c r="G17436" s="488"/>
    </row>
    <row r="17437" spans="7:7" ht="15" customHeight="1">
      <c r="G17437" s="488"/>
    </row>
    <row r="17438" spans="7:7" ht="15" customHeight="1">
      <c r="G17438" s="488"/>
    </row>
    <row r="17439" spans="7:7" ht="15" customHeight="1">
      <c r="G17439" s="488"/>
    </row>
    <row r="17440" spans="7:7" ht="15" customHeight="1">
      <c r="G17440" s="488"/>
    </row>
    <row r="17441" spans="7:7" ht="15" customHeight="1">
      <c r="G17441" s="488"/>
    </row>
    <row r="17442" spans="7:7" ht="15" customHeight="1">
      <c r="G17442" s="488"/>
    </row>
    <row r="17443" spans="7:7" ht="15" customHeight="1">
      <c r="G17443" s="488"/>
    </row>
    <row r="17444" spans="7:7" ht="15" customHeight="1">
      <c r="G17444" s="488"/>
    </row>
    <row r="17445" spans="7:7" ht="15" customHeight="1">
      <c r="G17445" s="488"/>
    </row>
    <row r="17446" spans="7:7" ht="15" customHeight="1">
      <c r="G17446" s="488"/>
    </row>
    <row r="17447" spans="7:7" ht="15" customHeight="1">
      <c r="G17447" s="488"/>
    </row>
    <row r="17448" spans="7:7" ht="15" customHeight="1">
      <c r="G17448" s="488"/>
    </row>
    <row r="17449" spans="7:7" ht="15" customHeight="1">
      <c r="G17449" s="488"/>
    </row>
    <row r="17450" spans="7:7" ht="15" customHeight="1">
      <c r="G17450" s="488"/>
    </row>
    <row r="17451" spans="7:7" ht="15" customHeight="1">
      <c r="G17451" s="488"/>
    </row>
    <row r="17452" spans="7:7" ht="15" customHeight="1">
      <c r="G17452" s="488"/>
    </row>
    <row r="17453" spans="7:7" ht="15" customHeight="1">
      <c r="G17453" s="488"/>
    </row>
    <row r="17454" spans="7:7" ht="15" customHeight="1">
      <c r="G17454" s="488"/>
    </row>
    <row r="17455" spans="7:7" ht="15" customHeight="1">
      <c r="G17455" s="488"/>
    </row>
    <row r="17456" spans="7:7" ht="15" customHeight="1">
      <c r="G17456" s="488"/>
    </row>
    <row r="17457" spans="7:7" ht="15" customHeight="1">
      <c r="G17457" s="488"/>
    </row>
    <row r="17458" spans="7:7" ht="15" customHeight="1">
      <c r="G17458" s="488"/>
    </row>
    <row r="17459" spans="7:7" ht="15" customHeight="1">
      <c r="G17459" s="488"/>
    </row>
    <row r="17460" spans="7:7" ht="15" customHeight="1">
      <c r="G17460" s="488"/>
    </row>
    <row r="17461" spans="7:7" ht="15" customHeight="1">
      <c r="G17461" s="488"/>
    </row>
    <row r="17462" spans="7:7" ht="15" customHeight="1">
      <c r="G17462" s="488"/>
    </row>
    <row r="17463" spans="7:7" ht="15" customHeight="1">
      <c r="G17463" s="488"/>
    </row>
    <row r="17464" spans="7:7" ht="15" customHeight="1">
      <c r="G17464" s="488"/>
    </row>
    <row r="17465" spans="7:7" ht="15" customHeight="1">
      <c r="G17465" s="488"/>
    </row>
    <row r="17466" spans="7:7" ht="15" customHeight="1">
      <c r="G17466" s="488"/>
    </row>
    <row r="17467" spans="7:7" ht="15" customHeight="1">
      <c r="G17467" s="488"/>
    </row>
    <row r="17468" spans="7:7" ht="15" customHeight="1">
      <c r="G17468" s="488"/>
    </row>
    <row r="17469" spans="7:7" ht="15" customHeight="1">
      <c r="G17469" s="488"/>
    </row>
    <row r="17470" spans="7:7" ht="15" customHeight="1">
      <c r="G17470" s="488"/>
    </row>
    <row r="17471" spans="7:7" ht="15" customHeight="1">
      <c r="G17471" s="488"/>
    </row>
    <row r="17472" spans="7:7" ht="15" customHeight="1">
      <c r="G17472" s="488"/>
    </row>
    <row r="17473" spans="7:7" ht="15" customHeight="1">
      <c r="G17473" s="488"/>
    </row>
    <row r="17474" spans="7:7" ht="15" customHeight="1">
      <c r="G17474" s="488"/>
    </row>
    <row r="17475" spans="7:7" ht="15" customHeight="1">
      <c r="G17475" s="488"/>
    </row>
    <row r="17476" spans="7:7" ht="15" customHeight="1">
      <c r="G17476" s="488"/>
    </row>
    <row r="17477" spans="7:7" ht="15" customHeight="1">
      <c r="G17477" s="488"/>
    </row>
    <row r="17478" spans="7:7" ht="15" customHeight="1">
      <c r="G17478" s="488"/>
    </row>
    <row r="17479" spans="7:7" ht="15" customHeight="1">
      <c r="G17479" s="488"/>
    </row>
    <row r="17480" spans="7:7" ht="15" customHeight="1">
      <c r="G17480" s="488"/>
    </row>
    <row r="17481" spans="7:7" ht="15" customHeight="1">
      <c r="G17481" s="488"/>
    </row>
    <row r="17482" spans="7:7" ht="15" customHeight="1">
      <c r="G17482" s="488"/>
    </row>
    <row r="17483" spans="7:7" ht="15" customHeight="1">
      <c r="G17483" s="488"/>
    </row>
    <row r="17484" spans="7:7" ht="15" customHeight="1">
      <c r="G17484" s="488"/>
    </row>
    <row r="17485" spans="7:7" ht="15" customHeight="1">
      <c r="G17485" s="488"/>
    </row>
    <row r="17486" spans="7:7" ht="15" customHeight="1">
      <c r="G17486" s="488"/>
    </row>
    <row r="17487" spans="7:7" ht="15" customHeight="1">
      <c r="G17487" s="488"/>
    </row>
    <row r="17488" spans="7:7" ht="15" customHeight="1">
      <c r="G17488" s="488"/>
    </row>
    <row r="17489" spans="7:7" ht="15" customHeight="1">
      <c r="G17489" s="488"/>
    </row>
    <row r="17490" spans="7:7" ht="15" customHeight="1">
      <c r="G17490" s="488"/>
    </row>
    <row r="17491" spans="7:7" ht="15" customHeight="1">
      <c r="G17491" s="488"/>
    </row>
    <row r="17492" spans="7:7" ht="15" customHeight="1">
      <c r="G17492" s="488"/>
    </row>
    <row r="17493" spans="7:7" ht="15" customHeight="1">
      <c r="G17493" s="488"/>
    </row>
    <row r="17494" spans="7:7" ht="15" customHeight="1">
      <c r="G17494" s="488"/>
    </row>
    <row r="17495" spans="7:7" ht="15" customHeight="1">
      <c r="G17495" s="488"/>
    </row>
    <row r="17496" spans="7:7" ht="15" customHeight="1">
      <c r="G17496" s="488"/>
    </row>
    <row r="17497" spans="7:7" ht="15" customHeight="1">
      <c r="G17497" s="488"/>
    </row>
    <row r="17498" spans="7:7" ht="15" customHeight="1">
      <c r="G17498" s="488"/>
    </row>
    <row r="17499" spans="7:7" ht="15" customHeight="1">
      <c r="G17499" s="488"/>
    </row>
    <row r="17500" spans="7:7" ht="15" customHeight="1">
      <c r="G17500" s="488"/>
    </row>
    <row r="17501" spans="7:7" ht="15" customHeight="1">
      <c r="G17501" s="488"/>
    </row>
    <row r="17502" spans="7:7" ht="15" customHeight="1">
      <c r="G17502" s="488"/>
    </row>
    <row r="17503" spans="7:7" ht="15" customHeight="1">
      <c r="G17503" s="488"/>
    </row>
    <row r="17504" spans="7:7" ht="15" customHeight="1">
      <c r="G17504" s="488"/>
    </row>
    <row r="17505" spans="7:7" ht="15" customHeight="1">
      <c r="G17505" s="488"/>
    </row>
    <row r="17506" spans="7:7" ht="15" customHeight="1">
      <c r="G17506" s="488"/>
    </row>
    <row r="17507" spans="7:7" ht="15" customHeight="1">
      <c r="G17507" s="488"/>
    </row>
    <row r="17508" spans="7:7" ht="15" customHeight="1">
      <c r="G17508" s="488"/>
    </row>
    <row r="17509" spans="7:7" ht="15" customHeight="1">
      <c r="G17509" s="488"/>
    </row>
    <row r="17510" spans="7:7" ht="15" customHeight="1">
      <c r="G17510" s="488"/>
    </row>
    <row r="17511" spans="7:7" ht="15" customHeight="1">
      <c r="G17511" s="488"/>
    </row>
    <row r="17512" spans="7:7" ht="15" customHeight="1">
      <c r="G17512" s="488"/>
    </row>
    <row r="17513" spans="7:7" ht="15" customHeight="1">
      <c r="G17513" s="488"/>
    </row>
    <row r="17514" spans="7:7" ht="15" customHeight="1">
      <c r="G17514" s="488"/>
    </row>
    <row r="17515" spans="7:7" ht="15" customHeight="1">
      <c r="G17515" s="488"/>
    </row>
    <row r="17516" spans="7:7" ht="15" customHeight="1">
      <c r="G17516" s="488"/>
    </row>
    <row r="17517" spans="7:7" ht="15" customHeight="1">
      <c r="G17517" s="488"/>
    </row>
    <row r="17518" spans="7:7" ht="15" customHeight="1">
      <c r="G17518" s="488"/>
    </row>
    <row r="17519" spans="7:7" ht="15" customHeight="1">
      <c r="G17519" s="488"/>
    </row>
    <row r="17520" spans="7:7" ht="15" customHeight="1">
      <c r="G17520" s="488"/>
    </row>
    <row r="17521" spans="7:7" ht="15" customHeight="1">
      <c r="G17521" s="488"/>
    </row>
    <row r="17522" spans="7:7" ht="15" customHeight="1">
      <c r="G17522" s="488"/>
    </row>
    <row r="17523" spans="7:7" ht="15" customHeight="1">
      <c r="G17523" s="488"/>
    </row>
    <row r="17524" spans="7:7" ht="15" customHeight="1">
      <c r="G17524" s="488"/>
    </row>
    <row r="17525" spans="7:7" ht="15" customHeight="1">
      <c r="G17525" s="488"/>
    </row>
    <row r="17526" spans="7:7" ht="15" customHeight="1">
      <c r="G17526" s="488"/>
    </row>
    <row r="17527" spans="7:7" ht="15" customHeight="1">
      <c r="G17527" s="488"/>
    </row>
    <row r="17528" spans="7:7" ht="15" customHeight="1">
      <c r="G17528" s="488"/>
    </row>
    <row r="17529" spans="7:7" ht="15" customHeight="1">
      <c r="G17529" s="488"/>
    </row>
    <row r="17530" spans="7:7" ht="15" customHeight="1">
      <c r="G17530" s="488"/>
    </row>
    <row r="17531" spans="7:7" ht="15" customHeight="1">
      <c r="G17531" s="488"/>
    </row>
    <row r="17532" spans="7:7" ht="15" customHeight="1">
      <c r="G17532" s="488"/>
    </row>
    <row r="17533" spans="7:7" ht="15" customHeight="1">
      <c r="G17533" s="488"/>
    </row>
    <row r="17534" spans="7:7" ht="15" customHeight="1">
      <c r="G17534" s="488"/>
    </row>
    <row r="17535" spans="7:7" ht="15" customHeight="1">
      <c r="G17535" s="488"/>
    </row>
    <row r="17536" spans="7:7" ht="15" customHeight="1">
      <c r="G17536" s="488"/>
    </row>
    <row r="17537" spans="7:7" ht="15" customHeight="1">
      <c r="G17537" s="488"/>
    </row>
    <row r="17538" spans="7:7" ht="15" customHeight="1">
      <c r="G17538" s="488"/>
    </row>
    <row r="17539" spans="7:7" ht="15" customHeight="1">
      <c r="G17539" s="488"/>
    </row>
    <row r="17540" spans="7:7" ht="15" customHeight="1">
      <c r="G17540" s="488"/>
    </row>
    <row r="17541" spans="7:7" ht="15" customHeight="1">
      <c r="G17541" s="488"/>
    </row>
    <row r="17542" spans="7:7" ht="15" customHeight="1">
      <c r="G17542" s="488"/>
    </row>
    <row r="17543" spans="7:7" ht="15" customHeight="1">
      <c r="G17543" s="488"/>
    </row>
    <row r="17544" spans="7:7" ht="15" customHeight="1">
      <c r="G17544" s="488"/>
    </row>
    <row r="17545" spans="7:7" ht="15" customHeight="1">
      <c r="G17545" s="488"/>
    </row>
    <row r="17546" spans="7:7" ht="15" customHeight="1">
      <c r="G17546" s="488"/>
    </row>
    <row r="17547" spans="7:7" ht="15" customHeight="1">
      <c r="G17547" s="488"/>
    </row>
    <row r="17548" spans="7:7" ht="15" customHeight="1">
      <c r="G17548" s="488"/>
    </row>
    <row r="17549" spans="7:7" ht="15" customHeight="1">
      <c r="G17549" s="488"/>
    </row>
    <row r="17550" spans="7:7" ht="15" customHeight="1">
      <c r="G17550" s="488"/>
    </row>
    <row r="17551" spans="7:7" ht="15" customHeight="1">
      <c r="G17551" s="488"/>
    </row>
    <row r="17552" spans="7:7" ht="15" customHeight="1">
      <c r="G17552" s="488"/>
    </row>
    <row r="17553" spans="7:7" ht="15" customHeight="1">
      <c r="G17553" s="488"/>
    </row>
    <row r="17554" spans="7:7" ht="15" customHeight="1">
      <c r="G17554" s="488"/>
    </row>
    <row r="17555" spans="7:7" ht="15" customHeight="1">
      <c r="G17555" s="488"/>
    </row>
    <row r="17556" spans="7:7" ht="15" customHeight="1">
      <c r="G17556" s="488"/>
    </row>
    <row r="17557" spans="7:7" ht="15" customHeight="1">
      <c r="G17557" s="488"/>
    </row>
    <row r="17558" spans="7:7" ht="15" customHeight="1">
      <c r="G17558" s="488"/>
    </row>
    <row r="17559" spans="7:7" ht="15" customHeight="1">
      <c r="G17559" s="488"/>
    </row>
    <row r="17560" spans="7:7" ht="15" customHeight="1">
      <c r="G17560" s="488"/>
    </row>
    <row r="17561" spans="7:7" ht="15" customHeight="1">
      <c r="G17561" s="488"/>
    </row>
    <row r="17562" spans="7:7" ht="15" customHeight="1">
      <c r="G17562" s="488"/>
    </row>
    <row r="17563" spans="7:7" ht="15" customHeight="1">
      <c r="G17563" s="488"/>
    </row>
    <row r="17564" spans="7:7" ht="15" customHeight="1">
      <c r="G17564" s="488"/>
    </row>
    <row r="17565" spans="7:7" ht="15" customHeight="1">
      <c r="G17565" s="488"/>
    </row>
    <row r="17566" spans="7:7" ht="15" customHeight="1">
      <c r="G17566" s="488"/>
    </row>
    <row r="17567" spans="7:7" ht="15" customHeight="1">
      <c r="G17567" s="488"/>
    </row>
    <row r="17568" spans="7:7" ht="15" customHeight="1">
      <c r="G17568" s="488"/>
    </row>
    <row r="17569" spans="7:7" ht="15" customHeight="1">
      <c r="G17569" s="488"/>
    </row>
    <row r="17570" spans="7:7" ht="15" customHeight="1">
      <c r="G17570" s="488"/>
    </row>
    <row r="17571" spans="7:7" ht="15" customHeight="1">
      <c r="G17571" s="488"/>
    </row>
    <row r="17572" spans="7:7" ht="15" customHeight="1">
      <c r="G17572" s="488"/>
    </row>
    <row r="17573" spans="7:7" ht="15" customHeight="1">
      <c r="G17573" s="488"/>
    </row>
    <row r="17574" spans="7:7" ht="15" customHeight="1">
      <c r="G17574" s="488"/>
    </row>
    <row r="17575" spans="7:7" ht="15" customHeight="1">
      <c r="G17575" s="488"/>
    </row>
    <row r="17576" spans="7:7" ht="15" customHeight="1">
      <c r="G17576" s="488"/>
    </row>
    <row r="17577" spans="7:7" ht="15" customHeight="1">
      <c r="G17577" s="488"/>
    </row>
    <row r="17578" spans="7:7" ht="15" customHeight="1">
      <c r="G17578" s="488"/>
    </row>
    <row r="17579" spans="7:7" ht="15" customHeight="1">
      <c r="G17579" s="488"/>
    </row>
    <row r="17580" spans="7:7" ht="15" customHeight="1">
      <c r="G17580" s="488"/>
    </row>
    <row r="17581" spans="7:7" ht="15" customHeight="1">
      <c r="G17581" s="488"/>
    </row>
    <row r="17582" spans="7:7" ht="15" customHeight="1">
      <c r="G17582" s="488"/>
    </row>
    <row r="17583" spans="7:7" ht="15" customHeight="1">
      <c r="G17583" s="488"/>
    </row>
    <row r="17584" spans="7:7" ht="15" customHeight="1">
      <c r="G17584" s="488"/>
    </row>
    <row r="17585" spans="7:7" ht="15" customHeight="1">
      <c r="G17585" s="488"/>
    </row>
    <row r="17586" spans="7:7" ht="15" customHeight="1">
      <c r="G17586" s="488"/>
    </row>
    <row r="17587" spans="7:7" ht="15" customHeight="1">
      <c r="G17587" s="488"/>
    </row>
    <row r="17588" spans="7:7" ht="15" customHeight="1">
      <c r="G17588" s="488"/>
    </row>
    <row r="17589" spans="7:7" ht="15" customHeight="1">
      <c r="G17589" s="488"/>
    </row>
    <row r="17590" spans="7:7" ht="15" customHeight="1">
      <c r="G17590" s="488"/>
    </row>
    <row r="17591" spans="7:7" ht="15" customHeight="1">
      <c r="G17591" s="488"/>
    </row>
    <row r="17592" spans="7:7" ht="15" customHeight="1">
      <c r="G17592" s="488"/>
    </row>
    <row r="17593" spans="7:7" ht="15" customHeight="1">
      <c r="G17593" s="488"/>
    </row>
    <row r="17594" spans="7:7" ht="15" customHeight="1">
      <c r="G17594" s="488"/>
    </row>
    <row r="17595" spans="7:7" ht="15" customHeight="1">
      <c r="G17595" s="488"/>
    </row>
    <row r="17596" spans="7:7" ht="15" customHeight="1">
      <c r="G17596" s="488"/>
    </row>
    <row r="17597" spans="7:7" ht="15" customHeight="1">
      <c r="G17597" s="488"/>
    </row>
    <row r="17598" spans="7:7" ht="15" customHeight="1">
      <c r="G17598" s="488"/>
    </row>
    <row r="17599" spans="7:7" ht="15" customHeight="1">
      <c r="G17599" s="488"/>
    </row>
    <row r="17600" spans="7:7" ht="15" customHeight="1">
      <c r="G17600" s="488"/>
    </row>
    <row r="17601" spans="7:7" ht="15" customHeight="1">
      <c r="G17601" s="488"/>
    </row>
    <row r="17602" spans="7:7" ht="15" customHeight="1">
      <c r="G17602" s="488"/>
    </row>
    <row r="17603" spans="7:7" ht="15" customHeight="1">
      <c r="G17603" s="488"/>
    </row>
    <row r="17604" spans="7:7" ht="15" customHeight="1">
      <c r="G17604" s="488"/>
    </row>
    <row r="17605" spans="7:7" ht="15" customHeight="1">
      <c r="G17605" s="488"/>
    </row>
    <row r="17606" spans="7:7" ht="15" customHeight="1">
      <c r="G17606" s="488"/>
    </row>
    <row r="17607" spans="7:7" ht="15" customHeight="1">
      <c r="G17607" s="488"/>
    </row>
    <row r="17608" spans="7:7" ht="15" customHeight="1">
      <c r="G17608" s="488"/>
    </row>
    <row r="17609" spans="7:7" ht="15" customHeight="1">
      <c r="G17609" s="488"/>
    </row>
    <row r="17610" spans="7:7" ht="15" customHeight="1">
      <c r="G17610" s="488"/>
    </row>
    <row r="17611" spans="7:7" ht="15" customHeight="1">
      <c r="G17611" s="488"/>
    </row>
    <row r="17612" spans="7:7" ht="15" customHeight="1">
      <c r="G17612" s="488"/>
    </row>
    <row r="17613" spans="7:7" ht="15" customHeight="1">
      <c r="G17613" s="488"/>
    </row>
    <row r="17614" spans="7:7" ht="15" customHeight="1">
      <c r="G17614" s="488"/>
    </row>
    <row r="17615" spans="7:7" ht="15" customHeight="1">
      <c r="G17615" s="488"/>
    </row>
    <row r="17616" spans="7:7" ht="15" customHeight="1">
      <c r="G17616" s="488"/>
    </row>
    <row r="17617" spans="7:7" ht="15" customHeight="1">
      <c r="G17617" s="488"/>
    </row>
    <row r="17618" spans="7:7" ht="15" customHeight="1">
      <c r="G17618" s="488"/>
    </row>
    <row r="17619" spans="7:7" ht="15" customHeight="1">
      <c r="G17619" s="488"/>
    </row>
    <row r="17620" spans="7:7" ht="15" customHeight="1">
      <c r="G17620" s="488"/>
    </row>
    <row r="17621" spans="7:7" ht="15" customHeight="1">
      <c r="G17621" s="488"/>
    </row>
    <row r="17622" spans="7:7" ht="15" customHeight="1">
      <c r="G17622" s="488"/>
    </row>
    <row r="17623" spans="7:7" ht="15" customHeight="1">
      <c r="G17623" s="488"/>
    </row>
    <row r="17624" spans="7:7" ht="15" customHeight="1">
      <c r="G17624" s="488"/>
    </row>
    <row r="17625" spans="7:7" ht="15" customHeight="1">
      <c r="G17625" s="488"/>
    </row>
    <row r="17626" spans="7:7" ht="15" customHeight="1">
      <c r="G17626" s="488"/>
    </row>
    <row r="17627" spans="7:7" ht="15" customHeight="1">
      <c r="G17627" s="488"/>
    </row>
    <row r="17628" spans="7:7" ht="15" customHeight="1">
      <c r="G17628" s="488"/>
    </row>
    <row r="17629" spans="7:7" ht="15" customHeight="1">
      <c r="G17629" s="488"/>
    </row>
    <row r="17630" spans="7:7" ht="15" customHeight="1">
      <c r="G17630" s="488"/>
    </row>
    <row r="17631" spans="7:7" ht="15" customHeight="1">
      <c r="G17631" s="488"/>
    </row>
    <row r="17632" spans="7:7" ht="15" customHeight="1">
      <c r="G17632" s="488"/>
    </row>
    <row r="17633" spans="7:7" ht="15" customHeight="1">
      <c r="G17633" s="488"/>
    </row>
    <row r="17634" spans="7:7" ht="15" customHeight="1">
      <c r="G17634" s="488"/>
    </row>
    <row r="17635" spans="7:7" ht="15" customHeight="1">
      <c r="G17635" s="488"/>
    </row>
    <row r="17636" spans="7:7" ht="15" customHeight="1">
      <c r="G17636" s="488"/>
    </row>
    <row r="17637" spans="7:7" ht="15" customHeight="1">
      <c r="G17637" s="488"/>
    </row>
    <row r="17638" spans="7:7" ht="15" customHeight="1">
      <c r="G17638" s="488"/>
    </row>
    <row r="17639" spans="7:7" ht="15" customHeight="1">
      <c r="G17639" s="488"/>
    </row>
    <row r="17640" spans="7:7" ht="15" customHeight="1">
      <c r="G17640" s="488"/>
    </row>
    <row r="17641" spans="7:7" ht="15" customHeight="1">
      <c r="G17641" s="488"/>
    </row>
    <row r="17642" spans="7:7" ht="15" customHeight="1">
      <c r="G17642" s="488"/>
    </row>
    <row r="17643" spans="7:7" ht="15" customHeight="1">
      <c r="G17643" s="488"/>
    </row>
    <row r="17644" spans="7:7" ht="15" customHeight="1">
      <c r="G17644" s="488"/>
    </row>
    <row r="17645" spans="7:7" ht="15" customHeight="1">
      <c r="G17645" s="488"/>
    </row>
    <row r="17646" spans="7:7" ht="15" customHeight="1">
      <c r="G17646" s="488"/>
    </row>
    <row r="17647" spans="7:7" ht="15" customHeight="1">
      <c r="G17647" s="488"/>
    </row>
    <row r="17648" spans="7:7" ht="15" customHeight="1">
      <c r="G17648" s="488"/>
    </row>
    <row r="17649" spans="7:7" ht="15" customHeight="1">
      <c r="G17649" s="488"/>
    </row>
    <row r="17650" spans="7:7" ht="15" customHeight="1">
      <c r="G17650" s="488"/>
    </row>
    <row r="17651" spans="7:7" ht="15" customHeight="1">
      <c r="G17651" s="488"/>
    </row>
    <row r="17652" spans="7:7" ht="15" customHeight="1">
      <c r="G17652" s="488"/>
    </row>
    <row r="17653" spans="7:7" ht="15" customHeight="1">
      <c r="G17653" s="488"/>
    </row>
    <row r="17654" spans="7:7" ht="15" customHeight="1">
      <c r="G17654" s="488"/>
    </row>
    <row r="17655" spans="7:7" ht="15" customHeight="1">
      <c r="G17655" s="488"/>
    </row>
    <row r="17656" spans="7:7" ht="15" customHeight="1">
      <c r="G17656" s="488"/>
    </row>
    <row r="17657" spans="7:7" ht="15" customHeight="1">
      <c r="G17657" s="488"/>
    </row>
    <row r="17658" spans="7:7" ht="15" customHeight="1">
      <c r="G17658" s="488"/>
    </row>
    <row r="17659" spans="7:7" ht="15" customHeight="1">
      <c r="G17659" s="488"/>
    </row>
    <row r="17660" spans="7:7" ht="15" customHeight="1">
      <c r="G17660" s="488"/>
    </row>
    <row r="17661" spans="7:7" ht="15" customHeight="1">
      <c r="G17661" s="488"/>
    </row>
    <row r="17662" spans="7:7" ht="15" customHeight="1">
      <c r="G17662" s="488"/>
    </row>
    <row r="17663" spans="7:7" ht="15" customHeight="1">
      <c r="G17663" s="488"/>
    </row>
    <row r="17664" spans="7:7" ht="15" customHeight="1">
      <c r="G17664" s="488"/>
    </row>
    <row r="17665" spans="7:7" ht="15" customHeight="1">
      <c r="G17665" s="488"/>
    </row>
    <row r="17666" spans="7:7" ht="15" customHeight="1">
      <c r="G17666" s="488"/>
    </row>
    <row r="17667" spans="7:7" ht="15" customHeight="1">
      <c r="G17667" s="488"/>
    </row>
    <row r="17668" spans="7:7" ht="15" customHeight="1">
      <c r="G17668" s="488"/>
    </row>
    <row r="17669" spans="7:7" ht="15" customHeight="1">
      <c r="G17669" s="488"/>
    </row>
    <row r="17670" spans="7:7" ht="15" customHeight="1">
      <c r="G17670" s="488"/>
    </row>
    <row r="17671" spans="7:7" ht="15" customHeight="1">
      <c r="G17671" s="488"/>
    </row>
    <row r="17672" spans="7:7" ht="15" customHeight="1">
      <c r="G17672" s="488"/>
    </row>
    <row r="17673" spans="7:7" ht="15" customHeight="1">
      <c r="G17673" s="488"/>
    </row>
    <row r="17674" spans="7:7" ht="15" customHeight="1">
      <c r="G17674" s="488"/>
    </row>
    <row r="17675" spans="7:7" ht="15" customHeight="1">
      <c r="G17675" s="488"/>
    </row>
    <row r="17676" spans="7:7" ht="15" customHeight="1">
      <c r="G17676" s="488"/>
    </row>
    <row r="17677" spans="7:7" ht="15" customHeight="1">
      <c r="G17677" s="488"/>
    </row>
    <row r="17678" spans="7:7" ht="15" customHeight="1">
      <c r="G17678" s="488"/>
    </row>
    <row r="17679" spans="7:7" ht="15" customHeight="1">
      <c r="G17679" s="488"/>
    </row>
    <row r="17680" spans="7:7" ht="15" customHeight="1">
      <c r="G17680" s="488"/>
    </row>
    <row r="17681" spans="7:7" ht="15" customHeight="1">
      <c r="G17681" s="488"/>
    </row>
    <row r="17682" spans="7:7" ht="15" customHeight="1">
      <c r="G17682" s="488"/>
    </row>
    <row r="17683" spans="7:7" ht="15" customHeight="1">
      <c r="G17683" s="488"/>
    </row>
    <row r="17684" spans="7:7" ht="15" customHeight="1">
      <c r="G17684" s="488"/>
    </row>
    <row r="17685" spans="7:7" ht="15" customHeight="1">
      <c r="G17685" s="488"/>
    </row>
    <row r="17686" spans="7:7" ht="15" customHeight="1">
      <c r="G17686" s="488"/>
    </row>
    <row r="17687" spans="7:7" ht="15" customHeight="1">
      <c r="G17687" s="488"/>
    </row>
    <row r="17688" spans="7:7" ht="15" customHeight="1">
      <c r="G17688" s="488"/>
    </row>
    <row r="17689" spans="7:7" ht="15" customHeight="1">
      <c r="G17689" s="488"/>
    </row>
    <row r="17690" spans="7:7" ht="15" customHeight="1">
      <c r="G17690" s="488"/>
    </row>
    <row r="17691" spans="7:7" ht="15" customHeight="1">
      <c r="G17691" s="488"/>
    </row>
    <row r="17692" spans="7:7" ht="15" customHeight="1">
      <c r="G17692" s="488"/>
    </row>
    <row r="17693" spans="7:7" ht="15" customHeight="1">
      <c r="G17693" s="488"/>
    </row>
    <row r="17694" spans="7:7" ht="15" customHeight="1">
      <c r="G17694" s="488"/>
    </row>
    <row r="17695" spans="7:7" ht="15" customHeight="1">
      <c r="G17695" s="488"/>
    </row>
    <row r="17696" spans="7:7" ht="15" customHeight="1">
      <c r="G17696" s="488"/>
    </row>
    <row r="17697" spans="7:7" ht="15" customHeight="1">
      <c r="G17697" s="488"/>
    </row>
    <row r="17698" spans="7:7" ht="15" customHeight="1">
      <c r="G17698" s="488"/>
    </row>
    <row r="17699" spans="7:7" ht="15" customHeight="1">
      <c r="G17699" s="488"/>
    </row>
    <row r="17700" spans="7:7" ht="15" customHeight="1">
      <c r="G17700" s="488"/>
    </row>
    <row r="17701" spans="7:7" ht="15" customHeight="1">
      <c r="G17701" s="488"/>
    </row>
    <row r="17702" spans="7:7" ht="15" customHeight="1">
      <c r="G17702" s="488"/>
    </row>
    <row r="17703" spans="7:7" ht="15" customHeight="1">
      <c r="G17703" s="488"/>
    </row>
    <row r="17704" spans="7:7" ht="15" customHeight="1">
      <c r="G17704" s="488"/>
    </row>
    <row r="17705" spans="7:7" ht="15" customHeight="1">
      <c r="G17705" s="488"/>
    </row>
    <row r="17706" spans="7:7" ht="15" customHeight="1">
      <c r="G17706" s="488"/>
    </row>
    <row r="17707" spans="7:7" ht="15" customHeight="1">
      <c r="G17707" s="488"/>
    </row>
    <row r="17708" spans="7:7" ht="15" customHeight="1">
      <c r="G17708" s="488"/>
    </row>
    <row r="17709" spans="7:7" ht="15" customHeight="1">
      <c r="G17709" s="488"/>
    </row>
    <row r="17710" spans="7:7" ht="15" customHeight="1">
      <c r="G17710" s="488"/>
    </row>
    <row r="17711" spans="7:7" ht="15" customHeight="1">
      <c r="G17711" s="488"/>
    </row>
    <row r="17712" spans="7:7" ht="15" customHeight="1">
      <c r="G17712" s="488"/>
    </row>
    <row r="17713" spans="7:7" ht="15" customHeight="1">
      <c r="G17713" s="488"/>
    </row>
    <row r="17714" spans="7:7" ht="15" customHeight="1">
      <c r="G17714" s="488"/>
    </row>
    <row r="17715" spans="7:7" ht="15" customHeight="1">
      <c r="G17715" s="488"/>
    </row>
    <row r="17716" spans="7:7" ht="15" customHeight="1">
      <c r="G17716" s="488"/>
    </row>
    <row r="17717" spans="7:7" ht="15" customHeight="1">
      <c r="G17717" s="488"/>
    </row>
    <row r="17718" spans="7:7" ht="15" customHeight="1">
      <c r="G17718" s="488"/>
    </row>
    <row r="17719" spans="7:7" ht="15" customHeight="1">
      <c r="G17719" s="488"/>
    </row>
    <row r="17720" spans="7:7" ht="15" customHeight="1">
      <c r="G17720" s="488"/>
    </row>
    <row r="17721" spans="7:7" ht="15" customHeight="1">
      <c r="G17721" s="488"/>
    </row>
    <row r="17722" spans="7:7" ht="15" customHeight="1">
      <c r="G17722" s="488"/>
    </row>
    <row r="17723" spans="7:7" ht="15" customHeight="1">
      <c r="G17723" s="488"/>
    </row>
    <row r="17724" spans="7:7" ht="15" customHeight="1">
      <c r="G17724" s="488"/>
    </row>
    <row r="17725" spans="7:7" ht="15" customHeight="1">
      <c r="G17725" s="488"/>
    </row>
    <row r="17726" spans="7:7" ht="15" customHeight="1">
      <c r="G17726" s="488"/>
    </row>
    <row r="17727" spans="7:7" ht="15" customHeight="1">
      <c r="G17727" s="488"/>
    </row>
    <row r="17728" spans="7:7" ht="15" customHeight="1">
      <c r="G17728" s="488"/>
    </row>
    <row r="17729" spans="7:7" ht="15" customHeight="1">
      <c r="G17729" s="488"/>
    </row>
    <row r="17730" spans="7:7" ht="15" customHeight="1">
      <c r="G17730" s="488"/>
    </row>
    <row r="17731" spans="7:7" ht="15" customHeight="1">
      <c r="G17731" s="488"/>
    </row>
    <row r="17732" spans="7:7" ht="15" customHeight="1">
      <c r="G17732" s="488"/>
    </row>
    <row r="17733" spans="7:7" ht="15" customHeight="1">
      <c r="G17733" s="488"/>
    </row>
    <row r="17734" spans="7:7" ht="15" customHeight="1">
      <c r="G17734" s="488"/>
    </row>
    <row r="17735" spans="7:7" ht="15" customHeight="1">
      <c r="G17735" s="488"/>
    </row>
    <row r="17736" spans="7:7" ht="15" customHeight="1">
      <c r="G17736" s="488"/>
    </row>
    <row r="17737" spans="7:7" ht="15" customHeight="1">
      <c r="G17737" s="488"/>
    </row>
    <row r="17738" spans="7:7" ht="15" customHeight="1">
      <c r="G17738" s="488"/>
    </row>
    <row r="17739" spans="7:7" ht="15" customHeight="1">
      <c r="G17739" s="488"/>
    </row>
    <row r="17740" spans="7:7" ht="15" customHeight="1">
      <c r="G17740" s="488"/>
    </row>
    <row r="17741" spans="7:7" ht="15" customHeight="1">
      <c r="G17741" s="488"/>
    </row>
    <row r="17742" spans="7:7" ht="15" customHeight="1">
      <c r="G17742" s="488"/>
    </row>
    <row r="17743" spans="7:7" ht="15" customHeight="1">
      <c r="G17743" s="488"/>
    </row>
    <row r="17744" spans="7:7" ht="15" customHeight="1">
      <c r="G17744" s="488"/>
    </row>
    <row r="17745" spans="7:7" ht="15" customHeight="1">
      <c r="G17745" s="488"/>
    </row>
    <row r="17746" spans="7:7" ht="15" customHeight="1">
      <c r="G17746" s="488"/>
    </row>
    <row r="17747" spans="7:7" ht="15" customHeight="1">
      <c r="G17747" s="488"/>
    </row>
    <row r="17748" spans="7:7" ht="15" customHeight="1">
      <c r="G17748" s="488"/>
    </row>
    <row r="17749" spans="7:7" ht="15" customHeight="1">
      <c r="G17749" s="488"/>
    </row>
    <row r="17750" spans="7:7" ht="15" customHeight="1">
      <c r="G17750" s="488"/>
    </row>
    <row r="17751" spans="7:7" ht="15" customHeight="1">
      <c r="G17751" s="488"/>
    </row>
    <row r="17752" spans="7:7" ht="15" customHeight="1">
      <c r="G17752" s="488"/>
    </row>
    <row r="17753" spans="7:7" ht="15" customHeight="1">
      <c r="G17753" s="488"/>
    </row>
    <row r="17754" spans="7:7" ht="15" customHeight="1">
      <c r="G17754" s="488"/>
    </row>
    <row r="17755" spans="7:7" ht="15" customHeight="1">
      <c r="G17755" s="488"/>
    </row>
    <row r="17756" spans="7:7" ht="15" customHeight="1">
      <c r="G17756" s="488"/>
    </row>
    <row r="17757" spans="7:7" ht="15" customHeight="1">
      <c r="G17757" s="488"/>
    </row>
    <row r="17758" spans="7:7" ht="15" customHeight="1">
      <c r="G17758" s="488"/>
    </row>
    <row r="17759" spans="7:7" ht="15" customHeight="1">
      <c r="G17759" s="488"/>
    </row>
    <row r="17760" spans="7:7" ht="15" customHeight="1">
      <c r="G17760" s="488"/>
    </row>
    <row r="17761" spans="7:7" ht="15" customHeight="1">
      <c r="G17761" s="488"/>
    </row>
    <row r="17762" spans="7:7" ht="15" customHeight="1">
      <c r="G17762" s="488"/>
    </row>
    <row r="17763" spans="7:7" ht="15" customHeight="1">
      <c r="G17763" s="488"/>
    </row>
    <row r="17764" spans="7:7" ht="15" customHeight="1">
      <c r="G17764" s="488"/>
    </row>
    <row r="17765" spans="7:7" ht="15" customHeight="1">
      <c r="G17765" s="488"/>
    </row>
    <row r="17766" spans="7:7" ht="15" customHeight="1">
      <c r="G17766" s="488"/>
    </row>
    <row r="17767" spans="7:7" ht="15" customHeight="1">
      <c r="G17767" s="488"/>
    </row>
    <row r="17768" spans="7:7" ht="15" customHeight="1">
      <c r="G17768" s="488"/>
    </row>
    <row r="17769" spans="7:7" ht="15" customHeight="1">
      <c r="G17769" s="488"/>
    </row>
    <row r="17770" spans="7:7" ht="15" customHeight="1">
      <c r="G17770" s="488"/>
    </row>
    <row r="17771" spans="7:7" ht="15" customHeight="1">
      <c r="G17771" s="488"/>
    </row>
    <row r="17772" spans="7:7" ht="15" customHeight="1">
      <c r="G17772" s="488"/>
    </row>
    <row r="17773" spans="7:7" ht="15" customHeight="1">
      <c r="G17773" s="488"/>
    </row>
    <row r="17774" spans="7:7" ht="15" customHeight="1">
      <c r="G17774" s="488"/>
    </row>
    <row r="17775" spans="7:7" ht="15" customHeight="1">
      <c r="G17775" s="488"/>
    </row>
    <row r="17776" spans="7:7" ht="15" customHeight="1">
      <c r="G17776" s="488"/>
    </row>
    <row r="17777" spans="7:7" ht="15" customHeight="1">
      <c r="G17777" s="488"/>
    </row>
    <row r="17778" spans="7:7" ht="15" customHeight="1">
      <c r="G17778" s="488"/>
    </row>
    <row r="17779" spans="7:7" ht="15" customHeight="1">
      <c r="G17779" s="488"/>
    </row>
    <row r="17780" spans="7:7" ht="15" customHeight="1">
      <c r="G17780" s="488"/>
    </row>
    <row r="17781" spans="7:7" ht="15" customHeight="1">
      <c r="G17781" s="488"/>
    </row>
    <row r="17782" spans="7:7" ht="15" customHeight="1">
      <c r="G17782" s="488"/>
    </row>
    <row r="17783" spans="7:7" ht="15" customHeight="1">
      <c r="G17783" s="488"/>
    </row>
    <row r="17784" spans="7:7" ht="15" customHeight="1">
      <c r="G17784" s="488"/>
    </row>
    <row r="17785" spans="7:7" ht="15" customHeight="1">
      <c r="G17785" s="488"/>
    </row>
    <row r="17786" spans="7:7" ht="15" customHeight="1">
      <c r="G17786" s="488"/>
    </row>
    <row r="17787" spans="7:7" ht="15" customHeight="1">
      <c r="G17787" s="488"/>
    </row>
    <row r="17788" spans="7:7" ht="15" customHeight="1">
      <c r="G17788" s="488"/>
    </row>
    <row r="17789" spans="7:7" ht="15" customHeight="1">
      <c r="G17789" s="488"/>
    </row>
    <row r="17790" spans="7:7" ht="15" customHeight="1">
      <c r="G17790" s="488"/>
    </row>
    <row r="17791" spans="7:7" ht="15" customHeight="1">
      <c r="G17791" s="488"/>
    </row>
    <row r="17792" spans="7:7" ht="15" customHeight="1">
      <c r="G17792" s="488"/>
    </row>
    <row r="17793" spans="7:7" ht="15" customHeight="1">
      <c r="G17793" s="488"/>
    </row>
    <row r="17794" spans="7:7" ht="15" customHeight="1">
      <c r="G17794" s="488"/>
    </row>
    <row r="17795" spans="7:7" ht="15" customHeight="1">
      <c r="G17795" s="488"/>
    </row>
    <row r="17796" spans="7:7" ht="15" customHeight="1">
      <c r="G17796" s="488"/>
    </row>
    <row r="17797" spans="7:7" ht="15" customHeight="1">
      <c r="G17797" s="488"/>
    </row>
    <row r="17798" spans="7:7" ht="15" customHeight="1">
      <c r="G17798" s="488"/>
    </row>
    <row r="17799" spans="7:7" ht="15" customHeight="1">
      <c r="G17799" s="488"/>
    </row>
    <row r="17800" spans="7:7" ht="15" customHeight="1">
      <c r="G17800" s="488"/>
    </row>
    <row r="17801" spans="7:7" ht="15" customHeight="1">
      <c r="G17801" s="488"/>
    </row>
    <row r="17802" spans="7:7" ht="15" customHeight="1">
      <c r="G17802" s="488"/>
    </row>
    <row r="17803" spans="7:7" ht="15" customHeight="1">
      <c r="G17803" s="488"/>
    </row>
    <row r="17804" spans="7:7" ht="15" customHeight="1">
      <c r="G17804" s="488"/>
    </row>
    <row r="17805" spans="7:7" ht="15" customHeight="1">
      <c r="G17805" s="488"/>
    </row>
    <row r="17806" spans="7:7" ht="15" customHeight="1">
      <c r="G17806" s="488"/>
    </row>
    <row r="17807" spans="7:7" ht="15" customHeight="1">
      <c r="G17807" s="488"/>
    </row>
    <row r="17808" spans="7:7" ht="15" customHeight="1">
      <c r="G17808" s="488"/>
    </row>
    <row r="17809" spans="7:7" ht="15" customHeight="1">
      <c r="G17809" s="488"/>
    </row>
    <row r="17810" spans="7:7" ht="15" customHeight="1">
      <c r="G17810" s="488"/>
    </row>
    <row r="17811" spans="7:7" ht="15" customHeight="1">
      <c r="G17811" s="488"/>
    </row>
    <row r="17812" spans="7:7" ht="15" customHeight="1">
      <c r="G17812" s="488"/>
    </row>
    <row r="17813" spans="7:7" ht="15" customHeight="1">
      <c r="G17813" s="488"/>
    </row>
    <row r="17814" spans="7:7" ht="15" customHeight="1">
      <c r="G17814" s="488"/>
    </row>
    <row r="17815" spans="7:7" ht="15" customHeight="1">
      <c r="G17815" s="488"/>
    </row>
    <row r="17816" spans="7:7" ht="15" customHeight="1">
      <c r="G17816" s="488"/>
    </row>
    <row r="17817" spans="7:7" ht="15" customHeight="1">
      <c r="G17817" s="488"/>
    </row>
    <row r="17818" spans="7:7" ht="15" customHeight="1">
      <c r="G17818" s="488"/>
    </row>
    <row r="17819" spans="7:7" ht="15" customHeight="1">
      <c r="G17819" s="488"/>
    </row>
    <row r="17820" spans="7:7" ht="15" customHeight="1">
      <c r="G17820" s="488"/>
    </row>
    <row r="17821" spans="7:7" ht="15" customHeight="1">
      <c r="G17821" s="488"/>
    </row>
    <row r="17822" spans="7:7" ht="15" customHeight="1">
      <c r="G17822" s="488"/>
    </row>
    <row r="17823" spans="7:7" ht="15" customHeight="1">
      <c r="G17823" s="488"/>
    </row>
    <row r="17824" spans="7:7" ht="15" customHeight="1">
      <c r="G17824" s="488"/>
    </row>
    <row r="17825" spans="7:7" ht="15" customHeight="1">
      <c r="G17825" s="488"/>
    </row>
    <row r="17826" spans="7:7" ht="15" customHeight="1">
      <c r="G17826" s="488"/>
    </row>
    <row r="17827" spans="7:7" ht="15" customHeight="1">
      <c r="G17827" s="488"/>
    </row>
    <row r="17828" spans="7:7" ht="15" customHeight="1">
      <c r="G17828" s="488"/>
    </row>
    <row r="17829" spans="7:7" ht="15" customHeight="1">
      <c r="G17829" s="488"/>
    </row>
    <row r="17830" spans="7:7" ht="15" customHeight="1">
      <c r="G17830" s="488"/>
    </row>
    <row r="17831" spans="7:7" ht="15" customHeight="1">
      <c r="G17831" s="488"/>
    </row>
    <row r="17832" spans="7:7" ht="15" customHeight="1">
      <c r="G17832" s="488"/>
    </row>
    <row r="17833" spans="7:7" ht="15" customHeight="1">
      <c r="G17833" s="488"/>
    </row>
    <row r="17834" spans="7:7" ht="15" customHeight="1">
      <c r="G17834" s="488"/>
    </row>
    <row r="17835" spans="7:7" ht="15" customHeight="1">
      <c r="G17835" s="488"/>
    </row>
    <row r="17836" spans="7:7" ht="15" customHeight="1">
      <c r="G17836" s="488"/>
    </row>
    <row r="17837" spans="7:7" ht="15" customHeight="1">
      <c r="G17837" s="488"/>
    </row>
    <row r="17838" spans="7:7" ht="15" customHeight="1">
      <c r="G17838" s="488"/>
    </row>
    <row r="17839" spans="7:7" ht="15" customHeight="1">
      <c r="G17839" s="488"/>
    </row>
    <row r="17840" spans="7:7" ht="15" customHeight="1">
      <c r="G17840" s="488"/>
    </row>
    <row r="17841" spans="7:7" ht="15" customHeight="1">
      <c r="G17841" s="488"/>
    </row>
    <row r="17842" spans="7:7" ht="15" customHeight="1">
      <c r="G17842" s="488"/>
    </row>
    <row r="17843" spans="7:7" ht="15" customHeight="1">
      <c r="G17843" s="488"/>
    </row>
    <row r="17844" spans="7:7" ht="15" customHeight="1">
      <c r="G17844" s="488"/>
    </row>
    <row r="17845" spans="7:7" ht="15" customHeight="1">
      <c r="G17845" s="488"/>
    </row>
    <row r="17846" spans="7:7" ht="15" customHeight="1">
      <c r="G17846" s="488"/>
    </row>
    <row r="17847" spans="7:7" ht="15" customHeight="1">
      <c r="G17847" s="488"/>
    </row>
    <row r="17848" spans="7:7" ht="15" customHeight="1">
      <c r="G17848" s="488"/>
    </row>
    <row r="17849" spans="7:7" ht="15" customHeight="1">
      <c r="G17849" s="488"/>
    </row>
    <row r="17850" spans="7:7" ht="15" customHeight="1">
      <c r="G17850" s="488"/>
    </row>
    <row r="17851" spans="7:7" ht="15" customHeight="1">
      <c r="G17851" s="488"/>
    </row>
    <row r="17852" spans="7:7" ht="15" customHeight="1">
      <c r="G17852" s="488"/>
    </row>
    <row r="17853" spans="7:7" ht="15" customHeight="1">
      <c r="G17853" s="488"/>
    </row>
    <row r="17854" spans="7:7" ht="15" customHeight="1">
      <c r="G17854" s="488"/>
    </row>
    <row r="17855" spans="7:7" ht="15" customHeight="1">
      <c r="G17855" s="488"/>
    </row>
    <row r="17856" spans="7:7" ht="15" customHeight="1">
      <c r="G17856" s="488"/>
    </row>
    <row r="17857" spans="7:7" ht="15" customHeight="1">
      <c r="G17857" s="488"/>
    </row>
    <row r="17858" spans="7:7" ht="15" customHeight="1">
      <c r="G17858" s="488"/>
    </row>
    <row r="17859" spans="7:7" ht="15" customHeight="1">
      <c r="G17859" s="488"/>
    </row>
    <row r="17860" spans="7:7" ht="15" customHeight="1">
      <c r="G17860" s="488"/>
    </row>
    <row r="17861" spans="7:7" ht="15" customHeight="1">
      <c r="G17861" s="488"/>
    </row>
    <row r="17862" spans="7:7" ht="15" customHeight="1">
      <c r="G17862" s="488"/>
    </row>
    <row r="17863" spans="7:7" ht="15" customHeight="1">
      <c r="G17863" s="488"/>
    </row>
    <row r="17864" spans="7:7" ht="15" customHeight="1">
      <c r="G17864" s="488"/>
    </row>
    <row r="17865" spans="7:7" ht="15" customHeight="1">
      <c r="G17865" s="488"/>
    </row>
    <row r="17866" spans="7:7" ht="15" customHeight="1">
      <c r="G17866" s="488"/>
    </row>
    <row r="17867" spans="7:7" ht="15" customHeight="1">
      <c r="G17867" s="488"/>
    </row>
    <row r="17868" spans="7:7" ht="15" customHeight="1">
      <c r="G17868" s="488"/>
    </row>
    <row r="17869" spans="7:7" ht="15" customHeight="1">
      <c r="G17869" s="488"/>
    </row>
    <row r="17870" spans="7:7" ht="15" customHeight="1">
      <c r="G17870" s="488"/>
    </row>
    <row r="17871" spans="7:7" ht="15" customHeight="1">
      <c r="G17871" s="488"/>
    </row>
    <row r="17872" spans="7:7" ht="15" customHeight="1">
      <c r="G17872" s="488"/>
    </row>
    <row r="17873" spans="7:7" ht="15" customHeight="1">
      <c r="G17873" s="488"/>
    </row>
    <row r="17874" spans="7:7" ht="15" customHeight="1">
      <c r="G17874" s="488"/>
    </row>
    <row r="17875" spans="7:7" ht="15" customHeight="1">
      <c r="G17875" s="488"/>
    </row>
    <row r="17876" spans="7:7" ht="15" customHeight="1">
      <c r="G17876" s="488"/>
    </row>
    <row r="17877" spans="7:7" ht="15" customHeight="1">
      <c r="G17877" s="488"/>
    </row>
    <row r="17878" spans="7:7" ht="15" customHeight="1">
      <c r="G17878" s="488"/>
    </row>
    <row r="17879" spans="7:7" ht="15" customHeight="1">
      <c r="G17879" s="488"/>
    </row>
    <row r="17880" spans="7:7" ht="15" customHeight="1">
      <c r="G17880" s="488"/>
    </row>
    <row r="17881" spans="7:7" ht="15" customHeight="1">
      <c r="G17881" s="488"/>
    </row>
    <row r="17882" spans="7:7" ht="15" customHeight="1">
      <c r="G17882" s="488"/>
    </row>
    <row r="17883" spans="7:7" ht="15" customHeight="1">
      <c r="G17883" s="488"/>
    </row>
    <row r="17884" spans="7:7" ht="15" customHeight="1">
      <c r="G17884" s="488"/>
    </row>
    <row r="17885" spans="7:7" ht="15" customHeight="1">
      <c r="G17885" s="488"/>
    </row>
    <row r="17886" spans="7:7" ht="15" customHeight="1">
      <c r="G17886" s="488"/>
    </row>
    <row r="17887" spans="7:7" ht="15" customHeight="1">
      <c r="G17887" s="488"/>
    </row>
    <row r="17888" spans="7:7" ht="15" customHeight="1">
      <c r="G17888" s="488"/>
    </row>
    <row r="17889" spans="7:7" ht="15" customHeight="1">
      <c r="G17889" s="488"/>
    </row>
    <row r="17890" spans="7:7" ht="15" customHeight="1">
      <c r="G17890" s="488"/>
    </row>
    <row r="17891" spans="7:7" ht="15" customHeight="1">
      <c r="G17891" s="488"/>
    </row>
    <row r="17892" spans="7:7" ht="15" customHeight="1">
      <c r="G17892" s="488"/>
    </row>
    <row r="17893" spans="7:7" ht="15" customHeight="1">
      <c r="G17893" s="488"/>
    </row>
    <row r="17894" spans="7:7" ht="15" customHeight="1">
      <c r="G17894" s="488"/>
    </row>
    <row r="17895" spans="7:7" ht="15" customHeight="1">
      <c r="G17895" s="488"/>
    </row>
    <row r="17896" spans="7:7" ht="15" customHeight="1">
      <c r="G17896" s="488"/>
    </row>
    <row r="17897" spans="7:7" ht="15" customHeight="1">
      <c r="G17897" s="488"/>
    </row>
    <row r="17898" spans="7:7" ht="15" customHeight="1">
      <c r="G17898" s="488"/>
    </row>
    <row r="17899" spans="7:7" ht="15" customHeight="1">
      <c r="G17899" s="488"/>
    </row>
    <row r="17900" spans="7:7" ht="15" customHeight="1">
      <c r="G17900" s="488"/>
    </row>
    <row r="17901" spans="7:7" ht="15" customHeight="1">
      <c r="G17901" s="488"/>
    </row>
    <row r="17902" spans="7:7" ht="15" customHeight="1">
      <c r="G17902" s="488"/>
    </row>
    <row r="17903" spans="7:7" ht="15" customHeight="1">
      <c r="G17903" s="488"/>
    </row>
    <row r="17904" spans="7:7" ht="15" customHeight="1">
      <c r="G17904" s="488"/>
    </row>
    <row r="17905" spans="7:7" ht="15" customHeight="1">
      <c r="G17905" s="488"/>
    </row>
    <row r="17906" spans="7:7" ht="15" customHeight="1">
      <c r="G17906" s="488"/>
    </row>
    <row r="17907" spans="7:7" ht="15" customHeight="1">
      <c r="G17907" s="488"/>
    </row>
    <row r="17908" spans="7:7" ht="15" customHeight="1">
      <c r="G17908" s="488"/>
    </row>
    <row r="17909" spans="7:7" ht="15" customHeight="1">
      <c r="G17909" s="488"/>
    </row>
    <row r="17910" spans="7:7" ht="15" customHeight="1">
      <c r="G17910" s="488"/>
    </row>
    <row r="17911" spans="7:7" ht="15" customHeight="1">
      <c r="G17911" s="488"/>
    </row>
    <row r="17912" spans="7:7" ht="15" customHeight="1">
      <c r="G17912" s="488"/>
    </row>
    <row r="17913" spans="7:7" ht="15" customHeight="1">
      <c r="G17913" s="488"/>
    </row>
    <row r="17914" spans="7:7" ht="15" customHeight="1">
      <c r="G17914" s="488"/>
    </row>
    <row r="17915" spans="7:7" ht="15" customHeight="1">
      <c r="G17915" s="488"/>
    </row>
    <row r="17916" spans="7:7" ht="15" customHeight="1">
      <c r="G17916" s="488"/>
    </row>
    <row r="17917" spans="7:7" ht="15" customHeight="1">
      <c r="G17917" s="488"/>
    </row>
    <row r="17918" spans="7:7" ht="15" customHeight="1">
      <c r="G17918" s="488"/>
    </row>
    <row r="17919" spans="7:7" ht="15" customHeight="1">
      <c r="G17919" s="488"/>
    </row>
    <row r="17920" spans="7:7" ht="15" customHeight="1">
      <c r="G17920" s="488"/>
    </row>
    <row r="17921" spans="7:7" ht="15" customHeight="1">
      <c r="G17921" s="488"/>
    </row>
    <row r="17922" spans="7:7" ht="15" customHeight="1">
      <c r="G17922" s="488"/>
    </row>
    <row r="17923" spans="7:7" ht="15" customHeight="1">
      <c r="G17923" s="488"/>
    </row>
    <row r="17924" spans="7:7" ht="15" customHeight="1">
      <c r="G17924" s="488"/>
    </row>
    <row r="17925" spans="7:7" ht="15" customHeight="1">
      <c r="G17925" s="488"/>
    </row>
    <row r="17926" spans="7:7" ht="15" customHeight="1">
      <c r="G17926" s="488"/>
    </row>
    <row r="17927" spans="7:7" ht="15" customHeight="1">
      <c r="G17927" s="488"/>
    </row>
    <row r="17928" spans="7:7" ht="15" customHeight="1">
      <c r="G17928" s="488"/>
    </row>
    <row r="17929" spans="7:7" ht="15" customHeight="1">
      <c r="G17929" s="488"/>
    </row>
    <row r="17930" spans="7:7" ht="15" customHeight="1">
      <c r="G17930" s="488"/>
    </row>
    <row r="17931" spans="7:7" ht="15" customHeight="1">
      <c r="G17931" s="488"/>
    </row>
    <row r="17932" spans="7:7" ht="15" customHeight="1">
      <c r="G17932" s="488"/>
    </row>
    <row r="17933" spans="7:7" ht="15" customHeight="1">
      <c r="G17933" s="488"/>
    </row>
    <row r="17934" spans="7:7" ht="15" customHeight="1">
      <c r="G17934" s="488"/>
    </row>
    <row r="17935" spans="7:7" ht="15" customHeight="1">
      <c r="G17935" s="488"/>
    </row>
    <row r="17936" spans="7:7" ht="15" customHeight="1">
      <c r="G17936" s="488"/>
    </row>
    <row r="17937" spans="7:7" ht="15" customHeight="1">
      <c r="G17937" s="488"/>
    </row>
    <row r="17938" spans="7:7" ht="15" customHeight="1">
      <c r="G17938" s="488"/>
    </row>
    <row r="17939" spans="7:7" ht="15" customHeight="1">
      <c r="G17939" s="488"/>
    </row>
    <row r="17940" spans="7:7" ht="15" customHeight="1">
      <c r="G17940" s="488"/>
    </row>
    <row r="17941" spans="7:7" ht="15" customHeight="1">
      <c r="G17941" s="488"/>
    </row>
    <row r="17942" spans="7:7" ht="15" customHeight="1">
      <c r="G17942" s="488"/>
    </row>
    <row r="17943" spans="7:7" ht="15" customHeight="1">
      <c r="G17943" s="488"/>
    </row>
    <row r="17944" spans="7:7" ht="15" customHeight="1">
      <c r="G17944" s="488"/>
    </row>
    <row r="17945" spans="7:7" ht="15" customHeight="1">
      <c r="G17945" s="488"/>
    </row>
    <row r="17946" spans="7:7" ht="15" customHeight="1">
      <c r="G17946" s="488"/>
    </row>
    <row r="17947" spans="7:7" ht="15" customHeight="1">
      <c r="G17947" s="488"/>
    </row>
    <row r="17948" spans="7:7" ht="15" customHeight="1">
      <c r="G17948" s="488"/>
    </row>
    <row r="17949" spans="7:7" ht="15" customHeight="1">
      <c r="G17949" s="488"/>
    </row>
    <row r="17950" spans="7:7" ht="15" customHeight="1">
      <c r="G17950" s="488"/>
    </row>
    <row r="17951" spans="7:7" ht="15" customHeight="1">
      <c r="G17951" s="488"/>
    </row>
    <row r="17952" spans="7:7" ht="15" customHeight="1">
      <c r="G17952" s="488"/>
    </row>
    <row r="17953" spans="7:7" ht="15" customHeight="1">
      <c r="G17953" s="488"/>
    </row>
    <row r="17954" spans="7:7" ht="15" customHeight="1">
      <c r="G17954" s="488"/>
    </row>
    <row r="17955" spans="7:7" ht="15" customHeight="1">
      <c r="G17955" s="488"/>
    </row>
    <row r="17956" spans="7:7" ht="15" customHeight="1">
      <c r="G17956" s="488"/>
    </row>
    <row r="17957" spans="7:7" ht="15" customHeight="1">
      <c r="G17957" s="488"/>
    </row>
    <row r="17958" spans="7:7" ht="15" customHeight="1">
      <c r="G17958" s="488"/>
    </row>
    <row r="17959" spans="7:7" ht="15" customHeight="1">
      <c r="G17959" s="488"/>
    </row>
    <row r="17960" spans="7:7" ht="15" customHeight="1">
      <c r="G17960" s="488"/>
    </row>
    <row r="17961" spans="7:7" ht="15" customHeight="1">
      <c r="G17961" s="488"/>
    </row>
    <row r="17962" spans="7:7" ht="15" customHeight="1">
      <c r="G17962" s="488"/>
    </row>
    <row r="17963" spans="7:7" ht="15" customHeight="1">
      <c r="G17963" s="488"/>
    </row>
    <row r="17964" spans="7:7" ht="15" customHeight="1">
      <c r="G17964" s="488"/>
    </row>
    <row r="17965" spans="7:7" ht="15" customHeight="1">
      <c r="G17965" s="488"/>
    </row>
    <row r="17966" spans="7:7" ht="15" customHeight="1">
      <c r="G17966" s="488"/>
    </row>
    <row r="17967" spans="7:7" ht="15" customHeight="1">
      <c r="G17967" s="488"/>
    </row>
    <row r="17968" spans="7:7" ht="15" customHeight="1">
      <c r="G17968" s="488"/>
    </row>
    <row r="17969" spans="7:7" ht="15" customHeight="1">
      <c r="G17969" s="488"/>
    </row>
    <row r="17970" spans="7:7" ht="15" customHeight="1">
      <c r="G17970" s="488"/>
    </row>
    <row r="17971" spans="7:7" ht="15" customHeight="1">
      <c r="G17971" s="488"/>
    </row>
    <row r="17972" spans="7:7" ht="15" customHeight="1">
      <c r="G17972" s="488"/>
    </row>
    <row r="17973" spans="7:7" ht="15" customHeight="1">
      <c r="G17973" s="488"/>
    </row>
    <row r="17974" spans="7:7" ht="15" customHeight="1">
      <c r="G17974" s="488"/>
    </row>
    <row r="17975" spans="7:7" ht="15" customHeight="1">
      <c r="G17975" s="488"/>
    </row>
    <row r="17976" spans="7:7" ht="15" customHeight="1">
      <c r="G17976" s="488"/>
    </row>
    <row r="17977" spans="7:7" ht="15" customHeight="1">
      <c r="G17977" s="488"/>
    </row>
    <row r="17978" spans="7:7" ht="15" customHeight="1">
      <c r="G17978" s="488"/>
    </row>
    <row r="17979" spans="7:7" ht="15" customHeight="1">
      <c r="G17979" s="488"/>
    </row>
    <row r="17980" spans="7:7" ht="15" customHeight="1">
      <c r="G17980" s="488"/>
    </row>
    <row r="17981" spans="7:7" ht="15" customHeight="1">
      <c r="G17981" s="488"/>
    </row>
    <row r="17982" spans="7:7" ht="15" customHeight="1">
      <c r="G17982" s="488"/>
    </row>
    <row r="17983" spans="7:7" ht="15" customHeight="1">
      <c r="G17983" s="488"/>
    </row>
    <row r="17984" spans="7:7" ht="15" customHeight="1">
      <c r="G17984" s="488"/>
    </row>
    <row r="17985" spans="7:7" ht="15" customHeight="1">
      <c r="G17985" s="488"/>
    </row>
    <row r="17986" spans="7:7" ht="15" customHeight="1">
      <c r="G17986" s="488"/>
    </row>
    <row r="17987" spans="7:7" ht="15" customHeight="1">
      <c r="G17987" s="488"/>
    </row>
    <row r="17988" spans="7:7" ht="15" customHeight="1">
      <c r="G17988" s="488"/>
    </row>
    <row r="17989" spans="7:7" ht="15" customHeight="1">
      <c r="G17989" s="488"/>
    </row>
    <row r="17990" spans="7:7" ht="15" customHeight="1">
      <c r="G17990" s="488"/>
    </row>
    <row r="17991" spans="7:7" ht="15" customHeight="1">
      <c r="G17991" s="488"/>
    </row>
    <row r="17992" spans="7:7" ht="15" customHeight="1">
      <c r="G17992" s="488"/>
    </row>
    <row r="17993" spans="7:7" ht="15" customHeight="1">
      <c r="G17993" s="488"/>
    </row>
    <row r="17994" spans="7:7" ht="15" customHeight="1">
      <c r="G17994" s="488"/>
    </row>
    <row r="17995" spans="7:7" ht="15" customHeight="1">
      <c r="G17995" s="488"/>
    </row>
    <row r="17996" spans="7:7" ht="15" customHeight="1">
      <c r="G17996" s="488"/>
    </row>
    <row r="17997" spans="7:7" ht="15" customHeight="1">
      <c r="G17997" s="488"/>
    </row>
    <row r="17998" spans="7:7" ht="15" customHeight="1">
      <c r="G17998" s="488"/>
    </row>
    <row r="17999" spans="7:7" ht="15" customHeight="1">
      <c r="G17999" s="488"/>
    </row>
    <row r="18000" spans="7:7" ht="15" customHeight="1">
      <c r="G18000" s="488"/>
    </row>
    <row r="18001" spans="7:7" ht="15" customHeight="1">
      <c r="G18001" s="488"/>
    </row>
    <row r="18002" spans="7:7" ht="15" customHeight="1">
      <c r="G18002" s="488"/>
    </row>
    <row r="18003" spans="7:7" ht="15" customHeight="1">
      <c r="G18003" s="488"/>
    </row>
    <row r="18004" spans="7:7" ht="15" customHeight="1">
      <c r="G18004" s="488"/>
    </row>
    <row r="18005" spans="7:7" ht="15" customHeight="1">
      <c r="G18005" s="488"/>
    </row>
    <row r="18006" spans="7:7" ht="15" customHeight="1">
      <c r="G18006" s="488"/>
    </row>
    <row r="18007" spans="7:7" ht="15" customHeight="1">
      <c r="G18007" s="488"/>
    </row>
    <row r="18008" spans="7:7" ht="15" customHeight="1">
      <c r="G18008" s="488"/>
    </row>
    <row r="18009" spans="7:7" ht="15" customHeight="1">
      <c r="G18009" s="488"/>
    </row>
    <row r="18010" spans="7:7" ht="15" customHeight="1">
      <c r="G18010" s="488"/>
    </row>
    <row r="18011" spans="7:7" ht="15" customHeight="1">
      <c r="G18011" s="488"/>
    </row>
    <row r="18012" spans="7:7" ht="15" customHeight="1">
      <c r="G18012" s="488"/>
    </row>
    <row r="18013" spans="7:7" ht="15" customHeight="1">
      <c r="G18013" s="488"/>
    </row>
    <row r="18014" spans="7:7" ht="15" customHeight="1">
      <c r="G18014" s="488"/>
    </row>
    <row r="18015" spans="7:7" ht="15" customHeight="1">
      <c r="G18015" s="488"/>
    </row>
    <row r="18016" spans="7:7" ht="15" customHeight="1">
      <c r="G18016" s="488"/>
    </row>
    <row r="18017" spans="7:7" ht="15" customHeight="1">
      <c r="G18017" s="488"/>
    </row>
    <row r="18018" spans="7:7" ht="15" customHeight="1">
      <c r="G18018" s="488"/>
    </row>
    <row r="18019" spans="7:7" ht="15" customHeight="1">
      <c r="G18019" s="488"/>
    </row>
    <row r="18020" spans="7:7" ht="15" customHeight="1">
      <c r="G18020" s="488"/>
    </row>
    <row r="18021" spans="7:7" ht="15" customHeight="1">
      <c r="G18021" s="488"/>
    </row>
    <row r="18022" spans="7:7" ht="15" customHeight="1">
      <c r="G18022" s="488"/>
    </row>
    <row r="18023" spans="7:7" ht="15" customHeight="1">
      <c r="G18023" s="488"/>
    </row>
    <row r="18024" spans="7:7" ht="15" customHeight="1">
      <c r="G18024" s="488"/>
    </row>
    <row r="18025" spans="7:7" ht="15" customHeight="1">
      <c r="G18025" s="488"/>
    </row>
    <row r="18026" spans="7:7" ht="15" customHeight="1">
      <c r="G18026" s="488"/>
    </row>
    <row r="18027" spans="7:7" ht="15" customHeight="1">
      <c r="G18027" s="488"/>
    </row>
    <row r="18028" spans="7:7" ht="15" customHeight="1">
      <c r="G18028" s="488"/>
    </row>
    <row r="18029" spans="7:7" ht="15" customHeight="1">
      <c r="G18029" s="488"/>
    </row>
    <row r="18030" spans="7:7" ht="15" customHeight="1">
      <c r="G18030" s="488"/>
    </row>
    <row r="18031" spans="7:7" ht="15" customHeight="1">
      <c r="G18031" s="488"/>
    </row>
    <row r="18032" spans="7:7" ht="15" customHeight="1">
      <c r="G18032" s="488"/>
    </row>
    <row r="18033" spans="7:7" ht="15" customHeight="1">
      <c r="G18033" s="488"/>
    </row>
    <row r="18034" spans="7:7" ht="15" customHeight="1">
      <c r="G18034" s="488"/>
    </row>
    <row r="18035" spans="7:7" ht="15" customHeight="1">
      <c r="G18035" s="488"/>
    </row>
    <row r="18036" spans="7:7" ht="15" customHeight="1">
      <c r="G18036" s="488"/>
    </row>
    <row r="18037" spans="7:7" ht="15" customHeight="1">
      <c r="G18037" s="488"/>
    </row>
    <row r="18038" spans="7:7" ht="15" customHeight="1">
      <c r="G18038" s="488"/>
    </row>
    <row r="18039" spans="7:7" ht="15" customHeight="1">
      <c r="G18039" s="488"/>
    </row>
    <row r="18040" spans="7:7" ht="15" customHeight="1">
      <c r="G18040" s="488"/>
    </row>
    <row r="18041" spans="7:7" ht="15" customHeight="1">
      <c r="G18041" s="488"/>
    </row>
    <row r="18042" spans="7:7" ht="15" customHeight="1">
      <c r="G18042" s="488"/>
    </row>
    <row r="18043" spans="7:7" ht="15" customHeight="1">
      <c r="G18043" s="488"/>
    </row>
    <row r="18044" spans="7:7" ht="15" customHeight="1">
      <c r="G18044" s="488"/>
    </row>
    <row r="18045" spans="7:7" ht="15" customHeight="1">
      <c r="G18045" s="488"/>
    </row>
    <row r="18046" spans="7:7" ht="15" customHeight="1">
      <c r="G18046" s="488"/>
    </row>
    <row r="18047" spans="7:7" ht="15" customHeight="1">
      <c r="G18047" s="488"/>
    </row>
    <row r="18048" spans="7:7" ht="15" customHeight="1">
      <c r="G18048" s="488"/>
    </row>
    <row r="18049" spans="7:7" ht="15" customHeight="1">
      <c r="G18049" s="488"/>
    </row>
    <row r="18050" spans="7:7" ht="15" customHeight="1">
      <c r="G18050" s="488"/>
    </row>
    <row r="18051" spans="7:7" ht="15" customHeight="1">
      <c r="G18051" s="488"/>
    </row>
    <row r="18052" spans="7:7" ht="15" customHeight="1">
      <c r="G18052" s="488"/>
    </row>
    <row r="18053" spans="7:7" ht="15" customHeight="1">
      <c r="G18053" s="488"/>
    </row>
    <row r="18054" spans="7:7" ht="15" customHeight="1">
      <c r="G18054" s="488"/>
    </row>
    <row r="18055" spans="7:7" ht="15" customHeight="1">
      <c r="G18055" s="488"/>
    </row>
    <row r="18056" spans="7:7" ht="15" customHeight="1">
      <c r="G18056" s="488"/>
    </row>
    <row r="18057" spans="7:7" ht="15" customHeight="1">
      <c r="G18057" s="488"/>
    </row>
    <row r="18058" spans="7:7" ht="15" customHeight="1">
      <c r="G18058" s="488"/>
    </row>
    <row r="18059" spans="7:7" ht="15" customHeight="1">
      <c r="G18059" s="488"/>
    </row>
    <row r="18060" spans="7:7" ht="15" customHeight="1">
      <c r="G18060" s="488"/>
    </row>
    <row r="18061" spans="7:7" ht="15" customHeight="1">
      <c r="G18061" s="488"/>
    </row>
    <row r="18062" spans="7:7" ht="15" customHeight="1">
      <c r="G18062" s="488"/>
    </row>
    <row r="18063" spans="7:7" ht="15" customHeight="1">
      <c r="G18063" s="488"/>
    </row>
    <row r="18064" spans="7:7" ht="15" customHeight="1">
      <c r="G18064" s="488"/>
    </row>
    <row r="18065" spans="7:7" ht="15" customHeight="1">
      <c r="G18065" s="488"/>
    </row>
    <row r="18066" spans="7:7" ht="15" customHeight="1">
      <c r="G18066" s="488"/>
    </row>
    <row r="18067" spans="7:7" ht="15" customHeight="1">
      <c r="G18067" s="488"/>
    </row>
    <row r="18068" spans="7:7" ht="15" customHeight="1">
      <c r="G18068" s="488"/>
    </row>
    <row r="18069" spans="7:7" ht="15" customHeight="1">
      <c r="G18069" s="488"/>
    </row>
    <row r="18070" spans="7:7" ht="15" customHeight="1">
      <c r="G18070" s="488"/>
    </row>
    <row r="18071" spans="7:7" ht="15" customHeight="1">
      <c r="G18071" s="488"/>
    </row>
    <row r="18072" spans="7:7" ht="15" customHeight="1">
      <c r="G18072" s="488"/>
    </row>
    <row r="18073" spans="7:7" ht="15" customHeight="1">
      <c r="G18073" s="488"/>
    </row>
    <row r="18074" spans="7:7" ht="15" customHeight="1">
      <c r="G18074" s="488"/>
    </row>
    <row r="18075" spans="7:7" ht="15" customHeight="1">
      <c r="G18075" s="488"/>
    </row>
    <row r="18076" spans="7:7" ht="15" customHeight="1">
      <c r="G18076" s="488"/>
    </row>
    <row r="18077" spans="7:7" ht="15" customHeight="1">
      <c r="G18077" s="488"/>
    </row>
    <row r="18078" spans="7:7" ht="15" customHeight="1">
      <c r="G18078" s="488"/>
    </row>
    <row r="18079" spans="7:7" ht="15" customHeight="1">
      <c r="G18079" s="488"/>
    </row>
    <row r="18080" spans="7:7" ht="15" customHeight="1">
      <c r="G18080" s="488"/>
    </row>
    <row r="18081" spans="7:7" ht="15" customHeight="1">
      <c r="G18081" s="488"/>
    </row>
    <row r="18082" spans="7:7" ht="15" customHeight="1">
      <c r="G18082" s="488"/>
    </row>
    <row r="18083" spans="7:7" ht="15" customHeight="1">
      <c r="G18083" s="488"/>
    </row>
    <row r="18084" spans="7:7" ht="15" customHeight="1">
      <c r="G18084" s="488"/>
    </row>
    <row r="18085" spans="7:7" ht="15" customHeight="1">
      <c r="G18085" s="488"/>
    </row>
    <row r="18086" spans="7:7" ht="15" customHeight="1">
      <c r="G18086" s="488"/>
    </row>
    <row r="18087" spans="7:7" ht="15" customHeight="1">
      <c r="G18087" s="488"/>
    </row>
    <row r="18088" spans="7:7" ht="15" customHeight="1">
      <c r="G18088" s="488"/>
    </row>
    <row r="18089" spans="7:7" ht="15" customHeight="1">
      <c r="G18089" s="488"/>
    </row>
    <row r="18090" spans="7:7" ht="15" customHeight="1">
      <c r="G18090" s="488"/>
    </row>
    <row r="18091" spans="7:7" ht="15" customHeight="1">
      <c r="G18091" s="488"/>
    </row>
    <row r="18092" spans="7:7" ht="15" customHeight="1">
      <c r="G18092" s="488"/>
    </row>
    <row r="18093" spans="7:7" ht="15" customHeight="1">
      <c r="G18093" s="488"/>
    </row>
    <row r="18094" spans="7:7" ht="15" customHeight="1">
      <c r="G18094" s="488"/>
    </row>
    <row r="18095" spans="7:7" ht="15" customHeight="1">
      <c r="G18095" s="488"/>
    </row>
    <row r="18096" spans="7:7" ht="15" customHeight="1">
      <c r="G18096" s="488"/>
    </row>
    <row r="18097" spans="7:7" ht="15" customHeight="1">
      <c r="G18097" s="488"/>
    </row>
    <row r="18098" spans="7:7" ht="15" customHeight="1">
      <c r="G18098" s="488"/>
    </row>
    <row r="18099" spans="7:7" ht="15" customHeight="1">
      <c r="G18099" s="488"/>
    </row>
    <row r="18100" spans="7:7" ht="15" customHeight="1">
      <c r="G18100" s="488"/>
    </row>
    <row r="18101" spans="7:7" ht="15" customHeight="1">
      <c r="G18101" s="488"/>
    </row>
    <row r="18102" spans="7:7" ht="15" customHeight="1">
      <c r="G18102" s="488"/>
    </row>
    <row r="18103" spans="7:7" ht="15" customHeight="1">
      <c r="G18103" s="488"/>
    </row>
    <row r="18104" spans="7:7" ht="15" customHeight="1">
      <c r="G18104" s="488"/>
    </row>
    <row r="18105" spans="7:7" ht="15" customHeight="1">
      <c r="G18105" s="488"/>
    </row>
    <row r="18106" spans="7:7" ht="15" customHeight="1">
      <c r="G18106" s="488"/>
    </row>
    <row r="18107" spans="7:7" ht="15" customHeight="1">
      <c r="G18107" s="488"/>
    </row>
    <row r="18108" spans="7:7" ht="15" customHeight="1">
      <c r="G18108" s="488"/>
    </row>
    <row r="18109" spans="7:7" ht="15" customHeight="1">
      <c r="G18109" s="488"/>
    </row>
    <row r="18110" spans="7:7" ht="15" customHeight="1">
      <c r="G18110" s="488"/>
    </row>
    <row r="18111" spans="7:7" ht="15" customHeight="1">
      <c r="G18111" s="488"/>
    </row>
    <row r="18112" spans="7:7" ht="15" customHeight="1">
      <c r="G18112" s="488"/>
    </row>
    <row r="18113" spans="7:7" ht="15" customHeight="1">
      <c r="G18113" s="488"/>
    </row>
    <row r="18114" spans="7:7" ht="15" customHeight="1">
      <c r="G18114" s="488"/>
    </row>
    <row r="18115" spans="7:7" ht="15" customHeight="1">
      <c r="G18115" s="488"/>
    </row>
    <row r="18116" spans="7:7" ht="15" customHeight="1">
      <c r="G18116" s="488"/>
    </row>
    <row r="18117" spans="7:7" ht="15" customHeight="1">
      <c r="G18117" s="488"/>
    </row>
    <row r="18118" spans="7:7" ht="15" customHeight="1">
      <c r="G18118" s="488"/>
    </row>
    <row r="18119" spans="7:7" ht="15" customHeight="1">
      <c r="G18119" s="488"/>
    </row>
    <row r="18120" spans="7:7" ht="15" customHeight="1">
      <c r="G18120" s="488"/>
    </row>
    <row r="18121" spans="7:7" ht="15" customHeight="1">
      <c r="G18121" s="488"/>
    </row>
    <row r="18122" spans="7:7" ht="15" customHeight="1">
      <c r="G18122" s="488"/>
    </row>
    <row r="18123" spans="7:7" ht="15" customHeight="1">
      <c r="G18123" s="488"/>
    </row>
    <row r="18124" spans="7:7" ht="15" customHeight="1">
      <c r="G18124" s="488"/>
    </row>
    <row r="18125" spans="7:7" ht="15" customHeight="1">
      <c r="G18125" s="488"/>
    </row>
    <row r="18126" spans="7:7" ht="15" customHeight="1">
      <c r="G18126" s="488"/>
    </row>
    <row r="18127" spans="7:7" ht="15" customHeight="1">
      <c r="G18127" s="488"/>
    </row>
    <row r="18128" spans="7:7" ht="15" customHeight="1">
      <c r="G18128" s="488"/>
    </row>
    <row r="18129" spans="7:7" ht="15" customHeight="1">
      <c r="G18129" s="488"/>
    </row>
    <row r="18130" spans="7:7" ht="15" customHeight="1">
      <c r="G18130" s="488"/>
    </row>
    <row r="18131" spans="7:7" ht="15" customHeight="1">
      <c r="G18131" s="488"/>
    </row>
    <row r="18132" spans="7:7" ht="15" customHeight="1">
      <c r="G18132" s="488"/>
    </row>
    <row r="18133" spans="7:7" ht="15" customHeight="1">
      <c r="G18133" s="488"/>
    </row>
    <row r="18134" spans="7:7" ht="15" customHeight="1">
      <c r="G18134" s="488"/>
    </row>
    <row r="18135" spans="7:7" ht="15" customHeight="1">
      <c r="G18135" s="488"/>
    </row>
    <row r="18136" spans="7:7" ht="15" customHeight="1">
      <c r="G18136" s="488"/>
    </row>
    <row r="18137" spans="7:7" ht="15" customHeight="1">
      <c r="G18137" s="488"/>
    </row>
    <row r="18138" spans="7:7" ht="15" customHeight="1">
      <c r="G18138" s="488"/>
    </row>
    <row r="18139" spans="7:7" ht="15" customHeight="1">
      <c r="G18139" s="488"/>
    </row>
    <row r="18140" spans="7:7" ht="15" customHeight="1">
      <c r="G18140" s="488"/>
    </row>
    <row r="18141" spans="7:7" ht="15" customHeight="1">
      <c r="G18141" s="488"/>
    </row>
    <row r="18142" spans="7:7" ht="15" customHeight="1">
      <c r="G18142" s="488"/>
    </row>
    <row r="18143" spans="7:7" ht="15" customHeight="1">
      <c r="G18143" s="488"/>
    </row>
    <row r="18144" spans="7:7" ht="15" customHeight="1">
      <c r="G18144" s="488"/>
    </row>
    <row r="18145" spans="7:7" ht="15" customHeight="1">
      <c r="G18145" s="488"/>
    </row>
    <row r="18146" spans="7:7" ht="15" customHeight="1">
      <c r="G18146" s="488"/>
    </row>
    <row r="18147" spans="7:7" ht="15" customHeight="1">
      <c r="G18147" s="488"/>
    </row>
    <row r="18148" spans="7:7" ht="15" customHeight="1">
      <c r="G18148" s="488"/>
    </row>
    <row r="18149" spans="7:7" ht="15" customHeight="1">
      <c r="G18149" s="488"/>
    </row>
    <row r="18150" spans="7:7" ht="15" customHeight="1">
      <c r="G18150" s="488"/>
    </row>
    <row r="18151" spans="7:7" ht="15" customHeight="1">
      <c r="G18151" s="488"/>
    </row>
    <row r="18152" spans="7:7" ht="15" customHeight="1">
      <c r="G18152" s="488"/>
    </row>
    <row r="18153" spans="7:7" ht="15" customHeight="1">
      <c r="G18153" s="488"/>
    </row>
    <row r="18154" spans="7:7" ht="15" customHeight="1">
      <c r="G18154" s="488"/>
    </row>
    <row r="18155" spans="7:7" ht="15" customHeight="1">
      <c r="G18155" s="488"/>
    </row>
    <row r="18156" spans="7:7" ht="15" customHeight="1">
      <c r="G18156" s="488"/>
    </row>
    <row r="18157" spans="7:7" ht="15" customHeight="1">
      <c r="G18157" s="488"/>
    </row>
    <row r="18158" spans="7:7" ht="15" customHeight="1">
      <c r="G18158" s="488"/>
    </row>
    <row r="18159" spans="7:7" ht="15" customHeight="1">
      <c r="G18159" s="488"/>
    </row>
    <row r="18160" spans="7:7" ht="15" customHeight="1">
      <c r="G18160" s="488"/>
    </row>
    <row r="18161" spans="7:7" ht="15" customHeight="1">
      <c r="G18161" s="488"/>
    </row>
    <row r="18162" spans="7:7" ht="15" customHeight="1">
      <c r="G18162" s="488"/>
    </row>
    <row r="18163" spans="7:7" ht="15" customHeight="1">
      <c r="G18163" s="488"/>
    </row>
    <row r="18164" spans="7:7" ht="15" customHeight="1">
      <c r="G18164" s="488"/>
    </row>
    <row r="18165" spans="7:7" ht="15" customHeight="1">
      <c r="G18165" s="488"/>
    </row>
    <row r="18166" spans="7:7" ht="15" customHeight="1">
      <c r="G18166" s="488"/>
    </row>
    <row r="18167" spans="7:7" ht="15" customHeight="1">
      <c r="G18167" s="488"/>
    </row>
    <row r="18168" spans="7:7" ht="15" customHeight="1">
      <c r="G18168" s="488"/>
    </row>
    <row r="18169" spans="7:7" ht="15" customHeight="1">
      <c r="G18169" s="488"/>
    </row>
    <row r="18170" spans="7:7" ht="15" customHeight="1">
      <c r="G18170" s="488"/>
    </row>
    <row r="18171" spans="7:7" ht="15" customHeight="1">
      <c r="G18171" s="488"/>
    </row>
    <row r="18172" spans="7:7" ht="15" customHeight="1">
      <c r="G18172" s="488"/>
    </row>
    <row r="18173" spans="7:7" ht="15" customHeight="1">
      <c r="G18173" s="488"/>
    </row>
    <row r="18174" spans="7:7" ht="15" customHeight="1">
      <c r="G18174" s="488"/>
    </row>
    <row r="18175" spans="7:7" ht="15" customHeight="1">
      <c r="G18175" s="488"/>
    </row>
    <row r="18176" spans="7:7" ht="15" customHeight="1">
      <c r="G18176" s="488"/>
    </row>
    <row r="18177" spans="7:7" ht="15" customHeight="1">
      <c r="G18177" s="488"/>
    </row>
    <row r="18178" spans="7:7" ht="15" customHeight="1">
      <c r="G18178" s="488"/>
    </row>
    <row r="18179" spans="7:7" ht="15" customHeight="1">
      <c r="G18179" s="488"/>
    </row>
    <row r="18180" spans="7:7" ht="15" customHeight="1">
      <c r="G18180" s="488"/>
    </row>
    <row r="18181" spans="7:7" ht="15" customHeight="1">
      <c r="G18181" s="488"/>
    </row>
    <row r="18182" spans="7:7" ht="15" customHeight="1">
      <c r="G18182" s="488"/>
    </row>
    <row r="18183" spans="7:7" ht="15" customHeight="1">
      <c r="G18183" s="488"/>
    </row>
    <row r="18184" spans="7:7" ht="15" customHeight="1">
      <c r="G18184" s="488"/>
    </row>
    <row r="18185" spans="7:7" ht="15" customHeight="1">
      <c r="G18185" s="488"/>
    </row>
    <row r="18186" spans="7:7" ht="15" customHeight="1">
      <c r="G18186" s="488"/>
    </row>
    <row r="18187" spans="7:7" ht="15" customHeight="1">
      <c r="G18187" s="488"/>
    </row>
    <row r="18188" spans="7:7" ht="15" customHeight="1">
      <c r="G18188" s="488"/>
    </row>
    <row r="18189" spans="7:7" ht="15" customHeight="1">
      <c r="G18189" s="488"/>
    </row>
    <row r="18190" spans="7:7" ht="15" customHeight="1">
      <c r="G18190" s="488"/>
    </row>
    <row r="18191" spans="7:7" ht="15" customHeight="1">
      <c r="G18191" s="488"/>
    </row>
    <row r="18192" spans="7:7" ht="15" customHeight="1">
      <c r="G18192" s="488"/>
    </row>
    <row r="18193" spans="7:7" ht="15" customHeight="1">
      <c r="G18193" s="488"/>
    </row>
    <row r="18194" spans="7:7" ht="15" customHeight="1">
      <c r="G18194" s="488"/>
    </row>
    <row r="18195" spans="7:7" ht="15" customHeight="1">
      <c r="G18195" s="488"/>
    </row>
    <row r="18196" spans="7:7" ht="15" customHeight="1">
      <c r="G18196" s="488"/>
    </row>
    <row r="18197" spans="7:7" ht="15" customHeight="1">
      <c r="G18197" s="488"/>
    </row>
    <row r="18198" spans="7:7" ht="15" customHeight="1">
      <c r="G18198" s="488"/>
    </row>
    <row r="18199" spans="7:7" ht="15" customHeight="1">
      <c r="G18199" s="488"/>
    </row>
    <row r="18200" spans="7:7" ht="15" customHeight="1">
      <c r="G18200" s="488"/>
    </row>
    <row r="18201" spans="7:7" ht="15" customHeight="1">
      <c r="G18201" s="488"/>
    </row>
    <row r="18202" spans="7:7" ht="15" customHeight="1">
      <c r="G18202" s="488"/>
    </row>
    <row r="18203" spans="7:7" ht="15" customHeight="1">
      <c r="G18203" s="488"/>
    </row>
    <row r="18204" spans="7:7" ht="15" customHeight="1">
      <c r="G18204" s="488"/>
    </row>
    <row r="18205" spans="7:7" ht="15" customHeight="1">
      <c r="G18205" s="488"/>
    </row>
    <row r="18206" spans="7:7" ht="15" customHeight="1">
      <c r="G18206" s="488"/>
    </row>
    <row r="18207" spans="7:7" ht="15" customHeight="1">
      <c r="G18207" s="488"/>
    </row>
    <row r="18208" spans="7:7" ht="15" customHeight="1">
      <c r="G18208" s="488"/>
    </row>
    <row r="18209" spans="7:7" ht="15" customHeight="1">
      <c r="G18209" s="488"/>
    </row>
    <row r="18210" spans="7:7" ht="15" customHeight="1">
      <c r="G18210" s="488"/>
    </row>
    <row r="18211" spans="7:7" ht="15" customHeight="1">
      <c r="G18211" s="488"/>
    </row>
    <row r="18212" spans="7:7" ht="15" customHeight="1">
      <c r="G18212" s="488"/>
    </row>
    <row r="18213" spans="7:7" ht="15" customHeight="1">
      <c r="G18213" s="488"/>
    </row>
    <row r="18214" spans="7:7" ht="15" customHeight="1">
      <c r="G18214" s="488"/>
    </row>
    <row r="18215" spans="7:7" ht="15" customHeight="1">
      <c r="G18215" s="488"/>
    </row>
    <row r="18216" spans="7:7" ht="15" customHeight="1">
      <c r="G18216" s="488"/>
    </row>
    <row r="18217" spans="7:7" ht="15" customHeight="1">
      <c r="G18217" s="488"/>
    </row>
    <row r="18218" spans="7:7" ht="15" customHeight="1">
      <c r="G18218" s="488"/>
    </row>
    <row r="18219" spans="7:7" ht="15" customHeight="1">
      <c r="G18219" s="488"/>
    </row>
    <row r="18220" spans="7:7" ht="15" customHeight="1">
      <c r="G18220" s="488"/>
    </row>
    <row r="18221" spans="7:7" ht="15" customHeight="1">
      <c r="G18221" s="488"/>
    </row>
    <row r="18222" spans="7:7" ht="15" customHeight="1">
      <c r="G18222" s="488"/>
    </row>
    <row r="18223" spans="7:7" ht="15" customHeight="1">
      <c r="G18223" s="488"/>
    </row>
    <row r="18224" spans="7:7" ht="15" customHeight="1">
      <c r="G18224" s="488"/>
    </row>
    <row r="18225" spans="7:7" ht="15" customHeight="1">
      <c r="G18225" s="488"/>
    </row>
    <row r="18226" spans="7:7" ht="15" customHeight="1">
      <c r="G18226" s="488"/>
    </row>
    <row r="18227" spans="7:7" ht="15" customHeight="1">
      <c r="G18227" s="488"/>
    </row>
    <row r="18228" spans="7:7" ht="15" customHeight="1">
      <c r="G18228" s="488"/>
    </row>
    <row r="18229" spans="7:7" ht="15" customHeight="1">
      <c r="G18229" s="488"/>
    </row>
    <row r="18230" spans="7:7" ht="15" customHeight="1">
      <c r="G18230" s="488"/>
    </row>
    <row r="18231" spans="7:7" ht="15" customHeight="1">
      <c r="G18231" s="488"/>
    </row>
    <row r="18232" spans="7:7" ht="15" customHeight="1">
      <c r="G18232" s="488"/>
    </row>
    <row r="18233" spans="7:7" ht="15" customHeight="1">
      <c r="G18233" s="488"/>
    </row>
    <row r="18234" spans="7:7" ht="15" customHeight="1">
      <c r="G18234" s="488"/>
    </row>
    <row r="18235" spans="7:7" ht="15" customHeight="1">
      <c r="G18235" s="488"/>
    </row>
    <row r="18236" spans="7:7" ht="15" customHeight="1">
      <c r="G18236" s="488"/>
    </row>
    <row r="18237" spans="7:7" ht="15" customHeight="1">
      <c r="G18237" s="488"/>
    </row>
    <row r="18238" spans="7:7" ht="15" customHeight="1">
      <c r="G18238" s="488"/>
    </row>
    <row r="18239" spans="7:7" ht="15" customHeight="1">
      <c r="G18239" s="488"/>
    </row>
    <row r="18240" spans="7:7" ht="15" customHeight="1">
      <c r="G18240" s="488"/>
    </row>
    <row r="18241" spans="7:7" ht="15" customHeight="1">
      <c r="G18241" s="488"/>
    </row>
    <row r="18242" spans="7:7" ht="15" customHeight="1">
      <c r="G18242" s="488"/>
    </row>
    <row r="18243" spans="7:7" ht="15" customHeight="1">
      <c r="G18243" s="488"/>
    </row>
    <row r="18244" spans="7:7" ht="15" customHeight="1">
      <c r="G18244" s="488"/>
    </row>
    <row r="18245" spans="7:7" ht="15" customHeight="1">
      <c r="G18245" s="488"/>
    </row>
    <row r="18246" spans="7:7" ht="15" customHeight="1">
      <c r="G18246" s="488"/>
    </row>
    <row r="18247" spans="7:7" ht="15" customHeight="1">
      <c r="G18247" s="488"/>
    </row>
    <row r="18248" spans="7:7" ht="15" customHeight="1">
      <c r="G18248" s="488"/>
    </row>
    <row r="18249" spans="7:7" ht="15" customHeight="1">
      <c r="G18249" s="488"/>
    </row>
    <row r="18250" spans="7:7" ht="15" customHeight="1">
      <c r="G18250" s="488"/>
    </row>
    <row r="18251" spans="7:7" ht="15" customHeight="1">
      <c r="G18251" s="488"/>
    </row>
    <row r="18252" spans="7:7" ht="15" customHeight="1">
      <c r="G18252" s="488"/>
    </row>
    <row r="18253" spans="7:7" ht="15" customHeight="1">
      <c r="G18253" s="488"/>
    </row>
    <row r="18254" spans="7:7" ht="15" customHeight="1">
      <c r="G18254" s="488"/>
    </row>
    <row r="18255" spans="7:7" ht="15" customHeight="1">
      <c r="G18255" s="488"/>
    </row>
    <row r="18256" spans="7:7" ht="15" customHeight="1">
      <c r="G18256" s="488"/>
    </row>
    <row r="18257" spans="7:7" ht="15" customHeight="1">
      <c r="G18257" s="488"/>
    </row>
    <row r="18258" spans="7:7" ht="15" customHeight="1">
      <c r="G18258" s="488"/>
    </row>
    <row r="18259" spans="7:7" ht="15" customHeight="1">
      <c r="G18259" s="488"/>
    </row>
    <row r="18260" spans="7:7" ht="15" customHeight="1">
      <c r="G18260" s="488"/>
    </row>
    <row r="18261" spans="7:7" ht="15" customHeight="1">
      <c r="G18261" s="488"/>
    </row>
    <row r="18262" spans="7:7" ht="15" customHeight="1">
      <c r="G18262" s="488"/>
    </row>
    <row r="18263" spans="7:7" ht="15" customHeight="1">
      <c r="G18263" s="488"/>
    </row>
    <row r="18264" spans="7:7" ht="15" customHeight="1">
      <c r="G18264" s="488"/>
    </row>
    <row r="18265" spans="7:7" ht="15" customHeight="1">
      <c r="G18265" s="488"/>
    </row>
    <row r="18266" spans="7:7" ht="15" customHeight="1">
      <c r="G18266" s="488"/>
    </row>
    <row r="18267" spans="7:7" ht="15" customHeight="1">
      <c r="G18267" s="488"/>
    </row>
    <row r="18268" spans="7:7" ht="15" customHeight="1">
      <c r="G18268" s="488"/>
    </row>
    <row r="18269" spans="7:7" ht="15" customHeight="1">
      <c r="G18269" s="488"/>
    </row>
    <row r="18270" spans="7:7" ht="15" customHeight="1">
      <c r="G18270" s="488"/>
    </row>
    <row r="18271" spans="7:7" ht="15" customHeight="1">
      <c r="G18271" s="488"/>
    </row>
    <row r="18272" spans="7:7" ht="15" customHeight="1">
      <c r="G18272" s="488"/>
    </row>
    <row r="18273" spans="7:7" ht="15" customHeight="1">
      <c r="G18273" s="488"/>
    </row>
    <row r="18274" spans="7:7" ht="15" customHeight="1">
      <c r="G18274" s="488"/>
    </row>
    <row r="18275" spans="7:7" ht="15" customHeight="1">
      <c r="G18275" s="488"/>
    </row>
    <row r="18276" spans="7:7" ht="15" customHeight="1">
      <c r="G18276" s="488"/>
    </row>
    <row r="18277" spans="7:7" ht="15" customHeight="1">
      <c r="G18277" s="488"/>
    </row>
    <row r="18278" spans="7:7" ht="15" customHeight="1">
      <c r="G18278" s="488"/>
    </row>
    <row r="18279" spans="7:7" ht="15" customHeight="1">
      <c r="G18279" s="488"/>
    </row>
    <row r="18280" spans="7:7" ht="15" customHeight="1">
      <c r="G18280" s="488"/>
    </row>
    <row r="18281" spans="7:7" ht="15" customHeight="1">
      <c r="G18281" s="488"/>
    </row>
    <row r="18282" spans="7:7" ht="15" customHeight="1">
      <c r="G18282" s="488"/>
    </row>
    <row r="18283" spans="7:7" ht="15" customHeight="1">
      <c r="G18283" s="488"/>
    </row>
    <row r="18284" spans="7:7" ht="15" customHeight="1">
      <c r="G18284" s="488"/>
    </row>
    <row r="18285" spans="7:7" ht="15" customHeight="1">
      <c r="G18285" s="488"/>
    </row>
    <row r="18286" spans="7:7" ht="15" customHeight="1">
      <c r="G18286" s="488"/>
    </row>
    <row r="18287" spans="7:7" ht="15" customHeight="1">
      <c r="G18287" s="488"/>
    </row>
    <row r="18288" spans="7:7" ht="15" customHeight="1">
      <c r="G18288" s="488"/>
    </row>
    <row r="18289" spans="7:7" ht="15" customHeight="1">
      <c r="G18289" s="488"/>
    </row>
    <row r="18290" spans="7:7" ht="15" customHeight="1">
      <c r="G18290" s="488"/>
    </row>
    <row r="18291" spans="7:7" ht="15" customHeight="1">
      <c r="G18291" s="488"/>
    </row>
    <row r="18292" spans="7:7" ht="15" customHeight="1">
      <c r="G18292" s="488"/>
    </row>
    <row r="18293" spans="7:7" ht="15" customHeight="1">
      <c r="G18293" s="488"/>
    </row>
    <row r="18294" spans="7:7" ht="15" customHeight="1">
      <c r="G18294" s="488"/>
    </row>
    <row r="18295" spans="7:7" ht="15" customHeight="1">
      <c r="G18295" s="488"/>
    </row>
    <row r="18296" spans="7:7" ht="15" customHeight="1">
      <c r="G18296" s="488"/>
    </row>
    <row r="18297" spans="7:7" ht="15" customHeight="1">
      <c r="G18297" s="488"/>
    </row>
    <row r="18298" spans="7:7" ht="15" customHeight="1">
      <c r="G18298" s="488"/>
    </row>
    <row r="18299" spans="7:7" ht="15" customHeight="1">
      <c r="G18299" s="488"/>
    </row>
    <row r="18300" spans="7:7" ht="15" customHeight="1">
      <c r="G18300" s="488"/>
    </row>
    <row r="18301" spans="7:7" ht="15" customHeight="1">
      <c r="G18301" s="488"/>
    </row>
    <row r="18302" spans="7:7" ht="15" customHeight="1">
      <c r="G18302" s="488"/>
    </row>
    <row r="18303" spans="7:7" ht="15" customHeight="1">
      <c r="G18303" s="488"/>
    </row>
    <row r="18304" spans="7:7" ht="15" customHeight="1">
      <c r="G18304" s="488"/>
    </row>
    <row r="18305" spans="7:7" ht="15" customHeight="1">
      <c r="G18305" s="488"/>
    </row>
    <row r="18306" spans="7:7" ht="15" customHeight="1">
      <c r="G18306" s="488"/>
    </row>
    <row r="18307" spans="7:7" ht="15" customHeight="1">
      <c r="G18307" s="488"/>
    </row>
    <row r="18308" spans="7:7" ht="15" customHeight="1">
      <c r="G18308" s="488"/>
    </row>
    <row r="18309" spans="7:7" ht="15" customHeight="1">
      <c r="G18309" s="488"/>
    </row>
    <row r="18310" spans="7:7" ht="15" customHeight="1">
      <c r="G18310" s="488"/>
    </row>
    <row r="18311" spans="7:7" ht="15" customHeight="1">
      <c r="G18311" s="488"/>
    </row>
    <row r="18312" spans="7:7" ht="15" customHeight="1">
      <c r="G18312" s="488"/>
    </row>
    <row r="18313" spans="7:7" ht="15" customHeight="1">
      <c r="G18313" s="488"/>
    </row>
    <row r="18314" spans="7:7" ht="15" customHeight="1">
      <c r="G18314" s="488"/>
    </row>
    <row r="18315" spans="7:7" ht="15" customHeight="1">
      <c r="G18315" s="488"/>
    </row>
    <row r="18316" spans="7:7" ht="15" customHeight="1">
      <c r="G18316" s="488"/>
    </row>
    <row r="18317" spans="7:7" ht="15" customHeight="1">
      <c r="G18317" s="488"/>
    </row>
    <row r="18318" spans="7:7" ht="15" customHeight="1">
      <c r="G18318" s="488"/>
    </row>
    <row r="18319" spans="7:7" ht="15" customHeight="1">
      <c r="G18319" s="488"/>
    </row>
    <row r="18320" spans="7:7" ht="15" customHeight="1">
      <c r="G18320" s="488"/>
    </row>
    <row r="18321" spans="7:7" ht="15" customHeight="1">
      <c r="G18321" s="488"/>
    </row>
    <row r="18322" spans="7:7" ht="15" customHeight="1">
      <c r="G18322" s="488"/>
    </row>
    <row r="18323" spans="7:7" ht="15" customHeight="1">
      <c r="G18323" s="488"/>
    </row>
    <row r="18324" spans="7:7" ht="15" customHeight="1">
      <c r="G18324" s="488"/>
    </row>
    <row r="18325" spans="7:7" ht="15" customHeight="1">
      <c r="G18325" s="488"/>
    </row>
    <row r="18326" spans="7:7" ht="15" customHeight="1">
      <c r="G18326" s="488"/>
    </row>
    <row r="18327" spans="7:7" ht="15" customHeight="1">
      <c r="G18327" s="488"/>
    </row>
    <row r="18328" spans="7:7" ht="15" customHeight="1">
      <c r="G18328" s="488"/>
    </row>
    <row r="18329" spans="7:7" ht="15" customHeight="1">
      <c r="G18329" s="488"/>
    </row>
    <row r="18330" spans="7:7" ht="15" customHeight="1">
      <c r="G18330" s="488"/>
    </row>
    <row r="18331" spans="7:7" ht="15" customHeight="1">
      <c r="G18331" s="488"/>
    </row>
    <row r="18332" spans="7:7" ht="15" customHeight="1">
      <c r="G18332" s="488"/>
    </row>
    <row r="18333" spans="7:7" ht="15" customHeight="1">
      <c r="G18333" s="488"/>
    </row>
    <row r="18334" spans="7:7" ht="15" customHeight="1">
      <c r="G18334" s="488"/>
    </row>
    <row r="18335" spans="7:7" ht="15" customHeight="1">
      <c r="G18335" s="488"/>
    </row>
    <row r="18336" spans="7:7" ht="15" customHeight="1">
      <c r="G18336" s="488"/>
    </row>
    <row r="18337" spans="7:7" ht="15" customHeight="1">
      <c r="G18337" s="488"/>
    </row>
    <row r="18338" spans="7:7" ht="15" customHeight="1">
      <c r="G18338" s="488"/>
    </row>
    <row r="18339" spans="7:7" ht="15" customHeight="1">
      <c r="G18339" s="488"/>
    </row>
    <row r="18340" spans="7:7" ht="15" customHeight="1">
      <c r="G18340" s="488"/>
    </row>
    <row r="18341" spans="7:7" ht="15" customHeight="1">
      <c r="G18341" s="488"/>
    </row>
    <row r="18342" spans="7:7" ht="15" customHeight="1">
      <c r="G18342" s="488"/>
    </row>
    <row r="18343" spans="7:7" ht="15" customHeight="1">
      <c r="G18343" s="488"/>
    </row>
    <row r="18344" spans="7:7" ht="15" customHeight="1">
      <c r="G18344" s="488"/>
    </row>
    <row r="18345" spans="7:7" ht="15" customHeight="1">
      <c r="G18345" s="488"/>
    </row>
    <row r="18346" spans="7:7" ht="15" customHeight="1">
      <c r="G18346" s="488"/>
    </row>
    <row r="18347" spans="7:7" ht="15" customHeight="1">
      <c r="G18347" s="488"/>
    </row>
    <row r="18348" spans="7:7" ht="15" customHeight="1">
      <c r="G18348" s="488"/>
    </row>
    <row r="18349" spans="7:7" ht="15" customHeight="1">
      <c r="G18349" s="488"/>
    </row>
    <row r="18350" spans="7:7" ht="15" customHeight="1">
      <c r="G18350" s="488"/>
    </row>
    <row r="18351" spans="7:7" ht="15" customHeight="1">
      <c r="G18351" s="488"/>
    </row>
    <row r="18352" spans="7:7" ht="15" customHeight="1">
      <c r="G18352" s="488"/>
    </row>
    <row r="18353" spans="7:7" ht="15" customHeight="1">
      <c r="G18353" s="488"/>
    </row>
    <row r="18354" spans="7:7" ht="15" customHeight="1">
      <c r="G18354" s="488"/>
    </row>
    <row r="18355" spans="7:7" ht="15" customHeight="1">
      <c r="G18355" s="488"/>
    </row>
    <row r="18356" spans="7:7" ht="15" customHeight="1">
      <c r="G18356" s="488"/>
    </row>
    <row r="18357" spans="7:7" ht="15" customHeight="1">
      <c r="G18357" s="488"/>
    </row>
    <row r="18358" spans="7:7" ht="15" customHeight="1">
      <c r="G18358" s="488"/>
    </row>
    <row r="18359" spans="7:7" ht="15" customHeight="1">
      <c r="G18359" s="488"/>
    </row>
    <row r="18360" spans="7:7" ht="15" customHeight="1">
      <c r="G18360" s="488"/>
    </row>
    <row r="18361" spans="7:7" ht="15" customHeight="1">
      <c r="G18361" s="488"/>
    </row>
    <row r="18362" spans="7:7" ht="15" customHeight="1">
      <c r="G18362" s="488"/>
    </row>
    <row r="18363" spans="7:7" ht="15" customHeight="1">
      <c r="G18363" s="488"/>
    </row>
    <row r="18364" spans="7:7" ht="15" customHeight="1">
      <c r="G18364" s="488"/>
    </row>
    <row r="18365" spans="7:7" ht="15" customHeight="1">
      <c r="G18365" s="488"/>
    </row>
    <row r="18366" spans="7:7" ht="15" customHeight="1">
      <c r="G18366" s="488"/>
    </row>
    <row r="18367" spans="7:7" ht="15" customHeight="1">
      <c r="G18367" s="488"/>
    </row>
    <row r="18368" spans="7:7" ht="15" customHeight="1">
      <c r="G18368" s="488"/>
    </row>
    <row r="18369" spans="7:7" ht="15" customHeight="1">
      <c r="G18369" s="488"/>
    </row>
    <row r="18370" spans="7:7" ht="15" customHeight="1">
      <c r="G18370" s="488"/>
    </row>
    <row r="18371" spans="7:7" ht="15" customHeight="1">
      <c r="G18371" s="488"/>
    </row>
    <row r="18372" spans="7:7" ht="15" customHeight="1">
      <c r="G18372" s="488"/>
    </row>
    <row r="18373" spans="7:7" ht="15" customHeight="1">
      <c r="G18373" s="488"/>
    </row>
    <row r="18374" spans="7:7" ht="15" customHeight="1">
      <c r="G18374" s="488"/>
    </row>
    <row r="18375" spans="7:7" ht="15" customHeight="1">
      <c r="G18375" s="488"/>
    </row>
    <row r="18376" spans="7:7" ht="15" customHeight="1">
      <c r="G18376" s="488"/>
    </row>
    <row r="18377" spans="7:7" ht="15" customHeight="1">
      <c r="G18377" s="488"/>
    </row>
    <row r="18378" spans="7:7" ht="15" customHeight="1">
      <c r="G18378" s="488"/>
    </row>
    <row r="18379" spans="7:7" ht="15" customHeight="1">
      <c r="G18379" s="488"/>
    </row>
    <row r="18380" spans="7:7" ht="15" customHeight="1">
      <c r="G18380" s="488"/>
    </row>
    <row r="18381" spans="7:7" ht="15" customHeight="1">
      <c r="G18381" s="488"/>
    </row>
    <row r="18382" spans="7:7" ht="15" customHeight="1">
      <c r="G18382" s="488"/>
    </row>
    <row r="18383" spans="7:7" ht="15" customHeight="1">
      <c r="G18383" s="488"/>
    </row>
    <row r="18384" spans="7:7" ht="15" customHeight="1">
      <c r="G18384" s="488"/>
    </row>
    <row r="18385" spans="7:7" ht="15" customHeight="1">
      <c r="G18385" s="488"/>
    </row>
    <row r="18386" spans="7:7" ht="15" customHeight="1">
      <c r="G18386" s="488"/>
    </row>
    <row r="18387" spans="7:7" ht="15" customHeight="1">
      <c r="G18387" s="488"/>
    </row>
    <row r="18388" spans="7:7" ht="15" customHeight="1">
      <c r="G18388" s="488"/>
    </row>
    <row r="18389" spans="7:7" ht="15" customHeight="1">
      <c r="G18389" s="488"/>
    </row>
    <row r="18390" spans="7:7" ht="15" customHeight="1">
      <c r="G18390" s="488"/>
    </row>
    <row r="18391" spans="7:7" ht="15" customHeight="1">
      <c r="G18391" s="488"/>
    </row>
    <row r="18392" spans="7:7" ht="15" customHeight="1">
      <c r="G18392" s="488"/>
    </row>
    <row r="18393" spans="7:7" ht="15" customHeight="1">
      <c r="G18393" s="488"/>
    </row>
    <row r="18394" spans="7:7" ht="15" customHeight="1">
      <c r="G18394" s="488"/>
    </row>
    <row r="18395" spans="7:7" ht="15" customHeight="1">
      <c r="G18395" s="488"/>
    </row>
    <row r="18396" spans="7:7" ht="15" customHeight="1">
      <c r="G18396" s="488"/>
    </row>
    <row r="18397" spans="7:7" ht="15" customHeight="1">
      <c r="G18397" s="488"/>
    </row>
    <row r="18398" spans="7:7" ht="15" customHeight="1">
      <c r="G18398" s="488"/>
    </row>
    <row r="18399" spans="7:7" ht="15" customHeight="1">
      <c r="G18399" s="488"/>
    </row>
    <row r="18400" spans="7:7" ht="15" customHeight="1">
      <c r="G18400" s="488"/>
    </row>
    <row r="18401" spans="7:7" ht="15" customHeight="1">
      <c r="G18401" s="488"/>
    </row>
    <row r="18402" spans="7:7" ht="15" customHeight="1">
      <c r="G18402" s="488"/>
    </row>
    <row r="18403" spans="7:7" ht="15" customHeight="1">
      <c r="G18403" s="488"/>
    </row>
    <row r="18404" spans="7:7" ht="15" customHeight="1">
      <c r="G18404" s="488"/>
    </row>
    <row r="18405" spans="7:7" ht="15" customHeight="1">
      <c r="G18405" s="488"/>
    </row>
    <row r="18406" spans="7:7" ht="15" customHeight="1">
      <c r="G18406" s="488"/>
    </row>
    <row r="18407" spans="7:7" ht="15" customHeight="1">
      <c r="G18407" s="488"/>
    </row>
    <row r="18408" spans="7:7" ht="15" customHeight="1">
      <c r="G18408" s="488"/>
    </row>
    <row r="18409" spans="7:7" ht="15" customHeight="1">
      <c r="G18409" s="488"/>
    </row>
    <row r="18410" spans="7:7" ht="15" customHeight="1">
      <c r="G18410" s="488"/>
    </row>
    <row r="18411" spans="7:7" ht="15" customHeight="1">
      <c r="G18411" s="488"/>
    </row>
    <row r="18412" spans="7:7" ht="15" customHeight="1">
      <c r="G18412" s="488"/>
    </row>
    <row r="18413" spans="7:7" ht="15" customHeight="1">
      <c r="G18413" s="488"/>
    </row>
    <row r="18414" spans="7:7" ht="15" customHeight="1">
      <c r="G18414" s="488"/>
    </row>
    <row r="18415" spans="7:7" ht="15" customHeight="1">
      <c r="G18415" s="488"/>
    </row>
    <row r="18416" spans="7:7" ht="15" customHeight="1">
      <c r="G18416" s="488"/>
    </row>
    <row r="18417" spans="7:7" ht="15" customHeight="1">
      <c r="G18417" s="488"/>
    </row>
    <row r="18418" spans="7:7" ht="15" customHeight="1">
      <c r="G18418" s="488"/>
    </row>
    <row r="18419" spans="7:7" ht="15" customHeight="1">
      <c r="G18419" s="488"/>
    </row>
    <row r="18420" spans="7:7" ht="15" customHeight="1">
      <c r="G18420" s="488"/>
    </row>
    <row r="18421" spans="7:7" ht="15" customHeight="1">
      <c r="G18421" s="488"/>
    </row>
    <row r="18422" spans="7:7" ht="15" customHeight="1">
      <c r="G18422" s="488"/>
    </row>
    <row r="18423" spans="7:7" ht="15" customHeight="1">
      <c r="G18423" s="488"/>
    </row>
    <row r="18424" spans="7:7" ht="15" customHeight="1">
      <c r="G18424" s="488"/>
    </row>
    <row r="18425" spans="7:7" ht="15" customHeight="1">
      <c r="G18425" s="488"/>
    </row>
    <row r="18426" spans="7:7" ht="15" customHeight="1">
      <c r="G18426" s="488"/>
    </row>
    <row r="18427" spans="7:7" ht="15" customHeight="1">
      <c r="G18427" s="488"/>
    </row>
    <row r="18428" spans="7:7" ht="15" customHeight="1">
      <c r="G18428" s="488"/>
    </row>
    <row r="18429" spans="7:7" ht="15" customHeight="1">
      <c r="G18429" s="488"/>
    </row>
    <row r="18430" spans="7:7" ht="15" customHeight="1">
      <c r="G18430" s="488"/>
    </row>
    <row r="18431" spans="7:7" ht="15" customHeight="1">
      <c r="G18431" s="488"/>
    </row>
    <row r="18432" spans="7:7" ht="15" customHeight="1">
      <c r="G18432" s="488"/>
    </row>
    <row r="18433" spans="7:7" ht="15" customHeight="1">
      <c r="G18433" s="488"/>
    </row>
    <row r="18434" spans="7:7" ht="15" customHeight="1">
      <c r="G18434" s="488"/>
    </row>
    <row r="18435" spans="7:7" ht="15" customHeight="1">
      <c r="G18435" s="488"/>
    </row>
    <row r="18436" spans="7:7" ht="15" customHeight="1">
      <c r="G18436" s="488"/>
    </row>
    <row r="18437" spans="7:7" ht="15" customHeight="1">
      <c r="G18437" s="488"/>
    </row>
    <row r="18438" spans="7:7" ht="15" customHeight="1">
      <c r="G18438" s="488"/>
    </row>
    <row r="18439" spans="7:7" ht="15" customHeight="1">
      <c r="G18439" s="488"/>
    </row>
    <row r="18440" spans="7:7" ht="15" customHeight="1">
      <c r="G18440" s="488"/>
    </row>
    <row r="18441" spans="7:7" ht="15" customHeight="1">
      <c r="G18441" s="488"/>
    </row>
    <row r="18442" spans="7:7" ht="15" customHeight="1">
      <c r="G18442" s="488"/>
    </row>
    <row r="18443" spans="7:7" ht="15" customHeight="1">
      <c r="G18443" s="488"/>
    </row>
    <row r="18444" spans="7:7" ht="15" customHeight="1">
      <c r="G18444" s="488"/>
    </row>
    <row r="18445" spans="7:7" ht="15" customHeight="1">
      <c r="G18445" s="488"/>
    </row>
    <row r="18446" spans="7:7" ht="15" customHeight="1">
      <c r="G18446" s="488"/>
    </row>
    <row r="18447" spans="7:7" ht="15" customHeight="1">
      <c r="G18447" s="488"/>
    </row>
    <row r="18448" spans="7:7" ht="15" customHeight="1">
      <c r="G18448" s="488"/>
    </row>
    <row r="18449" spans="7:7" ht="15" customHeight="1">
      <c r="G18449" s="488"/>
    </row>
    <row r="18450" spans="7:7" ht="15" customHeight="1">
      <c r="G18450" s="488"/>
    </row>
    <row r="18451" spans="7:7" ht="15" customHeight="1">
      <c r="G18451" s="488"/>
    </row>
    <row r="18452" spans="7:7" ht="15" customHeight="1">
      <c r="G18452" s="488"/>
    </row>
    <row r="18453" spans="7:7" ht="15" customHeight="1">
      <c r="G18453" s="488"/>
    </row>
    <row r="18454" spans="7:7" ht="15" customHeight="1">
      <c r="G18454" s="488"/>
    </row>
    <row r="18455" spans="7:7" ht="15" customHeight="1">
      <c r="G18455" s="488"/>
    </row>
    <row r="18456" spans="7:7" ht="15" customHeight="1">
      <c r="G18456" s="488"/>
    </row>
    <row r="18457" spans="7:7" ht="15" customHeight="1">
      <c r="G18457" s="488"/>
    </row>
    <row r="18458" spans="7:7" ht="15" customHeight="1">
      <c r="G18458" s="488"/>
    </row>
    <row r="18459" spans="7:7" ht="15" customHeight="1">
      <c r="G18459" s="488"/>
    </row>
    <row r="18460" spans="7:7" ht="15" customHeight="1">
      <c r="G18460" s="488"/>
    </row>
    <row r="18461" spans="7:7" ht="15" customHeight="1">
      <c r="G18461" s="488"/>
    </row>
    <row r="18462" spans="7:7" ht="15" customHeight="1">
      <c r="G18462" s="488"/>
    </row>
    <row r="18463" spans="7:7" ht="15" customHeight="1">
      <c r="G18463" s="488"/>
    </row>
    <row r="18464" spans="7:7" ht="15" customHeight="1">
      <c r="G18464" s="488"/>
    </row>
    <row r="18465" spans="7:7" ht="15" customHeight="1">
      <c r="G18465" s="488"/>
    </row>
    <row r="18466" spans="7:7" ht="15" customHeight="1">
      <c r="G18466" s="488"/>
    </row>
    <row r="18467" spans="7:7" ht="15" customHeight="1">
      <c r="G18467" s="488"/>
    </row>
    <row r="18468" spans="7:7" ht="15" customHeight="1">
      <c r="G18468" s="488"/>
    </row>
    <row r="18469" spans="7:7" ht="15" customHeight="1">
      <c r="G18469" s="488"/>
    </row>
    <row r="18470" spans="7:7" ht="15" customHeight="1">
      <c r="G18470" s="488"/>
    </row>
    <row r="18471" spans="7:7" ht="15" customHeight="1">
      <c r="G18471" s="488"/>
    </row>
    <row r="18472" spans="7:7" ht="15" customHeight="1">
      <c r="G18472" s="488"/>
    </row>
    <row r="18473" spans="7:7" ht="15" customHeight="1">
      <c r="G18473" s="488"/>
    </row>
    <row r="18474" spans="7:7" ht="15" customHeight="1">
      <c r="G18474" s="488"/>
    </row>
    <row r="18475" spans="7:7" ht="15" customHeight="1">
      <c r="G18475" s="488"/>
    </row>
    <row r="18476" spans="7:7" ht="15" customHeight="1">
      <c r="G18476" s="488"/>
    </row>
    <row r="18477" spans="7:7" ht="15" customHeight="1">
      <c r="G18477" s="488"/>
    </row>
    <row r="18478" spans="7:7" ht="15" customHeight="1">
      <c r="G18478" s="488"/>
    </row>
    <row r="18479" spans="7:7" ht="15" customHeight="1">
      <c r="G18479" s="488"/>
    </row>
    <row r="18480" spans="7:7" ht="15" customHeight="1">
      <c r="G18480" s="488"/>
    </row>
    <row r="18481" spans="7:7" ht="15" customHeight="1">
      <c r="G18481" s="488"/>
    </row>
    <row r="18482" spans="7:7" ht="15" customHeight="1">
      <c r="G18482" s="488"/>
    </row>
    <row r="18483" spans="7:7" ht="15" customHeight="1">
      <c r="G18483" s="488"/>
    </row>
    <row r="18484" spans="7:7" ht="15" customHeight="1">
      <c r="G18484" s="488"/>
    </row>
    <row r="18485" spans="7:7" ht="15" customHeight="1">
      <c r="G18485" s="488"/>
    </row>
    <row r="18486" spans="7:7" ht="15" customHeight="1">
      <c r="G18486" s="488"/>
    </row>
    <row r="18487" spans="7:7" ht="15" customHeight="1">
      <c r="G18487" s="488"/>
    </row>
    <row r="18488" spans="7:7" ht="15" customHeight="1">
      <c r="G18488" s="488"/>
    </row>
    <row r="18489" spans="7:7" ht="15" customHeight="1">
      <c r="G18489" s="488"/>
    </row>
    <row r="18490" spans="7:7" ht="15" customHeight="1">
      <c r="G18490" s="488"/>
    </row>
    <row r="18491" spans="7:7" ht="15" customHeight="1">
      <c r="G18491" s="488"/>
    </row>
    <row r="18492" spans="7:7" ht="15" customHeight="1">
      <c r="G18492" s="488"/>
    </row>
    <row r="18493" spans="7:7" ht="15" customHeight="1">
      <c r="G18493" s="488"/>
    </row>
    <row r="18494" spans="7:7" ht="15" customHeight="1">
      <c r="G18494" s="488"/>
    </row>
    <row r="18495" spans="7:7" ht="15" customHeight="1">
      <c r="G18495" s="488"/>
    </row>
    <row r="18496" spans="7:7" ht="15" customHeight="1">
      <c r="G18496" s="488"/>
    </row>
    <row r="18497" spans="7:7" ht="15" customHeight="1">
      <c r="G18497" s="488"/>
    </row>
    <row r="18498" spans="7:7" ht="15" customHeight="1">
      <c r="G18498" s="488"/>
    </row>
    <row r="18499" spans="7:7" ht="15" customHeight="1">
      <c r="G18499" s="488"/>
    </row>
    <row r="18500" spans="7:7" ht="15" customHeight="1">
      <c r="G18500" s="488"/>
    </row>
    <row r="18501" spans="7:7" ht="15" customHeight="1">
      <c r="G18501" s="488"/>
    </row>
    <row r="18502" spans="7:7" ht="15" customHeight="1">
      <c r="G18502" s="488"/>
    </row>
    <row r="18503" spans="7:7" ht="15" customHeight="1">
      <c r="G18503" s="488"/>
    </row>
    <row r="18504" spans="7:7" ht="15" customHeight="1">
      <c r="G18504" s="488"/>
    </row>
    <row r="18505" spans="7:7" ht="15" customHeight="1">
      <c r="G18505" s="488"/>
    </row>
    <row r="18506" spans="7:7" ht="15" customHeight="1">
      <c r="G18506" s="488"/>
    </row>
    <row r="18507" spans="7:7" ht="15" customHeight="1">
      <c r="G18507" s="488"/>
    </row>
    <row r="18508" spans="7:7" ht="15" customHeight="1">
      <c r="G18508" s="488"/>
    </row>
    <row r="18509" spans="7:7" ht="15" customHeight="1">
      <c r="G18509" s="488"/>
    </row>
    <row r="18510" spans="7:7" ht="15" customHeight="1">
      <c r="G18510" s="488"/>
    </row>
    <row r="18511" spans="7:7" ht="15" customHeight="1">
      <c r="G18511" s="488"/>
    </row>
    <row r="18512" spans="7:7" ht="15" customHeight="1">
      <c r="G18512" s="488"/>
    </row>
    <row r="18513" spans="7:7" ht="15" customHeight="1">
      <c r="G18513" s="488"/>
    </row>
    <row r="18514" spans="7:7" ht="15" customHeight="1">
      <c r="G18514" s="488"/>
    </row>
    <row r="18515" spans="7:7" ht="15" customHeight="1">
      <c r="G18515" s="488"/>
    </row>
    <row r="18516" spans="7:7" ht="15" customHeight="1">
      <c r="G18516" s="488"/>
    </row>
    <row r="18517" spans="7:7" ht="15" customHeight="1">
      <c r="G18517" s="488"/>
    </row>
    <row r="18518" spans="7:7" ht="15" customHeight="1">
      <c r="G18518" s="488"/>
    </row>
    <row r="18519" spans="7:7" ht="15" customHeight="1">
      <c r="G18519" s="488"/>
    </row>
    <row r="18520" spans="7:7" ht="15" customHeight="1">
      <c r="G18520" s="488"/>
    </row>
    <row r="18521" spans="7:7" ht="15" customHeight="1">
      <c r="G18521" s="488"/>
    </row>
    <row r="18522" spans="7:7" ht="15" customHeight="1">
      <c r="G18522" s="488"/>
    </row>
    <row r="18523" spans="7:7" ht="15" customHeight="1">
      <c r="G18523" s="488"/>
    </row>
    <row r="18524" spans="7:7" ht="15" customHeight="1">
      <c r="G18524" s="488"/>
    </row>
    <row r="18525" spans="7:7" ht="15" customHeight="1">
      <c r="G18525" s="488"/>
    </row>
    <row r="18526" spans="7:7" ht="15" customHeight="1">
      <c r="G18526" s="488"/>
    </row>
    <row r="18527" spans="7:7" ht="15" customHeight="1">
      <c r="G18527" s="488"/>
    </row>
    <row r="18528" spans="7:7" ht="15" customHeight="1">
      <c r="G18528" s="488"/>
    </row>
    <row r="18529" spans="7:7" ht="15" customHeight="1">
      <c r="G18529" s="488"/>
    </row>
    <row r="18530" spans="7:7" ht="15" customHeight="1">
      <c r="G18530" s="488"/>
    </row>
    <row r="18531" spans="7:7" ht="15" customHeight="1">
      <c r="G18531" s="488"/>
    </row>
    <row r="18532" spans="7:7" ht="15" customHeight="1">
      <c r="G18532" s="488"/>
    </row>
    <row r="18533" spans="7:7" ht="15" customHeight="1">
      <c r="G18533" s="488"/>
    </row>
    <row r="18534" spans="7:7" ht="15" customHeight="1">
      <c r="G18534" s="488"/>
    </row>
    <row r="18535" spans="7:7" ht="15" customHeight="1">
      <c r="G18535" s="488"/>
    </row>
    <row r="18536" spans="7:7" ht="15" customHeight="1">
      <c r="G18536" s="488"/>
    </row>
    <row r="18537" spans="7:7" ht="15" customHeight="1">
      <c r="G18537" s="488"/>
    </row>
    <row r="18538" spans="7:7" ht="15" customHeight="1">
      <c r="G18538" s="488"/>
    </row>
    <row r="18539" spans="7:7" ht="15" customHeight="1">
      <c r="G18539" s="488"/>
    </row>
    <row r="18540" spans="7:7" ht="15" customHeight="1">
      <c r="G18540" s="488"/>
    </row>
    <row r="18541" spans="7:7" ht="15" customHeight="1">
      <c r="G18541" s="488"/>
    </row>
    <row r="18542" spans="7:7" ht="15" customHeight="1">
      <c r="G18542" s="488"/>
    </row>
    <row r="18543" spans="7:7" ht="15" customHeight="1">
      <c r="G18543" s="488"/>
    </row>
    <row r="18544" spans="7:7" ht="15" customHeight="1">
      <c r="G18544" s="488"/>
    </row>
    <row r="18545" spans="7:7" ht="15" customHeight="1">
      <c r="G18545" s="488"/>
    </row>
    <row r="18546" spans="7:7" ht="15" customHeight="1">
      <c r="G18546" s="488"/>
    </row>
    <row r="18547" spans="7:7" ht="15" customHeight="1">
      <c r="G18547" s="488"/>
    </row>
    <row r="18548" spans="7:7" ht="15" customHeight="1">
      <c r="G18548" s="488"/>
    </row>
    <row r="18549" spans="7:7" ht="15" customHeight="1">
      <c r="G18549" s="488"/>
    </row>
    <row r="18550" spans="7:7" ht="15" customHeight="1">
      <c r="G18550" s="488"/>
    </row>
    <row r="18551" spans="7:7" ht="15" customHeight="1">
      <c r="G18551" s="488"/>
    </row>
    <row r="18552" spans="7:7" ht="15" customHeight="1">
      <c r="G18552" s="488"/>
    </row>
    <row r="18553" spans="7:7" ht="15" customHeight="1">
      <c r="G18553" s="488"/>
    </row>
    <row r="18554" spans="7:7" ht="15" customHeight="1">
      <c r="G18554" s="488"/>
    </row>
    <row r="18555" spans="7:7" ht="15" customHeight="1">
      <c r="G18555" s="488"/>
    </row>
    <row r="18556" spans="7:7" ht="15" customHeight="1">
      <c r="G18556" s="488"/>
    </row>
    <row r="18557" spans="7:7" ht="15" customHeight="1">
      <c r="G18557" s="488"/>
    </row>
    <row r="18558" spans="7:7" ht="15" customHeight="1">
      <c r="G18558" s="488"/>
    </row>
    <row r="18559" spans="7:7" ht="15" customHeight="1">
      <c r="G18559" s="488"/>
    </row>
    <row r="18560" spans="7:7" ht="15" customHeight="1">
      <c r="G18560" s="488"/>
    </row>
    <row r="18561" spans="7:7" ht="15" customHeight="1">
      <c r="G18561" s="488"/>
    </row>
    <row r="18562" spans="7:7" ht="15" customHeight="1">
      <c r="G18562" s="488"/>
    </row>
    <row r="18563" spans="7:7" ht="15" customHeight="1">
      <c r="G18563" s="488"/>
    </row>
    <row r="18564" spans="7:7" ht="15" customHeight="1">
      <c r="G18564" s="488"/>
    </row>
    <row r="18565" spans="7:7" ht="15" customHeight="1">
      <c r="G18565" s="488"/>
    </row>
    <row r="18566" spans="7:7" ht="15" customHeight="1">
      <c r="G18566" s="488"/>
    </row>
    <row r="18567" spans="7:7" ht="15" customHeight="1">
      <c r="G18567" s="488"/>
    </row>
    <row r="18568" spans="7:7" ht="15" customHeight="1">
      <c r="G18568" s="488"/>
    </row>
    <row r="18569" spans="7:7" ht="15" customHeight="1">
      <c r="G18569" s="488"/>
    </row>
    <row r="18570" spans="7:7" ht="15" customHeight="1">
      <c r="G18570" s="488"/>
    </row>
    <row r="18571" spans="7:7" ht="15" customHeight="1">
      <c r="G18571" s="488"/>
    </row>
    <row r="18572" spans="7:7" ht="15" customHeight="1">
      <c r="G18572" s="488"/>
    </row>
    <row r="18573" spans="7:7" ht="15" customHeight="1">
      <c r="G18573" s="488"/>
    </row>
    <row r="18574" spans="7:7" ht="15" customHeight="1">
      <c r="G18574" s="488"/>
    </row>
    <row r="18575" spans="7:7" ht="15" customHeight="1">
      <c r="G18575" s="488"/>
    </row>
    <row r="18576" spans="7:7" ht="15" customHeight="1">
      <c r="G18576" s="488"/>
    </row>
    <row r="18577" spans="7:7" ht="15" customHeight="1">
      <c r="G18577" s="488"/>
    </row>
    <row r="18578" spans="7:7" ht="15" customHeight="1">
      <c r="G18578" s="488"/>
    </row>
    <row r="18579" spans="7:7" ht="15" customHeight="1">
      <c r="G18579" s="488"/>
    </row>
    <row r="18580" spans="7:7" ht="15" customHeight="1">
      <c r="G18580" s="488"/>
    </row>
    <row r="18581" spans="7:7" ht="15" customHeight="1">
      <c r="G18581" s="488"/>
    </row>
    <row r="18582" spans="7:7" ht="15" customHeight="1">
      <c r="G18582" s="488"/>
    </row>
    <row r="18583" spans="7:7" ht="15" customHeight="1">
      <c r="G18583" s="488"/>
    </row>
    <row r="18584" spans="7:7" ht="15" customHeight="1">
      <c r="G18584" s="488"/>
    </row>
    <row r="18585" spans="7:7" ht="15" customHeight="1">
      <c r="G18585" s="488"/>
    </row>
    <row r="18586" spans="7:7" ht="15" customHeight="1">
      <c r="G18586" s="488"/>
    </row>
    <row r="18587" spans="7:7" ht="15" customHeight="1">
      <c r="G18587" s="488"/>
    </row>
    <row r="18588" spans="7:7" ht="15" customHeight="1">
      <c r="G18588" s="488"/>
    </row>
    <row r="18589" spans="7:7" ht="15" customHeight="1">
      <c r="G18589" s="488"/>
    </row>
    <row r="18590" spans="7:7" ht="15" customHeight="1">
      <c r="G18590" s="488"/>
    </row>
    <row r="18591" spans="7:7" ht="15" customHeight="1">
      <c r="G18591" s="488"/>
    </row>
    <row r="18592" spans="7:7" ht="15" customHeight="1">
      <c r="G18592" s="488"/>
    </row>
    <row r="18593" spans="7:7" ht="15" customHeight="1">
      <c r="G18593" s="488"/>
    </row>
    <row r="18594" spans="7:7" ht="15" customHeight="1">
      <c r="G18594" s="488"/>
    </row>
    <row r="18595" spans="7:7" ht="15" customHeight="1">
      <c r="G18595" s="488"/>
    </row>
    <row r="18596" spans="7:7" ht="15" customHeight="1">
      <c r="G18596" s="488"/>
    </row>
    <row r="18597" spans="7:7" ht="15" customHeight="1">
      <c r="G18597" s="488"/>
    </row>
    <row r="18598" spans="7:7" ht="15" customHeight="1">
      <c r="G18598" s="488"/>
    </row>
    <row r="18599" spans="7:7" ht="15" customHeight="1">
      <c r="G18599" s="488"/>
    </row>
    <row r="18600" spans="7:7" ht="15" customHeight="1">
      <c r="G18600" s="488"/>
    </row>
    <row r="18601" spans="7:7" ht="15" customHeight="1">
      <c r="G18601" s="488"/>
    </row>
    <row r="18602" spans="7:7" ht="15" customHeight="1">
      <c r="G18602" s="488"/>
    </row>
    <row r="18603" spans="7:7" ht="15" customHeight="1">
      <c r="G18603" s="488"/>
    </row>
    <row r="18604" spans="7:7" ht="15" customHeight="1">
      <c r="G18604" s="488"/>
    </row>
    <row r="18605" spans="7:7" ht="15" customHeight="1">
      <c r="G18605" s="488"/>
    </row>
    <row r="18606" spans="7:7" ht="15" customHeight="1">
      <c r="G18606" s="488"/>
    </row>
    <row r="18607" spans="7:7" ht="15" customHeight="1">
      <c r="G18607" s="488"/>
    </row>
    <row r="18608" spans="7:7" ht="15" customHeight="1">
      <c r="G18608" s="488"/>
    </row>
    <row r="18609" spans="7:7" ht="15" customHeight="1">
      <c r="G18609" s="488"/>
    </row>
    <row r="18610" spans="7:7" ht="15" customHeight="1">
      <c r="G18610" s="488"/>
    </row>
    <row r="18611" spans="7:7" ht="15" customHeight="1">
      <c r="G18611" s="488"/>
    </row>
    <row r="18612" spans="7:7" ht="15" customHeight="1">
      <c r="G18612" s="488"/>
    </row>
    <row r="18613" spans="7:7" ht="15" customHeight="1">
      <c r="G18613" s="488"/>
    </row>
    <row r="18614" spans="7:7" ht="15" customHeight="1">
      <c r="G18614" s="488"/>
    </row>
    <row r="18615" spans="7:7" ht="15" customHeight="1">
      <c r="G18615" s="488"/>
    </row>
    <row r="18616" spans="7:7" ht="15" customHeight="1">
      <c r="G18616" s="488"/>
    </row>
    <row r="18617" spans="7:7" ht="15" customHeight="1">
      <c r="G18617" s="488"/>
    </row>
    <row r="18618" spans="7:7" ht="15" customHeight="1">
      <c r="G18618" s="488"/>
    </row>
    <row r="18619" spans="7:7" ht="15" customHeight="1">
      <c r="G18619" s="488"/>
    </row>
    <row r="18620" spans="7:7" ht="15" customHeight="1">
      <c r="G18620" s="488"/>
    </row>
    <row r="18621" spans="7:7" ht="15" customHeight="1">
      <c r="G18621" s="488"/>
    </row>
    <row r="18622" spans="7:7" ht="15" customHeight="1">
      <c r="G18622" s="488"/>
    </row>
    <row r="18623" spans="7:7" ht="15" customHeight="1">
      <c r="G18623" s="488"/>
    </row>
    <row r="18624" spans="7:7" ht="15" customHeight="1">
      <c r="G18624" s="488"/>
    </row>
    <row r="18625" spans="7:7" ht="15" customHeight="1">
      <c r="G18625" s="488"/>
    </row>
    <row r="18626" spans="7:7" ht="15" customHeight="1">
      <c r="G18626" s="488"/>
    </row>
    <row r="18627" spans="7:7" ht="15" customHeight="1">
      <c r="G18627" s="488"/>
    </row>
    <row r="18628" spans="7:7" ht="15" customHeight="1">
      <c r="G18628" s="488"/>
    </row>
    <row r="18629" spans="7:7" ht="15" customHeight="1">
      <c r="G18629" s="488"/>
    </row>
    <row r="18630" spans="7:7" ht="15" customHeight="1">
      <c r="G18630" s="488"/>
    </row>
    <row r="18631" spans="7:7" ht="15" customHeight="1">
      <c r="G18631" s="488"/>
    </row>
    <row r="18632" spans="7:7" ht="15" customHeight="1">
      <c r="G18632" s="488"/>
    </row>
    <row r="18633" spans="7:7" ht="15" customHeight="1">
      <c r="G18633" s="488"/>
    </row>
    <row r="18634" spans="7:7" ht="15" customHeight="1">
      <c r="G18634" s="488"/>
    </row>
    <row r="18635" spans="7:7" ht="15" customHeight="1">
      <c r="G18635" s="488"/>
    </row>
    <row r="18636" spans="7:7" ht="15" customHeight="1">
      <c r="G18636" s="488"/>
    </row>
    <row r="18637" spans="7:7" ht="15" customHeight="1">
      <c r="G18637" s="488"/>
    </row>
    <row r="18638" spans="7:7" ht="15" customHeight="1">
      <c r="G18638" s="488"/>
    </row>
    <row r="18639" spans="7:7" ht="15" customHeight="1">
      <c r="G18639" s="488"/>
    </row>
    <row r="18640" spans="7:7" ht="15" customHeight="1">
      <c r="G18640" s="488"/>
    </row>
    <row r="18641" spans="7:7" ht="15" customHeight="1">
      <c r="G18641" s="488"/>
    </row>
    <row r="18642" spans="7:7" ht="15" customHeight="1">
      <c r="G18642" s="488"/>
    </row>
    <row r="18643" spans="7:7" ht="15" customHeight="1">
      <c r="G18643" s="488"/>
    </row>
    <row r="18644" spans="7:7" ht="15" customHeight="1">
      <c r="G18644" s="488"/>
    </row>
    <row r="18645" spans="7:7" ht="15" customHeight="1">
      <c r="G18645" s="488"/>
    </row>
    <row r="18646" spans="7:7" ht="15" customHeight="1">
      <c r="G18646" s="488"/>
    </row>
    <row r="18647" spans="7:7" ht="15" customHeight="1">
      <c r="G18647" s="488"/>
    </row>
    <row r="18648" spans="7:7" ht="15" customHeight="1">
      <c r="G18648" s="488"/>
    </row>
    <row r="18649" spans="7:7" ht="15" customHeight="1">
      <c r="G18649" s="488"/>
    </row>
    <row r="18650" spans="7:7" ht="15" customHeight="1">
      <c r="G18650" s="488"/>
    </row>
    <row r="18651" spans="7:7" ht="15" customHeight="1">
      <c r="G18651" s="488"/>
    </row>
    <row r="18652" spans="7:7" ht="15" customHeight="1">
      <c r="G18652" s="488"/>
    </row>
    <row r="18653" spans="7:7" ht="15" customHeight="1">
      <c r="G18653" s="488"/>
    </row>
    <row r="18654" spans="7:7" ht="15" customHeight="1">
      <c r="G18654" s="488"/>
    </row>
    <row r="18655" spans="7:7" ht="15" customHeight="1">
      <c r="G18655" s="488"/>
    </row>
    <row r="18656" spans="7:7" ht="15" customHeight="1">
      <c r="G18656" s="488"/>
    </row>
    <row r="18657" spans="7:7" ht="15" customHeight="1">
      <c r="G18657" s="488"/>
    </row>
    <row r="18658" spans="7:7" ht="15" customHeight="1">
      <c r="G18658" s="488"/>
    </row>
    <row r="18659" spans="7:7" ht="15" customHeight="1">
      <c r="G18659" s="488"/>
    </row>
    <row r="18660" spans="7:7" ht="15" customHeight="1">
      <c r="G18660" s="488"/>
    </row>
    <row r="18661" spans="7:7" ht="15" customHeight="1">
      <c r="G18661" s="488"/>
    </row>
    <row r="18662" spans="7:7" ht="15" customHeight="1">
      <c r="G18662" s="488"/>
    </row>
    <row r="18663" spans="7:7" ht="15" customHeight="1">
      <c r="G18663" s="488"/>
    </row>
    <row r="18664" spans="7:7" ht="15" customHeight="1">
      <c r="G18664" s="488"/>
    </row>
    <row r="18665" spans="7:7" ht="15" customHeight="1">
      <c r="G18665" s="488"/>
    </row>
    <row r="18666" spans="7:7" ht="15" customHeight="1">
      <c r="G18666" s="488"/>
    </row>
    <row r="18667" spans="7:7" ht="15" customHeight="1">
      <c r="G18667" s="488"/>
    </row>
    <row r="18668" spans="7:7" ht="15" customHeight="1">
      <c r="G18668" s="488"/>
    </row>
    <row r="18669" spans="7:7" ht="15" customHeight="1">
      <c r="G18669" s="488"/>
    </row>
    <row r="18670" spans="7:7" ht="15" customHeight="1">
      <c r="G18670" s="488"/>
    </row>
    <row r="18671" spans="7:7" ht="15" customHeight="1">
      <c r="G18671" s="488"/>
    </row>
    <row r="18672" spans="7:7" ht="15" customHeight="1">
      <c r="G18672" s="488"/>
    </row>
    <row r="18673" spans="7:7" ht="15" customHeight="1">
      <c r="G18673" s="488"/>
    </row>
    <row r="18674" spans="7:7" ht="15" customHeight="1">
      <c r="G18674" s="488"/>
    </row>
    <row r="18675" spans="7:7" ht="15" customHeight="1">
      <c r="G18675" s="488"/>
    </row>
    <row r="18676" spans="7:7" ht="15" customHeight="1">
      <c r="G18676" s="488"/>
    </row>
    <row r="18677" spans="7:7" ht="15" customHeight="1">
      <c r="G18677" s="488"/>
    </row>
    <row r="18678" spans="7:7" ht="15" customHeight="1">
      <c r="G18678" s="488"/>
    </row>
    <row r="18679" spans="7:7" ht="15" customHeight="1">
      <c r="G18679" s="488"/>
    </row>
    <row r="18680" spans="7:7" ht="15" customHeight="1">
      <c r="G18680" s="488"/>
    </row>
    <row r="18681" spans="7:7" ht="15" customHeight="1">
      <c r="G18681" s="488"/>
    </row>
    <row r="18682" spans="7:7" ht="15" customHeight="1">
      <c r="G18682" s="488"/>
    </row>
    <row r="18683" spans="7:7" ht="15" customHeight="1">
      <c r="G18683" s="488"/>
    </row>
    <row r="18684" spans="7:7" ht="15" customHeight="1">
      <c r="G18684" s="488"/>
    </row>
    <row r="18685" spans="7:7" ht="15" customHeight="1">
      <c r="G18685" s="488"/>
    </row>
    <row r="18686" spans="7:7" ht="15" customHeight="1">
      <c r="G18686" s="488"/>
    </row>
    <row r="18687" spans="7:7" ht="15" customHeight="1">
      <c r="G18687" s="488"/>
    </row>
    <row r="18688" spans="7:7" ht="15" customHeight="1">
      <c r="G18688" s="488"/>
    </row>
    <row r="18689" spans="7:7" ht="15" customHeight="1">
      <c r="G18689" s="488"/>
    </row>
    <row r="18690" spans="7:7" ht="15" customHeight="1">
      <c r="G18690" s="488"/>
    </row>
    <row r="18691" spans="7:7" ht="15" customHeight="1">
      <c r="G18691" s="488"/>
    </row>
    <row r="18692" spans="7:7" ht="15" customHeight="1">
      <c r="G18692" s="488"/>
    </row>
    <row r="18693" spans="7:7" ht="15" customHeight="1">
      <c r="G18693" s="488"/>
    </row>
    <row r="18694" spans="7:7" ht="15" customHeight="1">
      <c r="G18694" s="488"/>
    </row>
    <row r="18695" spans="7:7" ht="15" customHeight="1">
      <c r="G18695" s="488"/>
    </row>
    <row r="18696" spans="7:7" ht="15" customHeight="1">
      <c r="G18696" s="488"/>
    </row>
    <row r="18697" spans="7:7" ht="15" customHeight="1">
      <c r="G18697" s="488"/>
    </row>
    <row r="18698" spans="7:7" ht="15" customHeight="1">
      <c r="G18698" s="488"/>
    </row>
    <row r="18699" spans="7:7" ht="15" customHeight="1">
      <c r="G18699" s="488"/>
    </row>
    <row r="18700" spans="7:7" ht="15" customHeight="1">
      <c r="G18700" s="488"/>
    </row>
    <row r="18701" spans="7:7" ht="15" customHeight="1">
      <c r="G18701" s="488"/>
    </row>
    <row r="18702" spans="7:7" ht="15" customHeight="1">
      <c r="G18702" s="488"/>
    </row>
    <row r="18703" spans="7:7" ht="15" customHeight="1">
      <c r="G18703" s="488"/>
    </row>
    <row r="18704" spans="7:7" ht="15" customHeight="1">
      <c r="G18704" s="488"/>
    </row>
    <row r="18705" spans="7:7" ht="15" customHeight="1">
      <c r="G18705" s="488"/>
    </row>
    <row r="18706" spans="7:7" ht="15" customHeight="1">
      <c r="G18706" s="488"/>
    </row>
    <row r="18707" spans="7:7" ht="15" customHeight="1">
      <c r="G18707" s="488"/>
    </row>
    <row r="18708" spans="7:7" ht="15" customHeight="1">
      <c r="G18708" s="488"/>
    </row>
    <row r="18709" spans="7:7" ht="15" customHeight="1">
      <c r="G18709" s="488"/>
    </row>
    <row r="18710" spans="7:7" ht="15" customHeight="1">
      <c r="G18710" s="488"/>
    </row>
    <row r="18711" spans="7:7" ht="15" customHeight="1">
      <c r="G18711" s="488"/>
    </row>
    <row r="18712" spans="7:7" ht="15" customHeight="1">
      <c r="G18712" s="488"/>
    </row>
    <row r="18713" spans="7:7" ht="15" customHeight="1">
      <c r="G18713" s="488"/>
    </row>
    <row r="18714" spans="7:7" ht="15" customHeight="1">
      <c r="G18714" s="488"/>
    </row>
    <row r="18715" spans="7:7" ht="15" customHeight="1">
      <c r="G18715" s="488"/>
    </row>
    <row r="18716" spans="7:7" ht="15" customHeight="1">
      <c r="G18716" s="488"/>
    </row>
    <row r="18717" spans="7:7" ht="15" customHeight="1">
      <c r="G18717" s="488"/>
    </row>
    <row r="18718" spans="7:7" ht="15" customHeight="1">
      <c r="G18718" s="488"/>
    </row>
    <row r="18719" spans="7:7" ht="15" customHeight="1">
      <c r="G18719" s="488"/>
    </row>
    <row r="18720" spans="7:7" ht="15" customHeight="1">
      <c r="G18720" s="488"/>
    </row>
    <row r="18721" spans="7:7" ht="15" customHeight="1">
      <c r="G18721" s="488"/>
    </row>
    <row r="18722" spans="7:7" ht="15" customHeight="1">
      <c r="G18722" s="488"/>
    </row>
    <row r="18723" spans="7:7" ht="15" customHeight="1">
      <c r="G18723" s="488"/>
    </row>
    <row r="18724" spans="7:7" ht="15" customHeight="1">
      <c r="G18724" s="488"/>
    </row>
    <row r="18725" spans="7:7" ht="15" customHeight="1">
      <c r="G18725" s="488"/>
    </row>
    <row r="18726" spans="7:7" ht="15" customHeight="1">
      <c r="G18726" s="488"/>
    </row>
    <row r="18727" spans="7:7" ht="15" customHeight="1">
      <c r="G18727" s="488"/>
    </row>
    <row r="18728" spans="7:7" ht="15" customHeight="1">
      <c r="G18728" s="488"/>
    </row>
    <row r="18729" spans="7:7" ht="15" customHeight="1">
      <c r="G18729" s="488"/>
    </row>
    <row r="18730" spans="7:7" ht="15" customHeight="1">
      <c r="G18730" s="488"/>
    </row>
    <row r="18731" spans="7:7" ht="15" customHeight="1">
      <c r="G18731" s="488"/>
    </row>
    <row r="18732" spans="7:7" ht="15" customHeight="1">
      <c r="G18732" s="488"/>
    </row>
    <row r="18733" spans="7:7" ht="15" customHeight="1">
      <c r="G18733" s="488"/>
    </row>
    <row r="18734" spans="7:7" ht="15" customHeight="1">
      <c r="G18734" s="488"/>
    </row>
    <row r="18735" spans="7:7" ht="15" customHeight="1">
      <c r="G18735" s="488"/>
    </row>
    <row r="18736" spans="7:7" ht="15" customHeight="1">
      <c r="G18736" s="488"/>
    </row>
    <row r="18737" spans="7:7" ht="15" customHeight="1">
      <c r="G18737" s="488"/>
    </row>
    <row r="18738" spans="7:7" ht="15" customHeight="1">
      <c r="G18738" s="488"/>
    </row>
    <row r="18739" spans="7:7" ht="15" customHeight="1">
      <c r="G18739" s="488"/>
    </row>
    <row r="18740" spans="7:7" ht="15" customHeight="1">
      <c r="G18740" s="488"/>
    </row>
    <row r="18741" spans="7:7" ht="15" customHeight="1">
      <c r="G18741" s="488"/>
    </row>
    <row r="18742" spans="7:7" ht="15" customHeight="1">
      <c r="G18742" s="488"/>
    </row>
    <row r="18743" spans="7:7" ht="15" customHeight="1">
      <c r="G18743" s="488"/>
    </row>
    <row r="18744" spans="7:7" ht="15" customHeight="1">
      <c r="G18744" s="488"/>
    </row>
    <row r="18745" spans="7:7" ht="15" customHeight="1">
      <c r="G18745" s="488"/>
    </row>
    <row r="18746" spans="7:7" ht="15" customHeight="1">
      <c r="G18746" s="488"/>
    </row>
    <row r="18747" spans="7:7" ht="15" customHeight="1">
      <c r="G18747" s="488"/>
    </row>
    <row r="18748" spans="7:7" ht="15" customHeight="1">
      <c r="G18748" s="488"/>
    </row>
    <row r="18749" spans="7:7" ht="15" customHeight="1">
      <c r="G18749" s="488"/>
    </row>
    <row r="18750" spans="7:7" ht="15" customHeight="1">
      <c r="G18750" s="488"/>
    </row>
    <row r="18751" spans="7:7" ht="15" customHeight="1">
      <c r="G18751" s="488"/>
    </row>
    <row r="18752" spans="7:7" ht="15" customHeight="1">
      <c r="G18752" s="488"/>
    </row>
    <row r="18753" spans="7:7" ht="15" customHeight="1">
      <c r="G18753" s="488"/>
    </row>
    <row r="18754" spans="7:7" ht="15" customHeight="1">
      <c r="G18754" s="488"/>
    </row>
    <row r="18755" spans="7:7" ht="15" customHeight="1">
      <c r="G18755" s="488"/>
    </row>
    <row r="18756" spans="7:7" ht="15" customHeight="1">
      <c r="G18756" s="488"/>
    </row>
    <row r="18757" spans="7:7" ht="15" customHeight="1">
      <c r="G18757" s="488"/>
    </row>
    <row r="18758" spans="7:7" ht="15" customHeight="1">
      <c r="G18758" s="488"/>
    </row>
    <row r="18759" spans="7:7" ht="15" customHeight="1">
      <c r="G18759" s="488"/>
    </row>
    <row r="18760" spans="7:7" ht="15" customHeight="1">
      <c r="G18760" s="488"/>
    </row>
    <row r="18761" spans="7:7" ht="15" customHeight="1">
      <c r="G18761" s="488"/>
    </row>
    <row r="18762" spans="7:7" ht="15" customHeight="1">
      <c r="G18762" s="488"/>
    </row>
    <row r="18763" spans="7:7" ht="15" customHeight="1">
      <c r="G18763" s="488"/>
    </row>
    <row r="18764" spans="7:7" ht="15" customHeight="1">
      <c r="G18764" s="488"/>
    </row>
    <row r="18765" spans="7:7" ht="15" customHeight="1">
      <c r="G18765" s="488"/>
    </row>
    <row r="18766" spans="7:7" ht="15" customHeight="1">
      <c r="G18766" s="488"/>
    </row>
    <row r="18767" spans="7:7" ht="15" customHeight="1">
      <c r="G18767" s="488"/>
    </row>
    <row r="18768" spans="7:7" ht="15" customHeight="1">
      <c r="G18768" s="488"/>
    </row>
    <row r="18769" spans="7:7" ht="15" customHeight="1">
      <c r="G18769" s="488"/>
    </row>
    <row r="18770" spans="7:7" ht="15" customHeight="1">
      <c r="G18770" s="488"/>
    </row>
    <row r="18771" spans="7:7" ht="15" customHeight="1">
      <c r="G18771" s="488"/>
    </row>
    <row r="18772" spans="7:7" ht="15" customHeight="1">
      <c r="G18772" s="488"/>
    </row>
    <row r="18773" spans="7:7" ht="15" customHeight="1">
      <c r="G18773" s="488"/>
    </row>
    <row r="18774" spans="7:7" ht="15" customHeight="1">
      <c r="G18774" s="488"/>
    </row>
    <row r="18775" spans="7:7" ht="15" customHeight="1">
      <c r="G18775" s="488"/>
    </row>
    <row r="18776" spans="7:7" ht="15" customHeight="1">
      <c r="G18776" s="488"/>
    </row>
    <row r="18777" spans="7:7" ht="15" customHeight="1">
      <c r="G18777" s="488"/>
    </row>
    <row r="18778" spans="7:7" ht="15" customHeight="1">
      <c r="G18778" s="488"/>
    </row>
    <row r="18779" spans="7:7" ht="15" customHeight="1">
      <c r="G18779" s="488"/>
    </row>
    <row r="18780" spans="7:7" ht="15" customHeight="1">
      <c r="G18780" s="488"/>
    </row>
    <row r="18781" spans="7:7" ht="15" customHeight="1">
      <c r="G18781" s="488"/>
    </row>
    <row r="18782" spans="7:7" ht="15" customHeight="1">
      <c r="G18782" s="488"/>
    </row>
    <row r="18783" spans="7:7" ht="15" customHeight="1">
      <c r="G18783" s="488"/>
    </row>
    <row r="18784" spans="7:7" ht="15" customHeight="1">
      <c r="G18784" s="488"/>
    </row>
    <row r="18785" spans="7:7" ht="15" customHeight="1">
      <c r="G18785" s="488"/>
    </row>
    <row r="18786" spans="7:7" ht="15" customHeight="1">
      <c r="G18786" s="488"/>
    </row>
    <row r="18787" spans="7:7" ht="15" customHeight="1">
      <c r="G18787" s="488"/>
    </row>
    <row r="18788" spans="7:7" ht="15" customHeight="1">
      <c r="G18788" s="488"/>
    </row>
    <row r="18789" spans="7:7" ht="15" customHeight="1">
      <c r="G18789" s="488"/>
    </row>
    <row r="18790" spans="7:7" ht="15" customHeight="1">
      <c r="G18790" s="488"/>
    </row>
    <row r="18791" spans="7:7" ht="15" customHeight="1">
      <c r="G18791" s="488"/>
    </row>
    <row r="18792" spans="7:7" ht="15" customHeight="1">
      <c r="G18792" s="488"/>
    </row>
    <row r="18793" spans="7:7" ht="15" customHeight="1">
      <c r="G18793" s="488"/>
    </row>
    <row r="18794" spans="7:7" ht="15" customHeight="1">
      <c r="G18794" s="488"/>
    </row>
    <row r="18795" spans="7:7" ht="15" customHeight="1">
      <c r="G18795" s="488"/>
    </row>
    <row r="18796" spans="7:7" ht="15" customHeight="1">
      <c r="G18796" s="488"/>
    </row>
    <row r="18797" spans="7:7" ht="15" customHeight="1">
      <c r="G18797" s="488"/>
    </row>
    <row r="18798" spans="7:7" ht="15" customHeight="1">
      <c r="G18798" s="488"/>
    </row>
    <row r="18799" spans="7:7" ht="15" customHeight="1">
      <c r="G18799" s="488"/>
    </row>
    <row r="18800" spans="7:7" ht="15" customHeight="1">
      <c r="G18800" s="488"/>
    </row>
    <row r="18801" spans="7:7" ht="15" customHeight="1">
      <c r="G18801" s="488"/>
    </row>
    <row r="18802" spans="7:7" ht="15" customHeight="1">
      <c r="G18802" s="488"/>
    </row>
    <row r="18803" spans="7:7" ht="15" customHeight="1">
      <c r="G18803" s="488"/>
    </row>
    <row r="18804" spans="7:7" ht="15" customHeight="1">
      <c r="G18804" s="488"/>
    </row>
    <row r="18805" spans="7:7" ht="15" customHeight="1">
      <c r="G18805" s="488"/>
    </row>
    <row r="18806" spans="7:7" ht="15" customHeight="1">
      <c r="G18806" s="488"/>
    </row>
    <row r="18807" spans="7:7" ht="15" customHeight="1">
      <c r="G18807" s="488"/>
    </row>
    <row r="18808" spans="7:7" ht="15" customHeight="1">
      <c r="G18808" s="488"/>
    </row>
    <row r="18809" spans="7:7" ht="15" customHeight="1">
      <c r="G18809" s="488"/>
    </row>
    <row r="18810" spans="7:7" ht="15" customHeight="1">
      <c r="G18810" s="488"/>
    </row>
    <row r="18811" spans="7:7" ht="15" customHeight="1">
      <c r="G18811" s="488"/>
    </row>
    <row r="18812" spans="7:7" ht="15" customHeight="1">
      <c r="G18812" s="488"/>
    </row>
    <row r="18813" spans="7:7" ht="15" customHeight="1">
      <c r="G18813" s="488"/>
    </row>
    <row r="18814" spans="7:7" ht="15" customHeight="1">
      <c r="G18814" s="488"/>
    </row>
    <row r="18815" spans="7:7" ht="15" customHeight="1">
      <c r="G18815" s="488"/>
    </row>
    <row r="18816" spans="7:7" ht="15" customHeight="1">
      <c r="G18816" s="488"/>
    </row>
    <row r="18817" spans="7:7" ht="15" customHeight="1">
      <c r="G18817" s="488"/>
    </row>
    <row r="18818" spans="7:7" ht="15" customHeight="1">
      <c r="G18818" s="488"/>
    </row>
    <row r="18819" spans="7:7" ht="15" customHeight="1">
      <c r="G18819" s="488"/>
    </row>
    <row r="18820" spans="7:7" ht="15" customHeight="1">
      <c r="G18820" s="488"/>
    </row>
    <row r="18821" spans="7:7" ht="15" customHeight="1">
      <c r="G18821" s="488"/>
    </row>
    <row r="18822" spans="7:7" ht="15" customHeight="1">
      <c r="G18822" s="488"/>
    </row>
    <row r="18823" spans="7:7" ht="15" customHeight="1">
      <c r="G18823" s="488"/>
    </row>
    <row r="18824" spans="7:7" ht="15" customHeight="1">
      <c r="G18824" s="488"/>
    </row>
    <row r="18825" spans="7:7" ht="15" customHeight="1">
      <c r="G18825" s="488"/>
    </row>
    <row r="18826" spans="7:7" ht="15" customHeight="1">
      <c r="G18826" s="488"/>
    </row>
    <row r="18827" spans="7:7" ht="15" customHeight="1">
      <c r="G18827" s="488"/>
    </row>
    <row r="18828" spans="7:7" ht="15" customHeight="1">
      <c r="G18828" s="488"/>
    </row>
    <row r="18829" spans="7:7" ht="15" customHeight="1">
      <c r="G18829" s="488"/>
    </row>
    <row r="18830" spans="7:7" ht="15" customHeight="1">
      <c r="G18830" s="488"/>
    </row>
    <row r="18831" spans="7:7" ht="15" customHeight="1">
      <c r="G18831" s="488"/>
    </row>
    <row r="18832" spans="7:7" ht="15" customHeight="1">
      <c r="G18832" s="488"/>
    </row>
    <row r="18833" spans="7:7" ht="15" customHeight="1">
      <c r="G18833" s="488"/>
    </row>
    <row r="18834" spans="7:7" ht="15" customHeight="1">
      <c r="G18834" s="488"/>
    </row>
    <row r="18835" spans="7:7" ht="15" customHeight="1">
      <c r="G18835" s="488"/>
    </row>
    <row r="18836" spans="7:7" ht="15" customHeight="1">
      <c r="G18836" s="488"/>
    </row>
    <row r="18837" spans="7:7" ht="15" customHeight="1">
      <c r="G18837" s="488"/>
    </row>
    <row r="18838" spans="7:7" ht="15" customHeight="1">
      <c r="G18838" s="488"/>
    </row>
    <row r="18839" spans="7:7" ht="15" customHeight="1">
      <c r="G18839" s="488"/>
    </row>
    <row r="18840" spans="7:7" ht="15" customHeight="1">
      <c r="G18840" s="488"/>
    </row>
    <row r="18841" spans="7:7" ht="15" customHeight="1">
      <c r="G18841" s="488"/>
    </row>
    <row r="18842" spans="7:7" ht="15" customHeight="1">
      <c r="G18842" s="488"/>
    </row>
    <row r="18843" spans="7:7" ht="15" customHeight="1">
      <c r="G18843" s="488"/>
    </row>
    <row r="18844" spans="7:7" ht="15" customHeight="1">
      <c r="G18844" s="488"/>
    </row>
    <row r="18845" spans="7:7" ht="15" customHeight="1">
      <c r="G18845" s="488"/>
    </row>
    <row r="18846" spans="7:7" ht="15" customHeight="1">
      <c r="G18846" s="488"/>
    </row>
    <row r="18847" spans="7:7" ht="15" customHeight="1">
      <c r="G18847" s="488"/>
    </row>
    <row r="18848" spans="7:7" ht="15" customHeight="1">
      <c r="G18848" s="488"/>
    </row>
    <row r="18849" spans="7:7" ht="15" customHeight="1">
      <c r="G18849" s="488"/>
    </row>
    <row r="18850" spans="7:7" ht="15" customHeight="1">
      <c r="G18850" s="488"/>
    </row>
    <row r="18851" spans="7:7" ht="15" customHeight="1">
      <c r="G18851" s="488"/>
    </row>
    <row r="18852" spans="7:7" ht="15" customHeight="1">
      <c r="G18852" s="488"/>
    </row>
    <row r="18853" spans="7:7" ht="15" customHeight="1">
      <c r="G18853" s="488"/>
    </row>
    <row r="18854" spans="7:7" ht="15" customHeight="1">
      <c r="G18854" s="488"/>
    </row>
    <row r="18855" spans="7:7" ht="15" customHeight="1">
      <c r="G18855" s="488"/>
    </row>
    <row r="18856" spans="7:7" ht="15" customHeight="1">
      <c r="G18856" s="488"/>
    </row>
    <row r="18857" spans="7:7" ht="15" customHeight="1">
      <c r="G18857" s="488"/>
    </row>
    <row r="18858" spans="7:7" ht="15" customHeight="1">
      <c r="G18858" s="488"/>
    </row>
    <row r="18859" spans="7:7" ht="15" customHeight="1">
      <c r="G18859" s="488"/>
    </row>
    <row r="18860" spans="7:7" ht="15" customHeight="1">
      <c r="G18860" s="488"/>
    </row>
    <row r="18861" spans="7:7" ht="15" customHeight="1">
      <c r="G18861" s="488"/>
    </row>
    <row r="18862" spans="7:7" ht="15" customHeight="1">
      <c r="G18862" s="488"/>
    </row>
    <row r="18863" spans="7:7" ht="15" customHeight="1">
      <c r="G18863" s="488"/>
    </row>
    <row r="18864" spans="7:7" ht="15" customHeight="1">
      <c r="G18864" s="488"/>
    </row>
    <row r="18865" spans="7:7" ht="15" customHeight="1">
      <c r="G18865" s="488"/>
    </row>
    <row r="18866" spans="7:7" ht="15" customHeight="1">
      <c r="G18866" s="488"/>
    </row>
    <row r="18867" spans="7:7" ht="15" customHeight="1">
      <c r="G18867" s="488"/>
    </row>
    <row r="18868" spans="7:7" ht="15" customHeight="1">
      <c r="G18868" s="488"/>
    </row>
    <row r="18869" spans="7:7" ht="15" customHeight="1">
      <c r="G18869" s="488"/>
    </row>
    <row r="18870" spans="7:7" ht="15" customHeight="1">
      <c r="G18870" s="488"/>
    </row>
    <row r="18871" spans="7:7" ht="15" customHeight="1">
      <c r="G18871" s="488"/>
    </row>
    <row r="18872" spans="7:7" ht="15" customHeight="1">
      <c r="G18872" s="488"/>
    </row>
    <row r="18873" spans="7:7" ht="15" customHeight="1">
      <c r="G18873" s="488"/>
    </row>
    <row r="18874" spans="7:7" ht="15" customHeight="1">
      <c r="G18874" s="488"/>
    </row>
    <row r="18875" spans="7:7" ht="15" customHeight="1">
      <c r="G18875" s="488"/>
    </row>
    <row r="18876" spans="7:7" ht="15" customHeight="1">
      <c r="G18876" s="488"/>
    </row>
    <row r="18877" spans="7:7" ht="15" customHeight="1">
      <c r="G18877" s="488"/>
    </row>
    <row r="18878" spans="7:7" ht="15" customHeight="1">
      <c r="G18878" s="488"/>
    </row>
    <row r="18879" spans="7:7" ht="15" customHeight="1">
      <c r="G18879" s="488"/>
    </row>
    <row r="18880" spans="7:7" ht="15" customHeight="1">
      <c r="G18880" s="488"/>
    </row>
    <row r="18881" spans="7:7" ht="15" customHeight="1">
      <c r="G18881" s="488"/>
    </row>
    <row r="18882" spans="7:7" ht="15" customHeight="1">
      <c r="G18882" s="488"/>
    </row>
    <row r="18883" spans="7:7" ht="15" customHeight="1">
      <c r="G18883" s="488"/>
    </row>
    <row r="18884" spans="7:7" ht="15" customHeight="1">
      <c r="G18884" s="488"/>
    </row>
    <row r="18885" spans="7:7" ht="15" customHeight="1">
      <c r="G18885" s="488"/>
    </row>
    <row r="18886" spans="7:7" ht="15" customHeight="1">
      <c r="G18886" s="488"/>
    </row>
    <row r="18887" spans="7:7" ht="15" customHeight="1">
      <c r="G18887" s="488"/>
    </row>
    <row r="18888" spans="7:7" ht="15" customHeight="1">
      <c r="G18888" s="488"/>
    </row>
    <row r="18889" spans="7:7" ht="15" customHeight="1">
      <c r="G18889" s="488"/>
    </row>
    <row r="18890" spans="7:7" ht="15" customHeight="1">
      <c r="G18890" s="488"/>
    </row>
    <row r="18891" spans="7:7" ht="15" customHeight="1">
      <c r="G18891" s="488"/>
    </row>
    <row r="18892" spans="7:7" ht="15" customHeight="1">
      <c r="G18892" s="488"/>
    </row>
    <row r="18893" spans="7:7" ht="15" customHeight="1">
      <c r="G18893" s="488"/>
    </row>
    <row r="18894" spans="7:7" ht="15" customHeight="1">
      <c r="G18894" s="488"/>
    </row>
    <row r="18895" spans="7:7" ht="15" customHeight="1">
      <c r="G18895" s="488"/>
    </row>
    <row r="18896" spans="7:7" ht="15" customHeight="1">
      <c r="G18896" s="488"/>
    </row>
    <row r="18897" spans="7:7" ht="15" customHeight="1">
      <c r="G18897" s="488"/>
    </row>
    <row r="18898" spans="7:7" ht="15" customHeight="1">
      <c r="G18898" s="488"/>
    </row>
    <row r="18899" spans="7:7" ht="15" customHeight="1">
      <c r="G18899" s="488"/>
    </row>
    <row r="18900" spans="7:7" ht="15" customHeight="1">
      <c r="G18900" s="488"/>
    </row>
    <row r="18901" spans="7:7" ht="15" customHeight="1">
      <c r="G18901" s="488"/>
    </row>
    <row r="18902" spans="7:7" ht="15" customHeight="1">
      <c r="G18902" s="488"/>
    </row>
    <row r="18903" spans="7:7" ht="15" customHeight="1">
      <c r="G18903" s="488"/>
    </row>
    <row r="18904" spans="7:7" ht="15" customHeight="1">
      <c r="G18904" s="488"/>
    </row>
    <row r="18905" spans="7:7" ht="15" customHeight="1">
      <c r="G18905" s="488"/>
    </row>
    <row r="18906" spans="7:7" ht="15" customHeight="1">
      <c r="G18906" s="488"/>
    </row>
    <row r="18907" spans="7:7" ht="15" customHeight="1">
      <c r="G18907" s="488"/>
    </row>
    <row r="18908" spans="7:7" ht="15" customHeight="1">
      <c r="G18908" s="488"/>
    </row>
    <row r="18909" spans="7:7" ht="15" customHeight="1">
      <c r="G18909" s="488"/>
    </row>
    <row r="18910" spans="7:7" ht="15" customHeight="1">
      <c r="G18910" s="488"/>
    </row>
    <row r="18911" spans="7:7" ht="15" customHeight="1">
      <c r="G18911" s="488"/>
    </row>
    <row r="18912" spans="7:7" ht="15" customHeight="1">
      <c r="G18912" s="488"/>
    </row>
    <row r="18913" spans="7:7" ht="15" customHeight="1">
      <c r="G18913" s="488"/>
    </row>
    <row r="18914" spans="7:7" ht="15" customHeight="1">
      <c r="G18914" s="488"/>
    </row>
    <row r="18915" spans="7:7" ht="15" customHeight="1">
      <c r="G18915" s="488"/>
    </row>
    <row r="18916" spans="7:7" ht="15" customHeight="1">
      <c r="G18916" s="488"/>
    </row>
    <row r="18917" spans="7:7" ht="15" customHeight="1">
      <c r="G18917" s="488"/>
    </row>
    <row r="18918" spans="7:7" ht="15" customHeight="1">
      <c r="G18918" s="488"/>
    </row>
    <row r="18919" spans="7:7" ht="15" customHeight="1">
      <c r="G18919" s="488"/>
    </row>
    <row r="18920" spans="7:7" ht="15" customHeight="1">
      <c r="G18920" s="488"/>
    </row>
    <row r="18921" spans="7:7" ht="15" customHeight="1">
      <c r="G18921" s="488"/>
    </row>
    <row r="18922" spans="7:7" ht="15" customHeight="1">
      <c r="G18922" s="488"/>
    </row>
    <row r="18923" spans="7:7" ht="15" customHeight="1">
      <c r="G18923" s="488"/>
    </row>
    <row r="18924" spans="7:7" ht="15" customHeight="1">
      <c r="G18924" s="488"/>
    </row>
    <row r="18925" spans="7:7" ht="15" customHeight="1">
      <c r="G18925" s="488"/>
    </row>
    <row r="18926" spans="7:7" ht="15" customHeight="1">
      <c r="G18926" s="488"/>
    </row>
    <row r="18927" spans="7:7" ht="15" customHeight="1">
      <c r="G18927" s="488"/>
    </row>
    <row r="18928" spans="7:7" ht="15" customHeight="1">
      <c r="G18928" s="488"/>
    </row>
    <row r="18929" spans="7:7" ht="15" customHeight="1">
      <c r="G18929" s="488"/>
    </row>
    <row r="18930" spans="7:7" ht="15" customHeight="1">
      <c r="G18930" s="488"/>
    </row>
    <row r="18931" spans="7:7" ht="15" customHeight="1">
      <c r="G18931" s="488"/>
    </row>
    <row r="18932" spans="7:7" ht="15" customHeight="1">
      <c r="G18932" s="488"/>
    </row>
    <row r="18933" spans="7:7" ht="15" customHeight="1">
      <c r="G18933" s="488"/>
    </row>
    <row r="18934" spans="7:7" ht="15" customHeight="1">
      <c r="G18934" s="488"/>
    </row>
    <row r="18935" spans="7:7" ht="15" customHeight="1">
      <c r="G18935" s="488"/>
    </row>
    <row r="18936" spans="7:7" ht="15" customHeight="1">
      <c r="G18936" s="488"/>
    </row>
    <row r="18937" spans="7:7" ht="15" customHeight="1">
      <c r="G18937" s="488"/>
    </row>
    <row r="18938" spans="7:7" ht="15" customHeight="1">
      <c r="G18938" s="488"/>
    </row>
    <row r="18939" spans="7:7" ht="15" customHeight="1">
      <c r="G18939" s="488"/>
    </row>
    <row r="18940" spans="7:7" ht="15" customHeight="1">
      <c r="G18940" s="488"/>
    </row>
    <row r="18941" spans="7:7" ht="15" customHeight="1">
      <c r="G18941" s="488"/>
    </row>
    <row r="18942" spans="7:7" ht="15" customHeight="1">
      <c r="G18942" s="488"/>
    </row>
    <row r="18943" spans="7:7" ht="15" customHeight="1">
      <c r="G18943" s="488"/>
    </row>
    <row r="18944" spans="7:7" ht="15" customHeight="1">
      <c r="G18944" s="488"/>
    </row>
    <row r="18945" spans="7:7" ht="15" customHeight="1">
      <c r="G18945" s="488"/>
    </row>
    <row r="18946" spans="7:7" ht="15" customHeight="1">
      <c r="G18946" s="488"/>
    </row>
    <row r="18947" spans="7:7" ht="15" customHeight="1">
      <c r="G18947" s="488"/>
    </row>
    <row r="18948" spans="7:7" ht="15" customHeight="1">
      <c r="G18948" s="488"/>
    </row>
    <row r="18949" spans="7:7" ht="15" customHeight="1">
      <c r="G18949" s="488"/>
    </row>
    <row r="18950" spans="7:7" ht="15" customHeight="1">
      <c r="G18950" s="488"/>
    </row>
    <row r="18951" spans="7:7" ht="15" customHeight="1">
      <c r="G18951" s="488"/>
    </row>
    <row r="18952" spans="7:7" ht="15" customHeight="1">
      <c r="G18952" s="488"/>
    </row>
    <row r="18953" spans="7:7" ht="15" customHeight="1">
      <c r="G18953" s="488"/>
    </row>
    <row r="18954" spans="7:7" ht="15" customHeight="1">
      <c r="G18954" s="488"/>
    </row>
    <row r="18955" spans="7:7" ht="15" customHeight="1">
      <c r="G18955" s="488"/>
    </row>
    <row r="18956" spans="7:7" ht="15" customHeight="1">
      <c r="G18956" s="488"/>
    </row>
    <row r="18957" spans="7:7" ht="15" customHeight="1">
      <c r="G18957" s="488"/>
    </row>
    <row r="18958" spans="7:7" ht="15" customHeight="1">
      <c r="G18958" s="488"/>
    </row>
    <row r="18959" spans="7:7" ht="15" customHeight="1">
      <c r="G18959" s="488"/>
    </row>
    <row r="18960" spans="7:7" ht="15" customHeight="1">
      <c r="G18960" s="488"/>
    </row>
    <row r="18961" spans="7:7" ht="15" customHeight="1">
      <c r="G18961" s="488"/>
    </row>
    <row r="18962" spans="7:7" ht="15" customHeight="1">
      <c r="G18962" s="488"/>
    </row>
    <row r="18963" spans="7:7" ht="15" customHeight="1">
      <c r="G18963" s="488"/>
    </row>
    <row r="18964" spans="7:7" ht="15" customHeight="1">
      <c r="G18964" s="488"/>
    </row>
    <row r="18965" spans="7:7" ht="15" customHeight="1">
      <c r="G18965" s="488"/>
    </row>
    <row r="18966" spans="7:7" ht="15" customHeight="1">
      <c r="G18966" s="488"/>
    </row>
    <row r="18967" spans="7:7" ht="15" customHeight="1">
      <c r="G18967" s="488"/>
    </row>
    <row r="18968" spans="7:7" ht="15" customHeight="1">
      <c r="G18968" s="488"/>
    </row>
    <row r="18969" spans="7:7" ht="15" customHeight="1">
      <c r="G18969" s="488"/>
    </row>
    <row r="18970" spans="7:7" ht="15" customHeight="1">
      <c r="G18970" s="488"/>
    </row>
    <row r="18971" spans="7:7" ht="15" customHeight="1">
      <c r="G18971" s="488"/>
    </row>
    <row r="18972" spans="7:7" ht="15" customHeight="1">
      <c r="G18972" s="488"/>
    </row>
    <row r="18973" spans="7:7" ht="15" customHeight="1">
      <c r="G18973" s="488"/>
    </row>
    <row r="18974" spans="7:7" ht="15" customHeight="1">
      <c r="G18974" s="488"/>
    </row>
    <row r="18975" spans="7:7" ht="15" customHeight="1">
      <c r="G18975" s="488"/>
    </row>
    <row r="18976" spans="7:7" ht="15" customHeight="1">
      <c r="G18976" s="488"/>
    </row>
    <row r="18977" spans="7:7" ht="15" customHeight="1">
      <c r="G18977" s="488"/>
    </row>
    <row r="18978" spans="7:7" ht="15" customHeight="1">
      <c r="G18978" s="488"/>
    </row>
    <row r="18979" spans="7:7" ht="15" customHeight="1">
      <c r="G18979" s="488"/>
    </row>
    <row r="18980" spans="7:7" ht="15" customHeight="1">
      <c r="G18980" s="488"/>
    </row>
    <row r="18981" spans="7:7" ht="15" customHeight="1">
      <c r="G18981" s="488"/>
    </row>
    <row r="18982" spans="7:7" ht="15" customHeight="1">
      <c r="G18982" s="488"/>
    </row>
    <row r="18983" spans="7:7" ht="15" customHeight="1">
      <c r="G18983" s="488"/>
    </row>
    <row r="18984" spans="7:7" ht="15" customHeight="1">
      <c r="G18984" s="488"/>
    </row>
    <row r="18985" spans="7:7" ht="15" customHeight="1">
      <c r="G18985" s="488"/>
    </row>
    <row r="18986" spans="7:7" ht="15" customHeight="1">
      <c r="G18986" s="488"/>
    </row>
    <row r="18987" spans="7:7" ht="15" customHeight="1">
      <c r="G18987" s="488"/>
    </row>
    <row r="18988" spans="7:7" ht="15" customHeight="1">
      <c r="G18988" s="488"/>
    </row>
    <row r="18989" spans="7:7" ht="15" customHeight="1">
      <c r="G18989" s="488"/>
    </row>
    <row r="18990" spans="7:7" ht="15" customHeight="1">
      <c r="G18990" s="488"/>
    </row>
    <row r="18991" spans="7:7" ht="15" customHeight="1">
      <c r="G18991" s="488"/>
    </row>
    <row r="18992" spans="7:7" ht="15" customHeight="1">
      <c r="G18992" s="488"/>
    </row>
    <row r="18993" spans="7:7" ht="15" customHeight="1">
      <c r="G18993" s="488"/>
    </row>
    <row r="18994" spans="7:7" ht="15" customHeight="1">
      <c r="G18994" s="488"/>
    </row>
    <row r="18995" spans="7:7" ht="15" customHeight="1">
      <c r="G18995" s="488"/>
    </row>
    <row r="18996" spans="7:7" ht="15" customHeight="1">
      <c r="G18996" s="488"/>
    </row>
    <row r="18997" spans="7:7" ht="15" customHeight="1">
      <c r="G18997" s="488"/>
    </row>
    <row r="18998" spans="7:7" ht="15" customHeight="1">
      <c r="G18998" s="488"/>
    </row>
    <row r="18999" spans="7:7" ht="15" customHeight="1">
      <c r="G18999" s="488"/>
    </row>
    <row r="19000" spans="7:7" ht="15" customHeight="1">
      <c r="G19000" s="488"/>
    </row>
    <row r="19001" spans="7:7" ht="15" customHeight="1">
      <c r="G19001" s="488"/>
    </row>
    <row r="19002" spans="7:7" ht="15" customHeight="1">
      <c r="G19002" s="488"/>
    </row>
    <row r="19003" spans="7:7" ht="15" customHeight="1">
      <c r="G19003" s="488"/>
    </row>
    <row r="19004" spans="7:7" ht="15" customHeight="1">
      <c r="G19004" s="488"/>
    </row>
    <row r="19005" spans="7:7" ht="15" customHeight="1">
      <c r="G19005" s="488"/>
    </row>
    <row r="19006" spans="7:7" ht="15" customHeight="1">
      <c r="G19006" s="488"/>
    </row>
    <row r="19007" spans="7:7" ht="15" customHeight="1">
      <c r="G19007" s="488"/>
    </row>
    <row r="19008" spans="7:7" ht="15" customHeight="1">
      <c r="G19008" s="488"/>
    </row>
    <row r="19009" spans="7:7" ht="15" customHeight="1">
      <c r="G19009" s="488"/>
    </row>
    <row r="19010" spans="7:7" ht="15" customHeight="1">
      <c r="G19010" s="488"/>
    </row>
    <row r="19011" spans="7:7" ht="15" customHeight="1">
      <c r="G19011" s="488"/>
    </row>
    <row r="19012" spans="7:7" ht="15" customHeight="1">
      <c r="G19012" s="488"/>
    </row>
    <row r="19013" spans="7:7" ht="15" customHeight="1">
      <c r="G19013" s="488"/>
    </row>
    <row r="19014" spans="7:7" ht="15" customHeight="1">
      <c r="G19014" s="488"/>
    </row>
    <row r="19015" spans="7:7" ht="15" customHeight="1">
      <c r="G19015" s="488"/>
    </row>
    <row r="19016" spans="7:7" ht="15" customHeight="1">
      <c r="G19016" s="488"/>
    </row>
    <row r="19017" spans="7:7" ht="15" customHeight="1">
      <c r="G19017" s="488"/>
    </row>
    <row r="19018" spans="7:7" ht="15" customHeight="1">
      <c r="G19018" s="488"/>
    </row>
    <row r="19019" spans="7:7" ht="15" customHeight="1">
      <c r="G19019" s="488"/>
    </row>
    <row r="19020" spans="7:7" ht="15" customHeight="1">
      <c r="G19020" s="488"/>
    </row>
    <row r="19021" spans="7:7" ht="15" customHeight="1">
      <c r="G19021" s="488"/>
    </row>
    <row r="19022" spans="7:7" ht="15" customHeight="1">
      <c r="G19022" s="488"/>
    </row>
    <row r="19023" spans="7:7" ht="15" customHeight="1">
      <c r="G19023" s="488"/>
    </row>
    <row r="19024" spans="7:7" ht="15" customHeight="1">
      <c r="G19024" s="488"/>
    </row>
    <row r="19025" spans="7:7" ht="15" customHeight="1">
      <c r="G19025" s="488"/>
    </row>
    <row r="19026" spans="7:7" ht="15" customHeight="1">
      <c r="G19026" s="488"/>
    </row>
    <row r="19027" spans="7:7" ht="15" customHeight="1">
      <c r="G19027" s="488"/>
    </row>
    <row r="19028" spans="7:7" ht="15" customHeight="1">
      <c r="G19028" s="488"/>
    </row>
    <row r="19029" spans="7:7" ht="15" customHeight="1">
      <c r="G19029" s="488"/>
    </row>
    <row r="19030" spans="7:7" ht="15" customHeight="1">
      <c r="G19030" s="488"/>
    </row>
    <row r="19031" spans="7:7" ht="15" customHeight="1">
      <c r="G19031" s="488"/>
    </row>
    <row r="19032" spans="7:7" ht="15" customHeight="1">
      <c r="G19032" s="488"/>
    </row>
    <row r="19033" spans="7:7" ht="15" customHeight="1">
      <c r="G19033" s="488"/>
    </row>
    <row r="19034" spans="7:7" ht="15" customHeight="1">
      <c r="G19034" s="488"/>
    </row>
    <row r="19035" spans="7:7" ht="15" customHeight="1">
      <c r="G19035" s="488"/>
    </row>
    <row r="19036" spans="7:7" ht="15" customHeight="1">
      <c r="G19036" s="488"/>
    </row>
    <row r="19037" spans="7:7" ht="15" customHeight="1">
      <c r="G19037" s="488"/>
    </row>
    <row r="19038" spans="7:7" ht="15" customHeight="1">
      <c r="G19038" s="488"/>
    </row>
    <row r="19039" spans="7:7" ht="15" customHeight="1">
      <c r="G19039" s="488"/>
    </row>
    <row r="19040" spans="7:7" ht="15" customHeight="1">
      <c r="G19040" s="488"/>
    </row>
    <row r="19041" spans="7:7" ht="15" customHeight="1">
      <c r="G19041" s="488"/>
    </row>
    <row r="19042" spans="7:7" ht="15" customHeight="1">
      <c r="G19042" s="488"/>
    </row>
    <row r="19043" spans="7:7" ht="15" customHeight="1">
      <c r="G19043" s="488"/>
    </row>
    <row r="19044" spans="7:7" ht="15" customHeight="1">
      <c r="G19044" s="488"/>
    </row>
    <row r="19045" spans="7:7" ht="15" customHeight="1">
      <c r="G19045" s="488"/>
    </row>
    <row r="19046" spans="7:7" ht="15" customHeight="1">
      <c r="G19046" s="488"/>
    </row>
    <row r="19047" spans="7:7" ht="15" customHeight="1">
      <c r="G19047" s="488"/>
    </row>
    <row r="19048" spans="7:7" ht="15" customHeight="1">
      <c r="G19048" s="488"/>
    </row>
    <row r="19049" spans="7:7" ht="15" customHeight="1">
      <c r="G19049" s="488"/>
    </row>
    <row r="19050" spans="7:7" ht="15" customHeight="1">
      <c r="G19050" s="488"/>
    </row>
    <row r="19051" spans="7:7" ht="15" customHeight="1">
      <c r="G19051" s="488"/>
    </row>
    <row r="19052" spans="7:7" ht="15" customHeight="1">
      <c r="G19052" s="488"/>
    </row>
    <row r="19053" spans="7:7" ht="15" customHeight="1">
      <c r="G19053" s="488"/>
    </row>
    <row r="19054" spans="7:7" ht="15" customHeight="1">
      <c r="G19054" s="488"/>
    </row>
    <row r="19055" spans="7:7" ht="15" customHeight="1">
      <c r="G19055" s="488"/>
    </row>
    <row r="19056" spans="7:7" ht="15" customHeight="1">
      <c r="G19056" s="488"/>
    </row>
    <row r="19057" spans="7:7" ht="15" customHeight="1">
      <c r="G19057" s="488"/>
    </row>
    <row r="19058" spans="7:7" ht="15" customHeight="1">
      <c r="G19058" s="488"/>
    </row>
    <row r="19059" spans="7:7" ht="15" customHeight="1">
      <c r="G19059" s="488"/>
    </row>
    <row r="19060" spans="7:7" ht="15" customHeight="1">
      <c r="G19060" s="488"/>
    </row>
    <row r="19061" spans="7:7" ht="15" customHeight="1">
      <c r="G19061" s="488"/>
    </row>
    <row r="19062" spans="7:7" ht="15" customHeight="1">
      <c r="G19062" s="488"/>
    </row>
    <row r="19063" spans="7:7" ht="15" customHeight="1">
      <c r="G19063" s="488"/>
    </row>
    <row r="19064" spans="7:7" ht="15" customHeight="1">
      <c r="G19064" s="488"/>
    </row>
    <row r="19065" spans="7:7" ht="15" customHeight="1">
      <c r="G19065" s="488"/>
    </row>
    <row r="19066" spans="7:7" ht="15" customHeight="1">
      <c r="G19066" s="488"/>
    </row>
    <row r="19067" spans="7:7" ht="15" customHeight="1">
      <c r="G19067" s="488"/>
    </row>
    <row r="19068" spans="7:7" ht="15" customHeight="1">
      <c r="G19068" s="488"/>
    </row>
    <row r="19069" spans="7:7" ht="15" customHeight="1">
      <c r="G19069" s="488"/>
    </row>
    <row r="19070" spans="7:7" ht="15" customHeight="1">
      <c r="G19070" s="488"/>
    </row>
    <row r="19071" spans="7:7" ht="15" customHeight="1">
      <c r="G19071" s="488"/>
    </row>
    <row r="19072" spans="7:7" ht="15" customHeight="1">
      <c r="G19072" s="488"/>
    </row>
    <row r="19073" spans="7:7" ht="15" customHeight="1">
      <c r="G19073" s="488"/>
    </row>
    <row r="19074" spans="7:7" ht="15" customHeight="1">
      <c r="G19074" s="488"/>
    </row>
    <row r="19075" spans="7:7" ht="15" customHeight="1">
      <c r="G19075" s="488"/>
    </row>
    <row r="19076" spans="7:7" ht="15" customHeight="1">
      <c r="G19076" s="488"/>
    </row>
    <row r="19077" spans="7:7" ht="15" customHeight="1">
      <c r="G19077" s="488"/>
    </row>
    <row r="19078" spans="7:7" ht="15" customHeight="1">
      <c r="G19078" s="488"/>
    </row>
    <row r="19079" spans="7:7" ht="15" customHeight="1">
      <c r="G19079" s="488"/>
    </row>
    <row r="19080" spans="7:7" ht="15" customHeight="1">
      <c r="G19080" s="488"/>
    </row>
    <row r="19081" spans="7:7" ht="15" customHeight="1">
      <c r="G19081" s="488"/>
    </row>
    <row r="19082" spans="7:7" ht="15" customHeight="1">
      <c r="G19082" s="488"/>
    </row>
    <row r="19083" spans="7:7" ht="15" customHeight="1">
      <c r="G19083" s="488"/>
    </row>
    <row r="19084" spans="7:7" ht="15" customHeight="1">
      <c r="G19084" s="488"/>
    </row>
    <row r="19085" spans="7:7" ht="15" customHeight="1">
      <c r="G19085" s="488"/>
    </row>
    <row r="19086" spans="7:7" ht="15" customHeight="1">
      <c r="G19086" s="488"/>
    </row>
    <row r="19087" spans="7:7" ht="15" customHeight="1">
      <c r="G19087" s="488"/>
    </row>
    <row r="19088" spans="7:7" ht="15" customHeight="1">
      <c r="G19088" s="488"/>
    </row>
    <row r="19089" spans="7:7" ht="15" customHeight="1">
      <c r="G19089" s="488"/>
    </row>
    <row r="19090" spans="7:7" ht="15" customHeight="1">
      <c r="G19090" s="488"/>
    </row>
    <row r="19091" spans="7:7" ht="15" customHeight="1">
      <c r="G19091" s="488"/>
    </row>
    <row r="19092" spans="7:7" ht="15" customHeight="1">
      <c r="G19092" s="488"/>
    </row>
    <row r="19093" spans="7:7" ht="15" customHeight="1">
      <c r="G19093" s="488"/>
    </row>
    <row r="19094" spans="7:7" ht="15" customHeight="1">
      <c r="G19094" s="488"/>
    </row>
    <row r="19095" spans="7:7" ht="15" customHeight="1">
      <c r="G19095" s="488"/>
    </row>
    <row r="19096" spans="7:7" ht="15" customHeight="1">
      <c r="G19096" s="488"/>
    </row>
    <row r="19097" spans="7:7" ht="15" customHeight="1">
      <c r="G19097" s="488"/>
    </row>
    <row r="19098" spans="7:7" ht="15" customHeight="1">
      <c r="G19098" s="488"/>
    </row>
    <row r="19099" spans="7:7" ht="15" customHeight="1">
      <c r="G19099" s="488"/>
    </row>
    <row r="19100" spans="7:7" ht="15" customHeight="1">
      <c r="G19100" s="488"/>
    </row>
    <row r="19101" spans="7:7" ht="15" customHeight="1">
      <c r="G19101" s="488"/>
    </row>
    <row r="19102" spans="7:7" ht="15" customHeight="1">
      <c r="G19102" s="488"/>
    </row>
    <row r="19103" spans="7:7" ht="15" customHeight="1">
      <c r="G19103" s="488"/>
    </row>
    <row r="19104" spans="7:7" ht="15" customHeight="1">
      <c r="G19104" s="488"/>
    </row>
    <row r="19105" spans="7:7" ht="15" customHeight="1">
      <c r="G19105" s="488"/>
    </row>
    <row r="19106" spans="7:7" ht="15" customHeight="1">
      <c r="G19106" s="488"/>
    </row>
    <row r="19107" spans="7:7" ht="15" customHeight="1">
      <c r="G19107" s="488"/>
    </row>
    <row r="19108" spans="7:7" ht="15" customHeight="1">
      <c r="G19108" s="488"/>
    </row>
    <row r="19109" spans="7:7" ht="15" customHeight="1">
      <c r="G19109" s="488"/>
    </row>
    <row r="19110" spans="7:7" ht="15" customHeight="1">
      <c r="G19110" s="488"/>
    </row>
    <row r="19111" spans="7:7" ht="15" customHeight="1">
      <c r="G19111" s="488"/>
    </row>
    <row r="19112" spans="7:7" ht="15" customHeight="1">
      <c r="G19112" s="488"/>
    </row>
    <row r="19113" spans="7:7" ht="15" customHeight="1">
      <c r="G19113" s="488"/>
    </row>
    <row r="19114" spans="7:7" ht="15" customHeight="1">
      <c r="G19114" s="488"/>
    </row>
    <row r="19115" spans="7:7" ht="15" customHeight="1">
      <c r="G19115" s="488"/>
    </row>
    <row r="19116" spans="7:7" ht="15" customHeight="1">
      <c r="G19116" s="488"/>
    </row>
    <row r="19117" spans="7:7" ht="15" customHeight="1">
      <c r="G19117" s="488"/>
    </row>
    <row r="19118" spans="7:7" ht="15" customHeight="1">
      <c r="G19118" s="488"/>
    </row>
    <row r="19119" spans="7:7" ht="15" customHeight="1">
      <c r="G19119" s="488"/>
    </row>
    <row r="19120" spans="7:7" ht="15" customHeight="1">
      <c r="G19120" s="488"/>
    </row>
    <row r="19121" spans="7:7" ht="15" customHeight="1">
      <c r="G19121" s="488"/>
    </row>
    <row r="19122" spans="7:7" ht="15" customHeight="1">
      <c r="G19122" s="488"/>
    </row>
    <row r="19123" spans="7:7" ht="15" customHeight="1">
      <c r="G19123" s="488"/>
    </row>
    <row r="19124" spans="7:7" ht="15" customHeight="1">
      <c r="G19124" s="488"/>
    </row>
    <row r="19125" spans="7:7" ht="15" customHeight="1">
      <c r="G19125" s="488"/>
    </row>
    <row r="19126" spans="7:7" ht="15" customHeight="1">
      <c r="G19126" s="488"/>
    </row>
    <row r="19127" spans="7:7" ht="15" customHeight="1">
      <c r="G19127" s="488"/>
    </row>
    <row r="19128" spans="7:7" ht="15" customHeight="1">
      <c r="G19128" s="488"/>
    </row>
    <row r="19129" spans="7:7" ht="15" customHeight="1">
      <c r="G19129" s="488"/>
    </row>
    <row r="19130" spans="7:7" ht="15" customHeight="1">
      <c r="G19130" s="488"/>
    </row>
    <row r="19131" spans="7:7" ht="15" customHeight="1">
      <c r="G19131" s="488"/>
    </row>
    <row r="19132" spans="7:7" ht="15" customHeight="1">
      <c r="G19132" s="488"/>
    </row>
    <row r="19133" spans="7:7" ht="15" customHeight="1">
      <c r="G19133" s="488"/>
    </row>
    <row r="19134" spans="7:7" ht="15" customHeight="1">
      <c r="G19134" s="488"/>
    </row>
    <row r="19135" spans="7:7" ht="15" customHeight="1">
      <c r="G19135" s="488"/>
    </row>
    <row r="19136" spans="7:7" ht="15" customHeight="1">
      <c r="G19136" s="488"/>
    </row>
    <row r="19137" spans="7:7" ht="15" customHeight="1">
      <c r="G19137" s="488"/>
    </row>
    <row r="19138" spans="7:7" ht="15" customHeight="1">
      <c r="G19138" s="488"/>
    </row>
    <row r="19139" spans="7:7" ht="15" customHeight="1">
      <c r="G19139" s="488"/>
    </row>
    <row r="19140" spans="7:7" ht="15" customHeight="1">
      <c r="G19140" s="488"/>
    </row>
    <row r="19141" spans="7:7" ht="15" customHeight="1">
      <c r="G19141" s="488"/>
    </row>
    <row r="19142" spans="7:7" ht="15" customHeight="1">
      <c r="G19142" s="488"/>
    </row>
    <row r="19143" spans="7:7" ht="15" customHeight="1">
      <c r="G19143" s="488"/>
    </row>
    <row r="19144" spans="7:7" ht="15" customHeight="1">
      <c r="G19144" s="488"/>
    </row>
    <row r="19145" spans="7:7" ht="15" customHeight="1">
      <c r="G19145" s="488"/>
    </row>
    <row r="19146" spans="7:7" ht="15" customHeight="1">
      <c r="G19146" s="488"/>
    </row>
    <row r="19147" spans="7:7" ht="15" customHeight="1">
      <c r="G19147" s="488"/>
    </row>
    <row r="19148" spans="7:7" ht="15" customHeight="1">
      <c r="G19148" s="488"/>
    </row>
    <row r="19149" spans="7:7" ht="15" customHeight="1">
      <c r="G19149" s="488"/>
    </row>
    <row r="19150" spans="7:7" ht="15" customHeight="1">
      <c r="G19150" s="488"/>
    </row>
    <row r="19151" spans="7:7" ht="15" customHeight="1">
      <c r="G19151" s="488"/>
    </row>
    <row r="19152" spans="7:7" ht="15" customHeight="1">
      <c r="G19152" s="488"/>
    </row>
    <row r="19153" spans="7:7" ht="15" customHeight="1">
      <c r="G19153" s="488"/>
    </row>
    <row r="19154" spans="7:7" ht="15" customHeight="1">
      <c r="G19154" s="488"/>
    </row>
    <row r="19155" spans="7:7" ht="15" customHeight="1">
      <c r="G19155" s="488"/>
    </row>
    <row r="19156" spans="7:7" ht="15" customHeight="1">
      <c r="G19156" s="488"/>
    </row>
    <row r="19157" spans="7:7" ht="15" customHeight="1">
      <c r="G19157" s="488"/>
    </row>
    <row r="19158" spans="7:7" ht="15" customHeight="1">
      <c r="G19158" s="488"/>
    </row>
    <row r="19159" spans="7:7" ht="15" customHeight="1">
      <c r="G19159" s="488"/>
    </row>
    <row r="19160" spans="7:7" ht="15" customHeight="1">
      <c r="G19160" s="488"/>
    </row>
    <row r="19161" spans="7:7" ht="15" customHeight="1">
      <c r="G19161" s="488"/>
    </row>
    <row r="19162" spans="7:7" ht="15" customHeight="1">
      <c r="G19162" s="488"/>
    </row>
    <row r="19163" spans="7:7" ht="15" customHeight="1">
      <c r="G19163" s="488"/>
    </row>
    <row r="19164" spans="7:7" ht="15" customHeight="1">
      <c r="G19164" s="488"/>
    </row>
    <row r="19165" spans="7:7" ht="15" customHeight="1">
      <c r="G19165" s="488"/>
    </row>
    <row r="19166" spans="7:7" ht="15" customHeight="1">
      <c r="G19166" s="488"/>
    </row>
    <row r="19167" spans="7:7" ht="15" customHeight="1">
      <c r="G19167" s="488"/>
    </row>
    <row r="19168" spans="7:7" ht="15" customHeight="1">
      <c r="G19168" s="488"/>
    </row>
    <row r="19169" spans="7:7" ht="15" customHeight="1">
      <c r="G19169" s="488"/>
    </row>
    <row r="19170" spans="7:7" ht="15" customHeight="1">
      <c r="G19170" s="488"/>
    </row>
    <row r="19171" spans="7:7" ht="15" customHeight="1">
      <c r="G19171" s="488"/>
    </row>
    <row r="19172" spans="7:7" ht="15" customHeight="1">
      <c r="G19172" s="488"/>
    </row>
    <row r="19173" spans="7:7" ht="15" customHeight="1">
      <c r="G19173" s="488"/>
    </row>
    <row r="19174" spans="7:7" ht="15" customHeight="1">
      <c r="G19174" s="488"/>
    </row>
    <row r="19175" spans="7:7" ht="15" customHeight="1">
      <c r="G19175" s="488"/>
    </row>
    <row r="19176" spans="7:7" ht="15" customHeight="1">
      <c r="G19176" s="488"/>
    </row>
    <row r="19177" spans="7:7" ht="15" customHeight="1">
      <c r="G19177" s="488"/>
    </row>
    <row r="19178" spans="7:7" ht="15" customHeight="1">
      <c r="G19178" s="488"/>
    </row>
    <row r="19179" spans="7:7" ht="15" customHeight="1">
      <c r="G19179" s="488"/>
    </row>
    <row r="19180" spans="7:7" ht="15" customHeight="1">
      <c r="G19180" s="488"/>
    </row>
    <row r="19181" spans="7:7" ht="15" customHeight="1">
      <c r="G19181" s="488"/>
    </row>
    <row r="19182" spans="7:7" ht="15" customHeight="1">
      <c r="G19182" s="488"/>
    </row>
    <row r="19183" spans="7:7" ht="15" customHeight="1">
      <c r="G19183" s="488"/>
    </row>
    <row r="19184" spans="7:7" ht="15" customHeight="1">
      <c r="G19184" s="488"/>
    </row>
    <row r="19185" spans="7:7" ht="15" customHeight="1">
      <c r="G19185" s="488"/>
    </row>
    <row r="19186" spans="7:7" ht="15" customHeight="1">
      <c r="G19186" s="488"/>
    </row>
    <row r="19187" spans="7:7" ht="15" customHeight="1">
      <c r="G19187" s="488"/>
    </row>
    <row r="19188" spans="7:7" ht="15" customHeight="1">
      <c r="G19188" s="488"/>
    </row>
    <row r="19189" spans="7:7" ht="15" customHeight="1">
      <c r="G19189" s="488"/>
    </row>
    <row r="19190" spans="7:7" ht="15" customHeight="1">
      <c r="G19190" s="488"/>
    </row>
    <row r="19191" spans="7:7" ht="15" customHeight="1">
      <c r="G19191" s="488"/>
    </row>
    <row r="19192" spans="7:7" ht="15" customHeight="1">
      <c r="G19192" s="488"/>
    </row>
    <row r="19193" spans="7:7" ht="15" customHeight="1">
      <c r="G19193" s="488"/>
    </row>
    <row r="19194" spans="7:7" ht="15" customHeight="1">
      <c r="G19194" s="488"/>
    </row>
    <row r="19195" spans="7:7" ht="15" customHeight="1">
      <c r="G19195" s="488"/>
    </row>
    <row r="19196" spans="7:7" ht="15" customHeight="1">
      <c r="G19196" s="488"/>
    </row>
    <row r="19197" spans="7:7" ht="15" customHeight="1">
      <c r="G19197" s="488"/>
    </row>
    <row r="19198" spans="7:7" ht="15" customHeight="1">
      <c r="G19198" s="488"/>
    </row>
    <row r="19199" spans="7:7" ht="15" customHeight="1">
      <c r="G19199" s="488"/>
    </row>
    <row r="19200" spans="7:7" ht="15" customHeight="1">
      <c r="G19200" s="488"/>
    </row>
    <row r="19201" spans="7:7" ht="15" customHeight="1">
      <c r="G19201" s="488"/>
    </row>
    <row r="19202" spans="7:7" ht="15" customHeight="1">
      <c r="G19202" s="488"/>
    </row>
    <row r="19203" spans="7:7" ht="15" customHeight="1">
      <c r="G19203" s="488"/>
    </row>
    <row r="19204" spans="7:7" ht="15" customHeight="1">
      <c r="G19204" s="488"/>
    </row>
    <row r="19205" spans="7:7" ht="15" customHeight="1">
      <c r="G19205" s="488"/>
    </row>
    <row r="19206" spans="7:7" ht="15" customHeight="1">
      <c r="G19206" s="488"/>
    </row>
    <row r="19207" spans="7:7" ht="15" customHeight="1">
      <c r="G19207" s="488"/>
    </row>
    <row r="19208" spans="7:7" ht="15" customHeight="1">
      <c r="G19208" s="488"/>
    </row>
    <row r="19209" spans="7:7" ht="15" customHeight="1">
      <c r="G19209" s="488"/>
    </row>
    <row r="19210" spans="7:7" ht="15" customHeight="1">
      <c r="G19210" s="488"/>
    </row>
    <row r="19211" spans="7:7" ht="15" customHeight="1">
      <c r="G19211" s="488"/>
    </row>
    <row r="19212" spans="7:7" ht="15" customHeight="1">
      <c r="G19212" s="488"/>
    </row>
    <row r="19213" spans="7:7" ht="15" customHeight="1">
      <c r="G19213" s="488"/>
    </row>
    <row r="19214" spans="7:7" ht="15" customHeight="1">
      <c r="G19214" s="488"/>
    </row>
    <row r="19215" spans="7:7" ht="15" customHeight="1">
      <c r="G19215" s="488"/>
    </row>
    <row r="19216" spans="7:7" ht="15" customHeight="1">
      <c r="G19216" s="488"/>
    </row>
    <row r="19217" spans="7:7" ht="15" customHeight="1">
      <c r="G19217" s="488"/>
    </row>
    <row r="19218" spans="7:7" ht="15" customHeight="1">
      <c r="G19218" s="488"/>
    </row>
    <row r="19219" spans="7:7" ht="15" customHeight="1">
      <c r="G19219" s="488"/>
    </row>
    <row r="19220" spans="7:7" ht="15" customHeight="1">
      <c r="G19220" s="488"/>
    </row>
    <row r="19221" spans="7:7" ht="15" customHeight="1">
      <c r="G19221" s="488"/>
    </row>
    <row r="19222" spans="7:7" ht="15" customHeight="1">
      <c r="G19222" s="488"/>
    </row>
    <row r="19223" spans="7:7" ht="15" customHeight="1">
      <c r="G19223" s="488"/>
    </row>
    <row r="19224" spans="7:7" ht="15" customHeight="1">
      <c r="G19224" s="488"/>
    </row>
    <row r="19225" spans="7:7" ht="15" customHeight="1">
      <c r="G19225" s="488"/>
    </row>
    <row r="19226" spans="7:7" ht="15" customHeight="1">
      <c r="G19226" s="488"/>
    </row>
    <row r="19227" spans="7:7" ht="15" customHeight="1">
      <c r="G19227" s="488"/>
    </row>
    <row r="19228" spans="7:7" ht="15" customHeight="1">
      <c r="G19228" s="488"/>
    </row>
    <row r="19229" spans="7:7" ht="15" customHeight="1">
      <c r="G19229" s="488"/>
    </row>
    <row r="19230" spans="7:7" ht="15" customHeight="1">
      <c r="G19230" s="488"/>
    </row>
    <row r="19231" spans="7:7" ht="15" customHeight="1">
      <c r="G19231" s="488"/>
    </row>
    <row r="19232" spans="7:7" ht="15" customHeight="1">
      <c r="G19232" s="488"/>
    </row>
    <row r="19233" spans="7:7" ht="15" customHeight="1">
      <c r="G19233" s="488"/>
    </row>
    <row r="19234" spans="7:7" ht="15" customHeight="1">
      <c r="G19234" s="488"/>
    </row>
    <row r="19235" spans="7:7" ht="15" customHeight="1">
      <c r="G19235" s="488"/>
    </row>
    <row r="19236" spans="7:7" ht="15" customHeight="1">
      <c r="G19236" s="488"/>
    </row>
    <row r="19237" spans="7:7" ht="15" customHeight="1">
      <c r="G19237" s="488"/>
    </row>
    <row r="19238" spans="7:7" ht="15" customHeight="1">
      <c r="G19238" s="488"/>
    </row>
    <row r="19239" spans="7:7" ht="15" customHeight="1">
      <c r="G19239" s="488"/>
    </row>
    <row r="19240" spans="7:7" ht="15" customHeight="1">
      <c r="G19240" s="488"/>
    </row>
    <row r="19241" spans="7:7" ht="15" customHeight="1">
      <c r="G19241" s="488"/>
    </row>
    <row r="19242" spans="7:7" ht="15" customHeight="1">
      <c r="G19242" s="488"/>
    </row>
    <row r="19243" spans="7:7" ht="15" customHeight="1">
      <c r="G19243" s="488"/>
    </row>
    <row r="19244" spans="7:7" ht="15" customHeight="1">
      <c r="G19244" s="488"/>
    </row>
    <row r="19245" spans="7:7" ht="15" customHeight="1">
      <c r="G19245" s="488"/>
    </row>
    <row r="19246" spans="7:7" ht="15" customHeight="1">
      <c r="G19246" s="488"/>
    </row>
    <row r="19247" spans="7:7" ht="15" customHeight="1">
      <c r="G19247" s="488"/>
    </row>
    <row r="19248" spans="7:7" ht="15" customHeight="1">
      <c r="G19248" s="488"/>
    </row>
    <row r="19249" spans="7:7" ht="15" customHeight="1">
      <c r="G19249" s="488"/>
    </row>
    <row r="19250" spans="7:7" ht="15" customHeight="1">
      <c r="G19250" s="488"/>
    </row>
    <row r="19251" spans="7:7" ht="15" customHeight="1">
      <c r="G19251" s="488"/>
    </row>
    <row r="19252" spans="7:7" ht="15" customHeight="1">
      <c r="G19252" s="488"/>
    </row>
    <row r="19253" spans="7:7" ht="15" customHeight="1">
      <c r="G19253" s="488"/>
    </row>
    <row r="19254" spans="7:7" ht="15" customHeight="1">
      <c r="G19254" s="488"/>
    </row>
    <row r="19255" spans="7:7" ht="15" customHeight="1">
      <c r="G19255" s="488"/>
    </row>
    <row r="19256" spans="7:7" ht="15" customHeight="1">
      <c r="G19256" s="488"/>
    </row>
    <row r="19257" spans="7:7" ht="15" customHeight="1">
      <c r="G19257" s="488"/>
    </row>
    <row r="19258" spans="7:7" ht="15" customHeight="1">
      <c r="G19258" s="488"/>
    </row>
    <row r="19259" spans="7:7" ht="15" customHeight="1">
      <c r="G19259" s="488"/>
    </row>
    <row r="19260" spans="7:7" ht="15" customHeight="1">
      <c r="G19260" s="488"/>
    </row>
    <row r="19261" spans="7:7" ht="15" customHeight="1">
      <c r="G19261" s="488"/>
    </row>
    <row r="19262" spans="7:7" ht="15" customHeight="1">
      <c r="G19262" s="488"/>
    </row>
    <row r="19263" spans="7:7" ht="15" customHeight="1">
      <c r="G19263" s="488"/>
    </row>
    <row r="19264" spans="7:7" ht="15" customHeight="1">
      <c r="G19264" s="488"/>
    </row>
    <row r="19265" spans="7:7" ht="15" customHeight="1">
      <c r="G19265" s="488"/>
    </row>
    <row r="19266" spans="7:7" ht="15" customHeight="1">
      <c r="G19266" s="488"/>
    </row>
    <row r="19267" spans="7:7" ht="15" customHeight="1">
      <c r="G19267" s="488"/>
    </row>
    <row r="19268" spans="7:7" ht="15" customHeight="1">
      <c r="G19268" s="488"/>
    </row>
    <row r="19269" spans="7:7" ht="15" customHeight="1">
      <c r="G19269" s="488"/>
    </row>
    <row r="19270" spans="7:7" ht="15" customHeight="1">
      <c r="G19270" s="488"/>
    </row>
    <row r="19271" spans="7:7" ht="15" customHeight="1">
      <c r="G19271" s="488"/>
    </row>
    <row r="19272" spans="7:7" ht="15" customHeight="1">
      <c r="G19272" s="488"/>
    </row>
    <row r="19273" spans="7:7" ht="15" customHeight="1">
      <c r="G19273" s="488"/>
    </row>
    <row r="19274" spans="7:7" ht="15" customHeight="1">
      <c r="G19274" s="488"/>
    </row>
    <row r="19275" spans="7:7" ht="15" customHeight="1">
      <c r="G19275" s="488"/>
    </row>
    <row r="19276" spans="7:7" ht="15" customHeight="1">
      <c r="G19276" s="488"/>
    </row>
    <row r="19277" spans="7:7" ht="15" customHeight="1">
      <c r="G19277" s="488"/>
    </row>
    <row r="19278" spans="7:7" ht="15" customHeight="1">
      <c r="G19278" s="488"/>
    </row>
    <row r="19279" spans="7:7" ht="15" customHeight="1">
      <c r="G19279" s="488"/>
    </row>
    <row r="19280" spans="7:7" ht="15" customHeight="1">
      <c r="G19280" s="488"/>
    </row>
    <row r="19281" spans="7:7" ht="15" customHeight="1">
      <c r="G19281" s="488"/>
    </row>
    <row r="19282" spans="7:7" ht="15" customHeight="1">
      <c r="G19282" s="488"/>
    </row>
    <row r="19283" spans="7:7" ht="15" customHeight="1">
      <c r="G19283" s="488"/>
    </row>
    <row r="19284" spans="7:7" ht="15" customHeight="1">
      <c r="G19284" s="488"/>
    </row>
    <row r="19285" spans="7:7" ht="15" customHeight="1">
      <c r="G19285" s="488"/>
    </row>
    <row r="19286" spans="7:7" ht="15" customHeight="1">
      <c r="G19286" s="488"/>
    </row>
    <row r="19287" spans="7:7" ht="15" customHeight="1">
      <c r="G19287" s="488"/>
    </row>
    <row r="19288" spans="7:7" ht="15" customHeight="1">
      <c r="G19288" s="488"/>
    </row>
    <row r="19289" spans="7:7" ht="15" customHeight="1">
      <c r="G19289" s="488"/>
    </row>
    <row r="19290" spans="7:7" ht="15" customHeight="1">
      <c r="G19290" s="488"/>
    </row>
    <row r="19291" spans="7:7" ht="15" customHeight="1">
      <c r="G19291" s="488"/>
    </row>
    <row r="19292" spans="7:7" ht="15" customHeight="1">
      <c r="G19292" s="488"/>
    </row>
    <row r="19293" spans="7:7" ht="15" customHeight="1">
      <c r="G19293" s="488"/>
    </row>
    <row r="19294" spans="7:7" ht="15" customHeight="1">
      <c r="G19294" s="488"/>
    </row>
    <row r="19295" spans="7:7" ht="15" customHeight="1">
      <c r="G19295" s="488"/>
    </row>
    <row r="19296" spans="7:7" ht="15" customHeight="1">
      <c r="G19296" s="488"/>
    </row>
    <row r="19297" spans="7:7" ht="15" customHeight="1">
      <c r="G19297" s="488"/>
    </row>
    <row r="19298" spans="7:7" ht="15" customHeight="1">
      <c r="G19298" s="488"/>
    </row>
    <row r="19299" spans="7:7" ht="15" customHeight="1">
      <c r="G19299" s="488"/>
    </row>
    <row r="19300" spans="7:7" ht="15" customHeight="1">
      <c r="G19300" s="488"/>
    </row>
    <row r="19301" spans="7:7" ht="15" customHeight="1">
      <c r="G19301" s="488"/>
    </row>
    <row r="19302" spans="7:7" ht="15" customHeight="1">
      <c r="G19302" s="488"/>
    </row>
    <row r="19303" spans="7:7" ht="15" customHeight="1">
      <c r="G19303" s="488"/>
    </row>
    <row r="19304" spans="7:7" ht="15" customHeight="1">
      <c r="G19304" s="488"/>
    </row>
    <row r="19305" spans="7:7" ht="15" customHeight="1">
      <c r="G19305" s="488"/>
    </row>
    <row r="19306" spans="7:7" ht="15" customHeight="1">
      <c r="G19306" s="488"/>
    </row>
    <row r="19307" spans="7:7" ht="15" customHeight="1">
      <c r="G19307" s="488"/>
    </row>
    <row r="19308" spans="7:7" ht="15" customHeight="1">
      <c r="G19308" s="488"/>
    </row>
    <row r="19309" spans="7:7" ht="15" customHeight="1">
      <c r="G19309" s="488"/>
    </row>
    <row r="19310" spans="7:7" ht="15" customHeight="1">
      <c r="G19310" s="488"/>
    </row>
    <row r="19311" spans="7:7" ht="15" customHeight="1">
      <c r="G19311" s="488"/>
    </row>
    <row r="19312" spans="7:7" ht="15" customHeight="1">
      <c r="G19312" s="488"/>
    </row>
    <row r="19313" spans="7:7" ht="15" customHeight="1">
      <c r="G19313" s="488"/>
    </row>
    <row r="19314" spans="7:7" ht="15" customHeight="1">
      <c r="G19314" s="488"/>
    </row>
    <row r="19315" spans="7:7" ht="15" customHeight="1">
      <c r="G19315" s="488"/>
    </row>
    <row r="19316" spans="7:7" ht="15" customHeight="1">
      <c r="G19316" s="488"/>
    </row>
    <row r="19317" spans="7:7" ht="15" customHeight="1">
      <c r="G19317" s="488"/>
    </row>
    <row r="19318" spans="7:7" ht="15" customHeight="1">
      <c r="G19318" s="488"/>
    </row>
    <row r="19319" spans="7:7" ht="15" customHeight="1">
      <c r="G19319" s="488"/>
    </row>
    <row r="19320" spans="7:7" ht="15" customHeight="1">
      <c r="G19320" s="488"/>
    </row>
    <row r="19321" spans="7:7" ht="15" customHeight="1">
      <c r="G19321" s="488"/>
    </row>
    <row r="19322" spans="7:7" ht="15" customHeight="1">
      <c r="G19322" s="488"/>
    </row>
    <row r="19323" spans="7:7" ht="15" customHeight="1">
      <c r="G19323" s="488"/>
    </row>
    <row r="19324" spans="7:7" ht="15" customHeight="1">
      <c r="G19324" s="488"/>
    </row>
    <row r="19325" spans="7:7" ht="15" customHeight="1">
      <c r="G19325" s="488"/>
    </row>
    <row r="19326" spans="7:7" ht="15" customHeight="1">
      <c r="G19326" s="488"/>
    </row>
    <row r="19327" spans="7:7" ht="15" customHeight="1">
      <c r="G19327" s="488"/>
    </row>
    <row r="19328" spans="7:7" ht="15" customHeight="1">
      <c r="G19328" s="488"/>
    </row>
    <row r="19329" spans="7:7" ht="15" customHeight="1">
      <c r="G19329" s="488"/>
    </row>
    <row r="19330" spans="7:7" ht="15" customHeight="1">
      <c r="G19330" s="488"/>
    </row>
    <row r="19331" spans="7:7" ht="15" customHeight="1">
      <c r="G19331" s="488"/>
    </row>
    <row r="19332" spans="7:7" ht="15" customHeight="1">
      <c r="G19332" s="488"/>
    </row>
    <row r="19333" spans="7:7" ht="15" customHeight="1">
      <c r="G19333" s="488"/>
    </row>
    <row r="19334" spans="7:7" ht="15" customHeight="1">
      <c r="G19334" s="488"/>
    </row>
    <row r="19335" spans="7:7" ht="15" customHeight="1">
      <c r="G19335" s="488"/>
    </row>
    <row r="19336" spans="7:7" ht="15" customHeight="1">
      <c r="G19336" s="488"/>
    </row>
    <row r="19337" spans="7:7" ht="15" customHeight="1">
      <c r="G19337" s="488"/>
    </row>
    <row r="19338" spans="7:7" ht="15" customHeight="1">
      <c r="G19338" s="488"/>
    </row>
    <row r="19339" spans="7:7" ht="15" customHeight="1">
      <c r="G19339" s="488"/>
    </row>
    <row r="19340" spans="7:7" ht="15" customHeight="1">
      <c r="G19340" s="488"/>
    </row>
    <row r="19341" spans="7:7" ht="15" customHeight="1">
      <c r="G19341" s="488"/>
    </row>
    <row r="19342" spans="7:7" ht="15" customHeight="1">
      <c r="G19342" s="488"/>
    </row>
    <row r="19343" spans="7:7" ht="15" customHeight="1">
      <c r="G19343" s="488"/>
    </row>
    <row r="19344" spans="7:7" ht="15" customHeight="1">
      <c r="G19344" s="488"/>
    </row>
    <row r="19345" spans="7:7" ht="15" customHeight="1">
      <c r="G19345" s="488"/>
    </row>
    <row r="19346" spans="7:7" ht="15" customHeight="1">
      <c r="G19346" s="488"/>
    </row>
    <row r="19347" spans="7:7" ht="15" customHeight="1">
      <c r="G19347" s="488"/>
    </row>
    <row r="19348" spans="7:7" ht="15" customHeight="1">
      <c r="G19348" s="488"/>
    </row>
    <row r="19349" spans="7:7" ht="15" customHeight="1">
      <c r="G19349" s="488"/>
    </row>
    <row r="19350" spans="7:7" ht="15" customHeight="1">
      <c r="G19350" s="488"/>
    </row>
    <row r="19351" spans="7:7" ht="15" customHeight="1">
      <c r="G19351" s="488"/>
    </row>
    <row r="19352" spans="7:7" ht="15" customHeight="1">
      <c r="G19352" s="488"/>
    </row>
    <row r="19353" spans="7:7" ht="15" customHeight="1">
      <c r="G19353" s="488"/>
    </row>
    <row r="19354" spans="7:7" ht="15" customHeight="1">
      <c r="G19354" s="488"/>
    </row>
    <row r="19355" spans="7:7" ht="15" customHeight="1">
      <c r="G19355" s="488"/>
    </row>
    <row r="19356" spans="7:7" ht="15" customHeight="1">
      <c r="G19356" s="488"/>
    </row>
    <row r="19357" spans="7:7" ht="15" customHeight="1">
      <c r="G19357" s="488"/>
    </row>
    <row r="19358" spans="7:7" ht="15" customHeight="1">
      <c r="G19358" s="488"/>
    </row>
    <row r="19359" spans="7:7" ht="15" customHeight="1">
      <c r="G19359" s="488"/>
    </row>
    <row r="19360" spans="7:7" ht="15" customHeight="1">
      <c r="G19360" s="488"/>
    </row>
    <row r="19361" spans="7:7" ht="15" customHeight="1">
      <c r="G19361" s="488"/>
    </row>
    <row r="19362" spans="7:7" ht="15" customHeight="1">
      <c r="G19362" s="488"/>
    </row>
    <row r="19363" spans="7:7" ht="15" customHeight="1">
      <c r="G19363" s="488"/>
    </row>
    <row r="19364" spans="7:7" ht="15" customHeight="1">
      <c r="G19364" s="488"/>
    </row>
    <row r="19365" spans="7:7" ht="15" customHeight="1">
      <c r="G19365" s="488"/>
    </row>
    <row r="19366" spans="7:7" ht="15" customHeight="1">
      <c r="G19366" s="488"/>
    </row>
    <row r="19367" spans="7:7" ht="15" customHeight="1">
      <c r="G19367" s="488"/>
    </row>
    <row r="19368" spans="7:7" ht="15" customHeight="1">
      <c r="G19368" s="488"/>
    </row>
    <row r="19369" spans="7:7" ht="15" customHeight="1">
      <c r="G19369" s="488"/>
    </row>
    <row r="19370" spans="7:7" ht="15" customHeight="1">
      <c r="G19370" s="488"/>
    </row>
    <row r="19371" spans="7:7" ht="15" customHeight="1">
      <c r="G19371" s="488"/>
    </row>
    <row r="19372" spans="7:7" ht="15" customHeight="1">
      <c r="G19372" s="488"/>
    </row>
    <row r="19373" spans="7:7" ht="15" customHeight="1">
      <c r="G19373" s="488"/>
    </row>
    <row r="19374" spans="7:7" ht="15" customHeight="1">
      <c r="G19374" s="488"/>
    </row>
    <row r="19375" spans="7:7" ht="15" customHeight="1">
      <c r="G19375" s="488"/>
    </row>
    <row r="19376" spans="7:7" ht="15" customHeight="1">
      <c r="G19376" s="488"/>
    </row>
    <row r="19377" spans="7:7" ht="15" customHeight="1">
      <c r="G19377" s="488"/>
    </row>
    <row r="19378" spans="7:7" ht="15" customHeight="1">
      <c r="G19378" s="488"/>
    </row>
    <row r="19379" spans="7:7" ht="15" customHeight="1">
      <c r="G19379" s="488"/>
    </row>
    <row r="19380" spans="7:7" ht="15" customHeight="1">
      <c r="G19380" s="488"/>
    </row>
    <row r="19381" spans="7:7" ht="15" customHeight="1">
      <c r="G19381" s="488"/>
    </row>
    <row r="19382" spans="7:7" ht="15" customHeight="1">
      <c r="G19382" s="488"/>
    </row>
    <row r="19383" spans="7:7" ht="15" customHeight="1">
      <c r="G19383" s="488"/>
    </row>
    <row r="19384" spans="7:7" ht="15" customHeight="1">
      <c r="G19384" s="488"/>
    </row>
    <row r="19385" spans="7:7" ht="15" customHeight="1">
      <c r="G19385" s="488"/>
    </row>
    <row r="19386" spans="7:7" ht="15" customHeight="1">
      <c r="G19386" s="488"/>
    </row>
    <row r="19387" spans="7:7" ht="15" customHeight="1">
      <c r="G19387" s="488"/>
    </row>
    <row r="19388" spans="7:7" ht="15" customHeight="1">
      <c r="G19388" s="488"/>
    </row>
    <row r="19389" spans="7:7" ht="15" customHeight="1">
      <c r="G19389" s="488"/>
    </row>
    <row r="19390" spans="7:7" ht="15" customHeight="1">
      <c r="G19390" s="488"/>
    </row>
    <row r="19391" spans="7:7" ht="15" customHeight="1">
      <c r="G19391" s="488"/>
    </row>
    <row r="19392" spans="7:7" ht="15" customHeight="1">
      <c r="G19392" s="488"/>
    </row>
    <row r="19393" spans="7:7" ht="15" customHeight="1">
      <c r="G19393" s="488"/>
    </row>
    <row r="19394" spans="7:7" ht="15" customHeight="1">
      <c r="G19394" s="488"/>
    </row>
    <row r="19395" spans="7:7" ht="15" customHeight="1">
      <c r="G19395" s="488"/>
    </row>
    <row r="19396" spans="7:7" ht="15" customHeight="1">
      <c r="G19396" s="488"/>
    </row>
    <row r="19397" spans="7:7" ht="15" customHeight="1">
      <c r="G19397" s="488"/>
    </row>
    <row r="19398" spans="7:7" ht="15" customHeight="1">
      <c r="G19398" s="488"/>
    </row>
    <row r="19399" spans="7:7" ht="15" customHeight="1">
      <c r="G19399" s="488"/>
    </row>
    <row r="19400" spans="7:7" ht="15" customHeight="1">
      <c r="G19400" s="488"/>
    </row>
    <row r="19401" spans="7:7" ht="15" customHeight="1">
      <c r="G19401" s="488"/>
    </row>
    <row r="19402" spans="7:7" ht="15" customHeight="1">
      <c r="G19402" s="488"/>
    </row>
    <row r="19403" spans="7:7" ht="15" customHeight="1">
      <c r="G19403" s="488"/>
    </row>
    <row r="19404" spans="7:7" ht="15" customHeight="1">
      <c r="G19404" s="488"/>
    </row>
    <row r="19405" spans="7:7" ht="15" customHeight="1">
      <c r="G19405" s="488"/>
    </row>
    <row r="19406" spans="7:7" ht="15" customHeight="1">
      <c r="G19406" s="488"/>
    </row>
    <row r="19407" spans="7:7" ht="15" customHeight="1">
      <c r="G19407" s="488"/>
    </row>
    <row r="19408" spans="7:7" ht="15" customHeight="1">
      <c r="G19408" s="488"/>
    </row>
    <row r="19409" spans="7:7" ht="15" customHeight="1">
      <c r="G19409" s="488"/>
    </row>
    <row r="19410" spans="7:7" ht="15" customHeight="1">
      <c r="G19410" s="488"/>
    </row>
    <row r="19411" spans="7:7" ht="15" customHeight="1">
      <c r="G19411" s="488"/>
    </row>
    <row r="19412" spans="7:7" ht="15" customHeight="1">
      <c r="G19412" s="488"/>
    </row>
    <row r="19413" spans="7:7" ht="15" customHeight="1">
      <c r="G19413" s="488"/>
    </row>
    <row r="19414" spans="7:7" ht="15" customHeight="1">
      <c r="G19414" s="488"/>
    </row>
    <row r="19415" spans="7:7" ht="15" customHeight="1">
      <c r="G19415" s="488"/>
    </row>
    <row r="19416" spans="7:7" ht="15" customHeight="1">
      <c r="G19416" s="488"/>
    </row>
    <row r="19417" spans="7:7" ht="15" customHeight="1">
      <c r="G19417" s="488"/>
    </row>
    <row r="19418" spans="7:7" ht="15" customHeight="1">
      <c r="G19418" s="488"/>
    </row>
    <row r="19419" spans="7:7" ht="15" customHeight="1">
      <c r="G19419" s="488"/>
    </row>
    <row r="19420" spans="7:7" ht="15" customHeight="1">
      <c r="G19420" s="488"/>
    </row>
    <row r="19421" spans="7:7" ht="15" customHeight="1">
      <c r="G19421" s="488"/>
    </row>
    <row r="19422" spans="7:7" ht="15" customHeight="1">
      <c r="G19422" s="488"/>
    </row>
    <row r="19423" spans="7:7" ht="15" customHeight="1">
      <c r="G19423" s="488"/>
    </row>
    <row r="19424" spans="7:7" ht="15" customHeight="1">
      <c r="G19424" s="488"/>
    </row>
    <row r="19425" spans="7:7" ht="15" customHeight="1">
      <c r="G19425" s="488"/>
    </row>
    <row r="19426" spans="7:7" ht="15" customHeight="1">
      <c r="G19426" s="488"/>
    </row>
    <row r="19427" spans="7:7" ht="15" customHeight="1">
      <c r="G19427" s="488"/>
    </row>
    <row r="19428" spans="7:7" ht="15" customHeight="1">
      <c r="G19428" s="488"/>
    </row>
    <row r="19429" spans="7:7" ht="15" customHeight="1">
      <c r="G19429" s="488"/>
    </row>
    <row r="19430" spans="7:7" ht="15" customHeight="1">
      <c r="G19430" s="488"/>
    </row>
    <row r="19431" spans="7:7" ht="15" customHeight="1">
      <c r="G19431" s="488"/>
    </row>
    <row r="19432" spans="7:7" ht="15" customHeight="1">
      <c r="G19432" s="488"/>
    </row>
    <row r="19433" spans="7:7" ht="15" customHeight="1">
      <c r="G19433" s="488"/>
    </row>
    <row r="19434" spans="7:7" ht="15" customHeight="1">
      <c r="G19434" s="488"/>
    </row>
    <row r="19435" spans="7:7" ht="15" customHeight="1">
      <c r="G19435" s="488"/>
    </row>
    <row r="19436" spans="7:7" ht="15" customHeight="1">
      <c r="G19436" s="488"/>
    </row>
    <row r="19437" spans="7:7" ht="15" customHeight="1">
      <c r="G19437" s="488"/>
    </row>
    <row r="19438" spans="7:7" ht="15" customHeight="1">
      <c r="G19438" s="488"/>
    </row>
    <row r="19439" spans="7:7" ht="15" customHeight="1">
      <c r="G19439" s="488"/>
    </row>
    <row r="19440" spans="7:7" ht="15" customHeight="1">
      <c r="G19440" s="488"/>
    </row>
    <row r="19441" spans="7:7" ht="15" customHeight="1">
      <c r="G19441" s="488"/>
    </row>
    <row r="19442" spans="7:7" ht="15" customHeight="1">
      <c r="G19442" s="488"/>
    </row>
    <row r="19443" spans="7:7" ht="15" customHeight="1">
      <c r="G19443" s="488"/>
    </row>
    <row r="19444" spans="7:7" ht="15" customHeight="1">
      <c r="G19444" s="488"/>
    </row>
    <row r="19445" spans="7:7" ht="15" customHeight="1">
      <c r="G19445" s="488"/>
    </row>
    <row r="19446" spans="7:7" ht="15" customHeight="1">
      <c r="G19446" s="488"/>
    </row>
    <row r="19447" spans="7:7" ht="15" customHeight="1">
      <c r="G19447" s="488"/>
    </row>
    <row r="19448" spans="7:7" ht="15" customHeight="1">
      <c r="G19448" s="488"/>
    </row>
    <row r="19449" spans="7:7" ht="15" customHeight="1">
      <c r="G19449" s="488"/>
    </row>
    <row r="19450" spans="7:7" ht="15" customHeight="1">
      <c r="G19450" s="488"/>
    </row>
    <row r="19451" spans="7:7" ht="15" customHeight="1">
      <c r="G19451" s="488"/>
    </row>
    <row r="19452" spans="7:7" ht="15" customHeight="1">
      <c r="G19452" s="488"/>
    </row>
    <row r="19453" spans="7:7" ht="15" customHeight="1">
      <c r="G19453" s="488"/>
    </row>
    <row r="19454" spans="7:7" ht="15" customHeight="1">
      <c r="G19454" s="488"/>
    </row>
    <row r="19455" spans="7:7" ht="15" customHeight="1">
      <c r="G19455" s="488"/>
    </row>
    <row r="19456" spans="7:7" ht="15" customHeight="1">
      <c r="G19456" s="488"/>
    </row>
    <row r="19457" spans="7:7" ht="15" customHeight="1">
      <c r="G19457" s="488"/>
    </row>
    <row r="19458" spans="7:7" ht="15" customHeight="1">
      <c r="G19458" s="488"/>
    </row>
    <row r="19459" spans="7:7" ht="15" customHeight="1">
      <c r="G19459" s="488"/>
    </row>
    <row r="19460" spans="7:7" ht="15" customHeight="1">
      <c r="G19460" s="488"/>
    </row>
    <row r="19461" spans="7:7" ht="15" customHeight="1">
      <c r="G19461" s="488"/>
    </row>
    <row r="19462" spans="7:7" ht="15" customHeight="1">
      <c r="G19462" s="488"/>
    </row>
    <row r="19463" spans="7:7" ht="15" customHeight="1">
      <c r="G19463" s="488"/>
    </row>
    <row r="19464" spans="7:7" ht="15" customHeight="1">
      <c r="G19464" s="488"/>
    </row>
    <row r="19465" spans="7:7" ht="15" customHeight="1">
      <c r="G19465" s="488"/>
    </row>
    <row r="19466" spans="7:7" ht="15" customHeight="1">
      <c r="G19466" s="488"/>
    </row>
    <row r="19467" spans="7:7" ht="15" customHeight="1">
      <c r="G19467" s="488"/>
    </row>
    <row r="19468" spans="7:7" ht="15" customHeight="1">
      <c r="G19468" s="488"/>
    </row>
    <row r="19469" spans="7:7" ht="15" customHeight="1">
      <c r="G19469" s="488"/>
    </row>
    <row r="19470" spans="7:7" ht="15" customHeight="1">
      <c r="G19470" s="488"/>
    </row>
    <row r="19471" spans="7:7" ht="15" customHeight="1">
      <c r="G19471" s="488"/>
    </row>
    <row r="19472" spans="7:7" ht="15" customHeight="1">
      <c r="G19472" s="488"/>
    </row>
    <row r="19473" spans="7:7" ht="15" customHeight="1">
      <c r="G19473" s="488"/>
    </row>
    <row r="19474" spans="7:7" ht="15" customHeight="1">
      <c r="G19474" s="488"/>
    </row>
    <row r="19475" spans="7:7" ht="15" customHeight="1">
      <c r="G19475" s="488"/>
    </row>
    <row r="19476" spans="7:7" ht="15" customHeight="1">
      <c r="G19476" s="488"/>
    </row>
    <row r="19477" spans="7:7" ht="15" customHeight="1">
      <c r="G19477" s="488"/>
    </row>
    <row r="19478" spans="7:7" ht="15" customHeight="1">
      <c r="G19478" s="488"/>
    </row>
    <row r="19479" spans="7:7" ht="15" customHeight="1">
      <c r="G19479" s="488"/>
    </row>
    <row r="19480" spans="7:7" ht="15" customHeight="1">
      <c r="G19480" s="488"/>
    </row>
    <row r="19481" spans="7:7" ht="15" customHeight="1">
      <c r="G19481" s="488"/>
    </row>
    <row r="19482" spans="7:7" ht="15" customHeight="1">
      <c r="G19482" s="488"/>
    </row>
    <row r="19483" spans="7:7" ht="15" customHeight="1">
      <c r="G19483" s="488"/>
    </row>
    <row r="19484" spans="7:7" ht="15" customHeight="1">
      <c r="G19484" s="488"/>
    </row>
    <row r="19485" spans="7:7" ht="15" customHeight="1">
      <c r="G19485" s="488"/>
    </row>
    <row r="19486" spans="7:7" ht="15" customHeight="1">
      <c r="G19486" s="488"/>
    </row>
    <row r="19487" spans="7:7" ht="15" customHeight="1">
      <c r="G19487" s="488"/>
    </row>
    <row r="19488" spans="7:7" ht="15" customHeight="1">
      <c r="G19488" s="488"/>
    </row>
    <row r="19489" spans="7:7" ht="15" customHeight="1">
      <c r="G19489" s="488"/>
    </row>
    <row r="19490" spans="7:7" ht="15" customHeight="1">
      <c r="G19490" s="488"/>
    </row>
    <row r="19491" spans="7:7" ht="15" customHeight="1">
      <c r="G19491" s="488"/>
    </row>
    <row r="19492" spans="7:7" ht="15" customHeight="1">
      <c r="G19492" s="488"/>
    </row>
    <row r="19493" spans="7:7" ht="15" customHeight="1">
      <c r="G19493" s="488"/>
    </row>
    <row r="19494" spans="7:7" ht="15" customHeight="1">
      <c r="G19494" s="488"/>
    </row>
    <row r="19495" spans="7:7" ht="15" customHeight="1">
      <c r="G19495" s="488"/>
    </row>
    <row r="19496" spans="7:7" ht="15" customHeight="1">
      <c r="G19496" s="488"/>
    </row>
    <row r="19497" spans="7:7" ht="15" customHeight="1">
      <c r="G19497" s="488"/>
    </row>
    <row r="19498" spans="7:7" ht="15" customHeight="1">
      <c r="G19498" s="488"/>
    </row>
    <row r="19499" spans="7:7" ht="15" customHeight="1">
      <c r="G19499" s="488"/>
    </row>
    <row r="19500" spans="7:7" ht="15" customHeight="1">
      <c r="G19500" s="488"/>
    </row>
    <row r="19501" spans="7:7" ht="15" customHeight="1">
      <c r="G19501" s="488"/>
    </row>
    <row r="19502" spans="7:7" ht="15" customHeight="1">
      <c r="G19502" s="488"/>
    </row>
    <row r="19503" spans="7:7" ht="15" customHeight="1">
      <c r="G19503" s="488"/>
    </row>
    <row r="19504" spans="7:7" ht="15" customHeight="1">
      <c r="G19504" s="488"/>
    </row>
    <row r="19505" spans="7:7" ht="15" customHeight="1">
      <c r="G19505" s="488"/>
    </row>
    <row r="19506" spans="7:7" ht="15" customHeight="1">
      <c r="G19506" s="488"/>
    </row>
    <row r="19507" spans="7:7" ht="15" customHeight="1">
      <c r="G19507" s="488"/>
    </row>
    <row r="19508" spans="7:7" ht="15" customHeight="1">
      <c r="G19508" s="488"/>
    </row>
    <row r="19509" spans="7:7" ht="15" customHeight="1">
      <c r="G19509" s="488"/>
    </row>
    <row r="19510" spans="7:7" ht="15" customHeight="1">
      <c r="G19510" s="488"/>
    </row>
    <row r="19511" spans="7:7" ht="15" customHeight="1">
      <c r="G19511" s="488"/>
    </row>
    <row r="19512" spans="7:7" ht="15" customHeight="1">
      <c r="G19512" s="488"/>
    </row>
    <row r="19513" spans="7:7" ht="15" customHeight="1">
      <c r="G19513" s="488"/>
    </row>
    <row r="19514" spans="7:7" ht="15" customHeight="1">
      <c r="G19514" s="488"/>
    </row>
    <row r="19515" spans="7:7" ht="15" customHeight="1">
      <c r="G19515" s="488"/>
    </row>
    <row r="19516" spans="7:7" ht="15" customHeight="1">
      <c r="G19516" s="488"/>
    </row>
    <row r="19517" spans="7:7" ht="15" customHeight="1">
      <c r="G19517" s="488"/>
    </row>
    <row r="19518" spans="7:7" ht="15" customHeight="1">
      <c r="G19518" s="488"/>
    </row>
    <row r="19519" spans="7:7" ht="15" customHeight="1">
      <c r="G19519" s="488"/>
    </row>
    <row r="19520" spans="7:7" ht="15" customHeight="1">
      <c r="G19520" s="488"/>
    </row>
    <row r="19521" spans="7:7" ht="15" customHeight="1">
      <c r="G19521" s="488"/>
    </row>
    <row r="19522" spans="7:7" ht="15" customHeight="1">
      <c r="G19522" s="488"/>
    </row>
    <row r="19523" spans="7:7" ht="15" customHeight="1">
      <c r="G19523" s="488"/>
    </row>
    <row r="19524" spans="7:7" ht="15" customHeight="1">
      <c r="G19524" s="488"/>
    </row>
    <row r="19525" spans="7:7" ht="15" customHeight="1">
      <c r="G19525" s="488"/>
    </row>
    <row r="19526" spans="7:7" ht="15" customHeight="1">
      <c r="G19526" s="488"/>
    </row>
    <row r="19527" spans="7:7" ht="15" customHeight="1">
      <c r="G19527" s="488"/>
    </row>
    <row r="19528" spans="7:7" ht="15" customHeight="1">
      <c r="G19528" s="488"/>
    </row>
    <row r="19529" spans="7:7" ht="15" customHeight="1">
      <c r="G19529" s="488"/>
    </row>
    <row r="19530" spans="7:7" ht="15" customHeight="1">
      <c r="G19530" s="488"/>
    </row>
    <row r="19531" spans="7:7" ht="15" customHeight="1">
      <c r="G19531" s="488"/>
    </row>
    <row r="19532" spans="7:7" ht="15" customHeight="1">
      <c r="G19532" s="488"/>
    </row>
    <row r="19533" spans="7:7" ht="15" customHeight="1">
      <c r="G19533" s="488"/>
    </row>
    <row r="19534" spans="7:7" ht="15" customHeight="1">
      <c r="G19534" s="488"/>
    </row>
    <row r="19535" spans="7:7" ht="15" customHeight="1">
      <c r="G19535" s="488"/>
    </row>
    <row r="19536" spans="7:7" ht="15" customHeight="1">
      <c r="G19536" s="488"/>
    </row>
    <row r="19537" spans="7:7" ht="15" customHeight="1">
      <c r="G19537" s="488"/>
    </row>
    <row r="19538" spans="7:7" ht="15" customHeight="1">
      <c r="G19538" s="488"/>
    </row>
    <row r="19539" spans="7:7" ht="15" customHeight="1">
      <c r="G19539" s="488"/>
    </row>
    <row r="19540" spans="7:7" ht="15" customHeight="1">
      <c r="G19540" s="488"/>
    </row>
    <row r="19541" spans="7:7" ht="15" customHeight="1">
      <c r="G19541" s="488"/>
    </row>
    <row r="19542" spans="7:7" ht="15" customHeight="1">
      <c r="G19542" s="488"/>
    </row>
    <row r="19543" spans="7:7" ht="15" customHeight="1">
      <c r="G19543" s="488"/>
    </row>
    <row r="19544" spans="7:7" ht="15" customHeight="1">
      <c r="G19544" s="488"/>
    </row>
    <row r="19545" spans="7:7" ht="15" customHeight="1">
      <c r="G19545" s="488"/>
    </row>
    <row r="19546" spans="7:7" ht="15" customHeight="1">
      <c r="G19546" s="488"/>
    </row>
    <row r="19547" spans="7:7" ht="15" customHeight="1">
      <c r="G19547" s="488"/>
    </row>
    <row r="19548" spans="7:7" ht="15" customHeight="1">
      <c r="G19548" s="488"/>
    </row>
    <row r="19549" spans="7:7" ht="15" customHeight="1">
      <c r="G19549" s="488"/>
    </row>
    <row r="19550" spans="7:7" ht="15" customHeight="1">
      <c r="G19550" s="488"/>
    </row>
    <row r="19551" spans="7:7" ht="15" customHeight="1">
      <c r="G19551" s="488"/>
    </row>
    <row r="19552" spans="7:7" ht="15" customHeight="1">
      <c r="G19552" s="488"/>
    </row>
    <row r="19553" spans="7:7" ht="15" customHeight="1">
      <c r="G19553" s="488"/>
    </row>
    <row r="19554" spans="7:7" ht="15" customHeight="1">
      <c r="G19554" s="488"/>
    </row>
    <row r="19555" spans="7:7" ht="15" customHeight="1">
      <c r="G19555" s="488"/>
    </row>
    <row r="19556" spans="7:7" ht="15" customHeight="1">
      <c r="G19556" s="488"/>
    </row>
    <row r="19557" spans="7:7" ht="15" customHeight="1">
      <c r="G19557" s="488"/>
    </row>
    <row r="19558" spans="7:7" ht="15" customHeight="1">
      <c r="G19558" s="488"/>
    </row>
    <row r="19559" spans="7:7" ht="15" customHeight="1">
      <c r="G19559" s="488"/>
    </row>
    <row r="19560" spans="7:7" ht="15" customHeight="1">
      <c r="G19560" s="488"/>
    </row>
    <row r="19561" spans="7:7" ht="15" customHeight="1">
      <c r="G19561" s="488"/>
    </row>
    <row r="19562" spans="7:7" ht="15" customHeight="1">
      <c r="G19562" s="488"/>
    </row>
    <row r="19563" spans="7:7" ht="15" customHeight="1">
      <c r="G19563" s="488"/>
    </row>
    <row r="19564" spans="7:7" ht="15" customHeight="1">
      <c r="G19564" s="488"/>
    </row>
    <row r="19565" spans="7:7" ht="15" customHeight="1">
      <c r="G19565" s="488"/>
    </row>
    <row r="19566" spans="7:7" ht="15" customHeight="1">
      <c r="G19566" s="488"/>
    </row>
    <row r="19567" spans="7:7" ht="15" customHeight="1">
      <c r="G19567" s="488"/>
    </row>
    <row r="19568" spans="7:7" ht="15" customHeight="1">
      <c r="G19568" s="488"/>
    </row>
    <row r="19569" spans="7:7" ht="15" customHeight="1">
      <c r="G19569" s="488"/>
    </row>
    <row r="19570" spans="7:7" ht="15" customHeight="1">
      <c r="G19570" s="488"/>
    </row>
    <row r="19571" spans="7:7" ht="15" customHeight="1">
      <c r="G19571" s="488"/>
    </row>
    <row r="19572" spans="7:7" ht="15" customHeight="1">
      <c r="G19572" s="488"/>
    </row>
    <row r="19573" spans="7:7" ht="15" customHeight="1">
      <c r="G19573" s="488"/>
    </row>
    <row r="19574" spans="7:7" ht="15" customHeight="1">
      <c r="G19574" s="488"/>
    </row>
    <row r="19575" spans="7:7" ht="15" customHeight="1">
      <c r="G19575" s="488"/>
    </row>
    <row r="19576" spans="7:7" ht="15" customHeight="1">
      <c r="G19576" s="488"/>
    </row>
    <row r="19577" spans="7:7" ht="15" customHeight="1">
      <c r="G19577" s="488"/>
    </row>
    <row r="19578" spans="7:7" ht="15" customHeight="1">
      <c r="G19578" s="488"/>
    </row>
    <row r="19579" spans="7:7" ht="15" customHeight="1">
      <c r="G19579" s="488"/>
    </row>
    <row r="19580" spans="7:7" ht="15" customHeight="1">
      <c r="G19580" s="488"/>
    </row>
    <row r="19581" spans="7:7" ht="15" customHeight="1">
      <c r="G19581" s="488"/>
    </row>
    <row r="19582" spans="7:7" ht="15" customHeight="1">
      <c r="G19582" s="488"/>
    </row>
    <row r="19583" spans="7:7" ht="15" customHeight="1">
      <c r="G19583" s="488"/>
    </row>
    <row r="19584" spans="7:7" ht="15" customHeight="1">
      <c r="G19584" s="488"/>
    </row>
    <row r="19585" spans="7:7" ht="15" customHeight="1">
      <c r="G19585" s="488"/>
    </row>
    <row r="19586" spans="7:7" ht="15" customHeight="1">
      <c r="G19586" s="488"/>
    </row>
    <row r="19587" spans="7:7" ht="15" customHeight="1">
      <c r="G19587" s="488"/>
    </row>
    <row r="19588" spans="7:7" ht="15" customHeight="1">
      <c r="G19588" s="488"/>
    </row>
    <row r="19589" spans="7:7" ht="15" customHeight="1">
      <c r="G19589" s="488"/>
    </row>
    <row r="19590" spans="7:7" ht="15" customHeight="1">
      <c r="G19590" s="488"/>
    </row>
    <row r="19591" spans="7:7" ht="15" customHeight="1">
      <c r="G19591" s="488"/>
    </row>
    <row r="19592" spans="7:7" ht="15" customHeight="1">
      <c r="G19592" s="488"/>
    </row>
    <row r="19593" spans="7:7" ht="15" customHeight="1">
      <c r="G19593" s="488"/>
    </row>
    <row r="19594" spans="7:7" ht="15" customHeight="1">
      <c r="G19594" s="488"/>
    </row>
    <row r="19595" spans="7:7" ht="15" customHeight="1">
      <c r="G19595" s="488"/>
    </row>
    <row r="19596" spans="7:7" ht="15" customHeight="1">
      <c r="G19596" s="488"/>
    </row>
    <row r="19597" spans="7:7" ht="15" customHeight="1">
      <c r="G19597" s="488"/>
    </row>
    <row r="19598" spans="7:7" ht="15" customHeight="1">
      <c r="G19598" s="488"/>
    </row>
    <row r="19599" spans="7:7" ht="15" customHeight="1">
      <c r="G19599" s="488"/>
    </row>
    <row r="19600" spans="7:7" ht="15" customHeight="1">
      <c r="G19600" s="488"/>
    </row>
    <row r="19601" spans="7:7" ht="15" customHeight="1">
      <c r="G19601" s="488"/>
    </row>
    <row r="19602" spans="7:7" ht="15" customHeight="1">
      <c r="G19602" s="488"/>
    </row>
    <row r="19603" spans="7:7" ht="15" customHeight="1">
      <c r="G19603" s="488"/>
    </row>
    <row r="19604" spans="7:7" ht="15" customHeight="1">
      <c r="G19604" s="488"/>
    </row>
    <row r="19605" spans="7:7" ht="15" customHeight="1">
      <c r="G19605" s="488"/>
    </row>
    <row r="19606" spans="7:7" ht="15" customHeight="1">
      <c r="G19606" s="488"/>
    </row>
    <row r="19607" spans="7:7" ht="15" customHeight="1">
      <c r="G19607" s="488"/>
    </row>
    <row r="19608" spans="7:7" ht="15" customHeight="1">
      <c r="G19608" s="488"/>
    </row>
    <row r="19609" spans="7:7" ht="15" customHeight="1">
      <c r="G19609" s="488"/>
    </row>
    <row r="19610" spans="7:7" ht="15" customHeight="1">
      <c r="G19610" s="488"/>
    </row>
    <row r="19611" spans="7:7" ht="15" customHeight="1">
      <c r="G19611" s="488"/>
    </row>
    <row r="19612" spans="7:7" ht="15" customHeight="1">
      <c r="G19612" s="488"/>
    </row>
    <row r="19613" spans="7:7" ht="15" customHeight="1">
      <c r="G19613" s="488"/>
    </row>
    <row r="19614" spans="7:7" ht="15" customHeight="1">
      <c r="G19614" s="488"/>
    </row>
    <row r="19615" spans="7:7" ht="15" customHeight="1">
      <c r="G19615" s="488"/>
    </row>
    <row r="19616" spans="7:7" ht="15" customHeight="1">
      <c r="G19616" s="488"/>
    </row>
    <row r="19617" spans="7:7" ht="15" customHeight="1">
      <c r="G19617" s="488"/>
    </row>
    <row r="19618" spans="7:7" ht="15" customHeight="1">
      <c r="G19618" s="488"/>
    </row>
    <row r="19619" spans="7:7" ht="15" customHeight="1">
      <c r="G19619" s="488"/>
    </row>
    <row r="19620" spans="7:7" ht="15" customHeight="1">
      <c r="G19620" s="488"/>
    </row>
    <row r="19621" spans="7:7" ht="15" customHeight="1">
      <c r="G19621" s="488"/>
    </row>
    <row r="19622" spans="7:7" ht="15" customHeight="1">
      <c r="G19622" s="488"/>
    </row>
    <row r="19623" spans="7:7" ht="15" customHeight="1">
      <c r="G19623" s="488"/>
    </row>
    <row r="19624" spans="7:7" ht="15" customHeight="1">
      <c r="G19624" s="488"/>
    </row>
    <row r="19625" spans="7:7" ht="15" customHeight="1">
      <c r="G19625" s="488"/>
    </row>
    <row r="19626" spans="7:7" ht="15" customHeight="1">
      <c r="G19626" s="488"/>
    </row>
    <row r="19627" spans="7:7" ht="15" customHeight="1">
      <c r="G19627" s="488"/>
    </row>
    <row r="19628" spans="7:7" ht="15" customHeight="1">
      <c r="G19628" s="488"/>
    </row>
    <row r="19629" spans="7:7" ht="15" customHeight="1">
      <c r="G19629" s="488"/>
    </row>
    <row r="19630" spans="7:7" ht="15" customHeight="1">
      <c r="G19630" s="488"/>
    </row>
    <row r="19631" spans="7:7" ht="15" customHeight="1">
      <c r="G19631" s="488"/>
    </row>
    <row r="19632" spans="7:7" ht="15" customHeight="1">
      <c r="G19632" s="488"/>
    </row>
    <row r="19633" spans="7:7" ht="15" customHeight="1">
      <c r="G19633" s="488"/>
    </row>
    <row r="19634" spans="7:7" ht="15" customHeight="1">
      <c r="G19634" s="488"/>
    </row>
    <row r="19635" spans="7:7" ht="15" customHeight="1">
      <c r="G19635" s="488"/>
    </row>
    <row r="19636" spans="7:7" ht="15" customHeight="1">
      <c r="G19636" s="488"/>
    </row>
    <row r="19637" spans="7:7" ht="15" customHeight="1">
      <c r="G19637" s="488"/>
    </row>
    <row r="19638" spans="7:7" ht="15" customHeight="1">
      <c r="G19638" s="488"/>
    </row>
    <row r="19639" spans="7:7" ht="15" customHeight="1">
      <c r="G19639" s="488"/>
    </row>
    <row r="19640" spans="7:7" ht="15" customHeight="1">
      <c r="G19640" s="488"/>
    </row>
    <row r="19641" spans="7:7" ht="15" customHeight="1">
      <c r="G19641" s="488"/>
    </row>
    <row r="19642" spans="7:7" ht="15" customHeight="1">
      <c r="G19642" s="488"/>
    </row>
    <row r="19643" spans="7:7" ht="15" customHeight="1">
      <c r="G19643" s="488"/>
    </row>
    <row r="19644" spans="7:7" ht="15" customHeight="1">
      <c r="G19644" s="488"/>
    </row>
    <row r="19645" spans="7:7" ht="15" customHeight="1">
      <c r="G19645" s="488"/>
    </row>
    <row r="19646" spans="7:7" ht="15" customHeight="1">
      <c r="G19646" s="488"/>
    </row>
    <row r="19647" spans="7:7" ht="15" customHeight="1">
      <c r="G19647" s="488"/>
    </row>
    <row r="19648" spans="7:7" ht="15" customHeight="1">
      <c r="G19648" s="488"/>
    </row>
    <row r="19649" spans="7:7" ht="15" customHeight="1">
      <c r="G19649" s="488"/>
    </row>
    <row r="19650" spans="7:7" ht="15" customHeight="1">
      <c r="G19650" s="488"/>
    </row>
    <row r="19651" spans="7:7" ht="15" customHeight="1">
      <c r="G19651" s="488"/>
    </row>
    <row r="19652" spans="7:7" ht="15" customHeight="1">
      <c r="G19652" s="488"/>
    </row>
    <row r="19653" spans="7:7" ht="15" customHeight="1">
      <c r="G19653" s="488"/>
    </row>
    <row r="19654" spans="7:7" ht="15" customHeight="1">
      <c r="G19654" s="488"/>
    </row>
    <row r="19655" spans="7:7" ht="15" customHeight="1">
      <c r="G19655" s="488"/>
    </row>
    <row r="19656" spans="7:7" ht="15" customHeight="1">
      <c r="G19656" s="488"/>
    </row>
    <row r="19657" spans="7:7" ht="15" customHeight="1">
      <c r="G19657" s="488"/>
    </row>
    <row r="19658" spans="7:7" ht="15" customHeight="1">
      <c r="G19658" s="488"/>
    </row>
    <row r="19659" spans="7:7" ht="15" customHeight="1">
      <c r="G19659" s="488"/>
    </row>
    <row r="19660" spans="7:7" ht="15" customHeight="1">
      <c r="G19660" s="488"/>
    </row>
    <row r="19661" spans="7:7" ht="15" customHeight="1">
      <c r="G19661" s="488"/>
    </row>
    <row r="19662" spans="7:7" ht="15" customHeight="1">
      <c r="G19662" s="488"/>
    </row>
    <row r="19663" spans="7:7" ht="15" customHeight="1">
      <c r="G19663" s="488"/>
    </row>
    <row r="19664" spans="7:7" ht="15" customHeight="1">
      <c r="G19664" s="488"/>
    </row>
    <row r="19665" spans="7:7" ht="15" customHeight="1">
      <c r="G19665" s="488"/>
    </row>
    <row r="19666" spans="7:7" ht="15" customHeight="1">
      <c r="G19666" s="488"/>
    </row>
    <row r="19667" spans="7:7" ht="15" customHeight="1">
      <c r="G19667" s="488"/>
    </row>
    <row r="19668" spans="7:7" ht="15" customHeight="1">
      <c r="G19668" s="488"/>
    </row>
    <row r="19669" spans="7:7" ht="15" customHeight="1">
      <c r="G19669" s="488"/>
    </row>
    <row r="19670" spans="7:7" ht="15" customHeight="1">
      <c r="G19670" s="488"/>
    </row>
    <row r="19671" spans="7:7" ht="15" customHeight="1">
      <c r="G19671" s="488"/>
    </row>
    <row r="19672" spans="7:7" ht="15" customHeight="1">
      <c r="G19672" s="488"/>
    </row>
    <row r="19673" spans="7:7" ht="15" customHeight="1">
      <c r="G19673" s="488"/>
    </row>
    <row r="19674" spans="7:7" ht="15" customHeight="1">
      <c r="G19674" s="488"/>
    </row>
    <row r="19675" spans="7:7" ht="15" customHeight="1">
      <c r="G19675" s="488"/>
    </row>
    <row r="19676" spans="7:7" ht="15" customHeight="1">
      <c r="G19676" s="488"/>
    </row>
    <row r="19677" spans="7:7" ht="15" customHeight="1">
      <c r="G19677" s="488"/>
    </row>
    <row r="19678" spans="7:7" ht="15" customHeight="1">
      <c r="G19678" s="488"/>
    </row>
    <row r="19679" spans="7:7" ht="15" customHeight="1">
      <c r="G19679" s="488"/>
    </row>
    <row r="19680" spans="7:7" ht="15" customHeight="1">
      <c r="G19680" s="488"/>
    </row>
    <row r="19681" spans="7:7" ht="15" customHeight="1">
      <c r="G19681" s="488"/>
    </row>
    <row r="19682" spans="7:7" ht="15" customHeight="1">
      <c r="G19682" s="488"/>
    </row>
    <row r="19683" spans="7:7" ht="15" customHeight="1">
      <c r="G19683" s="488"/>
    </row>
    <row r="19684" spans="7:7" ht="15" customHeight="1">
      <c r="G19684" s="488"/>
    </row>
    <row r="19685" spans="7:7" ht="15" customHeight="1">
      <c r="G19685" s="488"/>
    </row>
    <row r="19686" spans="7:7" ht="15" customHeight="1">
      <c r="G19686" s="488"/>
    </row>
    <row r="19687" spans="7:7" ht="15" customHeight="1">
      <c r="G19687" s="488"/>
    </row>
    <row r="19688" spans="7:7" ht="15" customHeight="1">
      <c r="G19688" s="488"/>
    </row>
    <row r="19689" spans="7:7" ht="15" customHeight="1">
      <c r="G19689" s="488"/>
    </row>
    <row r="19690" spans="7:7" ht="15" customHeight="1">
      <c r="G19690" s="488"/>
    </row>
    <row r="19691" spans="7:7" ht="15" customHeight="1">
      <c r="G19691" s="488"/>
    </row>
    <row r="19692" spans="7:7" ht="15" customHeight="1">
      <c r="G19692" s="488"/>
    </row>
    <row r="19693" spans="7:7" ht="15" customHeight="1">
      <c r="G19693" s="488"/>
    </row>
    <row r="19694" spans="7:7" ht="15" customHeight="1">
      <c r="G19694" s="488"/>
    </row>
    <row r="19695" spans="7:7" ht="15" customHeight="1">
      <c r="G19695" s="488"/>
    </row>
    <row r="19696" spans="7:7" ht="15" customHeight="1">
      <c r="G19696" s="488"/>
    </row>
    <row r="19697" spans="7:7" ht="15" customHeight="1">
      <c r="G19697" s="488"/>
    </row>
    <row r="19698" spans="7:7" ht="15" customHeight="1">
      <c r="G19698" s="488"/>
    </row>
    <row r="19699" spans="7:7" ht="15" customHeight="1">
      <c r="G19699" s="488"/>
    </row>
    <row r="19700" spans="7:7" ht="15" customHeight="1">
      <c r="G19700" s="488"/>
    </row>
    <row r="19701" spans="7:7" ht="15" customHeight="1">
      <c r="G19701" s="488"/>
    </row>
    <row r="19702" spans="7:7" ht="15" customHeight="1">
      <c r="G19702" s="488"/>
    </row>
    <row r="19703" spans="7:7" ht="15" customHeight="1">
      <c r="G19703" s="488"/>
    </row>
    <row r="19704" spans="7:7" ht="15" customHeight="1">
      <c r="G19704" s="488"/>
    </row>
    <row r="19705" spans="7:7" ht="15" customHeight="1">
      <c r="G19705" s="488"/>
    </row>
    <row r="19706" spans="7:7" ht="15" customHeight="1">
      <c r="G19706" s="488"/>
    </row>
    <row r="19707" spans="7:7" ht="15" customHeight="1">
      <c r="G19707" s="488"/>
    </row>
    <row r="19708" spans="7:7" ht="15" customHeight="1">
      <c r="G19708" s="488"/>
    </row>
    <row r="19709" spans="7:7" ht="15" customHeight="1">
      <c r="G19709" s="488"/>
    </row>
    <row r="19710" spans="7:7" ht="15" customHeight="1">
      <c r="G19710" s="488"/>
    </row>
    <row r="19711" spans="7:7" ht="15" customHeight="1">
      <c r="G19711" s="488"/>
    </row>
    <row r="19712" spans="7:7" ht="15" customHeight="1">
      <c r="G19712" s="488"/>
    </row>
    <row r="19713" spans="7:7" ht="15" customHeight="1">
      <c r="G19713" s="488"/>
    </row>
    <row r="19714" spans="7:7" ht="15" customHeight="1">
      <c r="G19714" s="488"/>
    </row>
    <row r="19715" spans="7:7" ht="15" customHeight="1">
      <c r="G19715" s="488"/>
    </row>
    <row r="19716" spans="7:7" ht="15" customHeight="1">
      <c r="G19716" s="488"/>
    </row>
    <row r="19717" spans="7:7" ht="15" customHeight="1">
      <c r="G19717" s="488"/>
    </row>
    <row r="19718" spans="7:7" ht="15" customHeight="1">
      <c r="G19718" s="488"/>
    </row>
    <row r="19719" spans="7:7" ht="15" customHeight="1">
      <c r="G19719" s="488"/>
    </row>
    <row r="19720" spans="7:7" ht="15" customHeight="1">
      <c r="G19720" s="488"/>
    </row>
    <row r="19721" spans="7:7" ht="15" customHeight="1">
      <c r="G19721" s="488"/>
    </row>
    <row r="19722" spans="7:7" ht="15" customHeight="1">
      <c r="G19722" s="488"/>
    </row>
    <row r="19723" spans="7:7" ht="15" customHeight="1">
      <c r="G19723" s="488"/>
    </row>
    <row r="19724" spans="7:7" ht="15" customHeight="1">
      <c r="G19724" s="488"/>
    </row>
    <row r="19725" spans="7:7" ht="15" customHeight="1">
      <c r="G19725" s="488"/>
    </row>
    <row r="19726" spans="7:7" ht="15" customHeight="1">
      <c r="G19726" s="488"/>
    </row>
    <row r="19727" spans="7:7" ht="15" customHeight="1">
      <c r="G19727" s="488"/>
    </row>
    <row r="19728" spans="7:7" ht="15" customHeight="1">
      <c r="G19728" s="488"/>
    </row>
    <row r="19729" spans="7:7" ht="15" customHeight="1">
      <c r="G19729" s="488"/>
    </row>
    <row r="19730" spans="7:7" ht="15" customHeight="1">
      <c r="G19730" s="488"/>
    </row>
    <row r="19731" spans="7:7" ht="15" customHeight="1">
      <c r="G19731" s="488"/>
    </row>
    <row r="19732" spans="7:7" ht="15" customHeight="1">
      <c r="G19732" s="488"/>
    </row>
    <row r="19733" spans="7:7" ht="15" customHeight="1">
      <c r="G19733" s="488"/>
    </row>
    <row r="19734" spans="7:7" ht="15" customHeight="1">
      <c r="G19734" s="488"/>
    </row>
    <row r="19735" spans="7:7" ht="15" customHeight="1">
      <c r="G19735" s="488"/>
    </row>
    <row r="19736" spans="7:7" ht="15" customHeight="1">
      <c r="G19736" s="488"/>
    </row>
    <row r="19737" spans="7:7" ht="15" customHeight="1">
      <c r="G19737" s="488"/>
    </row>
    <row r="19738" spans="7:7" ht="15" customHeight="1">
      <c r="G19738" s="488"/>
    </row>
    <row r="19739" spans="7:7" ht="15" customHeight="1">
      <c r="G19739" s="488"/>
    </row>
    <row r="19740" spans="7:7" ht="15" customHeight="1">
      <c r="G19740" s="488"/>
    </row>
    <row r="19741" spans="7:7" ht="15" customHeight="1">
      <c r="G19741" s="488"/>
    </row>
    <row r="19742" spans="7:7" ht="15" customHeight="1">
      <c r="G19742" s="488"/>
    </row>
    <row r="19743" spans="7:7" ht="15" customHeight="1">
      <c r="G19743" s="488"/>
    </row>
    <row r="19744" spans="7:7" ht="15" customHeight="1">
      <c r="G19744" s="488"/>
    </row>
    <row r="19745" spans="7:7" ht="15" customHeight="1">
      <c r="G19745" s="488"/>
    </row>
    <row r="19746" spans="7:7" ht="15" customHeight="1">
      <c r="G19746" s="488"/>
    </row>
    <row r="19747" spans="7:7" ht="15" customHeight="1">
      <c r="G19747" s="488"/>
    </row>
    <row r="19748" spans="7:7" ht="15" customHeight="1">
      <c r="G19748" s="488"/>
    </row>
    <row r="19749" spans="7:7" ht="15" customHeight="1">
      <c r="G19749" s="488"/>
    </row>
    <row r="19750" spans="7:7" ht="15" customHeight="1">
      <c r="G19750" s="488"/>
    </row>
    <row r="19751" spans="7:7" ht="15" customHeight="1">
      <c r="G19751" s="488"/>
    </row>
    <row r="19752" spans="7:7" ht="15" customHeight="1">
      <c r="G19752" s="488"/>
    </row>
    <row r="19753" spans="7:7" ht="15" customHeight="1">
      <c r="G19753" s="488"/>
    </row>
    <row r="19754" spans="7:7" ht="15" customHeight="1">
      <c r="G19754" s="488"/>
    </row>
    <row r="19755" spans="7:7" ht="15" customHeight="1">
      <c r="G19755" s="488"/>
    </row>
    <row r="19756" spans="7:7" ht="15" customHeight="1">
      <c r="G19756" s="488"/>
    </row>
    <row r="19757" spans="7:7" ht="15" customHeight="1">
      <c r="G19757" s="488"/>
    </row>
    <row r="19758" spans="7:7" ht="15" customHeight="1">
      <c r="G19758" s="488"/>
    </row>
    <row r="19759" spans="7:7" ht="15" customHeight="1">
      <c r="G19759" s="488"/>
    </row>
    <row r="19760" spans="7:7" ht="15" customHeight="1">
      <c r="G19760" s="488"/>
    </row>
    <row r="19761" spans="7:7" ht="15" customHeight="1">
      <c r="G19761" s="488"/>
    </row>
    <row r="19762" spans="7:7" ht="15" customHeight="1">
      <c r="G19762" s="488"/>
    </row>
    <row r="19763" spans="7:7" ht="15" customHeight="1">
      <c r="G19763" s="488"/>
    </row>
    <row r="19764" spans="7:7" ht="15" customHeight="1">
      <c r="G19764" s="488"/>
    </row>
    <row r="19765" spans="7:7" ht="15" customHeight="1">
      <c r="G19765" s="488"/>
    </row>
    <row r="19766" spans="7:7" ht="15" customHeight="1">
      <c r="G19766" s="488"/>
    </row>
    <row r="19767" spans="7:7" ht="15" customHeight="1">
      <c r="G19767" s="488"/>
    </row>
    <row r="19768" spans="7:7" ht="15" customHeight="1">
      <c r="G19768" s="488"/>
    </row>
    <row r="19769" spans="7:7" ht="15" customHeight="1">
      <c r="G19769" s="488"/>
    </row>
    <row r="19770" spans="7:7" ht="15" customHeight="1">
      <c r="G19770" s="488"/>
    </row>
    <row r="19771" spans="7:7" ht="15" customHeight="1">
      <c r="G19771" s="488"/>
    </row>
    <row r="19772" spans="7:7" ht="15" customHeight="1">
      <c r="G19772" s="488"/>
    </row>
    <row r="19773" spans="7:7" ht="15" customHeight="1">
      <c r="G19773" s="488"/>
    </row>
    <row r="19774" spans="7:7" ht="15" customHeight="1">
      <c r="G19774" s="488"/>
    </row>
    <row r="19775" spans="7:7" ht="15" customHeight="1">
      <c r="G19775" s="488"/>
    </row>
    <row r="19776" spans="7:7" ht="15" customHeight="1">
      <c r="G19776" s="488"/>
    </row>
    <row r="19777" spans="7:7" ht="15" customHeight="1">
      <c r="G19777" s="488"/>
    </row>
    <row r="19778" spans="7:7" ht="15" customHeight="1">
      <c r="G19778" s="488"/>
    </row>
    <row r="19779" spans="7:7" ht="15" customHeight="1">
      <c r="G19779" s="488"/>
    </row>
    <row r="19780" spans="7:7" ht="15" customHeight="1">
      <c r="G19780" s="488"/>
    </row>
    <row r="19781" spans="7:7" ht="15" customHeight="1">
      <c r="G19781" s="488"/>
    </row>
    <row r="19782" spans="7:7" ht="15" customHeight="1">
      <c r="G19782" s="488"/>
    </row>
    <row r="19783" spans="7:7" ht="15" customHeight="1">
      <c r="G19783" s="488"/>
    </row>
    <row r="19784" spans="7:7" ht="15" customHeight="1">
      <c r="G19784" s="488"/>
    </row>
    <row r="19785" spans="7:7" ht="15" customHeight="1">
      <c r="G19785" s="488"/>
    </row>
    <row r="19786" spans="7:7" ht="15" customHeight="1">
      <c r="G19786" s="488"/>
    </row>
    <row r="19787" spans="7:7" ht="15" customHeight="1">
      <c r="G19787" s="488"/>
    </row>
    <row r="19788" spans="7:7" ht="15" customHeight="1">
      <c r="G19788" s="488"/>
    </row>
    <row r="19789" spans="7:7" ht="15" customHeight="1">
      <c r="G19789" s="488"/>
    </row>
    <row r="19790" spans="7:7" ht="15" customHeight="1">
      <c r="G19790" s="488"/>
    </row>
    <row r="19791" spans="7:7" ht="15" customHeight="1">
      <c r="G19791" s="488"/>
    </row>
    <row r="19792" spans="7:7" ht="15" customHeight="1">
      <c r="G19792" s="488"/>
    </row>
    <row r="19793" spans="7:7" ht="15" customHeight="1">
      <c r="G19793" s="488"/>
    </row>
    <row r="19794" spans="7:7" ht="15" customHeight="1">
      <c r="G19794" s="488"/>
    </row>
    <row r="19795" spans="7:7" ht="15" customHeight="1">
      <c r="G19795" s="488"/>
    </row>
    <row r="19796" spans="7:7" ht="15" customHeight="1">
      <c r="G19796" s="488"/>
    </row>
    <row r="19797" spans="7:7" ht="15" customHeight="1">
      <c r="G19797" s="488"/>
    </row>
    <row r="19798" spans="7:7" ht="15" customHeight="1">
      <c r="G19798" s="488"/>
    </row>
    <row r="19799" spans="7:7" ht="15" customHeight="1">
      <c r="G19799" s="488"/>
    </row>
    <row r="19800" spans="7:7" ht="15" customHeight="1">
      <c r="G19800" s="488"/>
    </row>
    <row r="19801" spans="7:7" ht="15" customHeight="1">
      <c r="G19801" s="488"/>
    </row>
    <row r="19802" spans="7:7" ht="15" customHeight="1">
      <c r="G19802" s="488"/>
    </row>
    <row r="19803" spans="7:7" ht="15" customHeight="1">
      <c r="G19803" s="488"/>
    </row>
    <row r="19804" spans="7:7" ht="15" customHeight="1">
      <c r="G19804" s="488"/>
    </row>
    <row r="19805" spans="7:7" ht="15" customHeight="1">
      <c r="G19805" s="488"/>
    </row>
    <row r="19806" spans="7:7" ht="15" customHeight="1">
      <c r="G19806" s="488"/>
    </row>
    <row r="19807" spans="7:7" ht="15" customHeight="1">
      <c r="G19807" s="488"/>
    </row>
    <row r="19808" spans="7:7" ht="15" customHeight="1">
      <c r="G19808" s="488"/>
    </row>
    <row r="19809" spans="7:7" ht="15" customHeight="1">
      <c r="G19809" s="488"/>
    </row>
    <row r="19810" spans="7:7" ht="15" customHeight="1">
      <c r="G19810" s="488"/>
    </row>
    <row r="19811" spans="7:7" ht="15" customHeight="1">
      <c r="G19811" s="488"/>
    </row>
    <row r="19812" spans="7:7" ht="15" customHeight="1">
      <c r="G19812" s="488"/>
    </row>
    <row r="19813" spans="7:7" ht="15" customHeight="1">
      <c r="G19813" s="488"/>
    </row>
    <row r="19814" spans="7:7" ht="15" customHeight="1">
      <c r="G19814" s="488"/>
    </row>
    <row r="19815" spans="7:7" ht="15" customHeight="1">
      <c r="G19815" s="488"/>
    </row>
    <row r="19816" spans="7:7" ht="15" customHeight="1">
      <c r="G19816" s="488"/>
    </row>
    <row r="19817" spans="7:7" ht="15" customHeight="1">
      <c r="G19817" s="488"/>
    </row>
    <row r="19818" spans="7:7" ht="15" customHeight="1">
      <c r="G19818" s="488"/>
    </row>
    <row r="19819" spans="7:7" ht="15" customHeight="1">
      <c r="G19819" s="488"/>
    </row>
    <row r="19820" spans="7:7" ht="15" customHeight="1">
      <c r="G19820" s="488"/>
    </row>
    <row r="19821" spans="7:7" ht="15" customHeight="1">
      <c r="G19821" s="488"/>
    </row>
    <row r="19822" spans="7:7" ht="15" customHeight="1">
      <c r="G19822" s="488"/>
    </row>
    <row r="19823" spans="7:7" ht="15" customHeight="1">
      <c r="G19823" s="488"/>
    </row>
    <row r="19824" spans="7:7" ht="15" customHeight="1">
      <c r="G19824" s="488"/>
    </row>
    <row r="19825" spans="7:7" ht="15" customHeight="1">
      <c r="G19825" s="488"/>
    </row>
    <row r="19826" spans="7:7" ht="15" customHeight="1">
      <c r="G19826" s="488"/>
    </row>
    <row r="19827" spans="7:7" ht="15" customHeight="1">
      <c r="G19827" s="488"/>
    </row>
    <row r="19828" spans="7:7" ht="15" customHeight="1">
      <c r="G19828" s="488"/>
    </row>
    <row r="19829" spans="7:7" ht="15" customHeight="1">
      <c r="G19829" s="488"/>
    </row>
    <row r="19830" spans="7:7" ht="15" customHeight="1">
      <c r="G19830" s="488"/>
    </row>
    <row r="19831" spans="7:7" ht="15" customHeight="1">
      <c r="G19831" s="488"/>
    </row>
    <row r="19832" spans="7:7" ht="15" customHeight="1">
      <c r="G19832" s="488"/>
    </row>
    <row r="19833" spans="7:7" ht="15" customHeight="1">
      <c r="G19833" s="488"/>
    </row>
    <row r="19834" spans="7:7" ht="15" customHeight="1">
      <c r="G19834" s="488"/>
    </row>
    <row r="19835" spans="7:7" ht="15" customHeight="1">
      <c r="G19835" s="488"/>
    </row>
    <row r="19836" spans="7:7" ht="15" customHeight="1">
      <c r="G19836" s="488"/>
    </row>
    <row r="19837" spans="7:7" ht="15" customHeight="1">
      <c r="G19837" s="488"/>
    </row>
    <row r="19838" spans="7:7" ht="15" customHeight="1">
      <c r="G19838" s="488"/>
    </row>
    <row r="19839" spans="7:7" ht="15" customHeight="1">
      <c r="G19839" s="488"/>
    </row>
    <row r="19840" spans="7:7" ht="15" customHeight="1">
      <c r="G19840" s="488"/>
    </row>
    <row r="19841" spans="7:7" ht="15" customHeight="1">
      <c r="G19841" s="488"/>
    </row>
    <row r="19842" spans="7:7" ht="15" customHeight="1">
      <c r="G19842" s="488"/>
    </row>
    <row r="19843" spans="7:7" ht="15" customHeight="1">
      <c r="G19843" s="488"/>
    </row>
    <row r="19844" spans="7:7" ht="15" customHeight="1">
      <c r="G19844" s="488"/>
    </row>
    <row r="19845" spans="7:7" ht="15" customHeight="1">
      <c r="G19845" s="488"/>
    </row>
    <row r="19846" spans="7:7" ht="15" customHeight="1">
      <c r="G19846" s="488"/>
    </row>
    <row r="19847" spans="7:7" ht="15" customHeight="1">
      <c r="G19847" s="488"/>
    </row>
    <row r="19848" spans="7:7" ht="15" customHeight="1">
      <c r="G19848" s="488"/>
    </row>
    <row r="19849" spans="7:7" ht="15" customHeight="1">
      <c r="G19849" s="488"/>
    </row>
    <row r="19850" spans="7:7" ht="15" customHeight="1">
      <c r="G19850" s="488"/>
    </row>
    <row r="19851" spans="7:7" ht="15" customHeight="1">
      <c r="G19851" s="488"/>
    </row>
    <row r="19852" spans="7:7" ht="15" customHeight="1">
      <c r="G19852" s="488"/>
    </row>
    <row r="19853" spans="7:7" ht="15" customHeight="1">
      <c r="G19853" s="488"/>
    </row>
    <row r="19854" spans="7:7" ht="15" customHeight="1">
      <c r="G19854" s="488"/>
    </row>
    <row r="19855" spans="7:7" ht="15" customHeight="1">
      <c r="G19855" s="488"/>
    </row>
    <row r="19856" spans="7:7" ht="15" customHeight="1">
      <c r="G19856" s="488"/>
    </row>
    <row r="19857" spans="7:7" ht="15" customHeight="1">
      <c r="G19857" s="488"/>
    </row>
    <row r="19858" spans="7:7" ht="15" customHeight="1">
      <c r="G19858" s="488"/>
    </row>
    <row r="19859" spans="7:7" ht="15" customHeight="1">
      <c r="G19859" s="488"/>
    </row>
    <row r="19860" spans="7:7" ht="15" customHeight="1">
      <c r="G19860" s="488"/>
    </row>
    <row r="19861" spans="7:7" ht="15" customHeight="1">
      <c r="G19861" s="488"/>
    </row>
    <row r="19862" spans="7:7" ht="15" customHeight="1">
      <c r="G19862" s="488"/>
    </row>
    <row r="19863" spans="7:7" ht="15" customHeight="1">
      <c r="G19863" s="488"/>
    </row>
    <row r="19864" spans="7:7" ht="15" customHeight="1">
      <c r="G19864" s="488"/>
    </row>
    <row r="19865" spans="7:7" ht="15" customHeight="1">
      <c r="G19865" s="488"/>
    </row>
    <row r="19866" spans="7:7" ht="15" customHeight="1">
      <c r="G19866" s="488"/>
    </row>
    <row r="19867" spans="7:7" ht="15" customHeight="1">
      <c r="G19867" s="488"/>
    </row>
    <row r="19868" spans="7:7" ht="15" customHeight="1">
      <c r="G19868" s="488"/>
    </row>
    <row r="19869" spans="7:7" ht="15" customHeight="1">
      <c r="G19869" s="488"/>
    </row>
    <row r="19870" spans="7:7" ht="15" customHeight="1">
      <c r="G19870" s="488"/>
    </row>
    <row r="19871" spans="7:7" ht="15" customHeight="1">
      <c r="G19871" s="488"/>
    </row>
    <row r="19872" spans="7:7" ht="15" customHeight="1">
      <c r="G19872" s="488"/>
    </row>
    <row r="19873" spans="7:7" ht="15" customHeight="1">
      <c r="G19873" s="488"/>
    </row>
    <row r="19874" spans="7:7" ht="15" customHeight="1">
      <c r="G19874" s="488"/>
    </row>
    <row r="19875" spans="7:7" ht="15" customHeight="1">
      <c r="G19875" s="488"/>
    </row>
    <row r="19876" spans="7:7" ht="15" customHeight="1">
      <c r="G19876" s="488"/>
    </row>
    <row r="19877" spans="7:7" ht="15" customHeight="1">
      <c r="G19877" s="488"/>
    </row>
    <row r="19878" spans="7:7" ht="15" customHeight="1">
      <c r="G19878" s="488"/>
    </row>
    <row r="19879" spans="7:7" ht="15" customHeight="1">
      <c r="G19879" s="488"/>
    </row>
    <row r="19880" spans="7:7" ht="15" customHeight="1">
      <c r="G19880" s="488"/>
    </row>
    <row r="19881" spans="7:7" ht="15" customHeight="1">
      <c r="G19881" s="488"/>
    </row>
    <row r="19882" spans="7:7" ht="15" customHeight="1">
      <c r="G19882" s="488"/>
    </row>
    <row r="19883" spans="7:7" ht="15" customHeight="1">
      <c r="G19883" s="488"/>
    </row>
    <row r="19884" spans="7:7" ht="15" customHeight="1">
      <c r="G19884" s="488"/>
    </row>
    <row r="19885" spans="7:7" ht="15" customHeight="1">
      <c r="G19885" s="488"/>
    </row>
    <row r="19886" spans="7:7" ht="15" customHeight="1">
      <c r="G19886" s="488"/>
    </row>
    <row r="19887" spans="7:7" ht="15" customHeight="1">
      <c r="G19887" s="488"/>
    </row>
    <row r="19888" spans="7:7" ht="15" customHeight="1">
      <c r="G19888" s="488"/>
    </row>
    <row r="19889" spans="7:7" ht="15" customHeight="1">
      <c r="G19889" s="488"/>
    </row>
    <row r="19890" spans="7:7" ht="15" customHeight="1">
      <c r="G19890" s="488"/>
    </row>
    <row r="19891" spans="7:7" ht="15" customHeight="1">
      <c r="G19891" s="488"/>
    </row>
    <row r="19892" spans="7:7" ht="15" customHeight="1">
      <c r="G19892" s="488"/>
    </row>
    <row r="19893" spans="7:7" ht="15" customHeight="1">
      <c r="G19893" s="488"/>
    </row>
    <row r="19894" spans="7:7" ht="15" customHeight="1">
      <c r="G19894" s="488"/>
    </row>
    <row r="19895" spans="7:7" ht="15" customHeight="1">
      <c r="G19895" s="488"/>
    </row>
    <row r="19896" spans="7:7" ht="15" customHeight="1">
      <c r="G19896" s="488"/>
    </row>
    <row r="19897" spans="7:7" ht="15" customHeight="1">
      <c r="G19897" s="488"/>
    </row>
    <row r="19898" spans="7:7" ht="15" customHeight="1">
      <c r="G19898" s="488"/>
    </row>
    <row r="19899" spans="7:7" ht="15" customHeight="1">
      <c r="G19899" s="488"/>
    </row>
    <row r="19900" spans="7:7" ht="15" customHeight="1">
      <c r="G19900" s="488"/>
    </row>
    <row r="19901" spans="7:7" ht="15" customHeight="1">
      <c r="G19901" s="488"/>
    </row>
    <row r="19902" spans="7:7" ht="15" customHeight="1">
      <c r="G19902" s="488"/>
    </row>
    <row r="19903" spans="7:7" ht="15" customHeight="1">
      <c r="G19903" s="488"/>
    </row>
    <row r="19904" spans="7:7" ht="15" customHeight="1">
      <c r="G19904" s="488"/>
    </row>
    <row r="19905" spans="7:7" ht="15" customHeight="1">
      <c r="G19905" s="488"/>
    </row>
    <row r="19906" spans="7:7" ht="15" customHeight="1">
      <c r="G19906" s="488"/>
    </row>
    <row r="19907" spans="7:7" ht="15" customHeight="1">
      <c r="G19907" s="488"/>
    </row>
    <row r="19908" spans="7:7" ht="15" customHeight="1">
      <c r="G19908" s="488"/>
    </row>
    <row r="19909" spans="7:7" ht="15" customHeight="1">
      <c r="G19909" s="488"/>
    </row>
    <row r="19910" spans="7:7" ht="15" customHeight="1">
      <c r="G19910" s="488"/>
    </row>
    <row r="19911" spans="7:7" ht="15" customHeight="1">
      <c r="G19911" s="488"/>
    </row>
    <row r="19912" spans="7:7" ht="15" customHeight="1">
      <c r="G19912" s="488"/>
    </row>
    <row r="19913" spans="7:7" ht="15" customHeight="1">
      <c r="G19913" s="488"/>
    </row>
    <row r="19914" spans="7:7" ht="15" customHeight="1">
      <c r="G19914" s="488"/>
    </row>
    <row r="19915" spans="7:7" ht="15" customHeight="1">
      <c r="G19915" s="488"/>
    </row>
    <row r="19916" spans="7:7" ht="15" customHeight="1">
      <c r="G19916" s="488"/>
    </row>
    <row r="19917" spans="7:7" ht="15" customHeight="1">
      <c r="G19917" s="488"/>
    </row>
    <row r="19918" spans="7:7" ht="15" customHeight="1">
      <c r="G19918" s="488"/>
    </row>
    <row r="19919" spans="7:7" ht="15" customHeight="1">
      <c r="G19919" s="488"/>
    </row>
    <row r="19920" spans="7:7" ht="15" customHeight="1">
      <c r="G19920" s="488"/>
    </row>
    <row r="19921" spans="7:7" ht="15" customHeight="1">
      <c r="G19921" s="488"/>
    </row>
    <row r="19922" spans="7:7" ht="15" customHeight="1">
      <c r="G19922" s="488"/>
    </row>
    <row r="19923" spans="7:7" ht="15" customHeight="1">
      <c r="G19923" s="488"/>
    </row>
    <row r="19924" spans="7:7" ht="15" customHeight="1">
      <c r="G19924" s="488"/>
    </row>
    <row r="19925" spans="7:7" ht="15" customHeight="1">
      <c r="G19925" s="488"/>
    </row>
    <row r="19926" spans="7:7" ht="15" customHeight="1">
      <c r="G19926" s="488"/>
    </row>
    <row r="19927" spans="7:7" ht="15" customHeight="1">
      <c r="G19927" s="488"/>
    </row>
    <row r="19928" spans="7:7" ht="15" customHeight="1">
      <c r="G19928" s="488"/>
    </row>
    <row r="19929" spans="7:7" ht="15" customHeight="1">
      <c r="G19929" s="488"/>
    </row>
    <row r="19930" spans="7:7" ht="15" customHeight="1">
      <c r="G19930" s="488"/>
    </row>
    <row r="19931" spans="7:7" ht="15" customHeight="1">
      <c r="G19931" s="488"/>
    </row>
    <row r="19932" spans="7:7" ht="15" customHeight="1">
      <c r="G19932" s="488"/>
    </row>
    <row r="19933" spans="7:7" ht="15" customHeight="1">
      <c r="G19933" s="488"/>
    </row>
    <row r="19934" spans="7:7" ht="15" customHeight="1">
      <c r="G19934" s="488"/>
    </row>
    <row r="19935" spans="7:7" ht="15" customHeight="1">
      <c r="G19935" s="488"/>
    </row>
    <row r="19936" spans="7:7" ht="15" customHeight="1">
      <c r="G19936" s="488"/>
    </row>
    <row r="19937" spans="7:7" ht="15" customHeight="1">
      <c r="G19937" s="488"/>
    </row>
    <row r="19938" spans="7:7" ht="15" customHeight="1">
      <c r="G19938" s="488"/>
    </row>
    <row r="19939" spans="7:7" ht="15" customHeight="1">
      <c r="G19939" s="488"/>
    </row>
    <row r="19940" spans="7:7" ht="15" customHeight="1">
      <c r="G19940" s="488"/>
    </row>
    <row r="19941" spans="7:7" ht="15" customHeight="1">
      <c r="G19941" s="488"/>
    </row>
    <row r="19942" spans="7:7" ht="15" customHeight="1">
      <c r="G19942" s="488"/>
    </row>
    <row r="19943" spans="7:7" ht="15" customHeight="1">
      <c r="G19943" s="488"/>
    </row>
    <row r="19944" spans="7:7" ht="15" customHeight="1">
      <c r="G19944" s="488"/>
    </row>
    <row r="19945" spans="7:7" ht="15" customHeight="1">
      <c r="G19945" s="488"/>
    </row>
    <row r="19946" spans="7:7" ht="15" customHeight="1">
      <c r="G19946" s="488"/>
    </row>
    <row r="19947" spans="7:7" ht="15" customHeight="1">
      <c r="G19947" s="488"/>
    </row>
    <row r="19948" spans="7:7" ht="15" customHeight="1">
      <c r="G19948" s="488"/>
    </row>
    <row r="19949" spans="7:7" ht="15" customHeight="1">
      <c r="G19949" s="488"/>
    </row>
    <row r="19950" spans="7:7" ht="15" customHeight="1">
      <c r="G19950" s="488"/>
    </row>
    <row r="19951" spans="7:7" ht="15" customHeight="1">
      <c r="G19951" s="488"/>
    </row>
    <row r="19952" spans="7:7" ht="15" customHeight="1">
      <c r="G19952" s="488"/>
    </row>
    <row r="19953" spans="7:7" ht="15" customHeight="1">
      <c r="G19953" s="488"/>
    </row>
    <row r="19954" spans="7:7" ht="15" customHeight="1">
      <c r="G19954" s="488"/>
    </row>
    <row r="19955" spans="7:7" ht="15" customHeight="1">
      <c r="G19955" s="488"/>
    </row>
    <row r="19956" spans="7:7" ht="15" customHeight="1">
      <c r="G19956" s="488"/>
    </row>
    <row r="19957" spans="7:7" ht="15" customHeight="1">
      <c r="G19957" s="488"/>
    </row>
    <row r="19958" spans="7:7" ht="15" customHeight="1">
      <c r="G19958" s="488"/>
    </row>
    <row r="19959" spans="7:7" ht="15" customHeight="1">
      <c r="G19959" s="488"/>
    </row>
    <row r="19960" spans="7:7" ht="15" customHeight="1">
      <c r="G19960" s="488"/>
    </row>
    <row r="19961" spans="7:7" ht="15" customHeight="1">
      <c r="G19961" s="488"/>
    </row>
    <row r="19962" spans="7:7" ht="15" customHeight="1">
      <c r="G19962" s="488"/>
    </row>
    <row r="19963" spans="7:7" ht="15" customHeight="1">
      <c r="G19963" s="488"/>
    </row>
    <row r="19964" spans="7:7" ht="15" customHeight="1">
      <c r="G19964" s="488"/>
    </row>
    <row r="19965" spans="7:7" ht="15" customHeight="1">
      <c r="G19965" s="488"/>
    </row>
    <row r="19966" spans="7:7" ht="15" customHeight="1">
      <c r="G19966" s="488"/>
    </row>
    <row r="19967" spans="7:7" ht="15" customHeight="1">
      <c r="G19967" s="488"/>
    </row>
    <row r="19968" spans="7:7" ht="15" customHeight="1">
      <c r="G19968" s="488"/>
    </row>
    <row r="19969" spans="7:7" ht="15" customHeight="1">
      <c r="G19969" s="488"/>
    </row>
    <row r="19970" spans="7:7" ht="15" customHeight="1">
      <c r="G19970" s="488"/>
    </row>
    <row r="19971" spans="7:7" ht="15" customHeight="1">
      <c r="G19971" s="488"/>
    </row>
    <row r="19972" spans="7:7" ht="15" customHeight="1">
      <c r="G19972" s="488"/>
    </row>
    <row r="19973" spans="7:7" ht="15" customHeight="1">
      <c r="G19973" s="488"/>
    </row>
    <row r="19974" spans="7:7" ht="15" customHeight="1">
      <c r="G19974" s="488"/>
    </row>
    <row r="19975" spans="7:7" ht="15" customHeight="1">
      <c r="G19975" s="488"/>
    </row>
    <row r="19976" spans="7:7" ht="15" customHeight="1">
      <c r="G19976" s="488"/>
    </row>
    <row r="19977" spans="7:7" ht="15" customHeight="1">
      <c r="G19977" s="488"/>
    </row>
    <row r="19978" spans="7:7" ht="15" customHeight="1">
      <c r="G19978" s="488"/>
    </row>
    <row r="19979" spans="7:7" ht="15" customHeight="1">
      <c r="G19979" s="488"/>
    </row>
    <row r="19980" spans="7:7" ht="15" customHeight="1">
      <c r="G19980" s="488"/>
    </row>
    <row r="19981" spans="7:7" ht="15" customHeight="1">
      <c r="G19981" s="488"/>
    </row>
    <row r="19982" spans="7:7" ht="15" customHeight="1">
      <c r="G19982" s="488"/>
    </row>
    <row r="19983" spans="7:7" ht="15" customHeight="1">
      <c r="G19983" s="488"/>
    </row>
    <row r="19984" spans="7:7" ht="15" customHeight="1">
      <c r="G19984" s="488"/>
    </row>
    <row r="19985" spans="7:7" ht="15" customHeight="1">
      <c r="G19985" s="488"/>
    </row>
    <row r="19986" spans="7:7" ht="15" customHeight="1">
      <c r="G19986" s="488"/>
    </row>
    <row r="19987" spans="7:7" ht="15" customHeight="1">
      <c r="G19987" s="488"/>
    </row>
    <row r="19988" spans="7:7" ht="15" customHeight="1">
      <c r="G19988" s="488"/>
    </row>
    <row r="19989" spans="7:7" ht="15" customHeight="1">
      <c r="G19989" s="488"/>
    </row>
    <row r="19990" spans="7:7" ht="15" customHeight="1">
      <c r="G19990" s="488"/>
    </row>
    <row r="19991" spans="7:7" ht="15" customHeight="1">
      <c r="G19991" s="488"/>
    </row>
    <row r="19992" spans="7:7" ht="15" customHeight="1">
      <c r="G19992" s="488"/>
    </row>
    <row r="19993" spans="7:7" ht="15" customHeight="1">
      <c r="G19993" s="488"/>
    </row>
    <row r="19994" spans="7:7" ht="15" customHeight="1">
      <c r="G19994" s="488"/>
    </row>
    <row r="19995" spans="7:7" ht="15" customHeight="1">
      <c r="G19995" s="488"/>
    </row>
    <row r="19996" spans="7:7" ht="15" customHeight="1">
      <c r="G19996" s="488"/>
    </row>
    <row r="19997" spans="7:7" ht="15" customHeight="1">
      <c r="G19997" s="488"/>
    </row>
    <row r="19998" spans="7:7" ht="15" customHeight="1">
      <c r="G19998" s="488"/>
    </row>
    <row r="19999" spans="7:7" ht="15" customHeight="1">
      <c r="G19999" s="488"/>
    </row>
    <row r="20000" spans="7:7" ht="15" customHeight="1">
      <c r="G20000" s="488"/>
    </row>
    <row r="20001" spans="7:7" ht="15" customHeight="1">
      <c r="G20001" s="488"/>
    </row>
    <row r="20002" spans="7:7" ht="15" customHeight="1">
      <c r="G20002" s="488"/>
    </row>
    <row r="20003" spans="7:7" ht="15" customHeight="1">
      <c r="G20003" s="488"/>
    </row>
    <row r="20004" spans="7:7" ht="15" customHeight="1">
      <c r="G20004" s="488"/>
    </row>
    <row r="20005" spans="7:7" ht="15" customHeight="1">
      <c r="G20005" s="488"/>
    </row>
    <row r="20006" spans="7:7" ht="15" customHeight="1">
      <c r="G20006" s="488"/>
    </row>
    <row r="20007" spans="7:7" ht="15" customHeight="1">
      <c r="G20007" s="488"/>
    </row>
    <row r="20008" spans="7:7" ht="15" customHeight="1">
      <c r="G20008" s="488"/>
    </row>
    <row r="20009" spans="7:7" ht="15" customHeight="1">
      <c r="G20009" s="488"/>
    </row>
    <row r="20010" spans="7:7" ht="15" customHeight="1">
      <c r="G20010" s="488"/>
    </row>
    <row r="20011" spans="7:7" ht="15" customHeight="1">
      <c r="G20011" s="488"/>
    </row>
    <row r="20012" spans="7:7" ht="15" customHeight="1">
      <c r="G20012" s="488"/>
    </row>
    <row r="20013" spans="7:7" ht="15" customHeight="1">
      <c r="G20013" s="488"/>
    </row>
    <row r="20014" spans="7:7" ht="15" customHeight="1">
      <c r="G20014" s="488"/>
    </row>
    <row r="20015" spans="7:7" ht="15" customHeight="1">
      <c r="G20015" s="488"/>
    </row>
    <row r="20016" spans="7:7" ht="15" customHeight="1">
      <c r="G20016" s="488"/>
    </row>
    <row r="20017" spans="7:7" ht="15" customHeight="1">
      <c r="G20017" s="488"/>
    </row>
    <row r="20018" spans="7:7" ht="15" customHeight="1">
      <c r="G20018" s="488"/>
    </row>
    <row r="20019" spans="7:7" ht="15" customHeight="1">
      <c r="G20019" s="488"/>
    </row>
    <row r="20020" spans="7:7" ht="15" customHeight="1">
      <c r="G20020" s="488"/>
    </row>
    <row r="20021" spans="7:7" ht="15" customHeight="1">
      <c r="G20021" s="488"/>
    </row>
    <row r="20022" spans="7:7" ht="15" customHeight="1">
      <c r="G20022" s="488"/>
    </row>
    <row r="20023" spans="7:7" ht="15" customHeight="1">
      <c r="G20023" s="488"/>
    </row>
    <row r="20024" spans="7:7" ht="15" customHeight="1">
      <c r="G20024" s="488"/>
    </row>
    <row r="20025" spans="7:7" ht="15" customHeight="1">
      <c r="G20025" s="488"/>
    </row>
    <row r="20026" spans="7:7" ht="15" customHeight="1">
      <c r="G20026" s="488"/>
    </row>
    <row r="20027" spans="7:7" ht="15" customHeight="1">
      <c r="G20027" s="488"/>
    </row>
    <row r="20028" spans="7:7" ht="15" customHeight="1">
      <c r="G20028" s="488"/>
    </row>
    <row r="20029" spans="7:7" ht="15" customHeight="1">
      <c r="G20029" s="488"/>
    </row>
    <row r="20030" spans="7:7" ht="15" customHeight="1">
      <c r="G20030" s="488"/>
    </row>
    <row r="20031" spans="7:7" ht="15" customHeight="1">
      <c r="G20031" s="488"/>
    </row>
    <row r="20032" spans="7:7" ht="15" customHeight="1">
      <c r="G20032" s="488"/>
    </row>
    <row r="20033" spans="7:7" ht="15" customHeight="1">
      <c r="G20033" s="488"/>
    </row>
    <row r="20034" spans="7:7" ht="15" customHeight="1">
      <c r="G20034" s="488"/>
    </row>
    <row r="20035" spans="7:7" ht="15" customHeight="1">
      <c r="G20035" s="488"/>
    </row>
    <row r="20036" spans="7:7" ht="15" customHeight="1">
      <c r="G20036" s="488"/>
    </row>
    <row r="20037" spans="7:7" ht="15" customHeight="1">
      <c r="G20037" s="488"/>
    </row>
    <row r="20038" spans="7:7" ht="15" customHeight="1">
      <c r="G20038" s="488"/>
    </row>
    <row r="20039" spans="7:7" ht="15" customHeight="1">
      <c r="G20039" s="488"/>
    </row>
    <row r="20040" spans="7:7" ht="15" customHeight="1">
      <c r="G20040" s="488"/>
    </row>
    <row r="20041" spans="7:7" ht="15" customHeight="1">
      <c r="G20041" s="488"/>
    </row>
    <row r="20042" spans="7:7" ht="15" customHeight="1">
      <c r="G20042" s="488"/>
    </row>
    <row r="20043" spans="7:7" ht="15" customHeight="1">
      <c r="G20043" s="488"/>
    </row>
    <row r="20044" spans="7:7" ht="15" customHeight="1">
      <c r="G20044" s="488"/>
    </row>
    <row r="20045" spans="7:7" ht="15" customHeight="1">
      <c r="G20045" s="488"/>
    </row>
    <row r="20046" spans="7:7" ht="15" customHeight="1">
      <c r="G20046" s="488"/>
    </row>
    <row r="20047" spans="7:7" ht="15" customHeight="1">
      <c r="G20047" s="488"/>
    </row>
    <row r="20048" spans="7:7" ht="15" customHeight="1">
      <c r="G20048" s="488"/>
    </row>
    <row r="20049" spans="7:7" ht="15" customHeight="1">
      <c r="G20049" s="488"/>
    </row>
    <row r="20050" spans="7:7" ht="15" customHeight="1">
      <c r="G20050" s="488"/>
    </row>
    <row r="20051" spans="7:7" ht="15" customHeight="1">
      <c r="G20051" s="488"/>
    </row>
    <row r="20052" spans="7:7" ht="15" customHeight="1">
      <c r="G20052" s="488"/>
    </row>
    <row r="20053" spans="7:7" ht="15" customHeight="1">
      <c r="G20053" s="488"/>
    </row>
    <row r="20054" spans="7:7" ht="15" customHeight="1">
      <c r="G20054" s="488"/>
    </row>
    <row r="20055" spans="7:7" ht="15" customHeight="1">
      <c r="G20055" s="488"/>
    </row>
    <row r="20056" spans="7:7" ht="15" customHeight="1">
      <c r="G20056" s="488"/>
    </row>
    <row r="20057" spans="7:7" ht="15" customHeight="1">
      <c r="G20057" s="488"/>
    </row>
    <row r="20058" spans="7:7" ht="15" customHeight="1">
      <c r="G20058" s="488"/>
    </row>
    <row r="20059" spans="7:7" ht="15" customHeight="1">
      <c r="G20059" s="488"/>
    </row>
    <row r="20060" spans="7:7" ht="15" customHeight="1">
      <c r="G20060" s="488"/>
    </row>
    <row r="20061" spans="7:7" ht="15" customHeight="1">
      <c r="G20061" s="488"/>
    </row>
    <row r="20062" spans="7:7" ht="15" customHeight="1">
      <c r="G20062" s="488"/>
    </row>
    <row r="20063" spans="7:7" ht="15" customHeight="1">
      <c r="G20063" s="488"/>
    </row>
    <row r="20064" spans="7:7" ht="15" customHeight="1">
      <c r="G20064" s="488"/>
    </row>
    <row r="20065" spans="7:7" ht="15" customHeight="1">
      <c r="G20065" s="488"/>
    </row>
    <row r="20066" spans="7:7" ht="15" customHeight="1">
      <c r="G20066" s="488"/>
    </row>
    <row r="20067" spans="7:7" ht="15" customHeight="1">
      <c r="G20067" s="488"/>
    </row>
    <row r="20068" spans="7:7" ht="15" customHeight="1">
      <c r="G20068" s="488"/>
    </row>
    <row r="20069" spans="7:7" ht="15" customHeight="1">
      <c r="G20069" s="488"/>
    </row>
    <row r="20070" spans="7:7" ht="15" customHeight="1">
      <c r="G20070" s="488"/>
    </row>
    <row r="20071" spans="7:7" ht="15" customHeight="1">
      <c r="G20071" s="488"/>
    </row>
    <row r="20072" spans="7:7" ht="15" customHeight="1">
      <c r="G20072" s="488"/>
    </row>
    <row r="20073" spans="7:7" ht="15" customHeight="1">
      <c r="G20073" s="488"/>
    </row>
    <row r="20074" spans="7:7" ht="15" customHeight="1">
      <c r="G20074" s="488"/>
    </row>
    <row r="20075" spans="7:7" ht="15" customHeight="1">
      <c r="G20075" s="488"/>
    </row>
    <row r="20076" spans="7:7" ht="15" customHeight="1">
      <c r="G20076" s="488"/>
    </row>
    <row r="20077" spans="7:7" ht="15" customHeight="1">
      <c r="G20077" s="488"/>
    </row>
    <row r="20078" spans="7:7" ht="15" customHeight="1">
      <c r="G20078" s="488"/>
    </row>
    <row r="20079" spans="7:7" ht="15" customHeight="1">
      <c r="G20079" s="488"/>
    </row>
    <row r="20080" spans="7:7" ht="15" customHeight="1">
      <c r="G20080" s="488"/>
    </row>
    <row r="20081" spans="7:7" ht="15" customHeight="1">
      <c r="G20081" s="488"/>
    </row>
    <row r="20082" spans="7:7" ht="15" customHeight="1">
      <c r="G20082" s="488"/>
    </row>
    <row r="20083" spans="7:7" ht="15" customHeight="1">
      <c r="G20083" s="488"/>
    </row>
    <row r="20084" spans="7:7" ht="15" customHeight="1">
      <c r="G20084" s="488"/>
    </row>
    <row r="20085" spans="7:7" ht="15" customHeight="1">
      <c r="G20085" s="488"/>
    </row>
    <row r="20086" spans="7:7" ht="15" customHeight="1">
      <c r="G20086" s="488"/>
    </row>
    <row r="20087" spans="7:7" ht="15" customHeight="1">
      <c r="G20087" s="488"/>
    </row>
    <row r="20088" spans="7:7" ht="15" customHeight="1">
      <c r="G20088" s="488"/>
    </row>
    <row r="20089" spans="7:7" ht="15" customHeight="1">
      <c r="G20089" s="488"/>
    </row>
    <row r="20090" spans="7:7" ht="15" customHeight="1">
      <c r="G20090" s="488"/>
    </row>
    <row r="20091" spans="7:7" ht="15" customHeight="1">
      <c r="G20091" s="488"/>
    </row>
    <row r="20092" spans="7:7" ht="15" customHeight="1">
      <c r="G20092" s="488"/>
    </row>
    <row r="20093" spans="7:7" ht="15" customHeight="1">
      <c r="G20093" s="488"/>
    </row>
    <row r="20094" spans="7:7" ht="15" customHeight="1">
      <c r="G20094" s="488"/>
    </row>
    <row r="20095" spans="7:7" ht="15" customHeight="1">
      <c r="G20095" s="488"/>
    </row>
    <row r="20096" spans="7:7" ht="15" customHeight="1">
      <c r="G20096" s="488"/>
    </row>
    <row r="20097" spans="7:7" ht="15" customHeight="1">
      <c r="G20097" s="488"/>
    </row>
    <row r="20098" spans="7:7" ht="15" customHeight="1">
      <c r="G20098" s="488"/>
    </row>
    <row r="20099" spans="7:7" ht="15" customHeight="1">
      <c r="G20099" s="488"/>
    </row>
    <row r="20100" spans="7:7" ht="15" customHeight="1">
      <c r="G20100" s="488"/>
    </row>
    <row r="20101" spans="7:7" ht="15" customHeight="1">
      <c r="G20101" s="488"/>
    </row>
    <row r="20102" spans="7:7" ht="15" customHeight="1">
      <c r="G20102" s="488"/>
    </row>
    <row r="20103" spans="7:7" ht="15" customHeight="1">
      <c r="G20103" s="488"/>
    </row>
    <row r="20104" spans="7:7" ht="15" customHeight="1">
      <c r="G20104" s="488"/>
    </row>
    <row r="20105" spans="7:7" ht="15" customHeight="1">
      <c r="G20105" s="488"/>
    </row>
    <row r="20106" spans="7:7" ht="15" customHeight="1">
      <c r="G20106" s="488"/>
    </row>
    <row r="20107" spans="7:7" ht="15" customHeight="1">
      <c r="G20107" s="488"/>
    </row>
    <row r="20108" spans="7:7" ht="15" customHeight="1">
      <c r="G20108" s="488"/>
    </row>
    <row r="20109" spans="7:7" ht="15" customHeight="1">
      <c r="G20109" s="488"/>
    </row>
    <row r="20110" spans="7:7" ht="15" customHeight="1">
      <c r="G20110" s="488"/>
    </row>
    <row r="20111" spans="7:7" ht="15" customHeight="1">
      <c r="G20111" s="488"/>
    </row>
    <row r="20112" spans="7:7" ht="15" customHeight="1">
      <c r="G20112" s="488"/>
    </row>
    <row r="20113" spans="7:7" ht="15" customHeight="1">
      <c r="G20113" s="488"/>
    </row>
    <row r="20114" spans="7:7" ht="15" customHeight="1">
      <c r="G20114" s="488"/>
    </row>
    <row r="20115" spans="7:7" ht="15" customHeight="1">
      <c r="G20115" s="488"/>
    </row>
    <row r="20116" spans="7:7" ht="15" customHeight="1">
      <c r="G20116" s="488"/>
    </row>
    <row r="20117" spans="7:7" ht="15" customHeight="1">
      <c r="G20117" s="488"/>
    </row>
    <row r="20118" spans="7:7" ht="15" customHeight="1">
      <c r="G20118" s="488"/>
    </row>
    <row r="20119" spans="7:7" ht="15" customHeight="1">
      <c r="G20119" s="488"/>
    </row>
    <row r="20120" spans="7:7" ht="15" customHeight="1">
      <c r="G20120" s="488"/>
    </row>
    <row r="20121" spans="7:7" ht="15" customHeight="1">
      <c r="G20121" s="488"/>
    </row>
    <row r="20122" spans="7:7" ht="15" customHeight="1">
      <c r="G20122" s="488"/>
    </row>
    <row r="20123" spans="7:7" ht="15" customHeight="1">
      <c r="G20123" s="488"/>
    </row>
    <row r="20124" spans="7:7" ht="15" customHeight="1">
      <c r="G20124" s="488"/>
    </row>
    <row r="20125" spans="7:7" ht="15" customHeight="1">
      <c r="G20125" s="488"/>
    </row>
    <row r="20126" spans="7:7" ht="15" customHeight="1">
      <c r="G20126" s="488"/>
    </row>
    <row r="20127" spans="7:7" ht="15" customHeight="1">
      <c r="G20127" s="488"/>
    </row>
    <row r="20128" spans="7:7" ht="15" customHeight="1">
      <c r="G20128" s="488"/>
    </row>
    <row r="20129" spans="7:7" ht="15" customHeight="1">
      <c r="G20129" s="488"/>
    </row>
    <row r="20130" spans="7:7" ht="15" customHeight="1">
      <c r="G20130" s="488"/>
    </row>
    <row r="20131" spans="7:7" ht="15" customHeight="1">
      <c r="G20131" s="488"/>
    </row>
    <row r="20132" spans="7:7" ht="15" customHeight="1">
      <c r="G20132" s="488"/>
    </row>
    <row r="20133" spans="7:7" ht="15" customHeight="1">
      <c r="G20133" s="488"/>
    </row>
    <row r="20134" spans="7:7" ht="15" customHeight="1">
      <c r="G20134" s="488"/>
    </row>
    <row r="20135" spans="7:7" ht="15" customHeight="1">
      <c r="G20135" s="488"/>
    </row>
    <row r="20136" spans="7:7" ht="15" customHeight="1">
      <c r="G20136" s="488"/>
    </row>
    <row r="20137" spans="7:7" ht="15" customHeight="1">
      <c r="G20137" s="488"/>
    </row>
    <row r="20138" spans="7:7" ht="15" customHeight="1">
      <c r="G20138" s="488"/>
    </row>
    <row r="20139" spans="7:7" ht="15" customHeight="1">
      <c r="G20139" s="488"/>
    </row>
    <row r="20140" spans="7:7" ht="15" customHeight="1">
      <c r="G20140" s="488"/>
    </row>
    <row r="20141" spans="7:7" ht="15" customHeight="1">
      <c r="G20141" s="488"/>
    </row>
    <row r="20142" spans="7:7" ht="15" customHeight="1">
      <c r="G20142" s="488"/>
    </row>
    <row r="20143" spans="7:7" ht="15" customHeight="1">
      <c r="G20143" s="488"/>
    </row>
    <row r="20144" spans="7:7" ht="15" customHeight="1">
      <c r="G20144" s="488"/>
    </row>
    <row r="20145" spans="7:7" ht="15" customHeight="1">
      <c r="G20145" s="488"/>
    </row>
    <row r="20146" spans="7:7" ht="15" customHeight="1">
      <c r="G20146" s="488"/>
    </row>
    <row r="20147" spans="7:7" ht="15" customHeight="1">
      <c r="G20147" s="488"/>
    </row>
    <row r="20148" spans="7:7" ht="15" customHeight="1">
      <c r="G20148" s="488"/>
    </row>
    <row r="20149" spans="7:7" ht="15" customHeight="1">
      <c r="G20149" s="488"/>
    </row>
    <row r="20150" spans="7:7" ht="15" customHeight="1">
      <c r="G20150" s="488"/>
    </row>
    <row r="20151" spans="7:7" ht="15" customHeight="1">
      <c r="G20151" s="488"/>
    </row>
    <row r="20152" spans="7:7" ht="15" customHeight="1">
      <c r="G20152" s="488"/>
    </row>
    <row r="20153" spans="7:7" ht="15" customHeight="1">
      <c r="G20153" s="488"/>
    </row>
    <row r="20154" spans="7:7" ht="15" customHeight="1">
      <c r="G20154" s="488"/>
    </row>
    <row r="20155" spans="7:7" ht="15" customHeight="1">
      <c r="G20155" s="488"/>
    </row>
    <row r="20156" spans="7:7" ht="15" customHeight="1">
      <c r="G20156" s="488"/>
    </row>
    <row r="20157" spans="7:7" ht="15" customHeight="1">
      <c r="G20157" s="488"/>
    </row>
    <row r="20158" spans="7:7" ht="15" customHeight="1">
      <c r="G20158" s="488"/>
    </row>
    <row r="20159" spans="7:7" ht="15" customHeight="1">
      <c r="G20159" s="488"/>
    </row>
    <row r="20160" spans="7:7" ht="15" customHeight="1">
      <c r="G20160" s="488"/>
    </row>
    <row r="20161" spans="7:7" ht="15" customHeight="1">
      <c r="G20161" s="488"/>
    </row>
    <row r="20162" spans="7:7" ht="15" customHeight="1">
      <c r="G20162" s="488"/>
    </row>
    <row r="20163" spans="7:7" ht="15" customHeight="1">
      <c r="G20163" s="488"/>
    </row>
    <row r="20164" spans="7:7" ht="15" customHeight="1">
      <c r="G20164" s="488"/>
    </row>
    <row r="20165" spans="7:7" ht="15" customHeight="1">
      <c r="G20165" s="488"/>
    </row>
    <row r="20166" spans="7:7" ht="15" customHeight="1">
      <c r="G20166" s="488"/>
    </row>
    <row r="20167" spans="7:7" ht="15" customHeight="1">
      <c r="G20167" s="488"/>
    </row>
    <row r="20168" spans="7:7" ht="15" customHeight="1">
      <c r="G20168" s="488"/>
    </row>
    <row r="20169" spans="7:7" ht="15" customHeight="1">
      <c r="G20169" s="488"/>
    </row>
    <row r="20170" spans="7:7" ht="15" customHeight="1">
      <c r="G20170" s="488"/>
    </row>
    <row r="20171" spans="7:7" ht="15" customHeight="1">
      <c r="G20171" s="488"/>
    </row>
    <row r="20172" spans="7:7" ht="15" customHeight="1">
      <c r="G20172" s="488"/>
    </row>
    <row r="20173" spans="7:7" ht="15" customHeight="1">
      <c r="G20173" s="488"/>
    </row>
    <row r="20174" spans="7:7" ht="15" customHeight="1">
      <c r="G20174" s="488"/>
    </row>
    <row r="20175" spans="7:7" ht="15" customHeight="1">
      <c r="G20175" s="488"/>
    </row>
    <row r="20176" spans="7:7" ht="15" customHeight="1">
      <c r="G20176" s="488"/>
    </row>
    <row r="20177" spans="7:7" ht="15" customHeight="1">
      <c r="G20177" s="488"/>
    </row>
    <row r="20178" spans="7:7" ht="15" customHeight="1">
      <c r="G20178" s="488"/>
    </row>
    <row r="20179" spans="7:7" ht="15" customHeight="1">
      <c r="G20179" s="488"/>
    </row>
    <row r="20180" spans="7:7" ht="15" customHeight="1">
      <c r="G20180" s="488"/>
    </row>
    <row r="20181" spans="7:7" ht="15" customHeight="1">
      <c r="G20181" s="488"/>
    </row>
    <row r="20182" spans="7:7" ht="15" customHeight="1">
      <c r="G20182" s="488"/>
    </row>
    <row r="20183" spans="7:7" ht="15" customHeight="1">
      <c r="G20183" s="488"/>
    </row>
    <row r="20184" spans="7:7" ht="15" customHeight="1">
      <c r="G20184" s="488"/>
    </row>
    <row r="20185" spans="7:7" ht="15" customHeight="1">
      <c r="G20185" s="488"/>
    </row>
    <row r="20186" spans="7:7" ht="15" customHeight="1">
      <c r="G20186" s="488"/>
    </row>
    <row r="20187" spans="7:7" ht="15" customHeight="1">
      <c r="G20187" s="488"/>
    </row>
    <row r="20188" spans="7:7" ht="15" customHeight="1">
      <c r="G20188" s="488"/>
    </row>
    <row r="20189" spans="7:7" ht="15" customHeight="1">
      <c r="G20189" s="488"/>
    </row>
    <row r="20190" spans="7:7" ht="15" customHeight="1">
      <c r="G20190" s="488"/>
    </row>
    <row r="20191" spans="7:7" ht="15" customHeight="1">
      <c r="G20191" s="488"/>
    </row>
    <row r="20192" spans="7:7" ht="15" customHeight="1">
      <c r="G20192" s="488"/>
    </row>
    <row r="20193" spans="7:7" ht="15" customHeight="1">
      <c r="G20193" s="488"/>
    </row>
    <row r="20194" spans="7:7" ht="15" customHeight="1">
      <c r="G20194" s="488"/>
    </row>
    <row r="20195" spans="7:7" ht="15" customHeight="1">
      <c r="G20195" s="488"/>
    </row>
    <row r="20196" spans="7:7" ht="15" customHeight="1">
      <c r="G20196" s="488"/>
    </row>
    <row r="20197" spans="7:7" ht="15" customHeight="1">
      <c r="G20197" s="488"/>
    </row>
    <row r="20198" spans="7:7" ht="15" customHeight="1">
      <c r="G20198" s="488"/>
    </row>
    <row r="20199" spans="7:7" ht="15" customHeight="1">
      <c r="G20199" s="488"/>
    </row>
    <row r="20200" spans="7:7" ht="15" customHeight="1">
      <c r="G20200" s="488"/>
    </row>
    <row r="20201" spans="7:7" ht="15" customHeight="1">
      <c r="G20201" s="488"/>
    </row>
    <row r="20202" spans="7:7" ht="15" customHeight="1">
      <c r="G20202" s="488"/>
    </row>
    <row r="20203" spans="7:7" ht="15" customHeight="1">
      <c r="G20203" s="488"/>
    </row>
    <row r="20204" spans="7:7" ht="15" customHeight="1">
      <c r="G20204" s="488"/>
    </row>
    <row r="20205" spans="7:7" ht="15" customHeight="1">
      <c r="G20205" s="488"/>
    </row>
    <row r="20206" spans="7:7" ht="15" customHeight="1">
      <c r="G20206" s="488"/>
    </row>
    <row r="20207" spans="7:7" ht="15" customHeight="1">
      <c r="G20207" s="488"/>
    </row>
    <row r="20208" spans="7:7" ht="15" customHeight="1">
      <c r="G20208" s="488"/>
    </row>
    <row r="20209" spans="7:7" ht="15" customHeight="1">
      <c r="G20209" s="488"/>
    </row>
    <row r="20210" spans="7:7" ht="15" customHeight="1">
      <c r="G20210" s="488"/>
    </row>
    <row r="20211" spans="7:7" ht="15" customHeight="1">
      <c r="G20211" s="488"/>
    </row>
    <row r="20212" spans="7:7" ht="15" customHeight="1">
      <c r="G20212" s="488"/>
    </row>
    <row r="20213" spans="7:7" ht="15" customHeight="1">
      <c r="G20213" s="488"/>
    </row>
    <row r="20214" spans="7:7" ht="15" customHeight="1">
      <c r="G20214" s="488"/>
    </row>
    <row r="20215" spans="7:7" ht="15" customHeight="1">
      <c r="G20215" s="488"/>
    </row>
    <row r="20216" spans="7:7" ht="15" customHeight="1">
      <c r="G20216" s="488"/>
    </row>
    <row r="20217" spans="7:7" ht="15" customHeight="1">
      <c r="G20217" s="488"/>
    </row>
    <row r="20218" spans="7:7" ht="15" customHeight="1">
      <c r="G20218" s="488"/>
    </row>
    <row r="20219" spans="7:7" ht="15" customHeight="1">
      <c r="G20219" s="488"/>
    </row>
    <row r="20220" spans="7:7" ht="15" customHeight="1">
      <c r="G20220" s="488"/>
    </row>
    <row r="20221" spans="7:7" ht="15" customHeight="1">
      <c r="G20221" s="488"/>
    </row>
    <row r="20222" spans="7:7" ht="15" customHeight="1">
      <c r="G20222" s="488"/>
    </row>
    <row r="20223" spans="7:7" ht="15" customHeight="1">
      <c r="G20223" s="488"/>
    </row>
    <row r="20224" spans="7:7" ht="15" customHeight="1">
      <c r="G20224" s="488"/>
    </row>
    <row r="20225" spans="7:7" ht="15" customHeight="1">
      <c r="G20225" s="488"/>
    </row>
    <row r="20226" spans="7:7" ht="15" customHeight="1">
      <c r="G20226" s="488"/>
    </row>
    <row r="20227" spans="7:7" ht="15" customHeight="1">
      <c r="G20227" s="488"/>
    </row>
    <row r="20228" spans="7:7" ht="15" customHeight="1">
      <c r="G20228" s="488"/>
    </row>
    <row r="20229" spans="7:7" ht="15" customHeight="1">
      <c r="G20229" s="488"/>
    </row>
    <row r="20230" spans="7:7" ht="15" customHeight="1">
      <c r="G20230" s="488"/>
    </row>
    <row r="20231" spans="7:7" ht="15" customHeight="1">
      <c r="G20231" s="488"/>
    </row>
    <row r="20232" spans="7:7" ht="15" customHeight="1">
      <c r="G20232" s="488"/>
    </row>
    <row r="20233" spans="7:7" ht="15" customHeight="1">
      <c r="G20233" s="488"/>
    </row>
    <row r="20234" spans="7:7" ht="15" customHeight="1">
      <c r="G20234" s="488"/>
    </row>
    <row r="20235" spans="7:7" ht="15" customHeight="1">
      <c r="G20235" s="488"/>
    </row>
    <row r="20236" spans="7:7" ht="15" customHeight="1">
      <c r="G20236" s="488"/>
    </row>
    <row r="20237" spans="7:7" ht="15" customHeight="1">
      <c r="G20237" s="488"/>
    </row>
    <row r="20238" spans="7:7" ht="15" customHeight="1">
      <c r="G20238" s="488"/>
    </row>
    <row r="20239" spans="7:7" ht="15" customHeight="1">
      <c r="G20239" s="488"/>
    </row>
    <row r="20240" spans="7:7" ht="15" customHeight="1">
      <c r="G20240" s="488"/>
    </row>
    <row r="20241" spans="7:7" ht="15" customHeight="1">
      <c r="G20241" s="488"/>
    </row>
    <row r="20242" spans="7:7" ht="15" customHeight="1">
      <c r="G20242" s="488"/>
    </row>
    <row r="20243" spans="7:7" ht="15" customHeight="1">
      <c r="G20243" s="488"/>
    </row>
    <row r="20244" spans="7:7" ht="15" customHeight="1">
      <c r="G20244" s="488"/>
    </row>
    <row r="20245" spans="7:7" ht="15" customHeight="1">
      <c r="G20245" s="488"/>
    </row>
    <row r="20246" spans="7:7" ht="15" customHeight="1">
      <c r="G20246" s="488"/>
    </row>
    <row r="20247" spans="7:7" ht="15" customHeight="1">
      <c r="G20247" s="488"/>
    </row>
    <row r="20248" spans="7:7" ht="15" customHeight="1">
      <c r="G20248" s="488"/>
    </row>
    <row r="20249" spans="7:7" ht="15" customHeight="1">
      <c r="G20249" s="488"/>
    </row>
    <row r="20250" spans="7:7" ht="15" customHeight="1">
      <c r="G20250" s="488"/>
    </row>
    <row r="20251" spans="7:7" ht="15" customHeight="1">
      <c r="G20251" s="488"/>
    </row>
    <row r="20252" spans="7:7" ht="15" customHeight="1">
      <c r="G20252" s="488"/>
    </row>
    <row r="20253" spans="7:7" ht="15" customHeight="1">
      <c r="G20253" s="488"/>
    </row>
    <row r="20254" spans="7:7" ht="15" customHeight="1">
      <c r="G20254" s="488"/>
    </row>
    <row r="20255" spans="7:7" ht="15" customHeight="1">
      <c r="G20255" s="488"/>
    </row>
    <row r="20256" spans="7:7" ht="15" customHeight="1">
      <c r="G20256" s="488"/>
    </row>
    <row r="20257" spans="7:7" ht="15" customHeight="1">
      <c r="G20257" s="488"/>
    </row>
    <row r="20258" spans="7:7" ht="15" customHeight="1">
      <c r="G20258" s="488"/>
    </row>
    <row r="20259" spans="7:7" ht="15" customHeight="1">
      <c r="G20259" s="488"/>
    </row>
    <row r="20260" spans="7:7" ht="15" customHeight="1">
      <c r="G20260" s="488"/>
    </row>
    <row r="20261" spans="7:7" ht="15" customHeight="1">
      <c r="G20261" s="488"/>
    </row>
    <row r="20262" spans="7:7" ht="15" customHeight="1">
      <c r="G20262" s="488"/>
    </row>
    <row r="20263" spans="7:7" ht="15" customHeight="1">
      <c r="G20263" s="488"/>
    </row>
    <row r="20264" spans="7:7" ht="15" customHeight="1">
      <c r="G20264" s="488"/>
    </row>
    <row r="20265" spans="7:7" ht="15" customHeight="1">
      <c r="G20265" s="488"/>
    </row>
    <row r="20266" spans="7:7" ht="15" customHeight="1">
      <c r="G20266" s="488"/>
    </row>
    <row r="20267" spans="7:7" ht="15" customHeight="1">
      <c r="G20267" s="488"/>
    </row>
    <row r="20268" spans="7:7" ht="15" customHeight="1">
      <c r="G20268" s="488"/>
    </row>
    <row r="20269" spans="7:7" ht="15" customHeight="1">
      <c r="G20269" s="488"/>
    </row>
    <row r="20270" spans="7:7" ht="15" customHeight="1">
      <c r="G20270" s="488"/>
    </row>
    <row r="20271" spans="7:7" ht="15" customHeight="1">
      <c r="G20271" s="488"/>
    </row>
    <row r="20272" spans="7:7" ht="15" customHeight="1">
      <c r="G20272" s="488"/>
    </row>
    <row r="20273" spans="7:7" ht="15" customHeight="1">
      <c r="G20273" s="488"/>
    </row>
    <row r="20274" spans="7:7" ht="15" customHeight="1">
      <c r="G20274" s="488"/>
    </row>
    <row r="20275" spans="7:7" ht="15" customHeight="1">
      <c r="G20275" s="488"/>
    </row>
    <row r="20276" spans="7:7" ht="15" customHeight="1">
      <c r="G20276" s="488"/>
    </row>
    <row r="20277" spans="7:7" ht="15" customHeight="1">
      <c r="G20277" s="488"/>
    </row>
    <row r="20278" spans="7:7" ht="15" customHeight="1">
      <c r="G20278" s="488"/>
    </row>
    <row r="20279" spans="7:7" ht="15" customHeight="1">
      <c r="G20279" s="488"/>
    </row>
    <row r="20280" spans="7:7" ht="15" customHeight="1">
      <c r="G20280" s="488"/>
    </row>
    <row r="20281" spans="7:7" ht="15" customHeight="1">
      <c r="G20281" s="488"/>
    </row>
    <row r="20282" spans="7:7" ht="15" customHeight="1">
      <c r="G20282" s="488"/>
    </row>
    <row r="20283" spans="7:7" ht="15" customHeight="1">
      <c r="G20283" s="488"/>
    </row>
    <row r="20284" spans="7:7" ht="15" customHeight="1">
      <c r="G20284" s="488"/>
    </row>
    <row r="20285" spans="7:7" ht="15" customHeight="1">
      <c r="G20285" s="488"/>
    </row>
    <row r="20286" spans="7:7" ht="15" customHeight="1">
      <c r="G20286" s="488"/>
    </row>
    <row r="20287" spans="7:7" ht="15" customHeight="1">
      <c r="G20287" s="488"/>
    </row>
    <row r="20288" spans="7:7" ht="15" customHeight="1">
      <c r="G20288" s="488"/>
    </row>
    <row r="20289" spans="7:7" ht="15" customHeight="1">
      <c r="G20289" s="488"/>
    </row>
    <row r="20290" spans="7:7" ht="15" customHeight="1">
      <c r="G20290" s="488"/>
    </row>
    <row r="20291" spans="7:7" ht="15" customHeight="1">
      <c r="G20291" s="488"/>
    </row>
    <row r="20292" spans="7:7" ht="15" customHeight="1">
      <c r="G20292" s="488"/>
    </row>
    <row r="20293" spans="7:7" ht="15" customHeight="1">
      <c r="G20293" s="488"/>
    </row>
    <row r="20294" spans="7:7" ht="15" customHeight="1">
      <c r="G20294" s="488"/>
    </row>
    <row r="20295" spans="7:7" ht="15" customHeight="1">
      <c r="G20295" s="488"/>
    </row>
    <row r="20296" spans="7:7" ht="15" customHeight="1">
      <c r="G20296" s="488"/>
    </row>
    <row r="20297" spans="7:7" ht="15" customHeight="1">
      <c r="G20297" s="488"/>
    </row>
    <row r="20298" spans="7:7" ht="15" customHeight="1">
      <c r="G20298" s="488"/>
    </row>
    <row r="20299" spans="7:7" ht="15" customHeight="1">
      <c r="G20299" s="488"/>
    </row>
    <row r="20300" spans="7:7" ht="15" customHeight="1">
      <c r="G20300" s="488"/>
    </row>
    <row r="20301" spans="7:7" ht="15" customHeight="1">
      <c r="G20301" s="488"/>
    </row>
    <row r="20302" spans="7:7" ht="15" customHeight="1">
      <c r="G20302" s="488"/>
    </row>
    <row r="20303" spans="7:7" ht="15" customHeight="1">
      <c r="G20303" s="488"/>
    </row>
    <row r="20304" spans="7:7" ht="15" customHeight="1">
      <c r="G20304" s="488"/>
    </row>
    <row r="20305" spans="7:7" ht="15" customHeight="1">
      <c r="G20305" s="488"/>
    </row>
    <row r="20306" spans="7:7" ht="15" customHeight="1">
      <c r="G20306" s="488"/>
    </row>
    <row r="20307" spans="7:7" ht="15" customHeight="1">
      <c r="G20307" s="488"/>
    </row>
    <row r="20308" spans="7:7" ht="15" customHeight="1">
      <c r="G20308" s="488"/>
    </row>
    <row r="20309" spans="7:7" ht="15" customHeight="1">
      <c r="G20309" s="488"/>
    </row>
    <row r="20310" spans="7:7" ht="15" customHeight="1">
      <c r="G20310" s="488"/>
    </row>
    <row r="20311" spans="7:7" ht="15" customHeight="1">
      <c r="G20311" s="488"/>
    </row>
    <row r="20312" spans="7:7" ht="15" customHeight="1">
      <c r="G20312" s="488"/>
    </row>
    <row r="20313" spans="7:7" ht="15" customHeight="1">
      <c r="G20313" s="488"/>
    </row>
    <row r="20314" spans="7:7" ht="15" customHeight="1">
      <c r="G20314" s="488"/>
    </row>
    <row r="20315" spans="7:7" ht="15" customHeight="1">
      <c r="G20315" s="488"/>
    </row>
    <row r="20316" spans="7:7" ht="15" customHeight="1">
      <c r="G20316" s="488"/>
    </row>
    <row r="20317" spans="7:7" ht="15" customHeight="1">
      <c r="G20317" s="488"/>
    </row>
    <row r="20318" spans="7:7" ht="15" customHeight="1">
      <c r="G20318" s="488"/>
    </row>
    <row r="20319" spans="7:7" ht="15" customHeight="1">
      <c r="G20319" s="488"/>
    </row>
    <row r="20320" spans="7:7" ht="15" customHeight="1">
      <c r="G20320" s="488"/>
    </row>
    <row r="20321" spans="7:7" ht="15" customHeight="1">
      <c r="G20321" s="488"/>
    </row>
    <row r="20322" spans="7:7" ht="15" customHeight="1">
      <c r="G20322" s="488"/>
    </row>
    <row r="20323" spans="7:7" ht="15" customHeight="1">
      <c r="G20323" s="488"/>
    </row>
    <row r="20324" spans="7:7" ht="15" customHeight="1">
      <c r="G20324" s="488"/>
    </row>
    <row r="20325" spans="7:7" ht="15" customHeight="1">
      <c r="G20325" s="488"/>
    </row>
    <row r="20326" spans="7:7" ht="15" customHeight="1">
      <c r="G20326" s="488"/>
    </row>
    <row r="20327" spans="7:7" ht="15" customHeight="1">
      <c r="G20327" s="488"/>
    </row>
    <row r="20328" spans="7:7" ht="15" customHeight="1">
      <c r="G20328" s="488"/>
    </row>
    <row r="20329" spans="7:7" ht="15" customHeight="1">
      <c r="G20329" s="488"/>
    </row>
    <row r="20330" spans="7:7" ht="15" customHeight="1">
      <c r="G20330" s="488"/>
    </row>
    <row r="20331" spans="7:7" ht="15" customHeight="1">
      <c r="G20331" s="488"/>
    </row>
    <row r="20332" spans="7:7" ht="15" customHeight="1">
      <c r="G20332" s="488"/>
    </row>
    <row r="20333" spans="7:7" ht="15" customHeight="1">
      <c r="G20333" s="488"/>
    </row>
    <row r="20334" spans="7:7" ht="15" customHeight="1">
      <c r="G20334" s="488"/>
    </row>
    <row r="20335" spans="7:7" ht="15" customHeight="1">
      <c r="G20335" s="488"/>
    </row>
    <row r="20336" spans="7:7" ht="15" customHeight="1">
      <c r="G20336" s="488"/>
    </row>
    <row r="20337" spans="7:7" ht="15" customHeight="1">
      <c r="G20337" s="488"/>
    </row>
    <row r="20338" spans="7:7" ht="15" customHeight="1">
      <c r="G20338" s="488"/>
    </row>
    <row r="20339" spans="7:7" ht="15" customHeight="1">
      <c r="G20339" s="488"/>
    </row>
    <row r="20340" spans="7:7" ht="15" customHeight="1">
      <c r="G20340" s="488"/>
    </row>
    <row r="20341" spans="7:7" ht="15" customHeight="1">
      <c r="G20341" s="488"/>
    </row>
    <row r="20342" spans="7:7" ht="15" customHeight="1">
      <c r="G20342" s="488"/>
    </row>
    <row r="20343" spans="7:7" ht="15" customHeight="1">
      <c r="G20343" s="488"/>
    </row>
    <row r="20344" spans="7:7" ht="15" customHeight="1">
      <c r="G20344" s="488"/>
    </row>
    <row r="20345" spans="7:7" ht="15" customHeight="1">
      <c r="G20345" s="488"/>
    </row>
    <row r="20346" spans="7:7" ht="15" customHeight="1">
      <c r="G20346" s="488"/>
    </row>
    <row r="20347" spans="7:7" ht="15" customHeight="1">
      <c r="G20347" s="488"/>
    </row>
    <row r="20348" spans="7:7" ht="15" customHeight="1">
      <c r="G20348" s="488"/>
    </row>
    <row r="20349" spans="7:7" ht="15" customHeight="1">
      <c r="G20349" s="488"/>
    </row>
    <row r="20350" spans="7:7" ht="15" customHeight="1">
      <c r="G20350" s="488"/>
    </row>
    <row r="20351" spans="7:7" ht="15" customHeight="1">
      <c r="G20351" s="488"/>
    </row>
    <row r="20352" spans="7:7" ht="15" customHeight="1">
      <c r="G20352" s="488"/>
    </row>
    <row r="20353" spans="7:7" ht="15" customHeight="1">
      <c r="G20353" s="488"/>
    </row>
    <row r="20354" spans="7:7" ht="15" customHeight="1">
      <c r="G20354" s="488"/>
    </row>
    <row r="20355" spans="7:7" ht="15" customHeight="1">
      <c r="G20355" s="488"/>
    </row>
    <row r="20356" spans="7:7" ht="15" customHeight="1">
      <c r="G20356" s="488"/>
    </row>
    <row r="20357" spans="7:7" ht="15" customHeight="1">
      <c r="G20357" s="488"/>
    </row>
    <row r="20358" spans="7:7" ht="15" customHeight="1">
      <c r="G20358" s="488"/>
    </row>
    <row r="20359" spans="7:7" ht="15" customHeight="1">
      <c r="G20359" s="488"/>
    </row>
    <row r="20360" spans="7:7" ht="15" customHeight="1">
      <c r="G20360" s="488"/>
    </row>
    <row r="20361" spans="7:7" ht="15" customHeight="1">
      <c r="G20361" s="488"/>
    </row>
    <row r="20362" spans="7:7" ht="15" customHeight="1">
      <c r="G20362" s="488"/>
    </row>
    <row r="20363" spans="7:7" ht="15" customHeight="1">
      <c r="G20363" s="488"/>
    </row>
    <row r="20364" spans="7:7" ht="15" customHeight="1">
      <c r="G20364" s="488"/>
    </row>
    <row r="20365" spans="7:7" ht="15" customHeight="1">
      <c r="G20365" s="488"/>
    </row>
    <row r="20366" spans="7:7" ht="15" customHeight="1">
      <c r="G20366" s="488"/>
    </row>
    <row r="20367" spans="7:7" ht="15" customHeight="1">
      <c r="G20367" s="488"/>
    </row>
    <row r="20368" spans="7:7" ht="15" customHeight="1">
      <c r="G20368" s="488"/>
    </row>
    <row r="20369" spans="7:7" ht="15" customHeight="1">
      <c r="G20369" s="488"/>
    </row>
    <row r="20370" spans="7:7" ht="15" customHeight="1">
      <c r="G20370" s="488"/>
    </row>
    <row r="20371" spans="7:7" ht="15" customHeight="1">
      <c r="G20371" s="488"/>
    </row>
    <row r="20372" spans="7:7" ht="15" customHeight="1">
      <c r="G20372" s="488"/>
    </row>
    <row r="20373" spans="7:7" ht="15" customHeight="1">
      <c r="G20373" s="488"/>
    </row>
    <row r="20374" spans="7:7" ht="15" customHeight="1">
      <c r="G20374" s="488"/>
    </row>
    <row r="20375" spans="7:7" ht="15" customHeight="1">
      <c r="G20375" s="488"/>
    </row>
    <row r="20376" spans="7:7" ht="15" customHeight="1">
      <c r="G20376" s="488"/>
    </row>
    <row r="20377" spans="7:7" ht="15" customHeight="1">
      <c r="G20377" s="488"/>
    </row>
    <row r="20378" spans="7:7" ht="15" customHeight="1">
      <c r="G20378" s="488"/>
    </row>
    <row r="20379" spans="7:7" ht="15" customHeight="1">
      <c r="G20379" s="488"/>
    </row>
    <row r="20380" spans="7:7" ht="15" customHeight="1">
      <c r="G20380" s="488"/>
    </row>
    <row r="20381" spans="7:7" ht="15" customHeight="1">
      <c r="G20381" s="488"/>
    </row>
    <row r="20382" spans="7:7" ht="15" customHeight="1">
      <c r="G20382" s="488"/>
    </row>
    <row r="20383" spans="7:7" ht="15" customHeight="1">
      <c r="G20383" s="488"/>
    </row>
    <row r="20384" spans="7:7" ht="15" customHeight="1">
      <c r="G20384" s="488"/>
    </row>
    <row r="20385" spans="7:7" ht="15" customHeight="1">
      <c r="G20385" s="488"/>
    </row>
    <row r="20386" spans="7:7" ht="15" customHeight="1">
      <c r="G20386" s="488"/>
    </row>
    <row r="20387" spans="7:7" ht="15" customHeight="1">
      <c r="G20387" s="488"/>
    </row>
    <row r="20388" spans="7:7" ht="15" customHeight="1">
      <c r="G20388" s="488"/>
    </row>
    <row r="20389" spans="7:7" ht="15" customHeight="1">
      <c r="G20389" s="488"/>
    </row>
    <row r="20390" spans="7:7" ht="15" customHeight="1">
      <c r="G20390" s="488"/>
    </row>
    <row r="20391" spans="7:7" ht="15" customHeight="1">
      <c r="G20391" s="488"/>
    </row>
    <row r="20392" spans="7:7" ht="15" customHeight="1">
      <c r="G20392" s="488"/>
    </row>
    <row r="20393" spans="7:7" ht="15" customHeight="1">
      <c r="G20393" s="488"/>
    </row>
    <row r="20394" spans="7:7" ht="15" customHeight="1">
      <c r="G20394" s="488"/>
    </row>
    <row r="20395" spans="7:7" ht="15" customHeight="1">
      <c r="G20395" s="488"/>
    </row>
    <row r="20396" spans="7:7" ht="15" customHeight="1">
      <c r="G20396" s="488"/>
    </row>
    <row r="20397" spans="7:7" ht="15" customHeight="1">
      <c r="G20397" s="488"/>
    </row>
    <row r="20398" spans="7:7" ht="15" customHeight="1">
      <c r="G20398" s="488"/>
    </row>
    <row r="20399" spans="7:7" ht="15" customHeight="1">
      <c r="G20399" s="488"/>
    </row>
    <row r="20400" spans="7:7" ht="15" customHeight="1">
      <c r="G20400" s="488"/>
    </row>
    <row r="20401" spans="7:7" ht="15" customHeight="1">
      <c r="G20401" s="488"/>
    </row>
    <row r="20402" spans="7:7" ht="15" customHeight="1">
      <c r="G20402" s="488"/>
    </row>
    <row r="20403" spans="7:7" ht="15" customHeight="1">
      <c r="G20403" s="488"/>
    </row>
    <row r="20404" spans="7:7" ht="15" customHeight="1">
      <c r="G20404" s="488"/>
    </row>
    <row r="20405" spans="7:7" ht="15" customHeight="1">
      <c r="G20405" s="488"/>
    </row>
    <row r="20406" spans="7:7" ht="15" customHeight="1">
      <c r="G20406" s="488"/>
    </row>
    <row r="20407" spans="7:7" ht="15" customHeight="1">
      <c r="G20407" s="488"/>
    </row>
    <row r="20408" spans="7:7" ht="15" customHeight="1">
      <c r="G20408" s="488"/>
    </row>
    <row r="20409" spans="7:7" ht="15" customHeight="1">
      <c r="G20409" s="488"/>
    </row>
    <row r="20410" spans="7:7" ht="15" customHeight="1">
      <c r="G20410" s="488"/>
    </row>
    <row r="20411" spans="7:7" ht="15" customHeight="1">
      <c r="G20411" s="488"/>
    </row>
    <row r="20412" spans="7:7" ht="15" customHeight="1">
      <c r="G20412" s="488"/>
    </row>
    <row r="20413" spans="7:7" ht="15" customHeight="1">
      <c r="G20413" s="488"/>
    </row>
    <row r="20414" spans="7:7" ht="15" customHeight="1">
      <c r="G20414" s="488"/>
    </row>
    <row r="20415" spans="7:7" ht="15" customHeight="1">
      <c r="G20415" s="488"/>
    </row>
    <row r="20416" spans="7:7" ht="15" customHeight="1">
      <c r="G20416" s="488"/>
    </row>
    <row r="20417" spans="7:7" ht="15" customHeight="1">
      <c r="G20417" s="488"/>
    </row>
    <row r="20418" spans="7:7" ht="15" customHeight="1">
      <c r="G20418" s="488"/>
    </row>
    <row r="20419" spans="7:7" ht="15" customHeight="1">
      <c r="G20419" s="488"/>
    </row>
    <row r="20420" spans="7:7" ht="15" customHeight="1">
      <c r="G20420" s="488"/>
    </row>
    <row r="20421" spans="7:7" ht="15" customHeight="1">
      <c r="G20421" s="488"/>
    </row>
    <row r="20422" spans="7:7" ht="15" customHeight="1">
      <c r="G20422" s="488"/>
    </row>
    <row r="20423" spans="7:7" ht="15" customHeight="1">
      <c r="G20423" s="488"/>
    </row>
    <row r="20424" spans="7:7" ht="15" customHeight="1">
      <c r="G20424" s="488"/>
    </row>
    <row r="20425" spans="7:7" ht="15" customHeight="1">
      <c r="G20425" s="488"/>
    </row>
    <row r="20426" spans="7:7" ht="15" customHeight="1">
      <c r="G20426" s="488"/>
    </row>
    <row r="20427" spans="7:7" ht="15" customHeight="1">
      <c r="G20427" s="488"/>
    </row>
    <row r="20428" spans="7:7" ht="15" customHeight="1">
      <c r="G20428" s="488"/>
    </row>
    <row r="20429" spans="7:7" ht="15" customHeight="1">
      <c r="G20429" s="488"/>
    </row>
    <row r="20430" spans="7:7" ht="15" customHeight="1">
      <c r="G20430" s="488"/>
    </row>
    <row r="20431" spans="7:7" ht="15" customHeight="1">
      <c r="G20431" s="488"/>
    </row>
    <row r="20432" spans="7:7" ht="15" customHeight="1">
      <c r="G20432" s="488"/>
    </row>
    <row r="20433" spans="7:7" ht="15" customHeight="1">
      <c r="G20433" s="488"/>
    </row>
    <row r="20434" spans="7:7" ht="15" customHeight="1">
      <c r="G20434" s="488"/>
    </row>
    <row r="20435" spans="7:7" ht="15" customHeight="1">
      <c r="G20435" s="488"/>
    </row>
    <row r="20436" spans="7:7" ht="15" customHeight="1">
      <c r="G20436" s="488"/>
    </row>
    <row r="20437" spans="7:7" ht="15" customHeight="1">
      <c r="G20437" s="488"/>
    </row>
    <row r="20438" spans="7:7" ht="15" customHeight="1">
      <c r="G20438" s="488"/>
    </row>
    <row r="20439" spans="7:7" ht="15" customHeight="1">
      <c r="G20439" s="488"/>
    </row>
    <row r="20440" spans="7:7" ht="15" customHeight="1">
      <c r="G20440" s="488"/>
    </row>
    <row r="20441" spans="7:7" ht="15" customHeight="1">
      <c r="G20441" s="488"/>
    </row>
    <row r="20442" spans="7:7" ht="15" customHeight="1">
      <c r="G20442" s="488"/>
    </row>
    <row r="20443" spans="7:7" ht="15" customHeight="1">
      <c r="G20443" s="488"/>
    </row>
    <row r="20444" spans="7:7" ht="15" customHeight="1">
      <c r="G20444" s="488"/>
    </row>
    <row r="20445" spans="7:7" ht="15" customHeight="1">
      <c r="G20445" s="488"/>
    </row>
    <row r="20446" spans="7:7" ht="15" customHeight="1">
      <c r="G20446" s="488"/>
    </row>
    <row r="20447" spans="7:7" ht="15" customHeight="1">
      <c r="G20447" s="488"/>
    </row>
    <row r="20448" spans="7:7" ht="15" customHeight="1">
      <c r="G20448" s="488"/>
    </row>
    <row r="20449" spans="7:7" ht="15" customHeight="1">
      <c r="G20449" s="488"/>
    </row>
    <row r="20450" spans="7:7" ht="15" customHeight="1">
      <c r="G20450" s="488"/>
    </row>
    <row r="20451" spans="7:7" ht="15" customHeight="1">
      <c r="G20451" s="488"/>
    </row>
    <row r="20452" spans="7:7" ht="15" customHeight="1">
      <c r="G20452" s="488"/>
    </row>
    <row r="20453" spans="7:7" ht="15" customHeight="1">
      <c r="G20453" s="488"/>
    </row>
    <row r="20454" spans="7:7" ht="15" customHeight="1">
      <c r="G20454" s="488"/>
    </row>
    <row r="20455" spans="7:7" ht="15" customHeight="1">
      <c r="G20455" s="488"/>
    </row>
    <row r="20456" spans="7:7" ht="15" customHeight="1">
      <c r="G20456" s="488"/>
    </row>
    <row r="20457" spans="7:7" ht="15" customHeight="1">
      <c r="G20457" s="488"/>
    </row>
    <row r="20458" spans="7:7" ht="15" customHeight="1">
      <c r="G20458" s="488"/>
    </row>
    <row r="20459" spans="7:7" ht="15" customHeight="1">
      <c r="G20459" s="488"/>
    </row>
    <row r="20460" spans="7:7" ht="15" customHeight="1">
      <c r="G20460" s="488"/>
    </row>
    <row r="20461" spans="7:7" ht="15" customHeight="1">
      <c r="G20461" s="488"/>
    </row>
    <row r="20462" spans="7:7" ht="15" customHeight="1">
      <c r="G20462" s="488"/>
    </row>
    <row r="20463" spans="7:7" ht="15" customHeight="1">
      <c r="G20463" s="488"/>
    </row>
    <row r="20464" spans="7:7" ht="15" customHeight="1">
      <c r="G20464" s="488"/>
    </row>
    <row r="20465" spans="7:7" ht="15" customHeight="1">
      <c r="G20465" s="488"/>
    </row>
    <row r="20466" spans="7:7" ht="15" customHeight="1">
      <c r="G20466" s="488"/>
    </row>
    <row r="20467" spans="7:7" ht="15" customHeight="1">
      <c r="G20467" s="488"/>
    </row>
    <row r="20468" spans="7:7" ht="15" customHeight="1">
      <c r="G20468" s="488"/>
    </row>
    <row r="20469" spans="7:7" ht="15" customHeight="1">
      <c r="G20469" s="488"/>
    </row>
    <row r="20470" spans="7:7" ht="15" customHeight="1">
      <c r="G20470" s="488"/>
    </row>
    <row r="20471" spans="7:7" ht="15" customHeight="1">
      <c r="G20471" s="488"/>
    </row>
    <row r="20472" spans="7:7" ht="15" customHeight="1">
      <c r="G20472" s="488"/>
    </row>
    <row r="20473" spans="7:7" ht="15" customHeight="1">
      <c r="G20473" s="488"/>
    </row>
    <row r="20474" spans="7:7" ht="15" customHeight="1">
      <c r="G20474" s="488"/>
    </row>
    <row r="20475" spans="7:7" ht="15" customHeight="1">
      <c r="G20475" s="488"/>
    </row>
    <row r="20476" spans="7:7" ht="15" customHeight="1">
      <c r="G20476" s="488"/>
    </row>
    <row r="20477" spans="7:7" ht="15" customHeight="1">
      <c r="G20477" s="488"/>
    </row>
    <row r="20478" spans="7:7" ht="15" customHeight="1">
      <c r="G20478" s="488"/>
    </row>
    <row r="20479" spans="7:7" ht="15" customHeight="1">
      <c r="G20479" s="488"/>
    </row>
    <row r="20480" spans="7:7" ht="15" customHeight="1">
      <c r="G20480" s="488"/>
    </row>
    <row r="20481" spans="7:7" ht="15" customHeight="1">
      <c r="G20481" s="488"/>
    </row>
    <row r="20482" spans="7:7" ht="15" customHeight="1">
      <c r="G20482" s="488"/>
    </row>
    <row r="20483" spans="7:7" ht="15" customHeight="1">
      <c r="G20483" s="488"/>
    </row>
    <row r="20484" spans="7:7" ht="15" customHeight="1">
      <c r="G20484" s="488"/>
    </row>
    <row r="20485" spans="7:7" ht="15" customHeight="1">
      <c r="G20485" s="488"/>
    </row>
    <row r="20486" spans="7:7" ht="15" customHeight="1">
      <c r="G20486" s="488"/>
    </row>
    <row r="20487" spans="7:7" ht="15" customHeight="1">
      <c r="G20487" s="488"/>
    </row>
    <row r="20488" spans="7:7" ht="15" customHeight="1">
      <c r="G20488" s="488"/>
    </row>
    <row r="20489" spans="7:7" ht="15" customHeight="1">
      <c r="G20489" s="488"/>
    </row>
    <row r="20490" spans="7:7" ht="15" customHeight="1">
      <c r="G20490" s="488"/>
    </row>
    <row r="20491" spans="7:7" ht="15" customHeight="1">
      <c r="G20491" s="488"/>
    </row>
    <row r="20492" spans="7:7" ht="15" customHeight="1">
      <c r="G20492" s="488"/>
    </row>
    <row r="20493" spans="7:7" ht="15" customHeight="1">
      <c r="G20493" s="488"/>
    </row>
    <row r="20494" spans="7:7" ht="15" customHeight="1">
      <c r="G20494" s="488"/>
    </row>
    <row r="20495" spans="7:7" ht="15" customHeight="1">
      <c r="G20495" s="488"/>
    </row>
    <row r="20496" spans="7:7" ht="15" customHeight="1">
      <c r="G20496" s="488"/>
    </row>
    <row r="20497" spans="7:7" ht="15" customHeight="1">
      <c r="G20497" s="488"/>
    </row>
    <row r="20498" spans="7:7" ht="15" customHeight="1">
      <c r="G20498" s="488"/>
    </row>
    <row r="20499" spans="7:7" ht="15" customHeight="1">
      <c r="G20499" s="488"/>
    </row>
    <row r="20500" spans="7:7" ht="15" customHeight="1">
      <c r="G20500" s="488"/>
    </row>
    <row r="20501" spans="7:7" ht="15" customHeight="1">
      <c r="G20501" s="488"/>
    </row>
    <row r="20502" spans="7:7" ht="15" customHeight="1">
      <c r="G20502" s="488"/>
    </row>
    <row r="20503" spans="7:7" ht="15" customHeight="1">
      <c r="G20503" s="488"/>
    </row>
    <row r="20504" spans="7:7" ht="15" customHeight="1">
      <c r="G20504" s="488"/>
    </row>
    <row r="20505" spans="7:7" ht="15" customHeight="1">
      <c r="G20505" s="488"/>
    </row>
    <row r="20506" spans="7:7" ht="15" customHeight="1">
      <c r="G20506" s="488"/>
    </row>
    <row r="20507" spans="7:7" ht="15" customHeight="1">
      <c r="G20507" s="488"/>
    </row>
    <row r="20508" spans="7:7" ht="15" customHeight="1">
      <c r="G20508" s="488"/>
    </row>
    <row r="20509" spans="7:7" ht="15" customHeight="1">
      <c r="G20509" s="488"/>
    </row>
    <row r="20510" spans="7:7" ht="15" customHeight="1">
      <c r="G20510" s="488"/>
    </row>
    <row r="20511" spans="7:7" ht="15" customHeight="1">
      <c r="G20511" s="488"/>
    </row>
    <row r="20512" spans="7:7" ht="15" customHeight="1">
      <c r="G20512" s="488"/>
    </row>
    <row r="20513" spans="7:7" ht="15" customHeight="1">
      <c r="G20513" s="488"/>
    </row>
    <row r="20514" spans="7:7" ht="15" customHeight="1">
      <c r="G20514" s="488"/>
    </row>
    <row r="20515" spans="7:7" ht="15" customHeight="1">
      <c r="G20515" s="488"/>
    </row>
    <row r="20516" spans="7:7" ht="15" customHeight="1">
      <c r="G20516" s="488"/>
    </row>
    <row r="20517" spans="7:7" ht="15" customHeight="1">
      <c r="G20517" s="488"/>
    </row>
    <row r="20518" spans="7:7" ht="15" customHeight="1">
      <c r="G20518" s="488"/>
    </row>
    <row r="20519" spans="7:7" ht="15" customHeight="1">
      <c r="G20519" s="488"/>
    </row>
    <row r="20520" spans="7:7" ht="15" customHeight="1">
      <c r="G20520" s="488"/>
    </row>
    <row r="20521" spans="7:7" ht="15" customHeight="1">
      <c r="G20521" s="488"/>
    </row>
    <row r="20522" spans="7:7" ht="15" customHeight="1">
      <c r="G20522" s="488"/>
    </row>
    <row r="20523" spans="7:7" ht="15" customHeight="1">
      <c r="G20523" s="488"/>
    </row>
    <row r="20524" spans="7:7" ht="15" customHeight="1">
      <c r="G20524" s="488"/>
    </row>
    <row r="20525" spans="7:7" ht="15" customHeight="1">
      <c r="G20525" s="488"/>
    </row>
    <row r="20526" spans="7:7" ht="15" customHeight="1">
      <c r="G20526" s="488"/>
    </row>
    <row r="20527" spans="7:7" ht="15" customHeight="1">
      <c r="G20527" s="488"/>
    </row>
    <row r="20528" spans="7:7" ht="15" customHeight="1">
      <c r="G20528" s="488"/>
    </row>
    <row r="20529" spans="7:7" ht="15" customHeight="1">
      <c r="G20529" s="488"/>
    </row>
    <row r="20530" spans="7:7" ht="15" customHeight="1">
      <c r="G20530" s="488"/>
    </row>
    <row r="20531" spans="7:7" ht="15" customHeight="1">
      <c r="G20531" s="488"/>
    </row>
    <row r="20532" spans="7:7" ht="15" customHeight="1">
      <c r="G20532" s="488"/>
    </row>
    <row r="20533" spans="7:7" ht="15" customHeight="1">
      <c r="G20533" s="488"/>
    </row>
    <row r="20534" spans="7:7" ht="15" customHeight="1">
      <c r="G20534" s="488"/>
    </row>
    <row r="20535" spans="7:7" ht="15" customHeight="1">
      <c r="G20535" s="488"/>
    </row>
    <row r="20536" spans="7:7" ht="15" customHeight="1">
      <c r="G20536" s="488"/>
    </row>
    <row r="20537" spans="7:7" ht="15" customHeight="1">
      <c r="G20537" s="488"/>
    </row>
    <row r="20538" spans="7:7" ht="15" customHeight="1">
      <c r="G20538" s="488"/>
    </row>
    <row r="20539" spans="7:7" ht="15" customHeight="1">
      <c r="G20539" s="488"/>
    </row>
    <row r="20540" spans="7:7" ht="15" customHeight="1">
      <c r="G20540" s="488"/>
    </row>
    <row r="20541" spans="7:7" ht="15" customHeight="1">
      <c r="G20541" s="488"/>
    </row>
    <row r="20542" spans="7:7" ht="15" customHeight="1">
      <c r="G20542" s="488"/>
    </row>
    <row r="20543" spans="7:7" ht="15" customHeight="1">
      <c r="G20543" s="488"/>
    </row>
    <row r="20544" spans="7:7" ht="15" customHeight="1">
      <c r="G20544" s="488"/>
    </row>
    <row r="20545" spans="7:7" ht="15" customHeight="1">
      <c r="G20545" s="488"/>
    </row>
    <row r="20546" spans="7:7" ht="15" customHeight="1">
      <c r="G20546" s="488"/>
    </row>
    <row r="20547" spans="7:7" ht="15" customHeight="1">
      <c r="G20547" s="488"/>
    </row>
    <row r="20548" spans="7:7" ht="15" customHeight="1">
      <c r="G20548" s="488"/>
    </row>
    <row r="20549" spans="7:7" ht="15" customHeight="1">
      <c r="G20549" s="488"/>
    </row>
    <row r="20550" spans="7:7" ht="15" customHeight="1">
      <c r="G20550" s="488"/>
    </row>
    <row r="20551" spans="7:7" ht="15" customHeight="1">
      <c r="G20551" s="488"/>
    </row>
    <row r="20552" spans="7:7" ht="15" customHeight="1">
      <c r="G20552" s="488"/>
    </row>
    <row r="20553" spans="7:7" ht="15" customHeight="1">
      <c r="G20553" s="488"/>
    </row>
    <row r="20554" spans="7:7" ht="15" customHeight="1">
      <c r="G20554" s="488"/>
    </row>
    <row r="20555" spans="7:7" ht="15" customHeight="1">
      <c r="G20555" s="488"/>
    </row>
    <row r="20556" spans="7:7" ht="15" customHeight="1">
      <c r="G20556" s="488"/>
    </row>
    <row r="20557" spans="7:7" ht="15" customHeight="1">
      <c r="G20557" s="488"/>
    </row>
    <row r="20558" spans="7:7" ht="15" customHeight="1">
      <c r="G20558" s="488"/>
    </row>
    <row r="20559" spans="7:7" ht="15" customHeight="1">
      <c r="G20559" s="488"/>
    </row>
    <row r="20560" spans="7:7" ht="15" customHeight="1">
      <c r="G20560" s="488"/>
    </row>
    <row r="20561" spans="7:7" ht="15" customHeight="1">
      <c r="G20561" s="488"/>
    </row>
    <row r="20562" spans="7:7" ht="15" customHeight="1">
      <c r="G20562" s="488"/>
    </row>
    <row r="20563" spans="7:7" ht="15" customHeight="1">
      <c r="G20563" s="488"/>
    </row>
    <row r="20564" spans="7:7" ht="15" customHeight="1">
      <c r="G20564" s="488"/>
    </row>
    <row r="20565" spans="7:7" ht="15" customHeight="1">
      <c r="G20565" s="488"/>
    </row>
    <row r="20566" spans="7:7" ht="15" customHeight="1">
      <c r="G20566" s="488"/>
    </row>
    <row r="20567" spans="7:7" ht="15" customHeight="1">
      <c r="G20567" s="488"/>
    </row>
    <row r="20568" spans="7:7" ht="15" customHeight="1">
      <c r="G20568" s="488"/>
    </row>
    <row r="20569" spans="7:7" ht="15" customHeight="1">
      <c r="G20569" s="488"/>
    </row>
    <row r="20570" spans="7:7" ht="15" customHeight="1">
      <c r="G20570" s="488"/>
    </row>
    <row r="20571" spans="7:7" ht="15" customHeight="1">
      <c r="G20571" s="488"/>
    </row>
    <row r="20572" spans="7:7" ht="15" customHeight="1">
      <c r="G20572" s="488"/>
    </row>
    <row r="20573" spans="7:7" ht="15" customHeight="1">
      <c r="G20573" s="488"/>
    </row>
    <row r="20574" spans="7:7" ht="15" customHeight="1">
      <c r="G20574" s="488"/>
    </row>
    <row r="20575" spans="7:7" ht="15" customHeight="1">
      <c r="G20575" s="488"/>
    </row>
    <row r="20576" spans="7:7" ht="15" customHeight="1">
      <c r="G20576" s="488"/>
    </row>
    <row r="20577" spans="7:7" ht="15" customHeight="1">
      <c r="G20577" s="488"/>
    </row>
    <row r="20578" spans="7:7" ht="15" customHeight="1">
      <c r="G20578" s="488"/>
    </row>
    <row r="20579" spans="7:7" ht="15" customHeight="1">
      <c r="G20579" s="488"/>
    </row>
    <row r="20580" spans="7:7" ht="15" customHeight="1">
      <c r="G20580" s="488"/>
    </row>
    <row r="20581" spans="7:7" ht="15" customHeight="1">
      <c r="G20581" s="488"/>
    </row>
    <row r="20582" spans="7:7" ht="15" customHeight="1">
      <c r="G20582" s="488"/>
    </row>
    <row r="20583" spans="7:7" ht="15" customHeight="1">
      <c r="G20583" s="488"/>
    </row>
    <row r="20584" spans="7:7" ht="15" customHeight="1">
      <c r="G20584" s="488"/>
    </row>
    <row r="20585" spans="7:7" ht="15" customHeight="1">
      <c r="G20585" s="488"/>
    </row>
    <row r="20586" spans="7:7" ht="15" customHeight="1">
      <c r="G20586" s="488"/>
    </row>
    <row r="20587" spans="7:7" ht="15" customHeight="1">
      <c r="G20587" s="488"/>
    </row>
    <row r="20588" spans="7:7" ht="15" customHeight="1">
      <c r="G20588" s="488"/>
    </row>
    <row r="20589" spans="7:7" ht="15" customHeight="1">
      <c r="G20589" s="488"/>
    </row>
    <row r="20590" spans="7:7" ht="15" customHeight="1">
      <c r="G20590" s="488"/>
    </row>
    <row r="20591" spans="7:7" ht="15" customHeight="1">
      <c r="G20591" s="488"/>
    </row>
    <row r="20592" spans="7:7" ht="15" customHeight="1">
      <c r="G20592" s="488"/>
    </row>
    <row r="20593" spans="7:7" ht="15" customHeight="1">
      <c r="G20593" s="488"/>
    </row>
    <row r="20594" spans="7:7" ht="15" customHeight="1">
      <c r="G20594" s="488"/>
    </row>
    <row r="20595" spans="7:7" ht="15" customHeight="1">
      <c r="G20595" s="488"/>
    </row>
    <row r="20596" spans="7:7" ht="15" customHeight="1">
      <c r="G20596" s="488"/>
    </row>
    <row r="20597" spans="7:7" ht="15" customHeight="1">
      <c r="G20597" s="488"/>
    </row>
    <row r="20598" spans="7:7" ht="15" customHeight="1">
      <c r="G20598" s="488"/>
    </row>
    <row r="20599" spans="7:7" ht="15" customHeight="1">
      <c r="G20599" s="488"/>
    </row>
    <row r="20600" spans="7:7" ht="15" customHeight="1">
      <c r="G20600" s="488"/>
    </row>
    <row r="20601" spans="7:7" ht="15" customHeight="1">
      <c r="G20601" s="488"/>
    </row>
    <row r="20602" spans="7:7" ht="15" customHeight="1">
      <c r="G20602" s="488"/>
    </row>
    <row r="20603" spans="7:7" ht="15" customHeight="1">
      <c r="G20603" s="488"/>
    </row>
    <row r="20604" spans="7:7" ht="15" customHeight="1">
      <c r="G20604" s="488"/>
    </row>
    <row r="20605" spans="7:7" ht="15" customHeight="1">
      <c r="G20605" s="488"/>
    </row>
    <row r="20606" spans="7:7" ht="15" customHeight="1">
      <c r="G20606" s="488"/>
    </row>
    <row r="20607" spans="7:7" ht="15" customHeight="1">
      <c r="G20607" s="488"/>
    </row>
    <row r="20608" spans="7:7" ht="15" customHeight="1">
      <c r="G20608" s="488"/>
    </row>
    <row r="20609" spans="7:7" ht="15" customHeight="1">
      <c r="G20609" s="488"/>
    </row>
    <row r="20610" spans="7:7" ht="15" customHeight="1">
      <c r="G20610" s="488"/>
    </row>
    <row r="20611" spans="7:7" ht="15" customHeight="1">
      <c r="G20611" s="488"/>
    </row>
    <row r="20612" spans="7:7" ht="15" customHeight="1">
      <c r="G20612" s="488"/>
    </row>
    <row r="20613" spans="7:7" ht="15" customHeight="1">
      <c r="G20613" s="488"/>
    </row>
    <row r="20614" spans="7:7" ht="15" customHeight="1">
      <c r="G20614" s="488"/>
    </row>
    <row r="20615" spans="7:7" ht="15" customHeight="1">
      <c r="G20615" s="488"/>
    </row>
    <row r="20616" spans="7:7" ht="15" customHeight="1">
      <c r="G20616" s="488"/>
    </row>
    <row r="20617" spans="7:7" ht="15" customHeight="1">
      <c r="G20617" s="488"/>
    </row>
    <row r="20618" spans="7:7" ht="15" customHeight="1">
      <c r="G20618" s="488"/>
    </row>
    <row r="20619" spans="7:7" ht="15" customHeight="1">
      <c r="G20619" s="488"/>
    </row>
    <row r="20620" spans="7:7" ht="15" customHeight="1">
      <c r="G20620" s="488"/>
    </row>
    <row r="20621" spans="7:7" ht="15" customHeight="1">
      <c r="G20621" s="488"/>
    </row>
    <row r="20622" spans="7:7" ht="15" customHeight="1">
      <c r="G20622" s="488"/>
    </row>
    <row r="20623" spans="7:7" ht="15" customHeight="1">
      <c r="G20623" s="488"/>
    </row>
    <row r="20624" spans="7:7" ht="15" customHeight="1">
      <c r="G20624" s="488"/>
    </row>
    <row r="20625" spans="7:7" ht="15" customHeight="1">
      <c r="G20625" s="488"/>
    </row>
    <row r="20626" spans="7:7" ht="15" customHeight="1">
      <c r="G20626" s="488"/>
    </row>
    <row r="20627" spans="7:7" ht="15" customHeight="1">
      <c r="G20627" s="488"/>
    </row>
    <row r="20628" spans="7:7" ht="15" customHeight="1">
      <c r="G20628" s="488"/>
    </row>
    <row r="20629" spans="7:7" ht="15" customHeight="1">
      <c r="G20629" s="488"/>
    </row>
    <row r="20630" spans="7:7" ht="15" customHeight="1">
      <c r="G20630" s="488"/>
    </row>
    <row r="20631" spans="7:7" ht="15" customHeight="1">
      <c r="G20631" s="488"/>
    </row>
    <row r="20632" spans="7:7" ht="15" customHeight="1">
      <c r="G20632" s="488"/>
    </row>
    <row r="20633" spans="7:7" ht="15" customHeight="1">
      <c r="G20633" s="488"/>
    </row>
    <row r="20634" spans="7:7" ht="15" customHeight="1">
      <c r="G20634" s="488"/>
    </row>
    <row r="20635" spans="7:7" ht="15" customHeight="1">
      <c r="G20635" s="488"/>
    </row>
    <row r="20636" spans="7:7" ht="15" customHeight="1">
      <c r="G20636" s="488"/>
    </row>
    <row r="20637" spans="7:7" ht="15" customHeight="1">
      <c r="G20637" s="488"/>
    </row>
    <row r="20638" spans="7:7" ht="15" customHeight="1">
      <c r="G20638" s="488"/>
    </row>
    <row r="20639" spans="7:7" ht="15" customHeight="1">
      <c r="G20639" s="488"/>
    </row>
    <row r="20640" spans="7:7" ht="15" customHeight="1">
      <c r="G20640" s="488"/>
    </row>
    <row r="20641" spans="7:7" ht="15" customHeight="1">
      <c r="G20641" s="488"/>
    </row>
    <row r="20642" spans="7:7" ht="15" customHeight="1">
      <c r="G20642" s="488"/>
    </row>
    <row r="20643" spans="7:7" ht="15" customHeight="1">
      <c r="G20643" s="488"/>
    </row>
    <row r="20644" spans="7:7" ht="15" customHeight="1">
      <c r="G20644" s="488"/>
    </row>
    <row r="20645" spans="7:7" ht="15" customHeight="1">
      <c r="G20645" s="488"/>
    </row>
    <row r="20646" spans="7:7" ht="15" customHeight="1">
      <c r="G20646" s="488"/>
    </row>
    <row r="20647" spans="7:7" ht="15" customHeight="1">
      <c r="G20647" s="488"/>
    </row>
    <row r="20648" spans="7:7" ht="15" customHeight="1">
      <c r="G20648" s="488"/>
    </row>
    <row r="20649" spans="7:7" ht="15" customHeight="1">
      <c r="G20649" s="488"/>
    </row>
    <row r="20650" spans="7:7" ht="15" customHeight="1">
      <c r="G20650" s="488"/>
    </row>
    <row r="20651" spans="7:7" ht="15" customHeight="1">
      <c r="G20651" s="488"/>
    </row>
    <row r="20652" spans="7:7" ht="15" customHeight="1">
      <c r="G20652" s="488"/>
    </row>
    <row r="20653" spans="7:7" ht="15" customHeight="1">
      <c r="G20653" s="488"/>
    </row>
    <row r="20654" spans="7:7" ht="15" customHeight="1">
      <c r="G20654" s="488"/>
    </row>
    <row r="20655" spans="7:7" ht="15" customHeight="1">
      <c r="G20655" s="488"/>
    </row>
    <row r="20656" spans="7:7" ht="15" customHeight="1">
      <c r="G20656" s="488"/>
    </row>
    <row r="20657" spans="7:7" ht="15" customHeight="1">
      <c r="G20657" s="488"/>
    </row>
    <row r="20658" spans="7:7" ht="15" customHeight="1">
      <c r="G20658" s="488"/>
    </row>
    <row r="20659" spans="7:7" ht="15" customHeight="1">
      <c r="G20659" s="488"/>
    </row>
    <row r="20660" spans="7:7" ht="15" customHeight="1">
      <c r="G20660" s="488"/>
    </row>
    <row r="20661" spans="7:7" ht="15" customHeight="1">
      <c r="G20661" s="488"/>
    </row>
    <row r="20662" spans="7:7" ht="15" customHeight="1">
      <c r="G20662" s="488"/>
    </row>
    <row r="20663" spans="7:7" ht="15" customHeight="1">
      <c r="G20663" s="488"/>
    </row>
    <row r="20664" spans="7:7" ht="15" customHeight="1">
      <c r="G20664" s="488"/>
    </row>
    <row r="20665" spans="7:7" ht="15" customHeight="1">
      <c r="G20665" s="488"/>
    </row>
    <row r="20666" spans="7:7" ht="15" customHeight="1">
      <c r="G20666" s="488"/>
    </row>
    <row r="20667" spans="7:7" ht="15" customHeight="1">
      <c r="G20667" s="488"/>
    </row>
    <row r="20668" spans="7:7" ht="15" customHeight="1">
      <c r="G20668" s="488"/>
    </row>
    <row r="20669" spans="7:7" ht="15" customHeight="1">
      <c r="G20669" s="488"/>
    </row>
    <row r="20670" spans="7:7" ht="15" customHeight="1">
      <c r="G20670" s="488"/>
    </row>
    <row r="20671" spans="7:7" ht="15" customHeight="1">
      <c r="G20671" s="488"/>
    </row>
    <row r="20672" spans="7:7" ht="15" customHeight="1">
      <c r="G20672" s="488"/>
    </row>
    <row r="20673" spans="7:7" ht="15" customHeight="1">
      <c r="G20673" s="488"/>
    </row>
    <row r="20674" spans="7:7" ht="15" customHeight="1">
      <c r="G20674" s="488"/>
    </row>
    <row r="20675" spans="7:7" ht="15" customHeight="1">
      <c r="G20675" s="488"/>
    </row>
    <row r="20676" spans="7:7" ht="15" customHeight="1">
      <c r="G20676" s="488"/>
    </row>
    <row r="20677" spans="7:7" ht="15" customHeight="1">
      <c r="G20677" s="488"/>
    </row>
    <row r="20678" spans="7:7" ht="15" customHeight="1">
      <c r="G20678" s="488"/>
    </row>
    <row r="20679" spans="7:7" ht="15" customHeight="1">
      <c r="G20679" s="488"/>
    </row>
    <row r="20680" spans="7:7" ht="15" customHeight="1">
      <c r="G20680" s="488"/>
    </row>
    <row r="20681" spans="7:7" ht="15" customHeight="1">
      <c r="G20681" s="488"/>
    </row>
    <row r="20682" spans="7:7" ht="15" customHeight="1">
      <c r="G20682" s="488"/>
    </row>
    <row r="20683" spans="7:7" ht="15" customHeight="1">
      <c r="G20683" s="488"/>
    </row>
    <row r="20684" spans="7:7" ht="15" customHeight="1">
      <c r="G20684" s="488"/>
    </row>
    <row r="20685" spans="7:7" ht="15" customHeight="1">
      <c r="G20685" s="488"/>
    </row>
    <row r="20686" spans="7:7" ht="15" customHeight="1">
      <c r="G20686" s="488"/>
    </row>
    <row r="20687" spans="7:7" ht="15" customHeight="1">
      <c r="G20687" s="488"/>
    </row>
    <row r="20688" spans="7:7" ht="15" customHeight="1">
      <c r="G20688" s="488"/>
    </row>
    <row r="20689" spans="7:7" ht="15" customHeight="1">
      <c r="G20689" s="488"/>
    </row>
    <row r="20690" spans="7:7" ht="15" customHeight="1">
      <c r="G20690" s="488"/>
    </row>
    <row r="20691" spans="7:7" ht="15" customHeight="1">
      <c r="G20691" s="488"/>
    </row>
    <row r="20692" spans="7:7" ht="15" customHeight="1">
      <c r="G20692" s="488"/>
    </row>
    <row r="20693" spans="7:7" ht="15" customHeight="1">
      <c r="G20693" s="488"/>
    </row>
    <row r="20694" spans="7:7" ht="15" customHeight="1">
      <c r="G20694" s="488"/>
    </row>
    <row r="20695" spans="7:7" ht="15" customHeight="1">
      <c r="G20695" s="488"/>
    </row>
    <row r="20696" spans="7:7" ht="15" customHeight="1">
      <c r="G20696" s="488"/>
    </row>
    <row r="20697" spans="7:7" ht="15" customHeight="1">
      <c r="G20697" s="488"/>
    </row>
    <row r="20698" spans="7:7" ht="15" customHeight="1">
      <c r="G20698" s="488"/>
    </row>
    <row r="20699" spans="7:7" ht="15" customHeight="1">
      <c r="G20699" s="488"/>
    </row>
    <row r="20700" spans="7:7" ht="15" customHeight="1">
      <c r="G20700" s="488"/>
    </row>
    <row r="20701" spans="7:7" ht="15" customHeight="1">
      <c r="G20701" s="488"/>
    </row>
    <row r="20702" spans="7:7" ht="15" customHeight="1">
      <c r="G20702" s="488"/>
    </row>
    <row r="20703" spans="7:7" ht="15" customHeight="1">
      <c r="G20703" s="488"/>
    </row>
    <row r="20704" spans="7:7" ht="15" customHeight="1">
      <c r="G20704" s="488"/>
    </row>
    <row r="20705" spans="7:7" ht="15" customHeight="1">
      <c r="G20705" s="488"/>
    </row>
    <row r="20706" spans="7:7" ht="15" customHeight="1">
      <c r="G20706" s="488"/>
    </row>
    <row r="20707" spans="7:7" ht="15" customHeight="1">
      <c r="G20707" s="488"/>
    </row>
    <row r="20708" spans="7:7" ht="15" customHeight="1">
      <c r="G20708" s="488"/>
    </row>
    <row r="20709" spans="7:7" ht="15" customHeight="1">
      <c r="G20709" s="488"/>
    </row>
    <row r="20710" spans="7:7" ht="15" customHeight="1">
      <c r="G20710" s="488"/>
    </row>
    <row r="20711" spans="7:7" ht="15" customHeight="1">
      <c r="G20711" s="488"/>
    </row>
    <row r="20712" spans="7:7" ht="15" customHeight="1">
      <c r="G20712" s="488"/>
    </row>
    <row r="20713" spans="7:7" ht="15" customHeight="1">
      <c r="G20713" s="488"/>
    </row>
    <row r="20714" spans="7:7" ht="15" customHeight="1">
      <c r="G20714" s="488"/>
    </row>
    <row r="20715" spans="7:7" ht="15" customHeight="1">
      <c r="G20715" s="488"/>
    </row>
    <row r="20716" spans="7:7" ht="15" customHeight="1">
      <c r="G20716" s="488"/>
    </row>
    <row r="20717" spans="7:7" ht="15" customHeight="1">
      <c r="G20717" s="488"/>
    </row>
    <row r="20718" spans="7:7" ht="15" customHeight="1">
      <c r="G20718" s="488"/>
    </row>
    <row r="20719" spans="7:7" ht="15" customHeight="1">
      <c r="G20719" s="488"/>
    </row>
    <row r="20720" spans="7:7" ht="15" customHeight="1">
      <c r="G20720" s="488"/>
    </row>
    <row r="20721" spans="7:7" ht="15" customHeight="1">
      <c r="G20721" s="488"/>
    </row>
    <row r="20722" spans="7:7" ht="15" customHeight="1">
      <c r="G20722" s="488"/>
    </row>
    <row r="20723" spans="7:7" ht="15" customHeight="1">
      <c r="G20723" s="488"/>
    </row>
    <row r="20724" spans="7:7" ht="15" customHeight="1">
      <c r="G20724" s="488"/>
    </row>
    <row r="20725" spans="7:7" ht="15" customHeight="1">
      <c r="G20725" s="488"/>
    </row>
    <row r="20726" spans="7:7" ht="15" customHeight="1">
      <c r="G20726" s="488"/>
    </row>
    <row r="20727" spans="7:7" ht="15" customHeight="1">
      <c r="G20727" s="488"/>
    </row>
    <row r="20728" spans="7:7" ht="15" customHeight="1">
      <c r="G20728" s="488"/>
    </row>
    <row r="20729" spans="7:7" ht="15" customHeight="1">
      <c r="G20729" s="488"/>
    </row>
    <row r="20730" spans="7:7" ht="15" customHeight="1">
      <c r="G20730" s="488"/>
    </row>
    <row r="20731" spans="7:7" ht="15" customHeight="1">
      <c r="G20731" s="488"/>
    </row>
    <row r="20732" spans="7:7" ht="15" customHeight="1">
      <c r="G20732" s="488"/>
    </row>
    <row r="20733" spans="7:7" ht="15" customHeight="1">
      <c r="G20733" s="488"/>
    </row>
    <row r="20734" spans="7:7" ht="15" customHeight="1">
      <c r="G20734" s="488"/>
    </row>
    <row r="20735" spans="7:7" ht="15" customHeight="1">
      <c r="G20735" s="488"/>
    </row>
    <row r="20736" spans="7:7" ht="15" customHeight="1">
      <c r="G20736" s="488"/>
    </row>
    <row r="20737" spans="7:7" ht="15" customHeight="1">
      <c r="G20737" s="488"/>
    </row>
    <row r="20738" spans="7:7" ht="15" customHeight="1">
      <c r="G20738" s="488"/>
    </row>
    <row r="20739" spans="7:7" ht="15" customHeight="1">
      <c r="G20739" s="488"/>
    </row>
    <row r="20740" spans="7:7" ht="15" customHeight="1">
      <c r="G20740" s="488"/>
    </row>
    <row r="20741" spans="7:7" ht="15" customHeight="1">
      <c r="G20741" s="488"/>
    </row>
    <row r="20742" spans="7:7" ht="15" customHeight="1">
      <c r="G20742" s="488"/>
    </row>
    <row r="20743" spans="7:7" ht="15" customHeight="1">
      <c r="G20743" s="488"/>
    </row>
    <row r="20744" spans="7:7" ht="15" customHeight="1">
      <c r="G20744" s="488"/>
    </row>
    <row r="20745" spans="7:7" ht="15" customHeight="1">
      <c r="G20745" s="488"/>
    </row>
    <row r="20746" spans="7:7" ht="15" customHeight="1">
      <c r="G20746" s="488"/>
    </row>
    <row r="20747" spans="7:7" ht="15" customHeight="1">
      <c r="G20747" s="488"/>
    </row>
    <row r="20748" spans="7:7" ht="15" customHeight="1">
      <c r="G20748" s="488"/>
    </row>
    <row r="20749" spans="7:7" ht="15" customHeight="1">
      <c r="G20749" s="488"/>
    </row>
    <row r="20750" spans="7:7" ht="15" customHeight="1">
      <c r="G20750" s="488"/>
    </row>
    <row r="20751" spans="7:7" ht="15" customHeight="1">
      <c r="G20751" s="488"/>
    </row>
    <row r="20752" spans="7:7" ht="15" customHeight="1">
      <c r="G20752" s="488"/>
    </row>
    <row r="20753" spans="7:7" ht="15" customHeight="1">
      <c r="G20753" s="488"/>
    </row>
    <row r="20754" spans="7:7" ht="15" customHeight="1">
      <c r="G20754" s="488"/>
    </row>
    <row r="20755" spans="7:7" ht="15" customHeight="1">
      <c r="G20755" s="488"/>
    </row>
    <row r="20756" spans="7:7" ht="15" customHeight="1">
      <c r="G20756" s="488"/>
    </row>
    <row r="20757" spans="7:7" ht="15" customHeight="1">
      <c r="G20757" s="488"/>
    </row>
    <row r="20758" spans="7:7" ht="15" customHeight="1">
      <c r="G20758" s="488"/>
    </row>
    <row r="20759" spans="7:7" ht="15" customHeight="1">
      <c r="G20759" s="488"/>
    </row>
    <row r="20760" spans="7:7" ht="15" customHeight="1">
      <c r="G20760" s="488"/>
    </row>
    <row r="20761" spans="7:7" ht="15" customHeight="1">
      <c r="G20761" s="488"/>
    </row>
    <row r="20762" spans="7:7" ht="15" customHeight="1">
      <c r="G20762" s="488"/>
    </row>
    <row r="20763" spans="7:7" ht="15" customHeight="1">
      <c r="G20763" s="488"/>
    </row>
    <row r="20764" spans="7:7" ht="15" customHeight="1">
      <c r="G20764" s="488"/>
    </row>
    <row r="20765" spans="7:7" ht="15" customHeight="1">
      <c r="G20765" s="488"/>
    </row>
    <row r="20766" spans="7:7" ht="15" customHeight="1">
      <c r="G20766" s="488"/>
    </row>
    <row r="20767" spans="7:7" ht="15" customHeight="1">
      <c r="G20767" s="488"/>
    </row>
    <row r="20768" spans="7:7" ht="15" customHeight="1">
      <c r="G20768" s="488"/>
    </row>
    <row r="20769" spans="7:7" ht="15" customHeight="1">
      <c r="G20769" s="488"/>
    </row>
    <row r="20770" spans="7:7" ht="15" customHeight="1">
      <c r="G20770" s="488"/>
    </row>
    <row r="20771" spans="7:7" ht="15" customHeight="1">
      <c r="G20771" s="488"/>
    </row>
    <row r="20772" spans="7:7" ht="15" customHeight="1">
      <c r="G20772" s="488"/>
    </row>
    <row r="20773" spans="7:7" ht="15" customHeight="1">
      <c r="G20773" s="488"/>
    </row>
    <row r="20774" spans="7:7" ht="15" customHeight="1">
      <c r="G20774" s="488"/>
    </row>
    <row r="20775" spans="7:7" ht="15" customHeight="1">
      <c r="G20775" s="488"/>
    </row>
    <row r="20776" spans="7:7" ht="15" customHeight="1">
      <c r="G20776" s="488"/>
    </row>
    <row r="20777" spans="7:7" ht="15" customHeight="1">
      <c r="G20777" s="488"/>
    </row>
    <row r="20778" spans="7:7" ht="15" customHeight="1">
      <c r="G20778" s="488"/>
    </row>
    <row r="20779" spans="7:7" ht="15" customHeight="1">
      <c r="G20779" s="488"/>
    </row>
    <row r="20780" spans="7:7" ht="15" customHeight="1">
      <c r="G20780" s="488"/>
    </row>
    <row r="20781" spans="7:7" ht="15" customHeight="1">
      <c r="G20781" s="488"/>
    </row>
    <row r="20782" spans="7:7" ht="15" customHeight="1">
      <c r="G20782" s="488"/>
    </row>
    <row r="20783" spans="7:7" ht="15" customHeight="1">
      <c r="G20783" s="488"/>
    </row>
    <row r="20784" spans="7:7" ht="15" customHeight="1">
      <c r="G20784" s="488"/>
    </row>
    <row r="20785" spans="7:7" ht="15" customHeight="1">
      <c r="G20785" s="488"/>
    </row>
    <row r="20786" spans="7:7" ht="15" customHeight="1">
      <c r="G20786" s="488"/>
    </row>
    <row r="20787" spans="7:7" ht="15" customHeight="1">
      <c r="G20787" s="488"/>
    </row>
    <row r="20788" spans="7:7" ht="15" customHeight="1">
      <c r="G20788" s="488"/>
    </row>
    <row r="20789" spans="7:7" ht="15" customHeight="1">
      <c r="G20789" s="488"/>
    </row>
    <row r="20790" spans="7:7" ht="15" customHeight="1">
      <c r="G20790" s="488"/>
    </row>
    <row r="20791" spans="7:7" ht="15" customHeight="1">
      <c r="G20791" s="488"/>
    </row>
    <row r="20792" spans="7:7" ht="15" customHeight="1">
      <c r="G20792" s="488"/>
    </row>
    <row r="20793" spans="7:7" ht="15" customHeight="1">
      <c r="G20793" s="488"/>
    </row>
    <row r="20794" spans="7:7" ht="15" customHeight="1">
      <c r="G20794" s="488"/>
    </row>
    <row r="20795" spans="7:7" ht="15" customHeight="1">
      <c r="G20795" s="488"/>
    </row>
    <row r="20796" spans="7:7" ht="15" customHeight="1">
      <c r="G20796" s="488"/>
    </row>
    <row r="20797" spans="7:7" ht="15" customHeight="1">
      <c r="G20797" s="488"/>
    </row>
    <row r="20798" spans="7:7" ht="15" customHeight="1">
      <c r="G20798" s="488"/>
    </row>
    <row r="20799" spans="7:7" ht="15" customHeight="1">
      <c r="G20799" s="488"/>
    </row>
    <row r="20800" spans="7:7" ht="15" customHeight="1">
      <c r="G20800" s="488"/>
    </row>
    <row r="20801" spans="7:7" ht="15" customHeight="1">
      <c r="G20801" s="488"/>
    </row>
    <row r="20802" spans="7:7" ht="15" customHeight="1">
      <c r="G20802" s="488"/>
    </row>
    <row r="20803" spans="7:7" ht="15" customHeight="1">
      <c r="G20803" s="488"/>
    </row>
    <row r="20804" spans="7:7" ht="15" customHeight="1">
      <c r="G20804" s="488"/>
    </row>
    <row r="20805" spans="7:7" ht="15" customHeight="1">
      <c r="G20805" s="488"/>
    </row>
    <row r="20806" spans="7:7" ht="15" customHeight="1">
      <c r="G20806" s="488"/>
    </row>
    <row r="20807" spans="7:7" ht="15" customHeight="1">
      <c r="G20807" s="488"/>
    </row>
    <row r="20808" spans="7:7" ht="15" customHeight="1">
      <c r="G20808" s="488"/>
    </row>
    <row r="20809" spans="7:7" ht="15" customHeight="1">
      <c r="G20809" s="488"/>
    </row>
    <row r="20810" spans="7:7" ht="15" customHeight="1">
      <c r="G20810" s="488"/>
    </row>
    <row r="20811" spans="7:7" ht="15" customHeight="1">
      <c r="G20811" s="488"/>
    </row>
    <row r="20812" spans="7:7" ht="15" customHeight="1">
      <c r="G20812" s="488"/>
    </row>
    <row r="20813" spans="7:7" ht="15" customHeight="1">
      <c r="G20813" s="488"/>
    </row>
    <row r="20814" spans="7:7" ht="15" customHeight="1">
      <c r="G20814" s="488"/>
    </row>
    <row r="20815" spans="7:7" ht="15" customHeight="1">
      <c r="G20815" s="488"/>
    </row>
    <row r="20816" spans="7:7" ht="15" customHeight="1">
      <c r="G20816" s="488"/>
    </row>
    <row r="20817" spans="7:7" ht="15" customHeight="1">
      <c r="G20817" s="488"/>
    </row>
    <row r="20818" spans="7:7" ht="15" customHeight="1">
      <c r="G20818" s="488"/>
    </row>
    <row r="20819" spans="7:7" ht="15" customHeight="1">
      <c r="G20819" s="488"/>
    </row>
    <row r="20820" spans="7:7" ht="15" customHeight="1">
      <c r="G20820" s="488"/>
    </row>
    <row r="20821" spans="7:7" ht="15" customHeight="1">
      <c r="G20821" s="488"/>
    </row>
    <row r="20822" spans="7:7" ht="15" customHeight="1">
      <c r="G20822" s="488"/>
    </row>
    <row r="20823" spans="7:7" ht="15" customHeight="1">
      <c r="G20823" s="488"/>
    </row>
    <row r="20824" spans="7:7" ht="15" customHeight="1">
      <c r="G20824" s="488"/>
    </row>
    <row r="20825" spans="7:7" ht="15" customHeight="1">
      <c r="G20825" s="488"/>
    </row>
    <row r="20826" spans="7:7" ht="15" customHeight="1">
      <c r="G20826" s="488"/>
    </row>
    <row r="20827" spans="7:7" ht="15" customHeight="1">
      <c r="G20827" s="488"/>
    </row>
    <row r="20828" spans="7:7" ht="15" customHeight="1">
      <c r="G20828" s="488"/>
    </row>
    <row r="20829" spans="7:7" ht="15" customHeight="1">
      <c r="G20829" s="488"/>
    </row>
    <row r="20830" spans="7:7" ht="15" customHeight="1">
      <c r="G20830" s="488"/>
    </row>
    <row r="20831" spans="7:7" ht="15" customHeight="1">
      <c r="G20831" s="488"/>
    </row>
    <row r="20832" spans="7:7" ht="15" customHeight="1">
      <c r="G20832" s="488"/>
    </row>
    <row r="20833" spans="7:7" ht="15" customHeight="1">
      <c r="G20833" s="488"/>
    </row>
    <row r="20834" spans="7:7" ht="15" customHeight="1">
      <c r="G20834" s="488"/>
    </row>
    <row r="20835" spans="7:7" ht="15" customHeight="1">
      <c r="G20835" s="488"/>
    </row>
    <row r="20836" spans="7:7" ht="15" customHeight="1">
      <c r="G20836" s="488"/>
    </row>
    <row r="20837" spans="7:7" ht="15" customHeight="1">
      <c r="G20837" s="488"/>
    </row>
    <row r="20838" spans="7:7" ht="15" customHeight="1">
      <c r="G20838" s="488"/>
    </row>
    <row r="20839" spans="7:7" ht="15" customHeight="1">
      <c r="G20839" s="488"/>
    </row>
    <row r="20840" spans="7:7" ht="15" customHeight="1">
      <c r="G20840" s="488"/>
    </row>
    <row r="20841" spans="7:7" ht="15" customHeight="1">
      <c r="G20841" s="488"/>
    </row>
    <row r="20842" spans="7:7" ht="15" customHeight="1">
      <c r="G20842" s="488"/>
    </row>
    <row r="20843" spans="7:7" ht="15" customHeight="1">
      <c r="G20843" s="488"/>
    </row>
    <row r="20844" spans="7:7" ht="15" customHeight="1">
      <c r="G20844" s="488"/>
    </row>
    <row r="20845" spans="7:7" ht="15" customHeight="1">
      <c r="G20845" s="488"/>
    </row>
    <row r="20846" spans="7:7" ht="15" customHeight="1">
      <c r="G20846" s="488"/>
    </row>
    <row r="20847" spans="7:7" ht="15" customHeight="1">
      <c r="G20847" s="488"/>
    </row>
    <row r="20848" spans="7:7" ht="15" customHeight="1">
      <c r="G20848" s="488"/>
    </row>
    <row r="20849" spans="7:7" ht="15" customHeight="1">
      <c r="G20849" s="488"/>
    </row>
    <row r="20850" spans="7:7" ht="15" customHeight="1">
      <c r="G20850" s="488"/>
    </row>
    <row r="20851" spans="7:7" ht="15" customHeight="1">
      <c r="G20851" s="488"/>
    </row>
    <row r="20852" spans="7:7" ht="15" customHeight="1">
      <c r="G20852" s="488"/>
    </row>
    <row r="20853" spans="7:7" ht="15" customHeight="1">
      <c r="G20853" s="488"/>
    </row>
    <row r="20854" spans="7:7" ht="15" customHeight="1">
      <c r="G20854" s="488"/>
    </row>
    <row r="20855" spans="7:7" ht="15" customHeight="1">
      <c r="G20855" s="488"/>
    </row>
    <row r="20856" spans="7:7" ht="15" customHeight="1">
      <c r="G20856" s="488"/>
    </row>
    <row r="20857" spans="7:7" ht="15" customHeight="1">
      <c r="G20857" s="488"/>
    </row>
    <row r="20858" spans="7:7" ht="15" customHeight="1">
      <c r="G20858" s="488"/>
    </row>
    <row r="20859" spans="7:7" ht="15" customHeight="1">
      <c r="G20859" s="488"/>
    </row>
    <row r="20860" spans="7:7" ht="15" customHeight="1">
      <c r="G20860" s="488"/>
    </row>
    <row r="20861" spans="7:7" ht="15" customHeight="1">
      <c r="G20861" s="488"/>
    </row>
    <row r="20862" spans="7:7" ht="15" customHeight="1">
      <c r="G20862" s="488"/>
    </row>
    <row r="20863" spans="7:7" ht="15" customHeight="1">
      <c r="G20863" s="488"/>
    </row>
    <row r="20864" spans="7:7" ht="15" customHeight="1">
      <c r="G20864" s="488"/>
    </row>
    <row r="20865" spans="7:7" ht="15" customHeight="1">
      <c r="G20865" s="488"/>
    </row>
    <row r="20866" spans="7:7" ht="15" customHeight="1">
      <c r="G20866" s="488"/>
    </row>
    <row r="20867" spans="7:7" ht="15" customHeight="1">
      <c r="G20867" s="488"/>
    </row>
    <row r="20868" spans="7:7" ht="15" customHeight="1">
      <c r="G20868" s="488"/>
    </row>
    <row r="20869" spans="7:7" ht="15" customHeight="1">
      <c r="G20869" s="488"/>
    </row>
    <row r="20870" spans="7:7" ht="15" customHeight="1">
      <c r="G20870" s="488"/>
    </row>
    <row r="20871" spans="7:7" ht="15" customHeight="1">
      <c r="G20871" s="488"/>
    </row>
    <row r="20872" spans="7:7" ht="15" customHeight="1">
      <c r="G20872" s="488"/>
    </row>
    <row r="20873" spans="7:7" ht="15" customHeight="1">
      <c r="G20873" s="488"/>
    </row>
    <row r="20874" spans="7:7" ht="15" customHeight="1">
      <c r="G20874" s="488"/>
    </row>
    <row r="20875" spans="7:7" ht="15" customHeight="1">
      <c r="G20875" s="488"/>
    </row>
    <row r="20876" spans="7:7" ht="15" customHeight="1">
      <c r="G20876" s="488"/>
    </row>
    <row r="20877" spans="7:7" ht="15" customHeight="1">
      <c r="G20877" s="488"/>
    </row>
    <row r="20878" spans="7:7" ht="15" customHeight="1">
      <c r="G20878" s="488"/>
    </row>
    <row r="20879" spans="7:7" ht="15" customHeight="1">
      <c r="G20879" s="488"/>
    </row>
    <row r="20880" spans="7:7" ht="15" customHeight="1">
      <c r="G20880" s="488"/>
    </row>
    <row r="20881" spans="7:7" ht="15" customHeight="1">
      <c r="G20881" s="488"/>
    </row>
    <row r="20882" spans="7:7" ht="15" customHeight="1">
      <c r="G20882" s="488"/>
    </row>
    <row r="20883" spans="7:7" ht="15" customHeight="1">
      <c r="G20883" s="488"/>
    </row>
    <row r="20884" spans="7:7" ht="15" customHeight="1">
      <c r="G20884" s="488"/>
    </row>
    <row r="20885" spans="7:7" ht="15" customHeight="1">
      <c r="G20885" s="488"/>
    </row>
    <row r="20886" spans="7:7" ht="15" customHeight="1">
      <c r="G20886" s="488"/>
    </row>
    <row r="20887" spans="7:7" ht="15" customHeight="1">
      <c r="G20887" s="488"/>
    </row>
    <row r="20888" spans="7:7" ht="15" customHeight="1">
      <c r="G20888" s="488"/>
    </row>
    <row r="20889" spans="7:7" ht="15" customHeight="1">
      <c r="G20889" s="488"/>
    </row>
    <row r="20890" spans="7:7" ht="15" customHeight="1">
      <c r="G20890" s="488"/>
    </row>
    <row r="20891" spans="7:7" ht="15" customHeight="1">
      <c r="G20891" s="488"/>
    </row>
    <row r="20892" spans="7:7" ht="15" customHeight="1">
      <c r="G20892" s="488"/>
    </row>
    <row r="20893" spans="7:7" ht="15" customHeight="1">
      <c r="G20893" s="488"/>
    </row>
    <row r="20894" spans="7:7" ht="15" customHeight="1">
      <c r="G20894" s="488"/>
    </row>
    <row r="20895" spans="7:7" ht="15" customHeight="1">
      <c r="G20895" s="488"/>
    </row>
    <row r="20896" spans="7:7" ht="15" customHeight="1">
      <c r="G20896" s="488"/>
    </row>
    <row r="20897" spans="7:7" ht="15" customHeight="1">
      <c r="G20897" s="488"/>
    </row>
    <row r="20898" spans="7:7" ht="15" customHeight="1">
      <c r="G20898" s="488"/>
    </row>
    <row r="20899" spans="7:7" ht="15" customHeight="1">
      <c r="G20899" s="488"/>
    </row>
    <row r="20900" spans="7:7" ht="15" customHeight="1">
      <c r="G20900" s="488"/>
    </row>
    <row r="20901" spans="7:7" ht="15" customHeight="1">
      <c r="G20901" s="488"/>
    </row>
    <row r="20902" spans="7:7" ht="15" customHeight="1">
      <c r="G20902" s="488"/>
    </row>
    <row r="20903" spans="7:7" ht="15" customHeight="1">
      <c r="G20903" s="488"/>
    </row>
    <row r="20904" spans="7:7" ht="15" customHeight="1">
      <c r="G20904" s="488"/>
    </row>
    <row r="20905" spans="7:7" ht="15" customHeight="1">
      <c r="G20905" s="488"/>
    </row>
    <row r="20906" spans="7:7" ht="15" customHeight="1">
      <c r="G20906" s="488"/>
    </row>
    <row r="20907" spans="7:7" ht="15" customHeight="1">
      <c r="G20907" s="488"/>
    </row>
    <row r="20908" spans="7:7" ht="15" customHeight="1">
      <c r="G20908" s="488"/>
    </row>
    <row r="20909" spans="7:7" ht="15" customHeight="1">
      <c r="G20909" s="488"/>
    </row>
    <row r="20910" spans="7:7" ht="15" customHeight="1">
      <c r="G20910" s="488"/>
    </row>
    <row r="20911" spans="7:7" ht="15" customHeight="1">
      <c r="G20911" s="488"/>
    </row>
    <row r="20912" spans="7:7" ht="15" customHeight="1">
      <c r="G20912" s="488"/>
    </row>
    <row r="20913" spans="7:7" ht="15" customHeight="1">
      <c r="G20913" s="488"/>
    </row>
    <row r="20914" spans="7:7" ht="15" customHeight="1">
      <c r="G20914" s="488"/>
    </row>
    <row r="20915" spans="7:7" ht="15" customHeight="1">
      <c r="G20915" s="488"/>
    </row>
    <row r="20916" spans="7:7" ht="15" customHeight="1">
      <c r="G20916" s="488"/>
    </row>
    <row r="20917" spans="7:7" ht="15" customHeight="1">
      <c r="G20917" s="488"/>
    </row>
    <row r="20918" spans="7:7" ht="15" customHeight="1">
      <c r="G20918" s="488"/>
    </row>
    <row r="20919" spans="7:7" ht="15" customHeight="1">
      <c r="G20919" s="488"/>
    </row>
    <row r="20920" spans="7:7" ht="15" customHeight="1">
      <c r="G20920" s="488"/>
    </row>
    <row r="20921" spans="7:7" ht="15" customHeight="1">
      <c r="G20921" s="488"/>
    </row>
    <row r="20922" spans="7:7" ht="15" customHeight="1">
      <c r="G20922" s="488"/>
    </row>
    <row r="20923" spans="7:7" ht="15" customHeight="1">
      <c r="G20923" s="488"/>
    </row>
    <row r="20924" spans="7:7" ht="15" customHeight="1">
      <c r="G20924" s="488"/>
    </row>
    <row r="20925" spans="7:7" ht="15" customHeight="1">
      <c r="G20925" s="488"/>
    </row>
    <row r="20926" spans="7:7" ht="15" customHeight="1">
      <c r="G20926" s="488"/>
    </row>
    <row r="20927" spans="7:7" ht="15" customHeight="1">
      <c r="G20927" s="488"/>
    </row>
    <row r="20928" spans="7:7" ht="15" customHeight="1">
      <c r="G20928" s="488"/>
    </row>
    <row r="20929" spans="7:7" ht="15" customHeight="1">
      <c r="G20929" s="488"/>
    </row>
    <row r="20930" spans="7:7" ht="15" customHeight="1">
      <c r="G20930" s="488"/>
    </row>
    <row r="20931" spans="7:7" ht="15" customHeight="1">
      <c r="G20931" s="488"/>
    </row>
    <row r="20932" spans="7:7" ht="15" customHeight="1">
      <c r="G20932" s="488"/>
    </row>
    <row r="20933" spans="7:7" ht="15" customHeight="1">
      <c r="G20933" s="488"/>
    </row>
    <row r="20934" spans="7:7" ht="15" customHeight="1">
      <c r="G20934" s="488"/>
    </row>
    <row r="20935" spans="7:7" ht="15" customHeight="1">
      <c r="G20935" s="488"/>
    </row>
    <row r="20936" spans="7:7" ht="15" customHeight="1">
      <c r="G20936" s="488"/>
    </row>
    <row r="20937" spans="7:7" ht="15" customHeight="1">
      <c r="G20937" s="488"/>
    </row>
    <row r="20938" spans="7:7" ht="15" customHeight="1">
      <c r="G20938" s="488"/>
    </row>
    <row r="20939" spans="7:7" ht="15" customHeight="1">
      <c r="G20939" s="488"/>
    </row>
    <row r="20940" spans="7:7" ht="15" customHeight="1">
      <c r="G20940" s="488"/>
    </row>
    <row r="20941" spans="7:7" ht="15" customHeight="1">
      <c r="G20941" s="488"/>
    </row>
    <row r="20942" spans="7:7" ht="15" customHeight="1">
      <c r="G20942" s="488"/>
    </row>
    <row r="20943" spans="7:7" ht="15" customHeight="1">
      <c r="G20943" s="488"/>
    </row>
    <row r="20944" spans="7:7" ht="15" customHeight="1">
      <c r="G20944" s="488"/>
    </row>
    <row r="20945" spans="7:7" ht="15" customHeight="1">
      <c r="G20945" s="488"/>
    </row>
    <row r="20946" spans="7:7" ht="15" customHeight="1">
      <c r="G20946" s="488"/>
    </row>
    <row r="20947" spans="7:7" ht="15" customHeight="1">
      <c r="G20947" s="488"/>
    </row>
    <row r="20948" spans="7:7" ht="15" customHeight="1">
      <c r="G20948" s="488"/>
    </row>
    <row r="20949" spans="7:7" ht="15" customHeight="1">
      <c r="G20949" s="488"/>
    </row>
    <row r="20950" spans="7:7" ht="15" customHeight="1">
      <c r="G20950" s="488"/>
    </row>
    <row r="20951" spans="7:7" ht="15" customHeight="1">
      <c r="G20951" s="488"/>
    </row>
    <row r="20952" spans="7:7" ht="15" customHeight="1">
      <c r="G20952" s="488"/>
    </row>
    <row r="20953" spans="7:7" ht="15" customHeight="1">
      <c r="G20953" s="488"/>
    </row>
    <row r="20954" spans="7:7" ht="15" customHeight="1">
      <c r="G20954" s="488"/>
    </row>
    <row r="20955" spans="7:7" ht="15" customHeight="1">
      <c r="G20955" s="488"/>
    </row>
    <row r="20956" spans="7:7" ht="15" customHeight="1">
      <c r="G20956" s="488"/>
    </row>
    <row r="20957" spans="7:7" ht="15" customHeight="1">
      <c r="G20957" s="488"/>
    </row>
    <row r="20958" spans="7:7" ht="15" customHeight="1">
      <c r="G20958" s="488"/>
    </row>
    <row r="20959" spans="7:7" ht="15" customHeight="1">
      <c r="G20959" s="488"/>
    </row>
    <row r="20960" spans="7:7" ht="15" customHeight="1">
      <c r="G20960" s="488"/>
    </row>
    <row r="20961" spans="7:7" ht="15" customHeight="1">
      <c r="G20961" s="488"/>
    </row>
    <row r="20962" spans="7:7" ht="15" customHeight="1">
      <c r="G20962" s="488"/>
    </row>
    <row r="20963" spans="7:7" ht="15" customHeight="1">
      <c r="G20963" s="488"/>
    </row>
    <row r="20964" spans="7:7" ht="15" customHeight="1">
      <c r="G20964" s="488"/>
    </row>
    <row r="20965" spans="7:7" ht="15" customHeight="1">
      <c r="G20965" s="488"/>
    </row>
    <row r="20966" spans="7:7" ht="15" customHeight="1">
      <c r="G20966" s="488"/>
    </row>
    <row r="20967" spans="7:7" ht="15" customHeight="1">
      <c r="G20967" s="488"/>
    </row>
    <row r="20968" spans="7:7" ht="15" customHeight="1">
      <c r="G20968" s="488"/>
    </row>
    <row r="20969" spans="7:7" ht="15" customHeight="1">
      <c r="G20969" s="488"/>
    </row>
    <row r="20970" spans="7:7" ht="15" customHeight="1">
      <c r="G20970" s="488"/>
    </row>
    <row r="20971" spans="7:7" ht="15" customHeight="1">
      <c r="G20971" s="488"/>
    </row>
    <row r="20972" spans="7:7" ht="15" customHeight="1">
      <c r="G20972" s="488"/>
    </row>
    <row r="20973" spans="7:7" ht="15" customHeight="1">
      <c r="G20973" s="488"/>
    </row>
    <row r="20974" spans="7:7" ht="15" customHeight="1">
      <c r="G20974" s="488"/>
    </row>
    <row r="20975" spans="7:7" ht="15" customHeight="1">
      <c r="G20975" s="488"/>
    </row>
    <row r="20976" spans="7:7" ht="15" customHeight="1">
      <c r="G20976" s="488"/>
    </row>
    <row r="20977" spans="7:7" ht="15" customHeight="1">
      <c r="G20977" s="488"/>
    </row>
    <row r="20978" spans="7:7" ht="15" customHeight="1">
      <c r="G20978" s="488"/>
    </row>
    <row r="20979" spans="7:7" ht="15" customHeight="1">
      <c r="G20979" s="488"/>
    </row>
    <row r="20980" spans="7:7" ht="15" customHeight="1">
      <c r="G20980" s="488"/>
    </row>
    <row r="20981" spans="7:7" ht="15" customHeight="1">
      <c r="G20981" s="488"/>
    </row>
    <row r="20982" spans="7:7" ht="15" customHeight="1">
      <c r="G20982" s="488"/>
    </row>
    <row r="20983" spans="7:7" ht="15" customHeight="1">
      <c r="G20983" s="488"/>
    </row>
    <row r="20984" spans="7:7" ht="15" customHeight="1">
      <c r="G20984" s="488"/>
    </row>
    <row r="20985" spans="7:7" ht="15" customHeight="1">
      <c r="G20985" s="488"/>
    </row>
    <row r="20986" spans="7:7" ht="15" customHeight="1">
      <c r="G20986" s="488"/>
    </row>
    <row r="20987" spans="7:7" ht="15" customHeight="1">
      <c r="G20987" s="488"/>
    </row>
    <row r="20988" spans="7:7" ht="15" customHeight="1">
      <c r="G20988" s="488"/>
    </row>
    <row r="20989" spans="7:7" ht="15" customHeight="1">
      <c r="G20989" s="488"/>
    </row>
    <row r="20990" spans="7:7" ht="15" customHeight="1">
      <c r="G20990" s="488"/>
    </row>
    <row r="20991" spans="7:7" ht="15" customHeight="1">
      <c r="G20991" s="488"/>
    </row>
    <row r="20992" spans="7:7" ht="15" customHeight="1">
      <c r="G20992" s="488"/>
    </row>
    <row r="20993" spans="7:7" ht="15" customHeight="1">
      <c r="G20993" s="488"/>
    </row>
    <row r="20994" spans="7:7" ht="15" customHeight="1">
      <c r="G20994" s="488"/>
    </row>
    <row r="20995" spans="7:7" ht="15" customHeight="1">
      <c r="G20995" s="488"/>
    </row>
    <row r="20996" spans="7:7" ht="15" customHeight="1">
      <c r="G20996" s="488"/>
    </row>
    <row r="20997" spans="7:7" ht="15" customHeight="1">
      <c r="G20997" s="488"/>
    </row>
    <row r="20998" spans="7:7" ht="15" customHeight="1">
      <c r="G20998" s="488"/>
    </row>
    <row r="20999" spans="7:7" ht="15" customHeight="1">
      <c r="G20999" s="488"/>
    </row>
    <row r="21000" spans="7:7" ht="15" customHeight="1">
      <c r="G21000" s="488"/>
    </row>
    <row r="21001" spans="7:7" ht="15" customHeight="1">
      <c r="G21001" s="488"/>
    </row>
    <row r="21002" spans="7:7" ht="15" customHeight="1">
      <c r="G21002" s="488"/>
    </row>
    <row r="21003" spans="7:7" ht="15" customHeight="1">
      <c r="G21003" s="488"/>
    </row>
    <row r="21004" spans="7:7" ht="15" customHeight="1">
      <c r="G21004" s="488"/>
    </row>
    <row r="21005" spans="7:7" ht="15" customHeight="1">
      <c r="G21005" s="488"/>
    </row>
    <row r="21006" spans="7:7" ht="15" customHeight="1">
      <c r="G21006" s="488"/>
    </row>
    <row r="21007" spans="7:7" ht="15" customHeight="1">
      <c r="G21007" s="488"/>
    </row>
    <row r="21008" spans="7:7" ht="15" customHeight="1">
      <c r="G21008" s="488"/>
    </row>
    <row r="21009" spans="7:7" ht="15" customHeight="1">
      <c r="G21009" s="488"/>
    </row>
    <row r="21010" spans="7:7" ht="15" customHeight="1">
      <c r="G21010" s="488"/>
    </row>
    <row r="21011" spans="7:7" ht="15" customHeight="1">
      <c r="G21011" s="488"/>
    </row>
    <row r="21012" spans="7:7" ht="15" customHeight="1">
      <c r="G21012" s="488"/>
    </row>
    <row r="21013" spans="7:7" ht="15" customHeight="1">
      <c r="G21013" s="488"/>
    </row>
    <row r="21014" spans="7:7" ht="15" customHeight="1">
      <c r="G21014" s="488"/>
    </row>
    <row r="21015" spans="7:7" ht="15" customHeight="1">
      <c r="G21015" s="488"/>
    </row>
    <row r="21016" spans="7:7" ht="15" customHeight="1">
      <c r="G21016" s="488"/>
    </row>
    <row r="21017" spans="7:7" ht="15" customHeight="1">
      <c r="G21017" s="488"/>
    </row>
    <row r="21018" spans="7:7" ht="15" customHeight="1">
      <c r="G21018" s="488"/>
    </row>
    <row r="21019" spans="7:7" ht="15" customHeight="1">
      <c r="G21019" s="488"/>
    </row>
    <row r="21020" spans="7:7" ht="15" customHeight="1">
      <c r="G21020" s="488"/>
    </row>
    <row r="21021" spans="7:7" ht="15" customHeight="1">
      <c r="G21021" s="488"/>
    </row>
    <row r="21022" spans="7:7" ht="15" customHeight="1">
      <c r="G21022" s="488"/>
    </row>
    <row r="21023" spans="7:7" ht="15" customHeight="1">
      <c r="G21023" s="488"/>
    </row>
    <row r="21024" spans="7:7" ht="15" customHeight="1">
      <c r="G21024" s="488"/>
    </row>
    <row r="21025" spans="7:7" ht="15" customHeight="1">
      <c r="G21025" s="488"/>
    </row>
    <row r="21026" spans="7:7" ht="15" customHeight="1">
      <c r="G21026" s="488"/>
    </row>
    <row r="21027" spans="7:7" ht="15" customHeight="1">
      <c r="G21027" s="488"/>
    </row>
    <row r="21028" spans="7:7" ht="15" customHeight="1">
      <c r="G21028" s="488"/>
    </row>
    <row r="21029" spans="7:7" ht="15" customHeight="1">
      <c r="G21029" s="488"/>
    </row>
    <row r="21030" spans="7:7" ht="15" customHeight="1">
      <c r="G21030" s="488"/>
    </row>
    <row r="21031" spans="7:7" ht="15" customHeight="1">
      <c r="G21031" s="488"/>
    </row>
    <row r="21032" spans="7:7" ht="15" customHeight="1">
      <c r="G21032" s="488"/>
    </row>
    <row r="21033" spans="7:7" ht="15" customHeight="1">
      <c r="G21033" s="488"/>
    </row>
    <row r="21034" spans="7:7" ht="15" customHeight="1">
      <c r="G21034" s="488"/>
    </row>
    <row r="21035" spans="7:7" ht="15" customHeight="1">
      <c r="G21035" s="488"/>
    </row>
    <row r="21036" spans="7:7" ht="15" customHeight="1">
      <c r="G21036" s="488"/>
    </row>
    <row r="21037" spans="7:7" ht="15" customHeight="1">
      <c r="G21037" s="488"/>
    </row>
    <row r="21038" spans="7:7" ht="15" customHeight="1">
      <c r="G21038" s="488"/>
    </row>
    <row r="21039" spans="7:7" ht="15" customHeight="1">
      <c r="G21039" s="488"/>
    </row>
    <row r="21040" spans="7:7" ht="15" customHeight="1">
      <c r="G21040" s="488"/>
    </row>
    <row r="21041" spans="7:7" ht="15" customHeight="1">
      <c r="G21041" s="488"/>
    </row>
    <row r="21042" spans="7:7" ht="15" customHeight="1">
      <c r="G21042" s="488"/>
    </row>
    <row r="21043" spans="7:7" ht="15" customHeight="1">
      <c r="G21043" s="488"/>
    </row>
    <row r="21044" spans="7:7" ht="15" customHeight="1">
      <c r="G21044" s="488"/>
    </row>
    <row r="21045" spans="7:7" ht="15" customHeight="1">
      <c r="G21045" s="488"/>
    </row>
    <row r="21046" spans="7:7" ht="15" customHeight="1">
      <c r="G21046" s="488"/>
    </row>
    <row r="21047" spans="7:7" ht="15" customHeight="1">
      <c r="G21047" s="488"/>
    </row>
    <row r="21048" spans="7:7" ht="15" customHeight="1">
      <c r="G21048" s="488"/>
    </row>
    <row r="21049" spans="7:7" ht="15" customHeight="1">
      <c r="G21049" s="488"/>
    </row>
    <row r="21050" spans="7:7" ht="15" customHeight="1">
      <c r="G21050" s="488"/>
    </row>
    <row r="21051" spans="7:7" ht="15" customHeight="1">
      <c r="G21051" s="488"/>
    </row>
    <row r="21052" spans="7:7" ht="15" customHeight="1">
      <c r="G21052" s="488"/>
    </row>
    <row r="21053" spans="7:7" ht="15" customHeight="1">
      <c r="G21053" s="488"/>
    </row>
    <row r="21054" spans="7:7" ht="15" customHeight="1">
      <c r="G21054" s="488"/>
    </row>
    <row r="21055" spans="7:7" ht="15" customHeight="1">
      <c r="G21055" s="488"/>
    </row>
    <row r="21056" spans="7:7" ht="15" customHeight="1">
      <c r="G21056" s="488"/>
    </row>
    <row r="21057" spans="7:7" ht="15" customHeight="1">
      <c r="G21057" s="488"/>
    </row>
    <row r="21058" spans="7:7" ht="15" customHeight="1">
      <c r="G21058" s="488"/>
    </row>
    <row r="21059" spans="7:7" ht="15" customHeight="1">
      <c r="G21059" s="488"/>
    </row>
    <row r="21060" spans="7:7" ht="15" customHeight="1">
      <c r="G21060" s="488"/>
    </row>
    <row r="21061" spans="7:7" ht="15" customHeight="1">
      <c r="G21061" s="488"/>
    </row>
    <row r="21062" spans="7:7" ht="15" customHeight="1">
      <c r="G21062" s="488"/>
    </row>
    <row r="21063" spans="7:7" ht="15" customHeight="1">
      <c r="G21063" s="488"/>
    </row>
    <row r="21064" spans="7:7" ht="15" customHeight="1">
      <c r="G21064" s="488"/>
    </row>
    <row r="21065" spans="7:7" ht="15" customHeight="1">
      <c r="G21065" s="488"/>
    </row>
    <row r="21066" spans="7:7" ht="15" customHeight="1">
      <c r="G21066" s="488"/>
    </row>
    <row r="21067" spans="7:7" ht="15" customHeight="1">
      <c r="G21067" s="488"/>
    </row>
    <row r="21068" spans="7:7" ht="15" customHeight="1">
      <c r="G21068" s="488"/>
    </row>
    <row r="21069" spans="7:7" ht="15" customHeight="1">
      <c r="G21069" s="488"/>
    </row>
    <row r="21070" spans="7:7" ht="15" customHeight="1">
      <c r="G21070" s="488"/>
    </row>
    <row r="21071" spans="7:7" ht="15" customHeight="1">
      <c r="G21071" s="488"/>
    </row>
    <row r="21072" spans="7:7" ht="15" customHeight="1">
      <c r="G21072" s="488"/>
    </row>
    <row r="21073" spans="7:7" ht="15" customHeight="1">
      <c r="G21073" s="488"/>
    </row>
    <row r="21074" spans="7:7" ht="15" customHeight="1">
      <c r="G21074" s="488"/>
    </row>
    <row r="21075" spans="7:7" ht="15" customHeight="1">
      <c r="G21075" s="488"/>
    </row>
    <row r="21076" spans="7:7" ht="15" customHeight="1">
      <c r="G21076" s="488"/>
    </row>
    <row r="21077" spans="7:7" ht="15" customHeight="1">
      <c r="G21077" s="488"/>
    </row>
    <row r="21078" spans="7:7" ht="15" customHeight="1">
      <c r="G21078" s="488"/>
    </row>
    <row r="21079" spans="7:7" ht="15" customHeight="1">
      <c r="G21079" s="488"/>
    </row>
    <row r="21080" spans="7:7" ht="15" customHeight="1">
      <c r="G21080" s="488"/>
    </row>
    <row r="21081" spans="7:7" ht="15" customHeight="1">
      <c r="G21081" s="488"/>
    </row>
    <row r="21082" spans="7:7" ht="15" customHeight="1">
      <c r="G21082" s="488"/>
    </row>
    <row r="21083" spans="7:7" ht="15" customHeight="1">
      <c r="G21083" s="488"/>
    </row>
    <row r="21084" spans="7:7" ht="15" customHeight="1">
      <c r="G21084" s="488"/>
    </row>
    <row r="21085" spans="7:7" ht="15" customHeight="1">
      <c r="G21085" s="488"/>
    </row>
    <row r="21086" spans="7:7" ht="15" customHeight="1">
      <c r="G21086" s="488"/>
    </row>
    <row r="21087" spans="7:7" ht="15" customHeight="1">
      <c r="G21087" s="488"/>
    </row>
    <row r="21088" spans="7:7" ht="15" customHeight="1">
      <c r="G21088" s="488"/>
    </row>
    <row r="21089" spans="7:7" ht="15" customHeight="1">
      <c r="G21089" s="488"/>
    </row>
    <row r="21090" spans="7:7" ht="15" customHeight="1">
      <c r="G21090" s="488"/>
    </row>
    <row r="21091" spans="7:7" ht="15" customHeight="1">
      <c r="G21091" s="488"/>
    </row>
    <row r="21092" spans="7:7" ht="15" customHeight="1">
      <c r="G21092" s="488"/>
    </row>
    <row r="21093" spans="7:7" ht="15" customHeight="1">
      <c r="G21093" s="488"/>
    </row>
    <row r="21094" spans="7:7" ht="15" customHeight="1">
      <c r="G21094" s="488"/>
    </row>
    <row r="21095" spans="7:7" ht="15" customHeight="1">
      <c r="G21095" s="488"/>
    </row>
    <row r="21096" spans="7:7" ht="15" customHeight="1">
      <c r="G21096" s="488"/>
    </row>
    <row r="21097" spans="7:7" ht="15" customHeight="1">
      <c r="G21097" s="488"/>
    </row>
    <row r="21098" spans="7:7" ht="15" customHeight="1">
      <c r="G21098" s="488"/>
    </row>
    <row r="21099" spans="7:7" ht="15" customHeight="1">
      <c r="G21099" s="488"/>
    </row>
    <row r="21100" spans="7:7" ht="15" customHeight="1">
      <c r="G21100" s="488"/>
    </row>
    <row r="21101" spans="7:7" ht="15" customHeight="1">
      <c r="G21101" s="488"/>
    </row>
    <row r="21102" spans="7:7" ht="15" customHeight="1">
      <c r="G21102" s="488"/>
    </row>
    <row r="21103" spans="7:7" ht="15" customHeight="1">
      <c r="G21103" s="488"/>
    </row>
    <row r="21104" spans="7:7" ht="15" customHeight="1">
      <c r="G21104" s="488"/>
    </row>
    <row r="21105" spans="7:7" ht="15" customHeight="1">
      <c r="G21105" s="488"/>
    </row>
    <row r="21106" spans="7:7" ht="15" customHeight="1">
      <c r="G21106" s="488"/>
    </row>
    <row r="21107" spans="7:7" ht="15" customHeight="1">
      <c r="G21107" s="488"/>
    </row>
    <row r="21108" spans="7:7" ht="15" customHeight="1">
      <c r="G21108" s="488"/>
    </row>
    <row r="21109" spans="7:7" ht="15" customHeight="1">
      <c r="G21109" s="488"/>
    </row>
    <row r="21110" spans="7:7" ht="15" customHeight="1">
      <c r="G21110" s="488"/>
    </row>
    <row r="21111" spans="7:7" ht="15" customHeight="1">
      <c r="G21111" s="488"/>
    </row>
    <row r="21112" spans="7:7" ht="15" customHeight="1">
      <c r="G21112" s="488"/>
    </row>
    <row r="21113" spans="7:7" ht="15" customHeight="1">
      <c r="G21113" s="488"/>
    </row>
    <row r="21114" spans="7:7" ht="15" customHeight="1">
      <c r="G21114" s="488"/>
    </row>
    <row r="21115" spans="7:7" ht="15" customHeight="1">
      <c r="G21115" s="488"/>
    </row>
    <row r="21116" spans="7:7" ht="15" customHeight="1">
      <c r="G21116" s="488"/>
    </row>
    <row r="21117" spans="7:7" ht="15" customHeight="1">
      <c r="G21117" s="488"/>
    </row>
    <row r="21118" spans="7:7" ht="15" customHeight="1">
      <c r="G21118" s="488"/>
    </row>
    <row r="21119" spans="7:7" ht="15" customHeight="1">
      <c r="G21119" s="488"/>
    </row>
    <row r="21120" spans="7:7" ht="15" customHeight="1">
      <c r="G21120" s="488"/>
    </row>
    <row r="21121" spans="7:7" ht="15" customHeight="1">
      <c r="G21121" s="488"/>
    </row>
    <row r="21122" spans="7:7" ht="15" customHeight="1">
      <c r="G21122" s="488"/>
    </row>
    <row r="21123" spans="7:7" ht="15" customHeight="1">
      <c r="G21123" s="488"/>
    </row>
    <row r="21124" spans="7:7" ht="15" customHeight="1">
      <c r="G21124" s="488"/>
    </row>
    <row r="21125" spans="7:7" ht="15" customHeight="1">
      <c r="G21125" s="488"/>
    </row>
    <row r="21126" spans="7:7" ht="15" customHeight="1">
      <c r="G21126" s="488"/>
    </row>
    <row r="21127" spans="7:7" ht="15" customHeight="1">
      <c r="G21127" s="488"/>
    </row>
    <row r="21128" spans="7:7" ht="15" customHeight="1">
      <c r="G21128" s="488"/>
    </row>
    <row r="21129" spans="7:7" ht="15" customHeight="1">
      <c r="G21129" s="488"/>
    </row>
    <row r="21130" spans="7:7" ht="15" customHeight="1">
      <c r="G21130" s="488"/>
    </row>
    <row r="21131" spans="7:7" ht="15" customHeight="1">
      <c r="G21131" s="488"/>
    </row>
    <row r="21132" spans="7:7" ht="15" customHeight="1">
      <c r="G21132" s="488"/>
    </row>
    <row r="21133" spans="7:7" ht="15" customHeight="1">
      <c r="G21133" s="488"/>
    </row>
    <row r="21134" spans="7:7" ht="15" customHeight="1">
      <c r="G21134" s="488"/>
    </row>
    <row r="21135" spans="7:7" ht="15" customHeight="1">
      <c r="G21135" s="488"/>
    </row>
    <row r="21136" spans="7:7" ht="15" customHeight="1">
      <c r="G21136" s="488"/>
    </row>
    <row r="21137" spans="7:7" ht="15" customHeight="1">
      <c r="G21137" s="488"/>
    </row>
    <row r="21138" spans="7:7" ht="15" customHeight="1">
      <c r="G21138" s="488"/>
    </row>
    <row r="21139" spans="7:7" ht="15" customHeight="1">
      <c r="G21139" s="488"/>
    </row>
    <row r="21140" spans="7:7" ht="15" customHeight="1">
      <c r="G21140" s="488"/>
    </row>
    <row r="21141" spans="7:7" ht="15" customHeight="1">
      <c r="G21141" s="488"/>
    </row>
    <row r="21142" spans="7:7" ht="15" customHeight="1">
      <c r="G21142" s="488"/>
    </row>
    <row r="21143" spans="7:7" ht="15" customHeight="1">
      <c r="G21143" s="488"/>
    </row>
    <row r="21144" spans="7:7" ht="15" customHeight="1">
      <c r="G21144" s="488"/>
    </row>
    <row r="21145" spans="7:7" ht="15" customHeight="1">
      <c r="G21145" s="488"/>
    </row>
    <row r="21146" spans="7:7" ht="15" customHeight="1">
      <c r="G21146" s="488"/>
    </row>
    <row r="21147" spans="7:7" ht="15" customHeight="1">
      <c r="G21147" s="488"/>
    </row>
    <row r="21148" spans="7:7" ht="15" customHeight="1">
      <c r="G21148" s="488"/>
    </row>
    <row r="21149" spans="7:7" ht="15" customHeight="1">
      <c r="G21149" s="488"/>
    </row>
    <row r="21150" spans="7:7" ht="15" customHeight="1">
      <c r="G21150" s="488"/>
    </row>
    <row r="21151" spans="7:7" ht="15" customHeight="1">
      <c r="G21151" s="488"/>
    </row>
    <row r="21152" spans="7:7" ht="15" customHeight="1">
      <c r="G21152" s="488"/>
    </row>
    <row r="21153" spans="7:7" ht="15" customHeight="1">
      <c r="G21153" s="488"/>
    </row>
    <row r="21154" spans="7:7" ht="15" customHeight="1">
      <c r="G21154" s="488"/>
    </row>
    <row r="21155" spans="7:7" ht="15" customHeight="1">
      <c r="G21155" s="488"/>
    </row>
    <row r="21156" spans="7:7" ht="15" customHeight="1">
      <c r="G21156" s="488"/>
    </row>
    <row r="21157" spans="7:7" ht="15" customHeight="1">
      <c r="G21157" s="488"/>
    </row>
    <row r="21158" spans="7:7" ht="15" customHeight="1">
      <c r="G21158" s="488"/>
    </row>
    <row r="21159" spans="7:7" ht="15" customHeight="1">
      <c r="G21159" s="488"/>
    </row>
    <row r="21160" spans="7:7" ht="15" customHeight="1">
      <c r="G21160" s="488"/>
    </row>
    <row r="21161" spans="7:7" ht="15" customHeight="1">
      <c r="G21161" s="488"/>
    </row>
    <row r="21162" spans="7:7" ht="15" customHeight="1">
      <c r="G21162" s="488"/>
    </row>
    <row r="21163" spans="7:7" ht="15" customHeight="1">
      <c r="G21163" s="488"/>
    </row>
    <row r="21164" spans="7:7" ht="15" customHeight="1">
      <c r="G21164" s="488"/>
    </row>
    <row r="21165" spans="7:7" ht="15" customHeight="1">
      <c r="G21165" s="488"/>
    </row>
    <row r="21166" spans="7:7" ht="15" customHeight="1">
      <c r="G21166" s="488"/>
    </row>
    <row r="21167" spans="7:7" ht="15" customHeight="1">
      <c r="G21167" s="488"/>
    </row>
    <row r="21168" spans="7:7" ht="15" customHeight="1">
      <c r="G21168" s="488"/>
    </row>
    <row r="21169" spans="7:7" ht="15" customHeight="1">
      <c r="G21169" s="488"/>
    </row>
    <row r="21170" spans="7:7" ht="15" customHeight="1">
      <c r="G21170" s="488"/>
    </row>
    <row r="21171" spans="7:7" ht="15" customHeight="1">
      <c r="G21171" s="488"/>
    </row>
    <row r="21172" spans="7:7" ht="15" customHeight="1">
      <c r="G21172" s="488"/>
    </row>
    <row r="21173" spans="7:7" ht="15" customHeight="1">
      <c r="G21173" s="488"/>
    </row>
    <row r="21174" spans="7:7" ht="15" customHeight="1">
      <c r="G21174" s="488"/>
    </row>
    <row r="21175" spans="7:7" ht="15" customHeight="1">
      <c r="G21175" s="488"/>
    </row>
    <row r="21176" spans="7:7" ht="15" customHeight="1">
      <c r="G21176" s="488"/>
    </row>
    <row r="21177" spans="7:7" ht="15" customHeight="1">
      <c r="G21177" s="488"/>
    </row>
    <row r="21178" spans="7:7" ht="15" customHeight="1">
      <c r="G21178" s="488"/>
    </row>
    <row r="21179" spans="7:7" ht="15" customHeight="1">
      <c r="G21179" s="488"/>
    </row>
    <row r="21180" spans="7:7" ht="15" customHeight="1">
      <c r="G21180" s="488"/>
    </row>
    <row r="21181" spans="7:7" ht="15" customHeight="1">
      <c r="G21181" s="488"/>
    </row>
    <row r="21182" spans="7:7" ht="15" customHeight="1">
      <c r="G21182" s="488"/>
    </row>
    <row r="21183" spans="7:7" ht="15" customHeight="1">
      <c r="G21183" s="488"/>
    </row>
    <row r="21184" spans="7:7" ht="15" customHeight="1">
      <c r="G21184" s="488"/>
    </row>
    <row r="21185" spans="7:7" ht="15" customHeight="1">
      <c r="G21185" s="488"/>
    </row>
    <row r="21186" spans="7:7" ht="15" customHeight="1">
      <c r="G21186" s="488"/>
    </row>
    <row r="21187" spans="7:7" ht="15" customHeight="1">
      <c r="G21187" s="488"/>
    </row>
    <row r="21188" spans="7:7" ht="15" customHeight="1">
      <c r="G21188" s="488"/>
    </row>
    <row r="21189" spans="7:7" ht="15" customHeight="1">
      <c r="G21189" s="488"/>
    </row>
    <row r="21190" spans="7:7" ht="15" customHeight="1">
      <c r="G21190" s="488"/>
    </row>
    <row r="21191" spans="7:7" ht="15" customHeight="1">
      <c r="G21191" s="488"/>
    </row>
    <row r="21192" spans="7:7" ht="15" customHeight="1">
      <c r="G21192" s="488"/>
    </row>
    <row r="21193" spans="7:7" ht="15" customHeight="1">
      <c r="G21193" s="488"/>
    </row>
    <row r="21194" spans="7:7" ht="15" customHeight="1">
      <c r="G21194" s="488"/>
    </row>
    <row r="21195" spans="7:7" ht="15" customHeight="1">
      <c r="G21195" s="488"/>
    </row>
    <row r="21196" spans="7:7" ht="15" customHeight="1">
      <c r="G21196" s="488"/>
    </row>
    <row r="21197" spans="7:7" ht="15" customHeight="1">
      <c r="G21197" s="488"/>
    </row>
    <row r="21198" spans="7:7" ht="15" customHeight="1">
      <c r="G21198" s="488"/>
    </row>
    <row r="21199" spans="7:7" ht="15" customHeight="1">
      <c r="G21199" s="488"/>
    </row>
    <row r="21200" spans="7:7" ht="15" customHeight="1">
      <c r="G21200" s="488"/>
    </row>
    <row r="21201" spans="7:7" ht="15" customHeight="1">
      <c r="G21201" s="488"/>
    </row>
    <row r="21202" spans="7:7" ht="15" customHeight="1">
      <c r="G21202" s="488"/>
    </row>
    <row r="21203" spans="7:7" ht="15" customHeight="1">
      <c r="G21203" s="488"/>
    </row>
    <row r="21204" spans="7:7" ht="15" customHeight="1">
      <c r="G21204" s="488"/>
    </row>
    <row r="21205" spans="7:7" ht="15" customHeight="1">
      <c r="G21205" s="488"/>
    </row>
    <row r="21206" spans="7:7" ht="15" customHeight="1">
      <c r="G21206" s="488"/>
    </row>
    <row r="21207" spans="7:7" ht="15" customHeight="1">
      <c r="G21207" s="488"/>
    </row>
    <row r="21208" spans="7:7" ht="15" customHeight="1">
      <c r="G21208" s="488"/>
    </row>
    <row r="21209" spans="7:7" ht="15" customHeight="1">
      <c r="G21209" s="488"/>
    </row>
    <row r="21210" spans="7:7" ht="15" customHeight="1">
      <c r="G21210" s="488"/>
    </row>
    <row r="21211" spans="7:7" ht="15" customHeight="1">
      <c r="G21211" s="488"/>
    </row>
    <row r="21212" spans="7:7" ht="15" customHeight="1">
      <c r="G21212" s="488"/>
    </row>
    <row r="21213" spans="7:7" ht="15" customHeight="1">
      <c r="G21213" s="488"/>
    </row>
    <row r="21214" spans="7:7" ht="15" customHeight="1">
      <c r="G21214" s="488"/>
    </row>
    <row r="21215" spans="7:7" ht="15" customHeight="1">
      <c r="G21215" s="488"/>
    </row>
    <row r="21216" spans="7:7" ht="15" customHeight="1">
      <c r="G21216" s="488"/>
    </row>
    <row r="21217" spans="7:7" ht="15" customHeight="1">
      <c r="G21217" s="488"/>
    </row>
    <row r="21218" spans="7:7" ht="15" customHeight="1">
      <c r="G21218" s="488"/>
    </row>
    <row r="21219" spans="7:7" ht="15" customHeight="1">
      <c r="G21219" s="488"/>
    </row>
    <row r="21220" spans="7:7" ht="15" customHeight="1">
      <c r="G21220" s="488"/>
    </row>
    <row r="21221" spans="7:7" ht="15" customHeight="1">
      <c r="G21221" s="488"/>
    </row>
    <row r="21222" spans="7:7" ht="15" customHeight="1">
      <c r="G21222" s="488"/>
    </row>
    <row r="21223" spans="7:7" ht="15" customHeight="1">
      <c r="G21223" s="488"/>
    </row>
    <row r="21224" spans="7:7" ht="15" customHeight="1">
      <c r="G21224" s="488"/>
    </row>
    <row r="21225" spans="7:7" ht="15" customHeight="1">
      <c r="G21225" s="488"/>
    </row>
    <row r="21226" spans="7:7" ht="15" customHeight="1">
      <c r="G21226" s="488"/>
    </row>
    <row r="21227" spans="7:7" ht="15" customHeight="1">
      <c r="G21227" s="488"/>
    </row>
    <row r="21228" spans="7:7" ht="15" customHeight="1">
      <c r="G21228" s="488"/>
    </row>
    <row r="21229" spans="7:7" ht="15" customHeight="1">
      <c r="G21229" s="488"/>
    </row>
    <row r="21230" spans="7:7" ht="15" customHeight="1">
      <c r="G21230" s="488"/>
    </row>
    <row r="21231" spans="7:7" ht="15" customHeight="1">
      <c r="G21231" s="488"/>
    </row>
    <row r="21232" spans="7:7" ht="15" customHeight="1">
      <c r="G21232" s="488"/>
    </row>
    <row r="21233" spans="7:7" ht="15" customHeight="1">
      <c r="G21233" s="488"/>
    </row>
    <row r="21234" spans="7:7" ht="15" customHeight="1">
      <c r="G21234" s="488"/>
    </row>
    <row r="21235" spans="7:7" ht="15" customHeight="1">
      <c r="G21235" s="488"/>
    </row>
    <row r="21236" spans="7:7" ht="15" customHeight="1">
      <c r="G21236" s="488"/>
    </row>
    <row r="21237" spans="7:7" ht="15" customHeight="1">
      <c r="G21237" s="488"/>
    </row>
    <row r="21238" spans="7:7" ht="15" customHeight="1">
      <c r="G21238" s="488"/>
    </row>
    <row r="21239" spans="7:7" ht="15" customHeight="1">
      <c r="G21239" s="488"/>
    </row>
    <row r="21240" spans="7:7" ht="15" customHeight="1">
      <c r="G21240" s="488"/>
    </row>
    <row r="21241" spans="7:7" ht="15" customHeight="1">
      <c r="G21241" s="488"/>
    </row>
    <row r="21242" spans="7:7" ht="15" customHeight="1">
      <c r="G21242" s="488"/>
    </row>
    <row r="21243" spans="7:7" ht="15" customHeight="1">
      <c r="G21243" s="488"/>
    </row>
    <row r="21244" spans="7:7" ht="15" customHeight="1">
      <c r="G21244" s="488"/>
    </row>
    <row r="21245" spans="7:7" ht="15" customHeight="1">
      <c r="G21245" s="488"/>
    </row>
    <row r="21246" spans="7:7" ht="15" customHeight="1">
      <c r="G21246" s="488"/>
    </row>
    <row r="21247" spans="7:7" ht="15" customHeight="1">
      <c r="G21247" s="488"/>
    </row>
    <row r="21248" spans="7:7" ht="15" customHeight="1">
      <c r="G21248" s="488"/>
    </row>
    <row r="21249" spans="7:7" ht="15" customHeight="1">
      <c r="G21249" s="488"/>
    </row>
    <row r="21250" spans="7:7" ht="15" customHeight="1">
      <c r="G21250" s="488"/>
    </row>
    <row r="21251" spans="7:7" ht="15" customHeight="1">
      <c r="G21251" s="488"/>
    </row>
    <row r="21252" spans="7:7" ht="15" customHeight="1">
      <c r="G21252" s="488"/>
    </row>
    <row r="21253" spans="7:7" ht="15" customHeight="1">
      <c r="G21253" s="488"/>
    </row>
    <row r="21254" spans="7:7" ht="15" customHeight="1">
      <c r="G21254" s="488"/>
    </row>
    <row r="21255" spans="7:7" ht="15" customHeight="1">
      <c r="G21255" s="488"/>
    </row>
    <row r="21256" spans="7:7" ht="15" customHeight="1">
      <c r="G21256" s="488"/>
    </row>
    <row r="21257" spans="7:7" ht="15" customHeight="1">
      <c r="G21257" s="488"/>
    </row>
    <row r="21258" spans="7:7" ht="15" customHeight="1">
      <c r="G21258" s="488"/>
    </row>
    <row r="21259" spans="7:7" ht="15" customHeight="1">
      <c r="G21259" s="488"/>
    </row>
    <row r="21260" spans="7:7" ht="15" customHeight="1">
      <c r="G21260" s="488"/>
    </row>
    <row r="21261" spans="7:7" ht="15" customHeight="1">
      <c r="G21261" s="488"/>
    </row>
    <row r="21262" spans="7:7" ht="15" customHeight="1">
      <c r="G21262" s="488"/>
    </row>
    <row r="21263" spans="7:7" ht="15" customHeight="1">
      <c r="G21263" s="488"/>
    </row>
    <row r="21264" spans="7:7" ht="15" customHeight="1">
      <c r="G21264" s="488"/>
    </row>
    <row r="21265" spans="7:7" ht="15" customHeight="1">
      <c r="G21265" s="488"/>
    </row>
    <row r="21266" spans="7:7" ht="15" customHeight="1">
      <c r="G21266" s="488"/>
    </row>
    <row r="21267" spans="7:7" ht="15" customHeight="1">
      <c r="G21267" s="488"/>
    </row>
    <row r="21268" spans="7:7" ht="15" customHeight="1">
      <c r="G21268" s="488"/>
    </row>
    <row r="21269" spans="7:7" ht="15" customHeight="1">
      <c r="G21269" s="488"/>
    </row>
    <row r="21270" spans="7:7" ht="15" customHeight="1">
      <c r="G21270" s="488"/>
    </row>
    <row r="21271" spans="7:7" ht="15" customHeight="1">
      <c r="G21271" s="488"/>
    </row>
    <row r="21272" spans="7:7" ht="15" customHeight="1">
      <c r="G21272" s="488"/>
    </row>
    <row r="21273" spans="7:7" ht="15" customHeight="1">
      <c r="G21273" s="488"/>
    </row>
    <row r="21274" spans="7:7" ht="15" customHeight="1">
      <c r="G21274" s="488"/>
    </row>
    <row r="21275" spans="7:7" ht="15" customHeight="1">
      <c r="G21275" s="488"/>
    </row>
    <row r="21276" spans="7:7" ht="15" customHeight="1">
      <c r="G21276" s="488"/>
    </row>
    <row r="21277" spans="7:7" ht="15" customHeight="1">
      <c r="G21277" s="488"/>
    </row>
    <row r="21278" spans="7:7" ht="15" customHeight="1">
      <c r="G21278" s="488"/>
    </row>
    <row r="21279" spans="7:7" ht="15" customHeight="1">
      <c r="G21279" s="488"/>
    </row>
    <row r="21280" spans="7:7" ht="15" customHeight="1">
      <c r="G21280" s="488"/>
    </row>
    <row r="21281" spans="7:7" ht="15" customHeight="1">
      <c r="G21281" s="488"/>
    </row>
    <row r="21282" spans="7:7" ht="15" customHeight="1">
      <c r="G21282" s="488"/>
    </row>
    <row r="21283" spans="7:7" ht="15" customHeight="1">
      <c r="G21283" s="488"/>
    </row>
    <row r="21284" spans="7:7" ht="15" customHeight="1">
      <c r="G21284" s="488"/>
    </row>
    <row r="21285" spans="7:7" ht="15" customHeight="1">
      <c r="G21285" s="488"/>
    </row>
    <row r="21286" spans="7:7" ht="15" customHeight="1">
      <c r="G21286" s="488"/>
    </row>
    <row r="21287" spans="7:7" ht="15" customHeight="1">
      <c r="G21287" s="488"/>
    </row>
    <row r="21288" spans="7:7" ht="15" customHeight="1">
      <c r="G21288" s="488"/>
    </row>
    <row r="21289" spans="7:7" ht="15" customHeight="1">
      <c r="G21289" s="488"/>
    </row>
    <row r="21290" spans="7:7" ht="15" customHeight="1">
      <c r="G21290" s="488"/>
    </row>
    <row r="21291" spans="7:7" ht="15" customHeight="1">
      <c r="G21291" s="488"/>
    </row>
    <row r="21292" spans="7:7" ht="15" customHeight="1">
      <c r="G21292" s="488"/>
    </row>
    <row r="21293" spans="7:7" ht="15" customHeight="1">
      <c r="G21293" s="488"/>
    </row>
    <row r="21294" spans="7:7" ht="15" customHeight="1">
      <c r="G21294" s="488"/>
    </row>
    <row r="21295" spans="7:7" ht="15" customHeight="1">
      <c r="G21295" s="488"/>
    </row>
    <row r="21296" spans="7:7" ht="15" customHeight="1">
      <c r="G21296" s="488"/>
    </row>
    <row r="21297" spans="7:7" ht="15" customHeight="1">
      <c r="G21297" s="488"/>
    </row>
    <row r="21298" spans="7:7" ht="15" customHeight="1">
      <c r="G21298" s="488"/>
    </row>
    <row r="21299" spans="7:7" ht="15" customHeight="1">
      <c r="G21299" s="488"/>
    </row>
    <row r="21300" spans="7:7" ht="15" customHeight="1">
      <c r="G21300" s="488"/>
    </row>
    <row r="21301" spans="7:7" ht="15" customHeight="1">
      <c r="G21301" s="488"/>
    </row>
    <row r="21302" spans="7:7" ht="15" customHeight="1">
      <c r="G21302" s="488"/>
    </row>
    <row r="21303" spans="7:7" ht="15" customHeight="1">
      <c r="G21303" s="488"/>
    </row>
    <row r="21304" spans="7:7" ht="15" customHeight="1">
      <c r="G21304" s="488"/>
    </row>
    <row r="21305" spans="7:7" ht="15" customHeight="1">
      <c r="G21305" s="488"/>
    </row>
    <row r="21306" spans="7:7" ht="15" customHeight="1">
      <c r="G21306" s="488"/>
    </row>
    <row r="21307" spans="7:7" ht="15" customHeight="1">
      <c r="G21307" s="488"/>
    </row>
    <row r="21308" spans="7:7" ht="15" customHeight="1">
      <c r="G21308" s="488"/>
    </row>
    <row r="21309" spans="7:7" ht="15" customHeight="1">
      <c r="G21309" s="488"/>
    </row>
    <row r="21310" spans="7:7" ht="15" customHeight="1">
      <c r="G21310" s="488"/>
    </row>
    <row r="21311" spans="7:7" ht="15" customHeight="1">
      <c r="G21311" s="488"/>
    </row>
    <row r="21312" spans="7:7" ht="15" customHeight="1">
      <c r="G21312" s="488"/>
    </row>
    <row r="21313" spans="7:7" ht="15" customHeight="1">
      <c r="G21313" s="488"/>
    </row>
    <row r="21314" spans="7:7" ht="15" customHeight="1">
      <c r="G21314" s="488"/>
    </row>
    <row r="21315" spans="7:7" ht="15" customHeight="1">
      <c r="G21315" s="488"/>
    </row>
    <row r="21316" spans="7:7" ht="15" customHeight="1">
      <c r="G21316" s="488"/>
    </row>
    <row r="21317" spans="7:7" ht="15" customHeight="1">
      <c r="G21317" s="488"/>
    </row>
    <row r="21318" spans="7:7" ht="15" customHeight="1">
      <c r="G21318" s="488"/>
    </row>
    <row r="21319" spans="7:7" ht="15" customHeight="1">
      <c r="G21319" s="488"/>
    </row>
    <row r="21320" spans="7:7" ht="15" customHeight="1">
      <c r="G21320" s="488"/>
    </row>
    <row r="21321" spans="7:7" ht="15" customHeight="1">
      <c r="G21321" s="488"/>
    </row>
    <row r="21322" spans="7:7" ht="15" customHeight="1">
      <c r="G21322" s="488"/>
    </row>
    <row r="21323" spans="7:7" ht="15" customHeight="1">
      <c r="G21323" s="488"/>
    </row>
    <row r="21324" spans="7:7" ht="15" customHeight="1">
      <c r="G21324" s="488"/>
    </row>
    <row r="21325" spans="7:7" ht="15" customHeight="1">
      <c r="G21325" s="488"/>
    </row>
    <row r="21326" spans="7:7" ht="15" customHeight="1">
      <c r="G21326" s="488"/>
    </row>
    <row r="21327" spans="7:7" ht="15" customHeight="1">
      <c r="G21327" s="488"/>
    </row>
    <row r="21328" spans="7:7" ht="15" customHeight="1">
      <c r="G21328" s="488"/>
    </row>
    <row r="21329" spans="7:7" ht="15" customHeight="1">
      <c r="G21329" s="488"/>
    </row>
    <row r="21330" spans="7:7" ht="15" customHeight="1">
      <c r="G21330" s="488"/>
    </row>
    <row r="21331" spans="7:7" ht="15" customHeight="1">
      <c r="G21331" s="488"/>
    </row>
    <row r="21332" spans="7:7" ht="15" customHeight="1">
      <c r="G21332" s="488"/>
    </row>
    <row r="21333" spans="7:7" ht="15" customHeight="1">
      <c r="G21333" s="488"/>
    </row>
    <row r="21334" spans="7:7" ht="15" customHeight="1">
      <c r="G21334" s="488"/>
    </row>
    <row r="21335" spans="7:7" ht="15" customHeight="1">
      <c r="G21335" s="488"/>
    </row>
    <row r="21336" spans="7:7" ht="15" customHeight="1">
      <c r="G21336" s="488"/>
    </row>
    <row r="21337" spans="7:7" ht="15" customHeight="1">
      <c r="G21337" s="488"/>
    </row>
    <row r="21338" spans="7:7" ht="15" customHeight="1">
      <c r="G21338" s="488"/>
    </row>
    <row r="21339" spans="7:7" ht="15" customHeight="1">
      <c r="G21339" s="488"/>
    </row>
    <row r="21340" spans="7:7" ht="15" customHeight="1">
      <c r="G21340" s="488"/>
    </row>
    <row r="21341" spans="7:7" ht="15" customHeight="1">
      <c r="G21341" s="488"/>
    </row>
    <row r="21342" spans="7:7" ht="15" customHeight="1">
      <c r="G21342" s="488"/>
    </row>
    <row r="21343" spans="7:7" ht="15" customHeight="1">
      <c r="G21343" s="488"/>
    </row>
    <row r="21344" spans="7:7" ht="15" customHeight="1">
      <c r="G21344" s="488"/>
    </row>
    <row r="21345" spans="7:7" ht="15" customHeight="1">
      <c r="G21345" s="488"/>
    </row>
    <row r="21346" spans="7:7" ht="15" customHeight="1">
      <c r="G21346" s="488"/>
    </row>
    <row r="21347" spans="7:7" ht="15" customHeight="1">
      <c r="G21347" s="488"/>
    </row>
    <row r="21348" spans="7:7" ht="15" customHeight="1">
      <c r="G21348" s="488"/>
    </row>
    <row r="21349" spans="7:7" ht="15" customHeight="1">
      <c r="G21349" s="488"/>
    </row>
    <row r="21350" spans="7:7" ht="15" customHeight="1">
      <c r="G21350" s="488"/>
    </row>
    <row r="21351" spans="7:7" ht="15" customHeight="1">
      <c r="G21351" s="488"/>
    </row>
    <row r="21352" spans="7:7" ht="15" customHeight="1">
      <c r="G21352" s="488"/>
    </row>
    <row r="21353" spans="7:7" ht="15" customHeight="1">
      <c r="G21353" s="488"/>
    </row>
    <row r="21354" spans="7:7" ht="15" customHeight="1">
      <c r="G21354" s="488"/>
    </row>
    <row r="21355" spans="7:7" ht="15" customHeight="1">
      <c r="G21355" s="488"/>
    </row>
    <row r="21356" spans="7:7" ht="15" customHeight="1">
      <c r="G21356" s="488"/>
    </row>
    <row r="21357" spans="7:7" ht="15" customHeight="1">
      <c r="G21357" s="488"/>
    </row>
    <row r="21358" spans="7:7" ht="15" customHeight="1">
      <c r="G21358" s="488"/>
    </row>
    <row r="21359" spans="7:7" ht="15" customHeight="1">
      <c r="G21359" s="488"/>
    </row>
    <row r="21360" spans="7:7" ht="15" customHeight="1">
      <c r="G21360" s="488"/>
    </row>
    <row r="21361" spans="7:7" ht="15" customHeight="1">
      <c r="G21361" s="488"/>
    </row>
    <row r="21362" spans="7:7" ht="15" customHeight="1">
      <c r="G21362" s="488"/>
    </row>
    <row r="21363" spans="7:7" ht="15" customHeight="1">
      <c r="G21363" s="488"/>
    </row>
    <row r="21364" spans="7:7" ht="15" customHeight="1">
      <c r="G21364" s="488"/>
    </row>
    <row r="21365" spans="7:7" ht="15" customHeight="1">
      <c r="G21365" s="488"/>
    </row>
    <row r="21366" spans="7:7" ht="15" customHeight="1">
      <c r="G21366" s="488"/>
    </row>
    <row r="21367" spans="7:7" ht="15" customHeight="1">
      <c r="G21367" s="488"/>
    </row>
    <row r="21368" spans="7:7" ht="15" customHeight="1">
      <c r="G21368" s="488"/>
    </row>
    <row r="21369" spans="7:7" ht="15" customHeight="1">
      <c r="G21369" s="488"/>
    </row>
    <row r="21370" spans="7:7" ht="15" customHeight="1">
      <c r="G21370" s="488"/>
    </row>
    <row r="21371" spans="7:7" ht="15" customHeight="1">
      <c r="G21371" s="488"/>
    </row>
    <row r="21372" spans="7:7" ht="15" customHeight="1">
      <c r="G21372" s="488"/>
    </row>
    <row r="21373" spans="7:7" ht="15" customHeight="1">
      <c r="G21373" s="488"/>
    </row>
    <row r="21374" spans="7:7" ht="15" customHeight="1">
      <c r="G21374" s="488"/>
    </row>
    <row r="21375" spans="7:7" ht="15" customHeight="1">
      <c r="G21375" s="488"/>
    </row>
    <row r="21376" spans="7:7" ht="15" customHeight="1">
      <c r="G21376" s="488"/>
    </row>
    <row r="21377" spans="7:7" ht="15" customHeight="1">
      <c r="G21377" s="488"/>
    </row>
    <row r="21378" spans="7:7" ht="15" customHeight="1">
      <c r="G21378" s="488"/>
    </row>
    <row r="21379" spans="7:7" ht="15" customHeight="1">
      <c r="G21379" s="488"/>
    </row>
    <row r="21380" spans="7:7" ht="15" customHeight="1">
      <c r="G21380" s="488"/>
    </row>
    <row r="21381" spans="7:7" ht="15" customHeight="1">
      <c r="G21381" s="488"/>
    </row>
    <row r="21382" spans="7:7" ht="15" customHeight="1">
      <c r="G21382" s="488"/>
    </row>
    <row r="21383" spans="7:7" ht="15" customHeight="1">
      <c r="G21383" s="488"/>
    </row>
    <row r="21384" spans="7:7" ht="15" customHeight="1">
      <c r="G21384" s="488"/>
    </row>
    <row r="21385" spans="7:7" ht="15" customHeight="1">
      <c r="G21385" s="488"/>
    </row>
    <row r="21386" spans="7:7" ht="15" customHeight="1">
      <c r="G21386" s="488"/>
    </row>
    <row r="21387" spans="7:7" ht="15" customHeight="1">
      <c r="G21387" s="488"/>
    </row>
    <row r="21388" spans="7:7" ht="15" customHeight="1">
      <c r="G21388" s="488"/>
    </row>
    <row r="21389" spans="7:7" ht="15" customHeight="1">
      <c r="G21389" s="488"/>
    </row>
    <row r="21390" spans="7:7" ht="15" customHeight="1">
      <c r="G21390" s="488"/>
    </row>
    <row r="21391" spans="7:7" ht="15" customHeight="1">
      <c r="G21391" s="488"/>
    </row>
    <row r="21392" spans="7:7" ht="15" customHeight="1">
      <c r="G21392" s="488"/>
    </row>
    <row r="21393" spans="7:7" ht="15" customHeight="1">
      <c r="G21393" s="488"/>
    </row>
    <row r="21394" spans="7:7" ht="15" customHeight="1">
      <c r="G21394" s="488"/>
    </row>
    <row r="21395" spans="7:7" ht="15" customHeight="1">
      <c r="G21395" s="488"/>
    </row>
    <row r="21396" spans="7:7" ht="15" customHeight="1">
      <c r="G21396" s="488"/>
    </row>
    <row r="21397" spans="7:7" ht="15" customHeight="1">
      <c r="G21397" s="488"/>
    </row>
    <row r="21398" spans="7:7" ht="15" customHeight="1">
      <c r="G21398" s="488"/>
    </row>
    <row r="21399" spans="7:7" ht="15" customHeight="1">
      <c r="G21399" s="488"/>
    </row>
    <row r="21400" spans="7:7" ht="15" customHeight="1">
      <c r="G21400" s="488"/>
    </row>
    <row r="21401" spans="7:7" ht="15" customHeight="1">
      <c r="G21401" s="488"/>
    </row>
    <row r="21402" spans="7:7" ht="15" customHeight="1">
      <c r="G21402" s="488"/>
    </row>
    <row r="21403" spans="7:7" ht="15" customHeight="1">
      <c r="G21403" s="488"/>
    </row>
    <row r="21404" spans="7:7" ht="15" customHeight="1">
      <c r="G21404" s="488"/>
    </row>
    <row r="21405" spans="7:7" ht="15" customHeight="1">
      <c r="G21405" s="488"/>
    </row>
    <row r="21406" spans="7:7" ht="15" customHeight="1">
      <c r="G21406" s="488"/>
    </row>
    <row r="21407" spans="7:7" ht="15" customHeight="1">
      <c r="G21407" s="488"/>
    </row>
    <row r="21408" spans="7:7" ht="15" customHeight="1">
      <c r="G21408" s="488"/>
    </row>
    <row r="21409" spans="7:7" ht="15" customHeight="1">
      <c r="G21409" s="488"/>
    </row>
    <row r="21410" spans="7:7" ht="15" customHeight="1">
      <c r="G21410" s="488"/>
    </row>
    <row r="21411" spans="7:7" ht="15" customHeight="1">
      <c r="G21411" s="488"/>
    </row>
    <row r="21412" spans="7:7" ht="15" customHeight="1">
      <c r="G21412" s="488"/>
    </row>
    <row r="21413" spans="7:7" ht="15" customHeight="1">
      <c r="G21413" s="488"/>
    </row>
    <row r="21414" spans="7:7" ht="15" customHeight="1">
      <c r="G21414" s="488"/>
    </row>
    <row r="21415" spans="7:7" ht="15" customHeight="1">
      <c r="G21415" s="488"/>
    </row>
    <row r="21416" spans="7:7" ht="15" customHeight="1">
      <c r="G21416" s="488"/>
    </row>
    <row r="21417" spans="7:7" ht="15" customHeight="1">
      <c r="G21417" s="488"/>
    </row>
    <row r="21418" spans="7:7" ht="15" customHeight="1">
      <c r="G21418" s="488"/>
    </row>
    <row r="21419" spans="7:7" ht="15" customHeight="1">
      <c r="G21419" s="488"/>
    </row>
    <row r="21420" spans="7:7" ht="15" customHeight="1">
      <c r="G21420" s="488"/>
    </row>
    <row r="21421" spans="7:7" ht="15" customHeight="1">
      <c r="G21421" s="488"/>
    </row>
    <row r="21422" spans="7:7" ht="15" customHeight="1">
      <c r="G21422" s="488"/>
    </row>
    <row r="21423" spans="7:7" ht="15" customHeight="1">
      <c r="G21423" s="488"/>
    </row>
    <row r="21424" spans="7:7" ht="15" customHeight="1">
      <c r="G21424" s="488"/>
    </row>
    <row r="21425" spans="7:7" ht="15" customHeight="1">
      <c r="G21425" s="488"/>
    </row>
    <row r="21426" spans="7:7" ht="15" customHeight="1">
      <c r="G21426" s="488"/>
    </row>
    <row r="21427" spans="7:7" ht="15" customHeight="1">
      <c r="G21427" s="488"/>
    </row>
    <row r="21428" spans="7:7" ht="15" customHeight="1">
      <c r="G21428" s="488"/>
    </row>
    <row r="21429" spans="7:7" ht="15" customHeight="1">
      <c r="G21429" s="488"/>
    </row>
    <row r="21430" spans="7:7" ht="15" customHeight="1">
      <c r="G21430" s="488"/>
    </row>
    <row r="21431" spans="7:7" ht="15" customHeight="1">
      <c r="G21431" s="488"/>
    </row>
    <row r="21432" spans="7:7" ht="15" customHeight="1">
      <c r="G21432" s="488"/>
    </row>
    <row r="21433" spans="7:7" ht="15" customHeight="1">
      <c r="G21433" s="488"/>
    </row>
    <row r="21434" spans="7:7" ht="15" customHeight="1">
      <c r="G21434" s="488"/>
    </row>
    <row r="21435" spans="7:7" ht="15" customHeight="1">
      <c r="G21435" s="488"/>
    </row>
    <row r="21436" spans="7:7" ht="15" customHeight="1">
      <c r="G21436" s="488"/>
    </row>
    <row r="21437" spans="7:7" ht="15" customHeight="1">
      <c r="G21437" s="488"/>
    </row>
    <row r="21438" spans="7:7" ht="15" customHeight="1">
      <c r="G21438" s="488"/>
    </row>
    <row r="21439" spans="7:7" ht="15" customHeight="1">
      <c r="G21439" s="488"/>
    </row>
    <row r="21440" spans="7:7" ht="15" customHeight="1">
      <c r="G21440" s="488"/>
    </row>
    <row r="21441" spans="7:7" ht="15" customHeight="1">
      <c r="G21441" s="488"/>
    </row>
    <row r="21442" spans="7:7" ht="15" customHeight="1">
      <c r="G21442" s="488"/>
    </row>
    <row r="21443" spans="7:7" ht="15" customHeight="1">
      <c r="G21443" s="488"/>
    </row>
    <row r="21444" spans="7:7" ht="15" customHeight="1">
      <c r="G21444" s="488"/>
    </row>
    <row r="21445" spans="7:7" ht="15" customHeight="1">
      <c r="G21445" s="488"/>
    </row>
    <row r="21446" spans="7:7" ht="15" customHeight="1">
      <c r="G21446" s="488"/>
    </row>
    <row r="21447" spans="7:7" ht="15" customHeight="1">
      <c r="G21447" s="488"/>
    </row>
    <row r="21448" spans="7:7" ht="15" customHeight="1">
      <c r="G21448" s="488"/>
    </row>
    <row r="21449" spans="7:7" ht="15" customHeight="1">
      <c r="G21449" s="488"/>
    </row>
    <row r="21450" spans="7:7" ht="15" customHeight="1">
      <c r="G21450" s="488"/>
    </row>
    <row r="21451" spans="7:7" ht="15" customHeight="1">
      <c r="G21451" s="488"/>
    </row>
    <row r="21452" spans="7:7" ht="15" customHeight="1">
      <c r="G21452" s="488"/>
    </row>
    <row r="21453" spans="7:7" ht="15" customHeight="1">
      <c r="G21453" s="488"/>
    </row>
    <row r="21454" spans="7:7" ht="15" customHeight="1">
      <c r="G21454" s="488"/>
    </row>
    <row r="21455" spans="7:7" ht="15" customHeight="1">
      <c r="G21455" s="488"/>
    </row>
    <row r="21456" spans="7:7" ht="15" customHeight="1">
      <c r="G21456" s="488"/>
    </row>
    <row r="21457" spans="7:7" ht="15" customHeight="1">
      <c r="G21457" s="488"/>
    </row>
    <row r="21458" spans="7:7" ht="15" customHeight="1">
      <c r="G21458" s="488"/>
    </row>
    <row r="21459" spans="7:7" ht="15" customHeight="1">
      <c r="G21459" s="488"/>
    </row>
    <row r="21460" spans="7:7" ht="15" customHeight="1">
      <c r="G21460" s="488"/>
    </row>
    <row r="21461" spans="7:7" ht="15" customHeight="1">
      <c r="G21461" s="488"/>
    </row>
    <row r="21462" spans="7:7" ht="15" customHeight="1">
      <c r="G21462" s="488"/>
    </row>
    <row r="21463" spans="7:7" ht="15" customHeight="1">
      <c r="G21463" s="488"/>
    </row>
    <row r="21464" spans="7:7" ht="15" customHeight="1">
      <c r="G21464" s="488"/>
    </row>
    <row r="21465" spans="7:7" ht="15" customHeight="1">
      <c r="G21465" s="488"/>
    </row>
    <row r="21466" spans="7:7" ht="15" customHeight="1">
      <c r="G21466" s="488"/>
    </row>
    <row r="21467" spans="7:7" ht="15" customHeight="1">
      <c r="G21467" s="488"/>
    </row>
    <row r="21468" spans="7:7" ht="15" customHeight="1">
      <c r="G21468" s="488"/>
    </row>
    <row r="21469" spans="7:7" ht="15" customHeight="1">
      <c r="G21469" s="488"/>
    </row>
    <row r="21470" spans="7:7" ht="15" customHeight="1">
      <c r="G21470" s="488"/>
    </row>
    <row r="21471" spans="7:7" ht="15" customHeight="1">
      <c r="G21471" s="488"/>
    </row>
    <row r="21472" spans="7:7" ht="15" customHeight="1">
      <c r="G21472" s="488"/>
    </row>
    <row r="21473" spans="7:7" ht="15" customHeight="1">
      <c r="G21473" s="488"/>
    </row>
    <row r="21474" spans="7:7" ht="15" customHeight="1">
      <c r="G21474" s="488"/>
    </row>
    <row r="21475" spans="7:7" ht="15" customHeight="1">
      <c r="G21475" s="488"/>
    </row>
    <row r="21476" spans="7:7" ht="15" customHeight="1">
      <c r="G21476" s="488"/>
    </row>
    <row r="21477" spans="7:7" ht="15" customHeight="1">
      <c r="G21477" s="488"/>
    </row>
    <row r="21478" spans="7:7" ht="15" customHeight="1">
      <c r="G21478" s="488"/>
    </row>
    <row r="21479" spans="7:7" ht="15" customHeight="1">
      <c r="G21479" s="488"/>
    </row>
    <row r="21480" spans="7:7" ht="15" customHeight="1">
      <c r="G21480" s="488"/>
    </row>
    <row r="21481" spans="7:7" ht="15" customHeight="1">
      <c r="G21481" s="488"/>
    </row>
    <row r="21482" spans="7:7" ht="15" customHeight="1">
      <c r="G21482" s="488"/>
    </row>
    <row r="21483" spans="7:7" ht="15" customHeight="1">
      <c r="G21483" s="488"/>
    </row>
    <row r="21484" spans="7:7" ht="15" customHeight="1">
      <c r="G21484" s="488"/>
    </row>
    <row r="21485" spans="7:7" ht="15" customHeight="1">
      <c r="G21485" s="488"/>
    </row>
    <row r="21486" spans="7:7" ht="15" customHeight="1">
      <c r="G21486" s="488"/>
    </row>
    <row r="21487" spans="7:7" ht="15" customHeight="1">
      <c r="G21487" s="488"/>
    </row>
    <row r="21488" spans="7:7" ht="15" customHeight="1">
      <c r="G21488" s="488"/>
    </row>
    <row r="21489" spans="7:7" ht="15" customHeight="1">
      <c r="G21489" s="488"/>
    </row>
    <row r="21490" spans="7:7" ht="15" customHeight="1">
      <c r="G21490" s="488"/>
    </row>
    <row r="21491" spans="7:7" ht="15" customHeight="1">
      <c r="G21491" s="488"/>
    </row>
    <row r="21492" spans="7:7" ht="15" customHeight="1">
      <c r="G21492" s="488"/>
    </row>
    <row r="21493" spans="7:7" ht="15" customHeight="1">
      <c r="G21493" s="488"/>
    </row>
    <row r="21494" spans="7:7" ht="15" customHeight="1">
      <c r="G21494" s="488"/>
    </row>
    <row r="21495" spans="7:7" ht="15" customHeight="1">
      <c r="G21495" s="488"/>
    </row>
    <row r="21496" spans="7:7" ht="15" customHeight="1">
      <c r="G21496" s="488"/>
    </row>
    <row r="21497" spans="7:7" ht="15" customHeight="1">
      <c r="G21497" s="488"/>
    </row>
    <row r="21498" spans="7:7" ht="15" customHeight="1">
      <c r="G21498" s="488"/>
    </row>
    <row r="21499" spans="7:7" ht="15" customHeight="1">
      <c r="G21499" s="488"/>
    </row>
    <row r="21500" spans="7:7" ht="15" customHeight="1">
      <c r="G21500" s="488"/>
    </row>
    <row r="21501" spans="7:7" ht="15" customHeight="1">
      <c r="G21501" s="488"/>
    </row>
    <row r="21502" spans="7:7" ht="15" customHeight="1">
      <c r="G21502" s="488"/>
    </row>
    <row r="21503" spans="7:7" ht="15" customHeight="1">
      <c r="G21503" s="488"/>
    </row>
    <row r="21504" spans="7:7" ht="15" customHeight="1">
      <c r="G21504" s="488"/>
    </row>
    <row r="21505" spans="7:7" ht="15" customHeight="1">
      <c r="G21505" s="488"/>
    </row>
    <row r="21506" spans="7:7" ht="15" customHeight="1">
      <c r="G21506" s="488"/>
    </row>
    <row r="21507" spans="7:7" ht="15" customHeight="1">
      <c r="G21507" s="488"/>
    </row>
    <row r="21508" spans="7:7" ht="15" customHeight="1">
      <c r="G21508" s="488"/>
    </row>
    <row r="21509" spans="7:7" ht="15" customHeight="1">
      <c r="G21509" s="488"/>
    </row>
    <row r="21510" spans="7:7" ht="15" customHeight="1">
      <c r="G21510" s="488"/>
    </row>
    <row r="21511" spans="7:7" ht="15" customHeight="1">
      <c r="G21511" s="488"/>
    </row>
    <row r="21512" spans="7:7" ht="15" customHeight="1">
      <c r="G21512" s="488"/>
    </row>
    <row r="21513" spans="7:7" ht="15" customHeight="1">
      <c r="G21513" s="488"/>
    </row>
    <row r="21514" spans="7:7" ht="15" customHeight="1">
      <c r="G21514" s="488"/>
    </row>
    <row r="21515" spans="7:7" ht="15" customHeight="1">
      <c r="G21515" s="488"/>
    </row>
    <row r="21516" spans="7:7" ht="15" customHeight="1">
      <c r="G21516" s="488"/>
    </row>
    <row r="21517" spans="7:7" ht="15" customHeight="1">
      <c r="G21517" s="488"/>
    </row>
    <row r="21518" spans="7:7" ht="15" customHeight="1">
      <c r="G21518" s="488"/>
    </row>
    <row r="21519" spans="7:7" ht="15" customHeight="1">
      <c r="G21519" s="488"/>
    </row>
    <row r="21520" spans="7:7" ht="15" customHeight="1">
      <c r="G21520" s="488"/>
    </row>
    <row r="21521" spans="7:7" ht="15" customHeight="1">
      <c r="G21521" s="488"/>
    </row>
    <row r="21522" spans="7:7" ht="15" customHeight="1">
      <c r="G21522" s="488"/>
    </row>
    <row r="21523" spans="7:7" ht="15" customHeight="1">
      <c r="G21523" s="488"/>
    </row>
    <row r="21524" spans="7:7" ht="15" customHeight="1">
      <c r="G21524" s="488"/>
    </row>
    <row r="21525" spans="7:7" ht="15" customHeight="1">
      <c r="G21525" s="488"/>
    </row>
    <row r="21526" spans="7:7" ht="15" customHeight="1">
      <c r="G21526" s="488"/>
    </row>
    <row r="21527" spans="7:7" ht="15" customHeight="1">
      <c r="G21527" s="488"/>
    </row>
    <row r="21528" spans="7:7" ht="15" customHeight="1">
      <c r="G21528" s="488"/>
    </row>
    <row r="21529" spans="7:7" ht="15" customHeight="1">
      <c r="G21529" s="488"/>
    </row>
    <row r="21530" spans="7:7" ht="15" customHeight="1">
      <c r="G21530" s="488"/>
    </row>
    <row r="21531" spans="7:7" ht="15" customHeight="1">
      <c r="G21531" s="488"/>
    </row>
    <row r="21532" spans="7:7" ht="15" customHeight="1">
      <c r="G21532" s="488"/>
    </row>
    <row r="21533" spans="7:7" ht="15" customHeight="1">
      <c r="G21533" s="488"/>
    </row>
    <row r="21534" spans="7:7" ht="15" customHeight="1">
      <c r="G21534" s="488"/>
    </row>
    <row r="21535" spans="7:7" ht="15" customHeight="1">
      <c r="G21535" s="488"/>
    </row>
    <row r="21536" spans="7:7" ht="15" customHeight="1">
      <c r="G21536" s="488"/>
    </row>
    <row r="21537" spans="7:7" ht="15" customHeight="1">
      <c r="G21537" s="488"/>
    </row>
    <row r="21538" spans="7:7" ht="15" customHeight="1">
      <c r="G21538" s="488"/>
    </row>
    <row r="21539" spans="7:7" ht="15" customHeight="1">
      <c r="G21539" s="488"/>
    </row>
    <row r="21540" spans="7:7" ht="15" customHeight="1">
      <c r="G21540" s="488"/>
    </row>
    <row r="21541" spans="7:7" ht="15" customHeight="1">
      <c r="G21541" s="488"/>
    </row>
    <row r="21542" spans="7:7" ht="15" customHeight="1">
      <c r="G21542" s="488"/>
    </row>
    <row r="21543" spans="7:7" ht="15" customHeight="1">
      <c r="G21543" s="488"/>
    </row>
    <row r="21544" spans="7:7" ht="15" customHeight="1">
      <c r="G21544" s="488"/>
    </row>
    <row r="21545" spans="7:7" ht="15" customHeight="1">
      <c r="G21545" s="488"/>
    </row>
    <row r="21546" spans="7:7" ht="15" customHeight="1">
      <c r="G21546" s="488"/>
    </row>
    <row r="21547" spans="7:7" ht="15" customHeight="1">
      <c r="G21547" s="488"/>
    </row>
    <row r="21548" spans="7:7" ht="15" customHeight="1">
      <c r="G21548" s="488"/>
    </row>
    <row r="21549" spans="7:7" ht="15" customHeight="1">
      <c r="G21549" s="488"/>
    </row>
    <row r="21550" spans="7:7" ht="15" customHeight="1">
      <c r="G21550" s="488"/>
    </row>
    <row r="21551" spans="7:7" ht="15" customHeight="1">
      <c r="G21551" s="488"/>
    </row>
    <row r="21552" spans="7:7" ht="15" customHeight="1">
      <c r="G21552" s="488"/>
    </row>
    <row r="21553" spans="7:7" ht="15" customHeight="1">
      <c r="G21553" s="488"/>
    </row>
    <row r="21554" spans="7:7" ht="15" customHeight="1">
      <c r="G21554" s="488"/>
    </row>
    <row r="21555" spans="7:7" ht="15" customHeight="1">
      <c r="G21555" s="488"/>
    </row>
    <row r="21556" spans="7:7" ht="15" customHeight="1">
      <c r="G21556" s="488"/>
    </row>
    <row r="21557" spans="7:7" ht="15" customHeight="1">
      <c r="G21557" s="488"/>
    </row>
    <row r="21558" spans="7:7" ht="15" customHeight="1">
      <c r="G21558" s="488"/>
    </row>
    <row r="21559" spans="7:7" ht="15" customHeight="1">
      <c r="G21559" s="488"/>
    </row>
    <row r="21560" spans="7:7" ht="15" customHeight="1">
      <c r="G21560" s="488"/>
    </row>
    <row r="21561" spans="7:7" ht="15" customHeight="1">
      <c r="G21561" s="488"/>
    </row>
    <row r="21562" spans="7:7" ht="15" customHeight="1">
      <c r="G21562" s="488"/>
    </row>
    <row r="21563" spans="7:7" ht="15" customHeight="1">
      <c r="G21563" s="488"/>
    </row>
    <row r="21564" spans="7:7" ht="15" customHeight="1">
      <c r="G21564" s="488"/>
    </row>
    <row r="21565" spans="7:7" ht="15" customHeight="1">
      <c r="G21565" s="488"/>
    </row>
    <row r="21566" spans="7:7" ht="15" customHeight="1">
      <c r="G21566" s="488"/>
    </row>
    <row r="21567" spans="7:7" ht="15" customHeight="1">
      <c r="G21567" s="488"/>
    </row>
    <row r="21568" spans="7:7" ht="15" customHeight="1">
      <c r="G21568" s="488"/>
    </row>
    <row r="21569" spans="7:7" ht="15" customHeight="1">
      <c r="G21569" s="488"/>
    </row>
    <row r="21570" spans="7:7" ht="15" customHeight="1">
      <c r="G21570" s="488"/>
    </row>
    <row r="21571" spans="7:7" ht="15" customHeight="1">
      <c r="G21571" s="488"/>
    </row>
    <row r="21572" spans="7:7" ht="15" customHeight="1">
      <c r="G21572" s="488"/>
    </row>
    <row r="21573" spans="7:7" ht="15" customHeight="1">
      <c r="G21573" s="488"/>
    </row>
    <row r="21574" spans="7:7" ht="15" customHeight="1">
      <c r="G21574" s="488"/>
    </row>
    <row r="21575" spans="7:7" ht="15" customHeight="1">
      <c r="G21575" s="488"/>
    </row>
    <row r="21576" spans="7:7" ht="15" customHeight="1">
      <c r="G21576" s="488"/>
    </row>
    <row r="21577" spans="7:7" ht="15" customHeight="1">
      <c r="G21577" s="488"/>
    </row>
    <row r="21578" spans="7:7" ht="15" customHeight="1">
      <c r="G21578" s="488"/>
    </row>
    <row r="21579" spans="7:7" ht="15" customHeight="1">
      <c r="G21579" s="488"/>
    </row>
    <row r="21580" spans="7:7" ht="15" customHeight="1">
      <c r="G21580" s="488"/>
    </row>
    <row r="21581" spans="7:7" ht="15" customHeight="1">
      <c r="G21581" s="488"/>
    </row>
    <row r="21582" spans="7:7" ht="15" customHeight="1">
      <c r="G21582" s="488"/>
    </row>
    <row r="21583" spans="7:7" ht="15" customHeight="1">
      <c r="G21583" s="488"/>
    </row>
    <row r="21584" spans="7:7" ht="15" customHeight="1">
      <c r="G21584" s="488"/>
    </row>
    <row r="21585" spans="7:7" ht="15" customHeight="1">
      <c r="G21585" s="488"/>
    </row>
    <row r="21586" spans="7:7" ht="15" customHeight="1">
      <c r="G21586" s="488"/>
    </row>
    <row r="21587" spans="7:7" ht="15" customHeight="1">
      <c r="G21587" s="488"/>
    </row>
    <row r="21588" spans="7:7" ht="15" customHeight="1">
      <c r="G21588" s="488"/>
    </row>
    <row r="21589" spans="7:7" ht="15" customHeight="1">
      <c r="G21589" s="488"/>
    </row>
    <row r="21590" spans="7:7" ht="15" customHeight="1">
      <c r="G21590" s="488"/>
    </row>
    <row r="21591" spans="7:7" ht="15" customHeight="1">
      <c r="G21591" s="488"/>
    </row>
    <row r="21592" spans="7:7" ht="15" customHeight="1">
      <c r="G21592" s="488"/>
    </row>
    <row r="21593" spans="7:7" ht="15" customHeight="1">
      <c r="G21593" s="488"/>
    </row>
    <row r="21594" spans="7:7" ht="15" customHeight="1">
      <c r="G21594" s="488"/>
    </row>
    <row r="21595" spans="7:7" ht="15" customHeight="1">
      <c r="G21595" s="488"/>
    </row>
    <row r="21596" spans="7:7" ht="15" customHeight="1">
      <c r="G21596" s="488"/>
    </row>
    <row r="21597" spans="7:7" ht="15" customHeight="1">
      <c r="G21597" s="488"/>
    </row>
    <row r="21598" spans="7:7" ht="15" customHeight="1">
      <c r="G21598" s="488"/>
    </row>
    <row r="21599" spans="7:7" ht="15" customHeight="1">
      <c r="G21599" s="488"/>
    </row>
    <row r="21600" spans="7:7" ht="15" customHeight="1">
      <c r="G21600" s="488"/>
    </row>
    <row r="21601" spans="7:7" ht="15" customHeight="1">
      <c r="G21601" s="488"/>
    </row>
    <row r="21602" spans="7:7" ht="15" customHeight="1">
      <c r="G21602" s="488"/>
    </row>
    <row r="21603" spans="7:7" ht="15" customHeight="1">
      <c r="G21603" s="488"/>
    </row>
    <row r="21604" spans="7:7" ht="15" customHeight="1">
      <c r="G21604" s="488"/>
    </row>
    <row r="21605" spans="7:7" ht="15" customHeight="1">
      <c r="G21605" s="488"/>
    </row>
    <row r="21606" spans="7:7" ht="15" customHeight="1">
      <c r="G21606" s="488"/>
    </row>
    <row r="21607" spans="7:7" ht="15" customHeight="1">
      <c r="G21607" s="488"/>
    </row>
    <row r="21608" spans="7:7" ht="15" customHeight="1">
      <c r="G21608" s="488"/>
    </row>
    <row r="21609" spans="7:7" ht="15" customHeight="1">
      <c r="G21609" s="488"/>
    </row>
    <row r="21610" spans="7:7" ht="15" customHeight="1">
      <c r="G21610" s="488"/>
    </row>
    <row r="21611" spans="7:7" ht="15" customHeight="1">
      <c r="G21611" s="488"/>
    </row>
    <row r="21612" spans="7:7" ht="15" customHeight="1">
      <c r="G21612" s="488"/>
    </row>
    <row r="21613" spans="7:7" ht="15" customHeight="1">
      <c r="G21613" s="488"/>
    </row>
    <row r="21614" spans="7:7" ht="15" customHeight="1">
      <c r="G21614" s="488"/>
    </row>
    <row r="21615" spans="7:7" ht="15" customHeight="1">
      <c r="G21615" s="488"/>
    </row>
    <row r="21616" spans="7:7" ht="15" customHeight="1">
      <c r="G21616" s="488"/>
    </row>
    <row r="21617" spans="7:7" ht="15" customHeight="1">
      <c r="G21617" s="488"/>
    </row>
    <row r="21618" spans="7:7" ht="15" customHeight="1">
      <c r="G21618" s="488"/>
    </row>
    <row r="21619" spans="7:7" ht="15" customHeight="1">
      <c r="G21619" s="488"/>
    </row>
    <row r="21620" spans="7:7" ht="15" customHeight="1">
      <c r="G21620" s="488"/>
    </row>
    <row r="21621" spans="7:7" ht="15" customHeight="1">
      <c r="G21621" s="488"/>
    </row>
    <row r="21622" spans="7:7" ht="15" customHeight="1">
      <c r="G21622" s="488"/>
    </row>
    <row r="21623" spans="7:7" ht="15" customHeight="1">
      <c r="G21623" s="488"/>
    </row>
    <row r="21624" spans="7:7" ht="15" customHeight="1">
      <c r="G21624" s="488"/>
    </row>
    <row r="21625" spans="7:7" ht="15" customHeight="1">
      <c r="G21625" s="488"/>
    </row>
    <row r="21626" spans="7:7" ht="15" customHeight="1">
      <c r="G21626" s="488"/>
    </row>
    <row r="21627" spans="7:7" ht="15" customHeight="1">
      <c r="G21627" s="488"/>
    </row>
    <row r="21628" spans="7:7" ht="15" customHeight="1">
      <c r="G21628" s="488"/>
    </row>
    <row r="21629" spans="7:7" ht="15" customHeight="1">
      <c r="G21629" s="488"/>
    </row>
    <row r="21630" spans="7:7" ht="15" customHeight="1">
      <c r="G21630" s="488"/>
    </row>
    <row r="21631" spans="7:7" ht="15" customHeight="1">
      <c r="G21631" s="488"/>
    </row>
    <row r="21632" spans="7:7" ht="15" customHeight="1">
      <c r="G21632" s="488"/>
    </row>
    <row r="21633" spans="7:7" ht="15" customHeight="1">
      <c r="G21633" s="488"/>
    </row>
    <row r="21634" spans="7:7" ht="15" customHeight="1">
      <c r="G21634" s="488"/>
    </row>
    <row r="21635" spans="7:7" ht="15" customHeight="1">
      <c r="G21635" s="488"/>
    </row>
    <row r="21636" spans="7:7" ht="15" customHeight="1">
      <c r="G21636" s="488"/>
    </row>
    <row r="21637" spans="7:7" ht="15" customHeight="1">
      <c r="G21637" s="488"/>
    </row>
    <row r="21638" spans="7:7" ht="15" customHeight="1">
      <c r="G21638" s="488"/>
    </row>
    <row r="21639" spans="7:7" ht="15" customHeight="1">
      <c r="G21639" s="488"/>
    </row>
    <row r="21640" spans="7:7" ht="15" customHeight="1">
      <c r="G21640" s="488"/>
    </row>
    <row r="21641" spans="7:7" ht="15" customHeight="1">
      <c r="G21641" s="488"/>
    </row>
    <row r="21642" spans="7:7" ht="15" customHeight="1">
      <c r="G21642" s="488"/>
    </row>
    <row r="21643" spans="7:7" ht="15" customHeight="1">
      <c r="G21643" s="488"/>
    </row>
    <row r="21644" spans="7:7" ht="15" customHeight="1">
      <c r="G21644" s="488"/>
    </row>
    <row r="21645" spans="7:7" ht="15" customHeight="1">
      <c r="G21645" s="488"/>
    </row>
    <row r="21646" spans="7:7" ht="15" customHeight="1">
      <c r="G21646" s="488"/>
    </row>
    <row r="21647" spans="7:7" ht="15" customHeight="1">
      <c r="G21647" s="488"/>
    </row>
    <row r="21648" spans="7:7" ht="15" customHeight="1">
      <c r="G21648" s="488"/>
    </row>
    <row r="21649" spans="7:7" ht="15" customHeight="1">
      <c r="G21649" s="488"/>
    </row>
    <row r="21650" spans="7:7" ht="15" customHeight="1">
      <c r="G21650" s="488"/>
    </row>
    <row r="21651" spans="7:7" ht="15" customHeight="1">
      <c r="G21651" s="488"/>
    </row>
    <row r="21652" spans="7:7" ht="15" customHeight="1">
      <c r="G21652" s="488"/>
    </row>
    <row r="21653" spans="7:7" ht="15" customHeight="1">
      <c r="G21653" s="488"/>
    </row>
    <row r="21654" spans="7:7" ht="15" customHeight="1">
      <c r="G21654" s="488"/>
    </row>
    <row r="21655" spans="7:7" ht="15" customHeight="1">
      <c r="G21655" s="488"/>
    </row>
    <row r="21656" spans="7:7" ht="15" customHeight="1">
      <c r="G21656" s="488"/>
    </row>
    <row r="21657" spans="7:7" ht="15" customHeight="1">
      <c r="G21657" s="488"/>
    </row>
    <row r="21658" spans="7:7" ht="15" customHeight="1">
      <c r="G21658" s="488"/>
    </row>
    <row r="21659" spans="7:7" ht="15" customHeight="1">
      <c r="G21659" s="488"/>
    </row>
    <row r="21660" spans="7:7" ht="15" customHeight="1">
      <c r="G21660" s="488"/>
    </row>
    <row r="21661" spans="7:7" ht="15" customHeight="1">
      <c r="G21661" s="488"/>
    </row>
    <row r="21662" spans="7:7" ht="15" customHeight="1">
      <c r="G21662" s="488"/>
    </row>
    <row r="21663" spans="7:7" ht="15" customHeight="1">
      <c r="G21663" s="488"/>
    </row>
    <row r="21664" spans="7:7" ht="15" customHeight="1">
      <c r="G21664" s="488"/>
    </row>
    <row r="21665" spans="7:7" ht="15" customHeight="1">
      <c r="G21665" s="488"/>
    </row>
    <row r="21666" spans="7:7" ht="15" customHeight="1">
      <c r="G21666" s="488"/>
    </row>
    <row r="21667" spans="7:7" ht="15" customHeight="1">
      <c r="G21667" s="488"/>
    </row>
    <row r="21668" spans="7:7" ht="15" customHeight="1">
      <c r="G21668" s="488"/>
    </row>
    <row r="21669" spans="7:7" ht="15" customHeight="1">
      <c r="G21669" s="488"/>
    </row>
    <row r="21670" spans="7:7" ht="15" customHeight="1">
      <c r="G21670" s="488"/>
    </row>
    <row r="21671" spans="7:7" ht="15" customHeight="1">
      <c r="G21671" s="488"/>
    </row>
    <row r="21672" spans="7:7" ht="15" customHeight="1">
      <c r="G21672" s="488"/>
    </row>
    <row r="21673" spans="7:7" ht="15" customHeight="1">
      <c r="G21673" s="488"/>
    </row>
    <row r="21674" spans="7:7" ht="15" customHeight="1">
      <c r="G21674" s="488"/>
    </row>
    <row r="21675" spans="7:7" ht="15" customHeight="1">
      <c r="G21675" s="488"/>
    </row>
    <row r="21676" spans="7:7" ht="15" customHeight="1">
      <c r="G21676" s="488"/>
    </row>
    <row r="21677" spans="7:7" ht="15" customHeight="1">
      <c r="G21677" s="488"/>
    </row>
    <row r="21678" spans="7:7" ht="15" customHeight="1">
      <c r="G21678" s="488"/>
    </row>
    <row r="21679" spans="7:7" ht="15" customHeight="1">
      <c r="G21679" s="488"/>
    </row>
    <row r="21680" spans="7:7" ht="15" customHeight="1">
      <c r="G21680" s="488"/>
    </row>
    <row r="21681" spans="7:7" ht="15" customHeight="1">
      <c r="G21681" s="488"/>
    </row>
    <row r="21682" spans="7:7" ht="15" customHeight="1">
      <c r="G21682" s="488"/>
    </row>
    <row r="21683" spans="7:7" ht="15" customHeight="1">
      <c r="G21683" s="488"/>
    </row>
    <row r="21684" spans="7:7" ht="15" customHeight="1">
      <c r="G21684" s="488"/>
    </row>
    <row r="21685" spans="7:7" ht="15" customHeight="1">
      <c r="G21685" s="488"/>
    </row>
    <row r="21686" spans="7:7" ht="15" customHeight="1">
      <c r="G21686" s="488"/>
    </row>
    <row r="21687" spans="7:7" ht="15" customHeight="1">
      <c r="G21687" s="488"/>
    </row>
    <row r="21688" spans="7:7" ht="15" customHeight="1">
      <c r="G21688" s="488"/>
    </row>
    <row r="21689" spans="7:7" ht="15" customHeight="1">
      <c r="G21689" s="488"/>
    </row>
    <row r="21690" spans="7:7" ht="15" customHeight="1">
      <c r="G21690" s="488"/>
    </row>
    <row r="21691" spans="7:7" ht="15" customHeight="1">
      <c r="G21691" s="488"/>
    </row>
    <row r="21692" spans="7:7" ht="15" customHeight="1">
      <c r="G21692" s="488"/>
    </row>
    <row r="21693" spans="7:7" ht="15" customHeight="1">
      <c r="G21693" s="488"/>
    </row>
    <row r="21694" spans="7:7" ht="15" customHeight="1">
      <c r="G21694" s="488"/>
    </row>
    <row r="21695" spans="7:7" ht="15" customHeight="1">
      <c r="G21695" s="488"/>
    </row>
    <row r="21696" spans="7:7" ht="15" customHeight="1">
      <c r="G21696" s="488"/>
    </row>
    <row r="21697" spans="7:7" ht="15" customHeight="1">
      <c r="G21697" s="488"/>
    </row>
    <row r="21698" spans="7:7" ht="15" customHeight="1">
      <c r="G21698" s="488"/>
    </row>
    <row r="21699" spans="7:7" ht="15" customHeight="1">
      <c r="G21699" s="488"/>
    </row>
    <row r="21700" spans="7:7" ht="15" customHeight="1">
      <c r="G21700" s="488"/>
    </row>
    <row r="21701" spans="7:7" ht="15" customHeight="1">
      <c r="G21701" s="488"/>
    </row>
    <row r="21702" spans="7:7" ht="15" customHeight="1">
      <c r="G21702" s="488"/>
    </row>
    <row r="21703" spans="7:7" ht="15" customHeight="1">
      <c r="G21703" s="488"/>
    </row>
    <row r="21704" spans="7:7" ht="15" customHeight="1">
      <c r="G21704" s="488"/>
    </row>
    <row r="21705" spans="7:7" ht="15" customHeight="1">
      <c r="G21705" s="488"/>
    </row>
    <row r="21706" spans="7:7" ht="15" customHeight="1">
      <c r="G21706" s="488"/>
    </row>
    <row r="21707" spans="7:7" ht="15" customHeight="1">
      <c r="G21707" s="488"/>
    </row>
    <row r="21708" spans="7:7" ht="15" customHeight="1">
      <c r="G21708" s="488"/>
    </row>
    <row r="21709" spans="7:7" ht="15" customHeight="1">
      <c r="G21709" s="488"/>
    </row>
    <row r="21710" spans="7:7" ht="15" customHeight="1">
      <c r="G21710" s="488"/>
    </row>
    <row r="21711" spans="7:7" ht="15" customHeight="1">
      <c r="G21711" s="488"/>
    </row>
    <row r="21712" spans="7:7" ht="15" customHeight="1">
      <c r="G21712" s="488"/>
    </row>
    <row r="21713" spans="7:7" ht="15" customHeight="1">
      <c r="G21713" s="488"/>
    </row>
    <row r="21714" spans="7:7" ht="15" customHeight="1">
      <c r="G21714" s="488"/>
    </row>
    <row r="21715" spans="7:7" ht="15" customHeight="1">
      <c r="G21715" s="488"/>
    </row>
    <row r="21716" spans="7:7" ht="15" customHeight="1">
      <c r="G21716" s="488"/>
    </row>
    <row r="21717" spans="7:7" ht="15" customHeight="1">
      <c r="G21717" s="488"/>
    </row>
    <row r="21718" spans="7:7" ht="15" customHeight="1">
      <c r="G21718" s="488"/>
    </row>
    <row r="21719" spans="7:7" ht="15" customHeight="1">
      <c r="G21719" s="488"/>
    </row>
    <row r="21720" spans="7:7" ht="15" customHeight="1">
      <c r="G21720" s="488"/>
    </row>
    <row r="21721" spans="7:7" ht="15" customHeight="1">
      <c r="G21721" s="488"/>
    </row>
    <row r="21722" spans="7:7" ht="15" customHeight="1">
      <c r="G21722" s="488"/>
    </row>
    <row r="21723" spans="7:7" ht="15" customHeight="1">
      <c r="G21723" s="488"/>
    </row>
    <row r="21724" spans="7:7" ht="15" customHeight="1">
      <c r="G21724" s="488"/>
    </row>
    <row r="21725" spans="7:7" ht="15" customHeight="1">
      <c r="G21725" s="488"/>
    </row>
    <row r="21726" spans="7:7" ht="15" customHeight="1">
      <c r="G21726" s="488"/>
    </row>
    <row r="21727" spans="7:7" ht="15" customHeight="1">
      <c r="G21727" s="488"/>
    </row>
    <row r="21728" spans="7:7" ht="15" customHeight="1">
      <c r="G21728" s="488"/>
    </row>
    <row r="21729" spans="7:7" ht="15" customHeight="1">
      <c r="G21729" s="488"/>
    </row>
    <row r="21730" spans="7:7" ht="15" customHeight="1">
      <c r="G21730" s="488"/>
    </row>
    <row r="21731" spans="7:7" ht="15" customHeight="1">
      <c r="G21731" s="488"/>
    </row>
    <row r="21732" spans="7:7" ht="15" customHeight="1">
      <c r="G21732" s="488"/>
    </row>
    <row r="21733" spans="7:7" ht="15" customHeight="1">
      <c r="G21733" s="488"/>
    </row>
    <row r="21734" spans="7:7" ht="15" customHeight="1">
      <c r="G21734" s="488"/>
    </row>
    <row r="21735" spans="7:7" ht="15" customHeight="1">
      <c r="G21735" s="488"/>
    </row>
    <row r="21736" spans="7:7" ht="15" customHeight="1">
      <c r="G21736" s="488"/>
    </row>
    <row r="21737" spans="7:7" ht="15" customHeight="1">
      <c r="G21737" s="488"/>
    </row>
    <row r="21738" spans="7:7" ht="15" customHeight="1">
      <c r="G21738" s="488"/>
    </row>
    <row r="21739" spans="7:7" ht="15" customHeight="1">
      <c r="G21739" s="488"/>
    </row>
    <row r="21740" spans="7:7" ht="15" customHeight="1">
      <c r="G21740" s="488"/>
    </row>
    <row r="21741" spans="7:7" ht="15" customHeight="1">
      <c r="G21741" s="488"/>
    </row>
    <row r="21742" spans="7:7" ht="15" customHeight="1">
      <c r="G21742" s="488"/>
    </row>
    <row r="21743" spans="7:7" ht="15" customHeight="1">
      <c r="G21743" s="488"/>
    </row>
    <row r="21744" spans="7:7" ht="15" customHeight="1">
      <c r="G21744" s="488"/>
    </row>
    <row r="21745" spans="7:7" ht="15" customHeight="1">
      <c r="G21745" s="488"/>
    </row>
    <row r="21746" spans="7:7" ht="15" customHeight="1">
      <c r="G21746" s="488"/>
    </row>
    <row r="21747" spans="7:7" ht="15" customHeight="1">
      <c r="G21747" s="488"/>
    </row>
    <row r="21748" spans="7:7" ht="15" customHeight="1">
      <c r="G21748" s="488"/>
    </row>
    <row r="21749" spans="7:7" ht="15" customHeight="1">
      <c r="G21749" s="488"/>
    </row>
    <row r="21750" spans="7:7" ht="15" customHeight="1">
      <c r="G21750" s="488"/>
    </row>
    <row r="21751" spans="7:7" ht="15" customHeight="1">
      <c r="G21751" s="488"/>
    </row>
    <row r="21752" spans="7:7" ht="15" customHeight="1">
      <c r="G21752" s="488"/>
    </row>
    <row r="21753" spans="7:7" ht="15" customHeight="1">
      <c r="G21753" s="488"/>
    </row>
    <row r="21754" spans="7:7" ht="15" customHeight="1">
      <c r="G21754" s="488"/>
    </row>
    <row r="21755" spans="7:7" ht="15" customHeight="1">
      <c r="G21755" s="488"/>
    </row>
    <row r="21756" spans="7:7" ht="15" customHeight="1">
      <c r="G21756" s="488"/>
    </row>
    <row r="21757" spans="7:7" ht="15" customHeight="1">
      <c r="G21757" s="488"/>
    </row>
    <row r="21758" spans="7:7" ht="15" customHeight="1">
      <c r="G21758" s="488"/>
    </row>
    <row r="21759" spans="7:7" ht="15" customHeight="1">
      <c r="G21759" s="488"/>
    </row>
    <row r="21760" spans="7:7" ht="15" customHeight="1">
      <c r="G21760" s="488"/>
    </row>
    <row r="21761" spans="7:7" ht="15" customHeight="1">
      <c r="G21761" s="488"/>
    </row>
    <row r="21762" spans="7:7" ht="15" customHeight="1">
      <c r="G21762" s="488"/>
    </row>
    <row r="21763" spans="7:7" ht="15" customHeight="1">
      <c r="G21763" s="488"/>
    </row>
    <row r="21764" spans="7:7" ht="15" customHeight="1">
      <c r="G21764" s="488"/>
    </row>
    <row r="21765" spans="7:7" ht="15" customHeight="1">
      <c r="G21765" s="488"/>
    </row>
    <row r="21766" spans="7:7" ht="15" customHeight="1">
      <c r="G21766" s="488"/>
    </row>
    <row r="21767" spans="7:7" ht="15" customHeight="1">
      <c r="G21767" s="488"/>
    </row>
    <row r="21768" spans="7:7" ht="15" customHeight="1">
      <c r="G21768" s="488"/>
    </row>
    <row r="21769" spans="7:7" ht="15" customHeight="1">
      <c r="G21769" s="488"/>
    </row>
    <row r="21770" spans="7:7" ht="15" customHeight="1">
      <c r="G21770" s="488"/>
    </row>
    <row r="21771" spans="7:7" ht="15" customHeight="1">
      <c r="G21771" s="488"/>
    </row>
    <row r="21772" spans="7:7" ht="15" customHeight="1">
      <c r="G21772" s="488"/>
    </row>
    <row r="21773" spans="7:7" ht="15" customHeight="1">
      <c r="G21773" s="488"/>
    </row>
    <row r="21774" spans="7:7" ht="15" customHeight="1">
      <c r="G21774" s="488"/>
    </row>
    <row r="21775" spans="7:7" ht="15" customHeight="1">
      <c r="G21775" s="488"/>
    </row>
    <row r="21776" spans="7:7" ht="15" customHeight="1">
      <c r="G21776" s="488"/>
    </row>
    <row r="21777" spans="7:7" ht="15" customHeight="1">
      <c r="G21777" s="488"/>
    </row>
    <row r="21778" spans="7:7" ht="15" customHeight="1">
      <c r="G21778" s="488"/>
    </row>
    <row r="21779" spans="7:7" ht="15" customHeight="1">
      <c r="G21779" s="488"/>
    </row>
    <row r="21780" spans="7:7" ht="15" customHeight="1">
      <c r="G21780" s="488"/>
    </row>
    <row r="21781" spans="7:7" ht="15" customHeight="1">
      <c r="G21781" s="488"/>
    </row>
    <row r="21782" spans="7:7" ht="15" customHeight="1">
      <c r="G21782" s="488"/>
    </row>
    <row r="21783" spans="7:7" ht="15" customHeight="1">
      <c r="G21783" s="488"/>
    </row>
    <row r="21784" spans="7:7" ht="15" customHeight="1">
      <c r="G21784" s="488"/>
    </row>
    <row r="21785" spans="7:7" ht="15" customHeight="1">
      <c r="G21785" s="488"/>
    </row>
    <row r="21786" spans="7:7" ht="15" customHeight="1">
      <c r="G21786" s="488"/>
    </row>
    <row r="21787" spans="7:7" ht="15" customHeight="1">
      <c r="G21787" s="488"/>
    </row>
    <row r="21788" spans="7:7" ht="15" customHeight="1">
      <c r="G21788" s="488"/>
    </row>
    <row r="21789" spans="7:7" ht="15" customHeight="1">
      <c r="G21789" s="488"/>
    </row>
    <row r="21790" spans="7:7" ht="15" customHeight="1">
      <c r="G21790" s="488"/>
    </row>
    <row r="21791" spans="7:7" ht="15" customHeight="1">
      <c r="G21791" s="488"/>
    </row>
    <row r="21792" spans="7:7" ht="15" customHeight="1">
      <c r="G21792" s="488"/>
    </row>
    <row r="21793" spans="7:7" ht="15" customHeight="1">
      <c r="G21793" s="488"/>
    </row>
    <row r="21794" spans="7:7" ht="15" customHeight="1">
      <c r="G21794" s="488"/>
    </row>
    <row r="21795" spans="7:7" ht="15" customHeight="1">
      <c r="G21795" s="488"/>
    </row>
    <row r="21796" spans="7:7" ht="15" customHeight="1">
      <c r="G21796" s="488"/>
    </row>
    <row r="21797" spans="7:7" ht="15" customHeight="1">
      <c r="G21797" s="488"/>
    </row>
    <row r="21798" spans="7:7" ht="15" customHeight="1">
      <c r="G21798" s="488"/>
    </row>
    <row r="21799" spans="7:7" ht="15" customHeight="1">
      <c r="G21799" s="488"/>
    </row>
    <row r="21800" spans="7:7" ht="15" customHeight="1">
      <c r="G21800" s="488"/>
    </row>
    <row r="21801" spans="7:7" ht="15" customHeight="1">
      <c r="G21801" s="488"/>
    </row>
    <row r="21802" spans="7:7" ht="15" customHeight="1">
      <c r="G21802" s="488"/>
    </row>
    <row r="21803" spans="7:7" ht="15" customHeight="1">
      <c r="G21803" s="488"/>
    </row>
    <row r="21804" spans="7:7" ht="15" customHeight="1">
      <c r="G21804" s="488"/>
    </row>
    <row r="21805" spans="7:7" ht="15" customHeight="1">
      <c r="G21805" s="488"/>
    </row>
    <row r="21806" spans="7:7" ht="15" customHeight="1">
      <c r="G21806" s="488"/>
    </row>
    <row r="21807" spans="7:7" ht="15" customHeight="1">
      <c r="G21807" s="488"/>
    </row>
    <row r="21808" spans="7:7" ht="15" customHeight="1">
      <c r="G21808" s="488"/>
    </row>
    <row r="21809" spans="7:7" ht="15" customHeight="1">
      <c r="G21809" s="488"/>
    </row>
    <row r="21810" spans="7:7" ht="15" customHeight="1">
      <c r="G21810" s="488"/>
    </row>
    <row r="21811" spans="7:7" ht="15" customHeight="1">
      <c r="G21811" s="488"/>
    </row>
    <row r="21812" spans="7:7" ht="15" customHeight="1">
      <c r="G21812" s="488"/>
    </row>
    <row r="21813" spans="7:7" ht="15" customHeight="1">
      <c r="G21813" s="488"/>
    </row>
    <row r="21814" spans="7:7" ht="15" customHeight="1">
      <c r="G21814" s="488"/>
    </row>
    <row r="21815" spans="7:7" ht="15" customHeight="1">
      <c r="G21815" s="488"/>
    </row>
    <row r="21816" spans="7:7" ht="15" customHeight="1">
      <c r="G21816" s="488"/>
    </row>
    <row r="21817" spans="7:7" ht="15" customHeight="1">
      <c r="G21817" s="488"/>
    </row>
    <row r="21818" spans="7:7" ht="15" customHeight="1">
      <c r="G21818" s="488"/>
    </row>
    <row r="21819" spans="7:7" ht="15" customHeight="1">
      <c r="G21819" s="488"/>
    </row>
    <row r="21820" spans="7:7" ht="15" customHeight="1">
      <c r="G21820" s="488"/>
    </row>
    <row r="21821" spans="7:7" ht="15" customHeight="1">
      <c r="G21821" s="488"/>
    </row>
    <row r="21822" spans="7:7" ht="15" customHeight="1">
      <c r="G21822" s="488"/>
    </row>
    <row r="21823" spans="7:7" ht="15" customHeight="1">
      <c r="G21823" s="488"/>
    </row>
    <row r="21824" spans="7:7" ht="15" customHeight="1">
      <c r="G21824" s="488"/>
    </row>
    <row r="21825" spans="7:7" ht="15" customHeight="1">
      <c r="G21825" s="488"/>
    </row>
    <row r="21826" spans="7:7" ht="15" customHeight="1">
      <c r="G21826" s="488"/>
    </row>
    <row r="21827" spans="7:7" ht="15" customHeight="1">
      <c r="G21827" s="488"/>
    </row>
    <row r="21828" spans="7:7" ht="15" customHeight="1">
      <c r="G21828" s="488"/>
    </row>
    <row r="21829" spans="7:7" ht="15" customHeight="1">
      <c r="G21829" s="488"/>
    </row>
    <row r="21830" spans="7:7" ht="15" customHeight="1">
      <c r="G21830" s="488"/>
    </row>
    <row r="21831" spans="7:7" ht="15" customHeight="1">
      <c r="G21831" s="488"/>
    </row>
    <row r="21832" spans="7:7" ht="15" customHeight="1">
      <c r="G21832" s="488"/>
    </row>
    <row r="21833" spans="7:7" ht="15" customHeight="1">
      <c r="G21833" s="488"/>
    </row>
    <row r="21834" spans="7:7" ht="15" customHeight="1">
      <c r="G21834" s="488"/>
    </row>
    <row r="21835" spans="7:7" ht="15" customHeight="1">
      <c r="G21835" s="488"/>
    </row>
    <row r="21836" spans="7:7" ht="15" customHeight="1">
      <c r="G21836" s="488"/>
    </row>
    <row r="21837" spans="7:7" ht="15" customHeight="1">
      <c r="G21837" s="488"/>
    </row>
    <row r="21838" spans="7:7" ht="15" customHeight="1">
      <c r="G21838" s="488"/>
    </row>
    <row r="21839" spans="7:7" ht="15" customHeight="1">
      <c r="G21839" s="488"/>
    </row>
    <row r="21840" spans="7:7" ht="15" customHeight="1">
      <c r="G21840" s="488"/>
    </row>
    <row r="21841" spans="7:7" ht="15" customHeight="1">
      <c r="G21841" s="488"/>
    </row>
    <row r="21842" spans="7:7" ht="15" customHeight="1">
      <c r="G21842" s="488"/>
    </row>
    <row r="21843" spans="7:7" ht="15" customHeight="1">
      <c r="G21843" s="488"/>
    </row>
    <row r="21844" spans="7:7" ht="15" customHeight="1">
      <c r="G21844" s="488"/>
    </row>
    <row r="21845" spans="7:7" ht="15" customHeight="1">
      <c r="G21845" s="488"/>
    </row>
    <row r="21846" spans="7:7" ht="15" customHeight="1">
      <c r="G21846" s="488"/>
    </row>
    <row r="21847" spans="7:7" ht="15" customHeight="1">
      <c r="G21847" s="488"/>
    </row>
    <row r="21848" spans="7:7" ht="15" customHeight="1">
      <c r="G21848" s="488"/>
    </row>
    <row r="21849" spans="7:7" ht="15" customHeight="1">
      <c r="G21849" s="488"/>
    </row>
    <row r="21850" spans="7:7" ht="15" customHeight="1">
      <c r="G21850" s="488"/>
    </row>
    <row r="21851" spans="7:7" ht="15" customHeight="1">
      <c r="G21851" s="488"/>
    </row>
    <row r="21852" spans="7:7" ht="15" customHeight="1">
      <c r="G21852" s="488"/>
    </row>
    <row r="21853" spans="7:7" ht="15" customHeight="1">
      <c r="G21853" s="488"/>
    </row>
    <row r="21854" spans="7:7" ht="15" customHeight="1">
      <c r="G21854" s="488"/>
    </row>
    <row r="21855" spans="7:7" ht="15" customHeight="1">
      <c r="G21855" s="488"/>
    </row>
    <row r="21856" spans="7:7" ht="15" customHeight="1">
      <c r="G21856" s="488"/>
    </row>
    <row r="21857" spans="7:7" ht="15" customHeight="1">
      <c r="G21857" s="488"/>
    </row>
    <row r="21858" spans="7:7" ht="15" customHeight="1">
      <c r="G21858" s="488"/>
    </row>
    <row r="21859" spans="7:7" ht="15" customHeight="1">
      <c r="G21859" s="488"/>
    </row>
    <row r="21860" spans="7:7" ht="15" customHeight="1">
      <c r="G21860" s="488"/>
    </row>
    <row r="21861" spans="7:7" ht="15" customHeight="1">
      <c r="G21861" s="488"/>
    </row>
    <row r="21862" spans="7:7" ht="15" customHeight="1">
      <c r="G21862" s="488"/>
    </row>
    <row r="21863" spans="7:7" ht="15" customHeight="1">
      <c r="G21863" s="488"/>
    </row>
    <row r="21864" spans="7:7" ht="15" customHeight="1">
      <c r="G21864" s="488"/>
    </row>
    <row r="21865" spans="7:7" ht="15" customHeight="1">
      <c r="G21865" s="488"/>
    </row>
    <row r="21866" spans="7:7" ht="15" customHeight="1">
      <c r="G21866" s="488"/>
    </row>
    <row r="21867" spans="7:7" ht="15" customHeight="1">
      <c r="G21867" s="488"/>
    </row>
    <row r="21868" spans="7:7" ht="15" customHeight="1">
      <c r="G21868" s="488"/>
    </row>
    <row r="21869" spans="7:7" ht="15" customHeight="1">
      <c r="G21869" s="488"/>
    </row>
    <row r="21870" spans="7:7" ht="15" customHeight="1">
      <c r="G21870" s="488"/>
    </row>
    <row r="21871" spans="7:7" ht="15" customHeight="1">
      <c r="G21871" s="488"/>
    </row>
    <row r="21872" spans="7:7" ht="15" customHeight="1">
      <c r="G21872" s="488"/>
    </row>
    <row r="21873" spans="7:7" ht="15" customHeight="1">
      <c r="G21873" s="488"/>
    </row>
    <row r="21874" spans="7:7" ht="15" customHeight="1">
      <c r="G21874" s="488"/>
    </row>
    <row r="21875" spans="7:7" ht="15" customHeight="1">
      <c r="G21875" s="488"/>
    </row>
    <row r="21876" spans="7:7" ht="15" customHeight="1">
      <c r="G21876" s="488"/>
    </row>
    <row r="21877" spans="7:7" ht="15" customHeight="1">
      <c r="G21877" s="488"/>
    </row>
    <row r="21878" spans="7:7" ht="15" customHeight="1">
      <c r="G21878" s="488"/>
    </row>
    <row r="21879" spans="7:7" ht="15" customHeight="1">
      <c r="G21879" s="488"/>
    </row>
    <row r="21880" spans="7:7" ht="15" customHeight="1">
      <c r="G21880" s="488"/>
    </row>
    <row r="21881" spans="7:7" ht="15" customHeight="1">
      <c r="G21881" s="488"/>
    </row>
    <row r="21882" spans="7:7" ht="15" customHeight="1">
      <c r="G21882" s="488"/>
    </row>
    <row r="21883" spans="7:7" ht="15" customHeight="1">
      <c r="G21883" s="488"/>
    </row>
    <row r="21884" spans="7:7" ht="15" customHeight="1">
      <c r="G21884" s="488"/>
    </row>
    <row r="21885" spans="7:7" ht="15" customHeight="1">
      <c r="G21885" s="488"/>
    </row>
    <row r="21886" spans="7:7" ht="15" customHeight="1">
      <c r="G21886" s="488"/>
    </row>
    <row r="21887" spans="7:7" ht="15" customHeight="1">
      <c r="G21887" s="488"/>
    </row>
    <row r="21888" spans="7:7" ht="15" customHeight="1">
      <c r="G21888" s="488"/>
    </row>
    <row r="21889" spans="7:7" ht="15" customHeight="1">
      <c r="G21889" s="488"/>
    </row>
    <row r="21890" spans="7:7" ht="15" customHeight="1">
      <c r="G21890" s="488"/>
    </row>
    <row r="21891" spans="7:7" ht="15" customHeight="1">
      <c r="G21891" s="488"/>
    </row>
    <row r="21892" spans="7:7" ht="15" customHeight="1">
      <c r="G21892" s="488"/>
    </row>
    <row r="21893" spans="7:7" ht="15" customHeight="1">
      <c r="G21893" s="488"/>
    </row>
    <row r="21894" spans="7:7" ht="15" customHeight="1">
      <c r="G21894" s="488"/>
    </row>
    <row r="21895" spans="7:7" ht="15" customHeight="1">
      <c r="G21895" s="488"/>
    </row>
    <row r="21896" spans="7:7" ht="15" customHeight="1">
      <c r="G21896" s="488"/>
    </row>
    <row r="21897" spans="7:7" ht="15" customHeight="1">
      <c r="G21897" s="488"/>
    </row>
    <row r="21898" spans="7:7" ht="15" customHeight="1">
      <c r="G21898" s="488"/>
    </row>
    <row r="21899" spans="7:7" ht="15" customHeight="1">
      <c r="G21899" s="488"/>
    </row>
    <row r="21900" spans="7:7" ht="15" customHeight="1">
      <c r="G21900" s="488"/>
    </row>
    <row r="21901" spans="7:7" ht="15" customHeight="1">
      <c r="G21901" s="488"/>
    </row>
    <row r="21902" spans="7:7" ht="15" customHeight="1">
      <c r="G21902" s="488"/>
    </row>
    <row r="21903" spans="7:7" ht="15" customHeight="1">
      <c r="G21903" s="488"/>
    </row>
    <row r="21904" spans="7:7" ht="15" customHeight="1">
      <c r="G21904" s="488"/>
    </row>
    <row r="21905" spans="7:7" ht="15" customHeight="1">
      <c r="G21905" s="488"/>
    </row>
    <row r="21906" spans="7:7" ht="15" customHeight="1">
      <c r="G21906" s="488"/>
    </row>
    <row r="21907" spans="7:7" ht="15" customHeight="1">
      <c r="G21907" s="488"/>
    </row>
    <row r="21908" spans="7:7" ht="15" customHeight="1">
      <c r="G21908" s="488"/>
    </row>
    <row r="21909" spans="7:7" ht="15" customHeight="1">
      <c r="G21909" s="488"/>
    </row>
    <row r="21910" spans="7:7" ht="15" customHeight="1">
      <c r="G21910" s="488"/>
    </row>
    <row r="21911" spans="7:7" ht="15" customHeight="1">
      <c r="G21911" s="488"/>
    </row>
    <row r="21912" spans="7:7" ht="15" customHeight="1">
      <c r="G21912" s="488"/>
    </row>
    <row r="21913" spans="7:7" ht="15" customHeight="1">
      <c r="G21913" s="488"/>
    </row>
    <row r="21914" spans="7:7" ht="15" customHeight="1">
      <c r="G21914" s="488"/>
    </row>
    <row r="21915" spans="7:7" ht="15" customHeight="1">
      <c r="G21915" s="488"/>
    </row>
    <row r="21916" spans="7:7" ht="15" customHeight="1">
      <c r="G21916" s="488"/>
    </row>
    <row r="21917" spans="7:7" ht="15" customHeight="1">
      <c r="G21917" s="488"/>
    </row>
    <row r="21918" spans="7:7" ht="15" customHeight="1">
      <c r="G21918" s="488"/>
    </row>
    <row r="21919" spans="7:7" ht="15" customHeight="1">
      <c r="G21919" s="488"/>
    </row>
    <row r="21920" spans="7:7" ht="15" customHeight="1">
      <c r="G21920" s="488"/>
    </row>
    <row r="21921" spans="7:7" ht="15" customHeight="1">
      <c r="G21921" s="488"/>
    </row>
    <row r="21922" spans="7:7" ht="15" customHeight="1">
      <c r="G21922" s="488"/>
    </row>
    <row r="21923" spans="7:7" ht="15" customHeight="1">
      <c r="G21923" s="488"/>
    </row>
    <row r="21924" spans="7:7" ht="15" customHeight="1">
      <c r="G21924" s="488"/>
    </row>
    <row r="21925" spans="7:7" ht="15" customHeight="1">
      <c r="G21925" s="488"/>
    </row>
    <row r="21926" spans="7:7" ht="15" customHeight="1">
      <c r="G21926" s="488"/>
    </row>
    <row r="21927" spans="7:7" ht="15" customHeight="1">
      <c r="G21927" s="488"/>
    </row>
    <row r="21928" spans="7:7" ht="15" customHeight="1">
      <c r="G21928" s="488"/>
    </row>
    <row r="21929" spans="7:7" ht="15" customHeight="1">
      <c r="G21929" s="488"/>
    </row>
    <row r="21930" spans="7:7" ht="15" customHeight="1">
      <c r="G21930" s="488"/>
    </row>
    <row r="21931" spans="7:7" ht="15" customHeight="1">
      <c r="G21931" s="488"/>
    </row>
    <row r="21932" spans="7:7" ht="15" customHeight="1">
      <c r="G21932" s="488"/>
    </row>
    <row r="21933" spans="7:7" ht="15" customHeight="1">
      <c r="G21933" s="488"/>
    </row>
    <row r="21934" spans="7:7" ht="15" customHeight="1">
      <c r="G21934" s="488"/>
    </row>
    <row r="21935" spans="7:7" ht="15" customHeight="1">
      <c r="G21935" s="488"/>
    </row>
    <row r="21936" spans="7:7" ht="15" customHeight="1">
      <c r="G21936" s="488"/>
    </row>
    <row r="21937" spans="7:7" ht="15" customHeight="1">
      <c r="G21937" s="488"/>
    </row>
    <row r="21938" spans="7:7" ht="15" customHeight="1">
      <c r="G21938" s="488"/>
    </row>
    <row r="21939" spans="7:7" ht="15" customHeight="1">
      <c r="G21939" s="488"/>
    </row>
    <row r="21940" spans="7:7" ht="15" customHeight="1">
      <c r="G21940" s="488"/>
    </row>
    <row r="21941" spans="7:7" ht="15" customHeight="1">
      <c r="G21941" s="488"/>
    </row>
    <row r="21942" spans="7:7" ht="15" customHeight="1">
      <c r="G21942" s="488"/>
    </row>
    <row r="21943" spans="7:7" ht="15" customHeight="1">
      <c r="G21943" s="488"/>
    </row>
    <row r="21944" spans="7:7" ht="15" customHeight="1">
      <c r="G21944" s="488"/>
    </row>
    <row r="21945" spans="7:7" ht="15" customHeight="1">
      <c r="G21945" s="488"/>
    </row>
    <row r="21946" spans="7:7" ht="15" customHeight="1">
      <c r="G21946" s="488"/>
    </row>
    <row r="21947" spans="7:7" ht="15" customHeight="1">
      <c r="G21947" s="488"/>
    </row>
    <row r="21948" spans="7:7" ht="15" customHeight="1">
      <c r="G21948" s="488"/>
    </row>
    <row r="21949" spans="7:7" ht="15" customHeight="1">
      <c r="G21949" s="488"/>
    </row>
    <row r="21950" spans="7:7" ht="15" customHeight="1">
      <c r="G21950" s="488"/>
    </row>
    <row r="21951" spans="7:7" ht="15" customHeight="1">
      <c r="G21951" s="488"/>
    </row>
    <row r="21952" spans="7:7" ht="15" customHeight="1">
      <c r="G21952" s="488"/>
    </row>
    <row r="21953" spans="7:7" ht="15" customHeight="1">
      <c r="G21953" s="488"/>
    </row>
    <row r="21954" spans="7:7" ht="15" customHeight="1">
      <c r="G21954" s="488"/>
    </row>
    <row r="21955" spans="7:7" ht="15" customHeight="1">
      <c r="G21955" s="488"/>
    </row>
    <row r="21956" spans="7:7" ht="15" customHeight="1">
      <c r="G21956" s="488"/>
    </row>
    <row r="21957" spans="7:7" ht="15" customHeight="1">
      <c r="G21957" s="488"/>
    </row>
    <row r="21958" spans="7:7" ht="15" customHeight="1">
      <c r="G21958" s="488"/>
    </row>
    <row r="21959" spans="7:7" ht="15" customHeight="1">
      <c r="G21959" s="488"/>
    </row>
    <row r="21960" spans="7:7" ht="15" customHeight="1">
      <c r="G21960" s="488"/>
    </row>
    <row r="21961" spans="7:7" ht="15" customHeight="1">
      <c r="G21961" s="488"/>
    </row>
    <row r="21962" spans="7:7" ht="15" customHeight="1">
      <c r="G21962" s="488"/>
    </row>
    <row r="21963" spans="7:7" ht="15" customHeight="1">
      <c r="G21963" s="488"/>
    </row>
    <row r="21964" spans="7:7" ht="15" customHeight="1">
      <c r="G21964" s="488"/>
    </row>
    <row r="21965" spans="7:7" ht="15" customHeight="1">
      <c r="G21965" s="488"/>
    </row>
    <row r="21966" spans="7:7" ht="15" customHeight="1">
      <c r="G21966" s="488"/>
    </row>
    <row r="21967" spans="7:7" ht="15" customHeight="1">
      <c r="G21967" s="488"/>
    </row>
    <row r="21968" spans="7:7" ht="15" customHeight="1">
      <c r="G21968" s="488"/>
    </row>
    <row r="21969" spans="7:7" ht="15" customHeight="1">
      <c r="G21969" s="488"/>
    </row>
    <row r="21970" spans="7:7" ht="15" customHeight="1">
      <c r="G21970" s="488"/>
    </row>
    <row r="21971" spans="7:7" ht="15" customHeight="1">
      <c r="G21971" s="488"/>
    </row>
    <row r="21972" spans="7:7" ht="15" customHeight="1">
      <c r="G21972" s="488"/>
    </row>
    <row r="21973" spans="7:7" ht="15" customHeight="1">
      <c r="G21973" s="488"/>
    </row>
    <row r="21974" spans="7:7" ht="15" customHeight="1">
      <c r="G21974" s="488"/>
    </row>
    <row r="21975" spans="7:7" ht="15" customHeight="1">
      <c r="G21975" s="488"/>
    </row>
    <row r="21976" spans="7:7" ht="15" customHeight="1">
      <c r="G21976" s="488"/>
    </row>
    <row r="21977" spans="7:7" ht="15" customHeight="1">
      <c r="G21977" s="488"/>
    </row>
    <row r="21978" spans="7:7" ht="15" customHeight="1">
      <c r="G21978" s="488"/>
    </row>
    <row r="21979" spans="7:7" ht="15" customHeight="1">
      <c r="G21979" s="488"/>
    </row>
    <row r="21980" spans="7:7" ht="15" customHeight="1">
      <c r="G21980" s="488"/>
    </row>
    <row r="21981" spans="7:7" ht="15" customHeight="1">
      <c r="G21981" s="488"/>
    </row>
    <row r="21982" spans="7:7" ht="15" customHeight="1">
      <c r="G21982" s="488"/>
    </row>
    <row r="21983" spans="7:7" ht="15" customHeight="1">
      <c r="G21983" s="488"/>
    </row>
    <row r="21984" spans="7:7" ht="15" customHeight="1">
      <c r="G21984" s="488"/>
    </row>
    <row r="21985" spans="7:7" ht="15" customHeight="1">
      <c r="G21985" s="488"/>
    </row>
    <row r="21986" spans="7:7" ht="15" customHeight="1">
      <c r="G21986" s="488"/>
    </row>
    <row r="21987" spans="7:7" ht="15" customHeight="1">
      <c r="G21987" s="488"/>
    </row>
    <row r="21988" spans="7:7" ht="15" customHeight="1">
      <c r="G21988" s="488"/>
    </row>
    <row r="21989" spans="7:7" ht="15" customHeight="1">
      <c r="G21989" s="488"/>
    </row>
    <row r="21990" spans="7:7" ht="15" customHeight="1">
      <c r="G21990" s="488"/>
    </row>
    <row r="21991" spans="7:7" ht="15" customHeight="1">
      <c r="G21991" s="488"/>
    </row>
    <row r="21992" spans="7:7" ht="15" customHeight="1">
      <c r="G21992" s="488"/>
    </row>
    <row r="21993" spans="7:7" ht="15" customHeight="1">
      <c r="G21993" s="488"/>
    </row>
    <row r="21994" spans="7:7" ht="15" customHeight="1">
      <c r="G21994" s="488"/>
    </row>
    <row r="21995" spans="7:7" ht="15" customHeight="1">
      <c r="G21995" s="488"/>
    </row>
    <row r="21996" spans="7:7" ht="15" customHeight="1">
      <c r="G21996" s="488"/>
    </row>
    <row r="21997" spans="7:7" ht="15" customHeight="1">
      <c r="G21997" s="488"/>
    </row>
    <row r="21998" spans="7:7" ht="15" customHeight="1">
      <c r="G21998" s="488"/>
    </row>
    <row r="21999" spans="7:7" ht="15" customHeight="1">
      <c r="G21999" s="488"/>
    </row>
    <row r="22000" spans="7:7" ht="15" customHeight="1">
      <c r="G22000" s="488"/>
    </row>
    <row r="22001" spans="7:7" ht="15" customHeight="1">
      <c r="G22001" s="488"/>
    </row>
    <row r="22002" spans="7:7" ht="15" customHeight="1">
      <c r="G22002" s="488"/>
    </row>
    <row r="22003" spans="7:7" ht="15" customHeight="1">
      <c r="G22003" s="488"/>
    </row>
    <row r="22004" spans="7:7" ht="15" customHeight="1">
      <c r="G22004" s="488"/>
    </row>
    <row r="22005" spans="7:7" ht="15" customHeight="1">
      <c r="G22005" s="488"/>
    </row>
    <row r="22006" spans="7:7" ht="15" customHeight="1">
      <c r="G22006" s="488"/>
    </row>
    <row r="22007" spans="7:7" ht="15" customHeight="1">
      <c r="G22007" s="488"/>
    </row>
    <row r="22008" spans="7:7" ht="15" customHeight="1">
      <c r="G22008" s="488"/>
    </row>
    <row r="22009" spans="7:7" ht="15" customHeight="1">
      <c r="G22009" s="488"/>
    </row>
    <row r="22010" spans="7:7" ht="15" customHeight="1">
      <c r="G22010" s="488"/>
    </row>
    <row r="22011" spans="7:7" ht="15" customHeight="1">
      <c r="G22011" s="488"/>
    </row>
    <row r="22012" spans="7:7" ht="15" customHeight="1">
      <c r="G22012" s="488"/>
    </row>
    <row r="22013" spans="7:7" ht="15" customHeight="1">
      <c r="G22013" s="488"/>
    </row>
    <row r="22014" spans="7:7" ht="15" customHeight="1">
      <c r="G22014" s="488"/>
    </row>
    <row r="22015" spans="7:7" ht="15" customHeight="1">
      <c r="G22015" s="488"/>
    </row>
    <row r="22016" spans="7:7" ht="15" customHeight="1">
      <c r="G22016" s="488"/>
    </row>
    <row r="22017" spans="7:7" ht="15" customHeight="1">
      <c r="G22017" s="488"/>
    </row>
    <row r="22018" spans="7:7" ht="15" customHeight="1">
      <c r="G22018" s="488"/>
    </row>
    <row r="22019" spans="7:7" ht="15" customHeight="1">
      <c r="G22019" s="488"/>
    </row>
    <row r="22020" spans="7:7" ht="15" customHeight="1">
      <c r="G22020" s="488"/>
    </row>
    <row r="22021" spans="7:7" ht="15" customHeight="1">
      <c r="G22021" s="488"/>
    </row>
    <row r="22022" spans="7:7" ht="15" customHeight="1">
      <c r="G22022" s="488"/>
    </row>
    <row r="22023" spans="7:7" ht="15" customHeight="1">
      <c r="G22023" s="488"/>
    </row>
    <row r="22024" spans="7:7" ht="15" customHeight="1">
      <c r="G22024" s="488"/>
    </row>
    <row r="22025" spans="7:7" ht="15" customHeight="1">
      <c r="G22025" s="488"/>
    </row>
    <row r="22026" spans="7:7" ht="15" customHeight="1">
      <c r="G22026" s="488"/>
    </row>
    <row r="22027" spans="7:7" ht="15" customHeight="1">
      <c r="G22027" s="488"/>
    </row>
    <row r="22028" spans="7:7" ht="15" customHeight="1">
      <c r="G22028" s="488"/>
    </row>
    <row r="22029" spans="7:7" ht="15" customHeight="1">
      <c r="G22029" s="488"/>
    </row>
    <row r="22030" spans="7:7" ht="15" customHeight="1">
      <c r="G22030" s="488"/>
    </row>
    <row r="22031" spans="7:7" ht="15" customHeight="1">
      <c r="G22031" s="488"/>
    </row>
    <row r="22032" spans="7:7" ht="15" customHeight="1">
      <c r="G22032" s="488"/>
    </row>
    <row r="22033" spans="7:7" ht="15" customHeight="1">
      <c r="G22033" s="488"/>
    </row>
    <row r="22034" spans="7:7" ht="15" customHeight="1">
      <c r="G22034" s="488"/>
    </row>
    <row r="22035" spans="7:7" ht="15" customHeight="1">
      <c r="G22035" s="488"/>
    </row>
    <row r="22036" spans="7:7" ht="15" customHeight="1">
      <c r="G22036" s="488"/>
    </row>
    <row r="22037" spans="7:7" ht="15" customHeight="1">
      <c r="G22037" s="488"/>
    </row>
    <row r="22038" spans="7:7" ht="15" customHeight="1">
      <c r="G22038" s="488"/>
    </row>
    <row r="22039" spans="7:7" ht="15" customHeight="1">
      <c r="G22039" s="488"/>
    </row>
    <row r="22040" spans="7:7" ht="15" customHeight="1">
      <c r="G22040" s="488"/>
    </row>
    <row r="22041" spans="7:7" ht="15" customHeight="1">
      <c r="G22041" s="488"/>
    </row>
    <row r="22042" spans="7:7" ht="15" customHeight="1">
      <c r="G22042" s="488"/>
    </row>
    <row r="22043" spans="7:7" ht="15" customHeight="1">
      <c r="G22043" s="488"/>
    </row>
    <row r="22044" spans="7:7" ht="15" customHeight="1">
      <c r="G22044" s="488"/>
    </row>
    <row r="22045" spans="7:7" ht="15" customHeight="1">
      <c r="G22045" s="488"/>
    </row>
    <row r="22046" spans="7:7" ht="15" customHeight="1">
      <c r="G22046" s="488"/>
    </row>
    <row r="22047" spans="7:7" ht="15" customHeight="1">
      <c r="G22047" s="488"/>
    </row>
    <row r="22048" spans="7:7" ht="15" customHeight="1">
      <c r="G22048" s="488"/>
    </row>
    <row r="22049" spans="7:7" ht="15" customHeight="1">
      <c r="G22049" s="488"/>
    </row>
    <row r="22050" spans="7:7" ht="15" customHeight="1">
      <c r="G22050" s="488"/>
    </row>
    <row r="22051" spans="7:7" ht="15" customHeight="1">
      <c r="G22051" s="488"/>
    </row>
    <row r="22052" spans="7:7" ht="15" customHeight="1">
      <c r="G22052" s="488"/>
    </row>
    <row r="22053" spans="7:7" ht="15" customHeight="1">
      <c r="G22053" s="488"/>
    </row>
    <row r="22054" spans="7:7" ht="15" customHeight="1">
      <c r="G22054" s="488"/>
    </row>
    <row r="22055" spans="7:7" ht="15" customHeight="1">
      <c r="G22055" s="488"/>
    </row>
    <row r="22056" spans="7:7" ht="15" customHeight="1">
      <c r="G22056" s="488"/>
    </row>
    <row r="22057" spans="7:7" ht="15" customHeight="1">
      <c r="G22057" s="488"/>
    </row>
    <row r="22058" spans="7:7" ht="15" customHeight="1">
      <c r="G22058" s="488"/>
    </row>
    <row r="22059" spans="7:7" ht="15" customHeight="1">
      <c r="G22059" s="488"/>
    </row>
    <row r="22060" spans="7:7" ht="15" customHeight="1">
      <c r="G22060" s="488"/>
    </row>
    <row r="22061" spans="7:7" ht="15" customHeight="1">
      <c r="G22061" s="488"/>
    </row>
    <row r="22062" spans="7:7" ht="15" customHeight="1">
      <c r="G22062" s="488"/>
    </row>
    <row r="22063" spans="7:7" ht="15" customHeight="1">
      <c r="G22063" s="488"/>
    </row>
    <row r="22064" spans="7:7" ht="15" customHeight="1">
      <c r="G22064" s="488"/>
    </row>
    <row r="22065" spans="7:7" ht="15" customHeight="1">
      <c r="G22065" s="488"/>
    </row>
    <row r="22066" spans="7:7" ht="15" customHeight="1">
      <c r="G22066" s="488"/>
    </row>
    <row r="22067" spans="7:7" ht="15" customHeight="1">
      <c r="G22067" s="488"/>
    </row>
    <row r="22068" spans="7:7" ht="15" customHeight="1">
      <c r="G22068" s="488"/>
    </row>
    <row r="22069" spans="7:7" ht="15" customHeight="1">
      <c r="G22069" s="488"/>
    </row>
    <row r="22070" spans="7:7" ht="15" customHeight="1">
      <c r="G22070" s="488"/>
    </row>
    <row r="22071" spans="7:7" ht="15" customHeight="1">
      <c r="G22071" s="488"/>
    </row>
    <row r="22072" spans="7:7" ht="15" customHeight="1">
      <c r="G22072" s="488"/>
    </row>
    <row r="22073" spans="7:7" ht="15" customHeight="1">
      <c r="G22073" s="488"/>
    </row>
    <row r="22074" spans="7:7" ht="15" customHeight="1">
      <c r="G22074" s="488"/>
    </row>
    <row r="22075" spans="7:7" ht="15" customHeight="1">
      <c r="G22075" s="488"/>
    </row>
    <row r="22076" spans="7:7" ht="15" customHeight="1">
      <c r="G22076" s="488"/>
    </row>
    <row r="22077" spans="7:7" ht="15" customHeight="1">
      <c r="G22077" s="488"/>
    </row>
    <row r="22078" spans="7:7" ht="15" customHeight="1">
      <c r="G22078" s="488"/>
    </row>
    <row r="22079" spans="7:7" ht="15" customHeight="1">
      <c r="G22079" s="488"/>
    </row>
    <row r="22080" spans="7:7" ht="15" customHeight="1">
      <c r="G22080" s="488"/>
    </row>
    <row r="22081" spans="7:7" ht="15" customHeight="1">
      <c r="G22081" s="488"/>
    </row>
    <row r="22082" spans="7:7" ht="15" customHeight="1">
      <c r="G22082" s="488"/>
    </row>
    <row r="22083" spans="7:7" ht="15" customHeight="1">
      <c r="G22083" s="488"/>
    </row>
    <row r="22084" spans="7:7" ht="15" customHeight="1">
      <c r="G22084" s="488"/>
    </row>
    <row r="22085" spans="7:7" ht="15" customHeight="1">
      <c r="G22085" s="488"/>
    </row>
    <row r="22086" spans="7:7" ht="15" customHeight="1">
      <c r="G22086" s="488"/>
    </row>
    <row r="22087" spans="7:7" ht="15" customHeight="1">
      <c r="G22087" s="488"/>
    </row>
    <row r="22088" spans="7:7" ht="15" customHeight="1">
      <c r="G22088" s="488"/>
    </row>
    <row r="22089" spans="7:7" ht="15" customHeight="1">
      <c r="G22089" s="488"/>
    </row>
    <row r="22090" spans="7:7" ht="15" customHeight="1">
      <c r="G22090" s="488"/>
    </row>
    <row r="22091" spans="7:7" ht="15" customHeight="1">
      <c r="G22091" s="488"/>
    </row>
    <row r="22092" spans="7:7" ht="15" customHeight="1">
      <c r="G22092" s="488"/>
    </row>
    <row r="22093" spans="7:7" ht="15" customHeight="1">
      <c r="G22093" s="488"/>
    </row>
    <row r="22094" spans="7:7" ht="15" customHeight="1">
      <c r="G22094" s="488"/>
    </row>
    <row r="22095" spans="7:7" ht="15" customHeight="1">
      <c r="G22095" s="488"/>
    </row>
    <row r="22096" spans="7:7" ht="15" customHeight="1">
      <c r="G22096" s="488"/>
    </row>
    <row r="22097" spans="7:7" ht="15" customHeight="1">
      <c r="G22097" s="488"/>
    </row>
    <row r="22098" spans="7:7" ht="15" customHeight="1">
      <c r="G22098" s="488"/>
    </row>
    <row r="22099" spans="7:7" ht="15" customHeight="1">
      <c r="G22099" s="488"/>
    </row>
    <row r="22100" spans="7:7" ht="15" customHeight="1">
      <c r="G22100" s="488"/>
    </row>
    <row r="22101" spans="7:7" ht="15" customHeight="1">
      <c r="G22101" s="488"/>
    </row>
    <row r="22102" spans="7:7" ht="15" customHeight="1">
      <c r="G22102" s="488"/>
    </row>
    <row r="22103" spans="7:7" ht="15" customHeight="1">
      <c r="G22103" s="488"/>
    </row>
    <row r="22104" spans="7:7" ht="15" customHeight="1">
      <c r="G22104" s="488"/>
    </row>
    <row r="22105" spans="7:7" ht="15" customHeight="1">
      <c r="G22105" s="488"/>
    </row>
    <row r="22106" spans="7:7" ht="15" customHeight="1">
      <c r="G22106" s="488"/>
    </row>
    <row r="22107" spans="7:7" ht="15" customHeight="1">
      <c r="G22107" s="488"/>
    </row>
    <row r="22108" spans="7:7" ht="15" customHeight="1">
      <c r="G22108" s="488"/>
    </row>
    <row r="22109" spans="7:7" ht="15" customHeight="1">
      <c r="G22109" s="488"/>
    </row>
    <row r="22110" spans="7:7" ht="15" customHeight="1">
      <c r="G22110" s="488"/>
    </row>
    <row r="22111" spans="7:7" ht="15" customHeight="1">
      <c r="G22111" s="488"/>
    </row>
    <row r="22112" spans="7:7" ht="15" customHeight="1">
      <c r="G22112" s="488"/>
    </row>
    <row r="22113" spans="7:7" ht="15" customHeight="1">
      <c r="G22113" s="488"/>
    </row>
    <row r="22114" spans="7:7" ht="15" customHeight="1">
      <c r="G22114" s="488"/>
    </row>
    <row r="22115" spans="7:7" ht="15" customHeight="1">
      <c r="G22115" s="488"/>
    </row>
    <row r="22116" spans="7:7" ht="15" customHeight="1">
      <c r="G22116" s="488"/>
    </row>
    <row r="22117" spans="7:7" ht="15" customHeight="1">
      <c r="G22117" s="488"/>
    </row>
    <row r="22118" spans="7:7" ht="15" customHeight="1">
      <c r="G22118" s="488"/>
    </row>
    <row r="22119" spans="7:7" ht="15" customHeight="1">
      <c r="G22119" s="488"/>
    </row>
    <row r="22120" spans="7:7" ht="15" customHeight="1">
      <c r="G22120" s="488"/>
    </row>
    <row r="22121" spans="7:7" ht="15" customHeight="1">
      <c r="G22121" s="488"/>
    </row>
    <row r="22122" spans="7:7" ht="15" customHeight="1">
      <c r="G22122" s="488"/>
    </row>
    <row r="22123" spans="7:7" ht="15" customHeight="1">
      <c r="G22123" s="488"/>
    </row>
    <row r="22124" spans="7:7" ht="15" customHeight="1">
      <c r="G22124" s="488"/>
    </row>
    <row r="22125" spans="7:7" ht="15" customHeight="1">
      <c r="G22125" s="488"/>
    </row>
    <row r="22126" spans="7:7" ht="15" customHeight="1">
      <c r="G22126" s="488"/>
    </row>
    <row r="22127" spans="7:7" ht="15" customHeight="1">
      <c r="G22127" s="488"/>
    </row>
    <row r="22128" spans="7:7" ht="15" customHeight="1">
      <c r="G22128" s="488"/>
    </row>
    <row r="22129" spans="7:7" ht="15" customHeight="1">
      <c r="G22129" s="488"/>
    </row>
    <row r="22130" spans="7:7" ht="15" customHeight="1">
      <c r="G22130" s="488"/>
    </row>
    <row r="22131" spans="7:7" ht="15" customHeight="1">
      <c r="G22131" s="488"/>
    </row>
    <row r="22132" spans="7:7" ht="15" customHeight="1">
      <c r="G22132" s="488"/>
    </row>
    <row r="22133" spans="7:7" ht="15" customHeight="1">
      <c r="G22133" s="488"/>
    </row>
    <row r="22134" spans="7:7" ht="15" customHeight="1">
      <c r="G22134" s="488"/>
    </row>
    <row r="22135" spans="7:7" ht="15" customHeight="1">
      <c r="G22135" s="488"/>
    </row>
    <row r="22136" spans="7:7" ht="15" customHeight="1">
      <c r="G22136" s="488"/>
    </row>
    <row r="22137" spans="7:7" ht="15" customHeight="1">
      <c r="G22137" s="488"/>
    </row>
    <row r="22138" spans="7:7" ht="15" customHeight="1">
      <c r="G22138" s="488"/>
    </row>
    <row r="22139" spans="7:7" ht="15" customHeight="1">
      <c r="G22139" s="488"/>
    </row>
    <row r="22140" spans="7:7" ht="15" customHeight="1">
      <c r="G22140" s="488"/>
    </row>
    <row r="22141" spans="7:7" ht="15" customHeight="1">
      <c r="G22141" s="488"/>
    </row>
    <row r="22142" spans="7:7" ht="15" customHeight="1">
      <c r="G22142" s="488"/>
    </row>
    <row r="22143" spans="7:7" ht="15" customHeight="1">
      <c r="G22143" s="488"/>
    </row>
    <row r="22144" spans="7:7" ht="15" customHeight="1">
      <c r="G22144" s="488"/>
    </row>
    <row r="22145" spans="7:7" ht="15" customHeight="1">
      <c r="G22145" s="488"/>
    </row>
    <row r="22146" spans="7:7" ht="15" customHeight="1">
      <c r="G22146" s="488"/>
    </row>
    <row r="22147" spans="7:7" ht="15" customHeight="1">
      <c r="G22147" s="488"/>
    </row>
    <row r="22148" spans="7:7" ht="15" customHeight="1">
      <c r="G22148" s="488"/>
    </row>
    <row r="22149" spans="7:7" ht="15" customHeight="1">
      <c r="G22149" s="488"/>
    </row>
    <row r="22150" spans="7:7" ht="15" customHeight="1">
      <c r="G22150" s="488"/>
    </row>
    <row r="22151" spans="7:7" ht="15" customHeight="1">
      <c r="G22151" s="488"/>
    </row>
    <row r="22152" spans="7:7" ht="15" customHeight="1">
      <c r="G22152" s="488"/>
    </row>
    <row r="22153" spans="7:7" ht="15" customHeight="1">
      <c r="G22153" s="488"/>
    </row>
    <row r="22154" spans="7:7" ht="15" customHeight="1">
      <c r="G22154" s="488"/>
    </row>
    <row r="22155" spans="7:7" ht="15" customHeight="1">
      <c r="G22155" s="488"/>
    </row>
    <row r="22156" spans="7:7" ht="15" customHeight="1">
      <c r="G22156" s="488"/>
    </row>
    <row r="22157" spans="7:7" ht="15" customHeight="1">
      <c r="G22157" s="488"/>
    </row>
    <row r="22158" spans="7:7" ht="15" customHeight="1">
      <c r="G22158" s="488"/>
    </row>
    <row r="22159" spans="7:7" ht="15" customHeight="1">
      <c r="G22159" s="488"/>
    </row>
    <row r="22160" spans="7:7" ht="15" customHeight="1">
      <c r="G22160" s="488"/>
    </row>
    <row r="22161" spans="7:7" ht="15" customHeight="1">
      <c r="G22161" s="488"/>
    </row>
    <row r="22162" spans="7:7" ht="15" customHeight="1">
      <c r="G22162" s="488"/>
    </row>
    <row r="22163" spans="7:7" ht="15" customHeight="1">
      <c r="G22163" s="488"/>
    </row>
    <row r="22164" spans="7:7" ht="15" customHeight="1">
      <c r="G22164" s="488"/>
    </row>
    <row r="22165" spans="7:7" ht="15" customHeight="1">
      <c r="G22165" s="488"/>
    </row>
    <row r="22166" spans="7:7" ht="15" customHeight="1">
      <c r="G22166" s="488"/>
    </row>
    <row r="22167" spans="7:7" ht="15" customHeight="1">
      <c r="G22167" s="488"/>
    </row>
    <row r="22168" spans="7:7" ht="15" customHeight="1">
      <c r="G22168" s="488"/>
    </row>
    <row r="22169" spans="7:7" ht="15" customHeight="1">
      <c r="G22169" s="488"/>
    </row>
    <row r="22170" spans="7:7" ht="15" customHeight="1">
      <c r="G22170" s="488"/>
    </row>
    <row r="22171" spans="7:7" ht="15" customHeight="1">
      <c r="G22171" s="488"/>
    </row>
    <row r="22172" spans="7:7" ht="15" customHeight="1">
      <c r="G22172" s="488"/>
    </row>
    <row r="22173" spans="7:7" ht="15" customHeight="1">
      <c r="G22173" s="488"/>
    </row>
    <row r="22174" spans="7:7" ht="15" customHeight="1">
      <c r="G22174" s="488"/>
    </row>
    <row r="22175" spans="7:7" ht="15" customHeight="1">
      <c r="G22175" s="488"/>
    </row>
    <row r="22176" spans="7:7" ht="15" customHeight="1">
      <c r="G22176" s="488"/>
    </row>
    <row r="22177" spans="7:7" ht="15" customHeight="1">
      <c r="G22177" s="488"/>
    </row>
    <row r="22178" spans="7:7" ht="15" customHeight="1">
      <c r="G22178" s="488"/>
    </row>
    <row r="22179" spans="7:7" ht="15" customHeight="1">
      <c r="G22179" s="488"/>
    </row>
    <row r="22180" spans="7:7" ht="15" customHeight="1">
      <c r="G22180" s="488"/>
    </row>
    <row r="22181" spans="7:7" ht="15" customHeight="1">
      <c r="G22181" s="488"/>
    </row>
    <row r="22182" spans="7:7" ht="15" customHeight="1">
      <c r="G22182" s="488"/>
    </row>
    <row r="22183" spans="7:7" ht="15" customHeight="1">
      <c r="G22183" s="488"/>
    </row>
    <row r="22184" spans="7:7" ht="15" customHeight="1">
      <c r="G22184" s="488"/>
    </row>
    <row r="22185" spans="7:7" ht="15" customHeight="1">
      <c r="G22185" s="488"/>
    </row>
    <row r="22186" spans="7:7" ht="15" customHeight="1">
      <c r="G22186" s="488"/>
    </row>
    <row r="22187" spans="7:7" ht="15" customHeight="1">
      <c r="G22187" s="488"/>
    </row>
    <row r="22188" spans="7:7" ht="15" customHeight="1">
      <c r="G22188" s="488"/>
    </row>
    <row r="22189" spans="7:7" ht="15" customHeight="1">
      <c r="G22189" s="488"/>
    </row>
    <row r="22190" spans="7:7" ht="15" customHeight="1">
      <c r="G22190" s="488"/>
    </row>
    <row r="22191" spans="7:7" ht="15" customHeight="1">
      <c r="G22191" s="488"/>
    </row>
    <row r="22192" spans="7:7" ht="15" customHeight="1">
      <c r="G22192" s="488"/>
    </row>
    <row r="22193" spans="7:7" ht="15" customHeight="1">
      <c r="G22193" s="488"/>
    </row>
    <row r="22194" spans="7:7" ht="15" customHeight="1">
      <c r="G22194" s="488"/>
    </row>
    <row r="22195" spans="7:7" ht="15" customHeight="1">
      <c r="G22195" s="488"/>
    </row>
    <row r="22196" spans="7:7" ht="15" customHeight="1">
      <c r="G22196" s="488"/>
    </row>
    <row r="22197" spans="7:7" ht="15" customHeight="1">
      <c r="G22197" s="488"/>
    </row>
    <row r="22198" spans="7:7" ht="15" customHeight="1">
      <c r="G22198" s="488"/>
    </row>
    <row r="22199" spans="7:7" ht="15" customHeight="1">
      <c r="G22199" s="488"/>
    </row>
    <row r="22200" spans="7:7" ht="15" customHeight="1">
      <c r="G22200" s="488"/>
    </row>
    <row r="22201" spans="7:7" ht="15" customHeight="1">
      <c r="G22201" s="488"/>
    </row>
    <row r="22202" spans="7:7" ht="15" customHeight="1">
      <c r="G22202" s="488"/>
    </row>
    <row r="22203" spans="7:7" ht="15" customHeight="1">
      <c r="G22203" s="488"/>
    </row>
    <row r="22204" spans="7:7" ht="15" customHeight="1">
      <c r="G22204" s="488"/>
    </row>
    <row r="22205" spans="7:7" ht="15" customHeight="1">
      <c r="G22205" s="488"/>
    </row>
    <row r="22206" spans="7:7" ht="15" customHeight="1">
      <c r="G22206" s="488"/>
    </row>
    <row r="22207" spans="7:7" ht="15" customHeight="1">
      <c r="G22207" s="488"/>
    </row>
    <row r="22208" spans="7:7" ht="15" customHeight="1">
      <c r="G22208" s="488"/>
    </row>
    <row r="22209" spans="7:7" ht="15" customHeight="1">
      <c r="G22209" s="488"/>
    </row>
    <row r="22210" spans="7:7" ht="15" customHeight="1">
      <c r="G22210" s="488"/>
    </row>
    <row r="22211" spans="7:7" ht="15" customHeight="1">
      <c r="G22211" s="488"/>
    </row>
    <row r="22212" spans="7:7" ht="15" customHeight="1">
      <c r="G22212" s="488"/>
    </row>
    <row r="22213" spans="7:7" ht="15" customHeight="1">
      <c r="G22213" s="488"/>
    </row>
    <row r="22214" spans="7:7" ht="15" customHeight="1">
      <c r="G22214" s="488"/>
    </row>
    <row r="22215" spans="7:7" ht="15" customHeight="1">
      <c r="G22215" s="488"/>
    </row>
    <row r="22216" spans="7:7" ht="15" customHeight="1">
      <c r="G22216" s="488"/>
    </row>
    <row r="22217" spans="7:7" ht="15" customHeight="1">
      <c r="G22217" s="488"/>
    </row>
    <row r="22218" spans="7:7" ht="15" customHeight="1">
      <c r="G22218" s="488"/>
    </row>
    <row r="22219" spans="7:7" ht="15" customHeight="1">
      <c r="G22219" s="488"/>
    </row>
    <row r="22220" spans="7:7" ht="15" customHeight="1">
      <c r="G22220" s="488"/>
    </row>
    <row r="22221" spans="7:7" ht="15" customHeight="1">
      <c r="G22221" s="488"/>
    </row>
    <row r="22222" spans="7:7" ht="15" customHeight="1">
      <c r="G22222" s="488"/>
    </row>
    <row r="22223" spans="7:7" ht="15" customHeight="1">
      <c r="G22223" s="488"/>
    </row>
    <row r="22224" spans="7:7" ht="15" customHeight="1">
      <c r="G22224" s="488"/>
    </row>
    <row r="22225" spans="7:7" ht="15" customHeight="1">
      <c r="G22225" s="488"/>
    </row>
    <row r="22226" spans="7:7" ht="15" customHeight="1">
      <c r="G22226" s="488"/>
    </row>
    <row r="22227" spans="7:7" ht="15" customHeight="1">
      <c r="G22227" s="488"/>
    </row>
    <row r="22228" spans="7:7" ht="15" customHeight="1">
      <c r="G22228" s="488"/>
    </row>
    <row r="22229" spans="7:7" ht="15" customHeight="1">
      <c r="G22229" s="488"/>
    </row>
    <row r="22230" spans="7:7" ht="15" customHeight="1">
      <c r="G22230" s="488"/>
    </row>
    <row r="22231" spans="7:7" ht="15" customHeight="1">
      <c r="G22231" s="488"/>
    </row>
    <row r="22232" spans="7:7" ht="15" customHeight="1">
      <c r="G22232" s="488"/>
    </row>
    <row r="22233" spans="7:7" ht="15" customHeight="1">
      <c r="G22233" s="488"/>
    </row>
    <row r="22234" spans="7:7" ht="15" customHeight="1">
      <c r="G22234" s="488"/>
    </row>
    <row r="22235" spans="7:7" ht="15" customHeight="1">
      <c r="G22235" s="488"/>
    </row>
    <row r="22236" spans="7:7" ht="15" customHeight="1">
      <c r="G22236" s="488"/>
    </row>
    <row r="22237" spans="7:7" ht="15" customHeight="1">
      <c r="G22237" s="488"/>
    </row>
    <row r="22238" spans="7:7" ht="15" customHeight="1">
      <c r="G22238" s="488"/>
    </row>
    <row r="22239" spans="7:7" ht="15" customHeight="1">
      <c r="G22239" s="488"/>
    </row>
    <row r="22240" spans="7:7" ht="15" customHeight="1">
      <c r="G22240" s="488"/>
    </row>
    <row r="22241" spans="7:7" ht="15" customHeight="1">
      <c r="G22241" s="488"/>
    </row>
    <row r="22242" spans="7:7" ht="15" customHeight="1">
      <c r="G22242" s="488"/>
    </row>
    <row r="22243" spans="7:7" ht="15" customHeight="1">
      <c r="G22243" s="488"/>
    </row>
    <row r="22244" spans="7:7" ht="15" customHeight="1">
      <c r="G22244" s="488"/>
    </row>
    <row r="22245" spans="7:7" ht="15" customHeight="1">
      <c r="G22245" s="488"/>
    </row>
    <row r="22246" spans="7:7" ht="15" customHeight="1">
      <c r="G22246" s="488"/>
    </row>
    <row r="22247" spans="7:7" ht="15" customHeight="1">
      <c r="G22247" s="488"/>
    </row>
    <row r="22248" spans="7:7" ht="15" customHeight="1">
      <c r="G22248" s="488"/>
    </row>
    <row r="22249" spans="7:7" ht="15" customHeight="1">
      <c r="G22249" s="488"/>
    </row>
    <row r="22250" spans="7:7" ht="15" customHeight="1">
      <c r="G22250" s="488"/>
    </row>
    <row r="22251" spans="7:7" ht="15" customHeight="1">
      <c r="G22251" s="488"/>
    </row>
    <row r="22252" spans="7:7" ht="15" customHeight="1">
      <c r="G22252" s="488"/>
    </row>
    <row r="22253" spans="7:7" ht="15" customHeight="1">
      <c r="G22253" s="488"/>
    </row>
    <row r="22254" spans="7:7" ht="15" customHeight="1">
      <c r="G22254" s="488"/>
    </row>
    <row r="22255" spans="7:7" ht="15" customHeight="1">
      <c r="G22255" s="488"/>
    </row>
    <row r="22256" spans="7:7" ht="15" customHeight="1">
      <c r="G22256" s="488"/>
    </row>
    <row r="22257" spans="7:7" ht="15" customHeight="1">
      <c r="G22257" s="488"/>
    </row>
    <row r="22258" spans="7:7" ht="15" customHeight="1">
      <c r="G22258" s="488"/>
    </row>
    <row r="22259" spans="7:7" ht="15" customHeight="1">
      <c r="G22259" s="488"/>
    </row>
    <row r="22260" spans="7:7" ht="15" customHeight="1">
      <c r="G22260" s="488"/>
    </row>
    <row r="22261" spans="7:7" ht="15" customHeight="1">
      <c r="G22261" s="488"/>
    </row>
    <row r="22262" spans="7:7" ht="15" customHeight="1">
      <c r="G22262" s="488"/>
    </row>
    <row r="22263" spans="7:7" ht="15" customHeight="1">
      <c r="G22263" s="488"/>
    </row>
    <row r="22264" spans="7:7" ht="15" customHeight="1">
      <c r="G22264" s="488"/>
    </row>
    <row r="22265" spans="7:7" ht="15" customHeight="1">
      <c r="G22265" s="488"/>
    </row>
    <row r="22266" spans="7:7" ht="15" customHeight="1">
      <c r="G22266" s="488"/>
    </row>
    <row r="22267" spans="7:7" ht="15" customHeight="1">
      <c r="G22267" s="488"/>
    </row>
    <row r="22268" spans="7:7" ht="15" customHeight="1">
      <c r="G22268" s="488"/>
    </row>
    <row r="22269" spans="7:7" ht="15" customHeight="1">
      <c r="G22269" s="488"/>
    </row>
    <row r="22270" spans="7:7" ht="15" customHeight="1">
      <c r="G22270" s="488"/>
    </row>
    <row r="22271" spans="7:7" ht="15" customHeight="1">
      <c r="G22271" s="488"/>
    </row>
    <row r="22272" spans="7:7" ht="15" customHeight="1">
      <c r="G22272" s="488"/>
    </row>
    <row r="22273" spans="7:7" ht="15" customHeight="1">
      <c r="G22273" s="488"/>
    </row>
    <row r="22274" spans="7:7" ht="15" customHeight="1">
      <c r="G22274" s="488"/>
    </row>
    <row r="22275" spans="7:7" ht="15" customHeight="1">
      <c r="G22275" s="488"/>
    </row>
    <row r="22276" spans="7:7" ht="15" customHeight="1">
      <c r="G22276" s="488"/>
    </row>
    <row r="22277" spans="7:7" ht="15" customHeight="1">
      <c r="G22277" s="488"/>
    </row>
    <row r="22278" spans="7:7" ht="15" customHeight="1">
      <c r="G22278" s="488"/>
    </row>
    <row r="22279" spans="7:7" ht="15" customHeight="1">
      <c r="G22279" s="488"/>
    </row>
    <row r="22280" spans="7:7" ht="15" customHeight="1">
      <c r="G22280" s="488"/>
    </row>
    <row r="22281" spans="7:7" ht="15" customHeight="1">
      <c r="G22281" s="488"/>
    </row>
    <row r="22282" spans="7:7" ht="15" customHeight="1">
      <c r="G22282" s="488"/>
    </row>
    <row r="22283" spans="7:7" ht="15" customHeight="1">
      <c r="G22283" s="488"/>
    </row>
    <row r="22284" spans="7:7" ht="15" customHeight="1">
      <c r="G22284" s="488"/>
    </row>
    <row r="22285" spans="7:7" ht="15" customHeight="1">
      <c r="G22285" s="488"/>
    </row>
    <row r="22286" spans="7:7" ht="15" customHeight="1">
      <c r="G22286" s="488"/>
    </row>
    <row r="22287" spans="7:7" ht="15" customHeight="1">
      <c r="G22287" s="488"/>
    </row>
    <row r="22288" spans="7:7" ht="15" customHeight="1">
      <c r="G22288" s="488"/>
    </row>
    <row r="22289" spans="7:7" ht="15" customHeight="1">
      <c r="G22289" s="488"/>
    </row>
    <row r="22290" spans="7:7" ht="15" customHeight="1">
      <c r="G22290" s="488"/>
    </row>
    <row r="22291" spans="7:7" ht="15" customHeight="1">
      <c r="G22291" s="488"/>
    </row>
    <row r="22292" spans="7:7" ht="15" customHeight="1">
      <c r="G22292" s="488"/>
    </row>
    <row r="22293" spans="7:7" ht="15" customHeight="1">
      <c r="G22293" s="488"/>
    </row>
    <row r="22294" spans="7:7" ht="15" customHeight="1">
      <c r="G22294" s="488"/>
    </row>
    <row r="22295" spans="7:7" ht="15" customHeight="1">
      <c r="G22295" s="488"/>
    </row>
    <row r="22296" spans="7:7" ht="15" customHeight="1">
      <c r="G22296" s="488"/>
    </row>
    <row r="22297" spans="7:7" ht="15" customHeight="1">
      <c r="G22297" s="488"/>
    </row>
    <row r="22298" spans="7:7" ht="15" customHeight="1">
      <c r="G22298" s="488"/>
    </row>
    <row r="22299" spans="7:7" ht="15" customHeight="1">
      <c r="G22299" s="488"/>
    </row>
    <row r="22300" spans="7:7" ht="15" customHeight="1">
      <c r="G22300" s="488"/>
    </row>
    <row r="22301" spans="7:7" ht="15" customHeight="1">
      <c r="G22301" s="488"/>
    </row>
    <row r="22302" spans="7:7" ht="15" customHeight="1">
      <c r="G22302" s="488"/>
    </row>
    <row r="22303" spans="7:7" ht="15" customHeight="1">
      <c r="G22303" s="488"/>
    </row>
    <row r="22304" spans="7:7" ht="15" customHeight="1">
      <c r="G22304" s="488"/>
    </row>
    <row r="22305" spans="7:7" ht="15" customHeight="1">
      <c r="G22305" s="488"/>
    </row>
    <row r="22306" spans="7:7" ht="15" customHeight="1">
      <c r="G22306" s="488"/>
    </row>
    <row r="22307" spans="7:7" ht="15" customHeight="1">
      <c r="G22307" s="488"/>
    </row>
    <row r="22308" spans="7:7" ht="15" customHeight="1">
      <c r="G22308" s="488"/>
    </row>
    <row r="22309" spans="7:7" ht="15" customHeight="1">
      <c r="G22309" s="488"/>
    </row>
    <row r="22310" spans="7:7" ht="15" customHeight="1">
      <c r="G22310" s="488"/>
    </row>
    <row r="22311" spans="7:7" ht="15" customHeight="1">
      <c r="G22311" s="488"/>
    </row>
    <row r="22312" spans="7:7" ht="15" customHeight="1">
      <c r="G22312" s="488"/>
    </row>
    <row r="22313" spans="7:7" ht="15" customHeight="1">
      <c r="G22313" s="488"/>
    </row>
    <row r="22314" spans="7:7" ht="15" customHeight="1">
      <c r="G22314" s="488"/>
    </row>
    <row r="22315" spans="7:7" ht="15" customHeight="1">
      <c r="G22315" s="488"/>
    </row>
    <row r="22316" spans="7:7" ht="15" customHeight="1">
      <c r="G22316" s="488"/>
    </row>
    <row r="22317" spans="7:7" ht="15" customHeight="1">
      <c r="G22317" s="488"/>
    </row>
    <row r="22318" spans="7:7" ht="15" customHeight="1">
      <c r="G22318" s="488"/>
    </row>
    <row r="22319" spans="7:7" ht="15" customHeight="1">
      <c r="G22319" s="488"/>
    </row>
    <row r="22320" spans="7:7" ht="15" customHeight="1">
      <c r="G22320" s="488"/>
    </row>
    <row r="22321" spans="7:7" ht="15" customHeight="1">
      <c r="G22321" s="488"/>
    </row>
    <row r="22322" spans="7:7" ht="15" customHeight="1">
      <c r="G22322" s="488"/>
    </row>
    <row r="22323" spans="7:7" ht="15" customHeight="1">
      <c r="G22323" s="488"/>
    </row>
    <row r="22324" spans="7:7" ht="15" customHeight="1">
      <c r="G22324" s="488"/>
    </row>
    <row r="22325" spans="7:7" ht="15" customHeight="1">
      <c r="G22325" s="488"/>
    </row>
    <row r="22326" spans="7:7" ht="15" customHeight="1">
      <c r="G22326" s="488"/>
    </row>
    <row r="22327" spans="7:7" ht="15" customHeight="1">
      <c r="G22327" s="488"/>
    </row>
    <row r="22328" spans="7:7" ht="15" customHeight="1">
      <c r="G22328" s="488"/>
    </row>
    <row r="22329" spans="7:7" ht="15" customHeight="1">
      <c r="G22329" s="488"/>
    </row>
    <row r="22330" spans="7:7" ht="15" customHeight="1">
      <c r="G22330" s="488"/>
    </row>
    <row r="22331" spans="7:7" ht="15" customHeight="1">
      <c r="G22331" s="488"/>
    </row>
    <row r="22332" spans="7:7" ht="15" customHeight="1">
      <c r="G22332" s="488"/>
    </row>
    <row r="22333" spans="7:7" ht="15" customHeight="1">
      <c r="G22333" s="488"/>
    </row>
    <row r="22334" spans="7:7" ht="15" customHeight="1">
      <c r="G22334" s="488"/>
    </row>
    <row r="22335" spans="7:7" ht="15" customHeight="1">
      <c r="G22335" s="488"/>
    </row>
    <row r="22336" spans="7:7" ht="15" customHeight="1">
      <c r="G22336" s="488"/>
    </row>
    <row r="22337" spans="7:7" ht="15" customHeight="1">
      <c r="G22337" s="488"/>
    </row>
    <row r="22338" spans="7:7" ht="15" customHeight="1">
      <c r="G22338" s="488"/>
    </row>
    <row r="22339" spans="7:7" ht="15" customHeight="1">
      <c r="G22339" s="488"/>
    </row>
    <row r="22340" spans="7:7" ht="15" customHeight="1">
      <c r="G22340" s="488"/>
    </row>
    <row r="22341" spans="7:7" ht="15" customHeight="1">
      <c r="G22341" s="488"/>
    </row>
    <row r="22342" spans="7:7" ht="15" customHeight="1">
      <c r="G22342" s="488"/>
    </row>
    <row r="22343" spans="7:7" ht="15" customHeight="1">
      <c r="G22343" s="488"/>
    </row>
    <row r="22344" spans="7:7" ht="15" customHeight="1">
      <c r="G22344" s="488"/>
    </row>
    <row r="22345" spans="7:7" ht="15" customHeight="1">
      <c r="G22345" s="488"/>
    </row>
    <row r="22346" spans="7:7" ht="15" customHeight="1">
      <c r="G22346" s="488"/>
    </row>
    <row r="22347" spans="7:7" ht="15" customHeight="1">
      <c r="G22347" s="488"/>
    </row>
    <row r="22348" spans="7:7" ht="15" customHeight="1">
      <c r="G22348" s="488"/>
    </row>
    <row r="22349" spans="7:7" ht="15" customHeight="1">
      <c r="G22349" s="488"/>
    </row>
    <row r="22350" spans="7:7" ht="15" customHeight="1">
      <c r="G22350" s="488"/>
    </row>
    <row r="22351" spans="7:7" ht="15" customHeight="1">
      <c r="G22351" s="488"/>
    </row>
    <row r="22352" spans="7:7" ht="15" customHeight="1">
      <c r="G22352" s="488"/>
    </row>
    <row r="22353" spans="7:7" ht="15" customHeight="1">
      <c r="G22353" s="488"/>
    </row>
    <row r="22354" spans="7:7" ht="15" customHeight="1">
      <c r="G22354" s="488"/>
    </row>
    <row r="22355" spans="7:7" ht="15" customHeight="1">
      <c r="G22355" s="488"/>
    </row>
    <row r="22356" spans="7:7" ht="15" customHeight="1">
      <c r="G22356" s="488"/>
    </row>
    <row r="22357" spans="7:7" ht="15" customHeight="1">
      <c r="G22357" s="488"/>
    </row>
    <row r="22358" spans="7:7" ht="15" customHeight="1">
      <c r="G22358" s="488"/>
    </row>
    <row r="22359" spans="7:7" ht="15" customHeight="1">
      <c r="G22359" s="488"/>
    </row>
    <row r="22360" spans="7:7" ht="15" customHeight="1">
      <c r="G22360" s="488"/>
    </row>
    <row r="22361" spans="7:7" ht="15" customHeight="1">
      <c r="G22361" s="488"/>
    </row>
    <row r="22362" spans="7:7" ht="15" customHeight="1">
      <c r="G22362" s="488"/>
    </row>
    <row r="22363" spans="7:7" ht="15" customHeight="1">
      <c r="G22363" s="488"/>
    </row>
    <row r="22364" spans="7:7" ht="15" customHeight="1">
      <c r="G22364" s="488"/>
    </row>
    <row r="22365" spans="7:7" ht="15" customHeight="1">
      <c r="G22365" s="488"/>
    </row>
    <row r="22366" spans="7:7" ht="15" customHeight="1">
      <c r="G22366" s="488"/>
    </row>
    <row r="22367" spans="7:7" ht="15" customHeight="1">
      <c r="G22367" s="488"/>
    </row>
    <row r="22368" spans="7:7" ht="15" customHeight="1">
      <c r="G22368" s="488"/>
    </row>
    <row r="22369" spans="7:7" ht="15" customHeight="1">
      <c r="G22369" s="488"/>
    </row>
    <row r="22370" spans="7:7" ht="15" customHeight="1">
      <c r="G22370" s="488"/>
    </row>
    <row r="22371" spans="7:7" ht="15" customHeight="1">
      <c r="G22371" s="488"/>
    </row>
    <row r="22372" spans="7:7" ht="15" customHeight="1">
      <c r="G22372" s="488"/>
    </row>
    <row r="22373" spans="7:7" ht="15" customHeight="1">
      <c r="G22373" s="488"/>
    </row>
    <row r="22374" spans="7:7" ht="15" customHeight="1">
      <c r="G22374" s="488"/>
    </row>
    <row r="22375" spans="7:7" ht="15" customHeight="1">
      <c r="G22375" s="488"/>
    </row>
    <row r="22376" spans="7:7" ht="15" customHeight="1">
      <c r="G22376" s="488"/>
    </row>
    <row r="22377" spans="7:7" ht="15" customHeight="1">
      <c r="G22377" s="488"/>
    </row>
    <row r="22378" spans="7:7" ht="15" customHeight="1">
      <c r="G22378" s="488"/>
    </row>
    <row r="22379" spans="7:7" ht="15" customHeight="1">
      <c r="G22379" s="488"/>
    </row>
    <row r="22380" spans="7:7" ht="15" customHeight="1">
      <c r="G22380" s="488"/>
    </row>
    <row r="22381" spans="7:7" ht="15" customHeight="1">
      <c r="G22381" s="488"/>
    </row>
    <row r="22382" spans="7:7" ht="15" customHeight="1">
      <c r="G22382" s="488"/>
    </row>
    <row r="22383" spans="7:7" ht="15" customHeight="1">
      <c r="G22383" s="488"/>
    </row>
    <row r="22384" spans="7:7" ht="15" customHeight="1">
      <c r="G22384" s="488"/>
    </row>
    <row r="22385" spans="7:7" ht="15" customHeight="1">
      <c r="G22385" s="488"/>
    </row>
    <row r="22386" spans="7:7" ht="15" customHeight="1">
      <c r="G22386" s="488"/>
    </row>
    <row r="22387" spans="7:7" ht="15" customHeight="1">
      <c r="G22387" s="488"/>
    </row>
    <row r="22388" spans="7:7" ht="15" customHeight="1">
      <c r="G22388" s="488"/>
    </row>
    <row r="22389" spans="7:7" ht="15" customHeight="1">
      <c r="G22389" s="488"/>
    </row>
    <row r="22390" spans="7:7" ht="15" customHeight="1">
      <c r="G22390" s="488"/>
    </row>
    <row r="22391" spans="7:7" ht="15" customHeight="1">
      <c r="G22391" s="488"/>
    </row>
    <row r="22392" spans="7:7" ht="15" customHeight="1">
      <c r="G22392" s="488"/>
    </row>
    <row r="22393" spans="7:7" ht="15" customHeight="1">
      <c r="G22393" s="488"/>
    </row>
    <row r="22394" spans="7:7" ht="15" customHeight="1">
      <c r="G22394" s="488"/>
    </row>
    <row r="22395" spans="7:7" ht="15" customHeight="1">
      <c r="G22395" s="488"/>
    </row>
    <row r="22396" spans="7:7" ht="15" customHeight="1">
      <c r="G22396" s="488"/>
    </row>
    <row r="22397" spans="7:7" ht="15" customHeight="1">
      <c r="G22397" s="488"/>
    </row>
    <row r="22398" spans="7:7" ht="15" customHeight="1">
      <c r="G22398" s="488"/>
    </row>
    <row r="22399" spans="7:7" ht="15" customHeight="1">
      <c r="G22399" s="488"/>
    </row>
    <row r="22400" spans="7:7" ht="15" customHeight="1">
      <c r="G22400" s="488"/>
    </row>
    <row r="22401" spans="7:7" ht="15" customHeight="1">
      <c r="G22401" s="488"/>
    </row>
    <row r="22402" spans="7:7" ht="15" customHeight="1">
      <c r="G22402" s="488"/>
    </row>
    <row r="22403" spans="7:7" ht="15" customHeight="1">
      <c r="G22403" s="488"/>
    </row>
    <row r="22404" spans="7:7" ht="15" customHeight="1">
      <c r="G22404" s="488"/>
    </row>
    <row r="22405" spans="7:7" ht="15" customHeight="1">
      <c r="G22405" s="488"/>
    </row>
    <row r="22406" spans="7:7" ht="15" customHeight="1">
      <c r="G22406" s="488"/>
    </row>
    <row r="22407" spans="7:7" ht="15" customHeight="1">
      <c r="G22407" s="488"/>
    </row>
    <row r="22408" spans="7:7" ht="15" customHeight="1">
      <c r="G22408" s="488"/>
    </row>
    <row r="22409" spans="7:7" ht="15" customHeight="1">
      <c r="G22409" s="488"/>
    </row>
    <row r="22410" spans="7:7" ht="15" customHeight="1">
      <c r="G22410" s="488"/>
    </row>
    <row r="22411" spans="7:7" ht="15" customHeight="1">
      <c r="G22411" s="488"/>
    </row>
    <row r="22412" spans="7:7" ht="15" customHeight="1">
      <c r="G22412" s="488"/>
    </row>
    <row r="22413" spans="7:7" ht="15" customHeight="1">
      <c r="G22413" s="488"/>
    </row>
    <row r="22414" spans="7:7" ht="15" customHeight="1">
      <c r="G22414" s="488"/>
    </row>
    <row r="22415" spans="7:7" ht="15" customHeight="1">
      <c r="G22415" s="488"/>
    </row>
    <row r="22416" spans="7:7" ht="15" customHeight="1">
      <c r="G22416" s="488"/>
    </row>
    <row r="22417" spans="7:7" ht="15" customHeight="1">
      <c r="G22417" s="488"/>
    </row>
    <row r="22418" spans="7:7" ht="15" customHeight="1">
      <c r="G22418" s="488"/>
    </row>
    <row r="22419" spans="7:7" ht="15" customHeight="1">
      <c r="G22419" s="488"/>
    </row>
    <row r="22420" spans="7:7" ht="15" customHeight="1">
      <c r="G22420" s="488"/>
    </row>
    <row r="22421" spans="7:7" ht="15" customHeight="1">
      <c r="G22421" s="488"/>
    </row>
    <row r="22422" spans="7:7" ht="15" customHeight="1">
      <c r="G22422" s="488"/>
    </row>
    <row r="22423" spans="7:7" ht="15" customHeight="1">
      <c r="G22423" s="488"/>
    </row>
    <row r="22424" spans="7:7" ht="15" customHeight="1">
      <c r="G22424" s="488"/>
    </row>
    <row r="22425" spans="7:7" ht="15" customHeight="1">
      <c r="G22425" s="488"/>
    </row>
    <row r="22426" spans="7:7" ht="15" customHeight="1">
      <c r="G22426" s="488"/>
    </row>
    <row r="22427" spans="7:7" ht="15" customHeight="1">
      <c r="G22427" s="488"/>
    </row>
    <row r="22428" spans="7:7" ht="15" customHeight="1">
      <c r="G22428" s="488"/>
    </row>
    <row r="22429" spans="7:7" ht="15" customHeight="1">
      <c r="G22429" s="488"/>
    </row>
    <row r="22430" spans="7:7" ht="15" customHeight="1">
      <c r="G22430" s="488"/>
    </row>
    <row r="22431" spans="7:7" ht="15" customHeight="1">
      <c r="G22431" s="488"/>
    </row>
    <row r="22432" spans="7:7" ht="15" customHeight="1">
      <c r="G22432" s="488"/>
    </row>
    <row r="22433" spans="7:7" ht="15" customHeight="1">
      <c r="G22433" s="488"/>
    </row>
    <row r="22434" spans="7:7" ht="15" customHeight="1">
      <c r="G22434" s="488"/>
    </row>
    <row r="22435" spans="7:7" ht="15" customHeight="1">
      <c r="G22435" s="488"/>
    </row>
    <row r="22436" spans="7:7" ht="15" customHeight="1">
      <c r="G22436" s="488"/>
    </row>
    <row r="22437" spans="7:7" ht="15" customHeight="1">
      <c r="G22437" s="488"/>
    </row>
    <row r="22438" spans="7:7" ht="15" customHeight="1">
      <c r="G22438" s="488"/>
    </row>
    <row r="22439" spans="7:7" ht="15" customHeight="1">
      <c r="G22439" s="488"/>
    </row>
    <row r="22440" spans="7:7" ht="15" customHeight="1">
      <c r="G22440" s="488"/>
    </row>
    <row r="22441" spans="7:7" ht="15" customHeight="1">
      <c r="G22441" s="488"/>
    </row>
    <row r="22442" spans="7:7" ht="15" customHeight="1">
      <c r="G22442" s="488"/>
    </row>
    <row r="22443" spans="7:7" ht="15" customHeight="1">
      <c r="G22443" s="488"/>
    </row>
    <row r="22444" spans="7:7" ht="15" customHeight="1">
      <c r="G22444" s="488"/>
    </row>
    <row r="22445" spans="7:7" ht="15" customHeight="1">
      <c r="G22445" s="488"/>
    </row>
    <row r="22446" spans="7:7" ht="15" customHeight="1">
      <c r="G22446" s="488"/>
    </row>
    <row r="22447" spans="7:7" ht="15" customHeight="1">
      <c r="G22447" s="488"/>
    </row>
    <row r="22448" spans="7:7" ht="15" customHeight="1">
      <c r="G22448" s="488"/>
    </row>
    <row r="22449" spans="7:7" ht="15" customHeight="1">
      <c r="G22449" s="488"/>
    </row>
    <row r="22450" spans="7:7" ht="15" customHeight="1">
      <c r="G22450" s="488"/>
    </row>
    <row r="22451" spans="7:7" ht="15" customHeight="1">
      <c r="G22451" s="488"/>
    </row>
    <row r="22452" spans="7:7" ht="15" customHeight="1">
      <c r="G22452" s="488"/>
    </row>
    <row r="22453" spans="7:7" ht="15" customHeight="1">
      <c r="G22453" s="488"/>
    </row>
    <row r="22454" spans="7:7" ht="15" customHeight="1">
      <c r="G22454" s="488"/>
    </row>
    <row r="22455" spans="7:7" ht="15" customHeight="1">
      <c r="G22455" s="488"/>
    </row>
    <row r="22456" spans="7:7" ht="15" customHeight="1">
      <c r="G22456" s="488"/>
    </row>
    <row r="22457" spans="7:7" ht="15" customHeight="1">
      <c r="G22457" s="488"/>
    </row>
    <row r="22458" spans="7:7" ht="15" customHeight="1">
      <c r="G22458" s="488"/>
    </row>
    <row r="22459" spans="7:7" ht="15" customHeight="1">
      <c r="G22459" s="488"/>
    </row>
    <row r="22460" spans="7:7" ht="15" customHeight="1">
      <c r="G22460" s="488"/>
    </row>
    <row r="22461" spans="7:7" ht="15" customHeight="1">
      <c r="G22461" s="488"/>
    </row>
    <row r="22462" spans="7:7" ht="15" customHeight="1">
      <c r="G22462" s="488"/>
    </row>
    <row r="22463" spans="7:7" ht="15" customHeight="1">
      <c r="G22463" s="488"/>
    </row>
    <row r="22464" spans="7:7" ht="15" customHeight="1">
      <c r="G22464" s="488"/>
    </row>
    <row r="22465" spans="7:7" ht="15" customHeight="1">
      <c r="G22465" s="488"/>
    </row>
    <row r="22466" spans="7:7" ht="15" customHeight="1">
      <c r="G22466" s="488"/>
    </row>
    <row r="22467" spans="7:7" ht="15" customHeight="1">
      <c r="G22467" s="488"/>
    </row>
    <row r="22468" spans="7:7" ht="15" customHeight="1">
      <c r="G22468" s="488"/>
    </row>
    <row r="22469" spans="7:7" ht="15" customHeight="1">
      <c r="G22469" s="488"/>
    </row>
    <row r="22470" spans="7:7" ht="15" customHeight="1">
      <c r="G22470" s="488"/>
    </row>
    <row r="22471" spans="7:7" ht="15" customHeight="1">
      <c r="G22471" s="488"/>
    </row>
    <row r="22472" spans="7:7" ht="15" customHeight="1">
      <c r="G22472" s="488"/>
    </row>
    <row r="22473" spans="7:7" ht="15" customHeight="1">
      <c r="G22473" s="488"/>
    </row>
    <row r="22474" spans="7:7" ht="15" customHeight="1">
      <c r="G22474" s="488"/>
    </row>
    <row r="22475" spans="7:7" ht="15" customHeight="1">
      <c r="G22475" s="488"/>
    </row>
    <row r="22476" spans="7:7" ht="15" customHeight="1">
      <c r="G22476" s="488"/>
    </row>
    <row r="22477" spans="7:7" ht="15" customHeight="1">
      <c r="G22477" s="488"/>
    </row>
    <row r="22478" spans="7:7" ht="15" customHeight="1">
      <c r="G22478" s="488"/>
    </row>
    <row r="22479" spans="7:7" ht="15" customHeight="1">
      <c r="G22479" s="488"/>
    </row>
    <row r="22480" spans="7:7" ht="15" customHeight="1">
      <c r="G22480" s="488"/>
    </row>
    <row r="22481" spans="7:7" ht="15" customHeight="1">
      <c r="G22481" s="488"/>
    </row>
    <row r="22482" spans="7:7" ht="15" customHeight="1">
      <c r="G22482" s="488"/>
    </row>
    <row r="22483" spans="7:7" ht="15" customHeight="1">
      <c r="G22483" s="488"/>
    </row>
    <row r="22484" spans="7:7" ht="15" customHeight="1">
      <c r="G22484" s="488"/>
    </row>
    <row r="22485" spans="7:7" ht="15" customHeight="1">
      <c r="G22485" s="488"/>
    </row>
    <row r="22486" spans="7:7" ht="15" customHeight="1">
      <c r="G22486" s="488"/>
    </row>
    <row r="22487" spans="7:7" ht="15" customHeight="1">
      <c r="G22487" s="488"/>
    </row>
    <row r="22488" spans="7:7" ht="15" customHeight="1">
      <c r="G22488" s="488"/>
    </row>
    <row r="22489" spans="7:7" ht="15" customHeight="1">
      <c r="G22489" s="488"/>
    </row>
    <row r="22490" spans="7:7" ht="15" customHeight="1">
      <c r="G22490" s="488"/>
    </row>
    <row r="22491" spans="7:7" ht="15" customHeight="1">
      <c r="G22491" s="488"/>
    </row>
    <row r="22492" spans="7:7" ht="15" customHeight="1">
      <c r="G22492" s="488"/>
    </row>
    <row r="22493" spans="7:7" ht="15" customHeight="1">
      <c r="G22493" s="488"/>
    </row>
    <row r="22494" spans="7:7" ht="15" customHeight="1">
      <c r="G22494" s="488"/>
    </row>
    <row r="22495" spans="7:7" ht="15" customHeight="1">
      <c r="G22495" s="488"/>
    </row>
    <row r="22496" spans="7:7" ht="15" customHeight="1">
      <c r="G22496" s="488"/>
    </row>
    <row r="22497" spans="7:7" ht="15" customHeight="1">
      <c r="G22497" s="488"/>
    </row>
    <row r="22498" spans="7:7" ht="15" customHeight="1">
      <c r="G22498" s="488"/>
    </row>
    <row r="22499" spans="7:7" ht="15" customHeight="1">
      <c r="G22499" s="488"/>
    </row>
    <row r="22500" spans="7:7" ht="15" customHeight="1">
      <c r="G22500" s="488"/>
    </row>
    <row r="22501" spans="7:7" ht="15" customHeight="1">
      <c r="G22501" s="488"/>
    </row>
    <row r="22502" spans="7:7" ht="15" customHeight="1">
      <c r="G22502" s="488"/>
    </row>
    <row r="22503" spans="7:7" ht="15" customHeight="1">
      <c r="G22503" s="488"/>
    </row>
    <row r="22504" spans="7:7" ht="15" customHeight="1">
      <c r="G22504" s="488"/>
    </row>
    <row r="22505" spans="7:7" ht="15" customHeight="1">
      <c r="G22505" s="488"/>
    </row>
    <row r="22506" spans="7:7" ht="15" customHeight="1">
      <c r="G22506" s="488"/>
    </row>
    <row r="22507" spans="7:7" ht="15" customHeight="1">
      <c r="G22507" s="488"/>
    </row>
    <row r="22508" spans="7:7" ht="15" customHeight="1">
      <c r="G22508" s="488"/>
    </row>
    <row r="22509" spans="7:7" ht="15" customHeight="1">
      <c r="G22509" s="488"/>
    </row>
    <row r="22510" spans="7:7" ht="15" customHeight="1">
      <c r="G22510" s="488"/>
    </row>
    <row r="22511" spans="7:7" ht="15" customHeight="1">
      <c r="G22511" s="488"/>
    </row>
    <row r="22512" spans="7:7" ht="15" customHeight="1">
      <c r="G22512" s="488"/>
    </row>
    <row r="22513" spans="7:7" ht="15" customHeight="1">
      <c r="G22513" s="488"/>
    </row>
    <row r="22514" spans="7:7" ht="15" customHeight="1">
      <c r="G22514" s="488"/>
    </row>
    <row r="22515" spans="7:7" ht="15" customHeight="1">
      <c r="G22515" s="488"/>
    </row>
    <row r="22516" spans="7:7" ht="15" customHeight="1">
      <c r="G22516" s="488"/>
    </row>
    <row r="22517" spans="7:7" ht="15" customHeight="1">
      <c r="G22517" s="488"/>
    </row>
    <row r="22518" spans="7:7" ht="15" customHeight="1">
      <c r="G22518" s="488"/>
    </row>
    <row r="22519" spans="7:7" ht="15" customHeight="1">
      <c r="G22519" s="488"/>
    </row>
    <row r="22520" spans="7:7" ht="15" customHeight="1">
      <c r="G22520" s="488"/>
    </row>
    <row r="22521" spans="7:7" ht="15" customHeight="1">
      <c r="G22521" s="488"/>
    </row>
    <row r="22522" spans="7:7" ht="15" customHeight="1">
      <c r="G22522" s="488"/>
    </row>
    <row r="22523" spans="7:7" ht="15" customHeight="1">
      <c r="G22523" s="488"/>
    </row>
    <row r="22524" spans="7:7" ht="15" customHeight="1">
      <c r="G22524" s="488"/>
    </row>
    <row r="22525" spans="7:7" ht="15" customHeight="1">
      <c r="G22525" s="488"/>
    </row>
    <row r="22526" spans="7:7" ht="15" customHeight="1">
      <c r="G22526" s="488"/>
    </row>
    <row r="22527" spans="7:7" ht="15" customHeight="1">
      <c r="G22527" s="488"/>
    </row>
    <row r="22528" spans="7:7" ht="15" customHeight="1">
      <c r="G22528" s="488"/>
    </row>
    <row r="22529" spans="7:7" ht="15" customHeight="1">
      <c r="G22529" s="488"/>
    </row>
    <row r="22530" spans="7:7" ht="15" customHeight="1">
      <c r="G22530" s="488"/>
    </row>
    <row r="22531" spans="7:7" ht="15" customHeight="1">
      <c r="G22531" s="488"/>
    </row>
    <row r="22532" spans="7:7" ht="15" customHeight="1">
      <c r="G22532" s="488"/>
    </row>
    <row r="22533" spans="7:7" ht="15" customHeight="1">
      <c r="G22533" s="488"/>
    </row>
    <row r="22534" spans="7:7" ht="15" customHeight="1">
      <c r="G22534" s="488"/>
    </row>
    <row r="22535" spans="7:7" ht="15" customHeight="1">
      <c r="G22535" s="488"/>
    </row>
    <row r="22536" spans="7:7" ht="15" customHeight="1">
      <c r="G22536" s="488"/>
    </row>
    <row r="22537" spans="7:7" ht="15" customHeight="1">
      <c r="G22537" s="488"/>
    </row>
    <row r="22538" spans="7:7" ht="15" customHeight="1">
      <c r="G22538" s="488"/>
    </row>
    <row r="22539" spans="7:7" ht="15" customHeight="1">
      <c r="G22539" s="488"/>
    </row>
    <row r="22540" spans="7:7" ht="15" customHeight="1">
      <c r="G22540" s="488"/>
    </row>
    <row r="22541" spans="7:7" ht="15" customHeight="1">
      <c r="G22541" s="488"/>
    </row>
    <row r="22542" spans="7:7" ht="15" customHeight="1">
      <c r="G22542" s="488"/>
    </row>
    <row r="22543" spans="7:7" ht="15" customHeight="1">
      <c r="G22543" s="488"/>
    </row>
    <row r="22544" spans="7:7" ht="15" customHeight="1">
      <c r="G22544" s="488"/>
    </row>
    <row r="22545" spans="7:7" ht="15" customHeight="1">
      <c r="G22545" s="488"/>
    </row>
    <row r="22546" spans="7:7" ht="15" customHeight="1">
      <c r="G22546" s="488"/>
    </row>
    <row r="22547" spans="7:7" ht="15" customHeight="1">
      <c r="G22547" s="488"/>
    </row>
    <row r="22548" spans="7:7" ht="15" customHeight="1">
      <c r="G22548" s="488"/>
    </row>
    <row r="22549" spans="7:7" ht="15" customHeight="1">
      <c r="G22549" s="488"/>
    </row>
    <row r="22550" spans="7:7" ht="15" customHeight="1">
      <c r="G22550" s="488"/>
    </row>
    <row r="22551" spans="7:7" ht="15" customHeight="1">
      <c r="G22551" s="488"/>
    </row>
    <row r="22552" spans="7:7" ht="15" customHeight="1">
      <c r="G22552" s="488"/>
    </row>
    <row r="22553" spans="7:7" ht="15" customHeight="1">
      <c r="G22553" s="488"/>
    </row>
    <row r="22554" spans="7:7" ht="15" customHeight="1">
      <c r="G22554" s="488"/>
    </row>
    <row r="22555" spans="7:7" ht="15" customHeight="1">
      <c r="G22555" s="488"/>
    </row>
    <row r="22556" spans="7:7" ht="15" customHeight="1">
      <c r="G22556" s="488"/>
    </row>
    <row r="22557" spans="7:7" ht="15" customHeight="1">
      <c r="G22557" s="488"/>
    </row>
    <row r="22558" spans="7:7" ht="15" customHeight="1">
      <c r="G22558" s="488"/>
    </row>
    <row r="22559" spans="7:7" ht="15" customHeight="1">
      <c r="G22559" s="488"/>
    </row>
    <row r="22560" spans="7:7" ht="15" customHeight="1">
      <c r="G22560" s="488"/>
    </row>
    <row r="22561" spans="7:7" ht="15" customHeight="1">
      <c r="G22561" s="488"/>
    </row>
    <row r="22562" spans="7:7" ht="15" customHeight="1">
      <c r="G22562" s="488"/>
    </row>
    <row r="22563" spans="7:7" ht="15" customHeight="1">
      <c r="G22563" s="488"/>
    </row>
    <row r="22564" spans="7:7" ht="15" customHeight="1">
      <c r="G22564" s="488"/>
    </row>
    <row r="22565" spans="7:7" ht="15" customHeight="1">
      <c r="G22565" s="488"/>
    </row>
    <row r="22566" spans="7:7" ht="15" customHeight="1">
      <c r="G22566" s="488"/>
    </row>
    <row r="22567" spans="7:7" ht="15" customHeight="1">
      <c r="G22567" s="488"/>
    </row>
    <row r="22568" spans="7:7" ht="15" customHeight="1">
      <c r="G22568" s="488"/>
    </row>
    <row r="22569" spans="7:7" ht="15" customHeight="1">
      <c r="G22569" s="488"/>
    </row>
    <row r="22570" spans="7:7" ht="15" customHeight="1">
      <c r="G22570" s="488"/>
    </row>
    <row r="22571" spans="7:7" ht="15" customHeight="1">
      <c r="G22571" s="488"/>
    </row>
    <row r="22572" spans="7:7" ht="15" customHeight="1">
      <c r="G22572" s="488"/>
    </row>
    <row r="22573" spans="7:7" ht="15" customHeight="1">
      <c r="G22573" s="488"/>
    </row>
    <row r="22574" spans="7:7" ht="15" customHeight="1">
      <c r="G22574" s="488"/>
    </row>
    <row r="22575" spans="7:7" ht="15" customHeight="1">
      <c r="G22575" s="488"/>
    </row>
    <row r="22576" spans="7:7" ht="15" customHeight="1">
      <c r="G22576" s="488"/>
    </row>
    <row r="22577" spans="7:7" ht="15" customHeight="1">
      <c r="G22577" s="488"/>
    </row>
    <row r="22578" spans="7:7" ht="15" customHeight="1">
      <c r="G22578" s="488"/>
    </row>
    <row r="22579" spans="7:7" ht="15" customHeight="1">
      <c r="G22579" s="488"/>
    </row>
    <row r="22580" spans="7:7" ht="15" customHeight="1">
      <c r="G22580" s="488"/>
    </row>
    <row r="22581" spans="7:7" ht="15" customHeight="1">
      <c r="G22581" s="488"/>
    </row>
    <row r="22582" spans="7:7" ht="15" customHeight="1">
      <c r="G22582" s="488"/>
    </row>
    <row r="22583" spans="7:7" ht="15" customHeight="1">
      <c r="G22583" s="488"/>
    </row>
    <row r="22584" spans="7:7" ht="15" customHeight="1">
      <c r="G22584" s="488"/>
    </row>
    <row r="22585" spans="7:7" ht="15" customHeight="1">
      <c r="G22585" s="488"/>
    </row>
    <row r="22586" spans="7:7" ht="15" customHeight="1">
      <c r="G22586" s="488"/>
    </row>
    <row r="22587" spans="7:7" ht="15" customHeight="1">
      <c r="G22587" s="488"/>
    </row>
    <row r="22588" spans="7:7" ht="15" customHeight="1">
      <c r="G22588" s="488"/>
    </row>
    <row r="22589" spans="7:7" ht="15" customHeight="1">
      <c r="G22589" s="488"/>
    </row>
    <row r="22590" spans="7:7" ht="15" customHeight="1">
      <c r="G22590" s="488"/>
    </row>
    <row r="22591" spans="7:7" ht="15" customHeight="1">
      <c r="G22591" s="488"/>
    </row>
    <row r="22592" spans="7:7" ht="15" customHeight="1">
      <c r="G22592" s="488"/>
    </row>
    <row r="22593" spans="7:7" ht="15" customHeight="1">
      <c r="G22593" s="488"/>
    </row>
    <row r="22594" spans="7:7" ht="15" customHeight="1">
      <c r="G22594" s="488"/>
    </row>
    <row r="22595" spans="7:7" ht="15" customHeight="1">
      <c r="G22595" s="488"/>
    </row>
    <row r="22596" spans="7:7" ht="15" customHeight="1">
      <c r="G22596" s="488"/>
    </row>
    <row r="22597" spans="7:7" ht="15" customHeight="1">
      <c r="G22597" s="488"/>
    </row>
    <row r="22598" spans="7:7" ht="15" customHeight="1">
      <c r="G22598" s="488"/>
    </row>
    <row r="22599" spans="7:7" ht="15" customHeight="1">
      <c r="G22599" s="488"/>
    </row>
    <row r="22600" spans="7:7" ht="15" customHeight="1">
      <c r="G22600" s="488"/>
    </row>
    <row r="22601" spans="7:7" ht="15" customHeight="1">
      <c r="G22601" s="488"/>
    </row>
    <row r="22602" spans="7:7" ht="15" customHeight="1">
      <c r="G22602" s="488"/>
    </row>
    <row r="22603" spans="7:7" ht="15" customHeight="1">
      <c r="G22603" s="488"/>
    </row>
    <row r="22604" spans="7:7" ht="15" customHeight="1">
      <c r="G22604" s="488"/>
    </row>
    <row r="22605" spans="7:7" ht="15" customHeight="1">
      <c r="G22605" s="488"/>
    </row>
    <row r="22606" spans="7:7" ht="15" customHeight="1">
      <c r="G22606" s="488"/>
    </row>
    <row r="22607" spans="7:7" ht="15" customHeight="1">
      <c r="G22607" s="488"/>
    </row>
    <row r="22608" spans="7:7" ht="15" customHeight="1">
      <c r="G22608" s="488"/>
    </row>
    <row r="22609" spans="7:7" ht="15" customHeight="1">
      <c r="G22609" s="488"/>
    </row>
    <row r="22610" spans="7:7" ht="15" customHeight="1">
      <c r="G22610" s="488"/>
    </row>
    <row r="22611" spans="7:7" ht="15" customHeight="1">
      <c r="G22611" s="488"/>
    </row>
    <row r="22612" spans="7:7" ht="15" customHeight="1">
      <c r="G22612" s="488"/>
    </row>
    <row r="22613" spans="7:7" ht="15" customHeight="1">
      <c r="G22613" s="488"/>
    </row>
    <row r="22614" spans="7:7" ht="15" customHeight="1">
      <c r="G22614" s="488"/>
    </row>
    <row r="22615" spans="7:7" ht="15" customHeight="1">
      <c r="G22615" s="488"/>
    </row>
    <row r="22616" spans="7:7" ht="15" customHeight="1">
      <c r="G22616" s="488"/>
    </row>
    <row r="22617" spans="7:7" ht="15" customHeight="1">
      <c r="G22617" s="488"/>
    </row>
    <row r="22618" spans="7:7" ht="15" customHeight="1">
      <c r="G22618" s="488"/>
    </row>
    <row r="22619" spans="7:7" ht="15" customHeight="1">
      <c r="G22619" s="488"/>
    </row>
    <row r="22620" spans="7:7" ht="15" customHeight="1">
      <c r="G22620" s="488"/>
    </row>
    <row r="22621" spans="7:7" ht="15" customHeight="1">
      <c r="G22621" s="488"/>
    </row>
    <row r="22622" spans="7:7" ht="15" customHeight="1">
      <c r="G22622" s="488"/>
    </row>
    <row r="22623" spans="7:7" ht="15" customHeight="1">
      <c r="G22623" s="488"/>
    </row>
    <row r="22624" spans="7:7" ht="15" customHeight="1">
      <c r="G22624" s="488"/>
    </row>
    <row r="22625" spans="7:7" ht="15" customHeight="1">
      <c r="G22625" s="488"/>
    </row>
    <row r="22626" spans="7:7" ht="15" customHeight="1">
      <c r="G22626" s="488"/>
    </row>
    <row r="22627" spans="7:7" ht="15" customHeight="1">
      <c r="G22627" s="488"/>
    </row>
    <row r="22628" spans="7:7" ht="15" customHeight="1">
      <c r="G22628" s="488"/>
    </row>
    <row r="22629" spans="7:7" ht="15" customHeight="1">
      <c r="G22629" s="488"/>
    </row>
    <row r="22630" spans="7:7" ht="15" customHeight="1">
      <c r="G22630" s="488"/>
    </row>
    <row r="22631" spans="7:7" ht="15" customHeight="1">
      <c r="G22631" s="488"/>
    </row>
    <row r="22632" spans="7:7" ht="15" customHeight="1">
      <c r="G22632" s="488"/>
    </row>
    <row r="22633" spans="7:7" ht="15" customHeight="1">
      <c r="G22633" s="488"/>
    </row>
    <row r="22634" spans="7:7" ht="15" customHeight="1">
      <c r="G22634" s="488"/>
    </row>
    <row r="22635" spans="7:7" ht="15" customHeight="1">
      <c r="G22635" s="488"/>
    </row>
    <row r="22636" spans="7:7" ht="15" customHeight="1">
      <c r="G22636" s="488"/>
    </row>
    <row r="22637" spans="7:7" ht="15" customHeight="1">
      <c r="G22637" s="488"/>
    </row>
    <row r="22638" spans="7:7" ht="15" customHeight="1">
      <c r="G22638" s="488"/>
    </row>
    <row r="22639" spans="7:7" ht="15" customHeight="1">
      <c r="G22639" s="488"/>
    </row>
    <row r="22640" spans="7:7" ht="15" customHeight="1">
      <c r="G22640" s="488"/>
    </row>
    <row r="22641" spans="7:7" ht="15" customHeight="1">
      <c r="G22641" s="488"/>
    </row>
    <row r="22642" spans="7:7" ht="15" customHeight="1">
      <c r="G22642" s="488"/>
    </row>
    <row r="22643" spans="7:7" ht="15" customHeight="1">
      <c r="G22643" s="488"/>
    </row>
    <row r="22644" spans="7:7" ht="15" customHeight="1">
      <c r="G22644" s="488"/>
    </row>
    <row r="22645" spans="7:7" ht="15" customHeight="1">
      <c r="G22645" s="488"/>
    </row>
    <row r="22646" spans="7:7" ht="15" customHeight="1">
      <c r="G22646" s="488"/>
    </row>
    <row r="22647" spans="7:7" ht="15" customHeight="1">
      <c r="G22647" s="488"/>
    </row>
    <row r="22648" spans="7:7" ht="15" customHeight="1">
      <c r="G22648" s="488"/>
    </row>
    <row r="22649" spans="7:7" ht="15" customHeight="1">
      <c r="G22649" s="488"/>
    </row>
    <row r="22650" spans="7:7" ht="15" customHeight="1">
      <c r="G22650" s="488"/>
    </row>
    <row r="22651" spans="7:7" ht="15" customHeight="1">
      <c r="G22651" s="488"/>
    </row>
    <row r="22652" spans="7:7" ht="15" customHeight="1">
      <c r="G22652" s="488"/>
    </row>
    <row r="22653" spans="7:7" ht="15" customHeight="1">
      <c r="G22653" s="488"/>
    </row>
    <row r="22654" spans="7:7" ht="15" customHeight="1">
      <c r="G22654" s="488"/>
    </row>
    <row r="22655" spans="7:7" ht="15" customHeight="1">
      <c r="G22655" s="488"/>
    </row>
    <row r="22656" spans="7:7" ht="15" customHeight="1">
      <c r="G22656" s="488"/>
    </row>
    <row r="22657" spans="7:7" ht="15" customHeight="1">
      <c r="G22657" s="488"/>
    </row>
    <row r="22658" spans="7:7" ht="15" customHeight="1">
      <c r="G22658" s="488"/>
    </row>
    <row r="22659" spans="7:7" ht="15" customHeight="1">
      <c r="G22659" s="488"/>
    </row>
    <row r="22660" spans="7:7" ht="15" customHeight="1">
      <c r="G22660" s="488"/>
    </row>
    <row r="22661" spans="7:7" ht="15" customHeight="1">
      <c r="G22661" s="488"/>
    </row>
    <row r="22662" spans="7:7" ht="15" customHeight="1">
      <c r="G22662" s="488"/>
    </row>
    <row r="22663" spans="7:7" ht="15" customHeight="1">
      <c r="G22663" s="488"/>
    </row>
    <row r="22664" spans="7:7" ht="15" customHeight="1">
      <c r="G22664" s="488"/>
    </row>
    <row r="22665" spans="7:7" ht="15" customHeight="1">
      <c r="G22665" s="488"/>
    </row>
    <row r="22666" spans="7:7" ht="15" customHeight="1">
      <c r="G22666" s="488"/>
    </row>
    <row r="22667" spans="7:7" ht="15" customHeight="1">
      <c r="G22667" s="488"/>
    </row>
    <row r="22668" spans="7:7" ht="15" customHeight="1">
      <c r="G22668" s="488"/>
    </row>
    <row r="22669" spans="7:7" ht="15" customHeight="1">
      <c r="G22669" s="488"/>
    </row>
    <row r="22670" spans="7:7" ht="15" customHeight="1">
      <c r="G22670" s="488"/>
    </row>
    <row r="22671" spans="7:7" ht="15" customHeight="1">
      <c r="G22671" s="488"/>
    </row>
    <row r="22672" spans="7:7" ht="15" customHeight="1">
      <c r="G22672" s="488"/>
    </row>
    <row r="22673" spans="7:7" ht="15" customHeight="1">
      <c r="G22673" s="488"/>
    </row>
    <row r="22674" spans="7:7" ht="15" customHeight="1">
      <c r="G22674" s="488"/>
    </row>
    <row r="22675" spans="7:7" ht="15" customHeight="1">
      <c r="G22675" s="488"/>
    </row>
    <row r="22676" spans="7:7" ht="15" customHeight="1">
      <c r="G22676" s="488"/>
    </row>
    <row r="22677" spans="7:7" ht="15" customHeight="1">
      <c r="G22677" s="488"/>
    </row>
    <row r="22678" spans="7:7" ht="15" customHeight="1">
      <c r="G22678" s="488"/>
    </row>
    <row r="22679" spans="7:7" ht="15" customHeight="1">
      <c r="G22679" s="488"/>
    </row>
    <row r="22680" spans="7:7" ht="15" customHeight="1">
      <c r="G22680" s="488"/>
    </row>
    <row r="22681" spans="7:7" ht="15" customHeight="1">
      <c r="G22681" s="488"/>
    </row>
    <row r="22682" spans="7:7" ht="15" customHeight="1">
      <c r="G22682" s="488"/>
    </row>
    <row r="22683" spans="7:7" ht="15" customHeight="1">
      <c r="G22683" s="488"/>
    </row>
    <row r="22684" spans="7:7" ht="15" customHeight="1">
      <c r="G22684" s="488"/>
    </row>
    <row r="22685" spans="7:7" ht="15" customHeight="1">
      <c r="G22685" s="488"/>
    </row>
    <row r="22686" spans="7:7" ht="15" customHeight="1">
      <c r="G22686" s="488"/>
    </row>
    <row r="22687" spans="7:7" ht="15" customHeight="1">
      <c r="G22687" s="488"/>
    </row>
    <row r="22688" spans="7:7" ht="15" customHeight="1">
      <c r="G22688" s="488"/>
    </row>
    <row r="22689" spans="7:7" ht="15" customHeight="1">
      <c r="G22689" s="488"/>
    </row>
    <row r="22690" spans="7:7" ht="15" customHeight="1">
      <c r="G22690" s="488"/>
    </row>
    <row r="22691" spans="7:7" ht="15" customHeight="1">
      <c r="G22691" s="488"/>
    </row>
    <row r="22692" spans="7:7" ht="15" customHeight="1">
      <c r="G22692" s="488"/>
    </row>
    <row r="22693" spans="7:7" ht="15" customHeight="1">
      <c r="G22693" s="488"/>
    </row>
    <row r="22694" spans="7:7" ht="15" customHeight="1">
      <c r="G22694" s="488"/>
    </row>
    <row r="22695" spans="7:7" ht="15" customHeight="1">
      <c r="G22695" s="488"/>
    </row>
    <row r="22696" spans="7:7" ht="15" customHeight="1">
      <c r="G22696" s="488"/>
    </row>
    <row r="22697" spans="7:7" ht="15" customHeight="1">
      <c r="G22697" s="488"/>
    </row>
    <row r="22698" spans="7:7" ht="15" customHeight="1">
      <c r="G22698" s="488"/>
    </row>
    <row r="22699" spans="7:7" ht="15" customHeight="1">
      <c r="G22699" s="488"/>
    </row>
    <row r="22700" spans="7:7" ht="15" customHeight="1">
      <c r="G22700" s="488"/>
    </row>
    <row r="22701" spans="7:7" ht="15" customHeight="1">
      <c r="G22701" s="488"/>
    </row>
    <row r="22702" spans="7:7" ht="15" customHeight="1">
      <c r="G22702" s="488"/>
    </row>
    <row r="22703" spans="7:7" ht="15" customHeight="1">
      <c r="G22703" s="488"/>
    </row>
    <row r="22704" spans="7:7" ht="15" customHeight="1">
      <c r="G22704" s="488"/>
    </row>
    <row r="22705" spans="7:7" ht="15" customHeight="1">
      <c r="G22705" s="488"/>
    </row>
    <row r="22706" spans="7:7" ht="15" customHeight="1">
      <c r="G22706" s="488"/>
    </row>
    <row r="22707" spans="7:7" ht="15" customHeight="1">
      <c r="G22707" s="488"/>
    </row>
    <row r="22708" spans="7:7" ht="15" customHeight="1">
      <c r="G22708" s="488"/>
    </row>
    <row r="22709" spans="7:7" ht="15" customHeight="1">
      <c r="G22709" s="488"/>
    </row>
    <row r="22710" spans="7:7" ht="15" customHeight="1">
      <c r="G22710" s="488"/>
    </row>
    <row r="22711" spans="7:7" ht="15" customHeight="1">
      <c r="G22711" s="488"/>
    </row>
    <row r="22712" spans="7:7" ht="15" customHeight="1">
      <c r="G22712" s="488"/>
    </row>
    <row r="22713" spans="7:7" ht="15" customHeight="1">
      <c r="G22713" s="488"/>
    </row>
    <row r="22714" spans="7:7" ht="15" customHeight="1">
      <c r="G22714" s="488"/>
    </row>
    <row r="22715" spans="7:7" ht="15" customHeight="1">
      <c r="G22715" s="488"/>
    </row>
    <row r="22716" spans="7:7" ht="15" customHeight="1">
      <c r="G22716" s="488"/>
    </row>
    <row r="22717" spans="7:7" ht="15" customHeight="1">
      <c r="G22717" s="488"/>
    </row>
    <row r="22718" spans="7:7" ht="15" customHeight="1">
      <c r="G22718" s="488"/>
    </row>
    <row r="22719" spans="7:7" ht="15" customHeight="1">
      <c r="G22719" s="488"/>
    </row>
    <row r="22720" spans="7:7" ht="15" customHeight="1">
      <c r="G22720" s="488"/>
    </row>
    <row r="22721" spans="7:7" ht="15" customHeight="1">
      <c r="G22721" s="488"/>
    </row>
    <row r="22722" spans="7:7" ht="15" customHeight="1">
      <c r="G22722" s="488"/>
    </row>
    <row r="22723" spans="7:7" ht="15" customHeight="1">
      <c r="G22723" s="488"/>
    </row>
    <row r="22724" spans="7:7" ht="15" customHeight="1">
      <c r="G22724" s="488"/>
    </row>
    <row r="22725" spans="7:7" ht="15" customHeight="1">
      <c r="G22725" s="488"/>
    </row>
    <row r="22726" spans="7:7" ht="15" customHeight="1">
      <c r="G22726" s="488"/>
    </row>
    <row r="22727" spans="7:7" ht="15" customHeight="1">
      <c r="G22727" s="488"/>
    </row>
    <row r="22728" spans="7:7" ht="15" customHeight="1">
      <c r="G22728" s="488"/>
    </row>
    <row r="22729" spans="7:7" ht="15" customHeight="1">
      <c r="G22729" s="488"/>
    </row>
    <row r="22730" spans="7:7" ht="15" customHeight="1">
      <c r="G22730" s="488"/>
    </row>
    <row r="22731" spans="7:7" ht="15" customHeight="1">
      <c r="G22731" s="488"/>
    </row>
    <row r="22732" spans="7:7" ht="15" customHeight="1">
      <c r="G22732" s="488"/>
    </row>
    <row r="22733" spans="7:7" ht="15" customHeight="1">
      <c r="G22733" s="488"/>
    </row>
    <row r="22734" spans="7:7" ht="15" customHeight="1">
      <c r="G22734" s="488"/>
    </row>
    <row r="22735" spans="7:7" ht="15" customHeight="1">
      <c r="G22735" s="488"/>
    </row>
    <row r="22736" spans="7:7" ht="15" customHeight="1">
      <c r="G22736" s="488"/>
    </row>
    <row r="22737" spans="7:7" ht="15" customHeight="1">
      <c r="G22737" s="488"/>
    </row>
    <row r="22738" spans="7:7" ht="15" customHeight="1">
      <c r="G22738" s="488"/>
    </row>
    <row r="22739" spans="7:7" ht="15" customHeight="1">
      <c r="G22739" s="488"/>
    </row>
    <row r="22740" spans="7:7" ht="15" customHeight="1">
      <c r="G22740" s="488"/>
    </row>
    <row r="22741" spans="7:7" ht="15" customHeight="1">
      <c r="G22741" s="488"/>
    </row>
    <row r="22742" spans="7:7" ht="15" customHeight="1">
      <c r="G22742" s="488"/>
    </row>
    <row r="22743" spans="7:7" ht="15" customHeight="1">
      <c r="G22743" s="488"/>
    </row>
    <row r="22744" spans="7:7" ht="15" customHeight="1">
      <c r="G22744" s="488"/>
    </row>
    <row r="22745" spans="7:7" ht="15" customHeight="1">
      <c r="G22745" s="488"/>
    </row>
    <row r="22746" spans="7:7" ht="15" customHeight="1">
      <c r="G22746" s="488"/>
    </row>
    <row r="22747" spans="7:7" ht="15" customHeight="1">
      <c r="G22747" s="488"/>
    </row>
    <row r="22748" spans="7:7" ht="15" customHeight="1">
      <c r="G22748" s="488"/>
    </row>
    <row r="22749" spans="7:7" ht="15" customHeight="1">
      <c r="G22749" s="488"/>
    </row>
    <row r="22750" spans="7:7" ht="15" customHeight="1">
      <c r="G22750" s="488"/>
    </row>
    <row r="22751" spans="7:7" ht="15" customHeight="1">
      <c r="G22751" s="488"/>
    </row>
    <row r="22752" spans="7:7" ht="15" customHeight="1">
      <c r="G22752" s="488"/>
    </row>
    <row r="22753" spans="7:7" ht="15" customHeight="1">
      <c r="G22753" s="488"/>
    </row>
    <row r="22754" spans="7:7" ht="15" customHeight="1">
      <c r="G22754" s="488"/>
    </row>
    <row r="22755" spans="7:7" ht="15" customHeight="1">
      <c r="G22755" s="488"/>
    </row>
    <row r="22756" spans="7:7" ht="15" customHeight="1">
      <c r="G22756" s="488"/>
    </row>
    <row r="22757" spans="7:7" ht="15" customHeight="1">
      <c r="G22757" s="488"/>
    </row>
    <row r="22758" spans="7:7" ht="15" customHeight="1">
      <c r="G22758" s="488"/>
    </row>
    <row r="22759" spans="7:7" ht="15" customHeight="1">
      <c r="G22759" s="488"/>
    </row>
    <row r="22760" spans="7:7" ht="15" customHeight="1">
      <c r="G22760" s="488"/>
    </row>
    <row r="22761" spans="7:7" ht="15" customHeight="1">
      <c r="G22761" s="488"/>
    </row>
    <row r="22762" spans="7:7" ht="15" customHeight="1">
      <c r="G22762" s="488"/>
    </row>
    <row r="22763" spans="7:7" ht="15" customHeight="1">
      <c r="G22763" s="488"/>
    </row>
    <row r="22764" spans="7:7" ht="15" customHeight="1">
      <c r="G22764" s="488"/>
    </row>
    <row r="22765" spans="7:7" ht="15" customHeight="1">
      <c r="G22765" s="488"/>
    </row>
    <row r="22766" spans="7:7" ht="15" customHeight="1">
      <c r="G22766" s="488"/>
    </row>
    <row r="22767" spans="7:7" ht="15" customHeight="1">
      <c r="G22767" s="488"/>
    </row>
    <row r="22768" spans="7:7" ht="15" customHeight="1">
      <c r="G22768" s="488"/>
    </row>
    <row r="22769" spans="7:7" ht="15" customHeight="1">
      <c r="G22769" s="488"/>
    </row>
    <row r="22770" spans="7:7" ht="15" customHeight="1">
      <c r="G22770" s="488"/>
    </row>
    <row r="22771" spans="7:7" ht="15" customHeight="1">
      <c r="G22771" s="488"/>
    </row>
    <row r="22772" spans="7:7" ht="15" customHeight="1">
      <c r="G22772" s="488"/>
    </row>
    <row r="22773" spans="7:7" ht="15" customHeight="1">
      <c r="G22773" s="488"/>
    </row>
    <row r="22774" spans="7:7" ht="15" customHeight="1">
      <c r="G22774" s="488"/>
    </row>
    <row r="22775" spans="7:7" ht="15" customHeight="1">
      <c r="G22775" s="488"/>
    </row>
    <row r="22776" spans="7:7" ht="15" customHeight="1">
      <c r="G22776" s="488"/>
    </row>
    <row r="22777" spans="7:7" ht="15" customHeight="1">
      <c r="G22777" s="488"/>
    </row>
    <row r="22778" spans="7:7" ht="15" customHeight="1">
      <c r="G22778" s="488"/>
    </row>
    <row r="22779" spans="7:7" ht="15" customHeight="1">
      <c r="G22779" s="488"/>
    </row>
    <row r="22780" spans="7:7" ht="15" customHeight="1">
      <c r="G22780" s="488"/>
    </row>
    <row r="22781" spans="7:7" ht="15" customHeight="1">
      <c r="G22781" s="488"/>
    </row>
    <row r="22782" spans="7:7" ht="15" customHeight="1">
      <c r="G22782" s="488"/>
    </row>
    <row r="22783" spans="7:7" ht="15" customHeight="1">
      <c r="G22783" s="488"/>
    </row>
    <row r="22784" spans="7:7" ht="15" customHeight="1">
      <c r="G22784" s="488"/>
    </row>
    <row r="22785" spans="7:7" ht="15" customHeight="1">
      <c r="G22785" s="488"/>
    </row>
    <row r="22786" spans="7:7" ht="15" customHeight="1">
      <c r="G22786" s="488"/>
    </row>
    <row r="22787" spans="7:7" ht="15" customHeight="1">
      <c r="G22787" s="488"/>
    </row>
    <row r="22788" spans="7:7" ht="15" customHeight="1">
      <c r="G22788" s="488"/>
    </row>
    <row r="22789" spans="7:7" ht="15" customHeight="1">
      <c r="G22789" s="488"/>
    </row>
    <row r="22790" spans="7:7" ht="15" customHeight="1">
      <c r="G22790" s="488"/>
    </row>
    <row r="22791" spans="7:7" ht="15" customHeight="1">
      <c r="G22791" s="488"/>
    </row>
    <row r="22792" spans="7:7" ht="15" customHeight="1">
      <c r="G22792" s="488"/>
    </row>
    <row r="22793" spans="7:7" ht="15" customHeight="1">
      <c r="G22793" s="488"/>
    </row>
    <row r="22794" spans="7:7" ht="15" customHeight="1">
      <c r="G22794" s="488"/>
    </row>
    <row r="22795" spans="7:7" ht="15" customHeight="1">
      <c r="G22795" s="488"/>
    </row>
    <row r="22796" spans="7:7" ht="15" customHeight="1">
      <c r="G22796" s="488"/>
    </row>
    <row r="22797" spans="7:7" ht="15" customHeight="1">
      <c r="G22797" s="488"/>
    </row>
    <row r="22798" spans="7:7" ht="15" customHeight="1">
      <c r="G22798" s="488"/>
    </row>
    <row r="22799" spans="7:7" ht="15" customHeight="1">
      <c r="G22799" s="488"/>
    </row>
    <row r="22800" spans="7:7" ht="15" customHeight="1">
      <c r="G22800" s="488"/>
    </row>
    <row r="22801" spans="7:7" ht="15" customHeight="1">
      <c r="G22801" s="488"/>
    </row>
    <row r="22802" spans="7:7" ht="15" customHeight="1">
      <c r="G22802" s="488"/>
    </row>
    <row r="22803" spans="7:7" ht="15" customHeight="1">
      <c r="G22803" s="488"/>
    </row>
    <row r="22804" spans="7:7" ht="15" customHeight="1">
      <c r="G22804" s="488"/>
    </row>
    <row r="22805" spans="7:7" ht="15" customHeight="1">
      <c r="G22805" s="488"/>
    </row>
    <row r="22806" spans="7:7" ht="15" customHeight="1">
      <c r="G22806" s="488"/>
    </row>
    <row r="22807" spans="7:7" ht="15" customHeight="1">
      <c r="G22807" s="488"/>
    </row>
    <row r="22808" spans="7:7" ht="15" customHeight="1">
      <c r="G22808" s="488"/>
    </row>
    <row r="22809" spans="7:7" ht="15" customHeight="1">
      <c r="G22809" s="488"/>
    </row>
    <row r="22810" spans="7:7" ht="15" customHeight="1">
      <c r="G22810" s="488"/>
    </row>
    <row r="22811" spans="7:7" ht="15" customHeight="1">
      <c r="G22811" s="488"/>
    </row>
    <row r="22812" spans="7:7" ht="15" customHeight="1">
      <c r="G22812" s="488"/>
    </row>
    <row r="22813" spans="7:7" ht="15" customHeight="1">
      <c r="G22813" s="488"/>
    </row>
    <row r="22814" spans="7:7" ht="15" customHeight="1">
      <c r="G22814" s="488"/>
    </row>
    <row r="22815" spans="7:7" ht="15" customHeight="1">
      <c r="G22815" s="488"/>
    </row>
    <row r="22816" spans="7:7" ht="15" customHeight="1">
      <c r="G22816" s="488"/>
    </row>
    <row r="22817" spans="7:7" ht="15" customHeight="1">
      <c r="G22817" s="488"/>
    </row>
    <row r="22818" spans="7:7" ht="15" customHeight="1">
      <c r="G22818" s="488"/>
    </row>
    <row r="22819" spans="7:7" ht="15" customHeight="1">
      <c r="G22819" s="488"/>
    </row>
    <row r="22820" spans="7:7" ht="15" customHeight="1">
      <c r="G22820" s="488"/>
    </row>
    <row r="22821" spans="7:7" ht="15" customHeight="1">
      <c r="G22821" s="488"/>
    </row>
    <row r="22822" spans="7:7" ht="15" customHeight="1">
      <c r="G22822" s="488"/>
    </row>
    <row r="22823" spans="7:7" ht="15" customHeight="1">
      <c r="G22823" s="488"/>
    </row>
    <row r="22824" spans="7:7" ht="15" customHeight="1">
      <c r="G22824" s="488"/>
    </row>
    <row r="22825" spans="7:7" ht="15" customHeight="1">
      <c r="G22825" s="488"/>
    </row>
    <row r="22826" spans="7:7" ht="15" customHeight="1">
      <c r="G22826" s="488"/>
    </row>
    <row r="22827" spans="7:7" ht="15" customHeight="1">
      <c r="G22827" s="488"/>
    </row>
    <row r="22828" spans="7:7" ht="15" customHeight="1">
      <c r="G22828" s="488"/>
    </row>
    <row r="22829" spans="7:7" ht="15" customHeight="1">
      <c r="G22829" s="488"/>
    </row>
    <row r="22830" spans="7:7" ht="15" customHeight="1">
      <c r="G22830" s="488"/>
    </row>
    <row r="22831" spans="7:7" ht="15" customHeight="1">
      <c r="G22831" s="488"/>
    </row>
    <row r="22832" spans="7:7" ht="15" customHeight="1">
      <c r="G22832" s="488"/>
    </row>
    <row r="22833" spans="7:7" ht="15" customHeight="1">
      <c r="G22833" s="488"/>
    </row>
    <row r="22834" spans="7:7" ht="15" customHeight="1">
      <c r="G22834" s="488"/>
    </row>
    <row r="22835" spans="7:7" ht="15" customHeight="1">
      <c r="G22835" s="488"/>
    </row>
    <row r="22836" spans="7:7" ht="15" customHeight="1">
      <c r="G22836" s="488"/>
    </row>
    <row r="22837" spans="7:7" ht="15" customHeight="1">
      <c r="G22837" s="488"/>
    </row>
    <row r="22838" spans="7:7" ht="15" customHeight="1">
      <c r="G22838" s="488"/>
    </row>
    <row r="22839" spans="7:7" ht="15" customHeight="1">
      <c r="G22839" s="488"/>
    </row>
    <row r="22840" spans="7:7" ht="15" customHeight="1">
      <c r="G22840" s="488"/>
    </row>
    <row r="22841" spans="7:7" ht="15" customHeight="1">
      <c r="G22841" s="488"/>
    </row>
    <row r="22842" spans="7:7" ht="15" customHeight="1">
      <c r="G22842" s="488"/>
    </row>
    <row r="22843" spans="7:7" ht="15" customHeight="1">
      <c r="G22843" s="488"/>
    </row>
    <row r="22844" spans="7:7" ht="15" customHeight="1">
      <c r="G22844" s="488"/>
    </row>
    <row r="22845" spans="7:7" ht="15" customHeight="1">
      <c r="G22845" s="488"/>
    </row>
    <row r="22846" spans="7:7" ht="15" customHeight="1">
      <c r="G22846" s="488"/>
    </row>
    <row r="22847" spans="7:7" ht="15" customHeight="1">
      <c r="G22847" s="488"/>
    </row>
    <row r="22848" spans="7:7" ht="15" customHeight="1">
      <c r="G22848" s="488"/>
    </row>
    <row r="22849" spans="7:7" ht="15" customHeight="1">
      <c r="G22849" s="488"/>
    </row>
    <row r="22850" spans="7:7" ht="15" customHeight="1">
      <c r="G22850" s="488"/>
    </row>
    <row r="22851" spans="7:7" ht="15" customHeight="1">
      <c r="G22851" s="488"/>
    </row>
    <row r="22852" spans="7:7" ht="15" customHeight="1">
      <c r="G22852" s="488"/>
    </row>
    <row r="22853" spans="7:7" ht="15" customHeight="1">
      <c r="G22853" s="488"/>
    </row>
    <row r="22854" spans="7:7" ht="15" customHeight="1">
      <c r="G22854" s="488"/>
    </row>
    <row r="22855" spans="7:7" ht="15" customHeight="1">
      <c r="G22855" s="488"/>
    </row>
    <row r="22856" spans="7:7" ht="15" customHeight="1">
      <c r="G22856" s="488"/>
    </row>
    <row r="22857" spans="7:7" ht="15" customHeight="1">
      <c r="G22857" s="488"/>
    </row>
    <row r="22858" spans="7:7" ht="15" customHeight="1">
      <c r="G22858" s="488"/>
    </row>
    <row r="22859" spans="7:7" ht="15" customHeight="1">
      <c r="G22859" s="488"/>
    </row>
    <row r="22860" spans="7:7" ht="15" customHeight="1">
      <c r="G22860" s="488"/>
    </row>
    <row r="22861" spans="7:7" ht="15" customHeight="1">
      <c r="G22861" s="488"/>
    </row>
    <row r="22862" spans="7:7" ht="15" customHeight="1">
      <c r="G22862" s="488"/>
    </row>
    <row r="22863" spans="7:7" ht="15" customHeight="1">
      <c r="G22863" s="488"/>
    </row>
    <row r="22864" spans="7:7" ht="15" customHeight="1">
      <c r="G22864" s="488"/>
    </row>
    <row r="22865" spans="7:7" ht="15" customHeight="1">
      <c r="G22865" s="488"/>
    </row>
    <row r="22866" spans="7:7" ht="15" customHeight="1">
      <c r="G22866" s="488"/>
    </row>
    <row r="22867" spans="7:7" ht="15" customHeight="1">
      <c r="G22867" s="488"/>
    </row>
    <row r="22868" spans="7:7" ht="15" customHeight="1">
      <c r="G22868" s="488"/>
    </row>
    <row r="22869" spans="7:7" ht="15" customHeight="1">
      <c r="G22869" s="488"/>
    </row>
    <row r="22870" spans="7:7" ht="15" customHeight="1">
      <c r="G22870" s="488"/>
    </row>
    <row r="22871" spans="7:7" ht="15" customHeight="1">
      <c r="G22871" s="488"/>
    </row>
    <row r="22872" spans="7:7" ht="15" customHeight="1">
      <c r="G22872" s="488"/>
    </row>
    <row r="22873" spans="7:7" ht="15" customHeight="1">
      <c r="G22873" s="488"/>
    </row>
    <row r="22874" spans="7:7" ht="15" customHeight="1">
      <c r="G22874" s="488"/>
    </row>
    <row r="22875" spans="7:7" ht="15" customHeight="1">
      <c r="G22875" s="488"/>
    </row>
    <row r="22876" spans="7:7" ht="15" customHeight="1">
      <c r="G22876" s="488"/>
    </row>
    <row r="22877" spans="7:7" ht="15" customHeight="1">
      <c r="G22877" s="488"/>
    </row>
    <row r="22878" spans="7:7" ht="15" customHeight="1">
      <c r="G22878" s="488"/>
    </row>
    <row r="22879" spans="7:7" ht="15" customHeight="1">
      <c r="G22879" s="488"/>
    </row>
    <row r="22880" spans="7:7" ht="15" customHeight="1">
      <c r="G22880" s="488"/>
    </row>
    <row r="22881" spans="7:7" ht="15" customHeight="1">
      <c r="G22881" s="488"/>
    </row>
    <row r="22882" spans="7:7" ht="15" customHeight="1">
      <c r="G22882" s="488"/>
    </row>
    <row r="22883" spans="7:7" ht="15" customHeight="1">
      <c r="G22883" s="488"/>
    </row>
    <row r="22884" spans="7:7" ht="15" customHeight="1">
      <c r="G22884" s="488"/>
    </row>
    <row r="22885" spans="7:7" ht="15" customHeight="1">
      <c r="G22885" s="488"/>
    </row>
    <row r="22886" spans="7:7" ht="15" customHeight="1">
      <c r="G22886" s="488"/>
    </row>
    <row r="22887" spans="7:7" ht="15" customHeight="1">
      <c r="G22887" s="488"/>
    </row>
    <row r="22888" spans="7:7" ht="15" customHeight="1">
      <c r="G22888" s="488"/>
    </row>
    <row r="22889" spans="7:7" ht="15" customHeight="1">
      <c r="G22889" s="488"/>
    </row>
    <row r="22890" spans="7:7" ht="15" customHeight="1">
      <c r="G22890" s="488"/>
    </row>
    <row r="22891" spans="7:7" ht="15" customHeight="1">
      <c r="G22891" s="488"/>
    </row>
    <row r="22892" spans="7:7" ht="15" customHeight="1">
      <c r="G22892" s="488"/>
    </row>
    <row r="22893" spans="7:7" ht="15" customHeight="1">
      <c r="G22893" s="488"/>
    </row>
    <row r="22894" spans="7:7" ht="15" customHeight="1">
      <c r="G22894" s="488"/>
    </row>
    <row r="22895" spans="7:7" ht="15" customHeight="1">
      <c r="G22895" s="488"/>
    </row>
    <row r="22896" spans="7:7" ht="15" customHeight="1">
      <c r="G22896" s="488"/>
    </row>
    <row r="22897" spans="7:7" ht="15" customHeight="1">
      <c r="G22897" s="488"/>
    </row>
    <row r="22898" spans="7:7" ht="15" customHeight="1">
      <c r="G22898" s="488"/>
    </row>
    <row r="22899" spans="7:7" ht="15" customHeight="1">
      <c r="G22899" s="488"/>
    </row>
    <row r="22900" spans="7:7" ht="15" customHeight="1">
      <c r="G22900" s="488"/>
    </row>
    <row r="22901" spans="7:7" ht="15" customHeight="1">
      <c r="G22901" s="488"/>
    </row>
    <row r="22902" spans="7:7" ht="15" customHeight="1">
      <c r="G22902" s="488"/>
    </row>
    <row r="22903" spans="7:7" ht="15" customHeight="1">
      <c r="G22903" s="488"/>
    </row>
    <row r="22904" spans="7:7" ht="15" customHeight="1">
      <c r="G22904" s="488"/>
    </row>
    <row r="22905" spans="7:7" ht="15" customHeight="1">
      <c r="G22905" s="488"/>
    </row>
    <row r="22906" spans="7:7" ht="15" customHeight="1">
      <c r="G22906" s="488"/>
    </row>
    <row r="22907" spans="7:7" ht="15" customHeight="1">
      <c r="G22907" s="488"/>
    </row>
    <row r="22908" spans="7:7" ht="15" customHeight="1">
      <c r="G22908" s="488"/>
    </row>
    <row r="22909" spans="7:7" ht="15" customHeight="1">
      <c r="G22909" s="488"/>
    </row>
    <row r="22910" spans="7:7" ht="15" customHeight="1">
      <c r="G22910" s="488"/>
    </row>
    <row r="22911" spans="7:7" ht="15" customHeight="1">
      <c r="G22911" s="488"/>
    </row>
    <row r="22912" spans="7:7" ht="15" customHeight="1">
      <c r="G22912" s="488"/>
    </row>
    <row r="22913" spans="7:7" ht="15" customHeight="1">
      <c r="G22913" s="488"/>
    </row>
    <row r="22914" spans="7:7" ht="15" customHeight="1">
      <c r="G22914" s="488"/>
    </row>
    <row r="22915" spans="7:7" ht="15" customHeight="1">
      <c r="G22915" s="488"/>
    </row>
    <row r="22916" spans="7:7" ht="15" customHeight="1">
      <c r="G22916" s="488"/>
    </row>
    <row r="22917" spans="7:7" ht="15" customHeight="1">
      <c r="G22917" s="488"/>
    </row>
    <row r="22918" spans="7:7" ht="15" customHeight="1">
      <c r="G22918" s="488"/>
    </row>
    <row r="22919" spans="7:7" ht="15" customHeight="1">
      <c r="G22919" s="488"/>
    </row>
    <row r="22920" spans="7:7" ht="15" customHeight="1">
      <c r="G22920" s="488"/>
    </row>
    <row r="22921" spans="7:7" ht="15" customHeight="1">
      <c r="G22921" s="488"/>
    </row>
    <row r="22922" spans="7:7" ht="15" customHeight="1">
      <c r="G22922" s="488"/>
    </row>
    <row r="22923" spans="7:7" ht="15" customHeight="1">
      <c r="G22923" s="488"/>
    </row>
    <row r="22924" spans="7:7" ht="15" customHeight="1">
      <c r="G22924" s="488"/>
    </row>
    <row r="22925" spans="7:7" ht="15" customHeight="1">
      <c r="G22925" s="488"/>
    </row>
    <row r="22926" spans="7:7" ht="15" customHeight="1">
      <c r="G22926" s="488"/>
    </row>
    <row r="22927" spans="7:7" ht="15" customHeight="1">
      <c r="G22927" s="488"/>
    </row>
    <row r="22928" spans="7:7" ht="15" customHeight="1">
      <c r="G22928" s="488"/>
    </row>
    <row r="22929" spans="7:7" ht="15" customHeight="1">
      <c r="G22929" s="488"/>
    </row>
    <row r="22930" spans="7:7" ht="15" customHeight="1">
      <c r="G22930" s="488"/>
    </row>
    <row r="22931" spans="7:7" ht="15" customHeight="1">
      <c r="G22931" s="488"/>
    </row>
    <row r="22932" spans="7:7" ht="15" customHeight="1">
      <c r="G22932" s="488"/>
    </row>
    <row r="22933" spans="7:7" ht="15" customHeight="1">
      <c r="G22933" s="488"/>
    </row>
    <row r="22934" spans="7:7" ht="15" customHeight="1">
      <c r="G22934" s="488"/>
    </row>
    <row r="22935" spans="7:7" ht="15" customHeight="1">
      <c r="G22935" s="488"/>
    </row>
    <row r="22936" spans="7:7" ht="15" customHeight="1">
      <c r="G22936" s="488"/>
    </row>
    <row r="22937" spans="7:7" ht="15" customHeight="1">
      <c r="G22937" s="488"/>
    </row>
    <row r="22938" spans="7:7" ht="15" customHeight="1">
      <c r="G22938" s="488"/>
    </row>
    <row r="22939" spans="7:7" ht="15" customHeight="1">
      <c r="G22939" s="488"/>
    </row>
    <row r="22940" spans="7:7" ht="15" customHeight="1">
      <c r="G22940" s="488"/>
    </row>
    <row r="22941" spans="7:7" ht="15" customHeight="1">
      <c r="G22941" s="488"/>
    </row>
    <row r="22942" spans="7:7" ht="15" customHeight="1">
      <c r="G22942" s="488"/>
    </row>
    <row r="22943" spans="7:7" ht="15" customHeight="1">
      <c r="G22943" s="488"/>
    </row>
    <row r="22944" spans="7:7" ht="15" customHeight="1">
      <c r="G22944" s="488"/>
    </row>
    <row r="22945" spans="7:7" ht="15" customHeight="1">
      <c r="G22945" s="488"/>
    </row>
    <row r="22946" spans="7:7" ht="15" customHeight="1">
      <c r="G22946" s="488"/>
    </row>
    <row r="22947" spans="7:7" ht="15" customHeight="1">
      <c r="G22947" s="488"/>
    </row>
    <row r="22948" spans="7:7" ht="15" customHeight="1">
      <c r="G22948" s="488"/>
    </row>
    <row r="22949" spans="7:7" ht="15" customHeight="1">
      <c r="G22949" s="488"/>
    </row>
    <row r="22950" spans="7:7" ht="15" customHeight="1">
      <c r="G22950" s="488"/>
    </row>
    <row r="22951" spans="7:7" ht="15" customHeight="1">
      <c r="G22951" s="488"/>
    </row>
    <row r="22952" spans="7:7" ht="15" customHeight="1">
      <c r="G22952" s="488"/>
    </row>
    <row r="22953" spans="7:7" ht="15" customHeight="1">
      <c r="G22953" s="488"/>
    </row>
    <row r="22954" spans="7:7" ht="15" customHeight="1">
      <c r="G22954" s="488"/>
    </row>
    <row r="22955" spans="7:7" ht="15" customHeight="1">
      <c r="G22955" s="488"/>
    </row>
    <row r="22956" spans="7:7" ht="15" customHeight="1">
      <c r="G22956" s="488"/>
    </row>
    <row r="22957" spans="7:7" ht="15" customHeight="1">
      <c r="G22957" s="488"/>
    </row>
    <row r="22958" spans="7:7" ht="15" customHeight="1">
      <c r="G22958" s="488"/>
    </row>
    <row r="22959" spans="7:7" ht="15" customHeight="1">
      <c r="G22959" s="488"/>
    </row>
    <row r="22960" spans="7:7" ht="15" customHeight="1">
      <c r="G22960" s="488"/>
    </row>
    <row r="22961" spans="7:7" ht="15" customHeight="1">
      <c r="G22961" s="488"/>
    </row>
    <row r="22962" spans="7:7" ht="15" customHeight="1">
      <c r="G22962" s="488"/>
    </row>
    <row r="22963" spans="7:7" ht="15" customHeight="1">
      <c r="G22963" s="488"/>
    </row>
    <row r="22964" spans="7:7" ht="15" customHeight="1">
      <c r="G22964" s="488"/>
    </row>
    <row r="22965" spans="7:7" ht="15" customHeight="1">
      <c r="G22965" s="488"/>
    </row>
    <row r="22966" spans="7:7" ht="15" customHeight="1">
      <c r="G22966" s="488"/>
    </row>
    <row r="22967" spans="7:7" ht="15" customHeight="1">
      <c r="G22967" s="488"/>
    </row>
    <row r="22968" spans="7:7" ht="15" customHeight="1">
      <c r="G22968" s="488"/>
    </row>
    <row r="22969" spans="7:7" ht="15" customHeight="1">
      <c r="G22969" s="488"/>
    </row>
    <row r="22970" spans="7:7" ht="15" customHeight="1">
      <c r="G22970" s="488"/>
    </row>
    <row r="22971" spans="7:7" ht="15" customHeight="1">
      <c r="G22971" s="488"/>
    </row>
    <row r="22972" spans="7:7" ht="15" customHeight="1">
      <c r="G22972" s="488"/>
    </row>
    <row r="22973" spans="7:7" ht="15" customHeight="1">
      <c r="G22973" s="488"/>
    </row>
    <row r="22974" spans="7:7" ht="15" customHeight="1">
      <c r="G22974" s="488"/>
    </row>
    <row r="22975" spans="7:7" ht="15" customHeight="1">
      <c r="G22975" s="488"/>
    </row>
    <row r="22976" spans="7:7" ht="15" customHeight="1">
      <c r="G22976" s="488"/>
    </row>
    <row r="22977" spans="7:7" ht="15" customHeight="1">
      <c r="G22977" s="488"/>
    </row>
    <row r="22978" spans="7:7" ht="15" customHeight="1">
      <c r="G22978" s="488"/>
    </row>
    <row r="22979" spans="7:7" ht="15" customHeight="1">
      <c r="G22979" s="488"/>
    </row>
    <row r="22980" spans="7:7" ht="15" customHeight="1">
      <c r="G22980" s="488"/>
    </row>
    <row r="22981" spans="7:7" ht="15" customHeight="1">
      <c r="G22981" s="488"/>
    </row>
    <row r="22982" spans="7:7" ht="15" customHeight="1">
      <c r="G22982" s="488"/>
    </row>
    <row r="22983" spans="7:7" ht="15" customHeight="1">
      <c r="G22983" s="488"/>
    </row>
    <row r="22984" spans="7:7" ht="15" customHeight="1">
      <c r="G22984" s="488"/>
    </row>
    <row r="22985" spans="7:7" ht="15" customHeight="1">
      <c r="G22985" s="488"/>
    </row>
    <row r="22986" spans="7:7" ht="15" customHeight="1">
      <c r="G22986" s="488"/>
    </row>
    <row r="22987" spans="7:7" ht="15" customHeight="1">
      <c r="G22987" s="488"/>
    </row>
    <row r="22988" spans="7:7" ht="15" customHeight="1">
      <c r="G22988" s="488"/>
    </row>
    <row r="22989" spans="7:7" ht="15" customHeight="1">
      <c r="G22989" s="488"/>
    </row>
    <row r="22990" spans="7:7" ht="15" customHeight="1">
      <c r="G22990" s="488"/>
    </row>
    <row r="22991" spans="7:7" ht="15" customHeight="1">
      <c r="G22991" s="488"/>
    </row>
    <row r="22992" spans="7:7" ht="15" customHeight="1">
      <c r="G22992" s="488"/>
    </row>
    <row r="22993" spans="7:7" ht="15" customHeight="1">
      <c r="G22993" s="488"/>
    </row>
    <row r="22994" spans="7:7" ht="15" customHeight="1">
      <c r="G22994" s="488"/>
    </row>
    <row r="22995" spans="7:7" ht="15" customHeight="1">
      <c r="G22995" s="488"/>
    </row>
    <row r="22996" spans="7:7" ht="15" customHeight="1">
      <c r="G22996" s="488"/>
    </row>
    <row r="22997" spans="7:7" ht="15" customHeight="1">
      <c r="G22997" s="488"/>
    </row>
    <row r="22998" spans="7:7" ht="15" customHeight="1">
      <c r="G22998" s="488"/>
    </row>
    <row r="22999" spans="7:7" ht="15" customHeight="1">
      <c r="G22999" s="488"/>
    </row>
    <row r="23000" spans="7:7" ht="15" customHeight="1">
      <c r="G23000" s="488"/>
    </row>
    <row r="23001" spans="7:7" ht="15" customHeight="1">
      <c r="G23001" s="488"/>
    </row>
    <row r="23002" spans="7:7" ht="15" customHeight="1">
      <c r="G23002" s="488"/>
    </row>
    <row r="23003" spans="7:7" ht="15" customHeight="1">
      <c r="G23003" s="488"/>
    </row>
    <row r="23004" spans="7:7" ht="15" customHeight="1">
      <c r="G23004" s="488"/>
    </row>
    <row r="23005" spans="7:7" ht="15" customHeight="1">
      <c r="G23005" s="488"/>
    </row>
    <row r="23006" spans="7:7" ht="15" customHeight="1">
      <c r="G23006" s="488"/>
    </row>
    <row r="23007" spans="7:7" ht="15" customHeight="1">
      <c r="G23007" s="488"/>
    </row>
    <row r="23008" spans="7:7" ht="15" customHeight="1">
      <c r="G23008" s="488"/>
    </row>
    <row r="23009" spans="7:7" ht="15" customHeight="1">
      <c r="G23009" s="488"/>
    </row>
    <row r="23010" spans="7:7" ht="15" customHeight="1">
      <c r="G23010" s="488"/>
    </row>
    <row r="23011" spans="7:7" ht="15" customHeight="1">
      <c r="G23011" s="488"/>
    </row>
    <row r="23012" spans="7:7" ht="15" customHeight="1">
      <c r="G23012" s="488"/>
    </row>
    <row r="23013" spans="7:7" ht="15" customHeight="1">
      <c r="G23013" s="488"/>
    </row>
    <row r="23014" spans="7:7" ht="15" customHeight="1">
      <c r="G23014" s="488"/>
    </row>
    <row r="23015" spans="7:7" ht="15" customHeight="1">
      <c r="G23015" s="488"/>
    </row>
    <row r="23016" spans="7:7" ht="15" customHeight="1">
      <c r="G23016" s="488"/>
    </row>
    <row r="23017" spans="7:7" ht="15" customHeight="1">
      <c r="G23017" s="488"/>
    </row>
    <row r="23018" spans="7:7" ht="15" customHeight="1">
      <c r="G23018" s="488"/>
    </row>
    <row r="23019" spans="7:7" ht="15" customHeight="1">
      <c r="G23019" s="488"/>
    </row>
    <row r="23020" spans="7:7" ht="15" customHeight="1">
      <c r="G23020" s="488"/>
    </row>
    <row r="23021" spans="7:7" ht="15" customHeight="1">
      <c r="G23021" s="488"/>
    </row>
    <row r="23022" spans="7:7" ht="15" customHeight="1">
      <c r="G23022" s="488"/>
    </row>
    <row r="23023" spans="7:7" ht="15" customHeight="1">
      <c r="G23023" s="488"/>
    </row>
    <row r="23024" spans="7:7" ht="15" customHeight="1">
      <c r="G23024" s="488"/>
    </row>
    <row r="23025" spans="7:7" ht="15" customHeight="1">
      <c r="G23025" s="488"/>
    </row>
    <row r="23026" spans="7:7" ht="15" customHeight="1">
      <c r="G23026" s="488"/>
    </row>
    <row r="23027" spans="7:7" ht="15" customHeight="1">
      <c r="G23027" s="488"/>
    </row>
    <row r="23028" spans="7:7" ht="15" customHeight="1">
      <c r="G23028" s="488"/>
    </row>
    <row r="23029" spans="7:7" ht="15" customHeight="1">
      <c r="G23029" s="488"/>
    </row>
    <row r="23030" spans="7:7" ht="15" customHeight="1">
      <c r="G23030" s="488"/>
    </row>
    <row r="23031" spans="7:7" ht="15" customHeight="1">
      <c r="G23031" s="488"/>
    </row>
    <row r="23032" spans="7:7" ht="15" customHeight="1">
      <c r="G23032" s="488"/>
    </row>
    <row r="23033" spans="7:7" ht="15" customHeight="1">
      <c r="G23033" s="488"/>
    </row>
    <row r="23034" spans="7:7" ht="15" customHeight="1">
      <c r="G23034" s="488"/>
    </row>
    <row r="23035" spans="7:7" ht="15" customHeight="1">
      <c r="G23035" s="488"/>
    </row>
    <row r="23036" spans="7:7" ht="15" customHeight="1">
      <c r="G23036" s="488"/>
    </row>
    <row r="23037" spans="7:7" ht="15" customHeight="1">
      <c r="G23037" s="488"/>
    </row>
    <row r="23038" spans="7:7" ht="15" customHeight="1">
      <c r="G23038" s="488"/>
    </row>
    <row r="23039" spans="7:7" ht="15" customHeight="1">
      <c r="G23039" s="488"/>
    </row>
    <row r="23040" spans="7:7" ht="15" customHeight="1">
      <c r="G23040" s="488"/>
    </row>
    <row r="23041" spans="7:7" ht="15" customHeight="1">
      <c r="G23041" s="488"/>
    </row>
    <row r="23042" spans="7:7" ht="15" customHeight="1">
      <c r="G23042" s="488"/>
    </row>
    <row r="23043" spans="7:7" ht="15" customHeight="1">
      <c r="G23043" s="488"/>
    </row>
    <row r="23044" spans="7:7" ht="15" customHeight="1">
      <c r="G23044" s="488"/>
    </row>
    <row r="23045" spans="7:7" ht="15" customHeight="1">
      <c r="G23045" s="488"/>
    </row>
    <row r="23046" spans="7:7" ht="15" customHeight="1">
      <c r="G23046" s="488"/>
    </row>
    <row r="23047" spans="7:7" ht="15" customHeight="1">
      <c r="G23047" s="488"/>
    </row>
    <row r="23048" spans="7:7" ht="15" customHeight="1">
      <c r="G23048" s="488"/>
    </row>
    <row r="23049" spans="7:7" ht="15" customHeight="1">
      <c r="G23049" s="488"/>
    </row>
    <row r="23050" spans="7:7" ht="15" customHeight="1">
      <c r="G23050" s="488"/>
    </row>
    <row r="23051" spans="7:7" ht="15" customHeight="1">
      <c r="G23051" s="488"/>
    </row>
    <row r="23052" spans="7:7" ht="15" customHeight="1">
      <c r="G23052" s="488"/>
    </row>
    <row r="23053" spans="7:7" ht="15" customHeight="1">
      <c r="G23053" s="488"/>
    </row>
    <row r="23054" spans="7:7" ht="15" customHeight="1">
      <c r="G23054" s="488"/>
    </row>
    <row r="23055" spans="7:7" ht="15" customHeight="1">
      <c r="G23055" s="488"/>
    </row>
    <row r="23056" spans="7:7" ht="15" customHeight="1">
      <c r="G23056" s="488"/>
    </row>
    <row r="23057" spans="7:7" ht="15" customHeight="1">
      <c r="G23057" s="488"/>
    </row>
    <row r="23058" spans="7:7" ht="15" customHeight="1">
      <c r="G23058" s="488"/>
    </row>
    <row r="23059" spans="7:7" ht="15" customHeight="1">
      <c r="G23059" s="488"/>
    </row>
    <row r="23060" spans="7:7" ht="15" customHeight="1">
      <c r="G23060" s="488"/>
    </row>
    <row r="23061" spans="7:7" ht="15" customHeight="1">
      <c r="G23061" s="488"/>
    </row>
    <row r="23062" spans="7:7" ht="15" customHeight="1">
      <c r="G23062" s="488"/>
    </row>
    <row r="23063" spans="7:7" ht="15" customHeight="1">
      <c r="G23063" s="488"/>
    </row>
    <row r="23064" spans="7:7" ht="15" customHeight="1">
      <c r="G23064" s="488"/>
    </row>
    <row r="23065" spans="7:7" ht="15" customHeight="1">
      <c r="G23065" s="488"/>
    </row>
    <row r="23066" spans="7:7" ht="15" customHeight="1">
      <c r="G23066" s="488"/>
    </row>
    <row r="23067" spans="7:7" ht="15" customHeight="1">
      <c r="G23067" s="488"/>
    </row>
    <row r="23068" spans="7:7" ht="15" customHeight="1">
      <c r="G23068" s="488"/>
    </row>
    <row r="23069" spans="7:7" ht="15" customHeight="1">
      <c r="G23069" s="488"/>
    </row>
    <row r="23070" spans="7:7" ht="15" customHeight="1">
      <c r="G23070" s="488"/>
    </row>
    <row r="23071" spans="7:7" ht="15" customHeight="1">
      <c r="G23071" s="488"/>
    </row>
    <row r="23072" spans="7:7" ht="15" customHeight="1">
      <c r="G23072" s="488"/>
    </row>
    <row r="23073" spans="7:7" ht="15" customHeight="1">
      <c r="G23073" s="488"/>
    </row>
    <row r="23074" spans="7:7" ht="15" customHeight="1">
      <c r="G23074" s="488"/>
    </row>
    <row r="23075" spans="7:7" ht="15" customHeight="1">
      <c r="G23075" s="488"/>
    </row>
    <row r="23076" spans="7:7" ht="15" customHeight="1">
      <c r="G23076" s="488"/>
    </row>
    <row r="23077" spans="7:7" ht="15" customHeight="1">
      <c r="G23077" s="488"/>
    </row>
    <row r="23078" spans="7:7" ht="15" customHeight="1">
      <c r="G23078" s="488"/>
    </row>
    <row r="23079" spans="7:7" ht="15" customHeight="1">
      <c r="G23079" s="488"/>
    </row>
    <row r="23080" spans="7:7" ht="15" customHeight="1">
      <c r="G23080" s="488"/>
    </row>
    <row r="23081" spans="7:7" ht="15" customHeight="1">
      <c r="G23081" s="488"/>
    </row>
    <row r="23082" spans="7:7" ht="15" customHeight="1">
      <c r="G23082" s="488"/>
    </row>
    <row r="23083" spans="7:7" ht="15" customHeight="1">
      <c r="G23083" s="488"/>
    </row>
    <row r="23084" spans="7:7" ht="15" customHeight="1">
      <c r="G23084" s="488"/>
    </row>
    <row r="23085" spans="7:7" ht="15" customHeight="1">
      <c r="G23085" s="488"/>
    </row>
    <row r="23086" spans="7:7" ht="15" customHeight="1">
      <c r="G23086" s="488"/>
    </row>
    <row r="23087" spans="7:7" ht="15" customHeight="1">
      <c r="G23087" s="488"/>
    </row>
    <row r="23088" spans="7:7" ht="15" customHeight="1">
      <c r="G23088" s="488"/>
    </row>
    <row r="23089" spans="7:7" ht="15" customHeight="1">
      <c r="G23089" s="488"/>
    </row>
    <row r="23090" spans="7:7" ht="15" customHeight="1">
      <c r="G23090" s="488"/>
    </row>
    <row r="23091" spans="7:7" ht="15" customHeight="1">
      <c r="G23091" s="488"/>
    </row>
    <row r="23092" spans="7:7" ht="15" customHeight="1">
      <c r="G23092" s="488"/>
    </row>
    <row r="23093" spans="7:7" ht="15" customHeight="1">
      <c r="G23093" s="488"/>
    </row>
    <row r="23094" spans="7:7" ht="15" customHeight="1">
      <c r="G23094" s="488"/>
    </row>
    <row r="23095" spans="7:7" ht="15" customHeight="1">
      <c r="G23095" s="488"/>
    </row>
    <row r="23096" spans="7:7" ht="15" customHeight="1">
      <c r="G23096" s="488"/>
    </row>
    <row r="23097" spans="7:7" ht="15" customHeight="1">
      <c r="G23097" s="488"/>
    </row>
    <row r="23098" spans="7:7" ht="15" customHeight="1">
      <c r="G23098" s="488"/>
    </row>
    <row r="23099" spans="7:7" ht="15" customHeight="1">
      <c r="G23099" s="488"/>
    </row>
    <row r="23100" spans="7:7" ht="15" customHeight="1">
      <c r="G23100" s="488"/>
    </row>
    <row r="23101" spans="7:7" ht="15" customHeight="1">
      <c r="G23101" s="488"/>
    </row>
    <row r="23102" spans="7:7" ht="15" customHeight="1">
      <c r="G23102" s="488"/>
    </row>
    <row r="23103" spans="7:7" ht="15" customHeight="1">
      <c r="G23103" s="488"/>
    </row>
    <row r="23104" spans="7:7" ht="15" customHeight="1">
      <c r="G23104" s="488"/>
    </row>
    <row r="23105" spans="7:7" ht="15" customHeight="1">
      <c r="G23105" s="488"/>
    </row>
    <row r="23106" spans="7:7" ht="15" customHeight="1">
      <c r="G23106" s="488"/>
    </row>
    <row r="23107" spans="7:7" ht="15" customHeight="1">
      <c r="G23107" s="488"/>
    </row>
    <row r="23108" spans="7:7" ht="15" customHeight="1">
      <c r="G23108" s="488"/>
    </row>
    <row r="23109" spans="7:7" ht="15" customHeight="1">
      <c r="G23109" s="488"/>
    </row>
    <row r="23110" spans="7:7" ht="15" customHeight="1">
      <c r="G23110" s="488"/>
    </row>
    <row r="23111" spans="7:7" ht="15" customHeight="1">
      <c r="G23111" s="488"/>
    </row>
    <row r="23112" spans="7:7" ht="15" customHeight="1">
      <c r="G23112" s="488"/>
    </row>
    <row r="23113" spans="7:7" ht="15" customHeight="1">
      <c r="G23113" s="488"/>
    </row>
    <row r="23114" spans="7:7" ht="15" customHeight="1">
      <c r="G23114" s="488"/>
    </row>
    <row r="23115" spans="7:7" ht="15" customHeight="1">
      <c r="G23115" s="488"/>
    </row>
    <row r="23116" spans="7:7" ht="15" customHeight="1">
      <c r="G23116" s="488"/>
    </row>
    <row r="23117" spans="7:7" ht="15" customHeight="1">
      <c r="G23117" s="488"/>
    </row>
    <row r="23118" spans="7:7" ht="15" customHeight="1">
      <c r="G23118" s="488"/>
    </row>
    <row r="23119" spans="7:7" ht="15" customHeight="1">
      <c r="G23119" s="488"/>
    </row>
    <row r="23120" spans="7:7" ht="15" customHeight="1">
      <c r="G23120" s="488"/>
    </row>
    <row r="23121" spans="7:7" ht="15" customHeight="1">
      <c r="G23121" s="488"/>
    </row>
    <row r="23122" spans="7:7" ht="15" customHeight="1">
      <c r="G23122" s="488"/>
    </row>
    <row r="23123" spans="7:7" ht="15" customHeight="1">
      <c r="G23123" s="488"/>
    </row>
    <row r="23124" spans="7:7" ht="15" customHeight="1">
      <c r="G23124" s="488"/>
    </row>
    <row r="23125" spans="7:7" ht="15" customHeight="1">
      <c r="G23125" s="488"/>
    </row>
    <row r="23126" spans="7:7" ht="15" customHeight="1">
      <c r="G23126" s="488"/>
    </row>
    <row r="23127" spans="7:7" ht="15" customHeight="1">
      <c r="G23127" s="488"/>
    </row>
    <row r="23128" spans="7:7" ht="15" customHeight="1">
      <c r="G23128" s="488"/>
    </row>
    <row r="23129" spans="7:7" ht="15" customHeight="1">
      <c r="G23129" s="488"/>
    </row>
    <row r="23130" spans="7:7" ht="15" customHeight="1">
      <c r="G23130" s="488"/>
    </row>
    <row r="23131" spans="7:7" ht="15" customHeight="1">
      <c r="G23131" s="488"/>
    </row>
    <row r="23132" spans="7:7" ht="15" customHeight="1">
      <c r="G23132" s="488"/>
    </row>
    <row r="23133" spans="7:7" ht="15" customHeight="1">
      <c r="G23133" s="488"/>
    </row>
    <row r="23134" spans="7:7" ht="15" customHeight="1">
      <c r="G23134" s="488"/>
    </row>
    <row r="23135" spans="7:7" ht="15" customHeight="1">
      <c r="G23135" s="488"/>
    </row>
    <row r="23136" spans="7:7" ht="15" customHeight="1">
      <c r="G23136" s="488"/>
    </row>
    <row r="23137" spans="7:7" ht="15" customHeight="1">
      <c r="G23137" s="488"/>
    </row>
    <row r="23138" spans="7:7" ht="15" customHeight="1">
      <c r="G23138" s="488"/>
    </row>
    <row r="23139" spans="7:7" ht="15" customHeight="1">
      <c r="G23139" s="488"/>
    </row>
    <row r="23140" spans="7:7" ht="15" customHeight="1">
      <c r="G23140" s="488"/>
    </row>
    <row r="23141" spans="7:7" ht="15" customHeight="1">
      <c r="G23141" s="488"/>
    </row>
    <row r="23142" spans="7:7" ht="15" customHeight="1">
      <c r="G23142" s="488"/>
    </row>
    <row r="23143" spans="7:7" ht="15" customHeight="1">
      <c r="G23143" s="488"/>
    </row>
    <row r="23144" spans="7:7" ht="15" customHeight="1">
      <c r="G23144" s="488"/>
    </row>
    <row r="23145" spans="7:7" ht="15" customHeight="1">
      <c r="G23145" s="488"/>
    </row>
    <row r="23146" spans="7:7" ht="15" customHeight="1">
      <c r="G23146" s="488"/>
    </row>
    <row r="23147" spans="7:7" ht="15" customHeight="1">
      <c r="G23147" s="488"/>
    </row>
    <row r="23148" spans="7:7" ht="15" customHeight="1">
      <c r="G23148" s="488"/>
    </row>
    <row r="23149" spans="7:7" ht="15" customHeight="1">
      <c r="G23149" s="488"/>
    </row>
    <row r="23150" spans="7:7" ht="15" customHeight="1">
      <c r="G23150" s="488"/>
    </row>
    <row r="23151" spans="7:7" ht="15" customHeight="1">
      <c r="G23151" s="488"/>
    </row>
    <row r="23152" spans="7:7" ht="15" customHeight="1">
      <c r="G23152" s="488"/>
    </row>
    <row r="23153" spans="7:7" ht="15" customHeight="1">
      <c r="G23153" s="488"/>
    </row>
    <row r="23154" spans="7:7" ht="15" customHeight="1">
      <c r="G23154" s="488"/>
    </row>
    <row r="23155" spans="7:7" ht="15" customHeight="1">
      <c r="G23155" s="488"/>
    </row>
    <row r="23156" spans="7:7" ht="15" customHeight="1">
      <c r="G23156" s="488"/>
    </row>
    <row r="23157" spans="7:7" ht="15" customHeight="1">
      <c r="G23157" s="488"/>
    </row>
    <row r="23158" spans="7:7" ht="15" customHeight="1">
      <c r="G23158" s="488"/>
    </row>
    <row r="23159" spans="7:7" ht="15" customHeight="1">
      <c r="G23159" s="488"/>
    </row>
    <row r="23160" spans="7:7" ht="15" customHeight="1">
      <c r="G23160" s="488"/>
    </row>
    <row r="23161" spans="7:7" ht="15" customHeight="1">
      <c r="G23161" s="488"/>
    </row>
    <row r="23162" spans="7:7" ht="15" customHeight="1">
      <c r="G23162" s="488"/>
    </row>
    <row r="23163" spans="7:7" ht="15" customHeight="1">
      <c r="G23163" s="488"/>
    </row>
    <row r="23164" spans="7:7" ht="15" customHeight="1">
      <c r="G23164" s="488"/>
    </row>
    <row r="23165" spans="7:7" ht="15" customHeight="1">
      <c r="G23165" s="488"/>
    </row>
    <row r="23166" spans="7:7" ht="15" customHeight="1">
      <c r="G23166" s="488"/>
    </row>
    <row r="23167" spans="7:7" ht="15" customHeight="1">
      <c r="G23167" s="488"/>
    </row>
    <row r="23168" spans="7:7" ht="15" customHeight="1">
      <c r="G23168" s="488"/>
    </row>
    <row r="23169" spans="7:7" ht="15" customHeight="1">
      <c r="G23169" s="488"/>
    </row>
    <row r="23170" spans="7:7" ht="15" customHeight="1">
      <c r="G23170" s="488"/>
    </row>
    <row r="23171" spans="7:7" ht="15" customHeight="1">
      <c r="G23171" s="488"/>
    </row>
    <row r="23172" spans="7:7" ht="15" customHeight="1">
      <c r="G23172" s="488"/>
    </row>
    <row r="23173" spans="7:7" ht="15" customHeight="1">
      <c r="G23173" s="488"/>
    </row>
    <row r="23174" spans="7:7" ht="15" customHeight="1">
      <c r="G23174" s="488"/>
    </row>
    <row r="23175" spans="7:7" ht="15" customHeight="1">
      <c r="G23175" s="488"/>
    </row>
    <row r="23176" spans="7:7" ht="15" customHeight="1">
      <c r="G23176" s="488"/>
    </row>
    <row r="23177" spans="7:7" ht="15" customHeight="1">
      <c r="G23177" s="488"/>
    </row>
    <row r="23178" spans="7:7" ht="15" customHeight="1">
      <c r="G23178" s="488"/>
    </row>
    <row r="23179" spans="7:7" ht="15" customHeight="1">
      <c r="G23179" s="488"/>
    </row>
    <row r="23180" spans="7:7" ht="15" customHeight="1">
      <c r="G23180" s="488"/>
    </row>
    <row r="23181" spans="7:7" ht="15" customHeight="1">
      <c r="G23181" s="488"/>
    </row>
    <row r="23182" spans="7:7" ht="15" customHeight="1">
      <c r="G23182" s="488"/>
    </row>
    <row r="23183" spans="7:7" ht="15" customHeight="1">
      <c r="G23183" s="488"/>
    </row>
    <row r="23184" spans="7:7" ht="15" customHeight="1">
      <c r="G23184" s="488"/>
    </row>
    <row r="23185" spans="7:7" ht="15" customHeight="1">
      <c r="G23185" s="488"/>
    </row>
    <row r="23186" spans="7:7" ht="15" customHeight="1">
      <c r="G23186" s="488"/>
    </row>
    <row r="23187" spans="7:7" ht="15" customHeight="1">
      <c r="G23187" s="488"/>
    </row>
    <row r="23188" spans="7:7" ht="15" customHeight="1">
      <c r="G23188" s="488"/>
    </row>
    <row r="23189" spans="7:7" ht="15" customHeight="1">
      <c r="G23189" s="488"/>
    </row>
    <row r="23190" spans="7:7" ht="15" customHeight="1">
      <c r="G23190" s="488"/>
    </row>
    <row r="23191" spans="7:7" ht="15" customHeight="1">
      <c r="G23191" s="488"/>
    </row>
    <row r="23192" spans="7:7" ht="15" customHeight="1">
      <c r="G23192" s="488"/>
    </row>
    <row r="23193" spans="7:7" ht="15" customHeight="1">
      <c r="G23193" s="488"/>
    </row>
    <row r="23194" spans="7:7" ht="15" customHeight="1">
      <c r="G23194" s="488"/>
    </row>
    <row r="23195" spans="7:7" ht="15" customHeight="1">
      <c r="G23195" s="488"/>
    </row>
    <row r="23196" spans="7:7" ht="15" customHeight="1">
      <c r="G23196" s="488"/>
    </row>
    <row r="23197" spans="7:7" ht="15" customHeight="1">
      <c r="G23197" s="488"/>
    </row>
    <row r="23198" spans="7:7" ht="15" customHeight="1">
      <c r="G23198" s="488"/>
    </row>
    <row r="23199" spans="7:7" ht="15" customHeight="1">
      <c r="G23199" s="488"/>
    </row>
    <row r="23200" spans="7:7" ht="15" customHeight="1">
      <c r="G23200" s="488"/>
    </row>
    <row r="23201" spans="7:7" ht="15" customHeight="1">
      <c r="G23201" s="488"/>
    </row>
    <row r="23202" spans="7:7" ht="15" customHeight="1">
      <c r="G23202" s="488"/>
    </row>
    <row r="23203" spans="7:7" ht="15" customHeight="1">
      <c r="G23203" s="488"/>
    </row>
    <row r="23204" spans="7:7" ht="15" customHeight="1">
      <c r="G23204" s="488"/>
    </row>
    <row r="23205" spans="7:7" ht="15" customHeight="1">
      <c r="G23205" s="488"/>
    </row>
    <row r="23206" spans="7:7" ht="15" customHeight="1">
      <c r="G23206" s="488"/>
    </row>
    <row r="23207" spans="7:7" ht="15" customHeight="1">
      <c r="G23207" s="488"/>
    </row>
    <row r="23208" spans="7:7" ht="15" customHeight="1">
      <c r="G23208" s="488"/>
    </row>
    <row r="23209" spans="7:7" ht="15" customHeight="1">
      <c r="G23209" s="488"/>
    </row>
    <row r="23210" spans="7:7" ht="15" customHeight="1">
      <c r="G23210" s="488"/>
    </row>
    <row r="23211" spans="7:7" ht="15" customHeight="1">
      <c r="G23211" s="488"/>
    </row>
    <row r="23212" spans="7:7" ht="15" customHeight="1">
      <c r="G23212" s="488"/>
    </row>
    <row r="23213" spans="7:7" ht="15" customHeight="1">
      <c r="G23213" s="488"/>
    </row>
    <row r="23214" spans="7:7" ht="15" customHeight="1">
      <c r="G23214" s="488"/>
    </row>
    <row r="23215" spans="7:7" ht="15" customHeight="1">
      <c r="G23215" s="488"/>
    </row>
    <row r="23216" spans="7:7" ht="15" customHeight="1">
      <c r="G23216" s="488"/>
    </row>
    <row r="23217" spans="7:7" ht="15" customHeight="1">
      <c r="G23217" s="488"/>
    </row>
    <row r="23218" spans="7:7" ht="15" customHeight="1">
      <c r="G23218" s="488"/>
    </row>
    <row r="23219" spans="7:7" ht="15" customHeight="1">
      <c r="G23219" s="488"/>
    </row>
    <row r="23220" spans="7:7" ht="15" customHeight="1">
      <c r="G23220" s="488"/>
    </row>
    <row r="23221" spans="7:7" ht="15" customHeight="1">
      <c r="G23221" s="488"/>
    </row>
    <row r="23222" spans="7:7" ht="15" customHeight="1">
      <c r="G23222" s="488"/>
    </row>
    <row r="23223" spans="7:7" ht="15" customHeight="1">
      <c r="G23223" s="488"/>
    </row>
    <row r="23224" spans="7:7" ht="15" customHeight="1">
      <c r="G23224" s="488"/>
    </row>
    <row r="23225" spans="7:7" ht="15" customHeight="1">
      <c r="G23225" s="488"/>
    </row>
    <row r="23226" spans="7:7" ht="15" customHeight="1">
      <c r="G23226" s="488"/>
    </row>
    <row r="23227" spans="7:7" ht="15" customHeight="1">
      <c r="G23227" s="488"/>
    </row>
    <row r="23228" spans="7:7" ht="15" customHeight="1">
      <c r="G23228" s="488"/>
    </row>
    <row r="23229" spans="7:7" ht="15" customHeight="1">
      <c r="G23229" s="488"/>
    </row>
    <row r="23230" spans="7:7" ht="15" customHeight="1">
      <c r="G23230" s="488"/>
    </row>
    <row r="23231" spans="7:7" ht="15" customHeight="1">
      <c r="G23231" s="488"/>
    </row>
    <row r="23232" spans="7:7" ht="15" customHeight="1">
      <c r="G23232" s="488"/>
    </row>
    <row r="23233" spans="7:7" ht="15" customHeight="1">
      <c r="G23233" s="488"/>
    </row>
    <row r="23234" spans="7:7" ht="15" customHeight="1">
      <c r="G23234" s="488"/>
    </row>
    <row r="23235" spans="7:7" ht="15" customHeight="1">
      <c r="G23235" s="488"/>
    </row>
    <row r="23236" spans="7:7" ht="15" customHeight="1">
      <c r="G23236" s="488"/>
    </row>
    <row r="23237" spans="7:7" ht="15" customHeight="1">
      <c r="G23237" s="488"/>
    </row>
    <row r="23238" spans="7:7" ht="15" customHeight="1">
      <c r="G23238" s="488"/>
    </row>
    <row r="23239" spans="7:7" ht="15" customHeight="1">
      <c r="G23239" s="488"/>
    </row>
    <row r="23240" spans="7:7" ht="15" customHeight="1">
      <c r="G23240" s="488"/>
    </row>
    <row r="23241" spans="7:7" ht="15" customHeight="1">
      <c r="G23241" s="488"/>
    </row>
    <row r="23242" spans="7:7" ht="15" customHeight="1">
      <c r="G23242" s="488"/>
    </row>
    <row r="23243" spans="7:7" ht="15" customHeight="1">
      <c r="G23243" s="488"/>
    </row>
    <row r="23244" spans="7:7" ht="15" customHeight="1">
      <c r="G23244" s="488"/>
    </row>
    <row r="23245" spans="7:7" ht="15" customHeight="1">
      <c r="G23245" s="488"/>
    </row>
    <row r="23246" spans="7:7" ht="15" customHeight="1">
      <c r="G23246" s="488"/>
    </row>
    <row r="23247" spans="7:7" ht="15" customHeight="1">
      <c r="G23247" s="488"/>
    </row>
    <row r="23248" spans="7:7" ht="15" customHeight="1">
      <c r="G23248" s="488"/>
    </row>
    <row r="23249" spans="7:7" ht="15" customHeight="1">
      <c r="G23249" s="488"/>
    </row>
    <row r="23250" spans="7:7" ht="15" customHeight="1">
      <c r="G23250" s="488"/>
    </row>
    <row r="23251" spans="7:7" ht="15" customHeight="1">
      <c r="G23251" s="488"/>
    </row>
    <row r="23252" spans="7:7" ht="15" customHeight="1">
      <c r="G23252" s="488"/>
    </row>
    <row r="23253" spans="7:7" ht="15" customHeight="1">
      <c r="G23253" s="488"/>
    </row>
    <row r="23254" spans="7:7" ht="15" customHeight="1">
      <c r="G23254" s="488"/>
    </row>
    <row r="23255" spans="7:7" ht="15" customHeight="1">
      <c r="G23255" s="488"/>
    </row>
    <row r="23256" spans="7:7" ht="15" customHeight="1">
      <c r="G23256" s="488"/>
    </row>
    <row r="23257" spans="7:7" ht="15" customHeight="1">
      <c r="G23257" s="488"/>
    </row>
    <row r="23258" spans="7:7" ht="15" customHeight="1">
      <c r="G23258" s="488"/>
    </row>
    <row r="23259" spans="7:7" ht="15" customHeight="1">
      <c r="G23259" s="488"/>
    </row>
    <row r="23260" spans="7:7" ht="15" customHeight="1">
      <c r="G23260" s="488"/>
    </row>
    <row r="23261" spans="7:7" ht="15" customHeight="1">
      <c r="G23261" s="488"/>
    </row>
    <row r="23262" spans="7:7" ht="15" customHeight="1">
      <c r="G23262" s="488"/>
    </row>
    <row r="23263" spans="7:7" ht="15" customHeight="1">
      <c r="G23263" s="488"/>
    </row>
    <row r="23264" spans="7:7" ht="15" customHeight="1">
      <c r="G23264" s="488"/>
    </row>
    <row r="23265" spans="7:7" ht="15" customHeight="1">
      <c r="G23265" s="488"/>
    </row>
    <row r="23266" spans="7:7" ht="15" customHeight="1">
      <c r="G23266" s="488"/>
    </row>
    <row r="23267" spans="7:7" ht="15" customHeight="1">
      <c r="G23267" s="488"/>
    </row>
    <row r="23268" spans="7:7" ht="15" customHeight="1">
      <c r="G23268" s="488"/>
    </row>
    <row r="23269" spans="7:7" ht="15" customHeight="1">
      <c r="G23269" s="488"/>
    </row>
    <row r="23270" spans="7:7" ht="15" customHeight="1">
      <c r="G23270" s="488"/>
    </row>
    <row r="23271" spans="7:7" ht="15" customHeight="1">
      <c r="G23271" s="488"/>
    </row>
    <row r="23272" spans="7:7" ht="15" customHeight="1">
      <c r="G23272" s="488"/>
    </row>
    <row r="23273" spans="7:7" ht="15" customHeight="1">
      <c r="G23273" s="488"/>
    </row>
    <row r="23274" spans="7:7" ht="15" customHeight="1">
      <c r="G23274" s="488"/>
    </row>
    <row r="23275" spans="7:7" ht="15" customHeight="1">
      <c r="G23275" s="488"/>
    </row>
    <row r="23276" spans="7:7" ht="15" customHeight="1">
      <c r="G23276" s="488"/>
    </row>
    <row r="23277" spans="7:7" ht="15" customHeight="1">
      <c r="G23277" s="488"/>
    </row>
    <row r="23278" spans="7:7" ht="15" customHeight="1">
      <c r="G23278" s="488"/>
    </row>
    <row r="23279" spans="7:7" ht="15" customHeight="1">
      <c r="G23279" s="488"/>
    </row>
    <row r="23280" spans="7:7" ht="15" customHeight="1">
      <c r="G23280" s="488"/>
    </row>
    <row r="23281" spans="7:7" ht="15" customHeight="1">
      <c r="G23281" s="488"/>
    </row>
    <row r="23282" spans="7:7" ht="15" customHeight="1">
      <c r="G23282" s="488"/>
    </row>
    <row r="23283" spans="7:7" ht="15" customHeight="1">
      <c r="G23283" s="488"/>
    </row>
    <row r="23284" spans="7:7" ht="15" customHeight="1">
      <c r="G23284" s="488"/>
    </row>
    <row r="23285" spans="7:7" ht="15" customHeight="1">
      <c r="G23285" s="488"/>
    </row>
    <row r="23286" spans="7:7" ht="15" customHeight="1">
      <c r="G23286" s="488"/>
    </row>
    <row r="23287" spans="7:7" ht="15" customHeight="1">
      <c r="G23287" s="488"/>
    </row>
    <row r="23288" spans="7:7" ht="15" customHeight="1">
      <c r="G23288" s="488"/>
    </row>
    <row r="23289" spans="7:7" ht="15" customHeight="1">
      <c r="G23289" s="488"/>
    </row>
    <row r="23290" spans="7:7" ht="15" customHeight="1">
      <c r="G23290" s="488"/>
    </row>
    <row r="23291" spans="7:7" ht="15" customHeight="1">
      <c r="G23291" s="488"/>
    </row>
    <row r="23292" spans="7:7" ht="15" customHeight="1">
      <c r="G23292" s="488"/>
    </row>
    <row r="23293" spans="7:7" ht="15" customHeight="1">
      <c r="G23293" s="488"/>
    </row>
    <row r="23294" spans="7:7" ht="15" customHeight="1">
      <c r="G23294" s="488"/>
    </row>
    <row r="23295" spans="7:7" ht="15" customHeight="1">
      <c r="G23295" s="488"/>
    </row>
    <row r="23296" spans="7:7" ht="15" customHeight="1">
      <c r="G23296" s="488"/>
    </row>
    <row r="23297" spans="7:7" ht="15" customHeight="1">
      <c r="G23297" s="488"/>
    </row>
    <row r="23298" spans="7:7" ht="15" customHeight="1">
      <c r="G23298" s="488"/>
    </row>
    <row r="23299" spans="7:7" ht="15" customHeight="1">
      <c r="G23299" s="488"/>
    </row>
    <row r="23300" spans="7:7" ht="15" customHeight="1">
      <c r="G23300" s="488"/>
    </row>
    <row r="23301" spans="7:7" ht="15" customHeight="1">
      <c r="G23301" s="488"/>
    </row>
    <row r="23302" spans="7:7" ht="15" customHeight="1">
      <c r="G23302" s="488"/>
    </row>
    <row r="23303" spans="7:7" ht="15" customHeight="1">
      <c r="G23303" s="488"/>
    </row>
    <row r="23304" spans="7:7" ht="15" customHeight="1">
      <c r="G23304" s="488"/>
    </row>
    <row r="23305" spans="7:7" ht="15" customHeight="1">
      <c r="G23305" s="488"/>
    </row>
    <row r="23306" spans="7:7" ht="15" customHeight="1">
      <c r="G23306" s="488"/>
    </row>
    <row r="23307" spans="7:7" ht="15" customHeight="1">
      <c r="G23307" s="488"/>
    </row>
    <row r="23308" spans="7:7" ht="15" customHeight="1">
      <c r="G23308" s="488"/>
    </row>
    <row r="23309" spans="7:7" ht="15" customHeight="1">
      <c r="G23309" s="488"/>
    </row>
    <row r="23310" spans="7:7" ht="15" customHeight="1">
      <c r="G23310" s="488"/>
    </row>
    <row r="23311" spans="7:7" ht="15" customHeight="1">
      <c r="G23311" s="488"/>
    </row>
    <row r="23312" spans="7:7" ht="15" customHeight="1">
      <c r="G23312" s="488"/>
    </row>
    <row r="23313" spans="7:7" ht="15" customHeight="1">
      <c r="G23313" s="488"/>
    </row>
    <row r="23314" spans="7:7" ht="15" customHeight="1">
      <c r="G23314" s="488"/>
    </row>
    <row r="23315" spans="7:7" ht="15" customHeight="1">
      <c r="G23315" s="488"/>
    </row>
    <row r="23316" spans="7:7" ht="15" customHeight="1">
      <c r="G23316" s="488"/>
    </row>
    <row r="23317" spans="7:7" ht="15" customHeight="1">
      <c r="G23317" s="488"/>
    </row>
    <row r="23318" spans="7:7" ht="15" customHeight="1">
      <c r="G23318" s="488"/>
    </row>
    <row r="23319" spans="7:7" ht="15" customHeight="1">
      <c r="G23319" s="488"/>
    </row>
    <row r="23320" spans="7:7" ht="15" customHeight="1">
      <c r="G23320" s="488"/>
    </row>
    <row r="23321" spans="7:7" ht="15" customHeight="1">
      <c r="G23321" s="488"/>
    </row>
    <row r="23322" spans="7:7" ht="15" customHeight="1">
      <c r="G23322" s="488"/>
    </row>
    <row r="23323" spans="7:7" ht="15" customHeight="1">
      <c r="G23323" s="488"/>
    </row>
    <row r="23324" spans="7:7" ht="15" customHeight="1">
      <c r="G23324" s="488"/>
    </row>
    <row r="23325" spans="7:7" ht="15" customHeight="1">
      <c r="G23325" s="488"/>
    </row>
    <row r="23326" spans="7:7" ht="15" customHeight="1">
      <c r="G23326" s="488"/>
    </row>
    <row r="23327" spans="7:7" ht="15" customHeight="1">
      <c r="G23327" s="488"/>
    </row>
    <row r="23328" spans="7:7" ht="15" customHeight="1">
      <c r="G23328" s="488"/>
    </row>
    <row r="23329" spans="7:7" ht="15" customHeight="1">
      <c r="G23329" s="488"/>
    </row>
    <row r="23330" spans="7:7" ht="15" customHeight="1">
      <c r="G23330" s="488"/>
    </row>
    <row r="23331" spans="7:7" ht="15" customHeight="1">
      <c r="G23331" s="488"/>
    </row>
    <row r="23332" spans="7:7" ht="15" customHeight="1">
      <c r="G23332" s="488"/>
    </row>
    <row r="23333" spans="7:7" ht="15" customHeight="1">
      <c r="G23333" s="488"/>
    </row>
    <row r="23334" spans="7:7" ht="15" customHeight="1">
      <c r="G23334" s="488"/>
    </row>
    <row r="23335" spans="7:7" ht="15" customHeight="1">
      <c r="G23335" s="488"/>
    </row>
    <row r="23336" spans="7:7" ht="15" customHeight="1">
      <c r="G23336" s="488"/>
    </row>
    <row r="23337" spans="7:7" ht="15" customHeight="1">
      <c r="G23337" s="488"/>
    </row>
    <row r="23338" spans="7:7" ht="15" customHeight="1">
      <c r="G23338" s="488"/>
    </row>
    <row r="23339" spans="7:7" ht="15" customHeight="1">
      <c r="G23339" s="488"/>
    </row>
    <row r="23340" spans="7:7" ht="15" customHeight="1">
      <c r="G23340" s="488"/>
    </row>
    <row r="23341" spans="7:7" ht="15" customHeight="1">
      <c r="G23341" s="488"/>
    </row>
    <row r="23342" spans="7:7" ht="15" customHeight="1">
      <c r="G23342" s="488"/>
    </row>
    <row r="23343" spans="7:7" ht="15" customHeight="1">
      <c r="G23343" s="488"/>
    </row>
    <row r="23344" spans="7:7" ht="15" customHeight="1">
      <c r="G23344" s="488"/>
    </row>
    <row r="23345" spans="7:7" ht="15" customHeight="1">
      <c r="G23345" s="488"/>
    </row>
    <row r="23346" spans="7:7" ht="15" customHeight="1">
      <c r="G23346" s="488"/>
    </row>
    <row r="23347" spans="7:7" ht="15" customHeight="1">
      <c r="G23347" s="488"/>
    </row>
    <row r="23348" spans="7:7" ht="15" customHeight="1">
      <c r="G23348" s="488"/>
    </row>
    <row r="23349" spans="7:7" ht="15" customHeight="1">
      <c r="G23349" s="488"/>
    </row>
    <row r="23350" spans="7:7" ht="15" customHeight="1">
      <c r="G23350" s="488"/>
    </row>
    <row r="23351" spans="7:7" ht="15" customHeight="1">
      <c r="G23351" s="488"/>
    </row>
    <row r="23352" spans="7:7" ht="15" customHeight="1">
      <c r="G23352" s="488"/>
    </row>
    <row r="23353" spans="7:7" ht="15" customHeight="1">
      <c r="G23353" s="488"/>
    </row>
    <row r="23354" spans="7:7" ht="15" customHeight="1">
      <c r="G23354" s="488"/>
    </row>
    <row r="23355" spans="7:7" ht="15" customHeight="1">
      <c r="G23355" s="488"/>
    </row>
    <row r="23356" spans="7:7" ht="15" customHeight="1">
      <c r="G23356" s="488"/>
    </row>
    <row r="23357" spans="7:7" ht="15" customHeight="1">
      <c r="G23357" s="488"/>
    </row>
    <row r="23358" spans="7:7" ht="15" customHeight="1">
      <c r="G23358" s="488"/>
    </row>
    <row r="23359" spans="7:7" ht="15" customHeight="1">
      <c r="G23359" s="488"/>
    </row>
    <row r="23360" spans="7:7" ht="15" customHeight="1">
      <c r="G23360" s="488"/>
    </row>
    <row r="23361" spans="7:7" ht="15" customHeight="1">
      <c r="G23361" s="488"/>
    </row>
    <row r="23362" spans="7:7" ht="15" customHeight="1">
      <c r="G23362" s="488"/>
    </row>
    <row r="23363" spans="7:7" ht="15" customHeight="1">
      <c r="G23363" s="488"/>
    </row>
    <row r="23364" spans="7:7" ht="15" customHeight="1">
      <c r="G23364" s="488"/>
    </row>
    <row r="23365" spans="7:7" ht="15" customHeight="1">
      <c r="G23365" s="488"/>
    </row>
    <row r="23366" spans="7:7" ht="15" customHeight="1">
      <c r="G23366" s="488"/>
    </row>
    <row r="23367" spans="7:7" ht="15" customHeight="1">
      <c r="G23367" s="488"/>
    </row>
    <row r="23368" spans="7:7" ht="15" customHeight="1">
      <c r="G23368" s="488"/>
    </row>
    <row r="23369" spans="7:7" ht="15" customHeight="1">
      <c r="G23369" s="488"/>
    </row>
    <row r="23370" spans="7:7" ht="15" customHeight="1">
      <c r="G23370" s="488"/>
    </row>
    <row r="23371" spans="7:7" ht="15" customHeight="1">
      <c r="G23371" s="488"/>
    </row>
    <row r="23372" spans="7:7" ht="15" customHeight="1">
      <c r="G23372" s="488"/>
    </row>
    <row r="23373" spans="7:7" ht="15" customHeight="1">
      <c r="G23373" s="488"/>
    </row>
    <row r="23374" spans="7:7" ht="15" customHeight="1">
      <c r="G23374" s="488"/>
    </row>
    <row r="23375" spans="7:7" ht="15" customHeight="1">
      <c r="G23375" s="488"/>
    </row>
    <row r="23376" spans="7:7" ht="15" customHeight="1">
      <c r="G23376" s="488"/>
    </row>
    <row r="23377" spans="7:7" ht="15" customHeight="1">
      <c r="G23377" s="488"/>
    </row>
    <row r="23378" spans="7:7" ht="15" customHeight="1">
      <c r="G23378" s="488"/>
    </row>
    <row r="23379" spans="7:7" ht="15" customHeight="1">
      <c r="G23379" s="488"/>
    </row>
    <row r="23380" spans="7:7" ht="15" customHeight="1">
      <c r="G23380" s="488"/>
    </row>
    <row r="23381" spans="7:7" ht="15" customHeight="1">
      <c r="G23381" s="488"/>
    </row>
    <row r="23382" spans="7:7" ht="15" customHeight="1">
      <c r="G23382" s="488"/>
    </row>
    <row r="23383" spans="7:7" ht="15" customHeight="1">
      <c r="G23383" s="488"/>
    </row>
    <row r="23384" spans="7:7" ht="15" customHeight="1">
      <c r="G23384" s="488"/>
    </row>
    <row r="23385" spans="7:7" ht="15" customHeight="1">
      <c r="G23385" s="488"/>
    </row>
    <row r="23386" spans="7:7" ht="15" customHeight="1">
      <c r="G23386" s="488"/>
    </row>
    <row r="23387" spans="7:7" ht="15" customHeight="1">
      <c r="G23387" s="488"/>
    </row>
    <row r="23388" spans="7:7" ht="15" customHeight="1">
      <c r="G23388" s="488"/>
    </row>
    <row r="23389" spans="7:7" ht="15" customHeight="1">
      <c r="G23389" s="488"/>
    </row>
    <row r="23390" spans="7:7" ht="15" customHeight="1">
      <c r="G23390" s="488"/>
    </row>
    <row r="23391" spans="7:7" ht="15" customHeight="1">
      <c r="G23391" s="488"/>
    </row>
    <row r="23392" spans="7:7" ht="15" customHeight="1">
      <c r="G23392" s="488"/>
    </row>
    <row r="23393" spans="7:7" ht="15" customHeight="1">
      <c r="G23393" s="488"/>
    </row>
    <row r="23394" spans="7:7" ht="15" customHeight="1">
      <c r="G23394" s="488"/>
    </row>
    <row r="23395" spans="7:7" ht="15" customHeight="1">
      <c r="G23395" s="488"/>
    </row>
    <row r="23396" spans="7:7" ht="15" customHeight="1">
      <c r="G23396" s="488"/>
    </row>
    <row r="23397" spans="7:7" ht="15" customHeight="1">
      <c r="G23397" s="488"/>
    </row>
    <row r="23398" spans="7:7" ht="15" customHeight="1">
      <c r="G23398" s="488"/>
    </row>
    <row r="23399" spans="7:7" ht="15" customHeight="1">
      <c r="G23399" s="488"/>
    </row>
    <row r="23400" spans="7:7" ht="15" customHeight="1">
      <c r="G23400" s="488"/>
    </row>
    <row r="23401" spans="7:7" ht="15" customHeight="1">
      <c r="G23401" s="488"/>
    </row>
    <row r="23402" spans="7:7" ht="15" customHeight="1">
      <c r="G23402" s="488"/>
    </row>
    <row r="23403" spans="7:7" ht="15" customHeight="1">
      <c r="G23403" s="488"/>
    </row>
    <row r="23404" spans="7:7" ht="15" customHeight="1">
      <c r="G23404" s="488"/>
    </row>
    <row r="23405" spans="7:7" ht="15" customHeight="1">
      <c r="G23405" s="488"/>
    </row>
    <row r="23406" spans="7:7" ht="15" customHeight="1">
      <c r="G23406" s="488"/>
    </row>
    <row r="23407" spans="7:7" ht="15" customHeight="1">
      <c r="G23407" s="488"/>
    </row>
    <row r="23408" spans="7:7" ht="15" customHeight="1">
      <c r="G23408" s="488"/>
    </row>
    <row r="23409" spans="7:7" ht="15" customHeight="1">
      <c r="G23409" s="488"/>
    </row>
    <row r="23410" spans="7:7" ht="15" customHeight="1">
      <c r="G23410" s="488"/>
    </row>
    <row r="23411" spans="7:7" ht="15" customHeight="1">
      <c r="G23411" s="488"/>
    </row>
    <row r="23412" spans="7:7" ht="15" customHeight="1">
      <c r="G23412" s="488"/>
    </row>
    <row r="23413" spans="7:7" ht="15" customHeight="1">
      <c r="G23413" s="488"/>
    </row>
    <row r="23414" spans="7:7" ht="15" customHeight="1">
      <c r="G23414" s="488"/>
    </row>
    <row r="23415" spans="7:7" ht="15" customHeight="1">
      <c r="G23415" s="488"/>
    </row>
    <row r="23416" spans="7:7" ht="15" customHeight="1">
      <c r="G23416" s="488"/>
    </row>
    <row r="23417" spans="7:7" ht="15" customHeight="1">
      <c r="G23417" s="488"/>
    </row>
    <row r="23418" spans="7:7" ht="15" customHeight="1">
      <c r="G23418" s="488"/>
    </row>
    <row r="23419" spans="7:7" ht="15" customHeight="1">
      <c r="G23419" s="488"/>
    </row>
    <row r="23420" spans="7:7" ht="15" customHeight="1">
      <c r="G23420" s="488"/>
    </row>
    <row r="23421" spans="7:7" ht="15" customHeight="1">
      <c r="G23421" s="488"/>
    </row>
    <row r="23422" spans="7:7" ht="15" customHeight="1">
      <c r="G23422" s="488"/>
    </row>
    <row r="23423" spans="7:7" ht="15" customHeight="1">
      <c r="G23423" s="488"/>
    </row>
    <row r="23424" spans="7:7" ht="15" customHeight="1">
      <c r="G23424" s="488"/>
    </row>
    <row r="23425" spans="7:7" ht="15" customHeight="1">
      <c r="G23425" s="488"/>
    </row>
    <row r="23426" spans="7:7" ht="15" customHeight="1">
      <c r="G23426" s="488"/>
    </row>
    <row r="23427" spans="7:7" ht="15" customHeight="1">
      <c r="G23427" s="488"/>
    </row>
    <row r="23428" spans="7:7" ht="15" customHeight="1">
      <c r="G23428" s="488"/>
    </row>
    <row r="23429" spans="7:7" ht="15" customHeight="1">
      <c r="G23429" s="488"/>
    </row>
    <row r="23430" spans="7:7" ht="15" customHeight="1">
      <c r="G23430" s="488"/>
    </row>
    <row r="23431" spans="7:7" ht="15" customHeight="1">
      <c r="G23431" s="488"/>
    </row>
    <row r="23432" spans="7:7" ht="15" customHeight="1">
      <c r="G23432" s="488"/>
    </row>
    <row r="23433" spans="7:7" ht="15" customHeight="1">
      <c r="G23433" s="488"/>
    </row>
    <row r="23434" spans="7:7" ht="15" customHeight="1">
      <c r="G23434" s="488"/>
    </row>
    <row r="23435" spans="7:7" ht="15" customHeight="1">
      <c r="G23435" s="488"/>
    </row>
    <row r="23436" spans="7:7" ht="15" customHeight="1">
      <c r="G23436" s="488"/>
    </row>
    <row r="23437" spans="7:7" ht="15" customHeight="1">
      <c r="G23437" s="488"/>
    </row>
    <row r="23438" spans="7:7" ht="15" customHeight="1">
      <c r="G23438" s="488"/>
    </row>
    <row r="23439" spans="7:7" ht="15" customHeight="1">
      <c r="G23439" s="488"/>
    </row>
    <row r="23440" spans="7:7" ht="15" customHeight="1">
      <c r="G23440" s="488"/>
    </row>
    <row r="23441" spans="7:7" ht="15" customHeight="1">
      <c r="G23441" s="488"/>
    </row>
    <row r="23442" spans="7:7" ht="15" customHeight="1">
      <c r="G23442" s="488"/>
    </row>
    <row r="23443" spans="7:7" ht="15" customHeight="1">
      <c r="G23443" s="488"/>
    </row>
    <row r="23444" spans="7:7" ht="15" customHeight="1">
      <c r="G23444" s="488"/>
    </row>
    <row r="23445" spans="7:7" ht="15" customHeight="1">
      <c r="G23445" s="488"/>
    </row>
    <row r="23446" spans="7:7" ht="15" customHeight="1">
      <c r="G23446" s="488"/>
    </row>
    <row r="23447" spans="7:7" ht="15" customHeight="1">
      <c r="G23447" s="488"/>
    </row>
    <row r="23448" spans="7:7" ht="15" customHeight="1">
      <c r="G23448" s="488"/>
    </row>
    <row r="23449" spans="7:7" ht="15" customHeight="1">
      <c r="G23449" s="488"/>
    </row>
    <row r="23450" spans="7:7" ht="15" customHeight="1">
      <c r="G23450" s="488"/>
    </row>
    <row r="23451" spans="7:7" ht="15" customHeight="1">
      <c r="G23451" s="488"/>
    </row>
    <row r="23452" spans="7:7" ht="15" customHeight="1">
      <c r="G23452" s="488"/>
    </row>
    <row r="23453" spans="7:7" ht="15" customHeight="1">
      <c r="G23453" s="488"/>
    </row>
    <row r="23454" spans="7:7" ht="15" customHeight="1">
      <c r="G23454" s="488"/>
    </row>
    <row r="23455" spans="7:7" ht="15" customHeight="1">
      <c r="G23455" s="488"/>
    </row>
    <row r="23456" spans="7:7" ht="15" customHeight="1">
      <c r="G23456" s="488"/>
    </row>
    <row r="23457" spans="7:7" ht="15" customHeight="1">
      <c r="G23457" s="488"/>
    </row>
    <row r="23458" spans="7:7" ht="15" customHeight="1">
      <c r="G23458" s="488"/>
    </row>
    <row r="23459" spans="7:7" ht="15" customHeight="1">
      <c r="G23459" s="488"/>
    </row>
    <row r="23460" spans="7:7" ht="15" customHeight="1">
      <c r="G23460" s="488"/>
    </row>
    <row r="23461" spans="7:7" ht="15" customHeight="1">
      <c r="G23461" s="488"/>
    </row>
    <row r="23462" spans="7:7" ht="15" customHeight="1">
      <c r="G23462" s="488"/>
    </row>
    <row r="23463" spans="7:7" ht="15" customHeight="1">
      <c r="G23463" s="488"/>
    </row>
    <row r="23464" spans="7:7" ht="15" customHeight="1">
      <c r="G23464" s="488"/>
    </row>
    <row r="23465" spans="7:7" ht="15" customHeight="1">
      <c r="G23465" s="488"/>
    </row>
    <row r="23466" spans="7:7" ht="15" customHeight="1">
      <c r="G23466" s="488"/>
    </row>
    <row r="23467" spans="7:7" ht="15" customHeight="1">
      <c r="G23467" s="488"/>
    </row>
    <row r="23468" spans="7:7" ht="15" customHeight="1">
      <c r="G23468" s="488"/>
    </row>
    <row r="23469" spans="7:7" ht="15" customHeight="1">
      <c r="G23469" s="488"/>
    </row>
    <row r="23470" spans="7:7" ht="15" customHeight="1">
      <c r="G23470" s="488"/>
    </row>
    <row r="23471" spans="7:7" ht="15" customHeight="1">
      <c r="G23471" s="488"/>
    </row>
    <row r="23472" spans="7:7" ht="15" customHeight="1">
      <c r="G23472" s="488"/>
    </row>
    <row r="23473" spans="7:7" ht="15" customHeight="1">
      <c r="G23473" s="488"/>
    </row>
    <row r="23474" spans="7:7" ht="15" customHeight="1">
      <c r="G23474" s="488"/>
    </row>
    <row r="23475" spans="7:7" ht="15" customHeight="1">
      <c r="G23475" s="488"/>
    </row>
    <row r="23476" spans="7:7" ht="15" customHeight="1">
      <c r="G23476" s="488"/>
    </row>
    <row r="23477" spans="7:7" ht="15" customHeight="1">
      <c r="G23477" s="488"/>
    </row>
    <row r="23478" spans="7:7" ht="15" customHeight="1">
      <c r="G23478" s="488"/>
    </row>
    <row r="23479" spans="7:7" ht="15" customHeight="1">
      <c r="G23479" s="488"/>
    </row>
    <row r="23480" spans="7:7" ht="15" customHeight="1">
      <c r="G23480" s="488"/>
    </row>
    <row r="23481" spans="7:7" ht="15" customHeight="1">
      <c r="G23481" s="488"/>
    </row>
    <row r="23482" spans="7:7" ht="15" customHeight="1">
      <c r="G23482" s="488"/>
    </row>
    <row r="23483" spans="7:7" ht="15" customHeight="1">
      <c r="G23483" s="488"/>
    </row>
    <row r="23484" spans="7:7" ht="15" customHeight="1">
      <c r="G23484" s="488"/>
    </row>
    <row r="23485" spans="7:7" ht="15" customHeight="1">
      <c r="G23485" s="488"/>
    </row>
    <row r="23486" spans="7:7" ht="15" customHeight="1">
      <c r="G23486" s="488"/>
    </row>
    <row r="23487" spans="7:7" ht="15" customHeight="1">
      <c r="G23487" s="488"/>
    </row>
    <row r="23488" spans="7:7" ht="15" customHeight="1">
      <c r="G23488" s="488"/>
    </row>
    <row r="23489" spans="7:7" ht="15" customHeight="1">
      <c r="G23489" s="488"/>
    </row>
    <row r="23490" spans="7:7" ht="15" customHeight="1">
      <c r="G23490" s="488"/>
    </row>
    <row r="23491" spans="7:7" ht="15" customHeight="1">
      <c r="G23491" s="488"/>
    </row>
    <row r="23492" spans="7:7" ht="15" customHeight="1">
      <c r="G23492" s="488"/>
    </row>
    <row r="23493" spans="7:7" ht="15" customHeight="1">
      <c r="G23493" s="488"/>
    </row>
    <row r="23494" spans="7:7" ht="15" customHeight="1">
      <c r="G23494" s="488"/>
    </row>
    <row r="23495" spans="7:7" ht="15" customHeight="1">
      <c r="G23495" s="488"/>
    </row>
    <row r="23496" spans="7:7" ht="15" customHeight="1">
      <c r="G23496" s="488"/>
    </row>
    <row r="23497" spans="7:7" ht="15" customHeight="1">
      <c r="G23497" s="488"/>
    </row>
    <row r="23498" spans="7:7" ht="15" customHeight="1">
      <c r="G23498" s="488"/>
    </row>
    <row r="23499" spans="7:7" ht="15" customHeight="1">
      <c r="G23499" s="488"/>
    </row>
    <row r="23500" spans="7:7" ht="15" customHeight="1">
      <c r="G23500" s="488"/>
    </row>
    <row r="23501" spans="7:7" ht="15" customHeight="1">
      <c r="G23501" s="488"/>
    </row>
    <row r="23502" spans="7:7" ht="15" customHeight="1">
      <c r="G23502" s="488"/>
    </row>
    <row r="23503" spans="7:7" ht="15" customHeight="1">
      <c r="G23503" s="488"/>
    </row>
    <row r="23504" spans="7:7" ht="15" customHeight="1">
      <c r="G23504" s="488"/>
    </row>
    <row r="23505" spans="7:7" ht="15" customHeight="1">
      <c r="G23505" s="488"/>
    </row>
    <row r="23506" spans="7:7" ht="15" customHeight="1">
      <c r="G23506" s="488"/>
    </row>
    <row r="23507" spans="7:7" ht="15" customHeight="1">
      <c r="G23507" s="488"/>
    </row>
    <row r="23508" spans="7:7" ht="15" customHeight="1">
      <c r="G23508" s="488"/>
    </row>
    <row r="23509" spans="7:7" ht="15" customHeight="1">
      <c r="G23509" s="488"/>
    </row>
    <row r="23510" spans="7:7" ht="15" customHeight="1">
      <c r="G23510" s="488"/>
    </row>
    <row r="23511" spans="7:7" ht="15" customHeight="1">
      <c r="G23511" s="488"/>
    </row>
    <row r="23512" spans="7:7" ht="15" customHeight="1">
      <c r="G23512" s="488"/>
    </row>
    <row r="23513" spans="7:7" ht="15" customHeight="1">
      <c r="G23513" s="488"/>
    </row>
    <row r="23514" spans="7:7" ht="15" customHeight="1">
      <c r="G23514" s="488"/>
    </row>
    <row r="23515" spans="7:7" ht="15" customHeight="1">
      <c r="G23515" s="488"/>
    </row>
    <row r="23516" spans="7:7" ht="15" customHeight="1">
      <c r="G23516" s="488"/>
    </row>
    <row r="23517" spans="7:7" ht="15" customHeight="1">
      <c r="G23517" s="488"/>
    </row>
    <row r="23518" spans="7:7" ht="15" customHeight="1">
      <c r="G23518" s="488"/>
    </row>
    <row r="23519" spans="7:7" ht="15" customHeight="1">
      <c r="G23519" s="488"/>
    </row>
    <row r="23520" spans="7:7" ht="15" customHeight="1">
      <c r="G23520" s="488"/>
    </row>
    <row r="23521" spans="7:7" ht="15" customHeight="1">
      <c r="G23521" s="488"/>
    </row>
    <row r="23522" spans="7:7" ht="15" customHeight="1">
      <c r="G23522" s="488"/>
    </row>
    <row r="23523" spans="7:7" ht="15" customHeight="1">
      <c r="G23523" s="488"/>
    </row>
    <row r="23524" spans="7:7" ht="15" customHeight="1">
      <c r="G23524" s="488"/>
    </row>
    <row r="23525" spans="7:7" ht="15" customHeight="1">
      <c r="G23525" s="488"/>
    </row>
    <row r="23526" spans="7:7" ht="15" customHeight="1">
      <c r="G23526" s="488"/>
    </row>
    <row r="23527" spans="7:7" ht="15" customHeight="1">
      <c r="G23527" s="488"/>
    </row>
    <row r="23528" spans="7:7" ht="15" customHeight="1">
      <c r="G23528" s="488"/>
    </row>
    <row r="23529" spans="7:7" ht="15" customHeight="1">
      <c r="G23529" s="488"/>
    </row>
    <row r="23530" spans="7:7" ht="15" customHeight="1">
      <c r="G23530" s="488"/>
    </row>
    <row r="23531" spans="7:7" ht="15" customHeight="1">
      <c r="G23531" s="488"/>
    </row>
    <row r="23532" spans="7:7" ht="15" customHeight="1">
      <c r="G23532" s="488"/>
    </row>
    <row r="23533" spans="7:7" ht="15" customHeight="1">
      <c r="G23533" s="488"/>
    </row>
    <row r="23534" spans="7:7" ht="15" customHeight="1">
      <c r="G23534" s="488"/>
    </row>
    <row r="23535" spans="7:7" ht="15" customHeight="1">
      <c r="G23535" s="488"/>
    </row>
    <row r="23536" spans="7:7" ht="15" customHeight="1">
      <c r="G23536" s="488"/>
    </row>
    <row r="23537" spans="7:7" ht="15" customHeight="1">
      <c r="G23537" s="488"/>
    </row>
    <row r="23538" spans="7:7" ht="15" customHeight="1">
      <c r="G23538" s="488"/>
    </row>
    <row r="23539" spans="7:7" ht="15" customHeight="1">
      <c r="G23539" s="488"/>
    </row>
    <row r="23540" spans="7:7" ht="15" customHeight="1">
      <c r="G23540" s="488"/>
    </row>
    <row r="23541" spans="7:7" ht="15" customHeight="1">
      <c r="G23541" s="488"/>
    </row>
    <row r="23542" spans="7:7" ht="15" customHeight="1">
      <c r="G23542" s="488"/>
    </row>
    <row r="23543" spans="7:7" ht="15" customHeight="1">
      <c r="G23543" s="488"/>
    </row>
    <row r="23544" spans="7:7" ht="15" customHeight="1">
      <c r="G23544" s="488"/>
    </row>
    <row r="23545" spans="7:7" ht="15" customHeight="1">
      <c r="G23545" s="488"/>
    </row>
    <row r="23546" spans="7:7" ht="15" customHeight="1">
      <c r="G23546" s="488"/>
    </row>
    <row r="23547" spans="7:7" ht="15" customHeight="1">
      <c r="G23547" s="488"/>
    </row>
    <row r="23548" spans="7:7" ht="15" customHeight="1">
      <c r="G23548" s="488"/>
    </row>
    <row r="23549" spans="7:7" ht="15" customHeight="1">
      <c r="G23549" s="488"/>
    </row>
    <row r="23550" spans="7:7" ht="15" customHeight="1">
      <c r="G23550" s="488"/>
    </row>
    <row r="23551" spans="7:7" ht="15" customHeight="1">
      <c r="G23551" s="488"/>
    </row>
    <row r="23552" spans="7:7" ht="15" customHeight="1">
      <c r="G23552" s="488"/>
    </row>
    <row r="23553" spans="7:7" ht="15" customHeight="1">
      <c r="G23553" s="488"/>
    </row>
    <row r="23554" spans="7:7" ht="15" customHeight="1">
      <c r="G23554" s="488"/>
    </row>
    <row r="23555" spans="7:7" ht="15" customHeight="1">
      <c r="G23555" s="488"/>
    </row>
    <row r="23556" spans="7:7" ht="15" customHeight="1">
      <c r="G23556" s="488"/>
    </row>
    <row r="23557" spans="7:7" ht="15" customHeight="1">
      <c r="G23557" s="488"/>
    </row>
    <row r="23558" spans="7:7" ht="15" customHeight="1">
      <c r="G23558" s="488"/>
    </row>
    <row r="23559" spans="7:7" ht="15" customHeight="1">
      <c r="G23559" s="488"/>
    </row>
    <row r="23560" spans="7:7" ht="15" customHeight="1">
      <c r="G23560" s="488"/>
    </row>
    <row r="23561" spans="7:7" ht="15" customHeight="1">
      <c r="G23561" s="488"/>
    </row>
    <row r="23562" spans="7:7" ht="15" customHeight="1">
      <c r="G23562" s="488"/>
    </row>
    <row r="23563" spans="7:7" ht="15" customHeight="1">
      <c r="G23563" s="488"/>
    </row>
    <row r="23564" spans="7:7" ht="15" customHeight="1">
      <c r="G23564" s="488"/>
    </row>
    <row r="23565" spans="7:7" ht="15" customHeight="1">
      <c r="G23565" s="488"/>
    </row>
    <row r="23566" spans="7:7" ht="15" customHeight="1">
      <c r="G23566" s="488"/>
    </row>
    <row r="23567" spans="7:7" ht="15" customHeight="1">
      <c r="G23567" s="488"/>
    </row>
    <row r="23568" spans="7:7" ht="15" customHeight="1">
      <c r="G23568" s="488"/>
    </row>
    <row r="23569" spans="7:7" ht="15" customHeight="1">
      <c r="G23569" s="488"/>
    </row>
    <row r="23570" spans="7:7" ht="15" customHeight="1">
      <c r="G23570" s="488"/>
    </row>
    <row r="23571" spans="7:7" ht="15" customHeight="1">
      <c r="G23571" s="488"/>
    </row>
    <row r="23572" spans="7:7" ht="15" customHeight="1">
      <c r="G23572" s="488"/>
    </row>
    <row r="23573" spans="7:7" ht="15" customHeight="1">
      <c r="G23573" s="488"/>
    </row>
    <row r="23574" spans="7:7" ht="15" customHeight="1">
      <c r="G23574" s="488"/>
    </row>
    <row r="23575" spans="7:7" ht="15" customHeight="1">
      <c r="G23575" s="488"/>
    </row>
    <row r="23576" spans="7:7" ht="15" customHeight="1">
      <c r="G23576" s="488"/>
    </row>
    <row r="23577" spans="7:7" ht="15" customHeight="1">
      <c r="G23577" s="488"/>
    </row>
    <row r="23578" spans="7:7" ht="15" customHeight="1">
      <c r="G23578" s="488"/>
    </row>
    <row r="23579" spans="7:7" ht="15" customHeight="1">
      <c r="G23579" s="488"/>
    </row>
    <row r="23580" spans="7:7" ht="15" customHeight="1">
      <c r="G23580" s="488"/>
    </row>
    <row r="23581" spans="7:7" ht="15" customHeight="1">
      <c r="G23581" s="488"/>
    </row>
    <row r="23582" spans="7:7" ht="15" customHeight="1">
      <c r="G23582" s="488"/>
    </row>
    <row r="23583" spans="7:7" ht="15" customHeight="1">
      <c r="G23583" s="488"/>
    </row>
    <row r="23584" spans="7:7" ht="15" customHeight="1">
      <c r="G23584" s="488"/>
    </row>
    <row r="23585" spans="7:7" ht="15" customHeight="1">
      <c r="G23585" s="488"/>
    </row>
    <row r="23586" spans="7:7" ht="15" customHeight="1">
      <c r="G23586" s="488"/>
    </row>
    <row r="23587" spans="7:7" ht="15" customHeight="1">
      <c r="G23587" s="488"/>
    </row>
    <row r="23588" spans="7:7" ht="15" customHeight="1">
      <c r="G23588" s="488"/>
    </row>
    <row r="23589" spans="7:7" ht="15" customHeight="1">
      <c r="G23589" s="488"/>
    </row>
    <row r="23590" spans="7:7" ht="15" customHeight="1">
      <c r="G23590" s="488"/>
    </row>
    <row r="23591" spans="7:7" ht="15" customHeight="1">
      <c r="G23591" s="488"/>
    </row>
    <row r="23592" spans="7:7" ht="15" customHeight="1">
      <c r="G23592" s="488"/>
    </row>
    <row r="23593" spans="7:7" ht="15" customHeight="1">
      <c r="G23593" s="488"/>
    </row>
    <row r="23594" spans="7:7" ht="15" customHeight="1">
      <c r="G23594" s="488"/>
    </row>
    <row r="23595" spans="7:7" ht="15" customHeight="1">
      <c r="G23595" s="488"/>
    </row>
    <row r="23596" spans="7:7" ht="15" customHeight="1">
      <c r="G23596" s="488"/>
    </row>
    <row r="23597" spans="7:7" ht="15" customHeight="1">
      <c r="G23597" s="488"/>
    </row>
    <row r="23598" spans="7:7" ht="15" customHeight="1">
      <c r="G23598" s="488"/>
    </row>
    <row r="23599" spans="7:7" ht="15" customHeight="1">
      <c r="G23599" s="488"/>
    </row>
    <row r="23600" spans="7:7" ht="15" customHeight="1">
      <c r="G23600" s="488"/>
    </row>
    <row r="23601" spans="7:7" ht="15" customHeight="1">
      <c r="G23601" s="488"/>
    </row>
    <row r="23602" spans="7:7" ht="15" customHeight="1">
      <c r="G23602" s="488"/>
    </row>
    <row r="23603" spans="7:7" ht="15" customHeight="1">
      <c r="G23603" s="488"/>
    </row>
    <row r="23604" spans="7:7" ht="15" customHeight="1">
      <c r="G23604" s="488"/>
    </row>
    <row r="23605" spans="7:7" ht="15" customHeight="1">
      <c r="G23605" s="488"/>
    </row>
    <row r="23606" spans="7:7" ht="15" customHeight="1">
      <c r="G23606" s="488"/>
    </row>
    <row r="23607" spans="7:7" ht="15" customHeight="1">
      <c r="G23607" s="488"/>
    </row>
    <row r="23608" spans="7:7" ht="15" customHeight="1">
      <c r="G23608" s="488"/>
    </row>
    <row r="23609" spans="7:7" ht="15" customHeight="1">
      <c r="G23609" s="488"/>
    </row>
    <row r="23610" spans="7:7" ht="15" customHeight="1">
      <c r="G23610" s="488"/>
    </row>
    <row r="23611" spans="7:7" ht="15" customHeight="1">
      <c r="G23611" s="488"/>
    </row>
    <row r="23612" spans="7:7" ht="15" customHeight="1">
      <c r="G23612" s="488"/>
    </row>
    <row r="23613" spans="7:7" ht="15" customHeight="1">
      <c r="G23613" s="488"/>
    </row>
    <row r="23614" spans="7:7" ht="15" customHeight="1">
      <c r="G23614" s="488"/>
    </row>
    <row r="23615" spans="7:7" ht="15" customHeight="1">
      <c r="G23615" s="488"/>
    </row>
    <row r="23616" spans="7:7" ht="15" customHeight="1">
      <c r="G23616" s="488"/>
    </row>
    <row r="23617" spans="7:7" ht="15" customHeight="1">
      <c r="G23617" s="488"/>
    </row>
    <row r="23618" spans="7:7" ht="15" customHeight="1">
      <c r="G23618" s="488"/>
    </row>
    <row r="23619" spans="7:7" ht="15" customHeight="1">
      <c r="G23619" s="488"/>
    </row>
    <row r="23620" spans="7:7" ht="15" customHeight="1">
      <c r="G23620" s="488"/>
    </row>
    <row r="23621" spans="7:7" ht="15" customHeight="1">
      <c r="G23621" s="488"/>
    </row>
    <row r="23622" spans="7:7" ht="15" customHeight="1">
      <c r="G23622" s="488"/>
    </row>
    <row r="23623" spans="7:7" ht="15" customHeight="1">
      <c r="G23623" s="488"/>
    </row>
    <row r="23624" spans="7:7" ht="15" customHeight="1">
      <c r="G23624" s="488"/>
    </row>
    <row r="23625" spans="7:7" ht="15" customHeight="1">
      <c r="G23625" s="488"/>
    </row>
    <row r="23626" spans="7:7" ht="15" customHeight="1">
      <c r="G23626" s="488"/>
    </row>
    <row r="23627" spans="7:7" ht="15" customHeight="1">
      <c r="G23627" s="488"/>
    </row>
    <row r="23628" spans="7:7" ht="15" customHeight="1">
      <c r="G23628" s="488"/>
    </row>
    <row r="23629" spans="7:7" ht="15" customHeight="1">
      <c r="G23629" s="488"/>
    </row>
    <row r="23630" spans="7:7" ht="15" customHeight="1">
      <c r="G23630" s="488"/>
    </row>
    <row r="23631" spans="7:7" ht="15" customHeight="1">
      <c r="G23631" s="488"/>
    </row>
    <row r="23632" spans="7:7" ht="15" customHeight="1">
      <c r="G23632" s="488"/>
    </row>
    <row r="23633" spans="7:7" ht="15" customHeight="1">
      <c r="G23633" s="488"/>
    </row>
    <row r="23634" spans="7:7" ht="15" customHeight="1">
      <c r="G23634" s="488"/>
    </row>
    <row r="23635" spans="7:7" ht="15" customHeight="1">
      <c r="G23635" s="488"/>
    </row>
    <row r="23636" spans="7:7" ht="15" customHeight="1">
      <c r="G23636" s="488"/>
    </row>
    <row r="23637" spans="7:7" ht="15" customHeight="1">
      <c r="G23637" s="488"/>
    </row>
    <row r="23638" spans="7:7" ht="15" customHeight="1">
      <c r="G23638" s="488"/>
    </row>
    <row r="23639" spans="7:7" ht="15" customHeight="1">
      <c r="G23639" s="488"/>
    </row>
    <row r="23640" spans="7:7" ht="15" customHeight="1">
      <c r="G23640" s="488"/>
    </row>
    <row r="23641" spans="7:7" ht="15" customHeight="1">
      <c r="G23641" s="488"/>
    </row>
    <row r="23642" spans="7:7" ht="15" customHeight="1">
      <c r="G23642" s="488"/>
    </row>
    <row r="23643" spans="7:7" ht="15" customHeight="1">
      <c r="G23643" s="488"/>
    </row>
    <row r="23644" spans="7:7" ht="15" customHeight="1">
      <c r="G23644" s="488"/>
    </row>
    <row r="23645" spans="7:7" ht="15" customHeight="1">
      <c r="G23645" s="488"/>
    </row>
    <row r="23646" spans="7:7" ht="15" customHeight="1">
      <c r="G23646" s="488"/>
    </row>
    <row r="23647" spans="7:7" ht="15" customHeight="1">
      <c r="G23647" s="488"/>
    </row>
    <row r="23648" spans="7:7" ht="15" customHeight="1">
      <c r="G23648" s="488"/>
    </row>
    <row r="23649" spans="7:7" ht="15" customHeight="1">
      <c r="G23649" s="488"/>
    </row>
    <row r="23650" spans="7:7" ht="15" customHeight="1">
      <c r="G23650" s="488"/>
    </row>
    <row r="23651" spans="7:7" ht="15" customHeight="1">
      <c r="G23651" s="488"/>
    </row>
    <row r="23652" spans="7:7" ht="15" customHeight="1">
      <c r="G23652" s="488"/>
    </row>
    <row r="23653" spans="7:7" ht="15" customHeight="1">
      <c r="G23653" s="488"/>
    </row>
    <row r="23654" spans="7:7" ht="15" customHeight="1">
      <c r="G23654" s="488"/>
    </row>
    <row r="23655" spans="7:7" ht="15" customHeight="1">
      <c r="G23655" s="488"/>
    </row>
    <row r="23656" spans="7:7" ht="15" customHeight="1">
      <c r="G23656" s="488"/>
    </row>
    <row r="23657" spans="7:7" ht="15" customHeight="1">
      <c r="G23657" s="488"/>
    </row>
    <row r="23658" spans="7:7" ht="15" customHeight="1">
      <c r="G23658" s="488"/>
    </row>
    <row r="23659" spans="7:7" ht="15" customHeight="1">
      <c r="G23659" s="488"/>
    </row>
    <row r="23660" spans="7:7" ht="15" customHeight="1">
      <c r="G23660" s="488"/>
    </row>
    <row r="23661" spans="7:7" ht="15" customHeight="1">
      <c r="G23661" s="488"/>
    </row>
    <row r="23662" spans="7:7" ht="15" customHeight="1">
      <c r="G23662" s="488"/>
    </row>
    <row r="23663" spans="7:7" ht="15" customHeight="1">
      <c r="G23663" s="488"/>
    </row>
    <row r="23664" spans="7:7" ht="15" customHeight="1">
      <c r="G23664" s="488"/>
    </row>
    <row r="23665" spans="7:7" ht="15" customHeight="1">
      <c r="G23665" s="488"/>
    </row>
    <row r="23666" spans="7:7" ht="15" customHeight="1">
      <c r="G23666" s="488"/>
    </row>
    <row r="23667" spans="7:7" ht="15" customHeight="1">
      <c r="G23667" s="488"/>
    </row>
    <row r="23668" spans="7:7" ht="15" customHeight="1">
      <c r="G23668" s="488"/>
    </row>
    <row r="23669" spans="7:7" ht="15" customHeight="1">
      <c r="G23669" s="488"/>
    </row>
    <row r="23670" spans="7:7" ht="15" customHeight="1">
      <c r="G23670" s="488"/>
    </row>
    <row r="23671" spans="7:7" ht="15" customHeight="1">
      <c r="G23671" s="488"/>
    </row>
    <row r="23672" spans="7:7" ht="15" customHeight="1">
      <c r="G23672" s="488"/>
    </row>
    <row r="23673" spans="7:7" ht="15" customHeight="1">
      <c r="G23673" s="488"/>
    </row>
    <row r="23674" spans="7:7" ht="15" customHeight="1">
      <c r="G23674" s="488"/>
    </row>
    <row r="23675" spans="7:7" ht="15" customHeight="1">
      <c r="G23675" s="488"/>
    </row>
    <row r="23676" spans="7:7" ht="15" customHeight="1">
      <c r="G23676" s="488"/>
    </row>
    <row r="23677" spans="7:7" ht="15" customHeight="1">
      <c r="G23677" s="488"/>
    </row>
    <row r="23678" spans="7:7" ht="15" customHeight="1">
      <c r="G23678" s="488"/>
    </row>
    <row r="23679" spans="7:7" ht="15" customHeight="1">
      <c r="G23679" s="488"/>
    </row>
    <row r="23680" spans="7:7" ht="15" customHeight="1">
      <c r="G23680" s="488"/>
    </row>
    <row r="23681" spans="7:7" ht="15" customHeight="1">
      <c r="G23681" s="488"/>
    </row>
    <row r="23682" spans="7:7" ht="15" customHeight="1">
      <c r="G23682" s="488"/>
    </row>
    <row r="23683" spans="7:7" ht="15" customHeight="1">
      <c r="G23683" s="488"/>
    </row>
    <row r="23684" spans="7:7" ht="15" customHeight="1">
      <c r="G23684" s="488"/>
    </row>
    <row r="23685" spans="7:7" ht="15" customHeight="1">
      <c r="G23685" s="488"/>
    </row>
    <row r="23686" spans="7:7" ht="15" customHeight="1">
      <c r="G23686" s="488"/>
    </row>
    <row r="23687" spans="7:7" ht="15" customHeight="1">
      <c r="G23687" s="488"/>
    </row>
    <row r="23688" spans="7:7" ht="15" customHeight="1">
      <c r="G23688" s="488"/>
    </row>
    <row r="23689" spans="7:7" ht="15" customHeight="1">
      <c r="G23689" s="488"/>
    </row>
    <row r="23690" spans="7:7" ht="15" customHeight="1">
      <c r="G23690" s="488"/>
    </row>
    <row r="23691" spans="7:7" ht="15" customHeight="1">
      <c r="G23691" s="488"/>
    </row>
    <row r="23692" spans="7:7" ht="15" customHeight="1">
      <c r="G23692" s="488"/>
    </row>
    <row r="23693" spans="7:7" ht="15" customHeight="1">
      <c r="G23693" s="488"/>
    </row>
    <row r="23694" spans="7:7" ht="15" customHeight="1">
      <c r="G23694" s="488"/>
    </row>
    <row r="23695" spans="7:7" ht="15" customHeight="1">
      <c r="G23695" s="488"/>
    </row>
    <row r="23696" spans="7:7" ht="15" customHeight="1">
      <c r="G23696" s="488"/>
    </row>
    <row r="23697" spans="7:7" ht="15" customHeight="1">
      <c r="G23697" s="488"/>
    </row>
    <row r="23698" spans="7:7" ht="15" customHeight="1">
      <c r="G23698" s="488"/>
    </row>
    <row r="23699" spans="7:7" ht="15" customHeight="1">
      <c r="G23699" s="488"/>
    </row>
    <row r="23700" spans="7:7" ht="15" customHeight="1">
      <c r="G23700" s="488"/>
    </row>
    <row r="23701" spans="7:7" ht="15" customHeight="1">
      <c r="G23701" s="488"/>
    </row>
    <row r="23702" spans="7:7" ht="15" customHeight="1">
      <c r="G23702" s="488"/>
    </row>
    <row r="23703" spans="7:7" ht="15" customHeight="1">
      <c r="G23703" s="488"/>
    </row>
    <row r="23704" spans="7:7" ht="15" customHeight="1">
      <c r="G23704" s="488"/>
    </row>
    <row r="23705" spans="7:7" ht="15" customHeight="1">
      <c r="G23705" s="488"/>
    </row>
    <row r="23706" spans="7:7" ht="15" customHeight="1">
      <c r="G23706" s="488"/>
    </row>
    <row r="23707" spans="7:7" ht="15" customHeight="1">
      <c r="G23707" s="488"/>
    </row>
    <row r="23708" spans="7:7" ht="15" customHeight="1">
      <c r="G23708" s="488"/>
    </row>
    <row r="23709" spans="7:7" ht="15" customHeight="1">
      <c r="G23709" s="488"/>
    </row>
    <row r="23710" spans="7:7" ht="15" customHeight="1">
      <c r="G23710" s="488"/>
    </row>
    <row r="23711" spans="7:7" ht="15" customHeight="1">
      <c r="G23711" s="488"/>
    </row>
    <row r="23712" spans="7:7" ht="15" customHeight="1">
      <c r="G23712" s="488"/>
    </row>
    <row r="23713" spans="7:7" ht="15" customHeight="1">
      <c r="G23713" s="488"/>
    </row>
    <row r="23714" spans="7:7" ht="15" customHeight="1">
      <c r="G23714" s="488"/>
    </row>
    <row r="23715" spans="7:7" ht="15" customHeight="1">
      <c r="G23715" s="488"/>
    </row>
    <row r="23716" spans="7:7" ht="15" customHeight="1">
      <c r="G23716" s="488"/>
    </row>
    <row r="23717" spans="7:7" ht="15" customHeight="1">
      <c r="G23717" s="488"/>
    </row>
    <row r="23718" spans="7:7" ht="15" customHeight="1">
      <c r="G23718" s="488"/>
    </row>
    <row r="23719" spans="7:7" ht="15" customHeight="1">
      <c r="G23719" s="488"/>
    </row>
    <row r="23720" spans="7:7" ht="15" customHeight="1">
      <c r="G23720" s="488"/>
    </row>
    <row r="23721" spans="7:7" ht="15" customHeight="1">
      <c r="G23721" s="488"/>
    </row>
    <row r="23722" spans="7:7" ht="15" customHeight="1">
      <c r="G23722" s="488"/>
    </row>
    <row r="23723" spans="7:7" ht="15" customHeight="1">
      <c r="G23723" s="488"/>
    </row>
    <row r="23724" spans="7:7" ht="15" customHeight="1">
      <c r="G23724" s="488"/>
    </row>
    <row r="23725" spans="7:7" ht="15" customHeight="1">
      <c r="G23725" s="488"/>
    </row>
    <row r="23726" spans="7:7" ht="15" customHeight="1">
      <c r="G23726" s="488"/>
    </row>
    <row r="23727" spans="7:7" ht="15" customHeight="1">
      <c r="G23727" s="488"/>
    </row>
    <row r="23728" spans="7:7" ht="15" customHeight="1">
      <c r="G23728" s="488"/>
    </row>
    <row r="23729" spans="7:7" ht="15" customHeight="1">
      <c r="G23729" s="488"/>
    </row>
    <row r="23730" spans="7:7" ht="15" customHeight="1">
      <c r="G23730" s="488"/>
    </row>
    <row r="23731" spans="7:7" ht="15" customHeight="1">
      <c r="G23731" s="488"/>
    </row>
    <row r="23732" spans="7:7" ht="15" customHeight="1">
      <c r="G23732" s="488"/>
    </row>
    <row r="23733" spans="7:7" ht="15" customHeight="1">
      <c r="G23733" s="488"/>
    </row>
    <row r="23734" spans="7:7" ht="15" customHeight="1">
      <c r="G23734" s="488"/>
    </row>
    <row r="23735" spans="7:7" ht="15" customHeight="1">
      <c r="G23735" s="488"/>
    </row>
    <row r="23736" spans="7:7" ht="15" customHeight="1">
      <c r="G23736" s="488"/>
    </row>
    <row r="23737" spans="7:7" ht="15" customHeight="1">
      <c r="G23737" s="488"/>
    </row>
    <row r="23738" spans="7:7" ht="15" customHeight="1">
      <c r="G23738" s="488"/>
    </row>
    <row r="23739" spans="7:7" ht="15" customHeight="1">
      <c r="G23739" s="488"/>
    </row>
    <row r="23740" spans="7:7" ht="15" customHeight="1">
      <c r="G23740" s="488"/>
    </row>
    <row r="23741" spans="7:7" ht="15" customHeight="1">
      <c r="G23741" s="488"/>
    </row>
    <row r="23742" spans="7:7" ht="15" customHeight="1">
      <c r="G23742" s="488"/>
    </row>
    <row r="23743" spans="7:7" ht="15" customHeight="1">
      <c r="G23743" s="488"/>
    </row>
    <row r="23744" spans="7:7" ht="15" customHeight="1">
      <c r="G23744" s="488"/>
    </row>
    <row r="23745" spans="7:7" ht="15" customHeight="1">
      <c r="G23745" s="488"/>
    </row>
    <row r="23746" spans="7:7" ht="15" customHeight="1">
      <c r="G23746" s="488"/>
    </row>
    <row r="23747" spans="7:7" ht="15" customHeight="1">
      <c r="G23747" s="488"/>
    </row>
    <row r="23748" spans="7:7" ht="15" customHeight="1">
      <c r="G23748" s="488"/>
    </row>
    <row r="23749" spans="7:7" ht="15" customHeight="1">
      <c r="G23749" s="488"/>
    </row>
    <row r="23750" spans="7:7" ht="15" customHeight="1">
      <c r="G23750" s="488"/>
    </row>
    <row r="23751" spans="7:7" ht="15" customHeight="1">
      <c r="G23751" s="488"/>
    </row>
    <row r="23752" spans="7:7" ht="15" customHeight="1">
      <c r="G23752" s="488"/>
    </row>
    <row r="23753" spans="7:7" ht="15" customHeight="1">
      <c r="G23753" s="488"/>
    </row>
    <row r="23754" spans="7:7" ht="15" customHeight="1">
      <c r="G23754" s="488"/>
    </row>
    <row r="23755" spans="7:7" ht="15" customHeight="1">
      <c r="G23755" s="488"/>
    </row>
    <row r="23756" spans="7:7" ht="15" customHeight="1">
      <c r="G23756" s="488"/>
    </row>
    <row r="23757" spans="7:7" ht="15" customHeight="1">
      <c r="G23757" s="488"/>
    </row>
    <row r="23758" spans="7:7" ht="15" customHeight="1">
      <c r="G23758" s="488"/>
    </row>
    <row r="23759" spans="7:7" ht="15" customHeight="1">
      <c r="G23759" s="488"/>
    </row>
    <row r="23760" spans="7:7" ht="15" customHeight="1">
      <c r="G23760" s="488"/>
    </row>
    <row r="23761" spans="7:7" ht="15" customHeight="1">
      <c r="G23761" s="488"/>
    </row>
    <row r="23762" spans="7:7" ht="15" customHeight="1">
      <c r="G23762" s="488"/>
    </row>
    <row r="23763" spans="7:7" ht="15" customHeight="1">
      <c r="G23763" s="488"/>
    </row>
    <row r="23764" spans="7:7" ht="15" customHeight="1">
      <c r="G23764" s="488"/>
    </row>
    <row r="23765" spans="7:7" ht="15" customHeight="1">
      <c r="G23765" s="488"/>
    </row>
    <row r="23766" spans="7:7" ht="15" customHeight="1">
      <c r="G23766" s="488"/>
    </row>
    <row r="23767" spans="7:7" ht="15" customHeight="1">
      <c r="G23767" s="488"/>
    </row>
    <row r="23768" spans="7:7" ht="15" customHeight="1">
      <c r="G23768" s="488"/>
    </row>
    <row r="23769" spans="7:7" ht="15" customHeight="1">
      <c r="G23769" s="488"/>
    </row>
    <row r="23770" spans="7:7" ht="15" customHeight="1">
      <c r="G23770" s="488"/>
    </row>
    <row r="23771" spans="7:7" ht="15" customHeight="1">
      <c r="G23771" s="488"/>
    </row>
    <row r="23772" spans="7:7" ht="15" customHeight="1">
      <c r="G23772" s="488"/>
    </row>
    <row r="23773" spans="7:7" ht="15" customHeight="1">
      <c r="G23773" s="488"/>
    </row>
    <row r="23774" spans="7:7" ht="15" customHeight="1">
      <c r="G23774" s="488"/>
    </row>
    <row r="23775" spans="7:7" ht="15" customHeight="1">
      <c r="G23775" s="488"/>
    </row>
    <row r="23776" spans="7:7" ht="15" customHeight="1">
      <c r="G23776" s="488"/>
    </row>
    <row r="23777" spans="7:7" ht="15" customHeight="1">
      <c r="G23777" s="488"/>
    </row>
    <row r="23778" spans="7:7" ht="15" customHeight="1">
      <c r="G23778" s="488"/>
    </row>
    <row r="23779" spans="7:7" ht="15" customHeight="1">
      <c r="G23779" s="488"/>
    </row>
    <row r="23780" spans="7:7" ht="15" customHeight="1">
      <c r="G23780" s="488"/>
    </row>
    <row r="23781" spans="7:7" ht="15" customHeight="1">
      <c r="G23781" s="488"/>
    </row>
    <row r="23782" spans="7:7" ht="15" customHeight="1">
      <c r="G23782" s="488"/>
    </row>
    <row r="23783" spans="7:7" ht="15" customHeight="1">
      <c r="G23783" s="488"/>
    </row>
    <row r="23784" spans="7:7" ht="15" customHeight="1">
      <c r="G23784" s="488"/>
    </row>
    <row r="23785" spans="7:7" ht="15" customHeight="1">
      <c r="G23785" s="488"/>
    </row>
    <row r="23786" spans="7:7" ht="15" customHeight="1">
      <c r="G23786" s="488"/>
    </row>
    <row r="23787" spans="7:7" ht="15" customHeight="1">
      <c r="G23787" s="488"/>
    </row>
    <row r="23788" spans="7:7" ht="15" customHeight="1">
      <c r="G23788" s="488"/>
    </row>
    <row r="23789" spans="7:7" ht="15" customHeight="1">
      <c r="G23789" s="488"/>
    </row>
    <row r="23790" spans="7:7" ht="15" customHeight="1">
      <c r="G23790" s="488"/>
    </row>
    <row r="23791" spans="7:7" ht="15" customHeight="1">
      <c r="G23791" s="488"/>
    </row>
    <row r="23792" spans="7:7" ht="15" customHeight="1">
      <c r="G23792" s="488"/>
    </row>
    <row r="23793" spans="7:7" ht="15" customHeight="1">
      <c r="G23793" s="488"/>
    </row>
    <row r="23794" spans="7:7" ht="15" customHeight="1">
      <c r="G23794" s="488"/>
    </row>
    <row r="23795" spans="7:7" ht="15" customHeight="1">
      <c r="G23795" s="488"/>
    </row>
    <row r="23796" spans="7:7" ht="15" customHeight="1">
      <c r="G23796" s="488"/>
    </row>
    <row r="23797" spans="7:7" ht="15" customHeight="1">
      <c r="G23797" s="488"/>
    </row>
    <row r="23798" spans="7:7" ht="15" customHeight="1">
      <c r="G23798" s="488"/>
    </row>
    <row r="23799" spans="7:7" ht="15" customHeight="1">
      <c r="G23799" s="488"/>
    </row>
    <row r="23800" spans="7:7" ht="15" customHeight="1">
      <c r="G23800" s="488"/>
    </row>
    <row r="23801" spans="7:7" ht="15" customHeight="1">
      <c r="G23801" s="488"/>
    </row>
    <row r="23802" spans="7:7" ht="15" customHeight="1">
      <c r="G23802" s="488"/>
    </row>
    <row r="23803" spans="7:7" ht="15" customHeight="1">
      <c r="G23803" s="488"/>
    </row>
    <row r="23804" spans="7:7" ht="15" customHeight="1">
      <c r="G23804" s="488"/>
    </row>
    <row r="23805" spans="7:7" ht="15" customHeight="1">
      <c r="G23805" s="488"/>
    </row>
    <row r="23806" spans="7:7" ht="15" customHeight="1">
      <c r="G23806" s="488"/>
    </row>
    <row r="23807" spans="7:7" ht="15" customHeight="1">
      <c r="G23807" s="488"/>
    </row>
    <row r="23808" spans="7:7" ht="15" customHeight="1">
      <c r="G23808" s="488"/>
    </row>
    <row r="23809" spans="7:7" ht="15" customHeight="1">
      <c r="G23809" s="488"/>
    </row>
    <row r="23810" spans="7:7" ht="15" customHeight="1">
      <c r="G23810" s="488"/>
    </row>
    <row r="23811" spans="7:7" ht="15" customHeight="1">
      <c r="G23811" s="488"/>
    </row>
    <row r="23812" spans="7:7" ht="15" customHeight="1">
      <c r="G23812" s="488"/>
    </row>
    <row r="23813" spans="7:7" ht="15" customHeight="1">
      <c r="G23813" s="488"/>
    </row>
    <row r="23814" spans="7:7" ht="15" customHeight="1">
      <c r="G23814" s="488"/>
    </row>
    <row r="23815" spans="7:7" ht="15" customHeight="1">
      <c r="G23815" s="488"/>
    </row>
    <row r="23816" spans="7:7" ht="15" customHeight="1">
      <c r="G23816" s="488"/>
    </row>
    <row r="23817" spans="7:7" ht="15" customHeight="1">
      <c r="G23817" s="488"/>
    </row>
    <row r="23818" spans="7:7" ht="15" customHeight="1">
      <c r="G23818" s="488"/>
    </row>
    <row r="23819" spans="7:7" ht="15" customHeight="1">
      <c r="G23819" s="488"/>
    </row>
    <row r="23820" spans="7:7" ht="15" customHeight="1">
      <c r="G23820" s="488"/>
    </row>
    <row r="23821" spans="7:7" ht="15" customHeight="1">
      <c r="G23821" s="488"/>
    </row>
    <row r="23822" spans="7:7" ht="15" customHeight="1">
      <c r="G23822" s="488"/>
    </row>
    <row r="23823" spans="7:7" ht="15" customHeight="1">
      <c r="G23823" s="488"/>
    </row>
    <row r="23824" spans="7:7" ht="15" customHeight="1">
      <c r="G23824" s="488"/>
    </row>
    <row r="23825" spans="7:7" ht="15" customHeight="1">
      <c r="G23825" s="488"/>
    </row>
    <row r="23826" spans="7:7" ht="15" customHeight="1">
      <c r="G23826" s="488"/>
    </row>
    <row r="23827" spans="7:7" ht="15" customHeight="1">
      <c r="G23827" s="488"/>
    </row>
    <row r="23828" spans="7:7" ht="15" customHeight="1">
      <c r="G23828" s="488"/>
    </row>
    <row r="23829" spans="7:7" ht="15" customHeight="1">
      <c r="G23829" s="488"/>
    </row>
    <row r="23830" spans="7:7" ht="15" customHeight="1">
      <c r="G23830" s="488"/>
    </row>
    <row r="23831" spans="7:7" ht="15" customHeight="1">
      <c r="G23831" s="488"/>
    </row>
    <row r="23832" spans="7:7" ht="15" customHeight="1">
      <c r="G23832" s="488"/>
    </row>
    <row r="23833" spans="7:7" ht="15" customHeight="1">
      <c r="G23833" s="488"/>
    </row>
    <row r="23834" spans="7:7" ht="15" customHeight="1">
      <c r="G23834" s="488"/>
    </row>
    <row r="23835" spans="7:7" ht="15" customHeight="1">
      <c r="G23835" s="488"/>
    </row>
    <row r="23836" spans="7:7" ht="15" customHeight="1">
      <c r="G23836" s="488"/>
    </row>
    <row r="23837" spans="7:7" ht="15" customHeight="1">
      <c r="G23837" s="488"/>
    </row>
    <row r="23838" spans="7:7" ht="15" customHeight="1">
      <c r="G23838" s="488"/>
    </row>
    <row r="23839" spans="7:7" ht="15" customHeight="1">
      <c r="G23839" s="488"/>
    </row>
    <row r="23840" spans="7:7" ht="15" customHeight="1">
      <c r="G23840" s="488"/>
    </row>
    <row r="23841" spans="7:7" ht="15" customHeight="1">
      <c r="G23841" s="488"/>
    </row>
    <row r="23842" spans="7:7" ht="15" customHeight="1">
      <c r="G23842" s="488"/>
    </row>
    <row r="23843" spans="7:7" ht="15" customHeight="1">
      <c r="G23843" s="488"/>
    </row>
    <row r="23844" spans="7:7" ht="15" customHeight="1">
      <c r="G23844" s="488"/>
    </row>
    <row r="23845" spans="7:7" ht="15" customHeight="1">
      <c r="G23845" s="488"/>
    </row>
    <row r="23846" spans="7:7" ht="15" customHeight="1">
      <c r="G23846" s="488"/>
    </row>
    <row r="23847" spans="7:7" ht="15" customHeight="1">
      <c r="G23847" s="488"/>
    </row>
    <row r="23848" spans="7:7" ht="15" customHeight="1">
      <c r="G23848" s="488"/>
    </row>
    <row r="23849" spans="7:7" ht="15" customHeight="1">
      <c r="G23849" s="488"/>
    </row>
    <row r="23850" spans="7:7" ht="15" customHeight="1">
      <c r="G23850" s="488"/>
    </row>
    <row r="23851" spans="7:7" ht="15" customHeight="1">
      <c r="G23851" s="488"/>
    </row>
    <row r="23852" spans="7:7" ht="15" customHeight="1">
      <c r="G23852" s="488"/>
    </row>
    <row r="23853" spans="7:7" ht="15" customHeight="1">
      <c r="G23853" s="488"/>
    </row>
    <row r="23854" spans="7:7" ht="15" customHeight="1">
      <c r="G23854" s="488"/>
    </row>
    <row r="23855" spans="7:7" ht="15" customHeight="1">
      <c r="G23855" s="488"/>
    </row>
    <row r="23856" spans="7:7" ht="15" customHeight="1">
      <c r="G23856" s="488"/>
    </row>
    <row r="23857" spans="7:7" ht="15" customHeight="1">
      <c r="G23857" s="488"/>
    </row>
    <row r="23858" spans="7:7" ht="15" customHeight="1">
      <c r="G23858" s="488"/>
    </row>
    <row r="23859" spans="7:7" ht="15" customHeight="1">
      <c r="G23859" s="488"/>
    </row>
    <row r="23860" spans="7:7" ht="15" customHeight="1">
      <c r="G23860" s="488"/>
    </row>
    <row r="23861" spans="7:7" ht="15" customHeight="1">
      <c r="G23861" s="488"/>
    </row>
    <row r="23862" spans="7:7" ht="15" customHeight="1">
      <c r="G23862" s="488"/>
    </row>
    <row r="23863" spans="7:7" ht="15" customHeight="1">
      <c r="G23863" s="488"/>
    </row>
    <row r="23864" spans="7:7" ht="15" customHeight="1">
      <c r="G23864" s="488"/>
    </row>
    <row r="23865" spans="7:7" ht="15" customHeight="1">
      <c r="G23865" s="488"/>
    </row>
    <row r="23866" spans="7:7" ht="15" customHeight="1">
      <c r="G23866" s="488"/>
    </row>
    <row r="23867" spans="7:7" ht="15" customHeight="1">
      <c r="G23867" s="488"/>
    </row>
    <row r="23868" spans="7:7" ht="15" customHeight="1">
      <c r="G23868" s="488"/>
    </row>
    <row r="23869" spans="7:7" ht="15" customHeight="1">
      <c r="G23869" s="488"/>
    </row>
    <row r="23870" spans="7:7" ht="15" customHeight="1">
      <c r="G23870" s="488"/>
    </row>
    <row r="23871" spans="7:7" ht="15" customHeight="1">
      <c r="G23871" s="488"/>
    </row>
    <row r="23872" spans="7:7" ht="15" customHeight="1">
      <c r="G23872" s="488"/>
    </row>
    <row r="23873" spans="7:7" ht="15" customHeight="1">
      <c r="G23873" s="488"/>
    </row>
    <row r="23874" spans="7:7" ht="15" customHeight="1">
      <c r="G23874" s="488"/>
    </row>
    <row r="23875" spans="7:7" ht="15" customHeight="1">
      <c r="G23875" s="488"/>
    </row>
    <row r="23876" spans="7:7" ht="15" customHeight="1">
      <c r="G23876" s="488"/>
    </row>
    <row r="23877" spans="7:7" ht="15" customHeight="1">
      <c r="G23877" s="488"/>
    </row>
    <row r="23878" spans="7:7" ht="15" customHeight="1">
      <c r="G23878" s="488"/>
    </row>
    <row r="23879" spans="7:7" ht="15" customHeight="1">
      <c r="G23879" s="488"/>
    </row>
    <row r="23880" spans="7:7" ht="15" customHeight="1">
      <c r="G23880" s="488"/>
    </row>
    <row r="23881" spans="7:7" ht="15" customHeight="1">
      <c r="G23881" s="488"/>
    </row>
    <row r="23882" spans="7:7" ht="15" customHeight="1">
      <c r="G23882" s="488"/>
    </row>
    <row r="23883" spans="7:7" ht="15" customHeight="1">
      <c r="G23883" s="488"/>
    </row>
    <row r="23884" spans="7:7" ht="15" customHeight="1">
      <c r="G23884" s="488"/>
    </row>
    <row r="23885" spans="7:7" ht="15" customHeight="1">
      <c r="G23885" s="488"/>
    </row>
    <row r="23886" spans="7:7" ht="15" customHeight="1">
      <c r="G23886" s="488"/>
    </row>
    <row r="23887" spans="7:7" ht="15" customHeight="1">
      <c r="G23887" s="488"/>
    </row>
    <row r="23888" spans="7:7" ht="15" customHeight="1">
      <c r="G23888" s="488"/>
    </row>
    <row r="23889" spans="7:7" ht="15" customHeight="1">
      <c r="G23889" s="488"/>
    </row>
    <row r="23890" spans="7:7" ht="15" customHeight="1">
      <c r="G23890" s="488"/>
    </row>
    <row r="23891" spans="7:7" ht="15" customHeight="1">
      <c r="G23891" s="488"/>
    </row>
    <row r="23892" spans="7:7" ht="15" customHeight="1">
      <c r="G23892" s="488"/>
    </row>
    <row r="23893" spans="7:7" ht="15" customHeight="1">
      <c r="G23893" s="488"/>
    </row>
    <row r="23894" spans="7:7" ht="15" customHeight="1">
      <c r="G23894" s="488"/>
    </row>
    <row r="23895" spans="7:7" ht="15" customHeight="1">
      <c r="G23895" s="488"/>
    </row>
    <row r="23896" spans="7:7" ht="15" customHeight="1">
      <c r="G23896" s="488"/>
    </row>
    <row r="23897" spans="7:7" ht="15" customHeight="1">
      <c r="G23897" s="488"/>
    </row>
    <row r="23898" spans="7:7" ht="15" customHeight="1">
      <c r="G23898" s="488"/>
    </row>
    <row r="23899" spans="7:7" ht="15" customHeight="1">
      <c r="G23899" s="488"/>
    </row>
    <row r="23900" spans="7:7" ht="15" customHeight="1">
      <c r="G23900" s="488"/>
    </row>
    <row r="23901" spans="7:7" ht="15" customHeight="1">
      <c r="G23901" s="488"/>
    </row>
    <row r="23902" spans="7:7" ht="15" customHeight="1">
      <c r="G23902" s="488"/>
    </row>
    <row r="23903" spans="7:7" ht="15" customHeight="1">
      <c r="G23903" s="488"/>
    </row>
    <row r="23904" spans="7:7" ht="15" customHeight="1">
      <c r="G23904" s="488"/>
    </row>
    <row r="23905" spans="7:7" ht="15" customHeight="1">
      <c r="G23905" s="488"/>
    </row>
    <row r="23906" spans="7:7" ht="15" customHeight="1">
      <c r="G23906" s="488"/>
    </row>
    <row r="23907" spans="7:7" ht="15" customHeight="1">
      <c r="G23907" s="488"/>
    </row>
    <row r="23908" spans="7:7" ht="15" customHeight="1">
      <c r="G23908" s="488"/>
    </row>
    <row r="23909" spans="7:7" ht="15" customHeight="1">
      <c r="G23909" s="488"/>
    </row>
    <row r="23910" spans="7:7" ht="15" customHeight="1">
      <c r="G23910" s="488"/>
    </row>
    <row r="23911" spans="7:7" ht="15" customHeight="1">
      <c r="G23911" s="488"/>
    </row>
    <row r="23912" spans="7:7" ht="15" customHeight="1">
      <c r="G23912" s="488"/>
    </row>
    <row r="23913" spans="7:7" ht="15" customHeight="1">
      <c r="G23913" s="488"/>
    </row>
    <row r="23914" spans="7:7" ht="15" customHeight="1">
      <c r="G23914" s="488"/>
    </row>
    <row r="23915" spans="7:7" ht="15" customHeight="1">
      <c r="G23915" s="488"/>
    </row>
    <row r="23916" spans="7:7" ht="15" customHeight="1">
      <c r="G23916" s="488"/>
    </row>
    <row r="23917" spans="7:7" ht="15" customHeight="1">
      <c r="G23917" s="488"/>
    </row>
    <row r="23918" spans="7:7" ht="15" customHeight="1">
      <c r="G23918" s="488"/>
    </row>
    <row r="23919" spans="7:7" ht="15" customHeight="1">
      <c r="G23919" s="488"/>
    </row>
    <row r="23920" spans="7:7" ht="15" customHeight="1">
      <c r="G23920" s="488"/>
    </row>
    <row r="23921" spans="7:7" ht="15" customHeight="1">
      <c r="G23921" s="488"/>
    </row>
    <row r="23922" spans="7:7" ht="15" customHeight="1">
      <c r="G23922" s="488"/>
    </row>
    <row r="23923" spans="7:7" ht="15" customHeight="1">
      <c r="G23923" s="488"/>
    </row>
    <row r="23924" spans="7:7" ht="15" customHeight="1">
      <c r="G23924" s="488"/>
    </row>
    <row r="23925" spans="7:7" ht="15" customHeight="1">
      <c r="G23925" s="488"/>
    </row>
    <row r="23926" spans="7:7" ht="15" customHeight="1">
      <c r="G23926" s="488"/>
    </row>
    <row r="23927" spans="7:7" ht="15" customHeight="1">
      <c r="G23927" s="488"/>
    </row>
    <row r="23928" spans="7:7" ht="15" customHeight="1">
      <c r="G23928" s="488"/>
    </row>
    <row r="23929" spans="7:7" ht="15" customHeight="1">
      <c r="G23929" s="488"/>
    </row>
    <row r="23930" spans="7:7" ht="15" customHeight="1">
      <c r="G23930" s="488"/>
    </row>
    <row r="23931" spans="7:7" ht="15" customHeight="1">
      <c r="G23931" s="488"/>
    </row>
    <row r="23932" spans="7:7" ht="15" customHeight="1">
      <c r="G23932" s="488"/>
    </row>
    <row r="23933" spans="7:7" ht="15" customHeight="1">
      <c r="G23933" s="488"/>
    </row>
    <row r="23934" spans="7:7" ht="15" customHeight="1">
      <c r="G23934" s="488"/>
    </row>
    <row r="23935" spans="7:7" ht="15" customHeight="1">
      <c r="G23935" s="488"/>
    </row>
    <row r="23936" spans="7:7" ht="15" customHeight="1">
      <c r="G23936" s="488"/>
    </row>
    <row r="23937" spans="7:7" ht="15" customHeight="1">
      <c r="G23937" s="488"/>
    </row>
    <row r="23938" spans="7:7" ht="15" customHeight="1">
      <c r="G23938" s="488"/>
    </row>
    <row r="23939" spans="7:7" ht="15" customHeight="1">
      <c r="G23939" s="488"/>
    </row>
    <row r="23940" spans="7:7" ht="15" customHeight="1">
      <c r="G23940" s="488"/>
    </row>
    <row r="23941" spans="7:7" ht="15" customHeight="1">
      <c r="G23941" s="488"/>
    </row>
    <row r="23942" spans="7:7" ht="15" customHeight="1">
      <c r="G23942" s="488"/>
    </row>
    <row r="23943" spans="7:7" ht="15" customHeight="1">
      <c r="G23943" s="488"/>
    </row>
    <row r="23944" spans="7:7" ht="15" customHeight="1">
      <c r="G23944" s="488"/>
    </row>
    <row r="23945" spans="7:7" ht="15" customHeight="1">
      <c r="G23945" s="488"/>
    </row>
    <row r="23946" spans="7:7" ht="15" customHeight="1">
      <c r="G23946" s="488"/>
    </row>
    <row r="23947" spans="7:7" ht="15" customHeight="1">
      <c r="G23947" s="488"/>
    </row>
    <row r="23948" spans="7:7" ht="15" customHeight="1">
      <c r="G23948" s="488"/>
    </row>
    <row r="23949" spans="7:7" ht="15" customHeight="1">
      <c r="G23949" s="488"/>
    </row>
    <row r="23950" spans="7:7" ht="15" customHeight="1">
      <c r="G23950" s="488"/>
    </row>
    <row r="23951" spans="7:7" ht="15" customHeight="1">
      <c r="G23951" s="488"/>
    </row>
    <row r="23952" spans="7:7" ht="15" customHeight="1">
      <c r="G23952" s="488"/>
    </row>
    <row r="23953" spans="7:7" ht="15" customHeight="1">
      <c r="G23953" s="488"/>
    </row>
    <row r="23954" spans="7:7" ht="15" customHeight="1">
      <c r="G23954" s="488"/>
    </row>
    <row r="23955" spans="7:7" ht="15" customHeight="1">
      <c r="G23955" s="488"/>
    </row>
    <row r="23956" spans="7:7" ht="15" customHeight="1">
      <c r="G23956" s="488"/>
    </row>
    <row r="23957" spans="7:7" ht="15" customHeight="1">
      <c r="G23957" s="488"/>
    </row>
    <row r="23958" spans="7:7" ht="15" customHeight="1">
      <c r="G23958" s="488"/>
    </row>
    <row r="23959" spans="7:7" ht="15" customHeight="1">
      <c r="G23959" s="488"/>
    </row>
    <row r="23960" spans="7:7" ht="15" customHeight="1">
      <c r="G23960" s="488"/>
    </row>
    <row r="23961" spans="7:7" ht="15" customHeight="1">
      <c r="G23961" s="488"/>
    </row>
    <row r="23962" spans="7:7" ht="15" customHeight="1">
      <c r="G23962" s="488"/>
    </row>
    <row r="23963" spans="7:7" ht="15" customHeight="1">
      <c r="G23963" s="488"/>
    </row>
    <row r="23964" spans="7:7" ht="15" customHeight="1">
      <c r="G23964" s="488"/>
    </row>
    <row r="23965" spans="7:7" ht="15" customHeight="1">
      <c r="G23965" s="488"/>
    </row>
    <row r="23966" spans="7:7" ht="15" customHeight="1">
      <c r="G23966" s="488"/>
    </row>
    <row r="23967" spans="7:7" ht="15" customHeight="1">
      <c r="G23967" s="488"/>
    </row>
    <row r="23968" spans="7:7" ht="15" customHeight="1">
      <c r="G23968" s="488"/>
    </row>
    <row r="23969" spans="7:7" ht="15" customHeight="1">
      <c r="G23969" s="488"/>
    </row>
    <row r="23970" spans="7:7" ht="15" customHeight="1">
      <c r="G23970" s="488"/>
    </row>
    <row r="23971" spans="7:7" ht="15" customHeight="1">
      <c r="G23971" s="488"/>
    </row>
    <row r="23972" spans="7:7" ht="15" customHeight="1">
      <c r="G23972" s="488"/>
    </row>
    <row r="23973" spans="7:7" ht="15" customHeight="1">
      <c r="G23973" s="488"/>
    </row>
    <row r="23974" spans="7:7" ht="15" customHeight="1">
      <c r="G23974" s="488"/>
    </row>
    <row r="23975" spans="7:7" ht="15" customHeight="1">
      <c r="G23975" s="488"/>
    </row>
    <row r="23976" spans="7:7" ht="15" customHeight="1">
      <c r="G23976" s="488"/>
    </row>
    <row r="23977" spans="7:7" ht="15" customHeight="1">
      <c r="G23977" s="488"/>
    </row>
    <row r="23978" spans="7:7" ht="15" customHeight="1">
      <c r="G23978" s="488"/>
    </row>
    <row r="23979" spans="7:7" ht="15" customHeight="1">
      <c r="G23979" s="488"/>
    </row>
    <row r="23980" spans="7:7" ht="15" customHeight="1">
      <c r="G23980" s="488"/>
    </row>
    <row r="23981" spans="7:7" ht="15" customHeight="1">
      <c r="G23981" s="488"/>
    </row>
    <row r="23982" spans="7:7" ht="15" customHeight="1">
      <c r="G23982" s="488"/>
    </row>
    <row r="23983" spans="7:7" ht="15" customHeight="1">
      <c r="G23983" s="488"/>
    </row>
    <row r="23984" spans="7:7" ht="15" customHeight="1">
      <c r="G23984" s="488"/>
    </row>
    <row r="23985" spans="7:7" ht="15" customHeight="1">
      <c r="G23985" s="488"/>
    </row>
    <row r="23986" spans="7:7" ht="15" customHeight="1">
      <c r="G23986" s="488"/>
    </row>
    <row r="23987" spans="7:7" ht="15" customHeight="1">
      <c r="G23987" s="488"/>
    </row>
    <row r="23988" spans="7:7" ht="15" customHeight="1">
      <c r="G23988" s="488"/>
    </row>
    <row r="23989" spans="7:7" ht="15" customHeight="1">
      <c r="G23989" s="488"/>
    </row>
    <row r="23990" spans="7:7" ht="15" customHeight="1">
      <c r="G23990" s="488"/>
    </row>
    <row r="23991" spans="7:7" ht="15" customHeight="1">
      <c r="G23991" s="488"/>
    </row>
    <row r="23992" spans="7:7" ht="15" customHeight="1">
      <c r="G23992" s="488"/>
    </row>
    <row r="23993" spans="7:7" ht="15" customHeight="1">
      <c r="G23993" s="488"/>
    </row>
    <row r="23994" spans="7:7" ht="15" customHeight="1">
      <c r="G23994" s="488"/>
    </row>
    <row r="23995" spans="7:7" ht="15" customHeight="1">
      <c r="G23995" s="488"/>
    </row>
    <row r="23996" spans="7:7" ht="15" customHeight="1">
      <c r="G23996" s="488"/>
    </row>
    <row r="23997" spans="7:7" ht="15" customHeight="1">
      <c r="G23997" s="488"/>
    </row>
    <row r="23998" spans="7:7" ht="15" customHeight="1">
      <c r="G23998" s="488"/>
    </row>
    <row r="23999" spans="7:7" ht="15" customHeight="1">
      <c r="G23999" s="488"/>
    </row>
    <row r="24000" spans="7:7" ht="15" customHeight="1">
      <c r="G24000" s="488"/>
    </row>
    <row r="24001" spans="7:7" ht="15" customHeight="1">
      <c r="G24001" s="488"/>
    </row>
    <row r="24002" spans="7:7" ht="15" customHeight="1">
      <c r="G24002" s="488"/>
    </row>
    <row r="24003" spans="7:7" ht="15" customHeight="1">
      <c r="G24003" s="488"/>
    </row>
    <row r="24004" spans="7:7" ht="15" customHeight="1">
      <c r="G24004" s="488"/>
    </row>
    <row r="24005" spans="7:7" ht="15" customHeight="1">
      <c r="G24005" s="488"/>
    </row>
    <row r="24006" spans="7:7" ht="15" customHeight="1">
      <c r="G24006" s="488"/>
    </row>
    <row r="24007" spans="7:7" ht="15" customHeight="1">
      <c r="G24007" s="488"/>
    </row>
    <row r="24008" spans="7:7" ht="15" customHeight="1">
      <c r="G24008" s="488"/>
    </row>
    <row r="24009" spans="7:7" ht="15" customHeight="1">
      <c r="G24009" s="488"/>
    </row>
    <row r="24010" spans="7:7" ht="15" customHeight="1">
      <c r="G24010" s="488"/>
    </row>
    <row r="24011" spans="7:7" ht="15" customHeight="1">
      <c r="G24011" s="488"/>
    </row>
    <row r="24012" spans="7:7" ht="15" customHeight="1">
      <c r="G24012" s="488"/>
    </row>
    <row r="24013" spans="7:7" ht="15" customHeight="1">
      <c r="G24013" s="488"/>
    </row>
    <row r="24014" spans="7:7" ht="15" customHeight="1">
      <c r="G24014" s="488"/>
    </row>
    <row r="24015" spans="7:7" ht="15" customHeight="1">
      <c r="G24015" s="488"/>
    </row>
    <row r="24016" spans="7:7" ht="15" customHeight="1">
      <c r="G24016" s="488"/>
    </row>
    <row r="24017" spans="7:7" ht="15" customHeight="1">
      <c r="G24017" s="488"/>
    </row>
    <row r="24018" spans="7:7" ht="15" customHeight="1">
      <c r="G24018" s="488"/>
    </row>
    <row r="24019" spans="7:7" ht="15" customHeight="1">
      <c r="G24019" s="488"/>
    </row>
    <row r="24020" spans="7:7" ht="15" customHeight="1">
      <c r="G24020" s="488"/>
    </row>
    <row r="24021" spans="7:7" ht="15" customHeight="1">
      <c r="G24021" s="488"/>
    </row>
    <row r="24022" spans="7:7" ht="15" customHeight="1">
      <c r="G24022" s="488"/>
    </row>
    <row r="24023" spans="7:7" ht="15" customHeight="1">
      <c r="G24023" s="488"/>
    </row>
    <row r="24024" spans="7:7" ht="15" customHeight="1">
      <c r="G24024" s="488"/>
    </row>
    <row r="24025" spans="7:7" ht="15" customHeight="1">
      <c r="G24025" s="488"/>
    </row>
    <row r="24026" spans="7:7" ht="15" customHeight="1">
      <c r="G24026" s="488"/>
    </row>
    <row r="24027" spans="7:7" ht="15" customHeight="1">
      <c r="G24027" s="488"/>
    </row>
    <row r="24028" spans="7:7" ht="15" customHeight="1">
      <c r="G24028" s="488"/>
    </row>
    <row r="24029" spans="7:7" ht="15" customHeight="1">
      <c r="G24029" s="488"/>
    </row>
    <row r="24030" spans="7:7" ht="15" customHeight="1">
      <c r="G24030" s="488"/>
    </row>
    <row r="24031" spans="7:7" ht="15" customHeight="1">
      <c r="G24031" s="488"/>
    </row>
    <row r="24032" spans="7:7" ht="15" customHeight="1">
      <c r="G24032" s="488"/>
    </row>
    <row r="24033" spans="7:7" ht="15" customHeight="1">
      <c r="G24033" s="488"/>
    </row>
    <row r="24034" spans="7:7" ht="15" customHeight="1">
      <c r="G24034" s="488"/>
    </row>
    <row r="24035" spans="7:7" ht="15" customHeight="1">
      <c r="G24035" s="488"/>
    </row>
    <row r="24036" spans="7:7" ht="15" customHeight="1">
      <c r="G24036" s="488"/>
    </row>
    <row r="24037" spans="7:7" ht="15" customHeight="1">
      <c r="G24037" s="488"/>
    </row>
    <row r="24038" spans="7:7" ht="15" customHeight="1">
      <c r="G24038" s="488"/>
    </row>
    <row r="24039" spans="7:7" ht="15" customHeight="1">
      <c r="G24039" s="488"/>
    </row>
    <row r="24040" spans="7:7" ht="15" customHeight="1">
      <c r="G24040" s="488"/>
    </row>
    <row r="24041" spans="7:7" ht="15" customHeight="1">
      <c r="G24041" s="488"/>
    </row>
    <row r="24042" spans="7:7" ht="15" customHeight="1">
      <c r="G24042" s="488"/>
    </row>
    <row r="24043" spans="7:7" ht="15" customHeight="1">
      <c r="G24043" s="488"/>
    </row>
    <row r="24044" spans="7:7" ht="15" customHeight="1">
      <c r="G24044" s="488"/>
    </row>
    <row r="24045" spans="7:7" ht="15" customHeight="1">
      <c r="G24045" s="488"/>
    </row>
    <row r="24046" spans="7:7" ht="15" customHeight="1">
      <c r="G24046" s="488"/>
    </row>
    <row r="24047" spans="7:7" ht="15" customHeight="1">
      <c r="G24047" s="488"/>
    </row>
    <row r="24048" spans="7:7" ht="15" customHeight="1">
      <c r="G24048" s="488"/>
    </row>
    <row r="24049" spans="7:7" ht="15" customHeight="1">
      <c r="G24049" s="488"/>
    </row>
    <row r="24050" spans="7:7" ht="15" customHeight="1">
      <c r="G24050" s="488"/>
    </row>
    <row r="24051" spans="7:7" ht="15" customHeight="1">
      <c r="G24051" s="488"/>
    </row>
    <row r="24052" spans="7:7" ht="15" customHeight="1">
      <c r="G24052" s="488"/>
    </row>
    <row r="24053" spans="7:7" ht="15" customHeight="1">
      <c r="G24053" s="488"/>
    </row>
    <row r="24054" spans="7:7" ht="15" customHeight="1">
      <c r="G24054" s="488"/>
    </row>
    <row r="24055" spans="7:7" ht="15" customHeight="1">
      <c r="G24055" s="488"/>
    </row>
    <row r="24056" spans="7:7" ht="15" customHeight="1">
      <c r="G24056" s="488"/>
    </row>
    <row r="24057" spans="7:7" ht="15" customHeight="1">
      <c r="G24057" s="488"/>
    </row>
    <row r="24058" spans="7:7" ht="15" customHeight="1">
      <c r="G24058" s="488"/>
    </row>
    <row r="24059" spans="7:7" ht="15" customHeight="1">
      <c r="G24059" s="488"/>
    </row>
    <row r="24060" spans="7:7" ht="15" customHeight="1">
      <c r="G24060" s="488"/>
    </row>
    <row r="24061" spans="7:7" ht="15" customHeight="1">
      <c r="G24061" s="488"/>
    </row>
    <row r="24062" spans="7:7" ht="15" customHeight="1">
      <c r="G24062" s="488"/>
    </row>
    <row r="24063" spans="7:7" ht="15" customHeight="1">
      <c r="G24063" s="488"/>
    </row>
    <row r="24064" spans="7:7" ht="15" customHeight="1">
      <c r="G24064" s="488"/>
    </row>
    <row r="24065" spans="7:7" ht="15" customHeight="1">
      <c r="G24065" s="488"/>
    </row>
    <row r="24066" spans="7:7" ht="15" customHeight="1">
      <c r="G24066" s="488"/>
    </row>
    <row r="24067" spans="7:7" ht="15" customHeight="1">
      <c r="G24067" s="488"/>
    </row>
    <row r="24068" spans="7:7" ht="15" customHeight="1">
      <c r="G24068" s="488"/>
    </row>
    <row r="24069" spans="7:7" ht="15" customHeight="1">
      <c r="G24069" s="488"/>
    </row>
    <row r="24070" spans="7:7" ht="15" customHeight="1">
      <c r="G24070" s="488"/>
    </row>
    <row r="24071" spans="7:7" ht="15" customHeight="1">
      <c r="G24071" s="488"/>
    </row>
    <row r="24072" spans="7:7" ht="15" customHeight="1">
      <c r="G24072" s="488"/>
    </row>
    <row r="24073" spans="7:7" ht="15" customHeight="1">
      <c r="G24073" s="488"/>
    </row>
    <row r="24074" spans="7:7" ht="15" customHeight="1">
      <c r="G24074" s="488"/>
    </row>
    <row r="24075" spans="7:7" ht="15" customHeight="1">
      <c r="G24075" s="488"/>
    </row>
    <row r="24076" spans="7:7" ht="15" customHeight="1">
      <c r="G24076" s="488"/>
    </row>
    <row r="24077" spans="7:7" ht="15" customHeight="1">
      <c r="G24077" s="488"/>
    </row>
    <row r="24078" spans="7:7" ht="15" customHeight="1">
      <c r="G24078" s="488"/>
    </row>
    <row r="24079" spans="7:7" ht="15" customHeight="1">
      <c r="G24079" s="488"/>
    </row>
    <row r="24080" spans="7:7" ht="15" customHeight="1">
      <c r="G24080" s="488"/>
    </row>
    <row r="24081" spans="7:7" ht="15" customHeight="1">
      <c r="G24081" s="488"/>
    </row>
    <row r="24082" spans="7:7" ht="15" customHeight="1">
      <c r="G24082" s="488"/>
    </row>
    <row r="24083" spans="7:7" ht="15" customHeight="1">
      <c r="G24083" s="488"/>
    </row>
    <row r="24084" spans="7:7" ht="15" customHeight="1">
      <c r="G24084" s="488"/>
    </row>
    <row r="24085" spans="7:7" ht="15" customHeight="1">
      <c r="G24085" s="488"/>
    </row>
    <row r="24086" spans="7:7" ht="15" customHeight="1">
      <c r="G24086" s="488"/>
    </row>
    <row r="24087" spans="7:7" ht="15" customHeight="1">
      <c r="G24087" s="488"/>
    </row>
    <row r="24088" spans="7:7" ht="15" customHeight="1">
      <c r="G24088" s="488"/>
    </row>
    <row r="24089" spans="7:7" ht="15" customHeight="1">
      <c r="G24089" s="488"/>
    </row>
    <row r="24090" spans="7:7" ht="15" customHeight="1">
      <c r="G24090" s="488"/>
    </row>
    <row r="24091" spans="7:7" ht="15" customHeight="1">
      <c r="G24091" s="488"/>
    </row>
    <row r="24092" spans="7:7" ht="15" customHeight="1">
      <c r="G24092" s="488"/>
    </row>
    <row r="24093" spans="7:7" ht="15" customHeight="1">
      <c r="G24093" s="488"/>
    </row>
    <row r="24094" spans="7:7" ht="15" customHeight="1">
      <c r="G24094" s="488"/>
    </row>
    <row r="24095" spans="7:7" ht="15" customHeight="1">
      <c r="G24095" s="488"/>
    </row>
    <row r="24096" spans="7:7" ht="15" customHeight="1">
      <c r="G24096" s="488"/>
    </row>
    <row r="24097" spans="7:7" ht="15" customHeight="1">
      <c r="G24097" s="488"/>
    </row>
    <row r="24098" spans="7:7" ht="15" customHeight="1">
      <c r="G24098" s="488"/>
    </row>
    <row r="24099" spans="7:7" ht="15" customHeight="1">
      <c r="G24099" s="488"/>
    </row>
    <row r="24100" spans="7:7" ht="15" customHeight="1">
      <c r="G24100" s="488"/>
    </row>
    <row r="24101" spans="7:7" ht="15" customHeight="1">
      <c r="G24101" s="488"/>
    </row>
    <row r="24102" spans="7:7" ht="15" customHeight="1">
      <c r="G24102" s="488"/>
    </row>
    <row r="24103" spans="7:7" ht="15" customHeight="1">
      <c r="G24103" s="488"/>
    </row>
    <row r="24104" spans="7:7" ht="15" customHeight="1">
      <c r="G24104" s="488"/>
    </row>
    <row r="24105" spans="7:7" ht="15" customHeight="1">
      <c r="G24105" s="488"/>
    </row>
    <row r="24106" spans="7:7" ht="15" customHeight="1">
      <c r="G24106" s="488"/>
    </row>
    <row r="24107" spans="7:7" ht="15" customHeight="1">
      <c r="G24107" s="488"/>
    </row>
    <row r="24108" spans="7:7" ht="15" customHeight="1">
      <c r="G24108" s="488"/>
    </row>
    <row r="24109" spans="7:7" ht="15" customHeight="1">
      <c r="G24109" s="488"/>
    </row>
    <row r="24110" spans="7:7" ht="15" customHeight="1">
      <c r="G24110" s="488"/>
    </row>
    <row r="24111" spans="7:7" ht="15" customHeight="1">
      <c r="G24111" s="488"/>
    </row>
    <row r="24112" spans="7:7" ht="15" customHeight="1">
      <c r="G24112" s="488"/>
    </row>
    <row r="24113" spans="7:7" ht="15" customHeight="1">
      <c r="G24113" s="488"/>
    </row>
    <row r="24114" spans="7:7" ht="15" customHeight="1">
      <c r="G24114" s="488"/>
    </row>
    <row r="24115" spans="7:7" ht="15" customHeight="1">
      <c r="G24115" s="488"/>
    </row>
    <row r="24116" spans="7:7" ht="15" customHeight="1">
      <c r="G24116" s="488"/>
    </row>
    <row r="24117" spans="7:7" ht="15" customHeight="1">
      <c r="G24117" s="488"/>
    </row>
    <row r="24118" spans="7:7" ht="15" customHeight="1">
      <c r="G24118" s="488"/>
    </row>
    <row r="24119" spans="7:7" ht="15" customHeight="1">
      <c r="G24119" s="488"/>
    </row>
    <row r="24120" spans="7:7" ht="15" customHeight="1">
      <c r="G24120" s="488"/>
    </row>
    <row r="24121" spans="7:7" ht="15" customHeight="1">
      <c r="G24121" s="488"/>
    </row>
    <row r="24122" spans="7:7" ht="15" customHeight="1">
      <c r="G24122" s="488"/>
    </row>
    <row r="24123" spans="7:7" ht="15" customHeight="1">
      <c r="G24123" s="488"/>
    </row>
    <row r="24124" spans="7:7" ht="15" customHeight="1">
      <c r="G24124" s="488"/>
    </row>
    <row r="24125" spans="7:7" ht="15" customHeight="1">
      <c r="G24125" s="488"/>
    </row>
    <row r="24126" spans="7:7" ht="15" customHeight="1">
      <c r="G24126" s="488"/>
    </row>
    <row r="24127" spans="7:7" ht="15" customHeight="1">
      <c r="G24127" s="488"/>
    </row>
    <row r="24128" spans="7:7" ht="15" customHeight="1">
      <c r="G24128" s="488"/>
    </row>
    <row r="24129" spans="7:7" ht="15" customHeight="1">
      <c r="G24129" s="488"/>
    </row>
    <row r="24130" spans="7:7" ht="15" customHeight="1">
      <c r="G24130" s="488"/>
    </row>
    <row r="24131" spans="7:7" ht="15" customHeight="1">
      <c r="G24131" s="488"/>
    </row>
    <row r="24132" spans="7:7" ht="15" customHeight="1">
      <c r="G24132" s="488"/>
    </row>
    <row r="24133" spans="7:7" ht="15" customHeight="1">
      <c r="G24133" s="488"/>
    </row>
    <row r="24134" spans="7:7" ht="15" customHeight="1">
      <c r="G24134" s="488"/>
    </row>
    <row r="24135" spans="7:7" ht="15" customHeight="1">
      <c r="G24135" s="488"/>
    </row>
    <row r="24136" spans="7:7" ht="15" customHeight="1">
      <c r="G24136" s="488"/>
    </row>
    <row r="24137" spans="7:7" ht="15" customHeight="1">
      <c r="G24137" s="488"/>
    </row>
    <row r="24138" spans="7:7" ht="15" customHeight="1">
      <c r="G24138" s="488"/>
    </row>
    <row r="24139" spans="7:7" ht="15" customHeight="1">
      <c r="G24139" s="488"/>
    </row>
    <row r="24140" spans="7:7" ht="15" customHeight="1">
      <c r="G24140" s="488"/>
    </row>
    <row r="24141" spans="7:7" ht="15" customHeight="1">
      <c r="G24141" s="488"/>
    </row>
    <row r="24142" spans="7:7" ht="15" customHeight="1">
      <c r="G24142" s="488"/>
    </row>
    <row r="24143" spans="7:7" ht="15" customHeight="1">
      <c r="G24143" s="488"/>
    </row>
    <row r="24144" spans="7:7" ht="15" customHeight="1">
      <c r="G24144" s="488"/>
    </row>
    <row r="24145" spans="7:7" ht="15" customHeight="1">
      <c r="G24145" s="488"/>
    </row>
    <row r="24146" spans="7:7" ht="15" customHeight="1">
      <c r="G24146" s="488"/>
    </row>
    <row r="24147" spans="7:7" ht="15" customHeight="1">
      <c r="G24147" s="488"/>
    </row>
    <row r="24148" spans="7:7" ht="15" customHeight="1">
      <c r="G24148" s="488"/>
    </row>
    <row r="24149" spans="7:7" ht="15" customHeight="1">
      <c r="G24149" s="488"/>
    </row>
    <row r="24150" spans="7:7" ht="15" customHeight="1">
      <c r="G24150" s="488"/>
    </row>
    <row r="24151" spans="7:7" ht="15" customHeight="1">
      <c r="G24151" s="488"/>
    </row>
    <row r="24152" spans="7:7" ht="15" customHeight="1">
      <c r="G24152" s="488"/>
    </row>
    <row r="24153" spans="7:7" ht="15" customHeight="1">
      <c r="G24153" s="488"/>
    </row>
    <row r="24154" spans="7:7" ht="15" customHeight="1">
      <c r="G24154" s="488"/>
    </row>
    <row r="24155" spans="7:7" ht="15" customHeight="1">
      <c r="G24155" s="488"/>
    </row>
    <row r="24156" spans="7:7" ht="15" customHeight="1">
      <c r="G24156" s="488"/>
    </row>
    <row r="24157" spans="7:7" ht="15" customHeight="1">
      <c r="G24157" s="488"/>
    </row>
    <row r="24158" spans="7:7" ht="15" customHeight="1">
      <c r="G24158" s="488"/>
    </row>
    <row r="24159" spans="7:7" ht="15" customHeight="1">
      <c r="G24159" s="488"/>
    </row>
    <row r="24160" spans="7:7" ht="15" customHeight="1">
      <c r="G24160" s="488"/>
    </row>
    <row r="24161" spans="7:7" ht="15" customHeight="1">
      <c r="G24161" s="488"/>
    </row>
    <row r="24162" spans="7:7" ht="15" customHeight="1">
      <c r="G24162" s="488"/>
    </row>
    <row r="24163" spans="7:7" ht="15" customHeight="1">
      <c r="G24163" s="488"/>
    </row>
    <row r="24164" spans="7:7" ht="15" customHeight="1">
      <c r="G24164" s="488"/>
    </row>
    <row r="24165" spans="7:7" ht="15" customHeight="1">
      <c r="G24165" s="488"/>
    </row>
    <row r="24166" spans="7:7" ht="15" customHeight="1">
      <c r="G24166" s="488"/>
    </row>
    <row r="24167" spans="7:7" ht="15" customHeight="1">
      <c r="G24167" s="488"/>
    </row>
    <row r="24168" spans="7:7" ht="15" customHeight="1">
      <c r="G24168" s="488"/>
    </row>
    <row r="24169" spans="7:7" ht="15" customHeight="1">
      <c r="G24169" s="488"/>
    </row>
    <row r="24170" spans="7:7" ht="15" customHeight="1">
      <c r="G24170" s="488"/>
    </row>
    <row r="24171" spans="7:7" ht="15" customHeight="1">
      <c r="G24171" s="488"/>
    </row>
    <row r="24172" spans="7:7" ht="15" customHeight="1">
      <c r="G24172" s="488"/>
    </row>
    <row r="24173" spans="7:7" ht="15" customHeight="1">
      <c r="G24173" s="488"/>
    </row>
    <row r="24174" spans="7:7" ht="15" customHeight="1">
      <c r="G24174" s="488"/>
    </row>
    <row r="24175" spans="7:7" ht="15" customHeight="1">
      <c r="G24175" s="488"/>
    </row>
    <row r="24176" spans="7:7" ht="15" customHeight="1">
      <c r="G24176" s="488"/>
    </row>
    <row r="24177" spans="7:7" ht="15" customHeight="1">
      <c r="G24177" s="488"/>
    </row>
    <row r="24178" spans="7:7" ht="15" customHeight="1">
      <c r="G24178" s="488"/>
    </row>
    <row r="24179" spans="7:7" ht="15" customHeight="1">
      <c r="G24179" s="488"/>
    </row>
    <row r="24180" spans="7:7" ht="15" customHeight="1">
      <c r="G24180" s="488"/>
    </row>
    <row r="24181" spans="7:7" ht="15" customHeight="1">
      <c r="G24181" s="488"/>
    </row>
    <row r="24182" spans="7:7" ht="15" customHeight="1">
      <c r="G24182" s="488"/>
    </row>
    <row r="24183" spans="7:7" ht="15" customHeight="1">
      <c r="G24183" s="488"/>
    </row>
    <row r="24184" spans="7:7" ht="15" customHeight="1">
      <c r="G24184" s="488"/>
    </row>
    <row r="24185" spans="7:7" ht="15" customHeight="1">
      <c r="G24185" s="488"/>
    </row>
    <row r="24186" spans="7:7" ht="15" customHeight="1">
      <c r="G24186" s="488"/>
    </row>
    <row r="24187" spans="7:7" ht="15" customHeight="1">
      <c r="G24187" s="488"/>
    </row>
    <row r="24188" spans="7:7" ht="15" customHeight="1">
      <c r="G24188" s="488"/>
    </row>
    <row r="24189" spans="7:7" ht="15" customHeight="1">
      <c r="G24189" s="488"/>
    </row>
    <row r="24190" spans="7:7" ht="15" customHeight="1">
      <c r="G24190" s="488"/>
    </row>
    <row r="24191" spans="7:7" ht="15" customHeight="1">
      <c r="G24191" s="488"/>
    </row>
    <row r="24192" spans="7:7" ht="15" customHeight="1">
      <c r="G24192" s="488"/>
    </row>
    <row r="24193" spans="7:7" ht="15" customHeight="1">
      <c r="G24193" s="488"/>
    </row>
    <row r="24194" spans="7:7" ht="15" customHeight="1">
      <c r="G24194" s="488"/>
    </row>
    <row r="24195" spans="7:7" ht="15" customHeight="1">
      <c r="G24195" s="488"/>
    </row>
    <row r="24196" spans="7:7" ht="15" customHeight="1">
      <c r="G24196" s="488"/>
    </row>
    <row r="24197" spans="7:7" ht="15" customHeight="1">
      <c r="G24197" s="488"/>
    </row>
    <row r="24198" spans="7:7" ht="15" customHeight="1">
      <c r="G24198" s="488"/>
    </row>
    <row r="24199" spans="7:7" ht="15" customHeight="1">
      <c r="G24199" s="488"/>
    </row>
    <row r="24200" spans="7:7" ht="15" customHeight="1">
      <c r="G24200" s="488"/>
    </row>
    <row r="24201" spans="7:7" ht="15" customHeight="1">
      <c r="G24201" s="488"/>
    </row>
    <row r="24202" spans="7:7" ht="15" customHeight="1">
      <c r="G24202" s="488"/>
    </row>
    <row r="24203" spans="7:7" ht="15" customHeight="1">
      <c r="G24203" s="488"/>
    </row>
    <row r="24204" spans="7:7" ht="15" customHeight="1">
      <c r="G24204" s="488"/>
    </row>
    <row r="24205" spans="7:7" ht="15" customHeight="1">
      <c r="G24205" s="488"/>
    </row>
    <row r="24206" spans="7:7" ht="15" customHeight="1">
      <c r="G24206" s="488"/>
    </row>
    <row r="24207" spans="7:7" ht="15" customHeight="1">
      <c r="G24207" s="488"/>
    </row>
    <row r="24208" spans="7:7" ht="15" customHeight="1">
      <c r="G24208" s="488"/>
    </row>
    <row r="24209" spans="7:7" ht="15" customHeight="1">
      <c r="G24209" s="488"/>
    </row>
    <row r="24210" spans="7:7" ht="15" customHeight="1">
      <c r="G24210" s="488"/>
    </row>
    <row r="24211" spans="7:7" ht="15" customHeight="1">
      <c r="G24211" s="488"/>
    </row>
    <row r="24212" spans="7:7" ht="15" customHeight="1">
      <c r="G24212" s="488"/>
    </row>
    <row r="24213" spans="7:7" ht="15" customHeight="1">
      <c r="G24213" s="488"/>
    </row>
    <row r="24214" spans="7:7" ht="15" customHeight="1">
      <c r="G24214" s="488"/>
    </row>
    <row r="24215" spans="7:7" ht="15" customHeight="1">
      <c r="G24215" s="488"/>
    </row>
    <row r="24216" spans="7:7" ht="15" customHeight="1">
      <c r="G24216" s="488"/>
    </row>
    <row r="24217" spans="7:7" ht="15" customHeight="1">
      <c r="G24217" s="488"/>
    </row>
    <row r="24218" spans="7:7" ht="15" customHeight="1">
      <c r="G24218" s="488"/>
    </row>
    <row r="24219" spans="7:7" ht="15" customHeight="1">
      <c r="G24219" s="488"/>
    </row>
    <row r="24220" spans="7:7" ht="15" customHeight="1">
      <c r="G24220" s="488"/>
    </row>
    <row r="24221" spans="7:7" ht="15" customHeight="1">
      <c r="G24221" s="488"/>
    </row>
    <row r="24222" spans="7:7" ht="15" customHeight="1">
      <c r="G24222" s="488"/>
    </row>
    <row r="24223" spans="7:7" ht="15" customHeight="1">
      <c r="G24223" s="488"/>
    </row>
    <row r="24224" spans="7:7" ht="15" customHeight="1">
      <c r="G24224" s="488"/>
    </row>
    <row r="24225" spans="7:7" ht="15" customHeight="1">
      <c r="G24225" s="488"/>
    </row>
    <row r="24226" spans="7:7" ht="15" customHeight="1">
      <c r="G24226" s="488"/>
    </row>
    <row r="24227" spans="7:7" ht="15" customHeight="1">
      <c r="G24227" s="488"/>
    </row>
    <row r="24228" spans="7:7" ht="15" customHeight="1">
      <c r="G24228" s="488"/>
    </row>
    <row r="24229" spans="7:7" ht="15" customHeight="1">
      <c r="G24229" s="488"/>
    </row>
    <row r="24230" spans="7:7" ht="15" customHeight="1">
      <c r="G24230" s="488"/>
    </row>
    <row r="24231" spans="7:7" ht="15" customHeight="1">
      <c r="G24231" s="488"/>
    </row>
    <row r="24232" spans="7:7" ht="15" customHeight="1">
      <c r="G24232" s="488"/>
    </row>
    <row r="24233" spans="7:7" ht="15" customHeight="1">
      <c r="G24233" s="488"/>
    </row>
    <row r="24234" spans="7:7" ht="15" customHeight="1">
      <c r="G24234" s="488"/>
    </row>
    <row r="24235" spans="7:7" ht="15" customHeight="1">
      <c r="G24235" s="488"/>
    </row>
    <row r="24236" spans="7:7" ht="15" customHeight="1">
      <c r="G24236" s="488"/>
    </row>
    <row r="24237" spans="7:7" ht="15" customHeight="1">
      <c r="G24237" s="488"/>
    </row>
    <row r="24238" spans="7:7" ht="15" customHeight="1">
      <c r="G24238" s="488"/>
    </row>
    <row r="24239" spans="7:7" ht="15" customHeight="1">
      <c r="G24239" s="488"/>
    </row>
    <row r="24240" spans="7:7" ht="15" customHeight="1">
      <c r="G24240" s="488"/>
    </row>
    <row r="24241" spans="7:7" ht="15" customHeight="1">
      <c r="G24241" s="488"/>
    </row>
    <row r="24242" spans="7:7" ht="15" customHeight="1">
      <c r="G24242" s="488"/>
    </row>
    <row r="24243" spans="7:7" ht="15" customHeight="1">
      <c r="G24243" s="488"/>
    </row>
    <row r="24244" spans="7:7" ht="15" customHeight="1">
      <c r="G24244" s="488"/>
    </row>
    <row r="24245" spans="7:7" ht="15" customHeight="1">
      <c r="G24245" s="488"/>
    </row>
    <row r="24246" spans="7:7" ht="15" customHeight="1">
      <c r="G24246" s="488"/>
    </row>
    <row r="24247" spans="7:7" ht="15" customHeight="1">
      <c r="G24247" s="488"/>
    </row>
    <row r="24248" spans="7:7" ht="15" customHeight="1">
      <c r="G24248" s="488"/>
    </row>
    <row r="24249" spans="7:7" ht="15" customHeight="1">
      <c r="G24249" s="488"/>
    </row>
    <row r="24250" spans="7:7" ht="15" customHeight="1">
      <c r="G24250" s="488"/>
    </row>
    <row r="24251" spans="7:7" ht="15" customHeight="1">
      <c r="G24251" s="488"/>
    </row>
    <row r="24252" spans="7:7" ht="15" customHeight="1">
      <c r="G24252" s="488"/>
    </row>
    <row r="24253" spans="7:7" ht="15" customHeight="1">
      <c r="G24253" s="488"/>
    </row>
    <row r="24254" spans="7:7" ht="15" customHeight="1">
      <c r="G24254" s="488"/>
    </row>
    <row r="24255" spans="7:7" ht="15" customHeight="1">
      <c r="G24255" s="488"/>
    </row>
    <row r="24256" spans="7:7" ht="15" customHeight="1">
      <c r="G24256" s="488"/>
    </row>
    <row r="24257" spans="7:7" ht="15" customHeight="1">
      <c r="G24257" s="488"/>
    </row>
    <row r="24258" spans="7:7" ht="15" customHeight="1">
      <c r="G24258" s="488"/>
    </row>
    <row r="24259" spans="7:7" ht="15" customHeight="1">
      <c r="G24259" s="488"/>
    </row>
    <row r="24260" spans="7:7" ht="15" customHeight="1">
      <c r="G24260" s="488"/>
    </row>
    <row r="24261" spans="7:7" ht="15" customHeight="1">
      <c r="G24261" s="488"/>
    </row>
    <row r="24262" spans="7:7" ht="15" customHeight="1">
      <c r="G24262" s="488"/>
    </row>
    <row r="24263" spans="7:7" ht="15" customHeight="1">
      <c r="G24263" s="488"/>
    </row>
    <row r="24264" spans="7:7" ht="15" customHeight="1">
      <c r="G24264" s="488"/>
    </row>
    <row r="24265" spans="7:7" ht="15" customHeight="1">
      <c r="G24265" s="488"/>
    </row>
    <row r="24266" spans="7:7" ht="15" customHeight="1">
      <c r="G24266" s="488"/>
    </row>
    <row r="24267" spans="7:7" ht="15" customHeight="1">
      <c r="G24267" s="488"/>
    </row>
    <row r="24268" spans="7:7" ht="15" customHeight="1">
      <c r="G24268" s="488"/>
    </row>
    <row r="24269" spans="7:7" ht="15" customHeight="1">
      <c r="G24269" s="488"/>
    </row>
    <row r="24270" spans="7:7" ht="15" customHeight="1">
      <c r="G24270" s="488"/>
    </row>
    <row r="24271" spans="7:7" ht="15" customHeight="1">
      <c r="G24271" s="488"/>
    </row>
    <row r="24272" spans="7:7" ht="15" customHeight="1">
      <c r="G24272" s="488"/>
    </row>
    <row r="24273" spans="7:7" ht="15" customHeight="1">
      <c r="G24273" s="488"/>
    </row>
    <row r="24274" spans="7:7" ht="15" customHeight="1">
      <c r="G24274" s="488"/>
    </row>
    <row r="24275" spans="7:7" ht="15" customHeight="1">
      <c r="G24275" s="488"/>
    </row>
    <row r="24276" spans="7:7" ht="15" customHeight="1">
      <c r="G24276" s="488"/>
    </row>
    <row r="24277" spans="7:7" ht="15" customHeight="1">
      <c r="G24277" s="488"/>
    </row>
    <row r="24278" spans="7:7" ht="15" customHeight="1">
      <c r="G24278" s="488"/>
    </row>
    <row r="24279" spans="7:7" ht="15" customHeight="1">
      <c r="G24279" s="488"/>
    </row>
    <row r="24280" spans="7:7" ht="15" customHeight="1">
      <c r="G24280" s="488"/>
    </row>
    <row r="24281" spans="7:7" ht="15" customHeight="1">
      <c r="G24281" s="488"/>
    </row>
    <row r="24282" spans="7:7" ht="15" customHeight="1">
      <c r="G24282" s="488"/>
    </row>
    <row r="24283" spans="7:7" ht="15" customHeight="1">
      <c r="G24283" s="488"/>
    </row>
    <row r="24284" spans="7:7" ht="15" customHeight="1">
      <c r="G24284" s="488"/>
    </row>
    <row r="24285" spans="7:7" ht="15" customHeight="1">
      <c r="G24285" s="488"/>
    </row>
    <row r="24286" spans="7:7" ht="15" customHeight="1">
      <c r="G24286" s="488"/>
    </row>
    <row r="24287" spans="7:7" ht="15" customHeight="1">
      <c r="G24287" s="488"/>
    </row>
    <row r="24288" spans="7:7" ht="15" customHeight="1">
      <c r="G24288" s="488"/>
    </row>
    <row r="24289" spans="7:7" ht="15" customHeight="1">
      <c r="G24289" s="488"/>
    </row>
    <row r="24290" spans="7:7" ht="15" customHeight="1">
      <c r="G24290" s="488"/>
    </row>
    <row r="24291" spans="7:7" ht="15" customHeight="1">
      <c r="G24291" s="488"/>
    </row>
    <row r="24292" spans="7:7" ht="15" customHeight="1">
      <c r="G24292" s="488"/>
    </row>
    <row r="24293" spans="7:7" ht="15" customHeight="1">
      <c r="G24293" s="488"/>
    </row>
    <row r="24294" spans="7:7" ht="15" customHeight="1">
      <c r="G24294" s="488"/>
    </row>
    <row r="24295" spans="7:7" ht="15" customHeight="1">
      <c r="G24295" s="488"/>
    </row>
    <row r="24296" spans="7:7" ht="15" customHeight="1">
      <c r="G24296" s="488"/>
    </row>
    <row r="24297" spans="7:7" ht="15" customHeight="1">
      <c r="G24297" s="488"/>
    </row>
    <row r="24298" spans="7:7" ht="15" customHeight="1">
      <c r="G24298" s="488"/>
    </row>
    <row r="24299" spans="7:7" ht="15" customHeight="1">
      <c r="G24299" s="488"/>
    </row>
    <row r="24300" spans="7:7" ht="15" customHeight="1">
      <c r="G24300" s="488"/>
    </row>
    <row r="24301" spans="7:7" ht="15" customHeight="1">
      <c r="G24301" s="488"/>
    </row>
    <row r="24302" spans="7:7" ht="15" customHeight="1">
      <c r="G24302" s="488"/>
    </row>
    <row r="24303" spans="7:7" ht="15" customHeight="1">
      <c r="G24303" s="488"/>
    </row>
    <row r="24304" spans="7:7" ht="15" customHeight="1">
      <c r="G24304" s="488"/>
    </row>
    <row r="24305" spans="7:7" ht="15" customHeight="1">
      <c r="G24305" s="488"/>
    </row>
    <row r="24306" spans="7:7" ht="15" customHeight="1">
      <c r="G24306" s="488"/>
    </row>
    <row r="24307" spans="7:7" ht="15" customHeight="1">
      <c r="G24307" s="488"/>
    </row>
    <row r="24308" spans="7:7" ht="15" customHeight="1">
      <c r="G24308" s="488"/>
    </row>
    <row r="24309" spans="7:7" ht="15" customHeight="1">
      <c r="G24309" s="488"/>
    </row>
    <row r="24310" spans="7:7" ht="15" customHeight="1">
      <c r="G24310" s="488"/>
    </row>
    <row r="24311" spans="7:7" ht="15" customHeight="1">
      <c r="G24311" s="488"/>
    </row>
    <row r="24312" spans="7:7" ht="15" customHeight="1">
      <c r="G24312" s="488"/>
    </row>
    <row r="24313" spans="7:7" ht="15" customHeight="1">
      <c r="G24313" s="488"/>
    </row>
    <row r="24314" spans="7:7" ht="15" customHeight="1">
      <c r="G24314" s="488"/>
    </row>
    <row r="24315" spans="7:7" ht="15" customHeight="1">
      <c r="G24315" s="488"/>
    </row>
    <row r="24316" spans="7:7" ht="15" customHeight="1">
      <c r="G24316" s="488"/>
    </row>
    <row r="24317" spans="7:7" ht="15" customHeight="1">
      <c r="G24317" s="488"/>
    </row>
    <row r="24318" spans="7:7" ht="15" customHeight="1">
      <c r="G24318" s="488"/>
    </row>
    <row r="24319" spans="7:7" ht="15" customHeight="1">
      <c r="G24319" s="488"/>
    </row>
    <row r="24320" spans="7:7" ht="15" customHeight="1">
      <c r="G24320" s="488"/>
    </row>
    <row r="24321" spans="7:7" ht="15" customHeight="1">
      <c r="G24321" s="488"/>
    </row>
    <row r="24322" spans="7:7" ht="15" customHeight="1">
      <c r="G24322" s="488"/>
    </row>
    <row r="24323" spans="7:7" ht="15" customHeight="1">
      <c r="G24323" s="488"/>
    </row>
    <row r="24324" spans="7:7" ht="15" customHeight="1">
      <c r="G24324" s="488"/>
    </row>
    <row r="24325" spans="7:7" ht="15" customHeight="1">
      <c r="G24325" s="488"/>
    </row>
    <row r="24326" spans="7:7" ht="15" customHeight="1">
      <c r="G24326" s="488"/>
    </row>
    <row r="24327" spans="7:7" ht="15" customHeight="1">
      <c r="G24327" s="488"/>
    </row>
    <row r="24328" spans="7:7" ht="15" customHeight="1">
      <c r="G24328" s="488"/>
    </row>
    <row r="24329" spans="7:7" ht="15" customHeight="1">
      <c r="G24329" s="488"/>
    </row>
    <row r="24330" spans="7:7" ht="15" customHeight="1">
      <c r="G24330" s="488"/>
    </row>
    <row r="24331" spans="7:7" ht="15" customHeight="1">
      <c r="G24331" s="488"/>
    </row>
    <row r="24332" spans="7:7" ht="15" customHeight="1">
      <c r="G24332" s="488"/>
    </row>
    <row r="24333" spans="7:7" ht="15" customHeight="1">
      <c r="G24333" s="488"/>
    </row>
    <row r="24334" spans="7:7" ht="15" customHeight="1">
      <c r="G24334" s="488"/>
    </row>
    <row r="24335" spans="7:7" ht="15" customHeight="1">
      <c r="G24335" s="488"/>
    </row>
    <row r="24336" spans="7:7" ht="15" customHeight="1">
      <c r="G24336" s="488"/>
    </row>
    <row r="24337" spans="7:7" ht="15" customHeight="1">
      <c r="G24337" s="488"/>
    </row>
    <row r="24338" spans="7:7" ht="15" customHeight="1">
      <c r="G24338" s="488"/>
    </row>
    <row r="24339" spans="7:7" ht="15" customHeight="1">
      <c r="G24339" s="488"/>
    </row>
    <row r="24340" spans="7:7" ht="15" customHeight="1">
      <c r="G24340" s="488"/>
    </row>
    <row r="24341" spans="7:7" ht="15" customHeight="1">
      <c r="G24341" s="488"/>
    </row>
    <row r="24342" spans="7:7" ht="15" customHeight="1">
      <c r="G24342" s="488"/>
    </row>
    <row r="24343" spans="7:7" ht="15" customHeight="1">
      <c r="G24343" s="488"/>
    </row>
    <row r="24344" spans="7:7" ht="15" customHeight="1">
      <c r="G24344" s="488"/>
    </row>
    <row r="24345" spans="7:7" ht="15" customHeight="1">
      <c r="G24345" s="488"/>
    </row>
    <row r="24346" spans="7:7" ht="15" customHeight="1">
      <c r="G24346" s="488"/>
    </row>
    <row r="24347" spans="7:7" ht="15" customHeight="1">
      <c r="G24347" s="488"/>
    </row>
    <row r="24348" spans="7:7" ht="15" customHeight="1">
      <c r="G24348" s="488"/>
    </row>
    <row r="24349" spans="7:7" ht="15" customHeight="1">
      <c r="G24349" s="488"/>
    </row>
    <row r="24350" spans="7:7" ht="15" customHeight="1">
      <c r="G24350" s="488"/>
    </row>
    <row r="24351" spans="7:7" ht="15" customHeight="1">
      <c r="G24351" s="488"/>
    </row>
    <row r="24352" spans="7:7" ht="15" customHeight="1">
      <c r="G24352" s="488"/>
    </row>
    <row r="24353" spans="7:7" ht="15" customHeight="1">
      <c r="G24353" s="488"/>
    </row>
    <row r="24354" spans="7:7" ht="15" customHeight="1">
      <c r="G24354" s="488"/>
    </row>
    <row r="24355" spans="7:7" ht="15" customHeight="1">
      <c r="G24355" s="488"/>
    </row>
    <row r="24356" spans="7:7" ht="15" customHeight="1">
      <c r="G24356" s="488"/>
    </row>
    <row r="24357" spans="7:7" ht="15" customHeight="1">
      <c r="G24357" s="488"/>
    </row>
    <row r="24358" spans="7:7" ht="15" customHeight="1">
      <c r="G24358" s="488"/>
    </row>
    <row r="24359" spans="7:7" ht="15" customHeight="1">
      <c r="G24359" s="488"/>
    </row>
    <row r="24360" spans="7:7" ht="15" customHeight="1">
      <c r="G24360" s="488"/>
    </row>
    <row r="24361" spans="7:7" ht="15" customHeight="1">
      <c r="G24361" s="488"/>
    </row>
    <row r="24362" spans="7:7" ht="15" customHeight="1">
      <c r="G24362" s="488"/>
    </row>
    <row r="24363" spans="7:7" ht="15" customHeight="1">
      <c r="G24363" s="488"/>
    </row>
    <row r="24364" spans="7:7" ht="15" customHeight="1">
      <c r="G24364" s="488"/>
    </row>
    <row r="24365" spans="7:7" ht="15" customHeight="1">
      <c r="G24365" s="488"/>
    </row>
    <row r="24366" spans="7:7" ht="15" customHeight="1">
      <c r="G24366" s="488"/>
    </row>
    <row r="24367" spans="7:7" ht="15" customHeight="1">
      <c r="G24367" s="488"/>
    </row>
    <row r="24368" spans="7:7" ht="15" customHeight="1">
      <c r="G24368" s="488"/>
    </row>
    <row r="24369" spans="7:7" ht="15" customHeight="1">
      <c r="G24369" s="488"/>
    </row>
    <row r="24370" spans="7:7" ht="15" customHeight="1">
      <c r="G24370" s="488"/>
    </row>
    <row r="24371" spans="7:7" ht="15" customHeight="1">
      <c r="G24371" s="488"/>
    </row>
    <row r="24372" spans="7:7" ht="15" customHeight="1">
      <c r="G24372" s="488"/>
    </row>
    <row r="24373" spans="7:7" ht="15" customHeight="1">
      <c r="G24373" s="488"/>
    </row>
    <row r="24374" spans="7:7" ht="15" customHeight="1">
      <c r="G24374" s="488"/>
    </row>
    <row r="24375" spans="7:7" ht="15" customHeight="1">
      <c r="G24375" s="488"/>
    </row>
    <row r="24376" spans="7:7" ht="15" customHeight="1">
      <c r="G24376" s="488"/>
    </row>
    <row r="24377" spans="7:7" ht="15" customHeight="1">
      <c r="G24377" s="488"/>
    </row>
    <row r="24378" spans="7:7" ht="15" customHeight="1">
      <c r="G24378" s="488"/>
    </row>
    <row r="24379" spans="7:7" ht="15" customHeight="1">
      <c r="G24379" s="488"/>
    </row>
    <row r="24380" spans="7:7" ht="15" customHeight="1">
      <c r="G24380" s="488"/>
    </row>
    <row r="24381" spans="7:7" ht="15" customHeight="1">
      <c r="G24381" s="488"/>
    </row>
    <row r="24382" spans="7:7" ht="15" customHeight="1">
      <c r="G24382" s="488"/>
    </row>
    <row r="24383" spans="7:7" ht="15" customHeight="1">
      <c r="G24383" s="488"/>
    </row>
    <row r="24384" spans="7:7" ht="15" customHeight="1">
      <c r="G24384" s="488"/>
    </row>
    <row r="24385" spans="7:7" ht="15" customHeight="1">
      <c r="G24385" s="488"/>
    </row>
    <row r="24386" spans="7:7" ht="15" customHeight="1">
      <c r="G24386" s="488"/>
    </row>
    <row r="24387" spans="7:7" ht="15" customHeight="1">
      <c r="G24387" s="488"/>
    </row>
    <row r="24388" spans="7:7" ht="15" customHeight="1">
      <c r="G24388" s="488"/>
    </row>
    <row r="24389" spans="7:7" ht="15" customHeight="1">
      <c r="G24389" s="488"/>
    </row>
    <row r="24390" spans="7:7" ht="15" customHeight="1">
      <c r="G24390" s="488"/>
    </row>
    <row r="24391" spans="7:7" ht="15" customHeight="1">
      <c r="G24391" s="488"/>
    </row>
    <row r="24392" spans="7:7" ht="15" customHeight="1">
      <c r="G24392" s="488"/>
    </row>
    <row r="24393" spans="7:7" ht="15" customHeight="1">
      <c r="G24393" s="488"/>
    </row>
    <row r="24394" spans="7:7" ht="15" customHeight="1">
      <c r="G24394" s="488"/>
    </row>
    <row r="24395" spans="7:7" ht="15" customHeight="1">
      <c r="G24395" s="488"/>
    </row>
    <row r="24396" spans="7:7" ht="15" customHeight="1">
      <c r="G24396" s="488"/>
    </row>
    <row r="24397" spans="7:7" ht="15" customHeight="1">
      <c r="G24397" s="488"/>
    </row>
    <row r="24398" spans="7:7" ht="15" customHeight="1">
      <c r="G24398" s="488"/>
    </row>
    <row r="24399" spans="7:7" ht="15" customHeight="1">
      <c r="G24399" s="488"/>
    </row>
    <row r="24400" spans="7:7" ht="15" customHeight="1">
      <c r="G24400" s="488"/>
    </row>
    <row r="24401" spans="7:7" ht="15" customHeight="1">
      <c r="G24401" s="488"/>
    </row>
    <row r="24402" spans="7:7" ht="15" customHeight="1">
      <c r="G24402" s="488"/>
    </row>
    <row r="24403" spans="7:7" ht="15" customHeight="1">
      <c r="G24403" s="488"/>
    </row>
    <row r="24404" spans="7:7" ht="15" customHeight="1">
      <c r="G24404" s="488"/>
    </row>
    <row r="24405" spans="7:7" ht="15" customHeight="1">
      <c r="G24405" s="488"/>
    </row>
    <row r="24406" spans="7:7" ht="15" customHeight="1">
      <c r="G24406" s="488"/>
    </row>
    <row r="24407" spans="7:7" ht="15" customHeight="1">
      <c r="G24407" s="488"/>
    </row>
    <row r="24408" spans="7:7" ht="15" customHeight="1">
      <c r="G24408" s="488"/>
    </row>
    <row r="24409" spans="7:7" ht="15" customHeight="1">
      <c r="G24409" s="488"/>
    </row>
    <row r="24410" spans="7:7" ht="15" customHeight="1">
      <c r="G24410" s="488"/>
    </row>
    <row r="24411" spans="7:7" ht="15" customHeight="1">
      <c r="G24411" s="488"/>
    </row>
    <row r="24412" spans="7:7" ht="15" customHeight="1">
      <c r="G24412" s="488"/>
    </row>
    <row r="24413" spans="7:7" ht="15" customHeight="1">
      <c r="G24413" s="488"/>
    </row>
    <row r="24414" spans="7:7" ht="15" customHeight="1">
      <c r="G24414" s="488"/>
    </row>
    <row r="24415" spans="7:7" ht="15" customHeight="1">
      <c r="G24415" s="488"/>
    </row>
    <row r="24416" spans="7:7" ht="15" customHeight="1">
      <c r="G24416" s="488"/>
    </row>
    <row r="24417" spans="7:7" ht="15" customHeight="1">
      <c r="G24417" s="488"/>
    </row>
    <row r="24418" spans="7:7" ht="15" customHeight="1">
      <c r="G24418" s="488"/>
    </row>
    <row r="24419" spans="7:7" ht="15" customHeight="1">
      <c r="G24419" s="488"/>
    </row>
    <row r="24420" spans="7:7" ht="15" customHeight="1">
      <c r="G24420" s="488"/>
    </row>
    <row r="24421" spans="7:7" ht="15" customHeight="1">
      <c r="G24421" s="488"/>
    </row>
    <row r="24422" spans="7:7" ht="15" customHeight="1">
      <c r="G24422" s="488"/>
    </row>
    <row r="24423" spans="7:7" ht="15" customHeight="1">
      <c r="G24423" s="488"/>
    </row>
    <row r="24424" spans="7:7" ht="15" customHeight="1">
      <c r="G24424" s="488"/>
    </row>
    <row r="24425" spans="7:7" ht="15" customHeight="1">
      <c r="G24425" s="488"/>
    </row>
    <row r="24426" spans="7:7" ht="15" customHeight="1">
      <c r="G24426" s="488"/>
    </row>
    <row r="24427" spans="7:7" ht="15" customHeight="1">
      <c r="G24427" s="488"/>
    </row>
    <row r="24428" spans="7:7" ht="15" customHeight="1">
      <c r="G24428" s="488"/>
    </row>
    <row r="24429" spans="7:7" ht="15" customHeight="1">
      <c r="G24429" s="488"/>
    </row>
    <row r="24430" spans="7:7" ht="15" customHeight="1">
      <c r="G24430" s="488"/>
    </row>
    <row r="24431" spans="7:7" ht="15" customHeight="1">
      <c r="G24431" s="488"/>
    </row>
    <row r="24432" spans="7:7" ht="15" customHeight="1">
      <c r="G24432" s="488"/>
    </row>
    <row r="24433" spans="7:7" ht="15" customHeight="1">
      <c r="G24433" s="488"/>
    </row>
    <row r="24434" spans="7:7" ht="15" customHeight="1">
      <c r="G24434" s="488"/>
    </row>
    <row r="24435" spans="7:7" ht="15" customHeight="1">
      <c r="G24435" s="488"/>
    </row>
    <row r="24436" spans="7:7" ht="15" customHeight="1">
      <c r="G24436" s="488"/>
    </row>
    <row r="24437" spans="7:7" ht="15" customHeight="1">
      <c r="G24437" s="488"/>
    </row>
    <row r="24438" spans="7:7" ht="15" customHeight="1">
      <c r="G24438" s="488"/>
    </row>
    <row r="24439" spans="7:7" ht="15" customHeight="1">
      <c r="G24439" s="488"/>
    </row>
    <row r="24440" spans="7:7" ht="15" customHeight="1">
      <c r="G24440" s="488"/>
    </row>
    <row r="24441" spans="7:7" ht="15" customHeight="1">
      <c r="G24441" s="488"/>
    </row>
    <row r="24442" spans="7:7" ht="15" customHeight="1">
      <c r="G24442" s="488"/>
    </row>
    <row r="24443" spans="7:7" ht="15" customHeight="1">
      <c r="G24443" s="488"/>
    </row>
    <row r="24444" spans="7:7" ht="15" customHeight="1">
      <c r="G24444" s="488"/>
    </row>
    <row r="24445" spans="7:7" ht="15" customHeight="1">
      <c r="G24445" s="488"/>
    </row>
    <row r="24446" spans="7:7" ht="15" customHeight="1">
      <c r="G24446" s="488"/>
    </row>
    <row r="24447" spans="7:7" ht="15" customHeight="1">
      <c r="G24447" s="488"/>
    </row>
    <row r="24448" spans="7:7" ht="15" customHeight="1">
      <c r="G24448" s="488"/>
    </row>
    <row r="24449" spans="7:7" ht="15" customHeight="1">
      <c r="G24449" s="488"/>
    </row>
    <row r="24450" spans="7:7" ht="15" customHeight="1">
      <c r="G24450" s="488"/>
    </row>
    <row r="24451" spans="7:7" ht="15" customHeight="1">
      <c r="G24451" s="488"/>
    </row>
    <row r="24452" spans="7:7" ht="15" customHeight="1">
      <c r="G24452" s="488"/>
    </row>
    <row r="24453" spans="7:7" ht="15" customHeight="1">
      <c r="G24453" s="488"/>
    </row>
    <row r="24454" spans="7:7" ht="15" customHeight="1">
      <c r="G24454" s="488"/>
    </row>
    <row r="24455" spans="7:7" ht="15" customHeight="1">
      <c r="G24455" s="488"/>
    </row>
    <row r="24456" spans="7:7" ht="15" customHeight="1">
      <c r="G24456" s="488"/>
    </row>
    <row r="24457" spans="7:7" ht="15" customHeight="1">
      <c r="G24457" s="488"/>
    </row>
    <row r="24458" spans="7:7" ht="15" customHeight="1">
      <c r="G24458" s="488"/>
    </row>
    <row r="24459" spans="7:7" ht="15" customHeight="1">
      <c r="G24459" s="488"/>
    </row>
    <row r="24460" spans="7:7" ht="15" customHeight="1">
      <c r="G24460" s="488"/>
    </row>
    <row r="24461" spans="7:7" ht="15" customHeight="1">
      <c r="G24461" s="488"/>
    </row>
    <row r="24462" spans="7:7" ht="15" customHeight="1">
      <c r="G24462" s="488"/>
    </row>
    <row r="24463" spans="7:7" ht="15" customHeight="1">
      <c r="G24463" s="488"/>
    </row>
    <row r="24464" spans="7:7" ht="15" customHeight="1">
      <c r="G24464" s="488"/>
    </row>
    <row r="24465" spans="7:7" ht="15" customHeight="1">
      <c r="G24465" s="488"/>
    </row>
    <row r="24466" spans="7:7" ht="15" customHeight="1">
      <c r="G24466" s="488"/>
    </row>
    <row r="24467" spans="7:7" ht="15" customHeight="1">
      <c r="G24467" s="488"/>
    </row>
    <row r="24468" spans="7:7" ht="15" customHeight="1">
      <c r="G24468" s="488"/>
    </row>
    <row r="24469" spans="7:7" ht="15" customHeight="1">
      <c r="G24469" s="488"/>
    </row>
    <row r="24470" spans="7:7" ht="15" customHeight="1">
      <c r="G24470" s="488"/>
    </row>
    <row r="24471" spans="7:7" ht="15" customHeight="1">
      <c r="G24471" s="488"/>
    </row>
    <row r="24472" spans="7:7" ht="15" customHeight="1">
      <c r="G24472" s="488"/>
    </row>
    <row r="24473" spans="7:7" ht="15" customHeight="1">
      <c r="G24473" s="488"/>
    </row>
    <row r="24474" spans="7:7" ht="15" customHeight="1">
      <c r="G24474" s="488"/>
    </row>
    <row r="24475" spans="7:7" ht="15" customHeight="1">
      <c r="G24475" s="488"/>
    </row>
    <row r="24476" spans="7:7" ht="15" customHeight="1">
      <c r="G24476" s="488"/>
    </row>
    <row r="24477" spans="7:7" ht="15" customHeight="1">
      <c r="G24477" s="488"/>
    </row>
    <row r="24478" spans="7:7" ht="15" customHeight="1">
      <c r="G24478" s="488"/>
    </row>
    <row r="24479" spans="7:7" ht="15" customHeight="1">
      <c r="G24479" s="488"/>
    </row>
    <row r="24480" spans="7:7" ht="15" customHeight="1">
      <c r="G24480" s="488"/>
    </row>
    <row r="24481" spans="7:7" ht="15" customHeight="1">
      <c r="G24481" s="488"/>
    </row>
    <row r="24482" spans="7:7" ht="15" customHeight="1">
      <c r="G24482" s="488"/>
    </row>
    <row r="24483" spans="7:7" ht="15" customHeight="1">
      <c r="G24483" s="488"/>
    </row>
    <row r="24484" spans="7:7" ht="15" customHeight="1">
      <c r="G24484" s="488"/>
    </row>
    <row r="24485" spans="7:7" ht="15" customHeight="1">
      <c r="G24485" s="488"/>
    </row>
    <row r="24486" spans="7:7" ht="15" customHeight="1">
      <c r="G24486" s="488"/>
    </row>
    <row r="24487" spans="7:7" ht="15" customHeight="1">
      <c r="G24487" s="488"/>
    </row>
    <row r="24488" spans="7:7" ht="15" customHeight="1">
      <c r="G24488" s="488"/>
    </row>
    <row r="24489" spans="7:7" ht="15" customHeight="1">
      <c r="G24489" s="488"/>
    </row>
    <row r="24490" spans="7:7" ht="15" customHeight="1">
      <c r="G24490" s="488"/>
    </row>
    <row r="24491" spans="7:7" ht="15" customHeight="1">
      <c r="G24491" s="488"/>
    </row>
    <row r="24492" spans="7:7" ht="15" customHeight="1">
      <c r="G24492" s="488"/>
    </row>
    <row r="24493" spans="7:7" ht="15" customHeight="1">
      <c r="G24493" s="488"/>
    </row>
    <row r="24494" spans="7:7" ht="15" customHeight="1">
      <c r="G24494" s="488"/>
    </row>
    <row r="24495" spans="7:7" ht="15" customHeight="1">
      <c r="G24495" s="488"/>
    </row>
    <row r="24496" spans="7:7" ht="15" customHeight="1">
      <c r="G24496" s="488"/>
    </row>
    <row r="24497" spans="7:7" ht="15" customHeight="1">
      <c r="G24497" s="488"/>
    </row>
    <row r="24498" spans="7:7" ht="15" customHeight="1">
      <c r="G24498" s="488"/>
    </row>
    <row r="24499" spans="7:7" ht="15" customHeight="1">
      <c r="G24499" s="488"/>
    </row>
    <row r="24500" spans="7:7" ht="15" customHeight="1">
      <c r="G24500" s="488"/>
    </row>
    <row r="24501" spans="7:7" ht="15" customHeight="1">
      <c r="G24501" s="488"/>
    </row>
    <row r="24502" spans="7:7" ht="15" customHeight="1">
      <c r="G24502" s="488"/>
    </row>
    <row r="24503" spans="7:7" ht="15" customHeight="1">
      <c r="G24503" s="488"/>
    </row>
    <row r="24504" spans="7:7" ht="15" customHeight="1">
      <c r="G24504" s="488"/>
    </row>
    <row r="24505" spans="7:7" ht="15" customHeight="1">
      <c r="G24505" s="488"/>
    </row>
    <row r="24506" spans="7:7" ht="15" customHeight="1">
      <c r="G24506" s="488"/>
    </row>
    <row r="24507" spans="7:7" ht="15" customHeight="1">
      <c r="G24507" s="488"/>
    </row>
    <row r="24508" spans="7:7" ht="15" customHeight="1">
      <c r="G24508" s="488"/>
    </row>
    <row r="24509" spans="7:7" ht="15" customHeight="1">
      <c r="G24509" s="488"/>
    </row>
    <row r="24510" spans="7:7" ht="15" customHeight="1">
      <c r="G24510" s="488"/>
    </row>
    <row r="24511" spans="7:7" ht="15" customHeight="1">
      <c r="G24511" s="488"/>
    </row>
    <row r="24512" spans="7:7" ht="15" customHeight="1">
      <c r="G24512" s="488"/>
    </row>
    <row r="24513" spans="7:7" ht="15" customHeight="1">
      <c r="G24513" s="488"/>
    </row>
    <row r="24514" spans="7:7" ht="15" customHeight="1">
      <c r="G24514" s="488"/>
    </row>
    <row r="24515" spans="7:7" ht="15" customHeight="1">
      <c r="G24515" s="488"/>
    </row>
    <row r="24516" spans="7:7" ht="15" customHeight="1">
      <c r="G24516" s="488"/>
    </row>
    <row r="24517" spans="7:7" ht="15" customHeight="1">
      <c r="G24517" s="488"/>
    </row>
    <row r="24518" spans="7:7" ht="15" customHeight="1">
      <c r="G24518" s="488"/>
    </row>
    <row r="24519" spans="7:7" ht="15" customHeight="1">
      <c r="G24519" s="488"/>
    </row>
    <row r="24520" spans="7:7" ht="15" customHeight="1">
      <c r="G24520" s="488"/>
    </row>
    <row r="24521" spans="7:7" ht="15" customHeight="1">
      <c r="G24521" s="488"/>
    </row>
    <row r="24522" spans="7:7" ht="15" customHeight="1">
      <c r="G24522" s="488"/>
    </row>
    <row r="24523" spans="7:7" ht="15" customHeight="1">
      <c r="G24523" s="488"/>
    </row>
    <row r="24524" spans="7:7" ht="15" customHeight="1">
      <c r="G24524" s="488"/>
    </row>
    <row r="24525" spans="7:7" ht="15" customHeight="1">
      <c r="G24525" s="488"/>
    </row>
    <row r="24526" spans="7:7" ht="15" customHeight="1">
      <c r="G24526" s="488"/>
    </row>
    <row r="24527" spans="7:7" ht="15" customHeight="1">
      <c r="G24527" s="488"/>
    </row>
    <row r="24528" spans="7:7" ht="15" customHeight="1">
      <c r="G24528" s="488"/>
    </row>
    <row r="24529" spans="7:7" ht="15" customHeight="1">
      <c r="G24529" s="488"/>
    </row>
    <row r="24530" spans="7:7" ht="15" customHeight="1">
      <c r="G24530" s="488"/>
    </row>
    <row r="24531" spans="7:7" ht="15" customHeight="1">
      <c r="G24531" s="488"/>
    </row>
    <row r="24532" spans="7:7" ht="15" customHeight="1">
      <c r="G24532" s="488"/>
    </row>
    <row r="24533" spans="7:7" ht="15" customHeight="1">
      <c r="G24533" s="488"/>
    </row>
    <row r="24534" spans="7:7" ht="15" customHeight="1">
      <c r="G24534" s="488"/>
    </row>
    <row r="24535" spans="7:7" ht="15" customHeight="1">
      <c r="G24535" s="488"/>
    </row>
    <row r="24536" spans="7:7" ht="15" customHeight="1">
      <c r="G24536" s="488"/>
    </row>
    <row r="24537" spans="7:7" ht="15" customHeight="1">
      <c r="G24537" s="488"/>
    </row>
    <row r="24538" spans="7:7" ht="15" customHeight="1">
      <c r="G24538" s="488"/>
    </row>
    <row r="24539" spans="7:7" ht="15" customHeight="1">
      <c r="G24539" s="488"/>
    </row>
    <row r="24540" spans="7:7" ht="15" customHeight="1">
      <c r="G24540" s="488"/>
    </row>
    <row r="24541" spans="7:7" ht="15" customHeight="1">
      <c r="G24541" s="488"/>
    </row>
    <row r="24542" spans="7:7" ht="15" customHeight="1">
      <c r="G24542" s="488"/>
    </row>
    <row r="24543" spans="7:7" ht="15" customHeight="1">
      <c r="G24543" s="488"/>
    </row>
    <row r="24544" spans="7:7" ht="15" customHeight="1">
      <c r="G24544" s="488"/>
    </row>
    <row r="24545" spans="7:7" ht="15" customHeight="1">
      <c r="G24545" s="488"/>
    </row>
    <row r="24546" spans="7:7" ht="15" customHeight="1">
      <c r="G24546" s="488"/>
    </row>
    <row r="24547" spans="7:7" ht="15" customHeight="1">
      <c r="G24547" s="488"/>
    </row>
    <row r="24548" spans="7:7" ht="15" customHeight="1">
      <c r="G24548" s="488"/>
    </row>
    <row r="24549" spans="7:7" ht="15" customHeight="1">
      <c r="G24549" s="488"/>
    </row>
    <row r="24550" spans="7:7" ht="15" customHeight="1">
      <c r="G24550" s="488"/>
    </row>
    <row r="24551" spans="7:7" ht="15" customHeight="1">
      <c r="G24551" s="488"/>
    </row>
    <row r="24552" spans="7:7" ht="15" customHeight="1">
      <c r="G24552" s="488"/>
    </row>
    <row r="24553" spans="7:7" ht="15" customHeight="1">
      <c r="G24553" s="488"/>
    </row>
    <row r="24554" spans="7:7" ht="15" customHeight="1">
      <c r="G24554" s="488"/>
    </row>
    <row r="24555" spans="7:7" ht="15" customHeight="1">
      <c r="G24555" s="488"/>
    </row>
    <row r="24556" spans="7:7" ht="15" customHeight="1">
      <c r="G24556" s="488"/>
    </row>
    <row r="24557" spans="7:7" ht="15" customHeight="1">
      <c r="G24557" s="488"/>
    </row>
    <row r="24558" spans="7:7" ht="15" customHeight="1">
      <c r="G24558" s="488"/>
    </row>
    <row r="24559" spans="7:7" ht="15" customHeight="1">
      <c r="G24559" s="488"/>
    </row>
    <row r="24560" spans="7:7" ht="15" customHeight="1">
      <c r="G24560" s="488"/>
    </row>
    <row r="24561" spans="7:7" ht="15" customHeight="1">
      <c r="G24561" s="488"/>
    </row>
    <row r="24562" spans="7:7" ht="15" customHeight="1">
      <c r="G24562" s="488"/>
    </row>
    <row r="24563" spans="7:7" ht="15" customHeight="1">
      <c r="G24563" s="488"/>
    </row>
    <row r="24564" spans="7:7" ht="15" customHeight="1">
      <c r="G24564" s="488"/>
    </row>
    <row r="24565" spans="7:7" ht="15" customHeight="1">
      <c r="G24565" s="488"/>
    </row>
    <row r="24566" spans="7:7" ht="15" customHeight="1">
      <c r="G24566" s="488"/>
    </row>
    <row r="24567" spans="7:7" ht="15" customHeight="1">
      <c r="G24567" s="488"/>
    </row>
    <row r="24568" spans="7:7" ht="15" customHeight="1">
      <c r="G24568" s="488"/>
    </row>
    <row r="24569" spans="7:7" ht="15" customHeight="1">
      <c r="G24569" s="488"/>
    </row>
    <row r="24570" spans="7:7" ht="15" customHeight="1">
      <c r="G24570" s="488"/>
    </row>
    <row r="24571" spans="7:7" ht="15" customHeight="1">
      <c r="G24571" s="488"/>
    </row>
    <row r="24572" spans="7:7" ht="15" customHeight="1">
      <c r="G24572" s="488"/>
    </row>
    <row r="24573" spans="7:7" ht="15" customHeight="1">
      <c r="G24573" s="488"/>
    </row>
    <row r="24574" spans="7:7" ht="15" customHeight="1">
      <c r="G24574" s="488"/>
    </row>
    <row r="24575" spans="7:7" ht="15" customHeight="1">
      <c r="G24575" s="488"/>
    </row>
    <row r="24576" spans="7:7" ht="15" customHeight="1">
      <c r="G24576" s="488"/>
    </row>
    <row r="24577" spans="7:7" ht="15" customHeight="1">
      <c r="G24577" s="488"/>
    </row>
    <row r="24578" spans="7:7" ht="15" customHeight="1">
      <c r="G24578" s="488"/>
    </row>
    <row r="24579" spans="7:7" ht="15" customHeight="1">
      <c r="G24579" s="488"/>
    </row>
    <row r="24580" spans="7:7" ht="15" customHeight="1">
      <c r="G24580" s="488"/>
    </row>
    <row r="24581" spans="7:7" ht="15" customHeight="1">
      <c r="G24581" s="488"/>
    </row>
    <row r="24582" spans="7:7" ht="15" customHeight="1">
      <c r="G24582" s="488"/>
    </row>
    <row r="24583" spans="7:7" ht="15" customHeight="1">
      <c r="G24583" s="488"/>
    </row>
    <row r="24584" spans="7:7" ht="15" customHeight="1">
      <c r="G24584" s="488"/>
    </row>
    <row r="24585" spans="7:7" ht="15" customHeight="1">
      <c r="G24585" s="488"/>
    </row>
    <row r="24586" spans="7:7" ht="15" customHeight="1">
      <c r="G24586" s="488"/>
    </row>
    <row r="24587" spans="7:7" ht="15" customHeight="1">
      <c r="G24587" s="488"/>
    </row>
    <row r="24588" spans="7:7" ht="15" customHeight="1">
      <c r="G24588" s="488"/>
    </row>
    <row r="24589" spans="7:7" ht="15" customHeight="1">
      <c r="G24589" s="488"/>
    </row>
    <row r="24590" spans="7:7" ht="15" customHeight="1">
      <c r="G24590" s="488"/>
    </row>
    <row r="24591" spans="7:7" ht="15" customHeight="1">
      <c r="G24591" s="488"/>
    </row>
    <row r="24592" spans="7:7" ht="15" customHeight="1">
      <c r="G24592" s="488"/>
    </row>
    <row r="24593" spans="7:7" ht="15" customHeight="1">
      <c r="G24593" s="488"/>
    </row>
    <row r="24594" spans="7:7" ht="15" customHeight="1">
      <c r="G24594" s="488"/>
    </row>
    <row r="24595" spans="7:7" ht="15" customHeight="1">
      <c r="G24595" s="488"/>
    </row>
    <row r="24596" spans="7:7" ht="15" customHeight="1">
      <c r="G24596" s="488"/>
    </row>
    <row r="24597" spans="7:7" ht="15" customHeight="1">
      <c r="G24597" s="488"/>
    </row>
    <row r="24598" spans="7:7" ht="15" customHeight="1">
      <c r="G24598" s="488"/>
    </row>
    <row r="24599" spans="7:7" ht="15" customHeight="1">
      <c r="G24599" s="488"/>
    </row>
    <row r="24600" spans="7:7" ht="15" customHeight="1">
      <c r="G24600" s="488"/>
    </row>
    <row r="24601" spans="7:7" ht="15" customHeight="1">
      <c r="G24601" s="488"/>
    </row>
    <row r="24602" spans="7:7" ht="15" customHeight="1">
      <c r="G24602" s="488"/>
    </row>
    <row r="24603" spans="7:7" ht="15" customHeight="1">
      <c r="G24603" s="488"/>
    </row>
    <row r="24604" spans="7:7" ht="15" customHeight="1">
      <c r="G24604" s="488"/>
    </row>
    <row r="24605" spans="7:7" ht="15" customHeight="1">
      <c r="G24605" s="488"/>
    </row>
    <row r="24606" spans="7:7" ht="15" customHeight="1">
      <c r="G24606" s="488"/>
    </row>
    <row r="24607" spans="7:7" ht="15" customHeight="1">
      <c r="G24607" s="488"/>
    </row>
    <row r="24608" spans="7:7" ht="15" customHeight="1">
      <c r="G24608" s="488"/>
    </row>
    <row r="24609" spans="7:7" ht="15" customHeight="1">
      <c r="G24609" s="488"/>
    </row>
    <row r="24610" spans="7:7" ht="15" customHeight="1">
      <c r="G24610" s="488"/>
    </row>
    <row r="24611" spans="7:7" ht="15" customHeight="1">
      <c r="G24611" s="488"/>
    </row>
    <row r="24612" spans="7:7" ht="15" customHeight="1">
      <c r="G24612" s="488"/>
    </row>
    <row r="24613" spans="7:7" ht="15" customHeight="1">
      <c r="G24613" s="488"/>
    </row>
    <row r="24614" spans="7:7" ht="15" customHeight="1">
      <c r="G24614" s="488"/>
    </row>
    <row r="24615" spans="7:7" ht="15" customHeight="1">
      <c r="G24615" s="488"/>
    </row>
    <row r="24616" spans="7:7" ht="15" customHeight="1">
      <c r="G24616" s="488"/>
    </row>
    <row r="24617" spans="7:7" ht="15" customHeight="1">
      <c r="G24617" s="488"/>
    </row>
    <row r="24618" spans="7:7" ht="15" customHeight="1">
      <c r="G24618" s="488"/>
    </row>
    <row r="24619" spans="7:7" ht="15" customHeight="1">
      <c r="G24619" s="488"/>
    </row>
    <row r="24620" spans="7:7" ht="15" customHeight="1">
      <c r="G24620" s="488"/>
    </row>
    <row r="24621" spans="7:7" ht="15" customHeight="1">
      <c r="G24621" s="488"/>
    </row>
    <row r="24622" spans="7:7" ht="15" customHeight="1">
      <c r="G24622" s="488"/>
    </row>
    <row r="24623" spans="7:7" ht="15" customHeight="1">
      <c r="G24623" s="488"/>
    </row>
    <row r="24624" spans="7:7" ht="15" customHeight="1">
      <c r="G24624" s="488"/>
    </row>
    <row r="24625" spans="7:7" ht="15" customHeight="1">
      <c r="G24625" s="488"/>
    </row>
    <row r="24626" spans="7:7" ht="15" customHeight="1">
      <c r="G24626" s="488"/>
    </row>
    <row r="24627" spans="7:7" ht="15" customHeight="1">
      <c r="G24627" s="488"/>
    </row>
    <row r="24628" spans="7:7" ht="15" customHeight="1">
      <c r="G24628" s="488"/>
    </row>
    <row r="24629" spans="7:7" ht="15" customHeight="1">
      <c r="G24629" s="488"/>
    </row>
    <row r="24630" spans="7:7" ht="15" customHeight="1">
      <c r="G24630" s="488"/>
    </row>
    <row r="24631" spans="7:7" ht="15" customHeight="1">
      <c r="G24631" s="488"/>
    </row>
    <row r="24632" spans="7:7" ht="15" customHeight="1">
      <c r="G24632" s="488"/>
    </row>
    <row r="24633" spans="7:7" ht="15" customHeight="1">
      <c r="G24633" s="488"/>
    </row>
    <row r="24634" spans="7:7" ht="15" customHeight="1">
      <c r="G24634" s="488"/>
    </row>
    <row r="24635" spans="7:7" ht="15" customHeight="1">
      <c r="G24635" s="488"/>
    </row>
    <row r="24636" spans="7:7" ht="15" customHeight="1">
      <c r="G24636" s="488"/>
    </row>
    <row r="24637" spans="7:7" ht="15" customHeight="1">
      <c r="G24637" s="488"/>
    </row>
    <row r="24638" spans="7:7" ht="15" customHeight="1">
      <c r="G24638" s="488"/>
    </row>
    <row r="24639" spans="7:7" ht="15" customHeight="1">
      <c r="G24639" s="488"/>
    </row>
    <row r="24640" spans="7:7" ht="15" customHeight="1">
      <c r="G24640" s="488"/>
    </row>
    <row r="24641" spans="7:7" ht="15" customHeight="1">
      <c r="G24641" s="488"/>
    </row>
    <row r="24642" spans="7:7" ht="15" customHeight="1">
      <c r="G24642" s="488"/>
    </row>
    <row r="24643" spans="7:7" ht="15" customHeight="1">
      <c r="G24643" s="488"/>
    </row>
    <row r="24644" spans="7:7" ht="15" customHeight="1">
      <c r="G24644" s="488"/>
    </row>
    <row r="24645" spans="7:7" ht="15" customHeight="1">
      <c r="G24645" s="488"/>
    </row>
    <row r="24646" spans="7:7" ht="15" customHeight="1">
      <c r="G24646" s="488"/>
    </row>
    <row r="24647" spans="7:7" ht="15" customHeight="1">
      <c r="G24647" s="488"/>
    </row>
    <row r="24648" spans="7:7" ht="15" customHeight="1">
      <c r="G24648" s="488"/>
    </row>
    <row r="24649" spans="7:7" ht="15" customHeight="1">
      <c r="G24649" s="488"/>
    </row>
    <row r="24650" spans="7:7" ht="15" customHeight="1">
      <c r="G24650" s="488"/>
    </row>
    <row r="24651" spans="7:7" ht="15" customHeight="1">
      <c r="G24651" s="488"/>
    </row>
    <row r="24652" spans="7:7" ht="15" customHeight="1">
      <c r="G24652" s="488"/>
    </row>
    <row r="24653" spans="7:7" ht="15" customHeight="1">
      <c r="G24653" s="488"/>
    </row>
    <row r="24654" spans="7:7" ht="15" customHeight="1">
      <c r="G24654" s="488"/>
    </row>
    <row r="24655" spans="7:7" ht="15" customHeight="1">
      <c r="G24655" s="488"/>
    </row>
    <row r="24656" spans="7:7" ht="15" customHeight="1">
      <c r="G24656" s="488"/>
    </row>
    <row r="24657" spans="7:7" ht="15" customHeight="1">
      <c r="G24657" s="488"/>
    </row>
    <row r="24658" spans="7:7" ht="15" customHeight="1">
      <c r="G24658" s="488"/>
    </row>
    <row r="24659" spans="7:7" ht="15" customHeight="1">
      <c r="G24659" s="488"/>
    </row>
    <row r="24660" spans="7:7" ht="15" customHeight="1">
      <c r="G24660" s="488"/>
    </row>
    <row r="24661" spans="7:7" ht="15" customHeight="1">
      <c r="G24661" s="488"/>
    </row>
    <row r="24662" spans="7:7" ht="15" customHeight="1">
      <c r="G24662" s="488"/>
    </row>
    <row r="24663" spans="7:7" ht="15" customHeight="1">
      <c r="G24663" s="488"/>
    </row>
    <row r="24664" spans="7:7" ht="15" customHeight="1">
      <c r="G24664" s="488"/>
    </row>
    <row r="24665" spans="7:7" ht="15" customHeight="1">
      <c r="G24665" s="488"/>
    </row>
    <row r="24666" spans="7:7" ht="15" customHeight="1">
      <c r="G24666" s="488"/>
    </row>
    <row r="24667" spans="7:7" ht="15" customHeight="1">
      <c r="G24667" s="488"/>
    </row>
    <row r="24668" spans="7:7" ht="15" customHeight="1">
      <c r="G24668" s="488"/>
    </row>
    <row r="24669" spans="7:7" ht="15" customHeight="1">
      <c r="G24669" s="488"/>
    </row>
    <row r="24670" spans="7:7" ht="15" customHeight="1">
      <c r="G24670" s="488"/>
    </row>
    <row r="24671" spans="7:7" ht="15" customHeight="1">
      <c r="G24671" s="488"/>
    </row>
    <row r="24672" spans="7:7" ht="15" customHeight="1">
      <c r="G24672" s="488"/>
    </row>
    <row r="24673" spans="7:7" ht="15" customHeight="1">
      <c r="G24673" s="488"/>
    </row>
    <row r="24674" spans="7:7" ht="15" customHeight="1">
      <c r="G24674" s="488"/>
    </row>
    <row r="24675" spans="7:7" ht="15" customHeight="1">
      <c r="G24675" s="488"/>
    </row>
    <row r="24676" spans="7:7" ht="15" customHeight="1">
      <c r="G24676" s="488"/>
    </row>
    <row r="24677" spans="7:7" ht="15" customHeight="1">
      <c r="G24677" s="488"/>
    </row>
    <row r="24678" spans="7:7" ht="15" customHeight="1">
      <c r="G24678" s="488"/>
    </row>
    <row r="24679" spans="7:7" ht="15" customHeight="1">
      <c r="G24679" s="488"/>
    </row>
    <row r="24680" spans="7:7" ht="15" customHeight="1">
      <c r="G24680" s="488"/>
    </row>
    <row r="24681" spans="7:7" ht="15" customHeight="1">
      <c r="G24681" s="488"/>
    </row>
    <row r="24682" spans="7:7" ht="15" customHeight="1">
      <c r="G24682" s="488"/>
    </row>
    <row r="24683" spans="7:7" ht="15" customHeight="1">
      <c r="G24683" s="488"/>
    </row>
    <row r="24684" spans="7:7" ht="15" customHeight="1">
      <c r="G24684" s="488"/>
    </row>
    <row r="24685" spans="7:7" ht="15" customHeight="1">
      <c r="G24685" s="488"/>
    </row>
    <row r="24686" spans="7:7" ht="15" customHeight="1">
      <c r="G24686" s="488"/>
    </row>
    <row r="24687" spans="7:7" ht="15" customHeight="1">
      <c r="G24687" s="488"/>
    </row>
    <row r="24688" spans="7:7" ht="15" customHeight="1">
      <c r="G24688" s="488"/>
    </row>
    <row r="24689" spans="7:7" ht="15" customHeight="1">
      <c r="G24689" s="488"/>
    </row>
    <row r="24690" spans="7:7" ht="15" customHeight="1">
      <c r="G24690" s="488"/>
    </row>
    <row r="24691" spans="7:7" ht="15" customHeight="1">
      <c r="G24691" s="488"/>
    </row>
    <row r="24692" spans="7:7" ht="15" customHeight="1">
      <c r="G24692" s="488"/>
    </row>
    <row r="24693" spans="7:7" ht="15" customHeight="1">
      <c r="G24693" s="488"/>
    </row>
    <row r="24694" spans="7:7" ht="15" customHeight="1">
      <c r="G24694" s="488"/>
    </row>
    <row r="24695" spans="7:7" ht="15" customHeight="1">
      <c r="G24695" s="488"/>
    </row>
    <row r="24696" spans="7:7" ht="15" customHeight="1">
      <c r="G24696" s="488"/>
    </row>
    <row r="24697" spans="7:7" ht="15" customHeight="1">
      <c r="G24697" s="488"/>
    </row>
    <row r="24698" spans="7:7" ht="15" customHeight="1">
      <c r="G24698" s="488"/>
    </row>
    <row r="24699" spans="7:7" ht="15" customHeight="1">
      <c r="G24699" s="488"/>
    </row>
    <row r="24700" spans="7:7" ht="15" customHeight="1">
      <c r="G24700" s="488"/>
    </row>
    <row r="24701" spans="7:7" ht="15" customHeight="1">
      <c r="G24701" s="488"/>
    </row>
    <row r="24702" spans="7:7" ht="15" customHeight="1">
      <c r="G24702" s="488"/>
    </row>
    <row r="24703" spans="7:7" ht="15" customHeight="1">
      <c r="G24703" s="488"/>
    </row>
    <row r="24704" spans="7:7" ht="15" customHeight="1">
      <c r="G24704" s="488"/>
    </row>
    <row r="24705" spans="7:7" ht="15" customHeight="1">
      <c r="G24705" s="488"/>
    </row>
    <row r="24706" spans="7:7" ht="15" customHeight="1">
      <c r="G24706" s="488"/>
    </row>
    <row r="24707" spans="7:7" ht="15" customHeight="1">
      <c r="G24707" s="488"/>
    </row>
    <row r="24708" spans="7:7" ht="15" customHeight="1">
      <c r="G24708" s="488"/>
    </row>
    <row r="24709" spans="7:7" ht="15" customHeight="1">
      <c r="G24709" s="488"/>
    </row>
    <row r="24710" spans="7:7" ht="15" customHeight="1">
      <c r="G24710" s="488"/>
    </row>
    <row r="24711" spans="7:7" ht="15" customHeight="1">
      <c r="G24711" s="488"/>
    </row>
    <row r="24712" spans="7:7" ht="15" customHeight="1">
      <c r="G24712" s="488"/>
    </row>
    <row r="24713" spans="7:7" ht="15" customHeight="1">
      <c r="G24713" s="488"/>
    </row>
    <row r="24714" spans="7:7" ht="15" customHeight="1">
      <c r="G24714" s="488"/>
    </row>
    <row r="24715" spans="7:7" ht="15" customHeight="1">
      <c r="G24715" s="488"/>
    </row>
    <row r="24716" spans="7:7" ht="15" customHeight="1">
      <c r="G24716" s="488"/>
    </row>
    <row r="24717" spans="7:7" ht="15" customHeight="1">
      <c r="G24717" s="488"/>
    </row>
    <row r="24718" spans="7:7" ht="15" customHeight="1">
      <c r="G24718" s="488"/>
    </row>
    <row r="24719" spans="7:7" ht="15" customHeight="1">
      <c r="G24719" s="488"/>
    </row>
    <row r="24720" spans="7:7" ht="15" customHeight="1">
      <c r="G24720" s="488"/>
    </row>
    <row r="24721" spans="7:7" ht="15" customHeight="1">
      <c r="G24721" s="488"/>
    </row>
    <row r="24722" spans="7:7" ht="15" customHeight="1">
      <c r="G24722" s="488"/>
    </row>
    <row r="24723" spans="7:7" ht="15" customHeight="1">
      <c r="G24723" s="488"/>
    </row>
    <row r="24724" spans="7:7" ht="15" customHeight="1">
      <c r="G24724" s="488"/>
    </row>
    <row r="24725" spans="7:7" ht="15" customHeight="1">
      <c r="G24725" s="488"/>
    </row>
    <row r="24726" spans="7:7" ht="15" customHeight="1">
      <c r="G24726" s="488"/>
    </row>
    <row r="24727" spans="7:7" ht="15" customHeight="1">
      <c r="G24727" s="488"/>
    </row>
    <row r="24728" spans="7:7" ht="15" customHeight="1">
      <c r="G24728" s="488"/>
    </row>
    <row r="24729" spans="7:7" ht="15" customHeight="1">
      <c r="G24729" s="488"/>
    </row>
    <row r="24730" spans="7:7" ht="15" customHeight="1">
      <c r="G24730" s="488"/>
    </row>
    <row r="24731" spans="7:7" ht="15" customHeight="1">
      <c r="G24731" s="488"/>
    </row>
    <row r="24732" spans="7:7" ht="15" customHeight="1">
      <c r="G24732" s="488"/>
    </row>
    <row r="24733" spans="7:7" ht="15" customHeight="1">
      <c r="G24733" s="488"/>
    </row>
    <row r="24734" spans="7:7" ht="15" customHeight="1">
      <c r="G24734" s="488"/>
    </row>
    <row r="24735" spans="7:7" ht="15" customHeight="1">
      <c r="G24735" s="488"/>
    </row>
    <row r="24736" spans="7:7" ht="15" customHeight="1">
      <c r="G24736" s="488"/>
    </row>
    <row r="24737" spans="7:7" ht="15" customHeight="1">
      <c r="G24737" s="488"/>
    </row>
    <row r="24738" spans="7:7" ht="15" customHeight="1">
      <c r="G24738" s="488"/>
    </row>
    <row r="24739" spans="7:7" ht="15" customHeight="1">
      <c r="G24739" s="488"/>
    </row>
    <row r="24740" spans="7:7" ht="15" customHeight="1">
      <c r="G24740" s="488"/>
    </row>
    <row r="24741" spans="7:7" ht="15" customHeight="1">
      <c r="G24741" s="488"/>
    </row>
    <row r="24742" spans="7:7" ht="15" customHeight="1">
      <c r="G24742" s="488"/>
    </row>
    <row r="24743" spans="7:7" ht="15" customHeight="1">
      <c r="G24743" s="488"/>
    </row>
    <row r="24744" spans="7:7" ht="15" customHeight="1">
      <c r="G24744" s="488"/>
    </row>
    <row r="24745" spans="7:7" ht="15" customHeight="1">
      <c r="G24745" s="488"/>
    </row>
    <row r="24746" spans="7:7" ht="15" customHeight="1">
      <c r="G24746" s="488"/>
    </row>
    <row r="24747" spans="7:7" ht="15" customHeight="1">
      <c r="G24747" s="488"/>
    </row>
    <row r="24748" spans="7:7" ht="15" customHeight="1">
      <c r="G24748" s="488"/>
    </row>
    <row r="24749" spans="7:7" ht="15" customHeight="1">
      <c r="G24749" s="488"/>
    </row>
    <row r="24750" spans="7:7" ht="15" customHeight="1">
      <c r="G24750" s="488"/>
    </row>
    <row r="24751" spans="7:7" ht="15" customHeight="1">
      <c r="G24751" s="488"/>
    </row>
    <row r="24752" spans="7:7" ht="15" customHeight="1">
      <c r="G24752" s="488"/>
    </row>
    <row r="24753" spans="7:7" ht="15" customHeight="1">
      <c r="G24753" s="488"/>
    </row>
    <row r="24754" spans="7:7" ht="15" customHeight="1">
      <c r="G24754" s="488"/>
    </row>
    <row r="24755" spans="7:7" ht="15" customHeight="1">
      <c r="G24755" s="488"/>
    </row>
    <row r="24756" spans="7:7" ht="15" customHeight="1">
      <c r="G24756" s="488"/>
    </row>
    <row r="24757" spans="7:7" ht="15" customHeight="1">
      <c r="G24757" s="488"/>
    </row>
    <row r="24758" spans="7:7" ht="15" customHeight="1">
      <c r="G24758" s="488"/>
    </row>
    <row r="24759" spans="7:7" ht="15" customHeight="1">
      <c r="G24759" s="488"/>
    </row>
    <row r="24760" spans="7:7" ht="15" customHeight="1">
      <c r="G24760" s="488"/>
    </row>
    <row r="24761" spans="7:7" ht="15" customHeight="1">
      <c r="G24761" s="488"/>
    </row>
    <row r="24762" spans="7:7" ht="15" customHeight="1">
      <c r="G24762" s="488"/>
    </row>
    <row r="24763" spans="7:7" ht="15" customHeight="1">
      <c r="G24763" s="488"/>
    </row>
    <row r="24764" spans="7:7" ht="15" customHeight="1">
      <c r="G24764" s="488"/>
    </row>
    <row r="24765" spans="7:7" ht="15" customHeight="1">
      <c r="G24765" s="488"/>
    </row>
    <row r="24766" spans="7:7" ht="15" customHeight="1">
      <c r="G24766" s="488"/>
    </row>
    <row r="24767" spans="7:7" ht="15" customHeight="1">
      <c r="G24767" s="488"/>
    </row>
    <row r="24768" spans="7:7" ht="15" customHeight="1">
      <c r="G24768" s="488"/>
    </row>
    <row r="24769" spans="7:7" ht="15" customHeight="1">
      <c r="G24769" s="488"/>
    </row>
    <row r="24770" spans="7:7" ht="15" customHeight="1">
      <c r="G24770" s="488"/>
    </row>
    <row r="24771" spans="7:7" ht="15" customHeight="1">
      <c r="G24771" s="488"/>
    </row>
    <row r="24772" spans="7:7" ht="15" customHeight="1">
      <c r="G24772" s="488"/>
    </row>
    <row r="24773" spans="7:7" ht="15" customHeight="1">
      <c r="G24773" s="488"/>
    </row>
    <row r="24774" spans="7:7" ht="15" customHeight="1">
      <c r="G24774" s="488"/>
    </row>
    <row r="24775" spans="7:7" ht="15" customHeight="1">
      <c r="G24775" s="488"/>
    </row>
    <row r="24776" spans="7:7" ht="15" customHeight="1">
      <c r="G24776" s="488"/>
    </row>
    <row r="24777" spans="7:7" ht="15" customHeight="1">
      <c r="G24777" s="488"/>
    </row>
    <row r="24778" spans="7:7" ht="15" customHeight="1">
      <c r="G24778" s="488"/>
    </row>
    <row r="24779" spans="7:7" ht="15" customHeight="1">
      <c r="G24779" s="488"/>
    </row>
    <row r="24780" spans="7:7" ht="15" customHeight="1">
      <c r="G24780" s="488"/>
    </row>
    <row r="24781" spans="7:7" ht="15" customHeight="1">
      <c r="G24781" s="488"/>
    </row>
    <row r="24782" spans="7:7" ht="15" customHeight="1">
      <c r="G24782" s="488"/>
    </row>
    <row r="24783" spans="7:7" ht="15" customHeight="1">
      <c r="G24783" s="488"/>
    </row>
    <row r="24784" spans="7:7" ht="15" customHeight="1">
      <c r="G24784" s="488"/>
    </row>
    <row r="24785" spans="7:7" ht="15" customHeight="1">
      <c r="G24785" s="488"/>
    </row>
    <row r="24786" spans="7:7" ht="15" customHeight="1">
      <c r="G24786" s="488"/>
    </row>
    <row r="24787" spans="7:7" ht="15" customHeight="1">
      <c r="G24787" s="488"/>
    </row>
    <row r="24788" spans="7:7" ht="15" customHeight="1">
      <c r="G24788" s="488"/>
    </row>
    <row r="24789" spans="7:7" ht="15" customHeight="1">
      <c r="G24789" s="488"/>
    </row>
    <row r="24790" spans="7:7" ht="15" customHeight="1">
      <c r="G24790" s="488"/>
    </row>
    <row r="24791" spans="7:7" ht="15" customHeight="1">
      <c r="G24791" s="488"/>
    </row>
    <row r="24792" spans="7:7" ht="15" customHeight="1">
      <c r="G24792" s="488"/>
    </row>
    <row r="24793" spans="7:7" ht="15" customHeight="1">
      <c r="G24793" s="488"/>
    </row>
    <row r="24794" spans="7:7" ht="15" customHeight="1">
      <c r="G24794" s="488"/>
    </row>
    <row r="24795" spans="7:7" ht="15" customHeight="1">
      <c r="G24795" s="488"/>
    </row>
    <row r="24796" spans="7:7" ht="15" customHeight="1">
      <c r="G24796" s="488"/>
    </row>
    <row r="24797" spans="7:7" ht="15" customHeight="1">
      <c r="G24797" s="488"/>
    </row>
    <row r="24798" spans="7:7" ht="15" customHeight="1">
      <c r="G24798" s="488"/>
    </row>
    <row r="24799" spans="7:7" ht="15" customHeight="1">
      <c r="G24799" s="488"/>
    </row>
    <row r="24800" spans="7:7" ht="15" customHeight="1">
      <c r="G24800" s="488"/>
    </row>
    <row r="24801" spans="7:7" ht="15" customHeight="1">
      <c r="G24801" s="488"/>
    </row>
    <row r="24802" spans="7:7" ht="15" customHeight="1">
      <c r="G24802" s="488"/>
    </row>
    <row r="24803" spans="7:7" ht="15" customHeight="1">
      <c r="G24803" s="488"/>
    </row>
    <row r="24804" spans="7:7" ht="15" customHeight="1">
      <c r="G24804" s="488"/>
    </row>
    <row r="24805" spans="7:7" ht="15" customHeight="1">
      <c r="G24805" s="488"/>
    </row>
    <row r="24806" spans="7:7" ht="15" customHeight="1">
      <c r="G24806" s="488"/>
    </row>
    <row r="24807" spans="7:7" ht="15" customHeight="1">
      <c r="G24807" s="488"/>
    </row>
    <row r="24808" spans="7:7" ht="15" customHeight="1">
      <c r="G24808" s="488"/>
    </row>
    <row r="24809" spans="7:7" ht="15" customHeight="1">
      <c r="G24809" s="488"/>
    </row>
    <row r="24810" spans="7:7" ht="15" customHeight="1">
      <c r="G24810" s="488"/>
    </row>
    <row r="24811" spans="7:7" ht="15" customHeight="1">
      <c r="G24811" s="488"/>
    </row>
    <row r="24812" spans="7:7" ht="15" customHeight="1">
      <c r="G24812" s="488"/>
    </row>
    <row r="24813" spans="7:7" ht="15" customHeight="1">
      <c r="G24813" s="488"/>
    </row>
    <row r="24814" spans="7:7" ht="15" customHeight="1">
      <c r="G24814" s="488"/>
    </row>
    <row r="24815" spans="7:7" ht="15" customHeight="1">
      <c r="G24815" s="488"/>
    </row>
    <row r="24816" spans="7:7" ht="15" customHeight="1">
      <c r="G24816" s="488"/>
    </row>
    <row r="24817" spans="7:7" ht="15" customHeight="1">
      <c r="G24817" s="488"/>
    </row>
    <row r="24818" spans="7:7" ht="15" customHeight="1">
      <c r="G24818" s="488"/>
    </row>
    <row r="24819" spans="7:7" ht="15" customHeight="1">
      <c r="G24819" s="488"/>
    </row>
    <row r="24820" spans="7:7" ht="15" customHeight="1">
      <c r="G24820" s="488"/>
    </row>
    <row r="24821" spans="7:7" ht="15" customHeight="1">
      <c r="G24821" s="488"/>
    </row>
    <row r="24822" spans="7:7" ht="15" customHeight="1">
      <c r="G24822" s="488"/>
    </row>
    <row r="24823" spans="7:7" ht="15" customHeight="1">
      <c r="G24823" s="488"/>
    </row>
    <row r="24824" spans="7:7" ht="15" customHeight="1">
      <c r="G24824" s="488"/>
    </row>
    <row r="24825" spans="7:7" ht="15" customHeight="1">
      <c r="G24825" s="488"/>
    </row>
    <row r="24826" spans="7:7" ht="15" customHeight="1">
      <c r="G24826" s="488"/>
    </row>
    <row r="24827" spans="7:7" ht="15" customHeight="1">
      <c r="G24827" s="488"/>
    </row>
    <row r="24828" spans="7:7" ht="15" customHeight="1">
      <c r="G24828" s="488"/>
    </row>
    <row r="24829" spans="7:7" ht="15" customHeight="1">
      <c r="G24829" s="488"/>
    </row>
    <row r="24830" spans="7:7" ht="15" customHeight="1">
      <c r="G24830" s="488"/>
    </row>
    <row r="24831" spans="7:7" ht="15" customHeight="1">
      <c r="G24831" s="488"/>
    </row>
    <row r="24832" spans="7:7" ht="15" customHeight="1">
      <c r="G24832" s="488"/>
    </row>
    <row r="24833" spans="7:7" ht="15" customHeight="1">
      <c r="G24833" s="488"/>
    </row>
    <row r="24834" spans="7:7" ht="15" customHeight="1">
      <c r="G24834" s="488"/>
    </row>
    <row r="24835" spans="7:7" ht="15" customHeight="1">
      <c r="G24835" s="488"/>
    </row>
    <row r="24836" spans="7:7" ht="15" customHeight="1">
      <c r="G24836" s="488"/>
    </row>
    <row r="24837" spans="7:7" ht="15" customHeight="1">
      <c r="G24837" s="488"/>
    </row>
    <row r="24838" spans="7:7" ht="15" customHeight="1">
      <c r="G24838" s="488"/>
    </row>
    <row r="24839" spans="7:7" ht="15" customHeight="1">
      <c r="G24839" s="488"/>
    </row>
    <row r="24840" spans="7:7" ht="15" customHeight="1">
      <c r="G24840" s="488"/>
    </row>
    <row r="24841" spans="7:7" ht="15" customHeight="1">
      <c r="G24841" s="488"/>
    </row>
    <row r="24842" spans="7:7" ht="15" customHeight="1">
      <c r="G24842" s="488"/>
    </row>
    <row r="24843" spans="7:7" ht="15" customHeight="1">
      <c r="G24843" s="488"/>
    </row>
    <row r="24844" spans="7:7" ht="15" customHeight="1">
      <c r="G24844" s="488"/>
    </row>
    <row r="24845" spans="7:7" ht="15" customHeight="1">
      <c r="G24845" s="488"/>
    </row>
    <row r="24846" spans="7:7" ht="15" customHeight="1">
      <c r="G24846" s="488"/>
    </row>
    <row r="24847" spans="7:7" ht="15" customHeight="1">
      <c r="G24847" s="488"/>
    </row>
    <row r="24848" spans="7:7" ht="15" customHeight="1">
      <c r="G24848" s="488"/>
    </row>
    <row r="24849" spans="7:7" ht="15" customHeight="1">
      <c r="G24849" s="488"/>
    </row>
    <row r="24850" spans="7:7" ht="15" customHeight="1">
      <c r="G24850" s="488"/>
    </row>
    <row r="24851" spans="7:7" ht="15" customHeight="1">
      <c r="G24851" s="488"/>
    </row>
    <row r="24852" spans="7:7" ht="15" customHeight="1">
      <c r="G24852" s="488"/>
    </row>
    <row r="24853" spans="7:7" ht="15" customHeight="1">
      <c r="G24853" s="488"/>
    </row>
    <row r="24854" spans="7:7" ht="15" customHeight="1">
      <c r="G24854" s="488"/>
    </row>
    <row r="24855" spans="7:7" ht="15" customHeight="1">
      <c r="G24855" s="488"/>
    </row>
    <row r="24856" spans="7:7" ht="15" customHeight="1">
      <c r="G24856" s="488"/>
    </row>
    <row r="24857" spans="7:7" ht="15" customHeight="1">
      <c r="G24857" s="488"/>
    </row>
    <row r="24858" spans="7:7" ht="15" customHeight="1">
      <c r="G24858" s="488"/>
    </row>
    <row r="24859" spans="7:7" ht="15" customHeight="1">
      <c r="G24859" s="488"/>
    </row>
    <row r="24860" spans="7:7" ht="15" customHeight="1">
      <c r="G24860" s="488"/>
    </row>
    <row r="24861" spans="7:7" ht="15" customHeight="1">
      <c r="G24861" s="488"/>
    </row>
    <row r="24862" spans="7:7" ht="15" customHeight="1">
      <c r="G24862" s="488"/>
    </row>
    <row r="24863" spans="7:7" ht="15" customHeight="1">
      <c r="G24863" s="488"/>
    </row>
    <row r="24864" spans="7:7" ht="15" customHeight="1">
      <c r="G24864" s="488"/>
    </row>
    <row r="24865" spans="7:7" ht="15" customHeight="1">
      <c r="G24865" s="488"/>
    </row>
    <row r="24866" spans="7:7" ht="15" customHeight="1">
      <c r="G24866" s="488"/>
    </row>
    <row r="24867" spans="7:7" ht="15" customHeight="1">
      <c r="G24867" s="488"/>
    </row>
    <row r="24868" spans="7:7" ht="15" customHeight="1">
      <c r="G24868" s="488"/>
    </row>
    <row r="24869" spans="7:7" ht="15" customHeight="1">
      <c r="G24869" s="488"/>
    </row>
    <row r="24870" spans="7:7" ht="15" customHeight="1">
      <c r="G24870" s="488"/>
    </row>
    <row r="24871" spans="7:7" ht="15" customHeight="1">
      <c r="G24871" s="488"/>
    </row>
    <row r="24872" spans="7:7" ht="15" customHeight="1">
      <c r="G24872" s="488"/>
    </row>
    <row r="24873" spans="7:7" ht="15" customHeight="1">
      <c r="G24873" s="488"/>
    </row>
    <row r="24874" spans="7:7" ht="15" customHeight="1">
      <c r="G24874" s="488"/>
    </row>
    <row r="24875" spans="7:7" ht="15" customHeight="1">
      <c r="G24875" s="488"/>
    </row>
    <row r="24876" spans="7:7" ht="15" customHeight="1">
      <c r="G24876" s="488"/>
    </row>
    <row r="24877" spans="7:7" ht="15" customHeight="1">
      <c r="G24877" s="488"/>
    </row>
    <row r="24878" spans="7:7" ht="15" customHeight="1">
      <c r="G24878" s="488"/>
    </row>
    <row r="24879" spans="7:7" ht="15" customHeight="1">
      <c r="G24879" s="488"/>
    </row>
    <row r="24880" spans="7:7" ht="15" customHeight="1">
      <c r="G24880" s="488"/>
    </row>
    <row r="24881" spans="7:7" ht="15" customHeight="1">
      <c r="G24881" s="488"/>
    </row>
    <row r="24882" spans="7:7" ht="15" customHeight="1">
      <c r="G24882" s="488"/>
    </row>
    <row r="24883" spans="7:7" ht="15" customHeight="1">
      <c r="G24883" s="488"/>
    </row>
    <row r="24884" spans="7:7" ht="15" customHeight="1">
      <c r="G24884" s="488"/>
    </row>
    <row r="24885" spans="7:7" ht="15" customHeight="1">
      <c r="G24885" s="488"/>
    </row>
    <row r="24886" spans="7:7" ht="15" customHeight="1">
      <c r="G24886" s="488"/>
    </row>
    <row r="24887" spans="7:7" ht="15" customHeight="1">
      <c r="G24887" s="488"/>
    </row>
    <row r="24888" spans="7:7" ht="15" customHeight="1">
      <c r="G24888" s="488"/>
    </row>
    <row r="24889" spans="7:7" ht="15" customHeight="1">
      <c r="G24889" s="488"/>
    </row>
    <row r="24890" spans="7:7" ht="15" customHeight="1">
      <c r="G24890" s="488"/>
    </row>
    <row r="24891" spans="7:7" ht="15" customHeight="1">
      <c r="G24891" s="488"/>
    </row>
    <row r="24892" spans="7:7" ht="15" customHeight="1">
      <c r="G24892" s="488"/>
    </row>
    <row r="24893" spans="7:7" ht="15" customHeight="1">
      <c r="G24893" s="488"/>
    </row>
    <row r="24894" spans="7:7" ht="15" customHeight="1">
      <c r="G24894" s="488"/>
    </row>
    <row r="24895" spans="7:7" ht="15" customHeight="1">
      <c r="G24895" s="488"/>
    </row>
    <row r="24896" spans="7:7" ht="15" customHeight="1">
      <c r="G24896" s="488"/>
    </row>
    <row r="24897" spans="7:7" ht="15" customHeight="1">
      <c r="G24897" s="488"/>
    </row>
    <row r="24898" spans="7:7" ht="15" customHeight="1">
      <c r="G24898" s="488"/>
    </row>
    <row r="24899" spans="7:7" ht="15" customHeight="1">
      <c r="G24899" s="488"/>
    </row>
    <row r="24900" spans="7:7" ht="15" customHeight="1">
      <c r="G24900" s="488"/>
    </row>
    <row r="24901" spans="7:7" ht="15" customHeight="1">
      <c r="G24901" s="488"/>
    </row>
    <row r="24902" spans="7:7" ht="15" customHeight="1">
      <c r="G24902" s="488"/>
    </row>
    <row r="24903" spans="7:7" ht="15" customHeight="1">
      <c r="G24903" s="488"/>
    </row>
    <row r="24904" spans="7:7" ht="15" customHeight="1">
      <c r="G24904" s="488"/>
    </row>
    <row r="24905" spans="7:7" ht="15" customHeight="1">
      <c r="G24905" s="488"/>
    </row>
    <row r="24906" spans="7:7" ht="15" customHeight="1">
      <c r="G24906" s="488"/>
    </row>
    <row r="24907" spans="7:7" ht="15" customHeight="1">
      <c r="G24907" s="488"/>
    </row>
    <row r="24908" spans="7:7" ht="15" customHeight="1">
      <c r="G24908" s="488"/>
    </row>
    <row r="24909" spans="7:7" ht="15" customHeight="1">
      <c r="G24909" s="488"/>
    </row>
    <row r="24910" spans="7:7" ht="15" customHeight="1">
      <c r="G24910" s="488"/>
    </row>
    <row r="24911" spans="7:7" ht="15" customHeight="1">
      <c r="G24911" s="488"/>
    </row>
    <row r="24912" spans="7:7" ht="15" customHeight="1">
      <c r="G24912" s="488"/>
    </row>
    <row r="24913" spans="7:7" ht="15" customHeight="1">
      <c r="G24913" s="488"/>
    </row>
    <row r="24914" spans="7:7" ht="15" customHeight="1">
      <c r="G24914" s="488"/>
    </row>
    <row r="24915" spans="7:7" ht="15" customHeight="1">
      <c r="G24915" s="488"/>
    </row>
    <row r="24916" spans="7:7" ht="15" customHeight="1">
      <c r="G24916" s="488"/>
    </row>
    <row r="24917" spans="7:7" ht="15" customHeight="1">
      <c r="G24917" s="488"/>
    </row>
    <row r="24918" spans="7:7" ht="15" customHeight="1">
      <c r="G24918" s="488"/>
    </row>
    <row r="24919" spans="7:7" ht="15" customHeight="1">
      <c r="G24919" s="488"/>
    </row>
    <row r="24920" spans="7:7" ht="15" customHeight="1">
      <c r="G24920" s="488"/>
    </row>
    <row r="24921" spans="7:7" ht="15" customHeight="1">
      <c r="G24921" s="488"/>
    </row>
    <row r="24922" spans="7:7" ht="15" customHeight="1">
      <c r="G24922" s="488"/>
    </row>
    <row r="24923" spans="7:7" ht="15" customHeight="1">
      <c r="G24923" s="488"/>
    </row>
    <row r="24924" spans="7:7" ht="15" customHeight="1">
      <c r="G24924" s="488"/>
    </row>
    <row r="24925" spans="7:7" ht="15" customHeight="1">
      <c r="G24925" s="488"/>
    </row>
    <row r="24926" spans="7:7" ht="15" customHeight="1">
      <c r="G24926" s="488"/>
    </row>
    <row r="24927" spans="7:7" ht="15" customHeight="1">
      <c r="G24927" s="488"/>
    </row>
    <row r="24928" spans="7:7" ht="15" customHeight="1">
      <c r="G24928" s="488"/>
    </row>
    <row r="24929" spans="7:7" ht="15" customHeight="1">
      <c r="G24929" s="488"/>
    </row>
    <row r="24930" spans="7:7" ht="15" customHeight="1">
      <c r="G24930" s="488"/>
    </row>
    <row r="24931" spans="7:7" ht="15" customHeight="1">
      <c r="G24931" s="488"/>
    </row>
    <row r="24932" spans="7:7" ht="15" customHeight="1">
      <c r="G24932" s="488"/>
    </row>
    <row r="24933" spans="7:7" ht="15" customHeight="1">
      <c r="G24933" s="488"/>
    </row>
    <row r="24934" spans="7:7" ht="15" customHeight="1">
      <c r="G24934" s="488"/>
    </row>
    <row r="24935" spans="7:7" ht="15" customHeight="1">
      <c r="G24935" s="488"/>
    </row>
    <row r="24936" spans="7:7" ht="15" customHeight="1">
      <c r="G24936" s="488"/>
    </row>
    <row r="24937" spans="7:7" ht="15" customHeight="1">
      <c r="G24937" s="488"/>
    </row>
    <row r="24938" spans="7:7" ht="15" customHeight="1">
      <c r="G24938" s="488"/>
    </row>
    <row r="24939" spans="7:7" ht="15" customHeight="1">
      <c r="G24939" s="488"/>
    </row>
    <row r="24940" spans="7:7" ht="15" customHeight="1">
      <c r="G24940" s="488"/>
    </row>
    <row r="24941" spans="7:7" ht="15" customHeight="1">
      <c r="G24941" s="488"/>
    </row>
    <row r="24942" spans="7:7" ht="15" customHeight="1">
      <c r="G24942" s="488"/>
    </row>
    <row r="24943" spans="7:7" ht="15" customHeight="1">
      <c r="G24943" s="488"/>
    </row>
    <row r="24944" spans="7:7" ht="15" customHeight="1">
      <c r="G24944" s="488"/>
    </row>
    <row r="24945" spans="7:7" ht="15" customHeight="1">
      <c r="G24945" s="488"/>
    </row>
    <row r="24946" spans="7:7" ht="15" customHeight="1">
      <c r="G24946" s="488"/>
    </row>
    <row r="24947" spans="7:7" ht="15" customHeight="1">
      <c r="G24947" s="488"/>
    </row>
    <row r="24948" spans="7:7" ht="15" customHeight="1">
      <c r="G24948" s="488"/>
    </row>
    <row r="24949" spans="7:7" ht="15" customHeight="1">
      <c r="G24949" s="488"/>
    </row>
    <row r="24950" spans="7:7" ht="15" customHeight="1">
      <c r="G24950" s="488"/>
    </row>
    <row r="24951" spans="7:7" ht="15" customHeight="1">
      <c r="G24951" s="488"/>
    </row>
    <row r="24952" spans="7:7" ht="15" customHeight="1">
      <c r="G24952" s="488"/>
    </row>
    <row r="24953" spans="7:7" ht="15" customHeight="1">
      <c r="G24953" s="488"/>
    </row>
    <row r="24954" spans="7:7" ht="15" customHeight="1">
      <c r="G24954" s="488"/>
    </row>
    <row r="24955" spans="7:7" ht="15" customHeight="1">
      <c r="G24955" s="488"/>
    </row>
    <row r="24956" spans="7:7" ht="15" customHeight="1">
      <c r="G24956" s="488"/>
    </row>
    <row r="24957" spans="7:7" ht="15" customHeight="1">
      <c r="G24957" s="488"/>
    </row>
    <row r="24958" spans="7:7" ht="15" customHeight="1">
      <c r="G24958" s="488"/>
    </row>
    <row r="24959" spans="7:7" ht="15" customHeight="1">
      <c r="G24959" s="488"/>
    </row>
    <row r="24960" spans="7:7" ht="15" customHeight="1">
      <c r="G24960" s="488"/>
    </row>
    <row r="24961" spans="7:7" ht="15" customHeight="1">
      <c r="G24961" s="488"/>
    </row>
    <row r="24962" spans="7:7" ht="15" customHeight="1">
      <c r="G24962" s="488"/>
    </row>
    <row r="24963" spans="7:7" ht="15" customHeight="1">
      <c r="G24963" s="488"/>
    </row>
    <row r="24964" spans="7:7" ht="15" customHeight="1">
      <c r="G24964" s="488"/>
    </row>
    <row r="24965" spans="7:7" ht="15" customHeight="1">
      <c r="G24965" s="488"/>
    </row>
    <row r="24966" spans="7:7" ht="15" customHeight="1">
      <c r="G24966" s="488"/>
    </row>
    <row r="24967" spans="7:7" ht="15" customHeight="1">
      <c r="G24967" s="488"/>
    </row>
    <row r="24968" spans="7:7" ht="15" customHeight="1">
      <c r="G24968" s="488"/>
    </row>
    <row r="24969" spans="7:7" ht="15" customHeight="1">
      <c r="G24969" s="488"/>
    </row>
    <row r="24970" spans="7:7" ht="15" customHeight="1">
      <c r="G24970" s="488"/>
    </row>
    <row r="24971" spans="7:7" ht="15" customHeight="1">
      <c r="G24971" s="488"/>
    </row>
    <row r="24972" spans="7:7" ht="15" customHeight="1">
      <c r="G24972" s="488"/>
    </row>
    <row r="24973" spans="7:7" ht="15" customHeight="1">
      <c r="G24973" s="488"/>
    </row>
    <row r="24974" spans="7:7" ht="15" customHeight="1">
      <c r="G24974" s="488"/>
    </row>
    <row r="24975" spans="7:7" ht="15" customHeight="1">
      <c r="G24975" s="488"/>
    </row>
    <row r="24976" spans="7:7" ht="15" customHeight="1">
      <c r="G24976" s="488"/>
    </row>
    <row r="24977" spans="7:7" ht="15" customHeight="1">
      <c r="G24977" s="488"/>
    </row>
    <row r="24978" spans="7:7" ht="15" customHeight="1">
      <c r="G24978" s="488"/>
    </row>
    <row r="24979" spans="7:7" ht="15" customHeight="1">
      <c r="G24979" s="488"/>
    </row>
    <row r="24980" spans="7:7" ht="15" customHeight="1">
      <c r="G24980" s="488"/>
    </row>
    <row r="24981" spans="7:7" ht="15" customHeight="1">
      <c r="G24981" s="488"/>
    </row>
    <row r="24982" spans="7:7" ht="15" customHeight="1">
      <c r="G24982" s="488"/>
    </row>
    <row r="24983" spans="7:7" ht="15" customHeight="1">
      <c r="G24983" s="488"/>
    </row>
    <row r="24984" spans="7:7" ht="15" customHeight="1">
      <c r="G24984" s="488"/>
    </row>
    <row r="24985" spans="7:7" ht="15" customHeight="1">
      <c r="G24985" s="488"/>
    </row>
    <row r="24986" spans="7:7" ht="15" customHeight="1">
      <c r="G24986" s="488"/>
    </row>
    <row r="24987" spans="7:7" ht="15" customHeight="1">
      <c r="G24987" s="488"/>
    </row>
    <row r="24988" spans="7:7" ht="15" customHeight="1">
      <c r="G24988" s="488"/>
    </row>
    <row r="24989" spans="7:7" ht="15" customHeight="1">
      <c r="G24989" s="488"/>
    </row>
    <row r="24990" spans="7:7" ht="15" customHeight="1">
      <c r="G24990" s="488"/>
    </row>
    <row r="24991" spans="7:7" ht="15" customHeight="1">
      <c r="G24991" s="488"/>
    </row>
    <row r="24992" spans="7:7" ht="15" customHeight="1">
      <c r="G24992" s="488"/>
    </row>
    <row r="24993" spans="7:7" ht="15" customHeight="1">
      <c r="G24993" s="488"/>
    </row>
    <row r="24994" spans="7:7" ht="15" customHeight="1">
      <c r="G24994" s="488"/>
    </row>
    <row r="24995" spans="7:7" ht="15" customHeight="1">
      <c r="G24995" s="488"/>
    </row>
    <row r="24996" spans="7:7" ht="15" customHeight="1">
      <c r="G24996" s="488"/>
    </row>
    <row r="24997" spans="7:7" ht="15" customHeight="1">
      <c r="G24997" s="488"/>
    </row>
    <row r="24998" spans="7:7" ht="15" customHeight="1">
      <c r="G24998" s="488"/>
    </row>
    <row r="24999" spans="7:7" ht="15" customHeight="1">
      <c r="G24999" s="488"/>
    </row>
    <row r="25000" spans="7:7" ht="15" customHeight="1">
      <c r="G25000" s="488"/>
    </row>
    <row r="25001" spans="7:7" ht="15" customHeight="1">
      <c r="G25001" s="488"/>
    </row>
    <row r="25002" spans="7:7" ht="15" customHeight="1">
      <c r="G25002" s="488"/>
    </row>
    <row r="25003" spans="7:7" ht="15" customHeight="1">
      <c r="G25003" s="488"/>
    </row>
    <row r="25004" spans="7:7" ht="15" customHeight="1">
      <c r="G25004" s="488"/>
    </row>
    <row r="25005" spans="7:7" ht="15" customHeight="1">
      <c r="G25005" s="488"/>
    </row>
    <row r="25006" spans="7:7" ht="15" customHeight="1">
      <c r="G25006" s="488"/>
    </row>
    <row r="25007" spans="7:7" ht="15" customHeight="1">
      <c r="G25007" s="488"/>
    </row>
    <row r="25008" spans="7:7" ht="15" customHeight="1">
      <c r="G25008" s="488"/>
    </row>
    <row r="25009" spans="7:7" ht="15" customHeight="1">
      <c r="G25009" s="488"/>
    </row>
    <row r="25010" spans="7:7" ht="15" customHeight="1">
      <c r="G25010" s="488"/>
    </row>
    <row r="25011" spans="7:7" ht="15" customHeight="1">
      <c r="G25011" s="488"/>
    </row>
    <row r="25012" spans="7:7" ht="15" customHeight="1">
      <c r="G25012" s="488"/>
    </row>
    <row r="25013" spans="7:7" ht="15" customHeight="1">
      <c r="G25013" s="488"/>
    </row>
    <row r="25014" spans="7:7" ht="15" customHeight="1">
      <c r="G25014" s="488"/>
    </row>
    <row r="25015" spans="7:7" ht="15" customHeight="1">
      <c r="G25015" s="488"/>
    </row>
    <row r="25016" spans="7:7" ht="15" customHeight="1">
      <c r="G25016" s="488"/>
    </row>
    <row r="25017" spans="7:7" ht="15" customHeight="1">
      <c r="G25017" s="488"/>
    </row>
    <row r="25018" spans="7:7" ht="15" customHeight="1">
      <c r="G25018" s="488"/>
    </row>
    <row r="25019" spans="7:7" ht="15" customHeight="1">
      <c r="G25019" s="488"/>
    </row>
    <row r="25020" spans="7:7" ht="15" customHeight="1">
      <c r="G25020" s="488"/>
    </row>
    <row r="25021" spans="7:7" ht="15" customHeight="1">
      <c r="G25021" s="488"/>
    </row>
    <row r="25022" spans="7:7" ht="15" customHeight="1">
      <c r="G25022" s="488"/>
    </row>
    <row r="25023" spans="7:7" ht="15" customHeight="1">
      <c r="G25023" s="488"/>
    </row>
    <row r="25024" spans="7:7" ht="15" customHeight="1">
      <c r="G25024" s="488"/>
    </row>
    <row r="25025" spans="7:7" ht="15" customHeight="1">
      <c r="G25025" s="488"/>
    </row>
    <row r="25026" spans="7:7" ht="15" customHeight="1">
      <c r="G25026" s="488"/>
    </row>
    <row r="25027" spans="7:7" ht="15" customHeight="1">
      <c r="G25027" s="488"/>
    </row>
    <row r="25028" spans="7:7" ht="15" customHeight="1">
      <c r="G25028" s="488"/>
    </row>
    <row r="25029" spans="7:7" ht="15" customHeight="1">
      <c r="G25029" s="488"/>
    </row>
    <row r="25030" spans="7:7" ht="15" customHeight="1">
      <c r="G25030" s="488"/>
    </row>
    <row r="25031" spans="7:7" ht="15" customHeight="1">
      <c r="G25031" s="488"/>
    </row>
    <row r="25032" spans="7:7" ht="15" customHeight="1">
      <c r="G25032" s="488"/>
    </row>
    <row r="25033" spans="7:7" ht="15" customHeight="1">
      <c r="G25033" s="488"/>
    </row>
    <row r="25034" spans="7:7" ht="15" customHeight="1">
      <c r="G25034" s="488"/>
    </row>
    <row r="25035" spans="7:7" ht="15" customHeight="1">
      <c r="G25035" s="488"/>
    </row>
    <row r="25036" spans="7:7" ht="15" customHeight="1">
      <c r="G25036" s="488"/>
    </row>
    <row r="25037" spans="7:7" ht="15" customHeight="1">
      <c r="G25037" s="488"/>
    </row>
    <row r="25038" spans="7:7" ht="15" customHeight="1">
      <c r="G25038" s="488"/>
    </row>
    <row r="25039" spans="7:7" ht="15" customHeight="1">
      <c r="G25039" s="488"/>
    </row>
    <row r="25040" spans="7:7" ht="15" customHeight="1">
      <c r="G25040" s="488"/>
    </row>
    <row r="25041" spans="7:7" ht="15" customHeight="1">
      <c r="G25041" s="488"/>
    </row>
    <row r="25042" spans="7:7" ht="15" customHeight="1">
      <c r="G25042" s="488"/>
    </row>
    <row r="25043" spans="7:7" ht="15" customHeight="1">
      <c r="G25043" s="488"/>
    </row>
    <row r="25044" spans="7:7" ht="15" customHeight="1">
      <c r="G25044" s="488"/>
    </row>
    <row r="25045" spans="7:7" ht="15" customHeight="1">
      <c r="G25045" s="488"/>
    </row>
    <row r="25046" spans="7:7" ht="15" customHeight="1">
      <c r="G25046" s="488"/>
    </row>
    <row r="25047" spans="7:7" ht="15" customHeight="1">
      <c r="G25047" s="488"/>
    </row>
    <row r="25048" spans="7:7" ht="15" customHeight="1">
      <c r="G25048" s="488"/>
    </row>
    <row r="25049" spans="7:7" ht="15" customHeight="1">
      <c r="G25049" s="488"/>
    </row>
    <row r="25050" spans="7:7" ht="15" customHeight="1">
      <c r="G25050" s="488"/>
    </row>
    <row r="25051" spans="7:7" ht="15" customHeight="1">
      <c r="G25051" s="488"/>
    </row>
    <row r="25052" spans="7:7" ht="15" customHeight="1">
      <c r="G25052" s="488"/>
    </row>
    <row r="25053" spans="7:7" ht="15" customHeight="1">
      <c r="G25053" s="488"/>
    </row>
    <row r="25054" spans="7:7" ht="15" customHeight="1">
      <c r="G25054" s="488"/>
    </row>
    <row r="25055" spans="7:7" ht="15" customHeight="1">
      <c r="G25055" s="488"/>
    </row>
    <row r="25056" spans="7:7" ht="15" customHeight="1">
      <c r="G25056" s="488"/>
    </row>
    <row r="25057" spans="7:7" ht="15" customHeight="1">
      <c r="G25057" s="488"/>
    </row>
    <row r="25058" spans="7:7" ht="15" customHeight="1">
      <c r="G25058" s="488"/>
    </row>
    <row r="25059" spans="7:7" ht="15" customHeight="1">
      <c r="G25059" s="488"/>
    </row>
    <row r="25060" spans="7:7" ht="15" customHeight="1">
      <c r="G25060" s="488"/>
    </row>
    <row r="25061" spans="7:7" ht="15" customHeight="1">
      <c r="G25061" s="488"/>
    </row>
    <row r="25062" spans="7:7" ht="15" customHeight="1">
      <c r="G25062" s="488"/>
    </row>
    <row r="25063" spans="7:7" ht="15" customHeight="1">
      <c r="G25063" s="488"/>
    </row>
    <row r="25064" spans="7:7" ht="15" customHeight="1">
      <c r="G25064" s="488"/>
    </row>
    <row r="25065" spans="7:7" ht="15" customHeight="1">
      <c r="G25065" s="488"/>
    </row>
    <row r="25066" spans="7:7" ht="15" customHeight="1">
      <c r="G25066" s="488"/>
    </row>
    <row r="25067" spans="7:7" ht="15" customHeight="1">
      <c r="G25067" s="488"/>
    </row>
    <row r="25068" spans="7:7" ht="15" customHeight="1">
      <c r="G25068" s="488"/>
    </row>
    <row r="25069" spans="7:7" ht="15" customHeight="1">
      <c r="G25069" s="488"/>
    </row>
    <row r="25070" spans="7:7" ht="15" customHeight="1">
      <c r="G25070" s="488"/>
    </row>
    <row r="25071" spans="7:7" ht="15" customHeight="1">
      <c r="G25071" s="488"/>
    </row>
    <row r="25072" spans="7:7" ht="15" customHeight="1">
      <c r="G25072" s="488"/>
    </row>
    <row r="25073" spans="7:7" ht="15" customHeight="1">
      <c r="G25073" s="488"/>
    </row>
    <row r="25074" spans="7:7" ht="15" customHeight="1">
      <c r="G25074" s="488"/>
    </row>
    <row r="25075" spans="7:7" ht="15" customHeight="1">
      <c r="G25075" s="488"/>
    </row>
    <row r="25076" spans="7:7" ht="15" customHeight="1">
      <c r="G25076" s="488"/>
    </row>
    <row r="25077" spans="7:7" ht="15" customHeight="1">
      <c r="G25077" s="488"/>
    </row>
    <row r="25078" spans="7:7" ht="15" customHeight="1">
      <c r="G25078" s="488"/>
    </row>
    <row r="25079" spans="7:7" ht="15" customHeight="1">
      <c r="G25079" s="488"/>
    </row>
    <row r="25080" spans="7:7" ht="15" customHeight="1">
      <c r="G25080" s="488"/>
    </row>
    <row r="25081" spans="7:7" ht="15" customHeight="1">
      <c r="G25081" s="488"/>
    </row>
    <row r="25082" spans="7:7" ht="15" customHeight="1">
      <c r="G25082" s="488"/>
    </row>
    <row r="25083" spans="7:7" ht="15" customHeight="1">
      <c r="G25083" s="488"/>
    </row>
    <row r="25084" spans="7:7" ht="15" customHeight="1">
      <c r="G25084" s="488"/>
    </row>
    <row r="25085" spans="7:7" ht="15" customHeight="1">
      <c r="G25085" s="488"/>
    </row>
    <row r="25086" spans="7:7" ht="15" customHeight="1">
      <c r="G25086" s="488"/>
    </row>
    <row r="25087" spans="7:7" ht="15" customHeight="1">
      <c r="G25087" s="488"/>
    </row>
    <row r="25088" spans="7:7" ht="15" customHeight="1">
      <c r="G25088" s="488"/>
    </row>
    <row r="25089" spans="7:7" ht="15" customHeight="1">
      <c r="G25089" s="488"/>
    </row>
    <row r="25090" spans="7:7" ht="15" customHeight="1">
      <c r="G25090" s="488"/>
    </row>
    <row r="25091" spans="7:7" ht="15" customHeight="1">
      <c r="G25091" s="488"/>
    </row>
    <row r="25092" spans="7:7" ht="15" customHeight="1">
      <c r="G25092" s="488"/>
    </row>
    <row r="25093" spans="7:7" ht="15" customHeight="1">
      <c r="G25093" s="488"/>
    </row>
    <row r="25094" spans="7:7" ht="15" customHeight="1">
      <c r="G25094" s="488"/>
    </row>
    <row r="25095" spans="7:7" ht="15" customHeight="1">
      <c r="G25095" s="488"/>
    </row>
    <row r="25096" spans="7:7" ht="15" customHeight="1">
      <c r="G25096" s="488"/>
    </row>
    <row r="25097" spans="7:7" ht="15" customHeight="1">
      <c r="G25097" s="488"/>
    </row>
    <row r="25098" spans="7:7" ht="15" customHeight="1">
      <c r="G25098" s="488"/>
    </row>
    <row r="25099" spans="7:7" ht="15" customHeight="1">
      <c r="G25099" s="488"/>
    </row>
    <row r="25100" spans="7:7" ht="15" customHeight="1">
      <c r="G25100" s="488"/>
    </row>
    <row r="25101" spans="7:7" ht="15" customHeight="1">
      <c r="G25101" s="488"/>
    </row>
    <row r="25102" spans="7:7" ht="15" customHeight="1">
      <c r="G25102" s="488"/>
    </row>
    <row r="25103" spans="7:7" ht="15" customHeight="1">
      <c r="G25103" s="488"/>
    </row>
    <row r="25104" spans="7:7" ht="15" customHeight="1">
      <c r="G25104" s="488"/>
    </row>
    <row r="25105" spans="7:7" ht="15" customHeight="1">
      <c r="G25105" s="488"/>
    </row>
    <row r="25106" spans="7:7" ht="15" customHeight="1">
      <c r="G25106" s="488"/>
    </row>
    <row r="25107" spans="7:7" ht="15" customHeight="1">
      <c r="G25107" s="488"/>
    </row>
    <row r="25108" spans="7:7" ht="15" customHeight="1">
      <c r="G25108" s="488"/>
    </row>
    <row r="25109" spans="7:7" ht="15" customHeight="1">
      <c r="G25109" s="488"/>
    </row>
    <row r="25110" spans="7:7" ht="15" customHeight="1">
      <c r="G25110" s="488"/>
    </row>
    <row r="25111" spans="7:7" ht="15" customHeight="1">
      <c r="G25111" s="488"/>
    </row>
    <row r="25112" spans="7:7" ht="15" customHeight="1">
      <c r="G25112" s="488"/>
    </row>
    <row r="25113" spans="7:7" ht="15" customHeight="1">
      <c r="G25113" s="488"/>
    </row>
    <row r="25114" spans="7:7" ht="15" customHeight="1">
      <c r="G25114" s="488"/>
    </row>
    <row r="25115" spans="7:7" ht="15" customHeight="1">
      <c r="G25115" s="488"/>
    </row>
    <row r="25116" spans="7:7" ht="15" customHeight="1">
      <c r="G25116" s="488"/>
    </row>
    <row r="25117" spans="7:7" ht="15" customHeight="1">
      <c r="G25117" s="488"/>
    </row>
    <row r="25118" spans="7:7" ht="15" customHeight="1">
      <c r="G25118" s="488"/>
    </row>
    <row r="25119" spans="7:7" ht="15" customHeight="1">
      <c r="G25119" s="488"/>
    </row>
    <row r="25120" spans="7:7" ht="15" customHeight="1">
      <c r="G25120" s="488"/>
    </row>
    <row r="25121" spans="7:7" ht="15" customHeight="1">
      <c r="G25121" s="488"/>
    </row>
    <row r="25122" spans="7:7" ht="15" customHeight="1">
      <c r="G25122" s="488"/>
    </row>
    <row r="25123" spans="7:7" ht="15" customHeight="1">
      <c r="G25123" s="488"/>
    </row>
    <row r="25124" spans="7:7" ht="15" customHeight="1">
      <c r="G25124" s="488"/>
    </row>
    <row r="25125" spans="7:7" ht="15" customHeight="1">
      <c r="G25125" s="488"/>
    </row>
    <row r="25126" spans="7:7" ht="15" customHeight="1">
      <c r="G25126" s="488"/>
    </row>
    <row r="25127" spans="7:7" ht="15" customHeight="1">
      <c r="G25127" s="488"/>
    </row>
    <row r="25128" spans="7:7" ht="15" customHeight="1">
      <c r="G25128" s="488"/>
    </row>
    <row r="25129" spans="7:7" ht="15" customHeight="1">
      <c r="G25129" s="488"/>
    </row>
    <row r="25130" spans="7:7" ht="15" customHeight="1">
      <c r="G25130" s="488"/>
    </row>
    <row r="25131" spans="7:7" ht="15" customHeight="1">
      <c r="G25131" s="488"/>
    </row>
    <row r="25132" spans="7:7" ht="15" customHeight="1">
      <c r="G25132" s="488"/>
    </row>
    <row r="25133" spans="7:7" ht="15" customHeight="1">
      <c r="G25133" s="488"/>
    </row>
    <row r="25134" spans="7:7" ht="15" customHeight="1">
      <c r="G25134" s="488"/>
    </row>
    <row r="25135" spans="7:7" ht="15" customHeight="1">
      <c r="G25135" s="488"/>
    </row>
    <row r="25136" spans="7:7" ht="15" customHeight="1">
      <c r="G25136" s="488"/>
    </row>
    <row r="25137" spans="7:7" ht="15" customHeight="1">
      <c r="G25137" s="488"/>
    </row>
    <row r="25138" spans="7:7" ht="15" customHeight="1">
      <c r="G25138" s="488"/>
    </row>
    <row r="25139" spans="7:7" ht="15" customHeight="1">
      <c r="G25139" s="488"/>
    </row>
    <row r="25140" spans="7:7" ht="15" customHeight="1">
      <c r="G25140" s="488"/>
    </row>
    <row r="25141" spans="7:7" ht="15" customHeight="1">
      <c r="G25141" s="488"/>
    </row>
    <row r="25142" spans="7:7" ht="15" customHeight="1">
      <c r="G25142" s="488"/>
    </row>
    <row r="25143" spans="7:7" ht="15" customHeight="1">
      <c r="G25143" s="488"/>
    </row>
    <row r="25144" spans="7:7" ht="15" customHeight="1">
      <c r="G25144" s="488"/>
    </row>
    <row r="25145" spans="7:7" ht="15" customHeight="1">
      <c r="G25145" s="488"/>
    </row>
    <row r="25146" spans="7:7" ht="15" customHeight="1">
      <c r="G25146" s="488"/>
    </row>
    <row r="25147" spans="7:7" ht="15" customHeight="1">
      <c r="G25147" s="488"/>
    </row>
    <row r="25148" spans="7:7" ht="15" customHeight="1">
      <c r="G25148" s="488"/>
    </row>
    <row r="25149" spans="7:7" ht="15" customHeight="1">
      <c r="G25149" s="488"/>
    </row>
    <row r="25150" spans="7:7" ht="15" customHeight="1">
      <c r="G25150" s="488"/>
    </row>
    <row r="25151" spans="7:7" ht="15" customHeight="1">
      <c r="G25151" s="488"/>
    </row>
    <row r="25152" spans="7:7" ht="15" customHeight="1">
      <c r="G25152" s="488"/>
    </row>
    <row r="25153" spans="7:7" ht="15" customHeight="1">
      <c r="G25153" s="488"/>
    </row>
    <row r="25154" spans="7:7" ht="15" customHeight="1">
      <c r="G25154" s="488"/>
    </row>
    <row r="25155" spans="7:7" ht="15" customHeight="1">
      <c r="G25155" s="488"/>
    </row>
    <row r="25156" spans="7:7" ht="15" customHeight="1">
      <c r="G25156" s="488"/>
    </row>
    <row r="25157" spans="7:7" ht="15" customHeight="1">
      <c r="G25157" s="488"/>
    </row>
    <row r="25158" spans="7:7" ht="15" customHeight="1">
      <c r="G25158" s="488"/>
    </row>
    <row r="25159" spans="7:7" ht="15" customHeight="1">
      <c r="G25159" s="488"/>
    </row>
    <row r="25160" spans="7:7" ht="15" customHeight="1">
      <c r="G25160" s="488"/>
    </row>
    <row r="25161" spans="7:7" ht="15" customHeight="1">
      <c r="G25161" s="488"/>
    </row>
    <row r="25162" spans="7:7" ht="15" customHeight="1">
      <c r="G25162" s="488"/>
    </row>
    <row r="25163" spans="7:7" ht="15" customHeight="1">
      <c r="G25163" s="488"/>
    </row>
    <row r="25164" spans="7:7" ht="15" customHeight="1">
      <c r="G25164" s="488"/>
    </row>
    <row r="25165" spans="7:7" ht="15" customHeight="1">
      <c r="G25165" s="488"/>
    </row>
    <row r="25166" spans="7:7" ht="15" customHeight="1">
      <c r="G25166" s="488"/>
    </row>
    <row r="25167" spans="7:7" ht="15" customHeight="1">
      <c r="G25167" s="488"/>
    </row>
    <row r="25168" spans="7:7" ht="15" customHeight="1">
      <c r="G25168" s="488"/>
    </row>
    <row r="25169" spans="7:7" ht="15" customHeight="1">
      <c r="G25169" s="488"/>
    </row>
    <row r="25170" spans="7:7" ht="15" customHeight="1">
      <c r="G25170" s="488"/>
    </row>
    <row r="25171" spans="7:7" ht="15" customHeight="1">
      <c r="G25171" s="488"/>
    </row>
    <row r="25172" spans="7:7" ht="15" customHeight="1">
      <c r="G25172" s="488"/>
    </row>
    <row r="25173" spans="7:7" ht="15" customHeight="1">
      <c r="G25173" s="488"/>
    </row>
    <row r="25174" spans="7:7" ht="15" customHeight="1">
      <c r="G25174" s="488"/>
    </row>
    <row r="25175" spans="7:7" ht="15" customHeight="1">
      <c r="G25175" s="488"/>
    </row>
    <row r="25176" spans="7:7" ht="15" customHeight="1">
      <c r="G25176" s="488"/>
    </row>
    <row r="25177" spans="7:7" ht="15" customHeight="1">
      <c r="G25177" s="488"/>
    </row>
    <row r="25178" spans="7:7" ht="15" customHeight="1">
      <c r="G25178" s="488"/>
    </row>
    <row r="25179" spans="7:7" ht="15" customHeight="1">
      <c r="G25179" s="488"/>
    </row>
    <row r="25180" spans="7:7" ht="15" customHeight="1">
      <c r="G25180" s="488"/>
    </row>
    <row r="25181" spans="7:7" ht="15" customHeight="1">
      <c r="G25181" s="488"/>
    </row>
    <row r="25182" spans="7:7" ht="15" customHeight="1">
      <c r="G25182" s="488"/>
    </row>
    <row r="25183" spans="7:7" ht="15" customHeight="1">
      <c r="G25183" s="488"/>
    </row>
    <row r="25184" spans="7:7" ht="15" customHeight="1">
      <c r="G25184" s="488"/>
    </row>
    <row r="25185" spans="7:7" ht="15" customHeight="1">
      <c r="G25185" s="488"/>
    </row>
    <row r="25186" spans="7:7" ht="15" customHeight="1">
      <c r="G25186" s="488"/>
    </row>
    <row r="25187" spans="7:7" ht="15" customHeight="1">
      <c r="G25187" s="488"/>
    </row>
    <row r="25188" spans="7:7" ht="15" customHeight="1">
      <c r="G25188" s="488"/>
    </row>
    <row r="25189" spans="7:7" ht="15" customHeight="1">
      <c r="G25189" s="488"/>
    </row>
    <row r="25190" spans="7:7" ht="15" customHeight="1">
      <c r="G25190" s="488"/>
    </row>
    <row r="25191" spans="7:7" ht="15" customHeight="1">
      <c r="G25191" s="488"/>
    </row>
    <row r="25192" spans="7:7" ht="15" customHeight="1">
      <c r="G25192" s="488"/>
    </row>
    <row r="25193" spans="7:7" ht="15" customHeight="1">
      <c r="G25193" s="488"/>
    </row>
    <row r="25194" spans="7:7" ht="15" customHeight="1">
      <c r="G25194" s="488"/>
    </row>
    <row r="25195" spans="7:7" ht="15" customHeight="1">
      <c r="G25195" s="488"/>
    </row>
    <row r="25196" spans="7:7" ht="15" customHeight="1">
      <c r="G25196" s="488"/>
    </row>
    <row r="25197" spans="7:7" ht="15" customHeight="1">
      <c r="G25197" s="488"/>
    </row>
    <row r="25198" spans="7:7" ht="15" customHeight="1">
      <c r="G25198" s="488"/>
    </row>
    <row r="25199" spans="7:7" ht="15" customHeight="1">
      <c r="G25199" s="488"/>
    </row>
    <row r="25200" spans="7:7" ht="15" customHeight="1">
      <c r="G25200" s="488"/>
    </row>
    <row r="25201" spans="7:7" ht="15" customHeight="1">
      <c r="G25201" s="488"/>
    </row>
    <row r="25202" spans="7:7" ht="15" customHeight="1">
      <c r="G25202" s="488"/>
    </row>
    <row r="25203" spans="7:7" ht="15" customHeight="1">
      <c r="G25203" s="488"/>
    </row>
    <row r="25204" spans="7:7" ht="15" customHeight="1">
      <c r="G25204" s="488"/>
    </row>
    <row r="25205" spans="7:7" ht="15" customHeight="1">
      <c r="G25205" s="488"/>
    </row>
    <row r="25206" spans="7:7" ht="15" customHeight="1">
      <c r="G25206" s="488"/>
    </row>
    <row r="25207" spans="7:7" ht="15" customHeight="1">
      <c r="G25207" s="488"/>
    </row>
    <row r="25208" spans="7:7" ht="15" customHeight="1">
      <c r="G25208" s="488"/>
    </row>
    <row r="25209" spans="7:7" ht="15" customHeight="1">
      <c r="G25209" s="488"/>
    </row>
    <row r="25210" spans="7:7" ht="15" customHeight="1">
      <c r="G25210" s="488"/>
    </row>
    <row r="25211" spans="7:7" ht="15" customHeight="1">
      <c r="G25211" s="488"/>
    </row>
    <row r="25212" spans="7:7" ht="15" customHeight="1">
      <c r="G25212" s="488"/>
    </row>
    <row r="25213" spans="7:7" ht="15" customHeight="1">
      <c r="G25213" s="488"/>
    </row>
    <row r="25214" spans="7:7" ht="15" customHeight="1">
      <c r="G25214" s="488"/>
    </row>
    <row r="25215" spans="7:7" ht="15" customHeight="1">
      <c r="G25215" s="488"/>
    </row>
    <row r="25216" spans="7:7" ht="15" customHeight="1">
      <c r="G25216" s="488"/>
    </row>
    <row r="25217" spans="7:7" ht="15" customHeight="1">
      <c r="G25217" s="488"/>
    </row>
    <row r="25218" spans="7:7" ht="15" customHeight="1">
      <c r="G25218" s="488"/>
    </row>
    <row r="25219" spans="7:7" ht="15" customHeight="1">
      <c r="G25219" s="488"/>
    </row>
    <row r="25220" spans="7:7" ht="15" customHeight="1">
      <c r="G25220" s="488"/>
    </row>
    <row r="25221" spans="7:7" ht="15" customHeight="1">
      <c r="G25221" s="488"/>
    </row>
    <row r="25222" spans="7:7" ht="15" customHeight="1">
      <c r="G25222" s="488"/>
    </row>
    <row r="25223" spans="7:7" ht="15" customHeight="1">
      <c r="G25223" s="488"/>
    </row>
    <row r="25224" spans="7:7" ht="15" customHeight="1">
      <c r="G25224" s="488"/>
    </row>
    <row r="25225" spans="7:7" ht="15" customHeight="1">
      <c r="G25225" s="488"/>
    </row>
    <row r="25226" spans="7:7" ht="15" customHeight="1">
      <c r="G25226" s="488"/>
    </row>
    <row r="25227" spans="7:7" ht="15" customHeight="1">
      <c r="G25227" s="488"/>
    </row>
    <row r="25228" spans="7:7" ht="15" customHeight="1">
      <c r="G25228" s="488"/>
    </row>
    <row r="25229" spans="7:7" ht="15" customHeight="1">
      <c r="G25229" s="488"/>
    </row>
    <row r="25230" spans="7:7" ht="15" customHeight="1">
      <c r="G25230" s="488"/>
    </row>
    <row r="25231" spans="7:7" ht="15" customHeight="1">
      <c r="G25231" s="488"/>
    </row>
    <row r="25232" spans="7:7" ht="15" customHeight="1">
      <c r="G25232" s="488"/>
    </row>
    <row r="25233" spans="7:7" ht="15" customHeight="1">
      <c r="G25233" s="488"/>
    </row>
    <row r="25234" spans="7:7" ht="15" customHeight="1">
      <c r="G25234" s="488"/>
    </row>
    <row r="25235" spans="7:7" ht="15" customHeight="1">
      <c r="G25235" s="488"/>
    </row>
    <row r="25236" spans="7:7" ht="15" customHeight="1">
      <c r="G25236" s="488"/>
    </row>
    <row r="25237" spans="7:7" ht="15" customHeight="1">
      <c r="G25237" s="488"/>
    </row>
    <row r="25238" spans="7:7" ht="15" customHeight="1">
      <c r="G25238" s="488"/>
    </row>
    <row r="25239" spans="7:7" ht="15" customHeight="1">
      <c r="G25239" s="488"/>
    </row>
    <row r="25240" spans="7:7" ht="15" customHeight="1">
      <c r="G25240" s="488"/>
    </row>
    <row r="25241" spans="7:7" ht="15" customHeight="1">
      <c r="G25241" s="488"/>
    </row>
    <row r="25242" spans="7:7" ht="15" customHeight="1">
      <c r="G25242" s="488"/>
    </row>
    <row r="25243" spans="7:7" ht="15" customHeight="1">
      <c r="G25243" s="488"/>
    </row>
    <row r="25244" spans="7:7" ht="15" customHeight="1">
      <c r="G25244" s="488"/>
    </row>
    <row r="25245" spans="7:7" ht="15" customHeight="1">
      <c r="G25245" s="488"/>
    </row>
    <row r="25246" spans="7:7" ht="15" customHeight="1">
      <c r="G25246" s="488"/>
    </row>
    <row r="25247" spans="7:7" ht="15" customHeight="1">
      <c r="G25247" s="488"/>
    </row>
    <row r="25248" spans="7:7" ht="15" customHeight="1">
      <c r="G25248" s="488"/>
    </row>
    <row r="25249" spans="7:7" ht="15" customHeight="1">
      <c r="G25249" s="488"/>
    </row>
    <row r="25250" spans="7:7" ht="15" customHeight="1">
      <c r="G25250" s="488"/>
    </row>
    <row r="25251" spans="7:7" ht="15" customHeight="1">
      <c r="G25251" s="488"/>
    </row>
    <row r="25252" spans="7:7" ht="15" customHeight="1">
      <c r="G25252" s="488"/>
    </row>
    <row r="25253" spans="7:7" ht="15" customHeight="1">
      <c r="G25253" s="488"/>
    </row>
    <row r="25254" spans="7:7" ht="15" customHeight="1">
      <c r="G25254" s="488"/>
    </row>
    <row r="25255" spans="7:7" ht="15" customHeight="1">
      <c r="G25255" s="488"/>
    </row>
    <row r="25256" spans="7:7" ht="15" customHeight="1">
      <c r="G25256" s="488"/>
    </row>
    <row r="25257" spans="7:7" ht="15" customHeight="1">
      <c r="G25257" s="488"/>
    </row>
    <row r="25258" spans="7:7" ht="15" customHeight="1">
      <c r="G25258" s="488"/>
    </row>
    <row r="25259" spans="7:7" ht="15" customHeight="1">
      <c r="G25259" s="488"/>
    </row>
    <row r="25260" spans="7:7" ht="15" customHeight="1">
      <c r="G25260" s="488"/>
    </row>
    <row r="25261" spans="7:7" ht="15" customHeight="1">
      <c r="G25261" s="488"/>
    </row>
    <row r="25262" spans="7:7" ht="15" customHeight="1">
      <c r="G25262" s="488"/>
    </row>
    <row r="25263" spans="7:7" ht="15" customHeight="1">
      <c r="G25263" s="488"/>
    </row>
    <row r="25264" spans="7:7" ht="15" customHeight="1">
      <c r="G25264" s="488"/>
    </row>
    <row r="25265" spans="7:7" ht="15" customHeight="1">
      <c r="G25265" s="488"/>
    </row>
    <row r="25266" spans="7:7" ht="15" customHeight="1">
      <c r="G25266" s="488"/>
    </row>
    <row r="25267" spans="7:7" ht="15" customHeight="1">
      <c r="G25267" s="488"/>
    </row>
    <row r="25268" spans="7:7" ht="15" customHeight="1">
      <c r="G25268" s="488"/>
    </row>
    <row r="25269" spans="7:7" ht="15" customHeight="1">
      <c r="G25269" s="488"/>
    </row>
    <row r="25270" spans="7:7" ht="15" customHeight="1">
      <c r="G25270" s="488"/>
    </row>
    <row r="25271" spans="7:7" ht="15" customHeight="1">
      <c r="G25271" s="488"/>
    </row>
    <row r="25272" spans="7:7" ht="15" customHeight="1">
      <c r="G25272" s="488"/>
    </row>
    <row r="25273" spans="7:7" ht="15" customHeight="1">
      <c r="G25273" s="488"/>
    </row>
    <row r="25274" spans="7:7" ht="15" customHeight="1">
      <c r="G25274" s="488"/>
    </row>
    <row r="25275" spans="7:7" ht="15" customHeight="1">
      <c r="G25275" s="488"/>
    </row>
    <row r="25276" spans="7:7" ht="15" customHeight="1">
      <c r="G25276" s="488"/>
    </row>
    <row r="25277" spans="7:7" ht="15" customHeight="1">
      <c r="G25277" s="488"/>
    </row>
    <row r="25278" spans="7:7" ht="15" customHeight="1">
      <c r="G25278" s="488"/>
    </row>
    <row r="25279" spans="7:7" ht="15" customHeight="1">
      <c r="G25279" s="488"/>
    </row>
    <row r="25280" spans="7:7" ht="15" customHeight="1">
      <c r="G25280" s="488"/>
    </row>
    <row r="25281" spans="7:7" ht="15" customHeight="1">
      <c r="G25281" s="488"/>
    </row>
    <row r="25282" spans="7:7" ht="15" customHeight="1">
      <c r="G25282" s="488"/>
    </row>
    <row r="25283" spans="7:7" ht="15" customHeight="1">
      <c r="G25283" s="488"/>
    </row>
    <row r="25284" spans="7:7" ht="15" customHeight="1">
      <c r="G25284" s="488"/>
    </row>
    <row r="25285" spans="7:7" ht="15" customHeight="1">
      <c r="G25285" s="488"/>
    </row>
    <row r="25286" spans="7:7" ht="15" customHeight="1">
      <c r="G25286" s="488"/>
    </row>
    <row r="25287" spans="7:7" ht="15" customHeight="1">
      <c r="G25287" s="488"/>
    </row>
    <row r="25288" spans="7:7" ht="15" customHeight="1">
      <c r="G25288" s="488"/>
    </row>
    <row r="25289" spans="7:7" ht="15" customHeight="1">
      <c r="G25289" s="488"/>
    </row>
    <row r="25290" spans="7:7" ht="15" customHeight="1">
      <c r="G25290" s="488"/>
    </row>
    <row r="25291" spans="7:7" ht="15" customHeight="1">
      <c r="G25291" s="488"/>
    </row>
    <row r="25292" spans="7:7" ht="15" customHeight="1">
      <c r="G25292" s="488"/>
    </row>
    <row r="25293" spans="7:7" ht="15" customHeight="1">
      <c r="G25293" s="488"/>
    </row>
    <row r="25294" spans="7:7" ht="15" customHeight="1">
      <c r="G25294" s="488"/>
    </row>
    <row r="25295" spans="7:7" ht="15" customHeight="1">
      <c r="G25295" s="488"/>
    </row>
    <row r="25296" spans="7:7" ht="15" customHeight="1">
      <c r="G25296" s="488"/>
    </row>
    <row r="25297" spans="7:7" ht="15" customHeight="1">
      <c r="G25297" s="488"/>
    </row>
    <row r="25298" spans="7:7" ht="15" customHeight="1">
      <c r="G25298" s="488"/>
    </row>
    <row r="25299" spans="7:7" ht="15" customHeight="1">
      <c r="G25299" s="488"/>
    </row>
    <row r="25300" spans="7:7" ht="15" customHeight="1">
      <c r="G25300" s="488"/>
    </row>
    <row r="25301" spans="7:7" ht="15" customHeight="1">
      <c r="G25301" s="488"/>
    </row>
    <row r="25302" spans="7:7" ht="15" customHeight="1">
      <c r="G25302" s="488"/>
    </row>
    <row r="25303" spans="7:7" ht="15" customHeight="1">
      <c r="G25303" s="488"/>
    </row>
    <row r="25304" spans="7:7" ht="15" customHeight="1">
      <c r="G25304" s="488"/>
    </row>
    <row r="25305" spans="7:7" ht="15" customHeight="1">
      <c r="G25305" s="488"/>
    </row>
    <row r="25306" spans="7:7" ht="15" customHeight="1">
      <c r="G25306" s="488"/>
    </row>
    <row r="25307" spans="7:7" ht="15" customHeight="1">
      <c r="G25307" s="488"/>
    </row>
    <row r="25308" spans="7:7" ht="15" customHeight="1">
      <c r="G25308" s="488"/>
    </row>
    <row r="25309" spans="7:7" ht="15" customHeight="1">
      <c r="G25309" s="488"/>
    </row>
    <row r="25310" spans="7:7" ht="15" customHeight="1">
      <c r="G25310" s="488"/>
    </row>
    <row r="25311" spans="7:7" ht="15" customHeight="1">
      <c r="G25311" s="488"/>
    </row>
    <row r="25312" spans="7:7" ht="15" customHeight="1">
      <c r="G25312" s="488"/>
    </row>
    <row r="25313" spans="7:7" ht="15" customHeight="1">
      <c r="G25313" s="488"/>
    </row>
    <row r="25314" spans="7:7" ht="15" customHeight="1">
      <c r="G25314" s="488"/>
    </row>
    <row r="25315" spans="7:7" ht="15" customHeight="1">
      <c r="G25315" s="488"/>
    </row>
    <row r="25316" spans="7:7" ht="15" customHeight="1">
      <c r="G25316" s="488"/>
    </row>
    <row r="25317" spans="7:7" ht="15" customHeight="1">
      <c r="G25317" s="488"/>
    </row>
    <row r="25318" spans="7:7" ht="15" customHeight="1">
      <c r="G25318" s="488"/>
    </row>
    <row r="25319" spans="7:7" ht="15" customHeight="1">
      <c r="G25319" s="488"/>
    </row>
    <row r="25320" spans="7:7" ht="15" customHeight="1">
      <c r="G25320" s="488"/>
    </row>
    <row r="25321" spans="7:7" ht="15" customHeight="1">
      <c r="G25321" s="488"/>
    </row>
    <row r="25322" spans="7:7" ht="15" customHeight="1">
      <c r="G25322" s="488"/>
    </row>
    <row r="25323" spans="7:7" ht="15" customHeight="1">
      <c r="G25323" s="488"/>
    </row>
    <row r="25324" spans="7:7" ht="15" customHeight="1">
      <c r="G25324" s="488"/>
    </row>
    <row r="25325" spans="7:7" ht="15" customHeight="1">
      <c r="G25325" s="488"/>
    </row>
    <row r="25326" spans="7:7" ht="15" customHeight="1">
      <c r="G25326" s="488"/>
    </row>
    <row r="25327" spans="7:7" ht="15" customHeight="1">
      <c r="G25327" s="488"/>
    </row>
    <row r="25328" spans="7:7" ht="15" customHeight="1">
      <c r="G25328" s="488"/>
    </row>
    <row r="25329" spans="7:7" ht="15" customHeight="1">
      <c r="G25329" s="488"/>
    </row>
    <row r="25330" spans="7:7" ht="15" customHeight="1">
      <c r="G25330" s="488"/>
    </row>
    <row r="25331" spans="7:7" ht="15" customHeight="1">
      <c r="G25331" s="488"/>
    </row>
    <row r="25332" spans="7:7" ht="15" customHeight="1">
      <c r="G25332" s="488"/>
    </row>
    <row r="25333" spans="7:7" ht="15" customHeight="1">
      <c r="G25333" s="488"/>
    </row>
    <row r="25334" spans="7:7" ht="15" customHeight="1">
      <c r="G25334" s="488"/>
    </row>
    <row r="25335" spans="7:7" ht="15" customHeight="1">
      <c r="G25335" s="488"/>
    </row>
    <row r="25336" spans="7:7" ht="15" customHeight="1">
      <c r="G25336" s="488"/>
    </row>
    <row r="25337" spans="7:7" ht="15" customHeight="1">
      <c r="G25337" s="488"/>
    </row>
    <row r="25338" spans="7:7" ht="15" customHeight="1">
      <c r="G25338" s="488"/>
    </row>
    <row r="25339" spans="7:7" ht="15" customHeight="1">
      <c r="G25339" s="488"/>
    </row>
    <row r="25340" spans="7:7" ht="15" customHeight="1">
      <c r="G25340" s="488"/>
    </row>
    <row r="25341" spans="7:7" ht="15" customHeight="1">
      <c r="G25341" s="488"/>
    </row>
    <row r="25342" spans="7:7" ht="15" customHeight="1">
      <c r="G25342" s="488"/>
    </row>
    <row r="25343" spans="7:7" ht="15" customHeight="1">
      <c r="G25343" s="488"/>
    </row>
    <row r="25344" spans="7:7" ht="15" customHeight="1">
      <c r="G25344" s="488"/>
    </row>
    <row r="25345" spans="7:7" ht="15" customHeight="1">
      <c r="G25345" s="488"/>
    </row>
    <row r="25346" spans="7:7" ht="15" customHeight="1">
      <c r="G25346" s="488"/>
    </row>
    <row r="25347" spans="7:7" ht="15" customHeight="1">
      <c r="G25347" s="488"/>
    </row>
    <row r="25348" spans="7:7" ht="15" customHeight="1">
      <c r="G25348" s="488"/>
    </row>
    <row r="25349" spans="7:7" ht="15" customHeight="1">
      <c r="G25349" s="488"/>
    </row>
    <row r="25350" spans="7:7" ht="15" customHeight="1">
      <c r="G25350" s="488"/>
    </row>
    <row r="25351" spans="7:7" ht="15" customHeight="1">
      <c r="G25351" s="488"/>
    </row>
    <row r="25352" spans="7:7" ht="15" customHeight="1">
      <c r="G25352" s="488"/>
    </row>
    <row r="25353" spans="7:7" ht="15" customHeight="1">
      <c r="G25353" s="488"/>
    </row>
    <row r="25354" spans="7:7" ht="15" customHeight="1">
      <c r="G25354" s="488"/>
    </row>
    <row r="25355" spans="7:7" ht="15" customHeight="1">
      <c r="G25355" s="488"/>
    </row>
    <row r="25356" spans="7:7" ht="15" customHeight="1">
      <c r="G25356" s="488"/>
    </row>
    <row r="25357" spans="7:7" ht="15" customHeight="1">
      <c r="G25357" s="488"/>
    </row>
    <row r="25358" spans="7:7" ht="15" customHeight="1">
      <c r="G25358" s="488"/>
    </row>
    <row r="25359" spans="7:7" ht="15" customHeight="1">
      <c r="G25359" s="488"/>
    </row>
    <row r="25360" spans="7:7" ht="15" customHeight="1">
      <c r="G25360" s="488"/>
    </row>
    <row r="25361" spans="7:7" ht="15" customHeight="1">
      <c r="G25361" s="488"/>
    </row>
    <row r="25362" spans="7:7" ht="15" customHeight="1">
      <c r="G25362" s="488"/>
    </row>
    <row r="25363" spans="7:7" ht="15" customHeight="1">
      <c r="G25363" s="488"/>
    </row>
    <row r="25364" spans="7:7" ht="15" customHeight="1">
      <c r="G25364" s="488"/>
    </row>
    <row r="25365" spans="7:7" ht="15" customHeight="1">
      <c r="G25365" s="488"/>
    </row>
    <row r="25366" spans="7:7" ht="15" customHeight="1">
      <c r="G25366" s="488"/>
    </row>
    <row r="25367" spans="7:7" ht="15" customHeight="1">
      <c r="G25367" s="488"/>
    </row>
    <row r="25368" spans="7:7" ht="15" customHeight="1">
      <c r="G25368" s="488"/>
    </row>
    <row r="25369" spans="7:7" ht="15" customHeight="1">
      <c r="G25369" s="488"/>
    </row>
    <row r="25370" spans="7:7" ht="15" customHeight="1">
      <c r="G25370" s="488"/>
    </row>
    <row r="25371" spans="7:7" ht="15" customHeight="1">
      <c r="G25371" s="488"/>
    </row>
    <row r="25372" spans="7:7" ht="15" customHeight="1">
      <c r="G25372" s="488"/>
    </row>
    <row r="25373" spans="7:7" ht="15" customHeight="1">
      <c r="G25373" s="488"/>
    </row>
    <row r="25374" spans="7:7" ht="15" customHeight="1">
      <c r="G25374" s="488"/>
    </row>
    <row r="25375" spans="7:7" ht="15" customHeight="1">
      <c r="G25375" s="488"/>
    </row>
    <row r="25376" spans="7:7" ht="15" customHeight="1">
      <c r="G25376" s="488"/>
    </row>
    <row r="25377" spans="7:7" ht="15" customHeight="1">
      <c r="G25377" s="488"/>
    </row>
    <row r="25378" spans="7:7" ht="15" customHeight="1">
      <c r="G25378" s="488"/>
    </row>
    <row r="25379" spans="7:7" ht="15" customHeight="1">
      <c r="G25379" s="488"/>
    </row>
    <row r="25380" spans="7:7" ht="15" customHeight="1">
      <c r="G25380" s="488"/>
    </row>
    <row r="25381" spans="7:7" ht="15" customHeight="1">
      <c r="G25381" s="488"/>
    </row>
    <row r="25382" spans="7:7" ht="15" customHeight="1">
      <c r="G25382" s="488"/>
    </row>
    <row r="25383" spans="7:7" ht="15" customHeight="1">
      <c r="G25383" s="488"/>
    </row>
    <row r="25384" spans="7:7" ht="15" customHeight="1">
      <c r="G25384" s="488"/>
    </row>
    <row r="25385" spans="7:7" ht="15" customHeight="1">
      <c r="G25385" s="488"/>
    </row>
    <row r="25386" spans="7:7" ht="15" customHeight="1">
      <c r="G25386" s="488"/>
    </row>
    <row r="25387" spans="7:7" ht="15" customHeight="1">
      <c r="G25387" s="488"/>
    </row>
    <row r="25388" spans="7:7" ht="15" customHeight="1">
      <c r="G25388" s="488"/>
    </row>
    <row r="25389" spans="7:7" ht="15" customHeight="1">
      <c r="G25389" s="488"/>
    </row>
    <row r="25390" spans="7:7" ht="15" customHeight="1">
      <c r="G25390" s="488"/>
    </row>
    <row r="25391" spans="7:7" ht="15" customHeight="1">
      <c r="G25391" s="488"/>
    </row>
    <row r="25392" spans="7:7" ht="15" customHeight="1">
      <c r="G25392" s="488"/>
    </row>
    <row r="25393" spans="7:7" ht="15" customHeight="1">
      <c r="G25393" s="488"/>
    </row>
    <row r="25394" spans="7:7" ht="15" customHeight="1">
      <c r="G25394" s="488"/>
    </row>
    <row r="25395" spans="7:7" ht="15" customHeight="1">
      <c r="G25395" s="488"/>
    </row>
    <row r="25396" spans="7:7" ht="15" customHeight="1">
      <c r="G25396" s="488"/>
    </row>
    <row r="25397" spans="7:7" ht="15" customHeight="1">
      <c r="G25397" s="488"/>
    </row>
    <row r="25398" spans="7:7" ht="15" customHeight="1">
      <c r="G25398" s="488"/>
    </row>
    <row r="25399" spans="7:7" ht="15" customHeight="1">
      <c r="G25399" s="488"/>
    </row>
    <row r="25400" spans="7:7" ht="15" customHeight="1">
      <c r="G25400" s="488"/>
    </row>
    <row r="25401" spans="7:7" ht="15" customHeight="1">
      <c r="G25401" s="488"/>
    </row>
    <row r="25402" spans="7:7" ht="15" customHeight="1">
      <c r="G25402" s="488"/>
    </row>
    <row r="25403" spans="7:7" ht="15" customHeight="1">
      <c r="G25403" s="488"/>
    </row>
    <row r="25404" spans="7:7" ht="15" customHeight="1">
      <c r="G25404" s="488"/>
    </row>
    <row r="25405" spans="7:7" ht="15" customHeight="1">
      <c r="G25405" s="488"/>
    </row>
    <row r="25406" spans="7:7" ht="15" customHeight="1">
      <c r="G25406" s="488"/>
    </row>
    <row r="25407" spans="7:7" ht="15" customHeight="1">
      <c r="G25407" s="488"/>
    </row>
    <row r="25408" spans="7:7" ht="15" customHeight="1">
      <c r="G25408" s="488"/>
    </row>
    <row r="25409" spans="7:7" ht="15" customHeight="1">
      <c r="G25409" s="488"/>
    </row>
    <row r="25410" spans="7:7" ht="15" customHeight="1">
      <c r="G25410" s="488"/>
    </row>
    <row r="25411" spans="7:7" ht="15" customHeight="1">
      <c r="G25411" s="488"/>
    </row>
    <row r="25412" spans="7:7" ht="15" customHeight="1">
      <c r="G25412" s="488"/>
    </row>
    <row r="25413" spans="7:7" ht="15" customHeight="1">
      <c r="G25413" s="488"/>
    </row>
    <row r="25414" spans="7:7" ht="15" customHeight="1">
      <c r="G25414" s="488"/>
    </row>
    <row r="25415" spans="7:7" ht="15" customHeight="1">
      <c r="G25415" s="488"/>
    </row>
    <row r="25416" spans="7:7" ht="15" customHeight="1">
      <c r="G25416" s="488"/>
    </row>
    <row r="25417" spans="7:7" ht="15" customHeight="1">
      <c r="G25417" s="488"/>
    </row>
    <row r="25418" spans="7:7" ht="15" customHeight="1">
      <c r="G25418" s="488"/>
    </row>
    <row r="25419" spans="7:7" ht="15" customHeight="1">
      <c r="G25419" s="488"/>
    </row>
    <row r="25420" spans="7:7" ht="15" customHeight="1">
      <c r="G25420" s="488"/>
    </row>
    <row r="25421" spans="7:7" ht="15" customHeight="1">
      <c r="G25421" s="488"/>
    </row>
    <row r="25422" spans="7:7" ht="15" customHeight="1">
      <c r="G25422" s="488"/>
    </row>
    <row r="25423" spans="7:7" ht="15" customHeight="1">
      <c r="G25423" s="488"/>
    </row>
    <row r="25424" spans="7:7" ht="15" customHeight="1">
      <c r="G25424" s="488"/>
    </row>
    <row r="25425" spans="7:7" ht="15" customHeight="1">
      <c r="G25425" s="488"/>
    </row>
    <row r="25426" spans="7:7" ht="15" customHeight="1">
      <c r="G25426" s="488"/>
    </row>
    <row r="25427" spans="7:7" ht="15" customHeight="1">
      <c r="G25427" s="488"/>
    </row>
    <row r="25428" spans="7:7" ht="15" customHeight="1">
      <c r="G25428" s="488"/>
    </row>
    <row r="25429" spans="7:7" ht="15" customHeight="1">
      <c r="G25429" s="488"/>
    </row>
    <row r="25430" spans="7:7" ht="15" customHeight="1">
      <c r="G25430" s="488"/>
    </row>
    <row r="25431" spans="7:7" ht="15" customHeight="1">
      <c r="G25431" s="488"/>
    </row>
    <row r="25432" spans="7:7" ht="15" customHeight="1">
      <c r="G25432" s="488"/>
    </row>
    <row r="25433" spans="7:7" ht="15" customHeight="1">
      <c r="G25433" s="488"/>
    </row>
    <row r="25434" spans="7:7" ht="15" customHeight="1">
      <c r="G25434" s="488"/>
    </row>
    <row r="25435" spans="7:7" ht="15" customHeight="1">
      <c r="G25435" s="488"/>
    </row>
    <row r="25436" spans="7:7" ht="15" customHeight="1">
      <c r="G25436" s="488"/>
    </row>
    <row r="25437" spans="7:7" ht="15" customHeight="1">
      <c r="G25437" s="488"/>
    </row>
    <row r="25438" spans="7:7" ht="15" customHeight="1">
      <c r="G25438" s="488"/>
    </row>
    <row r="25439" spans="7:7" ht="15" customHeight="1">
      <c r="G25439" s="488"/>
    </row>
    <row r="25440" spans="7:7" ht="15" customHeight="1">
      <c r="G25440" s="488"/>
    </row>
    <row r="25441" spans="7:7" ht="15" customHeight="1">
      <c r="G25441" s="488"/>
    </row>
    <row r="25442" spans="7:7" ht="15" customHeight="1">
      <c r="G25442" s="488"/>
    </row>
    <row r="25443" spans="7:7" ht="15" customHeight="1">
      <c r="G25443" s="488"/>
    </row>
    <row r="25444" spans="7:7" ht="15" customHeight="1">
      <c r="G25444" s="488"/>
    </row>
    <row r="25445" spans="7:7" ht="15" customHeight="1">
      <c r="G25445" s="488"/>
    </row>
    <row r="25446" spans="7:7" ht="15" customHeight="1">
      <c r="G25446" s="488"/>
    </row>
    <row r="25447" spans="7:7" ht="15" customHeight="1">
      <c r="G25447" s="488"/>
    </row>
    <row r="25448" spans="7:7" ht="15" customHeight="1">
      <c r="G25448" s="488"/>
    </row>
    <row r="25449" spans="7:7" ht="15" customHeight="1">
      <c r="G25449" s="488"/>
    </row>
    <row r="25450" spans="7:7" ht="15" customHeight="1">
      <c r="G25450" s="488"/>
    </row>
    <row r="25451" spans="7:7" ht="15" customHeight="1">
      <c r="G25451" s="488"/>
    </row>
    <row r="25452" spans="7:7" ht="15" customHeight="1">
      <c r="G25452" s="488"/>
    </row>
    <row r="25453" spans="7:7" ht="15" customHeight="1">
      <c r="G25453" s="488"/>
    </row>
    <row r="25454" spans="7:7" ht="15" customHeight="1">
      <c r="G25454" s="488"/>
    </row>
    <row r="25455" spans="7:7" ht="15" customHeight="1">
      <c r="G25455" s="488"/>
    </row>
    <row r="25456" spans="7:7" ht="15" customHeight="1">
      <c r="G25456" s="488"/>
    </row>
    <row r="25457" spans="7:7" ht="15" customHeight="1">
      <c r="G25457" s="488"/>
    </row>
    <row r="25458" spans="7:7" ht="15" customHeight="1">
      <c r="G25458" s="488"/>
    </row>
    <row r="25459" spans="7:7" ht="15" customHeight="1">
      <c r="G25459" s="488"/>
    </row>
    <row r="25460" spans="7:7" ht="15" customHeight="1">
      <c r="G25460" s="488"/>
    </row>
    <row r="25461" spans="7:7" ht="15" customHeight="1">
      <c r="G25461" s="488"/>
    </row>
    <row r="25462" spans="7:7" ht="15" customHeight="1">
      <c r="G25462" s="488"/>
    </row>
    <row r="25463" spans="7:7" ht="15" customHeight="1">
      <c r="G25463" s="488"/>
    </row>
    <row r="25464" spans="7:7" ht="15" customHeight="1">
      <c r="G25464" s="488"/>
    </row>
    <row r="25465" spans="7:7" ht="15" customHeight="1">
      <c r="G25465" s="488"/>
    </row>
    <row r="25466" spans="7:7" ht="15" customHeight="1">
      <c r="G25466" s="488"/>
    </row>
    <row r="25467" spans="7:7" ht="15" customHeight="1">
      <c r="G25467" s="488"/>
    </row>
    <row r="25468" spans="7:7" ht="15" customHeight="1">
      <c r="G25468" s="488"/>
    </row>
    <row r="25469" spans="7:7" ht="15" customHeight="1">
      <c r="G25469" s="488"/>
    </row>
    <row r="25470" spans="7:7" ht="15" customHeight="1">
      <c r="G25470" s="488"/>
    </row>
    <row r="25471" spans="7:7" ht="15" customHeight="1">
      <c r="G25471" s="488"/>
    </row>
    <row r="25472" spans="7:7" ht="15" customHeight="1">
      <c r="G25472" s="488"/>
    </row>
    <row r="25473" spans="7:7" ht="15" customHeight="1">
      <c r="G25473" s="488"/>
    </row>
    <row r="25474" spans="7:7" ht="15" customHeight="1">
      <c r="G25474" s="488"/>
    </row>
    <row r="25475" spans="7:7" ht="15" customHeight="1">
      <c r="G25475" s="488"/>
    </row>
    <row r="25476" spans="7:7" ht="15" customHeight="1">
      <c r="G25476" s="488"/>
    </row>
    <row r="25477" spans="7:7" ht="15" customHeight="1">
      <c r="G25477" s="488"/>
    </row>
    <row r="25478" spans="7:7" ht="15" customHeight="1">
      <c r="G25478" s="488"/>
    </row>
    <row r="25479" spans="7:7" ht="15" customHeight="1">
      <c r="G25479" s="488"/>
    </row>
    <row r="25480" spans="7:7" ht="15" customHeight="1">
      <c r="G25480" s="488"/>
    </row>
    <row r="25481" spans="7:7" ht="15" customHeight="1">
      <c r="G25481" s="488"/>
    </row>
    <row r="25482" spans="7:7" ht="15" customHeight="1">
      <c r="G25482" s="488"/>
    </row>
    <row r="25483" spans="7:7" ht="15" customHeight="1">
      <c r="G25483" s="488"/>
    </row>
    <row r="25484" spans="7:7" ht="15" customHeight="1">
      <c r="G25484" s="488"/>
    </row>
    <row r="25485" spans="7:7" ht="15" customHeight="1">
      <c r="G25485" s="488"/>
    </row>
    <row r="25486" spans="7:7" ht="15" customHeight="1">
      <c r="G25486" s="488"/>
    </row>
    <row r="25487" spans="7:7" ht="15" customHeight="1">
      <c r="G25487" s="488"/>
    </row>
    <row r="25488" spans="7:7" ht="15" customHeight="1">
      <c r="G25488" s="488"/>
    </row>
    <row r="25489" spans="7:7" ht="15" customHeight="1">
      <c r="G25489" s="488"/>
    </row>
    <row r="25490" spans="7:7" ht="15" customHeight="1">
      <c r="G25490" s="488"/>
    </row>
    <row r="25491" spans="7:7" ht="15" customHeight="1">
      <c r="G25491" s="488"/>
    </row>
    <row r="25492" spans="7:7" ht="15" customHeight="1">
      <c r="G25492" s="488"/>
    </row>
    <row r="25493" spans="7:7" ht="15" customHeight="1">
      <c r="G25493" s="488"/>
    </row>
    <row r="25494" spans="7:7" ht="15" customHeight="1">
      <c r="G25494" s="488"/>
    </row>
    <row r="25495" spans="7:7" ht="15" customHeight="1">
      <c r="G25495" s="488"/>
    </row>
    <row r="25496" spans="7:7" ht="15" customHeight="1">
      <c r="G25496" s="488"/>
    </row>
    <row r="25497" spans="7:7" ht="15" customHeight="1">
      <c r="G25497" s="488"/>
    </row>
    <row r="25498" spans="7:7" ht="15" customHeight="1">
      <c r="G25498" s="488"/>
    </row>
    <row r="25499" spans="7:7" ht="15" customHeight="1">
      <c r="G25499" s="488"/>
    </row>
    <row r="25500" spans="7:7" ht="15" customHeight="1">
      <c r="G25500" s="488"/>
    </row>
    <row r="25501" spans="7:7" ht="15" customHeight="1">
      <c r="G25501" s="488"/>
    </row>
    <row r="25502" spans="7:7" ht="15" customHeight="1">
      <c r="G25502" s="488"/>
    </row>
    <row r="25503" spans="7:7" ht="15" customHeight="1">
      <c r="G25503" s="488"/>
    </row>
    <row r="25504" spans="7:7" ht="15" customHeight="1">
      <c r="G25504" s="488"/>
    </row>
    <row r="25505" spans="7:7" ht="15" customHeight="1">
      <c r="G25505" s="488"/>
    </row>
    <row r="25506" spans="7:7" ht="15" customHeight="1">
      <c r="G25506" s="488"/>
    </row>
    <row r="25507" spans="7:7" ht="15" customHeight="1">
      <c r="G25507" s="488"/>
    </row>
    <row r="25508" spans="7:7" ht="15" customHeight="1">
      <c r="G25508" s="488"/>
    </row>
    <row r="25509" spans="7:7" ht="15" customHeight="1">
      <c r="G25509" s="488"/>
    </row>
    <row r="25510" spans="7:7" ht="15" customHeight="1">
      <c r="G25510" s="488"/>
    </row>
    <row r="25511" spans="7:7" ht="15" customHeight="1">
      <c r="G25511" s="488"/>
    </row>
    <row r="25512" spans="7:7" ht="15" customHeight="1">
      <c r="G25512" s="488"/>
    </row>
    <row r="25513" spans="7:7" ht="15" customHeight="1">
      <c r="G25513" s="488"/>
    </row>
    <row r="25514" spans="7:7" ht="15" customHeight="1">
      <c r="G25514" s="488"/>
    </row>
    <row r="25515" spans="7:7" ht="15" customHeight="1">
      <c r="G25515" s="488"/>
    </row>
    <row r="25516" spans="7:7" ht="15" customHeight="1">
      <c r="G25516" s="488"/>
    </row>
    <row r="25517" spans="7:7" ht="15" customHeight="1">
      <c r="G25517" s="488"/>
    </row>
    <row r="25518" spans="7:7" ht="15" customHeight="1">
      <c r="G25518" s="488"/>
    </row>
    <row r="25519" spans="7:7" ht="15" customHeight="1">
      <c r="G25519" s="488"/>
    </row>
    <row r="25520" spans="7:7" ht="15" customHeight="1">
      <c r="G25520" s="488"/>
    </row>
    <row r="25521" spans="7:7" ht="15" customHeight="1">
      <c r="G25521" s="488"/>
    </row>
    <row r="25522" spans="7:7" ht="15" customHeight="1">
      <c r="G25522" s="488"/>
    </row>
    <row r="25523" spans="7:7" ht="15" customHeight="1">
      <c r="G25523" s="488"/>
    </row>
    <row r="25524" spans="7:7" ht="15" customHeight="1">
      <c r="G25524" s="488"/>
    </row>
    <row r="25525" spans="7:7" ht="15" customHeight="1">
      <c r="G25525" s="488"/>
    </row>
    <row r="25526" spans="7:7" ht="15" customHeight="1">
      <c r="G25526" s="488"/>
    </row>
    <row r="25527" spans="7:7" ht="15" customHeight="1">
      <c r="G25527" s="488"/>
    </row>
    <row r="25528" spans="7:7" ht="15" customHeight="1">
      <c r="G25528" s="488"/>
    </row>
    <row r="25529" spans="7:7" ht="15" customHeight="1">
      <c r="G25529" s="488"/>
    </row>
    <row r="25530" spans="7:7" ht="15" customHeight="1">
      <c r="G25530" s="488"/>
    </row>
    <row r="25531" spans="7:7" ht="15" customHeight="1">
      <c r="G25531" s="488"/>
    </row>
    <row r="25532" spans="7:7" ht="15" customHeight="1">
      <c r="G25532" s="488"/>
    </row>
    <row r="25533" spans="7:7" ht="15" customHeight="1">
      <c r="G25533" s="488"/>
    </row>
    <row r="25534" spans="7:7" ht="15" customHeight="1">
      <c r="G25534" s="488"/>
    </row>
    <row r="25535" spans="7:7" ht="15" customHeight="1">
      <c r="G25535" s="488"/>
    </row>
    <row r="25536" spans="7:7" ht="15" customHeight="1">
      <c r="G25536" s="488"/>
    </row>
    <row r="25537" spans="7:7" ht="15" customHeight="1">
      <c r="G25537" s="488"/>
    </row>
    <row r="25538" spans="7:7" ht="15" customHeight="1">
      <c r="G25538" s="488"/>
    </row>
    <row r="25539" spans="7:7" ht="15" customHeight="1">
      <c r="G25539" s="488"/>
    </row>
    <row r="25540" spans="7:7" ht="15" customHeight="1">
      <c r="G25540" s="488"/>
    </row>
    <row r="25541" spans="7:7" ht="15" customHeight="1">
      <c r="G25541" s="488"/>
    </row>
    <row r="25542" spans="7:7" ht="15" customHeight="1">
      <c r="G25542" s="488"/>
    </row>
    <row r="25543" spans="7:7" ht="15" customHeight="1">
      <c r="G25543" s="488"/>
    </row>
    <row r="25544" spans="7:7" ht="15" customHeight="1">
      <c r="G25544" s="488"/>
    </row>
    <row r="25545" spans="7:7" ht="15" customHeight="1">
      <c r="G25545" s="488"/>
    </row>
    <row r="25546" spans="7:7" ht="15" customHeight="1">
      <c r="G25546" s="488"/>
    </row>
    <row r="25547" spans="7:7" ht="15" customHeight="1">
      <c r="G25547" s="488"/>
    </row>
    <row r="25548" spans="7:7" ht="15" customHeight="1">
      <c r="G25548" s="488"/>
    </row>
    <row r="25549" spans="7:7" ht="15" customHeight="1">
      <c r="G25549" s="488"/>
    </row>
    <row r="25550" spans="7:7" ht="15" customHeight="1">
      <c r="G25550" s="488"/>
    </row>
    <row r="25551" spans="7:7" ht="15" customHeight="1">
      <c r="G25551" s="488"/>
    </row>
    <row r="25552" spans="7:7" ht="15" customHeight="1">
      <c r="G25552" s="488"/>
    </row>
    <row r="25553" spans="7:7" ht="15" customHeight="1">
      <c r="G25553" s="488"/>
    </row>
    <row r="25554" spans="7:7" ht="15" customHeight="1">
      <c r="G25554" s="488"/>
    </row>
    <row r="25555" spans="7:7" ht="15" customHeight="1">
      <c r="G25555" s="488"/>
    </row>
    <row r="25556" spans="7:7" ht="15" customHeight="1">
      <c r="G25556" s="488"/>
    </row>
    <row r="25557" spans="7:7" ht="15" customHeight="1">
      <c r="G25557" s="488"/>
    </row>
    <row r="25558" spans="7:7" ht="15" customHeight="1">
      <c r="G25558" s="488"/>
    </row>
    <row r="25559" spans="7:7" ht="15" customHeight="1">
      <c r="G25559" s="488"/>
    </row>
    <row r="25560" spans="7:7" ht="15" customHeight="1">
      <c r="G25560" s="488"/>
    </row>
    <row r="25561" spans="7:7" ht="15" customHeight="1">
      <c r="G25561" s="488"/>
    </row>
    <row r="25562" spans="7:7" ht="15" customHeight="1">
      <c r="G25562" s="488"/>
    </row>
    <row r="25563" spans="7:7" ht="15" customHeight="1">
      <c r="G25563" s="488"/>
    </row>
    <row r="25564" spans="7:7" ht="15" customHeight="1">
      <c r="G25564" s="488"/>
    </row>
    <row r="25565" spans="7:7" ht="15" customHeight="1">
      <c r="G25565" s="488"/>
    </row>
    <row r="25566" spans="7:7" ht="15" customHeight="1">
      <c r="G25566" s="488"/>
    </row>
    <row r="25567" spans="7:7" ht="15" customHeight="1">
      <c r="G25567" s="488"/>
    </row>
    <row r="25568" spans="7:7" ht="15" customHeight="1">
      <c r="G25568" s="488"/>
    </row>
    <row r="25569" spans="7:7" ht="15" customHeight="1">
      <c r="G25569" s="488"/>
    </row>
    <row r="25570" spans="7:7" ht="15" customHeight="1">
      <c r="G25570" s="488"/>
    </row>
    <row r="25571" spans="7:7" ht="15" customHeight="1">
      <c r="G25571" s="488"/>
    </row>
    <row r="25572" spans="7:7" ht="15" customHeight="1">
      <c r="G25572" s="488"/>
    </row>
    <row r="25573" spans="7:7" ht="15" customHeight="1">
      <c r="G25573" s="488"/>
    </row>
    <row r="25574" spans="7:7" ht="15" customHeight="1">
      <c r="G25574" s="488"/>
    </row>
    <row r="25575" spans="7:7" ht="15" customHeight="1">
      <c r="G25575" s="488"/>
    </row>
    <row r="25576" spans="7:7" ht="15" customHeight="1">
      <c r="G25576" s="488"/>
    </row>
    <row r="25577" spans="7:7" ht="15" customHeight="1">
      <c r="G25577" s="488"/>
    </row>
    <row r="25578" spans="7:7" ht="15" customHeight="1">
      <c r="G25578" s="488"/>
    </row>
    <row r="25579" spans="7:7" ht="15" customHeight="1">
      <c r="G25579" s="488"/>
    </row>
    <row r="25580" spans="7:7" ht="15" customHeight="1">
      <c r="G25580" s="488"/>
    </row>
    <row r="25581" spans="7:7" ht="15" customHeight="1">
      <c r="G25581" s="488"/>
    </row>
    <row r="25582" spans="7:7" ht="15" customHeight="1">
      <c r="G25582" s="488"/>
    </row>
    <row r="25583" spans="7:7" ht="15" customHeight="1">
      <c r="G25583" s="488"/>
    </row>
    <row r="25584" spans="7:7" ht="15" customHeight="1">
      <c r="G25584" s="488"/>
    </row>
    <row r="25585" spans="7:7" ht="15" customHeight="1">
      <c r="G25585" s="488"/>
    </row>
    <row r="25586" spans="7:7" ht="15" customHeight="1">
      <c r="G25586" s="488"/>
    </row>
    <row r="25587" spans="7:7" ht="15" customHeight="1">
      <c r="G25587" s="488"/>
    </row>
    <row r="25588" spans="7:7" ht="15" customHeight="1">
      <c r="G25588" s="488"/>
    </row>
    <row r="25589" spans="7:7" ht="15" customHeight="1">
      <c r="G25589" s="488"/>
    </row>
    <row r="25590" spans="7:7" ht="15" customHeight="1">
      <c r="G25590" s="488"/>
    </row>
    <row r="25591" spans="7:7" ht="15" customHeight="1">
      <c r="G25591" s="488"/>
    </row>
    <row r="25592" spans="7:7" ht="15" customHeight="1">
      <c r="G25592" s="488"/>
    </row>
    <row r="25593" spans="7:7" ht="15" customHeight="1">
      <c r="G25593" s="488"/>
    </row>
    <row r="25594" spans="7:7" ht="15" customHeight="1">
      <c r="G25594" s="488"/>
    </row>
    <row r="25595" spans="7:7" ht="15" customHeight="1">
      <c r="G25595" s="488"/>
    </row>
    <row r="25596" spans="7:7" ht="15" customHeight="1">
      <c r="G25596" s="488"/>
    </row>
    <row r="25597" spans="7:7" ht="15" customHeight="1">
      <c r="G25597" s="488"/>
    </row>
    <row r="25598" spans="7:7" ht="15" customHeight="1">
      <c r="G25598" s="488"/>
    </row>
    <row r="25599" spans="7:7" ht="15" customHeight="1">
      <c r="G25599" s="488"/>
    </row>
    <row r="25600" spans="7:7" ht="15" customHeight="1">
      <c r="G25600" s="488"/>
    </row>
    <row r="25601" spans="7:7" ht="15" customHeight="1">
      <c r="G25601" s="488"/>
    </row>
    <row r="25602" spans="7:7" ht="15" customHeight="1">
      <c r="G25602" s="488"/>
    </row>
    <row r="25603" spans="7:7" ht="15" customHeight="1">
      <c r="G25603" s="488"/>
    </row>
    <row r="25604" spans="7:7" ht="15" customHeight="1">
      <c r="G25604" s="488"/>
    </row>
    <row r="25605" spans="7:7" ht="15" customHeight="1">
      <c r="G25605" s="488"/>
    </row>
    <row r="25606" spans="7:7" ht="15" customHeight="1">
      <c r="G25606" s="488"/>
    </row>
    <row r="25607" spans="7:7" ht="15" customHeight="1">
      <c r="G25607" s="488"/>
    </row>
    <row r="25608" spans="7:7" ht="15" customHeight="1">
      <c r="G25608" s="488"/>
    </row>
    <row r="25609" spans="7:7" ht="15" customHeight="1">
      <c r="G25609" s="488"/>
    </row>
    <row r="25610" spans="7:7" ht="15" customHeight="1">
      <c r="G25610" s="488"/>
    </row>
    <row r="25611" spans="7:7" ht="15" customHeight="1">
      <c r="G25611" s="488"/>
    </row>
    <row r="25612" spans="7:7" ht="15" customHeight="1">
      <c r="G25612" s="488"/>
    </row>
    <row r="25613" spans="7:7" ht="15" customHeight="1">
      <c r="G25613" s="488"/>
    </row>
    <row r="25614" spans="7:7" ht="15" customHeight="1">
      <c r="G25614" s="488"/>
    </row>
    <row r="25615" spans="7:7" ht="15" customHeight="1">
      <c r="G25615" s="488"/>
    </row>
    <row r="25616" spans="7:7" ht="15" customHeight="1">
      <c r="G25616" s="488"/>
    </row>
    <row r="25617" spans="7:7" ht="15" customHeight="1">
      <c r="G25617" s="488"/>
    </row>
    <row r="25618" spans="7:7" ht="15" customHeight="1">
      <c r="G25618" s="488"/>
    </row>
    <row r="25619" spans="7:7" ht="15" customHeight="1">
      <c r="G25619" s="488"/>
    </row>
    <row r="25620" spans="7:7" ht="15" customHeight="1">
      <c r="G25620" s="488"/>
    </row>
    <row r="25621" spans="7:7" ht="15" customHeight="1">
      <c r="G25621" s="488"/>
    </row>
    <row r="25622" spans="7:7" ht="15" customHeight="1">
      <c r="G25622" s="488"/>
    </row>
    <row r="25623" spans="7:7" ht="15" customHeight="1">
      <c r="G25623" s="488"/>
    </row>
    <row r="25624" spans="7:7" ht="15" customHeight="1">
      <c r="G25624" s="488"/>
    </row>
    <row r="25625" spans="7:7" ht="15" customHeight="1">
      <c r="G25625" s="488"/>
    </row>
    <row r="25626" spans="7:7" ht="15" customHeight="1">
      <c r="G25626" s="488"/>
    </row>
    <row r="25627" spans="7:7" ht="15" customHeight="1">
      <c r="G25627" s="488"/>
    </row>
    <row r="25628" spans="7:7" ht="15" customHeight="1">
      <c r="G25628" s="488"/>
    </row>
    <row r="25629" spans="7:7" ht="15" customHeight="1">
      <c r="G25629" s="488"/>
    </row>
    <row r="25630" spans="7:7" ht="15" customHeight="1">
      <c r="G25630" s="488"/>
    </row>
    <row r="25631" spans="7:7" ht="15" customHeight="1">
      <c r="G25631" s="488"/>
    </row>
    <row r="25632" spans="7:7" ht="15" customHeight="1">
      <c r="G25632" s="488"/>
    </row>
    <row r="25633" spans="7:7" ht="15" customHeight="1">
      <c r="G25633" s="488"/>
    </row>
    <row r="25634" spans="7:7" ht="15" customHeight="1">
      <c r="G25634" s="488"/>
    </row>
    <row r="25635" spans="7:7" ht="15" customHeight="1">
      <c r="G25635" s="488"/>
    </row>
    <row r="25636" spans="7:7" ht="15" customHeight="1">
      <c r="G25636" s="488"/>
    </row>
    <row r="25637" spans="7:7" ht="15" customHeight="1">
      <c r="G25637" s="488"/>
    </row>
    <row r="25638" spans="7:7" ht="15" customHeight="1">
      <c r="G25638" s="488"/>
    </row>
    <row r="25639" spans="7:7" ht="15" customHeight="1">
      <c r="G25639" s="488"/>
    </row>
    <row r="25640" spans="7:7" ht="15" customHeight="1">
      <c r="G25640" s="488"/>
    </row>
    <row r="25641" spans="7:7" ht="15" customHeight="1">
      <c r="G25641" s="488"/>
    </row>
    <row r="25642" spans="7:7" ht="15" customHeight="1">
      <c r="G25642" s="488"/>
    </row>
    <row r="25643" spans="7:7" ht="15" customHeight="1">
      <c r="G25643" s="488"/>
    </row>
    <row r="25644" spans="7:7" ht="15" customHeight="1">
      <c r="G25644" s="488"/>
    </row>
    <row r="25645" spans="7:7" ht="15" customHeight="1">
      <c r="G25645" s="488"/>
    </row>
    <row r="25646" spans="7:7" ht="15" customHeight="1">
      <c r="G25646" s="488"/>
    </row>
    <row r="25647" spans="7:7" ht="15" customHeight="1">
      <c r="G25647" s="488"/>
    </row>
    <row r="25648" spans="7:7" ht="15" customHeight="1">
      <c r="G25648" s="488"/>
    </row>
    <row r="25649" spans="7:7" ht="15" customHeight="1">
      <c r="G25649" s="488"/>
    </row>
    <row r="25650" spans="7:7" ht="15" customHeight="1">
      <c r="G25650" s="488"/>
    </row>
    <row r="25651" spans="7:7" ht="15" customHeight="1">
      <c r="G25651" s="488"/>
    </row>
    <row r="25652" spans="7:7" ht="15" customHeight="1">
      <c r="G25652" s="488"/>
    </row>
    <row r="25653" spans="7:7" ht="15" customHeight="1">
      <c r="G25653" s="488"/>
    </row>
    <row r="25654" spans="7:7" ht="15" customHeight="1">
      <c r="G25654" s="488"/>
    </row>
    <row r="25655" spans="7:7" ht="15" customHeight="1">
      <c r="G25655" s="488"/>
    </row>
    <row r="25656" spans="7:7" ht="15" customHeight="1">
      <c r="G25656" s="488"/>
    </row>
    <row r="25657" spans="7:7" ht="15" customHeight="1">
      <c r="G25657" s="488"/>
    </row>
    <row r="25658" spans="7:7" ht="15" customHeight="1">
      <c r="G25658" s="488"/>
    </row>
    <row r="25659" spans="7:7" ht="15" customHeight="1">
      <c r="G25659" s="488"/>
    </row>
    <row r="25660" spans="7:7" ht="15" customHeight="1">
      <c r="G25660" s="488"/>
    </row>
    <row r="25661" spans="7:7" ht="15" customHeight="1">
      <c r="G25661" s="488"/>
    </row>
    <row r="25662" spans="7:7" ht="15" customHeight="1">
      <c r="G25662" s="488"/>
    </row>
    <row r="25663" spans="7:7" ht="15" customHeight="1">
      <c r="G25663" s="488"/>
    </row>
    <row r="25664" spans="7:7" ht="15" customHeight="1">
      <c r="G25664" s="488"/>
    </row>
    <row r="25665" spans="7:7" ht="15" customHeight="1">
      <c r="G25665" s="488"/>
    </row>
    <row r="25666" spans="7:7" ht="15" customHeight="1">
      <c r="G25666" s="488"/>
    </row>
    <row r="25667" spans="7:7" ht="15" customHeight="1">
      <c r="G25667" s="488"/>
    </row>
    <row r="25668" spans="7:7" ht="15" customHeight="1">
      <c r="G25668" s="488"/>
    </row>
    <row r="25669" spans="7:7" ht="15" customHeight="1">
      <c r="G25669" s="488"/>
    </row>
    <row r="25670" spans="7:7" ht="15" customHeight="1">
      <c r="G25670" s="488"/>
    </row>
    <row r="25671" spans="7:7" ht="15" customHeight="1">
      <c r="G25671" s="488"/>
    </row>
    <row r="25672" spans="7:7" ht="15" customHeight="1">
      <c r="G25672" s="488"/>
    </row>
    <row r="25673" spans="7:7" ht="15" customHeight="1">
      <c r="G25673" s="488"/>
    </row>
    <row r="25674" spans="7:7" ht="15" customHeight="1">
      <c r="G25674" s="488"/>
    </row>
    <row r="25675" spans="7:7" ht="15" customHeight="1">
      <c r="G25675" s="488"/>
    </row>
    <row r="25676" spans="7:7" ht="15" customHeight="1">
      <c r="G25676" s="488"/>
    </row>
    <row r="25677" spans="7:7" ht="15" customHeight="1">
      <c r="G25677" s="488"/>
    </row>
    <row r="25678" spans="7:7" ht="15" customHeight="1">
      <c r="G25678" s="488"/>
    </row>
    <row r="25679" spans="7:7" ht="15" customHeight="1">
      <c r="G25679" s="488"/>
    </row>
    <row r="25680" spans="7:7" ht="15" customHeight="1">
      <c r="G25680" s="488"/>
    </row>
    <row r="25681" spans="7:7" ht="15" customHeight="1">
      <c r="G25681" s="488"/>
    </row>
    <row r="25682" spans="7:7" ht="15" customHeight="1">
      <c r="G25682" s="488"/>
    </row>
    <row r="25683" spans="7:7" ht="15" customHeight="1">
      <c r="G25683" s="488"/>
    </row>
    <row r="25684" spans="7:7" ht="15" customHeight="1">
      <c r="G25684" s="488"/>
    </row>
    <row r="25685" spans="7:7" ht="15" customHeight="1">
      <c r="G25685" s="488"/>
    </row>
    <row r="25686" spans="7:7" ht="15" customHeight="1">
      <c r="G25686" s="488"/>
    </row>
    <row r="25687" spans="7:7" ht="15" customHeight="1">
      <c r="G25687" s="488"/>
    </row>
    <row r="25688" spans="7:7" ht="15" customHeight="1">
      <c r="G25688" s="488"/>
    </row>
    <row r="25689" spans="7:7" ht="15" customHeight="1">
      <c r="G25689" s="488"/>
    </row>
    <row r="25690" spans="7:7" ht="15" customHeight="1">
      <c r="G25690" s="488"/>
    </row>
    <row r="25691" spans="7:7" ht="15" customHeight="1">
      <c r="G25691" s="488"/>
    </row>
    <row r="25692" spans="7:7" ht="15" customHeight="1">
      <c r="G25692" s="488"/>
    </row>
    <row r="25693" spans="7:7" ht="15" customHeight="1">
      <c r="G25693" s="488"/>
    </row>
    <row r="25694" spans="7:7" ht="15" customHeight="1">
      <c r="G25694" s="488"/>
    </row>
    <row r="25695" spans="7:7" ht="15" customHeight="1">
      <c r="G25695" s="488"/>
    </row>
    <row r="25696" spans="7:7" ht="15" customHeight="1">
      <c r="G25696" s="488"/>
    </row>
    <row r="25697" spans="7:7" ht="15" customHeight="1">
      <c r="G25697" s="488"/>
    </row>
    <row r="25698" spans="7:7" ht="15" customHeight="1">
      <c r="G25698" s="488"/>
    </row>
    <row r="25699" spans="7:7" ht="15" customHeight="1">
      <c r="G25699" s="488"/>
    </row>
    <row r="25700" spans="7:7" ht="15" customHeight="1">
      <c r="G25700" s="488"/>
    </row>
    <row r="25701" spans="7:7" ht="15" customHeight="1">
      <c r="G25701" s="488"/>
    </row>
    <row r="25702" spans="7:7" ht="15" customHeight="1">
      <c r="G25702" s="488"/>
    </row>
    <row r="25703" spans="7:7" ht="15" customHeight="1">
      <c r="G25703" s="488"/>
    </row>
    <row r="25704" spans="7:7" ht="15" customHeight="1">
      <c r="G25704" s="488"/>
    </row>
    <row r="25705" spans="7:7" ht="15" customHeight="1">
      <c r="G25705" s="488"/>
    </row>
    <row r="25706" spans="7:7" ht="15" customHeight="1">
      <c r="G25706" s="488"/>
    </row>
    <row r="25707" spans="7:7" ht="15" customHeight="1">
      <c r="G25707" s="488"/>
    </row>
    <row r="25708" spans="7:7" ht="15" customHeight="1">
      <c r="G25708" s="488"/>
    </row>
    <row r="25709" spans="7:7" ht="15" customHeight="1">
      <c r="G25709" s="488"/>
    </row>
    <row r="25710" spans="7:7" ht="15" customHeight="1">
      <c r="G25710" s="488"/>
    </row>
    <row r="25711" spans="7:7" ht="15" customHeight="1">
      <c r="G25711" s="488"/>
    </row>
    <row r="25712" spans="7:7" ht="15" customHeight="1">
      <c r="G25712" s="488"/>
    </row>
    <row r="25713" spans="7:7" ht="15" customHeight="1">
      <c r="G25713" s="488"/>
    </row>
    <row r="25714" spans="7:7" ht="15" customHeight="1">
      <c r="G25714" s="488"/>
    </row>
    <row r="25715" spans="7:7" ht="15" customHeight="1">
      <c r="G25715" s="488"/>
    </row>
    <row r="25716" spans="7:7" ht="15" customHeight="1">
      <c r="G25716" s="488"/>
    </row>
    <row r="25717" spans="7:7" ht="15" customHeight="1">
      <c r="G25717" s="488"/>
    </row>
    <row r="25718" spans="7:7" ht="15" customHeight="1">
      <c r="G25718" s="488"/>
    </row>
    <row r="25719" spans="7:7" ht="15" customHeight="1">
      <c r="G25719" s="488"/>
    </row>
    <row r="25720" spans="7:7" ht="15" customHeight="1">
      <c r="G25720" s="488"/>
    </row>
    <row r="25721" spans="7:7" ht="15" customHeight="1">
      <c r="G25721" s="488"/>
    </row>
    <row r="25722" spans="7:7" ht="15" customHeight="1">
      <c r="G25722" s="488"/>
    </row>
    <row r="25723" spans="7:7" ht="15" customHeight="1">
      <c r="G25723" s="488"/>
    </row>
    <row r="25724" spans="7:7" ht="15" customHeight="1">
      <c r="G25724" s="488"/>
    </row>
    <row r="25725" spans="7:7" ht="15" customHeight="1">
      <c r="G25725" s="488"/>
    </row>
    <row r="25726" spans="7:7" ht="15" customHeight="1">
      <c r="G25726" s="488"/>
    </row>
    <row r="25727" spans="7:7" ht="15" customHeight="1">
      <c r="G25727" s="488"/>
    </row>
    <row r="25728" spans="7:7" ht="15" customHeight="1">
      <c r="G25728" s="488"/>
    </row>
    <row r="25729" spans="7:7" ht="15" customHeight="1">
      <c r="G25729" s="488"/>
    </row>
    <row r="25730" spans="7:7" ht="15" customHeight="1">
      <c r="G25730" s="488"/>
    </row>
    <row r="25731" spans="7:7" ht="15" customHeight="1">
      <c r="G25731" s="488"/>
    </row>
    <row r="25732" spans="7:7" ht="15" customHeight="1">
      <c r="G25732" s="488"/>
    </row>
    <row r="25733" spans="7:7" ht="15" customHeight="1">
      <c r="G25733" s="488"/>
    </row>
    <row r="25734" spans="7:7" ht="15" customHeight="1">
      <c r="G25734" s="488"/>
    </row>
    <row r="25735" spans="7:7" ht="15" customHeight="1">
      <c r="G25735" s="488"/>
    </row>
    <row r="25736" spans="7:7" ht="15" customHeight="1">
      <c r="G25736" s="488"/>
    </row>
    <row r="25737" spans="7:7" ht="15" customHeight="1">
      <c r="G25737" s="488"/>
    </row>
    <row r="25738" spans="7:7" ht="15" customHeight="1">
      <c r="G25738" s="488"/>
    </row>
    <row r="25739" spans="7:7" ht="15" customHeight="1">
      <c r="G25739" s="488"/>
    </row>
    <row r="25740" spans="7:7" ht="15" customHeight="1">
      <c r="G25740" s="488"/>
    </row>
    <row r="25741" spans="7:7" ht="15" customHeight="1">
      <c r="G25741" s="488"/>
    </row>
    <row r="25742" spans="7:7" ht="15" customHeight="1">
      <c r="G25742" s="488"/>
    </row>
    <row r="25743" spans="7:7" ht="15" customHeight="1">
      <c r="G25743" s="488"/>
    </row>
    <row r="25744" spans="7:7" ht="15" customHeight="1">
      <c r="G25744" s="488"/>
    </row>
    <row r="25745" spans="7:7" ht="15" customHeight="1">
      <c r="G25745" s="488"/>
    </row>
    <row r="25746" spans="7:7" ht="15" customHeight="1">
      <c r="G25746" s="488"/>
    </row>
    <row r="25747" spans="7:7" ht="15" customHeight="1">
      <c r="G25747" s="488"/>
    </row>
    <row r="25748" spans="7:7" ht="15" customHeight="1">
      <c r="G25748" s="488"/>
    </row>
    <row r="25749" spans="7:7" ht="15" customHeight="1">
      <c r="G25749" s="488"/>
    </row>
    <row r="25750" spans="7:7" ht="15" customHeight="1">
      <c r="G25750" s="488"/>
    </row>
    <row r="25751" spans="7:7" ht="15" customHeight="1">
      <c r="G25751" s="488"/>
    </row>
    <row r="25752" spans="7:7" ht="15" customHeight="1">
      <c r="G25752" s="488"/>
    </row>
    <row r="25753" spans="7:7" ht="15" customHeight="1">
      <c r="G25753" s="488"/>
    </row>
    <row r="25754" spans="7:7" ht="15" customHeight="1">
      <c r="G25754" s="488"/>
    </row>
    <row r="25755" spans="7:7" ht="15" customHeight="1">
      <c r="G25755" s="488"/>
    </row>
    <row r="25756" spans="7:7" ht="15" customHeight="1">
      <c r="G25756" s="488"/>
    </row>
    <row r="25757" spans="7:7" ht="15" customHeight="1">
      <c r="G25757" s="488"/>
    </row>
    <row r="25758" spans="7:7" ht="15" customHeight="1">
      <c r="G25758" s="488"/>
    </row>
    <row r="25759" spans="7:7" ht="15" customHeight="1">
      <c r="G25759" s="488"/>
    </row>
    <row r="25760" spans="7:7" ht="15" customHeight="1">
      <c r="G25760" s="488"/>
    </row>
    <row r="25761" spans="7:7" ht="15" customHeight="1">
      <c r="G25761" s="488"/>
    </row>
    <row r="25762" spans="7:7" ht="15" customHeight="1">
      <c r="G25762" s="488"/>
    </row>
    <row r="25763" spans="7:7" ht="15" customHeight="1">
      <c r="G25763" s="488"/>
    </row>
    <row r="25764" spans="7:7" ht="15" customHeight="1">
      <c r="G25764" s="488"/>
    </row>
    <row r="25765" spans="7:7" ht="15" customHeight="1">
      <c r="G25765" s="488"/>
    </row>
    <row r="25766" spans="7:7" ht="15" customHeight="1">
      <c r="G25766" s="488"/>
    </row>
    <row r="25767" spans="7:7" ht="15" customHeight="1">
      <c r="G25767" s="488"/>
    </row>
    <row r="25768" spans="7:7" ht="15" customHeight="1">
      <c r="G25768" s="488"/>
    </row>
    <row r="25769" spans="7:7" ht="15" customHeight="1">
      <c r="G25769" s="488"/>
    </row>
    <row r="25770" spans="7:7" ht="15" customHeight="1">
      <c r="G25770" s="488"/>
    </row>
    <row r="25771" spans="7:7" ht="15" customHeight="1">
      <c r="G25771" s="488"/>
    </row>
    <row r="25772" spans="7:7" ht="15" customHeight="1">
      <c r="G25772" s="488"/>
    </row>
    <row r="25773" spans="7:7" ht="15" customHeight="1">
      <c r="G25773" s="488"/>
    </row>
    <row r="25774" spans="7:7" ht="15" customHeight="1">
      <c r="G25774" s="488"/>
    </row>
    <row r="25775" spans="7:7" ht="15" customHeight="1">
      <c r="G25775" s="488"/>
    </row>
    <row r="25776" spans="7:7" ht="15" customHeight="1">
      <c r="G25776" s="488"/>
    </row>
    <row r="25777" spans="7:7" ht="15" customHeight="1">
      <c r="G25777" s="488"/>
    </row>
    <row r="25778" spans="7:7" ht="15" customHeight="1">
      <c r="G25778" s="488"/>
    </row>
    <row r="25779" spans="7:7" ht="15" customHeight="1">
      <c r="G25779" s="488"/>
    </row>
    <row r="25780" spans="7:7" ht="15" customHeight="1">
      <c r="G25780" s="488"/>
    </row>
    <row r="25781" spans="7:7" ht="15" customHeight="1">
      <c r="G25781" s="488"/>
    </row>
    <row r="25782" spans="7:7" ht="15" customHeight="1">
      <c r="G25782" s="488"/>
    </row>
    <row r="25783" spans="7:7" ht="15" customHeight="1">
      <c r="G25783" s="488"/>
    </row>
    <row r="25784" spans="7:7" ht="15" customHeight="1">
      <c r="G25784" s="488"/>
    </row>
    <row r="25785" spans="7:7" ht="15" customHeight="1">
      <c r="G25785" s="488"/>
    </row>
    <row r="25786" spans="7:7" ht="15" customHeight="1">
      <c r="G25786" s="488"/>
    </row>
    <row r="25787" spans="7:7" ht="15" customHeight="1">
      <c r="G25787" s="488"/>
    </row>
    <row r="25788" spans="7:7" ht="15" customHeight="1">
      <c r="G25788" s="488"/>
    </row>
    <row r="25789" spans="7:7" ht="15" customHeight="1">
      <c r="G25789" s="488"/>
    </row>
    <row r="25790" spans="7:7" ht="15" customHeight="1">
      <c r="G25790" s="488"/>
    </row>
    <row r="25791" spans="7:7" ht="15" customHeight="1">
      <c r="G25791" s="488"/>
    </row>
    <row r="25792" spans="7:7" ht="15" customHeight="1">
      <c r="G25792" s="488"/>
    </row>
    <row r="25793" spans="7:7" ht="15" customHeight="1">
      <c r="G25793" s="488"/>
    </row>
    <row r="25794" spans="7:7" ht="15" customHeight="1">
      <c r="G25794" s="488"/>
    </row>
    <row r="25795" spans="7:7" ht="15" customHeight="1">
      <c r="G25795" s="488"/>
    </row>
    <row r="25796" spans="7:7" ht="15" customHeight="1">
      <c r="G25796" s="488"/>
    </row>
    <row r="25797" spans="7:7" ht="15" customHeight="1">
      <c r="G25797" s="488"/>
    </row>
    <row r="25798" spans="7:7" ht="15" customHeight="1">
      <c r="G25798" s="488"/>
    </row>
    <row r="25799" spans="7:7" ht="15" customHeight="1">
      <c r="G25799" s="488"/>
    </row>
    <row r="25800" spans="7:7" ht="15" customHeight="1">
      <c r="G25800" s="488"/>
    </row>
    <row r="25801" spans="7:7" ht="15" customHeight="1">
      <c r="G25801" s="488"/>
    </row>
    <row r="25802" spans="7:7" ht="15" customHeight="1">
      <c r="G25802" s="488"/>
    </row>
    <row r="25803" spans="7:7" ht="15" customHeight="1">
      <c r="G25803" s="488"/>
    </row>
    <row r="25804" spans="7:7" ht="15" customHeight="1">
      <c r="G25804" s="488"/>
    </row>
    <row r="25805" spans="7:7" ht="15" customHeight="1">
      <c r="G25805" s="488"/>
    </row>
    <row r="25806" spans="7:7" ht="15" customHeight="1">
      <c r="G25806" s="488"/>
    </row>
    <row r="25807" spans="7:7" ht="15" customHeight="1">
      <c r="G25807" s="488"/>
    </row>
    <row r="25808" spans="7:7" ht="15" customHeight="1">
      <c r="G25808" s="488"/>
    </row>
    <row r="25809" spans="7:7" ht="15" customHeight="1">
      <c r="G25809" s="488"/>
    </row>
    <row r="25810" spans="7:7" ht="15" customHeight="1">
      <c r="G25810" s="488"/>
    </row>
    <row r="25811" spans="7:7" ht="15" customHeight="1">
      <c r="G25811" s="488"/>
    </row>
    <row r="25812" spans="7:7" ht="15" customHeight="1">
      <c r="G25812" s="488"/>
    </row>
    <row r="25813" spans="7:7" ht="15" customHeight="1">
      <c r="G25813" s="488"/>
    </row>
    <row r="25814" spans="7:7" ht="15" customHeight="1">
      <c r="G25814" s="488"/>
    </row>
    <row r="25815" spans="7:7" ht="15" customHeight="1">
      <c r="G25815" s="488"/>
    </row>
    <row r="25816" spans="7:7" ht="15" customHeight="1">
      <c r="G25816" s="488"/>
    </row>
    <row r="25817" spans="7:7" ht="15" customHeight="1">
      <c r="G25817" s="488"/>
    </row>
    <row r="25818" spans="7:7" ht="15" customHeight="1">
      <c r="G25818" s="488"/>
    </row>
    <row r="25819" spans="7:7" ht="15" customHeight="1">
      <c r="G25819" s="488"/>
    </row>
    <row r="25820" spans="7:7" ht="15" customHeight="1">
      <c r="G25820" s="488"/>
    </row>
    <row r="25821" spans="7:7" ht="15" customHeight="1">
      <c r="G25821" s="488"/>
    </row>
    <row r="25822" spans="7:7" ht="15" customHeight="1">
      <c r="G25822" s="488"/>
    </row>
    <row r="25823" spans="7:7" ht="15" customHeight="1">
      <c r="G25823" s="488"/>
    </row>
    <row r="25824" spans="7:7" ht="15" customHeight="1">
      <c r="G25824" s="488"/>
    </row>
    <row r="25825" spans="7:7" ht="15" customHeight="1">
      <c r="G25825" s="488"/>
    </row>
    <row r="25826" spans="7:7" ht="15" customHeight="1">
      <c r="G25826" s="488"/>
    </row>
    <row r="25827" spans="7:7" ht="15" customHeight="1">
      <c r="G25827" s="488"/>
    </row>
    <row r="25828" spans="7:7" ht="15" customHeight="1">
      <c r="G25828" s="488"/>
    </row>
    <row r="25829" spans="7:7" ht="15" customHeight="1">
      <c r="G25829" s="488"/>
    </row>
    <row r="25830" spans="7:7" ht="15" customHeight="1">
      <c r="G25830" s="488"/>
    </row>
    <row r="25831" spans="7:7" ht="15" customHeight="1">
      <c r="G25831" s="488"/>
    </row>
    <row r="25832" spans="7:7" ht="15" customHeight="1">
      <c r="G25832" s="488"/>
    </row>
    <row r="25833" spans="7:7" ht="15" customHeight="1">
      <c r="G25833" s="488"/>
    </row>
    <row r="25834" spans="7:7" ht="15" customHeight="1">
      <c r="G25834" s="488"/>
    </row>
    <row r="25835" spans="7:7" ht="15" customHeight="1">
      <c r="G25835" s="488"/>
    </row>
    <row r="25836" spans="7:7" ht="15" customHeight="1">
      <c r="G25836" s="488"/>
    </row>
    <row r="25837" spans="7:7" ht="15" customHeight="1">
      <c r="G25837" s="488"/>
    </row>
    <row r="25838" spans="7:7" ht="15" customHeight="1">
      <c r="G25838" s="488"/>
    </row>
    <row r="25839" spans="7:7" ht="15" customHeight="1">
      <c r="G25839" s="488"/>
    </row>
    <row r="25840" spans="7:7" ht="15" customHeight="1">
      <c r="G25840" s="488"/>
    </row>
    <row r="25841" spans="7:7" ht="15" customHeight="1">
      <c r="G25841" s="488"/>
    </row>
    <row r="25842" spans="7:7" ht="15" customHeight="1">
      <c r="G25842" s="488"/>
    </row>
    <row r="25843" spans="7:7" ht="15" customHeight="1">
      <c r="G25843" s="488"/>
    </row>
    <row r="25844" spans="7:7" ht="15" customHeight="1">
      <c r="G25844" s="488"/>
    </row>
    <row r="25845" spans="7:7" ht="15" customHeight="1">
      <c r="G25845" s="488"/>
    </row>
    <row r="25846" spans="7:7" ht="15" customHeight="1">
      <c r="G25846" s="488"/>
    </row>
    <row r="25847" spans="7:7" ht="15" customHeight="1">
      <c r="G25847" s="488"/>
    </row>
    <row r="25848" spans="7:7" ht="15" customHeight="1">
      <c r="G25848" s="488"/>
    </row>
    <row r="25849" spans="7:7" ht="15" customHeight="1">
      <c r="G25849" s="488"/>
    </row>
    <row r="25850" spans="7:7" ht="15" customHeight="1">
      <c r="G25850" s="488"/>
    </row>
    <row r="25851" spans="7:7" ht="15" customHeight="1">
      <c r="G25851" s="488"/>
    </row>
    <row r="25852" spans="7:7" ht="15" customHeight="1">
      <c r="G25852" s="488"/>
    </row>
    <row r="25853" spans="7:7" ht="15" customHeight="1">
      <c r="G25853" s="488"/>
    </row>
    <row r="25854" spans="7:7" ht="15" customHeight="1">
      <c r="G25854" s="488"/>
    </row>
    <row r="25855" spans="7:7" ht="15" customHeight="1">
      <c r="G25855" s="488"/>
    </row>
    <row r="25856" spans="7:7" ht="15" customHeight="1">
      <c r="G25856" s="488"/>
    </row>
    <row r="25857" spans="7:7" ht="15" customHeight="1">
      <c r="G25857" s="488"/>
    </row>
    <row r="25858" spans="7:7" ht="15" customHeight="1">
      <c r="G25858" s="488"/>
    </row>
    <row r="25859" spans="7:7" ht="15" customHeight="1">
      <c r="G25859" s="488"/>
    </row>
    <row r="25860" spans="7:7" ht="15" customHeight="1">
      <c r="G25860" s="488"/>
    </row>
    <row r="25861" spans="7:7" ht="15" customHeight="1">
      <c r="G25861" s="488"/>
    </row>
    <row r="25862" spans="7:7" ht="15" customHeight="1">
      <c r="G25862" s="488"/>
    </row>
    <row r="25863" spans="7:7" ht="15" customHeight="1">
      <c r="G25863" s="488"/>
    </row>
    <row r="25864" spans="7:7" ht="15" customHeight="1">
      <c r="G25864" s="488"/>
    </row>
    <row r="25865" spans="7:7" ht="15" customHeight="1">
      <c r="G25865" s="488"/>
    </row>
    <row r="25866" spans="7:7" ht="15" customHeight="1">
      <c r="G25866" s="488"/>
    </row>
    <row r="25867" spans="7:7" ht="15" customHeight="1">
      <c r="G25867" s="488"/>
    </row>
    <row r="25868" spans="7:7" ht="15" customHeight="1">
      <c r="G25868" s="488"/>
    </row>
    <row r="25869" spans="7:7" ht="15" customHeight="1">
      <c r="G25869" s="488"/>
    </row>
    <row r="25870" spans="7:7" ht="15" customHeight="1">
      <c r="G25870" s="488"/>
    </row>
    <row r="25871" spans="7:7" ht="15" customHeight="1">
      <c r="G25871" s="488"/>
    </row>
    <row r="25872" spans="7:7" ht="15" customHeight="1">
      <c r="G25872" s="488"/>
    </row>
    <row r="25873" spans="7:7" ht="15" customHeight="1">
      <c r="G25873" s="488"/>
    </row>
    <row r="25874" spans="7:7" ht="15" customHeight="1">
      <c r="G25874" s="488"/>
    </row>
    <row r="25875" spans="7:7" ht="15" customHeight="1">
      <c r="G25875" s="488"/>
    </row>
    <row r="25876" spans="7:7" ht="15" customHeight="1">
      <c r="G25876" s="488"/>
    </row>
    <row r="25877" spans="7:7" ht="15" customHeight="1">
      <c r="G25877" s="488"/>
    </row>
    <row r="25878" spans="7:7" ht="15" customHeight="1">
      <c r="G25878" s="488"/>
    </row>
    <row r="25879" spans="7:7" ht="15" customHeight="1">
      <c r="G25879" s="488"/>
    </row>
    <row r="25880" spans="7:7" ht="15" customHeight="1">
      <c r="G25880" s="488"/>
    </row>
    <row r="25881" spans="7:7" ht="15" customHeight="1">
      <c r="G25881" s="488"/>
    </row>
    <row r="25882" spans="7:7" ht="15" customHeight="1">
      <c r="G25882" s="488"/>
    </row>
    <row r="25883" spans="7:7" ht="15" customHeight="1">
      <c r="G25883" s="488"/>
    </row>
    <row r="25884" spans="7:7" ht="15" customHeight="1">
      <c r="G25884" s="488"/>
    </row>
    <row r="25885" spans="7:7" ht="15" customHeight="1">
      <c r="G25885" s="488"/>
    </row>
    <row r="25886" spans="7:7" ht="15" customHeight="1">
      <c r="G25886" s="488"/>
    </row>
    <row r="25887" spans="7:7" ht="15" customHeight="1">
      <c r="G25887" s="488"/>
    </row>
    <row r="25888" spans="7:7" ht="15" customHeight="1">
      <c r="G25888" s="488"/>
    </row>
    <row r="25889" spans="7:7" ht="15" customHeight="1">
      <c r="G25889" s="488"/>
    </row>
    <row r="25890" spans="7:7" ht="15" customHeight="1">
      <c r="G25890" s="488"/>
    </row>
    <row r="25891" spans="7:7" ht="15" customHeight="1">
      <c r="G25891" s="488"/>
    </row>
    <row r="25892" spans="7:7" ht="15" customHeight="1">
      <c r="G25892" s="488"/>
    </row>
    <row r="25893" spans="7:7" ht="15" customHeight="1">
      <c r="G25893" s="488"/>
    </row>
    <row r="25894" spans="7:7" ht="15" customHeight="1">
      <c r="G25894" s="488"/>
    </row>
    <row r="25895" spans="7:7" ht="15" customHeight="1">
      <c r="G25895" s="488"/>
    </row>
    <row r="25896" spans="7:7" ht="15" customHeight="1">
      <c r="G25896" s="488"/>
    </row>
    <row r="25897" spans="7:7" ht="15" customHeight="1">
      <c r="G25897" s="488"/>
    </row>
    <row r="25898" spans="7:7" ht="15" customHeight="1">
      <c r="G25898" s="488"/>
    </row>
    <row r="25899" spans="7:7" ht="15" customHeight="1">
      <c r="G25899" s="488"/>
    </row>
    <row r="25900" spans="7:7" ht="15" customHeight="1">
      <c r="G25900" s="488"/>
    </row>
    <row r="25901" spans="7:7" ht="15" customHeight="1">
      <c r="G25901" s="488"/>
    </row>
    <row r="25902" spans="7:7" ht="15" customHeight="1">
      <c r="G25902" s="488"/>
    </row>
    <row r="25903" spans="7:7" ht="15" customHeight="1">
      <c r="G25903" s="488"/>
    </row>
    <row r="25904" spans="7:7" ht="15" customHeight="1">
      <c r="G25904" s="488"/>
    </row>
    <row r="25905" spans="7:7" ht="15" customHeight="1">
      <c r="G25905" s="488"/>
    </row>
    <row r="25906" spans="7:7" ht="15" customHeight="1">
      <c r="G25906" s="488"/>
    </row>
    <row r="25907" spans="7:7" ht="15" customHeight="1">
      <c r="G25907" s="488"/>
    </row>
    <row r="25908" spans="7:7" ht="15" customHeight="1">
      <c r="G25908" s="488"/>
    </row>
    <row r="25909" spans="7:7" ht="15" customHeight="1">
      <c r="G25909" s="488"/>
    </row>
    <row r="25910" spans="7:7" ht="15" customHeight="1">
      <c r="G25910" s="488"/>
    </row>
    <row r="25911" spans="7:7" ht="15" customHeight="1">
      <c r="G25911" s="488"/>
    </row>
    <row r="25912" spans="7:7" ht="15" customHeight="1">
      <c r="G25912" s="488"/>
    </row>
    <row r="25913" spans="7:7" ht="15" customHeight="1">
      <c r="G25913" s="488"/>
    </row>
    <row r="25914" spans="7:7" ht="15" customHeight="1">
      <c r="G25914" s="488"/>
    </row>
    <row r="25915" spans="7:7" ht="15" customHeight="1">
      <c r="G25915" s="488"/>
    </row>
    <row r="25916" spans="7:7" ht="15" customHeight="1">
      <c r="G25916" s="488"/>
    </row>
    <row r="25917" spans="7:7" ht="15" customHeight="1">
      <c r="G25917" s="488"/>
    </row>
    <row r="25918" spans="7:7" ht="15" customHeight="1">
      <c r="G25918" s="488"/>
    </row>
    <row r="25919" spans="7:7" ht="15" customHeight="1">
      <c r="G25919" s="488"/>
    </row>
    <row r="25920" spans="7:7" ht="15" customHeight="1">
      <c r="G25920" s="488"/>
    </row>
    <row r="25921" spans="7:7" ht="15" customHeight="1">
      <c r="G25921" s="488"/>
    </row>
    <row r="25922" spans="7:7" ht="15" customHeight="1">
      <c r="G25922" s="488"/>
    </row>
    <row r="25923" spans="7:7" ht="15" customHeight="1">
      <c r="G25923" s="488"/>
    </row>
    <row r="25924" spans="7:7" ht="15" customHeight="1">
      <c r="G25924" s="488"/>
    </row>
    <row r="25925" spans="7:7" ht="15" customHeight="1">
      <c r="G25925" s="488"/>
    </row>
    <row r="25926" spans="7:7" ht="15" customHeight="1">
      <c r="G25926" s="488"/>
    </row>
    <row r="25927" spans="7:7" ht="15" customHeight="1">
      <c r="G25927" s="488"/>
    </row>
    <row r="25928" spans="7:7" ht="15" customHeight="1">
      <c r="G25928" s="488"/>
    </row>
    <row r="25929" spans="7:7" ht="15" customHeight="1">
      <c r="G25929" s="488"/>
    </row>
    <row r="25930" spans="7:7" ht="15" customHeight="1">
      <c r="G25930" s="488"/>
    </row>
    <row r="25931" spans="7:7" ht="15" customHeight="1">
      <c r="G25931" s="488"/>
    </row>
    <row r="25932" spans="7:7" ht="15" customHeight="1">
      <c r="G25932" s="488"/>
    </row>
    <row r="25933" spans="7:7" ht="15" customHeight="1">
      <c r="G25933" s="488"/>
    </row>
    <row r="25934" spans="7:7" ht="15" customHeight="1">
      <c r="G25934" s="488"/>
    </row>
    <row r="25935" spans="7:7" ht="15" customHeight="1">
      <c r="G25935" s="488"/>
    </row>
    <row r="25936" spans="7:7" ht="15" customHeight="1">
      <c r="G25936" s="488"/>
    </row>
    <row r="25937" spans="7:7" ht="15" customHeight="1">
      <c r="G25937" s="488"/>
    </row>
    <row r="25938" spans="7:7" ht="15" customHeight="1">
      <c r="G25938" s="488"/>
    </row>
    <row r="25939" spans="7:7" ht="15" customHeight="1">
      <c r="G25939" s="488"/>
    </row>
    <row r="25940" spans="7:7" ht="15" customHeight="1">
      <c r="G25940" s="488"/>
    </row>
    <row r="25941" spans="7:7" ht="15" customHeight="1">
      <c r="G25941" s="488"/>
    </row>
    <row r="25942" spans="7:7" ht="15" customHeight="1">
      <c r="G25942" s="488"/>
    </row>
    <row r="25943" spans="7:7" ht="15" customHeight="1">
      <c r="G25943" s="488"/>
    </row>
    <row r="25944" spans="7:7" ht="15" customHeight="1">
      <c r="G25944" s="488"/>
    </row>
    <row r="25945" spans="7:7" ht="15" customHeight="1">
      <c r="G25945" s="488"/>
    </row>
    <row r="25946" spans="7:7" ht="15" customHeight="1">
      <c r="G25946" s="488"/>
    </row>
    <row r="25947" spans="7:7" ht="15" customHeight="1">
      <c r="G25947" s="488"/>
    </row>
    <row r="25948" spans="7:7" ht="15" customHeight="1">
      <c r="G25948" s="488"/>
    </row>
    <row r="25949" spans="7:7" ht="15" customHeight="1">
      <c r="G25949" s="488"/>
    </row>
    <row r="25950" spans="7:7" ht="15" customHeight="1">
      <c r="G25950" s="488"/>
    </row>
    <row r="25951" spans="7:7" ht="15" customHeight="1">
      <c r="G25951" s="488"/>
    </row>
    <row r="25952" spans="7:7" ht="15" customHeight="1">
      <c r="G25952" s="488"/>
    </row>
    <row r="25953" spans="7:7" ht="15" customHeight="1">
      <c r="G25953" s="488"/>
    </row>
    <row r="25954" spans="7:7" ht="15" customHeight="1">
      <c r="G25954" s="488"/>
    </row>
    <row r="25955" spans="7:7" ht="15" customHeight="1">
      <c r="G25955" s="488"/>
    </row>
    <row r="25956" spans="7:7" ht="15" customHeight="1">
      <c r="G25956" s="488"/>
    </row>
    <row r="25957" spans="7:7" ht="15" customHeight="1">
      <c r="G25957" s="488"/>
    </row>
    <row r="25958" spans="7:7" ht="15" customHeight="1">
      <c r="G25958" s="488"/>
    </row>
    <row r="25959" spans="7:7" ht="15" customHeight="1">
      <c r="G25959" s="488"/>
    </row>
    <row r="25960" spans="7:7" ht="15" customHeight="1">
      <c r="G25960" s="488"/>
    </row>
    <row r="25961" spans="7:7" ht="15" customHeight="1">
      <c r="G25961" s="488"/>
    </row>
    <row r="25962" spans="7:7" ht="15" customHeight="1">
      <c r="G25962" s="488"/>
    </row>
    <row r="25963" spans="7:7" ht="15" customHeight="1">
      <c r="G25963" s="488"/>
    </row>
    <row r="25964" spans="7:7" ht="15" customHeight="1">
      <c r="G25964" s="488"/>
    </row>
    <row r="25965" spans="7:7" ht="15" customHeight="1">
      <c r="G25965" s="488"/>
    </row>
    <row r="25966" spans="7:7" ht="15" customHeight="1">
      <c r="G25966" s="488"/>
    </row>
    <row r="25967" spans="7:7" ht="15" customHeight="1">
      <c r="G25967" s="488"/>
    </row>
    <row r="25968" spans="7:7" ht="15" customHeight="1">
      <c r="G25968" s="488"/>
    </row>
    <row r="25969" spans="7:7" ht="15" customHeight="1">
      <c r="G25969" s="488"/>
    </row>
    <row r="25970" spans="7:7" ht="15" customHeight="1">
      <c r="G25970" s="488"/>
    </row>
    <row r="25971" spans="7:7" ht="15" customHeight="1">
      <c r="G25971" s="488"/>
    </row>
    <row r="25972" spans="7:7" ht="15" customHeight="1">
      <c r="G25972" s="488"/>
    </row>
    <row r="25973" spans="7:7" ht="15" customHeight="1">
      <c r="G25973" s="488"/>
    </row>
    <row r="25974" spans="7:7" ht="15" customHeight="1">
      <c r="G25974" s="488"/>
    </row>
    <row r="25975" spans="7:7" ht="15" customHeight="1">
      <c r="G25975" s="488"/>
    </row>
    <row r="25976" spans="7:7" ht="15" customHeight="1">
      <c r="G25976" s="488"/>
    </row>
    <row r="25977" spans="7:7" ht="15" customHeight="1">
      <c r="G25977" s="488"/>
    </row>
    <row r="25978" spans="7:7" ht="15" customHeight="1">
      <c r="G25978" s="488"/>
    </row>
    <row r="25979" spans="7:7" ht="15" customHeight="1">
      <c r="G25979" s="488"/>
    </row>
    <row r="25980" spans="7:7" ht="15" customHeight="1">
      <c r="G25980" s="488"/>
    </row>
    <row r="25981" spans="7:7" ht="15" customHeight="1">
      <c r="G25981" s="488"/>
    </row>
    <row r="25982" spans="7:7" ht="15" customHeight="1">
      <c r="G25982" s="488"/>
    </row>
    <row r="25983" spans="7:7" ht="15" customHeight="1">
      <c r="G25983" s="488"/>
    </row>
    <row r="25984" spans="7:7" ht="15" customHeight="1">
      <c r="G25984" s="488"/>
    </row>
    <row r="25985" spans="7:7" ht="15" customHeight="1">
      <c r="G25985" s="488"/>
    </row>
    <row r="25986" spans="7:7" ht="15" customHeight="1">
      <c r="G25986" s="488"/>
    </row>
    <row r="25987" spans="7:7" ht="15" customHeight="1">
      <c r="G25987" s="488"/>
    </row>
    <row r="25988" spans="7:7" ht="15" customHeight="1">
      <c r="G25988" s="488"/>
    </row>
    <row r="25989" spans="7:7" ht="15" customHeight="1">
      <c r="G25989" s="488"/>
    </row>
    <row r="25990" spans="7:7" ht="15" customHeight="1">
      <c r="G25990" s="488"/>
    </row>
    <row r="25991" spans="7:7" ht="15" customHeight="1">
      <c r="G25991" s="488"/>
    </row>
    <row r="25992" spans="7:7" ht="15" customHeight="1">
      <c r="G25992" s="488"/>
    </row>
    <row r="25993" spans="7:7" ht="15" customHeight="1">
      <c r="G25993" s="488"/>
    </row>
    <row r="25994" spans="7:7" ht="15" customHeight="1">
      <c r="G25994" s="488"/>
    </row>
    <row r="25995" spans="7:7" ht="15" customHeight="1">
      <c r="G25995" s="488"/>
    </row>
    <row r="25996" spans="7:7" ht="15" customHeight="1">
      <c r="G25996" s="488"/>
    </row>
    <row r="25997" spans="7:7" ht="15" customHeight="1">
      <c r="G25997" s="488"/>
    </row>
    <row r="25998" spans="7:7" ht="15" customHeight="1">
      <c r="G25998" s="488"/>
    </row>
    <row r="25999" spans="7:7" ht="15" customHeight="1">
      <c r="G25999" s="488"/>
    </row>
    <row r="26000" spans="7:7" ht="15" customHeight="1">
      <c r="G26000" s="488"/>
    </row>
    <row r="26001" spans="7:7" ht="15" customHeight="1">
      <c r="G26001" s="488"/>
    </row>
    <row r="26002" spans="7:7" ht="15" customHeight="1">
      <c r="G26002" s="488"/>
    </row>
    <row r="26003" spans="7:7" ht="15" customHeight="1">
      <c r="G26003" s="488"/>
    </row>
    <row r="26004" spans="7:7" ht="15" customHeight="1">
      <c r="G26004" s="488"/>
    </row>
    <row r="26005" spans="7:7" ht="15" customHeight="1">
      <c r="G26005" s="488"/>
    </row>
    <row r="26006" spans="7:7" ht="15" customHeight="1">
      <c r="G26006" s="488"/>
    </row>
    <row r="26007" spans="7:7" ht="15" customHeight="1">
      <c r="G26007" s="488"/>
    </row>
    <row r="26008" spans="7:7" ht="15" customHeight="1">
      <c r="G26008" s="488"/>
    </row>
    <row r="26009" spans="7:7" ht="15" customHeight="1">
      <c r="G26009" s="488"/>
    </row>
    <row r="26010" spans="7:7" ht="15" customHeight="1">
      <c r="G26010" s="488"/>
    </row>
    <row r="26011" spans="7:7" ht="15" customHeight="1">
      <c r="G26011" s="488"/>
    </row>
    <row r="26012" spans="7:7" ht="15" customHeight="1">
      <c r="G26012" s="488"/>
    </row>
    <row r="26013" spans="7:7" ht="15" customHeight="1">
      <c r="G26013" s="488"/>
    </row>
    <row r="26014" spans="7:7" ht="15" customHeight="1">
      <c r="G26014" s="488"/>
    </row>
    <row r="26015" spans="7:7" ht="15" customHeight="1">
      <c r="G26015" s="488"/>
    </row>
    <row r="26016" spans="7:7" ht="15" customHeight="1">
      <c r="G26016" s="488"/>
    </row>
    <row r="26017" spans="7:7" ht="15" customHeight="1">
      <c r="G26017" s="488"/>
    </row>
    <row r="26018" spans="7:7" ht="15" customHeight="1">
      <c r="G26018" s="488"/>
    </row>
    <row r="26019" spans="7:7" ht="15" customHeight="1">
      <c r="G26019" s="488"/>
    </row>
    <row r="26020" spans="7:7" ht="15" customHeight="1">
      <c r="G26020" s="488"/>
    </row>
    <row r="26021" spans="7:7" ht="15" customHeight="1">
      <c r="G26021" s="488"/>
    </row>
    <row r="26022" spans="7:7" ht="15" customHeight="1">
      <c r="G26022" s="488"/>
    </row>
    <row r="26023" spans="7:7" ht="15" customHeight="1">
      <c r="G26023" s="488"/>
    </row>
    <row r="26024" spans="7:7" ht="15" customHeight="1">
      <c r="G26024" s="488"/>
    </row>
    <row r="26025" spans="7:7" ht="15" customHeight="1">
      <c r="G26025" s="488"/>
    </row>
    <row r="26026" spans="7:7" ht="15" customHeight="1">
      <c r="G26026" s="488"/>
    </row>
    <row r="26027" spans="7:7" ht="15" customHeight="1">
      <c r="G26027" s="488"/>
    </row>
    <row r="26028" spans="7:7" ht="15" customHeight="1">
      <c r="G26028" s="488"/>
    </row>
    <row r="26029" spans="7:7" ht="15" customHeight="1">
      <c r="G26029" s="488"/>
    </row>
    <row r="26030" spans="7:7" ht="15" customHeight="1">
      <c r="G26030" s="488"/>
    </row>
    <row r="26031" spans="7:7" ht="15" customHeight="1">
      <c r="G26031" s="488"/>
    </row>
    <row r="26032" spans="7:7" ht="15" customHeight="1">
      <c r="G26032" s="488"/>
    </row>
    <row r="26033" spans="7:7" ht="15" customHeight="1">
      <c r="G26033" s="488"/>
    </row>
    <row r="26034" spans="7:7" ht="15" customHeight="1">
      <c r="G26034" s="488"/>
    </row>
    <row r="26035" spans="7:7" ht="15" customHeight="1">
      <c r="G26035" s="488"/>
    </row>
    <row r="26036" spans="7:7" ht="15" customHeight="1">
      <c r="G26036" s="488"/>
    </row>
    <row r="26037" spans="7:7" ht="15" customHeight="1">
      <c r="G26037" s="488"/>
    </row>
    <row r="26038" spans="7:7" ht="15" customHeight="1">
      <c r="G26038" s="488"/>
    </row>
    <row r="26039" spans="7:7" ht="15" customHeight="1">
      <c r="G26039" s="488"/>
    </row>
    <row r="26040" spans="7:7" ht="15" customHeight="1">
      <c r="G26040" s="488"/>
    </row>
    <row r="26041" spans="7:7" ht="15" customHeight="1">
      <c r="G26041" s="488"/>
    </row>
    <row r="26042" spans="7:7" ht="15" customHeight="1">
      <c r="G26042" s="488"/>
    </row>
    <row r="26043" spans="7:7" ht="15" customHeight="1">
      <c r="G26043" s="488"/>
    </row>
    <row r="26044" spans="7:7" ht="15" customHeight="1">
      <c r="G26044" s="488"/>
    </row>
    <row r="26045" spans="7:7" ht="15" customHeight="1">
      <c r="G26045" s="488"/>
    </row>
    <row r="26046" spans="7:7" ht="15" customHeight="1">
      <c r="G26046" s="488"/>
    </row>
    <row r="26047" spans="7:7" ht="15" customHeight="1">
      <c r="G26047" s="488"/>
    </row>
    <row r="26048" spans="7:7" ht="15" customHeight="1">
      <c r="G26048" s="488"/>
    </row>
    <row r="26049" spans="7:7" ht="15" customHeight="1">
      <c r="G26049" s="488"/>
    </row>
    <row r="26050" spans="7:7" ht="15" customHeight="1">
      <c r="G26050" s="488"/>
    </row>
    <row r="26051" spans="7:7" ht="15" customHeight="1">
      <c r="G26051" s="488"/>
    </row>
    <row r="26052" spans="7:7" ht="15" customHeight="1">
      <c r="G26052" s="488"/>
    </row>
    <row r="26053" spans="7:7" ht="15" customHeight="1">
      <c r="G26053" s="488"/>
    </row>
    <row r="26054" spans="7:7" ht="15" customHeight="1">
      <c r="G26054" s="488"/>
    </row>
    <row r="26055" spans="7:7" ht="15" customHeight="1">
      <c r="G26055" s="488"/>
    </row>
    <row r="26056" spans="7:7" ht="15" customHeight="1">
      <c r="G26056" s="488"/>
    </row>
    <row r="26057" spans="7:7" ht="15" customHeight="1">
      <c r="G26057" s="488"/>
    </row>
    <row r="26058" spans="7:7" ht="15" customHeight="1">
      <c r="G26058" s="488"/>
    </row>
    <row r="26059" spans="7:7" ht="15" customHeight="1">
      <c r="G26059" s="488"/>
    </row>
    <row r="26060" spans="7:7" ht="15" customHeight="1">
      <c r="G26060" s="488"/>
    </row>
    <row r="26061" spans="7:7" ht="15" customHeight="1">
      <c r="G26061" s="488"/>
    </row>
    <row r="26062" spans="7:7" ht="15" customHeight="1">
      <c r="G26062" s="488"/>
    </row>
    <row r="26063" spans="7:7" ht="15" customHeight="1">
      <c r="G26063" s="488"/>
    </row>
    <row r="26064" spans="7:7" ht="15" customHeight="1">
      <c r="G26064" s="488"/>
    </row>
    <row r="26065" spans="7:7" ht="15" customHeight="1">
      <c r="G26065" s="488"/>
    </row>
    <row r="26066" spans="7:7" ht="15" customHeight="1">
      <c r="G26066" s="488"/>
    </row>
    <row r="26067" spans="7:7" ht="15" customHeight="1">
      <c r="G26067" s="488"/>
    </row>
    <row r="26068" spans="7:7" ht="15" customHeight="1">
      <c r="G26068" s="488"/>
    </row>
    <row r="26069" spans="7:7" ht="15" customHeight="1">
      <c r="G26069" s="488"/>
    </row>
    <row r="26070" spans="7:7" ht="15" customHeight="1">
      <c r="G26070" s="488"/>
    </row>
    <row r="26071" spans="7:7" ht="15" customHeight="1">
      <c r="G26071" s="488"/>
    </row>
    <row r="26072" spans="7:7" ht="15" customHeight="1">
      <c r="G26072" s="488"/>
    </row>
    <row r="26073" spans="7:7" ht="15" customHeight="1">
      <c r="G26073" s="488"/>
    </row>
    <row r="26074" spans="7:7" ht="15" customHeight="1">
      <c r="G26074" s="488"/>
    </row>
    <row r="26075" spans="7:7" ht="15" customHeight="1">
      <c r="G26075" s="488"/>
    </row>
    <row r="26076" spans="7:7" ht="15" customHeight="1">
      <c r="G26076" s="488"/>
    </row>
    <row r="26077" spans="7:7" ht="15" customHeight="1">
      <c r="G26077" s="488"/>
    </row>
    <row r="26078" spans="7:7" ht="15" customHeight="1">
      <c r="G26078" s="488"/>
    </row>
    <row r="26079" spans="7:7" ht="15" customHeight="1">
      <c r="G26079" s="488"/>
    </row>
    <row r="26080" spans="7:7" ht="15" customHeight="1">
      <c r="G26080" s="488"/>
    </row>
    <row r="26081" spans="7:7" ht="15" customHeight="1">
      <c r="G26081" s="488"/>
    </row>
    <row r="26082" spans="7:7" ht="15" customHeight="1">
      <c r="G26082" s="488"/>
    </row>
    <row r="26083" spans="7:7" ht="15" customHeight="1">
      <c r="G26083" s="488"/>
    </row>
    <row r="26084" spans="7:7" ht="15" customHeight="1">
      <c r="G26084" s="488"/>
    </row>
    <row r="26085" spans="7:7" ht="15" customHeight="1">
      <c r="G26085" s="488"/>
    </row>
    <row r="26086" spans="7:7" ht="15" customHeight="1">
      <c r="G26086" s="488"/>
    </row>
    <row r="26087" spans="7:7" ht="15" customHeight="1">
      <c r="G26087" s="488"/>
    </row>
    <row r="26088" spans="7:7" ht="15" customHeight="1">
      <c r="G26088" s="488"/>
    </row>
    <row r="26089" spans="7:7" ht="15" customHeight="1">
      <c r="G26089" s="488"/>
    </row>
    <row r="26090" spans="7:7" ht="15" customHeight="1">
      <c r="G26090" s="488"/>
    </row>
    <row r="26091" spans="7:7" ht="15" customHeight="1">
      <c r="G26091" s="488"/>
    </row>
    <row r="26092" spans="7:7" ht="15" customHeight="1">
      <c r="G26092" s="488"/>
    </row>
    <row r="26093" spans="7:7" ht="15" customHeight="1">
      <c r="G26093" s="488"/>
    </row>
    <row r="26094" spans="7:7" ht="15" customHeight="1">
      <c r="G26094" s="488"/>
    </row>
    <row r="26095" spans="7:7" ht="15" customHeight="1">
      <c r="G26095" s="488"/>
    </row>
    <row r="26096" spans="7:7" ht="15" customHeight="1">
      <c r="G26096" s="488"/>
    </row>
    <row r="26097" spans="7:7" ht="15" customHeight="1">
      <c r="G26097" s="488"/>
    </row>
    <row r="26098" spans="7:7" ht="15" customHeight="1">
      <c r="G26098" s="488"/>
    </row>
    <row r="26099" spans="7:7" ht="15" customHeight="1">
      <c r="G26099" s="488"/>
    </row>
    <row r="26100" spans="7:7" ht="15" customHeight="1">
      <c r="G26100" s="488"/>
    </row>
    <row r="26101" spans="7:7" ht="15" customHeight="1">
      <c r="G26101" s="488"/>
    </row>
    <row r="26102" spans="7:7" ht="15" customHeight="1">
      <c r="G26102" s="488"/>
    </row>
    <row r="26103" spans="7:7" ht="15" customHeight="1">
      <c r="G26103" s="488"/>
    </row>
    <row r="26104" spans="7:7" ht="15" customHeight="1">
      <c r="G26104" s="488"/>
    </row>
    <row r="26105" spans="7:7" ht="15" customHeight="1">
      <c r="G26105" s="488"/>
    </row>
    <row r="26106" spans="7:7" ht="15" customHeight="1">
      <c r="G26106" s="488"/>
    </row>
    <row r="26107" spans="7:7" ht="15" customHeight="1">
      <c r="G26107" s="488"/>
    </row>
    <row r="26108" spans="7:7" ht="15" customHeight="1">
      <c r="G26108" s="488"/>
    </row>
    <row r="26109" spans="7:7" ht="15" customHeight="1">
      <c r="G26109" s="488"/>
    </row>
    <row r="26110" spans="7:7" ht="15" customHeight="1">
      <c r="G26110" s="488"/>
    </row>
    <row r="26111" spans="7:7" ht="15" customHeight="1">
      <c r="G26111" s="488"/>
    </row>
    <row r="26112" spans="7:7" ht="15" customHeight="1">
      <c r="G26112" s="488"/>
    </row>
    <row r="26113" spans="7:7" ht="15" customHeight="1">
      <c r="G26113" s="488"/>
    </row>
    <row r="26114" spans="7:7" ht="15" customHeight="1">
      <c r="G26114" s="488"/>
    </row>
    <row r="26115" spans="7:7" ht="15" customHeight="1">
      <c r="G26115" s="488"/>
    </row>
    <row r="26116" spans="7:7" ht="15" customHeight="1">
      <c r="G26116" s="488"/>
    </row>
    <row r="26117" spans="7:7" ht="15" customHeight="1">
      <c r="G26117" s="488"/>
    </row>
    <row r="26118" spans="7:7" ht="15" customHeight="1">
      <c r="G26118" s="488"/>
    </row>
    <row r="26119" spans="7:7" ht="15" customHeight="1">
      <c r="G26119" s="488"/>
    </row>
    <row r="26120" spans="7:7" ht="15" customHeight="1">
      <c r="G26120" s="488"/>
    </row>
    <row r="26121" spans="7:7" ht="15" customHeight="1">
      <c r="G26121" s="488"/>
    </row>
    <row r="26122" spans="7:7" ht="15" customHeight="1">
      <c r="G26122" s="488"/>
    </row>
    <row r="26123" spans="7:7" ht="15" customHeight="1">
      <c r="G26123" s="488"/>
    </row>
    <row r="26124" spans="7:7" ht="15" customHeight="1">
      <c r="G26124" s="488"/>
    </row>
    <row r="26125" spans="7:7" ht="15" customHeight="1">
      <c r="G26125" s="488"/>
    </row>
    <row r="26126" spans="7:7" ht="15" customHeight="1">
      <c r="G26126" s="488"/>
    </row>
    <row r="26127" spans="7:7" ht="15" customHeight="1">
      <c r="G26127" s="488"/>
    </row>
    <row r="26128" spans="7:7" ht="15" customHeight="1">
      <c r="G26128" s="488"/>
    </row>
    <row r="26129" spans="7:7" ht="15" customHeight="1">
      <c r="G26129" s="488"/>
    </row>
    <row r="26130" spans="7:7" ht="15" customHeight="1">
      <c r="G26130" s="488"/>
    </row>
    <row r="26131" spans="7:7" ht="15" customHeight="1">
      <c r="G26131" s="488"/>
    </row>
    <row r="26132" spans="7:7" ht="15" customHeight="1">
      <c r="G26132" s="488"/>
    </row>
    <row r="26133" spans="7:7" ht="15" customHeight="1">
      <c r="G26133" s="488"/>
    </row>
    <row r="26134" spans="7:7" ht="15" customHeight="1">
      <c r="G26134" s="488"/>
    </row>
    <row r="26135" spans="7:7" ht="15" customHeight="1">
      <c r="G26135" s="488"/>
    </row>
    <row r="26136" spans="7:7" ht="15" customHeight="1">
      <c r="G26136" s="488"/>
    </row>
    <row r="26137" spans="7:7" ht="15" customHeight="1">
      <c r="G26137" s="488"/>
    </row>
    <row r="26138" spans="7:7" ht="15" customHeight="1">
      <c r="G26138" s="488"/>
    </row>
    <row r="26139" spans="7:7" ht="15" customHeight="1">
      <c r="G26139" s="488"/>
    </row>
    <row r="26140" spans="7:7" ht="15" customHeight="1">
      <c r="G26140" s="488"/>
    </row>
    <row r="26141" spans="7:7" ht="15" customHeight="1">
      <c r="G26141" s="488"/>
    </row>
    <row r="26142" spans="7:7" ht="15" customHeight="1">
      <c r="G26142" s="488"/>
    </row>
    <row r="26143" spans="7:7" ht="15" customHeight="1">
      <c r="G26143" s="488"/>
    </row>
    <row r="26144" spans="7:7" ht="15" customHeight="1">
      <c r="G26144" s="488"/>
    </row>
    <row r="26145" spans="7:7" ht="15" customHeight="1">
      <c r="G26145" s="488"/>
    </row>
    <row r="26146" spans="7:7" ht="15" customHeight="1">
      <c r="G26146" s="488"/>
    </row>
    <row r="26147" spans="7:7" ht="15" customHeight="1">
      <c r="G26147" s="488"/>
    </row>
    <row r="26148" spans="7:7" ht="15" customHeight="1">
      <c r="G26148" s="488"/>
    </row>
    <row r="26149" spans="7:7" ht="15" customHeight="1">
      <c r="G26149" s="488"/>
    </row>
    <row r="26150" spans="7:7" ht="15" customHeight="1">
      <c r="G26150" s="488"/>
    </row>
    <row r="26151" spans="7:7" ht="15" customHeight="1">
      <c r="G26151" s="488"/>
    </row>
    <row r="26152" spans="7:7" ht="15" customHeight="1">
      <c r="G26152" s="488"/>
    </row>
    <row r="26153" spans="7:7" ht="15" customHeight="1">
      <c r="G26153" s="488"/>
    </row>
    <row r="26154" spans="7:7" ht="15" customHeight="1">
      <c r="G26154" s="488"/>
    </row>
    <row r="26155" spans="7:7" ht="15" customHeight="1">
      <c r="G26155" s="488"/>
    </row>
    <row r="26156" spans="7:7" ht="15" customHeight="1">
      <c r="G26156" s="488"/>
    </row>
    <row r="26157" spans="7:7" ht="15" customHeight="1">
      <c r="G26157" s="488"/>
    </row>
    <row r="26158" spans="7:7" ht="15" customHeight="1">
      <c r="G26158" s="488"/>
    </row>
    <row r="26159" spans="7:7" ht="15" customHeight="1">
      <c r="G26159" s="488"/>
    </row>
    <row r="26160" spans="7:7" ht="15" customHeight="1">
      <c r="G26160" s="488"/>
    </row>
    <row r="26161" spans="7:7" ht="15" customHeight="1">
      <c r="G26161" s="488"/>
    </row>
    <row r="26162" spans="7:7" ht="15" customHeight="1">
      <c r="G26162" s="488"/>
    </row>
    <row r="26163" spans="7:7" ht="15" customHeight="1">
      <c r="G26163" s="488"/>
    </row>
    <row r="26164" spans="7:7" ht="15" customHeight="1">
      <c r="G26164" s="488"/>
    </row>
    <row r="26165" spans="7:7" ht="15" customHeight="1">
      <c r="G26165" s="488"/>
    </row>
    <row r="26166" spans="7:7" ht="15" customHeight="1">
      <c r="G26166" s="488"/>
    </row>
    <row r="26167" spans="7:7" ht="15" customHeight="1">
      <c r="G26167" s="488"/>
    </row>
    <row r="26168" spans="7:7" ht="15" customHeight="1">
      <c r="G26168" s="488"/>
    </row>
    <row r="26169" spans="7:7" ht="15" customHeight="1">
      <c r="G26169" s="488"/>
    </row>
    <row r="26170" spans="7:7" ht="15" customHeight="1">
      <c r="G26170" s="488"/>
    </row>
    <row r="26171" spans="7:7" ht="15" customHeight="1">
      <c r="G26171" s="488"/>
    </row>
    <row r="26172" spans="7:7" ht="15" customHeight="1">
      <c r="G26172" s="488"/>
    </row>
    <row r="26173" spans="7:7" ht="15" customHeight="1">
      <c r="G26173" s="488"/>
    </row>
    <row r="26174" spans="7:7" ht="15" customHeight="1">
      <c r="G26174" s="488"/>
    </row>
    <row r="26175" spans="7:7" ht="15" customHeight="1">
      <c r="G26175" s="488"/>
    </row>
    <row r="26176" spans="7:7" ht="15" customHeight="1">
      <c r="G26176" s="488"/>
    </row>
    <row r="26177" spans="7:7" ht="15" customHeight="1">
      <c r="G26177" s="488"/>
    </row>
    <row r="26178" spans="7:7" ht="15" customHeight="1">
      <c r="G26178" s="488"/>
    </row>
    <row r="26179" spans="7:7" ht="15" customHeight="1">
      <c r="G26179" s="488"/>
    </row>
    <row r="26180" spans="7:7" ht="15" customHeight="1">
      <c r="G26180" s="488"/>
    </row>
    <row r="26181" spans="7:7" ht="15" customHeight="1">
      <c r="G26181" s="488"/>
    </row>
    <row r="26182" spans="7:7" ht="15" customHeight="1">
      <c r="G26182" s="488"/>
    </row>
    <row r="26183" spans="7:7" ht="15" customHeight="1">
      <c r="G26183" s="488"/>
    </row>
    <row r="26184" spans="7:7" ht="15" customHeight="1">
      <c r="G26184" s="488"/>
    </row>
    <row r="26185" spans="7:7" ht="15" customHeight="1">
      <c r="G26185" s="488"/>
    </row>
    <row r="26186" spans="7:7" ht="15" customHeight="1">
      <c r="G26186" s="488"/>
    </row>
    <row r="26187" spans="7:7" ht="15" customHeight="1">
      <c r="G26187" s="488"/>
    </row>
    <row r="26188" spans="7:7" ht="15" customHeight="1">
      <c r="G26188" s="488"/>
    </row>
    <row r="26189" spans="7:7" ht="15" customHeight="1">
      <c r="G26189" s="488"/>
    </row>
    <row r="26190" spans="7:7" ht="15" customHeight="1">
      <c r="G26190" s="488"/>
    </row>
    <row r="26191" spans="7:7" ht="15" customHeight="1">
      <c r="G26191" s="488"/>
    </row>
    <row r="26192" spans="7:7" ht="15" customHeight="1">
      <c r="G26192" s="488"/>
    </row>
    <row r="26193" spans="7:7" ht="15" customHeight="1">
      <c r="G26193" s="488"/>
    </row>
    <row r="26194" spans="7:7" ht="15" customHeight="1">
      <c r="G26194" s="488"/>
    </row>
    <row r="26195" spans="7:7" ht="15" customHeight="1">
      <c r="G26195" s="488"/>
    </row>
    <row r="26196" spans="7:7" ht="15" customHeight="1">
      <c r="G26196" s="488"/>
    </row>
    <row r="26197" spans="7:7" ht="15" customHeight="1">
      <c r="G26197" s="488"/>
    </row>
    <row r="26198" spans="7:7" ht="15" customHeight="1">
      <c r="G26198" s="488"/>
    </row>
    <row r="26199" spans="7:7" ht="15" customHeight="1">
      <c r="G26199" s="488"/>
    </row>
    <row r="26200" spans="7:7" ht="15" customHeight="1">
      <c r="G26200" s="488"/>
    </row>
    <row r="26201" spans="7:7" ht="15" customHeight="1">
      <c r="G26201" s="488"/>
    </row>
    <row r="26202" spans="7:7" ht="15" customHeight="1">
      <c r="G26202" s="488"/>
    </row>
    <row r="26203" spans="7:7" ht="15" customHeight="1">
      <c r="G26203" s="488"/>
    </row>
    <row r="26204" spans="7:7" ht="15" customHeight="1">
      <c r="G26204" s="488"/>
    </row>
    <row r="26205" spans="7:7" ht="15" customHeight="1">
      <c r="G26205" s="488"/>
    </row>
    <row r="26206" spans="7:7" ht="15" customHeight="1">
      <c r="G26206" s="488"/>
    </row>
    <row r="26207" spans="7:7" ht="15" customHeight="1">
      <c r="G26207" s="488"/>
    </row>
    <row r="26208" spans="7:7" ht="15" customHeight="1">
      <c r="G26208" s="488"/>
    </row>
    <row r="26209" spans="7:7" ht="15" customHeight="1">
      <c r="G26209" s="488"/>
    </row>
    <row r="26210" spans="7:7" ht="15" customHeight="1">
      <c r="G26210" s="488"/>
    </row>
    <row r="26211" spans="7:7" ht="15" customHeight="1">
      <c r="G26211" s="488"/>
    </row>
    <row r="26212" spans="7:7" ht="15" customHeight="1">
      <c r="G26212" s="488"/>
    </row>
    <row r="26213" spans="7:7" ht="15" customHeight="1">
      <c r="G26213" s="488"/>
    </row>
    <row r="26214" spans="7:7" ht="15" customHeight="1">
      <c r="G26214" s="488"/>
    </row>
    <row r="26215" spans="7:7" ht="15" customHeight="1">
      <c r="G26215" s="488"/>
    </row>
    <row r="26216" spans="7:7" ht="15" customHeight="1">
      <c r="G26216" s="488"/>
    </row>
    <row r="26217" spans="7:7" ht="15" customHeight="1">
      <c r="G26217" s="488"/>
    </row>
    <row r="26218" spans="7:7" ht="15" customHeight="1">
      <c r="G26218" s="488"/>
    </row>
    <row r="26219" spans="7:7" ht="15" customHeight="1">
      <c r="G26219" s="488"/>
    </row>
    <row r="26220" spans="7:7" ht="15" customHeight="1">
      <c r="G26220" s="488"/>
    </row>
    <row r="26221" spans="7:7" ht="15" customHeight="1">
      <c r="G26221" s="488"/>
    </row>
    <row r="26222" spans="7:7" ht="15" customHeight="1">
      <c r="G26222" s="488"/>
    </row>
    <row r="26223" spans="7:7" ht="15" customHeight="1">
      <c r="G26223" s="488"/>
    </row>
    <row r="26224" spans="7:7" ht="15" customHeight="1">
      <c r="G26224" s="488"/>
    </row>
    <row r="26225" spans="7:7" ht="15" customHeight="1">
      <c r="G26225" s="488"/>
    </row>
    <row r="26226" spans="7:7" ht="15" customHeight="1">
      <c r="G26226" s="488"/>
    </row>
    <row r="26227" spans="7:7" ht="15" customHeight="1">
      <c r="G26227" s="488"/>
    </row>
    <row r="26228" spans="7:7" ht="15" customHeight="1">
      <c r="G26228" s="488"/>
    </row>
    <row r="26229" spans="7:7" ht="15" customHeight="1">
      <c r="G26229" s="488"/>
    </row>
    <row r="26230" spans="7:7" ht="15" customHeight="1">
      <c r="G26230" s="488"/>
    </row>
    <row r="26231" spans="7:7" ht="15" customHeight="1">
      <c r="G26231" s="488"/>
    </row>
    <row r="26232" spans="7:7" ht="15" customHeight="1">
      <c r="G26232" s="488"/>
    </row>
    <row r="26233" spans="7:7" ht="15" customHeight="1">
      <c r="G26233" s="488"/>
    </row>
    <row r="26234" spans="7:7" ht="15" customHeight="1">
      <c r="G26234" s="488"/>
    </row>
    <row r="26235" spans="7:7" ht="15" customHeight="1">
      <c r="G26235" s="488"/>
    </row>
    <row r="26236" spans="7:7" ht="15" customHeight="1">
      <c r="G26236" s="488"/>
    </row>
    <row r="26237" spans="7:7" ht="15" customHeight="1">
      <c r="G26237" s="488"/>
    </row>
    <row r="26238" spans="7:7" ht="15" customHeight="1">
      <c r="G26238" s="488"/>
    </row>
    <row r="26239" spans="7:7" ht="15" customHeight="1">
      <c r="G26239" s="488"/>
    </row>
    <row r="26240" spans="7:7" ht="15" customHeight="1">
      <c r="G26240" s="488"/>
    </row>
    <row r="26241" spans="7:7" ht="15" customHeight="1">
      <c r="G26241" s="488"/>
    </row>
    <row r="26242" spans="7:7" ht="15" customHeight="1">
      <c r="G26242" s="488"/>
    </row>
    <row r="26243" spans="7:7" ht="15" customHeight="1">
      <c r="G26243" s="488"/>
    </row>
    <row r="26244" spans="7:7" ht="15" customHeight="1">
      <c r="G26244" s="488"/>
    </row>
    <row r="26245" spans="7:7" ht="15" customHeight="1">
      <c r="G26245" s="488"/>
    </row>
    <row r="26246" spans="7:7" ht="15" customHeight="1">
      <c r="G26246" s="488"/>
    </row>
    <row r="26247" spans="7:7" ht="15" customHeight="1">
      <c r="G26247" s="488"/>
    </row>
    <row r="26248" spans="7:7" ht="15" customHeight="1">
      <c r="G26248" s="488"/>
    </row>
    <row r="26249" spans="7:7" ht="15" customHeight="1">
      <c r="G26249" s="488"/>
    </row>
    <row r="26250" spans="7:7" ht="15" customHeight="1">
      <c r="G26250" s="488"/>
    </row>
    <row r="26251" spans="7:7" ht="15" customHeight="1">
      <c r="G26251" s="488"/>
    </row>
    <row r="26252" spans="7:7" ht="15" customHeight="1">
      <c r="G26252" s="488"/>
    </row>
    <row r="26253" spans="7:7" ht="15" customHeight="1">
      <c r="G26253" s="488"/>
    </row>
    <row r="26254" spans="7:7" ht="15" customHeight="1">
      <c r="G26254" s="488"/>
    </row>
    <row r="26255" spans="7:7" ht="15" customHeight="1">
      <c r="G26255" s="488"/>
    </row>
    <row r="26256" spans="7:7" ht="15" customHeight="1">
      <c r="G26256" s="488"/>
    </row>
    <row r="26257" spans="7:7" ht="15" customHeight="1">
      <c r="G26257" s="488"/>
    </row>
    <row r="26258" spans="7:7" ht="15" customHeight="1">
      <c r="G26258" s="488"/>
    </row>
    <row r="26259" spans="7:7" ht="15" customHeight="1">
      <c r="G26259" s="488"/>
    </row>
    <row r="26260" spans="7:7" ht="15" customHeight="1">
      <c r="G26260" s="488"/>
    </row>
    <row r="26261" spans="7:7" ht="15" customHeight="1">
      <c r="G26261" s="488"/>
    </row>
    <row r="26262" spans="7:7" ht="15" customHeight="1">
      <c r="G26262" s="488"/>
    </row>
    <row r="26263" spans="7:7" ht="15" customHeight="1">
      <c r="G26263" s="488"/>
    </row>
    <row r="26264" spans="7:7" ht="15" customHeight="1">
      <c r="G26264" s="488"/>
    </row>
    <row r="26265" spans="7:7" ht="15" customHeight="1">
      <c r="G26265" s="488"/>
    </row>
    <row r="26266" spans="7:7" ht="15" customHeight="1">
      <c r="G26266" s="488"/>
    </row>
    <row r="26267" spans="7:7" ht="15" customHeight="1">
      <c r="G26267" s="488"/>
    </row>
    <row r="26268" spans="7:7" ht="15" customHeight="1">
      <c r="G26268" s="488"/>
    </row>
    <row r="26269" spans="7:7" ht="15" customHeight="1">
      <c r="G26269" s="488"/>
    </row>
    <row r="26270" spans="7:7" ht="15" customHeight="1">
      <c r="G26270" s="488"/>
    </row>
    <row r="26271" spans="7:7" ht="15" customHeight="1">
      <c r="G26271" s="488"/>
    </row>
    <row r="26272" spans="7:7" ht="15" customHeight="1">
      <c r="G26272" s="488"/>
    </row>
    <row r="26273" spans="7:7" ht="15" customHeight="1">
      <c r="G26273" s="488"/>
    </row>
    <row r="26274" spans="7:7" ht="15" customHeight="1">
      <c r="G26274" s="488"/>
    </row>
    <row r="26275" spans="7:7" ht="15" customHeight="1">
      <c r="G26275" s="488"/>
    </row>
    <row r="26276" spans="7:7" ht="15" customHeight="1">
      <c r="G26276" s="488"/>
    </row>
    <row r="26277" spans="7:7" ht="15" customHeight="1">
      <c r="G26277" s="488"/>
    </row>
    <row r="26278" spans="7:7" ht="15" customHeight="1">
      <c r="G26278" s="488"/>
    </row>
    <row r="26279" spans="7:7" ht="15" customHeight="1">
      <c r="G26279" s="488"/>
    </row>
    <row r="26280" spans="7:7" ht="15" customHeight="1">
      <c r="G26280" s="488"/>
    </row>
    <row r="26281" spans="7:7" ht="15" customHeight="1">
      <c r="G26281" s="488"/>
    </row>
    <row r="26282" spans="7:7" ht="15" customHeight="1">
      <c r="G26282" s="488"/>
    </row>
    <row r="26283" spans="7:7" ht="15" customHeight="1">
      <c r="G26283" s="488"/>
    </row>
    <row r="26284" spans="7:7" ht="15" customHeight="1">
      <c r="G26284" s="488"/>
    </row>
    <row r="26285" spans="7:7" ht="15" customHeight="1">
      <c r="G26285" s="488"/>
    </row>
    <row r="26286" spans="7:7" ht="15" customHeight="1">
      <c r="G26286" s="488"/>
    </row>
    <row r="26287" spans="7:7" ht="15" customHeight="1">
      <c r="G26287" s="488"/>
    </row>
    <row r="26288" spans="7:7" ht="15" customHeight="1">
      <c r="G26288" s="488"/>
    </row>
    <row r="26289" spans="7:7" ht="15" customHeight="1">
      <c r="G26289" s="488"/>
    </row>
    <row r="26290" spans="7:7" ht="15" customHeight="1">
      <c r="G26290" s="488"/>
    </row>
    <row r="26291" spans="7:7" ht="15" customHeight="1">
      <c r="G26291" s="488"/>
    </row>
    <row r="26292" spans="7:7" ht="15" customHeight="1">
      <c r="G26292" s="488"/>
    </row>
    <row r="26293" spans="7:7" ht="15" customHeight="1">
      <c r="G26293" s="488"/>
    </row>
    <row r="26294" spans="7:7" ht="15" customHeight="1">
      <c r="G26294" s="488"/>
    </row>
    <row r="26295" spans="7:7" ht="15" customHeight="1">
      <c r="G26295" s="488"/>
    </row>
    <row r="26296" spans="7:7" ht="15" customHeight="1">
      <c r="G26296" s="488"/>
    </row>
    <row r="26297" spans="7:7" ht="15" customHeight="1">
      <c r="G26297" s="488"/>
    </row>
    <row r="26298" spans="7:7" ht="15" customHeight="1">
      <c r="G26298" s="488"/>
    </row>
    <row r="26299" spans="7:7" ht="15" customHeight="1">
      <c r="G26299" s="488"/>
    </row>
    <row r="26300" spans="7:7" ht="15" customHeight="1">
      <c r="G26300" s="488"/>
    </row>
    <row r="26301" spans="7:7" ht="15" customHeight="1">
      <c r="G26301" s="488"/>
    </row>
    <row r="26302" spans="7:7" ht="15" customHeight="1">
      <c r="G26302" s="488"/>
    </row>
    <row r="26303" spans="7:7" ht="15" customHeight="1">
      <c r="G26303" s="488"/>
    </row>
    <row r="26304" spans="7:7" ht="15" customHeight="1">
      <c r="G26304" s="488"/>
    </row>
    <row r="26305" spans="7:7" ht="15" customHeight="1">
      <c r="G26305" s="488"/>
    </row>
    <row r="26306" spans="7:7" ht="15" customHeight="1">
      <c r="G26306" s="488"/>
    </row>
    <row r="26307" spans="7:7" ht="15" customHeight="1">
      <c r="G26307" s="488"/>
    </row>
    <row r="26308" spans="7:7" ht="15" customHeight="1">
      <c r="G26308" s="488"/>
    </row>
    <row r="26309" spans="7:7" ht="15" customHeight="1">
      <c r="G26309" s="488"/>
    </row>
    <row r="26310" spans="7:7" ht="15" customHeight="1">
      <c r="G26310" s="488"/>
    </row>
    <row r="26311" spans="7:7" ht="15" customHeight="1">
      <c r="G26311" s="488"/>
    </row>
    <row r="26312" spans="7:7" ht="15" customHeight="1">
      <c r="G26312" s="488"/>
    </row>
    <row r="26313" spans="7:7" ht="15" customHeight="1">
      <c r="G26313" s="488"/>
    </row>
    <row r="26314" spans="7:7" ht="15" customHeight="1">
      <c r="G26314" s="488"/>
    </row>
    <row r="26315" spans="7:7" ht="15" customHeight="1">
      <c r="G26315" s="488"/>
    </row>
    <row r="26316" spans="7:7" ht="15" customHeight="1">
      <c r="G26316" s="488"/>
    </row>
    <row r="26317" spans="7:7" ht="15" customHeight="1">
      <c r="G26317" s="488"/>
    </row>
    <row r="26318" spans="7:7" ht="15" customHeight="1">
      <c r="G26318" s="488"/>
    </row>
    <row r="26319" spans="7:7" ht="15" customHeight="1">
      <c r="G26319" s="488"/>
    </row>
    <row r="26320" spans="7:7" ht="15" customHeight="1">
      <c r="G26320" s="488"/>
    </row>
    <row r="26321" spans="7:7" ht="15" customHeight="1">
      <c r="G26321" s="488"/>
    </row>
    <row r="26322" spans="7:7" ht="15" customHeight="1">
      <c r="G26322" s="488"/>
    </row>
    <row r="26323" spans="7:7" ht="15" customHeight="1">
      <c r="G26323" s="488"/>
    </row>
    <row r="26324" spans="7:7" ht="15" customHeight="1">
      <c r="G26324" s="488"/>
    </row>
    <row r="26325" spans="7:7" ht="15" customHeight="1">
      <c r="G26325" s="488"/>
    </row>
    <row r="26326" spans="7:7" ht="15" customHeight="1">
      <c r="G26326" s="488"/>
    </row>
    <row r="26327" spans="7:7" ht="15" customHeight="1">
      <c r="G26327" s="488"/>
    </row>
    <row r="26328" spans="7:7" ht="15" customHeight="1">
      <c r="G26328" s="488"/>
    </row>
    <row r="26329" spans="7:7" ht="15" customHeight="1">
      <c r="G26329" s="488"/>
    </row>
    <row r="26330" spans="7:7" ht="15" customHeight="1">
      <c r="G26330" s="488"/>
    </row>
    <row r="26331" spans="7:7" ht="15" customHeight="1">
      <c r="G26331" s="488"/>
    </row>
    <row r="26332" spans="7:7" ht="15" customHeight="1">
      <c r="G26332" s="488"/>
    </row>
    <row r="26333" spans="7:7" ht="15" customHeight="1">
      <c r="G26333" s="488"/>
    </row>
    <row r="26334" spans="7:7" ht="15" customHeight="1">
      <c r="G26334" s="488"/>
    </row>
    <row r="26335" spans="7:7" ht="15" customHeight="1">
      <c r="G26335" s="488"/>
    </row>
    <row r="26336" spans="7:7" ht="15" customHeight="1">
      <c r="G26336" s="488"/>
    </row>
    <row r="26337" spans="7:7" ht="15" customHeight="1">
      <c r="G26337" s="488"/>
    </row>
    <row r="26338" spans="7:7" ht="15" customHeight="1">
      <c r="G26338" s="488"/>
    </row>
    <row r="26339" spans="7:7" ht="15" customHeight="1">
      <c r="G26339" s="488"/>
    </row>
    <row r="26340" spans="7:7" ht="15" customHeight="1">
      <c r="G26340" s="488"/>
    </row>
    <row r="26341" spans="7:7" ht="15" customHeight="1">
      <c r="G26341" s="488"/>
    </row>
    <row r="26342" spans="7:7" ht="15" customHeight="1">
      <c r="G26342" s="488"/>
    </row>
    <row r="26343" spans="7:7" ht="15" customHeight="1">
      <c r="G26343" s="488"/>
    </row>
    <row r="26344" spans="7:7" ht="15" customHeight="1">
      <c r="G26344" s="488"/>
    </row>
    <row r="26345" spans="7:7" ht="15" customHeight="1">
      <c r="G26345" s="488"/>
    </row>
    <row r="26346" spans="7:7" ht="15" customHeight="1">
      <c r="G26346" s="488"/>
    </row>
    <row r="26347" spans="7:7" ht="15" customHeight="1">
      <c r="G26347" s="488"/>
    </row>
    <row r="26348" spans="7:7" ht="15" customHeight="1">
      <c r="G26348" s="488"/>
    </row>
    <row r="26349" spans="7:7" ht="15" customHeight="1">
      <c r="G26349" s="488"/>
    </row>
    <row r="26350" spans="7:7" ht="15" customHeight="1">
      <c r="G26350" s="488"/>
    </row>
    <row r="26351" spans="7:7" ht="15" customHeight="1">
      <c r="G26351" s="488"/>
    </row>
    <row r="26352" spans="7:7" ht="15" customHeight="1">
      <c r="G26352" s="488"/>
    </row>
    <row r="26353" spans="7:7" ht="15" customHeight="1">
      <c r="G26353" s="488"/>
    </row>
    <row r="26354" spans="7:7" ht="15" customHeight="1">
      <c r="G26354" s="488"/>
    </row>
    <row r="26355" spans="7:7" ht="15" customHeight="1">
      <c r="G26355" s="488"/>
    </row>
    <row r="26356" spans="7:7" ht="15" customHeight="1">
      <c r="G26356" s="488"/>
    </row>
    <row r="26357" spans="7:7" ht="15" customHeight="1">
      <c r="G26357" s="488"/>
    </row>
    <row r="26358" spans="7:7" ht="15" customHeight="1">
      <c r="G26358" s="488"/>
    </row>
    <row r="26359" spans="7:7" ht="15" customHeight="1">
      <c r="G26359" s="488"/>
    </row>
    <row r="26360" spans="7:7" ht="15" customHeight="1">
      <c r="G26360" s="488"/>
    </row>
    <row r="26361" spans="7:7" ht="15" customHeight="1">
      <c r="G26361" s="488"/>
    </row>
    <row r="26362" spans="7:7" ht="15" customHeight="1">
      <c r="G26362" s="488"/>
    </row>
    <row r="26363" spans="7:7" ht="15" customHeight="1">
      <c r="G26363" s="488"/>
    </row>
    <row r="26364" spans="7:7" ht="15" customHeight="1">
      <c r="G26364" s="488"/>
    </row>
    <row r="26365" spans="7:7" ht="15" customHeight="1">
      <c r="G26365" s="488"/>
    </row>
    <row r="26366" spans="7:7" ht="15" customHeight="1">
      <c r="G26366" s="488"/>
    </row>
    <row r="26367" spans="7:7" ht="15" customHeight="1">
      <c r="G26367" s="488"/>
    </row>
    <row r="26368" spans="7:7" ht="15" customHeight="1">
      <c r="G26368" s="488"/>
    </row>
    <row r="26369" spans="7:7" ht="15" customHeight="1">
      <c r="G26369" s="488"/>
    </row>
    <row r="26370" spans="7:7" ht="15" customHeight="1">
      <c r="G26370" s="488"/>
    </row>
    <row r="26371" spans="7:7" ht="15" customHeight="1">
      <c r="G26371" s="488"/>
    </row>
    <row r="26372" spans="7:7" ht="15" customHeight="1">
      <c r="G26372" s="488"/>
    </row>
    <row r="26373" spans="7:7" ht="15" customHeight="1">
      <c r="G26373" s="488"/>
    </row>
    <row r="26374" spans="7:7" ht="15" customHeight="1">
      <c r="G26374" s="488"/>
    </row>
    <row r="26375" spans="7:7" ht="15" customHeight="1">
      <c r="G26375" s="488"/>
    </row>
    <row r="26376" spans="7:7" ht="15" customHeight="1">
      <c r="G26376" s="488"/>
    </row>
    <row r="26377" spans="7:7" ht="15" customHeight="1">
      <c r="G26377" s="488"/>
    </row>
    <row r="26378" spans="7:7" ht="15" customHeight="1">
      <c r="G26378" s="488"/>
    </row>
    <row r="26379" spans="7:7" ht="15" customHeight="1">
      <c r="G26379" s="488"/>
    </row>
    <row r="26380" spans="7:7" ht="15" customHeight="1">
      <c r="G26380" s="488"/>
    </row>
    <row r="26381" spans="7:7" ht="15" customHeight="1">
      <c r="G26381" s="488"/>
    </row>
    <row r="26382" spans="7:7" ht="15" customHeight="1">
      <c r="G26382" s="488"/>
    </row>
    <row r="26383" spans="7:7" ht="15" customHeight="1">
      <c r="G26383" s="488"/>
    </row>
    <row r="26384" spans="7:7" ht="15" customHeight="1">
      <c r="G26384" s="488"/>
    </row>
    <row r="26385" spans="7:7" ht="15" customHeight="1">
      <c r="G26385" s="488"/>
    </row>
    <row r="26386" spans="7:7" ht="15" customHeight="1">
      <c r="G26386" s="488"/>
    </row>
    <row r="26387" spans="7:7" ht="15" customHeight="1">
      <c r="G26387" s="488"/>
    </row>
    <row r="26388" spans="7:7" ht="15" customHeight="1">
      <c r="G26388" s="488"/>
    </row>
    <row r="26389" spans="7:7" ht="15" customHeight="1">
      <c r="G26389" s="488"/>
    </row>
    <row r="26390" spans="7:7" ht="15" customHeight="1">
      <c r="G26390" s="488"/>
    </row>
    <row r="26391" spans="7:7" ht="15" customHeight="1">
      <c r="G26391" s="488"/>
    </row>
    <row r="26392" spans="7:7" ht="15" customHeight="1">
      <c r="G26392" s="488"/>
    </row>
    <row r="26393" spans="7:7" ht="15" customHeight="1">
      <c r="G26393" s="488"/>
    </row>
    <row r="26394" spans="7:7" ht="15" customHeight="1">
      <c r="G26394" s="488"/>
    </row>
    <row r="26395" spans="7:7" ht="15" customHeight="1">
      <c r="G26395" s="488"/>
    </row>
    <row r="26396" spans="7:7" ht="15" customHeight="1">
      <c r="G26396" s="488"/>
    </row>
    <row r="26397" spans="7:7" ht="15" customHeight="1">
      <c r="G26397" s="488"/>
    </row>
    <row r="26398" spans="7:7" ht="15" customHeight="1">
      <c r="G26398" s="488"/>
    </row>
    <row r="26399" spans="7:7" ht="15" customHeight="1">
      <c r="G26399" s="488"/>
    </row>
    <row r="26400" spans="7:7" ht="15" customHeight="1">
      <c r="G26400" s="488"/>
    </row>
    <row r="26401" spans="7:7" ht="15" customHeight="1">
      <c r="G26401" s="488"/>
    </row>
    <row r="26402" spans="7:7" ht="15" customHeight="1">
      <c r="G26402" s="488"/>
    </row>
    <row r="26403" spans="7:7" ht="15" customHeight="1">
      <c r="G26403" s="488"/>
    </row>
    <row r="26404" spans="7:7" ht="15" customHeight="1">
      <c r="G26404" s="488"/>
    </row>
    <row r="26405" spans="7:7" ht="15" customHeight="1">
      <c r="G26405" s="488"/>
    </row>
    <row r="26406" spans="7:7" ht="15" customHeight="1">
      <c r="G26406" s="488"/>
    </row>
    <row r="26407" spans="7:7" ht="15" customHeight="1">
      <c r="G26407" s="488"/>
    </row>
    <row r="26408" spans="7:7" ht="15" customHeight="1">
      <c r="G26408" s="488"/>
    </row>
    <row r="26409" spans="7:7" ht="15" customHeight="1">
      <c r="G26409" s="488"/>
    </row>
    <row r="26410" spans="7:7" ht="15" customHeight="1">
      <c r="G26410" s="488"/>
    </row>
    <row r="26411" spans="7:7" ht="15" customHeight="1">
      <c r="G26411" s="488"/>
    </row>
    <row r="26412" spans="7:7" ht="15" customHeight="1">
      <c r="G26412" s="488"/>
    </row>
    <row r="26413" spans="7:7" ht="15" customHeight="1">
      <c r="G26413" s="488"/>
    </row>
    <row r="26414" spans="7:7" ht="15" customHeight="1">
      <c r="G26414" s="488"/>
    </row>
    <row r="26415" spans="7:7" ht="15" customHeight="1">
      <c r="G26415" s="488"/>
    </row>
    <row r="26416" spans="7:7" ht="15" customHeight="1">
      <c r="G26416" s="488"/>
    </row>
    <row r="26417" spans="7:7" ht="15" customHeight="1">
      <c r="G26417" s="488"/>
    </row>
    <row r="26418" spans="7:7" ht="15" customHeight="1">
      <c r="G26418" s="488"/>
    </row>
    <row r="26419" spans="7:7" ht="15" customHeight="1">
      <c r="G26419" s="488"/>
    </row>
    <row r="26420" spans="7:7" ht="15" customHeight="1">
      <c r="G26420" s="488"/>
    </row>
    <row r="26421" spans="7:7" ht="15" customHeight="1">
      <c r="G26421" s="488"/>
    </row>
    <row r="26422" spans="7:7" ht="15" customHeight="1">
      <c r="G26422" s="488"/>
    </row>
    <row r="26423" spans="7:7" ht="15" customHeight="1">
      <c r="G26423" s="488"/>
    </row>
    <row r="26424" spans="7:7" ht="15" customHeight="1">
      <c r="G26424" s="488"/>
    </row>
    <row r="26425" spans="7:7" ht="15" customHeight="1">
      <c r="G26425" s="488"/>
    </row>
    <row r="26426" spans="7:7" ht="15" customHeight="1">
      <c r="G26426" s="488"/>
    </row>
    <row r="26427" spans="7:7" ht="15" customHeight="1">
      <c r="G26427" s="488"/>
    </row>
    <row r="26428" spans="7:7" ht="15" customHeight="1">
      <c r="G26428" s="488"/>
    </row>
    <row r="26429" spans="7:7" ht="15" customHeight="1">
      <c r="G26429" s="488"/>
    </row>
    <row r="26430" spans="7:7" ht="15" customHeight="1">
      <c r="G26430" s="488"/>
    </row>
    <row r="26431" spans="7:7" ht="15" customHeight="1">
      <c r="G26431" s="488"/>
    </row>
    <row r="26432" spans="7:7" ht="15" customHeight="1">
      <c r="G26432" s="488"/>
    </row>
    <row r="26433" spans="7:7" ht="15" customHeight="1">
      <c r="G26433" s="488"/>
    </row>
    <row r="26434" spans="7:7" ht="15" customHeight="1">
      <c r="G26434" s="488"/>
    </row>
    <row r="26435" spans="7:7" ht="15" customHeight="1">
      <c r="G26435" s="488"/>
    </row>
    <row r="26436" spans="7:7" ht="15" customHeight="1">
      <c r="G26436" s="488"/>
    </row>
    <row r="26437" spans="7:7" ht="15" customHeight="1">
      <c r="G26437" s="488"/>
    </row>
    <row r="26438" spans="7:7" ht="15" customHeight="1">
      <c r="G26438" s="488"/>
    </row>
    <row r="26439" spans="7:7" ht="15" customHeight="1">
      <c r="G26439" s="488"/>
    </row>
    <row r="26440" spans="7:7" ht="15" customHeight="1">
      <c r="G26440" s="488"/>
    </row>
    <row r="26441" spans="7:7" ht="15" customHeight="1">
      <c r="G26441" s="488"/>
    </row>
    <row r="26442" spans="7:7" ht="15" customHeight="1">
      <c r="G26442" s="488"/>
    </row>
    <row r="26443" spans="7:7" ht="15" customHeight="1">
      <c r="G26443" s="488"/>
    </row>
    <row r="26444" spans="7:7" ht="15" customHeight="1">
      <c r="G26444" s="488"/>
    </row>
    <row r="26445" spans="7:7" ht="15" customHeight="1">
      <c r="G26445" s="488"/>
    </row>
    <row r="26446" spans="7:7" ht="15" customHeight="1">
      <c r="G26446" s="488"/>
    </row>
    <row r="26447" spans="7:7" ht="15" customHeight="1">
      <c r="G26447" s="488"/>
    </row>
    <row r="26448" spans="7:7" ht="15" customHeight="1">
      <c r="G26448" s="488"/>
    </row>
    <row r="26449" spans="7:7" ht="15" customHeight="1">
      <c r="G26449" s="488"/>
    </row>
    <row r="26450" spans="7:7" ht="15" customHeight="1">
      <c r="G26450" s="488"/>
    </row>
    <row r="26451" spans="7:7" ht="15" customHeight="1">
      <c r="G26451" s="488"/>
    </row>
    <row r="26452" spans="7:7" ht="15" customHeight="1">
      <c r="G26452" s="488"/>
    </row>
    <row r="26453" spans="7:7" ht="15" customHeight="1">
      <c r="G26453" s="488"/>
    </row>
    <row r="26454" spans="7:7" ht="15" customHeight="1">
      <c r="G26454" s="488"/>
    </row>
    <row r="26455" spans="7:7" ht="15" customHeight="1">
      <c r="G26455" s="488"/>
    </row>
    <row r="26456" spans="7:7" ht="15" customHeight="1">
      <c r="G26456" s="488"/>
    </row>
    <row r="26457" spans="7:7" ht="15" customHeight="1">
      <c r="G26457" s="488"/>
    </row>
    <row r="26458" spans="7:7" ht="15" customHeight="1">
      <c r="G26458" s="488"/>
    </row>
    <row r="26459" spans="7:7" ht="15" customHeight="1">
      <c r="G26459" s="488"/>
    </row>
    <row r="26460" spans="7:7" ht="15" customHeight="1">
      <c r="G26460" s="488"/>
    </row>
    <row r="26461" spans="7:7" ht="15" customHeight="1">
      <c r="G26461" s="488"/>
    </row>
    <row r="26462" spans="7:7" ht="15" customHeight="1">
      <c r="G26462" s="488"/>
    </row>
    <row r="26463" spans="7:7" ht="15" customHeight="1">
      <c r="G26463" s="488"/>
    </row>
    <row r="26464" spans="7:7" ht="15" customHeight="1">
      <c r="G26464" s="488"/>
    </row>
    <row r="26465" spans="7:7" ht="15" customHeight="1">
      <c r="G26465" s="488"/>
    </row>
    <row r="26466" spans="7:7" ht="15" customHeight="1">
      <c r="G26466" s="488"/>
    </row>
    <row r="26467" spans="7:7" ht="15" customHeight="1">
      <c r="G26467" s="488"/>
    </row>
    <row r="26468" spans="7:7" ht="15" customHeight="1">
      <c r="G26468" s="488"/>
    </row>
    <row r="26469" spans="7:7" ht="15" customHeight="1">
      <c r="G26469" s="488"/>
    </row>
    <row r="26470" spans="7:7" ht="15" customHeight="1">
      <c r="G26470" s="488"/>
    </row>
    <row r="26471" spans="7:7" ht="15" customHeight="1">
      <c r="G26471" s="488"/>
    </row>
    <row r="26472" spans="7:7" ht="15" customHeight="1">
      <c r="G26472" s="488"/>
    </row>
    <row r="26473" spans="7:7" ht="15" customHeight="1">
      <c r="G26473" s="488"/>
    </row>
    <row r="26474" spans="7:7" ht="15" customHeight="1">
      <c r="G26474" s="488"/>
    </row>
    <row r="26475" spans="7:7" ht="15" customHeight="1">
      <c r="G26475" s="488"/>
    </row>
    <row r="26476" spans="7:7" ht="15" customHeight="1">
      <c r="G26476" s="488"/>
    </row>
    <row r="26477" spans="7:7" ht="15" customHeight="1">
      <c r="G26477" s="488"/>
    </row>
    <row r="26478" spans="7:7" ht="15" customHeight="1">
      <c r="G26478" s="488"/>
    </row>
    <row r="26479" spans="7:7" ht="15" customHeight="1">
      <c r="G26479" s="488"/>
    </row>
    <row r="26480" spans="7:7" ht="15" customHeight="1">
      <c r="G26480" s="488"/>
    </row>
    <row r="26481" spans="7:7" ht="15" customHeight="1">
      <c r="G26481" s="488"/>
    </row>
    <row r="26482" spans="7:7" ht="15" customHeight="1">
      <c r="G26482" s="488"/>
    </row>
    <row r="26483" spans="7:7" ht="15" customHeight="1">
      <c r="G26483" s="488"/>
    </row>
    <row r="26484" spans="7:7" ht="15" customHeight="1">
      <c r="G26484" s="488"/>
    </row>
    <row r="26485" spans="7:7" ht="15" customHeight="1">
      <c r="G26485" s="488"/>
    </row>
    <row r="26486" spans="7:7" ht="15" customHeight="1">
      <c r="G26486" s="488"/>
    </row>
    <row r="26487" spans="7:7" ht="15" customHeight="1">
      <c r="G26487" s="488"/>
    </row>
    <row r="26488" spans="7:7" ht="15" customHeight="1">
      <c r="G26488" s="488"/>
    </row>
    <row r="26489" spans="7:7" ht="15" customHeight="1">
      <c r="G26489" s="488"/>
    </row>
    <row r="26490" spans="7:7" ht="15" customHeight="1">
      <c r="G26490" s="488"/>
    </row>
    <row r="26491" spans="7:7" ht="15" customHeight="1">
      <c r="G26491" s="488"/>
    </row>
    <row r="26492" spans="7:7" ht="15" customHeight="1">
      <c r="G26492" s="488"/>
    </row>
    <row r="26493" spans="7:7" ht="15" customHeight="1">
      <c r="G26493" s="488"/>
    </row>
    <row r="26494" spans="7:7" ht="15" customHeight="1">
      <c r="G26494" s="488"/>
    </row>
    <row r="26495" spans="7:7" ht="15" customHeight="1">
      <c r="G26495" s="488"/>
    </row>
    <row r="26496" spans="7:7" ht="15" customHeight="1">
      <c r="G26496" s="488"/>
    </row>
    <row r="26497" spans="7:7" ht="15" customHeight="1">
      <c r="G26497" s="488"/>
    </row>
    <row r="26498" spans="7:7" ht="15" customHeight="1">
      <c r="G26498" s="488"/>
    </row>
    <row r="26499" spans="7:7" ht="15" customHeight="1">
      <c r="G26499" s="488"/>
    </row>
    <row r="26500" spans="7:7" ht="15" customHeight="1">
      <c r="G26500" s="488"/>
    </row>
    <row r="26501" spans="7:7" ht="15" customHeight="1">
      <c r="G26501" s="488"/>
    </row>
    <row r="26502" spans="7:7" ht="15" customHeight="1">
      <c r="G26502" s="488"/>
    </row>
    <row r="26503" spans="7:7" ht="15" customHeight="1">
      <c r="G26503" s="488"/>
    </row>
    <row r="26504" spans="7:7" ht="15" customHeight="1">
      <c r="G26504" s="488"/>
    </row>
    <row r="26505" spans="7:7" ht="15" customHeight="1">
      <c r="G26505" s="488"/>
    </row>
    <row r="26506" spans="7:7" ht="15" customHeight="1">
      <c r="G26506" s="488"/>
    </row>
    <row r="26507" spans="7:7" ht="15" customHeight="1">
      <c r="G26507" s="488"/>
    </row>
    <row r="26508" spans="7:7" ht="15" customHeight="1">
      <c r="G26508" s="488"/>
    </row>
    <row r="26509" spans="7:7" ht="15" customHeight="1">
      <c r="G26509" s="488"/>
    </row>
    <row r="26510" spans="7:7" ht="15" customHeight="1">
      <c r="G26510" s="488"/>
    </row>
    <row r="26511" spans="7:7" ht="15" customHeight="1">
      <c r="G26511" s="488"/>
    </row>
    <row r="26512" spans="7:7" ht="15" customHeight="1">
      <c r="G26512" s="488"/>
    </row>
    <row r="26513" spans="7:7" ht="15" customHeight="1">
      <c r="G26513" s="488"/>
    </row>
    <row r="26514" spans="7:7" ht="15" customHeight="1">
      <c r="G26514" s="488"/>
    </row>
    <row r="26515" spans="7:7" ht="15" customHeight="1">
      <c r="G26515" s="488"/>
    </row>
    <row r="26516" spans="7:7" ht="15" customHeight="1">
      <c r="G26516" s="488"/>
    </row>
    <row r="26517" spans="7:7" ht="15" customHeight="1">
      <c r="G26517" s="488"/>
    </row>
    <row r="26518" spans="7:7" ht="15" customHeight="1">
      <c r="G26518" s="488"/>
    </row>
    <row r="26519" spans="7:7" ht="15" customHeight="1">
      <c r="G26519" s="488"/>
    </row>
    <row r="26520" spans="7:7" ht="15" customHeight="1">
      <c r="G26520" s="488"/>
    </row>
    <row r="26521" spans="7:7" ht="15" customHeight="1">
      <c r="G26521" s="488"/>
    </row>
    <row r="26522" spans="7:7" ht="15" customHeight="1">
      <c r="G26522" s="488"/>
    </row>
    <row r="26523" spans="7:7" ht="15" customHeight="1">
      <c r="G26523" s="488"/>
    </row>
    <row r="26524" spans="7:7" ht="15" customHeight="1">
      <c r="G26524" s="488"/>
    </row>
    <row r="26525" spans="7:7" ht="15" customHeight="1">
      <c r="G26525" s="488"/>
    </row>
    <row r="26526" spans="7:7" ht="15" customHeight="1">
      <c r="G26526" s="488"/>
    </row>
    <row r="26527" spans="7:7" ht="15" customHeight="1">
      <c r="G26527" s="488"/>
    </row>
    <row r="26528" spans="7:7" ht="15" customHeight="1">
      <c r="G26528" s="488"/>
    </row>
    <row r="26529" spans="7:7" ht="15" customHeight="1">
      <c r="G26529" s="488"/>
    </row>
    <row r="26530" spans="7:7" ht="15" customHeight="1">
      <c r="G26530" s="488"/>
    </row>
    <row r="26531" spans="7:7" ht="15" customHeight="1">
      <c r="G26531" s="488"/>
    </row>
    <row r="26532" spans="7:7" ht="15" customHeight="1">
      <c r="G26532" s="488"/>
    </row>
    <row r="26533" spans="7:7" ht="15" customHeight="1">
      <c r="G26533" s="488"/>
    </row>
    <row r="26534" spans="7:7" ht="15" customHeight="1">
      <c r="G26534" s="488"/>
    </row>
    <row r="26535" spans="7:7" ht="15" customHeight="1">
      <c r="G26535" s="488"/>
    </row>
    <row r="26536" spans="7:7" ht="15" customHeight="1">
      <c r="G26536" s="488"/>
    </row>
    <row r="26537" spans="7:7" ht="15" customHeight="1">
      <c r="G26537" s="488"/>
    </row>
    <row r="26538" spans="7:7" ht="15" customHeight="1">
      <c r="G26538" s="488"/>
    </row>
    <row r="26539" spans="7:7" ht="15" customHeight="1">
      <c r="G26539" s="488"/>
    </row>
    <row r="26540" spans="7:7" ht="15" customHeight="1">
      <c r="G26540" s="488"/>
    </row>
    <row r="26541" spans="7:7" ht="15" customHeight="1">
      <c r="G26541" s="488"/>
    </row>
    <row r="26542" spans="7:7" ht="15" customHeight="1">
      <c r="G26542" s="488"/>
    </row>
    <row r="26543" spans="7:7" ht="15" customHeight="1">
      <c r="G26543" s="488"/>
    </row>
    <row r="26544" spans="7:7" ht="15" customHeight="1">
      <c r="G26544" s="488"/>
    </row>
    <row r="26545" spans="7:7" ht="15" customHeight="1">
      <c r="G26545" s="488"/>
    </row>
    <row r="26546" spans="7:7" ht="15" customHeight="1">
      <c r="G26546" s="488"/>
    </row>
    <row r="26547" spans="7:7" ht="15" customHeight="1">
      <c r="G26547" s="488"/>
    </row>
    <row r="26548" spans="7:7" ht="15" customHeight="1">
      <c r="G26548" s="488"/>
    </row>
    <row r="26549" spans="7:7" ht="15" customHeight="1">
      <c r="G26549" s="488"/>
    </row>
    <row r="26550" spans="7:7" ht="15" customHeight="1">
      <c r="G26550" s="488"/>
    </row>
    <row r="26551" spans="7:7" ht="15" customHeight="1">
      <c r="G26551" s="488"/>
    </row>
    <row r="26552" spans="7:7" ht="15" customHeight="1">
      <c r="G26552" s="488"/>
    </row>
    <row r="26553" spans="7:7" ht="15" customHeight="1">
      <c r="G26553" s="488"/>
    </row>
    <row r="26554" spans="7:7" ht="15" customHeight="1">
      <c r="G26554" s="488"/>
    </row>
    <row r="26555" spans="7:7" ht="15" customHeight="1">
      <c r="G26555" s="488"/>
    </row>
    <row r="26556" spans="7:7" ht="15" customHeight="1">
      <c r="G26556" s="488"/>
    </row>
    <row r="26557" spans="7:7" ht="15" customHeight="1">
      <c r="G26557" s="488"/>
    </row>
    <row r="26558" spans="7:7" ht="15" customHeight="1">
      <c r="G26558" s="488"/>
    </row>
    <row r="26559" spans="7:7" ht="15" customHeight="1">
      <c r="G26559" s="488"/>
    </row>
    <row r="26560" spans="7:7" ht="15" customHeight="1">
      <c r="G26560" s="488"/>
    </row>
    <row r="26561" spans="7:7" ht="15" customHeight="1">
      <c r="G26561" s="488"/>
    </row>
    <row r="26562" spans="7:7" ht="15" customHeight="1">
      <c r="G26562" s="488"/>
    </row>
    <row r="26563" spans="7:7" ht="15" customHeight="1">
      <c r="G26563" s="488"/>
    </row>
    <row r="26564" spans="7:7" ht="15" customHeight="1">
      <c r="G26564" s="488"/>
    </row>
    <row r="26565" spans="7:7" ht="15" customHeight="1">
      <c r="G26565" s="488"/>
    </row>
    <row r="26566" spans="7:7" ht="15" customHeight="1">
      <c r="G26566" s="488"/>
    </row>
    <row r="26567" spans="7:7" ht="15" customHeight="1">
      <c r="G26567" s="488"/>
    </row>
    <row r="26568" spans="7:7" ht="15" customHeight="1">
      <c r="G26568" s="488"/>
    </row>
    <row r="26569" spans="7:7" ht="15" customHeight="1">
      <c r="G26569" s="488"/>
    </row>
    <row r="26570" spans="7:7" ht="15" customHeight="1">
      <c r="G26570" s="488"/>
    </row>
    <row r="26571" spans="7:7" ht="15" customHeight="1">
      <c r="G26571" s="488"/>
    </row>
    <row r="26572" spans="7:7" ht="15" customHeight="1">
      <c r="G26572" s="488"/>
    </row>
    <row r="26573" spans="7:7" ht="15" customHeight="1">
      <c r="G26573" s="488"/>
    </row>
    <row r="26574" spans="7:7" ht="15" customHeight="1">
      <c r="G26574" s="488"/>
    </row>
    <row r="26575" spans="7:7" ht="15" customHeight="1">
      <c r="G26575" s="488"/>
    </row>
    <row r="26576" spans="7:7" ht="15" customHeight="1">
      <c r="G26576" s="488"/>
    </row>
    <row r="26577" spans="7:7" ht="15" customHeight="1">
      <c r="G26577" s="488"/>
    </row>
    <row r="26578" spans="7:7" ht="15" customHeight="1">
      <c r="G26578" s="488"/>
    </row>
    <row r="26579" spans="7:7" ht="15" customHeight="1">
      <c r="G26579" s="488"/>
    </row>
    <row r="26580" spans="7:7" ht="15" customHeight="1">
      <c r="G26580" s="488"/>
    </row>
    <row r="26581" spans="7:7" ht="15" customHeight="1">
      <c r="G26581" s="488"/>
    </row>
    <row r="26582" spans="7:7" ht="15" customHeight="1">
      <c r="G26582" s="488"/>
    </row>
    <row r="26583" spans="7:7" ht="15" customHeight="1">
      <c r="G26583" s="488"/>
    </row>
    <row r="26584" spans="7:7" ht="15" customHeight="1">
      <c r="G26584" s="488"/>
    </row>
    <row r="26585" spans="7:7" ht="15" customHeight="1">
      <c r="G26585" s="488"/>
    </row>
    <row r="26586" spans="7:7" ht="15" customHeight="1">
      <c r="G26586" s="488"/>
    </row>
    <row r="26587" spans="7:7" ht="15" customHeight="1">
      <c r="G26587" s="488"/>
    </row>
    <row r="26588" spans="7:7" ht="15" customHeight="1">
      <c r="G26588" s="488"/>
    </row>
    <row r="26589" spans="7:7" ht="15" customHeight="1">
      <c r="G26589" s="488"/>
    </row>
    <row r="26590" spans="7:7" ht="15" customHeight="1">
      <c r="G26590" s="488"/>
    </row>
    <row r="26591" spans="7:7" ht="15" customHeight="1">
      <c r="G26591" s="488"/>
    </row>
    <row r="26592" spans="7:7" ht="15" customHeight="1">
      <c r="G26592" s="488"/>
    </row>
    <row r="26593" spans="7:7" ht="15" customHeight="1">
      <c r="G26593" s="488"/>
    </row>
    <row r="26594" spans="7:7" ht="15" customHeight="1">
      <c r="G26594" s="488"/>
    </row>
    <row r="26595" spans="7:7" ht="15" customHeight="1">
      <c r="G26595" s="488"/>
    </row>
    <row r="26596" spans="7:7" ht="15" customHeight="1">
      <c r="G26596" s="488"/>
    </row>
    <row r="26597" spans="7:7" ht="15" customHeight="1">
      <c r="G26597" s="488"/>
    </row>
    <row r="26598" spans="7:7" ht="15" customHeight="1">
      <c r="G26598" s="488"/>
    </row>
    <row r="26599" spans="7:7" ht="15" customHeight="1">
      <c r="G26599" s="488"/>
    </row>
    <row r="26600" spans="7:7" ht="15" customHeight="1">
      <c r="G26600" s="488"/>
    </row>
    <row r="26601" spans="7:7" ht="15" customHeight="1">
      <c r="G26601" s="488"/>
    </row>
    <row r="26602" spans="7:7" ht="15" customHeight="1">
      <c r="G26602" s="488"/>
    </row>
    <row r="26603" spans="7:7" ht="15" customHeight="1">
      <c r="G26603" s="488"/>
    </row>
    <row r="26604" spans="7:7" ht="15" customHeight="1">
      <c r="G26604" s="488"/>
    </row>
    <row r="26605" spans="7:7" ht="15" customHeight="1">
      <c r="G26605" s="488"/>
    </row>
    <row r="26606" spans="7:7" ht="15" customHeight="1">
      <c r="G26606" s="488"/>
    </row>
    <row r="26607" spans="7:7" ht="15" customHeight="1">
      <c r="G26607" s="488"/>
    </row>
    <row r="26608" spans="7:7" ht="15" customHeight="1">
      <c r="G26608" s="488"/>
    </row>
    <row r="26609" spans="7:7" ht="15" customHeight="1">
      <c r="G26609" s="488"/>
    </row>
    <row r="26610" spans="7:7" ht="15" customHeight="1">
      <c r="G26610" s="488"/>
    </row>
    <row r="26611" spans="7:7" ht="15" customHeight="1">
      <c r="G26611" s="488"/>
    </row>
    <row r="26612" spans="7:7" ht="15" customHeight="1">
      <c r="G26612" s="488"/>
    </row>
    <row r="26613" spans="7:7" ht="15" customHeight="1">
      <c r="G26613" s="488"/>
    </row>
    <row r="26614" spans="7:7" ht="15" customHeight="1">
      <c r="G26614" s="488"/>
    </row>
    <row r="26615" spans="7:7" ht="15" customHeight="1">
      <c r="G26615" s="488"/>
    </row>
    <row r="26616" spans="7:7" ht="15" customHeight="1">
      <c r="G26616" s="488"/>
    </row>
    <row r="26617" spans="7:7" ht="15" customHeight="1">
      <c r="G26617" s="488"/>
    </row>
    <row r="26618" spans="7:7" ht="15" customHeight="1">
      <c r="G26618" s="488"/>
    </row>
    <row r="26619" spans="7:7" ht="15" customHeight="1">
      <c r="G26619" s="488"/>
    </row>
    <row r="26620" spans="7:7" ht="15" customHeight="1">
      <c r="G26620" s="488"/>
    </row>
    <row r="26621" spans="7:7" ht="15" customHeight="1">
      <c r="G26621" s="488"/>
    </row>
    <row r="26622" spans="7:7" ht="15" customHeight="1">
      <c r="G26622" s="488"/>
    </row>
    <row r="26623" spans="7:7" ht="15" customHeight="1">
      <c r="G26623" s="488"/>
    </row>
    <row r="26624" spans="7:7" ht="15" customHeight="1">
      <c r="G26624" s="488"/>
    </row>
    <row r="26625" spans="7:7" ht="15" customHeight="1">
      <c r="G26625" s="488"/>
    </row>
    <row r="26626" spans="7:7" ht="15" customHeight="1">
      <c r="G26626" s="488"/>
    </row>
    <row r="26627" spans="7:7" ht="15" customHeight="1">
      <c r="G26627" s="488"/>
    </row>
    <row r="26628" spans="7:7" ht="15" customHeight="1">
      <c r="G26628" s="488"/>
    </row>
    <row r="26629" spans="7:7" ht="15" customHeight="1">
      <c r="G26629" s="488"/>
    </row>
    <row r="26630" spans="7:7" ht="15" customHeight="1">
      <c r="G26630" s="488"/>
    </row>
    <row r="26631" spans="7:7" ht="15" customHeight="1">
      <c r="G26631" s="488"/>
    </row>
    <row r="26632" spans="7:7" ht="15" customHeight="1">
      <c r="G26632" s="488"/>
    </row>
    <row r="26633" spans="7:7" ht="15" customHeight="1">
      <c r="G26633" s="488"/>
    </row>
    <row r="26634" spans="7:7" ht="15" customHeight="1">
      <c r="G26634" s="488"/>
    </row>
    <row r="26635" spans="7:7" ht="15" customHeight="1">
      <c r="G26635" s="488"/>
    </row>
    <row r="26636" spans="7:7" ht="15" customHeight="1">
      <c r="G26636" s="488"/>
    </row>
    <row r="26637" spans="7:7" ht="15" customHeight="1">
      <c r="G26637" s="488"/>
    </row>
    <row r="26638" spans="7:7" ht="15" customHeight="1">
      <c r="G26638" s="488"/>
    </row>
    <row r="26639" spans="7:7" ht="15" customHeight="1">
      <c r="G26639" s="488"/>
    </row>
    <row r="26640" spans="7:7" ht="15" customHeight="1">
      <c r="G26640" s="488"/>
    </row>
    <row r="26641" spans="7:7" ht="15" customHeight="1">
      <c r="G26641" s="488"/>
    </row>
    <row r="26642" spans="7:7" ht="15" customHeight="1">
      <c r="G26642" s="488"/>
    </row>
    <row r="26643" spans="7:7" ht="15" customHeight="1">
      <c r="G26643" s="488"/>
    </row>
    <row r="26644" spans="7:7" ht="15" customHeight="1">
      <c r="G26644" s="488"/>
    </row>
    <row r="26645" spans="7:7" ht="15" customHeight="1">
      <c r="G26645" s="488"/>
    </row>
    <row r="26646" spans="7:7" ht="15" customHeight="1">
      <c r="G26646" s="488"/>
    </row>
    <row r="26647" spans="7:7" ht="15" customHeight="1">
      <c r="G26647" s="488"/>
    </row>
    <row r="26648" spans="7:7" ht="15" customHeight="1">
      <c r="G26648" s="488"/>
    </row>
    <row r="26649" spans="7:7" ht="15" customHeight="1">
      <c r="G26649" s="488"/>
    </row>
    <row r="26650" spans="7:7" ht="15" customHeight="1">
      <c r="G26650" s="488"/>
    </row>
    <row r="26651" spans="7:7" ht="15" customHeight="1">
      <c r="G26651" s="488"/>
    </row>
    <row r="26652" spans="7:7" ht="15" customHeight="1">
      <c r="G26652" s="488"/>
    </row>
    <row r="26653" spans="7:7" ht="15" customHeight="1">
      <c r="G26653" s="488"/>
    </row>
    <row r="26654" spans="7:7" ht="15" customHeight="1">
      <c r="G26654" s="488"/>
    </row>
    <row r="26655" spans="7:7" ht="15" customHeight="1">
      <c r="G26655" s="488"/>
    </row>
    <row r="26656" spans="7:7" ht="15" customHeight="1">
      <c r="G26656" s="488"/>
    </row>
    <row r="26657" spans="7:7" ht="15" customHeight="1">
      <c r="G26657" s="488"/>
    </row>
    <row r="26658" spans="7:7" ht="15" customHeight="1">
      <c r="G26658" s="488"/>
    </row>
    <row r="26659" spans="7:7" ht="15" customHeight="1">
      <c r="G26659" s="488"/>
    </row>
    <row r="26660" spans="7:7" ht="15" customHeight="1">
      <c r="G26660" s="488"/>
    </row>
    <row r="26661" spans="7:7" ht="15" customHeight="1">
      <c r="G26661" s="488"/>
    </row>
    <row r="26662" spans="7:7" ht="15" customHeight="1">
      <c r="G26662" s="488"/>
    </row>
    <row r="26663" spans="7:7" ht="15" customHeight="1">
      <c r="G26663" s="488"/>
    </row>
    <row r="26664" spans="7:7" ht="15" customHeight="1">
      <c r="G26664" s="488"/>
    </row>
    <row r="26665" spans="7:7" ht="15" customHeight="1">
      <c r="G26665" s="488"/>
    </row>
    <row r="26666" spans="7:7" ht="15" customHeight="1">
      <c r="G26666" s="488"/>
    </row>
    <row r="26667" spans="7:7" ht="15" customHeight="1">
      <c r="G26667" s="488"/>
    </row>
    <row r="26668" spans="7:7" ht="15" customHeight="1">
      <c r="G26668" s="488"/>
    </row>
    <row r="26669" spans="7:7" ht="15" customHeight="1">
      <c r="G26669" s="488"/>
    </row>
    <row r="26670" spans="7:7" ht="15" customHeight="1">
      <c r="G26670" s="488"/>
    </row>
    <row r="26671" spans="7:7" ht="15" customHeight="1">
      <c r="G26671" s="488"/>
    </row>
    <row r="26672" spans="7:7" ht="15" customHeight="1">
      <c r="G26672" s="488"/>
    </row>
    <row r="26673" spans="7:7" ht="15" customHeight="1">
      <c r="G26673" s="488"/>
    </row>
    <row r="26674" spans="7:7" ht="15" customHeight="1">
      <c r="G26674" s="488"/>
    </row>
    <row r="26675" spans="7:7" ht="15" customHeight="1">
      <c r="G26675" s="488"/>
    </row>
    <row r="26676" spans="7:7" ht="15" customHeight="1">
      <c r="G26676" s="488"/>
    </row>
    <row r="26677" spans="7:7" ht="15" customHeight="1">
      <c r="G26677" s="488"/>
    </row>
    <row r="26678" spans="7:7" ht="15" customHeight="1">
      <c r="G26678" s="488"/>
    </row>
    <row r="26679" spans="7:7" ht="15" customHeight="1">
      <c r="G26679" s="488"/>
    </row>
    <row r="26680" spans="7:7" ht="15" customHeight="1">
      <c r="G26680" s="488"/>
    </row>
    <row r="26681" spans="7:7" ht="15" customHeight="1">
      <c r="G26681" s="488"/>
    </row>
    <row r="26682" spans="7:7" ht="15" customHeight="1">
      <c r="G26682" s="488"/>
    </row>
    <row r="26683" spans="7:7" ht="15" customHeight="1">
      <c r="G26683" s="488"/>
    </row>
    <row r="26684" spans="7:7" ht="15" customHeight="1">
      <c r="G26684" s="488"/>
    </row>
    <row r="26685" spans="7:7" ht="15" customHeight="1">
      <c r="G26685" s="488"/>
    </row>
    <row r="26686" spans="7:7" ht="15" customHeight="1">
      <c r="G26686" s="488"/>
    </row>
    <row r="26687" spans="7:7" ht="15" customHeight="1">
      <c r="G26687" s="488"/>
    </row>
    <row r="26688" spans="7:7" ht="15" customHeight="1">
      <c r="G26688" s="488"/>
    </row>
    <row r="26689" spans="7:7" ht="15" customHeight="1">
      <c r="G26689" s="488"/>
    </row>
    <row r="26690" spans="7:7" ht="15" customHeight="1">
      <c r="G26690" s="488"/>
    </row>
    <row r="26691" spans="7:7" ht="15" customHeight="1">
      <c r="G26691" s="488"/>
    </row>
    <row r="26692" spans="7:7" ht="15" customHeight="1">
      <c r="G26692" s="488"/>
    </row>
    <row r="26693" spans="7:7" ht="15" customHeight="1">
      <c r="G26693" s="488"/>
    </row>
    <row r="26694" spans="7:7" ht="15" customHeight="1">
      <c r="G26694" s="488"/>
    </row>
    <row r="26695" spans="7:7" ht="15" customHeight="1">
      <c r="G26695" s="488"/>
    </row>
    <row r="26696" spans="7:7" ht="15" customHeight="1">
      <c r="G26696" s="488"/>
    </row>
    <row r="26697" spans="7:7" ht="15" customHeight="1">
      <c r="G26697" s="488"/>
    </row>
    <row r="26698" spans="7:7" ht="15" customHeight="1">
      <c r="G26698" s="488"/>
    </row>
    <row r="26699" spans="7:7" ht="15" customHeight="1">
      <c r="G26699" s="488"/>
    </row>
    <row r="26700" spans="7:7" ht="15" customHeight="1">
      <c r="G26700" s="488"/>
    </row>
    <row r="26701" spans="7:7" ht="15" customHeight="1">
      <c r="G26701" s="488"/>
    </row>
    <row r="26702" spans="7:7" ht="15" customHeight="1">
      <c r="G26702" s="488"/>
    </row>
    <row r="26703" spans="7:7" ht="15" customHeight="1">
      <c r="G26703" s="488"/>
    </row>
    <row r="26704" spans="7:7" ht="15" customHeight="1">
      <c r="G26704" s="488"/>
    </row>
    <row r="26705" spans="7:7" ht="15" customHeight="1">
      <c r="G26705" s="488"/>
    </row>
    <row r="26706" spans="7:7" ht="15" customHeight="1">
      <c r="G26706" s="488"/>
    </row>
    <row r="26707" spans="7:7" ht="15" customHeight="1">
      <c r="G26707" s="488"/>
    </row>
    <row r="26708" spans="7:7" ht="15" customHeight="1">
      <c r="G26708" s="488"/>
    </row>
    <row r="26709" spans="7:7" ht="15" customHeight="1">
      <c r="G26709" s="488"/>
    </row>
    <row r="26710" spans="7:7" ht="15" customHeight="1">
      <c r="G26710" s="488"/>
    </row>
    <row r="26711" spans="7:7" ht="15" customHeight="1">
      <c r="G26711" s="488"/>
    </row>
    <row r="26712" spans="7:7" ht="15" customHeight="1">
      <c r="G26712" s="488"/>
    </row>
    <row r="26713" spans="7:7" ht="15" customHeight="1">
      <c r="G26713" s="488"/>
    </row>
    <row r="26714" spans="7:7" ht="15" customHeight="1">
      <c r="G26714" s="488"/>
    </row>
    <row r="26715" spans="7:7" ht="15" customHeight="1">
      <c r="G26715" s="488"/>
    </row>
    <row r="26716" spans="7:7" ht="15" customHeight="1">
      <c r="G26716" s="488"/>
    </row>
    <row r="26717" spans="7:7" ht="15" customHeight="1">
      <c r="G26717" s="488"/>
    </row>
    <row r="26718" spans="7:7" ht="15" customHeight="1">
      <c r="G26718" s="488"/>
    </row>
    <row r="26719" spans="7:7" ht="15" customHeight="1">
      <c r="G26719" s="488"/>
    </row>
    <row r="26720" spans="7:7" ht="15" customHeight="1">
      <c r="G26720" s="488"/>
    </row>
    <row r="26721" spans="7:7" ht="15" customHeight="1">
      <c r="G26721" s="488"/>
    </row>
    <row r="26722" spans="7:7" ht="15" customHeight="1">
      <c r="G26722" s="488"/>
    </row>
    <row r="26723" spans="7:7" ht="15" customHeight="1">
      <c r="G26723" s="488"/>
    </row>
    <row r="26724" spans="7:7" ht="15" customHeight="1">
      <c r="G26724" s="488"/>
    </row>
    <row r="26725" spans="7:7" ht="15" customHeight="1">
      <c r="G26725" s="488"/>
    </row>
    <row r="26726" spans="7:7" ht="15" customHeight="1">
      <c r="G26726" s="488"/>
    </row>
    <row r="26727" spans="7:7" ht="15" customHeight="1">
      <c r="G26727" s="488"/>
    </row>
    <row r="26728" spans="7:7" ht="15" customHeight="1">
      <c r="G26728" s="488"/>
    </row>
    <row r="26729" spans="7:7" ht="15" customHeight="1">
      <c r="G26729" s="488"/>
    </row>
    <row r="26730" spans="7:7" ht="15" customHeight="1">
      <c r="G26730" s="488"/>
    </row>
    <row r="26731" spans="7:7" ht="15" customHeight="1">
      <c r="G26731" s="488"/>
    </row>
    <row r="26732" spans="7:7" ht="15" customHeight="1">
      <c r="G26732" s="488"/>
    </row>
    <row r="26733" spans="7:7" ht="15" customHeight="1">
      <c r="G26733" s="488"/>
    </row>
    <row r="26734" spans="7:7" ht="15" customHeight="1">
      <c r="G26734" s="488"/>
    </row>
    <row r="26735" spans="7:7" ht="15" customHeight="1">
      <c r="G26735" s="488"/>
    </row>
    <row r="26736" spans="7:7" ht="15" customHeight="1">
      <c r="G26736" s="488"/>
    </row>
    <row r="26737" spans="7:7" ht="15" customHeight="1">
      <c r="G26737" s="488"/>
    </row>
    <row r="26738" spans="7:7" ht="15" customHeight="1">
      <c r="G26738" s="488"/>
    </row>
    <row r="26739" spans="7:7" ht="15" customHeight="1">
      <c r="G26739" s="488"/>
    </row>
    <row r="26740" spans="7:7" ht="15" customHeight="1">
      <c r="G26740" s="488"/>
    </row>
    <row r="26741" spans="7:7" ht="15" customHeight="1">
      <c r="G26741" s="488"/>
    </row>
    <row r="26742" spans="7:7" ht="15" customHeight="1">
      <c r="G26742" s="488"/>
    </row>
    <row r="26743" spans="7:7" ht="15" customHeight="1">
      <c r="G26743" s="488"/>
    </row>
    <row r="26744" spans="7:7" ht="15" customHeight="1">
      <c r="G26744" s="488"/>
    </row>
    <row r="26745" spans="7:7" ht="15" customHeight="1">
      <c r="G26745" s="488"/>
    </row>
    <row r="26746" spans="7:7" ht="15" customHeight="1">
      <c r="G26746" s="488"/>
    </row>
    <row r="26747" spans="7:7" ht="15" customHeight="1">
      <c r="G26747" s="488"/>
    </row>
    <row r="26748" spans="7:7" ht="15" customHeight="1">
      <c r="G26748" s="488"/>
    </row>
    <row r="26749" spans="7:7" ht="15" customHeight="1">
      <c r="G26749" s="488"/>
    </row>
    <row r="26750" spans="7:7" ht="15" customHeight="1">
      <c r="G26750" s="488"/>
    </row>
    <row r="26751" spans="7:7" ht="15" customHeight="1">
      <c r="G26751" s="488"/>
    </row>
    <row r="26752" spans="7:7" ht="15" customHeight="1">
      <c r="G26752" s="488"/>
    </row>
    <row r="26753" spans="7:7" ht="15" customHeight="1">
      <c r="G26753" s="488"/>
    </row>
    <row r="26754" spans="7:7" ht="15" customHeight="1">
      <c r="G26754" s="488"/>
    </row>
    <row r="26755" spans="7:7" ht="15" customHeight="1">
      <c r="G26755" s="488"/>
    </row>
    <row r="26756" spans="7:7" ht="15" customHeight="1">
      <c r="G26756" s="488"/>
    </row>
    <row r="26757" spans="7:7" ht="15" customHeight="1">
      <c r="G26757" s="488"/>
    </row>
    <row r="26758" spans="7:7" ht="15" customHeight="1">
      <c r="G26758" s="488"/>
    </row>
    <row r="26759" spans="7:7" ht="15" customHeight="1">
      <c r="G26759" s="488"/>
    </row>
    <row r="26760" spans="7:7" ht="15" customHeight="1">
      <c r="G26760" s="488"/>
    </row>
    <row r="26761" spans="7:7" ht="15" customHeight="1">
      <c r="G26761" s="488"/>
    </row>
    <row r="26762" spans="7:7" ht="15" customHeight="1">
      <c r="G26762" s="488"/>
    </row>
    <row r="26763" spans="7:7" ht="15" customHeight="1">
      <c r="G26763" s="488"/>
    </row>
    <row r="26764" spans="7:7" ht="15" customHeight="1">
      <c r="G26764" s="488"/>
    </row>
    <row r="26765" spans="7:7" ht="15" customHeight="1">
      <c r="G26765" s="488"/>
    </row>
    <row r="26766" spans="7:7" ht="15" customHeight="1">
      <c r="G26766" s="488"/>
    </row>
    <row r="26767" spans="7:7" ht="15" customHeight="1">
      <c r="G26767" s="488"/>
    </row>
    <row r="26768" spans="7:7" ht="15" customHeight="1">
      <c r="G26768" s="488"/>
    </row>
    <row r="26769" spans="7:7" ht="15" customHeight="1">
      <c r="G26769" s="488"/>
    </row>
    <row r="26770" spans="7:7" ht="15" customHeight="1">
      <c r="G26770" s="488"/>
    </row>
    <row r="26771" spans="7:7" ht="15" customHeight="1">
      <c r="G26771" s="488"/>
    </row>
    <row r="26772" spans="7:7" ht="15" customHeight="1">
      <c r="G26772" s="488"/>
    </row>
    <row r="26773" spans="7:7" ht="15" customHeight="1">
      <c r="G26773" s="488"/>
    </row>
    <row r="26774" spans="7:7" ht="15" customHeight="1">
      <c r="G26774" s="488"/>
    </row>
    <row r="26775" spans="7:7" ht="15" customHeight="1">
      <c r="G26775" s="488"/>
    </row>
    <row r="26776" spans="7:7" ht="15" customHeight="1">
      <c r="G26776" s="488"/>
    </row>
    <row r="26777" spans="7:7" ht="15" customHeight="1">
      <c r="G26777" s="488"/>
    </row>
    <row r="26778" spans="7:7" ht="15" customHeight="1">
      <c r="G26778" s="488"/>
    </row>
    <row r="26779" spans="7:7" ht="15" customHeight="1">
      <c r="G26779" s="488"/>
    </row>
    <row r="26780" spans="7:7" ht="15" customHeight="1">
      <c r="G26780" s="488"/>
    </row>
    <row r="26781" spans="7:7" ht="15" customHeight="1">
      <c r="G26781" s="488"/>
    </row>
    <row r="26782" spans="7:7" ht="15" customHeight="1">
      <c r="G26782" s="488"/>
    </row>
    <row r="26783" spans="7:7" ht="15" customHeight="1">
      <c r="G26783" s="488"/>
    </row>
    <row r="26784" spans="7:7" ht="15" customHeight="1">
      <c r="G26784" s="488"/>
    </row>
    <row r="26785" spans="7:7" ht="15" customHeight="1">
      <c r="G26785" s="488"/>
    </row>
    <row r="26786" spans="7:7" ht="15" customHeight="1">
      <c r="G26786" s="488"/>
    </row>
    <row r="26787" spans="7:7" ht="15" customHeight="1">
      <c r="G26787" s="488"/>
    </row>
    <row r="26788" spans="7:7" ht="15" customHeight="1">
      <c r="G26788" s="488"/>
    </row>
    <row r="26789" spans="7:7" ht="15" customHeight="1">
      <c r="G26789" s="488"/>
    </row>
    <row r="26790" spans="7:7" ht="15" customHeight="1">
      <c r="G26790" s="488"/>
    </row>
    <row r="26791" spans="7:7" ht="15" customHeight="1">
      <c r="G26791" s="488"/>
    </row>
    <row r="26792" spans="7:7" ht="15" customHeight="1">
      <c r="G26792" s="488"/>
    </row>
    <row r="26793" spans="7:7" ht="15" customHeight="1">
      <c r="G26793" s="488"/>
    </row>
    <row r="26794" spans="7:7" ht="15" customHeight="1">
      <c r="G26794" s="488"/>
    </row>
    <row r="26795" spans="7:7" ht="15" customHeight="1">
      <c r="G26795" s="488"/>
    </row>
    <row r="26796" spans="7:7" ht="15" customHeight="1">
      <c r="G26796" s="488"/>
    </row>
    <row r="26797" spans="7:7" ht="15" customHeight="1">
      <c r="G26797" s="488"/>
    </row>
    <row r="26798" spans="7:7" ht="15" customHeight="1">
      <c r="G26798" s="488"/>
    </row>
    <row r="26799" spans="7:7" ht="15" customHeight="1">
      <c r="G26799" s="488"/>
    </row>
    <row r="26800" spans="7:7" ht="15" customHeight="1">
      <c r="G26800" s="488"/>
    </row>
    <row r="26801" spans="7:7" ht="15" customHeight="1">
      <c r="G26801" s="488"/>
    </row>
    <row r="26802" spans="7:7" ht="15" customHeight="1">
      <c r="G26802" s="488"/>
    </row>
    <row r="26803" spans="7:7" ht="15" customHeight="1">
      <c r="G26803" s="488"/>
    </row>
    <row r="26804" spans="7:7" ht="15" customHeight="1">
      <c r="G26804" s="488"/>
    </row>
    <row r="26805" spans="7:7" ht="15" customHeight="1">
      <c r="G26805" s="488"/>
    </row>
    <row r="26806" spans="7:7" ht="15" customHeight="1">
      <c r="G26806" s="488"/>
    </row>
    <row r="26807" spans="7:7" ht="15" customHeight="1">
      <c r="G26807" s="488"/>
    </row>
    <row r="26808" spans="7:7" ht="15" customHeight="1">
      <c r="G26808" s="488"/>
    </row>
    <row r="26809" spans="7:7" ht="15" customHeight="1">
      <c r="G26809" s="488"/>
    </row>
    <row r="26810" spans="7:7" ht="15" customHeight="1">
      <c r="G26810" s="488"/>
    </row>
    <row r="26811" spans="7:7" ht="15" customHeight="1">
      <c r="G26811" s="488"/>
    </row>
    <row r="26812" spans="7:7" ht="15" customHeight="1">
      <c r="G26812" s="488"/>
    </row>
    <row r="26813" spans="7:7" ht="15" customHeight="1">
      <c r="G26813" s="488"/>
    </row>
    <row r="26814" spans="7:7" ht="15" customHeight="1">
      <c r="G26814" s="488"/>
    </row>
    <row r="26815" spans="7:7" ht="15" customHeight="1">
      <c r="G26815" s="488"/>
    </row>
    <row r="26816" spans="7:7" ht="15" customHeight="1">
      <c r="G26816" s="488"/>
    </row>
    <row r="26817" spans="7:7" ht="15" customHeight="1">
      <c r="G26817" s="488"/>
    </row>
    <row r="26818" spans="7:7" ht="15" customHeight="1">
      <c r="G26818" s="488"/>
    </row>
    <row r="26819" spans="7:7" ht="15" customHeight="1">
      <c r="G26819" s="488"/>
    </row>
    <row r="26820" spans="7:7" ht="15" customHeight="1">
      <c r="G26820" s="488"/>
    </row>
    <row r="26821" spans="7:7" ht="15" customHeight="1">
      <c r="G26821" s="488"/>
    </row>
    <row r="26822" spans="7:7" ht="15" customHeight="1">
      <c r="G26822" s="488"/>
    </row>
    <row r="26823" spans="7:7" ht="15" customHeight="1">
      <c r="G26823" s="488"/>
    </row>
    <row r="26824" spans="7:7" ht="15" customHeight="1">
      <c r="G26824" s="488"/>
    </row>
    <row r="26825" spans="7:7" ht="15" customHeight="1">
      <c r="G26825" s="488"/>
    </row>
    <row r="26826" spans="7:7" ht="15" customHeight="1">
      <c r="G26826" s="488"/>
    </row>
    <row r="26827" spans="7:7" ht="15" customHeight="1">
      <c r="G26827" s="488"/>
    </row>
    <row r="26828" spans="7:7" ht="15" customHeight="1">
      <c r="G26828" s="488"/>
    </row>
    <row r="26829" spans="7:7" ht="15" customHeight="1">
      <c r="G26829" s="488"/>
    </row>
    <row r="26830" spans="7:7" ht="15" customHeight="1">
      <c r="G26830" s="488"/>
    </row>
    <row r="26831" spans="7:7" ht="15" customHeight="1">
      <c r="G26831" s="488"/>
    </row>
    <row r="26832" spans="7:7" ht="15" customHeight="1">
      <c r="G26832" s="488"/>
    </row>
    <row r="26833" spans="7:7" ht="15" customHeight="1">
      <c r="G26833" s="488"/>
    </row>
    <row r="26834" spans="7:7" ht="15" customHeight="1">
      <c r="G26834" s="488"/>
    </row>
    <row r="26835" spans="7:7" ht="15" customHeight="1">
      <c r="G26835" s="488"/>
    </row>
    <row r="26836" spans="7:7" ht="15" customHeight="1">
      <c r="G26836" s="488"/>
    </row>
    <row r="26837" spans="7:7" ht="15" customHeight="1">
      <c r="G26837" s="488"/>
    </row>
    <row r="26838" spans="7:7" ht="15" customHeight="1">
      <c r="G26838" s="488"/>
    </row>
    <row r="26839" spans="7:7" ht="15" customHeight="1">
      <c r="G26839" s="488"/>
    </row>
    <row r="26840" spans="7:7" ht="15" customHeight="1">
      <c r="G26840" s="488"/>
    </row>
    <row r="26841" spans="7:7" ht="15" customHeight="1">
      <c r="G26841" s="488"/>
    </row>
    <row r="26842" spans="7:7" ht="15" customHeight="1">
      <c r="G26842" s="488"/>
    </row>
    <row r="26843" spans="7:7" ht="15" customHeight="1">
      <c r="G26843" s="488"/>
    </row>
    <row r="26844" spans="7:7" ht="15" customHeight="1">
      <c r="G26844" s="488"/>
    </row>
    <row r="26845" spans="7:7" ht="15" customHeight="1">
      <c r="G26845" s="488"/>
    </row>
    <row r="26846" spans="7:7" ht="15" customHeight="1">
      <c r="G26846" s="488"/>
    </row>
    <row r="26847" spans="7:7" ht="15" customHeight="1">
      <c r="G26847" s="488"/>
    </row>
    <row r="26848" spans="7:7" ht="15" customHeight="1">
      <c r="G26848" s="488"/>
    </row>
    <row r="26849" spans="7:7" ht="15" customHeight="1">
      <c r="G26849" s="488"/>
    </row>
    <row r="26850" spans="7:7" ht="15" customHeight="1">
      <c r="G26850" s="488"/>
    </row>
    <row r="26851" spans="7:7" ht="15" customHeight="1">
      <c r="G26851" s="488"/>
    </row>
    <row r="26852" spans="7:7" ht="15" customHeight="1">
      <c r="G26852" s="488"/>
    </row>
    <row r="26853" spans="7:7" ht="15" customHeight="1">
      <c r="G26853" s="488"/>
    </row>
    <row r="26854" spans="7:7" ht="15" customHeight="1">
      <c r="G26854" s="488"/>
    </row>
    <row r="26855" spans="7:7" ht="15" customHeight="1">
      <c r="G26855" s="488"/>
    </row>
    <row r="26856" spans="7:7" ht="15" customHeight="1">
      <c r="G26856" s="488"/>
    </row>
    <row r="26857" spans="7:7" ht="15" customHeight="1">
      <c r="G26857" s="488"/>
    </row>
    <row r="26858" spans="7:7" ht="15" customHeight="1">
      <c r="G26858" s="488"/>
    </row>
    <row r="26859" spans="7:7" ht="15" customHeight="1">
      <c r="G26859" s="488"/>
    </row>
    <row r="26860" spans="7:7" ht="15" customHeight="1">
      <c r="G26860" s="488"/>
    </row>
    <row r="26861" spans="7:7" ht="15" customHeight="1">
      <c r="G26861" s="488"/>
    </row>
    <row r="26862" spans="7:7" ht="15" customHeight="1">
      <c r="G26862" s="488"/>
    </row>
    <row r="26863" spans="7:7" ht="15" customHeight="1">
      <c r="G26863" s="488"/>
    </row>
    <row r="26864" spans="7:7" ht="15" customHeight="1">
      <c r="G26864" s="488"/>
    </row>
    <row r="26865" spans="7:7" ht="15" customHeight="1">
      <c r="G26865" s="488"/>
    </row>
    <row r="26866" spans="7:7" ht="15" customHeight="1">
      <c r="G26866" s="488"/>
    </row>
    <row r="26867" spans="7:7" ht="15" customHeight="1">
      <c r="G26867" s="488"/>
    </row>
    <row r="26868" spans="7:7" ht="15" customHeight="1">
      <c r="G26868" s="488"/>
    </row>
    <row r="26869" spans="7:7" ht="15" customHeight="1">
      <c r="G26869" s="488"/>
    </row>
    <row r="26870" spans="7:7" ht="15" customHeight="1">
      <c r="G26870" s="488"/>
    </row>
    <row r="26871" spans="7:7" ht="15" customHeight="1">
      <c r="G26871" s="488"/>
    </row>
    <row r="26872" spans="7:7" ht="15" customHeight="1">
      <c r="G26872" s="488"/>
    </row>
    <row r="26873" spans="7:7" ht="15" customHeight="1">
      <c r="G26873" s="488"/>
    </row>
    <row r="26874" spans="7:7" ht="15" customHeight="1">
      <c r="G26874" s="488"/>
    </row>
    <row r="26875" spans="7:7" ht="15" customHeight="1">
      <c r="G26875" s="488"/>
    </row>
    <row r="26876" spans="7:7" ht="15" customHeight="1">
      <c r="G26876" s="488"/>
    </row>
    <row r="26877" spans="7:7" ht="15" customHeight="1">
      <c r="G26877" s="488"/>
    </row>
    <row r="26878" spans="7:7" ht="15" customHeight="1">
      <c r="G26878" s="488"/>
    </row>
    <row r="26879" spans="7:7" ht="15" customHeight="1">
      <c r="G26879" s="488"/>
    </row>
    <row r="26880" spans="7:7" ht="15" customHeight="1">
      <c r="G26880" s="488"/>
    </row>
    <row r="26881" spans="7:7" ht="15" customHeight="1">
      <c r="G26881" s="488"/>
    </row>
    <row r="26882" spans="7:7" ht="15" customHeight="1">
      <c r="G26882" s="488"/>
    </row>
    <row r="26883" spans="7:7" ht="15" customHeight="1">
      <c r="G26883" s="488"/>
    </row>
    <row r="26884" spans="7:7" ht="15" customHeight="1">
      <c r="G26884" s="488"/>
    </row>
    <row r="26885" spans="7:7" ht="15" customHeight="1">
      <c r="G26885" s="488"/>
    </row>
    <row r="26886" spans="7:7" ht="15" customHeight="1">
      <c r="G26886" s="488"/>
    </row>
    <row r="26887" spans="7:7" ht="15" customHeight="1">
      <c r="G26887" s="488"/>
    </row>
    <row r="26888" spans="7:7" ht="15" customHeight="1">
      <c r="G26888" s="488"/>
    </row>
    <row r="26889" spans="7:7" ht="15" customHeight="1">
      <c r="G26889" s="488"/>
    </row>
    <row r="26890" spans="7:7" ht="15" customHeight="1">
      <c r="G26890" s="488"/>
    </row>
    <row r="26891" spans="7:7" ht="15" customHeight="1">
      <c r="G26891" s="488"/>
    </row>
    <row r="26892" spans="7:7" ht="15" customHeight="1">
      <c r="G26892" s="488"/>
    </row>
    <row r="26893" spans="7:7" ht="15" customHeight="1">
      <c r="G26893" s="488"/>
    </row>
    <row r="26894" spans="7:7" ht="15" customHeight="1">
      <c r="G26894" s="488"/>
    </row>
    <row r="26895" spans="7:7" ht="15" customHeight="1">
      <c r="G26895" s="488"/>
    </row>
    <row r="26896" spans="7:7" ht="15" customHeight="1">
      <c r="G26896" s="488"/>
    </row>
    <row r="26897" spans="7:7" ht="15" customHeight="1">
      <c r="G26897" s="488"/>
    </row>
    <row r="26898" spans="7:7" ht="15" customHeight="1">
      <c r="G26898" s="488"/>
    </row>
    <row r="26899" spans="7:7" ht="15" customHeight="1">
      <c r="G26899" s="488"/>
    </row>
    <row r="26900" spans="7:7" ht="15" customHeight="1">
      <c r="G26900" s="488"/>
    </row>
    <row r="26901" spans="7:7" ht="15" customHeight="1">
      <c r="G26901" s="488"/>
    </row>
    <row r="26902" spans="7:7" ht="15" customHeight="1">
      <c r="G26902" s="488"/>
    </row>
    <row r="26903" spans="7:7" ht="15" customHeight="1">
      <c r="G26903" s="488"/>
    </row>
    <row r="26904" spans="7:7" ht="15" customHeight="1">
      <c r="G26904" s="488"/>
    </row>
    <row r="26905" spans="7:7" ht="15" customHeight="1">
      <c r="G26905" s="488"/>
    </row>
    <row r="26906" spans="7:7" ht="15" customHeight="1">
      <c r="G26906" s="488"/>
    </row>
    <row r="26907" spans="7:7" ht="15" customHeight="1">
      <c r="G26907" s="488"/>
    </row>
    <row r="26908" spans="7:7" ht="15" customHeight="1">
      <c r="G26908" s="488"/>
    </row>
    <row r="26909" spans="7:7" ht="15" customHeight="1">
      <c r="G26909" s="488"/>
    </row>
    <row r="26910" spans="7:7" ht="15" customHeight="1">
      <c r="G26910" s="488"/>
    </row>
    <row r="26911" spans="7:7" ht="15" customHeight="1">
      <c r="G26911" s="488"/>
    </row>
    <row r="26912" spans="7:7" ht="15" customHeight="1">
      <c r="G26912" s="488"/>
    </row>
    <row r="26913" spans="7:7" ht="15" customHeight="1">
      <c r="G26913" s="488"/>
    </row>
    <row r="26914" spans="7:7" ht="15" customHeight="1">
      <c r="G26914" s="488"/>
    </row>
    <row r="26915" spans="7:7" ht="15" customHeight="1">
      <c r="G26915" s="488"/>
    </row>
    <row r="26916" spans="7:7" ht="15" customHeight="1">
      <c r="G26916" s="488"/>
    </row>
    <row r="26917" spans="7:7" ht="15" customHeight="1">
      <c r="G26917" s="488"/>
    </row>
    <row r="26918" spans="7:7" ht="15" customHeight="1">
      <c r="G26918" s="488"/>
    </row>
    <row r="26919" spans="7:7" ht="15" customHeight="1">
      <c r="G26919" s="488"/>
    </row>
    <row r="26920" spans="7:7" ht="15" customHeight="1">
      <c r="G26920" s="488"/>
    </row>
    <row r="26921" spans="7:7" ht="15" customHeight="1">
      <c r="G26921" s="488"/>
    </row>
    <row r="26922" spans="7:7" ht="15" customHeight="1">
      <c r="G26922" s="488"/>
    </row>
    <row r="26923" spans="7:7" ht="15" customHeight="1">
      <c r="G26923" s="488"/>
    </row>
    <row r="26924" spans="7:7" ht="15" customHeight="1">
      <c r="G26924" s="488"/>
    </row>
    <row r="26925" spans="7:7" ht="15" customHeight="1">
      <c r="G26925" s="488"/>
    </row>
    <row r="26926" spans="7:7" ht="15" customHeight="1">
      <c r="G26926" s="488"/>
    </row>
    <row r="26927" spans="7:7" ht="15" customHeight="1">
      <c r="G26927" s="488"/>
    </row>
    <row r="26928" spans="7:7" ht="15" customHeight="1">
      <c r="G26928" s="488"/>
    </row>
    <row r="26929" spans="7:7" ht="15" customHeight="1">
      <c r="G26929" s="488"/>
    </row>
    <row r="26930" spans="7:7" ht="15" customHeight="1">
      <c r="G26930" s="488"/>
    </row>
    <row r="26931" spans="7:7" ht="15" customHeight="1">
      <c r="G26931" s="488"/>
    </row>
    <row r="26932" spans="7:7" ht="15" customHeight="1">
      <c r="G26932" s="488"/>
    </row>
    <row r="26933" spans="7:7" ht="15" customHeight="1">
      <c r="G26933" s="488"/>
    </row>
    <row r="26934" spans="7:7" ht="15" customHeight="1">
      <c r="G26934" s="488"/>
    </row>
    <row r="26935" spans="7:7" ht="15" customHeight="1">
      <c r="G26935" s="488"/>
    </row>
    <row r="26936" spans="7:7" ht="15" customHeight="1">
      <c r="G26936" s="488"/>
    </row>
    <row r="26937" spans="7:7" ht="15" customHeight="1">
      <c r="G26937" s="488"/>
    </row>
    <row r="26938" spans="7:7" ht="15" customHeight="1">
      <c r="G26938" s="488"/>
    </row>
    <row r="26939" spans="7:7" ht="15" customHeight="1">
      <c r="G26939" s="488"/>
    </row>
    <row r="26940" spans="7:7" ht="15" customHeight="1">
      <c r="G26940" s="488"/>
    </row>
    <row r="26941" spans="7:7" ht="15" customHeight="1">
      <c r="G26941" s="488"/>
    </row>
    <row r="26942" spans="7:7" ht="15" customHeight="1">
      <c r="G26942" s="488"/>
    </row>
    <row r="26943" spans="7:7" ht="15" customHeight="1">
      <c r="G26943" s="488"/>
    </row>
    <row r="26944" spans="7:7" ht="15" customHeight="1">
      <c r="G26944" s="488"/>
    </row>
    <row r="26945" spans="7:7" ht="15" customHeight="1">
      <c r="G26945" s="488"/>
    </row>
    <row r="26946" spans="7:7" ht="15" customHeight="1">
      <c r="G26946" s="488"/>
    </row>
    <row r="26947" spans="7:7" ht="15" customHeight="1">
      <c r="G26947" s="488"/>
    </row>
    <row r="26948" spans="7:7" ht="15" customHeight="1">
      <c r="G26948" s="488"/>
    </row>
    <row r="26949" spans="7:7" ht="15" customHeight="1">
      <c r="G26949" s="488"/>
    </row>
    <row r="26950" spans="7:7" ht="15" customHeight="1">
      <c r="G26950" s="488"/>
    </row>
    <row r="26951" spans="7:7" ht="15" customHeight="1">
      <c r="G26951" s="488"/>
    </row>
    <row r="26952" spans="7:7" ht="15" customHeight="1">
      <c r="G26952" s="488"/>
    </row>
    <row r="26953" spans="7:7" ht="15" customHeight="1">
      <c r="G26953" s="488"/>
    </row>
    <row r="26954" spans="7:7" ht="15" customHeight="1">
      <c r="G26954" s="488"/>
    </row>
    <row r="26955" spans="7:7" ht="15" customHeight="1">
      <c r="G26955" s="488"/>
    </row>
    <row r="26956" spans="7:7" ht="15" customHeight="1">
      <c r="G26956" s="488"/>
    </row>
    <row r="26957" spans="7:7" ht="15" customHeight="1">
      <c r="G26957" s="488"/>
    </row>
    <row r="26958" spans="7:7" ht="15" customHeight="1">
      <c r="G26958" s="488"/>
    </row>
    <row r="26959" spans="7:7" ht="15" customHeight="1">
      <c r="G26959" s="488"/>
    </row>
    <row r="26960" spans="7:7" ht="15" customHeight="1">
      <c r="G26960" s="488"/>
    </row>
    <row r="26961" spans="7:7" ht="15" customHeight="1">
      <c r="G26961" s="488"/>
    </row>
    <row r="26962" spans="7:7" ht="15" customHeight="1">
      <c r="G26962" s="488"/>
    </row>
    <row r="26963" spans="7:7" ht="15" customHeight="1">
      <c r="G26963" s="488"/>
    </row>
    <row r="26964" spans="7:7" ht="15" customHeight="1">
      <c r="G26964" s="488"/>
    </row>
    <row r="26965" spans="7:7" ht="15" customHeight="1">
      <c r="G26965" s="488"/>
    </row>
    <row r="26966" spans="7:7" ht="15" customHeight="1">
      <c r="G26966" s="488"/>
    </row>
    <row r="26967" spans="7:7" ht="15" customHeight="1">
      <c r="G26967" s="488"/>
    </row>
    <row r="26968" spans="7:7" ht="15" customHeight="1">
      <c r="G26968" s="488"/>
    </row>
    <row r="26969" spans="7:7" ht="15" customHeight="1">
      <c r="G26969" s="488"/>
    </row>
    <row r="26970" spans="7:7" ht="15" customHeight="1">
      <c r="G26970" s="488"/>
    </row>
    <row r="26971" spans="7:7" ht="15" customHeight="1">
      <c r="G26971" s="488"/>
    </row>
    <row r="26972" spans="7:7" ht="15" customHeight="1">
      <c r="G26972" s="488"/>
    </row>
    <row r="26973" spans="7:7" ht="15" customHeight="1">
      <c r="G26973" s="488"/>
    </row>
    <row r="26974" spans="7:7" ht="15" customHeight="1">
      <c r="G26974" s="488"/>
    </row>
    <row r="26975" spans="7:7" ht="15" customHeight="1">
      <c r="G26975" s="488"/>
    </row>
    <row r="26976" spans="7:7" ht="15" customHeight="1">
      <c r="G26976" s="488"/>
    </row>
    <row r="26977" spans="7:7" ht="15" customHeight="1">
      <c r="G26977" s="488"/>
    </row>
    <row r="26978" spans="7:7" ht="15" customHeight="1">
      <c r="G26978" s="488"/>
    </row>
    <row r="26979" spans="7:7" ht="15" customHeight="1">
      <c r="G26979" s="488"/>
    </row>
    <row r="26980" spans="7:7" ht="15" customHeight="1">
      <c r="G26980" s="488"/>
    </row>
    <row r="26981" spans="7:7" ht="15" customHeight="1">
      <c r="G26981" s="488"/>
    </row>
    <row r="26982" spans="7:7" ht="15" customHeight="1">
      <c r="G26982" s="488"/>
    </row>
    <row r="26983" spans="7:7" ht="15" customHeight="1">
      <c r="G26983" s="488"/>
    </row>
    <row r="26984" spans="7:7" ht="15" customHeight="1">
      <c r="G26984" s="488"/>
    </row>
    <row r="26985" spans="7:7" ht="15" customHeight="1">
      <c r="G26985" s="488"/>
    </row>
    <row r="26986" spans="7:7" ht="15" customHeight="1">
      <c r="G26986" s="488"/>
    </row>
    <row r="26987" spans="7:7" ht="15" customHeight="1">
      <c r="G26987" s="488"/>
    </row>
    <row r="26988" spans="7:7" ht="15" customHeight="1">
      <c r="G26988" s="488"/>
    </row>
    <row r="26989" spans="7:7" ht="15" customHeight="1">
      <c r="G26989" s="488"/>
    </row>
    <row r="26990" spans="7:7" ht="15" customHeight="1">
      <c r="G26990" s="488"/>
    </row>
    <row r="26991" spans="7:7" ht="15" customHeight="1">
      <c r="G26991" s="488"/>
    </row>
    <row r="26992" spans="7:7" ht="15" customHeight="1">
      <c r="G26992" s="488"/>
    </row>
    <row r="26993" spans="7:7" ht="15" customHeight="1">
      <c r="G26993" s="488"/>
    </row>
    <row r="26994" spans="7:7" ht="15" customHeight="1">
      <c r="G26994" s="488"/>
    </row>
    <row r="26995" spans="7:7" ht="15" customHeight="1">
      <c r="G26995" s="488"/>
    </row>
    <row r="26996" spans="7:7" ht="15" customHeight="1">
      <c r="G26996" s="488"/>
    </row>
    <row r="26997" spans="7:7" ht="15" customHeight="1">
      <c r="G26997" s="488"/>
    </row>
    <row r="26998" spans="7:7" ht="15" customHeight="1">
      <c r="G26998" s="488"/>
    </row>
    <row r="26999" spans="7:7" ht="15" customHeight="1">
      <c r="G26999" s="488"/>
    </row>
    <row r="27000" spans="7:7" ht="15" customHeight="1">
      <c r="G27000" s="488"/>
    </row>
    <row r="27001" spans="7:7" ht="15" customHeight="1">
      <c r="G27001" s="488"/>
    </row>
    <row r="27002" spans="7:7" ht="15" customHeight="1">
      <c r="G27002" s="488"/>
    </row>
    <row r="27003" spans="7:7" ht="15" customHeight="1">
      <c r="G27003" s="488"/>
    </row>
    <row r="27004" spans="7:7" ht="15" customHeight="1">
      <c r="G27004" s="488"/>
    </row>
    <row r="27005" spans="7:7" ht="15" customHeight="1">
      <c r="G27005" s="488"/>
    </row>
    <row r="27006" spans="7:7" ht="15" customHeight="1">
      <c r="G27006" s="488"/>
    </row>
    <row r="27007" spans="7:7" ht="15" customHeight="1">
      <c r="G27007" s="488"/>
    </row>
    <row r="27008" spans="7:7" ht="15" customHeight="1">
      <c r="G27008" s="488"/>
    </row>
    <row r="27009" spans="7:7" ht="15" customHeight="1">
      <c r="G27009" s="488"/>
    </row>
    <row r="27010" spans="7:7" ht="15" customHeight="1">
      <c r="G27010" s="488"/>
    </row>
    <row r="27011" spans="7:7" ht="15" customHeight="1">
      <c r="G27011" s="488"/>
    </row>
    <row r="27012" spans="7:7" ht="15" customHeight="1">
      <c r="G27012" s="488"/>
    </row>
    <row r="27013" spans="7:7" ht="15" customHeight="1">
      <c r="G27013" s="488"/>
    </row>
    <row r="27014" spans="7:7" ht="15" customHeight="1">
      <c r="G27014" s="488"/>
    </row>
    <row r="27015" spans="7:7" ht="15" customHeight="1">
      <c r="G27015" s="488"/>
    </row>
    <row r="27016" spans="7:7" ht="15" customHeight="1">
      <c r="G27016" s="488"/>
    </row>
    <row r="27017" spans="7:7" ht="15" customHeight="1">
      <c r="G27017" s="488"/>
    </row>
    <row r="27018" spans="7:7" ht="15" customHeight="1">
      <c r="G27018" s="488"/>
    </row>
    <row r="27019" spans="7:7" ht="15" customHeight="1">
      <c r="G27019" s="488"/>
    </row>
    <row r="27020" spans="7:7" ht="15" customHeight="1">
      <c r="G27020" s="488"/>
    </row>
    <row r="27021" spans="7:7" ht="15" customHeight="1">
      <c r="G27021" s="488"/>
    </row>
    <row r="27022" spans="7:7" ht="15" customHeight="1">
      <c r="G27022" s="488"/>
    </row>
    <row r="27023" spans="7:7" ht="15" customHeight="1">
      <c r="G27023" s="488"/>
    </row>
    <row r="27024" spans="7:7" ht="15" customHeight="1">
      <c r="G27024" s="488"/>
    </row>
    <row r="27025" spans="7:7" ht="15" customHeight="1">
      <c r="G27025" s="488"/>
    </row>
    <row r="27026" spans="7:7" ht="15" customHeight="1">
      <c r="G27026" s="488"/>
    </row>
    <row r="27027" spans="7:7" ht="15" customHeight="1">
      <c r="G27027" s="488"/>
    </row>
    <row r="27028" spans="7:7" ht="15" customHeight="1">
      <c r="G27028" s="488"/>
    </row>
    <row r="27029" spans="7:7" ht="15" customHeight="1">
      <c r="G27029" s="488"/>
    </row>
    <row r="27030" spans="7:7" ht="15" customHeight="1">
      <c r="G27030" s="488"/>
    </row>
    <row r="27031" spans="7:7" ht="15" customHeight="1">
      <c r="G27031" s="488"/>
    </row>
    <row r="27032" spans="7:7" ht="15" customHeight="1">
      <c r="G27032" s="488"/>
    </row>
    <row r="27033" spans="7:7" ht="15" customHeight="1">
      <c r="G27033" s="488"/>
    </row>
    <row r="27034" spans="7:7" ht="15" customHeight="1">
      <c r="G27034" s="488"/>
    </row>
    <row r="27035" spans="7:7" ht="15" customHeight="1">
      <c r="G27035" s="488"/>
    </row>
    <row r="27036" spans="7:7" ht="15" customHeight="1">
      <c r="G27036" s="488"/>
    </row>
    <row r="27037" spans="7:7" ht="15" customHeight="1">
      <c r="G27037" s="488"/>
    </row>
    <row r="27038" spans="7:7" ht="15" customHeight="1">
      <c r="G27038" s="488"/>
    </row>
    <row r="27039" spans="7:7" ht="15" customHeight="1">
      <c r="G27039" s="488"/>
    </row>
    <row r="27040" spans="7:7" ht="15" customHeight="1">
      <c r="G27040" s="488"/>
    </row>
    <row r="27041" spans="7:7" ht="15" customHeight="1">
      <c r="G27041" s="488"/>
    </row>
    <row r="27042" spans="7:7" ht="15" customHeight="1">
      <c r="G27042" s="488"/>
    </row>
    <row r="27043" spans="7:7" ht="15" customHeight="1">
      <c r="G27043" s="488"/>
    </row>
    <row r="27044" spans="7:7" ht="15" customHeight="1">
      <c r="G27044" s="488"/>
    </row>
    <row r="27045" spans="7:7" ht="15" customHeight="1">
      <c r="G27045" s="488"/>
    </row>
    <row r="27046" spans="7:7" ht="15" customHeight="1">
      <c r="G27046" s="488"/>
    </row>
    <row r="27047" spans="7:7" ht="15" customHeight="1">
      <c r="G27047" s="488"/>
    </row>
    <row r="27048" spans="7:7" ht="15" customHeight="1">
      <c r="G27048" s="488"/>
    </row>
    <row r="27049" spans="7:7" ht="15" customHeight="1">
      <c r="G27049" s="488"/>
    </row>
    <row r="27050" spans="7:7" ht="15" customHeight="1">
      <c r="G27050" s="488"/>
    </row>
    <row r="27051" spans="7:7" ht="15" customHeight="1">
      <c r="G27051" s="488"/>
    </row>
    <row r="27052" spans="7:7" ht="15" customHeight="1">
      <c r="G27052" s="488"/>
    </row>
    <row r="27053" spans="7:7" ht="15" customHeight="1">
      <c r="G27053" s="488"/>
    </row>
    <row r="27054" spans="7:7" ht="15" customHeight="1">
      <c r="G27054" s="488"/>
    </row>
    <row r="27055" spans="7:7" ht="15" customHeight="1">
      <c r="G27055" s="488"/>
    </row>
    <row r="27056" spans="7:7" ht="15" customHeight="1">
      <c r="G27056" s="488"/>
    </row>
    <row r="27057" spans="7:7" ht="15" customHeight="1">
      <c r="G27057" s="488"/>
    </row>
    <row r="27058" spans="7:7" ht="15" customHeight="1">
      <c r="G27058" s="488"/>
    </row>
    <row r="27059" spans="7:7" ht="15" customHeight="1">
      <c r="G27059" s="488"/>
    </row>
    <row r="27060" spans="7:7" ht="15" customHeight="1">
      <c r="G27060" s="488"/>
    </row>
    <row r="27061" spans="7:7" ht="15" customHeight="1">
      <c r="G27061" s="488"/>
    </row>
    <row r="27062" spans="7:7" ht="15" customHeight="1">
      <c r="G27062" s="488"/>
    </row>
    <row r="27063" spans="7:7" ht="15" customHeight="1">
      <c r="G27063" s="488"/>
    </row>
    <row r="27064" spans="7:7" ht="15" customHeight="1">
      <c r="G27064" s="488"/>
    </row>
    <row r="27065" spans="7:7" ht="15" customHeight="1">
      <c r="G27065" s="488"/>
    </row>
    <row r="27066" spans="7:7" ht="15" customHeight="1">
      <c r="G27066" s="488"/>
    </row>
    <row r="27067" spans="7:7" ht="15" customHeight="1">
      <c r="G27067" s="488"/>
    </row>
    <row r="27068" spans="7:7" ht="15" customHeight="1">
      <c r="G27068" s="488"/>
    </row>
    <row r="27069" spans="7:7" ht="15" customHeight="1">
      <c r="G27069" s="488"/>
    </row>
    <row r="27070" spans="7:7" ht="15" customHeight="1">
      <c r="G27070" s="488"/>
    </row>
    <row r="27071" spans="7:7" ht="15" customHeight="1">
      <c r="G27071" s="488"/>
    </row>
    <row r="27072" spans="7:7" ht="15" customHeight="1">
      <c r="G27072" s="488"/>
    </row>
    <row r="27073" spans="7:7" ht="15" customHeight="1">
      <c r="G27073" s="488"/>
    </row>
    <row r="27074" spans="7:7" ht="15" customHeight="1">
      <c r="G27074" s="488"/>
    </row>
    <row r="27075" spans="7:7" ht="15" customHeight="1">
      <c r="G27075" s="488"/>
    </row>
    <row r="27076" spans="7:7" ht="15" customHeight="1">
      <c r="G27076" s="488"/>
    </row>
    <row r="27077" spans="7:7" ht="15" customHeight="1">
      <c r="G27077" s="488"/>
    </row>
    <row r="27078" spans="7:7" ht="15" customHeight="1">
      <c r="G27078" s="488"/>
    </row>
    <row r="27079" spans="7:7" ht="15" customHeight="1">
      <c r="G27079" s="488"/>
    </row>
    <row r="27080" spans="7:7" ht="15" customHeight="1">
      <c r="G27080" s="488"/>
    </row>
    <row r="27081" spans="7:7" ht="15" customHeight="1">
      <c r="G27081" s="488"/>
    </row>
    <row r="27082" spans="7:7" ht="15" customHeight="1">
      <c r="G27082" s="488"/>
    </row>
    <row r="27083" spans="7:7" ht="15" customHeight="1">
      <c r="G27083" s="488"/>
    </row>
    <row r="27084" spans="7:7" ht="15" customHeight="1">
      <c r="G27084" s="488"/>
    </row>
    <row r="27085" spans="7:7" ht="15" customHeight="1">
      <c r="G27085" s="488"/>
    </row>
    <row r="27086" spans="7:7" ht="15" customHeight="1">
      <c r="G27086" s="488"/>
    </row>
    <row r="27087" spans="7:7" ht="15" customHeight="1">
      <c r="G27087" s="488"/>
    </row>
    <row r="27088" spans="7:7" ht="15" customHeight="1">
      <c r="G27088" s="488"/>
    </row>
    <row r="27089" spans="7:7" ht="15" customHeight="1">
      <c r="G27089" s="488"/>
    </row>
    <row r="27090" spans="7:7" ht="15" customHeight="1">
      <c r="G27090" s="488"/>
    </row>
    <row r="27091" spans="7:7" ht="15" customHeight="1">
      <c r="G27091" s="488"/>
    </row>
    <row r="27092" spans="7:7" ht="15" customHeight="1">
      <c r="G27092" s="488"/>
    </row>
    <row r="27093" spans="7:7" ht="15" customHeight="1">
      <c r="G27093" s="488"/>
    </row>
    <row r="27094" spans="7:7" ht="15" customHeight="1">
      <c r="G27094" s="488"/>
    </row>
    <row r="27095" spans="7:7" ht="15" customHeight="1">
      <c r="G27095" s="488"/>
    </row>
    <row r="27096" spans="7:7" ht="15" customHeight="1">
      <c r="G27096" s="488"/>
    </row>
    <row r="27097" spans="7:7" ht="15" customHeight="1">
      <c r="G27097" s="488"/>
    </row>
    <row r="27098" spans="7:7" ht="15" customHeight="1">
      <c r="G27098" s="488"/>
    </row>
    <row r="27099" spans="7:7" ht="15" customHeight="1">
      <c r="G27099" s="488"/>
    </row>
    <row r="27100" spans="7:7" ht="15" customHeight="1">
      <c r="G27100" s="488"/>
    </row>
    <row r="27101" spans="7:7" ht="15" customHeight="1">
      <c r="G27101" s="488"/>
    </row>
    <row r="27102" spans="7:7" ht="15" customHeight="1">
      <c r="G27102" s="488"/>
    </row>
    <row r="27103" spans="7:7" ht="15" customHeight="1">
      <c r="G27103" s="488"/>
    </row>
    <row r="27104" spans="7:7" ht="15" customHeight="1">
      <c r="G27104" s="488"/>
    </row>
    <row r="27105" spans="7:7" ht="15" customHeight="1">
      <c r="G27105" s="488"/>
    </row>
    <row r="27106" spans="7:7" ht="15" customHeight="1">
      <c r="G27106" s="488"/>
    </row>
    <row r="27107" spans="7:7" ht="15" customHeight="1">
      <c r="G27107" s="488"/>
    </row>
    <row r="27108" spans="7:7" ht="15" customHeight="1">
      <c r="G27108" s="488"/>
    </row>
    <row r="27109" spans="7:7" ht="15" customHeight="1">
      <c r="G27109" s="488"/>
    </row>
    <row r="27110" spans="7:7" ht="15" customHeight="1">
      <c r="G27110" s="488"/>
    </row>
    <row r="27111" spans="7:7" ht="15" customHeight="1">
      <c r="G27111" s="488"/>
    </row>
    <row r="27112" spans="7:7" ht="15" customHeight="1">
      <c r="G27112" s="488"/>
    </row>
    <row r="27113" spans="7:7" ht="15" customHeight="1">
      <c r="G27113" s="488"/>
    </row>
    <row r="27114" spans="7:7" ht="15" customHeight="1">
      <c r="G27114" s="488"/>
    </row>
    <row r="27115" spans="7:7" ht="15" customHeight="1">
      <c r="G27115" s="488"/>
    </row>
    <row r="27116" spans="7:7" ht="15" customHeight="1">
      <c r="G27116" s="488"/>
    </row>
    <row r="27117" spans="7:7" ht="15" customHeight="1">
      <c r="G27117" s="488"/>
    </row>
    <row r="27118" spans="7:7" ht="15" customHeight="1">
      <c r="G27118" s="488"/>
    </row>
    <row r="27119" spans="7:7" ht="15" customHeight="1">
      <c r="G27119" s="488"/>
    </row>
    <row r="27120" spans="7:7" ht="15" customHeight="1">
      <c r="G27120" s="488"/>
    </row>
    <row r="27121" spans="7:7" ht="15" customHeight="1">
      <c r="G27121" s="488"/>
    </row>
    <row r="27122" spans="7:7" ht="15" customHeight="1">
      <c r="G27122" s="488"/>
    </row>
    <row r="27123" spans="7:7" ht="15" customHeight="1">
      <c r="G27123" s="488"/>
    </row>
    <row r="27124" spans="7:7" ht="15" customHeight="1">
      <c r="G27124" s="488"/>
    </row>
    <row r="27125" spans="7:7" ht="15" customHeight="1">
      <c r="G27125" s="488"/>
    </row>
    <row r="27126" spans="7:7" ht="15" customHeight="1">
      <c r="G27126" s="488"/>
    </row>
    <row r="27127" spans="7:7" ht="15" customHeight="1">
      <c r="G27127" s="488"/>
    </row>
    <row r="27128" spans="7:7" ht="15" customHeight="1">
      <c r="G27128" s="488"/>
    </row>
    <row r="27129" spans="7:7" ht="15" customHeight="1">
      <c r="G27129" s="488"/>
    </row>
    <row r="27130" spans="7:7" ht="15" customHeight="1">
      <c r="G27130" s="488"/>
    </row>
    <row r="27131" spans="7:7" ht="15" customHeight="1">
      <c r="G27131" s="488"/>
    </row>
    <row r="27132" spans="7:7" ht="15" customHeight="1">
      <c r="G27132" s="488"/>
    </row>
    <row r="27133" spans="7:7" ht="15" customHeight="1">
      <c r="G27133" s="488"/>
    </row>
    <row r="27134" spans="7:7" ht="15" customHeight="1">
      <c r="G27134" s="488"/>
    </row>
    <row r="27135" spans="7:7" ht="15" customHeight="1">
      <c r="G27135" s="488"/>
    </row>
    <row r="27136" spans="7:7" ht="15" customHeight="1">
      <c r="G27136" s="488"/>
    </row>
    <row r="27137" spans="7:7" ht="15" customHeight="1">
      <c r="G27137" s="488"/>
    </row>
    <row r="27138" spans="7:7" ht="15" customHeight="1">
      <c r="G27138" s="488"/>
    </row>
    <row r="27139" spans="7:7" ht="15" customHeight="1">
      <c r="G27139" s="488"/>
    </row>
    <row r="27140" spans="7:7" ht="15" customHeight="1">
      <c r="G27140" s="488"/>
    </row>
    <row r="27141" spans="7:7" ht="15" customHeight="1">
      <c r="G27141" s="488"/>
    </row>
    <row r="27142" spans="7:7" ht="15" customHeight="1">
      <c r="G27142" s="488"/>
    </row>
    <row r="27143" spans="7:7" ht="15" customHeight="1">
      <c r="G27143" s="488"/>
    </row>
    <row r="27144" spans="7:7" ht="15" customHeight="1">
      <c r="G27144" s="488"/>
    </row>
    <row r="27145" spans="7:7" ht="15" customHeight="1">
      <c r="G27145" s="488"/>
    </row>
    <row r="27146" spans="7:7" ht="15" customHeight="1">
      <c r="G27146" s="488"/>
    </row>
    <row r="27147" spans="7:7" ht="15" customHeight="1">
      <c r="G27147" s="488"/>
    </row>
    <row r="27148" spans="7:7" ht="15" customHeight="1">
      <c r="G27148" s="488"/>
    </row>
    <row r="27149" spans="7:7" ht="15" customHeight="1">
      <c r="G27149" s="488"/>
    </row>
    <row r="27150" spans="7:7" ht="15" customHeight="1">
      <c r="G27150" s="488"/>
    </row>
    <row r="27151" spans="7:7" ht="15" customHeight="1">
      <c r="G27151" s="488"/>
    </row>
    <row r="27152" spans="7:7" ht="15" customHeight="1">
      <c r="G27152" s="488"/>
    </row>
    <row r="27153" spans="7:7" ht="15" customHeight="1">
      <c r="G27153" s="488"/>
    </row>
    <row r="27154" spans="7:7" ht="15" customHeight="1">
      <c r="G27154" s="488"/>
    </row>
    <row r="27155" spans="7:7" ht="15" customHeight="1">
      <c r="G27155" s="488"/>
    </row>
    <row r="27156" spans="7:7" ht="15" customHeight="1">
      <c r="G27156" s="488"/>
    </row>
    <row r="27157" spans="7:7" ht="15" customHeight="1">
      <c r="G27157" s="488"/>
    </row>
    <row r="27158" spans="7:7" ht="15" customHeight="1">
      <c r="G27158" s="488"/>
    </row>
    <row r="27159" spans="7:7" ht="15" customHeight="1">
      <c r="G27159" s="488"/>
    </row>
    <row r="27160" spans="7:7" ht="15" customHeight="1">
      <c r="G27160" s="488"/>
    </row>
    <row r="27161" spans="7:7" ht="15" customHeight="1">
      <c r="G27161" s="488"/>
    </row>
    <row r="27162" spans="7:7" ht="15" customHeight="1">
      <c r="G27162" s="488"/>
    </row>
    <row r="27163" spans="7:7" ht="15" customHeight="1">
      <c r="G27163" s="488"/>
    </row>
    <row r="27164" spans="7:7" ht="15" customHeight="1">
      <c r="G27164" s="488"/>
    </row>
    <row r="27165" spans="7:7" ht="15" customHeight="1">
      <c r="G27165" s="488"/>
    </row>
    <row r="27166" spans="7:7" ht="15" customHeight="1">
      <c r="G27166" s="488"/>
    </row>
    <row r="27167" spans="7:7" ht="15" customHeight="1">
      <c r="G27167" s="488"/>
    </row>
    <row r="27168" spans="7:7" ht="15" customHeight="1">
      <c r="G27168" s="488"/>
    </row>
    <row r="27169" spans="7:7" ht="15" customHeight="1">
      <c r="G27169" s="488"/>
    </row>
    <row r="27170" spans="7:7" ht="15" customHeight="1">
      <c r="G27170" s="488"/>
    </row>
    <row r="27171" spans="7:7" ht="15" customHeight="1">
      <c r="G27171" s="488"/>
    </row>
    <row r="27172" spans="7:7" ht="15" customHeight="1">
      <c r="G27172" s="488"/>
    </row>
    <row r="27173" spans="7:7" ht="15" customHeight="1">
      <c r="G27173" s="488"/>
    </row>
    <row r="27174" spans="7:7" ht="15" customHeight="1">
      <c r="G27174" s="488"/>
    </row>
    <row r="27175" spans="7:7" ht="15" customHeight="1">
      <c r="G27175" s="488"/>
    </row>
    <row r="27176" spans="7:7" ht="15" customHeight="1">
      <c r="G27176" s="488"/>
    </row>
    <row r="27177" spans="7:7" ht="15" customHeight="1">
      <c r="G27177" s="488"/>
    </row>
    <row r="27178" spans="7:7" ht="15" customHeight="1">
      <c r="G27178" s="488"/>
    </row>
    <row r="27179" spans="7:7" ht="15" customHeight="1">
      <c r="G27179" s="488"/>
    </row>
    <row r="27180" spans="7:7" ht="15" customHeight="1">
      <c r="G27180" s="488"/>
    </row>
    <row r="27181" spans="7:7" ht="15" customHeight="1">
      <c r="G27181" s="488"/>
    </row>
    <row r="27182" spans="7:7" ht="15" customHeight="1">
      <c r="G27182" s="488"/>
    </row>
    <row r="27183" spans="7:7" ht="15" customHeight="1">
      <c r="G27183" s="488"/>
    </row>
    <row r="27184" spans="7:7" ht="15" customHeight="1">
      <c r="G27184" s="488"/>
    </row>
    <row r="27185" spans="7:7" ht="15" customHeight="1">
      <c r="G27185" s="488"/>
    </row>
    <row r="27186" spans="7:7" ht="15" customHeight="1">
      <c r="G27186" s="488"/>
    </row>
    <row r="27187" spans="7:7" ht="15" customHeight="1">
      <c r="G27187" s="488"/>
    </row>
    <row r="27188" spans="7:7" ht="15" customHeight="1">
      <c r="G27188" s="488"/>
    </row>
    <row r="27189" spans="7:7" ht="15" customHeight="1">
      <c r="G27189" s="488"/>
    </row>
    <row r="27190" spans="7:7" ht="15" customHeight="1">
      <c r="G27190" s="488"/>
    </row>
    <row r="27191" spans="7:7" ht="15" customHeight="1">
      <c r="G27191" s="488"/>
    </row>
    <row r="27192" spans="7:7" ht="15" customHeight="1">
      <c r="G27192" s="488"/>
    </row>
    <row r="27193" spans="7:7" ht="15" customHeight="1">
      <c r="G27193" s="488"/>
    </row>
    <row r="27194" spans="7:7" ht="15" customHeight="1">
      <c r="G27194" s="488"/>
    </row>
    <row r="27195" spans="7:7" ht="15" customHeight="1">
      <c r="G27195" s="488"/>
    </row>
    <row r="27196" spans="7:7" ht="15" customHeight="1">
      <c r="G27196" s="488"/>
    </row>
    <row r="27197" spans="7:7" ht="15" customHeight="1">
      <c r="G27197" s="488"/>
    </row>
    <row r="27198" spans="7:7" ht="15" customHeight="1">
      <c r="G27198" s="488"/>
    </row>
    <row r="27199" spans="7:7" ht="15" customHeight="1">
      <c r="G27199" s="488"/>
    </row>
    <row r="27200" spans="7:7" ht="15" customHeight="1">
      <c r="G27200" s="488"/>
    </row>
    <row r="27201" spans="7:7" ht="15" customHeight="1">
      <c r="G27201" s="488"/>
    </row>
    <row r="27202" spans="7:7" ht="15" customHeight="1">
      <c r="G27202" s="488"/>
    </row>
    <row r="27203" spans="7:7" ht="15" customHeight="1">
      <c r="G27203" s="488"/>
    </row>
    <row r="27204" spans="7:7" ht="15" customHeight="1">
      <c r="G27204" s="488"/>
    </row>
    <row r="27205" spans="7:7" ht="15" customHeight="1">
      <c r="G27205" s="488"/>
    </row>
    <row r="27206" spans="7:7" ht="15" customHeight="1">
      <c r="G27206" s="488"/>
    </row>
    <row r="27207" spans="7:7" ht="15" customHeight="1">
      <c r="G27207" s="488"/>
    </row>
    <row r="27208" spans="7:7" ht="15" customHeight="1">
      <c r="G27208" s="488"/>
    </row>
    <row r="27209" spans="7:7" ht="15" customHeight="1">
      <c r="G27209" s="488"/>
    </row>
    <row r="27210" spans="7:7" ht="15" customHeight="1">
      <c r="G27210" s="488"/>
    </row>
    <row r="27211" spans="7:7" ht="15" customHeight="1">
      <c r="G27211" s="488"/>
    </row>
    <row r="27212" spans="7:7" ht="15" customHeight="1">
      <c r="G27212" s="488"/>
    </row>
    <row r="27213" spans="7:7" ht="15" customHeight="1">
      <c r="G27213" s="488"/>
    </row>
    <row r="27214" spans="7:7" ht="15" customHeight="1">
      <c r="G27214" s="488"/>
    </row>
    <row r="27215" spans="7:7" ht="15" customHeight="1">
      <c r="G27215" s="488"/>
    </row>
    <row r="27216" spans="7:7" ht="15" customHeight="1">
      <c r="G27216" s="488"/>
    </row>
    <row r="27217" spans="7:7" ht="15" customHeight="1">
      <c r="G27217" s="488"/>
    </row>
    <row r="27218" spans="7:7" ht="15" customHeight="1">
      <c r="G27218" s="488"/>
    </row>
    <row r="27219" spans="7:7" ht="15" customHeight="1">
      <c r="G27219" s="488"/>
    </row>
    <row r="27220" spans="7:7" ht="15" customHeight="1">
      <c r="G27220" s="488"/>
    </row>
    <row r="27221" spans="7:7" ht="15" customHeight="1">
      <c r="G27221" s="488"/>
    </row>
    <row r="27222" spans="7:7" ht="15" customHeight="1">
      <c r="G27222" s="488"/>
    </row>
    <row r="27223" spans="7:7" ht="15" customHeight="1">
      <c r="G27223" s="488"/>
    </row>
    <row r="27224" spans="7:7" ht="15" customHeight="1">
      <c r="G27224" s="488"/>
    </row>
    <row r="27225" spans="7:7" ht="15" customHeight="1">
      <c r="G27225" s="488"/>
    </row>
    <row r="27226" spans="7:7" ht="15" customHeight="1">
      <c r="G27226" s="488"/>
    </row>
    <row r="27227" spans="7:7" ht="15" customHeight="1">
      <c r="G27227" s="488"/>
    </row>
    <row r="27228" spans="7:7" ht="15" customHeight="1">
      <c r="G27228" s="488"/>
    </row>
    <row r="27229" spans="7:7" ht="15" customHeight="1">
      <c r="G27229" s="488"/>
    </row>
    <row r="27230" spans="7:7" ht="15" customHeight="1">
      <c r="G27230" s="488"/>
    </row>
    <row r="27231" spans="7:7" ht="15" customHeight="1">
      <c r="G27231" s="488"/>
    </row>
    <row r="27232" spans="7:7" ht="15" customHeight="1">
      <c r="G27232" s="488"/>
    </row>
    <row r="27233" spans="7:7" ht="15" customHeight="1">
      <c r="G27233" s="488"/>
    </row>
    <row r="27234" spans="7:7" ht="15" customHeight="1">
      <c r="G27234" s="488"/>
    </row>
    <row r="27235" spans="7:7" ht="15" customHeight="1">
      <c r="G27235" s="488"/>
    </row>
    <row r="27236" spans="7:7" ht="15" customHeight="1">
      <c r="G27236" s="488"/>
    </row>
    <row r="27237" spans="7:7" ht="15" customHeight="1">
      <c r="G27237" s="488"/>
    </row>
    <row r="27238" spans="7:7" ht="15" customHeight="1">
      <c r="G27238" s="488"/>
    </row>
    <row r="27239" spans="7:7" ht="15" customHeight="1">
      <c r="G27239" s="488"/>
    </row>
    <row r="27240" spans="7:7" ht="15" customHeight="1">
      <c r="G27240" s="488"/>
    </row>
    <row r="27241" spans="7:7" ht="15" customHeight="1">
      <c r="G27241" s="488"/>
    </row>
    <row r="27242" spans="7:7" ht="15" customHeight="1">
      <c r="G27242" s="488"/>
    </row>
    <row r="27243" spans="7:7" ht="15" customHeight="1">
      <c r="G27243" s="488"/>
    </row>
    <row r="27244" spans="7:7" ht="15" customHeight="1">
      <c r="G27244" s="488"/>
    </row>
    <row r="27245" spans="7:7" ht="15" customHeight="1">
      <c r="G27245" s="488"/>
    </row>
    <row r="27246" spans="7:7" ht="15" customHeight="1">
      <c r="G27246" s="488"/>
    </row>
    <row r="27247" spans="7:7" ht="15" customHeight="1">
      <c r="G27247" s="488"/>
    </row>
    <row r="27248" spans="7:7" ht="15" customHeight="1">
      <c r="G27248" s="488"/>
    </row>
    <row r="27249" spans="7:7" ht="15" customHeight="1">
      <c r="G27249" s="488"/>
    </row>
    <row r="27250" spans="7:7" ht="15" customHeight="1">
      <c r="G27250" s="488"/>
    </row>
    <row r="27251" spans="7:7" ht="15" customHeight="1">
      <c r="G27251" s="488"/>
    </row>
    <row r="27252" spans="7:7" ht="15" customHeight="1">
      <c r="G27252" s="488"/>
    </row>
    <row r="27253" spans="7:7" ht="15" customHeight="1">
      <c r="G27253" s="488"/>
    </row>
    <row r="27254" spans="7:7" ht="15" customHeight="1">
      <c r="G27254" s="488"/>
    </row>
    <row r="27255" spans="7:7" ht="15" customHeight="1">
      <c r="G27255" s="488"/>
    </row>
    <row r="27256" spans="7:7" ht="15" customHeight="1">
      <c r="G27256" s="488"/>
    </row>
    <row r="27257" spans="7:7" ht="15" customHeight="1">
      <c r="G27257" s="488"/>
    </row>
    <row r="27258" spans="7:7" ht="15" customHeight="1">
      <c r="G27258" s="488"/>
    </row>
    <row r="27259" spans="7:7" ht="15" customHeight="1">
      <c r="G27259" s="488"/>
    </row>
    <row r="27260" spans="7:7" ht="15" customHeight="1">
      <c r="G27260" s="488"/>
    </row>
    <row r="27261" spans="7:7" ht="15" customHeight="1">
      <c r="G27261" s="488"/>
    </row>
    <row r="27262" spans="7:7" ht="15" customHeight="1">
      <c r="G27262" s="488"/>
    </row>
    <row r="27263" spans="7:7" ht="15" customHeight="1">
      <c r="G27263" s="488"/>
    </row>
    <row r="27264" spans="7:7" ht="15" customHeight="1">
      <c r="G27264" s="488"/>
    </row>
    <row r="27265" spans="7:7" ht="15" customHeight="1">
      <c r="G27265" s="488"/>
    </row>
    <row r="27266" spans="7:7" ht="15" customHeight="1">
      <c r="G27266" s="488"/>
    </row>
    <row r="27267" spans="7:7" ht="15" customHeight="1">
      <c r="G27267" s="488"/>
    </row>
    <row r="27268" spans="7:7" ht="15" customHeight="1">
      <c r="G27268" s="488"/>
    </row>
    <row r="27269" spans="7:7" ht="15" customHeight="1">
      <c r="G27269" s="488"/>
    </row>
    <row r="27270" spans="7:7" ht="15" customHeight="1">
      <c r="G27270" s="488"/>
    </row>
    <row r="27271" spans="7:7" ht="15" customHeight="1">
      <c r="G27271" s="488"/>
    </row>
    <row r="27272" spans="7:7" ht="15" customHeight="1">
      <c r="G27272" s="488"/>
    </row>
    <row r="27273" spans="7:7" ht="15" customHeight="1">
      <c r="G27273" s="488"/>
    </row>
    <row r="27274" spans="7:7" ht="15" customHeight="1">
      <c r="G27274" s="488"/>
    </row>
    <row r="27275" spans="7:7" ht="15" customHeight="1">
      <c r="G27275" s="488"/>
    </row>
    <row r="27276" spans="7:7" ht="15" customHeight="1">
      <c r="G27276" s="488"/>
    </row>
    <row r="27277" spans="7:7" ht="15" customHeight="1">
      <c r="G27277" s="488"/>
    </row>
    <row r="27278" spans="7:7" ht="15" customHeight="1">
      <c r="G27278" s="488"/>
    </row>
    <row r="27279" spans="7:7" ht="15" customHeight="1">
      <c r="G27279" s="488"/>
    </row>
    <row r="27280" spans="7:7" ht="15" customHeight="1">
      <c r="G27280" s="488"/>
    </row>
    <row r="27281" spans="7:7" ht="15" customHeight="1">
      <c r="G27281" s="488"/>
    </row>
    <row r="27282" spans="7:7" ht="15" customHeight="1">
      <c r="G27282" s="488"/>
    </row>
    <row r="27283" spans="7:7" ht="15" customHeight="1">
      <c r="G27283" s="488"/>
    </row>
    <row r="27284" spans="7:7" ht="15" customHeight="1">
      <c r="G27284" s="488"/>
    </row>
    <row r="27285" spans="7:7" ht="15" customHeight="1">
      <c r="G27285" s="488"/>
    </row>
    <row r="27286" spans="7:7" ht="15" customHeight="1">
      <c r="G27286" s="488"/>
    </row>
    <row r="27287" spans="7:7" ht="15" customHeight="1">
      <c r="G27287" s="488"/>
    </row>
    <row r="27288" spans="7:7" ht="15" customHeight="1">
      <c r="G27288" s="488"/>
    </row>
    <row r="27289" spans="7:7" ht="15" customHeight="1">
      <c r="G27289" s="488"/>
    </row>
    <row r="27290" spans="7:7" ht="15" customHeight="1">
      <c r="G27290" s="488"/>
    </row>
    <row r="27291" spans="7:7" ht="15" customHeight="1">
      <c r="G27291" s="488"/>
    </row>
    <row r="27292" spans="7:7" ht="15" customHeight="1">
      <c r="G27292" s="488"/>
    </row>
    <row r="27293" spans="7:7" ht="15" customHeight="1">
      <c r="G27293" s="488"/>
    </row>
    <row r="27294" spans="7:7" ht="15" customHeight="1">
      <c r="G27294" s="488"/>
    </row>
    <row r="27295" spans="7:7" ht="15" customHeight="1">
      <c r="G27295" s="488"/>
    </row>
    <row r="27296" spans="7:7" ht="15" customHeight="1">
      <c r="G27296" s="488"/>
    </row>
    <row r="27297" spans="7:7" ht="15" customHeight="1">
      <c r="G27297" s="488"/>
    </row>
    <row r="27298" spans="7:7" ht="15" customHeight="1">
      <c r="G27298" s="488"/>
    </row>
    <row r="27299" spans="7:7" ht="15" customHeight="1">
      <c r="G27299" s="488"/>
    </row>
    <row r="27300" spans="7:7" ht="15" customHeight="1">
      <c r="G27300" s="488"/>
    </row>
    <row r="27301" spans="7:7" ht="15" customHeight="1">
      <c r="G27301" s="488"/>
    </row>
    <row r="27302" spans="7:7" ht="15" customHeight="1">
      <c r="G27302" s="488"/>
    </row>
    <row r="27303" spans="7:7" ht="15" customHeight="1">
      <c r="G27303" s="488"/>
    </row>
    <row r="27304" spans="7:7" ht="15" customHeight="1">
      <c r="G27304" s="488"/>
    </row>
    <row r="27305" spans="7:7" ht="15" customHeight="1">
      <c r="G27305" s="488"/>
    </row>
    <row r="27306" spans="7:7" ht="15" customHeight="1">
      <c r="G27306" s="488"/>
    </row>
    <row r="27307" spans="7:7" ht="15" customHeight="1">
      <c r="G27307" s="488"/>
    </row>
    <row r="27308" spans="7:7" ht="15" customHeight="1">
      <c r="G27308" s="488"/>
    </row>
    <row r="27309" spans="7:7" ht="15" customHeight="1">
      <c r="G27309" s="488"/>
    </row>
    <row r="27310" spans="7:7" ht="15" customHeight="1">
      <c r="G27310" s="488"/>
    </row>
    <row r="27311" spans="7:7" ht="15" customHeight="1">
      <c r="G27311" s="488"/>
    </row>
    <row r="27312" spans="7:7" ht="15" customHeight="1">
      <c r="G27312" s="488"/>
    </row>
    <row r="27313" spans="7:7" ht="15" customHeight="1">
      <c r="G27313" s="488"/>
    </row>
    <row r="27314" spans="7:7" ht="15" customHeight="1">
      <c r="G27314" s="488"/>
    </row>
    <row r="27315" spans="7:7" ht="15" customHeight="1">
      <c r="G27315" s="488"/>
    </row>
    <row r="27316" spans="7:7" ht="15" customHeight="1">
      <c r="G27316" s="488"/>
    </row>
    <row r="27317" spans="7:7" ht="15" customHeight="1">
      <c r="G27317" s="488"/>
    </row>
    <row r="27318" spans="7:7" ht="15" customHeight="1">
      <c r="G27318" s="488"/>
    </row>
    <row r="27319" spans="7:7" ht="15" customHeight="1">
      <c r="G27319" s="488"/>
    </row>
    <row r="27320" spans="7:7" ht="15" customHeight="1">
      <c r="G27320" s="488"/>
    </row>
    <row r="27321" spans="7:7" ht="15" customHeight="1">
      <c r="G27321" s="488"/>
    </row>
    <row r="27322" spans="7:7" ht="15" customHeight="1">
      <c r="G27322" s="488"/>
    </row>
    <row r="27323" spans="7:7" ht="15" customHeight="1">
      <c r="G27323" s="488"/>
    </row>
    <row r="27324" spans="7:7" ht="15" customHeight="1">
      <c r="G27324" s="488"/>
    </row>
    <row r="27325" spans="7:7" ht="15" customHeight="1">
      <c r="G27325" s="488"/>
    </row>
    <row r="27326" spans="7:7" ht="15" customHeight="1">
      <c r="G27326" s="488"/>
    </row>
    <row r="27327" spans="7:7" ht="15" customHeight="1">
      <c r="G27327" s="488"/>
    </row>
    <row r="27328" spans="7:7" ht="15" customHeight="1">
      <c r="G27328" s="488"/>
    </row>
    <row r="27329" spans="7:7" ht="15" customHeight="1">
      <c r="G27329" s="488"/>
    </row>
    <row r="27330" spans="7:7" ht="15" customHeight="1">
      <c r="G27330" s="488"/>
    </row>
    <row r="27331" spans="7:7" ht="15" customHeight="1">
      <c r="G27331" s="488"/>
    </row>
    <row r="27332" spans="7:7" ht="15" customHeight="1">
      <c r="G27332" s="488"/>
    </row>
    <row r="27333" spans="7:7" ht="15" customHeight="1">
      <c r="G27333" s="488"/>
    </row>
    <row r="27334" spans="7:7" ht="15" customHeight="1">
      <c r="G27334" s="488"/>
    </row>
    <row r="27335" spans="7:7" ht="15" customHeight="1">
      <c r="G27335" s="488"/>
    </row>
    <row r="27336" spans="7:7" ht="15" customHeight="1">
      <c r="G27336" s="488"/>
    </row>
    <row r="27337" spans="7:7" ht="15" customHeight="1">
      <c r="G27337" s="488"/>
    </row>
    <row r="27338" spans="7:7" ht="15" customHeight="1">
      <c r="G27338" s="488"/>
    </row>
    <row r="27339" spans="7:7" ht="15" customHeight="1">
      <c r="G27339" s="488"/>
    </row>
    <row r="27340" spans="7:7" ht="15" customHeight="1">
      <c r="G27340" s="488"/>
    </row>
    <row r="27341" spans="7:7" ht="15" customHeight="1">
      <c r="G27341" s="488"/>
    </row>
    <row r="27342" spans="7:7" ht="15" customHeight="1">
      <c r="G27342" s="488"/>
    </row>
    <row r="27343" spans="7:7" ht="15" customHeight="1">
      <c r="G27343" s="488"/>
    </row>
    <row r="27344" spans="7:7" ht="15" customHeight="1">
      <c r="G27344" s="488"/>
    </row>
    <row r="27345" spans="7:7" ht="15" customHeight="1">
      <c r="G27345" s="488"/>
    </row>
    <row r="27346" spans="7:7" ht="15" customHeight="1">
      <c r="G27346" s="488"/>
    </row>
    <row r="27347" spans="7:7" ht="15" customHeight="1">
      <c r="G27347" s="488"/>
    </row>
    <row r="27348" spans="7:7" ht="15" customHeight="1">
      <c r="G27348" s="488"/>
    </row>
    <row r="27349" spans="7:7" ht="15" customHeight="1">
      <c r="G27349" s="488"/>
    </row>
    <row r="27350" spans="7:7" ht="15" customHeight="1">
      <c r="G27350" s="488"/>
    </row>
    <row r="27351" spans="7:7" ht="15" customHeight="1">
      <c r="G27351" s="488"/>
    </row>
    <row r="27352" spans="7:7" ht="15" customHeight="1">
      <c r="G27352" s="488"/>
    </row>
    <row r="27353" spans="7:7" ht="15" customHeight="1">
      <c r="G27353" s="488"/>
    </row>
    <row r="27354" spans="7:7" ht="15" customHeight="1">
      <c r="G27354" s="488"/>
    </row>
    <row r="27355" spans="7:7" ht="15" customHeight="1">
      <c r="G27355" s="488"/>
    </row>
    <row r="27356" spans="7:7" ht="15" customHeight="1">
      <c r="G27356" s="488"/>
    </row>
    <row r="27357" spans="7:7" ht="15" customHeight="1">
      <c r="G27357" s="488"/>
    </row>
    <row r="27358" spans="7:7" ht="15" customHeight="1">
      <c r="G27358" s="488"/>
    </row>
    <row r="27359" spans="7:7" ht="15" customHeight="1">
      <c r="G27359" s="488"/>
    </row>
    <row r="27360" spans="7:7" ht="15" customHeight="1">
      <c r="G27360" s="488"/>
    </row>
    <row r="27361" spans="7:7" ht="15" customHeight="1">
      <c r="G27361" s="488"/>
    </row>
    <row r="27362" spans="7:7" ht="15" customHeight="1">
      <c r="G27362" s="488"/>
    </row>
    <row r="27363" spans="7:7" ht="15" customHeight="1">
      <c r="G27363" s="488"/>
    </row>
    <row r="27364" spans="7:7" ht="15" customHeight="1">
      <c r="G27364" s="488"/>
    </row>
    <row r="27365" spans="7:7" ht="15" customHeight="1">
      <c r="G27365" s="488"/>
    </row>
    <row r="27366" spans="7:7" ht="15" customHeight="1">
      <c r="G27366" s="488"/>
    </row>
    <row r="27367" spans="7:7" ht="15" customHeight="1">
      <c r="G27367" s="488"/>
    </row>
    <row r="27368" spans="7:7" ht="15" customHeight="1">
      <c r="G27368" s="488"/>
    </row>
    <row r="27369" spans="7:7" ht="15" customHeight="1">
      <c r="G27369" s="488"/>
    </row>
    <row r="27370" spans="7:7" ht="15" customHeight="1">
      <c r="G27370" s="488"/>
    </row>
    <row r="27371" spans="7:7" ht="15" customHeight="1">
      <c r="G27371" s="488"/>
    </row>
    <row r="27372" spans="7:7" ht="15" customHeight="1">
      <c r="G27372" s="488"/>
    </row>
    <row r="27373" spans="7:7" ht="15" customHeight="1">
      <c r="G27373" s="488"/>
    </row>
    <row r="27374" spans="7:7" ht="15" customHeight="1">
      <c r="G27374" s="488"/>
    </row>
    <row r="27375" spans="7:7" ht="15" customHeight="1">
      <c r="G27375" s="488"/>
    </row>
    <row r="27376" spans="7:7" ht="15" customHeight="1">
      <c r="G27376" s="488"/>
    </row>
    <row r="27377" spans="7:7" ht="15" customHeight="1">
      <c r="G27377" s="488"/>
    </row>
    <row r="27378" spans="7:7" ht="15" customHeight="1">
      <c r="G27378" s="488"/>
    </row>
    <row r="27379" spans="7:7" ht="15" customHeight="1">
      <c r="G27379" s="488"/>
    </row>
    <row r="27380" spans="7:7" ht="15" customHeight="1">
      <c r="G27380" s="488"/>
    </row>
    <row r="27381" spans="7:7" ht="15" customHeight="1">
      <c r="G27381" s="488"/>
    </row>
    <row r="27382" spans="7:7" ht="15" customHeight="1">
      <c r="G27382" s="488"/>
    </row>
    <row r="27383" spans="7:7" ht="15" customHeight="1">
      <c r="G27383" s="488"/>
    </row>
    <row r="27384" spans="7:7" ht="15" customHeight="1">
      <c r="G27384" s="488"/>
    </row>
    <row r="27385" spans="7:7" ht="15" customHeight="1">
      <c r="G27385" s="488"/>
    </row>
    <row r="27386" spans="7:7" ht="15" customHeight="1">
      <c r="G27386" s="488"/>
    </row>
    <row r="27387" spans="7:7" ht="15" customHeight="1">
      <c r="G27387" s="488"/>
    </row>
    <row r="27388" spans="7:7" ht="15" customHeight="1">
      <c r="G27388" s="488"/>
    </row>
    <row r="27389" spans="7:7" ht="15" customHeight="1">
      <c r="G27389" s="488"/>
    </row>
    <row r="27390" spans="7:7" ht="15" customHeight="1">
      <c r="G27390" s="488"/>
    </row>
    <row r="27391" spans="7:7" ht="15" customHeight="1">
      <c r="G27391" s="488"/>
    </row>
    <row r="27392" spans="7:7" ht="15" customHeight="1">
      <c r="G27392" s="488"/>
    </row>
    <row r="27393" spans="7:7" ht="15" customHeight="1">
      <c r="G27393" s="488"/>
    </row>
    <row r="27394" spans="7:7" ht="15" customHeight="1">
      <c r="G27394" s="488"/>
    </row>
    <row r="27395" spans="7:7" ht="15" customHeight="1">
      <c r="G27395" s="488"/>
    </row>
    <row r="27396" spans="7:7" ht="15" customHeight="1">
      <c r="G27396" s="488"/>
    </row>
    <row r="27397" spans="7:7" ht="15" customHeight="1">
      <c r="G27397" s="488"/>
    </row>
    <row r="27398" spans="7:7" ht="15" customHeight="1">
      <c r="G27398" s="488"/>
    </row>
    <row r="27399" spans="7:7" ht="15" customHeight="1">
      <c r="G27399" s="488"/>
    </row>
    <row r="27400" spans="7:7" ht="15" customHeight="1">
      <c r="G27400" s="488"/>
    </row>
    <row r="27401" spans="7:7" ht="15" customHeight="1">
      <c r="G27401" s="488"/>
    </row>
    <row r="27402" spans="7:7" ht="15" customHeight="1">
      <c r="G27402" s="488"/>
    </row>
    <row r="27403" spans="7:7" ht="15" customHeight="1">
      <c r="G27403" s="488"/>
    </row>
    <row r="27404" spans="7:7" ht="15" customHeight="1">
      <c r="G27404" s="488"/>
    </row>
    <row r="27405" spans="7:7" ht="15" customHeight="1">
      <c r="G27405" s="488"/>
    </row>
    <row r="27406" spans="7:7" ht="15" customHeight="1">
      <c r="G27406" s="488"/>
    </row>
    <row r="27407" spans="7:7" ht="15" customHeight="1">
      <c r="G27407" s="488"/>
    </row>
    <row r="27408" spans="7:7" ht="15" customHeight="1">
      <c r="G27408" s="488"/>
    </row>
    <row r="27409" spans="7:7" ht="15" customHeight="1">
      <c r="G27409" s="488"/>
    </row>
    <row r="27410" spans="7:7" ht="15" customHeight="1">
      <c r="G27410" s="488"/>
    </row>
    <row r="27411" spans="7:7" ht="15" customHeight="1">
      <c r="G27411" s="488"/>
    </row>
    <row r="27412" spans="7:7" ht="15" customHeight="1">
      <c r="G27412" s="488"/>
    </row>
    <row r="27413" spans="7:7" ht="15" customHeight="1">
      <c r="G27413" s="488"/>
    </row>
    <row r="27414" spans="7:7" ht="15" customHeight="1">
      <c r="G27414" s="488"/>
    </row>
    <row r="27415" spans="7:7" ht="15" customHeight="1">
      <c r="G27415" s="488"/>
    </row>
    <row r="27416" spans="7:7" ht="15" customHeight="1">
      <c r="G27416" s="488"/>
    </row>
    <row r="27417" spans="7:7" ht="15" customHeight="1">
      <c r="G27417" s="488"/>
    </row>
    <row r="27418" spans="7:7" ht="15" customHeight="1">
      <c r="G27418" s="488"/>
    </row>
    <row r="27419" spans="7:7" ht="15" customHeight="1">
      <c r="G27419" s="488"/>
    </row>
    <row r="27420" spans="7:7" ht="15" customHeight="1">
      <c r="G27420" s="488"/>
    </row>
    <row r="27421" spans="7:7" ht="15" customHeight="1">
      <c r="G27421" s="488"/>
    </row>
    <row r="27422" spans="7:7" ht="15" customHeight="1">
      <c r="G27422" s="488"/>
    </row>
    <row r="27423" spans="7:7" ht="15" customHeight="1">
      <c r="G27423" s="488"/>
    </row>
    <row r="27424" spans="7:7" ht="15" customHeight="1">
      <c r="G27424" s="488"/>
    </row>
    <row r="27425" spans="7:7" ht="15" customHeight="1">
      <c r="G27425" s="488"/>
    </row>
    <row r="27426" spans="7:7" ht="15" customHeight="1">
      <c r="G27426" s="488"/>
    </row>
    <row r="27427" spans="7:7" ht="15" customHeight="1">
      <c r="G27427" s="488"/>
    </row>
    <row r="27428" spans="7:7" ht="15" customHeight="1">
      <c r="G27428" s="488"/>
    </row>
    <row r="27429" spans="7:7" ht="15" customHeight="1">
      <c r="G27429" s="488"/>
    </row>
    <row r="27430" spans="7:7" ht="15" customHeight="1">
      <c r="G27430" s="488"/>
    </row>
    <row r="27431" spans="7:7" ht="15" customHeight="1">
      <c r="G27431" s="488"/>
    </row>
    <row r="27432" spans="7:7" ht="15" customHeight="1">
      <c r="G27432" s="488"/>
    </row>
    <row r="27433" spans="7:7" ht="15" customHeight="1">
      <c r="G27433" s="488"/>
    </row>
    <row r="27434" spans="7:7" ht="15" customHeight="1">
      <c r="G27434" s="488"/>
    </row>
    <row r="27435" spans="7:7" ht="15" customHeight="1">
      <c r="G27435" s="488"/>
    </row>
    <row r="27436" spans="7:7" ht="15" customHeight="1">
      <c r="G27436" s="488"/>
    </row>
    <row r="27437" spans="7:7" ht="15" customHeight="1">
      <c r="G27437" s="488"/>
    </row>
    <row r="27438" spans="7:7" ht="15" customHeight="1">
      <c r="G27438" s="488"/>
    </row>
    <row r="27439" spans="7:7" ht="15" customHeight="1">
      <c r="G27439" s="488"/>
    </row>
    <row r="27440" spans="7:7" ht="15" customHeight="1">
      <c r="G27440" s="488"/>
    </row>
    <row r="27441" spans="7:7" ht="15" customHeight="1">
      <c r="G27441" s="488"/>
    </row>
    <row r="27442" spans="7:7" ht="15" customHeight="1">
      <c r="G27442" s="488"/>
    </row>
    <row r="27443" spans="7:7" ht="15" customHeight="1">
      <c r="G27443" s="488"/>
    </row>
    <row r="27444" spans="7:7" ht="15" customHeight="1">
      <c r="G27444" s="488"/>
    </row>
    <row r="27445" spans="7:7" ht="15" customHeight="1">
      <c r="G27445" s="488"/>
    </row>
    <row r="27446" spans="7:7" ht="15" customHeight="1">
      <c r="G27446" s="488"/>
    </row>
    <row r="27447" spans="7:7" ht="15" customHeight="1">
      <c r="G27447" s="488"/>
    </row>
    <row r="27448" spans="7:7" ht="15" customHeight="1">
      <c r="G27448" s="488"/>
    </row>
    <row r="27449" spans="7:7" ht="15" customHeight="1">
      <c r="G27449" s="488"/>
    </row>
    <row r="27450" spans="7:7" ht="15" customHeight="1">
      <c r="G27450" s="488"/>
    </row>
    <row r="27451" spans="7:7" ht="15" customHeight="1">
      <c r="G27451" s="488"/>
    </row>
    <row r="27452" spans="7:7" ht="15" customHeight="1">
      <c r="G27452" s="488"/>
    </row>
    <row r="27453" spans="7:7" ht="15" customHeight="1">
      <c r="G27453" s="488"/>
    </row>
    <row r="27454" spans="7:7" ht="15" customHeight="1">
      <c r="G27454" s="488"/>
    </row>
    <row r="27455" spans="7:7" ht="15" customHeight="1">
      <c r="G27455" s="488"/>
    </row>
    <row r="27456" spans="7:7" ht="15" customHeight="1">
      <c r="G27456" s="488"/>
    </row>
    <row r="27457" spans="7:7" ht="15" customHeight="1">
      <c r="G27457" s="488"/>
    </row>
    <row r="27458" spans="7:7" ht="15" customHeight="1">
      <c r="G27458" s="488"/>
    </row>
    <row r="27459" spans="7:7" ht="15" customHeight="1">
      <c r="G27459" s="488"/>
    </row>
    <row r="27460" spans="7:7" ht="15" customHeight="1">
      <c r="G27460" s="488"/>
    </row>
    <row r="27461" spans="7:7" ht="15" customHeight="1">
      <c r="G27461" s="488"/>
    </row>
    <row r="27462" spans="7:7" ht="15" customHeight="1">
      <c r="G27462" s="488"/>
    </row>
    <row r="27463" spans="7:7" ht="15" customHeight="1">
      <c r="G27463" s="488"/>
    </row>
    <row r="27464" spans="7:7" ht="15" customHeight="1">
      <c r="G27464" s="488"/>
    </row>
    <row r="27465" spans="7:7" ht="15" customHeight="1">
      <c r="G27465" s="488"/>
    </row>
    <row r="27466" spans="7:7" ht="15" customHeight="1">
      <c r="G27466" s="488"/>
    </row>
    <row r="27467" spans="7:7" ht="15" customHeight="1">
      <c r="G27467" s="488"/>
    </row>
    <row r="27468" spans="7:7" ht="15" customHeight="1">
      <c r="G27468" s="488"/>
    </row>
    <row r="27469" spans="7:7" ht="15" customHeight="1">
      <c r="G27469" s="488"/>
    </row>
    <row r="27470" spans="7:7" ht="15" customHeight="1">
      <c r="G27470" s="488"/>
    </row>
    <row r="27471" spans="7:7" ht="15" customHeight="1">
      <c r="G27471" s="488"/>
    </row>
    <row r="27472" spans="7:7" ht="15" customHeight="1">
      <c r="G27472" s="488"/>
    </row>
    <row r="27473" spans="7:7" ht="15" customHeight="1">
      <c r="G27473" s="488"/>
    </row>
    <row r="27474" spans="7:7" ht="15" customHeight="1">
      <c r="G27474" s="488"/>
    </row>
    <row r="27475" spans="7:7" ht="15" customHeight="1">
      <c r="G27475" s="488"/>
    </row>
    <row r="27476" spans="7:7" ht="15" customHeight="1">
      <c r="G27476" s="488"/>
    </row>
    <row r="27477" spans="7:7" ht="15" customHeight="1">
      <c r="G27477" s="488"/>
    </row>
    <row r="27478" spans="7:7" ht="15" customHeight="1">
      <c r="G27478" s="488"/>
    </row>
    <row r="27479" spans="7:7" ht="15" customHeight="1">
      <c r="G27479" s="488"/>
    </row>
    <row r="27480" spans="7:7" ht="15" customHeight="1">
      <c r="G27480" s="488"/>
    </row>
    <row r="27481" spans="7:7" ht="15" customHeight="1">
      <c r="G27481" s="488"/>
    </row>
    <row r="27482" spans="7:7" ht="15" customHeight="1">
      <c r="G27482" s="488"/>
    </row>
    <row r="27483" spans="7:7" ht="15" customHeight="1">
      <c r="G27483" s="488"/>
    </row>
    <row r="27484" spans="7:7" ht="15" customHeight="1">
      <c r="G27484" s="488"/>
    </row>
    <row r="27485" spans="7:7" ht="15" customHeight="1">
      <c r="G27485" s="488"/>
    </row>
    <row r="27486" spans="7:7" ht="15" customHeight="1">
      <c r="G27486" s="488"/>
    </row>
    <row r="27487" spans="7:7" ht="15" customHeight="1">
      <c r="G27487" s="488"/>
    </row>
    <row r="27488" spans="7:7" ht="15" customHeight="1">
      <c r="G27488" s="488"/>
    </row>
    <row r="27489" spans="7:7" ht="15" customHeight="1">
      <c r="G27489" s="488"/>
    </row>
    <row r="27490" spans="7:7" ht="15" customHeight="1">
      <c r="G27490" s="488"/>
    </row>
    <row r="27491" spans="7:7" ht="15" customHeight="1">
      <c r="G27491" s="488"/>
    </row>
    <row r="27492" spans="7:7" ht="15" customHeight="1">
      <c r="G27492" s="488"/>
    </row>
    <row r="27493" spans="7:7" ht="15" customHeight="1">
      <c r="G27493" s="488"/>
    </row>
    <row r="27494" spans="7:7" ht="15" customHeight="1">
      <c r="G27494" s="488"/>
    </row>
    <row r="27495" spans="7:7" ht="15" customHeight="1">
      <c r="G27495" s="488"/>
    </row>
    <row r="27496" spans="7:7" ht="15" customHeight="1">
      <c r="G27496" s="488"/>
    </row>
    <row r="27497" spans="7:7" ht="15" customHeight="1">
      <c r="G27497" s="488"/>
    </row>
    <row r="27498" spans="7:7" ht="15" customHeight="1">
      <c r="G27498" s="488"/>
    </row>
    <row r="27499" spans="7:7" ht="15" customHeight="1">
      <c r="G27499" s="488"/>
    </row>
    <row r="27500" spans="7:7" ht="15" customHeight="1">
      <c r="G27500" s="488"/>
    </row>
    <row r="27501" spans="7:7" ht="15" customHeight="1">
      <c r="G27501" s="488"/>
    </row>
    <row r="27502" spans="7:7" ht="15" customHeight="1">
      <c r="G27502" s="488"/>
    </row>
    <row r="27503" spans="7:7" ht="15" customHeight="1">
      <c r="G27503" s="488"/>
    </row>
    <row r="27504" spans="7:7" ht="15" customHeight="1">
      <c r="G27504" s="488"/>
    </row>
    <row r="27505" spans="7:7" ht="15" customHeight="1">
      <c r="G27505" s="488"/>
    </row>
    <row r="27506" spans="7:7" ht="15" customHeight="1">
      <c r="G27506" s="488"/>
    </row>
    <row r="27507" spans="7:7" ht="15" customHeight="1">
      <c r="G27507" s="488"/>
    </row>
    <row r="27508" spans="7:7" ht="15" customHeight="1">
      <c r="G27508" s="488"/>
    </row>
    <row r="27509" spans="7:7" ht="15" customHeight="1">
      <c r="G27509" s="488"/>
    </row>
    <row r="27510" spans="7:7" ht="15" customHeight="1">
      <c r="G27510" s="488"/>
    </row>
    <row r="27511" spans="7:7" ht="15" customHeight="1">
      <c r="G27511" s="488"/>
    </row>
    <row r="27512" spans="7:7" ht="15" customHeight="1">
      <c r="G27512" s="488"/>
    </row>
    <row r="27513" spans="7:7" ht="15" customHeight="1">
      <c r="G27513" s="488"/>
    </row>
    <row r="27514" spans="7:7" ht="15" customHeight="1">
      <c r="G27514" s="488"/>
    </row>
    <row r="27515" spans="7:7" ht="15" customHeight="1">
      <c r="G27515" s="488"/>
    </row>
    <row r="27516" spans="7:7" ht="15" customHeight="1">
      <c r="G27516" s="488"/>
    </row>
    <row r="27517" spans="7:7" ht="15" customHeight="1">
      <c r="G27517" s="488"/>
    </row>
    <row r="27518" spans="7:7" ht="15" customHeight="1">
      <c r="G27518" s="488"/>
    </row>
    <row r="27519" spans="7:7" ht="15" customHeight="1">
      <c r="G27519" s="488"/>
    </row>
    <row r="27520" spans="7:7" ht="15" customHeight="1">
      <c r="G27520" s="488"/>
    </row>
    <row r="27521" spans="7:7" ht="15" customHeight="1">
      <c r="G27521" s="488"/>
    </row>
    <row r="27522" spans="7:7" ht="15" customHeight="1">
      <c r="G27522" s="488"/>
    </row>
    <row r="27523" spans="7:7" ht="15" customHeight="1">
      <c r="G27523" s="488"/>
    </row>
    <row r="27524" spans="7:7" ht="15" customHeight="1">
      <c r="G27524" s="488"/>
    </row>
    <row r="27525" spans="7:7" ht="15" customHeight="1">
      <c r="G27525" s="488"/>
    </row>
    <row r="27526" spans="7:7" ht="15" customHeight="1">
      <c r="G27526" s="488"/>
    </row>
    <row r="27527" spans="7:7" ht="15" customHeight="1">
      <c r="G27527" s="488"/>
    </row>
    <row r="27528" spans="7:7" ht="15" customHeight="1">
      <c r="G27528" s="488"/>
    </row>
    <row r="27529" spans="7:7" ht="15" customHeight="1">
      <c r="G27529" s="488"/>
    </row>
    <row r="27530" spans="7:7" ht="15" customHeight="1">
      <c r="G27530" s="488"/>
    </row>
    <row r="27531" spans="7:7" ht="15" customHeight="1">
      <c r="G27531" s="488"/>
    </row>
    <row r="27532" spans="7:7" ht="15" customHeight="1">
      <c r="G27532" s="488"/>
    </row>
    <row r="27533" spans="7:7" ht="15" customHeight="1">
      <c r="G27533" s="488"/>
    </row>
    <row r="27534" spans="7:7" ht="15" customHeight="1">
      <c r="G27534" s="488"/>
    </row>
    <row r="27535" spans="7:7" ht="15" customHeight="1">
      <c r="G27535" s="488"/>
    </row>
    <row r="27536" spans="7:7" ht="15" customHeight="1">
      <c r="G27536" s="488"/>
    </row>
    <row r="27537" spans="7:7" ht="15" customHeight="1">
      <c r="G27537" s="488"/>
    </row>
    <row r="27538" spans="7:7" ht="15" customHeight="1">
      <c r="G27538" s="488"/>
    </row>
    <row r="27539" spans="7:7" ht="15" customHeight="1">
      <c r="G27539" s="488"/>
    </row>
    <row r="27540" spans="7:7" ht="15" customHeight="1">
      <c r="G27540" s="488"/>
    </row>
    <row r="27541" spans="7:7" ht="15" customHeight="1">
      <c r="G27541" s="488"/>
    </row>
    <row r="27542" spans="7:7" ht="15" customHeight="1">
      <c r="G27542" s="488"/>
    </row>
    <row r="27543" spans="7:7" ht="15" customHeight="1">
      <c r="G27543" s="488"/>
    </row>
    <row r="27544" spans="7:7" ht="15" customHeight="1">
      <c r="G27544" s="488"/>
    </row>
    <row r="27545" spans="7:7" ht="15" customHeight="1">
      <c r="G27545" s="488"/>
    </row>
    <row r="27546" spans="7:7" ht="15" customHeight="1">
      <c r="G27546" s="488"/>
    </row>
    <row r="27547" spans="7:7" ht="15" customHeight="1">
      <c r="G27547" s="488"/>
    </row>
    <row r="27548" spans="7:7" ht="15" customHeight="1">
      <c r="G27548" s="488"/>
    </row>
    <row r="27549" spans="7:7" ht="15" customHeight="1">
      <c r="G27549" s="488"/>
    </row>
    <row r="27550" spans="7:7" ht="15" customHeight="1">
      <c r="G27550" s="488"/>
    </row>
    <row r="27551" spans="7:7" ht="15" customHeight="1">
      <c r="G27551" s="488"/>
    </row>
    <row r="27552" spans="7:7" ht="15" customHeight="1">
      <c r="G27552" s="488"/>
    </row>
    <row r="27553" spans="7:7" ht="15" customHeight="1">
      <c r="G27553" s="488"/>
    </row>
    <row r="27554" spans="7:7" ht="15" customHeight="1">
      <c r="G27554" s="488"/>
    </row>
    <row r="27555" spans="7:7" ht="15" customHeight="1">
      <c r="G27555" s="488"/>
    </row>
    <row r="27556" spans="7:7" ht="15" customHeight="1">
      <c r="G27556" s="488"/>
    </row>
    <row r="27557" spans="7:7" ht="15" customHeight="1">
      <c r="G27557" s="488"/>
    </row>
    <row r="27558" spans="7:7" ht="15" customHeight="1">
      <c r="G27558" s="488"/>
    </row>
    <row r="27559" spans="7:7" ht="15" customHeight="1">
      <c r="G27559" s="488"/>
    </row>
    <row r="27560" spans="7:7" ht="15" customHeight="1">
      <c r="G27560" s="488"/>
    </row>
    <row r="27561" spans="7:7" ht="15" customHeight="1">
      <c r="G27561" s="488"/>
    </row>
    <row r="27562" spans="7:7" ht="15" customHeight="1">
      <c r="G27562" s="488"/>
    </row>
    <row r="27563" spans="7:7" ht="15" customHeight="1">
      <c r="G27563" s="488"/>
    </row>
    <row r="27564" spans="7:7" ht="15" customHeight="1">
      <c r="G27564" s="488"/>
    </row>
    <row r="27565" spans="7:7" ht="15" customHeight="1">
      <c r="G27565" s="488"/>
    </row>
    <row r="27566" spans="7:7" ht="15" customHeight="1">
      <c r="G27566" s="488"/>
    </row>
    <row r="27567" spans="7:7" ht="15" customHeight="1">
      <c r="G27567" s="488"/>
    </row>
    <row r="27568" spans="7:7" ht="15" customHeight="1">
      <c r="G27568" s="488"/>
    </row>
    <row r="27569" spans="7:7" ht="15" customHeight="1">
      <c r="G27569" s="488"/>
    </row>
    <row r="27570" spans="7:7" ht="15" customHeight="1">
      <c r="G27570" s="488"/>
    </row>
    <row r="27571" spans="7:7" ht="15" customHeight="1">
      <c r="G27571" s="488"/>
    </row>
    <row r="27572" spans="7:7" ht="15" customHeight="1">
      <c r="G27572" s="488"/>
    </row>
    <row r="27573" spans="7:7" ht="15" customHeight="1">
      <c r="G27573" s="488"/>
    </row>
    <row r="27574" spans="7:7" ht="15" customHeight="1">
      <c r="G27574" s="488"/>
    </row>
    <row r="27575" spans="7:7" ht="15" customHeight="1">
      <c r="G27575" s="488"/>
    </row>
    <row r="27576" spans="7:7" ht="15" customHeight="1">
      <c r="G27576" s="488"/>
    </row>
    <row r="27577" spans="7:7" ht="15" customHeight="1">
      <c r="G27577" s="488"/>
    </row>
    <row r="27578" spans="7:7" ht="15" customHeight="1">
      <c r="G27578" s="488"/>
    </row>
    <row r="27579" spans="7:7" ht="15" customHeight="1">
      <c r="G27579" s="488"/>
    </row>
    <row r="27580" spans="7:7" ht="15" customHeight="1">
      <c r="G27580" s="488"/>
    </row>
    <row r="27581" spans="7:7" ht="15" customHeight="1">
      <c r="G27581" s="488"/>
    </row>
    <row r="27582" spans="7:7" ht="15" customHeight="1">
      <c r="G27582" s="488"/>
    </row>
    <row r="27583" spans="7:7" ht="15" customHeight="1">
      <c r="G27583" s="488"/>
    </row>
    <row r="27584" spans="7:7" ht="15" customHeight="1">
      <c r="G27584" s="488"/>
    </row>
    <row r="27585" spans="7:7" ht="15" customHeight="1">
      <c r="G27585" s="488"/>
    </row>
    <row r="27586" spans="7:7" ht="15" customHeight="1">
      <c r="G27586" s="488"/>
    </row>
    <row r="27587" spans="7:7" ht="15" customHeight="1">
      <c r="G27587" s="488"/>
    </row>
    <row r="27588" spans="7:7" ht="15" customHeight="1">
      <c r="G27588" s="488"/>
    </row>
    <row r="27589" spans="7:7" ht="15" customHeight="1">
      <c r="G27589" s="488"/>
    </row>
    <row r="27590" spans="7:7" ht="15" customHeight="1">
      <c r="G27590" s="488"/>
    </row>
    <row r="27591" spans="7:7" ht="15" customHeight="1">
      <c r="G27591" s="488"/>
    </row>
    <row r="27592" spans="7:7" ht="15" customHeight="1">
      <c r="G27592" s="488"/>
    </row>
    <row r="27593" spans="7:7" ht="15" customHeight="1">
      <c r="G27593" s="488"/>
    </row>
    <row r="27594" spans="7:7" ht="15" customHeight="1">
      <c r="G27594" s="488"/>
    </row>
    <row r="27595" spans="7:7" ht="15" customHeight="1">
      <c r="G27595" s="488"/>
    </row>
    <row r="27596" spans="7:7" ht="15" customHeight="1">
      <c r="G27596" s="488"/>
    </row>
    <row r="27597" spans="7:7" ht="15" customHeight="1">
      <c r="G27597" s="488"/>
    </row>
    <row r="27598" spans="7:7" ht="15" customHeight="1">
      <c r="G27598" s="488"/>
    </row>
    <row r="27599" spans="7:7" ht="15" customHeight="1">
      <c r="G27599" s="488"/>
    </row>
    <row r="27600" spans="7:7" ht="15" customHeight="1">
      <c r="G27600" s="488"/>
    </row>
    <row r="27601" spans="7:7" ht="15" customHeight="1">
      <c r="G27601" s="488"/>
    </row>
    <row r="27602" spans="7:7" ht="15" customHeight="1">
      <c r="G27602" s="488"/>
    </row>
    <row r="27603" spans="7:7" ht="15" customHeight="1">
      <c r="G27603" s="488"/>
    </row>
    <row r="27604" spans="7:7" ht="15" customHeight="1">
      <c r="G27604" s="488"/>
    </row>
    <row r="27605" spans="7:7" ht="15" customHeight="1">
      <c r="G27605" s="488"/>
    </row>
    <row r="27606" spans="7:7" ht="15" customHeight="1">
      <c r="G27606" s="488"/>
    </row>
    <row r="27607" spans="7:7" ht="15" customHeight="1">
      <c r="G27607" s="488"/>
    </row>
    <row r="27608" spans="7:7" ht="15" customHeight="1">
      <c r="G27608" s="488"/>
    </row>
    <row r="27609" spans="7:7" ht="15" customHeight="1">
      <c r="G27609" s="488"/>
    </row>
    <row r="27610" spans="7:7" ht="15" customHeight="1">
      <c r="G27610" s="488"/>
    </row>
    <row r="27611" spans="7:7" ht="15" customHeight="1">
      <c r="G27611" s="488"/>
    </row>
    <row r="27612" spans="7:7" ht="15" customHeight="1">
      <c r="G27612" s="488"/>
    </row>
    <row r="27613" spans="7:7" ht="15" customHeight="1">
      <c r="G27613" s="488"/>
    </row>
    <row r="27614" spans="7:7" ht="15" customHeight="1">
      <c r="G27614" s="488"/>
    </row>
    <row r="27615" spans="7:7" ht="15" customHeight="1">
      <c r="G27615" s="488"/>
    </row>
    <row r="27616" spans="7:7" ht="15" customHeight="1">
      <c r="G27616" s="488"/>
    </row>
    <row r="27617" spans="7:7" ht="15" customHeight="1">
      <c r="G27617" s="488"/>
    </row>
    <row r="27618" spans="7:7" ht="15" customHeight="1">
      <c r="G27618" s="488"/>
    </row>
    <row r="27619" spans="7:7" ht="15" customHeight="1">
      <c r="G27619" s="488"/>
    </row>
    <row r="27620" spans="7:7" ht="15" customHeight="1">
      <c r="G27620" s="488"/>
    </row>
    <row r="27621" spans="7:7" ht="15" customHeight="1">
      <c r="G27621" s="488"/>
    </row>
    <row r="27622" spans="7:7" ht="15" customHeight="1">
      <c r="G27622" s="488"/>
    </row>
    <row r="27623" spans="7:7" ht="15" customHeight="1">
      <c r="G27623" s="488"/>
    </row>
    <row r="27624" spans="7:7" ht="15" customHeight="1">
      <c r="G27624" s="488"/>
    </row>
    <row r="27625" spans="7:7" ht="15" customHeight="1">
      <c r="G27625" s="488"/>
    </row>
    <row r="27626" spans="7:7" ht="15" customHeight="1">
      <c r="G27626" s="488"/>
    </row>
    <row r="27627" spans="7:7" ht="15" customHeight="1">
      <c r="G27627" s="488"/>
    </row>
    <row r="27628" spans="7:7" ht="15" customHeight="1">
      <c r="G27628" s="488"/>
    </row>
    <row r="27629" spans="7:7" ht="15" customHeight="1">
      <c r="G27629" s="488"/>
    </row>
    <row r="27630" spans="7:7" ht="15" customHeight="1">
      <c r="G27630" s="488"/>
    </row>
    <row r="27631" spans="7:7" ht="15" customHeight="1">
      <c r="G27631" s="488"/>
    </row>
    <row r="27632" spans="7:7" ht="15" customHeight="1">
      <c r="G27632" s="488"/>
    </row>
    <row r="27633" spans="7:7" ht="15" customHeight="1">
      <c r="G27633" s="488"/>
    </row>
    <row r="27634" spans="7:7" ht="15" customHeight="1">
      <c r="G27634" s="488"/>
    </row>
    <row r="27635" spans="7:7" ht="15" customHeight="1">
      <c r="G27635" s="488"/>
    </row>
    <row r="27636" spans="7:7" ht="15" customHeight="1">
      <c r="G27636" s="488"/>
    </row>
    <row r="27637" spans="7:7" ht="15" customHeight="1">
      <c r="G27637" s="488"/>
    </row>
    <row r="27638" spans="7:7" ht="15" customHeight="1">
      <c r="G27638" s="488"/>
    </row>
    <row r="27639" spans="7:7" ht="15" customHeight="1">
      <c r="G27639" s="488"/>
    </row>
    <row r="27640" spans="7:7" ht="15" customHeight="1">
      <c r="G27640" s="488"/>
    </row>
    <row r="27641" spans="7:7" ht="15" customHeight="1">
      <c r="G27641" s="488"/>
    </row>
    <row r="27642" spans="7:7" ht="15" customHeight="1">
      <c r="G27642" s="488"/>
    </row>
    <row r="27643" spans="7:7" ht="15" customHeight="1">
      <c r="G27643" s="488"/>
    </row>
    <row r="27644" spans="7:7" ht="15" customHeight="1">
      <c r="G27644" s="488"/>
    </row>
    <row r="27645" spans="7:7" ht="15" customHeight="1">
      <c r="G27645" s="488"/>
    </row>
    <row r="27646" spans="7:7" ht="15" customHeight="1">
      <c r="G27646" s="488"/>
    </row>
    <row r="27647" spans="7:7" ht="15" customHeight="1">
      <c r="G27647" s="488"/>
    </row>
    <row r="27648" spans="7:7" ht="15" customHeight="1">
      <c r="G27648" s="488"/>
    </row>
    <row r="27649" spans="7:7" ht="15" customHeight="1">
      <c r="G27649" s="488"/>
    </row>
    <row r="27650" spans="7:7" ht="15" customHeight="1">
      <c r="G27650" s="488"/>
    </row>
    <row r="27651" spans="7:7" ht="15" customHeight="1">
      <c r="G27651" s="488"/>
    </row>
    <row r="27652" spans="7:7" ht="15" customHeight="1">
      <c r="G27652" s="488"/>
    </row>
    <row r="27653" spans="7:7" ht="15" customHeight="1">
      <c r="G27653" s="488"/>
    </row>
    <row r="27654" spans="7:7" ht="15" customHeight="1">
      <c r="G27654" s="488"/>
    </row>
    <row r="27655" spans="7:7" ht="15" customHeight="1">
      <c r="G27655" s="488"/>
    </row>
    <row r="27656" spans="7:7" ht="15" customHeight="1">
      <c r="G27656" s="488"/>
    </row>
    <row r="27657" spans="7:7" ht="15" customHeight="1">
      <c r="G27657" s="488"/>
    </row>
    <row r="27658" spans="7:7" ht="15" customHeight="1">
      <c r="G27658" s="488"/>
    </row>
    <row r="27659" spans="7:7" ht="15" customHeight="1">
      <c r="G27659" s="488"/>
    </row>
    <row r="27660" spans="7:7" ht="15" customHeight="1">
      <c r="G27660" s="488"/>
    </row>
    <row r="27661" spans="7:7" ht="15" customHeight="1">
      <c r="G27661" s="488"/>
    </row>
    <row r="27662" spans="7:7" ht="15" customHeight="1">
      <c r="G27662" s="488"/>
    </row>
    <row r="27663" spans="7:7" ht="15" customHeight="1">
      <c r="G27663" s="488"/>
    </row>
    <row r="27664" spans="7:7" ht="15" customHeight="1">
      <c r="G27664" s="488"/>
    </row>
    <row r="27665" spans="7:7" ht="15" customHeight="1">
      <c r="G27665" s="488"/>
    </row>
    <row r="27666" spans="7:7" ht="15" customHeight="1">
      <c r="G27666" s="488"/>
    </row>
    <row r="27667" spans="7:7" ht="15" customHeight="1">
      <c r="G27667" s="488"/>
    </row>
    <row r="27668" spans="7:7" ht="15" customHeight="1">
      <c r="G27668" s="488"/>
    </row>
    <row r="27669" spans="7:7" ht="15" customHeight="1">
      <c r="G27669" s="488"/>
    </row>
    <row r="27670" spans="7:7" ht="15" customHeight="1">
      <c r="G27670" s="488"/>
    </row>
    <row r="27671" spans="7:7" ht="15" customHeight="1">
      <c r="G27671" s="488"/>
    </row>
    <row r="27672" spans="7:7" ht="15" customHeight="1">
      <c r="G27672" s="488"/>
    </row>
    <row r="27673" spans="7:7" ht="15" customHeight="1">
      <c r="G27673" s="488"/>
    </row>
    <row r="27674" spans="7:7" ht="15" customHeight="1">
      <c r="G27674" s="488"/>
    </row>
    <row r="27675" spans="7:7" ht="15" customHeight="1">
      <c r="G27675" s="488"/>
    </row>
    <row r="27676" spans="7:7" ht="15" customHeight="1">
      <c r="G27676" s="488"/>
    </row>
    <row r="27677" spans="7:7" ht="15" customHeight="1">
      <c r="G27677" s="488"/>
    </row>
    <row r="27678" spans="7:7" ht="15" customHeight="1">
      <c r="G27678" s="488"/>
    </row>
    <row r="27679" spans="7:7" ht="15" customHeight="1">
      <c r="G27679" s="488"/>
    </row>
    <row r="27680" spans="7:7" ht="15" customHeight="1">
      <c r="G27680" s="488"/>
    </row>
    <row r="27681" spans="7:7" ht="15" customHeight="1">
      <c r="G27681" s="488"/>
    </row>
    <row r="27682" spans="7:7" ht="15" customHeight="1">
      <c r="G27682" s="488"/>
    </row>
    <row r="27683" spans="7:7" ht="15" customHeight="1">
      <c r="G27683" s="488"/>
    </row>
    <row r="27684" spans="7:7" ht="15" customHeight="1">
      <c r="G27684" s="488"/>
    </row>
    <row r="27685" spans="7:7" ht="15" customHeight="1">
      <c r="G27685" s="488"/>
    </row>
    <row r="27686" spans="7:7" ht="15" customHeight="1">
      <c r="G27686" s="488"/>
    </row>
    <row r="27687" spans="7:7" ht="15" customHeight="1">
      <c r="G27687" s="488"/>
    </row>
    <row r="27688" spans="7:7" ht="15" customHeight="1">
      <c r="G27688" s="488"/>
    </row>
    <row r="27689" spans="7:7" ht="15" customHeight="1">
      <c r="G27689" s="488"/>
    </row>
    <row r="27690" spans="7:7" ht="15" customHeight="1">
      <c r="G27690" s="488"/>
    </row>
    <row r="27691" spans="7:7" ht="15" customHeight="1">
      <c r="G27691" s="488"/>
    </row>
    <row r="27692" spans="7:7" ht="15" customHeight="1">
      <c r="G27692" s="488"/>
    </row>
    <row r="27693" spans="7:7" ht="15" customHeight="1">
      <c r="G27693" s="488"/>
    </row>
    <row r="27694" spans="7:7" ht="15" customHeight="1">
      <c r="G27694" s="488"/>
    </row>
    <row r="27695" spans="7:7" ht="15" customHeight="1">
      <c r="G27695" s="488"/>
    </row>
    <row r="27696" spans="7:7" ht="15" customHeight="1">
      <c r="G27696" s="488"/>
    </row>
    <row r="27697" spans="7:7" ht="15" customHeight="1">
      <c r="G27697" s="488"/>
    </row>
    <row r="27698" spans="7:7" ht="15" customHeight="1">
      <c r="G27698" s="488"/>
    </row>
    <row r="27699" spans="7:7" ht="15" customHeight="1">
      <c r="G27699" s="488"/>
    </row>
    <row r="27700" spans="7:7" ht="15" customHeight="1">
      <c r="G27700" s="488"/>
    </row>
    <row r="27701" spans="7:7" ht="15" customHeight="1">
      <c r="G27701" s="488"/>
    </row>
    <row r="27702" spans="7:7" ht="15" customHeight="1">
      <c r="G27702" s="488"/>
    </row>
    <row r="27703" spans="7:7" ht="15" customHeight="1">
      <c r="G27703" s="488"/>
    </row>
    <row r="27704" spans="7:7" ht="15" customHeight="1">
      <c r="G27704" s="488"/>
    </row>
    <row r="27705" spans="7:7" ht="15" customHeight="1">
      <c r="G27705" s="488"/>
    </row>
    <row r="27706" spans="7:7" ht="15" customHeight="1">
      <c r="G27706" s="488"/>
    </row>
    <row r="27707" spans="7:7" ht="15" customHeight="1">
      <c r="G27707" s="488"/>
    </row>
    <row r="27708" spans="7:7" ht="15" customHeight="1">
      <c r="G27708" s="488"/>
    </row>
    <row r="27709" spans="7:7" ht="15" customHeight="1">
      <c r="G27709" s="488"/>
    </row>
    <row r="27710" spans="7:7" ht="15" customHeight="1">
      <c r="G27710" s="488"/>
    </row>
    <row r="27711" spans="7:7" ht="15" customHeight="1">
      <c r="G27711" s="488"/>
    </row>
    <row r="27712" spans="7:7" ht="15" customHeight="1">
      <c r="G27712" s="488"/>
    </row>
    <row r="27713" spans="7:7" ht="15" customHeight="1">
      <c r="G27713" s="488"/>
    </row>
    <row r="27714" spans="7:7" ht="15" customHeight="1">
      <c r="G27714" s="488"/>
    </row>
    <row r="27715" spans="7:7" ht="15" customHeight="1">
      <c r="G27715" s="488"/>
    </row>
    <row r="27716" spans="7:7" ht="15" customHeight="1">
      <c r="G27716" s="488"/>
    </row>
    <row r="27717" spans="7:7" ht="15" customHeight="1">
      <c r="G27717" s="488"/>
    </row>
    <row r="27718" spans="7:7" ht="15" customHeight="1">
      <c r="G27718" s="488"/>
    </row>
    <row r="27719" spans="7:7" ht="15" customHeight="1">
      <c r="G27719" s="488"/>
    </row>
    <row r="27720" spans="7:7" ht="15" customHeight="1">
      <c r="G27720" s="488"/>
    </row>
    <row r="27721" spans="7:7" ht="15" customHeight="1">
      <c r="G27721" s="488"/>
    </row>
    <row r="27722" spans="7:7" ht="15" customHeight="1">
      <c r="G27722" s="488"/>
    </row>
    <row r="27723" spans="7:7" ht="15" customHeight="1">
      <c r="G27723" s="488"/>
    </row>
    <row r="27724" spans="7:7" ht="15" customHeight="1">
      <c r="G27724" s="488"/>
    </row>
    <row r="27725" spans="7:7" ht="15" customHeight="1">
      <c r="G27725" s="488"/>
    </row>
    <row r="27726" spans="7:7" ht="15" customHeight="1">
      <c r="G27726" s="488"/>
    </row>
    <row r="27727" spans="7:7" ht="15" customHeight="1">
      <c r="G27727" s="488"/>
    </row>
    <row r="27728" spans="7:7" ht="15" customHeight="1">
      <c r="G27728" s="488"/>
    </row>
    <row r="27729" spans="7:7" ht="15" customHeight="1">
      <c r="G27729" s="488"/>
    </row>
    <row r="27730" spans="7:7" ht="15" customHeight="1">
      <c r="G27730" s="488"/>
    </row>
    <row r="27731" spans="7:7" ht="15" customHeight="1">
      <c r="G27731" s="488"/>
    </row>
    <row r="27732" spans="7:7" ht="15" customHeight="1">
      <c r="G27732" s="488"/>
    </row>
    <row r="27733" spans="7:7" ht="15" customHeight="1">
      <c r="G27733" s="488"/>
    </row>
    <row r="27734" spans="7:7" ht="15" customHeight="1">
      <c r="G27734" s="488"/>
    </row>
    <row r="27735" spans="7:7" ht="15" customHeight="1">
      <c r="G27735" s="488"/>
    </row>
    <row r="27736" spans="7:7" ht="15" customHeight="1">
      <c r="G27736" s="488"/>
    </row>
    <row r="27737" spans="7:7" ht="15" customHeight="1">
      <c r="G27737" s="488"/>
    </row>
    <row r="27738" spans="7:7" ht="15" customHeight="1">
      <c r="G27738" s="488"/>
    </row>
    <row r="27739" spans="7:7" ht="15" customHeight="1">
      <c r="G27739" s="488"/>
    </row>
    <row r="27740" spans="7:7" ht="15" customHeight="1">
      <c r="G27740" s="488"/>
    </row>
    <row r="27741" spans="7:7" ht="15" customHeight="1">
      <c r="G27741" s="488"/>
    </row>
    <row r="27742" spans="7:7" ht="15" customHeight="1">
      <c r="G27742" s="488"/>
    </row>
    <row r="27743" spans="7:7" ht="15" customHeight="1">
      <c r="G27743" s="488"/>
    </row>
    <row r="27744" spans="7:7" ht="15" customHeight="1">
      <c r="G27744" s="488"/>
    </row>
    <row r="27745" spans="7:7" ht="15" customHeight="1">
      <c r="G27745" s="488"/>
    </row>
    <row r="27746" spans="7:7" ht="15" customHeight="1">
      <c r="G27746" s="488"/>
    </row>
    <row r="27747" spans="7:7" ht="15" customHeight="1">
      <c r="G27747" s="488"/>
    </row>
    <row r="27748" spans="7:7" ht="15" customHeight="1">
      <c r="G27748" s="488"/>
    </row>
    <row r="27749" spans="7:7" ht="15" customHeight="1">
      <c r="G27749" s="488"/>
    </row>
    <row r="27750" spans="7:7" ht="15" customHeight="1">
      <c r="G27750" s="488"/>
    </row>
    <row r="27751" spans="7:7" ht="15" customHeight="1">
      <c r="G27751" s="488"/>
    </row>
    <row r="27752" spans="7:7" ht="15" customHeight="1">
      <c r="G27752" s="488"/>
    </row>
    <row r="27753" spans="7:7" ht="15" customHeight="1">
      <c r="G27753" s="488"/>
    </row>
    <row r="27754" spans="7:7" ht="15" customHeight="1">
      <c r="G27754" s="488"/>
    </row>
    <row r="27755" spans="7:7" ht="15" customHeight="1">
      <c r="G27755" s="488"/>
    </row>
    <row r="27756" spans="7:7" ht="15" customHeight="1">
      <c r="G27756" s="488"/>
    </row>
    <row r="27757" spans="7:7" ht="15" customHeight="1">
      <c r="G27757" s="488"/>
    </row>
    <row r="27758" spans="7:7" ht="15" customHeight="1">
      <c r="G27758" s="488"/>
    </row>
    <row r="27759" spans="7:7" ht="15" customHeight="1">
      <c r="G27759" s="488"/>
    </row>
    <row r="27760" spans="7:7" ht="15" customHeight="1">
      <c r="G27760" s="488"/>
    </row>
    <row r="27761" spans="7:7" ht="15" customHeight="1">
      <c r="G27761" s="488"/>
    </row>
    <row r="27762" spans="7:7" ht="15" customHeight="1">
      <c r="G27762" s="488"/>
    </row>
    <row r="27763" spans="7:7" ht="15" customHeight="1">
      <c r="G27763" s="488"/>
    </row>
    <row r="27764" spans="7:7" ht="15" customHeight="1">
      <c r="G27764" s="488"/>
    </row>
    <row r="27765" spans="7:7" ht="15" customHeight="1">
      <c r="G27765" s="488"/>
    </row>
    <row r="27766" spans="7:7" ht="15" customHeight="1">
      <c r="G27766" s="488"/>
    </row>
    <row r="27767" spans="7:7" ht="15" customHeight="1">
      <c r="G27767" s="488"/>
    </row>
    <row r="27768" spans="7:7" ht="15" customHeight="1">
      <c r="G27768" s="488"/>
    </row>
    <row r="27769" spans="7:7" ht="15" customHeight="1">
      <c r="G27769" s="488"/>
    </row>
    <row r="27770" spans="7:7" ht="15" customHeight="1">
      <c r="G27770" s="488"/>
    </row>
    <row r="27771" spans="7:7" ht="15" customHeight="1">
      <c r="G27771" s="488"/>
    </row>
    <row r="27772" spans="7:7" ht="15" customHeight="1">
      <c r="G27772" s="488"/>
    </row>
    <row r="27773" spans="7:7" ht="15" customHeight="1">
      <c r="G27773" s="488"/>
    </row>
    <row r="27774" spans="7:7" ht="15" customHeight="1">
      <c r="G27774" s="488"/>
    </row>
    <row r="27775" spans="7:7" ht="15" customHeight="1">
      <c r="G27775" s="488"/>
    </row>
    <row r="27776" spans="7:7" ht="15" customHeight="1">
      <c r="G27776" s="488"/>
    </row>
    <row r="27777" spans="7:7" ht="15" customHeight="1">
      <c r="G27777" s="488"/>
    </row>
    <row r="27778" spans="7:7" ht="15" customHeight="1">
      <c r="G27778" s="488"/>
    </row>
    <row r="27779" spans="7:7" ht="15" customHeight="1">
      <c r="G27779" s="488"/>
    </row>
    <row r="27780" spans="7:7" ht="15" customHeight="1">
      <c r="G27780" s="488"/>
    </row>
    <row r="27781" spans="7:7" ht="15" customHeight="1">
      <c r="G27781" s="488"/>
    </row>
    <row r="27782" spans="7:7" ht="15" customHeight="1">
      <c r="G27782" s="488"/>
    </row>
    <row r="27783" spans="7:7" ht="15" customHeight="1">
      <c r="G27783" s="488"/>
    </row>
    <row r="27784" spans="7:7" ht="15" customHeight="1">
      <c r="G27784" s="488"/>
    </row>
    <row r="27785" spans="7:7" ht="15" customHeight="1">
      <c r="G27785" s="488"/>
    </row>
    <row r="27786" spans="7:7" ht="15" customHeight="1">
      <c r="G27786" s="488"/>
    </row>
    <row r="27787" spans="7:7" ht="15" customHeight="1">
      <c r="G27787" s="488"/>
    </row>
    <row r="27788" spans="7:7" ht="15" customHeight="1">
      <c r="G27788" s="488"/>
    </row>
    <row r="27789" spans="7:7" ht="15" customHeight="1">
      <c r="G27789" s="488"/>
    </row>
    <row r="27790" spans="7:7" ht="15" customHeight="1">
      <c r="G27790" s="488"/>
    </row>
    <row r="27791" spans="7:7" ht="15" customHeight="1">
      <c r="G27791" s="488"/>
    </row>
    <row r="27792" spans="7:7" ht="15" customHeight="1">
      <c r="G27792" s="488"/>
    </row>
    <row r="27793" spans="7:7" ht="15" customHeight="1">
      <c r="G27793" s="488"/>
    </row>
    <row r="27794" spans="7:7" ht="15" customHeight="1">
      <c r="G27794" s="488"/>
    </row>
    <row r="27795" spans="7:7" ht="15" customHeight="1">
      <c r="G27795" s="488"/>
    </row>
    <row r="27796" spans="7:7" ht="15" customHeight="1">
      <c r="G27796" s="488"/>
    </row>
    <row r="27797" spans="7:7" ht="15" customHeight="1">
      <c r="G27797" s="488"/>
    </row>
    <row r="27798" spans="7:7" ht="15" customHeight="1">
      <c r="G27798" s="488"/>
    </row>
    <row r="27799" spans="7:7" ht="15" customHeight="1">
      <c r="G27799" s="488"/>
    </row>
    <row r="27800" spans="7:7" ht="15" customHeight="1">
      <c r="G27800" s="488"/>
    </row>
    <row r="27801" spans="7:7" ht="15" customHeight="1">
      <c r="G27801" s="488"/>
    </row>
    <row r="27802" spans="7:7" ht="15" customHeight="1">
      <c r="G27802" s="488"/>
    </row>
    <row r="27803" spans="7:7" ht="15" customHeight="1">
      <c r="G27803" s="488"/>
    </row>
    <row r="27804" spans="7:7" ht="15" customHeight="1">
      <c r="G27804" s="488"/>
    </row>
    <row r="27805" spans="7:7" ht="15" customHeight="1">
      <c r="G27805" s="488"/>
    </row>
    <row r="27806" spans="7:7" ht="15" customHeight="1">
      <c r="G27806" s="488"/>
    </row>
    <row r="27807" spans="7:7" ht="15" customHeight="1">
      <c r="G27807" s="488"/>
    </row>
    <row r="27808" spans="7:7" ht="15" customHeight="1">
      <c r="G27808" s="488"/>
    </row>
    <row r="27809" spans="7:7" ht="15" customHeight="1">
      <c r="G27809" s="488"/>
    </row>
    <row r="27810" spans="7:7" ht="15" customHeight="1">
      <c r="G27810" s="488"/>
    </row>
    <row r="27811" spans="7:7" ht="15" customHeight="1">
      <c r="G27811" s="488"/>
    </row>
    <row r="27812" spans="7:7" ht="15" customHeight="1">
      <c r="G27812" s="488"/>
    </row>
    <row r="27813" spans="7:7" ht="15" customHeight="1">
      <c r="G27813" s="488"/>
    </row>
    <row r="27814" spans="7:7" ht="15" customHeight="1">
      <c r="G27814" s="488"/>
    </row>
    <row r="27815" spans="7:7" ht="15" customHeight="1">
      <c r="G27815" s="488"/>
    </row>
    <row r="27816" spans="7:7" ht="15" customHeight="1">
      <c r="G27816" s="488"/>
    </row>
    <row r="27817" spans="7:7" ht="15" customHeight="1">
      <c r="G27817" s="488"/>
    </row>
    <row r="27818" spans="7:7" ht="15" customHeight="1">
      <c r="G27818" s="488"/>
    </row>
    <row r="27819" spans="7:7" ht="15" customHeight="1">
      <c r="G27819" s="488"/>
    </row>
    <row r="27820" spans="7:7" ht="15" customHeight="1">
      <c r="G27820" s="488"/>
    </row>
    <row r="27821" spans="7:7" ht="15" customHeight="1">
      <c r="G27821" s="488"/>
    </row>
    <row r="27822" spans="7:7" ht="15" customHeight="1">
      <c r="G27822" s="488"/>
    </row>
    <row r="27823" spans="7:7" ht="15" customHeight="1">
      <c r="G27823" s="488"/>
    </row>
    <row r="27824" spans="7:7" ht="15" customHeight="1">
      <c r="G27824" s="488"/>
    </row>
    <row r="27825" spans="7:7" ht="15" customHeight="1">
      <c r="G27825" s="488"/>
    </row>
    <row r="27826" spans="7:7" ht="15" customHeight="1">
      <c r="G27826" s="488"/>
    </row>
    <row r="27827" spans="7:7" ht="15" customHeight="1">
      <c r="G27827" s="488"/>
    </row>
    <row r="27828" spans="7:7" ht="15" customHeight="1">
      <c r="G27828" s="488"/>
    </row>
    <row r="27829" spans="7:7" ht="15" customHeight="1">
      <c r="G27829" s="488"/>
    </row>
    <row r="27830" spans="7:7" ht="15" customHeight="1">
      <c r="G27830" s="488"/>
    </row>
    <row r="27831" spans="7:7" ht="15" customHeight="1">
      <c r="G27831" s="488"/>
    </row>
    <row r="27832" spans="7:7" ht="15" customHeight="1">
      <c r="G27832" s="488"/>
    </row>
    <row r="27833" spans="7:7" ht="15" customHeight="1">
      <c r="G27833" s="488"/>
    </row>
    <row r="27834" spans="7:7" ht="15" customHeight="1">
      <c r="G27834" s="488"/>
    </row>
    <row r="27835" spans="7:7" ht="15" customHeight="1">
      <c r="G27835" s="488"/>
    </row>
    <row r="27836" spans="7:7" ht="15" customHeight="1">
      <c r="G27836" s="488"/>
    </row>
    <row r="27837" spans="7:7" ht="15" customHeight="1">
      <c r="G27837" s="488"/>
    </row>
    <row r="27838" spans="7:7" ht="15" customHeight="1">
      <c r="G27838" s="488"/>
    </row>
    <row r="27839" spans="7:7" ht="15" customHeight="1">
      <c r="G27839" s="488"/>
    </row>
    <row r="27840" spans="7:7" ht="15" customHeight="1">
      <c r="G27840" s="488"/>
    </row>
    <row r="27841" spans="7:7" ht="15" customHeight="1">
      <c r="G27841" s="488"/>
    </row>
    <row r="27842" spans="7:7" ht="15" customHeight="1">
      <c r="G27842" s="488"/>
    </row>
    <row r="27843" spans="7:7" ht="15" customHeight="1">
      <c r="G27843" s="488"/>
    </row>
    <row r="27844" spans="7:7" ht="15" customHeight="1">
      <c r="G27844" s="488"/>
    </row>
    <row r="27845" spans="7:7" ht="15" customHeight="1">
      <c r="G27845" s="488"/>
    </row>
    <row r="27846" spans="7:7" ht="15" customHeight="1">
      <c r="G27846" s="488"/>
    </row>
    <row r="27847" spans="7:7" ht="15" customHeight="1">
      <c r="G27847" s="488"/>
    </row>
    <row r="27848" spans="7:7" ht="15" customHeight="1">
      <c r="G27848" s="488"/>
    </row>
    <row r="27849" spans="7:7" ht="15" customHeight="1">
      <c r="G27849" s="488"/>
    </row>
    <row r="27850" spans="7:7" ht="15" customHeight="1">
      <c r="G27850" s="488"/>
    </row>
    <row r="27851" spans="7:7" ht="15" customHeight="1">
      <c r="G27851" s="488"/>
    </row>
    <row r="27852" spans="7:7" ht="15" customHeight="1">
      <c r="G27852" s="488"/>
    </row>
    <row r="27853" spans="7:7" ht="15" customHeight="1">
      <c r="G27853" s="488"/>
    </row>
    <row r="27854" spans="7:7" ht="15" customHeight="1">
      <c r="G27854" s="488"/>
    </row>
    <row r="27855" spans="7:7" ht="15" customHeight="1">
      <c r="G27855" s="488"/>
    </row>
    <row r="27856" spans="7:7" ht="15" customHeight="1">
      <c r="G27856" s="488"/>
    </row>
    <row r="27857" spans="7:7" ht="15" customHeight="1">
      <c r="G27857" s="488"/>
    </row>
    <row r="27858" spans="7:7" ht="15" customHeight="1">
      <c r="G27858" s="488"/>
    </row>
    <row r="27859" spans="7:7" ht="15" customHeight="1">
      <c r="G27859" s="488"/>
    </row>
    <row r="27860" spans="7:7" ht="15" customHeight="1">
      <c r="G27860" s="488"/>
    </row>
    <row r="27861" spans="7:7" ht="15" customHeight="1">
      <c r="G27861" s="488"/>
    </row>
    <row r="27862" spans="7:7" ht="15" customHeight="1">
      <c r="G27862" s="488"/>
    </row>
    <row r="27863" spans="7:7" ht="15" customHeight="1">
      <c r="G27863" s="488"/>
    </row>
    <row r="27864" spans="7:7" ht="15" customHeight="1">
      <c r="G27864" s="488"/>
    </row>
    <row r="27865" spans="7:7" ht="15" customHeight="1">
      <c r="G27865" s="488"/>
    </row>
    <row r="27866" spans="7:7" ht="15" customHeight="1">
      <c r="G27866" s="488"/>
    </row>
    <row r="27867" spans="7:7" ht="15" customHeight="1">
      <c r="G27867" s="488"/>
    </row>
    <row r="27868" spans="7:7" ht="15" customHeight="1">
      <c r="G27868" s="488"/>
    </row>
    <row r="27869" spans="7:7" ht="15" customHeight="1">
      <c r="G27869" s="488"/>
    </row>
    <row r="27870" spans="7:7" ht="15" customHeight="1">
      <c r="G27870" s="488"/>
    </row>
    <row r="27871" spans="7:7" ht="15" customHeight="1">
      <c r="G27871" s="488"/>
    </row>
    <row r="27872" spans="7:7" ht="15" customHeight="1">
      <c r="G27872" s="488"/>
    </row>
    <row r="27873" spans="7:7" ht="15" customHeight="1">
      <c r="G27873" s="488"/>
    </row>
    <row r="27874" spans="7:7" ht="15" customHeight="1">
      <c r="G27874" s="488"/>
    </row>
    <row r="27875" spans="7:7" ht="15" customHeight="1">
      <c r="G27875" s="488"/>
    </row>
    <row r="27876" spans="7:7" ht="15" customHeight="1">
      <c r="G27876" s="488"/>
    </row>
    <row r="27877" spans="7:7" ht="15" customHeight="1">
      <c r="G27877" s="488"/>
    </row>
    <row r="27878" spans="7:7" ht="15" customHeight="1">
      <c r="G27878" s="488"/>
    </row>
    <row r="27879" spans="7:7" ht="15" customHeight="1">
      <c r="G27879" s="488"/>
    </row>
    <row r="27880" spans="7:7" ht="15" customHeight="1">
      <c r="G27880" s="488"/>
    </row>
    <row r="27881" spans="7:7" ht="15" customHeight="1">
      <c r="G27881" s="488"/>
    </row>
    <row r="27882" spans="7:7" ht="15" customHeight="1">
      <c r="G27882" s="488"/>
    </row>
    <row r="27883" spans="7:7" ht="15" customHeight="1">
      <c r="G27883" s="488"/>
    </row>
    <row r="27884" spans="7:7" ht="15" customHeight="1">
      <c r="G27884" s="488"/>
    </row>
    <row r="27885" spans="7:7" ht="15" customHeight="1">
      <c r="G27885" s="488"/>
    </row>
    <row r="27886" spans="7:7" ht="15" customHeight="1">
      <c r="G27886" s="488"/>
    </row>
    <row r="27887" spans="7:7" ht="15" customHeight="1">
      <c r="G27887" s="488"/>
    </row>
    <row r="27888" spans="7:7" ht="15" customHeight="1">
      <c r="G27888" s="488"/>
    </row>
    <row r="27889" spans="7:7" ht="15" customHeight="1">
      <c r="G27889" s="488"/>
    </row>
    <row r="27890" spans="7:7" ht="15" customHeight="1">
      <c r="G27890" s="488"/>
    </row>
    <row r="27891" spans="7:7" ht="15" customHeight="1">
      <c r="G27891" s="488"/>
    </row>
    <row r="27892" spans="7:7" ht="15" customHeight="1">
      <c r="G27892" s="488"/>
    </row>
    <row r="27893" spans="7:7" ht="15" customHeight="1">
      <c r="G27893" s="488"/>
    </row>
    <row r="27894" spans="7:7" ht="15" customHeight="1">
      <c r="G27894" s="488"/>
    </row>
    <row r="27895" spans="7:7" ht="15" customHeight="1">
      <c r="G27895" s="488"/>
    </row>
    <row r="27896" spans="7:7" ht="15" customHeight="1">
      <c r="G27896" s="488"/>
    </row>
    <row r="27897" spans="7:7" ht="15" customHeight="1">
      <c r="G27897" s="488"/>
    </row>
    <row r="27898" spans="7:7" ht="15" customHeight="1">
      <c r="G27898" s="488"/>
    </row>
    <row r="27899" spans="7:7" ht="15" customHeight="1">
      <c r="G27899" s="488"/>
    </row>
    <row r="27900" spans="7:7" ht="15" customHeight="1">
      <c r="G27900" s="488"/>
    </row>
    <row r="27901" spans="7:7" ht="15" customHeight="1">
      <c r="G27901" s="488"/>
    </row>
    <row r="27902" spans="7:7" ht="15" customHeight="1">
      <c r="G27902" s="488"/>
    </row>
    <row r="27903" spans="7:7" ht="15" customHeight="1">
      <c r="G27903" s="488"/>
    </row>
    <row r="27904" spans="7:7" ht="15" customHeight="1">
      <c r="G27904" s="488"/>
    </row>
    <row r="27905" spans="7:7" ht="15" customHeight="1">
      <c r="G27905" s="488"/>
    </row>
    <row r="27906" spans="7:7" ht="15" customHeight="1">
      <c r="G27906" s="488"/>
    </row>
    <row r="27907" spans="7:7" ht="15" customHeight="1">
      <c r="G27907" s="488"/>
    </row>
    <row r="27908" spans="7:7" ht="15" customHeight="1">
      <c r="G27908" s="488"/>
    </row>
    <row r="27909" spans="7:7" ht="15" customHeight="1">
      <c r="G27909" s="488"/>
    </row>
    <row r="27910" spans="7:7" ht="15" customHeight="1">
      <c r="G27910" s="488"/>
    </row>
    <row r="27911" spans="7:7" ht="15" customHeight="1">
      <c r="G27911" s="488"/>
    </row>
    <row r="27912" spans="7:7" ht="15" customHeight="1">
      <c r="G27912" s="488"/>
    </row>
    <row r="27913" spans="7:7" ht="15" customHeight="1">
      <c r="G27913" s="488"/>
    </row>
    <row r="27914" spans="7:7" ht="15" customHeight="1">
      <c r="G27914" s="488"/>
    </row>
    <row r="27915" spans="7:7" ht="15" customHeight="1">
      <c r="G27915" s="488"/>
    </row>
    <row r="27916" spans="7:7" ht="15" customHeight="1">
      <c r="G27916" s="488"/>
    </row>
    <row r="27917" spans="7:7" ht="15" customHeight="1">
      <c r="G27917" s="488"/>
    </row>
    <row r="27918" spans="7:7" ht="15" customHeight="1">
      <c r="G27918" s="488"/>
    </row>
    <row r="27919" spans="7:7" ht="15" customHeight="1">
      <c r="G27919" s="488"/>
    </row>
    <row r="27920" spans="7:7" ht="15" customHeight="1">
      <c r="G27920" s="488"/>
    </row>
    <row r="27921" spans="7:7" ht="15" customHeight="1">
      <c r="G27921" s="488"/>
    </row>
    <row r="27922" spans="7:7" ht="15" customHeight="1">
      <c r="G27922" s="488"/>
    </row>
    <row r="27923" spans="7:7" ht="15" customHeight="1">
      <c r="G27923" s="488"/>
    </row>
    <row r="27924" spans="7:7" ht="15" customHeight="1">
      <c r="G27924" s="488"/>
    </row>
    <row r="27925" spans="7:7" ht="15" customHeight="1">
      <c r="G27925" s="488"/>
    </row>
    <row r="27926" spans="7:7" ht="15" customHeight="1">
      <c r="G27926" s="488"/>
    </row>
    <row r="27927" spans="7:7" ht="15" customHeight="1">
      <c r="G27927" s="488"/>
    </row>
    <row r="27928" spans="7:7" ht="15" customHeight="1">
      <c r="G27928" s="488"/>
    </row>
    <row r="27929" spans="7:7" ht="15" customHeight="1">
      <c r="G27929" s="488"/>
    </row>
    <row r="27930" spans="7:7" ht="15" customHeight="1">
      <c r="G27930" s="488"/>
    </row>
    <row r="27931" spans="7:7" ht="15" customHeight="1">
      <c r="G27931" s="488"/>
    </row>
    <row r="27932" spans="7:7" ht="15" customHeight="1">
      <c r="G27932" s="488"/>
    </row>
    <row r="27933" spans="7:7" ht="15" customHeight="1">
      <c r="G27933" s="488"/>
    </row>
    <row r="27934" spans="7:7" ht="15" customHeight="1">
      <c r="G27934" s="488"/>
    </row>
    <row r="27935" spans="7:7" ht="15" customHeight="1">
      <c r="G27935" s="488"/>
    </row>
    <row r="27936" spans="7:7" ht="15" customHeight="1">
      <c r="G27936" s="488"/>
    </row>
    <row r="27937" spans="7:7" ht="15" customHeight="1">
      <c r="G27937" s="488"/>
    </row>
    <row r="27938" spans="7:7" ht="15" customHeight="1">
      <c r="G27938" s="488"/>
    </row>
    <row r="27939" spans="7:7" ht="15" customHeight="1">
      <c r="G27939" s="488"/>
    </row>
    <row r="27940" spans="7:7" ht="15" customHeight="1">
      <c r="G27940" s="488"/>
    </row>
    <row r="27941" spans="7:7" ht="15" customHeight="1">
      <c r="G27941" s="488"/>
    </row>
    <row r="27942" spans="7:7" ht="15" customHeight="1">
      <c r="G27942" s="488"/>
    </row>
    <row r="27943" spans="7:7" ht="15" customHeight="1">
      <c r="G27943" s="488"/>
    </row>
    <row r="27944" spans="7:7" ht="15" customHeight="1">
      <c r="G27944" s="488"/>
    </row>
    <row r="27945" spans="7:7" ht="15" customHeight="1">
      <c r="G27945" s="488"/>
    </row>
    <row r="27946" spans="7:7" ht="15" customHeight="1">
      <c r="G27946" s="488"/>
    </row>
    <row r="27947" spans="7:7" ht="15" customHeight="1">
      <c r="G27947" s="488"/>
    </row>
    <row r="27948" spans="7:7" ht="15" customHeight="1">
      <c r="G27948" s="488"/>
    </row>
    <row r="27949" spans="7:7" ht="15" customHeight="1">
      <c r="G27949" s="488"/>
    </row>
    <row r="27950" spans="7:7" ht="15" customHeight="1">
      <c r="G27950" s="488"/>
    </row>
    <row r="27951" spans="7:7" ht="15" customHeight="1">
      <c r="G27951" s="488"/>
    </row>
    <row r="27952" spans="7:7" ht="15" customHeight="1">
      <c r="G27952" s="488"/>
    </row>
    <row r="27953" spans="7:7" ht="15" customHeight="1">
      <c r="G27953" s="488"/>
    </row>
    <row r="27954" spans="7:7" ht="15" customHeight="1">
      <c r="G27954" s="488"/>
    </row>
    <row r="27955" spans="7:7" ht="15" customHeight="1">
      <c r="G27955" s="488"/>
    </row>
    <row r="27956" spans="7:7" ht="15" customHeight="1">
      <c r="G27956" s="488"/>
    </row>
    <row r="27957" spans="7:7" ht="15" customHeight="1">
      <c r="G27957" s="488"/>
    </row>
    <row r="27958" spans="7:7" ht="15" customHeight="1">
      <c r="G27958" s="488"/>
    </row>
    <row r="27959" spans="7:7" ht="15" customHeight="1">
      <c r="G27959" s="488"/>
    </row>
    <row r="27960" spans="7:7" ht="15" customHeight="1">
      <c r="G27960" s="488"/>
    </row>
    <row r="27961" spans="7:7" ht="15" customHeight="1">
      <c r="G27961" s="488"/>
    </row>
    <row r="27962" spans="7:7" ht="15" customHeight="1">
      <c r="G27962" s="488"/>
    </row>
    <row r="27963" spans="7:7" ht="15" customHeight="1">
      <c r="G27963" s="488"/>
    </row>
    <row r="27964" spans="7:7" ht="15" customHeight="1">
      <c r="G27964" s="488"/>
    </row>
    <row r="27965" spans="7:7" ht="15" customHeight="1">
      <c r="G27965" s="488"/>
    </row>
    <row r="27966" spans="7:7" ht="15" customHeight="1">
      <c r="G27966" s="488"/>
    </row>
    <row r="27967" spans="7:7" ht="15" customHeight="1">
      <c r="G27967" s="488"/>
    </row>
    <row r="27968" spans="7:7" ht="15" customHeight="1">
      <c r="G27968" s="488"/>
    </row>
    <row r="27969" spans="7:7" ht="15" customHeight="1">
      <c r="G27969" s="488"/>
    </row>
    <row r="27970" spans="7:7" ht="15" customHeight="1">
      <c r="G27970" s="488"/>
    </row>
    <row r="27971" spans="7:7" ht="15" customHeight="1">
      <c r="G27971" s="488"/>
    </row>
    <row r="27972" spans="7:7" ht="15" customHeight="1">
      <c r="G27972" s="488"/>
    </row>
    <row r="27973" spans="7:7" ht="15" customHeight="1">
      <c r="G27973" s="488"/>
    </row>
    <row r="27974" spans="7:7" ht="15" customHeight="1">
      <c r="G27974" s="488"/>
    </row>
    <row r="27975" spans="7:7" ht="15" customHeight="1">
      <c r="G27975" s="488"/>
    </row>
    <row r="27976" spans="7:7" ht="15" customHeight="1">
      <c r="G27976" s="488"/>
    </row>
    <row r="27977" spans="7:7" ht="15" customHeight="1">
      <c r="G27977" s="488"/>
    </row>
    <row r="27978" spans="7:7" ht="15" customHeight="1">
      <c r="G27978" s="488"/>
    </row>
    <row r="27979" spans="7:7" ht="15" customHeight="1">
      <c r="G27979" s="488"/>
    </row>
    <row r="27980" spans="7:7" ht="15" customHeight="1">
      <c r="G27980" s="488"/>
    </row>
    <row r="27981" spans="7:7" ht="15" customHeight="1">
      <c r="G27981" s="488"/>
    </row>
    <row r="27982" spans="7:7" ht="15" customHeight="1">
      <c r="G27982" s="488"/>
    </row>
    <row r="27983" spans="7:7" ht="15" customHeight="1">
      <c r="G27983" s="488"/>
    </row>
    <row r="27984" spans="7:7" ht="15" customHeight="1">
      <c r="G27984" s="488"/>
    </row>
    <row r="27985" spans="7:7" ht="15" customHeight="1">
      <c r="G27985" s="488"/>
    </row>
    <row r="27986" spans="7:7" ht="15" customHeight="1">
      <c r="G27986" s="488"/>
    </row>
    <row r="27987" spans="7:7" ht="15" customHeight="1">
      <c r="G27987" s="488"/>
    </row>
    <row r="27988" spans="7:7" ht="15" customHeight="1">
      <c r="G27988" s="488"/>
    </row>
    <row r="27989" spans="7:7" ht="15" customHeight="1">
      <c r="G27989" s="488"/>
    </row>
    <row r="27990" spans="7:7" ht="15" customHeight="1">
      <c r="G27990" s="488"/>
    </row>
    <row r="27991" spans="7:7" ht="15" customHeight="1">
      <c r="G27991" s="488"/>
    </row>
    <row r="27992" spans="7:7" ht="15" customHeight="1">
      <c r="G27992" s="488"/>
    </row>
    <row r="27993" spans="7:7" ht="15" customHeight="1">
      <c r="G27993" s="488"/>
    </row>
    <row r="27994" spans="7:7" ht="15" customHeight="1">
      <c r="G27994" s="488"/>
    </row>
    <row r="27995" spans="7:7" ht="15" customHeight="1">
      <c r="G27995" s="488"/>
    </row>
    <row r="27996" spans="7:7" ht="15" customHeight="1">
      <c r="G27996" s="488"/>
    </row>
    <row r="27997" spans="7:7" ht="15" customHeight="1">
      <c r="G27997" s="488"/>
    </row>
    <row r="27998" spans="7:7" ht="15" customHeight="1">
      <c r="G27998" s="488"/>
    </row>
    <row r="27999" spans="7:7" ht="15" customHeight="1">
      <c r="G27999" s="488"/>
    </row>
    <row r="28000" spans="7:7" ht="15" customHeight="1">
      <c r="G28000" s="488"/>
    </row>
    <row r="28001" spans="7:7" ht="15" customHeight="1">
      <c r="G28001" s="488"/>
    </row>
    <row r="28002" spans="7:7" ht="15" customHeight="1">
      <c r="G28002" s="488"/>
    </row>
    <row r="28003" spans="7:7" ht="15" customHeight="1">
      <c r="G28003" s="488"/>
    </row>
    <row r="28004" spans="7:7" ht="15" customHeight="1">
      <c r="G28004" s="488"/>
    </row>
    <row r="28005" spans="7:7" ht="15" customHeight="1">
      <c r="G28005" s="488"/>
    </row>
    <row r="28006" spans="7:7" ht="15" customHeight="1">
      <c r="G28006" s="488"/>
    </row>
    <row r="28007" spans="7:7" ht="15" customHeight="1">
      <c r="G28007" s="488"/>
    </row>
    <row r="28008" spans="7:7" ht="15" customHeight="1">
      <c r="G28008" s="488"/>
    </row>
    <row r="28009" spans="7:7" ht="15" customHeight="1">
      <c r="G28009" s="488"/>
    </row>
    <row r="28010" spans="7:7" ht="15" customHeight="1">
      <c r="G28010" s="488"/>
    </row>
    <row r="28011" spans="7:7" ht="15" customHeight="1">
      <c r="G28011" s="488"/>
    </row>
    <row r="28012" spans="7:7" ht="15" customHeight="1">
      <c r="G28012" s="488"/>
    </row>
    <row r="28013" spans="7:7" ht="15" customHeight="1">
      <c r="G28013" s="488"/>
    </row>
    <row r="28014" spans="7:7" ht="15" customHeight="1">
      <c r="G28014" s="488"/>
    </row>
    <row r="28015" spans="7:7" ht="15" customHeight="1">
      <c r="G28015" s="488"/>
    </row>
    <row r="28016" spans="7:7" ht="15" customHeight="1">
      <c r="G28016" s="488"/>
    </row>
    <row r="28017" spans="7:7" ht="15" customHeight="1">
      <c r="G28017" s="488"/>
    </row>
    <row r="28018" spans="7:7" ht="15" customHeight="1">
      <c r="G28018" s="488"/>
    </row>
    <row r="28019" spans="7:7" ht="15" customHeight="1">
      <c r="G28019" s="488"/>
    </row>
    <row r="28020" spans="7:7" ht="15" customHeight="1">
      <c r="G28020" s="488"/>
    </row>
    <row r="28021" spans="7:7" ht="15" customHeight="1">
      <c r="G28021" s="488"/>
    </row>
    <row r="28022" spans="7:7" ht="15" customHeight="1">
      <c r="G28022" s="488"/>
    </row>
    <row r="28023" spans="7:7" ht="15" customHeight="1">
      <c r="G28023" s="488"/>
    </row>
    <row r="28024" spans="7:7" ht="15" customHeight="1">
      <c r="G28024" s="488"/>
    </row>
    <row r="28025" spans="7:7" ht="15" customHeight="1">
      <c r="G28025" s="488"/>
    </row>
    <row r="28026" spans="7:7" ht="15" customHeight="1">
      <c r="G28026" s="488"/>
    </row>
    <row r="28027" spans="7:7" ht="15" customHeight="1">
      <c r="G28027" s="488"/>
    </row>
    <row r="28028" spans="7:7" ht="15" customHeight="1">
      <c r="G28028" s="488"/>
    </row>
    <row r="28029" spans="7:7" ht="15" customHeight="1">
      <c r="G28029" s="488"/>
    </row>
    <row r="28030" spans="7:7" ht="15" customHeight="1">
      <c r="G28030" s="488"/>
    </row>
    <row r="28031" spans="7:7" ht="15" customHeight="1">
      <c r="G28031" s="488"/>
    </row>
    <row r="28032" spans="7:7" ht="15" customHeight="1">
      <c r="G28032" s="488"/>
    </row>
    <row r="28033" spans="7:7" ht="15" customHeight="1">
      <c r="G28033" s="488"/>
    </row>
    <row r="28034" spans="7:7" ht="15" customHeight="1">
      <c r="G28034" s="488"/>
    </row>
    <row r="28035" spans="7:7" ht="15" customHeight="1">
      <c r="G28035" s="488"/>
    </row>
    <row r="28036" spans="7:7" ht="15" customHeight="1">
      <c r="G28036" s="488"/>
    </row>
    <row r="28037" spans="7:7" ht="15" customHeight="1">
      <c r="G28037" s="488"/>
    </row>
    <row r="28038" spans="7:7" ht="15" customHeight="1">
      <c r="G28038" s="488"/>
    </row>
    <row r="28039" spans="7:7" ht="15" customHeight="1">
      <c r="G28039" s="488"/>
    </row>
    <row r="28040" spans="7:7" ht="15" customHeight="1">
      <c r="G28040" s="488"/>
    </row>
    <row r="28041" spans="7:7" ht="15" customHeight="1">
      <c r="G28041" s="488"/>
    </row>
    <row r="28042" spans="7:7" ht="15" customHeight="1">
      <c r="G28042" s="488"/>
    </row>
    <row r="28043" spans="7:7" ht="15" customHeight="1">
      <c r="G28043" s="488"/>
    </row>
    <row r="28044" spans="7:7" ht="15" customHeight="1">
      <c r="G28044" s="488"/>
    </row>
    <row r="28045" spans="7:7" ht="15" customHeight="1">
      <c r="G28045" s="488"/>
    </row>
    <row r="28046" spans="7:7" ht="15" customHeight="1">
      <c r="G28046" s="488"/>
    </row>
    <row r="28047" spans="7:7" ht="15" customHeight="1">
      <c r="G28047" s="488"/>
    </row>
    <row r="28048" spans="7:7" ht="15" customHeight="1">
      <c r="G28048" s="488"/>
    </row>
    <row r="28049" spans="7:7" ht="15" customHeight="1">
      <c r="G28049" s="488"/>
    </row>
    <row r="28050" spans="7:7" ht="15" customHeight="1">
      <c r="G28050" s="488"/>
    </row>
    <row r="28051" spans="7:7" ht="15" customHeight="1">
      <c r="G28051" s="488"/>
    </row>
    <row r="28052" spans="7:7" ht="15" customHeight="1">
      <c r="G28052" s="488"/>
    </row>
    <row r="28053" spans="7:7" ht="15" customHeight="1">
      <c r="G28053" s="488"/>
    </row>
    <row r="28054" spans="7:7" ht="15" customHeight="1">
      <c r="G28054" s="488"/>
    </row>
    <row r="28055" spans="7:7" ht="15" customHeight="1">
      <c r="G28055" s="488"/>
    </row>
    <row r="28056" spans="7:7" ht="15" customHeight="1">
      <c r="G28056" s="488"/>
    </row>
    <row r="28057" spans="7:7" ht="15" customHeight="1">
      <c r="G28057" s="488"/>
    </row>
    <row r="28058" spans="7:7" ht="15" customHeight="1">
      <c r="G28058" s="488"/>
    </row>
    <row r="28059" spans="7:7" ht="15" customHeight="1">
      <c r="G28059" s="488"/>
    </row>
    <row r="28060" spans="7:7" ht="15" customHeight="1">
      <c r="G28060" s="488"/>
    </row>
    <row r="28061" spans="7:7" ht="15" customHeight="1">
      <c r="G28061" s="488"/>
    </row>
    <row r="28062" spans="7:7" ht="15" customHeight="1">
      <c r="G28062" s="488"/>
    </row>
    <row r="28063" spans="7:7" ht="15" customHeight="1">
      <c r="G28063" s="488"/>
    </row>
    <row r="28064" spans="7:7" ht="15" customHeight="1">
      <c r="G28064" s="488"/>
    </row>
    <row r="28065" spans="7:7" ht="15" customHeight="1">
      <c r="G28065" s="488"/>
    </row>
    <row r="28066" spans="7:7" ht="15" customHeight="1">
      <c r="G28066" s="488"/>
    </row>
    <row r="28067" spans="7:7" ht="15" customHeight="1">
      <c r="G28067" s="488"/>
    </row>
    <row r="28068" spans="7:7" ht="15" customHeight="1">
      <c r="G28068" s="488"/>
    </row>
    <row r="28069" spans="7:7" ht="15" customHeight="1">
      <c r="G28069" s="488"/>
    </row>
    <row r="28070" spans="7:7" ht="15" customHeight="1">
      <c r="G28070" s="488"/>
    </row>
    <row r="28071" spans="7:7" ht="15" customHeight="1">
      <c r="G28071" s="488"/>
    </row>
    <row r="28072" spans="7:7" ht="15" customHeight="1">
      <c r="G28072" s="488"/>
    </row>
    <row r="28073" spans="7:7" ht="15" customHeight="1">
      <c r="G28073" s="488"/>
    </row>
    <row r="28074" spans="7:7" ht="15" customHeight="1">
      <c r="G28074" s="488"/>
    </row>
    <row r="28075" spans="7:7" ht="15" customHeight="1">
      <c r="G28075" s="488"/>
    </row>
    <row r="28076" spans="7:7" ht="15" customHeight="1">
      <c r="G28076" s="488"/>
    </row>
    <row r="28077" spans="7:7" ht="15" customHeight="1">
      <c r="G28077" s="488"/>
    </row>
    <row r="28078" spans="7:7" ht="15" customHeight="1">
      <c r="G28078" s="488"/>
    </row>
    <row r="28079" spans="7:7" ht="15" customHeight="1">
      <c r="G28079" s="488"/>
    </row>
    <row r="28080" spans="7:7" ht="15" customHeight="1">
      <c r="G28080" s="488"/>
    </row>
    <row r="28081" spans="7:7" ht="15" customHeight="1">
      <c r="G28081" s="488"/>
    </row>
    <row r="28082" spans="7:7" ht="15" customHeight="1">
      <c r="G28082" s="488"/>
    </row>
    <row r="28083" spans="7:7" ht="15" customHeight="1">
      <c r="G28083" s="488"/>
    </row>
    <row r="28084" spans="7:7" ht="15" customHeight="1">
      <c r="G28084" s="488"/>
    </row>
    <row r="28085" spans="7:7" ht="15" customHeight="1">
      <c r="G28085" s="488"/>
    </row>
    <row r="28086" spans="7:7" ht="15" customHeight="1">
      <c r="G28086" s="488"/>
    </row>
    <row r="28087" spans="7:7" ht="15" customHeight="1">
      <c r="G28087" s="488"/>
    </row>
    <row r="28088" spans="7:7" ht="15" customHeight="1">
      <c r="G28088" s="488"/>
    </row>
    <row r="28089" spans="7:7" ht="15" customHeight="1">
      <c r="G28089" s="488"/>
    </row>
    <row r="28090" spans="7:7" ht="15" customHeight="1">
      <c r="G28090" s="488"/>
    </row>
    <row r="28091" spans="7:7" ht="15" customHeight="1">
      <c r="G28091" s="488"/>
    </row>
    <row r="28092" spans="7:7" ht="15" customHeight="1">
      <c r="G28092" s="488"/>
    </row>
    <row r="28093" spans="7:7" ht="15" customHeight="1">
      <c r="G28093" s="488"/>
    </row>
    <row r="28094" spans="7:7" ht="15" customHeight="1">
      <c r="G28094" s="488"/>
    </row>
    <row r="28095" spans="7:7" ht="15" customHeight="1">
      <c r="G28095" s="488"/>
    </row>
    <row r="28096" spans="7:7" ht="15" customHeight="1">
      <c r="G28096" s="488"/>
    </row>
    <row r="28097" spans="7:7" ht="15" customHeight="1">
      <c r="G28097" s="488"/>
    </row>
    <row r="28098" spans="7:7" ht="15" customHeight="1">
      <c r="G28098" s="488"/>
    </row>
    <row r="28099" spans="7:7" ht="15" customHeight="1">
      <c r="G28099" s="488"/>
    </row>
    <row r="28100" spans="7:7" ht="15" customHeight="1">
      <c r="G28100" s="488"/>
    </row>
    <row r="28101" spans="7:7" ht="15" customHeight="1">
      <c r="G28101" s="488"/>
    </row>
    <row r="28102" spans="7:7" ht="15" customHeight="1">
      <c r="G28102" s="488"/>
    </row>
    <row r="28103" spans="7:7" ht="15" customHeight="1">
      <c r="G28103" s="488"/>
    </row>
    <row r="28104" spans="7:7" ht="15" customHeight="1">
      <c r="G28104" s="488"/>
    </row>
    <row r="28105" spans="7:7" ht="15" customHeight="1">
      <c r="G28105" s="488"/>
    </row>
    <row r="28106" spans="7:7" ht="15" customHeight="1">
      <c r="G28106" s="488"/>
    </row>
    <row r="28107" spans="7:7" ht="15" customHeight="1">
      <c r="G28107" s="488"/>
    </row>
    <row r="28108" spans="7:7" ht="15" customHeight="1">
      <c r="G28108" s="488"/>
    </row>
    <row r="28109" spans="7:7" ht="15" customHeight="1">
      <c r="G28109" s="488"/>
    </row>
    <row r="28110" spans="7:7" ht="15" customHeight="1">
      <c r="G28110" s="488"/>
    </row>
    <row r="28111" spans="7:7" ht="15" customHeight="1">
      <c r="G28111" s="488"/>
    </row>
    <row r="28112" spans="7:7" ht="15" customHeight="1">
      <c r="G28112" s="488"/>
    </row>
    <row r="28113" spans="7:7" ht="15" customHeight="1">
      <c r="G28113" s="488"/>
    </row>
    <row r="28114" spans="7:7" ht="15" customHeight="1">
      <c r="G28114" s="488"/>
    </row>
    <row r="28115" spans="7:7" ht="15" customHeight="1">
      <c r="G28115" s="488"/>
    </row>
    <row r="28116" spans="7:7" ht="15" customHeight="1">
      <c r="G28116" s="488"/>
    </row>
    <row r="28117" spans="7:7" ht="15" customHeight="1">
      <c r="G28117" s="488"/>
    </row>
    <row r="28118" spans="7:7" ht="15" customHeight="1">
      <c r="G28118" s="488"/>
    </row>
    <row r="28119" spans="7:7" ht="15" customHeight="1">
      <c r="G28119" s="488"/>
    </row>
    <row r="28120" spans="7:7" ht="15" customHeight="1">
      <c r="G28120" s="488"/>
    </row>
    <row r="28121" spans="7:7" ht="15" customHeight="1">
      <c r="G28121" s="488"/>
    </row>
    <row r="28122" spans="7:7" ht="15" customHeight="1">
      <c r="G28122" s="488"/>
    </row>
    <row r="28123" spans="7:7" ht="15" customHeight="1">
      <c r="G28123" s="488"/>
    </row>
    <row r="28124" spans="7:7" ht="15" customHeight="1">
      <c r="G28124" s="488"/>
    </row>
    <row r="28125" spans="7:7" ht="15" customHeight="1">
      <c r="G28125" s="488"/>
    </row>
    <row r="28126" spans="7:7" ht="15" customHeight="1">
      <c r="G28126" s="488"/>
    </row>
    <row r="28127" spans="7:7" ht="15" customHeight="1">
      <c r="G28127" s="488"/>
    </row>
    <row r="28128" spans="7:7" ht="15" customHeight="1">
      <c r="G28128" s="488"/>
    </row>
    <row r="28129" spans="7:7" ht="15" customHeight="1">
      <c r="G28129" s="488"/>
    </row>
    <row r="28130" spans="7:7" ht="15" customHeight="1">
      <c r="G28130" s="488"/>
    </row>
    <row r="28131" spans="7:7" ht="15" customHeight="1">
      <c r="G28131" s="488"/>
    </row>
    <row r="28132" spans="7:7" ht="15" customHeight="1">
      <c r="G28132" s="488"/>
    </row>
    <row r="28133" spans="7:7" ht="15" customHeight="1">
      <c r="G28133" s="488"/>
    </row>
    <row r="28134" spans="7:7" ht="15" customHeight="1">
      <c r="G28134" s="488"/>
    </row>
    <row r="28135" spans="7:7" ht="15" customHeight="1">
      <c r="G28135" s="488"/>
    </row>
    <row r="28136" spans="7:7" ht="15" customHeight="1">
      <c r="G28136" s="488"/>
    </row>
    <row r="28137" spans="7:7" ht="15" customHeight="1">
      <c r="G28137" s="488"/>
    </row>
    <row r="28138" spans="7:7" ht="15" customHeight="1">
      <c r="G28138" s="488"/>
    </row>
    <row r="28139" spans="7:7" ht="15" customHeight="1">
      <c r="G28139" s="488"/>
    </row>
    <row r="28140" spans="7:7" ht="15" customHeight="1">
      <c r="G28140" s="488"/>
    </row>
    <row r="28141" spans="7:7" ht="15" customHeight="1">
      <c r="G28141" s="488"/>
    </row>
    <row r="28142" spans="7:7" ht="15" customHeight="1">
      <c r="G28142" s="488"/>
    </row>
    <row r="28143" spans="7:7" ht="15" customHeight="1">
      <c r="G28143" s="488"/>
    </row>
    <row r="28144" spans="7:7" ht="15" customHeight="1">
      <c r="G28144" s="488"/>
    </row>
    <row r="28145" spans="7:7" ht="15" customHeight="1">
      <c r="G28145" s="488"/>
    </row>
    <row r="28146" spans="7:7" ht="15" customHeight="1">
      <c r="G28146" s="488"/>
    </row>
    <row r="28147" spans="7:7" ht="15" customHeight="1">
      <c r="G28147" s="488"/>
    </row>
    <row r="28148" spans="7:7" ht="15" customHeight="1">
      <c r="G28148" s="488"/>
    </row>
    <row r="28149" spans="7:7" ht="15" customHeight="1">
      <c r="G28149" s="488"/>
    </row>
    <row r="28150" spans="7:7" ht="15" customHeight="1">
      <c r="G28150" s="488"/>
    </row>
    <row r="28151" spans="7:7" ht="15" customHeight="1">
      <c r="G28151" s="488"/>
    </row>
    <row r="28152" spans="7:7" ht="15" customHeight="1">
      <c r="G28152" s="488"/>
    </row>
    <row r="28153" spans="7:7" ht="15" customHeight="1">
      <c r="G28153" s="488"/>
    </row>
    <row r="28154" spans="7:7" ht="15" customHeight="1">
      <c r="G28154" s="488"/>
    </row>
    <row r="28155" spans="7:7" ht="15" customHeight="1">
      <c r="G28155" s="488"/>
    </row>
    <row r="28156" spans="7:7" ht="15" customHeight="1">
      <c r="G28156" s="488"/>
    </row>
    <row r="28157" spans="7:7" ht="15" customHeight="1">
      <c r="G28157" s="488"/>
    </row>
    <row r="28158" spans="7:7" ht="15" customHeight="1">
      <c r="G28158" s="488"/>
    </row>
    <row r="28159" spans="7:7" ht="15" customHeight="1">
      <c r="G28159" s="488"/>
    </row>
    <row r="28160" spans="7:7" ht="15" customHeight="1">
      <c r="G28160" s="488"/>
    </row>
    <row r="28161" spans="7:7" ht="15" customHeight="1">
      <c r="G28161" s="488"/>
    </row>
    <row r="28162" spans="7:7" ht="15" customHeight="1">
      <c r="G28162" s="488"/>
    </row>
    <row r="28163" spans="7:7" ht="15" customHeight="1">
      <c r="G28163" s="488"/>
    </row>
    <row r="28164" spans="7:7" ht="15" customHeight="1">
      <c r="G28164" s="488"/>
    </row>
    <row r="28165" spans="7:7" ht="15" customHeight="1">
      <c r="G28165" s="488"/>
    </row>
    <row r="28166" spans="7:7" ht="15" customHeight="1">
      <c r="G28166" s="488"/>
    </row>
    <row r="28167" spans="7:7" ht="15" customHeight="1">
      <c r="G28167" s="488"/>
    </row>
    <row r="28168" spans="7:7" ht="15" customHeight="1">
      <c r="G28168" s="488"/>
    </row>
    <row r="28169" spans="7:7" ht="15" customHeight="1">
      <c r="G28169" s="488"/>
    </row>
    <row r="28170" spans="7:7" ht="15" customHeight="1">
      <c r="G28170" s="488"/>
    </row>
    <row r="28171" spans="7:7" ht="15" customHeight="1">
      <c r="G28171" s="488"/>
    </row>
    <row r="28172" spans="7:7" ht="15" customHeight="1">
      <c r="G28172" s="488"/>
    </row>
    <row r="28173" spans="7:7" ht="15" customHeight="1">
      <c r="G28173" s="488"/>
    </row>
    <row r="28174" spans="7:7" ht="15" customHeight="1">
      <c r="G28174" s="488"/>
    </row>
    <row r="28175" spans="7:7" ht="15" customHeight="1">
      <c r="G28175" s="488"/>
    </row>
    <row r="28176" spans="7:7" ht="15" customHeight="1">
      <c r="G28176" s="488"/>
    </row>
    <row r="28177" spans="7:7" ht="15" customHeight="1">
      <c r="G28177" s="488"/>
    </row>
    <row r="28178" spans="7:7" ht="15" customHeight="1">
      <c r="G28178" s="488"/>
    </row>
    <row r="28179" spans="7:7" ht="15" customHeight="1">
      <c r="G28179" s="488"/>
    </row>
    <row r="28180" spans="7:7" ht="15" customHeight="1">
      <c r="G28180" s="488"/>
    </row>
    <row r="28181" spans="7:7" ht="15" customHeight="1">
      <c r="G28181" s="488"/>
    </row>
    <row r="28182" spans="7:7" ht="15" customHeight="1">
      <c r="G28182" s="488"/>
    </row>
    <row r="28183" spans="7:7" ht="15" customHeight="1">
      <c r="G28183" s="488"/>
    </row>
    <row r="28184" spans="7:7" ht="15" customHeight="1">
      <c r="G28184" s="488"/>
    </row>
    <row r="28185" spans="7:7" ht="15" customHeight="1">
      <c r="G28185" s="488"/>
    </row>
    <row r="28186" spans="7:7" ht="15" customHeight="1">
      <c r="G28186" s="488"/>
    </row>
    <row r="28187" spans="7:7" ht="15" customHeight="1">
      <c r="G28187" s="488"/>
    </row>
    <row r="28188" spans="7:7" ht="15" customHeight="1">
      <c r="G28188" s="488"/>
    </row>
    <row r="28189" spans="7:7" ht="15" customHeight="1">
      <c r="G28189" s="488"/>
    </row>
    <row r="28190" spans="7:7" ht="15" customHeight="1">
      <c r="G28190" s="488"/>
    </row>
    <row r="28191" spans="7:7" ht="15" customHeight="1">
      <c r="G28191" s="488"/>
    </row>
    <row r="28192" spans="7:7" ht="15" customHeight="1">
      <c r="G28192" s="488"/>
    </row>
    <row r="28193" spans="7:7" ht="15" customHeight="1">
      <c r="G28193" s="488"/>
    </row>
    <row r="28194" spans="7:7" ht="15" customHeight="1">
      <c r="G28194" s="488"/>
    </row>
    <row r="28195" spans="7:7" ht="15" customHeight="1">
      <c r="G28195" s="488"/>
    </row>
    <row r="28196" spans="7:7" ht="15" customHeight="1">
      <c r="G28196" s="488"/>
    </row>
    <row r="28197" spans="7:7" ht="15" customHeight="1">
      <c r="G28197" s="488"/>
    </row>
    <row r="28198" spans="7:7" ht="15" customHeight="1">
      <c r="G28198" s="488"/>
    </row>
    <row r="28199" spans="7:7" ht="15" customHeight="1">
      <c r="G28199" s="488"/>
    </row>
    <row r="28200" spans="7:7" ht="15" customHeight="1">
      <c r="G28200" s="488"/>
    </row>
    <row r="28201" spans="7:7" ht="15" customHeight="1">
      <c r="G28201" s="488"/>
    </row>
    <row r="28202" spans="7:7" ht="15" customHeight="1">
      <c r="G28202" s="488"/>
    </row>
    <row r="28203" spans="7:7" ht="15" customHeight="1">
      <c r="G28203" s="488"/>
    </row>
    <row r="28204" spans="7:7" ht="15" customHeight="1">
      <c r="G28204" s="488"/>
    </row>
    <row r="28205" spans="7:7" ht="15" customHeight="1">
      <c r="G28205" s="488"/>
    </row>
    <row r="28206" spans="7:7" ht="15" customHeight="1">
      <c r="G28206" s="488"/>
    </row>
    <row r="28207" spans="7:7" ht="15" customHeight="1">
      <c r="G28207" s="488"/>
    </row>
    <row r="28208" spans="7:7" ht="15" customHeight="1">
      <c r="G28208" s="488"/>
    </row>
    <row r="28209" spans="7:7" ht="15" customHeight="1">
      <c r="G28209" s="488"/>
    </row>
    <row r="28210" spans="7:7" ht="15" customHeight="1">
      <c r="G28210" s="488"/>
    </row>
    <row r="28211" spans="7:7" ht="15" customHeight="1">
      <c r="G28211" s="488"/>
    </row>
    <row r="28212" spans="7:7" ht="15" customHeight="1">
      <c r="G28212" s="488"/>
    </row>
    <row r="28213" spans="7:7" ht="15" customHeight="1">
      <c r="G28213" s="488"/>
    </row>
    <row r="28214" spans="7:7" ht="15" customHeight="1">
      <c r="G28214" s="488"/>
    </row>
    <row r="28215" spans="7:7" ht="15" customHeight="1">
      <c r="G28215" s="488"/>
    </row>
    <row r="28216" spans="7:7" ht="15" customHeight="1">
      <c r="G28216" s="488"/>
    </row>
    <row r="28217" spans="7:7" ht="15" customHeight="1">
      <c r="G28217" s="488"/>
    </row>
    <row r="28218" spans="7:7" ht="15" customHeight="1">
      <c r="G28218" s="488"/>
    </row>
    <row r="28219" spans="7:7" ht="15" customHeight="1">
      <c r="G28219" s="488"/>
    </row>
    <row r="28220" spans="7:7" ht="15" customHeight="1">
      <c r="G28220" s="488"/>
    </row>
    <row r="28221" spans="7:7" ht="15" customHeight="1">
      <c r="G28221" s="488"/>
    </row>
    <row r="28222" spans="7:7" ht="15" customHeight="1">
      <c r="G28222" s="488"/>
    </row>
    <row r="28223" spans="7:7" ht="15" customHeight="1">
      <c r="G28223" s="488"/>
    </row>
    <row r="28224" spans="7:7" ht="15" customHeight="1">
      <c r="G28224" s="488"/>
    </row>
    <row r="28225" spans="7:7" ht="15" customHeight="1">
      <c r="G28225" s="488"/>
    </row>
    <row r="28226" spans="7:7" ht="15" customHeight="1">
      <c r="G28226" s="488"/>
    </row>
    <row r="28227" spans="7:7" ht="15" customHeight="1">
      <c r="G28227" s="488"/>
    </row>
    <row r="28228" spans="7:7" ht="15" customHeight="1">
      <c r="G28228" s="488"/>
    </row>
    <row r="28229" spans="7:7" ht="15" customHeight="1">
      <c r="G28229" s="488"/>
    </row>
    <row r="28230" spans="7:7" ht="15" customHeight="1">
      <c r="G28230" s="488"/>
    </row>
    <row r="28231" spans="7:7" ht="15" customHeight="1">
      <c r="G28231" s="488"/>
    </row>
    <row r="28232" spans="7:7" ht="15" customHeight="1">
      <c r="G28232" s="488"/>
    </row>
    <row r="28233" spans="7:7" ht="15" customHeight="1">
      <c r="G28233" s="488"/>
    </row>
    <row r="28234" spans="7:7" ht="15" customHeight="1">
      <c r="G28234" s="488"/>
    </row>
    <row r="28235" spans="7:7" ht="15" customHeight="1">
      <c r="G28235" s="488"/>
    </row>
    <row r="28236" spans="7:7" ht="15" customHeight="1">
      <c r="G28236" s="488"/>
    </row>
    <row r="28237" spans="7:7" ht="15" customHeight="1">
      <c r="G28237" s="488"/>
    </row>
    <row r="28238" spans="7:7" ht="15" customHeight="1">
      <c r="G28238" s="488"/>
    </row>
    <row r="28239" spans="7:7" ht="15" customHeight="1">
      <c r="G28239" s="488"/>
    </row>
    <row r="28240" spans="7:7" ht="15" customHeight="1">
      <c r="G28240" s="488"/>
    </row>
    <row r="28241" spans="7:7" ht="15" customHeight="1">
      <c r="G28241" s="488"/>
    </row>
    <row r="28242" spans="7:7" ht="15" customHeight="1">
      <c r="G28242" s="488"/>
    </row>
    <row r="28243" spans="7:7" ht="15" customHeight="1">
      <c r="G28243" s="488"/>
    </row>
    <row r="28244" spans="7:7" ht="15" customHeight="1">
      <c r="G28244" s="488"/>
    </row>
    <row r="28245" spans="7:7" ht="15" customHeight="1">
      <c r="G28245" s="488"/>
    </row>
    <row r="28246" spans="7:7" ht="15" customHeight="1">
      <c r="G28246" s="488"/>
    </row>
    <row r="28247" spans="7:7" ht="15" customHeight="1">
      <c r="G28247" s="488"/>
    </row>
    <row r="28248" spans="7:7" ht="15" customHeight="1">
      <c r="G28248" s="488"/>
    </row>
    <row r="28249" spans="7:7" ht="15" customHeight="1">
      <c r="G28249" s="488"/>
    </row>
    <row r="28250" spans="7:7" ht="15" customHeight="1">
      <c r="G28250" s="488"/>
    </row>
    <row r="28251" spans="7:7" ht="15" customHeight="1">
      <c r="G28251" s="488"/>
    </row>
    <row r="28252" spans="7:7" ht="15" customHeight="1">
      <c r="G28252" s="488"/>
    </row>
    <row r="28253" spans="7:7" ht="15" customHeight="1">
      <c r="G28253" s="488"/>
    </row>
    <row r="28254" spans="7:7" ht="15" customHeight="1">
      <c r="G28254" s="488"/>
    </row>
    <row r="28255" spans="7:7" ht="15" customHeight="1">
      <c r="G28255" s="488"/>
    </row>
    <row r="28256" spans="7:7" ht="15" customHeight="1">
      <c r="G28256" s="488"/>
    </row>
    <row r="28257" spans="7:7" ht="15" customHeight="1">
      <c r="G28257" s="488"/>
    </row>
    <row r="28258" spans="7:7" ht="15" customHeight="1">
      <c r="G28258" s="488"/>
    </row>
    <row r="28259" spans="7:7" ht="15" customHeight="1">
      <c r="G28259" s="488"/>
    </row>
    <row r="28260" spans="7:7" ht="15" customHeight="1">
      <c r="G28260" s="488"/>
    </row>
    <row r="28261" spans="7:7" ht="15" customHeight="1">
      <c r="G28261" s="488"/>
    </row>
    <row r="28262" spans="7:7" ht="15" customHeight="1">
      <c r="G28262" s="488"/>
    </row>
    <row r="28263" spans="7:7" ht="15" customHeight="1">
      <c r="G28263" s="488"/>
    </row>
    <row r="28264" spans="7:7" ht="15" customHeight="1">
      <c r="G28264" s="488"/>
    </row>
    <row r="28265" spans="7:7" ht="15" customHeight="1">
      <c r="G28265" s="488"/>
    </row>
    <row r="28266" spans="7:7" ht="15" customHeight="1">
      <c r="G28266" s="488"/>
    </row>
    <row r="28267" spans="7:7" ht="15" customHeight="1">
      <c r="G28267" s="488"/>
    </row>
    <row r="28268" spans="7:7" ht="15" customHeight="1">
      <c r="G28268" s="488"/>
    </row>
    <row r="28269" spans="7:7" ht="15" customHeight="1">
      <c r="G28269" s="488"/>
    </row>
    <row r="28270" spans="7:7" ht="15" customHeight="1">
      <c r="G28270" s="488"/>
    </row>
    <row r="28271" spans="7:7" ht="15" customHeight="1">
      <c r="G28271" s="488"/>
    </row>
    <row r="28272" spans="7:7" ht="15" customHeight="1">
      <c r="G28272" s="488"/>
    </row>
    <row r="28273" spans="7:7" ht="15" customHeight="1">
      <c r="G28273" s="488"/>
    </row>
    <row r="28274" spans="7:7" ht="15" customHeight="1">
      <c r="G28274" s="488"/>
    </row>
    <row r="28275" spans="7:7" ht="15" customHeight="1">
      <c r="G28275" s="488"/>
    </row>
    <row r="28276" spans="7:7" ht="15" customHeight="1">
      <c r="G28276" s="488"/>
    </row>
    <row r="28277" spans="7:7" ht="15" customHeight="1">
      <c r="G28277" s="488"/>
    </row>
    <row r="28278" spans="7:7" ht="15" customHeight="1">
      <c r="G28278" s="488"/>
    </row>
    <row r="28279" spans="7:7" ht="15" customHeight="1">
      <c r="G28279" s="488"/>
    </row>
    <row r="28280" spans="7:7" ht="15" customHeight="1">
      <c r="G28280" s="488"/>
    </row>
    <row r="28281" spans="7:7" ht="15" customHeight="1">
      <c r="G28281" s="488"/>
    </row>
    <row r="28282" spans="7:7" ht="15" customHeight="1">
      <c r="G28282" s="488"/>
    </row>
    <row r="28283" spans="7:7" ht="15" customHeight="1">
      <c r="G28283" s="488"/>
    </row>
    <row r="28284" spans="7:7" ht="15" customHeight="1">
      <c r="G28284" s="488"/>
    </row>
    <row r="28285" spans="7:7" ht="15" customHeight="1">
      <c r="G28285" s="488"/>
    </row>
    <row r="28286" spans="7:7" ht="15" customHeight="1">
      <c r="G28286" s="488"/>
    </row>
    <row r="28287" spans="7:7" ht="15" customHeight="1">
      <c r="G28287" s="488"/>
    </row>
    <row r="28288" spans="7:7" ht="15" customHeight="1">
      <c r="G28288" s="488"/>
    </row>
    <row r="28289" spans="7:7" ht="15" customHeight="1">
      <c r="G28289" s="488"/>
    </row>
    <row r="28290" spans="7:7" ht="15" customHeight="1">
      <c r="G28290" s="488"/>
    </row>
    <row r="28291" spans="7:7" ht="15" customHeight="1">
      <c r="G28291" s="488"/>
    </row>
    <row r="28292" spans="7:7" ht="15" customHeight="1">
      <c r="G28292" s="488"/>
    </row>
    <row r="28293" spans="7:7" ht="15" customHeight="1">
      <c r="G28293" s="488"/>
    </row>
    <row r="28294" spans="7:7" ht="15" customHeight="1">
      <c r="G28294" s="488"/>
    </row>
    <row r="28295" spans="7:7" ht="15" customHeight="1">
      <c r="G28295" s="488"/>
    </row>
    <row r="28296" spans="7:7" ht="15" customHeight="1">
      <c r="G28296" s="488"/>
    </row>
    <row r="28297" spans="7:7" ht="15" customHeight="1">
      <c r="G28297" s="488"/>
    </row>
    <row r="28298" spans="7:7" ht="15" customHeight="1">
      <c r="G28298" s="488"/>
    </row>
    <row r="28299" spans="7:7" ht="15" customHeight="1">
      <c r="G28299" s="488"/>
    </row>
    <row r="28300" spans="7:7" ht="15" customHeight="1">
      <c r="G28300" s="488"/>
    </row>
    <row r="28301" spans="7:7" ht="15" customHeight="1">
      <c r="G28301" s="488"/>
    </row>
    <row r="28302" spans="7:7" ht="15" customHeight="1">
      <c r="G28302" s="488"/>
    </row>
    <row r="28303" spans="7:7" ht="15" customHeight="1">
      <c r="G28303" s="488"/>
    </row>
    <row r="28304" spans="7:7" ht="15" customHeight="1">
      <c r="G28304" s="488"/>
    </row>
    <row r="28305" spans="7:7" ht="15" customHeight="1">
      <c r="G28305" s="488"/>
    </row>
    <row r="28306" spans="7:7" ht="15" customHeight="1">
      <c r="G28306" s="488"/>
    </row>
    <row r="28307" spans="7:7" ht="15" customHeight="1">
      <c r="G28307" s="488"/>
    </row>
    <row r="28308" spans="7:7" ht="15" customHeight="1">
      <c r="G28308" s="488"/>
    </row>
    <row r="28309" spans="7:7" ht="15" customHeight="1">
      <c r="G28309" s="488"/>
    </row>
    <row r="28310" spans="7:7" ht="15" customHeight="1">
      <c r="G28310" s="488"/>
    </row>
    <row r="28311" spans="7:7" ht="15" customHeight="1">
      <c r="G28311" s="488"/>
    </row>
    <row r="28312" spans="7:7" ht="15" customHeight="1">
      <c r="G28312" s="488"/>
    </row>
    <row r="28313" spans="7:7" ht="15" customHeight="1">
      <c r="G28313" s="488"/>
    </row>
    <row r="28314" spans="7:7" ht="15" customHeight="1">
      <c r="G28314" s="488"/>
    </row>
    <row r="28315" spans="7:7" ht="15" customHeight="1">
      <c r="G28315" s="488"/>
    </row>
    <row r="28316" spans="7:7" ht="15" customHeight="1">
      <c r="G28316" s="488"/>
    </row>
    <row r="28317" spans="7:7" ht="15" customHeight="1">
      <c r="G28317" s="488"/>
    </row>
    <row r="28318" spans="7:7" ht="15" customHeight="1">
      <c r="G28318" s="488"/>
    </row>
    <row r="28319" spans="7:7" ht="15" customHeight="1">
      <c r="G28319" s="488"/>
    </row>
    <row r="28320" spans="7:7" ht="15" customHeight="1">
      <c r="G28320" s="488"/>
    </row>
    <row r="28321" spans="7:7" ht="15" customHeight="1">
      <c r="G28321" s="488"/>
    </row>
    <row r="28322" spans="7:7" ht="15" customHeight="1">
      <c r="G28322" s="488"/>
    </row>
    <row r="28323" spans="7:7" ht="15" customHeight="1">
      <c r="G28323" s="488"/>
    </row>
    <row r="28324" spans="7:7" ht="15" customHeight="1">
      <c r="G28324" s="488"/>
    </row>
    <row r="28325" spans="7:7" ht="15" customHeight="1">
      <c r="G28325" s="488"/>
    </row>
    <row r="28326" spans="7:7" ht="15" customHeight="1">
      <c r="G28326" s="488"/>
    </row>
    <row r="28327" spans="7:7" ht="15" customHeight="1">
      <c r="G28327" s="488"/>
    </row>
    <row r="28328" spans="7:7" ht="15" customHeight="1">
      <c r="G28328" s="488"/>
    </row>
    <row r="28329" spans="7:7" ht="15" customHeight="1">
      <c r="G28329" s="488"/>
    </row>
    <row r="28330" spans="7:7" ht="15" customHeight="1">
      <c r="G28330" s="488"/>
    </row>
    <row r="28331" spans="7:7" ht="15" customHeight="1">
      <c r="G28331" s="488"/>
    </row>
    <row r="28332" spans="7:7" ht="15" customHeight="1">
      <c r="G28332" s="488"/>
    </row>
    <row r="28333" spans="7:7" ht="15" customHeight="1">
      <c r="G28333" s="488"/>
    </row>
    <row r="28334" spans="7:7" ht="15" customHeight="1">
      <c r="G28334" s="488"/>
    </row>
    <row r="28335" spans="7:7" ht="15" customHeight="1">
      <c r="G28335" s="488"/>
    </row>
    <row r="28336" spans="7:7" ht="15" customHeight="1">
      <c r="G28336" s="488"/>
    </row>
    <row r="28337" spans="7:7" ht="15" customHeight="1">
      <c r="G28337" s="488"/>
    </row>
    <row r="28338" spans="7:7" ht="15" customHeight="1">
      <c r="G28338" s="488"/>
    </row>
    <row r="28339" spans="7:7" ht="15" customHeight="1">
      <c r="G28339" s="488"/>
    </row>
    <row r="28340" spans="7:7" ht="15" customHeight="1">
      <c r="G28340" s="488"/>
    </row>
    <row r="28341" spans="7:7" ht="15" customHeight="1">
      <c r="G28341" s="488"/>
    </row>
    <row r="28342" spans="7:7" ht="15" customHeight="1">
      <c r="G28342" s="488"/>
    </row>
    <row r="28343" spans="7:7" ht="15" customHeight="1">
      <c r="G28343" s="488"/>
    </row>
    <row r="28344" spans="7:7" ht="15" customHeight="1">
      <c r="G28344" s="488"/>
    </row>
    <row r="28345" spans="7:7" ht="15" customHeight="1">
      <c r="G28345" s="488"/>
    </row>
    <row r="28346" spans="7:7" ht="15" customHeight="1">
      <c r="G28346" s="488"/>
    </row>
    <row r="28347" spans="7:7" ht="15" customHeight="1">
      <c r="G28347" s="488"/>
    </row>
    <row r="28348" spans="7:7" ht="15" customHeight="1">
      <c r="G28348" s="488"/>
    </row>
    <row r="28349" spans="7:7" ht="15" customHeight="1">
      <c r="G28349" s="488"/>
    </row>
    <row r="28350" spans="7:7" ht="15" customHeight="1">
      <c r="G28350" s="488"/>
    </row>
    <row r="28351" spans="7:7" ht="15" customHeight="1">
      <c r="G28351" s="488"/>
    </row>
    <row r="28352" spans="7:7" ht="15" customHeight="1">
      <c r="G28352" s="488"/>
    </row>
    <row r="28353" spans="7:7" ht="15" customHeight="1">
      <c r="G28353" s="488"/>
    </row>
    <row r="28354" spans="7:7" ht="15" customHeight="1">
      <c r="G28354" s="488"/>
    </row>
    <row r="28355" spans="7:7" ht="15" customHeight="1">
      <c r="G28355" s="488"/>
    </row>
    <row r="28356" spans="7:7" ht="15" customHeight="1">
      <c r="G28356" s="488"/>
    </row>
    <row r="28357" spans="7:7" ht="15" customHeight="1">
      <c r="G28357" s="488"/>
    </row>
    <row r="28358" spans="7:7" ht="15" customHeight="1">
      <c r="G28358" s="488"/>
    </row>
    <row r="28359" spans="7:7" ht="15" customHeight="1">
      <c r="G28359" s="488"/>
    </row>
    <row r="28360" spans="7:7" ht="15" customHeight="1">
      <c r="G28360" s="488"/>
    </row>
    <row r="28361" spans="7:7" ht="15" customHeight="1">
      <c r="G28361" s="488"/>
    </row>
    <row r="28362" spans="7:7" ht="15" customHeight="1">
      <c r="G28362" s="488"/>
    </row>
    <row r="28363" spans="7:7" ht="15" customHeight="1">
      <c r="G28363" s="488"/>
    </row>
    <row r="28364" spans="7:7" ht="15" customHeight="1">
      <c r="G28364" s="488"/>
    </row>
    <row r="28365" spans="7:7" ht="15" customHeight="1">
      <c r="G28365" s="488"/>
    </row>
    <row r="28366" spans="7:7" ht="15" customHeight="1">
      <c r="G28366" s="488"/>
    </row>
    <row r="28367" spans="7:7" ht="15" customHeight="1">
      <c r="G28367" s="488"/>
    </row>
    <row r="28368" spans="7:7" ht="15" customHeight="1">
      <c r="G28368" s="488"/>
    </row>
    <row r="28369" spans="7:7" ht="15" customHeight="1">
      <c r="G28369" s="488"/>
    </row>
    <row r="28370" spans="7:7" ht="15" customHeight="1">
      <c r="G28370" s="488"/>
    </row>
    <row r="28371" spans="7:7" ht="15" customHeight="1">
      <c r="G28371" s="488"/>
    </row>
    <row r="28372" spans="7:7" ht="15" customHeight="1">
      <c r="G28372" s="488"/>
    </row>
    <row r="28373" spans="7:7" ht="15" customHeight="1">
      <c r="G28373" s="488"/>
    </row>
    <row r="28374" spans="7:7" ht="15" customHeight="1">
      <c r="G28374" s="488"/>
    </row>
    <row r="28375" spans="7:7" ht="15" customHeight="1">
      <c r="G28375" s="488"/>
    </row>
    <row r="28376" spans="7:7" ht="15" customHeight="1">
      <c r="G28376" s="488"/>
    </row>
    <row r="28377" spans="7:7" ht="15" customHeight="1">
      <c r="G28377" s="488"/>
    </row>
    <row r="28378" spans="7:7" ht="15" customHeight="1">
      <c r="G28378" s="488"/>
    </row>
    <row r="28379" spans="7:7" ht="15" customHeight="1">
      <c r="G28379" s="488"/>
    </row>
    <row r="28380" spans="7:7" ht="15" customHeight="1">
      <c r="G28380" s="488"/>
    </row>
    <row r="28381" spans="7:7" ht="15" customHeight="1">
      <c r="G28381" s="488"/>
    </row>
    <row r="28382" spans="7:7" ht="15" customHeight="1">
      <c r="G28382" s="488"/>
    </row>
    <row r="28383" spans="7:7" ht="15" customHeight="1">
      <c r="G28383" s="488"/>
    </row>
    <row r="28384" spans="7:7" ht="15" customHeight="1">
      <c r="G28384" s="488"/>
    </row>
    <row r="28385" spans="7:7" ht="15" customHeight="1">
      <c r="G28385" s="488"/>
    </row>
    <row r="28386" spans="7:7" ht="15" customHeight="1">
      <c r="G28386" s="488"/>
    </row>
    <row r="28387" spans="7:7" ht="15" customHeight="1">
      <c r="G28387" s="488"/>
    </row>
    <row r="28388" spans="7:7" ht="15" customHeight="1">
      <c r="G28388" s="488"/>
    </row>
    <row r="28389" spans="7:7" ht="15" customHeight="1">
      <c r="G28389" s="488"/>
    </row>
    <row r="28390" spans="7:7" ht="15" customHeight="1">
      <c r="G28390" s="488"/>
    </row>
    <row r="28391" spans="7:7" ht="15" customHeight="1">
      <c r="G28391" s="488"/>
    </row>
    <row r="28392" spans="7:7" ht="15" customHeight="1">
      <c r="G28392" s="488"/>
    </row>
    <row r="28393" spans="7:7" ht="15" customHeight="1">
      <c r="G28393" s="488"/>
    </row>
    <row r="28394" spans="7:7" ht="15" customHeight="1">
      <c r="G28394" s="488"/>
    </row>
    <row r="28395" spans="7:7" ht="15" customHeight="1">
      <c r="G28395" s="488"/>
    </row>
    <row r="28396" spans="7:7" ht="15" customHeight="1">
      <c r="G28396" s="488"/>
    </row>
    <row r="28397" spans="7:7" ht="15" customHeight="1">
      <c r="G28397" s="488"/>
    </row>
    <row r="28398" spans="7:7" ht="15" customHeight="1">
      <c r="G28398" s="488"/>
    </row>
    <row r="28399" spans="7:7" ht="15" customHeight="1">
      <c r="G28399" s="488"/>
    </row>
    <row r="28400" spans="7:7" ht="15" customHeight="1">
      <c r="G28400" s="488"/>
    </row>
    <row r="28401" spans="7:7" ht="15" customHeight="1">
      <c r="G28401" s="488"/>
    </row>
    <row r="28402" spans="7:7" ht="15" customHeight="1">
      <c r="G28402" s="488"/>
    </row>
    <row r="28403" spans="7:7" ht="15" customHeight="1">
      <c r="G28403" s="488"/>
    </row>
    <row r="28404" spans="7:7" ht="15" customHeight="1">
      <c r="G28404" s="488"/>
    </row>
    <row r="28405" spans="7:7" ht="15" customHeight="1">
      <c r="G28405" s="488"/>
    </row>
    <row r="28406" spans="7:7" ht="15" customHeight="1">
      <c r="G28406" s="488"/>
    </row>
    <row r="28407" spans="7:7" ht="15" customHeight="1">
      <c r="G28407" s="488"/>
    </row>
    <row r="28408" spans="7:7" ht="15" customHeight="1">
      <c r="G28408" s="488"/>
    </row>
    <row r="28409" spans="7:7" ht="15" customHeight="1">
      <c r="G28409" s="488"/>
    </row>
    <row r="28410" spans="7:7" ht="15" customHeight="1">
      <c r="G28410" s="488"/>
    </row>
    <row r="28411" spans="7:7" ht="15" customHeight="1">
      <c r="G28411" s="488"/>
    </row>
    <row r="28412" spans="7:7" ht="15" customHeight="1">
      <c r="G28412" s="488"/>
    </row>
    <row r="28413" spans="7:7" ht="15" customHeight="1">
      <c r="G28413" s="488"/>
    </row>
    <row r="28414" spans="7:7" ht="15" customHeight="1">
      <c r="G28414" s="488"/>
    </row>
    <row r="28415" spans="7:7" ht="15" customHeight="1">
      <c r="G28415" s="488"/>
    </row>
    <row r="28416" spans="7:7" ht="15" customHeight="1">
      <c r="G28416" s="488"/>
    </row>
    <row r="28417" spans="7:7" ht="15" customHeight="1">
      <c r="G28417" s="488"/>
    </row>
    <row r="28418" spans="7:7" ht="15" customHeight="1">
      <c r="G28418" s="488"/>
    </row>
    <row r="28419" spans="7:7" ht="15" customHeight="1">
      <c r="G28419" s="488"/>
    </row>
    <row r="28420" spans="7:7" ht="15" customHeight="1">
      <c r="G28420" s="488"/>
    </row>
    <row r="28421" spans="7:7" ht="15" customHeight="1">
      <c r="G28421" s="488"/>
    </row>
    <row r="28422" spans="7:7" ht="15" customHeight="1">
      <c r="G28422" s="488"/>
    </row>
    <row r="28423" spans="7:7" ht="15" customHeight="1">
      <c r="G28423" s="488"/>
    </row>
    <row r="28424" spans="7:7" ht="15" customHeight="1">
      <c r="G28424" s="488"/>
    </row>
    <row r="28425" spans="7:7" ht="15" customHeight="1">
      <c r="G28425" s="488"/>
    </row>
    <row r="28426" spans="7:7" ht="15" customHeight="1">
      <c r="G28426" s="488"/>
    </row>
    <row r="28427" spans="7:7" ht="15" customHeight="1">
      <c r="G28427" s="488"/>
    </row>
    <row r="28428" spans="7:7" ht="15" customHeight="1">
      <c r="G28428" s="488"/>
    </row>
    <row r="28429" spans="7:7" ht="15" customHeight="1">
      <c r="G28429" s="488"/>
    </row>
    <row r="28430" spans="7:7" ht="15" customHeight="1">
      <c r="G28430" s="488"/>
    </row>
    <row r="28431" spans="7:7" ht="15" customHeight="1">
      <c r="G28431" s="488"/>
    </row>
    <row r="28432" spans="7:7" ht="15" customHeight="1">
      <c r="G28432" s="488"/>
    </row>
    <row r="28433" spans="7:7" ht="15" customHeight="1">
      <c r="G28433" s="488"/>
    </row>
    <row r="28434" spans="7:7" ht="15" customHeight="1">
      <c r="G28434" s="488"/>
    </row>
    <row r="28435" spans="7:7" ht="15" customHeight="1">
      <c r="G28435" s="488"/>
    </row>
    <row r="28436" spans="7:7" ht="15" customHeight="1">
      <c r="G28436" s="488"/>
    </row>
    <row r="28437" spans="7:7" ht="15" customHeight="1">
      <c r="G28437" s="488"/>
    </row>
    <row r="28438" spans="7:7" ht="15" customHeight="1">
      <c r="G28438" s="488"/>
    </row>
    <row r="28439" spans="7:7" ht="15" customHeight="1">
      <c r="G28439" s="488"/>
    </row>
    <row r="28440" spans="7:7" ht="15" customHeight="1">
      <c r="G28440" s="488"/>
    </row>
    <row r="28441" spans="7:7" ht="15" customHeight="1">
      <c r="G28441" s="488"/>
    </row>
    <row r="28442" spans="7:7" ht="15" customHeight="1">
      <c r="G28442" s="488"/>
    </row>
    <row r="28443" spans="7:7" ht="15" customHeight="1">
      <c r="G28443" s="488"/>
    </row>
    <row r="28444" spans="7:7" ht="15" customHeight="1">
      <c r="G28444" s="488"/>
    </row>
    <row r="28445" spans="7:7" ht="15" customHeight="1">
      <c r="G28445" s="488"/>
    </row>
    <row r="28446" spans="7:7" ht="15" customHeight="1">
      <c r="G28446" s="488"/>
    </row>
    <row r="28447" spans="7:7" ht="15" customHeight="1">
      <c r="G28447" s="488"/>
    </row>
    <row r="28448" spans="7:7" ht="15" customHeight="1">
      <c r="G28448" s="488"/>
    </row>
    <row r="28449" spans="7:7" ht="15" customHeight="1">
      <c r="G28449" s="488"/>
    </row>
    <row r="28450" spans="7:7" ht="15" customHeight="1">
      <c r="G28450" s="488"/>
    </row>
    <row r="28451" spans="7:7" ht="15" customHeight="1">
      <c r="G28451" s="488"/>
    </row>
    <row r="28452" spans="7:7" ht="15" customHeight="1">
      <c r="G28452" s="488"/>
    </row>
    <row r="28453" spans="7:7" ht="15" customHeight="1">
      <c r="G28453" s="488"/>
    </row>
    <row r="28454" spans="7:7" ht="15" customHeight="1">
      <c r="G28454" s="488"/>
    </row>
    <row r="28455" spans="7:7" ht="15" customHeight="1">
      <c r="G28455" s="488"/>
    </row>
    <row r="28456" spans="7:7" ht="15" customHeight="1">
      <c r="G28456" s="488"/>
    </row>
    <row r="28457" spans="7:7" ht="15" customHeight="1">
      <c r="G28457" s="488"/>
    </row>
    <row r="28458" spans="7:7" ht="15" customHeight="1">
      <c r="G28458" s="488"/>
    </row>
    <row r="28459" spans="7:7" ht="15" customHeight="1">
      <c r="G28459" s="488"/>
    </row>
    <row r="28460" spans="7:7" ht="15" customHeight="1">
      <c r="G28460" s="488"/>
    </row>
    <row r="28461" spans="7:7" ht="15" customHeight="1">
      <c r="G28461" s="488"/>
    </row>
    <row r="28462" spans="7:7" ht="15" customHeight="1">
      <c r="G28462" s="488"/>
    </row>
    <row r="28463" spans="7:7" ht="15" customHeight="1">
      <c r="G28463" s="488"/>
    </row>
    <row r="28464" spans="7:7" ht="15" customHeight="1">
      <c r="G28464" s="488"/>
    </row>
    <row r="28465" spans="7:7" ht="15" customHeight="1">
      <c r="G28465" s="488"/>
    </row>
    <row r="28466" spans="7:7" ht="15" customHeight="1">
      <c r="G28466" s="488"/>
    </row>
    <row r="28467" spans="7:7" ht="15" customHeight="1">
      <c r="G28467" s="488"/>
    </row>
    <row r="28468" spans="7:7" ht="15" customHeight="1">
      <c r="G28468" s="488"/>
    </row>
    <row r="28469" spans="7:7" ht="15" customHeight="1">
      <c r="G28469" s="488"/>
    </row>
    <row r="28470" spans="7:7" ht="15" customHeight="1">
      <c r="G28470" s="488"/>
    </row>
    <row r="28471" spans="7:7" ht="15" customHeight="1">
      <c r="G28471" s="488"/>
    </row>
    <row r="28472" spans="7:7" ht="15" customHeight="1">
      <c r="G28472" s="488"/>
    </row>
    <row r="28473" spans="7:7" ht="15" customHeight="1">
      <c r="G28473" s="488"/>
    </row>
    <row r="28474" spans="7:7" ht="15" customHeight="1">
      <c r="G28474" s="488"/>
    </row>
    <row r="28475" spans="7:7" ht="15" customHeight="1">
      <c r="G28475" s="488"/>
    </row>
    <row r="28476" spans="7:7" ht="15" customHeight="1">
      <c r="G28476" s="488"/>
    </row>
    <row r="28477" spans="7:7" ht="15" customHeight="1">
      <c r="G28477" s="488"/>
    </row>
    <row r="28478" spans="7:7" ht="15" customHeight="1">
      <c r="G28478" s="488"/>
    </row>
    <row r="28479" spans="7:7" ht="15" customHeight="1">
      <c r="G28479" s="488"/>
    </row>
    <row r="28480" spans="7:7" ht="15" customHeight="1">
      <c r="G28480" s="488"/>
    </row>
    <row r="28481" spans="7:7" ht="15" customHeight="1">
      <c r="G28481" s="488"/>
    </row>
    <row r="28482" spans="7:7" ht="15" customHeight="1">
      <c r="G28482" s="488"/>
    </row>
    <row r="28483" spans="7:7" ht="15" customHeight="1">
      <c r="G28483" s="488"/>
    </row>
    <row r="28484" spans="7:7" ht="15" customHeight="1">
      <c r="G28484" s="488"/>
    </row>
    <row r="28485" spans="7:7" ht="15" customHeight="1">
      <c r="G28485" s="488"/>
    </row>
    <row r="28486" spans="7:7" ht="15" customHeight="1">
      <c r="G28486" s="488"/>
    </row>
    <row r="28487" spans="7:7" ht="15" customHeight="1">
      <c r="G28487" s="488"/>
    </row>
    <row r="28488" spans="7:7" ht="15" customHeight="1">
      <c r="G28488" s="488"/>
    </row>
    <row r="28489" spans="7:7" ht="15" customHeight="1">
      <c r="G28489" s="488"/>
    </row>
    <row r="28490" spans="7:7" ht="15" customHeight="1">
      <c r="G28490" s="488"/>
    </row>
    <row r="28491" spans="7:7" ht="15" customHeight="1">
      <c r="G28491" s="488"/>
    </row>
    <row r="28492" spans="7:7" ht="15" customHeight="1">
      <c r="G28492" s="488"/>
    </row>
    <row r="28493" spans="7:7" ht="15" customHeight="1">
      <c r="G28493" s="488"/>
    </row>
    <row r="28494" spans="7:7" ht="15" customHeight="1">
      <c r="G28494" s="488"/>
    </row>
    <row r="28495" spans="7:7" ht="15" customHeight="1">
      <c r="G28495" s="488"/>
    </row>
    <row r="28496" spans="7:7" ht="15" customHeight="1">
      <c r="G28496" s="488"/>
    </row>
    <row r="28497" spans="7:7" ht="15" customHeight="1">
      <c r="G28497" s="488"/>
    </row>
    <row r="28498" spans="7:7" ht="15" customHeight="1">
      <c r="G28498" s="488"/>
    </row>
    <row r="28499" spans="7:7" ht="15" customHeight="1">
      <c r="G28499" s="488"/>
    </row>
    <row r="28500" spans="7:7" ht="15" customHeight="1">
      <c r="G28500" s="488"/>
    </row>
    <row r="28501" spans="7:7" ht="15" customHeight="1">
      <c r="G28501" s="488"/>
    </row>
    <row r="28502" spans="7:7" ht="15" customHeight="1">
      <c r="G28502" s="488"/>
    </row>
    <row r="28503" spans="7:7" ht="15" customHeight="1">
      <c r="G28503" s="488"/>
    </row>
    <row r="28504" spans="7:7" ht="15" customHeight="1">
      <c r="G28504" s="488"/>
    </row>
    <row r="28505" spans="7:7" ht="15" customHeight="1">
      <c r="G28505" s="488"/>
    </row>
    <row r="28506" spans="7:7" ht="15" customHeight="1">
      <c r="G28506" s="488"/>
    </row>
    <row r="28507" spans="7:7" ht="15" customHeight="1">
      <c r="G28507" s="488"/>
    </row>
    <row r="28508" spans="7:7" ht="15" customHeight="1">
      <c r="G28508" s="488"/>
    </row>
    <row r="28509" spans="7:7" ht="15" customHeight="1">
      <c r="G28509" s="488"/>
    </row>
    <row r="28510" spans="7:7" ht="15" customHeight="1">
      <c r="G28510" s="488"/>
    </row>
    <row r="28511" spans="7:7" ht="15" customHeight="1">
      <c r="G28511" s="488"/>
    </row>
    <row r="28512" spans="7:7" ht="15" customHeight="1">
      <c r="G28512" s="488"/>
    </row>
    <row r="28513" spans="7:7" ht="15" customHeight="1">
      <c r="G28513" s="488"/>
    </row>
    <row r="28514" spans="7:7" ht="15" customHeight="1">
      <c r="G28514" s="488"/>
    </row>
    <row r="28515" spans="7:7" ht="15" customHeight="1">
      <c r="G28515" s="488"/>
    </row>
    <row r="28516" spans="7:7" ht="15" customHeight="1">
      <c r="G28516" s="488"/>
    </row>
    <row r="28517" spans="7:7" ht="15" customHeight="1">
      <c r="G28517" s="488"/>
    </row>
    <row r="28518" spans="7:7" ht="15" customHeight="1">
      <c r="G28518" s="488"/>
    </row>
    <row r="28519" spans="7:7" ht="15" customHeight="1">
      <c r="G28519" s="488"/>
    </row>
    <row r="28520" spans="7:7" ht="15" customHeight="1">
      <c r="G28520" s="488"/>
    </row>
    <row r="28521" spans="7:7" ht="15" customHeight="1">
      <c r="G28521" s="488"/>
    </row>
    <row r="28522" spans="7:7" ht="15" customHeight="1">
      <c r="G28522" s="488"/>
    </row>
    <row r="28523" spans="7:7" ht="15" customHeight="1">
      <c r="G28523" s="488"/>
    </row>
    <row r="28524" spans="7:7" ht="15" customHeight="1">
      <c r="G28524" s="488"/>
    </row>
    <row r="28525" spans="7:7" ht="15" customHeight="1">
      <c r="G28525" s="488"/>
    </row>
    <row r="28526" spans="7:7" ht="15" customHeight="1">
      <c r="G28526" s="488"/>
    </row>
    <row r="28527" spans="7:7" ht="15" customHeight="1">
      <c r="G28527" s="488"/>
    </row>
    <row r="28528" spans="7:7" ht="15" customHeight="1">
      <c r="G28528" s="488"/>
    </row>
    <row r="28529" spans="7:7" ht="15" customHeight="1">
      <c r="G28529" s="488"/>
    </row>
    <row r="28530" spans="7:7" ht="15" customHeight="1">
      <c r="G28530" s="488"/>
    </row>
    <row r="28531" spans="7:7" ht="15" customHeight="1">
      <c r="G28531" s="488"/>
    </row>
    <row r="28532" spans="7:7" ht="15" customHeight="1">
      <c r="G28532" s="488"/>
    </row>
    <row r="28533" spans="7:7" ht="15" customHeight="1">
      <c r="G28533" s="488"/>
    </row>
    <row r="28534" spans="7:7" ht="15" customHeight="1">
      <c r="G28534" s="488"/>
    </row>
    <row r="28535" spans="7:7" ht="15" customHeight="1">
      <c r="G28535" s="488"/>
    </row>
    <row r="28536" spans="7:7" ht="15" customHeight="1">
      <c r="G28536" s="488"/>
    </row>
    <row r="28537" spans="7:7" ht="15" customHeight="1">
      <c r="G28537" s="488"/>
    </row>
    <row r="28538" spans="7:7" ht="15" customHeight="1">
      <c r="G28538" s="488"/>
    </row>
    <row r="28539" spans="7:7" ht="15" customHeight="1">
      <c r="G28539" s="488"/>
    </row>
    <row r="28540" spans="7:7" ht="15" customHeight="1">
      <c r="G28540" s="488"/>
    </row>
    <row r="28541" spans="7:7" ht="15" customHeight="1">
      <c r="G28541" s="488"/>
    </row>
    <row r="28542" spans="7:7" ht="15" customHeight="1">
      <c r="G28542" s="488"/>
    </row>
    <row r="28543" spans="7:7" ht="15" customHeight="1">
      <c r="G28543" s="488"/>
    </row>
    <row r="28544" spans="7:7" ht="15" customHeight="1">
      <c r="G28544" s="488"/>
    </row>
    <row r="28545" spans="7:7" ht="15" customHeight="1">
      <c r="G28545" s="488"/>
    </row>
    <row r="28546" spans="7:7" ht="15" customHeight="1">
      <c r="G28546" s="488"/>
    </row>
    <row r="28547" spans="7:7" ht="15" customHeight="1">
      <c r="G28547" s="488"/>
    </row>
    <row r="28548" spans="7:7" ht="15" customHeight="1">
      <c r="G28548" s="488"/>
    </row>
    <row r="28549" spans="7:7" ht="15" customHeight="1">
      <c r="G28549" s="488"/>
    </row>
    <row r="28550" spans="7:7" ht="15" customHeight="1">
      <c r="G28550" s="488"/>
    </row>
    <row r="28551" spans="7:7" ht="15" customHeight="1">
      <c r="G28551" s="488"/>
    </row>
    <row r="28552" spans="7:7" ht="15" customHeight="1">
      <c r="G28552" s="488"/>
    </row>
    <row r="28553" spans="7:7" ht="15" customHeight="1">
      <c r="G28553" s="488"/>
    </row>
    <row r="28554" spans="7:7" ht="15" customHeight="1">
      <c r="G28554" s="488"/>
    </row>
    <row r="28555" spans="7:7" ht="15" customHeight="1">
      <c r="G28555" s="488"/>
    </row>
    <row r="28556" spans="7:7" ht="15" customHeight="1">
      <c r="G28556" s="488"/>
    </row>
    <row r="28557" spans="7:7" ht="15" customHeight="1">
      <c r="G28557" s="488"/>
    </row>
    <row r="28558" spans="7:7" ht="15" customHeight="1">
      <c r="G28558" s="488"/>
    </row>
    <row r="28559" spans="7:7" ht="15" customHeight="1">
      <c r="G28559" s="488"/>
    </row>
    <row r="28560" spans="7:7" ht="15" customHeight="1">
      <c r="G28560" s="488"/>
    </row>
    <row r="28561" spans="7:7" ht="15" customHeight="1">
      <c r="G28561" s="488"/>
    </row>
    <row r="28562" spans="7:7" ht="15" customHeight="1">
      <c r="G28562" s="488"/>
    </row>
    <row r="28563" spans="7:7" ht="15" customHeight="1">
      <c r="G28563" s="488"/>
    </row>
    <row r="28564" spans="7:7" ht="15" customHeight="1">
      <c r="G28564" s="488"/>
    </row>
    <row r="28565" spans="7:7" ht="15" customHeight="1">
      <c r="G28565" s="488"/>
    </row>
    <row r="28566" spans="7:7" ht="15" customHeight="1">
      <c r="G28566" s="488"/>
    </row>
    <row r="28567" spans="7:7" ht="15" customHeight="1">
      <c r="G28567" s="488"/>
    </row>
    <row r="28568" spans="7:7" ht="15" customHeight="1">
      <c r="G28568" s="488"/>
    </row>
    <row r="28569" spans="7:7" ht="15" customHeight="1">
      <c r="G28569" s="488"/>
    </row>
    <row r="28570" spans="7:7" ht="15" customHeight="1">
      <c r="G28570" s="488"/>
    </row>
    <row r="28571" spans="7:7" ht="15" customHeight="1">
      <c r="G28571" s="488"/>
    </row>
    <row r="28572" spans="7:7" ht="15" customHeight="1">
      <c r="G28572" s="488"/>
    </row>
    <row r="28573" spans="7:7" ht="15" customHeight="1">
      <c r="G28573" s="488"/>
    </row>
    <row r="28574" spans="7:7" ht="15" customHeight="1">
      <c r="G28574" s="488"/>
    </row>
    <row r="28575" spans="7:7" ht="15" customHeight="1">
      <c r="G28575" s="488"/>
    </row>
    <row r="28576" spans="7:7" ht="15" customHeight="1">
      <c r="G28576" s="488"/>
    </row>
    <row r="28577" spans="7:7" ht="15" customHeight="1">
      <c r="G28577" s="488"/>
    </row>
    <row r="28578" spans="7:7" ht="15" customHeight="1">
      <c r="G28578" s="488"/>
    </row>
    <row r="28579" spans="7:7" ht="15" customHeight="1">
      <c r="G28579" s="488"/>
    </row>
    <row r="28580" spans="7:7" ht="15" customHeight="1">
      <c r="G28580" s="488"/>
    </row>
    <row r="28581" spans="7:7" ht="15" customHeight="1">
      <c r="G28581" s="488"/>
    </row>
    <row r="28582" spans="7:7" ht="15" customHeight="1">
      <c r="G28582" s="488"/>
    </row>
    <row r="28583" spans="7:7" ht="15" customHeight="1">
      <c r="G28583" s="488"/>
    </row>
    <row r="28584" spans="7:7" ht="15" customHeight="1">
      <c r="G28584" s="488"/>
    </row>
    <row r="28585" spans="7:7" ht="15" customHeight="1">
      <c r="G28585" s="488"/>
    </row>
    <row r="28586" spans="7:7" ht="15" customHeight="1">
      <c r="G28586" s="488"/>
    </row>
    <row r="28587" spans="7:7" ht="15" customHeight="1">
      <c r="G28587" s="488"/>
    </row>
    <row r="28588" spans="7:7" ht="15" customHeight="1">
      <c r="G28588" s="488"/>
    </row>
    <row r="28589" spans="7:7" ht="15" customHeight="1">
      <c r="G28589" s="488"/>
    </row>
    <row r="28590" spans="7:7" ht="15" customHeight="1">
      <c r="G28590" s="488"/>
    </row>
    <row r="28591" spans="7:7" ht="15" customHeight="1">
      <c r="G28591" s="488"/>
    </row>
    <row r="28592" spans="7:7" ht="15" customHeight="1">
      <c r="G28592" s="488"/>
    </row>
    <row r="28593" spans="7:7" ht="15" customHeight="1">
      <c r="G28593" s="488"/>
    </row>
    <row r="28594" spans="7:7" ht="15" customHeight="1">
      <c r="G28594" s="488"/>
    </row>
    <row r="28595" spans="7:7" ht="15" customHeight="1">
      <c r="G28595" s="488"/>
    </row>
    <row r="28596" spans="7:7" ht="15" customHeight="1">
      <c r="G28596" s="488"/>
    </row>
    <row r="28597" spans="7:7" ht="15" customHeight="1">
      <c r="G28597" s="488"/>
    </row>
    <row r="28598" spans="7:7" ht="15" customHeight="1">
      <c r="G28598" s="488"/>
    </row>
    <row r="28599" spans="7:7" ht="15" customHeight="1">
      <c r="G28599" s="488"/>
    </row>
    <row r="28600" spans="7:7" ht="15" customHeight="1">
      <c r="G28600" s="488"/>
    </row>
    <row r="28601" spans="7:7" ht="15" customHeight="1">
      <c r="G28601" s="488"/>
    </row>
    <row r="28602" spans="7:7" ht="15" customHeight="1">
      <c r="G28602" s="488"/>
    </row>
    <row r="28603" spans="7:7" ht="15" customHeight="1">
      <c r="G28603" s="488"/>
    </row>
    <row r="28604" spans="7:7" ht="15" customHeight="1">
      <c r="G28604" s="488"/>
    </row>
    <row r="28605" spans="7:7" ht="15" customHeight="1">
      <c r="G28605" s="488"/>
    </row>
    <row r="28606" spans="7:7" ht="15" customHeight="1">
      <c r="G28606" s="488"/>
    </row>
    <row r="28607" spans="7:7" ht="15" customHeight="1">
      <c r="G28607" s="488"/>
    </row>
    <row r="28608" spans="7:7" ht="15" customHeight="1">
      <c r="G28608" s="488"/>
    </row>
    <row r="28609" spans="7:7" ht="15" customHeight="1">
      <c r="G28609" s="488"/>
    </row>
    <row r="28610" spans="7:7" ht="15" customHeight="1">
      <c r="G28610" s="488"/>
    </row>
    <row r="28611" spans="7:7" ht="15" customHeight="1">
      <c r="G28611" s="488"/>
    </row>
    <row r="28612" spans="7:7" ht="15" customHeight="1">
      <c r="G28612" s="488"/>
    </row>
    <row r="28613" spans="7:7" ht="15" customHeight="1">
      <c r="G28613" s="488"/>
    </row>
    <row r="28614" spans="7:7" ht="15" customHeight="1">
      <c r="G28614" s="488"/>
    </row>
    <row r="28615" spans="7:7" ht="15" customHeight="1">
      <c r="G28615" s="488"/>
    </row>
    <row r="28616" spans="7:7" ht="15" customHeight="1">
      <c r="G28616" s="488"/>
    </row>
    <row r="28617" spans="7:7" ht="15" customHeight="1">
      <c r="G28617" s="488"/>
    </row>
    <row r="28618" spans="7:7" ht="15" customHeight="1">
      <c r="G28618" s="488"/>
    </row>
    <row r="28619" spans="7:7" ht="15" customHeight="1">
      <c r="G28619" s="488"/>
    </row>
    <row r="28620" spans="7:7" ht="15" customHeight="1">
      <c r="G28620" s="488"/>
    </row>
    <row r="28621" spans="7:7" ht="15" customHeight="1">
      <c r="G28621" s="488"/>
    </row>
    <row r="28622" spans="7:7" ht="15" customHeight="1">
      <c r="G28622" s="488"/>
    </row>
    <row r="28623" spans="7:7" ht="15" customHeight="1">
      <c r="G28623" s="488"/>
    </row>
    <row r="28624" spans="7:7" ht="15" customHeight="1">
      <c r="G28624" s="488"/>
    </row>
    <row r="28625" spans="7:7" ht="15" customHeight="1">
      <c r="G28625" s="488"/>
    </row>
    <row r="28626" spans="7:7" ht="15" customHeight="1">
      <c r="G28626" s="488"/>
    </row>
    <row r="28627" spans="7:7" ht="15" customHeight="1">
      <c r="G28627" s="488"/>
    </row>
    <row r="28628" spans="7:7" ht="15" customHeight="1">
      <c r="G28628" s="488"/>
    </row>
    <row r="28629" spans="7:7" ht="15" customHeight="1">
      <c r="G28629" s="488"/>
    </row>
    <row r="28630" spans="7:7" ht="15" customHeight="1">
      <c r="G28630" s="488"/>
    </row>
    <row r="28631" spans="7:7" ht="15" customHeight="1">
      <c r="G28631" s="488"/>
    </row>
    <row r="28632" spans="7:7" ht="15" customHeight="1">
      <c r="G28632" s="488"/>
    </row>
    <row r="28633" spans="7:7" ht="15" customHeight="1">
      <c r="G28633" s="488"/>
    </row>
    <row r="28634" spans="7:7" ht="15" customHeight="1">
      <c r="G28634" s="488"/>
    </row>
    <row r="28635" spans="7:7" ht="15" customHeight="1">
      <c r="G28635" s="488"/>
    </row>
    <row r="28636" spans="7:7" ht="15" customHeight="1">
      <c r="G28636" s="488"/>
    </row>
    <row r="28637" spans="7:7" ht="15" customHeight="1">
      <c r="G28637" s="488"/>
    </row>
    <row r="28638" spans="7:7" ht="15" customHeight="1">
      <c r="G28638" s="488"/>
    </row>
    <row r="28639" spans="7:7" ht="15" customHeight="1">
      <c r="G28639" s="488"/>
    </row>
    <row r="28640" spans="7:7" ht="15" customHeight="1">
      <c r="G28640" s="488"/>
    </row>
    <row r="28641" spans="7:7" ht="15" customHeight="1">
      <c r="G28641" s="488"/>
    </row>
    <row r="28642" spans="7:7" ht="15" customHeight="1">
      <c r="G28642" s="488"/>
    </row>
    <row r="28643" spans="7:7" ht="15" customHeight="1">
      <c r="G28643" s="488"/>
    </row>
    <row r="28644" spans="7:7" ht="15" customHeight="1">
      <c r="G28644" s="488"/>
    </row>
    <row r="28645" spans="7:7" ht="15" customHeight="1">
      <c r="G28645" s="488"/>
    </row>
    <row r="28646" spans="7:7" ht="15" customHeight="1">
      <c r="G28646" s="488"/>
    </row>
    <row r="28647" spans="7:7" ht="15" customHeight="1">
      <c r="G28647" s="488"/>
    </row>
    <row r="28648" spans="7:7" ht="15" customHeight="1">
      <c r="G28648" s="488"/>
    </row>
    <row r="28649" spans="7:7" ht="15" customHeight="1">
      <c r="G28649" s="488"/>
    </row>
    <row r="28650" spans="7:7" ht="15" customHeight="1">
      <c r="G28650" s="488"/>
    </row>
    <row r="28651" spans="7:7" ht="15" customHeight="1">
      <c r="G28651" s="488"/>
    </row>
    <row r="28652" spans="7:7" ht="15" customHeight="1">
      <c r="G28652" s="488"/>
    </row>
    <row r="28653" spans="7:7" ht="15" customHeight="1">
      <c r="G28653" s="488"/>
    </row>
    <row r="28654" spans="7:7" ht="15" customHeight="1">
      <c r="G28654" s="488"/>
    </row>
    <row r="28655" spans="7:7" ht="15" customHeight="1">
      <c r="G28655" s="488"/>
    </row>
    <row r="28656" spans="7:7" ht="15" customHeight="1">
      <c r="G28656" s="488"/>
    </row>
    <row r="28657" spans="7:7" ht="15" customHeight="1">
      <c r="G28657" s="488"/>
    </row>
    <row r="28658" spans="7:7" ht="15" customHeight="1">
      <c r="G28658" s="488"/>
    </row>
    <row r="28659" spans="7:7" ht="15" customHeight="1">
      <c r="G28659" s="488"/>
    </row>
    <row r="28660" spans="7:7" ht="15" customHeight="1">
      <c r="G28660" s="488"/>
    </row>
    <row r="28661" spans="7:7" ht="15" customHeight="1">
      <c r="G28661" s="488"/>
    </row>
    <row r="28662" spans="7:7" ht="15" customHeight="1">
      <c r="G28662" s="488"/>
    </row>
    <row r="28663" spans="7:7" ht="15" customHeight="1">
      <c r="G28663" s="488"/>
    </row>
    <row r="28664" spans="7:7" ht="15" customHeight="1">
      <c r="G28664" s="488"/>
    </row>
    <row r="28665" spans="7:7" ht="15" customHeight="1">
      <c r="G28665" s="488"/>
    </row>
    <row r="28666" spans="7:7" ht="15" customHeight="1">
      <c r="G28666" s="488"/>
    </row>
    <row r="28667" spans="7:7" ht="15" customHeight="1">
      <c r="G28667" s="488"/>
    </row>
    <row r="28668" spans="7:7" ht="15" customHeight="1">
      <c r="G28668" s="488"/>
    </row>
    <row r="28669" spans="7:7" ht="15" customHeight="1">
      <c r="G28669" s="488"/>
    </row>
    <row r="28670" spans="7:7" ht="15" customHeight="1">
      <c r="G28670" s="488"/>
    </row>
    <row r="28671" spans="7:7" ht="15" customHeight="1">
      <c r="G28671" s="488"/>
    </row>
    <row r="28672" spans="7:7" ht="15" customHeight="1">
      <c r="G28672" s="488"/>
    </row>
    <row r="28673" spans="7:7" ht="15" customHeight="1">
      <c r="G28673" s="488"/>
    </row>
    <row r="28674" spans="7:7" ht="15" customHeight="1">
      <c r="G28674" s="488"/>
    </row>
    <row r="28675" spans="7:7" ht="15" customHeight="1">
      <c r="G28675" s="488"/>
    </row>
    <row r="28676" spans="7:7" ht="15" customHeight="1">
      <c r="G28676" s="488"/>
    </row>
    <row r="28677" spans="7:7" ht="15" customHeight="1">
      <c r="G28677" s="488"/>
    </row>
    <row r="28678" spans="7:7" ht="15" customHeight="1">
      <c r="G28678" s="488"/>
    </row>
    <row r="28679" spans="7:7" ht="15" customHeight="1">
      <c r="G28679" s="488"/>
    </row>
    <row r="28680" spans="7:7" ht="15" customHeight="1">
      <c r="G28680" s="488"/>
    </row>
    <row r="28681" spans="7:7" ht="15" customHeight="1">
      <c r="G28681" s="488"/>
    </row>
    <row r="28682" spans="7:7" ht="15" customHeight="1">
      <c r="G28682" s="488"/>
    </row>
    <row r="28683" spans="7:7" ht="15" customHeight="1">
      <c r="G28683" s="488"/>
    </row>
    <row r="28684" spans="7:7" ht="15" customHeight="1">
      <c r="G28684" s="488"/>
    </row>
    <row r="28685" spans="7:7" ht="15" customHeight="1">
      <c r="G28685" s="488"/>
    </row>
    <row r="28686" spans="7:7" ht="15" customHeight="1">
      <c r="G28686" s="488"/>
    </row>
    <row r="28687" spans="7:7" ht="15" customHeight="1">
      <c r="G28687" s="488"/>
    </row>
    <row r="28688" spans="7:7" ht="15" customHeight="1">
      <c r="G28688" s="488"/>
    </row>
    <row r="28689" spans="7:7" ht="15" customHeight="1">
      <c r="G28689" s="488"/>
    </row>
    <row r="28690" spans="7:7" ht="15" customHeight="1">
      <c r="G28690" s="488"/>
    </row>
    <row r="28691" spans="7:7" ht="15" customHeight="1">
      <c r="G28691" s="488"/>
    </row>
    <row r="28692" spans="7:7" ht="15" customHeight="1">
      <c r="G28692" s="488"/>
    </row>
    <row r="28693" spans="7:7" ht="15" customHeight="1">
      <c r="G28693" s="488"/>
    </row>
    <row r="28694" spans="7:7" ht="15" customHeight="1">
      <c r="G28694" s="488"/>
    </row>
    <row r="28695" spans="7:7" ht="15" customHeight="1">
      <c r="G28695" s="488"/>
    </row>
    <row r="28696" spans="7:7" ht="15" customHeight="1">
      <c r="G28696" s="488"/>
    </row>
    <row r="28697" spans="7:7" ht="15" customHeight="1">
      <c r="G28697" s="488"/>
    </row>
    <row r="28698" spans="7:7" ht="15" customHeight="1">
      <c r="G28698" s="488"/>
    </row>
    <row r="28699" spans="7:7" ht="15" customHeight="1">
      <c r="G28699" s="488"/>
    </row>
    <row r="28700" spans="7:7" ht="15" customHeight="1">
      <c r="G28700" s="488"/>
    </row>
    <row r="28701" spans="7:7" ht="15" customHeight="1">
      <c r="G28701" s="488"/>
    </row>
    <row r="28702" spans="7:7" ht="15" customHeight="1">
      <c r="G28702" s="488"/>
    </row>
    <row r="28703" spans="7:7" ht="15" customHeight="1">
      <c r="G28703" s="488"/>
    </row>
    <row r="28704" spans="7:7" ht="15" customHeight="1">
      <c r="G28704" s="488"/>
    </row>
    <row r="28705" spans="7:7" ht="15" customHeight="1">
      <c r="G28705" s="488"/>
    </row>
    <row r="28706" spans="7:7" ht="15" customHeight="1">
      <c r="G28706" s="488"/>
    </row>
    <row r="28707" spans="7:7" ht="15" customHeight="1">
      <c r="G28707" s="488"/>
    </row>
    <row r="28708" spans="7:7" ht="15" customHeight="1">
      <c r="G28708" s="488"/>
    </row>
    <row r="28709" spans="7:7" ht="15" customHeight="1">
      <c r="G28709" s="488"/>
    </row>
    <row r="28710" spans="7:7" ht="15" customHeight="1">
      <c r="G28710" s="488"/>
    </row>
    <row r="28711" spans="7:7" ht="15" customHeight="1">
      <c r="G28711" s="488"/>
    </row>
    <row r="28712" spans="7:7" ht="15" customHeight="1">
      <c r="G28712" s="488"/>
    </row>
    <row r="28713" spans="7:7" ht="15" customHeight="1">
      <c r="G28713" s="488"/>
    </row>
    <row r="28714" spans="7:7" ht="15" customHeight="1">
      <c r="G28714" s="488"/>
    </row>
    <row r="28715" spans="7:7" ht="15" customHeight="1">
      <c r="G28715" s="488"/>
    </row>
    <row r="28716" spans="7:7" ht="15" customHeight="1">
      <c r="G28716" s="488"/>
    </row>
    <row r="28717" spans="7:7" ht="15" customHeight="1">
      <c r="G28717" s="488"/>
    </row>
    <row r="28718" spans="7:7" ht="15" customHeight="1">
      <c r="G28718" s="488"/>
    </row>
    <row r="28719" spans="7:7" ht="15" customHeight="1">
      <c r="G28719" s="488"/>
    </row>
    <row r="28720" spans="7:7" ht="15" customHeight="1">
      <c r="G28720" s="488"/>
    </row>
    <row r="28721" spans="7:7" ht="15" customHeight="1">
      <c r="G28721" s="488"/>
    </row>
    <row r="28722" spans="7:7" ht="15" customHeight="1">
      <c r="G28722" s="488"/>
    </row>
    <row r="28723" spans="7:7" ht="15" customHeight="1">
      <c r="G28723" s="488"/>
    </row>
    <row r="28724" spans="7:7" ht="15" customHeight="1">
      <c r="G28724" s="488"/>
    </row>
    <row r="28725" spans="7:7" ht="15" customHeight="1">
      <c r="G28725" s="488"/>
    </row>
    <row r="28726" spans="7:7" ht="15" customHeight="1">
      <c r="G28726" s="488"/>
    </row>
    <row r="28727" spans="7:7" ht="15" customHeight="1">
      <c r="G28727" s="488"/>
    </row>
    <row r="28728" spans="7:7" ht="15" customHeight="1">
      <c r="G28728" s="488"/>
    </row>
    <row r="28729" spans="7:7" ht="15" customHeight="1">
      <c r="G28729" s="488"/>
    </row>
    <row r="28730" spans="7:7" ht="15" customHeight="1">
      <c r="G28730" s="488"/>
    </row>
    <row r="28731" spans="7:7" ht="15" customHeight="1">
      <c r="G28731" s="488"/>
    </row>
    <row r="28732" spans="7:7" ht="15" customHeight="1">
      <c r="G28732" s="488"/>
    </row>
    <row r="28733" spans="7:7" ht="15" customHeight="1">
      <c r="G28733" s="488"/>
    </row>
    <row r="28734" spans="7:7" ht="15" customHeight="1">
      <c r="G28734" s="488"/>
    </row>
    <row r="28735" spans="7:7" ht="15" customHeight="1">
      <c r="G28735" s="488"/>
    </row>
    <row r="28736" spans="7:7" ht="15" customHeight="1">
      <c r="G28736" s="488"/>
    </row>
    <row r="28737" spans="7:7" ht="15" customHeight="1">
      <c r="G28737" s="488"/>
    </row>
    <row r="28738" spans="7:7" ht="15" customHeight="1">
      <c r="G28738" s="488"/>
    </row>
    <row r="28739" spans="7:7" ht="15" customHeight="1">
      <c r="G28739" s="488"/>
    </row>
    <row r="28740" spans="7:7" ht="15" customHeight="1">
      <c r="G28740" s="488"/>
    </row>
    <row r="28741" spans="7:7" ht="15" customHeight="1">
      <c r="G28741" s="488"/>
    </row>
    <row r="28742" spans="7:7" ht="15" customHeight="1">
      <c r="G28742" s="488"/>
    </row>
    <row r="28743" spans="7:7" ht="15" customHeight="1">
      <c r="G28743" s="488"/>
    </row>
    <row r="28744" spans="7:7" ht="15" customHeight="1">
      <c r="G28744" s="488"/>
    </row>
    <row r="28745" spans="7:7" ht="15" customHeight="1">
      <c r="G28745" s="488"/>
    </row>
    <row r="28746" spans="7:7" ht="15" customHeight="1">
      <c r="G28746" s="488"/>
    </row>
    <row r="28747" spans="7:7" ht="15" customHeight="1">
      <c r="G28747" s="488"/>
    </row>
    <row r="28748" spans="7:7" ht="15" customHeight="1">
      <c r="G28748" s="488"/>
    </row>
    <row r="28749" spans="7:7" ht="15" customHeight="1">
      <c r="G28749" s="488"/>
    </row>
    <row r="28750" spans="7:7" ht="15" customHeight="1">
      <c r="G28750" s="488"/>
    </row>
    <row r="28751" spans="7:7" ht="15" customHeight="1">
      <c r="G28751" s="488"/>
    </row>
    <row r="28752" spans="7:7" ht="15" customHeight="1">
      <c r="G28752" s="488"/>
    </row>
    <row r="28753" spans="7:7" ht="15" customHeight="1">
      <c r="G28753" s="488"/>
    </row>
    <row r="28754" spans="7:7" ht="15" customHeight="1">
      <c r="G28754" s="488"/>
    </row>
    <row r="28755" spans="7:7" ht="15" customHeight="1">
      <c r="G28755" s="488"/>
    </row>
    <row r="28756" spans="7:7" ht="15" customHeight="1">
      <c r="G28756" s="488"/>
    </row>
    <row r="28757" spans="7:7" ht="15" customHeight="1">
      <c r="G28757" s="488"/>
    </row>
    <row r="28758" spans="7:7" ht="15" customHeight="1">
      <c r="G28758" s="488"/>
    </row>
    <row r="28759" spans="7:7" ht="15" customHeight="1">
      <c r="G28759" s="488"/>
    </row>
    <row r="28760" spans="7:7" ht="15" customHeight="1">
      <c r="G28760" s="488"/>
    </row>
    <row r="28761" spans="7:7" ht="15" customHeight="1">
      <c r="G28761" s="488"/>
    </row>
    <row r="28762" spans="7:7" ht="15" customHeight="1">
      <c r="G28762" s="488"/>
    </row>
    <row r="28763" spans="7:7" ht="15" customHeight="1">
      <c r="G28763" s="488"/>
    </row>
    <row r="28764" spans="7:7" ht="15" customHeight="1">
      <c r="G28764" s="488"/>
    </row>
    <row r="28765" spans="7:7" ht="15" customHeight="1">
      <c r="G28765" s="488"/>
    </row>
    <row r="28766" spans="7:7" ht="15" customHeight="1">
      <c r="G28766" s="488"/>
    </row>
    <row r="28767" spans="7:7" ht="15" customHeight="1">
      <c r="G28767" s="488"/>
    </row>
    <row r="28768" spans="7:7" ht="15" customHeight="1">
      <c r="G28768" s="488"/>
    </row>
    <row r="28769" spans="7:7" ht="15" customHeight="1">
      <c r="G28769" s="488"/>
    </row>
    <row r="28770" spans="7:7" ht="15" customHeight="1">
      <c r="G28770" s="488"/>
    </row>
    <row r="28771" spans="7:7" ht="15" customHeight="1">
      <c r="G28771" s="488"/>
    </row>
    <row r="28772" spans="7:7" ht="15" customHeight="1">
      <c r="G28772" s="488"/>
    </row>
    <row r="28773" spans="7:7" ht="15" customHeight="1">
      <c r="G28773" s="488"/>
    </row>
    <row r="28774" spans="7:7" ht="15" customHeight="1">
      <c r="G28774" s="488"/>
    </row>
    <row r="28775" spans="7:7" ht="15" customHeight="1">
      <c r="G28775" s="488"/>
    </row>
    <row r="28776" spans="7:7" ht="15" customHeight="1">
      <c r="G28776" s="488"/>
    </row>
    <row r="28777" spans="7:7" ht="15" customHeight="1">
      <c r="G28777" s="488"/>
    </row>
    <row r="28778" spans="7:7" ht="15" customHeight="1">
      <c r="G28778" s="488"/>
    </row>
    <row r="28779" spans="7:7" ht="15" customHeight="1">
      <c r="G28779" s="488"/>
    </row>
    <row r="28780" spans="7:7" ht="15" customHeight="1">
      <c r="G28780" s="488"/>
    </row>
    <row r="28781" spans="7:7" ht="15" customHeight="1">
      <c r="G28781" s="488"/>
    </row>
    <row r="28782" spans="7:7" ht="15" customHeight="1">
      <c r="G28782" s="488"/>
    </row>
    <row r="28783" spans="7:7" ht="15" customHeight="1">
      <c r="G28783" s="488"/>
    </row>
    <row r="28784" spans="7:7" ht="15" customHeight="1">
      <c r="G28784" s="488"/>
    </row>
    <row r="28785" spans="7:7" ht="15" customHeight="1">
      <c r="G28785" s="488"/>
    </row>
    <row r="28786" spans="7:7" ht="15" customHeight="1">
      <c r="G28786" s="488"/>
    </row>
    <row r="28787" spans="7:7" ht="15" customHeight="1">
      <c r="G28787" s="488"/>
    </row>
    <row r="28788" spans="7:7" ht="15" customHeight="1">
      <c r="G28788" s="488"/>
    </row>
    <row r="28789" spans="7:7" ht="15" customHeight="1">
      <c r="G28789" s="488"/>
    </row>
    <row r="28790" spans="7:7" ht="15" customHeight="1">
      <c r="G28790" s="488"/>
    </row>
    <row r="28791" spans="7:7" ht="15" customHeight="1">
      <c r="G28791" s="488"/>
    </row>
    <row r="28792" spans="7:7" ht="15" customHeight="1">
      <c r="G28792" s="488"/>
    </row>
    <row r="28793" spans="7:7" ht="15" customHeight="1">
      <c r="G28793" s="488"/>
    </row>
    <row r="28794" spans="7:7" ht="15" customHeight="1">
      <c r="G28794" s="488"/>
    </row>
    <row r="28795" spans="7:7" ht="15" customHeight="1">
      <c r="G28795" s="488"/>
    </row>
    <row r="28796" spans="7:7" ht="15" customHeight="1">
      <c r="G28796" s="488"/>
    </row>
    <row r="28797" spans="7:7" ht="15" customHeight="1">
      <c r="G28797" s="488"/>
    </row>
    <row r="28798" spans="7:7" ht="15" customHeight="1">
      <c r="G28798" s="488"/>
    </row>
    <row r="28799" spans="7:7" ht="15" customHeight="1">
      <c r="G28799" s="488"/>
    </row>
    <row r="28800" spans="7:7" ht="15" customHeight="1">
      <c r="G28800" s="488"/>
    </row>
    <row r="28801" spans="7:7" ht="15" customHeight="1">
      <c r="G28801" s="488"/>
    </row>
    <row r="28802" spans="7:7" ht="15" customHeight="1">
      <c r="G28802" s="488"/>
    </row>
    <row r="28803" spans="7:7" ht="15" customHeight="1">
      <c r="G28803" s="488"/>
    </row>
    <row r="28804" spans="7:7" ht="15" customHeight="1">
      <c r="G28804" s="488"/>
    </row>
    <row r="28805" spans="7:7" ht="15" customHeight="1">
      <c r="G28805" s="488"/>
    </row>
    <row r="28806" spans="7:7" ht="15" customHeight="1">
      <c r="G28806" s="488"/>
    </row>
    <row r="28807" spans="7:7" ht="15" customHeight="1">
      <c r="G28807" s="488"/>
    </row>
    <row r="28808" spans="7:7" ht="15" customHeight="1">
      <c r="G28808" s="488"/>
    </row>
    <row r="28809" spans="7:7" ht="15" customHeight="1">
      <c r="G28809" s="488"/>
    </row>
    <row r="28810" spans="7:7" ht="15" customHeight="1">
      <c r="G28810" s="488"/>
    </row>
    <row r="28811" spans="7:7" ht="15" customHeight="1">
      <c r="G28811" s="488"/>
    </row>
    <row r="28812" spans="7:7" ht="15" customHeight="1">
      <c r="G28812" s="488"/>
    </row>
    <row r="28813" spans="7:7" ht="15" customHeight="1">
      <c r="G28813" s="488"/>
    </row>
    <row r="28814" spans="7:7" ht="15" customHeight="1">
      <c r="G28814" s="488"/>
    </row>
    <row r="28815" spans="7:7" ht="15" customHeight="1">
      <c r="G28815" s="488"/>
    </row>
    <row r="28816" spans="7:7" ht="15" customHeight="1">
      <c r="G28816" s="488"/>
    </row>
    <row r="28817" spans="7:7" ht="15" customHeight="1">
      <c r="G28817" s="488"/>
    </row>
    <row r="28818" spans="7:7" ht="15" customHeight="1">
      <c r="G28818" s="488"/>
    </row>
    <row r="28819" spans="7:7" ht="15" customHeight="1">
      <c r="G28819" s="488"/>
    </row>
    <row r="28820" spans="7:7" ht="15" customHeight="1">
      <c r="G28820" s="488"/>
    </row>
    <row r="28821" spans="7:7" ht="15" customHeight="1">
      <c r="G28821" s="488"/>
    </row>
    <row r="28822" spans="7:7" ht="15" customHeight="1">
      <c r="G28822" s="488"/>
    </row>
    <row r="28823" spans="7:7" ht="15" customHeight="1">
      <c r="G28823" s="488"/>
    </row>
    <row r="28824" spans="7:7" ht="15" customHeight="1">
      <c r="G28824" s="488"/>
    </row>
    <row r="28825" spans="7:7" ht="15" customHeight="1">
      <c r="G28825" s="488"/>
    </row>
    <row r="28826" spans="7:7" ht="15" customHeight="1">
      <c r="G28826" s="488"/>
    </row>
    <row r="28827" spans="7:7" ht="15" customHeight="1">
      <c r="G28827" s="488"/>
    </row>
    <row r="28828" spans="7:7" ht="15" customHeight="1">
      <c r="G28828" s="488"/>
    </row>
    <row r="28829" spans="7:7" ht="15" customHeight="1">
      <c r="G28829" s="488"/>
    </row>
    <row r="28830" spans="7:7" ht="15" customHeight="1">
      <c r="G28830" s="488"/>
    </row>
    <row r="28831" spans="7:7" ht="15" customHeight="1">
      <c r="G28831" s="488"/>
    </row>
    <row r="28832" spans="7:7" ht="15" customHeight="1">
      <c r="G28832" s="488"/>
    </row>
    <row r="28833" spans="7:7" ht="15" customHeight="1">
      <c r="G28833" s="488"/>
    </row>
    <row r="28834" spans="7:7" ht="15" customHeight="1">
      <c r="G28834" s="488"/>
    </row>
    <row r="28835" spans="7:7" ht="15" customHeight="1">
      <c r="G28835" s="488"/>
    </row>
    <row r="28836" spans="7:7" ht="15" customHeight="1">
      <c r="G28836" s="488"/>
    </row>
    <row r="28837" spans="7:7" ht="15" customHeight="1">
      <c r="G28837" s="488"/>
    </row>
    <row r="28838" spans="7:7" ht="15" customHeight="1">
      <c r="G28838" s="488"/>
    </row>
    <row r="28839" spans="7:7" ht="15" customHeight="1">
      <c r="G28839" s="488"/>
    </row>
    <row r="28840" spans="7:7" ht="15" customHeight="1">
      <c r="G28840" s="488"/>
    </row>
    <row r="28841" spans="7:7" ht="15" customHeight="1">
      <c r="G28841" s="488"/>
    </row>
    <row r="28842" spans="7:7" ht="15" customHeight="1">
      <c r="G28842" s="488"/>
    </row>
    <row r="28843" spans="7:7" ht="15" customHeight="1">
      <c r="G28843" s="488"/>
    </row>
    <row r="28844" spans="7:7" ht="15" customHeight="1">
      <c r="G28844" s="488"/>
    </row>
    <row r="28845" spans="7:7" ht="15" customHeight="1">
      <c r="G28845" s="488"/>
    </row>
    <row r="28846" spans="7:7" ht="15" customHeight="1">
      <c r="G28846" s="488"/>
    </row>
    <row r="28847" spans="7:7" ht="15" customHeight="1">
      <c r="G28847" s="488"/>
    </row>
    <row r="28848" spans="7:7" ht="15" customHeight="1">
      <c r="G28848" s="488"/>
    </row>
    <row r="28849" spans="7:7" ht="15" customHeight="1">
      <c r="G28849" s="488"/>
    </row>
    <row r="28850" spans="7:7" ht="15" customHeight="1">
      <c r="G28850" s="488"/>
    </row>
    <row r="28851" spans="7:7" ht="15" customHeight="1">
      <c r="G28851" s="488"/>
    </row>
    <row r="28852" spans="7:7" ht="15" customHeight="1">
      <c r="G28852" s="488"/>
    </row>
    <row r="28853" spans="7:7" ht="15" customHeight="1">
      <c r="G28853" s="488"/>
    </row>
    <row r="28854" spans="7:7" ht="15" customHeight="1">
      <c r="G28854" s="488"/>
    </row>
    <row r="28855" spans="7:7" ht="15" customHeight="1">
      <c r="G28855" s="488"/>
    </row>
    <row r="28856" spans="7:7" ht="15" customHeight="1">
      <c r="G28856" s="488"/>
    </row>
    <row r="28857" spans="7:7" ht="15" customHeight="1">
      <c r="G28857" s="488"/>
    </row>
    <row r="28858" spans="7:7" ht="15" customHeight="1">
      <c r="G28858" s="488"/>
    </row>
    <row r="28859" spans="7:7" ht="15" customHeight="1">
      <c r="G28859" s="488"/>
    </row>
    <row r="28860" spans="7:7" ht="15" customHeight="1">
      <c r="G28860" s="488"/>
    </row>
    <row r="28861" spans="7:7" ht="15" customHeight="1">
      <c r="G28861" s="488"/>
    </row>
    <row r="28862" spans="7:7" ht="15" customHeight="1">
      <c r="G28862" s="488"/>
    </row>
    <row r="28863" spans="7:7" ht="15" customHeight="1">
      <c r="G28863" s="488"/>
    </row>
    <row r="28864" spans="7:7" ht="15" customHeight="1">
      <c r="G28864" s="488"/>
    </row>
    <row r="28865" spans="7:7" ht="15" customHeight="1">
      <c r="G28865" s="488"/>
    </row>
    <row r="28866" spans="7:7" ht="15" customHeight="1">
      <c r="G28866" s="488"/>
    </row>
    <row r="28867" spans="7:7" ht="15" customHeight="1">
      <c r="G28867" s="488"/>
    </row>
    <row r="28868" spans="7:7" ht="15" customHeight="1">
      <c r="G28868" s="488"/>
    </row>
    <row r="28869" spans="7:7" ht="15" customHeight="1">
      <c r="G28869" s="488"/>
    </row>
    <row r="28870" spans="7:7" ht="15" customHeight="1">
      <c r="G28870" s="488"/>
    </row>
    <row r="28871" spans="7:7" ht="15" customHeight="1">
      <c r="G28871" s="488"/>
    </row>
    <row r="28872" spans="7:7" ht="15" customHeight="1">
      <c r="G28872" s="488"/>
    </row>
    <row r="28873" spans="7:7" ht="15" customHeight="1">
      <c r="G28873" s="488"/>
    </row>
    <row r="28874" spans="7:7" ht="15" customHeight="1">
      <c r="G28874" s="488"/>
    </row>
    <row r="28875" spans="7:7" ht="15" customHeight="1">
      <c r="G28875" s="488"/>
    </row>
    <row r="28876" spans="7:7" ht="15" customHeight="1">
      <c r="G28876" s="488"/>
    </row>
    <row r="28877" spans="7:7" ht="15" customHeight="1">
      <c r="G28877" s="488"/>
    </row>
    <row r="28878" spans="7:7" ht="15" customHeight="1">
      <c r="G28878" s="488"/>
    </row>
    <row r="28879" spans="7:7" ht="15" customHeight="1">
      <c r="G28879" s="488"/>
    </row>
    <row r="28880" spans="7:7" ht="15" customHeight="1">
      <c r="G28880" s="488"/>
    </row>
    <row r="28881" spans="7:7" ht="15" customHeight="1">
      <c r="G28881" s="488"/>
    </row>
    <row r="28882" spans="7:7" ht="15" customHeight="1">
      <c r="G28882" s="488"/>
    </row>
    <row r="28883" spans="7:7" ht="15" customHeight="1">
      <c r="G28883" s="488"/>
    </row>
    <row r="28884" spans="7:7" ht="15" customHeight="1">
      <c r="G28884" s="488"/>
    </row>
    <row r="28885" spans="7:7" ht="15" customHeight="1">
      <c r="G28885" s="488"/>
    </row>
    <row r="28886" spans="7:7" ht="15" customHeight="1">
      <c r="G28886" s="488"/>
    </row>
    <row r="28887" spans="7:7" ht="15" customHeight="1">
      <c r="G28887" s="488"/>
    </row>
    <row r="28888" spans="7:7" ht="15" customHeight="1">
      <c r="G28888" s="488"/>
    </row>
    <row r="28889" spans="7:7" ht="15" customHeight="1">
      <c r="G28889" s="488"/>
    </row>
    <row r="28890" spans="7:7" ht="15" customHeight="1">
      <c r="G28890" s="488"/>
    </row>
    <row r="28891" spans="7:7" ht="15" customHeight="1">
      <c r="G28891" s="488"/>
    </row>
    <row r="28892" spans="7:7" ht="15" customHeight="1">
      <c r="G28892" s="488"/>
    </row>
    <row r="28893" spans="7:7" ht="15" customHeight="1">
      <c r="G28893" s="488"/>
    </row>
    <row r="28894" spans="7:7" ht="15" customHeight="1">
      <c r="G28894" s="488"/>
    </row>
    <row r="28895" spans="7:7" ht="15" customHeight="1">
      <c r="G28895" s="488"/>
    </row>
    <row r="28896" spans="7:7" ht="15" customHeight="1">
      <c r="G28896" s="488"/>
    </row>
    <row r="28897" spans="7:7" ht="15" customHeight="1">
      <c r="G28897" s="488"/>
    </row>
    <row r="28898" spans="7:7" ht="15" customHeight="1">
      <c r="G28898" s="488"/>
    </row>
    <row r="28899" spans="7:7" ht="15" customHeight="1">
      <c r="G28899" s="488"/>
    </row>
    <row r="28900" spans="7:7" ht="15" customHeight="1">
      <c r="G28900" s="488"/>
    </row>
    <row r="28901" spans="7:7" ht="15" customHeight="1">
      <c r="G28901" s="488"/>
    </row>
    <row r="28902" spans="7:7" ht="15" customHeight="1">
      <c r="G28902" s="488"/>
    </row>
    <row r="28903" spans="7:7" ht="15" customHeight="1">
      <c r="G28903" s="488"/>
    </row>
    <row r="28904" spans="7:7" ht="15" customHeight="1">
      <c r="G28904" s="488"/>
    </row>
    <row r="28905" spans="7:7" ht="15" customHeight="1">
      <c r="G28905" s="488"/>
    </row>
    <row r="28906" spans="7:7" ht="15" customHeight="1">
      <c r="G28906" s="488"/>
    </row>
    <row r="28907" spans="7:7" ht="15" customHeight="1">
      <c r="G28907" s="488"/>
    </row>
    <row r="28908" spans="7:7" ht="15" customHeight="1">
      <c r="G28908" s="488"/>
    </row>
    <row r="28909" spans="7:7" ht="15" customHeight="1">
      <c r="G28909" s="488"/>
    </row>
    <row r="28910" spans="7:7" ht="15" customHeight="1">
      <c r="G28910" s="488"/>
    </row>
    <row r="28911" spans="7:7" ht="15" customHeight="1">
      <c r="G28911" s="488"/>
    </row>
    <row r="28912" spans="7:7" ht="15" customHeight="1">
      <c r="G28912" s="488"/>
    </row>
    <row r="28913" spans="7:7" ht="15" customHeight="1">
      <c r="G28913" s="488"/>
    </row>
    <row r="28914" spans="7:7" ht="15" customHeight="1">
      <c r="G28914" s="488"/>
    </row>
    <row r="28915" spans="7:7" ht="15" customHeight="1">
      <c r="G28915" s="488"/>
    </row>
    <row r="28916" spans="7:7" ht="15" customHeight="1">
      <c r="G28916" s="488"/>
    </row>
    <row r="28917" spans="7:7" ht="15" customHeight="1">
      <c r="G28917" s="488"/>
    </row>
    <row r="28918" spans="7:7" ht="15" customHeight="1">
      <c r="G28918" s="488"/>
    </row>
    <row r="28919" spans="7:7" ht="15" customHeight="1">
      <c r="G28919" s="488"/>
    </row>
    <row r="28920" spans="7:7" ht="15" customHeight="1">
      <c r="G28920" s="488"/>
    </row>
    <row r="28921" spans="7:7" ht="15" customHeight="1">
      <c r="G28921" s="488"/>
    </row>
    <row r="28922" spans="7:7" ht="15" customHeight="1">
      <c r="G28922" s="488"/>
    </row>
    <row r="28923" spans="7:7" ht="15" customHeight="1">
      <c r="G28923" s="488"/>
    </row>
    <row r="28924" spans="7:7" ht="15" customHeight="1">
      <c r="G28924" s="488"/>
    </row>
    <row r="28925" spans="7:7" ht="15" customHeight="1">
      <c r="G28925" s="488"/>
    </row>
    <row r="28926" spans="7:7" ht="15" customHeight="1">
      <c r="G28926" s="488"/>
    </row>
    <row r="28927" spans="7:7" ht="15" customHeight="1">
      <c r="G28927" s="488"/>
    </row>
    <row r="28928" spans="7:7" ht="15" customHeight="1">
      <c r="G28928" s="488"/>
    </row>
    <row r="28929" spans="7:7" ht="15" customHeight="1">
      <c r="G28929" s="488"/>
    </row>
    <row r="28930" spans="7:7" ht="15" customHeight="1">
      <c r="G28930" s="488"/>
    </row>
    <row r="28931" spans="7:7" ht="15" customHeight="1">
      <c r="G28931" s="488"/>
    </row>
    <row r="28932" spans="7:7" ht="15" customHeight="1">
      <c r="G28932" s="488"/>
    </row>
    <row r="28933" spans="7:7" ht="15" customHeight="1">
      <c r="G28933" s="488"/>
    </row>
    <row r="28934" spans="7:7" ht="15" customHeight="1">
      <c r="G28934" s="488"/>
    </row>
    <row r="28935" spans="7:7" ht="15" customHeight="1">
      <c r="G28935" s="488"/>
    </row>
    <row r="28936" spans="7:7" ht="15" customHeight="1">
      <c r="G28936" s="488"/>
    </row>
    <row r="28937" spans="7:7" ht="15" customHeight="1">
      <c r="G28937" s="488"/>
    </row>
    <row r="28938" spans="7:7" ht="15" customHeight="1">
      <c r="G28938" s="488"/>
    </row>
    <row r="28939" spans="7:7" ht="15" customHeight="1">
      <c r="G28939" s="488"/>
    </row>
    <row r="28940" spans="7:7" ht="15" customHeight="1">
      <c r="G28940" s="488"/>
    </row>
    <row r="28941" spans="7:7" ht="15" customHeight="1">
      <c r="G28941" s="488"/>
    </row>
    <row r="28942" spans="7:7" ht="15" customHeight="1">
      <c r="G28942" s="488"/>
    </row>
    <row r="28943" spans="7:7" ht="15" customHeight="1">
      <c r="G28943" s="488"/>
    </row>
    <row r="28944" spans="7:7" ht="15" customHeight="1">
      <c r="G28944" s="488"/>
    </row>
    <row r="28945" spans="7:7" ht="15" customHeight="1">
      <c r="G28945" s="488"/>
    </row>
    <row r="28946" spans="7:7" ht="15" customHeight="1">
      <c r="G28946" s="488"/>
    </row>
    <row r="28947" spans="7:7" ht="15" customHeight="1">
      <c r="G28947" s="488"/>
    </row>
    <row r="28948" spans="7:7" ht="15" customHeight="1">
      <c r="G28948" s="488"/>
    </row>
    <row r="28949" spans="7:7" ht="15" customHeight="1">
      <c r="G28949" s="488"/>
    </row>
    <row r="28950" spans="7:7" ht="15" customHeight="1">
      <c r="G28950" s="488"/>
    </row>
    <row r="28951" spans="7:7" ht="15" customHeight="1">
      <c r="G28951" s="488"/>
    </row>
    <row r="28952" spans="7:7" ht="15" customHeight="1">
      <c r="G28952" s="488"/>
    </row>
    <row r="28953" spans="7:7" ht="15" customHeight="1">
      <c r="G28953" s="488"/>
    </row>
    <row r="28954" spans="7:7" ht="15" customHeight="1">
      <c r="G28954" s="488"/>
    </row>
    <row r="28955" spans="7:7" ht="15" customHeight="1">
      <c r="G28955" s="488"/>
    </row>
    <row r="28956" spans="7:7" ht="15" customHeight="1">
      <c r="G28956" s="488"/>
    </row>
    <row r="28957" spans="7:7" ht="15" customHeight="1">
      <c r="G28957" s="488"/>
    </row>
    <row r="28958" spans="7:7" ht="15" customHeight="1">
      <c r="G28958" s="488"/>
    </row>
    <row r="28959" spans="7:7" ht="15" customHeight="1">
      <c r="G28959" s="488"/>
    </row>
    <row r="28960" spans="7:7" ht="15" customHeight="1">
      <c r="G28960" s="488"/>
    </row>
    <row r="28961" spans="7:7" ht="15" customHeight="1">
      <c r="G28961" s="488"/>
    </row>
    <row r="28962" spans="7:7" ht="15" customHeight="1">
      <c r="G28962" s="488"/>
    </row>
    <row r="28963" spans="7:7" ht="15" customHeight="1">
      <c r="G28963" s="488"/>
    </row>
    <row r="28964" spans="7:7" ht="15" customHeight="1">
      <c r="G28964" s="488"/>
    </row>
    <row r="28965" spans="7:7" ht="15" customHeight="1">
      <c r="G28965" s="488"/>
    </row>
    <row r="28966" spans="7:7" ht="15" customHeight="1">
      <c r="G28966" s="488"/>
    </row>
    <row r="28967" spans="7:7" ht="15" customHeight="1">
      <c r="G28967" s="488"/>
    </row>
    <row r="28968" spans="7:7" ht="15" customHeight="1">
      <c r="G28968" s="488"/>
    </row>
    <row r="28969" spans="7:7" ht="15" customHeight="1">
      <c r="G28969" s="488"/>
    </row>
    <row r="28970" spans="7:7" ht="15" customHeight="1">
      <c r="G28970" s="488"/>
    </row>
    <row r="28971" spans="7:7" ht="15" customHeight="1">
      <c r="G28971" s="488"/>
    </row>
    <row r="28972" spans="7:7" ht="15" customHeight="1">
      <c r="G28972" s="488"/>
    </row>
    <row r="28973" spans="7:7" ht="15" customHeight="1">
      <c r="G28973" s="488"/>
    </row>
    <row r="28974" spans="7:7" ht="15" customHeight="1">
      <c r="G28974" s="488"/>
    </row>
    <row r="28975" spans="7:7" ht="15" customHeight="1">
      <c r="G28975" s="488"/>
    </row>
    <row r="28976" spans="7:7" ht="15" customHeight="1">
      <c r="G28976" s="488"/>
    </row>
    <row r="28977" spans="7:7" ht="15" customHeight="1">
      <c r="G28977" s="488"/>
    </row>
    <row r="28978" spans="7:7" ht="15" customHeight="1">
      <c r="G28978" s="488"/>
    </row>
    <row r="28979" spans="7:7" ht="15" customHeight="1">
      <c r="G28979" s="488"/>
    </row>
    <row r="28980" spans="7:7" ht="15" customHeight="1">
      <c r="G28980" s="488"/>
    </row>
    <row r="28981" spans="7:7" ht="15" customHeight="1">
      <c r="G28981" s="488"/>
    </row>
    <row r="28982" spans="7:7" ht="15" customHeight="1">
      <c r="G28982" s="488"/>
    </row>
    <row r="28983" spans="7:7" ht="15" customHeight="1">
      <c r="G28983" s="488"/>
    </row>
    <row r="28984" spans="7:7" ht="15" customHeight="1">
      <c r="G28984" s="488"/>
    </row>
    <row r="28985" spans="7:7" ht="15" customHeight="1">
      <c r="G28985" s="488"/>
    </row>
    <row r="28986" spans="7:7" ht="15" customHeight="1">
      <c r="G28986" s="488"/>
    </row>
    <row r="28987" spans="7:7" ht="15" customHeight="1">
      <c r="G28987" s="488"/>
    </row>
    <row r="28988" spans="7:7" ht="15" customHeight="1">
      <c r="G28988" s="488"/>
    </row>
    <row r="28989" spans="7:7" ht="15" customHeight="1">
      <c r="G28989" s="488"/>
    </row>
    <row r="28990" spans="7:7" ht="15" customHeight="1">
      <c r="G28990" s="488"/>
    </row>
    <row r="28991" spans="7:7" ht="15" customHeight="1">
      <c r="G28991" s="488"/>
    </row>
    <row r="28992" spans="7:7" ht="15" customHeight="1">
      <c r="G28992" s="488"/>
    </row>
    <row r="28993" spans="7:7" ht="15" customHeight="1">
      <c r="G28993" s="488"/>
    </row>
    <row r="28994" spans="7:7" ht="15" customHeight="1">
      <c r="G28994" s="488"/>
    </row>
    <row r="28995" spans="7:7" ht="15" customHeight="1">
      <c r="G28995" s="488"/>
    </row>
    <row r="28996" spans="7:7" ht="15" customHeight="1">
      <c r="G28996" s="488"/>
    </row>
    <row r="28997" spans="7:7" ht="15" customHeight="1">
      <c r="G28997" s="488"/>
    </row>
    <row r="28998" spans="7:7" ht="15" customHeight="1">
      <c r="G28998" s="488"/>
    </row>
    <row r="28999" spans="7:7" ht="15" customHeight="1">
      <c r="G28999" s="488"/>
    </row>
    <row r="29000" spans="7:7" ht="15" customHeight="1">
      <c r="G29000" s="488"/>
    </row>
    <row r="29001" spans="7:7" ht="15" customHeight="1">
      <c r="G29001" s="488"/>
    </row>
    <row r="29002" spans="7:7" ht="15" customHeight="1">
      <c r="G29002" s="488"/>
    </row>
    <row r="29003" spans="7:7" ht="15" customHeight="1">
      <c r="G29003" s="488"/>
    </row>
    <row r="29004" spans="7:7" ht="15" customHeight="1">
      <c r="G29004" s="488"/>
    </row>
    <row r="29005" spans="7:7" ht="15" customHeight="1">
      <c r="G29005" s="488"/>
    </row>
    <row r="29006" spans="7:7" ht="15" customHeight="1">
      <c r="G29006" s="488"/>
    </row>
    <row r="29007" spans="7:7" ht="15" customHeight="1">
      <c r="G29007" s="488"/>
    </row>
    <row r="29008" spans="7:7" ht="15" customHeight="1">
      <c r="G29008" s="488"/>
    </row>
    <row r="29009" spans="7:7" ht="15" customHeight="1">
      <c r="G29009" s="488"/>
    </row>
    <row r="29010" spans="7:7" ht="15" customHeight="1">
      <c r="G29010" s="488"/>
    </row>
    <row r="29011" spans="7:7" ht="15" customHeight="1">
      <c r="G29011" s="488"/>
    </row>
    <row r="29012" spans="7:7" ht="15" customHeight="1">
      <c r="G29012" s="488"/>
    </row>
    <row r="29013" spans="7:7" ht="15" customHeight="1">
      <c r="G29013" s="488"/>
    </row>
    <row r="29014" spans="7:7" ht="15" customHeight="1">
      <c r="G29014" s="488"/>
    </row>
    <row r="29015" spans="7:7" ht="15" customHeight="1">
      <c r="G29015" s="488"/>
    </row>
    <row r="29016" spans="7:7" ht="15" customHeight="1">
      <c r="G29016" s="488"/>
    </row>
    <row r="29017" spans="7:7" ht="15" customHeight="1">
      <c r="G29017" s="488"/>
    </row>
    <row r="29018" spans="7:7" ht="15" customHeight="1">
      <c r="G29018" s="488"/>
    </row>
    <row r="29019" spans="7:7" ht="15" customHeight="1">
      <c r="G29019" s="488"/>
    </row>
    <row r="29020" spans="7:7" ht="15" customHeight="1">
      <c r="G29020" s="488"/>
    </row>
    <row r="29021" spans="7:7" ht="15" customHeight="1">
      <c r="G29021" s="488"/>
    </row>
    <row r="29022" spans="7:7" ht="15" customHeight="1">
      <c r="G29022" s="488"/>
    </row>
    <row r="29023" spans="7:7" ht="15" customHeight="1">
      <c r="G29023" s="488"/>
    </row>
    <row r="29024" spans="7:7" ht="15" customHeight="1">
      <c r="G29024" s="488"/>
    </row>
    <row r="29025" spans="7:7" ht="15" customHeight="1">
      <c r="G29025" s="488"/>
    </row>
    <row r="29026" spans="7:7" ht="15" customHeight="1">
      <c r="G29026" s="488"/>
    </row>
    <row r="29027" spans="7:7" ht="15" customHeight="1">
      <c r="G29027" s="488"/>
    </row>
    <row r="29028" spans="7:7" ht="15" customHeight="1">
      <c r="G29028" s="488"/>
    </row>
    <row r="29029" spans="7:7" ht="15" customHeight="1">
      <c r="G29029" s="488"/>
    </row>
    <row r="29030" spans="7:7" ht="15" customHeight="1">
      <c r="G29030" s="488"/>
    </row>
    <row r="29031" spans="7:7" ht="15" customHeight="1">
      <c r="G29031" s="488"/>
    </row>
    <row r="29032" spans="7:7" ht="15" customHeight="1">
      <c r="G29032" s="488"/>
    </row>
    <row r="29033" spans="7:7" ht="15" customHeight="1">
      <c r="G29033" s="488"/>
    </row>
    <row r="29034" spans="7:7" ht="15" customHeight="1">
      <c r="G29034" s="488"/>
    </row>
    <row r="29035" spans="7:7" ht="15" customHeight="1">
      <c r="G29035" s="488"/>
    </row>
    <row r="29036" spans="7:7" ht="15" customHeight="1">
      <c r="G29036" s="488"/>
    </row>
    <row r="29037" spans="7:7" ht="15" customHeight="1">
      <c r="G29037" s="488"/>
    </row>
    <row r="29038" spans="7:7" ht="15" customHeight="1">
      <c r="G29038" s="488"/>
    </row>
    <row r="29039" spans="7:7" ht="15" customHeight="1">
      <c r="G29039" s="488"/>
    </row>
    <row r="29040" spans="7:7" ht="15" customHeight="1">
      <c r="G29040" s="488"/>
    </row>
    <row r="29041" spans="7:7" ht="15" customHeight="1">
      <c r="G29041" s="488"/>
    </row>
    <row r="29042" spans="7:7" ht="15" customHeight="1">
      <c r="G29042" s="488"/>
    </row>
    <row r="29043" spans="7:7" ht="15" customHeight="1">
      <c r="G29043" s="488"/>
    </row>
    <row r="29044" spans="7:7" ht="15" customHeight="1">
      <c r="G29044" s="488"/>
    </row>
    <row r="29045" spans="7:7" ht="15" customHeight="1">
      <c r="G29045" s="488"/>
    </row>
    <row r="29046" spans="7:7" ht="15" customHeight="1">
      <c r="G29046" s="488"/>
    </row>
    <row r="29047" spans="7:7" ht="15" customHeight="1">
      <c r="G29047" s="488"/>
    </row>
    <row r="29048" spans="7:7" ht="15" customHeight="1">
      <c r="G29048" s="488"/>
    </row>
    <row r="29049" spans="7:7" ht="15" customHeight="1">
      <c r="G29049" s="488"/>
    </row>
    <row r="29050" spans="7:7" ht="15" customHeight="1">
      <c r="G29050" s="488"/>
    </row>
    <row r="29051" spans="7:7" ht="15" customHeight="1">
      <c r="G29051" s="488"/>
    </row>
    <row r="29052" spans="7:7" ht="15" customHeight="1">
      <c r="G29052" s="488"/>
    </row>
    <row r="29053" spans="7:7" ht="15" customHeight="1">
      <c r="G29053" s="488"/>
    </row>
    <row r="29054" spans="7:7" ht="15" customHeight="1">
      <c r="G29054" s="488"/>
    </row>
    <row r="29055" spans="7:7" ht="15" customHeight="1">
      <c r="G29055" s="488"/>
    </row>
    <row r="29056" spans="7:7" ht="15" customHeight="1">
      <c r="G29056" s="488"/>
    </row>
    <row r="29057" spans="7:7" ht="15" customHeight="1">
      <c r="G29057" s="488"/>
    </row>
    <row r="29058" spans="7:7" ht="15" customHeight="1">
      <c r="G29058" s="488"/>
    </row>
    <row r="29059" spans="7:7" ht="15" customHeight="1">
      <c r="G29059" s="488"/>
    </row>
    <row r="29060" spans="7:7" ht="15" customHeight="1">
      <c r="G29060" s="488"/>
    </row>
    <row r="29061" spans="7:7" ht="15" customHeight="1">
      <c r="G29061" s="488"/>
    </row>
    <row r="29062" spans="7:7" ht="15" customHeight="1">
      <c r="G29062" s="488"/>
    </row>
    <row r="29063" spans="7:7" ht="15" customHeight="1">
      <c r="G29063" s="488"/>
    </row>
    <row r="29064" spans="7:7" ht="15" customHeight="1">
      <c r="G29064" s="488"/>
    </row>
    <row r="29065" spans="7:7" ht="15" customHeight="1">
      <c r="G29065" s="488"/>
    </row>
    <row r="29066" spans="7:7" ht="15" customHeight="1">
      <c r="G29066" s="488"/>
    </row>
    <row r="29067" spans="7:7" ht="15" customHeight="1">
      <c r="G29067" s="488"/>
    </row>
    <row r="29068" spans="7:7" ht="15" customHeight="1">
      <c r="G29068" s="488"/>
    </row>
    <row r="29069" spans="7:7" ht="15" customHeight="1">
      <c r="G29069" s="488"/>
    </row>
    <row r="29070" spans="7:7" ht="15" customHeight="1">
      <c r="G29070" s="488"/>
    </row>
    <row r="29071" spans="7:7" ht="15" customHeight="1">
      <c r="G29071" s="488"/>
    </row>
    <row r="29072" spans="7:7" ht="15" customHeight="1">
      <c r="G29072" s="488"/>
    </row>
    <row r="29073" spans="7:7" ht="15" customHeight="1">
      <c r="G29073" s="488"/>
    </row>
    <row r="29074" spans="7:7" ht="15" customHeight="1">
      <c r="G29074" s="488"/>
    </row>
    <row r="29075" spans="7:7" ht="15" customHeight="1">
      <c r="G29075" s="488"/>
    </row>
    <row r="29076" spans="7:7" ht="15" customHeight="1">
      <c r="G29076" s="488"/>
    </row>
    <row r="29077" spans="7:7" ht="15" customHeight="1">
      <c r="G29077" s="488"/>
    </row>
    <row r="29078" spans="7:7" ht="15" customHeight="1">
      <c r="G29078" s="488"/>
    </row>
    <row r="29079" spans="7:7" ht="15" customHeight="1">
      <c r="G29079" s="488"/>
    </row>
    <row r="29080" spans="7:7" ht="15" customHeight="1">
      <c r="G29080" s="488"/>
    </row>
    <row r="29081" spans="7:7" ht="15" customHeight="1">
      <c r="G29081" s="488"/>
    </row>
    <row r="29082" spans="7:7" ht="15" customHeight="1">
      <c r="G29082" s="488"/>
    </row>
    <row r="29083" spans="7:7" ht="15" customHeight="1">
      <c r="G29083" s="488"/>
    </row>
    <row r="29084" spans="7:7" ht="15" customHeight="1">
      <c r="G29084" s="488"/>
    </row>
    <row r="29085" spans="7:7" ht="15" customHeight="1">
      <c r="G29085" s="488"/>
    </row>
    <row r="29086" spans="7:7" ht="15" customHeight="1">
      <c r="G29086" s="488"/>
    </row>
    <row r="29087" spans="7:7" ht="15" customHeight="1">
      <c r="G29087" s="488"/>
    </row>
    <row r="29088" spans="7:7" ht="15" customHeight="1">
      <c r="G29088" s="488"/>
    </row>
    <row r="29089" spans="7:7" ht="15" customHeight="1">
      <c r="G29089" s="488"/>
    </row>
    <row r="29090" spans="7:7" ht="15" customHeight="1">
      <c r="G29090" s="488"/>
    </row>
    <row r="29091" spans="7:7" ht="15" customHeight="1">
      <c r="G29091" s="488"/>
    </row>
    <row r="29092" spans="7:7" ht="15" customHeight="1">
      <c r="G29092" s="488"/>
    </row>
    <row r="29093" spans="7:7" ht="15" customHeight="1">
      <c r="G29093" s="488"/>
    </row>
    <row r="29094" spans="7:7" ht="15" customHeight="1">
      <c r="G29094" s="488"/>
    </row>
    <row r="29095" spans="7:7" ht="15" customHeight="1">
      <c r="G29095" s="488"/>
    </row>
    <row r="29096" spans="7:7" ht="15" customHeight="1">
      <c r="G29096" s="488"/>
    </row>
    <row r="29097" spans="7:7" ht="15" customHeight="1">
      <c r="G29097" s="488"/>
    </row>
    <row r="29098" spans="7:7" ht="15" customHeight="1">
      <c r="G29098" s="488"/>
    </row>
    <row r="29099" spans="7:7" ht="15" customHeight="1">
      <c r="G29099" s="488"/>
    </row>
    <row r="29100" spans="7:7" ht="15" customHeight="1">
      <c r="G29100" s="488"/>
    </row>
    <row r="29101" spans="7:7" ht="15" customHeight="1">
      <c r="G29101" s="488"/>
    </row>
    <row r="29102" spans="7:7" ht="15" customHeight="1">
      <c r="G29102" s="488"/>
    </row>
    <row r="29103" spans="7:7" ht="15" customHeight="1">
      <c r="G29103" s="488"/>
    </row>
    <row r="29104" spans="7:7" ht="15" customHeight="1">
      <c r="G29104" s="488"/>
    </row>
    <row r="29105" spans="7:7" ht="15" customHeight="1">
      <c r="G29105" s="488"/>
    </row>
    <row r="29106" spans="7:7" ht="15" customHeight="1">
      <c r="G29106" s="488"/>
    </row>
    <row r="29107" spans="7:7" ht="15" customHeight="1">
      <c r="G29107" s="488"/>
    </row>
    <row r="29108" spans="7:7" ht="15" customHeight="1">
      <c r="G29108" s="488"/>
    </row>
    <row r="29109" spans="7:7" ht="15" customHeight="1">
      <c r="G29109" s="488"/>
    </row>
    <row r="29110" spans="7:7" ht="15" customHeight="1">
      <c r="G29110" s="488"/>
    </row>
    <row r="29111" spans="7:7" ht="15" customHeight="1">
      <c r="G29111" s="488"/>
    </row>
    <row r="29112" spans="7:7" ht="15" customHeight="1">
      <c r="G29112" s="488"/>
    </row>
    <row r="29113" spans="7:7" ht="15" customHeight="1">
      <c r="G29113" s="488"/>
    </row>
    <row r="29114" spans="7:7" ht="15" customHeight="1">
      <c r="G29114" s="488"/>
    </row>
    <row r="29115" spans="7:7" ht="15" customHeight="1">
      <c r="G29115" s="488"/>
    </row>
    <row r="29116" spans="7:7" ht="15" customHeight="1">
      <c r="G29116" s="488"/>
    </row>
    <row r="29117" spans="7:7" ht="15" customHeight="1">
      <c r="G29117" s="488"/>
    </row>
    <row r="29118" spans="7:7" ht="15" customHeight="1">
      <c r="G29118" s="488"/>
    </row>
    <row r="29119" spans="7:7" ht="15" customHeight="1">
      <c r="G29119" s="488"/>
    </row>
    <row r="29120" spans="7:7" ht="15" customHeight="1">
      <c r="G29120" s="488"/>
    </row>
    <row r="29121" spans="7:7" ht="15" customHeight="1">
      <c r="G29121" s="488"/>
    </row>
    <row r="29122" spans="7:7" ht="15" customHeight="1">
      <c r="G29122" s="488"/>
    </row>
    <row r="29123" spans="7:7" ht="15" customHeight="1">
      <c r="G29123" s="488"/>
    </row>
    <row r="29124" spans="7:7" ht="15" customHeight="1">
      <c r="G29124" s="488"/>
    </row>
    <row r="29125" spans="7:7" ht="15" customHeight="1">
      <c r="G29125" s="488"/>
    </row>
    <row r="29126" spans="7:7" ht="15" customHeight="1">
      <c r="G29126" s="488"/>
    </row>
    <row r="29127" spans="7:7" ht="15" customHeight="1">
      <c r="G29127" s="488"/>
    </row>
    <row r="29128" spans="7:7" ht="15" customHeight="1">
      <c r="G29128" s="488"/>
    </row>
    <row r="29129" spans="7:7" ht="15" customHeight="1">
      <c r="G29129" s="488"/>
    </row>
    <row r="29130" spans="7:7" ht="15" customHeight="1">
      <c r="G29130" s="488"/>
    </row>
    <row r="29131" spans="7:7" ht="15" customHeight="1">
      <c r="G29131" s="488"/>
    </row>
    <row r="29132" spans="7:7" ht="15" customHeight="1">
      <c r="G29132" s="488"/>
    </row>
    <row r="29133" spans="7:7" ht="15" customHeight="1">
      <c r="G29133" s="488"/>
    </row>
    <row r="29134" spans="7:7" ht="15" customHeight="1">
      <c r="G29134" s="488"/>
    </row>
    <row r="29135" spans="7:7" ht="15" customHeight="1">
      <c r="G29135" s="488"/>
    </row>
    <row r="29136" spans="7:7" ht="15" customHeight="1">
      <c r="G29136" s="488"/>
    </row>
    <row r="29137" spans="7:7" ht="15" customHeight="1">
      <c r="G29137" s="488"/>
    </row>
    <row r="29138" spans="7:7" ht="15" customHeight="1">
      <c r="G29138" s="488"/>
    </row>
    <row r="29139" spans="7:7" ht="15" customHeight="1">
      <c r="G29139" s="488"/>
    </row>
    <row r="29140" spans="7:7" ht="15" customHeight="1">
      <c r="G29140" s="488"/>
    </row>
    <row r="29141" spans="7:7" ht="15" customHeight="1">
      <c r="G29141" s="488"/>
    </row>
    <row r="29142" spans="7:7" ht="15" customHeight="1">
      <c r="G29142" s="488"/>
    </row>
    <row r="29143" spans="7:7" ht="15" customHeight="1">
      <c r="G29143" s="488"/>
    </row>
    <row r="29144" spans="7:7" ht="15" customHeight="1">
      <c r="G29144" s="488"/>
    </row>
    <row r="29145" spans="7:7" ht="15" customHeight="1">
      <c r="G29145" s="488"/>
    </row>
    <row r="29146" spans="7:7" ht="15" customHeight="1">
      <c r="G29146" s="488"/>
    </row>
    <row r="29147" spans="7:7" ht="15" customHeight="1">
      <c r="G29147" s="488"/>
    </row>
    <row r="29148" spans="7:7" ht="15" customHeight="1">
      <c r="G29148" s="488"/>
    </row>
    <row r="29149" spans="7:7" ht="15" customHeight="1">
      <c r="G29149" s="488"/>
    </row>
    <row r="29150" spans="7:7" ht="15" customHeight="1">
      <c r="G29150" s="488"/>
    </row>
    <row r="29151" spans="7:7" ht="15" customHeight="1">
      <c r="G29151" s="488"/>
    </row>
    <row r="29152" spans="7:7" ht="15" customHeight="1">
      <c r="G29152" s="488"/>
    </row>
    <row r="29153" spans="7:7" ht="15" customHeight="1">
      <c r="G29153" s="488"/>
    </row>
    <row r="29154" spans="7:7" ht="15" customHeight="1">
      <c r="G29154" s="488"/>
    </row>
    <row r="29155" spans="7:7" ht="15" customHeight="1">
      <c r="G29155" s="488"/>
    </row>
    <row r="29156" spans="7:7" ht="15" customHeight="1">
      <c r="G29156" s="488"/>
    </row>
    <row r="29157" spans="7:7" ht="15" customHeight="1">
      <c r="G29157" s="488"/>
    </row>
    <row r="29158" spans="7:7" ht="15" customHeight="1">
      <c r="G29158" s="488"/>
    </row>
    <row r="29159" spans="7:7" ht="15" customHeight="1">
      <c r="G29159" s="488"/>
    </row>
    <row r="29160" spans="7:7" ht="15" customHeight="1">
      <c r="G29160" s="488"/>
    </row>
    <row r="29161" spans="7:7" ht="15" customHeight="1">
      <c r="G29161" s="488"/>
    </row>
    <row r="29162" spans="7:7" ht="15" customHeight="1">
      <c r="G29162" s="488"/>
    </row>
    <row r="29163" spans="7:7" ht="15" customHeight="1">
      <c r="G29163" s="488"/>
    </row>
    <row r="29164" spans="7:7" ht="15" customHeight="1">
      <c r="G29164" s="488"/>
    </row>
    <row r="29165" spans="7:7" ht="15" customHeight="1">
      <c r="G29165" s="488"/>
    </row>
    <row r="29166" spans="7:7" ht="15" customHeight="1">
      <c r="G29166" s="488"/>
    </row>
    <row r="29167" spans="7:7" ht="15" customHeight="1">
      <c r="G29167" s="488"/>
    </row>
    <row r="29168" spans="7:7" ht="15" customHeight="1">
      <c r="G29168" s="488"/>
    </row>
    <row r="29169" spans="7:7" ht="15" customHeight="1">
      <c r="G29169" s="488"/>
    </row>
    <row r="29170" spans="7:7" ht="15" customHeight="1">
      <c r="G29170" s="488"/>
    </row>
    <row r="29171" spans="7:7" ht="15" customHeight="1">
      <c r="G29171" s="488"/>
    </row>
    <row r="29172" spans="7:7" ht="15" customHeight="1">
      <c r="G29172" s="488"/>
    </row>
    <row r="29173" spans="7:7" ht="15" customHeight="1">
      <c r="G29173" s="488"/>
    </row>
    <row r="29174" spans="7:7" ht="15" customHeight="1">
      <c r="G29174" s="488"/>
    </row>
    <row r="29175" spans="7:7" ht="15" customHeight="1">
      <c r="G29175" s="488"/>
    </row>
    <row r="29176" spans="7:7" ht="15" customHeight="1">
      <c r="G29176" s="488"/>
    </row>
    <row r="29177" spans="7:7" ht="15" customHeight="1">
      <c r="G29177" s="488"/>
    </row>
    <row r="29178" spans="7:7" ht="15" customHeight="1">
      <c r="G29178" s="488"/>
    </row>
    <row r="29179" spans="7:7" ht="15" customHeight="1">
      <c r="G29179" s="488"/>
    </row>
    <row r="29180" spans="7:7" ht="15" customHeight="1">
      <c r="G29180" s="488"/>
    </row>
    <row r="29181" spans="7:7" ht="15" customHeight="1">
      <c r="G29181" s="488"/>
    </row>
    <row r="29182" spans="7:7" ht="15" customHeight="1">
      <c r="G29182" s="488"/>
    </row>
    <row r="29183" spans="7:7" ht="15" customHeight="1">
      <c r="G29183" s="488"/>
    </row>
    <row r="29184" spans="7:7" ht="15" customHeight="1">
      <c r="G29184" s="488"/>
    </row>
    <row r="29185" spans="7:7" ht="15" customHeight="1">
      <c r="G29185" s="488"/>
    </row>
    <row r="29186" spans="7:7" ht="15" customHeight="1">
      <c r="G29186" s="488"/>
    </row>
    <row r="29187" spans="7:7" ht="15" customHeight="1">
      <c r="G29187" s="488"/>
    </row>
    <row r="29188" spans="7:7" ht="15" customHeight="1">
      <c r="G29188" s="488"/>
    </row>
    <row r="29189" spans="7:7" ht="15" customHeight="1">
      <c r="G29189" s="488"/>
    </row>
    <row r="29190" spans="7:7" ht="15" customHeight="1">
      <c r="G29190" s="488"/>
    </row>
    <row r="29191" spans="7:7" ht="15" customHeight="1">
      <c r="G29191" s="488"/>
    </row>
    <row r="29192" spans="7:7" ht="15" customHeight="1">
      <c r="G29192" s="488"/>
    </row>
    <row r="29193" spans="7:7" ht="15" customHeight="1">
      <c r="G29193" s="488"/>
    </row>
    <row r="29194" spans="7:7" ht="15" customHeight="1">
      <c r="G29194" s="488"/>
    </row>
    <row r="29195" spans="7:7" ht="15" customHeight="1">
      <c r="G29195" s="488"/>
    </row>
    <row r="29196" spans="7:7" ht="15" customHeight="1">
      <c r="G29196" s="488"/>
    </row>
    <row r="29197" spans="7:7" ht="15" customHeight="1">
      <c r="G29197" s="488"/>
    </row>
    <row r="29198" spans="7:7" ht="15" customHeight="1">
      <c r="G29198" s="488"/>
    </row>
    <row r="29199" spans="7:7" ht="15" customHeight="1">
      <c r="G29199" s="488"/>
    </row>
    <row r="29200" spans="7:7" ht="15" customHeight="1">
      <c r="G29200" s="488"/>
    </row>
    <row r="29201" spans="7:7" ht="15" customHeight="1">
      <c r="G29201" s="488"/>
    </row>
    <row r="29202" spans="7:7" ht="15" customHeight="1">
      <c r="G29202" s="488"/>
    </row>
    <row r="29203" spans="7:7" ht="15" customHeight="1">
      <c r="G29203" s="488"/>
    </row>
    <row r="29204" spans="7:7" ht="15" customHeight="1">
      <c r="G29204" s="488"/>
    </row>
    <row r="29205" spans="7:7" ht="15" customHeight="1">
      <c r="G29205" s="488"/>
    </row>
    <row r="29206" spans="7:7" ht="15" customHeight="1">
      <c r="G29206" s="488"/>
    </row>
    <row r="29207" spans="7:7" ht="15" customHeight="1">
      <c r="G29207" s="488"/>
    </row>
    <row r="29208" spans="7:7" ht="15" customHeight="1">
      <c r="G29208" s="488"/>
    </row>
    <row r="29209" spans="7:7" ht="15" customHeight="1">
      <c r="G29209" s="488"/>
    </row>
    <row r="29210" spans="7:7" ht="15" customHeight="1">
      <c r="G29210" s="488"/>
    </row>
    <row r="29211" spans="7:7" ht="15" customHeight="1">
      <c r="G29211" s="488"/>
    </row>
    <row r="29212" spans="7:7" ht="15" customHeight="1">
      <c r="G29212" s="488"/>
    </row>
    <row r="29213" spans="7:7" ht="15" customHeight="1">
      <c r="G29213" s="488"/>
    </row>
    <row r="29214" spans="7:7" ht="15" customHeight="1">
      <c r="G29214" s="488"/>
    </row>
    <row r="29215" spans="7:7" ht="15" customHeight="1">
      <c r="G29215" s="488"/>
    </row>
    <row r="29216" spans="7:7" ht="15" customHeight="1">
      <c r="G29216" s="488"/>
    </row>
    <row r="29217" spans="7:7" ht="15" customHeight="1">
      <c r="G29217" s="488"/>
    </row>
    <row r="29218" spans="7:7" ht="15" customHeight="1">
      <c r="G29218" s="488"/>
    </row>
    <row r="29219" spans="7:7" ht="15" customHeight="1">
      <c r="G29219" s="488"/>
    </row>
    <row r="29220" spans="7:7" ht="15" customHeight="1">
      <c r="G29220" s="488"/>
    </row>
    <row r="29221" spans="7:7" ht="15" customHeight="1">
      <c r="G29221" s="488"/>
    </row>
    <row r="29222" spans="7:7" ht="15" customHeight="1">
      <c r="G29222" s="488"/>
    </row>
    <row r="29223" spans="7:7" ht="15" customHeight="1">
      <c r="G29223" s="488"/>
    </row>
    <row r="29224" spans="7:7" ht="15" customHeight="1">
      <c r="G29224" s="488"/>
    </row>
    <row r="29225" spans="7:7" ht="15" customHeight="1">
      <c r="G29225" s="488"/>
    </row>
    <row r="29226" spans="7:7" ht="15" customHeight="1">
      <c r="G29226" s="488"/>
    </row>
    <row r="29227" spans="7:7" ht="15" customHeight="1">
      <c r="G29227" s="488"/>
    </row>
    <row r="29228" spans="7:7" ht="15" customHeight="1">
      <c r="G29228" s="488"/>
    </row>
    <row r="29229" spans="7:7" ht="15" customHeight="1">
      <c r="G29229" s="488"/>
    </row>
    <row r="29230" spans="7:7" ht="15" customHeight="1">
      <c r="G29230" s="488"/>
    </row>
    <row r="29231" spans="7:7" ht="15" customHeight="1">
      <c r="G29231" s="488"/>
    </row>
    <row r="29232" spans="7:7" ht="15" customHeight="1">
      <c r="G29232" s="488"/>
    </row>
    <row r="29233" spans="7:7" ht="15" customHeight="1">
      <c r="G29233" s="488"/>
    </row>
    <row r="29234" spans="7:7" ht="15" customHeight="1">
      <c r="G29234" s="488"/>
    </row>
    <row r="29235" spans="7:7" ht="15" customHeight="1">
      <c r="G29235" s="488"/>
    </row>
    <row r="29236" spans="7:7" ht="15" customHeight="1">
      <c r="G29236" s="488"/>
    </row>
    <row r="29237" spans="7:7" ht="15" customHeight="1">
      <c r="G29237" s="488"/>
    </row>
    <row r="29238" spans="7:7" ht="15" customHeight="1">
      <c r="G29238" s="488"/>
    </row>
    <row r="29239" spans="7:7" ht="15" customHeight="1">
      <c r="G29239" s="488"/>
    </row>
    <row r="29240" spans="7:7" ht="15" customHeight="1">
      <c r="G29240" s="488"/>
    </row>
    <row r="29241" spans="7:7" ht="15" customHeight="1">
      <c r="G29241" s="488"/>
    </row>
    <row r="29242" spans="7:7" ht="15" customHeight="1">
      <c r="G29242" s="488"/>
    </row>
    <row r="29243" spans="7:7" ht="15" customHeight="1">
      <c r="G29243" s="488"/>
    </row>
    <row r="29244" spans="7:7" ht="15" customHeight="1">
      <c r="G29244" s="488"/>
    </row>
    <row r="29245" spans="7:7" ht="15" customHeight="1">
      <c r="G29245" s="488"/>
    </row>
    <row r="29246" spans="7:7" ht="15" customHeight="1">
      <c r="G29246" s="488"/>
    </row>
    <row r="29247" spans="7:7" ht="15" customHeight="1">
      <c r="G29247" s="488"/>
    </row>
    <row r="29248" spans="7:7" ht="15" customHeight="1">
      <c r="G29248" s="488"/>
    </row>
    <row r="29249" spans="7:7" ht="15" customHeight="1">
      <c r="G29249" s="488"/>
    </row>
    <row r="29250" spans="7:7" ht="15" customHeight="1">
      <c r="G29250" s="488"/>
    </row>
    <row r="29251" spans="7:7" ht="15" customHeight="1">
      <c r="G29251" s="488"/>
    </row>
    <row r="29252" spans="7:7" ht="15" customHeight="1">
      <c r="G29252" s="488"/>
    </row>
    <row r="29253" spans="7:7" ht="15" customHeight="1">
      <c r="G29253" s="488"/>
    </row>
    <row r="29254" spans="7:7" ht="15" customHeight="1">
      <c r="G29254" s="488"/>
    </row>
    <row r="29255" spans="7:7" ht="15" customHeight="1">
      <c r="G29255" s="488"/>
    </row>
    <row r="29256" spans="7:7" ht="15" customHeight="1">
      <c r="G29256" s="488"/>
    </row>
    <row r="29257" spans="7:7" ht="15" customHeight="1">
      <c r="G29257" s="488"/>
    </row>
    <row r="29258" spans="7:7" ht="15" customHeight="1">
      <c r="G29258" s="488"/>
    </row>
    <row r="29259" spans="7:7" ht="15" customHeight="1">
      <c r="G29259" s="488"/>
    </row>
    <row r="29260" spans="7:7" ht="15" customHeight="1">
      <c r="G29260" s="488"/>
    </row>
    <row r="29261" spans="7:7" ht="15" customHeight="1">
      <c r="G29261" s="488"/>
    </row>
    <row r="29262" spans="7:7" ht="15" customHeight="1">
      <c r="G29262" s="488"/>
    </row>
    <row r="29263" spans="7:7" ht="15" customHeight="1">
      <c r="G29263" s="488"/>
    </row>
    <row r="29264" spans="7:7" ht="15" customHeight="1">
      <c r="G29264" s="488"/>
    </row>
    <row r="29265" spans="7:7" ht="15" customHeight="1">
      <c r="G29265" s="488"/>
    </row>
    <row r="29266" spans="7:7" ht="15" customHeight="1">
      <c r="G29266" s="488"/>
    </row>
    <row r="29267" spans="7:7" ht="15" customHeight="1">
      <c r="G29267" s="488"/>
    </row>
    <row r="29268" spans="7:7" ht="15" customHeight="1">
      <c r="G29268" s="488"/>
    </row>
    <row r="29269" spans="7:7" ht="15" customHeight="1">
      <c r="G29269" s="488"/>
    </row>
    <row r="29270" spans="7:7" ht="15" customHeight="1">
      <c r="G29270" s="488"/>
    </row>
    <row r="29271" spans="7:7" ht="15" customHeight="1">
      <c r="G29271" s="488"/>
    </row>
    <row r="29272" spans="7:7" ht="15" customHeight="1">
      <c r="G29272" s="488"/>
    </row>
    <row r="29273" spans="7:7" ht="15" customHeight="1">
      <c r="G29273" s="488"/>
    </row>
    <row r="29274" spans="7:7" ht="15" customHeight="1">
      <c r="G29274" s="488"/>
    </row>
    <row r="29275" spans="7:7" ht="15" customHeight="1">
      <c r="G29275" s="488"/>
    </row>
    <row r="29276" spans="7:7" ht="15" customHeight="1">
      <c r="G29276" s="488"/>
    </row>
    <row r="29277" spans="7:7" ht="15" customHeight="1">
      <c r="G29277" s="488"/>
    </row>
    <row r="29278" spans="7:7" ht="15" customHeight="1">
      <c r="G29278" s="488"/>
    </row>
    <row r="29279" spans="7:7" ht="15" customHeight="1">
      <c r="G29279" s="488"/>
    </row>
    <row r="29280" spans="7:7" ht="15" customHeight="1">
      <c r="G29280" s="488"/>
    </row>
    <row r="29281" spans="7:7" ht="15" customHeight="1">
      <c r="G29281" s="488"/>
    </row>
    <row r="29282" spans="7:7" ht="15" customHeight="1">
      <c r="G29282" s="488"/>
    </row>
    <row r="29283" spans="7:7" ht="15" customHeight="1">
      <c r="G29283" s="488"/>
    </row>
    <row r="29284" spans="7:7" ht="15" customHeight="1">
      <c r="G29284" s="488"/>
    </row>
    <row r="29285" spans="7:7" ht="15" customHeight="1">
      <c r="G29285" s="488"/>
    </row>
    <row r="29286" spans="7:7" ht="15" customHeight="1">
      <c r="G29286" s="488"/>
    </row>
    <row r="29287" spans="7:7" ht="15" customHeight="1">
      <c r="G29287" s="488"/>
    </row>
    <row r="29288" spans="7:7" ht="15" customHeight="1">
      <c r="G29288" s="488"/>
    </row>
    <row r="29289" spans="7:7" ht="15" customHeight="1">
      <c r="G29289" s="488"/>
    </row>
    <row r="29290" spans="7:7" ht="15" customHeight="1">
      <c r="G29290" s="488"/>
    </row>
    <row r="29291" spans="7:7" ht="15" customHeight="1">
      <c r="G29291" s="488"/>
    </row>
    <row r="29292" spans="7:7" ht="15" customHeight="1">
      <c r="G29292" s="488"/>
    </row>
    <row r="29293" spans="7:7" ht="15" customHeight="1">
      <c r="G29293" s="488"/>
    </row>
    <row r="29294" spans="7:7" ht="15" customHeight="1">
      <c r="G29294" s="488"/>
    </row>
    <row r="29295" spans="7:7" ht="15" customHeight="1">
      <c r="G29295" s="488"/>
    </row>
    <row r="29296" spans="7:7" ht="15" customHeight="1">
      <c r="G29296" s="488"/>
    </row>
    <row r="29297" spans="7:7" ht="15" customHeight="1">
      <c r="G29297" s="488"/>
    </row>
    <row r="29298" spans="7:7" ht="15" customHeight="1">
      <c r="G29298" s="488"/>
    </row>
    <row r="29299" spans="7:7" ht="15" customHeight="1">
      <c r="G29299" s="488"/>
    </row>
    <row r="29300" spans="7:7" ht="15" customHeight="1">
      <c r="G29300" s="488"/>
    </row>
    <row r="29301" spans="7:7" ht="15" customHeight="1">
      <c r="G29301" s="488"/>
    </row>
    <row r="29302" spans="7:7" ht="15" customHeight="1">
      <c r="G29302" s="488"/>
    </row>
    <row r="29303" spans="7:7" ht="15" customHeight="1">
      <c r="G29303" s="488"/>
    </row>
    <row r="29304" spans="7:7" ht="15" customHeight="1">
      <c r="G29304" s="488"/>
    </row>
    <row r="29305" spans="7:7" ht="15" customHeight="1">
      <c r="G29305" s="488"/>
    </row>
    <row r="29306" spans="7:7" ht="15" customHeight="1">
      <c r="G29306" s="488"/>
    </row>
    <row r="29307" spans="7:7" ht="15" customHeight="1">
      <c r="G29307" s="488"/>
    </row>
    <row r="29308" spans="7:7" ht="15" customHeight="1">
      <c r="G29308" s="488"/>
    </row>
    <row r="29309" spans="7:7" ht="15" customHeight="1">
      <c r="G29309" s="488"/>
    </row>
    <row r="29310" spans="7:7" ht="15" customHeight="1">
      <c r="G29310" s="488"/>
    </row>
    <row r="29311" spans="7:7" ht="15" customHeight="1">
      <c r="G29311" s="488"/>
    </row>
    <row r="29312" spans="7:7" ht="15" customHeight="1">
      <c r="G29312" s="488"/>
    </row>
    <row r="29313" spans="7:7" ht="15" customHeight="1">
      <c r="G29313" s="488"/>
    </row>
    <row r="29314" spans="7:7" ht="15" customHeight="1">
      <c r="G29314" s="488"/>
    </row>
    <row r="29315" spans="7:7" ht="15" customHeight="1">
      <c r="G29315" s="488"/>
    </row>
    <row r="29316" spans="7:7" ht="15" customHeight="1">
      <c r="G29316" s="488"/>
    </row>
    <row r="29317" spans="7:7" ht="15" customHeight="1">
      <c r="G29317" s="488"/>
    </row>
    <row r="29318" spans="7:7" ht="15" customHeight="1">
      <c r="G29318" s="488"/>
    </row>
    <row r="29319" spans="7:7" ht="15" customHeight="1">
      <c r="G29319" s="488"/>
    </row>
    <row r="29320" spans="7:7" ht="15" customHeight="1">
      <c r="G29320" s="488"/>
    </row>
    <row r="29321" spans="7:7" ht="15" customHeight="1">
      <c r="G29321" s="488"/>
    </row>
    <row r="29322" spans="7:7" ht="15" customHeight="1">
      <c r="G29322" s="488"/>
    </row>
    <row r="29323" spans="7:7" ht="15" customHeight="1">
      <c r="G29323" s="488"/>
    </row>
    <row r="29324" spans="7:7" ht="15" customHeight="1">
      <c r="G29324" s="488"/>
    </row>
    <row r="29325" spans="7:7" ht="15" customHeight="1">
      <c r="G29325" s="488"/>
    </row>
    <row r="29326" spans="7:7" ht="15" customHeight="1">
      <c r="G29326" s="488"/>
    </row>
    <row r="29327" spans="7:7" ht="15" customHeight="1">
      <c r="G29327" s="488"/>
    </row>
    <row r="29328" spans="7:7" ht="15" customHeight="1">
      <c r="G29328" s="488"/>
    </row>
    <row r="29329" spans="7:7" ht="15" customHeight="1">
      <c r="G29329" s="488"/>
    </row>
    <row r="29330" spans="7:7" ht="15" customHeight="1">
      <c r="G29330" s="488"/>
    </row>
    <row r="29331" spans="7:7" ht="15" customHeight="1">
      <c r="G29331" s="488"/>
    </row>
    <row r="29332" spans="7:7" ht="15" customHeight="1">
      <c r="G29332" s="488"/>
    </row>
    <row r="29333" spans="7:7" ht="15" customHeight="1">
      <c r="G29333" s="488"/>
    </row>
    <row r="29334" spans="7:7" ht="15" customHeight="1">
      <c r="G29334" s="488"/>
    </row>
    <row r="29335" spans="7:7" ht="15" customHeight="1">
      <c r="G29335" s="488"/>
    </row>
    <row r="29336" spans="7:7" ht="15" customHeight="1">
      <c r="G29336" s="488"/>
    </row>
    <row r="29337" spans="7:7" ht="15" customHeight="1">
      <c r="G29337" s="488"/>
    </row>
    <row r="29338" spans="7:7" ht="15" customHeight="1">
      <c r="G29338" s="488"/>
    </row>
    <row r="29339" spans="7:7" ht="15" customHeight="1">
      <c r="G29339" s="488"/>
    </row>
    <row r="29340" spans="7:7" ht="15" customHeight="1">
      <c r="G29340" s="488"/>
    </row>
    <row r="29341" spans="7:7" ht="15" customHeight="1">
      <c r="G29341" s="488"/>
    </row>
    <row r="29342" spans="7:7" ht="15" customHeight="1">
      <c r="G29342" s="488"/>
    </row>
    <row r="29343" spans="7:7" ht="15" customHeight="1">
      <c r="G29343" s="488"/>
    </row>
    <row r="29344" spans="7:7" ht="15" customHeight="1">
      <c r="G29344" s="488"/>
    </row>
    <row r="29345" spans="7:7" ht="15" customHeight="1">
      <c r="G29345" s="488"/>
    </row>
    <row r="29346" spans="7:7" ht="15" customHeight="1">
      <c r="G29346" s="488"/>
    </row>
    <row r="29347" spans="7:7" ht="15" customHeight="1">
      <c r="G29347" s="488"/>
    </row>
    <row r="29348" spans="7:7" ht="15" customHeight="1">
      <c r="G29348" s="488"/>
    </row>
    <row r="29349" spans="7:7" ht="15" customHeight="1">
      <c r="G29349" s="488"/>
    </row>
    <row r="29350" spans="7:7" ht="15" customHeight="1">
      <c r="G29350" s="488"/>
    </row>
    <row r="29351" spans="7:7" ht="15" customHeight="1">
      <c r="G29351" s="488"/>
    </row>
    <row r="29352" spans="7:7" ht="15" customHeight="1">
      <c r="G29352" s="488"/>
    </row>
    <row r="29353" spans="7:7" ht="15" customHeight="1">
      <c r="G29353" s="488"/>
    </row>
    <row r="29354" spans="7:7" ht="15" customHeight="1">
      <c r="G29354" s="488"/>
    </row>
    <row r="29355" spans="7:7" ht="15" customHeight="1">
      <c r="G29355" s="488"/>
    </row>
    <row r="29356" spans="7:7" ht="15" customHeight="1">
      <c r="G29356" s="488"/>
    </row>
    <row r="29357" spans="7:7" ht="15" customHeight="1">
      <c r="G29357" s="488"/>
    </row>
    <row r="29358" spans="7:7" ht="15" customHeight="1">
      <c r="G29358" s="488"/>
    </row>
    <row r="29359" spans="7:7" ht="15" customHeight="1">
      <c r="G29359" s="488"/>
    </row>
    <row r="29360" spans="7:7" ht="15" customHeight="1">
      <c r="G29360" s="488"/>
    </row>
    <row r="29361" spans="7:7" ht="15" customHeight="1">
      <c r="G29361" s="488"/>
    </row>
    <row r="29362" spans="7:7" ht="15" customHeight="1">
      <c r="G29362" s="488"/>
    </row>
    <row r="29363" spans="7:7" ht="15" customHeight="1">
      <c r="G29363" s="488"/>
    </row>
    <row r="29364" spans="7:7" ht="15" customHeight="1">
      <c r="G29364" s="488"/>
    </row>
    <row r="29365" spans="7:7" ht="15" customHeight="1">
      <c r="G29365" s="488"/>
    </row>
    <row r="29366" spans="7:7" ht="15" customHeight="1">
      <c r="G29366" s="488"/>
    </row>
    <row r="29367" spans="7:7" ht="15" customHeight="1">
      <c r="G29367" s="488"/>
    </row>
    <row r="29368" spans="7:7" ht="15" customHeight="1">
      <c r="G29368" s="488"/>
    </row>
    <row r="29369" spans="7:7" ht="15" customHeight="1">
      <c r="G29369" s="488"/>
    </row>
    <row r="29370" spans="7:7" ht="15" customHeight="1">
      <c r="G29370" s="488"/>
    </row>
    <row r="29371" spans="7:7" ht="15" customHeight="1">
      <c r="G29371" s="488"/>
    </row>
    <row r="29372" spans="7:7" ht="15" customHeight="1">
      <c r="G29372" s="488"/>
    </row>
    <row r="29373" spans="7:7" ht="15" customHeight="1">
      <c r="G29373" s="488"/>
    </row>
    <row r="29374" spans="7:7" ht="15" customHeight="1">
      <c r="G29374" s="488"/>
    </row>
    <row r="29375" spans="7:7" ht="15" customHeight="1">
      <c r="G29375" s="488"/>
    </row>
    <row r="29376" spans="7:7" ht="15" customHeight="1">
      <c r="G29376" s="488"/>
    </row>
    <row r="29377" spans="7:7" ht="15" customHeight="1">
      <c r="G29377" s="488"/>
    </row>
    <row r="29378" spans="7:7" ht="15" customHeight="1">
      <c r="G29378" s="488"/>
    </row>
    <row r="29379" spans="7:7" ht="15" customHeight="1">
      <c r="G29379" s="488"/>
    </row>
    <row r="29380" spans="7:7" ht="15" customHeight="1">
      <c r="G29380" s="488"/>
    </row>
    <row r="29381" spans="7:7" ht="15" customHeight="1">
      <c r="G29381" s="488"/>
    </row>
    <row r="29382" spans="7:7" ht="15" customHeight="1">
      <c r="G29382" s="488"/>
    </row>
    <row r="29383" spans="7:7" ht="15" customHeight="1">
      <c r="G29383" s="488"/>
    </row>
    <row r="29384" spans="7:7" ht="15" customHeight="1">
      <c r="G29384" s="488"/>
    </row>
    <row r="29385" spans="7:7" ht="15" customHeight="1">
      <c r="G29385" s="488"/>
    </row>
    <row r="29386" spans="7:7" ht="15" customHeight="1">
      <c r="G29386" s="488"/>
    </row>
    <row r="29387" spans="7:7" ht="15" customHeight="1">
      <c r="G29387" s="488"/>
    </row>
    <row r="29388" spans="7:7" ht="15" customHeight="1">
      <c r="G29388" s="488"/>
    </row>
    <row r="29389" spans="7:7" ht="15" customHeight="1">
      <c r="G29389" s="488"/>
    </row>
    <row r="29390" spans="7:7" ht="15" customHeight="1">
      <c r="G29390" s="488"/>
    </row>
    <row r="29391" spans="7:7" ht="15" customHeight="1">
      <c r="G29391" s="488"/>
    </row>
    <row r="29392" spans="7:7" ht="15" customHeight="1">
      <c r="G29392" s="488"/>
    </row>
    <row r="29393" spans="7:7" ht="15" customHeight="1">
      <c r="G29393" s="488"/>
    </row>
    <row r="29394" spans="7:7" ht="15" customHeight="1">
      <c r="G29394" s="488"/>
    </row>
    <row r="29395" spans="7:7" ht="15" customHeight="1">
      <c r="G29395" s="488"/>
    </row>
    <row r="29396" spans="7:7" ht="15" customHeight="1">
      <c r="G29396" s="488"/>
    </row>
    <row r="29397" spans="7:7" ht="15" customHeight="1">
      <c r="G29397" s="488"/>
    </row>
    <row r="29398" spans="7:7" ht="15" customHeight="1">
      <c r="G29398" s="488"/>
    </row>
    <row r="29399" spans="7:7" ht="15" customHeight="1">
      <c r="G29399" s="488"/>
    </row>
    <row r="29400" spans="7:7" ht="15" customHeight="1">
      <c r="G29400" s="488"/>
    </row>
    <row r="29401" spans="7:7" ht="15" customHeight="1">
      <c r="G29401" s="488"/>
    </row>
    <row r="29402" spans="7:7" ht="15" customHeight="1">
      <c r="G29402" s="488"/>
    </row>
    <row r="29403" spans="7:7" ht="15" customHeight="1">
      <c r="G29403" s="488"/>
    </row>
    <row r="29404" spans="7:7" ht="15" customHeight="1">
      <c r="G29404" s="488"/>
    </row>
    <row r="29405" spans="7:7" ht="15" customHeight="1">
      <c r="G29405" s="488"/>
    </row>
    <row r="29406" spans="7:7" ht="15" customHeight="1">
      <c r="G29406" s="488"/>
    </row>
    <row r="29407" spans="7:7" ht="15" customHeight="1">
      <c r="G29407" s="488"/>
    </row>
    <row r="29408" spans="7:7" ht="15" customHeight="1">
      <c r="G29408" s="488"/>
    </row>
    <row r="29409" spans="7:7" ht="15" customHeight="1">
      <c r="G29409" s="488"/>
    </row>
    <row r="29410" spans="7:7" ht="15" customHeight="1">
      <c r="G29410" s="488"/>
    </row>
    <row r="29411" spans="7:7" ht="15" customHeight="1">
      <c r="G29411" s="488"/>
    </row>
    <row r="29412" spans="7:7" ht="15" customHeight="1">
      <c r="G29412" s="488"/>
    </row>
    <row r="29413" spans="7:7" ht="15" customHeight="1">
      <c r="G29413" s="488"/>
    </row>
    <row r="29414" spans="7:7" ht="15" customHeight="1">
      <c r="G29414" s="488"/>
    </row>
    <row r="29415" spans="7:7" ht="15" customHeight="1">
      <c r="G29415" s="488"/>
    </row>
    <row r="29416" spans="7:7" ht="15" customHeight="1">
      <c r="G29416" s="488"/>
    </row>
    <row r="29417" spans="7:7" ht="15" customHeight="1">
      <c r="G29417" s="488"/>
    </row>
    <row r="29418" spans="7:7" ht="15" customHeight="1">
      <c r="G29418" s="488"/>
    </row>
    <row r="29419" spans="7:7" ht="15" customHeight="1">
      <c r="G29419" s="488"/>
    </row>
    <row r="29420" spans="7:7" ht="15" customHeight="1">
      <c r="G29420" s="488"/>
    </row>
    <row r="29421" spans="7:7" ht="15" customHeight="1">
      <c r="G29421" s="488"/>
    </row>
    <row r="29422" spans="7:7" ht="15" customHeight="1">
      <c r="G29422" s="488"/>
    </row>
    <row r="29423" spans="7:7" ht="15" customHeight="1">
      <c r="G29423" s="488"/>
    </row>
    <row r="29424" spans="7:7" ht="15" customHeight="1">
      <c r="G29424" s="488"/>
    </row>
    <row r="29425" spans="7:7" ht="15" customHeight="1">
      <c r="G29425" s="488"/>
    </row>
    <row r="29426" spans="7:7" ht="15" customHeight="1">
      <c r="G29426" s="488"/>
    </row>
    <row r="29427" spans="7:7" ht="15" customHeight="1">
      <c r="G29427" s="488"/>
    </row>
    <row r="29428" spans="7:7" ht="15" customHeight="1">
      <c r="G29428" s="488"/>
    </row>
    <row r="29429" spans="7:7" ht="15" customHeight="1">
      <c r="G29429" s="488"/>
    </row>
    <row r="29430" spans="7:7" ht="15" customHeight="1">
      <c r="G29430" s="488"/>
    </row>
    <row r="29431" spans="7:7" ht="15" customHeight="1">
      <c r="G29431" s="488"/>
    </row>
    <row r="29432" spans="7:7" ht="15" customHeight="1">
      <c r="G29432" s="488"/>
    </row>
    <row r="29433" spans="7:7" ht="15" customHeight="1">
      <c r="G29433" s="488"/>
    </row>
    <row r="29434" spans="7:7" ht="15" customHeight="1">
      <c r="G29434" s="488"/>
    </row>
    <row r="29435" spans="7:7" ht="15" customHeight="1">
      <c r="G29435" s="488"/>
    </row>
    <row r="29436" spans="7:7" ht="15" customHeight="1">
      <c r="G29436" s="488"/>
    </row>
    <row r="29437" spans="7:7" ht="15" customHeight="1">
      <c r="G29437" s="488"/>
    </row>
    <row r="29438" spans="7:7" ht="15" customHeight="1">
      <c r="G29438" s="488"/>
    </row>
    <row r="29439" spans="7:7" ht="15" customHeight="1">
      <c r="G29439" s="488"/>
    </row>
    <row r="29440" spans="7:7" ht="15" customHeight="1">
      <c r="G29440" s="488"/>
    </row>
    <row r="29441" spans="7:7" ht="15" customHeight="1">
      <c r="G29441" s="488"/>
    </row>
    <row r="29442" spans="7:7" ht="15" customHeight="1">
      <c r="G29442" s="488"/>
    </row>
    <row r="29443" spans="7:7" ht="15" customHeight="1">
      <c r="G29443" s="488"/>
    </row>
    <row r="29444" spans="7:7" ht="15" customHeight="1">
      <c r="G29444" s="488"/>
    </row>
    <row r="29445" spans="7:7" ht="15" customHeight="1">
      <c r="G29445" s="488"/>
    </row>
    <row r="29446" spans="7:7" ht="15" customHeight="1">
      <c r="G29446" s="488"/>
    </row>
    <row r="29447" spans="7:7" ht="15" customHeight="1">
      <c r="G29447" s="488"/>
    </row>
    <row r="29448" spans="7:7" ht="15" customHeight="1">
      <c r="G29448" s="488"/>
    </row>
    <row r="29449" spans="7:7" ht="15" customHeight="1">
      <c r="G29449" s="488"/>
    </row>
    <row r="29450" spans="7:7" ht="15" customHeight="1">
      <c r="G29450" s="488"/>
    </row>
    <row r="29451" spans="7:7" ht="15" customHeight="1">
      <c r="G29451" s="488"/>
    </row>
    <row r="29452" spans="7:7" ht="15" customHeight="1">
      <c r="G29452" s="488"/>
    </row>
    <row r="29453" spans="7:7" ht="15" customHeight="1">
      <c r="G29453" s="488"/>
    </row>
    <row r="29454" spans="7:7" ht="15" customHeight="1">
      <c r="G29454" s="488"/>
    </row>
    <row r="29455" spans="7:7" ht="15" customHeight="1">
      <c r="G29455" s="488"/>
    </row>
    <row r="29456" spans="7:7" ht="15" customHeight="1">
      <c r="G29456" s="488"/>
    </row>
    <row r="29457" spans="7:7" ht="15" customHeight="1">
      <c r="G29457" s="488"/>
    </row>
    <row r="29458" spans="7:7" ht="15" customHeight="1">
      <c r="G29458" s="488"/>
    </row>
    <row r="29459" spans="7:7" ht="15" customHeight="1">
      <c r="G29459" s="488"/>
    </row>
    <row r="29460" spans="7:7" ht="15" customHeight="1">
      <c r="G29460" s="488"/>
    </row>
    <row r="29461" spans="7:7" ht="15" customHeight="1">
      <c r="G29461" s="488"/>
    </row>
    <row r="29462" spans="7:7" ht="15" customHeight="1">
      <c r="G29462" s="488"/>
    </row>
    <row r="29463" spans="7:7" ht="15" customHeight="1">
      <c r="G29463" s="488"/>
    </row>
    <row r="29464" spans="7:7" ht="15" customHeight="1">
      <c r="G29464" s="488"/>
    </row>
    <row r="29465" spans="7:7" ht="15" customHeight="1">
      <c r="G29465" s="488"/>
    </row>
    <row r="29466" spans="7:7" ht="15" customHeight="1">
      <c r="G29466" s="488"/>
    </row>
    <row r="29467" spans="7:7" ht="15" customHeight="1">
      <c r="G29467" s="488"/>
    </row>
    <row r="29468" spans="7:7" ht="15" customHeight="1">
      <c r="G29468" s="488"/>
    </row>
    <row r="29469" spans="7:7" ht="15" customHeight="1">
      <c r="G29469" s="488"/>
    </row>
    <row r="29470" spans="7:7" ht="15" customHeight="1">
      <c r="G29470" s="488"/>
    </row>
    <row r="29471" spans="7:7" ht="15" customHeight="1">
      <c r="G29471" s="488"/>
    </row>
    <row r="29472" spans="7:7" ht="15" customHeight="1">
      <c r="G29472" s="488"/>
    </row>
    <row r="29473" spans="7:7" ht="15" customHeight="1">
      <c r="G29473" s="488"/>
    </row>
    <row r="29474" spans="7:7" ht="15" customHeight="1">
      <c r="G29474" s="488"/>
    </row>
    <row r="29475" spans="7:7" ht="15" customHeight="1">
      <c r="G29475" s="488"/>
    </row>
    <row r="29476" spans="7:7" ht="15" customHeight="1">
      <c r="G29476" s="488"/>
    </row>
    <row r="29477" spans="7:7" ht="15" customHeight="1">
      <c r="G29477" s="488"/>
    </row>
    <row r="29478" spans="7:7" ht="15" customHeight="1">
      <c r="G29478" s="488"/>
    </row>
    <row r="29479" spans="7:7" ht="15" customHeight="1">
      <c r="G29479" s="488"/>
    </row>
    <row r="29480" spans="7:7" ht="15" customHeight="1">
      <c r="G29480" s="488"/>
    </row>
    <row r="29481" spans="7:7" ht="15" customHeight="1">
      <c r="G29481" s="488"/>
    </row>
    <row r="29482" spans="7:7" ht="15" customHeight="1">
      <c r="G29482" s="488"/>
    </row>
    <row r="29483" spans="7:7" ht="15" customHeight="1">
      <c r="G29483" s="488"/>
    </row>
    <row r="29484" spans="7:7" ht="15" customHeight="1">
      <c r="G29484" s="488"/>
    </row>
    <row r="29485" spans="7:7" ht="15" customHeight="1">
      <c r="G29485" s="488"/>
    </row>
    <row r="29486" spans="7:7" ht="15" customHeight="1">
      <c r="G29486" s="488"/>
    </row>
    <row r="29487" spans="7:7" ht="15" customHeight="1">
      <c r="G29487" s="488"/>
    </row>
    <row r="29488" spans="7:7" ht="15" customHeight="1">
      <c r="G29488" s="488"/>
    </row>
    <row r="29489" spans="7:7" ht="15" customHeight="1">
      <c r="G29489" s="488"/>
    </row>
    <row r="29490" spans="7:7" ht="15" customHeight="1">
      <c r="G29490" s="488"/>
    </row>
    <row r="29491" spans="7:7" ht="15" customHeight="1">
      <c r="G29491" s="488"/>
    </row>
    <row r="29492" spans="7:7" ht="15" customHeight="1">
      <c r="G29492" s="488"/>
    </row>
    <row r="29493" spans="7:7" ht="15" customHeight="1">
      <c r="G29493" s="488"/>
    </row>
    <row r="29494" spans="7:7" ht="15" customHeight="1">
      <c r="G29494" s="488"/>
    </row>
    <row r="29495" spans="7:7" ht="15" customHeight="1">
      <c r="G29495" s="488"/>
    </row>
    <row r="29496" spans="7:7" ht="15" customHeight="1">
      <c r="G29496" s="488"/>
    </row>
    <row r="29497" spans="7:7" ht="15" customHeight="1">
      <c r="G29497" s="488"/>
    </row>
    <row r="29498" spans="7:7" ht="15" customHeight="1">
      <c r="G29498" s="488"/>
    </row>
    <row r="29499" spans="7:7" ht="15" customHeight="1">
      <c r="G29499" s="488"/>
    </row>
    <row r="29500" spans="7:7" ht="15" customHeight="1">
      <c r="G29500" s="488"/>
    </row>
    <row r="29501" spans="7:7" ht="15" customHeight="1">
      <c r="G29501" s="488"/>
    </row>
    <row r="29502" spans="7:7" ht="15" customHeight="1">
      <c r="G29502" s="488"/>
    </row>
    <row r="29503" spans="7:7" ht="15" customHeight="1">
      <c r="G29503" s="488"/>
    </row>
    <row r="29504" spans="7:7" ht="15" customHeight="1">
      <c r="G29504" s="488"/>
    </row>
    <row r="29505" spans="7:7" ht="15" customHeight="1">
      <c r="G29505" s="488"/>
    </row>
    <row r="29506" spans="7:7" ht="15" customHeight="1">
      <c r="G29506" s="488"/>
    </row>
    <row r="29507" spans="7:7" ht="15" customHeight="1">
      <c r="G29507" s="488"/>
    </row>
    <row r="29508" spans="7:7" ht="15" customHeight="1">
      <c r="G29508" s="488"/>
    </row>
    <row r="29509" spans="7:7" ht="15" customHeight="1">
      <c r="G29509" s="488"/>
    </row>
    <row r="29510" spans="7:7" ht="15" customHeight="1">
      <c r="G29510" s="488"/>
    </row>
    <row r="29511" spans="7:7" ht="15" customHeight="1">
      <c r="G29511" s="488"/>
    </row>
    <row r="29512" spans="7:7" ht="15" customHeight="1">
      <c r="G29512" s="488"/>
    </row>
    <row r="29513" spans="7:7" ht="15" customHeight="1">
      <c r="G29513" s="488"/>
    </row>
    <row r="29514" spans="7:7" ht="15" customHeight="1">
      <c r="G29514" s="488"/>
    </row>
    <row r="29515" spans="7:7" ht="15" customHeight="1">
      <c r="G29515" s="488"/>
    </row>
    <row r="29516" spans="7:7" ht="15" customHeight="1">
      <c r="G29516" s="488"/>
    </row>
    <row r="29517" spans="7:7" ht="15" customHeight="1">
      <c r="G29517" s="488"/>
    </row>
    <row r="29518" spans="7:7" ht="15" customHeight="1">
      <c r="G29518" s="488"/>
    </row>
    <row r="29519" spans="7:7" ht="15" customHeight="1">
      <c r="G29519" s="488"/>
    </row>
    <row r="29520" spans="7:7" ht="15" customHeight="1">
      <c r="G29520" s="488"/>
    </row>
    <row r="29521" spans="7:7" ht="15" customHeight="1">
      <c r="G29521" s="488"/>
    </row>
    <row r="29522" spans="7:7" ht="15" customHeight="1">
      <c r="G29522" s="488"/>
    </row>
    <row r="29523" spans="7:7" ht="15" customHeight="1">
      <c r="G29523" s="488"/>
    </row>
    <row r="29524" spans="7:7" ht="15" customHeight="1">
      <c r="G29524" s="488"/>
    </row>
    <row r="29525" spans="7:7" ht="15" customHeight="1">
      <c r="G29525" s="488"/>
    </row>
    <row r="29526" spans="7:7" ht="15" customHeight="1">
      <c r="G29526" s="488"/>
    </row>
    <row r="29527" spans="7:7" ht="15" customHeight="1">
      <c r="G29527" s="488"/>
    </row>
    <row r="29528" spans="7:7" ht="15" customHeight="1">
      <c r="G29528" s="488"/>
    </row>
    <row r="29529" spans="7:7" ht="15" customHeight="1">
      <c r="G29529" s="488"/>
    </row>
    <row r="29530" spans="7:7" ht="15" customHeight="1">
      <c r="G29530" s="488"/>
    </row>
    <row r="29531" spans="7:7" ht="15" customHeight="1">
      <c r="G29531" s="488"/>
    </row>
    <row r="29532" spans="7:7" ht="15" customHeight="1">
      <c r="G29532" s="488"/>
    </row>
    <row r="29533" spans="7:7" ht="15" customHeight="1">
      <c r="G29533" s="488"/>
    </row>
    <row r="29534" spans="7:7" ht="15" customHeight="1">
      <c r="G29534" s="488"/>
    </row>
    <row r="29535" spans="7:7" ht="15" customHeight="1">
      <c r="G29535" s="488"/>
    </row>
    <row r="29536" spans="7:7" ht="15" customHeight="1">
      <c r="G29536" s="488"/>
    </row>
    <row r="29537" spans="7:7" ht="15" customHeight="1">
      <c r="G29537" s="488"/>
    </row>
    <row r="29538" spans="7:7" ht="15" customHeight="1">
      <c r="G29538" s="488"/>
    </row>
    <row r="29539" spans="7:7" ht="15" customHeight="1">
      <c r="G29539" s="488"/>
    </row>
    <row r="29540" spans="7:7" ht="15" customHeight="1">
      <c r="G29540" s="488"/>
    </row>
    <row r="29541" spans="7:7" ht="15" customHeight="1">
      <c r="G29541" s="488"/>
    </row>
    <row r="29542" spans="7:7" ht="15" customHeight="1">
      <c r="G29542" s="488"/>
    </row>
    <row r="29543" spans="7:7" ht="15" customHeight="1">
      <c r="G29543" s="488"/>
    </row>
    <row r="29544" spans="7:7" ht="15" customHeight="1">
      <c r="G29544" s="488"/>
    </row>
    <row r="29545" spans="7:7" ht="15" customHeight="1">
      <c r="G29545" s="488"/>
    </row>
    <row r="29546" spans="7:7" ht="15" customHeight="1">
      <c r="G29546" s="488"/>
    </row>
    <row r="29547" spans="7:7" ht="15" customHeight="1">
      <c r="G29547" s="488"/>
    </row>
    <row r="29548" spans="7:7" ht="15" customHeight="1">
      <c r="G29548" s="488"/>
    </row>
    <row r="29549" spans="7:7" ht="15" customHeight="1">
      <c r="G29549" s="488"/>
    </row>
    <row r="29550" spans="7:7" ht="15" customHeight="1">
      <c r="G29550" s="488"/>
    </row>
    <row r="29551" spans="7:7" ht="15" customHeight="1">
      <c r="G29551" s="488"/>
    </row>
    <row r="29552" spans="7:7" ht="15" customHeight="1">
      <c r="G29552" s="488"/>
    </row>
    <row r="29553" spans="7:7" ht="15" customHeight="1">
      <c r="G29553" s="488"/>
    </row>
    <row r="29554" spans="7:7" ht="15" customHeight="1">
      <c r="G29554" s="488"/>
    </row>
    <row r="29555" spans="7:7" ht="15" customHeight="1">
      <c r="G29555" s="488"/>
    </row>
    <row r="29556" spans="7:7" ht="15" customHeight="1">
      <c r="G29556" s="488"/>
    </row>
    <row r="29557" spans="7:7" ht="15" customHeight="1">
      <c r="G29557" s="488"/>
    </row>
    <row r="29558" spans="7:7" ht="15" customHeight="1">
      <c r="G29558" s="488"/>
    </row>
    <row r="29559" spans="7:7" ht="15" customHeight="1">
      <c r="G29559" s="488"/>
    </row>
    <row r="29560" spans="7:7" ht="15" customHeight="1">
      <c r="G29560" s="488"/>
    </row>
    <row r="29561" spans="7:7" ht="15" customHeight="1">
      <c r="G29561" s="488"/>
    </row>
    <row r="29562" spans="7:7" ht="15" customHeight="1">
      <c r="G29562" s="488"/>
    </row>
    <row r="29563" spans="7:7" ht="15" customHeight="1">
      <c r="G29563" s="488"/>
    </row>
    <row r="29564" spans="7:7" ht="15" customHeight="1">
      <c r="G29564" s="488"/>
    </row>
    <row r="29565" spans="7:7" ht="15" customHeight="1">
      <c r="G29565" s="488"/>
    </row>
    <row r="29566" spans="7:7" ht="15" customHeight="1">
      <c r="G29566" s="488"/>
    </row>
    <row r="29567" spans="7:7" ht="15" customHeight="1">
      <c r="G29567" s="488"/>
    </row>
    <row r="29568" spans="7:7" ht="15" customHeight="1">
      <c r="G29568" s="488"/>
    </row>
    <row r="29569" spans="7:7" ht="15" customHeight="1">
      <c r="G29569" s="488"/>
    </row>
    <row r="29570" spans="7:7" ht="15" customHeight="1">
      <c r="G29570" s="488"/>
    </row>
    <row r="29571" spans="7:7" ht="15" customHeight="1">
      <c r="G29571" s="488"/>
    </row>
    <row r="29572" spans="7:7" ht="15" customHeight="1">
      <c r="G29572" s="488"/>
    </row>
    <row r="29573" spans="7:7" ht="15" customHeight="1">
      <c r="G29573" s="488"/>
    </row>
    <row r="29574" spans="7:7" ht="15" customHeight="1">
      <c r="G29574" s="488"/>
    </row>
    <row r="29575" spans="7:7" ht="15" customHeight="1">
      <c r="G29575" s="488"/>
    </row>
    <row r="29576" spans="7:7" ht="15" customHeight="1">
      <c r="G29576" s="488"/>
    </row>
    <row r="29577" spans="7:7" ht="15" customHeight="1">
      <c r="G29577" s="488"/>
    </row>
    <row r="29578" spans="7:7" ht="15" customHeight="1">
      <c r="G29578" s="488"/>
    </row>
    <row r="29579" spans="7:7" ht="15" customHeight="1">
      <c r="G29579" s="488"/>
    </row>
    <row r="29580" spans="7:7" ht="15" customHeight="1">
      <c r="G29580" s="488"/>
    </row>
    <row r="29581" spans="7:7" ht="15" customHeight="1">
      <c r="G29581" s="488"/>
    </row>
    <row r="29582" spans="7:7" ht="15" customHeight="1">
      <c r="G29582" s="488"/>
    </row>
    <row r="29583" spans="7:7" ht="15" customHeight="1">
      <c r="G29583" s="488"/>
    </row>
    <row r="29584" spans="7:7" ht="15" customHeight="1">
      <c r="G29584" s="488"/>
    </row>
    <row r="29585" spans="7:7" ht="15" customHeight="1">
      <c r="G29585" s="488"/>
    </row>
    <row r="29586" spans="7:7" ht="15" customHeight="1">
      <c r="G29586" s="488"/>
    </row>
    <row r="29587" spans="7:7" ht="15" customHeight="1">
      <c r="G29587" s="488"/>
    </row>
    <row r="29588" spans="7:7" ht="15" customHeight="1">
      <c r="G29588" s="488"/>
    </row>
    <row r="29589" spans="7:7" ht="15" customHeight="1">
      <c r="G29589" s="488"/>
    </row>
    <row r="29590" spans="7:7" ht="15" customHeight="1">
      <c r="G29590" s="488"/>
    </row>
    <row r="29591" spans="7:7" ht="15" customHeight="1">
      <c r="G29591" s="488"/>
    </row>
    <row r="29592" spans="7:7" ht="15" customHeight="1">
      <c r="G29592" s="488"/>
    </row>
    <row r="29593" spans="7:7" ht="15" customHeight="1">
      <c r="G29593" s="488"/>
    </row>
    <row r="29594" spans="7:7" ht="15" customHeight="1">
      <c r="G29594" s="488"/>
    </row>
    <row r="29595" spans="7:7" ht="15" customHeight="1">
      <c r="G29595" s="488"/>
    </row>
    <row r="29596" spans="7:7" ht="15" customHeight="1">
      <c r="G29596" s="488"/>
    </row>
    <row r="29597" spans="7:7" ht="15" customHeight="1">
      <c r="G29597" s="488"/>
    </row>
    <row r="29598" spans="7:7" ht="15" customHeight="1">
      <c r="G29598" s="488"/>
    </row>
    <row r="29599" spans="7:7" ht="15" customHeight="1">
      <c r="G29599" s="488"/>
    </row>
    <row r="29600" spans="7:7" ht="15" customHeight="1">
      <c r="G29600" s="488"/>
    </row>
    <row r="29601" spans="7:7" ht="15" customHeight="1">
      <c r="G29601" s="488"/>
    </row>
    <row r="29602" spans="7:7" ht="15" customHeight="1">
      <c r="G29602" s="488"/>
    </row>
    <row r="29603" spans="7:7" ht="15" customHeight="1">
      <c r="G29603" s="488"/>
    </row>
    <row r="29604" spans="7:7" ht="15" customHeight="1">
      <c r="G29604" s="488"/>
    </row>
    <row r="29605" spans="7:7" ht="15" customHeight="1">
      <c r="G29605" s="488"/>
    </row>
    <row r="29606" spans="7:7" ht="15" customHeight="1">
      <c r="G29606" s="488"/>
    </row>
    <row r="29607" spans="7:7" ht="15" customHeight="1">
      <c r="G29607" s="488"/>
    </row>
    <row r="29608" spans="7:7" ht="15" customHeight="1">
      <c r="G29608" s="488"/>
    </row>
    <row r="29609" spans="7:7" ht="15" customHeight="1">
      <c r="G29609" s="488"/>
    </row>
    <row r="29610" spans="7:7" ht="15" customHeight="1">
      <c r="G29610" s="488"/>
    </row>
    <row r="29611" spans="7:7" ht="15" customHeight="1">
      <c r="G29611" s="488"/>
    </row>
    <row r="29612" spans="7:7" ht="15" customHeight="1">
      <c r="G29612" s="488"/>
    </row>
    <row r="29613" spans="7:7" ht="15" customHeight="1">
      <c r="G29613" s="488"/>
    </row>
    <row r="29614" spans="7:7" ht="15" customHeight="1">
      <c r="G29614" s="488"/>
    </row>
    <row r="29615" spans="7:7" ht="15" customHeight="1">
      <c r="G29615" s="488"/>
    </row>
    <row r="29616" spans="7:7" ht="15" customHeight="1">
      <c r="G29616" s="488"/>
    </row>
    <row r="29617" spans="7:7" ht="15" customHeight="1">
      <c r="G29617" s="488"/>
    </row>
    <row r="29618" spans="7:7" ht="15" customHeight="1">
      <c r="G29618" s="488"/>
    </row>
    <row r="29619" spans="7:7" ht="15" customHeight="1">
      <c r="G29619" s="488"/>
    </row>
    <row r="29620" spans="7:7" ht="15" customHeight="1">
      <c r="G29620" s="488"/>
    </row>
    <row r="29621" spans="7:7" ht="15" customHeight="1">
      <c r="G29621" s="488"/>
    </row>
    <row r="29622" spans="7:7" ht="15" customHeight="1">
      <c r="G29622" s="488"/>
    </row>
    <row r="29623" spans="7:7" ht="15" customHeight="1">
      <c r="G29623" s="488"/>
    </row>
    <row r="29624" spans="7:7" ht="15" customHeight="1">
      <c r="G29624" s="488"/>
    </row>
    <row r="29625" spans="7:7" ht="15" customHeight="1">
      <c r="G29625" s="488"/>
    </row>
    <row r="29626" spans="7:7" ht="15" customHeight="1">
      <c r="G29626" s="488"/>
    </row>
    <row r="29627" spans="7:7" ht="15" customHeight="1">
      <c r="G29627" s="488"/>
    </row>
    <row r="29628" spans="7:7" ht="15" customHeight="1">
      <c r="G29628" s="488"/>
    </row>
    <row r="29629" spans="7:7" ht="15" customHeight="1">
      <c r="G29629" s="488"/>
    </row>
    <row r="29630" spans="7:7" ht="15" customHeight="1">
      <c r="G29630" s="488"/>
    </row>
    <row r="29631" spans="7:7" ht="15" customHeight="1">
      <c r="G29631" s="488"/>
    </row>
    <row r="29632" spans="7:7" ht="15" customHeight="1">
      <c r="G29632" s="488"/>
    </row>
    <row r="29633" spans="7:7" ht="15" customHeight="1">
      <c r="G29633" s="488"/>
    </row>
    <row r="29634" spans="7:7" ht="15" customHeight="1">
      <c r="G29634" s="488"/>
    </row>
    <row r="29635" spans="7:7" ht="15" customHeight="1">
      <c r="G29635" s="488"/>
    </row>
    <row r="29636" spans="7:7" ht="15" customHeight="1">
      <c r="G29636" s="488"/>
    </row>
    <row r="29637" spans="7:7" ht="15" customHeight="1">
      <c r="G29637" s="488"/>
    </row>
    <row r="29638" spans="7:7" ht="15" customHeight="1">
      <c r="G29638" s="488"/>
    </row>
    <row r="29639" spans="7:7" ht="15" customHeight="1">
      <c r="G29639" s="488"/>
    </row>
    <row r="29640" spans="7:7" ht="15" customHeight="1">
      <c r="G29640" s="488"/>
    </row>
    <row r="29641" spans="7:7" ht="15" customHeight="1">
      <c r="G29641" s="488"/>
    </row>
    <row r="29642" spans="7:7" ht="15" customHeight="1">
      <c r="G29642" s="488"/>
    </row>
    <row r="29643" spans="7:7" ht="15" customHeight="1">
      <c r="G29643" s="488"/>
    </row>
    <row r="29644" spans="7:7" ht="15" customHeight="1">
      <c r="G29644" s="488"/>
    </row>
    <row r="29645" spans="7:7" ht="15" customHeight="1">
      <c r="G29645" s="488"/>
    </row>
    <row r="29646" spans="7:7" ht="15" customHeight="1">
      <c r="G29646" s="488"/>
    </row>
    <row r="29647" spans="7:7" ht="15" customHeight="1">
      <c r="G29647" s="488"/>
    </row>
    <row r="29648" spans="7:7" ht="15" customHeight="1">
      <c r="G29648" s="488"/>
    </row>
    <row r="29649" spans="7:7" ht="15" customHeight="1">
      <c r="G29649" s="488"/>
    </row>
    <row r="29650" spans="7:7" ht="15" customHeight="1">
      <c r="G29650" s="488"/>
    </row>
    <row r="29651" spans="7:7" ht="15" customHeight="1">
      <c r="G29651" s="488"/>
    </row>
    <row r="29652" spans="7:7" ht="15" customHeight="1">
      <c r="G29652" s="488"/>
    </row>
    <row r="29653" spans="7:7" ht="15" customHeight="1">
      <c r="G29653" s="488"/>
    </row>
    <row r="29654" spans="7:7" ht="15" customHeight="1">
      <c r="G29654" s="488"/>
    </row>
    <row r="29655" spans="7:7" ht="15" customHeight="1">
      <c r="G29655" s="488"/>
    </row>
    <row r="29656" spans="7:7" ht="15" customHeight="1">
      <c r="G29656" s="488"/>
    </row>
    <row r="29657" spans="7:7" ht="15" customHeight="1">
      <c r="G29657" s="488"/>
    </row>
    <row r="29658" spans="7:7" ht="15" customHeight="1">
      <c r="G29658" s="488"/>
    </row>
    <row r="29659" spans="7:7" ht="15" customHeight="1">
      <c r="G29659" s="488"/>
    </row>
    <row r="29660" spans="7:7" ht="15" customHeight="1">
      <c r="G29660" s="488"/>
    </row>
    <row r="29661" spans="7:7" ht="15" customHeight="1">
      <c r="G29661" s="488"/>
    </row>
    <row r="29662" spans="7:7" ht="15" customHeight="1">
      <c r="G29662" s="488"/>
    </row>
    <row r="29663" spans="7:7" ht="15" customHeight="1">
      <c r="G29663" s="488"/>
    </row>
    <row r="29664" spans="7:7" ht="15" customHeight="1">
      <c r="G29664" s="488"/>
    </row>
    <row r="29665" spans="7:7" ht="15" customHeight="1">
      <c r="G29665" s="488"/>
    </row>
    <row r="29666" spans="7:7" ht="15" customHeight="1">
      <c r="G29666" s="488"/>
    </row>
    <row r="29667" spans="7:7" ht="15" customHeight="1">
      <c r="G29667" s="488"/>
    </row>
    <row r="29668" spans="7:7" ht="15" customHeight="1">
      <c r="G29668" s="488"/>
    </row>
    <row r="29669" spans="7:7" ht="15" customHeight="1">
      <c r="G29669" s="488"/>
    </row>
    <row r="29670" spans="7:7" ht="15" customHeight="1">
      <c r="G29670" s="488"/>
    </row>
    <row r="29671" spans="7:7" ht="15" customHeight="1">
      <c r="G29671" s="488"/>
    </row>
    <row r="29672" spans="7:7" ht="15" customHeight="1">
      <c r="G29672" s="488"/>
    </row>
    <row r="29673" spans="7:7" ht="15" customHeight="1">
      <c r="G29673" s="488"/>
    </row>
    <row r="29674" spans="7:7" ht="15" customHeight="1">
      <c r="G29674" s="488"/>
    </row>
    <row r="29675" spans="7:7" ht="15" customHeight="1">
      <c r="G29675" s="488"/>
    </row>
    <row r="29676" spans="7:7" ht="15" customHeight="1">
      <c r="G29676" s="488"/>
    </row>
    <row r="29677" spans="7:7" ht="15" customHeight="1">
      <c r="G29677" s="488"/>
    </row>
    <row r="29678" spans="7:7" ht="15" customHeight="1">
      <c r="G29678" s="488"/>
    </row>
    <row r="29679" spans="7:7" ht="15" customHeight="1">
      <c r="G29679" s="488"/>
    </row>
    <row r="29680" spans="7:7" ht="15" customHeight="1">
      <c r="G29680" s="488"/>
    </row>
    <row r="29681" spans="7:7" ht="15" customHeight="1">
      <c r="G29681" s="488"/>
    </row>
    <row r="29682" spans="7:7" ht="15" customHeight="1">
      <c r="G29682" s="488"/>
    </row>
    <row r="29683" spans="7:7" ht="15" customHeight="1">
      <c r="G29683" s="488"/>
    </row>
    <row r="29684" spans="7:7" ht="15" customHeight="1">
      <c r="G29684" s="488"/>
    </row>
    <row r="29685" spans="7:7" ht="15" customHeight="1">
      <c r="G29685" s="488"/>
    </row>
    <row r="29686" spans="7:7" ht="15" customHeight="1">
      <c r="G29686" s="488"/>
    </row>
    <row r="29687" spans="7:7" ht="15" customHeight="1">
      <c r="G29687" s="488"/>
    </row>
    <row r="29688" spans="7:7" ht="15" customHeight="1">
      <c r="G29688" s="488"/>
    </row>
    <row r="29689" spans="7:7" ht="15" customHeight="1">
      <c r="G29689" s="488"/>
    </row>
    <row r="29690" spans="7:7" ht="15" customHeight="1">
      <c r="G29690" s="488"/>
    </row>
    <row r="29691" spans="7:7" ht="15" customHeight="1">
      <c r="G29691" s="488"/>
    </row>
    <row r="29692" spans="7:7" ht="15" customHeight="1">
      <c r="G29692" s="488"/>
    </row>
    <row r="29693" spans="7:7" ht="15" customHeight="1">
      <c r="G29693" s="488"/>
    </row>
    <row r="29694" spans="7:7" ht="15" customHeight="1">
      <c r="G29694" s="488"/>
    </row>
    <row r="29695" spans="7:7" ht="15" customHeight="1">
      <c r="G29695" s="488"/>
    </row>
    <row r="29696" spans="7:7" ht="15" customHeight="1">
      <c r="G29696" s="488"/>
    </row>
    <row r="29697" spans="7:7" ht="15" customHeight="1">
      <c r="G29697" s="488"/>
    </row>
    <row r="29698" spans="7:7" ht="15" customHeight="1">
      <c r="G29698" s="488"/>
    </row>
    <row r="29699" spans="7:7" ht="15" customHeight="1">
      <c r="G29699" s="488"/>
    </row>
    <row r="29700" spans="7:7" ht="15" customHeight="1">
      <c r="G29700" s="488"/>
    </row>
    <row r="29701" spans="7:7" ht="15" customHeight="1">
      <c r="G29701" s="488"/>
    </row>
    <row r="29702" spans="7:7" ht="15" customHeight="1">
      <c r="G29702" s="488"/>
    </row>
    <row r="29703" spans="7:7" ht="15" customHeight="1">
      <c r="G29703" s="488"/>
    </row>
    <row r="29704" spans="7:7" ht="15" customHeight="1">
      <c r="G29704" s="488"/>
    </row>
    <row r="29705" spans="7:7" ht="15" customHeight="1">
      <c r="G29705" s="488"/>
    </row>
    <row r="29706" spans="7:7" ht="15" customHeight="1">
      <c r="G29706" s="488"/>
    </row>
    <row r="29707" spans="7:7" ht="15" customHeight="1">
      <c r="G29707" s="488"/>
    </row>
    <row r="29708" spans="7:7" ht="15" customHeight="1">
      <c r="G29708" s="488"/>
    </row>
    <row r="29709" spans="7:7" ht="15" customHeight="1">
      <c r="G29709" s="488"/>
    </row>
    <row r="29710" spans="7:7" ht="15" customHeight="1">
      <c r="G29710" s="488"/>
    </row>
    <row r="29711" spans="7:7" ht="15" customHeight="1">
      <c r="G29711" s="488"/>
    </row>
    <row r="29712" spans="7:7" ht="15" customHeight="1">
      <c r="G29712" s="488"/>
    </row>
    <row r="29713" spans="7:7" ht="15" customHeight="1">
      <c r="G29713" s="488"/>
    </row>
    <row r="29714" spans="7:7" ht="15" customHeight="1">
      <c r="G29714" s="488"/>
    </row>
    <row r="29715" spans="7:7" ht="15" customHeight="1">
      <c r="G29715" s="488"/>
    </row>
    <row r="29716" spans="7:7" ht="15" customHeight="1">
      <c r="G29716" s="488"/>
    </row>
    <row r="29717" spans="7:7" ht="15" customHeight="1">
      <c r="G29717" s="488"/>
    </row>
    <row r="29718" spans="7:7" ht="15" customHeight="1">
      <c r="G29718" s="488"/>
    </row>
    <row r="29719" spans="7:7" ht="15" customHeight="1">
      <c r="G29719" s="488"/>
    </row>
    <row r="29720" spans="7:7" ht="15" customHeight="1">
      <c r="G29720" s="488"/>
    </row>
    <row r="29721" spans="7:7" ht="15" customHeight="1">
      <c r="G29721" s="488"/>
    </row>
    <row r="29722" spans="7:7" ht="15" customHeight="1">
      <c r="G29722" s="488"/>
    </row>
    <row r="29723" spans="7:7" ht="15" customHeight="1">
      <c r="G29723" s="488"/>
    </row>
    <row r="29724" spans="7:7" ht="15" customHeight="1">
      <c r="G29724" s="488"/>
    </row>
    <row r="29725" spans="7:7" ht="15" customHeight="1">
      <c r="G29725" s="488"/>
    </row>
    <row r="29726" spans="7:7" ht="15" customHeight="1">
      <c r="G29726" s="488"/>
    </row>
    <row r="29727" spans="7:7" ht="15" customHeight="1">
      <c r="G29727" s="488"/>
    </row>
    <row r="29728" spans="7:7" ht="15" customHeight="1">
      <c r="G29728" s="488"/>
    </row>
    <row r="29729" spans="7:7" ht="15" customHeight="1">
      <c r="G29729" s="488"/>
    </row>
    <row r="29730" spans="7:7" ht="15" customHeight="1">
      <c r="G29730" s="488"/>
    </row>
    <row r="29731" spans="7:7" ht="15" customHeight="1">
      <c r="G29731" s="488"/>
    </row>
    <row r="29732" spans="7:7" ht="15" customHeight="1">
      <c r="G29732" s="488"/>
    </row>
    <row r="29733" spans="7:7" ht="15" customHeight="1">
      <c r="G29733" s="488"/>
    </row>
    <row r="29734" spans="7:7" ht="15" customHeight="1">
      <c r="G29734" s="488"/>
    </row>
    <row r="29735" spans="7:7" ht="15" customHeight="1">
      <c r="G29735" s="488"/>
    </row>
    <row r="29736" spans="7:7" ht="15" customHeight="1">
      <c r="G29736" s="488"/>
    </row>
    <row r="29737" spans="7:7" ht="15" customHeight="1">
      <c r="G29737" s="488"/>
    </row>
    <row r="29738" spans="7:7" ht="15" customHeight="1">
      <c r="G29738" s="488"/>
    </row>
    <row r="29739" spans="7:7" ht="15" customHeight="1">
      <c r="G29739" s="488"/>
    </row>
    <row r="29740" spans="7:7" ht="15" customHeight="1">
      <c r="G29740" s="488"/>
    </row>
    <row r="29741" spans="7:7" ht="15" customHeight="1">
      <c r="G29741" s="488"/>
    </row>
    <row r="29742" spans="7:7" ht="15" customHeight="1">
      <c r="G29742" s="488"/>
    </row>
    <row r="29743" spans="7:7" ht="15" customHeight="1">
      <c r="G29743" s="488"/>
    </row>
    <row r="29744" spans="7:7" ht="15" customHeight="1">
      <c r="G29744" s="488"/>
    </row>
    <row r="29745" spans="7:7" ht="15" customHeight="1">
      <c r="G29745" s="488"/>
    </row>
    <row r="29746" spans="7:7" ht="15" customHeight="1">
      <c r="G29746" s="488"/>
    </row>
    <row r="29747" spans="7:7" ht="15" customHeight="1">
      <c r="G29747" s="488"/>
    </row>
    <row r="29748" spans="7:7" ht="15" customHeight="1">
      <c r="G29748" s="488"/>
    </row>
    <row r="29749" spans="7:7" ht="15" customHeight="1">
      <c r="G29749" s="488"/>
    </row>
    <row r="29750" spans="7:7" ht="15" customHeight="1">
      <c r="G29750" s="488"/>
    </row>
    <row r="29751" spans="7:7" ht="15" customHeight="1">
      <c r="G29751" s="488"/>
    </row>
    <row r="29752" spans="7:7" ht="15" customHeight="1">
      <c r="G29752" s="488"/>
    </row>
    <row r="29753" spans="7:7" ht="15" customHeight="1">
      <c r="G29753" s="488"/>
    </row>
    <row r="29754" spans="7:7" ht="15" customHeight="1">
      <c r="G29754" s="488"/>
    </row>
    <row r="29755" spans="7:7" ht="15" customHeight="1">
      <c r="G29755" s="488"/>
    </row>
    <row r="29756" spans="7:7" ht="15" customHeight="1">
      <c r="G29756" s="488"/>
    </row>
    <row r="29757" spans="7:7" ht="15" customHeight="1">
      <c r="G29757" s="488"/>
    </row>
    <row r="29758" spans="7:7" ht="15" customHeight="1">
      <c r="G29758" s="488"/>
    </row>
    <row r="29759" spans="7:7" ht="15" customHeight="1">
      <c r="G29759" s="488"/>
    </row>
    <row r="29760" spans="7:7" ht="15" customHeight="1">
      <c r="G29760" s="488"/>
    </row>
    <row r="29761" spans="7:7" ht="15" customHeight="1">
      <c r="G29761" s="488"/>
    </row>
    <row r="29762" spans="7:7" ht="15" customHeight="1">
      <c r="G29762" s="488"/>
    </row>
    <row r="29763" spans="7:7" ht="15" customHeight="1">
      <c r="G29763" s="488"/>
    </row>
    <row r="29764" spans="7:7" ht="15" customHeight="1">
      <c r="G29764" s="488"/>
    </row>
    <row r="29765" spans="7:7" ht="15" customHeight="1">
      <c r="G29765" s="488"/>
    </row>
    <row r="29766" spans="7:7" ht="15" customHeight="1">
      <c r="G29766" s="488"/>
    </row>
    <row r="29767" spans="7:7" ht="15" customHeight="1">
      <c r="G29767" s="488"/>
    </row>
    <row r="29768" spans="7:7" ht="15" customHeight="1">
      <c r="G29768" s="488"/>
    </row>
    <row r="29769" spans="7:7" ht="15" customHeight="1">
      <c r="G29769" s="488"/>
    </row>
    <row r="29770" spans="7:7" ht="15" customHeight="1">
      <c r="G29770" s="488"/>
    </row>
    <row r="29771" spans="7:7" ht="15" customHeight="1">
      <c r="G29771" s="488"/>
    </row>
    <row r="29772" spans="7:7" ht="15" customHeight="1">
      <c r="G29772" s="488"/>
    </row>
    <row r="29773" spans="7:7" ht="15" customHeight="1">
      <c r="G29773" s="488"/>
    </row>
    <row r="29774" spans="7:7" ht="15" customHeight="1">
      <c r="G29774" s="488"/>
    </row>
    <row r="29775" spans="7:7" ht="15" customHeight="1">
      <c r="G29775" s="488"/>
    </row>
    <row r="29776" spans="7:7" ht="15" customHeight="1">
      <c r="G29776" s="488"/>
    </row>
    <row r="29777" spans="7:7" ht="15" customHeight="1">
      <c r="G29777" s="488"/>
    </row>
    <row r="29778" spans="7:7" ht="15" customHeight="1">
      <c r="G29778" s="488"/>
    </row>
    <row r="29779" spans="7:7" ht="15" customHeight="1">
      <c r="G29779" s="488"/>
    </row>
    <row r="29780" spans="7:7" ht="15" customHeight="1">
      <c r="G29780" s="488"/>
    </row>
    <row r="29781" spans="7:7" ht="15" customHeight="1">
      <c r="G29781" s="488"/>
    </row>
    <row r="29782" spans="7:7" ht="15" customHeight="1">
      <c r="G29782" s="488"/>
    </row>
    <row r="29783" spans="7:7" ht="15" customHeight="1">
      <c r="G29783" s="488"/>
    </row>
    <row r="29784" spans="7:7" ht="15" customHeight="1">
      <c r="G29784" s="488"/>
    </row>
    <row r="29785" spans="7:7" ht="15" customHeight="1">
      <c r="G29785" s="488"/>
    </row>
    <row r="29786" spans="7:7" ht="15" customHeight="1">
      <c r="G29786" s="488"/>
    </row>
    <row r="29787" spans="7:7" ht="15" customHeight="1">
      <c r="G29787" s="488"/>
    </row>
    <row r="29788" spans="7:7" ht="15" customHeight="1">
      <c r="G29788" s="488"/>
    </row>
    <row r="29789" spans="7:7" ht="15" customHeight="1">
      <c r="G29789" s="488"/>
    </row>
    <row r="29790" spans="7:7" ht="15" customHeight="1">
      <c r="G29790" s="488"/>
    </row>
    <row r="29791" spans="7:7" ht="15" customHeight="1">
      <c r="G29791" s="488"/>
    </row>
    <row r="29792" spans="7:7" ht="15" customHeight="1">
      <c r="G29792" s="488"/>
    </row>
    <row r="29793" spans="7:7" ht="15" customHeight="1">
      <c r="G29793" s="488"/>
    </row>
    <row r="29794" spans="7:7" ht="15" customHeight="1">
      <c r="G29794" s="488"/>
    </row>
    <row r="29795" spans="7:7" ht="15" customHeight="1">
      <c r="G29795" s="488"/>
    </row>
    <row r="29796" spans="7:7" ht="15" customHeight="1">
      <c r="G29796" s="488"/>
    </row>
    <row r="29797" spans="7:7" ht="15" customHeight="1">
      <c r="G29797" s="488"/>
    </row>
    <row r="29798" spans="7:7" ht="15" customHeight="1">
      <c r="G29798" s="488"/>
    </row>
    <row r="29799" spans="7:7" ht="15" customHeight="1">
      <c r="G29799" s="488"/>
    </row>
    <row r="29800" spans="7:7" ht="15" customHeight="1">
      <c r="G29800" s="488"/>
    </row>
    <row r="29801" spans="7:7" ht="15" customHeight="1">
      <c r="G29801" s="488"/>
    </row>
    <row r="29802" spans="7:7" ht="15" customHeight="1">
      <c r="G29802" s="488"/>
    </row>
    <row r="29803" spans="7:7" ht="15" customHeight="1">
      <c r="G29803" s="488"/>
    </row>
    <row r="29804" spans="7:7" ht="15" customHeight="1">
      <c r="G29804" s="488"/>
    </row>
    <row r="29805" spans="7:7" ht="15" customHeight="1">
      <c r="G29805" s="488"/>
    </row>
    <row r="29806" spans="7:7" ht="15" customHeight="1">
      <c r="G29806" s="488"/>
    </row>
    <row r="29807" spans="7:7" ht="15" customHeight="1">
      <c r="G29807" s="488"/>
    </row>
    <row r="29808" spans="7:7" ht="15" customHeight="1">
      <c r="G29808" s="488"/>
    </row>
    <row r="29809" spans="7:7" ht="15" customHeight="1">
      <c r="G29809" s="488"/>
    </row>
    <row r="29810" spans="7:7" ht="15" customHeight="1">
      <c r="G29810" s="488"/>
    </row>
    <row r="29811" spans="7:7" ht="15" customHeight="1">
      <c r="G29811" s="488"/>
    </row>
    <row r="29812" spans="7:7" ht="15" customHeight="1">
      <c r="G29812" s="488"/>
    </row>
    <row r="29813" spans="7:7" ht="15" customHeight="1">
      <c r="G29813" s="488"/>
    </row>
    <row r="29814" spans="7:7" ht="15" customHeight="1">
      <c r="G29814" s="488"/>
    </row>
    <row r="29815" spans="7:7" ht="15" customHeight="1">
      <c r="G29815" s="488"/>
    </row>
    <row r="29816" spans="7:7" ht="15" customHeight="1">
      <c r="G29816" s="488"/>
    </row>
    <row r="29817" spans="7:7" ht="15" customHeight="1">
      <c r="G29817" s="488"/>
    </row>
    <row r="29818" spans="7:7" ht="15" customHeight="1">
      <c r="G29818" s="488"/>
    </row>
    <row r="29819" spans="7:7" ht="15" customHeight="1">
      <c r="G29819" s="488"/>
    </row>
    <row r="29820" spans="7:7" ht="15" customHeight="1">
      <c r="G29820" s="488"/>
    </row>
    <row r="29821" spans="7:7" ht="15" customHeight="1">
      <c r="G29821" s="488"/>
    </row>
    <row r="29822" spans="7:7" ht="15" customHeight="1">
      <c r="G29822" s="488"/>
    </row>
    <row r="29823" spans="7:7" ht="15" customHeight="1">
      <c r="G29823" s="488"/>
    </row>
    <row r="29824" spans="7:7" ht="15" customHeight="1">
      <c r="G29824" s="488"/>
    </row>
    <row r="29825" spans="7:7" ht="15" customHeight="1">
      <c r="G29825" s="488"/>
    </row>
    <row r="29826" spans="7:7" ht="15" customHeight="1">
      <c r="G29826" s="488"/>
    </row>
    <row r="29827" spans="7:7" ht="15" customHeight="1">
      <c r="G29827" s="488"/>
    </row>
    <row r="29828" spans="7:7" ht="15" customHeight="1">
      <c r="G29828" s="488"/>
    </row>
    <row r="29829" spans="7:7" ht="15" customHeight="1">
      <c r="G29829" s="488"/>
    </row>
    <row r="29830" spans="7:7" ht="15" customHeight="1">
      <c r="G29830" s="488"/>
    </row>
    <row r="29831" spans="7:7" ht="15" customHeight="1">
      <c r="G29831" s="488"/>
    </row>
    <row r="29832" spans="7:7" ht="15" customHeight="1">
      <c r="G29832" s="488"/>
    </row>
    <row r="29833" spans="7:7" ht="15" customHeight="1">
      <c r="G29833" s="488"/>
    </row>
    <row r="29834" spans="7:7" ht="15" customHeight="1">
      <c r="G29834" s="488"/>
    </row>
    <row r="29835" spans="7:7" ht="15" customHeight="1">
      <c r="G29835" s="488"/>
    </row>
    <row r="29836" spans="7:7" ht="15" customHeight="1">
      <c r="G29836" s="488"/>
    </row>
    <row r="29837" spans="7:7" ht="15" customHeight="1">
      <c r="G29837" s="488"/>
    </row>
    <row r="29838" spans="7:7" ht="15" customHeight="1">
      <c r="G29838" s="488"/>
    </row>
    <row r="29839" spans="7:7" ht="15" customHeight="1">
      <c r="G29839" s="488"/>
    </row>
    <row r="29840" spans="7:7" ht="15" customHeight="1">
      <c r="G29840" s="488"/>
    </row>
    <row r="29841" spans="7:7" ht="15" customHeight="1">
      <c r="G29841" s="488"/>
    </row>
    <row r="29842" spans="7:7" ht="15" customHeight="1">
      <c r="G29842" s="488"/>
    </row>
    <row r="29843" spans="7:7" ht="15" customHeight="1">
      <c r="G29843" s="488"/>
    </row>
    <row r="29844" spans="7:7" ht="15" customHeight="1">
      <c r="G29844" s="488"/>
    </row>
    <row r="29845" spans="7:7" ht="15" customHeight="1">
      <c r="G29845" s="488"/>
    </row>
    <row r="29846" spans="7:7" ht="15" customHeight="1">
      <c r="G29846" s="488"/>
    </row>
    <row r="29847" spans="7:7" ht="15" customHeight="1">
      <c r="G29847" s="488"/>
    </row>
    <row r="29848" spans="7:7" ht="15" customHeight="1">
      <c r="G29848" s="488"/>
    </row>
    <row r="29849" spans="7:7" ht="15" customHeight="1">
      <c r="G29849" s="488"/>
    </row>
    <row r="29850" spans="7:7" ht="15" customHeight="1">
      <c r="G29850" s="488"/>
    </row>
    <row r="29851" spans="7:7" ht="15" customHeight="1">
      <c r="G29851" s="488"/>
    </row>
    <row r="29852" spans="7:7" ht="15" customHeight="1">
      <c r="G29852" s="488"/>
    </row>
    <row r="29853" spans="7:7" ht="15" customHeight="1">
      <c r="G29853" s="488"/>
    </row>
    <row r="29854" spans="7:7" ht="15" customHeight="1">
      <c r="G29854" s="488"/>
    </row>
    <row r="29855" spans="7:7" ht="15" customHeight="1">
      <c r="G29855" s="488"/>
    </row>
    <row r="29856" spans="7:7" ht="15" customHeight="1">
      <c r="G29856" s="488"/>
    </row>
    <row r="29857" spans="7:7" ht="15" customHeight="1">
      <c r="G29857" s="488"/>
    </row>
    <row r="29858" spans="7:7" ht="15" customHeight="1">
      <c r="G29858" s="488"/>
    </row>
    <row r="29859" spans="7:7" ht="15" customHeight="1">
      <c r="G29859" s="488"/>
    </row>
    <row r="29860" spans="7:7" ht="15" customHeight="1">
      <c r="G29860" s="488"/>
    </row>
    <row r="29861" spans="7:7" ht="15" customHeight="1">
      <c r="G29861" s="488"/>
    </row>
    <row r="29862" spans="7:7" ht="15" customHeight="1">
      <c r="G29862" s="488"/>
    </row>
    <row r="29863" spans="7:7" ht="15" customHeight="1">
      <c r="G29863" s="488"/>
    </row>
    <row r="29864" spans="7:7" ht="15" customHeight="1">
      <c r="G29864" s="488"/>
    </row>
    <row r="29865" spans="7:7" ht="15" customHeight="1">
      <c r="G29865" s="488"/>
    </row>
    <row r="29866" spans="7:7" ht="15" customHeight="1">
      <c r="G29866" s="488"/>
    </row>
    <row r="29867" spans="7:7" ht="15" customHeight="1">
      <c r="G29867" s="488"/>
    </row>
    <row r="29868" spans="7:7" ht="15" customHeight="1">
      <c r="G29868" s="488"/>
    </row>
    <row r="29869" spans="7:7" ht="15" customHeight="1">
      <c r="G29869" s="488"/>
    </row>
    <row r="29870" spans="7:7" ht="15" customHeight="1">
      <c r="G29870" s="488"/>
    </row>
    <row r="29871" spans="7:7" ht="15" customHeight="1">
      <c r="G29871" s="488"/>
    </row>
    <row r="29872" spans="7:7" ht="15" customHeight="1">
      <c r="G29872" s="488"/>
    </row>
    <row r="29873" spans="7:7" ht="15" customHeight="1">
      <c r="G29873" s="488"/>
    </row>
    <row r="29874" spans="7:7" ht="15" customHeight="1">
      <c r="G29874" s="488"/>
    </row>
    <row r="29875" spans="7:7" ht="15" customHeight="1">
      <c r="G29875" s="488"/>
    </row>
    <row r="29876" spans="7:7" ht="15" customHeight="1">
      <c r="G29876" s="488"/>
    </row>
    <row r="29877" spans="7:7" ht="15" customHeight="1">
      <c r="G29877" s="488"/>
    </row>
    <row r="29878" spans="7:7" ht="15" customHeight="1">
      <c r="G29878" s="488"/>
    </row>
    <row r="29879" spans="7:7" ht="15" customHeight="1">
      <c r="G29879" s="488"/>
    </row>
    <row r="29880" spans="7:7" ht="15" customHeight="1">
      <c r="G29880" s="488"/>
    </row>
    <row r="29881" spans="7:7" ht="15" customHeight="1">
      <c r="G29881" s="488"/>
    </row>
    <row r="29882" spans="7:7" ht="15" customHeight="1">
      <c r="G29882" s="488"/>
    </row>
    <row r="29883" spans="7:7" ht="15" customHeight="1">
      <c r="G29883" s="488"/>
    </row>
    <row r="29884" spans="7:7" ht="15" customHeight="1">
      <c r="G29884" s="488"/>
    </row>
    <row r="29885" spans="7:7" ht="15" customHeight="1">
      <c r="G29885" s="488"/>
    </row>
    <row r="29886" spans="7:7" ht="15" customHeight="1">
      <c r="G29886" s="488"/>
    </row>
    <row r="29887" spans="7:7" ht="15" customHeight="1">
      <c r="G29887" s="488"/>
    </row>
    <row r="29888" spans="7:7" ht="15" customHeight="1">
      <c r="G29888" s="488"/>
    </row>
    <row r="29889" spans="7:7" ht="15" customHeight="1">
      <c r="G29889" s="488"/>
    </row>
    <row r="29890" spans="7:7" ht="15" customHeight="1">
      <c r="G29890" s="488"/>
    </row>
    <row r="29891" spans="7:7" ht="15" customHeight="1">
      <c r="G29891" s="488"/>
    </row>
    <row r="29892" spans="7:7" ht="15" customHeight="1">
      <c r="G29892" s="488"/>
    </row>
    <row r="29893" spans="7:7" ht="15" customHeight="1">
      <c r="G29893" s="488"/>
    </row>
    <row r="29894" spans="7:7" ht="15" customHeight="1">
      <c r="G29894" s="488"/>
    </row>
    <row r="29895" spans="7:7" ht="15" customHeight="1">
      <c r="G29895" s="488"/>
    </row>
    <row r="29896" spans="7:7" ht="15" customHeight="1">
      <c r="G29896" s="488"/>
    </row>
    <row r="29897" spans="7:7" ht="15" customHeight="1">
      <c r="G29897" s="488"/>
    </row>
    <row r="29898" spans="7:7" ht="15" customHeight="1">
      <c r="G29898" s="488"/>
    </row>
    <row r="29899" spans="7:7" ht="15" customHeight="1">
      <c r="G29899" s="488"/>
    </row>
    <row r="29900" spans="7:7" ht="15" customHeight="1">
      <c r="G29900" s="488"/>
    </row>
    <row r="29901" spans="7:7" ht="15" customHeight="1">
      <c r="G29901" s="488"/>
    </row>
    <row r="29902" spans="7:7" ht="15" customHeight="1">
      <c r="G29902" s="488"/>
    </row>
    <row r="29903" spans="7:7" ht="15" customHeight="1">
      <c r="G29903" s="488"/>
    </row>
    <row r="29904" spans="7:7" ht="15" customHeight="1">
      <c r="G29904" s="488"/>
    </row>
    <row r="29905" spans="7:7" ht="15" customHeight="1">
      <c r="G29905" s="488"/>
    </row>
    <row r="29906" spans="7:7" ht="15" customHeight="1">
      <c r="G29906" s="488"/>
    </row>
    <row r="29907" spans="7:7" ht="15" customHeight="1">
      <c r="G29907" s="488"/>
    </row>
    <row r="29908" spans="7:7" ht="15" customHeight="1">
      <c r="G29908" s="488"/>
    </row>
    <row r="29909" spans="7:7" ht="15" customHeight="1">
      <c r="G29909" s="488"/>
    </row>
    <row r="29910" spans="7:7" ht="15" customHeight="1">
      <c r="G29910" s="488"/>
    </row>
    <row r="29911" spans="7:7" ht="15" customHeight="1">
      <c r="G29911" s="488"/>
    </row>
    <row r="29912" spans="7:7" ht="15" customHeight="1">
      <c r="G29912" s="488"/>
    </row>
    <row r="29913" spans="7:7" ht="15" customHeight="1">
      <c r="G29913" s="488"/>
    </row>
    <row r="29914" spans="7:7" ht="15" customHeight="1">
      <c r="G29914" s="488"/>
    </row>
    <row r="29915" spans="7:7" ht="15" customHeight="1">
      <c r="G29915" s="488"/>
    </row>
    <row r="29916" spans="7:7" ht="15" customHeight="1">
      <c r="G29916" s="488"/>
    </row>
    <row r="29917" spans="7:7" ht="15" customHeight="1">
      <c r="G29917" s="488"/>
    </row>
    <row r="29918" spans="7:7" ht="15" customHeight="1">
      <c r="G29918" s="488"/>
    </row>
    <row r="29919" spans="7:7" ht="15" customHeight="1">
      <c r="G29919" s="488"/>
    </row>
    <row r="29920" spans="7:7" ht="15" customHeight="1">
      <c r="G29920" s="488"/>
    </row>
    <row r="29921" spans="7:7" ht="15" customHeight="1">
      <c r="G29921" s="488"/>
    </row>
    <row r="29922" spans="7:7" ht="15" customHeight="1">
      <c r="G29922" s="488"/>
    </row>
    <row r="29923" spans="7:7" ht="15" customHeight="1">
      <c r="G29923" s="488"/>
    </row>
    <row r="29924" spans="7:7" ht="15" customHeight="1">
      <c r="G29924" s="488"/>
    </row>
    <row r="29925" spans="7:7" ht="15" customHeight="1">
      <c r="G29925" s="488"/>
    </row>
    <row r="29926" spans="7:7" ht="15" customHeight="1">
      <c r="G29926" s="488"/>
    </row>
    <row r="29927" spans="7:7" ht="15" customHeight="1">
      <c r="G29927" s="488"/>
    </row>
    <row r="29928" spans="7:7" ht="15" customHeight="1">
      <c r="G29928" s="488"/>
    </row>
    <row r="29929" spans="7:7" ht="15" customHeight="1">
      <c r="G29929" s="488"/>
    </row>
    <row r="29930" spans="7:7" ht="15" customHeight="1">
      <c r="G29930" s="488"/>
    </row>
    <row r="29931" spans="7:7" ht="15" customHeight="1">
      <c r="G29931" s="488"/>
    </row>
    <row r="29932" spans="7:7" ht="15" customHeight="1">
      <c r="G29932" s="488"/>
    </row>
    <row r="29933" spans="7:7" ht="15" customHeight="1">
      <c r="G29933" s="488"/>
    </row>
    <row r="29934" spans="7:7" ht="15" customHeight="1">
      <c r="G29934" s="488"/>
    </row>
    <row r="29935" spans="7:7" ht="15" customHeight="1">
      <c r="G29935" s="488"/>
    </row>
    <row r="29936" spans="7:7" ht="15" customHeight="1">
      <c r="G29936" s="488"/>
    </row>
    <row r="29937" spans="7:7" ht="15" customHeight="1">
      <c r="G29937" s="488"/>
    </row>
    <row r="29938" spans="7:7" ht="15" customHeight="1">
      <c r="G29938" s="488"/>
    </row>
    <row r="29939" spans="7:7" ht="15" customHeight="1">
      <c r="G29939" s="488"/>
    </row>
    <row r="29940" spans="7:7" ht="15" customHeight="1">
      <c r="G29940" s="488"/>
    </row>
    <row r="29941" spans="7:7" ht="15" customHeight="1">
      <c r="G29941" s="488"/>
    </row>
    <row r="29942" spans="7:7" ht="15" customHeight="1">
      <c r="G29942" s="488"/>
    </row>
    <row r="29943" spans="7:7" ht="15" customHeight="1">
      <c r="G29943" s="488"/>
    </row>
    <row r="29944" spans="7:7" ht="15" customHeight="1">
      <c r="G29944" s="488"/>
    </row>
    <row r="29945" spans="7:7" ht="15" customHeight="1">
      <c r="G29945" s="488"/>
    </row>
    <row r="29946" spans="7:7" ht="15" customHeight="1">
      <c r="G29946" s="488"/>
    </row>
    <row r="29947" spans="7:7" ht="15" customHeight="1">
      <c r="G29947" s="488"/>
    </row>
    <row r="29948" spans="7:7" ht="15" customHeight="1">
      <c r="G29948" s="488"/>
    </row>
    <row r="29949" spans="7:7" ht="15" customHeight="1">
      <c r="G29949" s="488"/>
    </row>
    <row r="29950" spans="7:7" ht="15" customHeight="1">
      <c r="G29950" s="488"/>
    </row>
    <row r="29951" spans="7:7" ht="15" customHeight="1">
      <c r="G29951" s="488"/>
    </row>
    <row r="29952" spans="7:7" ht="15" customHeight="1">
      <c r="G29952" s="488"/>
    </row>
    <row r="29953" spans="7:7" ht="15" customHeight="1">
      <c r="G29953" s="488"/>
    </row>
    <row r="29954" spans="7:7" ht="15" customHeight="1">
      <c r="G29954" s="488"/>
    </row>
    <row r="29955" spans="7:7" ht="15" customHeight="1">
      <c r="G29955" s="488"/>
    </row>
    <row r="29956" spans="7:7" ht="15" customHeight="1">
      <c r="G29956" s="488"/>
    </row>
    <row r="29957" spans="7:7" ht="15" customHeight="1">
      <c r="G29957" s="488"/>
    </row>
    <row r="29958" spans="7:7" ht="15" customHeight="1">
      <c r="G29958" s="488"/>
    </row>
    <row r="29959" spans="7:7" ht="15" customHeight="1">
      <c r="G29959" s="488"/>
    </row>
    <row r="29960" spans="7:7" ht="15" customHeight="1">
      <c r="G29960" s="488"/>
    </row>
    <row r="29961" spans="7:7" ht="15" customHeight="1">
      <c r="G29961" s="488"/>
    </row>
    <row r="29962" spans="7:7" ht="15" customHeight="1">
      <c r="G29962" s="488"/>
    </row>
    <row r="29963" spans="7:7" ht="15" customHeight="1">
      <c r="G29963" s="488"/>
    </row>
    <row r="29964" spans="7:7" ht="15" customHeight="1">
      <c r="G29964" s="488"/>
    </row>
    <row r="29965" spans="7:7" ht="15" customHeight="1">
      <c r="G29965" s="488"/>
    </row>
    <row r="29966" spans="7:7" ht="15" customHeight="1">
      <c r="G29966" s="488"/>
    </row>
    <row r="29967" spans="7:7" ht="15" customHeight="1">
      <c r="G29967" s="488"/>
    </row>
    <row r="29968" spans="7:7" ht="15" customHeight="1">
      <c r="G29968" s="488"/>
    </row>
    <row r="29969" spans="7:7" ht="15" customHeight="1">
      <c r="G29969" s="488"/>
    </row>
    <row r="29970" spans="7:7" ht="15" customHeight="1">
      <c r="G29970" s="488"/>
    </row>
    <row r="29971" spans="7:7" ht="15" customHeight="1">
      <c r="G29971" s="488"/>
    </row>
    <row r="29972" spans="7:7" ht="15" customHeight="1">
      <c r="G29972" s="488"/>
    </row>
    <row r="29973" spans="7:7" ht="15" customHeight="1">
      <c r="G29973" s="488"/>
    </row>
    <row r="29974" spans="7:7" ht="15" customHeight="1">
      <c r="G29974" s="488"/>
    </row>
    <row r="29975" spans="7:7" ht="15" customHeight="1">
      <c r="G29975" s="488"/>
    </row>
    <row r="29976" spans="7:7" ht="15" customHeight="1">
      <c r="G29976" s="488"/>
    </row>
    <row r="29977" spans="7:7" ht="15" customHeight="1">
      <c r="G29977" s="488"/>
    </row>
    <row r="29978" spans="7:7" ht="15" customHeight="1">
      <c r="G29978" s="488"/>
    </row>
    <row r="29979" spans="7:7" ht="15" customHeight="1">
      <c r="G29979" s="488"/>
    </row>
    <row r="29980" spans="7:7" ht="15" customHeight="1">
      <c r="G29980" s="488"/>
    </row>
    <row r="29981" spans="7:7" ht="15" customHeight="1">
      <c r="G29981" s="488"/>
    </row>
    <row r="29982" spans="7:7" ht="15" customHeight="1">
      <c r="G29982" s="488"/>
    </row>
    <row r="29983" spans="7:7" ht="15" customHeight="1">
      <c r="G29983" s="488"/>
    </row>
    <row r="29984" spans="7:7" ht="15" customHeight="1">
      <c r="G29984" s="488"/>
    </row>
    <row r="29985" spans="7:7" ht="15" customHeight="1">
      <c r="G29985" s="488"/>
    </row>
    <row r="29986" spans="7:7" ht="15" customHeight="1">
      <c r="G29986" s="488"/>
    </row>
    <row r="29987" spans="7:7" ht="15" customHeight="1">
      <c r="G29987" s="488"/>
    </row>
    <row r="29988" spans="7:7" ht="15" customHeight="1">
      <c r="G29988" s="488"/>
    </row>
    <row r="29989" spans="7:7" ht="15" customHeight="1">
      <c r="G29989" s="488"/>
    </row>
    <row r="29990" spans="7:7" ht="15" customHeight="1">
      <c r="G29990" s="488"/>
    </row>
    <row r="29991" spans="7:7" ht="15" customHeight="1">
      <c r="G29991" s="488"/>
    </row>
    <row r="29992" spans="7:7" ht="15" customHeight="1">
      <c r="G29992" s="488"/>
    </row>
    <row r="29993" spans="7:7" ht="15" customHeight="1">
      <c r="G29993" s="488"/>
    </row>
    <row r="29994" spans="7:7" ht="15" customHeight="1">
      <c r="G29994" s="488"/>
    </row>
    <row r="29995" spans="7:7" ht="15" customHeight="1">
      <c r="G29995" s="488"/>
    </row>
    <row r="29996" spans="7:7" ht="15" customHeight="1">
      <c r="G29996" s="488"/>
    </row>
    <row r="29997" spans="7:7" ht="15" customHeight="1">
      <c r="G29997" s="488"/>
    </row>
    <row r="29998" spans="7:7" ht="15" customHeight="1">
      <c r="G29998" s="488"/>
    </row>
    <row r="29999" spans="7:7" ht="15" customHeight="1">
      <c r="G29999" s="488"/>
    </row>
    <row r="30000" spans="7:7" ht="15" customHeight="1">
      <c r="G30000" s="488"/>
    </row>
    <row r="30001" spans="7:7" ht="15" customHeight="1">
      <c r="G30001" s="488"/>
    </row>
    <row r="30002" spans="7:7" ht="15" customHeight="1">
      <c r="G30002" s="488"/>
    </row>
    <row r="30003" spans="7:7" ht="15" customHeight="1">
      <c r="G30003" s="488"/>
    </row>
    <row r="30004" spans="7:7" ht="15" customHeight="1">
      <c r="G30004" s="488"/>
    </row>
    <row r="30005" spans="7:7" ht="15" customHeight="1">
      <c r="G30005" s="488"/>
    </row>
    <row r="30006" spans="7:7" ht="15" customHeight="1">
      <c r="G30006" s="488"/>
    </row>
    <row r="30007" spans="7:7" ht="15" customHeight="1">
      <c r="G30007" s="488"/>
    </row>
    <row r="30008" spans="7:7" ht="15" customHeight="1">
      <c r="G30008" s="488"/>
    </row>
    <row r="30009" spans="7:7" ht="15" customHeight="1">
      <c r="G30009" s="488"/>
    </row>
    <row r="30010" spans="7:7" ht="15" customHeight="1">
      <c r="G30010" s="488"/>
    </row>
    <row r="30011" spans="7:7" ht="15" customHeight="1">
      <c r="G30011" s="488"/>
    </row>
    <row r="30012" spans="7:7" ht="15" customHeight="1">
      <c r="G30012" s="488"/>
    </row>
    <row r="30013" spans="7:7" ht="15" customHeight="1">
      <c r="G30013" s="488"/>
    </row>
    <row r="30014" spans="7:7" ht="15" customHeight="1">
      <c r="G30014" s="488"/>
    </row>
    <row r="30015" spans="7:7" ht="15" customHeight="1">
      <c r="G30015" s="488"/>
    </row>
    <row r="30016" spans="7:7" ht="15" customHeight="1">
      <c r="G30016" s="488"/>
    </row>
    <row r="30017" spans="7:7" ht="15" customHeight="1">
      <c r="G30017" s="488"/>
    </row>
    <row r="30018" spans="7:7" ht="15" customHeight="1">
      <c r="G30018" s="488"/>
    </row>
    <row r="30019" spans="7:7" ht="15" customHeight="1">
      <c r="G30019" s="488"/>
    </row>
    <row r="30020" spans="7:7" ht="15" customHeight="1">
      <c r="G30020" s="488"/>
    </row>
    <row r="30021" spans="7:7" ht="15" customHeight="1">
      <c r="G30021" s="488"/>
    </row>
    <row r="30022" spans="7:7" ht="15" customHeight="1">
      <c r="G30022" s="488"/>
    </row>
    <row r="30023" spans="7:7" ht="15" customHeight="1">
      <c r="G30023" s="488"/>
    </row>
    <row r="30024" spans="7:7" ht="15" customHeight="1">
      <c r="G30024" s="488"/>
    </row>
    <row r="30025" spans="7:7" ht="15" customHeight="1">
      <c r="G30025" s="488"/>
    </row>
    <row r="30026" spans="7:7" ht="15" customHeight="1">
      <c r="G30026" s="488"/>
    </row>
    <row r="30027" spans="7:7" ht="15" customHeight="1">
      <c r="G30027" s="488"/>
    </row>
    <row r="30028" spans="7:7" ht="15" customHeight="1">
      <c r="G30028" s="488"/>
    </row>
    <row r="30029" spans="7:7" ht="15" customHeight="1">
      <c r="G30029" s="488"/>
    </row>
    <row r="30030" spans="7:7" ht="15" customHeight="1">
      <c r="G30030" s="488"/>
    </row>
    <row r="30031" spans="7:7" ht="15" customHeight="1">
      <c r="G30031" s="488"/>
    </row>
    <row r="30032" spans="7:7" ht="15" customHeight="1">
      <c r="G30032" s="488"/>
    </row>
    <row r="30033" spans="7:7" ht="15" customHeight="1">
      <c r="G30033" s="488"/>
    </row>
    <row r="30034" spans="7:7" ht="15" customHeight="1">
      <c r="G30034" s="488"/>
    </row>
    <row r="30035" spans="7:7" ht="15" customHeight="1">
      <c r="G30035" s="488"/>
    </row>
    <row r="30036" spans="7:7" ht="15" customHeight="1">
      <c r="G30036" s="488"/>
    </row>
    <row r="30037" spans="7:7" ht="15" customHeight="1">
      <c r="G30037" s="488"/>
    </row>
    <row r="30038" spans="7:7" ht="15" customHeight="1">
      <c r="G30038" s="488"/>
    </row>
    <row r="30039" spans="7:7" ht="15" customHeight="1">
      <c r="G30039" s="488"/>
    </row>
    <row r="30040" spans="7:7" ht="15" customHeight="1">
      <c r="G30040" s="488"/>
    </row>
    <row r="30041" spans="7:7" ht="15" customHeight="1">
      <c r="G30041" s="488"/>
    </row>
    <row r="30042" spans="7:7" ht="15" customHeight="1">
      <c r="G30042" s="488"/>
    </row>
    <row r="30043" spans="7:7" ht="15" customHeight="1">
      <c r="G30043" s="488"/>
    </row>
    <row r="30044" spans="7:7" ht="15" customHeight="1">
      <c r="G30044" s="488"/>
    </row>
    <row r="30045" spans="7:7" ht="15" customHeight="1">
      <c r="G30045" s="488"/>
    </row>
    <row r="30046" spans="7:7" ht="15" customHeight="1">
      <c r="G30046" s="488"/>
    </row>
    <row r="30047" spans="7:7" ht="15" customHeight="1">
      <c r="G30047" s="488"/>
    </row>
    <row r="30048" spans="7:7" ht="15" customHeight="1">
      <c r="G30048" s="488"/>
    </row>
    <row r="30049" spans="7:7" ht="15" customHeight="1">
      <c r="G30049" s="488"/>
    </row>
    <row r="30050" spans="7:7" ht="15" customHeight="1">
      <c r="G30050" s="488"/>
    </row>
    <row r="30051" spans="7:7" ht="15" customHeight="1">
      <c r="G30051" s="488"/>
    </row>
    <row r="30052" spans="7:7" ht="15" customHeight="1">
      <c r="G30052" s="488"/>
    </row>
    <row r="30053" spans="7:7" ht="15" customHeight="1">
      <c r="G30053" s="488"/>
    </row>
    <row r="30054" spans="7:7" ht="15" customHeight="1">
      <c r="G30054" s="488"/>
    </row>
    <row r="30055" spans="7:7" ht="15" customHeight="1">
      <c r="G30055" s="488"/>
    </row>
    <row r="30056" spans="7:7" ht="15" customHeight="1">
      <c r="G30056" s="488"/>
    </row>
    <row r="30057" spans="7:7" ht="15" customHeight="1">
      <c r="G30057" s="488"/>
    </row>
    <row r="30058" spans="7:7" ht="15" customHeight="1">
      <c r="G30058" s="488"/>
    </row>
    <row r="30059" spans="7:7" ht="15" customHeight="1">
      <c r="G30059" s="488"/>
    </row>
    <row r="30060" spans="7:7" ht="15" customHeight="1">
      <c r="G30060" s="488"/>
    </row>
    <row r="30061" spans="7:7" ht="15" customHeight="1">
      <c r="G30061" s="488"/>
    </row>
    <row r="30062" spans="7:7" ht="15" customHeight="1">
      <c r="G30062" s="488"/>
    </row>
    <row r="30063" spans="7:7" ht="15" customHeight="1">
      <c r="G30063" s="488"/>
    </row>
    <row r="30064" spans="7:7" ht="15" customHeight="1">
      <c r="G30064" s="488"/>
    </row>
    <row r="30065" spans="7:7" ht="15" customHeight="1">
      <c r="G30065" s="488"/>
    </row>
    <row r="30066" spans="7:7" ht="15" customHeight="1">
      <c r="G30066" s="488"/>
    </row>
    <row r="30067" spans="7:7" ht="15" customHeight="1">
      <c r="G30067" s="488"/>
    </row>
    <row r="30068" spans="7:7" ht="15" customHeight="1">
      <c r="G30068" s="488"/>
    </row>
    <row r="30069" spans="7:7" ht="15" customHeight="1">
      <c r="G30069" s="488"/>
    </row>
    <row r="30070" spans="7:7" ht="15" customHeight="1">
      <c r="G30070" s="488"/>
    </row>
    <row r="30071" spans="7:7" ht="15" customHeight="1">
      <c r="G30071" s="488"/>
    </row>
    <row r="30072" spans="7:7" ht="15" customHeight="1">
      <c r="G30072" s="488"/>
    </row>
    <row r="30073" spans="7:7" ht="15" customHeight="1">
      <c r="G30073" s="488"/>
    </row>
    <row r="30074" spans="7:7" ht="15" customHeight="1">
      <c r="G30074" s="488"/>
    </row>
    <row r="30075" spans="7:7" ht="15" customHeight="1">
      <c r="G30075" s="488"/>
    </row>
    <row r="30076" spans="7:7" ht="15" customHeight="1">
      <c r="G30076" s="488"/>
    </row>
    <row r="30077" spans="7:7" ht="15" customHeight="1">
      <c r="G30077" s="488"/>
    </row>
    <row r="30078" spans="7:7" ht="15" customHeight="1">
      <c r="G30078" s="488"/>
    </row>
    <row r="30079" spans="7:7" ht="15" customHeight="1">
      <c r="G30079" s="488"/>
    </row>
    <row r="30080" spans="7:7" ht="15" customHeight="1">
      <c r="G30080" s="488"/>
    </row>
    <row r="30081" spans="7:7" ht="15" customHeight="1">
      <c r="G30081" s="488"/>
    </row>
    <row r="30082" spans="7:7" ht="15" customHeight="1">
      <c r="G30082" s="488"/>
    </row>
    <row r="30083" spans="7:7" ht="15" customHeight="1">
      <c r="G30083" s="488"/>
    </row>
    <row r="30084" spans="7:7" ht="15" customHeight="1">
      <c r="G30084" s="488"/>
    </row>
    <row r="30085" spans="7:7" ht="15" customHeight="1">
      <c r="G30085" s="488"/>
    </row>
    <row r="30086" spans="7:7" ht="15" customHeight="1">
      <c r="G30086" s="488"/>
    </row>
    <row r="30087" spans="7:7" ht="15" customHeight="1">
      <c r="G30087" s="488"/>
    </row>
    <row r="30088" spans="7:7" ht="15" customHeight="1">
      <c r="G30088" s="488"/>
    </row>
    <row r="30089" spans="7:7" ht="15" customHeight="1">
      <c r="G30089" s="488"/>
    </row>
    <row r="30090" spans="7:7" ht="15" customHeight="1">
      <c r="G30090" s="488"/>
    </row>
    <row r="30091" spans="7:7" ht="15" customHeight="1">
      <c r="G30091" s="488"/>
    </row>
    <row r="30092" spans="7:7" ht="15" customHeight="1">
      <c r="G30092" s="488"/>
    </row>
    <row r="30093" spans="7:7" ht="15" customHeight="1">
      <c r="G30093" s="488"/>
    </row>
    <row r="30094" spans="7:7" ht="15" customHeight="1">
      <c r="G30094" s="488"/>
    </row>
    <row r="30095" spans="7:7" ht="15" customHeight="1">
      <c r="G30095" s="488"/>
    </row>
    <row r="30096" spans="7:7" ht="15" customHeight="1">
      <c r="G30096" s="488"/>
    </row>
    <row r="30097" spans="7:7" ht="15" customHeight="1">
      <c r="G30097" s="488"/>
    </row>
    <row r="30098" spans="7:7" ht="15" customHeight="1">
      <c r="G30098" s="488"/>
    </row>
    <row r="30099" spans="7:7" ht="15" customHeight="1">
      <c r="G30099" s="488"/>
    </row>
    <row r="30100" spans="7:7" ht="15" customHeight="1">
      <c r="G30100" s="488"/>
    </row>
    <row r="30101" spans="7:7" ht="15" customHeight="1">
      <c r="G30101" s="488"/>
    </row>
    <row r="30102" spans="7:7" ht="15" customHeight="1">
      <c r="G30102" s="488"/>
    </row>
    <row r="30103" spans="7:7" ht="15" customHeight="1">
      <c r="G30103" s="488"/>
    </row>
    <row r="30104" spans="7:7" ht="15" customHeight="1">
      <c r="G30104" s="488"/>
    </row>
    <row r="30105" spans="7:7" ht="15" customHeight="1">
      <c r="G30105" s="488"/>
    </row>
    <row r="30106" spans="7:7" ht="15" customHeight="1">
      <c r="G30106" s="488"/>
    </row>
    <row r="30107" spans="7:7" ht="15" customHeight="1">
      <c r="G30107" s="488"/>
    </row>
    <row r="30108" spans="7:7" ht="15" customHeight="1">
      <c r="G30108" s="488"/>
    </row>
    <row r="30109" spans="7:7" ht="15" customHeight="1">
      <c r="G30109" s="488"/>
    </row>
    <row r="30110" spans="7:7" ht="15" customHeight="1">
      <c r="G30110" s="488"/>
    </row>
    <row r="30111" spans="7:7" ht="15" customHeight="1">
      <c r="G30111" s="488"/>
    </row>
    <row r="30112" spans="7:7" ht="15" customHeight="1">
      <c r="G30112" s="488"/>
    </row>
    <row r="30113" spans="7:7" ht="15" customHeight="1">
      <c r="G30113" s="488"/>
    </row>
    <row r="30114" spans="7:7" ht="15" customHeight="1">
      <c r="G30114" s="488"/>
    </row>
    <row r="30115" spans="7:7" ht="15" customHeight="1">
      <c r="G30115" s="488"/>
    </row>
    <row r="30116" spans="7:7" ht="15" customHeight="1">
      <c r="G30116" s="488"/>
    </row>
    <row r="30117" spans="7:7" ht="15" customHeight="1">
      <c r="G30117" s="488"/>
    </row>
    <row r="30118" spans="7:7" ht="15" customHeight="1">
      <c r="G30118" s="488"/>
    </row>
    <row r="30119" spans="7:7" ht="15" customHeight="1">
      <c r="G30119" s="488"/>
    </row>
    <row r="30120" spans="7:7" ht="15" customHeight="1">
      <c r="G30120" s="488"/>
    </row>
    <row r="30121" spans="7:7" ht="15" customHeight="1">
      <c r="G30121" s="488"/>
    </row>
    <row r="30122" spans="7:7" ht="15" customHeight="1">
      <c r="G30122" s="488"/>
    </row>
    <row r="30123" spans="7:7" ht="15" customHeight="1">
      <c r="G30123" s="488"/>
    </row>
    <row r="30124" spans="7:7" ht="15" customHeight="1">
      <c r="G30124" s="488"/>
    </row>
    <row r="30125" spans="7:7" ht="15" customHeight="1">
      <c r="G30125" s="488"/>
    </row>
    <row r="30126" spans="7:7" ht="15" customHeight="1">
      <c r="G30126" s="488"/>
    </row>
    <row r="30127" spans="7:7" ht="15" customHeight="1">
      <c r="G30127" s="488"/>
    </row>
    <row r="30128" spans="7:7" ht="15" customHeight="1">
      <c r="G30128" s="488"/>
    </row>
    <row r="30129" spans="7:7" ht="15" customHeight="1">
      <c r="G30129" s="488"/>
    </row>
    <row r="30130" spans="7:7" ht="15" customHeight="1">
      <c r="G30130" s="488"/>
    </row>
    <row r="30131" spans="7:7" ht="15" customHeight="1">
      <c r="G30131" s="488"/>
    </row>
    <row r="30132" spans="7:7" ht="15" customHeight="1">
      <c r="G30132" s="488"/>
    </row>
    <row r="30133" spans="7:7" ht="15" customHeight="1">
      <c r="G30133" s="488"/>
    </row>
    <row r="30134" spans="7:7" ht="15" customHeight="1">
      <c r="G30134" s="488"/>
    </row>
    <row r="30135" spans="7:7" ht="15" customHeight="1">
      <c r="G30135" s="488"/>
    </row>
    <row r="30136" spans="7:7" ht="15" customHeight="1">
      <c r="G30136" s="488"/>
    </row>
    <row r="30137" spans="7:7" ht="15" customHeight="1">
      <c r="G30137" s="488"/>
    </row>
    <row r="30138" spans="7:7" ht="15" customHeight="1">
      <c r="G30138" s="488"/>
    </row>
    <row r="30139" spans="7:7" ht="15" customHeight="1">
      <c r="G30139" s="488"/>
    </row>
    <row r="30140" spans="7:7" ht="15" customHeight="1">
      <c r="G30140" s="488"/>
    </row>
    <row r="30141" spans="7:7" ht="15" customHeight="1">
      <c r="G30141" s="488"/>
    </row>
    <row r="30142" spans="7:7" ht="15" customHeight="1">
      <c r="G30142" s="488"/>
    </row>
    <row r="30143" spans="7:7" ht="15" customHeight="1">
      <c r="G30143" s="488"/>
    </row>
    <row r="30144" spans="7:7" ht="15" customHeight="1">
      <c r="G30144" s="488"/>
    </row>
    <row r="30145" spans="7:7" ht="15" customHeight="1">
      <c r="G30145" s="488"/>
    </row>
    <row r="30146" spans="7:7" ht="15" customHeight="1">
      <c r="G30146" s="488"/>
    </row>
    <row r="30147" spans="7:7" ht="15" customHeight="1">
      <c r="G30147" s="488"/>
    </row>
    <row r="30148" spans="7:7" ht="15" customHeight="1">
      <c r="G30148" s="488"/>
    </row>
    <row r="30149" spans="7:7" ht="15" customHeight="1">
      <c r="G30149" s="488"/>
    </row>
    <row r="30150" spans="7:7" ht="15" customHeight="1">
      <c r="G30150" s="488"/>
    </row>
    <row r="30151" spans="7:7" ht="15" customHeight="1">
      <c r="G30151" s="488"/>
    </row>
    <row r="30152" spans="7:7" ht="15" customHeight="1">
      <c r="G30152" s="488"/>
    </row>
    <row r="30153" spans="7:7" ht="15" customHeight="1">
      <c r="G30153" s="488"/>
    </row>
    <row r="30154" spans="7:7" ht="15" customHeight="1">
      <c r="G30154" s="488"/>
    </row>
    <row r="30155" spans="7:7" ht="15" customHeight="1">
      <c r="G30155" s="488"/>
    </row>
    <row r="30156" spans="7:7" ht="15" customHeight="1">
      <c r="G30156" s="488"/>
    </row>
    <row r="30157" spans="7:7" ht="15" customHeight="1">
      <c r="G30157" s="488"/>
    </row>
    <row r="30158" spans="7:7" ht="15" customHeight="1">
      <c r="G30158" s="488"/>
    </row>
    <row r="30159" spans="7:7" ht="15" customHeight="1">
      <c r="G30159" s="488"/>
    </row>
    <row r="30160" spans="7:7" ht="15" customHeight="1">
      <c r="G30160" s="488"/>
    </row>
    <row r="30161" spans="7:7" ht="15" customHeight="1">
      <c r="G30161" s="488"/>
    </row>
    <row r="30162" spans="7:7" ht="15" customHeight="1">
      <c r="G30162" s="488"/>
    </row>
    <row r="30163" spans="7:7" ht="15" customHeight="1">
      <c r="G30163" s="488"/>
    </row>
    <row r="30164" spans="7:7" ht="15" customHeight="1">
      <c r="G30164" s="488"/>
    </row>
    <row r="30165" spans="7:7" ht="15" customHeight="1">
      <c r="G30165" s="488"/>
    </row>
    <row r="30166" spans="7:7" ht="15" customHeight="1">
      <c r="G30166" s="488"/>
    </row>
    <row r="30167" spans="7:7" ht="15" customHeight="1">
      <c r="G30167" s="488"/>
    </row>
    <row r="30168" spans="7:7" ht="15" customHeight="1">
      <c r="G30168" s="488"/>
    </row>
    <row r="30169" spans="7:7" ht="15" customHeight="1">
      <c r="G30169" s="488"/>
    </row>
    <row r="30170" spans="7:7" ht="15" customHeight="1">
      <c r="G30170" s="488"/>
    </row>
    <row r="30171" spans="7:7" ht="15" customHeight="1">
      <c r="G30171" s="488"/>
    </row>
    <row r="30172" spans="7:7" ht="15" customHeight="1">
      <c r="G30172" s="488"/>
    </row>
    <row r="30173" spans="7:7" ht="15" customHeight="1">
      <c r="G30173" s="488"/>
    </row>
    <row r="30174" spans="7:7" ht="15" customHeight="1">
      <c r="G30174" s="488"/>
    </row>
    <row r="30175" spans="7:7" ht="15" customHeight="1">
      <c r="G30175" s="488"/>
    </row>
    <row r="30176" spans="7:7" ht="15" customHeight="1">
      <c r="G30176" s="488"/>
    </row>
    <row r="30177" spans="7:7" ht="15" customHeight="1">
      <c r="G30177" s="488"/>
    </row>
    <row r="30178" spans="7:7" ht="15" customHeight="1">
      <c r="G30178" s="488"/>
    </row>
    <row r="30179" spans="7:7" ht="15" customHeight="1">
      <c r="G30179" s="488"/>
    </row>
    <row r="30180" spans="7:7" ht="15" customHeight="1">
      <c r="G30180" s="488"/>
    </row>
    <row r="30181" spans="7:7" ht="15" customHeight="1">
      <c r="G30181" s="488"/>
    </row>
    <row r="30182" spans="7:7" ht="15" customHeight="1">
      <c r="G30182" s="488"/>
    </row>
    <row r="30183" spans="7:7" ht="15" customHeight="1">
      <c r="G30183" s="488"/>
    </row>
    <row r="30184" spans="7:7" ht="15" customHeight="1">
      <c r="G30184" s="488"/>
    </row>
    <row r="30185" spans="7:7" ht="15" customHeight="1">
      <c r="G30185" s="488"/>
    </row>
    <row r="30186" spans="7:7" ht="15" customHeight="1">
      <c r="G30186" s="488"/>
    </row>
    <row r="30187" spans="7:7" ht="15" customHeight="1">
      <c r="G30187" s="488"/>
    </row>
    <row r="30188" spans="7:7" ht="15" customHeight="1">
      <c r="G30188" s="488"/>
    </row>
    <row r="30189" spans="7:7" ht="15" customHeight="1">
      <c r="G30189" s="488"/>
    </row>
    <row r="30190" spans="7:7" ht="15" customHeight="1">
      <c r="G30190" s="488"/>
    </row>
    <row r="30191" spans="7:7" ht="15" customHeight="1">
      <c r="G30191" s="488"/>
    </row>
    <row r="30192" spans="7:7" ht="15" customHeight="1">
      <c r="G30192" s="488"/>
    </row>
    <row r="30193" spans="7:7" ht="15" customHeight="1">
      <c r="G30193" s="488"/>
    </row>
    <row r="30194" spans="7:7" ht="15" customHeight="1">
      <c r="G30194" s="488"/>
    </row>
    <row r="30195" spans="7:7" ht="15" customHeight="1">
      <c r="G30195" s="488"/>
    </row>
    <row r="30196" spans="7:7" ht="15" customHeight="1">
      <c r="G30196" s="488"/>
    </row>
    <row r="30197" spans="7:7" ht="15" customHeight="1">
      <c r="G30197" s="488"/>
    </row>
    <row r="30198" spans="7:7" ht="15" customHeight="1">
      <c r="G30198" s="488"/>
    </row>
    <row r="30199" spans="7:7" ht="15" customHeight="1">
      <c r="G30199" s="488"/>
    </row>
    <row r="30200" spans="7:7" ht="15" customHeight="1">
      <c r="G30200" s="488"/>
    </row>
    <row r="30201" spans="7:7" ht="15" customHeight="1">
      <c r="G30201" s="488"/>
    </row>
    <row r="30202" spans="7:7" ht="15" customHeight="1">
      <c r="G30202" s="488"/>
    </row>
    <row r="30203" spans="7:7" ht="15" customHeight="1">
      <c r="G30203" s="488"/>
    </row>
    <row r="30204" spans="7:7" ht="15" customHeight="1">
      <c r="G30204" s="488"/>
    </row>
    <row r="30205" spans="7:7" ht="15" customHeight="1">
      <c r="G30205" s="488"/>
    </row>
    <row r="30206" spans="7:7" ht="15" customHeight="1">
      <c r="G30206" s="488"/>
    </row>
    <row r="30207" spans="7:7" ht="15" customHeight="1">
      <c r="G30207" s="488"/>
    </row>
    <row r="30208" spans="7:7" ht="15" customHeight="1">
      <c r="G30208" s="488"/>
    </row>
    <row r="30209" spans="7:7" ht="15" customHeight="1">
      <c r="G30209" s="488"/>
    </row>
    <row r="30210" spans="7:7" ht="15" customHeight="1">
      <c r="G30210" s="488"/>
    </row>
    <row r="30211" spans="7:7" ht="15" customHeight="1">
      <c r="G30211" s="488"/>
    </row>
    <row r="30212" spans="7:7" ht="15" customHeight="1">
      <c r="G30212" s="488"/>
    </row>
    <row r="30213" spans="7:7" ht="15" customHeight="1">
      <c r="G30213" s="488"/>
    </row>
    <row r="30214" spans="7:7" ht="15" customHeight="1">
      <c r="G30214" s="488"/>
    </row>
    <row r="30215" spans="7:7" ht="15" customHeight="1">
      <c r="G30215" s="488"/>
    </row>
    <row r="30216" spans="7:7" ht="15" customHeight="1">
      <c r="G30216" s="488"/>
    </row>
    <row r="30217" spans="7:7" ht="15" customHeight="1">
      <c r="G30217" s="488"/>
    </row>
    <row r="30218" spans="7:7" ht="15" customHeight="1">
      <c r="G30218" s="488"/>
    </row>
    <row r="30219" spans="7:7" ht="15" customHeight="1">
      <c r="G30219" s="488"/>
    </row>
    <row r="30220" spans="7:7" ht="15" customHeight="1">
      <c r="G30220" s="488"/>
    </row>
    <row r="30221" spans="7:7" ht="15" customHeight="1">
      <c r="G30221" s="488"/>
    </row>
    <row r="30222" spans="7:7" ht="15" customHeight="1">
      <c r="G30222" s="488"/>
    </row>
    <row r="30223" spans="7:7" ht="15" customHeight="1">
      <c r="G30223" s="488"/>
    </row>
    <row r="30224" spans="7:7" ht="15" customHeight="1">
      <c r="G30224" s="488"/>
    </row>
    <row r="30225" spans="7:7" ht="15" customHeight="1">
      <c r="G30225" s="488"/>
    </row>
    <row r="30226" spans="7:7" ht="15" customHeight="1">
      <c r="G30226" s="488"/>
    </row>
    <row r="30227" spans="7:7" ht="15" customHeight="1">
      <c r="G30227" s="488"/>
    </row>
    <row r="30228" spans="7:7" ht="15" customHeight="1">
      <c r="G30228" s="488"/>
    </row>
    <row r="30229" spans="7:7" ht="15" customHeight="1">
      <c r="G30229" s="488"/>
    </row>
    <row r="30230" spans="7:7" ht="15" customHeight="1">
      <c r="G30230" s="488"/>
    </row>
    <row r="30231" spans="7:7" ht="15" customHeight="1">
      <c r="G30231" s="488"/>
    </row>
    <row r="30232" spans="7:7" ht="15" customHeight="1">
      <c r="G30232" s="488"/>
    </row>
    <row r="30233" spans="7:7" ht="15" customHeight="1">
      <c r="G30233" s="488"/>
    </row>
    <row r="30234" spans="7:7" ht="15" customHeight="1">
      <c r="G30234" s="488"/>
    </row>
    <row r="30235" spans="7:7" ht="15" customHeight="1">
      <c r="G30235" s="488"/>
    </row>
    <row r="30236" spans="7:7" ht="15" customHeight="1">
      <c r="G30236" s="488"/>
    </row>
    <row r="30237" spans="7:7" ht="15" customHeight="1">
      <c r="G30237" s="488"/>
    </row>
    <row r="30238" spans="7:7" ht="15" customHeight="1">
      <c r="G30238" s="488"/>
    </row>
    <row r="30239" spans="7:7" ht="15" customHeight="1">
      <c r="G30239" s="488"/>
    </row>
    <row r="30240" spans="7:7" ht="15" customHeight="1">
      <c r="G30240" s="488"/>
    </row>
    <row r="30241" spans="7:7" ht="15" customHeight="1">
      <c r="G30241" s="488"/>
    </row>
    <row r="30242" spans="7:7" ht="15" customHeight="1">
      <c r="G30242" s="488"/>
    </row>
    <row r="30243" spans="7:7" ht="15" customHeight="1">
      <c r="G30243" s="488"/>
    </row>
    <row r="30244" spans="7:7" ht="15" customHeight="1">
      <c r="G30244" s="488"/>
    </row>
    <row r="30245" spans="7:7" ht="15" customHeight="1">
      <c r="G30245" s="488"/>
    </row>
    <row r="30246" spans="7:7" ht="15" customHeight="1">
      <c r="G30246" s="488"/>
    </row>
    <row r="30247" spans="7:7" ht="15" customHeight="1">
      <c r="G30247" s="488"/>
    </row>
    <row r="30248" spans="7:7" ht="15" customHeight="1">
      <c r="G30248" s="488"/>
    </row>
    <row r="30249" spans="7:7" ht="15" customHeight="1">
      <c r="G30249" s="488"/>
    </row>
    <row r="30250" spans="7:7" ht="15" customHeight="1">
      <c r="G30250" s="488"/>
    </row>
    <row r="30251" spans="7:7" ht="15" customHeight="1">
      <c r="G30251" s="488"/>
    </row>
    <row r="30252" spans="7:7" ht="15" customHeight="1">
      <c r="G30252" s="488"/>
    </row>
    <row r="30253" spans="7:7" ht="15" customHeight="1">
      <c r="G30253" s="488"/>
    </row>
    <row r="30254" spans="7:7" ht="15" customHeight="1">
      <c r="G30254" s="488"/>
    </row>
    <row r="30255" spans="7:7" ht="15" customHeight="1">
      <c r="G30255" s="488"/>
    </row>
    <row r="30256" spans="7:7" ht="15" customHeight="1">
      <c r="G30256" s="488"/>
    </row>
    <row r="30257" spans="7:7" ht="15" customHeight="1">
      <c r="G30257" s="488"/>
    </row>
    <row r="30258" spans="7:7" ht="15" customHeight="1">
      <c r="G30258" s="488"/>
    </row>
    <row r="30259" spans="7:7" ht="15" customHeight="1">
      <c r="G30259" s="488"/>
    </row>
    <row r="30260" spans="7:7" ht="15" customHeight="1">
      <c r="G30260" s="488"/>
    </row>
    <row r="30261" spans="7:7" ht="15" customHeight="1">
      <c r="G30261" s="488"/>
    </row>
    <row r="30262" spans="7:7" ht="15" customHeight="1">
      <c r="G30262" s="488"/>
    </row>
    <row r="30263" spans="7:7" ht="15" customHeight="1">
      <c r="G30263" s="488"/>
    </row>
    <row r="30264" spans="7:7" ht="15" customHeight="1">
      <c r="G30264" s="488"/>
    </row>
    <row r="30265" spans="7:7" ht="15" customHeight="1">
      <c r="G30265" s="488"/>
    </row>
    <row r="30266" spans="7:7" ht="15" customHeight="1">
      <c r="G30266" s="488"/>
    </row>
    <row r="30267" spans="7:7" ht="15" customHeight="1">
      <c r="G30267" s="488"/>
    </row>
    <row r="30268" spans="7:7" ht="15" customHeight="1">
      <c r="G30268" s="488"/>
    </row>
    <row r="30269" spans="7:7" ht="15" customHeight="1">
      <c r="G30269" s="488"/>
    </row>
    <row r="30270" spans="7:7" ht="15" customHeight="1">
      <c r="G30270" s="488"/>
    </row>
    <row r="30271" spans="7:7" ht="15" customHeight="1">
      <c r="G30271" s="488"/>
    </row>
    <row r="30272" spans="7:7" ht="15" customHeight="1">
      <c r="G30272" s="488"/>
    </row>
    <row r="30273" spans="7:7" ht="15" customHeight="1">
      <c r="G30273" s="488"/>
    </row>
    <row r="30274" spans="7:7" ht="15" customHeight="1">
      <c r="G30274" s="488"/>
    </row>
    <row r="30275" spans="7:7" ht="15" customHeight="1">
      <c r="G30275" s="488"/>
    </row>
    <row r="30276" spans="7:7" ht="15" customHeight="1">
      <c r="G30276" s="488"/>
    </row>
    <row r="30277" spans="7:7" ht="15" customHeight="1">
      <c r="G30277" s="488"/>
    </row>
    <row r="30278" spans="7:7" ht="15" customHeight="1">
      <c r="G30278" s="488"/>
    </row>
    <row r="30279" spans="7:7" ht="15" customHeight="1">
      <c r="G30279" s="488"/>
    </row>
    <row r="30280" spans="7:7" ht="15" customHeight="1">
      <c r="G30280" s="488"/>
    </row>
    <row r="30281" spans="7:7" ht="15" customHeight="1">
      <c r="G30281" s="488"/>
    </row>
    <row r="30282" spans="7:7" ht="15" customHeight="1">
      <c r="G30282" s="488"/>
    </row>
    <row r="30283" spans="7:7" ht="15" customHeight="1">
      <c r="G30283" s="488"/>
    </row>
    <row r="30284" spans="7:7" ht="15" customHeight="1">
      <c r="G30284" s="488"/>
    </row>
    <row r="30285" spans="7:7" ht="15" customHeight="1">
      <c r="G30285" s="488"/>
    </row>
    <row r="30286" spans="7:7" ht="15" customHeight="1">
      <c r="G30286" s="488"/>
    </row>
    <row r="30287" spans="7:7" ht="15" customHeight="1">
      <c r="G30287" s="488"/>
    </row>
    <row r="30288" spans="7:7" ht="15" customHeight="1">
      <c r="G30288" s="488"/>
    </row>
    <row r="30289" spans="7:7" ht="15" customHeight="1">
      <c r="G30289" s="488"/>
    </row>
    <row r="30290" spans="7:7" ht="15" customHeight="1">
      <c r="G30290" s="488"/>
    </row>
    <row r="30291" spans="7:7" ht="15" customHeight="1">
      <c r="G30291" s="488"/>
    </row>
    <row r="30292" spans="7:7" ht="15" customHeight="1">
      <c r="G30292" s="488"/>
    </row>
    <row r="30293" spans="7:7" ht="15" customHeight="1">
      <c r="G30293" s="488"/>
    </row>
    <row r="30294" spans="7:7" ht="15" customHeight="1">
      <c r="G30294" s="488"/>
    </row>
    <row r="30295" spans="7:7" ht="15" customHeight="1">
      <c r="G30295" s="488"/>
    </row>
    <row r="30296" spans="7:7" ht="15" customHeight="1">
      <c r="G30296" s="488"/>
    </row>
    <row r="30297" spans="7:7" ht="15" customHeight="1">
      <c r="G30297" s="488"/>
    </row>
    <row r="30298" spans="7:7" ht="15" customHeight="1">
      <c r="G30298" s="488"/>
    </row>
    <row r="30299" spans="7:7" ht="15" customHeight="1">
      <c r="G30299" s="488"/>
    </row>
    <row r="30300" spans="7:7" ht="15" customHeight="1">
      <c r="G30300" s="488"/>
    </row>
    <row r="30301" spans="7:7" ht="15" customHeight="1">
      <c r="G30301" s="488"/>
    </row>
    <row r="30302" spans="7:7" ht="15" customHeight="1">
      <c r="G30302" s="488"/>
    </row>
    <row r="30303" spans="7:7" ht="15" customHeight="1">
      <c r="G30303" s="488"/>
    </row>
    <row r="30304" spans="7:7" ht="15" customHeight="1">
      <c r="G30304" s="488"/>
    </row>
    <row r="30305" spans="7:7" ht="15" customHeight="1">
      <c r="G30305" s="488"/>
    </row>
    <row r="30306" spans="7:7" ht="15" customHeight="1">
      <c r="G30306" s="488"/>
    </row>
    <row r="30307" spans="7:7" ht="15" customHeight="1">
      <c r="G30307" s="488"/>
    </row>
    <row r="30308" spans="7:7" ht="15" customHeight="1">
      <c r="G30308" s="488"/>
    </row>
    <row r="30309" spans="7:7" ht="15" customHeight="1">
      <c r="G30309" s="488"/>
    </row>
    <row r="30310" spans="7:7" ht="15" customHeight="1">
      <c r="G30310" s="488"/>
    </row>
    <row r="30311" spans="7:7" ht="15" customHeight="1">
      <c r="G30311" s="488"/>
    </row>
    <row r="30312" spans="7:7" ht="15" customHeight="1">
      <c r="G30312" s="488"/>
    </row>
    <row r="30313" spans="7:7" ht="15" customHeight="1">
      <c r="G30313" s="488"/>
    </row>
    <row r="30314" spans="7:7" ht="15" customHeight="1">
      <c r="G30314" s="488"/>
    </row>
    <row r="30315" spans="7:7" ht="15" customHeight="1">
      <c r="G30315" s="488"/>
    </row>
    <row r="30316" spans="7:7" ht="15" customHeight="1">
      <c r="G30316" s="488"/>
    </row>
    <row r="30317" spans="7:7" ht="15" customHeight="1">
      <c r="G30317" s="488"/>
    </row>
    <row r="30318" spans="7:7" ht="15" customHeight="1">
      <c r="G30318" s="488"/>
    </row>
    <row r="30319" spans="7:7" ht="15" customHeight="1">
      <c r="G30319" s="488"/>
    </row>
    <row r="30320" spans="7:7" ht="15" customHeight="1">
      <c r="G30320" s="488"/>
    </row>
    <row r="30321" spans="7:7" ht="15" customHeight="1">
      <c r="G30321" s="488"/>
    </row>
    <row r="30322" spans="7:7" ht="15" customHeight="1">
      <c r="G30322" s="488"/>
    </row>
    <row r="30323" spans="7:7" ht="15" customHeight="1">
      <c r="G30323" s="488"/>
    </row>
    <row r="30324" spans="7:7" ht="15" customHeight="1">
      <c r="G30324" s="488"/>
    </row>
    <row r="30325" spans="7:7" ht="15" customHeight="1">
      <c r="G30325" s="488"/>
    </row>
    <row r="30326" spans="7:7" ht="15" customHeight="1">
      <c r="G30326" s="488"/>
    </row>
    <row r="30327" spans="7:7" ht="15" customHeight="1">
      <c r="G30327" s="488"/>
    </row>
    <row r="30328" spans="7:7" ht="15" customHeight="1">
      <c r="G30328" s="488"/>
    </row>
    <row r="30329" spans="7:7" ht="15" customHeight="1">
      <c r="G30329" s="488"/>
    </row>
    <row r="30330" spans="7:7" ht="15" customHeight="1">
      <c r="G30330" s="488"/>
    </row>
    <row r="30331" spans="7:7" ht="15" customHeight="1">
      <c r="G30331" s="488"/>
    </row>
    <row r="30332" spans="7:7" ht="15" customHeight="1">
      <c r="G30332" s="488"/>
    </row>
    <row r="30333" spans="7:7" ht="15" customHeight="1">
      <c r="G30333" s="488"/>
    </row>
    <row r="30334" spans="7:7" ht="15" customHeight="1">
      <c r="G30334" s="488"/>
    </row>
    <row r="30335" spans="7:7" ht="15" customHeight="1">
      <c r="G30335" s="488"/>
    </row>
    <row r="30336" spans="7:7" ht="15" customHeight="1">
      <c r="G30336" s="488"/>
    </row>
    <row r="30337" spans="7:7" ht="15" customHeight="1">
      <c r="G30337" s="488"/>
    </row>
    <row r="30338" spans="7:7" ht="15" customHeight="1">
      <c r="G30338" s="488"/>
    </row>
    <row r="30339" spans="7:7" ht="15" customHeight="1">
      <c r="G30339" s="488"/>
    </row>
    <row r="30340" spans="7:7" ht="15" customHeight="1">
      <c r="G30340" s="488"/>
    </row>
    <row r="30341" spans="7:7" ht="15" customHeight="1">
      <c r="G30341" s="488"/>
    </row>
    <row r="30342" spans="7:7" ht="15" customHeight="1">
      <c r="G30342" s="488"/>
    </row>
    <row r="30343" spans="7:7" ht="15" customHeight="1">
      <c r="G30343" s="488"/>
    </row>
    <row r="30344" spans="7:7" ht="15" customHeight="1">
      <c r="G30344" s="488"/>
    </row>
    <row r="30345" spans="7:7" ht="15" customHeight="1">
      <c r="G30345" s="488"/>
    </row>
    <row r="30346" spans="7:7" ht="15" customHeight="1">
      <c r="G30346" s="488"/>
    </row>
    <row r="30347" spans="7:7" ht="15" customHeight="1">
      <c r="G30347" s="488"/>
    </row>
    <row r="30348" spans="7:7" ht="15" customHeight="1">
      <c r="G30348" s="488"/>
    </row>
    <row r="30349" spans="7:7" ht="15" customHeight="1">
      <c r="G30349" s="488"/>
    </row>
    <row r="30350" spans="7:7" ht="15" customHeight="1">
      <c r="G30350" s="488"/>
    </row>
    <row r="30351" spans="7:7" ht="15" customHeight="1">
      <c r="G30351" s="488"/>
    </row>
    <row r="30352" spans="7:7" ht="15" customHeight="1">
      <c r="G30352" s="488"/>
    </row>
    <row r="30353" spans="7:7" ht="15" customHeight="1">
      <c r="G30353" s="488"/>
    </row>
    <row r="30354" spans="7:7" ht="15" customHeight="1">
      <c r="G30354" s="488"/>
    </row>
    <row r="30355" spans="7:7" ht="15" customHeight="1">
      <c r="G30355" s="488"/>
    </row>
    <row r="30356" spans="7:7" ht="15" customHeight="1">
      <c r="G30356" s="488"/>
    </row>
    <row r="30357" spans="7:7" ht="15" customHeight="1">
      <c r="G30357" s="488"/>
    </row>
    <row r="30358" spans="7:7" ht="15" customHeight="1">
      <c r="G30358" s="488"/>
    </row>
    <row r="30359" spans="7:7" ht="15" customHeight="1">
      <c r="G30359" s="488"/>
    </row>
    <row r="30360" spans="7:7" ht="15" customHeight="1">
      <c r="G30360" s="488"/>
    </row>
    <row r="30361" spans="7:7" ht="15" customHeight="1">
      <c r="G30361" s="488"/>
    </row>
    <row r="30362" spans="7:7" ht="15" customHeight="1">
      <c r="G30362" s="488"/>
    </row>
    <row r="30363" spans="7:7" ht="15" customHeight="1">
      <c r="G30363" s="488"/>
    </row>
    <row r="30364" spans="7:7" ht="15" customHeight="1">
      <c r="G30364" s="488"/>
    </row>
    <row r="30365" spans="7:7" ht="15" customHeight="1">
      <c r="G30365" s="488"/>
    </row>
    <row r="30366" spans="7:7" ht="15" customHeight="1">
      <c r="G30366" s="488"/>
    </row>
    <row r="30367" spans="7:7" ht="15" customHeight="1">
      <c r="G30367" s="488"/>
    </row>
    <row r="30368" spans="7:7" ht="15" customHeight="1">
      <c r="G30368" s="488"/>
    </row>
    <row r="30369" spans="7:7" ht="15" customHeight="1">
      <c r="G30369" s="488"/>
    </row>
    <row r="30370" spans="7:7" ht="15" customHeight="1">
      <c r="G30370" s="488"/>
    </row>
    <row r="30371" spans="7:7" ht="15" customHeight="1">
      <c r="G30371" s="488"/>
    </row>
    <row r="30372" spans="7:7" ht="15" customHeight="1">
      <c r="G30372" s="488"/>
    </row>
    <row r="30373" spans="7:7" ht="15" customHeight="1">
      <c r="G30373" s="488"/>
    </row>
    <row r="30374" spans="7:7" ht="15" customHeight="1">
      <c r="G30374" s="488"/>
    </row>
    <row r="30375" spans="7:7" ht="15" customHeight="1">
      <c r="G30375" s="488"/>
    </row>
    <row r="30376" spans="7:7" ht="15" customHeight="1">
      <c r="G30376" s="488"/>
    </row>
    <row r="30377" spans="7:7" ht="15" customHeight="1">
      <c r="G30377" s="488"/>
    </row>
    <row r="30378" spans="7:7" ht="15" customHeight="1">
      <c r="G30378" s="488"/>
    </row>
    <row r="30379" spans="7:7" ht="15" customHeight="1">
      <c r="G30379" s="488"/>
    </row>
    <row r="30380" spans="7:7" ht="15" customHeight="1">
      <c r="G30380" s="488"/>
    </row>
    <row r="30381" spans="7:7" ht="15" customHeight="1">
      <c r="G30381" s="488"/>
    </row>
    <row r="30382" spans="7:7" ht="15" customHeight="1">
      <c r="G30382" s="488"/>
    </row>
    <row r="30383" spans="7:7" ht="15" customHeight="1">
      <c r="G30383" s="488"/>
    </row>
    <row r="30384" spans="7:7" ht="15" customHeight="1">
      <c r="G30384" s="488"/>
    </row>
    <row r="30385" spans="7:7" ht="15" customHeight="1">
      <c r="G30385" s="488"/>
    </row>
    <row r="30386" spans="7:7" ht="15" customHeight="1">
      <c r="G30386" s="488"/>
    </row>
    <row r="30387" spans="7:7" ht="15" customHeight="1">
      <c r="G30387" s="488"/>
    </row>
    <row r="30388" spans="7:7" ht="15" customHeight="1">
      <c r="G30388" s="488"/>
    </row>
    <row r="30389" spans="7:7" ht="15" customHeight="1">
      <c r="G30389" s="488"/>
    </row>
    <row r="30390" spans="7:7" ht="15" customHeight="1">
      <c r="G30390" s="488"/>
    </row>
    <row r="30391" spans="7:7" ht="15" customHeight="1">
      <c r="G30391" s="488"/>
    </row>
    <row r="30392" spans="7:7" ht="15" customHeight="1">
      <c r="G30392" s="488"/>
    </row>
    <row r="30393" spans="7:7" ht="15" customHeight="1">
      <c r="G30393" s="488"/>
    </row>
    <row r="30394" spans="7:7" ht="15" customHeight="1">
      <c r="G30394" s="488"/>
    </row>
    <row r="30395" spans="7:7" ht="15" customHeight="1">
      <c r="G30395" s="488"/>
    </row>
    <row r="30396" spans="7:7" ht="15" customHeight="1">
      <c r="G30396" s="488"/>
    </row>
    <row r="30397" spans="7:7" ht="15" customHeight="1">
      <c r="G30397" s="488"/>
    </row>
    <row r="30398" spans="7:7" ht="15" customHeight="1">
      <c r="G30398" s="488"/>
    </row>
    <row r="30399" spans="7:7" ht="15" customHeight="1">
      <c r="G30399" s="488"/>
    </row>
    <row r="30400" spans="7:7" ht="15" customHeight="1">
      <c r="G30400" s="488"/>
    </row>
    <row r="30401" spans="7:7" ht="15" customHeight="1">
      <c r="G30401" s="488"/>
    </row>
    <row r="30402" spans="7:7" ht="15" customHeight="1">
      <c r="G30402" s="488"/>
    </row>
    <row r="30403" spans="7:7" ht="15" customHeight="1">
      <c r="G30403" s="488"/>
    </row>
    <row r="30404" spans="7:7" ht="15" customHeight="1">
      <c r="G30404" s="488"/>
    </row>
    <row r="30405" spans="7:7" ht="15" customHeight="1">
      <c r="G30405" s="488"/>
    </row>
    <row r="30406" spans="7:7" ht="15" customHeight="1">
      <c r="G30406" s="488"/>
    </row>
    <row r="30407" spans="7:7" ht="15" customHeight="1">
      <c r="G30407" s="488"/>
    </row>
    <row r="30408" spans="7:7" ht="15" customHeight="1">
      <c r="G30408" s="488"/>
    </row>
    <row r="30409" spans="7:7" ht="15" customHeight="1">
      <c r="G30409" s="488"/>
    </row>
    <row r="30410" spans="7:7" ht="15" customHeight="1">
      <c r="G30410" s="488"/>
    </row>
    <row r="30411" spans="7:7" ht="15" customHeight="1">
      <c r="G30411" s="488"/>
    </row>
    <row r="30412" spans="7:7" ht="15" customHeight="1">
      <c r="G30412" s="488"/>
    </row>
    <row r="30413" spans="7:7" ht="15" customHeight="1">
      <c r="G30413" s="488"/>
    </row>
    <row r="30414" spans="7:7" ht="15" customHeight="1">
      <c r="G30414" s="488"/>
    </row>
    <row r="30415" spans="7:7" ht="15" customHeight="1">
      <c r="G30415" s="488"/>
    </row>
    <row r="30416" spans="7:7" ht="15" customHeight="1">
      <c r="G30416" s="488"/>
    </row>
    <row r="30417" spans="7:7" ht="15" customHeight="1">
      <c r="G30417" s="488"/>
    </row>
    <row r="30418" spans="7:7" ht="15" customHeight="1">
      <c r="G30418" s="488"/>
    </row>
    <row r="30419" spans="7:7" ht="15" customHeight="1">
      <c r="G30419" s="488"/>
    </row>
    <row r="30420" spans="7:7" ht="15" customHeight="1">
      <c r="G30420" s="488"/>
    </row>
    <row r="30421" spans="7:7" ht="15" customHeight="1">
      <c r="G30421" s="488"/>
    </row>
    <row r="30422" spans="7:7" ht="15" customHeight="1">
      <c r="G30422" s="488"/>
    </row>
    <row r="30423" spans="7:7" ht="15" customHeight="1">
      <c r="G30423" s="488"/>
    </row>
    <row r="30424" spans="7:7" ht="15" customHeight="1">
      <c r="G30424" s="488"/>
    </row>
    <row r="30425" spans="7:7" ht="15" customHeight="1">
      <c r="G30425" s="488"/>
    </row>
    <row r="30426" spans="7:7" ht="15" customHeight="1">
      <c r="G30426" s="488"/>
    </row>
    <row r="30427" spans="7:7" ht="15" customHeight="1">
      <c r="G30427" s="488"/>
    </row>
    <row r="30428" spans="7:7" ht="15" customHeight="1">
      <c r="G30428" s="488"/>
    </row>
    <row r="30429" spans="7:7" ht="15" customHeight="1">
      <c r="G30429" s="488"/>
    </row>
    <row r="30430" spans="7:7" ht="15" customHeight="1">
      <c r="G30430" s="488"/>
    </row>
    <row r="30431" spans="7:7" ht="15" customHeight="1">
      <c r="G30431" s="488"/>
    </row>
    <row r="30432" spans="7:7" ht="15" customHeight="1">
      <c r="G30432" s="488"/>
    </row>
    <row r="30433" spans="7:7" ht="15" customHeight="1">
      <c r="G30433" s="488"/>
    </row>
    <row r="30434" spans="7:7" ht="15" customHeight="1">
      <c r="G30434" s="488"/>
    </row>
    <row r="30435" spans="7:7" ht="15" customHeight="1">
      <c r="G30435" s="488"/>
    </row>
    <row r="30436" spans="7:7" ht="15" customHeight="1">
      <c r="G30436" s="488"/>
    </row>
    <row r="30437" spans="7:7" ht="15" customHeight="1">
      <c r="G30437" s="488"/>
    </row>
    <row r="30438" spans="7:7" ht="15" customHeight="1">
      <c r="G30438" s="488"/>
    </row>
    <row r="30439" spans="7:7" ht="15" customHeight="1">
      <c r="G30439" s="488"/>
    </row>
    <row r="30440" spans="7:7" ht="15" customHeight="1">
      <c r="G30440" s="488"/>
    </row>
    <row r="30441" spans="7:7" ht="15" customHeight="1">
      <c r="G30441" s="488"/>
    </row>
    <row r="30442" spans="7:7" ht="15" customHeight="1">
      <c r="G30442" s="488"/>
    </row>
    <row r="30443" spans="7:7" ht="15" customHeight="1">
      <c r="G30443" s="488"/>
    </row>
    <row r="30444" spans="7:7" ht="15" customHeight="1">
      <c r="G30444" s="488"/>
    </row>
    <row r="30445" spans="7:7" ht="15" customHeight="1">
      <c r="G30445" s="488"/>
    </row>
    <row r="30446" spans="7:7" ht="15" customHeight="1">
      <c r="G30446" s="488"/>
    </row>
    <row r="30447" spans="7:7" ht="15" customHeight="1">
      <c r="G30447" s="488"/>
    </row>
    <row r="30448" spans="7:7" ht="15" customHeight="1">
      <c r="G30448" s="488"/>
    </row>
    <row r="30449" spans="7:7" ht="15" customHeight="1">
      <c r="G30449" s="488"/>
    </row>
    <row r="30450" spans="7:7" ht="15" customHeight="1">
      <c r="G30450" s="488"/>
    </row>
    <row r="30451" spans="7:7" ht="15" customHeight="1">
      <c r="G30451" s="488"/>
    </row>
    <row r="30452" spans="7:7" ht="15" customHeight="1">
      <c r="G30452" s="488"/>
    </row>
    <row r="30453" spans="7:7" ht="15" customHeight="1">
      <c r="G30453" s="488"/>
    </row>
    <row r="30454" spans="7:7" ht="15" customHeight="1">
      <c r="G30454" s="488"/>
    </row>
    <row r="30455" spans="7:7" ht="15" customHeight="1">
      <c r="G30455" s="488"/>
    </row>
    <row r="30456" spans="7:7" ht="15" customHeight="1">
      <c r="G30456" s="488"/>
    </row>
    <row r="30457" spans="7:7" ht="15" customHeight="1">
      <c r="G30457" s="488"/>
    </row>
    <row r="30458" spans="7:7" ht="15" customHeight="1">
      <c r="G30458" s="488"/>
    </row>
    <row r="30459" spans="7:7" ht="15" customHeight="1">
      <c r="G30459" s="488"/>
    </row>
    <row r="30460" spans="7:7" ht="15" customHeight="1">
      <c r="G30460" s="488"/>
    </row>
    <row r="30461" spans="7:7" ht="15" customHeight="1">
      <c r="G30461" s="488"/>
    </row>
    <row r="30462" spans="7:7" ht="15" customHeight="1">
      <c r="G30462" s="488"/>
    </row>
    <row r="30463" spans="7:7" ht="15" customHeight="1">
      <c r="G30463" s="488"/>
    </row>
    <row r="30464" spans="7:7" ht="15" customHeight="1">
      <c r="G30464" s="488"/>
    </row>
    <row r="30465" spans="7:7" ht="15" customHeight="1">
      <c r="G30465" s="488"/>
    </row>
    <row r="30466" spans="7:7" ht="15" customHeight="1">
      <c r="G30466" s="488"/>
    </row>
    <row r="30467" spans="7:7" ht="15" customHeight="1">
      <c r="G30467" s="488"/>
    </row>
    <row r="30468" spans="7:7" ht="15" customHeight="1">
      <c r="G30468" s="488"/>
    </row>
    <row r="30469" spans="7:7" ht="15" customHeight="1">
      <c r="G30469" s="488"/>
    </row>
    <row r="30470" spans="7:7" ht="15" customHeight="1">
      <c r="G30470" s="488"/>
    </row>
    <row r="30471" spans="7:7" ht="15" customHeight="1">
      <c r="G30471" s="488"/>
    </row>
    <row r="30472" spans="7:7" ht="15" customHeight="1">
      <c r="G30472" s="488"/>
    </row>
    <row r="30473" spans="7:7" ht="15" customHeight="1">
      <c r="G30473" s="488"/>
    </row>
    <row r="30474" spans="7:7" ht="15" customHeight="1">
      <c r="G30474" s="488"/>
    </row>
    <row r="30475" spans="7:7" ht="15" customHeight="1">
      <c r="G30475" s="488"/>
    </row>
    <row r="30476" spans="7:7" ht="15" customHeight="1">
      <c r="G30476" s="488"/>
    </row>
    <row r="30477" spans="7:7" ht="15" customHeight="1">
      <c r="G30477" s="488"/>
    </row>
    <row r="30478" spans="7:7" ht="15" customHeight="1">
      <c r="G30478" s="488"/>
    </row>
    <row r="30479" spans="7:7" ht="15" customHeight="1">
      <c r="G30479" s="488"/>
    </row>
    <row r="30480" spans="7:7" ht="15" customHeight="1">
      <c r="G30480" s="488"/>
    </row>
    <row r="30481" spans="7:7" ht="15" customHeight="1">
      <c r="G30481" s="488"/>
    </row>
    <row r="30482" spans="7:7" ht="15" customHeight="1">
      <c r="G30482" s="488"/>
    </row>
    <row r="30483" spans="7:7" ht="15" customHeight="1">
      <c r="G30483" s="488"/>
    </row>
    <row r="30484" spans="7:7" ht="15" customHeight="1">
      <c r="G30484" s="488"/>
    </row>
    <row r="30485" spans="7:7" ht="15" customHeight="1">
      <c r="G30485" s="488"/>
    </row>
    <row r="30486" spans="7:7" ht="15" customHeight="1">
      <c r="G30486" s="488"/>
    </row>
    <row r="30487" spans="7:7" ht="15" customHeight="1">
      <c r="G30487" s="488"/>
    </row>
    <row r="30488" spans="7:7" ht="15" customHeight="1">
      <c r="G30488" s="488"/>
    </row>
    <row r="30489" spans="7:7" ht="15" customHeight="1">
      <c r="G30489" s="488"/>
    </row>
    <row r="30490" spans="7:7" ht="15" customHeight="1">
      <c r="G30490" s="488"/>
    </row>
    <row r="30491" spans="7:7" ht="15" customHeight="1">
      <c r="G30491" s="488"/>
    </row>
    <row r="30492" spans="7:7" ht="15" customHeight="1">
      <c r="G30492" s="488"/>
    </row>
    <row r="30493" spans="7:7" ht="15" customHeight="1">
      <c r="G30493" s="488"/>
    </row>
    <row r="30494" spans="7:7" ht="15" customHeight="1">
      <c r="G30494" s="488"/>
    </row>
    <row r="30495" spans="7:7" ht="15" customHeight="1">
      <c r="G30495" s="488"/>
    </row>
    <row r="30496" spans="7:7" ht="15" customHeight="1">
      <c r="G30496" s="488"/>
    </row>
    <row r="30497" spans="7:7" ht="15" customHeight="1">
      <c r="G30497" s="488"/>
    </row>
    <row r="30498" spans="7:7" ht="15" customHeight="1">
      <c r="G30498" s="488"/>
    </row>
    <row r="30499" spans="7:7" ht="15" customHeight="1">
      <c r="G30499" s="488"/>
    </row>
    <row r="30500" spans="7:7" ht="15" customHeight="1">
      <c r="G30500" s="488"/>
    </row>
    <row r="30501" spans="7:7" ht="15" customHeight="1">
      <c r="G30501" s="488"/>
    </row>
    <row r="30502" spans="7:7" ht="15" customHeight="1">
      <c r="G30502" s="488"/>
    </row>
    <row r="30503" spans="7:7" ht="15" customHeight="1">
      <c r="G30503" s="488"/>
    </row>
    <row r="30504" spans="7:7" ht="15" customHeight="1">
      <c r="G30504" s="488"/>
    </row>
    <row r="30505" spans="7:7" ht="15" customHeight="1">
      <c r="G30505" s="488"/>
    </row>
    <row r="30506" spans="7:7" ht="15" customHeight="1">
      <c r="G30506" s="488"/>
    </row>
    <row r="30507" spans="7:7" ht="15" customHeight="1">
      <c r="G30507" s="488"/>
    </row>
    <row r="30508" spans="7:7" ht="15" customHeight="1">
      <c r="G30508" s="488"/>
    </row>
    <row r="30509" spans="7:7" ht="15" customHeight="1">
      <c r="G30509" s="488"/>
    </row>
    <row r="30510" spans="7:7" ht="15" customHeight="1">
      <c r="G30510" s="488"/>
    </row>
    <row r="30511" spans="7:7" ht="15" customHeight="1">
      <c r="G30511" s="488"/>
    </row>
    <row r="30512" spans="7:7" ht="15" customHeight="1">
      <c r="G30512" s="488"/>
    </row>
    <row r="30513" spans="7:7" ht="15" customHeight="1">
      <c r="G30513" s="488"/>
    </row>
    <row r="30514" spans="7:7" ht="15" customHeight="1">
      <c r="G30514" s="488"/>
    </row>
    <row r="30515" spans="7:7" ht="15" customHeight="1">
      <c r="G30515" s="488"/>
    </row>
    <row r="30516" spans="7:7" ht="15" customHeight="1">
      <c r="G30516" s="488"/>
    </row>
    <row r="30517" spans="7:7" ht="15" customHeight="1">
      <c r="G30517" s="488"/>
    </row>
    <row r="30518" spans="7:7" ht="15" customHeight="1">
      <c r="G30518" s="488"/>
    </row>
    <row r="30519" spans="7:7" ht="15" customHeight="1">
      <c r="G30519" s="488"/>
    </row>
    <row r="30520" spans="7:7" ht="15" customHeight="1">
      <c r="G30520" s="488"/>
    </row>
    <row r="30521" spans="7:7" ht="15" customHeight="1">
      <c r="G30521" s="488"/>
    </row>
    <row r="30522" spans="7:7" ht="15" customHeight="1">
      <c r="G30522" s="488"/>
    </row>
    <row r="30523" spans="7:7" ht="15" customHeight="1">
      <c r="G30523" s="488"/>
    </row>
    <row r="30524" spans="7:7" ht="15" customHeight="1">
      <c r="G30524" s="488"/>
    </row>
    <row r="30525" spans="7:7" ht="15" customHeight="1">
      <c r="G30525" s="488"/>
    </row>
    <row r="30526" spans="7:7" ht="15" customHeight="1">
      <c r="G30526" s="488"/>
    </row>
    <row r="30527" spans="7:7" ht="15" customHeight="1">
      <c r="G30527" s="488"/>
    </row>
    <row r="30528" spans="7:7" ht="15" customHeight="1">
      <c r="G30528" s="488"/>
    </row>
    <row r="30529" spans="7:7" ht="15" customHeight="1">
      <c r="G30529" s="488"/>
    </row>
    <row r="30530" spans="7:7" ht="15" customHeight="1">
      <c r="G30530" s="488"/>
    </row>
    <row r="30531" spans="7:7" ht="15" customHeight="1">
      <c r="G30531" s="488"/>
    </row>
    <row r="30532" spans="7:7" ht="15" customHeight="1">
      <c r="G30532" s="488"/>
    </row>
    <row r="30533" spans="7:7" ht="15" customHeight="1">
      <c r="G30533" s="488"/>
    </row>
    <row r="30534" spans="7:7" ht="15" customHeight="1">
      <c r="G30534" s="488"/>
    </row>
    <row r="30535" spans="7:7" ht="15" customHeight="1">
      <c r="G30535" s="488"/>
    </row>
    <row r="30536" spans="7:7" ht="15" customHeight="1">
      <c r="G30536" s="488"/>
    </row>
    <row r="30537" spans="7:7" ht="15" customHeight="1">
      <c r="G30537" s="488"/>
    </row>
    <row r="30538" spans="7:7" ht="15" customHeight="1">
      <c r="G30538" s="488"/>
    </row>
    <row r="30539" spans="7:7" ht="15" customHeight="1">
      <c r="G30539" s="488"/>
    </row>
    <row r="30540" spans="7:7" ht="15" customHeight="1">
      <c r="G30540" s="488"/>
    </row>
    <row r="30541" spans="7:7" ht="15" customHeight="1">
      <c r="G30541" s="488"/>
    </row>
    <row r="30542" spans="7:7" ht="15" customHeight="1">
      <c r="G30542" s="488"/>
    </row>
    <row r="30543" spans="7:7" ht="15" customHeight="1">
      <c r="G30543" s="488"/>
    </row>
    <row r="30544" spans="7:7" ht="15" customHeight="1">
      <c r="G30544" s="488"/>
    </row>
    <row r="30545" spans="7:7" ht="15" customHeight="1">
      <c r="G30545" s="488"/>
    </row>
    <row r="30546" spans="7:7" ht="15" customHeight="1">
      <c r="G30546" s="488"/>
    </row>
    <row r="30547" spans="7:7" ht="15" customHeight="1">
      <c r="G30547" s="488"/>
    </row>
    <row r="30548" spans="7:7" ht="15" customHeight="1">
      <c r="G30548" s="488"/>
    </row>
    <row r="30549" spans="7:7" ht="15" customHeight="1">
      <c r="G30549" s="488"/>
    </row>
    <row r="30550" spans="7:7" ht="15" customHeight="1">
      <c r="G30550" s="488"/>
    </row>
    <row r="30551" spans="7:7" ht="15" customHeight="1">
      <c r="G30551" s="488"/>
    </row>
    <row r="30552" spans="7:7" ht="15" customHeight="1">
      <c r="G30552" s="488"/>
    </row>
    <row r="30553" spans="7:7" ht="15" customHeight="1">
      <c r="G30553" s="488"/>
    </row>
    <row r="30554" spans="7:7" ht="15" customHeight="1">
      <c r="G30554" s="488"/>
    </row>
    <row r="30555" spans="7:7" ht="15" customHeight="1">
      <c r="G30555" s="488"/>
    </row>
    <row r="30556" spans="7:7" ht="15" customHeight="1">
      <c r="G30556" s="488"/>
    </row>
    <row r="30557" spans="7:7" ht="15" customHeight="1">
      <c r="G30557" s="488"/>
    </row>
    <row r="30558" spans="7:7" ht="15" customHeight="1">
      <c r="G30558" s="488"/>
    </row>
    <row r="30559" spans="7:7" ht="15" customHeight="1">
      <c r="G30559" s="488"/>
    </row>
    <row r="30560" spans="7:7" ht="15" customHeight="1">
      <c r="G30560" s="488"/>
    </row>
    <row r="30561" spans="7:7" ht="15" customHeight="1">
      <c r="G30561" s="488"/>
    </row>
    <row r="30562" spans="7:7" ht="15" customHeight="1">
      <c r="G30562" s="488"/>
    </row>
    <row r="30563" spans="7:7" ht="15" customHeight="1">
      <c r="G30563" s="488"/>
    </row>
    <row r="30564" spans="7:7" ht="15" customHeight="1">
      <c r="G30564" s="488"/>
    </row>
    <row r="30565" spans="7:7" ht="15" customHeight="1">
      <c r="G30565" s="488"/>
    </row>
    <row r="30566" spans="7:7" ht="15" customHeight="1">
      <c r="G30566" s="488"/>
    </row>
    <row r="30567" spans="7:7" ht="15" customHeight="1">
      <c r="G30567" s="488"/>
    </row>
    <row r="30568" spans="7:7" ht="15" customHeight="1">
      <c r="G30568" s="488"/>
    </row>
    <row r="30569" spans="7:7" ht="15" customHeight="1">
      <c r="G30569" s="488"/>
    </row>
    <row r="30570" spans="7:7" ht="15" customHeight="1">
      <c r="G30570" s="488"/>
    </row>
    <row r="30571" spans="7:7" ht="15" customHeight="1">
      <c r="G30571" s="488"/>
    </row>
    <row r="30572" spans="7:7" ht="15" customHeight="1">
      <c r="G30572" s="488"/>
    </row>
    <row r="30573" spans="7:7" ht="15" customHeight="1">
      <c r="G30573" s="488"/>
    </row>
    <row r="30574" spans="7:7" ht="15" customHeight="1">
      <c r="G30574" s="488"/>
    </row>
    <row r="30575" spans="7:7" ht="15" customHeight="1">
      <c r="G30575" s="488"/>
    </row>
    <row r="30576" spans="7:7" ht="15" customHeight="1">
      <c r="G30576" s="488"/>
    </row>
    <row r="30577" spans="7:7" ht="15" customHeight="1">
      <c r="G30577" s="488"/>
    </row>
    <row r="30578" spans="7:7" ht="15" customHeight="1">
      <c r="G30578" s="488"/>
    </row>
    <row r="30579" spans="7:7" ht="15" customHeight="1">
      <c r="G30579" s="488"/>
    </row>
    <row r="30580" spans="7:7" ht="15" customHeight="1">
      <c r="G30580" s="488"/>
    </row>
    <row r="30581" spans="7:7" ht="15" customHeight="1">
      <c r="G30581" s="488"/>
    </row>
    <row r="30582" spans="7:7" ht="15" customHeight="1">
      <c r="G30582" s="488"/>
    </row>
    <row r="30583" spans="7:7" ht="15" customHeight="1">
      <c r="G30583" s="488"/>
    </row>
    <row r="30584" spans="7:7" ht="15" customHeight="1">
      <c r="G30584" s="488"/>
    </row>
    <row r="30585" spans="7:7" ht="15" customHeight="1">
      <c r="G30585" s="488"/>
    </row>
    <row r="30586" spans="7:7" ht="15" customHeight="1">
      <c r="G30586" s="488"/>
    </row>
    <row r="30587" spans="7:7" ht="15" customHeight="1">
      <c r="G30587" s="488"/>
    </row>
    <row r="30588" spans="7:7" ht="15" customHeight="1">
      <c r="G30588" s="488"/>
    </row>
    <row r="30589" spans="7:7" ht="15" customHeight="1">
      <c r="G30589" s="488"/>
    </row>
    <row r="30590" spans="7:7" ht="15" customHeight="1">
      <c r="G30590" s="488"/>
    </row>
    <row r="30591" spans="7:7" ht="15" customHeight="1">
      <c r="G30591" s="488"/>
    </row>
    <row r="30592" spans="7:7" ht="15" customHeight="1">
      <c r="G30592" s="488"/>
    </row>
    <row r="30593" spans="7:7" ht="15" customHeight="1">
      <c r="G30593" s="488"/>
    </row>
    <row r="30594" spans="7:7" ht="15" customHeight="1">
      <c r="G30594" s="488"/>
    </row>
    <row r="30595" spans="7:7" ht="15" customHeight="1">
      <c r="G30595" s="488"/>
    </row>
    <row r="30596" spans="7:7" ht="15" customHeight="1">
      <c r="G30596" s="488"/>
    </row>
    <row r="30597" spans="7:7" ht="15" customHeight="1">
      <c r="G30597" s="488"/>
    </row>
    <row r="30598" spans="7:7" ht="15" customHeight="1">
      <c r="G30598" s="488"/>
    </row>
    <row r="30599" spans="7:7" ht="15" customHeight="1">
      <c r="G30599" s="488"/>
    </row>
    <row r="30600" spans="7:7" ht="15" customHeight="1">
      <c r="G30600" s="488"/>
    </row>
    <row r="30601" spans="7:7" ht="15" customHeight="1">
      <c r="G30601" s="488"/>
    </row>
    <row r="30602" spans="7:7" ht="15" customHeight="1">
      <c r="G30602" s="488"/>
    </row>
    <row r="30603" spans="7:7" ht="15" customHeight="1">
      <c r="G30603" s="488"/>
    </row>
    <row r="30604" spans="7:7" ht="15" customHeight="1">
      <c r="G30604" s="488"/>
    </row>
    <row r="30605" spans="7:7" ht="15" customHeight="1">
      <c r="G30605" s="488"/>
    </row>
    <row r="30606" spans="7:7" ht="15" customHeight="1">
      <c r="G30606" s="488"/>
    </row>
    <row r="30607" spans="7:7" ht="15" customHeight="1">
      <c r="G30607" s="488"/>
    </row>
    <row r="30608" spans="7:7" ht="15" customHeight="1">
      <c r="G30608" s="488"/>
    </row>
    <row r="30609" spans="7:7" ht="15" customHeight="1">
      <c r="G30609" s="488"/>
    </row>
    <row r="30610" spans="7:7" ht="15" customHeight="1">
      <c r="G30610" s="488"/>
    </row>
    <row r="30611" spans="7:7" ht="15" customHeight="1">
      <c r="G30611" s="488"/>
    </row>
    <row r="30612" spans="7:7" ht="15" customHeight="1">
      <c r="G30612" s="488"/>
    </row>
    <row r="30613" spans="7:7" ht="15" customHeight="1">
      <c r="G30613" s="488"/>
    </row>
    <row r="30614" spans="7:7" ht="15" customHeight="1">
      <c r="G30614" s="488"/>
    </row>
    <row r="30615" spans="7:7" ht="15" customHeight="1">
      <c r="G30615" s="488"/>
    </row>
    <row r="30616" spans="7:7" ht="15" customHeight="1">
      <c r="G30616" s="488"/>
    </row>
    <row r="30617" spans="7:7" ht="15" customHeight="1">
      <c r="G30617" s="488"/>
    </row>
    <row r="30618" spans="7:7" ht="15" customHeight="1">
      <c r="G30618" s="488"/>
    </row>
    <row r="30619" spans="7:7" ht="15" customHeight="1">
      <c r="G30619" s="488"/>
    </row>
    <row r="30620" spans="7:7" ht="15" customHeight="1">
      <c r="G30620" s="488"/>
    </row>
    <row r="30621" spans="7:7" ht="15" customHeight="1">
      <c r="G30621" s="488"/>
    </row>
    <row r="30622" spans="7:7" ht="15" customHeight="1">
      <c r="G30622" s="488"/>
    </row>
    <row r="30623" spans="7:7" ht="15" customHeight="1">
      <c r="G30623" s="488"/>
    </row>
    <row r="30624" spans="7:7" ht="15" customHeight="1">
      <c r="G30624" s="488"/>
    </row>
    <row r="30625" spans="7:7" ht="15" customHeight="1">
      <c r="G30625" s="488"/>
    </row>
    <row r="30626" spans="7:7" ht="15" customHeight="1">
      <c r="G30626" s="488"/>
    </row>
    <row r="30627" spans="7:7" ht="15" customHeight="1">
      <c r="G30627" s="488"/>
    </row>
    <row r="30628" spans="7:7" ht="15" customHeight="1">
      <c r="G30628" s="488"/>
    </row>
    <row r="30629" spans="7:7" ht="15" customHeight="1">
      <c r="G30629" s="488"/>
    </row>
    <row r="30630" spans="7:7" ht="15" customHeight="1">
      <c r="G30630" s="488"/>
    </row>
    <row r="30631" spans="7:7" ht="15" customHeight="1">
      <c r="G30631" s="488"/>
    </row>
    <row r="30632" spans="7:7" ht="15" customHeight="1">
      <c r="G30632" s="488"/>
    </row>
    <row r="30633" spans="7:7" ht="15" customHeight="1">
      <c r="G30633" s="488"/>
    </row>
    <row r="30634" spans="7:7" ht="15" customHeight="1">
      <c r="G30634" s="488"/>
    </row>
    <row r="30635" spans="7:7" ht="15" customHeight="1">
      <c r="G30635" s="488"/>
    </row>
    <row r="30636" spans="7:7" ht="15" customHeight="1">
      <c r="G30636" s="488"/>
    </row>
    <row r="30637" spans="7:7" ht="15" customHeight="1">
      <c r="G30637" s="488"/>
    </row>
    <row r="30638" spans="7:7" ht="15" customHeight="1">
      <c r="G30638" s="488"/>
    </row>
    <row r="30639" spans="7:7" ht="15" customHeight="1">
      <c r="G30639" s="488"/>
    </row>
    <row r="30640" spans="7:7" ht="15" customHeight="1">
      <c r="G30640" s="488"/>
    </row>
    <row r="30641" spans="7:7" ht="15" customHeight="1">
      <c r="G30641" s="488"/>
    </row>
    <row r="30642" spans="7:7" ht="15" customHeight="1">
      <c r="G30642" s="488"/>
    </row>
    <row r="30643" spans="7:7" ht="15" customHeight="1">
      <c r="G30643" s="488"/>
    </row>
    <row r="30644" spans="7:7" ht="15" customHeight="1">
      <c r="G30644" s="488"/>
    </row>
    <row r="30645" spans="7:7" ht="15" customHeight="1">
      <c r="G30645" s="488"/>
    </row>
    <row r="30646" spans="7:7" ht="15" customHeight="1">
      <c r="G30646" s="488"/>
    </row>
    <row r="30647" spans="7:7" ht="15" customHeight="1">
      <c r="G30647" s="488"/>
    </row>
    <row r="30648" spans="7:7" ht="15" customHeight="1">
      <c r="G30648" s="488"/>
    </row>
    <row r="30649" spans="7:7" ht="15" customHeight="1">
      <c r="G30649" s="488"/>
    </row>
    <row r="30650" spans="7:7" ht="15" customHeight="1">
      <c r="G30650" s="488"/>
    </row>
    <row r="30651" spans="7:7" ht="15" customHeight="1">
      <c r="G30651" s="488"/>
    </row>
    <row r="30652" spans="7:7" ht="15" customHeight="1">
      <c r="G30652" s="488"/>
    </row>
    <row r="30653" spans="7:7" ht="15" customHeight="1">
      <c r="G30653" s="488"/>
    </row>
    <row r="30654" spans="7:7" ht="15" customHeight="1">
      <c r="G30654" s="488"/>
    </row>
    <row r="30655" spans="7:7" ht="15" customHeight="1">
      <c r="G30655" s="488"/>
    </row>
    <row r="30656" spans="7:7" ht="15" customHeight="1">
      <c r="G30656" s="488"/>
    </row>
    <row r="30657" spans="7:7" ht="15" customHeight="1">
      <c r="G30657" s="488"/>
    </row>
    <row r="30658" spans="7:7" ht="15" customHeight="1">
      <c r="G30658" s="488"/>
    </row>
    <row r="30659" spans="7:7" ht="15" customHeight="1">
      <c r="G30659" s="488"/>
    </row>
    <row r="30660" spans="7:7" ht="15" customHeight="1">
      <c r="G30660" s="488"/>
    </row>
    <row r="30661" spans="7:7" ht="15" customHeight="1">
      <c r="G30661" s="488"/>
    </row>
    <row r="30662" spans="7:7" ht="15" customHeight="1">
      <c r="G30662" s="488"/>
    </row>
    <row r="30663" spans="7:7" ht="15" customHeight="1">
      <c r="G30663" s="488"/>
    </row>
    <row r="30664" spans="7:7" ht="15" customHeight="1">
      <c r="G30664" s="488"/>
    </row>
    <row r="30665" spans="7:7" ht="15" customHeight="1">
      <c r="G30665" s="488"/>
    </row>
    <row r="30666" spans="7:7" ht="15" customHeight="1">
      <c r="G30666" s="488"/>
    </row>
    <row r="30667" spans="7:7" ht="15" customHeight="1">
      <c r="G30667" s="488"/>
    </row>
    <row r="30668" spans="7:7" ht="15" customHeight="1">
      <c r="G30668" s="488"/>
    </row>
    <row r="30669" spans="7:7" ht="15" customHeight="1">
      <c r="G30669" s="488"/>
    </row>
    <row r="30670" spans="7:7" ht="15" customHeight="1">
      <c r="G30670" s="488"/>
    </row>
    <row r="30671" spans="7:7" ht="15" customHeight="1">
      <c r="G30671" s="488"/>
    </row>
    <row r="30672" spans="7:7" ht="15" customHeight="1">
      <c r="G30672" s="488"/>
    </row>
    <row r="30673" spans="7:7" ht="15" customHeight="1">
      <c r="G30673" s="488"/>
    </row>
    <row r="30674" spans="7:7" ht="15" customHeight="1">
      <c r="G30674" s="488"/>
    </row>
    <row r="30675" spans="7:7" ht="15" customHeight="1">
      <c r="G30675" s="488"/>
    </row>
    <row r="30676" spans="7:7" ht="15" customHeight="1">
      <c r="G30676" s="488"/>
    </row>
    <row r="30677" spans="7:7" ht="15" customHeight="1">
      <c r="G30677" s="488"/>
    </row>
    <row r="30678" spans="7:7" ht="15" customHeight="1">
      <c r="G30678" s="488"/>
    </row>
    <row r="30679" spans="7:7" ht="15" customHeight="1">
      <c r="G30679" s="488"/>
    </row>
    <row r="30680" spans="7:7" ht="15" customHeight="1">
      <c r="G30680" s="488"/>
    </row>
    <row r="30681" spans="7:7" ht="15" customHeight="1">
      <c r="G30681" s="488"/>
    </row>
    <row r="30682" spans="7:7" ht="15" customHeight="1">
      <c r="G30682" s="488"/>
    </row>
    <row r="30683" spans="7:7" ht="15" customHeight="1">
      <c r="G30683" s="488"/>
    </row>
    <row r="30684" spans="7:7" ht="15" customHeight="1">
      <c r="G30684" s="488"/>
    </row>
    <row r="30685" spans="7:7" ht="15" customHeight="1">
      <c r="G30685" s="488"/>
    </row>
    <row r="30686" spans="7:7" ht="15" customHeight="1">
      <c r="G30686" s="488"/>
    </row>
    <row r="30687" spans="7:7" ht="15" customHeight="1">
      <c r="G30687" s="488"/>
    </row>
    <row r="30688" spans="7:7" ht="15" customHeight="1">
      <c r="G30688" s="488"/>
    </row>
    <row r="30689" spans="7:7" ht="15" customHeight="1">
      <c r="G30689" s="488"/>
    </row>
    <row r="30690" spans="7:7" ht="15" customHeight="1">
      <c r="G30690" s="488"/>
    </row>
    <row r="30691" spans="7:7" ht="15" customHeight="1">
      <c r="G30691" s="488"/>
    </row>
    <row r="30692" spans="7:7" ht="15" customHeight="1">
      <c r="G30692" s="488"/>
    </row>
    <row r="30693" spans="7:7" ht="15" customHeight="1">
      <c r="G30693" s="488"/>
    </row>
    <row r="30694" spans="7:7" ht="15" customHeight="1">
      <c r="G30694" s="488"/>
    </row>
    <row r="30695" spans="7:7" ht="15" customHeight="1">
      <c r="G30695" s="488"/>
    </row>
    <row r="30696" spans="7:7" ht="15" customHeight="1">
      <c r="G30696" s="488"/>
    </row>
    <row r="30697" spans="7:7" ht="15" customHeight="1">
      <c r="G30697" s="488"/>
    </row>
    <row r="30698" spans="7:7" ht="15" customHeight="1">
      <c r="G30698" s="488"/>
    </row>
    <row r="30699" spans="7:7" ht="15" customHeight="1">
      <c r="G30699" s="488"/>
    </row>
    <row r="30700" spans="7:7" ht="15" customHeight="1">
      <c r="G30700" s="488"/>
    </row>
    <row r="30701" spans="7:7" ht="15" customHeight="1">
      <c r="G30701" s="488"/>
    </row>
    <row r="30702" spans="7:7" ht="15" customHeight="1">
      <c r="G30702" s="488"/>
    </row>
    <row r="30703" spans="7:7" ht="15" customHeight="1">
      <c r="G30703" s="488"/>
    </row>
    <row r="30704" spans="7:7" ht="15" customHeight="1">
      <c r="G30704" s="488"/>
    </row>
    <row r="30705" spans="7:7" ht="15" customHeight="1">
      <c r="G30705" s="488"/>
    </row>
    <row r="30706" spans="7:7" ht="15" customHeight="1">
      <c r="G30706" s="488"/>
    </row>
    <row r="30707" spans="7:7" ht="15" customHeight="1">
      <c r="G30707" s="488"/>
    </row>
    <row r="30708" spans="7:7" ht="15" customHeight="1">
      <c r="G30708" s="488"/>
    </row>
    <row r="30709" spans="7:7" ht="15" customHeight="1">
      <c r="G30709" s="488"/>
    </row>
    <row r="30710" spans="7:7" ht="15" customHeight="1">
      <c r="G30710" s="488"/>
    </row>
    <row r="30711" spans="7:7" ht="15" customHeight="1">
      <c r="G30711" s="488"/>
    </row>
    <row r="30712" spans="7:7" ht="15" customHeight="1">
      <c r="G30712" s="488"/>
    </row>
    <row r="30713" spans="7:7" ht="15" customHeight="1">
      <c r="G30713" s="488"/>
    </row>
    <row r="30714" spans="7:7" ht="15" customHeight="1">
      <c r="G30714" s="488"/>
    </row>
    <row r="30715" spans="7:7" ht="15" customHeight="1">
      <c r="G30715" s="488"/>
    </row>
    <row r="30716" spans="7:7" ht="15" customHeight="1">
      <c r="G30716" s="488"/>
    </row>
    <row r="30717" spans="7:7" ht="15" customHeight="1">
      <c r="G30717" s="488"/>
    </row>
    <row r="30718" spans="7:7" ht="15" customHeight="1">
      <c r="G30718" s="488"/>
    </row>
    <row r="30719" spans="7:7" ht="15" customHeight="1">
      <c r="G30719" s="488"/>
    </row>
    <row r="30720" spans="7:7" ht="15" customHeight="1">
      <c r="G30720" s="488"/>
    </row>
    <row r="30721" spans="7:7" ht="15" customHeight="1">
      <c r="G30721" s="488"/>
    </row>
    <row r="30722" spans="7:7" ht="15" customHeight="1">
      <c r="G30722" s="488"/>
    </row>
    <row r="30723" spans="7:7" ht="15" customHeight="1">
      <c r="G30723" s="488"/>
    </row>
    <row r="30724" spans="7:7" ht="15" customHeight="1">
      <c r="G30724" s="488"/>
    </row>
    <row r="30725" spans="7:7" ht="15" customHeight="1">
      <c r="G30725" s="488"/>
    </row>
    <row r="30726" spans="7:7" ht="15" customHeight="1">
      <c r="G30726" s="488"/>
    </row>
    <row r="30727" spans="7:7" ht="15" customHeight="1">
      <c r="G30727" s="488"/>
    </row>
    <row r="30728" spans="7:7" ht="15" customHeight="1">
      <c r="G30728" s="488"/>
    </row>
    <row r="30729" spans="7:7" ht="15" customHeight="1">
      <c r="G30729" s="488"/>
    </row>
    <row r="30730" spans="7:7" ht="15" customHeight="1">
      <c r="G30730" s="488"/>
    </row>
    <row r="30731" spans="7:7" ht="15" customHeight="1">
      <c r="G30731" s="488"/>
    </row>
    <row r="30732" spans="7:7" ht="15" customHeight="1">
      <c r="G30732" s="488"/>
    </row>
    <row r="30733" spans="7:7" ht="15" customHeight="1">
      <c r="G30733" s="488"/>
    </row>
    <row r="30734" spans="7:7" ht="15" customHeight="1">
      <c r="G30734" s="488"/>
    </row>
    <row r="30735" spans="7:7" ht="15" customHeight="1">
      <c r="G30735" s="488"/>
    </row>
    <row r="30736" spans="7:7" ht="15" customHeight="1">
      <c r="G30736" s="488"/>
    </row>
    <row r="30737" spans="7:7" ht="15" customHeight="1">
      <c r="G30737" s="488"/>
    </row>
    <row r="30738" spans="7:7" ht="15" customHeight="1">
      <c r="G30738" s="488"/>
    </row>
    <row r="30739" spans="7:7" ht="15" customHeight="1">
      <c r="G30739" s="488"/>
    </row>
    <row r="30740" spans="7:7" ht="15" customHeight="1">
      <c r="G30740" s="488"/>
    </row>
    <row r="30741" spans="7:7" ht="15" customHeight="1">
      <c r="G30741" s="488"/>
    </row>
    <row r="30742" spans="7:7" ht="15" customHeight="1">
      <c r="G30742" s="488"/>
    </row>
    <row r="30743" spans="7:7" ht="15" customHeight="1">
      <c r="G30743" s="488"/>
    </row>
    <row r="30744" spans="7:7" ht="15" customHeight="1">
      <c r="G30744" s="488"/>
    </row>
    <row r="30745" spans="7:7" ht="15" customHeight="1">
      <c r="G30745" s="488"/>
    </row>
    <row r="30746" spans="7:7" ht="15" customHeight="1">
      <c r="G30746" s="488"/>
    </row>
    <row r="30747" spans="7:7" ht="15" customHeight="1">
      <c r="G30747" s="488"/>
    </row>
    <row r="30748" spans="7:7" ht="15" customHeight="1">
      <c r="G30748" s="488"/>
    </row>
    <row r="30749" spans="7:7" ht="15" customHeight="1">
      <c r="G30749" s="488"/>
    </row>
    <row r="30750" spans="7:7" ht="15" customHeight="1">
      <c r="G30750" s="488"/>
    </row>
    <row r="30751" spans="7:7" ht="15" customHeight="1">
      <c r="G30751" s="488"/>
    </row>
    <row r="30752" spans="7:7" ht="15" customHeight="1">
      <c r="G30752" s="488"/>
    </row>
    <row r="30753" spans="7:7" ht="15" customHeight="1">
      <c r="G30753" s="488"/>
    </row>
    <row r="30754" spans="7:7" ht="15" customHeight="1">
      <c r="G30754" s="488"/>
    </row>
    <row r="30755" spans="7:7" ht="15" customHeight="1">
      <c r="G30755" s="488"/>
    </row>
    <row r="30756" spans="7:7" ht="15" customHeight="1">
      <c r="G30756" s="488"/>
    </row>
    <row r="30757" spans="7:7" ht="15" customHeight="1">
      <c r="G30757" s="488"/>
    </row>
    <row r="30758" spans="7:7" ht="15" customHeight="1">
      <c r="G30758" s="488"/>
    </row>
    <row r="30759" spans="7:7" ht="15" customHeight="1">
      <c r="G30759" s="488"/>
    </row>
    <row r="30760" spans="7:7" ht="15" customHeight="1">
      <c r="G30760" s="488"/>
    </row>
    <row r="30761" spans="7:7" ht="15" customHeight="1">
      <c r="G30761" s="488"/>
    </row>
    <row r="30762" spans="7:7" ht="15" customHeight="1">
      <c r="G30762" s="488"/>
    </row>
    <row r="30763" spans="7:7" ht="15" customHeight="1">
      <c r="G30763" s="488"/>
    </row>
    <row r="30764" spans="7:7" ht="15" customHeight="1">
      <c r="G30764" s="488"/>
    </row>
    <row r="30765" spans="7:7" ht="15" customHeight="1">
      <c r="G30765" s="488"/>
    </row>
    <row r="30766" spans="7:7" ht="15" customHeight="1">
      <c r="G30766" s="488"/>
    </row>
    <row r="30767" spans="7:7" ht="15" customHeight="1">
      <c r="G30767" s="488"/>
    </row>
    <row r="30768" spans="7:7" ht="15" customHeight="1">
      <c r="G30768" s="488"/>
    </row>
    <row r="30769" spans="7:7" ht="15" customHeight="1">
      <c r="G30769" s="488"/>
    </row>
    <row r="30770" spans="7:7" ht="15" customHeight="1">
      <c r="G30770" s="488"/>
    </row>
    <row r="30771" spans="7:7" ht="15" customHeight="1">
      <c r="G30771" s="488"/>
    </row>
    <row r="30772" spans="7:7" ht="15" customHeight="1">
      <c r="G30772" s="488"/>
    </row>
    <row r="30773" spans="7:7" ht="15" customHeight="1">
      <c r="G30773" s="488"/>
    </row>
    <row r="30774" spans="7:7" ht="15" customHeight="1">
      <c r="G30774" s="488"/>
    </row>
    <row r="30775" spans="7:7" ht="15" customHeight="1">
      <c r="G30775" s="488"/>
    </row>
    <row r="30776" spans="7:7" ht="15" customHeight="1">
      <c r="G30776" s="488"/>
    </row>
    <row r="30777" spans="7:7" ht="15" customHeight="1">
      <c r="G30777" s="488"/>
    </row>
    <row r="30778" spans="7:7" ht="15" customHeight="1">
      <c r="G30778" s="488"/>
    </row>
    <row r="30779" spans="7:7" ht="15" customHeight="1">
      <c r="G30779" s="488"/>
    </row>
    <row r="30780" spans="7:7" ht="15" customHeight="1">
      <c r="G30780" s="488"/>
    </row>
    <row r="30781" spans="7:7" ht="15" customHeight="1">
      <c r="G30781" s="488"/>
    </row>
    <row r="30782" spans="7:7" ht="15" customHeight="1">
      <c r="G30782" s="488"/>
    </row>
    <row r="30783" spans="7:7" ht="15" customHeight="1">
      <c r="G30783" s="488"/>
    </row>
    <row r="30784" spans="7:7" ht="15" customHeight="1">
      <c r="G30784" s="488"/>
    </row>
    <row r="30785" spans="7:7" ht="15" customHeight="1">
      <c r="G30785" s="488"/>
    </row>
    <row r="30786" spans="7:7" ht="15" customHeight="1">
      <c r="G30786" s="488"/>
    </row>
    <row r="30787" spans="7:7" ht="15" customHeight="1">
      <c r="G30787" s="488"/>
    </row>
    <row r="30788" spans="7:7" ht="15" customHeight="1">
      <c r="G30788" s="488"/>
    </row>
    <row r="30789" spans="7:7" ht="15" customHeight="1">
      <c r="G30789" s="488"/>
    </row>
    <row r="30790" spans="7:7" ht="15" customHeight="1">
      <c r="G30790" s="488"/>
    </row>
    <row r="30791" spans="7:7" ht="15" customHeight="1">
      <c r="G30791" s="488"/>
    </row>
    <row r="30792" spans="7:7" ht="15" customHeight="1">
      <c r="G30792" s="488"/>
    </row>
    <row r="30793" spans="7:7" ht="15" customHeight="1">
      <c r="G30793" s="488"/>
    </row>
    <row r="30794" spans="7:7" ht="15" customHeight="1">
      <c r="G30794" s="488"/>
    </row>
    <row r="30795" spans="7:7" ht="15" customHeight="1">
      <c r="G30795" s="488"/>
    </row>
    <row r="30796" spans="7:7" ht="15" customHeight="1">
      <c r="G30796" s="488"/>
    </row>
    <row r="30797" spans="7:7" ht="15" customHeight="1">
      <c r="G30797" s="488"/>
    </row>
    <row r="30798" spans="7:7" ht="15" customHeight="1">
      <c r="G30798" s="488"/>
    </row>
    <row r="30799" spans="7:7" ht="15" customHeight="1">
      <c r="G30799" s="488"/>
    </row>
    <row r="30800" spans="7:7" ht="15" customHeight="1">
      <c r="G30800" s="488"/>
    </row>
    <row r="30801" spans="7:7" ht="15" customHeight="1">
      <c r="G30801" s="488"/>
    </row>
    <row r="30802" spans="7:7" ht="15" customHeight="1">
      <c r="G30802" s="488"/>
    </row>
    <row r="30803" spans="7:7" ht="15" customHeight="1">
      <c r="G30803" s="488"/>
    </row>
    <row r="30804" spans="7:7" ht="15" customHeight="1">
      <c r="G30804" s="488"/>
    </row>
    <row r="30805" spans="7:7" ht="15" customHeight="1">
      <c r="G30805" s="488"/>
    </row>
    <row r="30806" spans="7:7" ht="15" customHeight="1">
      <c r="G30806" s="488"/>
    </row>
    <row r="30807" spans="7:7" ht="15" customHeight="1">
      <c r="G30807" s="488"/>
    </row>
    <row r="30808" spans="7:7" ht="15" customHeight="1">
      <c r="G30808" s="488"/>
    </row>
    <row r="30809" spans="7:7" ht="15" customHeight="1">
      <c r="G30809" s="488"/>
    </row>
    <row r="30810" spans="7:7" ht="15" customHeight="1">
      <c r="G30810" s="488"/>
    </row>
    <row r="30811" spans="7:7" ht="15" customHeight="1">
      <c r="G30811" s="488"/>
    </row>
    <row r="30812" spans="7:7" ht="15" customHeight="1">
      <c r="G30812" s="488"/>
    </row>
    <row r="30813" spans="7:7" ht="15" customHeight="1">
      <c r="G30813" s="488"/>
    </row>
    <row r="30814" spans="7:7" ht="15" customHeight="1">
      <c r="G30814" s="488"/>
    </row>
    <row r="30815" spans="7:7" ht="15" customHeight="1">
      <c r="G30815" s="488"/>
    </row>
    <row r="30816" spans="7:7" ht="15" customHeight="1">
      <c r="G30816" s="488"/>
    </row>
    <row r="30817" spans="7:7" ht="15" customHeight="1">
      <c r="G30817" s="488"/>
    </row>
    <row r="30818" spans="7:7" ht="15" customHeight="1">
      <c r="G30818" s="488"/>
    </row>
    <row r="30819" spans="7:7" ht="15" customHeight="1">
      <c r="G30819" s="488"/>
    </row>
    <row r="30820" spans="7:7" ht="15" customHeight="1">
      <c r="G30820" s="488"/>
    </row>
    <row r="30821" spans="7:7" ht="15" customHeight="1">
      <c r="G30821" s="488"/>
    </row>
    <row r="30822" spans="7:7" ht="15" customHeight="1">
      <c r="G30822" s="488"/>
    </row>
    <row r="30823" spans="7:7" ht="15" customHeight="1">
      <c r="G30823" s="488"/>
    </row>
    <row r="30824" spans="7:7" ht="15" customHeight="1">
      <c r="G30824" s="488"/>
    </row>
    <row r="30825" spans="7:7" ht="15" customHeight="1">
      <c r="G30825" s="488"/>
    </row>
    <row r="30826" spans="7:7" ht="15" customHeight="1">
      <c r="G30826" s="488"/>
    </row>
    <row r="30827" spans="7:7" ht="15" customHeight="1">
      <c r="G30827" s="488"/>
    </row>
    <row r="30828" spans="7:7" ht="15" customHeight="1">
      <c r="G30828" s="488"/>
    </row>
    <row r="30829" spans="7:7" ht="15" customHeight="1">
      <c r="G30829" s="488"/>
    </row>
    <row r="30830" spans="7:7" ht="15" customHeight="1">
      <c r="G30830" s="488"/>
    </row>
    <row r="30831" spans="7:7" ht="15" customHeight="1">
      <c r="G30831" s="488"/>
    </row>
    <row r="30832" spans="7:7" ht="15" customHeight="1">
      <c r="G30832" s="488"/>
    </row>
    <row r="30833" spans="7:7" ht="15" customHeight="1">
      <c r="G30833" s="488"/>
    </row>
    <row r="30834" spans="7:7" ht="15" customHeight="1">
      <c r="G30834" s="488"/>
    </row>
    <row r="30835" spans="7:7" ht="15" customHeight="1">
      <c r="G30835" s="488"/>
    </row>
    <row r="30836" spans="7:7" ht="15" customHeight="1">
      <c r="G30836" s="488"/>
    </row>
    <row r="30837" spans="7:7" ht="15" customHeight="1">
      <c r="G30837" s="488"/>
    </row>
    <row r="30838" spans="7:7" ht="15" customHeight="1">
      <c r="G30838" s="488"/>
    </row>
    <row r="30839" spans="7:7" ht="15" customHeight="1">
      <c r="G30839" s="488"/>
    </row>
    <row r="30840" spans="7:7" ht="15" customHeight="1">
      <c r="G30840" s="488"/>
    </row>
    <row r="30841" spans="7:7" ht="15" customHeight="1">
      <c r="G30841" s="488"/>
    </row>
    <row r="30842" spans="7:7" ht="15" customHeight="1">
      <c r="G30842" s="488"/>
    </row>
    <row r="30843" spans="7:7" ht="15" customHeight="1">
      <c r="G30843" s="488"/>
    </row>
    <row r="30844" spans="7:7" ht="15" customHeight="1">
      <c r="G30844" s="488"/>
    </row>
    <row r="30845" spans="7:7" ht="15" customHeight="1">
      <c r="G30845" s="488"/>
    </row>
    <row r="30846" spans="7:7" ht="15" customHeight="1">
      <c r="G30846" s="488"/>
    </row>
    <row r="30847" spans="7:7" ht="15" customHeight="1">
      <c r="G30847" s="488"/>
    </row>
    <row r="30848" spans="7:7" ht="15" customHeight="1">
      <c r="G30848" s="488"/>
    </row>
    <row r="30849" spans="7:7" ht="15" customHeight="1">
      <c r="G30849" s="488"/>
    </row>
    <row r="30850" spans="7:7" ht="15" customHeight="1">
      <c r="G30850" s="488"/>
    </row>
    <row r="30851" spans="7:7" ht="15" customHeight="1">
      <c r="G30851" s="488"/>
    </row>
    <row r="30852" spans="7:7" ht="15" customHeight="1">
      <c r="G30852" s="488"/>
    </row>
    <row r="30853" spans="7:7" ht="15" customHeight="1">
      <c r="G30853" s="488"/>
    </row>
    <row r="30854" spans="7:7" ht="15" customHeight="1">
      <c r="G30854" s="488"/>
    </row>
    <row r="30855" spans="7:7" ht="15" customHeight="1">
      <c r="G30855" s="488"/>
    </row>
    <row r="30856" spans="7:7" ht="15" customHeight="1">
      <c r="G30856" s="488"/>
    </row>
    <row r="30857" spans="7:7" ht="15" customHeight="1">
      <c r="G30857" s="488"/>
    </row>
    <row r="30858" spans="7:7" ht="15" customHeight="1">
      <c r="G30858" s="488"/>
    </row>
    <row r="30859" spans="7:7" ht="15" customHeight="1">
      <c r="G30859" s="488"/>
    </row>
    <row r="30860" spans="7:7" ht="15" customHeight="1">
      <c r="G30860" s="488"/>
    </row>
    <row r="30861" spans="7:7" ht="15" customHeight="1">
      <c r="G30861" s="488"/>
    </row>
    <row r="30862" spans="7:7" ht="15" customHeight="1">
      <c r="G30862" s="488"/>
    </row>
    <row r="30863" spans="7:7" ht="15" customHeight="1">
      <c r="G30863" s="488"/>
    </row>
    <row r="30864" spans="7:7" ht="15" customHeight="1">
      <c r="G30864" s="488"/>
    </row>
    <row r="30865" spans="7:7" ht="15" customHeight="1">
      <c r="G30865" s="488"/>
    </row>
    <row r="30866" spans="7:7" ht="15" customHeight="1">
      <c r="G30866" s="488"/>
    </row>
    <row r="30867" spans="7:7" ht="15" customHeight="1">
      <c r="G30867" s="488"/>
    </row>
    <row r="30868" spans="7:7" ht="15" customHeight="1">
      <c r="G30868" s="488"/>
    </row>
    <row r="30869" spans="7:7" ht="15" customHeight="1">
      <c r="G30869" s="488"/>
    </row>
    <row r="30870" spans="7:7" ht="15" customHeight="1">
      <c r="G30870" s="488"/>
    </row>
    <row r="30871" spans="7:7" ht="15" customHeight="1">
      <c r="G30871" s="488"/>
    </row>
    <row r="30872" spans="7:7" ht="15" customHeight="1">
      <c r="G30872" s="488"/>
    </row>
    <row r="30873" spans="7:7" ht="15" customHeight="1">
      <c r="G30873" s="488"/>
    </row>
    <row r="30874" spans="7:7" ht="15" customHeight="1">
      <c r="G30874" s="488"/>
    </row>
    <row r="30875" spans="7:7" ht="15" customHeight="1">
      <c r="G30875" s="488"/>
    </row>
    <row r="30876" spans="7:7" ht="15" customHeight="1">
      <c r="G30876" s="488"/>
    </row>
    <row r="30877" spans="7:7" ht="15" customHeight="1">
      <c r="G30877" s="488"/>
    </row>
    <row r="30878" spans="7:7" ht="15" customHeight="1">
      <c r="G30878" s="488"/>
    </row>
    <row r="30879" spans="7:7" ht="15" customHeight="1">
      <c r="G30879" s="488"/>
    </row>
    <row r="30880" spans="7:7" ht="15" customHeight="1">
      <c r="G30880" s="488"/>
    </row>
    <row r="30881" spans="7:7" ht="15" customHeight="1">
      <c r="G30881" s="488"/>
    </row>
    <row r="30882" spans="7:7" ht="15" customHeight="1">
      <c r="G30882" s="488"/>
    </row>
    <row r="30883" spans="7:7" ht="15" customHeight="1">
      <c r="G30883" s="488"/>
    </row>
    <row r="30884" spans="7:7" ht="15" customHeight="1">
      <c r="G30884" s="488"/>
    </row>
    <row r="30885" spans="7:7" ht="15" customHeight="1">
      <c r="G30885" s="488"/>
    </row>
    <row r="30886" spans="7:7" ht="15" customHeight="1">
      <c r="G30886" s="488"/>
    </row>
    <row r="30887" spans="7:7" ht="15" customHeight="1">
      <c r="G30887" s="488"/>
    </row>
    <row r="30888" spans="7:7" ht="15" customHeight="1">
      <c r="G30888" s="488"/>
    </row>
    <row r="30889" spans="7:7" ht="15" customHeight="1">
      <c r="G30889" s="488"/>
    </row>
    <row r="30890" spans="7:7" ht="15" customHeight="1">
      <c r="G30890" s="488"/>
    </row>
    <row r="30891" spans="7:7" ht="15" customHeight="1">
      <c r="G30891" s="488"/>
    </row>
    <row r="30892" spans="7:7" ht="15" customHeight="1">
      <c r="G30892" s="488"/>
    </row>
    <row r="30893" spans="7:7" ht="15" customHeight="1">
      <c r="G30893" s="488"/>
    </row>
    <row r="30894" spans="7:7" ht="15" customHeight="1">
      <c r="G30894" s="488"/>
    </row>
    <row r="30895" spans="7:7" ht="15" customHeight="1">
      <c r="G30895" s="488"/>
    </row>
    <row r="30896" spans="7:7" ht="15" customHeight="1">
      <c r="G30896" s="488"/>
    </row>
    <row r="30897" spans="7:7" ht="15" customHeight="1">
      <c r="G30897" s="488"/>
    </row>
    <row r="30898" spans="7:7" ht="15" customHeight="1">
      <c r="G30898" s="488"/>
    </row>
    <row r="30899" spans="7:7" ht="15" customHeight="1">
      <c r="G30899" s="488"/>
    </row>
    <row r="30900" spans="7:7" ht="15" customHeight="1">
      <c r="G30900" s="488"/>
    </row>
    <row r="30901" spans="7:7" ht="15" customHeight="1">
      <c r="G30901" s="488"/>
    </row>
    <row r="30902" spans="7:7" ht="15" customHeight="1">
      <c r="G30902" s="488"/>
    </row>
    <row r="30903" spans="7:7" ht="15" customHeight="1">
      <c r="G30903" s="488"/>
    </row>
    <row r="30904" spans="7:7" ht="15" customHeight="1">
      <c r="G30904" s="488"/>
    </row>
    <row r="30905" spans="7:7" ht="15" customHeight="1">
      <c r="G30905" s="488"/>
    </row>
    <row r="30906" spans="7:7" ht="15" customHeight="1">
      <c r="G30906" s="488"/>
    </row>
    <row r="30907" spans="7:7" ht="15" customHeight="1">
      <c r="G30907" s="488"/>
    </row>
    <row r="30908" spans="7:7" ht="15" customHeight="1">
      <c r="G30908" s="488"/>
    </row>
    <row r="30909" spans="7:7" ht="15" customHeight="1">
      <c r="G30909" s="488"/>
    </row>
    <row r="30910" spans="7:7" ht="15" customHeight="1">
      <c r="G30910" s="488"/>
    </row>
    <row r="30911" spans="7:7" ht="15" customHeight="1">
      <c r="G30911" s="488"/>
    </row>
    <row r="30912" spans="7:7" ht="15" customHeight="1">
      <c r="G30912" s="488"/>
    </row>
    <row r="30913" spans="7:7" ht="15" customHeight="1">
      <c r="G30913" s="488"/>
    </row>
    <row r="30914" spans="7:7" ht="15" customHeight="1">
      <c r="G30914" s="488"/>
    </row>
    <row r="30915" spans="7:7" ht="15" customHeight="1">
      <c r="G30915" s="488"/>
    </row>
    <row r="30916" spans="7:7" ht="15" customHeight="1">
      <c r="G30916" s="488"/>
    </row>
    <row r="30917" spans="7:7" ht="15" customHeight="1">
      <c r="G30917" s="488"/>
    </row>
    <row r="30918" spans="7:7" ht="15" customHeight="1">
      <c r="G30918" s="488"/>
    </row>
    <row r="30919" spans="7:7" ht="15" customHeight="1">
      <c r="G30919" s="488"/>
    </row>
    <row r="30920" spans="7:7" ht="15" customHeight="1">
      <c r="G30920" s="488"/>
    </row>
    <row r="30921" spans="7:7" ht="15" customHeight="1">
      <c r="G30921" s="488"/>
    </row>
    <row r="30922" spans="7:7" ht="15" customHeight="1">
      <c r="G30922" s="488"/>
    </row>
    <row r="30923" spans="7:7" ht="15" customHeight="1">
      <c r="G30923" s="488"/>
    </row>
    <row r="30924" spans="7:7" ht="15" customHeight="1">
      <c r="G30924" s="488"/>
    </row>
    <row r="30925" spans="7:7" ht="15" customHeight="1">
      <c r="G30925" s="488"/>
    </row>
    <row r="30926" spans="7:7" ht="15" customHeight="1">
      <c r="G30926" s="488"/>
    </row>
    <row r="30927" spans="7:7" ht="15" customHeight="1">
      <c r="G30927" s="488"/>
    </row>
    <row r="30928" spans="7:7" ht="15" customHeight="1">
      <c r="G30928" s="488"/>
    </row>
    <row r="30929" spans="7:7" ht="15" customHeight="1">
      <c r="G30929" s="488"/>
    </row>
    <row r="30930" spans="7:7" ht="15" customHeight="1">
      <c r="G30930" s="488"/>
    </row>
    <row r="30931" spans="7:7" ht="15" customHeight="1">
      <c r="G30931" s="488"/>
    </row>
    <row r="30932" spans="7:7" ht="15" customHeight="1">
      <c r="G30932" s="488"/>
    </row>
    <row r="30933" spans="7:7" ht="15" customHeight="1">
      <c r="G30933" s="488"/>
    </row>
    <row r="30934" spans="7:7" ht="15" customHeight="1">
      <c r="G30934" s="488"/>
    </row>
    <row r="30935" spans="7:7" ht="15" customHeight="1">
      <c r="G30935" s="488"/>
    </row>
    <row r="30936" spans="7:7" ht="15" customHeight="1">
      <c r="G30936" s="488"/>
    </row>
    <row r="30937" spans="7:7" ht="15" customHeight="1">
      <c r="G30937" s="488"/>
    </row>
    <row r="30938" spans="7:7" ht="15" customHeight="1">
      <c r="G30938" s="488"/>
    </row>
    <row r="30939" spans="7:7" ht="15" customHeight="1">
      <c r="G30939" s="488"/>
    </row>
    <row r="30940" spans="7:7" ht="15" customHeight="1">
      <c r="G30940" s="488"/>
    </row>
    <row r="30941" spans="7:7" ht="15" customHeight="1">
      <c r="G30941" s="488"/>
    </row>
    <row r="30942" spans="7:7" ht="15" customHeight="1">
      <c r="G30942" s="488"/>
    </row>
    <row r="30943" spans="7:7" ht="15" customHeight="1">
      <c r="G30943" s="488"/>
    </row>
    <row r="30944" spans="7:7" ht="15" customHeight="1">
      <c r="G30944" s="488"/>
    </row>
    <row r="30945" spans="7:7" ht="15" customHeight="1">
      <c r="G30945" s="488"/>
    </row>
    <row r="30946" spans="7:7" ht="15" customHeight="1">
      <c r="G30946" s="488"/>
    </row>
    <row r="30947" spans="7:7" ht="15" customHeight="1">
      <c r="G30947" s="488"/>
    </row>
    <row r="30948" spans="7:7" ht="15" customHeight="1">
      <c r="G30948" s="488"/>
    </row>
    <row r="30949" spans="7:7" ht="15" customHeight="1">
      <c r="G30949" s="488"/>
    </row>
    <row r="30950" spans="7:7" ht="15" customHeight="1">
      <c r="G30950" s="488"/>
    </row>
    <row r="30951" spans="7:7" ht="15" customHeight="1">
      <c r="G30951" s="488"/>
    </row>
    <row r="30952" spans="7:7" ht="15" customHeight="1">
      <c r="G30952" s="488"/>
    </row>
    <row r="30953" spans="7:7" ht="15" customHeight="1">
      <c r="G30953" s="488"/>
    </row>
    <row r="30954" spans="7:7" ht="15" customHeight="1">
      <c r="G30954" s="488"/>
    </row>
    <row r="30955" spans="7:7" ht="15" customHeight="1">
      <c r="G30955" s="488"/>
    </row>
    <row r="30956" spans="7:7" ht="15" customHeight="1">
      <c r="G30956" s="488"/>
    </row>
    <row r="30957" spans="7:7" ht="15" customHeight="1">
      <c r="G30957" s="488"/>
    </row>
    <row r="30958" spans="7:7" ht="15" customHeight="1">
      <c r="G30958" s="488"/>
    </row>
    <row r="30959" spans="7:7" ht="15" customHeight="1">
      <c r="G30959" s="488"/>
    </row>
    <row r="30960" spans="7:7" ht="15" customHeight="1">
      <c r="G30960" s="488"/>
    </row>
    <row r="30961" spans="7:7" ht="15" customHeight="1">
      <c r="G30961" s="488"/>
    </row>
    <row r="30962" spans="7:7" ht="15" customHeight="1">
      <c r="G30962" s="488"/>
    </row>
    <row r="30963" spans="7:7" ht="15" customHeight="1">
      <c r="G30963" s="488"/>
    </row>
    <row r="30964" spans="7:7" ht="15" customHeight="1">
      <c r="G30964" s="488"/>
    </row>
    <row r="30965" spans="7:7" ht="15" customHeight="1">
      <c r="G30965" s="488"/>
    </row>
    <row r="30966" spans="7:7" ht="15" customHeight="1">
      <c r="G30966" s="488"/>
    </row>
    <row r="30967" spans="7:7" ht="15" customHeight="1">
      <c r="G30967" s="488"/>
    </row>
    <row r="30968" spans="7:7" ht="15" customHeight="1">
      <c r="G30968" s="488"/>
    </row>
    <row r="30969" spans="7:7" ht="15" customHeight="1">
      <c r="G30969" s="488"/>
    </row>
    <row r="30970" spans="7:7" ht="15" customHeight="1">
      <c r="G30970" s="488"/>
    </row>
    <row r="30971" spans="7:7" ht="15" customHeight="1">
      <c r="G30971" s="488"/>
    </row>
    <row r="30972" spans="7:7" ht="15" customHeight="1">
      <c r="G30972" s="488"/>
    </row>
    <row r="30973" spans="7:7" ht="15" customHeight="1">
      <c r="G30973" s="488"/>
    </row>
    <row r="30974" spans="7:7" ht="15" customHeight="1">
      <c r="G30974" s="488"/>
    </row>
    <row r="30975" spans="7:7" ht="15" customHeight="1">
      <c r="G30975" s="488"/>
    </row>
    <row r="30976" spans="7:7" ht="15" customHeight="1">
      <c r="G30976" s="488"/>
    </row>
    <row r="30977" spans="7:7" ht="15" customHeight="1">
      <c r="G30977" s="488"/>
    </row>
    <row r="30978" spans="7:7" ht="15" customHeight="1">
      <c r="G30978" s="488"/>
    </row>
    <row r="30979" spans="7:7" ht="15" customHeight="1">
      <c r="G30979" s="488"/>
    </row>
    <row r="30980" spans="7:7" ht="15" customHeight="1">
      <c r="G30980" s="488"/>
    </row>
    <row r="30981" spans="7:7" ht="15" customHeight="1">
      <c r="G30981" s="488"/>
    </row>
    <row r="30982" spans="7:7" ht="15" customHeight="1">
      <c r="G30982" s="488"/>
    </row>
    <row r="30983" spans="7:7" ht="15" customHeight="1">
      <c r="G30983" s="488"/>
    </row>
    <row r="30984" spans="7:7" ht="15" customHeight="1">
      <c r="G30984" s="488"/>
    </row>
    <row r="30985" spans="7:7" ht="15" customHeight="1">
      <c r="G30985" s="488"/>
    </row>
    <row r="30986" spans="7:7" ht="15" customHeight="1">
      <c r="G30986" s="488"/>
    </row>
    <row r="30987" spans="7:7" ht="15" customHeight="1">
      <c r="G30987" s="488"/>
    </row>
    <row r="30988" spans="7:7" ht="15" customHeight="1">
      <c r="G30988" s="488"/>
    </row>
    <row r="30989" spans="7:7" ht="15" customHeight="1">
      <c r="G30989" s="488"/>
    </row>
    <row r="30990" spans="7:7" ht="15" customHeight="1">
      <c r="G30990" s="488"/>
    </row>
    <row r="30991" spans="7:7" ht="15" customHeight="1">
      <c r="G30991" s="488"/>
    </row>
    <row r="30992" spans="7:7" ht="15" customHeight="1">
      <c r="G30992" s="488"/>
    </row>
    <row r="30993" spans="7:7" ht="15" customHeight="1">
      <c r="G30993" s="488"/>
    </row>
    <row r="30994" spans="7:7" ht="15" customHeight="1">
      <c r="G30994" s="488"/>
    </row>
    <row r="30995" spans="7:7" ht="15" customHeight="1">
      <c r="G30995" s="488"/>
    </row>
    <row r="30996" spans="7:7" ht="15" customHeight="1">
      <c r="G30996" s="488"/>
    </row>
    <row r="30997" spans="7:7" ht="15" customHeight="1">
      <c r="G30997" s="488"/>
    </row>
    <row r="30998" spans="7:7" ht="15" customHeight="1">
      <c r="G30998" s="488"/>
    </row>
    <row r="30999" spans="7:7" ht="15" customHeight="1">
      <c r="G30999" s="488"/>
    </row>
    <row r="31000" spans="7:7" ht="15" customHeight="1">
      <c r="G31000" s="488"/>
    </row>
    <row r="31001" spans="7:7" ht="15" customHeight="1">
      <c r="G31001" s="488"/>
    </row>
    <row r="31002" spans="7:7" ht="15" customHeight="1">
      <c r="G31002" s="488"/>
    </row>
    <row r="31003" spans="7:7" ht="15" customHeight="1">
      <c r="G31003" s="488"/>
    </row>
    <row r="31004" spans="7:7" ht="15" customHeight="1">
      <c r="G31004" s="488"/>
    </row>
    <row r="31005" spans="7:7" ht="15" customHeight="1">
      <c r="G31005" s="488"/>
    </row>
    <row r="31006" spans="7:7" ht="15" customHeight="1">
      <c r="G31006" s="488"/>
    </row>
    <row r="31007" spans="7:7" ht="15" customHeight="1">
      <c r="G31007" s="488"/>
    </row>
    <row r="31008" spans="7:7" ht="15" customHeight="1">
      <c r="G31008" s="488"/>
    </row>
    <row r="31009" spans="7:7" ht="15" customHeight="1">
      <c r="G31009" s="488"/>
    </row>
    <row r="31010" spans="7:7" ht="15" customHeight="1">
      <c r="G31010" s="488"/>
    </row>
    <row r="31011" spans="7:7" ht="15" customHeight="1">
      <c r="G31011" s="488"/>
    </row>
    <row r="31012" spans="7:7" ht="15" customHeight="1">
      <c r="G31012" s="488"/>
    </row>
    <row r="31013" spans="7:7" ht="15" customHeight="1">
      <c r="G31013" s="488"/>
    </row>
    <row r="31014" spans="7:7" ht="15" customHeight="1">
      <c r="G31014" s="488"/>
    </row>
    <row r="31015" spans="7:7" ht="15" customHeight="1">
      <c r="G31015" s="488"/>
    </row>
    <row r="31016" spans="7:7" ht="15" customHeight="1">
      <c r="G31016" s="488"/>
    </row>
    <row r="31017" spans="7:7" ht="15" customHeight="1">
      <c r="G31017" s="488"/>
    </row>
    <row r="31018" spans="7:7" ht="15" customHeight="1">
      <c r="G31018" s="488"/>
    </row>
    <row r="31019" spans="7:7" ht="15" customHeight="1">
      <c r="G31019" s="488"/>
    </row>
    <row r="31020" spans="7:7" ht="15" customHeight="1">
      <c r="G31020" s="488"/>
    </row>
    <row r="31021" spans="7:7" ht="15" customHeight="1">
      <c r="G31021" s="488"/>
    </row>
    <row r="31022" spans="7:7" ht="15" customHeight="1">
      <c r="G31022" s="488"/>
    </row>
    <row r="31023" spans="7:7" ht="15" customHeight="1">
      <c r="G31023" s="488"/>
    </row>
    <row r="31024" spans="7:7" ht="15" customHeight="1">
      <c r="G31024" s="488"/>
    </row>
    <row r="31025" spans="7:7" ht="15" customHeight="1">
      <c r="G31025" s="488"/>
    </row>
    <row r="31026" spans="7:7" ht="15" customHeight="1">
      <c r="G31026" s="488"/>
    </row>
    <row r="31027" spans="7:7" ht="15" customHeight="1">
      <c r="G31027" s="488"/>
    </row>
    <row r="31028" spans="7:7" ht="15" customHeight="1">
      <c r="G31028" s="488"/>
    </row>
    <row r="31029" spans="7:7" ht="15" customHeight="1">
      <c r="G31029" s="488"/>
    </row>
    <row r="31030" spans="7:7" ht="15" customHeight="1">
      <c r="G31030" s="488"/>
    </row>
    <row r="31031" spans="7:7" ht="15" customHeight="1">
      <c r="G31031" s="488"/>
    </row>
    <row r="31032" spans="7:7" ht="15" customHeight="1">
      <c r="G31032" s="488"/>
    </row>
    <row r="31033" spans="7:7" ht="15" customHeight="1">
      <c r="G31033" s="488"/>
    </row>
    <row r="31034" spans="7:7" ht="15" customHeight="1">
      <c r="G31034" s="488"/>
    </row>
    <row r="31035" spans="7:7" ht="15" customHeight="1">
      <c r="G31035" s="488"/>
    </row>
    <row r="31036" spans="7:7" ht="15" customHeight="1">
      <c r="G31036" s="488"/>
    </row>
    <row r="31037" spans="7:7" ht="15" customHeight="1">
      <c r="G31037" s="488"/>
    </row>
    <row r="31038" spans="7:7" ht="15" customHeight="1">
      <c r="G31038" s="488"/>
    </row>
    <row r="31039" spans="7:7" ht="15" customHeight="1">
      <c r="G31039" s="488"/>
    </row>
    <row r="31040" spans="7:7" ht="15" customHeight="1">
      <c r="G31040" s="488"/>
    </row>
    <row r="31041" spans="7:7" ht="15" customHeight="1">
      <c r="G31041" s="488"/>
    </row>
    <row r="31042" spans="7:7" ht="15" customHeight="1">
      <c r="G31042" s="488"/>
    </row>
    <row r="31043" spans="7:7" ht="15" customHeight="1">
      <c r="G31043" s="488"/>
    </row>
    <row r="31044" spans="7:7" ht="15" customHeight="1">
      <c r="G31044" s="488"/>
    </row>
    <row r="31045" spans="7:7" ht="15" customHeight="1">
      <c r="G31045" s="488"/>
    </row>
    <row r="31046" spans="7:7" ht="15" customHeight="1">
      <c r="G31046" s="488"/>
    </row>
    <row r="31047" spans="7:7" ht="15" customHeight="1">
      <c r="G31047" s="488"/>
    </row>
    <row r="31048" spans="7:7" ht="15" customHeight="1">
      <c r="G31048" s="488"/>
    </row>
    <row r="31049" spans="7:7" ht="15" customHeight="1">
      <c r="G31049" s="488"/>
    </row>
    <row r="31050" spans="7:7" ht="15" customHeight="1">
      <c r="G31050" s="488"/>
    </row>
    <row r="31051" spans="7:7" ht="15" customHeight="1">
      <c r="G31051" s="488"/>
    </row>
    <row r="31052" spans="7:7" ht="15" customHeight="1">
      <c r="G31052" s="488"/>
    </row>
    <row r="31053" spans="7:7" ht="15" customHeight="1">
      <c r="G31053" s="488"/>
    </row>
    <row r="31054" spans="7:7" ht="15" customHeight="1">
      <c r="G31054" s="488"/>
    </row>
    <row r="31055" spans="7:7" ht="15" customHeight="1">
      <c r="G31055" s="488"/>
    </row>
    <row r="31056" spans="7:7" ht="15" customHeight="1">
      <c r="G31056" s="488"/>
    </row>
    <row r="31057" spans="7:7" ht="15" customHeight="1">
      <c r="G31057" s="488"/>
    </row>
    <row r="31058" spans="7:7" ht="15" customHeight="1">
      <c r="G31058" s="488"/>
    </row>
    <row r="31059" spans="7:7" ht="15" customHeight="1">
      <c r="G31059" s="488"/>
    </row>
    <row r="31060" spans="7:7" ht="15" customHeight="1">
      <c r="G31060" s="488"/>
    </row>
    <row r="31061" spans="7:7" ht="15" customHeight="1">
      <c r="G31061" s="488"/>
    </row>
    <row r="31062" spans="7:7" ht="15" customHeight="1">
      <c r="G31062" s="488"/>
    </row>
    <row r="31063" spans="7:7" ht="15" customHeight="1">
      <c r="G31063" s="488"/>
    </row>
    <row r="31064" spans="7:7" ht="15" customHeight="1">
      <c r="G31064" s="488"/>
    </row>
    <row r="31065" spans="7:7" ht="15" customHeight="1">
      <c r="G31065" s="488"/>
    </row>
    <row r="31066" spans="7:7" ht="15" customHeight="1">
      <c r="G31066" s="488"/>
    </row>
    <row r="31067" spans="7:7" ht="15" customHeight="1">
      <c r="G31067" s="488"/>
    </row>
    <row r="31068" spans="7:7" ht="15" customHeight="1">
      <c r="G31068" s="488"/>
    </row>
    <row r="31069" spans="7:7" ht="15" customHeight="1">
      <c r="G31069" s="488"/>
    </row>
    <row r="31070" spans="7:7" ht="15" customHeight="1">
      <c r="G31070" s="488"/>
    </row>
    <row r="31071" spans="7:7" ht="15" customHeight="1">
      <c r="G31071" s="488"/>
    </row>
    <row r="31072" spans="7:7" ht="15" customHeight="1">
      <c r="G31072" s="488"/>
    </row>
    <row r="31073" spans="7:7" ht="15" customHeight="1">
      <c r="G31073" s="488"/>
    </row>
    <row r="31074" spans="7:7" ht="15" customHeight="1">
      <c r="G31074" s="488"/>
    </row>
    <row r="31075" spans="7:7" ht="15" customHeight="1">
      <c r="G31075" s="488"/>
    </row>
    <row r="31076" spans="7:7" ht="15" customHeight="1">
      <c r="G31076" s="488"/>
    </row>
    <row r="31077" spans="7:7" ht="15" customHeight="1">
      <c r="G31077" s="488"/>
    </row>
    <row r="31078" spans="7:7" ht="15" customHeight="1">
      <c r="G31078" s="488"/>
    </row>
    <row r="31079" spans="7:7" ht="15" customHeight="1">
      <c r="G31079" s="488"/>
    </row>
    <row r="31080" spans="7:7" ht="15" customHeight="1">
      <c r="G31080" s="488"/>
    </row>
    <row r="31081" spans="7:7" ht="15" customHeight="1">
      <c r="G31081" s="488"/>
    </row>
    <row r="31082" spans="7:7" ht="15" customHeight="1">
      <c r="G31082" s="488"/>
    </row>
    <row r="31083" spans="7:7" ht="15" customHeight="1">
      <c r="G31083" s="488"/>
    </row>
    <row r="31084" spans="7:7" ht="15" customHeight="1">
      <c r="G31084" s="488"/>
    </row>
    <row r="31085" spans="7:7" ht="15" customHeight="1">
      <c r="G31085" s="488"/>
    </row>
    <row r="31086" spans="7:7" ht="15" customHeight="1">
      <c r="G31086" s="488"/>
    </row>
    <row r="31087" spans="7:7" ht="15" customHeight="1">
      <c r="G31087" s="488"/>
    </row>
    <row r="31088" spans="7:7" ht="15" customHeight="1">
      <c r="G31088" s="488"/>
    </row>
    <row r="31089" spans="7:7" ht="15" customHeight="1">
      <c r="G31089" s="488"/>
    </row>
    <row r="31090" spans="7:7" ht="15" customHeight="1">
      <c r="G31090" s="488"/>
    </row>
    <row r="31091" spans="7:7" ht="15" customHeight="1">
      <c r="G31091" s="488"/>
    </row>
    <row r="31092" spans="7:7" ht="15" customHeight="1">
      <c r="G31092" s="488"/>
    </row>
    <row r="31093" spans="7:7" ht="15" customHeight="1">
      <c r="G31093" s="488"/>
    </row>
    <row r="31094" spans="7:7" ht="15" customHeight="1">
      <c r="G31094" s="488"/>
    </row>
    <row r="31095" spans="7:7" ht="15" customHeight="1">
      <c r="G31095" s="488"/>
    </row>
    <row r="31096" spans="7:7" ht="15" customHeight="1">
      <c r="G31096" s="488"/>
    </row>
    <row r="31097" spans="7:7" ht="15" customHeight="1">
      <c r="G31097" s="488"/>
    </row>
    <row r="31098" spans="7:7" ht="15" customHeight="1">
      <c r="G31098" s="488"/>
    </row>
    <row r="31099" spans="7:7" ht="15" customHeight="1">
      <c r="G31099" s="488"/>
    </row>
    <row r="31100" spans="7:7" ht="15" customHeight="1">
      <c r="G31100" s="488"/>
    </row>
    <row r="31101" spans="7:7" ht="15" customHeight="1">
      <c r="G31101" s="488"/>
    </row>
    <row r="31102" spans="7:7" ht="15" customHeight="1">
      <c r="G31102" s="488"/>
    </row>
    <row r="31103" spans="7:7" ht="15" customHeight="1">
      <c r="G31103" s="488"/>
    </row>
    <row r="31104" spans="7:7" ht="15" customHeight="1">
      <c r="G31104" s="488"/>
    </row>
    <row r="31105" spans="7:7" ht="15" customHeight="1">
      <c r="G31105" s="488"/>
    </row>
    <row r="31106" spans="7:7" ht="15" customHeight="1">
      <c r="G31106" s="488"/>
    </row>
    <row r="31107" spans="7:7" ht="15" customHeight="1">
      <c r="G31107" s="488"/>
    </row>
    <row r="31108" spans="7:7" ht="15" customHeight="1">
      <c r="G31108" s="488"/>
    </row>
    <row r="31109" spans="7:7" ht="15" customHeight="1">
      <c r="G31109" s="488"/>
    </row>
    <row r="31110" spans="7:7" ht="15" customHeight="1">
      <c r="G31110" s="488"/>
    </row>
    <row r="31111" spans="7:7" ht="15" customHeight="1">
      <c r="G31111" s="488"/>
    </row>
    <row r="31112" spans="7:7" ht="15" customHeight="1">
      <c r="G31112" s="488"/>
    </row>
    <row r="31113" spans="7:7" ht="15" customHeight="1">
      <c r="G31113" s="488"/>
    </row>
    <row r="31114" spans="7:7" ht="15" customHeight="1">
      <c r="G31114" s="488"/>
    </row>
    <row r="31115" spans="7:7" ht="15" customHeight="1">
      <c r="G31115" s="488"/>
    </row>
    <row r="31116" spans="7:7" ht="15" customHeight="1">
      <c r="G31116" s="488"/>
    </row>
    <row r="31117" spans="7:7" ht="15" customHeight="1">
      <c r="G31117" s="488"/>
    </row>
    <row r="31118" spans="7:7" ht="15" customHeight="1">
      <c r="G31118" s="488"/>
    </row>
    <row r="31119" spans="7:7" ht="15" customHeight="1">
      <c r="G31119" s="488"/>
    </row>
    <row r="31120" spans="7:7" ht="15" customHeight="1">
      <c r="G31120" s="488"/>
    </row>
    <row r="31121" spans="7:7" ht="15" customHeight="1">
      <c r="G31121" s="488"/>
    </row>
    <row r="31122" spans="7:7" ht="15" customHeight="1">
      <c r="G31122" s="488"/>
    </row>
    <row r="31123" spans="7:7" ht="15" customHeight="1">
      <c r="G31123" s="488"/>
    </row>
    <row r="31124" spans="7:7" ht="15" customHeight="1">
      <c r="G31124" s="488"/>
    </row>
    <row r="31125" spans="7:7" ht="15" customHeight="1">
      <c r="G31125" s="488"/>
    </row>
    <row r="31126" spans="7:7" ht="15" customHeight="1">
      <c r="G31126" s="488"/>
    </row>
    <row r="31127" spans="7:7" ht="15" customHeight="1">
      <c r="G31127" s="488"/>
    </row>
    <row r="31128" spans="7:7" ht="15" customHeight="1">
      <c r="G31128" s="488"/>
    </row>
    <row r="31129" spans="7:7" ht="15" customHeight="1">
      <c r="G31129" s="488"/>
    </row>
    <row r="31130" spans="7:7" ht="15" customHeight="1">
      <c r="G31130" s="488"/>
    </row>
    <row r="31131" spans="7:7" ht="15" customHeight="1">
      <c r="G31131" s="488"/>
    </row>
    <row r="31132" spans="7:7" ht="15" customHeight="1">
      <c r="G31132" s="488"/>
    </row>
    <row r="31133" spans="7:7" ht="15" customHeight="1">
      <c r="G31133" s="488"/>
    </row>
    <row r="31134" spans="7:7" ht="15" customHeight="1">
      <c r="G31134" s="488"/>
    </row>
    <row r="31135" spans="7:7" ht="15" customHeight="1">
      <c r="G31135" s="488"/>
    </row>
    <row r="31136" spans="7:7" ht="15" customHeight="1">
      <c r="G31136" s="488"/>
    </row>
    <row r="31137" spans="7:7" ht="15" customHeight="1">
      <c r="G31137" s="488"/>
    </row>
    <row r="31138" spans="7:7" ht="15" customHeight="1">
      <c r="G31138" s="488"/>
    </row>
    <row r="31139" spans="7:7" ht="15" customHeight="1">
      <c r="G31139" s="488"/>
    </row>
    <row r="31140" spans="7:7" ht="15" customHeight="1">
      <c r="G31140" s="488"/>
    </row>
    <row r="31141" spans="7:7" ht="15" customHeight="1">
      <c r="G31141" s="488"/>
    </row>
    <row r="31142" spans="7:7" ht="15" customHeight="1">
      <c r="G31142" s="488"/>
    </row>
    <row r="31143" spans="7:7" ht="15" customHeight="1">
      <c r="G31143" s="488"/>
    </row>
    <row r="31144" spans="7:7" ht="15" customHeight="1">
      <c r="G31144" s="488"/>
    </row>
    <row r="31145" spans="7:7" ht="15" customHeight="1">
      <c r="G31145" s="488"/>
    </row>
    <row r="31146" spans="7:7" ht="15" customHeight="1">
      <c r="G31146" s="488"/>
    </row>
    <row r="31147" spans="7:7" ht="15" customHeight="1">
      <c r="G31147" s="488"/>
    </row>
    <row r="31148" spans="7:7" ht="15" customHeight="1">
      <c r="G31148" s="488"/>
    </row>
    <row r="31149" spans="7:7" ht="15" customHeight="1">
      <c r="G31149" s="488"/>
    </row>
    <row r="31150" spans="7:7" ht="15" customHeight="1">
      <c r="G31150" s="488"/>
    </row>
    <row r="31151" spans="7:7" ht="15" customHeight="1">
      <c r="G31151" s="488"/>
    </row>
    <row r="31152" spans="7:7" ht="15" customHeight="1">
      <c r="G31152" s="488"/>
    </row>
    <row r="31153" spans="7:7" ht="15" customHeight="1">
      <c r="G31153" s="488"/>
    </row>
    <row r="31154" spans="7:7" ht="15" customHeight="1">
      <c r="G31154" s="488"/>
    </row>
    <row r="31155" spans="7:7" ht="15" customHeight="1">
      <c r="G31155" s="488"/>
    </row>
    <row r="31156" spans="7:7" ht="15" customHeight="1">
      <c r="G31156" s="488"/>
    </row>
    <row r="31157" spans="7:7" ht="15" customHeight="1">
      <c r="G31157" s="488"/>
    </row>
    <row r="31158" spans="7:7" ht="15" customHeight="1">
      <c r="G31158" s="488"/>
    </row>
    <row r="31159" spans="7:7" ht="15" customHeight="1">
      <c r="G31159" s="488"/>
    </row>
    <row r="31160" spans="7:7" ht="15" customHeight="1">
      <c r="G31160" s="488"/>
    </row>
    <row r="31161" spans="7:7" ht="15" customHeight="1">
      <c r="G31161" s="488"/>
    </row>
    <row r="31162" spans="7:7" ht="15" customHeight="1">
      <c r="G31162" s="488"/>
    </row>
    <row r="31163" spans="7:7" ht="15" customHeight="1">
      <c r="G31163" s="488"/>
    </row>
    <row r="31164" spans="7:7" ht="15" customHeight="1">
      <c r="G31164" s="488"/>
    </row>
    <row r="31165" spans="7:7" ht="15" customHeight="1">
      <c r="G31165" s="488"/>
    </row>
    <row r="31166" spans="7:7" ht="15" customHeight="1">
      <c r="G31166" s="488"/>
    </row>
    <row r="31167" spans="7:7" ht="15" customHeight="1">
      <c r="G31167" s="488"/>
    </row>
    <row r="31168" spans="7:7" ht="15" customHeight="1">
      <c r="G31168" s="488"/>
    </row>
    <row r="31169" spans="7:7" ht="15" customHeight="1">
      <c r="G31169" s="488"/>
    </row>
    <row r="31170" spans="7:7" ht="15" customHeight="1">
      <c r="G31170" s="488"/>
    </row>
    <row r="31171" spans="7:7" ht="15" customHeight="1">
      <c r="G31171" s="488"/>
    </row>
    <row r="31172" spans="7:7" ht="15" customHeight="1">
      <c r="G31172" s="488"/>
    </row>
    <row r="31173" spans="7:7" ht="15" customHeight="1">
      <c r="G31173" s="488"/>
    </row>
    <row r="31174" spans="7:7" ht="15" customHeight="1">
      <c r="G31174" s="488"/>
    </row>
    <row r="31175" spans="7:7" ht="15" customHeight="1">
      <c r="G31175" s="488"/>
    </row>
    <row r="31176" spans="7:7" ht="15" customHeight="1">
      <c r="G31176" s="488"/>
    </row>
    <row r="31177" spans="7:7" ht="15" customHeight="1">
      <c r="G31177" s="488"/>
    </row>
    <row r="31178" spans="7:7" ht="15" customHeight="1">
      <c r="G31178" s="488"/>
    </row>
    <row r="31179" spans="7:7" ht="15" customHeight="1">
      <c r="G31179" s="488"/>
    </row>
    <row r="31180" spans="7:7" ht="15" customHeight="1">
      <c r="G31180" s="488"/>
    </row>
    <row r="31181" spans="7:7" ht="15" customHeight="1">
      <c r="G31181" s="488"/>
    </row>
    <row r="31182" spans="7:7" ht="15" customHeight="1">
      <c r="G31182" s="488"/>
    </row>
    <row r="31183" spans="7:7" ht="15" customHeight="1">
      <c r="G31183" s="488"/>
    </row>
    <row r="31184" spans="7:7" ht="15" customHeight="1">
      <c r="G31184" s="488"/>
    </row>
    <row r="31185" spans="7:7" ht="15" customHeight="1">
      <c r="G31185" s="488"/>
    </row>
    <row r="31186" spans="7:7" ht="15" customHeight="1">
      <c r="G31186" s="488"/>
    </row>
    <row r="31187" spans="7:7" ht="15" customHeight="1">
      <c r="G31187" s="488"/>
    </row>
    <row r="31188" spans="7:7" ht="15" customHeight="1">
      <c r="G31188" s="488"/>
    </row>
    <row r="31189" spans="7:7" ht="15" customHeight="1">
      <c r="G31189" s="488"/>
    </row>
    <row r="31190" spans="7:7" ht="15" customHeight="1">
      <c r="G31190" s="488"/>
    </row>
    <row r="31191" spans="7:7" ht="15" customHeight="1">
      <c r="G31191" s="488"/>
    </row>
    <row r="31192" spans="7:7" ht="15" customHeight="1">
      <c r="G31192" s="488"/>
    </row>
    <row r="31193" spans="7:7" ht="15" customHeight="1">
      <c r="G31193" s="488"/>
    </row>
    <row r="31194" spans="7:7" ht="15" customHeight="1">
      <c r="G31194" s="488"/>
    </row>
    <row r="31195" spans="7:7" ht="15" customHeight="1">
      <c r="G31195" s="488"/>
    </row>
    <row r="31196" spans="7:7" ht="15" customHeight="1">
      <c r="G31196" s="488"/>
    </row>
    <row r="31197" spans="7:7" ht="15" customHeight="1">
      <c r="G31197" s="488"/>
    </row>
    <row r="31198" spans="7:7" ht="15" customHeight="1">
      <c r="G31198" s="488"/>
    </row>
    <row r="31199" spans="7:7" ht="15" customHeight="1">
      <c r="G31199" s="488"/>
    </row>
    <row r="31200" spans="7:7" ht="15" customHeight="1">
      <c r="G31200" s="488"/>
    </row>
    <row r="31201" spans="7:7" ht="15" customHeight="1">
      <c r="G31201" s="488"/>
    </row>
    <row r="31202" spans="7:7" ht="15" customHeight="1">
      <c r="G31202" s="488"/>
    </row>
    <row r="31203" spans="7:7" ht="15" customHeight="1">
      <c r="G31203" s="488"/>
    </row>
    <row r="31204" spans="7:7" ht="15" customHeight="1">
      <c r="G31204" s="488"/>
    </row>
    <row r="31205" spans="7:7" ht="15" customHeight="1">
      <c r="G31205" s="488"/>
    </row>
    <row r="31206" spans="7:7" ht="15" customHeight="1">
      <c r="G31206" s="488"/>
    </row>
    <row r="31207" spans="7:7" ht="15" customHeight="1">
      <c r="G31207" s="488"/>
    </row>
    <row r="31208" spans="7:7" ht="15" customHeight="1">
      <c r="G31208" s="488"/>
    </row>
    <row r="31209" spans="7:7" ht="15" customHeight="1">
      <c r="G31209" s="488"/>
    </row>
    <row r="31210" spans="7:7" ht="15" customHeight="1">
      <c r="G31210" s="488"/>
    </row>
    <row r="31211" spans="7:7" ht="15" customHeight="1">
      <c r="G31211" s="488"/>
    </row>
    <row r="31212" spans="7:7" ht="15" customHeight="1">
      <c r="G31212" s="488"/>
    </row>
    <row r="31213" spans="7:7" ht="15" customHeight="1">
      <c r="G31213" s="488"/>
    </row>
    <row r="31214" spans="7:7" ht="15" customHeight="1">
      <c r="G31214" s="488"/>
    </row>
    <row r="31215" spans="7:7" ht="15" customHeight="1">
      <c r="G31215" s="488"/>
    </row>
    <row r="31216" spans="7:7" ht="15" customHeight="1">
      <c r="G31216" s="488"/>
    </row>
    <row r="31217" spans="7:7" ht="15" customHeight="1">
      <c r="G31217" s="488"/>
    </row>
    <row r="31218" spans="7:7" ht="15" customHeight="1">
      <c r="G31218" s="488"/>
    </row>
    <row r="31219" spans="7:7" ht="15" customHeight="1">
      <c r="G31219" s="488"/>
    </row>
    <row r="31220" spans="7:7" ht="15" customHeight="1">
      <c r="G31220" s="488"/>
    </row>
    <row r="31221" spans="7:7" ht="15" customHeight="1">
      <c r="G31221" s="488"/>
    </row>
    <row r="31222" spans="7:7" ht="15" customHeight="1">
      <c r="G31222" s="488"/>
    </row>
    <row r="31223" spans="7:7" ht="15" customHeight="1">
      <c r="G31223" s="488"/>
    </row>
    <row r="31224" spans="7:7" ht="15" customHeight="1">
      <c r="G31224" s="488"/>
    </row>
    <row r="31225" spans="7:7" ht="15" customHeight="1">
      <c r="G31225" s="488"/>
    </row>
    <row r="31226" spans="7:7" ht="15" customHeight="1">
      <c r="G31226" s="488"/>
    </row>
    <row r="31227" spans="7:7" ht="15" customHeight="1">
      <c r="G31227" s="488"/>
    </row>
    <row r="31228" spans="7:7" ht="15" customHeight="1">
      <c r="G31228" s="488"/>
    </row>
    <row r="31229" spans="7:7" ht="15" customHeight="1">
      <c r="G31229" s="488"/>
    </row>
    <row r="31230" spans="7:7" ht="15" customHeight="1">
      <c r="G31230" s="488"/>
    </row>
    <row r="31231" spans="7:7" ht="15" customHeight="1">
      <c r="G31231" s="488"/>
    </row>
    <row r="31232" spans="7:7" ht="15" customHeight="1">
      <c r="G31232" s="488"/>
    </row>
    <row r="31233" spans="7:7" ht="15" customHeight="1">
      <c r="G31233" s="488"/>
    </row>
    <row r="31234" spans="7:7" ht="15" customHeight="1">
      <c r="G31234" s="488"/>
    </row>
    <row r="31235" spans="7:7" ht="15" customHeight="1">
      <c r="G31235" s="488"/>
    </row>
    <row r="31236" spans="7:7" ht="15" customHeight="1">
      <c r="G31236" s="488"/>
    </row>
    <row r="31237" spans="7:7" ht="15" customHeight="1">
      <c r="G31237" s="488"/>
    </row>
    <row r="31238" spans="7:7" ht="15" customHeight="1">
      <c r="G31238" s="488"/>
    </row>
    <row r="31239" spans="7:7" ht="15" customHeight="1">
      <c r="G31239" s="488"/>
    </row>
    <row r="31240" spans="7:7" ht="15" customHeight="1">
      <c r="G31240" s="488"/>
    </row>
    <row r="31241" spans="7:7" ht="15" customHeight="1">
      <c r="G31241" s="488"/>
    </row>
    <row r="31242" spans="7:7" ht="15" customHeight="1">
      <c r="G31242" s="488"/>
    </row>
    <row r="31243" spans="7:7" ht="15" customHeight="1">
      <c r="G31243" s="488"/>
    </row>
    <row r="31244" spans="7:7" ht="15" customHeight="1">
      <c r="G31244" s="488"/>
    </row>
    <row r="31245" spans="7:7" ht="15" customHeight="1">
      <c r="G31245" s="488"/>
    </row>
    <row r="31246" spans="7:7" ht="15" customHeight="1">
      <c r="G31246" s="488"/>
    </row>
    <row r="31247" spans="7:7" ht="15" customHeight="1">
      <c r="G31247" s="488"/>
    </row>
    <row r="31248" spans="7:7" ht="15" customHeight="1">
      <c r="G31248" s="488"/>
    </row>
    <row r="31249" spans="7:7" ht="15" customHeight="1">
      <c r="G31249" s="488"/>
    </row>
    <row r="31250" spans="7:7" ht="15" customHeight="1">
      <c r="G31250" s="488"/>
    </row>
    <row r="31251" spans="7:7" ht="15" customHeight="1">
      <c r="G31251" s="488"/>
    </row>
    <row r="31252" spans="7:7" ht="15" customHeight="1">
      <c r="G31252" s="488"/>
    </row>
    <row r="31253" spans="7:7" ht="15" customHeight="1">
      <c r="G31253" s="488"/>
    </row>
    <row r="31254" spans="7:7" ht="15" customHeight="1">
      <c r="G31254" s="488"/>
    </row>
    <row r="31255" spans="7:7" ht="15" customHeight="1">
      <c r="G31255" s="488"/>
    </row>
    <row r="31256" spans="7:7" ht="15" customHeight="1">
      <c r="G31256" s="488"/>
    </row>
    <row r="31257" spans="7:7" ht="15" customHeight="1">
      <c r="G31257" s="488"/>
    </row>
    <row r="31258" spans="7:7" ht="15" customHeight="1">
      <c r="G31258" s="488"/>
    </row>
    <row r="31259" spans="7:7" ht="15" customHeight="1">
      <c r="G31259" s="488"/>
    </row>
    <row r="31260" spans="7:7" ht="15" customHeight="1">
      <c r="G31260" s="488"/>
    </row>
    <row r="31261" spans="7:7" ht="15" customHeight="1">
      <c r="G31261" s="488"/>
    </row>
    <row r="31262" spans="7:7" ht="15" customHeight="1">
      <c r="G31262" s="488"/>
    </row>
    <row r="31263" spans="7:7" ht="15" customHeight="1">
      <c r="G31263" s="488"/>
    </row>
    <row r="31264" spans="7:7" ht="15" customHeight="1">
      <c r="G31264" s="488"/>
    </row>
    <row r="31265" spans="7:7" ht="15" customHeight="1">
      <c r="G31265" s="488"/>
    </row>
    <row r="31266" spans="7:7" ht="15" customHeight="1">
      <c r="G31266" s="488"/>
    </row>
    <row r="31267" spans="7:7" ht="15" customHeight="1">
      <c r="G31267" s="488"/>
    </row>
    <row r="31268" spans="7:7" ht="15" customHeight="1">
      <c r="G31268" s="488"/>
    </row>
    <row r="31269" spans="7:7" ht="15" customHeight="1">
      <c r="G31269" s="488"/>
    </row>
    <row r="31270" spans="7:7" ht="15" customHeight="1">
      <c r="G31270" s="488"/>
    </row>
    <row r="31271" spans="7:7" ht="15" customHeight="1">
      <c r="G31271" s="488"/>
    </row>
    <row r="31272" spans="7:7" ht="15" customHeight="1">
      <c r="G31272" s="488"/>
    </row>
    <row r="31273" spans="7:7" ht="15" customHeight="1">
      <c r="G31273" s="488"/>
    </row>
    <row r="31274" spans="7:7" ht="15" customHeight="1">
      <c r="G31274" s="488"/>
    </row>
    <row r="31275" spans="7:7" ht="15" customHeight="1">
      <c r="G31275" s="488"/>
    </row>
    <row r="31276" spans="7:7" ht="15" customHeight="1">
      <c r="G31276" s="488"/>
    </row>
    <row r="31277" spans="7:7" ht="15" customHeight="1">
      <c r="G31277" s="488"/>
    </row>
    <row r="31278" spans="7:7" ht="15" customHeight="1">
      <c r="G31278" s="488"/>
    </row>
    <row r="31279" spans="7:7" ht="15" customHeight="1">
      <c r="G31279" s="488"/>
    </row>
    <row r="31280" spans="7:7" ht="15" customHeight="1">
      <c r="G31280" s="488"/>
    </row>
    <row r="31281" spans="7:7" ht="15" customHeight="1">
      <c r="G31281" s="488"/>
    </row>
    <row r="31282" spans="7:7" ht="15" customHeight="1">
      <c r="G31282" s="488"/>
    </row>
    <row r="31283" spans="7:7" ht="15" customHeight="1">
      <c r="G31283" s="488"/>
    </row>
    <row r="31284" spans="7:7" ht="15" customHeight="1">
      <c r="G31284" s="488"/>
    </row>
    <row r="31285" spans="7:7" ht="15" customHeight="1">
      <c r="G31285" s="488"/>
    </row>
    <row r="31286" spans="7:7" ht="15" customHeight="1">
      <c r="G31286" s="488"/>
    </row>
    <row r="31287" spans="7:7" ht="15" customHeight="1">
      <c r="G31287" s="488"/>
    </row>
    <row r="31288" spans="7:7" ht="15" customHeight="1">
      <c r="G31288" s="488"/>
    </row>
    <row r="31289" spans="7:7" ht="15" customHeight="1">
      <c r="G31289" s="488"/>
    </row>
    <row r="31290" spans="7:7" ht="15" customHeight="1">
      <c r="G31290" s="488"/>
    </row>
    <row r="31291" spans="7:7" ht="15" customHeight="1">
      <c r="G31291" s="488"/>
    </row>
    <row r="31292" spans="7:7" ht="15" customHeight="1">
      <c r="G31292" s="488"/>
    </row>
    <row r="31293" spans="7:7" ht="15" customHeight="1">
      <c r="G31293" s="488"/>
    </row>
    <row r="31294" spans="7:7" ht="15" customHeight="1">
      <c r="G31294" s="488"/>
    </row>
    <row r="31295" spans="7:7" ht="15" customHeight="1">
      <c r="G31295" s="488"/>
    </row>
    <row r="31296" spans="7:7" ht="15" customHeight="1">
      <c r="G31296" s="488"/>
    </row>
    <row r="31297" spans="7:7" ht="15" customHeight="1">
      <c r="G31297" s="488"/>
    </row>
    <row r="31298" spans="7:7" ht="15" customHeight="1">
      <c r="G31298" s="488"/>
    </row>
    <row r="31299" spans="7:7" ht="15" customHeight="1">
      <c r="G31299" s="488"/>
    </row>
    <row r="31300" spans="7:7" ht="15" customHeight="1">
      <c r="G31300" s="488"/>
    </row>
    <row r="31301" spans="7:7" ht="15" customHeight="1">
      <c r="G31301" s="488"/>
    </row>
    <row r="31302" spans="7:7" ht="15" customHeight="1">
      <c r="G31302" s="488"/>
    </row>
    <row r="31303" spans="7:7" ht="15" customHeight="1">
      <c r="G31303" s="488"/>
    </row>
    <row r="31304" spans="7:7" ht="15" customHeight="1">
      <c r="G31304" s="488"/>
    </row>
    <row r="31305" spans="7:7" ht="15" customHeight="1">
      <c r="G31305" s="488"/>
    </row>
    <row r="31306" spans="7:7" ht="15" customHeight="1">
      <c r="G31306" s="488"/>
    </row>
    <row r="31307" spans="7:7" ht="15" customHeight="1">
      <c r="G31307" s="488"/>
    </row>
    <row r="31308" spans="7:7" ht="15" customHeight="1">
      <c r="G31308" s="488"/>
    </row>
    <row r="31309" spans="7:7" ht="15" customHeight="1">
      <c r="G31309" s="488"/>
    </row>
    <row r="31310" spans="7:7" ht="15" customHeight="1">
      <c r="G31310" s="488"/>
    </row>
    <row r="31311" spans="7:7" ht="15" customHeight="1">
      <c r="G31311" s="488"/>
    </row>
    <row r="31312" spans="7:7" ht="15" customHeight="1">
      <c r="G31312" s="488"/>
    </row>
    <row r="31313" spans="7:7" ht="15" customHeight="1">
      <c r="G31313" s="488"/>
    </row>
    <row r="31314" spans="7:7" ht="15" customHeight="1">
      <c r="G31314" s="488"/>
    </row>
    <row r="31315" spans="7:7" ht="15" customHeight="1">
      <c r="G31315" s="488"/>
    </row>
    <row r="31316" spans="7:7" ht="15" customHeight="1">
      <c r="G31316" s="488"/>
    </row>
    <row r="31317" spans="7:7" ht="15" customHeight="1">
      <c r="G31317" s="488"/>
    </row>
    <row r="31318" spans="7:7" ht="15" customHeight="1">
      <c r="G31318" s="488"/>
    </row>
    <row r="31319" spans="7:7" ht="15" customHeight="1">
      <c r="G31319" s="488"/>
    </row>
    <row r="31320" spans="7:7" ht="15" customHeight="1">
      <c r="G31320" s="488"/>
    </row>
    <row r="31321" spans="7:7" ht="15" customHeight="1">
      <c r="G31321" s="488"/>
    </row>
    <row r="31322" spans="7:7" ht="15" customHeight="1">
      <c r="G31322" s="488"/>
    </row>
    <row r="31323" spans="7:7" ht="15" customHeight="1">
      <c r="G31323" s="488"/>
    </row>
    <row r="31324" spans="7:7" ht="15" customHeight="1">
      <c r="G31324" s="488"/>
    </row>
    <row r="31325" spans="7:7" ht="15" customHeight="1">
      <c r="G31325" s="488"/>
    </row>
    <row r="31326" spans="7:7" ht="15" customHeight="1">
      <c r="G31326" s="488"/>
    </row>
    <row r="31327" spans="7:7" ht="15" customHeight="1">
      <c r="G31327" s="488"/>
    </row>
    <row r="31328" spans="7:7" ht="15" customHeight="1">
      <c r="G31328" s="488"/>
    </row>
    <row r="31329" spans="7:7" ht="15" customHeight="1">
      <c r="G31329" s="488"/>
    </row>
    <row r="31330" spans="7:7" ht="15" customHeight="1">
      <c r="G31330" s="488"/>
    </row>
    <row r="31331" spans="7:7" ht="15" customHeight="1">
      <c r="G31331" s="488"/>
    </row>
    <row r="31332" spans="7:7" ht="15" customHeight="1">
      <c r="G31332" s="488"/>
    </row>
    <row r="31333" spans="7:7" ht="15" customHeight="1">
      <c r="G31333" s="488"/>
    </row>
    <row r="31334" spans="7:7" ht="15" customHeight="1">
      <c r="G31334" s="488"/>
    </row>
    <row r="31335" spans="7:7" ht="15" customHeight="1">
      <c r="G31335" s="488"/>
    </row>
    <row r="31336" spans="7:7" ht="15" customHeight="1">
      <c r="G31336" s="488"/>
    </row>
    <row r="31337" spans="7:7" ht="15" customHeight="1">
      <c r="G31337" s="488"/>
    </row>
    <row r="31338" spans="7:7" ht="15" customHeight="1">
      <c r="G31338" s="488"/>
    </row>
    <row r="31339" spans="7:7" ht="15" customHeight="1">
      <c r="G31339" s="488"/>
    </row>
    <row r="31340" spans="7:7" ht="15" customHeight="1">
      <c r="G31340" s="488"/>
    </row>
    <row r="31341" spans="7:7" ht="15" customHeight="1">
      <c r="G31341" s="488"/>
    </row>
    <row r="31342" spans="7:7" ht="15" customHeight="1">
      <c r="G31342" s="488"/>
    </row>
    <row r="31343" spans="7:7" ht="15" customHeight="1">
      <c r="G31343" s="488"/>
    </row>
    <row r="31344" spans="7:7" ht="15" customHeight="1">
      <c r="G31344" s="488"/>
    </row>
    <row r="31345" spans="7:7" ht="15" customHeight="1">
      <c r="G31345" s="488"/>
    </row>
    <row r="31346" spans="7:7" ht="15" customHeight="1">
      <c r="G31346" s="488"/>
    </row>
    <row r="31347" spans="7:7" ht="15" customHeight="1">
      <c r="G31347" s="488"/>
    </row>
    <row r="31348" spans="7:7" ht="15" customHeight="1">
      <c r="G31348" s="488"/>
    </row>
    <row r="31349" spans="7:7" ht="15" customHeight="1">
      <c r="G31349" s="488"/>
    </row>
    <row r="31350" spans="7:7" ht="15" customHeight="1">
      <c r="G31350" s="488"/>
    </row>
    <row r="31351" spans="7:7" ht="15" customHeight="1">
      <c r="G31351" s="488"/>
    </row>
    <row r="31352" spans="7:7" ht="15" customHeight="1">
      <c r="G31352" s="488"/>
    </row>
    <row r="31353" spans="7:7" ht="15" customHeight="1">
      <c r="G31353" s="488"/>
    </row>
    <row r="31354" spans="7:7" ht="15" customHeight="1">
      <c r="G31354" s="488"/>
    </row>
    <row r="31355" spans="7:7" ht="15" customHeight="1">
      <c r="G31355" s="488"/>
    </row>
    <row r="31356" spans="7:7" ht="15" customHeight="1">
      <c r="G31356" s="488"/>
    </row>
    <row r="31357" spans="7:7" ht="15" customHeight="1">
      <c r="G31357" s="488"/>
    </row>
    <row r="31358" spans="7:7" ht="15" customHeight="1">
      <c r="G31358" s="488"/>
    </row>
    <row r="31359" spans="7:7" ht="15" customHeight="1">
      <c r="G31359" s="488"/>
    </row>
    <row r="31360" spans="7:7" ht="15" customHeight="1">
      <c r="G31360" s="488"/>
    </row>
    <row r="31361" spans="7:7" ht="15" customHeight="1">
      <c r="G31361" s="488"/>
    </row>
    <row r="31362" spans="7:7" ht="15" customHeight="1">
      <c r="G31362" s="488"/>
    </row>
    <row r="31363" spans="7:7" ht="15" customHeight="1">
      <c r="G31363" s="488"/>
    </row>
    <row r="31364" spans="7:7" ht="15" customHeight="1">
      <c r="G31364" s="488"/>
    </row>
    <row r="31365" spans="7:7" ht="15" customHeight="1">
      <c r="G31365" s="488"/>
    </row>
    <row r="31366" spans="7:7" ht="15" customHeight="1">
      <c r="G31366" s="488"/>
    </row>
    <row r="31367" spans="7:7" ht="15" customHeight="1">
      <c r="G31367" s="488"/>
    </row>
    <row r="31368" spans="7:7" ht="15" customHeight="1">
      <c r="G31368" s="488"/>
    </row>
    <row r="31369" spans="7:7" ht="15" customHeight="1">
      <c r="G31369" s="488"/>
    </row>
    <row r="31370" spans="7:7" ht="15" customHeight="1">
      <c r="G31370" s="488"/>
    </row>
    <row r="31371" spans="7:7" ht="15" customHeight="1">
      <c r="G31371" s="488"/>
    </row>
    <row r="31372" spans="7:7" ht="15" customHeight="1">
      <c r="G31372" s="488"/>
    </row>
    <row r="31373" spans="7:7" ht="15" customHeight="1">
      <c r="G31373" s="488"/>
    </row>
    <row r="31374" spans="7:7" ht="15" customHeight="1">
      <c r="G31374" s="488"/>
    </row>
    <row r="31375" spans="7:7" ht="15" customHeight="1">
      <c r="G31375" s="488"/>
    </row>
    <row r="31376" spans="7:7" ht="15" customHeight="1">
      <c r="G31376" s="488"/>
    </row>
    <row r="31377" spans="7:7" ht="15" customHeight="1">
      <c r="G31377" s="488"/>
    </row>
    <row r="31378" spans="7:7" ht="15" customHeight="1">
      <c r="G31378" s="488"/>
    </row>
    <row r="31379" spans="7:7" ht="15" customHeight="1">
      <c r="G31379" s="488"/>
    </row>
    <row r="31380" spans="7:7" ht="15" customHeight="1">
      <c r="G31380" s="488"/>
    </row>
    <row r="31381" spans="7:7" ht="15" customHeight="1">
      <c r="G31381" s="488"/>
    </row>
    <row r="31382" spans="7:7" ht="15" customHeight="1">
      <c r="G31382" s="488"/>
    </row>
    <row r="31383" spans="7:7" ht="15" customHeight="1">
      <c r="G31383" s="488"/>
    </row>
    <row r="31384" spans="7:7" ht="15" customHeight="1">
      <c r="G31384" s="488"/>
    </row>
    <row r="31385" spans="7:7" ht="15" customHeight="1">
      <c r="G31385" s="488"/>
    </row>
    <row r="31386" spans="7:7" ht="15" customHeight="1">
      <c r="G31386" s="488"/>
    </row>
    <row r="31387" spans="7:7" ht="15" customHeight="1">
      <c r="G31387" s="488"/>
    </row>
    <row r="31388" spans="7:7" ht="15" customHeight="1">
      <c r="G31388" s="488"/>
    </row>
    <row r="31389" spans="7:7" ht="15" customHeight="1">
      <c r="G31389" s="488"/>
    </row>
    <row r="31390" spans="7:7" ht="15" customHeight="1">
      <c r="G31390" s="488"/>
    </row>
    <row r="31391" spans="7:7" ht="15" customHeight="1">
      <c r="G31391" s="488"/>
    </row>
    <row r="31392" spans="7:7" ht="15" customHeight="1">
      <c r="G31392" s="488"/>
    </row>
    <row r="31393" spans="7:7" ht="15" customHeight="1">
      <c r="G31393" s="488"/>
    </row>
    <row r="31394" spans="7:7" ht="15" customHeight="1">
      <c r="G31394" s="488"/>
    </row>
    <row r="31395" spans="7:7" ht="15" customHeight="1">
      <c r="G31395" s="488"/>
    </row>
    <row r="31396" spans="7:7" ht="15" customHeight="1">
      <c r="G31396" s="488"/>
    </row>
    <row r="31397" spans="7:7" ht="15" customHeight="1">
      <c r="G31397" s="488"/>
    </row>
    <row r="31398" spans="7:7" ht="15" customHeight="1">
      <c r="G31398" s="488"/>
    </row>
    <row r="31399" spans="7:7" ht="15" customHeight="1">
      <c r="G31399" s="488"/>
    </row>
    <row r="31400" spans="7:7" ht="15" customHeight="1">
      <c r="G31400" s="488"/>
    </row>
    <row r="31401" spans="7:7" ht="15" customHeight="1">
      <c r="G31401" s="488"/>
    </row>
    <row r="31402" spans="7:7" ht="15" customHeight="1">
      <c r="G31402" s="488"/>
    </row>
    <row r="31403" spans="7:7" ht="15" customHeight="1">
      <c r="G31403" s="488"/>
    </row>
    <row r="31404" spans="7:7" ht="15" customHeight="1">
      <c r="G31404" s="488"/>
    </row>
    <row r="31405" spans="7:7" ht="15" customHeight="1">
      <c r="G31405" s="488"/>
    </row>
    <row r="31406" spans="7:7" ht="15" customHeight="1">
      <c r="G31406" s="488"/>
    </row>
    <row r="31407" spans="7:7" ht="15" customHeight="1">
      <c r="G31407" s="488"/>
    </row>
    <row r="31408" spans="7:7" ht="15" customHeight="1">
      <c r="G31408" s="488"/>
    </row>
    <row r="31409" spans="7:7" ht="15" customHeight="1">
      <c r="G31409" s="488"/>
    </row>
    <row r="31410" spans="7:7" ht="15" customHeight="1">
      <c r="G31410" s="488"/>
    </row>
    <row r="31411" spans="7:7" ht="15" customHeight="1">
      <c r="G31411" s="488"/>
    </row>
    <row r="31412" spans="7:7" ht="15" customHeight="1">
      <c r="G31412" s="488"/>
    </row>
    <row r="31413" spans="7:7" ht="15" customHeight="1">
      <c r="G31413" s="488"/>
    </row>
    <row r="31414" spans="7:7" ht="15" customHeight="1">
      <c r="G31414" s="488"/>
    </row>
    <row r="31415" spans="7:7" ht="15" customHeight="1">
      <c r="G31415" s="488"/>
    </row>
    <row r="31416" spans="7:7" ht="15" customHeight="1">
      <c r="G31416" s="488"/>
    </row>
    <row r="31417" spans="7:7" ht="15" customHeight="1">
      <c r="G31417" s="488"/>
    </row>
    <row r="31418" spans="7:7" ht="15" customHeight="1">
      <c r="G31418" s="488"/>
    </row>
    <row r="31419" spans="7:7" ht="15" customHeight="1">
      <c r="G31419" s="488"/>
    </row>
    <row r="31420" spans="7:7" ht="15" customHeight="1">
      <c r="G31420" s="488"/>
    </row>
    <row r="31421" spans="7:7" ht="15" customHeight="1">
      <c r="G31421" s="488"/>
    </row>
    <row r="31422" spans="7:7" ht="15" customHeight="1">
      <c r="G31422" s="488"/>
    </row>
    <row r="31423" spans="7:7" ht="15" customHeight="1">
      <c r="G31423" s="488"/>
    </row>
    <row r="31424" spans="7:7" ht="15" customHeight="1">
      <c r="G31424" s="488"/>
    </row>
    <row r="31425" spans="7:7" ht="15" customHeight="1">
      <c r="G31425" s="488"/>
    </row>
    <row r="31426" spans="7:7" ht="15" customHeight="1">
      <c r="G31426" s="488"/>
    </row>
    <row r="31427" spans="7:7" ht="15" customHeight="1">
      <c r="G31427" s="488"/>
    </row>
    <row r="31428" spans="7:7" ht="15" customHeight="1">
      <c r="G31428" s="488"/>
    </row>
    <row r="31429" spans="7:7" ht="15" customHeight="1">
      <c r="G31429" s="488"/>
    </row>
    <row r="31430" spans="7:7" ht="15" customHeight="1">
      <c r="G31430" s="488"/>
    </row>
    <row r="31431" spans="7:7" ht="15" customHeight="1">
      <c r="G31431" s="488"/>
    </row>
    <row r="31432" spans="7:7" ht="15" customHeight="1">
      <c r="G31432" s="488"/>
    </row>
    <row r="31433" spans="7:7" ht="15" customHeight="1">
      <c r="G31433" s="488"/>
    </row>
    <row r="31434" spans="7:7" ht="15" customHeight="1">
      <c r="G31434" s="488"/>
    </row>
    <row r="31435" spans="7:7" ht="15" customHeight="1">
      <c r="G31435" s="488"/>
    </row>
    <row r="31436" spans="7:7" ht="15" customHeight="1">
      <c r="G31436" s="488"/>
    </row>
    <row r="31437" spans="7:7" ht="15" customHeight="1">
      <c r="G31437" s="488"/>
    </row>
    <row r="31438" spans="7:7" ht="15" customHeight="1">
      <c r="G31438" s="488"/>
    </row>
    <row r="31439" spans="7:7" ht="15" customHeight="1">
      <c r="G31439" s="488"/>
    </row>
    <row r="31440" spans="7:7" ht="15" customHeight="1">
      <c r="G31440" s="488"/>
    </row>
    <row r="31441" spans="7:7" ht="15" customHeight="1">
      <c r="G31441" s="488"/>
    </row>
    <row r="31442" spans="7:7" ht="15" customHeight="1">
      <c r="G31442" s="488"/>
    </row>
    <row r="31443" spans="7:7" ht="15" customHeight="1">
      <c r="G31443" s="488"/>
    </row>
    <row r="31444" spans="7:7" ht="15" customHeight="1">
      <c r="G31444" s="488"/>
    </row>
    <row r="31445" spans="7:7" ht="15" customHeight="1">
      <c r="G31445" s="488"/>
    </row>
    <row r="31446" spans="7:7" ht="15" customHeight="1">
      <c r="G31446" s="488"/>
    </row>
    <row r="31447" spans="7:7" ht="15" customHeight="1">
      <c r="G31447" s="488"/>
    </row>
    <row r="31448" spans="7:7" ht="15" customHeight="1">
      <c r="G31448" s="488"/>
    </row>
    <row r="31449" spans="7:7" ht="15" customHeight="1">
      <c r="G31449" s="488"/>
    </row>
    <row r="31450" spans="7:7" ht="15" customHeight="1">
      <c r="G31450" s="488"/>
    </row>
    <row r="31451" spans="7:7" ht="15" customHeight="1">
      <c r="G31451" s="488"/>
    </row>
    <row r="31452" spans="7:7" ht="15" customHeight="1">
      <c r="G31452" s="488"/>
    </row>
    <row r="31453" spans="7:7" ht="15" customHeight="1">
      <c r="G31453" s="488"/>
    </row>
    <row r="31454" spans="7:7" ht="15" customHeight="1">
      <c r="G31454" s="488"/>
    </row>
    <row r="31455" spans="7:7" ht="15" customHeight="1">
      <c r="G31455" s="488"/>
    </row>
    <row r="31456" spans="7:7" ht="15" customHeight="1">
      <c r="G31456" s="488"/>
    </row>
    <row r="31457" spans="7:7" ht="15" customHeight="1">
      <c r="G31457" s="488"/>
    </row>
    <row r="31458" spans="7:7" ht="15" customHeight="1">
      <c r="G31458" s="488"/>
    </row>
    <row r="31459" spans="7:7" ht="15" customHeight="1">
      <c r="G31459" s="488"/>
    </row>
    <row r="31460" spans="7:7" ht="15" customHeight="1">
      <c r="G31460" s="488"/>
    </row>
    <row r="31461" spans="7:7" ht="15" customHeight="1">
      <c r="G31461" s="488"/>
    </row>
    <row r="31462" spans="7:7" ht="15" customHeight="1">
      <c r="G31462" s="488"/>
    </row>
    <row r="31463" spans="7:7" ht="15" customHeight="1">
      <c r="G31463" s="488"/>
    </row>
    <row r="31464" spans="7:7" ht="15" customHeight="1">
      <c r="G31464" s="488"/>
    </row>
    <row r="31465" spans="7:7" ht="15" customHeight="1">
      <c r="G31465" s="488"/>
    </row>
    <row r="31466" spans="7:7" ht="15" customHeight="1">
      <c r="G31466" s="488"/>
    </row>
    <row r="31467" spans="7:7" ht="15" customHeight="1">
      <c r="G31467" s="488"/>
    </row>
    <row r="31468" spans="7:7" ht="15" customHeight="1">
      <c r="G31468" s="488"/>
    </row>
    <row r="31469" spans="7:7" ht="15" customHeight="1">
      <c r="G31469" s="488"/>
    </row>
    <row r="31470" spans="7:7" ht="15" customHeight="1">
      <c r="G31470" s="488"/>
    </row>
    <row r="31471" spans="7:7" ht="15" customHeight="1">
      <c r="G31471" s="488"/>
    </row>
    <row r="31472" spans="7:7" ht="15" customHeight="1">
      <c r="G31472" s="488"/>
    </row>
    <row r="31473" spans="7:7" ht="15" customHeight="1">
      <c r="G31473" s="488"/>
    </row>
    <row r="31474" spans="7:7" ht="15" customHeight="1">
      <c r="G31474" s="488"/>
    </row>
    <row r="31475" spans="7:7" ht="15" customHeight="1">
      <c r="G31475" s="488"/>
    </row>
    <row r="31476" spans="7:7" ht="15" customHeight="1">
      <c r="G31476" s="488"/>
    </row>
    <row r="31477" spans="7:7" ht="15" customHeight="1">
      <c r="G31477" s="488"/>
    </row>
    <row r="31478" spans="7:7" ht="15" customHeight="1">
      <c r="G31478" s="488"/>
    </row>
    <row r="31479" spans="7:7" ht="15" customHeight="1">
      <c r="G31479" s="488"/>
    </row>
    <row r="31480" spans="7:7" ht="15" customHeight="1">
      <c r="G31480" s="488"/>
    </row>
    <row r="31481" spans="7:7" ht="15" customHeight="1">
      <c r="G31481" s="488"/>
    </row>
    <row r="31482" spans="7:7" ht="15" customHeight="1">
      <c r="G31482" s="488"/>
    </row>
    <row r="31483" spans="7:7" ht="15" customHeight="1">
      <c r="G31483" s="488"/>
    </row>
    <row r="31484" spans="7:7" ht="15" customHeight="1">
      <c r="G31484" s="488"/>
    </row>
    <row r="31485" spans="7:7" ht="15" customHeight="1">
      <c r="G31485" s="488"/>
    </row>
    <row r="31486" spans="7:7" ht="15" customHeight="1">
      <c r="G31486" s="488"/>
    </row>
    <row r="31487" spans="7:7" ht="15" customHeight="1">
      <c r="G31487" s="488"/>
    </row>
    <row r="31488" spans="7:7" ht="15" customHeight="1">
      <c r="G31488" s="488"/>
    </row>
    <row r="31489" spans="7:7" ht="15" customHeight="1">
      <c r="G31489" s="488"/>
    </row>
    <row r="31490" spans="7:7" ht="15" customHeight="1">
      <c r="G31490" s="488"/>
    </row>
    <row r="31491" spans="7:7" ht="15" customHeight="1">
      <c r="G31491" s="488"/>
    </row>
    <row r="31492" spans="7:7" ht="15" customHeight="1">
      <c r="G31492" s="488"/>
    </row>
    <row r="31493" spans="7:7" ht="15" customHeight="1">
      <c r="G31493" s="488"/>
    </row>
    <row r="31494" spans="7:7" ht="15" customHeight="1">
      <c r="G31494" s="488"/>
    </row>
    <row r="31495" spans="7:7" ht="15" customHeight="1">
      <c r="G31495" s="488"/>
    </row>
    <row r="31496" spans="7:7" ht="15" customHeight="1">
      <c r="G31496" s="488"/>
    </row>
    <row r="31497" spans="7:7" ht="15" customHeight="1">
      <c r="G31497" s="488"/>
    </row>
    <row r="31498" spans="7:7" ht="15" customHeight="1">
      <c r="G31498" s="488"/>
    </row>
    <row r="31499" spans="7:7" ht="15" customHeight="1">
      <c r="G31499" s="488"/>
    </row>
    <row r="31500" spans="7:7" ht="15" customHeight="1">
      <c r="G31500" s="488"/>
    </row>
    <row r="31501" spans="7:7" ht="15" customHeight="1">
      <c r="G31501" s="488"/>
    </row>
    <row r="31502" spans="7:7" ht="15" customHeight="1">
      <c r="G31502" s="488"/>
    </row>
    <row r="31503" spans="7:7" ht="15" customHeight="1">
      <c r="G31503" s="488"/>
    </row>
    <row r="31504" spans="7:7" ht="15" customHeight="1">
      <c r="G31504" s="488"/>
    </row>
    <row r="31505" spans="7:7" ht="15" customHeight="1">
      <c r="G31505" s="488"/>
    </row>
    <row r="31506" spans="7:7" ht="15" customHeight="1">
      <c r="G31506" s="488"/>
    </row>
    <row r="31507" spans="7:7" ht="15" customHeight="1">
      <c r="G31507" s="488"/>
    </row>
    <row r="31508" spans="7:7" ht="15" customHeight="1">
      <c r="G31508" s="488"/>
    </row>
    <row r="31509" spans="7:7" ht="15" customHeight="1">
      <c r="G31509" s="488"/>
    </row>
    <row r="31510" spans="7:7" ht="15" customHeight="1">
      <c r="G31510" s="488"/>
    </row>
    <row r="31511" spans="7:7" ht="15" customHeight="1">
      <c r="G31511" s="488"/>
    </row>
    <row r="31512" spans="7:7" ht="15" customHeight="1">
      <c r="G31512" s="488"/>
    </row>
    <row r="31513" spans="7:7" ht="15" customHeight="1">
      <c r="G31513" s="488"/>
    </row>
    <row r="31514" spans="7:7" ht="15" customHeight="1">
      <c r="G31514" s="488"/>
    </row>
    <row r="31515" spans="7:7" ht="15" customHeight="1">
      <c r="G31515" s="488"/>
    </row>
    <row r="31516" spans="7:7" ht="15" customHeight="1">
      <c r="G31516" s="488"/>
    </row>
    <row r="31517" spans="7:7" ht="15" customHeight="1">
      <c r="G31517" s="488"/>
    </row>
    <row r="31518" spans="7:7" ht="15" customHeight="1">
      <c r="G31518" s="488"/>
    </row>
    <row r="31519" spans="7:7" ht="15" customHeight="1">
      <c r="G31519" s="488"/>
    </row>
    <row r="31520" spans="7:7" ht="15" customHeight="1">
      <c r="G31520" s="488"/>
    </row>
    <row r="31521" spans="7:7" ht="15" customHeight="1">
      <c r="G31521" s="488"/>
    </row>
    <row r="31522" spans="7:7" ht="15" customHeight="1">
      <c r="G31522" s="488"/>
    </row>
    <row r="31523" spans="7:7" ht="15" customHeight="1">
      <c r="G31523" s="488"/>
    </row>
    <row r="31524" spans="7:7" ht="15" customHeight="1">
      <c r="G31524" s="488"/>
    </row>
    <row r="31525" spans="7:7" ht="15" customHeight="1">
      <c r="G31525" s="488"/>
    </row>
    <row r="31526" spans="7:7" ht="15" customHeight="1">
      <c r="G31526" s="488"/>
    </row>
    <row r="31527" spans="7:7" ht="15" customHeight="1">
      <c r="G31527" s="488"/>
    </row>
    <row r="31528" spans="7:7" ht="15" customHeight="1">
      <c r="G31528" s="488"/>
    </row>
    <row r="31529" spans="7:7" ht="15" customHeight="1">
      <c r="G31529" s="488"/>
    </row>
    <row r="31530" spans="7:7" ht="15" customHeight="1">
      <c r="G31530" s="488"/>
    </row>
    <row r="31531" spans="7:7" ht="15" customHeight="1">
      <c r="G31531" s="488"/>
    </row>
    <row r="31532" spans="7:7" ht="15" customHeight="1">
      <c r="G31532" s="488"/>
    </row>
    <row r="31533" spans="7:7" ht="15" customHeight="1">
      <c r="G31533" s="488"/>
    </row>
    <row r="31534" spans="7:7" ht="15" customHeight="1">
      <c r="G31534" s="488"/>
    </row>
    <row r="31535" spans="7:7" ht="15" customHeight="1">
      <c r="G31535" s="488"/>
    </row>
    <row r="31536" spans="7:7" ht="15" customHeight="1">
      <c r="G31536" s="488"/>
    </row>
    <row r="31537" spans="7:7" ht="15" customHeight="1">
      <c r="G31537" s="488"/>
    </row>
    <row r="31538" spans="7:7" ht="15" customHeight="1">
      <c r="G31538" s="488"/>
    </row>
    <row r="31539" spans="7:7" ht="15" customHeight="1">
      <c r="G31539" s="488"/>
    </row>
    <row r="31540" spans="7:7" ht="15" customHeight="1">
      <c r="G31540" s="488"/>
    </row>
    <row r="31541" spans="7:7" ht="15" customHeight="1">
      <c r="G31541" s="488"/>
    </row>
    <row r="31542" spans="7:7" ht="15" customHeight="1">
      <c r="G31542" s="488"/>
    </row>
    <row r="31543" spans="7:7" ht="15" customHeight="1">
      <c r="G31543" s="488"/>
    </row>
    <row r="31544" spans="7:7" ht="15" customHeight="1">
      <c r="G31544" s="488"/>
    </row>
    <row r="31545" spans="7:7" ht="15" customHeight="1">
      <c r="G31545" s="488"/>
    </row>
    <row r="31546" spans="7:7" ht="15" customHeight="1">
      <c r="G31546" s="488"/>
    </row>
    <row r="31547" spans="7:7" ht="15" customHeight="1">
      <c r="G31547" s="488"/>
    </row>
    <row r="31548" spans="7:7" ht="15" customHeight="1">
      <c r="G31548" s="488"/>
    </row>
    <row r="31549" spans="7:7" ht="15" customHeight="1">
      <c r="G31549" s="488"/>
    </row>
    <row r="31550" spans="7:7" ht="15" customHeight="1">
      <c r="G31550" s="488"/>
    </row>
    <row r="31551" spans="7:7" ht="15" customHeight="1">
      <c r="G31551" s="488"/>
    </row>
    <row r="31552" spans="7:7" ht="15" customHeight="1">
      <c r="G31552" s="488"/>
    </row>
    <row r="31553" spans="7:7" ht="15" customHeight="1">
      <c r="G31553" s="488"/>
    </row>
    <row r="31554" spans="7:7" ht="15" customHeight="1">
      <c r="G31554" s="488"/>
    </row>
    <row r="31555" spans="7:7" ht="15" customHeight="1">
      <c r="G31555" s="488"/>
    </row>
    <row r="31556" spans="7:7" ht="15" customHeight="1">
      <c r="G31556" s="488"/>
    </row>
    <row r="31557" spans="7:7" ht="15" customHeight="1">
      <c r="G31557" s="488"/>
    </row>
    <row r="31558" spans="7:7" ht="15" customHeight="1">
      <c r="G31558" s="488"/>
    </row>
    <row r="31559" spans="7:7" ht="15" customHeight="1">
      <c r="G31559" s="488"/>
    </row>
    <row r="31560" spans="7:7" ht="15" customHeight="1">
      <c r="G31560" s="488"/>
    </row>
    <row r="31561" spans="7:7" ht="15" customHeight="1">
      <c r="G31561" s="488"/>
    </row>
    <row r="31562" spans="7:7" ht="15" customHeight="1">
      <c r="G31562" s="488"/>
    </row>
    <row r="31563" spans="7:7" ht="15" customHeight="1">
      <c r="G31563" s="488"/>
    </row>
    <row r="31564" spans="7:7" ht="15" customHeight="1">
      <c r="G31564" s="488"/>
    </row>
    <row r="31565" spans="7:7" ht="15" customHeight="1">
      <c r="G31565" s="488"/>
    </row>
    <row r="31566" spans="7:7" ht="15" customHeight="1">
      <c r="G31566" s="488"/>
    </row>
    <row r="31567" spans="7:7" ht="15" customHeight="1">
      <c r="G31567" s="488"/>
    </row>
    <row r="31568" spans="7:7" ht="15" customHeight="1">
      <c r="G31568" s="488"/>
    </row>
    <row r="31569" spans="7:7" ht="15" customHeight="1">
      <c r="G31569" s="488"/>
    </row>
    <row r="31570" spans="7:7" ht="15" customHeight="1">
      <c r="G31570" s="488"/>
    </row>
    <row r="31571" spans="7:7" ht="15" customHeight="1">
      <c r="G31571" s="488"/>
    </row>
    <row r="31572" spans="7:7" ht="15" customHeight="1">
      <c r="G31572" s="488"/>
    </row>
    <row r="31573" spans="7:7" ht="15" customHeight="1">
      <c r="G31573" s="488"/>
    </row>
    <row r="31574" spans="7:7" ht="15" customHeight="1">
      <c r="G31574" s="488"/>
    </row>
    <row r="31575" spans="7:7" ht="15" customHeight="1">
      <c r="G31575" s="488"/>
    </row>
    <row r="31576" spans="7:7" ht="15" customHeight="1">
      <c r="G31576" s="488"/>
    </row>
    <row r="31577" spans="7:7" ht="15" customHeight="1">
      <c r="G31577" s="488"/>
    </row>
    <row r="31578" spans="7:7" ht="15" customHeight="1">
      <c r="G31578" s="488"/>
    </row>
    <row r="31579" spans="7:7" ht="15" customHeight="1">
      <c r="G31579" s="488"/>
    </row>
    <row r="31580" spans="7:7" ht="15" customHeight="1">
      <c r="G31580" s="488"/>
    </row>
    <row r="31581" spans="7:7" ht="15" customHeight="1">
      <c r="G31581" s="488"/>
    </row>
    <row r="31582" spans="7:7" ht="15" customHeight="1">
      <c r="G31582" s="488"/>
    </row>
    <row r="31583" spans="7:7" ht="15" customHeight="1">
      <c r="G31583" s="488"/>
    </row>
    <row r="31584" spans="7:7" ht="15" customHeight="1">
      <c r="G31584" s="488"/>
    </row>
    <row r="31585" spans="7:7" ht="15" customHeight="1">
      <c r="G31585" s="488"/>
    </row>
    <row r="31586" spans="7:7" ht="15" customHeight="1">
      <c r="G31586" s="488"/>
    </row>
    <row r="31587" spans="7:7" ht="15" customHeight="1">
      <c r="G31587" s="488"/>
    </row>
    <row r="31588" spans="7:7" ht="15" customHeight="1">
      <c r="G31588" s="488"/>
    </row>
    <row r="31589" spans="7:7" ht="15" customHeight="1">
      <c r="G31589" s="488"/>
    </row>
    <row r="31590" spans="7:7" ht="15" customHeight="1">
      <c r="G31590" s="488"/>
    </row>
    <row r="31591" spans="7:7" ht="15" customHeight="1">
      <c r="G31591" s="488"/>
    </row>
    <row r="31592" spans="7:7" ht="15" customHeight="1">
      <c r="G31592" s="488"/>
    </row>
    <row r="31593" spans="7:7" ht="15" customHeight="1">
      <c r="G31593" s="488"/>
    </row>
    <row r="31594" spans="7:7" ht="15" customHeight="1">
      <c r="G31594" s="488"/>
    </row>
    <row r="31595" spans="7:7" ht="15" customHeight="1">
      <c r="G31595" s="488"/>
    </row>
    <row r="31596" spans="7:7" ht="15" customHeight="1">
      <c r="G31596" s="488"/>
    </row>
    <row r="31597" spans="7:7" ht="15" customHeight="1">
      <c r="G31597" s="488"/>
    </row>
    <row r="31598" spans="7:7" ht="15" customHeight="1">
      <c r="G31598" s="488"/>
    </row>
    <row r="31599" spans="7:7" ht="15" customHeight="1">
      <c r="G31599" s="488"/>
    </row>
    <row r="31600" spans="7:7" ht="15" customHeight="1">
      <c r="G31600" s="488"/>
    </row>
    <row r="31601" spans="7:7" ht="15" customHeight="1">
      <c r="G31601" s="488"/>
    </row>
    <row r="31602" spans="7:7" ht="15" customHeight="1">
      <c r="G31602" s="488"/>
    </row>
    <row r="31603" spans="7:7" ht="15" customHeight="1">
      <c r="G31603" s="488"/>
    </row>
    <row r="31604" spans="7:7" ht="15" customHeight="1">
      <c r="G31604" s="488"/>
    </row>
    <row r="31605" spans="7:7" ht="15" customHeight="1">
      <c r="G31605" s="488"/>
    </row>
    <row r="31606" spans="7:7" ht="15" customHeight="1">
      <c r="G31606" s="488"/>
    </row>
    <row r="31607" spans="7:7" ht="15" customHeight="1">
      <c r="G31607" s="488"/>
    </row>
    <row r="31608" spans="7:7" ht="15" customHeight="1">
      <c r="G31608" s="488"/>
    </row>
    <row r="31609" spans="7:7" ht="15" customHeight="1">
      <c r="G31609" s="488"/>
    </row>
    <row r="31610" spans="7:7" ht="15" customHeight="1">
      <c r="G31610" s="488"/>
    </row>
    <row r="31611" spans="7:7" ht="15" customHeight="1">
      <c r="G31611" s="488"/>
    </row>
    <row r="31612" spans="7:7" ht="15" customHeight="1">
      <c r="G31612" s="488"/>
    </row>
    <row r="31613" spans="7:7" ht="15" customHeight="1">
      <c r="G31613" s="488"/>
    </row>
    <row r="31614" spans="7:7" ht="15" customHeight="1">
      <c r="G31614" s="488"/>
    </row>
    <row r="31615" spans="7:7" ht="15" customHeight="1">
      <c r="G31615" s="488"/>
    </row>
    <row r="31616" spans="7:7" ht="15" customHeight="1">
      <c r="G31616" s="488"/>
    </row>
    <row r="31617" spans="7:7" ht="15" customHeight="1">
      <c r="G31617" s="488"/>
    </row>
    <row r="31618" spans="7:7" ht="15" customHeight="1">
      <c r="G31618" s="488"/>
    </row>
    <row r="31619" spans="7:7" ht="15" customHeight="1">
      <c r="G31619" s="488"/>
    </row>
    <row r="31620" spans="7:7" ht="15" customHeight="1">
      <c r="G31620" s="488"/>
    </row>
    <row r="31621" spans="7:7" ht="15" customHeight="1">
      <c r="G31621" s="488"/>
    </row>
    <row r="31622" spans="7:7" ht="15" customHeight="1">
      <c r="G31622" s="488"/>
    </row>
    <row r="31623" spans="7:7" ht="15" customHeight="1">
      <c r="G31623" s="488"/>
    </row>
    <row r="31624" spans="7:7" ht="15" customHeight="1">
      <c r="G31624" s="488"/>
    </row>
    <row r="31625" spans="7:7" ht="15" customHeight="1">
      <c r="G31625" s="488"/>
    </row>
    <row r="31626" spans="7:7" ht="15" customHeight="1">
      <c r="G31626" s="488"/>
    </row>
    <row r="31627" spans="7:7" ht="15" customHeight="1">
      <c r="G31627" s="488"/>
    </row>
    <row r="31628" spans="7:7" ht="15" customHeight="1">
      <c r="G31628" s="488"/>
    </row>
    <row r="31629" spans="7:7" ht="15" customHeight="1">
      <c r="G31629" s="488"/>
    </row>
    <row r="31630" spans="7:7" ht="15" customHeight="1">
      <c r="G31630" s="488"/>
    </row>
    <row r="31631" spans="7:7" ht="15" customHeight="1">
      <c r="G31631" s="488"/>
    </row>
    <row r="31632" spans="7:7" ht="15" customHeight="1">
      <c r="G31632" s="488"/>
    </row>
    <row r="31633" spans="7:7" ht="15" customHeight="1">
      <c r="G31633" s="488"/>
    </row>
    <row r="31634" spans="7:7" ht="15" customHeight="1">
      <c r="G31634" s="488"/>
    </row>
    <row r="31635" spans="7:7" ht="15" customHeight="1">
      <c r="G31635" s="488"/>
    </row>
    <row r="31636" spans="7:7" ht="15" customHeight="1">
      <c r="G31636" s="488"/>
    </row>
    <row r="31637" spans="7:7" ht="15" customHeight="1">
      <c r="G31637" s="488"/>
    </row>
    <row r="31638" spans="7:7" ht="15" customHeight="1">
      <c r="G31638" s="488"/>
    </row>
    <row r="31639" spans="7:7" ht="15" customHeight="1">
      <c r="G31639" s="488"/>
    </row>
    <row r="31640" spans="7:7" ht="15" customHeight="1">
      <c r="G31640" s="488"/>
    </row>
    <row r="31641" spans="7:7" ht="15" customHeight="1">
      <c r="G31641" s="488"/>
    </row>
    <row r="31642" spans="7:7" ht="15" customHeight="1">
      <c r="G31642" s="488"/>
    </row>
    <row r="31643" spans="7:7" ht="15" customHeight="1">
      <c r="G31643" s="488"/>
    </row>
    <row r="31644" spans="7:7" ht="15" customHeight="1">
      <c r="G31644" s="488"/>
    </row>
    <row r="31645" spans="7:7" ht="15" customHeight="1">
      <c r="G31645" s="488"/>
    </row>
    <row r="31646" spans="7:7" ht="15" customHeight="1">
      <c r="G31646" s="488"/>
    </row>
    <row r="31647" spans="7:7" ht="15" customHeight="1">
      <c r="G31647" s="488"/>
    </row>
    <row r="31648" spans="7:7" ht="15" customHeight="1">
      <c r="G31648" s="488"/>
    </row>
    <row r="31649" spans="7:7" ht="15" customHeight="1">
      <c r="G31649" s="488"/>
    </row>
    <row r="31650" spans="7:7" ht="15" customHeight="1">
      <c r="G31650" s="488"/>
    </row>
    <row r="31651" spans="7:7" ht="15" customHeight="1">
      <c r="G31651" s="488"/>
    </row>
    <row r="31652" spans="7:7" ht="15" customHeight="1">
      <c r="G31652" s="488"/>
    </row>
    <row r="31653" spans="7:7" ht="15" customHeight="1">
      <c r="G31653" s="488"/>
    </row>
    <row r="31654" spans="7:7" ht="15" customHeight="1">
      <c r="G31654" s="488"/>
    </row>
    <row r="31655" spans="7:7" ht="15" customHeight="1">
      <c r="G31655" s="488"/>
    </row>
    <row r="31656" spans="7:7" ht="15" customHeight="1">
      <c r="G31656" s="488"/>
    </row>
    <row r="31657" spans="7:7" ht="15" customHeight="1">
      <c r="G31657" s="488"/>
    </row>
    <row r="31658" spans="7:7" ht="15" customHeight="1">
      <c r="G31658" s="488"/>
    </row>
    <row r="31659" spans="7:7" ht="15" customHeight="1">
      <c r="G31659" s="488"/>
    </row>
    <row r="31660" spans="7:7" ht="15" customHeight="1">
      <c r="G31660" s="488"/>
    </row>
    <row r="31661" spans="7:7" ht="15" customHeight="1">
      <c r="G31661" s="488"/>
    </row>
    <row r="31662" spans="7:7" ht="15" customHeight="1">
      <c r="G31662" s="488"/>
    </row>
    <row r="31663" spans="7:7" ht="15" customHeight="1">
      <c r="G31663" s="488"/>
    </row>
    <row r="31664" spans="7:7" ht="15" customHeight="1">
      <c r="G31664" s="488"/>
    </row>
    <row r="31665" spans="7:7" ht="15" customHeight="1">
      <c r="G31665" s="488"/>
    </row>
    <row r="31666" spans="7:7" ht="15" customHeight="1">
      <c r="G31666" s="488"/>
    </row>
    <row r="31667" spans="7:7" ht="15" customHeight="1">
      <c r="G31667" s="488"/>
    </row>
    <row r="31668" spans="7:7" ht="15" customHeight="1">
      <c r="G31668" s="488"/>
    </row>
    <row r="31669" spans="7:7" ht="15" customHeight="1">
      <c r="G31669" s="488"/>
    </row>
    <row r="31670" spans="7:7" ht="15" customHeight="1">
      <c r="G31670" s="488"/>
    </row>
    <row r="31671" spans="7:7" ht="15" customHeight="1">
      <c r="G31671" s="488"/>
    </row>
    <row r="31672" spans="7:7" ht="15" customHeight="1">
      <c r="G31672" s="488"/>
    </row>
    <row r="31673" spans="7:7" ht="15" customHeight="1">
      <c r="G31673" s="488"/>
    </row>
    <row r="31674" spans="7:7" ht="15" customHeight="1">
      <c r="G31674" s="488"/>
    </row>
    <row r="31675" spans="7:7" ht="15" customHeight="1">
      <c r="G31675" s="488"/>
    </row>
    <row r="31676" spans="7:7" ht="15" customHeight="1">
      <c r="G31676" s="488"/>
    </row>
    <row r="31677" spans="7:7" ht="15" customHeight="1">
      <c r="G31677" s="488"/>
    </row>
    <row r="31678" spans="7:7" ht="15" customHeight="1">
      <c r="G31678" s="488"/>
    </row>
    <row r="31679" spans="7:7" ht="15" customHeight="1">
      <c r="G31679" s="488"/>
    </row>
    <row r="31680" spans="7:7" ht="15" customHeight="1">
      <c r="G31680" s="488"/>
    </row>
    <row r="31681" spans="7:7" ht="15" customHeight="1">
      <c r="G31681" s="488"/>
    </row>
    <row r="31682" spans="7:7" ht="15" customHeight="1">
      <c r="G31682" s="488"/>
    </row>
    <row r="31683" spans="7:7" ht="15" customHeight="1">
      <c r="G31683" s="488"/>
    </row>
    <row r="31684" spans="7:7" ht="15" customHeight="1">
      <c r="G31684" s="488"/>
    </row>
    <row r="31685" spans="7:7" ht="15" customHeight="1">
      <c r="G31685" s="488"/>
    </row>
    <row r="31686" spans="7:7" ht="15" customHeight="1">
      <c r="G31686" s="488"/>
    </row>
    <row r="31687" spans="7:7" ht="15" customHeight="1">
      <c r="G31687" s="488"/>
    </row>
    <row r="31688" spans="7:7" ht="15" customHeight="1">
      <c r="G31688" s="488"/>
    </row>
    <row r="31689" spans="7:7" ht="15" customHeight="1">
      <c r="G31689" s="488"/>
    </row>
    <row r="31690" spans="7:7" ht="15" customHeight="1">
      <c r="G31690" s="488"/>
    </row>
    <row r="31691" spans="7:7" ht="15" customHeight="1">
      <c r="G31691" s="488"/>
    </row>
    <row r="31692" spans="7:7" ht="15" customHeight="1">
      <c r="G31692" s="488"/>
    </row>
    <row r="31693" spans="7:7" ht="15" customHeight="1">
      <c r="G31693" s="488"/>
    </row>
    <row r="31694" spans="7:7" ht="15" customHeight="1">
      <c r="G31694" s="488"/>
    </row>
    <row r="31695" spans="7:7" ht="15" customHeight="1">
      <c r="G31695" s="488"/>
    </row>
    <row r="31696" spans="7:7" ht="15" customHeight="1">
      <c r="G31696" s="488"/>
    </row>
    <row r="31697" spans="7:7" ht="15" customHeight="1">
      <c r="G31697" s="488"/>
    </row>
    <row r="31698" spans="7:7" ht="15" customHeight="1">
      <c r="G31698" s="488"/>
    </row>
    <row r="31699" spans="7:7" ht="15" customHeight="1">
      <c r="G31699" s="488"/>
    </row>
    <row r="31700" spans="7:7" ht="15" customHeight="1">
      <c r="G31700" s="488"/>
    </row>
    <row r="31701" spans="7:7" ht="15" customHeight="1">
      <c r="G31701" s="488"/>
    </row>
    <row r="31702" spans="7:7" ht="15" customHeight="1">
      <c r="G31702" s="488"/>
    </row>
    <row r="31703" spans="7:7" ht="15" customHeight="1">
      <c r="G31703" s="488"/>
    </row>
    <row r="31704" spans="7:7" ht="15" customHeight="1">
      <c r="G31704" s="488"/>
    </row>
    <row r="31705" spans="7:7" ht="15" customHeight="1">
      <c r="G31705" s="488"/>
    </row>
    <row r="31706" spans="7:7" ht="15" customHeight="1">
      <c r="G31706" s="488"/>
    </row>
    <row r="31707" spans="7:7" ht="15" customHeight="1">
      <c r="G31707" s="488"/>
    </row>
    <row r="31708" spans="7:7" ht="15" customHeight="1">
      <c r="G31708" s="488"/>
    </row>
    <row r="31709" spans="7:7" ht="15" customHeight="1">
      <c r="G31709" s="488"/>
    </row>
    <row r="31710" spans="7:7" ht="15" customHeight="1">
      <c r="G31710" s="488"/>
    </row>
    <row r="31711" spans="7:7" ht="15" customHeight="1">
      <c r="G31711" s="488"/>
    </row>
    <row r="31712" spans="7:7" ht="15" customHeight="1">
      <c r="G31712" s="488"/>
    </row>
    <row r="31713" spans="7:7" ht="15" customHeight="1">
      <c r="G31713" s="488"/>
    </row>
    <row r="31714" spans="7:7" ht="15" customHeight="1">
      <c r="G31714" s="488"/>
    </row>
    <row r="31715" spans="7:7" ht="15" customHeight="1">
      <c r="G31715" s="488"/>
    </row>
    <row r="31716" spans="7:7" ht="15" customHeight="1">
      <c r="G31716" s="488"/>
    </row>
    <row r="31717" spans="7:7" ht="15" customHeight="1">
      <c r="G31717" s="488"/>
    </row>
    <row r="31718" spans="7:7" ht="15" customHeight="1">
      <c r="G31718" s="488"/>
    </row>
    <row r="31719" spans="7:7" ht="15" customHeight="1">
      <c r="G31719" s="488"/>
    </row>
    <row r="31720" spans="7:7" ht="15" customHeight="1">
      <c r="G31720" s="488"/>
    </row>
    <row r="31721" spans="7:7" ht="15" customHeight="1">
      <c r="G31721" s="488"/>
    </row>
    <row r="31722" spans="7:7" ht="15" customHeight="1">
      <c r="G31722" s="488"/>
    </row>
    <row r="31723" spans="7:7" ht="15" customHeight="1">
      <c r="G31723" s="488"/>
    </row>
    <row r="31724" spans="7:7" ht="15" customHeight="1">
      <c r="G31724" s="488"/>
    </row>
    <row r="31725" spans="7:7" ht="15" customHeight="1">
      <c r="G31725" s="488"/>
    </row>
    <row r="31726" spans="7:7" ht="15" customHeight="1">
      <c r="G31726" s="488"/>
    </row>
    <row r="31727" spans="7:7" ht="15" customHeight="1">
      <c r="G31727" s="488"/>
    </row>
    <row r="31728" spans="7:7" ht="15" customHeight="1">
      <c r="G31728" s="488"/>
    </row>
    <row r="31729" spans="7:7" ht="15" customHeight="1">
      <c r="G31729" s="488"/>
    </row>
    <row r="31730" spans="7:7" ht="15" customHeight="1">
      <c r="G31730" s="488"/>
    </row>
    <row r="31731" spans="7:7" ht="15" customHeight="1">
      <c r="G31731" s="488"/>
    </row>
    <row r="31732" spans="7:7" ht="15" customHeight="1">
      <c r="G31732" s="488"/>
    </row>
    <row r="31733" spans="7:7" ht="15" customHeight="1">
      <c r="G31733" s="488"/>
    </row>
    <row r="31734" spans="7:7" ht="15" customHeight="1">
      <c r="G31734" s="488"/>
    </row>
    <row r="31735" spans="7:7" ht="15" customHeight="1">
      <c r="G31735" s="488"/>
    </row>
    <row r="31736" spans="7:7" ht="15" customHeight="1">
      <c r="G31736" s="488"/>
    </row>
    <row r="31737" spans="7:7" ht="15" customHeight="1">
      <c r="G31737" s="488"/>
    </row>
    <row r="31738" spans="7:7" ht="15" customHeight="1">
      <c r="G31738" s="488"/>
    </row>
    <row r="31739" spans="7:7" ht="15" customHeight="1">
      <c r="G31739" s="488"/>
    </row>
    <row r="31740" spans="7:7" ht="15" customHeight="1">
      <c r="G31740" s="488"/>
    </row>
    <row r="31741" spans="7:7" ht="15" customHeight="1">
      <c r="G31741" s="488"/>
    </row>
    <row r="31742" spans="7:7" ht="15" customHeight="1">
      <c r="G31742" s="488"/>
    </row>
    <row r="31743" spans="7:7" ht="15" customHeight="1">
      <c r="G31743" s="488"/>
    </row>
    <row r="31744" spans="7:7" ht="15" customHeight="1">
      <c r="G31744" s="488"/>
    </row>
    <row r="31745" spans="7:7" ht="15" customHeight="1">
      <c r="G31745" s="488"/>
    </row>
    <row r="31746" spans="7:7" ht="15" customHeight="1">
      <c r="G31746" s="488"/>
    </row>
    <row r="31747" spans="7:7" ht="15" customHeight="1">
      <c r="G31747" s="488"/>
    </row>
    <row r="31748" spans="7:7" ht="15" customHeight="1">
      <c r="G31748" s="488"/>
    </row>
    <row r="31749" spans="7:7" ht="15" customHeight="1">
      <c r="G31749" s="488"/>
    </row>
    <row r="31750" spans="7:7" ht="15" customHeight="1">
      <c r="G31750" s="488"/>
    </row>
    <row r="31751" spans="7:7" ht="15" customHeight="1">
      <c r="G31751" s="488"/>
    </row>
    <row r="31752" spans="7:7" ht="15" customHeight="1">
      <c r="G31752" s="488"/>
    </row>
    <row r="31753" spans="7:7" ht="15" customHeight="1">
      <c r="G31753" s="488"/>
    </row>
    <row r="31754" spans="7:7" ht="15" customHeight="1">
      <c r="G31754" s="488"/>
    </row>
    <row r="31755" spans="7:7" ht="15" customHeight="1">
      <c r="G31755" s="488"/>
    </row>
    <row r="31756" spans="7:7" ht="15" customHeight="1">
      <c r="G31756" s="488"/>
    </row>
    <row r="31757" spans="7:7" ht="15" customHeight="1">
      <c r="G31757" s="488"/>
    </row>
    <row r="31758" spans="7:7" ht="15" customHeight="1">
      <c r="G31758" s="488"/>
    </row>
    <row r="31759" spans="7:7" ht="15" customHeight="1">
      <c r="G31759" s="488"/>
    </row>
    <row r="31760" spans="7:7" ht="15" customHeight="1">
      <c r="G31760" s="488"/>
    </row>
    <row r="31761" spans="7:7" ht="15" customHeight="1">
      <c r="G31761" s="488"/>
    </row>
    <row r="31762" spans="7:7" ht="15" customHeight="1">
      <c r="G31762" s="488"/>
    </row>
    <row r="31763" spans="7:7" ht="15" customHeight="1">
      <c r="G31763" s="488"/>
    </row>
    <row r="31764" spans="7:7" ht="15" customHeight="1">
      <c r="G31764" s="488"/>
    </row>
    <row r="31765" spans="7:7" ht="15" customHeight="1">
      <c r="G31765" s="488"/>
    </row>
    <row r="31766" spans="7:7" ht="15" customHeight="1">
      <c r="G31766" s="488"/>
    </row>
    <row r="31767" spans="7:7" ht="15" customHeight="1">
      <c r="G31767" s="488"/>
    </row>
    <row r="31768" spans="7:7" ht="15" customHeight="1">
      <c r="G31768" s="488"/>
    </row>
    <row r="31769" spans="7:7" ht="15" customHeight="1">
      <c r="G31769" s="488"/>
    </row>
    <row r="31770" spans="7:7" ht="15" customHeight="1">
      <c r="G31770" s="488"/>
    </row>
    <row r="31771" spans="7:7" ht="15" customHeight="1">
      <c r="G31771" s="488"/>
    </row>
    <row r="31772" spans="7:7" ht="15" customHeight="1">
      <c r="G31772" s="488"/>
    </row>
    <row r="31773" spans="7:7" ht="15" customHeight="1">
      <c r="G31773" s="488"/>
    </row>
    <row r="31774" spans="7:7" ht="15" customHeight="1">
      <c r="G31774" s="488"/>
    </row>
    <row r="31775" spans="7:7" ht="15" customHeight="1">
      <c r="G31775" s="488"/>
    </row>
    <row r="31776" spans="7:7" ht="15" customHeight="1">
      <c r="G31776" s="488"/>
    </row>
    <row r="31777" spans="7:7" ht="15" customHeight="1">
      <c r="G31777" s="488"/>
    </row>
    <row r="31778" spans="7:7" ht="15" customHeight="1">
      <c r="G31778" s="488"/>
    </row>
    <row r="31779" spans="7:7" ht="15" customHeight="1">
      <c r="G31779" s="488"/>
    </row>
    <row r="31780" spans="7:7" ht="15" customHeight="1">
      <c r="G31780" s="488"/>
    </row>
    <row r="31781" spans="7:7" ht="15" customHeight="1">
      <c r="G31781" s="488"/>
    </row>
    <row r="31782" spans="7:7" ht="15" customHeight="1">
      <c r="G31782" s="488"/>
    </row>
    <row r="31783" spans="7:7" ht="15" customHeight="1">
      <c r="G31783" s="488"/>
    </row>
    <row r="31784" spans="7:7" ht="15" customHeight="1">
      <c r="G31784" s="488"/>
    </row>
    <row r="31785" spans="7:7" ht="15" customHeight="1">
      <c r="G31785" s="488"/>
    </row>
    <row r="31786" spans="7:7" ht="15" customHeight="1">
      <c r="G31786" s="488"/>
    </row>
    <row r="31787" spans="7:7" ht="15" customHeight="1">
      <c r="G31787" s="488"/>
    </row>
    <row r="31788" spans="7:7" ht="15" customHeight="1">
      <c r="G31788" s="488"/>
    </row>
    <row r="31789" spans="7:7" ht="15" customHeight="1">
      <c r="G31789" s="488"/>
    </row>
    <row r="31790" spans="7:7" ht="15" customHeight="1">
      <c r="G31790" s="488"/>
    </row>
    <row r="31791" spans="7:7" ht="15" customHeight="1">
      <c r="G31791" s="488"/>
    </row>
    <row r="31792" spans="7:7" ht="15" customHeight="1">
      <c r="G31792" s="488"/>
    </row>
    <row r="31793" spans="7:7" ht="15" customHeight="1">
      <c r="G31793" s="488"/>
    </row>
    <row r="31794" spans="7:7" ht="15" customHeight="1">
      <c r="G31794" s="488"/>
    </row>
    <row r="31795" spans="7:7" ht="15" customHeight="1">
      <c r="G31795" s="488"/>
    </row>
    <row r="31796" spans="7:7" ht="15" customHeight="1">
      <c r="G31796" s="488"/>
    </row>
    <row r="31797" spans="7:7" ht="15" customHeight="1">
      <c r="G31797" s="488"/>
    </row>
    <row r="31798" spans="7:7" ht="15" customHeight="1">
      <c r="G31798" s="488"/>
    </row>
    <row r="31799" spans="7:7" ht="15" customHeight="1">
      <c r="G31799" s="488"/>
    </row>
    <row r="31800" spans="7:7" ht="15" customHeight="1">
      <c r="G31800" s="488"/>
    </row>
    <row r="31801" spans="7:7" ht="15" customHeight="1">
      <c r="G31801" s="488"/>
    </row>
    <row r="31802" spans="7:7" ht="15" customHeight="1">
      <c r="G31802" s="488"/>
    </row>
    <row r="31803" spans="7:7" ht="15" customHeight="1">
      <c r="G31803" s="488"/>
    </row>
    <row r="31804" spans="7:7" ht="15" customHeight="1">
      <c r="G31804" s="488"/>
    </row>
    <row r="31805" spans="7:7" ht="15" customHeight="1">
      <c r="G31805" s="488"/>
    </row>
    <row r="31806" spans="7:7" ht="15" customHeight="1">
      <c r="G31806" s="488"/>
    </row>
    <row r="31807" spans="7:7" ht="15" customHeight="1">
      <c r="G31807" s="488"/>
    </row>
    <row r="31808" spans="7:7" ht="15" customHeight="1">
      <c r="G31808" s="488"/>
    </row>
    <row r="31809" spans="7:7" ht="15" customHeight="1">
      <c r="G31809" s="488"/>
    </row>
    <row r="31810" spans="7:7" ht="15" customHeight="1">
      <c r="G31810" s="488"/>
    </row>
    <row r="31811" spans="7:7" ht="15" customHeight="1">
      <c r="G31811" s="488"/>
    </row>
    <row r="31812" spans="7:7" ht="15" customHeight="1">
      <c r="G31812" s="488"/>
    </row>
    <row r="31813" spans="7:7" ht="15" customHeight="1">
      <c r="G31813" s="488"/>
    </row>
    <row r="31814" spans="7:7" ht="15" customHeight="1">
      <c r="G31814" s="488"/>
    </row>
    <row r="31815" spans="7:7" ht="15" customHeight="1">
      <c r="G31815" s="488"/>
    </row>
    <row r="31816" spans="7:7" ht="15" customHeight="1">
      <c r="G31816" s="488"/>
    </row>
    <row r="31817" spans="7:7" ht="15" customHeight="1">
      <c r="G31817" s="488"/>
    </row>
    <row r="31818" spans="7:7" ht="15" customHeight="1">
      <c r="G31818" s="488"/>
    </row>
    <row r="31819" spans="7:7" ht="15" customHeight="1">
      <c r="G31819" s="488"/>
    </row>
    <row r="31820" spans="7:7" ht="15" customHeight="1">
      <c r="G31820" s="488"/>
    </row>
    <row r="31821" spans="7:7" ht="15" customHeight="1">
      <c r="G31821" s="488"/>
    </row>
    <row r="31822" spans="7:7" ht="15" customHeight="1">
      <c r="G31822" s="488"/>
    </row>
    <row r="31823" spans="7:7" ht="15" customHeight="1">
      <c r="G31823" s="488"/>
    </row>
    <row r="31824" spans="7:7" ht="15" customHeight="1">
      <c r="G31824" s="488"/>
    </row>
    <row r="31825" spans="7:7" ht="15" customHeight="1">
      <c r="G31825" s="488"/>
    </row>
    <row r="31826" spans="7:7" ht="15" customHeight="1">
      <c r="G31826" s="488"/>
    </row>
    <row r="31827" spans="7:7" ht="15" customHeight="1">
      <c r="G31827" s="488"/>
    </row>
    <row r="31828" spans="7:7" ht="15" customHeight="1">
      <c r="G31828" s="488"/>
    </row>
    <row r="31829" spans="7:7" ht="15" customHeight="1">
      <c r="G31829" s="488"/>
    </row>
    <row r="31830" spans="7:7" ht="15" customHeight="1">
      <c r="G31830" s="488"/>
    </row>
    <row r="31831" spans="7:7" ht="15" customHeight="1">
      <c r="G31831" s="488"/>
    </row>
    <row r="31832" spans="7:7" ht="15" customHeight="1">
      <c r="G31832" s="488"/>
    </row>
    <row r="31833" spans="7:7" ht="15" customHeight="1">
      <c r="G31833" s="488"/>
    </row>
    <row r="31834" spans="7:7" ht="15" customHeight="1">
      <c r="G31834" s="488"/>
    </row>
    <row r="31835" spans="7:7" ht="15" customHeight="1">
      <c r="G31835" s="488"/>
    </row>
    <row r="31836" spans="7:7" ht="15" customHeight="1">
      <c r="G31836" s="488"/>
    </row>
    <row r="31837" spans="7:7" ht="15" customHeight="1">
      <c r="G31837" s="488"/>
    </row>
    <row r="31838" spans="7:7" ht="15" customHeight="1">
      <c r="G31838" s="488"/>
    </row>
    <row r="31839" spans="7:7" ht="15" customHeight="1">
      <c r="G31839" s="488"/>
    </row>
    <row r="31840" spans="7:7" ht="15" customHeight="1">
      <c r="G31840" s="488"/>
    </row>
    <row r="31841" spans="7:7" ht="15" customHeight="1">
      <c r="G31841" s="488"/>
    </row>
    <row r="31842" spans="7:7" ht="15" customHeight="1">
      <c r="G31842" s="488"/>
    </row>
    <row r="31843" spans="7:7" ht="15" customHeight="1">
      <c r="G31843" s="488"/>
    </row>
    <row r="31844" spans="7:7" ht="15" customHeight="1">
      <c r="G31844" s="488"/>
    </row>
    <row r="31845" spans="7:7" ht="15" customHeight="1">
      <c r="G31845" s="488"/>
    </row>
    <row r="31846" spans="7:7" ht="15" customHeight="1">
      <c r="G31846" s="488"/>
    </row>
    <row r="31847" spans="7:7" ht="15" customHeight="1">
      <c r="G31847" s="488"/>
    </row>
    <row r="31848" spans="7:7" ht="15" customHeight="1">
      <c r="G31848" s="488"/>
    </row>
    <row r="31849" spans="7:7" ht="15" customHeight="1">
      <c r="G31849" s="488"/>
    </row>
    <row r="31850" spans="7:7" ht="15" customHeight="1">
      <c r="G31850" s="488"/>
    </row>
    <row r="31851" spans="7:7" ht="15" customHeight="1">
      <c r="G31851" s="488"/>
    </row>
    <row r="31852" spans="7:7" ht="15" customHeight="1">
      <c r="G31852" s="488"/>
    </row>
    <row r="31853" spans="7:7" ht="15" customHeight="1">
      <c r="G31853" s="488"/>
    </row>
    <row r="31854" spans="7:7" ht="15" customHeight="1">
      <c r="G31854" s="488"/>
    </row>
    <row r="31855" spans="7:7" ht="15" customHeight="1">
      <c r="G31855" s="488"/>
    </row>
    <row r="31856" spans="7:7" ht="15" customHeight="1">
      <c r="G31856" s="488"/>
    </row>
    <row r="31857" spans="7:7" ht="15" customHeight="1">
      <c r="G31857" s="488"/>
    </row>
    <row r="31858" spans="7:7" ht="15" customHeight="1">
      <c r="G31858" s="488"/>
    </row>
    <row r="31859" spans="7:7" ht="15" customHeight="1">
      <c r="G31859" s="488"/>
    </row>
    <row r="31860" spans="7:7" ht="15" customHeight="1">
      <c r="G31860" s="488"/>
    </row>
    <row r="31861" spans="7:7" ht="15" customHeight="1">
      <c r="G31861" s="488"/>
    </row>
    <row r="31862" spans="7:7" ht="15" customHeight="1">
      <c r="G31862" s="488"/>
    </row>
    <row r="31863" spans="7:7" ht="15" customHeight="1">
      <c r="G31863" s="488"/>
    </row>
    <row r="31864" spans="7:7" ht="15" customHeight="1">
      <c r="G31864" s="488"/>
    </row>
    <row r="31865" spans="7:7" ht="15" customHeight="1">
      <c r="G31865" s="488"/>
    </row>
    <row r="31866" spans="7:7" ht="15" customHeight="1">
      <c r="G31866" s="488"/>
    </row>
    <row r="31867" spans="7:7" ht="15" customHeight="1">
      <c r="G31867" s="488"/>
    </row>
    <row r="31868" spans="7:7" ht="15" customHeight="1">
      <c r="G31868" s="488"/>
    </row>
    <row r="31869" spans="7:7" ht="15" customHeight="1">
      <c r="G31869" s="488"/>
    </row>
    <row r="31870" spans="7:7" ht="15" customHeight="1">
      <c r="G31870" s="488"/>
    </row>
    <row r="31871" spans="7:7" ht="15" customHeight="1">
      <c r="G31871" s="488"/>
    </row>
    <row r="31872" spans="7:7" ht="15" customHeight="1">
      <c r="G31872" s="488"/>
    </row>
    <row r="31873" spans="7:7" ht="15" customHeight="1">
      <c r="G31873" s="488"/>
    </row>
    <row r="31874" spans="7:7" ht="15" customHeight="1">
      <c r="G31874" s="488"/>
    </row>
    <row r="31875" spans="7:7" ht="15" customHeight="1">
      <c r="G31875" s="488"/>
    </row>
    <row r="31876" spans="7:7" ht="15" customHeight="1">
      <c r="G31876" s="488"/>
    </row>
    <row r="31877" spans="7:7" ht="15" customHeight="1">
      <c r="G31877" s="488"/>
    </row>
    <row r="31878" spans="7:7" ht="15" customHeight="1">
      <c r="G31878" s="488"/>
    </row>
    <row r="31879" spans="7:7" ht="15" customHeight="1">
      <c r="G31879" s="488"/>
    </row>
    <row r="31880" spans="7:7" ht="15" customHeight="1">
      <c r="G31880" s="488"/>
    </row>
    <row r="31881" spans="7:7" ht="15" customHeight="1">
      <c r="G31881" s="488"/>
    </row>
    <row r="31882" spans="7:7" ht="15" customHeight="1">
      <c r="G31882" s="488"/>
    </row>
    <row r="31883" spans="7:7" ht="15" customHeight="1">
      <c r="G31883" s="488"/>
    </row>
    <row r="31884" spans="7:7" ht="15" customHeight="1">
      <c r="G31884" s="488"/>
    </row>
    <row r="31885" spans="7:7" ht="15" customHeight="1">
      <c r="G31885" s="488"/>
    </row>
    <row r="31886" spans="7:7" ht="15" customHeight="1">
      <c r="G31886" s="488"/>
    </row>
    <row r="31887" spans="7:7" ht="15" customHeight="1">
      <c r="G31887" s="488"/>
    </row>
    <row r="31888" spans="7:7" ht="15" customHeight="1">
      <c r="G31888" s="488"/>
    </row>
    <row r="31889" spans="7:7" ht="15" customHeight="1">
      <c r="G31889" s="488"/>
    </row>
    <row r="31890" spans="7:7" ht="15" customHeight="1">
      <c r="G31890" s="488"/>
    </row>
    <row r="31891" spans="7:7" ht="15" customHeight="1">
      <c r="G31891" s="488"/>
    </row>
    <row r="31892" spans="7:7" ht="15" customHeight="1">
      <c r="G31892" s="488"/>
    </row>
    <row r="31893" spans="7:7" ht="15" customHeight="1">
      <c r="G31893" s="488"/>
    </row>
    <row r="31894" spans="7:7" ht="15" customHeight="1">
      <c r="G31894" s="488"/>
    </row>
    <row r="31895" spans="7:7" ht="15" customHeight="1">
      <c r="G31895" s="488"/>
    </row>
    <row r="31896" spans="7:7" ht="15" customHeight="1">
      <c r="G31896" s="488"/>
    </row>
    <row r="31897" spans="7:7" ht="15" customHeight="1">
      <c r="G31897" s="488"/>
    </row>
    <row r="31898" spans="7:7" ht="15" customHeight="1">
      <c r="G31898" s="488"/>
    </row>
    <row r="31899" spans="7:7" ht="15" customHeight="1">
      <c r="G31899" s="488"/>
    </row>
    <row r="31900" spans="7:7" ht="15" customHeight="1">
      <c r="G31900" s="488"/>
    </row>
    <row r="31901" spans="7:7" ht="15" customHeight="1">
      <c r="G31901" s="488"/>
    </row>
    <row r="31902" spans="7:7" ht="15" customHeight="1">
      <c r="G31902" s="488"/>
    </row>
    <row r="31903" spans="7:7" ht="15" customHeight="1">
      <c r="G31903" s="488"/>
    </row>
    <row r="31904" spans="7:7" ht="15" customHeight="1">
      <c r="G31904" s="488"/>
    </row>
    <row r="31905" spans="7:7" ht="15" customHeight="1">
      <c r="G31905" s="488"/>
    </row>
    <row r="31906" spans="7:7" ht="15" customHeight="1">
      <c r="G31906" s="488"/>
    </row>
    <row r="31907" spans="7:7" ht="15" customHeight="1">
      <c r="G31907" s="488"/>
    </row>
    <row r="31908" spans="7:7" ht="15" customHeight="1">
      <c r="G31908" s="488"/>
    </row>
    <row r="31909" spans="7:7" ht="15" customHeight="1">
      <c r="G31909" s="488"/>
    </row>
    <row r="31910" spans="7:7" ht="15" customHeight="1">
      <c r="G31910" s="488"/>
    </row>
    <row r="31911" spans="7:7" ht="15" customHeight="1">
      <c r="G31911" s="488"/>
    </row>
    <row r="31912" spans="7:7" ht="15" customHeight="1">
      <c r="G31912" s="488"/>
    </row>
    <row r="31913" spans="7:7" ht="15" customHeight="1">
      <c r="G31913" s="488"/>
    </row>
    <row r="31914" spans="7:7" ht="15" customHeight="1">
      <c r="G31914" s="488"/>
    </row>
    <row r="31915" spans="7:7" ht="15" customHeight="1">
      <c r="G31915" s="488"/>
    </row>
    <row r="31916" spans="7:7" ht="15" customHeight="1">
      <c r="G31916" s="488"/>
    </row>
    <row r="31917" spans="7:7" ht="15" customHeight="1">
      <c r="G31917" s="488"/>
    </row>
    <row r="31918" spans="7:7" ht="15" customHeight="1">
      <c r="G31918" s="488"/>
    </row>
    <row r="31919" spans="7:7" ht="15" customHeight="1">
      <c r="G31919" s="488"/>
    </row>
    <row r="31920" spans="7:7" ht="15" customHeight="1">
      <c r="G31920" s="488"/>
    </row>
    <row r="31921" spans="7:7" ht="15" customHeight="1">
      <c r="G31921" s="488"/>
    </row>
    <row r="31922" spans="7:7" ht="15" customHeight="1">
      <c r="G31922" s="488"/>
    </row>
    <row r="31923" spans="7:7" ht="15" customHeight="1">
      <c r="G31923" s="488"/>
    </row>
    <row r="31924" spans="7:7" ht="15" customHeight="1">
      <c r="G31924" s="488"/>
    </row>
    <row r="31925" spans="7:7" ht="15" customHeight="1">
      <c r="G31925" s="488"/>
    </row>
    <row r="31926" spans="7:7" ht="15" customHeight="1">
      <c r="G31926" s="488"/>
    </row>
    <row r="31927" spans="7:7" ht="15" customHeight="1">
      <c r="G31927" s="488"/>
    </row>
    <row r="31928" spans="7:7" ht="15" customHeight="1">
      <c r="G31928" s="488"/>
    </row>
    <row r="31929" spans="7:7" ht="15" customHeight="1">
      <c r="G31929" s="488"/>
    </row>
    <row r="31930" spans="7:7" ht="15" customHeight="1">
      <c r="G31930" s="488"/>
    </row>
    <row r="31931" spans="7:7" ht="15" customHeight="1">
      <c r="G31931" s="488"/>
    </row>
    <row r="31932" spans="7:7" ht="15" customHeight="1">
      <c r="G31932" s="488"/>
    </row>
    <row r="31933" spans="7:7" ht="15" customHeight="1">
      <c r="G31933" s="488"/>
    </row>
    <row r="31934" spans="7:7" ht="15" customHeight="1">
      <c r="G31934" s="488"/>
    </row>
    <row r="31935" spans="7:7" ht="15" customHeight="1">
      <c r="G31935" s="488"/>
    </row>
    <row r="31936" spans="7:7" ht="15" customHeight="1">
      <c r="G31936" s="488"/>
    </row>
    <row r="31937" spans="7:7" ht="15" customHeight="1">
      <c r="G31937" s="488"/>
    </row>
    <row r="31938" spans="7:7" ht="15" customHeight="1">
      <c r="G31938" s="488"/>
    </row>
    <row r="31939" spans="7:7" ht="15" customHeight="1">
      <c r="G31939" s="488"/>
    </row>
    <row r="31940" spans="7:7" ht="15" customHeight="1">
      <c r="G31940" s="488"/>
    </row>
    <row r="31941" spans="7:7" ht="15" customHeight="1">
      <c r="G31941" s="488"/>
    </row>
    <row r="31942" spans="7:7" ht="15" customHeight="1">
      <c r="G31942" s="488"/>
    </row>
    <row r="31943" spans="7:7" ht="15" customHeight="1">
      <c r="G31943" s="488"/>
    </row>
    <row r="31944" spans="7:7" ht="15" customHeight="1">
      <c r="G31944" s="488"/>
    </row>
    <row r="31945" spans="7:7" ht="15" customHeight="1">
      <c r="G31945" s="488"/>
    </row>
    <row r="31946" spans="7:7" ht="15" customHeight="1">
      <c r="G31946" s="488"/>
    </row>
    <row r="31947" spans="7:7" ht="15" customHeight="1">
      <c r="G31947" s="488"/>
    </row>
    <row r="31948" spans="7:7" ht="15" customHeight="1">
      <c r="G31948" s="488"/>
    </row>
    <row r="31949" spans="7:7" ht="15" customHeight="1">
      <c r="G31949" s="488"/>
    </row>
    <row r="31950" spans="7:7" ht="15" customHeight="1">
      <c r="G31950" s="488"/>
    </row>
    <row r="31951" spans="7:7" ht="15" customHeight="1">
      <c r="G31951" s="488"/>
    </row>
    <row r="31952" spans="7:7" ht="15" customHeight="1">
      <c r="G31952" s="488"/>
    </row>
    <row r="31953" spans="7:7" ht="15" customHeight="1">
      <c r="G31953" s="488"/>
    </row>
    <row r="31954" spans="7:7" ht="15" customHeight="1">
      <c r="G31954" s="488"/>
    </row>
    <row r="31955" spans="7:7" ht="15" customHeight="1">
      <c r="G31955" s="488"/>
    </row>
    <row r="31956" spans="7:7" ht="15" customHeight="1">
      <c r="G31956" s="488"/>
    </row>
    <row r="31957" spans="7:7" ht="15" customHeight="1">
      <c r="G31957" s="488"/>
    </row>
    <row r="31958" spans="7:7" ht="15" customHeight="1">
      <c r="G31958" s="488"/>
    </row>
    <row r="31959" spans="7:7" ht="15" customHeight="1">
      <c r="G31959" s="488"/>
    </row>
    <row r="31960" spans="7:7" ht="15" customHeight="1">
      <c r="G31960" s="488"/>
    </row>
    <row r="31961" spans="7:7" ht="15" customHeight="1">
      <c r="G31961" s="488"/>
    </row>
    <row r="31962" spans="7:7" ht="15" customHeight="1">
      <c r="G31962" s="488"/>
    </row>
    <row r="31963" spans="7:7" ht="15" customHeight="1">
      <c r="G31963" s="488"/>
    </row>
    <row r="31964" spans="7:7" ht="15" customHeight="1">
      <c r="G31964" s="488"/>
    </row>
    <row r="31965" spans="7:7" ht="15" customHeight="1">
      <c r="G31965" s="488"/>
    </row>
    <row r="31966" spans="7:7" ht="15" customHeight="1">
      <c r="G31966" s="488"/>
    </row>
    <row r="31967" spans="7:7" ht="15" customHeight="1">
      <c r="G31967" s="488"/>
    </row>
    <row r="31968" spans="7:7" ht="15" customHeight="1">
      <c r="G31968" s="488"/>
    </row>
    <row r="31969" spans="7:7" ht="15" customHeight="1">
      <c r="G31969" s="488"/>
    </row>
    <row r="31970" spans="7:7" ht="15" customHeight="1">
      <c r="G31970" s="488"/>
    </row>
    <row r="31971" spans="7:7" ht="15" customHeight="1">
      <c r="G31971" s="488"/>
    </row>
    <row r="31972" spans="7:7" ht="15" customHeight="1">
      <c r="G31972" s="488"/>
    </row>
    <row r="31973" spans="7:7" ht="15" customHeight="1">
      <c r="G31973" s="488"/>
    </row>
    <row r="31974" spans="7:7" ht="15" customHeight="1">
      <c r="G31974" s="488"/>
    </row>
    <row r="31975" spans="7:7" ht="15" customHeight="1">
      <c r="G31975" s="488"/>
    </row>
    <row r="31976" spans="7:7" ht="15" customHeight="1">
      <c r="G31976" s="488"/>
    </row>
    <row r="31977" spans="7:7" ht="15" customHeight="1">
      <c r="G31977" s="488"/>
    </row>
    <row r="31978" spans="7:7" ht="15" customHeight="1">
      <c r="G31978" s="488"/>
    </row>
    <row r="31979" spans="7:7" ht="15" customHeight="1">
      <c r="G31979" s="488"/>
    </row>
    <row r="31980" spans="7:7" ht="15" customHeight="1">
      <c r="G31980" s="488"/>
    </row>
    <row r="31981" spans="7:7" ht="15" customHeight="1">
      <c r="G31981" s="488"/>
    </row>
    <row r="31982" spans="7:7" ht="15" customHeight="1">
      <c r="G31982" s="488"/>
    </row>
    <row r="31983" spans="7:7" ht="15" customHeight="1">
      <c r="G31983" s="488"/>
    </row>
    <row r="31984" spans="7:7" ht="15" customHeight="1">
      <c r="G31984" s="488"/>
    </row>
    <row r="31985" spans="7:7" ht="15" customHeight="1">
      <c r="G31985" s="488"/>
    </row>
    <row r="31986" spans="7:7" ht="15" customHeight="1">
      <c r="G31986" s="488"/>
    </row>
    <row r="31987" spans="7:7" ht="15" customHeight="1">
      <c r="G31987" s="488"/>
    </row>
    <row r="31988" spans="7:7" ht="15" customHeight="1">
      <c r="G31988" s="488"/>
    </row>
    <row r="31989" spans="7:7" ht="15" customHeight="1">
      <c r="G31989" s="488"/>
    </row>
    <row r="31990" spans="7:7" ht="15" customHeight="1">
      <c r="G31990" s="488"/>
    </row>
    <row r="31991" spans="7:7" ht="15" customHeight="1">
      <c r="G31991" s="488"/>
    </row>
    <row r="31992" spans="7:7" ht="15" customHeight="1">
      <c r="G31992" s="488"/>
    </row>
    <row r="31993" spans="7:7" ht="15" customHeight="1">
      <c r="G31993" s="488"/>
    </row>
    <row r="31994" spans="7:7" ht="15" customHeight="1">
      <c r="G31994" s="488"/>
    </row>
    <row r="31995" spans="7:7" ht="15" customHeight="1">
      <c r="G31995" s="488"/>
    </row>
    <row r="31996" spans="7:7" ht="15" customHeight="1">
      <c r="G31996" s="488"/>
    </row>
    <row r="31997" spans="7:7" ht="15" customHeight="1">
      <c r="G31997" s="488"/>
    </row>
    <row r="31998" spans="7:7" ht="15" customHeight="1">
      <c r="G31998" s="488"/>
    </row>
    <row r="31999" spans="7:7" ht="15" customHeight="1">
      <c r="G31999" s="488"/>
    </row>
    <row r="32000" spans="7:7" ht="15" customHeight="1">
      <c r="G32000" s="488"/>
    </row>
    <row r="32001" spans="7:7" ht="15" customHeight="1">
      <c r="G32001" s="488"/>
    </row>
    <row r="32002" spans="7:7" ht="15" customHeight="1">
      <c r="G32002" s="488"/>
    </row>
    <row r="32003" spans="7:7" ht="15" customHeight="1">
      <c r="G32003" s="488"/>
    </row>
    <row r="32004" spans="7:7" ht="15" customHeight="1">
      <c r="G32004" s="488"/>
    </row>
    <row r="32005" spans="7:7" ht="15" customHeight="1">
      <c r="G32005" s="488"/>
    </row>
    <row r="32006" spans="7:7" ht="15" customHeight="1">
      <c r="G32006" s="488"/>
    </row>
    <row r="32007" spans="7:7" ht="15" customHeight="1">
      <c r="G32007" s="488"/>
    </row>
    <row r="32008" spans="7:7" ht="15" customHeight="1">
      <c r="G32008" s="488"/>
    </row>
    <row r="32009" spans="7:7" ht="15" customHeight="1">
      <c r="G32009" s="488"/>
    </row>
    <row r="32010" spans="7:7" ht="15" customHeight="1">
      <c r="G32010" s="488"/>
    </row>
    <row r="32011" spans="7:7" ht="15" customHeight="1">
      <c r="G32011" s="488"/>
    </row>
    <row r="32012" spans="7:7" ht="15" customHeight="1">
      <c r="G32012" s="488"/>
    </row>
    <row r="32013" spans="7:7" ht="15" customHeight="1">
      <c r="G32013" s="488"/>
    </row>
    <row r="32014" spans="7:7" ht="15" customHeight="1">
      <c r="G32014" s="488"/>
    </row>
    <row r="32015" spans="7:7" ht="15" customHeight="1">
      <c r="G32015" s="488"/>
    </row>
    <row r="32016" spans="7:7" ht="15" customHeight="1">
      <c r="G32016" s="488"/>
    </row>
    <row r="32017" spans="7:7" ht="15" customHeight="1">
      <c r="G32017" s="488"/>
    </row>
    <row r="32018" spans="7:7" ht="15" customHeight="1">
      <c r="G32018" s="488"/>
    </row>
    <row r="32019" spans="7:7" ht="15" customHeight="1">
      <c r="G32019" s="488"/>
    </row>
    <row r="32020" spans="7:7" ht="15" customHeight="1">
      <c r="G32020" s="488"/>
    </row>
    <row r="32021" spans="7:7" ht="15" customHeight="1">
      <c r="G32021" s="488"/>
    </row>
    <row r="32022" spans="7:7" ht="15" customHeight="1">
      <c r="G32022" s="488"/>
    </row>
    <row r="32023" spans="7:7" ht="15" customHeight="1">
      <c r="G32023" s="488"/>
    </row>
    <row r="32024" spans="7:7" ht="15" customHeight="1">
      <c r="G32024" s="488"/>
    </row>
    <row r="32025" spans="7:7" ht="15" customHeight="1">
      <c r="G32025" s="488"/>
    </row>
    <row r="32026" spans="7:7" ht="15" customHeight="1">
      <c r="G32026" s="488"/>
    </row>
    <row r="32027" spans="7:7" ht="15" customHeight="1">
      <c r="G32027" s="488"/>
    </row>
    <row r="32028" spans="7:7" ht="15" customHeight="1">
      <c r="G32028" s="488"/>
    </row>
    <row r="32029" spans="7:7" ht="15" customHeight="1">
      <c r="G32029" s="488"/>
    </row>
    <row r="32030" spans="7:7" ht="15" customHeight="1">
      <c r="G32030" s="488"/>
    </row>
    <row r="32031" spans="7:7" ht="15" customHeight="1">
      <c r="G32031" s="488"/>
    </row>
    <row r="32032" spans="7:7" ht="15" customHeight="1">
      <c r="G32032" s="488"/>
    </row>
    <row r="32033" spans="7:7" ht="15" customHeight="1">
      <c r="G32033" s="488"/>
    </row>
    <row r="32034" spans="7:7" ht="15" customHeight="1">
      <c r="G32034" s="488"/>
    </row>
    <row r="32035" spans="7:7" ht="15" customHeight="1">
      <c r="G32035" s="488"/>
    </row>
    <row r="32036" spans="7:7" ht="15" customHeight="1">
      <c r="G32036" s="488"/>
    </row>
    <row r="32037" spans="7:7" ht="15" customHeight="1">
      <c r="G32037" s="488"/>
    </row>
    <row r="32038" spans="7:7" ht="15" customHeight="1">
      <c r="G32038" s="488"/>
    </row>
    <row r="32039" spans="7:7" ht="15" customHeight="1">
      <c r="G32039" s="488"/>
    </row>
    <row r="32040" spans="7:7" ht="15" customHeight="1">
      <c r="G32040" s="488"/>
    </row>
    <row r="32041" spans="7:7" ht="15" customHeight="1">
      <c r="G32041" s="488"/>
    </row>
    <row r="32042" spans="7:7" ht="15" customHeight="1">
      <c r="G32042" s="488"/>
    </row>
    <row r="32043" spans="7:7" ht="15" customHeight="1">
      <c r="G32043" s="488"/>
    </row>
    <row r="32044" spans="7:7" ht="15" customHeight="1">
      <c r="G32044" s="488"/>
    </row>
    <row r="32045" spans="7:7" ht="15" customHeight="1">
      <c r="G32045" s="488"/>
    </row>
    <row r="32046" spans="7:7" ht="15" customHeight="1">
      <c r="G32046" s="488"/>
    </row>
    <row r="32047" spans="7:7" ht="15" customHeight="1">
      <c r="G32047" s="488"/>
    </row>
    <row r="32048" spans="7:7" ht="15" customHeight="1">
      <c r="G32048" s="488"/>
    </row>
    <row r="32049" spans="7:7" ht="15" customHeight="1">
      <c r="G32049" s="488"/>
    </row>
    <row r="32050" spans="7:7" ht="15" customHeight="1">
      <c r="G32050" s="488"/>
    </row>
    <row r="32051" spans="7:7" ht="15" customHeight="1">
      <c r="G32051" s="488"/>
    </row>
    <row r="32052" spans="7:7" ht="15" customHeight="1">
      <c r="G32052" s="488"/>
    </row>
    <row r="32053" spans="7:7" ht="15" customHeight="1">
      <c r="G32053" s="488"/>
    </row>
    <row r="32054" spans="7:7" ht="15" customHeight="1">
      <c r="G32054" s="488"/>
    </row>
    <row r="32055" spans="7:7" ht="15" customHeight="1">
      <c r="G32055" s="488"/>
    </row>
    <row r="32056" spans="7:7" ht="15" customHeight="1">
      <c r="G32056" s="488"/>
    </row>
    <row r="32057" spans="7:7" ht="15" customHeight="1">
      <c r="G32057" s="488"/>
    </row>
    <row r="32058" spans="7:7" ht="15" customHeight="1">
      <c r="G32058" s="488"/>
    </row>
    <row r="32059" spans="7:7" ht="15" customHeight="1">
      <c r="G32059" s="488"/>
    </row>
    <row r="32060" spans="7:7" ht="15" customHeight="1">
      <c r="G32060" s="488"/>
    </row>
    <row r="32061" spans="7:7" ht="15" customHeight="1">
      <c r="G32061" s="488"/>
    </row>
    <row r="32062" spans="7:7" ht="15" customHeight="1">
      <c r="G32062" s="488"/>
    </row>
    <row r="32063" spans="7:7" ht="15" customHeight="1">
      <c r="G32063" s="488"/>
    </row>
    <row r="32064" spans="7:7" ht="15" customHeight="1">
      <c r="G32064" s="488"/>
    </row>
    <row r="32065" spans="7:7" ht="15" customHeight="1">
      <c r="G32065" s="488"/>
    </row>
    <row r="32066" spans="7:7" ht="15" customHeight="1">
      <c r="G32066" s="488"/>
    </row>
    <row r="32067" spans="7:7" ht="15" customHeight="1">
      <c r="G32067" s="488"/>
    </row>
    <row r="32068" spans="7:7" ht="15" customHeight="1">
      <c r="G32068" s="488"/>
    </row>
    <row r="32069" spans="7:7" ht="15" customHeight="1">
      <c r="G32069" s="488"/>
    </row>
    <row r="32070" spans="7:7" ht="15" customHeight="1">
      <c r="G32070" s="488"/>
    </row>
    <row r="32071" spans="7:7" ht="15" customHeight="1">
      <c r="G32071" s="488"/>
    </row>
    <row r="32072" spans="7:7" ht="15" customHeight="1">
      <c r="G32072" s="488"/>
    </row>
    <row r="32073" spans="7:7" ht="15" customHeight="1">
      <c r="G32073" s="488"/>
    </row>
    <row r="32074" spans="7:7" ht="15" customHeight="1">
      <c r="G32074" s="488"/>
    </row>
    <row r="32075" spans="7:7" ht="15" customHeight="1">
      <c r="G32075" s="488"/>
    </row>
    <row r="32076" spans="7:7" ht="15" customHeight="1">
      <c r="G32076" s="488"/>
    </row>
    <row r="32077" spans="7:7" ht="15" customHeight="1">
      <c r="G32077" s="488"/>
    </row>
    <row r="32078" spans="7:7" ht="15" customHeight="1">
      <c r="G32078" s="488"/>
    </row>
    <row r="32079" spans="7:7" ht="15" customHeight="1">
      <c r="G32079" s="488"/>
    </row>
    <row r="32080" spans="7:7" ht="15" customHeight="1">
      <c r="G32080" s="488"/>
    </row>
    <row r="32081" spans="7:7" ht="15" customHeight="1">
      <c r="G32081" s="488"/>
    </row>
    <row r="32082" spans="7:7" ht="15" customHeight="1">
      <c r="G32082" s="488"/>
    </row>
    <row r="32083" spans="7:7" ht="15" customHeight="1">
      <c r="G32083" s="488"/>
    </row>
    <row r="32084" spans="7:7" ht="15" customHeight="1">
      <c r="G32084" s="488"/>
    </row>
    <row r="32085" spans="7:7" ht="15" customHeight="1">
      <c r="G32085" s="488"/>
    </row>
    <row r="32086" spans="7:7" ht="15" customHeight="1">
      <c r="G32086" s="488"/>
    </row>
    <row r="32087" spans="7:7" ht="15" customHeight="1">
      <c r="G32087" s="488"/>
    </row>
    <row r="32088" spans="7:7" ht="15" customHeight="1">
      <c r="G32088" s="488"/>
    </row>
    <row r="32089" spans="7:7" ht="15" customHeight="1">
      <c r="G32089" s="488"/>
    </row>
    <row r="32090" spans="7:7" ht="15" customHeight="1">
      <c r="G32090" s="488"/>
    </row>
    <row r="32091" spans="7:7" ht="15" customHeight="1">
      <c r="G32091" s="488"/>
    </row>
    <row r="32092" spans="7:7" ht="15" customHeight="1">
      <c r="G32092" s="488"/>
    </row>
    <row r="32093" spans="7:7" ht="15" customHeight="1">
      <c r="G32093" s="488"/>
    </row>
    <row r="32094" spans="7:7" ht="15" customHeight="1">
      <c r="G32094" s="488"/>
    </row>
    <row r="32095" spans="7:7" ht="15" customHeight="1">
      <c r="G32095" s="488"/>
    </row>
    <row r="32096" spans="7:7" ht="15" customHeight="1">
      <c r="G32096" s="488"/>
    </row>
    <row r="32097" spans="7:7" ht="15" customHeight="1">
      <c r="G32097" s="488"/>
    </row>
    <row r="32098" spans="7:7" ht="15" customHeight="1">
      <c r="G32098" s="488"/>
    </row>
    <row r="32099" spans="7:7" ht="15" customHeight="1">
      <c r="G32099" s="488"/>
    </row>
    <row r="32100" spans="7:7" ht="15" customHeight="1">
      <c r="G32100" s="488"/>
    </row>
    <row r="32101" spans="7:7" ht="15" customHeight="1">
      <c r="G32101" s="488"/>
    </row>
    <row r="32102" spans="7:7" ht="15" customHeight="1">
      <c r="G32102" s="488"/>
    </row>
    <row r="32103" spans="7:7" ht="15" customHeight="1">
      <c r="G32103" s="488"/>
    </row>
    <row r="32104" spans="7:7" ht="15" customHeight="1">
      <c r="G32104" s="488"/>
    </row>
    <row r="32105" spans="7:7" ht="15" customHeight="1">
      <c r="G32105" s="488"/>
    </row>
    <row r="32106" spans="7:7" ht="15" customHeight="1">
      <c r="G32106" s="488"/>
    </row>
    <row r="32107" spans="7:7" ht="15" customHeight="1">
      <c r="G32107" s="488"/>
    </row>
    <row r="32108" spans="7:7" ht="15" customHeight="1">
      <c r="G32108" s="488"/>
    </row>
    <row r="32109" spans="7:7" ht="15" customHeight="1">
      <c r="G32109" s="488"/>
    </row>
    <row r="32110" spans="7:7" ht="15" customHeight="1">
      <c r="G32110" s="488"/>
    </row>
    <row r="32111" spans="7:7" ht="15" customHeight="1">
      <c r="G32111" s="488"/>
    </row>
    <row r="32112" spans="7:7" ht="15" customHeight="1">
      <c r="G32112" s="488"/>
    </row>
    <row r="32113" spans="7:7" ht="15" customHeight="1">
      <c r="G32113" s="488"/>
    </row>
    <row r="32114" spans="7:7" ht="15" customHeight="1">
      <c r="G32114" s="488"/>
    </row>
    <row r="32115" spans="7:7" ht="15" customHeight="1">
      <c r="G32115" s="488"/>
    </row>
    <row r="32116" spans="7:7" ht="15" customHeight="1">
      <c r="G32116" s="488"/>
    </row>
    <row r="32117" spans="7:7" ht="15" customHeight="1">
      <c r="G32117" s="488"/>
    </row>
    <row r="32118" spans="7:7" ht="15" customHeight="1">
      <c r="G32118" s="488"/>
    </row>
    <row r="32119" spans="7:7" ht="15" customHeight="1">
      <c r="G32119" s="488"/>
    </row>
    <row r="32120" spans="7:7" ht="15" customHeight="1">
      <c r="G32120" s="488"/>
    </row>
    <row r="32121" spans="7:7" ht="15" customHeight="1">
      <c r="G32121" s="488"/>
    </row>
    <row r="32122" spans="7:7" ht="15" customHeight="1">
      <c r="G32122" s="488"/>
    </row>
    <row r="32123" spans="7:7" ht="15" customHeight="1">
      <c r="G32123" s="488"/>
    </row>
    <row r="32124" spans="7:7" ht="15" customHeight="1">
      <c r="G32124" s="488"/>
    </row>
    <row r="32125" spans="7:7" ht="15" customHeight="1">
      <c r="G32125" s="488"/>
    </row>
    <row r="32126" spans="7:7" ht="15" customHeight="1">
      <c r="G32126" s="488"/>
    </row>
    <row r="32127" spans="7:7" ht="15" customHeight="1">
      <c r="G32127" s="488"/>
    </row>
    <row r="32128" spans="7:7" ht="15" customHeight="1">
      <c r="G32128" s="488"/>
    </row>
    <row r="32129" spans="7:7" ht="15" customHeight="1">
      <c r="G32129" s="488"/>
    </row>
    <row r="32130" spans="7:7" ht="15" customHeight="1">
      <c r="G32130" s="488"/>
    </row>
    <row r="32131" spans="7:7" ht="15" customHeight="1">
      <c r="G32131" s="488"/>
    </row>
    <row r="32132" spans="7:7" ht="15" customHeight="1">
      <c r="G32132" s="488"/>
    </row>
    <row r="32133" spans="7:7" ht="15" customHeight="1">
      <c r="G32133" s="488"/>
    </row>
    <row r="32134" spans="7:7" ht="15" customHeight="1">
      <c r="G32134" s="488"/>
    </row>
    <row r="32135" spans="7:7" ht="15" customHeight="1">
      <c r="G32135" s="488"/>
    </row>
    <row r="32136" spans="7:7" ht="15" customHeight="1">
      <c r="G32136" s="488"/>
    </row>
    <row r="32137" spans="7:7" ht="15" customHeight="1">
      <c r="G32137" s="488"/>
    </row>
    <row r="32138" spans="7:7" ht="15" customHeight="1">
      <c r="G32138" s="488"/>
    </row>
    <row r="32139" spans="7:7" ht="15" customHeight="1">
      <c r="G32139" s="488"/>
    </row>
    <row r="32140" spans="7:7" ht="15" customHeight="1">
      <c r="G32140" s="488"/>
    </row>
    <row r="32141" spans="7:7" ht="15" customHeight="1">
      <c r="G32141" s="488"/>
    </row>
    <row r="32142" spans="7:7" ht="15" customHeight="1">
      <c r="G32142" s="488"/>
    </row>
    <row r="32143" spans="7:7" ht="15" customHeight="1">
      <c r="G32143" s="488"/>
    </row>
    <row r="32144" spans="7:7" ht="15" customHeight="1">
      <c r="G32144" s="488"/>
    </row>
    <row r="32145" spans="7:7" ht="15" customHeight="1">
      <c r="G32145" s="488"/>
    </row>
    <row r="32146" spans="7:7" ht="15" customHeight="1">
      <c r="G32146" s="488"/>
    </row>
    <row r="32147" spans="7:7" ht="15" customHeight="1">
      <c r="G32147" s="488"/>
    </row>
    <row r="32148" spans="7:7" ht="15" customHeight="1">
      <c r="G32148" s="488"/>
    </row>
    <row r="32149" spans="7:7" ht="15" customHeight="1">
      <c r="G32149" s="488"/>
    </row>
    <row r="32150" spans="7:7" ht="15" customHeight="1">
      <c r="G32150" s="488"/>
    </row>
    <row r="32151" spans="7:7" ht="15" customHeight="1">
      <c r="G32151" s="488"/>
    </row>
    <row r="32152" spans="7:7" ht="15" customHeight="1">
      <c r="G32152" s="488"/>
    </row>
    <row r="32153" spans="7:7" ht="15" customHeight="1">
      <c r="G32153" s="488"/>
    </row>
    <row r="32154" spans="7:7" ht="15" customHeight="1">
      <c r="G32154" s="488"/>
    </row>
    <row r="32155" spans="7:7" ht="15" customHeight="1">
      <c r="G32155" s="488"/>
    </row>
    <row r="32156" spans="7:7" ht="15" customHeight="1">
      <c r="G32156" s="488"/>
    </row>
    <row r="32157" spans="7:7" ht="15" customHeight="1">
      <c r="G32157" s="488"/>
    </row>
    <row r="32158" spans="7:7" ht="15" customHeight="1">
      <c r="G32158" s="488"/>
    </row>
    <row r="32159" spans="7:7" ht="15" customHeight="1">
      <c r="G32159" s="488"/>
    </row>
    <row r="32160" spans="7:7" ht="15" customHeight="1">
      <c r="G32160" s="488"/>
    </row>
    <row r="32161" spans="7:7" ht="15" customHeight="1">
      <c r="G32161" s="488"/>
    </row>
    <row r="32162" spans="7:7" ht="15" customHeight="1">
      <c r="G32162" s="488"/>
    </row>
    <row r="32163" spans="7:7" ht="15" customHeight="1">
      <c r="G32163" s="488"/>
    </row>
    <row r="32164" spans="7:7" ht="15" customHeight="1">
      <c r="G32164" s="488"/>
    </row>
    <row r="32165" spans="7:7" ht="15" customHeight="1">
      <c r="G32165" s="488"/>
    </row>
    <row r="32166" spans="7:7" ht="15" customHeight="1">
      <c r="G32166" s="488"/>
    </row>
    <row r="32167" spans="7:7" ht="15" customHeight="1">
      <c r="G32167" s="488"/>
    </row>
    <row r="32168" spans="7:7" ht="15" customHeight="1">
      <c r="G32168" s="488"/>
    </row>
    <row r="32169" spans="7:7" ht="15" customHeight="1">
      <c r="G32169" s="488"/>
    </row>
    <row r="32170" spans="7:7" ht="15" customHeight="1">
      <c r="G32170" s="488"/>
    </row>
    <row r="32171" spans="7:7" ht="15" customHeight="1">
      <c r="G32171" s="488"/>
    </row>
    <row r="32172" spans="7:7" ht="15" customHeight="1">
      <c r="G32172" s="488"/>
    </row>
    <row r="32173" spans="7:7" ht="15" customHeight="1">
      <c r="G32173" s="488"/>
    </row>
    <row r="32174" spans="7:7" ht="15" customHeight="1">
      <c r="G32174" s="488"/>
    </row>
    <row r="32175" spans="7:7" ht="15" customHeight="1">
      <c r="G32175" s="488"/>
    </row>
    <row r="32176" spans="7:7" ht="15" customHeight="1">
      <c r="G32176" s="488"/>
    </row>
    <row r="32177" spans="7:7" ht="15" customHeight="1">
      <c r="G32177" s="488"/>
    </row>
    <row r="32178" spans="7:7" ht="15" customHeight="1">
      <c r="G32178" s="488"/>
    </row>
    <row r="32179" spans="7:7" ht="15" customHeight="1">
      <c r="G32179" s="488"/>
    </row>
    <row r="32180" spans="7:7" ht="15" customHeight="1">
      <c r="G32180" s="488"/>
    </row>
    <row r="32181" spans="7:7" ht="15" customHeight="1">
      <c r="G32181" s="488"/>
    </row>
    <row r="32182" spans="7:7" ht="15" customHeight="1">
      <c r="G32182" s="488"/>
    </row>
    <row r="32183" spans="7:7" ht="15" customHeight="1">
      <c r="G32183" s="488"/>
    </row>
    <row r="32184" spans="7:7" ht="15" customHeight="1">
      <c r="G32184" s="488"/>
    </row>
    <row r="32185" spans="7:7" ht="15" customHeight="1">
      <c r="G32185" s="488"/>
    </row>
    <row r="32186" spans="7:7" ht="15" customHeight="1">
      <c r="G32186" s="488"/>
    </row>
    <row r="32187" spans="7:7" ht="15" customHeight="1">
      <c r="G32187" s="488"/>
    </row>
    <row r="32188" spans="7:7" ht="15" customHeight="1">
      <c r="G32188" s="488"/>
    </row>
    <row r="32189" spans="7:7" ht="15" customHeight="1">
      <c r="G32189" s="488"/>
    </row>
    <row r="32190" spans="7:7" ht="15" customHeight="1">
      <c r="G32190" s="488"/>
    </row>
    <row r="32191" spans="7:7" ht="15" customHeight="1">
      <c r="G32191" s="488"/>
    </row>
    <row r="32192" spans="7:7" ht="15" customHeight="1">
      <c r="G32192" s="488"/>
    </row>
    <row r="32193" spans="7:7" ht="15" customHeight="1">
      <c r="G32193" s="488"/>
    </row>
    <row r="32194" spans="7:7" ht="15" customHeight="1">
      <c r="G32194" s="488"/>
    </row>
    <row r="32195" spans="7:7" ht="15" customHeight="1">
      <c r="G32195" s="488"/>
    </row>
    <row r="32196" spans="7:7" ht="15" customHeight="1">
      <c r="G32196" s="488"/>
    </row>
    <row r="32197" spans="7:7" ht="15" customHeight="1">
      <c r="G32197" s="488"/>
    </row>
    <row r="32198" spans="7:7" ht="15" customHeight="1">
      <c r="G32198" s="488"/>
    </row>
    <row r="32199" spans="7:7" ht="15" customHeight="1">
      <c r="G32199" s="488"/>
    </row>
    <row r="32200" spans="7:7" ht="15" customHeight="1">
      <c r="G32200" s="488"/>
    </row>
    <row r="32201" spans="7:7" ht="15" customHeight="1">
      <c r="G32201" s="488"/>
    </row>
    <row r="32202" spans="7:7" ht="15" customHeight="1">
      <c r="G32202" s="488"/>
    </row>
    <row r="32203" spans="7:7" ht="15" customHeight="1">
      <c r="G32203" s="488"/>
    </row>
    <row r="32204" spans="7:7" ht="15" customHeight="1">
      <c r="G32204" s="488"/>
    </row>
    <row r="32205" spans="7:7" ht="15" customHeight="1">
      <c r="G32205" s="488"/>
    </row>
    <row r="32206" spans="7:7" ht="15" customHeight="1">
      <c r="G32206" s="488"/>
    </row>
    <row r="32207" spans="7:7" ht="15" customHeight="1">
      <c r="G32207" s="488"/>
    </row>
    <row r="32208" spans="7:7" ht="15" customHeight="1">
      <c r="G32208" s="488"/>
    </row>
    <row r="32209" spans="7:7" ht="15" customHeight="1">
      <c r="G32209" s="488"/>
    </row>
    <row r="32210" spans="7:7" ht="15" customHeight="1">
      <c r="G32210" s="488"/>
    </row>
    <row r="32211" spans="7:7" ht="15" customHeight="1">
      <c r="G32211" s="488"/>
    </row>
    <row r="32212" spans="7:7" ht="15" customHeight="1">
      <c r="G32212" s="488"/>
    </row>
    <row r="32213" spans="7:7" ht="15" customHeight="1">
      <c r="G32213" s="488"/>
    </row>
    <row r="32214" spans="7:7" ht="15" customHeight="1">
      <c r="G32214" s="488"/>
    </row>
    <row r="32215" spans="7:7" ht="15" customHeight="1">
      <c r="G32215" s="488"/>
    </row>
    <row r="32216" spans="7:7" ht="15" customHeight="1">
      <c r="G32216" s="488"/>
    </row>
    <row r="32217" spans="7:7" ht="15" customHeight="1">
      <c r="G32217" s="488"/>
    </row>
    <row r="32218" spans="7:7" ht="15" customHeight="1">
      <c r="G32218" s="488"/>
    </row>
    <row r="32219" spans="7:7" ht="15" customHeight="1">
      <c r="G32219" s="488"/>
    </row>
    <row r="32220" spans="7:7" ht="15" customHeight="1">
      <c r="G32220" s="488"/>
    </row>
    <row r="32221" spans="7:7" ht="15" customHeight="1">
      <c r="G32221" s="488"/>
    </row>
    <row r="32222" spans="7:7" ht="15" customHeight="1">
      <c r="G32222" s="488"/>
    </row>
    <row r="32223" spans="7:7" ht="15" customHeight="1">
      <c r="G32223" s="488"/>
    </row>
    <row r="32224" spans="7:7" ht="15" customHeight="1">
      <c r="G32224" s="488"/>
    </row>
    <row r="32225" spans="7:7" ht="15" customHeight="1">
      <c r="G32225" s="488"/>
    </row>
    <row r="32226" spans="7:7" ht="15" customHeight="1">
      <c r="G32226" s="488"/>
    </row>
    <row r="32227" spans="7:7" ht="15" customHeight="1">
      <c r="G32227" s="488"/>
    </row>
    <row r="32228" spans="7:7" ht="15" customHeight="1">
      <c r="G32228" s="488"/>
    </row>
    <row r="32229" spans="7:7" ht="15" customHeight="1">
      <c r="G32229" s="488"/>
    </row>
    <row r="32230" spans="7:7" ht="15" customHeight="1">
      <c r="G32230" s="488"/>
    </row>
    <row r="32231" spans="7:7" ht="15" customHeight="1">
      <c r="G32231" s="488"/>
    </row>
    <row r="32232" spans="7:7" ht="15" customHeight="1">
      <c r="G32232" s="488"/>
    </row>
    <row r="32233" spans="7:7" ht="15" customHeight="1">
      <c r="G32233" s="488"/>
    </row>
    <row r="32234" spans="7:7" ht="15" customHeight="1">
      <c r="G32234" s="488"/>
    </row>
    <row r="32235" spans="7:7" ht="15" customHeight="1">
      <c r="G32235" s="488"/>
    </row>
    <row r="32236" spans="7:7" ht="15" customHeight="1">
      <c r="G32236" s="488"/>
    </row>
    <row r="32237" spans="7:7" ht="15" customHeight="1">
      <c r="G32237" s="488"/>
    </row>
    <row r="32238" spans="7:7" ht="15" customHeight="1">
      <c r="G32238" s="488"/>
    </row>
    <row r="32239" spans="7:7" ht="15" customHeight="1">
      <c r="G32239" s="488"/>
    </row>
    <row r="32240" spans="7:7" ht="15" customHeight="1">
      <c r="G32240" s="488"/>
    </row>
    <row r="32241" spans="7:7" ht="15" customHeight="1">
      <c r="G32241" s="488"/>
    </row>
    <row r="32242" spans="7:7" ht="15" customHeight="1">
      <c r="G32242" s="488"/>
    </row>
    <row r="32243" spans="7:7" ht="15" customHeight="1">
      <c r="G32243" s="488"/>
    </row>
    <row r="32244" spans="7:7" ht="15" customHeight="1">
      <c r="G32244" s="488"/>
    </row>
    <row r="32245" spans="7:7" ht="15" customHeight="1">
      <c r="G32245" s="488"/>
    </row>
    <row r="32246" spans="7:7" ht="15" customHeight="1">
      <c r="G32246" s="488"/>
    </row>
    <row r="32247" spans="7:7" ht="15" customHeight="1">
      <c r="G32247" s="488"/>
    </row>
    <row r="32248" spans="7:7" ht="15" customHeight="1">
      <c r="G32248" s="488"/>
    </row>
    <row r="32249" spans="7:7" ht="15" customHeight="1">
      <c r="G32249" s="488"/>
    </row>
    <row r="32250" spans="7:7" ht="15" customHeight="1">
      <c r="G32250" s="488"/>
    </row>
    <row r="32251" spans="7:7" ht="15" customHeight="1">
      <c r="G32251" s="488"/>
    </row>
    <row r="32252" spans="7:7" ht="15" customHeight="1">
      <c r="G32252" s="488"/>
    </row>
    <row r="32253" spans="7:7" ht="15" customHeight="1">
      <c r="G32253" s="488"/>
    </row>
    <row r="32254" spans="7:7" ht="15" customHeight="1">
      <c r="G32254" s="488"/>
    </row>
    <row r="32255" spans="7:7" ht="15" customHeight="1">
      <c r="G32255" s="488"/>
    </row>
    <row r="32256" spans="7:7" ht="15" customHeight="1">
      <c r="G32256" s="488"/>
    </row>
    <row r="32257" spans="7:7" ht="15" customHeight="1">
      <c r="G32257" s="488"/>
    </row>
    <row r="32258" spans="7:7" ht="15" customHeight="1">
      <c r="G32258" s="488"/>
    </row>
    <row r="32259" spans="7:7" ht="15" customHeight="1">
      <c r="G32259" s="488"/>
    </row>
    <row r="32260" spans="7:7" ht="15" customHeight="1">
      <c r="G32260" s="488"/>
    </row>
    <row r="32261" spans="7:7" ht="15" customHeight="1">
      <c r="G32261" s="488"/>
    </row>
    <row r="32262" spans="7:7" ht="15" customHeight="1">
      <c r="G32262" s="488"/>
    </row>
    <row r="32263" spans="7:7" ht="15" customHeight="1">
      <c r="G32263" s="488"/>
    </row>
    <row r="32264" spans="7:7" ht="15" customHeight="1">
      <c r="G32264" s="488"/>
    </row>
    <row r="32265" spans="7:7" ht="15" customHeight="1">
      <c r="G32265" s="488"/>
    </row>
    <row r="32266" spans="7:7" ht="15" customHeight="1">
      <c r="G32266" s="488"/>
    </row>
    <row r="32267" spans="7:7" ht="15" customHeight="1">
      <c r="G32267" s="488"/>
    </row>
    <row r="32268" spans="7:7" ht="15" customHeight="1">
      <c r="G32268" s="488"/>
    </row>
    <row r="32269" spans="7:7" ht="15" customHeight="1">
      <c r="G32269" s="488"/>
    </row>
    <row r="32270" spans="7:7" ht="15" customHeight="1">
      <c r="G32270" s="488"/>
    </row>
    <row r="32271" spans="7:7" ht="15" customHeight="1">
      <c r="G32271" s="488"/>
    </row>
    <row r="32272" spans="7:7" ht="15" customHeight="1">
      <c r="G32272" s="488"/>
    </row>
    <row r="32273" spans="7:7" ht="15" customHeight="1">
      <c r="G32273" s="488"/>
    </row>
    <row r="32274" spans="7:7" ht="15" customHeight="1">
      <c r="G32274" s="488"/>
    </row>
    <row r="32275" spans="7:7" ht="15" customHeight="1">
      <c r="G32275" s="488"/>
    </row>
    <row r="32276" spans="7:7" ht="15" customHeight="1">
      <c r="G32276" s="488"/>
    </row>
    <row r="32277" spans="7:7" ht="15" customHeight="1">
      <c r="G32277" s="488"/>
    </row>
    <row r="32278" spans="7:7" ht="15" customHeight="1">
      <c r="G32278" s="488"/>
    </row>
    <row r="32279" spans="7:7" ht="15" customHeight="1">
      <c r="G32279" s="488"/>
    </row>
    <row r="32280" spans="7:7" ht="15" customHeight="1">
      <c r="G32280" s="488"/>
    </row>
    <row r="32281" spans="7:7" ht="15" customHeight="1">
      <c r="G32281" s="488"/>
    </row>
    <row r="32282" spans="7:7" ht="15" customHeight="1">
      <c r="G32282" s="488"/>
    </row>
    <row r="32283" spans="7:7" ht="15" customHeight="1">
      <c r="G32283" s="488"/>
    </row>
    <row r="32284" spans="7:7" ht="15" customHeight="1">
      <c r="G32284" s="488"/>
    </row>
    <row r="32285" spans="7:7" ht="15" customHeight="1">
      <c r="G32285" s="488"/>
    </row>
    <row r="32286" spans="7:7" ht="15" customHeight="1">
      <c r="G32286" s="488"/>
    </row>
    <row r="32287" spans="7:7" ht="15" customHeight="1">
      <c r="G32287" s="488"/>
    </row>
    <row r="32288" spans="7:7" ht="15" customHeight="1">
      <c r="G32288" s="488"/>
    </row>
    <row r="32289" spans="7:7" ht="15" customHeight="1">
      <c r="G32289" s="488"/>
    </row>
    <row r="32290" spans="7:7" ht="15" customHeight="1">
      <c r="G32290" s="488"/>
    </row>
    <row r="32291" spans="7:7" ht="15" customHeight="1">
      <c r="G32291" s="488"/>
    </row>
    <row r="32292" spans="7:7" ht="15" customHeight="1">
      <c r="G32292" s="488"/>
    </row>
    <row r="32293" spans="7:7" ht="15" customHeight="1">
      <c r="G32293" s="488"/>
    </row>
    <row r="32294" spans="7:7" ht="15" customHeight="1">
      <c r="G32294" s="488"/>
    </row>
    <row r="32295" spans="7:7" ht="15" customHeight="1">
      <c r="G32295" s="488"/>
    </row>
    <row r="32296" spans="7:7" ht="15" customHeight="1">
      <c r="G32296" s="488"/>
    </row>
    <row r="32297" spans="7:7" ht="15" customHeight="1">
      <c r="G32297" s="488"/>
    </row>
    <row r="32298" spans="7:7" ht="15" customHeight="1">
      <c r="G32298" s="488"/>
    </row>
    <row r="32299" spans="7:7" ht="15" customHeight="1">
      <c r="G32299" s="488"/>
    </row>
    <row r="32300" spans="7:7" ht="15" customHeight="1">
      <c r="G32300" s="488"/>
    </row>
    <row r="32301" spans="7:7" ht="15" customHeight="1">
      <c r="G32301" s="488"/>
    </row>
    <row r="32302" spans="7:7" ht="15" customHeight="1">
      <c r="G32302" s="488"/>
    </row>
    <row r="32303" spans="7:7" ht="15" customHeight="1">
      <c r="G32303" s="488"/>
    </row>
    <row r="32304" spans="7:7" ht="15" customHeight="1">
      <c r="G32304" s="488"/>
    </row>
    <row r="32305" spans="7:7" ht="15" customHeight="1">
      <c r="G32305" s="488"/>
    </row>
    <row r="32306" spans="7:7" ht="15" customHeight="1">
      <c r="G32306" s="488"/>
    </row>
    <row r="32307" spans="7:7" ht="15" customHeight="1">
      <c r="G32307" s="488"/>
    </row>
    <row r="32308" spans="7:7" ht="15" customHeight="1">
      <c r="G32308" s="488"/>
    </row>
    <row r="32309" spans="7:7" ht="15" customHeight="1">
      <c r="G32309" s="488"/>
    </row>
    <row r="32310" spans="7:7" ht="15" customHeight="1">
      <c r="G32310" s="488"/>
    </row>
    <row r="32311" spans="7:7" ht="15" customHeight="1">
      <c r="G32311" s="488"/>
    </row>
    <row r="32312" spans="7:7" ht="15" customHeight="1">
      <c r="G32312" s="488"/>
    </row>
    <row r="32313" spans="7:7" ht="15" customHeight="1">
      <c r="G32313" s="488"/>
    </row>
    <row r="32314" spans="7:7" ht="15" customHeight="1">
      <c r="G32314" s="488"/>
    </row>
    <row r="32315" spans="7:7" ht="15" customHeight="1">
      <c r="G32315" s="488"/>
    </row>
    <row r="32316" spans="7:7" ht="15" customHeight="1">
      <c r="G32316" s="488"/>
    </row>
    <row r="32317" spans="7:7" ht="15" customHeight="1">
      <c r="G32317" s="488"/>
    </row>
    <row r="32318" spans="7:7" ht="15" customHeight="1">
      <c r="G32318" s="488"/>
    </row>
    <row r="32319" spans="7:7" ht="15" customHeight="1">
      <c r="G32319" s="488"/>
    </row>
    <row r="32320" spans="7:7" ht="15" customHeight="1">
      <c r="G32320" s="488"/>
    </row>
    <row r="32321" spans="7:7" ht="15" customHeight="1">
      <c r="G32321" s="488"/>
    </row>
    <row r="32322" spans="7:7" ht="15" customHeight="1">
      <c r="G32322" s="488"/>
    </row>
    <row r="32323" spans="7:7" ht="15" customHeight="1">
      <c r="G32323" s="488"/>
    </row>
    <row r="32324" spans="7:7" ht="15" customHeight="1">
      <c r="G32324" s="488"/>
    </row>
    <row r="32325" spans="7:7" ht="15" customHeight="1">
      <c r="G32325" s="488"/>
    </row>
    <row r="32326" spans="7:7" ht="15" customHeight="1">
      <c r="G32326" s="488"/>
    </row>
    <row r="32327" spans="7:7" ht="15" customHeight="1">
      <c r="G32327" s="488"/>
    </row>
    <row r="32328" spans="7:7" ht="15" customHeight="1">
      <c r="G32328" s="488"/>
    </row>
    <row r="32329" spans="7:7" ht="15" customHeight="1">
      <c r="G32329" s="488"/>
    </row>
    <row r="32330" spans="7:7" ht="15" customHeight="1">
      <c r="G32330" s="488"/>
    </row>
    <row r="32331" spans="7:7" ht="15" customHeight="1">
      <c r="G32331" s="488"/>
    </row>
    <row r="32332" spans="7:7" ht="15" customHeight="1">
      <c r="G32332" s="488"/>
    </row>
    <row r="32333" spans="7:7" ht="15" customHeight="1">
      <c r="G32333" s="488"/>
    </row>
    <row r="32334" spans="7:7" ht="15" customHeight="1">
      <c r="G32334" s="488"/>
    </row>
    <row r="32335" spans="7:7" ht="15" customHeight="1">
      <c r="G32335" s="488"/>
    </row>
    <row r="32336" spans="7:7" ht="15" customHeight="1">
      <c r="G32336" s="488"/>
    </row>
    <row r="32337" spans="7:7" ht="15" customHeight="1">
      <c r="G32337" s="488"/>
    </row>
    <row r="32338" spans="7:7" ht="15" customHeight="1">
      <c r="G32338" s="488"/>
    </row>
    <row r="32339" spans="7:7" ht="15" customHeight="1">
      <c r="G32339" s="488"/>
    </row>
    <row r="32340" spans="7:7" ht="15" customHeight="1">
      <c r="G32340" s="488"/>
    </row>
    <row r="32341" spans="7:7" ht="15" customHeight="1">
      <c r="G32341" s="488"/>
    </row>
    <row r="32342" spans="7:7" ht="15" customHeight="1">
      <c r="G32342" s="488"/>
    </row>
    <row r="32343" spans="7:7" ht="15" customHeight="1">
      <c r="G32343" s="488"/>
    </row>
    <row r="32344" spans="7:7" ht="15" customHeight="1">
      <c r="G32344" s="488"/>
    </row>
    <row r="32345" spans="7:7" ht="15" customHeight="1">
      <c r="G32345" s="488"/>
    </row>
    <row r="32346" spans="7:7" ht="15" customHeight="1">
      <c r="G32346" s="488"/>
    </row>
    <row r="32347" spans="7:7" ht="15" customHeight="1">
      <c r="G32347" s="488"/>
    </row>
    <row r="32348" spans="7:7" ht="15" customHeight="1">
      <c r="G32348" s="488"/>
    </row>
    <row r="32349" spans="7:7" ht="15" customHeight="1">
      <c r="G32349" s="488"/>
    </row>
    <row r="32350" spans="7:7" ht="15" customHeight="1">
      <c r="G32350" s="488"/>
    </row>
    <row r="32351" spans="7:7" ht="15" customHeight="1">
      <c r="G32351" s="488"/>
    </row>
    <row r="32352" spans="7:7" ht="15" customHeight="1">
      <c r="G32352" s="488"/>
    </row>
    <row r="32353" spans="7:7" ht="15" customHeight="1">
      <c r="G32353" s="488"/>
    </row>
    <row r="32354" spans="7:7" ht="15" customHeight="1">
      <c r="G32354" s="488"/>
    </row>
    <row r="32355" spans="7:7" ht="15" customHeight="1">
      <c r="G32355" s="488"/>
    </row>
    <row r="32356" spans="7:7" ht="15" customHeight="1">
      <c r="G32356" s="488"/>
    </row>
    <row r="32357" spans="7:7" ht="15" customHeight="1">
      <c r="G32357" s="488"/>
    </row>
    <row r="32358" spans="7:7" ht="15" customHeight="1">
      <c r="G32358" s="488"/>
    </row>
    <row r="32359" spans="7:7" ht="15" customHeight="1">
      <c r="G32359" s="488"/>
    </row>
    <row r="32360" spans="7:7" ht="15" customHeight="1">
      <c r="G32360" s="488"/>
    </row>
    <row r="32361" spans="7:7" ht="15" customHeight="1">
      <c r="G32361" s="488"/>
    </row>
    <row r="32362" spans="7:7" ht="15" customHeight="1">
      <c r="G32362" s="488"/>
    </row>
    <row r="32363" spans="7:7" ht="15" customHeight="1">
      <c r="G32363" s="488"/>
    </row>
    <row r="32364" spans="7:7" ht="15" customHeight="1">
      <c r="G32364" s="488"/>
    </row>
    <row r="32365" spans="7:7" ht="15" customHeight="1">
      <c r="G32365" s="488"/>
    </row>
    <row r="32366" spans="7:7" ht="15" customHeight="1">
      <c r="G32366" s="488"/>
    </row>
    <row r="32367" spans="7:7" ht="15" customHeight="1">
      <c r="G32367" s="488"/>
    </row>
    <row r="32368" spans="7:7" ht="15" customHeight="1">
      <c r="G32368" s="488"/>
    </row>
    <row r="32369" spans="7:7" ht="15" customHeight="1">
      <c r="G32369" s="488"/>
    </row>
    <row r="32370" spans="7:7" ht="15" customHeight="1">
      <c r="G32370" s="488"/>
    </row>
    <row r="32371" spans="7:7" ht="15" customHeight="1">
      <c r="G32371" s="488"/>
    </row>
    <row r="32372" spans="7:7" ht="15" customHeight="1">
      <c r="G32372" s="488"/>
    </row>
    <row r="32373" spans="7:7" ht="15" customHeight="1">
      <c r="G32373" s="488"/>
    </row>
    <row r="32374" spans="7:7" ht="15" customHeight="1">
      <c r="G32374" s="488"/>
    </row>
    <row r="32375" spans="7:7" ht="15" customHeight="1">
      <c r="G32375" s="488"/>
    </row>
    <row r="32376" spans="7:7" ht="15" customHeight="1">
      <c r="G32376" s="488"/>
    </row>
    <row r="32377" spans="7:7" ht="15" customHeight="1">
      <c r="G32377" s="488"/>
    </row>
    <row r="32378" spans="7:7" ht="15" customHeight="1">
      <c r="G32378" s="488"/>
    </row>
    <row r="32379" spans="7:7" ht="15" customHeight="1">
      <c r="G32379" s="488"/>
    </row>
    <row r="32380" spans="7:7" ht="15" customHeight="1">
      <c r="G32380" s="488"/>
    </row>
    <row r="32381" spans="7:7" ht="15" customHeight="1">
      <c r="G32381" s="488"/>
    </row>
    <row r="32382" spans="7:7" ht="15" customHeight="1">
      <c r="G32382" s="488"/>
    </row>
    <row r="32383" spans="7:7" ht="15" customHeight="1">
      <c r="G32383" s="488"/>
    </row>
    <row r="32384" spans="7:7" ht="15" customHeight="1">
      <c r="G32384" s="488"/>
    </row>
    <row r="32385" spans="7:7" ht="15" customHeight="1">
      <c r="G32385" s="488"/>
    </row>
    <row r="32386" spans="7:7" ht="15" customHeight="1">
      <c r="G32386" s="488"/>
    </row>
    <row r="32387" spans="7:7" ht="15" customHeight="1">
      <c r="G32387" s="488"/>
    </row>
    <row r="32388" spans="7:7" ht="15" customHeight="1">
      <c r="G32388" s="488"/>
    </row>
    <row r="32389" spans="7:7" ht="15" customHeight="1">
      <c r="G32389" s="488"/>
    </row>
    <row r="32390" spans="7:7" ht="15" customHeight="1">
      <c r="G32390" s="488"/>
    </row>
    <row r="32391" spans="7:7" ht="15" customHeight="1">
      <c r="G32391" s="488"/>
    </row>
    <row r="32392" spans="7:7" ht="15" customHeight="1">
      <c r="G32392" s="488"/>
    </row>
    <row r="32393" spans="7:7" ht="15" customHeight="1">
      <c r="G32393" s="488"/>
    </row>
    <row r="32394" spans="7:7" ht="15" customHeight="1">
      <c r="G32394" s="488"/>
    </row>
    <row r="32395" spans="7:7" ht="15" customHeight="1">
      <c r="G32395" s="488"/>
    </row>
    <row r="32396" spans="7:7" ht="15" customHeight="1">
      <c r="G32396" s="488"/>
    </row>
    <row r="32397" spans="7:7" ht="15" customHeight="1">
      <c r="G32397" s="488"/>
    </row>
    <row r="32398" spans="7:7" ht="15" customHeight="1">
      <c r="G32398" s="488"/>
    </row>
    <row r="32399" spans="7:7" ht="15" customHeight="1">
      <c r="G32399" s="488"/>
    </row>
    <row r="32400" spans="7:7" ht="15" customHeight="1">
      <c r="G32400" s="488"/>
    </row>
    <row r="32401" spans="7:7" ht="15" customHeight="1">
      <c r="G32401" s="488"/>
    </row>
    <row r="32402" spans="7:7" ht="15" customHeight="1">
      <c r="G32402" s="488"/>
    </row>
    <row r="32403" spans="7:7" ht="15" customHeight="1">
      <c r="G32403" s="488"/>
    </row>
    <row r="32404" spans="7:7" ht="15" customHeight="1">
      <c r="G32404" s="488"/>
    </row>
    <row r="32405" spans="7:7" ht="15" customHeight="1">
      <c r="G32405" s="488"/>
    </row>
    <row r="32406" spans="7:7" ht="15" customHeight="1">
      <c r="G32406" s="488"/>
    </row>
    <row r="32407" spans="7:7" ht="15" customHeight="1">
      <c r="G32407" s="488"/>
    </row>
    <row r="32408" spans="7:7" ht="15" customHeight="1">
      <c r="G32408" s="488"/>
    </row>
    <row r="32409" spans="7:7" ht="15" customHeight="1">
      <c r="G32409" s="488"/>
    </row>
    <row r="32410" spans="7:7" ht="15" customHeight="1">
      <c r="G32410" s="488"/>
    </row>
    <row r="32411" spans="7:7" ht="15" customHeight="1">
      <c r="G32411" s="488"/>
    </row>
    <row r="32412" spans="7:7" ht="15" customHeight="1">
      <c r="G32412" s="488"/>
    </row>
    <row r="32413" spans="7:7" ht="15" customHeight="1">
      <c r="G32413" s="488"/>
    </row>
    <row r="32414" spans="7:7" ht="15" customHeight="1">
      <c r="G32414" s="488"/>
    </row>
    <row r="32415" spans="7:7" ht="15" customHeight="1">
      <c r="G32415" s="488"/>
    </row>
    <row r="32416" spans="7:7" ht="15" customHeight="1">
      <c r="G32416" s="488"/>
    </row>
    <row r="32417" spans="7:7" ht="15" customHeight="1">
      <c r="G32417" s="488"/>
    </row>
    <row r="32418" spans="7:7" ht="15" customHeight="1">
      <c r="G32418" s="488"/>
    </row>
    <row r="32419" spans="7:7" ht="15" customHeight="1">
      <c r="G32419" s="488"/>
    </row>
    <row r="32420" spans="7:7" ht="15" customHeight="1">
      <c r="G32420" s="488"/>
    </row>
    <row r="32421" spans="7:7" ht="15" customHeight="1">
      <c r="G32421" s="488"/>
    </row>
    <row r="32422" spans="7:7" ht="15" customHeight="1">
      <c r="G32422" s="488"/>
    </row>
    <row r="32423" spans="7:7" ht="15" customHeight="1">
      <c r="G32423" s="488"/>
    </row>
    <row r="32424" spans="7:7" ht="15" customHeight="1">
      <c r="G32424" s="488"/>
    </row>
    <row r="32425" spans="7:7" ht="15" customHeight="1">
      <c r="G32425" s="488"/>
    </row>
    <row r="32426" spans="7:7" ht="15" customHeight="1">
      <c r="G32426" s="488"/>
    </row>
    <row r="32427" spans="7:7" ht="15" customHeight="1">
      <c r="G32427" s="488"/>
    </row>
    <row r="32428" spans="7:7" ht="15" customHeight="1">
      <c r="G32428" s="488"/>
    </row>
    <row r="32429" spans="7:7" ht="15" customHeight="1">
      <c r="G32429" s="488"/>
    </row>
    <row r="32430" spans="7:7" ht="15" customHeight="1">
      <c r="G32430" s="488"/>
    </row>
    <row r="32431" spans="7:7" ht="15" customHeight="1">
      <c r="G32431" s="488"/>
    </row>
    <row r="32432" spans="7:7" ht="15" customHeight="1">
      <c r="G32432" s="488"/>
    </row>
    <row r="32433" spans="7:7" ht="15" customHeight="1">
      <c r="G32433" s="488"/>
    </row>
    <row r="32434" spans="7:7" ht="15" customHeight="1">
      <c r="G32434" s="488"/>
    </row>
    <row r="32435" spans="7:7" ht="15" customHeight="1">
      <c r="G32435" s="488"/>
    </row>
    <row r="32436" spans="7:7" ht="15" customHeight="1">
      <c r="G32436" s="488"/>
    </row>
    <row r="32437" spans="7:7" ht="15" customHeight="1">
      <c r="G32437" s="488"/>
    </row>
    <row r="32438" spans="7:7" ht="15" customHeight="1">
      <c r="G32438" s="488"/>
    </row>
    <row r="32439" spans="7:7" ht="15" customHeight="1">
      <c r="G32439" s="488"/>
    </row>
    <row r="32440" spans="7:7" ht="15" customHeight="1">
      <c r="G32440" s="488"/>
    </row>
    <row r="32441" spans="7:7" ht="15" customHeight="1">
      <c r="G32441" s="488"/>
    </row>
    <row r="32442" spans="7:7" ht="15" customHeight="1">
      <c r="G32442" s="488"/>
    </row>
    <row r="32443" spans="7:7" ht="15" customHeight="1">
      <c r="G32443" s="488"/>
    </row>
    <row r="32444" spans="7:7" ht="15" customHeight="1">
      <c r="G32444" s="488"/>
    </row>
    <row r="32445" spans="7:7" ht="15" customHeight="1">
      <c r="G32445" s="488"/>
    </row>
    <row r="32446" spans="7:7" ht="15" customHeight="1">
      <c r="G32446" s="488"/>
    </row>
    <row r="32447" spans="7:7" ht="15" customHeight="1">
      <c r="G32447" s="488"/>
    </row>
    <row r="32448" spans="7:7" ht="15" customHeight="1">
      <c r="G32448" s="488"/>
    </row>
    <row r="32449" spans="7:7" ht="15" customHeight="1">
      <c r="G32449" s="488"/>
    </row>
    <row r="32450" spans="7:7" ht="15" customHeight="1">
      <c r="G32450" s="488"/>
    </row>
    <row r="32451" spans="7:7" ht="15" customHeight="1">
      <c r="G32451" s="488"/>
    </row>
    <row r="32452" spans="7:7" ht="15" customHeight="1">
      <c r="G32452" s="488"/>
    </row>
    <row r="32453" spans="7:7" ht="15" customHeight="1">
      <c r="G32453" s="488"/>
    </row>
    <row r="32454" spans="7:7" ht="15" customHeight="1">
      <c r="G32454" s="488"/>
    </row>
    <row r="32455" spans="7:7" ht="15" customHeight="1">
      <c r="G32455" s="488"/>
    </row>
    <row r="32456" spans="7:7" ht="15" customHeight="1">
      <c r="G32456" s="488"/>
    </row>
    <row r="32457" spans="7:7" ht="15" customHeight="1">
      <c r="G32457" s="488"/>
    </row>
    <row r="32458" spans="7:7" ht="15" customHeight="1">
      <c r="G32458" s="488"/>
    </row>
    <row r="32459" spans="7:7" ht="15" customHeight="1">
      <c r="G32459" s="488"/>
    </row>
    <row r="32460" spans="7:7" ht="15" customHeight="1">
      <c r="G32460" s="488"/>
    </row>
    <row r="32461" spans="7:7" ht="15" customHeight="1">
      <c r="G32461" s="488"/>
    </row>
    <row r="32462" spans="7:7" ht="15" customHeight="1">
      <c r="G32462" s="488"/>
    </row>
    <row r="32463" spans="7:7" ht="15" customHeight="1">
      <c r="G32463" s="488"/>
    </row>
    <row r="32464" spans="7:7" ht="15" customHeight="1">
      <c r="G32464" s="488"/>
    </row>
    <row r="32465" spans="7:7" ht="15" customHeight="1">
      <c r="G32465" s="488"/>
    </row>
    <row r="32466" spans="7:7" ht="15" customHeight="1">
      <c r="G32466" s="488"/>
    </row>
    <row r="32467" spans="7:7" ht="15" customHeight="1">
      <c r="G32467" s="488"/>
    </row>
    <row r="32468" spans="7:7" ht="15" customHeight="1">
      <c r="G32468" s="488"/>
    </row>
    <row r="32469" spans="7:7" ht="15" customHeight="1">
      <c r="G32469" s="488"/>
    </row>
    <row r="32470" spans="7:7" ht="15" customHeight="1">
      <c r="G32470" s="488"/>
    </row>
    <row r="32471" spans="7:7" ht="15" customHeight="1">
      <c r="G32471" s="488"/>
    </row>
    <row r="32472" spans="7:7" ht="15" customHeight="1">
      <c r="G32472" s="488"/>
    </row>
    <row r="32473" spans="7:7" ht="15" customHeight="1">
      <c r="G32473" s="488"/>
    </row>
    <row r="32474" spans="7:7" ht="15" customHeight="1">
      <c r="G32474" s="488"/>
    </row>
    <row r="32475" spans="7:7" ht="15" customHeight="1">
      <c r="G32475" s="488"/>
    </row>
    <row r="32476" spans="7:7" ht="15" customHeight="1">
      <c r="G32476" s="488"/>
    </row>
    <row r="32477" spans="7:7" ht="15" customHeight="1">
      <c r="G32477" s="488"/>
    </row>
    <row r="32478" spans="7:7" ht="15" customHeight="1">
      <c r="G32478" s="488"/>
    </row>
    <row r="32479" spans="7:7" ht="15" customHeight="1">
      <c r="G32479" s="488"/>
    </row>
    <row r="32480" spans="7:7" ht="15" customHeight="1">
      <c r="G32480" s="488"/>
    </row>
    <row r="32481" spans="7:7" ht="15" customHeight="1">
      <c r="G32481" s="488"/>
    </row>
    <row r="32482" spans="7:7" ht="15" customHeight="1">
      <c r="G32482" s="488"/>
    </row>
    <row r="32483" spans="7:7" ht="15" customHeight="1">
      <c r="G32483" s="488"/>
    </row>
    <row r="32484" spans="7:7" ht="15" customHeight="1">
      <c r="G32484" s="488"/>
    </row>
    <row r="32485" spans="7:7" ht="15" customHeight="1">
      <c r="G32485" s="488"/>
    </row>
    <row r="32486" spans="7:7" ht="15" customHeight="1">
      <c r="G32486" s="488"/>
    </row>
    <row r="32487" spans="7:7" ht="15" customHeight="1">
      <c r="G32487" s="488"/>
    </row>
    <row r="32488" spans="7:7" ht="15" customHeight="1">
      <c r="G32488" s="488"/>
    </row>
    <row r="32489" spans="7:7" ht="15" customHeight="1">
      <c r="G32489" s="488"/>
    </row>
    <row r="32490" spans="7:7" ht="15" customHeight="1">
      <c r="G32490" s="488"/>
    </row>
    <row r="32491" spans="7:7" ht="15" customHeight="1">
      <c r="G32491" s="488"/>
    </row>
    <row r="32492" spans="7:7" ht="15" customHeight="1">
      <c r="G32492" s="488"/>
    </row>
    <row r="32493" spans="7:7" ht="15" customHeight="1">
      <c r="G32493" s="488"/>
    </row>
    <row r="32494" spans="7:7" ht="15" customHeight="1">
      <c r="G32494" s="488"/>
    </row>
    <row r="32495" spans="7:7" ht="15" customHeight="1">
      <c r="G32495" s="488"/>
    </row>
    <row r="32496" spans="7:7" ht="15" customHeight="1">
      <c r="G32496" s="488"/>
    </row>
    <row r="32497" spans="7:7" ht="15" customHeight="1">
      <c r="G32497" s="488"/>
    </row>
    <row r="32498" spans="7:7" ht="15" customHeight="1">
      <c r="G32498" s="488"/>
    </row>
    <row r="32499" spans="7:7" ht="15" customHeight="1">
      <c r="G32499" s="488"/>
    </row>
    <row r="32500" spans="7:7" ht="15" customHeight="1">
      <c r="G32500" s="488"/>
    </row>
    <row r="32501" spans="7:7" ht="15" customHeight="1">
      <c r="G32501" s="488"/>
    </row>
    <row r="32502" spans="7:7" ht="15" customHeight="1">
      <c r="G32502" s="488"/>
    </row>
    <row r="32503" spans="7:7" ht="15" customHeight="1">
      <c r="G32503" s="488"/>
    </row>
    <row r="32504" spans="7:7" ht="15" customHeight="1">
      <c r="G32504" s="488"/>
    </row>
    <row r="32505" spans="7:7" ht="15" customHeight="1">
      <c r="G32505" s="488"/>
    </row>
    <row r="32506" spans="7:7" ht="15" customHeight="1">
      <c r="G32506" s="488"/>
    </row>
    <row r="32507" spans="7:7" ht="15" customHeight="1">
      <c r="G32507" s="488"/>
    </row>
    <row r="32508" spans="7:7" ht="15" customHeight="1">
      <c r="G32508" s="488"/>
    </row>
    <row r="32509" spans="7:7" ht="15" customHeight="1">
      <c r="G32509" s="488"/>
    </row>
    <row r="32510" spans="7:7" ht="15" customHeight="1">
      <c r="G32510" s="488"/>
    </row>
    <row r="32511" spans="7:7" ht="15" customHeight="1">
      <c r="G32511" s="488"/>
    </row>
    <row r="32512" spans="7:7" ht="15" customHeight="1">
      <c r="G32512" s="488"/>
    </row>
    <row r="32513" spans="7:7" ht="15" customHeight="1">
      <c r="G32513" s="488"/>
    </row>
    <row r="32514" spans="7:7" ht="15" customHeight="1">
      <c r="G32514" s="488"/>
    </row>
    <row r="32515" spans="7:7" ht="15" customHeight="1">
      <c r="G32515" s="488"/>
    </row>
    <row r="32516" spans="7:7" ht="15" customHeight="1">
      <c r="G32516" s="488"/>
    </row>
    <row r="32517" spans="7:7" ht="15" customHeight="1">
      <c r="G32517" s="488"/>
    </row>
    <row r="32518" spans="7:7" ht="15" customHeight="1">
      <c r="G32518" s="488"/>
    </row>
    <row r="32519" spans="7:7" ht="15" customHeight="1">
      <c r="G32519" s="488"/>
    </row>
    <row r="32520" spans="7:7" ht="15" customHeight="1">
      <c r="G32520" s="488"/>
    </row>
    <row r="32521" spans="7:7" ht="15" customHeight="1">
      <c r="G32521" s="488"/>
    </row>
    <row r="32522" spans="7:7" ht="15" customHeight="1">
      <c r="G32522" s="488"/>
    </row>
    <row r="32523" spans="7:7" ht="15" customHeight="1">
      <c r="G32523" s="488"/>
    </row>
    <row r="32524" spans="7:7" ht="15" customHeight="1">
      <c r="G32524" s="488"/>
    </row>
    <row r="32525" spans="7:7" ht="15" customHeight="1">
      <c r="G32525" s="488"/>
    </row>
    <row r="32526" spans="7:7" ht="15" customHeight="1">
      <c r="G32526" s="488"/>
    </row>
    <row r="32527" spans="7:7" ht="15" customHeight="1">
      <c r="G32527" s="488"/>
    </row>
    <row r="32528" spans="7:7" ht="15" customHeight="1">
      <c r="G32528" s="488"/>
    </row>
    <row r="32529" spans="7:7" ht="15" customHeight="1">
      <c r="G32529" s="488"/>
    </row>
    <row r="32530" spans="7:7" ht="15" customHeight="1">
      <c r="G32530" s="488"/>
    </row>
    <row r="32531" spans="7:7" ht="15" customHeight="1">
      <c r="G32531" s="488"/>
    </row>
    <row r="32532" spans="7:7" ht="15" customHeight="1">
      <c r="G32532" s="488"/>
    </row>
    <row r="32533" spans="7:7" ht="15" customHeight="1">
      <c r="G32533" s="488"/>
    </row>
    <row r="32534" spans="7:7" ht="15" customHeight="1">
      <c r="G32534" s="488"/>
    </row>
    <row r="32535" spans="7:7" ht="15" customHeight="1">
      <c r="G32535" s="488"/>
    </row>
    <row r="32536" spans="7:7" ht="15" customHeight="1">
      <c r="G32536" s="488"/>
    </row>
    <row r="32537" spans="7:7" ht="15" customHeight="1">
      <c r="G32537" s="488"/>
    </row>
    <row r="32538" spans="7:7" ht="15" customHeight="1">
      <c r="G32538" s="488"/>
    </row>
    <row r="32539" spans="7:7" ht="15" customHeight="1">
      <c r="G32539" s="488"/>
    </row>
    <row r="32540" spans="7:7" ht="15" customHeight="1">
      <c r="G32540" s="488"/>
    </row>
    <row r="32541" spans="7:7" ht="15" customHeight="1">
      <c r="G32541" s="488"/>
    </row>
    <row r="32542" spans="7:7" ht="15" customHeight="1">
      <c r="G32542" s="488"/>
    </row>
    <row r="32543" spans="7:7" ht="15" customHeight="1">
      <c r="G32543" s="488"/>
    </row>
    <row r="32544" spans="7:7" ht="15" customHeight="1">
      <c r="G32544" s="488"/>
    </row>
    <row r="32545" spans="7:7" ht="15" customHeight="1">
      <c r="G32545" s="488"/>
    </row>
    <row r="32546" spans="7:7" ht="15" customHeight="1">
      <c r="G32546" s="488"/>
    </row>
    <row r="32547" spans="7:7" ht="15" customHeight="1">
      <c r="G32547" s="488"/>
    </row>
    <row r="32548" spans="7:7" ht="15" customHeight="1">
      <c r="G32548" s="488"/>
    </row>
    <row r="32549" spans="7:7" ht="15" customHeight="1">
      <c r="G32549" s="488"/>
    </row>
    <row r="32550" spans="7:7" ht="15" customHeight="1">
      <c r="G32550" s="488"/>
    </row>
    <row r="32551" spans="7:7" ht="15" customHeight="1">
      <c r="G32551" s="488"/>
    </row>
    <row r="32552" spans="7:7" ht="15" customHeight="1">
      <c r="G32552" s="488"/>
    </row>
    <row r="32553" spans="7:7" ht="15" customHeight="1">
      <c r="G32553" s="488"/>
    </row>
    <row r="32554" spans="7:7" ht="15" customHeight="1">
      <c r="G32554" s="488"/>
    </row>
    <row r="32555" spans="7:7" ht="15" customHeight="1">
      <c r="G32555" s="488"/>
    </row>
    <row r="32556" spans="7:7" ht="15" customHeight="1">
      <c r="G32556" s="488"/>
    </row>
    <row r="32557" spans="7:7" ht="15" customHeight="1">
      <c r="G32557" s="488"/>
    </row>
    <row r="32558" spans="7:7" ht="15" customHeight="1">
      <c r="G32558" s="488"/>
    </row>
    <row r="32559" spans="7:7" ht="15" customHeight="1">
      <c r="G32559" s="488"/>
    </row>
    <row r="32560" spans="7:7" ht="15" customHeight="1">
      <c r="G32560" s="488"/>
    </row>
    <row r="32561" spans="7:7" ht="15" customHeight="1">
      <c r="G32561" s="488"/>
    </row>
    <row r="32562" spans="7:7" ht="15" customHeight="1">
      <c r="G32562" s="488"/>
    </row>
    <row r="32563" spans="7:7" ht="15" customHeight="1">
      <c r="G32563" s="488"/>
    </row>
    <row r="32564" spans="7:7" ht="15" customHeight="1">
      <c r="G32564" s="488"/>
    </row>
    <row r="32565" spans="7:7" ht="15" customHeight="1">
      <c r="G32565" s="488"/>
    </row>
    <row r="32566" spans="7:7" ht="15" customHeight="1">
      <c r="G32566" s="488"/>
    </row>
    <row r="32567" spans="7:7" ht="15" customHeight="1">
      <c r="G32567" s="488"/>
    </row>
    <row r="32568" spans="7:7" ht="15" customHeight="1">
      <c r="G32568" s="488"/>
    </row>
    <row r="32569" spans="7:7" ht="15" customHeight="1">
      <c r="G32569" s="488"/>
    </row>
    <row r="32570" spans="7:7" ht="15" customHeight="1">
      <c r="G32570" s="488"/>
    </row>
    <row r="32571" spans="7:7" ht="15" customHeight="1">
      <c r="G32571" s="488"/>
    </row>
    <row r="32572" spans="7:7" ht="15" customHeight="1">
      <c r="G32572" s="488"/>
    </row>
    <row r="32573" spans="7:7" ht="15" customHeight="1">
      <c r="G32573" s="488"/>
    </row>
    <row r="32574" spans="7:7" ht="15" customHeight="1">
      <c r="G32574" s="488"/>
    </row>
    <row r="32575" spans="7:7" ht="15" customHeight="1">
      <c r="G32575" s="488"/>
    </row>
    <row r="32576" spans="7:7" ht="15" customHeight="1">
      <c r="G32576" s="488"/>
    </row>
    <row r="32577" spans="7:7" ht="15" customHeight="1">
      <c r="G32577" s="488"/>
    </row>
    <row r="32578" spans="7:7" ht="15" customHeight="1">
      <c r="G32578" s="488"/>
    </row>
    <row r="32579" spans="7:7" ht="15" customHeight="1">
      <c r="G32579" s="488"/>
    </row>
    <row r="32580" spans="7:7" ht="15" customHeight="1">
      <c r="G32580" s="488"/>
    </row>
    <row r="32581" spans="7:7" ht="15" customHeight="1">
      <c r="G32581" s="488"/>
    </row>
    <row r="32582" spans="7:7" ht="15" customHeight="1">
      <c r="G32582" s="488"/>
    </row>
    <row r="32583" spans="7:7" ht="15" customHeight="1">
      <c r="G32583" s="488"/>
    </row>
    <row r="32584" spans="7:7" ht="15" customHeight="1">
      <c r="G32584" s="488"/>
    </row>
    <row r="32585" spans="7:7" ht="15" customHeight="1">
      <c r="G32585" s="488"/>
    </row>
    <row r="32586" spans="7:7" ht="15" customHeight="1">
      <c r="G32586" s="488"/>
    </row>
    <row r="32587" spans="7:7" ht="15" customHeight="1">
      <c r="G32587" s="488"/>
    </row>
    <row r="32588" spans="7:7" ht="15" customHeight="1">
      <c r="G32588" s="488"/>
    </row>
    <row r="32589" spans="7:7" ht="15" customHeight="1">
      <c r="G32589" s="488"/>
    </row>
    <row r="32590" spans="7:7" ht="15" customHeight="1">
      <c r="G32590" s="488"/>
    </row>
    <row r="32591" spans="7:7" ht="15" customHeight="1">
      <c r="G32591" s="488"/>
    </row>
    <row r="32592" spans="7:7" ht="15" customHeight="1">
      <c r="G32592" s="488"/>
    </row>
    <row r="32593" spans="7:7" ht="15" customHeight="1">
      <c r="G32593" s="488"/>
    </row>
    <row r="32594" spans="7:7" ht="15" customHeight="1">
      <c r="G32594" s="488"/>
    </row>
    <row r="32595" spans="7:7" ht="15" customHeight="1">
      <c r="G32595" s="488"/>
    </row>
    <row r="32596" spans="7:7" ht="15" customHeight="1">
      <c r="G32596" s="488"/>
    </row>
    <row r="32597" spans="7:7" ht="15" customHeight="1">
      <c r="G32597" s="488"/>
    </row>
    <row r="32598" spans="7:7" ht="15" customHeight="1">
      <c r="G32598" s="488"/>
    </row>
    <row r="32599" spans="7:7" ht="15" customHeight="1">
      <c r="G32599" s="488"/>
    </row>
    <row r="32600" spans="7:7" ht="15" customHeight="1">
      <c r="G32600" s="488"/>
    </row>
    <row r="32601" spans="7:7" ht="15" customHeight="1">
      <c r="G32601" s="488"/>
    </row>
    <row r="32602" spans="7:7" ht="15" customHeight="1">
      <c r="G32602" s="488"/>
    </row>
    <row r="32603" spans="7:7" ht="15" customHeight="1">
      <c r="G32603" s="488"/>
    </row>
    <row r="32604" spans="7:7" ht="15" customHeight="1">
      <c r="G32604" s="488"/>
    </row>
    <row r="32605" spans="7:7" ht="15" customHeight="1">
      <c r="G32605" s="488"/>
    </row>
    <row r="32606" spans="7:7" ht="15" customHeight="1">
      <c r="G32606" s="488"/>
    </row>
    <row r="32607" spans="7:7" ht="15" customHeight="1">
      <c r="G32607" s="488"/>
    </row>
    <row r="32608" spans="7:7" ht="15" customHeight="1">
      <c r="G32608" s="488"/>
    </row>
    <row r="32609" spans="7:7" ht="15" customHeight="1">
      <c r="G32609" s="488"/>
    </row>
    <row r="32610" spans="7:7" ht="15" customHeight="1">
      <c r="G32610" s="488"/>
    </row>
    <row r="32611" spans="7:7" ht="15" customHeight="1">
      <c r="G32611" s="488"/>
    </row>
    <row r="32612" spans="7:7" ht="15" customHeight="1">
      <c r="G32612" s="488"/>
    </row>
    <row r="32613" spans="7:7" ht="15" customHeight="1">
      <c r="G32613" s="488"/>
    </row>
    <row r="32614" spans="7:7" ht="15" customHeight="1">
      <c r="G32614" s="488"/>
    </row>
    <row r="32615" spans="7:7" ht="15" customHeight="1">
      <c r="G32615" s="488"/>
    </row>
    <row r="32616" spans="7:7" ht="15" customHeight="1">
      <c r="G32616" s="488"/>
    </row>
    <row r="32617" spans="7:7" ht="15" customHeight="1">
      <c r="G32617" s="488"/>
    </row>
    <row r="32618" spans="7:7" ht="15" customHeight="1">
      <c r="G32618" s="488"/>
    </row>
    <row r="32619" spans="7:7" ht="15" customHeight="1">
      <c r="G32619" s="488"/>
    </row>
    <row r="32620" spans="7:7" ht="15" customHeight="1">
      <c r="G32620" s="488"/>
    </row>
    <row r="32621" spans="7:7" ht="15" customHeight="1">
      <c r="G32621" s="488"/>
    </row>
    <row r="32622" spans="7:7" ht="15" customHeight="1">
      <c r="G32622" s="488"/>
    </row>
    <row r="32623" spans="7:7" ht="15" customHeight="1">
      <c r="G32623" s="488"/>
    </row>
    <row r="32624" spans="7:7" ht="15" customHeight="1">
      <c r="G32624" s="488"/>
    </row>
    <row r="32625" spans="7:7" ht="15" customHeight="1">
      <c r="G32625" s="488"/>
    </row>
    <row r="32626" spans="7:7" ht="15" customHeight="1">
      <c r="G32626" s="488"/>
    </row>
    <row r="32627" spans="7:7" ht="15" customHeight="1">
      <c r="G32627" s="488"/>
    </row>
    <row r="32628" spans="7:7" ht="15" customHeight="1">
      <c r="G32628" s="488"/>
    </row>
    <row r="32629" spans="7:7" ht="15" customHeight="1">
      <c r="G32629" s="488"/>
    </row>
    <row r="32630" spans="7:7" ht="15" customHeight="1">
      <c r="G32630" s="488"/>
    </row>
    <row r="32631" spans="7:7" ht="15" customHeight="1">
      <c r="G32631" s="488"/>
    </row>
    <row r="32632" spans="7:7" ht="15" customHeight="1">
      <c r="G32632" s="488"/>
    </row>
    <row r="32633" spans="7:7" ht="15" customHeight="1">
      <c r="G32633" s="488"/>
    </row>
    <row r="32634" spans="7:7" ht="15" customHeight="1">
      <c r="G32634" s="488"/>
    </row>
    <row r="32635" spans="7:7" ht="15" customHeight="1">
      <c r="G32635" s="488"/>
    </row>
    <row r="32636" spans="7:7" ht="15" customHeight="1">
      <c r="G32636" s="488"/>
    </row>
    <row r="32637" spans="7:7" ht="15" customHeight="1">
      <c r="G32637" s="488"/>
    </row>
    <row r="32638" spans="7:7" ht="15" customHeight="1">
      <c r="G32638" s="488"/>
    </row>
    <row r="32639" spans="7:7" ht="15" customHeight="1">
      <c r="G32639" s="488"/>
    </row>
    <row r="32640" spans="7:7" ht="15" customHeight="1">
      <c r="G32640" s="488"/>
    </row>
    <row r="32641" spans="7:7" ht="15" customHeight="1">
      <c r="G32641" s="488"/>
    </row>
    <row r="32642" spans="7:7" ht="15" customHeight="1">
      <c r="G32642" s="488"/>
    </row>
    <row r="32643" spans="7:7" ht="15" customHeight="1">
      <c r="G32643" s="488"/>
    </row>
    <row r="32644" spans="7:7" ht="15" customHeight="1">
      <c r="G32644" s="488"/>
    </row>
    <row r="32645" spans="7:7" ht="15" customHeight="1">
      <c r="G32645" s="488"/>
    </row>
    <row r="32646" spans="7:7" ht="15" customHeight="1">
      <c r="G32646" s="488"/>
    </row>
    <row r="32647" spans="7:7" ht="15" customHeight="1">
      <c r="G32647" s="488"/>
    </row>
    <row r="32648" spans="7:7" ht="15" customHeight="1">
      <c r="G32648" s="488"/>
    </row>
    <row r="32649" spans="7:7" ht="15" customHeight="1">
      <c r="G32649" s="488"/>
    </row>
    <row r="32650" spans="7:7" ht="15" customHeight="1">
      <c r="G32650" s="488"/>
    </row>
    <row r="32651" spans="7:7" ht="15" customHeight="1">
      <c r="G32651" s="488"/>
    </row>
    <row r="32652" spans="7:7" ht="15" customHeight="1">
      <c r="G32652" s="488"/>
    </row>
    <row r="32653" spans="7:7" ht="15" customHeight="1">
      <c r="G32653" s="488"/>
    </row>
    <row r="32654" spans="7:7" ht="15" customHeight="1">
      <c r="G32654" s="488"/>
    </row>
    <row r="32655" spans="7:7" ht="15" customHeight="1">
      <c r="G32655" s="488"/>
    </row>
    <row r="32656" spans="7:7" ht="15" customHeight="1">
      <c r="G32656" s="488"/>
    </row>
    <row r="32657" spans="7:7" ht="15" customHeight="1">
      <c r="G32657" s="488"/>
    </row>
    <row r="32658" spans="7:7" ht="15" customHeight="1">
      <c r="G32658" s="488"/>
    </row>
    <row r="32659" spans="7:7" ht="15" customHeight="1">
      <c r="G32659" s="488"/>
    </row>
    <row r="32660" spans="7:7" ht="15" customHeight="1">
      <c r="G32660" s="488"/>
    </row>
    <row r="32661" spans="7:7" ht="15" customHeight="1">
      <c r="G32661" s="488"/>
    </row>
    <row r="32662" spans="7:7" ht="15" customHeight="1">
      <c r="G32662" s="488"/>
    </row>
    <row r="32663" spans="7:7" ht="15" customHeight="1">
      <c r="G32663" s="488"/>
    </row>
    <row r="32664" spans="7:7" ht="15" customHeight="1">
      <c r="G32664" s="488"/>
    </row>
    <row r="32665" spans="7:7" ht="15" customHeight="1">
      <c r="G32665" s="488"/>
    </row>
    <row r="32666" spans="7:7" ht="15" customHeight="1">
      <c r="G32666" s="488"/>
    </row>
    <row r="32667" spans="7:7" ht="15" customHeight="1">
      <c r="G32667" s="488"/>
    </row>
    <row r="32668" spans="7:7" ht="15" customHeight="1">
      <c r="G32668" s="488"/>
    </row>
    <row r="32669" spans="7:7" ht="15" customHeight="1">
      <c r="G32669" s="488"/>
    </row>
    <row r="32670" spans="7:7" ht="15" customHeight="1">
      <c r="G32670" s="488"/>
    </row>
    <row r="32671" spans="7:7" ht="15" customHeight="1">
      <c r="G32671" s="488"/>
    </row>
    <row r="32672" spans="7:7" ht="15" customHeight="1">
      <c r="G32672" s="488"/>
    </row>
    <row r="32673" spans="7:7" ht="15" customHeight="1">
      <c r="G32673" s="488"/>
    </row>
    <row r="32674" spans="7:7" ht="15" customHeight="1">
      <c r="G32674" s="488"/>
    </row>
    <row r="32675" spans="7:7" ht="15" customHeight="1">
      <c r="G32675" s="488"/>
    </row>
    <row r="32676" spans="7:7" ht="15" customHeight="1">
      <c r="G32676" s="488"/>
    </row>
    <row r="32677" spans="7:7" ht="15" customHeight="1">
      <c r="G32677" s="488"/>
    </row>
    <row r="32678" spans="7:7" ht="15" customHeight="1">
      <c r="G32678" s="488"/>
    </row>
    <row r="32679" spans="7:7" ht="15" customHeight="1">
      <c r="G32679" s="488"/>
    </row>
    <row r="32680" spans="7:7" ht="15" customHeight="1">
      <c r="G32680" s="488"/>
    </row>
    <row r="32681" spans="7:7" ht="15" customHeight="1">
      <c r="G32681" s="488"/>
    </row>
    <row r="32682" spans="7:7" ht="15" customHeight="1">
      <c r="G32682" s="488"/>
    </row>
    <row r="32683" spans="7:7" ht="15" customHeight="1">
      <c r="G32683" s="488"/>
    </row>
    <row r="32684" spans="7:7" ht="15" customHeight="1">
      <c r="G32684" s="488"/>
    </row>
    <row r="32685" spans="7:7" ht="15" customHeight="1">
      <c r="G32685" s="488"/>
    </row>
    <row r="32686" spans="7:7" ht="15" customHeight="1">
      <c r="G32686" s="488"/>
    </row>
    <row r="32687" spans="7:7" ht="15" customHeight="1">
      <c r="G32687" s="488"/>
    </row>
    <row r="32688" spans="7:7" ht="15" customHeight="1">
      <c r="G32688" s="488"/>
    </row>
    <row r="32689" spans="7:7" ht="15" customHeight="1">
      <c r="G32689" s="488"/>
    </row>
    <row r="32690" spans="7:7" ht="15" customHeight="1">
      <c r="G32690" s="488"/>
    </row>
    <row r="32691" spans="7:7" ht="15" customHeight="1">
      <c r="G32691" s="488"/>
    </row>
    <row r="32692" spans="7:7" ht="15" customHeight="1">
      <c r="G32692" s="488"/>
    </row>
    <row r="32693" spans="7:7" ht="15" customHeight="1">
      <c r="G32693" s="488"/>
    </row>
    <row r="32694" spans="7:7" ht="15" customHeight="1">
      <c r="G32694" s="488"/>
    </row>
    <row r="32695" spans="7:7" ht="15" customHeight="1">
      <c r="G32695" s="488"/>
    </row>
    <row r="32696" spans="7:7" ht="15" customHeight="1">
      <c r="G32696" s="488"/>
    </row>
    <row r="32697" spans="7:7" ht="15" customHeight="1">
      <c r="G32697" s="488"/>
    </row>
    <row r="32698" spans="7:7" ht="15" customHeight="1">
      <c r="G32698" s="488"/>
    </row>
    <row r="32699" spans="7:7" ht="15" customHeight="1">
      <c r="G32699" s="488"/>
    </row>
    <row r="32700" spans="7:7" ht="15" customHeight="1">
      <c r="G32700" s="488"/>
    </row>
    <row r="32701" spans="7:7" ht="15" customHeight="1">
      <c r="G32701" s="488"/>
    </row>
    <row r="32702" spans="7:7" ht="15" customHeight="1">
      <c r="G32702" s="488"/>
    </row>
    <row r="32703" spans="7:7" ht="15" customHeight="1">
      <c r="G32703" s="488"/>
    </row>
    <row r="32704" spans="7:7" ht="15" customHeight="1">
      <c r="G32704" s="488"/>
    </row>
    <row r="32705" spans="7:7" ht="15" customHeight="1">
      <c r="G32705" s="488"/>
    </row>
    <row r="32706" spans="7:7" ht="15" customHeight="1">
      <c r="G32706" s="488"/>
    </row>
    <row r="32707" spans="7:7" ht="15" customHeight="1">
      <c r="G32707" s="488"/>
    </row>
    <row r="32708" spans="7:7" ht="15" customHeight="1">
      <c r="G32708" s="488"/>
    </row>
    <row r="32709" spans="7:7" ht="15" customHeight="1">
      <c r="G32709" s="488"/>
    </row>
    <row r="32710" spans="7:7" ht="15" customHeight="1">
      <c r="G32710" s="488"/>
    </row>
    <row r="32711" spans="7:7" ht="15" customHeight="1">
      <c r="G32711" s="488"/>
    </row>
    <row r="32712" spans="7:7" ht="15" customHeight="1">
      <c r="G32712" s="488"/>
    </row>
    <row r="32713" spans="7:7" ht="15" customHeight="1">
      <c r="G32713" s="488"/>
    </row>
    <row r="32714" spans="7:7" ht="15" customHeight="1">
      <c r="G32714" s="488"/>
    </row>
    <row r="32715" spans="7:7" ht="15" customHeight="1">
      <c r="G32715" s="488"/>
    </row>
    <row r="32716" spans="7:7" ht="15" customHeight="1">
      <c r="G32716" s="488"/>
    </row>
    <row r="32717" spans="7:7" ht="15" customHeight="1">
      <c r="G32717" s="488"/>
    </row>
    <row r="32718" spans="7:7" ht="15" customHeight="1">
      <c r="G32718" s="488"/>
    </row>
    <row r="32719" spans="7:7" ht="15" customHeight="1">
      <c r="G32719" s="488"/>
    </row>
    <row r="32720" spans="7:7" ht="15" customHeight="1">
      <c r="G32720" s="488"/>
    </row>
    <row r="32721" spans="7:7" ht="15" customHeight="1">
      <c r="G32721" s="488"/>
    </row>
    <row r="32722" spans="7:7" ht="15" customHeight="1">
      <c r="G32722" s="488"/>
    </row>
    <row r="32723" spans="7:7" ht="15" customHeight="1">
      <c r="G32723" s="488"/>
    </row>
    <row r="32724" spans="7:7" ht="15" customHeight="1">
      <c r="G32724" s="488"/>
    </row>
    <row r="32725" spans="7:7" ht="15" customHeight="1">
      <c r="G32725" s="488"/>
    </row>
    <row r="32726" spans="7:7" ht="15" customHeight="1">
      <c r="G32726" s="488"/>
    </row>
    <row r="32727" spans="7:7" ht="15" customHeight="1">
      <c r="G32727" s="488"/>
    </row>
    <row r="32728" spans="7:7" ht="15" customHeight="1">
      <c r="G32728" s="488"/>
    </row>
    <row r="32729" spans="7:7" ht="15" customHeight="1">
      <c r="G32729" s="488"/>
    </row>
    <row r="32730" spans="7:7" ht="15" customHeight="1">
      <c r="G32730" s="488"/>
    </row>
    <row r="32731" spans="7:7" ht="15" customHeight="1">
      <c r="G32731" s="488"/>
    </row>
    <row r="32732" spans="7:7" ht="15" customHeight="1">
      <c r="G32732" s="488"/>
    </row>
    <row r="32733" spans="7:7" ht="15" customHeight="1">
      <c r="G32733" s="488"/>
    </row>
    <row r="32734" spans="7:7" ht="15" customHeight="1">
      <c r="G32734" s="488"/>
    </row>
    <row r="32735" spans="7:7" ht="15" customHeight="1">
      <c r="G32735" s="488"/>
    </row>
    <row r="32736" spans="7:7" ht="15" customHeight="1">
      <c r="G32736" s="488"/>
    </row>
    <row r="32737" spans="7:7" ht="15" customHeight="1">
      <c r="G32737" s="488"/>
    </row>
    <row r="32738" spans="7:7" ht="15" customHeight="1">
      <c r="G32738" s="488"/>
    </row>
    <row r="32739" spans="7:7" ht="15" customHeight="1">
      <c r="G32739" s="488"/>
    </row>
    <row r="32740" spans="7:7" ht="15" customHeight="1">
      <c r="G32740" s="488"/>
    </row>
    <row r="32741" spans="7:7" ht="15" customHeight="1">
      <c r="G32741" s="488"/>
    </row>
    <row r="32742" spans="7:7" ht="15" customHeight="1">
      <c r="G32742" s="488"/>
    </row>
    <row r="32743" spans="7:7" ht="15" customHeight="1">
      <c r="G32743" s="488"/>
    </row>
    <row r="32744" spans="7:7" ht="15" customHeight="1">
      <c r="G32744" s="488"/>
    </row>
    <row r="32745" spans="7:7" ht="15" customHeight="1">
      <c r="G32745" s="488"/>
    </row>
    <row r="32746" spans="7:7" ht="15" customHeight="1">
      <c r="G32746" s="488"/>
    </row>
    <row r="32747" spans="7:7" ht="15" customHeight="1">
      <c r="G32747" s="488"/>
    </row>
    <row r="32748" spans="7:7" ht="15" customHeight="1">
      <c r="G32748" s="488"/>
    </row>
    <row r="32749" spans="7:7" ht="15" customHeight="1">
      <c r="G32749" s="488"/>
    </row>
    <row r="32750" spans="7:7" ht="15" customHeight="1">
      <c r="G32750" s="488"/>
    </row>
    <row r="32751" spans="7:7" ht="15" customHeight="1">
      <c r="G32751" s="488"/>
    </row>
    <row r="32752" spans="7:7" ht="15" customHeight="1">
      <c r="G32752" s="488"/>
    </row>
    <row r="32753" spans="7:7" ht="15" customHeight="1">
      <c r="G32753" s="488"/>
    </row>
    <row r="32754" spans="7:7" ht="15" customHeight="1">
      <c r="G32754" s="488"/>
    </row>
    <row r="32755" spans="7:7" ht="15" customHeight="1">
      <c r="G32755" s="488"/>
    </row>
    <row r="32756" spans="7:7" ht="15" customHeight="1">
      <c r="G32756" s="488"/>
    </row>
    <row r="32757" spans="7:7" ht="15" customHeight="1">
      <c r="G32757" s="488"/>
    </row>
    <row r="32758" spans="7:7" ht="15" customHeight="1">
      <c r="G32758" s="488"/>
    </row>
    <row r="32759" spans="7:7" ht="15" customHeight="1">
      <c r="G32759" s="488"/>
    </row>
    <row r="32760" spans="7:7" ht="15" customHeight="1">
      <c r="G32760" s="488"/>
    </row>
    <row r="32761" spans="7:7" ht="15" customHeight="1">
      <c r="G32761" s="488"/>
    </row>
    <row r="32762" spans="7:7" ht="15" customHeight="1">
      <c r="G32762" s="488"/>
    </row>
    <row r="32763" spans="7:7" ht="15" customHeight="1">
      <c r="G32763" s="488"/>
    </row>
    <row r="32764" spans="7:7" ht="15" customHeight="1">
      <c r="G32764" s="488"/>
    </row>
    <row r="32765" spans="7:7" ht="15" customHeight="1">
      <c r="G32765" s="488"/>
    </row>
    <row r="32766" spans="7:7" ht="15" customHeight="1">
      <c r="G32766" s="488"/>
    </row>
    <row r="32767" spans="7:7" ht="15" customHeight="1">
      <c r="G32767" s="488"/>
    </row>
    <row r="32768" spans="7:7" ht="15" customHeight="1">
      <c r="G32768" s="488"/>
    </row>
    <row r="32769" spans="7:7" ht="15" customHeight="1">
      <c r="G32769" s="488"/>
    </row>
    <row r="32770" spans="7:7" ht="15" customHeight="1">
      <c r="G32770" s="488"/>
    </row>
    <row r="32771" spans="7:7" ht="15" customHeight="1">
      <c r="G32771" s="488"/>
    </row>
    <row r="32772" spans="7:7" ht="15" customHeight="1">
      <c r="G32772" s="488"/>
    </row>
    <row r="32773" spans="7:7" ht="15" customHeight="1">
      <c r="G32773" s="488"/>
    </row>
    <row r="32774" spans="7:7" ht="15" customHeight="1">
      <c r="G32774" s="488"/>
    </row>
    <row r="32775" spans="7:7" ht="15" customHeight="1">
      <c r="G32775" s="488"/>
    </row>
    <row r="32776" spans="7:7" ht="15" customHeight="1">
      <c r="G32776" s="488"/>
    </row>
    <row r="32777" spans="7:7" ht="15" customHeight="1">
      <c r="G32777" s="488"/>
    </row>
    <row r="32778" spans="7:7" ht="15" customHeight="1">
      <c r="G32778" s="488"/>
    </row>
    <row r="32779" spans="7:7" ht="15" customHeight="1">
      <c r="G32779" s="488"/>
    </row>
    <row r="32780" spans="7:7" ht="15" customHeight="1">
      <c r="G32780" s="488"/>
    </row>
    <row r="32781" spans="7:7" ht="15" customHeight="1">
      <c r="G32781" s="488"/>
    </row>
    <row r="32782" spans="7:7" ht="15" customHeight="1">
      <c r="G32782" s="488"/>
    </row>
    <row r="32783" spans="7:7" ht="15" customHeight="1">
      <c r="G32783" s="488"/>
    </row>
    <row r="32784" spans="7:7" ht="15" customHeight="1">
      <c r="G32784" s="488"/>
    </row>
    <row r="32785" spans="7:7" ht="15" customHeight="1">
      <c r="G32785" s="488"/>
    </row>
    <row r="32786" spans="7:7" ht="15" customHeight="1">
      <c r="G32786" s="488"/>
    </row>
    <row r="32787" spans="7:7" ht="15" customHeight="1">
      <c r="G32787" s="488"/>
    </row>
    <row r="32788" spans="7:7" ht="15" customHeight="1">
      <c r="G32788" s="488"/>
    </row>
    <row r="32789" spans="7:7" ht="15" customHeight="1">
      <c r="G32789" s="488"/>
    </row>
    <row r="32790" spans="7:7" ht="15" customHeight="1">
      <c r="G32790" s="488"/>
    </row>
    <row r="32791" spans="7:7" ht="15" customHeight="1">
      <c r="G32791" s="488"/>
    </row>
    <row r="32792" spans="7:7" ht="15" customHeight="1">
      <c r="G32792" s="488"/>
    </row>
    <row r="32793" spans="7:7" ht="15" customHeight="1">
      <c r="G32793" s="488"/>
    </row>
    <row r="32794" spans="7:7" ht="15" customHeight="1">
      <c r="G32794" s="488"/>
    </row>
    <row r="32795" spans="7:7" ht="15" customHeight="1">
      <c r="G32795" s="488"/>
    </row>
    <row r="32796" spans="7:7" ht="15" customHeight="1">
      <c r="G32796" s="488"/>
    </row>
    <row r="32797" spans="7:7" ht="15" customHeight="1">
      <c r="G32797" s="488"/>
    </row>
    <row r="32798" spans="7:7" ht="15" customHeight="1">
      <c r="G32798" s="488"/>
    </row>
    <row r="32799" spans="7:7" ht="15" customHeight="1">
      <c r="G32799" s="488"/>
    </row>
    <row r="32800" spans="7:7" ht="15" customHeight="1">
      <c r="G32800" s="488"/>
    </row>
    <row r="32801" spans="7:7" ht="15" customHeight="1">
      <c r="G32801" s="488"/>
    </row>
    <row r="32802" spans="7:7" ht="15" customHeight="1">
      <c r="G32802" s="488"/>
    </row>
    <row r="32803" spans="7:7" ht="15" customHeight="1">
      <c r="G32803" s="488"/>
    </row>
    <row r="32804" spans="7:7" ht="15" customHeight="1">
      <c r="G32804" s="488"/>
    </row>
    <row r="32805" spans="7:7" ht="15" customHeight="1">
      <c r="G32805" s="488"/>
    </row>
    <row r="32806" spans="7:7" ht="15" customHeight="1">
      <c r="G32806" s="488"/>
    </row>
    <row r="32807" spans="7:7" ht="15" customHeight="1">
      <c r="G32807" s="488"/>
    </row>
    <row r="32808" spans="7:7" ht="15" customHeight="1">
      <c r="G32808" s="488"/>
    </row>
    <row r="32809" spans="7:7" ht="15" customHeight="1">
      <c r="G32809" s="488"/>
    </row>
    <row r="32810" spans="7:7" ht="15" customHeight="1">
      <c r="G32810" s="488"/>
    </row>
    <row r="32811" spans="7:7" ht="15" customHeight="1">
      <c r="G32811" s="488"/>
    </row>
    <row r="32812" spans="7:7" ht="15" customHeight="1">
      <c r="G32812" s="488"/>
    </row>
    <row r="32813" spans="7:7" ht="15" customHeight="1">
      <c r="G32813" s="488"/>
    </row>
    <row r="32814" spans="7:7" ht="15" customHeight="1">
      <c r="G32814" s="488"/>
    </row>
    <row r="32815" spans="7:7" ht="15" customHeight="1">
      <c r="G32815" s="488"/>
    </row>
    <row r="32816" spans="7:7" ht="15" customHeight="1">
      <c r="G32816" s="488"/>
    </row>
    <row r="32817" spans="7:7" ht="15" customHeight="1">
      <c r="G32817" s="488"/>
    </row>
    <row r="32818" spans="7:7" ht="15" customHeight="1">
      <c r="G32818" s="488"/>
    </row>
    <row r="32819" spans="7:7" ht="15" customHeight="1">
      <c r="G32819" s="488"/>
    </row>
    <row r="32820" spans="7:7" ht="15" customHeight="1">
      <c r="G32820" s="488"/>
    </row>
    <row r="32821" spans="7:7" ht="15" customHeight="1">
      <c r="G32821" s="488"/>
    </row>
    <row r="32822" spans="7:7" ht="15" customHeight="1">
      <c r="G32822" s="488"/>
    </row>
    <row r="32823" spans="7:7" ht="15" customHeight="1">
      <c r="G32823" s="488"/>
    </row>
    <row r="32824" spans="7:7" ht="15" customHeight="1">
      <c r="G32824" s="488"/>
    </row>
    <row r="32825" spans="7:7" ht="15" customHeight="1">
      <c r="G32825" s="488"/>
    </row>
    <row r="32826" spans="7:7" ht="15" customHeight="1">
      <c r="G32826" s="488"/>
    </row>
    <row r="32827" spans="7:7" ht="15" customHeight="1">
      <c r="G32827" s="488"/>
    </row>
    <row r="32828" spans="7:7" ht="15" customHeight="1">
      <c r="G32828" s="488"/>
    </row>
    <row r="32829" spans="7:7" ht="15" customHeight="1">
      <c r="G32829" s="488"/>
    </row>
    <row r="32830" spans="7:7" ht="15" customHeight="1">
      <c r="G32830" s="488"/>
    </row>
    <row r="32831" spans="7:7" ht="15" customHeight="1">
      <c r="G32831" s="488"/>
    </row>
    <row r="32832" spans="7:7" ht="15" customHeight="1">
      <c r="G32832" s="488"/>
    </row>
    <row r="32833" spans="7:7" ht="15" customHeight="1">
      <c r="G32833" s="488"/>
    </row>
    <row r="32834" spans="7:7" ht="15" customHeight="1">
      <c r="G32834" s="488"/>
    </row>
    <row r="32835" spans="7:7" ht="15" customHeight="1">
      <c r="G32835" s="488"/>
    </row>
    <row r="32836" spans="7:7" ht="15" customHeight="1">
      <c r="G32836" s="488"/>
    </row>
    <row r="32837" spans="7:7" ht="15" customHeight="1">
      <c r="G32837" s="488"/>
    </row>
    <row r="32838" spans="7:7" ht="15" customHeight="1">
      <c r="G32838" s="488"/>
    </row>
    <row r="32839" spans="7:7" ht="15" customHeight="1">
      <c r="G32839" s="488"/>
    </row>
    <row r="32840" spans="7:7" ht="15" customHeight="1">
      <c r="G32840" s="488"/>
    </row>
    <row r="32841" spans="7:7" ht="15" customHeight="1">
      <c r="G32841" s="488"/>
    </row>
    <row r="32842" spans="7:7" ht="15" customHeight="1">
      <c r="G32842" s="488"/>
    </row>
    <row r="32843" spans="7:7" ht="15" customHeight="1">
      <c r="G32843" s="488"/>
    </row>
    <row r="32844" spans="7:7" ht="15" customHeight="1">
      <c r="G32844" s="488"/>
    </row>
    <row r="32845" spans="7:7" ht="15" customHeight="1">
      <c r="G32845" s="488"/>
    </row>
    <row r="32846" spans="7:7" ht="15" customHeight="1">
      <c r="G32846" s="488"/>
    </row>
    <row r="32847" spans="7:7" ht="15" customHeight="1">
      <c r="G32847" s="488"/>
    </row>
    <row r="32848" spans="7:7" ht="15" customHeight="1">
      <c r="G32848" s="488"/>
    </row>
    <row r="32849" spans="7:7" ht="15" customHeight="1">
      <c r="G32849" s="488"/>
    </row>
    <row r="32850" spans="7:7" ht="15" customHeight="1">
      <c r="G32850" s="488"/>
    </row>
    <row r="32851" spans="7:7" ht="15" customHeight="1">
      <c r="G32851" s="488"/>
    </row>
    <row r="32852" spans="7:7" ht="15" customHeight="1">
      <c r="G32852" s="488"/>
    </row>
    <row r="32853" spans="7:7" ht="15" customHeight="1">
      <c r="G32853" s="488"/>
    </row>
    <row r="32854" spans="7:7" ht="15" customHeight="1">
      <c r="G32854" s="488"/>
    </row>
    <row r="32855" spans="7:7" ht="15" customHeight="1">
      <c r="G32855" s="488"/>
    </row>
    <row r="32856" spans="7:7" ht="15" customHeight="1">
      <c r="G32856" s="488"/>
    </row>
    <row r="32857" spans="7:7" ht="15" customHeight="1">
      <c r="G32857" s="488"/>
    </row>
    <row r="32858" spans="7:7" ht="15" customHeight="1">
      <c r="G32858" s="488"/>
    </row>
    <row r="32859" spans="7:7" ht="15" customHeight="1">
      <c r="G32859" s="488"/>
    </row>
    <row r="32860" spans="7:7" ht="15" customHeight="1">
      <c r="G32860" s="488"/>
    </row>
    <row r="32861" spans="7:7" ht="15" customHeight="1">
      <c r="G32861" s="488"/>
    </row>
    <row r="32862" spans="7:7" ht="15" customHeight="1">
      <c r="G32862" s="488"/>
    </row>
    <row r="32863" spans="7:7" ht="15" customHeight="1">
      <c r="G32863" s="488"/>
    </row>
    <row r="32864" spans="7:7" ht="15" customHeight="1">
      <c r="G32864" s="488"/>
    </row>
    <row r="32865" spans="7:7" ht="15" customHeight="1">
      <c r="G32865" s="488"/>
    </row>
    <row r="32866" spans="7:7" ht="15" customHeight="1">
      <c r="G32866" s="488"/>
    </row>
    <row r="32867" spans="7:7" ht="15" customHeight="1">
      <c r="G32867" s="488"/>
    </row>
    <row r="32868" spans="7:7" ht="15" customHeight="1">
      <c r="G32868" s="488"/>
    </row>
    <row r="32869" spans="7:7" ht="15" customHeight="1">
      <c r="G32869" s="488"/>
    </row>
    <row r="32870" spans="7:7" ht="15" customHeight="1">
      <c r="G32870" s="488"/>
    </row>
    <row r="32871" spans="7:7" ht="15" customHeight="1">
      <c r="G32871" s="488"/>
    </row>
    <row r="32872" spans="7:7" ht="15" customHeight="1">
      <c r="G32872" s="488"/>
    </row>
    <row r="32873" spans="7:7" ht="15" customHeight="1">
      <c r="G32873" s="488"/>
    </row>
    <row r="32874" spans="7:7" ht="15" customHeight="1">
      <c r="G32874" s="488"/>
    </row>
    <row r="32875" spans="7:7" ht="15" customHeight="1">
      <c r="G32875" s="488"/>
    </row>
    <row r="32876" spans="7:7" ht="15" customHeight="1">
      <c r="G32876" s="488"/>
    </row>
    <row r="32877" spans="7:7" ht="15" customHeight="1">
      <c r="G32877" s="488"/>
    </row>
    <row r="32878" spans="7:7" ht="15" customHeight="1">
      <c r="G32878" s="488"/>
    </row>
    <row r="32879" spans="7:7" ht="15" customHeight="1">
      <c r="G32879" s="488"/>
    </row>
    <row r="32880" spans="7:7" ht="15" customHeight="1">
      <c r="G32880" s="488"/>
    </row>
    <row r="32881" spans="7:7" ht="15" customHeight="1">
      <c r="G32881" s="488"/>
    </row>
    <row r="32882" spans="7:7" ht="15" customHeight="1">
      <c r="G32882" s="488"/>
    </row>
    <row r="32883" spans="7:7" ht="15" customHeight="1">
      <c r="G32883" s="488"/>
    </row>
    <row r="32884" spans="7:7" ht="15" customHeight="1">
      <c r="G32884" s="488"/>
    </row>
    <row r="32885" spans="7:7" ht="15" customHeight="1">
      <c r="G32885" s="488"/>
    </row>
    <row r="32886" spans="7:7" ht="15" customHeight="1">
      <c r="G32886" s="488"/>
    </row>
    <row r="32887" spans="7:7" ht="15" customHeight="1">
      <c r="G32887" s="488"/>
    </row>
    <row r="32888" spans="7:7" ht="15" customHeight="1">
      <c r="G32888" s="488"/>
    </row>
    <row r="32889" spans="7:7" ht="15" customHeight="1">
      <c r="G32889" s="488"/>
    </row>
    <row r="32890" spans="7:7" ht="15" customHeight="1">
      <c r="G32890" s="488"/>
    </row>
    <row r="32891" spans="7:7" ht="15" customHeight="1">
      <c r="G32891" s="488"/>
    </row>
    <row r="32892" spans="7:7" ht="15" customHeight="1">
      <c r="G32892" s="488"/>
    </row>
    <row r="32893" spans="7:7" ht="15" customHeight="1">
      <c r="G32893" s="488"/>
    </row>
    <row r="32894" spans="7:7" ht="15" customHeight="1">
      <c r="G32894" s="488"/>
    </row>
    <row r="32895" spans="7:7" ht="15" customHeight="1">
      <c r="G32895" s="488"/>
    </row>
    <row r="32896" spans="7:7" ht="15" customHeight="1">
      <c r="G32896" s="488"/>
    </row>
    <row r="32897" spans="7:7" ht="15" customHeight="1">
      <c r="G32897" s="488"/>
    </row>
    <row r="32898" spans="7:7" ht="15" customHeight="1">
      <c r="G32898" s="488"/>
    </row>
    <row r="32899" spans="7:7" ht="15" customHeight="1">
      <c r="G32899" s="488"/>
    </row>
    <row r="32900" spans="7:7" ht="15" customHeight="1">
      <c r="G32900" s="488"/>
    </row>
    <row r="32901" spans="7:7" ht="15" customHeight="1">
      <c r="G32901" s="488"/>
    </row>
    <row r="32902" spans="7:7" ht="15" customHeight="1">
      <c r="G32902" s="488"/>
    </row>
    <row r="32903" spans="7:7" ht="15" customHeight="1">
      <c r="G32903" s="488"/>
    </row>
    <row r="32904" spans="7:7" ht="15" customHeight="1">
      <c r="G32904" s="488"/>
    </row>
    <row r="32905" spans="7:7" ht="15" customHeight="1">
      <c r="G32905" s="488"/>
    </row>
    <row r="32906" spans="7:7" ht="15" customHeight="1">
      <c r="G32906" s="488"/>
    </row>
    <row r="32907" spans="7:7" ht="15" customHeight="1">
      <c r="G32907" s="488"/>
    </row>
    <row r="32908" spans="7:7" ht="15" customHeight="1">
      <c r="G32908" s="488"/>
    </row>
    <row r="32909" spans="7:7" ht="15" customHeight="1">
      <c r="G32909" s="488"/>
    </row>
    <row r="32910" spans="7:7" ht="15" customHeight="1">
      <c r="G32910" s="488"/>
    </row>
    <row r="32911" spans="7:7" ht="15" customHeight="1">
      <c r="G32911" s="488"/>
    </row>
    <row r="32912" spans="7:7" ht="15" customHeight="1">
      <c r="G32912" s="488"/>
    </row>
    <row r="32913" spans="7:7" ht="15" customHeight="1">
      <c r="G32913" s="488"/>
    </row>
    <row r="32914" spans="7:7" ht="15" customHeight="1">
      <c r="G32914" s="488"/>
    </row>
    <row r="32915" spans="7:7" ht="15" customHeight="1">
      <c r="G32915" s="488"/>
    </row>
    <row r="32916" spans="7:7" ht="15" customHeight="1">
      <c r="G32916" s="488"/>
    </row>
    <row r="32917" spans="7:7" ht="15" customHeight="1">
      <c r="G32917" s="488"/>
    </row>
    <row r="32918" spans="7:7" ht="15" customHeight="1">
      <c r="G32918" s="488"/>
    </row>
    <row r="32919" spans="7:7" ht="15" customHeight="1">
      <c r="G32919" s="488"/>
    </row>
    <row r="32920" spans="7:7" ht="15" customHeight="1">
      <c r="G32920" s="488"/>
    </row>
    <row r="32921" spans="7:7" ht="15" customHeight="1">
      <c r="G32921" s="488"/>
    </row>
    <row r="32922" spans="7:7" ht="15" customHeight="1">
      <c r="G32922" s="488"/>
    </row>
    <row r="32923" spans="7:7" ht="15" customHeight="1">
      <c r="G32923" s="488"/>
    </row>
    <row r="32924" spans="7:7" ht="15" customHeight="1">
      <c r="G32924" s="488"/>
    </row>
    <row r="32925" spans="7:7" ht="15" customHeight="1">
      <c r="G32925" s="488"/>
    </row>
    <row r="32926" spans="7:7" ht="15" customHeight="1">
      <c r="G32926" s="488"/>
    </row>
    <row r="32927" spans="7:7" ht="15" customHeight="1">
      <c r="G32927" s="488"/>
    </row>
    <row r="32928" spans="7:7" ht="15" customHeight="1">
      <c r="G32928" s="488"/>
    </row>
    <row r="32929" spans="7:7" ht="15" customHeight="1">
      <c r="G32929" s="488"/>
    </row>
    <row r="32930" spans="7:7" ht="15" customHeight="1">
      <c r="G32930" s="488"/>
    </row>
    <row r="32931" spans="7:7" ht="15" customHeight="1">
      <c r="G32931" s="488"/>
    </row>
    <row r="32932" spans="7:7" ht="15" customHeight="1">
      <c r="G32932" s="488"/>
    </row>
    <row r="32933" spans="7:7" ht="15" customHeight="1">
      <c r="G32933" s="488"/>
    </row>
    <row r="32934" spans="7:7" ht="15" customHeight="1">
      <c r="G32934" s="488"/>
    </row>
    <row r="32935" spans="7:7" ht="15" customHeight="1">
      <c r="G32935" s="488"/>
    </row>
    <row r="32936" spans="7:7" ht="15" customHeight="1">
      <c r="G32936" s="488"/>
    </row>
    <row r="32937" spans="7:7" ht="15" customHeight="1">
      <c r="G32937" s="488"/>
    </row>
    <row r="32938" spans="7:7" ht="15" customHeight="1">
      <c r="G32938" s="488"/>
    </row>
    <row r="32939" spans="7:7" ht="15" customHeight="1">
      <c r="G32939" s="488"/>
    </row>
    <row r="32940" spans="7:7" ht="15" customHeight="1">
      <c r="G32940" s="488"/>
    </row>
    <row r="32941" spans="7:7" ht="15" customHeight="1">
      <c r="G32941" s="488"/>
    </row>
    <row r="32942" spans="7:7" ht="15" customHeight="1">
      <c r="G32942" s="488"/>
    </row>
    <row r="32943" spans="7:7" ht="15" customHeight="1">
      <c r="G32943" s="488"/>
    </row>
    <row r="32944" spans="7:7" ht="15" customHeight="1">
      <c r="G32944" s="488"/>
    </row>
    <row r="32945" spans="7:7" ht="15" customHeight="1">
      <c r="G32945" s="488"/>
    </row>
    <row r="32946" spans="7:7" ht="15" customHeight="1">
      <c r="G32946" s="488"/>
    </row>
    <row r="32947" spans="7:7" ht="15" customHeight="1">
      <c r="G32947" s="488"/>
    </row>
    <row r="32948" spans="7:7" ht="15" customHeight="1">
      <c r="G32948" s="488"/>
    </row>
    <row r="32949" spans="7:7" ht="15" customHeight="1">
      <c r="G32949" s="488"/>
    </row>
    <row r="32950" spans="7:7" ht="15" customHeight="1">
      <c r="G32950" s="488"/>
    </row>
    <row r="32951" spans="7:7" ht="15" customHeight="1">
      <c r="G32951" s="488"/>
    </row>
    <row r="32952" spans="7:7" ht="15" customHeight="1">
      <c r="G32952" s="488"/>
    </row>
    <row r="32953" spans="7:7" ht="15" customHeight="1">
      <c r="G32953" s="488"/>
    </row>
    <row r="32954" spans="7:7" ht="15" customHeight="1">
      <c r="G32954" s="488"/>
    </row>
    <row r="32955" spans="7:7" ht="15" customHeight="1">
      <c r="G32955" s="488"/>
    </row>
    <row r="32956" spans="7:7" ht="15" customHeight="1">
      <c r="G32956" s="488"/>
    </row>
    <row r="32957" spans="7:7" ht="15" customHeight="1">
      <c r="G32957" s="488"/>
    </row>
    <row r="32958" spans="7:7" ht="15" customHeight="1">
      <c r="G32958" s="488"/>
    </row>
    <row r="32959" spans="7:7" ht="15" customHeight="1">
      <c r="G32959" s="488"/>
    </row>
    <row r="32960" spans="7:7" ht="15" customHeight="1">
      <c r="G32960" s="488"/>
    </row>
    <row r="32961" spans="7:7" ht="15" customHeight="1">
      <c r="G32961" s="488"/>
    </row>
    <row r="32962" spans="7:7" ht="15" customHeight="1">
      <c r="G32962" s="488"/>
    </row>
    <row r="32963" spans="7:7" ht="15" customHeight="1">
      <c r="G32963" s="488"/>
    </row>
    <row r="32964" spans="7:7" ht="15" customHeight="1">
      <c r="G32964" s="488"/>
    </row>
    <row r="32965" spans="7:7" ht="15" customHeight="1">
      <c r="G32965" s="488"/>
    </row>
    <row r="32966" spans="7:7" ht="15" customHeight="1">
      <c r="G32966" s="488"/>
    </row>
    <row r="32967" spans="7:7" ht="15" customHeight="1">
      <c r="G32967" s="488"/>
    </row>
    <row r="32968" spans="7:7" ht="15" customHeight="1">
      <c r="G32968" s="488"/>
    </row>
    <row r="32969" spans="7:7" ht="15" customHeight="1">
      <c r="G32969" s="488"/>
    </row>
    <row r="32970" spans="7:7" ht="15" customHeight="1">
      <c r="G32970" s="488"/>
    </row>
    <row r="32971" spans="7:7" ht="15" customHeight="1">
      <c r="G32971" s="488"/>
    </row>
    <row r="32972" spans="7:7" ht="15" customHeight="1">
      <c r="G32972" s="488"/>
    </row>
    <row r="32973" spans="7:7" ht="15" customHeight="1">
      <c r="G32973" s="488"/>
    </row>
    <row r="32974" spans="7:7" ht="15" customHeight="1">
      <c r="G32974" s="488"/>
    </row>
    <row r="32975" spans="7:7" ht="15" customHeight="1">
      <c r="G32975" s="488"/>
    </row>
    <row r="32976" spans="7:7" ht="15" customHeight="1">
      <c r="G32976" s="488"/>
    </row>
    <row r="32977" spans="7:7" ht="15" customHeight="1">
      <c r="G32977" s="488"/>
    </row>
    <row r="32978" spans="7:7" ht="15" customHeight="1">
      <c r="G32978" s="488"/>
    </row>
    <row r="32979" spans="7:7" ht="15" customHeight="1">
      <c r="G32979" s="488"/>
    </row>
    <row r="32980" spans="7:7" ht="15" customHeight="1">
      <c r="G32980" s="488"/>
    </row>
    <row r="32981" spans="7:7" ht="15" customHeight="1">
      <c r="G32981" s="488"/>
    </row>
    <row r="32982" spans="7:7" ht="15" customHeight="1">
      <c r="G32982" s="488"/>
    </row>
    <row r="32983" spans="7:7" ht="15" customHeight="1">
      <c r="G32983" s="488"/>
    </row>
    <row r="32984" spans="7:7" ht="15" customHeight="1">
      <c r="G32984" s="488"/>
    </row>
    <row r="32985" spans="7:7" ht="15" customHeight="1">
      <c r="G32985" s="488"/>
    </row>
    <row r="32986" spans="7:7" ht="15" customHeight="1">
      <c r="G32986" s="488"/>
    </row>
    <row r="32987" spans="7:7" ht="15" customHeight="1">
      <c r="G32987" s="488"/>
    </row>
    <row r="32988" spans="7:7" ht="15" customHeight="1">
      <c r="G32988" s="488"/>
    </row>
    <row r="32989" spans="7:7" ht="15" customHeight="1">
      <c r="G32989" s="488"/>
    </row>
    <row r="32990" spans="7:7" ht="15" customHeight="1">
      <c r="G32990" s="488"/>
    </row>
    <row r="32991" spans="7:7" ht="15" customHeight="1">
      <c r="G32991" s="488"/>
    </row>
    <row r="32992" spans="7:7" ht="15" customHeight="1">
      <c r="G32992" s="488"/>
    </row>
    <row r="32993" spans="7:7" ht="15" customHeight="1">
      <c r="G32993" s="488"/>
    </row>
    <row r="32994" spans="7:7" ht="15" customHeight="1">
      <c r="G32994" s="488"/>
    </row>
    <row r="32995" spans="7:7" ht="15" customHeight="1">
      <c r="G32995" s="488"/>
    </row>
    <row r="32996" spans="7:7" ht="15" customHeight="1">
      <c r="G32996" s="488"/>
    </row>
    <row r="32997" spans="7:7" ht="15" customHeight="1">
      <c r="G32997" s="488"/>
    </row>
    <row r="32998" spans="7:7" ht="15" customHeight="1">
      <c r="G32998" s="488"/>
    </row>
    <row r="32999" spans="7:7" ht="15" customHeight="1">
      <c r="G32999" s="488"/>
    </row>
    <row r="33000" spans="7:7" ht="15" customHeight="1">
      <c r="G33000" s="488"/>
    </row>
    <row r="33001" spans="7:7" ht="15" customHeight="1">
      <c r="G33001" s="488"/>
    </row>
    <row r="33002" spans="7:7" ht="15" customHeight="1">
      <c r="G33002" s="488"/>
    </row>
    <row r="33003" spans="7:7" ht="15" customHeight="1">
      <c r="G33003" s="488"/>
    </row>
    <row r="33004" spans="7:7" ht="15" customHeight="1">
      <c r="G33004" s="488"/>
    </row>
    <row r="33005" spans="7:7" ht="15" customHeight="1">
      <c r="G33005" s="488"/>
    </row>
    <row r="33006" spans="7:7" ht="15" customHeight="1">
      <c r="G33006" s="488"/>
    </row>
    <row r="33007" spans="7:7" ht="15" customHeight="1">
      <c r="G33007" s="488"/>
    </row>
    <row r="33008" spans="7:7" ht="15" customHeight="1">
      <c r="G33008" s="488"/>
    </row>
    <row r="33009" spans="7:7" ht="15" customHeight="1">
      <c r="G33009" s="488"/>
    </row>
    <row r="33010" spans="7:7" ht="15" customHeight="1">
      <c r="G33010" s="488"/>
    </row>
    <row r="33011" spans="7:7" ht="15" customHeight="1">
      <c r="G33011" s="488"/>
    </row>
    <row r="33012" spans="7:7" ht="15" customHeight="1">
      <c r="G33012" s="488"/>
    </row>
    <row r="33013" spans="7:7" ht="15" customHeight="1">
      <c r="G33013" s="488"/>
    </row>
    <row r="33014" spans="7:7" ht="15" customHeight="1">
      <c r="G33014" s="488"/>
    </row>
    <row r="33015" spans="7:7" ht="15" customHeight="1">
      <c r="G33015" s="488"/>
    </row>
    <row r="33016" spans="7:7" ht="15" customHeight="1">
      <c r="G33016" s="488"/>
    </row>
    <row r="33017" spans="7:7" ht="15" customHeight="1">
      <c r="G33017" s="488"/>
    </row>
    <row r="33018" spans="7:7" ht="15" customHeight="1">
      <c r="G33018" s="488"/>
    </row>
    <row r="33019" spans="7:7" ht="15" customHeight="1">
      <c r="G33019" s="488"/>
    </row>
    <row r="33020" spans="7:7" ht="15" customHeight="1">
      <c r="G33020" s="488"/>
    </row>
    <row r="33021" spans="7:7" ht="15" customHeight="1">
      <c r="G33021" s="488"/>
    </row>
    <row r="33022" spans="7:7" ht="15" customHeight="1">
      <c r="G33022" s="488"/>
    </row>
    <row r="33023" spans="7:7" ht="15" customHeight="1">
      <c r="G33023" s="488"/>
    </row>
    <row r="33024" spans="7:7" ht="15" customHeight="1">
      <c r="G33024" s="488"/>
    </row>
    <row r="33025" spans="7:7" ht="15" customHeight="1">
      <c r="G33025" s="488"/>
    </row>
    <row r="33026" spans="7:7" ht="15" customHeight="1">
      <c r="G33026" s="488"/>
    </row>
    <row r="33027" spans="7:7" ht="15" customHeight="1">
      <c r="G33027" s="488"/>
    </row>
    <row r="33028" spans="7:7" ht="15" customHeight="1">
      <c r="G33028" s="488"/>
    </row>
    <row r="33029" spans="7:7" ht="15" customHeight="1">
      <c r="G33029" s="488"/>
    </row>
    <row r="33030" spans="7:7" ht="15" customHeight="1">
      <c r="G33030" s="488"/>
    </row>
    <row r="33031" spans="7:7" ht="15" customHeight="1">
      <c r="G33031" s="488"/>
    </row>
    <row r="33032" spans="7:7" ht="15" customHeight="1">
      <c r="G33032" s="488"/>
    </row>
    <row r="33033" spans="7:7" ht="15" customHeight="1">
      <c r="G33033" s="488"/>
    </row>
    <row r="33034" spans="7:7" ht="15" customHeight="1">
      <c r="G33034" s="488"/>
    </row>
    <row r="33035" spans="7:7" ht="15" customHeight="1">
      <c r="G33035" s="488"/>
    </row>
    <row r="33036" spans="7:7" ht="15" customHeight="1">
      <c r="G33036" s="488"/>
    </row>
    <row r="33037" spans="7:7" ht="15" customHeight="1">
      <c r="G33037" s="488"/>
    </row>
    <row r="33038" spans="7:7" ht="15" customHeight="1">
      <c r="G33038" s="488"/>
    </row>
    <row r="33039" spans="7:7" ht="15" customHeight="1">
      <c r="G33039" s="488"/>
    </row>
    <row r="33040" spans="7:7" ht="15" customHeight="1">
      <c r="G33040" s="488"/>
    </row>
    <row r="33041" spans="7:7" ht="15" customHeight="1">
      <c r="G33041" s="488"/>
    </row>
    <row r="33042" spans="7:7" ht="15" customHeight="1">
      <c r="G33042" s="488"/>
    </row>
    <row r="33043" spans="7:7" ht="15" customHeight="1">
      <c r="G33043" s="488"/>
    </row>
    <row r="33044" spans="7:7" ht="15" customHeight="1">
      <c r="G33044" s="488"/>
    </row>
    <row r="33045" spans="7:7" ht="15" customHeight="1">
      <c r="G33045" s="488"/>
    </row>
    <row r="33046" spans="7:7" ht="15" customHeight="1">
      <c r="G33046" s="488"/>
    </row>
    <row r="33047" spans="7:7" ht="15" customHeight="1">
      <c r="G33047" s="488"/>
    </row>
    <row r="33048" spans="7:7" ht="15" customHeight="1">
      <c r="G33048" s="488"/>
    </row>
    <row r="33049" spans="7:7" ht="15" customHeight="1">
      <c r="G33049" s="488"/>
    </row>
    <row r="33050" spans="7:7" ht="15" customHeight="1">
      <c r="G33050" s="488"/>
    </row>
    <row r="33051" spans="7:7" ht="15" customHeight="1">
      <c r="G33051" s="488"/>
    </row>
    <row r="33052" spans="7:7" ht="15" customHeight="1">
      <c r="G33052" s="488"/>
    </row>
    <row r="33053" spans="7:7" ht="15" customHeight="1">
      <c r="G33053" s="488"/>
    </row>
    <row r="33054" spans="7:7" ht="15" customHeight="1">
      <c r="G33054" s="488"/>
    </row>
    <row r="33055" spans="7:7" ht="15" customHeight="1">
      <c r="G33055" s="488"/>
    </row>
    <row r="33056" spans="7:7" ht="15" customHeight="1">
      <c r="G33056" s="488"/>
    </row>
    <row r="33057" spans="7:7" ht="15" customHeight="1">
      <c r="G33057" s="488"/>
    </row>
    <row r="33058" spans="7:7" ht="15" customHeight="1">
      <c r="G33058" s="488"/>
    </row>
    <row r="33059" spans="7:7" ht="15" customHeight="1">
      <c r="G33059" s="488"/>
    </row>
    <row r="33060" spans="7:7" ht="15" customHeight="1">
      <c r="G33060" s="488"/>
    </row>
    <row r="33061" spans="7:7" ht="15" customHeight="1">
      <c r="G33061" s="488"/>
    </row>
    <row r="33062" spans="7:7" ht="15" customHeight="1">
      <c r="G33062" s="488"/>
    </row>
    <row r="33063" spans="7:7" ht="15" customHeight="1">
      <c r="G33063" s="488"/>
    </row>
    <row r="33064" spans="7:7" ht="15" customHeight="1">
      <c r="G33064" s="488"/>
    </row>
    <row r="33065" spans="7:7" ht="15" customHeight="1">
      <c r="G33065" s="488"/>
    </row>
    <row r="33066" spans="7:7" ht="15" customHeight="1">
      <c r="G33066" s="488"/>
    </row>
    <row r="33067" spans="7:7" ht="15" customHeight="1">
      <c r="G33067" s="488"/>
    </row>
    <row r="33068" spans="7:7" ht="15" customHeight="1">
      <c r="G33068" s="488"/>
    </row>
    <row r="33069" spans="7:7" ht="15" customHeight="1">
      <c r="G33069" s="488"/>
    </row>
    <row r="33070" spans="7:7" ht="15" customHeight="1">
      <c r="G33070" s="488"/>
    </row>
    <row r="33071" spans="7:7" ht="15" customHeight="1">
      <c r="G33071" s="488"/>
    </row>
    <row r="33072" spans="7:7" ht="15" customHeight="1">
      <c r="G33072" s="488"/>
    </row>
    <row r="33073" spans="7:7" ht="15" customHeight="1">
      <c r="G33073" s="488"/>
    </row>
    <row r="33074" spans="7:7" ht="15" customHeight="1">
      <c r="G33074" s="488"/>
    </row>
    <row r="33075" spans="7:7" ht="15" customHeight="1">
      <c r="G33075" s="488"/>
    </row>
    <row r="33076" spans="7:7" ht="15" customHeight="1">
      <c r="G33076" s="488"/>
    </row>
    <row r="33077" spans="7:7" ht="15" customHeight="1">
      <c r="G33077" s="488"/>
    </row>
    <row r="33078" spans="7:7" ht="15" customHeight="1">
      <c r="G33078" s="488"/>
    </row>
    <row r="33079" spans="7:7" ht="15" customHeight="1">
      <c r="G33079" s="488"/>
    </row>
    <row r="33080" spans="7:7" ht="15" customHeight="1">
      <c r="G33080" s="488"/>
    </row>
    <row r="33081" spans="7:7" ht="15" customHeight="1">
      <c r="G33081" s="488"/>
    </row>
    <row r="33082" spans="7:7" ht="15" customHeight="1">
      <c r="G33082" s="488"/>
    </row>
    <row r="33083" spans="7:7" ht="15" customHeight="1">
      <c r="G33083" s="488"/>
    </row>
    <row r="33084" spans="7:7" ht="15" customHeight="1">
      <c r="G33084" s="488"/>
    </row>
    <row r="33085" spans="7:7" ht="15" customHeight="1">
      <c r="G33085" s="488"/>
    </row>
    <row r="33086" spans="7:7" ht="15" customHeight="1">
      <c r="G33086" s="488"/>
    </row>
    <row r="33087" spans="7:7" ht="15" customHeight="1">
      <c r="G33087" s="488"/>
    </row>
    <row r="33088" spans="7:7" ht="15" customHeight="1">
      <c r="G33088" s="488"/>
    </row>
    <row r="33089" spans="7:7" ht="15" customHeight="1">
      <c r="G33089" s="488"/>
    </row>
    <row r="33090" spans="7:7" ht="15" customHeight="1">
      <c r="G33090" s="488"/>
    </row>
    <row r="33091" spans="7:7" ht="15" customHeight="1">
      <c r="G33091" s="488"/>
    </row>
    <row r="33092" spans="7:7" ht="15" customHeight="1">
      <c r="G33092" s="488"/>
    </row>
    <row r="33093" spans="7:7" ht="15" customHeight="1">
      <c r="G33093" s="488"/>
    </row>
    <row r="33094" spans="7:7" ht="15" customHeight="1">
      <c r="G33094" s="488"/>
    </row>
    <row r="33095" spans="7:7" ht="15" customHeight="1">
      <c r="G33095" s="488"/>
    </row>
    <row r="33096" spans="7:7" ht="15" customHeight="1">
      <c r="G33096" s="488"/>
    </row>
    <row r="33097" spans="7:7" ht="15" customHeight="1">
      <c r="G33097" s="488"/>
    </row>
    <row r="33098" spans="7:7" ht="15" customHeight="1">
      <c r="G33098" s="488"/>
    </row>
    <row r="33099" spans="7:7" ht="15" customHeight="1">
      <c r="G33099" s="488"/>
    </row>
    <row r="33100" spans="7:7" ht="15" customHeight="1">
      <c r="G33100" s="488"/>
    </row>
    <row r="33101" spans="7:7" ht="15" customHeight="1">
      <c r="G33101" s="488"/>
    </row>
    <row r="33102" spans="7:7" ht="15" customHeight="1">
      <c r="G33102" s="488"/>
    </row>
    <row r="33103" spans="7:7" ht="15" customHeight="1">
      <c r="G33103" s="488"/>
    </row>
    <row r="33104" spans="7:7" ht="15" customHeight="1">
      <c r="G33104" s="488"/>
    </row>
    <row r="33105" spans="7:7" ht="15" customHeight="1">
      <c r="G33105" s="488"/>
    </row>
    <row r="33106" spans="7:7" ht="15" customHeight="1">
      <c r="G33106" s="488"/>
    </row>
    <row r="33107" spans="7:7" ht="15" customHeight="1">
      <c r="G33107" s="488"/>
    </row>
    <row r="33108" spans="7:7" ht="15" customHeight="1">
      <c r="G33108" s="488"/>
    </row>
    <row r="33109" spans="7:7" ht="15" customHeight="1">
      <c r="G33109" s="488"/>
    </row>
    <row r="33110" spans="7:7" ht="15" customHeight="1">
      <c r="G33110" s="488"/>
    </row>
    <row r="33111" spans="7:7" ht="15" customHeight="1">
      <c r="G33111" s="488"/>
    </row>
    <row r="33112" spans="7:7" ht="15" customHeight="1">
      <c r="G33112" s="488"/>
    </row>
    <row r="33113" spans="7:7" ht="15" customHeight="1">
      <c r="G33113" s="488"/>
    </row>
    <row r="33114" spans="7:7" ht="15" customHeight="1">
      <c r="G33114" s="488"/>
    </row>
    <row r="33115" spans="7:7" ht="15" customHeight="1">
      <c r="G33115" s="488"/>
    </row>
    <row r="33116" spans="7:7" ht="15" customHeight="1">
      <c r="G33116" s="488"/>
    </row>
    <row r="33117" spans="7:7" ht="15" customHeight="1">
      <c r="G33117" s="488"/>
    </row>
    <row r="33118" spans="7:7" ht="15" customHeight="1">
      <c r="G33118" s="488"/>
    </row>
    <row r="33119" spans="7:7" ht="15" customHeight="1">
      <c r="G33119" s="488"/>
    </row>
    <row r="33120" spans="7:7" ht="15" customHeight="1">
      <c r="G33120" s="488"/>
    </row>
    <row r="33121" spans="7:7" ht="15" customHeight="1">
      <c r="G33121" s="488"/>
    </row>
    <row r="33122" spans="7:7" ht="15" customHeight="1">
      <c r="G33122" s="488"/>
    </row>
    <row r="33123" spans="7:7" ht="15" customHeight="1">
      <c r="G33123" s="488"/>
    </row>
    <row r="33124" spans="7:7" ht="15" customHeight="1">
      <c r="G33124" s="488"/>
    </row>
    <row r="33125" spans="7:7" ht="15" customHeight="1">
      <c r="G33125" s="488"/>
    </row>
    <row r="33126" spans="7:7" ht="15" customHeight="1">
      <c r="G33126" s="488"/>
    </row>
    <row r="33127" spans="7:7" ht="15" customHeight="1">
      <c r="G33127" s="488"/>
    </row>
    <row r="33128" spans="7:7" ht="15" customHeight="1">
      <c r="G33128" s="488"/>
    </row>
    <row r="33129" spans="7:7" ht="15" customHeight="1">
      <c r="G33129" s="488"/>
    </row>
    <row r="33130" spans="7:7" ht="15" customHeight="1">
      <c r="G33130" s="488"/>
    </row>
    <row r="33131" spans="7:7" ht="15" customHeight="1">
      <c r="G33131" s="488"/>
    </row>
    <row r="33132" spans="7:7" ht="15" customHeight="1">
      <c r="G33132" s="488"/>
    </row>
    <row r="33133" spans="7:7" ht="15" customHeight="1">
      <c r="G33133" s="488"/>
    </row>
    <row r="33134" spans="7:7" ht="15" customHeight="1">
      <c r="G33134" s="488"/>
    </row>
    <row r="33135" spans="7:7" ht="15" customHeight="1">
      <c r="G33135" s="488"/>
    </row>
    <row r="33136" spans="7:7" ht="15" customHeight="1">
      <c r="G33136" s="488"/>
    </row>
    <row r="33137" spans="7:7" ht="15" customHeight="1">
      <c r="G33137" s="488"/>
    </row>
    <row r="33138" spans="7:7" ht="15" customHeight="1">
      <c r="G33138" s="488"/>
    </row>
    <row r="33139" spans="7:7" ht="15" customHeight="1">
      <c r="G33139" s="488"/>
    </row>
    <row r="33140" spans="7:7" ht="15" customHeight="1">
      <c r="G33140" s="488"/>
    </row>
    <row r="33141" spans="7:7" ht="15" customHeight="1">
      <c r="G33141" s="488"/>
    </row>
    <row r="33142" spans="7:7" ht="15" customHeight="1">
      <c r="G33142" s="488"/>
    </row>
    <row r="33143" spans="7:7" ht="15" customHeight="1">
      <c r="G33143" s="488"/>
    </row>
    <row r="33144" spans="7:7" ht="15" customHeight="1">
      <c r="G33144" s="488"/>
    </row>
    <row r="33145" spans="7:7" ht="15" customHeight="1">
      <c r="G33145" s="488"/>
    </row>
    <row r="33146" spans="7:7" ht="15" customHeight="1">
      <c r="G33146" s="488"/>
    </row>
    <row r="33147" spans="7:7" ht="15" customHeight="1">
      <c r="G33147" s="488"/>
    </row>
    <row r="33148" spans="7:7" ht="15" customHeight="1">
      <c r="G33148" s="488"/>
    </row>
    <row r="33149" spans="7:7" ht="15" customHeight="1">
      <c r="G33149" s="488"/>
    </row>
    <row r="33150" spans="7:7" ht="15" customHeight="1">
      <c r="G33150" s="488"/>
    </row>
    <row r="33151" spans="7:7" ht="15" customHeight="1">
      <c r="G33151" s="488"/>
    </row>
    <row r="33152" spans="7:7" ht="15" customHeight="1">
      <c r="G33152" s="488"/>
    </row>
    <row r="33153" spans="7:7" ht="15" customHeight="1">
      <c r="G33153" s="488"/>
    </row>
    <row r="33154" spans="7:7" ht="15" customHeight="1">
      <c r="G33154" s="488"/>
    </row>
    <row r="33155" spans="7:7" ht="15" customHeight="1">
      <c r="G33155" s="488"/>
    </row>
    <row r="33156" spans="7:7" ht="15" customHeight="1">
      <c r="G33156" s="488"/>
    </row>
    <row r="33157" spans="7:7" ht="15" customHeight="1">
      <c r="G33157" s="488"/>
    </row>
    <row r="33158" spans="7:7" ht="15" customHeight="1">
      <c r="G33158" s="488"/>
    </row>
    <row r="33159" spans="7:7" ht="15" customHeight="1">
      <c r="G33159" s="488"/>
    </row>
    <row r="33160" spans="7:7" ht="15" customHeight="1">
      <c r="G33160" s="488"/>
    </row>
    <row r="33161" spans="7:7" ht="15" customHeight="1">
      <c r="G33161" s="488"/>
    </row>
    <row r="33162" spans="7:7" ht="15" customHeight="1">
      <c r="G33162" s="488"/>
    </row>
    <row r="33163" spans="7:7" ht="15" customHeight="1">
      <c r="G33163" s="488"/>
    </row>
    <row r="33164" spans="7:7" ht="15" customHeight="1">
      <c r="G33164" s="488"/>
    </row>
    <row r="33165" spans="7:7" ht="15" customHeight="1">
      <c r="G33165" s="488"/>
    </row>
    <row r="33166" spans="7:7" ht="15" customHeight="1">
      <c r="G33166" s="488"/>
    </row>
    <row r="33167" spans="7:7" ht="15" customHeight="1">
      <c r="G33167" s="488"/>
    </row>
    <row r="33168" spans="7:7" ht="15" customHeight="1">
      <c r="G33168" s="488"/>
    </row>
    <row r="33169" spans="7:7" ht="15" customHeight="1">
      <c r="G33169" s="488"/>
    </row>
    <row r="33170" spans="7:7" ht="15" customHeight="1">
      <c r="G33170" s="488"/>
    </row>
    <row r="33171" spans="7:7" ht="15" customHeight="1">
      <c r="G33171" s="488"/>
    </row>
    <row r="33172" spans="7:7" ht="15" customHeight="1">
      <c r="G33172" s="488"/>
    </row>
    <row r="33173" spans="7:7" ht="15" customHeight="1">
      <c r="G33173" s="488"/>
    </row>
    <row r="33174" spans="7:7" ht="15" customHeight="1">
      <c r="G33174" s="488"/>
    </row>
    <row r="33175" spans="7:7" ht="15" customHeight="1">
      <c r="G33175" s="488"/>
    </row>
    <row r="33176" spans="7:7" ht="15" customHeight="1">
      <c r="G33176" s="488"/>
    </row>
    <row r="33177" spans="7:7" ht="15" customHeight="1">
      <c r="G33177" s="488"/>
    </row>
    <row r="33178" spans="7:7" ht="15" customHeight="1">
      <c r="G33178" s="488"/>
    </row>
    <row r="33179" spans="7:7" ht="15" customHeight="1">
      <c r="G33179" s="488"/>
    </row>
    <row r="33180" spans="7:7" ht="15" customHeight="1">
      <c r="G33180" s="488"/>
    </row>
    <row r="33181" spans="7:7" ht="15" customHeight="1">
      <c r="G33181" s="488"/>
    </row>
    <row r="33182" spans="7:7" ht="15" customHeight="1">
      <c r="G33182" s="488"/>
    </row>
    <row r="33183" spans="7:7" ht="15" customHeight="1">
      <c r="G33183" s="488"/>
    </row>
    <row r="33184" spans="7:7" ht="15" customHeight="1">
      <c r="G33184" s="488"/>
    </row>
    <row r="33185" spans="7:7" ht="15" customHeight="1">
      <c r="G33185" s="488"/>
    </row>
    <row r="33186" spans="7:7" ht="15" customHeight="1">
      <c r="G33186" s="488"/>
    </row>
    <row r="33187" spans="7:7" ht="15" customHeight="1">
      <c r="G33187" s="488"/>
    </row>
    <row r="33188" spans="7:7" ht="15" customHeight="1">
      <c r="G33188" s="488"/>
    </row>
    <row r="33189" spans="7:7" ht="15" customHeight="1">
      <c r="G33189" s="488"/>
    </row>
    <row r="33190" spans="7:7" ht="15" customHeight="1">
      <c r="G33190" s="488"/>
    </row>
    <row r="33191" spans="7:7" ht="15" customHeight="1">
      <c r="G33191" s="488"/>
    </row>
    <row r="33192" spans="7:7" ht="15" customHeight="1">
      <c r="G33192" s="488"/>
    </row>
    <row r="33193" spans="7:7" ht="15" customHeight="1">
      <c r="G33193" s="488"/>
    </row>
    <row r="33194" spans="7:7" ht="15" customHeight="1">
      <c r="G33194" s="488"/>
    </row>
    <row r="33195" spans="7:7" ht="15" customHeight="1">
      <c r="G33195" s="488"/>
    </row>
    <row r="33196" spans="7:7" ht="15" customHeight="1">
      <c r="G33196" s="488"/>
    </row>
    <row r="33197" spans="7:7" ht="15" customHeight="1">
      <c r="G33197" s="488"/>
    </row>
    <row r="33198" spans="7:7" ht="15" customHeight="1">
      <c r="G33198" s="488"/>
    </row>
    <row r="33199" spans="7:7" ht="15" customHeight="1">
      <c r="G33199" s="488"/>
    </row>
    <row r="33200" spans="7:7" ht="15" customHeight="1">
      <c r="G33200" s="488"/>
    </row>
    <row r="33201" spans="7:7" ht="15" customHeight="1">
      <c r="G33201" s="488"/>
    </row>
    <row r="33202" spans="7:7" ht="15" customHeight="1">
      <c r="G33202" s="488"/>
    </row>
    <row r="33203" spans="7:7" ht="15" customHeight="1">
      <c r="G33203" s="488"/>
    </row>
    <row r="33204" spans="7:7" ht="15" customHeight="1">
      <c r="G33204" s="488"/>
    </row>
    <row r="33205" spans="7:7" ht="15" customHeight="1">
      <c r="G33205" s="488"/>
    </row>
    <row r="33206" spans="7:7" ht="15" customHeight="1">
      <c r="G33206" s="488"/>
    </row>
    <row r="33207" spans="7:7" ht="15" customHeight="1">
      <c r="G33207" s="488"/>
    </row>
    <row r="33208" spans="7:7" ht="15" customHeight="1">
      <c r="G33208" s="488"/>
    </row>
    <row r="33209" spans="7:7" ht="15" customHeight="1">
      <c r="G33209" s="488"/>
    </row>
    <row r="33210" spans="7:7" ht="15" customHeight="1">
      <c r="G33210" s="488"/>
    </row>
    <row r="33211" spans="7:7" ht="15" customHeight="1">
      <c r="G33211" s="488"/>
    </row>
    <row r="33212" spans="7:7" ht="15" customHeight="1">
      <c r="G33212" s="488"/>
    </row>
    <row r="33213" spans="7:7" ht="15" customHeight="1">
      <c r="G33213" s="488"/>
    </row>
    <row r="33214" spans="7:7" ht="15" customHeight="1">
      <c r="G33214" s="488"/>
    </row>
    <row r="33215" spans="7:7" ht="15" customHeight="1">
      <c r="G33215" s="488"/>
    </row>
    <row r="33216" spans="7:7" ht="15" customHeight="1">
      <c r="G33216" s="488"/>
    </row>
    <row r="33217" spans="7:7" ht="15" customHeight="1">
      <c r="G33217" s="488"/>
    </row>
    <row r="33218" spans="7:7" ht="15" customHeight="1">
      <c r="G33218" s="488"/>
    </row>
    <row r="33219" spans="7:7" ht="15" customHeight="1">
      <c r="G33219" s="488"/>
    </row>
    <row r="33220" spans="7:7" ht="15" customHeight="1">
      <c r="G33220" s="488"/>
    </row>
    <row r="33221" spans="7:7" ht="15" customHeight="1">
      <c r="G33221" s="488"/>
    </row>
    <row r="33222" spans="7:7" ht="15" customHeight="1">
      <c r="G33222" s="488"/>
    </row>
    <row r="33223" spans="7:7" ht="15" customHeight="1">
      <c r="G33223" s="488"/>
    </row>
    <row r="33224" spans="7:7" ht="15" customHeight="1">
      <c r="G33224" s="488"/>
    </row>
    <row r="33225" spans="7:7" ht="15" customHeight="1">
      <c r="G33225" s="488"/>
    </row>
    <row r="33226" spans="7:7" ht="15" customHeight="1">
      <c r="G33226" s="488"/>
    </row>
    <row r="33227" spans="7:7" ht="15" customHeight="1">
      <c r="G33227" s="488"/>
    </row>
    <row r="33228" spans="7:7" ht="15" customHeight="1">
      <c r="G33228" s="488"/>
    </row>
    <row r="33229" spans="7:7" ht="15" customHeight="1">
      <c r="G33229" s="488"/>
    </row>
    <row r="33230" spans="7:7" ht="15" customHeight="1">
      <c r="G33230" s="488"/>
    </row>
    <row r="33231" spans="7:7" ht="15" customHeight="1">
      <c r="G33231" s="488"/>
    </row>
    <row r="33232" spans="7:7" ht="15" customHeight="1">
      <c r="G33232" s="488"/>
    </row>
    <row r="33233" spans="7:7" ht="15" customHeight="1">
      <c r="G33233" s="488"/>
    </row>
    <row r="33234" spans="7:7" ht="15" customHeight="1">
      <c r="G33234" s="488"/>
    </row>
    <row r="33235" spans="7:7" ht="15" customHeight="1">
      <c r="G33235" s="488"/>
    </row>
    <row r="33236" spans="7:7" ht="15" customHeight="1">
      <c r="G33236" s="488"/>
    </row>
    <row r="33237" spans="7:7" ht="15" customHeight="1">
      <c r="G33237" s="488"/>
    </row>
    <row r="33238" spans="7:7" ht="15" customHeight="1">
      <c r="G33238" s="488"/>
    </row>
    <row r="33239" spans="7:7" ht="15" customHeight="1">
      <c r="G33239" s="488"/>
    </row>
    <row r="33240" spans="7:7" ht="15" customHeight="1">
      <c r="G33240" s="488"/>
    </row>
    <row r="33241" spans="7:7" ht="15" customHeight="1">
      <c r="G33241" s="488"/>
    </row>
    <row r="33242" spans="7:7" ht="15" customHeight="1">
      <c r="G33242" s="488"/>
    </row>
    <row r="33243" spans="7:7" ht="15" customHeight="1">
      <c r="G33243" s="488"/>
    </row>
    <row r="33244" spans="7:7" ht="15" customHeight="1">
      <c r="G33244" s="488"/>
    </row>
    <row r="33245" spans="7:7" ht="15" customHeight="1">
      <c r="G33245" s="488"/>
    </row>
    <row r="33246" spans="7:7" ht="15" customHeight="1">
      <c r="G33246" s="488"/>
    </row>
    <row r="33247" spans="7:7" ht="15" customHeight="1">
      <c r="G33247" s="488"/>
    </row>
    <row r="33248" spans="7:7" ht="15" customHeight="1">
      <c r="G33248" s="488"/>
    </row>
    <row r="33249" spans="7:7" ht="15" customHeight="1">
      <c r="G33249" s="488"/>
    </row>
    <row r="33250" spans="7:7" ht="15" customHeight="1">
      <c r="G33250" s="488"/>
    </row>
    <row r="33251" spans="7:7" ht="15" customHeight="1">
      <c r="G33251" s="488"/>
    </row>
    <row r="33252" spans="7:7" ht="15" customHeight="1">
      <c r="G33252" s="488"/>
    </row>
    <row r="33253" spans="7:7" ht="15" customHeight="1">
      <c r="G33253" s="488"/>
    </row>
    <row r="33254" spans="7:7" ht="15" customHeight="1">
      <c r="G33254" s="488"/>
    </row>
    <row r="33255" spans="7:7" ht="15" customHeight="1">
      <c r="G33255" s="488"/>
    </row>
    <row r="33256" spans="7:7" ht="15" customHeight="1">
      <c r="G33256" s="488"/>
    </row>
    <row r="33257" spans="7:7" ht="15" customHeight="1">
      <c r="G33257" s="488"/>
    </row>
    <row r="33258" spans="7:7" ht="15" customHeight="1">
      <c r="G33258" s="488"/>
    </row>
    <row r="33259" spans="7:7" ht="15" customHeight="1">
      <c r="G33259" s="488"/>
    </row>
    <row r="33260" spans="7:7" ht="15" customHeight="1">
      <c r="G33260" s="488"/>
    </row>
    <row r="33261" spans="7:7" ht="15" customHeight="1">
      <c r="G33261" s="488"/>
    </row>
    <row r="33262" spans="7:7" ht="15" customHeight="1">
      <c r="G33262" s="488"/>
    </row>
    <row r="33263" spans="7:7" ht="15" customHeight="1">
      <c r="G33263" s="488"/>
    </row>
    <row r="33264" spans="7:7" ht="15" customHeight="1">
      <c r="G33264" s="488"/>
    </row>
    <row r="33265" spans="7:7" ht="15" customHeight="1">
      <c r="G33265" s="488"/>
    </row>
    <row r="33266" spans="7:7" ht="15" customHeight="1">
      <c r="G33266" s="488"/>
    </row>
    <row r="33267" spans="7:7" ht="15" customHeight="1">
      <c r="G33267" s="488"/>
    </row>
    <row r="33268" spans="7:7" ht="15" customHeight="1">
      <c r="G33268" s="488"/>
    </row>
    <row r="33269" spans="7:7" ht="15" customHeight="1">
      <c r="G33269" s="488"/>
    </row>
    <row r="33270" spans="7:7" ht="15" customHeight="1">
      <c r="G33270" s="488"/>
    </row>
    <row r="33271" spans="7:7" ht="15" customHeight="1">
      <c r="G33271" s="488"/>
    </row>
    <row r="33272" spans="7:7" ht="15" customHeight="1">
      <c r="G33272" s="488"/>
    </row>
    <row r="33273" spans="7:7" ht="15" customHeight="1">
      <c r="G33273" s="488"/>
    </row>
    <row r="33274" spans="7:7" ht="15" customHeight="1">
      <c r="G33274" s="488"/>
    </row>
    <row r="33275" spans="7:7" ht="15" customHeight="1">
      <c r="G33275" s="488"/>
    </row>
    <row r="33276" spans="7:7" ht="15" customHeight="1">
      <c r="G33276" s="488"/>
    </row>
    <row r="33277" spans="7:7" ht="15" customHeight="1">
      <c r="G33277" s="488"/>
    </row>
    <row r="33278" spans="7:7" ht="15" customHeight="1">
      <c r="G33278" s="488"/>
    </row>
    <row r="33279" spans="7:7" ht="15" customHeight="1">
      <c r="G33279" s="488"/>
    </row>
    <row r="33280" spans="7:7" ht="15" customHeight="1">
      <c r="G33280" s="488"/>
    </row>
    <row r="33281" spans="7:7" ht="15" customHeight="1">
      <c r="G33281" s="488"/>
    </row>
    <row r="33282" spans="7:7" ht="15" customHeight="1">
      <c r="G33282" s="488"/>
    </row>
    <row r="33283" spans="7:7" ht="15" customHeight="1">
      <c r="G33283" s="488"/>
    </row>
    <row r="33284" spans="7:7" ht="15" customHeight="1">
      <c r="G33284" s="488"/>
    </row>
    <row r="33285" spans="7:7" ht="15" customHeight="1">
      <c r="G33285" s="488"/>
    </row>
    <row r="33286" spans="7:7" ht="15" customHeight="1">
      <c r="G33286" s="488"/>
    </row>
    <row r="33287" spans="7:7" ht="15" customHeight="1">
      <c r="G33287" s="488"/>
    </row>
    <row r="33288" spans="7:7" ht="15" customHeight="1">
      <c r="G33288" s="488"/>
    </row>
    <row r="33289" spans="7:7" ht="15" customHeight="1">
      <c r="G33289" s="488"/>
    </row>
    <row r="33290" spans="7:7" ht="15" customHeight="1">
      <c r="G33290" s="488"/>
    </row>
    <row r="33291" spans="7:7" ht="15" customHeight="1">
      <c r="G33291" s="488"/>
    </row>
    <row r="33292" spans="7:7" ht="15" customHeight="1">
      <c r="G33292" s="488"/>
    </row>
    <row r="33293" spans="7:7" ht="15" customHeight="1">
      <c r="G33293" s="488"/>
    </row>
    <row r="33294" spans="7:7" ht="15" customHeight="1">
      <c r="G33294" s="488"/>
    </row>
    <row r="33295" spans="7:7" ht="15" customHeight="1">
      <c r="G33295" s="488"/>
    </row>
    <row r="33296" spans="7:7" ht="15" customHeight="1">
      <c r="G33296" s="488"/>
    </row>
    <row r="33297" spans="7:7" ht="15" customHeight="1">
      <c r="G33297" s="488"/>
    </row>
    <row r="33298" spans="7:7" ht="15" customHeight="1">
      <c r="G33298" s="488"/>
    </row>
    <row r="33299" spans="7:7" ht="15" customHeight="1">
      <c r="G33299" s="488"/>
    </row>
    <row r="33300" spans="7:7" ht="15" customHeight="1">
      <c r="G33300" s="488"/>
    </row>
    <row r="33301" spans="7:7" ht="15" customHeight="1">
      <c r="G33301" s="488"/>
    </row>
    <row r="33302" spans="7:7" ht="15" customHeight="1">
      <c r="G33302" s="488"/>
    </row>
    <row r="33303" spans="7:7" ht="15" customHeight="1">
      <c r="G33303" s="488"/>
    </row>
    <row r="33304" spans="7:7" ht="15" customHeight="1">
      <c r="G33304" s="488"/>
    </row>
    <row r="33305" spans="7:7" ht="15" customHeight="1">
      <c r="G33305" s="488"/>
    </row>
    <row r="33306" spans="7:7" ht="15" customHeight="1">
      <c r="G33306" s="488"/>
    </row>
    <row r="33307" spans="7:7" ht="15" customHeight="1">
      <c r="G33307" s="488"/>
    </row>
    <row r="33308" spans="7:7" ht="15" customHeight="1">
      <c r="G33308" s="488"/>
    </row>
    <row r="33309" spans="7:7" ht="15" customHeight="1">
      <c r="G33309" s="488"/>
    </row>
    <row r="33310" spans="7:7" ht="15" customHeight="1">
      <c r="G33310" s="488"/>
    </row>
    <row r="33311" spans="7:7" ht="15" customHeight="1">
      <c r="G33311" s="488"/>
    </row>
    <row r="33312" spans="7:7" ht="15" customHeight="1">
      <c r="G33312" s="488"/>
    </row>
    <row r="33313" spans="7:7" ht="15" customHeight="1">
      <c r="G33313" s="488"/>
    </row>
    <row r="33314" spans="7:7" ht="15" customHeight="1">
      <c r="G33314" s="488"/>
    </row>
    <row r="33315" spans="7:7" ht="15" customHeight="1">
      <c r="G33315" s="488"/>
    </row>
    <row r="33316" spans="7:7" ht="15" customHeight="1">
      <c r="G33316" s="488"/>
    </row>
    <row r="33317" spans="7:7" ht="15" customHeight="1">
      <c r="G33317" s="488"/>
    </row>
    <row r="33318" spans="7:7" ht="15" customHeight="1">
      <c r="G33318" s="488"/>
    </row>
    <row r="33319" spans="7:7" ht="15" customHeight="1">
      <c r="G33319" s="488"/>
    </row>
    <row r="33320" spans="7:7" ht="15" customHeight="1">
      <c r="G33320" s="488"/>
    </row>
    <row r="33321" spans="7:7" ht="15" customHeight="1">
      <c r="G33321" s="488"/>
    </row>
    <row r="33322" spans="7:7" ht="15" customHeight="1">
      <c r="G33322" s="488"/>
    </row>
    <row r="33323" spans="7:7" ht="15" customHeight="1">
      <c r="G33323" s="488"/>
    </row>
    <row r="33324" spans="7:7" ht="15" customHeight="1">
      <c r="G33324" s="488"/>
    </row>
    <row r="33325" spans="7:7" ht="15" customHeight="1">
      <c r="G33325" s="488"/>
    </row>
    <row r="33326" spans="7:7" ht="15" customHeight="1">
      <c r="G33326" s="488"/>
    </row>
    <row r="33327" spans="7:7" ht="15" customHeight="1">
      <c r="G33327" s="488"/>
    </row>
    <row r="33328" spans="7:7" ht="15" customHeight="1">
      <c r="G33328" s="488"/>
    </row>
    <row r="33329" spans="7:7" ht="15" customHeight="1">
      <c r="G33329" s="488"/>
    </row>
    <row r="33330" spans="7:7" ht="15" customHeight="1">
      <c r="G33330" s="488"/>
    </row>
    <row r="33331" spans="7:7" ht="15" customHeight="1">
      <c r="G33331" s="488"/>
    </row>
    <row r="33332" spans="7:7" ht="15" customHeight="1">
      <c r="G33332" s="488"/>
    </row>
    <row r="33333" spans="7:7" ht="15" customHeight="1">
      <c r="G33333" s="488"/>
    </row>
    <row r="33334" spans="7:7" ht="15" customHeight="1">
      <c r="G33334" s="488"/>
    </row>
    <row r="33335" spans="7:7" ht="15" customHeight="1">
      <c r="G33335" s="488"/>
    </row>
    <row r="33336" spans="7:7" ht="15" customHeight="1">
      <c r="G33336" s="488"/>
    </row>
    <row r="33337" spans="7:7" ht="15" customHeight="1">
      <c r="G33337" s="488"/>
    </row>
    <row r="33338" spans="7:7" ht="15" customHeight="1">
      <c r="G33338" s="488"/>
    </row>
    <row r="33339" spans="7:7" ht="15" customHeight="1">
      <c r="G33339" s="488"/>
    </row>
    <row r="33340" spans="7:7" ht="15" customHeight="1">
      <c r="G33340" s="488"/>
    </row>
    <row r="33341" spans="7:7" ht="15" customHeight="1">
      <c r="G33341" s="488"/>
    </row>
    <row r="33342" spans="7:7" ht="15" customHeight="1">
      <c r="G33342" s="488"/>
    </row>
    <row r="33343" spans="7:7" ht="15" customHeight="1">
      <c r="G33343" s="488"/>
    </row>
    <row r="33344" spans="7:7" ht="15" customHeight="1">
      <c r="G33344" s="488"/>
    </row>
    <row r="33345" spans="7:7" ht="15" customHeight="1">
      <c r="G33345" s="488"/>
    </row>
    <row r="33346" spans="7:7" ht="15" customHeight="1">
      <c r="G33346" s="488"/>
    </row>
    <row r="33347" spans="7:7" ht="15" customHeight="1">
      <c r="G33347" s="488"/>
    </row>
    <row r="33348" spans="7:7" ht="15" customHeight="1">
      <c r="G33348" s="488"/>
    </row>
    <row r="33349" spans="7:7" ht="15" customHeight="1">
      <c r="G33349" s="488"/>
    </row>
    <row r="33350" spans="7:7" ht="15" customHeight="1">
      <c r="G33350" s="488"/>
    </row>
    <row r="33351" spans="7:7" ht="15" customHeight="1">
      <c r="G33351" s="488"/>
    </row>
    <row r="33352" spans="7:7" ht="15" customHeight="1">
      <c r="G33352" s="488"/>
    </row>
    <row r="33353" spans="7:7" ht="15" customHeight="1">
      <c r="G33353" s="488"/>
    </row>
    <row r="33354" spans="7:7" ht="15" customHeight="1">
      <c r="G33354" s="488"/>
    </row>
    <row r="33355" spans="7:7" ht="15" customHeight="1">
      <c r="G33355" s="488"/>
    </row>
    <row r="33356" spans="7:7" ht="15" customHeight="1">
      <c r="G33356" s="488"/>
    </row>
    <row r="33357" spans="7:7" ht="15" customHeight="1">
      <c r="G33357" s="488"/>
    </row>
    <row r="33358" spans="7:7" ht="15" customHeight="1">
      <c r="G33358" s="488"/>
    </row>
    <row r="33359" spans="7:7" ht="15" customHeight="1">
      <c r="G33359" s="488"/>
    </row>
    <row r="33360" spans="7:7" ht="15" customHeight="1">
      <c r="G33360" s="488"/>
    </row>
    <row r="33361" spans="7:7" ht="15" customHeight="1">
      <c r="G33361" s="488"/>
    </row>
    <row r="33362" spans="7:7" ht="15" customHeight="1">
      <c r="G33362" s="488"/>
    </row>
    <row r="33363" spans="7:7" ht="15" customHeight="1">
      <c r="G33363" s="488"/>
    </row>
    <row r="33364" spans="7:7" ht="15" customHeight="1">
      <c r="G33364" s="488"/>
    </row>
    <row r="33365" spans="7:7" ht="15" customHeight="1">
      <c r="G33365" s="488"/>
    </row>
    <row r="33366" spans="7:7" ht="15" customHeight="1">
      <c r="G33366" s="488"/>
    </row>
    <row r="33367" spans="7:7" ht="15" customHeight="1">
      <c r="G33367" s="488"/>
    </row>
    <row r="33368" spans="7:7" ht="15" customHeight="1">
      <c r="G33368" s="488"/>
    </row>
    <row r="33369" spans="7:7" ht="15" customHeight="1">
      <c r="G33369" s="488"/>
    </row>
    <row r="33370" spans="7:7" ht="15" customHeight="1">
      <c r="G33370" s="488"/>
    </row>
    <row r="33371" spans="7:7" ht="15" customHeight="1">
      <c r="G33371" s="488"/>
    </row>
    <row r="33372" spans="7:7" ht="15" customHeight="1">
      <c r="G33372" s="488"/>
    </row>
    <row r="33373" spans="7:7" ht="15" customHeight="1">
      <c r="G33373" s="488"/>
    </row>
    <row r="33374" spans="7:7" ht="15" customHeight="1">
      <c r="G33374" s="488"/>
    </row>
    <row r="33375" spans="7:7" ht="15" customHeight="1">
      <c r="G33375" s="488"/>
    </row>
    <row r="33376" spans="7:7" ht="15" customHeight="1">
      <c r="G33376" s="488"/>
    </row>
    <row r="33377" spans="7:7" ht="15" customHeight="1">
      <c r="G33377" s="488"/>
    </row>
    <row r="33378" spans="7:7" ht="15" customHeight="1">
      <c r="G33378" s="488"/>
    </row>
    <row r="33379" spans="7:7" ht="15" customHeight="1">
      <c r="G33379" s="488"/>
    </row>
    <row r="33380" spans="7:7" ht="15" customHeight="1">
      <c r="G33380" s="488"/>
    </row>
    <row r="33381" spans="7:7" ht="15" customHeight="1">
      <c r="G33381" s="488"/>
    </row>
    <row r="33382" spans="7:7" ht="15" customHeight="1">
      <c r="G33382" s="488"/>
    </row>
    <row r="33383" spans="7:7" ht="15" customHeight="1">
      <c r="G33383" s="488"/>
    </row>
    <row r="33384" spans="7:7" ht="15" customHeight="1">
      <c r="G33384" s="488"/>
    </row>
    <row r="33385" spans="7:7" ht="15" customHeight="1">
      <c r="G33385" s="488"/>
    </row>
    <row r="33386" spans="7:7" ht="15" customHeight="1">
      <c r="G33386" s="488"/>
    </row>
    <row r="33387" spans="7:7" ht="15" customHeight="1">
      <c r="G33387" s="488"/>
    </row>
    <row r="33388" spans="7:7" ht="15" customHeight="1">
      <c r="G33388" s="488"/>
    </row>
    <row r="33389" spans="7:7" ht="15" customHeight="1">
      <c r="G33389" s="488"/>
    </row>
    <row r="33390" spans="7:7" ht="15" customHeight="1">
      <c r="G33390" s="488"/>
    </row>
    <row r="33391" spans="7:7" ht="15" customHeight="1">
      <c r="G33391" s="488"/>
    </row>
    <row r="33392" spans="7:7" ht="15" customHeight="1">
      <c r="G33392" s="488"/>
    </row>
    <row r="33393" spans="7:7" ht="15" customHeight="1">
      <c r="G33393" s="488"/>
    </row>
    <row r="33394" spans="7:7" ht="15" customHeight="1">
      <c r="G33394" s="488"/>
    </row>
    <row r="33395" spans="7:7" ht="15" customHeight="1">
      <c r="G33395" s="488"/>
    </row>
    <row r="33396" spans="7:7" ht="15" customHeight="1">
      <c r="G33396" s="488"/>
    </row>
    <row r="33397" spans="7:7" ht="15" customHeight="1">
      <c r="G33397" s="488"/>
    </row>
    <row r="33398" spans="7:7" ht="15" customHeight="1">
      <c r="G33398" s="488"/>
    </row>
    <row r="33399" spans="7:7" ht="15" customHeight="1">
      <c r="G33399" s="488"/>
    </row>
    <row r="33400" spans="7:7" ht="15" customHeight="1">
      <c r="G33400" s="488"/>
    </row>
    <row r="33401" spans="7:7" ht="15" customHeight="1">
      <c r="G33401" s="488"/>
    </row>
    <row r="33402" spans="7:7" ht="15" customHeight="1">
      <c r="G33402" s="488"/>
    </row>
    <row r="33403" spans="7:7" ht="15" customHeight="1">
      <c r="G33403" s="488"/>
    </row>
    <row r="33404" spans="7:7" ht="15" customHeight="1">
      <c r="G33404" s="488"/>
    </row>
    <row r="33405" spans="7:7" ht="15" customHeight="1">
      <c r="G33405" s="488"/>
    </row>
    <row r="33406" spans="7:7" ht="15" customHeight="1">
      <c r="G33406" s="488"/>
    </row>
    <row r="33407" spans="7:7" ht="15" customHeight="1">
      <c r="G33407" s="488"/>
    </row>
    <row r="33408" spans="7:7" ht="15" customHeight="1">
      <c r="G33408" s="488"/>
    </row>
    <row r="33409" spans="7:7" ht="15" customHeight="1">
      <c r="G33409" s="488"/>
    </row>
    <row r="33410" spans="7:7" ht="15" customHeight="1">
      <c r="G33410" s="488"/>
    </row>
    <row r="33411" spans="7:7" ht="15" customHeight="1">
      <c r="G33411" s="488"/>
    </row>
    <row r="33412" spans="7:7" ht="15" customHeight="1">
      <c r="G33412" s="488"/>
    </row>
    <row r="33413" spans="7:7" ht="15" customHeight="1">
      <c r="G33413" s="488"/>
    </row>
    <row r="33414" spans="7:7" ht="15" customHeight="1">
      <c r="G33414" s="488"/>
    </row>
    <row r="33415" spans="7:7" ht="15" customHeight="1">
      <c r="G33415" s="488"/>
    </row>
    <row r="33416" spans="7:7" ht="15" customHeight="1">
      <c r="G33416" s="488"/>
    </row>
    <row r="33417" spans="7:7" ht="15" customHeight="1">
      <c r="G33417" s="488"/>
    </row>
    <row r="33418" spans="7:7" ht="15" customHeight="1">
      <c r="G33418" s="488"/>
    </row>
    <row r="33419" spans="7:7" ht="15" customHeight="1">
      <c r="G33419" s="488"/>
    </row>
    <row r="33420" spans="7:7" ht="15" customHeight="1">
      <c r="G33420" s="488"/>
    </row>
    <row r="33421" spans="7:7" ht="15" customHeight="1">
      <c r="G33421" s="488"/>
    </row>
    <row r="33422" spans="7:7" ht="15" customHeight="1">
      <c r="G33422" s="488"/>
    </row>
    <row r="33423" spans="7:7" ht="15" customHeight="1">
      <c r="G33423" s="488"/>
    </row>
    <row r="33424" spans="7:7" ht="15" customHeight="1">
      <c r="G33424" s="488"/>
    </row>
    <row r="33425" spans="7:7" ht="15" customHeight="1">
      <c r="G33425" s="488"/>
    </row>
    <row r="33426" spans="7:7" ht="15" customHeight="1">
      <c r="G33426" s="488"/>
    </row>
    <row r="33427" spans="7:7" ht="15" customHeight="1">
      <c r="G33427" s="488"/>
    </row>
    <row r="33428" spans="7:7" ht="15" customHeight="1">
      <c r="G33428" s="488"/>
    </row>
    <row r="33429" spans="7:7" ht="15" customHeight="1">
      <c r="G33429" s="488"/>
    </row>
    <row r="33430" spans="7:7" ht="15" customHeight="1">
      <c r="G33430" s="488"/>
    </row>
    <row r="33431" spans="7:7" ht="15" customHeight="1">
      <c r="G33431" s="488"/>
    </row>
    <row r="33432" spans="7:7" ht="15" customHeight="1">
      <c r="G33432" s="488"/>
    </row>
    <row r="33433" spans="7:7" ht="15" customHeight="1">
      <c r="G33433" s="488"/>
    </row>
    <row r="33434" spans="7:7" ht="15" customHeight="1">
      <c r="G33434" s="488"/>
    </row>
    <row r="33435" spans="7:7" ht="15" customHeight="1">
      <c r="G33435" s="488"/>
    </row>
    <row r="33436" spans="7:7" ht="15" customHeight="1">
      <c r="G33436" s="488"/>
    </row>
    <row r="33437" spans="7:7" ht="15" customHeight="1">
      <c r="G33437" s="488"/>
    </row>
    <row r="33438" spans="7:7" ht="15" customHeight="1">
      <c r="G33438" s="488"/>
    </row>
    <row r="33439" spans="7:7" ht="15" customHeight="1">
      <c r="G33439" s="488"/>
    </row>
    <row r="33440" spans="7:7" ht="15" customHeight="1">
      <c r="G33440" s="488"/>
    </row>
    <row r="33441" spans="7:7" ht="15" customHeight="1">
      <c r="G33441" s="488"/>
    </row>
    <row r="33442" spans="7:7" ht="15" customHeight="1">
      <c r="G33442" s="488"/>
    </row>
    <row r="33443" spans="7:7" ht="15" customHeight="1">
      <c r="G33443" s="488"/>
    </row>
    <row r="33444" spans="7:7" ht="15" customHeight="1">
      <c r="G33444" s="488"/>
    </row>
    <row r="33445" spans="7:7" ht="15" customHeight="1">
      <c r="G33445" s="488"/>
    </row>
    <row r="33446" spans="7:7" ht="15" customHeight="1">
      <c r="G33446" s="488"/>
    </row>
    <row r="33447" spans="7:7" ht="15" customHeight="1">
      <c r="G33447" s="488"/>
    </row>
    <row r="33448" spans="7:7" ht="15" customHeight="1">
      <c r="G33448" s="488"/>
    </row>
    <row r="33449" spans="7:7" ht="15" customHeight="1">
      <c r="G33449" s="488"/>
    </row>
    <row r="33450" spans="7:7" ht="15" customHeight="1">
      <c r="G33450" s="488"/>
    </row>
    <row r="33451" spans="7:7" ht="15" customHeight="1">
      <c r="G33451" s="488"/>
    </row>
    <row r="33452" spans="7:7" ht="15" customHeight="1">
      <c r="G33452" s="488"/>
    </row>
    <row r="33453" spans="7:7" ht="15" customHeight="1">
      <c r="G33453" s="488"/>
    </row>
    <row r="33454" spans="7:7" ht="15" customHeight="1">
      <c r="G33454" s="488"/>
    </row>
    <row r="33455" spans="7:7" ht="15" customHeight="1">
      <c r="G33455" s="488"/>
    </row>
    <row r="33456" spans="7:7" ht="15" customHeight="1">
      <c r="G33456" s="488"/>
    </row>
    <row r="33457" spans="7:7" ht="15" customHeight="1">
      <c r="G33457" s="488"/>
    </row>
    <row r="33458" spans="7:7" ht="15" customHeight="1">
      <c r="G33458" s="488"/>
    </row>
    <row r="33459" spans="7:7" ht="15" customHeight="1">
      <c r="G33459" s="488"/>
    </row>
    <row r="33460" spans="7:7" ht="15" customHeight="1">
      <c r="G33460" s="488"/>
    </row>
    <row r="33461" spans="7:7" ht="15" customHeight="1">
      <c r="G33461" s="488"/>
    </row>
    <row r="33462" spans="7:7" ht="15" customHeight="1">
      <c r="G33462" s="488"/>
    </row>
    <row r="33463" spans="7:7" ht="15" customHeight="1">
      <c r="G33463" s="488"/>
    </row>
    <row r="33464" spans="7:7" ht="15" customHeight="1">
      <c r="G33464" s="488"/>
    </row>
    <row r="33465" spans="7:7" ht="15" customHeight="1">
      <c r="G33465" s="488"/>
    </row>
    <row r="33466" spans="7:7" ht="15" customHeight="1">
      <c r="G33466" s="488"/>
    </row>
    <row r="33467" spans="7:7" ht="15" customHeight="1">
      <c r="G33467" s="488"/>
    </row>
    <row r="33468" spans="7:7" ht="15" customHeight="1">
      <c r="G33468" s="488"/>
    </row>
    <row r="33469" spans="7:7" ht="15" customHeight="1">
      <c r="G33469" s="488"/>
    </row>
    <row r="33470" spans="7:7" ht="15" customHeight="1">
      <c r="G33470" s="488"/>
    </row>
    <row r="33471" spans="7:7" ht="15" customHeight="1">
      <c r="G33471" s="488"/>
    </row>
    <row r="33472" spans="7:7" ht="15" customHeight="1">
      <c r="G33472" s="488"/>
    </row>
    <row r="33473" spans="7:7" ht="15" customHeight="1">
      <c r="G33473" s="488"/>
    </row>
    <row r="33474" spans="7:7" ht="15" customHeight="1">
      <c r="G33474" s="488"/>
    </row>
    <row r="33475" spans="7:7" ht="15" customHeight="1">
      <c r="G33475" s="488"/>
    </row>
    <row r="33476" spans="7:7" ht="15" customHeight="1">
      <c r="G33476" s="488"/>
    </row>
    <row r="33477" spans="7:7" ht="15" customHeight="1">
      <c r="G33477" s="488"/>
    </row>
    <row r="33478" spans="7:7" ht="15" customHeight="1">
      <c r="G33478" s="488"/>
    </row>
    <row r="33479" spans="7:7" ht="15" customHeight="1">
      <c r="G33479" s="488"/>
    </row>
    <row r="33480" spans="7:7" ht="15" customHeight="1">
      <c r="G33480" s="488"/>
    </row>
    <row r="33481" spans="7:7" ht="15" customHeight="1">
      <c r="G33481" s="488"/>
    </row>
    <row r="33482" spans="7:7" ht="15" customHeight="1">
      <c r="G33482" s="488"/>
    </row>
    <row r="33483" spans="7:7" ht="15" customHeight="1">
      <c r="G33483" s="488"/>
    </row>
    <row r="33484" spans="7:7" ht="15" customHeight="1">
      <c r="G33484" s="488"/>
    </row>
    <row r="33485" spans="7:7" ht="15" customHeight="1">
      <c r="G33485" s="488"/>
    </row>
    <row r="33486" spans="7:7" ht="15" customHeight="1">
      <c r="G33486" s="488"/>
    </row>
    <row r="33487" spans="7:7" ht="15" customHeight="1">
      <c r="G33487" s="488"/>
    </row>
    <row r="33488" spans="7:7" ht="15" customHeight="1">
      <c r="G33488" s="488"/>
    </row>
    <row r="33489" spans="7:7" ht="15" customHeight="1">
      <c r="G33489" s="488"/>
    </row>
    <row r="33490" spans="7:7" ht="15" customHeight="1">
      <c r="G33490" s="488"/>
    </row>
    <row r="33491" spans="7:7" ht="15" customHeight="1">
      <c r="G33491" s="488"/>
    </row>
    <row r="33492" spans="7:7" ht="15" customHeight="1">
      <c r="G33492" s="488"/>
    </row>
    <row r="33493" spans="7:7" ht="15" customHeight="1">
      <c r="G33493" s="488"/>
    </row>
    <row r="33494" spans="7:7" ht="15" customHeight="1">
      <c r="G33494" s="488"/>
    </row>
    <row r="33495" spans="7:7" ht="15" customHeight="1">
      <c r="G33495" s="488"/>
    </row>
    <row r="33496" spans="7:7" ht="15" customHeight="1">
      <c r="G33496" s="488"/>
    </row>
    <row r="33497" spans="7:7" ht="15" customHeight="1">
      <c r="G33497" s="488"/>
    </row>
    <row r="33498" spans="7:7" ht="15" customHeight="1">
      <c r="G33498" s="488"/>
    </row>
    <row r="33499" spans="7:7" ht="15" customHeight="1">
      <c r="G33499" s="488"/>
    </row>
    <row r="33500" spans="7:7" ht="15" customHeight="1">
      <c r="G33500" s="488"/>
    </row>
    <row r="33501" spans="7:7" ht="15" customHeight="1">
      <c r="G33501" s="488"/>
    </row>
    <row r="33502" spans="7:7" ht="15" customHeight="1">
      <c r="G33502" s="488"/>
    </row>
    <row r="33503" spans="7:7" ht="15" customHeight="1">
      <c r="G33503" s="488"/>
    </row>
    <row r="33504" spans="7:7" ht="15" customHeight="1">
      <c r="G33504" s="488"/>
    </row>
    <row r="33505" spans="7:7" ht="15" customHeight="1">
      <c r="G33505" s="488"/>
    </row>
    <row r="33506" spans="7:7" ht="15" customHeight="1">
      <c r="G33506" s="488"/>
    </row>
    <row r="33507" spans="7:7" ht="15" customHeight="1">
      <c r="G33507" s="488"/>
    </row>
    <row r="33508" spans="7:7" ht="15" customHeight="1">
      <c r="G33508" s="488"/>
    </row>
    <row r="33509" spans="7:7" ht="15" customHeight="1">
      <c r="G33509" s="488"/>
    </row>
    <row r="33510" spans="7:7" ht="15" customHeight="1">
      <c r="G33510" s="488"/>
    </row>
    <row r="33511" spans="7:7" ht="15" customHeight="1">
      <c r="G33511" s="488"/>
    </row>
    <row r="33512" spans="7:7" ht="15" customHeight="1">
      <c r="G33512" s="488"/>
    </row>
    <row r="33513" spans="7:7" ht="15" customHeight="1">
      <c r="G33513" s="488"/>
    </row>
    <row r="33514" spans="7:7" ht="15" customHeight="1">
      <c r="G33514" s="488"/>
    </row>
    <row r="33515" spans="7:7" ht="15" customHeight="1">
      <c r="G33515" s="488"/>
    </row>
    <row r="33516" spans="7:7" ht="15" customHeight="1">
      <c r="G33516" s="488"/>
    </row>
    <row r="33517" spans="7:7" ht="15" customHeight="1">
      <c r="G33517" s="488"/>
    </row>
    <row r="33518" spans="7:7" ht="15" customHeight="1">
      <c r="G33518" s="488"/>
    </row>
    <row r="33519" spans="7:7" ht="15" customHeight="1">
      <c r="G33519" s="488"/>
    </row>
    <row r="33520" spans="7:7" ht="15" customHeight="1">
      <c r="G33520" s="488"/>
    </row>
    <row r="33521" spans="7:7" ht="15" customHeight="1">
      <c r="G33521" s="488"/>
    </row>
    <row r="33522" spans="7:7" ht="15" customHeight="1">
      <c r="G33522" s="488"/>
    </row>
    <row r="33523" spans="7:7" ht="15" customHeight="1">
      <c r="G33523" s="488"/>
    </row>
    <row r="33524" spans="7:7" ht="15" customHeight="1">
      <c r="G33524" s="488"/>
    </row>
    <row r="33525" spans="7:7" ht="15" customHeight="1">
      <c r="G33525" s="488"/>
    </row>
    <row r="33526" spans="7:7" ht="15" customHeight="1">
      <c r="G33526" s="488"/>
    </row>
    <row r="33527" spans="7:7" ht="15" customHeight="1">
      <c r="G33527" s="488"/>
    </row>
    <row r="33528" spans="7:7" ht="15" customHeight="1">
      <c r="G33528" s="488"/>
    </row>
    <row r="33529" spans="7:7" ht="15" customHeight="1">
      <c r="G33529" s="488"/>
    </row>
    <row r="33530" spans="7:7" ht="15" customHeight="1">
      <c r="G33530" s="488"/>
    </row>
    <row r="33531" spans="7:7" ht="15" customHeight="1">
      <c r="G33531" s="488"/>
    </row>
    <row r="33532" spans="7:7" ht="15" customHeight="1">
      <c r="G33532" s="488"/>
    </row>
    <row r="33533" spans="7:7" ht="15" customHeight="1">
      <c r="G33533" s="488"/>
    </row>
    <row r="33534" spans="7:7" ht="15" customHeight="1">
      <c r="G33534" s="488"/>
    </row>
    <row r="33535" spans="7:7" ht="15" customHeight="1">
      <c r="G33535" s="488"/>
    </row>
    <row r="33536" spans="7:7" ht="15" customHeight="1">
      <c r="G33536" s="488"/>
    </row>
    <row r="33537" spans="7:7" ht="15" customHeight="1">
      <c r="G33537" s="488"/>
    </row>
    <row r="33538" spans="7:7" ht="15" customHeight="1">
      <c r="G33538" s="488"/>
    </row>
    <row r="33539" spans="7:7" ht="15" customHeight="1">
      <c r="G33539" s="488"/>
    </row>
    <row r="33540" spans="7:7" ht="15" customHeight="1">
      <c r="G33540" s="488"/>
    </row>
    <row r="33541" spans="7:7" ht="15" customHeight="1">
      <c r="G33541" s="488"/>
    </row>
    <row r="33542" spans="7:7" ht="15" customHeight="1">
      <c r="G33542" s="488"/>
    </row>
    <row r="33543" spans="7:7" ht="15" customHeight="1">
      <c r="G33543" s="488"/>
    </row>
    <row r="33544" spans="7:7" ht="15" customHeight="1">
      <c r="G33544" s="488"/>
    </row>
    <row r="33545" spans="7:7" ht="15" customHeight="1">
      <c r="G33545" s="488"/>
    </row>
    <row r="33546" spans="7:7" ht="15" customHeight="1">
      <c r="G33546" s="488"/>
    </row>
    <row r="33547" spans="7:7" ht="15" customHeight="1">
      <c r="G33547" s="488"/>
    </row>
    <row r="33548" spans="7:7" ht="15" customHeight="1">
      <c r="G33548" s="488"/>
    </row>
    <row r="33549" spans="7:7" ht="15" customHeight="1">
      <c r="G33549" s="488"/>
    </row>
    <row r="33550" spans="7:7" ht="15" customHeight="1">
      <c r="G33550" s="488"/>
    </row>
    <row r="33551" spans="7:7" ht="15" customHeight="1">
      <c r="G33551" s="488"/>
    </row>
    <row r="33552" spans="7:7" ht="15" customHeight="1">
      <c r="G33552" s="488"/>
    </row>
    <row r="33553" spans="7:7" ht="15" customHeight="1">
      <c r="G33553" s="488"/>
    </row>
    <row r="33554" spans="7:7" ht="15" customHeight="1">
      <c r="G33554" s="488"/>
    </row>
    <row r="33555" spans="7:7" ht="15" customHeight="1">
      <c r="G33555" s="488"/>
    </row>
    <row r="33556" spans="7:7" ht="15" customHeight="1">
      <c r="G33556" s="488"/>
    </row>
    <row r="33557" spans="7:7" ht="15" customHeight="1">
      <c r="G33557" s="488"/>
    </row>
    <row r="33558" spans="7:7" ht="15" customHeight="1">
      <c r="G33558" s="488"/>
    </row>
    <row r="33559" spans="7:7" ht="15" customHeight="1">
      <c r="G33559" s="488"/>
    </row>
    <row r="33560" spans="7:7" ht="15" customHeight="1">
      <c r="G33560" s="488"/>
    </row>
    <row r="33561" spans="7:7" ht="15" customHeight="1">
      <c r="G33561" s="488"/>
    </row>
    <row r="33562" spans="7:7" ht="15" customHeight="1">
      <c r="G33562" s="488"/>
    </row>
    <row r="33563" spans="7:7" ht="15" customHeight="1">
      <c r="G33563" s="488"/>
    </row>
    <row r="33564" spans="7:7" ht="15" customHeight="1">
      <c r="G33564" s="488"/>
    </row>
    <row r="33565" spans="7:7" ht="15" customHeight="1">
      <c r="G33565" s="488"/>
    </row>
    <row r="33566" spans="7:7" ht="15" customHeight="1">
      <c r="G33566" s="488"/>
    </row>
    <row r="33567" spans="7:7" ht="15" customHeight="1">
      <c r="G33567" s="488"/>
    </row>
    <row r="33568" spans="7:7" ht="15" customHeight="1">
      <c r="G33568" s="488"/>
    </row>
    <row r="33569" spans="7:7" ht="15" customHeight="1">
      <c r="G33569" s="488"/>
    </row>
    <row r="33570" spans="7:7" ht="15" customHeight="1">
      <c r="G33570" s="488"/>
    </row>
    <row r="33571" spans="7:7" ht="15" customHeight="1">
      <c r="G33571" s="488"/>
    </row>
    <row r="33572" spans="7:7" ht="15" customHeight="1">
      <c r="G33572" s="488"/>
    </row>
    <row r="33573" spans="7:7" ht="15" customHeight="1">
      <c r="G33573" s="488"/>
    </row>
    <row r="33574" spans="7:7" ht="15" customHeight="1">
      <c r="G33574" s="488"/>
    </row>
    <row r="33575" spans="7:7" ht="15" customHeight="1">
      <c r="G33575" s="488"/>
    </row>
    <row r="33576" spans="7:7" ht="15" customHeight="1">
      <c r="G33576" s="488"/>
    </row>
    <row r="33577" spans="7:7" ht="15" customHeight="1">
      <c r="G33577" s="488"/>
    </row>
    <row r="33578" spans="7:7" ht="15" customHeight="1">
      <c r="G33578" s="488"/>
    </row>
    <row r="33579" spans="7:7" ht="15" customHeight="1">
      <c r="G33579" s="488"/>
    </row>
    <row r="33580" spans="7:7" ht="15" customHeight="1">
      <c r="G33580" s="488"/>
    </row>
    <row r="33581" spans="7:7" ht="15" customHeight="1">
      <c r="G33581" s="488"/>
    </row>
    <row r="33582" spans="7:7" ht="15" customHeight="1">
      <c r="G33582" s="488"/>
    </row>
    <row r="33583" spans="7:7" ht="15" customHeight="1">
      <c r="G33583" s="488"/>
    </row>
    <row r="33584" spans="7:7" ht="15" customHeight="1">
      <c r="G33584" s="488"/>
    </row>
    <row r="33585" spans="7:7" ht="15" customHeight="1">
      <c r="G33585" s="488"/>
    </row>
    <row r="33586" spans="7:7" ht="15" customHeight="1">
      <c r="G33586" s="488"/>
    </row>
    <row r="33587" spans="7:7" ht="15" customHeight="1">
      <c r="G33587" s="488"/>
    </row>
    <row r="33588" spans="7:7" ht="15" customHeight="1">
      <c r="G33588" s="488"/>
    </row>
    <row r="33589" spans="7:7" ht="15" customHeight="1">
      <c r="G33589" s="488"/>
    </row>
    <row r="33590" spans="7:7" ht="15" customHeight="1">
      <c r="G33590" s="488"/>
    </row>
    <row r="33591" spans="7:7" ht="15" customHeight="1">
      <c r="G33591" s="488"/>
    </row>
    <row r="33592" spans="7:7" ht="15" customHeight="1">
      <c r="G33592" s="488"/>
    </row>
    <row r="33593" spans="7:7" ht="15" customHeight="1">
      <c r="G33593" s="488"/>
    </row>
    <row r="33594" spans="7:7" ht="15" customHeight="1">
      <c r="G33594" s="488"/>
    </row>
    <row r="33595" spans="7:7" ht="15" customHeight="1">
      <c r="G33595" s="488"/>
    </row>
    <row r="33596" spans="7:7" ht="15" customHeight="1">
      <c r="G33596" s="488"/>
    </row>
    <row r="33597" spans="7:7" ht="15" customHeight="1">
      <c r="G33597" s="488"/>
    </row>
    <row r="33598" spans="7:7" ht="15" customHeight="1">
      <c r="G33598" s="488"/>
    </row>
    <row r="33599" spans="7:7" ht="15" customHeight="1">
      <c r="G33599" s="488"/>
    </row>
    <row r="33600" spans="7:7" ht="15" customHeight="1">
      <c r="G33600" s="488"/>
    </row>
    <row r="33601" spans="7:7" ht="15" customHeight="1">
      <c r="G33601" s="488"/>
    </row>
    <row r="33602" spans="7:7" ht="15" customHeight="1">
      <c r="G33602" s="488"/>
    </row>
    <row r="33603" spans="7:7" ht="15" customHeight="1">
      <c r="G33603" s="488"/>
    </row>
    <row r="33604" spans="7:7" ht="15" customHeight="1">
      <c r="G33604" s="488"/>
    </row>
    <row r="33605" spans="7:7" ht="15" customHeight="1">
      <c r="G33605" s="488"/>
    </row>
    <row r="33606" spans="7:7" ht="15" customHeight="1">
      <c r="G33606" s="488"/>
    </row>
    <row r="33607" spans="7:7" ht="15" customHeight="1">
      <c r="G33607" s="488"/>
    </row>
    <row r="33608" spans="7:7" ht="15" customHeight="1">
      <c r="G33608" s="488"/>
    </row>
    <row r="33609" spans="7:7" ht="15" customHeight="1">
      <c r="G33609" s="488"/>
    </row>
    <row r="33610" spans="7:7" ht="15" customHeight="1">
      <c r="G33610" s="488"/>
    </row>
    <row r="33611" spans="7:7" ht="15" customHeight="1">
      <c r="G33611" s="488"/>
    </row>
    <row r="33612" spans="7:7" ht="15" customHeight="1">
      <c r="G33612" s="488"/>
    </row>
    <row r="33613" spans="7:7" ht="15" customHeight="1">
      <c r="G33613" s="488"/>
    </row>
    <row r="33614" spans="7:7" ht="15" customHeight="1">
      <c r="G33614" s="488"/>
    </row>
    <row r="33615" spans="7:7" ht="15" customHeight="1">
      <c r="G33615" s="488"/>
    </row>
    <row r="33616" spans="7:7" ht="15" customHeight="1">
      <c r="G33616" s="488"/>
    </row>
    <row r="33617" spans="7:7" ht="15" customHeight="1">
      <c r="G33617" s="488"/>
    </row>
    <row r="33618" spans="7:7" ht="15" customHeight="1">
      <c r="G33618" s="488"/>
    </row>
    <row r="33619" spans="7:7" ht="15" customHeight="1">
      <c r="G33619" s="488"/>
    </row>
    <row r="33620" spans="7:7" ht="15" customHeight="1">
      <c r="G33620" s="488"/>
    </row>
    <row r="33621" spans="7:7" ht="15" customHeight="1">
      <c r="G33621" s="488"/>
    </row>
    <row r="33622" spans="7:7" ht="15" customHeight="1">
      <c r="G33622" s="488"/>
    </row>
    <row r="33623" spans="7:7" ht="15" customHeight="1">
      <c r="G33623" s="488"/>
    </row>
    <row r="33624" spans="7:7" ht="15" customHeight="1">
      <c r="G33624" s="488"/>
    </row>
    <row r="33625" spans="7:7" ht="15" customHeight="1">
      <c r="G33625" s="488"/>
    </row>
    <row r="33626" spans="7:7" ht="15" customHeight="1">
      <c r="G33626" s="488"/>
    </row>
    <row r="33627" spans="7:7" ht="15" customHeight="1">
      <c r="G33627" s="488"/>
    </row>
    <row r="33628" spans="7:7" ht="15" customHeight="1">
      <c r="G33628" s="488"/>
    </row>
    <row r="33629" spans="7:7" ht="15" customHeight="1">
      <c r="G33629" s="488"/>
    </row>
    <row r="33630" spans="7:7" ht="15" customHeight="1">
      <c r="G33630" s="488"/>
    </row>
    <row r="33631" spans="7:7" ht="15" customHeight="1">
      <c r="G33631" s="488"/>
    </row>
    <row r="33632" spans="7:7" ht="15" customHeight="1">
      <c r="G33632" s="488"/>
    </row>
    <row r="33633" spans="7:7" ht="15" customHeight="1">
      <c r="G33633" s="488"/>
    </row>
    <row r="33634" spans="7:7" ht="15" customHeight="1">
      <c r="G33634" s="488"/>
    </row>
    <row r="33635" spans="7:7" ht="15" customHeight="1">
      <c r="G33635" s="488"/>
    </row>
    <row r="33636" spans="7:7" ht="15" customHeight="1">
      <c r="G33636" s="488"/>
    </row>
    <row r="33637" spans="7:7" ht="15" customHeight="1">
      <c r="G33637" s="488"/>
    </row>
    <row r="33638" spans="7:7" ht="15" customHeight="1">
      <c r="G33638" s="488"/>
    </row>
    <row r="33639" spans="7:7" ht="15" customHeight="1">
      <c r="G33639" s="488"/>
    </row>
    <row r="33640" spans="7:7" ht="15" customHeight="1">
      <c r="G33640" s="488"/>
    </row>
    <row r="33641" spans="7:7" ht="15" customHeight="1">
      <c r="G33641" s="488"/>
    </row>
    <row r="33642" spans="7:7" ht="15" customHeight="1">
      <c r="G33642" s="488"/>
    </row>
    <row r="33643" spans="7:7" ht="15" customHeight="1">
      <c r="G33643" s="488"/>
    </row>
    <row r="33644" spans="7:7" ht="15" customHeight="1">
      <c r="G33644" s="488"/>
    </row>
    <row r="33645" spans="7:7" ht="15" customHeight="1">
      <c r="G33645" s="488"/>
    </row>
    <row r="33646" spans="7:7" ht="15" customHeight="1">
      <c r="G33646" s="488"/>
    </row>
    <row r="33647" spans="7:7" ht="15" customHeight="1">
      <c r="G33647" s="488"/>
    </row>
    <row r="33648" spans="7:7" ht="15" customHeight="1">
      <c r="G33648" s="488"/>
    </row>
    <row r="33649" spans="7:7" ht="15" customHeight="1">
      <c r="G33649" s="488"/>
    </row>
    <row r="33650" spans="7:7" ht="15" customHeight="1">
      <c r="G33650" s="488"/>
    </row>
    <row r="33651" spans="7:7" ht="15" customHeight="1">
      <c r="G33651" s="488"/>
    </row>
    <row r="33652" spans="7:7" ht="15" customHeight="1">
      <c r="G33652" s="488"/>
    </row>
    <row r="33653" spans="7:7" ht="15" customHeight="1">
      <c r="G33653" s="488"/>
    </row>
    <row r="33654" spans="7:7" ht="15" customHeight="1">
      <c r="G33654" s="488"/>
    </row>
    <row r="33655" spans="7:7" ht="15" customHeight="1">
      <c r="G33655" s="488"/>
    </row>
    <row r="33656" spans="7:7" ht="15" customHeight="1">
      <c r="G33656" s="488"/>
    </row>
    <row r="33657" spans="7:7" ht="15" customHeight="1">
      <c r="G33657" s="488"/>
    </row>
    <row r="33658" spans="7:7" ht="15" customHeight="1">
      <c r="G33658" s="488"/>
    </row>
    <row r="33659" spans="7:7" ht="15" customHeight="1">
      <c r="G33659" s="488"/>
    </row>
    <row r="33660" spans="7:7" ht="15" customHeight="1">
      <c r="G33660" s="488"/>
    </row>
    <row r="33661" spans="7:7" ht="15" customHeight="1">
      <c r="G33661" s="488"/>
    </row>
    <row r="33662" spans="7:7" ht="15" customHeight="1">
      <c r="G33662" s="488"/>
    </row>
    <row r="33663" spans="7:7" ht="15" customHeight="1">
      <c r="G33663" s="488"/>
    </row>
    <row r="33664" spans="7:7" ht="15" customHeight="1">
      <c r="G33664" s="488"/>
    </row>
    <row r="33665" spans="7:7" ht="15" customHeight="1">
      <c r="G33665" s="488"/>
    </row>
    <row r="33666" spans="7:7" ht="15" customHeight="1">
      <c r="G33666" s="488"/>
    </row>
    <row r="33667" spans="7:7" ht="15" customHeight="1">
      <c r="G33667" s="488"/>
    </row>
    <row r="33668" spans="7:7" ht="15" customHeight="1">
      <c r="G33668" s="488"/>
    </row>
    <row r="33669" spans="7:7" ht="15" customHeight="1">
      <c r="G33669" s="488"/>
    </row>
    <row r="33670" spans="7:7" ht="15" customHeight="1">
      <c r="G33670" s="488"/>
    </row>
    <row r="33671" spans="7:7" ht="15" customHeight="1">
      <c r="G33671" s="488"/>
    </row>
    <row r="33672" spans="7:7" ht="15" customHeight="1">
      <c r="G33672" s="488"/>
    </row>
    <row r="33673" spans="7:7" ht="15" customHeight="1">
      <c r="G33673" s="488"/>
    </row>
    <row r="33674" spans="7:7" ht="15" customHeight="1">
      <c r="G33674" s="488"/>
    </row>
    <row r="33675" spans="7:7" ht="15" customHeight="1">
      <c r="G33675" s="488"/>
    </row>
    <row r="33676" spans="7:7" ht="15" customHeight="1">
      <c r="G33676" s="488"/>
    </row>
    <row r="33677" spans="7:7" ht="15" customHeight="1">
      <c r="G33677" s="488"/>
    </row>
    <row r="33678" spans="7:7" ht="15" customHeight="1">
      <c r="G33678" s="488"/>
    </row>
    <row r="33679" spans="7:7" ht="15" customHeight="1">
      <c r="G33679" s="488"/>
    </row>
    <row r="33680" spans="7:7" ht="15" customHeight="1">
      <c r="G33680" s="488"/>
    </row>
    <row r="33681" spans="7:7" ht="15" customHeight="1">
      <c r="G33681" s="488"/>
    </row>
    <row r="33682" spans="7:7" ht="15" customHeight="1">
      <c r="G33682" s="488"/>
    </row>
    <row r="33683" spans="7:7" ht="15" customHeight="1">
      <c r="G33683" s="488"/>
    </row>
    <row r="33684" spans="7:7" ht="15" customHeight="1">
      <c r="G33684" s="488"/>
    </row>
    <row r="33685" spans="7:7" ht="15" customHeight="1">
      <c r="G33685" s="488"/>
    </row>
    <row r="33686" spans="7:7" ht="15" customHeight="1">
      <c r="G33686" s="488"/>
    </row>
    <row r="33687" spans="7:7" ht="15" customHeight="1">
      <c r="G33687" s="488"/>
    </row>
    <row r="33688" spans="7:7" ht="15" customHeight="1">
      <c r="G33688" s="488"/>
    </row>
    <row r="33689" spans="7:7" ht="15" customHeight="1">
      <c r="G33689" s="488"/>
    </row>
    <row r="33690" spans="7:7" ht="15" customHeight="1">
      <c r="G33690" s="488"/>
    </row>
    <row r="33691" spans="7:7" ht="15" customHeight="1">
      <c r="G33691" s="488"/>
    </row>
    <row r="33692" spans="7:7" ht="15" customHeight="1">
      <c r="G33692" s="488"/>
    </row>
    <row r="33693" spans="7:7" ht="15" customHeight="1">
      <c r="G33693" s="488"/>
    </row>
    <row r="33694" spans="7:7" ht="15" customHeight="1">
      <c r="G33694" s="488"/>
    </row>
    <row r="33695" spans="7:7" ht="15" customHeight="1">
      <c r="G33695" s="488"/>
    </row>
    <row r="33696" spans="7:7" ht="15" customHeight="1">
      <c r="G33696" s="488"/>
    </row>
    <row r="33697" spans="7:7" ht="15" customHeight="1">
      <c r="G33697" s="488"/>
    </row>
    <row r="33698" spans="7:7" ht="15" customHeight="1">
      <c r="G33698" s="488"/>
    </row>
    <row r="33699" spans="7:7" ht="15" customHeight="1">
      <c r="G33699" s="488"/>
    </row>
    <row r="33700" spans="7:7" ht="15" customHeight="1">
      <c r="G33700" s="488"/>
    </row>
    <row r="33701" spans="7:7" ht="15" customHeight="1">
      <c r="G33701" s="488"/>
    </row>
    <row r="33702" spans="7:7" ht="15" customHeight="1">
      <c r="G33702" s="488"/>
    </row>
    <row r="33703" spans="7:7" ht="15" customHeight="1">
      <c r="G33703" s="488"/>
    </row>
    <row r="33704" spans="7:7" ht="15" customHeight="1">
      <c r="G33704" s="488"/>
    </row>
    <row r="33705" spans="7:7" ht="15" customHeight="1">
      <c r="G33705" s="488"/>
    </row>
    <row r="33706" spans="7:7" ht="15" customHeight="1">
      <c r="G33706" s="488"/>
    </row>
    <row r="33707" spans="7:7" ht="15" customHeight="1">
      <c r="G33707" s="488"/>
    </row>
    <row r="33708" spans="7:7" ht="15" customHeight="1">
      <c r="G33708" s="488"/>
    </row>
    <row r="33709" spans="7:7" ht="15" customHeight="1">
      <c r="G33709" s="488"/>
    </row>
    <row r="33710" spans="7:7" ht="15" customHeight="1">
      <c r="G33710" s="488"/>
    </row>
    <row r="33711" spans="7:7" ht="15" customHeight="1">
      <c r="G33711" s="488"/>
    </row>
    <row r="33712" spans="7:7" ht="15" customHeight="1">
      <c r="G33712" s="488"/>
    </row>
    <row r="33713" spans="7:7" ht="15" customHeight="1">
      <c r="G33713" s="488"/>
    </row>
    <row r="33714" spans="7:7" ht="15" customHeight="1">
      <c r="G33714" s="488"/>
    </row>
    <row r="33715" spans="7:7" ht="15" customHeight="1">
      <c r="G33715" s="488"/>
    </row>
    <row r="33716" spans="7:7" ht="15" customHeight="1">
      <c r="G33716" s="488"/>
    </row>
    <row r="33717" spans="7:7" ht="15" customHeight="1">
      <c r="G33717" s="488"/>
    </row>
    <row r="33718" spans="7:7" ht="15" customHeight="1">
      <c r="G33718" s="488"/>
    </row>
    <row r="33719" spans="7:7" ht="15" customHeight="1">
      <c r="G33719" s="488"/>
    </row>
    <row r="33720" spans="7:7" ht="15" customHeight="1">
      <c r="G33720" s="488"/>
    </row>
    <row r="33721" spans="7:7" ht="15" customHeight="1">
      <c r="G33721" s="488"/>
    </row>
    <row r="33722" spans="7:7" ht="15" customHeight="1">
      <c r="G33722" s="488"/>
    </row>
    <row r="33723" spans="7:7" ht="15" customHeight="1">
      <c r="G33723" s="488"/>
    </row>
    <row r="33724" spans="7:7" ht="15" customHeight="1">
      <c r="G33724" s="488"/>
    </row>
    <row r="33725" spans="7:7" ht="15" customHeight="1">
      <c r="G33725" s="488"/>
    </row>
    <row r="33726" spans="7:7" ht="15" customHeight="1">
      <c r="G33726" s="488"/>
    </row>
    <row r="33727" spans="7:7" ht="15" customHeight="1">
      <c r="G33727" s="488"/>
    </row>
    <row r="33728" spans="7:7" ht="15" customHeight="1">
      <c r="G33728" s="488"/>
    </row>
    <row r="33729" spans="7:7" ht="15" customHeight="1">
      <c r="G33729" s="488"/>
    </row>
    <row r="33730" spans="7:7" ht="15" customHeight="1">
      <c r="G33730" s="488"/>
    </row>
    <row r="33731" spans="7:7" ht="15" customHeight="1">
      <c r="G33731" s="488"/>
    </row>
    <row r="33732" spans="7:7" ht="15" customHeight="1">
      <c r="G33732" s="488"/>
    </row>
    <row r="33733" spans="7:7" ht="15" customHeight="1">
      <c r="G33733" s="488"/>
    </row>
    <row r="33734" spans="7:7" ht="15" customHeight="1">
      <c r="G33734" s="488"/>
    </row>
    <row r="33735" spans="7:7" ht="15" customHeight="1">
      <c r="G33735" s="488"/>
    </row>
    <row r="33736" spans="7:7" ht="15" customHeight="1">
      <c r="G33736" s="488"/>
    </row>
    <row r="33737" spans="7:7" ht="15" customHeight="1">
      <c r="G33737" s="488"/>
    </row>
    <row r="33738" spans="7:7" ht="15" customHeight="1">
      <c r="G33738" s="488"/>
    </row>
    <row r="33739" spans="7:7" ht="15" customHeight="1">
      <c r="G33739" s="488"/>
    </row>
    <row r="33740" spans="7:7" ht="15" customHeight="1">
      <c r="G33740" s="488"/>
    </row>
    <row r="33741" spans="7:7" ht="15" customHeight="1">
      <c r="G33741" s="488"/>
    </row>
    <row r="33742" spans="7:7" ht="15" customHeight="1">
      <c r="G33742" s="488"/>
    </row>
    <row r="33743" spans="7:7" ht="15" customHeight="1">
      <c r="G33743" s="488"/>
    </row>
    <row r="33744" spans="7:7" ht="15" customHeight="1">
      <c r="G33744" s="488"/>
    </row>
    <row r="33745" spans="7:7" ht="15" customHeight="1">
      <c r="G33745" s="488"/>
    </row>
    <row r="33746" spans="7:7" ht="15" customHeight="1">
      <c r="G33746" s="488"/>
    </row>
    <row r="33747" spans="7:7" ht="15" customHeight="1">
      <c r="G33747" s="488"/>
    </row>
    <row r="33748" spans="7:7" ht="15" customHeight="1">
      <c r="G33748" s="488"/>
    </row>
    <row r="33749" spans="7:7" ht="15" customHeight="1">
      <c r="G33749" s="488"/>
    </row>
    <row r="33750" spans="7:7" ht="15" customHeight="1">
      <c r="G33750" s="488"/>
    </row>
    <row r="33751" spans="7:7" ht="15" customHeight="1">
      <c r="G33751" s="488"/>
    </row>
    <row r="33752" spans="7:7" ht="15" customHeight="1">
      <c r="G33752" s="488"/>
    </row>
    <row r="33753" spans="7:7" ht="15" customHeight="1">
      <c r="G33753" s="488"/>
    </row>
    <row r="33754" spans="7:7" ht="15" customHeight="1">
      <c r="G33754" s="488"/>
    </row>
    <row r="33755" spans="7:7" ht="15" customHeight="1">
      <c r="G33755" s="488"/>
    </row>
    <row r="33756" spans="7:7" ht="15" customHeight="1">
      <c r="G33756" s="488"/>
    </row>
    <row r="33757" spans="7:7" ht="15" customHeight="1">
      <c r="G33757" s="488"/>
    </row>
    <row r="33758" spans="7:7" ht="15" customHeight="1">
      <c r="G33758" s="488"/>
    </row>
    <row r="33759" spans="7:7" ht="15" customHeight="1">
      <c r="G33759" s="488"/>
    </row>
    <row r="33760" spans="7:7" ht="15" customHeight="1">
      <c r="G33760" s="488"/>
    </row>
    <row r="33761" spans="7:7" ht="15" customHeight="1">
      <c r="G33761" s="488"/>
    </row>
    <row r="33762" spans="7:7" ht="15" customHeight="1">
      <c r="G33762" s="488"/>
    </row>
    <row r="33763" spans="7:7" ht="15" customHeight="1">
      <c r="G33763" s="488"/>
    </row>
    <row r="33764" spans="7:7" ht="15" customHeight="1">
      <c r="G33764" s="488"/>
    </row>
    <row r="33765" spans="7:7" ht="15" customHeight="1">
      <c r="G33765" s="488"/>
    </row>
    <row r="33766" spans="7:7" ht="15" customHeight="1">
      <c r="G33766" s="488"/>
    </row>
    <row r="33767" spans="7:7" ht="15" customHeight="1">
      <c r="G33767" s="488"/>
    </row>
    <row r="33768" spans="7:7" ht="15" customHeight="1">
      <c r="G33768" s="488"/>
    </row>
    <row r="33769" spans="7:7" ht="15" customHeight="1">
      <c r="G33769" s="488"/>
    </row>
    <row r="33770" spans="7:7" ht="15" customHeight="1">
      <c r="G33770" s="488"/>
    </row>
    <row r="33771" spans="7:7" ht="15" customHeight="1">
      <c r="G33771" s="488"/>
    </row>
    <row r="33772" spans="7:7" ht="15" customHeight="1">
      <c r="G33772" s="488"/>
    </row>
    <row r="33773" spans="7:7" ht="15" customHeight="1">
      <c r="G33773" s="488"/>
    </row>
    <row r="33774" spans="7:7" ht="15" customHeight="1">
      <c r="G33774" s="488"/>
    </row>
    <row r="33775" spans="7:7" ht="15" customHeight="1">
      <c r="G33775" s="488"/>
    </row>
    <row r="33776" spans="7:7" ht="15" customHeight="1">
      <c r="G33776" s="488"/>
    </row>
    <row r="33777" spans="7:7" ht="15" customHeight="1">
      <c r="G33777" s="488"/>
    </row>
    <row r="33778" spans="7:7" ht="15" customHeight="1">
      <c r="G33778" s="488"/>
    </row>
    <row r="33779" spans="7:7" ht="15" customHeight="1">
      <c r="G33779" s="488"/>
    </row>
    <row r="33780" spans="7:7" ht="15" customHeight="1">
      <c r="G33780" s="488"/>
    </row>
    <row r="33781" spans="7:7" ht="15" customHeight="1">
      <c r="G33781" s="488"/>
    </row>
    <row r="33782" spans="7:7" ht="15" customHeight="1">
      <c r="G33782" s="488"/>
    </row>
    <row r="33783" spans="7:7" ht="15" customHeight="1">
      <c r="G33783" s="488"/>
    </row>
    <row r="33784" spans="7:7" ht="15" customHeight="1">
      <c r="G33784" s="488"/>
    </row>
    <row r="33785" spans="7:7" ht="15" customHeight="1">
      <c r="G33785" s="488"/>
    </row>
    <row r="33786" spans="7:7" ht="15" customHeight="1">
      <c r="G33786" s="488"/>
    </row>
    <row r="33787" spans="7:7" ht="15" customHeight="1">
      <c r="G33787" s="488"/>
    </row>
    <row r="33788" spans="7:7" ht="15" customHeight="1">
      <c r="G33788" s="488"/>
    </row>
    <row r="33789" spans="7:7" ht="15" customHeight="1">
      <c r="G33789" s="488"/>
    </row>
    <row r="33790" spans="7:7" ht="15" customHeight="1">
      <c r="G33790" s="488"/>
    </row>
    <row r="33791" spans="7:7" ht="15" customHeight="1">
      <c r="G33791" s="488"/>
    </row>
    <row r="33792" spans="7:7" ht="15" customHeight="1">
      <c r="G33792" s="488"/>
    </row>
    <row r="33793" spans="7:7" ht="15" customHeight="1">
      <c r="G33793" s="488"/>
    </row>
    <row r="33794" spans="7:7" ht="15" customHeight="1">
      <c r="G33794" s="488"/>
    </row>
    <row r="33795" spans="7:7" ht="15" customHeight="1">
      <c r="G33795" s="488"/>
    </row>
    <row r="33796" spans="7:7" ht="15" customHeight="1">
      <c r="G33796" s="488"/>
    </row>
    <row r="33797" spans="7:7" ht="15" customHeight="1">
      <c r="G33797" s="488"/>
    </row>
    <row r="33798" spans="7:7" ht="15" customHeight="1">
      <c r="G33798" s="488"/>
    </row>
    <row r="33799" spans="7:7" ht="15" customHeight="1">
      <c r="G33799" s="488"/>
    </row>
    <row r="33800" spans="7:7" ht="15" customHeight="1">
      <c r="G33800" s="488"/>
    </row>
    <row r="33801" spans="7:7" ht="15" customHeight="1">
      <c r="G33801" s="488"/>
    </row>
    <row r="33802" spans="7:7" ht="15" customHeight="1">
      <c r="G33802" s="488"/>
    </row>
    <row r="33803" spans="7:7" ht="15" customHeight="1">
      <c r="G33803" s="488"/>
    </row>
    <row r="33804" spans="7:7" ht="15" customHeight="1">
      <c r="G33804" s="488"/>
    </row>
    <row r="33805" spans="7:7" ht="15" customHeight="1">
      <c r="G33805" s="488"/>
    </row>
    <row r="33806" spans="7:7" ht="15" customHeight="1">
      <c r="G33806" s="488"/>
    </row>
    <row r="33807" spans="7:7" ht="15" customHeight="1">
      <c r="G33807" s="488"/>
    </row>
    <row r="33808" spans="7:7" ht="15" customHeight="1">
      <c r="G33808" s="488"/>
    </row>
    <row r="33809" spans="7:7" ht="15" customHeight="1">
      <c r="G33809" s="488"/>
    </row>
    <row r="33810" spans="7:7" ht="15" customHeight="1">
      <c r="G33810" s="488"/>
    </row>
    <row r="33811" spans="7:7" ht="15" customHeight="1">
      <c r="G33811" s="488"/>
    </row>
    <row r="33812" spans="7:7" ht="15" customHeight="1">
      <c r="G33812" s="488"/>
    </row>
    <row r="33813" spans="7:7" ht="15" customHeight="1">
      <c r="G33813" s="488"/>
    </row>
    <row r="33814" spans="7:7" ht="15" customHeight="1">
      <c r="G33814" s="488"/>
    </row>
    <row r="33815" spans="7:7" ht="15" customHeight="1">
      <c r="G33815" s="488"/>
    </row>
    <row r="33816" spans="7:7" ht="15" customHeight="1">
      <c r="G33816" s="488"/>
    </row>
    <row r="33817" spans="7:7" ht="15" customHeight="1">
      <c r="G33817" s="488"/>
    </row>
    <row r="33818" spans="7:7" ht="15" customHeight="1">
      <c r="G33818" s="488"/>
    </row>
    <row r="33819" spans="7:7" ht="15" customHeight="1">
      <c r="G33819" s="488"/>
    </row>
    <row r="33820" spans="7:7" ht="15" customHeight="1">
      <c r="G33820" s="488"/>
    </row>
    <row r="33821" spans="7:7" ht="15" customHeight="1">
      <c r="G33821" s="488"/>
    </row>
    <row r="33822" spans="7:7" ht="15" customHeight="1">
      <c r="G33822" s="488"/>
    </row>
    <row r="33823" spans="7:7" ht="15" customHeight="1">
      <c r="G33823" s="488"/>
    </row>
    <row r="33824" spans="7:7" ht="15" customHeight="1">
      <c r="G33824" s="488"/>
    </row>
    <row r="33825" spans="7:7" ht="15" customHeight="1">
      <c r="G33825" s="488"/>
    </row>
    <row r="33826" spans="7:7" ht="15" customHeight="1">
      <c r="G33826" s="488"/>
    </row>
    <row r="33827" spans="7:7" ht="15" customHeight="1">
      <c r="G33827" s="488"/>
    </row>
    <row r="33828" spans="7:7" ht="15" customHeight="1">
      <c r="G33828" s="488"/>
    </row>
    <row r="33829" spans="7:7" ht="15" customHeight="1">
      <c r="G33829" s="488"/>
    </row>
    <row r="33830" spans="7:7" ht="15" customHeight="1">
      <c r="G33830" s="488"/>
    </row>
    <row r="33831" spans="7:7" ht="15" customHeight="1">
      <c r="G33831" s="488"/>
    </row>
    <row r="33832" spans="7:7" ht="15" customHeight="1">
      <c r="G33832" s="488"/>
    </row>
    <row r="33833" spans="7:7" ht="15" customHeight="1">
      <c r="G33833" s="488"/>
    </row>
    <row r="33834" spans="7:7" ht="15" customHeight="1">
      <c r="G33834" s="488"/>
    </row>
    <row r="33835" spans="7:7" ht="15" customHeight="1">
      <c r="G33835" s="488"/>
    </row>
    <row r="33836" spans="7:7" ht="15" customHeight="1">
      <c r="G33836" s="488"/>
    </row>
    <row r="33837" spans="7:7" ht="15" customHeight="1">
      <c r="G33837" s="488"/>
    </row>
    <row r="33838" spans="7:7" ht="15" customHeight="1">
      <c r="G33838" s="488"/>
    </row>
    <row r="33839" spans="7:7" ht="15" customHeight="1">
      <c r="G33839" s="488"/>
    </row>
    <row r="33840" spans="7:7" ht="15" customHeight="1">
      <c r="G33840" s="488"/>
    </row>
    <row r="33841" spans="7:7" ht="15" customHeight="1">
      <c r="G33841" s="488"/>
    </row>
    <row r="33842" spans="7:7" ht="15" customHeight="1">
      <c r="G33842" s="488"/>
    </row>
    <row r="33843" spans="7:7" ht="15" customHeight="1">
      <c r="G33843" s="488"/>
    </row>
    <row r="33844" spans="7:7" ht="15" customHeight="1">
      <c r="G33844" s="488"/>
    </row>
    <row r="33845" spans="7:7" ht="15" customHeight="1">
      <c r="G33845" s="488"/>
    </row>
    <row r="33846" spans="7:7" ht="15" customHeight="1">
      <c r="G33846" s="488"/>
    </row>
    <row r="33847" spans="7:7" ht="15" customHeight="1">
      <c r="G33847" s="488"/>
    </row>
    <row r="33848" spans="7:7" ht="15" customHeight="1">
      <c r="G33848" s="488"/>
    </row>
    <row r="33849" spans="7:7" ht="15" customHeight="1">
      <c r="G33849" s="488"/>
    </row>
    <row r="33850" spans="7:7" ht="15" customHeight="1">
      <c r="G33850" s="488"/>
    </row>
    <row r="33851" spans="7:7" ht="15" customHeight="1">
      <c r="G33851" s="488"/>
    </row>
    <row r="33852" spans="7:7" ht="15" customHeight="1">
      <c r="G33852" s="488"/>
    </row>
    <row r="33853" spans="7:7" ht="15" customHeight="1">
      <c r="G33853" s="488"/>
    </row>
    <row r="33854" spans="7:7" ht="15" customHeight="1">
      <c r="G33854" s="488"/>
    </row>
    <row r="33855" spans="7:7" ht="15" customHeight="1">
      <c r="G33855" s="488"/>
    </row>
    <row r="33856" spans="7:7" ht="15" customHeight="1">
      <c r="G33856" s="488"/>
    </row>
    <row r="33857" spans="7:7" ht="15" customHeight="1">
      <c r="G33857" s="488"/>
    </row>
    <row r="33858" spans="7:7" ht="15" customHeight="1">
      <c r="G33858" s="488"/>
    </row>
    <row r="33859" spans="7:7" ht="15" customHeight="1">
      <c r="G33859" s="488"/>
    </row>
    <row r="33860" spans="7:7" ht="15" customHeight="1">
      <c r="G33860" s="488"/>
    </row>
    <row r="33861" spans="7:7" ht="15" customHeight="1">
      <c r="G33861" s="488"/>
    </row>
    <row r="33862" spans="7:7" ht="15" customHeight="1">
      <c r="G33862" s="488"/>
    </row>
    <row r="33863" spans="7:7" ht="15" customHeight="1">
      <c r="G33863" s="488"/>
    </row>
    <row r="33864" spans="7:7" ht="15" customHeight="1">
      <c r="G33864" s="488"/>
    </row>
    <row r="33865" spans="7:7" ht="15" customHeight="1">
      <c r="G33865" s="488"/>
    </row>
    <row r="33866" spans="7:7" ht="15" customHeight="1">
      <c r="G33866" s="488"/>
    </row>
    <row r="33867" spans="7:7" ht="15" customHeight="1">
      <c r="G33867" s="488"/>
    </row>
    <row r="33868" spans="7:7" ht="15" customHeight="1">
      <c r="G33868" s="488"/>
    </row>
    <row r="33869" spans="7:7" ht="15" customHeight="1">
      <c r="G33869" s="488"/>
    </row>
    <row r="33870" spans="7:7" ht="15" customHeight="1">
      <c r="G33870" s="488"/>
    </row>
    <row r="33871" spans="7:7" ht="15" customHeight="1">
      <c r="G33871" s="488"/>
    </row>
    <row r="33872" spans="7:7" ht="15" customHeight="1">
      <c r="G33872" s="488"/>
    </row>
    <row r="33873" spans="7:7" ht="15" customHeight="1">
      <c r="G33873" s="488"/>
    </row>
    <row r="33874" spans="7:7" ht="15" customHeight="1">
      <c r="G33874" s="488"/>
    </row>
    <row r="33875" spans="7:7" ht="15" customHeight="1">
      <c r="G33875" s="488"/>
    </row>
    <row r="33876" spans="7:7" ht="15" customHeight="1">
      <c r="G33876" s="488"/>
    </row>
    <row r="33877" spans="7:7" ht="15" customHeight="1">
      <c r="G33877" s="488"/>
    </row>
    <row r="33878" spans="7:7" ht="15" customHeight="1">
      <c r="G33878" s="488"/>
    </row>
    <row r="33879" spans="7:7" ht="15" customHeight="1">
      <c r="G33879" s="488"/>
    </row>
    <row r="33880" spans="7:7" ht="15" customHeight="1">
      <c r="G33880" s="488"/>
    </row>
    <row r="33881" spans="7:7" ht="15" customHeight="1">
      <c r="G33881" s="488"/>
    </row>
    <row r="33882" spans="7:7" ht="15" customHeight="1">
      <c r="G33882" s="488"/>
    </row>
    <row r="33883" spans="7:7" ht="15" customHeight="1">
      <c r="G33883" s="488"/>
    </row>
    <row r="33884" spans="7:7" ht="15" customHeight="1">
      <c r="G33884" s="488"/>
    </row>
    <row r="33885" spans="7:7" ht="15" customHeight="1">
      <c r="G33885" s="488"/>
    </row>
    <row r="33886" spans="7:7" ht="15" customHeight="1">
      <c r="G33886" s="488"/>
    </row>
    <row r="33887" spans="7:7" ht="15" customHeight="1">
      <c r="G33887" s="488"/>
    </row>
    <row r="33888" spans="7:7" ht="15" customHeight="1">
      <c r="G33888" s="488"/>
    </row>
    <row r="33889" spans="7:7" ht="15" customHeight="1">
      <c r="G33889" s="488"/>
    </row>
    <row r="33890" spans="7:7" ht="15" customHeight="1">
      <c r="G33890" s="488"/>
    </row>
    <row r="33891" spans="7:7" ht="15" customHeight="1">
      <c r="G33891" s="488"/>
    </row>
    <row r="33892" spans="7:7" ht="15" customHeight="1">
      <c r="G33892" s="488"/>
    </row>
    <row r="33893" spans="7:7" ht="15" customHeight="1">
      <c r="G33893" s="488"/>
    </row>
    <row r="33894" spans="7:7" ht="15" customHeight="1">
      <c r="G33894" s="488"/>
    </row>
    <row r="33895" spans="7:7" ht="15" customHeight="1">
      <c r="G33895" s="488"/>
    </row>
    <row r="33896" spans="7:7" ht="15" customHeight="1">
      <c r="G33896" s="488"/>
    </row>
    <row r="33897" spans="7:7" ht="15" customHeight="1">
      <c r="G33897" s="488"/>
    </row>
    <row r="33898" spans="7:7" ht="15" customHeight="1">
      <c r="G33898" s="488"/>
    </row>
    <row r="33899" spans="7:7" ht="15" customHeight="1">
      <c r="G33899" s="488"/>
    </row>
    <row r="33900" spans="7:7" ht="15" customHeight="1">
      <c r="G33900" s="488"/>
    </row>
    <row r="33901" spans="7:7" ht="15" customHeight="1">
      <c r="G33901" s="488"/>
    </row>
    <row r="33902" spans="7:7" ht="15" customHeight="1">
      <c r="G33902" s="488"/>
    </row>
    <row r="33903" spans="7:7" ht="15" customHeight="1">
      <c r="G33903" s="488"/>
    </row>
    <row r="33904" spans="7:7" ht="15" customHeight="1">
      <c r="G33904" s="488"/>
    </row>
    <row r="33905" spans="7:7" ht="15" customHeight="1">
      <c r="G33905" s="488"/>
    </row>
    <row r="33906" spans="7:7" ht="15" customHeight="1">
      <c r="G33906" s="488"/>
    </row>
    <row r="33907" spans="7:7" ht="15" customHeight="1">
      <c r="G33907" s="488"/>
    </row>
    <row r="33908" spans="7:7" ht="15" customHeight="1">
      <c r="G33908" s="488"/>
    </row>
    <row r="33909" spans="7:7" ht="15" customHeight="1">
      <c r="G33909" s="488"/>
    </row>
    <row r="33910" spans="7:7" ht="15" customHeight="1">
      <c r="G33910" s="488"/>
    </row>
    <row r="33911" spans="7:7" ht="15" customHeight="1">
      <c r="G33911" s="488"/>
    </row>
    <row r="33912" spans="7:7" ht="15" customHeight="1">
      <c r="G33912" s="488"/>
    </row>
    <row r="33913" spans="7:7" ht="15" customHeight="1">
      <c r="G33913" s="488"/>
    </row>
    <row r="33914" spans="7:7" ht="15" customHeight="1">
      <c r="G33914" s="488"/>
    </row>
    <row r="33915" spans="7:7" ht="15" customHeight="1">
      <c r="G33915" s="488"/>
    </row>
    <row r="33916" spans="7:7" ht="15" customHeight="1">
      <c r="G33916" s="488"/>
    </row>
    <row r="33917" spans="7:7" ht="15" customHeight="1">
      <c r="G33917" s="488"/>
    </row>
    <row r="33918" spans="7:7" ht="15" customHeight="1">
      <c r="G33918" s="488"/>
    </row>
    <row r="33919" spans="7:7" ht="15" customHeight="1">
      <c r="G33919" s="488"/>
    </row>
    <row r="33920" spans="7:7" ht="15" customHeight="1">
      <c r="G33920" s="488"/>
    </row>
    <row r="33921" spans="7:7" ht="15" customHeight="1">
      <c r="G33921" s="488"/>
    </row>
    <row r="33922" spans="7:7" ht="15" customHeight="1">
      <c r="G33922" s="488"/>
    </row>
    <row r="33923" spans="7:7" ht="15" customHeight="1">
      <c r="G33923" s="488"/>
    </row>
    <row r="33924" spans="7:7" ht="15" customHeight="1">
      <c r="G33924" s="488"/>
    </row>
    <row r="33925" spans="7:7" ht="15" customHeight="1">
      <c r="G33925" s="488"/>
    </row>
    <row r="33926" spans="7:7" ht="15" customHeight="1">
      <c r="G33926" s="488"/>
    </row>
    <row r="33927" spans="7:7" ht="15" customHeight="1">
      <c r="G33927" s="488"/>
    </row>
    <row r="33928" spans="7:7" ht="15" customHeight="1">
      <c r="G33928" s="488"/>
    </row>
    <row r="33929" spans="7:7" ht="15" customHeight="1">
      <c r="G33929" s="488"/>
    </row>
    <row r="33930" spans="7:7" ht="15" customHeight="1">
      <c r="G33930" s="488"/>
    </row>
    <row r="33931" spans="7:7" ht="15" customHeight="1">
      <c r="G33931" s="488"/>
    </row>
    <row r="33932" spans="7:7" ht="15" customHeight="1">
      <c r="G33932" s="488"/>
    </row>
    <row r="33933" spans="7:7" ht="15" customHeight="1">
      <c r="G33933" s="488"/>
    </row>
    <row r="33934" spans="7:7" ht="15" customHeight="1">
      <c r="G33934" s="488"/>
    </row>
    <row r="33935" spans="7:7" ht="15" customHeight="1">
      <c r="G33935" s="488"/>
    </row>
    <row r="33936" spans="7:7" ht="15" customHeight="1">
      <c r="G33936" s="488"/>
    </row>
    <row r="33937" spans="7:7" ht="15" customHeight="1">
      <c r="G33937" s="488"/>
    </row>
    <row r="33938" spans="7:7" ht="15" customHeight="1">
      <c r="G33938" s="488"/>
    </row>
    <row r="33939" spans="7:7" ht="15" customHeight="1">
      <c r="G33939" s="488"/>
    </row>
    <row r="33940" spans="7:7" ht="15" customHeight="1">
      <c r="G33940" s="488"/>
    </row>
    <row r="33941" spans="7:7" ht="15" customHeight="1">
      <c r="G33941" s="488"/>
    </row>
    <row r="33942" spans="7:7" ht="15" customHeight="1">
      <c r="G33942" s="488"/>
    </row>
    <row r="33943" spans="7:7" ht="15" customHeight="1">
      <c r="G33943" s="488"/>
    </row>
    <row r="33944" spans="7:7" ht="15" customHeight="1">
      <c r="G33944" s="488"/>
    </row>
    <row r="33945" spans="7:7" ht="15" customHeight="1">
      <c r="G33945" s="488"/>
    </row>
    <row r="33946" spans="7:7" ht="15" customHeight="1">
      <c r="G33946" s="488"/>
    </row>
    <row r="33947" spans="7:7" ht="15" customHeight="1">
      <c r="G33947" s="488"/>
    </row>
    <row r="33948" spans="7:7" ht="15" customHeight="1">
      <c r="G33948" s="488"/>
    </row>
    <row r="33949" spans="7:7" ht="15" customHeight="1">
      <c r="G33949" s="488"/>
    </row>
    <row r="33950" spans="7:7" ht="15" customHeight="1">
      <c r="G33950" s="488"/>
    </row>
    <row r="33951" spans="7:7" ht="15" customHeight="1">
      <c r="G33951" s="488"/>
    </row>
    <row r="33952" spans="7:7" ht="15" customHeight="1">
      <c r="G33952" s="488"/>
    </row>
    <row r="33953" spans="7:7" ht="15" customHeight="1">
      <c r="G33953" s="488"/>
    </row>
    <row r="33954" spans="7:7" ht="15" customHeight="1">
      <c r="G33954" s="488"/>
    </row>
    <row r="33955" spans="7:7" ht="15" customHeight="1">
      <c r="G33955" s="488"/>
    </row>
    <row r="33956" spans="7:7" ht="15" customHeight="1">
      <c r="G33956" s="488"/>
    </row>
    <row r="33957" spans="7:7" ht="15" customHeight="1">
      <c r="G33957" s="488"/>
    </row>
    <row r="33958" spans="7:7" ht="15" customHeight="1">
      <c r="G33958" s="488"/>
    </row>
    <row r="33959" spans="7:7" ht="15" customHeight="1">
      <c r="G33959" s="488"/>
    </row>
    <row r="33960" spans="7:7" ht="15" customHeight="1">
      <c r="G33960" s="488"/>
    </row>
    <row r="33961" spans="7:7" ht="15" customHeight="1">
      <c r="G33961" s="488"/>
    </row>
    <row r="33962" spans="7:7" ht="15" customHeight="1">
      <c r="G33962" s="488"/>
    </row>
    <row r="33963" spans="7:7" ht="15" customHeight="1">
      <c r="G33963" s="488"/>
    </row>
    <row r="33964" spans="7:7" ht="15" customHeight="1">
      <c r="G33964" s="488"/>
    </row>
    <row r="33965" spans="7:7" ht="15" customHeight="1">
      <c r="G33965" s="488"/>
    </row>
    <row r="33966" spans="7:7" ht="15" customHeight="1">
      <c r="G33966" s="488"/>
    </row>
    <row r="33967" spans="7:7" ht="15" customHeight="1">
      <c r="G33967" s="488"/>
    </row>
    <row r="33968" spans="7:7" ht="15" customHeight="1">
      <c r="G33968" s="488"/>
    </row>
    <row r="33969" spans="7:7" ht="15" customHeight="1">
      <c r="G33969" s="488"/>
    </row>
    <row r="33970" spans="7:7" ht="15" customHeight="1">
      <c r="G33970" s="488"/>
    </row>
    <row r="33971" spans="7:7" ht="15" customHeight="1">
      <c r="G33971" s="488"/>
    </row>
    <row r="33972" spans="7:7" ht="15" customHeight="1">
      <c r="G33972" s="488"/>
    </row>
    <row r="33973" spans="7:7" ht="15" customHeight="1">
      <c r="G33973" s="488"/>
    </row>
    <row r="33974" spans="7:7" ht="15" customHeight="1">
      <c r="G33974" s="488"/>
    </row>
    <row r="33975" spans="7:7" ht="15" customHeight="1">
      <c r="G33975" s="488"/>
    </row>
    <row r="33976" spans="7:7" ht="15" customHeight="1">
      <c r="G33976" s="488"/>
    </row>
    <row r="33977" spans="7:7" ht="15" customHeight="1">
      <c r="G33977" s="488"/>
    </row>
    <row r="33978" spans="7:7" ht="15" customHeight="1">
      <c r="G33978" s="488"/>
    </row>
    <row r="33979" spans="7:7" ht="15" customHeight="1">
      <c r="G33979" s="488"/>
    </row>
    <row r="33980" spans="7:7" ht="15" customHeight="1">
      <c r="G33980" s="488"/>
    </row>
    <row r="33981" spans="7:7" ht="15" customHeight="1">
      <c r="G33981" s="488"/>
    </row>
    <row r="33982" spans="7:7" ht="15" customHeight="1">
      <c r="G33982" s="488"/>
    </row>
    <row r="33983" spans="7:7" ht="15" customHeight="1">
      <c r="G33983" s="488"/>
    </row>
    <row r="33984" spans="7:7" ht="15" customHeight="1">
      <c r="G33984" s="488"/>
    </row>
    <row r="33985" spans="7:7" ht="15" customHeight="1">
      <c r="G33985" s="488"/>
    </row>
    <row r="33986" spans="7:7" ht="15" customHeight="1">
      <c r="G33986" s="488"/>
    </row>
    <row r="33987" spans="7:7" ht="15" customHeight="1">
      <c r="G33987" s="488"/>
    </row>
    <row r="33988" spans="7:7" ht="15" customHeight="1">
      <c r="G33988" s="488"/>
    </row>
    <row r="33989" spans="7:7" ht="15" customHeight="1">
      <c r="G33989" s="488"/>
    </row>
    <row r="33990" spans="7:7" ht="15" customHeight="1">
      <c r="G33990" s="488"/>
    </row>
    <row r="33991" spans="7:7" ht="15" customHeight="1">
      <c r="G33991" s="488"/>
    </row>
    <row r="33992" spans="7:7" ht="15" customHeight="1">
      <c r="G33992" s="488"/>
    </row>
    <row r="33993" spans="7:7" ht="15" customHeight="1">
      <c r="G33993" s="488"/>
    </row>
    <row r="33994" spans="7:7" ht="15" customHeight="1">
      <c r="G33994" s="488"/>
    </row>
    <row r="33995" spans="7:7" ht="15" customHeight="1">
      <c r="G33995" s="488"/>
    </row>
    <row r="33996" spans="7:7" ht="15" customHeight="1">
      <c r="G33996" s="488"/>
    </row>
    <row r="33997" spans="7:7" ht="15" customHeight="1">
      <c r="G33997" s="488"/>
    </row>
    <row r="33998" spans="7:7" ht="15" customHeight="1">
      <c r="G33998" s="488"/>
    </row>
    <row r="33999" spans="7:7" ht="15" customHeight="1">
      <c r="G33999" s="488"/>
    </row>
    <row r="34000" spans="7:7" ht="15" customHeight="1">
      <c r="G34000" s="488"/>
    </row>
    <row r="34001" spans="7:7" ht="15" customHeight="1">
      <c r="G34001" s="488"/>
    </row>
    <row r="34002" spans="7:7" ht="15" customHeight="1">
      <c r="G34002" s="488"/>
    </row>
    <row r="34003" spans="7:7" ht="15" customHeight="1">
      <c r="G34003" s="488"/>
    </row>
    <row r="34004" spans="7:7" ht="15" customHeight="1">
      <c r="G34004" s="488"/>
    </row>
    <row r="34005" spans="7:7" ht="15" customHeight="1">
      <c r="G34005" s="488"/>
    </row>
    <row r="34006" spans="7:7" ht="15" customHeight="1">
      <c r="G34006" s="488"/>
    </row>
    <row r="34007" spans="7:7" ht="15" customHeight="1">
      <c r="G34007" s="488"/>
    </row>
    <row r="34008" spans="7:7" ht="15" customHeight="1">
      <c r="G34008" s="488"/>
    </row>
    <row r="34009" spans="7:7" ht="15" customHeight="1">
      <c r="G34009" s="488"/>
    </row>
    <row r="34010" spans="7:7" ht="15" customHeight="1">
      <c r="G34010" s="488"/>
    </row>
    <row r="34011" spans="7:7" ht="15" customHeight="1">
      <c r="G34011" s="488"/>
    </row>
    <row r="34012" spans="7:7" ht="15" customHeight="1">
      <c r="G34012" s="488"/>
    </row>
    <row r="34013" spans="7:7" ht="15" customHeight="1">
      <c r="G34013" s="488"/>
    </row>
    <row r="34014" spans="7:7" ht="15" customHeight="1">
      <c r="G34014" s="488"/>
    </row>
    <row r="34015" spans="7:7" ht="15" customHeight="1">
      <c r="G34015" s="488"/>
    </row>
    <row r="34016" spans="7:7" ht="15" customHeight="1">
      <c r="G34016" s="488"/>
    </row>
    <row r="34017" spans="7:7" ht="15" customHeight="1">
      <c r="G34017" s="488"/>
    </row>
    <row r="34018" spans="7:7" ht="15" customHeight="1">
      <c r="G34018" s="488"/>
    </row>
    <row r="34019" spans="7:7" ht="15" customHeight="1">
      <c r="G34019" s="488"/>
    </row>
    <row r="34020" spans="7:7" ht="15" customHeight="1">
      <c r="G34020" s="488"/>
    </row>
    <row r="34021" spans="7:7" ht="15" customHeight="1">
      <c r="G34021" s="488"/>
    </row>
    <row r="34022" spans="7:7" ht="15" customHeight="1">
      <c r="G34022" s="488"/>
    </row>
    <row r="34023" spans="7:7" ht="15" customHeight="1">
      <c r="G34023" s="488"/>
    </row>
    <row r="34024" spans="7:7" ht="15" customHeight="1">
      <c r="G34024" s="488"/>
    </row>
    <row r="34025" spans="7:7" ht="15" customHeight="1">
      <c r="G34025" s="488"/>
    </row>
    <row r="34026" spans="7:7" ht="15" customHeight="1">
      <c r="G34026" s="488"/>
    </row>
    <row r="34027" spans="7:7" ht="15" customHeight="1">
      <c r="G34027" s="488"/>
    </row>
    <row r="34028" spans="7:7" ht="15" customHeight="1">
      <c r="G34028" s="488"/>
    </row>
    <row r="34029" spans="7:7" ht="15" customHeight="1">
      <c r="G34029" s="488"/>
    </row>
    <row r="34030" spans="7:7" ht="15" customHeight="1">
      <c r="G34030" s="488"/>
    </row>
    <row r="34031" spans="7:7" ht="15" customHeight="1">
      <c r="G34031" s="488"/>
    </row>
    <row r="34032" spans="7:7" ht="15" customHeight="1">
      <c r="G34032" s="488"/>
    </row>
    <row r="34033" spans="7:7" ht="15" customHeight="1">
      <c r="G34033" s="488"/>
    </row>
    <row r="34034" spans="7:7" ht="15" customHeight="1">
      <c r="G34034" s="488"/>
    </row>
    <row r="34035" spans="7:7" ht="15" customHeight="1">
      <c r="G34035" s="488"/>
    </row>
    <row r="34036" spans="7:7" ht="15" customHeight="1">
      <c r="G34036" s="488"/>
    </row>
    <row r="34037" spans="7:7" ht="15" customHeight="1">
      <c r="G34037" s="488"/>
    </row>
    <row r="34038" spans="7:7" ht="15" customHeight="1">
      <c r="G34038" s="488"/>
    </row>
    <row r="34039" spans="7:7" ht="15" customHeight="1">
      <c r="G34039" s="488"/>
    </row>
    <row r="34040" spans="7:7" ht="15" customHeight="1">
      <c r="G34040" s="488"/>
    </row>
    <row r="34041" spans="7:7" ht="15" customHeight="1">
      <c r="G34041" s="488"/>
    </row>
    <row r="34042" spans="7:7" ht="15" customHeight="1">
      <c r="G34042" s="488"/>
    </row>
    <row r="34043" spans="7:7" ht="15" customHeight="1">
      <c r="G34043" s="488"/>
    </row>
    <row r="34044" spans="7:7" ht="15" customHeight="1">
      <c r="G34044" s="488"/>
    </row>
    <row r="34045" spans="7:7" ht="15" customHeight="1">
      <c r="G34045" s="488"/>
    </row>
    <row r="34046" spans="7:7" ht="15" customHeight="1">
      <c r="G34046" s="488"/>
    </row>
    <row r="34047" spans="7:7" ht="15" customHeight="1">
      <c r="G34047" s="488"/>
    </row>
    <row r="34048" spans="7:7" ht="15" customHeight="1">
      <c r="G34048" s="488"/>
    </row>
    <row r="34049" spans="7:7" ht="15" customHeight="1">
      <c r="G34049" s="488"/>
    </row>
    <row r="34050" spans="7:7" ht="15" customHeight="1">
      <c r="G34050" s="488"/>
    </row>
    <row r="34051" spans="7:7" ht="15" customHeight="1">
      <c r="G34051" s="488"/>
    </row>
    <row r="34052" spans="7:7" ht="15" customHeight="1">
      <c r="G34052" s="488"/>
    </row>
    <row r="34053" spans="7:7" ht="15" customHeight="1">
      <c r="G34053" s="488"/>
    </row>
    <row r="34054" spans="7:7" ht="15" customHeight="1">
      <c r="G34054" s="488"/>
    </row>
    <row r="34055" spans="7:7" ht="15" customHeight="1">
      <c r="G34055" s="488"/>
    </row>
    <row r="34056" spans="7:7" ht="15" customHeight="1">
      <c r="G34056" s="488"/>
    </row>
    <row r="34057" spans="7:7" ht="15" customHeight="1">
      <c r="G34057" s="488"/>
    </row>
    <row r="34058" spans="7:7" ht="15" customHeight="1">
      <c r="G34058" s="488"/>
    </row>
    <row r="34059" spans="7:7" ht="15" customHeight="1">
      <c r="G34059" s="488"/>
    </row>
    <row r="34060" spans="7:7" ht="15" customHeight="1">
      <c r="G34060" s="488"/>
    </row>
    <row r="34061" spans="7:7" ht="15" customHeight="1">
      <c r="G34061" s="488"/>
    </row>
    <row r="34062" spans="7:7" ht="15" customHeight="1">
      <c r="G34062" s="488"/>
    </row>
    <row r="34063" spans="7:7" ht="15" customHeight="1">
      <c r="G34063" s="488"/>
    </row>
    <row r="34064" spans="7:7" ht="15" customHeight="1">
      <c r="G34064" s="488"/>
    </row>
    <row r="34065" spans="7:7" ht="15" customHeight="1">
      <c r="G34065" s="488"/>
    </row>
    <row r="34066" spans="7:7" ht="15" customHeight="1">
      <c r="G34066" s="488"/>
    </row>
    <row r="34067" spans="7:7" ht="15" customHeight="1">
      <c r="G34067" s="488"/>
    </row>
    <row r="34068" spans="7:7" ht="15" customHeight="1">
      <c r="G34068" s="488"/>
    </row>
    <row r="34069" spans="7:7" ht="15" customHeight="1">
      <c r="G34069" s="488"/>
    </row>
    <row r="34070" spans="7:7" ht="15" customHeight="1">
      <c r="G34070" s="488"/>
    </row>
    <row r="34071" spans="7:7" ht="15" customHeight="1">
      <c r="G34071" s="488"/>
    </row>
    <row r="34072" spans="7:7" ht="15" customHeight="1">
      <c r="G34072" s="488"/>
    </row>
    <row r="34073" spans="7:7" ht="15" customHeight="1">
      <c r="G34073" s="488"/>
    </row>
    <row r="34074" spans="7:7" ht="15" customHeight="1">
      <c r="G34074" s="488"/>
    </row>
    <row r="34075" spans="7:7" ht="15" customHeight="1">
      <c r="G34075" s="488"/>
    </row>
    <row r="34076" spans="7:7" ht="15" customHeight="1">
      <c r="G34076" s="488"/>
    </row>
    <row r="34077" spans="7:7" ht="15" customHeight="1">
      <c r="G34077" s="488"/>
    </row>
    <row r="34078" spans="7:7" ht="15" customHeight="1">
      <c r="G34078" s="488"/>
    </row>
    <row r="34079" spans="7:7" ht="15" customHeight="1">
      <c r="G34079" s="488"/>
    </row>
    <row r="34080" spans="7:7" ht="15" customHeight="1">
      <c r="G34080" s="488"/>
    </row>
    <row r="34081" spans="7:7" ht="15" customHeight="1">
      <c r="G34081" s="488"/>
    </row>
    <row r="34082" spans="7:7" ht="15" customHeight="1">
      <c r="G34082" s="488"/>
    </row>
    <row r="34083" spans="7:7" ht="15" customHeight="1">
      <c r="G34083" s="488"/>
    </row>
    <row r="34084" spans="7:7" ht="15" customHeight="1">
      <c r="G34084" s="488"/>
    </row>
    <row r="34085" spans="7:7" ht="15" customHeight="1">
      <c r="G34085" s="488"/>
    </row>
    <row r="34086" spans="7:7" ht="15" customHeight="1">
      <c r="G34086" s="488"/>
    </row>
    <row r="34087" spans="7:7" ht="15" customHeight="1">
      <c r="G34087" s="488"/>
    </row>
    <row r="34088" spans="7:7" ht="15" customHeight="1">
      <c r="G34088" s="488"/>
    </row>
    <row r="34089" spans="7:7" ht="15" customHeight="1">
      <c r="G34089" s="488"/>
    </row>
    <row r="34090" spans="7:7" ht="15" customHeight="1">
      <c r="G34090" s="488"/>
    </row>
    <row r="34091" spans="7:7" ht="15" customHeight="1">
      <c r="G34091" s="488"/>
    </row>
    <row r="34092" spans="7:7" ht="15" customHeight="1">
      <c r="G34092" s="488"/>
    </row>
    <row r="34093" spans="7:7" ht="15" customHeight="1">
      <c r="G34093" s="488"/>
    </row>
    <row r="34094" spans="7:7" ht="15" customHeight="1">
      <c r="G34094" s="488"/>
    </row>
    <row r="34095" spans="7:7" ht="15" customHeight="1">
      <c r="G34095" s="488"/>
    </row>
    <row r="34096" spans="7:7" ht="15" customHeight="1">
      <c r="G34096" s="488"/>
    </row>
    <row r="34097" spans="7:7" ht="15" customHeight="1">
      <c r="G34097" s="488"/>
    </row>
    <row r="34098" spans="7:7" ht="15" customHeight="1">
      <c r="G34098" s="488"/>
    </row>
    <row r="34099" spans="7:7" ht="15" customHeight="1">
      <c r="G34099" s="488"/>
    </row>
    <row r="34100" spans="7:7" ht="15" customHeight="1">
      <c r="G34100" s="488"/>
    </row>
    <row r="34101" spans="7:7" ht="15" customHeight="1">
      <c r="G34101" s="488"/>
    </row>
    <row r="34102" spans="7:7" ht="15" customHeight="1">
      <c r="G34102" s="488"/>
    </row>
    <row r="34103" spans="7:7" ht="15" customHeight="1">
      <c r="G34103" s="488"/>
    </row>
    <row r="34104" spans="7:7" ht="15" customHeight="1">
      <c r="G34104" s="488"/>
    </row>
    <row r="34105" spans="7:7" ht="15" customHeight="1">
      <c r="G34105" s="488"/>
    </row>
    <row r="34106" spans="7:7" ht="15" customHeight="1">
      <c r="G34106" s="488"/>
    </row>
    <row r="34107" spans="7:7" ht="15" customHeight="1">
      <c r="G34107" s="488"/>
    </row>
    <row r="34108" spans="7:7" ht="15" customHeight="1">
      <c r="G34108" s="488"/>
    </row>
    <row r="34109" spans="7:7" ht="15" customHeight="1">
      <c r="G34109" s="488"/>
    </row>
    <row r="34110" spans="7:7" ht="15" customHeight="1">
      <c r="G34110" s="488"/>
    </row>
    <row r="34111" spans="7:7" ht="15" customHeight="1">
      <c r="G34111" s="488"/>
    </row>
    <row r="34112" spans="7:7" ht="15" customHeight="1">
      <c r="G34112" s="488"/>
    </row>
    <row r="34113" spans="7:7" ht="15" customHeight="1">
      <c r="G34113" s="488"/>
    </row>
    <row r="34114" spans="7:7" ht="15" customHeight="1">
      <c r="G34114" s="488"/>
    </row>
    <row r="34115" spans="7:7" ht="15" customHeight="1">
      <c r="G34115" s="488"/>
    </row>
    <row r="34116" spans="7:7" ht="15" customHeight="1">
      <c r="G34116" s="488"/>
    </row>
    <row r="34117" spans="7:7" ht="15" customHeight="1">
      <c r="G34117" s="488"/>
    </row>
    <row r="34118" spans="7:7" ht="15" customHeight="1">
      <c r="G34118" s="488"/>
    </row>
    <row r="34119" spans="7:7" ht="15" customHeight="1">
      <c r="G34119" s="488"/>
    </row>
    <row r="34120" spans="7:7" ht="15" customHeight="1">
      <c r="G34120" s="488"/>
    </row>
    <row r="34121" spans="7:7" ht="15" customHeight="1">
      <c r="G34121" s="488"/>
    </row>
    <row r="34122" spans="7:7" ht="15" customHeight="1">
      <c r="G34122" s="488"/>
    </row>
    <row r="34123" spans="7:7" ht="15" customHeight="1">
      <c r="G34123" s="488"/>
    </row>
    <row r="34124" spans="7:7" ht="15" customHeight="1">
      <c r="G34124" s="488"/>
    </row>
    <row r="34125" spans="7:7" ht="15" customHeight="1">
      <c r="G34125" s="488"/>
    </row>
    <row r="34126" spans="7:7" ht="15" customHeight="1">
      <c r="G34126" s="488"/>
    </row>
    <row r="34127" spans="7:7" ht="15" customHeight="1">
      <c r="G34127" s="488"/>
    </row>
    <row r="34128" spans="7:7" ht="15" customHeight="1">
      <c r="G34128" s="488"/>
    </row>
    <row r="34129" spans="7:7" ht="15" customHeight="1">
      <c r="G34129" s="488"/>
    </row>
    <row r="34130" spans="7:7" ht="15" customHeight="1">
      <c r="G34130" s="488"/>
    </row>
    <row r="34131" spans="7:7" ht="15" customHeight="1">
      <c r="G34131" s="488"/>
    </row>
    <row r="34132" spans="7:7" ht="15" customHeight="1">
      <c r="G34132" s="488"/>
    </row>
    <row r="34133" spans="7:7" ht="15" customHeight="1">
      <c r="G34133" s="488"/>
    </row>
    <row r="34134" spans="7:7" ht="15" customHeight="1">
      <c r="G34134" s="488"/>
    </row>
    <row r="34135" spans="7:7" ht="15" customHeight="1">
      <c r="G34135" s="488"/>
    </row>
    <row r="34136" spans="7:7" ht="15" customHeight="1">
      <c r="G34136" s="488"/>
    </row>
    <row r="34137" spans="7:7" ht="15" customHeight="1">
      <c r="G34137" s="488"/>
    </row>
    <row r="34138" spans="7:7" ht="15" customHeight="1">
      <c r="G34138" s="488"/>
    </row>
    <row r="34139" spans="7:7" ht="15" customHeight="1">
      <c r="G34139" s="488"/>
    </row>
    <row r="34140" spans="7:7" ht="15" customHeight="1">
      <c r="G34140" s="488"/>
    </row>
    <row r="34141" spans="7:7" ht="15" customHeight="1">
      <c r="G34141" s="488"/>
    </row>
    <row r="34142" spans="7:7" ht="15" customHeight="1">
      <c r="G34142" s="488"/>
    </row>
    <row r="34143" spans="7:7" ht="15" customHeight="1">
      <c r="G34143" s="488"/>
    </row>
    <row r="34144" spans="7:7" ht="15" customHeight="1">
      <c r="G34144" s="488"/>
    </row>
    <row r="34145" spans="7:7" ht="15" customHeight="1">
      <c r="G34145" s="488"/>
    </row>
    <row r="34146" spans="7:7" ht="15" customHeight="1">
      <c r="G34146" s="488"/>
    </row>
    <row r="34147" spans="7:7" ht="15" customHeight="1">
      <c r="G34147" s="488"/>
    </row>
    <row r="34148" spans="7:7" ht="15" customHeight="1">
      <c r="G34148" s="488"/>
    </row>
    <row r="34149" spans="7:7" ht="15" customHeight="1">
      <c r="G34149" s="488"/>
    </row>
    <row r="34150" spans="7:7" ht="15" customHeight="1">
      <c r="G34150" s="488"/>
    </row>
    <row r="34151" spans="7:7" ht="15" customHeight="1">
      <c r="G34151" s="488"/>
    </row>
    <row r="34152" spans="7:7" ht="15" customHeight="1">
      <c r="G34152" s="488"/>
    </row>
    <row r="34153" spans="7:7" ht="15" customHeight="1">
      <c r="G34153" s="488"/>
    </row>
    <row r="34154" spans="7:7" ht="15" customHeight="1">
      <c r="G34154" s="488"/>
    </row>
    <row r="34155" spans="7:7" ht="15" customHeight="1">
      <c r="G34155" s="488"/>
    </row>
    <row r="34156" spans="7:7" ht="15" customHeight="1">
      <c r="G34156" s="488"/>
    </row>
    <row r="34157" spans="7:7" ht="15" customHeight="1">
      <c r="G34157" s="488"/>
    </row>
    <row r="34158" spans="7:7" ht="15" customHeight="1">
      <c r="G34158" s="488"/>
    </row>
    <row r="34159" spans="7:7" ht="15" customHeight="1">
      <c r="G34159" s="488"/>
    </row>
    <row r="34160" spans="7:7" ht="15" customHeight="1">
      <c r="G34160" s="488"/>
    </row>
    <row r="34161" spans="7:7" ht="15" customHeight="1">
      <c r="G34161" s="488"/>
    </row>
    <row r="34162" spans="7:7" ht="15" customHeight="1">
      <c r="G34162" s="488"/>
    </row>
    <row r="34163" spans="7:7" ht="15" customHeight="1">
      <c r="G34163" s="488"/>
    </row>
    <row r="34164" spans="7:7" ht="15" customHeight="1">
      <c r="G34164" s="488"/>
    </row>
    <row r="34165" spans="7:7" ht="15" customHeight="1">
      <c r="G34165" s="488"/>
    </row>
    <row r="34166" spans="7:7" ht="15" customHeight="1">
      <c r="G34166" s="488"/>
    </row>
    <row r="34167" spans="7:7" ht="15" customHeight="1">
      <c r="G34167" s="488"/>
    </row>
    <row r="34168" spans="7:7" ht="15" customHeight="1">
      <c r="G34168" s="488"/>
    </row>
    <row r="34169" spans="7:7" ht="15" customHeight="1">
      <c r="G34169" s="488"/>
    </row>
    <row r="34170" spans="7:7" ht="15" customHeight="1">
      <c r="G34170" s="488"/>
    </row>
    <row r="34171" spans="7:7" ht="15" customHeight="1">
      <c r="G34171" s="488"/>
    </row>
    <row r="34172" spans="7:7" ht="15" customHeight="1">
      <c r="G34172" s="488"/>
    </row>
    <row r="34173" spans="7:7" ht="15" customHeight="1">
      <c r="G34173" s="488"/>
    </row>
    <row r="34174" spans="7:7" ht="15" customHeight="1">
      <c r="G34174" s="488"/>
    </row>
    <row r="34175" spans="7:7" ht="15" customHeight="1">
      <c r="G34175" s="488"/>
    </row>
    <row r="34176" spans="7:7" ht="15" customHeight="1">
      <c r="G34176" s="488"/>
    </row>
    <row r="34177" spans="7:7" ht="15" customHeight="1">
      <c r="G34177" s="488"/>
    </row>
    <row r="34178" spans="7:7" ht="15" customHeight="1">
      <c r="G34178" s="488"/>
    </row>
    <row r="34179" spans="7:7" ht="15" customHeight="1">
      <c r="G34179" s="488"/>
    </row>
    <row r="34180" spans="7:7" ht="15" customHeight="1">
      <c r="G34180" s="488"/>
    </row>
    <row r="34181" spans="7:7" ht="15" customHeight="1">
      <c r="G34181" s="488"/>
    </row>
    <row r="34182" spans="7:7" ht="15" customHeight="1">
      <c r="G34182" s="488"/>
    </row>
    <row r="34183" spans="7:7" ht="15" customHeight="1">
      <c r="G34183" s="488"/>
    </row>
    <row r="34184" spans="7:7" ht="15" customHeight="1">
      <c r="G34184" s="488"/>
    </row>
    <row r="34185" spans="7:7" ht="15" customHeight="1">
      <c r="G34185" s="488"/>
    </row>
    <row r="34186" spans="7:7" ht="15" customHeight="1">
      <c r="G34186" s="488"/>
    </row>
    <row r="34187" spans="7:7" ht="15" customHeight="1">
      <c r="G34187" s="488"/>
    </row>
    <row r="34188" spans="7:7" ht="15" customHeight="1">
      <c r="G34188" s="488"/>
    </row>
    <row r="34189" spans="7:7" ht="15" customHeight="1">
      <c r="G34189" s="488"/>
    </row>
    <row r="34190" spans="7:7" ht="15" customHeight="1">
      <c r="G34190" s="488"/>
    </row>
    <row r="34191" spans="7:7" ht="15" customHeight="1">
      <c r="G34191" s="488"/>
    </row>
    <row r="34192" spans="7:7" ht="15" customHeight="1">
      <c r="G34192" s="488"/>
    </row>
    <row r="34193" spans="7:7" ht="15" customHeight="1">
      <c r="G34193" s="488"/>
    </row>
    <row r="34194" spans="7:7" ht="15" customHeight="1">
      <c r="G34194" s="488"/>
    </row>
    <row r="34195" spans="7:7" ht="15" customHeight="1">
      <c r="G34195" s="488"/>
    </row>
    <row r="34196" spans="7:7" ht="15" customHeight="1">
      <c r="G34196" s="488"/>
    </row>
    <row r="34197" spans="7:7" ht="15" customHeight="1">
      <c r="G34197" s="488"/>
    </row>
    <row r="34198" spans="7:7" ht="15" customHeight="1">
      <c r="G34198" s="488"/>
    </row>
    <row r="34199" spans="7:7" ht="15" customHeight="1">
      <c r="G34199" s="488"/>
    </row>
    <row r="34200" spans="7:7" ht="15" customHeight="1">
      <c r="G34200" s="488"/>
    </row>
    <row r="34201" spans="7:7" ht="15" customHeight="1">
      <c r="G34201" s="488"/>
    </row>
    <row r="34202" spans="7:7" ht="15" customHeight="1">
      <c r="G34202" s="488"/>
    </row>
    <row r="34203" spans="7:7" ht="15" customHeight="1">
      <c r="G34203" s="488"/>
    </row>
    <row r="34204" spans="7:7" ht="15" customHeight="1">
      <c r="G34204" s="488"/>
    </row>
    <row r="34205" spans="7:7" ht="15" customHeight="1">
      <c r="G34205" s="488"/>
    </row>
    <row r="34206" spans="7:7" ht="15" customHeight="1">
      <c r="G34206" s="488"/>
    </row>
    <row r="34207" spans="7:7" ht="15" customHeight="1">
      <c r="G34207" s="488"/>
    </row>
    <row r="34208" spans="7:7" ht="15" customHeight="1">
      <c r="G34208" s="488"/>
    </row>
    <row r="34209" spans="7:7" ht="15" customHeight="1">
      <c r="G34209" s="488"/>
    </row>
    <row r="34210" spans="7:7" ht="15" customHeight="1">
      <c r="G34210" s="488"/>
    </row>
    <row r="34211" spans="7:7" ht="15" customHeight="1">
      <c r="G34211" s="488"/>
    </row>
    <row r="34212" spans="7:7" ht="15" customHeight="1">
      <c r="G34212" s="488"/>
    </row>
    <row r="34213" spans="7:7" ht="15" customHeight="1">
      <c r="G34213" s="488"/>
    </row>
    <row r="34214" spans="7:7" ht="15" customHeight="1">
      <c r="G34214" s="488"/>
    </row>
    <row r="34215" spans="7:7" ht="15" customHeight="1">
      <c r="G34215" s="488"/>
    </row>
    <row r="34216" spans="7:7" ht="15" customHeight="1">
      <c r="G34216" s="488"/>
    </row>
    <row r="34217" spans="7:7" ht="15" customHeight="1">
      <c r="G34217" s="488"/>
    </row>
    <row r="34218" spans="7:7" ht="15" customHeight="1">
      <c r="G34218" s="488"/>
    </row>
    <row r="34219" spans="7:7" ht="15" customHeight="1">
      <c r="G34219" s="488"/>
    </row>
    <row r="34220" spans="7:7" ht="15" customHeight="1">
      <c r="G34220" s="488"/>
    </row>
    <row r="34221" spans="7:7" ht="15" customHeight="1">
      <c r="G34221" s="488"/>
    </row>
    <row r="34222" spans="7:7" ht="15" customHeight="1">
      <c r="G34222" s="488"/>
    </row>
    <row r="34223" spans="7:7" ht="15" customHeight="1">
      <c r="G34223" s="488"/>
    </row>
    <row r="34224" spans="7:7" ht="15" customHeight="1">
      <c r="G34224" s="488"/>
    </row>
    <row r="34225" spans="7:7" ht="15" customHeight="1">
      <c r="G34225" s="488"/>
    </row>
    <row r="34226" spans="7:7" ht="15" customHeight="1">
      <c r="G34226" s="488"/>
    </row>
    <row r="34227" spans="7:7" ht="15" customHeight="1">
      <c r="G34227" s="488"/>
    </row>
    <row r="34228" spans="7:7" ht="15" customHeight="1">
      <c r="G34228" s="488"/>
    </row>
    <row r="34229" spans="7:7" ht="15" customHeight="1">
      <c r="G34229" s="488"/>
    </row>
    <row r="34230" spans="7:7" ht="15" customHeight="1">
      <c r="G34230" s="488"/>
    </row>
    <row r="34231" spans="7:7" ht="15" customHeight="1">
      <c r="G34231" s="488"/>
    </row>
    <row r="34232" spans="7:7" ht="15" customHeight="1">
      <c r="G34232" s="488"/>
    </row>
    <row r="34233" spans="7:7" ht="15" customHeight="1">
      <c r="G34233" s="488"/>
    </row>
    <row r="34234" spans="7:7" ht="15" customHeight="1">
      <c r="G34234" s="488"/>
    </row>
    <row r="34235" spans="7:7" ht="15" customHeight="1">
      <c r="G34235" s="488"/>
    </row>
    <row r="34236" spans="7:7" ht="15" customHeight="1">
      <c r="G34236" s="488"/>
    </row>
    <row r="34237" spans="7:7" ht="15" customHeight="1">
      <c r="G34237" s="488"/>
    </row>
    <row r="34238" spans="7:7" ht="15" customHeight="1">
      <c r="G34238" s="488"/>
    </row>
    <row r="34239" spans="7:7" ht="15" customHeight="1">
      <c r="G34239" s="488"/>
    </row>
    <row r="34240" spans="7:7" ht="15" customHeight="1">
      <c r="G34240" s="488"/>
    </row>
    <row r="34241" spans="7:7" ht="15" customHeight="1">
      <c r="G34241" s="488"/>
    </row>
    <row r="34242" spans="7:7" ht="15" customHeight="1">
      <c r="G34242" s="488"/>
    </row>
    <row r="34243" spans="7:7" ht="15" customHeight="1">
      <c r="G34243" s="488"/>
    </row>
    <row r="34244" spans="7:7" ht="15" customHeight="1">
      <c r="G34244" s="488"/>
    </row>
    <row r="34245" spans="7:7" ht="15" customHeight="1">
      <c r="G34245" s="488"/>
    </row>
    <row r="34246" spans="7:7" ht="15" customHeight="1">
      <c r="G34246" s="488"/>
    </row>
    <row r="34247" spans="7:7" ht="15" customHeight="1">
      <c r="G34247" s="488"/>
    </row>
    <row r="34248" spans="7:7" ht="15" customHeight="1">
      <c r="G34248" s="488"/>
    </row>
    <row r="34249" spans="7:7" ht="15" customHeight="1">
      <c r="G34249" s="488"/>
    </row>
    <row r="34250" spans="7:7" ht="15" customHeight="1">
      <c r="G34250" s="488"/>
    </row>
    <row r="34251" spans="7:7" ht="15" customHeight="1">
      <c r="G34251" s="488"/>
    </row>
    <row r="34252" spans="7:7" ht="15" customHeight="1">
      <c r="G34252" s="488"/>
    </row>
    <row r="34253" spans="7:7" ht="15" customHeight="1">
      <c r="G34253" s="488"/>
    </row>
    <row r="34254" spans="7:7" ht="15" customHeight="1">
      <c r="G34254" s="488"/>
    </row>
    <row r="34255" spans="7:7" ht="15" customHeight="1">
      <c r="G34255" s="488"/>
    </row>
    <row r="34256" spans="7:7" ht="15" customHeight="1">
      <c r="G34256" s="488"/>
    </row>
    <row r="34257" spans="7:7" ht="15" customHeight="1">
      <c r="G34257" s="488"/>
    </row>
    <row r="34258" spans="7:7" ht="15" customHeight="1">
      <c r="G34258" s="488"/>
    </row>
    <row r="34259" spans="7:7" ht="15" customHeight="1">
      <c r="G34259" s="488"/>
    </row>
    <row r="34260" spans="7:7" ht="15" customHeight="1">
      <c r="G34260" s="488"/>
    </row>
    <row r="34261" spans="7:7" ht="15" customHeight="1">
      <c r="G34261" s="488"/>
    </row>
    <row r="34262" spans="7:7" ht="15" customHeight="1">
      <c r="G34262" s="488"/>
    </row>
    <row r="34263" spans="7:7" ht="15" customHeight="1">
      <c r="G34263" s="488"/>
    </row>
    <row r="34264" spans="7:7" ht="15" customHeight="1">
      <c r="G34264" s="488"/>
    </row>
    <row r="34265" spans="7:7" ht="15" customHeight="1">
      <c r="G34265" s="488"/>
    </row>
    <row r="34266" spans="7:7" ht="15" customHeight="1">
      <c r="G34266" s="488"/>
    </row>
    <row r="34267" spans="7:7" ht="15" customHeight="1">
      <c r="G34267" s="488"/>
    </row>
    <row r="34268" spans="7:7" ht="15" customHeight="1">
      <c r="G34268" s="488"/>
    </row>
    <row r="34269" spans="7:7" ht="15" customHeight="1">
      <c r="G34269" s="488"/>
    </row>
    <row r="34270" spans="7:7" ht="15" customHeight="1">
      <c r="G34270" s="488"/>
    </row>
    <row r="34271" spans="7:7" ht="15" customHeight="1">
      <c r="G34271" s="488"/>
    </row>
    <row r="34272" spans="7:7" ht="15" customHeight="1">
      <c r="G34272" s="488"/>
    </row>
    <row r="34273" spans="7:7" ht="15" customHeight="1">
      <c r="G34273" s="488"/>
    </row>
    <row r="34274" spans="7:7" ht="15" customHeight="1">
      <c r="G34274" s="488"/>
    </row>
    <row r="34275" spans="7:7" ht="15" customHeight="1">
      <c r="G34275" s="488"/>
    </row>
    <row r="34276" spans="7:7" ht="15" customHeight="1">
      <c r="G34276" s="488"/>
    </row>
    <row r="34277" spans="7:7" ht="15" customHeight="1">
      <c r="G34277" s="488"/>
    </row>
    <row r="34278" spans="7:7" ht="15" customHeight="1">
      <c r="G34278" s="488"/>
    </row>
    <row r="34279" spans="7:7" ht="15" customHeight="1">
      <c r="G34279" s="488"/>
    </row>
    <row r="34280" spans="7:7" ht="15" customHeight="1">
      <c r="G34280" s="488"/>
    </row>
    <row r="34281" spans="7:7" ht="15" customHeight="1">
      <c r="G34281" s="488"/>
    </row>
    <row r="34282" spans="7:7" ht="15" customHeight="1">
      <c r="G34282" s="488"/>
    </row>
    <row r="34283" spans="7:7" ht="15" customHeight="1">
      <c r="G34283" s="488"/>
    </row>
    <row r="34284" spans="7:7" ht="15" customHeight="1">
      <c r="G34284" s="488"/>
    </row>
    <row r="34285" spans="7:7" ht="15" customHeight="1">
      <c r="G34285" s="488"/>
    </row>
    <row r="34286" spans="7:7" ht="15" customHeight="1">
      <c r="G34286" s="488"/>
    </row>
    <row r="34287" spans="7:7" ht="15" customHeight="1">
      <c r="G34287" s="488"/>
    </row>
    <row r="34288" spans="7:7" ht="15" customHeight="1">
      <c r="G34288" s="488"/>
    </row>
    <row r="34289" spans="7:7" ht="15" customHeight="1">
      <c r="G34289" s="488"/>
    </row>
    <row r="34290" spans="7:7" ht="15" customHeight="1">
      <c r="G34290" s="488"/>
    </row>
    <row r="34291" spans="7:7" ht="15" customHeight="1">
      <c r="G34291" s="488"/>
    </row>
    <row r="34292" spans="7:7" ht="15" customHeight="1">
      <c r="G34292" s="488"/>
    </row>
    <row r="34293" spans="7:7" ht="15" customHeight="1">
      <c r="G34293" s="488"/>
    </row>
    <row r="34294" spans="7:7" ht="15" customHeight="1">
      <c r="G34294" s="488"/>
    </row>
    <row r="34295" spans="7:7" ht="15" customHeight="1">
      <c r="G34295" s="488"/>
    </row>
    <row r="34296" spans="7:7" ht="15" customHeight="1">
      <c r="G34296" s="488"/>
    </row>
    <row r="34297" spans="7:7" ht="15" customHeight="1">
      <c r="G34297" s="488"/>
    </row>
    <row r="34298" spans="7:7" ht="15" customHeight="1">
      <c r="G34298" s="488"/>
    </row>
    <row r="34299" spans="7:7" ht="15" customHeight="1">
      <c r="G34299" s="488"/>
    </row>
    <row r="34300" spans="7:7" ht="15" customHeight="1">
      <c r="G34300" s="488"/>
    </row>
    <row r="34301" spans="7:7" ht="15" customHeight="1">
      <c r="G34301" s="488"/>
    </row>
    <row r="34302" spans="7:7" ht="15" customHeight="1">
      <c r="G34302" s="488"/>
    </row>
    <row r="34303" spans="7:7" ht="15" customHeight="1">
      <c r="G34303" s="488"/>
    </row>
    <row r="34304" spans="7:7" ht="15" customHeight="1">
      <c r="G34304" s="488"/>
    </row>
    <row r="34305" spans="7:7" ht="15" customHeight="1">
      <c r="G34305" s="488"/>
    </row>
    <row r="34306" spans="7:7" ht="15" customHeight="1">
      <c r="G34306" s="488"/>
    </row>
    <row r="34307" spans="7:7" ht="15" customHeight="1">
      <c r="G34307" s="488"/>
    </row>
    <row r="34308" spans="7:7" ht="15" customHeight="1">
      <c r="G34308" s="488"/>
    </row>
    <row r="34309" spans="7:7" ht="15" customHeight="1">
      <c r="G34309" s="488"/>
    </row>
    <row r="34310" spans="7:7" ht="15" customHeight="1">
      <c r="G34310" s="488"/>
    </row>
    <row r="34311" spans="7:7" ht="15" customHeight="1">
      <c r="G34311" s="488"/>
    </row>
    <row r="34312" spans="7:7" ht="15" customHeight="1">
      <c r="G34312" s="488"/>
    </row>
    <row r="34313" spans="7:7" ht="15" customHeight="1">
      <c r="G34313" s="488"/>
    </row>
    <row r="34314" spans="7:7" ht="15" customHeight="1">
      <c r="G34314" s="488"/>
    </row>
    <row r="34315" spans="7:7" ht="15" customHeight="1">
      <c r="G34315" s="488"/>
    </row>
    <row r="34316" spans="7:7" ht="15" customHeight="1">
      <c r="G34316" s="488"/>
    </row>
    <row r="34317" spans="7:7" ht="15" customHeight="1">
      <c r="G34317" s="488"/>
    </row>
    <row r="34318" spans="7:7" ht="15" customHeight="1">
      <c r="G34318" s="488"/>
    </row>
    <row r="34319" spans="7:7" ht="15" customHeight="1">
      <c r="G34319" s="488"/>
    </row>
    <row r="34320" spans="7:7" ht="15" customHeight="1">
      <c r="G34320" s="488"/>
    </row>
    <row r="34321" spans="7:7" ht="15" customHeight="1">
      <c r="G34321" s="488"/>
    </row>
    <row r="34322" spans="7:7" ht="15" customHeight="1">
      <c r="G34322" s="488"/>
    </row>
    <row r="34323" spans="7:7" ht="15" customHeight="1">
      <c r="G34323" s="488"/>
    </row>
    <row r="34324" spans="7:7" ht="15" customHeight="1">
      <c r="G34324" s="488"/>
    </row>
    <row r="34325" spans="7:7" ht="15" customHeight="1">
      <c r="G34325" s="488"/>
    </row>
    <row r="34326" spans="7:7" ht="15" customHeight="1">
      <c r="G34326" s="488"/>
    </row>
    <row r="34327" spans="7:7" ht="15" customHeight="1">
      <c r="G34327" s="488"/>
    </row>
    <row r="34328" spans="7:7" ht="15" customHeight="1">
      <c r="G34328" s="488"/>
    </row>
    <row r="34329" spans="7:7" ht="15" customHeight="1">
      <c r="G34329" s="488"/>
    </row>
    <row r="34330" spans="7:7" ht="15" customHeight="1">
      <c r="G34330" s="488"/>
    </row>
    <row r="34331" spans="7:7" ht="15" customHeight="1">
      <c r="G34331" s="488"/>
    </row>
    <row r="34332" spans="7:7" ht="15" customHeight="1">
      <c r="G34332" s="488"/>
    </row>
    <row r="34333" spans="7:7" ht="15" customHeight="1">
      <c r="G34333" s="488"/>
    </row>
    <row r="34334" spans="7:7" ht="15" customHeight="1">
      <c r="G34334" s="488"/>
    </row>
    <row r="34335" spans="7:7" ht="15" customHeight="1">
      <c r="G34335" s="488"/>
    </row>
    <row r="34336" spans="7:7" ht="15" customHeight="1">
      <c r="G34336" s="488"/>
    </row>
    <row r="34337" spans="7:7" ht="15" customHeight="1">
      <c r="G34337" s="488"/>
    </row>
    <row r="34338" spans="7:7" ht="15" customHeight="1">
      <c r="G34338" s="488"/>
    </row>
    <row r="34339" spans="7:7" ht="15" customHeight="1">
      <c r="G34339" s="488"/>
    </row>
    <row r="34340" spans="7:7" ht="15" customHeight="1">
      <c r="G34340" s="488"/>
    </row>
    <row r="34341" spans="7:7" ht="15" customHeight="1">
      <c r="G34341" s="488"/>
    </row>
    <row r="34342" spans="7:7" ht="15" customHeight="1">
      <c r="G34342" s="488"/>
    </row>
    <row r="34343" spans="7:7" ht="15" customHeight="1">
      <c r="G34343" s="488"/>
    </row>
    <row r="34344" spans="7:7" ht="15" customHeight="1">
      <c r="G34344" s="488"/>
    </row>
    <row r="34345" spans="7:7" ht="15" customHeight="1">
      <c r="G34345" s="488"/>
    </row>
    <row r="34346" spans="7:7" ht="15" customHeight="1">
      <c r="G34346" s="488"/>
    </row>
    <row r="34347" spans="7:7" ht="15" customHeight="1">
      <c r="G34347" s="488"/>
    </row>
    <row r="34348" spans="7:7" ht="15" customHeight="1">
      <c r="G34348" s="488"/>
    </row>
    <row r="34349" spans="7:7" ht="15" customHeight="1">
      <c r="G34349" s="488"/>
    </row>
    <row r="34350" spans="7:7" ht="15" customHeight="1">
      <c r="G34350" s="488"/>
    </row>
    <row r="34351" spans="7:7" ht="15" customHeight="1">
      <c r="G34351" s="488"/>
    </row>
    <row r="34352" spans="7:7" ht="15" customHeight="1">
      <c r="G34352" s="488"/>
    </row>
    <row r="34353" spans="7:7" ht="15" customHeight="1">
      <c r="G34353" s="488"/>
    </row>
    <row r="34354" spans="7:7" ht="15" customHeight="1">
      <c r="G34354" s="488"/>
    </row>
    <row r="34355" spans="7:7" ht="15" customHeight="1">
      <c r="G34355" s="488"/>
    </row>
    <row r="34356" spans="7:7" ht="15" customHeight="1">
      <c r="G34356" s="488"/>
    </row>
    <row r="34357" spans="7:7" ht="15" customHeight="1">
      <c r="G34357" s="488"/>
    </row>
    <row r="34358" spans="7:7" ht="15" customHeight="1">
      <c r="G34358" s="488"/>
    </row>
    <row r="34359" spans="7:7" ht="15" customHeight="1">
      <c r="G34359" s="488"/>
    </row>
    <row r="34360" spans="7:7" ht="15" customHeight="1">
      <c r="G34360" s="488"/>
    </row>
    <row r="34361" spans="7:7" ht="15" customHeight="1">
      <c r="G34361" s="488"/>
    </row>
    <row r="34362" spans="7:7" ht="15" customHeight="1">
      <c r="G34362" s="488"/>
    </row>
    <row r="34363" spans="7:7" ht="15" customHeight="1">
      <c r="G34363" s="488"/>
    </row>
    <row r="34364" spans="7:7" ht="15" customHeight="1">
      <c r="G34364" s="488"/>
    </row>
    <row r="34365" spans="7:7" ht="15" customHeight="1">
      <c r="G34365" s="488"/>
    </row>
    <row r="34366" spans="7:7" ht="15" customHeight="1">
      <c r="G34366" s="488"/>
    </row>
    <row r="34367" spans="7:7" ht="15" customHeight="1">
      <c r="G34367" s="488"/>
    </row>
    <row r="34368" spans="7:7" ht="15" customHeight="1">
      <c r="G34368" s="488"/>
    </row>
    <row r="34369" spans="7:7" ht="15" customHeight="1">
      <c r="G34369" s="488"/>
    </row>
    <row r="34370" spans="7:7" ht="15" customHeight="1">
      <c r="G34370" s="488"/>
    </row>
    <row r="34371" spans="7:7" ht="15" customHeight="1">
      <c r="G34371" s="488"/>
    </row>
    <row r="34372" spans="7:7" ht="15" customHeight="1">
      <c r="G34372" s="488"/>
    </row>
    <row r="34373" spans="7:7" ht="15" customHeight="1">
      <c r="G34373" s="488"/>
    </row>
    <row r="34374" spans="7:7" ht="15" customHeight="1">
      <c r="G34374" s="488"/>
    </row>
    <row r="34375" spans="7:7" ht="15" customHeight="1">
      <c r="G34375" s="488"/>
    </row>
    <row r="34376" spans="7:7" ht="15" customHeight="1">
      <c r="G34376" s="488"/>
    </row>
    <row r="34377" spans="7:7" ht="15" customHeight="1">
      <c r="G34377" s="488"/>
    </row>
    <row r="34378" spans="7:7" ht="15" customHeight="1">
      <c r="G34378" s="488"/>
    </row>
    <row r="34379" spans="7:7" ht="15" customHeight="1">
      <c r="G34379" s="488"/>
    </row>
    <row r="34380" spans="7:7" ht="15" customHeight="1">
      <c r="G34380" s="488"/>
    </row>
    <row r="34381" spans="7:7" ht="15" customHeight="1">
      <c r="G34381" s="488"/>
    </row>
    <row r="34382" spans="7:7" ht="15" customHeight="1">
      <c r="G34382" s="488"/>
    </row>
    <row r="34383" spans="7:7" ht="15" customHeight="1">
      <c r="G34383" s="488"/>
    </row>
    <row r="34384" spans="7:7" ht="15" customHeight="1">
      <c r="G34384" s="488"/>
    </row>
    <row r="34385" spans="7:7" ht="15" customHeight="1">
      <c r="G34385" s="488"/>
    </row>
    <row r="34386" spans="7:7" ht="15" customHeight="1">
      <c r="G34386" s="488"/>
    </row>
    <row r="34387" spans="7:7" ht="15" customHeight="1">
      <c r="G34387" s="488"/>
    </row>
    <row r="34388" spans="7:7" ht="15" customHeight="1">
      <c r="G34388" s="488"/>
    </row>
    <row r="34389" spans="7:7" ht="15" customHeight="1">
      <c r="G34389" s="488"/>
    </row>
    <row r="34390" spans="7:7" ht="15" customHeight="1">
      <c r="G34390" s="488"/>
    </row>
    <row r="34391" spans="7:7" ht="15" customHeight="1">
      <c r="G34391" s="488"/>
    </row>
    <row r="34392" spans="7:7" ht="15" customHeight="1">
      <c r="G34392" s="488"/>
    </row>
    <row r="34393" spans="7:7" ht="15" customHeight="1">
      <c r="G34393" s="488"/>
    </row>
    <row r="34394" spans="7:7" ht="15" customHeight="1">
      <c r="G34394" s="488"/>
    </row>
    <row r="34395" spans="7:7" ht="15" customHeight="1">
      <c r="G34395" s="488"/>
    </row>
    <row r="34396" spans="7:7" ht="15" customHeight="1">
      <c r="G34396" s="488"/>
    </row>
    <row r="34397" spans="7:7" ht="15" customHeight="1">
      <c r="G34397" s="488"/>
    </row>
    <row r="34398" spans="7:7" ht="15" customHeight="1">
      <c r="G34398" s="488"/>
    </row>
    <row r="34399" spans="7:7" ht="15" customHeight="1">
      <c r="G34399" s="488"/>
    </row>
    <row r="34400" spans="7:7" ht="15" customHeight="1">
      <c r="G34400" s="488"/>
    </row>
    <row r="34401" spans="7:7" ht="15" customHeight="1">
      <c r="G34401" s="488"/>
    </row>
    <row r="34402" spans="7:7" ht="15" customHeight="1">
      <c r="G34402" s="488"/>
    </row>
    <row r="34403" spans="7:7" ht="15" customHeight="1">
      <c r="G34403" s="488"/>
    </row>
    <row r="34404" spans="7:7" ht="15" customHeight="1">
      <c r="G34404" s="488"/>
    </row>
    <row r="34405" spans="7:7" ht="15" customHeight="1">
      <c r="G34405" s="488"/>
    </row>
    <row r="34406" spans="7:7" ht="15" customHeight="1">
      <c r="G34406" s="488"/>
    </row>
    <row r="34407" spans="7:7" ht="15" customHeight="1">
      <c r="G34407" s="488"/>
    </row>
    <row r="34408" spans="7:7" ht="15" customHeight="1">
      <c r="G34408" s="488"/>
    </row>
    <row r="34409" spans="7:7" ht="15" customHeight="1">
      <c r="G34409" s="488"/>
    </row>
    <row r="34410" spans="7:7" ht="15" customHeight="1">
      <c r="G34410" s="488"/>
    </row>
    <row r="34411" spans="7:7" ht="15" customHeight="1">
      <c r="G34411" s="488"/>
    </row>
    <row r="34412" spans="7:7" ht="15" customHeight="1">
      <c r="G34412" s="488"/>
    </row>
    <row r="34413" spans="7:7" ht="15" customHeight="1">
      <c r="G34413" s="488"/>
    </row>
    <row r="34414" spans="7:7" ht="15" customHeight="1">
      <c r="G34414" s="488"/>
    </row>
    <row r="34415" spans="7:7" ht="15" customHeight="1">
      <c r="G34415" s="488"/>
    </row>
    <row r="34416" spans="7:7" ht="15" customHeight="1">
      <c r="G34416" s="488"/>
    </row>
    <row r="34417" spans="7:7" ht="15" customHeight="1">
      <c r="G34417" s="488"/>
    </row>
    <row r="34418" spans="7:7" ht="15" customHeight="1">
      <c r="G34418" s="488"/>
    </row>
    <row r="34419" spans="7:7" ht="15" customHeight="1">
      <c r="G34419" s="488"/>
    </row>
    <row r="34420" spans="7:7" ht="15" customHeight="1">
      <c r="G34420" s="488"/>
    </row>
    <row r="34421" spans="7:7" ht="15" customHeight="1">
      <c r="G34421" s="488"/>
    </row>
    <row r="34422" spans="7:7" ht="15" customHeight="1">
      <c r="G34422" s="488"/>
    </row>
    <row r="34423" spans="7:7" ht="15" customHeight="1">
      <c r="G34423" s="488"/>
    </row>
    <row r="34424" spans="7:7" ht="15" customHeight="1">
      <c r="G34424" s="488"/>
    </row>
    <row r="34425" spans="7:7" ht="15" customHeight="1">
      <c r="G34425" s="488"/>
    </row>
    <row r="34426" spans="7:7" ht="15" customHeight="1">
      <c r="G34426" s="488"/>
    </row>
    <row r="34427" spans="7:7" ht="15" customHeight="1">
      <c r="G34427" s="488"/>
    </row>
    <row r="34428" spans="7:7" ht="15" customHeight="1">
      <c r="G34428" s="488"/>
    </row>
    <row r="34429" spans="7:7" ht="15" customHeight="1">
      <c r="G34429" s="488"/>
    </row>
    <row r="34430" spans="7:7" ht="15" customHeight="1">
      <c r="G34430" s="488"/>
    </row>
    <row r="34431" spans="7:7" ht="15" customHeight="1">
      <c r="G34431" s="488"/>
    </row>
    <row r="34432" spans="7:7" ht="15" customHeight="1">
      <c r="G34432" s="488"/>
    </row>
    <row r="34433" spans="7:7" ht="15" customHeight="1">
      <c r="G34433" s="488"/>
    </row>
    <row r="34434" spans="7:7" ht="15" customHeight="1">
      <c r="G34434" s="488"/>
    </row>
    <row r="34435" spans="7:7" ht="15" customHeight="1">
      <c r="G34435" s="488"/>
    </row>
    <row r="34436" spans="7:7" ht="15" customHeight="1">
      <c r="G34436" s="488"/>
    </row>
    <row r="34437" spans="7:7" ht="15" customHeight="1">
      <c r="G34437" s="488"/>
    </row>
    <row r="34438" spans="7:7" ht="15" customHeight="1">
      <c r="G34438" s="488"/>
    </row>
    <row r="34439" spans="7:7" ht="15" customHeight="1">
      <c r="G34439" s="488"/>
    </row>
    <row r="34440" spans="7:7" ht="15" customHeight="1">
      <c r="G34440" s="488"/>
    </row>
    <row r="34441" spans="7:7" ht="15" customHeight="1">
      <c r="G34441" s="488"/>
    </row>
    <row r="34442" spans="7:7" ht="15" customHeight="1">
      <c r="G34442" s="488"/>
    </row>
    <row r="34443" spans="7:7" ht="15" customHeight="1">
      <c r="G34443" s="488"/>
    </row>
    <row r="34444" spans="7:7" ht="15" customHeight="1">
      <c r="G34444" s="488"/>
    </row>
    <row r="34445" spans="7:7" ht="15" customHeight="1">
      <c r="G34445" s="488"/>
    </row>
    <row r="34446" spans="7:7" ht="15" customHeight="1">
      <c r="G34446" s="488"/>
    </row>
    <row r="34447" spans="7:7" ht="15" customHeight="1">
      <c r="G34447" s="488"/>
    </row>
    <row r="34448" spans="7:7" ht="15" customHeight="1">
      <c r="G34448" s="488"/>
    </row>
    <row r="34449" spans="7:7" ht="15" customHeight="1">
      <c r="G34449" s="488"/>
    </row>
    <row r="34450" spans="7:7" ht="15" customHeight="1">
      <c r="G34450" s="488"/>
    </row>
    <row r="34451" spans="7:7" ht="15" customHeight="1">
      <c r="G34451" s="488"/>
    </row>
    <row r="34452" spans="7:7" ht="15" customHeight="1">
      <c r="G34452" s="488"/>
    </row>
    <row r="34453" spans="7:7" ht="15" customHeight="1">
      <c r="G34453" s="488"/>
    </row>
    <row r="34454" spans="7:7" ht="15" customHeight="1">
      <c r="G34454" s="488"/>
    </row>
    <row r="34455" spans="7:7" ht="15" customHeight="1">
      <c r="G34455" s="488"/>
    </row>
    <row r="34456" spans="7:7" ht="15" customHeight="1">
      <c r="G34456" s="488"/>
    </row>
    <row r="34457" spans="7:7" ht="15" customHeight="1">
      <c r="G34457" s="488"/>
    </row>
    <row r="34458" spans="7:7" ht="15" customHeight="1">
      <c r="G34458" s="488"/>
    </row>
    <row r="34459" spans="7:7" ht="15" customHeight="1">
      <c r="G34459" s="488"/>
    </row>
    <row r="34460" spans="7:7" ht="15" customHeight="1">
      <c r="G34460" s="488"/>
    </row>
    <row r="34461" spans="7:7" ht="15" customHeight="1">
      <c r="G34461" s="488"/>
    </row>
    <row r="34462" spans="7:7" ht="15" customHeight="1">
      <c r="G34462" s="488"/>
    </row>
    <row r="34463" spans="7:7" ht="15" customHeight="1">
      <c r="G34463" s="488"/>
    </row>
    <row r="34464" spans="7:7" ht="15" customHeight="1">
      <c r="G34464" s="488"/>
    </row>
    <row r="34465" spans="7:7" ht="15" customHeight="1">
      <c r="G34465" s="488"/>
    </row>
    <row r="34466" spans="7:7" ht="15" customHeight="1">
      <c r="G34466" s="488"/>
    </row>
    <row r="34467" spans="7:7" ht="15" customHeight="1">
      <c r="G34467" s="488"/>
    </row>
    <row r="34468" spans="7:7" ht="15" customHeight="1">
      <c r="G34468" s="488"/>
    </row>
    <row r="34469" spans="7:7" ht="15" customHeight="1">
      <c r="G34469" s="488"/>
    </row>
    <row r="34470" spans="7:7" ht="15" customHeight="1">
      <c r="G34470" s="488"/>
    </row>
    <row r="34471" spans="7:7" ht="15" customHeight="1">
      <c r="G34471" s="488"/>
    </row>
    <row r="34472" spans="7:7" ht="15" customHeight="1">
      <c r="G34472" s="488"/>
    </row>
    <row r="34473" spans="7:7" ht="15" customHeight="1">
      <c r="G34473" s="488"/>
    </row>
    <row r="34474" spans="7:7" ht="15" customHeight="1">
      <c r="G34474" s="488"/>
    </row>
    <row r="34475" spans="7:7" ht="15" customHeight="1">
      <c r="G34475" s="488"/>
    </row>
    <row r="34476" spans="7:7" ht="15" customHeight="1">
      <c r="G34476" s="488"/>
    </row>
    <row r="34477" spans="7:7" ht="15" customHeight="1">
      <c r="G34477" s="488"/>
    </row>
    <row r="34478" spans="7:7" ht="15" customHeight="1">
      <c r="G34478" s="488"/>
    </row>
    <row r="34479" spans="7:7" ht="15" customHeight="1">
      <c r="G34479" s="488"/>
    </row>
    <row r="34480" spans="7:7" ht="15" customHeight="1">
      <c r="G34480" s="488"/>
    </row>
    <row r="34481" spans="7:7" ht="15" customHeight="1">
      <c r="G34481" s="488"/>
    </row>
    <row r="34482" spans="7:7" ht="15" customHeight="1">
      <c r="G34482" s="488"/>
    </row>
    <row r="34483" spans="7:7" ht="15" customHeight="1">
      <c r="G34483" s="488"/>
    </row>
    <row r="34484" spans="7:7" ht="15" customHeight="1">
      <c r="G34484" s="488"/>
    </row>
    <row r="34485" spans="7:7" ht="15" customHeight="1">
      <c r="G34485" s="488"/>
    </row>
    <row r="34486" spans="7:7" ht="15" customHeight="1">
      <c r="G34486" s="488"/>
    </row>
    <row r="34487" spans="7:7" ht="15" customHeight="1">
      <c r="G34487" s="488"/>
    </row>
    <row r="34488" spans="7:7" ht="15" customHeight="1">
      <c r="G34488" s="488"/>
    </row>
    <row r="34489" spans="7:7" ht="15" customHeight="1">
      <c r="G34489" s="488"/>
    </row>
    <row r="34490" spans="7:7" ht="15" customHeight="1">
      <c r="G34490" s="488"/>
    </row>
    <row r="34491" spans="7:7" ht="15" customHeight="1">
      <c r="G34491" s="488"/>
    </row>
    <row r="34492" spans="7:7" ht="15" customHeight="1">
      <c r="G34492" s="488"/>
    </row>
    <row r="34493" spans="7:7" ht="15" customHeight="1">
      <c r="G34493" s="488"/>
    </row>
    <row r="34494" spans="7:7" ht="15" customHeight="1">
      <c r="G34494" s="488"/>
    </row>
    <row r="34495" spans="7:7" ht="15" customHeight="1">
      <c r="G34495" s="488"/>
    </row>
    <row r="34496" spans="7:7" ht="15" customHeight="1">
      <c r="G34496" s="488"/>
    </row>
    <row r="34497" spans="7:7" ht="15" customHeight="1">
      <c r="G34497" s="488"/>
    </row>
    <row r="34498" spans="7:7" ht="15" customHeight="1">
      <c r="G34498" s="488"/>
    </row>
    <row r="34499" spans="7:7" ht="15" customHeight="1">
      <c r="G34499" s="488"/>
    </row>
    <row r="34500" spans="7:7" ht="15" customHeight="1">
      <c r="G34500" s="488"/>
    </row>
    <row r="34501" spans="7:7" ht="15" customHeight="1">
      <c r="G34501" s="488"/>
    </row>
    <row r="34502" spans="7:7" ht="15" customHeight="1">
      <c r="G34502" s="488"/>
    </row>
    <row r="34503" spans="7:7" ht="15" customHeight="1">
      <c r="G34503" s="488"/>
    </row>
    <row r="34504" spans="7:7" ht="15" customHeight="1">
      <c r="G34504" s="488"/>
    </row>
    <row r="34505" spans="7:7" ht="15" customHeight="1">
      <c r="G34505" s="488"/>
    </row>
    <row r="34506" spans="7:7" ht="15" customHeight="1">
      <c r="G34506" s="488"/>
    </row>
    <row r="34507" spans="7:7" ht="15" customHeight="1">
      <c r="G34507" s="488"/>
    </row>
    <row r="34508" spans="7:7" ht="15" customHeight="1">
      <c r="G34508" s="488"/>
    </row>
    <row r="34509" spans="7:7" ht="15" customHeight="1">
      <c r="G34509" s="488"/>
    </row>
    <row r="34510" spans="7:7" ht="15" customHeight="1">
      <c r="G34510" s="488"/>
    </row>
    <row r="34511" spans="7:7" ht="15" customHeight="1">
      <c r="G34511" s="488"/>
    </row>
    <row r="34512" spans="7:7" ht="15" customHeight="1">
      <c r="G34512" s="488"/>
    </row>
    <row r="34513" spans="7:7" ht="15" customHeight="1">
      <c r="G34513" s="488"/>
    </row>
    <row r="34514" spans="7:7" ht="15" customHeight="1">
      <c r="G34514" s="488"/>
    </row>
    <row r="34515" spans="7:7" ht="15" customHeight="1">
      <c r="G34515" s="488"/>
    </row>
    <row r="34516" spans="7:7" ht="15" customHeight="1">
      <c r="G34516" s="488"/>
    </row>
    <row r="34517" spans="7:7" ht="15" customHeight="1">
      <c r="G34517" s="488"/>
    </row>
    <row r="34518" spans="7:7" ht="15" customHeight="1">
      <c r="G34518" s="488"/>
    </row>
    <row r="34519" spans="7:7" ht="15" customHeight="1">
      <c r="G34519" s="488"/>
    </row>
    <row r="34520" spans="7:7" ht="15" customHeight="1">
      <c r="G34520" s="488"/>
    </row>
    <row r="34521" spans="7:7" ht="15" customHeight="1">
      <c r="G34521" s="488"/>
    </row>
    <row r="34522" spans="7:7" ht="15" customHeight="1">
      <c r="G34522" s="488"/>
    </row>
    <row r="34523" spans="7:7" ht="15" customHeight="1">
      <c r="G34523" s="488"/>
    </row>
    <row r="34524" spans="7:7" ht="15" customHeight="1">
      <c r="G34524" s="488"/>
    </row>
    <row r="34525" spans="7:7" ht="15" customHeight="1">
      <c r="G34525" s="488"/>
    </row>
    <row r="34526" spans="7:7" ht="15" customHeight="1">
      <c r="G34526" s="488"/>
    </row>
    <row r="34527" spans="7:7" ht="15" customHeight="1">
      <c r="G34527" s="488"/>
    </row>
    <row r="34528" spans="7:7" ht="15" customHeight="1">
      <c r="G34528" s="488"/>
    </row>
    <row r="34529" spans="7:7" ht="15" customHeight="1">
      <c r="G34529" s="488"/>
    </row>
    <row r="34530" spans="7:7" ht="15" customHeight="1">
      <c r="G34530" s="488"/>
    </row>
    <row r="34531" spans="7:7" ht="15" customHeight="1">
      <c r="G34531" s="488"/>
    </row>
    <row r="34532" spans="7:7" ht="15" customHeight="1">
      <c r="G34532" s="488"/>
    </row>
    <row r="34533" spans="7:7" ht="15" customHeight="1">
      <c r="G34533" s="488"/>
    </row>
    <row r="34534" spans="7:7" ht="15" customHeight="1">
      <c r="G34534" s="488"/>
    </row>
    <row r="34535" spans="7:7" ht="15" customHeight="1">
      <c r="G34535" s="488"/>
    </row>
    <row r="34536" spans="7:7" ht="15" customHeight="1">
      <c r="G34536" s="488"/>
    </row>
    <row r="34537" spans="7:7" ht="15" customHeight="1">
      <c r="G34537" s="488"/>
    </row>
    <row r="34538" spans="7:7" ht="15" customHeight="1">
      <c r="G34538" s="488"/>
    </row>
    <row r="34539" spans="7:7" ht="15" customHeight="1">
      <c r="G34539" s="488"/>
    </row>
    <row r="34540" spans="7:7" ht="15" customHeight="1">
      <c r="G34540" s="488"/>
    </row>
    <row r="34541" spans="7:7" ht="15" customHeight="1">
      <c r="G34541" s="488"/>
    </row>
    <row r="34542" spans="7:7" ht="15" customHeight="1">
      <c r="G34542" s="488"/>
    </row>
    <row r="34543" spans="7:7" ht="15" customHeight="1">
      <c r="G34543" s="488"/>
    </row>
    <row r="34544" spans="7:7" ht="15" customHeight="1">
      <c r="G34544" s="488"/>
    </row>
    <row r="34545" spans="7:7" ht="15" customHeight="1">
      <c r="G34545" s="488"/>
    </row>
    <row r="34546" spans="7:7" ht="15" customHeight="1">
      <c r="G34546" s="488"/>
    </row>
    <row r="34547" spans="7:7" ht="15" customHeight="1">
      <c r="G34547" s="488"/>
    </row>
    <row r="34548" spans="7:7" ht="15" customHeight="1">
      <c r="G34548" s="488"/>
    </row>
    <row r="34549" spans="7:7" ht="15" customHeight="1">
      <c r="G34549" s="488"/>
    </row>
    <row r="34550" spans="7:7" ht="15" customHeight="1">
      <c r="G34550" s="488"/>
    </row>
    <row r="34551" spans="7:7" ht="15" customHeight="1">
      <c r="G34551" s="488"/>
    </row>
    <row r="34552" spans="7:7" ht="15" customHeight="1">
      <c r="G34552" s="488"/>
    </row>
    <row r="34553" spans="7:7" ht="15" customHeight="1">
      <c r="G34553" s="488"/>
    </row>
    <row r="34554" spans="7:7" ht="15" customHeight="1">
      <c r="G34554" s="488"/>
    </row>
    <row r="34555" spans="7:7" ht="15" customHeight="1">
      <c r="G34555" s="488"/>
    </row>
    <row r="34556" spans="7:7" ht="15" customHeight="1">
      <c r="G34556" s="488"/>
    </row>
    <row r="34557" spans="7:7" ht="15" customHeight="1">
      <c r="G34557" s="488"/>
    </row>
    <row r="34558" spans="7:7" ht="15" customHeight="1">
      <c r="G34558" s="488"/>
    </row>
    <row r="34559" spans="7:7" ht="15" customHeight="1">
      <c r="G34559" s="488"/>
    </row>
    <row r="34560" spans="7:7" ht="15" customHeight="1">
      <c r="G34560" s="488"/>
    </row>
    <row r="34561" spans="7:7" ht="15" customHeight="1">
      <c r="G34561" s="488"/>
    </row>
    <row r="34562" spans="7:7" ht="15" customHeight="1">
      <c r="G34562" s="488"/>
    </row>
    <row r="34563" spans="7:7" ht="15" customHeight="1">
      <c r="G34563" s="488"/>
    </row>
    <row r="34564" spans="7:7" ht="15" customHeight="1">
      <c r="G34564" s="488"/>
    </row>
    <row r="34565" spans="7:7" ht="15" customHeight="1">
      <c r="G34565" s="488"/>
    </row>
    <row r="34566" spans="7:7" ht="15" customHeight="1">
      <c r="G34566" s="488"/>
    </row>
    <row r="34567" spans="7:7" ht="15" customHeight="1">
      <c r="G34567" s="488"/>
    </row>
    <row r="34568" spans="7:7" ht="15" customHeight="1">
      <c r="G34568" s="488"/>
    </row>
    <row r="34569" spans="7:7" ht="15" customHeight="1">
      <c r="G34569" s="488"/>
    </row>
    <row r="34570" spans="7:7" ht="15" customHeight="1">
      <c r="G34570" s="488"/>
    </row>
    <row r="34571" spans="7:7" ht="15" customHeight="1">
      <c r="G34571" s="488"/>
    </row>
    <row r="34572" spans="7:7" ht="15" customHeight="1">
      <c r="G34572" s="488"/>
    </row>
    <row r="34573" spans="7:7" ht="15" customHeight="1">
      <c r="G34573" s="488"/>
    </row>
    <row r="34574" spans="7:7" ht="15" customHeight="1">
      <c r="G34574" s="488"/>
    </row>
    <row r="34575" spans="7:7" ht="15" customHeight="1">
      <c r="G34575" s="488"/>
    </row>
    <row r="34576" spans="7:7" ht="15" customHeight="1">
      <c r="G34576" s="488"/>
    </row>
    <row r="34577" spans="7:7" ht="15" customHeight="1">
      <c r="G34577" s="488"/>
    </row>
    <row r="34578" spans="7:7" ht="15" customHeight="1">
      <c r="G34578" s="488"/>
    </row>
    <row r="34579" spans="7:7" ht="15" customHeight="1">
      <c r="G34579" s="488"/>
    </row>
    <row r="34580" spans="7:7" ht="15" customHeight="1">
      <c r="G34580" s="488"/>
    </row>
    <row r="34581" spans="7:7" ht="15" customHeight="1">
      <c r="G34581" s="488"/>
    </row>
    <row r="34582" spans="7:7" ht="15" customHeight="1">
      <c r="G34582" s="488"/>
    </row>
    <row r="34583" spans="7:7" ht="15" customHeight="1">
      <c r="G34583" s="488"/>
    </row>
    <row r="34584" spans="7:7" ht="15" customHeight="1">
      <c r="G34584" s="488"/>
    </row>
    <row r="34585" spans="7:7" ht="15" customHeight="1">
      <c r="G34585" s="488"/>
    </row>
    <row r="34586" spans="7:7" ht="15" customHeight="1">
      <c r="G34586" s="488"/>
    </row>
    <row r="34587" spans="7:7" ht="15" customHeight="1">
      <c r="G34587" s="488"/>
    </row>
    <row r="34588" spans="7:7" ht="15" customHeight="1">
      <c r="G34588" s="488"/>
    </row>
    <row r="34589" spans="7:7" ht="15" customHeight="1">
      <c r="G34589" s="488"/>
    </row>
    <row r="34590" spans="7:7" ht="15" customHeight="1">
      <c r="G34590" s="488"/>
    </row>
    <row r="34591" spans="7:7" ht="15" customHeight="1">
      <c r="G34591" s="488"/>
    </row>
    <row r="34592" spans="7:7" ht="15" customHeight="1">
      <c r="G34592" s="488"/>
    </row>
    <row r="34593" spans="7:7" ht="15" customHeight="1">
      <c r="G34593" s="488"/>
    </row>
    <row r="34594" spans="7:7" ht="15" customHeight="1">
      <c r="G34594" s="488"/>
    </row>
    <row r="34595" spans="7:7" ht="15" customHeight="1">
      <c r="G34595" s="488"/>
    </row>
    <row r="34596" spans="7:7" ht="15" customHeight="1">
      <c r="G34596" s="488"/>
    </row>
    <row r="34597" spans="7:7" ht="15" customHeight="1">
      <c r="G34597" s="488"/>
    </row>
    <row r="34598" spans="7:7" ht="15" customHeight="1">
      <c r="G34598" s="488"/>
    </row>
    <row r="34599" spans="7:7" ht="15" customHeight="1">
      <c r="G34599" s="488"/>
    </row>
    <row r="34600" spans="7:7" ht="15" customHeight="1">
      <c r="G34600" s="488"/>
    </row>
    <row r="34601" spans="7:7" ht="15" customHeight="1">
      <c r="G34601" s="488"/>
    </row>
    <row r="34602" spans="7:7" ht="15" customHeight="1">
      <c r="G34602" s="488"/>
    </row>
    <row r="34603" spans="7:7" ht="15" customHeight="1">
      <c r="G34603" s="488"/>
    </row>
    <row r="34604" spans="7:7" ht="15" customHeight="1">
      <c r="G34604" s="488"/>
    </row>
    <row r="34605" spans="7:7" ht="15" customHeight="1">
      <c r="G34605" s="488"/>
    </row>
    <row r="34606" spans="7:7" ht="15" customHeight="1">
      <c r="G34606" s="488"/>
    </row>
    <row r="34607" spans="7:7" ht="15" customHeight="1">
      <c r="G34607" s="488"/>
    </row>
    <row r="34608" spans="7:7" ht="15" customHeight="1">
      <c r="G34608" s="488"/>
    </row>
    <row r="34609" spans="7:7" ht="15" customHeight="1">
      <c r="G34609" s="488"/>
    </row>
    <row r="34610" spans="7:7" ht="15" customHeight="1">
      <c r="G34610" s="488"/>
    </row>
    <row r="34611" spans="7:7" ht="15" customHeight="1">
      <c r="G34611" s="488"/>
    </row>
    <row r="34612" spans="7:7" ht="15" customHeight="1">
      <c r="G34612" s="488"/>
    </row>
    <row r="34613" spans="7:7" ht="15" customHeight="1">
      <c r="G34613" s="488"/>
    </row>
    <row r="34614" spans="7:7" ht="15" customHeight="1">
      <c r="G34614" s="488"/>
    </row>
    <row r="34615" spans="7:7" ht="15" customHeight="1">
      <c r="G34615" s="488"/>
    </row>
    <row r="34616" spans="7:7" ht="15" customHeight="1">
      <c r="G34616" s="488"/>
    </row>
    <row r="34617" spans="7:7" ht="15" customHeight="1">
      <c r="G34617" s="488"/>
    </row>
    <row r="34618" spans="7:7" ht="15" customHeight="1">
      <c r="G34618" s="488"/>
    </row>
    <row r="34619" spans="7:7" ht="15" customHeight="1">
      <c r="G34619" s="488"/>
    </row>
    <row r="34620" spans="7:7" ht="15" customHeight="1">
      <c r="G34620" s="488"/>
    </row>
    <row r="34621" spans="7:7" ht="15" customHeight="1">
      <c r="G34621" s="488"/>
    </row>
    <row r="34622" spans="7:7" ht="15" customHeight="1">
      <c r="G34622" s="488"/>
    </row>
    <row r="34623" spans="7:7" ht="15" customHeight="1">
      <c r="G34623" s="488"/>
    </row>
    <row r="34624" spans="7:7" ht="15" customHeight="1">
      <c r="G34624" s="488"/>
    </row>
    <row r="34625" spans="7:7" ht="15" customHeight="1">
      <c r="G34625" s="488"/>
    </row>
    <row r="34626" spans="7:7" ht="15" customHeight="1">
      <c r="G34626" s="488"/>
    </row>
    <row r="34627" spans="7:7" ht="15" customHeight="1">
      <c r="G34627" s="488"/>
    </row>
    <row r="34628" spans="7:7" ht="15" customHeight="1">
      <c r="G34628" s="488"/>
    </row>
    <row r="34629" spans="7:7" ht="15" customHeight="1">
      <c r="G34629" s="488"/>
    </row>
    <row r="34630" spans="7:7" ht="15" customHeight="1">
      <c r="G34630" s="488"/>
    </row>
    <row r="34631" spans="7:7" ht="15" customHeight="1">
      <c r="G34631" s="488"/>
    </row>
    <row r="34632" spans="7:7" ht="15" customHeight="1">
      <c r="G34632" s="488"/>
    </row>
    <row r="34633" spans="7:7" ht="15" customHeight="1">
      <c r="G34633" s="488"/>
    </row>
    <row r="34634" spans="7:7" ht="15" customHeight="1">
      <c r="G34634" s="488"/>
    </row>
    <row r="34635" spans="7:7" ht="15" customHeight="1">
      <c r="G34635" s="488"/>
    </row>
    <row r="34636" spans="7:7" ht="15" customHeight="1">
      <c r="G34636" s="488"/>
    </row>
    <row r="34637" spans="7:7" ht="15" customHeight="1">
      <c r="G34637" s="488"/>
    </row>
    <row r="34638" spans="7:7" ht="15" customHeight="1">
      <c r="G34638" s="488"/>
    </row>
    <row r="34639" spans="7:7" ht="15" customHeight="1">
      <c r="G34639" s="488"/>
    </row>
    <row r="34640" spans="7:7" ht="15" customHeight="1">
      <c r="G34640" s="488"/>
    </row>
    <row r="34641" spans="7:7" ht="15" customHeight="1">
      <c r="G34641" s="488"/>
    </row>
    <row r="34642" spans="7:7" ht="15" customHeight="1">
      <c r="G34642" s="488"/>
    </row>
    <row r="34643" spans="7:7" ht="15" customHeight="1">
      <c r="G34643" s="488"/>
    </row>
    <row r="34644" spans="7:7" ht="15" customHeight="1">
      <c r="G34644" s="488"/>
    </row>
    <row r="34645" spans="7:7" ht="15" customHeight="1">
      <c r="G34645" s="488"/>
    </row>
    <row r="34646" spans="7:7" ht="15" customHeight="1">
      <c r="G34646" s="488"/>
    </row>
    <row r="34647" spans="7:7" ht="15" customHeight="1">
      <c r="G34647" s="488"/>
    </row>
    <row r="34648" spans="7:7" ht="15" customHeight="1">
      <c r="G34648" s="488"/>
    </row>
    <row r="34649" spans="7:7" ht="15" customHeight="1">
      <c r="G34649" s="488"/>
    </row>
    <row r="34650" spans="7:7" ht="15" customHeight="1">
      <c r="G34650" s="488"/>
    </row>
    <row r="34651" spans="7:7" ht="15" customHeight="1">
      <c r="G34651" s="488"/>
    </row>
    <row r="34652" spans="7:7" ht="15" customHeight="1">
      <c r="G34652" s="488"/>
    </row>
    <row r="34653" spans="7:7" ht="15" customHeight="1">
      <c r="G34653" s="488"/>
    </row>
    <row r="34654" spans="7:7" ht="15" customHeight="1">
      <c r="G34654" s="488"/>
    </row>
    <row r="34655" spans="7:7" ht="15" customHeight="1">
      <c r="G34655" s="488"/>
    </row>
    <row r="34656" spans="7:7" ht="15" customHeight="1">
      <c r="G34656" s="488"/>
    </row>
    <row r="34657" spans="7:7" ht="15" customHeight="1">
      <c r="G34657" s="488"/>
    </row>
    <row r="34658" spans="7:7" ht="15" customHeight="1">
      <c r="G34658" s="488"/>
    </row>
    <row r="34659" spans="7:7" ht="15" customHeight="1">
      <c r="G34659" s="488"/>
    </row>
    <row r="34660" spans="7:7" ht="15" customHeight="1">
      <c r="G34660" s="488"/>
    </row>
    <row r="34661" spans="7:7" ht="15" customHeight="1">
      <c r="G34661" s="488"/>
    </row>
    <row r="34662" spans="7:7" ht="15" customHeight="1">
      <c r="G34662" s="488"/>
    </row>
    <row r="34663" spans="7:7" ht="15" customHeight="1">
      <c r="G34663" s="488"/>
    </row>
    <row r="34664" spans="7:7" ht="15" customHeight="1">
      <c r="G34664" s="488"/>
    </row>
    <row r="34665" spans="7:7" ht="15" customHeight="1">
      <c r="G34665" s="488"/>
    </row>
    <row r="34666" spans="7:7" ht="15" customHeight="1">
      <c r="G34666" s="488"/>
    </row>
    <row r="34667" spans="7:7" ht="15" customHeight="1">
      <c r="G34667" s="488"/>
    </row>
    <row r="34668" spans="7:7" ht="15" customHeight="1">
      <c r="G34668" s="488"/>
    </row>
    <row r="34669" spans="7:7" ht="15" customHeight="1">
      <c r="G34669" s="488"/>
    </row>
    <row r="34670" spans="7:7" ht="15" customHeight="1">
      <c r="G34670" s="488"/>
    </row>
    <row r="34671" spans="7:7" ht="15" customHeight="1">
      <c r="G34671" s="488"/>
    </row>
    <row r="34672" spans="7:7" ht="15" customHeight="1">
      <c r="G34672" s="488"/>
    </row>
    <row r="34673" spans="7:7" ht="15" customHeight="1">
      <c r="G34673" s="488"/>
    </row>
    <row r="34674" spans="7:7" ht="15" customHeight="1">
      <c r="G34674" s="488"/>
    </row>
    <row r="34675" spans="7:7" ht="15" customHeight="1">
      <c r="G34675" s="488"/>
    </row>
    <row r="34676" spans="7:7" ht="15" customHeight="1">
      <c r="G34676" s="488"/>
    </row>
    <row r="34677" spans="7:7" ht="15" customHeight="1">
      <c r="G34677" s="488"/>
    </row>
    <row r="34678" spans="7:7" ht="15" customHeight="1">
      <c r="G34678" s="488"/>
    </row>
    <row r="34679" spans="7:7" ht="15" customHeight="1">
      <c r="G34679" s="488"/>
    </row>
    <row r="34680" spans="7:7" ht="15" customHeight="1">
      <c r="G34680" s="488"/>
    </row>
    <row r="34681" spans="7:7" ht="15" customHeight="1">
      <c r="G34681" s="488"/>
    </row>
    <row r="34682" spans="7:7" ht="15" customHeight="1">
      <c r="G34682" s="488"/>
    </row>
    <row r="34683" spans="7:7" ht="15" customHeight="1">
      <c r="G34683" s="488"/>
    </row>
    <row r="34684" spans="7:7" ht="15" customHeight="1">
      <c r="G34684" s="488"/>
    </row>
    <row r="34685" spans="7:7" ht="15" customHeight="1">
      <c r="G34685" s="488"/>
    </row>
    <row r="34686" spans="7:7" ht="15" customHeight="1">
      <c r="G34686" s="488"/>
    </row>
    <row r="34687" spans="7:7" ht="15" customHeight="1">
      <c r="G34687" s="488"/>
    </row>
    <row r="34688" spans="7:7" ht="15" customHeight="1">
      <c r="G34688" s="488"/>
    </row>
    <row r="34689" spans="7:7" ht="15" customHeight="1">
      <c r="G34689" s="488"/>
    </row>
    <row r="34690" spans="7:7" ht="15" customHeight="1">
      <c r="G34690" s="488"/>
    </row>
    <row r="34691" spans="7:7" ht="15" customHeight="1">
      <c r="G34691" s="488"/>
    </row>
    <row r="34692" spans="7:7" ht="15" customHeight="1">
      <c r="G34692" s="488"/>
    </row>
    <row r="34693" spans="7:7" ht="15" customHeight="1">
      <c r="G34693" s="488"/>
    </row>
    <row r="34694" spans="7:7" ht="15" customHeight="1">
      <c r="G34694" s="488"/>
    </row>
    <row r="34695" spans="7:7" ht="15" customHeight="1">
      <c r="G34695" s="488"/>
    </row>
    <row r="34696" spans="7:7" ht="15" customHeight="1">
      <c r="G34696" s="488"/>
    </row>
    <row r="34697" spans="7:7" ht="15" customHeight="1">
      <c r="G34697" s="488"/>
    </row>
    <row r="34698" spans="7:7" ht="15" customHeight="1">
      <c r="G34698" s="488"/>
    </row>
    <row r="34699" spans="7:7" ht="15" customHeight="1">
      <c r="G34699" s="488"/>
    </row>
    <row r="34700" spans="7:7" ht="15" customHeight="1">
      <c r="G34700" s="488"/>
    </row>
    <row r="34701" spans="7:7" ht="15" customHeight="1">
      <c r="G34701" s="488"/>
    </row>
    <row r="34702" spans="7:7" ht="15" customHeight="1">
      <c r="G34702" s="488"/>
    </row>
    <row r="34703" spans="7:7" ht="15" customHeight="1">
      <c r="G34703" s="488"/>
    </row>
    <row r="34704" spans="7:7" ht="15" customHeight="1">
      <c r="G34704" s="488"/>
    </row>
    <row r="34705" spans="7:7" ht="15" customHeight="1">
      <c r="G34705" s="488"/>
    </row>
    <row r="34706" spans="7:7" ht="15" customHeight="1">
      <c r="G34706" s="488"/>
    </row>
    <row r="34707" spans="7:7" ht="15" customHeight="1">
      <c r="G34707" s="488"/>
    </row>
    <row r="34708" spans="7:7" ht="15" customHeight="1">
      <c r="G34708" s="488"/>
    </row>
    <row r="34709" spans="7:7" ht="15" customHeight="1">
      <c r="G34709" s="488"/>
    </row>
    <row r="34710" spans="7:7" ht="15" customHeight="1">
      <c r="G34710" s="488"/>
    </row>
    <row r="34711" spans="7:7" ht="15" customHeight="1">
      <c r="G34711" s="488"/>
    </row>
    <row r="34712" spans="7:7" ht="15" customHeight="1">
      <c r="G34712" s="488"/>
    </row>
    <row r="34713" spans="7:7" ht="15" customHeight="1">
      <c r="G34713" s="488"/>
    </row>
    <row r="34714" spans="7:7" ht="15" customHeight="1">
      <c r="G34714" s="488"/>
    </row>
    <row r="34715" spans="7:7" ht="15" customHeight="1">
      <c r="G34715" s="488"/>
    </row>
    <row r="34716" spans="7:7" ht="15" customHeight="1">
      <c r="G34716" s="488"/>
    </row>
    <row r="34717" spans="7:7" ht="15" customHeight="1">
      <c r="G34717" s="488"/>
    </row>
    <row r="34718" spans="7:7" ht="15" customHeight="1">
      <c r="G34718" s="488"/>
    </row>
    <row r="34719" spans="7:7" ht="15" customHeight="1">
      <c r="G34719" s="488"/>
    </row>
    <row r="34720" spans="7:7" ht="15" customHeight="1">
      <c r="G34720" s="488"/>
    </row>
    <row r="34721" spans="7:7" ht="15" customHeight="1">
      <c r="G34721" s="488"/>
    </row>
    <row r="34722" spans="7:7" ht="15" customHeight="1">
      <c r="G34722" s="488"/>
    </row>
    <row r="34723" spans="7:7" ht="15" customHeight="1">
      <c r="G34723" s="488"/>
    </row>
    <row r="34724" spans="7:7" ht="15" customHeight="1">
      <c r="G34724" s="488"/>
    </row>
    <row r="34725" spans="7:7" ht="15" customHeight="1">
      <c r="G34725" s="488"/>
    </row>
    <row r="34726" spans="7:7" ht="15" customHeight="1">
      <c r="G34726" s="488"/>
    </row>
    <row r="34727" spans="7:7" ht="15" customHeight="1">
      <c r="G34727" s="488"/>
    </row>
    <row r="34728" spans="7:7" ht="15" customHeight="1">
      <c r="G34728" s="488"/>
    </row>
    <row r="34729" spans="7:7" ht="15" customHeight="1">
      <c r="G34729" s="488"/>
    </row>
    <row r="34730" spans="7:7" ht="15" customHeight="1">
      <c r="G34730" s="488"/>
    </row>
    <row r="34731" spans="7:7" ht="15" customHeight="1">
      <c r="G34731" s="488"/>
    </row>
    <row r="34732" spans="7:7" ht="15" customHeight="1">
      <c r="G34732" s="488"/>
    </row>
    <row r="34733" spans="7:7" ht="15" customHeight="1">
      <c r="G34733" s="488"/>
    </row>
    <row r="34734" spans="7:7" ht="15" customHeight="1">
      <c r="G34734" s="488"/>
    </row>
    <row r="34735" spans="7:7" ht="15" customHeight="1">
      <c r="G34735" s="488"/>
    </row>
    <row r="34736" spans="7:7" ht="15" customHeight="1">
      <c r="G34736" s="488"/>
    </row>
    <row r="34737" spans="7:7" ht="15" customHeight="1">
      <c r="G34737" s="488"/>
    </row>
    <row r="34738" spans="7:7" ht="15" customHeight="1">
      <c r="G34738" s="488"/>
    </row>
    <row r="34739" spans="7:7" ht="15" customHeight="1">
      <c r="G34739" s="488"/>
    </row>
    <row r="34740" spans="7:7" ht="15" customHeight="1">
      <c r="G34740" s="488"/>
    </row>
    <row r="34741" spans="7:7" ht="15" customHeight="1">
      <c r="G34741" s="488"/>
    </row>
    <row r="34742" spans="7:7" ht="15" customHeight="1">
      <c r="G34742" s="488"/>
    </row>
    <row r="34743" spans="7:7" ht="15" customHeight="1">
      <c r="G34743" s="488"/>
    </row>
    <row r="34744" spans="7:7" ht="15" customHeight="1">
      <c r="G34744" s="488"/>
    </row>
    <row r="34745" spans="7:7" ht="15" customHeight="1">
      <c r="G34745" s="488"/>
    </row>
    <row r="34746" spans="7:7" ht="15" customHeight="1">
      <c r="G34746" s="488"/>
    </row>
    <row r="34747" spans="7:7" ht="15" customHeight="1">
      <c r="G34747" s="488"/>
    </row>
    <row r="34748" spans="7:7" ht="15" customHeight="1">
      <c r="G34748" s="488"/>
    </row>
    <row r="34749" spans="7:7" ht="15" customHeight="1">
      <c r="G34749" s="488"/>
    </row>
    <row r="34750" spans="7:7" ht="15" customHeight="1">
      <c r="G34750" s="488"/>
    </row>
    <row r="34751" spans="7:7" ht="15" customHeight="1">
      <c r="G34751" s="488"/>
    </row>
    <row r="34752" spans="7:7" ht="15" customHeight="1">
      <c r="G34752" s="488"/>
    </row>
    <row r="34753" spans="7:7" ht="15" customHeight="1">
      <c r="G34753" s="488"/>
    </row>
    <row r="34754" spans="7:7" ht="15" customHeight="1">
      <c r="G34754" s="488"/>
    </row>
    <row r="34755" spans="7:7" ht="15" customHeight="1">
      <c r="G34755" s="488"/>
    </row>
    <row r="34756" spans="7:7" ht="15" customHeight="1">
      <c r="G34756" s="488"/>
    </row>
    <row r="34757" spans="7:7" ht="15" customHeight="1">
      <c r="G34757" s="488"/>
    </row>
    <row r="34758" spans="7:7" ht="15" customHeight="1">
      <c r="G34758" s="488"/>
    </row>
    <row r="34759" spans="7:7" ht="15" customHeight="1">
      <c r="G34759" s="488"/>
    </row>
    <row r="34760" spans="7:7" ht="15" customHeight="1">
      <c r="G34760" s="488"/>
    </row>
    <row r="34761" spans="7:7" ht="15" customHeight="1">
      <c r="G34761" s="488"/>
    </row>
    <row r="34762" spans="7:7" ht="15" customHeight="1">
      <c r="G34762" s="488"/>
    </row>
    <row r="34763" spans="7:7" ht="15" customHeight="1">
      <c r="G34763" s="488"/>
    </row>
    <row r="34764" spans="7:7" ht="15" customHeight="1">
      <c r="G34764" s="488"/>
    </row>
    <row r="34765" spans="7:7" ht="15" customHeight="1">
      <c r="G34765" s="488"/>
    </row>
    <row r="34766" spans="7:7" ht="15" customHeight="1">
      <c r="G34766" s="488"/>
    </row>
    <row r="34767" spans="7:7" ht="15" customHeight="1">
      <c r="G34767" s="488"/>
    </row>
    <row r="34768" spans="7:7" ht="15" customHeight="1">
      <c r="G34768" s="488"/>
    </row>
    <row r="34769" spans="7:7" ht="15" customHeight="1">
      <c r="G34769" s="488"/>
    </row>
    <row r="34770" spans="7:7" ht="15" customHeight="1">
      <c r="G34770" s="488"/>
    </row>
    <row r="34771" spans="7:7" ht="15" customHeight="1">
      <c r="G34771" s="488"/>
    </row>
    <row r="34772" spans="7:7" ht="15" customHeight="1">
      <c r="G34772" s="488"/>
    </row>
    <row r="34773" spans="7:7" ht="15" customHeight="1">
      <c r="G34773" s="488"/>
    </row>
    <row r="34774" spans="7:7" ht="15" customHeight="1">
      <c r="G34774" s="488"/>
    </row>
    <row r="34775" spans="7:7" ht="15" customHeight="1">
      <c r="G34775" s="488"/>
    </row>
    <row r="34776" spans="7:7" ht="15" customHeight="1">
      <c r="G34776" s="488"/>
    </row>
    <row r="34777" spans="7:7" ht="15" customHeight="1">
      <c r="G34777" s="488"/>
    </row>
    <row r="34778" spans="7:7" ht="15" customHeight="1">
      <c r="G34778" s="488"/>
    </row>
    <row r="34779" spans="7:7" ht="15" customHeight="1">
      <c r="G34779" s="488"/>
    </row>
    <row r="34780" spans="7:7" ht="15" customHeight="1">
      <c r="G34780" s="488"/>
    </row>
    <row r="34781" spans="7:7" ht="15" customHeight="1">
      <c r="G34781" s="488"/>
    </row>
    <row r="34782" spans="7:7" ht="15" customHeight="1">
      <c r="G34782" s="488"/>
    </row>
    <row r="34783" spans="7:7" ht="15" customHeight="1">
      <c r="G34783" s="488"/>
    </row>
    <row r="34784" spans="7:7" ht="15" customHeight="1">
      <c r="G34784" s="488"/>
    </row>
    <row r="34785" spans="7:7" ht="15" customHeight="1">
      <c r="G34785" s="488"/>
    </row>
    <row r="34786" spans="7:7" ht="15" customHeight="1">
      <c r="G34786" s="488"/>
    </row>
    <row r="34787" spans="7:7" ht="15" customHeight="1">
      <c r="G34787" s="488"/>
    </row>
    <row r="34788" spans="7:7" ht="15" customHeight="1">
      <c r="G34788" s="488"/>
    </row>
    <row r="34789" spans="7:7" ht="15" customHeight="1">
      <c r="G34789" s="488"/>
    </row>
    <row r="34790" spans="7:7" ht="15" customHeight="1">
      <c r="G34790" s="488"/>
    </row>
    <row r="34791" spans="7:7" ht="15" customHeight="1">
      <c r="G34791" s="488"/>
    </row>
    <row r="34792" spans="7:7" ht="15" customHeight="1">
      <c r="G34792" s="488"/>
    </row>
    <row r="34793" spans="7:7" ht="15" customHeight="1">
      <c r="G34793" s="488"/>
    </row>
    <row r="34794" spans="7:7" ht="15" customHeight="1">
      <c r="G34794" s="488"/>
    </row>
    <row r="34795" spans="7:7" ht="15" customHeight="1">
      <c r="G34795" s="488"/>
    </row>
    <row r="34796" spans="7:7" ht="15" customHeight="1">
      <c r="G34796" s="488"/>
    </row>
    <row r="34797" spans="7:7" ht="15" customHeight="1">
      <c r="G34797" s="488"/>
    </row>
    <row r="34798" spans="7:7" ht="15" customHeight="1">
      <c r="G34798" s="488"/>
    </row>
    <row r="34799" spans="7:7" ht="15" customHeight="1">
      <c r="G34799" s="488"/>
    </row>
    <row r="34800" spans="7:7" ht="15" customHeight="1">
      <c r="G34800" s="488"/>
    </row>
    <row r="34801" spans="7:7" ht="15" customHeight="1">
      <c r="G34801" s="488"/>
    </row>
    <row r="34802" spans="7:7" ht="15" customHeight="1">
      <c r="G34802" s="488"/>
    </row>
    <row r="34803" spans="7:7" ht="15" customHeight="1">
      <c r="G34803" s="488"/>
    </row>
    <row r="34804" spans="7:7" ht="15" customHeight="1">
      <c r="G34804" s="488"/>
    </row>
    <row r="34805" spans="7:7" ht="15" customHeight="1">
      <c r="G34805" s="488"/>
    </row>
    <row r="34806" spans="7:7" ht="15" customHeight="1">
      <c r="G34806" s="488"/>
    </row>
    <row r="34807" spans="7:7" ht="15" customHeight="1">
      <c r="G34807" s="488"/>
    </row>
    <row r="34808" spans="7:7" ht="15" customHeight="1">
      <c r="G34808" s="488"/>
    </row>
    <row r="34809" spans="7:7" ht="15" customHeight="1">
      <c r="G34809" s="488"/>
    </row>
    <row r="34810" spans="7:7" ht="15" customHeight="1">
      <c r="G34810" s="488"/>
    </row>
    <row r="34811" spans="7:7" ht="15" customHeight="1">
      <c r="G34811" s="488"/>
    </row>
    <row r="34812" spans="7:7" ht="15" customHeight="1">
      <c r="G34812" s="488"/>
    </row>
    <row r="34813" spans="7:7" ht="15" customHeight="1">
      <c r="G34813" s="488"/>
    </row>
    <row r="34814" spans="7:7" ht="15" customHeight="1">
      <c r="G34814" s="488"/>
    </row>
    <row r="34815" spans="7:7" ht="15" customHeight="1">
      <c r="G34815" s="488"/>
    </row>
    <row r="34816" spans="7:7" ht="15" customHeight="1">
      <c r="G34816" s="488"/>
    </row>
    <row r="34817" spans="7:7" ht="15" customHeight="1">
      <c r="G34817" s="488"/>
    </row>
    <row r="34818" spans="7:7" ht="15" customHeight="1">
      <c r="G34818" s="488"/>
    </row>
    <row r="34819" spans="7:7" ht="15" customHeight="1">
      <c r="G34819" s="488"/>
    </row>
    <row r="34820" spans="7:7" ht="15" customHeight="1">
      <c r="G34820" s="488"/>
    </row>
    <row r="34821" spans="7:7" ht="15" customHeight="1">
      <c r="G34821" s="488"/>
    </row>
    <row r="34822" spans="7:7" ht="15" customHeight="1">
      <c r="G34822" s="488"/>
    </row>
    <row r="34823" spans="7:7" ht="15" customHeight="1">
      <c r="G34823" s="488"/>
    </row>
    <row r="34824" spans="7:7" ht="15" customHeight="1">
      <c r="G34824" s="488"/>
    </row>
    <row r="34825" spans="7:7" ht="15" customHeight="1">
      <c r="G34825" s="488"/>
    </row>
    <row r="34826" spans="7:7" ht="15" customHeight="1">
      <c r="G34826" s="488"/>
    </row>
    <row r="34827" spans="7:7" ht="15" customHeight="1">
      <c r="G34827" s="488"/>
    </row>
    <row r="34828" spans="7:7" ht="15" customHeight="1">
      <c r="G34828" s="488"/>
    </row>
    <row r="34829" spans="7:7" ht="15" customHeight="1">
      <c r="G34829" s="488"/>
    </row>
    <row r="34830" spans="7:7" ht="15" customHeight="1">
      <c r="G34830" s="488"/>
    </row>
    <row r="34831" spans="7:7" ht="15" customHeight="1">
      <c r="G34831" s="488"/>
    </row>
    <row r="34832" spans="7:7" ht="15" customHeight="1">
      <c r="G34832" s="488"/>
    </row>
    <row r="34833" spans="7:7" ht="15" customHeight="1">
      <c r="G34833" s="488"/>
    </row>
    <row r="34834" spans="7:7" ht="15" customHeight="1">
      <c r="G34834" s="488"/>
    </row>
    <row r="34835" spans="7:7" ht="15" customHeight="1">
      <c r="G34835" s="488"/>
    </row>
    <row r="34836" spans="7:7" ht="15" customHeight="1">
      <c r="G34836" s="488"/>
    </row>
    <row r="34837" spans="7:7" ht="15" customHeight="1">
      <c r="G34837" s="488"/>
    </row>
    <row r="34838" spans="7:7" ht="15" customHeight="1">
      <c r="G34838" s="488"/>
    </row>
    <row r="34839" spans="7:7" ht="15" customHeight="1">
      <c r="G34839" s="488"/>
    </row>
    <row r="34840" spans="7:7" ht="15" customHeight="1">
      <c r="G34840" s="488"/>
    </row>
    <row r="34841" spans="7:7" ht="15" customHeight="1">
      <c r="G34841" s="488"/>
    </row>
    <row r="34842" spans="7:7" ht="15" customHeight="1">
      <c r="G34842" s="488"/>
    </row>
    <row r="34843" spans="7:7" ht="15" customHeight="1">
      <c r="G34843" s="488"/>
    </row>
    <row r="34844" spans="7:7" ht="15" customHeight="1">
      <c r="G34844" s="488"/>
    </row>
    <row r="34845" spans="7:7" ht="15" customHeight="1">
      <c r="G34845" s="488"/>
    </row>
    <row r="34846" spans="7:7" ht="15" customHeight="1">
      <c r="G34846" s="488"/>
    </row>
    <row r="34847" spans="7:7" ht="15" customHeight="1">
      <c r="G34847" s="488"/>
    </row>
    <row r="34848" spans="7:7" ht="15" customHeight="1">
      <c r="G34848" s="488"/>
    </row>
    <row r="34849" spans="7:7" ht="15" customHeight="1">
      <c r="G34849" s="488"/>
    </row>
    <row r="34850" spans="7:7" ht="15" customHeight="1">
      <c r="G34850" s="488"/>
    </row>
    <row r="34851" spans="7:7" ht="15" customHeight="1">
      <c r="G34851" s="488"/>
    </row>
    <row r="34852" spans="7:7" ht="15" customHeight="1">
      <c r="G34852" s="488"/>
    </row>
    <row r="34853" spans="7:7" ht="15" customHeight="1">
      <c r="G34853" s="488"/>
    </row>
    <row r="34854" spans="7:7" ht="15" customHeight="1">
      <c r="G34854" s="488"/>
    </row>
    <row r="34855" spans="7:7" ht="15" customHeight="1">
      <c r="G34855" s="488"/>
    </row>
    <row r="34856" spans="7:7" ht="15" customHeight="1">
      <c r="G34856" s="488"/>
    </row>
    <row r="34857" spans="7:7" ht="15" customHeight="1">
      <c r="G34857" s="488"/>
    </row>
    <row r="34858" spans="7:7" ht="15" customHeight="1">
      <c r="G34858" s="488"/>
    </row>
    <row r="34859" spans="7:7" ht="15" customHeight="1">
      <c r="G34859" s="488"/>
    </row>
    <row r="34860" spans="7:7" ht="15" customHeight="1">
      <c r="G34860" s="488"/>
    </row>
    <row r="34861" spans="7:7" ht="15" customHeight="1">
      <c r="G34861" s="488"/>
    </row>
    <row r="34862" spans="7:7" ht="15" customHeight="1">
      <c r="G34862" s="488"/>
    </row>
    <row r="34863" spans="7:7" ht="15" customHeight="1">
      <c r="G34863" s="488"/>
    </row>
    <row r="34864" spans="7:7" ht="15" customHeight="1">
      <c r="G34864" s="488"/>
    </row>
    <row r="34865" spans="7:7" ht="15" customHeight="1">
      <c r="G34865" s="488"/>
    </row>
    <row r="34866" spans="7:7" ht="15" customHeight="1">
      <c r="G34866" s="488"/>
    </row>
    <row r="34867" spans="7:7" ht="15" customHeight="1">
      <c r="G34867" s="488"/>
    </row>
    <row r="34868" spans="7:7" ht="15" customHeight="1">
      <c r="G34868" s="488"/>
    </row>
    <row r="34869" spans="7:7" ht="15" customHeight="1">
      <c r="G34869" s="488"/>
    </row>
    <row r="34870" spans="7:7" ht="15" customHeight="1">
      <c r="G34870" s="488"/>
    </row>
    <row r="34871" spans="7:7" ht="15" customHeight="1">
      <c r="G34871" s="488"/>
    </row>
    <row r="34872" spans="7:7" ht="15" customHeight="1">
      <c r="G34872" s="488"/>
    </row>
    <row r="34873" spans="7:7" ht="15" customHeight="1">
      <c r="G34873" s="488"/>
    </row>
    <row r="34874" spans="7:7" ht="15" customHeight="1">
      <c r="G34874" s="488"/>
    </row>
    <row r="34875" spans="7:7" ht="15" customHeight="1">
      <c r="G34875" s="488"/>
    </row>
    <row r="34876" spans="7:7" ht="15" customHeight="1">
      <c r="G34876" s="488"/>
    </row>
    <row r="34877" spans="7:7" ht="15" customHeight="1">
      <c r="G34877" s="488"/>
    </row>
    <row r="34878" spans="7:7" ht="15" customHeight="1">
      <c r="G34878" s="488"/>
    </row>
    <row r="34879" spans="7:7" ht="15" customHeight="1">
      <c r="G34879" s="488"/>
    </row>
    <row r="34880" spans="7:7" ht="15" customHeight="1">
      <c r="G34880" s="488"/>
    </row>
    <row r="34881" spans="7:7" ht="15" customHeight="1">
      <c r="G34881" s="488"/>
    </row>
    <row r="34882" spans="7:7" ht="15" customHeight="1">
      <c r="G34882" s="488"/>
    </row>
    <row r="34883" spans="7:7" ht="15" customHeight="1">
      <c r="G34883" s="488"/>
    </row>
    <row r="34884" spans="7:7" ht="15" customHeight="1">
      <c r="G34884" s="488"/>
    </row>
    <row r="34885" spans="7:7" ht="15" customHeight="1">
      <c r="G34885" s="488"/>
    </row>
    <row r="34886" spans="7:7" ht="15" customHeight="1">
      <c r="G34886" s="488"/>
    </row>
    <row r="34887" spans="7:7" ht="15" customHeight="1">
      <c r="G34887" s="488"/>
    </row>
    <row r="34888" spans="7:7" ht="15" customHeight="1">
      <c r="G34888" s="488"/>
    </row>
    <row r="34889" spans="7:7" ht="15" customHeight="1">
      <c r="G34889" s="488"/>
    </row>
    <row r="34890" spans="7:7" ht="15" customHeight="1">
      <c r="G34890" s="488"/>
    </row>
    <row r="34891" spans="7:7" ht="15" customHeight="1">
      <c r="G34891" s="488"/>
    </row>
    <row r="34892" spans="7:7" ht="15" customHeight="1">
      <c r="G34892" s="488"/>
    </row>
    <row r="34893" spans="7:7" ht="15" customHeight="1">
      <c r="G34893" s="488"/>
    </row>
    <row r="34894" spans="7:7" ht="15" customHeight="1">
      <c r="G34894" s="488"/>
    </row>
    <row r="34895" spans="7:7" ht="15" customHeight="1">
      <c r="G34895" s="488"/>
    </row>
    <row r="34896" spans="7:7" ht="15" customHeight="1">
      <c r="G34896" s="488"/>
    </row>
    <row r="34897" spans="7:7" ht="15" customHeight="1">
      <c r="G34897" s="488"/>
    </row>
    <row r="34898" spans="7:7" ht="15" customHeight="1">
      <c r="G34898" s="488"/>
    </row>
    <row r="34899" spans="7:7" ht="15" customHeight="1">
      <c r="G34899" s="488"/>
    </row>
    <row r="34900" spans="7:7" ht="15" customHeight="1">
      <c r="G34900" s="488"/>
    </row>
    <row r="34901" spans="7:7" ht="15" customHeight="1">
      <c r="G34901" s="488"/>
    </row>
    <row r="34902" spans="7:7" ht="15" customHeight="1">
      <c r="G34902" s="488"/>
    </row>
    <row r="34903" spans="7:7" ht="15" customHeight="1">
      <c r="G34903" s="488"/>
    </row>
    <row r="34904" spans="7:7" ht="15" customHeight="1">
      <c r="G34904" s="488"/>
    </row>
    <row r="34905" spans="7:7" ht="15" customHeight="1">
      <c r="G34905" s="488"/>
    </row>
    <row r="34906" spans="7:7" ht="15" customHeight="1">
      <c r="G34906" s="488"/>
    </row>
    <row r="34907" spans="7:7" ht="15" customHeight="1">
      <c r="G34907" s="488"/>
    </row>
    <row r="34908" spans="7:7" ht="15" customHeight="1">
      <c r="G34908" s="488"/>
    </row>
    <row r="34909" spans="7:7" ht="15" customHeight="1">
      <c r="G34909" s="488"/>
    </row>
    <row r="34910" spans="7:7" ht="15" customHeight="1">
      <c r="G34910" s="488"/>
    </row>
    <row r="34911" spans="7:7" ht="15" customHeight="1">
      <c r="G34911" s="488"/>
    </row>
    <row r="34912" spans="7:7" ht="15" customHeight="1">
      <c r="G34912" s="488"/>
    </row>
    <row r="34913" spans="7:7" ht="15" customHeight="1">
      <c r="G34913" s="488"/>
    </row>
    <row r="34914" spans="7:7" ht="15" customHeight="1">
      <c r="G34914" s="488"/>
    </row>
    <row r="34915" spans="7:7" ht="15" customHeight="1">
      <c r="G34915" s="488"/>
    </row>
    <row r="34916" spans="7:7" ht="15" customHeight="1">
      <c r="G34916" s="488"/>
    </row>
    <row r="34917" spans="7:7" ht="15" customHeight="1">
      <c r="G34917" s="488"/>
    </row>
    <row r="34918" spans="7:7" ht="15" customHeight="1">
      <c r="G34918" s="488"/>
    </row>
    <row r="34919" spans="7:7" ht="15" customHeight="1">
      <c r="G34919" s="488"/>
    </row>
    <row r="34920" spans="7:7" ht="15" customHeight="1">
      <c r="G34920" s="488"/>
    </row>
    <row r="34921" spans="7:7" ht="15" customHeight="1">
      <c r="G34921" s="488"/>
    </row>
    <row r="34922" spans="7:7" ht="15" customHeight="1">
      <c r="G34922" s="488"/>
    </row>
    <row r="34923" spans="7:7" ht="15" customHeight="1">
      <c r="G34923" s="488"/>
    </row>
    <row r="34924" spans="7:7" ht="15" customHeight="1">
      <c r="G34924" s="488"/>
    </row>
    <row r="34925" spans="7:7" ht="15" customHeight="1">
      <c r="G34925" s="488"/>
    </row>
    <row r="34926" spans="7:7" ht="15" customHeight="1">
      <c r="G34926" s="488"/>
    </row>
    <row r="34927" spans="7:7" ht="15" customHeight="1">
      <c r="G34927" s="488"/>
    </row>
    <row r="34928" spans="7:7" ht="15" customHeight="1">
      <c r="G34928" s="488"/>
    </row>
    <row r="34929" spans="7:7" ht="15" customHeight="1">
      <c r="G34929" s="488"/>
    </row>
    <row r="34930" spans="7:7" ht="15" customHeight="1">
      <c r="G34930" s="488"/>
    </row>
    <row r="34931" spans="7:7" ht="15" customHeight="1">
      <c r="G34931" s="488"/>
    </row>
    <row r="34932" spans="7:7" ht="15" customHeight="1">
      <c r="G34932" s="488"/>
    </row>
    <row r="34933" spans="7:7" ht="15" customHeight="1">
      <c r="G34933" s="488"/>
    </row>
    <row r="34934" spans="7:7" ht="15" customHeight="1">
      <c r="G34934" s="488"/>
    </row>
    <row r="34935" spans="7:7" ht="15" customHeight="1">
      <c r="G34935" s="488"/>
    </row>
    <row r="34936" spans="7:7" ht="15" customHeight="1">
      <c r="G34936" s="488"/>
    </row>
    <row r="34937" spans="7:7" ht="15" customHeight="1">
      <c r="G34937" s="488"/>
    </row>
    <row r="34938" spans="7:7" ht="15" customHeight="1">
      <c r="G34938" s="488"/>
    </row>
    <row r="34939" spans="7:7" ht="15" customHeight="1">
      <c r="G34939" s="488"/>
    </row>
    <row r="34940" spans="7:7" ht="15" customHeight="1">
      <c r="G34940" s="488"/>
    </row>
    <row r="34941" spans="7:7" ht="15" customHeight="1">
      <c r="G34941" s="488"/>
    </row>
    <row r="34942" spans="7:7" ht="15" customHeight="1">
      <c r="G34942" s="488"/>
    </row>
    <row r="34943" spans="7:7" ht="15" customHeight="1">
      <c r="G34943" s="488"/>
    </row>
    <row r="34944" spans="7:7" ht="15" customHeight="1">
      <c r="G34944" s="488"/>
    </row>
    <row r="34945" spans="7:7" ht="15" customHeight="1">
      <c r="G34945" s="488"/>
    </row>
    <row r="34946" spans="7:7" ht="15" customHeight="1">
      <c r="G34946" s="488"/>
    </row>
    <row r="34947" spans="7:7" ht="15" customHeight="1">
      <c r="G34947" s="488"/>
    </row>
    <row r="34948" spans="7:7" ht="15" customHeight="1">
      <c r="G34948" s="488"/>
    </row>
    <row r="34949" spans="7:7" ht="15" customHeight="1">
      <c r="G34949" s="488"/>
    </row>
    <row r="34950" spans="7:7" ht="15" customHeight="1">
      <c r="G34950" s="488"/>
    </row>
    <row r="34951" spans="7:7" ht="15" customHeight="1">
      <c r="G34951" s="488"/>
    </row>
    <row r="34952" spans="7:7" ht="15" customHeight="1">
      <c r="G34952" s="488"/>
    </row>
    <row r="34953" spans="7:7" ht="15" customHeight="1">
      <c r="G34953" s="488"/>
    </row>
    <row r="34954" spans="7:7" ht="15" customHeight="1">
      <c r="G34954" s="488"/>
    </row>
    <row r="34955" spans="7:7" ht="15" customHeight="1">
      <c r="G34955" s="488"/>
    </row>
    <row r="34956" spans="7:7" ht="15" customHeight="1">
      <c r="G34956" s="488"/>
    </row>
    <row r="34957" spans="7:7" ht="15" customHeight="1">
      <c r="G34957" s="488"/>
    </row>
    <row r="34958" spans="7:7" ht="15" customHeight="1">
      <c r="G34958" s="488"/>
    </row>
    <row r="34959" spans="7:7" ht="15" customHeight="1">
      <c r="G34959" s="488"/>
    </row>
    <row r="34960" spans="7:7" ht="15" customHeight="1">
      <c r="G34960" s="488"/>
    </row>
    <row r="34961" spans="7:7" ht="15" customHeight="1">
      <c r="G34961" s="488"/>
    </row>
    <row r="34962" spans="7:7" ht="15" customHeight="1">
      <c r="G34962" s="488"/>
    </row>
    <row r="34963" spans="7:7" ht="15" customHeight="1">
      <c r="G34963" s="488"/>
    </row>
    <row r="34964" spans="7:7" ht="15" customHeight="1">
      <c r="G34964" s="488"/>
    </row>
    <row r="34965" spans="7:7" ht="15" customHeight="1">
      <c r="G34965" s="488"/>
    </row>
    <row r="34966" spans="7:7" ht="15" customHeight="1">
      <c r="G34966" s="488"/>
    </row>
    <row r="34967" spans="7:7" ht="15" customHeight="1">
      <c r="G34967" s="488"/>
    </row>
    <row r="34968" spans="7:7" ht="15" customHeight="1">
      <c r="G34968" s="488"/>
    </row>
    <row r="34969" spans="7:7" ht="15" customHeight="1">
      <c r="G34969" s="488"/>
    </row>
    <row r="34970" spans="7:7" ht="15" customHeight="1">
      <c r="G34970" s="488"/>
    </row>
    <row r="34971" spans="7:7" ht="15" customHeight="1">
      <c r="G34971" s="488"/>
    </row>
    <row r="34972" spans="7:7" ht="15" customHeight="1">
      <c r="G34972" s="488"/>
    </row>
    <row r="34973" spans="7:7" ht="15" customHeight="1">
      <c r="G34973" s="488"/>
    </row>
    <row r="34974" spans="7:7" ht="15" customHeight="1">
      <c r="G34974" s="488"/>
    </row>
    <row r="34975" spans="7:7" ht="15" customHeight="1">
      <c r="G34975" s="488"/>
    </row>
    <row r="34976" spans="7:7" ht="15" customHeight="1">
      <c r="G34976" s="488"/>
    </row>
    <row r="34977" spans="7:7" ht="15" customHeight="1">
      <c r="G34977" s="488"/>
    </row>
    <row r="34978" spans="7:7" ht="15" customHeight="1">
      <c r="G34978" s="488"/>
    </row>
    <row r="34979" spans="7:7" ht="15" customHeight="1">
      <c r="G34979" s="488"/>
    </row>
    <row r="34980" spans="7:7" ht="15" customHeight="1">
      <c r="G34980" s="488"/>
    </row>
    <row r="34981" spans="7:7" ht="15" customHeight="1">
      <c r="G34981" s="488"/>
    </row>
    <row r="34982" spans="7:7" ht="15" customHeight="1">
      <c r="G34982" s="488"/>
    </row>
    <row r="34983" spans="7:7" ht="15" customHeight="1">
      <c r="G34983" s="488"/>
    </row>
    <row r="34984" spans="7:7" ht="15" customHeight="1">
      <c r="G34984" s="488"/>
    </row>
    <row r="34985" spans="7:7" ht="15" customHeight="1">
      <c r="G34985" s="488"/>
    </row>
    <row r="34986" spans="7:7" ht="15" customHeight="1">
      <c r="G34986" s="488"/>
    </row>
    <row r="34987" spans="7:7" ht="15" customHeight="1">
      <c r="G34987" s="488"/>
    </row>
    <row r="34988" spans="7:7" ht="15" customHeight="1">
      <c r="G34988" s="488"/>
    </row>
    <row r="34989" spans="7:7" ht="15" customHeight="1">
      <c r="G34989" s="488"/>
    </row>
    <row r="34990" spans="7:7" ht="15" customHeight="1">
      <c r="G34990" s="488"/>
    </row>
    <row r="34991" spans="7:7" ht="15" customHeight="1">
      <c r="G34991" s="488"/>
    </row>
    <row r="34992" spans="7:7" ht="15" customHeight="1">
      <c r="G34992" s="488"/>
    </row>
    <row r="34993" spans="7:7" ht="15" customHeight="1">
      <c r="G34993" s="488"/>
    </row>
    <row r="34994" spans="7:7" ht="15" customHeight="1">
      <c r="G34994" s="488"/>
    </row>
    <row r="34995" spans="7:7" ht="15" customHeight="1">
      <c r="G34995" s="488"/>
    </row>
    <row r="34996" spans="7:7" ht="15" customHeight="1">
      <c r="G34996" s="488"/>
    </row>
    <row r="34997" spans="7:7" ht="15" customHeight="1">
      <c r="G34997" s="488"/>
    </row>
    <row r="34998" spans="7:7" ht="15" customHeight="1">
      <c r="G34998" s="488"/>
    </row>
    <row r="34999" spans="7:7" ht="15" customHeight="1">
      <c r="G34999" s="488"/>
    </row>
    <row r="35000" spans="7:7" ht="15" customHeight="1">
      <c r="G35000" s="488"/>
    </row>
    <row r="35001" spans="7:7" ht="15" customHeight="1">
      <c r="G35001" s="488"/>
    </row>
    <row r="35002" spans="7:7" ht="15" customHeight="1">
      <c r="G35002" s="488"/>
    </row>
    <row r="35003" spans="7:7" ht="15" customHeight="1">
      <c r="G35003" s="488"/>
    </row>
    <row r="35004" spans="7:7" ht="15" customHeight="1">
      <c r="G35004" s="488"/>
    </row>
    <row r="35005" spans="7:7" ht="15" customHeight="1">
      <c r="G35005" s="488"/>
    </row>
    <row r="35006" spans="7:7" ht="15" customHeight="1">
      <c r="G35006" s="488"/>
    </row>
    <row r="35007" spans="7:7" ht="15" customHeight="1">
      <c r="G35007" s="488"/>
    </row>
    <row r="35008" spans="7:7" ht="15" customHeight="1">
      <c r="G35008" s="488"/>
    </row>
    <row r="35009" spans="7:7" ht="15" customHeight="1">
      <c r="G35009" s="488"/>
    </row>
    <row r="35010" spans="7:7" ht="15" customHeight="1">
      <c r="G35010" s="488"/>
    </row>
    <row r="35011" spans="7:7" ht="15" customHeight="1">
      <c r="G35011" s="488"/>
    </row>
    <row r="35012" spans="7:7" ht="15" customHeight="1">
      <c r="G35012" s="488"/>
    </row>
    <row r="35013" spans="7:7" ht="15" customHeight="1">
      <c r="G35013" s="488"/>
    </row>
    <row r="35014" spans="7:7" ht="15" customHeight="1">
      <c r="G35014" s="488"/>
    </row>
    <row r="35015" spans="7:7" ht="15" customHeight="1">
      <c r="G35015" s="488"/>
    </row>
    <row r="35016" spans="7:7" ht="15" customHeight="1">
      <c r="G35016" s="488"/>
    </row>
    <row r="35017" spans="7:7" ht="15" customHeight="1">
      <c r="G35017" s="488"/>
    </row>
    <row r="35018" spans="7:7" ht="15" customHeight="1">
      <c r="G35018" s="488"/>
    </row>
    <row r="35019" spans="7:7" ht="15" customHeight="1">
      <c r="G35019" s="488"/>
    </row>
    <row r="35020" spans="7:7" ht="15" customHeight="1">
      <c r="G35020" s="488"/>
    </row>
    <row r="35021" spans="7:7" ht="15" customHeight="1">
      <c r="G35021" s="488"/>
    </row>
    <row r="35022" spans="7:7" ht="15" customHeight="1">
      <c r="G35022" s="488"/>
    </row>
    <row r="35023" spans="7:7" ht="15" customHeight="1">
      <c r="G35023" s="488"/>
    </row>
    <row r="35024" spans="7:7" ht="15" customHeight="1">
      <c r="G35024" s="488"/>
    </row>
    <row r="35025" spans="7:7" ht="15" customHeight="1">
      <c r="G35025" s="488"/>
    </row>
    <row r="35026" spans="7:7" ht="15" customHeight="1">
      <c r="G35026" s="488"/>
    </row>
    <row r="35027" spans="7:7" ht="15" customHeight="1">
      <c r="G35027" s="488"/>
    </row>
    <row r="35028" spans="7:7" ht="15" customHeight="1">
      <c r="G35028" s="488"/>
    </row>
    <row r="35029" spans="7:7" ht="15" customHeight="1">
      <c r="G35029" s="488"/>
    </row>
    <row r="35030" spans="7:7" ht="15" customHeight="1">
      <c r="G35030" s="488"/>
    </row>
    <row r="35031" spans="7:7" ht="15" customHeight="1">
      <c r="G35031" s="488"/>
    </row>
    <row r="35032" spans="7:7" ht="15" customHeight="1">
      <c r="G35032" s="488"/>
    </row>
    <row r="35033" spans="7:7" ht="15" customHeight="1">
      <c r="G35033" s="488"/>
    </row>
    <row r="35034" spans="7:7" ht="15" customHeight="1">
      <c r="G35034" s="488"/>
    </row>
    <row r="35035" spans="7:7" ht="15" customHeight="1">
      <c r="G35035" s="488"/>
    </row>
    <row r="35036" spans="7:7" ht="15" customHeight="1">
      <c r="G35036" s="488"/>
    </row>
    <row r="35037" spans="7:7" ht="15" customHeight="1">
      <c r="G35037" s="488"/>
    </row>
    <row r="35038" spans="7:7" ht="15" customHeight="1">
      <c r="G35038" s="488"/>
    </row>
    <row r="35039" spans="7:7" ht="15" customHeight="1">
      <c r="G35039" s="488"/>
    </row>
    <row r="35040" spans="7:7" ht="15" customHeight="1">
      <c r="G35040" s="488"/>
    </row>
    <row r="35041" spans="7:7" ht="15" customHeight="1">
      <c r="G35041" s="488"/>
    </row>
    <row r="35042" spans="7:7" ht="15" customHeight="1">
      <c r="G35042" s="488"/>
    </row>
    <row r="35043" spans="7:7" ht="15" customHeight="1">
      <c r="G35043" s="488"/>
    </row>
    <row r="35044" spans="7:7" ht="15" customHeight="1">
      <c r="G35044" s="488"/>
    </row>
    <row r="35045" spans="7:7" ht="15" customHeight="1">
      <c r="G35045" s="488"/>
    </row>
    <row r="35046" spans="7:7" ht="15" customHeight="1">
      <c r="G35046" s="488"/>
    </row>
    <row r="35047" spans="7:7" ht="15" customHeight="1">
      <c r="G35047" s="488"/>
    </row>
    <row r="35048" spans="7:7" ht="15" customHeight="1">
      <c r="G35048" s="488"/>
    </row>
    <row r="35049" spans="7:7" ht="15" customHeight="1">
      <c r="G35049" s="488"/>
    </row>
    <row r="35050" spans="7:7" ht="15" customHeight="1">
      <c r="G35050" s="488"/>
    </row>
    <row r="35051" spans="7:7" ht="15" customHeight="1">
      <c r="G35051" s="488"/>
    </row>
    <row r="35052" spans="7:7" ht="15" customHeight="1">
      <c r="G35052" s="488"/>
    </row>
    <row r="35053" spans="7:7" ht="15" customHeight="1">
      <c r="G35053" s="488"/>
    </row>
    <row r="35054" spans="7:7" ht="15" customHeight="1">
      <c r="G35054" s="488"/>
    </row>
    <row r="35055" spans="7:7" ht="15" customHeight="1">
      <c r="G35055" s="488"/>
    </row>
    <row r="35056" spans="7:7" ht="15" customHeight="1">
      <c r="G35056" s="488"/>
    </row>
    <row r="35057" spans="7:7" ht="15" customHeight="1">
      <c r="G35057" s="488"/>
    </row>
    <row r="35058" spans="7:7" ht="15" customHeight="1">
      <c r="G35058" s="488"/>
    </row>
    <row r="35059" spans="7:7" ht="15" customHeight="1">
      <c r="G35059" s="488"/>
    </row>
    <row r="35060" spans="7:7" ht="15" customHeight="1">
      <c r="G35060" s="488"/>
    </row>
    <row r="35061" spans="7:7" ht="15" customHeight="1">
      <c r="G35061" s="488"/>
    </row>
    <row r="35062" spans="7:7" ht="15" customHeight="1">
      <c r="G35062" s="488"/>
    </row>
    <row r="35063" spans="7:7" ht="15" customHeight="1">
      <c r="G35063" s="488"/>
    </row>
    <row r="35064" spans="7:7" ht="15" customHeight="1">
      <c r="G35064" s="488"/>
    </row>
    <row r="35065" spans="7:7" ht="15" customHeight="1">
      <c r="G35065" s="488"/>
    </row>
    <row r="35066" spans="7:7" ht="15" customHeight="1">
      <c r="G35066" s="488"/>
    </row>
    <row r="35067" spans="7:7" ht="15" customHeight="1">
      <c r="G35067" s="488"/>
    </row>
    <row r="35068" spans="7:7" ht="15" customHeight="1">
      <c r="G35068" s="488"/>
    </row>
    <row r="35069" spans="7:7" ht="15" customHeight="1">
      <c r="G35069" s="488"/>
    </row>
    <row r="35070" spans="7:7" ht="15" customHeight="1">
      <c r="G35070" s="488"/>
    </row>
    <row r="35071" spans="7:7" ht="15" customHeight="1">
      <c r="G35071" s="488"/>
    </row>
    <row r="35072" spans="7:7" ht="15" customHeight="1">
      <c r="G35072" s="488"/>
    </row>
    <row r="35073" spans="7:7" ht="15" customHeight="1">
      <c r="G35073" s="488"/>
    </row>
    <row r="35074" spans="7:7" ht="15" customHeight="1">
      <c r="G35074" s="488"/>
    </row>
    <row r="35075" spans="7:7" ht="15" customHeight="1">
      <c r="G35075" s="488"/>
    </row>
    <row r="35076" spans="7:7" ht="15" customHeight="1">
      <c r="G35076" s="488"/>
    </row>
    <row r="35077" spans="7:7" ht="15" customHeight="1">
      <c r="G35077" s="488"/>
    </row>
    <row r="35078" spans="7:7" ht="15" customHeight="1">
      <c r="G35078" s="488"/>
    </row>
    <row r="35079" spans="7:7" ht="15" customHeight="1">
      <c r="G35079" s="488"/>
    </row>
    <row r="35080" spans="7:7" ht="15" customHeight="1">
      <c r="G35080" s="488"/>
    </row>
    <row r="35081" spans="7:7" ht="15" customHeight="1">
      <c r="G35081" s="488"/>
    </row>
    <row r="35082" spans="7:7" ht="15" customHeight="1">
      <c r="G35082" s="488"/>
    </row>
    <row r="35083" spans="7:7" ht="15" customHeight="1">
      <c r="G35083" s="488"/>
    </row>
    <row r="35084" spans="7:7" ht="15" customHeight="1">
      <c r="G35084" s="488"/>
    </row>
    <row r="35085" spans="7:7" ht="15" customHeight="1">
      <c r="G35085" s="488"/>
    </row>
    <row r="35086" spans="7:7" ht="15" customHeight="1">
      <c r="G35086" s="488"/>
    </row>
    <row r="35087" spans="7:7" ht="15" customHeight="1">
      <c r="G35087" s="488"/>
    </row>
    <row r="35088" spans="7:7" ht="15" customHeight="1">
      <c r="G35088" s="488"/>
    </row>
    <row r="35089" spans="7:7" ht="15" customHeight="1">
      <c r="G35089" s="488"/>
    </row>
    <row r="35090" spans="7:7" ht="15" customHeight="1">
      <c r="G35090" s="488"/>
    </row>
    <row r="35091" spans="7:7" ht="15" customHeight="1">
      <c r="G35091" s="488"/>
    </row>
    <row r="35092" spans="7:7" ht="15" customHeight="1">
      <c r="G35092" s="488"/>
    </row>
    <row r="35093" spans="7:7" ht="15" customHeight="1">
      <c r="G35093" s="488"/>
    </row>
    <row r="35094" spans="7:7" ht="15" customHeight="1">
      <c r="G35094" s="488"/>
    </row>
    <row r="35095" spans="7:7" ht="15" customHeight="1">
      <c r="G35095" s="488"/>
    </row>
    <row r="35096" spans="7:7" ht="15" customHeight="1">
      <c r="G35096" s="488"/>
    </row>
    <row r="35097" spans="7:7" ht="15" customHeight="1">
      <c r="G35097" s="488"/>
    </row>
    <row r="35098" spans="7:7" ht="15" customHeight="1">
      <c r="G35098" s="488"/>
    </row>
    <row r="35099" spans="7:7" ht="15" customHeight="1">
      <c r="G35099" s="488"/>
    </row>
    <row r="35100" spans="7:7" ht="15" customHeight="1">
      <c r="G35100" s="488"/>
    </row>
    <row r="35101" spans="7:7" ht="15" customHeight="1">
      <c r="G35101" s="488"/>
    </row>
    <row r="35102" spans="7:7" ht="15" customHeight="1">
      <c r="G35102" s="488"/>
    </row>
    <row r="35103" spans="7:7" ht="15" customHeight="1">
      <c r="G35103" s="488"/>
    </row>
    <row r="35104" spans="7:7" ht="15" customHeight="1">
      <c r="G35104" s="488"/>
    </row>
    <row r="35105" spans="7:7" ht="15" customHeight="1">
      <c r="G35105" s="488"/>
    </row>
    <row r="35106" spans="7:7" ht="15" customHeight="1">
      <c r="G35106" s="488"/>
    </row>
    <row r="35107" spans="7:7" ht="15" customHeight="1">
      <c r="G35107" s="488"/>
    </row>
    <row r="35108" spans="7:7" ht="15" customHeight="1">
      <c r="G35108" s="488"/>
    </row>
    <row r="35109" spans="7:7" ht="15" customHeight="1">
      <c r="G35109" s="488"/>
    </row>
    <row r="35110" spans="7:7" ht="15" customHeight="1">
      <c r="G35110" s="488"/>
    </row>
    <row r="35111" spans="7:7" ht="15" customHeight="1">
      <c r="G35111" s="488"/>
    </row>
    <row r="35112" spans="7:7" ht="15" customHeight="1">
      <c r="G35112" s="488"/>
    </row>
    <row r="35113" spans="7:7" ht="15" customHeight="1">
      <c r="G35113" s="488"/>
    </row>
    <row r="35114" spans="7:7" ht="15" customHeight="1">
      <c r="G35114" s="488"/>
    </row>
    <row r="35115" spans="7:7" ht="15" customHeight="1">
      <c r="G35115" s="488"/>
    </row>
    <row r="35116" spans="7:7" ht="15" customHeight="1">
      <c r="G35116" s="488"/>
    </row>
    <row r="35117" spans="7:7" ht="15" customHeight="1">
      <c r="G35117" s="488"/>
    </row>
    <row r="35118" spans="7:7" ht="15" customHeight="1">
      <c r="G35118" s="488"/>
    </row>
    <row r="35119" spans="7:7" ht="15" customHeight="1">
      <c r="G35119" s="488"/>
    </row>
    <row r="35120" spans="7:7" ht="15" customHeight="1">
      <c r="G35120" s="488"/>
    </row>
    <row r="35121" spans="7:7" ht="15" customHeight="1">
      <c r="G35121" s="488"/>
    </row>
    <row r="35122" spans="7:7" ht="15" customHeight="1">
      <c r="G35122" s="488"/>
    </row>
    <row r="35123" spans="7:7" ht="15" customHeight="1">
      <c r="G35123" s="488"/>
    </row>
    <row r="35124" spans="7:7" ht="15" customHeight="1">
      <c r="G35124" s="488"/>
    </row>
    <row r="35125" spans="7:7" ht="15" customHeight="1">
      <c r="G35125" s="488"/>
    </row>
    <row r="35126" spans="7:7" ht="15" customHeight="1">
      <c r="G35126" s="488"/>
    </row>
    <row r="35127" spans="7:7" ht="15" customHeight="1">
      <c r="G35127" s="488"/>
    </row>
    <row r="35128" spans="7:7" ht="15" customHeight="1">
      <c r="G35128" s="488"/>
    </row>
    <row r="35129" spans="7:7" ht="15" customHeight="1">
      <c r="G35129" s="488"/>
    </row>
    <row r="35130" spans="7:7" ht="15" customHeight="1">
      <c r="G35130" s="488"/>
    </row>
    <row r="35131" spans="7:7" ht="15" customHeight="1">
      <c r="G35131" s="488"/>
    </row>
    <row r="35132" spans="7:7" ht="15" customHeight="1">
      <c r="G35132" s="488"/>
    </row>
    <row r="35133" spans="7:7" ht="15" customHeight="1">
      <c r="G35133" s="488"/>
    </row>
    <row r="35134" spans="7:7" ht="15" customHeight="1">
      <c r="G35134" s="488"/>
    </row>
    <row r="35135" spans="7:7" ht="15" customHeight="1">
      <c r="G35135" s="488"/>
    </row>
    <row r="35136" spans="7:7" ht="15" customHeight="1">
      <c r="G35136" s="488"/>
    </row>
    <row r="35137" spans="7:7" ht="15" customHeight="1">
      <c r="G35137" s="488"/>
    </row>
    <row r="35138" spans="7:7" ht="15" customHeight="1">
      <c r="G35138" s="488"/>
    </row>
    <row r="35139" spans="7:7" ht="15" customHeight="1">
      <c r="G35139" s="488"/>
    </row>
    <row r="35140" spans="7:7" ht="15" customHeight="1">
      <c r="G35140" s="488"/>
    </row>
    <row r="35141" spans="7:7" ht="15" customHeight="1">
      <c r="G35141" s="488"/>
    </row>
    <row r="35142" spans="7:7" ht="15" customHeight="1">
      <c r="G35142" s="488"/>
    </row>
    <row r="35143" spans="7:7" ht="15" customHeight="1">
      <c r="G35143" s="488"/>
    </row>
    <row r="35144" spans="7:7" ht="15" customHeight="1">
      <c r="G35144" s="488"/>
    </row>
    <row r="35145" spans="7:7" ht="15" customHeight="1">
      <c r="G35145" s="488"/>
    </row>
    <row r="35146" spans="7:7" ht="15" customHeight="1">
      <c r="G35146" s="488"/>
    </row>
    <row r="35147" spans="7:7" ht="15" customHeight="1">
      <c r="G35147" s="488"/>
    </row>
    <row r="35148" spans="7:7" ht="15" customHeight="1">
      <c r="G35148" s="488"/>
    </row>
    <row r="35149" spans="7:7" ht="15" customHeight="1">
      <c r="G35149" s="488"/>
    </row>
    <row r="35150" spans="7:7" ht="15" customHeight="1">
      <c r="G35150" s="488"/>
    </row>
    <row r="35151" spans="7:7" ht="15" customHeight="1">
      <c r="G35151" s="488"/>
    </row>
    <row r="35152" spans="7:7" ht="15" customHeight="1">
      <c r="G35152" s="488"/>
    </row>
    <row r="35153" spans="7:7" ht="15" customHeight="1">
      <c r="G35153" s="488"/>
    </row>
    <row r="35154" spans="7:7" ht="15" customHeight="1">
      <c r="G35154" s="488"/>
    </row>
    <row r="35155" spans="7:7" ht="15" customHeight="1">
      <c r="G35155" s="488"/>
    </row>
    <row r="35156" spans="7:7" ht="15" customHeight="1">
      <c r="G35156" s="488"/>
    </row>
    <row r="35157" spans="7:7" ht="15" customHeight="1">
      <c r="G35157" s="488"/>
    </row>
    <row r="35158" spans="7:7" ht="15" customHeight="1">
      <c r="G35158" s="488"/>
    </row>
    <row r="35159" spans="7:7" ht="15" customHeight="1">
      <c r="G35159" s="488"/>
    </row>
    <row r="35160" spans="7:7" ht="15" customHeight="1">
      <c r="G35160" s="488"/>
    </row>
    <row r="35161" spans="7:7" ht="15" customHeight="1">
      <c r="G35161" s="488"/>
    </row>
    <row r="35162" spans="7:7" ht="15" customHeight="1">
      <c r="G35162" s="488"/>
    </row>
    <row r="35163" spans="7:7" ht="15" customHeight="1">
      <c r="G35163" s="488"/>
    </row>
    <row r="35164" spans="7:7" ht="15" customHeight="1">
      <c r="G35164" s="488"/>
    </row>
    <row r="35165" spans="7:7" ht="15" customHeight="1">
      <c r="G35165" s="488"/>
    </row>
    <row r="35166" spans="7:7" ht="15" customHeight="1">
      <c r="G35166" s="488"/>
    </row>
    <row r="35167" spans="7:7" ht="15" customHeight="1">
      <c r="G35167" s="488"/>
    </row>
    <row r="35168" spans="7:7" ht="15" customHeight="1">
      <c r="G35168" s="488"/>
    </row>
    <row r="35169" spans="7:7" ht="15" customHeight="1">
      <c r="G35169" s="488"/>
    </row>
    <row r="35170" spans="7:7" ht="15" customHeight="1">
      <c r="G35170" s="488"/>
    </row>
    <row r="35171" spans="7:7" ht="15" customHeight="1">
      <c r="G35171" s="488"/>
    </row>
    <row r="35172" spans="7:7" ht="15" customHeight="1">
      <c r="G35172" s="488"/>
    </row>
    <row r="35173" spans="7:7" ht="15" customHeight="1">
      <c r="G35173" s="488"/>
    </row>
    <row r="35174" spans="7:7" ht="15" customHeight="1">
      <c r="G35174" s="488"/>
    </row>
    <row r="35175" spans="7:7" ht="15" customHeight="1">
      <c r="G35175" s="488"/>
    </row>
    <row r="35176" spans="7:7" ht="15" customHeight="1">
      <c r="G35176" s="488"/>
    </row>
    <row r="35177" spans="7:7" ht="15" customHeight="1">
      <c r="G35177" s="488"/>
    </row>
    <row r="35178" spans="7:7" ht="15" customHeight="1">
      <c r="G35178" s="488"/>
    </row>
    <row r="35179" spans="7:7" ht="15" customHeight="1">
      <c r="G35179" s="488"/>
    </row>
    <row r="35180" spans="7:7" ht="15" customHeight="1">
      <c r="G35180" s="488"/>
    </row>
    <row r="35181" spans="7:7" ht="15" customHeight="1">
      <c r="G35181" s="488"/>
    </row>
    <row r="35182" spans="7:7" ht="15" customHeight="1">
      <c r="G35182" s="488"/>
    </row>
    <row r="35183" spans="7:7" ht="15" customHeight="1">
      <c r="G35183" s="488"/>
    </row>
    <row r="35184" spans="7:7" ht="15" customHeight="1">
      <c r="G35184" s="488"/>
    </row>
    <row r="35185" spans="7:7" ht="15" customHeight="1">
      <c r="G35185" s="488"/>
    </row>
    <row r="35186" spans="7:7" ht="15" customHeight="1">
      <c r="G35186" s="488"/>
    </row>
    <row r="35187" spans="7:7" ht="15" customHeight="1">
      <c r="G35187" s="488"/>
    </row>
    <row r="35188" spans="7:7" ht="15" customHeight="1">
      <c r="G35188" s="488"/>
    </row>
    <row r="35189" spans="7:7" ht="15" customHeight="1">
      <c r="G35189" s="488"/>
    </row>
    <row r="35190" spans="7:7" ht="15" customHeight="1">
      <c r="G35190" s="488"/>
    </row>
    <row r="35191" spans="7:7" ht="15" customHeight="1">
      <c r="G35191" s="488"/>
    </row>
    <row r="35192" spans="7:7" ht="15" customHeight="1">
      <c r="G35192" s="488"/>
    </row>
    <row r="35193" spans="7:7" ht="15" customHeight="1">
      <c r="G35193" s="488"/>
    </row>
    <row r="35194" spans="7:7" ht="15" customHeight="1">
      <c r="G35194" s="488"/>
    </row>
    <row r="35195" spans="7:7" ht="15" customHeight="1">
      <c r="G35195" s="488"/>
    </row>
    <row r="35196" spans="7:7" ht="15" customHeight="1">
      <c r="G35196" s="488"/>
    </row>
    <row r="35197" spans="7:7" ht="15" customHeight="1">
      <c r="G35197" s="488"/>
    </row>
    <row r="35198" spans="7:7" ht="15" customHeight="1">
      <c r="G35198" s="488"/>
    </row>
    <row r="35199" spans="7:7" ht="15" customHeight="1">
      <c r="G35199" s="488"/>
    </row>
    <row r="35200" spans="7:7" ht="15" customHeight="1">
      <c r="G35200" s="488"/>
    </row>
    <row r="35201" spans="7:7" ht="15" customHeight="1">
      <c r="G35201" s="488"/>
    </row>
    <row r="35202" spans="7:7" ht="15" customHeight="1">
      <c r="G35202" s="488"/>
    </row>
    <row r="35203" spans="7:7" ht="15" customHeight="1">
      <c r="G35203" s="488"/>
    </row>
    <row r="35204" spans="7:7" ht="15" customHeight="1">
      <c r="G35204" s="488"/>
    </row>
    <row r="35205" spans="7:7" ht="15" customHeight="1">
      <c r="G35205" s="488"/>
    </row>
    <row r="35206" spans="7:7" ht="15" customHeight="1">
      <c r="G35206" s="488"/>
    </row>
    <row r="35207" spans="7:7" ht="15" customHeight="1">
      <c r="G35207" s="488"/>
    </row>
    <row r="35208" spans="7:7" ht="15" customHeight="1">
      <c r="G35208" s="488"/>
    </row>
    <row r="35209" spans="7:7" ht="15" customHeight="1">
      <c r="G35209" s="488"/>
    </row>
    <row r="35210" spans="7:7" ht="15" customHeight="1">
      <c r="G35210" s="488"/>
    </row>
    <row r="35211" spans="7:7" ht="15" customHeight="1">
      <c r="G35211" s="488"/>
    </row>
    <row r="35212" spans="7:7" ht="15" customHeight="1">
      <c r="G35212" s="488"/>
    </row>
    <row r="35213" spans="7:7" ht="15" customHeight="1">
      <c r="G35213" s="488"/>
    </row>
    <row r="35214" spans="7:7" ht="15" customHeight="1">
      <c r="G35214" s="488"/>
    </row>
    <row r="35215" spans="7:7" ht="15" customHeight="1">
      <c r="G35215" s="488"/>
    </row>
    <row r="35216" spans="7:7" ht="15" customHeight="1">
      <c r="G35216" s="488"/>
    </row>
    <row r="35217" spans="7:7" ht="15" customHeight="1">
      <c r="G35217" s="488"/>
    </row>
    <row r="35218" spans="7:7" ht="15" customHeight="1">
      <c r="G35218" s="488"/>
    </row>
    <row r="35219" spans="7:7" ht="15" customHeight="1">
      <c r="G35219" s="488"/>
    </row>
    <row r="35220" spans="7:7" ht="15" customHeight="1">
      <c r="G35220" s="488"/>
    </row>
    <row r="35221" spans="7:7" ht="15" customHeight="1">
      <c r="G35221" s="488"/>
    </row>
    <row r="35222" spans="7:7" ht="15" customHeight="1">
      <c r="G35222" s="488"/>
    </row>
    <row r="35223" spans="7:7" ht="15" customHeight="1">
      <c r="G35223" s="488"/>
    </row>
    <row r="35224" spans="7:7" ht="15" customHeight="1">
      <c r="G35224" s="488"/>
    </row>
    <row r="35225" spans="7:7" ht="15" customHeight="1">
      <c r="G35225" s="488"/>
    </row>
    <row r="35226" spans="7:7" ht="15" customHeight="1">
      <c r="G35226" s="488"/>
    </row>
    <row r="35227" spans="7:7" ht="15" customHeight="1">
      <c r="G35227" s="488"/>
    </row>
    <row r="35228" spans="7:7" ht="15" customHeight="1">
      <c r="G35228" s="488"/>
    </row>
    <row r="35229" spans="7:7" ht="15" customHeight="1">
      <c r="G35229" s="488"/>
    </row>
    <row r="35230" spans="7:7" ht="15" customHeight="1">
      <c r="G35230" s="488"/>
    </row>
    <row r="35231" spans="7:7" ht="15" customHeight="1">
      <c r="G35231" s="488"/>
    </row>
    <row r="35232" spans="7:7" ht="15" customHeight="1">
      <c r="G35232" s="488"/>
    </row>
    <row r="35233" spans="7:7" ht="15" customHeight="1">
      <c r="G35233" s="488"/>
    </row>
    <row r="35234" spans="7:7" ht="15" customHeight="1">
      <c r="G35234" s="488"/>
    </row>
    <row r="35235" spans="7:7" ht="15" customHeight="1">
      <c r="G35235" s="488"/>
    </row>
    <row r="35236" spans="7:7" ht="15" customHeight="1">
      <c r="G35236" s="488"/>
    </row>
    <row r="35237" spans="7:7" ht="15" customHeight="1">
      <c r="G35237" s="488"/>
    </row>
    <row r="35238" spans="7:7" ht="15" customHeight="1">
      <c r="G35238" s="488"/>
    </row>
    <row r="35239" spans="7:7" ht="15" customHeight="1">
      <c r="G35239" s="488"/>
    </row>
    <row r="35240" spans="7:7" ht="15" customHeight="1">
      <c r="G35240" s="488"/>
    </row>
    <row r="35241" spans="7:7" ht="15" customHeight="1">
      <c r="G35241" s="488"/>
    </row>
    <row r="35242" spans="7:7" ht="15" customHeight="1">
      <c r="G35242" s="488"/>
    </row>
    <row r="35243" spans="7:7" ht="15" customHeight="1">
      <c r="G35243" s="488"/>
    </row>
    <row r="35244" spans="7:7" ht="15" customHeight="1">
      <c r="G35244" s="488"/>
    </row>
    <row r="35245" spans="7:7" ht="15" customHeight="1">
      <c r="G35245" s="488"/>
    </row>
    <row r="35246" spans="7:7" ht="15" customHeight="1">
      <c r="G35246" s="488"/>
    </row>
    <row r="35247" spans="7:7" ht="15" customHeight="1">
      <c r="G35247" s="488"/>
    </row>
    <row r="35248" spans="7:7" ht="15" customHeight="1">
      <c r="G35248" s="488"/>
    </row>
    <row r="35249" spans="7:7" ht="15" customHeight="1">
      <c r="G35249" s="488"/>
    </row>
    <row r="35250" spans="7:7" ht="15" customHeight="1">
      <c r="G35250" s="488"/>
    </row>
    <row r="35251" spans="7:7" ht="15" customHeight="1">
      <c r="G35251" s="488"/>
    </row>
    <row r="35252" spans="7:7" ht="15" customHeight="1">
      <c r="G35252" s="488"/>
    </row>
    <row r="35253" spans="7:7" ht="15" customHeight="1">
      <c r="G35253" s="488"/>
    </row>
    <row r="35254" spans="7:7" ht="15" customHeight="1">
      <c r="G35254" s="488"/>
    </row>
    <row r="35255" spans="7:7" ht="15" customHeight="1">
      <c r="G35255" s="488"/>
    </row>
    <row r="35256" spans="7:7" ht="15" customHeight="1">
      <c r="G35256" s="488"/>
    </row>
    <row r="35257" spans="7:7" ht="15" customHeight="1">
      <c r="G35257" s="488"/>
    </row>
    <row r="35258" spans="7:7" ht="15" customHeight="1">
      <c r="G35258" s="488"/>
    </row>
    <row r="35259" spans="7:7" ht="15" customHeight="1">
      <c r="G35259" s="488"/>
    </row>
    <row r="35260" spans="7:7" ht="15" customHeight="1">
      <c r="G35260" s="488"/>
    </row>
    <row r="35261" spans="7:7" ht="15" customHeight="1">
      <c r="G35261" s="488"/>
    </row>
    <row r="35262" spans="7:7" ht="15" customHeight="1">
      <c r="G35262" s="488"/>
    </row>
    <row r="35263" spans="7:7" ht="15" customHeight="1">
      <c r="G35263" s="488"/>
    </row>
    <row r="35264" spans="7:7" ht="15" customHeight="1">
      <c r="G35264" s="488"/>
    </row>
    <row r="35265" spans="7:7" ht="15" customHeight="1">
      <c r="G35265" s="488"/>
    </row>
    <row r="35266" spans="7:7" ht="15" customHeight="1">
      <c r="G35266" s="488"/>
    </row>
    <row r="35267" spans="7:7" ht="15" customHeight="1">
      <c r="G35267" s="488"/>
    </row>
    <row r="35268" spans="7:7" ht="15" customHeight="1">
      <c r="G35268" s="488"/>
    </row>
    <row r="35269" spans="7:7" ht="15" customHeight="1">
      <c r="G35269" s="488"/>
    </row>
    <row r="35270" spans="7:7" ht="15" customHeight="1">
      <c r="G35270" s="488"/>
    </row>
    <row r="35271" spans="7:7" ht="15" customHeight="1">
      <c r="G35271" s="488"/>
    </row>
    <row r="35272" spans="7:7" ht="15" customHeight="1">
      <c r="G35272" s="488"/>
    </row>
    <row r="35273" spans="7:7" ht="15" customHeight="1">
      <c r="G35273" s="488"/>
    </row>
    <row r="35274" spans="7:7" ht="15" customHeight="1">
      <c r="G35274" s="488"/>
    </row>
    <row r="35275" spans="7:7" ht="15" customHeight="1">
      <c r="G35275" s="488"/>
    </row>
    <row r="35276" spans="7:7" ht="15" customHeight="1">
      <c r="G35276" s="488"/>
    </row>
    <row r="35277" spans="7:7" ht="15" customHeight="1">
      <c r="G35277" s="488"/>
    </row>
    <row r="35278" spans="7:7" ht="15" customHeight="1">
      <c r="G35278" s="488"/>
    </row>
    <row r="35279" spans="7:7" ht="15" customHeight="1">
      <c r="G35279" s="488"/>
    </row>
    <row r="35280" spans="7:7" ht="15" customHeight="1">
      <c r="G35280" s="488"/>
    </row>
    <row r="35281" spans="7:7" ht="15" customHeight="1">
      <c r="G35281" s="488"/>
    </row>
    <row r="35282" spans="7:7" ht="15" customHeight="1">
      <c r="G35282" s="488"/>
    </row>
    <row r="35283" spans="7:7" ht="15" customHeight="1">
      <c r="G35283" s="488"/>
    </row>
    <row r="35284" spans="7:7" ht="15" customHeight="1">
      <c r="G35284" s="488"/>
    </row>
    <row r="35285" spans="7:7" ht="15" customHeight="1">
      <c r="G35285" s="488"/>
    </row>
    <row r="35286" spans="7:7" ht="15" customHeight="1">
      <c r="G35286" s="488"/>
    </row>
    <row r="35287" spans="7:7" ht="15" customHeight="1">
      <c r="G35287" s="488"/>
    </row>
    <row r="35288" spans="7:7" ht="15" customHeight="1">
      <c r="G35288" s="488"/>
    </row>
    <row r="35289" spans="7:7" ht="15" customHeight="1">
      <c r="G35289" s="488"/>
    </row>
    <row r="35290" spans="7:7" ht="15" customHeight="1">
      <c r="G35290" s="488"/>
    </row>
    <row r="35291" spans="7:7" ht="15" customHeight="1">
      <c r="G35291" s="488"/>
    </row>
    <row r="35292" spans="7:7" ht="15" customHeight="1">
      <c r="G35292" s="488"/>
    </row>
    <row r="35293" spans="7:7" ht="15" customHeight="1">
      <c r="G35293" s="488"/>
    </row>
    <row r="35294" spans="7:7" ht="15" customHeight="1">
      <c r="G35294" s="488"/>
    </row>
    <row r="35295" spans="7:7" ht="15" customHeight="1">
      <c r="G35295" s="488"/>
    </row>
    <row r="35296" spans="7:7" ht="15" customHeight="1">
      <c r="G35296" s="488"/>
    </row>
    <row r="35297" spans="7:7" ht="15" customHeight="1">
      <c r="G35297" s="488"/>
    </row>
    <row r="35298" spans="7:7" ht="15" customHeight="1">
      <c r="G35298" s="488"/>
    </row>
    <row r="35299" spans="7:7" ht="15" customHeight="1">
      <c r="G35299" s="488"/>
    </row>
    <row r="35300" spans="7:7" ht="15" customHeight="1">
      <c r="G35300" s="488"/>
    </row>
    <row r="35301" spans="7:7" ht="15" customHeight="1">
      <c r="G35301" s="488"/>
    </row>
    <row r="35302" spans="7:7" ht="15" customHeight="1">
      <c r="G35302" s="488"/>
    </row>
    <row r="35303" spans="7:7" ht="15" customHeight="1">
      <c r="G35303" s="488"/>
    </row>
    <row r="35304" spans="7:7" ht="15" customHeight="1">
      <c r="G35304" s="488"/>
    </row>
    <row r="35305" spans="7:7" ht="15" customHeight="1">
      <c r="G35305" s="488"/>
    </row>
    <row r="35306" spans="7:7" ht="15" customHeight="1">
      <c r="G35306" s="488"/>
    </row>
    <row r="35307" spans="7:7" ht="15" customHeight="1">
      <c r="G35307" s="488"/>
    </row>
    <row r="35308" spans="7:7" ht="15" customHeight="1">
      <c r="G35308" s="488"/>
    </row>
    <row r="35309" spans="7:7" ht="15" customHeight="1">
      <c r="G35309" s="488"/>
    </row>
    <row r="35310" spans="7:7" ht="15" customHeight="1">
      <c r="G35310" s="488"/>
    </row>
    <row r="35311" spans="7:7" ht="15" customHeight="1">
      <c r="G35311" s="488"/>
    </row>
    <row r="35312" spans="7:7" ht="15" customHeight="1">
      <c r="G35312" s="488"/>
    </row>
    <row r="35313" spans="7:7" ht="15" customHeight="1">
      <c r="G35313" s="488"/>
    </row>
    <row r="35314" spans="7:7" ht="15" customHeight="1">
      <c r="G35314" s="488"/>
    </row>
    <row r="35315" spans="7:7" ht="15" customHeight="1">
      <c r="G35315" s="488"/>
    </row>
    <row r="35316" spans="7:7" ht="15" customHeight="1">
      <c r="G35316" s="488"/>
    </row>
    <row r="35317" spans="7:7" ht="15" customHeight="1">
      <c r="G35317" s="488"/>
    </row>
    <row r="35318" spans="7:7" ht="15" customHeight="1">
      <c r="G35318" s="488"/>
    </row>
    <row r="35319" spans="7:7" ht="15" customHeight="1">
      <c r="G35319" s="488"/>
    </row>
    <row r="35320" spans="7:7" ht="15" customHeight="1">
      <c r="G35320" s="488"/>
    </row>
    <row r="35321" spans="7:7" ht="15" customHeight="1">
      <c r="G35321" s="488"/>
    </row>
    <row r="35322" spans="7:7" ht="15" customHeight="1">
      <c r="G35322" s="488"/>
    </row>
    <row r="35323" spans="7:7" ht="15" customHeight="1">
      <c r="G35323" s="488"/>
    </row>
    <row r="35324" spans="7:7" ht="15" customHeight="1">
      <c r="G35324" s="488"/>
    </row>
    <row r="35325" spans="7:7" ht="15" customHeight="1">
      <c r="G35325" s="488"/>
    </row>
    <row r="35326" spans="7:7" ht="15" customHeight="1">
      <c r="G35326" s="488"/>
    </row>
    <row r="35327" spans="7:7" ht="15" customHeight="1">
      <c r="G35327" s="488"/>
    </row>
    <row r="35328" spans="7:7" ht="15" customHeight="1">
      <c r="G35328" s="488"/>
    </row>
    <row r="35329" spans="7:7" ht="15" customHeight="1">
      <c r="G35329" s="488"/>
    </row>
    <row r="35330" spans="7:7" ht="15" customHeight="1">
      <c r="G35330" s="488"/>
    </row>
    <row r="35331" spans="7:7" ht="15" customHeight="1">
      <c r="G35331" s="488"/>
    </row>
    <row r="35332" spans="7:7" ht="15" customHeight="1">
      <c r="G35332" s="488"/>
    </row>
    <row r="35333" spans="7:7" ht="15" customHeight="1">
      <c r="G35333" s="488"/>
    </row>
    <row r="35334" spans="7:7" ht="15" customHeight="1">
      <c r="G35334" s="488"/>
    </row>
    <row r="35335" spans="7:7" ht="15" customHeight="1">
      <c r="G35335" s="488"/>
    </row>
    <row r="35336" spans="7:7" ht="15" customHeight="1">
      <c r="G35336" s="488"/>
    </row>
    <row r="35337" spans="7:7" ht="15" customHeight="1">
      <c r="G35337" s="488"/>
    </row>
    <row r="35338" spans="7:7" ht="15" customHeight="1">
      <c r="G35338" s="488"/>
    </row>
    <row r="35339" spans="7:7" ht="15" customHeight="1">
      <c r="G35339" s="488"/>
    </row>
    <row r="35340" spans="7:7" ht="15" customHeight="1">
      <c r="G35340" s="488"/>
    </row>
    <row r="35341" spans="7:7" ht="15" customHeight="1">
      <c r="G35341" s="488"/>
    </row>
    <row r="35342" spans="7:7" ht="15" customHeight="1">
      <c r="G35342" s="488"/>
    </row>
    <row r="35343" spans="7:7" ht="15" customHeight="1">
      <c r="G35343" s="488"/>
    </row>
    <row r="35344" spans="7:7" ht="15" customHeight="1">
      <c r="G35344" s="488"/>
    </row>
    <row r="35345" spans="7:7" ht="15" customHeight="1">
      <c r="G35345" s="488"/>
    </row>
    <row r="35346" spans="7:7" ht="15" customHeight="1">
      <c r="G35346" s="488"/>
    </row>
    <row r="35347" spans="7:7" ht="15" customHeight="1">
      <c r="G35347" s="488"/>
    </row>
    <row r="35348" spans="7:7" ht="15" customHeight="1">
      <c r="G35348" s="488"/>
    </row>
    <row r="35349" spans="7:7" ht="15" customHeight="1">
      <c r="G35349" s="488"/>
    </row>
    <row r="35350" spans="7:7" ht="15" customHeight="1">
      <c r="G35350" s="488"/>
    </row>
    <row r="35351" spans="7:7" ht="15" customHeight="1">
      <c r="G35351" s="488"/>
    </row>
    <row r="35352" spans="7:7" ht="15" customHeight="1">
      <c r="G35352" s="488"/>
    </row>
    <row r="35353" spans="7:7" ht="15" customHeight="1">
      <c r="G35353" s="488"/>
    </row>
    <row r="35354" spans="7:7" ht="15" customHeight="1">
      <c r="G35354" s="488"/>
    </row>
    <row r="35355" spans="7:7" ht="15" customHeight="1">
      <c r="G35355" s="488"/>
    </row>
    <row r="35356" spans="7:7" ht="15" customHeight="1">
      <c r="G35356" s="488"/>
    </row>
    <row r="35357" spans="7:7" ht="15" customHeight="1">
      <c r="G35357" s="488"/>
    </row>
    <row r="35358" spans="7:7" ht="15" customHeight="1">
      <c r="G35358" s="488"/>
    </row>
    <row r="35359" spans="7:7" ht="15" customHeight="1">
      <c r="G35359" s="488"/>
    </row>
    <row r="35360" spans="7:7" ht="15" customHeight="1">
      <c r="G35360" s="488"/>
    </row>
    <row r="35361" spans="7:7" ht="15" customHeight="1">
      <c r="G35361" s="488"/>
    </row>
    <row r="35362" spans="7:7" ht="15" customHeight="1">
      <c r="G35362" s="488"/>
    </row>
    <row r="35363" spans="7:7" ht="15" customHeight="1">
      <c r="G35363" s="488"/>
    </row>
    <row r="35364" spans="7:7" ht="15" customHeight="1">
      <c r="G35364" s="488"/>
    </row>
    <row r="35365" spans="7:7" ht="15" customHeight="1">
      <c r="G35365" s="488"/>
    </row>
    <row r="35366" spans="7:7" ht="15" customHeight="1">
      <c r="G35366" s="488"/>
    </row>
    <row r="35367" spans="7:7" ht="15" customHeight="1">
      <c r="G35367" s="488"/>
    </row>
    <row r="35368" spans="7:7" ht="15" customHeight="1">
      <c r="G35368" s="488"/>
    </row>
    <row r="35369" spans="7:7" ht="15" customHeight="1">
      <c r="G35369" s="488"/>
    </row>
    <row r="35370" spans="7:7" ht="15" customHeight="1">
      <c r="G35370" s="488"/>
    </row>
    <row r="35371" spans="7:7" ht="15" customHeight="1">
      <c r="G35371" s="488"/>
    </row>
    <row r="35372" spans="7:7" ht="15" customHeight="1">
      <c r="G35372" s="488"/>
    </row>
    <row r="35373" spans="7:7" ht="15" customHeight="1">
      <c r="G35373" s="488"/>
    </row>
    <row r="35374" spans="7:7" ht="15" customHeight="1">
      <c r="G35374" s="488"/>
    </row>
    <row r="35375" spans="7:7" ht="15" customHeight="1">
      <c r="G35375" s="488"/>
    </row>
    <row r="35376" spans="7:7" ht="15" customHeight="1">
      <c r="G35376" s="488"/>
    </row>
    <row r="35377" spans="7:7" ht="15" customHeight="1">
      <c r="G35377" s="488"/>
    </row>
    <row r="35378" spans="7:7" ht="15" customHeight="1">
      <c r="G35378" s="488"/>
    </row>
    <row r="35379" spans="7:7" ht="15" customHeight="1">
      <c r="G35379" s="488"/>
    </row>
    <row r="35380" spans="7:7" ht="15" customHeight="1">
      <c r="G35380" s="488"/>
    </row>
    <row r="35381" spans="7:7" ht="15" customHeight="1">
      <c r="G35381" s="488"/>
    </row>
    <row r="35382" spans="7:7" ht="15" customHeight="1">
      <c r="G35382" s="488"/>
    </row>
    <row r="35383" spans="7:7" ht="15" customHeight="1">
      <c r="G35383" s="488"/>
    </row>
    <row r="35384" spans="7:7" ht="15" customHeight="1">
      <c r="G35384" s="488"/>
    </row>
    <row r="35385" spans="7:7" ht="15" customHeight="1">
      <c r="G35385" s="488"/>
    </row>
    <row r="35386" spans="7:7" ht="15" customHeight="1">
      <c r="G35386" s="488"/>
    </row>
    <row r="35387" spans="7:7" ht="15" customHeight="1">
      <c r="G35387" s="488"/>
    </row>
    <row r="35388" spans="7:7" ht="15" customHeight="1">
      <c r="G35388" s="488"/>
    </row>
    <row r="35389" spans="7:7" ht="15" customHeight="1">
      <c r="G35389" s="488"/>
    </row>
    <row r="35390" spans="7:7" ht="15" customHeight="1">
      <c r="G35390" s="488"/>
    </row>
    <row r="35391" spans="7:7" ht="15" customHeight="1">
      <c r="G35391" s="488"/>
    </row>
    <row r="35392" spans="7:7" ht="15" customHeight="1">
      <c r="G35392" s="488"/>
    </row>
    <row r="35393" spans="7:7" ht="15" customHeight="1">
      <c r="G35393" s="488"/>
    </row>
    <row r="35394" spans="7:7" ht="15" customHeight="1">
      <c r="G35394" s="488"/>
    </row>
    <row r="35395" spans="7:7" ht="15" customHeight="1">
      <c r="G35395" s="488"/>
    </row>
    <row r="35396" spans="7:7" ht="15" customHeight="1">
      <c r="G35396" s="488"/>
    </row>
    <row r="35397" spans="7:7" ht="15" customHeight="1">
      <c r="G35397" s="488"/>
    </row>
    <row r="35398" spans="7:7" ht="15" customHeight="1">
      <c r="G35398" s="488"/>
    </row>
    <row r="35399" spans="7:7" ht="15" customHeight="1">
      <c r="G35399" s="488"/>
    </row>
    <row r="35400" spans="7:7" ht="15" customHeight="1">
      <c r="G35400" s="488"/>
    </row>
    <row r="35401" spans="7:7" ht="15" customHeight="1">
      <c r="G35401" s="488"/>
    </row>
    <row r="35402" spans="7:7" ht="15" customHeight="1">
      <c r="G35402" s="488"/>
    </row>
    <row r="35403" spans="7:7" ht="15" customHeight="1">
      <c r="G35403" s="488"/>
    </row>
    <row r="35404" spans="7:7" ht="15" customHeight="1">
      <c r="G35404" s="488"/>
    </row>
    <row r="35405" spans="7:7" ht="15" customHeight="1">
      <c r="G35405" s="488"/>
    </row>
    <row r="35406" spans="7:7" ht="15" customHeight="1">
      <c r="G35406" s="488"/>
    </row>
    <row r="35407" spans="7:7" ht="15" customHeight="1">
      <c r="G35407" s="488"/>
    </row>
    <row r="35408" spans="7:7" ht="15" customHeight="1">
      <c r="G35408" s="488"/>
    </row>
    <row r="35409" spans="7:7" ht="15" customHeight="1">
      <c r="G35409" s="488"/>
    </row>
    <row r="35410" spans="7:7" ht="15" customHeight="1">
      <c r="G35410" s="488"/>
    </row>
    <row r="35411" spans="7:7" ht="15" customHeight="1">
      <c r="G35411" s="488"/>
    </row>
    <row r="35412" spans="7:7" ht="15" customHeight="1">
      <c r="G35412" s="488"/>
    </row>
    <row r="35413" spans="7:7" ht="15" customHeight="1">
      <c r="G35413" s="488"/>
    </row>
    <row r="35414" spans="7:7" ht="15" customHeight="1">
      <c r="G35414" s="488"/>
    </row>
    <row r="35415" spans="7:7" ht="15" customHeight="1">
      <c r="G35415" s="488"/>
    </row>
    <row r="35416" spans="7:7" ht="15" customHeight="1">
      <c r="G35416" s="488"/>
    </row>
    <row r="35417" spans="7:7" ht="15" customHeight="1">
      <c r="G35417" s="488"/>
    </row>
    <row r="35418" spans="7:7" ht="15" customHeight="1">
      <c r="G35418" s="488"/>
    </row>
    <row r="35419" spans="7:7" ht="15" customHeight="1">
      <c r="G35419" s="488"/>
    </row>
    <row r="35420" spans="7:7" ht="15" customHeight="1">
      <c r="G35420" s="488"/>
    </row>
    <row r="35421" spans="7:7" ht="15" customHeight="1">
      <c r="G35421" s="488"/>
    </row>
    <row r="35422" spans="7:7" ht="15" customHeight="1">
      <c r="G35422" s="488"/>
    </row>
    <row r="35423" spans="7:7" ht="15" customHeight="1">
      <c r="G35423" s="488"/>
    </row>
    <row r="35424" spans="7:7" ht="15" customHeight="1">
      <c r="G35424" s="488"/>
    </row>
    <row r="35425" spans="7:7" ht="15" customHeight="1">
      <c r="G35425" s="488"/>
    </row>
    <row r="35426" spans="7:7" ht="15" customHeight="1">
      <c r="G35426" s="488"/>
    </row>
    <row r="35427" spans="7:7" ht="15" customHeight="1">
      <c r="G35427" s="488"/>
    </row>
    <row r="35428" spans="7:7" ht="15" customHeight="1">
      <c r="G35428" s="488"/>
    </row>
    <row r="35429" spans="7:7" ht="15" customHeight="1">
      <c r="G35429" s="488"/>
    </row>
    <row r="35430" spans="7:7" ht="15" customHeight="1">
      <c r="G35430" s="488"/>
    </row>
    <row r="35431" spans="7:7" ht="15" customHeight="1">
      <c r="G35431" s="488"/>
    </row>
    <row r="35432" spans="7:7" ht="15" customHeight="1">
      <c r="G35432" s="488"/>
    </row>
    <row r="35433" spans="7:7" ht="15" customHeight="1">
      <c r="G35433" s="488"/>
    </row>
    <row r="35434" spans="7:7" ht="15" customHeight="1">
      <c r="G35434" s="488"/>
    </row>
    <row r="35435" spans="7:7" ht="15" customHeight="1">
      <c r="G35435" s="488"/>
    </row>
    <row r="35436" spans="7:7" ht="15" customHeight="1">
      <c r="G35436" s="488"/>
    </row>
    <row r="35437" spans="7:7" ht="15" customHeight="1">
      <c r="G35437" s="488"/>
    </row>
    <row r="35438" spans="7:7" ht="15" customHeight="1">
      <c r="G35438" s="488"/>
    </row>
    <row r="35439" spans="7:7" ht="15" customHeight="1">
      <c r="G35439" s="488"/>
    </row>
    <row r="35440" spans="7:7" ht="15" customHeight="1">
      <c r="G35440" s="488"/>
    </row>
    <row r="35441" spans="7:7" ht="15" customHeight="1">
      <c r="G35441" s="488"/>
    </row>
    <row r="35442" spans="7:7" ht="15" customHeight="1">
      <c r="G35442" s="488"/>
    </row>
    <row r="35443" spans="7:7" ht="15" customHeight="1">
      <c r="G35443" s="488"/>
    </row>
    <row r="35444" spans="7:7" ht="15" customHeight="1">
      <c r="G35444" s="488"/>
    </row>
    <row r="35445" spans="7:7" ht="15" customHeight="1">
      <c r="G35445" s="488"/>
    </row>
    <row r="35446" spans="7:7" ht="15" customHeight="1">
      <c r="G35446" s="488"/>
    </row>
    <row r="35447" spans="7:7" ht="15" customHeight="1">
      <c r="G35447" s="488"/>
    </row>
    <row r="35448" spans="7:7" ht="15" customHeight="1">
      <c r="G35448" s="488"/>
    </row>
    <row r="35449" spans="7:7" ht="15" customHeight="1">
      <c r="G35449" s="488"/>
    </row>
    <row r="35450" spans="7:7" ht="15" customHeight="1">
      <c r="G35450" s="488"/>
    </row>
    <row r="35451" spans="7:7" ht="15" customHeight="1">
      <c r="G35451" s="488"/>
    </row>
    <row r="35452" spans="7:7" ht="15" customHeight="1">
      <c r="G35452" s="488"/>
    </row>
    <row r="35453" spans="7:7" ht="15" customHeight="1">
      <c r="G35453" s="488"/>
    </row>
    <row r="35454" spans="7:7" ht="15" customHeight="1">
      <c r="G35454" s="488"/>
    </row>
    <row r="35455" spans="7:7" ht="15" customHeight="1">
      <c r="G35455" s="488"/>
    </row>
    <row r="35456" spans="7:7" ht="15" customHeight="1">
      <c r="G35456" s="488"/>
    </row>
    <row r="35457" spans="7:7" ht="15" customHeight="1">
      <c r="G35457" s="488"/>
    </row>
    <row r="35458" spans="7:7" ht="15" customHeight="1">
      <c r="G35458" s="488"/>
    </row>
    <row r="35459" spans="7:7" ht="15" customHeight="1">
      <c r="G35459" s="488"/>
    </row>
    <row r="35460" spans="7:7" ht="15" customHeight="1">
      <c r="G35460" s="488"/>
    </row>
    <row r="35461" spans="7:7" ht="15" customHeight="1">
      <c r="G35461" s="488"/>
    </row>
    <row r="35462" spans="7:7" ht="15" customHeight="1">
      <c r="G35462" s="488"/>
    </row>
    <row r="35463" spans="7:7" ht="15" customHeight="1">
      <c r="G35463" s="488"/>
    </row>
    <row r="35464" spans="7:7" ht="15" customHeight="1">
      <c r="G35464" s="488"/>
    </row>
    <row r="35465" spans="7:7" ht="15" customHeight="1">
      <c r="G35465" s="488"/>
    </row>
    <row r="35466" spans="7:7" ht="15" customHeight="1">
      <c r="G35466" s="488"/>
    </row>
    <row r="35467" spans="7:7" ht="15" customHeight="1">
      <c r="G35467" s="488"/>
    </row>
    <row r="35468" spans="7:7" ht="15" customHeight="1">
      <c r="G35468" s="488"/>
    </row>
    <row r="35469" spans="7:7" ht="15" customHeight="1">
      <c r="G35469" s="488"/>
    </row>
    <row r="35470" spans="7:7" ht="15" customHeight="1">
      <c r="G35470" s="488"/>
    </row>
    <row r="35471" spans="7:7" ht="15" customHeight="1">
      <c r="G35471" s="488"/>
    </row>
    <row r="35472" spans="7:7" ht="15" customHeight="1">
      <c r="G35472" s="488"/>
    </row>
    <row r="35473" spans="7:7" ht="15" customHeight="1">
      <c r="G35473" s="488"/>
    </row>
    <row r="35474" spans="7:7" ht="15" customHeight="1">
      <c r="G35474" s="488"/>
    </row>
    <row r="35475" spans="7:7" ht="15" customHeight="1">
      <c r="G35475" s="488"/>
    </row>
    <row r="35476" spans="7:7" ht="15" customHeight="1">
      <c r="G35476" s="488"/>
    </row>
    <row r="35477" spans="7:7" ht="15" customHeight="1">
      <c r="G35477" s="488"/>
    </row>
    <row r="35478" spans="7:7" ht="15" customHeight="1">
      <c r="G35478" s="488"/>
    </row>
    <row r="35479" spans="7:7" ht="15" customHeight="1">
      <c r="G35479" s="488"/>
    </row>
    <row r="35480" spans="7:7" ht="15" customHeight="1">
      <c r="G35480" s="488"/>
    </row>
    <row r="35481" spans="7:7" ht="15" customHeight="1">
      <c r="G35481" s="488"/>
    </row>
    <row r="35482" spans="7:7" ht="15" customHeight="1">
      <c r="G35482" s="488"/>
    </row>
    <row r="35483" spans="7:7" ht="15" customHeight="1">
      <c r="G35483" s="488"/>
    </row>
    <row r="35484" spans="7:7" ht="15" customHeight="1">
      <c r="G35484" s="488"/>
    </row>
    <row r="35485" spans="7:7" ht="15" customHeight="1">
      <c r="G35485" s="488"/>
    </row>
    <row r="35486" spans="7:7" ht="15" customHeight="1">
      <c r="G35486" s="488"/>
    </row>
    <row r="35487" spans="7:7" ht="15" customHeight="1">
      <c r="G35487" s="488"/>
    </row>
    <row r="35488" spans="7:7" ht="15" customHeight="1">
      <c r="G35488" s="488"/>
    </row>
    <row r="35489" spans="7:7" ht="15" customHeight="1">
      <c r="G35489" s="488"/>
    </row>
    <row r="35490" spans="7:7" ht="15" customHeight="1">
      <c r="G35490" s="488"/>
    </row>
    <row r="35491" spans="7:7" ht="15" customHeight="1">
      <c r="G35491" s="488"/>
    </row>
    <row r="35492" spans="7:7" ht="15" customHeight="1">
      <c r="G35492" s="488"/>
    </row>
    <row r="35493" spans="7:7" ht="15" customHeight="1">
      <c r="G35493" s="488"/>
    </row>
    <row r="35494" spans="7:7" ht="15" customHeight="1">
      <c r="G35494" s="488"/>
    </row>
    <row r="35495" spans="7:7" ht="15" customHeight="1">
      <c r="G35495" s="488"/>
    </row>
    <row r="35496" spans="7:7" ht="15" customHeight="1">
      <c r="G35496" s="488"/>
    </row>
    <row r="35497" spans="7:7" ht="15" customHeight="1">
      <c r="G35497" s="488"/>
    </row>
    <row r="35498" spans="7:7" ht="15" customHeight="1">
      <c r="G35498" s="488"/>
    </row>
    <row r="35499" spans="7:7" ht="15" customHeight="1">
      <c r="G35499" s="488"/>
    </row>
    <row r="35500" spans="7:7" ht="15" customHeight="1">
      <c r="G35500" s="488"/>
    </row>
    <row r="35501" spans="7:7" ht="15" customHeight="1">
      <c r="G35501" s="488"/>
    </row>
    <row r="35502" spans="7:7" ht="15" customHeight="1">
      <c r="G35502" s="488"/>
    </row>
    <row r="35503" spans="7:7" ht="15" customHeight="1">
      <c r="G35503" s="488"/>
    </row>
    <row r="35504" spans="7:7" ht="15" customHeight="1">
      <c r="G35504" s="488"/>
    </row>
    <row r="35505" spans="7:7" ht="15" customHeight="1">
      <c r="G35505" s="488"/>
    </row>
    <row r="35506" spans="7:7" ht="15" customHeight="1">
      <c r="G35506" s="488"/>
    </row>
    <row r="35507" spans="7:7" ht="15" customHeight="1">
      <c r="G35507" s="488"/>
    </row>
    <row r="35508" spans="7:7" ht="15" customHeight="1">
      <c r="G35508" s="488"/>
    </row>
    <row r="35509" spans="7:7" ht="15" customHeight="1">
      <c r="G35509" s="488"/>
    </row>
    <row r="35510" spans="7:7" ht="15" customHeight="1">
      <c r="G35510" s="488"/>
    </row>
    <row r="35511" spans="7:7" ht="15" customHeight="1">
      <c r="G35511" s="488"/>
    </row>
    <row r="35512" spans="7:7" ht="15" customHeight="1">
      <c r="G35512" s="488"/>
    </row>
    <row r="35513" spans="7:7" ht="15" customHeight="1">
      <c r="G35513" s="488"/>
    </row>
    <row r="35514" spans="7:7" ht="15" customHeight="1">
      <c r="G35514" s="488"/>
    </row>
    <row r="35515" spans="7:7" ht="15" customHeight="1">
      <c r="G35515" s="488"/>
    </row>
    <row r="35516" spans="7:7" ht="15" customHeight="1">
      <c r="G35516" s="488"/>
    </row>
    <row r="35517" spans="7:7" ht="15" customHeight="1">
      <c r="G35517" s="488"/>
    </row>
    <row r="35518" spans="7:7" ht="15" customHeight="1">
      <c r="G35518" s="488"/>
    </row>
    <row r="35519" spans="7:7" ht="15" customHeight="1">
      <c r="G35519" s="488"/>
    </row>
    <row r="35520" spans="7:7" ht="15" customHeight="1">
      <c r="G35520" s="488"/>
    </row>
    <row r="35521" spans="7:7" ht="15" customHeight="1">
      <c r="G35521" s="488"/>
    </row>
    <row r="35522" spans="7:7" ht="15" customHeight="1">
      <c r="G35522" s="488"/>
    </row>
    <row r="35523" spans="7:7" ht="15" customHeight="1">
      <c r="G35523" s="488"/>
    </row>
    <row r="35524" spans="7:7" ht="15" customHeight="1">
      <c r="G35524" s="488"/>
    </row>
    <row r="35525" spans="7:7" ht="15" customHeight="1">
      <c r="G35525" s="488"/>
    </row>
    <row r="35526" spans="7:7" ht="15" customHeight="1">
      <c r="G35526" s="488"/>
    </row>
    <row r="35527" spans="7:7" ht="15" customHeight="1">
      <c r="G35527" s="488"/>
    </row>
    <row r="35528" spans="7:7" ht="15" customHeight="1">
      <c r="G35528" s="488"/>
    </row>
    <row r="35529" spans="7:7" ht="15" customHeight="1">
      <c r="G35529" s="488"/>
    </row>
    <row r="35530" spans="7:7" ht="15" customHeight="1">
      <c r="G35530" s="488"/>
    </row>
    <row r="35531" spans="7:7" ht="15" customHeight="1">
      <c r="G35531" s="488"/>
    </row>
    <row r="35532" spans="7:7" ht="15" customHeight="1">
      <c r="G35532" s="488"/>
    </row>
    <row r="35533" spans="7:7" ht="15" customHeight="1">
      <c r="G35533" s="488"/>
    </row>
    <row r="35534" spans="7:7" ht="15" customHeight="1">
      <c r="G35534" s="488"/>
    </row>
    <row r="35535" spans="7:7" ht="15" customHeight="1">
      <c r="G35535" s="488"/>
    </row>
    <row r="35536" spans="7:7" ht="15" customHeight="1">
      <c r="G35536" s="488"/>
    </row>
    <row r="35537" spans="7:7" ht="15" customHeight="1">
      <c r="G35537" s="488"/>
    </row>
    <row r="35538" spans="7:7" ht="15" customHeight="1">
      <c r="G35538" s="488"/>
    </row>
    <row r="35539" spans="7:7" ht="15" customHeight="1">
      <c r="G35539" s="488"/>
    </row>
    <row r="35540" spans="7:7" ht="15" customHeight="1">
      <c r="G35540" s="488"/>
    </row>
    <row r="35541" spans="7:7" ht="15" customHeight="1">
      <c r="G35541" s="488"/>
    </row>
    <row r="35542" spans="7:7" ht="15" customHeight="1">
      <c r="G35542" s="488"/>
    </row>
    <row r="35543" spans="7:7" ht="15" customHeight="1">
      <c r="G35543" s="488"/>
    </row>
    <row r="35544" spans="7:7" ht="15" customHeight="1">
      <c r="G35544" s="488"/>
    </row>
    <row r="35545" spans="7:7" ht="15" customHeight="1">
      <c r="G35545" s="488"/>
    </row>
    <row r="35546" spans="7:7" ht="15" customHeight="1">
      <c r="G35546" s="488"/>
    </row>
    <row r="35547" spans="7:7" ht="15" customHeight="1">
      <c r="G35547" s="488"/>
    </row>
    <row r="35548" spans="7:7" ht="15" customHeight="1">
      <c r="G35548" s="488"/>
    </row>
    <row r="35549" spans="7:7" ht="15" customHeight="1">
      <c r="G35549" s="488"/>
    </row>
    <row r="35550" spans="7:7" ht="15" customHeight="1">
      <c r="G35550" s="488"/>
    </row>
    <row r="35551" spans="7:7" ht="15" customHeight="1">
      <c r="G35551" s="488"/>
    </row>
    <row r="35552" spans="7:7" ht="15" customHeight="1">
      <c r="G35552" s="488"/>
    </row>
    <row r="35553" spans="7:7" ht="15" customHeight="1">
      <c r="G35553" s="488"/>
    </row>
    <row r="35554" spans="7:7" ht="15" customHeight="1">
      <c r="G35554" s="488"/>
    </row>
    <row r="35555" spans="7:7" ht="15" customHeight="1">
      <c r="G35555" s="488"/>
    </row>
    <row r="35556" spans="7:7" ht="15" customHeight="1">
      <c r="G35556" s="488"/>
    </row>
    <row r="35557" spans="7:7" ht="15" customHeight="1">
      <c r="G35557" s="488"/>
    </row>
    <row r="35558" spans="7:7" ht="15" customHeight="1">
      <c r="G35558" s="488"/>
    </row>
    <row r="35559" spans="7:7" ht="15" customHeight="1">
      <c r="G35559" s="488"/>
    </row>
    <row r="35560" spans="7:7" ht="15" customHeight="1">
      <c r="G35560" s="488"/>
    </row>
    <row r="35561" spans="7:7" ht="15" customHeight="1">
      <c r="G35561" s="488"/>
    </row>
    <row r="35562" spans="7:7" ht="15" customHeight="1">
      <c r="G35562" s="488"/>
    </row>
    <row r="35563" spans="7:7" ht="15" customHeight="1">
      <c r="G35563" s="488"/>
    </row>
    <row r="35564" spans="7:7" ht="15" customHeight="1">
      <c r="G35564" s="488"/>
    </row>
    <row r="35565" spans="7:7" ht="15" customHeight="1">
      <c r="G35565" s="488"/>
    </row>
    <row r="35566" spans="7:7" ht="15" customHeight="1">
      <c r="G35566" s="488"/>
    </row>
    <row r="35567" spans="7:7" ht="15" customHeight="1">
      <c r="G35567" s="488"/>
    </row>
    <row r="35568" spans="7:7" ht="15" customHeight="1">
      <c r="G35568" s="488"/>
    </row>
    <row r="35569" spans="7:7" ht="15" customHeight="1">
      <c r="G35569" s="488"/>
    </row>
    <row r="35570" spans="7:7" ht="15" customHeight="1">
      <c r="G35570" s="488"/>
    </row>
    <row r="35571" spans="7:7" ht="15" customHeight="1">
      <c r="G35571" s="488"/>
    </row>
    <row r="35572" spans="7:7" ht="15" customHeight="1">
      <c r="G35572" s="488"/>
    </row>
    <row r="35573" spans="7:7" ht="15" customHeight="1">
      <c r="G35573" s="488"/>
    </row>
    <row r="35574" spans="7:7" ht="15" customHeight="1">
      <c r="G35574" s="488"/>
    </row>
    <row r="35575" spans="7:7" ht="15" customHeight="1">
      <c r="G35575" s="488"/>
    </row>
    <row r="35576" spans="7:7" ht="15" customHeight="1">
      <c r="G35576" s="488"/>
    </row>
    <row r="35577" spans="7:7" ht="15" customHeight="1">
      <c r="G35577" s="488"/>
    </row>
    <row r="35578" spans="7:7" ht="15" customHeight="1">
      <c r="G35578" s="488"/>
    </row>
    <row r="35579" spans="7:7" ht="15" customHeight="1">
      <c r="G35579" s="488"/>
    </row>
    <row r="35580" spans="7:7" ht="15" customHeight="1">
      <c r="G35580" s="488"/>
    </row>
    <row r="35581" spans="7:7" ht="15" customHeight="1">
      <c r="G35581" s="488"/>
    </row>
    <row r="35582" spans="7:7" ht="15" customHeight="1">
      <c r="G35582" s="488"/>
    </row>
    <row r="35583" spans="7:7" ht="15" customHeight="1">
      <c r="G35583" s="488"/>
    </row>
    <row r="35584" spans="7:7" ht="15" customHeight="1">
      <c r="G35584" s="488"/>
    </row>
    <row r="35585" spans="7:7" ht="15" customHeight="1">
      <c r="G35585" s="488"/>
    </row>
    <row r="35586" spans="7:7" ht="15" customHeight="1">
      <c r="G35586" s="488"/>
    </row>
    <row r="35587" spans="7:7" ht="15" customHeight="1">
      <c r="G35587" s="488"/>
    </row>
    <row r="35588" spans="7:7" ht="15" customHeight="1">
      <c r="G35588" s="488"/>
    </row>
    <row r="35589" spans="7:7" ht="15" customHeight="1">
      <c r="G35589" s="488"/>
    </row>
    <row r="35590" spans="7:7" ht="15" customHeight="1">
      <c r="G35590" s="488"/>
    </row>
    <row r="35591" spans="7:7" ht="15" customHeight="1">
      <c r="G35591" s="488"/>
    </row>
    <row r="35592" spans="7:7" ht="15" customHeight="1">
      <c r="G35592" s="488"/>
    </row>
    <row r="35593" spans="7:7" ht="15" customHeight="1">
      <c r="G35593" s="488"/>
    </row>
    <row r="35594" spans="7:7" ht="15" customHeight="1">
      <c r="G35594" s="488"/>
    </row>
    <row r="35595" spans="7:7" ht="15" customHeight="1">
      <c r="G35595" s="488"/>
    </row>
    <row r="35596" spans="7:7" ht="15" customHeight="1">
      <c r="G35596" s="488"/>
    </row>
    <row r="35597" spans="7:7" ht="15" customHeight="1">
      <c r="G35597" s="488"/>
    </row>
    <row r="35598" spans="7:7" ht="15" customHeight="1">
      <c r="G35598" s="488"/>
    </row>
    <row r="35599" spans="7:7" ht="15" customHeight="1">
      <c r="G35599" s="488"/>
    </row>
    <row r="35600" spans="7:7" ht="15" customHeight="1">
      <c r="G35600" s="488"/>
    </row>
    <row r="35601" spans="7:7" ht="15" customHeight="1">
      <c r="G35601" s="488"/>
    </row>
    <row r="35602" spans="7:7" ht="15" customHeight="1">
      <c r="G35602" s="488"/>
    </row>
    <row r="35603" spans="7:7" ht="15" customHeight="1">
      <c r="G35603" s="488"/>
    </row>
    <row r="35604" spans="7:7" ht="15" customHeight="1">
      <c r="G35604" s="488"/>
    </row>
    <row r="35605" spans="7:7" ht="15" customHeight="1">
      <c r="G35605" s="488"/>
    </row>
    <row r="35606" spans="7:7" ht="15" customHeight="1">
      <c r="G35606" s="488"/>
    </row>
    <row r="35607" spans="7:7" ht="15" customHeight="1">
      <c r="G35607" s="488"/>
    </row>
    <row r="35608" spans="7:7" ht="15" customHeight="1">
      <c r="G35608" s="488"/>
    </row>
    <row r="35609" spans="7:7" ht="15" customHeight="1">
      <c r="G35609" s="488"/>
    </row>
    <row r="35610" spans="7:7" ht="15" customHeight="1">
      <c r="G35610" s="488"/>
    </row>
    <row r="35611" spans="7:7" ht="15" customHeight="1">
      <c r="G35611" s="488"/>
    </row>
    <row r="35612" spans="7:7" ht="15" customHeight="1">
      <c r="G35612" s="488"/>
    </row>
    <row r="35613" spans="7:7" ht="15" customHeight="1">
      <c r="G35613" s="488"/>
    </row>
    <row r="35614" spans="7:7" ht="15" customHeight="1">
      <c r="G35614" s="488"/>
    </row>
    <row r="35615" spans="7:7" ht="15" customHeight="1">
      <c r="G35615" s="488"/>
    </row>
    <row r="35616" spans="7:7" ht="15" customHeight="1">
      <c r="G35616" s="488"/>
    </row>
    <row r="35617" spans="7:7" ht="15" customHeight="1">
      <c r="G35617" s="488"/>
    </row>
    <row r="35618" spans="7:7" ht="15" customHeight="1">
      <c r="G35618" s="488"/>
    </row>
    <row r="35619" spans="7:7" ht="15" customHeight="1">
      <c r="G35619" s="488"/>
    </row>
    <row r="35620" spans="7:7" ht="15" customHeight="1">
      <c r="G35620" s="488"/>
    </row>
    <row r="35621" spans="7:7" ht="15" customHeight="1">
      <c r="G35621" s="488"/>
    </row>
    <row r="35622" spans="7:7" ht="15" customHeight="1">
      <c r="G35622" s="488"/>
    </row>
    <row r="35623" spans="7:7" ht="15" customHeight="1">
      <c r="G35623" s="488"/>
    </row>
    <row r="35624" spans="7:7" ht="15" customHeight="1">
      <c r="G35624" s="488"/>
    </row>
    <row r="35625" spans="7:7" ht="15" customHeight="1">
      <c r="G35625" s="488"/>
    </row>
    <row r="35626" spans="7:7" ht="15" customHeight="1">
      <c r="G35626" s="488"/>
    </row>
    <row r="35627" spans="7:7" ht="15" customHeight="1">
      <c r="G35627" s="488"/>
    </row>
    <row r="35628" spans="7:7" ht="15" customHeight="1">
      <c r="G35628" s="488"/>
    </row>
    <row r="35629" spans="7:7" ht="15" customHeight="1">
      <c r="G35629" s="488"/>
    </row>
    <row r="35630" spans="7:7" ht="15" customHeight="1">
      <c r="G35630" s="488"/>
    </row>
    <row r="35631" spans="7:7" ht="15" customHeight="1">
      <c r="G35631" s="488"/>
    </row>
    <row r="35632" spans="7:7" ht="15" customHeight="1">
      <c r="G35632" s="488"/>
    </row>
    <row r="35633" spans="7:7" ht="15" customHeight="1">
      <c r="G35633" s="488"/>
    </row>
    <row r="35634" spans="7:7" ht="15" customHeight="1">
      <c r="G35634" s="488"/>
    </row>
    <row r="35635" spans="7:7" ht="15" customHeight="1">
      <c r="G35635" s="488"/>
    </row>
    <row r="35636" spans="7:7" ht="15" customHeight="1">
      <c r="G35636" s="488"/>
    </row>
    <row r="35637" spans="7:7" ht="15" customHeight="1">
      <c r="G35637" s="488"/>
    </row>
    <row r="35638" spans="7:7" ht="15" customHeight="1">
      <c r="G35638" s="488"/>
    </row>
    <row r="35639" spans="7:7" ht="15" customHeight="1">
      <c r="G35639" s="488"/>
    </row>
    <row r="35640" spans="7:7" ht="15" customHeight="1">
      <c r="G35640" s="488"/>
    </row>
    <row r="35641" spans="7:7" ht="15" customHeight="1">
      <c r="G35641" s="488"/>
    </row>
    <row r="35642" spans="7:7" ht="15" customHeight="1">
      <c r="G35642" s="488"/>
    </row>
    <row r="35643" spans="7:7" ht="15" customHeight="1">
      <c r="G35643" s="488"/>
    </row>
    <row r="35644" spans="7:7" ht="15" customHeight="1">
      <c r="G35644" s="488"/>
    </row>
    <row r="35645" spans="7:7" ht="15" customHeight="1">
      <c r="G35645" s="488"/>
    </row>
    <row r="35646" spans="7:7" ht="15" customHeight="1">
      <c r="G35646" s="488"/>
    </row>
    <row r="35647" spans="7:7" ht="15" customHeight="1">
      <c r="G35647" s="488"/>
    </row>
    <row r="35648" spans="7:7" ht="15" customHeight="1">
      <c r="G35648" s="488"/>
    </row>
    <row r="35649" spans="7:7" ht="15" customHeight="1">
      <c r="G35649" s="488"/>
    </row>
    <row r="35650" spans="7:7" ht="15" customHeight="1">
      <c r="G35650" s="488"/>
    </row>
    <row r="35651" spans="7:7" ht="15" customHeight="1">
      <c r="G35651" s="488"/>
    </row>
    <row r="35652" spans="7:7" ht="15" customHeight="1">
      <c r="G35652" s="488"/>
    </row>
    <row r="35653" spans="7:7" ht="15" customHeight="1">
      <c r="G35653" s="488"/>
    </row>
    <row r="35654" spans="7:7" ht="15" customHeight="1">
      <c r="G35654" s="488"/>
    </row>
    <row r="35655" spans="7:7" ht="15" customHeight="1">
      <c r="G35655" s="488"/>
    </row>
    <row r="35656" spans="7:7" ht="15" customHeight="1">
      <c r="G35656" s="488"/>
    </row>
    <row r="35657" spans="7:7" ht="15" customHeight="1">
      <c r="G35657" s="488"/>
    </row>
    <row r="35658" spans="7:7" ht="15" customHeight="1">
      <c r="G35658" s="488"/>
    </row>
    <row r="35659" spans="7:7" ht="15" customHeight="1">
      <c r="G35659" s="488"/>
    </row>
    <row r="35660" spans="7:7" ht="15" customHeight="1">
      <c r="G35660" s="488"/>
    </row>
    <row r="35661" spans="7:7" ht="15" customHeight="1">
      <c r="G35661" s="488"/>
    </row>
    <row r="35662" spans="7:7" ht="15" customHeight="1">
      <c r="G35662" s="488"/>
    </row>
    <row r="35663" spans="7:7" ht="15" customHeight="1">
      <c r="G35663" s="488"/>
    </row>
    <row r="35664" spans="7:7" ht="15" customHeight="1">
      <c r="G35664" s="488"/>
    </row>
    <row r="35665" spans="7:7" ht="15" customHeight="1">
      <c r="G35665" s="488"/>
    </row>
    <row r="35666" spans="7:7" ht="15" customHeight="1">
      <c r="G35666" s="488"/>
    </row>
    <row r="35667" spans="7:7" ht="15" customHeight="1">
      <c r="G35667" s="488"/>
    </row>
    <row r="35668" spans="7:7" ht="15" customHeight="1">
      <c r="G35668" s="488"/>
    </row>
    <row r="35669" spans="7:7" ht="15" customHeight="1">
      <c r="G35669" s="488"/>
    </row>
    <row r="35670" spans="7:7" ht="15" customHeight="1">
      <c r="G35670" s="488"/>
    </row>
    <row r="35671" spans="7:7" ht="15" customHeight="1">
      <c r="G35671" s="488"/>
    </row>
    <row r="35672" spans="7:7" ht="15" customHeight="1">
      <c r="G35672" s="488"/>
    </row>
    <row r="35673" spans="7:7" ht="15" customHeight="1">
      <c r="G35673" s="488"/>
    </row>
    <row r="35674" spans="7:7" ht="15" customHeight="1">
      <c r="G35674" s="488"/>
    </row>
    <row r="35675" spans="7:7" ht="15" customHeight="1">
      <c r="G35675" s="488"/>
    </row>
    <row r="35676" spans="7:7" ht="15" customHeight="1">
      <c r="G35676" s="488"/>
    </row>
    <row r="35677" spans="7:7" ht="15" customHeight="1">
      <c r="G35677" s="488"/>
    </row>
    <row r="35678" spans="7:7" ht="15" customHeight="1">
      <c r="G35678" s="488"/>
    </row>
    <row r="35679" spans="7:7" ht="15" customHeight="1">
      <c r="G35679" s="488"/>
    </row>
    <row r="35680" spans="7:7" ht="15" customHeight="1">
      <c r="G35680" s="488"/>
    </row>
    <row r="35681" spans="7:7" ht="15" customHeight="1">
      <c r="G35681" s="488"/>
    </row>
    <row r="35682" spans="7:7" ht="15" customHeight="1">
      <c r="G35682" s="488"/>
    </row>
    <row r="35683" spans="7:7" ht="15" customHeight="1">
      <c r="G35683" s="488"/>
    </row>
    <row r="35684" spans="7:7" ht="15" customHeight="1">
      <c r="G35684" s="488"/>
    </row>
    <row r="35685" spans="7:7" ht="15" customHeight="1">
      <c r="G35685" s="488"/>
    </row>
    <row r="35686" spans="7:7" ht="15" customHeight="1">
      <c r="G35686" s="488"/>
    </row>
    <row r="35687" spans="7:7" ht="15" customHeight="1">
      <c r="G35687" s="488"/>
    </row>
    <row r="35688" spans="7:7" ht="15" customHeight="1">
      <c r="G35688" s="488"/>
    </row>
    <row r="35689" spans="7:7" ht="15" customHeight="1">
      <c r="G35689" s="488"/>
    </row>
    <row r="35690" spans="7:7" ht="15" customHeight="1">
      <c r="G35690" s="488"/>
    </row>
    <row r="35691" spans="7:7" ht="15" customHeight="1">
      <c r="G35691" s="488"/>
    </row>
    <row r="35692" spans="7:7" ht="15" customHeight="1">
      <c r="G35692" s="488"/>
    </row>
    <row r="35693" spans="7:7" ht="15" customHeight="1">
      <c r="G35693" s="488"/>
    </row>
    <row r="35694" spans="7:7" ht="15" customHeight="1">
      <c r="G35694" s="488"/>
    </row>
    <row r="35695" spans="7:7" ht="15" customHeight="1">
      <c r="G35695" s="488"/>
    </row>
    <row r="35696" spans="7:7" ht="15" customHeight="1">
      <c r="G35696" s="488"/>
    </row>
    <row r="35697" spans="7:7" ht="15" customHeight="1">
      <c r="G35697" s="488"/>
    </row>
    <row r="35698" spans="7:7" ht="15" customHeight="1">
      <c r="G35698" s="488"/>
    </row>
    <row r="35699" spans="7:7" ht="15" customHeight="1">
      <c r="G35699" s="488"/>
    </row>
    <row r="35700" spans="7:7" ht="15" customHeight="1">
      <c r="G35700" s="488"/>
    </row>
    <row r="35701" spans="7:7" ht="15" customHeight="1">
      <c r="G35701" s="488"/>
    </row>
    <row r="35702" spans="7:7" ht="15" customHeight="1">
      <c r="G35702" s="488"/>
    </row>
    <row r="35703" spans="7:7" ht="15" customHeight="1">
      <c r="G35703" s="488"/>
    </row>
    <row r="35704" spans="7:7" ht="15" customHeight="1">
      <c r="G35704" s="488"/>
    </row>
    <row r="35705" spans="7:7" ht="15" customHeight="1">
      <c r="G35705" s="488"/>
    </row>
    <row r="35706" spans="7:7" ht="15" customHeight="1">
      <c r="G35706" s="488"/>
    </row>
    <row r="35707" spans="7:7" ht="15" customHeight="1">
      <c r="G35707" s="488"/>
    </row>
    <row r="35708" spans="7:7" ht="15" customHeight="1">
      <c r="G35708" s="488"/>
    </row>
    <row r="35709" spans="7:7" ht="15" customHeight="1">
      <c r="G35709" s="488"/>
    </row>
    <row r="35710" spans="7:7" ht="15" customHeight="1">
      <c r="G35710" s="488"/>
    </row>
    <row r="35711" spans="7:7" ht="15" customHeight="1">
      <c r="G35711" s="488"/>
    </row>
    <row r="35712" spans="7:7" ht="15" customHeight="1">
      <c r="G35712" s="488"/>
    </row>
    <row r="35713" spans="7:7" ht="15" customHeight="1">
      <c r="G35713" s="488"/>
    </row>
    <row r="35714" spans="7:7" ht="15" customHeight="1">
      <c r="G35714" s="488"/>
    </row>
    <row r="35715" spans="7:7" ht="15" customHeight="1">
      <c r="G35715" s="488"/>
    </row>
    <row r="35716" spans="7:7" ht="15" customHeight="1">
      <c r="G35716" s="488"/>
    </row>
    <row r="35717" spans="7:7" ht="15" customHeight="1">
      <c r="G35717" s="488"/>
    </row>
    <row r="35718" spans="7:7" ht="15" customHeight="1">
      <c r="G35718" s="488"/>
    </row>
    <row r="35719" spans="7:7" ht="15" customHeight="1">
      <c r="G35719" s="488"/>
    </row>
    <row r="35720" spans="7:7" ht="15" customHeight="1">
      <c r="G35720" s="488"/>
    </row>
    <row r="35721" spans="7:7" ht="15" customHeight="1">
      <c r="G35721" s="488"/>
    </row>
    <row r="35722" spans="7:7" ht="15" customHeight="1">
      <c r="G35722" s="488"/>
    </row>
    <row r="35723" spans="7:7" ht="15" customHeight="1">
      <c r="G35723" s="488"/>
    </row>
    <row r="35724" spans="7:7" ht="15" customHeight="1">
      <c r="G35724" s="488"/>
    </row>
    <row r="35725" spans="7:7" ht="15" customHeight="1">
      <c r="G35725" s="488"/>
    </row>
    <row r="35726" spans="7:7" ht="15" customHeight="1">
      <c r="G35726" s="488"/>
    </row>
    <row r="35727" spans="7:7" ht="15" customHeight="1">
      <c r="G35727" s="488"/>
    </row>
    <row r="35728" spans="7:7" ht="15" customHeight="1">
      <c r="G35728" s="488"/>
    </row>
    <row r="35729" spans="7:7" ht="15" customHeight="1">
      <c r="G35729" s="488"/>
    </row>
    <row r="35730" spans="7:7" ht="15" customHeight="1">
      <c r="G35730" s="488"/>
    </row>
    <row r="35731" spans="7:7" ht="15" customHeight="1">
      <c r="G35731" s="488"/>
    </row>
    <row r="35732" spans="7:7" ht="15" customHeight="1">
      <c r="G35732" s="488"/>
    </row>
    <row r="35733" spans="7:7" ht="15" customHeight="1">
      <c r="G35733" s="488"/>
    </row>
    <row r="35734" spans="7:7" ht="15" customHeight="1">
      <c r="G35734" s="488"/>
    </row>
    <row r="35735" spans="7:7" ht="15" customHeight="1">
      <c r="G35735" s="488"/>
    </row>
    <row r="35736" spans="7:7" ht="15" customHeight="1">
      <c r="G35736" s="488"/>
    </row>
    <row r="35737" spans="7:7" ht="15" customHeight="1">
      <c r="G35737" s="488"/>
    </row>
    <row r="35738" spans="7:7" ht="15" customHeight="1">
      <c r="G35738" s="488"/>
    </row>
    <row r="35739" spans="7:7" ht="15" customHeight="1">
      <c r="G35739" s="488"/>
    </row>
    <row r="35740" spans="7:7" ht="15" customHeight="1">
      <c r="G35740" s="488"/>
    </row>
    <row r="35741" spans="7:7" ht="15" customHeight="1">
      <c r="G35741" s="488"/>
    </row>
    <row r="35742" spans="7:7" ht="15" customHeight="1">
      <c r="G35742" s="488"/>
    </row>
    <row r="35743" spans="7:7" ht="15" customHeight="1">
      <c r="G35743" s="488"/>
    </row>
    <row r="35744" spans="7:7" ht="15" customHeight="1">
      <c r="G35744" s="488"/>
    </row>
    <row r="35745" spans="7:7" ht="15" customHeight="1">
      <c r="G35745" s="488"/>
    </row>
    <row r="35746" spans="7:7" ht="15" customHeight="1">
      <c r="G35746" s="488"/>
    </row>
    <row r="35747" spans="7:7" ht="15" customHeight="1">
      <c r="G35747" s="488"/>
    </row>
    <row r="35748" spans="7:7" ht="15" customHeight="1">
      <c r="G35748" s="488"/>
    </row>
    <row r="35749" spans="7:7" ht="15" customHeight="1">
      <c r="G35749" s="488"/>
    </row>
    <row r="35750" spans="7:7" ht="15" customHeight="1">
      <c r="G35750" s="488"/>
    </row>
    <row r="35751" spans="7:7" ht="15" customHeight="1">
      <c r="G35751" s="488"/>
    </row>
    <row r="35752" spans="7:7" ht="15" customHeight="1">
      <c r="G35752" s="488"/>
    </row>
    <row r="35753" spans="7:7" ht="15" customHeight="1">
      <c r="G35753" s="488"/>
    </row>
    <row r="35754" spans="7:7" ht="15" customHeight="1">
      <c r="G35754" s="488"/>
    </row>
    <row r="35755" spans="7:7" ht="15" customHeight="1">
      <c r="G35755" s="488"/>
    </row>
    <row r="35756" spans="7:7" ht="15" customHeight="1">
      <c r="G35756" s="488"/>
    </row>
    <row r="35757" spans="7:7" ht="15" customHeight="1">
      <c r="G35757" s="488"/>
    </row>
    <row r="35758" spans="7:7" ht="15" customHeight="1">
      <c r="G35758" s="488"/>
    </row>
    <row r="35759" spans="7:7" ht="15" customHeight="1">
      <c r="G35759" s="488"/>
    </row>
    <row r="35760" spans="7:7" ht="15" customHeight="1">
      <c r="G35760" s="488"/>
    </row>
    <row r="35761" spans="7:7" ht="15" customHeight="1">
      <c r="G35761" s="488"/>
    </row>
    <row r="35762" spans="7:7" ht="15" customHeight="1">
      <c r="G35762" s="488"/>
    </row>
    <row r="35763" spans="7:7" ht="15" customHeight="1">
      <c r="G35763" s="488"/>
    </row>
    <row r="35764" spans="7:7" ht="15" customHeight="1">
      <c r="G35764" s="488"/>
    </row>
    <row r="35765" spans="7:7" ht="15" customHeight="1">
      <c r="G35765" s="488"/>
    </row>
    <row r="35766" spans="7:7" ht="15" customHeight="1">
      <c r="G35766" s="488"/>
    </row>
    <row r="35767" spans="7:7" ht="15" customHeight="1">
      <c r="G35767" s="488"/>
    </row>
    <row r="35768" spans="7:7" ht="15" customHeight="1">
      <c r="G35768" s="488"/>
    </row>
    <row r="35769" spans="7:7" ht="15" customHeight="1">
      <c r="G35769" s="488"/>
    </row>
    <row r="35770" spans="7:7" ht="15" customHeight="1">
      <c r="G35770" s="488"/>
    </row>
    <row r="35771" spans="7:7" ht="15" customHeight="1">
      <c r="G35771" s="488"/>
    </row>
    <row r="35772" spans="7:7" ht="15" customHeight="1">
      <c r="G35772" s="488"/>
    </row>
    <row r="35773" spans="7:7" ht="15" customHeight="1">
      <c r="G35773" s="488"/>
    </row>
    <row r="35774" spans="7:7" ht="15" customHeight="1">
      <c r="G35774" s="488"/>
    </row>
    <row r="35775" spans="7:7" ht="15" customHeight="1">
      <c r="G35775" s="488"/>
    </row>
    <row r="35776" spans="7:7" ht="15" customHeight="1">
      <c r="G35776" s="488"/>
    </row>
    <row r="35777" spans="7:7" ht="15" customHeight="1">
      <c r="G35777" s="488"/>
    </row>
    <row r="35778" spans="7:7" ht="15" customHeight="1">
      <c r="G35778" s="488"/>
    </row>
    <row r="35779" spans="7:7" ht="15" customHeight="1">
      <c r="G35779" s="488"/>
    </row>
    <row r="35780" spans="7:7" ht="15" customHeight="1">
      <c r="G35780" s="488"/>
    </row>
    <row r="35781" spans="7:7" ht="15" customHeight="1">
      <c r="G35781" s="488"/>
    </row>
    <row r="35782" spans="7:7" ht="15" customHeight="1">
      <c r="G35782" s="488"/>
    </row>
    <row r="35783" spans="7:7" ht="15" customHeight="1">
      <c r="G35783" s="488"/>
    </row>
    <row r="35784" spans="7:7" ht="15" customHeight="1">
      <c r="G35784" s="488"/>
    </row>
    <row r="35785" spans="7:7" ht="15" customHeight="1">
      <c r="G35785" s="488"/>
    </row>
    <row r="35786" spans="7:7" ht="15" customHeight="1">
      <c r="G35786" s="488"/>
    </row>
    <row r="35787" spans="7:7" ht="15" customHeight="1">
      <c r="G35787" s="488"/>
    </row>
    <row r="35788" spans="7:7" ht="15" customHeight="1">
      <c r="G35788" s="488"/>
    </row>
    <row r="35789" spans="7:7" ht="15" customHeight="1">
      <c r="G35789" s="488"/>
    </row>
    <row r="35790" spans="7:7" ht="15" customHeight="1">
      <c r="G35790" s="488"/>
    </row>
    <row r="35791" spans="7:7" ht="15" customHeight="1">
      <c r="G35791" s="488"/>
    </row>
    <row r="35792" spans="7:7" ht="15" customHeight="1">
      <c r="G35792" s="488"/>
    </row>
    <row r="35793" spans="7:7" ht="15" customHeight="1">
      <c r="G35793" s="488"/>
    </row>
    <row r="35794" spans="7:7" ht="15" customHeight="1">
      <c r="G35794" s="488"/>
    </row>
    <row r="35795" spans="7:7" ht="15" customHeight="1">
      <c r="G35795" s="488"/>
    </row>
    <row r="35796" spans="7:7" ht="15" customHeight="1">
      <c r="G35796" s="488"/>
    </row>
    <row r="35797" spans="7:7" ht="15" customHeight="1">
      <c r="G35797" s="488"/>
    </row>
    <row r="35798" spans="7:7" ht="15" customHeight="1">
      <c r="G35798" s="488"/>
    </row>
    <row r="35799" spans="7:7" ht="15" customHeight="1">
      <c r="G35799" s="488"/>
    </row>
    <row r="35800" spans="7:7" ht="15" customHeight="1">
      <c r="G35800" s="488"/>
    </row>
    <row r="35801" spans="7:7" ht="15" customHeight="1">
      <c r="G35801" s="488"/>
    </row>
    <row r="35802" spans="7:7" ht="15" customHeight="1">
      <c r="G35802" s="488"/>
    </row>
    <row r="35803" spans="7:7" ht="15" customHeight="1">
      <c r="G35803" s="488"/>
    </row>
    <row r="35804" spans="7:7" ht="15" customHeight="1">
      <c r="G35804" s="488"/>
    </row>
    <row r="35805" spans="7:7" ht="15" customHeight="1">
      <c r="G35805" s="488"/>
    </row>
    <row r="35806" spans="7:7" ht="15" customHeight="1">
      <c r="G35806" s="488"/>
    </row>
    <row r="35807" spans="7:7" ht="15" customHeight="1">
      <c r="G35807" s="488"/>
    </row>
    <row r="35808" spans="7:7" ht="15" customHeight="1">
      <c r="G35808" s="488"/>
    </row>
    <row r="35809" spans="7:7" ht="15" customHeight="1">
      <c r="G35809" s="488"/>
    </row>
    <row r="35810" spans="7:7" ht="15" customHeight="1">
      <c r="G35810" s="488"/>
    </row>
    <row r="35811" spans="7:7" ht="15" customHeight="1">
      <c r="G35811" s="488"/>
    </row>
    <row r="35812" spans="7:7" ht="15" customHeight="1">
      <c r="G35812" s="488"/>
    </row>
    <row r="35813" spans="7:7" ht="15" customHeight="1">
      <c r="G35813" s="488"/>
    </row>
    <row r="35814" spans="7:7" ht="15" customHeight="1">
      <c r="G35814" s="488"/>
    </row>
    <row r="35815" spans="7:7" ht="15" customHeight="1">
      <c r="G35815" s="488"/>
    </row>
    <row r="35816" spans="7:7" ht="15" customHeight="1">
      <c r="G35816" s="488"/>
    </row>
    <row r="35817" spans="7:7" ht="15" customHeight="1">
      <c r="G35817" s="488"/>
    </row>
    <row r="35818" spans="7:7" ht="15" customHeight="1">
      <c r="G35818" s="488"/>
    </row>
    <row r="35819" spans="7:7" ht="15" customHeight="1">
      <c r="G35819" s="488"/>
    </row>
    <row r="35820" spans="7:7" ht="15" customHeight="1">
      <c r="G35820" s="488"/>
    </row>
    <row r="35821" spans="7:7" ht="15" customHeight="1">
      <c r="G35821" s="488"/>
    </row>
    <row r="35822" spans="7:7" ht="15" customHeight="1">
      <c r="G35822" s="488"/>
    </row>
    <row r="35823" spans="7:7" ht="15" customHeight="1">
      <c r="G35823" s="488"/>
    </row>
    <row r="35824" spans="7:7" ht="15" customHeight="1">
      <c r="G35824" s="488"/>
    </row>
    <row r="35825" spans="7:7" ht="15" customHeight="1">
      <c r="G35825" s="488"/>
    </row>
    <row r="35826" spans="7:7" ht="15" customHeight="1">
      <c r="G35826" s="488"/>
    </row>
    <row r="35827" spans="7:7" ht="15" customHeight="1">
      <c r="G35827" s="488"/>
    </row>
    <row r="35828" spans="7:7" ht="15" customHeight="1">
      <c r="G35828" s="488"/>
    </row>
    <row r="35829" spans="7:7" ht="15" customHeight="1">
      <c r="G35829" s="488"/>
    </row>
    <row r="35830" spans="7:7" ht="15" customHeight="1">
      <c r="G35830" s="488"/>
    </row>
    <row r="35831" spans="7:7" ht="15" customHeight="1">
      <c r="G35831" s="488"/>
    </row>
    <row r="35832" spans="7:7" ht="15" customHeight="1">
      <c r="G35832" s="488"/>
    </row>
    <row r="35833" spans="7:7" ht="15" customHeight="1">
      <c r="G35833" s="488"/>
    </row>
    <row r="35834" spans="7:7" ht="15" customHeight="1">
      <c r="G35834" s="488"/>
    </row>
    <row r="35835" spans="7:7" ht="15" customHeight="1">
      <c r="G35835" s="488"/>
    </row>
    <row r="35836" spans="7:7" ht="15" customHeight="1">
      <c r="G35836" s="488"/>
    </row>
    <row r="35837" spans="7:7" ht="15" customHeight="1">
      <c r="G35837" s="488"/>
    </row>
    <row r="35838" spans="7:7" ht="15" customHeight="1">
      <c r="G35838" s="488"/>
    </row>
    <row r="35839" spans="7:7" ht="15" customHeight="1">
      <c r="G35839" s="488"/>
    </row>
    <row r="35840" spans="7:7" ht="15" customHeight="1">
      <c r="G35840" s="488"/>
    </row>
    <row r="35841" spans="7:7" ht="15" customHeight="1">
      <c r="G35841" s="488"/>
    </row>
    <row r="35842" spans="7:7" ht="15" customHeight="1">
      <c r="G35842" s="488"/>
    </row>
    <row r="35843" spans="7:7" ht="15" customHeight="1">
      <c r="G35843" s="488"/>
    </row>
    <row r="35844" spans="7:7" ht="15" customHeight="1">
      <c r="G35844" s="488"/>
    </row>
    <row r="35845" spans="7:7" ht="15" customHeight="1">
      <c r="G35845" s="488"/>
    </row>
    <row r="35846" spans="7:7" ht="15" customHeight="1">
      <c r="G35846" s="488"/>
    </row>
    <row r="35847" spans="7:7" ht="15" customHeight="1">
      <c r="G35847" s="488"/>
    </row>
    <row r="35848" spans="7:7" ht="15" customHeight="1">
      <c r="G35848" s="488"/>
    </row>
    <row r="35849" spans="7:7" ht="15" customHeight="1">
      <c r="G35849" s="488"/>
    </row>
    <row r="35850" spans="7:7" ht="15" customHeight="1">
      <c r="G35850" s="488"/>
    </row>
    <row r="35851" spans="7:7" ht="15" customHeight="1">
      <c r="G35851" s="488"/>
    </row>
    <row r="35852" spans="7:7" ht="15" customHeight="1">
      <c r="G35852" s="488"/>
    </row>
    <row r="35853" spans="7:7" ht="15" customHeight="1">
      <c r="G35853" s="488"/>
    </row>
    <row r="35854" spans="7:7" ht="15" customHeight="1">
      <c r="G35854" s="488"/>
    </row>
    <row r="35855" spans="7:7" ht="15" customHeight="1">
      <c r="G35855" s="488"/>
    </row>
    <row r="35856" spans="7:7" ht="15" customHeight="1">
      <c r="G35856" s="488"/>
    </row>
    <row r="35857" spans="7:7" ht="15" customHeight="1">
      <c r="G35857" s="488"/>
    </row>
    <row r="35858" spans="7:7" ht="15" customHeight="1">
      <c r="G35858" s="488"/>
    </row>
    <row r="35859" spans="7:7" ht="15" customHeight="1">
      <c r="G35859" s="488"/>
    </row>
    <row r="35860" spans="7:7" ht="15" customHeight="1">
      <c r="G35860" s="488"/>
    </row>
    <row r="35861" spans="7:7" ht="15" customHeight="1">
      <c r="G35861" s="488"/>
    </row>
    <row r="35862" spans="7:7" ht="15" customHeight="1">
      <c r="G35862" s="488"/>
    </row>
    <row r="35863" spans="7:7" ht="15" customHeight="1">
      <c r="G35863" s="488"/>
    </row>
    <row r="35864" spans="7:7" ht="15" customHeight="1">
      <c r="G35864" s="488"/>
    </row>
    <row r="35865" spans="7:7" ht="15" customHeight="1">
      <c r="G35865" s="488"/>
    </row>
    <row r="35866" spans="7:7" ht="15" customHeight="1">
      <c r="G35866" s="488"/>
    </row>
    <row r="35867" spans="7:7" ht="15" customHeight="1">
      <c r="G35867" s="488"/>
    </row>
    <row r="35868" spans="7:7" ht="15" customHeight="1">
      <c r="G35868" s="488"/>
    </row>
    <row r="35869" spans="7:7" ht="15" customHeight="1">
      <c r="G35869" s="488"/>
    </row>
    <row r="35870" spans="7:7" ht="15" customHeight="1">
      <c r="G35870" s="488"/>
    </row>
    <row r="35871" spans="7:7" ht="15" customHeight="1">
      <c r="G35871" s="488"/>
    </row>
    <row r="35872" spans="7:7" ht="15" customHeight="1">
      <c r="G35872" s="488"/>
    </row>
    <row r="35873" spans="7:7" ht="15" customHeight="1">
      <c r="G35873" s="488"/>
    </row>
    <row r="35874" spans="7:7" ht="15" customHeight="1">
      <c r="G35874" s="488"/>
    </row>
    <row r="35875" spans="7:7" ht="15" customHeight="1">
      <c r="G35875" s="488"/>
    </row>
    <row r="35876" spans="7:7" ht="15" customHeight="1">
      <c r="G35876" s="488"/>
    </row>
    <row r="35877" spans="7:7" ht="15" customHeight="1">
      <c r="G35877" s="488"/>
    </row>
    <row r="35878" spans="7:7" ht="15" customHeight="1">
      <c r="G35878" s="488"/>
    </row>
    <row r="35879" spans="7:7" ht="15" customHeight="1">
      <c r="G35879" s="488"/>
    </row>
    <row r="35880" spans="7:7" ht="15" customHeight="1">
      <c r="G35880" s="488"/>
    </row>
    <row r="35881" spans="7:7" ht="15" customHeight="1">
      <c r="G35881" s="488"/>
    </row>
    <row r="35882" spans="7:7" ht="15" customHeight="1">
      <c r="G35882" s="488"/>
    </row>
    <row r="35883" spans="7:7" ht="15" customHeight="1">
      <c r="G35883" s="488"/>
    </row>
    <row r="35884" spans="7:7" ht="15" customHeight="1">
      <c r="G35884" s="488"/>
    </row>
    <row r="35885" spans="7:7" ht="15" customHeight="1">
      <c r="G35885" s="488"/>
    </row>
    <row r="35886" spans="7:7" ht="15" customHeight="1">
      <c r="G35886" s="488"/>
    </row>
    <row r="35887" spans="7:7" ht="15" customHeight="1">
      <c r="G35887" s="488"/>
    </row>
    <row r="35888" spans="7:7" ht="15" customHeight="1">
      <c r="G35888" s="488"/>
    </row>
    <row r="35889" spans="7:7" ht="15" customHeight="1">
      <c r="G35889" s="488"/>
    </row>
    <row r="35890" spans="7:7" ht="15" customHeight="1">
      <c r="G35890" s="488"/>
    </row>
    <row r="35891" spans="7:7" ht="15" customHeight="1">
      <c r="G35891" s="488"/>
    </row>
    <row r="35892" spans="7:7" ht="15" customHeight="1">
      <c r="G35892" s="488"/>
    </row>
    <row r="35893" spans="7:7" ht="15" customHeight="1">
      <c r="G35893" s="488"/>
    </row>
    <row r="35894" spans="7:7" ht="15" customHeight="1">
      <c r="G35894" s="488"/>
    </row>
    <row r="35895" spans="7:7" ht="15" customHeight="1">
      <c r="G35895" s="488"/>
    </row>
    <row r="35896" spans="7:7" ht="15" customHeight="1">
      <c r="G35896" s="488"/>
    </row>
    <row r="35897" spans="7:7" ht="15" customHeight="1">
      <c r="G35897" s="488"/>
    </row>
    <row r="35898" spans="7:7" ht="15" customHeight="1">
      <c r="G35898" s="488"/>
    </row>
    <row r="35899" spans="7:7" ht="15" customHeight="1">
      <c r="G35899" s="488"/>
    </row>
    <row r="35900" spans="7:7" ht="15" customHeight="1">
      <c r="G35900" s="488"/>
    </row>
    <row r="35901" spans="7:7" ht="15" customHeight="1">
      <c r="G35901" s="488"/>
    </row>
    <row r="35902" spans="7:7" ht="15" customHeight="1">
      <c r="G35902" s="488"/>
    </row>
    <row r="35903" spans="7:7" ht="15" customHeight="1">
      <c r="G35903" s="488"/>
    </row>
    <row r="35904" spans="7:7" ht="15" customHeight="1">
      <c r="G35904" s="488"/>
    </row>
    <row r="35905" spans="7:7" ht="15" customHeight="1">
      <c r="G35905" s="488"/>
    </row>
    <row r="35906" spans="7:7" ht="15" customHeight="1">
      <c r="G35906" s="488"/>
    </row>
    <row r="35907" spans="7:7" ht="15" customHeight="1">
      <c r="G35907" s="488"/>
    </row>
    <row r="35908" spans="7:7" ht="15" customHeight="1">
      <c r="G35908" s="488"/>
    </row>
    <row r="35909" spans="7:7" ht="15" customHeight="1">
      <c r="G35909" s="488"/>
    </row>
    <row r="35910" spans="7:7" ht="15" customHeight="1">
      <c r="G35910" s="488"/>
    </row>
    <row r="35911" spans="7:7" ht="15" customHeight="1">
      <c r="G35911" s="488"/>
    </row>
    <row r="35912" spans="7:7" ht="15" customHeight="1">
      <c r="G35912" s="488"/>
    </row>
    <row r="35913" spans="7:7" ht="15" customHeight="1">
      <c r="G35913" s="488"/>
    </row>
    <row r="35914" spans="7:7" ht="15" customHeight="1">
      <c r="G35914" s="488"/>
    </row>
    <row r="35915" spans="7:7" ht="15" customHeight="1">
      <c r="G35915" s="488"/>
    </row>
    <row r="35916" spans="7:7" ht="15" customHeight="1">
      <c r="G35916" s="488"/>
    </row>
    <row r="35917" spans="7:7" ht="15" customHeight="1">
      <c r="G35917" s="488"/>
    </row>
    <row r="35918" spans="7:7" ht="15" customHeight="1">
      <c r="G35918" s="488"/>
    </row>
    <row r="35919" spans="7:7" ht="15" customHeight="1">
      <c r="G35919" s="488"/>
    </row>
    <row r="35920" spans="7:7" ht="15" customHeight="1">
      <c r="G35920" s="488"/>
    </row>
    <row r="35921" spans="7:7" ht="15" customHeight="1">
      <c r="G35921" s="488"/>
    </row>
    <row r="35922" spans="7:7" ht="15" customHeight="1">
      <c r="G35922" s="488"/>
    </row>
    <row r="35923" spans="7:7" ht="15" customHeight="1">
      <c r="G35923" s="488"/>
    </row>
    <row r="35924" spans="7:7" ht="15" customHeight="1">
      <c r="G35924" s="488"/>
    </row>
    <row r="35925" spans="7:7" ht="15" customHeight="1">
      <c r="G35925" s="488"/>
    </row>
    <row r="35926" spans="7:7" ht="15" customHeight="1">
      <c r="G35926" s="488"/>
    </row>
    <row r="35927" spans="7:7" ht="15" customHeight="1">
      <c r="G35927" s="488"/>
    </row>
    <row r="35928" spans="7:7" ht="15" customHeight="1">
      <c r="G35928" s="488"/>
    </row>
    <row r="35929" spans="7:7" ht="15" customHeight="1">
      <c r="G35929" s="488"/>
    </row>
    <row r="35930" spans="7:7" ht="15" customHeight="1">
      <c r="G35930" s="488"/>
    </row>
    <row r="35931" spans="7:7" ht="15" customHeight="1">
      <c r="G35931" s="488"/>
    </row>
    <row r="35932" spans="7:7" ht="15" customHeight="1">
      <c r="G35932" s="488"/>
    </row>
    <row r="35933" spans="7:7" ht="15" customHeight="1">
      <c r="G35933" s="488"/>
    </row>
    <row r="35934" spans="7:7" ht="15" customHeight="1">
      <c r="G35934" s="488"/>
    </row>
    <row r="35935" spans="7:7" ht="15" customHeight="1">
      <c r="G35935" s="488"/>
    </row>
    <row r="35936" spans="7:7" ht="15" customHeight="1">
      <c r="G35936" s="488"/>
    </row>
    <row r="35937" spans="7:7" ht="15" customHeight="1">
      <c r="G35937" s="488"/>
    </row>
    <row r="35938" spans="7:7" ht="15" customHeight="1">
      <c r="G35938" s="488"/>
    </row>
    <row r="35939" spans="7:7" ht="15" customHeight="1">
      <c r="G35939" s="488"/>
    </row>
    <row r="35940" spans="7:7" ht="15" customHeight="1">
      <c r="G35940" s="488"/>
    </row>
    <row r="35941" spans="7:7" ht="15" customHeight="1">
      <c r="G35941" s="488"/>
    </row>
    <row r="35942" spans="7:7" ht="15" customHeight="1">
      <c r="G35942" s="488"/>
    </row>
    <row r="35943" spans="7:7" ht="15" customHeight="1">
      <c r="G35943" s="488"/>
    </row>
    <row r="35944" spans="7:7" ht="15" customHeight="1">
      <c r="G35944" s="488"/>
    </row>
    <row r="35945" spans="7:7" ht="15" customHeight="1">
      <c r="G35945" s="488"/>
    </row>
    <row r="35946" spans="7:7" ht="15" customHeight="1">
      <c r="G35946" s="488"/>
    </row>
    <row r="35947" spans="7:7" ht="15" customHeight="1">
      <c r="G35947" s="488"/>
    </row>
    <row r="35948" spans="7:7" ht="15" customHeight="1">
      <c r="G35948" s="488"/>
    </row>
    <row r="35949" spans="7:7" ht="15" customHeight="1">
      <c r="G35949" s="488"/>
    </row>
    <row r="35950" spans="7:7" ht="15" customHeight="1">
      <c r="G35950" s="488"/>
    </row>
    <row r="35951" spans="7:7" ht="15" customHeight="1">
      <c r="G35951" s="488"/>
    </row>
    <row r="35952" spans="7:7" ht="15" customHeight="1">
      <c r="G35952" s="488"/>
    </row>
    <row r="35953" spans="7:7" ht="15" customHeight="1">
      <c r="G35953" s="488"/>
    </row>
    <row r="35954" spans="7:7" ht="15" customHeight="1">
      <c r="G35954" s="488"/>
    </row>
    <row r="35955" spans="7:7" ht="15" customHeight="1">
      <c r="G35955" s="488"/>
    </row>
    <row r="35956" spans="7:7" ht="15" customHeight="1">
      <c r="G35956" s="488"/>
    </row>
    <row r="35957" spans="7:7" ht="15" customHeight="1">
      <c r="G35957" s="488"/>
    </row>
    <row r="35958" spans="7:7" ht="15" customHeight="1">
      <c r="G35958" s="488"/>
    </row>
    <row r="35959" spans="7:7" ht="15" customHeight="1">
      <c r="G35959" s="488"/>
    </row>
    <row r="35960" spans="7:7" ht="15" customHeight="1">
      <c r="G35960" s="488"/>
    </row>
    <row r="35961" spans="7:7" ht="15" customHeight="1">
      <c r="G35961" s="488"/>
    </row>
    <row r="35962" spans="7:7" ht="15" customHeight="1">
      <c r="G35962" s="488"/>
    </row>
    <row r="35963" spans="7:7" ht="15" customHeight="1">
      <c r="G35963" s="488"/>
    </row>
    <row r="35964" spans="7:7" ht="15" customHeight="1">
      <c r="G35964" s="488"/>
    </row>
    <row r="35965" spans="7:7" ht="15" customHeight="1">
      <c r="G35965" s="488"/>
    </row>
    <row r="35966" spans="7:7" ht="15" customHeight="1">
      <c r="G35966" s="488"/>
    </row>
    <row r="35967" spans="7:7" ht="15" customHeight="1">
      <c r="G35967" s="488"/>
    </row>
    <row r="35968" spans="7:7" ht="15" customHeight="1">
      <c r="G35968" s="488"/>
    </row>
    <row r="35969" spans="7:7" ht="15" customHeight="1">
      <c r="G35969" s="488"/>
    </row>
    <row r="35970" spans="7:7" ht="15" customHeight="1">
      <c r="G35970" s="488"/>
    </row>
    <row r="35971" spans="7:7" ht="15" customHeight="1">
      <c r="G35971" s="488"/>
    </row>
    <row r="35972" spans="7:7" ht="15" customHeight="1">
      <c r="G35972" s="488"/>
    </row>
    <row r="35973" spans="7:7" ht="15" customHeight="1">
      <c r="G35973" s="488"/>
    </row>
    <row r="35974" spans="7:7" ht="15" customHeight="1">
      <c r="G35974" s="488"/>
    </row>
    <row r="35975" spans="7:7" ht="15" customHeight="1">
      <c r="G35975" s="488"/>
    </row>
    <row r="35976" spans="7:7" ht="15" customHeight="1">
      <c r="G35976" s="488"/>
    </row>
    <row r="35977" spans="7:7" ht="15" customHeight="1">
      <c r="G35977" s="488"/>
    </row>
    <row r="35978" spans="7:7" ht="15" customHeight="1">
      <c r="G35978" s="488"/>
    </row>
    <row r="35979" spans="7:7" ht="15" customHeight="1">
      <c r="G35979" s="488"/>
    </row>
    <row r="35980" spans="7:7" ht="15" customHeight="1">
      <c r="G35980" s="488"/>
    </row>
    <row r="35981" spans="7:7" ht="15" customHeight="1">
      <c r="G35981" s="488"/>
    </row>
    <row r="35982" spans="7:7" ht="15" customHeight="1">
      <c r="G35982" s="488"/>
    </row>
    <row r="35983" spans="7:7" ht="15" customHeight="1">
      <c r="G35983" s="488"/>
    </row>
    <row r="35984" spans="7:7" ht="15" customHeight="1">
      <c r="G35984" s="488"/>
    </row>
    <row r="35985" spans="7:7" ht="15" customHeight="1">
      <c r="G35985" s="488"/>
    </row>
    <row r="35986" spans="7:7" ht="15" customHeight="1">
      <c r="G35986" s="488"/>
    </row>
    <row r="35987" spans="7:7" ht="15" customHeight="1">
      <c r="G35987" s="488"/>
    </row>
    <row r="35988" spans="7:7" ht="15" customHeight="1">
      <c r="G35988" s="488"/>
    </row>
    <row r="35989" spans="7:7" ht="15" customHeight="1">
      <c r="G35989" s="488"/>
    </row>
    <row r="35990" spans="7:7" ht="15" customHeight="1">
      <c r="G35990" s="488"/>
    </row>
    <row r="35991" spans="7:7" ht="15" customHeight="1">
      <c r="G35991" s="488"/>
    </row>
    <row r="35992" spans="7:7" ht="15" customHeight="1">
      <c r="G35992" s="488"/>
    </row>
    <row r="35993" spans="7:7" ht="15" customHeight="1">
      <c r="G35993" s="488"/>
    </row>
    <row r="35994" spans="7:7" ht="15" customHeight="1">
      <c r="G35994" s="488"/>
    </row>
    <row r="35995" spans="7:7" ht="15" customHeight="1">
      <c r="G35995" s="488"/>
    </row>
    <row r="35996" spans="7:7" ht="15" customHeight="1">
      <c r="G35996" s="488"/>
    </row>
    <row r="35997" spans="7:7" ht="15" customHeight="1">
      <c r="G35997" s="488"/>
    </row>
    <row r="35998" spans="7:7" ht="15" customHeight="1">
      <c r="G35998" s="488"/>
    </row>
    <row r="35999" spans="7:7" ht="15" customHeight="1">
      <c r="G35999" s="488"/>
    </row>
    <row r="36000" spans="7:7" ht="15" customHeight="1">
      <c r="G36000" s="488"/>
    </row>
    <row r="36001" spans="7:7" ht="15" customHeight="1">
      <c r="G36001" s="488"/>
    </row>
    <row r="36002" spans="7:7" ht="15" customHeight="1">
      <c r="G36002" s="488"/>
    </row>
    <row r="36003" spans="7:7" ht="15" customHeight="1">
      <c r="G36003" s="488"/>
    </row>
    <row r="36004" spans="7:7" ht="15" customHeight="1">
      <c r="G36004" s="488"/>
    </row>
    <row r="36005" spans="7:7" ht="15" customHeight="1">
      <c r="G36005" s="488"/>
    </row>
    <row r="36006" spans="7:7" ht="15" customHeight="1">
      <c r="G36006" s="488"/>
    </row>
    <row r="36007" spans="7:7" ht="15" customHeight="1">
      <c r="G36007" s="488"/>
    </row>
    <row r="36008" spans="7:7" ht="15" customHeight="1">
      <c r="G36008" s="488"/>
    </row>
    <row r="36009" spans="7:7" ht="15" customHeight="1">
      <c r="G36009" s="488"/>
    </row>
    <row r="36010" spans="7:7" ht="15" customHeight="1">
      <c r="G36010" s="488"/>
    </row>
    <row r="36011" spans="7:7" ht="15" customHeight="1">
      <c r="G36011" s="488"/>
    </row>
    <row r="36012" spans="7:7" ht="15" customHeight="1">
      <c r="G36012" s="488"/>
    </row>
    <row r="36013" spans="7:7" ht="15" customHeight="1">
      <c r="G36013" s="488"/>
    </row>
    <row r="36014" spans="7:7" ht="15" customHeight="1">
      <c r="G36014" s="488"/>
    </row>
    <row r="36015" spans="7:7" ht="15" customHeight="1">
      <c r="G36015" s="488"/>
    </row>
    <row r="36016" spans="7:7" ht="15" customHeight="1">
      <c r="G36016" s="488"/>
    </row>
    <row r="36017" spans="7:7" ht="15" customHeight="1">
      <c r="G36017" s="488"/>
    </row>
    <row r="36018" spans="7:7" ht="15" customHeight="1">
      <c r="G36018" s="488"/>
    </row>
    <row r="36019" spans="7:7" ht="15" customHeight="1">
      <c r="G36019" s="488"/>
    </row>
    <row r="36020" spans="7:7" ht="15" customHeight="1">
      <c r="G36020" s="488"/>
    </row>
    <row r="36021" spans="7:7" ht="15" customHeight="1">
      <c r="G36021" s="488"/>
    </row>
    <row r="36022" spans="7:7" ht="15" customHeight="1">
      <c r="G36022" s="488"/>
    </row>
    <row r="36023" spans="7:7" ht="15" customHeight="1">
      <c r="G36023" s="488"/>
    </row>
    <row r="36024" spans="7:7" ht="15" customHeight="1">
      <c r="G36024" s="488"/>
    </row>
    <row r="36025" spans="7:7" ht="15" customHeight="1">
      <c r="G36025" s="488"/>
    </row>
    <row r="36026" spans="7:7" ht="15" customHeight="1">
      <c r="G36026" s="488"/>
    </row>
    <row r="36027" spans="7:7" ht="15" customHeight="1">
      <c r="G36027" s="488"/>
    </row>
    <row r="36028" spans="7:7" ht="15" customHeight="1">
      <c r="G36028" s="488"/>
    </row>
    <row r="36029" spans="7:7" ht="15" customHeight="1">
      <c r="G36029" s="488"/>
    </row>
    <row r="36030" spans="7:7" ht="15" customHeight="1">
      <c r="G36030" s="488"/>
    </row>
    <row r="36031" spans="7:7" ht="15" customHeight="1">
      <c r="G36031" s="488"/>
    </row>
    <row r="36032" spans="7:7" ht="15" customHeight="1">
      <c r="G36032" s="488"/>
    </row>
    <row r="36033" spans="7:7" ht="15" customHeight="1">
      <c r="G36033" s="488"/>
    </row>
    <row r="36034" spans="7:7" ht="15" customHeight="1">
      <c r="G36034" s="488"/>
    </row>
    <row r="36035" spans="7:7" ht="15" customHeight="1">
      <c r="G36035" s="488"/>
    </row>
    <row r="36036" spans="7:7" ht="15" customHeight="1">
      <c r="G36036" s="488"/>
    </row>
    <row r="36037" spans="7:7" ht="15" customHeight="1">
      <c r="G36037" s="488"/>
    </row>
    <row r="36038" spans="7:7" ht="15" customHeight="1">
      <c r="G36038" s="488"/>
    </row>
    <row r="36039" spans="7:7" ht="15" customHeight="1">
      <c r="G36039" s="488"/>
    </row>
    <row r="36040" spans="7:7" ht="15" customHeight="1">
      <c r="G36040" s="488"/>
    </row>
    <row r="36041" spans="7:7" ht="15" customHeight="1">
      <c r="G36041" s="488"/>
    </row>
    <row r="36042" spans="7:7" ht="15" customHeight="1">
      <c r="G36042" s="488"/>
    </row>
    <row r="36043" spans="7:7" ht="15" customHeight="1">
      <c r="G36043" s="488"/>
    </row>
    <row r="36044" spans="7:7" ht="15" customHeight="1">
      <c r="G36044" s="488"/>
    </row>
    <row r="36045" spans="7:7" ht="15" customHeight="1">
      <c r="G36045" s="488"/>
    </row>
    <row r="36046" spans="7:7" ht="15" customHeight="1">
      <c r="G36046" s="488"/>
    </row>
    <row r="36047" spans="7:7" ht="15" customHeight="1">
      <c r="G36047" s="488"/>
    </row>
    <row r="36048" spans="7:7" ht="15" customHeight="1">
      <c r="G36048" s="488"/>
    </row>
    <row r="36049" spans="7:7" ht="15" customHeight="1">
      <c r="G36049" s="488"/>
    </row>
    <row r="36050" spans="7:7" ht="15" customHeight="1">
      <c r="G36050" s="488"/>
    </row>
    <row r="36051" spans="7:7" ht="15" customHeight="1">
      <c r="G36051" s="488"/>
    </row>
    <row r="36052" spans="7:7" ht="15" customHeight="1">
      <c r="G36052" s="488"/>
    </row>
    <row r="36053" spans="7:7" ht="15" customHeight="1">
      <c r="G36053" s="488"/>
    </row>
    <row r="36054" spans="7:7" ht="15" customHeight="1">
      <c r="G36054" s="488"/>
    </row>
    <row r="36055" spans="7:7" ht="15" customHeight="1">
      <c r="G36055" s="488"/>
    </row>
    <row r="36056" spans="7:7" ht="15" customHeight="1">
      <c r="G36056" s="488"/>
    </row>
    <row r="36057" spans="7:7" ht="15" customHeight="1">
      <c r="G36057" s="488"/>
    </row>
    <row r="36058" spans="7:7" ht="15" customHeight="1">
      <c r="G36058" s="488"/>
    </row>
    <row r="36059" spans="7:7" ht="15" customHeight="1">
      <c r="G36059" s="488"/>
    </row>
    <row r="36060" spans="7:7" ht="15" customHeight="1">
      <c r="G36060" s="488"/>
    </row>
    <row r="36061" spans="7:7" ht="15" customHeight="1">
      <c r="G36061" s="488"/>
    </row>
    <row r="36062" spans="7:7" ht="15" customHeight="1">
      <c r="G36062" s="488"/>
    </row>
    <row r="36063" spans="7:7" ht="15" customHeight="1">
      <c r="G36063" s="488"/>
    </row>
    <row r="36064" spans="7:7" ht="15" customHeight="1">
      <c r="G36064" s="488"/>
    </row>
    <row r="36065" spans="7:7" ht="15" customHeight="1">
      <c r="G36065" s="488"/>
    </row>
    <row r="36066" spans="7:7" ht="15" customHeight="1">
      <c r="G36066" s="488"/>
    </row>
    <row r="36067" spans="7:7" ht="15" customHeight="1">
      <c r="G36067" s="488"/>
    </row>
    <row r="36068" spans="7:7" ht="15" customHeight="1">
      <c r="G36068" s="488"/>
    </row>
    <row r="36069" spans="7:7" ht="15" customHeight="1">
      <c r="G36069" s="488"/>
    </row>
    <row r="36070" spans="7:7" ht="15" customHeight="1">
      <c r="G36070" s="488"/>
    </row>
    <row r="36071" spans="7:7" ht="15" customHeight="1">
      <c r="G36071" s="488"/>
    </row>
    <row r="36072" spans="7:7" ht="15" customHeight="1">
      <c r="G36072" s="488"/>
    </row>
    <row r="36073" spans="7:7" ht="15" customHeight="1">
      <c r="G36073" s="488"/>
    </row>
    <row r="36074" spans="7:7" ht="15" customHeight="1">
      <c r="G36074" s="488"/>
    </row>
    <row r="36075" spans="7:7" ht="15" customHeight="1">
      <c r="G36075" s="488"/>
    </row>
    <row r="36076" spans="7:7" ht="15" customHeight="1">
      <c r="G36076" s="488"/>
    </row>
    <row r="36077" spans="7:7" ht="15" customHeight="1">
      <c r="G36077" s="488"/>
    </row>
    <row r="36078" spans="7:7" ht="15" customHeight="1">
      <c r="G36078" s="488"/>
    </row>
    <row r="36079" spans="7:7" ht="15" customHeight="1">
      <c r="G36079" s="488"/>
    </row>
    <row r="36080" spans="7:7" ht="15" customHeight="1">
      <c r="G36080" s="488"/>
    </row>
    <row r="36081" spans="7:7" ht="15" customHeight="1">
      <c r="G36081" s="488"/>
    </row>
    <row r="36082" spans="7:7" ht="15" customHeight="1">
      <c r="G36082" s="488"/>
    </row>
    <row r="36083" spans="7:7" ht="15" customHeight="1">
      <c r="G36083" s="488"/>
    </row>
    <row r="36084" spans="7:7" ht="15" customHeight="1">
      <c r="G36084" s="488"/>
    </row>
    <row r="36085" spans="7:7" ht="15" customHeight="1">
      <c r="G36085" s="488"/>
    </row>
    <row r="36086" spans="7:7" ht="15" customHeight="1">
      <c r="G36086" s="488"/>
    </row>
    <row r="36087" spans="7:7" ht="15" customHeight="1">
      <c r="G36087" s="488"/>
    </row>
    <row r="36088" spans="7:7" ht="15" customHeight="1">
      <c r="G36088" s="488"/>
    </row>
    <row r="36089" spans="7:7" ht="15" customHeight="1">
      <c r="G36089" s="488"/>
    </row>
    <row r="36090" spans="7:7" ht="15" customHeight="1">
      <c r="G36090" s="488"/>
    </row>
    <row r="36091" spans="7:7" ht="15" customHeight="1">
      <c r="G36091" s="488"/>
    </row>
    <row r="36092" spans="7:7" ht="15" customHeight="1">
      <c r="G36092" s="488"/>
    </row>
    <row r="36093" spans="7:7" ht="15" customHeight="1">
      <c r="G36093" s="488"/>
    </row>
    <row r="36094" spans="7:7" ht="15" customHeight="1">
      <c r="G36094" s="488"/>
    </row>
    <row r="36095" spans="7:7" ht="15" customHeight="1">
      <c r="G36095" s="488"/>
    </row>
    <row r="36096" spans="7:7" ht="15" customHeight="1">
      <c r="G36096" s="488"/>
    </row>
    <row r="36097" spans="7:7" ht="15" customHeight="1">
      <c r="G36097" s="488"/>
    </row>
    <row r="36098" spans="7:7" ht="15" customHeight="1">
      <c r="G36098" s="488"/>
    </row>
    <row r="36099" spans="7:7" ht="15" customHeight="1">
      <c r="G36099" s="488"/>
    </row>
    <row r="36100" spans="7:7" ht="15" customHeight="1">
      <c r="G36100" s="488"/>
    </row>
    <row r="36101" spans="7:7" ht="15" customHeight="1">
      <c r="G36101" s="488"/>
    </row>
    <row r="36102" spans="7:7" ht="15" customHeight="1">
      <c r="G36102" s="488"/>
    </row>
    <row r="36103" spans="7:7" ht="15" customHeight="1">
      <c r="G36103" s="488"/>
    </row>
    <row r="36104" spans="7:7" ht="15" customHeight="1">
      <c r="G36104" s="488"/>
    </row>
    <row r="36105" spans="7:7" ht="15" customHeight="1">
      <c r="G36105" s="488"/>
    </row>
    <row r="36106" spans="7:7" ht="15" customHeight="1">
      <c r="G36106" s="488"/>
    </row>
    <row r="36107" spans="7:7" ht="15" customHeight="1">
      <c r="G36107" s="488"/>
    </row>
    <row r="36108" spans="7:7" ht="15" customHeight="1">
      <c r="G36108" s="488"/>
    </row>
    <row r="36109" spans="7:7" ht="15" customHeight="1">
      <c r="G36109" s="488"/>
    </row>
    <row r="36110" spans="7:7" ht="15" customHeight="1">
      <c r="G36110" s="488"/>
    </row>
    <row r="36111" spans="7:7" ht="15" customHeight="1">
      <c r="G36111" s="488"/>
    </row>
    <row r="36112" spans="7:7" ht="15" customHeight="1">
      <c r="G36112" s="488"/>
    </row>
    <row r="36113" spans="7:7" ht="15" customHeight="1">
      <c r="G36113" s="488"/>
    </row>
    <row r="36114" spans="7:7" ht="15" customHeight="1">
      <c r="G36114" s="488"/>
    </row>
    <row r="36115" spans="7:7" ht="15" customHeight="1">
      <c r="G36115" s="488"/>
    </row>
    <row r="36116" spans="7:7" ht="15" customHeight="1">
      <c r="G36116" s="488"/>
    </row>
    <row r="36117" spans="7:7" ht="15" customHeight="1">
      <c r="G36117" s="488"/>
    </row>
    <row r="36118" spans="7:7" ht="15" customHeight="1">
      <c r="G36118" s="488"/>
    </row>
    <row r="36119" spans="7:7" ht="15" customHeight="1">
      <c r="G36119" s="488"/>
    </row>
    <row r="36120" spans="7:7" ht="15" customHeight="1">
      <c r="G36120" s="488"/>
    </row>
    <row r="36121" spans="7:7" ht="15" customHeight="1">
      <c r="G36121" s="488"/>
    </row>
    <row r="36122" spans="7:7" ht="15" customHeight="1">
      <c r="G36122" s="488"/>
    </row>
    <row r="36123" spans="7:7" ht="15" customHeight="1">
      <c r="G36123" s="488"/>
    </row>
    <row r="36124" spans="7:7" ht="15" customHeight="1">
      <c r="G36124" s="488"/>
    </row>
    <row r="36125" spans="7:7" ht="15" customHeight="1">
      <c r="G36125" s="488"/>
    </row>
    <row r="36126" spans="7:7" ht="15" customHeight="1">
      <c r="G36126" s="488"/>
    </row>
    <row r="36127" spans="7:7" ht="15" customHeight="1">
      <c r="G36127" s="488"/>
    </row>
    <row r="36128" spans="7:7" ht="15" customHeight="1">
      <c r="G36128" s="488"/>
    </row>
    <row r="36129" spans="7:7" ht="15" customHeight="1">
      <c r="G36129" s="488"/>
    </row>
    <row r="36130" spans="7:7" ht="15" customHeight="1">
      <c r="G36130" s="488"/>
    </row>
    <row r="36131" spans="7:7" ht="15" customHeight="1">
      <c r="G36131" s="488"/>
    </row>
    <row r="36132" spans="7:7" ht="15" customHeight="1">
      <c r="G36132" s="488"/>
    </row>
    <row r="36133" spans="7:7" ht="15" customHeight="1">
      <c r="G36133" s="488"/>
    </row>
    <row r="36134" spans="7:7" ht="15" customHeight="1">
      <c r="G36134" s="488"/>
    </row>
    <row r="36135" spans="7:7" ht="15" customHeight="1">
      <c r="G36135" s="488"/>
    </row>
    <row r="36136" spans="7:7" ht="15" customHeight="1">
      <c r="G36136" s="488"/>
    </row>
    <row r="36137" spans="7:7" ht="15" customHeight="1">
      <c r="G36137" s="488"/>
    </row>
    <row r="36138" spans="7:7" ht="15" customHeight="1">
      <c r="G36138" s="488"/>
    </row>
    <row r="36139" spans="7:7" ht="15" customHeight="1">
      <c r="G36139" s="488"/>
    </row>
    <row r="36140" spans="7:7" ht="15" customHeight="1">
      <c r="G36140" s="488"/>
    </row>
    <row r="36141" spans="7:7" ht="15" customHeight="1">
      <c r="G36141" s="488"/>
    </row>
    <row r="36142" spans="7:7" ht="15" customHeight="1">
      <c r="G36142" s="488"/>
    </row>
    <row r="36143" spans="7:7" ht="15" customHeight="1">
      <c r="G36143" s="488"/>
    </row>
    <row r="36144" spans="7:7" ht="15" customHeight="1">
      <c r="G36144" s="488"/>
    </row>
    <row r="36145" spans="7:7" ht="15" customHeight="1">
      <c r="G36145" s="488"/>
    </row>
    <row r="36146" spans="7:7" ht="15" customHeight="1">
      <c r="G36146" s="488"/>
    </row>
    <row r="36147" spans="7:7" ht="15" customHeight="1">
      <c r="G36147" s="488"/>
    </row>
    <row r="36148" spans="7:7" ht="15" customHeight="1">
      <c r="G36148" s="488"/>
    </row>
    <row r="36149" spans="7:7" ht="15" customHeight="1">
      <c r="G36149" s="488"/>
    </row>
    <row r="36150" spans="7:7" ht="15" customHeight="1">
      <c r="G36150" s="488"/>
    </row>
    <row r="36151" spans="7:7" ht="15" customHeight="1">
      <c r="G36151" s="488"/>
    </row>
    <row r="36152" spans="7:7" ht="15" customHeight="1">
      <c r="G36152" s="488"/>
    </row>
    <row r="36153" spans="7:7" ht="15" customHeight="1">
      <c r="G36153" s="488"/>
    </row>
    <row r="36154" spans="7:7" ht="15" customHeight="1">
      <c r="G36154" s="488"/>
    </row>
    <row r="36155" spans="7:7" ht="15" customHeight="1">
      <c r="G36155" s="488"/>
    </row>
    <row r="36156" spans="7:7" ht="15" customHeight="1">
      <c r="G36156" s="488"/>
    </row>
    <row r="36157" spans="7:7" ht="15" customHeight="1">
      <c r="G36157" s="488"/>
    </row>
    <row r="36158" spans="7:7" ht="15" customHeight="1">
      <c r="G36158" s="488"/>
    </row>
    <row r="36159" spans="7:7" ht="15" customHeight="1">
      <c r="G36159" s="488"/>
    </row>
    <row r="36160" spans="7:7" ht="15" customHeight="1">
      <c r="G36160" s="488"/>
    </row>
    <row r="36161" spans="7:7" ht="15" customHeight="1">
      <c r="G36161" s="488"/>
    </row>
    <row r="36162" spans="7:7" ht="15" customHeight="1">
      <c r="G36162" s="488"/>
    </row>
    <row r="36163" spans="7:7" ht="15" customHeight="1">
      <c r="G36163" s="488"/>
    </row>
    <row r="36164" spans="7:7" ht="15" customHeight="1">
      <c r="G36164" s="488"/>
    </row>
    <row r="36165" spans="7:7" ht="15" customHeight="1">
      <c r="G36165" s="488"/>
    </row>
    <row r="36166" spans="7:7" ht="15" customHeight="1">
      <c r="G36166" s="488"/>
    </row>
    <row r="36167" spans="7:7" ht="15" customHeight="1">
      <c r="G36167" s="488"/>
    </row>
    <row r="36168" spans="7:7" ht="15" customHeight="1">
      <c r="G36168" s="488"/>
    </row>
    <row r="36169" spans="7:7" ht="15" customHeight="1">
      <c r="G36169" s="488"/>
    </row>
    <row r="36170" spans="7:7" ht="15" customHeight="1">
      <c r="G36170" s="488"/>
    </row>
    <row r="36171" spans="7:7" ht="15" customHeight="1">
      <c r="G36171" s="488"/>
    </row>
    <row r="36172" spans="7:7" ht="15" customHeight="1">
      <c r="G36172" s="488"/>
    </row>
    <row r="36173" spans="7:7" ht="15" customHeight="1">
      <c r="G36173" s="488"/>
    </row>
    <row r="36174" spans="7:7" ht="15" customHeight="1">
      <c r="G36174" s="488"/>
    </row>
    <row r="36175" spans="7:7" ht="15" customHeight="1">
      <c r="G36175" s="488"/>
    </row>
    <row r="36176" spans="7:7" ht="15" customHeight="1">
      <c r="G36176" s="488"/>
    </row>
    <row r="36177" spans="7:7" ht="15" customHeight="1">
      <c r="G36177" s="488"/>
    </row>
    <row r="36178" spans="7:7" ht="15" customHeight="1">
      <c r="G36178" s="488"/>
    </row>
    <row r="36179" spans="7:7" ht="15" customHeight="1">
      <c r="G36179" s="488"/>
    </row>
    <row r="36180" spans="7:7" ht="15" customHeight="1">
      <c r="G36180" s="488"/>
    </row>
    <row r="36181" spans="7:7" ht="15" customHeight="1">
      <c r="G36181" s="488"/>
    </row>
    <row r="36182" spans="7:7" ht="15" customHeight="1">
      <c r="G36182" s="488"/>
    </row>
    <row r="36183" spans="7:7" ht="15" customHeight="1">
      <c r="G36183" s="488"/>
    </row>
    <row r="36184" spans="7:7" ht="15" customHeight="1">
      <c r="G36184" s="488"/>
    </row>
    <row r="36185" spans="7:7" ht="15" customHeight="1">
      <c r="G36185" s="488"/>
    </row>
    <row r="36186" spans="7:7" ht="15" customHeight="1">
      <c r="G36186" s="488"/>
    </row>
    <row r="36187" spans="7:7" ht="15" customHeight="1">
      <c r="G36187" s="488"/>
    </row>
    <row r="36188" spans="7:7" ht="15" customHeight="1">
      <c r="G36188" s="488"/>
    </row>
    <row r="36189" spans="7:7" ht="15" customHeight="1">
      <c r="G36189" s="488"/>
    </row>
    <row r="36190" spans="7:7" ht="15" customHeight="1">
      <c r="G36190" s="488"/>
    </row>
    <row r="36191" spans="7:7" ht="15" customHeight="1">
      <c r="G36191" s="488"/>
    </row>
    <row r="36192" spans="7:7" ht="15" customHeight="1">
      <c r="G36192" s="488"/>
    </row>
    <row r="36193" spans="7:7" ht="15" customHeight="1">
      <c r="G36193" s="488"/>
    </row>
    <row r="36194" spans="7:7" ht="15" customHeight="1">
      <c r="G36194" s="488"/>
    </row>
    <row r="36195" spans="7:7" ht="15" customHeight="1">
      <c r="G36195" s="488"/>
    </row>
    <row r="36196" spans="7:7" ht="15" customHeight="1">
      <c r="G36196" s="488"/>
    </row>
    <row r="36197" spans="7:7" ht="15" customHeight="1">
      <c r="G36197" s="488"/>
    </row>
    <row r="36198" spans="7:7" ht="15" customHeight="1">
      <c r="G36198" s="488"/>
    </row>
    <row r="36199" spans="7:7" ht="15" customHeight="1">
      <c r="G36199" s="488"/>
    </row>
    <row r="36200" spans="7:7" ht="15" customHeight="1">
      <c r="G36200" s="488"/>
    </row>
    <row r="36201" spans="7:7" ht="15" customHeight="1">
      <c r="G36201" s="488"/>
    </row>
    <row r="36202" spans="7:7" ht="15" customHeight="1">
      <c r="G36202" s="488"/>
    </row>
    <row r="36203" spans="7:7" ht="15" customHeight="1">
      <c r="G36203" s="488"/>
    </row>
    <row r="36204" spans="7:7" ht="15" customHeight="1">
      <c r="G36204" s="488"/>
    </row>
    <row r="36205" spans="7:7" ht="15" customHeight="1">
      <c r="G36205" s="488"/>
    </row>
    <row r="36206" spans="7:7" ht="15" customHeight="1">
      <c r="G36206" s="488"/>
    </row>
    <row r="36207" spans="7:7" ht="15" customHeight="1">
      <c r="G36207" s="488"/>
    </row>
    <row r="36208" spans="7:7" ht="15" customHeight="1">
      <c r="G36208" s="488"/>
    </row>
    <row r="36209" spans="7:7" ht="15" customHeight="1">
      <c r="G36209" s="488"/>
    </row>
    <row r="36210" spans="7:7" ht="15" customHeight="1">
      <c r="G36210" s="488"/>
    </row>
    <row r="36211" spans="7:7" ht="15" customHeight="1">
      <c r="G36211" s="488"/>
    </row>
    <row r="36212" spans="7:7" ht="15" customHeight="1">
      <c r="G36212" s="488"/>
    </row>
    <row r="36213" spans="7:7" ht="15" customHeight="1">
      <c r="G36213" s="488"/>
    </row>
    <row r="36214" spans="7:7" ht="15" customHeight="1">
      <c r="G36214" s="488"/>
    </row>
    <row r="36215" spans="7:7" ht="15" customHeight="1">
      <c r="G36215" s="488"/>
    </row>
    <row r="36216" spans="7:7" ht="15" customHeight="1">
      <c r="G36216" s="488"/>
    </row>
    <row r="36217" spans="7:7" ht="15" customHeight="1">
      <c r="G36217" s="488"/>
    </row>
    <row r="36218" spans="7:7" ht="15" customHeight="1">
      <c r="G36218" s="488"/>
    </row>
    <row r="36219" spans="7:7" ht="15" customHeight="1">
      <c r="G36219" s="488"/>
    </row>
    <row r="36220" spans="7:7" ht="15" customHeight="1">
      <c r="G36220" s="488"/>
    </row>
    <row r="36221" spans="7:7" ht="15" customHeight="1">
      <c r="G36221" s="488"/>
    </row>
    <row r="36222" spans="7:7" ht="15" customHeight="1">
      <c r="G36222" s="488"/>
    </row>
    <row r="36223" spans="7:7" ht="15" customHeight="1">
      <c r="G36223" s="488"/>
    </row>
    <row r="36224" spans="7:7" ht="15" customHeight="1">
      <c r="G36224" s="488"/>
    </row>
    <row r="36225" spans="7:7" ht="15" customHeight="1">
      <c r="G36225" s="488"/>
    </row>
    <row r="36226" spans="7:7" ht="15" customHeight="1">
      <c r="G36226" s="488"/>
    </row>
    <row r="36227" spans="7:7" ht="15" customHeight="1">
      <c r="G36227" s="488"/>
    </row>
    <row r="36228" spans="7:7" ht="15" customHeight="1">
      <c r="G36228" s="488"/>
    </row>
    <row r="36229" spans="7:7" ht="15" customHeight="1">
      <c r="G36229" s="488"/>
    </row>
    <row r="36230" spans="7:7" ht="15" customHeight="1">
      <c r="G36230" s="488"/>
    </row>
    <row r="36231" spans="7:7" ht="15" customHeight="1">
      <c r="G36231" s="488"/>
    </row>
    <row r="36232" spans="7:7" ht="15" customHeight="1">
      <c r="G36232" s="488"/>
    </row>
    <row r="36233" spans="7:7" ht="15" customHeight="1">
      <c r="G36233" s="488"/>
    </row>
    <row r="36234" spans="7:7" ht="15" customHeight="1">
      <c r="G36234" s="488"/>
    </row>
    <row r="36235" spans="7:7" ht="15" customHeight="1">
      <c r="G36235" s="488"/>
    </row>
    <row r="36236" spans="7:7" ht="15" customHeight="1">
      <c r="G36236" s="488"/>
    </row>
    <row r="36237" spans="7:7" ht="15" customHeight="1">
      <c r="G36237" s="488"/>
    </row>
    <row r="36238" spans="7:7" ht="15" customHeight="1">
      <c r="G36238" s="488"/>
    </row>
    <row r="36239" spans="7:7" ht="15" customHeight="1">
      <c r="G36239" s="488"/>
    </row>
    <row r="36240" spans="7:7" ht="15" customHeight="1">
      <c r="G36240" s="488"/>
    </row>
    <row r="36241" spans="7:7" ht="15" customHeight="1">
      <c r="G36241" s="488"/>
    </row>
    <row r="36242" spans="7:7" ht="15" customHeight="1">
      <c r="G36242" s="488"/>
    </row>
    <row r="36243" spans="7:7" ht="15" customHeight="1">
      <c r="G36243" s="488"/>
    </row>
    <row r="36244" spans="7:7" ht="15" customHeight="1">
      <c r="G36244" s="488"/>
    </row>
    <row r="36245" spans="7:7" ht="15" customHeight="1">
      <c r="G36245" s="488"/>
    </row>
    <row r="36246" spans="7:7" ht="15" customHeight="1">
      <c r="G36246" s="488"/>
    </row>
    <row r="36247" spans="7:7" ht="15" customHeight="1">
      <c r="G36247" s="488"/>
    </row>
    <row r="36248" spans="7:7" ht="15" customHeight="1">
      <c r="G36248" s="488"/>
    </row>
    <row r="36249" spans="7:7" ht="15" customHeight="1">
      <c r="G36249" s="488"/>
    </row>
    <row r="36250" spans="7:7" ht="15" customHeight="1">
      <c r="G36250" s="488"/>
    </row>
    <row r="36251" spans="7:7" ht="15" customHeight="1">
      <c r="G36251" s="488"/>
    </row>
    <row r="36252" spans="7:7" ht="15" customHeight="1">
      <c r="G36252" s="488"/>
    </row>
    <row r="36253" spans="7:7" ht="15" customHeight="1">
      <c r="G36253" s="488"/>
    </row>
    <row r="36254" spans="7:7" ht="15" customHeight="1">
      <c r="G36254" s="488"/>
    </row>
    <row r="36255" spans="7:7" ht="15" customHeight="1">
      <c r="G36255" s="488"/>
    </row>
    <row r="36256" spans="7:7" ht="15" customHeight="1">
      <c r="G36256" s="488"/>
    </row>
    <row r="36257" spans="7:7" ht="15" customHeight="1">
      <c r="G36257" s="488"/>
    </row>
    <row r="36258" spans="7:7" ht="15" customHeight="1">
      <c r="G36258" s="488"/>
    </row>
    <row r="36259" spans="7:7" ht="15" customHeight="1">
      <c r="G36259" s="488"/>
    </row>
    <row r="36260" spans="7:7" ht="15" customHeight="1">
      <c r="G36260" s="488"/>
    </row>
    <row r="36261" spans="7:7" ht="15" customHeight="1">
      <c r="G36261" s="488"/>
    </row>
    <row r="36262" spans="7:7" ht="15" customHeight="1">
      <c r="G36262" s="488"/>
    </row>
    <row r="36263" spans="7:7" ht="15" customHeight="1">
      <c r="G36263" s="488"/>
    </row>
    <row r="36264" spans="7:7" ht="15" customHeight="1">
      <c r="G36264" s="488"/>
    </row>
    <row r="36265" spans="7:7" ht="15" customHeight="1">
      <c r="G36265" s="488"/>
    </row>
    <row r="36266" spans="7:7" ht="15" customHeight="1">
      <c r="G36266" s="488"/>
    </row>
    <row r="36267" spans="7:7" ht="15" customHeight="1">
      <c r="G36267" s="488"/>
    </row>
    <row r="36268" spans="7:7" ht="15" customHeight="1">
      <c r="G36268" s="488"/>
    </row>
    <row r="36269" spans="7:7" ht="15" customHeight="1">
      <c r="G36269" s="488"/>
    </row>
    <row r="36270" spans="7:7" ht="15" customHeight="1">
      <c r="G36270" s="488"/>
    </row>
    <row r="36271" spans="7:7" ht="15" customHeight="1">
      <c r="G36271" s="488"/>
    </row>
    <row r="36272" spans="7:7" ht="15" customHeight="1">
      <c r="G36272" s="488"/>
    </row>
    <row r="36273" spans="7:7" ht="15" customHeight="1">
      <c r="G36273" s="488"/>
    </row>
    <row r="36274" spans="7:7" ht="15" customHeight="1">
      <c r="G36274" s="488"/>
    </row>
    <row r="36275" spans="7:7" ht="15" customHeight="1">
      <c r="G36275" s="488"/>
    </row>
    <row r="36276" spans="7:7" ht="15" customHeight="1">
      <c r="G36276" s="488"/>
    </row>
    <row r="36277" spans="7:7" ht="15" customHeight="1">
      <c r="G36277" s="488"/>
    </row>
    <row r="36278" spans="7:7" ht="15" customHeight="1">
      <c r="G36278" s="488"/>
    </row>
    <row r="36279" spans="7:7" ht="15" customHeight="1">
      <c r="G36279" s="488"/>
    </row>
    <row r="36280" spans="7:7" ht="15" customHeight="1">
      <c r="G36280" s="488"/>
    </row>
    <row r="36281" spans="7:7" ht="15" customHeight="1">
      <c r="G36281" s="488"/>
    </row>
    <row r="36282" spans="7:7" ht="15" customHeight="1">
      <c r="G36282" s="488"/>
    </row>
    <row r="36283" spans="7:7" ht="15" customHeight="1">
      <c r="G36283" s="488"/>
    </row>
    <row r="36284" spans="7:7" ht="15" customHeight="1">
      <c r="G36284" s="488"/>
    </row>
    <row r="36285" spans="7:7" ht="15" customHeight="1">
      <c r="G36285" s="488"/>
    </row>
    <row r="36286" spans="7:7" ht="15" customHeight="1">
      <c r="G36286" s="488"/>
    </row>
    <row r="36287" spans="7:7" ht="15" customHeight="1">
      <c r="G36287" s="488"/>
    </row>
    <row r="36288" spans="7:7" ht="15" customHeight="1">
      <c r="G36288" s="488"/>
    </row>
    <row r="36289" spans="7:7" ht="15" customHeight="1">
      <c r="G36289" s="488"/>
    </row>
    <row r="36290" spans="7:7" ht="15" customHeight="1">
      <c r="G36290" s="488"/>
    </row>
    <row r="36291" spans="7:7" ht="15" customHeight="1">
      <c r="G36291" s="488"/>
    </row>
    <row r="36292" spans="7:7" ht="15" customHeight="1">
      <c r="G36292" s="488"/>
    </row>
    <row r="36293" spans="7:7" ht="15" customHeight="1">
      <c r="G36293" s="488"/>
    </row>
    <row r="36294" spans="7:7" ht="15" customHeight="1">
      <c r="G36294" s="488"/>
    </row>
    <row r="36295" spans="7:7" ht="15" customHeight="1">
      <c r="G36295" s="488"/>
    </row>
    <row r="36296" spans="7:7" ht="15" customHeight="1">
      <c r="G36296" s="488"/>
    </row>
    <row r="36297" spans="7:7" ht="15" customHeight="1">
      <c r="G36297" s="488"/>
    </row>
    <row r="36298" spans="7:7" ht="15" customHeight="1">
      <c r="G36298" s="488"/>
    </row>
    <row r="36299" spans="7:7" ht="15" customHeight="1">
      <c r="G36299" s="488"/>
    </row>
    <row r="36300" spans="7:7" ht="15" customHeight="1">
      <c r="G36300" s="488"/>
    </row>
    <row r="36301" spans="7:7" ht="15" customHeight="1">
      <c r="G36301" s="488"/>
    </row>
    <row r="36302" spans="7:7" ht="15" customHeight="1">
      <c r="G36302" s="488"/>
    </row>
    <row r="36303" spans="7:7" ht="15" customHeight="1">
      <c r="G36303" s="488"/>
    </row>
    <row r="36304" spans="7:7" ht="15" customHeight="1">
      <c r="G36304" s="488"/>
    </row>
    <row r="36305" spans="7:7" ht="15" customHeight="1">
      <c r="G36305" s="488"/>
    </row>
    <row r="36306" spans="7:7" ht="15" customHeight="1">
      <c r="G36306" s="488"/>
    </row>
    <row r="36307" spans="7:7" ht="15" customHeight="1">
      <c r="G36307" s="488"/>
    </row>
    <row r="36308" spans="7:7" ht="15" customHeight="1">
      <c r="G36308" s="488"/>
    </row>
    <row r="36309" spans="7:7" ht="15" customHeight="1">
      <c r="G36309" s="488"/>
    </row>
    <row r="36310" spans="7:7" ht="15" customHeight="1">
      <c r="G36310" s="488"/>
    </row>
    <row r="36311" spans="7:7" ht="15" customHeight="1">
      <c r="G36311" s="488"/>
    </row>
    <row r="36312" spans="7:7" ht="15" customHeight="1">
      <c r="G36312" s="488"/>
    </row>
    <row r="36313" spans="7:7" ht="15" customHeight="1">
      <c r="G36313" s="488"/>
    </row>
    <row r="36314" spans="7:7" ht="15" customHeight="1">
      <c r="G36314" s="488"/>
    </row>
    <row r="36315" spans="7:7" ht="15" customHeight="1">
      <c r="G36315" s="488"/>
    </row>
    <row r="36316" spans="7:7" ht="15" customHeight="1">
      <c r="G36316" s="488"/>
    </row>
    <row r="36317" spans="7:7" ht="15" customHeight="1">
      <c r="G36317" s="488"/>
    </row>
    <row r="36318" spans="7:7" ht="15" customHeight="1">
      <c r="G36318" s="488"/>
    </row>
    <row r="36319" spans="7:7" ht="15" customHeight="1">
      <c r="G36319" s="488"/>
    </row>
    <row r="36320" spans="7:7" ht="15" customHeight="1">
      <c r="G36320" s="488"/>
    </row>
    <row r="36321" spans="7:7" ht="15" customHeight="1">
      <c r="G36321" s="488"/>
    </row>
    <row r="36322" spans="7:7" ht="15" customHeight="1">
      <c r="G36322" s="488"/>
    </row>
    <row r="36323" spans="7:7" ht="15" customHeight="1">
      <c r="G36323" s="488"/>
    </row>
    <row r="36324" spans="7:7" ht="15" customHeight="1">
      <c r="G36324" s="488"/>
    </row>
    <row r="36325" spans="7:7" ht="15" customHeight="1">
      <c r="G36325" s="488"/>
    </row>
    <row r="36326" spans="7:7" ht="15" customHeight="1">
      <c r="G36326" s="488"/>
    </row>
    <row r="36327" spans="7:7" ht="15" customHeight="1">
      <c r="G36327" s="488"/>
    </row>
    <row r="36328" spans="7:7" ht="15" customHeight="1">
      <c r="G36328" s="488"/>
    </row>
    <row r="36329" spans="7:7" ht="15" customHeight="1">
      <c r="G36329" s="488"/>
    </row>
    <row r="36330" spans="7:7" ht="15" customHeight="1">
      <c r="G36330" s="488"/>
    </row>
    <row r="36331" spans="7:7" ht="15" customHeight="1">
      <c r="G36331" s="488"/>
    </row>
    <row r="36332" spans="7:7" ht="15" customHeight="1">
      <c r="G36332" s="488"/>
    </row>
    <row r="36333" spans="7:7" ht="15" customHeight="1">
      <c r="G36333" s="488"/>
    </row>
    <row r="36334" spans="7:7" ht="15" customHeight="1">
      <c r="G36334" s="488"/>
    </row>
    <row r="36335" spans="7:7" ht="15" customHeight="1">
      <c r="G36335" s="488"/>
    </row>
    <row r="36336" spans="7:7" ht="15" customHeight="1">
      <c r="G36336" s="488"/>
    </row>
    <row r="36337" spans="7:7" ht="15" customHeight="1">
      <c r="G36337" s="488"/>
    </row>
    <row r="36338" spans="7:7" ht="15" customHeight="1">
      <c r="G36338" s="488"/>
    </row>
    <row r="36339" spans="7:7" ht="15" customHeight="1">
      <c r="G36339" s="488"/>
    </row>
    <row r="36340" spans="7:7" ht="15" customHeight="1">
      <c r="G36340" s="488"/>
    </row>
    <row r="36341" spans="7:7" ht="15" customHeight="1">
      <c r="G36341" s="488"/>
    </row>
    <row r="36342" spans="7:7" ht="15" customHeight="1">
      <c r="G36342" s="488"/>
    </row>
    <row r="36343" spans="7:7" ht="15" customHeight="1">
      <c r="G36343" s="488"/>
    </row>
    <row r="36344" spans="7:7" ht="15" customHeight="1">
      <c r="G36344" s="488"/>
    </row>
    <row r="36345" spans="7:7" ht="15" customHeight="1">
      <c r="G36345" s="488"/>
    </row>
    <row r="36346" spans="7:7" ht="15" customHeight="1">
      <c r="G36346" s="488"/>
    </row>
    <row r="36347" spans="7:7" ht="15" customHeight="1">
      <c r="G36347" s="488"/>
    </row>
    <row r="36348" spans="7:7" ht="15" customHeight="1">
      <c r="G36348" s="488"/>
    </row>
    <row r="36349" spans="7:7" ht="15" customHeight="1">
      <c r="G36349" s="488"/>
    </row>
    <row r="36350" spans="7:7" ht="15" customHeight="1">
      <c r="G36350" s="488"/>
    </row>
    <row r="36351" spans="7:7" ht="15" customHeight="1">
      <c r="G36351" s="488"/>
    </row>
    <row r="36352" spans="7:7" ht="15" customHeight="1">
      <c r="G36352" s="488"/>
    </row>
    <row r="36353" spans="7:7" ht="15" customHeight="1">
      <c r="G36353" s="488"/>
    </row>
    <row r="36354" spans="7:7" ht="15" customHeight="1">
      <c r="G36354" s="488"/>
    </row>
    <row r="36355" spans="7:7" ht="15" customHeight="1">
      <c r="G36355" s="488"/>
    </row>
    <row r="36356" spans="7:7" ht="15" customHeight="1">
      <c r="G36356" s="488"/>
    </row>
    <row r="36357" spans="7:7" ht="15" customHeight="1">
      <c r="G36357" s="488"/>
    </row>
    <row r="36358" spans="7:7" ht="15" customHeight="1">
      <c r="G36358" s="488"/>
    </row>
    <row r="36359" spans="7:7" ht="15" customHeight="1">
      <c r="G36359" s="488"/>
    </row>
    <row r="36360" spans="7:7" ht="15" customHeight="1">
      <c r="G36360" s="488"/>
    </row>
    <row r="36361" spans="7:7" ht="15" customHeight="1">
      <c r="G36361" s="488"/>
    </row>
    <row r="36362" spans="7:7" ht="15" customHeight="1">
      <c r="G36362" s="488"/>
    </row>
    <row r="36363" spans="7:7" ht="15" customHeight="1">
      <c r="G36363" s="488"/>
    </row>
    <row r="36364" spans="7:7" ht="15" customHeight="1">
      <c r="G36364" s="488"/>
    </row>
    <row r="36365" spans="7:7" ht="15" customHeight="1">
      <c r="G36365" s="488"/>
    </row>
    <row r="36366" spans="7:7" ht="15" customHeight="1">
      <c r="G36366" s="488"/>
    </row>
    <row r="36367" spans="7:7" ht="15" customHeight="1">
      <c r="G36367" s="488"/>
    </row>
    <row r="36368" spans="7:7" ht="15" customHeight="1">
      <c r="G36368" s="488"/>
    </row>
    <row r="36369" spans="7:7" ht="15" customHeight="1">
      <c r="G36369" s="488"/>
    </row>
    <row r="36370" spans="7:7" ht="15" customHeight="1">
      <c r="G36370" s="488"/>
    </row>
    <row r="36371" spans="7:7" ht="15" customHeight="1">
      <c r="G36371" s="488"/>
    </row>
    <row r="36372" spans="7:7" ht="15" customHeight="1">
      <c r="G36372" s="488"/>
    </row>
    <row r="36373" spans="7:7" ht="15" customHeight="1">
      <c r="G36373" s="488"/>
    </row>
    <row r="36374" spans="7:7" ht="15" customHeight="1">
      <c r="G36374" s="488"/>
    </row>
    <row r="36375" spans="7:7" ht="15" customHeight="1">
      <c r="G36375" s="488"/>
    </row>
    <row r="36376" spans="7:7" ht="15" customHeight="1">
      <c r="G36376" s="488"/>
    </row>
    <row r="36377" spans="7:7" ht="15" customHeight="1">
      <c r="G36377" s="488"/>
    </row>
    <row r="36378" spans="7:7" ht="15" customHeight="1">
      <c r="G36378" s="488"/>
    </row>
    <row r="36379" spans="7:7" ht="15" customHeight="1">
      <c r="G36379" s="488"/>
    </row>
    <row r="36380" spans="7:7" ht="15" customHeight="1">
      <c r="G36380" s="488"/>
    </row>
    <row r="36381" spans="7:7" ht="15" customHeight="1">
      <c r="G36381" s="488"/>
    </row>
    <row r="36382" spans="7:7" ht="15" customHeight="1">
      <c r="G36382" s="488"/>
    </row>
    <row r="36383" spans="7:7" ht="15" customHeight="1">
      <c r="G36383" s="488"/>
    </row>
    <row r="36384" spans="7:7" ht="15" customHeight="1">
      <c r="G36384" s="488"/>
    </row>
    <row r="36385" spans="7:7" ht="15" customHeight="1">
      <c r="G36385" s="488"/>
    </row>
    <row r="36386" spans="7:7" ht="15" customHeight="1">
      <c r="G36386" s="488"/>
    </row>
    <row r="36387" spans="7:7" ht="15" customHeight="1">
      <c r="G36387" s="488"/>
    </row>
    <row r="36388" spans="7:7" ht="15" customHeight="1">
      <c r="G36388" s="488"/>
    </row>
    <row r="36389" spans="7:7" ht="15" customHeight="1">
      <c r="G36389" s="488"/>
    </row>
    <row r="36390" spans="7:7" ht="15" customHeight="1">
      <c r="G36390" s="488"/>
    </row>
    <row r="36391" spans="7:7" ht="15" customHeight="1">
      <c r="G36391" s="488"/>
    </row>
    <row r="36392" spans="7:7" ht="15" customHeight="1">
      <c r="G36392" s="488"/>
    </row>
    <row r="36393" spans="7:7" ht="15" customHeight="1">
      <c r="G36393" s="488"/>
    </row>
    <row r="36394" spans="7:7" ht="15" customHeight="1">
      <c r="G36394" s="488"/>
    </row>
    <row r="36395" spans="7:7" ht="15" customHeight="1">
      <c r="G36395" s="488"/>
    </row>
    <row r="36396" spans="7:7" ht="15" customHeight="1">
      <c r="G36396" s="488"/>
    </row>
    <row r="36397" spans="7:7" ht="15" customHeight="1">
      <c r="G36397" s="488"/>
    </row>
    <row r="36398" spans="7:7" ht="15" customHeight="1">
      <c r="G36398" s="488"/>
    </row>
    <row r="36399" spans="7:7" ht="15" customHeight="1">
      <c r="G36399" s="488"/>
    </row>
    <row r="36400" spans="7:7" ht="15" customHeight="1">
      <c r="G36400" s="488"/>
    </row>
    <row r="36401" spans="7:7" ht="15" customHeight="1">
      <c r="G36401" s="488"/>
    </row>
    <row r="36402" spans="7:7" ht="15" customHeight="1">
      <c r="G36402" s="488"/>
    </row>
    <row r="36403" spans="7:7" ht="15" customHeight="1">
      <c r="G36403" s="488"/>
    </row>
    <row r="36404" spans="7:7" ht="15" customHeight="1">
      <c r="G36404" s="488"/>
    </row>
    <row r="36405" spans="7:7" ht="15" customHeight="1">
      <c r="G36405" s="488"/>
    </row>
    <row r="36406" spans="7:7" ht="15" customHeight="1">
      <c r="G36406" s="488"/>
    </row>
    <row r="36407" spans="7:7" ht="15" customHeight="1">
      <c r="G36407" s="488"/>
    </row>
    <row r="36408" spans="7:7" ht="15" customHeight="1">
      <c r="G36408" s="488"/>
    </row>
    <row r="36409" spans="7:7" ht="15" customHeight="1">
      <c r="G36409" s="488"/>
    </row>
    <row r="36410" spans="7:7" ht="15" customHeight="1">
      <c r="G36410" s="488"/>
    </row>
    <row r="36411" spans="7:7" ht="15" customHeight="1">
      <c r="G36411" s="488"/>
    </row>
    <row r="36412" spans="7:7" ht="15" customHeight="1">
      <c r="G36412" s="488"/>
    </row>
    <row r="36413" spans="7:7" ht="15" customHeight="1">
      <c r="G36413" s="488"/>
    </row>
    <row r="36414" spans="7:7" ht="15" customHeight="1">
      <c r="G36414" s="488"/>
    </row>
    <row r="36415" spans="7:7" ht="15" customHeight="1">
      <c r="G36415" s="488"/>
    </row>
    <row r="36416" spans="7:7" ht="15" customHeight="1">
      <c r="G36416" s="488"/>
    </row>
    <row r="36417" spans="7:7" ht="15" customHeight="1">
      <c r="G36417" s="488"/>
    </row>
    <row r="36418" spans="7:7" ht="15" customHeight="1">
      <c r="G36418" s="488"/>
    </row>
    <row r="36419" spans="7:7" ht="15" customHeight="1">
      <c r="G36419" s="488"/>
    </row>
    <row r="36420" spans="7:7" ht="15" customHeight="1">
      <c r="G36420" s="488"/>
    </row>
    <row r="36421" spans="7:7" ht="15" customHeight="1">
      <c r="G36421" s="488"/>
    </row>
    <row r="36422" spans="7:7" ht="15" customHeight="1">
      <c r="G36422" s="488"/>
    </row>
    <row r="36423" spans="7:7" ht="15" customHeight="1">
      <c r="G36423" s="488"/>
    </row>
    <row r="36424" spans="7:7" ht="15" customHeight="1">
      <c r="G36424" s="488"/>
    </row>
    <row r="36425" spans="7:7" ht="15" customHeight="1">
      <c r="G36425" s="488"/>
    </row>
    <row r="36426" spans="7:7" ht="15" customHeight="1">
      <c r="G36426" s="488"/>
    </row>
    <row r="36427" spans="7:7" ht="15" customHeight="1">
      <c r="G36427" s="488"/>
    </row>
    <row r="36428" spans="7:7" ht="15" customHeight="1">
      <c r="G36428" s="488"/>
    </row>
    <row r="36429" spans="7:7" ht="15" customHeight="1">
      <c r="G36429" s="488"/>
    </row>
    <row r="36430" spans="7:7" ht="15" customHeight="1">
      <c r="G36430" s="488"/>
    </row>
    <row r="36431" spans="7:7" ht="15" customHeight="1">
      <c r="G36431" s="488"/>
    </row>
    <row r="36432" spans="7:7" ht="15" customHeight="1">
      <c r="G36432" s="488"/>
    </row>
    <row r="36433" spans="7:7" ht="15" customHeight="1">
      <c r="G36433" s="488"/>
    </row>
    <row r="36434" spans="7:7" ht="15" customHeight="1">
      <c r="G36434" s="488"/>
    </row>
    <row r="36435" spans="7:7" ht="15" customHeight="1">
      <c r="G36435" s="488"/>
    </row>
    <row r="36436" spans="7:7" ht="15" customHeight="1">
      <c r="G36436" s="488"/>
    </row>
    <row r="36437" spans="7:7" ht="15" customHeight="1">
      <c r="G36437" s="488"/>
    </row>
    <row r="36438" spans="7:7" ht="15" customHeight="1">
      <c r="G36438" s="488"/>
    </row>
    <row r="36439" spans="7:7" ht="15" customHeight="1">
      <c r="G36439" s="488"/>
    </row>
    <row r="36440" spans="7:7" ht="15" customHeight="1">
      <c r="G36440" s="488"/>
    </row>
    <row r="36441" spans="7:7" ht="15" customHeight="1">
      <c r="G36441" s="488"/>
    </row>
    <row r="36442" spans="7:7" ht="15" customHeight="1">
      <c r="G36442" s="488"/>
    </row>
    <row r="36443" spans="7:7" ht="15" customHeight="1">
      <c r="G36443" s="488"/>
    </row>
    <row r="36444" spans="7:7" ht="15" customHeight="1">
      <c r="G36444" s="488"/>
    </row>
    <row r="36445" spans="7:7" ht="15" customHeight="1">
      <c r="G36445" s="488"/>
    </row>
    <row r="36446" spans="7:7" ht="15" customHeight="1">
      <c r="G36446" s="488"/>
    </row>
    <row r="36447" spans="7:7" ht="15" customHeight="1">
      <c r="G36447" s="488"/>
    </row>
    <row r="36448" spans="7:7" ht="15" customHeight="1">
      <c r="G36448" s="488"/>
    </row>
    <row r="36449" spans="7:7" ht="15" customHeight="1">
      <c r="G36449" s="488"/>
    </row>
    <row r="36450" spans="7:7" ht="15" customHeight="1">
      <c r="G36450" s="488"/>
    </row>
    <row r="36451" spans="7:7" ht="15" customHeight="1">
      <c r="G36451" s="488"/>
    </row>
    <row r="36452" spans="7:7" ht="15" customHeight="1">
      <c r="G36452" s="488"/>
    </row>
    <row r="36453" spans="7:7" ht="15" customHeight="1">
      <c r="G36453" s="488"/>
    </row>
    <row r="36454" spans="7:7" ht="15" customHeight="1">
      <c r="G36454" s="488"/>
    </row>
    <row r="36455" spans="7:7" ht="15" customHeight="1">
      <c r="G36455" s="488"/>
    </row>
    <row r="36456" spans="7:7" ht="15" customHeight="1">
      <c r="G36456" s="488"/>
    </row>
    <row r="36457" spans="7:7" ht="15" customHeight="1">
      <c r="G36457" s="488"/>
    </row>
    <row r="36458" spans="7:7" ht="15" customHeight="1">
      <c r="G36458" s="488"/>
    </row>
    <row r="36459" spans="7:7" ht="15" customHeight="1">
      <c r="G36459" s="488"/>
    </row>
    <row r="36460" spans="7:7" ht="15" customHeight="1">
      <c r="G36460" s="488"/>
    </row>
    <row r="36461" spans="7:7" ht="15" customHeight="1">
      <c r="G36461" s="488"/>
    </row>
    <row r="36462" spans="7:7" ht="15" customHeight="1">
      <c r="G36462" s="488"/>
    </row>
    <row r="36463" spans="7:7" ht="15" customHeight="1">
      <c r="G36463" s="488"/>
    </row>
    <row r="36464" spans="7:7" ht="15" customHeight="1">
      <c r="G36464" s="488"/>
    </row>
    <row r="36465" spans="7:7" ht="15" customHeight="1">
      <c r="G36465" s="488"/>
    </row>
    <row r="36466" spans="7:7" ht="15" customHeight="1">
      <c r="G36466" s="488"/>
    </row>
    <row r="36467" spans="7:7" ht="15" customHeight="1">
      <c r="G36467" s="488"/>
    </row>
    <row r="36468" spans="7:7" ht="15" customHeight="1">
      <c r="G36468" s="488"/>
    </row>
    <row r="36469" spans="7:7" ht="15" customHeight="1">
      <c r="G36469" s="488"/>
    </row>
    <row r="36470" spans="7:7" ht="15" customHeight="1">
      <c r="G36470" s="488"/>
    </row>
    <row r="36471" spans="7:7" ht="15" customHeight="1">
      <c r="G36471" s="488"/>
    </row>
    <row r="36472" spans="7:7" ht="15" customHeight="1">
      <c r="G36472" s="488"/>
    </row>
    <row r="36473" spans="7:7" ht="15" customHeight="1">
      <c r="G36473" s="488"/>
    </row>
    <row r="36474" spans="7:7" ht="15" customHeight="1">
      <c r="G36474" s="488"/>
    </row>
    <row r="36475" spans="7:7" ht="15" customHeight="1">
      <c r="G36475" s="488"/>
    </row>
    <row r="36476" spans="7:7" ht="15" customHeight="1">
      <c r="G36476" s="488"/>
    </row>
    <row r="36477" spans="7:7" ht="15" customHeight="1">
      <c r="G36477" s="488"/>
    </row>
    <row r="36478" spans="7:7" ht="15" customHeight="1">
      <c r="G36478" s="488"/>
    </row>
    <row r="36479" spans="7:7" ht="15" customHeight="1">
      <c r="G36479" s="488"/>
    </row>
    <row r="36480" spans="7:7" ht="15" customHeight="1">
      <c r="G36480" s="488"/>
    </row>
    <row r="36481" spans="7:7" ht="15" customHeight="1">
      <c r="G36481" s="488"/>
    </row>
    <row r="36482" spans="7:7" ht="15" customHeight="1">
      <c r="G36482" s="488"/>
    </row>
    <row r="36483" spans="7:7" ht="15" customHeight="1">
      <c r="G36483" s="488"/>
    </row>
    <row r="36484" spans="7:7" ht="15" customHeight="1">
      <c r="G36484" s="488"/>
    </row>
    <row r="36485" spans="7:7" ht="15" customHeight="1">
      <c r="G36485" s="488"/>
    </row>
    <row r="36486" spans="7:7" ht="15" customHeight="1">
      <c r="G36486" s="488"/>
    </row>
    <row r="36487" spans="7:7" ht="15" customHeight="1">
      <c r="G36487" s="488"/>
    </row>
    <row r="36488" spans="7:7" ht="15" customHeight="1">
      <c r="G36488" s="488"/>
    </row>
    <row r="36489" spans="7:7" ht="15" customHeight="1">
      <c r="G36489" s="488"/>
    </row>
    <row r="36490" spans="7:7" ht="15" customHeight="1">
      <c r="G36490" s="488"/>
    </row>
    <row r="36491" spans="7:7" ht="15" customHeight="1">
      <c r="G36491" s="488"/>
    </row>
    <row r="36492" spans="7:7" ht="15" customHeight="1">
      <c r="G36492" s="488"/>
    </row>
    <row r="36493" spans="7:7" ht="15" customHeight="1">
      <c r="G36493" s="488"/>
    </row>
    <row r="36494" spans="7:7" ht="15" customHeight="1">
      <c r="G36494" s="488"/>
    </row>
    <row r="36495" spans="7:7" ht="15" customHeight="1">
      <c r="G36495" s="488"/>
    </row>
    <row r="36496" spans="7:7" ht="15" customHeight="1">
      <c r="G36496" s="488"/>
    </row>
    <row r="36497" spans="7:7" ht="15" customHeight="1">
      <c r="G36497" s="488"/>
    </row>
    <row r="36498" spans="7:7" ht="15" customHeight="1">
      <c r="G36498" s="488"/>
    </row>
    <row r="36499" spans="7:7" ht="15" customHeight="1">
      <c r="G36499" s="488"/>
    </row>
    <row r="36500" spans="7:7" ht="15" customHeight="1">
      <c r="G36500" s="488"/>
    </row>
    <row r="36501" spans="7:7" ht="15" customHeight="1">
      <c r="G36501" s="488"/>
    </row>
    <row r="36502" spans="7:7" ht="15" customHeight="1">
      <c r="G36502" s="488"/>
    </row>
    <row r="36503" spans="7:7" ht="15" customHeight="1">
      <c r="G36503" s="488"/>
    </row>
    <row r="36504" spans="7:7" ht="15" customHeight="1">
      <c r="G36504" s="488"/>
    </row>
    <row r="36505" spans="7:7" ht="15" customHeight="1">
      <c r="G36505" s="488"/>
    </row>
    <row r="36506" spans="7:7" ht="15" customHeight="1">
      <c r="G36506" s="488"/>
    </row>
    <row r="36507" spans="7:7" ht="15" customHeight="1">
      <c r="G36507" s="488"/>
    </row>
    <row r="36508" spans="7:7" ht="15" customHeight="1">
      <c r="G36508" s="488"/>
    </row>
    <row r="36509" spans="7:7" ht="15" customHeight="1">
      <c r="G36509" s="488"/>
    </row>
    <row r="36510" spans="7:7" ht="15" customHeight="1">
      <c r="G36510" s="488"/>
    </row>
    <row r="36511" spans="7:7" ht="15" customHeight="1">
      <c r="G36511" s="488"/>
    </row>
    <row r="36512" spans="7:7" ht="15" customHeight="1">
      <c r="G36512" s="488"/>
    </row>
    <row r="36513" spans="7:7" ht="15" customHeight="1">
      <c r="G36513" s="488"/>
    </row>
    <row r="36514" spans="7:7" ht="15" customHeight="1">
      <c r="G36514" s="488"/>
    </row>
    <row r="36515" spans="7:7" ht="15" customHeight="1">
      <c r="G36515" s="488"/>
    </row>
    <row r="36516" spans="7:7" ht="15" customHeight="1">
      <c r="G36516" s="488"/>
    </row>
    <row r="36517" spans="7:7" ht="15" customHeight="1">
      <c r="G36517" s="488"/>
    </row>
    <row r="36518" spans="7:7" ht="15" customHeight="1">
      <c r="G36518" s="488"/>
    </row>
    <row r="36519" spans="7:7" ht="15" customHeight="1">
      <c r="G36519" s="488"/>
    </row>
    <row r="36520" spans="7:7" ht="15" customHeight="1">
      <c r="G36520" s="488"/>
    </row>
    <row r="36521" spans="7:7" ht="15" customHeight="1">
      <c r="G36521" s="488"/>
    </row>
    <row r="36522" spans="7:7" ht="15" customHeight="1">
      <c r="G36522" s="488"/>
    </row>
    <row r="36523" spans="7:7" ht="15" customHeight="1">
      <c r="G36523" s="488"/>
    </row>
    <row r="36524" spans="7:7" ht="15" customHeight="1">
      <c r="G36524" s="488"/>
    </row>
    <row r="36525" spans="7:7" ht="15" customHeight="1">
      <c r="G36525" s="488"/>
    </row>
    <row r="36526" spans="7:7" ht="15" customHeight="1">
      <c r="G36526" s="488"/>
    </row>
    <row r="36527" spans="7:7" ht="15" customHeight="1">
      <c r="G36527" s="488"/>
    </row>
    <row r="36528" spans="7:7" ht="15" customHeight="1">
      <c r="G36528" s="488"/>
    </row>
    <row r="36529" spans="7:7" ht="15" customHeight="1">
      <c r="G36529" s="488"/>
    </row>
    <row r="36530" spans="7:7" ht="15" customHeight="1">
      <c r="G36530" s="488"/>
    </row>
    <row r="36531" spans="7:7" ht="15" customHeight="1">
      <c r="G36531" s="488"/>
    </row>
    <row r="36532" spans="7:7" ht="15" customHeight="1">
      <c r="G36532" s="488"/>
    </row>
    <row r="36533" spans="7:7" ht="15" customHeight="1">
      <c r="G36533" s="488"/>
    </row>
    <row r="36534" spans="7:7" ht="15" customHeight="1">
      <c r="G36534" s="488"/>
    </row>
    <row r="36535" spans="7:7" ht="15" customHeight="1">
      <c r="G36535" s="488"/>
    </row>
    <row r="36536" spans="7:7" ht="15" customHeight="1">
      <c r="G36536" s="488"/>
    </row>
    <row r="36537" spans="7:7" ht="15" customHeight="1">
      <c r="G36537" s="488"/>
    </row>
    <row r="36538" spans="7:7" ht="15" customHeight="1">
      <c r="G36538" s="488"/>
    </row>
    <row r="36539" spans="7:7" ht="15" customHeight="1">
      <c r="G36539" s="488"/>
    </row>
    <row r="36540" spans="7:7" ht="15" customHeight="1">
      <c r="G36540" s="488"/>
    </row>
    <row r="36541" spans="7:7" ht="15" customHeight="1">
      <c r="G36541" s="488"/>
    </row>
    <row r="36542" spans="7:7" ht="15" customHeight="1">
      <c r="G36542" s="488"/>
    </row>
    <row r="36543" spans="7:7" ht="15" customHeight="1">
      <c r="G36543" s="488"/>
    </row>
    <row r="36544" spans="7:7" ht="15" customHeight="1">
      <c r="G36544" s="488"/>
    </row>
    <row r="36545" spans="7:7" ht="15" customHeight="1">
      <c r="G36545" s="488"/>
    </row>
    <row r="36546" spans="7:7" ht="15" customHeight="1">
      <c r="G36546" s="488"/>
    </row>
    <row r="36547" spans="7:7" ht="15" customHeight="1">
      <c r="G36547" s="488"/>
    </row>
    <row r="36548" spans="7:7" ht="15" customHeight="1">
      <c r="G36548" s="488"/>
    </row>
    <row r="36549" spans="7:7" ht="15" customHeight="1">
      <c r="G36549" s="488"/>
    </row>
    <row r="36550" spans="7:7" ht="15" customHeight="1">
      <c r="G36550" s="488"/>
    </row>
    <row r="36551" spans="7:7" ht="15" customHeight="1">
      <c r="G36551" s="488"/>
    </row>
    <row r="36552" spans="7:7" ht="15" customHeight="1">
      <c r="G36552" s="488"/>
    </row>
    <row r="36553" spans="7:7" ht="15" customHeight="1">
      <c r="G36553" s="488"/>
    </row>
    <row r="36554" spans="7:7" ht="15" customHeight="1">
      <c r="G36554" s="488"/>
    </row>
    <row r="36555" spans="7:7" ht="15" customHeight="1">
      <c r="G36555" s="488"/>
    </row>
    <row r="36556" spans="7:7" ht="15" customHeight="1">
      <c r="G36556" s="488"/>
    </row>
    <row r="36557" spans="7:7" ht="15" customHeight="1">
      <c r="G36557" s="488"/>
    </row>
    <row r="36558" spans="7:7" ht="15" customHeight="1">
      <c r="G36558" s="488"/>
    </row>
    <row r="36559" spans="7:7" ht="15" customHeight="1">
      <c r="G36559" s="488"/>
    </row>
    <row r="36560" spans="7:7" ht="15" customHeight="1">
      <c r="G36560" s="488"/>
    </row>
    <row r="36561" spans="7:7" ht="15" customHeight="1">
      <c r="G36561" s="488"/>
    </row>
    <row r="36562" spans="7:7" ht="15" customHeight="1">
      <c r="G36562" s="488"/>
    </row>
    <row r="36563" spans="7:7" ht="15" customHeight="1">
      <c r="G36563" s="488"/>
    </row>
    <row r="36564" spans="7:7" ht="15" customHeight="1">
      <c r="G36564" s="488"/>
    </row>
    <row r="36565" spans="7:7" ht="15" customHeight="1">
      <c r="G36565" s="488"/>
    </row>
    <row r="36566" spans="7:7" ht="15" customHeight="1">
      <c r="G36566" s="488"/>
    </row>
    <row r="36567" spans="7:7" ht="15" customHeight="1">
      <c r="G36567" s="488"/>
    </row>
    <row r="36568" spans="7:7" ht="15" customHeight="1">
      <c r="G36568" s="488"/>
    </row>
    <row r="36569" spans="7:7" ht="15" customHeight="1">
      <c r="G36569" s="488"/>
    </row>
    <row r="36570" spans="7:7" ht="15" customHeight="1">
      <c r="G36570" s="488"/>
    </row>
    <row r="36571" spans="7:7" ht="15" customHeight="1">
      <c r="G36571" s="488"/>
    </row>
    <row r="36572" spans="7:7" ht="15" customHeight="1">
      <c r="G36572" s="488"/>
    </row>
    <row r="36573" spans="7:7" ht="15" customHeight="1">
      <c r="G36573" s="488"/>
    </row>
    <row r="36574" spans="7:7" ht="15" customHeight="1">
      <c r="G36574" s="488"/>
    </row>
    <row r="36575" spans="7:7" ht="15" customHeight="1">
      <c r="G36575" s="488"/>
    </row>
    <row r="36576" spans="7:7" ht="15" customHeight="1">
      <c r="G36576" s="488"/>
    </row>
    <row r="36577" spans="7:7" ht="15" customHeight="1">
      <c r="G36577" s="488"/>
    </row>
    <row r="36578" spans="7:7" ht="15" customHeight="1">
      <c r="G36578" s="488"/>
    </row>
    <row r="36579" spans="7:7" ht="15" customHeight="1">
      <c r="G36579" s="488"/>
    </row>
    <row r="36580" spans="7:7" ht="15" customHeight="1">
      <c r="G36580" s="488"/>
    </row>
    <row r="36581" spans="7:7" ht="15" customHeight="1">
      <c r="G36581" s="488"/>
    </row>
    <row r="36582" spans="7:7" ht="15" customHeight="1">
      <c r="G36582" s="488"/>
    </row>
    <row r="36583" spans="7:7" ht="15" customHeight="1">
      <c r="G36583" s="488"/>
    </row>
    <row r="36584" spans="7:7" ht="15" customHeight="1">
      <c r="G36584" s="488"/>
    </row>
    <row r="36585" spans="7:7" ht="15" customHeight="1">
      <c r="G36585" s="488"/>
    </row>
    <row r="36586" spans="7:7" ht="15" customHeight="1">
      <c r="G36586" s="488"/>
    </row>
    <row r="36587" spans="7:7" ht="15" customHeight="1">
      <c r="G36587" s="488"/>
    </row>
    <row r="36588" spans="7:7" ht="15" customHeight="1">
      <c r="G36588" s="488"/>
    </row>
    <row r="36589" spans="7:7" ht="15" customHeight="1">
      <c r="G36589" s="488"/>
    </row>
    <row r="36590" spans="7:7" ht="15" customHeight="1">
      <c r="G36590" s="488"/>
    </row>
    <row r="36591" spans="7:7" ht="15" customHeight="1">
      <c r="G36591" s="488"/>
    </row>
    <row r="36592" spans="7:7" ht="15" customHeight="1">
      <c r="G36592" s="488"/>
    </row>
    <row r="36593" spans="7:7" ht="15" customHeight="1">
      <c r="G36593" s="488"/>
    </row>
    <row r="36594" spans="7:7" ht="15" customHeight="1">
      <c r="G36594" s="488"/>
    </row>
    <row r="36595" spans="7:7" ht="15" customHeight="1">
      <c r="G36595" s="488"/>
    </row>
    <row r="36596" spans="7:7" ht="15" customHeight="1">
      <c r="G36596" s="488"/>
    </row>
    <row r="36597" spans="7:7" ht="15" customHeight="1">
      <c r="G36597" s="488"/>
    </row>
    <row r="36598" spans="7:7" ht="15" customHeight="1">
      <c r="G36598" s="488"/>
    </row>
    <row r="36599" spans="7:7" ht="15" customHeight="1">
      <c r="G36599" s="488"/>
    </row>
    <row r="36600" spans="7:7" ht="15" customHeight="1">
      <c r="G36600" s="488"/>
    </row>
    <row r="36601" spans="7:7" ht="15" customHeight="1">
      <c r="G36601" s="488"/>
    </row>
    <row r="36602" spans="7:7" ht="15" customHeight="1">
      <c r="G36602" s="488"/>
    </row>
    <row r="36603" spans="7:7" ht="15" customHeight="1">
      <c r="G36603" s="488"/>
    </row>
    <row r="36604" spans="7:7" ht="15" customHeight="1">
      <c r="G36604" s="488"/>
    </row>
    <row r="36605" spans="7:7" ht="15" customHeight="1">
      <c r="G36605" s="488"/>
    </row>
    <row r="36606" spans="7:7" ht="15" customHeight="1">
      <c r="G36606" s="488"/>
    </row>
    <row r="36607" spans="7:7" ht="15" customHeight="1">
      <c r="G36607" s="488"/>
    </row>
    <row r="36608" spans="7:7" ht="15" customHeight="1">
      <c r="G36608" s="488"/>
    </row>
    <row r="36609" spans="7:7" ht="15" customHeight="1">
      <c r="G36609" s="488"/>
    </row>
    <row r="36610" spans="7:7" ht="15" customHeight="1">
      <c r="G36610" s="488"/>
    </row>
    <row r="36611" spans="7:7" ht="15" customHeight="1">
      <c r="G36611" s="488"/>
    </row>
    <row r="36612" spans="7:7" ht="15" customHeight="1">
      <c r="G36612" s="488"/>
    </row>
    <row r="36613" spans="7:7" ht="15" customHeight="1">
      <c r="G36613" s="488"/>
    </row>
    <row r="36614" spans="7:7" ht="15" customHeight="1">
      <c r="G36614" s="488"/>
    </row>
    <row r="36615" spans="7:7" ht="15" customHeight="1">
      <c r="G36615" s="488"/>
    </row>
    <row r="36616" spans="7:7" ht="15" customHeight="1">
      <c r="G36616" s="488"/>
    </row>
    <row r="36617" spans="7:7" ht="15" customHeight="1">
      <c r="G36617" s="488"/>
    </row>
    <row r="36618" spans="7:7" ht="15" customHeight="1">
      <c r="G36618" s="488"/>
    </row>
    <row r="36619" spans="7:7" ht="15" customHeight="1">
      <c r="G36619" s="488"/>
    </row>
    <row r="36620" spans="7:7" ht="15" customHeight="1">
      <c r="G36620" s="488"/>
    </row>
    <row r="36621" spans="7:7" ht="15" customHeight="1">
      <c r="G36621" s="488"/>
    </row>
    <row r="36622" spans="7:7" ht="15" customHeight="1">
      <c r="G36622" s="488"/>
    </row>
    <row r="36623" spans="7:7" ht="15" customHeight="1">
      <c r="G36623" s="488"/>
    </row>
    <row r="36624" spans="7:7" ht="15" customHeight="1">
      <c r="G36624" s="488"/>
    </row>
    <row r="36625" spans="7:7" ht="15" customHeight="1">
      <c r="G36625" s="488"/>
    </row>
    <row r="36626" spans="7:7" ht="15" customHeight="1">
      <c r="G36626" s="488"/>
    </row>
    <row r="36627" spans="7:7" ht="15" customHeight="1">
      <c r="G36627" s="488"/>
    </row>
    <row r="36628" spans="7:7" ht="15" customHeight="1">
      <c r="G36628" s="488"/>
    </row>
    <row r="36629" spans="7:7" ht="15" customHeight="1">
      <c r="G36629" s="488"/>
    </row>
    <row r="36630" spans="7:7" ht="15" customHeight="1">
      <c r="G36630" s="488"/>
    </row>
    <row r="36631" spans="7:7" ht="15" customHeight="1">
      <c r="G36631" s="488"/>
    </row>
    <row r="36632" spans="7:7" ht="15" customHeight="1">
      <c r="G36632" s="488"/>
    </row>
    <row r="36633" spans="7:7" ht="15" customHeight="1">
      <c r="G36633" s="488"/>
    </row>
    <row r="36634" spans="7:7" ht="15" customHeight="1">
      <c r="G36634" s="488"/>
    </row>
    <row r="36635" spans="7:7" ht="15" customHeight="1">
      <c r="G36635" s="488"/>
    </row>
    <row r="36636" spans="7:7" ht="15" customHeight="1">
      <c r="G36636" s="488"/>
    </row>
    <row r="36637" spans="7:7" ht="15" customHeight="1">
      <c r="G36637" s="488"/>
    </row>
    <row r="36638" spans="7:7" ht="15" customHeight="1">
      <c r="G36638" s="488"/>
    </row>
    <row r="36639" spans="7:7" ht="15" customHeight="1">
      <c r="G36639" s="488"/>
    </row>
    <row r="36640" spans="7:7" ht="15" customHeight="1">
      <c r="G36640" s="488"/>
    </row>
    <row r="36641" spans="7:7" ht="15" customHeight="1">
      <c r="G36641" s="488"/>
    </row>
    <row r="36642" spans="7:7" ht="15" customHeight="1">
      <c r="G36642" s="488"/>
    </row>
    <row r="36643" spans="7:7" ht="15" customHeight="1">
      <c r="G36643" s="488"/>
    </row>
    <row r="36644" spans="7:7" ht="15" customHeight="1">
      <c r="G36644" s="488"/>
    </row>
    <row r="36645" spans="7:7" ht="15" customHeight="1">
      <c r="G36645" s="488"/>
    </row>
    <row r="36646" spans="7:7" ht="15" customHeight="1">
      <c r="G36646" s="488"/>
    </row>
    <row r="36647" spans="7:7" ht="15" customHeight="1">
      <c r="G36647" s="488"/>
    </row>
    <row r="36648" spans="7:7" ht="15" customHeight="1">
      <c r="G36648" s="488"/>
    </row>
    <row r="36649" spans="7:7" ht="15" customHeight="1">
      <c r="G36649" s="488"/>
    </row>
    <row r="36650" spans="7:7" ht="15" customHeight="1">
      <c r="G36650" s="488"/>
    </row>
    <row r="36651" spans="7:7" ht="15" customHeight="1">
      <c r="G36651" s="488"/>
    </row>
    <row r="36652" spans="7:7" ht="15" customHeight="1">
      <c r="G36652" s="488"/>
    </row>
    <row r="36653" spans="7:7" ht="15" customHeight="1">
      <c r="G36653" s="488"/>
    </row>
    <row r="36654" spans="7:7" ht="15" customHeight="1">
      <c r="G36654" s="488"/>
    </row>
    <row r="36655" spans="7:7" ht="15" customHeight="1">
      <c r="G36655" s="488"/>
    </row>
    <row r="36656" spans="7:7" ht="15" customHeight="1">
      <c r="G36656" s="488"/>
    </row>
    <row r="36657" spans="7:7" ht="15" customHeight="1">
      <c r="G36657" s="488"/>
    </row>
    <row r="36658" spans="7:7" ht="15" customHeight="1">
      <c r="G36658" s="488"/>
    </row>
    <row r="36659" spans="7:7" ht="15" customHeight="1">
      <c r="G36659" s="488"/>
    </row>
    <row r="36660" spans="7:7" ht="15" customHeight="1">
      <c r="G36660" s="488"/>
    </row>
    <row r="36661" spans="7:7" ht="15" customHeight="1">
      <c r="G36661" s="488"/>
    </row>
    <row r="36662" spans="7:7" ht="15" customHeight="1">
      <c r="G36662" s="488"/>
    </row>
    <row r="36663" spans="7:7" ht="15" customHeight="1">
      <c r="G36663" s="488"/>
    </row>
    <row r="36664" spans="7:7" ht="15" customHeight="1">
      <c r="G36664" s="488"/>
    </row>
    <row r="36665" spans="7:7" ht="15" customHeight="1">
      <c r="G36665" s="488"/>
    </row>
    <row r="36666" spans="7:7" ht="15" customHeight="1">
      <c r="G36666" s="488"/>
    </row>
    <row r="36667" spans="7:7" ht="15" customHeight="1">
      <c r="G36667" s="488"/>
    </row>
    <row r="36668" spans="7:7" ht="15" customHeight="1">
      <c r="G36668" s="488"/>
    </row>
    <row r="36669" spans="7:7" ht="15" customHeight="1">
      <c r="G36669" s="488"/>
    </row>
    <row r="36670" spans="7:7" ht="15" customHeight="1">
      <c r="G36670" s="488"/>
    </row>
    <row r="36671" spans="7:7" ht="15" customHeight="1">
      <c r="G36671" s="488"/>
    </row>
    <row r="36672" spans="7:7" ht="15" customHeight="1">
      <c r="G36672" s="488"/>
    </row>
    <row r="36673" spans="7:7" ht="15" customHeight="1">
      <c r="G36673" s="488"/>
    </row>
    <row r="36674" spans="7:7" ht="15" customHeight="1">
      <c r="G36674" s="488"/>
    </row>
    <row r="36675" spans="7:7" ht="15" customHeight="1">
      <c r="G36675" s="488"/>
    </row>
    <row r="36676" spans="7:7" ht="15" customHeight="1">
      <c r="G36676" s="488"/>
    </row>
    <row r="36677" spans="7:7" ht="15" customHeight="1">
      <c r="G36677" s="488"/>
    </row>
    <row r="36678" spans="7:7" ht="15" customHeight="1">
      <c r="G36678" s="488"/>
    </row>
    <row r="36679" spans="7:7" ht="15" customHeight="1">
      <c r="G36679" s="488"/>
    </row>
    <row r="36680" spans="7:7" ht="15" customHeight="1">
      <c r="G36680" s="488"/>
    </row>
    <row r="36681" spans="7:7" ht="15" customHeight="1">
      <c r="G36681" s="488"/>
    </row>
    <row r="36682" spans="7:7" ht="15" customHeight="1">
      <c r="G36682" s="488"/>
    </row>
    <row r="36683" spans="7:7" ht="15" customHeight="1">
      <c r="G36683" s="488"/>
    </row>
    <row r="36684" spans="7:7" ht="15" customHeight="1">
      <c r="G36684" s="488"/>
    </row>
    <row r="36685" spans="7:7" ht="15" customHeight="1">
      <c r="G36685" s="488"/>
    </row>
    <row r="36686" spans="7:7" ht="15" customHeight="1">
      <c r="G36686" s="488"/>
    </row>
    <row r="36687" spans="7:7" ht="15" customHeight="1">
      <c r="G36687" s="488"/>
    </row>
    <row r="36688" spans="7:7" ht="15" customHeight="1">
      <c r="G36688" s="488"/>
    </row>
    <row r="36689" spans="7:7" ht="15" customHeight="1">
      <c r="G36689" s="488"/>
    </row>
    <row r="36690" spans="7:7" ht="15" customHeight="1">
      <c r="G36690" s="488"/>
    </row>
    <row r="36691" spans="7:7" ht="15" customHeight="1">
      <c r="G36691" s="488"/>
    </row>
    <row r="36692" spans="7:7" ht="15" customHeight="1">
      <c r="G36692" s="488"/>
    </row>
    <row r="36693" spans="7:7" ht="15" customHeight="1">
      <c r="G36693" s="488"/>
    </row>
    <row r="36694" spans="7:7" ht="15" customHeight="1">
      <c r="G36694" s="488"/>
    </row>
    <row r="36695" spans="7:7" ht="15" customHeight="1">
      <c r="G36695" s="488"/>
    </row>
    <row r="36696" spans="7:7" ht="15" customHeight="1">
      <c r="G36696" s="488"/>
    </row>
    <row r="36697" spans="7:7" ht="15" customHeight="1">
      <c r="G36697" s="488"/>
    </row>
    <row r="36698" spans="7:7" ht="15" customHeight="1">
      <c r="G36698" s="488"/>
    </row>
    <row r="36699" spans="7:7" ht="15" customHeight="1">
      <c r="G36699" s="488"/>
    </row>
    <row r="36700" spans="7:7" ht="15" customHeight="1">
      <c r="G36700" s="488"/>
    </row>
    <row r="36701" spans="7:7" ht="15" customHeight="1">
      <c r="G36701" s="488"/>
    </row>
    <row r="36702" spans="7:7" ht="15" customHeight="1">
      <c r="G36702" s="488"/>
    </row>
    <row r="36703" spans="7:7" ht="15" customHeight="1">
      <c r="G36703" s="488"/>
    </row>
    <row r="36704" spans="7:7" ht="15" customHeight="1">
      <c r="G36704" s="488"/>
    </row>
    <row r="36705" spans="7:7" ht="15" customHeight="1">
      <c r="G36705" s="488"/>
    </row>
    <row r="36706" spans="7:7" ht="15" customHeight="1">
      <c r="G36706" s="488"/>
    </row>
    <row r="36707" spans="7:7" ht="15" customHeight="1">
      <c r="G36707" s="488"/>
    </row>
    <row r="36708" spans="7:7" ht="15" customHeight="1">
      <c r="G36708" s="488"/>
    </row>
    <row r="36709" spans="7:7" ht="15" customHeight="1">
      <c r="G36709" s="488"/>
    </row>
    <row r="36710" spans="7:7" ht="15" customHeight="1">
      <c r="G36710" s="488"/>
    </row>
    <row r="36711" spans="7:7" ht="15" customHeight="1">
      <c r="G36711" s="488"/>
    </row>
    <row r="36712" spans="7:7" ht="15" customHeight="1">
      <c r="G36712" s="488"/>
    </row>
    <row r="36713" spans="7:7" ht="15" customHeight="1">
      <c r="G36713" s="488"/>
    </row>
    <row r="36714" spans="7:7" ht="15" customHeight="1">
      <c r="G36714" s="488"/>
    </row>
    <row r="36715" spans="7:7" ht="15" customHeight="1">
      <c r="G36715" s="488"/>
    </row>
    <row r="36716" spans="7:7" ht="15" customHeight="1">
      <c r="G36716" s="488"/>
    </row>
    <row r="36717" spans="7:7" ht="15" customHeight="1">
      <c r="G36717" s="488"/>
    </row>
    <row r="36718" spans="7:7" ht="15" customHeight="1">
      <c r="G36718" s="488"/>
    </row>
    <row r="36719" spans="7:7" ht="15" customHeight="1">
      <c r="G36719" s="488"/>
    </row>
    <row r="36720" spans="7:7" ht="15" customHeight="1">
      <c r="G36720" s="488"/>
    </row>
    <row r="36721" spans="7:7" ht="15" customHeight="1">
      <c r="G36721" s="488"/>
    </row>
    <row r="36722" spans="7:7" ht="15" customHeight="1">
      <c r="G36722" s="488"/>
    </row>
    <row r="36723" spans="7:7" ht="15" customHeight="1">
      <c r="G36723" s="488"/>
    </row>
    <row r="36724" spans="7:7" ht="15" customHeight="1">
      <c r="G36724" s="488"/>
    </row>
    <row r="36725" spans="7:7" ht="15" customHeight="1">
      <c r="G36725" s="488"/>
    </row>
    <row r="36726" spans="7:7" ht="15" customHeight="1">
      <c r="G36726" s="488"/>
    </row>
    <row r="36727" spans="7:7" ht="15" customHeight="1">
      <c r="G36727" s="488"/>
    </row>
    <row r="36728" spans="7:7" ht="15" customHeight="1">
      <c r="G36728" s="488"/>
    </row>
    <row r="36729" spans="7:7" ht="15" customHeight="1">
      <c r="G36729" s="488"/>
    </row>
    <row r="36730" spans="7:7" ht="15" customHeight="1">
      <c r="G36730" s="488"/>
    </row>
    <row r="36731" spans="7:7" ht="15" customHeight="1">
      <c r="G36731" s="488"/>
    </row>
    <row r="36732" spans="7:7" ht="15" customHeight="1">
      <c r="G36732" s="488"/>
    </row>
    <row r="36733" spans="7:7" ht="15" customHeight="1">
      <c r="G36733" s="488"/>
    </row>
    <row r="36734" spans="7:7" ht="15" customHeight="1">
      <c r="G36734" s="488"/>
    </row>
    <row r="36735" spans="7:7" ht="15" customHeight="1">
      <c r="G36735" s="488"/>
    </row>
    <row r="36736" spans="7:7" ht="15" customHeight="1">
      <c r="G36736" s="488"/>
    </row>
    <row r="36737" spans="7:7" ht="15" customHeight="1">
      <c r="G36737" s="488"/>
    </row>
    <row r="36738" spans="7:7" ht="15" customHeight="1">
      <c r="G36738" s="488"/>
    </row>
    <row r="36739" spans="7:7" ht="15" customHeight="1">
      <c r="G36739" s="488"/>
    </row>
    <row r="36740" spans="7:7" ht="15" customHeight="1">
      <c r="G36740" s="488"/>
    </row>
    <row r="36741" spans="7:7" ht="15" customHeight="1">
      <c r="G36741" s="488"/>
    </row>
    <row r="36742" spans="7:7" ht="15" customHeight="1">
      <c r="G36742" s="488"/>
    </row>
    <row r="36743" spans="7:7" ht="15" customHeight="1">
      <c r="G36743" s="488"/>
    </row>
    <row r="36744" spans="7:7" ht="15" customHeight="1">
      <c r="G36744" s="488"/>
    </row>
    <row r="36745" spans="7:7" ht="15" customHeight="1">
      <c r="G36745" s="488"/>
    </row>
    <row r="36746" spans="7:7" ht="15" customHeight="1">
      <c r="G36746" s="488"/>
    </row>
    <row r="36747" spans="7:7" ht="15" customHeight="1">
      <c r="G36747" s="488"/>
    </row>
    <row r="36748" spans="7:7" ht="15" customHeight="1">
      <c r="G36748" s="488"/>
    </row>
    <row r="36749" spans="7:7" ht="15" customHeight="1">
      <c r="G36749" s="488"/>
    </row>
    <row r="36750" spans="7:7" ht="15" customHeight="1">
      <c r="G36750" s="488"/>
    </row>
    <row r="36751" spans="7:7" ht="15" customHeight="1">
      <c r="G36751" s="488"/>
    </row>
    <row r="36752" spans="7:7" ht="15" customHeight="1">
      <c r="G36752" s="488"/>
    </row>
    <row r="36753" spans="7:7" ht="15" customHeight="1">
      <c r="G36753" s="488"/>
    </row>
    <row r="36754" spans="7:7" ht="15" customHeight="1">
      <c r="G36754" s="488"/>
    </row>
    <row r="36755" spans="7:7" ht="15" customHeight="1">
      <c r="G36755" s="488"/>
    </row>
    <row r="36756" spans="7:7" ht="15" customHeight="1">
      <c r="G36756" s="488"/>
    </row>
    <row r="36757" spans="7:7" ht="15" customHeight="1">
      <c r="G36757" s="488"/>
    </row>
    <row r="36758" spans="7:7" ht="15" customHeight="1">
      <c r="G36758" s="488"/>
    </row>
    <row r="36759" spans="7:7" ht="15" customHeight="1">
      <c r="G36759" s="488"/>
    </row>
    <row r="36760" spans="7:7" ht="15" customHeight="1">
      <c r="G36760" s="488"/>
    </row>
    <row r="36761" spans="7:7" ht="15" customHeight="1">
      <c r="G36761" s="488"/>
    </row>
    <row r="36762" spans="7:7" ht="15" customHeight="1">
      <c r="G36762" s="488"/>
    </row>
    <row r="36763" spans="7:7" ht="15" customHeight="1">
      <c r="G36763" s="488"/>
    </row>
    <row r="36764" spans="7:7" ht="15" customHeight="1">
      <c r="G36764" s="488"/>
    </row>
    <row r="36765" spans="7:7" ht="15" customHeight="1">
      <c r="G36765" s="488"/>
    </row>
    <row r="36766" spans="7:7" ht="15" customHeight="1">
      <c r="G36766" s="488"/>
    </row>
    <row r="36767" spans="7:7" ht="15" customHeight="1">
      <c r="G36767" s="488"/>
    </row>
    <row r="36768" spans="7:7" ht="15" customHeight="1">
      <c r="G36768" s="488"/>
    </row>
    <row r="36769" spans="7:7" ht="15" customHeight="1">
      <c r="G36769" s="488"/>
    </row>
    <row r="36770" spans="7:7" ht="15" customHeight="1">
      <c r="G36770" s="488"/>
    </row>
    <row r="36771" spans="7:7" ht="15" customHeight="1">
      <c r="G36771" s="488"/>
    </row>
    <row r="36772" spans="7:7" ht="15" customHeight="1">
      <c r="G36772" s="488"/>
    </row>
    <row r="36773" spans="7:7" ht="15" customHeight="1">
      <c r="G36773" s="488"/>
    </row>
    <row r="36774" spans="7:7" ht="15" customHeight="1">
      <c r="G36774" s="488"/>
    </row>
    <row r="36775" spans="7:7" ht="15" customHeight="1">
      <c r="G36775" s="488"/>
    </row>
    <row r="36776" spans="7:7" ht="15" customHeight="1">
      <c r="G36776" s="488"/>
    </row>
    <row r="36777" spans="7:7" ht="15" customHeight="1">
      <c r="G36777" s="488"/>
    </row>
    <row r="36778" spans="7:7" ht="15" customHeight="1">
      <c r="G36778" s="488"/>
    </row>
    <row r="36779" spans="7:7" ht="15" customHeight="1">
      <c r="G36779" s="488"/>
    </row>
    <row r="36780" spans="7:7" ht="15" customHeight="1">
      <c r="G36780" s="488"/>
    </row>
    <row r="36781" spans="7:7" ht="15" customHeight="1">
      <c r="G36781" s="488"/>
    </row>
    <row r="36782" spans="7:7" ht="15" customHeight="1">
      <c r="G36782" s="488"/>
    </row>
    <row r="36783" spans="7:7" ht="15" customHeight="1">
      <c r="G36783" s="488"/>
    </row>
    <row r="36784" spans="7:7" ht="15" customHeight="1">
      <c r="G36784" s="488"/>
    </row>
    <row r="36785" spans="7:7" ht="15" customHeight="1">
      <c r="G36785" s="488"/>
    </row>
    <row r="36786" spans="7:7" ht="15" customHeight="1">
      <c r="G36786" s="488"/>
    </row>
    <row r="36787" spans="7:7" ht="15" customHeight="1">
      <c r="G36787" s="488"/>
    </row>
    <row r="36788" spans="7:7" ht="15" customHeight="1">
      <c r="G36788" s="488"/>
    </row>
    <row r="36789" spans="7:7" ht="15" customHeight="1">
      <c r="G36789" s="488"/>
    </row>
    <row r="36790" spans="7:7" ht="15" customHeight="1">
      <c r="G36790" s="488"/>
    </row>
    <row r="36791" spans="7:7" ht="15" customHeight="1">
      <c r="G36791" s="488"/>
    </row>
    <row r="36792" spans="7:7" ht="15" customHeight="1">
      <c r="G36792" s="488"/>
    </row>
    <row r="36793" spans="7:7" ht="15" customHeight="1">
      <c r="G36793" s="488"/>
    </row>
    <row r="36794" spans="7:7" ht="15" customHeight="1">
      <c r="G36794" s="488"/>
    </row>
    <row r="36795" spans="7:7" ht="15" customHeight="1">
      <c r="G36795" s="488"/>
    </row>
    <row r="36796" spans="7:7" ht="15" customHeight="1">
      <c r="G36796" s="488"/>
    </row>
    <row r="36797" spans="7:7" ht="15" customHeight="1">
      <c r="G36797" s="488"/>
    </row>
    <row r="36798" spans="7:7" ht="15" customHeight="1">
      <c r="G36798" s="488"/>
    </row>
    <row r="36799" spans="7:7" ht="15" customHeight="1">
      <c r="G36799" s="488"/>
    </row>
    <row r="36800" spans="7:7" ht="15" customHeight="1">
      <c r="G36800" s="488"/>
    </row>
    <row r="36801" spans="7:7" ht="15" customHeight="1">
      <c r="G36801" s="488"/>
    </row>
    <row r="36802" spans="7:7" ht="15" customHeight="1">
      <c r="G36802" s="488"/>
    </row>
    <row r="36803" spans="7:7" ht="15" customHeight="1">
      <c r="G36803" s="488"/>
    </row>
    <row r="36804" spans="7:7" ht="15" customHeight="1">
      <c r="G36804" s="488"/>
    </row>
    <row r="36805" spans="7:7" ht="15" customHeight="1">
      <c r="G36805" s="488"/>
    </row>
    <row r="36806" spans="7:7" ht="15" customHeight="1">
      <c r="G36806" s="488"/>
    </row>
    <row r="36807" spans="7:7" ht="15" customHeight="1">
      <c r="G36807" s="488"/>
    </row>
    <row r="36808" spans="7:7" ht="15" customHeight="1">
      <c r="G36808" s="488"/>
    </row>
    <row r="36809" spans="7:7" ht="15" customHeight="1">
      <c r="G36809" s="488"/>
    </row>
    <row r="36810" spans="7:7" ht="15" customHeight="1">
      <c r="G36810" s="488"/>
    </row>
    <row r="36811" spans="7:7" ht="15" customHeight="1">
      <c r="G36811" s="488"/>
    </row>
    <row r="36812" spans="7:7" ht="15" customHeight="1">
      <c r="G36812" s="488"/>
    </row>
    <row r="36813" spans="7:7" ht="15" customHeight="1">
      <c r="G36813" s="488"/>
    </row>
    <row r="36814" spans="7:7" ht="15" customHeight="1">
      <c r="G36814" s="488"/>
    </row>
    <row r="36815" spans="7:7" ht="15" customHeight="1">
      <c r="G36815" s="488"/>
    </row>
    <row r="36816" spans="7:7" ht="15" customHeight="1">
      <c r="G36816" s="488"/>
    </row>
    <row r="36817" spans="7:7" ht="15" customHeight="1">
      <c r="G36817" s="488"/>
    </row>
    <row r="36818" spans="7:7" ht="15" customHeight="1">
      <c r="G36818" s="488"/>
    </row>
    <row r="36819" spans="7:7" ht="15" customHeight="1">
      <c r="G36819" s="488"/>
    </row>
    <row r="36820" spans="7:7" ht="15" customHeight="1">
      <c r="G36820" s="488"/>
    </row>
    <row r="36821" spans="7:7" ht="15" customHeight="1">
      <c r="G36821" s="488"/>
    </row>
    <row r="36822" spans="7:7" ht="15" customHeight="1">
      <c r="G36822" s="488"/>
    </row>
    <row r="36823" spans="7:7" ht="15" customHeight="1">
      <c r="G36823" s="488"/>
    </row>
    <row r="36824" spans="7:7" ht="15" customHeight="1">
      <c r="G36824" s="488"/>
    </row>
    <row r="36825" spans="7:7" ht="15" customHeight="1">
      <c r="G36825" s="488"/>
    </row>
    <row r="36826" spans="7:7" ht="15" customHeight="1">
      <c r="G36826" s="488"/>
    </row>
    <row r="36827" spans="7:7" ht="15" customHeight="1">
      <c r="G36827" s="488"/>
    </row>
    <row r="36828" spans="7:7" ht="15" customHeight="1">
      <c r="G36828" s="488"/>
    </row>
    <row r="36829" spans="7:7" ht="15" customHeight="1">
      <c r="G36829" s="488"/>
    </row>
    <row r="36830" spans="7:7" ht="15" customHeight="1">
      <c r="G36830" s="488"/>
    </row>
    <row r="36831" spans="7:7" ht="15" customHeight="1">
      <c r="G36831" s="488"/>
    </row>
    <row r="36832" spans="7:7" ht="15" customHeight="1">
      <c r="G36832" s="488"/>
    </row>
    <row r="36833" spans="7:7" ht="15" customHeight="1">
      <c r="G36833" s="488"/>
    </row>
    <row r="36834" spans="7:7" ht="15" customHeight="1">
      <c r="G36834" s="488"/>
    </row>
    <row r="36835" spans="7:7" ht="15" customHeight="1">
      <c r="G36835" s="488"/>
    </row>
    <row r="36836" spans="7:7" ht="15" customHeight="1">
      <c r="G36836" s="488"/>
    </row>
    <row r="36837" spans="7:7" ht="15" customHeight="1">
      <c r="G36837" s="488"/>
    </row>
    <row r="36838" spans="7:7" ht="15" customHeight="1">
      <c r="G36838" s="488"/>
    </row>
    <row r="36839" spans="7:7" ht="15" customHeight="1">
      <c r="G36839" s="488"/>
    </row>
    <row r="36840" spans="7:7" ht="15" customHeight="1">
      <c r="G36840" s="488"/>
    </row>
    <row r="36841" spans="7:7" ht="15" customHeight="1">
      <c r="G36841" s="488"/>
    </row>
    <row r="36842" spans="7:7" ht="15" customHeight="1">
      <c r="G36842" s="488"/>
    </row>
    <row r="36843" spans="7:7" ht="15" customHeight="1">
      <c r="G36843" s="488"/>
    </row>
    <row r="36844" spans="7:7" ht="15" customHeight="1">
      <c r="G36844" s="488"/>
    </row>
    <row r="36845" spans="7:7" ht="15" customHeight="1">
      <c r="G36845" s="488"/>
    </row>
    <row r="36846" spans="7:7" ht="15" customHeight="1">
      <c r="G36846" s="488"/>
    </row>
    <row r="36847" spans="7:7" ht="15" customHeight="1">
      <c r="G36847" s="488"/>
    </row>
    <row r="36848" spans="7:7" ht="15" customHeight="1">
      <c r="G36848" s="488"/>
    </row>
    <row r="36849" spans="7:7" ht="15" customHeight="1">
      <c r="G36849" s="488"/>
    </row>
    <row r="36850" spans="7:7" ht="15" customHeight="1">
      <c r="G36850" s="488"/>
    </row>
    <row r="36851" spans="7:7" ht="15" customHeight="1">
      <c r="G36851" s="488"/>
    </row>
    <row r="36852" spans="7:7" ht="15" customHeight="1">
      <c r="G36852" s="488"/>
    </row>
    <row r="36853" spans="7:7" ht="15" customHeight="1">
      <c r="G36853" s="488"/>
    </row>
    <row r="36854" spans="7:7" ht="15" customHeight="1">
      <c r="G36854" s="488"/>
    </row>
    <row r="36855" spans="7:7" ht="15" customHeight="1">
      <c r="G36855" s="488"/>
    </row>
    <row r="36856" spans="7:7" ht="15" customHeight="1">
      <c r="G36856" s="488"/>
    </row>
    <row r="36857" spans="7:7" ht="15" customHeight="1">
      <c r="G36857" s="488"/>
    </row>
    <row r="36858" spans="7:7" ht="15" customHeight="1">
      <c r="G36858" s="488"/>
    </row>
    <row r="36859" spans="7:7" ht="15" customHeight="1">
      <c r="G36859" s="488"/>
    </row>
    <row r="36860" spans="7:7" ht="15" customHeight="1">
      <c r="G36860" s="488"/>
    </row>
    <row r="36861" spans="7:7" ht="15" customHeight="1">
      <c r="G36861" s="488"/>
    </row>
    <row r="36862" spans="7:7" ht="15" customHeight="1">
      <c r="G36862" s="488"/>
    </row>
    <row r="36863" spans="7:7" ht="15" customHeight="1">
      <c r="G36863" s="488"/>
    </row>
    <row r="36864" spans="7:7" ht="15" customHeight="1">
      <c r="G36864" s="488"/>
    </row>
    <row r="36865" spans="7:7" ht="15" customHeight="1">
      <c r="G36865" s="488"/>
    </row>
    <row r="36866" spans="7:7" ht="15" customHeight="1">
      <c r="G36866" s="488"/>
    </row>
    <row r="36867" spans="7:7" ht="15" customHeight="1">
      <c r="G36867" s="488"/>
    </row>
    <row r="36868" spans="7:7" ht="15" customHeight="1">
      <c r="G36868" s="488"/>
    </row>
    <row r="36869" spans="7:7" ht="15" customHeight="1">
      <c r="G36869" s="488"/>
    </row>
    <row r="36870" spans="7:7" ht="15" customHeight="1">
      <c r="G36870" s="488"/>
    </row>
    <row r="36871" spans="7:7" ht="15" customHeight="1">
      <c r="G36871" s="488"/>
    </row>
    <row r="36872" spans="7:7" ht="15" customHeight="1">
      <c r="G36872" s="488"/>
    </row>
    <row r="36873" spans="7:7" ht="15" customHeight="1">
      <c r="G36873" s="488"/>
    </row>
    <row r="36874" spans="7:7" ht="15" customHeight="1">
      <c r="G36874" s="488"/>
    </row>
    <row r="36875" spans="7:7" ht="15" customHeight="1">
      <c r="G36875" s="488"/>
    </row>
    <row r="36876" spans="7:7" ht="15" customHeight="1">
      <c r="G36876" s="488"/>
    </row>
    <row r="36877" spans="7:7" ht="15" customHeight="1">
      <c r="G36877" s="488"/>
    </row>
    <row r="36878" spans="7:7" ht="15" customHeight="1">
      <c r="G36878" s="488"/>
    </row>
    <row r="36879" spans="7:7" ht="15" customHeight="1">
      <c r="G36879" s="488"/>
    </row>
    <row r="36880" spans="7:7" ht="15" customHeight="1">
      <c r="G36880" s="488"/>
    </row>
    <row r="36881" spans="7:7" ht="15" customHeight="1">
      <c r="G36881" s="488"/>
    </row>
    <row r="36882" spans="7:7" ht="15" customHeight="1">
      <c r="G36882" s="488"/>
    </row>
    <row r="36883" spans="7:7" ht="15" customHeight="1">
      <c r="G36883" s="488"/>
    </row>
    <row r="36884" spans="7:7" ht="15" customHeight="1">
      <c r="G36884" s="488"/>
    </row>
    <row r="36885" spans="7:7" ht="15" customHeight="1">
      <c r="G36885" s="488"/>
    </row>
    <row r="36886" spans="7:7" ht="15" customHeight="1">
      <c r="G36886" s="488"/>
    </row>
    <row r="36887" spans="7:7" ht="15" customHeight="1">
      <c r="G36887" s="488"/>
    </row>
    <row r="36888" spans="7:7" ht="15" customHeight="1">
      <c r="G36888" s="488"/>
    </row>
    <row r="36889" spans="7:7" ht="15" customHeight="1">
      <c r="G36889" s="488"/>
    </row>
    <row r="36890" spans="7:7" ht="15" customHeight="1">
      <c r="G36890" s="488"/>
    </row>
    <row r="36891" spans="7:7" ht="15" customHeight="1">
      <c r="G36891" s="488"/>
    </row>
    <row r="36892" spans="7:7" ht="15" customHeight="1">
      <c r="G36892" s="488"/>
    </row>
    <row r="36893" spans="7:7" ht="15" customHeight="1">
      <c r="G36893" s="488"/>
    </row>
    <row r="36894" spans="7:7" ht="15" customHeight="1">
      <c r="G36894" s="488"/>
    </row>
    <row r="36895" spans="7:7" ht="15" customHeight="1">
      <c r="G36895" s="488"/>
    </row>
    <row r="36896" spans="7:7" ht="15" customHeight="1">
      <c r="G36896" s="488"/>
    </row>
    <row r="36897" spans="7:7" ht="15" customHeight="1">
      <c r="G36897" s="488"/>
    </row>
    <row r="36898" spans="7:7" ht="15" customHeight="1">
      <c r="G36898" s="488"/>
    </row>
    <row r="36899" spans="7:7" ht="15" customHeight="1">
      <c r="G36899" s="488"/>
    </row>
    <row r="36900" spans="7:7" ht="15" customHeight="1">
      <c r="G36900" s="488"/>
    </row>
    <row r="36901" spans="7:7" ht="15" customHeight="1">
      <c r="G36901" s="488"/>
    </row>
    <row r="36902" spans="7:7" ht="15" customHeight="1">
      <c r="G36902" s="488"/>
    </row>
    <row r="36903" spans="7:7" ht="15" customHeight="1">
      <c r="G36903" s="488"/>
    </row>
    <row r="36904" spans="7:7" ht="15" customHeight="1">
      <c r="G36904" s="488"/>
    </row>
    <row r="36905" spans="7:7" ht="15" customHeight="1">
      <c r="G36905" s="488"/>
    </row>
    <row r="36906" spans="7:7" ht="15" customHeight="1">
      <c r="G36906" s="488"/>
    </row>
    <row r="36907" spans="7:7" ht="15" customHeight="1">
      <c r="G36907" s="488"/>
    </row>
    <row r="36908" spans="7:7" ht="15" customHeight="1">
      <c r="G36908" s="488"/>
    </row>
    <row r="36909" spans="7:7" ht="15" customHeight="1">
      <c r="G36909" s="488"/>
    </row>
    <row r="36910" spans="7:7" ht="15" customHeight="1">
      <c r="G36910" s="488"/>
    </row>
    <row r="36911" spans="7:7" ht="15" customHeight="1">
      <c r="G36911" s="488"/>
    </row>
    <row r="36912" spans="7:7" ht="15" customHeight="1">
      <c r="G36912" s="488"/>
    </row>
    <row r="36913" spans="7:7" ht="15" customHeight="1">
      <c r="G36913" s="488"/>
    </row>
    <row r="36914" spans="7:7" ht="15" customHeight="1">
      <c r="G36914" s="488"/>
    </row>
    <row r="36915" spans="7:7" ht="15" customHeight="1">
      <c r="G36915" s="488"/>
    </row>
    <row r="36916" spans="7:7" ht="15" customHeight="1">
      <c r="G36916" s="488"/>
    </row>
    <row r="36917" spans="7:7" ht="15" customHeight="1">
      <c r="G36917" s="488"/>
    </row>
    <row r="36918" spans="7:7" ht="15" customHeight="1">
      <c r="G36918" s="488"/>
    </row>
    <row r="36919" spans="7:7" ht="15" customHeight="1">
      <c r="G36919" s="488"/>
    </row>
    <row r="36920" spans="7:7" ht="15" customHeight="1">
      <c r="G36920" s="488"/>
    </row>
    <row r="36921" spans="7:7" ht="15" customHeight="1">
      <c r="G36921" s="488"/>
    </row>
    <row r="36922" spans="7:7" ht="15" customHeight="1">
      <c r="G36922" s="488"/>
    </row>
    <row r="36923" spans="7:7" ht="15" customHeight="1">
      <c r="G36923" s="488"/>
    </row>
    <row r="36924" spans="7:7" ht="15" customHeight="1">
      <c r="G36924" s="488"/>
    </row>
    <row r="36925" spans="7:7" ht="15" customHeight="1">
      <c r="G36925" s="488"/>
    </row>
    <row r="36926" spans="7:7" ht="15" customHeight="1">
      <c r="G36926" s="488"/>
    </row>
    <row r="36927" spans="7:7" ht="15" customHeight="1">
      <c r="G36927" s="488"/>
    </row>
    <row r="36928" spans="7:7" ht="15" customHeight="1">
      <c r="G36928" s="488"/>
    </row>
    <row r="36929" spans="7:7" ht="15" customHeight="1">
      <c r="G36929" s="488"/>
    </row>
    <row r="36930" spans="7:7" ht="15" customHeight="1">
      <c r="G36930" s="488"/>
    </row>
    <row r="36931" spans="7:7" ht="15" customHeight="1">
      <c r="G36931" s="488"/>
    </row>
    <row r="36932" spans="7:7" ht="15" customHeight="1">
      <c r="G36932" s="488"/>
    </row>
    <row r="36933" spans="7:7" ht="15" customHeight="1">
      <c r="G36933" s="488"/>
    </row>
    <row r="36934" spans="7:7" ht="15" customHeight="1">
      <c r="G36934" s="488"/>
    </row>
    <row r="36935" spans="7:7" ht="15" customHeight="1">
      <c r="G36935" s="488"/>
    </row>
    <row r="36936" spans="7:7" ht="15" customHeight="1">
      <c r="G36936" s="488"/>
    </row>
    <row r="36937" spans="7:7" ht="15" customHeight="1">
      <c r="G36937" s="488"/>
    </row>
    <row r="36938" spans="7:7" ht="15" customHeight="1">
      <c r="G36938" s="488"/>
    </row>
    <row r="36939" spans="7:7" ht="15" customHeight="1">
      <c r="G36939" s="488"/>
    </row>
    <row r="36940" spans="7:7" ht="15" customHeight="1">
      <c r="G36940" s="488"/>
    </row>
    <row r="36941" spans="7:7" ht="15" customHeight="1">
      <c r="G36941" s="488"/>
    </row>
    <row r="36942" spans="7:7" ht="15" customHeight="1">
      <c r="G36942" s="488"/>
    </row>
    <row r="36943" spans="7:7" ht="15" customHeight="1">
      <c r="G36943" s="488"/>
    </row>
    <row r="36944" spans="7:7" ht="15" customHeight="1">
      <c r="G36944" s="488"/>
    </row>
    <row r="36945" spans="7:7" ht="15" customHeight="1">
      <c r="G36945" s="488"/>
    </row>
    <row r="36946" spans="7:7" ht="15" customHeight="1">
      <c r="G36946" s="488"/>
    </row>
    <row r="36947" spans="7:7" ht="15" customHeight="1">
      <c r="G36947" s="488"/>
    </row>
    <row r="36948" spans="7:7" ht="15" customHeight="1">
      <c r="G36948" s="488"/>
    </row>
    <row r="36949" spans="7:7" ht="15" customHeight="1">
      <c r="G36949" s="488"/>
    </row>
    <row r="36950" spans="7:7" ht="15" customHeight="1">
      <c r="G36950" s="488"/>
    </row>
    <row r="36951" spans="7:7" ht="15" customHeight="1">
      <c r="G36951" s="488"/>
    </row>
    <row r="36952" spans="7:7" ht="15" customHeight="1">
      <c r="G36952" s="488"/>
    </row>
    <row r="36953" spans="7:7" ht="15" customHeight="1">
      <c r="G36953" s="488"/>
    </row>
    <row r="36954" spans="7:7" ht="15" customHeight="1">
      <c r="G36954" s="488"/>
    </row>
    <row r="36955" spans="7:7" ht="15" customHeight="1">
      <c r="G36955" s="488"/>
    </row>
    <row r="36956" spans="7:7" ht="15" customHeight="1">
      <c r="G36956" s="488"/>
    </row>
    <row r="36957" spans="7:7" ht="15" customHeight="1">
      <c r="G36957" s="488"/>
    </row>
    <row r="36958" spans="7:7" ht="15" customHeight="1">
      <c r="G36958" s="488"/>
    </row>
    <row r="36959" spans="7:7" ht="15" customHeight="1">
      <c r="G36959" s="488"/>
    </row>
    <row r="36960" spans="7:7" ht="15" customHeight="1">
      <c r="G36960" s="488"/>
    </row>
    <row r="36961" spans="7:7" ht="15" customHeight="1">
      <c r="G36961" s="488"/>
    </row>
    <row r="36962" spans="7:7" ht="15" customHeight="1">
      <c r="G36962" s="488"/>
    </row>
    <row r="36963" spans="7:7" ht="15" customHeight="1">
      <c r="G36963" s="488"/>
    </row>
    <row r="36964" spans="7:7" ht="15" customHeight="1">
      <c r="G36964" s="488"/>
    </row>
    <row r="36965" spans="7:7" ht="15" customHeight="1">
      <c r="G36965" s="488"/>
    </row>
    <row r="36966" spans="7:7" ht="15" customHeight="1">
      <c r="G36966" s="488"/>
    </row>
    <row r="36967" spans="7:7" ht="15" customHeight="1">
      <c r="G36967" s="488"/>
    </row>
    <row r="36968" spans="7:7" ht="15" customHeight="1">
      <c r="G36968" s="488"/>
    </row>
    <row r="36969" spans="7:7" ht="15" customHeight="1">
      <c r="G36969" s="488"/>
    </row>
    <row r="36970" spans="7:7" ht="15" customHeight="1">
      <c r="G36970" s="488"/>
    </row>
    <row r="36971" spans="7:7" ht="15" customHeight="1">
      <c r="G36971" s="488"/>
    </row>
    <row r="36972" spans="7:7" ht="15" customHeight="1">
      <c r="G36972" s="488"/>
    </row>
    <row r="36973" spans="7:7" ht="15" customHeight="1">
      <c r="G36973" s="488"/>
    </row>
    <row r="36974" spans="7:7" ht="15" customHeight="1">
      <c r="G36974" s="488"/>
    </row>
    <row r="36975" spans="7:7" ht="15" customHeight="1">
      <c r="G36975" s="488"/>
    </row>
    <row r="36976" spans="7:7" ht="15" customHeight="1">
      <c r="G36976" s="488"/>
    </row>
    <row r="36977" spans="7:7" ht="15" customHeight="1">
      <c r="G36977" s="488"/>
    </row>
    <row r="36978" spans="7:7" ht="15" customHeight="1">
      <c r="G36978" s="488"/>
    </row>
    <row r="36979" spans="7:7" ht="15" customHeight="1">
      <c r="G36979" s="488"/>
    </row>
    <row r="36980" spans="7:7" ht="15" customHeight="1">
      <c r="G36980" s="488"/>
    </row>
    <row r="36981" spans="7:7" ht="15" customHeight="1">
      <c r="G36981" s="488"/>
    </row>
    <row r="36982" spans="7:7" ht="15" customHeight="1">
      <c r="G36982" s="488"/>
    </row>
    <row r="36983" spans="7:7" ht="15" customHeight="1">
      <c r="G36983" s="488"/>
    </row>
    <row r="36984" spans="7:7" ht="15" customHeight="1">
      <c r="G36984" s="488"/>
    </row>
    <row r="36985" spans="7:7" ht="15" customHeight="1">
      <c r="G36985" s="488"/>
    </row>
    <row r="36986" spans="7:7" ht="15" customHeight="1">
      <c r="G36986" s="488"/>
    </row>
    <row r="36987" spans="7:7" ht="15" customHeight="1">
      <c r="G36987" s="488"/>
    </row>
    <row r="36988" spans="7:7" ht="15" customHeight="1">
      <c r="G36988" s="488"/>
    </row>
    <row r="36989" spans="7:7" ht="15" customHeight="1">
      <c r="G36989" s="488"/>
    </row>
    <row r="36990" spans="7:7" ht="15" customHeight="1">
      <c r="G36990" s="488"/>
    </row>
    <row r="36991" spans="7:7" ht="15" customHeight="1">
      <c r="G36991" s="488"/>
    </row>
    <row r="36992" spans="7:7" ht="15" customHeight="1">
      <c r="G36992" s="488"/>
    </row>
    <row r="36993" spans="7:7" ht="15" customHeight="1">
      <c r="G36993" s="488"/>
    </row>
    <row r="36994" spans="7:7" ht="15" customHeight="1">
      <c r="G36994" s="488"/>
    </row>
    <row r="36995" spans="7:7" ht="15" customHeight="1">
      <c r="G36995" s="488"/>
    </row>
    <row r="36996" spans="7:7" ht="15" customHeight="1">
      <c r="G36996" s="488"/>
    </row>
    <row r="36997" spans="7:7" ht="15" customHeight="1">
      <c r="G36997" s="488"/>
    </row>
    <row r="36998" spans="7:7" ht="15" customHeight="1">
      <c r="G36998" s="488"/>
    </row>
    <row r="36999" spans="7:7" ht="15" customHeight="1">
      <c r="G36999" s="488"/>
    </row>
    <row r="37000" spans="7:7" ht="15" customHeight="1">
      <c r="G37000" s="488"/>
    </row>
    <row r="37001" spans="7:7" ht="15" customHeight="1">
      <c r="G37001" s="488"/>
    </row>
    <row r="37002" spans="7:7" ht="15" customHeight="1">
      <c r="G37002" s="488"/>
    </row>
    <row r="37003" spans="7:7" ht="15" customHeight="1">
      <c r="G37003" s="488"/>
    </row>
    <row r="37004" spans="7:7" ht="15" customHeight="1">
      <c r="G37004" s="488"/>
    </row>
    <row r="37005" spans="7:7" ht="15" customHeight="1">
      <c r="G37005" s="488"/>
    </row>
    <row r="37006" spans="7:7" ht="15" customHeight="1">
      <c r="G37006" s="488"/>
    </row>
    <row r="37007" spans="7:7" ht="15" customHeight="1">
      <c r="G37007" s="488"/>
    </row>
    <row r="37008" spans="7:7" ht="15" customHeight="1">
      <c r="G37008" s="488"/>
    </row>
    <row r="37009" spans="7:7" ht="15" customHeight="1">
      <c r="G37009" s="488"/>
    </row>
    <row r="37010" spans="7:7" ht="15" customHeight="1">
      <c r="G37010" s="488"/>
    </row>
    <row r="37011" spans="7:7" ht="15" customHeight="1">
      <c r="G37011" s="488"/>
    </row>
    <row r="37012" spans="7:7" ht="15" customHeight="1">
      <c r="G37012" s="488"/>
    </row>
    <row r="37013" spans="7:7" ht="15" customHeight="1">
      <c r="G37013" s="488"/>
    </row>
    <row r="37014" spans="7:7" ht="15" customHeight="1">
      <c r="G37014" s="488"/>
    </row>
    <row r="37015" spans="7:7" ht="15" customHeight="1">
      <c r="G37015" s="488"/>
    </row>
    <row r="37016" spans="7:7" ht="15" customHeight="1">
      <c r="G37016" s="488"/>
    </row>
    <row r="37017" spans="7:7" ht="15" customHeight="1">
      <c r="G37017" s="488"/>
    </row>
    <row r="37018" spans="7:7" ht="15" customHeight="1">
      <c r="G37018" s="488"/>
    </row>
    <row r="37019" spans="7:7" ht="15" customHeight="1">
      <c r="G37019" s="488"/>
    </row>
    <row r="37020" spans="7:7" ht="15" customHeight="1">
      <c r="G37020" s="488"/>
    </row>
    <row r="37021" spans="7:7" ht="15" customHeight="1">
      <c r="G37021" s="488"/>
    </row>
    <row r="37022" spans="7:7" ht="15" customHeight="1">
      <c r="G37022" s="488"/>
    </row>
    <row r="37023" spans="7:7" ht="15" customHeight="1">
      <c r="G37023" s="488"/>
    </row>
    <row r="37024" spans="7:7" ht="15" customHeight="1">
      <c r="G37024" s="488"/>
    </row>
    <row r="37025" spans="7:7" ht="15" customHeight="1">
      <c r="G37025" s="488"/>
    </row>
    <row r="37026" spans="7:7" ht="15" customHeight="1">
      <c r="G37026" s="488"/>
    </row>
    <row r="37027" spans="7:7" ht="15" customHeight="1">
      <c r="G37027" s="488"/>
    </row>
    <row r="37028" spans="7:7" ht="15" customHeight="1">
      <c r="G37028" s="488"/>
    </row>
    <row r="37029" spans="7:7" ht="15" customHeight="1">
      <c r="G37029" s="488"/>
    </row>
    <row r="37030" spans="7:7" ht="15" customHeight="1">
      <c r="G37030" s="488"/>
    </row>
    <row r="37031" spans="7:7" ht="15" customHeight="1">
      <c r="G37031" s="488"/>
    </row>
    <row r="37032" spans="7:7" ht="15" customHeight="1">
      <c r="G37032" s="488"/>
    </row>
    <row r="37033" spans="7:7" ht="15" customHeight="1">
      <c r="G37033" s="488"/>
    </row>
    <row r="37034" spans="7:7" ht="15" customHeight="1">
      <c r="G37034" s="488"/>
    </row>
    <row r="37035" spans="7:7" ht="15" customHeight="1">
      <c r="G37035" s="488"/>
    </row>
    <row r="37036" spans="7:7" ht="15" customHeight="1">
      <c r="G37036" s="488"/>
    </row>
    <row r="37037" spans="7:7" ht="15" customHeight="1">
      <c r="G37037" s="488"/>
    </row>
    <row r="37038" spans="7:7" ht="15" customHeight="1">
      <c r="G37038" s="488"/>
    </row>
    <row r="37039" spans="7:7" ht="15" customHeight="1">
      <c r="G37039" s="488"/>
    </row>
    <row r="37040" spans="7:7" ht="15" customHeight="1">
      <c r="G37040" s="488"/>
    </row>
    <row r="37041" spans="7:7" ht="15" customHeight="1">
      <c r="G37041" s="488"/>
    </row>
    <row r="37042" spans="7:7" ht="15" customHeight="1">
      <c r="G37042" s="488"/>
    </row>
    <row r="37043" spans="7:7" ht="15" customHeight="1">
      <c r="G37043" s="488"/>
    </row>
    <row r="37044" spans="7:7" ht="15" customHeight="1">
      <c r="G37044" s="488"/>
    </row>
    <row r="37045" spans="7:7" ht="15" customHeight="1">
      <c r="G37045" s="488"/>
    </row>
    <row r="37046" spans="7:7" ht="15" customHeight="1">
      <c r="G37046" s="488"/>
    </row>
    <row r="37047" spans="7:7" ht="15" customHeight="1">
      <c r="G37047" s="488"/>
    </row>
    <row r="37048" spans="7:7" ht="15" customHeight="1">
      <c r="G37048" s="488"/>
    </row>
    <row r="37049" spans="7:7" ht="15" customHeight="1">
      <c r="G37049" s="488"/>
    </row>
    <row r="37050" spans="7:7" ht="15" customHeight="1">
      <c r="G37050" s="488"/>
    </row>
    <row r="37051" spans="7:7" ht="15" customHeight="1">
      <c r="G37051" s="488"/>
    </row>
    <row r="37052" spans="7:7" ht="15" customHeight="1">
      <c r="G37052" s="488"/>
    </row>
    <row r="37053" spans="7:7" ht="15" customHeight="1">
      <c r="G37053" s="488"/>
    </row>
    <row r="37054" spans="7:7" ht="15" customHeight="1">
      <c r="G37054" s="488"/>
    </row>
    <row r="37055" spans="7:7" ht="15" customHeight="1">
      <c r="G37055" s="488"/>
    </row>
    <row r="37056" spans="7:7" ht="15" customHeight="1">
      <c r="G37056" s="488"/>
    </row>
    <row r="37057" spans="7:7" ht="15" customHeight="1">
      <c r="G37057" s="488"/>
    </row>
    <row r="37058" spans="7:7" ht="15" customHeight="1">
      <c r="G37058" s="488"/>
    </row>
    <row r="37059" spans="7:7" ht="15" customHeight="1">
      <c r="G37059" s="488"/>
    </row>
    <row r="37060" spans="7:7" ht="15" customHeight="1">
      <c r="G37060" s="488"/>
    </row>
    <row r="37061" spans="7:7" ht="15" customHeight="1">
      <c r="G37061" s="488"/>
    </row>
    <row r="37062" spans="7:7" ht="15" customHeight="1">
      <c r="G37062" s="488"/>
    </row>
    <row r="37063" spans="7:7" ht="15" customHeight="1">
      <c r="G37063" s="488"/>
    </row>
    <row r="37064" spans="7:7" ht="15" customHeight="1">
      <c r="G37064" s="488"/>
    </row>
    <row r="37065" spans="7:7" ht="15" customHeight="1">
      <c r="G37065" s="488"/>
    </row>
    <row r="37066" spans="7:7" ht="15" customHeight="1">
      <c r="G37066" s="488"/>
    </row>
    <row r="37067" spans="7:7" ht="15" customHeight="1">
      <c r="G37067" s="488"/>
    </row>
    <row r="37068" spans="7:7" ht="15" customHeight="1">
      <c r="G37068" s="488"/>
    </row>
    <row r="37069" spans="7:7" ht="15" customHeight="1">
      <c r="G37069" s="488"/>
    </row>
    <row r="37070" spans="7:7" ht="15" customHeight="1">
      <c r="G37070" s="488"/>
    </row>
    <row r="37071" spans="7:7" ht="15" customHeight="1">
      <c r="G37071" s="488"/>
    </row>
    <row r="37072" spans="7:7" ht="15" customHeight="1">
      <c r="G37072" s="488"/>
    </row>
    <row r="37073" spans="7:7" ht="15" customHeight="1">
      <c r="G37073" s="488"/>
    </row>
    <row r="37074" spans="7:7" ht="15" customHeight="1">
      <c r="G37074" s="488"/>
    </row>
    <row r="37075" spans="7:7" ht="15" customHeight="1">
      <c r="G37075" s="488"/>
    </row>
    <row r="37076" spans="7:7" ht="15" customHeight="1">
      <c r="G37076" s="488"/>
    </row>
    <row r="37077" spans="7:7" ht="15" customHeight="1">
      <c r="G37077" s="488"/>
    </row>
    <row r="37078" spans="7:7" ht="15" customHeight="1">
      <c r="G37078" s="488"/>
    </row>
    <row r="37079" spans="7:7" ht="15" customHeight="1">
      <c r="G37079" s="488"/>
    </row>
    <row r="37080" spans="7:7" ht="15" customHeight="1">
      <c r="G37080" s="488"/>
    </row>
    <row r="37081" spans="7:7" ht="15" customHeight="1">
      <c r="G37081" s="488"/>
    </row>
    <row r="37082" spans="7:7" ht="15" customHeight="1">
      <c r="G37082" s="488"/>
    </row>
    <row r="37083" spans="7:7" ht="15" customHeight="1">
      <c r="G37083" s="488"/>
    </row>
    <row r="37084" spans="7:7" ht="15" customHeight="1">
      <c r="G37084" s="488"/>
    </row>
    <row r="37085" spans="7:7" ht="15" customHeight="1">
      <c r="G37085" s="488"/>
    </row>
    <row r="37086" spans="7:7" ht="15" customHeight="1">
      <c r="G37086" s="488"/>
    </row>
    <row r="37087" spans="7:7" ht="15" customHeight="1">
      <c r="G37087" s="488"/>
    </row>
    <row r="37088" spans="7:7" ht="15" customHeight="1">
      <c r="G37088" s="488"/>
    </row>
    <row r="37089" spans="7:7" ht="15" customHeight="1">
      <c r="G37089" s="488"/>
    </row>
    <row r="37090" spans="7:7" ht="15" customHeight="1">
      <c r="G37090" s="488"/>
    </row>
    <row r="37091" spans="7:7" ht="15" customHeight="1">
      <c r="G37091" s="488"/>
    </row>
    <row r="37092" spans="7:7" ht="15" customHeight="1">
      <c r="G37092" s="488"/>
    </row>
    <row r="37093" spans="7:7" ht="15" customHeight="1">
      <c r="G37093" s="488"/>
    </row>
    <row r="37094" spans="7:7" ht="15" customHeight="1">
      <c r="G37094" s="488"/>
    </row>
    <row r="37095" spans="7:7" ht="15" customHeight="1">
      <c r="G37095" s="488"/>
    </row>
    <row r="37096" spans="7:7" ht="15" customHeight="1">
      <c r="G37096" s="488"/>
    </row>
    <row r="37097" spans="7:7" ht="15" customHeight="1">
      <c r="G37097" s="488"/>
    </row>
    <row r="37098" spans="7:7" ht="15" customHeight="1">
      <c r="G37098" s="488"/>
    </row>
    <row r="37099" spans="7:7" ht="15" customHeight="1">
      <c r="G37099" s="488"/>
    </row>
    <row r="37100" spans="7:7" ht="15" customHeight="1">
      <c r="G37100" s="488"/>
    </row>
    <row r="37101" spans="7:7" ht="15" customHeight="1">
      <c r="G37101" s="488"/>
    </row>
    <row r="37102" spans="7:7" ht="15" customHeight="1">
      <c r="G37102" s="488"/>
    </row>
    <row r="37103" spans="7:7" ht="15" customHeight="1">
      <c r="G37103" s="488"/>
    </row>
    <row r="37104" spans="7:7" ht="15" customHeight="1">
      <c r="G37104" s="488"/>
    </row>
    <row r="37105" spans="7:7" ht="15" customHeight="1">
      <c r="G37105" s="488"/>
    </row>
    <row r="37106" spans="7:7" ht="15" customHeight="1">
      <c r="G37106" s="488"/>
    </row>
    <row r="37107" spans="7:7" ht="15" customHeight="1">
      <c r="G37107" s="488"/>
    </row>
    <row r="37108" spans="7:7" ht="15" customHeight="1">
      <c r="G37108" s="488"/>
    </row>
    <row r="37109" spans="7:7" ht="15" customHeight="1">
      <c r="G37109" s="488"/>
    </row>
    <row r="37110" spans="7:7" ht="15" customHeight="1">
      <c r="G37110" s="488"/>
    </row>
    <row r="37111" spans="7:7" ht="15" customHeight="1">
      <c r="G37111" s="488"/>
    </row>
    <row r="37112" spans="7:7" ht="15" customHeight="1">
      <c r="G37112" s="488"/>
    </row>
    <row r="37113" spans="7:7" ht="15" customHeight="1">
      <c r="G37113" s="488"/>
    </row>
    <row r="37114" spans="7:7" ht="15" customHeight="1">
      <c r="G37114" s="488"/>
    </row>
    <row r="37115" spans="7:7" ht="15" customHeight="1">
      <c r="G37115" s="488"/>
    </row>
    <row r="37116" spans="7:7" ht="15" customHeight="1">
      <c r="G37116" s="488"/>
    </row>
    <row r="37117" spans="7:7" ht="15" customHeight="1">
      <c r="G37117" s="488"/>
    </row>
    <row r="37118" spans="7:7" ht="15" customHeight="1">
      <c r="G37118" s="488"/>
    </row>
    <row r="37119" spans="7:7" ht="15" customHeight="1">
      <c r="G37119" s="488"/>
    </row>
    <row r="37120" spans="7:7" ht="15" customHeight="1">
      <c r="G37120" s="488"/>
    </row>
    <row r="37121" spans="7:7" ht="15" customHeight="1">
      <c r="G37121" s="488"/>
    </row>
    <row r="37122" spans="7:7" ht="15" customHeight="1">
      <c r="G37122" s="488"/>
    </row>
    <row r="37123" spans="7:7" ht="15" customHeight="1">
      <c r="G37123" s="488"/>
    </row>
    <row r="37124" spans="7:7" ht="15" customHeight="1">
      <c r="G37124" s="488"/>
    </row>
    <row r="37125" spans="7:7" ht="15" customHeight="1">
      <c r="G37125" s="488"/>
    </row>
    <row r="37126" spans="7:7" ht="15" customHeight="1">
      <c r="G37126" s="488"/>
    </row>
    <row r="37127" spans="7:7" ht="15" customHeight="1">
      <c r="G37127" s="488"/>
    </row>
    <row r="37128" spans="7:7" ht="15" customHeight="1">
      <c r="G37128" s="488"/>
    </row>
    <row r="37129" spans="7:7" ht="15" customHeight="1">
      <c r="G37129" s="488"/>
    </row>
    <row r="37130" spans="7:7" ht="15" customHeight="1">
      <c r="G37130" s="488"/>
    </row>
    <row r="37131" spans="7:7" ht="15" customHeight="1">
      <c r="G37131" s="488"/>
    </row>
    <row r="37132" spans="7:7" ht="15" customHeight="1">
      <c r="G37132" s="488"/>
    </row>
    <row r="37133" spans="7:7" ht="15" customHeight="1">
      <c r="G37133" s="488"/>
    </row>
    <row r="37134" spans="7:7" ht="15" customHeight="1">
      <c r="G37134" s="488"/>
    </row>
    <row r="37135" spans="7:7" ht="15" customHeight="1">
      <c r="G37135" s="488"/>
    </row>
    <row r="37136" spans="7:7" ht="15" customHeight="1">
      <c r="G37136" s="488"/>
    </row>
    <row r="37137" spans="7:7" ht="15" customHeight="1">
      <c r="G37137" s="488"/>
    </row>
    <row r="37138" spans="7:7" ht="15" customHeight="1">
      <c r="G37138" s="488"/>
    </row>
    <row r="37139" spans="7:7" ht="15" customHeight="1">
      <c r="G37139" s="488"/>
    </row>
    <row r="37140" spans="7:7" ht="15" customHeight="1">
      <c r="G37140" s="488"/>
    </row>
    <row r="37141" spans="7:7" ht="15" customHeight="1">
      <c r="G37141" s="488"/>
    </row>
    <row r="37142" spans="7:7" ht="15" customHeight="1">
      <c r="G37142" s="488"/>
    </row>
    <row r="37143" spans="7:7" ht="15" customHeight="1">
      <c r="G37143" s="488"/>
    </row>
    <row r="37144" spans="7:7" ht="15" customHeight="1">
      <c r="G37144" s="488"/>
    </row>
    <row r="37145" spans="7:7" ht="15" customHeight="1">
      <c r="G37145" s="488"/>
    </row>
    <row r="37146" spans="7:7" ht="15" customHeight="1">
      <c r="G37146" s="488"/>
    </row>
    <row r="37147" spans="7:7" ht="15" customHeight="1">
      <c r="G37147" s="488"/>
    </row>
    <row r="37148" spans="7:7" ht="15" customHeight="1">
      <c r="G37148" s="488"/>
    </row>
    <row r="37149" spans="7:7" ht="15" customHeight="1">
      <c r="G37149" s="488"/>
    </row>
    <row r="37150" spans="7:7" ht="15" customHeight="1">
      <c r="G37150" s="488"/>
    </row>
    <row r="37151" spans="7:7" ht="15" customHeight="1">
      <c r="G37151" s="488"/>
    </row>
    <row r="37152" spans="7:7" ht="15" customHeight="1">
      <c r="G37152" s="488"/>
    </row>
    <row r="37153" spans="7:7" ht="15" customHeight="1">
      <c r="G37153" s="488"/>
    </row>
    <row r="37154" spans="7:7" ht="15" customHeight="1">
      <c r="G37154" s="488"/>
    </row>
    <row r="37155" spans="7:7" ht="15" customHeight="1">
      <c r="G37155" s="488"/>
    </row>
    <row r="37156" spans="7:7" ht="15" customHeight="1">
      <c r="G37156" s="488"/>
    </row>
    <row r="37157" spans="7:7" ht="15" customHeight="1">
      <c r="G37157" s="488"/>
    </row>
    <row r="37158" spans="7:7" ht="15" customHeight="1">
      <c r="G37158" s="488"/>
    </row>
    <row r="37159" spans="7:7" ht="15" customHeight="1">
      <c r="G37159" s="488"/>
    </row>
    <row r="37160" spans="7:7" ht="15" customHeight="1">
      <c r="G37160" s="488"/>
    </row>
    <row r="37161" spans="7:7" ht="15" customHeight="1">
      <c r="G37161" s="488"/>
    </row>
    <row r="37162" spans="7:7" ht="15" customHeight="1">
      <c r="G37162" s="488"/>
    </row>
    <row r="37163" spans="7:7" ht="15" customHeight="1">
      <c r="G37163" s="488"/>
    </row>
    <row r="37164" spans="7:7" ht="15" customHeight="1">
      <c r="G37164" s="488"/>
    </row>
    <row r="37165" spans="7:7" ht="15" customHeight="1">
      <c r="G37165" s="488"/>
    </row>
    <row r="37166" spans="7:7" ht="15" customHeight="1">
      <c r="G37166" s="488"/>
    </row>
    <row r="37167" spans="7:7" ht="15" customHeight="1">
      <c r="G37167" s="488"/>
    </row>
    <row r="37168" spans="7:7" ht="15" customHeight="1">
      <c r="G37168" s="488"/>
    </row>
    <row r="37169" spans="7:7" ht="15" customHeight="1">
      <c r="G37169" s="488"/>
    </row>
    <row r="37170" spans="7:7" ht="15" customHeight="1">
      <c r="G37170" s="488"/>
    </row>
    <row r="37171" spans="7:7" ht="15" customHeight="1">
      <c r="G37171" s="488"/>
    </row>
    <row r="37172" spans="7:7" ht="15" customHeight="1">
      <c r="G37172" s="488"/>
    </row>
    <row r="37173" spans="7:7" ht="15" customHeight="1">
      <c r="G37173" s="488"/>
    </row>
    <row r="37174" spans="7:7" ht="15" customHeight="1">
      <c r="G37174" s="488"/>
    </row>
    <row r="37175" spans="7:7" ht="15" customHeight="1">
      <c r="G37175" s="488"/>
    </row>
    <row r="37176" spans="7:7" ht="15" customHeight="1">
      <c r="G37176" s="488"/>
    </row>
    <row r="37177" spans="7:7" ht="15" customHeight="1">
      <c r="G37177" s="488"/>
    </row>
    <row r="37178" spans="7:7" ht="15" customHeight="1">
      <c r="G37178" s="488"/>
    </row>
    <row r="37179" spans="7:7" ht="15" customHeight="1">
      <c r="G37179" s="488"/>
    </row>
    <row r="37180" spans="7:7" ht="15" customHeight="1">
      <c r="G37180" s="488"/>
    </row>
    <row r="37181" spans="7:7" ht="15" customHeight="1">
      <c r="G37181" s="488"/>
    </row>
    <row r="37182" spans="7:7" ht="15" customHeight="1">
      <c r="G37182" s="488"/>
    </row>
    <row r="37183" spans="7:7" ht="15" customHeight="1">
      <c r="G37183" s="488"/>
    </row>
    <row r="37184" spans="7:7" ht="15" customHeight="1">
      <c r="G37184" s="488"/>
    </row>
    <row r="37185" spans="7:7" ht="15" customHeight="1">
      <c r="G37185" s="488"/>
    </row>
    <row r="37186" spans="7:7" ht="15" customHeight="1">
      <c r="G37186" s="488"/>
    </row>
    <row r="37187" spans="7:7" ht="15" customHeight="1">
      <c r="G37187" s="488"/>
    </row>
    <row r="37188" spans="7:7" ht="15" customHeight="1">
      <c r="G37188" s="488"/>
    </row>
    <row r="37189" spans="7:7" ht="15" customHeight="1">
      <c r="G37189" s="488"/>
    </row>
    <row r="37190" spans="7:7" ht="15" customHeight="1">
      <c r="G37190" s="488"/>
    </row>
    <row r="37191" spans="7:7" ht="15" customHeight="1">
      <c r="G37191" s="488"/>
    </row>
    <row r="37192" spans="7:7" ht="15" customHeight="1">
      <c r="G37192" s="488"/>
    </row>
    <row r="37193" spans="7:7" ht="15" customHeight="1">
      <c r="G37193" s="488"/>
    </row>
    <row r="37194" spans="7:7" ht="15" customHeight="1">
      <c r="G37194" s="488"/>
    </row>
    <row r="37195" spans="7:7" ht="15" customHeight="1">
      <c r="G37195" s="488"/>
    </row>
    <row r="37196" spans="7:7" ht="15" customHeight="1">
      <c r="G37196" s="488"/>
    </row>
    <row r="37197" spans="7:7" ht="15" customHeight="1">
      <c r="G37197" s="488"/>
    </row>
    <row r="37198" spans="7:7" ht="15" customHeight="1">
      <c r="G37198" s="488"/>
    </row>
    <row r="37199" spans="7:7" ht="15" customHeight="1">
      <c r="G37199" s="488"/>
    </row>
    <row r="37200" spans="7:7" ht="15" customHeight="1">
      <c r="G37200" s="488"/>
    </row>
    <row r="37201" spans="7:7" ht="15" customHeight="1">
      <c r="G37201" s="488"/>
    </row>
    <row r="37202" spans="7:7" ht="15" customHeight="1">
      <c r="G37202" s="488"/>
    </row>
    <row r="37203" spans="7:7" ht="15" customHeight="1">
      <c r="G37203" s="488"/>
    </row>
    <row r="37204" spans="7:7" ht="15" customHeight="1">
      <c r="G37204" s="488"/>
    </row>
    <row r="37205" spans="7:7" ht="15" customHeight="1">
      <c r="G37205" s="488"/>
    </row>
    <row r="37206" spans="7:7" ht="15" customHeight="1">
      <c r="G37206" s="488"/>
    </row>
    <row r="37207" spans="7:7" ht="15" customHeight="1">
      <c r="G37207" s="488"/>
    </row>
    <row r="37208" spans="7:7" ht="15" customHeight="1">
      <c r="G37208" s="488"/>
    </row>
    <row r="37209" spans="7:7" ht="15" customHeight="1">
      <c r="G37209" s="488"/>
    </row>
    <row r="37210" spans="7:7" ht="15" customHeight="1">
      <c r="G37210" s="488"/>
    </row>
    <row r="37211" spans="7:7" ht="15" customHeight="1">
      <c r="G37211" s="488"/>
    </row>
    <row r="37212" spans="7:7" ht="15" customHeight="1">
      <c r="G37212" s="488"/>
    </row>
    <row r="37213" spans="7:7" ht="15" customHeight="1">
      <c r="G37213" s="488"/>
    </row>
    <row r="37214" spans="7:7" ht="15" customHeight="1">
      <c r="G37214" s="488"/>
    </row>
    <row r="37215" spans="7:7" ht="15" customHeight="1">
      <c r="G37215" s="488"/>
    </row>
    <row r="37216" spans="7:7" ht="15" customHeight="1">
      <c r="G37216" s="488"/>
    </row>
    <row r="37217" spans="7:7" ht="15" customHeight="1">
      <c r="G37217" s="488"/>
    </row>
    <row r="37218" spans="7:7" ht="15" customHeight="1">
      <c r="G37218" s="488"/>
    </row>
    <row r="37219" spans="7:7" ht="15" customHeight="1">
      <c r="G37219" s="488"/>
    </row>
    <row r="37220" spans="7:7" ht="15" customHeight="1">
      <c r="G37220" s="488"/>
    </row>
    <row r="37221" spans="7:7" ht="15" customHeight="1">
      <c r="G37221" s="488"/>
    </row>
    <row r="37222" spans="7:7" ht="15" customHeight="1">
      <c r="G37222" s="488"/>
    </row>
    <row r="37223" spans="7:7" ht="15" customHeight="1">
      <c r="G37223" s="488"/>
    </row>
    <row r="37224" spans="7:7" ht="15" customHeight="1">
      <c r="G37224" s="488"/>
    </row>
    <row r="37225" spans="7:7" ht="15" customHeight="1">
      <c r="G37225" s="488"/>
    </row>
    <row r="37226" spans="7:7" ht="15" customHeight="1">
      <c r="G37226" s="488"/>
    </row>
    <row r="37227" spans="7:7" ht="15" customHeight="1">
      <c r="G37227" s="488"/>
    </row>
    <row r="37228" spans="7:7" ht="15" customHeight="1">
      <c r="G37228" s="488"/>
    </row>
    <row r="37229" spans="7:7" ht="15" customHeight="1">
      <c r="G37229" s="488"/>
    </row>
    <row r="37230" spans="7:7" ht="15" customHeight="1">
      <c r="G37230" s="488"/>
    </row>
    <row r="37231" spans="7:7" ht="15" customHeight="1">
      <c r="G37231" s="488"/>
    </row>
    <row r="37232" spans="7:7" ht="15" customHeight="1">
      <c r="G37232" s="488"/>
    </row>
    <row r="37233" spans="7:7" ht="15" customHeight="1">
      <c r="G37233" s="488"/>
    </row>
    <row r="37234" spans="7:7" ht="15" customHeight="1">
      <c r="G37234" s="488"/>
    </row>
    <row r="37235" spans="7:7" ht="15" customHeight="1">
      <c r="G37235" s="488"/>
    </row>
    <row r="37236" spans="7:7" ht="15" customHeight="1">
      <c r="G37236" s="488"/>
    </row>
    <row r="37237" spans="7:7" ht="15" customHeight="1">
      <c r="G37237" s="488"/>
    </row>
    <row r="37238" spans="7:7" ht="15" customHeight="1">
      <c r="G37238" s="488"/>
    </row>
    <row r="37239" spans="7:7" ht="15" customHeight="1">
      <c r="G37239" s="488"/>
    </row>
    <row r="37240" spans="7:7" ht="15" customHeight="1">
      <c r="G37240" s="488"/>
    </row>
    <row r="37241" spans="7:7" ht="15" customHeight="1">
      <c r="G37241" s="488"/>
    </row>
    <row r="37242" spans="7:7" ht="15" customHeight="1">
      <c r="G37242" s="488"/>
    </row>
    <row r="37243" spans="7:7" ht="15" customHeight="1">
      <c r="G37243" s="488"/>
    </row>
    <row r="37244" spans="7:7" ht="15" customHeight="1">
      <c r="G37244" s="488"/>
    </row>
    <row r="37245" spans="7:7" ht="15" customHeight="1">
      <c r="G37245" s="488"/>
    </row>
    <row r="37246" spans="7:7" ht="15" customHeight="1">
      <c r="G37246" s="488"/>
    </row>
    <row r="37247" spans="7:7" ht="15" customHeight="1">
      <c r="G37247" s="488"/>
    </row>
    <row r="37248" spans="7:7" ht="15" customHeight="1">
      <c r="G37248" s="488"/>
    </row>
    <row r="37249" spans="7:7" ht="15" customHeight="1">
      <c r="G37249" s="488"/>
    </row>
    <row r="37250" spans="7:7" ht="15" customHeight="1">
      <c r="G37250" s="488"/>
    </row>
    <row r="37251" spans="7:7" ht="15" customHeight="1">
      <c r="G37251" s="488"/>
    </row>
    <row r="37252" spans="7:7" ht="15" customHeight="1">
      <c r="G37252" s="488"/>
    </row>
    <row r="37253" spans="7:7" ht="15" customHeight="1">
      <c r="G37253" s="488"/>
    </row>
    <row r="37254" spans="7:7" ht="15" customHeight="1">
      <c r="G37254" s="488"/>
    </row>
    <row r="37255" spans="7:7" ht="15" customHeight="1">
      <c r="G37255" s="488"/>
    </row>
    <row r="37256" spans="7:7" ht="15" customHeight="1">
      <c r="G37256" s="488"/>
    </row>
    <row r="37257" spans="7:7" ht="15" customHeight="1">
      <c r="G37257" s="488"/>
    </row>
    <row r="37258" spans="7:7" ht="15" customHeight="1">
      <c r="G37258" s="488"/>
    </row>
    <row r="37259" spans="7:7" ht="15" customHeight="1">
      <c r="G37259" s="488"/>
    </row>
    <row r="37260" spans="7:7" ht="15" customHeight="1">
      <c r="G37260" s="488"/>
    </row>
    <row r="37261" spans="7:7" ht="15" customHeight="1">
      <c r="G37261" s="488"/>
    </row>
    <row r="37262" spans="7:7" ht="15" customHeight="1">
      <c r="G37262" s="488"/>
    </row>
    <row r="37263" spans="7:7" ht="15" customHeight="1">
      <c r="G37263" s="488"/>
    </row>
    <row r="37264" spans="7:7" ht="15" customHeight="1">
      <c r="G37264" s="488"/>
    </row>
    <row r="37265" spans="7:7" ht="15" customHeight="1">
      <c r="G37265" s="488"/>
    </row>
    <row r="37266" spans="7:7" ht="15" customHeight="1">
      <c r="G37266" s="488"/>
    </row>
    <row r="37267" spans="7:7" ht="15" customHeight="1">
      <c r="G37267" s="488"/>
    </row>
    <row r="37268" spans="7:7" ht="15" customHeight="1">
      <c r="G37268" s="488"/>
    </row>
    <row r="37269" spans="7:7" ht="15" customHeight="1">
      <c r="G37269" s="488"/>
    </row>
    <row r="37270" spans="7:7" ht="15" customHeight="1">
      <c r="G37270" s="488"/>
    </row>
    <row r="37271" spans="7:7" ht="15" customHeight="1">
      <c r="G37271" s="488"/>
    </row>
    <row r="37272" spans="7:7" ht="15" customHeight="1">
      <c r="G37272" s="488"/>
    </row>
    <row r="37273" spans="7:7" ht="15" customHeight="1">
      <c r="G37273" s="488"/>
    </row>
    <row r="37274" spans="7:7" ht="15" customHeight="1">
      <c r="G37274" s="488"/>
    </row>
    <row r="37275" spans="7:7" ht="15" customHeight="1">
      <c r="G37275" s="488"/>
    </row>
    <row r="37276" spans="7:7" ht="15" customHeight="1">
      <c r="G37276" s="488"/>
    </row>
    <row r="37277" spans="7:7" ht="15" customHeight="1">
      <c r="G37277" s="488"/>
    </row>
    <row r="37278" spans="7:7" ht="15" customHeight="1">
      <c r="G37278" s="488"/>
    </row>
    <row r="37279" spans="7:7" ht="15" customHeight="1">
      <c r="G37279" s="488"/>
    </row>
    <row r="37280" spans="7:7" ht="15" customHeight="1">
      <c r="G37280" s="488"/>
    </row>
    <row r="37281" spans="7:7" ht="15" customHeight="1">
      <c r="G37281" s="488"/>
    </row>
    <row r="37282" spans="7:7" ht="15" customHeight="1">
      <c r="G37282" s="488"/>
    </row>
    <row r="37283" spans="7:7" ht="15" customHeight="1">
      <c r="G37283" s="488"/>
    </row>
    <row r="37284" spans="7:7" ht="15" customHeight="1">
      <c r="G37284" s="488"/>
    </row>
    <row r="37285" spans="7:7" ht="15" customHeight="1">
      <c r="G37285" s="488"/>
    </row>
    <row r="37286" spans="7:7" ht="15" customHeight="1">
      <c r="G37286" s="488"/>
    </row>
    <row r="37287" spans="7:7" ht="15" customHeight="1">
      <c r="G37287" s="488"/>
    </row>
    <row r="37288" spans="7:7" ht="15" customHeight="1">
      <c r="G37288" s="488"/>
    </row>
    <row r="37289" spans="7:7" ht="15" customHeight="1">
      <c r="G37289" s="488"/>
    </row>
    <row r="37290" spans="7:7" ht="15" customHeight="1">
      <c r="G37290" s="488"/>
    </row>
    <row r="37291" spans="7:7" ht="15" customHeight="1">
      <c r="G37291" s="488"/>
    </row>
    <row r="37292" spans="7:7" ht="15" customHeight="1">
      <c r="G37292" s="488"/>
    </row>
    <row r="37293" spans="7:7" ht="15" customHeight="1">
      <c r="G37293" s="488"/>
    </row>
    <row r="37294" spans="7:7" ht="15" customHeight="1">
      <c r="G37294" s="488"/>
    </row>
    <row r="37295" spans="7:7" ht="15" customHeight="1">
      <c r="G37295" s="488"/>
    </row>
    <row r="37296" spans="7:7" ht="15" customHeight="1">
      <c r="G37296" s="488"/>
    </row>
    <row r="37297" spans="7:7" ht="15" customHeight="1">
      <c r="G37297" s="488"/>
    </row>
    <row r="37298" spans="7:7" ht="15" customHeight="1">
      <c r="G37298" s="488"/>
    </row>
    <row r="37299" spans="7:7" ht="15" customHeight="1">
      <c r="G37299" s="488"/>
    </row>
    <row r="37300" spans="7:7" ht="15" customHeight="1">
      <c r="G37300" s="488"/>
    </row>
    <row r="37301" spans="7:7" ht="15" customHeight="1">
      <c r="G37301" s="488"/>
    </row>
    <row r="37302" spans="7:7" ht="15" customHeight="1">
      <c r="G37302" s="488"/>
    </row>
    <row r="37303" spans="7:7" ht="15" customHeight="1">
      <c r="G37303" s="488"/>
    </row>
    <row r="37304" spans="7:7" ht="15" customHeight="1">
      <c r="G37304" s="488"/>
    </row>
    <row r="37305" spans="7:7" ht="15" customHeight="1">
      <c r="G37305" s="488"/>
    </row>
    <row r="37306" spans="7:7" ht="15" customHeight="1">
      <c r="G37306" s="488"/>
    </row>
    <row r="37307" spans="7:7" ht="15" customHeight="1">
      <c r="G37307" s="488"/>
    </row>
    <row r="37308" spans="7:7" ht="15" customHeight="1">
      <c r="G37308" s="488"/>
    </row>
    <row r="37309" spans="7:7" ht="15" customHeight="1">
      <c r="G37309" s="488"/>
    </row>
    <row r="37310" spans="7:7" ht="15" customHeight="1">
      <c r="G37310" s="488"/>
    </row>
    <row r="37311" spans="7:7" ht="15" customHeight="1">
      <c r="G37311" s="488"/>
    </row>
    <row r="37312" spans="7:7" ht="15" customHeight="1">
      <c r="G37312" s="488"/>
    </row>
    <row r="37313" spans="7:7" ht="15" customHeight="1">
      <c r="G37313" s="488"/>
    </row>
    <row r="37314" spans="7:7" ht="15" customHeight="1">
      <c r="G37314" s="488"/>
    </row>
    <row r="37315" spans="7:7" ht="15" customHeight="1">
      <c r="G37315" s="488"/>
    </row>
    <row r="37316" spans="7:7" ht="15" customHeight="1">
      <c r="G37316" s="488"/>
    </row>
    <row r="37317" spans="7:7" ht="15" customHeight="1">
      <c r="G37317" s="488"/>
    </row>
    <row r="37318" spans="7:7" ht="15" customHeight="1">
      <c r="G37318" s="488"/>
    </row>
    <row r="37319" spans="7:7" ht="15" customHeight="1">
      <c r="G37319" s="488"/>
    </row>
    <row r="37320" spans="7:7" ht="15" customHeight="1">
      <c r="G37320" s="488"/>
    </row>
    <row r="37321" spans="7:7" ht="15" customHeight="1">
      <c r="G37321" s="488"/>
    </row>
    <row r="37322" spans="7:7" ht="15" customHeight="1">
      <c r="G37322" s="488"/>
    </row>
    <row r="37323" spans="7:7" ht="15" customHeight="1">
      <c r="G37323" s="488"/>
    </row>
    <row r="37324" spans="7:7" ht="15" customHeight="1">
      <c r="G37324" s="488"/>
    </row>
    <row r="37325" spans="7:7" ht="15" customHeight="1">
      <c r="G37325" s="488"/>
    </row>
    <row r="37326" spans="7:7" ht="15" customHeight="1">
      <c r="G37326" s="488"/>
    </row>
    <row r="37327" spans="7:7" ht="15" customHeight="1">
      <c r="G37327" s="488"/>
    </row>
    <row r="37328" spans="7:7" ht="15" customHeight="1">
      <c r="G37328" s="488"/>
    </row>
    <row r="37329" spans="7:7" ht="15" customHeight="1">
      <c r="G37329" s="488"/>
    </row>
    <row r="37330" spans="7:7" ht="15" customHeight="1">
      <c r="G37330" s="488"/>
    </row>
    <row r="37331" spans="7:7" ht="15" customHeight="1">
      <c r="G37331" s="488"/>
    </row>
    <row r="37332" spans="7:7" ht="15" customHeight="1">
      <c r="G37332" s="488"/>
    </row>
    <row r="37333" spans="7:7" ht="15" customHeight="1">
      <c r="G37333" s="488"/>
    </row>
    <row r="37334" spans="7:7" ht="15" customHeight="1">
      <c r="G37334" s="488"/>
    </row>
    <row r="37335" spans="7:7" ht="15" customHeight="1">
      <c r="G37335" s="488"/>
    </row>
    <row r="37336" spans="7:7" ht="15" customHeight="1">
      <c r="G37336" s="488"/>
    </row>
    <row r="37337" spans="7:7" ht="15" customHeight="1">
      <c r="G37337" s="488"/>
    </row>
    <row r="37338" spans="7:7" ht="15" customHeight="1">
      <c r="G37338" s="488"/>
    </row>
    <row r="37339" spans="7:7" ht="15" customHeight="1">
      <c r="G37339" s="488"/>
    </row>
    <row r="37340" spans="7:7" ht="15" customHeight="1">
      <c r="G37340" s="488"/>
    </row>
    <row r="37341" spans="7:7" ht="15" customHeight="1">
      <c r="G37341" s="488"/>
    </row>
    <row r="37342" spans="7:7" ht="15" customHeight="1">
      <c r="G37342" s="488"/>
    </row>
    <row r="37343" spans="7:7" ht="15" customHeight="1">
      <c r="G37343" s="488"/>
    </row>
    <row r="37344" spans="7:7" ht="15" customHeight="1">
      <c r="G37344" s="488"/>
    </row>
    <row r="37345" spans="7:7" ht="15" customHeight="1">
      <c r="G37345" s="488"/>
    </row>
    <row r="37346" spans="7:7" ht="15" customHeight="1">
      <c r="G37346" s="488"/>
    </row>
    <row r="37347" spans="7:7" ht="15" customHeight="1">
      <c r="G37347" s="488"/>
    </row>
    <row r="37348" spans="7:7" ht="15" customHeight="1">
      <c r="G37348" s="488"/>
    </row>
    <row r="37349" spans="7:7" ht="15" customHeight="1">
      <c r="G37349" s="488"/>
    </row>
    <row r="37350" spans="7:7" ht="15" customHeight="1">
      <c r="G37350" s="488"/>
    </row>
    <row r="37351" spans="7:7" ht="15" customHeight="1">
      <c r="G37351" s="488"/>
    </row>
    <row r="37352" spans="7:7" ht="15" customHeight="1">
      <c r="G37352" s="488"/>
    </row>
    <row r="37353" spans="7:7" ht="15" customHeight="1">
      <c r="G37353" s="488"/>
    </row>
    <row r="37354" spans="7:7" ht="15" customHeight="1">
      <c r="G37354" s="488"/>
    </row>
    <row r="37355" spans="7:7" ht="15" customHeight="1">
      <c r="G37355" s="488"/>
    </row>
    <row r="37356" spans="7:7" ht="15" customHeight="1">
      <c r="G37356" s="488"/>
    </row>
    <row r="37357" spans="7:7" ht="15" customHeight="1">
      <c r="G37357" s="488"/>
    </row>
    <row r="37358" spans="7:7" ht="15" customHeight="1">
      <c r="G37358" s="488"/>
    </row>
    <row r="37359" spans="7:7" ht="15" customHeight="1">
      <c r="G37359" s="488"/>
    </row>
    <row r="37360" spans="7:7" ht="15" customHeight="1">
      <c r="G37360" s="488"/>
    </row>
    <row r="37361" spans="7:7" ht="15" customHeight="1">
      <c r="G37361" s="488"/>
    </row>
    <row r="37362" spans="7:7" ht="15" customHeight="1">
      <c r="G37362" s="488"/>
    </row>
    <row r="37363" spans="7:7" ht="15" customHeight="1">
      <c r="G37363" s="488"/>
    </row>
    <row r="37364" spans="7:7" ht="15" customHeight="1">
      <c r="G37364" s="488"/>
    </row>
    <row r="37365" spans="7:7" ht="15" customHeight="1">
      <c r="G37365" s="488"/>
    </row>
    <row r="37366" spans="7:7" ht="15" customHeight="1">
      <c r="G37366" s="488"/>
    </row>
    <row r="37367" spans="7:7" ht="15" customHeight="1">
      <c r="G37367" s="488"/>
    </row>
    <row r="37368" spans="7:7" ht="15" customHeight="1">
      <c r="G37368" s="488"/>
    </row>
    <row r="37369" spans="7:7" ht="15" customHeight="1">
      <c r="G37369" s="488"/>
    </row>
    <row r="37370" spans="7:7" ht="15" customHeight="1">
      <c r="G37370" s="488"/>
    </row>
    <row r="37371" spans="7:7" ht="15" customHeight="1">
      <c r="G37371" s="488"/>
    </row>
    <row r="37372" spans="7:7" ht="15" customHeight="1">
      <c r="G37372" s="488"/>
    </row>
    <row r="37373" spans="7:7" ht="15" customHeight="1">
      <c r="G37373" s="488"/>
    </row>
    <row r="37374" spans="7:7" ht="15" customHeight="1">
      <c r="G37374" s="488"/>
    </row>
    <row r="37375" spans="7:7" ht="15" customHeight="1">
      <c r="G37375" s="488"/>
    </row>
    <row r="37376" spans="7:7" ht="15" customHeight="1">
      <c r="G37376" s="488"/>
    </row>
    <row r="37377" spans="7:7" ht="15" customHeight="1">
      <c r="G37377" s="488"/>
    </row>
    <row r="37378" spans="7:7" ht="15" customHeight="1">
      <c r="G37378" s="488"/>
    </row>
    <row r="37379" spans="7:7" ht="15" customHeight="1">
      <c r="G37379" s="488"/>
    </row>
    <row r="37380" spans="7:7" ht="15" customHeight="1">
      <c r="G37380" s="488"/>
    </row>
    <row r="37381" spans="7:7" ht="15" customHeight="1">
      <c r="G37381" s="488"/>
    </row>
    <row r="37382" spans="7:7" ht="15" customHeight="1">
      <c r="G37382" s="488"/>
    </row>
    <row r="37383" spans="7:7" ht="15" customHeight="1">
      <c r="G37383" s="488"/>
    </row>
    <row r="37384" spans="7:7" ht="15" customHeight="1">
      <c r="G37384" s="488"/>
    </row>
    <row r="37385" spans="7:7" ht="15" customHeight="1">
      <c r="G37385" s="488"/>
    </row>
    <row r="37386" spans="7:7" ht="15" customHeight="1">
      <c r="G37386" s="488"/>
    </row>
    <row r="37387" spans="7:7" ht="15" customHeight="1">
      <c r="G37387" s="488"/>
    </row>
    <row r="37388" spans="7:7" ht="15" customHeight="1">
      <c r="G37388" s="488"/>
    </row>
    <row r="37389" spans="7:7" ht="15" customHeight="1">
      <c r="G37389" s="488"/>
    </row>
    <row r="37390" spans="7:7" ht="15" customHeight="1">
      <c r="G37390" s="488"/>
    </row>
    <row r="37391" spans="7:7" ht="15" customHeight="1">
      <c r="G37391" s="488"/>
    </row>
    <row r="37392" spans="7:7" ht="15" customHeight="1">
      <c r="G37392" s="488"/>
    </row>
    <row r="37393" spans="7:7" ht="15" customHeight="1">
      <c r="G37393" s="488"/>
    </row>
    <row r="37394" spans="7:7" ht="15" customHeight="1">
      <c r="G37394" s="488"/>
    </row>
    <row r="37395" spans="7:7" ht="15" customHeight="1">
      <c r="G37395" s="488"/>
    </row>
    <row r="37396" spans="7:7" ht="15" customHeight="1">
      <c r="G37396" s="488"/>
    </row>
    <row r="37397" spans="7:7" ht="15" customHeight="1">
      <c r="G37397" s="488"/>
    </row>
    <row r="37398" spans="7:7" ht="15" customHeight="1">
      <c r="G37398" s="488"/>
    </row>
    <row r="37399" spans="7:7" ht="15" customHeight="1">
      <c r="G37399" s="488"/>
    </row>
    <row r="37400" spans="7:7" ht="15" customHeight="1">
      <c r="G37400" s="488"/>
    </row>
    <row r="37401" spans="7:7" ht="15" customHeight="1">
      <c r="G37401" s="488"/>
    </row>
    <row r="37402" spans="7:7" ht="15" customHeight="1">
      <c r="G37402" s="488"/>
    </row>
    <row r="37403" spans="7:7" ht="15" customHeight="1">
      <c r="G37403" s="488"/>
    </row>
    <row r="37404" spans="7:7" ht="15" customHeight="1">
      <c r="G37404" s="488"/>
    </row>
    <row r="37405" spans="7:7" ht="15" customHeight="1">
      <c r="G37405" s="488"/>
    </row>
    <row r="37406" spans="7:7" ht="15" customHeight="1">
      <c r="G37406" s="488"/>
    </row>
    <row r="37407" spans="7:7" ht="15" customHeight="1">
      <c r="G37407" s="488"/>
    </row>
    <row r="37408" spans="7:7" ht="15" customHeight="1">
      <c r="G37408" s="488"/>
    </row>
    <row r="37409" spans="7:7" ht="15" customHeight="1">
      <c r="G37409" s="488"/>
    </row>
    <row r="37410" spans="7:7" ht="15" customHeight="1">
      <c r="G37410" s="488"/>
    </row>
    <row r="37411" spans="7:7" ht="15" customHeight="1">
      <c r="G37411" s="488"/>
    </row>
    <row r="37412" spans="7:7" ht="15" customHeight="1">
      <c r="G37412" s="488"/>
    </row>
    <row r="37413" spans="7:7" ht="15" customHeight="1">
      <c r="G37413" s="488"/>
    </row>
    <row r="37414" spans="7:7" ht="15" customHeight="1">
      <c r="G37414" s="488"/>
    </row>
    <row r="37415" spans="7:7" ht="15" customHeight="1">
      <c r="G37415" s="488"/>
    </row>
    <row r="37416" spans="7:7" ht="15" customHeight="1">
      <c r="G37416" s="488"/>
    </row>
    <row r="37417" spans="7:7" ht="15" customHeight="1">
      <c r="G37417" s="488"/>
    </row>
    <row r="37418" spans="7:7" ht="15" customHeight="1">
      <c r="G37418" s="488"/>
    </row>
    <row r="37419" spans="7:7" ht="15" customHeight="1">
      <c r="G37419" s="488"/>
    </row>
    <row r="37420" spans="7:7" ht="15" customHeight="1">
      <c r="G37420" s="488"/>
    </row>
    <row r="37421" spans="7:7" ht="15" customHeight="1">
      <c r="G37421" s="488"/>
    </row>
    <row r="37422" spans="7:7" ht="15" customHeight="1">
      <c r="G37422" s="488"/>
    </row>
    <row r="37423" spans="7:7" ht="15" customHeight="1">
      <c r="G37423" s="488"/>
    </row>
    <row r="37424" spans="7:7" ht="15" customHeight="1">
      <c r="G37424" s="488"/>
    </row>
    <row r="37425" spans="7:7" ht="15" customHeight="1">
      <c r="G37425" s="488"/>
    </row>
    <row r="37426" spans="7:7" ht="15" customHeight="1">
      <c r="G37426" s="488"/>
    </row>
    <row r="37427" spans="7:7" ht="15" customHeight="1">
      <c r="G37427" s="488"/>
    </row>
    <row r="37428" spans="7:7" ht="15" customHeight="1">
      <c r="G37428" s="488"/>
    </row>
    <row r="37429" spans="7:7" ht="15" customHeight="1">
      <c r="G37429" s="488"/>
    </row>
    <row r="37430" spans="7:7" ht="15" customHeight="1">
      <c r="G37430" s="488"/>
    </row>
    <row r="37431" spans="7:7" ht="15" customHeight="1">
      <c r="G37431" s="488"/>
    </row>
    <row r="37432" spans="7:7" ht="15" customHeight="1">
      <c r="G37432" s="488"/>
    </row>
    <row r="37433" spans="7:7" ht="15" customHeight="1">
      <c r="G37433" s="488"/>
    </row>
    <row r="37434" spans="7:7" ht="15" customHeight="1">
      <c r="G37434" s="488"/>
    </row>
    <row r="37435" spans="7:7" ht="15" customHeight="1">
      <c r="G37435" s="488"/>
    </row>
    <row r="37436" spans="7:7" ht="15" customHeight="1">
      <c r="G37436" s="488"/>
    </row>
    <row r="37437" spans="7:7" ht="15" customHeight="1">
      <c r="G37437" s="488"/>
    </row>
    <row r="37438" spans="7:7" ht="15" customHeight="1">
      <c r="G37438" s="488"/>
    </row>
    <row r="37439" spans="7:7" ht="15" customHeight="1">
      <c r="G37439" s="488"/>
    </row>
    <row r="37440" spans="7:7" ht="15" customHeight="1">
      <c r="G37440" s="488"/>
    </row>
    <row r="37441" spans="7:7" ht="15" customHeight="1">
      <c r="G37441" s="488"/>
    </row>
    <row r="37442" spans="7:7" ht="15" customHeight="1">
      <c r="G37442" s="488"/>
    </row>
    <row r="37443" spans="7:7" ht="15" customHeight="1">
      <c r="G37443" s="488"/>
    </row>
    <row r="37444" spans="7:7" ht="15" customHeight="1">
      <c r="G37444" s="488"/>
    </row>
    <row r="37445" spans="7:7" ht="15" customHeight="1">
      <c r="G37445" s="488"/>
    </row>
    <row r="37446" spans="7:7" ht="15" customHeight="1">
      <c r="G37446" s="488"/>
    </row>
    <row r="37447" spans="7:7" ht="15" customHeight="1">
      <c r="G37447" s="488"/>
    </row>
    <row r="37448" spans="7:7" ht="15" customHeight="1">
      <c r="G37448" s="488"/>
    </row>
    <row r="37449" spans="7:7" ht="15" customHeight="1">
      <c r="G37449" s="488"/>
    </row>
    <row r="37450" spans="7:7" ht="15" customHeight="1">
      <c r="G37450" s="488"/>
    </row>
    <row r="37451" spans="7:7" ht="15" customHeight="1">
      <c r="G37451" s="488"/>
    </row>
    <row r="37452" spans="7:7" ht="15" customHeight="1">
      <c r="G37452" s="488"/>
    </row>
    <row r="37453" spans="7:7" ht="15" customHeight="1">
      <c r="G37453" s="488"/>
    </row>
    <row r="37454" spans="7:7" ht="15" customHeight="1">
      <c r="G37454" s="488"/>
    </row>
    <row r="37455" spans="7:7" ht="15" customHeight="1">
      <c r="G37455" s="488"/>
    </row>
    <row r="37456" spans="7:7" ht="15" customHeight="1">
      <c r="G37456" s="488"/>
    </row>
    <row r="37457" spans="7:7" ht="15" customHeight="1">
      <c r="G37457" s="488"/>
    </row>
    <row r="37458" spans="7:7" ht="15" customHeight="1">
      <c r="G37458" s="488"/>
    </row>
    <row r="37459" spans="7:7" ht="15" customHeight="1">
      <c r="G37459" s="488"/>
    </row>
    <row r="37460" spans="7:7" ht="15" customHeight="1">
      <c r="G37460" s="488"/>
    </row>
    <row r="37461" spans="7:7" ht="15" customHeight="1">
      <c r="G37461" s="488"/>
    </row>
    <row r="37462" spans="7:7" ht="15" customHeight="1">
      <c r="G37462" s="488"/>
    </row>
    <row r="37463" spans="7:7" ht="15" customHeight="1">
      <c r="G37463" s="488"/>
    </row>
    <row r="37464" spans="7:7" ht="15" customHeight="1">
      <c r="G37464" s="488"/>
    </row>
    <row r="37465" spans="7:7" ht="15" customHeight="1">
      <c r="G37465" s="488"/>
    </row>
    <row r="37466" spans="7:7" ht="15" customHeight="1">
      <c r="G37466" s="488"/>
    </row>
    <row r="37467" spans="7:7" ht="15" customHeight="1">
      <c r="G37467" s="488"/>
    </row>
    <row r="37468" spans="7:7" ht="15" customHeight="1">
      <c r="G37468" s="488"/>
    </row>
    <row r="37469" spans="7:7" ht="15" customHeight="1">
      <c r="G37469" s="488"/>
    </row>
    <row r="37470" spans="7:7" ht="15" customHeight="1">
      <c r="G37470" s="488"/>
    </row>
    <row r="37471" spans="7:7" ht="15" customHeight="1">
      <c r="G37471" s="488"/>
    </row>
    <row r="37472" spans="7:7" ht="15" customHeight="1">
      <c r="G37472" s="488"/>
    </row>
    <row r="37473" spans="7:7" ht="15" customHeight="1">
      <c r="G37473" s="488"/>
    </row>
    <row r="37474" spans="7:7" ht="15" customHeight="1">
      <c r="G37474" s="488"/>
    </row>
    <row r="37475" spans="7:7" ht="15" customHeight="1">
      <c r="G37475" s="488"/>
    </row>
    <row r="37476" spans="7:7" ht="15" customHeight="1">
      <c r="G37476" s="488"/>
    </row>
    <row r="37477" spans="7:7" ht="15" customHeight="1">
      <c r="G37477" s="488"/>
    </row>
    <row r="37478" spans="7:7" ht="15" customHeight="1">
      <c r="G37478" s="488"/>
    </row>
    <row r="37479" spans="7:7" ht="15" customHeight="1">
      <c r="G37479" s="488"/>
    </row>
    <row r="37480" spans="7:7" ht="15" customHeight="1">
      <c r="G37480" s="488"/>
    </row>
    <row r="37481" spans="7:7" ht="15" customHeight="1">
      <c r="G37481" s="488"/>
    </row>
    <row r="37482" spans="7:7" ht="15" customHeight="1">
      <c r="G37482" s="488"/>
    </row>
    <row r="37483" spans="7:7" ht="15" customHeight="1">
      <c r="G37483" s="488"/>
    </row>
    <row r="37484" spans="7:7" ht="15" customHeight="1">
      <c r="G37484" s="488"/>
    </row>
    <row r="37485" spans="7:7" ht="15" customHeight="1">
      <c r="G37485" s="488"/>
    </row>
    <row r="37486" spans="7:7" ht="15" customHeight="1">
      <c r="G37486" s="488"/>
    </row>
    <row r="37487" spans="7:7" ht="15" customHeight="1">
      <c r="G37487" s="488"/>
    </row>
    <row r="37488" spans="7:7" ht="15" customHeight="1">
      <c r="G37488" s="488"/>
    </row>
    <row r="37489" spans="7:7" ht="15" customHeight="1">
      <c r="G37489" s="488"/>
    </row>
    <row r="37490" spans="7:7" ht="15" customHeight="1">
      <c r="G37490" s="488"/>
    </row>
    <row r="37491" spans="7:7" ht="15" customHeight="1">
      <c r="G37491" s="488"/>
    </row>
    <row r="37492" spans="7:7" ht="15" customHeight="1">
      <c r="G37492" s="488"/>
    </row>
    <row r="37493" spans="7:7" ht="15" customHeight="1">
      <c r="G37493" s="488"/>
    </row>
    <row r="37494" spans="7:7" ht="15" customHeight="1">
      <c r="G37494" s="488"/>
    </row>
    <row r="37495" spans="7:7" ht="15" customHeight="1">
      <c r="G37495" s="488"/>
    </row>
    <row r="37496" spans="7:7" ht="15" customHeight="1">
      <c r="G37496" s="488"/>
    </row>
    <row r="37497" spans="7:7" ht="15" customHeight="1">
      <c r="G37497" s="488"/>
    </row>
    <row r="37498" spans="7:7" ht="15" customHeight="1">
      <c r="G37498" s="488"/>
    </row>
    <row r="37499" spans="7:7" ht="15" customHeight="1">
      <c r="G37499" s="488"/>
    </row>
    <row r="37500" spans="7:7" ht="15" customHeight="1">
      <c r="G37500" s="488"/>
    </row>
    <row r="37501" spans="7:7" ht="15" customHeight="1">
      <c r="G37501" s="488"/>
    </row>
    <row r="37502" spans="7:7" ht="15" customHeight="1">
      <c r="G37502" s="488"/>
    </row>
    <row r="37503" spans="7:7" ht="15" customHeight="1">
      <c r="G37503" s="488"/>
    </row>
    <row r="37504" spans="7:7" ht="15" customHeight="1">
      <c r="G37504" s="488"/>
    </row>
    <row r="37505" spans="7:7" ht="15" customHeight="1">
      <c r="G37505" s="488"/>
    </row>
    <row r="37506" spans="7:7" ht="15" customHeight="1">
      <c r="G37506" s="488"/>
    </row>
    <row r="37507" spans="7:7" ht="15" customHeight="1">
      <c r="G37507" s="488"/>
    </row>
    <row r="37508" spans="7:7" ht="15" customHeight="1">
      <c r="G37508" s="488"/>
    </row>
    <row r="37509" spans="7:7" ht="15" customHeight="1">
      <c r="G37509" s="488"/>
    </row>
    <row r="37510" spans="7:7" ht="15" customHeight="1">
      <c r="G37510" s="488"/>
    </row>
    <row r="37511" spans="7:7" ht="15" customHeight="1">
      <c r="G37511" s="488"/>
    </row>
    <row r="37512" spans="7:7" ht="15" customHeight="1">
      <c r="G37512" s="488"/>
    </row>
    <row r="37513" spans="7:7" ht="15" customHeight="1">
      <c r="G37513" s="488"/>
    </row>
    <row r="37514" spans="7:7" ht="15" customHeight="1">
      <c r="G37514" s="488"/>
    </row>
    <row r="37515" spans="7:7" ht="15" customHeight="1">
      <c r="G37515" s="488"/>
    </row>
    <row r="37516" spans="7:7" ht="15" customHeight="1">
      <c r="G37516" s="488"/>
    </row>
    <row r="37517" spans="7:7" ht="15" customHeight="1">
      <c r="G37517" s="488"/>
    </row>
    <row r="37518" spans="7:7" ht="15" customHeight="1">
      <c r="G37518" s="488"/>
    </row>
    <row r="37519" spans="7:7" ht="15" customHeight="1">
      <c r="G37519" s="488"/>
    </row>
    <row r="37520" spans="7:7" ht="15" customHeight="1">
      <c r="G37520" s="488"/>
    </row>
    <row r="37521" spans="7:7" ht="15" customHeight="1">
      <c r="G37521" s="488"/>
    </row>
    <row r="37522" spans="7:7" ht="15" customHeight="1">
      <c r="G37522" s="488"/>
    </row>
    <row r="37523" spans="7:7" ht="15" customHeight="1">
      <c r="G37523" s="488"/>
    </row>
    <row r="37524" spans="7:7" ht="15" customHeight="1">
      <c r="G37524" s="488"/>
    </row>
    <row r="37525" spans="7:7" ht="15" customHeight="1">
      <c r="G37525" s="488"/>
    </row>
    <row r="37526" spans="7:7" ht="15" customHeight="1">
      <c r="G37526" s="488"/>
    </row>
    <row r="37527" spans="7:7" ht="15" customHeight="1">
      <c r="G37527" s="488"/>
    </row>
    <row r="37528" spans="7:7" ht="15" customHeight="1">
      <c r="G37528" s="488"/>
    </row>
    <row r="37529" spans="7:7" ht="15" customHeight="1">
      <c r="G37529" s="488"/>
    </row>
    <row r="37530" spans="7:7" ht="15" customHeight="1">
      <c r="G37530" s="488"/>
    </row>
    <row r="37531" spans="7:7" ht="15" customHeight="1">
      <c r="G37531" s="488"/>
    </row>
    <row r="37532" spans="7:7" ht="15" customHeight="1">
      <c r="G37532" s="488"/>
    </row>
    <row r="37533" spans="7:7" ht="15" customHeight="1">
      <c r="G37533" s="488"/>
    </row>
    <row r="37534" spans="7:7" ht="15" customHeight="1">
      <c r="G37534" s="488"/>
    </row>
    <row r="37535" spans="7:7" ht="15" customHeight="1">
      <c r="G37535" s="488"/>
    </row>
    <row r="37536" spans="7:7" ht="15" customHeight="1">
      <c r="G37536" s="488"/>
    </row>
    <row r="37537" spans="7:7" ht="15" customHeight="1">
      <c r="G37537" s="488"/>
    </row>
    <row r="37538" spans="7:7" ht="15" customHeight="1">
      <c r="G37538" s="488"/>
    </row>
    <row r="37539" spans="7:7" ht="15" customHeight="1">
      <c r="G37539" s="488"/>
    </row>
    <row r="37540" spans="7:7" ht="15" customHeight="1">
      <c r="G37540" s="488"/>
    </row>
    <row r="37541" spans="7:7" ht="15" customHeight="1">
      <c r="G37541" s="488"/>
    </row>
    <row r="37542" spans="7:7" ht="15" customHeight="1">
      <c r="G37542" s="488"/>
    </row>
    <row r="37543" spans="7:7" ht="15" customHeight="1">
      <c r="G37543" s="488"/>
    </row>
    <row r="37544" spans="7:7" ht="15" customHeight="1">
      <c r="G37544" s="488"/>
    </row>
    <row r="37545" spans="7:7" ht="15" customHeight="1">
      <c r="G37545" s="488"/>
    </row>
    <row r="37546" spans="7:7" ht="15" customHeight="1">
      <c r="G37546" s="488"/>
    </row>
    <row r="37547" spans="7:7" ht="15" customHeight="1">
      <c r="G37547" s="488"/>
    </row>
    <row r="37548" spans="7:7" ht="15" customHeight="1">
      <c r="G37548" s="488"/>
    </row>
    <row r="37549" spans="7:7" ht="15" customHeight="1">
      <c r="G37549" s="488"/>
    </row>
    <row r="37550" spans="7:7" ht="15" customHeight="1">
      <c r="G37550" s="488"/>
    </row>
    <row r="37551" spans="7:7" ht="15" customHeight="1">
      <c r="G37551" s="488"/>
    </row>
    <row r="37552" spans="7:7" ht="15" customHeight="1">
      <c r="G37552" s="488"/>
    </row>
    <row r="37553" spans="7:7" ht="15" customHeight="1">
      <c r="G37553" s="488"/>
    </row>
    <row r="37554" spans="7:7" ht="15" customHeight="1">
      <c r="G37554" s="488"/>
    </row>
    <row r="37555" spans="7:7" ht="15" customHeight="1">
      <c r="G37555" s="488"/>
    </row>
    <row r="37556" spans="7:7" ht="15" customHeight="1">
      <c r="G37556" s="488"/>
    </row>
    <row r="37557" spans="7:7" ht="15" customHeight="1">
      <c r="G37557" s="488"/>
    </row>
    <row r="37558" spans="7:7" ht="15" customHeight="1">
      <c r="G37558" s="488"/>
    </row>
    <row r="37559" spans="7:7" ht="15" customHeight="1">
      <c r="G37559" s="488"/>
    </row>
    <row r="37560" spans="7:7" ht="15" customHeight="1">
      <c r="G37560" s="488"/>
    </row>
    <row r="37561" spans="7:7" ht="15" customHeight="1">
      <c r="G37561" s="488"/>
    </row>
    <row r="37562" spans="7:7" ht="15" customHeight="1">
      <c r="G37562" s="488"/>
    </row>
    <row r="37563" spans="7:7" ht="15" customHeight="1">
      <c r="G37563" s="488"/>
    </row>
    <row r="37564" spans="7:7" ht="15" customHeight="1">
      <c r="G37564" s="488"/>
    </row>
    <row r="37565" spans="7:7" ht="15" customHeight="1">
      <c r="G37565" s="488"/>
    </row>
    <row r="37566" spans="7:7" ht="15" customHeight="1">
      <c r="G37566" s="488"/>
    </row>
    <row r="37567" spans="7:7" ht="15" customHeight="1">
      <c r="G37567" s="488"/>
    </row>
    <row r="37568" spans="7:7" ht="15" customHeight="1">
      <c r="G37568" s="488"/>
    </row>
    <row r="37569" spans="7:7" ht="15" customHeight="1">
      <c r="G37569" s="488"/>
    </row>
    <row r="37570" spans="7:7" ht="15" customHeight="1">
      <c r="G37570" s="488"/>
    </row>
    <row r="37571" spans="7:7" ht="15" customHeight="1">
      <c r="G37571" s="488"/>
    </row>
    <row r="37572" spans="7:7" ht="15" customHeight="1">
      <c r="G37572" s="488"/>
    </row>
    <row r="37573" spans="7:7" ht="15" customHeight="1">
      <c r="G37573" s="488"/>
    </row>
    <row r="37574" spans="7:7" ht="15" customHeight="1">
      <c r="G37574" s="488"/>
    </row>
    <row r="37575" spans="7:7" ht="15" customHeight="1">
      <c r="G37575" s="488"/>
    </row>
    <row r="37576" spans="7:7" ht="15" customHeight="1">
      <c r="G37576" s="488"/>
    </row>
    <row r="37577" spans="7:7" ht="15" customHeight="1">
      <c r="G37577" s="488"/>
    </row>
    <row r="37578" spans="7:7" ht="15" customHeight="1">
      <c r="G37578" s="488"/>
    </row>
    <row r="37579" spans="7:7" ht="15" customHeight="1">
      <c r="G37579" s="488"/>
    </row>
    <row r="37580" spans="7:7" ht="15" customHeight="1">
      <c r="G37580" s="488"/>
    </row>
    <row r="37581" spans="7:7" ht="15" customHeight="1">
      <c r="G37581" s="488"/>
    </row>
    <row r="37582" spans="7:7" ht="15" customHeight="1">
      <c r="G37582" s="488"/>
    </row>
    <row r="37583" spans="7:7" ht="15" customHeight="1">
      <c r="G37583" s="488"/>
    </row>
    <row r="37584" spans="7:7" ht="15" customHeight="1">
      <c r="G37584" s="488"/>
    </row>
    <row r="37585" spans="7:7" ht="15" customHeight="1">
      <c r="G37585" s="488"/>
    </row>
    <row r="37586" spans="7:7" ht="15" customHeight="1">
      <c r="G37586" s="488"/>
    </row>
    <row r="37587" spans="7:7" ht="15" customHeight="1">
      <c r="G37587" s="488"/>
    </row>
    <row r="37588" spans="7:7" ht="15" customHeight="1">
      <c r="G37588" s="488"/>
    </row>
    <row r="37589" spans="7:7" ht="15" customHeight="1">
      <c r="G37589" s="488"/>
    </row>
    <row r="37590" spans="7:7" ht="15" customHeight="1">
      <c r="G37590" s="488"/>
    </row>
    <row r="37591" spans="7:7" ht="15" customHeight="1">
      <c r="G37591" s="488"/>
    </row>
    <row r="37592" spans="7:7" ht="15" customHeight="1">
      <c r="G37592" s="488"/>
    </row>
    <row r="37593" spans="7:7" ht="15" customHeight="1">
      <c r="G37593" s="488"/>
    </row>
    <row r="37594" spans="7:7" ht="15" customHeight="1">
      <c r="G37594" s="488"/>
    </row>
    <row r="37595" spans="7:7" ht="15" customHeight="1">
      <c r="G37595" s="488"/>
    </row>
    <row r="37596" spans="7:7" ht="15" customHeight="1">
      <c r="G37596" s="488"/>
    </row>
    <row r="37597" spans="7:7" ht="15" customHeight="1">
      <c r="G37597" s="488"/>
    </row>
    <row r="37598" spans="7:7" ht="15" customHeight="1">
      <c r="G37598" s="488"/>
    </row>
    <row r="37599" spans="7:7" ht="15" customHeight="1">
      <c r="G37599" s="488"/>
    </row>
    <row r="37600" spans="7:7" ht="15" customHeight="1">
      <c r="G37600" s="488"/>
    </row>
    <row r="37601" spans="7:7" ht="15" customHeight="1">
      <c r="G37601" s="488"/>
    </row>
    <row r="37602" spans="7:7" ht="15" customHeight="1">
      <c r="G37602" s="488"/>
    </row>
    <row r="37603" spans="7:7" ht="15" customHeight="1">
      <c r="G37603" s="488"/>
    </row>
    <row r="37604" spans="7:7" ht="15" customHeight="1">
      <c r="G37604" s="488"/>
    </row>
    <row r="37605" spans="7:7" ht="15" customHeight="1">
      <c r="G37605" s="488"/>
    </row>
    <row r="37606" spans="7:7" ht="15" customHeight="1">
      <c r="G37606" s="488"/>
    </row>
    <row r="37607" spans="7:7" ht="15" customHeight="1">
      <c r="G37607" s="488"/>
    </row>
    <row r="37608" spans="7:7" ht="15" customHeight="1">
      <c r="G37608" s="488"/>
    </row>
    <row r="37609" spans="7:7" ht="15" customHeight="1">
      <c r="G37609" s="488"/>
    </row>
    <row r="37610" spans="7:7" ht="15" customHeight="1">
      <c r="G37610" s="488"/>
    </row>
    <row r="37611" spans="7:7" ht="15" customHeight="1">
      <c r="G37611" s="488"/>
    </row>
    <row r="37612" spans="7:7" ht="15" customHeight="1">
      <c r="G37612" s="488"/>
    </row>
    <row r="37613" spans="7:7" ht="15" customHeight="1">
      <c r="G37613" s="488"/>
    </row>
    <row r="37614" spans="7:7" ht="15" customHeight="1">
      <c r="G37614" s="488"/>
    </row>
    <row r="37615" spans="7:7" ht="15" customHeight="1">
      <c r="G37615" s="488"/>
    </row>
    <row r="37616" spans="7:7" ht="15" customHeight="1">
      <c r="G37616" s="488"/>
    </row>
    <row r="37617" spans="7:7" ht="15" customHeight="1">
      <c r="G37617" s="488"/>
    </row>
    <row r="37618" spans="7:7" ht="15" customHeight="1">
      <c r="G37618" s="488"/>
    </row>
    <row r="37619" spans="7:7" ht="15" customHeight="1">
      <c r="G37619" s="488"/>
    </row>
    <row r="37620" spans="7:7" ht="15" customHeight="1">
      <c r="G37620" s="488"/>
    </row>
    <row r="37621" spans="7:7" ht="15" customHeight="1">
      <c r="G37621" s="488"/>
    </row>
    <row r="37622" spans="7:7" ht="15" customHeight="1">
      <c r="G37622" s="488"/>
    </row>
    <row r="37623" spans="7:7" ht="15" customHeight="1">
      <c r="G37623" s="488"/>
    </row>
    <row r="37624" spans="7:7" ht="15" customHeight="1">
      <c r="G37624" s="488"/>
    </row>
    <row r="37625" spans="7:7" ht="15" customHeight="1">
      <c r="G37625" s="488"/>
    </row>
    <row r="37626" spans="7:7" ht="15" customHeight="1">
      <c r="G37626" s="488"/>
    </row>
    <row r="37627" spans="7:7" ht="15" customHeight="1">
      <c r="G37627" s="488"/>
    </row>
    <row r="37628" spans="7:7" ht="15" customHeight="1">
      <c r="G37628" s="488"/>
    </row>
    <row r="37629" spans="7:7" ht="15" customHeight="1">
      <c r="G37629" s="488"/>
    </row>
    <row r="37630" spans="7:7" ht="15" customHeight="1">
      <c r="G37630" s="488"/>
    </row>
    <row r="37631" spans="7:7" ht="15" customHeight="1">
      <c r="G37631" s="488"/>
    </row>
    <row r="37632" spans="7:7" ht="15" customHeight="1">
      <c r="G37632" s="488"/>
    </row>
    <row r="37633" spans="7:7" ht="15" customHeight="1">
      <c r="G37633" s="488"/>
    </row>
    <row r="37634" spans="7:7" ht="15" customHeight="1">
      <c r="G37634" s="488"/>
    </row>
    <row r="37635" spans="7:7" ht="15" customHeight="1">
      <c r="G37635" s="488"/>
    </row>
    <row r="37636" spans="7:7" ht="15" customHeight="1">
      <c r="G37636" s="488"/>
    </row>
    <row r="37637" spans="7:7" ht="15" customHeight="1">
      <c r="G37637" s="488"/>
    </row>
    <row r="37638" spans="7:7" ht="15" customHeight="1">
      <c r="G37638" s="488"/>
    </row>
    <row r="37639" spans="7:7" ht="15" customHeight="1">
      <c r="G37639" s="488"/>
    </row>
    <row r="37640" spans="7:7" ht="15" customHeight="1">
      <c r="G37640" s="488"/>
    </row>
    <row r="37641" spans="7:7" ht="15" customHeight="1">
      <c r="G37641" s="488"/>
    </row>
    <row r="37642" spans="7:7" ht="15" customHeight="1">
      <c r="G37642" s="488"/>
    </row>
    <row r="37643" spans="7:7" ht="15" customHeight="1">
      <c r="G37643" s="488"/>
    </row>
    <row r="37644" spans="7:7" ht="15" customHeight="1">
      <c r="G37644" s="488"/>
    </row>
    <row r="37645" spans="7:7" ht="15" customHeight="1">
      <c r="G37645" s="488"/>
    </row>
    <row r="37646" spans="7:7" ht="15" customHeight="1">
      <c r="G37646" s="488"/>
    </row>
    <row r="37647" spans="7:7" ht="15" customHeight="1">
      <c r="G37647" s="488"/>
    </row>
    <row r="37648" spans="7:7" ht="15" customHeight="1">
      <c r="G37648" s="488"/>
    </row>
    <row r="37649" spans="7:7" ht="15" customHeight="1">
      <c r="G37649" s="488"/>
    </row>
    <row r="37650" spans="7:7" ht="15" customHeight="1">
      <c r="G37650" s="488"/>
    </row>
    <row r="37651" spans="7:7" ht="15" customHeight="1">
      <c r="G37651" s="488"/>
    </row>
    <row r="37652" spans="7:7" ht="15" customHeight="1">
      <c r="G37652" s="488"/>
    </row>
    <row r="37653" spans="7:7" ht="15" customHeight="1">
      <c r="G37653" s="488"/>
    </row>
    <row r="37654" spans="7:7" ht="15" customHeight="1">
      <c r="G37654" s="488"/>
    </row>
    <row r="37655" spans="7:7" ht="15" customHeight="1">
      <c r="G37655" s="488"/>
    </row>
    <row r="37656" spans="7:7" ht="15" customHeight="1">
      <c r="G37656" s="488"/>
    </row>
    <row r="37657" spans="7:7" ht="15" customHeight="1">
      <c r="G37657" s="488"/>
    </row>
    <row r="37658" spans="7:7" ht="15" customHeight="1">
      <c r="G37658" s="488"/>
    </row>
    <row r="37659" spans="7:7" ht="15" customHeight="1">
      <c r="G37659" s="488"/>
    </row>
    <row r="37660" spans="7:7" ht="15" customHeight="1">
      <c r="G37660" s="488"/>
    </row>
    <row r="37661" spans="7:7" ht="15" customHeight="1">
      <c r="G37661" s="488"/>
    </row>
    <row r="37662" spans="7:7" ht="15" customHeight="1">
      <c r="G37662" s="488"/>
    </row>
    <row r="37663" spans="7:7" ht="15" customHeight="1">
      <c r="G37663" s="488"/>
    </row>
    <row r="37664" spans="7:7" ht="15" customHeight="1">
      <c r="G37664" s="488"/>
    </row>
    <row r="37665" spans="7:7" ht="15" customHeight="1">
      <c r="G37665" s="488"/>
    </row>
    <row r="37666" spans="7:7" ht="15" customHeight="1">
      <c r="G37666" s="488"/>
    </row>
    <row r="37667" spans="7:7" ht="15" customHeight="1">
      <c r="G37667" s="488"/>
    </row>
    <row r="37668" spans="7:7" ht="15" customHeight="1">
      <c r="G37668" s="488"/>
    </row>
    <row r="37669" spans="7:7" ht="15" customHeight="1">
      <c r="G37669" s="488"/>
    </row>
    <row r="37670" spans="7:7" ht="15" customHeight="1">
      <c r="G37670" s="488"/>
    </row>
    <row r="37671" spans="7:7" ht="15" customHeight="1">
      <c r="G37671" s="488"/>
    </row>
    <row r="37672" spans="7:7" ht="15" customHeight="1">
      <c r="G37672" s="488"/>
    </row>
    <row r="37673" spans="7:7" ht="15" customHeight="1">
      <c r="G37673" s="488"/>
    </row>
    <row r="37674" spans="7:7" ht="15" customHeight="1">
      <c r="G37674" s="488"/>
    </row>
    <row r="37675" spans="7:7" ht="15" customHeight="1">
      <c r="G37675" s="488"/>
    </row>
    <row r="37676" spans="7:7" ht="15" customHeight="1">
      <c r="G37676" s="488"/>
    </row>
    <row r="37677" spans="7:7" ht="15" customHeight="1">
      <c r="G37677" s="488"/>
    </row>
    <row r="37678" spans="7:7" ht="15" customHeight="1">
      <c r="G37678" s="488"/>
    </row>
    <row r="37679" spans="7:7" ht="15" customHeight="1">
      <c r="G37679" s="488"/>
    </row>
    <row r="37680" spans="7:7" ht="15" customHeight="1">
      <c r="G37680" s="488"/>
    </row>
    <row r="37681" spans="7:7" ht="15" customHeight="1">
      <c r="G37681" s="488"/>
    </row>
    <row r="37682" spans="7:7" ht="15" customHeight="1">
      <c r="G37682" s="488"/>
    </row>
    <row r="37683" spans="7:7" ht="15" customHeight="1">
      <c r="G37683" s="488"/>
    </row>
    <row r="37684" spans="7:7" ht="15" customHeight="1">
      <c r="G37684" s="488"/>
    </row>
    <row r="37685" spans="7:7" ht="15" customHeight="1">
      <c r="G37685" s="488"/>
    </row>
    <row r="37686" spans="7:7" ht="15" customHeight="1">
      <c r="G37686" s="488"/>
    </row>
    <row r="37687" spans="7:7" ht="15" customHeight="1">
      <c r="G37687" s="488"/>
    </row>
    <row r="37688" spans="7:7" ht="15" customHeight="1">
      <c r="G37688" s="488"/>
    </row>
    <row r="37689" spans="7:7" ht="15" customHeight="1">
      <c r="G37689" s="488"/>
    </row>
    <row r="37690" spans="7:7" ht="15" customHeight="1">
      <c r="G37690" s="488"/>
    </row>
    <row r="37691" spans="7:7" ht="15" customHeight="1">
      <c r="G37691" s="488"/>
    </row>
    <row r="37692" spans="7:7" ht="15" customHeight="1">
      <c r="G37692" s="488"/>
    </row>
    <row r="37693" spans="7:7" ht="15" customHeight="1">
      <c r="G37693" s="488"/>
    </row>
    <row r="37694" spans="7:7" ht="15" customHeight="1">
      <c r="G37694" s="488"/>
    </row>
    <row r="37695" spans="7:7" ht="15" customHeight="1">
      <c r="G37695" s="488"/>
    </row>
    <row r="37696" spans="7:7" ht="15" customHeight="1">
      <c r="G37696" s="488"/>
    </row>
    <row r="37697" spans="7:7" ht="15" customHeight="1">
      <c r="G37697" s="488"/>
    </row>
    <row r="37698" spans="7:7" ht="15" customHeight="1">
      <c r="G37698" s="488"/>
    </row>
    <row r="37699" spans="7:7" ht="15" customHeight="1">
      <c r="G37699" s="488"/>
    </row>
    <row r="37700" spans="7:7" ht="15" customHeight="1">
      <c r="G37700" s="488"/>
    </row>
    <row r="37701" spans="7:7" ht="15" customHeight="1">
      <c r="G37701" s="488"/>
    </row>
    <row r="37702" spans="7:7" ht="15" customHeight="1">
      <c r="G37702" s="488"/>
    </row>
    <row r="37703" spans="7:7" ht="15" customHeight="1">
      <c r="G37703" s="488"/>
    </row>
    <row r="37704" spans="7:7" ht="15" customHeight="1">
      <c r="G37704" s="488"/>
    </row>
    <row r="37705" spans="7:7" ht="15" customHeight="1">
      <c r="G37705" s="488"/>
    </row>
    <row r="37706" spans="7:7" ht="15" customHeight="1">
      <c r="G37706" s="488"/>
    </row>
    <row r="37707" spans="7:7" ht="15" customHeight="1">
      <c r="G37707" s="488"/>
    </row>
    <row r="37708" spans="7:7" ht="15" customHeight="1">
      <c r="G37708" s="488"/>
    </row>
    <row r="37709" spans="7:7" ht="15" customHeight="1">
      <c r="G37709" s="488"/>
    </row>
    <row r="37710" spans="7:7" ht="15" customHeight="1">
      <c r="G37710" s="488"/>
    </row>
    <row r="37711" spans="7:7" ht="15" customHeight="1">
      <c r="G37711" s="488"/>
    </row>
    <row r="37712" spans="7:7" ht="15" customHeight="1">
      <c r="G37712" s="488"/>
    </row>
    <row r="37713" spans="7:7" ht="15" customHeight="1">
      <c r="G37713" s="488"/>
    </row>
    <row r="37714" spans="7:7" ht="15" customHeight="1">
      <c r="G37714" s="488"/>
    </row>
    <row r="37715" spans="7:7" ht="15" customHeight="1">
      <c r="G37715" s="488"/>
    </row>
    <row r="37716" spans="7:7" ht="15" customHeight="1">
      <c r="G37716" s="488"/>
    </row>
    <row r="37717" spans="7:7" ht="15" customHeight="1">
      <c r="G37717" s="488"/>
    </row>
    <row r="37718" spans="7:7" ht="15" customHeight="1">
      <c r="G37718" s="488"/>
    </row>
    <row r="37719" spans="7:7" ht="15" customHeight="1">
      <c r="G37719" s="488"/>
    </row>
    <row r="37720" spans="7:7" ht="15" customHeight="1">
      <c r="G37720" s="488"/>
    </row>
    <row r="37721" spans="7:7" ht="15" customHeight="1">
      <c r="G37721" s="488"/>
    </row>
    <row r="37722" spans="7:7" ht="15" customHeight="1">
      <c r="G37722" s="488"/>
    </row>
    <row r="37723" spans="7:7" ht="15" customHeight="1">
      <c r="G37723" s="488"/>
    </row>
    <row r="37724" spans="7:7" ht="15" customHeight="1">
      <c r="G37724" s="488"/>
    </row>
    <row r="37725" spans="7:7" ht="15" customHeight="1">
      <c r="G37725" s="488"/>
    </row>
    <row r="37726" spans="7:7" ht="15" customHeight="1">
      <c r="G37726" s="488"/>
    </row>
    <row r="37727" spans="7:7" ht="15" customHeight="1">
      <c r="G37727" s="488"/>
    </row>
    <row r="37728" spans="7:7" ht="15" customHeight="1">
      <c r="G37728" s="488"/>
    </row>
    <row r="37729" spans="7:7" ht="15" customHeight="1">
      <c r="G37729" s="488"/>
    </row>
    <row r="37730" spans="7:7" ht="15" customHeight="1">
      <c r="G37730" s="488"/>
    </row>
    <row r="37731" spans="7:7" ht="15" customHeight="1">
      <c r="G37731" s="488"/>
    </row>
    <row r="37732" spans="7:7" ht="15" customHeight="1">
      <c r="G37732" s="488"/>
    </row>
    <row r="37733" spans="7:7" ht="15" customHeight="1">
      <c r="G37733" s="488"/>
    </row>
    <row r="37734" spans="7:7" ht="15" customHeight="1">
      <c r="G37734" s="488"/>
    </row>
    <row r="37735" spans="7:7" ht="15" customHeight="1">
      <c r="G37735" s="488"/>
    </row>
    <row r="37736" spans="7:7" ht="15" customHeight="1">
      <c r="G37736" s="488"/>
    </row>
    <row r="37737" spans="7:7" ht="15" customHeight="1">
      <c r="G37737" s="488"/>
    </row>
    <row r="37738" spans="7:7" ht="15" customHeight="1">
      <c r="G37738" s="488"/>
    </row>
    <row r="37739" spans="7:7" ht="15" customHeight="1">
      <c r="G37739" s="488"/>
    </row>
    <row r="37740" spans="7:7" ht="15" customHeight="1">
      <c r="G37740" s="488"/>
    </row>
    <row r="37741" spans="7:7" ht="15" customHeight="1">
      <c r="G37741" s="488"/>
    </row>
    <row r="37742" spans="7:7" ht="15" customHeight="1">
      <c r="G37742" s="488"/>
    </row>
    <row r="37743" spans="7:7" ht="15" customHeight="1">
      <c r="G37743" s="488"/>
    </row>
    <row r="37744" spans="7:7" ht="15" customHeight="1">
      <c r="G37744" s="488"/>
    </row>
    <row r="37745" spans="7:7" ht="15" customHeight="1">
      <c r="G37745" s="488"/>
    </row>
    <row r="37746" spans="7:7" ht="15" customHeight="1">
      <c r="G37746" s="488"/>
    </row>
    <row r="37747" spans="7:7" ht="15" customHeight="1">
      <c r="G37747" s="488"/>
    </row>
    <row r="37748" spans="7:7" ht="15" customHeight="1">
      <c r="G37748" s="488"/>
    </row>
    <row r="37749" spans="7:7" ht="15" customHeight="1">
      <c r="G37749" s="488"/>
    </row>
    <row r="37750" spans="7:7" ht="15" customHeight="1">
      <c r="G37750" s="488"/>
    </row>
    <row r="37751" spans="7:7" ht="15" customHeight="1">
      <c r="G37751" s="488"/>
    </row>
    <row r="37752" spans="7:7" ht="15" customHeight="1">
      <c r="G37752" s="488"/>
    </row>
    <row r="37753" spans="7:7" ht="15" customHeight="1">
      <c r="G37753" s="488"/>
    </row>
    <row r="37754" spans="7:7" ht="15" customHeight="1">
      <c r="G37754" s="488"/>
    </row>
    <row r="37755" spans="7:7" ht="15" customHeight="1">
      <c r="G37755" s="488"/>
    </row>
    <row r="37756" spans="7:7" ht="15" customHeight="1">
      <c r="G37756" s="488"/>
    </row>
    <row r="37757" spans="7:7" ht="15" customHeight="1">
      <c r="G37757" s="488"/>
    </row>
    <row r="37758" spans="7:7" ht="15" customHeight="1">
      <c r="G37758" s="488"/>
    </row>
    <row r="37759" spans="7:7" ht="15" customHeight="1">
      <c r="G37759" s="488"/>
    </row>
    <row r="37760" spans="7:7" ht="15" customHeight="1">
      <c r="G37760" s="488"/>
    </row>
    <row r="37761" spans="7:7" ht="15" customHeight="1">
      <c r="G37761" s="488"/>
    </row>
    <row r="37762" spans="7:7" ht="15" customHeight="1">
      <c r="G37762" s="488"/>
    </row>
    <row r="37763" spans="7:7" ht="15" customHeight="1">
      <c r="G37763" s="488"/>
    </row>
    <row r="37764" spans="7:7" ht="15" customHeight="1">
      <c r="G37764" s="488"/>
    </row>
    <row r="37765" spans="7:7" ht="15" customHeight="1">
      <c r="G37765" s="488"/>
    </row>
    <row r="37766" spans="7:7" ht="15" customHeight="1">
      <c r="G37766" s="488"/>
    </row>
    <row r="37767" spans="7:7" ht="15" customHeight="1">
      <c r="G37767" s="488"/>
    </row>
    <row r="37768" spans="7:7" ht="15" customHeight="1">
      <c r="G37768" s="488"/>
    </row>
    <row r="37769" spans="7:7" ht="15" customHeight="1">
      <c r="G37769" s="488"/>
    </row>
    <row r="37770" spans="7:7" ht="15" customHeight="1">
      <c r="G37770" s="488"/>
    </row>
    <row r="37771" spans="7:7" ht="15" customHeight="1">
      <c r="G37771" s="488"/>
    </row>
    <row r="37772" spans="7:7" ht="15" customHeight="1">
      <c r="G37772" s="488"/>
    </row>
    <row r="37773" spans="7:7" ht="15" customHeight="1">
      <c r="G37773" s="488"/>
    </row>
    <row r="37774" spans="7:7" ht="15" customHeight="1">
      <c r="G37774" s="488"/>
    </row>
    <row r="37775" spans="7:7" ht="15" customHeight="1">
      <c r="G37775" s="488"/>
    </row>
    <row r="37776" spans="7:7" ht="15" customHeight="1">
      <c r="G37776" s="488"/>
    </row>
    <row r="37777" spans="7:7" ht="15" customHeight="1">
      <c r="G37777" s="488"/>
    </row>
    <row r="37778" spans="7:7" ht="15" customHeight="1">
      <c r="G37778" s="488"/>
    </row>
    <row r="37779" spans="7:7" ht="15" customHeight="1">
      <c r="G37779" s="488"/>
    </row>
    <row r="37780" spans="7:7" ht="15" customHeight="1">
      <c r="G37780" s="488"/>
    </row>
    <row r="37781" spans="7:7" ht="15" customHeight="1">
      <c r="G37781" s="488"/>
    </row>
    <row r="37782" spans="7:7" ht="15" customHeight="1">
      <c r="G37782" s="488"/>
    </row>
    <row r="37783" spans="7:7" ht="15" customHeight="1">
      <c r="G37783" s="488"/>
    </row>
    <row r="37784" spans="7:7" ht="15" customHeight="1">
      <c r="G37784" s="488"/>
    </row>
    <row r="37785" spans="7:7" ht="15" customHeight="1">
      <c r="G37785" s="488"/>
    </row>
    <row r="37786" spans="7:7" ht="15" customHeight="1">
      <c r="G37786" s="488"/>
    </row>
    <row r="37787" spans="7:7" ht="15" customHeight="1">
      <c r="G37787" s="488"/>
    </row>
    <row r="37788" spans="7:7" ht="15" customHeight="1">
      <c r="G37788" s="488"/>
    </row>
    <row r="37789" spans="7:7" ht="15" customHeight="1">
      <c r="G37789" s="488"/>
    </row>
    <row r="37790" spans="7:7" ht="15" customHeight="1">
      <c r="G37790" s="488"/>
    </row>
    <row r="37791" spans="7:7" ht="15" customHeight="1">
      <c r="G37791" s="488"/>
    </row>
    <row r="37792" spans="7:7" ht="15" customHeight="1">
      <c r="G37792" s="488"/>
    </row>
    <row r="37793" spans="7:7" ht="15" customHeight="1">
      <c r="G37793" s="488"/>
    </row>
    <row r="37794" spans="7:7" ht="15" customHeight="1">
      <c r="G37794" s="488"/>
    </row>
    <row r="37795" spans="7:7" ht="15" customHeight="1">
      <c r="G37795" s="488"/>
    </row>
    <row r="37796" spans="7:7" ht="15" customHeight="1">
      <c r="G37796" s="488"/>
    </row>
    <row r="37797" spans="7:7" ht="15" customHeight="1">
      <c r="G37797" s="488"/>
    </row>
    <row r="37798" spans="7:7" ht="15" customHeight="1">
      <c r="G37798" s="488"/>
    </row>
    <row r="37799" spans="7:7" ht="15" customHeight="1">
      <c r="G37799" s="488"/>
    </row>
    <row r="37800" spans="7:7" ht="15" customHeight="1">
      <c r="G37800" s="488"/>
    </row>
    <row r="37801" spans="7:7" ht="15" customHeight="1">
      <c r="G37801" s="488"/>
    </row>
    <row r="37802" spans="7:7" ht="15" customHeight="1">
      <c r="G37802" s="488"/>
    </row>
    <row r="37803" spans="7:7" ht="15" customHeight="1">
      <c r="G37803" s="488"/>
    </row>
    <row r="37804" spans="7:7" ht="15" customHeight="1">
      <c r="G37804" s="488"/>
    </row>
    <row r="37805" spans="7:7" ht="15" customHeight="1">
      <c r="G37805" s="488"/>
    </row>
    <row r="37806" spans="7:7" ht="15" customHeight="1">
      <c r="G37806" s="488"/>
    </row>
    <row r="37807" spans="7:7" ht="15" customHeight="1">
      <c r="G37807" s="488"/>
    </row>
    <row r="37808" spans="7:7" ht="15" customHeight="1">
      <c r="G37808" s="488"/>
    </row>
    <row r="37809" spans="7:7" ht="15" customHeight="1">
      <c r="G37809" s="488"/>
    </row>
    <row r="37810" spans="7:7" ht="15" customHeight="1">
      <c r="G37810" s="488"/>
    </row>
    <row r="37811" spans="7:7" ht="15" customHeight="1">
      <c r="G37811" s="488"/>
    </row>
    <row r="37812" spans="7:7" ht="15" customHeight="1">
      <c r="G37812" s="488"/>
    </row>
    <row r="37813" spans="7:7" ht="15" customHeight="1">
      <c r="G37813" s="488"/>
    </row>
    <row r="37814" spans="7:7" ht="15" customHeight="1">
      <c r="G37814" s="488"/>
    </row>
    <row r="37815" spans="7:7" ht="15" customHeight="1">
      <c r="G37815" s="488"/>
    </row>
    <row r="37816" spans="7:7" ht="15" customHeight="1">
      <c r="G37816" s="488"/>
    </row>
    <row r="37817" spans="7:7" ht="15" customHeight="1">
      <c r="G37817" s="488"/>
    </row>
    <row r="37818" spans="7:7" ht="15" customHeight="1">
      <c r="G37818" s="488"/>
    </row>
    <row r="37819" spans="7:7" ht="15" customHeight="1">
      <c r="G37819" s="488"/>
    </row>
    <row r="37820" spans="7:7" ht="15" customHeight="1">
      <c r="G37820" s="488"/>
    </row>
    <row r="37821" spans="7:7" ht="15" customHeight="1">
      <c r="G37821" s="488"/>
    </row>
    <row r="37822" spans="7:7" ht="15" customHeight="1">
      <c r="G37822" s="488"/>
    </row>
    <row r="37823" spans="7:7" ht="15" customHeight="1">
      <c r="G37823" s="488"/>
    </row>
    <row r="37824" spans="7:7" ht="15" customHeight="1">
      <c r="G37824" s="488"/>
    </row>
    <row r="37825" spans="7:7" ht="15" customHeight="1">
      <c r="G37825" s="488"/>
    </row>
    <row r="37826" spans="7:7" ht="15" customHeight="1">
      <c r="G37826" s="488"/>
    </row>
    <row r="37827" spans="7:7" ht="15" customHeight="1">
      <c r="G37827" s="488"/>
    </row>
    <row r="37828" spans="7:7" ht="15" customHeight="1">
      <c r="G37828" s="488"/>
    </row>
    <row r="37829" spans="7:7" ht="15" customHeight="1">
      <c r="G37829" s="488"/>
    </row>
    <row r="37830" spans="7:7" ht="15" customHeight="1">
      <c r="G37830" s="488"/>
    </row>
    <row r="37831" spans="7:7" ht="15" customHeight="1">
      <c r="G37831" s="488"/>
    </row>
    <row r="37832" spans="7:7" ht="15" customHeight="1">
      <c r="G37832" s="488"/>
    </row>
    <row r="37833" spans="7:7" ht="15" customHeight="1">
      <c r="G37833" s="488"/>
    </row>
    <row r="37834" spans="7:7" ht="15" customHeight="1">
      <c r="G37834" s="488"/>
    </row>
    <row r="37835" spans="7:7" ht="15" customHeight="1">
      <c r="G37835" s="488"/>
    </row>
    <row r="37836" spans="7:7" ht="15" customHeight="1">
      <c r="G37836" s="488"/>
    </row>
    <row r="37837" spans="7:7" ht="15" customHeight="1">
      <c r="G37837" s="488"/>
    </row>
    <row r="37838" spans="7:7" ht="15" customHeight="1">
      <c r="G37838" s="488"/>
    </row>
    <row r="37839" spans="7:7" ht="15" customHeight="1">
      <c r="G37839" s="488"/>
    </row>
    <row r="37840" spans="7:7" ht="15" customHeight="1">
      <c r="G37840" s="488"/>
    </row>
    <row r="37841" spans="7:7" ht="15" customHeight="1">
      <c r="G37841" s="488"/>
    </row>
    <row r="37842" spans="7:7" ht="15" customHeight="1">
      <c r="G37842" s="488"/>
    </row>
    <row r="37843" spans="7:7" ht="15" customHeight="1">
      <c r="G37843" s="488"/>
    </row>
    <row r="37844" spans="7:7" ht="15" customHeight="1">
      <c r="G37844" s="488"/>
    </row>
    <row r="37845" spans="7:7" ht="15" customHeight="1">
      <c r="G37845" s="488"/>
    </row>
    <row r="37846" spans="7:7" ht="15" customHeight="1">
      <c r="G37846" s="488"/>
    </row>
    <row r="37847" spans="7:7" ht="15" customHeight="1">
      <c r="G37847" s="488"/>
    </row>
    <row r="37848" spans="7:7" ht="15" customHeight="1">
      <c r="G37848" s="488"/>
    </row>
    <row r="37849" spans="7:7" ht="15" customHeight="1">
      <c r="G37849" s="488"/>
    </row>
    <row r="37850" spans="7:7" ht="15" customHeight="1">
      <c r="G37850" s="488"/>
    </row>
    <row r="37851" spans="7:7" ht="15" customHeight="1">
      <c r="G37851" s="488"/>
    </row>
    <row r="37852" spans="7:7" ht="15" customHeight="1">
      <c r="G37852" s="488"/>
    </row>
    <row r="37853" spans="7:7" ht="15" customHeight="1">
      <c r="G37853" s="488"/>
    </row>
    <row r="37854" spans="7:7" ht="15" customHeight="1">
      <c r="G37854" s="488"/>
    </row>
    <row r="37855" spans="7:7" ht="15" customHeight="1">
      <c r="G37855" s="488"/>
    </row>
    <row r="37856" spans="7:7" ht="15" customHeight="1">
      <c r="G37856" s="488"/>
    </row>
    <row r="37857" spans="7:7" ht="15" customHeight="1">
      <c r="G37857" s="488"/>
    </row>
    <row r="37858" spans="7:7" ht="15" customHeight="1">
      <c r="G37858" s="488"/>
    </row>
    <row r="37859" spans="7:7" ht="15" customHeight="1">
      <c r="G37859" s="488"/>
    </row>
    <row r="37860" spans="7:7" ht="15" customHeight="1">
      <c r="G37860" s="488"/>
    </row>
    <row r="37861" spans="7:7" ht="15" customHeight="1">
      <c r="G37861" s="488"/>
    </row>
    <row r="37862" spans="7:7" ht="15" customHeight="1">
      <c r="G37862" s="488"/>
    </row>
    <row r="37863" spans="7:7" ht="15" customHeight="1">
      <c r="G37863" s="488"/>
    </row>
    <row r="37864" spans="7:7" ht="15" customHeight="1">
      <c r="G37864" s="488"/>
    </row>
    <row r="37865" spans="7:7" ht="15" customHeight="1">
      <c r="G37865" s="488"/>
    </row>
    <row r="37866" spans="7:7" ht="15" customHeight="1">
      <c r="G37866" s="488"/>
    </row>
    <row r="37867" spans="7:7" ht="15" customHeight="1">
      <c r="G37867" s="488"/>
    </row>
    <row r="37868" spans="7:7" ht="15" customHeight="1">
      <c r="G37868" s="488"/>
    </row>
    <row r="37869" spans="7:7" ht="15" customHeight="1">
      <c r="G37869" s="488"/>
    </row>
    <row r="37870" spans="7:7" ht="15" customHeight="1">
      <c r="G37870" s="488"/>
    </row>
    <row r="37871" spans="7:7" ht="15" customHeight="1">
      <c r="G37871" s="488"/>
    </row>
    <row r="37872" spans="7:7" ht="15" customHeight="1">
      <c r="G37872" s="488"/>
    </row>
    <row r="37873" spans="7:7" ht="15" customHeight="1">
      <c r="G37873" s="488"/>
    </row>
    <row r="37874" spans="7:7" ht="15" customHeight="1">
      <c r="G37874" s="488"/>
    </row>
    <row r="37875" spans="7:7" ht="15" customHeight="1">
      <c r="G37875" s="488"/>
    </row>
    <row r="37876" spans="7:7" ht="15" customHeight="1">
      <c r="G37876" s="488"/>
    </row>
    <row r="37877" spans="7:7" ht="15" customHeight="1">
      <c r="G37877" s="488"/>
    </row>
    <row r="37878" spans="7:7" ht="15" customHeight="1">
      <c r="G37878" s="488"/>
    </row>
    <row r="37879" spans="7:7" ht="15" customHeight="1">
      <c r="G37879" s="488"/>
    </row>
    <row r="37880" spans="7:7" ht="15" customHeight="1">
      <c r="G37880" s="488"/>
    </row>
    <row r="37881" spans="7:7" ht="15" customHeight="1">
      <c r="G37881" s="488"/>
    </row>
    <row r="37882" spans="7:7" ht="15" customHeight="1">
      <c r="G37882" s="488"/>
    </row>
    <row r="37883" spans="7:7" ht="15" customHeight="1">
      <c r="G37883" s="488"/>
    </row>
    <row r="37884" spans="7:7" ht="15" customHeight="1">
      <c r="G37884" s="488"/>
    </row>
    <row r="37885" spans="7:7" ht="15" customHeight="1">
      <c r="G37885" s="488"/>
    </row>
    <row r="37886" spans="7:7" ht="15" customHeight="1">
      <c r="G37886" s="488"/>
    </row>
    <row r="37887" spans="7:7" ht="15" customHeight="1">
      <c r="G37887" s="488"/>
    </row>
    <row r="37888" spans="7:7" ht="15" customHeight="1">
      <c r="G37888" s="488"/>
    </row>
    <row r="37889" spans="7:7" ht="15" customHeight="1">
      <c r="G37889" s="488"/>
    </row>
    <row r="37890" spans="7:7" ht="15" customHeight="1">
      <c r="G37890" s="488"/>
    </row>
    <row r="37891" spans="7:7" ht="15" customHeight="1">
      <c r="G37891" s="488"/>
    </row>
    <row r="37892" spans="7:7" ht="15" customHeight="1">
      <c r="G37892" s="488"/>
    </row>
    <row r="37893" spans="7:7" ht="15" customHeight="1">
      <c r="G37893" s="488"/>
    </row>
    <row r="37894" spans="7:7" ht="15" customHeight="1">
      <c r="G37894" s="488"/>
    </row>
    <row r="37895" spans="7:7" ht="15" customHeight="1">
      <c r="G37895" s="488"/>
    </row>
    <row r="37896" spans="7:7" ht="15" customHeight="1">
      <c r="G37896" s="488"/>
    </row>
    <row r="37897" spans="7:7" ht="15" customHeight="1">
      <c r="G37897" s="488"/>
    </row>
    <row r="37898" spans="7:7" ht="15" customHeight="1">
      <c r="G37898" s="488"/>
    </row>
    <row r="37899" spans="7:7" ht="15" customHeight="1">
      <c r="G37899" s="488"/>
    </row>
    <row r="37900" spans="7:7" ht="15" customHeight="1">
      <c r="G37900" s="488"/>
    </row>
    <row r="37901" spans="7:7" ht="15" customHeight="1">
      <c r="G37901" s="488"/>
    </row>
    <row r="37902" spans="7:7" ht="15" customHeight="1">
      <c r="G37902" s="488"/>
    </row>
    <row r="37903" spans="7:7" ht="15" customHeight="1">
      <c r="G37903" s="488"/>
    </row>
    <row r="37904" spans="7:7" ht="15" customHeight="1">
      <c r="G37904" s="488"/>
    </row>
    <row r="37905" spans="7:7" ht="15" customHeight="1">
      <c r="G37905" s="488"/>
    </row>
    <row r="37906" spans="7:7" ht="15" customHeight="1">
      <c r="G37906" s="488"/>
    </row>
    <row r="37907" spans="7:7" ht="15" customHeight="1">
      <c r="G37907" s="488"/>
    </row>
    <row r="37908" spans="7:7" ht="15" customHeight="1">
      <c r="G37908" s="488"/>
    </row>
    <row r="37909" spans="7:7" ht="15" customHeight="1">
      <c r="G37909" s="488"/>
    </row>
    <row r="37910" spans="7:7" ht="15" customHeight="1">
      <c r="G37910" s="488"/>
    </row>
    <row r="37911" spans="7:7" ht="15" customHeight="1">
      <c r="G37911" s="488"/>
    </row>
    <row r="37912" spans="7:7" ht="15" customHeight="1">
      <c r="G37912" s="488"/>
    </row>
    <row r="37913" spans="7:7" ht="15" customHeight="1">
      <c r="G37913" s="488"/>
    </row>
    <row r="37914" spans="7:7" ht="15" customHeight="1">
      <c r="G37914" s="488"/>
    </row>
    <row r="37915" spans="7:7" ht="15" customHeight="1">
      <c r="G37915" s="488"/>
    </row>
    <row r="37916" spans="7:7" ht="15" customHeight="1">
      <c r="G37916" s="488"/>
    </row>
    <row r="37917" spans="7:7" ht="15" customHeight="1">
      <c r="G37917" s="488"/>
    </row>
    <row r="37918" spans="7:7" ht="15" customHeight="1">
      <c r="G37918" s="488"/>
    </row>
    <row r="37919" spans="7:7" ht="15" customHeight="1">
      <c r="G37919" s="488"/>
    </row>
    <row r="37920" spans="7:7" ht="15" customHeight="1">
      <c r="G37920" s="488"/>
    </row>
    <row r="37921" spans="7:7" ht="15" customHeight="1">
      <c r="G37921" s="488"/>
    </row>
    <row r="37922" spans="7:7" ht="15" customHeight="1">
      <c r="G37922" s="488"/>
    </row>
    <row r="37923" spans="7:7" ht="15" customHeight="1">
      <c r="G37923" s="488"/>
    </row>
    <row r="37924" spans="7:7" ht="15" customHeight="1">
      <c r="G37924" s="488"/>
    </row>
    <row r="37925" spans="7:7" ht="15" customHeight="1">
      <c r="G37925" s="488"/>
    </row>
    <row r="37926" spans="7:7" ht="15" customHeight="1">
      <c r="G37926" s="488"/>
    </row>
    <row r="37927" spans="7:7" ht="15" customHeight="1">
      <c r="G37927" s="488"/>
    </row>
    <row r="37928" spans="7:7" ht="15" customHeight="1">
      <c r="G37928" s="488"/>
    </row>
    <row r="37929" spans="7:7" ht="15" customHeight="1">
      <c r="G37929" s="488"/>
    </row>
    <row r="37930" spans="7:7" ht="15" customHeight="1">
      <c r="G37930" s="488"/>
    </row>
    <row r="37931" spans="7:7" ht="15" customHeight="1">
      <c r="G37931" s="488"/>
    </row>
    <row r="37932" spans="7:7" ht="15" customHeight="1">
      <c r="G37932" s="488"/>
    </row>
    <row r="37933" spans="7:7" ht="15" customHeight="1">
      <c r="G37933" s="488"/>
    </row>
    <row r="37934" spans="7:7" ht="15" customHeight="1">
      <c r="G37934" s="488"/>
    </row>
    <row r="37935" spans="7:7" ht="15" customHeight="1">
      <c r="G37935" s="488"/>
    </row>
    <row r="37936" spans="7:7" ht="15" customHeight="1">
      <c r="G37936" s="488"/>
    </row>
    <row r="37937" spans="7:7" ht="15" customHeight="1">
      <c r="G37937" s="488"/>
    </row>
    <row r="37938" spans="7:7" ht="15" customHeight="1">
      <c r="G37938" s="488"/>
    </row>
    <row r="37939" spans="7:7" ht="15" customHeight="1">
      <c r="G37939" s="488"/>
    </row>
    <row r="37940" spans="7:7" ht="15" customHeight="1">
      <c r="G37940" s="488"/>
    </row>
    <row r="37941" spans="7:7" ht="15" customHeight="1">
      <c r="G37941" s="488"/>
    </row>
    <row r="37942" spans="7:7" ht="15" customHeight="1">
      <c r="G37942" s="488"/>
    </row>
    <row r="37943" spans="7:7" ht="15" customHeight="1">
      <c r="G37943" s="488"/>
    </row>
    <row r="37944" spans="7:7" ht="15" customHeight="1">
      <c r="G37944" s="488"/>
    </row>
    <row r="37945" spans="7:7" ht="15" customHeight="1">
      <c r="G37945" s="488"/>
    </row>
    <row r="37946" spans="7:7" ht="15" customHeight="1">
      <c r="G37946" s="488"/>
    </row>
    <row r="37947" spans="7:7" ht="15" customHeight="1">
      <c r="G37947" s="488"/>
    </row>
    <row r="37948" spans="7:7" ht="15" customHeight="1">
      <c r="G37948" s="488"/>
    </row>
    <row r="37949" spans="7:7" ht="15" customHeight="1">
      <c r="G37949" s="488"/>
    </row>
    <row r="37950" spans="7:7" ht="15" customHeight="1">
      <c r="G37950" s="488"/>
    </row>
    <row r="37951" spans="7:7" ht="15" customHeight="1">
      <c r="G37951" s="488"/>
    </row>
    <row r="37952" spans="7:7" ht="15" customHeight="1">
      <c r="G37952" s="488"/>
    </row>
    <row r="37953" spans="7:7" ht="15" customHeight="1">
      <c r="G37953" s="488"/>
    </row>
    <row r="37954" spans="7:7" ht="15" customHeight="1">
      <c r="G37954" s="488"/>
    </row>
    <row r="37955" spans="7:7" ht="15" customHeight="1">
      <c r="G37955" s="488"/>
    </row>
    <row r="37956" spans="7:7" ht="15" customHeight="1">
      <c r="G37956" s="488"/>
    </row>
    <row r="37957" spans="7:7" ht="15" customHeight="1">
      <c r="G37957" s="488"/>
    </row>
    <row r="37958" spans="7:7" ht="15" customHeight="1">
      <c r="G37958" s="488"/>
    </row>
    <row r="37959" spans="7:7" ht="15" customHeight="1">
      <c r="G37959" s="488"/>
    </row>
    <row r="37960" spans="7:7" ht="15" customHeight="1">
      <c r="G37960" s="488"/>
    </row>
    <row r="37961" spans="7:7" ht="15" customHeight="1">
      <c r="G37961" s="488"/>
    </row>
    <row r="37962" spans="7:7" ht="15" customHeight="1">
      <c r="G37962" s="488"/>
    </row>
    <row r="37963" spans="7:7" ht="15" customHeight="1">
      <c r="G37963" s="488"/>
    </row>
    <row r="37964" spans="7:7" ht="15" customHeight="1">
      <c r="G37964" s="488"/>
    </row>
    <row r="37965" spans="7:7" ht="15" customHeight="1">
      <c r="G37965" s="488"/>
    </row>
    <row r="37966" spans="7:7" ht="15" customHeight="1">
      <c r="G37966" s="488"/>
    </row>
    <row r="37967" spans="7:7" ht="15" customHeight="1">
      <c r="G37967" s="488"/>
    </row>
    <row r="37968" spans="7:7" ht="15" customHeight="1">
      <c r="G37968" s="488"/>
    </row>
    <row r="37969" spans="7:7" ht="15" customHeight="1">
      <c r="G37969" s="488"/>
    </row>
    <row r="37970" spans="7:7" ht="15" customHeight="1">
      <c r="G37970" s="488"/>
    </row>
    <row r="37971" spans="7:7" ht="15" customHeight="1">
      <c r="G37971" s="488"/>
    </row>
    <row r="37972" spans="7:7" ht="15" customHeight="1">
      <c r="G37972" s="488"/>
    </row>
    <row r="37973" spans="7:7" ht="15" customHeight="1">
      <c r="G37973" s="488"/>
    </row>
    <row r="37974" spans="7:7" ht="15" customHeight="1">
      <c r="G37974" s="488"/>
    </row>
    <row r="37975" spans="7:7" ht="15" customHeight="1">
      <c r="G37975" s="488"/>
    </row>
    <row r="37976" spans="7:7" ht="15" customHeight="1">
      <c r="G37976" s="488"/>
    </row>
    <row r="37977" spans="7:7" ht="15" customHeight="1">
      <c r="G37977" s="488"/>
    </row>
    <row r="37978" spans="7:7" ht="15" customHeight="1">
      <c r="G37978" s="488"/>
    </row>
    <row r="37979" spans="7:7" ht="15" customHeight="1">
      <c r="G37979" s="488"/>
    </row>
    <row r="37980" spans="7:7" ht="15" customHeight="1">
      <c r="G37980" s="488"/>
    </row>
    <row r="37981" spans="7:7" ht="15" customHeight="1">
      <c r="G37981" s="488"/>
    </row>
    <row r="37982" spans="7:7" ht="15" customHeight="1">
      <c r="G37982" s="488"/>
    </row>
    <row r="37983" spans="7:7" ht="15" customHeight="1">
      <c r="G37983" s="488"/>
    </row>
    <row r="37984" spans="7:7" ht="15" customHeight="1">
      <c r="G37984" s="488"/>
    </row>
    <row r="37985" spans="7:7" ht="15" customHeight="1">
      <c r="G37985" s="488"/>
    </row>
    <row r="37986" spans="7:7" ht="15" customHeight="1">
      <c r="G37986" s="488"/>
    </row>
    <row r="37987" spans="7:7" ht="15" customHeight="1">
      <c r="G37987" s="488"/>
    </row>
    <row r="37988" spans="7:7" ht="15" customHeight="1">
      <c r="G37988" s="488"/>
    </row>
    <row r="37989" spans="7:7" ht="15" customHeight="1">
      <c r="G37989" s="488"/>
    </row>
    <row r="37990" spans="7:7" ht="15" customHeight="1">
      <c r="G37990" s="488"/>
    </row>
    <row r="37991" spans="7:7" ht="15" customHeight="1">
      <c r="G37991" s="488"/>
    </row>
    <row r="37992" spans="7:7" ht="15" customHeight="1">
      <c r="G37992" s="488"/>
    </row>
    <row r="37993" spans="7:7" ht="15" customHeight="1">
      <c r="G37993" s="488"/>
    </row>
    <row r="37994" spans="7:7" ht="15" customHeight="1">
      <c r="G37994" s="488"/>
    </row>
    <row r="37995" spans="7:7" ht="15" customHeight="1">
      <c r="G37995" s="488"/>
    </row>
    <row r="37996" spans="7:7" ht="15" customHeight="1">
      <c r="G37996" s="488"/>
    </row>
    <row r="37997" spans="7:7" ht="15" customHeight="1">
      <c r="G37997" s="488"/>
    </row>
    <row r="37998" spans="7:7" ht="15" customHeight="1">
      <c r="G37998" s="488"/>
    </row>
    <row r="37999" spans="7:7" ht="15" customHeight="1">
      <c r="G37999" s="488"/>
    </row>
    <row r="38000" spans="7:7" ht="15" customHeight="1">
      <c r="G38000" s="488"/>
    </row>
    <row r="38001" spans="7:7" ht="15" customHeight="1">
      <c r="G38001" s="488"/>
    </row>
    <row r="38002" spans="7:7" ht="15" customHeight="1">
      <c r="G38002" s="488"/>
    </row>
    <row r="38003" spans="7:7" ht="15" customHeight="1">
      <c r="G38003" s="488"/>
    </row>
    <row r="38004" spans="7:7" ht="15" customHeight="1">
      <c r="G38004" s="488"/>
    </row>
    <row r="38005" spans="7:7" ht="15" customHeight="1">
      <c r="G38005" s="488"/>
    </row>
    <row r="38006" spans="7:7" ht="15" customHeight="1">
      <c r="G38006" s="488"/>
    </row>
    <row r="38007" spans="7:7" ht="15" customHeight="1">
      <c r="G38007" s="488"/>
    </row>
    <row r="38008" spans="7:7" ht="15" customHeight="1">
      <c r="G38008" s="488"/>
    </row>
    <row r="38009" spans="7:7" ht="15" customHeight="1">
      <c r="G38009" s="488"/>
    </row>
    <row r="38010" spans="7:7" ht="15" customHeight="1">
      <c r="G38010" s="488"/>
    </row>
    <row r="38011" spans="7:7" ht="15" customHeight="1">
      <c r="G38011" s="488"/>
    </row>
    <row r="38012" spans="7:7" ht="15" customHeight="1">
      <c r="G38012" s="488"/>
    </row>
    <row r="38013" spans="7:7" ht="15" customHeight="1">
      <c r="G38013" s="488"/>
    </row>
    <row r="38014" spans="7:7" ht="15" customHeight="1">
      <c r="G38014" s="488"/>
    </row>
    <row r="38015" spans="7:7" ht="15" customHeight="1">
      <c r="G38015" s="488"/>
    </row>
    <row r="38016" spans="7:7" ht="15" customHeight="1">
      <c r="G38016" s="488"/>
    </row>
    <row r="38017" spans="7:7" ht="15" customHeight="1">
      <c r="G38017" s="488"/>
    </row>
    <row r="38018" spans="7:7" ht="15" customHeight="1">
      <c r="G38018" s="488"/>
    </row>
    <row r="38019" spans="7:7" ht="15" customHeight="1">
      <c r="G38019" s="488"/>
    </row>
    <row r="38020" spans="7:7" ht="15" customHeight="1">
      <c r="G38020" s="488"/>
    </row>
    <row r="38021" spans="7:7" ht="15" customHeight="1">
      <c r="G38021" s="488"/>
    </row>
    <row r="38022" spans="7:7" ht="15" customHeight="1">
      <c r="G38022" s="488"/>
    </row>
    <row r="38023" spans="7:7" ht="15" customHeight="1">
      <c r="G38023" s="488"/>
    </row>
    <row r="38024" spans="7:7" ht="15" customHeight="1">
      <c r="G38024" s="488"/>
    </row>
    <row r="38025" spans="7:7" ht="15" customHeight="1">
      <c r="G38025" s="488"/>
    </row>
    <row r="38026" spans="7:7" ht="15" customHeight="1">
      <c r="G38026" s="488"/>
    </row>
    <row r="38027" spans="7:7" ht="15" customHeight="1">
      <c r="G38027" s="488"/>
    </row>
    <row r="38028" spans="7:7" ht="15" customHeight="1">
      <c r="G38028" s="488"/>
    </row>
    <row r="38029" spans="7:7" ht="15" customHeight="1">
      <c r="G38029" s="488"/>
    </row>
    <row r="38030" spans="7:7" ht="15" customHeight="1">
      <c r="G38030" s="488"/>
    </row>
    <row r="38031" spans="7:7" ht="15" customHeight="1">
      <c r="G38031" s="488"/>
    </row>
    <row r="38032" spans="7:7" ht="15" customHeight="1">
      <c r="G38032" s="488"/>
    </row>
    <row r="38033" spans="7:7" ht="15" customHeight="1">
      <c r="G38033" s="488"/>
    </row>
    <row r="38034" spans="7:7" ht="15" customHeight="1">
      <c r="G38034" s="488"/>
    </row>
    <row r="38035" spans="7:7" ht="15" customHeight="1">
      <c r="G38035" s="488"/>
    </row>
    <row r="38036" spans="7:7" ht="15" customHeight="1">
      <c r="G38036" s="488"/>
    </row>
    <row r="38037" spans="7:7" ht="15" customHeight="1">
      <c r="G38037" s="488"/>
    </row>
    <row r="38038" spans="7:7" ht="15" customHeight="1">
      <c r="G38038" s="488"/>
    </row>
    <row r="38039" spans="7:7" ht="15" customHeight="1">
      <c r="G38039" s="488"/>
    </row>
    <row r="38040" spans="7:7" ht="15" customHeight="1">
      <c r="G38040" s="488"/>
    </row>
    <row r="38041" spans="7:7" ht="15" customHeight="1">
      <c r="G38041" s="488"/>
    </row>
    <row r="38042" spans="7:7" ht="15" customHeight="1">
      <c r="G38042" s="488"/>
    </row>
    <row r="38043" spans="7:7" ht="15" customHeight="1">
      <c r="G38043" s="488"/>
    </row>
    <row r="38044" spans="7:7" ht="15" customHeight="1">
      <c r="G38044" s="488"/>
    </row>
    <row r="38045" spans="7:7" ht="15" customHeight="1">
      <c r="G38045" s="488"/>
    </row>
    <row r="38046" spans="7:7" ht="15" customHeight="1">
      <c r="G38046" s="488"/>
    </row>
    <row r="38047" spans="7:7" ht="15" customHeight="1">
      <c r="G38047" s="488"/>
    </row>
    <row r="38048" spans="7:7" ht="15" customHeight="1">
      <c r="G38048" s="488"/>
    </row>
    <row r="38049" spans="7:7" ht="15" customHeight="1">
      <c r="G38049" s="488"/>
    </row>
    <row r="38050" spans="7:7" ht="15" customHeight="1">
      <c r="G38050" s="488"/>
    </row>
    <row r="38051" spans="7:7" ht="15" customHeight="1">
      <c r="G38051" s="488"/>
    </row>
    <row r="38052" spans="7:7" ht="15" customHeight="1">
      <c r="G38052" s="488"/>
    </row>
    <row r="38053" spans="7:7" ht="15" customHeight="1">
      <c r="G38053" s="488"/>
    </row>
    <row r="38054" spans="7:7" ht="15" customHeight="1">
      <c r="G38054" s="488"/>
    </row>
    <row r="38055" spans="7:7" ht="15" customHeight="1">
      <c r="G38055" s="488"/>
    </row>
    <row r="38056" spans="7:7" ht="15" customHeight="1">
      <c r="G38056" s="488"/>
    </row>
    <row r="38057" spans="7:7" ht="15" customHeight="1">
      <c r="G38057" s="488"/>
    </row>
    <row r="38058" spans="7:7" ht="15" customHeight="1">
      <c r="G38058" s="488"/>
    </row>
    <row r="38059" spans="7:7" ht="15" customHeight="1">
      <c r="G38059" s="488"/>
    </row>
    <row r="38060" spans="7:7" ht="15" customHeight="1">
      <c r="G38060" s="488"/>
    </row>
    <row r="38061" spans="7:7" ht="15" customHeight="1">
      <c r="G38061" s="488"/>
    </row>
    <row r="38062" spans="7:7" ht="15" customHeight="1">
      <c r="G38062" s="488"/>
    </row>
    <row r="38063" spans="7:7" ht="15" customHeight="1">
      <c r="G38063" s="488"/>
    </row>
    <row r="38064" spans="7:7" ht="15" customHeight="1">
      <c r="G38064" s="488"/>
    </row>
    <row r="38065" spans="7:7" ht="15" customHeight="1">
      <c r="G38065" s="488"/>
    </row>
    <row r="38066" spans="7:7" ht="15" customHeight="1">
      <c r="G38066" s="488"/>
    </row>
    <row r="38067" spans="7:7" ht="15" customHeight="1">
      <c r="G38067" s="488"/>
    </row>
    <row r="38068" spans="7:7" ht="15" customHeight="1">
      <c r="G38068" s="488"/>
    </row>
    <row r="38069" spans="7:7" ht="15" customHeight="1">
      <c r="G38069" s="488"/>
    </row>
    <row r="38070" spans="7:7" ht="15" customHeight="1">
      <c r="G38070" s="488"/>
    </row>
    <row r="38071" spans="7:7" ht="15" customHeight="1">
      <c r="G38071" s="488"/>
    </row>
    <row r="38072" spans="7:7" ht="15" customHeight="1">
      <c r="G38072" s="488"/>
    </row>
    <row r="38073" spans="7:7" ht="15" customHeight="1">
      <c r="G38073" s="488"/>
    </row>
    <row r="38074" spans="7:7" ht="15" customHeight="1">
      <c r="G38074" s="488"/>
    </row>
    <row r="38075" spans="7:7" ht="15" customHeight="1">
      <c r="G38075" s="488"/>
    </row>
    <row r="38076" spans="7:7" ht="15" customHeight="1">
      <c r="G38076" s="488"/>
    </row>
    <row r="38077" spans="7:7" ht="15" customHeight="1">
      <c r="G38077" s="488"/>
    </row>
    <row r="38078" spans="7:7" ht="15" customHeight="1">
      <c r="G38078" s="488"/>
    </row>
    <row r="38079" spans="7:7" ht="15" customHeight="1">
      <c r="G38079" s="488"/>
    </row>
    <row r="38080" spans="7:7" ht="15" customHeight="1">
      <c r="G38080" s="488"/>
    </row>
    <row r="38081" spans="7:7" ht="15" customHeight="1">
      <c r="G38081" s="488"/>
    </row>
    <row r="38082" spans="7:7" ht="15" customHeight="1">
      <c r="G38082" s="488"/>
    </row>
    <row r="38083" spans="7:7" ht="15" customHeight="1">
      <c r="G38083" s="488"/>
    </row>
    <row r="38084" spans="7:7" ht="15" customHeight="1">
      <c r="G38084" s="488"/>
    </row>
    <row r="38085" spans="7:7" ht="15" customHeight="1">
      <c r="G38085" s="488"/>
    </row>
    <row r="38086" spans="7:7" ht="15" customHeight="1">
      <c r="G38086" s="488"/>
    </row>
    <row r="38087" spans="7:7" ht="15" customHeight="1">
      <c r="G38087" s="488"/>
    </row>
    <row r="38088" spans="7:7" ht="15" customHeight="1">
      <c r="G38088" s="488"/>
    </row>
    <row r="38089" spans="7:7" ht="15" customHeight="1">
      <c r="G38089" s="488"/>
    </row>
    <row r="38090" spans="7:7" ht="15" customHeight="1">
      <c r="G38090" s="488"/>
    </row>
    <row r="38091" spans="7:7" ht="15" customHeight="1">
      <c r="G38091" s="488"/>
    </row>
    <row r="38092" spans="7:7" ht="15" customHeight="1">
      <c r="G38092" s="488"/>
    </row>
    <row r="38093" spans="7:7" ht="15" customHeight="1">
      <c r="G38093" s="488"/>
    </row>
    <row r="38094" spans="7:7" ht="15" customHeight="1">
      <c r="G38094" s="488"/>
    </row>
    <row r="38095" spans="7:7" ht="15" customHeight="1">
      <c r="G38095" s="488"/>
    </row>
    <row r="38096" spans="7:7" ht="15" customHeight="1">
      <c r="G38096" s="488"/>
    </row>
    <row r="38097" spans="7:7" ht="15" customHeight="1">
      <c r="G38097" s="488"/>
    </row>
    <row r="38098" spans="7:7" ht="15" customHeight="1">
      <c r="G38098" s="488"/>
    </row>
    <row r="38099" spans="7:7" ht="15" customHeight="1">
      <c r="G38099" s="488"/>
    </row>
    <row r="38100" spans="7:7" ht="15" customHeight="1">
      <c r="G38100" s="488"/>
    </row>
    <row r="38101" spans="7:7" ht="15" customHeight="1">
      <c r="G38101" s="488"/>
    </row>
    <row r="38102" spans="7:7" ht="15" customHeight="1">
      <c r="G38102" s="488"/>
    </row>
    <row r="38103" spans="7:7" ht="15" customHeight="1">
      <c r="G38103" s="488"/>
    </row>
    <row r="38104" spans="7:7" ht="15" customHeight="1">
      <c r="G38104" s="488"/>
    </row>
    <row r="38105" spans="7:7" ht="15" customHeight="1">
      <c r="G38105" s="488"/>
    </row>
    <row r="38106" spans="7:7" ht="15" customHeight="1">
      <c r="G38106" s="488"/>
    </row>
    <row r="38107" spans="7:7" ht="15" customHeight="1">
      <c r="G38107" s="488"/>
    </row>
    <row r="38108" spans="7:7" ht="15" customHeight="1">
      <c r="G38108" s="488"/>
    </row>
    <row r="38109" spans="7:7" ht="15" customHeight="1">
      <c r="G38109" s="488"/>
    </row>
    <row r="38110" spans="7:7" ht="15" customHeight="1">
      <c r="G38110" s="488"/>
    </row>
    <row r="38111" spans="7:7" ht="15" customHeight="1">
      <c r="G38111" s="488"/>
    </row>
    <row r="38112" spans="7:7" ht="15" customHeight="1">
      <c r="G38112" s="488"/>
    </row>
    <row r="38113" spans="7:7" ht="15" customHeight="1">
      <c r="G38113" s="488"/>
    </row>
    <row r="38114" spans="7:7" ht="15" customHeight="1">
      <c r="G38114" s="488"/>
    </row>
    <row r="38115" spans="7:7" ht="15" customHeight="1">
      <c r="G38115" s="488"/>
    </row>
    <row r="38116" spans="7:7" ht="15" customHeight="1">
      <c r="G38116" s="488"/>
    </row>
    <row r="38117" spans="7:7" ht="15" customHeight="1">
      <c r="G38117" s="488"/>
    </row>
    <row r="38118" spans="7:7" ht="15" customHeight="1">
      <c r="G38118" s="488"/>
    </row>
    <row r="38119" spans="7:7" ht="15" customHeight="1">
      <c r="G38119" s="488"/>
    </row>
    <row r="38120" spans="7:7" ht="15" customHeight="1">
      <c r="G38120" s="488"/>
    </row>
    <row r="38121" spans="7:7" ht="15" customHeight="1">
      <c r="G38121" s="488"/>
    </row>
    <row r="38122" spans="7:7" ht="15" customHeight="1">
      <c r="G38122" s="488"/>
    </row>
    <row r="38123" spans="7:7" ht="15" customHeight="1">
      <c r="G38123" s="488"/>
    </row>
    <row r="38124" spans="7:7" ht="15" customHeight="1">
      <c r="G38124" s="488"/>
    </row>
    <row r="38125" spans="7:7" ht="15" customHeight="1">
      <c r="G38125" s="488"/>
    </row>
    <row r="38126" spans="7:7" ht="15" customHeight="1">
      <c r="G38126" s="488"/>
    </row>
    <row r="38127" spans="7:7" ht="15" customHeight="1">
      <c r="G38127" s="488"/>
    </row>
    <row r="38128" spans="7:7" ht="15" customHeight="1">
      <c r="G38128" s="488"/>
    </row>
    <row r="38129" spans="7:7" ht="15" customHeight="1">
      <c r="G38129" s="488"/>
    </row>
    <row r="38130" spans="7:7" ht="15" customHeight="1">
      <c r="G38130" s="488"/>
    </row>
    <row r="38131" spans="7:7" ht="15" customHeight="1">
      <c r="G38131" s="488"/>
    </row>
    <row r="38132" spans="7:7" ht="15" customHeight="1">
      <c r="G38132" s="488"/>
    </row>
    <row r="38133" spans="7:7" ht="15" customHeight="1">
      <c r="G38133" s="488"/>
    </row>
    <row r="38134" spans="7:7" ht="15" customHeight="1">
      <c r="G38134" s="488"/>
    </row>
    <row r="38135" spans="7:7" ht="15" customHeight="1">
      <c r="G38135" s="488"/>
    </row>
    <row r="38136" spans="7:7" ht="15" customHeight="1">
      <c r="G38136" s="488"/>
    </row>
    <row r="38137" spans="7:7" ht="15" customHeight="1">
      <c r="G38137" s="488"/>
    </row>
    <row r="38138" spans="7:7" ht="15" customHeight="1">
      <c r="G38138" s="488"/>
    </row>
    <row r="38139" spans="7:7" ht="15" customHeight="1">
      <c r="G38139" s="488"/>
    </row>
    <row r="38140" spans="7:7" ht="15" customHeight="1">
      <c r="G38140" s="488"/>
    </row>
    <row r="38141" spans="7:7" ht="15" customHeight="1">
      <c r="G38141" s="488"/>
    </row>
    <row r="38142" spans="7:7" ht="15" customHeight="1">
      <c r="G38142" s="488"/>
    </row>
    <row r="38143" spans="7:7" ht="15" customHeight="1">
      <c r="G38143" s="488"/>
    </row>
    <row r="38144" spans="7:7" ht="15" customHeight="1">
      <c r="G38144" s="488"/>
    </row>
    <row r="38145" spans="7:7" ht="15" customHeight="1">
      <c r="G38145" s="488"/>
    </row>
    <row r="38146" spans="7:7" ht="15" customHeight="1">
      <c r="G38146" s="488"/>
    </row>
    <row r="38147" spans="7:7" ht="15" customHeight="1">
      <c r="G38147" s="488"/>
    </row>
    <row r="38148" spans="7:7" ht="15" customHeight="1">
      <c r="G38148" s="488"/>
    </row>
    <row r="38149" spans="7:7" ht="15" customHeight="1">
      <c r="G38149" s="488"/>
    </row>
    <row r="38150" spans="7:7" ht="15" customHeight="1">
      <c r="G38150" s="488"/>
    </row>
    <row r="38151" spans="7:7" ht="15" customHeight="1">
      <c r="G38151" s="488"/>
    </row>
    <row r="38152" spans="7:7" ht="15" customHeight="1">
      <c r="G38152" s="488"/>
    </row>
    <row r="38153" spans="7:7" ht="15" customHeight="1">
      <c r="G38153" s="488"/>
    </row>
    <row r="38154" spans="7:7" ht="15" customHeight="1">
      <c r="G38154" s="488"/>
    </row>
    <row r="38155" spans="7:7" ht="15" customHeight="1">
      <c r="G38155" s="488"/>
    </row>
    <row r="38156" spans="7:7" ht="15" customHeight="1">
      <c r="G38156" s="488"/>
    </row>
    <row r="38157" spans="7:7" ht="15" customHeight="1">
      <c r="G38157" s="488"/>
    </row>
    <row r="38158" spans="7:7" ht="15" customHeight="1">
      <c r="G38158" s="488"/>
    </row>
    <row r="38159" spans="7:7" ht="15" customHeight="1">
      <c r="G38159" s="488"/>
    </row>
    <row r="38160" spans="7:7" ht="15" customHeight="1">
      <c r="G38160" s="488"/>
    </row>
    <row r="38161" spans="7:7" ht="15" customHeight="1">
      <c r="G38161" s="488"/>
    </row>
    <row r="38162" spans="7:7" ht="15" customHeight="1">
      <c r="G38162" s="488"/>
    </row>
    <row r="38163" spans="7:7" ht="15" customHeight="1">
      <c r="G38163" s="488"/>
    </row>
    <row r="38164" spans="7:7" ht="15" customHeight="1">
      <c r="G38164" s="488"/>
    </row>
    <row r="38165" spans="7:7" ht="15" customHeight="1">
      <c r="G38165" s="488"/>
    </row>
    <row r="38166" spans="7:7" ht="15" customHeight="1">
      <c r="G38166" s="488"/>
    </row>
    <row r="38167" spans="7:7" ht="15" customHeight="1">
      <c r="G38167" s="488"/>
    </row>
    <row r="38168" spans="7:7" ht="15" customHeight="1">
      <c r="G38168" s="488"/>
    </row>
    <row r="38169" spans="7:7" ht="15" customHeight="1">
      <c r="G38169" s="488"/>
    </row>
    <row r="38170" spans="7:7" ht="15" customHeight="1">
      <c r="G38170" s="488"/>
    </row>
    <row r="38171" spans="7:7" ht="15" customHeight="1">
      <c r="G38171" s="488"/>
    </row>
    <row r="38172" spans="7:7" ht="15" customHeight="1">
      <c r="G38172" s="488"/>
    </row>
    <row r="38173" spans="7:7" ht="15" customHeight="1">
      <c r="G38173" s="488"/>
    </row>
    <row r="38174" spans="7:7" ht="15" customHeight="1">
      <c r="G38174" s="488"/>
    </row>
    <row r="38175" spans="7:7" ht="15" customHeight="1">
      <c r="G38175" s="488"/>
    </row>
    <row r="38176" spans="7:7" ht="15" customHeight="1">
      <c r="G38176" s="488"/>
    </row>
    <row r="38177" spans="7:7" ht="15" customHeight="1">
      <c r="G38177" s="488"/>
    </row>
    <row r="38178" spans="7:7" ht="15" customHeight="1">
      <c r="G38178" s="488"/>
    </row>
    <row r="38179" spans="7:7" ht="15" customHeight="1">
      <c r="G38179" s="488"/>
    </row>
    <row r="38180" spans="7:7" ht="15" customHeight="1">
      <c r="G38180" s="488"/>
    </row>
    <row r="38181" spans="7:7" ht="15" customHeight="1">
      <c r="G38181" s="488"/>
    </row>
    <row r="38182" spans="7:7" ht="15" customHeight="1">
      <c r="G38182" s="488"/>
    </row>
    <row r="38183" spans="7:7" ht="15" customHeight="1">
      <c r="G38183" s="488"/>
    </row>
    <row r="38184" spans="7:7" ht="15" customHeight="1">
      <c r="G38184" s="488"/>
    </row>
    <row r="38185" spans="7:7" ht="15" customHeight="1">
      <c r="G38185" s="488"/>
    </row>
    <row r="38186" spans="7:7" ht="15" customHeight="1">
      <c r="G38186" s="488"/>
    </row>
    <row r="38187" spans="7:7" ht="15" customHeight="1">
      <c r="G38187" s="488"/>
    </row>
    <row r="38188" spans="7:7" ht="15" customHeight="1">
      <c r="G38188" s="488"/>
    </row>
    <row r="38189" spans="7:7" ht="15" customHeight="1">
      <c r="G38189" s="488"/>
    </row>
    <row r="38190" spans="7:7" ht="15" customHeight="1">
      <c r="G38190" s="488"/>
    </row>
    <row r="38191" spans="7:7" ht="15" customHeight="1">
      <c r="G38191" s="488"/>
    </row>
    <row r="38192" spans="7:7" ht="15" customHeight="1">
      <c r="G38192" s="488"/>
    </row>
    <row r="38193" spans="7:7" ht="15" customHeight="1">
      <c r="G38193" s="488"/>
    </row>
    <row r="38194" spans="7:7" ht="15" customHeight="1">
      <c r="G38194" s="488"/>
    </row>
    <row r="38195" spans="7:7" ht="15" customHeight="1">
      <c r="G38195" s="488"/>
    </row>
    <row r="38196" spans="7:7" ht="15" customHeight="1">
      <c r="G38196" s="488"/>
    </row>
    <row r="38197" spans="7:7" ht="15" customHeight="1">
      <c r="G38197" s="488"/>
    </row>
    <row r="38198" spans="7:7" ht="15" customHeight="1">
      <c r="G38198" s="488"/>
    </row>
    <row r="38199" spans="7:7" ht="15" customHeight="1">
      <c r="G38199" s="488"/>
    </row>
    <row r="38200" spans="7:7" ht="15" customHeight="1">
      <c r="G38200" s="488"/>
    </row>
    <row r="38201" spans="7:7" ht="15" customHeight="1">
      <c r="G38201" s="488"/>
    </row>
    <row r="38202" spans="7:7" ht="15" customHeight="1">
      <c r="G38202" s="488"/>
    </row>
    <row r="38203" spans="7:7" ht="15" customHeight="1">
      <c r="G38203" s="488"/>
    </row>
    <row r="38204" spans="7:7" ht="15" customHeight="1">
      <c r="G38204" s="488"/>
    </row>
    <row r="38205" spans="7:7" ht="15" customHeight="1">
      <c r="G38205" s="488"/>
    </row>
    <row r="38206" spans="7:7" ht="15" customHeight="1">
      <c r="G38206" s="488"/>
    </row>
    <row r="38207" spans="7:7" ht="15" customHeight="1">
      <c r="G38207" s="488"/>
    </row>
    <row r="38208" spans="7:7" ht="15" customHeight="1">
      <c r="G38208" s="488"/>
    </row>
    <row r="38209" spans="7:7" ht="15" customHeight="1">
      <c r="G38209" s="488"/>
    </row>
    <row r="38210" spans="7:7" ht="15" customHeight="1">
      <c r="G38210" s="488"/>
    </row>
    <row r="38211" spans="7:7" ht="15" customHeight="1">
      <c r="G38211" s="488"/>
    </row>
    <row r="38212" spans="7:7" ht="15" customHeight="1">
      <c r="G38212" s="488"/>
    </row>
    <row r="38213" spans="7:7" ht="15" customHeight="1">
      <c r="G38213" s="488"/>
    </row>
    <row r="38214" spans="7:7" ht="15" customHeight="1">
      <c r="G38214" s="488"/>
    </row>
    <row r="38215" spans="7:7" ht="15" customHeight="1">
      <c r="G38215" s="488"/>
    </row>
    <row r="38216" spans="7:7" ht="15" customHeight="1">
      <c r="G38216" s="488"/>
    </row>
    <row r="38217" spans="7:7" ht="15" customHeight="1">
      <c r="G38217" s="488"/>
    </row>
    <row r="38218" spans="7:7" ht="15" customHeight="1">
      <c r="G38218" s="488"/>
    </row>
    <row r="38219" spans="7:7" ht="15" customHeight="1">
      <c r="G38219" s="488"/>
    </row>
    <row r="38220" spans="7:7" ht="15" customHeight="1">
      <c r="G38220" s="488"/>
    </row>
    <row r="38221" spans="7:7" ht="15" customHeight="1">
      <c r="G38221" s="488"/>
    </row>
    <row r="38222" spans="7:7" ht="15" customHeight="1">
      <c r="G38222" s="488"/>
    </row>
    <row r="38223" spans="7:7" ht="15" customHeight="1">
      <c r="G38223" s="488"/>
    </row>
    <row r="38224" spans="7:7" ht="15" customHeight="1">
      <c r="G38224" s="488"/>
    </row>
    <row r="38225" spans="7:7" ht="15" customHeight="1">
      <c r="G38225" s="488"/>
    </row>
    <row r="38226" spans="7:7" ht="15" customHeight="1">
      <c r="G38226" s="488"/>
    </row>
    <row r="38227" spans="7:7" ht="15" customHeight="1">
      <c r="G38227" s="488"/>
    </row>
    <row r="38228" spans="7:7" ht="15" customHeight="1">
      <c r="G38228" s="488"/>
    </row>
    <row r="38229" spans="7:7" ht="15" customHeight="1">
      <c r="G38229" s="488"/>
    </row>
    <row r="38230" spans="7:7" ht="15" customHeight="1">
      <c r="G38230" s="488"/>
    </row>
    <row r="38231" spans="7:7" ht="15" customHeight="1">
      <c r="G38231" s="488"/>
    </row>
    <row r="38232" spans="7:7" ht="15" customHeight="1">
      <c r="G38232" s="488"/>
    </row>
    <row r="38233" spans="7:7" ht="15" customHeight="1">
      <c r="G38233" s="488"/>
    </row>
    <row r="38234" spans="7:7" ht="15" customHeight="1">
      <c r="G38234" s="488"/>
    </row>
    <row r="38235" spans="7:7" ht="15" customHeight="1">
      <c r="G38235" s="488"/>
    </row>
    <row r="38236" spans="7:7" ht="15" customHeight="1">
      <c r="G38236" s="488"/>
    </row>
    <row r="38237" spans="7:7" ht="15" customHeight="1">
      <c r="G38237" s="488"/>
    </row>
    <row r="38238" spans="7:7" ht="15" customHeight="1">
      <c r="G38238" s="488"/>
    </row>
    <row r="38239" spans="7:7" ht="15" customHeight="1">
      <c r="G38239" s="488"/>
    </row>
    <row r="38240" spans="7:7" ht="15" customHeight="1">
      <c r="G38240" s="488"/>
    </row>
    <row r="38241" spans="7:7" ht="15" customHeight="1">
      <c r="G38241" s="488"/>
    </row>
    <row r="38242" spans="7:7" ht="15" customHeight="1">
      <c r="G38242" s="488"/>
    </row>
    <row r="38243" spans="7:7" ht="15" customHeight="1">
      <c r="G38243" s="488"/>
    </row>
    <row r="38244" spans="7:7" ht="15" customHeight="1">
      <c r="G38244" s="488"/>
    </row>
    <row r="38245" spans="7:7" ht="15" customHeight="1">
      <c r="G38245" s="488"/>
    </row>
    <row r="38246" spans="7:7" ht="15" customHeight="1">
      <c r="G38246" s="488"/>
    </row>
    <row r="38247" spans="7:7" ht="15" customHeight="1">
      <c r="G38247" s="488"/>
    </row>
    <row r="38248" spans="7:7" ht="15" customHeight="1">
      <c r="G38248" s="488"/>
    </row>
    <row r="38249" spans="7:7" ht="15" customHeight="1">
      <c r="G38249" s="488"/>
    </row>
    <row r="38250" spans="7:7" ht="15" customHeight="1">
      <c r="G38250" s="488"/>
    </row>
    <row r="38251" spans="7:7" ht="15" customHeight="1">
      <c r="G38251" s="488"/>
    </row>
    <row r="38252" spans="7:7" ht="15" customHeight="1">
      <c r="G38252" s="488"/>
    </row>
    <row r="38253" spans="7:7" ht="15" customHeight="1">
      <c r="G38253" s="488"/>
    </row>
    <row r="38254" spans="7:7" ht="15" customHeight="1">
      <c r="G38254" s="488"/>
    </row>
    <row r="38255" spans="7:7" ht="15" customHeight="1">
      <c r="G38255" s="488"/>
    </row>
    <row r="38256" spans="7:7" ht="15" customHeight="1">
      <c r="G38256" s="488"/>
    </row>
    <row r="38257" spans="7:7" ht="15" customHeight="1">
      <c r="G38257" s="488"/>
    </row>
    <row r="38258" spans="7:7" ht="15" customHeight="1">
      <c r="G38258" s="488"/>
    </row>
    <row r="38259" spans="7:7" ht="15" customHeight="1">
      <c r="G38259" s="488"/>
    </row>
    <row r="38260" spans="7:7" ht="15" customHeight="1">
      <c r="G38260" s="488"/>
    </row>
    <row r="38261" spans="7:7" ht="15" customHeight="1">
      <c r="G38261" s="488"/>
    </row>
    <row r="38262" spans="7:7" ht="15" customHeight="1">
      <c r="G38262" s="488"/>
    </row>
    <row r="38263" spans="7:7" ht="15" customHeight="1">
      <c r="G38263" s="488"/>
    </row>
    <row r="38264" spans="7:7" ht="15" customHeight="1">
      <c r="G38264" s="488"/>
    </row>
    <row r="38265" spans="7:7" ht="15" customHeight="1">
      <c r="G38265" s="488"/>
    </row>
    <row r="38266" spans="7:7" ht="15" customHeight="1">
      <c r="G38266" s="488"/>
    </row>
    <row r="38267" spans="7:7" ht="15" customHeight="1">
      <c r="G38267" s="488"/>
    </row>
    <row r="38268" spans="7:7" ht="15" customHeight="1">
      <c r="G38268" s="488"/>
    </row>
    <row r="38269" spans="7:7" ht="15" customHeight="1">
      <c r="G38269" s="488"/>
    </row>
    <row r="38270" spans="7:7" ht="15" customHeight="1">
      <c r="G38270" s="488"/>
    </row>
    <row r="38271" spans="7:7" ht="15" customHeight="1">
      <c r="G38271" s="488"/>
    </row>
    <row r="38272" spans="7:7" ht="15" customHeight="1">
      <c r="G38272" s="488"/>
    </row>
    <row r="38273" spans="7:7" ht="15" customHeight="1">
      <c r="G38273" s="488"/>
    </row>
    <row r="38274" spans="7:7" ht="15" customHeight="1">
      <c r="G38274" s="488"/>
    </row>
    <row r="38275" spans="7:7" ht="15" customHeight="1">
      <c r="G38275" s="488"/>
    </row>
    <row r="38276" spans="7:7" ht="15" customHeight="1">
      <c r="G38276" s="488"/>
    </row>
    <row r="38277" spans="7:7" ht="15" customHeight="1">
      <c r="G38277" s="488"/>
    </row>
    <row r="38278" spans="7:7" ht="15" customHeight="1">
      <c r="G38278" s="488"/>
    </row>
    <row r="38279" spans="7:7" ht="15" customHeight="1">
      <c r="G38279" s="488"/>
    </row>
    <row r="38280" spans="7:7" ht="15" customHeight="1">
      <c r="G38280" s="488"/>
    </row>
    <row r="38281" spans="7:7" ht="15" customHeight="1">
      <c r="G38281" s="488"/>
    </row>
    <row r="38282" spans="7:7" ht="15" customHeight="1">
      <c r="G38282" s="488"/>
    </row>
    <row r="38283" spans="7:7" ht="15" customHeight="1">
      <c r="G38283" s="488"/>
    </row>
    <row r="38284" spans="7:7" ht="15" customHeight="1">
      <c r="G38284" s="488"/>
    </row>
    <row r="38285" spans="7:7" ht="15" customHeight="1">
      <c r="G38285" s="488"/>
    </row>
    <row r="38286" spans="7:7" ht="15" customHeight="1">
      <c r="G38286" s="488"/>
    </row>
    <row r="38287" spans="7:7" ht="15" customHeight="1">
      <c r="G38287" s="488"/>
    </row>
    <row r="38288" spans="7:7" ht="15" customHeight="1">
      <c r="G38288" s="488"/>
    </row>
    <row r="38289" spans="7:7" ht="15" customHeight="1">
      <c r="G38289" s="488"/>
    </row>
    <row r="38290" spans="7:7" ht="15" customHeight="1">
      <c r="G38290" s="488"/>
    </row>
    <row r="38291" spans="7:7" ht="15" customHeight="1">
      <c r="G38291" s="488"/>
    </row>
    <row r="38292" spans="7:7" ht="15" customHeight="1">
      <c r="G38292" s="488"/>
    </row>
    <row r="38293" spans="7:7" ht="15" customHeight="1">
      <c r="G38293" s="488"/>
    </row>
    <row r="38294" spans="7:7" ht="15" customHeight="1">
      <c r="G38294" s="488"/>
    </row>
    <row r="38295" spans="7:7" ht="15" customHeight="1">
      <c r="G38295" s="488"/>
    </row>
    <row r="38296" spans="7:7" ht="15" customHeight="1">
      <c r="G38296" s="488"/>
    </row>
    <row r="38297" spans="7:7" ht="15" customHeight="1">
      <c r="G38297" s="488"/>
    </row>
    <row r="38298" spans="7:7" ht="15" customHeight="1">
      <c r="G38298" s="488"/>
    </row>
    <row r="38299" spans="7:7" ht="15" customHeight="1">
      <c r="G38299" s="488"/>
    </row>
    <row r="38300" spans="7:7" ht="15" customHeight="1">
      <c r="G38300" s="488"/>
    </row>
    <row r="38301" spans="7:7" ht="15" customHeight="1">
      <c r="G38301" s="488"/>
    </row>
    <row r="38302" spans="7:7" ht="15" customHeight="1">
      <c r="G38302" s="488"/>
    </row>
    <row r="38303" spans="7:7" ht="15" customHeight="1">
      <c r="G38303" s="488"/>
    </row>
    <row r="38304" spans="7:7" ht="15" customHeight="1">
      <c r="G38304" s="488"/>
    </row>
    <row r="38305" spans="7:7" ht="15" customHeight="1">
      <c r="G38305" s="488"/>
    </row>
    <row r="38306" spans="7:7" ht="15" customHeight="1">
      <c r="G38306" s="488"/>
    </row>
    <row r="38307" spans="7:7" ht="15" customHeight="1">
      <c r="G38307" s="488"/>
    </row>
    <row r="38308" spans="7:7" ht="15" customHeight="1">
      <c r="G38308" s="488"/>
    </row>
    <row r="38309" spans="7:7" ht="15" customHeight="1">
      <c r="G38309" s="488"/>
    </row>
    <row r="38310" spans="7:7" ht="15" customHeight="1">
      <c r="G38310" s="488"/>
    </row>
    <row r="38311" spans="7:7" ht="15" customHeight="1">
      <c r="G38311" s="488"/>
    </row>
    <row r="38312" spans="7:7" ht="15" customHeight="1">
      <c r="G38312" s="488"/>
    </row>
    <row r="38313" spans="7:7" ht="15" customHeight="1">
      <c r="G38313" s="488"/>
    </row>
    <row r="38314" spans="7:7" ht="15" customHeight="1">
      <c r="G38314" s="488"/>
    </row>
    <row r="38315" spans="7:7" ht="15" customHeight="1">
      <c r="G38315" s="488"/>
    </row>
    <row r="38316" spans="7:7" ht="15" customHeight="1">
      <c r="G38316" s="488"/>
    </row>
    <row r="38317" spans="7:7" ht="15" customHeight="1">
      <c r="G38317" s="488"/>
    </row>
    <row r="38318" spans="7:7" ht="15" customHeight="1">
      <c r="G38318" s="488"/>
    </row>
    <row r="38319" spans="7:7" ht="15" customHeight="1">
      <c r="G38319" s="488"/>
    </row>
    <row r="38320" spans="7:7" ht="15" customHeight="1">
      <c r="G38320" s="488"/>
    </row>
    <row r="38321" spans="7:7" ht="15" customHeight="1">
      <c r="G38321" s="488"/>
    </row>
    <row r="38322" spans="7:7" ht="15" customHeight="1">
      <c r="G38322" s="488"/>
    </row>
    <row r="38323" spans="7:7" ht="15" customHeight="1">
      <c r="G38323" s="488"/>
    </row>
    <row r="38324" spans="7:7" ht="15" customHeight="1">
      <c r="G38324" s="488"/>
    </row>
    <row r="38325" spans="7:7" ht="15" customHeight="1">
      <c r="G38325" s="488"/>
    </row>
    <row r="38326" spans="7:7" ht="15" customHeight="1">
      <c r="G38326" s="488"/>
    </row>
    <row r="38327" spans="7:7" ht="15" customHeight="1">
      <c r="G38327" s="488"/>
    </row>
    <row r="38328" spans="7:7" ht="15" customHeight="1">
      <c r="G38328" s="488"/>
    </row>
    <row r="38329" spans="7:7" ht="15" customHeight="1">
      <c r="G38329" s="488"/>
    </row>
    <row r="38330" spans="7:7" ht="15" customHeight="1">
      <c r="G38330" s="488"/>
    </row>
    <row r="38331" spans="7:7" ht="15" customHeight="1">
      <c r="G38331" s="488"/>
    </row>
    <row r="38332" spans="7:7" ht="15" customHeight="1">
      <c r="G38332" s="488"/>
    </row>
    <row r="38333" spans="7:7" ht="15" customHeight="1">
      <c r="G38333" s="488"/>
    </row>
    <row r="38334" spans="7:7" ht="15" customHeight="1">
      <c r="G38334" s="488"/>
    </row>
    <row r="38335" spans="7:7" ht="15" customHeight="1">
      <c r="G38335" s="488"/>
    </row>
    <row r="38336" spans="7:7" ht="15" customHeight="1">
      <c r="G38336" s="488"/>
    </row>
    <row r="38337" spans="7:7" ht="15" customHeight="1">
      <c r="G38337" s="488"/>
    </row>
    <row r="38338" spans="7:7" ht="15" customHeight="1">
      <c r="G38338" s="488"/>
    </row>
    <row r="38339" spans="7:7" ht="15" customHeight="1">
      <c r="G38339" s="488"/>
    </row>
    <row r="38340" spans="7:7" ht="15" customHeight="1">
      <c r="G38340" s="488"/>
    </row>
    <row r="38341" spans="7:7" ht="15" customHeight="1">
      <c r="G38341" s="488"/>
    </row>
    <row r="38342" spans="7:7" ht="15" customHeight="1">
      <c r="G38342" s="488"/>
    </row>
    <row r="38343" spans="7:7" ht="15" customHeight="1">
      <c r="G38343" s="488"/>
    </row>
    <row r="38344" spans="7:7" ht="15" customHeight="1">
      <c r="G38344" s="488"/>
    </row>
    <row r="38345" spans="7:7" ht="15" customHeight="1">
      <c r="G38345" s="488"/>
    </row>
    <row r="38346" spans="7:7" ht="15" customHeight="1">
      <c r="G38346" s="488"/>
    </row>
    <row r="38347" spans="7:7" ht="15" customHeight="1">
      <c r="G38347" s="488"/>
    </row>
    <row r="38348" spans="7:7" ht="15" customHeight="1">
      <c r="G38348" s="488"/>
    </row>
    <row r="38349" spans="7:7" ht="15" customHeight="1">
      <c r="G38349" s="488"/>
    </row>
    <row r="38350" spans="7:7" ht="15" customHeight="1">
      <c r="G38350" s="488"/>
    </row>
    <row r="38351" spans="7:7" ht="15" customHeight="1">
      <c r="G38351" s="488"/>
    </row>
    <row r="38352" spans="7:7" ht="15" customHeight="1">
      <c r="G38352" s="488"/>
    </row>
    <row r="38353" spans="7:7" ht="15" customHeight="1">
      <c r="G38353" s="488"/>
    </row>
    <row r="38354" spans="7:7" ht="15" customHeight="1">
      <c r="G38354" s="488"/>
    </row>
    <row r="38355" spans="7:7" ht="15" customHeight="1">
      <c r="G38355" s="488"/>
    </row>
    <row r="38356" spans="7:7" ht="15" customHeight="1">
      <c r="G38356" s="488"/>
    </row>
    <row r="38357" spans="7:7" ht="15" customHeight="1">
      <c r="G38357" s="488"/>
    </row>
    <row r="38358" spans="7:7" ht="15" customHeight="1">
      <c r="G38358" s="488"/>
    </row>
    <row r="38359" spans="7:7" ht="15" customHeight="1">
      <c r="G38359" s="488"/>
    </row>
    <row r="38360" spans="7:7" ht="15" customHeight="1">
      <c r="G38360" s="488"/>
    </row>
    <row r="38361" spans="7:7" ht="15" customHeight="1">
      <c r="G38361" s="488"/>
    </row>
    <row r="38362" spans="7:7" ht="15" customHeight="1">
      <c r="G38362" s="488"/>
    </row>
    <row r="38363" spans="7:7" ht="15" customHeight="1">
      <c r="G38363" s="488"/>
    </row>
    <row r="38364" spans="7:7" ht="15" customHeight="1">
      <c r="G38364" s="488"/>
    </row>
    <row r="38365" spans="7:7" ht="15" customHeight="1">
      <c r="G38365" s="488"/>
    </row>
    <row r="38366" spans="7:7" ht="15" customHeight="1">
      <c r="G38366" s="488"/>
    </row>
    <row r="38367" spans="7:7" ht="15" customHeight="1">
      <c r="G38367" s="488"/>
    </row>
    <row r="38368" spans="7:7" ht="15" customHeight="1">
      <c r="G38368" s="488"/>
    </row>
    <row r="38369" spans="7:7" ht="15" customHeight="1">
      <c r="G38369" s="488"/>
    </row>
    <row r="38370" spans="7:7" ht="15" customHeight="1">
      <c r="G38370" s="488"/>
    </row>
    <row r="38371" spans="7:7" ht="15" customHeight="1">
      <c r="G38371" s="488"/>
    </row>
    <row r="38372" spans="7:7" ht="15" customHeight="1">
      <c r="G38372" s="488"/>
    </row>
    <row r="38373" spans="7:7" ht="15" customHeight="1">
      <c r="G38373" s="488"/>
    </row>
    <row r="38374" spans="7:7" ht="15" customHeight="1">
      <c r="G38374" s="488"/>
    </row>
    <row r="38375" spans="7:7" ht="15" customHeight="1">
      <c r="G38375" s="488"/>
    </row>
    <row r="38376" spans="7:7" ht="15" customHeight="1">
      <c r="G38376" s="488"/>
    </row>
    <row r="38377" spans="7:7" ht="15" customHeight="1">
      <c r="G38377" s="488"/>
    </row>
    <row r="38378" spans="7:7" ht="15" customHeight="1">
      <c r="G38378" s="488"/>
    </row>
    <row r="38379" spans="7:7" ht="15" customHeight="1">
      <c r="G38379" s="488"/>
    </row>
    <row r="38380" spans="7:7" ht="15" customHeight="1">
      <c r="G38380" s="488"/>
    </row>
    <row r="38381" spans="7:7" ht="15" customHeight="1">
      <c r="G38381" s="488"/>
    </row>
    <row r="38382" spans="7:7" ht="15" customHeight="1">
      <c r="G38382" s="488"/>
    </row>
    <row r="38383" spans="7:7" ht="15" customHeight="1">
      <c r="G38383" s="488"/>
    </row>
    <row r="38384" spans="7:7" ht="15" customHeight="1">
      <c r="G38384" s="488"/>
    </row>
    <row r="38385" spans="7:7" ht="15" customHeight="1">
      <c r="G38385" s="488"/>
    </row>
    <row r="38386" spans="7:7" ht="15" customHeight="1">
      <c r="G38386" s="488"/>
    </row>
    <row r="38387" spans="7:7" ht="15" customHeight="1">
      <c r="G38387" s="488"/>
    </row>
    <row r="38388" spans="7:7" ht="15" customHeight="1">
      <c r="G38388" s="488"/>
    </row>
    <row r="38389" spans="7:7" ht="15" customHeight="1">
      <c r="G38389" s="488"/>
    </row>
    <row r="38390" spans="7:7" ht="15" customHeight="1">
      <c r="G38390" s="488"/>
    </row>
    <row r="38391" spans="7:7" ht="15" customHeight="1">
      <c r="G38391" s="488"/>
    </row>
    <row r="38392" spans="7:7" ht="15" customHeight="1">
      <c r="G38392" s="488"/>
    </row>
    <row r="38393" spans="7:7" ht="15" customHeight="1">
      <c r="G38393" s="488"/>
    </row>
    <row r="38394" spans="7:7" ht="15" customHeight="1">
      <c r="G38394" s="488"/>
    </row>
    <row r="38395" spans="7:7" ht="15" customHeight="1">
      <c r="G38395" s="488"/>
    </row>
    <row r="38396" spans="7:7" ht="15" customHeight="1">
      <c r="G38396" s="488"/>
    </row>
    <row r="38397" spans="7:7" ht="15" customHeight="1">
      <c r="G38397" s="488"/>
    </row>
    <row r="38398" spans="7:7" ht="15" customHeight="1">
      <c r="G38398" s="488"/>
    </row>
    <row r="38399" spans="7:7" ht="15" customHeight="1">
      <c r="G38399" s="488"/>
    </row>
    <row r="38400" spans="7:7" ht="15" customHeight="1">
      <c r="G38400" s="488"/>
    </row>
    <row r="38401" spans="7:7" ht="15" customHeight="1">
      <c r="G38401" s="488"/>
    </row>
    <row r="38402" spans="7:7" ht="15" customHeight="1">
      <c r="G38402" s="488"/>
    </row>
    <row r="38403" spans="7:7" ht="15" customHeight="1">
      <c r="G38403" s="488"/>
    </row>
    <row r="38404" spans="7:7" ht="15" customHeight="1">
      <c r="G38404" s="488"/>
    </row>
    <row r="38405" spans="7:7" ht="15" customHeight="1">
      <c r="G38405" s="488"/>
    </row>
    <row r="38406" spans="7:7" ht="15" customHeight="1">
      <c r="G38406" s="488"/>
    </row>
    <row r="38407" spans="7:7" ht="15" customHeight="1">
      <c r="G38407" s="488"/>
    </row>
    <row r="38408" spans="7:7" ht="15" customHeight="1">
      <c r="G38408" s="488"/>
    </row>
    <row r="38409" spans="7:7" ht="15" customHeight="1">
      <c r="G38409" s="488"/>
    </row>
    <row r="38410" spans="7:7" ht="15" customHeight="1">
      <c r="G38410" s="488"/>
    </row>
    <row r="38411" spans="7:7" ht="15" customHeight="1">
      <c r="G38411" s="488"/>
    </row>
    <row r="38412" spans="7:7" ht="15" customHeight="1">
      <c r="G38412" s="488"/>
    </row>
    <row r="38413" spans="7:7" ht="15" customHeight="1">
      <c r="G38413" s="488"/>
    </row>
    <row r="38414" spans="7:7" ht="15" customHeight="1">
      <c r="G38414" s="488"/>
    </row>
    <row r="38415" spans="7:7" ht="15" customHeight="1">
      <c r="G38415" s="488"/>
    </row>
    <row r="38416" spans="7:7" ht="15" customHeight="1">
      <c r="G38416" s="488"/>
    </row>
    <row r="38417" spans="7:7" ht="15" customHeight="1">
      <c r="G38417" s="488"/>
    </row>
    <row r="38418" spans="7:7" ht="15" customHeight="1">
      <c r="G38418" s="488"/>
    </row>
    <row r="38419" spans="7:7" ht="15" customHeight="1">
      <c r="G38419" s="488"/>
    </row>
    <row r="38420" spans="7:7" ht="15" customHeight="1">
      <c r="G38420" s="488"/>
    </row>
    <row r="38421" spans="7:7" ht="15" customHeight="1">
      <c r="G38421" s="488"/>
    </row>
    <row r="38422" spans="7:7" ht="15" customHeight="1">
      <c r="G38422" s="488"/>
    </row>
    <row r="38423" spans="7:7" ht="15" customHeight="1">
      <c r="G38423" s="488"/>
    </row>
    <row r="38424" spans="7:7" ht="15" customHeight="1">
      <c r="G38424" s="488"/>
    </row>
    <row r="38425" spans="7:7" ht="15" customHeight="1">
      <c r="G38425" s="488"/>
    </row>
    <row r="38426" spans="7:7" ht="15" customHeight="1">
      <c r="G38426" s="488"/>
    </row>
    <row r="38427" spans="7:7" ht="15" customHeight="1">
      <c r="G38427" s="488"/>
    </row>
    <row r="38428" spans="7:7" ht="15" customHeight="1">
      <c r="G38428" s="488"/>
    </row>
    <row r="38429" spans="7:7" ht="15" customHeight="1">
      <c r="G38429" s="488"/>
    </row>
    <row r="38430" spans="7:7" ht="15" customHeight="1">
      <c r="G38430" s="488"/>
    </row>
    <row r="38431" spans="7:7" ht="15" customHeight="1">
      <c r="G38431" s="488"/>
    </row>
    <row r="38432" spans="7:7" ht="15" customHeight="1">
      <c r="G38432" s="488"/>
    </row>
    <row r="38433" spans="7:7" ht="15" customHeight="1">
      <c r="G38433" s="488"/>
    </row>
    <row r="38434" spans="7:7" ht="15" customHeight="1">
      <c r="G38434" s="488"/>
    </row>
    <row r="38435" spans="7:7" ht="15" customHeight="1">
      <c r="G38435" s="488"/>
    </row>
    <row r="38436" spans="7:7" ht="15" customHeight="1">
      <c r="G38436" s="488"/>
    </row>
    <row r="38437" spans="7:7" ht="15" customHeight="1">
      <c r="G38437" s="488"/>
    </row>
    <row r="38438" spans="7:7" ht="15" customHeight="1">
      <c r="G38438" s="488"/>
    </row>
    <row r="38439" spans="7:7" ht="15" customHeight="1">
      <c r="G38439" s="488"/>
    </row>
    <row r="38440" spans="7:7" ht="15" customHeight="1">
      <c r="G38440" s="488"/>
    </row>
    <row r="38441" spans="7:7" ht="15" customHeight="1">
      <c r="G38441" s="488"/>
    </row>
    <row r="38442" spans="7:7" ht="15" customHeight="1">
      <c r="G38442" s="488"/>
    </row>
    <row r="38443" spans="7:7" ht="15" customHeight="1">
      <c r="G38443" s="488"/>
    </row>
    <row r="38444" spans="7:7" ht="15" customHeight="1">
      <c r="G38444" s="488"/>
    </row>
    <row r="38445" spans="7:7" ht="15" customHeight="1">
      <c r="G38445" s="488"/>
    </row>
    <row r="38446" spans="7:7" ht="15" customHeight="1">
      <c r="G38446" s="488"/>
    </row>
    <row r="38447" spans="7:7" ht="15" customHeight="1">
      <c r="G38447" s="488"/>
    </row>
    <row r="38448" spans="7:7" ht="15" customHeight="1">
      <c r="G38448" s="488"/>
    </row>
    <row r="38449" spans="7:7" ht="15" customHeight="1">
      <c r="G38449" s="488"/>
    </row>
    <row r="38450" spans="7:7" ht="15" customHeight="1">
      <c r="G38450" s="488"/>
    </row>
    <row r="38451" spans="7:7" ht="15" customHeight="1">
      <c r="G38451" s="488"/>
    </row>
    <row r="38452" spans="7:7" ht="15" customHeight="1">
      <c r="G38452" s="488"/>
    </row>
    <row r="38453" spans="7:7" ht="15" customHeight="1">
      <c r="G38453" s="488"/>
    </row>
    <row r="38454" spans="7:7" ht="15" customHeight="1">
      <c r="G38454" s="488"/>
    </row>
    <row r="38455" spans="7:7" ht="15" customHeight="1">
      <c r="G38455" s="488"/>
    </row>
    <row r="38456" spans="7:7" ht="15" customHeight="1">
      <c r="G38456" s="488"/>
    </row>
    <row r="38457" spans="7:7" ht="15" customHeight="1">
      <c r="G38457" s="488"/>
    </row>
    <row r="38458" spans="7:7" ht="15" customHeight="1">
      <c r="G38458" s="488"/>
    </row>
    <row r="38459" spans="7:7" ht="15" customHeight="1">
      <c r="G38459" s="488"/>
    </row>
    <row r="38460" spans="7:7" ht="15" customHeight="1">
      <c r="G38460" s="488"/>
    </row>
    <row r="38461" spans="7:7" ht="15" customHeight="1">
      <c r="G38461" s="488"/>
    </row>
    <row r="38462" spans="7:7" ht="15" customHeight="1">
      <c r="G38462" s="488"/>
    </row>
    <row r="38463" spans="7:7" ht="15" customHeight="1">
      <c r="G38463" s="488"/>
    </row>
    <row r="38464" spans="7:7" ht="15" customHeight="1">
      <c r="G38464" s="488"/>
    </row>
    <row r="38465" spans="7:7" ht="15" customHeight="1">
      <c r="G38465" s="488"/>
    </row>
    <row r="38466" spans="7:7" ht="15" customHeight="1">
      <c r="G38466" s="488"/>
    </row>
    <row r="38467" spans="7:7" ht="15" customHeight="1">
      <c r="G38467" s="488"/>
    </row>
    <row r="38468" spans="7:7" ht="15" customHeight="1">
      <c r="G38468" s="488"/>
    </row>
    <row r="38469" spans="7:7" ht="15" customHeight="1">
      <c r="G38469" s="488"/>
    </row>
    <row r="38470" spans="7:7" ht="15" customHeight="1">
      <c r="G38470" s="488"/>
    </row>
    <row r="38471" spans="7:7" ht="15" customHeight="1">
      <c r="G38471" s="488"/>
    </row>
    <row r="38472" spans="7:7" ht="15" customHeight="1">
      <c r="G38472" s="488"/>
    </row>
    <row r="38473" spans="7:7" ht="15" customHeight="1">
      <c r="G38473" s="488"/>
    </row>
    <row r="38474" spans="7:7" ht="15" customHeight="1">
      <c r="G38474" s="488"/>
    </row>
    <row r="38475" spans="7:7" ht="15" customHeight="1">
      <c r="G38475" s="488"/>
    </row>
    <row r="38476" spans="7:7" ht="15" customHeight="1">
      <c r="G38476" s="488"/>
    </row>
    <row r="38477" spans="7:7" ht="15" customHeight="1">
      <c r="G38477" s="488"/>
    </row>
    <row r="38478" spans="7:7" ht="15" customHeight="1">
      <c r="G38478" s="488"/>
    </row>
    <row r="38479" spans="7:7" ht="15" customHeight="1">
      <c r="G38479" s="488"/>
    </row>
    <row r="38480" spans="7:7" ht="15" customHeight="1">
      <c r="G38480" s="488"/>
    </row>
    <row r="38481" spans="7:7" ht="15" customHeight="1">
      <c r="G38481" s="488"/>
    </row>
    <row r="38482" spans="7:7" ht="15" customHeight="1">
      <c r="G38482" s="488"/>
    </row>
    <row r="38483" spans="7:7" ht="15" customHeight="1">
      <c r="G38483" s="488"/>
    </row>
    <row r="38484" spans="7:7" ht="15" customHeight="1">
      <c r="G38484" s="488"/>
    </row>
    <row r="38485" spans="7:7" ht="15" customHeight="1">
      <c r="G38485" s="488"/>
    </row>
    <row r="38486" spans="7:7" ht="15" customHeight="1">
      <c r="G38486" s="488"/>
    </row>
    <row r="38487" spans="7:7" ht="15" customHeight="1">
      <c r="G38487" s="488"/>
    </row>
    <row r="38488" spans="7:7" ht="15" customHeight="1">
      <c r="G38488" s="488"/>
    </row>
    <row r="38489" spans="7:7" ht="15" customHeight="1">
      <c r="G38489" s="488"/>
    </row>
    <row r="38490" spans="7:7" ht="15" customHeight="1">
      <c r="G38490" s="488"/>
    </row>
    <row r="38491" spans="7:7" ht="15" customHeight="1">
      <c r="G38491" s="488"/>
    </row>
    <row r="38492" spans="7:7" ht="15" customHeight="1">
      <c r="G38492" s="488"/>
    </row>
    <row r="38493" spans="7:7" ht="15" customHeight="1">
      <c r="G38493" s="488"/>
    </row>
    <row r="38494" spans="7:7" ht="15" customHeight="1">
      <c r="G38494" s="488"/>
    </row>
    <row r="38495" spans="7:7" ht="15" customHeight="1">
      <c r="G38495" s="488"/>
    </row>
    <row r="38496" spans="7:7" ht="15" customHeight="1">
      <c r="G38496" s="488"/>
    </row>
    <row r="38497" spans="7:7" ht="15" customHeight="1">
      <c r="G38497" s="488"/>
    </row>
    <row r="38498" spans="7:7" ht="15" customHeight="1">
      <c r="G38498" s="488"/>
    </row>
    <row r="38499" spans="7:7" ht="15" customHeight="1">
      <c r="G38499" s="488"/>
    </row>
    <row r="38500" spans="7:7" ht="15" customHeight="1">
      <c r="G38500" s="488"/>
    </row>
    <row r="38501" spans="7:7" ht="15" customHeight="1">
      <c r="G38501" s="488"/>
    </row>
    <row r="38502" spans="7:7" ht="15" customHeight="1">
      <c r="G38502" s="488"/>
    </row>
    <row r="38503" spans="7:7" ht="15" customHeight="1">
      <c r="G38503" s="488"/>
    </row>
    <row r="38504" spans="7:7" ht="15" customHeight="1">
      <c r="G38504" s="488"/>
    </row>
    <row r="38505" spans="7:7" ht="15" customHeight="1">
      <c r="G38505" s="488"/>
    </row>
    <row r="38506" spans="7:7" ht="15" customHeight="1">
      <c r="G38506" s="488"/>
    </row>
    <row r="38507" spans="7:7" ht="15" customHeight="1">
      <c r="G38507" s="488"/>
    </row>
    <row r="38508" spans="7:7" ht="15" customHeight="1">
      <c r="G38508" s="488"/>
    </row>
    <row r="38509" spans="7:7" ht="15" customHeight="1">
      <c r="G38509" s="488"/>
    </row>
    <row r="38510" spans="7:7" ht="15" customHeight="1">
      <c r="G38510" s="488"/>
    </row>
    <row r="38511" spans="7:7" ht="15" customHeight="1">
      <c r="G38511" s="488"/>
    </row>
    <row r="38512" spans="7:7" ht="15" customHeight="1">
      <c r="G38512" s="488"/>
    </row>
    <row r="38513" spans="7:7" ht="15" customHeight="1">
      <c r="G38513" s="488"/>
    </row>
    <row r="38514" spans="7:7" ht="15" customHeight="1">
      <c r="G38514" s="488"/>
    </row>
    <row r="38515" spans="7:7" ht="15" customHeight="1">
      <c r="G38515" s="488"/>
    </row>
    <row r="38516" spans="7:7" ht="15" customHeight="1">
      <c r="G38516" s="488"/>
    </row>
    <row r="38517" spans="7:7" ht="15" customHeight="1">
      <c r="G38517" s="488"/>
    </row>
    <row r="38518" spans="7:7" ht="15" customHeight="1">
      <c r="G38518" s="488"/>
    </row>
    <row r="38519" spans="7:7" ht="15" customHeight="1">
      <c r="G38519" s="488"/>
    </row>
    <row r="38520" spans="7:7" ht="15" customHeight="1">
      <c r="G38520" s="488"/>
    </row>
    <row r="38521" spans="7:7" ht="15" customHeight="1">
      <c r="G38521" s="488"/>
    </row>
    <row r="38522" spans="7:7" ht="15" customHeight="1">
      <c r="G38522" s="488"/>
    </row>
    <row r="38523" spans="7:7" ht="15" customHeight="1">
      <c r="G38523" s="488"/>
    </row>
    <row r="38524" spans="7:7" ht="15" customHeight="1">
      <c r="G38524" s="488"/>
    </row>
    <row r="38525" spans="7:7" ht="15" customHeight="1">
      <c r="G38525" s="488"/>
    </row>
    <row r="38526" spans="7:7" ht="15" customHeight="1">
      <c r="G38526" s="488"/>
    </row>
    <row r="38527" spans="7:7" ht="15" customHeight="1">
      <c r="G38527" s="488"/>
    </row>
    <row r="38528" spans="7:7" ht="15" customHeight="1">
      <c r="G38528" s="488"/>
    </row>
    <row r="38529" spans="7:7" ht="15" customHeight="1">
      <c r="G38529" s="488"/>
    </row>
    <row r="38530" spans="7:7" ht="15" customHeight="1">
      <c r="G38530" s="488"/>
    </row>
    <row r="38531" spans="7:7" ht="15" customHeight="1">
      <c r="G38531" s="488"/>
    </row>
    <row r="38532" spans="7:7" ht="15" customHeight="1">
      <c r="G38532" s="488"/>
    </row>
    <row r="38533" spans="7:7" ht="15" customHeight="1">
      <c r="G38533" s="488"/>
    </row>
    <row r="38534" spans="7:7" ht="15" customHeight="1">
      <c r="G38534" s="488"/>
    </row>
    <row r="38535" spans="7:7" ht="15" customHeight="1">
      <c r="G38535" s="488"/>
    </row>
    <row r="38536" spans="7:7" ht="15" customHeight="1">
      <c r="G38536" s="488"/>
    </row>
    <row r="38537" spans="7:7" ht="15" customHeight="1">
      <c r="G38537" s="488"/>
    </row>
    <row r="38538" spans="7:7" ht="15" customHeight="1">
      <c r="G38538" s="488"/>
    </row>
    <row r="38539" spans="7:7" ht="15" customHeight="1">
      <c r="G38539" s="488"/>
    </row>
    <row r="38540" spans="7:7" ht="15" customHeight="1">
      <c r="G38540" s="488"/>
    </row>
    <row r="38541" spans="7:7" ht="15" customHeight="1">
      <c r="G38541" s="488"/>
    </row>
    <row r="38542" spans="7:7" ht="15" customHeight="1">
      <c r="G38542" s="488"/>
    </row>
    <row r="38543" spans="7:7" ht="15" customHeight="1">
      <c r="G38543" s="488"/>
    </row>
    <row r="38544" spans="7:7" ht="15" customHeight="1">
      <c r="G38544" s="488"/>
    </row>
    <row r="38545" spans="7:7" ht="15" customHeight="1">
      <c r="G38545" s="488"/>
    </row>
    <row r="38546" spans="7:7" ht="15" customHeight="1">
      <c r="G38546" s="488"/>
    </row>
    <row r="38547" spans="7:7" ht="15" customHeight="1">
      <c r="G38547" s="488"/>
    </row>
    <row r="38548" spans="7:7" ht="15" customHeight="1">
      <c r="G38548" s="488"/>
    </row>
    <row r="38549" spans="7:7" ht="15" customHeight="1">
      <c r="G38549" s="488"/>
    </row>
    <row r="38550" spans="7:7" ht="15" customHeight="1">
      <c r="G38550" s="488"/>
    </row>
    <row r="38551" spans="7:7" ht="15" customHeight="1">
      <c r="G38551" s="488"/>
    </row>
    <row r="38552" spans="7:7" ht="15" customHeight="1">
      <c r="G38552" s="488"/>
    </row>
    <row r="38553" spans="7:7" ht="15" customHeight="1">
      <c r="G38553" s="488"/>
    </row>
    <row r="38554" spans="7:7" ht="15" customHeight="1">
      <c r="G38554" s="488"/>
    </row>
    <row r="38555" spans="7:7" ht="15" customHeight="1">
      <c r="G38555" s="488"/>
    </row>
    <row r="38556" spans="7:7" ht="15" customHeight="1">
      <c r="G38556" s="488"/>
    </row>
    <row r="38557" spans="7:7" ht="15" customHeight="1">
      <c r="G38557" s="488"/>
    </row>
    <row r="38558" spans="7:7" ht="15" customHeight="1">
      <c r="G38558" s="488"/>
    </row>
    <row r="38559" spans="7:7" ht="15" customHeight="1">
      <c r="G38559" s="488"/>
    </row>
    <row r="38560" spans="7:7" ht="15" customHeight="1">
      <c r="G38560" s="488"/>
    </row>
    <row r="38561" spans="7:7" ht="15" customHeight="1">
      <c r="G38561" s="488"/>
    </row>
    <row r="38562" spans="7:7" ht="15" customHeight="1">
      <c r="G38562" s="488"/>
    </row>
    <row r="38563" spans="7:7" ht="15" customHeight="1">
      <c r="G38563" s="488"/>
    </row>
    <row r="38564" spans="7:7" ht="15" customHeight="1">
      <c r="G38564" s="488"/>
    </row>
    <row r="38565" spans="7:7" ht="15" customHeight="1">
      <c r="G38565" s="488"/>
    </row>
    <row r="38566" spans="7:7" ht="15" customHeight="1">
      <c r="G38566" s="488"/>
    </row>
    <row r="38567" spans="7:7" ht="15" customHeight="1">
      <c r="G38567" s="488"/>
    </row>
    <row r="38568" spans="7:7" ht="15" customHeight="1">
      <c r="G38568" s="488"/>
    </row>
    <row r="38569" spans="7:7" ht="15" customHeight="1">
      <c r="G38569" s="488"/>
    </row>
    <row r="38570" spans="7:7" ht="15" customHeight="1">
      <c r="G38570" s="488"/>
    </row>
    <row r="38571" spans="7:7" ht="15" customHeight="1">
      <c r="G38571" s="488"/>
    </row>
    <row r="38572" spans="7:7" ht="15" customHeight="1">
      <c r="G38572" s="488"/>
    </row>
    <row r="38573" spans="7:7" ht="15" customHeight="1">
      <c r="G38573" s="488"/>
    </row>
    <row r="38574" spans="7:7" ht="15" customHeight="1">
      <c r="G38574" s="488"/>
    </row>
    <row r="38575" spans="7:7" ht="15" customHeight="1">
      <c r="G38575" s="488"/>
    </row>
    <row r="38576" spans="7:7" ht="15" customHeight="1">
      <c r="G38576" s="488"/>
    </row>
    <row r="38577" spans="7:7" ht="15" customHeight="1">
      <c r="G38577" s="488"/>
    </row>
    <row r="38578" spans="7:7" ht="15" customHeight="1">
      <c r="G38578" s="488"/>
    </row>
    <row r="38579" spans="7:7" ht="15" customHeight="1">
      <c r="G38579" s="488"/>
    </row>
    <row r="38580" spans="7:7" ht="15" customHeight="1">
      <c r="G38580" s="488"/>
    </row>
    <row r="38581" spans="7:7" ht="15" customHeight="1">
      <c r="G38581" s="488"/>
    </row>
    <row r="38582" spans="7:7" ht="15" customHeight="1">
      <c r="G38582" s="488"/>
    </row>
    <row r="38583" spans="7:7" ht="15" customHeight="1">
      <c r="G38583" s="488"/>
    </row>
    <row r="38584" spans="7:7" ht="15" customHeight="1">
      <c r="G38584" s="488"/>
    </row>
    <row r="38585" spans="7:7" ht="15" customHeight="1">
      <c r="G38585" s="488"/>
    </row>
    <row r="38586" spans="7:7" ht="15" customHeight="1">
      <c r="G38586" s="488"/>
    </row>
    <row r="38587" spans="7:7" ht="15" customHeight="1">
      <c r="G38587" s="488"/>
    </row>
    <row r="38588" spans="7:7" ht="15" customHeight="1">
      <c r="G38588" s="488"/>
    </row>
    <row r="38589" spans="7:7" ht="15" customHeight="1">
      <c r="G38589" s="488"/>
    </row>
    <row r="38590" spans="7:7" ht="15" customHeight="1">
      <c r="G38590" s="488"/>
    </row>
    <row r="38591" spans="7:7" ht="15" customHeight="1">
      <c r="G38591" s="488"/>
    </row>
    <row r="38592" spans="7:7" ht="15" customHeight="1">
      <c r="G38592" s="488"/>
    </row>
    <row r="38593" spans="7:7" ht="15" customHeight="1">
      <c r="G38593" s="488"/>
    </row>
    <row r="38594" spans="7:7" ht="15" customHeight="1">
      <c r="G38594" s="488"/>
    </row>
    <row r="38595" spans="7:7" ht="15" customHeight="1">
      <c r="G38595" s="488"/>
    </row>
    <row r="38596" spans="7:7" ht="15" customHeight="1">
      <c r="G38596" s="488"/>
    </row>
    <row r="38597" spans="7:7" ht="15" customHeight="1">
      <c r="G38597" s="488"/>
    </row>
    <row r="38598" spans="7:7" ht="15" customHeight="1">
      <c r="G38598" s="488"/>
    </row>
    <row r="38599" spans="7:7" ht="15" customHeight="1">
      <c r="G38599" s="488"/>
    </row>
    <row r="38600" spans="7:7" ht="15" customHeight="1">
      <c r="G38600" s="488"/>
    </row>
    <row r="38601" spans="7:7" ht="15" customHeight="1">
      <c r="G38601" s="488"/>
    </row>
    <row r="38602" spans="7:7" ht="15" customHeight="1">
      <c r="G38602" s="488"/>
    </row>
    <row r="38603" spans="7:7" ht="15" customHeight="1">
      <c r="G38603" s="488"/>
    </row>
    <row r="38604" spans="7:7" ht="15" customHeight="1">
      <c r="G38604" s="488"/>
    </row>
    <row r="38605" spans="7:7" ht="15" customHeight="1">
      <c r="G38605" s="488"/>
    </row>
    <row r="38606" spans="7:7" ht="15" customHeight="1">
      <c r="G38606" s="488"/>
    </row>
    <row r="38607" spans="7:7" ht="15" customHeight="1">
      <c r="G38607" s="488"/>
    </row>
    <row r="38608" spans="7:7" ht="15" customHeight="1">
      <c r="G38608" s="488"/>
    </row>
    <row r="38609" spans="7:7" ht="15" customHeight="1">
      <c r="G38609" s="488"/>
    </row>
    <row r="38610" spans="7:7" ht="15" customHeight="1">
      <c r="G38610" s="488"/>
    </row>
    <row r="38611" spans="7:7" ht="15" customHeight="1">
      <c r="G38611" s="488"/>
    </row>
    <row r="38612" spans="7:7" ht="15" customHeight="1">
      <c r="G38612" s="488"/>
    </row>
    <row r="38613" spans="7:7" ht="15" customHeight="1">
      <c r="G38613" s="488"/>
    </row>
    <row r="38614" spans="7:7" ht="15" customHeight="1">
      <c r="G38614" s="488"/>
    </row>
    <row r="38615" spans="7:7" ht="15" customHeight="1">
      <c r="G38615" s="488"/>
    </row>
    <row r="38616" spans="7:7" ht="15" customHeight="1">
      <c r="G38616" s="488"/>
    </row>
    <row r="38617" spans="7:7" ht="15" customHeight="1">
      <c r="G38617" s="488"/>
    </row>
    <row r="38618" spans="7:7" ht="15" customHeight="1">
      <c r="G38618" s="488"/>
    </row>
    <row r="38619" spans="7:7" ht="15" customHeight="1">
      <c r="G38619" s="488"/>
    </row>
    <row r="38620" spans="7:7" ht="15" customHeight="1">
      <c r="G38620" s="488"/>
    </row>
    <row r="38621" spans="7:7" ht="15" customHeight="1">
      <c r="G38621" s="488"/>
    </row>
    <row r="38622" spans="7:7" ht="15" customHeight="1">
      <c r="G38622" s="488"/>
    </row>
    <row r="38623" spans="7:7" ht="15" customHeight="1">
      <c r="G38623" s="488"/>
    </row>
    <row r="38624" spans="7:7" ht="15" customHeight="1">
      <c r="G38624" s="488"/>
    </row>
    <row r="38625" spans="7:7" ht="15" customHeight="1">
      <c r="G38625" s="488"/>
    </row>
    <row r="38626" spans="7:7" ht="15" customHeight="1">
      <c r="G38626" s="488"/>
    </row>
    <row r="38627" spans="7:7" ht="15" customHeight="1">
      <c r="G38627" s="488"/>
    </row>
    <row r="38628" spans="7:7" ht="15" customHeight="1">
      <c r="G38628" s="488"/>
    </row>
    <row r="38629" spans="7:7" ht="15" customHeight="1">
      <c r="G38629" s="488"/>
    </row>
    <row r="38630" spans="7:7" ht="15" customHeight="1">
      <c r="G38630" s="488"/>
    </row>
    <row r="38631" spans="7:7" ht="15" customHeight="1">
      <c r="G38631" s="488"/>
    </row>
    <row r="38632" spans="7:7" ht="15" customHeight="1">
      <c r="G38632" s="488"/>
    </row>
    <row r="38633" spans="7:7" ht="15" customHeight="1">
      <c r="G38633" s="488"/>
    </row>
    <row r="38634" spans="7:7" ht="15" customHeight="1">
      <c r="G38634" s="488"/>
    </row>
    <row r="38635" spans="7:7" ht="15" customHeight="1">
      <c r="G38635" s="488"/>
    </row>
    <row r="38636" spans="7:7" ht="15" customHeight="1">
      <c r="G38636" s="488"/>
    </row>
    <row r="38637" spans="7:7" ht="15" customHeight="1">
      <c r="G38637" s="488"/>
    </row>
    <row r="38638" spans="7:7" ht="15" customHeight="1">
      <c r="G38638" s="488"/>
    </row>
    <row r="38639" spans="7:7" ht="15" customHeight="1">
      <c r="G38639" s="488"/>
    </row>
    <row r="38640" spans="7:7" ht="15" customHeight="1">
      <c r="G38640" s="488"/>
    </row>
    <row r="38641" spans="7:7" ht="15" customHeight="1">
      <c r="G38641" s="488"/>
    </row>
    <row r="38642" spans="7:7" ht="15" customHeight="1">
      <c r="G38642" s="488"/>
    </row>
    <row r="38643" spans="7:7" ht="15" customHeight="1">
      <c r="G38643" s="488"/>
    </row>
    <row r="38644" spans="7:7" ht="15" customHeight="1">
      <c r="G38644" s="488"/>
    </row>
    <row r="38645" spans="7:7" ht="15" customHeight="1">
      <c r="G38645" s="488"/>
    </row>
    <row r="38646" spans="7:7" ht="15" customHeight="1">
      <c r="G38646" s="488"/>
    </row>
    <row r="38647" spans="7:7" ht="15" customHeight="1">
      <c r="G38647" s="488"/>
    </row>
    <row r="38648" spans="7:7" ht="15" customHeight="1">
      <c r="G38648" s="488"/>
    </row>
    <row r="38649" spans="7:7" ht="15" customHeight="1">
      <c r="G38649" s="488"/>
    </row>
    <row r="38650" spans="7:7" ht="15" customHeight="1">
      <c r="G38650" s="488"/>
    </row>
    <row r="38651" spans="7:7" ht="15" customHeight="1">
      <c r="G38651" s="488"/>
    </row>
    <row r="38652" spans="7:7" ht="15" customHeight="1">
      <c r="G38652" s="488"/>
    </row>
    <row r="38653" spans="7:7" ht="15" customHeight="1">
      <c r="G38653" s="488"/>
    </row>
    <row r="38654" spans="7:7" ht="15" customHeight="1">
      <c r="G38654" s="488"/>
    </row>
    <row r="38655" spans="7:7" ht="15" customHeight="1">
      <c r="G38655" s="488"/>
    </row>
    <row r="38656" spans="7:7" ht="15" customHeight="1">
      <c r="G38656" s="488"/>
    </row>
    <row r="38657" spans="7:7" ht="15" customHeight="1">
      <c r="G38657" s="488"/>
    </row>
    <row r="38658" spans="7:7" ht="15" customHeight="1">
      <c r="G38658" s="488"/>
    </row>
    <row r="38659" spans="7:7" ht="15" customHeight="1">
      <c r="G38659" s="488"/>
    </row>
    <row r="38660" spans="7:7" ht="15" customHeight="1">
      <c r="G38660" s="488"/>
    </row>
    <row r="38661" spans="7:7" ht="15" customHeight="1">
      <c r="G38661" s="488"/>
    </row>
    <row r="38662" spans="7:7" ht="15" customHeight="1">
      <c r="G38662" s="488"/>
    </row>
    <row r="38663" spans="7:7" ht="15" customHeight="1">
      <c r="G38663" s="488"/>
    </row>
    <row r="38664" spans="7:7" ht="15" customHeight="1">
      <c r="G38664" s="488"/>
    </row>
    <row r="38665" spans="7:7" ht="15" customHeight="1">
      <c r="G38665" s="488"/>
    </row>
    <row r="38666" spans="7:7" ht="15" customHeight="1">
      <c r="G38666" s="488"/>
    </row>
    <row r="38667" spans="7:7" ht="15" customHeight="1">
      <c r="G38667" s="488"/>
    </row>
    <row r="38668" spans="7:7" ht="15" customHeight="1">
      <c r="G38668" s="488"/>
    </row>
    <row r="38669" spans="7:7" ht="15" customHeight="1">
      <c r="G38669" s="488"/>
    </row>
    <row r="38670" spans="7:7" ht="15" customHeight="1">
      <c r="G38670" s="488"/>
    </row>
    <row r="38671" spans="7:7" ht="15" customHeight="1">
      <c r="G38671" s="488"/>
    </row>
    <row r="38672" spans="7:7" ht="15" customHeight="1">
      <c r="G38672" s="488"/>
    </row>
    <row r="38673" spans="7:7" ht="15" customHeight="1">
      <c r="G38673" s="488"/>
    </row>
    <row r="38674" spans="7:7" ht="15" customHeight="1">
      <c r="G38674" s="488"/>
    </row>
    <row r="38675" spans="7:7" ht="15" customHeight="1">
      <c r="G38675" s="488"/>
    </row>
    <row r="38676" spans="7:7" ht="15" customHeight="1">
      <c r="G38676" s="488"/>
    </row>
    <row r="38677" spans="7:7" ht="15" customHeight="1">
      <c r="G38677" s="488"/>
    </row>
    <row r="38678" spans="7:7" ht="15" customHeight="1">
      <c r="G38678" s="488"/>
    </row>
    <row r="38679" spans="7:7" ht="15" customHeight="1">
      <c r="G38679" s="488"/>
    </row>
    <row r="38680" spans="7:7" ht="15" customHeight="1">
      <c r="G38680" s="488"/>
    </row>
    <row r="38681" spans="7:7" ht="15" customHeight="1">
      <c r="G38681" s="488"/>
    </row>
    <row r="38682" spans="7:7" ht="15" customHeight="1">
      <c r="G38682" s="488"/>
    </row>
    <row r="38683" spans="7:7" ht="15" customHeight="1">
      <c r="G38683" s="488"/>
    </row>
    <row r="38684" spans="7:7" ht="15" customHeight="1">
      <c r="G38684" s="488"/>
    </row>
    <row r="38685" spans="7:7" ht="15" customHeight="1">
      <c r="G38685" s="488"/>
    </row>
    <row r="38686" spans="7:7" ht="15" customHeight="1">
      <c r="G38686" s="488"/>
    </row>
    <row r="38687" spans="7:7" ht="15" customHeight="1">
      <c r="G38687" s="488"/>
    </row>
    <row r="38688" spans="7:7" ht="15" customHeight="1">
      <c r="G38688" s="488"/>
    </row>
    <row r="38689" spans="7:7" ht="15" customHeight="1">
      <c r="G38689" s="488"/>
    </row>
    <row r="38690" spans="7:7" ht="15" customHeight="1">
      <c r="G38690" s="488"/>
    </row>
    <row r="38691" spans="7:7" ht="15" customHeight="1">
      <c r="G38691" s="488"/>
    </row>
    <row r="38692" spans="7:7" ht="15" customHeight="1">
      <c r="G38692" s="488"/>
    </row>
    <row r="38693" spans="7:7" ht="15" customHeight="1">
      <c r="G38693" s="488"/>
    </row>
    <row r="38694" spans="7:7" ht="15" customHeight="1">
      <c r="G38694" s="488"/>
    </row>
    <row r="38695" spans="7:7" ht="15" customHeight="1">
      <c r="G38695" s="488"/>
    </row>
    <row r="38696" spans="7:7" ht="15" customHeight="1">
      <c r="G38696" s="488"/>
    </row>
    <row r="38697" spans="7:7" ht="15" customHeight="1">
      <c r="G38697" s="488"/>
    </row>
    <row r="38698" spans="7:7" ht="15" customHeight="1">
      <c r="G38698" s="488"/>
    </row>
    <row r="38699" spans="7:7" ht="15" customHeight="1">
      <c r="G38699" s="488"/>
    </row>
    <row r="38700" spans="7:7" ht="15" customHeight="1">
      <c r="G38700" s="488"/>
    </row>
    <row r="38701" spans="7:7" ht="15" customHeight="1">
      <c r="G38701" s="488"/>
    </row>
    <row r="38702" spans="7:7" ht="15" customHeight="1">
      <c r="G38702" s="488"/>
    </row>
    <row r="38703" spans="7:7" ht="15" customHeight="1">
      <c r="G38703" s="488"/>
    </row>
    <row r="38704" spans="7:7" ht="15" customHeight="1">
      <c r="G38704" s="488"/>
    </row>
    <row r="38705" spans="7:7" ht="15" customHeight="1">
      <c r="G38705" s="488"/>
    </row>
    <row r="38706" spans="7:7" ht="15" customHeight="1">
      <c r="G38706" s="488"/>
    </row>
    <row r="38707" spans="7:7" ht="15" customHeight="1">
      <c r="G38707" s="488"/>
    </row>
    <row r="38708" spans="7:7" ht="15" customHeight="1">
      <c r="G38708" s="488"/>
    </row>
    <row r="38709" spans="7:7" ht="15" customHeight="1">
      <c r="G38709" s="488"/>
    </row>
    <row r="38710" spans="7:7" ht="15" customHeight="1">
      <c r="G38710" s="488"/>
    </row>
    <row r="38711" spans="7:7" ht="15" customHeight="1">
      <c r="G38711" s="488"/>
    </row>
    <row r="38712" spans="7:7" ht="15" customHeight="1">
      <c r="G38712" s="488"/>
    </row>
    <row r="38713" spans="7:7" ht="15" customHeight="1">
      <c r="G38713" s="488"/>
    </row>
    <row r="38714" spans="7:7" ht="15" customHeight="1">
      <c r="G38714" s="488"/>
    </row>
    <row r="38715" spans="7:7" ht="15" customHeight="1">
      <c r="G38715" s="488"/>
    </row>
    <row r="38716" spans="7:7" ht="15" customHeight="1">
      <c r="G38716" s="488"/>
    </row>
    <row r="38717" spans="7:7" ht="15" customHeight="1">
      <c r="G38717" s="488"/>
    </row>
    <row r="38718" spans="7:7" ht="15" customHeight="1">
      <c r="G38718" s="488"/>
    </row>
    <row r="38719" spans="7:7" ht="15" customHeight="1">
      <c r="G38719" s="488"/>
    </row>
    <row r="38720" spans="7:7" ht="15" customHeight="1">
      <c r="G38720" s="488"/>
    </row>
    <row r="38721" spans="7:7" ht="15" customHeight="1">
      <c r="G38721" s="488"/>
    </row>
    <row r="38722" spans="7:7" ht="15" customHeight="1">
      <c r="G38722" s="488"/>
    </row>
    <row r="38723" spans="7:7" ht="15" customHeight="1">
      <c r="G38723" s="488"/>
    </row>
    <row r="38724" spans="7:7" ht="15" customHeight="1">
      <c r="G38724" s="488"/>
    </row>
    <row r="38725" spans="7:7" ht="15" customHeight="1">
      <c r="G38725" s="488"/>
    </row>
    <row r="38726" spans="7:7" ht="15" customHeight="1">
      <c r="G38726" s="488"/>
    </row>
    <row r="38727" spans="7:7" ht="15" customHeight="1">
      <c r="G38727" s="488"/>
    </row>
    <row r="38728" spans="7:7" ht="15" customHeight="1">
      <c r="G38728" s="488"/>
    </row>
    <row r="38729" spans="7:7" ht="15" customHeight="1">
      <c r="G38729" s="488"/>
    </row>
    <row r="38730" spans="7:7" ht="15" customHeight="1">
      <c r="G38730" s="488"/>
    </row>
    <row r="38731" spans="7:7" ht="15" customHeight="1">
      <c r="G38731" s="488"/>
    </row>
    <row r="38732" spans="7:7" ht="15" customHeight="1">
      <c r="G38732" s="488"/>
    </row>
    <row r="38733" spans="7:7" ht="15" customHeight="1">
      <c r="G38733" s="488"/>
    </row>
    <row r="38734" spans="7:7" ht="15" customHeight="1">
      <c r="G38734" s="488"/>
    </row>
    <row r="38735" spans="7:7" ht="15" customHeight="1">
      <c r="G38735" s="488"/>
    </row>
    <row r="38736" spans="7:7" ht="15" customHeight="1">
      <c r="G38736" s="488"/>
    </row>
    <row r="38737" spans="7:7" ht="15" customHeight="1">
      <c r="G38737" s="488"/>
    </row>
    <row r="38738" spans="7:7" ht="15" customHeight="1">
      <c r="G38738" s="488"/>
    </row>
    <row r="38739" spans="7:7" ht="15" customHeight="1">
      <c r="G38739" s="488"/>
    </row>
    <row r="38740" spans="7:7" ht="15" customHeight="1">
      <c r="G38740" s="488"/>
    </row>
    <row r="38741" spans="7:7" ht="15" customHeight="1">
      <c r="G38741" s="488"/>
    </row>
    <row r="38742" spans="7:7" ht="15" customHeight="1">
      <c r="G38742" s="488"/>
    </row>
    <row r="38743" spans="7:7" ht="15" customHeight="1">
      <c r="G38743" s="488"/>
    </row>
    <row r="38744" spans="7:7" ht="15" customHeight="1">
      <c r="G38744" s="488"/>
    </row>
    <row r="38745" spans="7:7" ht="15" customHeight="1">
      <c r="G38745" s="488"/>
    </row>
    <row r="38746" spans="7:7" ht="15" customHeight="1">
      <c r="G38746" s="488"/>
    </row>
    <row r="38747" spans="7:7" ht="15" customHeight="1">
      <c r="G38747" s="488"/>
    </row>
    <row r="38748" spans="7:7" ht="15" customHeight="1">
      <c r="G38748" s="488"/>
    </row>
    <row r="38749" spans="7:7" ht="15" customHeight="1">
      <c r="G38749" s="488"/>
    </row>
    <row r="38750" spans="7:7" ht="15" customHeight="1">
      <c r="G38750" s="488"/>
    </row>
    <row r="38751" spans="7:7" ht="15" customHeight="1">
      <c r="G38751" s="488"/>
    </row>
    <row r="38752" spans="7:7" ht="15" customHeight="1">
      <c r="G38752" s="488"/>
    </row>
    <row r="38753" spans="7:7" ht="15" customHeight="1">
      <c r="G38753" s="488"/>
    </row>
    <row r="38754" spans="7:7" ht="15" customHeight="1">
      <c r="G38754" s="488"/>
    </row>
    <row r="38755" spans="7:7" ht="15" customHeight="1">
      <c r="G38755" s="488"/>
    </row>
    <row r="38756" spans="7:7" ht="15" customHeight="1">
      <c r="G38756" s="488"/>
    </row>
    <row r="38757" spans="7:7" ht="15" customHeight="1">
      <c r="G38757" s="488"/>
    </row>
    <row r="38758" spans="7:7" ht="15" customHeight="1">
      <c r="G38758" s="488"/>
    </row>
    <row r="38759" spans="7:7" ht="15" customHeight="1">
      <c r="G38759" s="488"/>
    </row>
    <row r="38760" spans="7:7" ht="15" customHeight="1">
      <c r="G38760" s="488"/>
    </row>
    <row r="38761" spans="7:7" ht="15" customHeight="1">
      <c r="G38761" s="488"/>
    </row>
    <row r="38762" spans="7:7" ht="15" customHeight="1">
      <c r="G38762" s="488"/>
    </row>
    <row r="38763" spans="7:7" ht="15" customHeight="1">
      <c r="G38763" s="488"/>
    </row>
    <row r="38764" spans="7:7" ht="15" customHeight="1">
      <c r="G38764" s="488"/>
    </row>
    <row r="38765" spans="7:7" ht="15" customHeight="1">
      <c r="G38765" s="488"/>
    </row>
    <row r="38766" spans="7:7" ht="15" customHeight="1">
      <c r="G38766" s="488"/>
    </row>
    <row r="38767" spans="7:7" ht="15" customHeight="1">
      <c r="G38767" s="488"/>
    </row>
    <row r="38768" spans="7:7" ht="15" customHeight="1">
      <c r="G38768" s="488"/>
    </row>
    <row r="38769" spans="7:7" ht="15" customHeight="1">
      <c r="G38769" s="488"/>
    </row>
    <row r="38770" spans="7:7" ht="15" customHeight="1">
      <c r="G38770" s="488"/>
    </row>
    <row r="38771" spans="7:7" ht="15" customHeight="1">
      <c r="G38771" s="488"/>
    </row>
    <row r="38772" spans="7:7" ht="15" customHeight="1">
      <c r="G38772" s="488"/>
    </row>
    <row r="38773" spans="7:7" ht="15" customHeight="1">
      <c r="G38773" s="488"/>
    </row>
    <row r="38774" spans="7:7" ht="15" customHeight="1">
      <c r="G38774" s="488"/>
    </row>
    <row r="38775" spans="7:7" ht="15" customHeight="1">
      <c r="G38775" s="488"/>
    </row>
    <row r="38776" spans="7:7" ht="15" customHeight="1">
      <c r="G38776" s="488"/>
    </row>
    <row r="38777" spans="7:7" ht="15" customHeight="1">
      <c r="G38777" s="488"/>
    </row>
    <row r="38778" spans="7:7" ht="15" customHeight="1">
      <c r="G38778" s="488"/>
    </row>
    <row r="38779" spans="7:7" ht="15" customHeight="1">
      <c r="G38779" s="488"/>
    </row>
    <row r="38780" spans="7:7" ht="15" customHeight="1">
      <c r="G38780" s="488"/>
    </row>
    <row r="38781" spans="7:7" ht="15" customHeight="1">
      <c r="G38781" s="488"/>
    </row>
    <row r="38782" spans="7:7" ht="15" customHeight="1">
      <c r="G38782" s="488"/>
    </row>
    <row r="38783" spans="7:7" ht="15" customHeight="1">
      <c r="G38783" s="488"/>
    </row>
    <row r="38784" spans="7:7" ht="15" customHeight="1">
      <c r="G38784" s="488"/>
    </row>
    <row r="38785" spans="7:7" ht="15" customHeight="1">
      <c r="G38785" s="488"/>
    </row>
    <row r="38786" spans="7:7" ht="15" customHeight="1">
      <c r="G38786" s="488"/>
    </row>
    <row r="38787" spans="7:7" ht="15" customHeight="1">
      <c r="G38787" s="488"/>
    </row>
    <row r="38788" spans="7:7" ht="15" customHeight="1">
      <c r="G38788" s="488"/>
    </row>
    <row r="38789" spans="7:7" ht="15" customHeight="1">
      <c r="G38789" s="488"/>
    </row>
    <row r="38790" spans="7:7" ht="15" customHeight="1">
      <c r="G38790" s="488"/>
    </row>
    <row r="38791" spans="7:7" ht="15" customHeight="1">
      <c r="G38791" s="488"/>
    </row>
    <row r="38792" spans="7:7" ht="15" customHeight="1">
      <c r="G38792" s="488"/>
    </row>
    <row r="38793" spans="7:7" ht="15" customHeight="1">
      <c r="G38793" s="488"/>
    </row>
    <row r="38794" spans="7:7" ht="15" customHeight="1">
      <c r="G38794" s="488"/>
    </row>
    <row r="38795" spans="7:7" ht="15" customHeight="1">
      <c r="G38795" s="488"/>
    </row>
    <row r="38796" spans="7:7" ht="15" customHeight="1">
      <c r="G38796" s="488"/>
    </row>
    <row r="38797" spans="7:7" ht="15" customHeight="1">
      <c r="G38797" s="488"/>
    </row>
    <row r="38798" spans="7:7" ht="15" customHeight="1">
      <c r="G38798" s="488"/>
    </row>
    <row r="38799" spans="7:7" ht="15" customHeight="1">
      <c r="G38799" s="488"/>
    </row>
    <row r="38800" spans="7:7" ht="15" customHeight="1">
      <c r="G38800" s="488"/>
    </row>
    <row r="38801" spans="7:7" ht="15" customHeight="1">
      <c r="G38801" s="488"/>
    </row>
    <row r="38802" spans="7:7" ht="15" customHeight="1">
      <c r="G38802" s="488"/>
    </row>
    <row r="38803" spans="7:7" ht="15" customHeight="1">
      <c r="G38803" s="488"/>
    </row>
    <row r="38804" spans="7:7" ht="15" customHeight="1">
      <c r="G38804" s="488"/>
    </row>
    <row r="38805" spans="7:7" ht="15" customHeight="1">
      <c r="G38805" s="488"/>
    </row>
    <row r="38806" spans="7:7" ht="15" customHeight="1">
      <c r="G38806" s="488"/>
    </row>
    <row r="38807" spans="7:7" ht="15" customHeight="1">
      <c r="G38807" s="488"/>
    </row>
    <row r="38808" spans="7:7" ht="15" customHeight="1">
      <c r="G38808" s="488"/>
    </row>
    <row r="38809" spans="7:7" ht="15" customHeight="1">
      <c r="G38809" s="488"/>
    </row>
    <row r="38810" spans="7:7" ht="15" customHeight="1">
      <c r="G38810" s="488"/>
    </row>
    <row r="38811" spans="7:7" ht="15" customHeight="1">
      <c r="G38811" s="488"/>
    </row>
    <row r="38812" spans="7:7" ht="15" customHeight="1">
      <c r="G38812" s="488"/>
    </row>
    <row r="38813" spans="7:7" ht="15" customHeight="1">
      <c r="G38813" s="488"/>
    </row>
    <row r="38814" spans="7:7" ht="15" customHeight="1">
      <c r="G38814" s="488"/>
    </row>
    <row r="38815" spans="7:7" ht="15" customHeight="1">
      <c r="G38815" s="488"/>
    </row>
    <row r="38816" spans="7:7" ht="15" customHeight="1">
      <c r="G38816" s="488"/>
    </row>
    <row r="38817" spans="7:7" ht="15" customHeight="1">
      <c r="G38817" s="488"/>
    </row>
    <row r="38818" spans="7:7" ht="15" customHeight="1">
      <c r="G38818" s="488"/>
    </row>
    <row r="38819" spans="7:7" ht="15" customHeight="1">
      <c r="G38819" s="488"/>
    </row>
    <row r="38820" spans="7:7" ht="15" customHeight="1">
      <c r="G38820" s="488"/>
    </row>
    <row r="38821" spans="7:7" ht="15" customHeight="1">
      <c r="G38821" s="488"/>
    </row>
    <row r="38822" spans="7:7" ht="15" customHeight="1">
      <c r="G38822" s="488"/>
    </row>
    <row r="38823" spans="7:7" ht="15" customHeight="1">
      <c r="G38823" s="488"/>
    </row>
    <row r="38824" spans="7:7" ht="15" customHeight="1">
      <c r="G38824" s="488"/>
    </row>
    <row r="38825" spans="7:7" ht="15" customHeight="1">
      <c r="G38825" s="488"/>
    </row>
    <row r="38826" spans="7:7" ht="15" customHeight="1">
      <c r="G38826" s="488"/>
    </row>
    <row r="38827" spans="7:7" ht="15" customHeight="1">
      <c r="G38827" s="488"/>
    </row>
    <row r="38828" spans="7:7" ht="15" customHeight="1">
      <c r="G38828" s="488"/>
    </row>
    <row r="38829" spans="7:7" ht="15" customHeight="1">
      <c r="G38829" s="488"/>
    </row>
    <row r="38830" spans="7:7" ht="15" customHeight="1">
      <c r="G38830" s="488"/>
    </row>
    <row r="38831" spans="7:7" ht="15" customHeight="1">
      <c r="G38831" s="488"/>
    </row>
    <row r="38832" spans="7:7" ht="15" customHeight="1">
      <c r="G38832" s="488"/>
    </row>
    <row r="38833" spans="7:7" ht="15" customHeight="1">
      <c r="G38833" s="488"/>
    </row>
    <row r="38834" spans="7:7" ht="15" customHeight="1">
      <c r="G38834" s="488"/>
    </row>
    <row r="38835" spans="7:7" ht="15" customHeight="1">
      <c r="G38835" s="488"/>
    </row>
    <row r="38836" spans="7:7" ht="15" customHeight="1">
      <c r="G38836" s="488"/>
    </row>
    <row r="38837" spans="7:7" ht="15" customHeight="1">
      <c r="G38837" s="488"/>
    </row>
    <row r="38838" spans="7:7" ht="15" customHeight="1">
      <c r="G38838" s="488"/>
    </row>
    <row r="38839" spans="7:7" ht="15" customHeight="1">
      <c r="G38839" s="488"/>
    </row>
    <row r="38840" spans="7:7" ht="15" customHeight="1">
      <c r="G38840" s="488"/>
    </row>
    <row r="38841" spans="7:7" ht="15" customHeight="1">
      <c r="G38841" s="488"/>
    </row>
    <row r="38842" spans="7:7" ht="15" customHeight="1">
      <c r="G38842" s="488"/>
    </row>
    <row r="38843" spans="7:7" ht="15" customHeight="1">
      <c r="G38843" s="488"/>
    </row>
    <row r="38844" spans="7:7" ht="15" customHeight="1">
      <c r="G38844" s="488"/>
    </row>
    <row r="38845" spans="7:7" ht="15" customHeight="1">
      <c r="G38845" s="488"/>
    </row>
    <row r="38846" spans="7:7" ht="15" customHeight="1">
      <c r="G38846" s="488"/>
    </row>
    <row r="38847" spans="7:7" ht="15" customHeight="1">
      <c r="G38847" s="488"/>
    </row>
    <row r="38848" spans="7:7" ht="15" customHeight="1">
      <c r="G38848" s="488"/>
    </row>
    <row r="38849" spans="7:7" ht="15" customHeight="1">
      <c r="G38849" s="488"/>
    </row>
    <row r="38850" spans="7:7" ht="15" customHeight="1">
      <c r="G38850" s="488"/>
    </row>
    <row r="38851" spans="7:7" ht="15" customHeight="1">
      <c r="G38851" s="488"/>
    </row>
    <row r="38852" spans="7:7" ht="15" customHeight="1">
      <c r="G38852" s="488"/>
    </row>
    <row r="38853" spans="7:7" ht="15" customHeight="1">
      <c r="G38853" s="488"/>
    </row>
    <row r="38854" spans="7:7" ht="15" customHeight="1">
      <c r="G38854" s="488"/>
    </row>
    <row r="38855" spans="7:7" ht="15" customHeight="1">
      <c r="G38855" s="488"/>
    </row>
    <row r="38856" spans="7:7" ht="15" customHeight="1">
      <c r="G38856" s="488"/>
    </row>
    <row r="38857" spans="7:7" ht="15" customHeight="1">
      <c r="G38857" s="488"/>
    </row>
    <row r="38858" spans="7:7" ht="15" customHeight="1">
      <c r="G38858" s="488"/>
    </row>
    <row r="38859" spans="7:7" ht="15" customHeight="1">
      <c r="G38859" s="488"/>
    </row>
    <row r="38860" spans="7:7" ht="15" customHeight="1">
      <c r="G38860" s="488"/>
    </row>
    <row r="38861" spans="7:7" ht="15" customHeight="1">
      <c r="G38861" s="488"/>
    </row>
    <row r="38862" spans="7:7" ht="15" customHeight="1">
      <c r="G38862" s="488"/>
    </row>
    <row r="38863" spans="7:7" ht="15" customHeight="1">
      <c r="G38863" s="488"/>
    </row>
    <row r="38864" spans="7:7" ht="15" customHeight="1">
      <c r="G38864" s="488"/>
    </row>
    <row r="38865" spans="7:7" ht="15" customHeight="1">
      <c r="G38865" s="488"/>
    </row>
    <row r="38866" spans="7:7" ht="15" customHeight="1">
      <c r="G38866" s="488"/>
    </row>
    <row r="38867" spans="7:7" ht="15" customHeight="1">
      <c r="G38867" s="488"/>
    </row>
    <row r="38868" spans="7:7" ht="15" customHeight="1">
      <c r="G38868" s="488"/>
    </row>
    <row r="38869" spans="7:7" ht="15" customHeight="1">
      <c r="G38869" s="488"/>
    </row>
    <row r="38870" spans="7:7" ht="15" customHeight="1">
      <c r="G38870" s="488"/>
    </row>
    <row r="38871" spans="7:7" ht="15" customHeight="1">
      <c r="G38871" s="488"/>
    </row>
    <row r="38872" spans="7:7" ht="15" customHeight="1">
      <c r="G38872" s="488"/>
    </row>
    <row r="38873" spans="7:7" ht="15" customHeight="1">
      <c r="G38873" s="488"/>
    </row>
    <row r="38874" spans="7:7" ht="15" customHeight="1">
      <c r="G38874" s="488"/>
    </row>
    <row r="38875" spans="7:7" ht="15" customHeight="1">
      <c r="G38875" s="488"/>
    </row>
    <row r="38876" spans="7:7" ht="15" customHeight="1">
      <c r="G38876" s="488"/>
    </row>
    <row r="38877" spans="7:7" ht="15" customHeight="1">
      <c r="G38877" s="488"/>
    </row>
    <row r="38878" spans="7:7" ht="15" customHeight="1">
      <c r="G38878" s="488"/>
    </row>
    <row r="38879" spans="7:7" ht="15" customHeight="1">
      <c r="G38879" s="488"/>
    </row>
    <row r="38880" spans="7:7" ht="15" customHeight="1">
      <c r="G38880" s="488"/>
    </row>
    <row r="38881" spans="7:7" ht="15" customHeight="1">
      <c r="G38881" s="488"/>
    </row>
    <row r="38882" spans="7:7" ht="15" customHeight="1">
      <c r="G38882" s="488"/>
    </row>
    <row r="38883" spans="7:7" ht="15" customHeight="1">
      <c r="G38883" s="488"/>
    </row>
    <row r="38884" spans="7:7" ht="15" customHeight="1">
      <c r="G38884" s="488"/>
    </row>
    <row r="38885" spans="7:7" ht="15" customHeight="1">
      <c r="G38885" s="488"/>
    </row>
    <row r="38886" spans="7:7" ht="15" customHeight="1">
      <c r="G38886" s="488"/>
    </row>
    <row r="38887" spans="7:7" ht="15" customHeight="1">
      <c r="G38887" s="488"/>
    </row>
    <row r="38888" spans="7:7" ht="15" customHeight="1">
      <c r="G38888" s="488"/>
    </row>
    <row r="38889" spans="7:7" ht="15" customHeight="1">
      <c r="G38889" s="488"/>
    </row>
    <row r="38890" spans="7:7" ht="15" customHeight="1">
      <c r="G38890" s="488"/>
    </row>
    <row r="38891" spans="7:7" ht="15" customHeight="1">
      <c r="G38891" s="488"/>
    </row>
    <row r="38892" spans="7:7" ht="15" customHeight="1">
      <c r="G38892" s="488"/>
    </row>
    <row r="38893" spans="7:7" ht="15" customHeight="1">
      <c r="G38893" s="488"/>
    </row>
    <row r="38894" spans="7:7" ht="15" customHeight="1">
      <c r="G38894" s="488"/>
    </row>
    <row r="38895" spans="7:7" ht="15" customHeight="1">
      <c r="G38895" s="488"/>
    </row>
    <row r="38896" spans="7:7" ht="15" customHeight="1">
      <c r="G38896" s="488"/>
    </row>
    <row r="38897" spans="7:7" ht="15" customHeight="1">
      <c r="G38897" s="488"/>
    </row>
    <row r="38898" spans="7:7" ht="15" customHeight="1">
      <c r="G38898" s="488"/>
    </row>
    <row r="38899" spans="7:7" ht="15" customHeight="1">
      <c r="G38899" s="488"/>
    </row>
    <row r="38900" spans="7:7" ht="15" customHeight="1">
      <c r="G38900" s="488"/>
    </row>
    <row r="38901" spans="7:7" ht="15" customHeight="1">
      <c r="G38901" s="488"/>
    </row>
    <row r="38902" spans="7:7" ht="15" customHeight="1">
      <c r="G38902" s="488"/>
    </row>
    <row r="38903" spans="7:7" ht="15" customHeight="1">
      <c r="G38903" s="488"/>
    </row>
    <row r="38904" spans="7:7" ht="15" customHeight="1">
      <c r="G38904" s="488"/>
    </row>
    <row r="38905" spans="7:7" ht="15" customHeight="1">
      <c r="G38905" s="488"/>
    </row>
    <row r="38906" spans="7:7" ht="15" customHeight="1">
      <c r="G38906" s="488"/>
    </row>
    <row r="38907" spans="7:7" ht="15" customHeight="1">
      <c r="G38907" s="488"/>
    </row>
    <row r="38908" spans="7:7" ht="15" customHeight="1">
      <c r="G38908" s="488"/>
    </row>
    <row r="38909" spans="7:7" ht="15" customHeight="1">
      <c r="G38909" s="488"/>
    </row>
    <row r="38910" spans="7:7" ht="15" customHeight="1">
      <c r="G38910" s="488"/>
    </row>
    <row r="38911" spans="7:7" ht="15" customHeight="1">
      <c r="G38911" s="488"/>
    </row>
    <row r="38912" spans="7:7" ht="15" customHeight="1">
      <c r="G38912" s="488"/>
    </row>
    <row r="38913" spans="7:7" ht="15" customHeight="1">
      <c r="G38913" s="488"/>
    </row>
    <row r="38914" spans="7:7" ht="15" customHeight="1">
      <c r="G38914" s="488"/>
    </row>
    <row r="38915" spans="7:7" ht="15" customHeight="1">
      <c r="G38915" s="488"/>
    </row>
    <row r="38916" spans="7:7" ht="15" customHeight="1">
      <c r="G38916" s="488"/>
    </row>
    <row r="38917" spans="7:7" ht="15" customHeight="1">
      <c r="G38917" s="488"/>
    </row>
    <row r="38918" spans="7:7" ht="15" customHeight="1">
      <c r="G38918" s="488"/>
    </row>
    <row r="38919" spans="7:7" ht="15" customHeight="1">
      <c r="G38919" s="488"/>
    </row>
    <row r="38920" spans="7:7" ht="15" customHeight="1">
      <c r="G38920" s="488"/>
    </row>
    <row r="38921" spans="7:7" ht="15" customHeight="1">
      <c r="G38921" s="488"/>
    </row>
    <row r="38922" spans="7:7" ht="15" customHeight="1">
      <c r="G38922" s="488"/>
    </row>
    <row r="38923" spans="7:7" ht="15" customHeight="1">
      <c r="G38923" s="488"/>
    </row>
    <row r="38924" spans="7:7" ht="15" customHeight="1">
      <c r="G38924" s="488"/>
    </row>
    <row r="38925" spans="7:7" ht="15" customHeight="1">
      <c r="G38925" s="488"/>
    </row>
    <row r="38926" spans="7:7" ht="15" customHeight="1">
      <c r="G38926" s="488"/>
    </row>
    <row r="38927" spans="7:7" ht="15" customHeight="1">
      <c r="G38927" s="488"/>
    </row>
    <row r="38928" spans="7:7" ht="15" customHeight="1">
      <c r="G38928" s="488"/>
    </row>
    <row r="38929" spans="7:7" ht="15" customHeight="1">
      <c r="G38929" s="488"/>
    </row>
    <row r="38930" spans="7:7" ht="15" customHeight="1">
      <c r="G38930" s="488"/>
    </row>
    <row r="38931" spans="7:7" ht="15" customHeight="1">
      <c r="G38931" s="488"/>
    </row>
    <row r="38932" spans="7:7" ht="15" customHeight="1">
      <c r="G38932" s="488"/>
    </row>
    <row r="38933" spans="7:7" ht="15" customHeight="1">
      <c r="G38933" s="488"/>
    </row>
    <row r="38934" spans="7:7" ht="15" customHeight="1">
      <c r="G38934" s="488"/>
    </row>
    <row r="38935" spans="7:7" ht="15" customHeight="1">
      <c r="G38935" s="488"/>
    </row>
    <row r="38936" spans="7:7" ht="15" customHeight="1">
      <c r="G38936" s="488"/>
    </row>
    <row r="38937" spans="7:7" ht="15" customHeight="1">
      <c r="G38937" s="488"/>
    </row>
    <row r="38938" spans="7:7" ht="15" customHeight="1">
      <c r="G38938" s="488"/>
    </row>
    <row r="38939" spans="7:7" ht="15" customHeight="1">
      <c r="G38939" s="488"/>
    </row>
    <row r="38940" spans="7:7" ht="15" customHeight="1">
      <c r="G38940" s="488"/>
    </row>
    <row r="38941" spans="7:7" ht="15" customHeight="1">
      <c r="G38941" s="488"/>
    </row>
    <row r="38942" spans="7:7" ht="15" customHeight="1">
      <c r="G38942" s="488"/>
    </row>
    <row r="38943" spans="7:7" ht="15" customHeight="1">
      <c r="G38943" s="488"/>
    </row>
    <row r="38944" spans="7:7" ht="15" customHeight="1">
      <c r="G38944" s="488"/>
    </row>
    <row r="38945" spans="7:7" ht="15" customHeight="1">
      <c r="G38945" s="488"/>
    </row>
    <row r="38946" spans="7:7" ht="15" customHeight="1">
      <c r="G38946" s="488"/>
    </row>
    <row r="38947" spans="7:7" ht="15" customHeight="1">
      <c r="G38947" s="488"/>
    </row>
    <row r="38948" spans="7:7" ht="15" customHeight="1">
      <c r="G38948" s="488"/>
    </row>
    <row r="38949" spans="7:7" ht="15" customHeight="1">
      <c r="G38949" s="488"/>
    </row>
    <row r="38950" spans="7:7" ht="15" customHeight="1">
      <c r="G38950" s="488"/>
    </row>
    <row r="38951" spans="7:7" ht="15" customHeight="1">
      <c r="G38951" s="488"/>
    </row>
    <row r="38952" spans="7:7" ht="15" customHeight="1">
      <c r="G38952" s="488"/>
    </row>
    <row r="38953" spans="7:7" ht="15" customHeight="1">
      <c r="G38953" s="488"/>
    </row>
    <row r="38954" spans="7:7" ht="15" customHeight="1">
      <c r="G38954" s="488"/>
    </row>
    <row r="38955" spans="7:7" ht="15" customHeight="1">
      <c r="G38955" s="488"/>
    </row>
    <row r="38956" spans="7:7" ht="15" customHeight="1">
      <c r="G38956" s="488"/>
    </row>
    <row r="38957" spans="7:7" ht="15" customHeight="1">
      <c r="G38957" s="488"/>
    </row>
    <row r="38958" spans="7:7" ht="15" customHeight="1">
      <c r="G38958" s="488"/>
    </row>
    <row r="38959" spans="7:7" ht="15" customHeight="1">
      <c r="G38959" s="488"/>
    </row>
    <row r="38960" spans="7:7" ht="15" customHeight="1">
      <c r="G38960" s="488"/>
    </row>
    <row r="38961" spans="7:7" ht="15" customHeight="1">
      <c r="G38961" s="488"/>
    </row>
    <row r="38962" spans="7:7" ht="15" customHeight="1">
      <c r="G38962" s="488"/>
    </row>
    <row r="38963" spans="7:7" ht="15" customHeight="1">
      <c r="G38963" s="488"/>
    </row>
    <row r="38964" spans="7:7" ht="15" customHeight="1">
      <c r="G38964" s="488"/>
    </row>
    <row r="38965" spans="7:7" ht="15" customHeight="1">
      <c r="G38965" s="488"/>
    </row>
    <row r="38966" spans="7:7" ht="15" customHeight="1">
      <c r="G38966" s="488"/>
    </row>
    <row r="38967" spans="7:7" ht="15" customHeight="1">
      <c r="G38967" s="488"/>
    </row>
    <row r="38968" spans="7:7" ht="15" customHeight="1">
      <c r="G38968" s="488"/>
    </row>
    <row r="38969" spans="7:7" ht="15" customHeight="1">
      <c r="G38969" s="488"/>
    </row>
    <row r="38970" spans="7:7" ht="15" customHeight="1">
      <c r="G38970" s="488"/>
    </row>
    <row r="38971" spans="7:7" ht="15" customHeight="1">
      <c r="G38971" s="488"/>
    </row>
    <row r="38972" spans="7:7" ht="15" customHeight="1">
      <c r="G38972" s="488"/>
    </row>
    <row r="38973" spans="7:7" ht="15" customHeight="1">
      <c r="G38973" s="488"/>
    </row>
    <row r="38974" spans="7:7" ht="15" customHeight="1">
      <c r="G38974" s="488"/>
    </row>
    <row r="38975" spans="7:7" ht="15" customHeight="1">
      <c r="G38975" s="488"/>
    </row>
    <row r="38976" spans="7:7" ht="15" customHeight="1">
      <c r="G38976" s="488"/>
    </row>
    <row r="38977" spans="7:7" ht="15" customHeight="1">
      <c r="G38977" s="488"/>
    </row>
    <row r="38978" spans="7:7" ht="15" customHeight="1">
      <c r="G38978" s="488"/>
    </row>
    <row r="38979" spans="7:7" ht="15" customHeight="1">
      <c r="G38979" s="488"/>
    </row>
    <row r="38980" spans="7:7" ht="15" customHeight="1">
      <c r="G38980" s="488"/>
    </row>
    <row r="38981" spans="7:7" ht="15" customHeight="1">
      <c r="G38981" s="488"/>
    </row>
    <row r="38982" spans="7:7" ht="15" customHeight="1">
      <c r="G38982" s="488"/>
    </row>
    <row r="38983" spans="7:7" ht="15" customHeight="1">
      <c r="G38983" s="488"/>
    </row>
    <row r="38984" spans="7:7" ht="15" customHeight="1">
      <c r="G38984" s="488"/>
    </row>
    <row r="38985" spans="7:7" ht="15" customHeight="1">
      <c r="G38985" s="488"/>
    </row>
    <row r="38986" spans="7:7" ht="15" customHeight="1">
      <c r="G38986" s="488"/>
    </row>
    <row r="38987" spans="7:7" ht="15" customHeight="1">
      <c r="G38987" s="488"/>
    </row>
    <row r="38988" spans="7:7" ht="15" customHeight="1">
      <c r="G38988" s="488"/>
    </row>
    <row r="38989" spans="7:7" ht="15" customHeight="1">
      <c r="G38989" s="488"/>
    </row>
    <row r="38990" spans="7:7" ht="15" customHeight="1">
      <c r="G38990" s="488"/>
    </row>
    <row r="38991" spans="7:7" ht="15" customHeight="1">
      <c r="G38991" s="488"/>
    </row>
    <row r="38992" spans="7:7" ht="15" customHeight="1">
      <c r="G38992" s="488"/>
    </row>
    <row r="38993" spans="7:7" ht="15" customHeight="1">
      <c r="G38993" s="488"/>
    </row>
    <row r="38994" spans="7:7" ht="15" customHeight="1">
      <c r="G38994" s="488"/>
    </row>
    <row r="38995" spans="7:7" ht="15" customHeight="1">
      <c r="G38995" s="488"/>
    </row>
    <row r="38996" spans="7:7" ht="15" customHeight="1">
      <c r="G38996" s="488"/>
    </row>
    <row r="38997" spans="7:7" ht="15" customHeight="1">
      <c r="G38997" s="488"/>
    </row>
    <row r="38998" spans="7:7" ht="15" customHeight="1">
      <c r="G38998" s="488"/>
    </row>
    <row r="38999" spans="7:7" ht="15" customHeight="1">
      <c r="G38999" s="488"/>
    </row>
    <row r="39000" spans="7:7" ht="15" customHeight="1">
      <c r="G39000" s="488"/>
    </row>
    <row r="39001" spans="7:7" ht="15" customHeight="1">
      <c r="G39001" s="488"/>
    </row>
    <row r="39002" spans="7:7" ht="15" customHeight="1">
      <c r="G39002" s="488"/>
    </row>
    <row r="39003" spans="7:7" ht="15" customHeight="1">
      <c r="G39003" s="488"/>
    </row>
    <row r="39004" spans="7:7" ht="15" customHeight="1">
      <c r="G39004" s="488"/>
    </row>
    <row r="39005" spans="7:7" ht="15" customHeight="1">
      <c r="G39005" s="488"/>
    </row>
    <row r="39006" spans="7:7" ht="15" customHeight="1">
      <c r="G39006" s="488"/>
    </row>
    <row r="39007" spans="7:7" ht="15" customHeight="1">
      <c r="G39007" s="488"/>
    </row>
    <row r="39008" spans="7:7" ht="15" customHeight="1">
      <c r="G39008" s="488"/>
    </row>
    <row r="39009" spans="7:7" ht="15" customHeight="1">
      <c r="G39009" s="488"/>
    </row>
    <row r="39010" spans="7:7" ht="15" customHeight="1">
      <c r="G39010" s="488"/>
    </row>
    <row r="39011" spans="7:7" ht="15" customHeight="1">
      <c r="G39011" s="488"/>
    </row>
    <row r="39012" spans="7:7" ht="15" customHeight="1">
      <c r="G39012" s="488"/>
    </row>
    <row r="39013" spans="7:7" ht="15" customHeight="1">
      <c r="G39013" s="488"/>
    </row>
    <row r="39014" spans="7:7" ht="15" customHeight="1">
      <c r="G39014" s="488"/>
    </row>
    <row r="39015" spans="7:7" ht="15" customHeight="1">
      <c r="G39015" s="488"/>
    </row>
    <row r="39016" spans="7:7" ht="15" customHeight="1">
      <c r="G39016" s="488"/>
    </row>
    <row r="39017" spans="7:7" ht="15" customHeight="1">
      <c r="G39017" s="488"/>
    </row>
    <row r="39018" spans="7:7" ht="15" customHeight="1">
      <c r="G39018" s="488"/>
    </row>
    <row r="39019" spans="7:7" ht="15" customHeight="1">
      <c r="G39019" s="488"/>
    </row>
    <row r="39020" spans="7:7" ht="15" customHeight="1">
      <c r="G39020" s="488"/>
    </row>
    <row r="39021" spans="7:7" ht="15" customHeight="1">
      <c r="G39021" s="488"/>
    </row>
    <row r="39022" spans="7:7" ht="15" customHeight="1">
      <c r="G39022" s="488"/>
    </row>
    <row r="39023" spans="7:7" ht="15" customHeight="1">
      <c r="G39023" s="488"/>
    </row>
    <row r="39024" spans="7:7" ht="15" customHeight="1">
      <c r="G39024" s="488"/>
    </row>
    <row r="39025" spans="7:7" ht="15" customHeight="1">
      <c r="G39025" s="488"/>
    </row>
    <row r="39026" spans="7:7" ht="15" customHeight="1">
      <c r="G39026" s="488"/>
    </row>
    <row r="39027" spans="7:7" ht="15" customHeight="1">
      <c r="G39027" s="488"/>
    </row>
    <row r="39028" spans="7:7" ht="15" customHeight="1">
      <c r="G39028" s="488"/>
    </row>
    <row r="39029" spans="7:7" ht="15" customHeight="1">
      <c r="G39029" s="488"/>
    </row>
    <row r="39030" spans="7:7" ht="15" customHeight="1">
      <c r="G39030" s="488"/>
    </row>
    <row r="39031" spans="7:7" ht="15" customHeight="1">
      <c r="G39031" s="488"/>
    </row>
    <row r="39032" spans="7:7" ht="15" customHeight="1">
      <c r="G39032" s="488"/>
    </row>
    <row r="39033" spans="7:7" ht="15" customHeight="1">
      <c r="G39033" s="488"/>
    </row>
    <row r="39034" spans="7:7" ht="15" customHeight="1">
      <c r="G39034" s="488"/>
    </row>
    <row r="39035" spans="7:7" ht="15" customHeight="1">
      <c r="G39035" s="488"/>
    </row>
    <row r="39036" spans="7:7" ht="15" customHeight="1">
      <c r="G39036" s="488"/>
    </row>
    <row r="39037" spans="7:7" ht="15" customHeight="1">
      <c r="G39037" s="488"/>
    </row>
    <row r="39038" spans="7:7" ht="15" customHeight="1">
      <c r="G39038" s="488"/>
    </row>
    <row r="39039" spans="7:7" ht="15" customHeight="1">
      <c r="G39039" s="488"/>
    </row>
    <row r="39040" spans="7:7" ht="15" customHeight="1">
      <c r="G39040" s="488"/>
    </row>
    <row r="39041" spans="7:7" ht="15" customHeight="1">
      <c r="G39041" s="488"/>
    </row>
    <row r="39042" spans="7:7" ht="15" customHeight="1">
      <c r="G39042" s="488"/>
    </row>
    <row r="39043" spans="7:7" ht="15" customHeight="1">
      <c r="G39043" s="488"/>
    </row>
    <row r="39044" spans="7:7" ht="15" customHeight="1">
      <c r="G39044" s="488"/>
    </row>
    <row r="39045" spans="7:7" ht="15" customHeight="1">
      <c r="G39045" s="488"/>
    </row>
    <row r="39046" spans="7:7" ht="15" customHeight="1">
      <c r="G39046" s="488"/>
    </row>
    <row r="39047" spans="7:7" ht="15" customHeight="1">
      <c r="G39047" s="488"/>
    </row>
    <row r="39048" spans="7:7" ht="15" customHeight="1">
      <c r="G39048" s="488"/>
    </row>
    <row r="39049" spans="7:7" ht="15" customHeight="1">
      <c r="G39049" s="488"/>
    </row>
    <row r="39050" spans="7:7" ht="15" customHeight="1">
      <c r="G39050" s="488"/>
    </row>
    <row r="39051" spans="7:7" ht="15" customHeight="1">
      <c r="G39051" s="488"/>
    </row>
    <row r="39052" spans="7:7" ht="15" customHeight="1">
      <c r="G39052" s="488"/>
    </row>
    <row r="39053" spans="7:7" ht="15" customHeight="1">
      <c r="G39053" s="488"/>
    </row>
    <row r="39054" spans="7:7" ht="15" customHeight="1">
      <c r="G39054" s="488"/>
    </row>
    <row r="39055" spans="7:7" ht="15" customHeight="1">
      <c r="G39055" s="488"/>
    </row>
    <row r="39056" spans="7:7" ht="15" customHeight="1">
      <c r="G39056" s="488"/>
    </row>
    <row r="39057" spans="7:7" ht="15" customHeight="1">
      <c r="G39057" s="488"/>
    </row>
    <row r="39058" spans="7:7" ht="15" customHeight="1">
      <c r="G39058" s="488"/>
    </row>
    <row r="39059" spans="7:7" ht="15" customHeight="1">
      <c r="G39059" s="488"/>
    </row>
    <row r="39060" spans="7:7" ht="15" customHeight="1">
      <c r="G39060" s="488"/>
    </row>
    <row r="39061" spans="7:7" ht="15" customHeight="1">
      <c r="G39061" s="488"/>
    </row>
    <row r="39062" spans="7:7" ht="15" customHeight="1">
      <c r="G39062" s="488"/>
    </row>
    <row r="39063" spans="7:7" ht="15" customHeight="1">
      <c r="G39063" s="488"/>
    </row>
    <row r="39064" spans="7:7" ht="15" customHeight="1">
      <c r="G39064" s="488"/>
    </row>
    <row r="39065" spans="7:7" ht="15" customHeight="1">
      <c r="G39065" s="488"/>
    </row>
    <row r="39066" spans="7:7" ht="15" customHeight="1">
      <c r="G39066" s="488"/>
    </row>
    <row r="39067" spans="7:7" ht="15" customHeight="1">
      <c r="G39067" s="488"/>
    </row>
    <row r="39068" spans="7:7" ht="15" customHeight="1">
      <c r="G39068" s="488"/>
    </row>
    <row r="39069" spans="7:7" ht="15" customHeight="1">
      <c r="G39069" s="488"/>
    </row>
    <row r="39070" spans="7:7" ht="15" customHeight="1">
      <c r="G39070" s="488"/>
    </row>
    <row r="39071" spans="7:7" ht="15" customHeight="1">
      <c r="G39071" s="488"/>
    </row>
    <row r="39072" spans="7:7" ht="15" customHeight="1">
      <c r="G39072" s="488"/>
    </row>
    <row r="39073" spans="7:7" ht="15" customHeight="1">
      <c r="G39073" s="488"/>
    </row>
    <row r="39074" spans="7:7" ht="15" customHeight="1">
      <c r="G39074" s="488"/>
    </row>
    <row r="39075" spans="7:7" ht="15" customHeight="1">
      <c r="G39075" s="488"/>
    </row>
    <row r="39076" spans="7:7" ht="15" customHeight="1">
      <c r="G39076" s="488"/>
    </row>
    <row r="39077" spans="7:7" ht="15" customHeight="1">
      <c r="G39077" s="488"/>
    </row>
    <row r="39078" spans="7:7" ht="15" customHeight="1">
      <c r="G39078" s="488"/>
    </row>
    <row r="39079" spans="7:7" ht="15" customHeight="1">
      <c r="G39079" s="488"/>
    </row>
    <row r="39080" spans="7:7" ht="15" customHeight="1">
      <c r="G39080" s="488"/>
    </row>
    <row r="39081" spans="7:7" ht="15" customHeight="1">
      <c r="G39081" s="488"/>
    </row>
    <row r="39082" spans="7:7" ht="15" customHeight="1">
      <c r="G39082" s="488"/>
    </row>
    <row r="39083" spans="7:7" ht="15" customHeight="1">
      <c r="G39083" s="488"/>
    </row>
    <row r="39084" spans="7:7" ht="15" customHeight="1">
      <c r="G39084" s="488"/>
    </row>
    <row r="39085" spans="7:7" ht="15" customHeight="1">
      <c r="G39085" s="488"/>
    </row>
    <row r="39086" spans="7:7" ht="15" customHeight="1">
      <c r="G39086" s="488"/>
    </row>
    <row r="39087" spans="7:7" ht="15" customHeight="1">
      <c r="G39087" s="488"/>
    </row>
    <row r="39088" spans="7:7" ht="15" customHeight="1">
      <c r="G39088" s="488"/>
    </row>
    <row r="39089" spans="7:7" ht="15" customHeight="1">
      <c r="G39089" s="488"/>
    </row>
    <row r="39090" spans="7:7" ht="15" customHeight="1">
      <c r="G39090" s="488"/>
    </row>
    <row r="39091" spans="7:7" ht="15" customHeight="1">
      <c r="G39091" s="488"/>
    </row>
    <row r="39092" spans="7:7" ht="15" customHeight="1">
      <c r="G39092" s="488"/>
    </row>
    <row r="39093" spans="7:7" ht="15" customHeight="1">
      <c r="G39093" s="488"/>
    </row>
    <row r="39094" spans="7:7" ht="15" customHeight="1">
      <c r="G39094" s="488"/>
    </row>
    <row r="39095" spans="7:7" ht="15" customHeight="1">
      <c r="G39095" s="488"/>
    </row>
    <row r="39096" spans="7:7" ht="15" customHeight="1">
      <c r="G39096" s="488"/>
    </row>
    <row r="39097" spans="7:7" ht="15" customHeight="1">
      <c r="G39097" s="488"/>
    </row>
    <row r="39098" spans="7:7" ht="15" customHeight="1">
      <c r="G39098" s="488"/>
    </row>
    <row r="39099" spans="7:7" ht="15" customHeight="1">
      <c r="G39099" s="488"/>
    </row>
    <row r="39100" spans="7:7" ht="15" customHeight="1">
      <c r="G39100" s="488"/>
    </row>
    <row r="39101" spans="7:7" ht="15" customHeight="1">
      <c r="G39101" s="488"/>
    </row>
    <row r="39102" spans="7:7" ht="15" customHeight="1">
      <c r="G39102" s="488"/>
    </row>
    <row r="39103" spans="7:7" ht="15" customHeight="1">
      <c r="G39103" s="488"/>
    </row>
    <row r="39104" spans="7:7" ht="15" customHeight="1">
      <c r="G39104" s="488"/>
    </row>
    <row r="39105" spans="7:7" ht="15" customHeight="1">
      <c r="G39105" s="488"/>
    </row>
    <row r="39106" spans="7:7" ht="15" customHeight="1">
      <c r="G39106" s="488"/>
    </row>
    <row r="39107" spans="7:7" ht="15" customHeight="1">
      <c r="G39107" s="488"/>
    </row>
    <row r="39108" spans="7:7" ht="15" customHeight="1">
      <c r="G39108" s="488"/>
    </row>
    <row r="39109" spans="7:7" ht="15" customHeight="1">
      <c r="G39109" s="488"/>
    </row>
    <row r="39110" spans="7:7" ht="15" customHeight="1">
      <c r="G39110" s="488"/>
    </row>
    <row r="39111" spans="7:7" ht="15" customHeight="1">
      <c r="G39111" s="488"/>
    </row>
    <row r="39112" spans="7:7" ht="15" customHeight="1">
      <c r="G39112" s="488"/>
    </row>
    <row r="39113" spans="7:7" ht="15" customHeight="1">
      <c r="G39113" s="488"/>
    </row>
    <row r="39114" spans="7:7" ht="15" customHeight="1">
      <c r="G39114" s="488"/>
    </row>
    <row r="39115" spans="7:7" ht="15" customHeight="1">
      <c r="G39115" s="488"/>
    </row>
    <row r="39116" spans="7:7" ht="15" customHeight="1">
      <c r="G39116" s="488"/>
    </row>
    <row r="39117" spans="7:7" ht="15" customHeight="1">
      <c r="G39117" s="488"/>
    </row>
    <row r="39118" spans="7:7" ht="15" customHeight="1">
      <c r="G39118" s="488"/>
    </row>
    <row r="39119" spans="7:7" ht="15" customHeight="1">
      <c r="G39119" s="488"/>
    </row>
    <row r="39120" spans="7:7" ht="15" customHeight="1">
      <c r="G39120" s="488"/>
    </row>
    <row r="39121" spans="7:7" ht="15" customHeight="1">
      <c r="G39121" s="488"/>
    </row>
    <row r="39122" spans="7:7" ht="15" customHeight="1">
      <c r="G39122" s="488"/>
    </row>
    <row r="39123" spans="7:7" ht="15" customHeight="1">
      <c r="G39123" s="488"/>
    </row>
    <row r="39124" spans="7:7" ht="15" customHeight="1">
      <c r="G39124" s="488"/>
    </row>
    <row r="39125" spans="7:7" ht="15" customHeight="1">
      <c r="G39125" s="488"/>
    </row>
    <row r="39126" spans="7:7" ht="15" customHeight="1">
      <c r="G39126" s="488"/>
    </row>
    <row r="39127" spans="7:7" ht="15" customHeight="1">
      <c r="G39127" s="488"/>
    </row>
    <row r="39128" spans="7:7" ht="15" customHeight="1">
      <c r="G39128" s="488"/>
    </row>
    <row r="39129" spans="7:7" ht="15" customHeight="1">
      <c r="G39129" s="488"/>
    </row>
    <row r="39130" spans="7:7" ht="15" customHeight="1">
      <c r="G39130" s="488"/>
    </row>
    <row r="39131" spans="7:7" ht="15" customHeight="1">
      <c r="G39131" s="488"/>
    </row>
    <row r="39132" spans="7:7" ht="15" customHeight="1">
      <c r="G39132" s="488"/>
    </row>
    <row r="39133" spans="7:7" ht="15" customHeight="1">
      <c r="G39133" s="488"/>
    </row>
    <row r="39134" spans="7:7" ht="15" customHeight="1">
      <c r="G39134" s="488"/>
    </row>
    <row r="39135" spans="7:7" ht="15" customHeight="1">
      <c r="G39135" s="488"/>
    </row>
    <row r="39136" spans="7:7" ht="15" customHeight="1">
      <c r="G39136" s="488"/>
    </row>
    <row r="39137" spans="7:7" ht="15" customHeight="1">
      <c r="G39137" s="488"/>
    </row>
    <row r="39138" spans="7:7" ht="15" customHeight="1">
      <c r="G39138" s="488"/>
    </row>
    <row r="39139" spans="7:7" ht="15" customHeight="1">
      <c r="G39139" s="488"/>
    </row>
    <row r="39140" spans="7:7" ht="15" customHeight="1">
      <c r="G39140" s="488"/>
    </row>
    <row r="39141" spans="7:7" ht="15" customHeight="1">
      <c r="G39141" s="488"/>
    </row>
    <row r="39142" spans="7:7" ht="15" customHeight="1">
      <c r="G39142" s="488"/>
    </row>
    <row r="39143" spans="7:7" ht="15" customHeight="1">
      <c r="G39143" s="488"/>
    </row>
    <row r="39144" spans="7:7" ht="15" customHeight="1">
      <c r="G39144" s="488"/>
    </row>
    <row r="39145" spans="7:7" ht="15" customHeight="1">
      <c r="G39145" s="488"/>
    </row>
    <row r="39146" spans="7:7" ht="15" customHeight="1">
      <c r="G39146" s="488"/>
    </row>
    <row r="39147" spans="7:7" ht="15" customHeight="1">
      <c r="G39147" s="488"/>
    </row>
    <row r="39148" spans="7:7" ht="15" customHeight="1">
      <c r="G39148" s="488"/>
    </row>
    <row r="39149" spans="7:7" ht="15" customHeight="1">
      <c r="G39149" s="488"/>
    </row>
    <row r="39150" spans="7:7" ht="15" customHeight="1">
      <c r="G39150" s="488"/>
    </row>
    <row r="39151" spans="7:7" ht="15" customHeight="1">
      <c r="G39151" s="488"/>
    </row>
    <row r="39152" spans="7:7" ht="15" customHeight="1">
      <c r="G39152" s="488"/>
    </row>
    <row r="39153" spans="7:7" ht="15" customHeight="1">
      <c r="G39153" s="488"/>
    </row>
    <row r="39154" spans="7:7" ht="15" customHeight="1">
      <c r="G39154" s="488"/>
    </row>
    <row r="39155" spans="7:7" ht="15" customHeight="1">
      <c r="G39155" s="488"/>
    </row>
    <row r="39156" spans="7:7" ht="15" customHeight="1">
      <c r="G39156" s="488"/>
    </row>
    <row r="39157" spans="7:7" ht="15" customHeight="1">
      <c r="G39157" s="488"/>
    </row>
    <row r="39158" spans="7:7" ht="15" customHeight="1">
      <c r="G39158" s="488"/>
    </row>
    <row r="39159" spans="7:7" ht="15" customHeight="1">
      <c r="G39159" s="488"/>
    </row>
    <row r="39160" spans="7:7" ht="15" customHeight="1">
      <c r="G39160" s="488"/>
    </row>
    <row r="39161" spans="7:7" ht="15" customHeight="1">
      <c r="G39161" s="488"/>
    </row>
    <row r="39162" spans="7:7" ht="15" customHeight="1">
      <c r="G39162" s="488"/>
    </row>
    <row r="39163" spans="7:7" ht="15" customHeight="1">
      <c r="G39163" s="488"/>
    </row>
    <row r="39164" spans="7:7" ht="15" customHeight="1">
      <c r="G39164" s="488"/>
    </row>
    <row r="39165" spans="7:7" ht="15" customHeight="1">
      <c r="G39165" s="488"/>
    </row>
    <row r="39166" spans="7:7" ht="15" customHeight="1">
      <c r="G39166" s="488"/>
    </row>
    <row r="39167" spans="7:7" ht="15" customHeight="1">
      <c r="G39167" s="488"/>
    </row>
    <row r="39168" spans="7:7" ht="15" customHeight="1">
      <c r="G39168" s="488"/>
    </row>
    <row r="39169" spans="7:7" ht="15" customHeight="1">
      <c r="G39169" s="488"/>
    </row>
    <row r="39170" spans="7:7" ht="15" customHeight="1">
      <c r="G39170" s="488"/>
    </row>
    <row r="39171" spans="7:7" ht="15" customHeight="1">
      <c r="G39171" s="488"/>
    </row>
    <row r="39172" spans="7:7" ht="15" customHeight="1">
      <c r="G39172" s="488"/>
    </row>
    <row r="39173" spans="7:7" ht="15" customHeight="1">
      <c r="G39173" s="488"/>
    </row>
    <row r="39174" spans="7:7" ht="15" customHeight="1">
      <c r="G39174" s="488"/>
    </row>
    <row r="39175" spans="7:7" ht="15" customHeight="1">
      <c r="G39175" s="488"/>
    </row>
    <row r="39176" spans="7:7" ht="15" customHeight="1">
      <c r="G39176" s="488"/>
    </row>
    <row r="39177" spans="7:7" ht="15" customHeight="1">
      <c r="G39177" s="488"/>
    </row>
    <row r="39178" spans="7:7" ht="15" customHeight="1">
      <c r="G39178" s="488"/>
    </row>
    <row r="39179" spans="7:7" ht="15" customHeight="1">
      <c r="G39179" s="488"/>
    </row>
    <row r="39180" spans="7:7" ht="15" customHeight="1">
      <c r="G39180" s="488"/>
    </row>
    <row r="39181" spans="7:7" ht="15" customHeight="1">
      <c r="G39181" s="488"/>
    </row>
    <row r="39182" spans="7:7" ht="15" customHeight="1">
      <c r="G39182" s="488"/>
    </row>
    <row r="39183" spans="7:7" ht="15" customHeight="1">
      <c r="G39183" s="488"/>
    </row>
    <row r="39184" spans="7:7" ht="15" customHeight="1">
      <c r="G39184" s="488"/>
    </row>
    <row r="39185" spans="7:7" ht="15" customHeight="1">
      <c r="G39185" s="488"/>
    </row>
    <row r="39186" spans="7:7" ht="15" customHeight="1">
      <c r="G39186" s="488"/>
    </row>
    <row r="39187" spans="7:7" ht="15" customHeight="1">
      <c r="G39187" s="488"/>
    </row>
    <row r="39188" spans="7:7" ht="15" customHeight="1">
      <c r="G39188" s="488"/>
    </row>
    <row r="39189" spans="7:7" ht="15" customHeight="1">
      <c r="G39189" s="488"/>
    </row>
    <row r="39190" spans="7:7" ht="15" customHeight="1">
      <c r="G39190" s="488"/>
    </row>
    <row r="39191" spans="7:7" ht="15" customHeight="1">
      <c r="G39191" s="488"/>
    </row>
    <row r="39192" spans="7:7" ht="15" customHeight="1">
      <c r="G39192" s="488"/>
    </row>
    <row r="39193" spans="7:7" ht="15" customHeight="1">
      <c r="G39193" s="488"/>
    </row>
    <row r="39194" spans="7:7" ht="15" customHeight="1">
      <c r="G39194" s="488"/>
    </row>
    <row r="39195" spans="7:7" ht="15" customHeight="1">
      <c r="G39195" s="488"/>
    </row>
    <row r="39196" spans="7:7" ht="15" customHeight="1">
      <c r="G39196" s="488"/>
    </row>
    <row r="39197" spans="7:7" ht="15" customHeight="1">
      <c r="G39197" s="488"/>
    </row>
    <row r="39198" spans="7:7" ht="15" customHeight="1">
      <c r="G39198" s="488"/>
    </row>
    <row r="39199" spans="7:7" ht="15" customHeight="1">
      <c r="G39199" s="488"/>
    </row>
    <row r="39200" spans="7:7" ht="15" customHeight="1">
      <c r="G39200" s="488"/>
    </row>
    <row r="39201" spans="7:7" ht="15" customHeight="1">
      <c r="G39201" s="488"/>
    </row>
    <row r="39202" spans="7:7" ht="15" customHeight="1">
      <c r="G39202" s="488"/>
    </row>
    <row r="39203" spans="7:7" ht="15" customHeight="1">
      <c r="G39203" s="488"/>
    </row>
    <row r="39204" spans="7:7" ht="15" customHeight="1">
      <c r="G39204" s="488"/>
    </row>
    <row r="39205" spans="7:7" ht="15" customHeight="1">
      <c r="G39205" s="488"/>
    </row>
    <row r="39206" spans="7:7" ht="15" customHeight="1">
      <c r="G39206" s="488"/>
    </row>
    <row r="39207" spans="7:7" ht="15" customHeight="1">
      <c r="G39207" s="488"/>
    </row>
    <row r="39208" spans="7:7" ht="15" customHeight="1">
      <c r="G39208" s="488"/>
    </row>
    <row r="39209" spans="7:7" ht="15" customHeight="1">
      <c r="G39209" s="488"/>
    </row>
    <row r="39210" spans="7:7" ht="15" customHeight="1">
      <c r="G39210" s="488"/>
    </row>
    <row r="39211" spans="7:7" ht="15" customHeight="1">
      <c r="G39211" s="488"/>
    </row>
    <row r="39212" spans="7:7" ht="15" customHeight="1">
      <c r="G39212" s="488"/>
    </row>
    <row r="39213" spans="7:7" ht="15" customHeight="1">
      <c r="G39213" s="488"/>
    </row>
    <row r="39214" spans="7:7" ht="15" customHeight="1">
      <c r="G39214" s="488"/>
    </row>
    <row r="39215" spans="7:7" ht="15" customHeight="1">
      <c r="G39215" s="488"/>
    </row>
    <row r="39216" spans="7:7" ht="15" customHeight="1">
      <c r="G39216" s="488"/>
    </row>
    <row r="39217" spans="7:7" ht="15" customHeight="1">
      <c r="G39217" s="488"/>
    </row>
    <row r="39218" spans="7:7" ht="15" customHeight="1">
      <c r="G39218" s="488"/>
    </row>
    <row r="39219" spans="7:7" ht="15" customHeight="1">
      <c r="G39219" s="488"/>
    </row>
    <row r="39220" spans="7:7" ht="15" customHeight="1">
      <c r="G39220" s="488"/>
    </row>
    <row r="39221" spans="7:7" ht="15" customHeight="1">
      <c r="G39221" s="488"/>
    </row>
    <row r="39222" spans="7:7" ht="15" customHeight="1">
      <c r="G39222" s="488"/>
    </row>
    <row r="39223" spans="7:7" ht="15" customHeight="1">
      <c r="G39223" s="488"/>
    </row>
    <row r="39224" spans="7:7" ht="15" customHeight="1">
      <c r="G39224" s="488"/>
    </row>
    <row r="39225" spans="7:7" ht="15" customHeight="1">
      <c r="G39225" s="488"/>
    </row>
    <row r="39226" spans="7:7" ht="15" customHeight="1">
      <c r="G39226" s="488"/>
    </row>
    <row r="39227" spans="7:7" ht="15" customHeight="1">
      <c r="G39227" s="488"/>
    </row>
    <row r="39228" spans="7:7" ht="15" customHeight="1">
      <c r="G39228" s="488"/>
    </row>
    <row r="39229" spans="7:7" ht="15" customHeight="1">
      <c r="G39229" s="488"/>
    </row>
    <row r="39230" spans="7:7" ht="15" customHeight="1">
      <c r="G39230" s="488"/>
    </row>
    <row r="39231" spans="7:7" ht="15" customHeight="1">
      <c r="G39231" s="488"/>
    </row>
    <row r="39232" spans="7:7" ht="15" customHeight="1">
      <c r="G39232" s="488"/>
    </row>
    <row r="39233" spans="7:7" ht="15" customHeight="1">
      <c r="G39233" s="488"/>
    </row>
    <row r="39234" spans="7:7" ht="15" customHeight="1">
      <c r="G39234" s="488"/>
    </row>
    <row r="39235" spans="7:7" ht="15" customHeight="1">
      <c r="G39235" s="488"/>
    </row>
    <row r="39236" spans="7:7" ht="15" customHeight="1">
      <c r="G39236" s="488"/>
    </row>
    <row r="39237" spans="7:7" ht="15" customHeight="1">
      <c r="G39237" s="488"/>
    </row>
    <row r="39238" spans="7:7" ht="15" customHeight="1">
      <c r="G39238" s="488"/>
    </row>
    <row r="39239" spans="7:7" ht="15" customHeight="1">
      <c r="G39239" s="488"/>
    </row>
    <row r="39240" spans="7:7" ht="15" customHeight="1">
      <c r="G39240" s="488"/>
    </row>
    <row r="39241" spans="7:7" ht="15" customHeight="1">
      <c r="G39241" s="488"/>
    </row>
    <row r="39242" spans="7:7" ht="15" customHeight="1">
      <c r="G39242" s="488"/>
    </row>
    <row r="39243" spans="7:7" ht="15" customHeight="1">
      <c r="G39243" s="488"/>
    </row>
    <row r="39244" spans="7:7" ht="15" customHeight="1">
      <c r="G39244" s="488"/>
    </row>
    <row r="39245" spans="7:7" ht="15" customHeight="1">
      <c r="G39245" s="488"/>
    </row>
    <row r="39246" spans="7:7" ht="15" customHeight="1">
      <c r="G39246" s="488"/>
    </row>
    <row r="39247" spans="7:7" ht="15" customHeight="1">
      <c r="G39247" s="488"/>
    </row>
    <row r="39248" spans="7:7" ht="15" customHeight="1">
      <c r="G39248" s="488"/>
    </row>
    <row r="39249" spans="7:7" ht="15" customHeight="1">
      <c r="G39249" s="488"/>
    </row>
    <row r="39250" spans="7:7" ht="15" customHeight="1">
      <c r="G39250" s="488"/>
    </row>
    <row r="39251" spans="7:7" ht="15" customHeight="1">
      <c r="G39251" s="488"/>
    </row>
    <row r="39252" spans="7:7" ht="15" customHeight="1">
      <c r="G39252" s="488"/>
    </row>
    <row r="39253" spans="7:7" ht="15" customHeight="1">
      <c r="G39253" s="488"/>
    </row>
    <row r="39254" spans="7:7" ht="15" customHeight="1">
      <c r="G39254" s="488"/>
    </row>
    <row r="39255" spans="7:7" ht="15" customHeight="1">
      <c r="G39255" s="488"/>
    </row>
    <row r="39256" spans="7:7" ht="15" customHeight="1">
      <c r="G39256" s="488"/>
    </row>
    <row r="39257" spans="7:7" ht="15" customHeight="1">
      <c r="G39257" s="488"/>
    </row>
    <row r="39258" spans="7:7" ht="15" customHeight="1">
      <c r="G39258" s="488"/>
    </row>
    <row r="39259" spans="7:7" ht="15" customHeight="1">
      <c r="G39259" s="488"/>
    </row>
    <row r="39260" spans="7:7" ht="15" customHeight="1">
      <c r="G39260" s="488"/>
    </row>
    <row r="39261" spans="7:7" ht="15" customHeight="1">
      <c r="G39261" s="488"/>
    </row>
    <row r="39262" spans="7:7" ht="15" customHeight="1">
      <c r="G39262" s="488"/>
    </row>
    <row r="39263" spans="7:7" ht="15" customHeight="1">
      <c r="G39263" s="488"/>
    </row>
    <row r="39264" spans="7:7" ht="15" customHeight="1">
      <c r="G39264" s="488"/>
    </row>
    <row r="39265" spans="7:7" ht="15" customHeight="1">
      <c r="G39265" s="488"/>
    </row>
    <row r="39266" spans="7:7" ht="15" customHeight="1">
      <c r="G39266" s="488"/>
    </row>
    <row r="39267" spans="7:7" ht="15" customHeight="1">
      <c r="G39267" s="488"/>
    </row>
    <row r="39268" spans="7:7" ht="15" customHeight="1">
      <c r="G39268" s="488"/>
    </row>
    <row r="39269" spans="7:7" ht="15" customHeight="1">
      <c r="G39269" s="488"/>
    </row>
    <row r="39270" spans="7:7" ht="15" customHeight="1">
      <c r="G39270" s="488"/>
    </row>
    <row r="39271" spans="7:7" ht="15" customHeight="1">
      <c r="G39271" s="488"/>
    </row>
    <row r="39272" spans="7:7" ht="15" customHeight="1">
      <c r="G39272" s="488"/>
    </row>
    <row r="39273" spans="7:7" ht="15" customHeight="1">
      <c r="G39273" s="488"/>
    </row>
    <row r="39274" spans="7:7" ht="15" customHeight="1">
      <c r="G39274" s="488"/>
    </row>
    <row r="39275" spans="7:7" ht="15" customHeight="1">
      <c r="G39275" s="488"/>
    </row>
    <row r="39276" spans="7:7" ht="15" customHeight="1">
      <c r="G39276" s="488"/>
    </row>
    <row r="39277" spans="7:7" ht="15" customHeight="1">
      <c r="G39277" s="488"/>
    </row>
    <row r="39278" spans="7:7" ht="15" customHeight="1">
      <c r="G39278" s="488"/>
    </row>
    <row r="39279" spans="7:7" ht="15" customHeight="1">
      <c r="G39279" s="488"/>
    </row>
    <row r="39280" spans="7:7" ht="15" customHeight="1">
      <c r="G39280" s="488"/>
    </row>
    <row r="39281" spans="7:7" ht="15" customHeight="1">
      <c r="G39281" s="488"/>
    </row>
    <row r="39282" spans="7:7" ht="15" customHeight="1">
      <c r="G39282" s="488"/>
    </row>
    <row r="39283" spans="7:7" ht="15" customHeight="1">
      <c r="G39283" s="488"/>
    </row>
    <row r="39284" spans="7:7" ht="15" customHeight="1">
      <c r="G39284" s="488"/>
    </row>
    <row r="39285" spans="7:7" ht="15" customHeight="1">
      <c r="G39285" s="488"/>
    </row>
    <row r="39286" spans="7:7" ht="15" customHeight="1">
      <c r="G39286" s="488"/>
    </row>
    <row r="39287" spans="7:7" ht="15" customHeight="1">
      <c r="G39287" s="488"/>
    </row>
    <row r="39288" spans="7:7" ht="15" customHeight="1">
      <c r="G39288" s="488"/>
    </row>
    <row r="39289" spans="7:7" ht="15" customHeight="1">
      <c r="G39289" s="488"/>
    </row>
    <row r="39290" spans="7:7" ht="15" customHeight="1">
      <c r="G39290" s="488"/>
    </row>
    <row r="39291" spans="7:7" ht="15" customHeight="1">
      <c r="G39291" s="488"/>
    </row>
    <row r="39292" spans="7:7" ht="15" customHeight="1">
      <c r="G39292" s="488"/>
    </row>
    <row r="39293" spans="7:7" ht="15" customHeight="1">
      <c r="G39293" s="488"/>
    </row>
    <row r="39294" spans="7:7" ht="15" customHeight="1">
      <c r="G39294" s="488"/>
    </row>
    <row r="39295" spans="7:7" ht="15" customHeight="1">
      <c r="G39295" s="488"/>
    </row>
    <row r="39296" spans="7:7" ht="15" customHeight="1">
      <c r="G39296" s="488"/>
    </row>
    <row r="39297" spans="7:7" ht="15" customHeight="1">
      <c r="G39297" s="488"/>
    </row>
    <row r="39298" spans="7:7" ht="15" customHeight="1">
      <c r="G39298" s="488"/>
    </row>
    <row r="39299" spans="7:7" ht="15" customHeight="1">
      <c r="G39299" s="488"/>
    </row>
    <row r="39300" spans="7:7" ht="15" customHeight="1">
      <c r="G39300" s="488"/>
    </row>
    <row r="39301" spans="7:7" ht="15" customHeight="1">
      <c r="G39301" s="488"/>
    </row>
    <row r="39302" spans="7:7" ht="15" customHeight="1">
      <c r="G39302" s="488"/>
    </row>
    <row r="39303" spans="7:7" ht="15" customHeight="1">
      <c r="G39303" s="488"/>
    </row>
    <row r="39304" spans="7:7" ht="15" customHeight="1">
      <c r="G39304" s="488"/>
    </row>
    <row r="39305" spans="7:7" ht="15" customHeight="1">
      <c r="G39305" s="488"/>
    </row>
    <row r="39306" spans="7:7" ht="15" customHeight="1">
      <c r="G39306" s="488"/>
    </row>
    <row r="39307" spans="7:7" ht="15" customHeight="1">
      <c r="G39307" s="488"/>
    </row>
    <row r="39308" spans="7:7" ht="15" customHeight="1">
      <c r="G39308" s="488"/>
    </row>
    <row r="39309" spans="7:7" ht="15" customHeight="1">
      <c r="G39309" s="488"/>
    </row>
    <row r="39310" spans="7:7" ht="15" customHeight="1">
      <c r="G39310" s="488"/>
    </row>
    <row r="39311" spans="7:7" ht="15" customHeight="1">
      <c r="G39311" s="488"/>
    </row>
    <row r="39312" spans="7:7" ht="15" customHeight="1">
      <c r="G39312" s="488"/>
    </row>
    <row r="39313" spans="7:7" ht="15" customHeight="1">
      <c r="G39313" s="488"/>
    </row>
    <row r="39314" spans="7:7" ht="15" customHeight="1">
      <c r="G39314" s="488"/>
    </row>
    <row r="39315" spans="7:7" ht="15" customHeight="1">
      <c r="G39315" s="488"/>
    </row>
    <row r="39316" spans="7:7" ht="15" customHeight="1">
      <c r="G39316" s="488"/>
    </row>
    <row r="39317" spans="7:7" ht="15" customHeight="1">
      <c r="G39317" s="488"/>
    </row>
    <row r="39318" spans="7:7" ht="15" customHeight="1">
      <c r="G39318" s="488"/>
    </row>
    <row r="39319" spans="7:7" ht="15" customHeight="1">
      <c r="G39319" s="488"/>
    </row>
    <row r="39320" spans="7:7" ht="15" customHeight="1">
      <c r="G39320" s="488"/>
    </row>
    <row r="39321" spans="7:7" ht="15" customHeight="1">
      <c r="G39321" s="488"/>
    </row>
    <row r="39322" spans="7:7" ht="15" customHeight="1">
      <c r="G39322" s="488"/>
    </row>
    <row r="39323" spans="7:7" ht="15" customHeight="1">
      <c r="G39323" s="488"/>
    </row>
    <row r="39324" spans="7:7" ht="15" customHeight="1">
      <c r="G39324" s="488"/>
    </row>
    <row r="39325" spans="7:7" ht="15" customHeight="1">
      <c r="G39325" s="488"/>
    </row>
    <row r="39326" spans="7:7" ht="15" customHeight="1">
      <c r="G39326" s="488"/>
    </row>
    <row r="39327" spans="7:7" ht="15" customHeight="1">
      <c r="G39327" s="488"/>
    </row>
    <row r="39328" spans="7:7" ht="15" customHeight="1">
      <c r="G39328" s="488"/>
    </row>
    <row r="39329" spans="7:7" ht="15" customHeight="1">
      <c r="G39329" s="488"/>
    </row>
    <row r="39330" spans="7:7" ht="15" customHeight="1">
      <c r="G39330" s="488"/>
    </row>
    <row r="39331" spans="7:7" ht="15" customHeight="1">
      <c r="G39331" s="488"/>
    </row>
    <row r="39332" spans="7:7" ht="15" customHeight="1">
      <c r="G39332" s="488"/>
    </row>
    <row r="39333" spans="7:7" ht="15" customHeight="1">
      <c r="G39333" s="488"/>
    </row>
    <row r="39334" spans="7:7" ht="15" customHeight="1">
      <c r="G39334" s="488"/>
    </row>
    <row r="39335" spans="7:7" ht="15" customHeight="1">
      <c r="G39335" s="488"/>
    </row>
    <row r="39336" spans="7:7" ht="15" customHeight="1">
      <c r="G39336" s="488"/>
    </row>
    <row r="39337" spans="7:7" ht="15" customHeight="1">
      <c r="G39337" s="488"/>
    </row>
    <row r="39338" spans="7:7" ht="15" customHeight="1">
      <c r="G39338" s="488"/>
    </row>
    <row r="39339" spans="7:7" ht="15" customHeight="1">
      <c r="G39339" s="488"/>
    </row>
    <row r="39340" spans="7:7" ht="15" customHeight="1">
      <c r="G39340" s="488"/>
    </row>
    <row r="39341" spans="7:7" ht="15" customHeight="1">
      <c r="G39341" s="488"/>
    </row>
    <row r="39342" spans="7:7" ht="15" customHeight="1">
      <c r="G39342" s="488"/>
    </row>
    <row r="39343" spans="7:7" ht="15" customHeight="1">
      <c r="G39343" s="488"/>
    </row>
    <row r="39344" spans="7:7" ht="15" customHeight="1">
      <c r="G39344" s="488"/>
    </row>
    <row r="39345" spans="7:7" ht="15" customHeight="1">
      <c r="G39345" s="488"/>
    </row>
    <row r="39346" spans="7:7" ht="15" customHeight="1">
      <c r="G39346" s="488"/>
    </row>
    <row r="39347" spans="7:7" ht="15" customHeight="1">
      <c r="G39347" s="488"/>
    </row>
    <row r="39348" spans="7:7" ht="15" customHeight="1">
      <c r="G39348" s="488"/>
    </row>
    <row r="39349" spans="7:7" ht="15" customHeight="1">
      <c r="G39349" s="488"/>
    </row>
    <row r="39350" spans="7:7" ht="15" customHeight="1">
      <c r="G39350" s="488"/>
    </row>
    <row r="39351" spans="7:7" ht="15" customHeight="1">
      <c r="G39351" s="488"/>
    </row>
    <row r="39352" spans="7:7" ht="15" customHeight="1">
      <c r="G39352" s="488"/>
    </row>
    <row r="39353" spans="7:7" ht="15" customHeight="1">
      <c r="G39353" s="488"/>
    </row>
    <row r="39354" spans="7:7" ht="15" customHeight="1">
      <c r="G39354" s="488"/>
    </row>
    <row r="39355" spans="7:7" ht="15" customHeight="1">
      <c r="G39355" s="488"/>
    </row>
    <row r="39356" spans="7:7" ht="15" customHeight="1">
      <c r="G39356" s="488"/>
    </row>
    <row r="39357" spans="7:7" ht="15" customHeight="1">
      <c r="G39357" s="488"/>
    </row>
    <row r="39358" spans="7:7" ht="15" customHeight="1">
      <c r="G39358" s="488"/>
    </row>
    <row r="39359" spans="7:7" ht="15" customHeight="1">
      <c r="G39359" s="488"/>
    </row>
    <row r="39360" spans="7:7" ht="15" customHeight="1">
      <c r="G39360" s="488"/>
    </row>
    <row r="39361" spans="7:7" ht="15" customHeight="1">
      <c r="G39361" s="488"/>
    </row>
    <row r="39362" spans="7:7" ht="15" customHeight="1">
      <c r="G39362" s="488"/>
    </row>
    <row r="39363" spans="7:7" ht="15" customHeight="1">
      <c r="G39363" s="488"/>
    </row>
    <row r="39364" spans="7:7" ht="15" customHeight="1">
      <c r="G39364" s="488"/>
    </row>
    <row r="39365" spans="7:7" ht="15" customHeight="1">
      <c r="G39365" s="488"/>
    </row>
    <row r="39366" spans="7:7" ht="15" customHeight="1">
      <c r="G39366" s="488"/>
    </row>
    <row r="39367" spans="7:7" ht="15" customHeight="1">
      <c r="G39367" s="488"/>
    </row>
    <row r="39368" spans="7:7" ht="15" customHeight="1">
      <c r="G39368" s="488"/>
    </row>
    <row r="39369" spans="7:7" ht="15" customHeight="1">
      <c r="G39369" s="488"/>
    </row>
    <row r="39370" spans="7:7" ht="15" customHeight="1">
      <c r="G39370" s="488"/>
    </row>
    <row r="39371" spans="7:7" ht="15" customHeight="1">
      <c r="G39371" s="488"/>
    </row>
    <row r="39372" spans="7:7" ht="15" customHeight="1">
      <c r="G39372" s="488"/>
    </row>
    <row r="39373" spans="7:7" ht="15" customHeight="1">
      <c r="G39373" s="488"/>
    </row>
    <row r="39374" spans="7:7" ht="15" customHeight="1">
      <c r="G39374" s="488"/>
    </row>
    <row r="39375" spans="7:7" ht="15" customHeight="1">
      <c r="G39375" s="488"/>
    </row>
    <row r="39376" spans="7:7" ht="15" customHeight="1">
      <c r="G39376" s="488"/>
    </row>
    <row r="39377" spans="7:7" ht="15" customHeight="1">
      <c r="G39377" s="488"/>
    </row>
    <row r="39378" spans="7:7" ht="15" customHeight="1">
      <c r="G39378" s="488"/>
    </row>
    <row r="39379" spans="7:7" ht="15" customHeight="1">
      <c r="G39379" s="488"/>
    </row>
    <row r="39380" spans="7:7" ht="15" customHeight="1">
      <c r="G39380" s="488"/>
    </row>
    <row r="39381" spans="7:7" ht="15" customHeight="1">
      <c r="G39381" s="488"/>
    </row>
    <row r="39382" spans="7:7" ht="15" customHeight="1">
      <c r="G39382" s="488"/>
    </row>
    <row r="39383" spans="7:7" ht="15" customHeight="1">
      <c r="G39383" s="488"/>
    </row>
    <row r="39384" spans="7:7" ht="15" customHeight="1">
      <c r="G39384" s="488"/>
    </row>
    <row r="39385" spans="7:7" ht="15" customHeight="1">
      <c r="G39385" s="488"/>
    </row>
    <row r="39386" spans="7:7" ht="15" customHeight="1">
      <c r="G39386" s="488"/>
    </row>
    <row r="39387" spans="7:7" ht="15" customHeight="1">
      <c r="G39387" s="488"/>
    </row>
    <row r="39388" spans="7:7" ht="15" customHeight="1">
      <c r="G39388" s="488"/>
    </row>
    <row r="39389" spans="7:7" ht="15" customHeight="1">
      <c r="G39389" s="488"/>
    </row>
    <row r="39390" spans="7:7" ht="15" customHeight="1">
      <c r="G39390" s="488"/>
    </row>
    <row r="39391" spans="7:7" ht="15" customHeight="1">
      <c r="G39391" s="488"/>
    </row>
    <row r="39392" spans="7:7" ht="15" customHeight="1">
      <c r="G39392" s="488"/>
    </row>
    <row r="39393" spans="7:7" ht="15" customHeight="1">
      <c r="G39393" s="488"/>
    </row>
    <row r="39394" spans="7:7" ht="15" customHeight="1">
      <c r="G39394" s="488"/>
    </row>
    <row r="39395" spans="7:7" ht="15" customHeight="1">
      <c r="G39395" s="488"/>
    </row>
    <row r="39396" spans="7:7" ht="15" customHeight="1">
      <c r="G39396" s="488"/>
    </row>
    <row r="39397" spans="7:7" ht="15" customHeight="1">
      <c r="G39397" s="488"/>
    </row>
    <row r="39398" spans="7:7" ht="15" customHeight="1">
      <c r="G39398" s="488"/>
    </row>
    <row r="39399" spans="7:7" ht="15" customHeight="1">
      <c r="G39399" s="488"/>
    </row>
    <row r="39400" spans="7:7" ht="15" customHeight="1">
      <c r="G39400" s="488"/>
    </row>
    <row r="39401" spans="7:7" ht="15" customHeight="1">
      <c r="G39401" s="488"/>
    </row>
    <row r="39402" spans="7:7" ht="15" customHeight="1">
      <c r="G39402" s="488"/>
    </row>
    <row r="39403" spans="7:7" ht="15" customHeight="1">
      <c r="G39403" s="488"/>
    </row>
    <row r="39404" spans="7:7" ht="15" customHeight="1">
      <c r="G39404" s="488"/>
    </row>
    <row r="39405" spans="7:7" ht="15" customHeight="1">
      <c r="G39405" s="488"/>
    </row>
    <row r="39406" spans="7:7" ht="15" customHeight="1">
      <c r="G39406" s="488"/>
    </row>
    <row r="39407" spans="7:7" ht="15" customHeight="1">
      <c r="G39407" s="488"/>
    </row>
    <row r="39408" spans="7:7" ht="15" customHeight="1">
      <c r="G39408" s="488"/>
    </row>
    <row r="39409" spans="7:7" ht="15" customHeight="1">
      <c r="G39409" s="488"/>
    </row>
    <row r="39410" spans="7:7" ht="15" customHeight="1">
      <c r="G39410" s="488"/>
    </row>
    <row r="39411" spans="7:7" ht="15" customHeight="1">
      <c r="G39411" s="488"/>
    </row>
    <row r="39412" spans="7:7" ht="15" customHeight="1">
      <c r="G39412" s="488"/>
    </row>
    <row r="39413" spans="7:7" ht="15" customHeight="1">
      <c r="G39413" s="488"/>
    </row>
    <row r="39414" spans="7:7" ht="15" customHeight="1">
      <c r="G39414" s="488"/>
    </row>
    <row r="39415" spans="7:7" ht="15" customHeight="1">
      <c r="G39415" s="488"/>
    </row>
    <row r="39416" spans="7:7" ht="15" customHeight="1">
      <c r="G39416" s="488"/>
    </row>
    <row r="39417" spans="7:7" ht="15" customHeight="1">
      <c r="G39417" s="488"/>
    </row>
    <row r="39418" spans="7:7" ht="15" customHeight="1">
      <c r="G39418" s="488"/>
    </row>
    <row r="39419" spans="7:7" ht="15" customHeight="1">
      <c r="G39419" s="488"/>
    </row>
    <row r="39420" spans="7:7" ht="15" customHeight="1">
      <c r="G39420" s="488"/>
    </row>
    <row r="39421" spans="7:7" ht="15" customHeight="1">
      <c r="G39421" s="488"/>
    </row>
    <row r="39422" spans="7:7" ht="15" customHeight="1">
      <c r="G39422" s="488"/>
    </row>
    <row r="39423" spans="7:7" ht="15" customHeight="1">
      <c r="G39423" s="488"/>
    </row>
    <row r="39424" spans="7:7" ht="15" customHeight="1">
      <c r="G39424" s="488"/>
    </row>
    <row r="39425" spans="7:7" ht="15" customHeight="1">
      <c r="G39425" s="488"/>
    </row>
    <row r="39426" spans="7:7" ht="15" customHeight="1">
      <c r="G39426" s="488"/>
    </row>
    <row r="39427" spans="7:7" ht="15" customHeight="1">
      <c r="G39427" s="488"/>
    </row>
    <row r="39428" spans="7:7" ht="15" customHeight="1">
      <c r="G39428" s="488"/>
    </row>
    <row r="39429" spans="7:7" ht="15" customHeight="1">
      <c r="G39429" s="488"/>
    </row>
    <row r="39430" spans="7:7" ht="15" customHeight="1">
      <c r="G39430" s="488"/>
    </row>
    <row r="39431" spans="7:7" ht="15" customHeight="1">
      <c r="G39431" s="488"/>
    </row>
    <row r="39432" spans="7:7" ht="15" customHeight="1">
      <c r="G39432" s="488"/>
    </row>
    <row r="39433" spans="7:7" ht="15" customHeight="1">
      <c r="G39433" s="488"/>
    </row>
    <row r="39434" spans="7:7" ht="15" customHeight="1">
      <c r="G39434" s="488"/>
    </row>
    <row r="39435" spans="7:7" ht="15" customHeight="1">
      <c r="G39435" s="488"/>
    </row>
    <row r="39436" spans="7:7" ht="15" customHeight="1">
      <c r="G39436" s="488"/>
    </row>
    <row r="39437" spans="7:7" ht="15" customHeight="1">
      <c r="G39437" s="488"/>
    </row>
    <row r="39438" spans="7:7" ht="15" customHeight="1">
      <c r="G39438" s="488"/>
    </row>
    <row r="39439" spans="7:7" ht="15" customHeight="1">
      <c r="G39439" s="488"/>
    </row>
    <row r="39440" spans="7:7" ht="15" customHeight="1">
      <c r="G39440" s="488"/>
    </row>
    <row r="39441" spans="7:7" ht="15" customHeight="1">
      <c r="G39441" s="488"/>
    </row>
    <row r="39442" spans="7:7" ht="15" customHeight="1">
      <c r="G39442" s="488"/>
    </row>
    <row r="39443" spans="7:7" ht="15" customHeight="1">
      <c r="G39443" s="488"/>
    </row>
    <row r="39444" spans="7:7" ht="15" customHeight="1">
      <c r="G39444" s="488"/>
    </row>
    <row r="39445" spans="7:7" ht="15" customHeight="1">
      <c r="G39445" s="488"/>
    </row>
    <row r="39446" spans="7:7" ht="15" customHeight="1">
      <c r="G39446" s="488"/>
    </row>
    <row r="39447" spans="7:7" ht="15" customHeight="1">
      <c r="G39447" s="488"/>
    </row>
    <row r="39448" spans="7:7" ht="15" customHeight="1">
      <c r="G39448" s="488"/>
    </row>
    <row r="39449" spans="7:7" ht="15" customHeight="1">
      <c r="G39449" s="488"/>
    </row>
    <row r="39450" spans="7:7" ht="15" customHeight="1">
      <c r="G39450" s="488"/>
    </row>
    <row r="39451" spans="7:7" ht="15" customHeight="1">
      <c r="G39451" s="488"/>
    </row>
    <row r="39452" spans="7:7" ht="15" customHeight="1">
      <c r="G39452" s="488"/>
    </row>
    <row r="39453" spans="7:7" ht="15" customHeight="1">
      <c r="G39453" s="488"/>
    </row>
    <row r="39454" spans="7:7" ht="15" customHeight="1">
      <c r="G39454" s="488"/>
    </row>
    <row r="39455" spans="7:7" ht="15" customHeight="1">
      <c r="G39455" s="488"/>
    </row>
    <row r="39456" spans="7:7" ht="15" customHeight="1">
      <c r="G39456" s="488"/>
    </row>
    <row r="39457" spans="7:7" ht="15" customHeight="1">
      <c r="G39457" s="488"/>
    </row>
    <row r="39458" spans="7:7" ht="15" customHeight="1">
      <c r="G39458" s="488"/>
    </row>
    <row r="39459" spans="7:7" ht="15" customHeight="1">
      <c r="G39459" s="488"/>
    </row>
    <row r="39460" spans="7:7" ht="15" customHeight="1">
      <c r="G39460" s="488"/>
    </row>
    <row r="39461" spans="7:7" ht="15" customHeight="1">
      <c r="G39461" s="488"/>
    </row>
    <row r="39462" spans="7:7" ht="15" customHeight="1">
      <c r="G39462" s="488"/>
    </row>
    <row r="39463" spans="7:7" ht="15" customHeight="1">
      <c r="G39463" s="488"/>
    </row>
    <row r="39464" spans="7:7" ht="15" customHeight="1">
      <c r="G39464" s="488"/>
    </row>
    <row r="39465" spans="7:7" ht="15" customHeight="1">
      <c r="G39465" s="488"/>
    </row>
    <row r="39466" spans="7:7" ht="15" customHeight="1">
      <c r="G39466" s="488"/>
    </row>
    <row r="39467" spans="7:7" ht="15" customHeight="1">
      <c r="G39467" s="488"/>
    </row>
    <row r="39468" spans="7:7" ht="15" customHeight="1">
      <c r="G39468" s="488"/>
    </row>
    <row r="39469" spans="7:7" ht="15" customHeight="1">
      <c r="G39469" s="488"/>
    </row>
    <row r="39470" spans="7:7" ht="15" customHeight="1">
      <c r="G39470" s="488"/>
    </row>
    <row r="39471" spans="7:7" ht="15" customHeight="1">
      <c r="G39471" s="488"/>
    </row>
    <row r="39472" spans="7:7" ht="15" customHeight="1">
      <c r="G39472" s="488"/>
    </row>
    <row r="39473" spans="7:7" ht="15" customHeight="1">
      <c r="G39473" s="488"/>
    </row>
    <row r="39474" spans="7:7" ht="15" customHeight="1">
      <c r="G39474" s="488"/>
    </row>
    <row r="39475" spans="7:7" ht="15" customHeight="1">
      <c r="G39475" s="488"/>
    </row>
    <row r="39476" spans="7:7" ht="15" customHeight="1">
      <c r="G39476" s="488"/>
    </row>
    <row r="39477" spans="7:7" ht="15" customHeight="1">
      <c r="G39477" s="488"/>
    </row>
    <row r="39478" spans="7:7" ht="15" customHeight="1">
      <c r="G39478" s="488"/>
    </row>
    <row r="39479" spans="7:7" ht="15" customHeight="1">
      <c r="G39479" s="488"/>
    </row>
    <row r="39480" spans="7:7" ht="15" customHeight="1">
      <c r="G39480" s="488"/>
    </row>
    <row r="39481" spans="7:7" ht="15" customHeight="1">
      <c r="G39481" s="488"/>
    </row>
    <row r="39482" spans="7:7" ht="15" customHeight="1">
      <c r="G39482" s="488"/>
    </row>
    <row r="39483" spans="7:7" ht="15" customHeight="1">
      <c r="G39483" s="488"/>
    </row>
    <row r="39484" spans="7:7" ht="15" customHeight="1">
      <c r="G39484" s="488"/>
    </row>
    <row r="39485" spans="7:7" ht="15" customHeight="1">
      <c r="G39485" s="488"/>
    </row>
    <row r="39486" spans="7:7" ht="15" customHeight="1">
      <c r="G39486" s="488"/>
    </row>
    <row r="39487" spans="7:7" ht="15" customHeight="1">
      <c r="G39487" s="488"/>
    </row>
    <row r="39488" spans="7:7" ht="15" customHeight="1">
      <c r="G39488" s="488"/>
    </row>
    <row r="39489" spans="7:7" ht="15" customHeight="1">
      <c r="G39489" s="488"/>
    </row>
    <row r="39490" spans="7:7" ht="15" customHeight="1">
      <c r="G39490" s="488"/>
    </row>
    <row r="39491" spans="7:7" ht="15" customHeight="1">
      <c r="G39491" s="488"/>
    </row>
    <row r="39492" spans="7:7" ht="15" customHeight="1">
      <c r="G39492" s="488"/>
    </row>
    <row r="39493" spans="7:7" ht="15" customHeight="1">
      <c r="G39493" s="488"/>
    </row>
    <row r="39494" spans="7:7" ht="15" customHeight="1">
      <c r="G39494" s="488"/>
    </row>
    <row r="39495" spans="7:7" ht="15" customHeight="1">
      <c r="G39495" s="488"/>
    </row>
    <row r="39496" spans="7:7" ht="15" customHeight="1">
      <c r="G39496" s="488"/>
    </row>
    <row r="39497" spans="7:7" ht="15" customHeight="1">
      <c r="G39497" s="488"/>
    </row>
    <row r="39498" spans="7:7" ht="15" customHeight="1">
      <c r="G39498" s="488"/>
    </row>
    <row r="39499" spans="7:7" ht="15" customHeight="1">
      <c r="G39499" s="488"/>
    </row>
    <row r="39500" spans="7:7" ht="15" customHeight="1">
      <c r="G39500" s="488"/>
    </row>
    <row r="39501" spans="7:7" ht="15" customHeight="1">
      <c r="G39501" s="488"/>
    </row>
    <row r="39502" spans="7:7" ht="15" customHeight="1">
      <c r="G39502" s="488"/>
    </row>
    <row r="39503" spans="7:7" ht="15" customHeight="1">
      <c r="G39503" s="488"/>
    </row>
    <row r="39504" spans="7:7" ht="15" customHeight="1">
      <c r="G39504" s="488"/>
    </row>
    <row r="39505" spans="7:7" ht="15" customHeight="1">
      <c r="G39505" s="488"/>
    </row>
    <row r="39506" spans="7:7" ht="15" customHeight="1">
      <c r="G39506" s="488"/>
    </row>
    <row r="39507" spans="7:7" ht="15" customHeight="1">
      <c r="G39507" s="488"/>
    </row>
    <row r="39508" spans="7:7" ht="15" customHeight="1">
      <c r="G39508" s="488"/>
    </row>
    <row r="39509" spans="7:7" ht="15" customHeight="1">
      <c r="G39509" s="488"/>
    </row>
    <row r="39510" spans="7:7" ht="15" customHeight="1">
      <c r="G39510" s="488"/>
    </row>
    <row r="39511" spans="7:7" ht="15" customHeight="1">
      <c r="G39511" s="488"/>
    </row>
    <row r="39512" spans="7:7" ht="15" customHeight="1">
      <c r="G39512" s="488"/>
    </row>
    <row r="39513" spans="7:7" ht="15" customHeight="1">
      <c r="G39513" s="488"/>
    </row>
    <row r="39514" spans="7:7" ht="15" customHeight="1">
      <c r="G39514" s="488"/>
    </row>
    <row r="39515" spans="7:7" ht="15" customHeight="1">
      <c r="G39515" s="488"/>
    </row>
    <row r="39516" spans="7:7" ht="15" customHeight="1">
      <c r="G39516" s="488"/>
    </row>
    <row r="39517" spans="7:7" ht="15" customHeight="1">
      <c r="G39517" s="488"/>
    </row>
    <row r="39518" spans="7:7" ht="15" customHeight="1">
      <c r="G39518" s="488"/>
    </row>
    <row r="39519" spans="7:7" ht="15" customHeight="1">
      <c r="G39519" s="488"/>
    </row>
    <row r="39520" spans="7:7" ht="15" customHeight="1">
      <c r="G39520" s="488"/>
    </row>
    <row r="39521" spans="7:7" ht="15" customHeight="1">
      <c r="G39521" s="488"/>
    </row>
    <row r="39522" spans="7:7" ht="15" customHeight="1">
      <c r="G39522" s="488"/>
    </row>
    <row r="39523" spans="7:7" ht="15" customHeight="1">
      <c r="G39523" s="488"/>
    </row>
    <row r="39524" spans="7:7" ht="15" customHeight="1">
      <c r="G39524" s="488"/>
    </row>
    <row r="39525" spans="7:7" ht="15" customHeight="1">
      <c r="G39525" s="488"/>
    </row>
    <row r="39526" spans="7:7" ht="15" customHeight="1">
      <c r="G39526" s="488"/>
    </row>
    <row r="39527" spans="7:7" ht="15" customHeight="1">
      <c r="G39527" s="488"/>
    </row>
    <row r="39528" spans="7:7" ht="15" customHeight="1">
      <c r="G39528" s="488"/>
    </row>
    <row r="39529" spans="7:7" ht="15" customHeight="1">
      <c r="G39529" s="488"/>
    </row>
    <row r="39530" spans="7:7" ht="15" customHeight="1">
      <c r="G39530" s="488"/>
    </row>
    <row r="39531" spans="7:7" ht="15" customHeight="1">
      <c r="G39531" s="488"/>
    </row>
    <row r="39532" spans="7:7" ht="15" customHeight="1">
      <c r="G39532" s="488"/>
    </row>
    <row r="39533" spans="7:7" ht="15" customHeight="1">
      <c r="G39533" s="488"/>
    </row>
    <row r="39534" spans="7:7" ht="15" customHeight="1">
      <c r="G39534" s="488"/>
    </row>
    <row r="39535" spans="7:7" ht="15" customHeight="1">
      <c r="G39535" s="488"/>
    </row>
    <row r="39536" spans="7:7" ht="15" customHeight="1">
      <c r="G39536" s="488"/>
    </row>
    <row r="39537" spans="7:7" ht="15" customHeight="1">
      <c r="G39537" s="488"/>
    </row>
    <row r="39538" spans="7:7" ht="15" customHeight="1">
      <c r="G39538" s="488"/>
    </row>
    <row r="39539" spans="7:7" ht="15" customHeight="1">
      <c r="G39539" s="488"/>
    </row>
    <row r="39540" spans="7:7" ht="15" customHeight="1">
      <c r="G39540" s="488"/>
    </row>
    <row r="39541" spans="7:7" ht="15" customHeight="1">
      <c r="G39541" s="488"/>
    </row>
    <row r="39542" spans="7:7" ht="15" customHeight="1">
      <c r="G39542" s="488"/>
    </row>
    <row r="39543" spans="7:7" ht="15" customHeight="1">
      <c r="G39543" s="488"/>
    </row>
    <row r="39544" spans="7:7" ht="15" customHeight="1">
      <c r="G39544" s="488"/>
    </row>
    <row r="39545" spans="7:7" ht="15" customHeight="1">
      <c r="G39545" s="488"/>
    </row>
    <row r="39546" spans="7:7" ht="15" customHeight="1">
      <c r="G39546" s="488"/>
    </row>
    <row r="39547" spans="7:7" ht="15" customHeight="1">
      <c r="G39547" s="488"/>
    </row>
    <row r="39548" spans="7:7" ht="15" customHeight="1">
      <c r="G39548" s="488"/>
    </row>
    <row r="39549" spans="7:7" ht="15" customHeight="1">
      <c r="G39549" s="488"/>
    </row>
    <row r="39550" spans="7:7" ht="15" customHeight="1">
      <c r="G39550" s="488"/>
    </row>
    <row r="39551" spans="7:7" ht="15" customHeight="1">
      <c r="G39551" s="488"/>
    </row>
    <row r="39552" spans="7:7" ht="15" customHeight="1">
      <c r="G39552" s="488"/>
    </row>
    <row r="39553" spans="7:7" ht="15" customHeight="1">
      <c r="G39553" s="488"/>
    </row>
    <row r="39554" spans="7:7" ht="15" customHeight="1">
      <c r="G39554" s="488"/>
    </row>
    <row r="39555" spans="7:7" ht="15" customHeight="1">
      <c r="G39555" s="488"/>
    </row>
    <row r="39556" spans="7:7" ht="15" customHeight="1">
      <c r="G39556" s="488"/>
    </row>
    <row r="39557" spans="7:7" ht="15" customHeight="1">
      <c r="G39557" s="488"/>
    </row>
    <row r="39558" spans="7:7" ht="15" customHeight="1">
      <c r="G39558" s="488"/>
    </row>
    <row r="39559" spans="7:7" ht="15" customHeight="1">
      <c r="G39559" s="488"/>
    </row>
    <row r="39560" spans="7:7" ht="15" customHeight="1">
      <c r="G39560" s="488"/>
    </row>
    <row r="39561" spans="7:7" ht="15" customHeight="1">
      <c r="G39561" s="488"/>
    </row>
    <row r="39562" spans="7:7" ht="15" customHeight="1">
      <c r="G39562" s="488"/>
    </row>
    <row r="39563" spans="7:7" ht="15" customHeight="1">
      <c r="G39563" s="488"/>
    </row>
    <row r="39564" spans="7:7" ht="15" customHeight="1">
      <c r="G39564" s="488"/>
    </row>
    <row r="39565" spans="7:7" ht="15" customHeight="1">
      <c r="G39565" s="488"/>
    </row>
    <row r="39566" spans="7:7" ht="15" customHeight="1">
      <c r="G39566" s="488"/>
    </row>
    <row r="39567" spans="7:7" ht="15" customHeight="1">
      <c r="G39567" s="488"/>
    </row>
    <row r="39568" spans="7:7" ht="15" customHeight="1">
      <c r="G39568" s="488"/>
    </row>
    <row r="39569" spans="7:7" ht="15" customHeight="1">
      <c r="G39569" s="488"/>
    </row>
    <row r="39570" spans="7:7" ht="15" customHeight="1">
      <c r="G39570" s="488"/>
    </row>
    <row r="39571" spans="7:7" ht="15" customHeight="1">
      <c r="G39571" s="488"/>
    </row>
    <row r="39572" spans="7:7" ht="15" customHeight="1">
      <c r="G39572" s="488"/>
    </row>
    <row r="39573" spans="7:7" ht="15" customHeight="1">
      <c r="G39573" s="488"/>
    </row>
    <row r="39574" spans="7:7" ht="15" customHeight="1">
      <c r="G39574" s="488"/>
    </row>
    <row r="39575" spans="7:7" ht="15" customHeight="1">
      <c r="G39575" s="488"/>
    </row>
    <row r="39576" spans="7:7" ht="15" customHeight="1">
      <c r="G39576" s="488"/>
    </row>
    <row r="39577" spans="7:7" ht="15" customHeight="1">
      <c r="G39577" s="488"/>
    </row>
    <row r="39578" spans="7:7" ht="15" customHeight="1">
      <c r="G39578" s="488"/>
    </row>
    <row r="39579" spans="7:7" ht="15" customHeight="1">
      <c r="G39579" s="488"/>
    </row>
    <row r="39580" spans="7:7" ht="15" customHeight="1">
      <c r="G39580" s="488"/>
    </row>
    <row r="39581" spans="7:7" ht="15" customHeight="1">
      <c r="G39581" s="488"/>
    </row>
    <row r="39582" spans="7:7" ht="15" customHeight="1">
      <c r="G39582" s="488"/>
    </row>
    <row r="39583" spans="7:7" ht="15" customHeight="1">
      <c r="G39583" s="488"/>
    </row>
    <row r="39584" spans="7:7" ht="15" customHeight="1">
      <c r="G39584" s="488"/>
    </row>
    <row r="39585" spans="7:7" ht="15" customHeight="1">
      <c r="G39585" s="488"/>
    </row>
    <row r="39586" spans="7:7" ht="15" customHeight="1">
      <c r="G39586" s="488"/>
    </row>
    <row r="39587" spans="7:7" ht="15" customHeight="1">
      <c r="G39587" s="488"/>
    </row>
    <row r="39588" spans="7:7" ht="15" customHeight="1">
      <c r="G39588" s="488"/>
    </row>
    <row r="39589" spans="7:7" ht="15" customHeight="1">
      <c r="G39589" s="488"/>
    </row>
    <row r="39590" spans="7:7" ht="15" customHeight="1">
      <c r="G39590" s="488"/>
    </row>
    <row r="39591" spans="7:7" ht="15" customHeight="1">
      <c r="G39591" s="488"/>
    </row>
    <row r="39592" spans="7:7" ht="15" customHeight="1">
      <c r="G39592" s="488"/>
    </row>
    <row r="39593" spans="7:7" ht="15" customHeight="1">
      <c r="G39593" s="488"/>
    </row>
    <row r="39594" spans="7:7" ht="15" customHeight="1">
      <c r="G39594" s="488"/>
    </row>
    <row r="39595" spans="7:7" ht="15" customHeight="1">
      <c r="G39595" s="488"/>
    </row>
    <row r="39596" spans="7:7" ht="15" customHeight="1">
      <c r="G39596" s="488"/>
    </row>
    <row r="39597" spans="7:7" ht="15" customHeight="1">
      <c r="G39597" s="488"/>
    </row>
    <row r="39598" spans="7:7" ht="15" customHeight="1">
      <c r="G39598" s="488"/>
    </row>
    <row r="39599" spans="7:7" ht="15" customHeight="1">
      <c r="G39599" s="488"/>
    </row>
    <row r="39600" spans="7:7" ht="15" customHeight="1">
      <c r="G39600" s="488"/>
    </row>
    <row r="39601" spans="7:7" ht="15" customHeight="1">
      <c r="G39601" s="488"/>
    </row>
    <row r="39602" spans="7:7" ht="15" customHeight="1">
      <c r="G39602" s="488"/>
    </row>
    <row r="39603" spans="7:7" ht="15" customHeight="1">
      <c r="G39603" s="488"/>
    </row>
    <row r="39604" spans="7:7" ht="15" customHeight="1">
      <c r="G39604" s="488"/>
    </row>
    <row r="39605" spans="7:7" ht="15" customHeight="1">
      <c r="G39605" s="488"/>
    </row>
    <row r="39606" spans="7:7" ht="15" customHeight="1">
      <c r="G39606" s="488"/>
    </row>
    <row r="39607" spans="7:7" ht="15" customHeight="1">
      <c r="G39607" s="488"/>
    </row>
    <row r="39608" spans="7:7" ht="15" customHeight="1">
      <c r="G39608" s="488"/>
    </row>
    <row r="39609" spans="7:7" ht="15" customHeight="1">
      <c r="G39609" s="488"/>
    </row>
    <row r="39610" spans="7:7" ht="15" customHeight="1">
      <c r="G39610" s="488"/>
    </row>
    <row r="39611" spans="7:7" ht="15" customHeight="1">
      <c r="G39611" s="488"/>
    </row>
    <row r="39612" spans="7:7" ht="15" customHeight="1">
      <c r="G39612" s="488"/>
    </row>
    <row r="39613" spans="7:7" ht="15" customHeight="1">
      <c r="G39613" s="488"/>
    </row>
    <row r="39614" spans="7:7" ht="15" customHeight="1">
      <c r="G39614" s="488"/>
    </row>
    <row r="39615" spans="7:7" ht="15" customHeight="1">
      <c r="G39615" s="488"/>
    </row>
    <row r="39616" spans="7:7" ht="15" customHeight="1">
      <c r="G39616" s="488"/>
    </row>
    <row r="39617" spans="7:7" ht="15" customHeight="1">
      <c r="G39617" s="488"/>
    </row>
    <row r="39618" spans="7:7" ht="15" customHeight="1">
      <c r="G39618" s="488"/>
    </row>
    <row r="39619" spans="7:7" ht="15" customHeight="1">
      <c r="G39619" s="488"/>
    </row>
    <row r="39620" spans="7:7" ht="15" customHeight="1">
      <c r="G39620" s="488"/>
    </row>
    <row r="39621" spans="7:7" ht="15" customHeight="1">
      <c r="G39621" s="488"/>
    </row>
    <row r="39622" spans="7:7" ht="15" customHeight="1">
      <c r="G39622" s="488"/>
    </row>
    <row r="39623" spans="7:7" ht="15" customHeight="1">
      <c r="G39623" s="488"/>
    </row>
    <row r="39624" spans="7:7" ht="15" customHeight="1">
      <c r="G39624" s="488"/>
    </row>
    <row r="39625" spans="7:7" ht="15" customHeight="1">
      <c r="G39625" s="488"/>
    </row>
    <row r="39626" spans="7:7" ht="15" customHeight="1">
      <c r="G39626" s="488"/>
    </row>
    <row r="39627" spans="7:7" ht="15" customHeight="1">
      <c r="G39627" s="488"/>
    </row>
    <row r="39628" spans="7:7" ht="15" customHeight="1">
      <c r="G39628" s="488"/>
    </row>
    <row r="39629" spans="7:7" ht="15" customHeight="1">
      <c r="G39629" s="488"/>
    </row>
    <row r="39630" spans="7:7" ht="15" customHeight="1">
      <c r="G39630" s="488"/>
    </row>
    <row r="39631" spans="7:7" ht="15" customHeight="1">
      <c r="G39631" s="488"/>
    </row>
    <row r="39632" spans="7:7" ht="15" customHeight="1">
      <c r="G39632" s="488"/>
    </row>
    <row r="39633" spans="7:7" ht="15" customHeight="1">
      <c r="G39633" s="488"/>
    </row>
    <row r="39634" spans="7:7" ht="15" customHeight="1">
      <c r="G39634" s="488"/>
    </row>
    <row r="39635" spans="7:7" ht="15" customHeight="1">
      <c r="G39635" s="488"/>
    </row>
    <row r="39636" spans="7:7" ht="15" customHeight="1">
      <c r="G39636" s="488"/>
    </row>
    <row r="39637" spans="7:7" ht="15" customHeight="1">
      <c r="G39637" s="488"/>
    </row>
    <row r="39638" spans="7:7" ht="15" customHeight="1">
      <c r="G39638" s="488"/>
    </row>
    <row r="39639" spans="7:7" ht="15" customHeight="1">
      <c r="G39639" s="488"/>
    </row>
    <row r="39640" spans="7:7" ht="15" customHeight="1">
      <c r="G39640" s="488"/>
    </row>
    <row r="39641" spans="7:7" ht="15" customHeight="1">
      <c r="G39641" s="488"/>
    </row>
    <row r="39642" spans="7:7" ht="15" customHeight="1">
      <c r="G39642" s="488"/>
    </row>
    <row r="39643" spans="7:7" ht="15" customHeight="1">
      <c r="G39643" s="488"/>
    </row>
    <row r="39644" spans="7:7" ht="15" customHeight="1">
      <c r="G39644" s="488"/>
    </row>
    <row r="39645" spans="7:7" ht="15" customHeight="1">
      <c r="G39645" s="488"/>
    </row>
    <row r="39646" spans="7:7" ht="15" customHeight="1">
      <c r="G39646" s="488"/>
    </row>
    <row r="39647" spans="7:7" ht="15" customHeight="1">
      <c r="G39647" s="488"/>
    </row>
    <row r="39648" spans="7:7" ht="15" customHeight="1">
      <c r="G39648" s="488"/>
    </row>
    <row r="39649" spans="7:7" ht="15" customHeight="1">
      <c r="G39649" s="488"/>
    </row>
    <row r="39650" spans="7:7" ht="15" customHeight="1">
      <c r="G39650" s="488"/>
    </row>
    <row r="39651" spans="7:7" ht="15" customHeight="1">
      <c r="G39651" s="488"/>
    </row>
    <row r="39652" spans="7:7" ht="15" customHeight="1">
      <c r="G39652" s="488"/>
    </row>
    <row r="39653" spans="7:7" ht="15" customHeight="1">
      <c r="G39653" s="488"/>
    </row>
    <row r="39654" spans="7:7" ht="15" customHeight="1">
      <c r="G39654" s="488"/>
    </row>
    <row r="39655" spans="7:7" ht="15" customHeight="1">
      <c r="G39655" s="488"/>
    </row>
    <row r="39656" spans="7:7" ht="15" customHeight="1">
      <c r="G39656" s="488"/>
    </row>
    <row r="39657" spans="7:7" ht="15" customHeight="1">
      <c r="G39657" s="488"/>
    </row>
    <row r="39658" spans="7:7" ht="15" customHeight="1">
      <c r="G39658" s="488"/>
    </row>
    <row r="39659" spans="7:7" ht="15" customHeight="1">
      <c r="G39659" s="488"/>
    </row>
    <row r="39660" spans="7:7" ht="15" customHeight="1">
      <c r="G39660" s="488"/>
    </row>
    <row r="39661" spans="7:7" ht="15" customHeight="1">
      <c r="G39661" s="488"/>
    </row>
    <row r="39662" spans="7:7" ht="15" customHeight="1">
      <c r="G39662" s="488"/>
    </row>
    <row r="39663" spans="7:7" ht="15" customHeight="1">
      <c r="G39663" s="488"/>
    </row>
    <row r="39664" spans="7:7" ht="15" customHeight="1">
      <c r="G39664" s="488"/>
    </row>
    <row r="39665" spans="7:7" ht="15" customHeight="1">
      <c r="G39665" s="488"/>
    </row>
    <row r="39666" spans="7:7" ht="15" customHeight="1">
      <c r="G39666" s="488"/>
    </row>
    <row r="39667" spans="7:7" ht="15" customHeight="1">
      <c r="G39667" s="488"/>
    </row>
    <row r="39668" spans="7:7" ht="15" customHeight="1">
      <c r="G39668" s="488"/>
    </row>
    <row r="39669" spans="7:7" ht="15" customHeight="1">
      <c r="G39669" s="488"/>
    </row>
    <row r="39670" spans="7:7" ht="15" customHeight="1">
      <c r="G39670" s="488"/>
    </row>
    <row r="39671" spans="7:7" ht="15" customHeight="1">
      <c r="G39671" s="488"/>
    </row>
    <row r="39672" spans="7:7" ht="15" customHeight="1">
      <c r="G39672" s="488"/>
    </row>
    <row r="39673" spans="7:7" ht="15" customHeight="1">
      <c r="G39673" s="488"/>
    </row>
    <row r="39674" spans="7:7" ht="15" customHeight="1">
      <c r="G39674" s="488"/>
    </row>
    <row r="39675" spans="7:7" ht="15" customHeight="1">
      <c r="G39675" s="488"/>
    </row>
    <row r="39676" spans="7:7" ht="15" customHeight="1">
      <c r="G39676" s="488"/>
    </row>
    <row r="39677" spans="7:7" ht="15" customHeight="1">
      <c r="G39677" s="488"/>
    </row>
    <row r="39678" spans="7:7" ht="15" customHeight="1">
      <c r="G39678" s="488"/>
    </row>
    <row r="39679" spans="7:7" ht="15" customHeight="1">
      <c r="G39679" s="488"/>
    </row>
    <row r="39680" spans="7:7" ht="15" customHeight="1">
      <c r="G39680" s="488"/>
    </row>
    <row r="39681" spans="7:7" ht="15" customHeight="1">
      <c r="G39681" s="488"/>
    </row>
    <row r="39682" spans="7:7" ht="15" customHeight="1">
      <c r="G39682" s="488"/>
    </row>
    <row r="39683" spans="7:7" ht="15" customHeight="1">
      <c r="G39683" s="488"/>
    </row>
    <row r="39684" spans="7:7" ht="15" customHeight="1">
      <c r="G39684" s="488"/>
    </row>
    <row r="39685" spans="7:7" ht="15" customHeight="1">
      <c r="G39685" s="488"/>
    </row>
    <row r="39686" spans="7:7" ht="15" customHeight="1">
      <c r="G39686" s="488"/>
    </row>
    <row r="39687" spans="7:7" ht="15" customHeight="1">
      <c r="G39687" s="488"/>
    </row>
    <row r="39688" spans="7:7" ht="15" customHeight="1">
      <c r="G39688" s="488"/>
    </row>
    <row r="39689" spans="7:7" ht="15" customHeight="1">
      <c r="G39689" s="488"/>
    </row>
    <row r="39690" spans="7:7" ht="15" customHeight="1">
      <c r="G39690" s="488"/>
    </row>
    <row r="39691" spans="7:7" ht="15" customHeight="1">
      <c r="G39691" s="488"/>
    </row>
    <row r="39692" spans="7:7" ht="15" customHeight="1">
      <c r="G39692" s="488"/>
    </row>
    <row r="39693" spans="7:7" ht="15" customHeight="1">
      <c r="G39693" s="488"/>
    </row>
    <row r="39694" spans="7:7" ht="15" customHeight="1">
      <c r="G39694" s="488"/>
    </row>
    <row r="39695" spans="7:7" ht="15" customHeight="1">
      <c r="G39695" s="488"/>
    </row>
    <row r="39696" spans="7:7" ht="15" customHeight="1">
      <c r="G39696" s="488"/>
    </row>
    <row r="39697" spans="7:7" ht="15" customHeight="1">
      <c r="G39697" s="488"/>
    </row>
    <row r="39698" spans="7:7" ht="15" customHeight="1">
      <c r="G39698" s="488"/>
    </row>
    <row r="39699" spans="7:7" ht="15" customHeight="1">
      <c r="G39699" s="488"/>
    </row>
    <row r="39700" spans="7:7" ht="15" customHeight="1">
      <c r="G39700" s="488"/>
    </row>
    <row r="39701" spans="7:7" ht="15" customHeight="1">
      <c r="G39701" s="488"/>
    </row>
    <row r="39702" spans="7:7" ht="15" customHeight="1">
      <c r="G39702" s="488"/>
    </row>
    <row r="39703" spans="7:7" ht="15" customHeight="1">
      <c r="G39703" s="488"/>
    </row>
    <row r="39704" spans="7:7" ht="15" customHeight="1">
      <c r="G39704" s="488"/>
    </row>
    <row r="39705" spans="7:7" ht="15" customHeight="1">
      <c r="G39705" s="488"/>
    </row>
    <row r="39706" spans="7:7" ht="15" customHeight="1">
      <c r="G39706" s="488"/>
    </row>
    <row r="39707" spans="7:7" ht="15" customHeight="1">
      <c r="G39707" s="488"/>
    </row>
    <row r="39708" spans="7:7" ht="15" customHeight="1">
      <c r="G39708" s="488"/>
    </row>
    <row r="39709" spans="7:7" ht="15" customHeight="1">
      <c r="G39709" s="488"/>
    </row>
    <row r="39710" spans="7:7" ht="15" customHeight="1">
      <c r="G39710" s="488"/>
    </row>
    <row r="39711" spans="7:7" ht="15" customHeight="1">
      <c r="G39711" s="488"/>
    </row>
    <row r="39712" spans="7:7" ht="15" customHeight="1">
      <c r="G39712" s="488"/>
    </row>
    <row r="39713" spans="7:7" ht="15" customHeight="1">
      <c r="G39713" s="488"/>
    </row>
    <row r="39714" spans="7:7" ht="15" customHeight="1">
      <c r="G39714" s="488"/>
    </row>
    <row r="39715" spans="7:7" ht="15" customHeight="1">
      <c r="G39715" s="488"/>
    </row>
    <row r="39716" spans="7:7" ht="15" customHeight="1">
      <c r="G39716" s="488"/>
    </row>
    <row r="39717" spans="7:7" ht="15" customHeight="1">
      <c r="G39717" s="488"/>
    </row>
    <row r="39718" spans="7:7" ht="15" customHeight="1">
      <c r="G39718" s="488"/>
    </row>
    <row r="39719" spans="7:7" ht="15" customHeight="1">
      <c r="G39719" s="488"/>
    </row>
    <row r="39720" spans="7:7" ht="15" customHeight="1">
      <c r="G39720" s="488"/>
    </row>
    <row r="39721" spans="7:7" ht="15" customHeight="1">
      <c r="G39721" s="488"/>
    </row>
    <row r="39722" spans="7:7" ht="15" customHeight="1">
      <c r="G39722" s="488"/>
    </row>
    <row r="39723" spans="7:7" ht="15" customHeight="1">
      <c r="G39723" s="488"/>
    </row>
    <row r="39724" spans="7:7" ht="15" customHeight="1">
      <c r="G39724" s="488"/>
    </row>
    <row r="39725" spans="7:7" ht="15" customHeight="1">
      <c r="G39725" s="488"/>
    </row>
    <row r="39726" spans="7:7" ht="15" customHeight="1">
      <c r="G39726" s="488"/>
    </row>
    <row r="39727" spans="7:7" ht="15" customHeight="1">
      <c r="G39727" s="488"/>
    </row>
    <row r="39728" spans="7:7" ht="15" customHeight="1">
      <c r="G39728" s="488"/>
    </row>
    <row r="39729" spans="7:7" ht="15" customHeight="1">
      <c r="G39729" s="488"/>
    </row>
    <row r="39730" spans="7:7" ht="15" customHeight="1">
      <c r="G39730" s="488"/>
    </row>
    <row r="39731" spans="7:7" ht="15" customHeight="1">
      <c r="G39731" s="488"/>
    </row>
    <row r="39732" spans="7:7" ht="15" customHeight="1">
      <c r="G39732" s="488"/>
    </row>
    <row r="39733" spans="7:7" ht="15" customHeight="1">
      <c r="G39733" s="488"/>
    </row>
    <row r="39734" spans="7:7" ht="15" customHeight="1">
      <c r="G39734" s="488"/>
    </row>
    <row r="39735" spans="7:7" ht="15" customHeight="1">
      <c r="G39735" s="488"/>
    </row>
    <row r="39736" spans="7:7" ht="15" customHeight="1">
      <c r="G39736" s="488"/>
    </row>
    <row r="39737" spans="7:7" ht="15" customHeight="1">
      <c r="G39737" s="488"/>
    </row>
    <row r="39738" spans="7:7" ht="15" customHeight="1">
      <c r="G39738" s="488"/>
    </row>
    <row r="39739" spans="7:7" ht="15" customHeight="1">
      <c r="G39739" s="488"/>
    </row>
    <row r="39740" spans="7:7" ht="15" customHeight="1">
      <c r="G39740" s="488"/>
    </row>
    <row r="39741" spans="7:7" ht="15" customHeight="1">
      <c r="G39741" s="488"/>
    </row>
    <row r="39742" spans="7:7" ht="15" customHeight="1">
      <c r="G39742" s="488"/>
    </row>
    <row r="39743" spans="7:7" ht="15" customHeight="1">
      <c r="G39743" s="488"/>
    </row>
    <row r="39744" spans="7:7" ht="15" customHeight="1">
      <c r="G39744" s="488"/>
    </row>
    <row r="39745" spans="7:7" ht="15" customHeight="1">
      <c r="G39745" s="488"/>
    </row>
    <row r="39746" spans="7:7" ht="15" customHeight="1">
      <c r="G39746" s="488"/>
    </row>
    <row r="39747" spans="7:7" ht="15" customHeight="1">
      <c r="G39747" s="488"/>
    </row>
    <row r="39748" spans="7:7" ht="15" customHeight="1">
      <c r="G39748" s="488"/>
    </row>
    <row r="39749" spans="7:7" ht="15" customHeight="1">
      <c r="G39749" s="488"/>
    </row>
    <row r="39750" spans="7:7" ht="15" customHeight="1">
      <c r="G39750" s="488"/>
    </row>
    <row r="39751" spans="7:7" ht="15" customHeight="1">
      <c r="G39751" s="488"/>
    </row>
    <row r="39752" spans="7:7" ht="15" customHeight="1">
      <c r="G39752" s="488"/>
    </row>
    <row r="39753" spans="7:7" ht="15" customHeight="1">
      <c r="G39753" s="488"/>
    </row>
    <row r="39754" spans="7:7" ht="15" customHeight="1">
      <c r="G39754" s="488"/>
    </row>
    <row r="39755" spans="7:7" ht="15" customHeight="1">
      <c r="G39755" s="488"/>
    </row>
    <row r="39756" spans="7:7" ht="15" customHeight="1">
      <c r="G39756" s="488"/>
    </row>
    <row r="39757" spans="7:7" ht="15" customHeight="1">
      <c r="G39757" s="488"/>
    </row>
    <row r="39758" spans="7:7" ht="15" customHeight="1">
      <c r="G39758" s="488"/>
    </row>
    <row r="39759" spans="7:7" ht="15" customHeight="1">
      <c r="G39759" s="488"/>
    </row>
    <row r="39760" spans="7:7" ht="15" customHeight="1">
      <c r="G39760" s="488"/>
    </row>
    <row r="39761" spans="7:7" ht="15" customHeight="1">
      <c r="G39761" s="488"/>
    </row>
    <row r="39762" spans="7:7" ht="15" customHeight="1">
      <c r="G39762" s="488"/>
    </row>
    <row r="39763" spans="7:7" ht="15" customHeight="1">
      <c r="G39763" s="488"/>
    </row>
    <row r="39764" spans="7:7" ht="15" customHeight="1">
      <c r="G39764" s="488"/>
    </row>
    <row r="39765" spans="7:7" ht="15" customHeight="1">
      <c r="G39765" s="488"/>
    </row>
    <row r="39766" spans="7:7" ht="15" customHeight="1">
      <c r="G39766" s="488"/>
    </row>
    <row r="39767" spans="7:7" ht="15" customHeight="1">
      <c r="G39767" s="488"/>
    </row>
    <row r="39768" spans="7:7" ht="15" customHeight="1">
      <c r="G39768" s="488"/>
    </row>
    <row r="39769" spans="7:7" ht="15" customHeight="1">
      <c r="G39769" s="488"/>
    </row>
    <row r="39770" spans="7:7" ht="15" customHeight="1">
      <c r="G39770" s="488"/>
    </row>
    <row r="39771" spans="7:7" ht="15" customHeight="1">
      <c r="G39771" s="488"/>
    </row>
    <row r="39772" spans="7:7" ht="15" customHeight="1">
      <c r="G39772" s="488"/>
    </row>
    <row r="39773" spans="7:7" ht="15" customHeight="1">
      <c r="G39773" s="488"/>
    </row>
    <row r="39774" spans="7:7" ht="15" customHeight="1">
      <c r="G39774" s="488"/>
    </row>
    <row r="39775" spans="7:7" ht="15" customHeight="1">
      <c r="G39775" s="488"/>
    </row>
    <row r="39776" spans="7:7" ht="15" customHeight="1">
      <c r="G39776" s="488"/>
    </row>
    <row r="39777" spans="7:7" ht="15" customHeight="1">
      <c r="G39777" s="488"/>
    </row>
    <row r="39778" spans="7:7" ht="15" customHeight="1">
      <c r="G39778" s="488"/>
    </row>
    <row r="39779" spans="7:7" ht="15" customHeight="1">
      <c r="G39779" s="488"/>
    </row>
    <row r="39780" spans="7:7" ht="15" customHeight="1">
      <c r="G39780" s="488"/>
    </row>
    <row r="39781" spans="7:7" ht="15" customHeight="1">
      <c r="G39781" s="488"/>
    </row>
    <row r="39782" spans="7:7" ht="15" customHeight="1">
      <c r="G39782" s="488"/>
    </row>
    <row r="39783" spans="7:7" ht="15" customHeight="1">
      <c r="G39783" s="488"/>
    </row>
    <row r="39784" spans="7:7" ht="15" customHeight="1">
      <c r="G39784" s="488"/>
    </row>
    <row r="39785" spans="7:7" ht="15" customHeight="1">
      <c r="G39785" s="488"/>
    </row>
    <row r="39786" spans="7:7" ht="15" customHeight="1">
      <c r="G39786" s="488"/>
    </row>
    <row r="39787" spans="7:7" ht="15" customHeight="1">
      <c r="G39787" s="488"/>
    </row>
    <row r="39788" spans="7:7" ht="15" customHeight="1">
      <c r="G39788" s="488"/>
    </row>
    <row r="39789" spans="7:7" ht="15" customHeight="1">
      <c r="G39789" s="488"/>
    </row>
    <row r="39790" spans="7:7" ht="15" customHeight="1">
      <c r="G39790" s="488"/>
    </row>
    <row r="39791" spans="7:7" ht="15" customHeight="1">
      <c r="G39791" s="488"/>
    </row>
    <row r="39792" spans="7:7" ht="15" customHeight="1">
      <c r="G39792" s="488"/>
    </row>
    <row r="39793" spans="7:7" ht="15" customHeight="1">
      <c r="G39793" s="488"/>
    </row>
    <row r="39794" spans="7:7" ht="15" customHeight="1">
      <c r="G39794" s="488"/>
    </row>
    <row r="39795" spans="7:7" ht="15" customHeight="1">
      <c r="G39795" s="488"/>
    </row>
    <row r="39796" spans="7:7" ht="15" customHeight="1">
      <c r="G39796" s="488"/>
    </row>
    <row r="39797" spans="7:7" ht="15" customHeight="1">
      <c r="G39797" s="488"/>
    </row>
    <row r="39798" spans="7:7" ht="15" customHeight="1">
      <c r="G39798" s="488"/>
    </row>
    <row r="39799" spans="7:7" ht="15" customHeight="1">
      <c r="G39799" s="488"/>
    </row>
    <row r="39800" spans="7:7" ht="15" customHeight="1">
      <c r="G39800" s="488"/>
    </row>
    <row r="39801" spans="7:7" ht="15" customHeight="1">
      <c r="G39801" s="488"/>
    </row>
    <row r="39802" spans="7:7" ht="15" customHeight="1">
      <c r="G39802" s="488"/>
    </row>
    <row r="39803" spans="7:7" ht="15" customHeight="1">
      <c r="G39803" s="488"/>
    </row>
    <row r="39804" spans="7:7" ht="15" customHeight="1">
      <c r="G39804" s="488"/>
    </row>
    <row r="39805" spans="7:7" ht="15" customHeight="1">
      <c r="G39805" s="488"/>
    </row>
    <row r="39806" spans="7:7" ht="15" customHeight="1">
      <c r="G39806" s="488"/>
    </row>
    <row r="39807" spans="7:7" ht="15" customHeight="1">
      <c r="G39807" s="488"/>
    </row>
    <row r="39808" spans="7:7" ht="15" customHeight="1">
      <c r="G39808" s="488"/>
    </row>
    <row r="39809" spans="7:7" ht="15" customHeight="1">
      <c r="G39809" s="488"/>
    </row>
    <row r="39810" spans="7:7" ht="15" customHeight="1">
      <c r="G39810" s="488"/>
    </row>
    <row r="39811" spans="7:7" ht="15" customHeight="1">
      <c r="G39811" s="488"/>
    </row>
    <row r="39812" spans="7:7" ht="15" customHeight="1">
      <c r="G39812" s="488"/>
    </row>
    <row r="39813" spans="7:7" ht="15" customHeight="1">
      <c r="G39813" s="488"/>
    </row>
    <row r="39814" spans="7:7" ht="15" customHeight="1">
      <c r="G39814" s="488"/>
    </row>
    <row r="39815" spans="7:7" ht="15" customHeight="1">
      <c r="G39815" s="488"/>
    </row>
    <row r="39816" spans="7:7" ht="15" customHeight="1">
      <c r="G39816" s="488"/>
    </row>
    <row r="39817" spans="7:7" ht="15" customHeight="1">
      <c r="G39817" s="488"/>
    </row>
    <row r="39818" spans="7:7" ht="15" customHeight="1">
      <c r="G39818" s="488"/>
    </row>
    <row r="39819" spans="7:7" ht="15" customHeight="1">
      <c r="G39819" s="488"/>
    </row>
    <row r="39820" spans="7:7" ht="15" customHeight="1">
      <c r="G39820" s="488"/>
    </row>
    <row r="39821" spans="7:7" ht="15" customHeight="1">
      <c r="G39821" s="488"/>
    </row>
    <row r="39822" spans="7:7" ht="15" customHeight="1">
      <c r="G39822" s="488"/>
    </row>
    <row r="39823" spans="7:7" ht="15" customHeight="1">
      <c r="G39823" s="488"/>
    </row>
    <row r="39824" spans="7:7" ht="15" customHeight="1">
      <c r="G39824" s="488"/>
    </row>
    <row r="39825" spans="7:7" ht="15" customHeight="1">
      <c r="G39825" s="488"/>
    </row>
    <row r="39826" spans="7:7" ht="15" customHeight="1">
      <c r="G39826" s="488"/>
    </row>
    <row r="39827" spans="7:7" ht="15" customHeight="1">
      <c r="G39827" s="488"/>
    </row>
    <row r="39828" spans="7:7" ht="15" customHeight="1">
      <c r="G39828" s="488"/>
    </row>
    <row r="39829" spans="7:7" ht="15" customHeight="1">
      <c r="G39829" s="488"/>
    </row>
    <row r="39830" spans="7:7" ht="15" customHeight="1">
      <c r="G39830" s="488"/>
    </row>
    <row r="39831" spans="7:7" ht="15" customHeight="1">
      <c r="G39831" s="488"/>
    </row>
    <row r="39832" spans="7:7" ht="15" customHeight="1">
      <c r="G39832" s="488"/>
    </row>
    <row r="39833" spans="7:7" ht="15" customHeight="1">
      <c r="G39833" s="488"/>
    </row>
    <row r="39834" spans="7:7" ht="15" customHeight="1">
      <c r="G39834" s="488"/>
    </row>
    <row r="39835" spans="7:7" ht="15" customHeight="1">
      <c r="G39835" s="488"/>
    </row>
    <row r="39836" spans="7:7" ht="15" customHeight="1">
      <c r="G39836" s="488"/>
    </row>
    <row r="39837" spans="7:7" ht="15" customHeight="1">
      <c r="G39837" s="488"/>
    </row>
    <row r="39838" spans="7:7" ht="15" customHeight="1">
      <c r="G39838" s="488"/>
    </row>
    <row r="39839" spans="7:7" ht="15" customHeight="1">
      <c r="G39839" s="488"/>
    </row>
    <row r="39840" spans="7:7" ht="15" customHeight="1">
      <c r="G39840" s="488"/>
    </row>
    <row r="39841" spans="7:7" ht="15" customHeight="1">
      <c r="G39841" s="488"/>
    </row>
    <row r="39842" spans="7:7" ht="15" customHeight="1">
      <c r="G39842" s="488"/>
    </row>
    <row r="39843" spans="7:7" ht="15" customHeight="1">
      <c r="G39843" s="488"/>
    </row>
    <row r="39844" spans="7:7" ht="15" customHeight="1">
      <c r="G39844" s="488"/>
    </row>
    <row r="39845" spans="7:7" ht="15" customHeight="1">
      <c r="G39845" s="488"/>
    </row>
    <row r="39846" spans="7:7" ht="15" customHeight="1">
      <c r="G39846" s="488"/>
    </row>
    <row r="39847" spans="7:7" ht="15" customHeight="1">
      <c r="G39847" s="488"/>
    </row>
    <row r="39848" spans="7:7" ht="15" customHeight="1">
      <c r="G39848" s="488"/>
    </row>
    <row r="39849" spans="7:7" ht="15" customHeight="1">
      <c r="G39849" s="488"/>
    </row>
    <row r="39850" spans="7:7" ht="15" customHeight="1">
      <c r="G39850" s="488"/>
    </row>
    <row r="39851" spans="7:7" ht="15" customHeight="1">
      <c r="G39851" s="488"/>
    </row>
    <row r="39852" spans="7:7" ht="15" customHeight="1">
      <c r="G39852" s="488"/>
    </row>
    <row r="39853" spans="7:7" ht="15" customHeight="1">
      <c r="G39853" s="488"/>
    </row>
    <row r="39854" spans="7:7" ht="15" customHeight="1">
      <c r="G39854" s="488"/>
    </row>
    <row r="39855" spans="7:7" ht="15" customHeight="1">
      <c r="G39855" s="488"/>
    </row>
    <row r="39856" spans="7:7" ht="15" customHeight="1">
      <c r="G39856" s="488"/>
    </row>
    <row r="39857" spans="7:7" ht="15" customHeight="1">
      <c r="G39857" s="488"/>
    </row>
    <row r="39858" spans="7:7" ht="15" customHeight="1">
      <c r="G39858" s="488"/>
    </row>
    <row r="39859" spans="7:7" ht="15" customHeight="1">
      <c r="G39859" s="488"/>
    </row>
    <row r="39860" spans="7:7" ht="15" customHeight="1">
      <c r="G39860" s="488"/>
    </row>
    <row r="39861" spans="7:7" ht="15" customHeight="1">
      <c r="G39861" s="488"/>
    </row>
    <row r="39862" spans="7:7" ht="15" customHeight="1">
      <c r="G39862" s="488"/>
    </row>
    <row r="39863" spans="7:7" ht="15" customHeight="1">
      <c r="G39863" s="488"/>
    </row>
    <row r="39864" spans="7:7" ht="15" customHeight="1">
      <c r="G39864" s="488"/>
    </row>
    <row r="39865" spans="7:7" ht="15" customHeight="1">
      <c r="G39865" s="488"/>
    </row>
    <row r="39866" spans="7:7" ht="15" customHeight="1">
      <c r="G39866" s="488"/>
    </row>
    <row r="39867" spans="7:7" ht="15" customHeight="1">
      <c r="G39867" s="488"/>
    </row>
    <row r="39868" spans="7:7" ht="15" customHeight="1">
      <c r="G39868" s="488"/>
    </row>
    <row r="39869" spans="7:7" ht="15" customHeight="1">
      <c r="G39869" s="488"/>
    </row>
    <row r="39870" spans="7:7" ht="15" customHeight="1">
      <c r="G39870" s="488"/>
    </row>
    <row r="39871" spans="7:7" ht="15" customHeight="1">
      <c r="G39871" s="488"/>
    </row>
    <row r="39872" spans="7:7" ht="15" customHeight="1">
      <c r="G39872" s="488"/>
    </row>
    <row r="39873" spans="7:7" ht="15" customHeight="1">
      <c r="G39873" s="488"/>
    </row>
    <row r="39874" spans="7:7" ht="15" customHeight="1">
      <c r="G39874" s="488"/>
    </row>
    <row r="39875" spans="7:7" ht="15" customHeight="1">
      <c r="G39875" s="488"/>
    </row>
    <row r="39876" spans="7:7" ht="15" customHeight="1">
      <c r="G39876" s="488"/>
    </row>
    <row r="39877" spans="7:7" ht="15" customHeight="1">
      <c r="G39877" s="488"/>
    </row>
    <row r="39878" spans="7:7" ht="15" customHeight="1">
      <c r="G39878" s="488"/>
    </row>
    <row r="39879" spans="7:7" ht="15" customHeight="1">
      <c r="G39879" s="488"/>
    </row>
    <row r="39880" spans="7:7" ht="15" customHeight="1">
      <c r="G39880" s="488"/>
    </row>
    <row r="39881" spans="7:7" ht="15" customHeight="1">
      <c r="G39881" s="488"/>
    </row>
    <row r="39882" spans="7:7" ht="15" customHeight="1">
      <c r="G39882" s="488"/>
    </row>
    <row r="39883" spans="7:7" ht="15" customHeight="1">
      <c r="G39883" s="488"/>
    </row>
    <row r="39884" spans="7:7" ht="15" customHeight="1">
      <c r="G39884" s="488"/>
    </row>
    <row r="39885" spans="7:7" ht="15" customHeight="1">
      <c r="G39885" s="488"/>
    </row>
    <row r="39886" spans="7:7" ht="15" customHeight="1">
      <c r="G39886" s="488"/>
    </row>
    <row r="39887" spans="7:7" ht="15" customHeight="1">
      <c r="G39887" s="488"/>
    </row>
    <row r="39888" spans="7:7" ht="15" customHeight="1">
      <c r="G39888" s="488"/>
    </row>
    <row r="39889" spans="7:7" ht="15" customHeight="1">
      <c r="G39889" s="488"/>
    </row>
    <row r="39890" spans="7:7" ht="15" customHeight="1">
      <c r="G39890" s="488"/>
    </row>
    <row r="39891" spans="7:7" ht="15" customHeight="1">
      <c r="G39891" s="488"/>
    </row>
    <row r="39892" spans="7:7" ht="15" customHeight="1">
      <c r="G39892" s="488"/>
    </row>
    <row r="39893" spans="7:7" ht="15" customHeight="1">
      <c r="G39893" s="488"/>
    </row>
    <row r="39894" spans="7:7" ht="15" customHeight="1">
      <c r="G39894" s="488"/>
    </row>
    <row r="39895" spans="7:7" ht="15" customHeight="1">
      <c r="G39895" s="488"/>
    </row>
    <row r="39896" spans="7:7" ht="15" customHeight="1">
      <c r="G39896" s="488"/>
    </row>
    <row r="39897" spans="7:7" ht="15" customHeight="1">
      <c r="G39897" s="488"/>
    </row>
    <row r="39898" spans="7:7" ht="15" customHeight="1">
      <c r="G39898" s="488"/>
    </row>
    <row r="39899" spans="7:7" ht="15" customHeight="1">
      <c r="G39899" s="488"/>
    </row>
    <row r="39900" spans="7:7" ht="15" customHeight="1">
      <c r="G39900" s="488"/>
    </row>
    <row r="39901" spans="7:7" ht="15" customHeight="1">
      <c r="G39901" s="488"/>
    </row>
    <row r="39902" spans="7:7" ht="15" customHeight="1">
      <c r="G39902" s="488"/>
    </row>
    <row r="39903" spans="7:7" ht="15" customHeight="1">
      <c r="G39903" s="488"/>
    </row>
    <row r="39904" spans="7:7" ht="15" customHeight="1">
      <c r="G39904" s="488"/>
    </row>
    <row r="39905" spans="7:7" ht="15" customHeight="1">
      <c r="G39905" s="488"/>
    </row>
    <row r="39906" spans="7:7" ht="15" customHeight="1">
      <c r="G39906" s="488"/>
    </row>
    <row r="39907" spans="7:7" ht="15" customHeight="1">
      <c r="G39907" s="488"/>
    </row>
    <row r="39908" spans="7:7" ht="15" customHeight="1">
      <c r="G39908" s="488"/>
    </row>
    <row r="39909" spans="7:7" ht="15" customHeight="1">
      <c r="G39909" s="488"/>
    </row>
    <row r="39910" spans="7:7" ht="15" customHeight="1">
      <c r="G39910" s="488"/>
    </row>
    <row r="39911" spans="7:7" ht="15" customHeight="1">
      <c r="G39911" s="488"/>
    </row>
    <row r="39912" spans="7:7" ht="15" customHeight="1">
      <c r="G39912" s="488"/>
    </row>
    <row r="39913" spans="7:7" ht="15" customHeight="1">
      <c r="G39913" s="488"/>
    </row>
    <row r="39914" spans="7:7" ht="15" customHeight="1">
      <c r="G39914" s="488"/>
    </row>
    <row r="39915" spans="7:7" ht="15" customHeight="1">
      <c r="G39915" s="488"/>
    </row>
    <row r="39916" spans="7:7" ht="15" customHeight="1">
      <c r="G39916" s="488"/>
    </row>
    <row r="39917" spans="7:7" ht="15" customHeight="1">
      <c r="G39917" s="488"/>
    </row>
    <row r="39918" spans="7:7" ht="15" customHeight="1">
      <c r="G39918" s="488"/>
    </row>
    <row r="39919" spans="7:7" ht="15" customHeight="1">
      <c r="G39919" s="488"/>
    </row>
    <row r="39920" spans="7:7" ht="15" customHeight="1">
      <c r="G39920" s="488"/>
    </row>
    <row r="39921" spans="7:7" ht="15" customHeight="1">
      <c r="G39921" s="488"/>
    </row>
    <row r="39922" spans="7:7" ht="15" customHeight="1">
      <c r="G39922" s="488"/>
    </row>
    <row r="39923" spans="7:7" ht="15" customHeight="1">
      <c r="G39923" s="488"/>
    </row>
    <row r="39924" spans="7:7" ht="15" customHeight="1">
      <c r="G39924" s="488"/>
    </row>
    <row r="39925" spans="7:7" ht="15" customHeight="1">
      <c r="G39925" s="488"/>
    </row>
    <row r="39926" spans="7:7" ht="15" customHeight="1">
      <c r="G39926" s="488"/>
    </row>
    <row r="39927" spans="7:7" ht="15" customHeight="1">
      <c r="G39927" s="488"/>
    </row>
    <row r="39928" spans="7:7" ht="15" customHeight="1">
      <c r="G39928" s="488"/>
    </row>
    <row r="39929" spans="7:7" ht="15" customHeight="1">
      <c r="G39929" s="488"/>
    </row>
    <row r="39930" spans="7:7" ht="15" customHeight="1">
      <c r="G39930" s="488"/>
    </row>
    <row r="39931" spans="7:7" ht="15" customHeight="1">
      <c r="G39931" s="488"/>
    </row>
    <row r="39932" spans="7:7" ht="15" customHeight="1">
      <c r="G39932" s="488"/>
    </row>
    <row r="39933" spans="7:7" ht="15" customHeight="1">
      <c r="G39933" s="488"/>
    </row>
    <row r="39934" spans="7:7" ht="15" customHeight="1">
      <c r="G39934" s="488"/>
    </row>
    <row r="39935" spans="7:7" ht="15" customHeight="1">
      <c r="G39935" s="488"/>
    </row>
    <row r="39936" spans="7:7" ht="15" customHeight="1">
      <c r="G39936" s="488"/>
    </row>
    <row r="39937" spans="7:7" ht="15" customHeight="1">
      <c r="G39937" s="488"/>
    </row>
    <row r="39938" spans="7:7" ht="15" customHeight="1">
      <c r="G39938" s="488"/>
    </row>
    <row r="39939" spans="7:7" ht="15" customHeight="1">
      <c r="G39939" s="488"/>
    </row>
    <row r="39940" spans="7:7" ht="15" customHeight="1">
      <c r="G39940" s="488"/>
    </row>
    <row r="39941" spans="7:7" ht="15" customHeight="1">
      <c r="G39941" s="488"/>
    </row>
    <row r="39942" spans="7:7" ht="15" customHeight="1">
      <c r="G39942" s="488"/>
    </row>
    <row r="39943" spans="7:7" ht="15" customHeight="1">
      <c r="G39943" s="488"/>
    </row>
    <row r="39944" spans="7:7" ht="15" customHeight="1">
      <c r="G39944" s="488"/>
    </row>
    <row r="39945" spans="7:7" ht="15" customHeight="1">
      <c r="G39945" s="488"/>
    </row>
    <row r="39946" spans="7:7" ht="15" customHeight="1">
      <c r="G39946" s="488"/>
    </row>
    <row r="39947" spans="7:7" ht="15" customHeight="1">
      <c r="G39947" s="488"/>
    </row>
    <row r="39948" spans="7:7" ht="15" customHeight="1">
      <c r="G39948" s="488"/>
    </row>
    <row r="39949" spans="7:7" ht="15" customHeight="1">
      <c r="G39949" s="488"/>
    </row>
    <row r="39950" spans="7:7" ht="15" customHeight="1">
      <c r="G39950" s="488"/>
    </row>
    <row r="39951" spans="7:7" ht="15" customHeight="1">
      <c r="G39951" s="488"/>
    </row>
    <row r="39952" spans="7:7" ht="15" customHeight="1">
      <c r="G39952" s="488"/>
    </row>
    <row r="39953" spans="7:7" ht="15" customHeight="1">
      <c r="G39953" s="488"/>
    </row>
    <row r="39954" spans="7:7" ht="15" customHeight="1">
      <c r="G39954" s="488"/>
    </row>
    <row r="39955" spans="7:7" ht="15" customHeight="1">
      <c r="G39955" s="488"/>
    </row>
    <row r="39956" spans="7:7" ht="15" customHeight="1">
      <c r="G39956" s="488"/>
    </row>
    <row r="39957" spans="7:7" ht="15" customHeight="1">
      <c r="G39957" s="488"/>
    </row>
    <row r="39958" spans="7:7" ht="15" customHeight="1">
      <c r="G39958" s="488"/>
    </row>
    <row r="39959" spans="7:7" ht="15" customHeight="1">
      <c r="G39959" s="488"/>
    </row>
    <row r="39960" spans="7:7" ht="15" customHeight="1">
      <c r="G39960" s="488"/>
    </row>
    <row r="39961" spans="7:7" ht="15" customHeight="1">
      <c r="G39961" s="488"/>
    </row>
    <row r="39962" spans="7:7" ht="15" customHeight="1">
      <c r="G39962" s="488"/>
    </row>
    <row r="39963" spans="7:7" ht="15" customHeight="1">
      <c r="G39963" s="488"/>
    </row>
    <row r="39964" spans="7:7" ht="15" customHeight="1">
      <c r="G39964" s="488"/>
    </row>
    <row r="39965" spans="7:7" ht="15" customHeight="1">
      <c r="G39965" s="488"/>
    </row>
    <row r="39966" spans="7:7" ht="15" customHeight="1">
      <c r="G39966" s="488"/>
    </row>
    <row r="39967" spans="7:7" ht="15" customHeight="1">
      <c r="G39967" s="488"/>
    </row>
    <row r="39968" spans="7:7" ht="15" customHeight="1">
      <c r="G39968" s="488"/>
    </row>
    <row r="39969" spans="7:7" ht="15" customHeight="1">
      <c r="G39969" s="488"/>
    </row>
    <row r="39970" spans="7:7" ht="15" customHeight="1">
      <c r="G39970" s="488"/>
    </row>
    <row r="39971" spans="7:7" ht="15" customHeight="1">
      <c r="G39971" s="488"/>
    </row>
    <row r="39972" spans="7:7" ht="15" customHeight="1">
      <c r="G39972" s="488"/>
    </row>
    <row r="39973" spans="7:7" ht="15" customHeight="1">
      <c r="G39973" s="488"/>
    </row>
    <row r="39974" spans="7:7" ht="15" customHeight="1">
      <c r="G39974" s="488"/>
    </row>
    <row r="39975" spans="7:7" ht="15" customHeight="1">
      <c r="G39975" s="488"/>
    </row>
    <row r="39976" spans="7:7" ht="15" customHeight="1">
      <c r="G39976" s="488"/>
    </row>
    <row r="39977" spans="7:7" ht="15" customHeight="1">
      <c r="G39977" s="488"/>
    </row>
    <row r="39978" spans="7:7" ht="15" customHeight="1">
      <c r="G39978" s="488"/>
    </row>
    <row r="39979" spans="7:7" ht="15" customHeight="1">
      <c r="G39979" s="488"/>
    </row>
    <row r="39980" spans="7:7" ht="15" customHeight="1">
      <c r="G39980" s="488"/>
    </row>
    <row r="39981" spans="7:7" ht="15" customHeight="1">
      <c r="G39981" s="488"/>
    </row>
    <row r="39982" spans="7:7" ht="15" customHeight="1">
      <c r="G39982" s="488"/>
    </row>
    <row r="39983" spans="7:7" ht="15" customHeight="1">
      <c r="G39983" s="488"/>
    </row>
    <row r="39984" spans="7:7" ht="15" customHeight="1">
      <c r="G39984" s="488"/>
    </row>
    <row r="39985" spans="7:7" ht="15" customHeight="1">
      <c r="G39985" s="488"/>
    </row>
    <row r="39986" spans="7:7" ht="15" customHeight="1">
      <c r="G39986" s="488"/>
    </row>
    <row r="39987" spans="7:7" ht="15" customHeight="1">
      <c r="G39987" s="488"/>
    </row>
    <row r="39988" spans="7:7" ht="15" customHeight="1">
      <c r="G39988" s="488"/>
    </row>
    <row r="39989" spans="7:7" ht="15" customHeight="1">
      <c r="G39989" s="488"/>
    </row>
    <row r="39990" spans="7:7" ht="15" customHeight="1">
      <c r="G39990" s="488"/>
    </row>
    <row r="39991" spans="7:7" ht="15" customHeight="1">
      <c r="G39991" s="488"/>
    </row>
    <row r="39992" spans="7:7" ht="15" customHeight="1">
      <c r="G39992" s="488"/>
    </row>
    <row r="39993" spans="7:7" ht="15" customHeight="1">
      <c r="G39993" s="488"/>
    </row>
    <row r="39994" spans="7:7" ht="15" customHeight="1">
      <c r="G39994" s="488"/>
    </row>
    <row r="39995" spans="7:7" ht="15" customHeight="1">
      <c r="G39995" s="488"/>
    </row>
    <row r="39996" spans="7:7" ht="15" customHeight="1">
      <c r="G39996" s="488"/>
    </row>
    <row r="39997" spans="7:7" ht="15" customHeight="1">
      <c r="G39997" s="488"/>
    </row>
    <row r="39998" spans="7:7" ht="15" customHeight="1">
      <c r="G39998" s="488"/>
    </row>
    <row r="39999" spans="7:7" ht="15" customHeight="1">
      <c r="G39999" s="488"/>
    </row>
    <row r="40000" spans="7:7" ht="15" customHeight="1">
      <c r="G40000" s="488"/>
    </row>
    <row r="40001" spans="7:7" ht="15" customHeight="1">
      <c r="G40001" s="488"/>
    </row>
    <row r="40002" spans="7:7" ht="15" customHeight="1">
      <c r="G40002" s="488"/>
    </row>
    <row r="40003" spans="7:7" ht="15" customHeight="1">
      <c r="G40003" s="488"/>
    </row>
    <row r="40004" spans="7:7" ht="15" customHeight="1">
      <c r="G40004" s="488"/>
    </row>
    <row r="40005" spans="7:7" ht="15" customHeight="1">
      <c r="G40005" s="488"/>
    </row>
    <row r="40006" spans="7:7" ht="15" customHeight="1">
      <c r="G40006" s="488"/>
    </row>
    <row r="40007" spans="7:7" ht="15" customHeight="1">
      <c r="G40007" s="488"/>
    </row>
    <row r="40008" spans="7:7" ht="15" customHeight="1">
      <c r="G40008" s="488"/>
    </row>
    <row r="40009" spans="7:7" ht="15" customHeight="1">
      <c r="G40009" s="488"/>
    </row>
    <row r="40010" spans="7:7" ht="15" customHeight="1">
      <c r="G40010" s="488"/>
    </row>
    <row r="40011" spans="7:7" ht="15" customHeight="1">
      <c r="G40011" s="488"/>
    </row>
    <row r="40012" spans="7:7" ht="15" customHeight="1">
      <c r="G40012" s="488"/>
    </row>
    <row r="40013" spans="7:7" ht="15" customHeight="1">
      <c r="G40013" s="488"/>
    </row>
    <row r="40014" spans="7:7" ht="15" customHeight="1">
      <c r="G40014" s="488"/>
    </row>
    <row r="40015" spans="7:7" ht="15" customHeight="1">
      <c r="G40015" s="488"/>
    </row>
    <row r="40016" spans="7:7" ht="15" customHeight="1">
      <c r="G40016" s="488"/>
    </row>
    <row r="40017" spans="7:7" ht="15" customHeight="1">
      <c r="G40017" s="488"/>
    </row>
    <row r="40018" spans="7:7" ht="15" customHeight="1">
      <c r="G40018" s="488"/>
    </row>
    <row r="40019" spans="7:7" ht="15" customHeight="1">
      <c r="G40019" s="488"/>
    </row>
    <row r="40020" spans="7:7" ht="15" customHeight="1">
      <c r="G40020" s="488"/>
    </row>
    <row r="40021" spans="7:7" ht="15" customHeight="1">
      <c r="G40021" s="488"/>
    </row>
    <row r="40022" spans="7:7" ht="15" customHeight="1">
      <c r="G40022" s="488"/>
    </row>
    <row r="40023" spans="7:7" ht="15" customHeight="1">
      <c r="G40023" s="488"/>
    </row>
    <row r="40024" spans="7:7" ht="15" customHeight="1">
      <c r="G40024" s="488"/>
    </row>
    <row r="40025" spans="7:7" ht="15" customHeight="1">
      <c r="G40025" s="488"/>
    </row>
    <row r="40026" spans="7:7" ht="15" customHeight="1">
      <c r="G40026" s="488"/>
    </row>
    <row r="40027" spans="7:7" ht="15" customHeight="1">
      <c r="G40027" s="488"/>
    </row>
    <row r="40028" spans="7:7" ht="15" customHeight="1">
      <c r="G40028" s="488"/>
    </row>
    <row r="40029" spans="7:7" ht="15" customHeight="1">
      <c r="G40029" s="488"/>
    </row>
    <row r="40030" spans="7:7" ht="15" customHeight="1">
      <c r="G40030" s="488"/>
    </row>
    <row r="40031" spans="7:7" ht="15" customHeight="1">
      <c r="G40031" s="488"/>
    </row>
    <row r="40032" spans="7:7" ht="15" customHeight="1">
      <c r="G40032" s="488"/>
    </row>
    <row r="40033" spans="7:7" ht="15" customHeight="1">
      <c r="G40033" s="488"/>
    </row>
    <row r="40034" spans="7:7" ht="15" customHeight="1">
      <c r="G40034" s="488"/>
    </row>
    <row r="40035" spans="7:7" ht="15" customHeight="1">
      <c r="G40035" s="488"/>
    </row>
    <row r="40036" spans="7:7" ht="15" customHeight="1">
      <c r="G40036" s="488"/>
    </row>
    <row r="40037" spans="7:7" ht="15" customHeight="1">
      <c r="G40037" s="488"/>
    </row>
    <row r="40038" spans="7:7" ht="15" customHeight="1">
      <c r="G40038" s="488"/>
    </row>
    <row r="40039" spans="7:7" ht="15" customHeight="1">
      <c r="G40039" s="488"/>
    </row>
    <row r="40040" spans="7:7" ht="15" customHeight="1">
      <c r="G40040" s="488"/>
    </row>
    <row r="40041" spans="7:7" ht="15" customHeight="1">
      <c r="G40041" s="488"/>
    </row>
    <row r="40042" spans="7:7" ht="15" customHeight="1">
      <c r="G40042" s="488"/>
    </row>
    <row r="40043" spans="7:7" ht="15" customHeight="1">
      <c r="G40043" s="488"/>
    </row>
    <row r="40044" spans="7:7" ht="15" customHeight="1">
      <c r="G40044" s="488"/>
    </row>
    <row r="40045" spans="7:7" ht="15" customHeight="1">
      <c r="G40045" s="488"/>
    </row>
    <row r="40046" spans="7:7" ht="15" customHeight="1">
      <c r="G40046" s="488"/>
    </row>
    <row r="40047" spans="7:7" ht="15" customHeight="1">
      <c r="G40047" s="488"/>
    </row>
    <row r="40048" spans="7:7" ht="15" customHeight="1">
      <c r="G40048" s="488"/>
    </row>
    <row r="40049" spans="7:7" ht="15" customHeight="1">
      <c r="G40049" s="488"/>
    </row>
    <row r="40050" spans="7:7" ht="15" customHeight="1">
      <c r="G40050" s="488"/>
    </row>
    <row r="40051" spans="7:7" ht="15" customHeight="1">
      <c r="G40051" s="488"/>
    </row>
    <row r="40052" spans="7:7" ht="15" customHeight="1">
      <c r="G40052" s="488"/>
    </row>
    <row r="40053" spans="7:7" ht="15" customHeight="1">
      <c r="G40053" s="488"/>
    </row>
    <row r="40054" spans="7:7" ht="15" customHeight="1">
      <c r="G40054" s="488"/>
    </row>
    <row r="40055" spans="7:7" ht="15" customHeight="1">
      <c r="G40055" s="488"/>
    </row>
    <row r="40056" spans="7:7" ht="15" customHeight="1">
      <c r="G40056" s="488"/>
    </row>
    <row r="40057" spans="7:7" ht="15" customHeight="1">
      <c r="G40057" s="488"/>
    </row>
    <row r="40058" spans="7:7" ht="15" customHeight="1">
      <c r="G40058" s="488"/>
    </row>
    <row r="40059" spans="7:7" ht="15" customHeight="1">
      <c r="G40059" s="488"/>
    </row>
    <row r="40060" spans="7:7" ht="15" customHeight="1">
      <c r="G40060" s="488"/>
    </row>
    <row r="40061" spans="7:7" ht="15" customHeight="1">
      <c r="G40061" s="488"/>
    </row>
    <row r="40062" spans="7:7" ht="15" customHeight="1">
      <c r="G40062" s="488"/>
    </row>
    <row r="40063" spans="7:7" ht="15" customHeight="1">
      <c r="G40063" s="488"/>
    </row>
    <row r="40064" spans="7:7" ht="15" customHeight="1">
      <c r="G40064" s="488"/>
    </row>
    <row r="40065" spans="7:7" ht="15" customHeight="1">
      <c r="G40065" s="488"/>
    </row>
    <row r="40066" spans="7:7" ht="15" customHeight="1">
      <c r="G40066" s="488"/>
    </row>
    <row r="40067" spans="7:7" ht="15" customHeight="1">
      <c r="G40067" s="488"/>
    </row>
    <row r="40068" spans="7:7" ht="15" customHeight="1">
      <c r="G40068" s="488"/>
    </row>
    <row r="40069" spans="7:7" ht="15" customHeight="1">
      <c r="G40069" s="488"/>
    </row>
    <row r="40070" spans="7:7" ht="15" customHeight="1">
      <c r="G40070" s="488"/>
    </row>
    <row r="40071" spans="7:7" ht="15" customHeight="1">
      <c r="G40071" s="488"/>
    </row>
    <row r="40072" spans="7:7" ht="15" customHeight="1">
      <c r="G40072" s="488"/>
    </row>
    <row r="40073" spans="7:7" ht="15" customHeight="1">
      <c r="G40073" s="488"/>
    </row>
    <row r="40074" spans="7:7" ht="15" customHeight="1">
      <c r="G40074" s="488"/>
    </row>
    <row r="40075" spans="7:7" ht="15" customHeight="1">
      <c r="G40075" s="488"/>
    </row>
    <row r="40076" spans="7:7" ht="15" customHeight="1">
      <c r="G40076" s="488"/>
    </row>
    <row r="40077" spans="7:7" ht="15" customHeight="1">
      <c r="G40077" s="488"/>
    </row>
    <row r="40078" spans="7:7" ht="15" customHeight="1">
      <c r="G40078" s="488"/>
    </row>
    <row r="40079" spans="7:7" ht="15" customHeight="1">
      <c r="G40079" s="488"/>
    </row>
    <row r="40080" spans="7:7" ht="15" customHeight="1">
      <c r="G40080" s="488"/>
    </row>
    <row r="40081" spans="7:7" ht="15" customHeight="1">
      <c r="G40081" s="488"/>
    </row>
    <row r="40082" spans="7:7" ht="15" customHeight="1">
      <c r="G40082" s="488"/>
    </row>
    <row r="40083" spans="7:7" ht="15" customHeight="1">
      <c r="G40083" s="488"/>
    </row>
    <row r="40084" spans="7:7" ht="15" customHeight="1">
      <c r="G40084" s="488"/>
    </row>
    <row r="40085" spans="7:7" ht="15" customHeight="1">
      <c r="G40085" s="488"/>
    </row>
    <row r="40086" spans="7:7" ht="15" customHeight="1">
      <c r="G40086" s="488"/>
    </row>
    <row r="40087" spans="7:7" ht="15" customHeight="1">
      <c r="G40087" s="488"/>
    </row>
    <row r="40088" spans="7:7" ht="15" customHeight="1">
      <c r="G40088" s="488"/>
    </row>
    <row r="40089" spans="7:7" ht="15" customHeight="1">
      <c r="G40089" s="488"/>
    </row>
    <row r="40090" spans="7:7" ht="15" customHeight="1">
      <c r="G40090" s="488"/>
    </row>
    <row r="40091" spans="7:7" ht="15" customHeight="1">
      <c r="G40091" s="488"/>
    </row>
    <row r="40092" spans="7:7" ht="15" customHeight="1">
      <c r="G40092" s="488"/>
    </row>
    <row r="40093" spans="7:7" ht="15" customHeight="1">
      <c r="G40093" s="488"/>
    </row>
    <row r="40094" spans="7:7" ht="15" customHeight="1">
      <c r="G40094" s="488"/>
    </row>
    <row r="40095" spans="7:7" ht="15" customHeight="1">
      <c r="G40095" s="488"/>
    </row>
    <row r="40096" spans="7:7" ht="15" customHeight="1">
      <c r="G40096" s="488"/>
    </row>
    <row r="40097" spans="7:7" ht="15" customHeight="1">
      <c r="G40097" s="488"/>
    </row>
    <row r="40098" spans="7:7" ht="15" customHeight="1">
      <c r="G40098" s="488"/>
    </row>
    <row r="40099" spans="7:7" ht="15" customHeight="1">
      <c r="G40099" s="488"/>
    </row>
    <row r="40100" spans="7:7" ht="15" customHeight="1">
      <c r="G40100" s="488"/>
    </row>
    <row r="40101" spans="7:7" ht="15" customHeight="1">
      <c r="G40101" s="488"/>
    </row>
    <row r="40102" spans="7:7" ht="15" customHeight="1">
      <c r="G40102" s="488"/>
    </row>
    <row r="40103" spans="7:7" ht="15" customHeight="1">
      <c r="G40103" s="488"/>
    </row>
    <row r="40104" spans="7:7" ht="15" customHeight="1">
      <c r="G40104" s="488"/>
    </row>
    <row r="40105" spans="7:7" ht="15" customHeight="1">
      <c r="G40105" s="488"/>
    </row>
    <row r="40106" spans="7:7" ht="15" customHeight="1">
      <c r="G40106" s="488"/>
    </row>
    <row r="40107" spans="7:7" ht="15" customHeight="1">
      <c r="G40107" s="488"/>
    </row>
    <row r="40108" spans="7:7" ht="15" customHeight="1">
      <c r="G40108" s="488"/>
    </row>
    <row r="40109" spans="7:7" ht="15" customHeight="1">
      <c r="G40109" s="488"/>
    </row>
    <row r="40110" spans="7:7" ht="15" customHeight="1">
      <c r="G40110" s="488"/>
    </row>
    <row r="40111" spans="7:7" ht="15" customHeight="1">
      <c r="G40111" s="488"/>
    </row>
    <row r="40112" spans="7:7" ht="15" customHeight="1">
      <c r="G40112" s="488"/>
    </row>
    <row r="40113" spans="7:7" ht="15" customHeight="1">
      <c r="G40113" s="488"/>
    </row>
    <row r="40114" spans="7:7" ht="15" customHeight="1">
      <c r="G40114" s="488"/>
    </row>
    <row r="40115" spans="7:7" ht="15" customHeight="1">
      <c r="G40115" s="488"/>
    </row>
    <row r="40116" spans="7:7" ht="15" customHeight="1">
      <c r="G40116" s="488"/>
    </row>
    <row r="40117" spans="7:7" ht="15" customHeight="1">
      <c r="G40117" s="488"/>
    </row>
    <row r="40118" spans="7:7" ht="15" customHeight="1">
      <c r="G40118" s="488"/>
    </row>
    <row r="40119" spans="7:7" ht="15" customHeight="1">
      <c r="G40119" s="488"/>
    </row>
    <row r="40120" spans="7:7" ht="15" customHeight="1">
      <c r="G40120" s="488"/>
    </row>
    <row r="40121" spans="7:7" ht="15" customHeight="1">
      <c r="G40121" s="488"/>
    </row>
    <row r="40122" spans="7:7" ht="15" customHeight="1">
      <c r="G40122" s="488"/>
    </row>
    <row r="40123" spans="7:7" ht="15" customHeight="1">
      <c r="G40123" s="488"/>
    </row>
    <row r="40124" spans="7:7" ht="15" customHeight="1">
      <c r="G40124" s="488"/>
    </row>
    <row r="40125" spans="7:7" ht="15" customHeight="1">
      <c r="G40125" s="488"/>
    </row>
    <row r="40126" spans="7:7" ht="15" customHeight="1">
      <c r="G40126" s="488"/>
    </row>
    <row r="40127" spans="7:7" ht="15" customHeight="1">
      <c r="G40127" s="488"/>
    </row>
    <row r="40128" spans="7:7" ht="15" customHeight="1">
      <c r="G40128" s="488"/>
    </row>
    <row r="40129" spans="7:7" ht="15" customHeight="1">
      <c r="G40129" s="488"/>
    </row>
    <row r="40130" spans="7:7" ht="15" customHeight="1">
      <c r="G40130" s="488"/>
    </row>
    <row r="40131" spans="7:7" ht="15" customHeight="1">
      <c r="G40131" s="488"/>
    </row>
    <row r="40132" spans="7:7" ht="15" customHeight="1">
      <c r="G40132" s="488"/>
    </row>
    <row r="40133" spans="7:7" ht="15" customHeight="1">
      <c r="G40133" s="488"/>
    </row>
    <row r="40134" spans="7:7" ht="15" customHeight="1">
      <c r="G40134" s="488"/>
    </row>
    <row r="40135" spans="7:7" ht="15" customHeight="1">
      <c r="G40135" s="488"/>
    </row>
    <row r="40136" spans="7:7" ht="15" customHeight="1">
      <c r="G40136" s="488"/>
    </row>
    <row r="40137" spans="7:7" ht="15" customHeight="1">
      <c r="G40137" s="488"/>
    </row>
    <row r="40138" spans="7:7" ht="15" customHeight="1">
      <c r="G40138" s="488"/>
    </row>
    <row r="40139" spans="7:7" ht="15" customHeight="1">
      <c r="G40139" s="488"/>
    </row>
    <row r="40140" spans="7:7" ht="15" customHeight="1">
      <c r="G40140" s="488"/>
    </row>
    <row r="40141" spans="7:7" ht="15" customHeight="1">
      <c r="G40141" s="488"/>
    </row>
    <row r="40142" spans="7:7" ht="15" customHeight="1">
      <c r="G40142" s="488"/>
    </row>
    <row r="40143" spans="7:7" ht="15" customHeight="1">
      <c r="G40143" s="488"/>
    </row>
    <row r="40144" spans="7:7" ht="15" customHeight="1">
      <c r="G40144" s="488"/>
    </row>
    <row r="40145" spans="7:7" ht="15" customHeight="1">
      <c r="G40145" s="488"/>
    </row>
    <row r="40146" spans="7:7" ht="15" customHeight="1">
      <c r="G40146" s="488"/>
    </row>
    <row r="40147" spans="7:7" ht="15" customHeight="1">
      <c r="G40147" s="488"/>
    </row>
    <row r="40148" spans="7:7" ht="15" customHeight="1">
      <c r="G40148" s="488"/>
    </row>
    <row r="40149" spans="7:7" ht="15" customHeight="1">
      <c r="G40149" s="488"/>
    </row>
    <row r="40150" spans="7:7" ht="15" customHeight="1">
      <c r="G40150" s="488"/>
    </row>
    <row r="40151" spans="7:7" ht="15" customHeight="1">
      <c r="G40151" s="488"/>
    </row>
    <row r="40152" spans="7:7" ht="15" customHeight="1">
      <c r="G40152" s="488"/>
    </row>
    <row r="40153" spans="7:7" ht="15" customHeight="1">
      <c r="G40153" s="488"/>
    </row>
    <row r="40154" spans="7:7" ht="15" customHeight="1">
      <c r="G40154" s="488"/>
    </row>
    <row r="40155" spans="7:7" ht="15" customHeight="1">
      <c r="G40155" s="488"/>
    </row>
    <row r="40156" spans="7:7" ht="15" customHeight="1">
      <c r="G40156" s="488"/>
    </row>
    <row r="40157" spans="7:7" ht="15" customHeight="1">
      <c r="G40157" s="488"/>
    </row>
    <row r="40158" spans="7:7" ht="15" customHeight="1">
      <c r="G40158" s="488"/>
    </row>
    <row r="40159" spans="7:7" ht="15" customHeight="1">
      <c r="G40159" s="488"/>
    </row>
    <row r="40160" spans="7:7" ht="15" customHeight="1">
      <c r="G40160" s="488"/>
    </row>
    <row r="40161" spans="7:7" ht="15" customHeight="1">
      <c r="G40161" s="488"/>
    </row>
    <row r="40162" spans="7:7" ht="15" customHeight="1">
      <c r="G40162" s="488"/>
    </row>
    <row r="40163" spans="7:7" ht="15" customHeight="1">
      <c r="G40163" s="488"/>
    </row>
    <row r="40164" spans="7:7" ht="15" customHeight="1">
      <c r="G40164" s="488"/>
    </row>
    <row r="40165" spans="7:7" ht="15" customHeight="1">
      <c r="G40165" s="488"/>
    </row>
    <row r="40166" spans="7:7" ht="15" customHeight="1">
      <c r="G40166" s="488"/>
    </row>
    <row r="40167" spans="7:7" ht="15" customHeight="1">
      <c r="G40167" s="488"/>
    </row>
    <row r="40168" spans="7:7" ht="15" customHeight="1">
      <c r="G40168" s="488"/>
    </row>
    <row r="40169" spans="7:7" ht="15" customHeight="1">
      <c r="G40169" s="488"/>
    </row>
    <row r="40170" spans="7:7" ht="15" customHeight="1">
      <c r="G40170" s="488"/>
    </row>
    <row r="40171" spans="7:7" ht="15" customHeight="1">
      <c r="G40171" s="488"/>
    </row>
    <row r="40172" spans="7:7" ht="15" customHeight="1">
      <c r="G40172" s="488"/>
    </row>
    <row r="40173" spans="7:7" ht="15" customHeight="1">
      <c r="G40173" s="488"/>
    </row>
    <row r="40174" spans="7:7" ht="15" customHeight="1">
      <c r="G40174" s="488"/>
    </row>
    <row r="40175" spans="7:7" ht="15" customHeight="1">
      <c r="G40175" s="488"/>
    </row>
    <row r="40176" spans="7:7" ht="15" customHeight="1">
      <c r="G40176" s="488"/>
    </row>
    <row r="40177" spans="7:7" ht="15" customHeight="1">
      <c r="G40177" s="488"/>
    </row>
    <row r="40178" spans="7:7" ht="15" customHeight="1">
      <c r="G40178" s="488"/>
    </row>
    <row r="40179" spans="7:7" ht="15" customHeight="1">
      <c r="G40179" s="488"/>
    </row>
    <row r="40180" spans="7:7" ht="15" customHeight="1">
      <c r="G40180" s="488"/>
    </row>
    <row r="40181" spans="7:7" ht="15" customHeight="1">
      <c r="G40181" s="488"/>
    </row>
    <row r="40182" spans="7:7" ht="15" customHeight="1">
      <c r="G40182" s="488"/>
    </row>
    <row r="40183" spans="7:7" ht="15" customHeight="1">
      <c r="G40183" s="488"/>
    </row>
    <row r="40184" spans="7:7" ht="15" customHeight="1">
      <c r="G40184" s="488"/>
    </row>
    <row r="40185" spans="7:7" ht="15" customHeight="1">
      <c r="G40185" s="488"/>
    </row>
    <row r="40186" spans="7:7" ht="15" customHeight="1">
      <c r="G40186" s="488"/>
    </row>
    <row r="40187" spans="7:7" ht="15" customHeight="1">
      <c r="G40187" s="488"/>
    </row>
    <row r="40188" spans="7:7" ht="15" customHeight="1">
      <c r="G40188" s="488"/>
    </row>
    <row r="40189" spans="7:7" ht="15" customHeight="1">
      <c r="G40189" s="488"/>
    </row>
    <row r="40190" spans="7:7" ht="15" customHeight="1">
      <c r="G40190" s="488"/>
    </row>
    <row r="40191" spans="7:7" ht="15" customHeight="1">
      <c r="G40191" s="488"/>
    </row>
    <row r="40192" spans="7:7" ht="15" customHeight="1">
      <c r="G40192" s="488"/>
    </row>
    <row r="40193" spans="7:7" ht="15" customHeight="1">
      <c r="G40193" s="488"/>
    </row>
    <row r="40194" spans="7:7" ht="15" customHeight="1">
      <c r="G40194" s="488"/>
    </row>
    <row r="40195" spans="7:7" ht="15" customHeight="1">
      <c r="G40195" s="488"/>
    </row>
    <row r="40196" spans="7:7" ht="15" customHeight="1">
      <c r="G40196" s="488"/>
    </row>
    <row r="40197" spans="7:7" ht="15" customHeight="1">
      <c r="G40197" s="488"/>
    </row>
    <row r="40198" spans="7:7" ht="15" customHeight="1">
      <c r="G40198" s="488"/>
    </row>
    <row r="40199" spans="7:7" ht="15" customHeight="1">
      <c r="G40199" s="488"/>
    </row>
    <row r="40200" spans="7:7" ht="15" customHeight="1">
      <c r="G40200" s="488"/>
    </row>
    <row r="40201" spans="7:7" ht="15" customHeight="1">
      <c r="G40201" s="488"/>
    </row>
    <row r="40202" spans="7:7" ht="15" customHeight="1">
      <c r="G40202" s="488"/>
    </row>
    <row r="40203" spans="7:7" ht="15" customHeight="1">
      <c r="G40203" s="488"/>
    </row>
    <row r="40204" spans="7:7" ht="15" customHeight="1">
      <c r="G40204" s="488"/>
    </row>
    <row r="40205" spans="7:7" ht="15" customHeight="1">
      <c r="G40205" s="488"/>
    </row>
    <row r="40206" spans="7:7" ht="15" customHeight="1">
      <c r="G40206" s="488"/>
    </row>
    <row r="40207" spans="7:7" ht="15" customHeight="1">
      <c r="G40207" s="488"/>
    </row>
    <row r="40208" spans="7:7" ht="15" customHeight="1">
      <c r="G40208" s="488"/>
    </row>
    <row r="40209" spans="7:7" ht="15" customHeight="1">
      <c r="G40209" s="488"/>
    </row>
    <row r="40210" spans="7:7" ht="15" customHeight="1">
      <c r="G40210" s="488"/>
    </row>
    <row r="40211" spans="7:7" ht="15" customHeight="1">
      <c r="G40211" s="488"/>
    </row>
    <row r="40212" spans="7:7" ht="15" customHeight="1">
      <c r="G40212" s="488"/>
    </row>
    <row r="40213" spans="7:7" ht="15" customHeight="1">
      <c r="G40213" s="488"/>
    </row>
    <row r="40214" spans="7:7" ht="15" customHeight="1">
      <c r="G40214" s="488"/>
    </row>
    <row r="40215" spans="7:7" ht="15" customHeight="1">
      <c r="G40215" s="488"/>
    </row>
    <row r="40216" spans="7:7" ht="15" customHeight="1">
      <c r="G40216" s="488"/>
    </row>
    <row r="40217" spans="7:7" ht="15" customHeight="1">
      <c r="G40217" s="488"/>
    </row>
    <row r="40218" spans="7:7" ht="15" customHeight="1">
      <c r="G40218" s="488"/>
    </row>
    <row r="40219" spans="7:7" ht="15" customHeight="1">
      <c r="G40219" s="488"/>
    </row>
    <row r="40220" spans="7:7" ht="15" customHeight="1">
      <c r="G40220" s="488"/>
    </row>
    <row r="40221" spans="7:7" ht="15" customHeight="1">
      <c r="G40221" s="488"/>
    </row>
    <row r="40222" spans="7:7" ht="15" customHeight="1">
      <c r="G40222" s="488"/>
    </row>
    <row r="40223" spans="7:7" ht="15" customHeight="1">
      <c r="G40223" s="488"/>
    </row>
    <row r="40224" spans="7:7" ht="15" customHeight="1">
      <c r="G40224" s="488"/>
    </row>
    <row r="40225" spans="7:7" ht="15" customHeight="1">
      <c r="G40225" s="488"/>
    </row>
    <row r="40226" spans="7:7" ht="15" customHeight="1">
      <c r="G40226" s="488"/>
    </row>
    <row r="40227" spans="7:7" ht="15" customHeight="1">
      <c r="G40227" s="488"/>
    </row>
    <row r="40228" spans="7:7" ht="15" customHeight="1">
      <c r="G40228" s="488"/>
    </row>
    <row r="40229" spans="7:7" ht="15" customHeight="1">
      <c r="G40229" s="488"/>
    </row>
    <row r="40230" spans="7:7" ht="15" customHeight="1">
      <c r="G40230" s="488"/>
    </row>
    <row r="40231" spans="7:7" ht="15" customHeight="1">
      <c r="G40231" s="488"/>
    </row>
    <row r="40232" spans="7:7" ht="15" customHeight="1">
      <c r="G40232" s="488"/>
    </row>
    <row r="40233" spans="7:7" ht="15" customHeight="1">
      <c r="G40233" s="488"/>
    </row>
    <row r="40234" spans="7:7" ht="15" customHeight="1">
      <c r="G40234" s="488"/>
    </row>
    <row r="40235" spans="7:7" ht="15" customHeight="1">
      <c r="G40235" s="488"/>
    </row>
    <row r="40236" spans="7:7" ht="15" customHeight="1">
      <c r="G40236" s="488"/>
    </row>
    <row r="40237" spans="7:7" ht="15" customHeight="1">
      <c r="G40237" s="488"/>
    </row>
    <row r="40238" spans="7:7" ht="15" customHeight="1">
      <c r="G40238" s="488"/>
    </row>
    <row r="40239" spans="7:7" ht="15" customHeight="1">
      <c r="G40239" s="488"/>
    </row>
    <row r="40240" spans="7:7" ht="15" customHeight="1">
      <c r="G40240" s="488"/>
    </row>
    <row r="40241" spans="7:7" ht="15" customHeight="1">
      <c r="G40241" s="488"/>
    </row>
    <row r="40242" spans="7:7" ht="15" customHeight="1">
      <c r="G40242" s="488"/>
    </row>
    <row r="40243" spans="7:7" ht="15" customHeight="1">
      <c r="G40243" s="488"/>
    </row>
    <row r="40244" spans="7:7" ht="15" customHeight="1">
      <c r="G40244" s="488"/>
    </row>
    <row r="40245" spans="7:7" ht="15" customHeight="1">
      <c r="G40245" s="488"/>
    </row>
    <row r="40246" spans="7:7" ht="15" customHeight="1">
      <c r="G40246" s="488"/>
    </row>
    <row r="40247" spans="7:7" ht="15" customHeight="1">
      <c r="G40247" s="488"/>
    </row>
    <row r="40248" spans="7:7" ht="15" customHeight="1">
      <c r="G40248" s="488"/>
    </row>
    <row r="40249" spans="7:7" ht="15" customHeight="1">
      <c r="G40249" s="488"/>
    </row>
    <row r="40250" spans="7:7" ht="15" customHeight="1">
      <c r="G40250" s="488"/>
    </row>
    <row r="40251" spans="7:7" ht="15" customHeight="1">
      <c r="G40251" s="488"/>
    </row>
    <row r="40252" spans="7:7" ht="15" customHeight="1">
      <c r="G40252" s="488"/>
    </row>
    <row r="40253" spans="7:7" ht="15" customHeight="1">
      <c r="G40253" s="488"/>
    </row>
    <row r="40254" spans="7:7" ht="15" customHeight="1">
      <c r="G40254" s="488"/>
    </row>
    <row r="40255" spans="7:7" ht="15" customHeight="1">
      <c r="G40255" s="488"/>
    </row>
    <row r="40256" spans="7:7" ht="15" customHeight="1">
      <c r="G40256" s="488"/>
    </row>
    <row r="40257" spans="7:7" ht="15" customHeight="1">
      <c r="G40257" s="488"/>
    </row>
    <row r="40258" spans="7:7" ht="15" customHeight="1">
      <c r="G40258" s="488"/>
    </row>
    <row r="40259" spans="7:7" ht="15" customHeight="1">
      <c r="G40259" s="488"/>
    </row>
    <row r="40260" spans="7:7" ht="15" customHeight="1">
      <c r="G40260" s="488"/>
    </row>
    <row r="40261" spans="7:7" ht="15" customHeight="1">
      <c r="G40261" s="488"/>
    </row>
    <row r="40262" spans="7:7" ht="15" customHeight="1">
      <c r="G40262" s="488"/>
    </row>
    <row r="40263" spans="7:7" ht="15" customHeight="1">
      <c r="G40263" s="488"/>
    </row>
    <row r="40264" spans="7:7" ht="15" customHeight="1">
      <c r="G40264" s="488"/>
    </row>
    <row r="40265" spans="7:7" ht="15" customHeight="1">
      <c r="G40265" s="488"/>
    </row>
    <row r="40266" spans="7:7" ht="15" customHeight="1">
      <c r="G40266" s="488"/>
    </row>
    <row r="40267" spans="7:7" ht="15" customHeight="1">
      <c r="G40267" s="488"/>
    </row>
    <row r="40268" spans="7:7" ht="15" customHeight="1">
      <c r="G40268" s="488"/>
    </row>
    <row r="40269" spans="7:7" ht="15" customHeight="1">
      <c r="G40269" s="488"/>
    </row>
    <row r="40270" spans="7:7" ht="15" customHeight="1">
      <c r="G40270" s="488"/>
    </row>
    <row r="40271" spans="7:7" ht="15" customHeight="1">
      <c r="G40271" s="488"/>
    </row>
    <row r="40272" spans="7:7" ht="15" customHeight="1">
      <c r="G40272" s="488"/>
    </row>
    <row r="40273" spans="7:7" ht="15" customHeight="1">
      <c r="G40273" s="488"/>
    </row>
    <row r="40274" spans="7:7" ht="15" customHeight="1">
      <c r="G40274" s="488"/>
    </row>
    <row r="40275" spans="7:7" ht="15" customHeight="1">
      <c r="G40275" s="488"/>
    </row>
    <row r="40276" spans="7:7" ht="15" customHeight="1">
      <c r="G40276" s="488"/>
    </row>
    <row r="40277" spans="7:7" ht="15" customHeight="1">
      <c r="G40277" s="488"/>
    </row>
    <row r="40278" spans="7:7" ht="15" customHeight="1">
      <c r="G40278" s="488"/>
    </row>
    <row r="40279" spans="7:7" ht="15" customHeight="1">
      <c r="G40279" s="488"/>
    </row>
    <row r="40280" spans="7:7" ht="15" customHeight="1">
      <c r="G40280" s="488"/>
    </row>
    <row r="40281" spans="7:7" ht="15" customHeight="1">
      <c r="G40281" s="488"/>
    </row>
    <row r="40282" spans="7:7" ht="15" customHeight="1">
      <c r="G40282" s="488"/>
    </row>
    <row r="40283" spans="7:7" ht="15" customHeight="1">
      <c r="G40283" s="488"/>
    </row>
    <row r="40284" spans="7:7" ht="15" customHeight="1">
      <c r="G40284" s="488"/>
    </row>
    <row r="40285" spans="7:7" ht="15" customHeight="1">
      <c r="G40285" s="488"/>
    </row>
    <row r="40286" spans="7:7" ht="15" customHeight="1">
      <c r="G40286" s="488"/>
    </row>
    <row r="40287" spans="7:7" ht="15" customHeight="1">
      <c r="G40287" s="488"/>
    </row>
    <row r="40288" spans="7:7" ht="15" customHeight="1">
      <c r="G40288" s="488"/>
    </row>
    <row r="40289" spans="7:7" ht="15" customHeight="1">
      <c r="G40289" s="488"/>
    </row>
    <row r="40290" spans="7:7" ht="15" customHeight="1">
      <c r="G40290" s="488"/>
    </row>
    <row r="40291" spans="7:7" ht="15" customHeight="1">
      <c r="G40291" s="488"/>
    </row>
    <row r="40292" spans="7:7" ht="15" customHeight="1">
      <c r="G40292" s="488"/>
    </row>
    <row r="40293" spans="7:7" ht="15" customHeight="1">
      <c r="G40293" s="488"/>
    </row>
    <row r="40294" spans="7:7" ht="15" customHeight="1">
      <c r="G40294" s="488"/>
    </row>
    <row r="40295" spans="7:7" ht="15" customHeight="1">
      <c r="G40295" s="488"/>
    </row>
    <row r="40296" spans="7:7" ht="15" customHeight="1">
      <c r="G40296" s="488"/>
    </row>
    <row r="40297" spans="7:7" ht="15" customHeight="1">
      <c r="G40297" s="488"/>
    </row>
    <row r="40298" spans="7:7" ht="15" customHeight="1">
      <c r="G40298" s="488"/>
    </row>
    <row r="40299" spans="7:7" ht="15" customHeight="1">
      <c r="G40299" s="488"/>
    </row>
    <row r="40300" spans="7:7" ht="15" customHeight="1">
      <c r="G40300" s="488"/>
    </row>
    <row r="40301" spans="7:7" ht="15" customHeight="1">
      <c r="G40301" s="488"/>
    </row>
    <row r="40302" spans="7:7" ht="15" customHeight="1">
      <c r="G40302" s="488"/>
    </row>
    <row r="40303" spans="7:7" ht="15" customHeight="1">
      <c r="G40303" s="488"/>
    </row>
    <row r="40304" spans="7:7" ht="15" customHeight="1">
      <c r="G40304" s="488"/>
    </row>
    <row r="40305" spans="7:7" ht="15" customHeight="1">
      <c r="G40305" s="488"/>
    </row>
    <row r="40306" spans="7:7" ht="15" customHeight="1">
      <c r="G40306" s="488"/>
    </row>
    <row r="40307" spans="7:7" ht="15" customHeight="1">
      <c r="G40307" s="488"/>
    </row>
    <row r="40308" spans="7:7" ht="15" customHeight="1">
      <c r="G40308" s="488"/>
    </row>
    <row r="40309" spans="7:7" ht="15" customHeight="1">
      <c r="G40309" s="488"/>
    </row>
    <row r="40310" spans="7:7" ht="15" customHeight="1">
      <c r="G40310" s="488"/>
    </row>
    <row r="40311" spans="7:7" ht="15" customHeight="1">
      <c r="G40311" s="488"/>
    </row>
    <row r="40312" spans="7:7" ht="15" customHeight="1">
      <c r="G40312" s="488"/>
    </row>
    <row r="40313" spans="7:7" ht="15" customHeight="1">
      <c r="G40313" s="488"/>
    </row>
    <row r="40314" spans="7:7" ht="15" customHeight="1">
      <c r="G40314" s="488"/>
    </row>
    <row r="40315" spans="7:7" ht="15" customHeight="1">
      <c r="G40315" s="488"/>
    </row>
    <row r="40316" spans="7:7" ht="15" customHeight="1">
      <c r="G40316" s="488"/>
    </row>
    <row r="40317" spans="7:7" ht="15" customHeight="1">
      <c r="G40317" s="488"/>
    </row>
    <row r="40318" spans="7:7" ht="15" customHeight="1">
      <c r="G40318" s="488"/>
    </row>
    <row r="40319" spans="7:7" ht="15" customHeight="1">
      <c r="G40319" s="488"/>
    </row>
    <row r="40320" spans="7:7" ht="15" customHeight="1">
      <c r="G40320" s="488"/>
    </row>
    <row r="40321" spans="7:7" ht="15" customHeight="1">
      <c r="G40321" s="488"/>
    </row>
    <row r="40322" spans="7:7" ht="15" customHeight="1">
      <c r="G40322" s="488"/>
    </row>
    <row r="40323" spans="7:7" ht="15" customHeight="1">
      <c r="G40323" s="488"/>
    </row>
    <row r="40324" spans="7:7" ht="15" customHeight="1">
      <c r="G40324" s="488"/>
    </row>
    <row r="40325" spans="7:7" ht="15" customHeight="1">
      <c r="G40325" s="488"/>
    </row>
    <row r="40326" spans="7:7" ht="15" customHeight="1">
      <c r="G40326" s="488"/>
    </row>
    <row r="40327" spans="7:7" ht="15" customHeight="1">
      <c r="G40327" s="488"/>
    </row>
    <row r="40328" spans="7:7" ht="15" customHeight="1">
      <c r="G40328" s="488"/>
    </row>
    <row r="40329" spans="7:7" ht="15" customHeight="1">
      <c r="G40329" s="488"/>
    </row>
    <row r="40330" spans="7:7" ht="15" customHeight="1">
      <c r="G40330" s="488"/>
    </row>
    <row r="40331" spans="7:7" ht="15" customHeight="1">
      <c r="G40331" s="488"/>
    </row>
    <row r="40332" spans="7:7" ht="15" customHeight="1">
      <c r="G40332" s="488"/>
    </row>
    <row r="40333" spans="7:7" ht="15" customHeight="1">
      <c r="G40333" s="488"/>
    </row>
    <row r="40334" spans="7:7" ht="15" customHeight="1">
      <c r="G40334" s="488"/>
    </row>
    <row r="40335" spans="7:7" ht="15" customHeight="1">
      <c r="G40335" s="488"/>
    </row>
    <row r="40336" spans="7:7" ht="15" customHeight="1">
      <c r="G40336" s="488"/>
    </row>
    <row r="40337" spans="7:7" ht="15" customHeight="1">
      <c r="G40337" s="488"/>
    </row>
    <row r="40338" spans="7:7" ht="15" customHeight="1">
      <c r="G40338" s="488"/>
    </row>
    <row r="40339" spans="7:7" ht="15" customHeight="1">
      <c r="G40339" s="488"/>
    </row>
    <row r="40340" spans="7:7" ht="15" customHeight="1">
      <c r="G40340" s="488"/>
    </row>
    <row r="40341" spans="7:7" ht="15" customHeight="1">
      <c r="G40341" s="488"/>
    </row>
    <row r="40342" spans="7:7" ht="15" customHeight="1">
      <c r="G40342" s="488"/>
    </row>
    <row r="40343" spans="7:7" ht="15" customHeight="1">
      <c r="G40343" s="488"/>
    </row>
    <row r="40344" spans="7:7" ht="15" customHeight="1">
      <c r="G40344" s="488"/>
    </row>
    <row r="40345" spans="7:7" ht="15" customHeight="1">
      <c r="G40345" s="488"/>
    </row>
    <row r="40346" spans="7:7" ht="15" customHeight="1">
      <c r="G40346" s="488"/>
    </row>
    <row r="40347" spans="7:7" ht="15" customHeight="1">
      <c r="G40347" s="488"/>
    </row>
    <row r="40348" spans="7:7" ht="15" customHeight="1">
      <c r="G40348" s="488"/>
    </row>
    <row r="40349" spans="7:7" ht="15" customHeight="1">
      <c r="G40349" s="488"/>
    </row>
    <row r="40350" spans="7:7" ht="15" customHeight="1">
      <c r="G40350" s="488"/>
    </row>
    <row r="40351" spans="7:7" ht="15" customHeight="1">
      <c r="G40351" s="488"/>
    </row>
    <row r="40352" spans="7:7" ht="15" customHeight="1">
      <c r="G40352" s="488"/>
    </row>
    <row r="40353" spans="7:7" ht="15" customHeight="1">
      <c r="G40353" s="488"/>
    </row>
    <row r="40354" spans="7:7" ht="15" customHeight="1">
      <c r="G40354" s="488"/>
    </row>
    <row r="40355" spans="7:7" ht="15" customHeight="1">
      <c r="G40355" s="488"/>
    </row>
    <row r="40356" spans="7:7" ht="15" customHeight="1">
      <c r="G40356" s="488"/>
    </row>
    <row r="40357" spans="7:7" ht="15" customHeight="1">
      <c r="G40357" s="488"/>
    </row>
    <row r="40358" spans="7:7" ht="15" customHeight="1">
      <c r="G40358" s="488"/>
    </row>
    <row r="40359" spans="7:7" ht="15" customHeight="1">
      <c r="G40359" s="488"/>
    </row>
    <row r="40360" spans="7:7" ht="15" customHeight="1">
      <c r="G40360" s="488"/>
    </row>
    <row r="40361" spans="7:7" ht="15" customHeight="1">
      <c r="G40361" s="488"/>
    </row>
    <row r="40362" spans="7:7" ht="15" customHeight="1">
      <c r="G40362" s="488"/>
    </row>
    <row r="40363" spans="7:7" ht="15" customHeight="1">
      <c r="G40363" s="488"/>
    </row>
    <row r="40364" spans="7:7" ht="15" customHeight="1">
      <c r="G40364" s="488"/>
    </row>
    <row r="40365" spans="7:7" ht="15" customHeight="1">
      <c r="G40365" s="488"/>
    </row>
    <row r="40366" spans="7:7" ht="15" customHeight="1">
      <c r="G40366" s="488"/>
    </row>
    <row r="40367" spans="7:7" ht="15" customHeight="1">
      <c r="G40367" s="488"/>
    </row>
    <row r="40368" spans="7:7" ht="15" customHeight="1">
      <c r="G40368" s="488"/>
    </row>
    <row r="40369" spans="7:7" ht="15" customHeight="1">
      <c r="G40369" s="488"/>
    </row>
    <row r="40370" spans="7:7" ht="15" customHeight="1">
      <c r="G40370" s="488"/>
    </row>
    <row r="40371" spans="7:7" ht="15" customHeight="1">
      <c r="G40371" s="488"/>
    </row>
    <row r="40372" spans="7:7" ht="15" customHeight="1">
      <c r="G40372" s="488"/>
    </row>
    <row r="40373" spans="7:7" ht="15" customHeight="1">
      <c r="G40373" s="488"/>
    </row>
    <row r="40374" spans="7:7" ht="15" customHeight="1">
      <c r="G40374" s="488"/>
    </row>
    <row r="40375" spans="7:7" ht="15" customHeight="1">
      <c r="G40375" s="488"/>
    </row>
    <row r="40376" spans="7:7" ht="15" customHeight="1">
      <c r="G40376" s="488"/>
    </row>
    <row r="40377" spans="7:7" ht="15" customHeight="1">
      <c r="G40377" s="488"/>
    </row>
    <row r="40378" spans="7:7" ht="15" customHeight="1">
      <c r="G40378" s="488"/>
    </row>
    <row r="40379" spans="7:7" ht="15" customHeight="1">
      <c r="G40379" s="488"/>
    </row>
    <row r="40380" spans="7:7" ht="15" customHeight="1">
      <c r="G40380" s="488"/>
    </row>
    <row r="40381" spans="7:7" ht="15" customHeight="1">
      <c r="G40381" s="488"/>
    </row>
    <row r="40382" spans="7:7" ht="15" customHeight="1">
      <c r="G40382" s="488"/>
    </row>
    <row r="40383" spans="7:7" ht="15" customHeight="1">
      <c r="G40383" s="488"/>
    </row>
    <row r="40384" spans="7:7" ht="15" customHeight="1">
      <c r="G40384" s="488"/>
    </row>
    <row r="40385" spans="7:7" ht="15" customHeight="1">
      <c r="G40385" s="488"/>
    </row>
    <row r="40386" spans="7:7" ht="15" customHeight="1">
      <c r="G40386" s="488"/>
    </row>
    <row r="40387" spans="7:7" ht="15" customHeight="1">
      <c r="G40387" s="488"/>
    </row>
    <row r="40388" spans="7:7" ht="15" customHeight="1">
      <c r="G40388" s="488"/>
    </row>
    <row r="40389" spans="7:7" ht="15" customHeight="1">
      <c r="G40389" s="488"/>
    </row>
    <row r="40390" spans="7:7" ht="15" customHeight="1">
      <c r="G40390" s="488"/>
    </row>
    <row r="40391" spans="7:7" ht="15" customHeight="1">
      <c r="G40391" s="488"/>
    </row>
    <row r="40392" spans="7:7" ht="15" customHeight="1">
      <c r="G40392" s="488"/>
    </row>
    <row r="40393" spans="7:7" ht="15" customHeight="1">
      <c r="G40393" s="488"/>
    </row>
    <row r="40394" spans="7:7" ht="15" customHeight="1">
      <c r="G40394" s="488"/>
    </row>
    <row r="40395" spans="7:7" ht="15" customHeight="1">
      <c r="G40395" s="488"/>
    </row>
    <row r="40396" spans="7:7" ht="15" customHeight="1">
      <c r="G40396" s="488"/>
    </row>
    <row r="40397" spans="7:7" ht="15" customHeight="1">
      <c r="G40397" s="488"/>
    </row>
    <row r="40398" spans="7:7" ht="15" customHeight="1">
      <c r="G40398" s="488"/>
    </row>
    <row r="40399" spans="7:7" ht="15" customHeight="1">
      <c r="G40399" s="488"/>
    </row>
    <row r="40400" spans="7:7" ht="15" customHeight="1">
      <c r="G40400" s="488"/>
    </row>
    <row r="40401" spans="7:7" ht="15" customHeight="1">
      <c r="G40401" s="488"/>
    </row>
    <row r="40402" spans="7:7" ht="15" customHeight="1">
      <c r="G40402" s="488"/>
    </row>
    <row r="40403" spans="7:7" ht="15" customHeight="1">
      <c r="G40403" s="488"/>
    </row>
    <row r="40404" spans="7:7" ht="15" customHeight="1">
      <c r="G40404" s="488"/>
    </row>
    <row r="40405" spans="7:7" ht="15" customHeight="1">
      <c r="G40405" s="488"/>
    </row>
    <row r="40406" spans="7:7" ht="15" customHeight="1">
      <c r="G40406" s="488"/>
    </row>
    <row r="40407" spans="7:7" ht="15" customHeight="1">
      <c r="G40407" s="488"/>
    </row>
    <row r="40408" spans="7:7" ht="15" customHeight="1">
      <c r="G40408" s="488"/>
    </row>
    <row r="40409" spans="7:7" ht="15" customHeight="1">
      <c r="G40409" s="488"/>
    </row>
    <row r="40410" spans="7:7" ht="15" customHeight="1">
      <c r="G40410" s="488"/>
    </row>
    <row r="40411" spans="7:7" ht="15" customHeight="1">
      <c r="G40411" s="488"/>
    </row>
    <row r="40412" spans="7:7" ht="15" customHeight="1">
      <c r="G40412" s="488"/>
    </row>
    <row r="40413" spans="7:7" ht="15" customHeight="1">
      <c r="G40413" s="488"/>
    </row>
    <row r="40414" spans="7:7" ht="15" customHeight="1">
      <c r="G40414" s="488"/>
    </row>
    <row r="40415" spans="7:7" ht="15" customHeight="1">
      <c r="G40415" s="488"/>
    </row>
    <row r="40416" spans="7:7" ht="15" customHeight="1">
      <c r="G40416" s="488"/>
    </row>
    <row r="40417" spans="7:7" ht="15" customHeight="1">
      <c r="G40417" s="488"/>
    </row>
    <row r="40418" spans="7:7" ht="15" customHeight="1">
      <c r="G40418" s="488"/>
    </row>
    <row r="40419" spans="7:7" ht="15" customHeight="1">
      <c r="G40419" s="488"/>
    </row>
    <row r="40420" spans="7:7" ht="15" customHeight="1">
      <c r="G40420" s="488"/>
    </row>
    <row r="40421" spans="7:7" ht="15" customHeight="1">
      <c r="G40421" s="488"/>
    </row>
    <row r="40422" spans="7:7" ht="15" customHeight="1">
      <c r="G40422" s="488"/>
    </row>
    <row r="40423" spans="7:7" ht="15" customHeight="1">
      <c r="G40423" s="488"/>
    </row>
    <row r="40424" spans="7:7" ht="15" customHeight="1">
      <c r="G40424" s="488"/>
    </row>
    <row r="40425" spans="7:7" ht="15" customHeight="1">
      <c r="G40425" s="488"/>
    </row>
    <row r="40426" spans="7:7" ht="15" customHeight="1">
      <c r="G40426" s="488"/>
    </row>
    <row r="40427" spans="7:7" ht="15" customHeight="1">
      <c r="G40427" s="488"/>
    </row>
    <row r="40428" spans="7:7" ht="15" customHeight="1">
      <c r="G40428" s="488"/>
    </row>
    <row r="40429" spans="7:7" ht="15" customHeight="1">
      <c r="G40429" s="488"/>
    </row>
    <row r="40430" spans="7:7" ht="15" customHeight="1">
      <c r="G40430" s="488"/>
    </row>
    <row r="40431" spans="7:7" ht="15" customHeight="1">
      <c r="G40431" s="488"/>
    </row>
    <row r="40432" spans="7:7" ht="15" customHeight="1">
      <c r="G40432" s="488"/>
    </row>
    <row r="40433" spans="7:7" ht="15" customHeight="1">
      <c r="G40433" s="488"/>
    </row>
    <row r="40434" spans="7:7" ht="15" customHeight="1">
      <c r="G40434" s="488"/>
    </row>
    <row r="40435" spans="7:7" ht="15" customHeight="1">
      <c r="G40435" s="488"/>
    </row>
    <row r="40436" spans="7:7" ht="15" customHeight="1">
      <c r="G40436" s="488"/>
    </row>
    <row r="40437" spans="7:7" ht="15" customHeight="1">
      <c r="G40437" s="488"/>
    </row>
    <row r="40438" spans="7:7" ht="15" customHeight="1">
      <c r="G40438" s="488"/>
    </row>
    <row r="40439" spans="7:7" ht="15" customHeight="1">
      <c r="G40439" s="488"/>
    </row>
    <row r="40440" spans="7:7" ht="15" customHeight="1">
      <c r="G40440" s="488"/>
    </row>
    <row r="40441" spans="7:7" ht="15" customHeight="1">
      <c r="G40441" s="488"/>
    </row>
    <row r="40442" spans="7:7" ht="15" customHeight="1">
      <c r="G40442" s="488"/>
    </row>
    <row r="40443" spans="7:7" ht="15" customHeight="1">
      <c r="G40443" s="488"/>
    </row>
    <row r="40444" spans="7:7" ht="15" customHeight="1">
      <c r="G40444" s="488"/>
    </row>
    <row r="40445" spans="7:7" ht="15" customHeight="1">
      <c r="G40445" s="488"/>
    </row>
    <row r="40446" spans="7:7" ht="15" customHeight="1">
      <c r="G40446" s="488"/>
    </row>
    <row r="40447" spans="7:7" ht="15" customHeight="1">
      <c r="G40447" s="488"/>
    </row>
    <row r="40448" spans="7:7" ht="15" customHeight="1">
      <c r="G40448" s="488"/>
    </row>
    <row r="40449" spans="7:7" ht="15" customHeight="1">
      <c r="G40449" s="488"/>
    </row>
    <row r="40450" spans="7:7" ht="15" customHeight="1">
      <c r="G40450" s="488"/>
    </row>
    <row r="40451" spans="7:7" ht="15" customHeight="1">
      <c r="G40451" s="488"/>
    </row>
    <row r="40452" spans="7:7" ht="15" customHeight="1">
      <c r="G40452" s="488"/>
    </row>
    <row r="40453" spans="7:7" ht="15" customHeight="1">
      <c r="G40453" s="488"/>
    </row>
    <row r="40454" spans="7:7" ht="15" customHeight="1">
      <c r="G40454" s="488"/>
    </row>
    <row r="40455" spans="7:7" ht="15" customHeight="1">
      <c r="G40455" s="488"/>
    </row>
    <row r="40456" spans="7:7" ht="15" customHeight="1">
      <c r="G40456" s="488"/>
    </row>
    <row r="40457" spans="7:7" ht="15" customHeight="1">
      <c r="G40457" s="488"/>
    </row>
    <row r="40458" spans="7:7" ht="15" customHeight="1">
      <c r="G40458" s="488"/>
    </row>
    <row r="40459" spans="7:7" ht="15" customHeight="1">
      <c r="G40459" s="488"/>
    </row>
    <row r="40460" spans="7:7" ht="15" customHeight="1">
      <c r="G40460" s="488"/>
    </row>
    <row r="40461" spans="7:7" ht="15" customHeight="1">
      <c r="G40461" s="488"/>
    </row>
    <row r="40462" spans="7:7" ht="15" customHeight="1">
      <c r="G40462" s="488"/>
    </row>
    <row r="40463" spans="7:7" ht="15" customHeight="1">
      <c r="G40463" s="488"/>
    </row>
    <row r="40464" spans="7:7" ht="15" customHeight="1">
      <c r="G40464" s="488"/>
    </row>
    <row r="40465" spans="7:7" ht="15" customHeight="1">
      <c r="G40465" s="488"/>
    </row>
    <row r="40466" spans="7:7" ht="15" customHeight="1">
      <c r="G40466" s="488"/>
    </row>
    <row r="40467" spans="7:7" ht="15" customHeight="1">
      <c r="G40467" s="488"/>
    </row>
    <row r="40468" spans="7:7" ht="15" customHeight="1">
      <c r="G40468" s="488"/>
    </row>
    <row r="40469" spans="7:7" ht="15" customHeight="1">
      <c r="G40469" s="488"/>
    </row>
    <row r="40470" spans="7:7" ht="15" customHeight="1">
      <c r="G40470" s="488"/>
    </row>
    <row r="40471" spans="7:7" ht="15" customHeight="1">
      <c r="G40471" s="488"/>
    </row>
    <row r="40472" spans="7:7" ht="15" customHeight="1">
      <c r="G40472" s="488"/>
    </row>
    <row r="40473" spans="7:7" ht="15" customHeight="1">
      <c r="G40473" s="488"/>
    </row>
    <row r="40474" spans="7:7" ht="15" customHeight="1">
      <c r="G40474" s="488"/>
    </row>
    <row r="40475" spans="7:7" ht="15" customHeight="1">
      <c r="G40475" s="488"/>
    </row>
    <row r="40476" spans="7:7" ht="15" customHeight="1">
      <c r="G40476" s="488"/>
    </row>
    <row r="40477" spans="7:7" ht="15" customHeight="1">
      <c r="G40477" s="488"/>
    </row>
    <row r="40478" spans="7:7" ht="15" customHeight="1">
      <c r="G40478" s="488"/>
    </row>
    <row r="40479" spans="7:7" ht="15" customHeight="1">
      <c r="G40479" s="488"/>
    </row>
    <row r="40480" spans="7:7" ht="15" customHeight="1">
      <c r="G40480" s="488"/>
    </row>
    <row r="40481" spans="7:7" ht="15" customHeight="1">
      <c r="G40481" s="488"/>
    </row>
    <row r="40482" spans="7:7" ht="15" customHeight="1">
      <c r="G40482" s="488"/>
    </row>
    <row r="40483" spans="7:7" ht="15" customHeight="1">
      <c r="G40483" s="488"/>
    </row>
    <row r="40484" spans="7:7" ht="15" customHeight="1">
      <c r="G40484" s="488"/>
    </row>
    <row r="40485" spans="7:7" ht="15" customHeight="1">
      <c r="G40485" s="488"/>
    </row>
    <row r="40486" spans="7:7" ht="15" customHeight="1">
      <c r="G40486" s="488"/>
    </row>
    <row r="40487" spans="7:7" ht="15" customHeight="1">
      <c r="G40487" s="488"/>
    </row>
    <row r="40488" spans="7:7" ht="15" customHeight="1">
      <c r="G40488" s="488"/>
    </row>
    <row r="40489" spans="7:7" ht="15" customHeight="1">
      <c r="G40489" s="488"/>
    </row>
    <row r="40490" spans="7:7" ht="15" customHeight="1">
      <c r="G40490" s="488"/>
    </row>
    <row r="40491" spans="7:7" ht="15" customHeight="1">
      <c r="G40491" s="488"/>
    </row>
    <row r="40492" spans="7:7" ht="15" customHeight="1">
      <c r="G40492" s="488"/>
    </row>
    <row r="40493" spans="7:7" ht="15" customHeight="1">
      <c r="G40493" s="488"/>
    </row>
    <row r="40494" spans="7:7" ht="15" customHeight="1">
      <c r="G40494" s="488"/>
    </row>
    <row r="40495" spans="7:7" ht="15" customHeight="1">
      <c r="G40495" s="488"/>
    </row>
    <row r="40496" spans="7:7" ht="15" customHeight="1">
      <c r="G40496" s="488"/>
    </row>
    <row r="40497" spans="7:7" ht="15" customHeight="1">
      <c r="G40497" s="488"/>
    </row>
    <row r="40498" spans="7:7" ht="15" customHeight="1">
      <c r="G40498" s="488"/>
    </row>
    <row r="40499" spans="7:7" ht="15" customHeight="1">
      <c r="G40499" s="488"/>
    </row>
    <row r="40500" spans="7:7" ht="15" customHeight="1">
      <c r="G40500" s="488"/>
    </row>
    <row r="40501" spans="7:7" ht="15" customHeight="1">
      <c r="G40501" s="488"/>
    </row>
    <row r="40502" spans="7:7" ht="15" customHeight="1">
      <c r="G40502" s="488"/>
    </row>
    <row r="40503" spans="7:7" ht="15" customHeight="1">
      <c r="G40503" s="488"/>
    </row>
    <row r="40504" spans="7:7" ht="15" customHeight="1">
      <c r="G40504" s="488"/>
    </row>
    <row r="40505" spans="7:7" ht="15" customHeight="1">
      <c r="G40505" s="488"/>
    </row>
    <row r="40506" spans="7:7" ht="15" customHeight="1">
      <c r="G40506" s="488"/>
    </row>
    <row r="40507" spans="7:7" ht="15" customHeight="1">
      <c r="G40507" s="488"/>
    </row>
    <row r="40508" spans="7:7" ht="15" customHeight="1">
      <c r="G40508" s="488"/>
    </row>
    <row r="40509" spans="7:7" ht="15" customHeight="1">
      <c r="G40509" s="488"/>
    </row>
    <row r="40510" spans="7:7" ht="15" customHeight="1">
      <c r="G40510" s="488"/>
    </row>
    <row r="40511" spans="7:7" ht="15" customHeight="1">
      <c r="G40511" s="488"/>
    </row>
    <row r="40512" spans="7:7" ht="15" customHeight="1">
      <c r="G40512" s="488"/>
    </row>
    <row r="40513" spans="7:7" ht="15" customHeight="1">
      <c r="G40513" s="488"/>
    </row>
    <row r="40514" spans="7:7" ht="15" customHeight="1">
      <c r="G40514" s="488"/>
    </row>
    <row r="40515" spans="7:7" ht="15" customHeight="1">
      <c r="G40515" s="488"/>
    </row>
    <row r="40516" spans="7:7" ht="15" customHeight="1">
      <c r="G40516" s="488"/>
    </row>
    <row r="40517" spans="7:7" ht="15" customHeight="1">
      <c r="G40517" s="488"/>
    </row>
    <row r="40518" spans="7:7" ht="15" customHeight="1">
      <c r="G40518" s="488"/>
    </row>
    <row r="40519" spans="7:7" ht="15" customHeight="1">
      <c r="G40519" s="488"/>
    </row>
    <row r="40520" spans="7:7" ht="15" customHeight="1">
      <c r="G40520" s="488"/>
    </row>
    <row r="40521" spans="7:7" ht="15" customHeight="1">
      <c r="G40521" s="488"/>
    </row>
    <row r="40522" spans="7:7" ht="15" customHeight="1">
      <c r="G40522" s="488"/>
    </row>
    <row r="40523" spans="7:7" ht="15" customHeight="1">
      <c r="G40523" s="488"/>
    </row>
    <row r="40524" spans="7:7" ht="15" customHeight="1">
      <c r="G40524" s="488"/>
    </row>
    <row r="40525" spans="7:7" ht="15" customHeight="1">
      <c r="G40525" s="488"/>
    </row>
    <row r="40526" spans="7:7" ht="15" customHeight="1">
      <c r="G40526" s="488"/>
    </row>
    <row r="40527" spans="7:7" ht="15" customHeight="1">
      <c r="G40527" s="488"/>
    </row>
    <row r="40528" spans="7:7" ht="15" customHeight="1">
      <c r="G40528" s="488"/>
    </row>
    <row r="40529" spans="7:7" ht="15" customHeight="1">
      <c r="G40529" s="488"/>
    </row>
    <row r="40530" spans="7:7" ht="15" customHeight="1">
      <c r="G40530" s="488"/>
    </row>
    <row r="40531" spans="7:7" ht="15" customHeight="1">
      <c r="G40531" s="488"/>
    </row>
    <row r="40532" spans="7:7" ht="15" customHeight="1">
      <c r="G40532" s="488"/>
    </row>
    <row r="40533" spans="7:7" ht="15" customHeight="1">
      <c r="G40533" s="488"/>
    </row>
    <row r="40534" spans="7:7" ht="15" customHeight="1">
      <c r="G40534" s="488"/>
    </row>
    <row r="40535" spans="7:7" ht="15" customHeight="1">
      <c r="G40535" s="488"/>
    </row>
    <row r="40536" spans="7:7" ht="15" customHeight="1">
      <c r="G40536" s="488"/>
    </row>
    <row r="40537" spans="7:7" ht="15" customHeight="1">
      <c r="G40537" s="488"/>
    </row>
    <row r="40538" spans="7:7" ht="15" customHeight="1">
      <c r="G40538" s="488"/>
    </row>
    <row r="40539" spans="7:7" ht="15" customHeight="1">
      <c r="G40539" s="488"/>
    </row>
    <row r="40540" spans="7:7" ht="15" customHeight="1">
      <c r="G40540" s="488"/>
    </row>
    <row r="40541" spans="7:7" ht="15" customHeight="1">
      <c r="G40541" s="488"/>
    </row>
    <row r="40542" spans="7:7" ht="15" customHeight="1">
      <c r="G40542" s="488"/>
    </row>
    <row r="40543" spans="7:7" ht="15" customHeight="1">
      <c r="G40543" s="488"/>
    </row>
    <row r="40544" spans="7:7" ht="15" customHeight="1">
      <c r="G40544" s="488"/>
    </row>
    <row r="40545" spans="7:7" ht="15" customHeight="1">
      <c r="G40545" s="488"/>
    </row>
    <row r="40546" spans="7:7" ht="15" customHeight="1">
      <c r="G40546" s="488"/>
    </row>
    <row r="40547" spans="7:7" ht="15" customHeight="1">
      <c r="G40547" s="488"/>
    </row>
    <row r="40548" spans="7:7" ht="15" customHeight="1">
      <c r="G40548" s="488"/>
    </row>
    <row r="40549" spans="7:7" ht="15" customHeight="1">
      <c r="G40549" s="488"/>
    </row>
    <row r="40550" spans="7:7" ht="15" customHeight="1">
      <c r="G40550" s="488"/>
    </row>
    <row r="40551" spans="7:7" ht="15" customHeight="1">
      <c r="G40551" s="488"/>
    </row>
    <row r="40552" spans="7:7" ht="15" customHeight="1">
      <c r="G40552" s="488"/>
    </row>
    <row r="40553" spans="7:7" ht="15" customHeight="1">
      <c r="G40553" s="488"/>
    </row>
    <row r="40554" spans="7:7" ht="15" customHeight="1">
      <c r="G40554" s="488"/>
    </row>
    <row r="40555" spans="7:7" ht="15" customHeight="1">
      <c r="G40555" s="488"/>
    </row>
    <row r="40556" spans="7:7" ht="15" customHeight="1">
      <c r="G40556" s="488"/>
    </row>
    <row r="40557" spans="7:7" ht="15" customHeight="1">
      <c r="G40557" s="488"/>
    </row>
    <row r="40558" spans="7:7" ht="15" customHeight="1">
      <c r="G40558" s="488"/>
    </row>
    <row r="40559" spans="7:7" ht="15" customHeight="1">
      <c r="G40559" s="488"/>
    </row>
    <row r="40560" spans="7:7" ht="15" customHeight="1">
      <c r="G40560" s="488"/>
    </row>
    <row r="40561" spans="7:7" ht="15" customHeight="1">
      <c r="G40561" s="488"/>
    </row>
    <row r="40562" spans="7:7" ht="15" customHeight="1">
      <c r="G40562" s="488"/>
    </row>
    <row r="40563" spans="7:7" ht="15" customHeight="1">
      <c r="G40563" s="488"/>
    </row>
    <row r="40564" spans="7:7" ht="15" customHeight="1">
      <c r="G40564" s="488"/>
    </row>
    <row r="40565" spans="7:7" ht="15" customHeight="1">
      <c r="G40565" s="488"/>
    </row>
    <row r="40566" spans="7:7" ht="15" customHeight="1">
      <c r="G40566" s="488"/>
    </row>
    <row r="40567" spans="7:7" ht="15" customHeight="1">
      <c r="G40567" s="488"/>
    </row>
    <row r="40568" spans="7:7" ht="15" customHeight="1">
      <c r="G40568" s="488"/>
    </row>
    <row r="40569" spans="7:7" ht="15" customHeight="1">
      <c r="G40569" s="488"/>
    </row>
    <row r="40570" spans="7:7" ht="15" customHeight="1">
      <c r="G40570" s="488"/>
    </row>
    <row r="40571" spans="7:7" ht="15" customHeight="1">
      <c r="G40571" s="488"/>
    </row>
    <row r="40572" spans="7:7" ht="15" customHeight="1">
      <c r="G40572" s="488"/>
    </row>
    <row r="40573" spans="7:7" ht="15" customHeight="1">
      <c r="G40573" s="488"/>
    </row>
    <row r="40574" spans="7:7" ht="15" customHeight="1">
      <c r="G40574" s="488"/>
    </row>
    <row r="40575" spans="7:7" ht="15" customHeight="1">
      <c r="G40575" s="488"/>
    </row>
    <row r="40576" spans="7:7" ht="15" customHeight="1">
      <c r="G40576" s="488"/>
    </row>
    <row r="40577" spans="7:7" ht="15" customHeight="1">
      <c r="G40577" s="488"/>
    </row>
    <row r="40578" spans="7:7" ht="15" customHeight="1">
      <c r="G40578" s="488"/>
    </row>
    <row r="40579" spans="7:7" ht="15" customHeight="1">
      <c r="G40579" s="488"/>
    </row>
    <row r="40580" spans="7:7" ht="15" customHeight="1">
      <c r="G40580" s="488"/>
    </row>
    <row r="40581" spans="7:7" ht="15" customHeight="1">
      <c r="G40581" s="488"/>
    </row>
    <row r="40582" spans="7:7" ht="15" customHeight="1">
      <c r="G40582" s="488"/>
    </row>
    <row r="40583" spans="7:7" ht="15" customHeight="1">
      <c r="G40583" s="488"/>
    </row>
    <row r="40584" spans="7:7" ht="15" customHeight="1">
      <c r="G40584" s="488"/>
    </row>
    <row r="40585" spans="7:7" ht="15" customHeight="1">
      <c r="G40585" s="488"/>
    </row>
    <row r="40586" spans="7:7" ht="15" customHeight="1">
      <c r="G40586" s="488"/>
    </row>
    <row r="40587" spans="7:7" ht="15" customHeight="1">
      <c r="G40587" s="488"/>
    </row>
    <row r="40588" spans="7:7" ht="15" customHeight="1">
      <c r="G40588" s="488"/>
    </row>
    <row r="40589" spans="7:7" ht="15" customHeight="1">
      <c r="G40589" s="488"/>
    </row>
    <row r="40590" spans="7:7" ht="15" customHeight="1">
      <c r="G40590" s="488"/>
    </row>
    <row r="40591" spans="7:7" ht="15" customHeight="1">
      <c r="G40591" s="488"/>
    </row>
    <row r="40592" spans="7:7" ht="15" customHeight="1">
      <c r="G40592" s="488"/>
    </row>
    <row r="40593" spans="7:7" ht="15" customHeight="1">
      <c r="G40593" s="488"/>
    </row>
    <row r="40594" spans="7:7" ht="15" customHeight="1">
      <c r="G40594" s="488"/>
    </row>
    <row r="40595" spans="7:7" ht="15" customHeight="1">
      <c r="G40595" s="488"/>
    </row>
    <row r="40596" spans="7:7" ht="15" customHeight="1">
      <c r="G40596" s="488"/>
    </row>
    <row r="40597" spans="7:7" ht="15" customHeight="1">
      <c r="G40597" s="488"/>
    </row>
    <row r="40598" spans="7:7" ht="15" customHeight="1">
      <c r="G40598" s="488"/>
    </row>
    <row r="40599" spans="7:7" ht="15" customHeight="1">
      <c r="G40599" s="488"/>
    </row>
    <row r="40600" spans="7:7" ht="15" customHeight="1">
      <c r="G40600" s="488"/>
    </row>
    <row r="40601" spans="7:7" ht="15" customHeight="1">
      <c r="G40601" s="488"/>
    </row>
    <row r="40602" spans="7:7" ht="15" customHeight="1">
      <c r="G40602" s="488"/>
    </row>
    <row r="40603" spans="7:7" ht="15" customHeight="1">
      <c r="G40603" s="488"/>
    </row>
    <row r="40604" spans="7:7" ht="15" customHeight="1">
      <c r="G40604" s="488"/>
    </row>
    <row r="40605" spans="7:7" ht="15" customHeight="1">
      <c r="G40605" s="488"/>
    </row>
    <row r="40606" spans="7:7" ht="15" customHeight="1">
      <c r="G40606" s="488"/>
    </row>
    <row r="40607" spans="7:7" ht="15" customHeight="1">
      <c r="G40607" s="488"/>
    </row>
    <row r="40608" spans="7:7" ht="15" customHeight="1">
      <c r="G40608" s="488"/>
    </row>
    <row r="40609" spans="7:7" ht="15" customHeight="1">
      <c r="G40609" s="488"/>
    </row>
    <row r="40610" spans="7:7" ht="15" customHeight="1">
      <c r="G40610" s="488"/>
    </row>
    <row r="40611" spans="7:7" ht="15" customHeight="1">
      <c r="G40611" s="488"/>
    </row>
    <row r="40612" spans="7:7" ht="15" customHeight="1">
      <c r="G40612" s="488"/>
    </row>
    <row r="40613" spans="7:7" ht="15" customHeight="1">
      <c r="G40613" s="488"/>
    </row>
    <row r="40614" spans="7:7" ht="15" customHeight="1">
      <c r="G40614" s="488"/>
    </row>
    <row r="40615" spans="7:7" ht="15" customHeight="1">
      <c r="G40615" s="488"/>
    </row>
    <row r="40616" spans="7:7" ht="15" customHeight="1">
      <c r="G40616" s="488"/>
    </row>
    <row r="40617" spans="7:7" ht="15" customHeight="1">
      <c r="G40617" s="488"/>
    </row>
    <row r="40618" spans="7:7" ht="15" customHeight="1">
      <c r="G40618" s="488"/>
    </row>
    <row r="40619" spans="7:7" ht="15" customHeight="1">
      <c r="G40619" s="488"/>
    </row>
    <row r="40620" spans="7:7" ht="15" customHeight="1">
      <c r="G40620" s="488"/>
    </row>
    <row r="40621" spans="7:7" ht="15" customHeight="1">
      <c r="G40621" s="488"/>
    </row>
    <row r="40622" spans="7:7" ht="15" customHeight="1">
      <c r="G40622" s="488"/>
    </row>
    <row r="40623" spans="7:7" ht="15" customHeight="1">
      <c r="G40623" s="488"/>
    </row>
    <row r="40624" spans="7:7" ht="15" customHeight="1">
      <c r="G40624" s="488"/>
    </row>
    <row r="40625" spans="7:7" ht="15" customHeight="1">
      <c r="G40625" s="488"/>
    </row>
    <row r="40626" spans="7:7" ht="15" customHeight="1">
      <c r="G40626" s="488"/>
    </row>
    <row r="40627" spans="7:7" ht="15" customHeight="1">
      <c r="G40627" s="488"/>
    </row>
    <row r="40628" spans="7:7" ht="15" customHeight="1">
      <c r="G40628" s="488"/>
    </row>
    <row r="40629" spans="7:7" ht="15" customHeight="1">
      <c r="G40629" s="488"/>
    </row>
    <row r="40630" spans="7:7" ht="15" customHeight="1">
      <c r="G40630" s="488"/>
    </row>
    <row r="40631" spans="7:7" ht="15" customHeight="1">
      <c r="G40631" s="488"/>
    </row>
    <row r="40632" spans="7:7" ht="15" customHeight="1">
      <c r="G40632" s="488"/>
    </row>
    <row r="40633" spans="7:7" ht="15" customHeight="1">
      <c r="G40633" s="488"/>
    </row>
    <row r="40634" spans="7:7" ht="15" customHeight="1">
      <c r="G40634" s="488"/>
    </row>
    <row r="40635" spans="7:7" ht="15" customHeight="1">
      <c r="G40635" s="488"/>
    </row>
    <row r="40636" spans="7:7" ht="15" customHeight="1">
      <c r="G40636" s="488"/>
    </row>
    <row r="40637" spans="7:7" ht="15" customHeight="1">
      <c r="G40637" s="488"/>
    </row>
    <row r="40638" spans="7:7" ht="15" customHeight="1">
      <c r="G40638" s="488"/>
    </row>
    <row r="40639" spans="7:7" ht="15" customHeight="1">
      <c r="G40639" s="488"/>
    </row>
    <row r="40640" spans="7:7" ht="15" customHeight="1">
      <c r="G40640" s="488"/>
    </row>
    <row r="40641" spans="7:7" ht="15" customHeight="1">
      <c r="G40641" s="488"/>
    </row>
    <row r="40642" spans="7:7" ht="15" customHeight="1">
      <c r="G40642" s="488"/>
    </row>
    <row r="40643" spans="7:7" ht="15" customHeight="1">
      <c r="G40643" s="488"/>
    </row>
    <row r="40644" spans="7:7" ht="15" customHeight="1">
      <c r="G40644" s="488"/>
    </row>
    <row r="40645" spans="7:7" ht="15" customHeight="1">
      <c r="G40645" s="488"/>
    </row>
    <row r="40646" spans="7:7" ht="15" customHeight="1">
      <c r="G40646" s="488"/>
    </row>
    <row r="40647" spans="7:7" ht="15" customHeight="1">
      <c r="G40647" s="488"/>
    </row>
    <row r="40648" spans="7:7" ht="15" customHeight="1">
      <c r="G40648" s="488"/>
    </row>
    <row r="40649" spans="7:7" ht="15" customHeight="1">
      <c r="G40649" s="488"/>
    </row>
    <row r="40650" spans="7:7" ht="15" customHeight="1">
      <c r="G40650" s="488"/>
    </row>
    <row r="40651" spans="7:7" ht="15" customHeight="1">
      <c r="G40651" s="488"/>
    </row>
    <row r="40652" spans="7:7" ht="15" customHeight="1">
      <c r="G40652" s="488"/>
    </row>
    <row r="40653" spans="7:7" ht="15" customHeight="1">
      <c r="G40653" s="488"/>
    </row>
    <row r="40654" spans="7:7" ht="15" customHeight="1">
      <c r="G40654" s="488"/>
    </row>
    <row r="40655" spans="7:7" ht="15" customHeight="1">
      <c r="G40655" s="488"/>
    </row>
    <row r="40656" spans="7:7" ht="15" customHeight="1">
      <c r="G40656" s="488"/>
    </row>
    <row r="40657" spans="7:7" ht="15" customHeight="1">
      <c r="G40657" s="488"/>
    </row>
    <row r="40658" spans="7:7" ht="15" customHeight="1">
      <c r="G40658" s="488"/>
    </row>
    <row r="40659" spans="7:7" ht="15" customHeight="1">
      <c r="G40659" s="488"/>
    </row>
    <row r="40660" spans="7:7" ht="15" customHeight="1">
      <c r="G40660" s="488"/>
    </row>
    <row r="40661" spans="7:7" ht="15" customHeight="1">
      <c r="G40661" s="488"/>
    </row>
    <row r="40662" spans="7:7" ht="15" customHeight="1">
      <c r="G40662" s="488"/>
    </row>
    <row r="40663" spans="7:7" ht="15" customHeight="1">
      <c r="G40663" s="488"/>
    </row>
    <row r="40664" spans="7:7" ht="15" customHeight="1">
      <c r="G40664" s="488"/>
    </row>
    <row r="40665" spans="7:7" ht="15" customHeight="1">
      <c r="G40665" s="488"/>
    </row>
    <row r="40666" spans="7:7" ht="15" customHeight="1">
      <c r="G40666" s="488"/>
    </row>
    <row r="40667" spans="7:7" ht="15" customHeight="1">
      <c r="G40667" s="488"/>
    </row>
    <row r="40668" spans="7:7" ht="15" customHeight="1">
      <c r="G40668" s="488"/>
    </row>
    <row r="40669" spans="7:7" ht="15" customHeight="1">
      <c r="G40669" s="488"/>
    </row>
    <row r="40670" spans="7:7" ht="15" customHeight="1">
      <c r="G40670" s="488"/>
    </row>
    <row r="40671" spans="7:7" ht="15" customHeight="1">
      <c r="G40671" s="488"/>
    </row>
    <row r="40672" spans="7:7" ht="15" customHeight="1">
      <c r="G40672" s="488"/>
    </row>
    <row r="40673" spans="7:7" ht="15" customHeight="1">
      <c r="G40673" s="488"/>
    </row>
    <row r="40674" spans="7:7" ht="15" customHeight="1">
      <c r="G40674" s="488"/>
    </row>
    <row r="40675" spans="7:7" ht="15" customHeight="1">
      <c r="G40675" s="488"/>
    </row>
    <row r="40676" spans="7:7" ht="15" customHeight="1">
      <c r="G40676" s="488"/>
    </row>
    <row r="40677" spans="7:7" ht="15" customHeight="1">
      <c r="G40677" s="488"/>
    </row>
    <row r="40678" spans="7:7" ht="15" customHeight="1">
      <c r="G40678" s="488"/>
    </row>
    <row r="40679" spans="7:7" ht="15" customHeight="1">
      <c r="G40679" s="488"/>
    </row>
    <row r="40680" spans="7:7" ht="15" customHeight="1">
      <c r="G40680" s="488"/>
    </row>
    <row r="40681" spans="7:7" ht="15" customHeight="1">
      <c r="G40681" s="488"/>
    </row>
    <row r="40682" spans="7:7" ht="15" customHeight="1">
      <c r="G40682" s="488"/>
    </row>
    <row r="40683" spans="7:7" ht="15" customHeight="1">
      <c r="G40683" s="488"/>
    </row>
    <row r="40684" spans="7:7" ht="15" customHeight="1">
      <c r="G40684" s="488"/>
    </row>
    <row r="40685" spans="7:7" ht="15" customHeight="1">
      <c r="G40685" s="488"/>
    </row>
    <row r="40686" spans="7:7" ht="15" customHeight="1">
      <c r="G40686" s="488"/>
    </row>
    <row r="40687" spans="7:7" ht="15" customHeight="1">
      <c r="G40687" s="488"/>
    </row>
    <row r="40688" spans="7:7" ht="15" customHeight="1">
      <c r="G40688" s="488"/>
    </row>
    <row r="40689" spans="7:7" ht="15" customHeight="1">
      <c r="G40689" s="488"/>
    </row>
    <row r="40690" spans="7:7" ht="15" customHeight="1">
      <c r="G40690" s="488"/>
    </row>
    <row r="40691" spans="7:7" ht="15" customHeight="1">
      <c r="G40691" s="488"/>
    </row>
    <row r="40692" spans="7:7" ht="15" customHeight="1">
      <c r="G40692" s="488"/>
    </row>
    <row r="40693" spans="7:7" ht="15" customHeight="1">
      <c r="G40693" s="488"/>
    </row>
    <row r="40694" spans="7:7" ht="15" customHeight="1">
      <c r="G40694" s="488"/>
    </row>
    <row r="40695" spans="7:7" ht="15" customHeight="1">
      <c r="G40695" s="488"/>
    </row>
    <row r="40696" spans="7:7" ht="15" customHeight="1">
      <c r="G40696" s="488"/>
    </row>
    <row r="40697" spans="7:7" ht="15" customHeight="1">
      <c r="G40697" s="488"/>
    </row>
    <row r="40698" spans="7:7" ht="15" customHeight="1">
      <c r="G40698" s="488"/>
    </row>
    <row r="40699" spans="7:7" ht="15" customHeight="1">
      <c r="G40699" s="488"/>
    </row>
    <row r="40700" spans="7:7" ht="15" customHeight="1">
      <c r="G40700" s="488"/>
    </row>
    <row r="40701" spans="7:7" ht="15" customHeight="1">
      <c r="G40701" s="488"/>
    </row>
    <row r="40702" spans="7:7" ht="15" customHeight="1">
      <c r="G40702" s="488"/>
    </row>
    <row r="40703" spans="7:7" ht="15" customHeight="1">
      <c r="G40703" s="488"/>
    </row>
    <row r="40704" spans="7:7" ht="15" customHeight="1">
      <c r="G40704" s="488"/>
    </row>
    <row r="40705" spans="7:7" ht="15" customHeight="1">
      <c r="G40705" s="488"/>
    </row>
    <row r="40706" spans="7:7" ht="15" customHeight="1">
      <c r="G40706" s="488"/>
    </row>
    <row r="40707" spans="7:7" ht="15" customHeight="1">
      <c r="G40707" s="488"/>
    </row>
    <row r="40708" spans="7:7" ht="15" customHeight="1">
      <c r="G40708" s="488"/>
    </row>
    <row r="40709" spans="7:7" ht="15" customHeight="1">
      <c r="G40709" s="488"/>
    </row>
    <row r="40710" spans="7:7" ht="15" customHeight="1">
      <c r="G40710" s="488"/>
    </row>
    <row r="40711" spans="7:7" ht="15" customHeight="1">
      <c r="G40711" s="488"/>
    </row>
    <row r="40712" spans="7:7" ht="15" customHeight="1">
      <c r="G40712" s="488"/>
    </row>
    <row r="40713" spans="7:7" ht="15" customHeight="1">
      <c r="G40713" s="488"/>
    </row>
    <row r="40714" spans="7:7" ht="15" customHeight="1">
      <c r="G40714" s="488"/>
    </row>
    <row r="40715" spans="7:7" ht="15" customHeight="1">
      <c r="G40715" s="488"/>
    </row>
    <row r="40716" spans="7:7" ht="15" customHeight="1">
      <c r="G40716" s="488"/>
    </row>
    <row r="40717" spans="7:7" ht="15" customHeight="1">
      <c r="G40717" s="488"/>
    </row>
    <row r="40718" spans="7:7" ht="15" customHeight="1">
      <c r="G40718" s="488"/>
    </row>
    <row r="40719" spans="7:7" ht="15" customHeight="1">
      <c r="G40719" s="488"/>
    </row>
    <row r="40720" spans="7:7" ht="15" customHeight="1">
      <c r="G40720" s="488"/>
    </row>
    <row r="40721" spans="7:7" ht="15" customHeight="1">
      <c r="G40721" s="488"/>
    </row>
    <row r="40722" spans="7:7" ht="15" customHeight="1">
      <c r="G40722" s="488"/>
    </row>
    <row r="40723" spans="7:7" ht="15" customHeight="1">
      <c r="G40723" s="488"/>
    </row>
    <row r="40724" spans="7:7" ht="15" customHeight="1">
      <c r="G40724" s="488"/>
    </row>
    <row r="40725" spans="7:7" ht="15" customHeight="1">
      <c r="G40725" s="488"/>
    </row>
    <row r="40726" spans="7:7" ht="15" customHeight="1">
      <c r="G40726" s="488"/>
    </row>
    <row r="40727" spans="7:7" ht="15" customHeight="1">
      <c r="G40727" s="488"/>
    </row>
    <row r="40728" spans="7:7" ht="15" customHeight="1">
      <c r="G40728" s="488"/>
    </row>
    <row r="40729" spans="7:7" ht="15" customHeight="1">
      <c r="G40729" s="488"/>
    </row>
    <row r="40730" spans="7:7" ht="15" customHeight="1">
      <c r="G40730" s="488"/>
    </row>
    <row r="40731" spans="7:7" ht="15" customHeight="1">
      <c r="G40731" s="488"/>
    </row>
    <row r="40732" spans="7:7" ht="15" customHeight="1">
      <c r="G40732" s="488"/>
    </row>
    <row r="40733" spans="7:7" ht="15" customHeight="1">
      <c r="G40733" s="488"/>
    </row>
    <row r="40734" spans="7:7" ht="15" customHeight="1">
      <c r="G40734" s="488"/>
    </row>
    <row r="40735" spans="7:7" ht="15" customHeight="1">
      <c r="G40735" s="488"/>
    </row>
    <row r="40736" spans="7:7" ht="15" customHeight="1">
      <c r="G40736" s="488"/>
    </row>
    <row r="40737" spans="7:7" ht="15" customHeight="1">
      <c r="G40737" s="488"/>
    </row>
    <row r="40738" spans="7:7" ht="15" customHeight="1">
      <c r="G40738" s="488"/>
    </row>
    <row r="40739" spans="7:7" ht="15" customHeight="1">
      <c r="G40739" s="488"/>
    </row>
    <row r="40740" spans="7:7" ht="15" customHeight="1">
      <c r="G40740" s="488"/>
    </row>
    <row r="40741" spans="7:7" ht="15" customHeight="1">
      <c r="G40741" s="488"/>
    </row>
    <row r="40742" spans="7:7" ht="15" customHeight="1">
      <c r="G40742" s="488"/>
    </row>
    <row r="40743" spans="7:7" ht="15" customHeight="1">
      <c r="G40743" s="488"/>
    </row>
    <row r="40744" spans="7:7" ht="15" customHeight="1">
      <c r="G40744" s="488"/>
    </row>
    <row r="40745" spans="7:7" ht="15" customHeight="1">
      <c r="G40745" s="488"/>
    </row>
    <row r="40746" spans="7:7" ht="15" customHeight="1">
      <c r="G40746" s="488"/>
    </row>
    <row r="40747" spans="7:7" ht="15" customHeight="1">
      <c r="G40747" s="488"/>
    </row>
    <row r="40748" spans="7:7" ht="15" customHeight="1">
      <c r="G40748" s="488"/>
    </row>
    <row r="40749" spans="7:7" ht="15" customHeight="1">
      <c r="G40749" s="488"/>
    </row>
    <row r="40750" spans="7:7" ht="15" customHeight="1">
      <c r="G40750" s="488"/>
    </row>
    <row r="40751" spans="7:7" ht="15" customHeight="1">
      <c r="G40751" s="488"/>
    </row>
    <row r="40752" spans="7:7" ht="15" customHeight="1">
      <c r="G40752" s="488"/>
    </row>
    <row r="40753" spans="7:7" ht="15" customHeight="1">
      <c r="G40753" s="488"/>
    </row>
    <row r="40754" spans="7:7" ht="15" customHeight="1">
      <c r="G40754" s="488"/>
    </row>
    <row r="40755" spans="7:7" ht="15" customHeight="1">
      <c r="G40755" s="488"/>
    </row>
    <row r="40756" spans="7:7" ht="15" customHeight="1">
      <c r="G40756" s="488"/>
    </row>
    <row r="40757" spans="7:7" ht="15" customHeight="1">
      <c r="G40757" s="488"/>
    </row>
    <row r="40758" spans="7:7" ht="15" customHeight="1">
      <c r="G40758" s="488"/>
    </row>
    <row r="40759" spans="7:7" ht="15" customHeight="1">
      <c r="G40759" s="488"/>
    </row>
    <row r="40760" spans="7:7" ht="15" customHeight="1">
      <c r="G40760" s="488"/>
    </row>
    <row r="40761" spans="7:7" ht="15" customHeight="1">
      <c r="G40761" s="488"/>
    </row>
    <row r="40762" spans="7:7" ht="15" customHeight="1">
      <c r="G40762" s="488"/>
    </row>
    <row r="40763" spans="7:7" ht="15" customHeight="1">
      <c r="G40763" s="488"/>
    </row>
    <row r="40764" spans="7:7" ht="15" customHeight="1">
      <c r="G40764" s="488"/>
    </row>
    <row r="40765" spans="7:7" ht="15" customHeight="1">
      <c r="G40765" s="488"/>
    </row>
    <row r="40766" spans="7:7" ht="15" customHeight="1">
      <c r="G40766" s="488"/>
    </row>
    <row r="40767" spans="7:7" ht="15" customHeight="1">
      <c r="G40767" s="488"/>
    </row>
    <row r="40768" spans="7:7" ht="15" customHeight="1">
      <c r="G40768" s="488"/>
    </row>
    <row r="40769" spans="7:7" ht="15" customHeight="1">
      <c r="G40769" s="488"/>
    </row>
    <row r="40770" spans="7:7" ht="15" customHeight="1">
      <c r="G40770" s="488"/>
    </row>
    <row r="40771" spans="7:7" ht="15" customHeight="1">
      <c r="G40771" s="488"/>
    </row>
    <row r="40772" spans="7:7" ht="15" customHeight="1">
      <c r="G40772" s="488"/>
    </row>
    <row r="40773" spans="7:7" ht="15" customHeight="1">
      <c r="G40773" s="488"/>
    </row>
    <row r="40774" spans="7:7" ht="15" customHeight="1">
      <c r="G40774" s="488"/>
    </row>
    <row r="40775" spans="7:7" ht="15" customHeight="1">
      <c r="G40775" s="488"/>
    </row>
    <row r="40776" spans="7:7" ht="15" customHeight="1">
      <c r="G40776" s="488"/>
    </row>
    <row r="40777" spans="7:7" ht="15" customHeight="1">
      <c r="G40777" s="488"/>
    </row>
    <row r="40778" spans="7:7" ht="15" customHeight="1">
      <c r="G40778" s="488"/>
    </row>
    <row r="40779" spans="7:7" ht="15" customHeight="1">
      <c r="G40779" s="488"/>
    </row>
    <row r="40780" spans="7:7" ht="15" customHeight="1">
      <c r="G40780" s="488"/>
    </row>
    <row r="40781" spans="7:7" ht="15" customHeight="1">
      <c r="G40781" s="488"/>
    </row>
    <row r="40782" spans="7:7" ht="15" customHeight="1">
      <c r="G40782" s="488"/>
    </row>
    <row r="40783" spans="7:7" ht="15" customHeight="1">
      <c r="G40783" s="488"/>
    </row>
    <row r="40784" spans="7:7" ht="15" customHeight="1">
      <c r="G40784" s="488"/>
    </row>
    <row r="40785" spans="7:7" ht="15" customHeight="1">
      <c r="G40785" s="488"/>
    </row>
    <row r="40786" spans="7:7" ht="15" customHeight="1">
      <c r="G40786" s="488"/>
    </row>
    <row r="40787" spans="7:7" ht="15" customHeight="1">
      <c r="G40787" s="488"/>
    </row>
    <row r="40788" spans="7:7" ht="15" customHeight="1">
      <c r="G40788" s="488"/>
    </row>
    <row r="40789" spans="7:7" ht="15" customHeight="1">
      <c r="G40789" s="488"/>
    </row>
    <row r="40790" spans="7:7" ht="15" customHeight="1">
      <c r="G40790" s="488"/>
    </row>
    <row r="40791" spans="7:7" ht="15" customHeight="1">
      <c r="G40791" s="488"/>
    </row>
    <row r="40792" spans="7:7" ht="15" customHeight="1">
      <c r="G40792" s="488"/>
    </row>
    <row r="40793" spans="7:7" ht="15" customHeight="1">
      <c r="G40793" s="488"/>
    </row>
    <row r="40794" spans="7:7" ht="15" customHeight="1">
      <c r="G40794" s="488"/>
    </row>
    <row r="40795" spans="7:7" ht="15" customHeight="1">
      <c r="G40795" s="488"/>
    </row>
    <row r="40796" spans="7:7" ht="15" customHeight="1">
      <c r="G40796" s="488"/>
    </row>
    <row r="40797" spans="7:7" ht="15" customHeight="1">
      <c r="G40797" s="488"/>
    </row>
    <row r="40798" spans="7:7" ht="15" customHeight="1">
      <c r="G40798" s="488"/>
    </row>
    <row r="40799" spans="7:7" ht="15" customHeight="1">
      <c r="G40799" s="488"/>
    </row>
    <row r="40800" spans="7:7" ht="15" customHeight="1">
      <c r="G40800" s="488"/>
    </row>
    <row r="40801" spans="7:7" ht="15" customHeight="1">
      <c r="G40801" s="488"/>
    </row>
    <row r="40802" spans="7:7" ht="15" customHeight="1">
      <c r="G40802" s="488"/>
    </row>
    <row r="40803" spans="7:7" ht="15" customHeight="1">
      <c r="G40803" s="488"/>
    </row>
    <row r="40804" spans="7:7" ht="15" customHeight="1">
      <c r="G40804" s="488"/>
    </row>
    <row r="40805" spans="7:7" ht="15" customHeight="1">
      <c r="G40805" s="488"/>
    </row>
    <row r="40806" spans="7:7" ht="15" customHeight="1">
      <c r="G40806" s="488"/>
    </row>
    <row r="40807" spans="7:7" ht="15" customHeight="1">
      <c r="G40807" s="488"/>
    </row>
    <row r="40808" spans="7:7" ht="15" customHeight="1">
      <c r="G40808" s="488"/>
    </row>
    <row r="40809" spans="7:7" ht="15" customHeight="1">
      <c r="G40809" s="488"/>
    </row>
    <row r="40810" spans="7:7" ht="15" customHeight="1">
      <c r="G40810" s="488"/>
    </row>
    <row r="40811" spans="7:7" ht="15" customHeight="1">
      <c r="G40811" s="488"/>
    </row>
    <row r="40812" spans="7:7" ht="15" customHeight="1">
      <c r="G40812" s="488"/>
    </row>
    <row r="40813" spans="7:7" ht="15" customHeight="1">
      <c r="G40813" s="488"/>
    </row>
    <row r="40814" spans="7:7" ht="15" customHeight="1">
      <c r="G40814" s="488"/>
    </row>
    <row r="40815" spans="7:7" ht="15" customHeight="1">
      <c r="G40815" s="488"/>
    </row>
    <row r="40816" spans="7:7" ht="15" customHeight="1">
      <c r="G40816" s="488"/>
    </row>
    <row r="40817" spans="7:7" ht="15" customHeight="1">
      <c r="G40817" s="488"/>
    </row>
    <row r="40818" spans="7:7" ht="15" customHeight="1">
      <c r="G40818" s="488"/>
    </row>
    <row r="40819" spans="7:7" ht="15" customHeight="1">
      <c r="G40819" s="488"/>
    </row>
    <row r="40820" spans="7:7" ht="15" customHeight="1">
      <c r="G40820" s="488"/>
    </row>
    <row r="40821" spans="7:7" ht="15" customHeight="1">
      <c r="G40821" s="488"/>
    </row>
    <row r="40822" spans="7:7" ht="15" customHeight="1">
      <c r="G40822" s="488"/>
    </row>
    <row r="40823" spans="7:7" ht="15" customHeight="1">
      <c r="G40823" s="488"/>
    </row>
    <row r="40824" spans="7:7" ht="15" customHeight="1">
      <c r="G40824" s="488"/>
    </row>
    <row r="40825" spans="7:7" ht="15" customHeight="1">
      <c r="G40825" s="488"/>
    </row>
    <row r="40826" spans="7:7" ht="15" customHeight="1">
      <c r="G40826" s="488"/>
    </row>
    <row r="40827" spans="7:7" ht="15" customHeight="1">
      <c r="G40827" s="488"/>
    </row>
    <row r="40828" spans="7:7" ht="15" customHeight="1">
      <c r="G40828" s="488"/>
    </row>
    <row r="40829" spans="7:7" ht="15" customHeight="1">
      <c r="G40829" s="488"/>
    </row>
    <row r="40830" spans="7:7" ht="15" customHeight="1">
      <c r="G40830" s="488"/>
    </row>
    <row r="40831" spans="7:7" ht="15" customHeight="1">
      <c r="G40831" s="488"/>
    </row>
    <row r="40832" spans="7:7" ht="15" customHeight="1">
      <c r="G40832" s="488"/>
    </row>
    <row r="40833" spans="7:7" ht="15" customHeight="1">
      <c r="G40833" s="488"/>
    </row>
    <row r="40834" spans="7:7" ht="15" customHeight="1">
      <c r="G40834" s="488"/>
    </row>
    <row r="40835" spans="7:7" ht="15" customHeight="1">
      <c r="G40835" s="488"/>
    </row>
    <row r="40836" spans="7:7" ht="15" customHeight="1">
      <c r="G40836" s="488"/>
    </row>
    <row r="40837" spans="7:7" ht="15" customHeight="1">
      <c r="G40837" s="488"/>
    </row>
    <row r="40838" spans="7:7" ht="15" customHeight="1">
      <c r="G40838" s="488"/>
    </row>
    <row r="40839" spans="7:7" ht="15" customHeight="1">
      <c r="G40839" s="488"/>
    </row>
    <row r="40840" spans="7:7" ht="15" customHeight="1">
      <c r="G40840" s="488"/>
    </row>
    <row r="40841" spans="7:7" ht="15" customHeight="1">
      <c r="G40841" s="488"/>
    </row>
    <row r="40842" spans="7:7" ht="15" customHeight="1">
      <c r="G40842" s="488"/>
    </row>
    <row r="40843" spans="7:7" ht="15" customHeight="1">
      <c r="G40843" s="488"/>
    </row>
    <row r="40844" spans="7:7" ht="15" customHeight="1">
      <c r="G40844" s="488"/>
    </row>
    <row r="40845" spans="7:7" ht="15" customHeight="1">
      <c r="G40845" s="488"/>
    </row>
    <row r="40846" spans="7:7" ht="15" customHeight="1">
      <c r="G40846" s="488"/>
    </row>
    <row r="40847" spans="7:7" ht="15" customHeight="1">
      <c r="G40847" s="488"/>
    </row>
    <row r="40848" spans="7:7" ht="15" customHeight="1">
      <c r="G40848" s="488"/>
    </row>
    <row r="40849" spans="7:7" ht="15" customHeight="1">
      <c r="G40849" s="488"/>
    </row>
    <row r="40850" spans="7:7" ht="15" customHeight="1">
      <c r="G40850" s="488"/>
    </row>
    <row r="40851" spans="7:7" ht="15" customHeight="1">
      <c r="G40851" s="488"/>
    </row>
    <row r="40852" spans="7:7" ht="15" customHeight="1">
      <c r="G40852" s="488"/>
    </row>
    <row r="40853" spans="7:7" ht="15" customHeight="1">
      <c r="G40853" s="488"/>
    </row>
    <row r="40854" spans="7:7" ht="15" customHeight="1">
      <c r="G40854" s="488"/>
    </row>
    <row r="40855" spans="7:7" ht="15" customHeight="1">
      <c r="G40855" s="488"/>
    </row>
    <row r="40856" spans="7:7" ht="15" customHeight="1">
      <c r="G40856" s="488"/>
    </row>
    <row r="40857" spans="7:7" ht="15" customHeight="1">
      <c r="G40857" s="488"/>
    </row>
    <row r="40858" spans="7:7" ht="15" customHeight="1">
      <c r="G40858" s="488"/>
    </row>
    <row r="40859" spans="7:7" ht="15" customHeight="1">
      <c r="G40859" s="488"/>
    </row>
    <row r="40860" spans="7:7" ht="15" customHeight="1">
      <c r="G40860" s="488"/>
    </row>
    <row r="40861" spans="7:7" ht="15" customHeight="1">
      <c r="G40861" s="488"/>
    </row>
    <row r="40862" spans="7:7" ht="15" customHeight="1">
      <c r="G40862" s="488"/>
    </row>
    <row r="40863" spans="7:7" ht="15" customHeight="1">
      <c r="G40863" s="488"/>
    </row>
    <row r="40864" spans="7:7" ht="15" customHeight="1">
      <c r="G40864" s="488"/>
    </row>
    <row r="40865" spans="7:7" ht="15" customHeight="1">
      <c r="G40865" s="488"/>
    </row>
    <row r="40866" spans="7:7" ht="15" customHeight="1">
      <c r="G40866" s="488"/>
    </row>
    <row r="40867" spans="7:7" ht="15" customHeight="1">
      <c r="G40867" s="488"/>
    </row>
    <row r="40868" spans="7:7" ht="15" customHeight="1">
      <c r="G40868" s="488"/>
    </row>
    <row r="40869" spans="7:7" ht="15" customHeight="1">
      <c r="G40869" s="488"/>
    </row>
    <row r="40870" spans="7:7" ht="15" customHeight="1">
      <c r="G40870" s="488"/>
    </row>
    <row r="40871" spans="7:7" ht="15" customHeight="1">
      <c r="G40871" s="488"/>
    </row>
    <row r="40872" spans="7:7" ht="15" customHeight="1">
      <c r="G40872" s="488"/>
    </row>
    <row r="40873" spans="7:7" ht="15" customHeight="1">
      <c r="G40873" s="488"/>
    </row>
    <row r="40874" spans="7:7" ht="15" customHeight="1">
      <c r="G40874" s="488"/>
    </row>
    <row r="40875" spans="7:7" ht="15" customHeight="1">
      <c r="G40875" s="488"/>
    </row>
    <row r="40876" spans="7:7" ht="15" customHeight="1">
      <c r="G40876" s="488"/>
    </row>
    <row r="40877" spans="7:7" ht="15" customHeight="1">
      <c r="G40877" s="488"/>
    </row>
    <row r="40878" spans="7:7" ht="15" customHeight="1">
      <c r="G40878" s="488"/>
    </row>
    <row r="40879" spans="7:7" ht="15" customHeight="1">
      <c r="G40879" s="488"/>
    </row>
    <row r="40880" spans="7:7" ht="15" customHeight="1">
      <c r="G40880" s="488"/>
    </row>
    <row r="40881" spans="7:7" ht="15" customHeight="1">
      <c r="G40881" s="488"/>
    </row>
    <row r="40882" spans="7:7" ht="15" customHeight="1">
      <c r="G40882" s="488"/>
    </row>
    <row r="40883" spans="7:7" ht="15" customHeight="1">
      <c r="G40883" s="488"/>
    </row>
    <row r="40884" spans="7:7" ht="15" customHeight="1">
      <c r="G40884" s="488"/>
    </row>
    <row r="40885" spans="7:7" ht="15" customHeight="1">
      <c r="G40885" s="488"/>
    </row>
    <row r="40886" spans="7:7" ht="15" customHeight="1">
      <c r="G40886" s="488"/>
    </row>
    <row r="40887" spans="7:7" ht="15" customHeight="1">
      <c r="G40887" s="488"/>
    </row>
    <row r="40888" spans="7:7" ht="15" customHeight="1">
      <c r="G40888" s="488"/>
    </row>
    <row r="40889" spans="7:7" ht="15" customHeight="1">
      <c r="G40889" s="488"/>
    </row>
    <row r="40890" spans="7:7" ht="15" customHeight="1">
      <c r="G40890" s="488"/>
    </row>
    <row r="40891" spans="7:7" ht="15" customHeight="1">
      <c r="G40891" s="488"/>
    </row>
    <row r="40892" spans="7:7" ht="15" customHeight="1">
      <c r="G40892" s="488"/>
    </row>
    <row r="40893" spans="7:7" ht="15" customHeight="1">
      <c r="G40893" s="488"/>
    </row>
    <row r="40894" spans="7:7" ht="15" customHeight="1">
      <c r="G40894" s="488"/>
    </row>
    <row r="40895" spans="7:7" ht="15" customHeight="1">
      <c r="G40895" s="488"/>
    </row>
    <row r="40896" spans="7:7" ht="15" customHeight="1">
      <c r="G40896" s="488"/>
    </row>
    <row r="40897" spans="7:7" ht="15" customHeight="1">
      <c r="G40897" s="488"/>
    </row>
    <row r="40898" spans="7:7" ht="15" customHeight="1">
      <c r="G40898" s="488"/>
    </row>
    <row r="40899" spans="7:7" ht="15" customHeight="1">
      <c r="G40899" s="488"/>
    </row>
    <row r="40900" spans="7:7" ht="15" customHeight="1">
      <c r="G40900" s="488"/>
    </row>
    <row r="40901" spans="7:7" ht="15" customHeight="1">
      <c r="G40901" s="488"/>
    </row>
    <row r="40902" spans="7:7" ht="15" customHeight="1">
      <c r="G40902" s="488"/>
    </row>
    <row r="40903" spans="7:7" ht="15" customHeight="1">
      <c r="G40903" s="488"/>
    </row>
    <row r="40904" spans="7:7" ht="15" customHeight="1">
      <c r="G40904" s="488"/>
    </row>
    <row r="40905" spans="7:7" ht="15" customHeight="1">
      <c r="G40905" s="488"/>
    </row>
    <row r="40906" spans="7:7" ht="15" customHeight="1">
      <c r="G40906" s="488"/>
    </row>
    <row r="40907" spans="7:7" ht="15" customHeight="1">
      <c r="G40907" s="488"/>
    </row>
    <row r="40908" spans="7:7" ht="15" customHeight="1">
      <c r="G40908" s="488"/>
    </row>
    <row r="40909" spans="7:7" ht="15" customHeight="1">
      <c r="G40909" s="488"/>
    </row>
    <row r="40910" spans="7:7" ht="15" customHeight="1">
      <c r="G40910" s="488"/>
    </row>
    <row r="40911" spans="7:7" ht="15" customHeight="1">
      <c r="G40911" s="488"/>
    </row>
    <row r="40912" spans="7:7" ht="15" customHeight="1">
      <c r="G40912" s="488"/>
    </row>
    <row r="40913" spans="7:7" ht="15" customHeight="1">
      <c r="G40913" s="488"/>
    </row>
    <row r="40914" spans="7:7" ht="15" customHeight="1">
      <c r="G40914" s="488"/>
    </row>
    <row r="40915" spans="7:7" ht="15" customHeight="1">
      <c r="G40915" s="488"/>
    </row>
    <row r="40916" spans="7:7" ht="15" customHeight="1">
      <c r="G40916" s="488"/>
    </row>
    <row r="40917" spans="7:7" ht="15" customHeight="1">
      <c r="G40917" s="488"/>
    </row>
    <row r="40918" spans="7:7" ht="15" customHeight="1">
      <c r="G40918" s="488"/>
    </row>
    <row r="40919" spans="7:7" ht="15" customHeight="1">
      <c r="G40919" s="488"/>
    </row>
    <row r="40920" spans="7:7" ht="15" customHeight="1">
      <c r="G40920" s="488"/>
    </row>
    <row r="40921" spans="7:7" ht="15" customHeight="1">
      <c r="G40921" s="488"/>
    </row>
    <row r="40922" spans="7:7" ht="15" customHeight="1">
      <c r="G40922" s="488"/>
    </row>
    <row r="40923" spans="7:7" ht="15" customHeight="1">
      <c r="G40923" s="488"/>
    </row>
    <row r="40924" spans="7:7" ht="15" customHeight="1">
      <c r="G40924" s="488"/>
    </row>
    <row r="40925" spans="7:7" ht="15" customHeight="1">
      <c r="G40925" s="488"/>
    </row>
    <row r="40926" spans="7:7" ht="15" customHeight="1">
      <c r="G40926" s="488"/>
    </row>
    <row r="40927" spans="7:7" ht="15" customHeight="1">
      <c r="G40927" s="488"/>
    </row>
    <row r="40928" spans="7:7" ht="15" customHeight="1">
      <c r="G40928" s="488"/>
    </row>
    <row r="40929" spans="7:7" ht="15" customHeight="1">
      <c r="G40929" s="488"/>
    </row>
    <row r="40930" spans="7:7" ht="15" customHeight="1">
      <c r="G40930" s="488"/>
    </row>
    <row r="40931" spans="7:7" ht="15" customHeight="1">
      <c r="G40931" s="488"/>
    </row>
    <row r="40932" spans="7:7" ht="15" customHeight="1">
      <c r="G40932" s="488"/>
    </row>
    <row r="40933" spans="7:7" ht="15" customHeight="1">
      <c r="G40933" s="488"/>
    </row>
    <row r="40934" spans="7:7" ht="15" customHeight="1">
      <c r="G40934" s="488"/>
    </row>
    <row r="40935" spans="7:7" ht="15" customHeight="1">
      <c r="G40935" s="488"/>
    </row>
    <row r="40936" spans="7:7" ht="15" customHeight="1">
      <c r="G40936" s="488"/>
    </row>
    <row r="40937" spans="7:7" ht="15" customHeight="1">
      <c r="G40937" s="488"/>
    </row>
    <row r="40938" spans="7:7" ht="15" customHeight="1">
      <c r="G40938" s="488"/>
    </row>
    <row r="40939" spans="7:7" ht="15" customHeight="1">
      <c r="G40939" s="488"/>
    </row>
    <row r="40940" spans="7:7" ht="15" customHeight="1">
      <c r="G40940" s="488"/>
    </row>
    <row r="40941" spans="7:7" ht="15" customHeight="1">
      <c r="G40941" s="488"/>
    </row>
    <row r="40942" spans="7:7" ht="15" customHeight="1">
      <c r="G40942" s="488"/>
    </row>
    <row r="40943" spans="7:7" ht="15" customHeight="1">
      <c r="G40943" s="488"/>
    </row>
    <row r="40944" spans="7:7" ht="15" customHeight="1">
      <c r="G40944" s="488"/>
    </row>
    <row r="40945" spans="7:7" ht="15" customHeight="1">
      <c r="G40945" s="488"/>
    </row>
    <row r="40946" spans="7:7" ht="15" customHeight="1">
      <c r="G40946" s="488"/>
    </row>
    <row r="40947" spans="7:7" ht="15" customHeight="1">
      <c r="G40947" s="488"/>
    </row>
    <row r="40948" spans="7:7" ht="15" customHeight="1">
      <c r="G40948" s="488"/>
    </row>
    <row r="40949" spans="7:7" ht="15" customHeight="1">
      <c r="G40949" s="488"/>
    </row>
    <row r="40950" spans="7:7" ht="15" customHeight="1">
      <c r="G40950" s="488"/>
    </row>
    <row r="40951" spans="7:7" ht="15" customHeight="1">
      <c r="G40951" s="488"/>
    </row>
    <row r="40952" spans="7:7" ht="15" customHeight="1">
      <c r="G40952" s="488"/>
    </row>
    <row r="40953" spans="7:7" ht="15" customHeight="1">
      <c r="G40953" s="488"/>
    </row>
    <row r="40954" spans="7:7" ht="15" customHeight="1">
      <c r="G40954" s="488"/>
    </row>
    <row r="40955" spans="7:7" ht="15" customHeight="1">
      <c r="G40955" s="488"/>
    </row>
    <row r="40956" spans="7:7" ht="15" customHeight="1">
      <c r="G40956" s="488"/>
    </row>
    <row r="40957" spans="7:7" ht="15" customHeight="1">
      <c r="G40957" s="488"/>
    </row>
    <row r="40958" spans="7:7" ht="15" customHeight="1">
      <c r="G40958" s="488"/>
    </row>
    <row r="40959" spans="7:7" ht="15" customHeight="1">
      <c r="G40959" s="488"/>
    </row>
    <row r="40960" spans="7:7" ht="15" customHeight="1">
      <c r="G40960" s="488"/>
    </row>
    <row r="40961" spans="7:7" ht="15" customHeight="1">
      <c r="G40961" s="488"/>
    </row>
    <row r="40962" spans="7:7" ht="15" customHeight="1">
      <c r="G40962" s="488"/>
    </row>
    <row r="40963" spans="7:7" ht="15" customHeight="1">
      <c r="G40963" s="488"/>
    </row>
    <row r="40964" spans="7:7" ht="15" customHeight="1">
      <c r="G40964" s="488"/>
    </row>
    <row r="40965" spans="7:7" ht="15" customHeight="1">
      <c r="G40965" s="488"/>
    </row>
    <row r="40966" spans="7:7" ht="15" customHeight="1">
      <c r="G40966" s="488"/>
    </row>
    <row r="40967" spans="7:7" ht="15" customHeight="1">
      <c r="G40967" s="488"/>
    </row>
    <row r="40968" spans="7:7" ht="15" customHeight="1">
      <c r="G40968" s="488"/>
    </row>
    <row r="40969" spans="7:7" ht="15" customHeight="1">
      <c r="G40969" s="488"/>
    </row>
    <row r="40970" spans="7:7" ht="15" customHeight="1">
      <c r="G40970" s="488"/>
    </row>
    <row r="40971" spans="7:7" ht="15" customHeight="1">
      <c r="G40971" s="488"/>
    </row>
    <row r="40972" spans="7:7" ht="15" customHeight="1">
      <c r="G40972" s="488"/>
    </row>
    <row r="40973" spans="7:7" ht="15" customHeight="1">
      <c r="G40973" s="488"/>
    </row>
    <row r="40974" spans="7:7" ht="15" customHeight="1">
      <c r="G40974" s="488"/>
    </row>
    <row r="40975" spans="7:7" ht="15" customHeight="1">
      <c r="G40975" s="488"/>
    </row>
    <row r="40976" spans="7:7" ht="15" customHeight="1">
      <c r="G40976" s="488"/>
    </row>
    <row r="40977" spans="7:7" ht="15" customHeight="1">
      <c r="G40977" s="488"/>
    </row>
    <row r="40978" spans="7:7" ht="15" customHeight="1">
      <c r="G40978" s="488"/>
    </row>
    <row r="40979" spans="7:7" ht="15" customHeight="1">
      <c r="G40979" s="488"/>
    </row>
    <row r="40980" spans="7:7" ht="15" customHeight="1">
      <c r="G40980" s="488"/>
    </row>
    <row r="40981" spans="7:7" ht="15" customHeight="1">
      <c r="G40981" s="488"/>
    </row>
    <row r="40982" spans="7:7" ht="15" customHeight="1">
      <c r="G40982" s="488"/>
    </row>
    <row r="40983" spans="7:7" ht="15" customHeight="1">
      <c r="G40983" s="488"/>
    </row>
    <row r="40984" spans="7:7" ht="15" customHeight="1">
      <c r="G40984" s="488"/>
    </row>
    <row r="40985" spans="7:7" ht="15" customHeight="1">
      <c r="G40985" s="488"/>
    </row>
    <row r="40986" spans="7:7" ht="15" customHeight="1">
      <c r="G40986" s="488"/>
    </row>
    <row r="40987" spans="7:7" ht="15" customHeight="1">
      <c r="G40987" s="488"/>
    </row>
    <row r="40988" spans="7:7" ht="15" customHeight="1">
      <c r="G40988" s="488"/>
    </row>
    <row r="40989" spans="7:7" ht="15" customHeight="1">
      <c r="G40989" s="488"/>
    </row>
    <row r="40990" spans="7:7" ht="15" customHeight="1">
      <c r="G40990" s="488"/>
    </row>
    <row r="40991" spans="7:7" ht="15" customHeight="1">
      <c r="G40991" s="488"/>
    </row>
    <row r="40992" spans="7:7" ht="15" customHeight="1">
      <c r="G40992" s="488"/>
    </row>
    <row r="40993" spans="7:7" ht="15" customHeight="1">
      <c r="G40993" s="488"/>
    </row>
    <row r="40994" spans="7:7" ht="15" customHeight="1">
      <c r="G40994" s="488"/>
    </row>
    <row r="40995" spans="7:7" ht="15" customHeight="1">
      <c r="G40995" s="488"/>
    </row>
    <row r="40996" spans="7:7" ht="15" customHeight="1">
      <c r="G40996" s="488"/>
    </row>
    <row r="40997" spans="7:7" ht="15" customHeight="1">
      <c r="G40997" s="488"/>
    </row>
    <row r="40998" spans="7:7" ht="15" customHeight="1">
      <c r="G40998" s="488"/>
    </row>
    <row r="40999" spans="7:7" ht="15" customHeight="1">
      <c r="G40999" s="488"/>
    </row>
    <row r="41000" spans="7:7" ht="15" customHeight="1">
      <c r="G41000" s="488"/>
    </row>
    <row r="41001" spans="7:7" ht="15" customHeight="1">
      <c r="G41001" s="488"/>
    </row>
    <row r="41002" spans="7:7" ht="15" customHeight="1">
      <c r="G41002" s="488"/>
    </row>
    <row r="41003" spans="7:7" ht="15" customHeight="1">
      <c r="G41003" s="488"/>
    </row>
    <row r="41004" spans="7:7" ht="15" customHeight="1">
      <c r="G41004" s="488"/>
    </row>
    <row r="41005" spans="7:7" ht="15" customHeight="1">
      <c r="G41005" s="488"/>
    </row>
    <row r="41006" spans="7:7" ht="15" customHeight="1">
      <c r="G41006" s="488"/>
    </row>
    <row r="41007" spans="7:7" ht="15" customHeight="1">
      <c r="G41007" s="488"/>
    </row>
    <row r="41008" spans="7:7" ht="15" customHeight="1">
      <c r="G41008" s="488"/>
    </row>
    <row r="41009" spans="7:7" ht="15" customHeight="1">
      <c r="G41009" s="488"/>
    </row>
    <row r="41010" spans="7:7" ht="15" customHeight="1">
      <c r="G41010" s="488"/>
    </row>
    <row r="41011" spans="7:7" ht="15" customHeight="1">
      <c r="G41011" s="488"/>
    </row>
    <row r="41012" spans="7:7" ht="15" customHeight="1">
      <c r="G41012" s="488"/>
    </row>
    <row r="41013" spans="7:7" ht="15" customHeight="1">
      <c r="G41013" s="488"/>
    </row>
    <row r="41014" spans="7:7" ht="15" customHeight="1">
      <c r="G41014" s="488"/>
    </row>
    <row r="41015" spans="7:7" ht="15" customHeight="1">
      <c r="G41015" s="488"/>
    </row>
    <row r="41016" spans="7:7" ht="15" customHeight="1">
      <c r="G41016" s="488"/>
    </row>
    <row r="41017" spans="7:7" ht="15" customHeight="1">
      <c r="G41017" s="488"/>
    </row>
    <row r="41018" spans="7:7" ht="15" customHeight="1">
      <c r="G41018" s="488"/>
    </row>
    <row r="41019" spans="7:7" ht="15" customHeight="1">
      <c r="G41019" s="488"/>
    </row>
    <row r="41020" spans="7:7" ht="15" customHeight="1">
      <c r="G41020" s="488"/>
    </row>
    <row r="41021" spans="7:7" ht="15" customHeight="1">
      <c r="G41021" s="488"/>
    </row>
    <row r="41022" spans="7:7" ht="15" customHeight="1">
      <c r="G41022" s="488"/>
    </row>
    <row r="41023" spans="7:7" ht="15" customHeight="1">
      <c r="G41023" s="488"/>
    </row>
    <row r="41024" spans="7:7" ht="15" customHeight="1">
      <c r="G41024" s="488"/>
    </row>
    <row r="41025" spans="7:7" ht="15" customHeight="1">
      <c r="G41025" s="488"/>
    </row>
    <row r="41026" spans="7:7" ht="15" customHeight="1">
      <c r="G41026" s="488"/>
    </row>
    <row r="41027" spans="7:7" ht="15" customHeight="1">
      <c r="G41027" s="488"/>
    </row>
    <row r="41028" spans="7:7" ht="15" customHeight="1">
      <c r="G41028" s="488"/>
    </row>
    <row r="41029" spans="7:7" ht="15" customHeight="1">
      <c r="G41029" s="488"/>
    </row>
    <row r="41030" spans="7:7" ht="15" customHeight="1">
      <c r="G41030" s="488"/>
    </row>
    <row r="41031" spans="7:7" ht="15" customHeight="1">
      <c r="G41031" s="488"/>
    </row>
    <row r="41032" spans="7:7" ht="15" customHeight="1">
      <c r="G41032" s="488"/>
    </row>
    <row r="41033" spans="7:7" ht="15" customHeight="1">
      <c r="G41033" s="488"/>
    </row>
    <row r="41034" spans="7:7" ht="15" customHeight="1">
      <c r="G41034" s="488"/>
    </row>
    <row r="41035" spans="7:7" ht="15" customHeight="1">
      <c r="G41035" s="488"/>
    </row>
    <row r="41036" spans="7:7" ht="15" customHeight="1">
      <c r="G41036" s="488"/>
    </row>
    <row r="41037" spans="7:7" ht="15" customHeight="1">
      <c r="G41037" s="488"/>
    </row>
    <row r="41038" spans="7:7" ht="15" customHeight="1">
      <c r="G41038" s="488"/>
    </row>
    <row r="41039" spans="7:7" ht="15" customHeight="1">
      <c r="G41039" s="488"/>
    </row>
    <row r="41040" spans="7:7" ht="15" customHeight="1">
      <c r="G41040" s="488"/>
    </row>
    <row r="41041" spans="7:7" ht="15" customHeight="1">
      <c r="G41041" s="488"/>
    </row>
    <row r="41042" spans="7:7" ht="15" customHeight="1">
      <c r="G41042" s="488"/>
    </row>
    <row r="41043" spans="7:7" ht="15" customHeight="1">
      <c r="G41043" s="488"/>
    </row>
    <row r="41044" spans="7:7" ht="15" customHeight="1">
      <c r="G41044" s="488"/>
    </row>
    <row r="41045" spans="7:7" ht="15" customHeight="1">
      <c r="G41045" s="488"/>
    </row>
    <row r="41046" spans="7:7" ht="15" customHeight="1">
      <c r="G41046" s="488"/>
    </row>
    <row r="41047" spans="7:7" ht="15" customHeight="1">
      <c r="G41047" s="488"/>
    </row>
    <row r="41048" spans="7:7" ht="15" customHeight="1">
      <c r="G41048" s="488"/>
    </row>
    <row r="41049" spans="7:7" ht="15" customHeight="1">
      <c r="G41049" s="488"/>
    </row>
    <row r="41050" spans="7:7" ht="15" customHeight="1">
      <c r="G41050" s="488"/>
    </row>
    <row r="41051" spans="7:7" ht="15" customHeight="1">
      <c r="G41051" s="488"/>
    </row>
    <row r="41052" spans="7:7" ht="15" customHeight="1">
      <c r="G41052" s="488"/>
    </row>
    <row r="41053" spans="7:7" ht="15" customHeight="1">
      <c r="G41053" s="488"/>
    </row>
    <row r="41054" spans="7:7" ht="15" customHeight="1">
      <c r="G41054" s="488"/>
    </row>
    <row r="41055" spans="7:7" ht="15" customHeight="1">
      <c r="G41055" s="488"/>
    </row>
    <row r="41056" spans="7:7" ht="15" customHeight="1">
      <c r="G41056" s="488"/>
    </row>
    <row r="41057" spans="7:7" ht="15" customHeight="1">
      <c r="G41057" s="488"/>
    </row>
    <row r="41058" spans="7:7" ht="15" customHeight="1">
      <c r="G41058" s="488"/>
    </row>
    <row r="41059" spans="7:7" ht="15" customHeight="1">
      <c r="G41059" s="488"/>
    </row>
    <row r="41060" spans="7:7" ht="15" customHeight="1">
      <c r="G41060" s="488"/>
    </row>
    <row r="41061" spans="7:7" ht="15" customHeight="1">
      <c r="G41061" s="488"/>
    </row>
    <row r="41062" spans="7:7" ht="15" customHeight="1">
      <c r="G41062" s="488"/>
    </row>
    <row r="41063" spans="7:7" ht="15" customHeight="1">
      <c r="G41063" s="488"/>
    </row>
    <row r="41064" spans="7:7" ht="15" customHeight="1">
      <c r="G41064" s="488"/>
    </row>
    <row r="41065" spans="7:7" ht="15" customHeight="1">
      <c r="G41065" s="488"/>
    </row>
    <row r="41066" spans="7:7" ht="15" customHeight="1">
      <c r="G41066" s="488"/>
    </row>
    <row r="41067" spans="7:7" ht="15" customHeight="1">
      <c r="G41067" s="488"/>
    </row>
    <row r="41068" spans="7:7" ht="15" customHeight="1">
      <c r="G41068" s="488"/>
    </row>
    <row r="41069" spans="7:7" ht="15" customHeight="1">
      <c r="G41069" s="488"/>
    </row>
    <row r="41070" spans="7:7" ht="15" customHeight="1">
      <c r="G41070" s="488"/>
    </row>
    <row r="41071" spans="7:7" ht="15" customHeight="1">
      <c r="G41071" s="488"/>
    </row>
    <row r="41072" spans="7:7" ht="15" customHeight="1">
      <c r="G41072" s="488"/>
    </row>
    <row r="41073" spans="7:7" ht="15" customHeight="1">
      <c r="G41073" s="488"/>
    </row>
    <row r="41074" spans="7:7" ht="15" customHeight="1">
      <c r="G41074" s="488"/>
    </row>
    <row r="41075" spans="7:7" ht="15" customHeight="1">
      <c r="G41075" s="488"/>
    </row>
    <row r="41076" spans="7:7" ht="15" customHeight="1">
      <c r="G41076" s="488"/>
    </row>
    <row r="41077" spans="7:7" ht="15" customHeight="1">
      <c r="G41077" s="488"/>
    </row>
    <row r="41078" spans="7:7" ht="15" customHeight="1">
      <c r="G41078" s="488"/>
    </row>
    <row r="41079" spans="7:7" ht="15" customHeight="1">
      <c r="G41079" s="488"/>
    </row>
    <row r="41080" spans="7:7" ht="15" customHeight="1">
      <c r="G41080" s="488"/>
    </row>
    <row r="41081" spans="7:7" ht="15" customHeight="1">
      <c r="G41081" s="488"/>
    </row>
    <row r="41082" spans="7:7" ht="15" customHeight="1">
      <c r="G41082" s="488"/>
    </row>
    <row r="41083" spans="7:7" ht="15" customHeight="1">
      <c r="G41083" s="488"/>
    </row>
    <row r="41084" spans="7:7" ht="15" customHeight="1">
      <c r="G41084" s="488"/>
    </row>
    <row r="41085" spans="7:7" ht="15" customHeight="1">
      <c r="G41085" s="488"/>
    </row>
    <row r="41086" spans="7:7" ht="15" customHeight="1">
      <c r="G41086" s="488"/>
    </row>
    <row r="41087" spans="7:7" ht="15" customHeight="1">
      <c r="G41087" s="488"/>
    </row>
    <row r="41088" spans="7:7" ht="15" customHeight="1">
      <c r="G41088" s="488"/>
    </row>
    <row r="41089" spans="7:7" ht="15" customHeight="1">
      <c r="G41089" s="488"/>
    </row>
    <row r="41090" spans="7:7" ht="15" customHeight="1">
      <c r="G41090" s="488"/>
    </row>
    <row r="41091" spans="7:7" ht="15" customHeight="1">
      <c r="G41091" s="488"/>
    </row>
    <row r="41092" spans="7:7" ht="15" customHeight="1">
      <c r="G41092" s="488"/>
    </row>
    <row r="41093" spans="7:7" ht="15" customHeight="1">
      <c r="G41093" s="488"/>
    </row>
    <row r="41094" spans="7:7" ht="15" customHeight="1">
      <c r="G41094" s="488"/>
    </row>
    <row r="41095" spans="7:7" ht="15" customHeight="1">
      <c r="G41095" s="488"/>
    </row>
    <row r="41096" spans="7:7" ht="15" customHeight="1">
      <c r="G41096" s="488"/>
    </row>
    <row r="41097" spans="7:7" ht="15" customHeight="1">
      <c r="G41097" s="488"/>
    </row>
    <row r="41098" spans="7:7" ht="15" customHeight="1">
      <c r="G41098" s="488"/>
    </row>
    <row r="41099" spans="7:7" ht="15" customHeight="1">
      <c r="G41099" s="488"/>
    </row>
    <row r="41100" spans="7:7" ht="15" customHeight="1">
      <c r="G41100" s="488"/>
    </row>
    <row r="41101" spans="7:7" ht="15" customHeight="1">
      <c r="G41101" s="488"/>
    </row>
    <row r="41102" spans="7:7" ht="15" customHeight="1">
      <c r="G41102" s="488"/>
    </row>
    <row r="41103" spans="7:7" ht="15" customHeight="1">
      <c r="G41103" s="488"/>
    </row>
    <row r="41104" spans="7:7" ht="15" customHeight="1">
      <c r="G41104" s="488"/>
    </row>
    <row r="41105" spans="7:7" ht="15" customHeight="1">
      <c r="G41105" s="488"/>
    </row>
    <row r="41106" spans="7:7" ht="15" customHeight="1">
      <c r="G41106" s="488"/>
    </row>
    <row r="41107" spans="7:7" ht="15" customHeight="1">
      <c r="G41107" s="488"/>
    </row>
    <row r="41108" spans="7:7" ht="15" customHeight="1">
      <c r="G41108" s="488"/>
    </row>
    <row r="41109" spans="7:7" ht="15" customHeight="1">
      <c r="G41109" s="488"/>
    </row>
    <row r="41110" spans="7:7" ht="15" customHeight="1">
      <c r="G41110" s="488"/>
    </row>
    <row r="41111" spans="7:7" ht="15" customHeight="1">
      <c r="G41111" s="488"/>
    </row>
    <row r="41112" spans="7:7" ht="15" customHeight="1">
      <c r="G41112" s="488"/>
    </row>
    <row r="41113" spans="7:7" ht="15" customHeight="1">
      <c r="G41113" s="488"/>
    </row>
    <row r="41114" spans="7:7" ht="15" customHeight="1">
      <c r="G41114" s="488"/>
    </row>
    <row r="41115" spans="7:7" ht="15" customHeight="1">
      <c r="G41115" s="488"/>
    </row>
    <row r="41116" spans="7:7" ht="15" customHeight="1">
      <c r="G41116" s="488"/>
    </row>
    <row r="41117" spans="7:7" ht="15" customHeight="1">
      <c r="G41117" s="488"/>
    </row>
    <row r="41118" spans="7:7" ht="15" customHeight="1">
      <c r="G41118" s="488"/>
    </row>
    <row r="41119" spans="7:7" ht="15" customHeight="1">
      <c r="G41119" s="488"/>
    </row>
    <row r="41120" spans="7:7" ht="15" customHeight="1">
      <c r="G41120" s="488"/>
    </row>
    <row r="41121" spans="7:7" ht="15" customHeight="1">
      <c r="G41121" s="488"/>
    </row>
    <row r="41122" spans="7:7" ht="15" customHeight="1">
      <c r="G41122" s="488"/>
    </row>
    <row r="41123" spans="7:7" ht="15" customHeight="1">
      <c r="G41123" s="488"/>
    </row>
    <row r="41124" spans="7:7" ht="15" customHeight="1">
      <c r="G41124" s="488"/>
    </row>
    <row r="41125" spans="7:7" ht="15" customHeight="1">
      <c r="G41125" s="488"/>
    </row>
    <row r="41126" spans="7:7" ht="15" customHeight="1">
      <c r="G41126" s="488"/>
    </row>
    <row r="41127" spans="7:7" ht="15" customHeight="1">
      <c r="G41127" s="488"/>
    </row>
    <row r="41128" spans="7:7" ht="15" customHeight="1">
      <c r="G41128" s="488"/>
    </row>
    <row r="41129" spans="7:7" ht="15" customHeight="1">
      <c r="G41129" s="488"/>
    </row>
    <row r="41130" spans="7:7" ht="15" customHeight="1">
      <c r="G41130" s="488"/>
    </row>
    <row r="41131" spans="7:7" ht="15" customHeight="1">
      <c r="G41131" s="488"/>
    </row>
    <row r="41132" spans="7:7" ht="15" customHeight="1">
      <c r="G41132" s="488"/>
    </row>
    <row r="41133" spans="7:7" ht="15" customHeight="1">
      <c r="G41133" s="488"/>
    </row>
    <row r="41134" spans="7:7" ht="15" customHeight="1">
      <c r="G41134" s="488"/>
    </row>
    <row r="41135" spans="7:7" ht="15" customHeight="1">
      <c r="G41135" s="488"/>
    </row>
    <row r="41136" spans="7:7" ht="15" customHeight="1">
      <c r="G41136" s="488"/>
    </row>
    <row r="41137" spans="7:7" ht="15" customHeight="1">
      <c r="G41137" s="488"/>
    </row>
    <row r="41138" spans="7:7" ht="15" customHeight="1">
      <c r="G41138" s="488"/>
    </row>
    <row r="41139" spans="7:7" ht="15" customHeight="1">
      <c r="G41139" s="488"/>
    </row>
    <row r="41140" spans="7:7" ht="15" customHeight="1">
      <c r="G41140" s="488"/>
    </row>
    <row r="41141" spans="7:7" ht="15" customHeight="1">
      <c r="G41141" s="488"/>
    </row>
    <row r="41142" spans="7:7" ht="15" customHeight="1">
      <c r="G41142" s="488"/>
    </row>
    <row r="41143" spans="7:7" ht="15" customHeight="1">
      <c r="G41143" s="488"/>
    </row>
    <row r="41144" spans="7:7" ht="15" customHeight="1">
      <c r="G41144" s="488"/>
    </row>
    <row r="41145" spans="7:7" ht="15" customHeight="1">
      <c r="G41145" s="488"/>
    </row>
    <row r="41146" spans="7:7" ht="15" customHeight="1">
      <c r="G41146" s="488"/>
    </row>
    <row r="41147" spans="7:7" ht="15" customHeight="1">
      <c r="G41147" s="488"/>
    </row>
    <row r="41148" spans="7:7" ht="15" customHeight="1">
      <c r="G41148" s="488"/>
    </row>
    <row r="41149" spans="7:7" ht="15" customHeight="1">
      <c r="G41149" s="488"/>
    </row>
    <row r="41150" spans="7:7" ht="15" customHeight="1">
      <c r="G41150" s="488"/>
    </row>
    <row r="41151" spans="7:7" ht="15" customHeight="1">
      <c r="G41151" s="488"/>
    </row>
    <row r="41152" spans="7:7" ht="15" customHeight="1">
      <c r="G41152" s="488"/>
    </row>
    <row r="41153" spans="7:7" ht="15" customHeight="1">
      <c r="G41153" s="488"/>
    </row>
    <row r="41154" spans="7:7" ht="15" customHeight="1">
      <c r="G41154" s="488"/>
    </row>
    <row r="41155" spans="7:7" ht="15" customHeight="1">
      <c r="G41155" s="488"/>
    </row>
    <row r="41156" spans="7:7" ht="15" customHeight="1">
      <c r="G41156" s="488"/>
    </row>
    <row r="41157" spans="7:7" ht="15" customHeight="1">
      <c r="G41157" s="488"/>
    </row>
    <row r="41158" spans="7:7" ht="15" customHeight="1">
      <c r="G41158" s="488"/>
    </row>
    <row r="41159" spans="7:7" ht="15" customHeight="1">
      <c r="G41159" s="488"/>
    </row>
    <row r="41160" spans="7:7" ht="15" customHeight="1">
      <c r="G41160" s="488"/>
    </row>
    <row r="41161" spans="7:7" ht="15" customHeight="1">
      <c r="G41161" s="488"/>
    </row>
    <row r="41162" spans="7:7" ht="15" customHeight="1">
      <c r="G41162" s="488"/>
    </row>
    <row r="41163" spans="7:7" ht="15" customHeight="1">
      <c r="G41163" s="488"/>
    </row>
    <row r="41164" spans="7:7" ht="15" customHeight="1">
      <c r="G41164" s="488"/>
    </row>
    <row r="41165" spans="7:7" ht="15" customHeight="1">
      <c r="G41165" s="488"/>
    </row>
    <row r="41166" spans="7:7" ht="15" customHeight="1">
      <c r="G41166" s="488"/>
    </row>
    <row r="41167" spans="7:7" ht="15" customHeight="1">
      <c r="G41167" s="488"/>
    </row>
    <row r="41168" spans="7:7" ht="15" customHeight="1">
      <c r="G41168" s="488"/>
    </row>
    <row r="41169" spans="7:7" ht="15" customHeight="1">
      <c r="G41169" s="488"/>
    </row>
    <row r="41170" spans="7:7" ht="15" customHeight="1">
      <c r="G41170" s="488"/>
    </row>
    <row r="41171" spans="7:7" ht="15" customHeight="1">
      <c r="G41171" s="488"/>
    </row>
    <row r="41172" spans="7:7" ht="15" customHeight="1">
      <c r="G41172" s="488"/>
    </row>
    <row r="41173" spans="7:7" ht="15" customHeight="1">
      <c r="G41173" s="488"/>
    </row>
    <row r="41174" spans="7:7" ht="15" customHeight="1">
      <c r="G41174" s="488"/>
    </row>
    <row r="41175" spans="7:7" ht="15" customHeight="1">
      <c r="G41175" s="488"/>
    </row>
    <row r="41176" spans="7:7" ht="15" customHeight="1">
      <c r="G41176" s="488"/>
    </row>
    <row r="41177" spans="7:7" ht="15" customHeight="1">
      <c r="G41177" s="488"/>
    </row>
    <row r="41178" spans="7:7" ht="15" customHeight="1">
      <c r="G41178" s="488"/>
    </row>
    <row r="41179" spans="7:7" ht="15" customHeight="1">
      <c r="G41179" s="488"/>
    </row>
    <row r="41180" spans="7:7" ht="15" customHeight="1">
      <c r="G41180" s="488"/>
    </row>
    <row r="41181" spans="7:7" ht="15" customHeight="1">
      <c r="G41181" s="488"/>
    </row>
    <row r="41182" spans="7:7" ht="15" customHeight="1">
      <c r="G41182" s="488"/>
    </row>
    <row r="41183" spans="7:7" ht="15" customHeight="1">
      <c r="G41183" s="488"/>
    </row>
    <row r="41184" spans="7:7" ht="15" customHeight="1">
      <c r="G41184" s="488"/>
    </row>
    <row r="41185" spans="7:7" ht="15" customHeight="1">
      <c r="G41185" s="488"/>
    </row>
    <row r="41186" spans="7:7" ht="15" customHeight="1">
      <c r="G41186" s="488"/>
    </row>
    <row r="41187" spans="7:7" ht="15" customHeight="1">
      <c r="G41187" s="488"/>
    </row>
    <row r="41188" spans="7:7" ht="15" customHeight="1">
      <c r="G41188" s="488"/>
    </row>
    <row r="41189" spans="7:7" ht="15" customHeight="1">
      <c r="G41189" s="488"/>
    </row>
    <row r="41190" spans="7:7" ht="15" customHeight="1">
      <c r="G41190" s="488"/>
    </row>
    <row r="41191" spans="7:7" ht="15" customHeight="1">
      <c r="G41191" s="488"/>
    </row>
    <row r="41192" spans="7:7" ht="15" customHeight="1">
      <c r="G41192" s="488"/>
    </row>
    <row r="41193" spans="7:7" ht="15" customHeight="1">
      <c r="G41193" s="488"/>
    </row>
    <row r="41194" spans="7:7" ht="15" customHeight="1">
      <c r="G41194" s="488"/>
    </row>
    <row r="41195" spans="7:7" ht="15" customHeight="1">
      <c r="G41195" s="488"/>
    </row>
    <row r="41196" spans="7:7" ht="15" customHeight="1">
      <c r="G41196" s="488"/>
    </row>
    <row r="41197" spans="7:7" ht="15" customHeight="1">
      <c r="G41197" s="488"/>
    </row>
    <row r="41198" spans="7:7" ht="15" customHeight="1">
      <c r="G41198" s="488"/>
    </row>
    <row r="41199" spans="7:7" ht="15" customHeight="1">
      <c r="G41199" s="488"/>
    </row>
    <row r="41200" spans="7:7" ht="15" customHeight="1">
      <c r="G41200" s="488"/>
    </row>
    <row r="41201" spans="7:7" ht="15" customHeight="1">
      <c r="G41201" s="488"/>
    </row>
    <row r="41202" spans="7:7" ht="15" customHeight="1">
      <c r="G41202" s="488"/>
    </row>
    <row r="41203" spans="7:7" ht="15" customHeight="1">
      <c r="G41203" s="488"/>
    </row>
    <row r="41204" spans="7:7" ht="15" customHeight="1">
      <c r="G41204" s="488"/>
    </row>
    <row r="41205" spans="7:7" ht="15" customHeight="1">
      <c r="G41205" s="488"/>
    </row>
    <row r="41206" spans="7:7" ht="15" customHeight="1">
      <c r="G41206" s="488"/>
    </row>
    <row r="41207" spans="7:7" ht="15" customHeight="1">
      <c r="G41207" s="488"/>
    </row>
    <row r="41208" spans="7:7" ht="15" customHeight="1">
      <c r="G41208" s="488"/>
    </row>
    <row r="41209" spans="7:7" ht="15" customHeight="1">
      <c r="G41209" s="488"/>
    </row>
    <row r="41210" spans="7:7" ht="15" customHeight="1">
      <c r="G41210" s="488"/>
    </row>
    <row r="41211" spans="7:7" ht="15" customHeight="1">
      <c r="G41211" s="488"/>
    </row>
    <row r="41212" spans="7:7" ht="15" customHeight="1">
      <c r="G41212" s="488"/>
    </row>
    <row r="41213" spans="7:7" ht="15" customHeight="1">
      <c r="G41213" s="488"/>
    </row>
    <row r="41214" spans="7:7" ht="15" customHeight="1">
      <c r="G41214" s="488"/>
    </row>
    <row r="41215" spans="7:7" ht="15" customHeight="1">
      <c r="G41215" s="488"/>
    </row>
    <row r="41216" spans="7:7" ht="15" customHeight="1">
      <c r="G41216" s="488"/>
    </row>
    <row r="41217" spans="7:7" ht="15" customHeight="1">
      <c r="G41217" s="488"/>
    </row>
    <row r="41218" spans="7:7" ht="15" customHeight="1">
      <c r="G41218" s="488"/>
    </row>
    <row r="41219" spans="7:7" ht="15" customHeight="1">
      <c r="G41219" s="488"/>
    </row>
    <row r="41220" spans="7:7" ht="15" customHeight="1">
      <c r="G41220" s="488"/>
    </row>
    <row r="41221" spans="7:7" ht="15" customHeight="1">
      <c r="G41221" s="488"/>
    </row>
    <row r="41222" spans="7:7" ht="15" customHeight="1">
      <c r="G41222" s="488"/>
    </row>
    <row r="41223" spans="7:7" ht="15" customHeight="1">
      <c r="G41223" s="488"/>
    </row>
    <row r="41224" spans="7:7" ht="15" customHeight="1">
      <c r="G41224" s="488"/>
    </row>
    <row r="41225" spans="7:7" ht="15" customHeight="1">
      <c r="G41225" s="488"/>
    </row>
    <row r="41226" spans="7:7" ht="15" customHeight="1">
      <c r="G41226" s="488"/>
    </row>
    <row r="41227" spans="7:7" ht="15" customHeight="1">
      <c r="G41227" s="488"/>
    </row>
    <row r="41228" spans="7:7" ht="15" customHeight="1">
      <c r="G41228" s="488"/>
    </row>
    <row r="41229" spans="7:7" ht="15" customHeight="1">
      <c r="G41229" s="488"/>
    </row>
    <row r="41230" spans="7:7" ht="15" customHeight="1">
      <c r="G41230" s="488"/>
    </row>
    <row r="41231" spans="7:7" ht="15" customHeight="1">
      <c r="G41231" s="488"/>
    </row>
    <row r="41232" spans="7:7" ht="15" customHeight="1">
      <c r="G41232" s="488"/>
    </row>
    <row r="41233" spans="7:7" ht="15" customHeight="1">
      <c r="G41233" s="488"/>
    </row>
    <row r="41234" spans="7:7" ht="15" customHeight="1">
      <c r="G41234" s="488"/>
    </row>
    <row r="41235" spans="7:7" ht="15" customHeight="1">
      <c r="G41235" s="488"/>
    </row>
    <row r="41236" spans="7:7" ht="15" customHeight="1">
      <c r="G41236" s="488"/>
    </row>
    <row r="41237" spans="7:7" ht="15" customHeight="1">
      <c r="G41237" s="488"/>
    </row>
    <row r="41238" spans="7:7" ht="15" customHeight="1">
      <c r="G41238" s="488"/>
    </row>
    <row r="41239" spans="7:7" ht="15" customHeight="1">
      <c r="G41239" s="488"/>
    </row>
    <row r="41240" spans="7:7" ht="15" customHeight="1">
      <c r="G41240" s="488"/>
    </row>
    <row r="41241" spans="7:7" ht="15" customHeight="1">
      <c r="G41241" s="488"/>
    </row>
    <row r="41242" spans="7:7" ht="15" customHeight="1">
      <c r="G41242" s="488"/>
    </row>
    <row r="41243" spans="7:7" ht="15" customHeight="1">
      <c r="G41243" s="488"/>
    </row>
    <row r="41244" spans="7:7" ht="15" customHeight="1">
      <c r="G41244" s="488"/>
    </row>
    <row r="41245" spans="7:7" ht="15" customHeight="1">
      <c r="G41245" s="488"/>
    </row>
    <row r="41246" spans="7:7" ht="15" customHeight="1">
      <c r="G41246" s="488"/>
    </row>
    <row r="41247" spans="7:7" ht="15" customHeight="1">
      <c r="G41247" s="488"/>
    </row>
    <row r="41248" spans="7:7" ht="15" customHeight="1">
      <c r="G41248" s="488"/>
    </row>
    <row r="41249" spans="7:7" ht="15" customHeight="1">
      <c r="G41249" s="488"/>
    </row>
    <row r="41250" spans="7:7" ht="15" customHeight="1">
      <c r="G41250" s="488"/>
    </row>
    <row r="41251" spans="7:7" ht="15" customHeight="1">
      <c r="G41251" s="488"/>
    </row>
    <row r="41252" spans="7:7" ht="15" customHeight="1">
      <c r="G41252" s="488"/>
    </row>
    <row r="41253" spans="7:7" ht="15" customHeight="1">
      <c r="G41253" s="488"/>
    </row>
    <row r="41254" spans="7:7" ht="15" customHeight="1">
      <c r="G41254" s="488"/>
    </row>
    <row r="41255" spans="7:7" ht="15" customHeight="1">
      <c r="G41255" s="488"/>
    </row>
    <row r="41256" spans="7:7" ht="15" customHeight="1">
      <c r="G41256" s="488"/>
    </row>
    <row r="41257" spans="7:7" ht="15" customHeight="1">
      <c r="G41257" s="488"/>
    </row>
    <row r="41258" spans="7:7" ht="15" customHeight="1">
      <c r="G41258" s="488"/>
    </row>
    <row r="41259" spans="7:7" ht="15" customHeight="1">
      <c r="G41259" s="488"/>
    </row>
    <row r="41260" spans="7:7" ht="15" customHeight="1">
      <c r="G41260" s="488"/>
    </row>
    <row r="41261" spans="7:7" ht="15" customHeight="1">
      <c r="G41261" s="488"/>
    </row>
    <row r="41262" spans="7:7" ht="15" customHeight="1">
      <c r="G41262" s="488"/>
    </row>
    <row r="41263" spans="7:7" ht="15" customHeight="1">
      <c r="G41263" s="488"/>
    </row>
    <row r="41264" spans="7:7" ht="15" customHeight="1">
      <c r="G41264" s="488"/>
    </row>
    <row r="41265" spans="7:7" ht="15" customHeight="1">
      <c r="G41265" s="488"/>
    </row>
    <row r="41266" spans="7:7" ht="15" customHeight="1">
      <c r="G41266" s="488"/>
    </row>
    <row r="41267" spans="7:7" ht="15" customHeight="1">
      <c r="G41267" s="488"/>
    </row>
    <row r="41268" spans="7:7" ht="15" customHeight="1">
      <c r="G41268" s="488"/>
    </row>
    <row r="41269" spans="7:7" ht="15" customHeight="1">
      <c r="G41269" s="488"/>
    </row>
    <row r="41270" spans="7:7" ht="15" customHeight="1">
      <c r="G41270" s="488"/>
    </row>
    <row r="41271" spans="7:7" ht="15" customHeight="1">
      <c r="G41271" s="488"/>
    </row>
    <row r="41272" spans="7:7" ht="15" customHeight="1">
      <c r="G41272" s="488"/>
    </row>
    <row r="41273" spans="7:7" ht="15" customHeight="1">
      <c r="G41273" s="488"/>
    </row>
    <row r="41274" spans="7:7" ht="15" customHeight="1">
      <c r="G41274" s="488"/>
    </row>
    <row r="41275" spans="7:7" ht="15" customHeight="1">
      <c r="G41275" s="488"/>
    </row>
    <row r="41276" spans="7:7" ht="15" customHeight="1">
      <c r="G41276" s="488"/>
    </row>
    <row r="41277" spans="7:7" ht="15" customHeight="1">
      <c r="G41277" s="488"/>
    </row>
    <row r="41278" spans="7:7" ht="15" customHeight="1">
      <c r="G41278" s="488"/>
    </row>
    <row r="41279" spans="7:7" ht="15" customHeight="1">
      <c r="G41279" s="488"/>
    </row>
    <row r="41280" spans="7:7" ht="15" customHeight="1">
      <c r="G41280" s="488"/>
    </row>
    <row r="41281" spans="7:7" ht="15" customHeight="1">
      <c r="G41281" s="488"/>
    </row>
    <row r="41282" spans="7:7" ht="15" customHeight="1">
      <c r="G41282" s="488"/>
    </row>
    <row r="41283" spans="7:7" ht="15" customHeight="1">
      <c r="G41283" s="488"/>
    </row>
    <row r="41284" spans="7:7" ht="15" customHeight="1">
      <c r="G41284" s="488"/>
    </row>
    <row r="41285" spans="7:7" ht="15" customHeight="1">
      <c r="G41285" s="488"/>
    </row>
    <row r="41286" spans="7:7" ht="15" customHeight="1">
      <c r="G41286" s="488"/>
    </row>
    <row r="41287" spans="7:7" ht="15" customHeight="1">
      <c r="G41287" s="488"/>
    </row>
    <row r="41288" spans="7:7" ht="15" customHeight="1">
      <c r="G41288" s="488"/>
    </row>
    <row r="41289" spans="7:7" ht="15" customHeight="1">
      <c r="G41289" s="488"/>
    </row>
    <row r="41290" spans="7:7" ht="15" customHeight="1">
      <c r="G41290" s="488"/>
    </row>
    <row r="41291" spans="7:7" ht="15" customHeight="1">
      <c r="G41291" s="488"/>
    </row>
    <row r="41292" spans="7:7" ht="15" customHeight="1">
      <c r="G41292" s="488"/>
    </row>
    <row r="41293" spans="7:7" ht="15" customHeight="1">
      <c r="G41293" s="488"/>
    </row>
    <row r="41294" spans="7:7" ht="15" customHeight="1">
      <c r="G41294" s="488"/>
    </row>
    <row r="41295" spans="7:7" ht="15" customHeight="1">
      <c r="G41295" s="488"/>
    </row>
    <row r="41296" spans="7:7" ht="15" customHeight="1">
      <c r="G41296" s="488"/>
    </row>
    <row r="41297" spans="7:7" ht="15" customHeight="1">
      <c r="G41297" s="488"/>
    </row>
    <row r="41298" spans="7:7" ht="15" customHeight="1">
      <c r="G41298" s="488"/>
    </row>
    <row r="41299" spans="7:7" ht="15" customHeight="1">
      <c r="G41299" s="488"/>
    </row>
    <row r="41300" spans="7:7" ht="15" customHeight="1">
      <c r="G41300" s="488"/>
    </row>
    <row r="41301" spans="7:7" ht="15" customHeight="1">
      <c r="G41301" s="488"/>
    </row>
    <row r="41302" spans="7:7" ht="15" customHeight="1">
      <c r="G41302" s="488"/>
    </row>
    <row r="41303" spans="7:7" ht="15" customHeight="1">
      <c r="G41303" s="488"/>
    </row>
    <row r="41304" spans="7:7" ht="15" customHeight="1">
      <c r="G41304" s="488"/>
    </row>
    <row r="41305" spans="7:7" ht="15" customHeight="1">
      <c r="G41305" s="488"/>
    </row>
    <row r="41306" spans="7:7" ht="15" customHeight="1">
      <c r="G41306" s="488"/>
    </row>
    <row r="41307" spans="7:7" ht="15" customHeight="1">
      <c r="G41307" s="488"/>
    </row>
    <row r="41308" spans="7:7" ht="15" customHeight="1">
      <c r="G41308" s="488"/>
    </row>
    <row r="41309" spans="7:7" ht="15" customHeight="1">
      <c r="G41309" s="488"/>
    </row>
    <row r="41310" spans="7:7" ht="15" customHeight="1">
      <c r="G41310" s="488"/>
    </row>
    <row r="41311" spans="7:7" ht="15" customHeight="1">
      <c r="G41311" s="488"/>
    </row>
    <row r="41312" spans="7:7" ht="15" customHeight="1">
      <c r="G41312" s="488"/>
    </row>
    <row r="41313" spans="7:7" ht="15" customHeight="1">
      <c r="G41313" s="488"/>
    </row>
    <row r="41314" spans="7:7" ht="15" customHeight="1">
      <c r="G41314" s="488"/>
    </row>
    <row r="41315" spans="7:7" ht="15" customHeight="1">
      <c r="G41315" s="488"/>
    </row>
    <row r="41316" spans="7:7" ht="15" customHeight="1">
      <c r="G41316" s="488"/>
    </row>
    <row r="41317" spans="7:7" ht="15" customHeight="1">
      <c r="G41317" s="488"/>
    </row>
    <row r="41318" spans="7:7" ht="15" customHeight="1">
      <c r="G41318" s="488"/>
    </row>
    <row r="41319" spans="7:7" ht="15" customHeight="1">
      <c r="G41319" s="488"/>
    </row>
    <row r="41320" spans="7:7" ht="15" customHeight="1">
      <c r="G41320" s="488"/>
    </row>
    <row r="41321" spans="7:7" ht="15" customHeight="1">
      <c r="G41321" s="488"/>
    </row>
    <row r="41322" spans="7:7" ht="15" customHeight="1">
      <c r="G41322" s="488"/>
    </row>
    <row r="41323" spans="7:7" ht="15" customHeight="1">
      <c r="G41323" s="488"/>
    </row>
    <row r="41324" spans="7:7" ht="15" customHeight="1">
      <c r="G41324" s="488"/>
    </row>
    <row r="41325" spans="7:7" ht="15" customHeight="1">
      <c r="G41325" s="488"/>
    </row>
    <row r="41326" spans="7:7" ht="15" customHeight="1">
      <c r="G41326" s="488"/>
    </row>
    <row r="41327" spans="7:7" ht="15" customHeight="1">
      <c r="G41327" s="488"/>
    </row>
    <row r="41328" spans="7:7" ht="15" customHeight="1">
      <c r="G41328" s="488"/>
    </row>
    <row r="41329" spans="7:7" ht="15" customHeight="1">
      <c r="G41329" s="488"/>
    </row>
    <row r="41330" spans="7:7" ht="15" customHeight="1">
      <c r="G41330" s="488"/>
    </row>
    <row r="41331" spans="7:7" ht="15" customHeight="1">
      <c r="G41331" s="488"/>
    </row>
    <row r="41332" spans="7:7" ht="15" customHeight="1">
      <c r="G41332" s="488"/>
    </row>
    <row r="41333" spans="7:7" ht="15" customHeight="1">
      <c r="G41333" s="488"/>
    </row>
    <row r="41334" spans="7:7" ht="15" customHeight="1">
      <c r="G41334" s="488"/>
    </row>
    <row r="41335" spans="7:7" ht="15" customHeight="1">
      <c r="G41335" s="488"/>
    </row>
    <row r="41336" spans="7:7" ht="15" customHeight="1">
      <c r="G41336" s="488"/>
    </row>
    <row r="41337" spans="7:7" ht="15" customHeight="1">
      <c r="G41337" s="488"/>
    </row>
    <row r="41338" spans="7:7" ht="15" customHeight="1">
      <c r="G41338" s="488"/>
    </row>
    <row r="41339" spans="7:7" ht="15" customHeight="1">
      <c r="G41339" s="488"/>
    </row>
    <row r="41340" spans="7:7" ht="15" customHeight="1">
      <c r="G41340" s="488"/>
    </row>
    <row r="41341" spans="7:7" ht="15" customHeight="1">
      <c r="G41341" s="488"/>
    </row>
    <row r="41342" spans="7:7" ht="15" customHeight="1">
      <c r="G41342" s="488"/>
    </row>
    <row r="41343" spans="7:7" ht="15" customHeight="1">
      <c r="G41343" s="488"/>
    </row>
    <row r="41344" spans="7:7" ht="15" customHeight="1">
      <c r="G41344" s="488"/>
    </row>
    <row r="41345" spans="7:7" ht="15" customHeight="1">
      <c r="G41345" s="488"/>
    </row>
    <row r="41346" spans="7:7" ht="15" customHeight="1">
      <c r="G41346" s="488"/>
    </row>
    <row r="41347" spans="7:7" ht="15" customHeight="1">
      <c r="G41347" s="488"/>
    </row>
    <row r="41348" spans="7:7" ht="15" customHeight="1">
      <c r="G41348" s="488"/>
    </row>
    <row r="41349" spans="7:7" ht="15" customHeight="1">
      <c r="G41349" s="488"/>
    </row>
    <row r="41350" spans="7:7" ht="15" customHeight="1">
      <c r="G41350" s="488"/>
    </row>
    <row r="41351" spans="7:7" ht="15" customHeight="1">
      <c r="G41351" s="488"/>
    </row>
    <row r="41352" spans="7:7" ht="15" customHeight="1">
      <c r="G41352" s="488"/>
    </row>
    <row r="41353" spans="7:7" ht="15" customHeight="1">
      <c r="G41353" s="488"/>
    </row>
    <row r="41354" spans="7:7" ht="15" customHeight="1">
      <c r="G41354" s="488"/>
    </row>
    <row r="41355" spans="7:7" ht="15" customHeight="1">
      <c r="G41355" s="488"/>
    </row>
    <row r="41356" spans="7:7" ht="15" customHeight="1">
      <c r="G41356" s="488"/>
    </row>
    <row r="41357" spans="7:7" ht="15" customHeight="1">
      <c r="G41357" s="488"/>
    </row>
    <row r="41358" spans="7:7" ht="15" customHeight="1">
      <c r="G41358" s="488"/>
    </row>
    <row r="41359" spans="7:7" ht="15" customHeight="1">
      <c r="G41359" s="488"/>
    </row>
    <row r="41360" spans="7:7" ht="15" customHeight="1">
      <c r="G41360" s="488"/>
    </row>
    <row r="41361" spans="7:7" ht="15" customHeight="1">
      <c r="G41361" s="488"/>
    </row>
    <row r="41362" spans="7:7" ht="15" customHeight="1">
      <c r="G41362" s="488"/>
    </row>
    <row r="41363" spans="7:7" ht="15" customHeight="1">
      <c r="G41363" s="488"/>
    </row>
    <row r="41364" spans="7:7" ht="15" customHeight="1">
      <c r="G41364" s="488"/>
    </row>
    <row r="41365" spans="7:7" ht="15" customHeight="1">
      <c r="G41365" s="488"/>
    </row>
    <row r="41366" spans="7:7" ht="15" customHeight="1">
      <c r="G41366" s="488"/>
    </row>
    <row r="41367" spans="7:7" ht="15" customHeight="1">
      <c r="G41367" s="488"/>
    </row>
    <row r="41368" spans="7:7" ht="15" customHeight="1">
      <c r="G41368" s="488"/>
    </row>
    <row r="41369" spans="7:7" ht="15" customHeight="1">
      <c r="G41369" s="488"/>
    </row>
    <row r="41370" spans="7:7" ht="15" customHeight="1">
      <c r="G41370" s="488"/>
    </row>
    <row r="41371" spans="7:7" ht="15" customHeight="1">
      <c r="G41371" s="488"/>
    </row>
    <row r="41372" spans="7:7" ht="15" customHeight="1">
      <c r="G41372" s="488"/>
    </row>
    <row r="41373" spans="7:7" ht="15" customHeight="1">
      <c r="G41373" s="488"/>
    </row>
    <row r="41374" spans="7:7" ht="15" customHeight="1">
      <c r="G41374" s="488"/>
    </row>
    <row r="41375" spans="7:7" ht="15" customHeight="1">
      <c r="G41375" s="488"/>
    </row>
    <row r="41376" spans="7:7" ht="15" customHeight="1">
      <c r="G41376" s="488"/>
    </row>
    <row r="41377" spans="7:7" ht="15" customHeight="1">
      <c r="G41377" s="488"/>
    </row>
    <row r="41378" spans="7:7" ht="15" customHeight="1">
      <c r="G41378" s="488"/>
    </row>
    <row r="41379" spans="7:7" ht="15" customHeight="1">
      <c r="G41379" s="488"/>
    </row>
    <row r="41380" spans="7:7" ht="15" customHeight="1">
      <c r="G41380" s="488"/>
    </row>
    <row r="41381" spans="7:7" ht="15" customHeight="1">
      <c r="G41381" s="488"/>
    </row>
    <row r="41382" spans="7:7" ht="15" customHeight="1">
      <c r="G41382" s="488"/>
    </row>
    <row r="41383" spans="7:7" ht="15" customHeight="1">
      <c r="G41383" s="488"/>
    </row>
    <row r="41384" spans="7:7" ht="15" customHeight="1">
      <c r="G41384" s="488"/>
    </row>
    <row r="41385" spans="7:7" ht="15" customHeight="1">
      <c r="G41385" s="488"/>
    </row>
    <row r="41386" spans="7:7" ht="15" customHeight="1">
      <c r="G41386" s="488"/>
    </row>
    <row r="41387" spans="7:7" ht="15" customHeight="1">
      <c r="G41387" s="488"/>
    </row>
    <row r="41388" spans="7:7" ht="15" customHeight="1">
      <c r="G41388" s="488"/>
    </row>
    <row r="41389" spans="7:7" ht="15" customHeight="1">
      <c r="G41389" s="488"/>
    </row>
    <row r="41390" spans="7:7" ht="15" customHeight="1">
      <c r="G41390" s="488"/>
    </row>
    <row r="41391" spans="7:7" ht="15" customHeight="1">
      <c r="G41391" s="488"/>
    </row>
    <row r="41392" spans="7:7" ht="15" customHeight="1">
      <c r="G41392" s="488"/>
    </row>
    <row r="41393" spans="7:7" ht="15" customHeight="1">
      <c r="G41393" s="488"/>
    </row>
    <row r="41394" spans="7:7" ht="15" customHeight="1">
      <c r="G41394" s="488"/>
    </row>
    <row r="41395" spans="7:7" ht="15" customHeight="1">
      <c r="G41395" s="488"/>
    </row>
    <row r="41396" spans="7:7" ht="15" customHeight="1">
      <c r="G41396" s="488"/>
    </row>
    <row r="41397" spans="7:7" ht="15" customHeight="1">
      <c r="G41397" s="488"/>
    </row>
    <row r="41398" spans="7:7" ht="15" customHeight="1">
      <c r="G41398" s="488"/>
    </row>
    <row r="41399" spans="7:7" ht="15" customHeight="1">
      <c r="G41399" s="488"/>
    </row>
    <row r="41400" spans="7:7" ht="15" customHeight="1">
      <c r="G41400" s="488"/>
    </row>
    <row r="41401" spans="7:7" ht="15" customHeight="1">
      <c r="G41401" s="488"/>
    </row>
    <row r="41402" spans="7:7" ht="15" customHeight="1">
      <c r="G41402" s="488"/>
    </row>
    <row r="41403" spans="7:7" ht="15" customHeight="1">
      <c r="G41403" s="488"/>
    </row>
    <row r="41404" spans="7:7" ht="15" customHeight="1">
      <c r="G41404" s="488"/>
    </row>
    <row r="41405" spans="7:7" ht="15" customHeight="1">
      <c r="G41405" s="488"/>
    </row>
    <row r="41406" spans="7:7" ht="15" customHeight="1">
      <c r="G41406" s="488"/>
    </row>
    <row r="41407" spans="7:7" ht="15" customHeight="1">
      <c r="G41407" s="488"/>
    </row>
    <row r="41408" spans="7:7" ht="15" customHeight="1">
      <c r="G41408" s="488"/>
    </row>
    <row r="41409" spans="7:7" ht="15" customHeight="1">
      <c r="G41409" s="488"/>
    </row>
    <row r="41410" spans="7:7" ht="15" customHeight="1">
      <c r="G41410" s="488"/>
    </row>
    <row r="41411" spans="7:7" ht="15" customHeight="1">
      <c r="G41411" s="488"/>
    </row>
    <row r="41412" spans="7:7" ht="15" customHeight="1">
      <c r="G41412" s="488"/>
    </row>
    <row r="41413" spans="7:7" ht="15" customHeight="1">
      <c r="G41413" s="488"/>
    </row>
    <row r="41414" spans="7:7" ht="15" customHeight="1">
      <c r="G41414" s="488"/>
    </row>
    <row r="41415" spans="7:7" ht="15" customHeight="1">
      <c r="G41415" s="488"/>
    </row>
    <row r="41416" spans="7:7" ht="15" customHeight="1">
      <c r="G41416" s="488"/>
    </row>
    <row r="41417" spans="7:7" ht="15" customHeight="1">
      <c r="G41417" s="488"/>
    </row>
    <row r="41418" spans="7:7" ht="15" customHeight="1">
      <c r="G41418" s="488"/>
    </row>
    <row r="41419" spans="7:7" ht="15" customHeight="1">
      <c r="G41419" s="488"/>
    </row>
    <row r="41420" spans="7:7" ht="15" customHeight="1">
      <c r="G41420" s="488"/>
    </row>
    <row r="41421" spans="7:7" ht="15" customHeight="1">
      <c r="G41421" s="488"/>
    </row>
    <row r="41422" spans="7:7" ht="15" customHeight="1">
      <c r="G41422" s="488"/>
    </row>
    <row r="41423" spans="7:7" ht="15" customHeight="1">
      <c r="G41423" s="488"/>
    </row>
    <row r="41424" spans="7:7" ht="15" customHeight="1">
      <c r="G41424" s="488"/>
    </row>
    <row r="41425" spans="7:7" ht="15" customHeight="1">
      <c r="G41425" s="488"/>
    </row>
    <row r="41426" spans="7:7" ht="15" customHeight="1">
      <c r="G41426" s="488"/>
    </row>
    <row r="41427" spans="7:7" ht="15" customHeight="1">
      <c r="G41427" s="488"/>
    </row>
    <row r="41428" spans="7:7" ht="15" customHeight="1">
      <c r="G41428" s="488"/>
    </row>
    <row r="41429" spans="7:7" ht="15" customHeight="1">
      <c r="G41429" s="488"/>
    </row>
    <row r="41430" spans="7:7" ht="15" customHeight="1">
      <c r="G41430" s="488"/>
    </row>
    <row r="41431" spans="7:7" ht="15" customHeight="1">
      <c r="G41431" s="488"/>
    </row>
    <row r="41432" spans="7:7" ht="15" customHeight="1">
      <c r="G41432" s="488"/>
    </row>
    <row r="41433" spans="7:7" ht="15" customHeight="1">
      <c r="G41433" s="488"/>
    </row>
    <row r="41434" spans="7:7" ht="15" customHeight="1">
      <c r="G41434" s="488"/>
    </row>
    <row r="41435" spans="7:7" ht="15" customHeight="1">
      <c r="G41435" s="488"/>
    </row>
    <row r="41436" spans="7:7" ht="15" customHeight="1">
      <c r="G41436" s="488"/>
    </row>
    <row r="41437" spans="7:7" ht="15" customHeight="1">
      <c r="G41437" s="488"/>
    </row>
    <row r="41438" spans="7:7" ht="15" customHeight="1">
      <c r="G41438" s="488"/>
    </row>
    <row r="41439" spans="7:7" ht="15" customHeight="1">
      <c r="G41439" s="488"/>
    </row>
    <row r="41440" spans="7:7" ht="15" customHeight="1">
      <c r="G41440" s="488"/>
    </row>
    <row r="41441" spans="7:7" ht="15" customHeight="1">
      <c r="G41441" s="488"/>
    </row>
    <row r="41442" spans="7:7" ht="15" customHeight="1">
      <c r="G41442" s="488"/>
    </row>
    <row r="41443" spans="7:7" ht="15" customHeight="1">
      <c r="G41443" s="488"/>
    </row>
    <row r="41444" spans="7:7" ht="15" customHeight="1">
      <c r="G41444" s="488"/>
    </row>
    <row r="41445" spans="7:7" ht="15" customHeight="1">
      <c r="G41445" s="488"/>
    </row>
    <row r="41446" spans="7:7" ht="15" customHeight="1">
      <c r="G41446" s="488"/>
    </row>
    <row r="41447" spans="7:7" ht="15" customHeight="1">
      <c r="G41447" s="488"/>
    </row>
    <row r="41448" spans="7:7" ht="15" customHeight="1">
      <c r="G41448" s="488"/>
    </row>
    <row r="41449" spans="7:7" ht="15" customHeight="1">
      <c r="G41449" s="488"/>
    </row>
    <row r="41450" spans="7:7" ht="15" customHeight="1">
      <c r="G41450" s="488"/>
    </row>
    <row r="41451" spans="7:7" ht="15" customHeight="1">
      <c r="G41451" s="488"/>
    </row>
    <row r="41452" spans="7:7" ht="15" customHeight="1">
      <c r="G41452" s="488"/>
    </row>
    <row r="41453" spans="7:7" ht="15" customHeight="1">
      <c r="G41453" s="488"/>
    </row>
    <row r="41454" spans="7:7" ht="15" customHeight="1">
      <c r="G41454" s="488"/>
    </row>
    <row r="41455" spans="7:7" ht="15" customHeight="1">
      <c r="G41455" s="488"/>
    </row>
    <row r="41456" spans="7:7" ht="15" customHeight="1">
      <c r="G41456" s="488"/>
    </row>
    <row r="41457" spans="7:7" ht="15" customHeight="1">
      <c r="G41457" s="488"/>
    </row>
    <row r="41458" spans="7:7" ht="15" customHeight="1">
      <c r="G41458" s="488"/>
    </row>
    <row r="41459" spans="7:7" ht="15" customHeight="1">
      <c r="G41459" s="488"/>
    </row>
    <row r="41460" spans="7:7" ht="15" customHeight="1">
      <c r="G41460" s="488"/>
    </row>
    <row r="41461" spans="7:7" ht="15" customHeight="1">
      <c r="G41461" s="488"/>
    </row>
    <row r="41462" spans="7:7" ht="15" customHeight="1">
      <c r="G41462" s="488"/>
    </row>
    <row r="41463" spans="7:7" ht="15" customHeight="1">
      <c r="G41463" s="488"/>
    </row>
    <row r="41464" spans="7:7" ht="15" customHeight="1">
      <c r="G41464" s="488"/>
    </row>
    <row r="41465" spans="7:7" ht="15" customHeight="1">
      <c r="G41465" s="488"/>
    </row>
    <row r="41466" spans="7:7" ht="15" customHeight="1">
      <c r="G41466" s="488"/>
    </row>
    <row r="41467" spans="7:7" ht="15" customHeight="1">
      <c r="G41467" s="488"/>
    </row>
    <row r="41468" spans="7:7" ht="15" customHeight="1">
      <c r="G41468" s="488"/>
    </row>
    <row r="41469" spans="7:7" ht="15" customHeight="1">
      <c r="G41469" s="488"/>
    </row>
    <row r="41470" spans="7:7" ht="15" customHeight="1">
      <c r="G41470" s="488"/>
    </row>
    <row r="41471" spans="7:7" ht="15" customHeight="1">
      <c r="G41471" s="488"/>
    </row>
    <row r="41472" spans="7:7" ht="15" customHeight="1">
      <c r="G41472" s="488"/>
    </row>
    <row r="41473" spans="7:7" ht="15" customHeight="1">
      <c r="G41473" s="488"/>
    </row>
    <row r="41474" spans="7:7" ht="15" customHeight="1">
      <c r="G41474" s="488"/>
    </row>
    <row r="41475" spans="7:7" ht="15" customHeight="1">
      <c r="G41475" s="488"/>
    </row>
    <row r="41476" spans="7:7" ht="15" customHeight="1">
      <c r="G41476" s="488"/>
    </row>
    <row r="41477" spans="7:7" ht="15" customHeight="1">
      <c r="G41477" s="488"/>
    </row>
    <row r="41478" spans="7:7" ht="15" customHeight="1">
      <c r="G41478" s="488"/>
    </row>
    <row r="41479" spans="7:7" ht="15" customHeight="1">
      <c r="G41479" s="488"/>
    </row>
    <row r="41480" spans="7:7" ht="15" customHeight="1">
      <c r="G41480" s="488"/>
    </row>
    <row r="41481" spans="7:7" ht="15" customHeight="1">
      <c r="G41481" s="488"/>
    </row>
    <row r="41482" spans="7:7" ht="15" customHeight="1">
      <c r="G41482" s="488"/>
    </row>
    <row r="41483" spans="7:7" ht="15" customHeight="1">
      <c r="G41483" s="488"/>
    </row>
    <row r="41484" spans="7:7" ht="15" customHeight="1">
      <c r="G41484" s="488"/>
    </row>
    <row r="41485" spans="7:7" ht="15" customHeight="1">
      <c r="G41485" s="488"/>
    </row>
    <row r="41486" spans="7:7" ht="15" customHeight="1">
      <c r="G41486" s="488"/>
    </row>
    <row r="41487" spans="7:7" ht="15" customHeight="1">
      <c r="G41487" s="488"/>
    </row>
    <row r="41488" spans="7:7" ht="15" customHeight="1">
      <c r="G41488" s="488"/>
    </row>
    <row r="41489" spans="7:7" ht="15" customHeight="1">
      <c r="G41489" s="488"/>
    </row>
    <row r="41490" spans="7:7" ht="15" customHeight="1">
      <c r="G41490" s="488"/>
    </row>
    <row r="41491" spans="7:7" ht="15" customHeight="1">
      <c r="G41491" s="488"/>
    </row>
    <row r="41492" spans="7:7" ht="15" customHeight="1">
      <c r="G41492" s="488"/>
    </row>
    <row r="41493" spans="7:7" ht="15" customHeight="1">
      <c r="G41493" s="488"/>
    </row>
    <row r="41494" spans="7:7" ht="15" customHeight="1">
      <c r="G41494" s="488"/>
    </row>
    <row r="41495" spans="7:7" ht="15" customHeight="1">
      <c r="G41495" s="488"/>
    </row>
    <row r="41496" spans="7:7" ht="15" customHeight="1">
      <c r="G41496" s="488"/>
    </row>
    <row r="41497" spans="7:7" ht="15" customHeight="1">
      <c r="G41497" s="488"/>
    </row>
    <row r="41498" spans="7:7" ht="15" customHeight="1">
      <c r="G41498" s="488"/>
    </row>
    <row r="41499" spans="7:7" ht="15" customHeight="1">
      <c r="G41499" s="488"/>
    </row>
    <row r="41500" spans="7:7" ht="15" customHeight="1">
      <c r="G41500" s="488"/>
    </row>
    <row r="41501" spans="7:7" ht="15" customHeight="1">
      <c r="G41501" s="488"/>
    </row>
    <row r="41502" spans="7:7" ht="15" customHeight="1">
      <c r="G41502" s="488"/>
    </row>
    <row r="41503" spans="7:7" ht="15" customHeight="1">
      <c r="G41503" s="488"/>
    </row>
    <row r="41504" spans="7:7" ht="15" customHeight="1">
      <c r="G41504" s="488"/>
    </row>
    <row r="41505" spans="7:7" ht="15" customHeight="1">
      <c r="G41505" s="488"/>
    </row>
    <row r="41506" spans="7:7" ht="15" customHeight="1">
      <c r="G41506" s="488"/>
    </row>
    <row r="41507" spans="7:7" ht="15" customHeight="1">
      <c r="G41507" s="488"/>
    </row>
    <row r="41508" spans="7:7" ht="15" customHeight="1">
      <c r="G41508" s="488"/>
    </row>
    <row r="41509" spans="7:7" ht="15" customHeight="1">
      <c r="G41509" s="488"/>
    </row>
    <row r="41510" spans="7:7" ht="15" customHeight="1">
      <c r="G41510" s="488"/>
    </row>
    <row r="41511" spans="7:7" ht="15" customHeight="1">
      <c r="G41511" s="488"/>
    </row>
    <row r="41512" spans="7:7" ht="15" customHeight="1">
      <c r="G41512" s="488"/>
    </row>
    <row r="41513" spans="7:7" ht="15" customHeight="1">
      <c r="G41513" s="488"/>
    </row>
    <row r="41514" spans="7:7" ht="15" customHeight="1">
      <c r="G41514" s="488"/>
    </row>
    <row r="41515" spans="7:7" ht="15" customHeight="1">
      <c r="G41515" s="488"/>
    </row>
    <row r="41516" spans="7:7" ht="15" customHeight="1">
      <c r="G41516" s="488"/>
    </row>
    <row r="41517" spans="7:7" ht="15" customHeight="1">
      <c r="G41517" s="488"/>
    </row>
    <row r="41518" spans="7:7" ht="15" customHeight="1">
      <c r="G41518" s="488"/>
    </row>
    <row r="41519" spans="7:7" ht="15" customHeight="1">
      <c r="G41519" s="488"/>
    </row>
    <row r="41520" spans="7:7" ht="15" customHeight="1">
      <c r="G41520" s="488"/>
    </row>
    <row r="41521" spans="7:7" ht="15" customHeight="1">
      <c r="G41521" s="488"/>
    </row>
    <row r="41522" spans="7:7" ht="15" customHeight="1">
      <c r="G41522" s="488"/>
    </row>
    <row r="41523" spans="7:7" ht="15" customHeight="1">
      <c r="G41523" s="488"/>
    </row>
    <row r="41524" spans="7:7" ht="15" customHeight="1">
      <c r="G41524" s="488"/>
    </row>
    <row r="41525" spans="7:7" ht="15" customHeight="1">
      <c r="G41525" s="488"/>
    </row>
    <row r="41526" spans="7:7" ht="15" customHeight="1">
      <c r="G41526" s="488"/>
    </row>
    <row r="41527" spans="7:7" ht="15" customHeight="1">
      <c r="G41527" s="488"/>
    </row>
    <row r="41528" spans="7:7" ht="15" customHeight="1">
      <c r="G41528" s="488"/>
    </row>
    <row r="41529" spans="7:7" ht="15" customHeight="1">
      <c r="G41529" s="488"/>
    </row>
    <row r="41530" spans="7:7" ht="15" customHeight="1">
      <c r="G41530" s="488"/>
    </row>
    <row r="41531" spans="7:7" ht="15" customHeight="1">
      <c r="G41531" s="488"/>
    </row>
    <row r="41532" spans="7:7" ht="15" customHeight="1">
      <c r="G41532" s="488"/>
    </row>
    <row r="41533" spans="7:7" ht="15" customHeight="1">
      <c r="G41533" s="488"/>
    </row>
    <row r="41534" spans="7:7" ht="15" customHeight="1">
      <c r="G41534" s="488"/>
    </row>
    <row r="41535" spans="7:7" ht="15" customHeight="1">
      <c r="G41535" s="488"/>
    </row>
    <row r="41536" spans="7:7" ht="15" customHeight="1">
      <c r="G41536" s="488"/>
    </row>
    <row r="41537" spans="7:7" ht="15" customHeight="1">
      <c r="G41537" s="488"/>
    </row>
    <row r="41538" spans="7:7" ht="15" customHeight="1">
      <c r="G41538" s="488"/>
    </row>
    <row r="41539" spans="7:7" ht="15" customHeight="1">
      <c r="G41539" s="488"/>
    </row>
    <row r="41540" spans="7:7" ht="15" customHeight="1">
      <c r="G41540" s="488"/>
    </row>
    <row r="41541" spans="7:7" ht="15" customHeight="1">
      <c r="G41541" s="488"/>
    </row>
    <row r="41542" spans="7:7" ht="15" customHeight="1">
      <c r="G41542" s="488"/>
    </row>
    <row r="41543" spans="7:7" ht="15" customHeight="1">
      <c r="G41543" s="488"/>
    </row>
    <row r="41544" spans="7:7" ht="15" customHeight="1">
      <c r="G41544" s="488"/>
    </row>
    <row r="41545" spans="7:7" ht="15" customHeight="1">
      <c r="G41545" s="488"/>
    </row>
    <row r="41546" spans="7:7" ht="15" customHeight="1">
      <c r="G41546" s="488"/>
    </row>
    <row r="41547" spans="7:7" ht="15" customHeight="1">
      <c r="G41547" s="488"/>
    </row>
    <row r="41548" spans="7:7" ht="15" customHeight="1">
      <c r="G41548" s="488"/>
    </row>
    <row r="41549" spans="7:7" ht="15" customHeight="1">
      <c r="G41549" s="488"/>
    </row>
    <row r="41550" spans="7:7" ht="15" customHeight="1">
      <c r="G41550" s="488"/>
    </row>
    <row r="41551" spans="7:7" ht="15" customHeight="1">
      <c r="G41551" s="488"/>
    </row>
    <row r="41552" spans="7:7" ht="15" customHeight="1">
      <c r="G41552" s="488"/>
    </row>
    <row r="41553" spans="7:7" ht="15" customHeight="1">
      <c r="G41553" s="488"/>
    </row>
    <row r="41554" spans="7:7" ht="15" customHeight="1">
      <c r="G41554" s="488"/>
    </row>
    <row r="41555" spans="7:7" ht="15" customHeight="1">
      <c r="G41555" s="488"/>
    </row>
    <row r="41556" spans="7:7" ht="15" customHeight="1">
      <c r="G41556" s="488"/>
    </row>
    <row r="41557" spans="7:7" ht="15" customHeight="1">
      <c r="G41557" s="488"/>
    </row>
    <row r="41558" spans="7:7" ht="15" customHeight="1">
      <c r="G41558" s="488"/>
    </row>
    <row r="41559" spans="7:7" ht="15" customHeight="1">
      <c r="G41559" s="488"/>
    </row>
    <row r="41560" spans="7:7" ht="15" customHeight="1">
      <c r="G41560" s="488"/>
    </row>
    <row r="41561" spans="7:7" ht="15" customHeight="1">
      <c r="G41561" s="488"/>
    </row>
    <row r="41562" spans="7:7" ht="15" customHeight="1">
      <c r="G41562" s="488"/>
    </row>
    <row r="41563" spans="7:7" ht="15" customHeight="1">
      <c r="G41563" s="488"/>
    </row>
    <row r="41564" spans="7:7" ht="15" customHeight="1">
      <c r="G41564" s="488"/>
    </row>
    <row r="41565" spans="7:7" ht="15" customHeight="1">
      <c r="G41565" s="488"/>
    </row>
    <row r="41566" spans="7:7" ht="15" customHeight="1">
      <c r="G41566" s="488"/>
    </row>
    <row r="41567" spans="7:7" ht="15" customHeight="1">
      <c r="G41567" s="488"/>
    </row>
    <row r="41568" spans="7:7" ht="15" customHeight="1">
      <c r="G41568" s="488"/>
    </row>
    <row r="41569" spans="7:7" ht="15" customHeight="1">
      <c r="G41569" s="488"/>
    </row>
    <row r="41570" spans="7:7" ht="15" customHeight="1">
      <c r="G41570" s="488"/>
    </row>
    <row r="41571" spans="7:7" ht="15" customHeight="1">
      <c r="G41571" s="488"/>
    </row>
    <row r="41572" spans="7:7" ht="15" customHeight="1">
      <c r="G41572" s="488"/>
    </row>
    <row r="41573" spans="7:7" ht="15" customHeight="1">
      <c r="G41573" s="488"/>
    </row>
    <row r="41574" spans="7:7" ht="15" customHeight="1">
      <c r="G41574" s="488"/>
    </row>
    <row r="41575" spans="7:7" ht="15" customHeight="1">
      <c r="G41575" s="488"/>
    </row>
    <row r="41576" spans="7:7" ht="15" customHeight="1">
      <c r="G41576" s="488"/>
    </row>
    <row r="41577" spans="7:7" ht="15" customHeight="1">
      <c r="G41577" s="488"/>
    </row>
    <row r="41578" spans="7:7" ht="15" customHeight="1">
      <c r="G41578" s="488"/>
    </row>
    <row r="41579" spans="7:7" ht="15" customHeight="1">
      <c r="G41579" s="488"/>
    </row>
    <row r="41580" spans="7:7" ht="15" customHeight="1">
      <c r="G41580" s="488"/>
    </row>
    <row r="41581" spans="7:7" ht="15" customHeight="1">
      <c r="G41581" s="488"/>
    </row>
    <row r="41582" spans="7:7" ht="15" customHeight="1">
      <c r="G41582" s="488"/>
    </row>
    <row r="41583" spans="7:7" ht="15" customHeight="1">
      <c r="G41583" s="488"/>
    </row>
    <row r="41584" spans="7:7" ht="15" customHeight="1">
      <c r="G41584" s="488"/>
    </row>
    <row r="41585" spans="7:7" ht="15" customHeight="1">
      <c r="G41585" s="488"/>
    </row>
    <row r="41586" spans="7:7" ht="15" customHeight="1">
      <c r="G41586" s="488"/>
    </row>
    <row r="41587" spans="7:7" ht="15" customHeight="1">
      <c r="G41587" s="488"/>
    </row>
    <row r="41588" spans="7:7" ht="15" customHeight="1">
      <c r="G41588" s="488"/>
    </row>
    <row r="41589" spans="7:7" ht="15" customHeight="1">
      <c r="G41589" s="488"/>
    </row>
    <row r="41590" spans="7:7" ht="15" customHeight="1">
      <c r="G41590" s="488"/>
    </row>
    <row r="41591" spans="7:7" ht="15" customHeight="1">
      <c r="G41591" s="488"/>
    </row>
    <row r="41592" spans="7:7" ht="15" customHeight="1">
      <c r="G41592" s="488"/>
    </row>
    <row r="41593" spans="7:7" ht="15" customHeight="1">
      <c r="G41593" s="488"/>
    </row>
    <row r="41594" spans="7:7" ht="15" customHeight="1">
      <c r="G41594" s="488"/>
    </row>
    <row r="41595" spans="7:7" ht="15" customHeight="1">
      <c r="G41595" s="488"/>
    </row>
    <row r="41596" spans="7:7" ht="15" customHeight="1">
      <c r="G41596" s="488"/>
    </row>
    <row r="41597" spans="7:7" ht="15" customHeight="1">
      <c r="G41597" s="488"/>
    </row>
    <row r="41598" spans="7:7" ht="15" customHeight="1">
      <c r="G41598" s="488"/>
    </row>
    <row r="41599" spans="7:7" ht="15" customHeight="1">
      <c r="G41599" s="488"/>
    </row>
    <row r="41600" spans="7:7" ht="15" customHeight="1">
      <c r="G41600" s="488"/>
    </row>
    <row r="41601" spans="7:7" ht="15" customHeight="1">
      <c r="G41601" s="488"/>
    </row>
    <row r="41602" spans="7:7" ht="15" customHeight="1">
      <c r="G41602" s="488"/>
    </row>
    <row r="41603" spans="7:7" ht="15" customHeight="1">
      <c r="G41603" s="488"/>
    </row>
    <row r="41604" spans="7:7" ht="15" customHeight="1">
      <c r="G41604" s="488"/>
    </row>
    <row r="41605" spans="7:7" ht="15" customHeight="1">
      <c r="G41605" s="488"/>
    </row>
    <row r="41606" spans="7:7" ht="15" customHeight="1">
      <c r="G41606" s="488"/>
    </row>
    <row r="41607" spans="7:7" ht="15" customHeight="1">
      <c r="G41607" s="488"/>
    </row>
    <row r="41608" spans="7:7" ht="15" customHeight="1">
      <c r="G41608" s="488"/>
    </row>
    <row r="41609" spans="7:7" ht="15" customHeight="1">
      <c r="G41609" s="488"/>
    </row>
    <row r="41610" spans="7:7" ht="15" customHeight="1">
      <c r="G41610" s="488"/>
    </row>
    <row r="41611" spans="7:7" ht="15" customHeight="1">
      <c r="G41611" s="488"/>
    </row>
    <row r="41612" spans="7:7" ht="15" customHeight="1">
      <c r="G41612" s="488"/>
    </row>
    <row r="41613" spans="7:7" ht="15" customHeight="1">
      <c r="G41613" s="488"/>
    </row>
    <row r="41614" spans="7:7" ht="15" customHeight="1">
      <c r="G41614" s="488"/>
    </row>
    <row r="41615" spans="7:7" ht="15" customHeight="1">
      <c r="G41615" s="488"/>
    </row>
    <row r="41616" spans="7:7" ht="15" customHeight="1">
      <c r="G41616" s="488"/>
    </row>
    <row r="41617" spans="7:7" ht="15" customHeight="1">
      <c r="G41617" s="488"/>
    </row>
    <row r="41618" spans="7:7" ht="15" customHeight="1">
      <c r="G41618" s="488"/>
    </row>
    <row r="41619" spans="7:7" ht="15" customHeight="1">
      <c r="G41619" s="488"/>
    </row>
    <row r="41620" spans="7:7" ht="15" customHeight="1">
      <c r="G41620" s="488"/>
    </row>
    <row r="41621" spans="7:7" ht="15" customHeight="1">
      <c r="G41621" s="488"/>
    </row>
    <row r="41622" spans="7:7" ht="15" customHeight="1">
      <c r="G41622" s="488"/>
    </row>
    <row r="41623" spans="7:7" ht="15" customHeight="1">
      <c r="G41623" s="488"/>
    </row>
    <row r="41624" spans="7:7" ht="15" customHeight="1">
      <c r="G41624" s="488"/>
    </row>
    <row r="41625" spans="7:7" ht="15" customHeight="1">
      <c r="G41625" s="488"/>
    </row>
    <row r="41626" spans="7:7" ht="15" customHeight="1">
      <c r="G41626" s="488"/>
    </row>
    <row r="41627" spans="7:7" ht="15" customHeight="1">
      <c r="G41627" s="488"/>
    </row>
    <row r="41628" spans="7:7" ht="15" customHeight="1">
      <c r="G41628" s="488"/>
    </row>
    <row r="41629" spans="7:7" ht="15" customHeight="1">
      <c r="G41629" s="488"/>
    </row>
    <row r="41630" spans="7:7" ht="15" customHeight="1">
      <c r="G41630" s="488"/>
    </row>
    <row r="41631" spans="7:7" ht="15" customHeight="1">
      <c r="G41631" s="488"/>
    </row>
    <row r="41632" spans="7:7" ht="15" customHeight="1">
      <c r="G41632" s="488"/>
    </row>
    <row r="41633" spans="7:7" ht="15" customHeight="1">
      <c r="G41633" s="488"/>
    </row>
    <row r="41634" spans="7:7" ht="15" customHeight="1">
      <c r="G41634" s="488"/>
    </row>
    <row r="41635" spans="7:7" ht="15" customHeight="1">
      <c r="G41635" s="488"/>
    </row>
    <row r="41636" spans="7:7" ht="15" customHeight="1">
      <c r="G41636" s="488"/>
    </row>
    <row r="41637" spans="7:7" ht="15" customHeight="1">
      <c r="G41637" s="488"/>
    </row>
    <row r="41638" spans="7:7" ht="15" customHeight="1">
      <c r="G41638" s="488"/>
    </row>
    <row r="41639" spans="7:7" ht="15" customHeight="1">
      <c r="G41639" s="488"/>
    </row>
    <row r="41640" spans="7:7" ht="15" customHeight="1">
      <c r="G41640" s="488"/>
    </row>
    <row r="41641" spans="7:7" ht="15" customHeight="1">
      <c r="G41641" s="488"/>
    </row>
    <row r="41642" spans="7:7" ht="15" customHeight="1">
      <c r="G41642" s="488"/>
    </row>
    <row r="41643" spans="7:7" ht="15" customHeight="1">
      <c r="G41643" s="488"/>
    </row>
    <row r="41644" spans="7:7" ht="15" customHeight="1">
      <c r="G41644" s="488"/>
    </row>
    <row r="41645" spans="7:7" ht="15" customHeight="1">
      <c r="G41645" s="488"/>
    </row>
    <row r="41646" spans="7:7" ht="15" customHeight="1">
      <c r="G41646" s="488"/>
    </row>
    <row r="41647" spans="7:7" ht="15" customHeight="1">
      <c r="G41647" s="488"/>
    </row>
    <row r="41648" spans="7:7" ht="15" customHeight="1">
      <c r="G41648" s="488"/>
    </row>
    <row r="41649" spans="7:7" ht="15" customHeight="1">
      <c r="G41649" s="488"/>
    </row>
    <row r="41650" spans="7:7" ht="15" customHeight="1">
      <c r="G41650" s="488"/>
    </row>
    <row r="41651" spans="7:7" ht="15" customHeight="1">
      <c r="G41651" s="488"/>
    </row>
    <row r="41652" spans="7:7" ht="15" customHeight="1">
      <c r="G41652" s="488"/>
    </row>
    <row r="41653" spans="7:7" ht="15" customHeight="1">
      <c r="G41653" s="488"/>
    </row>
    <row r="41654" spans="7:7" ht="15" customHeight="1">
      <c r="G41654" s="488"/>
    </row>
    <row r="41655" spans="7:7" ht="15" customHeight="1">
      <c r="G41655" s="488"/>
    </row>
    <row r="41656" spans="7:7" ht="15" customHeight="1">
      <c r="G41656" s="488"/>
    </row>
    <row r="41657" spans="7:7" ht="15" customHeight="1">
      <c r="G41657" s="488"/>
    </row>
    <row r="41658" spans="7:7" ht="15" customHeight="1">
      <c r="G41658" s="488"/>
    </row>
    <row r="41659" spans="7:7" ht="15" customHeight="1">
      <c r="G41659" s="488"/>
    </row>
    <row r="41660" spans="7:7" ht="15" customHeight="1">
      <c r="G41660" s="488"/>
    </row>
    <row r="41661" spans="7:7" ht="15" customHeight="1">
      <c r="G41661" s="488"/>
    </row>
    <row r="41662" spans="7:7" ht="15" customHeight="1">
      <c r="G41662" s="488"/>
    </row>
    <row r="41663" spans="7:7" ht="15" customHeight="1">
      <c r="G41663" s="488"/>
    </row>
    <row r="41664" spans="7:7" ht="15" customHeight="1">
      <c r="G41664" s="488"/>
    </row>
    <row r="41665" spans="7:7" ht="15" customHeight="1">
      <c r="G41665" s="488"/>
    </row>
    <row r="41666" spans="7:7" ht="15" customHeight="1">
      <c r="G41666" s="488"/>
    </row>
    <row r="41667" spans="7:7" ht="15" customHeight="1">
      <c r="G41667" s="488"/>
    </row>
    <row r="41668" spans="7:7" ht="15" customHeight="1">
      <c r="G41668" s="488"/>
    </row>
    <row r="41669" spans="7:7" ht="15" customHeight="1">
      <c r="G41669" s="488"/>
    </row>
    <row r="41670" spans="7:7" ht="15" customHeight="1">
      <c r="G41670" s="488"/>
    </row>
    <row r="41671" spans="7:7" ht="15" customHeight="1">
      <c r="G41671" s="488"/>
    </row>
    <row r="41672" spans="7:7" ht="15" customHeight="1">
      <c r="G41672" s="488"/>
    </row>
    <row r="41673" spans="7:7" ht="15" customHeight="1">
      <c r="G41673" s="488"/>
    </row>
    <row r="41674" spans="7:7" ht="15" customHeight="1">
      <c r="G41674" s="488"/>
    </row>
    <row r="41675" spans="7:7" ht="15" customHeight="1">
      <c r="G41675" s="488"/>
    </row>
    <row r="41676" spans="7:7" ht="15" customHeight="1">
      <c r="G41676" s="488"/>
    </row>
    <row r="41677" spans="7:7" ht="15" customHeight="1">
      <c r="G41677" s="488"/>
    </row>
    <row r="41678" spans="7:7" ht="15" customHeight="1">
      <c r="G41678" s="488"/>
    </row>
    <row r="41679" spans="7:7" ht="15" customHeight="1">
      <c r="G41679" s="488"/>
    </row>
    <row r="41680" spans="7:7" ht="15" customHeight="1">
      <c r="G41680" s="488"/>
    </row>
    <row r="41681" spans="7:7" ht="15" customHeight="1">
      <c r="G41681" s="488"/>
    </row>
    <row r="41682" spans="7:7" ht="15" customHeight="1">
      <c r="G41682" s="488"/>
    </row>
    <row r="41683" spans="7:7" ht="15" customHeight="1">
      <c r="G41683" s="488"/>
    </row>
    <row r="41684" spans="7:7" ht="15" customHeight="1">
      <c r="G41684" s="488"/>
    </row>
    <row r="41685" spans="7:7" ht="15" customHeight="1">
      <c r="G41685" s="488"/>
    </row>
    <row r="41686" spans="7:7" ht="15" customHeight="1">
      <c r="G41686" s="488"/>
    </row>
    <row r="41687" spans="7:7" ht="15" customHeight="1">
      <c r="G41687" s="488"/>
    </row>
    <row r="41688" spans="7:7" ht="15" customHeight="1">
      <c r="G41688" s="488"/>
    </row>
    <row r="41689" spans="7:7" ht="15" customHeight="1">
      <c r="G41689" s="488"/>
    </row>
    <row r="41690" spans="7:7" ht="15" customHeight="1">
      <c r="G41690" s="488"/>
    </row>
    <row r="41691" spans="7:7" ht="15" customHeight="1">
      <c r="G41691" s="488"/>
    </row>
    <row r="41692" spans="7:7" ht="15" customHeight="1">
      <c r="G41692" s="488"/>
    </row>
    <row r="41693" spans="7:7" ht="15" customHeight="1">
      <c r="G41693" s="488"/>
    </row>
    <row r="41694" spans="7:7" ht="15" customHeight="1">
      <c r="G41694" s="488"/>
    </row>
    <row r="41695" spans="7:7" ht="15" customHeight="1">
      <c r="G41695" s="488"/>
    </row>
    <row r="41696" spans="7:7" ht="15" customHeight="1">
      <c r="G41696" s="488"/>
    </row>
    <row r="41697" spans="7:7" ht="15" customHeight="1">
      <c r="G41697" s="488"/>
    </row>
    <row r="41698" spans="7:7" ht="15" customHeight="1">
      <c r="G41698" s="488"/>
    </row>
    <row r="41699" spans="7:7" ht="15" customHeight="1">
      <c r="G41699" s="488"/>
    </row>
    <row r="41700" spans="7:7" ht="15" customHeight="1">
      <c r="G41700" s="488"/>
    </row>
    <row r="41701" spans="7:7" ht="15" customHeight="1">
      <c r="G41701" s="488"/>
    </row>
    <row r="41702" spans="7:7" ht="15" customHeight="1">
      <c r="G41702" s="488"/>
    </row>
    <row r="41703" spans="7:7" ht="15" customHeight="1">
      <c r="G41703" s="488"/>
    </row>
    <row r="41704" spans="7:7" ht="15" customHeight="1">
      <c r="G41704" s="488"/>
    </row>
    <row r="41705" spans="7:7" ht="15" customHeight="1">
      <c r="G41705" s="488"/>
    </row>
    <row r="41706" spans="7:7" ht="15" customHeight="1">
      <c r="G41706" s="488"/>
    </row>
    <row r="41707" spans="7:7" ht="15" customHeight="1">
      <c r="G41707" s="488"/>
    </row>
    <row r="41708" spans="7:7" ht="15" customHeight="1">
      <c r="G41708" s="488"/>
    </row>
    <row r="41709" spans="7:7" ht="15" customHeight="1">
      <c r="G41709" s="488"/>
    </row>
    <row r="41710" spans="7:7" ht="15" customHeight="1">
      <c r="G41710" s="488"/>
    </row>
    <row r="41711" spans="7:7" ht="15" customHeight="1">
      <c r="G41711" s="488"/>
    </row>
    <row r="41712" spans="7:7" ht="15" customHeight="1">
      <c r="G41712" s="488"/>
    </row>
    <row r="41713" spans="7:7" ht="15" customHeight="1">
      <c r="G41713" s="488"/>
    </row>
    <row r="41714" spans="7:7" ht="15" customHeight="1">
      <c r="G41714" s="488"/>
    </row>
    <row r="41715" spans="7:7" ht="15" customHeight="1">
      <c r="G41715" s="488"/>
    </row>
    <row r="41716" spans="7:7" ht="15" customHeight="1">
      <c r="G41716" s="488"/>
    </row>
    <row r="41717" spans="7:7" ht="15" customHeight="1">
      <c r="G41717" s="488"/>
    </row>
    <row r="41718" spans="7:7" ht="15" customHeight="1">
      <c r="G41718" s="488"/>
    </row>
    <row r="41719" spans="7:7" ht="15" customHeight="1">
      <c r="G41719" s="488"/>
    </row>
    <row r="41720" spans="7:7" ht="15" customHeight="1">
      <c r="G41720" s="488"/>
    </row>
    <row r="41721" spans="7:7" ht="15" customHeight="1">
      <c r="G41721" s="488"/>
    </row>
    <row r="41722" spans="7:7" ht="15" customHeight="1">
      <c r="G41722" s="488"/>
    </row>
    <row r="41723" spans="7:7" ht="15" customHeight="1">
      <c r="G41723" s="488"/>
    </row>
    <row r="41724" spans="7:7" ht="15" customHeight="1">
      <c r="G41724" s="488"/>
    </row>
    <row r="41725" spans="7:7" ht="15" customHeight="1">
      <c r="G41725" s="488"/>
    </row>
    <row r="41726" spans="7:7" ht="15" customHeight="1">
      <c r="G41726" s="488"/>
    </row>
    <row r="41727" spans="7:7" ht="15" customHeight="1">
      <c r="G41727" s="488"/>
    </row>
    <row r="41728" spans="7:7" ht="15" customHeight="1">
      <c r="G41728" s="488"/>
    </row>
    <row r="41729" spans="7:7" ht="15" customHeight="1">
      <c r="G41729" s="488"/>
    </row>
    <row r="41730" spans="7:7" ht="15" customHeight="1">
      <c r="G41730" s="488"/>
    </row>
    <row r="41731" spans="7:7" ht="15" customHeight="1">
      <c r="G41731" s="488"/>
    </row>
    <row r="41732" spans="7:7" ht="15" customHeight="1">
      <c r="G41732" s="488"/>
    </row>
    <row r="41733" spans="7:7" ht="15" customHeight="1">
      <c r="G41733" s="488"/>
    </row>
    <row r="41734" spans="7:7" ht="15" customHeight="1">
      <c r="G41734" s="488"/>
    </row>
    <row r="41735" spans="7:7" ht="15" customHeight="1">
      <c r="G41735" s="488"/>
    </row>
    <row r="41736" spans="7:7" ht="15" customHeight="1">
      <c r="G41736" s="488"/>
    </row>
    <row r="41737" spans="7:7" ht="15" customHeight="1">
      <c r="G41737" s="488"/>
    </row>
    <row r="41738" spans="7:7" ht="15" customHeight="1">
      <c r="G41738" s="488"/>
    </row>
    <row r="41739" spans="7:7" ht="15" customHeight="1">
      <c r="G41739" s="488"/>
    </row>
    <row r="41740" spans="7:7" ht="15" customHeight="1">
      <c r="G41740" s="488"/>
    </row>
    <row r="41741" spans="7:7" ht="15" customHeight="1">
      <c r="G41741" s="488"/>
    </row>
    <row r="41742" spans="7:7" ht="15" customHeight="1">
      <c r="G41742" s="488"/>
    </row>
    <row r="41743" spans="7:7" ht="15" customHeight="1">
      <c r="G41743" s="488"/>
    </row>
    <row r="41744" spans="7:7" ht="15" customHeight="1">
      <c r="G41744" s="488"/>
    </row>
    <row r="41745" spans="7:7" ht="15" customHeight="1">
      <c r="G41745" s="488"/>
    </row>
    <row r="41746" spans="7:7" ht="15" customHeight="1">
      <c r="G41746" s="488"/>
    </row>
    <row r="41747" spans="7:7" ht="15" customHeight="1">
      <c r="G41747" s="488"/>
    </row>
    <row r="41748" spans="7:7" ht="15" customHeight="1">
      <c r="G41748" s="488"/>
    </row>
    <row r="41749" spans="7:7" ht="15" customHeight="1">
      <c r="G41749" s="488"/>
    </row>
    <row r="41750" spans="7:7" ht="15" customHeight="1">
      <c r="G41750" s="488"/>
    </row>
    <row r="41751" spans="7:7" ht="15" customHeight="1">
      <c r="G41751" s="488"/>
    </row>
    <row r="41752" spans="7:7" ht="15" customHeight="1">
      <c r="G41752" s="488"/>
    </row>
    <row r="41753" spans="7:7" ht="15" customHeight="1">
      <c r="G41753" s="488"/>
    </row>
    <row r="41754" spans="7:7" ht="15" customHeight="1">
      <c r="G41754" s="488"/>
    </row>
    <row r="41755" spans="7:7" ht="15" customHeight="1">
      <c r="G41755" s="488"/>
    </row>
    <row r="41756" spans="7:7" ht="15" customHeight="1">
      <c r="G41756" s="488"/>
    </row>
    <row r="41757" spans="7:7" ht="15" customHeight="1">
      <c r="G41757" s="488"/>
    </row>
    <row r="41758" spans="7:7" ht="15" customHeight="1">
      <c r="G41758" s="488"/>
    </row>
    <row r="41759" spans="7:7" ht="15" customHeight="1">
      <c r="G41759" s="488"/>
    </row>
    <row r="41760" spans="7:7" ht="15" customHeight="1">
      <c r="G41760" s="488"/>
    </row>
    <row r="41761" spans="7:7" ht="15" customHeight="1">
      <c r="G41761" s="488"/>
    </row>
    <row r="41762" spans="7:7" ht="15" customHeight="1">
      <c r="G41762" s="488"/>
    </row>
    <row r="41763" spans="7:7" ht="15" customHeight="1">
      <c r="G41763" s="488"/>
    </row>
    <row r="41764" spans="7:7" ht="15" customHeight="1">
      <c r="G41764" s="488"/>
    </row>
    <row r="41765" spans="7:7" ht="15" customHeight="1">
      <c r="G41765" s="488"/>
    </row>
    <row r="41766" spans="7:7" ht="15" customHeight="1">
      <c r="G41766" s="488"/>
    </row>
    <row r="41767" spans="7:7" ht="15" customHeight="1">
      <c r="G41767" s="488"/>
    </row>
    <row r="41768" spans="7:7" ht="15" customHeight="1">
      <c r="G41768" s="488"/>
    </row>
    <row r="41769" spans="7:7" ht="15" customHeight="1">
      <c r="G41769" s="488"/>
    </row>
    <row r="41770" spans="7:7" ht="15" customHeight="1">
      <c r="G41770" s="488"/>
    </row>
    <row r="41771" spans="7:7" ht="15" customHeight="1">
      <c r="G41771" s="488"/>
    </row>
    <row r="41772" spans="7:7" ht="15" customHeight="1">
      <c r="G41772" s="488"/>
    </row>
    <row r="41773" spans="7:7" ht="15" customHeight="1">
      <c r="G41773" s="488"/>
    </row>
    <row r="41774" spans="7:7" ht="15" customHeight="1">
      <c r="G41774" s="488"/>
    </row>
    <row r="41775" spans="7:7" ht="15" customHeight="1">
      <c r="G41775" s="488"/>
    </row>
    <row r="41776" spans="7:7" ht="15" customHeight="1">
      <c r="G41776" s="488"/>
    </row>
    <row r="41777" spans="7:7" ht="15" customHeight="1">
      <c r="G41777" s="488"/>
    </row>
    <row r="41778" spans="7:7" ht="15" customHeight="1">
      <c r="G41778" s="488"/>
    </row>
    <row r="41779" spans="7:7" ht="15" customHeight="1">
      <c r="G41779" s="488"/>
    </row>
    <row r="41780" spans="7:7" ht="15" customHeight="1">
      <c r="G41780" s="488"/>
    </row>
    <row r="41781" spans="7:7" ht="15" customHeight="1">
      <c r="G41781" s="488"/>
    </row>
    <row r="41782" spans="7:7" ht="15" customHeight="1">
      <c r="G41782" s="488"/>
    </row>
    <row r="41783" spans="7:7" ht="15" customHeight="1">
      <c r="G41783" s="488"/>
    </row>
    <row r="41784" spans="7:7" ht="15" customHeight="1">
      <c r="G41784" s="488"/>
    </row>
    <row r="41785" spans="7:7" ht="15" customHeight="1">
      <c r="G41785" s="488"/>
    </row>
    <row r="41786" spans="7:7" ht="15" customHeight="1">
      <c r="G41786" s="488"/>
    </row>
    <row r="41787" spans="7:7" ht="15" customHeight="1">
      <c r="G41787" s="488"/>
    </row>
    <row r="41788" spans="7:7" ht="15" customHeight="1">
      <c r="G41788" s="488"/>
    </row>
    <row r="41789" spans="7:7" ht="15" customHeight="1">
      <c r="G41789" s="488"/>
    </row>
    <row r="41790" spans="7:7" ht="15" customHeight="1">
      <c r="G41790" s="488"/>
    </row>
    <row r="41791" spans="7:7" ht="15" customHeight="1">
      <c r="G41791" s="488"/>
    </row>
    <row r="41792" spans="7:7" ht="15" customHeight="1">
      <c r="G41792" s="488"/>
    </row>
    <row r="41793" spans="7:7" ht="15" customHeight="1">
      <c r="G41793" s="488"/>
    </row>
    <row r="41794" spans="7:7" ht="15" customHeight="1">
      <c r="G41794" s="488"/>
    </row>
    <row r="41795" spans="7:7" ht="15" customHeight="1">
      <c r="G41795" s="488"/>
    </row>
    <row r="41796" spans="7:7" ht="15" customHeight="1">
      <c r="G41796" s="488"/>
    </row>
    <row r="41797" spans="7:7" ht="15" customHeight="1">
      <c r="G41797" s="488"/>
    </row>
    <row r="41798" spans="7:7" ht="15" customHeight="1">
      <c r="G41798" s="488"/>
    </row>
    <row r="41799" spans="7:7" ht="15" customHeight="1">
      <c r="G41799" s="488"/>
    </row>
    <row r="41800" spans="7:7" ht="15" customHeight="1">
      <c r="G41800" s="488"/>
    </row>
    <row r="41801" spans="7:7" ht="15" customHeight="1">
      <c r="G41801" s="488"/>
    </row>
    <row r="41802" spans="7:7" ht="15" customHeight="1">
      <c r="G41802" s="488"/>
    </row>
    <row r="41803" spans="7:7" ht="15" customHeight="1">
      <c r="G41803" s="488"/>
    </row>
    <row r="41804" spans="7:7" ht="15" customHeight="1">
      <c r="G41804" s="488"/>
    </row>
    <row r="41805" spans="7:7" ht="15" customHeight="1">
      <c r="G41805" s="488"/>
    </row>
    <row r="41806" spans="7:7" ht="15" customHeight="1">
      <c r="G41806" s="488"/>
    </row>
    <row r="41807" spans="7:7" ht="15" customHeight="1">
      <c r="G41807" s="488"/>
    </row>
    <row r="41808" spans="7:7" ht="15" customHeight="1">
      <c r="G41808" s="488"/>
    </row>
    <row r="41809" spans="7:7" ht="15" customHeight="1">
      <c r="G41809" s="488"/>
    </row>
    <row r="41810" spans="7:7" ht="15" customHeight="1">
      <c r="G41810" s="488"/>
    </row>
    <row r="41811" spans="7:7" ht="15" customHeight="1">
      <c r="G41811" s="488"/>
    </row>
    <row r="41812" spans="7:7" ht="15" customHeight="1">
      <c r="G41812" s="488"/>
    </row>
    <row r="41813" spans="7:7" ht="15" customHeight="1">
      <c r="G41813" s="488"/>
    </row>
    <row r="41814" spans="7:7" ht="15" customHeight="1">
      <c r="G41814" s="488"/>
    </row>
    <row r="41815" spans="7:7" ht="15" customHeight="1">
      <c r="G41815" s="488"/>
    </row>
    <row r="41816" spans="7:7" ht="15" customHeight="1">
      <c r="G41816" s="488"/>
    </row>
    <row r="41817" spans="7:7" ht="15" customHeight="1">
      <c r="G41817" s="488"/>
    </row>
    <row r="41818" spans="7:7" ht="15" customHeight="1">
      <c r="G41818" s="488"/>
    </row>
    <row r="41819" spans="7:7" ht="15" customHeight="1">
      <c r="G41819" s="488"/>
    </row>
    <row r="41820" spans="7:7" ht="15" customHeight="1">
      <c r="G41820" s="488"/>
    </row>
    <row r="41821" spans="7:7" ht="15" customHeight="1">
      <c r="G41821" s="488"/>
    </row>
    <row r="41822" spans="7:7" ht="15" customHeight="1">
      <c r="G41822" s="488"/>
    </row>
    <row r="41823" spans="7:7" ht="15" customHeight="1">
      <c r="G41823" s="488"/>
    </row>
    <row r="41824" spans="7:7" ht="15" customHeight="1">
      <c r="G41824" s="488"/>
    </row>
    <row r="41825" spans="7:7" ht="15" customHeight="1">
      <c r="G41825" s="488"/>
    </row>
    <row r="41826" spans="7:7" ht="15" customHeight="1">
      <c r="G41826" s="488"/>
    </row>
    <row r="41827" spans="7:7" ht="15" customHeight="1">
      <c r="G41827" s="488"/>
    </row>
    <row r="41828" spans="7:7" ht="15" customHeight="1">
      <c r="G41828" s="488"/>
    </row>
    <row r="41829" spans="7:7" ht="15" customHeight="1">
      <c r="G41829" s="488"/>
    </row>
    <row r="41830" spans="7:7" ht="15" customHeight="1">
      <c r="G41830" s="488"/>
    </row>
    <row r="41831" spans="7:7" ht="15" customHeight="1">
      <c r="G41831" s="488"/>
    </row>
    <row r="41832" spans="7:7" ht="15" customHeight="1">
      <c r="G41832" s="488"/>
    </row>
    <row r="41833" spans="7:7" ht="15" customHeight="1">
      <c r="G41833" s="488"/>
    </row>
    <row r="41834" spans="7:7" ht="15" customHeight="1">
      <c r="G41834" s="488"/>
    </row>
    <row r="41835" spans="7:7" ht="15" customHeight="1">
      <c r="G41835" s="488"/>
    </row>
    <row r="41836" spans="7:7" ht="15" customHeight="1">
      <c r="G41836" s="488"/>
    </row>
    <row r="41837" spans="7:7" ht="15" customHeight="1">
      <c r="G41837" s="488"/>
    </row>
    <row r="41838" spans="7:7" ht="15" customHeight="1">
      <c r="G41838" s="488"/>
    </row>
    <row r="41839" spans="7:7" ht="15" customHeight="1">
      <c r="G41839" s="488"/>
    </row>
    <row r="41840" spans="7:7" ht="15" customHeight="1">
      <c r="G41840" s="488"/>
    </row>
    <row r="41841" spans="7:7" ht="15" customHeight="1">
      <c r="G41841" s="488"/>
    </row>
    <row r="41842" spans="7:7" ht="15" customHeight="1">
      <c r="G41842" s="488"/>
    </row>
    <row r="41843" spans="7:7" ht="15" customHeight="1">
      <c r="G41843" s="488"/>
    </row>
    <row r="41844" spans="7:7" ht="15" customHeight="1">
      <c r="G41844" s="488"/>
    </row>
    <row r="41845" spans="7:7" ht="15" customHeight="1">
      <c r="G41845" s="488"/>
    </row>
    <row r="41846" spans="7:7" ht="15" customHeight="1">
      <c r="G41846" s="488"/>
    </row>
    <row r="41847" spans="7:7" ht="15" customHeight="1">
      <c r="G41847" s="488"/>
    </row>
    <row r="41848" spans="7:7" ht="15" customHeight="1">
      <c r="G41848" s="488"/>
    </row>
    <row r="41849" spans="7:7" ht="15" customHeight="1">
      <c r="G41849" s="488"/>
    </row>
    <row r="41850" spans="7:7" ht="15" customHeight="1">
      <c r="G41850" s="488"/>
    </row>
    <row r="41851" spans="7:7" ht="15" customHeight="1">
      <c r="G41851" s="488"/>
    </row>
    <row r="41852" spans="7:7" ht="15" customHeight="1">
      <c r="G41852" s="488"/>
    </row>
    <row r="41853" spans="7:7" ht="15" customHeight="1">
      <c r="G41853" s="488"/>
    </row>
    <row r="41854" spans="7:7" ht="15" customHeight="1">
      <c r="G41854" s="488"/>
    </row>
    <row r="41855" spans="7:7" ht="15" customHeight="1">
      <c r="G41855" s="488"/>
    </row>
    <row r="41856" spans="7:7" ht="15" customHeight="1">
      <c r="G41856" s="488"/>
    </row>
    <row r="41857" spans="7:7" ht="15" customHeight="1">
      <c r="G41857" s="488"/>
    </row>
    <row r="41858" spans="7:7" ht="15" customHeight="1">
      <c r="G41858" s="488"/>
    </row>
    <row r="41859" spans="7:7" ht="15" customHeight="1">
      <c r="G41859" s="488"/>
    </row>
    <row r="41860" spans="7:7" ht="15" customHeight="1">
      <c r="G41860" s="488"/>
    </row>
    <row r="41861" spans="7:7" ht="15" customHeight="1">
      <c r="G41861" s="488"/>
    </row>
    <row r="41862" spans="7:7" ht="15" customHeight="1">
      <c r="G41862" s="488"/>
    </row>
    <row r="41863" spans="7:7" ht="15" customHeight="1">
      <c r="G41863" s="488"/>
    </row>
    <row r="41864" spans="7:7" ht="15" customHeight="1">
      <c r="G41864" s="488"/>
    </row>
    <row r="41865" spans="7:7" ht="15" customHeight="1">
      <c r="G41865" s="488"/>
    </row>
    <row r="41866" spans="7:7" ht="15" customHeight="1">
      <c r="G41866" s="488"/>
    </row>
    <row r="41867" spans="7:7" ht="15" customHeight="1">
      <c r="G41867" s="488"/>
    </row>
    <row r="41868" spans="7:7" ht="15" customHeight="1">
      <c r="G41868" s="488"/>
    </row>
    <row r="41869" spans="7:7" ht="15" customHeight="1">
      <c r="G41869" s="488"/>
    </row>
    <row r="41870" spans="7:7" ht="15" customHeight="1">
      <c r="G41870" s="488"/>
    </row>
    <row r="41871" spans="7:7" ht="15" customHeight="1">
      <c r="G41871" s="488"/>
    </row>
    <row r="41872" spans="7:7" ht="15" customHeight="1">
      <c r="G41872" s="488"/>
    </row>
    <row r="41873" spans="7:7" ht="15" customHeight="1">
      <c r="G41873" s="488"/>
    </row>
    <row r="41874" spans="7:7" ht="15" customHeight="1">
      <c r="G41874" s="488"/>
    </row>
    <row r="41875" spans="7:7" ht="15" customHeight="1">
      <c r="G41875" s="488"/>
    </row>
    <row r="41876" spans="7:7" ht="15" customHeight="1">
      <c r="G41876" s="488"/>
    </row>
    <row r="41877" spans="7:7" ht="15" customHeight="1">
      <c r="G41877" s="488"/>
    </row>
    <row r="41878" spans="7:7" ht="15" customHeight="1">
      <c r="G41878" s="488"/>
    </row>
    <row r="41879" spans="7:7" ht="15" customHeight="1">
      <c r="G41879" s="488"/>
    </row>
    <row r="41880" spans="7:7" ht="15" customHeight="1">
      <c r="G41880" s="488"/>
    </row>
    <row r="41881" spans="7:7" ht="15" customHeight="1">
      <c r="G41881" s="488"/>
    </row>
    <row r="41882" spans="7:7" ht="15" customHeight="1">
      <c r="G41882" s="488"/>
    </row>
    <row r="41883" spans="7:7" ht="15" customHeight="1">
      <c r="G41883" s="488"/>
    </row>
    <row r="41884" spans="7:7" ht="15" customHeight="1">
      <c r="G41884" s="488"/>
    </row>
    <row r="41885" spans="7:7" ht="15" customHeight="1">
      <c r="G41885" s="488"/>
    </row>
    <row r="41886" spans="7:7" ht="15" customHeight="1">
      <c r="G41886" s="488"/>
    </row>
    <row r="41887" spans="7:7" ht="15" customHeight="1">
      <c r="G41887" s="488"/>
    </row>
    <row r="41888" spans="7:7" ht="15" customHeight="1">
      <c r="G41888" s="488"/>
    </row>
    <row r="41889" spans="7:7" ht="15" customHeight="1">
      <c r="G41889" s="488"/>
    </row>
    <row r="41890" spans="7:7" ht="15" customHeight="1">
      <c r="G41890" s="488"/>
    </row>
    <row r="41891" spans="7:7" ht="15" customHeight="1">
      <c r="G41891" s="488"/>
    </row>
    <row r="41892" spans="7:7" ht="15" customHeight="1">
      <c r="G41892" s="488"/>
    </row>
    <row r="41893" spans="7:7" ht="15" customHeight="1">
      <c r="G41893" s="488"/>
    </row>
    <row r="41894" spans="7:7" ht="15" customHeight="1">
      <c r="G41894" s="488"/>
    </row>
    <row r="41895" spans="7:7" ht="15" customHeight="1">
      <c r="G41895" s="488"/>
    </row>
    <row r="41896" spans="7:7" ht="15" customHeight="1">
      <c r="G41896" s="488"/>
    </row>
    <row r="41897" spans="7:7" ht="15" customHeight="1">
      <c r="G41897" s="488"/>
    </row>
    <row r="41898" spans="7:7" ht="15" customHeight="1">
      <c r="G41898" s="488"/>
    </row>
    <row r="41899" spans="7:7" ht="15" customHeight="1">
      <c r="G41899" s="488"/>
    </row>
    <row r="41900" spans="7:7" ht="15" customHeight="1">
      <c r="G41900" s="488"/>
    </row>
    <row r="41901" spans="7:7" ht="15" customHeight="1">
      <c r="G41901" s="488"/>
    </row>
    <row r="41902" spans="7:7" ht="15" customHeight="1">
      <c r="G41902" s="488"/>
    </row>
    <row r="41903" spans="7:7" ht="15" customHeight="1">
      <c r="G41903" s="488"/>
    </row>
    <row r="41904" spans="7:7" ht="15" customHeight="1">
      <c r="G41904" s="488"/>
    </row>
    <row r="41905" spans="7:7" ht="15" customHeight="1">
      <c r="G41905" s="488"/>
    </row>
    <row r="41906" spans="7:7" ht="15" customHeight="1">
      <c r="G41906" s="488"/>
    </row>
    <row r="41907" spans="7:7" ht="15" customHeight="1">
      <c r="G41907" s="488"/>
    </row>
    <row r="41908" spans="7:7" ht="15" customHeight="1">
      <c r="G41908" s="488"/>
    </row>
    <row r="41909" spans="7:7" ht="15" customHeight="1">
      <c r="G41909" s="488"/>
    </row>
    <row r="41910" spans="7:7" ht="15" customHeight="1">
      <c r="G41910" s="488"/>
    </row>
    <row r="41911" spans="7:7" ht="15" customHeight="1">
      <c r="G41911" s="488"/>
    </row>
    <row r="41912" spans="7:7" ht="15" customHeight="1">
      <c r="G41912" s="488"/>
    </row>
    <row r="41913" spans="7:7" ht="15" customHeight="1">
      <c r="G41913" s="488"/>
    </row>
    <row r="41914" spans="7:7" ht="15" customHeight="1">
      <c r="G41914" s="488"/>
    </row>
    <row r="41915" spans="7:7" ht="15" customHeight="1">
      <c r="G41915" s="488"/>
    </row>
    <row r="41916" spans="7:7" ht="15" customHeight="1">
      <c r="G41916" s="488"/>
    </row>
    <row r="41917" spans="7:7" ht="15" customHeight="1">
      <c r="G41917" s="488"/>
    </row>
    <row r="41918" spans="7:7" ht="15" customHeight="1">
      <c r="G41918" s="488"/>
    </row>
    <row r="41919" spans="7:7" ht="15" customHeight="1">
      <c r="G41919" s="488"/>
    </row>
    <row r="41920" spans="7:7" ht="15" customHeight="1">
      <c r="G41920" s="488"/>
    </row>
    <row r="41921" spans="7:7" ht="15" customHeight="1">
      <c r="G41921" s="488"/>
    </row>
    <row r="41922" spans="7:7" ht="15" customHeight="1">
      <c r="G41922" s="488"/>
    </row>
    <row r="41923" spans="7:7" ht="15" customHeight="1">
      <c r="G41923" s="488"/>
    </row>
    <row r="41924" spans="7:7" ht="15" customHeight="1">
      <c r="G41924" s="488"/>
    </row>
    <row r="41925" spans="7:7" ht="15" customHeight="1">
      <c r="G41925" s="488"/>
    </row>
    <row r="41926" spans="7:7" ht="15" customHeight="1">
      <c r="G41926" s="488"/>
    </row>
    <row r="41927" spans="7:7" ht="15" customHeight="1">
      <c r="G41927" s="488"/>
    </row>
    <row r="41928" spans="7:7" ht="15" customHeight="1">
      <c r="G41928" s="488"/>
    </row>
    <row r="41929" spans="7:7" ht="15" customHeight="1">
      <c r="G41929" s="488"/>
    </row>
    <row r="41930" spans="7:7" ht="15" customHeight="1">
      <c r="G41930" s="488"/>
    </row>
    <row r="41931" spans="7:7" ht="15" customHeight="1">
      <c r="G41931" s="488"/>
    </row>
    <row r="41932" spans="7:7" ht="15" customHeight="1">
      <c r="G41932" s="488"/>
    </row>
    <row r="41933" spans="7:7" ht="15" customHeight="1">
      <c r="G41933" s="488"/>
    </row>
    <row r="41934" spans="7:7" ht="15" customHeight="1">
      <c r="G41934" s="488"/>
    </row>
    <row r="41935" spans="7:7" ht="15" customHeight="1">
      <c r="G41935" s="488"/>
    </row>
    <row r="41936" spans="7:7" ht="15" customHeight="1">
      <c r="G41936" s="488"/>
    </row>
    <row r="41937" spans="7:7" ht="15" customHeight="1">
      <c r="G41937" s="488"/>
    </row>
    <row r="41938" spans="7:7" ht="15" customHeight="1">
      <c r="G41938" s="488"/>
    </row>
    <row r="41939" spans="7:7" ht="15" customHeight="1">
      <c r="G41939" s="488"/>
    </row>
    <row r="41940" spans="7:7" ht="15" customHeight="1">
      <c r="G41940" s="488"/>
    </row>
    <row r="41941" spans="7:7" ht="15" customHeight="1">
      <c r="G41941" s="488"/>
    </row>
    <row r="41942" spans="7:7" ht="15" customHeight="1">
      <c r="G41942" s="488"/>
    </row>
    <row r="41943" spans="7:7" ht="15" customHeight="1">
      <c r="G41943" s="488"/>
    </row>
    <row r="41944" spans="7:7" ht="15" customHeight="1">
      <c r="G41944" s="488"/>
    </row>
    <row r="41945" spans="7:7" ht="15" customHeight="1">
      <c r="G41945" s="488"/>
    </row>
    <row r="41946" spans="7:7" ht="15" customHeight="1">
      <c r="G41946" s="488"/>
    </row>
    <row r="41947" spans="7:7" ht="15" customHeight="1">
      <c r="G41947" s="488"/>
    </row>
    <row r="41948" spans="7:7" ht="15" customHeight="1">
      <c r="G41948" s="488"/>
    </row>
    <row r="41949" spans="7:7" ht="15" customHeight="1">
      <c r="G41949" s="488"/>
    </row>
    <row r="41950" spans="7:7" ht="15" customHeight="1">
      <c r="G41950" s="488"/>
    </row>
    <row r="41951" spans="7:7" ht="15" customHeight="1">
      <c r="G41951" s="488"/>
    </row>
    <row r="41952" spans="7:7" ht="15" customHeight="1">
      <c r="G41952" s="488"/>
    </row>
    <row r="41953" spans="7:7" ht="15" customHeight="1">
      <c r="G41953" s="488"/>
    </row>
    <row r="41954" spans="7:7" ht="15" customHeight="1">
      <c r="G41954" s="488"/>
    </row>
    <row r="41955" spans="7:7" ht="15" customHeight="1">
      <c r="G41955" s="488"/>
    </row>
    <row r="41956" spans="7:7" ht="15" customHeight="1">
      <c r="G41956" s="488"/>
    </row>
    <row r="41957" spans="7:7" ht="15" customHeight="1">
      <c r="G41957" s="488"/>
    </row>
    <row r="41958" spans="7:7" ht="15" customHeight="1">
      <c r="G41958" s="488"/>
    </row>
    <row r="41959" spans="7:7" ht="15" customHeight="1">
      <c r="G41959" s="488"/>
    </row>
    <row r="41960" spans="7:7" ht="15" customHeight="1">
      <c r="G41960" s="488"/>
    </row>
    <row r="41961" spans="7:7" ht="15" customHeight="1">
      <c r="G41961" s="488"/>
    </row>
    <row r="41962" spans="7:7" ht="15" customHeight="1">
      <c r="G41962" s="488"/>
    </row>
    <row r="41963" spans="7:7" ht="15" customHeight="1">
      <c r="G41963" s="488"/>
    </row>
    <row r="41964" spans="7:7" ht="15" customHeight="1">
      <c r="G41964" s="488"/>
    </row>
    <row r="41965" spans="7:7" ht="15" customHeight="1">
      <c r="G41965" s="488"/>
    </row>
    <row r="41966" spans="7:7" ht="15" customHeight="1">
      <c r="G41966" s="488"/>
    </row>
    <row r="41967" spans="7:7" ht="15" customHeight="1">
      <c r="G41967" s="488"/>
    </row>
    <row r="41968" spans="7:7" ht="15" customHeight="1">
      <c r="G41968" s="488"/>
    </row>
    <row r="41969" spans="7:7" ht="15" customHeight="1">
      <c r="G41969" s="488"/>
    </row>
    <row r="41970" spans="7:7" ht="15" customHeight="1">
      <c r="G41970" s="488"/>
    </row>
    <row r="41971" spans="7:7" ht="15" customHeight="1">
      <c r="G41971" s="488"/>
    </row>
    <row r="41972" spans="7:7" ht="15" customHeight="1">
      <c r="G41972" s="488"/>
    </row>
    <row r="41973" spans="7:7" ht="15" customHeight="1">
      <c r="G41973" s="488"/>
    </row>
    <row r="41974" spans="7:7" ht="15" customHeight="1">
      <c r="G41974" s="488"/>
    </row>
    <row r="41975" spans="7:7" ht="15" customHeight="1">
      <c r="G41975" s="488"/>
    </row>
    <row r="41976" spans="7:7" ht="15" customHeight="1">
      <c r="G41976" s="488"/>
    </row>
    <row r="41977" spans="7:7" ht="15" customHeight="1">
      <c r="G41977" s="488"/>
    </row>
    <row r="41978" spans="7:7" ht="15" customHeight="1">
      <c r="G41978" s="488"/>
    </row>
    <row r="41979" spans="7:7" ht="15" customHeight="1">
      <c r="G41979" s="488"/>
    </row>
    <row r="41980" spans="7:7" ht="15" customHeight="1">
      <c r="G41980" s="488"/>
    </row>
    <row r="41981" spans="7:7" ht="15" customHeight="1">
      <c r="G41981" s="488"/>
    </row>
    <row r="41982" spans="7:7" ht="15" customHeight="1">
      <c r="G41982" s="488"/>
    </row>
    <row r="41983" spans="7:7" ht="15" customHeight="1">
      <c r="G41983" s="488"/>
    </row>
    <row r="41984" spans="7:7" ht="15" customHeight="1">
      <c r="G41984" s="488"/>
    </row>
    <row r="41985" spans="7:7" ht="15" customHeight="1">
      <c r="G41985" s="488"/>
    </row>
    <row r="41986" spans="7:7" ht="15" customHeight="1">
      <c r="G41986" s="488"/>
    </row>
    <row r="41987" spans="7:7" ht="15" customHeight="1">
      <c r="G41987" s="488"/>
    </row>
    <row r="41988" spans="7:7" ht="15" customHeight="1">
      <c r="G41988" s="488"/>
    </row>
    <row r="41989" spans="7:7" ht="15" customHeight="1">
      <c r="G41989" s="488"/>
    </row>
    <row r="41990" spans="7:7" ht="15" customHeight="1">
      <c r="G41990" s="488"/>
    </row>
    <row r="41991" spans="7:7" ht="15" customHeight="1">
      <c r="G41991" s="488"/>
    </row>
    <row r="41992" spans="7:7" ht="15" customHeight="1">
      <c r="G41992" s="488"/>
    </row>
    <row r="41993" spans="7:7" ht="15" customHeight="1">
      <c r="G41993" s="488"/>
    </row>
    <row r="41994" spans="7:7" ht="15" customHeight="1">
      <c r="G41994" s="488"/>
    </row>
    <row r="41995" spans="7:7" ht="15" customHeight="1">
      <c r="G41995" s="488"/>
    </row>
    <row r="41996" spans="7:7" ht="15" customHeight="1">
      <c r="G41996" s="488"/>
    </row>
    <row r="41997" spans="7:7" ht="15" customHeight="1">
      <c r="G41997" s="488"/>
    </row>
    <row r="41998" spans="7:7" ht="15" customHeight="1">
      <c r="G41998" s="488"/>
    </row>
    <row r="41999" spans="7:7" ht="15" customHeight="1">
      <c r="G41999" s="488"/>
    </row>
    <row r="42000" spans="7:7" ht="15" customHeight="1">
      <c r="G42000" s="488"/>
    </row>
    <row r="42001" spans="7:7" ht="15" customHeight="1">
      <c r="G42001" s="488"/>
    </row>
    <row r="42002" spans="7:7" ht="15" customHeight="1">
      <c r="G42002" s="488"/>
    </row>
    <row r="42003" spans="7:7" ht="15" customHeight="1">
      <c r="G42003" s="488"/>
    </row>
    <row r="42004" spans="7:7" ht="15" customHeight="1">
      <c r="G42004" s="488"/>
    </row>
    <row r="42005" spans="7:7" ht="15" customHeight="1">
      <c r="G42005" s="488"/>
    </row>
    <row r="42006" spans="7:7" ht="15" customHeight="1">
      <c r="G42006" s="488"/>
    </row>
    <row r="42007" spans="7:7" ht="15" customHeight="1">
      <c r="G42007" s="488"/>
    </row>
    <row r="42008" spans="7:7" ht="15" customHeight="1">
      <c r="G42008" s="488"/>
    </row>
    <row r="42009" spans="7:7" ht="15" customHeight="1">
      <c r="G42009" s="488"/>
    </row>
    <row r="42010" spans="7:7" ht="15" customHeight="1">
      <c r="G42010" s="488"/>
    </row>
    <row r="42011" spans="7:7" ht="15" customHeight="1">
      <c r="G42011" s="488"/>
    </row>
    <row r="42012" spans="7:7" ht="15" customHeight="1">
      <c r="G42012" s="488"/>
    </row>
    <row r="42013" spans="7:7" ht="15" customHeight="1">
      <c r="G42013" s="488"/>
    </row>
    <row r="42014" spans="7:7" ht="15" customHeight="1">
      <c r="G42014" s="488"/>
    </row>
    <row r="42015" spans="7:7" ht="15" customHeight="1">
      <c r="G42015" s="488"/>
    </row>
    <row r="42016" spans="7:7" ht="15" customHeight="1">
      <c r="G42016" s="488"/>
    </row>
    <row r="42017" spans="7:7" ht="15" customHeight="1">
      <c r="G42017" s="488"/>
    </row>
    <row r="42018" spans="7:7" ht="15" customHeight="1">
      <c r="G42018" s="488"/>
    </row>
    <row r="42019" spans="7:7" ht="15" customHeight="1">
      <c r="G42019" s="488"/>
    </row>
    <row r="42020" spans="7:7" ht="15" customHeight="1">
      <c r="G42020" s="488"/>
    </row>
    <row r="42021" spans="7:7" ht="15" customHeight="1">
      <c r="G42021" s="488"/>
    </row>
    <row r="42022" spans="7:7" ht="15" customHeight="1">
      <c r="G42022" s="488"/>
    </row>
    <row r="42023" spans="7:7" ht="15" customHeight="1">
      <c r="G42023" s="488"/>
    </row>
    <row r="42024" spans="7:7" ht="15" customHeight="1">
      <c r="G42024" s="488"/>
    </row>
    <row r="42025" spans="7:7" ht="15" customHeight="1">
      <c r="G42025" s="488"/>
    </row>
    <row r="42026" spans="7:7" ht="15" customHeight="1">
      <c r="G42026" s="488"/>
    </row>
    <row r="42027" spans="7:7" ht="15" customHeight="1">
      <c r="G42027" s="488"/>
    </row>
    <row r="42028" spans="7:7" ht="15" customHeight="1">
      <c r="G42028" s="488"/>
    </row>
    <row r="42029" spans="7:7" ht="15" customHeight="1">
      <c r="G42029" s="488"/>
    </row>
    <row r="42030" spans="7:7" ht="15" customHeight="1">
      <c r="G42030" s="488"/>
    </row>
    <row r="42031" spans="7:7" ht="15" customHeight="1">
      <c r="G42031" s="488"/>
    </row>
    <row r="42032" spans="7:7" ht="15" customHeight="1">
      <c r="G42032" s="488"/>
    </row>
    <row r="42033" spans="7:7" ht="15" customHeight="1">
      <c r="G42033" s="488"/>
    </row>
    <row r="42034" spans="7:7" ht="15" customHeight="1">
      <c r="G42034" s="488"/>
    </row>
    <row r="42035" spans="7:7" ht="15" customHeight="1">
      <c r="G42035" s="488"/>
    </row>
    <row r="42036" spans="7:7" ht="15" customHeight="1">
      <c r="G42036" s="488"/>
    </row>
    <row r="42037" spans="7:7" ht="15" customHeight="1">
      <c r="G42037" s="488"/>
    </row>
    <row r="42038" spans="7:7" ht="15" customHeight="1">
      <c r="G42038" s="488"/>
    </row>
    <row r="42039" spans="7:7" ht="15" customHeight="1">
      <c r="G42039" s="488"/>
    </row>
    <row r="42040" spans="7:7" ht="15" customHeight="1">
      <c r="G42040" s="488"/>
    </row>
    <row r="42041" spans="7:7" ht="15" customHeight="1">
      <c r="G42041" s="488"/>
    </row>
    <row r="42042" spans="7:7" ht="15" customHeight="1">
      <c r="G42042" s="488"/>
    </row>
    <row r="42043" spans="7:7" ht="15" customHeight="1">
      <c r="G42043" s="488"/>
    </row>
    <row r="42044" spans="7:7" ht="15" customHeight="1">
      <c r="G42044" s="488"/>
    </row>
    <row r="42045" spans="7:7" ht="15" customHeight="1">
      <c r="G42045" s="488"/>
    </row>
    <row r="42046" spans="7:7" ht="15" customHeight="1">
      <c r="G42046" s="488"/>
    </row>
    <row r="42047" spans="7:7" ht="15" customHeight="1">
      <c r="G42047" s="488"/>
    </row>
    <row r="42048" spans="7:7" ht="15" customHeight="1">
      <c r="G42048" s="488"/>
    </row>
    <row r="42049" spans="7:7" ht="15" customHeight="1">
      <c r="G42049" s="488"/>
    </row>
    <row r="42050" spans="7:7" ht="15" customHeight="1">
      <c r="G42050" s="488"/>
    </row>
    <row r="42051" spans="7:7" ht="15" customHeight="1">
      <c r="G42051" s="488"/>
    </row>
    <row r="42052" spans="7:7" ht="15" customHeight="1">
      <c r="G42052" s="488"/>
    </row>
    <row r="42053" spans="7:7" ht="15" customHeight="1">
      <c r="G42053" s="488"/>
    </row>
    <row r="42054" spans="7:7" ht="15" customHeight="1">
      <c r="G42054" s="488"/>
    </row>
    <row r="42055" spans="7:7" ht="15" customHeight="1">
      <c r="G42055" s="488"/>
    </row>
    <row r="42056" spans="7:7" ht="15" customHeight="1">
      <c r="G42056" s="488"/>
    </row>
    <row r="42057" spans="7:7" ht="15" customHeight="1">
      <c r="G42057" s="488"/>
    </row>
    <row r="42058" spans="7:7" ht="15" customHeight="1">
      <c r="G42058" s="488"/>
    </row>
    <row r="42059" spans="7:7" ht="15" customHeight="1">
      <c r="G42059" s="488"/>
    </row>
    <row r="42060" spans="7:7" ht="15" customHeight="1">
      <c r="G42060" s="488"/>
    </row>
    <row r="42061" spans="7:7" ht="15" customHeight="1">
      <c r="G42061" s="488"/>
    </row>
    <row r="42062" spans="7:7" ht="15" customHeight="1">
      <c r="G42062" s="488"/>
    </row>
    <row r="42063" spans="7:7" ht="15" customHeight="1">
      <c r="G42063" s="488"/>
    </row>
    <row r="42064" spans="7:7" ht="15" customHeight="1">
      <c r="G42064" s="488"/>
    </row>
    <row r="42065" spans="7:7" ht="15" customHeight="1">
      <c r="G42065" s="488"/>
    </row>
    <row r="42066" spans="7:7" ht="15" customHeight="1">
      <c r="G42066" s="488"/>
    </row>
    <row r="42067" spans="7:7" ht="15" customHeight="1">
      <c r="G42067" s="488"/>
    </row>
    <row r="42068" spans="7:7" ht="15" customHeight="1">
      <c r="G42068" s="488"/>
    </row>
    <row r="42069" spans="7:7" ht="15" customHeight="1">
      <c r="G42069" s="488"/>
    </row>
    <row r="42070" spans="7:7" ht="15" customHeight="1">
      <c r="G42070" s="488"/>
    </row>
    <row r="42071" spans="7:7" ht="15" customHeight="1">
      <c r="G42071" s="488"/>
    </row>
    <row r="42072" spans="7:7" ht="15" customHeight="1">
      <c r="G42072" s="488"/>
    </row>
    <row r="42073" spans="7:7" ht="15" customHeight="1">
      <c r="G42073" s="488"/>
    </row>
    <row r="42074" spans="7:7" ht="15" customHeight="1">
      <c r="G42074" s="488"/>
    </row>
    <row r="42075" spans="7:7" ht="15" customHeight="1">
      <c r="G42075" s="488"/>
    </row>
    <row r="42076" spans="7:7" ht="15" customHeight="1">
      <c r="G42076" s="488"/>
    </row>
    <row r="42077" spans="7:7" ht="15" customHeight="1">
      <c r="G42077" s="488"/>
    </row>
    <row r="42078" spans="7:7" ht="15" customHeight="1">
      <c r="G42078" s="488"/>
    </row>
    <row r="42079" spans="7:7" ht="15" customHeight="1">
      <c r="G42079" s="488"/>
    </row>
    <row r="42080" spans="7:7" ht="15" customHeight="1">
      <c r="G42080" s="488"/>
    </row>
    <row r="42081" spans="7:7" ht="15" customHeight="1">
      <c r="G42081" s="488"/>
    </row>
    <row r="42082" spans="7:7" ht="15" customHeight="1">
      <c r="G42082" s="488"/>
    </row>
    <row r="42083" spans="7:7" ht="15" customHeight="1">
      <c r="G42083" s="488"/>
    </row>
    <row r="42084" spans="7:7" ht="15" customHeight="1">
      <c r="G42084" s="488"/>
    </row>
    <row r="42085" spans="7:7" ht="15" customHeight="1">
      <c r="G42085" s="488"/>
    </row>
    <row r="42086" spans="7:7" ht="15" customHeight="1">
      <c r="G42086" s="488"/>
    </row>
    <row r="42087" spans="7:7" ht="15" customHeight="1">
      <c r="G42087" s="488"/>
    </row>
    <row r="42088" spans="7:7" ht="15" customHeight="1">
      <c r="G42088" s="488"/>
    </row>
    <row r="42089" spans="7:7" ht="15" customHeight="1">
      <c r="G42089" s="488"/>
    </row>
    <row r="42090" spans="7:7" ht="15" customHeight="1">
      <c r="G42090" s="488"/>
    </row>
    <row r="42091" spans="7:7" ht="15" customHeight="1">
      <c r="G42091" s="488"/>
    </row>
    <row r="42092" spans="7:7" ht="15" customHeight="1">
      <c r="G42092" s="488"/>
    </row>
    <row r="42093" spans="7:7" ht="15" customHeight="1">
      <c r="G42093" s="488"/>
    </row>
    <row r="42094" spans="7:7" ht="15" customHeight="1">
      <c r="G42094" s="488"/>
    </row>
    <row r="42095" spans="7:7" ht="15" customHeight="1">
      <c r="G42095" s="488"/>
    </row>
    <row r="42096" spans="7:7" ht="15" customHeight="1">
      <c r="G42096" s="488"/>
    </row>
    <row r="42097" spans="7:7" ht="15" customHeight="1">
      <c r="G42097" s="488"/>
    </row>
    <row r="42098" spans="7:7" ht="15" customHeight="1">
      <c r="G42098" s="488"/>
    </row>
    <row r="42099" spans="7:7" ht="15" customHeight="1">
      <c r="G42099" s="488"/>
    </row>
    <row r="42100" spans="7:7" ht="15" customHeight="1">
      <c r="G42100" s="488"/>
    </row>
    <row r="42101" spans="7:7" ht="15" customHeight="1">
      <c r="G42101" s="488"/>
    </row>
    <row r="42102" spans="7:7" ht="15" customHeight="1">
      <c r="G42102" s="488"/>
    </row>
    <row r="42103" spans="7:7" ht="15" customHeight="1">
      <c r="G42103" s="488"/>
    </row>
    <row r="42104" spans="7:7" ht="15" customHeight="1">
      <c r="G42104" s="488"/>
    </row>
    <row r="42105" spans="7:7" ht="15" customHeight="1">
      <c r="G42105" s="488"/>
    </row>
    <row r="42106" spans="7:7" ht="15" customHeight="1">
      <c r="G42106" s="488"/>
    </row>
    <row r="42107" spans="7:7" ht="15" customHeight="1">
      <c r="G42107" s="488"/>
    </row>
    <row r="42108" spans="7:7" ht="15" customHeight="1">
      <c r="G42108" s="488"/>
    </row>
    <row r="42109" spans="7:7" ht="15" customHeight="1">
      <c r="G42109" s="488"/>
    </row>
    <row r="42110" spans="7:7" ht="15" customHeight="1">
      <c r="G42110" s="488"/>
    </row>
    <row r="42111" spans="7:7" ht="15" customHeight="1">
      <c r="G42111" s="488"/>
    </row>
    <row r="42112" spans="7:7" ht="15" customHeight="1">
      <c r="G42112" s="488"/>
    </row>
    <row r="42113" spans="7:7" ht="15" customHeight="1">
      <c r="G42113" s="488"/>
    </row>
    <row r="42114" spans="7:7" ht="15" customHeight="1">
      <c r="G42114" s="488"/>
    </row>
    <row r="42115" spans="7:7" ht="15" customHeight="1">
      <c r="G42115" s="488"/>
    </row>
    <row r="42116" spans="7:7" ht="15" customHeight="1">
      <c r="G42116" s="488"/>
    </row>
    <row r="42117" spans="7:7" ht="15" customHeight="1">
      <c r="G42117" s="488"/>
    </row>
    <row r="42118" spans="7:7" ht="15" customHeight="1">
      <c r="G42118" s="488"/>
    </row>
    <row r="42119" spans="7:7" ht="15" customHeight="1">
      <c r="G42119" s="488"/>
    </row>
    <row r="42120" spans="7:7" ht="15" customHeight="1">
      <c r="G42120" s="488"/>
    </row>
    <row r="42121" spans="7:7" ht="15" customHeight="1">
      <c r="G42121" s="488"/>
    </row>
    <row r="42122" spans="7:7" ht="15" customHeight="1">
      <c r="G42122" s="488"/>
    </row>
    <row r="42123" spans="7:7" ht="15" customHeight="1">
      <c r="G42123" s="488"/>
    </row>
    <row r="42124" spans="7:7" ht="15" customHeight="1">
      <c r="G42124" s="488"/>
    </row>
    <row r="42125" spans="7:7" ht="15" customHeight="1">
      <c r="G42125" s="488"/>
    </row>
    <row r="42126" spans="7:7" ht="15" customHeight="1">
      <c r="G42126" s="488"/>
    </row>
    <row r="42127" spans="7:7" ht="15" customHeight="1">
      <c r="G42127" s="488"/>
    </row>
    <row r="42128" spans="7:7" ht="15" customHeight="1">
      <c r="G42128" s="488"/>
    </row>
    <row r="42129" spans="7:7" ht="15" customHeight="1">
      <c r="G42129" s="488"/>
    </row>
    <row r="42130" spans="7:7" ht="15" customHeight="1">
      <c r="G42130" s="488"/>
    </row>
    <row r="42131" spans="7:7" ht="15" customHeight="1">
      <c r="G42131" s="488"/>
    </row>
    <row r="42132" spans="7:7" ht="15" customHeight="1">
      <c r="G42132" s="488"/>
    </row>
    <row r="42133" spans="7:7" ht="15" customHeight="1">
      <c r="G42133" s="488"/>
    </row>
    <row r="42134" spans="7:7" ht="15" customHeight="1">
      <c r="G42134" s="488"/>
    </row>
    <row r="42135" spans="7:7" ht="15" customHeight="1">
      <c r="G42135" s="488"/>
    </row>
    <row r="42136" spans="7:7" ht="15" customHeight="1">
      <c r="G42136" s="488"/>
    </row>
    <row r="42137" spans="7:7" ht="15" customHeight="1">
      <c r="G42137" s="488"/>
    </row>
    <row r="42138" spans="7:7" ht="15" customHeight="1">
      <c r="G42138" s="488"/>
    </row>
    <row r="42139" spans="7:7" ht="15" customHeight="1">
      <c r="G42139" s="488"/>
    </row>
    <row r="42140" spans="7:7" ht="15" customHeight="1">
      <c r="G42140" s="488"/>
    </row>
    <row r="42141" spans="7:7" ht="15" customHeight="1">
      <c r="G42141" s="488"/>
    </row>
    <row r="42142" spans="7:7" ht="15" customHeight="1">
      <c r="G42142" s="488"/>
    </row>
    <row r="42143" spans="7:7" ht="15" customHeight="1">
      <c r="G42143" s="488"/>
    </row>
    <row r="42144" spans="7:7" ht="15" customHeight="1">
      <c r="G42144" s="488"/>
    </row>
    <row r="42145" spans="7:7" ht="15" customHeight="1">
      <c r="G42145" s="488"/>
    </row>
    <row r="42146" spans="7:7" ht="15" customHeight="1">
      <c r="G42146" s="488"/>
    </row>
    <row r="42147" spans="7:7" ht="15" customHeight="1">
      <c r="G42147" s="488"/>
    </row>
    <row r="42148" spans="7:7" ht="15" customHeight="1">
      <c r="G42148" s="488"/>
    </row>
    <row r="42149" spans="7:7" ht="15" customHeight="1">
      <c r="G42149" s="488"/>
    </row>
    <row r="42150" spans="7:7" ht="15" customHeight="1">
      <c r="G42150" s="488"/>
    </row>
    <row r="42151" spans="7:7" ht="15" customHeight="1">
      <c r="G42151" s="488"/>
    </row>
    <row r="42152" spans="7:7" ht="15" customHeight="1">
      <c r="G42152" s="488"/>
    </row>
    <row r="42153" spans="7:7" ht="15" customHeight="1">
      <c r="G42153" s="488"/>
    </row>
    <row r="42154" spans="7:7" ht="15" customHeight="1">
      <c r="G42154" s="488"/>
    </row>
    <row r="42155" spans="7:7" ht="15" customHeight="1">
      <c r="G42155" s="488"/>
    </row>
    <row r="42156" spans="7:7" ht="15" customHeight="1">
      <c r="G42156" s="488"/>
    </row>
    <row r="42157" spans="7:7" ht="15" customHeight="1">
      <c r="G42157" s="488"/>
    </row>
    <row r="42158" spans="7:7" ht="15" customHeight="1">
      <c r="G42158" s="488"/>
    </row>
    <row r="42159" spans="7:7" ht="15" customHeight="1">
      <c r="G42159" s="488"/>
    </row>
    <row r="42160" spans="7:7" ht="15" customHeight="1">
      <c r="G42160" s="488"/>
    </row>
    <row r="42161" spans="7:7" ht="15" customHeight="1">
      <c r="G42161" s="488"/>
    </row>
    <row r="42162" spans="7:7" ht="15" customHeight="1">
      <c r="G42162" s="488"/>
    </row>
    <row r="42163" spans="7:7" ht="15" customHeight="1">
      <c r="G42163" s="488"/>
    </row>
    <row r="42164" spans="7:7" ht="15" customHeight="1">
      <c r="G42164" s="488"/>
    </row>
    <row r="42165" spans="7:7" ht="15" customHeight="1">
      <c r="G42165" s="488"/>
    </row>
    <row r="42166" spans="7:7" ht="15" customHeight="1">
      <c r="G42166" s="488"/>
    </row>
    <row r="42167" spans="7:7" ht="15" customHeight="1">
      <c r="G42167" s="488"/>
    </row>
    <row r="42168" spans="7:7" ht="15" customHeight="1">
      <c r="G42168" s="488"/>
    </row>
    <row r="42169" spans="7:7" ht="15" customHeight="1">
      <c r="G42169" s="488"/>
    </row>
    <row r="42170" spans="7:7" ht="15" customHeight="1">
      <c r="G42170" s="488"/>
    </row>
    <row r="42171" spans="7:7" ht="15" customHeight="1">
      <c r="G42171" s="488"/>
    </row>
    <row r="42172" spans="7:7" ht="15" customHeight="1">
      <c r="G42172" s="488"/>
    </row>
    <row r="42173" spans="7:7" ht="15" customHeight="1">
      <c r="G42173" s="488"/>
    </row>
    <row r="42174" spans="7:7" ht="15" customHeight="1">
      <c r="G42174" s="488"/>
    </row>
    <row r="42175" spans="7:7" ht="15" customHeight="1">
      <c r="G42175" s="488"/>
    </row>
    <row r="42176" spans="7:7" ht="15" customHeight="1">
      <c r="G42176" s="488"/>
    </row>
    <row r="42177" spans="7:7" ht="15" customHeight="1">
      <c r="G42177" s="488"/>
    </row>
    <row r="42178" spans="7:7" ht="15" customHeight="1">
      <c r="G42178" s="488"/>
    </row>
    <row r="42179" spans="7:7" ht="15" customHeight="1">
      <c r="G42179" s="488"/>
    </row>
    <row r="42180" spans="7:7" ht="15" customHeight="1">
      <c r="G42180" s="488"/>
    </row>
    <row r="42181" spans="7:7" ht="15" customHeight="1">
      <c r="G42181" s="488"/>
    </row>
    <row r="42182" spans="7:7" ht="15" customHeight="1">
      <c r="G42182" s="488"/>
    </row>
    <row r="42183" spans="7:7" ht="15" customHeight="1">
      <c r="G42183" s="488"/>
    </row>
    <row r="42184" spans="7:7" ht="15" customHeight="1">
      <c r="G42184" s="488"/>
    </row>
    <row r="42185" spans="7:7" ht="15" customHeight="1">
      <c r="G42185" s="488"/>
    </row>
    <row r="42186" spans="7:7" ht="15" customHeight="1">
      <c r="G42186" s="488"/>
    </row>
    <row r="42187" spans="7:7" ht="15" customHeight="1">
      <c r="G42187" s="488"/>
    </row>
    <row r="42188" spans="7:7" ht="15" customHeight="1">
      <c r="G42188" s="488"/>
    </row>
    <row r="42189" spans="7:7" ht="15" customHeight="1">
      <c r="G42189" s="488"/>
    </row>
    <row r="42190" spans="7:7" ht="15" customHeight="1">
      <c r="G42190" s="488"/>
    </row>
    <row r="42191" spans="7:7" ht="15" customHeight="1">
      <c r="G42191" s="488"/>
    </row>
    <row r="42192" spans="7:7" ht="15" customHeight="1">
      <c r="G42192" s="488"/>
    </row>
    <row r="42193" spans="7:7" ht="15" customHeight="1">
      <c r="G42193" s="488"/>
    </row>
    <row r="42194" spans="7:7" ht="15" customHeight="1">
      <c r="G42194" s="488"/>
    </row>
    <row r="42195" spans="7:7" ht="15" customHeight="1">
      <c r="G42195" s="488"/>
    </row>
    <row r="42196" spans="7:7" ht="15" customHeight="1">
      <c r="G42196" s="488"/>
    </row>
    <row r="42197" spans="7:7" ht="15" customHeight="1">
      <c r="G42197" s="488"/>
    </row>
    <row r="42198" spans="7:7" ht="15" customHeight="1">
      <c r="G42198" s="488"/>
    </row>
    <row r="42199" spans="7:7" ht="15" customHeight="1">
      <c r="G42199" s="488"/>
    </row>
    <row r="42200" spans="7:7" ht="15" customHeight="1">
      <c r="G42200" s="488"/>
    </row>
    <row r="42201" spans="7:7" ht="15" customHeight="1">
      <c r="G42201" s="488"/>
    </row>
    <row r="42202" spans="7:7" ht="15" customHeight="1">
      <c r="G42202" s="488"/>
    </row>
    <row r="42203" spans="7:7" ht="15" customHeight="1">
      <c r="G42203" s="488"/>
    </row>
    <row r="42204" spans="7:7" ht="15" customHeight="1">
      <c r="G42204" s="488"/>
    </row>
    <row r="42205" spans="7:7" ht="15" customHeight="1">
      <c r="G42205" s="488"/>
    </row>
    <row r="42206" spans="7:7" ht="15" customHeight="1">
      <c r="G42206" s="488"/>
    </row>
    <row r="42207" spans="7:7" ht="15" customHeight="1">
      <c r="G42207" s="488"/>
    </row>
    <row r="42208" spans="7:7" ht="15" customHeight="1">
      <c r="G42208" s="488"/>
    </row>
    <row r="42209" spans="7:7" ht="15" customHeight="1">
      <c r="G42209" s="488"/>
    </row>
    <row r="42210" spans="7:7" ht="15" customHeight="1">
      <c r="G42210" s="488"/>
    </row>
    <row r="42211" spans="7:7" ht="15" customHeight="1">
      <c r="G42211" s="488"/>
    </row>
    <row r="42212" spans="7:7" ht="15" customHeight="1">
      <c r="G42212" s="488"/>
    </row>
    <row r="42213" spans="7:7" ht="15" customHeight="1">
      <c r="G42213" s="488"/>
    </row>
    <row r="42214" spans="7:7" ht="15" customHeight="1">
      <c r="G42214" s="488"/>
    </row>
    <row r="42215" spans="7:7" ht="15" customHeight="1">
      <c r="G42215" s="488"/>
    </row>
    <row r="42216" spans="7:7" ht="15" customHeight="1">
      <c r="G42216" s="488"/>
    </row>
    <row r="42217" spans="7:7" ht="15" customHeight="1">
      <c r="G42217" s="488"/>
    </row>
    <row r="42218" spans="7:7" ht="15" customHeight="1">
      <c r="G42218" s="488"/>
    </row>
    <row r="42219" spans="7:7" ht="15" customHeight="1">
      <c r="G42219" s="488"/>
    </row>
    <row r="42220" spans="7:7" ht="15" customHeight="1">
      <c r="G42220" s="488"/>
    </row>
    <row r="42221" spans="7:7" ht="15" customHeight="1">
      <c r="G42221" s="488"/>
    </row>
    <row r="42222" spans="7:7" ht="15" customHeight="1">
      <c r="G42222" s="488"/>
    </row>
    <row r="42223" spans="7:7" ht="15" customHeight="1">
      <c r="G42223" s="488"/>
    </row>
    <row r="42224" spans="7:7" ht="15" customHeight="1">
      <c r="G42224" s="488"/>
    </row>
    <row r="42225" spans="7:7" ht="15" customHeight="1">
      <c r="G42225" s="488"/>
    </row>
    <row r="42226" spans="7:7" ht="15" customHeight="1">
      <c r="G42226" s="488"/>
    </row>
    <row r="42227" spans="7:7" ht="15" customHeight="1">
      <c r="G42227" s="488"/>
    </row>
    <row r="42228" spans="7:7" ht="15" customHeight="1">
      <c r="G42228" s="488"/>
    </row>
    <row r="42229" spans="7:7" ht="15" customHeight="1">
      <c r="G42229" s="488"/>
    </row>
    <row r="42230" spans="7:7" ht="15" customHeight="1">
      <c r="G42230" s="488"/>
    </row>
    <row r="42231" spans="7:7" ht="15" customHeight="1">
      <c r="G42231" s="488"/>
    </row>
    <row r="42232" spans="7:7" ht="15" customHeight="1">
      <c r="G42232" s="488"/>
    </row>
    <row r="42233" spans="7:7" ht="15" customHeight="1">
      <c r="G42233" s="488"/>
    </row>
    <row r="42234" spans="7:7" ht="15" customHeight="1">
      <c r="G42234" s="488"/>
    </row>
    <row r="42235" spans="7:7" ht="15" customHeight="1">
      <c r="G42235" s="488"/>
    </row>
    <row r="42236" spans="7:7" ht="15" customHeight="1">
      <c r="G42236" s="488"/>
    </row>
    <row r="42237" spans="7:7" ht="15" customHeight="1">
      <c r="G42237" s="488"/>
    </row>
    <row r="42238" spans="7:7" ht="15" customHeight="1">
      <c r="G42238" s="488"/>
    </row>
    <row r="42239" spans="7:7" ht="15" customHeight="1">
      <c r="G42239" s="488"/>
    </row>
    <row r="42240" spans="7:7" ht="15" customHeight="1">
      <c r="G42240" s="488"/>
    </row>
    <row r="42241" spans="7:7" ht="15" customHeight="1">
      <c r="G42241" s="488"/>
    </row>
    <row r="42242" spans="7:7" ht="15" customHeight="1">
      <c r="G42242" s="488"/>
    </row>
    <row r="42243" spans="7:7" ht="15" customHeight="1">
      <c r="G42243" s="488"/>
    </row>
    <row r="42244" spans="7:7" ht="15" customHeight="1">
      <c r="G42244" s="488"/>
    </row>
    <row r="42245" spans="7:7" ht="15" customHeight="1">
      <c r="G42245" s="488"/>
    </row>
    <row r="42246" spans="7:7" ht="15" customHeight="1">
      <c r="G42246" s="488"/>
    </row>
    <row r="42247" spans="7:7" ht="15" customHeight="1">
      <c r="G42247" s="488"/>
    </row>
    <row r="42248" spans="7:7" ht="15" customHeight="1">
      <c r="G42248" s="488"/>
    </row>
    <row r="42249" spans="7:7" ht="15" customHeight="1">
      <c r="G42249" s="488"/>
    </row>
    <row r="42250" spans="7:7" ht="15" customHeight="1">
      <c r="G42250" s="488"/>
    </row>
    <row r="42251" spans="7:7" ht="15" customHeight="1">
      <c r="G42251" s="488"/>
    </row>
    <row r="42252" spans="7:7" ht="15" customHeight="1">
      <c r="G42252" s="488"/>
    </row>
    <row r="42253" spans="7:7" ht="15" customHeight="1">
      <c r="G42253" s="488"/>
    </row>
    <row r="42254" spans="7:7" ht="15" customHeight="1">
      <c r="G42254" s="488"/>
    </row>
    <row r="42255" spans="7:7" ht="15" customHeight="1">
      <c r="G42255" s="488"/>
    </row>
    <row r="42256" spans="7:7" ht="15" customHeight="1">
      <c r="G42256" s="488"/>
    </row>
    <row r="42257" spans="7:7" ht="15" customHeight="1">
      <c r="G42257" s="488"/>
    </row>
    <row r="42258" spans="7:7" ht="15" customHeight="1">
      <c r="G42258" s="488"/>
    </row>
    <row r="42259" spans="7:7" ht="15" customHeight="1">
      <c r="G42259" s="488"/>
    </row>
    <row r="42260" spans="7:7" ht="15" customHeight="1">
      <c r="G42260" s="488"/>
    </row>
    <row r="42261" spans="7:7" ht="15" customHeight="1">
      <c r="G42261" s="488"/>
    </row>
    <row r="42262" spans="7:7" ht="15" customHeight="1">
      <c r="G42262" s="488"/>
    </row>
    <row r="42263" spans="7:7" ht="15" customHeight="1">
      <c r="G42263" s="488"/>
    </row>
    <row r="42264" spans="7:7" ht="15" customHeight="1">
      <c r="G42264" s="488"/>
    </row>
    <row r="42265" spans="7:7" ht="15" customHeight="1">
      <c r="G42265" s="488"/>
    </row>
    <row r="42266" spans="7:7" ht="15" customHeight="1">
      <c r="G42266" s="488"/>
    </row>
    <row r="42267" spans="7:7" ht="15" customHeight="1">
      <c r="G42267" s="488"/>
    </row>
    <row r="42268" spans="7:7" ht="15" customHeight="1">
      <c r="G42268" s="488"/>
    </row>
    <row r="42269" spans="7:7" ht="15" customHeight="1">
      <c r="G42269" s="488"/>
    </row>
    <row r="42270" spans="7:7" ht="15" customHeight="1">
      <c r="G42270" s="488"/>
    </row>
    <row r="42271" spans="7:7" ht="15" customHeight="1">
      <c r="G42271" s="488"/>
    </row>
    <row r="42272" spans="7:7" ht="15" customHeight="1">
      <c r="G42272" s="488"/>
    </row>
    <row r="42273" spans="7:7" ht="15" customHeight="1">
      <c r="G42273" s="488"/>
    </row>
    <row r="42274" spans="7:7" ht="15" customHeight="1">
      <c r="G42274" s="488"/>
    </row>
    <row r="42275" spans="7:7" ht="15" customHeight="1">
      <c r="G42275" s="488"/>
    </row>
    <row r="42276" spans="7:7" ht="15" customHeight="1">
      <c r="G42276" s="488"/>
    </row>
    <row r="42277" spans="7:7" ht="15" customHeight="1">
      <c r="G42277" s="488"/>
    </row>
    <row r="42278" spans="7:7" ht="15" customHeight="1">
      <c r="G42278" s="488"/>
    </row>
    <row r="42279" spans="7:7" ht="15" customHeight="1">
      <c r="G42279" s="488"/>
    </row>
    <row r="42280" spans="7:7" ht="15" customHeight="1">
      <c r="G42280" s="488"/>
    </row>
    <row r="42281" spans="7:7" ht="15" customHeight="1">
      <c r="G42281" s="488"/>
    </row>
    <row r="42282" spans="7:7" ht="15" customHeight="1">
      <c r="G42282" s="488"/>
    </row>
    <row r="42283" spans="7:7" ht="15" customHeight="1">
      <c r="G42283" s="488"/>
    </row>
    <row r="42284" spans="7:7" ht="15" customHeight="1">
      <c r="G42284" s="488"/>
    </row>
    <row r="42285" spans="7:7" ht="15" customHeight="1">
      <c r="G42285" s="488"/>
    </row>
    <row r="42286" spans="7:7" ht="15" customHeight="1">
      <c r="G42286" s="488"/>
    </row>
    <row r="42287" spans="7:7" ht="15" customHeight="1">
      <c r="G42287" s="488"/>
    </row>
    <row r="42288" spans="7:7" ht="15" customHeight="1">
      <c r="G42288" s="488"/>
    </row>
    <row r="42289" spans="7:7" ht="15" customHeight="1">
      <c r="G42289" s="488"/>
    </row>
    <row r="42290" spans="7:7" ht="15" customHeight="1">
      <c r="G42290" s="488"/>
    </row>
    <row r="42291" spans="7:7" ht="15" customHeight="1">
      <c r="G42291" s="488"/>
    </row>
    <row r="42292" spans="7:7" ht="15" customHeight="1">
      <c r="G42292" s="488"/>
    </row>
    <row r="42293" spans="7:7" ht="15" customHeight="1">
      <c r="G42293" s="488"/>
    </row>
    <row r="42294" spans="7:7" ht="15" customHeight="1">
      <c r="G42294" s="488"/>
    </row>
    <row r="42295" spans="7:7" ht="15" customHeight="1">
      <c r="G42295" s="488"/>
    </row>
    <row r="42296" spans="7:7" ht="15" customHeight="1">
      <c r="G42296" s="488"/>
    </row>
    <row r="42297" spans="7:7" ht="15" customHeight="1">
      <c r="G42297" s="488"/>
    </row>
    <row r="42298" spans="7:7" ht="15" customHeight="1">
      <c r="G42298" s="488"/>
    </row>
    <row r="42299" spans="7:7" ht="15" customHeight="1">
      <c r="G42299" s="488"/>
    </row>
    <row r="42300" spans="7:7" ht="15" customHeight="1">
      <c r="G42300" s="488"/>
    </row>
    <row r="42301" spans="7:7" ht="15" customHeight="1">
      <c r="G42301" s="488"/>
    </row>
    <row r="42302" spans="7:7" ht="15" customHeight="1">
      <c r="G42302" s="488"/>
    </row>
    <row r="42303" spans="7:7" ht="15" customHeight="1">
      <c r="G42303" s="488"/>
    </row>
    <row r="42304" spans="7:7" ht="15" customHeight="1">
      <c r="G42304" s="488"/>
    </row>
    <row r="42305" spans="7:7" ht="15" customHeight="1">
      <c r="G42305" s="488"/>
    </row>
    <row r="42306" spans="7:7" ht="15" customHeight="1">
      <c r="G42306" s="488"/>
    </row>
    <row r="42307" spans="7:7" ht="15" customHeight="1">
      <c r="G42307" s="488"/>
    </row>
    <row r="42308" spans="7:7" ht="15" customHeight="1">
      <c r="G42308" s="488"/>
    </row>
    <row r="42309" spans="7:7" ht="15" customHeight="1">
      <c r="G42309" s="488"/>
    </row>
    <row r="42310" spans="7:7" ht="15" customHeight="1">
      <c r="G42310" s="488"/>
    </row>
    <row r="42311" spans="7:7" ht="15" customHeight="1">
      <c r="G42311" s="488"/>
    </row>
    <row r="42312" spans="7:7" ht="15" customHeight="1">
      <c r="G42312" s="488"/>
    </row>
    <row r="42313" spans="7:7" ht="15" customHeight="1">
      <c r="G42313" s="488"/>
    </row>
    <row r="42314" spans="7:7" ht="15" customHeight="1">
      <c r="G42314" s="488"/>
    </row>
    <row r="42315" spans="7:7" ht="15" customHeight="1">
      <c r="G42315" s="488"/>
    </row>
    <row r="42316" spans="7:7" ht="15" customHeight="1">
      <c r="G42316" s="488"/>
    </row>
    <row r="42317" spans="7:7" ht="15" customHeight="1">
      <c r="G42317" s="488"/>
    </row>
    <row r="42318" spans="7:7" ht="15" customHeight="1">
      <c r="G42318" s="488"/>
    </row>
    <row r="42319" spans="7:7" ht="15" customHeight="1">
      <c r="G42319" s="488"/>
    </row>
    <row r="42320" spans="7:7" ht="15" customHeight="1">
      <c r="G42320" s="488"/>
    </row>
    <row r="42321" spans="7:7" ht="15" customHeight="1">
      <c r="G42321" s="488"/>
    </row>
    <row r="42322" spans="7:7" ht="15" customHeight="1">
      <c r="G42322" s="488"/>
    </row>
    <row r="42323" spans="7:7" ht="15" customHeight="1">
      <c r="G42323" s="488"/>
    </row>
    <row r="42324" spans="7:7" ht="15" customHeight="1">
      <c r="G42324" s="488"/>
    </row>
    <row r="42325" spans="7:7" ht="15" customHeight="1">
      <c r="G42325" s="488"/>
    </row>
    <row r="42326" spans="7:7" ht="15" customHeight="1">
      <c r="G42326" s="488"/>
    </row>
    <row r="42327" spans="7:7" ht="15" customHeight="1">
      <c r="G42327" s="488"/>
    </row>
    <row r="42328" spans="7:7" ht="15" customHeight="1">
      <c r="G42328" s="488"/>
    </row>
    <row r="42329" spans="7:7" ht="15" customHeight="1">
      <c r="G42329" s="488"/>
    </row>
    <row r="42330" spans="7:7" ht="15" customHeight="1">
      <c r="G42330" s="488"/>
    </row>
    <row r="42331" spans="7:7" ht="15" customHeight="1">
      <c r="G42331" s="488"/>
    </row>
    <row r="42332" spans="7:7" ht="15" customHeight="1">
      <c r="G42332" s="488"/>
    </row>
    <row r="42333" spans="7:7" ht="15" customHeight="1">
      <c r="G42333" s="488"/>
    </row>
    <row r="42334" spans="7:7" ht="15" customHeight="1">
      <c r="G42334" s="488"/>
    </row>
    <row r="42335" spans="7:7" ht="15" customHeight="1">
      <c r="G42335" s="488"/>
    </row>
    <row r="42336" spans="7:7" ht="15" customHeight="1">
      <c r="G42336" s="488"/>
    </row>
    <row r="42337" spans="7:7" ht="15" customHeight="1">
      <c r="G42337" s="488"/>
    </row>
    <row r="42338" spans="7:7" ht="15" customHeight="1">
      <c r="G42338" s="488"/>
    </row>
    <row r="42339" spans="7:7" ht="15" customHeight="1">
      <c r="G42339" s="488"/>
    </row>
    <row r="42340" spans="7:7" ht="15" customHeight="1">
      <c r="G42340" s="488"/>
    </row>
    <row r="42341" spans="7:7" ht="15" customHeight="1">
      <c r="G42341" s="488"/>
    </row>
    <row r="42342" spans="7:7" ht="15" customHeight="1">
      <c r="G42342" s="488"/>
    </row>
    <row r="42343" spans="7:7" ht="15" customHeight="1">
      <c r="G42343" s="488"/>
    </row>
    <row r="42344" spans="7:7" ht="15" customHeight="1">
      <c r="G42344" s="488"/>
    </row>
    <row r="42345" spans="7:7" ht="15" customHeight="1">
      <c r="G42345" s="488"/>
    </row>
    <row r="42346" spans="7:7" ht="15" customHeight="1">
      <c r="G42346" s="488"/>
    </row>
    <row r="42347" spans="7:7" ht="15" customHeight="1">
      <c r="G42347" s="488"/>
    </row>
    <row r="42348" spans="7:7" ht="15" customHeight="1">
      <c r="G42348" s="488"/>
    </row>
    <row r="42349" spans="7:7" ht="15" customHeight="1">
      <c r="G42349" s="488"/>
    </row>
    <row r="42350" spans="7:7" ht="15" customHeight="1">
      <c r="G42350" s="488"/>
    </row>
    <row r="42351" spans="7:7" ht="15" customHeight="1">
      <c r="G42351" s="488"/>
    </row>
    <row r="42352" spans="7:7" ht="15" customHeight="1">
      <c r="G42352" s="488"/>
    </row>
    <row r="42353" spans="7:7" ht="15" customHeight="1">
      <c r="G42353" s="488"/>
    </row>
    <row r="42354" spans="7:7" ht="15" customHeight="1">
      <c r="G42354" s="488"/>
    </row>
    <row r="42355" spans="7:7" ht="15" customHeight="1">
      <c r="G42355" s="488"/>
    </row>
    <row r="42356" spans="7:7" ht="15" customHeight="1">
      <c r="G42356" s="488"/>
    </row>
    <row r="42357" spans="7:7" ht="15" customHeight="1">
      <c r="G42357" s="488"/>
    </row>
    <row r="42358" spans="7:7" ht="15" customHeight="1">
      <c r="G42358" s="488"/>
    </row>
    <row r="42359" spans="7:7" ht="15" customHeight="1">
      <c r="G42359" s="488"/>
    </row>
    <row r="42360" spans="7:7" ht="15" customHeight="1">
      <c r="G42360" s="488"/>
    </row>
    <row r="42361" spans="7:7" ht="15" customHeight="1">
      <c r="G42361" s="488"/>
    </row>
    <row r="42362" spans="7:7" ht="15" customHeight="1">
      <c r="G42362" s="488"/>
    </row>
    <row r="42363" spans="7:7" ht="15" customHeight="1">
      <c r="G42363" s="488"/>
    </row>
    <row r="42364" spans="7:7" ht="15" customHeight="1">
      <c r="G42364" s="488"/>
    </row>
    <row r="42365" spans="7:7" ht="15" customHeight="1">
      <c r="G42365" s="488"/>
    </row>
    <row r="42366" spans="7:7" ht="15" customHeight="1">
      <c r="G42366" s="488"/>
    </row>
    <row r="42367" spans="7:7" ht="15" customHeight="1">
      <c r="G42367" s="488"/>
    </row>
    <row r="42368" spans="7:7" ht="15" customHeight="1">
      <c r="G42368" s="488"/>
    </row>
    <row r="42369" spans="7:7" ht="15" customHeight="1">
      <c r="G42369" s="488"/>
    </row>
    <row r="42370" spans="7:7" ht="15" customHeight="1">
      <c r="G42370" s="488"/>
    </row>
    <row r="42371" spans="7:7" ht="15" customHeight="1">
      <c r="G42371" s="488"/>
    </row>
    <row r="42372" spans="7:7" ht="15" customHeight="1">
      <c r="G42372" s="488"/>
    </row>
    <row r="42373" spans="7:7" ht="15" customHeight="1">
      <c r="G42373" s="488"/>
    </row>
    <row r="42374" spans="7:7" ht="15" customHeight="1">
      <c r="G42374" s="488"/>
    </row>
    <row r="42375" spans="7:7" ht="15" customHeight="1">
      <c r="G42375" s="488"/>
    </row>
    <row r="42376" spans="7:7" ht="15" customHeight="1">
      <c r="G42376" s="488"/>
    </row>
    <row r="42377" spans="7:7" ht="15" customHeight="1">
      <c r="G42377" s="488"/>
    </row>
    <row r="42378" spans="7:7" ht="15" customHeight="1">
      <c r="G42378" s="488"/>
    </row>
    <row r="42379" spans="7:7" ht="15" customHeight="1">
      <c r="G42379" s="488"/>
    </row>
    <row r="42380" spans="7:7" ht="15" customHeight="1">
      <c r="G42380" s="488"/>
    </row>
    <row r="42381" spans="7:7" ht="15" customHeight="1">
      <c r="G42381" s="488"/>
    </row>
    <row r="42382" spans="7:7" ht="15" customHeight="1">
      <c r="G42382" s="488"/>
    </row>
    <row r="42383" spans="7:7" ht="15" customHeight="1">
      <c r="G42383" s="488"/>
    </row>
    <row r="42384" spans="7:7" ht="15" customHeight="1">
      <c r="G42384" s="488"/>
    </row>
    <row r="42385" spans="7:7" ht="15" customHeight="1">
      <c r="G42385" s="488"/>
    </row>
    <row r="42386" spans="7:7" ht="15" customHeight="1">
      <c r="G42386" s="488"/>
    </row>
    <row r="42387" spans="7:7" ht="15" customHeight="1">
      <c r="G42387" s="488"/>
    </row>
    <row r="42388" spans="7:7" ht="15" customHeight="1">
      <c r="G42388" s="488"/>
    </row>
    <row r="42389" spans="7:7" ht="15" customHeight="1">
      <c r="G42389" s="488"/>
    </row>
    <row r="42390" spans="7:7" ht="15" customHeight="1">
      <c r="G42390" s="488"/>
    </row>
    <row r="42391" spans="7:7" ht="15" customHeight="1">
      <c r="G42391" s="488"/>
    </row>
    <row r="42392" spans="7:7" ht="15" customHeight="1">
      <c r="G42392" s="488"/>
    </row>
    <row r="42393" spans="7:7" ht="15" customHeight="1">
      <c r="G42393" s="488"/>
    </row>
    <row r="42394" spans="7:7" ht="15" customHeight="1">
      <c r="G42394" s="488"/>
    </row>
    <row r="42395" spans="7:7" ht="15" customHeight="1">
      <c r="G42395" s="488"/>
    </row>
    <row r="42396" spans="7:7" ht="15" customHeight="1">
      <c r="G42396" s="488"/>
    </row>
    <row r="42397" spans="7:7" ht="15" customHeight="1">
      <c r="G42397" s="488"/>
    </row>
    <row r="42398" spans="7:7" ht="15" customHeight="1">
      <c r="G42398" s="488"/>
    </row>
    <row r="42399" spans="7:7" ht="15" customHeight="1">
      <c r="G42399" s="488"/>
    </row>
    <row r="42400" spans="7:7" ht="15" customHeight="1">
      <c r="G42400" s="488"/>
    </row>
    <row r="42401" spans="7:7" ht="15" customHeight="1">
      <c r="G42401" s="488"/>
    </row>
    <row r="42402" spans="7:7" ht="15" customHeight="1">
      <c r="G42402" s="488"/>
    </row>
    <row r="42403" spans="7:7" ht="15" customHeight="1">
      <c r="G42403" s="488"/>
    </row>
    <row r="42404" spans="7:7" ht="15" customHeight="1">
      <c r="G42404" s="488"/>
    </row>
    <row r="42405" spans="7:7" ht="15" customHeight="1">
      <c r="G42405" s="488"/>
    </row>
    <row r="42406" spans="7:7" ht="15" customHeight="1">
      <c r="G42406" s="488"/>
    </row>
    <row r="42407" spans="7:7" ht="15" customHeight="1">
      <c r="G42407" s="488"/>
    </row>
    <row r="42408" spans="7:7" ht="15" customHeight="1">
      <c r="G42408" s="488"/>
    </row>
    <row r="42409" spans="7:7" ht="15" customHeight="1">
      <c r="G42409" s="488"/>
    </row>
    <row r="42410" spans="7:7" ht="15" customHeight="1">
      <c r="G42410" s="488"/>
    </row>
    <row r="42411" spans="7:7" ht="15" customHeight="1">
      <c r="G42411" s="488"/>
    </row>
    <row r="42412" spans="7:7" ht="15" customHeight="1">
      <c r="G42412" s="488"/>
    </row>
    <row r="42413" spans="7:7" ht="15" customHeight="1">
      <c r="G42413" s="488"/>
    </row>
    <row r="42414" spans="7:7" ht="15" customHeight="1">
      <c r="G42414" s="488"/>
    </row>
    <row r="42415" spans="7:7" ht="15" customHeight="1">
      <c r="G42415" s="488"/>
    </row>
    <row r="42416" spans="7:7" ht="15" customHeight="1">
      <c r="G42416" s="488"/>
    </row>
    <row r="42417" spans="7:7" ht="15" customHeight="1">
      <c r="G42417" s="488"/>
    </row>
    <row r="42418" spans="7:7" ht="15" customHeight="1">
      <c r="G42418" s="488"/>
    </row>
    <row r="42419" spans="7:7" ht="15" customHeight="1">
      <c r="G42419" s="488"/>
    </row>
    <row r="42420" spans="7:7" ht="15" customHeight="1">
      <c r="G42420" s="488"/>
    </row>
    <row r="42421" spans="7:7" ht="15" customHeight="1">
      <c r="G42421" s="488"/>
    </row>
    <row r="42422" spans="7:7" ht="15" customHeight="1">
      <c r="G42422" s="488"/>
    </row>
    <row r="42423" spans="7:7" ht="15" customHeight="1">
      <c r="G42423" s="488"/>
    </row>
    <row r="42424" spans="7:7" ht="15" customHeight="1">
      <c r="G42424" s="488"/>
    </row>
    <row r="42425" spans="7:7" ht="15" customHeight="1">
      <c r="G42425" s="488"/>
    </row>
    <row r="42426" spans="7:7" ht="15" customHeight="1">
      <c r="G42426" s="488"/>
    </row>
    <row r="42427" spans="7:7" ht="15" customHeight="1">
      <c r="G42427" s="488"/>
    </row>
    <row r="42428" spans="7:7" ht="15" customHeight="1">
      <c r="G42428" s="488"/>
    </row>
    <row r="42429" spans="7:7" ht="15" customHeight="1">
      <c r="G42429" s="488"/>
    </row>
    <row r="42430" spans="7:7" ht="15" customHeight="1">
      <c r="G42430" s="488"/>
    </row>
    <row r="42431" spans="7:7" ht="15" customHeight="1">
      <c r="G42431" s="488"/>
    </row>
    <row r="42432" spans="7:7" ht="15" customHeight="1">
      <c r="G42432" s="488"/>
    </row>
    <row r="42433" spans="7:7" ht="15" customHeight="1">
      <c r="G42433" s="488"/>
    </row>
    <row r="42434" spans="7:7" ht="15" customHeight="1">
      <c r="G42434" s="488"/>
    </row>
    <row r="42435" spans="7:7" ht="15" customHeight="1">
      <c r="G42435" s="488"/>
    </row>
    <row r="42436" spans="7:7" ht="15" customHeight="1">
      <c r="G42436" s="488"/>
    </row>
    <row r="42437" spans="7:7" ht="15" customHeight="1">
      <c r="G42437" s="488"/>
    </row>
    <row r="42438" spans="7:7" ht="15" customHeight="1">
      <c r="G42438" s="488"/>
    </row>
    <row r="42439" spans="7:7" ht="15" customHeight="1">
      <c r="G42439" s="488"/>
    </row>
    <row r="42440" spans="7:7" ht="15" customHeight="1">
      <c r="G42440" s="488"/>
    </row>
    <row r="42441" spans="7:7" ht="15" customHeight="1">
      <c r="G42441" s="488"/>
    </row>
    <row r="42442" spans="7:7" ht="15" customHeight="1">
      <c r="G42442" s="488"/>
    </row>
    <row r="42443" spans="7:7" ht="15" customHeight="1">
      <c r="G42443" s="488"/>
    </row>
    <row r="42444" spans="7:7" ht="15" customHeight="1">
      <c r="G42444" s="488"/>
    </row>
    <row r="42445" spans="7:7" ht="15" customHeight="1">
      <c r="G42445" s="488"/>
    </row>
    <row r="42446" spans="7:7" ht="15" customHeight="1">
      <c r="G42446" s="488"/>
    </row>
    <row r="42447" spans="7:7" ht="15" customHeight="1">
      <c r="G42447" s="488"/>
    </row>
    <row r="42448" spans="7:7" ht="15" customHeight="1">
      <c r="G42448" s="488"/>
    </row>
    <row r="42449" spans="7:7" ht="15" customHeight="1">
      <c r="G42449" s="488"/>
    </row>
    <row r="42450" spans="7:7" ht="15" customHeight="1">
      <c r="G42450" s="488"/>
    </row>
    <row r="42451" spans="7:7" ht="15" customHeight="1">
      <c r="G42451" s="488"/>
    </row>
    <row r="42452" spans="7:7" ht="15" customHeight="1">
      <c r="G42452" s="488"/>
    </row>
    <row r="42453" spans="7:7" ht="15" customHeight="1">
      <c r="G42453" s="488"/>
    </row>
    <row r="42454" spans="7:7" ht="15" customHeight="1">
      <c r="G42454" s="488"/>
    </row>
    <row r="42455" spans="7:7" ht="15" customHeight="1">
      <c r="G42455" s="488"/>
    </row>
    <row r="42456" spans="7:7" ht="15" customHeight="1">
      <c r="G42456" s="488"/>
    </row>
    <row r="42457" spans="7:7" ht="15" customHeight="1">
      <c r="G42457" s="488"/>
    </row>
    <row r="42458" spans="7:7" ht="15" customHeight="1">
      <c r="G42458" s="488"/>
    </row>
    <row r="42459" spans="7:7" ht="15" customHeight="1">
      <c r="G42459" s="488"/>
    </row>
    <row r="42460" spans="7:7" ht="15" customHeight="1">
      <c r="G42460" s="488"/>
    </row>
    <row r="42461" spans="7:7" ht="15" customHeight="1">
      <c r="G42461" s="488"/>
    </row>
    <row r="42462" spans="7:7" ht="15" customHeight="1">
      <c r="G42462" s="488"/>
    </row>
    <row r="42463" spans="7:7" ht="15" customHeight="1">
      <c r="G42463" s="488"/>
    </row>
    <row r="42464" spans="7:7" ht="15" customHeight="1">
      <c r="G42464" s="488"/>
    </row>
    <row r="42465" spans="7:7" ht="15" customHeight="1">
      <c r="G42465" s="488"/>
    </row>
    <row r="42466" spans="7:7" ht="15" customHeight="1">
      <c r="G42466" s="488"/>
    </row>
    <row r="42467" spans="7:7" ht="15" customHeight="1">
      <c r="G42467" s="488"/>
    </row>
    <row r="42468" spans="7:7" ht="15" customHeight="1">
      <c r="G42468" s="488"/>
    </row>
    <row r="42469" spans="7:7" ht="15" customHeight="1">
      <c r="G42469" s="488"/>
    </row>
    <row r="42470" spans="7:7" ht="15" customHeight="1">
      <c r="G42470" s="488"/>
    </row>
    <row r="42471" spans="7:7" ht="15" customHeight="1">
      <c r="G42471" s="488"/>
    </row>
    <row r="42472" spans="7:7" ht="15" customHeight="1">
      <c r="G42472" s="488"/>
    </row>
    <row r="42473" spans="7:7" ht="15" customHeight="1">
      <c r="G42473" s="488"/>
    </row>
    <row r="42474" spans="7:7" ht="15" customHeight="1">
      <c r="G42474" s="488"/>
    </row>
    <row r="42475" spans="7:7" ht="15" customHeight="1">
      <c r="G42475" s="488"/>
    </row>
    <row r="42476" spans="7:7" ht="15" customHeight="1">
      <c r="G42476" s="488"/>
    </row>
    <row r="42477" spans="7:7" ht="15" customHeight="1">
      <c r="G42477" s="488"/>
    </row>
    <row r="42478" spans="7:7" ht="15" customHeight="1">
      <c r="G42478" s="488"/>
    </row>
    <row r="42479" spans="7:7" ht="15" customHeight="1">
      <c r="G42479" s="488"/>
    </row>
    <row r="42480" spans="7:7" ht="15" customHeight="1">
      <c r="G42480" s="488"/>
    </row>
    <row r="42481" spans="7:7" ht="15" customHeight="1">
      <c r="G42481" s="488"/>
    </row>
    <row r="42482" spans="7:7" ht="15" customHeight="1">
      <c r="G42482" s="488"/>
    </row>
    <row r="42483" spans="7:7" ht="15" customHeight="1">
      <c r="G42483" s="488"/>
    </row>
    <row r="42484" spans="7:7" ht="15" customHeight="1">
      <c r="G42484" s="488"/>
    </row>
    <row r="42485" spans="7:7" ht="15" customHeight="1">
      <c r="G42485" s="488"/>
    </row>
    <row r="42486" spans="7:7" ht="15" customHeight="1">
      <c r="G42486" s="488"/>
    </row>
    <row r="42487" spans="7:7" ht="15" customHeight="1">
      <c r="G42487" s="488"/>
    </row>
    <row r="42488" spans="7:7" ht="15" customHeight="1">
      <c r="G42488" s="488"/>
    </row>
    <row r="42489" spans="7:7" ht="15" customHeight="1">
      <c r="G42489" s="488"/>
    </row>
    <row r="42490" spans="7:7" ht="15" customHeight="1">
      <c r="G42490" s="488"/>
    </row>
    <row r="42491" spans="7:7" ht="15" customHeight="1">
      <c r="G42491" s="488"/>
    </row>
    <row r="42492" spans="7:7" ht="15" customHeight="1">
      <c r="G42492" s="488"/>
    </row>
    <row r="42493" spans="7:7" ht="15" customHeight="1">
      <c r="G42493" s="488"/>
    </row>
    <row r="42494" spans="7:7" ht="15" customHeight="1">
      <c r="G42494" s="488"/>
    </row>
    <row r="42495" spans="7:7" ht="15" customHeight="1">
      <c r="G42495" s="488"/>
    </row>
    <row r="42496" spans="7:7" ht="15" customHeight="1">
      <c r="G42496" s="488"/>
    </row>
    <row r="42497" spans="7:7" ht="15" customHeight="1">
      <c r="G42497" s="488"/>
    </row>
    <row r="42498" spans="7:7" ht="15" customHeight="1">
      <c r="G42498" s="488"/>
    </row>
    <row r="42499" spans="7:7" ht="15" customHeight="1">
      <c r="G42499" s="488"/>
    </row>
    <row r="42500" spans="7:7" ht="15" customHeight="1">
      <c r="G42500" s="488"/>
    </row>
    <row r="42501" spans="7:7" ht="15" customHeight="1">
      <c r="G42501" s="488"/>
    </row>
    <row r="42502" spans="7:7" ht="15" customHeight="1">
      <c r="G42502" s="488"/>
    </row>
    <row r="42503" spans="7:7" ht="15" customHeight="1">
      <c r="G42503" s="488"/>
    </row>
    <row r="42504" spans="7:7" ht="15" customHeight="1">
      <c r="G42504" s="488"/>
    </row>
    <row r="42505" spans="7:7" ht="15" customHeight="1">
      <c r="G42505" s="488"/>
    </row>
    <row r="42506" spans="7:7" ht="15" customHeight="1">
      <c r="G42506" s="488"/>
    </row>
    <row r="42507" spans="7:7" ht="15" customHeight="1">
      <c r="G42507" s="488"/>
    </row>
    <row r="42508" spans="7:7" ht="15" customHeight="1">
      <c r="G42508" s="488"/>
    </row>
    <row r="42509" spans="7:7" ht="15" customHeight="1">
      <c r="G42509" s="488"/>
    </row>
    <row r="42510" spans="7:7" ht="15" customHeight="1">
      <c r="G42510" s="488"/>
    </row>
    <row r="42511" spans="7:7" ht="15" customHeight="1">
      <c r="G42511" s="488"/>
    </row>
    <row r="42512" spans="7:7" ht="15" customHeight="1">
      <c r="G42512" s="488"/>
    </row>
    <row r="42513" spans="7:7" ht="15" customHeight="1">
      <c r="G42513" s="488"/>
    </row>
    <row r="42514" spans="7:7" ht="15" customHeight="1">
      <c r="G42514" s="488"/>
    </row>
    <row r="42515" spans="7:7" ht="15" customHeight="1">
      <c r="G42515" s="488"/>
    </row>
    <row r="42516" spans="7:7" ht="15" customHeight="1">
      <c r="G42516" s="488"/>
    </row>
    <row r="42517" spans="7:7" ht="15" customHeight="1">
      <c r="G42517" s="488"/>
    </row>
    <row r="42518" spans="7:7" ht="15" customHeight="1">
      <c r="G42518" s="488"/>
    </row>
    <row r="42519" spans="7:7" ht="15" customHeight="1">
      <c r="G42519" s="488"/>
    </row>
    <row r="42520" spans="7:7" ht="15" customHeight="1">
      <c r="G42520" s="488"/>
    </row>
    <row r="42521" spans="7:7" ht="15" customHeight="1">
      <c r="G42521" s="488"/>
    </row>
    <row r="42522" spans="7:7" ht="15" customHeight="1">
      <c r="G42522" s="488"/>
    </row>
    <row r="42523" spans="7:7" ht="15" customHeight="1">
      <c r="G42523" s="488"/>
    </row>
    <row r="42524" spans="7:7" ht="15" customHeight="1">
      <c r="G42524" s="488"/>
    </row>
    <row r="42525" spans="7:7" ht="15" customHeight="1">
      <c r="G42525" s="488"/>
    </row>
    <row r="42526" spans="7:7" ht="15" customHeight="1">
      <c r="G42526" s="488"/>
    </row>
    <row r="42527" spans="7:7" ht="15" customHeight="1">
      <c r="G42527" s="488"/>
    </row>
    <row r="42528" spans="7:7" ht="15" customHeight="1">
      <c r="G42528" s="488"/>
    </row>
    <row r="42529" spans="7:7" ht="15" customHeight="1">
      <c r="G42529" s="488"/>
    </row>
    <row r="42530" spans="7:7" ht="15" customHeight="1">
      <c r="G42530" s="488"/>
    </row>
    <row r="42531" spans="7:7" ht="15" customHeight="1">
      <c r="G42531" s="488"/>
    </row>
    <row r="42532" spans="7:7" ht="15" customHeight="1">
      <c r="G42532" s="488"/>
    </row>
    <row r="42533" spans="7:7" ht="15" customHeight="1">
      <c r="G42533" s="488"/>
    </row>
    <row r="42534" spans="7:7" ht="15" customHeight="1">
      <c r="G42534" s="488"/>
    </row>
    <row r="42535" spans="7:7" ht="15" customHeight="1">
      <c r="G42535" s="488"/>
    </row>
    <row r="42536" spans="7:7" ht="15" customHeight="1">
      <c r="G42536" s="488"/>
    </row>
    <row r="42537" spans="7:7" ht="15" customHeight="1">
      <c r="G42537" s="488"/>
    </row>
    <row r="42538" spans="7:7" ht="15" customHeight="1">
      <c r="G42538" s="488"/>
    </row>
    <row r="42539" spans="7:7" ht="15" customHeight="1">
      <c r="G42539" s="488"/>
    </row>
    <row r="42540" spans="7:7" ht="15" customHeight="1">
      <c r="G42540" s="488"/>
    </row>
    <row r="42541" spans="7:7" ht="15" customHeight="1">
      <c r="G42541" s="488"/>
    </row>
    <row r="42542" spans="7:7" ht="15" customHeight="1">
      <c r="G42542" s="488"/>
    </row>
    <row r="42543" spans="7:7" ht="15" customHeight="1">
      <c r="G42543" s="488"/>
    </row>
    <row r="42544" spans="7:7" ht="15" customHeight="1">
      <c r="G42544" s="488"/>
    </row>
    <row r="42545" spans="7:7" ht="15" customHeight="1">
      <c r="G42545" s="488"/>
    </row>
    <row r="42546" spans="7:7" ht="15" customHeight="1">
      <c r="G42546" s="488"/>
    </row>
    <row r="42547" spans="7:7" ht="15" customHeight="1">
      <c r="G42547" s="488"/>
    </row>
    <row r="42548" spans="7:7" ht="15" customHeight="1">
      <c r="G42548" s="488"/>
    </row>
    <row r="42549" spans="7:7" ht="15" customHeight="1">
      <c r="G42549" s="488"/>
    </row>
    <row r="42550" spans="7:7" ht="15" customHeight="1">
      <c r="G42550" s="488"/>
    </row>
    <row r="42551" spans="7:7" ht="15" customHeight="1">
      <c r="G42551" s="488"/>
    </row>
    <row r="42552" spans="7:7" ht="15" customHeight="1">
      <c r="G42552" s="488"/>
    </row>
    <row r="42553" spans="7:7" ht="15" customHeight="1">
      <c r="G42553" s="488"/>
    </row>
    <row r="42554" spans="7:7" ht="15" customHeight="1">
      <c r="G42554" s="488"/>
    </row>
    <row r="42555" spans="7:7" ht="15" customHeight="1">
      <c r="G42555" s="488"/>
    </row>
    <row r="42556" spans="7:7" ht="15" customHeight="1">
      <c r="G42556" s="488"/>
    </row>
    <row r="42557" spans="7:7" ht="15" customHeight="1">
      <c r="G42557" s="488"/>
    </row>
    <row r="42558" spans="7:7" ht="15" customHeight="1">
      <c r="G42558" s="488"/>
    </row>
    <row r="42559" spans="7:7" ht="15" customHeight="1">
      <c r="G42559" s="488"/>
    </row>
    <row r="42560" spans="7:7" ht="15" customHeight="1">
      <c r="G42560" s="488"/>
    </row>
    <row r="42561" spans="7:7" ht="15" customHeight="1">
      <c r="G42561" s="488"/>
    </row>
    <row r="42562" spans="7:7" ht="15" customHeight="1">
      <c r="G42562" s="488"/>
    </row>
    <row r="42563" spans="7:7" ht="15" customHeight="1">
      <c r="G42563" s="488"/>
    </row>
    <row r="42564" spans="7:7" ht="15" customHeight="1">
      <c r="G42564" s="488"/>
    </row>
    <row r="42565" spans="7:7" ht="15" customHeight="1">
      <c r="G42565" s="488"/>
    </row>
    <row r="42566" spans="7:7" ht="15" customHeight="1">
      <c r="G42566" s="488"/>
    </row>
    <row r="42567" spans="7:7" ht="15" customHeight="1">
      <c r="G42567" s="488"/>
    </row>
    <row r="42568" spans="7:7" ht="15" customHeight="1">
      <c r="G42568" s="488"/>
    </row>
    <row r="42569" spans="7:7" ht="15" customHeight="1">
      <c r="G42569" s="488"/>
    </row>
    <row r="42570" spans="7:7" ht="15" customHeight="1">
      <c r="G42570" s="488"/>
    </row>
    <row r="42571" spans="7:7" ht="15" customHeight="1">
      <c r="G42571" s="488"/>
    </row>
    <row r="42572" spans="7:7" ht="15" customHeight="1">
      <c r="G42572" s="488"/>
    </row>
    <row r="42573" spans="7:7" ht="15" customHeight="1">
      <c r="G42573" s="488"/>
    </row>
    <row r="42574" spans="7:7" ht="15" customHeight="1">
      <c r="G42574" s="488"/>
    </row>
    <row r="42575" spans="7:7" ht="15" customHeight="1">
      <c r="G42575" s="488"/>
    </row>
    <row r="42576" spans="7:7" ht="15" customHeight="1">
      <c r="G42576" s="488"/>
    </row>
    <row r="42577" spans="7:7" ht="15" customHeight="1">
      <c r="G42577" s="488"/>
    </row>
    <row r="42578" spans="7:7" ht="15" customHeight="1">
      <c r="G42578" s="488"/>
    </row>
    <row r="42579" spans="7:7" ht="15" customHeight="1">
      <c r="G42579" s="488"/>
    </row>
    <row r="42580" spans="7:7" ht="15" customHeight="1">
      <c r="G42580" s="488"/>
    </row>
    <row r="42581" spans="7:7" ht="15" customHeight="1">
      <c r="G42581" s="488"/>
    </row>
    <row r="42582" spans="7:7" ht="15" customHeight="1">
      <c r="G42582" s="488"/>
    </row>
    <row r="42583" spans="7:7" ht="15" customHeight="1">
      <c r="G42583" s="488"/>
    </row>
    <row r="42584" spans="7:7" ht="15" customHeight="1">
      <c r="G42584" s="488"/>
    </row>
    <row r="42585" spans="7:7" ht="15" customHeight="1">
      <c r="G42585" s="488"/>
    </row>
    <row r="42586" spans="7:7" ht="15" customHeight="1">
      <c r="G42586" s="488"/>
    </row>
    <row r="42587" spans="7:7" ht="15" customHeight="1">
      <c r="G42587" s="488"/>
    </row>
    <row r="42588" spans="7:7" ht="15" customHeight="1">
      <c r="G42588" s="488"/>
    </row>
    <row r="42589" spans="7:7" ht="15" customHeight="1">
      <c r="G42589" s="488"/>
    </row>
    <row r="42590" spans="7:7" ht="15" customHeight="1">
      <c r="G42590" s="488"/>
    </row>
    <row r="42591" spans="7:7" ht="15" customHeight="1">
      <c r="G42591" s="488"/>
    </row>
    <row r="42592" spans="7:7" ht="15" customHeight="1">
      <c r="G42592" s="488"/>
    </row>
    <row r="42593" spans="7:7" ht="15" customHeight="1">
      <c r="G42593" s="488"/>
    </row>
    <row r="42594" spans="7:7" ht="15" customHeight="1">
      <c r="G42594" s="488"/>
    </row>
    <row r="42595" spans="7:7" ht="15" customHeight="1">
      <c r="G42595" s="488"/>
    </row>
    <row r="42596" spans="7:7" ht="15" customHeight="1">
      <c r="G42596" s="488"/>
    </row>
    <row r="42597" spans="7:7" ht="15" customHeight="1">
      <c r="G42597" s="488"/>
    </row>
    <row r="42598" spans="7:7" ht="15" customHeight="1">
      <c r="G42598" s="488"/>
    </row>
    <row r="42599" spans="7:7" ht="15" customHeight="1">
      <c r="G42599" s="488"/>
    </row>
    <row r="42600" spans="7:7" ht="15" customHeight="1">
      <c r="G42600" s="488"/>
    </row>
    <row r="42601" spans="7:7" ht="15" customHeight="1">
      <c r="G42601" s="488"/>
    </row>
    <row r="42602" spans="7:7" ht="15" customHeight="1">
      <c r="G42602" s="488"/>
    </row>
    <row r="42603" spans="7:7" ht="15" customHeight="1">
      <c r="G42603" s="488"/>
    </row>
    <row r="42604" spans="7:7" ht="15" customHeight="1">
      <c r="G42604" s="488"/>
    </row>
    <row r="42605" spans="7:7" ht="15" customHeight="1">
      <c r="G42605" s="488"/>
    </row>
    <row r="42606" spans="7:7" ht="15" customHeight="1">
      <c r="G42606" s="488"/>
    </row>
    <row r="42607" spans="7:7" ht="15" customHeight="1">
      <c r="G42607" s="488"/>
    </row>
    <row r="42608" spans="7:7" ht="15" customHeight="1">
      <c r="G42608" s="488"/>
    </row>
    <row r="42609" spans="7:7" ht="15" customHeight="1">
      <c r="G42609" s="488"/>
    </row>
    <row r="42610" spans="7:7" ht="15" customHeight="1">
      <c r="G42610" s="488"/>
    </row>
    <row r="42611" spans="7:7" ht="15" customHeight="1">
      <c r="G42611" s="488"/>
    </row>
    <row r="42612" spans="7:7" ht="15" customHeight="1">
      <c r="G42612" s="488"/>
    </row>
    <row r="42613" spans="7:7" ht="15" customHeight="1">
      <c r="G42613" s="488"/>
    </row>
    <row r="42614" spans="7:7" ht="15" customHeight="1">
      <c r="G42614" s="488"/>
    </row>
    <row r="42615" spans="7:7" ht="15" customHeight="1">
      <c r="G42615" s="488"/>
    </row>
    <row r="42616" spans="7:7" ht="15" customHeight="1">
      <c r="G42616" s="488"/>
    </row>
    <row r="42617" spans="7:7" ht="15" customHeight="1">
      <c r="G42617" s="488"/>
    </row>
    <row r="42618" spans="7:7" ht="15" customHeight="1">
      <c r="G42618" s="488"/>
    </row>
    <row r="42619" spans="7:7" ht="15" customHeight="1">
      <c r="G42619" s="488"/>
    </row>
    <row r="42620" spans="7:7" ht="15" customHeight="1">
      <c r="G42620" s="488"/>
    </row>
    <row r="42621" spans="7:7" ht="15" customHeight="1">
      <c r="G42621" s="488"/>
    </row>
    <row r="42622" spans="7:7" ht="15" customHeight="1">
      <c r="G42622" s="488"/>
    </row>
    <row r="42623" spans="7:7" ht="15" customHeight="1">
      <c r="G42623" s="488"/>
    </row>
    <row r="42624" spans="7:7" ht="15" customHeight="1">
      <c r="G42624" s="488"/>
    </row>
    <row r="42625" spans="7:7" ht="15" customHeight="1">
      <c r="G42625" s="488"/>
    </row>
    <row r="42626" spans="7:7" ht="15" customHeight="1">
      <c r="G42626" s="488"/>
    </row>
    <row r="42627" spans="7:7" ht="15" customHeight="1">
      <c r="G42627" s="488"/>
    </row>
    <row r="42628" spans="7:7" ht="15" customHeight="1">
      <c r="G42628" s="488"/>
    </row>
    <row r="42629" spans="7:7" ht="15" customHeight="1">
      <c r="G42629" s="488"/>
    </row>
    <row r="42630" spans="7:7" ht="15" customHeight="1">
      <c r="G42630" s="488"/>
    </row>
    <row r="42631" spans="7:7" ht="15" customHeight="1">
      <c r="G42631" s="488"/>
    </row>
    <row r="42632" spans="7:7" ht="15" customHeight="1">
      <c r="G42632" s="488"/>
    </row>
    <row r="42633" spans="7:7" ht="15" customHeight="1">
      <c r="G42633" s="488"/>
    </row>
    <row r="42634" spans="7:7" ht="15" customHeight="1">
      <c r="G42634" s="488"/>
    </row>
    <row r="42635" spans="7:7" ht="15" customHeight="1">
      <c r="G42635" s="488"/>
    </row>
    <row r="42636" spans="7:7" ht="15" customHeight="1">
      <c r="G42636" s="488"/>
    </row>
    <row r="42637" spans="7:7" ht="15" customHeight="1">
      <c r="G42637" s="488"/>
    </row>
    <row r="42638" spans="7:7" ht="15" customHeight="1">
      <c r="G42638" s="488"/>
    </row>
    <row r="42639" spans="7:7" ht="15" customHeight="1">
      <c r="G42639" s="488"/>
    </row>
    <row r="42640" spans="7:7" ht="15" customHeight="1">
      <c r="G42640" s="488"/>
    </row>
    <row r="42641" spans="7:7" ht="15" customHeight="1">
      <c r="G42641" s="488"/>
    </row>
    <row r="42642" spans="7:7" ht="15" customHeight="1">
      <c r="G42642" s="488"/>
    </row>
    <row r="42643" spans="7:7" ht="15" customHeight="1">
      <c r="G42643" s="488"/>
    </row>
    <row r="42644" spans="7:7" ht="15" customHeight="1">
      <c r="G42644" s="488"/>
    </row>
    <row r="42645" spans="7:7" ht="15" customHeight="1">
      <c r="G42645" s="488"/>
    </row>
    <row r="42646" spans="7:7" ht="15" customHeight="1">
      <c r="G42646" s="488"/>
    </row>
    <row r="42647" spans="7:7" ht="15" customHeight="1">
      <c r="G42647" s="488"/>
    </row>
    <row r="42648" spans="7:7" ht="15" customHeight="1">
      <c r="G42648" s="488"/>
    </row>
    <row r="42649" spans="7:7" ht="15" customHeight="1">
      <c r="G42649" s="488"/>
    </row>
    <row r="42650" spans="7:7" ht="15" customHeight="1">
      <c r="G42650" s="488"/>
    </row>
    <row r="42651" spans="7:7" ht="15" customHeight="1">
      <c r="G42651" s="488"/>
    </row>
    <row r="42652" spans="7:7" ht="15" customHeight="1">
      <c r="G42652" s="488"/>
    </row>
    <row r="42653" spans="7:7" ht="15" customHeight="1">
      <c r="G42653" s="488"/>
    </row>
    <row r="42654" spans="7:7" ht="15" customHeight="1">
      <c r="G42654" s="488"/>
    </row>
    <row r="42655" spans="7:7" ht="15" customHeight="1">
      <c r="G42655" s="488"/>
    </row>
    <row r="42656" spans="7:7" ht="15" customHeight="1">
      <c r="G42656" s="488"/>
    </row>
    <row r="42657" spans="7:7" ht="15" customHeight="1">
      <c r="G42657" s="488"/>
    </row>
    <row r="42658" spans="7:7" ht="15" customHeight="1">
      <c r="G42658" s="488"/>
    </row>
    <row r="42659" spans="7:7" ht="15" customHeight="1">
      <c r="G42659" s="488"/>
    </row>
    <row r="42660" spans="7:7" ht="15" customHeight="1">
      <c r="G42660" s="488"/>
    </row>
    <row r="42661" spans="7:7" ht="15" customHeight="1">
      <c r="G42661" s="488"/>
    </row>
    <row r="42662" spans="7:7" ht="15" customHeight="1">
      <c r="G42662" s="488"/>
    </row>
    <row r="42663" spans="7:7" ht="15" customHeight="1">
      <c r="G42663" s="488"/>
    </row>
    <row r="42664" spans="7:7" ht="15" customHeight="1">
      <c r="G42664" s="488"/>
    </row>
    <row r="42665" spans="7:7" ht="15" customHeight="1">
      <c r="G42665" s="488"/>
    </row>
    <row r="42666" spans="7:7" ht="15" customHeight="1">
      <c r="G42666" s="488"/>
    </row>
    <row r="42667" spans="7:7" ht="15" customHeight="1">
      <c r="G42667" s="488"/>
    </row>
    <row r="42668" spans="7:7" ht="15" customHeight="1">
      <c r="G42668" s="488"/>
    </row>
    <row r="42669" spans="7:7" ht="15" customHeight="1">
      <c r="G42669" s="488"/>
    </row>
    <row r="42670" spans="7:7" ht="15" customHeight="1">
      <c r="G42670" s="488"/>
    </row>
    <row r="42671" spans="7:7" ht="15" customHeight="1">
      <c r="G42671" s="488"/>
    </row>
    <row r="42672" spans="7:7" ht="15" customHeight="1">
      <c r="G42672" s="488"/>
    </row>
    <row r="42673" spans="7:7" ht="15" customHeight="1">
      <c r="G42673" s="488"/>
    </row>
    <row r="42674" spans="7:7" ht="15" customHeight="1">
      <c r="G42674" s="488"/>
    </row>
    <row r="42675" spans="7:7" ht="15" customHeight="1">
      <c r="G42675" s="488"/>
    </row>
    <row r="42676" spans="7:7" ht="15" customHeight="1">
      <c r="G42676" s="488"/>
    </row>
    <row r="42677" spans="7:7" ht="15" customHeight="1">
      <c r="G42677" s="488"/>
    </row>
    <row r="42678" spans="7:7" ht="15" customHeight="1">
      <c r="G42678" s="488"/>
    </row>
    <row r="42679" spans="7:7" ht="15" customHeight="1">
      <c r="G42679" s="488"/>
    </row>
    <row r="42680" spans="7:7" ht="15" customHeight="1">
      <c r="G42680" s="488"/>
    </row>
    <row r="42681" spans="7:7" ht="15" customHeight="1">
      <c r="G42681" s="488"/>
    </row>
    <row r="42682" spans="7:7" ht="15" customHeight="1">
      <c r="G42682" s="488"/>
    </row>
    <row r="42683" spans="7:7" ht="15" customHeight="1">
      <c r="G42683" s="488"/>
    </row>
    <row r="42684" spans="7:7" ht="15" customHeight="1">
      <c r="G42684" s="488"/>
    </row>
    <row r="42685" spans="7:7" ht="15" customHeight="1">
      <c r="G42685" s="488"/>
    </row>
    <row r="42686" spans="7:7" ht="15" customHeight="1">
      <c r="G42686" s="488"/>
    </row>
    <row r="42687" spans="7:7" ht="15" customHeight="1">
      <c r="G42687" s="488"/>
    </row>
    <row r="42688" spans="7:7" ht="15" customHeight="1">
      <c r="G42688" s="488"/>
    </row>
    <row r="42689" spans="7:7" ht="15" customHeight="1">
      <c r="G42689" s="488"/>
    </row>
    <row r="42690" spans="7:7" ht="15" customHeight="1">
      <c r="G42690" s="488"/>
    </row>
    <row r="42691" spans="7:7" ht="15" customHeight="1">
      <c r="G42691" s="488"/>
    </row>
    <row r="42692" spans="7:7" ht="15" customHeight="1">
      <c r="G42692" s="488"/>
    </row>
    <row r="42693" spans="7:7" ht="15" customHeight="1">
      <c r="G42693" s="488"/>
    </row>
    <row r="42694" spans="7:7" ht="15" customHeight="1">
      <c r="G42694" s="488"/>
    </row>
    <row r="42695" spans="7:7" ht="15" customHeight="1">
      <c r="G42695" s="488"/>
    </row>
    <row r="42696" spans="7:7" ht="15" customHeight="1">
      <c r="G42696" s="488"/>
    </row>
    <row r="42697" spans="7:7" ht="15" customHeight="1">
      <c r="G42697" s="488"/>
    </row>
    <row r="42698" spans="7:7" ht="15" customHeight="1">
      <c r="G42698" s="488"/>
    </row>
    <row r="42699" spans="7:7" ht="15" customHeight="1">
      <c r="G42699" s="488"/>
    </row>
    <row r="42700" spans="7:7" ht="15" customHeight="1">
      <c r="G42700" s="488"/>
    </row>
    <row r="42701" spans="7:7" ht="15" customHeight="1">
      <c r="G42701" s="488"/>
    </row>
    <row r="42702" spans="7:7" ht="15" customHeight="1">
      <c r="G42702" s="488"/>
    </row>
    <row r="42703" spans="7:7" ht="15" customHeight="1">
      <c r="G42703" s="488"/>
    </row>
    <row r="42704" spans="7:7" ht="15" customHeight="1">
      <c r="G42704" s="488"/>
    </row>
    <row r="42705" spans="7:7" ht="15" customHeight="1">
      <c r="G42705" s="488"/>
    </row>
    <row r="42706" spans="7:7" ht="15" customHeight="1">
      <c r="G42706" s="488"/>
    </row>
    <row r="42707" spans="7:7" ht="15" customHeight="1">
      <c r="G42707" s="488"/>
    </row>
    <row r="42708" spans="7:7" ht="15" customHeight="1">
      <c r="G42708" s="488"/>
    </row>
    <row r="42709" spans="7:7" ht="15" customHeight="1">
      <c r="G42709" s="488"/>
    </row>
    <row r="42710" spans="7:7" ht="15" customHeight="1">
      <c r="G42710" s="488"/>
    </row>
    <row r="42711" spans="7:7" ht="15" customHeight="1">
      <c r="G42711" s="488"/>
    </row>
    <row r="42712" spans="7:7" ht="15" customHeight="1">
      <c r="G42712" s="488"/>
    </row>
    <row r="42713" spans="7:7" ht="15" customHeight="1">
      <c r="G42713" s="488"/>
    </row>
    <row r="42714" spans="7:7" ht="15" customHeight="1">
      <c r="G42714" s="488"/>
    </row>
    <row r="42715" spans="7:7" ht="15" customHeight="1">
      <c r="G42715" s="488"/>
    </row>
    <row r="42716" spans="7:7" ht="15" customHeight="1">
      <c r="G42716" s="488"/>
    </row>
    <row r="42717" spans="7:7" ht="15" customHeight="1">
      <c r="G42717" s="488"/>
    </row>
    <row r="42718" spans="7:7" ht="15" customHeight="1">
      <c r="G42718" s="488"/>
    </row>
    <row r="42719" spans="7:7" ht="15" customHeight="1">
      <c r="G42719" s="488"/>
    </row>
    <row r="42720" spans="7:7" ht="15" customHeight="1">
      <c r="G42720" s="488"/>
    </row>
    <row r="42721" spans="7:7" ht="15" customHeight="1">
      <c r="G42721" s="488"/>
    </row>
    <row r="42722" spans="7:7" ht="15" customHeight="1">
      <c r="G42722" s="488"/>
    </row>
    <row r="42723" spans="7:7" ht="15" customHeight="1">
      <c r="G42723" s="488"/>
    </row>
    <row r="42724" spans="7:7" ht="15" customHeight="1">
      <c r="G42724" s="488"/>
    </row>
    <row r="42725" spans="7:7" ht="15" customHeight="1">
      <c r="G42725" s="488"/>
    </row>
    <row r="42726" spans="7:7" ht="15" customHeight="1">
      <c r="G42726" s="488"/>
    </row>
    <row r="42727" spans="7:7" ht="15" customHeight="1">
      <c r="G42727" s="488"/>
    </row>
    <row r="42728" spans="7:7" ht="15" customHeight="1">
      <c r="G42728" s="488"/>
    </row>
    <row r="42729" spans="7:7" ht="15" customHeight="1">
      <c r="G42729" s="488"/>
    </row>
    <row r="42730" spans="7:7" ht="15" customHeight="1">
      <c r="G42730" s="488"/>
    </row>
    <row r="42731" spans="7:7" ht="15" customHeight="1">
      <c r="G42731" s="488"/>
    </row>
    <row r="42732" spans="7:7" ht="15" customHeight="1">
      <c r="G42732" s="488"/>
    </row>
    <row r="42733" spans="7:7" ht="15" customHeight="1">
      <c r="G42733" s="488"/>
    </row>
    <row r="42734" spans="7:7" ht="15" customHeight="1">
      <c r="G42734" s="488"/>
    </row>
    <row r="42735" spans="7:7" ht="15" customHeight="1">
      <c r="G42735" s="488"/>
    </row>
    <row r="42736" spans="7:7" ht="15" customHeight="1">
      <c r="G42736" s="488"/>
    </row>
    <row r="42737" spans="7:7" ht="15" customHeight="1">
      <c r="G42737" s="488"/>
    </row>
    <row r="42738" spans="7:7" ht="15" customHeight="1">
      <c r="G42738" s="488"/>
    </row>
    <row r="42739" spans="7:7" ht="15" customHeight="1">
      <c r="G42739" s="488"/>
    </row>
    <row r="42740" spans="7:7" ht="15" customHeight="1">
      <c r="G42740" s="488"/>
    </row>
    <row r="42741" spans="7:7" ht="15" customHeight="1">
      <c r="G42741" s="488"/>
    </row>
    <row r="42742" spans="7:7" ht="15" customHeight="1">
      <c r="G42742" s="488"/>
    </row>
    <row r="42743" spans="7:7" ht="15" customHeight="1">
      <c r="G42743" s="488"/>
    </row>
    <row r="42744" spans="7:7" ht="15" customHeight="1">
      <c r="G42744" s="488"/>
    </row>
    <row r="42745" spans="7:7" ht="15" customHeight="1">
      <c r="G42745" s="488"/>
    </row>
    <row r="42746" spans="7:7" ht="15" customHeight="1">
      <c r="G42746" s="488"/>
    </row>
    <row r="42747" spans="7:7" ht="15" customHeight="1">
      <c r="G42747" s="488"/>
    </row>
    <row r="42748" spans="7:7" ht="15" customHeight="1">
      <c r="G42748" s="488"/>
    </row>
    <row r="42749" spans="7:7" ht="15" customHeight="1">
      <c r="G42749" s="488"/>
    </row>
    <row r="42750" spans="7:7" ht="15" customHeight="1">
      <c r="G42750" s="488"/>
    </row>
    <row r="42751" spans="7:7" ht="15" customHeight="1">
      <c r="G42751" s="488"/>
    </row>
    <row r="42752" spans="7:7" ht="15" customHeight="1">
      <c r="G42752" s="488"/>
    </row>
    <row r="42753" spans="7:7" ht="15" customHeight="1">
      <c r="G42753" s="488"/>
    </row>
    <row r="42754" spans="7:7" ht="15" customHeight="1">
      <c r="G42754" s="488"/>
    </row>
    <row r="42755" spans="7:7" ht="15" customHeight="1">
      <c r="G42755" s="488"/>
    </row>
    <row r="42756" spans="7:7" ht="15" customHeight="1">
      <c r="G42756" s="488"/>
    </row>
    <row r="42757" spans="7:7" ht="15" customHeight="1">
      <c r="G42757" s="488"/>
    </row>
    <row r="42758" spans="7:7" ht="15" customHeight="1">
      <c r="G42758" s="488"/>
    </row>
    <row r="42759" spans="7:7" ht="15" customHeight="1">
      <c r="G42759" s="488"/>
    </row>
    <row r="42760" spans="7:7" ht="15" customHeight="1">
      <c r="G42760" s="488"/>
    </row>
    <row r="42761" spans="7:7" ht="15" customHeight="1">
      <c r="G42761" s="488"/>
    </row>
    <row r="42762" spans="7:7" ht="15" customHeight="1">
      <c r="G42762" s="488"/>
    </row>
    <row r="42763" spans="7:7" ht="15" customHeight="1">
      <c r="G42763" s="488"/>
    </row>
    <row r="42764" spans="7:7" ht="15" customHeight="1">
      <c r="G42764" s="488"/>
    </row>
    <row r="42765" spans="7:7" ht="15" customHeight="1">
      <c r="G42765" s="488"/>
    </row>
    <row r="42766" spans="7:7" ht="15" customHeight="1">
      <c r="G42766" s="488"/>
    </row>
    <row r="42767" spans="7:7" ht="15" customHeight="1">
      <c r="G42767" s="488"/>
    </row>
    <row r="42768" spans="7:7" ht="15" customHeight="1">
      <c r="G42768" s="488"/>
    </row>
    <row r="42769" spans="7:7" ht="15" customHeight="1">
      <c r="G42769" s="488"/>
    </row>
    <row r="42770" spans="7:7" ht="15" customHeight="1">
      <c r="G42770" s="488"/>
    </row>
    <row r="42771" spans="7:7" ht="15" customHeight="1">
      <c r="G42771" s="488"/>
    </row>
    <row r="42772" spans="7:7" ht="15" customHeight="1">
      <c r="G42772" s="488"/>
    </row>
    <row r="42773" spans="7:7" ht="15" customHeight="1">
      <c r="G42773" s="488"/>
    </row>
    <row r="42774" spans="7:7" ht="15" customHeight="1">
      <c r="G42774" s="488"/>
    </row>
    <row r="42775" spans="7:7" ht="15" customHeight="1">
      <c r="G42775" s="488"/>
    </row>
    <row r="42776" spans="7:7" ht="15" customHeight="1">
      <c r="G42776" s="488"/>
    </row>
    <row r="42777" spans="7:7" ht="15" customHeight="1">
      <c r="G42777" s="488"/>
    </row>
    <row r="42778" spans="7:7" ht="15" customHeight="1">
      <c r="G42778" s="488"/>
    </row>
    <row r="42779" spans="7:7" ht="15" customHeight="1">
      <c r="G42779" s="488"/>
    </row>
    <row r="42780" spans="7:7" ht="15" customHeight="1">
      <c r="G42780" s="488"/>
    </row>
    <row r="42781" spans="7:7" ht="15" customHeight="1">
      <c r="G42781" s="488"/>
    </row>
    <row r="42782" spans="7:7" ht="15" customHeight="1">
      <c r="G42782" s="488"/>
    </row>
    <row r="42783" spans="7:7" ht="15" customHeight="1">
      <c r="G42783" s="488"/>
    </row>
    <row r="42784" spans="7:7" ht="15" customHeight="1">
      <c r="G42784" s="488"/>
    </row>
    <row r="42785" spans="7:7" ht="15" customHeight="1">
      <c r="G42785" s="488"/>
    </row>
    <row r="42786" spans="7:7" ht="15" customHeight="1">
      <c r="G42786" s="488"/>
    </row>
    <row r="42787" spans="7:7" ht="15" customHeight="1">
      <c r="G42787" s="488"/>
    </row>
    <row r="42788" spans="7:7" ht="15" customHeight="1">
      <c r="G42788" s="488"/>
    </row>
    <row r="42789" spans="7:7" ht="15" customHeight="1">
      <c r="G42789" s="488"/>
    </row>
    <row r="42790" spans="7:7" ht="15" customHeight="1">
      <c r="G42790" s="488"/>
    </row>
    <row r="42791" spans="7:7" ht="15" customHeight="1">
      <c r="G42791" s="488"/>
    </row>
    <row r="42792" spans="7:7" ht="15" customHeight="1">
      <c r="G42792" s="488"/>
    </row>
    <row r="42793" spans="7:7" ht="15" customHeight="1">
      <c r="G42793" s="488"/>
    </row>
    <row r="42794" spans="7:7" ht="15" customHeight="1">
      <c r="G42794" s="488"/>
    </row>
    <row r="42795" spans="7:7" ht="15" customHeight="1">
      <c r="G42795" s="488"/>
    </row>
    <row r="42796" spans="7:7" ht="15" customHeight="1">
      <c r="G42796" s="488"/>
    </row>
    <row r="42797" spans="7:7" ht="15" customHeight="1">
      <c r="G42797" s="488"/>
    </row>
    <row r="42798" spans="7:7" ht="15" customHeight="1">
      <c r="G42798" s="488"/>
    </row>
    <row r="42799" spans="7:7" ht="15" customHeight="1">
      <c r="G42799" s="488"/>
    </row>
    <row r="42800" spans="7:7" ht="15" customHeight="1">
      <c r="G42800" s="488"/>
    </row>
    <row r="42801" spans="7:7" ht="15" customHeight="1">
      <c r="G42801" s="488"/>
    </row>
    <row r="42802" spans="7:7" ht="15" customHeight="1">
      <c r="G42802" s="488"/>
    </row>
    <row r="42803" spans="7:7" ht="15" customHeight="1">
      <c r="G42803" s="488"/>
    </row>
    <row r="42804" spans="7:7" ht="15" customHeight="1">
      <c r="G42804" s="488"/>
    </row>
    <row r="42805" spans="7:7" ht="15" customHeight="1">
      <c r="G42805" s="488"/>
    </row>
    <row r="42806" spans="7:7" ht="15" customHeight="1">
      <c r="G42806" s="488"/>
    </row>
    <row r="42807" spans="7:7" ht="15" customHeight="1">
      <c r="G42807" s="488"/>
    </row>
    <row r="42808" spans="7:7" ht="15" customHeight="1">
      <c r="G42808" s="488"/>
    </row>
    <row r="42809" spans="7:7" ht="15" customHeight="1">
      <c r="G42809" s="488"/>
    </row>
    <row r="42810" spans="7:7" ht="15" customHeight="1">
      <c r="G42810" s="488"/>
    </row>
    <row r="42811" spans="7:7" ht="15" customHeight="1">
      <c r="G42811" s="488"/>
    </row>
    <row r="42812" spans="7:7" ht="15" customHeight="1">
      <c r="G42812" s="488"/>
    </row>
    <row r="42813" spans="7:7" ht="15" customHeight="1">
      <c r="G42813" s="488"/>
    </row>
    <row r="42814" spans="7:7" ht="15" customHeight="1">
      <c r="G42814" s="488"/>
    </row>
    <row r="42815" spans="7:7" ht="15" customHeight="1">
      <c r="G42815" s="488"/>
    </row>
    <row r="42816" spans="7:7" ht="15" customHeight="1">
      <c r="G42816" s="488"/>
    </row>
    <row r="42817" spans="7:7" ht="15" customHeight="1">
      <c r="G42817" s="488"/>
    </row>
    <row r="42818" spans="7:7" ht="15" customHeight="1">
      <c r="G42818" s="488"/>
    </row>
    <row r="42819" spans="7:7" ht="15" customHeight="1">
      <c r="G42819" s="488"/>
    </row>
    <row r="42820" spans="7:7" ht="15" customHeight="1">
      <c r="G42820" s="488"/>
    </row>
    <row r="42821" spans="7:7" ht="15" customHeight="1">
      <c r="G42821" s="488"/>
    </row>
    <row r="42822" spans="7:7" ht="15" customHeight="1">
      <c r="G42822" s="488"/>
    </row>
    <row r="42823" spans="7:7" ht="15" customHeight="1">
      <c r="G42823" s="488"/>
    </row>
    <row r="42824" spans="7:7" ht="15" customHeight="1">
      <c r="G42824" s="488"/>
    </row>
    <row r="42825" spans="7:7" ht="15" customHeight="1">
      <c r="G42825" s="488"/>
    </row>
    <row r="42826" spans="7:7" ht="15" customHeight="1">
      <c r="G42826" s="488"/>
    </row>
    <row r="42827" spans="7:7" ht="15" customHeight="1">
      <c r="G42827" s="488"/>
    </row>
    <row r="42828" spans="7:7" ht="15" customHeight="1">
      <c r="G42828" s="488"/>
    </row>
    <row r="42829" spans="7:7" ht="15" customHeight="1">
      <c r="G42829" s="488"/>
    </row>
    <row r="42830" spans="7:7" ht="15" customHeight="1">
      <c r="G42830" s="488"/>
    </row>
    <row r="42831" spans="7:7" ht="15" customHeight="1">
      <c r="G42831" s="488"/>
    </row>
    <row r="42832" spans="7:7" ht="15" customHeight="1">
      <c r="G42832" s="488"/>
    </row>
    <row r="42833" spans="7:7" ht="15" customHeight="1">
      <c r="G42833" s="488"/>
    </row>
    <row r="42834" spans="7:7" ht="15" customHeight="1">
      <c r="G42834" s="488"/>
    </row>
    <row r="42835" spans="7:7" ht="15" customHeight="1">
      <c r="G42835" s="488"/>
    </row>
    <row r="42836" spans="7:7" ht="15" customHeight="1">
      <c r="G42836" s="488"/>
    </row>
    <row r="42837" spans="7:7" ht="15" customHeight="1">
      <c r="G42837" s="488"/>
    </row>
    <row r="42838" spans="7:7" ht="15" customHeight="1">
      <c r="G42838" s="488"/>
    </row>
    <row r="42839" spans="7:7" ht="15" customHeight="1">
      <c r="G42839" s="488"/>
    </row>
    <row r="42840" spans="7:7" ht="15" customHeight="1">
      <c r="G42840" s="488"/>
    </row>
    <row r="42841" spans="7:7" ht="15" customHeight="1">
      <c r="G42841" s="488"/>
    </row>
    <row r="42842" spans="7:7" ht="15" customHeight="1">
      <c r="G42842" s="488"/>
    </row>
    <row r="42843" spans="7:7" ht="15" customHeight="1">
      <c r="G42843" s="488"/>
    </row>
    <row r="42844" spans="7:7" ht="15" customHeight="1">
      <c r="G42844" s="488"/>
    </row>
    <row r="42845" spans="7:7" ht="15" customHeight="1">
      <c r="G42845" s="488"/>
    </row>
    <row r="42846" spans="7:7" ht="15" customHeight="1">
      <c r="G42846" s="488"/>
    </row>
    <row r="42847" spans="7:7" ht="15" customHeight="1">
      <c r="G42847" s="488"/>
    </row>
    <row r="42848" spans="7:7" ht="15" customHeight="1">
      <c r="G42848" s="488"/>
    </row>
    <row r="42849" spans="7:7" ht="15" customHeight="1">
      <c r="G42849" s="488"/>
    </row>
    <row r="42850" spans="7:7" ht="15" customHeight="1">
      <c r="G42850" s="488"/>
    </row>
    <row r="42851" spans="7:7" ht="15" customHeight="1">
      <c r="G42851" s="488"/>
    </row>
    <row r="42852" spans="7:7" ht="15" customHeight="1">
      <c r="G42852" s="488"/>
    </row>
    <row r="42853" spans="7:7" ht="15" customHeight="1">
      <c r="G42853" s="488"/>
    </row>
    <row r="42854" spans="7:7" ht="15" customHeight="1">
      <c r="G42854" s="488"/>
    </row>
    <row r="42855" spans="7:7" ht="15" customHeight="1">
      <c r="G42855" s="488"/>
    </row>
    <row r="42856" spans="7:7" ht="15" customHeight="1">
      <c r="G42856" s="488"/>
    </row>
    <row r="42857" spans="7:7" ht="15" customHeight="1">
      <c r="G42857" s="488"/>
    </row>
    <row r="42858" spans="7:7" ht="15" customHeight="1">
      <c r="G42858" s="488"/>
    </row>
    <row r="42859" spans="7:7" ht="15" customHeight="1">
      <c r="G42859" s="488"/>
    </row>
    <row r="42860" spans="7:7" ht="15" customHeight="1">
      <c r="G42860" s="488"/>
    </row>
    <row r="42861" spans="7:7" ht="15" customHeight="1">
      <c r="G42861" s="488"/>
    </row>
    <row r="42862" spans="7:7" ht="15" customHeight="1">
      <c r="G42862" s="488"/>
    </row>
    <row r="42863" spans="7:7" ht="15" customHeight="1">
      <c r="G42863" s="488"/>
    </row>
    <row r="42864" spans="7:7" ht="15" customHeight="1">
      <c r="G42864" s="488"/>
    </row>
    <row r="42865" spans="7:7" ht="15" customHeight="1">
      <c r="G42865" s="488"/>
    </row>
    <row r="42866" spans="7:7" ht="15" customHeight="1">
      <c r="G42866" s="488"/>
    </row>
    <row r="42867" spans="7:7" ht="15" customHeight="1">
      <c r="G42867" s="488"/>
    </row>
    <row r="42868" spans="7:7" ht="15" customHeight="1">
      <c r="G42868" s="488"/>
    </row>
    <row r="42869" spans="7:7" ht="15" customHeight="1">
      <c r="G42869" s="488"/>
    </row>
    <row r="42870" spans="7:7" ht="15" customHeight="1">
      <c r="G42870" s="488"/>
    </row>
    <row r="42871" spans="7:7" ht="15" customHeight="1">
      <c r="G42871" s="488"/>
    </row>
    <row r="42872" spans="7:7" ht="15" customHeight="1">
      <c r="G42872" s="488"/>
    </row>
    <row r="42873" spans="7:7" ht="15" customHeight="1">
      <c r="G42873" s="488"/>
    </row>
    <row r="42874" spans="7:7" ht="15" customHeight="1">
      <c r="G42874" s="488"/>
    </row>
    <row r="42875" spans="7:7" ht="15" customHeight="1">
      <c r="G42875" s="488"/>
    </row>
    <row r="42876" spans="7:7" ht="15" customHeight="1">
      <c r="G42876" s="488"/>
    </row>
    <row r="42877" spans="7:7" ht="15" customHeight="1">
      <c r="G42877" s="488"/>
    </row>
    <row r="42878" spans="7:7" ht="15" customHeight="1">
      <c r="G42878" s="488"/>
    </row>
    <row r="42879" spans="7:7" ht="15" customHeight="1">
      <c r="G42879" s="488"/>
    </row>
    <row r="42880" spans="7:7" ht="15" customHeight="1">
      <c r="G42880" s="488"/>
    </row>
    <row r="42881" spans="7:7" ht="15" customHeight="1">
      <c r="G42881" s="488"/>
    </row>
    <row r="42882" spans="7:7" ht="15" customHeight="1">
      <c r="G42882" s="488"/>
    </row>
    <row r="42883" spans="7:7" ht="15" customHeight="1">
      <c r="G42883" s="488"/>
    </row>
    <row r="42884" spans="7:7" ht="15" customHeight="1">
      <c r="G42884" s="488"/>
    </row>
    <row r="42885" spans="7:7" ht="15" customHeight="1">
      <c r="G42885" s="488"/>
    </row>
    <row r="42886" spans="7:7" ht="15" customHeight="1">
      <c r="G42886" s="488"/>
    </row>
    <row r="42887" spans="7:7" ht="15" customHeight="1">
      <c r="G42887" s="488"/>
    </row>
    <row r="42888" spans="7:7" ht="15" customHeight="1">
      <c r="G42888" s="488"/>
    </row>
    <row r="42889" spans="7:7" ht="15" customHeight="1">
      <c r="G42889" s="488"/>
    </row>
    <row r="42890" spans="7:7" ht="15" customHeight="1">
      <c r="G42890" s="488"/>
    </row>
    <row r="42891" spans="7:7" ht="15" customHeight="1">
      <c r="G42891" s="488"/>
    </row>
    <row r="42892" spans="7:7" ht="15" customHeight="1">
      <c r="G42892" s="488"/>
    </row>
    <row r="42893" spans="7:7" ht="15" customHeight="1">
      <c r="G42893" s="488"/>
    </row>
    <row r="42894" spans="7:7" ht="15" customHeight="1">
      <c r="G42894" s="488"/>
    </row>
    <row r="42895" spans="7:7" ht="15" customHeight="1">
      <c r="G42895" s="488"/>
    </row>
    <row r="42896" spans="7:7" ht="15" customHeight="1">
      <c r="G42896" s="488"/>
    </row>
    <row r="42897" spans="7:7" ht="15" customHeight="1">
      <c r="G42897" s="488"/>
    </row>
    <row r="42898" spans="7:7" ht="15" customHeight="1">
      <c r="G42898" s="488"/>
    </row>
    <row r="42899" spans="7:7" ht="15" customHeight="1">
      <c r="G42899" s="488"/>
    </row>
    <row r="42900" spans="7:7" ht="15" customHeight="1">
      <c r="G42900" s="488"/>
    </row>
    <row r="42901" spans="7:7" ht="15" customHeight="1">
      <c r="G42901" s="488"/>
    </row>
    <row r="42902" spans="7:7" ht="15" customHeight="1">
      <c r="G42902" s="488"/>
    </row>
    <row r="42903" spans="7:7" ht="15" customHeight="1">
      <c r="G42903" s="488"/>
    </row>
    <row r="42904" spans="7:7" ht="15" customHeight="1">
      <c r="G42904" s="488"/>
    </row>
    <row r="42905" spans="7:7" ht="15" customHeight="1">
      <c r="G42905" s="488"/>
    </row>
    <row r="42906" spans="7:7" ht="15" customHeight="1">
      <c r="G42906" s="488"/>
    </row>
    <row r="42907" spans="7:7" ht="15" customHeight="1">
      <c r="G42907" s="488"/>
    </row>
    <row r="42908" spans="7:7" ht="15" customHeight="1">
      <c r="G42908" s="488"/>
    </row>
    <row r="42909" spans="7:7" ht="15" customHeight="1">
      <c r="G42909" s="488"/>
    </row>
    <row r="42910" spans="7:7" ht="15" customHeight="1">
      <c r="G42910" s="488"/>
    </row>
    <row r="42911" spans="7:7" ht="15" customHeight="1">
      <c r="G42911" s="488"/>
    </row>
    <row r="42912" spans="7:7" ht="15" customHeight="1">
      <c r="G42912" s="488"/>
    </row>
    <row r="42913" spans="7:7" ht="15" customHeight="1">
      <c r="G42913" s="488"/>
    </row>
    <row r="42914" spans="7:7" ht="15" customHeight="1">
      <c r="G42914" s="488"/>
    </row>
    <row r="42915" spans="7:7" ht="15" customHeight="1">
      <c r="G42915" s="488"/>
    </row>
    <row r="42916" spans="7:7" ht="15" customHeight="1">
      <c r="G42916" s="488"/>
    </row>
    <row r="42917" spans="7:7" ht="15" customHeight="1">
      <c r="G42917" s="488"/>
    </row>
    <row r="42918" spans="7:7" ht="15" customHeight="1">
      <c r="G42918" s="488"/>
    </row>
    <row r="42919" spans="7:7" ht="15" customHeight="1">
      <c r="G42919" s="488"/>
    </row>
    <row r="42920" spans="7:7" ht="15" customHeight="1">
      <c r="G42920" s="488"/>
    </row>
    <row r="42921" spans="7:7" ht="15" customHeight="1">
      <c r="G42921" s="488"/>
    </row>
    <row r="42922" spans="7:7" ht="15" customHeight="1">
      <c r="G42922" s="488"/>
    </row>
    <row r="42923" spans="7:7" ht="15" customHeight="1">
      <c r="G42923" s="488"/>
    </row>
    <row r="42924" spans="7:7" ht="15" customHeight="1">
      <c r="G42924" s="488"/>
    </row>
    <row r="42925" spans="7:7" ht="15" customHeight="1">
      <c r="G42925" s="488"/>
    </row>
    <row r="42926" spans="7:7" ht="15" customHeight="1">
      <c r="G42926" s="488"/>
    </row>
    <row r="42927" spans="7:7" ht="15" customHeight="1">
      <c r="G42927" s="488"/>
    </row>
    <row r="42928" spans="7:7" ht="15" customHeight="1">
      <c r="G42928" s="488"/>
    </row>
    <row r="42929" spans="7:7" ht="15" customHeight="1">
      <c r="G42929" s="488"/>
    </row>
    <row r="42930" spans="7:7" ht="15" customHeight="1">
      <c r="G42930" s="488"/>
    </row>
    <row r="42931" spans="7:7" ht="15" customHeight="1">
      <c r="G42931" s="488"/>
    </row>
    <row r="42932" spans="7:7" ht="15" customHeight="1">
      <c r="G42932" s="488"/>
    </row>
    <row r="42933" spans="7:7" ht="15" customHeight="1">
      <c r="G42933" s="488"/>
    </row>
    <row r="42934" spans="7:7" ht="15" customHeight="1">
      <c r="G42934" s="488"/>
    </row>
    <row r="42935" spans="7:7" ht="15" customHeight="1">
      <c r="G42935" s="488"/>
    </row>
    <row r="42936" spans="7:7" ht="15" customHeight="1">
      <c r="G42936" s="488"/>
    </row>
    <row r="42937" spans="7:7" ht="15" customHeight="1">
      <c r="G42937" s="488"/>
    </row>
    <row r="42938" spans="7:7" ht="15" customHeight="1">
      <c r="G42938" s="488"/>
    </row>
    <row r="42939" spans="7:7" ht="15" customHeight="1">
      <c r="G42939" s="488"/>
    </row>
    <row r="42940" spans="7:7" ht="15" customHeight="1">
      <c r="G42940" s="488"/>
    </row>
    <row r="42941" spans="7:7" ht="15" customHeight="1">
      <c r="G42941" s="488"/>
    </row>
    <row r="42942" spans="7:7" ht="15" customHeight="1">
      <c r="G42942" s="488"/>
    </row>
    <row r="42943" spans="7:7" ht="15" customHeight="1">
      <c r="G42943" s="488"/>
    </row>
    <row r="42944" spans="7:7" ht="15" customHeight="1">
      <c r="G42944" s="488"/>
    </row>
    <row r="42945" spans="7:7" ht="15" customHeight="1">
      <c r="G42945" s="488"/>
    </row>
    <row r="42946" spans="7:7" ht="15" customHeight="1">
      <c r="G42946" s="488"/>
    </row>
    <row r="42947" spans="7:7" ht="15" customHeight="1">
      <c r="G42947" s="488"/>
    </row>
    <row r="42948" spans="7:7" ht="15" customHeight="1">
      <c r="G42948" s="488"/>
    </row>
    <row r="42949" spans="7:7" ht="15" customHeight="1">
      <c r="G42949" s="488"/>
    </row>
    <row r="42950" spans="7:7" ht="15" customHeight="1">
      <c r="G42950" s="488"/>
    </row>
    <row r="42951" spans="7:7" ht="15" customHeight="1">
      <c r="G42951" s="488"/>
    </row>
    <row r="42952" spans="7:7" ht="15" customHeight="1">
      <c r="G42952" s="488"/>
    </row>
    <row r="42953" spans="7:7" ht="15" customHeight="1">
      <c r="G42953" s="488"/>
    </row>
    <row r="42954" spans="7:7" ht="15" customHeight="1">
      <c r="G42954" s="488"/>
    </row>
    <row r="42955" spans="7:7" ht="15" customHeight="1">
      <c r="G42955" s="488"/>
    </row>
    <row r="42956" spans="7:7" ht="15" customHeight="1">
      <c r="G42956" s="488"/>
    </row>
    <row r="42957" spans="7:7" ht="15" customHeight="1">
      <c r="G42957" s="488"/>
    </row>
    <row r="42958" spans="7:7" ht="15" customHeight="1">
      <c r="G42958" s="488"/>
    </row>
    <row r="42959" spans="7:7" ht="15" customHeight="1">
      <c r="G42959" s="488"/>
    </row>
    <row r="42960" spans="7:7" ht="15" customHeight="1">
      <c r="G42960" s="488"/>
    </row>
    <row r="42961" spans="7:7" ht="15" customHeight="1">
      <c r="G42961" s="488"/>
    </row>
    <row r="42962" spans="7:7" ht="15" customHeight="1">
      <c r="G42962" s="488"/>
    </row>
    <row r="42963" spans="7:7" ht="15" customHeight="1">
      <c r="G42963" s="488"/>
    </row>
    <row r="42964" spans="7:7" ht="15" customHeight="1">
      <c r="G42964" s="488"/>
    </row>
    <row r="42965" spans="7:7" ht="15" customHeight="1">
      <c r="G42965" s="488"/>
    </row>
    <row r="42966" spans="7:7" ht="15" customHeight="1">
      <c r="G42966" s="488"/>
    </row>
    <row r="42967" spans="7:7" ht="15" customHeight="1">
      <c r="G42967" s="488"/>
    </row>
    <row r="42968" spans="7:7" ht="15" customHeight="1">
      <c r="G42968" s="488"/>
    </row>
    <row r="42969" spans="7:7" ht="15" customHeight="1">
      <c r="G42969" s="488"/>
    </row>
    <row r="42970" spans="7:7" ht="15" customHeight="1">
      <c r="G42970" s="488"/>
    </row>
    <row r="42971" spans="7:7" ht="15" customHeight="1">
      <c r="G42971" s="488"/>
    </row>
    <row r="42972" spans="7:7" ht="15" customHeight="1">
      <c r="G42972" s="488"/>
    </row>
    <row r="42973" spans="7:7" ht="15" customHeight="1">
      <c r="G42973" s="488"/>
    </row>
    <row r="42974" spans="7:7" ht="15" customHeight="1">
      <c r="G42974" s="488"/>
    </row>
    <row r="42975" spans="7:7" ht="15" customHeight="1">
      <c r="G42975" s="488"/>
    </row>
    <row r="42976" spans="7:7" ht="15" customHeight="1">
      <c r="G42976" s="488"/>
    </row>
    <row r="42977" spans="7:7" ht="15" customHeight="1">
      <c r="G42977" s="488"/>
    </row>
    <row r="42978" spans="7:7" ht="15" customHeight="1">
      <c r="G42978" s="488"/>
    </row>
    <row r="42979" spans="7:7" ht="15" customHeight="1">
      <c r="G42979" s="488"/>
    </row>
    <row r="42980" spans="7:7" ht="15" customHeight="1">
      <c r="G42980" s="488"/>
    </row>
    <row r="42981" spans="7:7" ht="15" customHeight="1">
      <c r="G42981" s="488"/>
    </row>
    <row r="42982" spans="7:7" ht="15" customHeight="1">
      <c r="G42982" s="488"/>
    </row>
    <row r="42983" spans="7:7" ht="15" customHeight="1">
      <c r="G42983" s="488"/>
    </row>
    <row r="42984" spans="7:7" ht="15" customHeight="1">
      <c r="G42984" s="488"/>
    </row>
    <row r="42985" spans="7:7" ht="15" customHeight="1">
      <c r="G42985" s="488"/>
    </row>
    <row r="42986" spans="7:7" ht="15" customHeight="1">
      <c r="G42986" s="488"/>
    </row>
    <row r="42987" spans="7:7" ht="15" customHeight="1">
      <c r="G42987" s="488"/>
    </row>
    <row r="42988" spans="7:7" ht="15" customHeight="1">
      <c r="G42988" s="488"/>
    </row>
    <row r="42989" spans="7:7" ht="15" customHeight="1">
      <c r="G42989" s="488"/>
    </row>
    <row r="42990" spans="7:7" ht="15" customHeight="1">
      <c r="G42990" s="488"/>
    </row>
    <row r="42991" spans="7:7" ht="15" customHeight="1">
      <c r="G42991" s="488"/>
    </row>
    <row r="42992" spans="7:7" ht="15" customHeight="1">
      <c r="G42992" s="488"/>
    </row>
    <row r="42993" spans="7:7" ht="15" customHeight="1">
      <c r="G42993" s="488"/>
    </row>
    <row r="42994" spans="7:7" ht="15" customHeight="1">
      <c r="G42994" s="488"/>
    </row>
    <row r="42995" spans="7:7" ht="15" customHeight="1">
      <c r="G42995" s="488"/>
    </row>
    <row r="42996" spans="7:7" ht="15" customHeight="1">
      <c r="G42996" s="488"/>
    </row>
    <row r="42997" spans="7:7" ht="15" customHeight="1">
      <c r="G42997" s="488"/>
    </row>
    <row r="42998" spans="7:7" ht="15" customHeight="1">
      <c r="G42998" s="488"/>
    </row>
    <row r="42999" spans="7:7" ht="15" customHeight="1">
      <c r="G42999" s="488"/>
    </row>
    <row r="43000" spans="7:7" ht="15" customHeight="1">
      <c r="G43000" s="488"/>
    </row>
    <row r="43001" spans="7:7" ht="15" customHeight="1">
      <c r="G43001" s="488"/>
    </row>
    <row r="43002" spans="7:7" ht="15" customHeight="1">
      <c r="G43002" s="488"/>
    </row>
    <row r="43003" spans="7:7" ht="15" customHeight="1">
      <c r="G43003" s="488"/>
    </row>
    <row r="43004" spans="7:7" ht="15" customHeight="1">
      <c r="G43004" s="488"/>
    </row>
    <row r="43005" spans="7:7" ht="15" customHeight="1">
      <c r="G43005" s="488"/>
    </row>
    <row r="43006" spans="7:7" ht="15" customHeight="1">
      <c r="G43006" s="488"/>
    </row>
    <row r="43007" spans="7:7" ht="15" customHeight="1">
      <c r="G43007" s="488"/>
    </row>
    <row r="43008" spans="7:7" ht="15" customHeight="1">
      <c r="G43008" s="488"/>
    </row>
    <row r="43009" spans="7:7" ht="15" customHeight="1">
      <c r="G43009" s="488"/>
    </row>
    <row r="43010" spans="7:7" ht="15" customHeight="1">
      <c r="G43010" s="488"/>
    </row>
    <row r="43011" spans="7:7" ht="15" customHeight="1">
      <c r="G43011" s="488"/>
    </row>
    <row r="43012" spans="7:7" ht="15" customHeight="1">
      <c r="G43012" s="488"/>
    </row>
    <row r="43013" spans="7:7" ht="15" customHeight="1">
      <c r="G43013" s="488"/>
    </row>
    <row r="43014" spans="7:7" ht="15" customHeight="1">
      <c r="G43014" s="488"/>
    </row>
    <row r="43015" spans="7:7" ht="15" customHeight="1">
      <c r="G43015" s="488"/>
    </row>
    <row r="43016" spans="7:7" ht="15" customHeight="1">
      <c r="G43016" s="488"/>
    </row>
    <row r="43017" spans="7:7" ht="15" customHeight="1">
      <c r="G43017" s="488"/>
    </row>
    <row r="43018" spans="7:7" ht="15" customHeight="1">
      <c r="G43018" s="488"/>
    </row>
    <row r="43019" spans="7:7" ht="15" customHeight="1">
      <c r="G43019" s="488"/>
    </row>
    <row r="43020" spans="7:7" ht="15" customHeight="1">
      <c r="G43020" s="488"/>
    </row>
    <row r="43021" spans="7:7" ht="15" customHeight="1">
      <c r="G43021" s="488"/>
    </row>
    <row r="43022" spans="7:7" ht="15" customHeight="1">
      <c r="G43022" s="488"/>
    </row>
    <row r="43023" spans="7:7" ht="15" customHeight="1">
      <c r="G43023" s="488"/>
    </row>
    <row r="43024" spans="7:7" ht="15" customHeight="1">
      <c r="G43024" s="488"/>
    </row>
    <row r="43025" spans="7:7" ht="15" customHeight="1">
      <c r="G43025" s="488"/>
    </row>
    <row r="43026" spans="7:7" ht="15" customHeight="1">
      <c r="G43026" s="488"/>
    </row>
    <row r="43027" spans="7:7" ht="15" customHeight="1">
      <c r="G43027" s="488"/>
    </row>
    <row r="43028" spans="7:7" ht="15" customHeight="1">
      <c r="G43028" s="488"/>
    </row>
    <row r="43029" spans="7:7" ht="15" customHeight="1">
      <c r="G43029" s="488"/>
    </row>
    <row r="43030" spans="7:7" ht="15" customHeight="1">
      <c r="G43030" s="488"/>
    </row>
    <row r="43031" spans="7:7" ht="15" customHeight="1">
      <c r="G43031" s="488"/>
    </row>
    <row r="43032" spans="7:7" ht="15" customHeight="1">
      <c r="G43032" s="488"/>
    </row>
    <row r="43033" spans="7:7" ht="15" customHeight="1">
      <c r="G43033" s="488"/>
    </row>
    <row r="43034" spans="7:7" ht="15" customHeight="1">
      <c r="G43034" s="488"/>
    </row>
    <row r="43035" spans="7:7" ht="15" customHeight="1">
      <c r="G43035" s="488"/>
    </row>
    <row r="43036" spans="7:7" ht="15" customHeight="1">
      <c r="G43036" s="488"/>
    </row>
    <row r="43037" spans="7:7" ht="15" customHeight="1">
      <c r="G43037" s="488"/>
    </row>
    <row r="43038" spans="7:7" ht="15" customHeight="1">
      <c r="G43038" s="488"/>
    </row>
    <row r="43039" spans="7:7" ht="15" customHeight="1">
      <c r="G43039" s="488"/>
    </row>
    <row r="43040" spans="7:7" ht="15" customHeight="1">
      <c r="G43040" s="488"/>
    </row>
    <row r="43041" spans="7:7" ht="15" customHeight="1">
      <c r="G43041" s="488"/>
    </row>
    <row r="43042" spans="7:7" ht="15" customHeight="1">
      <c r="G43042" s="488"/>
    </row>
    <row r="43043" spans="7:7" ht="15" customHeight="1">
      <c r="G43043" s="488"/>
    </row>
    <row r="43044" spans="7:7" ht="15" customHeight="1">
      <c r="G43044" s="488"/>
    </row>
    <row r="43045" spans="7:7" ht="15" customHeight="1">
      <c r="G43045" s="488"/>
    </row>
    <row r="43046" spans="7:7" ht="15" customHeight="1">
      <c r="G43046" s="488"/>
    </row>
    <row r="43047" spans="7:7" ht="15" customHeight="1">
      <c r="G43047" s="488"/>
    </row>
    <row r="43048" spans="7:7" ht="15" customHeight="1">
      <c r="G43048" s="488"/>
    </row>
    <row r="43049" spans="7:7" ht="15" customHeight="1">
      <c r="G43049" s="488"/>
    </row>
    <row r="43050" spans="7:7" ht="15" customHeight="1">
      <c r="G43050" s="488"/>
    </row>
    <row r="43051" spans="7:7" ht="15" customHeight="1">
      <c r="G43051" s="488"/>
    </row>
    <row r="43052" spans="7:7" ht="15" customHeight="1">
      <c r="G43052" s="488"/>
    </row>
    <row r="43053" spans="7:7" ht="15" customHeight="1">
      <c r="G43053" s="488"/>
    </row>
    <row r="43054" spans="7:7" ht="15" customHeight="1">
      <c r="G43054" s="488"/>
    </row>
    <row r="43055" spans="7:7" ht="15" customHeight="1">
      <c r="G43055" s="488"/>
    </row>
    <row r="43056" spans="7:7" ht="15" customHeight="1">
      <c r="G43056" s="488"/>
    </row>
    <row r="43057" spans="7:7" ht="15" customHeight="1">
      <c r="G43057" s="488"/>
    </row>
    <row r="43058" spans="7:7" ht="15" customHeight="1">
      <c r="G43058" s="488"/>
    </row>
    <row r="43059" spans="7:7" ht="15" customHeight="1">
      <c r="G43059" s="488"/>
    </row>
    <row r="43060" spans="7:7" ht="15" customHeight="1">
      <c r="G43060" s="488"/>
    </row>
    <row r="43061" spans="7:7" ht="15" customHeight="1">
      <c r="G43061" s="488"/>
    </row>
    <row r="43062" spans="7:7" ht="15" customHeight="1">
      <c r="G43062" s="488"/>
    </row>
    <row r="43063" spans="7:7" ht="15" customHeight="1">
      <c r="G43063" s="488"/>
    </row>
    <row r="43064" spans="7:7" ht="15" customHeight="1">
      <c r="G43064" s="488"/>
    </row>
    <row r="43065" spans="7:7" ht="15" customHeight="1">
      <c r="G43065" s="488"/>
    </row>
    <row r="43066" spans="7:7" ht="15" customHeight="1">
      <c r="G43066" s="488"/>
    </row>
    <row r="43067" spans="7:7" ht="15" customHeight="1">
      <c r="G43067" s="488"/>
    </row>
    <row r="43068" spans="7:7" ht="15" customHeight="1">
      <c r="G43068" s="488"/>
    </row>
    <row r="43069" spans="7:7" ht="15" customHeight="1">
      <c r="G43069" s="488"/>
    </row>
    <row r="43070" spans="7:7" ht="15" customHeight="1">
      <c r="G43070" s="488"/>
    </row>
    <row r="43071" spans="7:7" ht="15" customHeight="1">
      <c r="G43071" s="488"/>
    </row>
    <row r="43072" spans="7:7" ht="15" customHeight="1">
      <c r="G43072" s="488"/>
    </row>
    <row r="43073" spans="7:7" ht="15" customHeight="1">
      <c r="G43073" s="488"/>
    </row>
    <row r="43074" spans="7:7" ht="15" customHeight="1">
      <c r="G43074" s="488"/>
    </row>
    <row r="43075" spans="7:7" ht="15" customHeight="1">
      <c r="G43075" s="488"/>
    </row>
    <row r="43076" spans="7:7" ht="15" customHeight="1">
      <c r="G43076" s="488"/>
    </row>
    <row r="43077" spans="7:7" ht="15" customHeight="1">
      <c r="G43077" s="488"/>
    </row>
    <row r="43078" spans="7:7" ht="15" customHeight="1">
      <c r="G43078" s="488"/>
    </row>
    <row r="43079" spans="7:7" ht="15" customHeight="1">
      <c r="G43079" s="488"/>
    </row>
    <row r="43080" spans="7:7" ht="15" customHeight="1">
      <c r="G43080" s="488"/>
    </row>
    <row r="43081" spans="7:7" ht="15" customHeight="1">
      <c r="G43081" s="488"/>
    </row>
    <row r="43082" spans="7:7" ht="15" customHeight="1">
      <c r="G43082" s="488"/>
    </row>
    <row r="43083" spans="7:7" ht="15" customHeight="1">
      <c r="G43083" s="488"/>
    </row>
    <row r="43084" spans="7:7" ht="15" customHeight="1">
      <c r="G43084" s="488"/>
    </row>
    <row r="43085" spans="7:7" ht="15" customHeight="1">
      <c r="G43085" s="488"/>
    </row>
    <row r="43086" spans="7:7" ht="15" customHeight="1">
      <c r="G43086" s="488"/>
    </row>
    <row r="43087" spans="7:7" ht="15" customHeight="1">
      <c r="G43087" s="488"/>
    </row>
    <row r="43088" spans="7:7" ht="15" customHeight="1">
      <c r="G43088" s="488"/>
    </row>
    <row r="43089" spans="7:7" ht="15" customHeight="1">
      <c r="G43089" s="488"/>
    </row>
    <row r="43090" spans="7:7" ht="15" customHeight="1">
      <c r="G43090" s="488"/>
    </row>
    <row r="43091" spans="7:7" ht="15" customHeight="1">
      <c r="G43091" s="488"/>
    </row>
    <row r="43092" spans="7:7" ht="15" customHeight="1">
      <c r="G43092" s="488"/>
    </row>
    <row r="43093" spans="7:7" ht="15" customHeight="1">
      <c r="G43093" s="488"/>
    </row>
    <row r="43094" spans="7:7" ht="15" customHeight="1">
      <c r="G43094" s="488"/>
    </row>
    <row r="43095" spans="7:7" ht="15" customHeight="1">
      <c r="G43095" s="488"/>
    </row>
    <row r="43096" spans="7:7" ht="15" customHeight="1">
      <c r="G43096" s="488"/>
    </row>
    <row r="43097" spans="7:7" ht="15" customHeight="1">
      <c r="G43097" s="488"/>
    </row>
    <row r="43098" spans="7:7" ht="15" customHeight="1">
      <c r="G43098" s="488"/>
    </row>
    <row r="43099" spans="7:7" ht="15" customHeight="1">
      <c r="G43099" s="488"/>
    </row>
    <row r="43100" spans="7:7" ht="15" customHeight="1">
      <c r="G43100" s="488"/>
    </row>
    <row r="43101" spans="7:7" ht="15" customHeight="1">
      <c r="G43101" s="488"/>
    </row>
    <row r="43102" spans="7:7" ht="15" customHeight="1">
      <c r="G43102" s="488"/>
    </row>
    <row r="43103" spans="7:7" ht="15" customHeight="1">
      <c r="G43103" s="488"/>
    </row>
    <row r="43104" spans="7:7" ht="15" customHeight="1">
      <c r="G43104" s="488"/>
    </row>
    <row r="43105" spans="7:7" ht="15" customHeight="1">
      <c r="G43105" s="488"/>
    </row>
    <row r="43106" spans="7:7" ht="15" customHeight="1">
      <c r="G43106" s="488"/>
    </row>
    <row r="43107" spans="7:7" ht="15" customHeight="1">
      <c r="G43107" s="488"/>
    </row>
    <row r="43108" spans="7:7" ht="15" customHeight="1">
      <c r="G43108" s="488"/>
    </row>
    <row r="43109" spans="7:7" ht="15" customHeight="1">
      <c r="G43109" s="488"/>
    </row>
    <row r="43110" spans="7:7" ht="15" customHeight="1">
      <c r="G43110" s="488"/>
    </row>
    <row r="43111" spans="7:7" ht="15" customHeight="1">
      <c r="G43111" s="488"/>
    </row>
    <row r="43112" spans="7:7" ht="15" customHeight="1">
      <c r="G43112" s="488"/>
    </row>
    <row r="43113" spans="7:7" ht="15" customHeight="1">
      <c r="G43113" s="488"/>
    </row>
    <row r="43114" spans="7:7" ht="15" customHeight="1">
      <c r="G43114" s="488"/>
    </row>
    <row r="43115" spans="7:7" ht="15" customHeight="1">
      <c r="G43115" s="488"/>
    </row>
    <row r="43116" spans="7:7" ht="15" customHeight="1">
      <c r="G43116" s="488"/>
    </row>
    <row r="43117" spans="7:7" ht="15" customHeight="1">
      <c r="G43117" s="488"/>
    </row>
    <row r="43118" spans="7:7" ht="15" customHeight="1">
      <c r="G43118" s="488"/>
    </row>
    <row r="43119" spans="7:7" ht="15" customHeight="1">
      <c r="G43119" s="488"/>
    </row>
    <row r="43120" spans="7:7" ht="15" customHeight="1">
      <c r="G43120" s="488"/>
    </row>
    <row r="43121" spans="7:7" ht="15" customHeight="1">
      <c r="G43121" s="488"/>
    </row>
    <row r="43122" spans="7:7" ht="15" customHeight="1">
      <c r="G43122" s="488"/>
    </row>
    <row r="43123" spans="7:7" ht="15" customHeight="1">
      <c r="G43123" s="488"/>
    </row>
    <row r="43124" spans="7:7" ht="15" customHeight="1">
      <c r="G43124" s="488"/>
    </row>
    <row r="43125" spans="7:7" ht="15" customHeight="1">
      <c r="G43125" s="488"/>
    </row>
    <row r="43126" spans="7:7" ht="15" customHeight="1">
      <c r="G43126" s="488"/>
    </row>
    <row r="43127" spans="7:7" ht="15" customHeight="1">
      <c r="G43127" s="488"/>
    </row>
    <row r="43128" spans="7:7" ht="15" customHeight="1">
      <c r="G43128" s="488"/>
    </row>
    <row r="43129" spans="7:7" ht="15" customHeight="1">
      <c r="G43129" s="488"/>
    </row>
    <row r="43130" spans="7:7" ht="15" customHeight="1">
      <c r="G43130" s="488"/>
    </row>
    <row r="43131" spans="7:7" ht="15" customHeight="1">
      <c r="G43131" s="488"/>
    </row>
    <row r="43132" spans="7:7" ht="15" customHeight="1">
      <c r="G43132" s="488"/>
    </row>
    <row r="43133" spans="7:7" ht="15" customHeight="1">
      <c r="G43133" s="488"/>
    </row>
    <row r="43134" spans="7:7" ht="15" customHeight="1">
      <c r="G43134" s="488"/>
    </row>
    <row r="43135" spans="7:7" ht="15" customHeight="1">
      <c r="G43135" s="488"/>
    </row>
    <row r="43136" spans="7:7" ht="15" customHeight="1">
      <c r="G43136" s="488"/>
    </row>
    <row r="43137" spans="7:7" ht="15" customHeight="1">
      <c r="G43137" s="488"/>
    </row>
    <row r="43138" spans="7:7" ht="15" customHeight="1">
      <c r="G43138" s="488"/>
    </row>
    <row r="43139" spans="7:7" ht="15" customHeight="1">
      <c r="G43139" s="488"/>
    </row>
    <row r="43140" spans="7:7" ht="15" customHeight="1">
      <c r="G43140" s="488"/>
    </row>
    <row r="43141" spans="7:7" ht="15" customHeight="1">
      <c r="G43141" s="488"/>
    </row>
    <row r="43142" spans="7:7" ht="15" customHeight="1">
      <c r="G43142" s="488"/>
    </row>
    <row r="43143" spans="7:7" ht="15" customHeight="1">
      <c r="G43143" s="488"/>
    </row>
    <row r="43144" spans="7:7" ht="15" customHeight="1">
      <c r="G43144" s="488"/>
    </row>
    <row r="43145" spans="7:7" ht="15" customHeight="1">
      <c r="G43145" s="488"/>
    </row>
    <row r="43146" spans="7:7" ht="15" customHeight="1">
      <c r="G43146" s="488"/>
    </row>
    <row r="43147" spans="7:7" ht="15" customHeight="1">
      <c r="G43147" s="488"/>
    </row>
    <row r="43148" spans="7:7" ht="15" customHeight="1">
      <c r="G43148" s="488"/>
    </row>
    <row r="43149" spans="7:7" ht="15" customHeight="1">
      <c r="G43149" s="488"/>
    </row>
    <row r="43150" spans="7:7" ht="15" customHeight="1">
      <c r="G43150" s="488"/>
    </row>
    <row r="43151" spans="7:7" ht="15" customHeight="1">
      <c r="G43151" s="488"/>
    </row>
    <row r="43152" spans="7:7" ht="15" customHeight="1">
      <c r="G43152" s="488"/>
    </row>
    <row r="43153" spans="7:7" ht="15" customHeight="1">
      <c r="G43153" s="488"/>
    </row>
    <row r="43154" spans="7:7" ht="15" customHeight="1">
      <c r="G43154" s="488"/>
    </row>
    <row r="43155" spans="7:7" ht="15" customHeight="1">
      <c r="G43155" s="488"/>
    </row>
    <row r="43156" spans="7:7" ht="15" customHeight="1">
      <c r="G43156" s="488"/>
    </row>
    <row r="43157" spans="7:7" ht="15" customHeight="1">
      <c r="G43157" s="488"/>
    </row>
    <row r="43158" spans="7:7" ht="15" customHeight="1">
      <c r="G43158" s="488"/>
    </row>
    <row r="43159" spans="7:7" ht="15" customHeight="1">
      <c r="G43159" s="488"/>
    </row>
    <row r="43160" spans="7:7" ht="15" customHeight="1">
      <c r="G43160" s="488"/>
    </row>
    <row r="43161" spans="7:7" ht="15" customHeight="1">
      <c r="G43161" s="488"/>
    </row>
    <row r="43162" spans="7:7" ht="15" customHeight="1">
      <c r="G43162" s="488"/>
    </row>
    <row r="43163" spans="7:7" ht="15" customHeight="1">
      <c r="G43163" s="488"/>
    </row>
    <row r="43164" spans="7:7" ht="15" customHeight="1">
      <c r="G43164" s="488"/>
    </row>
    <row r="43165" spans="7:7" ht="15" customHeight="1">
      <c r="G43165" s="488"/>
    </row>
    <row r="43166" spans="7:7" ht="15" customHeight="1">
      <c r="G43166" s="488"/>
    </row>
    <row r="43167" spans="7:7" ht="15" customHeight="1">
      <c r="G43167" s="488"/>
    </row>
    <row r="43168" spans="7:7" ht="15" customHeight="1">
      <c r="G43168" s="488"/>
    </row>
    <row r="43169" spans="7:7" ht="15" customHeight="1">
      <c r="G43169" s="488"/>
    </row>
    <row r="43170" spans="7:7" ht="15" customHeight="1">
      <c r="G43170" s="488"/>
    </row>
    <row r="43171" spans="7:7" ht="15" customHeight="1">
      <c r="G43171" s="488"/>
    </row>
    <row r="43172" spans="7:7" ht="15" customHeight="1">
      <c r="G43172" s="488"/>
    </row>
    <row r="43173" spans="7:7" ht="15" customHeight="1">
      <c r="G43173" s="488"/>
    </row>
    <row r="43174" spans="7:7" ht="15" customHeight="1">
      <c r="G43174" s="488"/>
    </row>
    <row r="43175" spans="7:7" ht="15" customHeight="1">
      <c r="G43175" s="488"/>
    </row>
    <row r="43176" spans="7:7" ht="15" customHeight="1">
      <c r="G43176" s="488"/>
    </row>
    <row r="43177" spans="7:7" ht="15" customHeight="1">
      <c r="G43177" s="488"/>
    </row>
    <row r="43178" spans="7:7" ht="15" customHeight="1">
      <c r="G43178" s="488"/>
    </row>
    <row r="43179" spans="7:7" ht="15" customHeight="1">
      <c r="G43179" s="488"/>
    </row>
    <row r="43180" spans="7:7" ht="15" customHeight="1">
      <c r="G43180" s="488"/>
    </row>
    <row r="43181" spans="7:7" ht="15" customHeight="1">
      <c r="G43181" s="488"/>
    </row>
    <row r="43182" spans="7:7" ht="15" customHeight="1">
      <c r="G43182" s="488"/>
    </row>
    <row r="43183" spans="7:7" ht="15" customHeight="1">
      <c r="G43183" s="488"/>
    </row>
    <row r="43184" spans="7:7" ht="15" customHeight="1">
      <c r="G43184" s="488"/>
    </row>
    <row r="43185" spans="7:7" ht="15" customHeight="1">
      <c r="G43185" s="488"/>
    </row>
    <row r="43186" spans="7:7" ht="15" customHeight="1">
      <c r="G43186" s="488"/>
    </row>
    <row r="43187" spans="7:7" ht="15" customHeight="1">
      <c r="G43187" s="488"/>
    </row>
    <row r="43188" spans="7:7" ht="15" customHeight="1">
      <c r="G43188" s="488"/>
    </row>
    <row r="43189" spans="7:7" ht="15" customHeight="1">
      <c r="G43189" s="488"/>
    </row>
    <row r="43190" spans="7:7" ht="15" customHeight="1">
      <c r="G43190" s="488"/>
    </row>
    <row r="43191" spans="7:7" ht="15" customHeight="1">
      <c r="G43191" s="488"/>
    </row>
    <row r="43192" spans="7:7" ht="15" customHeight="1">
      <c r="G43192" s="488"/>
    </row>
    <row r="43193" spans="7:7" ht="15" customHeight="1">
      <c r="G43193" s="488"/>
    </row>
    <row r="43194" spans="7:7" ht="15" customHeight="1">
      <c r="G43194" s="488"/>
    </row>
    <row r="43195" spans="7:7" ht="15" customHeight="1">
      <c r="G43195" s="488"/>
    </row>
    <row r="43196" spans="7:7" ht="15" customHeight="1">
      <c r="G43196" s="488"/>
    </row>
    <row r="43197" spans="7:7" ht="15" customHeight="1">
      <c r="G43197" s="488"/>
    </row>
    <row r="43198" spans="7:7" ht="15" customHeight="1">
      <c r="G43198" s="488"/>
    </row>
    <row r="43199" spans="7:7" ht="15" customHeight="1">
      <c r="G43199" s="488"/>
    </row>
    <row r="43200" spans="7:7" ht="15" customHeight="1">
      <c r="G43200" s="488"/>
    </row>
    <row r="43201" spans="7:7" ht="15" customHeight="1">
      <c r="G43201" s="488"/>
    </row>
    <row r="43202" spans="7:7" ht="15" customHeight="1">
      <c r="G43202" s="488"/>
    </row>
    <row r="43203" spans="7:7" ht="15" customHeight="1">
      <c r="G43203" s="488"/>
    </row>
    <row r="43204" spans="7:7" ht="15" customHeight="1">
      <c r="G43204" s="488"/>
    </row>
    <row r="43205" spans="7:7" ht="15" customHeight="1">
      <c r="G43205" s="488"/>
    </row>
    <row r="43206" spans="7:7" ht="15" customHeight="1">
      <c r="G43206" s="488"/>
    </row>
    <row r="43207" spans="7:7" ht="15" customHeight="1">
      <c r="G43207" s="488"/>
    </row>
    <row r="43208" spans="7:7" ht="15" customHeight="1">
      <c r="G43208" s="488"/>
    </row>
    <row r="43209" spans="7:7" ht="15" customHeight="1">
      <c r="G43209" s="488"/>
    </row>
    <row r="43210" spans="7:7" ht="15" customHeight="1">
      <c r="G43210" s="488"/>
    </row>
    <row r="43211" spans="7:7" ht="15" customHeight="1">
      <c r="G43211" s="488"/>
    </row>
    <row r="43212" spans="7:7" ht="15" customHeight="1">
      <c r="G43212" s="488"/>
    </row>
    <row r="43213" spans="7:7" ht="15" customHeight="1">
      <c r="G43213" s="488"/>
    </row>
    <row r="43214" spans="7:7" ht="15" customHeight="1">
      <c r="G43214" s="488"/>
    </row>
    <row r="43215" spans="7:7" ht="15" customHeight="1">
      <c r="G43215" s="488"/>
    </row>
    <row r="43216" spans="7:7" ht="15" customHeight="1">
      <c r="G43216" s="488"/>
    </row>
    <row r="43217" spans="7:7" ht="15" customHeight="1">
      <c r="G43217" s="488"/>
    </row>
    <row r="43218" spans="7:7" ht="15" customHeight="1">
      <c r="G43218" s="488"/>
    </row>
    <row r="43219" spans="7:7" ht="15" customHeight="1">
      <c r="G43219" s="488"/>
    </row>
    <row r="43220" spans="7:7" ht="15" customHeight="1">
      <c r="G43220" s="488"/>
    </row>
    <row r="43221" spans="7:7" ht="15" customHeight="1">
      <c r="G43221" s="488"/>
    </row>
    <row r="43222" spans="7:7" ht="15" customHeight="1">
      <c r="G43222" s="488"/>
    </row>
    <row r="43223" spans="7:7" ht="15" customHeight="1">
      <c r="G43223" s="488"/>
    </row>
    <row r="43224" spans="7:7" ht="15" customHeight="1">
      <c r="G43224" s="488"/>
    </row>
    <row r="43225" spans="7:7" ht="15" customHeight="1">
      <c r="G43225" s="488"/>
    </row>
    <row r="43226" spans="7:7" ht="15" customHeight="1">
      <c r="G43226" s="488"/>
    </row>
    <row r="43227" spans="7:7" ht="15" customHeight="1">
      <c r="G43227" s="488"/>
    </row>
    <row r="43228" spans="7:7" ht="15" customHeight="1">
      <c r="G43228" s="488"/>
    </row>
    <row r="43229" spans="7:7" ht="15" customHeight="1">
      <c r="G43229" s="488"/>
    </row>
    <row r="43230" spans="7:7" ht="15" customHeight="1">
      <c r="G43230" s="488"/>
    </row>
    <row r="43231" spans="7:7" ht="15" customHeight="1">
      <c r="G43231" s="488"/>
    </row>
    <row r="43232" spans="7:7" ht="15" customHeight="1">
      <c r="G43232" s="488"/>
    </row>
    <row r="43233" spans="7:7" ht="15" customHeight="1">
      <c r="G43233" s="488"/>
    </row>
    <row r="43234" spans="7:7" ht="15" customHeight="1">
      <c r="G43234" s="488"/>
    </row>
    <row r="43235" spans="7:7" ht="15" customHeight="1">
      <c r="G43235" s="488"/>
    </row>
    <row r="43236" spans="7:7" ht="15" customHeight="1">
      <c r="G43236" s="488"/>
    </row>
    <row r="43237" spans="7:7" ht="15" customHeight="1">
      <c r="G43237" s="488"/>
    </row>
    <row r="43238" spans="7:7" ht="15" customHeight="1">
      <c r="G43238" s="488"/>
    </row>
    <row r="43239" spans="7:7" ht="15" customHeight="1">
      <c r="G43239" s="488"/>
    </row>
    <row r="43240" spans="7:7" ht="15" customHeight="1">
      <c r="G43240" s="488"/>
    </row>
    <row r="43241" spans="7:7" ht="15" customHeight="1">
      <c r="G43241" s="488"/>
    </row>
    <row r="43242" spans="7:7" ht="15" customHeight="1">
      <c r="G43242" s="488"/>
    </row>
    <row r="43243" spans="7:7" ht="15" customHeight="1">
      <c r="G43243" s="488"/>
    </row>
    <row r="43244" spans="7:7" ht="15" customHeight="1">
      <c r="G43244" s="488"/>
    </row>
    <row r="43245" spans="7:7" ht="15" customHeight="1">
      <c r="G43245" s="488"/>
    </row>
    <row r="43246" spans="7:7" ht="15" customHeight="1">
      <c r="G43246" s="488"/>
    </row>
    <row r="43247" spans="7:7" ht="15" customHeight="1">
      <c r="G43247" s="488"/>
    </row>
    <row r="43248" spans="7:7" ht="15" customHeight="1">
      <c r="G43248" s="488"/>
    </row>
    <row r="43249" spans="7:7" ht="15" customHeight="1">
      <c r="G43249" s="488"/>
    </row>
    <row r="43250" spans="7:7" ht="15" customHeight="1">
      <c r="G43250" s="488"/>
    </row>
    <row r="43251" spans="7:7" ht="15" customHeight="1">
      <c r="G43251" s="488"/>
    </row>
    <row r="43252" spans="7:7" ht="15" customHeight="1">
      <c r="G43252" s="488"/>
    </row>
    <row r="43253" spans="7:7" ht="15" customHeight="1">
      <c r="G43253" s="488"/>
    </row>
    <row r="43254" spans="7:7" ht="15" customHeight="1">
      <c r="G43254" s="488"/>
    </row>
    <row r="43255" spans="7:7" ht="15" customHeight="1">
      <c r="G43255" s="488"/>
    </row>
    <row r="43256" spans="7:7" ht="15" customHeight="1">
      <c r="G43256" s="488"/>
    </row>
    <row r="43257" spans="7:7" ht="15" customHeight="1">
      <c r="G43257" s="488"/>
    </row>
    <row r="43258" spans="7:7" ht="15" customHeight="1">
      <c r="G43258" s="488"/>
    </row>
    <row r="43259" spans="7:7" ht="15" customHeight="1">
      <c r="G43259" s="488"/>
    </row>
    <row r="43260" spans="7:7" ht="15" customHeight="1">
      <c r="G43260" s="488"/>
    </row>
    <row r="43261" spans="7:7" ht="15" customHeight="1">
      <c r="G43261" s="488"/>
    </row>
    <row r="43262" spans="7:7" ht="15" customHeight="1">
      <c r="G43262" s="488"/>
    </row>
    <row r="43263" spans="7:7" ht="15" customHeight="1">
      <c r="G43263" s="488"/>
    </row>
    <row r="43264" spans="7:7" ht="15" customHeight="1">
      <c r="G43264" s="488"/>
    </row>
    <row r="43265" spans="7:7" ht="15" customHeight="1">
      <c r="G43265" s="488"/>
    </row>
    <row r="43266" spans="7:7" ht="15" customHeight="1">
      <c r="G43266" s="488"/>
    </row>
    <row r="43267" spans="7:7" ht="15" customHeight="1">
      <c r="G43267" s="488"/>
    </row>
    <row r="43268" spans="7:7" ht="15" customHeight="1">
      <c r="G43268" s="488"/>
    </row>
    <row r="43269" spans="7:7" ht="15" customHeight="1">
      <c r="G43269" s="488"/>
    </row>
    <row r="43270" spans="7:7" ht="15" customHeight="1">
      <c r="G43270" s="488"/>
    </row>
    <row r="43271" spans="7:7" ht="15" customHeight="1">
      <c r="G43271" s="488"/>
    </row>
    <row r="43272" spans="7:7" ht="15" customHeight="1">
      <c r="G43272" s="488"/>
    </row>
    <row r="43273" spans="7:7" ht="15" customHeight="1">
      <c r="G43273" s="488"/>
    </row>
    <row r="43274" spans="7:7" ht="15" customHeight="1">
      <c r="G43274" s="488"/>
    </row>
    <row r="43275" spans="7:7" ht="15" customHeight="1">
      <c r="G43275" s="488"/>
    </row>
    <row r="43276" spans="7:7" ht="15" customHeight="1">
      <c r="G43276" s="488"/>
    </row>
    <row r="43277" spans="7:7" ht="15" customHeight="1">
      <c r="G43277" s="488"/>
    </row>
    <row r="43278" spans="7:7" ht="15" customHeight="1">
      <c r="G43278" s="488"/>
    </row>
    <row r="43279" spans="7:7" ht="15" customHeight="1">
      <c r="G43279" s="488"/>
    </row>
    <row r="43280" spans="7:7" ht="15" customHeight="1">
      <c r="G43280" s="488"/>
    </row>
    <row r="43281" spans="7:7" ht="15" customHeight="1">
      <c r="G43281" s="488"/>
    </row>
    <row r="43282" spans="7:7" ht="15" customHeight="1">
      <c r="G43282" s="488"/>
    </row>
    <row r="43283" spans="7:7" ht="15" customHeight="1">
      <c r="G43283" s="488"/>
    </row>
    <row r="43284" spans="7:7" ht="15" customHeight="1">
      <c r="G43284" s="488"/>
    </row>
    <row r="43285" spans="7:7" ht="15" customHeight="1">
      <c r="G43285" s="488"/>
    </row>
    <row r="43286" spans="7:7" ht="15" customHeight="1">
      <c r="G43286" s="488"/>
    </row>
    <row r="43287" spans="7:7" ht="15" customHeight="1">
      <c r="G43287" s="488"/>
    </row>
    <row r="43288" spans="7:7" ht="15" customHeight="1">
      <c r="G43288" s="488"/>
    </row>
    <row r="43289" spans="7:7" ht="15" customHeight="1">
      <c r="G43289" s="488"/>
    </row>
    <row r="43290" spans="7:7" ht="15" customHeight="1">
      <c r="G43290" s="488"/>
    </row>
    <row r="43291" spans="7:7" ht="15" customHeight="1">
      <c r="G43291" s="488"/>
    </row>
    <row r="43292" spans="7:7" ht="15" customHeight="1">
      <c r="G43292" s="488"/>
    </row>
    <row r="43293" spans="7:7" ht="15" customHeight="1">
      <c r="G43293" s="488"/>
    </row>
    <row r="43294" spans="7:7" ht="15" customHeight="1">
      <c r="G43294" s="488"/>
    </row>
    <row r="43295" spans="7:7" ht="15" customHeight="1">
      <c r="G43295" s="488"/>
    </row>
    <row r="43296" spans="7:7" ht="15" customHeight="1">
      <c r="G43296" s="488"/>
    </row>
    <row r="43297" spans="7:7" ht="15" customHeight="1">
      <c r="G43297" s="488"/>
    </row>
    <row r="43298" spans="7:7" ht="15" customHeight="1">
      <c r="G43298" s="488"/>
    </row>
    <row r="43299" spans="7:7" ht="15" customHeight="1">
      <c r="G43299" s="488"/>
    </row>
    <row r="43300" spans="7:7" ht="15" customHeight="1">
      <c r="G43300" s="488"/>
    </row>
    <row r="43301" spans="7:7" ht="15" customHeight="1">
      <c r="G43301" s="488"/>
    </row>
    <row r="43302" spans="7:7" ht="15" customHeight="1">
      <c r="G43302" s="488"/>
    </row>
    <row r="43303" spans="7:7" ht="15" customHeight="1">
      <c r="G43303" s="488"/>
    </row>
    <row r="43304" spans="7:7" ht="15" customHeight="1">
      <c r="G43304" s="488"/>
    </row>
    <row r="43305" spans="7:7" ht="15" customHeight="1">
      <c r="G43305" s="488"/>
    </row>
    <row r="43306" spans="7:7" ht="15" customHeight="1">
      <c r="G43306" s="488"/>
    </row>
    <row r="43307" spans="7:7" ht="15" customHeight="1">
      <c r="G43307" s="488"/>
    </row>
    <row r="43308" spans="7:7" ht="15" customHeight="1">
      <c r="G43308" s="488"/>
    </row>
    <row r="43309" spans="7:7" ht="15" customHeight="1">
      <c r="G43309" s="488"/>
    </row>
    <row r="43310" spans="7:7" ht="15" customHeight="1">
      <c r="G43310" s="488"/>
    </row>
    <row r="43311" spans="7:7" ht="15" customHeight="1">
      <c r="G43311" s="488"/>
    </row>
    <row r="43312" spans="7:7" ht="15" customHeight="1">
      <c r="G43312" s="488"/>
    </row>
    <row r="43313" spans="7:7" ht="15" customHeight="1">
      <c r="G43313" s="488"/>
    </row>
    <row r="43314" spans="7:7" ht="15" customHeight="1">
      <c r="G43314" s="488"/>
    </row>
    <row r="43315" spans="7:7" ht="15" customHeight="1">
      <c r="G43315" s="488"/>
    </row>
    <row r="43316" spans="7:7" ht="15" customHeight="1">
      <c r="G43316" s="488"/>
    </row>
    <row r="43317" spans="7:7" ht="15" customHeight="1">
      <c r="G43317" s="488"/>
    </row>
    <row r="43318" spans="7:7" ht="15" customHeight="1">
      <c r="G43318" s="488"/>
    </row>
    <row r="43319" spans="7:7" ht="15" customHeight="1">
      <c r="G43319" s="488"/>
    </row>
    <row r="43320" spans="7:7" ht="15" customHeight="1">
      <c r="G43320" s="488"/>
    </row>
    <row r="43321" spans="7:7" ht="15" customHeight="1">
      <c r="G43321" s="488"/>
    </row>
    <row r="43322" spans="7:7" ht="15" customHeight="1">
      <c r="G43322" s="488"/>
    </row>
    <row r="43323" spans="7:7" ht="15" customHeight="1">
      <c r="G43323" s="488"/>
    </row>
    <row r="43324" spans="7:7" ht="15" customHeight="1">
      <c r="G43324" s="488"/>
    </row>
    <row r="43325" spans="7:7" ht="15" customHeight="1">
      <c r="G43325" s="488"/>
    </row>
    <row r="43326" spans="7:7" ht="15" customHeight="1">
      <c r="G43326" s="488"/>
    </row>
    <row r="43327" spans="7:7" ht="15" customHeight="1">
      <c r="G43327" s="488"/>
    </row>
    <row r="43328" spans="7:7" ht="15" customHeight="1">
      <c r="G43328" s="488"/>
    </row>
    <row r="43329" spans="7:7" ht="15" customHeight="1">
      <c r="G43329" s="488"/>
    </row>
    <row r="43330" spans="7:7" ht="15" customHeight="1">
      <c r="G43330" s="488"/>
    </row>
    <row r="43331" spans="7:7" ht="15" customHeight="1">
      <c r="G43331" s="488"/>
    </row>
    <row r="43332" spans="7:7" ht="15" customHeight="1">
      <c r="G43332" s="488"/>
    </row>
    <row r="43333" spans="7:7" ht="15" customHeight="1">
      <c r="G43333" s="488"/>
    </row>
    <row r="43334" spans="7:7" ht="15" customHeight="1">
      <c r="G43334" s="488"/>
    </row>
    <row r="43335" spans="7:7" ht="15" customHeight="1">
      <c r="G43335" s="488"/>
    </row>
    <row r="43336" spans="7:7" ht="15" customHeight="1">
      <c r="G43336" s="488"/>
    </row>
    <row r="43337" spans="7:7" ht="15" customHeight="1">
      <c r="G43337" s="488"/>
    </row>
    <row r="43338" spans="7:7" ht="15" customHeight="1">
      <c r="G43338" s="488"/>
    </row>
    <row r="43339" spans="7:7" ht="15" customHeight="1">
      <c r="G43339" s="488"/>
    </row>
    <row r="43340" spans="7:7" ht="15" customHeight="1">
      <c r="G43340" s="488"/>
    </row>
    <row r="43341" spans="7:7" ht="15" customHeight="1">
      <c r="G43341" s="488"/>
    </row>
    <row r="43342" spans="7:7" ht="15" customHeight="1">
      <c r="G43342" s="488"/>
    </row>
    <row r="43343" spans="7:7" ht="15" customHeight="1">
      <c r="G43343" s="488"/>
    </row>
    <row r="43344" spans="7:7" ht="15" customHeight="1">
      <c r="G43344" s="488"/>
    </row>
    <row r="43345" spans="7:7" ht="15" customHeight="1">
      <c r="G43345" s="488"/>
    </row>
    <row r="43346" spans="7:7" ht="15" customHeight="1">
      <c r="G43346" s="488"/>
    </row>
    <row r="43347" spans="7:7" ht="15" customHeight="1">
      <c r="G43347" s="488"/>
    </row>
    <row r="43348" spans="7:7" ht="15" customHeight="1">
      <c r="G43348" s="488"/>
    </row>
    <row r="43349" spans="7:7" ht="15" customHeight="1">
      <c r="G43349" s="488"/>
    </row>
    <row r="43350" spans="7:7" ht="15" customHeight="1">
      <c r="G43350" s="488"/>
    </row>
    <row r="43351" spans="7:7" ht="15" customHeight="1">
      <c r="G43351" s="488"/>
    </row>
    <row r="43352" spans="7:7" ht="15" customHeight="1">
      <c r="G43352" s="488"/>
    </row>
    <row r="43353" spans="7:7" ht="15" customHeight="1">
      <c r="G43353" s="488"/>
    </row>
    <row r="43354" spans="7:7" ht="15" customHeight="1">
      <c r="G43354" s="488"/>
    </row>
    <row r="43355" spans="7:7" ht="15" customHeight="1">
      <c r="G43355" s="488"/>
    </row>
    <row r="43356" spans="7:7" ht="15" customHeight="1">
      <c r="G43356" s="488"/>
    </row>
    <row r="43357" spans="7:7" ht="15" customHeight="1">
      <c r="G43357" s="488"/>
    </row>
    <row r="43358" spans="7:7" ht="15" customHeight="1">
      <c r="G43358" s="488"/>
    </row>
    <row r="43359" spans="7:7" ht="15" customHeight="1">
      <c r="G43359" s="488"/>
    </row>
    <row r="43360" spans="7:7" ht="15" customHeight="1">
      <c r="G43360" s="488"/>
    </row>
    <row r="43361" spans="7:7" ht="15" customHeight="1">
      <c r="G43361" s="488"/>
    </row>
    <row r="43362" spans="7:7" ht="15" customHeight="1">
      <c r="G43362" s="488"/>
    </row>
    <row r="43363" spans="7:7" ht="15" customHeight="1">
      <c r="G43363" s="488"/>
    </row>
    <row r="43364" spans="7:7" ht="15" customHeight="1">
      <c r="G43364" s="488"/>
    </row>
    <row r="43365" spans="7:7" ht="15" customHeight="1">
      <c r="G43365" s="488"/>
    </row>
    <row r="43366" spans="7:7" ht="15" customHeight="1">
      <c r="G43366" s="488"/>
    </row>
    <row r="43367" spans="7:7" ht="15" customHeight="1">
      <c r="G43367" s="488"/>
    </row>
    <row r="43368" spans="7:7" ht="15" customHeight="1">
      <c r="G43368" s="488"/>
    </row>
    <row r="43369" spans="7:7" ht="15" customHeight="1">
      <c r="G43369" s="488"/>
    </row>
    <row r="43370" spans="7:7" ht="15" customHeight="1">
      <c r="G43370" s="488"/>
    </row>
    <row r="43371" spans="7:7" ht="15" customHeight="1">
      <c r="G43371" s="488"/>
    </row>
    <row r="43372" spans="7:7" ht="15" customHeight="1">
      <c r="G43372" s="488"/>
    </row>
    <row r="43373" spans="7:7" ht="15" customHeight="1">
      <c r="G43373" s="488"/>
    </row>
    <row r="43374" spans="7:7" ht="15" customHeight="1">
      <c r="G43374" s="488"/>
    </row>
    <row r="43375" spans="7:7" ht="15" customHeight="1">
      <c r="G43375" s="488"/>
    </row>
    <row r="43376" spans="7:7" ht="15" customHeight="1">
      <c r="G43376" s="488"/>
    </row>
    <row r="43377" spans="7:7" ht="15" customHeight="1">
      <c r="G43377" s="488"/>
    </row>
    <row r="43378" spans="7:7" ht="15" customHeight="1">
      <c r="G43378" s="488"/>
    </row>
    <row r="43379" spans="7:7" ht="15" customHeight="1">
      <c r="G43379" s="488"/>
    </row>
    <row r="43380" spans="7:7" ht="15" customHeight="1">
      <c r="G43380" s="488"/>
    </row>
    <row r="43381" spans="7:7" ht="15" customHeight="1">
      <c r="G43381" s="488"/>
    </row>
    <row r="43382" spans="7:7" ht="15" customHeight="1">
      <c r="G43382" s="488"/>
    </row>
    <row r="43383" spans="7:7" ht="15" customHeight="1">
      <c r="G43383" s="488"/>
    </row>
    <row r="43384" spans="7:7" ht="15" customHeight="1">
      <c r="G43384" s="488"/>
    </row>
    <row r="43385" spans="7:7" ht="15" customHeight="1">
      <c r="G43385" s="488"/>
    </row>
    <row r="43386" spans="7:7" ht="15" customHeight="1">
      <c r="G43386" s="488"/>
    </row>
    <row r="43387" spans="7:7" ht="15" customHeight="1">
      <c r="G43387" s="488"/>
    </row>
    <row r="43388" spans="7:7" ht="15" customHeight="1">
      <c r="G43388" s="488"/>
    </row>
    <row r="43389" spans="7:7" ht="15" customHeight="1">
      <c r="G43389" s="488"/>
    </row>
    <row r="43390" spans="7:7" ht="15" customHeight="1">
      <c r="G43390" s="488"/>
    </row>
    <row r="43391" spans="7:7" ht="15" customHeight="1">
      <c r="G43391" s="488"/>
    </row>
    <row r="43392" spans="7:7" ht="15" customHeight="1">
      <c r="G43392" s="488"/>
    </row>
    <row r="43393" spans="7:7" ht="15" customHeight="1">
      <c r="G43393" s="488"/>
    </row>
    <row r="43394" spans="7:7" ht="15" customHeight="1">
      <c r="G43394" s="488"/>
    </row>
    <row r="43395" spans="7:7" ht="15" customHeight="1">
      <c r="G43395" s="488"/>
    </row>
    <row r="43396" spans="7:7" ht="15" customHeight="1">
      <c r="G43396" s="488"/>
    </row>
    <row r="43397" spans="7:7" ht="15" customHeight="1">
      <c r="G43397" s="488"/>
    </row>
    <row r="43398" spans="7:7" ht="15" customHeight="1">
      <c r="G43398" s="488"/>
    </row>
    <row r="43399" spans="7:7" ht="15" customHeight="1">
      <c r="G43399" s="488"/>
    </row>
    <row r="43400" spans="7:7" ht="15" customHeight="1">
      <c r="G43400" s="488"/>
    </row>
    <row r="43401" spans="7:7" ht="15" customHeight="1">
      <c r="G43401" s="488"/>
    </row>
    <row r="43402" spans="7:7" ht="15" customHeight="1">
      <c r="G43402" s="488"/>
    </row>
    <row r="43403" spans="7:7" ht="15" customHeight="1">
      <c r="G43403" s="488"/>
    </row>
    <row r="43404" spans="7:7" ht="15" customHeight="1">
      <c r="G43404" s="488"/>
    </row>
    <row r="43405" spans="7:7" ht="15" customHeight="1">
      <c r="G43405" s="488"/>
    </row>
    <row r="43406" spans="7:7" ht="15" customHeight="1">
      <c r="G43406" s="488"/>
    </row>
    <row r="43407" spans="7:7" ht="15" customHeight="1">
      <c r="G43407" s="488"/>
    </row>
    <row r="43408" spans="7:7" ht="15" customHeight="1">
      <c r="G43408" s="488"/>
    </row>
    <row r="43409" spans="7:7" ht="15" customHeight="1">
      <c r="G43409" s="488"/>
    </row>
    <row r="43410" spans="7:7" ht="15" customHeight="1">
      <c r="G43410" s="488"/>
    </row>
    <row r="43411" spans="7:7" ht="15" customHeight="1">
      <c r="G43411" s="488"/>
    </row>
    <row r="43412" spans="7:7" ht="15" customHeight="1">
      <c r="G43412" s="488"/>
    </row>
    <row r="43413" spans="7:7" ht="15" customHeight="1">
      <c r="G43413" s="488"/>
    </row>
    <row r="43414" spans="7:7" ht="15" customHeight="1">
      <c r="G43414" s="488"/>
    </row>
    <row r="43415" spans="7:7" ht="15" customHeight="1">
      <c r="G43415" s="488"/>
    </row>
    <row r="43416" spans="7:7" ht="15" customHeight="1">
      <c r="G43416" s="488"/>
    </row>
    <row r="43417" spans="7:7" ht="15" customHeight="1">
      <c r="G43417" s="488"/>
    </row>
    <row r="43418" spans="7:7" ht="15" customHeight="1">
      <c r="G43418" s="488"/>
    </row>
    <row r="43419" spans="7:7" ht="15" customHeight="1">
      <c r="G43419" s="488"/>
    </row>
    <row r="43420" spans="7:7" ht="15" customHeight="1">
      <c r="G43420" s="488"/>
    </row>
    <row r="43421" spans="7:7" ht="15" customHeight="1">
      <c r="G43421" s="488"/>
    </row>
    <row r="43422" spans="7:7" ht="15" customHeight="1">
      <c r="G43422" s="488"/>
    </row>
    <row r="43423" spans="7:7" ht="15" customHeight="1">
      <c r="G43423" s="488"/>
    </row>
    <row r="43424" spans="7:7" ht="15" customHeight="1">
      <c r="G43424" s="488"/>
    </row>
    <row r="43425" spans="7:7" ht="15" customHeight="1">
      <c r="G43425" s="488"/>
    </row>
    <row r="43426" spans="7:7" ht="15" customHeight="1">
      <c r="G43426" s="488"/>
    </row>
    <row r="43427" spans="7:7" ht="15" customHeight="1">
      <c r="G43427" s="488"/>
    </row>
    <row r="43428" spans="7:7" ht="15" customHeight="1">
      <c r="G43428" s="488"/>
    </row>
    <row r="43429" spans="7:7" ht="15" customHeight="1">
      <c r="G43429" s="488"/>
    </row>
    <row r="43430" spans="7:7" ht="15" customHeight="1">
      <c r="G43430" s="488"/>
    </row>
    <row r="43431" spans="7:7" ht="15" customHeight="1">
      <c r="G43431" s="488"/>
    </row>
    <row r="43432" spans="7:7" ht="15" customHeight="1">
      <c r="G43432" s="488"/>
    </row>
    <row r="43433" spans="7:7" ht="15" customHeight="1">
      <c r="G43433" s="488"/>
    </row>
    <row r="43434" spans="7:7" ht="15" customHeight="1">
      <c r="G43434" s="488"/>
    </row>
    <row r="43435" spans="7:7" ht="15" customHeight="1">
      <c r="G43435" s="488"/>
    </row>
    <row r="43436" spans="7:7" ht="15" customHeight="1">
      <c r="G43436" s="488"/>
    </row>
    <row r="43437" spans="7:7" ht="15" customHeight="1">
      <c r="G43437" s="488"/>
    </row>
    <row r="43438" spans="7:7" ht="15" customHeight="1">
      <c r="G43438" s="488"/>
    </row>
    <row r="43439" spans="7:7" ht="15" customHeight="1">
      <c r="G43439" s="488"/>
    </row>
    <row r="43440" spans="7:7" ht="15" customHeight="1">
      <c r="G43440" s="488"/>
    </row>
    <row r="43441" spans="7:7" ht="15" customHeight="1">
      <c r="G43441" s="488"/>
    </row>
    <row r="43442" spans="7:7" ht="15" customHeight="1">
      <c r="G43442" s="488"/>
    </row>
    <row r="43443" spans="7:7" ht="15" customHeight="1">
      <c r="G43443" s="488"/>
    </row>
    <row r="43444" spans="7:7" ht="15" customHeight="1">
      <c r="G43444" s="488"/>
    </row>
    <row r="43445" spans="7:7" ht="15" customHeight="1">
      <c r="G43445" s="488"/>
    </row>
    <row r="43446" spans="7:7" ht="15" customHeight="1">
      <c r="G43446" s="488"/>
    </row>
    <row r="43447" spans="7:7" ht="15" customHeight="1">
      <c r="G43447" s="488"/>
    </row>
    <row r="43448" spans="7:7" ht="15" customHeight="1">
      <c r="G43448" s="488"/>
    </row>
    <row r="43449" spans="7:7" ht="15" customHeight="1">
      <c r="G43449" s="488"/>
    </row>
    <row r="43450" spans="7:7" ht="15" customHeight="1">
      <c r="G43450" s="488"/>
    </row>
    <row r="43451" spans="7:7" ht="15" customHeight="1">
      <c r="G43451" s="488"/>
    </row>
    <row r="43452" spans="7:7" ht="15" customHeight="1">
      <c r="G43452" s="488"/>
    </row>
    <row r="43453" spans="7:7" ht="15" customHeight="1">
      <c r="G43453" s="488"/>
    </row>
    <row r="43454" spans="7:7" ht="15" customHeight="1">
      <c r="G43454" s="488"/>
    </row>
    <row r="43455" spans="7:7" ht="15" customHeight="1">
      <c r="G43455" s="488"/>
    </row>
    <row r="43456" spans="7:7" ht="15" customHeight="1">
      <c r="G43456" s="488"/>
    </row>
    <row r="43457" spans="7:7" ht="15" customHeight="1">
      <c r="G43457" s="488"/>
    </row>
    <row r="43458" spans="7:7" ht="15" customHeight="1">
      <c r="G43458" s="488"/>
    </row>
    <row r="43459" spans="7:7" ht="15" customHeight="1">
      <c r="G43459" s="488"/>
    </row>
    <row r="43460" spans="7:7" ht="15" customHeight="1">
      <c r="G43460" s="488"/>
    </row>
    <row r="43461" spans="7:7" ht="15" customHeight="1">
      <c r="G43461" s="488"/>
    </row>
    <row r="43462" spans="7:7" ht="15" customHeight="1">
      <c r="G43462" s="488"/>
    </row>
    <row r="43463" spans="7:7" ht="15" customHeight="1">
      <c r="G43463" s="488"/>
    </row>
    <row r="43464" spans="7:7" ht="15" customHeight="1">
      <c r="G43464" s="488"/>
    </row>
    <row r="43465" spans="7:7" ht="15" customHeight="1">
      <c r="G43465" s="488"/>
    </row>
    <row r="43466" spans="7:7" ht="15" customHeight="1">
      <c r="G43466" s="488"/>
    </row>
    <row r="43467" spans="7:7" ht="15" customHeight="1">
      <c r="G43467" s="488"/>
    </row>
    <row r="43468" spans="7:7" ht="15" customHeight="1">
      <c r="G43468" s="488"/>
    </row>
    <row r="43469" spans="7:7" ht="15" customHeight="1">
      <c r="G43469" s="488"/>
    </row>
    <row r="43470" spans="7:7" ht="15" customHeight="1">
      <c r="G43470" s="488"/>
    </row>
    <row r="43471" spans="7:7" ht="15" customHeight="1">
      <c r="G43471" s="488"/>
    </row>
    <row r="43472" spans="7:7" ht="15" customHeight="1">
      <c r="G43472" s="488"/>
    </row>
    <row r="43473" spans="7:7" ht="15" customHeight="1">
      <c r="G43473" s="488"/>
    </row>
    <row r="43474" spans="7:7" ht="15" customHeight="1">
      <c r="G43474" s="488"/>
    </row>
    <row r="43475" spans="7:7" ht="15" customHeight="1">
      <c r="G43475" s="488"/>
    </row>
    <row r="43476" spans="7:7" ht="15" customHeight="1">
      <c r="G43476" s="488"/>
    </row>
    <row r="43477" spans="7:7" ht="15" customHeight="1">
      <c r="G43477" s="488"/>
    </row>
    <row r="43478" spans="7:7" ht="15" customHeight="1">
      <c r="G43478" s="488"/>
    </row>
    <row r="43479" spans="7:7" ht="15" customHeight="1">
      <c r="G43479" s="488"/>
    </row>
    <row r="43480" spans="7:7" ht="15" customHeight="1">
      <c r="G43480" s="488"/>
    </row>
    <row r="43481" spans="7:7" ht="15" customHeight="1">
      <c r="G43481" s="488"/>
    </row>
    <row r="43482" spans="7:7" ht="15" customHeight="1">
      <c r="G43482" s="488"/>
    </row>
    <row r="43483" spans="7:7" ht="15" customHeight="1">
      <c r="G43483" s="488"/>
    </row>
    <row r="43484" spans="7:7" ht="15" customHeight="1">
      <c r="G43484" s="488"/>
    </row>
    <row r="43485" spans="7:7" ht="15" customHeight="1">
      <c r="G43485" s="488"/>
    </row>
    <row r="43486" spans="7:7" ht="15" customHeight="1">
      <c r="G43486" s="488"/>
    </row>
    <row r="43487" spans="7:7" ht="15" customHeight="1">
      <c r="G43487" s="488"/>
    </row>
    <row r="43488" spans="7:7" ht="15" customHeight="1">
      <c r="G43488" s="488"/>
    </row>
    <row r="43489" spans="7:7" ht="15" customHeight="1">
      <c r="G43489" s="488"/>
    </row>
    <row r="43490" spans="7:7" ht="15" customHeight="1">
      <c r="G43490" s="488"/>
    </row>
    <row r="43491" spans="7:7" ht="15" customHeight="1">
      <c r="G43491" s="488"/>
    </row>
    <row r="43492" spans="7:7" ht="15" customHeight="1">
      <c r="G43492" s="488"/>
    </row>
    <row r="43493" spans="7:7" ht="15" customHeight="1">
      <c r="G43493" s="488"/>
    </row>
    <row r="43494" spans="7:7" ht="15" customHeight="1">
      <c r="G43494" s="488"/>
    </row>
    <row r="43495" spans="7:7" ht="15" customHeight="1">
      <c r="G43495" s="488"/>
    </row>
    <row r="43496" spans="7:7" ht="15" customHeight="1">
      <c r="G43496" s="488"/>
    </row>
    <row r="43497" spans="7:7" ht="15" customHeight="1">
      <c r="G43497" s="488"/>
    </row>
    <row r="43498" spans="7:7" ht="15" customHeight="1">
      <c r="G43498" s="488"/>
    </row>
    <row r="43499" spans="7:7" ht="15" customHeight="1">
      <c r="G43499" s="488"/>
    </row>
    <row r="43500" spans="7:7" ht="15" customHeight="1">
      <c r="G43500" s="488"/>
    </row>
    <row r="43501" spans="7:7" ht="15" customHeight="1">
      <c r="G43501" s="488"/>
    </row>
    <row r="43502" spans="7:7" ht="15" customHeight="1">
      <c r="G43502" s="488"/>
    </row>
    <row r="43503" spans="7:7" ht="15" customHeight="1">
      <c r="G43503" s="488"/>
    </row>
    <row r="43504" spans="7:7" ht="15" customHeight="1">
      <c r="G43504" s="488"/>
    </row>
    <row r="43505" spans="7:7" ht="15" customHeight="1">
      <c r="G43505" s="488"/>
    </row>
    <row r="43506" spans="7:7" ht="15" customHeight="1">
      <c r="G43506" s="488"/>
    </row>
    <row r="43507" spans="7:7" ht="15" customHeight="1">
      <c r="G43507" s="488"/>
    </row>
    <row r="43508" spans="7:7" ht="15" customHeight="1">
      <c r="G43508" s="488"/>
    </row>
    <row r="43509" spans="7:7" ht="15" customHeight="1">
      <c r="G43509" s="488"/>
    </row>
    <row r="43510" spans="7:7" ht="15" customHeight="1">
      <c r="G43510" s="488"/>
    </row>
    <row r="43511" spans="7:7" ht="15" customHeight="1">
      <c r="G43511" s="488"/>
    </row>
    <row r="43512" spans="7:7" ht="15" customHeight="1">
      <c r="G43512" s="488"/>
    </row>
    <row r="43513" spans="7:7" ht="15" customHeight="1">
      <c r="G43513" s="488"/>
    </row>
    <row r="43514" spans="7:7" ht="15" customHeight="1">
      <c r="G43514" s="488"/>
    </row>
    <row r="43515" spans="7:7" ht="15" customHeight="1">
      <c r="G43515" s="488"/>
    </row>
    <row r="43516" spans="7:7" ht="15" customHeight="1">
      <c r="G43516" s="488"/>
    </row>
    <row r="43517" spans="7:7" ht="15" customHeight="1">
      <c r="G43517" s="488"/>
    </row>
    <row r="43518" spans="7:7" ht="15" customHeight="1">
      <c r="G43518" s="488"/>
    </row>
    <row r="43519" spans="7:7" ht="15" customHeight="1">
      <c r="G43519" s="488"/>
    </row>
    <row r="43520" spans="7:7" ht="15" customHeight="1">
      <c r="G43520" s="488"/>
    </row>
    <row r="43521" spans="7:7" ht="15" customHeight="1">
      <c r="G43521" s="488"/>
    </row>
    <row r="43522" spans="7:7" ht="15" customHeight="1">
      <c r="G43522" s="488"/>
    </row>
    <row r="43523" spans="7:7" ht="15" customHeight="1">
      <c r="G43523" s="488"/>
    </row>
    <row r="43524" spans="7:7" ht="15" customHeight="1">
      <c r="G43524" s="488"/>
    </row>
    <row r="43525" spans="7:7" ht="15" customHeight="1">
      <c r="G43525" s="488"/>
    </row>
    <row r="43526" spans="7:7" ht="15" customHeight="1">
      <c r="G43526" s="488"/>
    </row>
    <row r="43527" spans="7:7" ht="15" customHeight="1">
      <c r="G43527" s="488"/>
    </row>
    <row r="43528" spans="7:7" ht="15" customHeight="1">
      <c r="G43528" s="488"/>
    </row>
    <row r="43529" spans="7:7" ht="15" customHeight="1">
      <c r="G43529" s="488"/>
    </row>
    <row r="43530" spans="7:7" ht="15" customHeight="1">
      <c r="G43530" s="488"/>
    </row>
    <row r="43531" spans="7:7" ht="15" customHeight="1">
      <c r="G43531" s="488"/>
    </row>
    <row r="43532" spans="7:7" ht="15" customHeight="1">
      <c r="G43532" s="488"/>
    </row>
    <row r="43533" spans="7:7" ht="15" customHeight="1">
      <c r="G43533" s="488"/>
    </row>
    <row r="43534" spans="7:7" ht="15" customHeight="1">
      <c r="G43534" s="488"/>
    </row>
    <row r="43535" spans="7:7" ht="15" customHeight="1">
      <c r="G43535" s="488"/>
    </row>
    <row r="43536" spans="7:7" ht="15" customHeight="1">
      <c r="G43536" s="488"/>
    </row>
    <row r="43537" spans="7:7" ht="15" customHeight="1">
      <c r="G43537" s="488"/>
    </row>
    <row r="43538" spans="7:7" ht="15" customHeight="1">
      <c r="G43538" s="488"/>
    </row>
    <row r="43539" spans="7:7" ht="15" customHeight="1">
      <c r="G43539" s="488"/>
    </row>
    <row r="43540" spans="7:7" ht="15" customHeight="1">
      <c r="G43540" s="488"/>
    </row>
    <row r="43541" spans="7:7" ht="15" customHeight="1">
      <c r="G43541" s="488"/>
    </row>
    <row r="43542" spans="7:7" ht="15" customHeight="1">
      <c r="G43542" s="488"/>
    </row>
    <row r="43543" spans="7:7" ht="15" customHeight="1">
      <c r="G43543" s="488"/>
    </row>
    <row r="43544" spans="7:7" ht="15" customHeight="1">
      <c r="G43544" s="488"/>
    </row>
    <row r="43545" spans="7:7" ht="15" customHeight="1">
      <c r="G43545" s="488"/>
    </row>
    <row r="43546" spans="7:7" ht="15" customHeight="1">
      <c r="G43546" s="488"/>
    </row>
    <row r="43547" spans="7:7" ht="15" customHeight="1">
      <c r="G43547" s="488"/>
    </row>
    <row r="43548" spans="7:7" ht="15" customHeight="1">
      <c r="G43548" s="488"/>
    </row>
    <row r="43549" spans="7:7" ht="15" customHeight="1">
      <c r="G43549" s="488"/>
    </row>
    <row r="43550" spans="7:7" ht="15" customHeight="1">
      <c r="G43550" s="488"/>
    </row>
    <row r="43551" spans="7:7" ht="15" customHeight="1">
      <c r="G43551" s="488"/>
    </row>
    <row r="43552" spans="7:7" ht="15" customHeight="1">
      <c r="G43552" s="488"/>
    </row>
    <row r="43553" spans="7:7" ht="15" customHeight="1">
      <c r="G43553" s="488"/>
    </row>
    <row r="43554" spans="7:7" ht="15" customHeight="1">
      <c r="G43554" s="488"/>
    </row>
    <row r="43555" spans="7:7" ht="15" customHeight="1">
      <c r="G43555" s="488"/>
    </row>
    <row r="43556" spans="7:7" ht="15" customHeight="1">
      <c r="G43556" s="488"/>
    </row>
    <row r="43557" spans="7:7" ht="15" customHeight="1">
      <c r="G43557" s="488"/>
    </row>
    <row r="43558" spans="7:7" ht="15" customHeight="1">
      <c r="G43558" s="488"/>
    </row>
    <row r="43559" spans="7:7" ht="15" customHeight="1">
      <c r="G43559" s="488"/>
    </row>
    <row r="43560" spans="7:7" ht="15" customHeight="1">
      <c r="G43560" s="488"/>
    </row>
    <row r="43561" spans="7:7" ht="15" customHeight="1">
      <c r="G43561" s="488"/>
    </row>
    <row r="43562" spans="7:7" ht="15" customHeight="1">
      <c r="G43562" s="488"/>
    </row>
    <row r="43563" spans="7:7" ht="15" customHeight="1">
      <c r="G43563" s="488"/>
    </row>
    <row r="43564" spans="7:7" ht="15" customHeight="1">
      <c r="G43564" s="488"/>
    </row>
    <row r="43565" spans="7:7" ht="15" customHeight="1">
      <c r="G43565" s="488"/>
    </row>
    <row r="43566" spans="7:7" ht="15" customHeight="1">
      <c r="G43566" s="488"/>
    </row>
    <row r="43567" spans="7:7" ht="15" customHeight="1">
      <c r="G43567" s="488"/>
    </row>
    <row r="43568" spans="7:7" ht="15" customHeight="1">
      <c r="G43568" s="488"/>
    </row>
    <row r="43569" spans="7:7" ht="15" customHeight="1">
      <c r="G43569" s="488"/>
    </row>
    <row r="43570" spans="7:7" ht="15" customHeight="1">
      <c r="G43570" s="488"/>
    </row>
    <row r="43571" spans="7:7" ht="15" customHeight="1">
      <c r="G43571" s="488"/>
    </row>
    <row r="43572" spans="7:7" ht="15" customHeight="1">
      <c r="G43572" s="488"/>
    </row>
    <row r="43573" spans="7:7" ht="15" customHeight="1">
      <c r="G43573" s="488"/>
    </row>
    <row r="43574" spans="7:7" ht="15" customHeight="1">
      <c r="G43574" s="488"/>
    </row>
    <row r="43575" spans="7:7" ht="15" customHeight="1">
      <c r="G43575" s="488"/>
    </row>
    <row r="43576" spans="7:7" ht="15" customHeight="1">
      <c r="G43576" s="488"/>
    </row>
    <row r="43577" spans="7:7" ht="15" customHeight="1">
      <c r="G43577" s="488"/>
    </row>
    <row r="43578" spans="7:7" ht="15" customHeight="1">
      <c r="G43578" s="488"/>
    </row>
    <row r="43579" spans="7:7" ht="15" customHeight="1">
      <c r="G43579" s="488"/>
    </row>
    <row r="43580" spans="7:7" ht="15" customHeight="1">
      <c r="G43580" s="488"/>
    </row>
    <row r="43581" spans="7:7" ht="15" customHeight="1">
      <c r="G43581" s="488"/>
    </row>
    <row r="43582" spans="7:7" ht="15" customHeight="1">
      <c r="G43582" s="488"/>
    </row>
    <row r="43583" spans="7:7" ht="15" customHeight="1">
      <c r="G43583" s="488"/>
    </row>
    <row r="43584" spans="7:7" ht="15" customHeight="1">
      <c r="G43584" s="488"/>
    </row>
    <row r="43585" spans="7:7" ht="15" customHeight="1">
      <c r="G43585" s="488"/>
    </row>
    <row r="43586" spans="7:7" ht="15" customHeight="1">
      <c r="G43586" s="488"/>
    </row>
    <row r="43587" spans="7:7" ht="15" customHeight="1">
      <c r="G43587" s="488"/>
    </row>
    <row r="43588" spans="7:7" ht="15" customHeight="1">
      <c r="G43588" s="488"/>
    </row>
    <row r="43589" spans="7:7" ht="15" customHeight="1">
      <c r="G43589" s="488"/>
    </row>
    <row r="43590" spans="7:7" ht="15" customHeight="1">
      <c r="G43590" s="488"/>
    </row>
    <row r="43591" spans="7:7" ht="15" customHeight="1">
      <c r="G43591" s="488"/>
    </row>
    <row r="43592" spans="7:7" ht="15" customHeight="1">
      <c r="G43592" s="488"/>
    </row>
    <row r="43593" spans="7:7" ht="15" customHeight="1">
      <c r="G43593" s="488"/>
    </row>
    <row r="43594" spans="7:7" ht="15" customHeight="1">
      <c r="G43594" s="488"/>
    </row>
    <row r="43595" spans="7:7" ht="15" customHeight="1">
      <c r="G43595" s="488"/>
    </row>
    <row r="43596" spans="7:7" ht="15" customHeight="1">
      <c r="G43596" s="488"/>
    </row>
    <row r="43597" spans="7:7" ht="15" customHeight="1">
      <c r="G43597" s="488"/>
    </row>
    <row r="43598" spans="7:7" ht="15" customHeight="1">
      <c r="G43598" s="488"/>
    </row>
    <row r="43599" spans="7:7" ht="15" customHeight="1">
      <c r="G43599" s="488"/>
    </row>
    <row r="43600" spans="7:7" ht="15" customHeight="1">
      <c r="G43600" s="488"/>
    </row>
    <row r="43601" spans="7:7" ht="15" customHeight="1">
      <c r="G43601" s="488"/>
    </row>
    <row r="43602" spans="7:7" ht="15" customHeight="1">
      <c r="G43602" s="488"/>
    </row>
    <row r="43603" spans="7:7" ht="15" customHeight="1">
      <c r="G43603" s="488"/>
    </row>
    <row r="43604" spans="7:7" ht="15" customHeight="1">
      <c r="G43604" s="488"/>
    </row>
    <row r="43605" spans="7:7" ht="15" customHeight="1">
      <c r="G43605" s="488"/>
    </row>
    <row r="43606" spans="7:7" ht="15" customHeight="1">
      <c r="G43606" s="488"/>
    </row>
    <row r="43607" spans="7:7" ht="15" customHeight="1">
      <c r="G43607" s="488"/>
    </row>
    <row r="43608" spans="7:7" ht="15" customHeight="1">
      <c r="G43608" s="488"/>
    </row>
    <row r="43609" spans="7:7" ht="15" customHeight="1">
      <c r="G43609" s="488"/>
    </row>
    <row r="43610" spans="7:7" ht="15" customHeight="1">
      <c r="G43610" s="488"/>
    </row>
    <row r="43611" spans="7:7" ht="15" customHeight="1">
      <c r="G43611" s="488"/>
    </row>
    <row r="43612" spans="7:7" ht="15" customHeight="1">
      <c r="G43612" s="488"/>
    </row>
    <row r="43613" spans="7:7" ht="15" customHeight="1">
      <c r="G43613" s="488"/>
    </row>
    <row r="43614" spans="7:7" ht="15" customHeight="1">
      <c r="G43614" s="488"/>
    </row>
    <row r="43615" spans="7:7" ht="15" customHeight="1">
      <c r="G43615" s="488"/>
    </row>
    <row r="43616" spans="7:7" ht="15" customHeight="1">
      <c r="G43616" s="488"/>
    </row>
    <row r="43617" spans="7:7" ht="15" customHeight="1">
      <c r="G43617" s="488"/>
    </row>
    <row r="43618" spans="7:7" ht="15" customHeight="1">
      <c r="G43618" s="488"/>
    </row>
    <row r="43619" spans="7:7" ht="15" customHeight="1">
      <c r="G43619" s="488"/>
    </row>
    <row r="43620" spans="7:7" ht="15" customHeight="1">
      <c r="G43620" s="488"/>
    </row>
    <row r="43621" spans="7:7" ht="15" customHeight="1">
      <c r="G43621" s="488"/>
    </row>
    <row r="43622" spans="7:7" ht="15" customHeight="1">
      <c r="G43622" s="488"/>
    </row>
    <row r="43623" spans="7:7" ht="15" customHeight="1">
      <c r="G43623" s="488"/>
    </row>
    <row r="43624" spans="7:7" ht="15" customHeight="1">
      <c r="G43624" s="488"/>
    </row>
    <row r="43625" spans="7:7" ht="15" customHeight="1">
      <c r="G43625" s="488"/>
    </row>
    <row r="43626" spans="7:7" ht="15" customHeight="1">
      <c r="G43626" s="488"/>
    </row>
    <row r="43627" spans="7:7" ht="15" customHeight="1">
      <c r="G43627" s="488"/>
    </row>
    <row r="43628" spans="7:7" ht="15" customHeight="1">
      <c r="G43628" s="488"/>
    </row>
    <row r="43629" spans="7:7" ht="15" customHeight="1">
      <c r="G43629" s="488"/>
    </row>
    <row r="43630" spans="7:7" ht="15" customHeight="1">
      <c r="G43630" s="488"/>
    </row>
    <row r="43631" spans="7:7" ht="15" customHeight="1">
      <c r="G43631" s="488"/>
    </row>
    <row r="43632" spans="7:7" ht="15" customHeight="1">
      <c r="G43632" s="488"/>
    </row>
    <row r="43633" spans="7:7" ht="15" customHeight="1">
      <c r="G43633" s="488"/>
    </row>
    <row r="43634" spans="7:7" ht="15" customHeight="1">
      <c r="G43634" s="488"/>
    </row>
    <row r="43635" spans="7:7" ht="15" customHeight="1">
      <c r="G43635" s="488"/>
    </row>
    <row r="43636" spans="7:7" ht="15" customHeight="1">
      <c r="G43636" s="488"/>
    </row>
    <row r="43637" spans="7:7" ht="15" customHeight="1">
      <c r="G43637" s="488"/>
    </row>
    <row r="43638" spans="7:7" ht="15" customHeight="1">
      <c r="G43638" s="488"/>
    </row>
    <row r="43639" spans="7:7" ht="15" customHeight="1">
      <c r="G43639" s="488"/>
    </row>
    <row r="43640" spans="7:7" ht="15" customHeight="1">
      <c r="G43640" s="488"/>
    </row>
    <row r="43641" spans="7:7" ht="15" customHeight="1">
      <c r="G43641" s="488"/>
    </row>
    <row r="43642" spans="7:7" ht="15" customHeight="1">
      <c r="G43642" s="488"/>
    </row>
    <row r="43643" spans="7:7" ht="15" customHeight="1">
      <c r="G43643" s="488"/>
    </row>
    <row r="43644" spans="7:7" ht="15" customHeight="1">
      <c r="G43644" s="488"/>
    </row>
    <row r="43645" spans="7:7" ht="15" customHeight="1">
      <c r="G43645" s="488"/>
    </row>
    <row r="43646" spans="7:7" ht="15" customHeight="1">
      <c r="G43646" s="488"/>
    </row>
    <row r="43647" spans="7:7" ht="15" customHeight="1">
      <c r="G43647" s="488"/>
    </row>
    <row r="43648" spans="7:7" ht="15" customHeight="1">
      <c r="G43648" s="488"/>
    </row>
    <row r="43649" spans="7:7" ht="15" customHeight="1">
      <c r="G43649" s="488"/>
    </row>
    <row r="43650" spans="7:7" ht="15" customHeight="1">
      <c r="G43650" s="488"/>
    </row>
    <row r="43651" spans="7:7" ht="15" customHeight="1">
      <c r="G43651" s="488"/>
    </row>
    <row r="43652" spans="7:7" ht="15" customHeight="1">
      <c r="G43652" s="488"/>
    </row>
    <row r="43653" spans="7:7" ht="15" customHeight="1">
      <c r="G43653" s="488"/>
    </row>
    <row r="43654" spans="7:7" ht="15" customHeight="1">
      <c r="G43654" s="488"/>
    </row>
    <row r="43655" spans="7:7" ht="15" customHeight="1">
      <c r="G43655" s="488"/>
    </row>
    <row r="43656" spans="7:7" ht="15" customHeight="1">
      <c r="G43656" s="488"/>
    </row>
    <row r="43657" spans="7:7" ht="15" customHeight="1">
      <c r="G43657" s="488"/>
    </row>
    <row r="43658" spans="7:7" ht="15" customHeight="1">
      <c r="G43658" s="488"/>
    </row>
    <row r="43659" spans="7:7" ht="15" customHeight="1">
      <c r="G43659" s="488"/>
    </row>
    <row r="43660" spans="7:7" ht="15" customHeight="1">
      <c r="G43660" s="488"/>
    </row>
    <row r="43661" spans="7:7" ht="15" customHeight="1">
      <c r="G43661" s="488"/>
    </row>
    <row r="43662" spans="7:7" ht="15" customHeight="1">
      <c r="G43662" s="488"/>
    </row>
    <row r="43663" spans="7:7" ht="15" customHeight="1">
      <c r="G43663" s="488"/>
    </row>
    <row r="43664" spans="7:7" ht="15" customHeight="1">
      <c r="G43664" s="488"/>
    </row>
    <row r="43665" spans="7:7" ht="15" customHeight="1">
      <c r="G43665" s="488"/>
    </row>
    <row r="43666" spans="7:7" ht="15" customHeight="1">
      <c r="G43666" s="488"/>
    </row>
    <row r="43667" spans="7:7" ht="15" customHeight="1">
      <c r="G43667" s="488"/>
    </row>
    <row r="43668" spans="7:7" ht="15" customHeight="1">
      <c r="G43668" s="488"/>
    </row>
    <row r="43669" spans="7:7" ht="15" customHeight="1">
      <c r="G43669" s="488"/>
    </row>
    <row r="43670" spans="7:7" ht="15" customHeight="1">
      <c r="G43670" s="488"/>
    </row>
    <row r="43671" spans="7:7" ht="15" customHeight="1">
      <c r="G43671" s="488"/>
    </row>
    <row r="43672" spans="7:7" ht="15" customHeight="1">
      <c r="G43672" s="488"/>
    </row>
    <row r="43673" spans="7:7" ht="15" customHeight="1">
      <c r="G43673" s="488"/>
    </row>
    <row r="43674" spans="7:7" ht="15" customHeight="1">
      <c r="G43674" s="488"/>
    </row>
    <row r="43675" spans="7:7" ht="15" customHeight="1">
      <c r="G43675" s="488"/>
    </row>
    <row r="43676" spans="7:7" ht="15" customHeight="1">
      <c r="G43676" s="488"/>
    </row>
    <row r="43677" spans="7:7" ht="15" customHeight="1">
      <c r="G43677" s="488"/>
    </row>
    <row r="43678" spans="7:7" ht="15" customHeight="1">
      <c r="G43678" s="488"/>
    </row>
    <row r="43679" spans="7:7" ht="15" customHeight="1">
      <c r="G43679" s="488"/>
    </row>
    <row r="43680" spans="7:7" ht="15" customHeight="1">
      <c r="G43680" s="488"/>
    </row>
    <row r="43681" spans="7:7" ht="15" customHeight="1">
      <c r="G43681" s="488"/>
    </row>
    <row r="43682" spans="7:7" ht="15" customHeight="1">
      <c r="G43682" s="488"/>
    </row>
    <row r="43683" spans="7:7" ht="15" customHeight="1">
      <c r="G43683" s="488"/>
    </row>
    <row r="43684" spans="7:7" ht="15" customHeight="1">
      <c r="G43684" s="488"/>
    </row>
    <row r="43685" spans="7:7" ht="15" customHeight="1">
      <c r="G43685" s="488"/>
    </row>
    <row r="43686" spans="7:7" ht="15" customHeight="1">
      <c r="G43686" s="488"/>
    </row>
    <row r="43687" spans="7:7" ht="15" customHeight="1">
      <c r="G43687" s="488"/>
    </row>
    <row r="43688" spans="7:7" ht="15" customHeight="1">
      <c r="G43688" s="488"/>
    </row>
    <row r="43689" spans="7:7" ht="15" customHeight="1">
      <c r="G43689" s="488"/>
    </row>
    <row r="43690" spans="7:7" ht="15" customHeight="1">
      <c r="G43690" s="488"/>
    </row>
    <row r="43691" spans="7:7" ht="15" customHeight="1">
      <c r="G43691" s="488"/>
    </row>
    <row r="43692" spans="7:7" ht="15" customHeight="1">
      <c r="G43692" s="488"/>
    </row>
    <row r="43693" spans="7:7" ht="15" customHeight="1">
      <c r="G43693" s="488"/>
    </row>
    <row r="43694" spans="7:7" ht="15" customHeight="1">
      <c r="G43694" s="488"/>
    </row>
    <row r="43695" spans="7:7" ht="15" customHeight="1">
      <c r="G43695" s="488"/>
    </row>
    <row r="43696" spans="7:7" ht="15" customHeight="1">
      <c r="G43696" s="488"/>
    </row>
    <row r="43697" spans="7:7" ht="15" customHeight="1">
      <c r="G43697" s="488"/>
    </row>
    <row r="43698" spans="7:7" ht="15" customHeight="1">
      <c r="G43698" s="488"/>
    </row>
    <row r="43699" spans="7:7" ht="15" customHeight="1">
      <c r="G43699" s="488"/>
    </row>
    <row r="43700" spans="7:7" ht="15" customHeight="1">
      <c r="G43700" s="488"/>
    </row>
    <row r="43701" spans="7:7" ht="15" customHeight="1">
      <c r="G43701" s="488"/>
    </row>
    <row r="43702" spans="7:7" ht="15" customHeight="1">
      <c r="G43702" s="488"/>
    </row>
    <row r="43703" spans="7:7" ht="15" customHeight="1">
      <c r="G43703" s="488"/>
    </row>
    <row r="43704" spans="7:7" ht="15" customHeight="1">
      <c r="G43704" s="488"/>
    </row>
    <row r="43705" spans="7:7" ht="15" customHeight="1">
      <c r="G43705" s="488"/>
    </row>
    <row r="43706" spans="7:7" ht="15" customHeight="1">
      <c r="G43706" s="488"/>
    </row>
    <row r="43707" spans="7:7" ht="15" customHeight="1">
      <c r="G43707" s="488"/>
    </row>
    <row r="43708" spans="7:7" ht="15" customHeight="1">
      <c r="G43708" s="488"/>
    </row>
    <row r="43709" spans="7:7" ht="15" customHeight="1">
      <c r="G43709" s="488"/>
    </row>
    <row r="43710" spans="7:7" ht="15" customHeight="1">
      <c r="G43710" s="488"/>
    </row>
    <row r="43711" spans="7:7" ht="15" customHeight="1">
      <c r="G43711" s="488"/>
    </row>
    <row r="43712" spans="7:7" ht="15" customHeight="1">
      <c r="G43712" s="488"/>
    </row>
    <row r="43713" spans="7:7" ht="15" customHeight="1">
      <c r="G43713" s="488"/>
    </row>
    <row r="43714" spans="7:7" ht="15" customHeight="1">
      <c r="G43714" s="488"/>
    </row>
    <row r="43715" spans="7:7" ht="15" customHeight="1">
      <c r="G43715" s="488"/>
    </row>
    <row r="43716" spans="7:7" ht="15" customHeight="1">
      <c r="G43716" s="488"/>
    </row>
    <row r="43717" spans="7:7" ht="15" customHeight="1">
      <c r="G43717" s="488"/>
    </row>
    <row r="43718" spans="7:7" ht="15" customHeight="1">
      <c r="G43718" s="488"/>
    </row>
    <row r="43719" spans="7:7" ht="15" customHeight="1">
      <c r="G43719" s="488"/>
    </row>
    <row r="43720" spans="7:7" ht="15" customHeight="1">
      <c r="G43720" s="488"/>
    </row>
    <row r="43721" spans="7:7" ht="15" customHeight="1">
      <c r="G43721" s="488"/>
    </row>
    <row r="43722" spans="7:7" ht="15" customHeight="1">
      <c r="G43722" s="488"/>
    </row>
    <row r="43723" spans="7:7" ht="15" customHeight="1">
      <c r="G43723" s="488"/>
    </row>
    <row r="43724" spans="7:7" ht="15" customHeight="1">
      <c r="G43724" s="488"/>
    </row>
    <row r="43725" spans="7:7" ht="15" customHeight="1">
      <c r="G43725" s="488"/>
    </row>
    <row r="43726" spans="7:7" ht="15" customHeight="1">
      <c r="G43726" s="488"/>
    </row>
    <row r="43727" spans="7:7" ht="15" customHeight="1">
      <c r="G43727" s="488"/>
    </row>
    <row r="43728" spans="7:7" ht="15" customHeight="1">
      <c r="G43728" s="488"/>
    </row>
    <row r="43729" spans="7:7" ht="15" customHeight="1">
      <c r="G43729" s="488"/>
    </row>
    <row r="43730" spans="7:7" ht="15" customHeight="1">
      <c r="G43730" s="488"/>
    </row>
    <row r="43731" spans="7:7" ht="15" customHeight="1">
      <c r="G43731" s="488"/>
    </row>
    <row r="43732" spans="7:7" ht="15" customHeight="1">
      <c r="G43732" s="488"/>
    </row>
    <row r="43733" spans="7:7" ht="15" customHeight="1">
      <c r="G43733" s="488"/>
    </row>
    <row r="43734" spans="7:7" ht="15" customHeight="1">
      <c r="G43734" s="488"/>
    </row>
    <row r="43735" spans="7:7" ht="15" customHeight="1">
      <c r="G43735" s="488"/>
    </row>
    <row r="43736" spans="7:7" ht="15" customHeight="1">
      <c r="G43736" s="488"/>
    </row>
    <row r="43737" spans="7:7" ht="15" customHeight="1">
      <c r="G43737" s="488"/>
    </row>
    <row r="43738" spans="7:7" ht="15" customHeight="1">
      <c r="G43738" s="488"/>
    </row>
    <row r="43739" spans="7:7" ht="15" customHeight="1">
      <c r="G43739" s="488"/>
    </row>
    <row r="43740" spans="7:7" ht="15" customHeight="1">
      <c r="G43740" s="488"/>
    </row>
    <row r="43741" spans="7:7" ht="15" customHeight="1">
      <c r="G43741" s="488"/>
    </row>
    <row r="43742" spans="7:7" ht="15" customHeight="1">
      <c r="G43742" s="488"/>
    </row>
    <row r="43743" spans="7:7" ht="15" customHeight="1">
      <c r="G43743" s="488"/>
    </row>
    <row r="43744" spans="7:7" ht="15" customHeight="1">
      <c r="G43744" s="488"/>
    </row>
    <row r="43745" spans="7:7" ht="15" customHeight="1">
      <c r="G43745" s="488"/>
    </row>
    <row r="43746" spans="7:7" ht="15" customHeight="1">
      <c r="G43746" s="488"/>
    </row>
    <row r="43747" spans="7:7" ht="15" customHeight="1">
      <c r="G43747" s="488"/>
    </row>
    <row r="43748" spans="7:7" ht="15" customHeight="1">
      <c r="G43748" s="488"/>
    </row>
    <row r="43749" spans="7:7" ht="15" customHeight="1">
      <c r="G43749" s="488"/>
    </row>
    <row r="43750" spans="7:7" ht="15" customHeight="1">
      <c r="G43750" s="488"/>
    </row>
    <row r="43751" spans="7:7" ht="15" customHeight="1">
      <c r="G43751" s="488"/>
    </row>
    <row r="43752" spans="7:7" ht="15" customHeight="1">
      <c r="G43752" s="488"/>
    </row>
    <row r="43753" spans="7:7" ht="15" customHeight="1">
      <c r="G43753" s="488"/>
    </row>
    <row r="43754" spans="7:7" ht="15" customHeight="1">
      <c r="G43754" s="488"/>
    </row>
    <row r="43755" spans="7:7" ht="15" customHeight="1">
      <c r="G43755" s="488"/>
    </row>
    <row r="43756" spans="7:7" ht="15" customHeight="1">
      <c r="G43756" s="488"/>
    </row>
    <row r="43757" spans="7:7" ht="15" customHeight="1">
      <c r="G43757" s="488"/>
    </row>
    <row r="43758" spans="7:7" ht="15" customHeight="1">
      <c r="G43758" s="488"/>
    </row>
    <row r="43759" spans="7:7" ht="15" customHeight="1">
      <c r="G43759" s="488"/>
    </row>
    <row r="43760" spans="7:7" ht="15" customHeight="1">
      <c r="G43760" s="488"/>
    </row>
    <row r="43761" spans="7:7" ht="15" customHeight="1">
      <c r="G43761" s="488"/>
    </row>
    <row r="43762" spans="7:7" ht="15" customHeight="1">
      <c r="G43762" s="488"/>
    </row>
    <row r="43763" spans="7:7" ht="15" customHeight="1">
      <c r="G43763" s="488"/>
    </row>
    <row r="43764" spans="7:7" ht="15" customHeight="1">
      <c r="G43764" s="488"/>
    </row>
    <row r="43765" spans="7:7" ht="15" customHeight="1">
      <c r="G43765" s="488"/>
    </row>
    <row r="43766" spans="7:7" ht="15" customHeight="1">
      <c r="G43766" s="488"/>
    </row>
    <row r="43767" spans="7:7" ht="15" customHeight="1">
      <c r="G43767" s="488"/>
    </row>
    <row r="43768" spans="7:7" ht="15" customHeight="1">
      <c r="G43768" s="488"/>
    </row>
    <row r="43769" spans="7:7" ht="15" customHeight="1">
      <c r="G43769" s="488"/>
    </row>
    <row r="43770" spans="7:7" ht="15" customHeight="1">
      <c r="G43770" s="488"/>
    </row>
    <row r="43771" spans="7:7" ht="15" customHeight="1">
      <c r="G43771" s="488"/>
    </row>
    <row r="43772" spans="7:7" ht="15" customHeight="1">
      <c r="G43772" s="488"/>
    </row>
    <row r="43773" spans="7:7" ht="15" customHeight="1">
      <c r="G43773" s="488"/>
    </row>
    <row r="43774" spans="7:7" ht="15" customHeight="1">
      <c r="G43774" s="488"/>
    </row>
    <row r="43775" spans="7:7" ht="15" customHeight="1">
      <c r="G43775" s="488"/>
    </row>
    <row r="43776" spans="7:7" ht="15" customHeight="1">
      <c r="G43776" s="488"/>
    </row>
    <row r="43777" spans="7:7" ht="15" customHeight="1">
      <c r="G43777" s="488"/>
    </row>
    <row r="43778" spans="7:7" ht="15" customHeight="1">
      <c r="G43778" s="488"/>
    </row>
    <row r="43779" spans="7:7" ht="15" customHeight="1">
      <c r="G43779" s="488"/>
    </row>
    <row r="43780" spans="7:7" ht="15" customHeight="1">
      <c r="G43780" s="488"/>
    </row>
    <row r="43781" spans="7:7" ht="15" customHeight="1">
      <c r="G43781" s="488"/>
    </row>
    <row r="43782" spans="7:7" ht="15" customHeight="1">
      <c r="G43782" s="488"/>
    </row>
    <row r="43783" spans="7:7" ht="15" customHeight="1">
      <c r="G43783" s="488"/>
    </row>
    <row r="43784" spans="7:7" ht="15" customHeight="1">
      <c r="G43784" s="488"/>
    </row>
    <row r="43785" spans="7:7" ht="15" customHeight="1">
      <c r="G43785" s="488"/>
    </row>
    <row r="43786" spans="7:7" ht="15" customHeight="1">
      <c r="G43786" s="488"/>
    </row>
    <row r="43787" spans="7:7" ht="15" customHeight="1">
      <c r="G43787" s="488"/>
    </row>
    <row r="43788" spans="7:7" ht="15" customHeight="1">
      <c r="G43788" s="488"/>
    </row>
    <row r="43789" spans="7:7" ht="15" customHeight="1">
      <c r="G43789" s="488"/>
    </row>
    <row r="43790" spans="7:7" ht="15" customHeight="1">
      <c r="G43790" s="488"/>
    </row>
    <row r="43791" spans="7:7" ht="15" customHeight="1">
      <c r="G43791" s="488"/>
    </row>
    <row r="43792" spans="7:7" ht="15" customHeight="1">
      <c r="G43792" s="488"/>
    </row>
    <row r="43793" spans="7:7" ht="15" customHeight="1">
      <c r="G43793" s="488"/>
    </row>
    <row r="43794" spans="7:7" ht="15" customHeight="1">
      <c r="G43794" s="488"/>
    </row>
    <row r="43795" spans="7:7" ht="15" customHeight="1">
      <c r="G43795" s="488"/>
    </row>
    <row r="43796" spans="7:7" ht="15" customHeight="1">
      <c r="G43796" s="488"/>
    </row>
    <row r="43797" spans="7:7" ht="15" customHeight="1">
      <c r="G43797" s="488"/>
    </row>
    <row r="43798" spans="7:7" ht="15" customHeight="1">
      <c r="G43798" s="488"/>
    </row>
    <row r="43799" spans="7:7" ht="15" customHeight="1">
      <c r="G43799" s="488"/>
    </row>
    <row r="43800" spans="7:7" ht="15" customHeight="1">
      <c r="G43800" s="488"/>
    </row>
    <row r="43801" spans="7:7" ht="15" customHeight="1">
      <c r="G43801" s="488"/>
    </row>
    <row r="43802" spans="7:7" ht="15" customHeight="1">
      <c r="G43802" s="488"/>
    </row>
    <row r="43803" spans="7:7" ht="15" customHeight="1">
      <c r="G43803" s="488"/>
    </row>
    <row r="43804" spans="7:7" ht="15" customHeight="1">
      <c r="G43804" s="488"/>
    </row>
    <row r="43805" spans="7:7" ht="15" customHeight="1">
      <c r="G43805" s="488"/>
    </row>
    <row r="43806" spans="7:7" ht="15" customHeight="1">
      <c r="G43806" s="488"/>
    </row>
    <row r="43807" spans="7:7" ht="15" customHeight="1">
      <c r="G43807" s="488"/>
    </row>
    <row r="43808" spans="7:7" ht="15" customHeight="1">
      <c r="G43808" s="488"/>
    </row>
    <row r="43809" spans="7:7" ht="15" customHeight="1">
      <c r="G43809" s="488"/>
    </row>
    <row r="43810" spans="7:7" ht="15" customHeight="1">
      <c r="G43810" s="488"/>
    </row>
    <row r="43811" spans="7:7" ht="15" customHeight="1">
      <c r="G43811" s="488"/>
    </row>
    <row r="43812" spans="7:7" ht="15" customHeight="1">
      <c r="G43812" s="488"/>
    </row>
    <row r="43813" spans="7:7" ht="15" customHeight="1">
      <c r="G43813" s="488"/>
    </row>
    <row r="43814" spans="7:7" ht="15" customHeight="1">
      <c r="G43814" s="488"/>
    </row>
    <row r="43815" spans="7:7" ht="15" customHeight="1">
      <c r="G43815" s="488"/>
    </row>
    <row r="43816" spans="7:7" ht="15" customHeight="1">
      <c r="G43816" s="488"/>
    </row>
    <row r="43817" spans="7:7" ht="15" customHeight="1">
      <c r="G43817" s="488"/>
    </row>
    <row r="43818" spans="7:7" ht="15" customHeight="1">
      <c r="G43818" s="488"/>
    </row>
    <row r="43819" spans="7:7" ht="15" customHeight="1">
      <c r="G43819" s="488"/>
    </row>
    <row r="43820" spans="7:7" ht="15" customHeight="1">
      <c r="G43820" s="488"/>
    </row>
    <row r="43821" spans="7:7" ht="15" customHeight="1">
      <c r="G43821" s="488"/>
    </row>
    <row r="43822" spans="7:7" ht="15" customHeight="1">
      <c r="G43822" s="488"/>
    </row>
    <row r="43823" spans="7:7" ht="15" customHeight="1">
      <c r="G43823" s="488"/>
    </row>
    <row r="43824" spans="7:7" ht="15" customHeight="1">
      <c r="G43824" s="488"/>
    </row>
    <row r="43825" spans="7:7" ht="15" customHeight="1">
      <c r="G43825" s="488"/>
    </row>
    <row r="43826" spans="7:7" ht="15" customHeight="1">
      <c r="G43826" s="488"/>
    </row>
    <row r="43827" spans="7:7" ht="15" customHeight="1">
      <c r="G43827" s="488"/>
    </row>
    <row r="43828" spans="7:7" ht="15" customHeight="1">
      <c r="G43828" s="488"/>
    </row>
    <row r="43829" spans="7:7" ht="15" customHeight="1">
      <c r="G43829" s="488"/>
    </row>
    <row r="43830" spans="7:7" ht="15" customHeight="1">
      <c r="G43830" s="488"/>
    </row>
    <row r="43831" spans="7:7" ht="15" customHeight="1">
      <c r="G43831" s="488"/>
    </row>
    <row r="43832" spans="7:7" ht="15" customHeight="1">
      <c r="G43832" s="488"/>
    </row>
    <row r="43833" spans="7:7" ht="15" customHeight="1">
      <c r="G43833" s="488"/>
    </row>
    <row r="43834" spans="7:7" ht="15" customHeight="1">
      <c r="G43834" s="488"/>
    </row>
    <row r="43835" spans="7:7" ht="15" customHeight="1">
      <c r="G43835" s="488"/>
    </row>
    <row r="43836" spans="7:7" ht="15" customHeight="1">
      <c r="G43836" s="488"/>
    </row>
    <row r="43837" spans="7:7" ht="15" customHeight="1">
      <c r="G43837" s="488"/>
    </row>
    <row r="43838" spans="7:7" ht="15" customHeight="1">
      <c r="G43838" s="488"/>
    </row>
    <row r="43839" spans="7:7" ht="15" customHeight="1">
      <c r="G43839" s="488"/>
    </row>
    <row r="43840" spans="7:7" ht="15" customHeight="1">
      <c r="G43840" s="488"/>
    </row>
    <row r="43841" spans="7:7" ht="15" customHeight="1">
      <c r="G43841" s="488"/>
    </row>
    <row r="43842" spans="7:7" ht="15" customHeight="1">
      <c r="G43842" s="488"/>
    </row>
    <row r="43843" spans="7:7" ht="15" customHeight="1">
      <c r="G43843" s="488"/>
    </row>
    <row r="43844" spans="7:7" ht="15" customHeight="1">
      <c r="G43844" s="488"/>
    </row>
    <row r="43845" spans="7:7" ht="15" customHeight="1">
      <c r="G43845" s="488"/>
    </row>
    <row r="43846" spans="7:7" ht="15" customHeight="1">
      <c r="G43846" s="488"/>
    </row>
    <row r="43847" spans="7:7" ht="15" customHeight="1">
      <c r="G43847" s="488"/>
    </row>
    <row r="43848" spans="7:7" ht="15" customHeight="1">
      <c r="G43848" s="488"/>
    </row>
    <row r="43849" spans="7:7" ht="15" customHeight="1">
      <c r="G43849" s="488"/>
    </row>
    <row r="43850" spans="7:7" ht="15" customHeight="1">
      <c r="G43850" s="488"/>
    </row>
    <row r="43851" spans="7:7" ht="15" customHeight="1">
      <c r="G43851" s="488"/>
    </row>
    <row r="43852" spans="7:7" ht="15" customHeight="1">
      <c r="G43852" s="488"/>
    </row>
    <row r="43853" spans="7:7" ht="15" customHeight="1">
      <c r="G43853" s="488"/>
    </row>
    <row r="43854" spans="7:7" ht="15" customHeight="1">
      <c r="G43854" s="488"/>
    </row>
    <row r="43855" spans="7:7" ht="15" customHeight="1">
      <c r="G43855" s="488"/>
    </row>
    <row r="43856" spans="7:7" ht="15" customHeight="1">
      <c r="G43856" s="488"/>
    </row>
    <row r="43857" spans="7:7" ht="15" customHeight="1">
      <c r="G43857" s="488"/>
    </row>
    <row r="43858" spans="7:7" ht="15" customHeight="1">
      <c r="G43858" s="488"/>
    </row>
    <row r="43859" spans="7:7" ht="15" customHeight="1">
      <c r="G43859" s="488"/>
    </row>
    <row r="43860" spans="7:7" ht="15" customHeight="1">
      <c r="G43860" s="488"/>
    </row>
    <row r="43861" spans="7:7" ht="15" customHeight="1">
      <c r="G43861" s="488"/>
    </row>
    <row r="43862" spans="7:7" ht="15" customHeight="1">
      <c r="G43862" s="488"/>
    </row>
    <row r="43863" spans="7:7" ht="15" customHeight="1">
      <c r="G43863" s="488"/>
    </row>
    <row r="43864" spans="7:7" ht="15" customHeight="1">
      <c r="G43864" s="488"/>
    </row>
    <row r="43865" spans="7:7" ht="15" customHeight="1">
      <c r="G43865" s="488"/>
    </row>
    <row r="43866" spans="7:7" ht="15" customHeight="1">
      <c r="G43866" s="488"/>
    </row>
    <row r="43867" spans="7:7" ht="15" customHeight="1">
      <c r="G43867" s="488"/>
    </row>
    <row r="43868" spans="7:7" ht="15" customHeight="1">
      <c r="G43868" s="488"/>
    </row>
    <row r="43869" spans="7:7" ht="15" customHeight="1">
      <c r="G43869" s="488"/>
    </row>
    <row r="43870" spans="7:7" ht="15" customHeight="1">
      <c r="G43870" s="488"/>
    </row>
    <row r="43871" spans="7:7" ht="15" customHeight="1">
      <c r="G43871" s="488"/>
    </row>
    <row r="43872" spans="7:7" ht="15" customHeight="1">
      <c r="G43872" s="488"/>
    </row>
    <row r="43873" spans="7:7" ht="15" customHeight="1">
      <c r="G43873" s="488"/>
    </row>
    <row r="43874" spans="7:7" ht="15" customHeight="1">
      <c r="G43874" s="488"/>
    </row>
    <row r="43875" spans="7:7" ht="15" customHeight="1">
      <c r="G43875" s="488"/>
    </row>
    <row r="43876" spans="7:7" ht="15" customHeight="1">
      <c r="G43876" s="488"/>
    </row>
    <row r="43877" spans="7:7" ht="15" customHeight="1">
      <c r="G43877" s="488"/>
    </row>
    <row r="43878" spans="7:7" ht="15" customHeight="1">
      <c r="G43878" s="488"/>
    </row>
    <row r="43879" spans="7:7" ht="15" customHeight="1">
      <c r="G43879" s="488"/>
    </row>
    <row r="43880" spans="7:7" ht="15" customHeight="1">
      <c r="G43880" s="488"/>
    </row>
    <row r="43881" spans="7:7" ht="15" customHeight="1">
      <c r="G43881" s="488"/>
    </row>
    <row r="43882" spans="7:7" ht="15" customHeight="1">
      <c r="G43882" s="488"/>
    </row>
    <row r="43883" spans="7:7" ht="15" customHeight="1">
      <c r="G43883" s="488"/>
    </row>
    <row r="43884" spans="7:7" ht="15" customHeight="1">
      <c r="G43884" s="488"/>
    </row>
    <row r="43885" spans="7:7" ht="15" customHeight="1">
      <c r="G43885" s="488"/>
    </row>
    <row r="43886" spans="7:7" ht="15" customHeight="1">
      <c r="G43886" s="488"/>
    </row>
    <row r="43887" spans="7:7" ht="15" customHeight="1">
      <c r="G43887" s="488"/>
    </row>
    <row r="43888" spans="7:7" ht="15" customHeight="1">
      <c r="G43888" s="488"/>
    </row>
    <row r="43889" spans="7:7" ht="15" customHeight="1">
      <c r="G43889" s="488"/>
    </row>
    <row r="43890" spans="7:7" ht="15" customHeight="1">
      <c r="G43890" s="488"/>
    </row>
    <row r="43891" spans="7:7" ht="15" customHeight="1">
      <c r="G43891" s="488"/>
    </row>
    <row r="43892" spans="7:7" ht="15" customHeight="1">
      <c r="G43892" s="488"/>
    </row>
    <row r="43893" spans="7:7" ht="15" customHeight="1">
      <c r="G43893" s="488"/>
    </row>
    <row r="43894" spans="7:7" ht="15" customHeight="1">
      <c r="G43894" s="488"/>
    </row>
    <row r="43895" spans="7:7" ht="15" customHeight="1">
      <c r="G43895" s="488"/>
    </row>
    <row r="43896" spans="7:7" ht="15" customHeight="1">
      <c r="G43896" s="488"/>
    </row>
    <row r="43897" spans="7:7" ht="15" customHeight="1">
      <c r="G43897" s="488"/>
    </row>
    <row r="43898" spans="7:7" ht="15" customHeight="1">
      <c r="G43898" s="488"/>
    </row>
    <row r="43899" spans="7:7" ht="15" customHeight="1">
      <c r="G43899" s="488"/>
    </row>
    <row r="43900" spans="7:7" ht="15" customHeight="1">
      <c r="G43900" s="488"/>
    </row>
    <row r="43901" spans="7:7" ht="15" customHeight="1">
      <c r="G43901" s="488"/>
    </row>
    <row r="43902" spans="7:7" ht="15" customHeight="1">
      <c r="G43902" s="488"/>
    </row>
    <row r="43903" spans="7:7" ht="15" customHeight="1">
      <c r="G43903" s="488"/>
    </row>
    <row r="43904" spans="7:7" ht="15" customHeight="1">
      <c r="G43904" s="488"/>
    </row>
    <row r="43905" spans="7:7" ht="15" customHeight="1">
      <c r="G43905" s="488"/>
    </row>
    <row r="43906" spans="7:7" ht="15" customHeight="1">
      <c r="G43906" s="488"/>
    </row>
    <row r="43907" spans="7:7" ht="15" customHeight="1">
      <c r="G43907" s="488"/>
    </row>
    <row r="43908" spans="7:7" ht="15" customHeight="1">
      <c r="G43908" s="488"/>
    </row>
    <row r="43909" spans="7:7" ht="15" customHeight="1">
      <c r="G43909" s="488"/>
    </row>
    <row r="43910" spans="7:7" ht="15" customHeight="1">
      <c r="G43910" s="488"/>
    </row>
    <row r="43911" spans="7:7" ht="15" customHeight="1">
      <c r="G43911" s="488"/>
    </row>
    <row r="43912" spans="7:7" ht="15" customHeight="1">
      <c r="G43912" s="488"/>
    </row>
    <row r="43913" spans="7:7" ht="15" customHeight="1">
      <c r="G43913" s="488"/>
    </row>
    <row r="43914" spans="7:7" ht="15" customHeight="1">
      <c r="G43914" s="488"/>
    </row>
    <row r="43915" spans="7:7" ht="15" customHeight="1">
      <c r="G43915" s="488"/>
    </row>
    <row r="43916" spans="7:7" ht="15" customHeight="1">
      <c r="G43916" s="488"/>
    </row>
    <row r="43917" spans="7:7" ht="15" customHeight="1">
      <c r="G43917" s="488"/>
    </row>
    <row r="43918" spans="7:7" ht="15" customHeight="1">
      <c r="G43918" s="488"/>
    </row>
    <row r="43919" spans="7:7" ht="15" customHeight="1">
      <c r="G43919" s="488"/>
    </row>
    <row r="43920" spans="7:7" ht="15" customHeight="1">
      <c r="G43920" s="488"/>
    </row>
    <row r="43921" spans="7:7" ht="15" customHeight="1">
      <c r="G43921" s="488"/>
    </row>
    <row r="43922" spans="7:7" ht="15" customHeight="1">
      <c r="G43922" s="488"/>
    </row>
    <row r="43923" spans="7:7" ht="15" customHeight="1">
      <c r="G43923" s="488"/>
    </row>
    <row r="43924" spans="7:7" ht="15" customHeight="1">
      <c r="G43924" s="488"/>
    </row>
    <row r="43925" spans="7:7" ht="15" customHeight="1">
      <c r="G43925" s="488"/>
    </row>
    <row r="43926" spans="7:7" ht="15" customHeight="1">
      <c r="G43926" s="488"/>
    </row>
    <row r="43927" spans="7:7" ht="15" customHeight="1">
      <c r="G43927" s="488"/>
    </row>
    <row r="43928" spans="7:7" ht="15" customHeight="1">
      <c r="G43928" s="488"/>
    </row>
    <row r="43929" spans="7:7" ht="15" customHeight="1">
      <c r="G43929" s="488"/>
    </row>
    <row r="43930" spans="7:7" ht="15" customHeight="1">
      <c r="G43930" s="488"/>
    </row>
    <row r="43931" spans="7:7" ht="15" customHeight="1">
      <c r="G43931" s="488"/>
    </row>
    <row r="43932" spans="7:7" ht="15" customHeight="1">
      <c r="G43932" s="488"/>
    </row>
    <row r="43933" spans="7:7" ht="15" customHeight="1">
      <c r="G43933" s="488"/>
    </row>
    <row r="43934" spans="7:7" ht="15" customHeight="1">
      <c r="G43934" s="488"/>
    </row>
    <row r="43935" spans="7:7" ht="15" customHeight="1">
      <c r="G43935" s="488"/>
    </row>
    <row r="43936" spans="7:7" ht="15" customHeight="1">
      <c r="G43936" s="488"/>
    </row>
    <row r="43937" spans="7:7" ht="15" customHeight="1">
      <c r="G43937" s="488"/>
    </row>
    <row r="43938" spans="7:7" ht="15" customHeight="1">
      <c r="G43938" s="488"/>
    </row>
    <row r="43939" spans="7:7" ht="15" customHeight="1">
      <c r="G43939" s="488"/>
    </row>
    <row r="43940" spans="7:7" ht="15" customHeight="1">
      <c r="G43940" s="488"/>
    </row>
    <row r="43941" spans="7:7" ht="15" customHeight="1">
      <c r="G43941" s="488"/>
    </row>
    <row r="43942" spans="7:7" ht="15" customHeight="1">
      <c r="G43942" s="488"/>
    </row>
    <row r="43943" spans="7:7" ht="15" customHeight="1">
      <c r="G43943" s="488"/>
    </row>
    <row r="43944" spans="7:7" ht="15" customHeight="1">
      <c r="G43944" s="488"/>
    </row>
    <row r="43945" spans="7:7" ht="15" customHeight="1">
      <c r="G43945" s="488"/>
    </row>
    <row r="43946" spans="7:7" ht="15" customHeight="1">
      <c r="G43946" s="488"/>
    </row>
    <row r="43947" spans="7:7" ht="15" customHeight="1">
      <c r="G43947" s="488"/>
    </row>
    <row r="43948" spans="7:7" ht="15" customHeight="1">
      <c r="G43948" s="488"/>
    </row>
    <row r="43949" spans="7:7" ht="15" customHeight="1">
      <c r="G43949" s="488"/>
    </row>
    <row r="43950" spans="7:7" ht="15" customHeight="1">
      <c r="G43950" s="488"/>
    </row>
    <row r="43951" spans="7:7" ht="15" customHeight="1">
      <c r="G43951" s="488"/>
    </row>
    <row r="43952" spans="7:7" ht="15" customHeight="1">
      <c r="G43952" s="488"/>
    </row>
    <row r="43953" spans="7:7" ht="15" customHeight="1">
      <c r="G43953" s="488"/>
    </row>
    <row r="43954" spans="7:7" ht="15" customHeight="1">
      <c r="G43954" s="488"/>
    </row>
    <row r="43955" spans="7:7" ht="15" customHeight="1">
      <c r="G43955" s="488"/>
    </row>
    <row r="43956" spans="7:7" ht="15" customHeight="1">
      <c r="G43956" s="488"/>
    </row>
    <row r="43957" spans="7:7" ht="15" customHeight="1">
      <c r="G43957" s="488"/>
    </row>
    <row r="43958" spans="7:7" ht="15" customHeight="1">
      <c r="G43958" s="488"/>
    </row>
    <row r="43959" spans="7:7" ht="15" customHeight="1">
      <c r="G43959" s="488"/>
    </row>
    <row r="43960" spans="7:7" ht="15" customHeight="1">
      <c r="G43960" s="488"/>
    </row>
    <row r="43961" spans="7:7" ht="15" customHeight="1">
      <c r="G43961" s="488"/>
    </row>
    <row r="43962" spans="7:7" ht="15" customHeight="1">
      <c r="G43962" s="488"/>
    </row>
    <row r="43963" spans="7:7" ht="15" customHeight="1">
      <c r="G43963" s="488"/>
    </row>
    <row r="43964" spans="7:7" ht="15" customHeight="1">
      <c r="G43964" s="488"/>
    </row>
    <row r="43965" spans="7:7" ht="15" customHeight="1">
      <c r="G43965" s="488"/>
    </row>
    <row r="43966" spans="7:7" ht="15" customHeight="1">
      <c r="G43966" s="488"/>
    </row>
    <row r="43967" spans="7:7" ht="15" customHeight="1">
      <c r="G43967" s="488"/>
    </row>
    <row r="43968" spans="7:7" ht="15" customHeight="1">
      <c r="G43968" s="488"/>
    </row>
    <row r="43969" spans="7:7" ht="15" customHeight="1">
      <c r="G43969" s="488"/>
    </row>
    <row r="43970" spans="7:7" ht="15" customHeight="1">
      <c r="G43970" s="488"/>
    </row>
    <row r="43971" spans="7:7" ht="15" customHeight="1">
      <c r="G43971" s="488"/>
    </row>
    <row r="43972" spans="7:7" ht="15" customHeight="1">
      <c r="G43972" s="488"/>
    </row>
    <row r="43973" spans="7:7" ht="15" customHeight="1">
      <c r="G43973" s="488"/>
    </row>
    <row r="43974" spans="7:7" ht="15" customHeight="1">
      <c r="G43974" s="488"/>
    </row>
    <row r="43975" spans="7:7" ht="15" customHeight="1">
      <c r="G43975" s="488"/>
    </row>
    <row r="43976" spans="7:7" ht="15" customHeight="1">
      <c r="G43976" s="488"/>
    </row>
    <row r="43977" spans="7:7" ht="15" customHeight="1">
      <c r="G43977" s="488"/>
    </row>
    <row r="43978" spans="7:7" ht="15" customHeight="1">
      <c r="G43978" s="488"/>
    </row>
    <row r="43979" spans="7:7" ht="15" customHeight="1">
      <c r="G43979" s="488"/>
    </row>
    <row r="43980" spans="7:7" ht="15" customHeight="1">
      <c r="G43980" s="488"/>
    </row>
    <row r="43981" spans="7:7" ht="15" customHeight="1">
      <c r="G43981" s="488"/>
    </row>
    <row r="43982" spans="7:7" ht="15" customHeight="1">
      <c r="G43982" s="488"/>
    </row>
    <row r="43983" spans="7:7" ht="15" customHeight="1">
      <c r="G43983" s="488"/>
    </row>
    <row r="43984" spans="7:7" ht="15" customHeight="1">
      <c r="G43984" s="488"/>
    </row>
    <row r="43985" spans="7:7" ht="15" customHeight="1">
      <c r="G43985" s="488"/>
    </row>
    <row r="43986" spans="7:7" ht="15" customHeight="1">
      <c r="G43986" s="488"/>
    </row>
    <row r="43987" spans="7:7" ht="15" customHeight="1">
      <c r="G43987" s="488"/>
    </row>
    <row r="43988" spans="7:7" ht="15" customHeight="1">
      <c r="G43988" s="488"/>
    </row>
    <row r="43989" spans="7:7" ht="15" customHeight="1">
      <c r="G43989" s="488"/>
    </row>
    <row r="43990" spans="7:7" ht="15" customHeight="1">
      <c r="G43990" s="488"/>
    </row>
    <row r="43991" spans="7:7" ht="15" customHeight="1">
      <c r="G43991" s="488"/>
    </row>
    <row r="43992" spans="7:7" ht="15" customHeight="1">
      <c r="G43992" s="488"/>
    </row>
    <row r="43993" spans="7:7" ht="15" customHeight="1">
      <c r="G43993" s="488"/>
    </row>
    <row r="43994" spans="7:7" ht="15" customHeight="1">
      <c r="G43994" s="488"/>
    </row>
    <row r="43995" spans="7:7" ht="15" customHeight="1">
      <c r="G43995" s="488"/>
    </row>
    <row r="43996" spans="7:7" ht="15" customHeight="1">
      <c r="G43996" s="488"/>
    </row>
    <row r="43997" spans="7:7" ht="15" customHeight="1">
      <c r="G43997" s="488"/>
    </row>
    <row r="43998" spans="7:7" ht="15" customHeight="1">
      <c r="G43998" s="488"/>
    </row>
    <row r="43999" spans="7:7" ht="15" customHeight="1">
      <c r="G43999" s="488"/>
    </row>
    <row r="44000" spans="7:7" ht="15" customHeight="1">
      <c r="G44000" s="488"/>
    </row>
    <row r="44001" spans="7:7" ht="15" customHeight="1">
      <c r="G44001" s="488"/>
    </row>
    <row r="44002" spans="7:7" ht="15" customHeight="1">
      <c r="G44002" s="488"/>
    </row>
    <row r="44003" spans="7:7" ht="15" customHeight="1">
      <c r="G44003" s="488"/>
    </row>
    <row r="44004" spans="7:7" ht="15" customHeight="1">
      <c r="G44004" s="488"/>
    </row>
    <row r="44005" spans="7:7" ht="15" customHeight="1">
      <c r="G44005" s="488"/>
    </row>
    <row r="44006" spans="7:7" ht="15" customHeight="1">
      <c r="G44006" s="488"/>
    </row>
    <row r="44007" spans="7:7" ht="15" customHeight="1">
      <c r="G44007" s="488"/>
    </row>
    <row r="44008" spans="7:7" ht="15" customHeight="1">
      <c r="G44008" s="488"/>
    </row>
    <row r="44009" spans="7:7" ht="15" customHeight="1">
      <c r="G44009" s="488"/>
    </row>
    <row r="44010" spans="7:7" ht="15" customHeight="1">
      <c r="G44010" s="488"/>
    </row>
    <row r="44011" spans="7:7" ht="15" customHeight="1">
      <c r="G44011" s="488"/>
    </row>
    <row r="44012" spans="7:7" ht="15" customHeight="1">
      <c r="G44012" s="488"/>
    </row>
    <row r="44013" spans="7:7" ht="15" customHeight="1">
      <c r="G44013" s="488"/>
    </row>
    <row r="44014" spans="7:7" ht="15" customHeight="1">
      <c r="G44014" s="488"/>
    </row>
    <row r="44015" spans="7:7" ht="15" customHeight="1">
      <c r="G44015" s="488"/>
    </row>
    <row r="44016" spans="7:7" ht="15" customHeight="1">
      <c r="G44016" s="488"/>
    </row>
    <row r="44017" spans="7:7" ht="15" customHeight="1">
      <c r="G44017" s="488"/>
    </row>
    <row r="44018" spans="7:7" ht="15" customHeight="1">
      <c r="G44018" s="488"/>
    </row>
    <row r="44019" spans="7:7" ht="15" customHeight="1">
      <c r="G44019" s="488"/>
    </row>
    <row r="44020" spans="7:7" ht="15" customHeight="1">
      <c r="G44020" s="488"/>
    </row>
    <row r="44021" spans="7:7" ht="15" customHeight="1">
      <c r="G44021" s="488"/>
    </row>
    <row r="44022" spans="7:7" ht="15" customHeight="1">
      <c r="G44022" s="488"/>
    </row>
    <row r="44023" spans="7:7" ht="15" customHeight="1">
      <c r="G44023" s="488"/>
    </row>
    <row r="44024" spans="7:7" ht="15" customHeight="1">
      <c r="G44024" s="488"/>
    </row>
    <row r="44025" spans="7:7" ht="15" customHeight="1">
      <c r="G44025" s="488"/>
    </row>
    <row r="44026" spans="7:7" ht="15" customHeight="1">
      <c r="G44026" s="488"/>
    </row>
    <row r="44027" spans="7:7" ht="15" customHeight="1">
      <c r="G44027" s="488"/>
    </row>
    <row r="44028" spans="7:7" ht="15" customHeight="1">
      <c r="G44028" s="488"/>
    </row>
    <row r="44029" spans="7:7" ht="15" customHeight="1">
      <c r="G44029" s="488"/>
    </row>
    <row r="44030" spans="7:7" ht="15" customHeight="1">
      <c r="G44030" s="488"/>
    </row>
    <row r="44031" spans="7:7" ht="15" customHeight="1">
      <c r="G44031" s="488"/>
    </row>
    <row r="44032" spans="7:7" ht="15" customHeight="1">
      <c r="G44032" s="488"/>
    </row>
    <row r="44033" spans="7:7" ht="15" customHeight="1">
      <c r="G44033" s="488"/>
    </row>
    <row r="44034" spans="7:7" ht="15" customHeight="1">
      <c r="G44034" s="488"/>
    </row>
    <row r="44035" spans="7:7" ht="15" customHeight="1">
      <c r="G44035" s="488"/>
    </row>
    <row r="44036" spans="7:7" ht="15" customHeight="1">
      <c r="G44036" s="488"/>
    </row>
    <row r="44037" spans="7:7" ht="15" customHeight="1">
      <c r="G44037" s="488"/>
    </row>
    <row r="44038" spans="7:7" ht="15" customHeight="1">
      <c r="G44038" s="488"/>
    </row>
    <row r="44039" spans="7:7" ht="15" customHeight="1">
      <c r="G44039" s="488"/>
    </row>
    <row r="44040" spans="7:7" ht="15" customHeight="1">
      <c r="G44040" s="488"/>
    </row>
    <row r="44041" spans="7:7" ht="15" customHeight="1">
      <c r="G44041" s="488"/>
    </row>
    <row r="44042" spans="7:7" ht="15" customHeight="1">
      <c r="G44042" s="488"/>
    </row>
    <row r="44043" spans="7:7" ht="15" customHeight="1">
      <c r="G44043" s="488"/>
    </row>
    <row r="44044" spans="7:7" ht="15" customHeight="1">
      <c r="G44044" s="488"/>
    </row>
    <row r="44045" spans="7:7" ht="15" customHeight="1">
      <c r="G44045" s="488"/>
    </row>
    <row r="44046" spans="7:7" ht="15" customHeight="1">
      <c r="G44046" s="488"/>
    </row>
    <row r="44047" spans="7:7" ht="15" customHeight="1">
      <c r="G44047" s="488"/>
    </row>
    <row r="44048" spans="7:7" ht="15" customHeight="1">
      <c r="G44048" s="488"/>
    </row>
    <row r="44049" spans="7:7" ht="15" customHeight="1">
      <c r="G44049" s="488"/>
    </row>
    <row r="44050" spans="7:7" ht="15" customHeight="1">
      <c r="G44050" s="488"/>
    </row>
    <row r="44051" spans="7:7" ht="15" customHeight="1">
      <c r="G44051" s="488"/>
    </row>
    <row r="44052" spans="7:7" ht="15" customHeight="1">
      <c r="G44052" s="488"/>
    </row>
    <row r="44053" spans="7:7" ht="15" customHeight="1">
      <c r="G44053" s="488"/>
    </row>
    <row r="44054" spans="7:7" ht="15" customHeight="1">
      <c r="G44054" s="488"/>
    </row>
    <row r="44055" spans="7:7" ht="15" customHeight="1">
      <c r="G44055" s="488"/>
    </row>
    <row r="44056" spans="7:7" ht="15" customHeight="1">
      <c r="G44056" s="488"/>
    </row>
    <row r="44057" spans="7:7" ht="15" customHeight="1">
      <c r="G44057" s="488"/>
    </row>
    <row r="44058" spans="7:7" ht="15" customHeight="1">
      <c r="G44058" s="488"/>
    </row>
    <row r="44059" spans="7:7" ht="15" customHeight="1">
      <c r="G44059" s="488"/>
    </row>
    <row r="44060" spans="7:7" ht="15" customHeight="1">
      <c r="G44060" s="488"/>
    </row>
    <row r="44061" spans="7:7" ht="15" customHeight="1">
      <c r="G44061" s="488"/>
    </row>
    <row r="44062" spans="7:7" ht="15" customHeight="1">
      <c r="G44062" s="488"/>
    </row>
    <row r="44063" spans="7:7" ht="15" customHeight="1">
      <c r="G44063" s="488"/>
    </row>
    <row r="44064" spans="7:7" ht="15" customHeight="1">
      <c r="G44064" s="488"/>
    </row>
    <row r="44065" spans="7:7" ht="15" customHeight="1">
      <c r="G44065" s="488"/>
    </row>
    <row r="44066" spans="7:7" ht="15" customHeight="1">
      <c r="G44066" s="488"/>
    </row>
    <row r="44067" spans="7:7" ht="15" customHeight="1">
      <c r="G44067" s="488"/>
    </row>
    <row r="44068" spans="7:7" ht="15" customHeight="1">
      <c r="G44068" s="488"/>
    </row>
    <row r="44069" spans="7:7" ht="15" customHeight="1">
      <c r="G44069" s="488"/>
    </row>
    <row r="44070" spans="7:7" ht="15" customHeight="1">
      <c r="G44070" s="488"/>
    </row>
    <row r="44071" spans="7:7" ht="15" customHeight="1">
      <c r="G44071" s="488"/>
    </row>
    <row r="44072" spans="7:7" ht="15" customHeight="1">
      <c r="G44072" s="488"/>
    </row>
    <row r="44073" spans="7:7" ht="15" customHeight="1">
      <c r="G44073" s="488"/>
    </row>
    <row r="44074" spans="7:7" ht="15" customHeight="1">
      <c r="G44074" s="488"/>
    </row>
    <row r="44075" spans="7:7" ht="15" customHeight="1">
      <c r="G44075" s="488"/>
    </row>
    <row r="44076" spans="7:7" ht="15" customHeight="1">
      <c r="G44076" s="488"/>
    </row>
    <row r="44077" spans="7:7" ht="15" customHeight="1">
      <c r="G44077" s="488"/>
    </row>
    <row r="44078" spans="7:7" ht="15" customHeight="1">
      <c r="G44078" s="488"/>
    </row>
    <row r="44079" spans="7:7" ht="15" customHeight="1">
      <c r="G44079" s="488"/>
    </row>
    <row r="44080" spans="7:7" ht="15" customHeight="1">
      <c r="G44080" s="488"/>
    </row>
    <row r="44081" spans="7:7" ht="15" customHeight="1">
      <c r="G44081" s="488"/>
    </row>
    <row r="44082" spans="7:7" ht="15" customHeight="1">
      <c r="G44082" s="488"/>
    </row>
    <row r="44083" spans="7:7" ht="15" customHeight="1">
      <c r="G44083" s="488"/>
    </row>
    <row r="44084" spans="7:7" ht="15" customHeight="1">
      <c r="G44084" s="488"/>
    </row>
    <row r="44085" spans="7:7" ht="15" customHeight="1">
      <c r="G44085" s="488"/>
    </row>
    <row r="44086" spans="7:7" ht="15" customHeight="1">
      <c r="G44086" s="488"/>
    </row>
    <row r="44087" spans="7:7" ht="15" customHeight="1">
      <c r="G44087" s="488"/>
    </row>
    <row r="44088" spans="7:7" ht="15" customHeight="1">
      <c r="G44088" s="488"/>
    </row>
    <row r="44089" spans="7:7" ht="15" customHeight="1">
      <c r="G44089" s="488"/>
    </row>
    <row r="44090" spans="7:7" ht="15" customHeight="1">
      <c r="G44090" s="488"/>
    </row>
    <row r="44091" spans="7:7" ht="15" customHeight="1">
      <c r="G44091" s="488"/>
    </row>
    <row r="44092" spans="7:7" ht="15" customHeight="1">
      <c r="G44092" s="488"/>
    </row>
    <row r="44093" spans="7:7" ht="15" customHeight="1">
      <c r="G44093" s="488"/>
    </row>
    <row r="44094" spans="7:7" ht="15" customHeight="1">
      <c r="G44094" s="488"/>
    </row>
    <row r="44095" spans="7:7" ht="15" customHeight="1">
      <c r="G44095" s="488"/>
    </row>
    <row r="44096" spans="7:7" ht="15" customHeight="1">
      <c r="G44096" s="488"/>
    </row>
    <row r="44097" spans="7:7" ht="15" customHeight="1">
      <c r="G44097" s="488"/>
    </row>
    <row r="44098" spans="7:7" ht="15" customHeight="1">
      <c r="G44098" s="488"/>
    </row>
    <row r="44099" spans="7:7" ht="15" customHeight="1">
      <c r="G44099" s="488"/>
    </row>
    <row r="44100" spans="7:7" ht="15" customHeight="1">
      <c r="G44100" s="488"/>
    </row>
    <row r="44101" spans="7:7" ht="15" customHeight="1">
      <c r="G44101" s="488"/>
    </row>
    <row r="44102" spans="7:7" ht="15" customHeight="1">
      <c r="G44102" s="488"/>
    </row>
    <row r="44103" spans="7:7" ht="15" customHeight="1">
      <c r="G44103" s="488"/>
    </row>
    <row r="44104" spans="7:7" ht="15" customHeight="1">
      <c r="G44104" s="488"/>
    </row>
    <row r="44105" spans="7:7" ht="15" customHeight="1">
      <c r="G44105" s="488"/>
    </row>
    <row r="44106" spans="7:7" ht="15" customHeight="1">
      <c r="G44106" s="488"/>
    </row>
    <row r="44107" spans="7:7" ht="15" customHeight="1">
      <c r="G44107" s="488"/>
    </row>
    <row r="44108" spans="7:7" ht="15" customHeight="1">
      <c r="G44108" s="488"/>
    </row>
    <row r="44109" spans="7:7" ht="15" customHeight="1">
      <c r="G44109" s="488"/>
    </row>
    <row r="44110" spans="7:7" ht="15" customHeight="1">
      <c r="G44110" s="488"/>
    </row>
    <row r="44111" spans="7:7" ht="15" customHeight="1">
      <c r="G44111" s="488"/>
    </row>
    <row r="44112" spans="7:7" ht="15" customHeight="1">
      <c r="G44112" s="488"/>
    </row>
    <row r="44113" spans="7:7" ht="15" customHeight="1">
      <c r="G44113" s="488"/>
    </row>
    <row r="44114" spans="7:7" ht="15" customHeight="1">
      <c r="G44114" s="488"/>
    </row>
    <row r="44115" spans="7:7" ht="15" customHeight="1">
      <c r="G44115" s="488"/>
    </row>
    <row r="44116" spans="7:7" ht="15" customHeight="1">
      <c r="G44116" s="488"/>
    </row>
    <row r="44117" spans="7:7" ht="15" customHeight="1">
      <c r="G44117" s="488"/>
    </row>
    <row r="44118" spans="7:7" ht="15" customHeight="1">
      <c r="G44118" s="488"/>
    </row>
    <row r="44119" spans="7:7" ht="15" customHeight="1">
      <c r="G44119" s="488"/>
    </row>
    <row r="44120" spans="7:7" ht="15" customHeight="1">
      <c r="G44120" s="488"/>
    </row>
    <row r="44121" spans="7:7" ht="15" customHeight="1">
      <c r="G44121" s="488"/>
    </row>
    <row r="44122" spans="7:7" ht="15" customHeight="1">
      <c r="G44122" s="488"/>
    </row>
    <row r="44123" spans="7:7" ht="15" customHeight="1">
      <c r="G44123" s="488"/>
    </row>
    <row r="44124" spans="7:7" ht="15" customHeight="1">
      <c r="G44124" s="488"/>
    </row>
    <row r="44125" spans="7:7" ht="15" customHeight="1">
      <c r="G44125" s="488"/>
    </row>
    <row r="44126" spans="7:7" ht="15" customHeight="1">
      <c r="G44126" s="488"/>
    </row>
    <row r="44127" spans="7:7" ht="15" customHeight="1">
      <c r="G44127" s="488"/>
    </row>
    <row r="44128" spans="7:7" ht="15" customHeight="1">
      <c r="G44128" s="488"/>
    </row>
    <row r="44129" spans="7:7" ht="15" customHeight="1">
      <c r="G44129" s="488"/>
    </row>
    <row r="44130" spans="7:7" ht="15" customHeight="1">
      <c r="G44130" s="488"/>
    </row>
    <row r="44131" spans="7:7" ht="15" customHeight="1">
      <c r="G44131" s="488"/>
    </row>
    <row r="44132" spans="7:7" ht="15" customHeight="1">
      <c r="G44132" s="488"/>
    </row>
    <row r="44133" spans="7:7" ht="15" customHeight="1">
      <c r="G44133" s="488"/>
    </row>
    <row r="44134" spans="7:7" ht="15" customHeight="1">
      <c r="G44134" s="488"/>
    </row>
    <row r="44135" spans="7:7" ht="15" customHeight="1">
      <c r="G44135" s="488"/>
    </row>
    <row r="44136" spans="7:7" ht="15" customHeight="1">
      <c r="G44136" s="488"/>
    </row>
    <row r="44137" spans="7:7" ht="15" customHeight="1">
      <c r="G44137" s="488"/>
    </row>
    <row r="44138" spans="7:7" ht="15" customHeight="1">
      <c r="G44138" s="488"/>
    </row>
    <row r="44139" spans="7:7" ht="15" customHeight="1">
      <c r="G44139" s="488"/>
    </row>
    <row r="44140" spans="7:7" ht="15" customHeight="1">
      <c r="G44140" s="488"/>
    </row>
    <row r="44141" spans="7:7" ht="15" customHeight="1">
      <c r="G44141" s="488"/>
    </row>
    <row r="44142" spans="7:7" ht="15" customHeight="1">
      <c r="G44142" s="488"/>
    </row>
    <row r="44143" spans="7:7" ht="15" customHeight="1">
      <c r="G44143" s="488"/>
    </row>
    <row r="44144" spans="7:7" ht="15" customHeight="1">
      <c r="G44144" s="488"/>
    </row>
    <row r="44145" spans="7:7" ht="15" customHeight="1">
      <c r="G44145" s="488"/>
    </row>
    <row r="44146" spans="7:7" ht="15" customHeight="1">
      <c r="G44146" s="488"/>
    </row>
    <row r="44147" spans="7:7" ht="15" customHeight="1">
      <c r="G44147" s="488"/>
    </row>
    <row r="44148" spans="7:7" ht="15" customHeight="1">
      <c r="G44148" s="488"/>
    </row>
    <row r="44149" spans="7:7" ht="15" customHeight="1">
      <c r="G44149" s="488"/>
    </row>
    <row r="44150" spans="7:7" ht="15" customHeight="1">
      <c r="G44150" s="488"/>
    </row>
    <row r="44151" spans="7:7" ht="15" customHeight="1">
      <c r="G44151" s="488"/>
    </row>
    <row r="44152" spans="7:7" ht="15" customHeight="1">
      <c r="G44152" s="488"/>
    </row>
    <row r="44153" spans="7:7" ht="15" customHeight="1">
      <c r="G44153" s="488"/>
    </row>
    <row r="44154" spans="7:7" ht="15" customHeight="1">
      <c r="G44154" s="488"/>
    </row>
    <row r="44155" spans="7:7" ht="15" customHeight="1">
      <c r="G44155" s="488"/>
    </row>
    <row r="44156" spans="7:7" ht="15" customHeight="1">
      <c r="G44156" s="488"/>
    </row>
    <row r="44157" spans="7:7" ht="15" customHeight="1">
      <c r="G44157" s="488"/>
    </row>
    <row r="44158" spans="7:7" ht="15" customHeight="1">
      <c r="G44158" s="488"/>
    </row>
    <row r="44159" spans="7:7" ht="15" customHeight="1">
      <c r="G44159" s="488"/>
    </row>
    <row r="44160" spans="7:7" ht="15" customHeight="1">
      <c r="G44160" s="488"/>
    </row>
    <row r="44161" spans="7:7" ht="15" customHeight="1">
      <c r="G44161" s="488"/>
    </row>
    <row r="44162" spans="7:7" ht="15" customHeight="1">
      <c r="G44162" s="488"/>
    </row>
    <row r="44163" spans="7:7" ht="15" customHeight="1">
      <c r="G44163" s="488"/>
    </row>
    <row r="44164" spans="7:7" ht="15" customHeight="1">
      <c r="G44164" s="488"/>
    </row>
    <row r="44165" spans="7:7" ht="15" customHeight="1">
      <c r="G44165" s="488"/>
    </row>
    <row r="44166" spans="7:7" ht="15" customHeight="1">
      <c r="G44166" s="488"/>
    </row>
    <row r="44167" spans="7:7" ht="15" customHeight="1">
      <c r="G44167" s="488"/>
    </row>
    <row r="44168" spans="7:7" ht="15" customHeight="1">
      <c r="G44168" s="488"/>
    </row>
    <row r="44169" spans="7:7" ht="15" customHeight="1">
      <c r="G44169" s="488"/>
    </row>
    <row r="44170" spans="7:7" ht="15" customHeight="1">
      <c r="G44170" s="488"/>
    </row>
    <row r="44171" spans="7:7" ht="15" customHeight="1">
      <c r="G44171" s="488"/>
    </row>
    <row r="44172" spans="7:7" ht="15" customHeight="1">
      <c r="G44172" s="488"/>
    </row>
    <row r="44173" spans="7:7" ht="15" customHeight="1">
      <c r="G44173" s="488"/>
    </row>
    <row r="44174" spans="7:7" ht="15" customHeight="1">
      <c r="G44174" s="488"/>
    </row>
    <row r="44175" spans="7:7" ht="15" customHeight="1">
      <c r="G44175" s="488"/>
    </row>
    <row r="44176" spans="7:7" ht="15" customHeight="1">
      <c r="G44176" s="488"/>
    </row>
    <row r="44177" spans="7:7" ht="15" customHeight="1">
      <c r="G44177" s="488"/>
    </row>
    <row r="44178" spans="7:7" ht="15" customHeight="1">
      <c r="G44178" s="488"/>
    </row>
    <row r="44179" spans="7:7" ht="15" customHeight="1">
      <c r="G44179" s="488"/>
    </row>
    <row r="44180" spans="7:7" ht="15" customHeight="1">
      <c r="G44180" s="488"/>
    </row>
    <row r="44181" spans="7:7" ht="15" customHeight="1">
      <c r="G44181" s="488"/>
    </row>
    <row r="44182" spans="7:7" ht="15" customHeight="1">
      <c r="G44182" s="488"/>
    </row>
    <row r="44183" spans="7:7" ht="15" customHeight="1">
      <c r="G44183" s="488"/>
    </row>
    <row r="44184" spans="7:7" ht="15" customHeight="1">
      <c r="G44184" s="488"/>
    </row>
    <row r="44185" spans="7:7" ht="15" customHeight="1">
      <c r="G44185" s="488"/>
    </row>
    <row r="44186" spans="7:7" ht="15" customHeight="1">
      <c r="G44186" s="488"/>
    </row>
    <row r="44187" spans="7:7" ht="15" customHeight="1">
      <c r="G44187" s="488"/>
    </row>
    <row r="44188" spans="7:7" ht="15" customHeight="1">
      <c r="G44188" s="488"/>
    </row>
    <row r="44189" spans="7:7" ht="15" customHeight="1">
      <c r="G44189" s="488"/>
    </row>
    <row r="44190" spans="7:7" ht="15" customHeight="1">
      <c r="G44190" s="488"/>
    </row>
    <row r="44191" spans="7:7" ht="15" customHeight="1">
      <c r="G44191" s="488"/>
    </row>
    <row r="44192" spans="7:7" ht="15" customHeight="1">
      <c r="G44192" s="488"/>
    </row>
    <row r="44193" spans="7:7" ht="15" customHeight="1">
      <c r="G44193" s="488"/>
    </row>
    <row r="44194" spans="7:7" ht="15" customHeight="1">
      <c r="G44194" s="488"/>
    </row>
    <row r="44195" spans="7:7" ht="15" customHeight="1">
      <c r="G44195" s="488"/>
    </row>
    <row r="44196" spans="7:7" ht="15" customHeight="1">
      <c r="G44196" s="488"/>
    </row>
    <row r="44197" spans="7:7" ht="15" customHeight="1">
      <c r="G44197" s="488"/>
    </row>
    <row r="44198" spans="7:7" ht="15" customHeight="1">
      <c r="G44198" s="488"/>
    </row>
    <row r="44199" spans="7:7" ht="15" customHeight="1">
      <c r="G44199" s="488"/>
    </row>
    <row r="44200" spans="7:7" ht="15" customHeight="1">
      <c r="G44200" s="488"/>
    </row>
    <row r="44201" spans="7:7" ht="15" customHeight="1">
      <c r="G44201" s="488"/>
    </row>
    <row r="44202" spans="7:7" ht="15" customHeight="1">
      <c r="G44202" s="488"/>
    </row>
    <row r="44203" spans="7:7" ht="15" customHeight="1">
      <c r="G44203" s="488"/>
    </row>
    <row r="44204" spans="7:7" ht="15" customHeight="1">
      <c r="G44204" s="488"/>
    </row>
    <row r="44205" spans="7:7" ht="15" customHeight="1">
      <c r="G44205" s="488"/>
    </row>
    <row r="44206" spans="7:7" ht="15" customHeight="1">
      <c r="G44206" s="488"/>
    </row>
    <row r="44207" spans="7:7" ht="15" customHeight="1">
      <c r="G44207" s="488"/>
    </row>
    <row r="44208" spans="7:7" ht="15" customHeight="1">
      <c r="G44208" s="488"/>
    </row>
    <row r="44209" spans="7:7" ht="15" customHeight="1">
      <c r="G44209" s="488"/>
    </row>
    <row r="44210" spans="7:7" ht="15" customHeight="1">
      <c r="G44210" s="488"/>
    </row>
    <row r="44211" spans="7:7" ht="15" customHeight="1">
      <c r="G44211" s="488"/>
    </row>
    <row r="44212" spans="7:7" ht="15" customHeight="1">
      <c r="G44212" s="488"/>
    </row>
    <row r="44213" spans="7:7" ht="15" customHeight="1">
      <c r="G44213" s="488"/>
    </row>
    <row r="44214" spans="7:7" ht="15" customHeight="1">
      <c r="G44214" s="488"/>
    </row>
    <row r="44215" spans="7:7" ht="15" customHeight="1">
      <c r="G44215" s="488"/>
    </row>
    <row r="44216" spans="7:7" ht="15" customHeight="1">
      <c r="G44216" s="488"/>
    </row>
    <row r="44217" spans="7:7" ht="15" customHeight="1">
      <c r="G44217" s="488"/>
    </row>
    <row r="44218" spans="7:7" ht="15" customHeight="1">
      <c r="G44218" s="488"/>
    </row>
    <row r="44219" spans="7:7" ht="15" customHeight="1">
      <c r="G44219" s="488"/>
    </row>
    <row r="44220" spans="7:7" ht="15" customHeight="1">
      <c r="G44220" s="488"/>
    </row>
    <row r="44221" spans="7:7" ht="15" customHeight="1">
      <c r="G44221" s="488"/>
    </row>
    <row r="44222" spans="7:7" ht="15" customHeight="1">
      <c r="G44222" s="488"/>
    </row>
    <row r="44223" spans="7:7" ht="15" customHeight="1">
      <c r="G44223" s="488"/>
    </row>
    <row r="44224" spans="7:7" ht="15" customHeight="1">
      <c r="G44224" s="488"/>
    </row>
    <row r="44225" spans="7:7" ht="15" customHeight="1">
      <c r="G44225" s="488"/>
    </row>
    <row r="44226" spans="7:7" ht="15" customHeight="1">
      <c r="G44226" s="488"/>
    </row>
    <row r="44227" spans="7:7" ht="15" customHeight="1">
      <c r="G44227" s="488"/>
    </row>
    <row r="44228" spans="7:7" ht="15" customHeight="1">
      <c r="G44228" s="488"/>
    </row>
    <row r="44229" spans="7:7" ht="15" customHeight="1">
      <c r="G44229" s="488"/>
    </row>
    <row r="44230" spans="7:7" ht="15" customHeight="1">
      <c r="G44230" s="488"/>
    </row>
    <row r="44231" spans="7:7" ht="15" customHeight="1">
      <c r="G44231" s="488"/>
    </row>
    <row r="44232" spans="7:7" ht="15" customHeight="1">
      <c r="G44232" s="488"/>
    </row>
    <row r="44233" spans="7:7" ht="15" customHeight="1">
      <c r="G44233" s="488"/>
    </row>
    <row r="44234" spans="7:7" ht="15" customHeight="1">
      <c r="G44234" s="488"/>
    </row>
    <row r="44235" spans="7:7" ht="15" customHeight="1">
      <c r="G44235" s="488"/>
    </row>
    <row r="44236" spans="7:7" ht="15" customHeight="1">
      <c r="G44236" s="488"/>
    </row>
    <row r="44237" spans="7:7" ht="15" customHeight="1">
      <c r="G44237" s="488"/>
    </row>
    <row r="44238" spans="7:7" ht="15" customHeight="1">
      <c r="G44238" s="488"/>
    </row>
    <row r="44239" spans="7:7" ht="15" customHeight="1">
      <c r="G44239" s="488"/>
    </row>
    <row r="44240" spans="7:7" ht="15" customHeight="1">
      <c r="G44240" s="488"/>
    </row>
    <row r="44241" spans="7:7" ht="15" customHeight="1">
      <c r="G44241" s="488"/>
    </row>
    <row r="44242" spans="7:7" ht="15" customHeight="1">
      <c r="G44242" s="488"/>
    </row>
    <row r="44243" spans="7:7" ht="15" customHeight="1">
      <c r="G44243" s="488"/>
    </row>
    <row r="44244" spans="7:7" ht="15" customHeight="1">
      <c r="G44244" s="488"/>
    </row>
    <row r="44245" spans="7:7" ht="15" customHeight="1">
      <c r="G44245" s="488"/>
    </row>
    <row r="44246" spans="7:7" ht="15" customHeight="1">
      <c r="G44246" s="488"/>
    </row>
    <row r="44247" spans="7:7" ht="15" customHeight="1">
      <c r="G44247" s="488"/>
    </row>
    <row r="44248" spans="7:7" ht="15" customHeight="1">
      <c r="G44248" s="488"/>
    </row>
    <row r="44249" spans="7:7" ht="15" customHeight="1">
      <c r="G44249" s="488"/>
    </row>
    <row r="44250" spans="7:7" ht="15" customHeight="1">
      <c r="G44250" s="488"/>
    </row>
    <row r="44251" spans="7:7" ht="15" customHeight="1">
      <c r="G44251" s="488"/>
    </row>
    <row r="44252" spans="7:7" ht="15" customHeight="1">
      <c r="G44252" s="488"/>
    </row>
    <row r="44253" spans="7:7" ht="15" customHeight="1">
      <c r="G44253" s="488"/>
    </row>
    <row r="44254" spans="7:7" ht="15" customHeight="1">
      <c r="G44254" s="488"/>
    </row>
    <row r="44255" spans="7:7" ht="15" customHeight="1">
      <c r="G44255" s="488"/>
    </row>
    <row r="44256" spans="7:7" ht="15" customHeight="1">
      <c r="G44256" s="488"/>
    </row>
    <row r="44257" spans="7:7" ht="15" customHeight="1">
      <c r="G44257" s="488"/>
    </row>
    <row r="44258" spans="7:7" ht="15" customHeight="1">
      <c r="G44258" s="488"/>
    </row>
    <row r="44259" spans="7:7" ht="15" customHeight="1">
      <c r="G44259" s="488"/>
    </row>
    <row r="44260" spans="7:7" ht="15" customHeight="1">
      <c r="G44260" s="488"/>
    </row>
    <row r="44261" spans="7:7" ht="15" customHeight="1">
      <c r="G44261" s="488"/>
    </row>
    <row r="44262" spans="7:7" ht="15" customHeight="1">
      <c r="G44262" s="488"/>
    </row>
    <row r="44263" spans="7:7" ht="15" customHeight="1">
      <c r="G44263" s="488"/>
    </row>
    <row r="44264" spans="7:7" ht="15" customHeight="1">
      <c r="G44264" s="488"/>
    </row>
    <row r="44265" spans="7:7" ht="15" customHeight="1">
      <c r="G44265" s="488"/>
    </row>
    <row r="44266" spans="7:7" ht="15" customHeight="1">
      <c r="G44266" s="488"/>
    </row>
    <row r="44267" spans="7:7" ht="15" customHeight="1">
      <c r="G44267" s="488"/>
    </row>
    <row r="44268" spans="7:7" ht="15" customHeight="1">
      <c r="G44268" s="488"/>
    </row>
    <row r="44269" spans="7:7" ht="15" customHeight="1">
      <c r="G44269" s="488"/>
    </row>
    <row r="44270" spans="7:7" ht="15" customHeight="1">
      <c r="G44270" s="488"/>
    </row>
    <row r="44271" spans="7:7" ht="15" customHeight="1">
      <c r="G44271" s="488"/>
    </row>
    <row r="44272" spans="7:7" ht="15" customHeight="1">
      <c r="G44272" s="488"/>
    </row>
    <row r="44273" spans="7:7" ht="15" customHeight="1">
      <c r="G44273" s="488"/>
    </row>
    <row r="44274" spans="7:7" ht="15" customHeight="1">
      <c r="G44274" s="488"/>
    </row>
    <row r="44275" spans="7:7" ht="15" customHeight="1">
      <c r="G44275" s="488"/>
    </row>
    <row r="44276" spans="7:7" ht="15" customHeight="1">
      <c r="G44276" s="488"/>
    </row>
    <row r="44277" spans="7:7" ht="15" customHeight="1">
      <c r="G44277" s="488"/>
    </row>
    <row r="44278" spans="7:7" ht="15" customHeight="1">
      <c r="G44278" s="488"/>
    </row>
    <row r="44279" spans="7:7" ht="15" customHeight="1">
      <c r="G44279" s="488"/>
    </row>
    <row r="44280" spans="7:7" ht="15" customHeight="1">
      <c r="G44280" s="488"/>
    </row>
    <row r="44281" spans="7:7" ht="15" customHeight="1">
      <c r="G44281" s="488"/>
    </row>
    <row r="44282" spans="7:7" ht="15" customHeight="1">
      <c r="G44282" s="488"/>
    </row>
    <row r="44283" spans="7:7" ht="15" customHeight="1">
      <c r="G44283" s="488"/>
    </row>
    <row r="44284" spans="7:7" ht="15" customHeight="1">
      <c r="G44284" s="488"/>
    </row>
    <row r="44285" spans="7:7" ht="15" customHeight="1">
      <c r="G44285" s="488"/>
    </row>
    <row r="44286" spans="7:7" ht="15" customHeight="1">
      <c r="G44286" s="488"/>
    </row>
    <row r="44287" spans="7:7" ht="15" customHeight="1">
      <c r="G44287" s="488"/>
    </row>
    <row r="44288" spans="7:7" ht="15" customHeight="1">
      <c r="G44288" s="488"/>
    </row>
    <row r="44289" spans="7:7" ht="15" customHeight="1">
      <c r="G44289" s="488"/>
    </row>
    <row r="44290" spans="7:7" ht="15" customHeight="1">
      <c r="G44290" s="488"/>
    </row>
    <row r="44291" spans="7:7" ht="15" customHeight="1">
      <c r="G44291" s="488"/>
    </row>
    <row r="44292" spans="7:7" ht="15" customHeight="1">
      <c r="G44292" s="488"/>
    </row>
    <row r="44293" spans="7:7" ht="15" customHeight="1">
      <c r="G44293" s="488"/>
    </row>
    <row r="44294" spans="7:7" ht="15" customHeight="1">
      <c r="G44294" s="488"/>
    </row>
    <row r="44295" spans="7:7" ht="15" customHeight="1">
      <c r="G44295" s="488"/>
    </row>
    <row r="44296" spans="7:7" ht="15" customHeight="1">
      <c r="G44296" s="488"/>
    </row>
    <row r="44297" spans="7:7" ht="15" customHeight="1">
      <c r="G44297" s="488"/>
    </row>
    <row r="44298" spans="7:7" ht="15" customHeight="1">
      <c r="G44298" s="488"/>
    </row>
    <row r="44299" spans="7:7" ht="15" customHeight="1">
      <c r="G44299" s="488"/>
    </row>
    <row r="44300" spans="7:7" ht="15" customHeight="1">
      <c r="G44300" s="488"/>
    </row>
    <row r="44301" spans="7:7" ht="15" customHeight="1">
      <c r="G44301" s="488"/>
    </row>
    <row r="44302" spans="7:7" ht="15" customHeight="1">
      <c r="G44302" s="488"/>
    </row>
    <row r="44303" spans="7:7" ht="15" customHeight="1">
      <c r="G44303" s="488"/>
    </row>
    <row r="44304" spans="7:7" ht="15" customHeight="1">
      <c r="G44304" s="488"/>
    </row>
    <row r="44305" spans="7:7" ht="15" customHeight="1">
      <c r="G44305" s="488"/>
    </row>
    <row r="44306" spans="7:7" ht="15" customHeight="1">
      <c r="G44306" s="488"/>
    </row>
    <row r="44307" spans="7:7" ht="15" customHeight="1">
      <c r="G44307" s="488"/>
    </row>
    <row r="44308" spans="7:7" ht="15" customHeight="1">
      <c r="G44308" s="488"/>
    </row>
    <row r="44309" spans="7:7" ht="15" customHeight="1">
      <c r="G44309" s="488"/>
    </row>
    <row r="44310" spans="7:7" ht="15" customHeight="1">
      <c r="G44310" s="488"/>
    </row>
    <row r="44311" spans="7:7" ht="15" customHeight="1">
      <c r="G44311" s="488"/>
    </row>
    <row r="44312" spans="7:7" ht="15" customHeight="1">
      <c r="G44312" s="488"/>
    </row>
    <row r="44313" spans="7:7" ht="15" customHeight="1">
      <c r="G44313" s="488"/>
    </row>
    <row r="44314" spans="7:7" ht="15" customHeight="1">
      <c r="G44314" s="488"/>
    </row>
    <row r="44315" spans="7:7" ht="15" customHeight="1">
      <c r="G44315" s="488"/>
    </row>
    <row r="44316" spans="7:7" ht="15" customHeight="1">
      <c r="G44316" s="488"/>
    </row>
    <row r="44317" spans="7:7" ht="15" customHeight="1">
      <c r="G44317" s="488"/>
    </row>
    <row r="44318" spans="7:7" ht="15" customHeight="1">
      <c r="G44318" s="488"/>
    </row>
    <row r="44319" spans="7:7" ht="15" customHeight="1">
      <c r="G44319" s="488"/>
    </row>
    <row r="44320" spans="7:7" ht="15" customHeight="1">
      <c r="G44320" s="488"/>
    </row>
    <row r="44321" spans="7:7" ht="15" customHeight="1">
      <c r="G44321" s="488"/>
    </row>
    <row r="44322" spans="7:7" ht="15" customHeight="1">
      <c r="G44322" s="488"/>
    </row>
    <row r="44323" spans="7:7" ht="15" customHeight="1">
      <c r="G44323" s="488"/>
    </row>
    <row r="44324" spans="7:7" ht="15" customHeight="1">
      <c r="G44324" s="488"/>
    </row>
    <row r="44325" spans="7:7" ht="15" customHeight="1">
      <c r="G44325" s="488"/>
    </row>
    <row r="44326" spans="7:7" ht="15" customHeight="1">
      <c r="G44326" s="488"/>
    </row>
    <row r="44327" spans="7:7" ht="15" customHeight="1">
      <c r="G44327" s="488"/>
    </row>
    <row r="44328" spans="7:7" ht="15" customHeight="1">
      <c r="G44328" s="488"/>
    </row>
    <row r="44329" spans="7:7" ht="15" customHeight="1">
      <c r="G44329" s="488"/>
    </row>
    <row r="44330" spans="7:7" ht="15" customHeight="1">
      <c r="G44330" s="488"/>
    </row>
    <row r="44331" spans="7:7" ht="15" customHeight="1">
      <c r="G44331" s="488"/>
    </row>
    <row r="44332" spans="7:7" ht="15" customHeight="1">
      <c r="G44332" s="488"/>
    </row>
    <row r="44333" spans="7:7" ht="15" customHeight="1">
      <c r="G44333" s="488"/>
    </row>
    <row r="44334" spans="7:7" ht="15" customHeight="1">
      <c r="G44334" s="488"/>
    </row>
    <row r="44335" spans="7:7" ht="15" customHeight="1">
      <c r="G44335" s="488"/>
    </row>
    <row r="44336" spans="7:7" ht="15" customHeight="1">
      <c r="G44336" s="488"/>
    </row>
    <row r="44337" spans="7:7" ht="15" customHeight="1">
      <c r="G44337" s="488"/>
    </row>
    <row r="44338" spans="7:7" ht="15" customHeight="1">
      <c r="G44338" s="488"/>
    </row>
    <row r="44339" spans="7:7" ht="15" customHeight="1">
      <c r="G44339" s="488"/>
    </row>
    <row r="44340" spans="7:7" ht="15" customHeight="1">
      <c r="G44340" s="488"/>
    </row>
    <row r="44341" spans="7:7" ht="15" customHeight="1">
      <c r="G44341" s="488"/>
    </row>
    <row r="44342" spans="7:7" ht="15" customHeight="1">
      <c r="G44342" s="488"/>
    </row>
    <row r="44343" spans="7:7" ht="15" customHeight="1">
      <c r="G44343" s="488"/>
    </row>
    <row r="44344" spans="7:7" ht="15" customHeight="1">
      <c r="G44344" s="488"/>
    </row>
    <row r="44345" spans="7:7" ht="15" customHeight="1">
      <c r="G44345" s="488"/>
    </row>
    <row r="44346" spans="7:7" ht="15" customHeight="1">
      <c r="G44346" s="488"/>
    </row>
    <row r="44347" spans="7:7" ht="15" customHeight="1">
      <c r="G44347" s="488"/>
    </row>
    <row r="44348" spans="7:7" ht="15" customHeight="1">
      <c r="G44348" s="488"/>
    </row>
    <row r="44349" spans="7:7" ht="15" customHeight="1">
      <c r="G44349" s="488"/>
    </row>
    <row r="44350" spans="7:7" ht="15" customHeight="1">
      <c r="G44350" s="488"/>
    </row>
    <row r="44351" spans="7:7" ht="15" customHeight="1">
      <c r="G44351" s="488"/>
    </row>
    <row r="44352" spans="7:7" ht="15" customHeight="1">
      <c r="G44352" s="488"/>
    </row>
    <row r="44353" spans="7:7" ht="15" customHeight="1">
      <c r="G44353" s="488"/>
    </row>
    <row r="44354" spans="7:7" ht="15" customHeight="1">
      <c r="G44354" s="488"/>
    </row>
    <row r="44355" spans="7:7" ht="15" customHeight="1">
      <c r="G44355" s="488"/>
    </row>
    <row r="44356" spans="7:7" ht="15" customHeight="1">
      <c r="G44356" s="488"/>
    </row>
    <row r="44357" spans="7:7" ht="15" customHeight="1">
      <c r="G44357" s="488"/>
    </row>
    <row r="44358" spans="7:7" ht="15" customHeight="1">
      <c r="G44358" s="488"/>
    </row>
    <row r="44359" spans="7:7" ht="15" customHeight="1">
      <c r="G44359" s="488"/>
    </row>
    <row r="44360" spans="7:7" ht="15" customHeight="1">
      <c r="G44360" s="488"/>
    </row>
    <row r="44361" spans="7:7" ht="15" customHeight="1">
      <c r="G44361" s="488"/>
    </row>
    <row r="44362" spans="7:7" ht="15" customHeight="1">
      <c r="G44362" s="488"/>
    </row>
    <row r="44363" spans="7:7" ht="15" customHeight="1">
      <c r="G44363" s="488"/>
    </row>
    <row r="44364" spans="7:7" ht="15" customHeight="1">
      <c r="G44364" s="488"/>
    </row>
    <row r="44365" spans="7:7" ht="15" customHeight="1">
      <c r="G44365" s="488"/>
    </row>
    <row r="44366" spans="7:7" ht="15" customHeight="1">
      <c r="G44366" s="488"/>
    </row>
    <row r="44367" spans="7:7" ht="15" customHeight="1">
      <c r="G44367" s="488"/>
    </row>
    <row r="44368" spans="7:7" ht="15" customHeight="1">
      <c r="G44368" s="488"/>
    </row>
    <row r="44369" spans="7:7" ht="15" customHeight="1">
      <c r="G44369" s="488"/>
    </row>
    <row r="44370" spans="7:7" ht="15" customHeight="1">
      <c r="G44370" s="488"/>
    </row>
    <row r="44371" spans="7:7" ht="15" customHeight="1">
      <c r="G44371" s="488"/>
    </row>
    <row r="44372" spans="7:7" ht="15" customHeight="1">
      <c r="G44372" s="488"/>
    </row>
    <row r="44373" spans="7:7" ht="15" customHeight="1">
      <c r="G44373" s="488"/>
    </row>
    <row r="44374" spans="7:7" ht="15" customHeight="1">
      <c r="G44374" s="488"/>
    </row>
    <row r="44375" spans="7:7" ht="15" customHeight="1">
      <c r="G44375" s="488"/>
    </row>
    <row r="44376" spans="7:7" ht="15" customHeight="1">
      <c r="G44376" s="488"/>
    </row>
    <row r="44377" spans="7:7" ht="15" customHeight="1">
      <c r="G44377" s="488"/>
    </row>
    <row r="44378" spans="7:7" ht="15" customHeight="1">
      <c r="G44378" s="488"/>
    </row>
    <row r="44379" spans="7:7" ht="15" customHeight="1">
      <c r="G44379" s="488"/>
    </row>
    <row r="44380" spans="7:7" ht="15" customHeight="1">
      <c r="G44380" s="488"/>
    </row>
    <row r="44381" spans="7:7" ht="15" customHeight="1">
      <c r="G44381" s="488"/>
    </row>
    <row r="44382" spans="7:7" ht="15" customHeight="1">
      <c r="G44382" s="488"/>
    </row>
    <row r="44383" spans="7:7" ht="15" customHeight="1">
      <c r="G44383" s="488"/>
    </row>
    <row r="44384" spans="7:7" ht="15" customHeight="1">
      <c r="G44384" s="488"/>
    </row>
    <row r="44385" spans="7:7" ht="15" customHeight="1">
      <c r="G44385" s="488"/>
    </row>
    <row r="44386" spans="7:7" ht="15" customHeight="1">
      <c r="G44386" s="488"/>
    </row>
    <row r="44387" spans="7:7" ht="15" customHeight="1">
      <c r="G44387" s="488"/>
    </row>
    <row r="44388" spans="7:7" ht="15" customHeight="1">
      <c r="G44388" s="488"/>
    </row>
    <row r="44389" spans="7:7" ht="15" customHeight="1">
      <c r="G44389" s="488"/>
    </row>
    <row r="44390" spans="7:7" ht="15" customHeight="1">
      <c r="G44390" s="488"/>
    </row>
    <row r="44391" spans="7:7" ht="15" customHeight="1">
      <c r="G44391" s="488"/>
    </row>
    <row r="44392" spans="7:7" ht="15" customHeight="1">
      <c r="G44392" s="488"/>
    </row>
    <row r="44393" spans="7:7" ht="15" customHeight="1">
      <c r="G44393" s="488"/>
    </row>
    <row r="44394" spans="7:7" ht="15" customHeight="1">
      <c r="G44394" s="488"/>
    </row>
    <row r="44395" spans="7:7" ht="15" customHeight="1">
      <c r="G44395" s="488"/>
    </row>
    <row r="44396" spans="7:7" ht="15" customHeight="1">
      <c r="G44396" s="488"/>
    </row>
    <row r="44397" spans="7:7" ht="15" customHeight="1">
      <c r="G44397" s="488"/>
    </row>
    <row r="44398" spans="7:7" ht="15" customHeight="1">
      <c r="G44398" s="488"/>
    </row>
    <row r="44399" spans="7:7" ht="15" customHeight="1">
      <c r="G44399" s="488"/>
    </row>
    <row r="44400" spans="7:7" ht="15" customHeight="1">
      <c r="G44400" s="488"/>
    </row>
    <row r="44401" spans="7:7" ht="15" customHeight="1">
      <c r="G44401" s="488"/>
    </row>
    <row r="44402" spans="7:7" ht="15" customHeight="1">
      <c r="G44402" s="488"/>
    </row>
    <row r="44403" spans="7:7" ht="15" customHeight="1">
      <c r="G44403" s="488"/>
    </row>
    <row r="44404" spans="7:7" ht="15" customHeight="1">
      <c r="G44404" s="488"/>
    </row>
    <row r="44405" spans="7:7" ht="15" customHeight="1">
      <c r="G44405" s="488"/>
    </row>
    <row r="44406" spans="7:7" ht="15" customHeight="1">
      <c r="G44406" s="488"/>
    </row>
    <row r="44407" spans="7:7" ht="15" customHeight="1">
      <c r="G44407" s="488"/>
    </row>
    <row r="44408" spans="7:7" ht="15" customHeight="1">
      <c r="G44408" s="488"/>
    </row>
    <row r="44409" spans="7:7" ht="15" customHeight="1">
      <c r="G44409" s="488"/>
    </row>
    <row r="44410" spans="7:7" ht="15" customHeight="1">
      <c r="G44410" s="488"/>
    </row>
    <row r="44411" spans="7:7" ht="15" customHeight="1">
      <c r="G44411" s="488"/>
    </row>
    <row r="44412" spans="7:7" ht="15" customHeight="1">
      <c r="G44412" s="488"/>
    </row>
    <row r="44413" spans="7:7" ht="15" customHeight="1">
      <c r="G44413" s="488"/>
    </row>
    <row r="44414" spans="7:7" ht="15" customHeight="1">
      <c r="G44414" s="488"/>
    </row>
    <row r="44415" spans="7:7" ht="15" customHeight="1">
      <c r="G44415" s="488"/>
    </row>
    <row r="44416" spans="7:7" ht="15" customHeight="1">
      <c r="G44416" s="488"/>
    </row>
    <row r="44417" spans="7:7" ht="15" customHeight="1">
      <c r="G44417" s="488"/>
    </row>
    <row r="44418" spans="7:7" ht="15" customHeight="1">
      <c r="G44418" s="488"/>
    </row>
    <row r="44419" spans="7:7" ht="15" customHeight="1">
      <c r="G44419" s="488"/>
    </row>
    <row r="44420" spans="7:7" ht="15" customHeight="1">
      <c r="G44420" s="488"/>
    </row>
    <row r="44421" spans="7:7" ht="15" customHeight="1">
      <c r="G44421" s="488"/>
    </row>
    <row r="44422" spans="7:7" ht="15" customHeight="1">
      <c r="G44422" s="488"/>
    </row>
    <row r="44423" spans="7:7" ht="15" customHeight="1">
      <c r="G44423" s="488"/>
    </row>
    <row r="44424" spans="7:7" ht="15" customHeight="1">
      <c r="G44424" s="488"/>
    </row>
    <row r="44425" spans="7:7" ht="15" customHeight="1">
      <c r="G44425" s="488"/>
    </row>
    <row r="44426" spans="7:7" ht="15" customHeight="1">
      <c r="G44426" s="488"/>
    </row>
    <row r="44427" spans="7:7" ht="15" customHeight="1">
      <c r="G44427" s="488"/>
    </row>
    <row r="44428" spans="7:7" ht="15" customHeight="1">
      <c r="G44428" s="488"/>
    </row>
    <row r="44429" spans="7:7" ht="15" customHeight="1">
      <c r="G44429" s="488"/>
    </row>
    <row r="44430" spans="7:7" ht="15" customHeight="1">
      <c r="G44430" s="488"/>
    </row>
    <row r="44431" spans="7:7" ht="15" customHeight="1">
      <c r="G44431" s="488"/>
    </row>
    <row r="44432" spans="7:7" ht="15" customHeight="1">
      <c r="G44432" s="488"/>
    </row>
    <row r="44433" spans="7:7" ht="15" customHeight="1">
      <c r="G44433" s="488"/>
    </row>
    <row r="44434" spans="7:7" ht="15" customHeight="1">
      <c r="G44434" s="488"/>
    </row>
    <row r="44435" spans="7:7" ht="15" customHeight="1">
      <c r="G44435" s="488"/>
    </row>
    <row r="44436" spans="7:7" ht="15" customHeight="1">
      <c r="G44436" s="488"/>
    </row>
    <row r="44437" spans="7:7" ht="15" customHeight="1">
      <c r="G44437" s="488"/>
    </row>
    <row r="44438" spans="7:7" ht="15" customHeight="1">
      <c r="G44438" s="488"/>
    </row>
    <row r="44439" spans="7:7" ht="15" customHeight="1">
      <c r="G44439" s="488"/>
    </row>
    <row r="44440" spans="7:7" ht="15" customHeight="1">
      <c r="G44440" s="488"/>
    </row>
    <row r="44441" spans="7:7" ht="15" customHeight="1">
      <c r="G44441" s="488"/>
    </row>
    <row r="44442" spans="7:7" ht="15" customHeight="1">
      <c r="G44442" s="488"/>
    </row>
    <row r="44443" spans="7:7" ht="15" customHeight="1">
      <c r="G44443" s="488"/>
    </row>
    <row r="44444" spans="7:7" ht="15" customHeight="1">
      <c r="G44444" s="488"/>
    </row>
    <row r="44445" spans="7:7" ht="15" customHeight="1">
      <c r="G44445" s="488"/>
    </row>
    <row r="44446" spans="7:7" ht="15" customHeight="1">
      <c r="G44446" s="488"/>
    </row>
    <row r="44447" spans="7:7" ht="15" customHeight="1">
      <c r="G44447" s="488"/>
    </row>
    <row r="44448" spans="7:7" ht="15" customHeight="1">
      <c r="G44448" s="488"/>
    </row>
    <row r="44449" spans="7:7" ht="15" customHeight="1">
      <c r="G44449" s="488"/>
    </row>
    <row r="44450" spans="7:7" ht="15" customHeight="1">
      <c r="G44450" s="488"/>
    </row>
    <row r="44451" spans="7:7" ht="15" customHeight="1">
      <c r="G44451" s="488"/>
    </row>
    <row r="44452" spans="7:7" ht="15" customHeight="1">
      <c r="G44452" s="488"/>
    </row>
    <row r="44453" spans="7:7" ht="15" customHeight="1">
      <c r="G44453" s="488"/>
    </row>
    <row r="44454" spans="7:7" ht="15" customHeight="1">
      <c r="G44454" s="488"/>
    </row>
    <row r="44455" spans="7:7" ht="15" customHeight="1">
      <c r="G44455" s="488"/>
    </row>
    <row r="44456" spans="7:7" ht="15" customHeight="1">
      <c r="G44456" s="488"/>
    </row>
    <row r="44457" spans="7:7" ht="15" customHeight="1">
      <c r="G44457" s="488"/>
    </row>
    <row r="44458" spans="7:7" ht="15" customHeight="1">
      <c r="G44458" s="488"/>
    </row>
    <row r="44459" spans="7:7" ht="15" customHeight="1">
      <c r="G44459" s="488"/>
    </row>
    <row r="44460" spans="7:7" ht="15" customHeight="1">
      <c r="G44460" s="488"/>
    </row>
    <row r="44461" spans="7:7" ht="15" customHeight="1">
      <c r="G44461" s="488"/>
    </row>
    <row r="44462" spans="7:7" ht="15" customHeight="1">
      <c r="G44462" s="488"/>
    </row>
    <row r="44463" spans="7:7" ht="15" customHeight="1">
      <c r="G44463" s="488"/>
    </row>
    <row r="44464" spans="7:7" ht="15" customHeight="1">
      <c r="G44464" s="488"/>
    </row>
    <row r="44465" spans="7:7" ht="15" customHeight="1">
      <c r="G44465" s="488"/>
    </row>
    <row r="44466" spans="7:7" ht="15" customHeight="1">
      <c r="G44466" s="488"/>
    </row>
    <row r="44467" spans="7:7" ht="15" customHeight="1">
      <c r="G44467" s="488"/>
    </row>
    <row r="44468" spans="7:7" ht="15" customHeight="1">
      <c r="G44468" s="488"/>
    </row>
    <row r="44469" spans="7:7" ht="15" customHeight="1">
      <c r="G44469" s="488"/>
    </row>
    <row r="44470" spans="7:7" ht="15" customHeight="1">
      <c r="G44470" s="488"/>
    </row>
    <row r="44471" spans="7:7" ht="15" customHeight="1">
      <c r="G44471" s="488"/>
    </row>
    <row r="44472" spans="7:7" ht="15" customHeight="1">
      <c r="G44472" s="488"/>
    </row>
    <row r="44473" spans="7:7" ht="15" customHeight="1">
      <c r="G44473" s="488"/>
    </row>
    <row r="44474" spans="7:7" ht="15" customHeight="1">
      <c r="G44474" s="488"/>
    </row>
    <row r="44475" spans="7:7" ht="15" customHeight="1">
      <c r="G44475" s="488"/>
    </row>
    <row r="44476" spans="7:7" ht="15" customHeight="1">
      <c r="G44476" s="488"/>
    </row>
    <row r="44477" spans="7:7" ht="15" customHeight="1">
      <c r="G44477" s="488"/>
    </row>
    <row r="44478" spans="7:7" ht="15" customHeight="1">
      <c r="G44478" s="488"/>
    </row>
    <row r="44479" spans="7:7" ht="15" customHeight="1">
      <c r="G44479" s="488"/>
    </row>
    <row r="44480" spans="7:7" ht="15" customHeight="1">
      <c r="G44480" s="488"/>
    </row>
    <row r="44481" spans="7:7" ht="15" customHeight="1">
      <c r="G44481" s="488"/>
    </row>
    <row r="44482" spans="7:7" ht="15" customHeight="1">
      <c r="G44482" s="488"/>
    </row>
    <row r="44483" spans="7:7" ht="15" customHeight="1">
      <c r="G44483" s="488"/>
    </row>
    <row r="44484" spans="7:7" ht="15" customHeight="1">
      <c r="G44484" s="488"/>
    </row>
    <row r="44485" spans="7:7" ht="15" customHeight="1">
      <c r="G44485" s="488"/>
    </row>
    <row r="44486" spans="7:7" ht="15" customHeight="1">
      <c r="G44486" s="488"/>
    </row>
    <row r="44487" spans="7:7" ht="15" customHeight="1">
      <c r="G44487" s="488"/>
    </row>
    <row r="44488" spans="7:7" ht="15" customHeight="1">
      <c r="G44488" s="488"/>
    </row>
    <row r="44489" spans="7:7" ht="15" customHeight="1">
      <c r="G44489" s="488"/>
    </row>
    <row r="44490" spans="7:7" ht="15" customHeight="1">
      <c r="G44490" s="488"/>
    </row>
    <row r="44491" spans="7:7" ht="15" customHeight="1">
      <c r="G44491" s="488"/>
    </row>
    <row r="44492" spans="7:7" ht="15" customHeight="1">
      <c r="G44492" s="488"/>
    </row>
    <row r="44493" spans="7:7" ht="15" customHeight="1">
      <c r="G44493" s="488"/>
    </row>
    <row r="44494" spans="7:7" ht="15" customHeight="1">
      <c r="G44494" s="488"/>
    </row>
    <row r="44495" spans="7:7" ht="15" customHeight="1">
      <c r="G44495" s="488"/>
    </row>
    <row r="44496" spans="7:7" ht="15" customHeight="1">
      <c r="G44496" s="488"/>
    </row>
    <row r="44497" spans="7:7" ht="15" customHeight="1">
      <c r="G44497" s="488"/>
    </row>
    <row r="44498" spans="7:7" ht="15" customHeight="1">
      <c r="G44498" s="488"/>
    </row>
    <row r="44499" spans="7:7" ht="15" customHeight="1">
      <c r="G44499" s="488"/>
    </row>
    <row r="44500" spans="7:7" ht="15" customHeight="1">
      <c r="G44500" s="488"/>
    </row>
    <row r="44501" spans="7:7" ht="15" customHeight="1">
      <c r="G44501" s="488"/>
    </row>
    <row r="44502" spans="7:7" ht="15" customHeight="1">
      <c r="G44502" s="488"/>
    </row>
    <row r="44503" spans="7:7" ht="15" customHeight="1">
      <c r="G44503" s="488"/>
    </row>
    <row r="44504" spans="7:7" ht="15" customHeight="1">
      <c r="G44504" s="488"/>
    </row>
    <row r="44505" spans="7:7" ht="15" customHeight="1">
      <c r="G44505" s="488"/>
    </row>
    <row r="44506" spans="7:7" ht="15" customHeight="1">
      <c r="G44506" s="488"/>
    </row>
    <row r="44507" spans="7:7" ht="15" customHeight="1">
      <c r="G44507" s="488"/>
    </row>
    <row r="44508" spans="7:7" ht="15" customHeight="1">
      <c r="G44508" s="488"/>
    </row>
    <row r="44509" spans="7:7" ht="15" customHeight="1">
      <c r="G44509" s="488"/>
    </row>
    <row r="44510" spans="7:7" ht="15" customHeight="1">
      <c r="G44510" s="488"/>
    </row>
    <row r="44511" spans="7:7" ht="15" customHeight="1">
      <c r="G44511" s="488"/>
    </row>
    <row r="44512" spans="7:7" ht="15" customHeight="1">
      <c r="G44512" s="488"/>
    </row>
    <row r="44513" spans="7:7" ht="15" customHeight="1">
      <c r="G44513" s="488"/>
    </row>
    <row r="44514" spans="7:7" ht="15" customHeight="1">
      <c r="G44514" s="488"/>
    </row>
    <row r="44515" spans="7:7" ht="15" customHeight="1">
      <c r="G44515" s="488"/>
    </row>
    <row r="44516" spans="7:7" ht="15" customHeight="1">
      <c r="G44516" s="488"/>
    </row>
    <row r="44517" spans="7:7" ht="15" customHeight="1">
      <c r="G44517" s="488"/>
    </row>
    <row r="44518" spans="7:7" ht="15" customHeight="1">
      <c r="G44518" s="488"/>
    </row>
    <row r="44519" spans="7:7" ht="15" customHeight="1">
      <c r="G44519" s="488"/>
    </row>
    <row r="44520" spans="7:7" ht="15" customHeight="1">
      <c r="G44520" s="488"/>
    </row>
    <row r="44521" spans="7:7" ht="15" customHeight="1">
      <c r="G44521" s="488"/>
    </row>
    <row r="44522" spans="7:7" ht="15" customHeight="1">
      <c r="G44522" s="488"/>
    </row>
    <row r="44523" spans="7:7" ht="15" customHeight="1">
      <c r="G44523" s="488"/>
    </row>
    <row r="44524" spans="7:7" ht="15" customHeight="1">
      <c r="G44524" s="488"/>
    </row>
    <row r="44525" spans="7:7" ht="15" customHeight="1">
      <c r="G44525" s="488"/>
    </row>
    <row r="44526" spans="7:7" ht="15" customHeight="1">
      <c r="G44526" s="488"/>
    </row>
    <row r="44527" spans="7:7" ht="15" customHeight="1">
      <c r="G44527" s="488"/>
    </row>
    <row r="44528" spans="7:7" ht="15" customHeight="1">
      <c r="G44528" s="488"/>
    </row>
    <row r="44529" spans="7:7" ht="15" customHeight="1">
      <c r="G44529" s="488"/>
    </row>
    <row r="44530" spans="7:7" ht="15" customHeight="1">
      <c r="G44530" s="488"/>
    </row>
    <row r="44531" spans="7:7" ht="15" customHeight="1">
      <c r="G44531" s="488"/>
    </row>
    <row r="44532" spans="7:7" ht="15" customHeight="1">
      <c r="G44532" s="488"/>
    </row>
    <row r="44533" spans="7:7" ht="15" customHeight="1">
      <c r="G44533" s="488"/>
    </row>
    <row r="44534" spans="7:7" ht="15" customHeight="1">
      <c r="G44534" s="488"/>
    </row>
    <row r="44535" spans="7:7" ht="15" customHeight="1">
      <c r="G44535" s="488"/>
    </row>
    <row r="44536" spans="7:7" ht="15" customHeight="1">
      <c r="G44536" s="488"/>
    </row>
    <row r="44537" spans="7:7" ht="15" customHeight="1">
      <c r="G44537" s="488"/>
    </row>
    <row r="44538" spans="7:7" ht="15" customHeight="1">
      <c r="G44538" s="488"/>
    </row>
    <row r="44539" spans="7:7" ht="15" customHeight="1">
      <c r="G44539" s="488"/>
    </row>
    <row r="44540" spans="7:7" ht="15" customHeight="1">
      <c r="G44540" s="488"/>
    </row>
    <row r="44541" spans="7:7" ht="15" customHeight="1">
      <c r="G44541" s="488"/>
    </row>
    <row r="44542" spans="7:7" ht="15" customHeight="1">
      <c r="G44542" s="488"/>
    </row>
    <row r="44543" spans="7:7" ht="15" customHeight="1">
      <c r="G44543" s="488"/>
    </row>
    <row r="44544" spans="7:7" ht="15" customHeight="1">
      <c r="G44544" s="488"/>
    </row>
    <row r="44545" spans="7:7" ht="15" customHeight="1">
      <c r="G44545" s="488"/>
    </row>
    <row r="44546" spans="7:7" ht="15" customHeight="1">
      <c r="G44546" s="488"/>
    </row>
    <row r="44547" spans="7:7" ht="15" customHeight="1">
      <c r="G44547" s="488"/>
    </row>
    <row r="44548" spans="7:7" ht="15" customHeight="1">
      <c r="G44548" s="488"/>
    </row>
    <row r="44549" spans="7:7" ht="15" customHeight="1">
      <c r="G44549" s="488"/>
    </row>
    <row r="44550" spans="7:7" ht="15" customHeight="1">
      <c r="G44550" s="488"/>
    </row>
    <row r="44551" spans="7:7" ht="15" customHeight="1">
      <c r="G44551" s="488"/>
    </row>
    <row r="44552" spans="7:7" ht="15" customHeight="1">
      <c r="G44552" s="488"/>
    </row>
    <row r="44553" spans="7:7" ht="15" customHeight="1">
      <c r="G44553" s="488"/>
    </row>
    <row r="44554" spans="7:7" ht="15" customHeight="1">
      <c r="G44554" s="488"/>
    </row>
    <row r="44555" spans="7:7" ht="15" customHeight="1">
      <c r="G44555" s="488"/>
    </row>
    <row r="44556" spans="7:7" ht="15" customHeight="1">
      <c r="G44556" s="488"/>
    </row>
    <row r="44557" spans="7:7" ht="15" customHeight="1">
      <c r="G44557" s="488"/>
    </row>
    <row r="44558" spans="7:7" ht="15" customHeight="1">
      <c r="G44558" s="488"/>
    </row>
    <row r="44559" spans="7:7" ht="15" customHeight="1">
      <c r="G44559" s="488"/>
    </row>
    <row r="44560" spans="7:7" ht="15" customHeight="1">
      <c r="G44560" s="488"/>
    </row>
    <row r="44561" spans="7:7" ht="15" customHeight="1">
      <c r="G44561" s="488"/>
    </row>
    <row r="44562" spans="7:7" ht="15" customHeight="1">
      <c r="G44562" s="488"/>
    </row>
    <row r="44563" spans="7:7" ht="15" customHeight="1">
      <c r="G44563" s="488"/>
    </row>
    <row r="44564" spans="7:7" ht="15" customHeight="1">
      <c r="G44564" s="488"/>
    </row>
    <row r="44565" spans="7:7" ht="15" customHeight="1">
      <c r="G44565" s="488"/>
    </row>
    <row r="44566" spans="7:7" ht="15" customHeight="1">
      <c r="G44566" s="488"/>
    </row>
    <row r="44567" spans="7:7" ht="15" customHeight="1">
      <c r="G44567" s="488"/>
    </row>
    <row r="44568" spans="7:7" ht="15" customHeight="1">
      <c r="G44568" s="488"/>
    </row>
    <row r="44569" spans="7:7" ht="15" customHeight="1">
      <c r="G44569" s="488"/>
    </row>
    <row r="44570" spans="7:7" ht="15" customHeight="1">
      <c r="G44570" s="488"/>
    </row>
    <row r="44571" spans="7:7" ht="15" customHeight="1">
      <c r="G44571" s="488"/>
    </row>
    <row r="44572" spans="7:7" ht="15" customHeight="1">
      <c r="G44572" s="488"/>
    </row>
    <row r="44573" spans="7:7" ht="15" customHeight="1">
      <c r="G44573" s="488"/>
    </row>
    <row r="44574" spans="7:7" ht="15" customHeight="1">
      <c r="G44574" s="488"/>
    </row>
    <row r="44575" spans="7:7" ht="15" customHeight="1">
      <c r="G44575" s="488"/>
    </row>
    <row r="44576" spans="7:7" ht="15" customHeight="1">
      <c r="G44576" s="488"/>
    </row>
    <row r="44577" spans="7:7" ht="15" customHeight="1">
      <c r="G44577" s="488"/>
    </row>
    <row r="44578" spans="7:7" ht="15" customHeight="1">
      <c r="G44578" s="488"/>
    </row>
    <row r="44579" spans="7:7" ht="15" customHeight="1">
      <c r="G44579" s="488"/>
    </row>
    <row r="44580" spans="7:7" ht="15" customHeight="1">
      <c r="G44580" s="488"/>
    </row>
    <row r="44581" spans="7:7" ht="15" customHeight="1">
      <c r="G44581" s="488"/>
    </row>
    <row r="44582" spans="7:7" ht="15" customHeight="1">
      <c r="G44582" s="488"/>
    </row>
    <row r="44583" spans="7:7" ht="15" customHeight="1">
      <c r="G44583" s="488"/>
    </row>
    <row r="44584" spans="7:7" ht="15" customHeight="1">
      <c r="G44584" s="488"/>
    </row>
    <row r="44585" spans="7:7" ht="15" customHeight="1">
      <c r="G44585" s="488"/>
    </row>
    <row r="44586" spans="7:7" ht="15" customHeight="1">
      <c r="G44586" s="488"/>
    </row>
    <row r="44587" spans="7:7" ht="15" customHeight="1">
      <c r="G44587" s="488"/>
    </row>
    <row r="44588" spans="7:7" ht="15" customHeight="1">
      <c r="G44588" s="488"/>
    </row>
    <row r="44589" spans="7:7" ht="15" customHeight="1">
      <c r="G44589" s="488"/>
    </row>
    <row r="44590" spans="7:7" ht="15" customHeight="1">
      <c r="G44590" s="488"/>
    </row>
    <row r="44591" spans="7:7" ht="15" customHeight="1">
      <c r="G44591" s="488"/>
    </row>
    <row r="44592" spans="7:7" ht="15" customHeight="1">
      <c r="G44592" s="488"/>
    </row>
    <row r="44593" spans="7:7" ht="15" customHeight="1">
      <c r="G44593" s="488"/>
    </row>
    <row r="44594" spans="7:7" ht="15" customHeight="1">
      <c r="G44594" s="488"/>
    </row>
    <row r="44595" spans="7:7" ht="15" customHeight="1">
      <c r="G44595" s="488"/>
    </row>
    <row r="44596" spans="7:7" ht="15" customHeight="1">
      <c r="G44596" s="488"/>
    </row>
    <row r="44597" spans="7:7" ht="15" customHeight="1">
      <c r="G44597" s="488"/>
    </row>
    <row r="44598" spans="7:7" ht="15" customHeight="1">
      <c r="G44598" s="488"/>
    </row>
    <row r="44599" spans="7:7" ht="15" customHeight="1">
      <c r="G44599" s="488"/>
    </row>
    <row r="44600" spans="7:7" ht="15" customHeight="1">
      <c r="G44600" s="488"/>
    </row>
    <row r="44601" spans="7:7" ht="15" customHeight="1">
      <c r="G44601" s="488"/>
    </row>
    <row r="44602" spans="7:7" ht="15" customHeight="1">
      <c r="G44602" s="488"/>
    </row>
    <row r="44603" spans="7:7" ht="15" customHeight="1">
      <c r="G44603" s="488"/>
    </row>
    <row r="44604" spans="7:7" ht="15" customHeight="1">
      <c r="G44604" s="488"/>
    </row>
    <row r="44605" spans="7:7" ht="15" customHeight="1">
      <c r="G44605" s="488"/>
    </row>
    <row r="44606" spans="7:7" ht="15" customHeight="1">
      <c r="G44606" s="488"/>
    </row>
    <row r="44607" spans="7:7" ht="15" customHeight="1">
      <c r="G44607" s="488"/>
    </row>
    <row r="44608" spans="7:7" ht="15" customHeight="1">
      <c r="G44608" s="488"/>
    </row>
    <row r="44609" spans="7:7" ht="15" customHeight="1">
      <c r="G44609" s="488"/>
    </row>
    <row r="44610" spans="7:7" ht="15" customHeight="1">
      <c r="G44610" s="488"/>
    </row>
    <row r="44611" spans="7:7" ht="15" customHeight="1">
      <c r="G44611" s="488"/>
    </row>
    <row r="44612" spans="7:7" ht="15" customHeight="1">
      <c r="G44612" s="488"/>
    </row>
    <row r="44613" spans="7:7" ht="15" customHeight="1">
      <c r="G44613" s="488"/>
    </row>
    <row r="44614" spans="7:7" ht="15" customHeight="1">
      <c r="G44614" s="488"/>
    </row>
    <row r="44615" spans="7:7" ht="15" customHeight="1">
      <c r="G44615" s="488"/>
    </row>
    <row r="44616" spans="7:7" ht="15" customHeight="1">
      <c r="G44616" s="488"/>
    </row>
    <row r="44617" spans="7:7" ht="15" customHeight="1">
      <c r="G44617" s="488"/>
    </row>
    <row r="44618" spans="7:7" ht="15" customHeight="1">
      <c r="G44618" s="488"/>
    </row>
    <row r="44619" spans="7:7" ht="15" customHeight="1">
      <c r="G44619" s="488"/>
    </row>
    <row r="44620" spans="7:7" ht="15" customHeight="1">
      <c r="G44620" s="488"/>
    </row>
    <row r="44621" spans="7:7" ht="15" customHeight="1">
      <c r="G44621" s="488"/>
    </row>
    <row r="44622" spans="7:7" ht="15" customHeight="1">
      <c r="G44622" s="488"/>
    </row>
    <row r="44623" spans="7:7" ht="15" customHeight="1">
      <c r="G44623" s="488"/>
    </row>
    <row r="44624" spans="7:7" ht="15" customHeight="1">
      <c r="G44624" s="488"/>
    </row>
    <row r="44625" spans="7:7" ht="15" customHeight="1">
      <c r="G44625" s="488"/>
    </row>
    <row r="44626" spans="7:7" ht="15" customHeight="1">
      <c r="G44626" s="488"/>
    </row>
    <row r="44627" spans="7:7" ht="15" customHeight="1">
      <c r="G44627" s="488"/>
    </row>
    <row r="44628" spans="7:7" ht="15" customHeight="1">
      <c r="G44628" s="488"/>
    </row>
    <row r="44629" spans="7:7" ht="15" customHeight="1">
      <c r="G44629" s="488"/>
    </row>
    <row r="44630" spans="7:7" ht="15" customHeight="1">
      <c r="G44630" s="488"/>
    </row>
    <row r="44631" spans="7:7" ht="15" customHeight="1">
      <c r="G44631" s="488"/>
    </row>
    <row r="44632" spans="7:7" ht="15" customHeight="1">
      <c r="G44632" s="488"/>
    </row>
    <row r="44633" spans="7:7" ht="15" customHeight="1">
      <c r="G44633" s="488"/>
    </row>
    <row r="44634" spans="7:7" ht="15" customHeight="1">
      <c r="G44634" s="488"/>
    </row>
    <row r="44635" spans="7:7" ht="15" customHeight="1">
      <c r="G44635" s="488"/>
    </row>
    <row r="44636" spans="7:7" ht="15" customHeight="1">
      <c r="G44636" s="488"/>
    </row>
    <row r="44637" spans="7:7" ht="15" customHeight="1">
      <c r="G44637" s="488"/>
    </row>
    <row r="44638" spans="7:7" ht="15" customHeight="1">
      <c r="G44638" s="488"/>
    </row>
    <row r="44639" spans="7:7" ht="15" customHeight="1">
      <c r="G44639" s="488"/>
    </row>
    <row r="44640" spans="7:7" ht="15" customHeight="1">
      <c r="G44640" s="488"/>
    </row>
    <row r="44641" spans="7:7" ht="15" customHeight="1">
      <c r="G44641" s="488"/>
    </row>
    <row r="44642" spans="7:7" ht="15" customHeight="1">
      <c r="G44642" s="488"/>
    </row>
    <row r="44643" spans="7:7" ht="15" customHeight="1">
      <c r="G44643" s="488"/>
    </row>
    <row r="44644" spans="7:7" ht="15" customHeight="1">
      <c r="G44644" s="488"/>
    </row>
    <row r="44645" spans="7:7" ht="15" customHeight="1">
      <c r="G44645" s="488"/>
    </row>
    <row r="44646" spans="7:7" ht="15" customHeight="1">
      <c r="G44646" s="488"/>
    </row>
    <row r="44647" spans="7:7" ht="15" customHeight="1">
      <c r="G44647" s="488"/>
    </row>
    <row r="44648" spans="7:7" ht="15" customHeight="1">
      <c r="G44648" s="488"/>
    </row>
    <row r="44649" spans="7:7" ht="15" customHeight="1">
      <c r="G44649" s="488"/>
    </row>
    <row r="44650" spans="7:7" ht="15" customHeight="1">
      <c r="G44650" s="488"/>
    </row>
    <row r="44651" spans="7:7" ht="15" customHeight="1">
      <c r="G44651" s="488"/>
    </row>
    <row r="44652" spans="7:7" ht="15" customHeight="1">
      <c r="G44652" s="488"/>
    </row>
    <row r="44653" spans="7:7" ht="15" customHeight="1">
      <c r="G44653" s="488"/>
    </row>
    <row r="44654" spans="7:7" ht="15" customHeight="1">
      <c r="G44654" s="488"/>
    </row>
    <row r="44655" spans="7:7" ht="15" customHeight="1">
      <c r="G44655" s="488"/>
    </row>
    <row r="44656" spans="7:7" ht="15" customHeight="1">
      <c r="G44656" s="488"/>
    </row>
    <row r="44657" spans="7:7" ht="15" customHeight="1">
      <c r="G44657" s="488"/>
    </row>
    <row r="44658" spans="7:7" ht="15" customHeight="1">
      <c r="G44658" s="488"/>
    </row>
    <row r="44659" spans="7:7" ht="15" customHeight="1">
      <c r="G44659" s="488"/>
    </row>
    <row r="44660" spans="7:7" ht="15" customHeight="1">
      <c r="G44660" s="488"/>
    </row>
    <row r="44661" spans="7:7" ht="15" customHeight="1">
      <c r="G44661" s="488"/>
    </row>
    <row r="44662" spans="7:7" ht="15" customHeight="1">
      <c r="G44662" s="488"/>
    </row>
    <row r="44663" spans="7:7" ht="15" customHeight="1">
      <c r="G44663" s="488"/>
    </row>
    <row r="44664" spans="7:7" ht="15" customHeight="1">
      <c r="G44664" s="488"/>
    </row>
    <row r="44665" spans="7:7" ht="15" customHeight="1">
      <c r="G44665" s="488"/>
    </row>
    <row r="44666" spans="7:7" ht="15" customHeight="1">
      <c r="G44666" s="488"/>
    </row>
    <row r="44667" spans="7:7" ht="15" customHeight="1">
      <c r="G44667" s="488"/>
    </row>
    <row r="44668" spans="7:7" ht="15" customHeight="1">
      <c r="G44668" s="488"/>
    </row>
    <row r="44669" spans="7:7" ht="15" customHeight="1">
      <c r="G44669" s="488"/>
    </row>
    <row r="44670" spans="7:7" ht="15" customHeight="1">
      <c r="G44670" s="488"/>
    </row>
    <row r="44671" spans="7:7" ht="15" customHeight="1">
      <c r="G44671" s="488"/>
    </row>
    <row r="44672" spans="7:7" ht="15" customHeight="1">
      <c r="G44672" s="488"/>
    </row>
    <row r="44673" spans="7:7" ht="15" customHeight="1">
      <c r="G44673" s="488"/>
    </row>
    <row r="44674" spans="7:7" ht="15" customHeight="1">
      <c r="G44674" s="488"/>
    </row>
    <row r="44675" spans="7:7" ht="15" customHeight="1">
      <c r="G44675" s="488"/>
    </row>
    <row r="44676" spans="7:7" ht="15" customHeight="1">
      <c r="G44676" s="488"/>
    </row>
    <row r="44677" spans="7:7" ht="15" customHeight="1">
      <c r="G44677" s="488"/>
    </row>
    <row r="44678" spans="7:7" ht="15" customHeight="1">
      <c r="G44678" s="488"/>
    </row>
    <row r="44679" spans="7:7" ht="15" customHeight="1">
      <c r="G44679" s="488"/>
    </row>
    <row r="44680" spans="7:7" ht="15" customHeight="1">
      <c r="G44680" s="488"/>
    </row>
    <row r="44681" spans="7:7" ht="15" customHeight="1">
      <c r="G44681" s="488"/>
    </row>
    <row r="44682" spans="7:7" ht="15" customHeight="1">
      <c r="G44682" s="488"/>
    </row>
    <row r="44683" spans="7:7" ht="15" customHeight="1">
      <c r="G44683" s="488"/>
    </row>
    <row r="44684" spans="7:7" ht="15" customHeight="1">
      <c r="G44684" s="488"/>
    </row>
    <row r="44685" spans="7:7" ht="15" customHeight="1">
      <c r="G44685" s="488"/>
    </row>
    <row r="44686" spans="7:7" ht="15" customHeight="1">
      <c r="G44686" s="488"/>
    </row>
    <row r="44687" spans="7:7" ht="15" customHeight="1">
      <c r="G44687" s="488"/>
    </row>
    <row r="44688" spans="7:7" ht="15" customHeight="1">
      <c r="G44688" s="488"/>
    </row>
    <row r="44689" spans="7:7" ht="15" customHeight="1">
      <c r="G44689" s="488"/>
    </row>
    <row r="44690" spans="7:7" ht="15" customHeight="1">
      <c r="G44690" s="488"/>
    </row>
    <row r="44691" spans="7:7" ht="15" customHeight="1">
      <c r="G44691" s="488"/>
    </row>
    <row r="44692" spans="7:7" ht="15" customHeight="1">
      <c r="G44692" s="488"/>
    </row>
    <row r="44693" spans="7:7" ht="15" customHeight="1">
      <c r="G44693" s="488"/>
    </row>
    <row r="44694" spans="7:7" ht="15" customHeight="1">
      <c r="G44694" s="488"/>
    </row>
    <row r="44695" spans="7:7" ht="15" customHeight="1">
      <c r="G44695" s="488"/>
    </row>
    <row r="44696" spans="7:7" ht="15" customHeight="1">
      <c r="G44696" s="488"/>
    </row>
    <row r="44697" spans="7:7" ht="15" customHeight="1">
      <c r="G44697" s="488"/>
    </row>
    <row r="44698" spans="7:7" ht="15" customHeight="1">
      <c r="G44698" s="488"/>
    </row>
    <row r="44699" spans="7:7" ht="15" customHeight="1">
      <c r="G44699" s="488"/>
    </row>
    <row r="44700" spans="7:7" ht="15" customHeight="1">
      <c r="G44700" s="488"/>
    </row>
    <row r="44701" spans="7:7" ht="15" customHeight="1">
      <c r="G44701" s="488"/>
    </row>
    <row r="44702" spans="7:7" ht="15" customHeight="1">
      <c r="G44702" s="488"/>
    </row>
    <row r="44703" spans="7:7" ht="15" customHeight="1">
      <c r="G44703" s="488"/>
    </row>
    <row r="44704" spans="7:7" ht="15" customHeight="1">
      <c r="G44704" s="488"/>
    </row>
    <row r="44705" spans="7:7" ht="15" customHeight="1">
      <c r="G44705" s="488"/>
    </row>
    <row r="44706" spans="7:7" ht="15" customHeight="1">
      <c r="G44706" s="488"/>
    </row>
    <row r="44707" spans="7:7" ht="15" customHeight="1">
      <c r="G44707" s="488"/>
    </row>
    <row r="44708" spans="7:7" ht="15" customHeight="1">
      <c r="G44708" s="488"/>
    </row>
    <row r="44709" spans="7:7" ht="15" customHeight="1">
      <c r="G44709" s="488"/>
    </row>
    <row r="44710" spans="7:7" ht="15" customHeight="1">
      <c r="G44710" s="488"/>
    </row>
    <row r="44711" spans="7:7" ht="15" customHeight="1">
      <c r="G44711" s="488"/>
    </row>
    <row r="44712" spans="7:7" ht="15" customHeight="1">
      <c r="G44712" s="488"/>
    </row>
    <row r="44713" spans="7:7" ht="15" customHeight="1">
      <c r="G44713" s="488"/>
    </row>
    <row r="44714" spans="7:7" ht="15" customHeight="1">
      <c r="G44714" s="488"/>
    </row>
    <row r="44715" spans="7:7" ht="15" customHeight="1">
      <c r="G44715" s="488"/>
    </row>
    <row r="44716" spans="7:7" ht="15" customHeight="1">
      <c r="G44716" s="488"/>
    </row>
    <row r="44717" spans="7:7" ht="15" customHeight="1">
      <c r="G44717" s="488"/>
    </row>
    <row r="44718" spans="7:7" ht="15" customHeight="1">
      <c r="G44718" s="488"/>
    </row>
    <row r="44719" spans="7:7" ht="15" customHeight="1">
      <c r="G44719" s="488"/>
    </row>
    <row r="44720" spans="7:7" ht="15" customHeight="1">
      <c r="G44720" s="488"/>
    </row>
    <row r="44721" spans="7:7" ht="15" customHeight="1">
      <c r="G44721" s="488"/>
    </row>
    <row r="44722" spans="7:7" ht="15" customHeight="1">
      <c r="G44722" s="488"/>
    </row>
    <row r="44723" spans="7:7" ht="15" customHeight="1">
      <c r="G44723" s="488"/>
    </row>
    <row r="44724" spans="7:7" ht="15" customHeight="1">
      <c r="G44724" s="488"/>
    </row>
    <row r="44725" spans="7:7" ht="15" customHeight="1">
      <c r="G44725" s="488"/>
    </row>
    <row r="44726" spans="7:7" ht="15" customHeight="1">
      <c r="G44726" s="488"/>
    </row>
    <row r="44727" spans="7:7" ht="15" customHeight="1">
      <c r="G44727" s="488"/>
    </row>
    <row r="44728" spans="7:7" ht="15" customHeight="1">
      <c r="G44728" s="488"/>
    </row>
    <row r="44729" spans="7:7" ht="15" customHeight="1">
      <c r="G44729" s="488"/>
    </row>
    <row r="44730" spans="7:7" ht="15" customHeight="1">
      <c r="G44730" s="488"/>
    </row>
    <row r="44731" spans="7:7" ht="15" customHeight="1">
      <c r="G44731" s="488"/>
    </row>
    <row r="44732" spans="7:7" ht="15" customHeight="1">
      <c r="G44732" s="488"/>
    </row>
    <row r="44733" spans="7:7" ht="15" customHeight="1">
      <c r="G44733" s="488"/>
    </row>
    <row r="44734" spans="7:7" ht="15" customHeight="1">
      <c r="G44734" s="488"/>
    </row>
    <row r="44735" spans="7:7" ht="15" customHeight="1">
      <c r="G44735" s="488"/>
    </row>
    <row r="44736" spans="7:7" ht="15" customHeight="1">
      <c r="G44736" s="488"/>
    </row>
    <row r="44737" spans="7:7" ht="15" customHeight="1">
      <c r="G44737" s="488"/>
    </row>
    <row r="44738" spans="7:7" ht="15" customHeight="1">
      <c r="G44738" s="488"/>
    </row>
    <row r="44739" spans="7:7" ht="15" customHeight="1">
      <c r="G44739" s="488"/>
    </row>
    <row r="44740" spans="7:7" ht="15" customHeight="1">
      <c r="G44740" s="488"/>
    </row>
    <row r="44741" spans="7:7" ht="15" customHeight="1">
      <c r="G44741" s="488"/>
    </row>
    <row r="44742" spans="7:7" ht="15" customHeight="1">
      <c r="G44742" s="488"/>
    </row>
    <row r="44743" spans="7:7" ht="15" customHeight="1">
      <c r="G44743" s="488"/>
    </row>
    <row r="44744" spans="7:7" ht="15" customHeight="1">
      <c r="G44744" s="488"/>
    </row>
    <row r="44745" spans="7:7" ht="15" customHeight="1">
      <c r="G44745" s="488"/>
    </row>
    <row r="44746" spans="7:7" ht="15" customHeight="1">
      <c r="G44746" s="488"/>
    </row>
    <row r="44747" spans="7:7" ht="15" customHeight="1">
      <c r="G44747" s="488"/>
    </row>
    <row r="44748" spans="7:7" ht="15" customHeight="1">
      <c r="G44748" s="488"/>
    </row>
    <row r="44749" spans="7:7" ht="15" customHeight="1">
      <c r="G44749" s="488"/>
    </row>
    <row r="44750" spans="7:7" ht="15" customHeight="1">
      <c r="G44750" s="488"/>
    </row>
    <row r="44751" spans="7:7" ht="15" customHeight="1">
      <c r="G44751" s="488"/>
    </row>
    <row r="44752" spans="7:7" ht="15" customHeight="1">
      <c r="G44752" s="488"/>
    </row>
    <row r="44753" spans="7:7" ht="15" customHeight="1">
      <c r="G44753" s="488"/>
    </row>
    <row r="44754" spans="7:7" ht="15" customHeight="1">
      <c r="G44754" s="488"/>
    </row>
    <row r="44755" spans="7:7" ht="15" customHeight="1">
      <c r="G44755" s="488"/>
    </row>
    <row r="44756" spans="7:7" ht="15" customHeight="1">
      <c r="G44756" s="488"/>
    </row>
    <row r="44757" spans="7:7" ht="15" customHeight="1">
      <c r="G44757" s="488"/>
    </row>
    <row r="44758" spans="7:7" ht="15" customHeight="1">
      <c r="G44758" s="488"/>
    </row>
    <row r="44759" spans="7:7" ht="15" customHeight="1">
      <c r="G44759" s="488"/>
    </row>
    <row r="44760" spans="7:7" ht="15" customHeight="1">
      <c r="G44760" s="488"/>
    </row>
    <row r="44761" spans="7:7" ht="15" customHeight="1">
      <c r="G44761" s="488"/>
    </row>
    <row r="44762" spans="7:7" ht="15" customHeight="1">
      <c r="G44762" s="488"/>
    </row>
    <row r="44763" spans="7:7" ht="15" customHeight="1">
      <c r="G44763" s="488"/>
    </row>
    <row r="44764" spans="7:7" ht="15" customHeight="1">
      <c r="G44764" s="488"/>
    </row>
    <row r="44765" spans="7:7" ht="15" customHeight="1">
      <c r="G44765" s="488"/>
    </row>
    <row r="44766" spans="7:7" ht="15" customHeight="1">
      <c r="G44766" s="488"/>
    </row>
    <row r="44767" spans="7:7" ht="15" customHeight="1">
      <c r="G44767" s="488"/>
    </row>
    <row r="44768" spans="7:7" ht="15" customHeight="1">
      <c r="G44768" s="488"/>
    </row>
    <row r="44769" spans="7:7" ht="15" customHeight="1">
      <c r="G44769" s="488"/>
    </row>
    <row r="44770" spans="7:7" ht="15" customHeight="1">
      <c r="G44770" s="488"/>
    </row>
    <row r="44771" spans="7:7" ht="15" customHeight="1">
      <c r="G44771" s="488"/>
    </row>
    <row r="44772" spans="7:7" ht="15" customHeight="1">
      <c r="G44772" s="488"/>
    </row>
    <row r="44773" spans="7:7" ht="15" customHeight="1">
      <c r="G44773" s="488"/>
    </row>
    <row r="44774" spans="7:7" ht="15" customHeight="1">
      <c r="G44774" s="488"/>
    </row>
    <row r="44775" spans="7:7" ht="15" customHeight="1">
      <c r="G44775" s="488"/>
    </row>
    <row r="44776" spans="7:7" ht="15" customHeight="1">
      <c r="G44776" s="488"/>
    </row>
    <row r="44777" spans="7:7" ht="15" customHeight="1">
      <c r="G44777" s="488"/>
    </row>
    <row r="44778" spans="7:7" ht="15" customHeight="1">
      <c r="G44778" s="488"/>
    </row>
    <row r="44779" spans="7:7" ht="15" customHeight="1">
      <c r="G44779" s="488"/>
    </row>
    <row r="44780" spans="7:7" ht="15" customHeight="1">
      <c r="G44780" s="488"/>
    </row>
    <row r="44781" spans="7:7" ht="15" customHeight="1">
      <c r="G44781" s="488"/>
    </row>
    <row r="44782" spans="7:7" ht="15" customHeight="1">
      <c r="G44782" s="488"/>
    </row>
    <row r="44783" spans="7:7" ht="15" customHeight="1">
      <c r="G44783" s="488"/>
    </row>
    <row r="44784" spans="7:7" ht="15" customHeight="1">
      <c r="G44784" s="488"/>
    </row>
    <row r="44785" spans="7:7" ht="15" customHeight="1">
      <c r="G44785" s="488"/>
    </row>
    <row r="44786" spans="7:7" ht="15" customHeight="1">
      <c r="G44786" s="488"/>
    </row>
    <row r="44787" spans="7:7" ht="15" customHeight="1">
      <c r="G44787" s="488"/>
    </row>
    <row r="44788" spans="7:7" ht="15" customHeight="1">
      <c r="G44788" s="488"/>
    </row>
    <row r="44789" spans="7:7" ht="15" customHeight="1">
      <c r="G44789" s="488"/>
    </row>
    <row r="44790" spans="7:7" ht="15" customHeight="1">
      <c r="G44790" s="488"/>
    </row>
    <row r="44791" spans="7:7" ht="15" customHeight="1">
      <c r="G44791" s="488"/>
    </row>
    <row r="44792" spans="7:7" ht="15" customHeight="1">
      <c r="G44792" s="488"/>
    </row>
    <row r="44793" spans="7:7" ht="15" customHeight="1">
      <c r="G44793" s="488"/>
    </row>
    <row r="44794" spans="7:7" ht="15" customHeight="1">
      <c r="G44794" s="488"/>
    </row>
    <row r="44795" spans="7:7" ht="15" customHeight="1">
      <c r="G44795" s="488"/>
    </row>
    <row r="44796" spans="7:7" ht="15" customHeight="1">
      <c r="G44796" s="488"/>
    </row>
    <row r="44797" spans="7:7" ht="15" customHeight="1">
      <c r="G44797" s="488"/>
    </row>
    <row r="44798" spans="7:7" ht="15" customHeight="1">
      <c r="G44798" s="488"/>
    </row>
    <row r="44799" spans="7:7" ht="15" customHeight="1">
      <c r="G44799" s="488"/>
    </row>
    <row r="44800" spans="7:7" ht="15" customHeight="1">
      <c r="G44800" s="488"/>
    </row>
    <row r="44801" spans="7:7" ht="15" customHeight="1">
      <c r="G44801" s="488"/>
    </row>
    <row r="44802" spans="7:7" ht="15" customHeight="1">
      <c r="G44802" s="488"/>
    </row>
    <row r="44803" spans="7:7" ht="15" customHeight="1">
      <c r="G44803" s="488"/>
    </row>
    <row r="44804" spans="7:7" ht="15" customHeight="1">
      <c r="G44804" s="488"/>
    </row>
    <row r="44805" spans="7:7" ht="15" customHeight="1">
      <c r="G44805" s="488"/>
    </row>
    <row r="44806" spans="7:7" ht="15" customHeight="1">
      <c r="G44806" s="488"/>
    </row>
    <row r="44807" spans="7:7" ht="15" customHeight="1">
      <c r="G44807" s="488"/>
    </row>
    <row r="44808" spans="7:7" ht="15" customHeight="1">
      <c r="G44808" s="488"/>
    </row>
    <row r="44809" spans="7:7" ht="15" customHeight="1">
      <c r="G44809" s="488"/>
    </row>
    <row r="44810" spans="7:7" ht="15" customHeight="1">
      <c r="G44810" s="488"/>
    </row>
    <row r="44811" spans="7:7" ht="15" customHeight="1">
      <c r="G44811" s="488"/>
    </row>
    <row r="44812" spans="7:7" ht="15" customHeight="1">
      <c r="G44812" s="488"/>
    </row>
    <row r="44813" spans="7:7" ht="15" customHeight="1">
      <c r="G44813" s="488"/>
    </row>
    <row r="44814" spans="7:7" ht="15" customHeight="1">
      <c r="G44814" s="488"/>
    </row>
    <row r="44815" spans="7:7" ht="15" customHeight="1">
      <c r="G44815" s="488"/>
    </row>
    <row r="44816" spans="7:7" ht="15" customHeight="1">
      <c r="G44816" s="488"/>
    </row>
    <row r="44817" spans="7:7" ht="15" customHeight="1">
      <c r="G44817" s="488"/>
    </row>
    <row r="44818" spans="7:7" ht="15" customHeight="1">
      <c r="G44818" s="488"/>
    </row>
    <row r="44819" spans="7:7" ht="15" customHeight="1">
      <c r="G44819" s="488"/>
    </row>
    <row r="44820" spans="7:7" ht="15" customHeight="1">
      <c r="G44820" s="488"/>
    </row>
    <row r="44821" spans="7:7" ht="15" customHeight="1">
      <c r="G44821" s="488"/>
    </row>
    <row r="44822" spans="7:7" ht="15" customHeight="1">
      <c r="G44822" s="488"/>
    </row>
    <row r="44823" spans="7:7" ht="15" customHeight="1">
      <c r="G44823" s="488"/>
    </row>
    <row r="44824" spans="7:7" ht="15" customHeight="1">
      <c r="G44824" s="488"/>
    </row>
    <row r="44825" spans="7:7" ht="15" customHeight="1">
      <c r="G44825" s="488"/>
    </row>
    <row r="44826" spans="7:7" ht="15" customHeight="1">
      <c r="G44826" s="488"/>
    </row>
    <row r="44827" spans="7:7" ht="15" customHeight="1">
      <c r="G44827" s="488"/>
    </row>
    <row r="44828" spans="7:7" ht="15" customHeight="1">
      <c r="G44828" s="488"/>
    </row>
    <row r="44829" spans="7:7" ht="15" customHeight="1">
      <c r="G44829" s="488"/>
    </row>
    <row r="44830" spans="7:7" ht="15" customHeight="1">
      <c r="G44830" s="488"/>
    </row>
    <row r="44831" spans="7:7" ht="15" customHeight="1">
      <c r="G44831" s="488"/>
    </row>
    <row r="44832" spans="7:7" ht="15" customHeight="1">
      <c r="G44832" s="488"/>
    </row>
    <row r="44833" spans="7:7" ht="15" customHeight="1">
      <c r="G44833" s="488"/>
    </row>
    <row r="44834" spans="7:7" ht="15" customHeight="1">
      <c r="G44834" s="488"/>
    </row>
    <row r="44835" spans="7:7" ht="15" customHeight="1">
      <c r="G44835" s="488"/>
    </row>
    <row r="44836" spans="7:7" ht="15" customHeight="1">
      <c r="G44836" s="488"/>
    </row>
    <row r="44837" spans="7:7" ht="15" customHeight="1">
      <c r="G44837" s="488"/>
    </row>
    <row r="44838" spans="7:7" ht="15" customHeight="1">
      <c r="G44838" s="488"/>
    </row>
    <row r="44839" spans="7:7" ht="15" customHeight="1">
      <c r="G44839" s="488"/>
    </row>
    <row r="44840" spans="7:7" ht="15" customHeight="1">
      <c r="G44840" s="488"/>
    </row>
    <row r="44841" spans="7:7" ht="15" customHeight="1">
      <c r="G44841" s="488"/>
    </row>
    <row r="44842" spans="7:7" ht="15" customHeight="1">
      <c r="G44842" s="488"/>
    </row>
    <row r="44843" spans="7:7" ht="15" customHeight="1">
      <c r="G44843" s="488"/>
    </row>
    <row r="44844" spans="7:7" ht="15" customHeight="1">
      <c r="G44844" s="488"/>
    </row>
    <row r="44845" spans="7:7" ht="15" customHeight="1">
      <c r="G44845" s="488"/>
    </row>
    <row r="44846" spans="7:7" ht="15" customHeight="1">
      <c r="G44846" s="488"/>
    </row>
    <row r="44847" spans="7:7" ht="15" customHeight="1">
      <c r="G44847" s="488"/>
    </row>
    <row r="44848" spans="7:7" ht="15" customHeight="1">
      <c r="G44848" s="488"/>
    </row>
    <row r="44849" spans="7:7" ht="15" customHeight="1">
      <c r="G44849" s="488"/>
    </row>
    <row r="44850" spans="7:7" ht="15" customHeight="1">
      <c r="G44850" s="488"/>
    </row>
    <row r="44851" spans="7:7" ht="15" customHeight="1">
      <c r="G44851" s="488"/>
    </row>
    <row r="44852" spans="7:7" ht="15" customHeight="1">
      <c r="G44852" s="488"/>
    </row>
    <row r="44853" spans="7:7" ht="15" customHeight="1">
      <c r="G44853" s="488"/>
    </row>
    <row r="44854" spans="7:7" ht="15" customHeight="1">
      <c r="G44854" s="488"/>
    </row>
    <row r="44855" spans="7:7" ht="15" customHeight="1">
      <c r="G44855" s="488"/>
    </row>
    <row r="44856" spans="7:7" ht="15" customHeight="1">
      <c r="G44856" s="488"/>
    </row>
    <row r="44857" spans="7:7" ht="15" customHeight="1">
      <c r="G44857" s="488"/>
    </row>
    <row r="44858" spans="7:7" ht="15" customHeight="1">
      <c r="G44858" s="488"/>
    </row>
    <row r="44859" spans="7:7" ht="15" customHeight="1">
      <c r="G44859" s="488"/>
    </row>
    <row r="44860" spans="7:7" ht="15" customHeight="1">
      <c r="G44860" s="488"/>
    </row>
    <row r="44861" spans="7:7" ht="15" customHeight="1">
      <c r="G44861" s="488"/>
    </row>
    <row r="44862" spans="7:7" ht="15" customHeight="1">
      <c r="G44862" s="488"/>
    </row>
    <row r="44863" spans="7:7" ht="15" customHeight="1">
      <c r="G44863" s="488"/>
    </row>
    <row r="44864" spans="7:7" ht="15" customHeight="1">
      <c r="G44864" s="488"/>
    </row>
    <row r="44865" spans="7:7" ht="15" customHeight="1">
      <c r="G44865" s="488"/>
    </row>
    <row r="44866" spans="7:7" ht="15" customHeight="1">
      <c r="G44866" s="488"/>
    </row>
    <row r="44867" spans="7:7" ht="15" customHeight="1">
      <c r="G44867" s="488"/>
    </row>
    <row r="44868" spans="7:7" ht="15" customHeight="1">
      <c r="G44868" s="488"/>
    </row>
    <row r="44869" spans="7:7" ht="15" customHeight="1">
      <c r="G44869" s="488"/>
    </row>
    <row r="44870" spans="7:7" ht="15" customHeight="1">
      <c r="G44870" s="488"/>
    </row>
    <row r="44871" spans="7:7" ht="15" customHeight="1">
      <c r="G44871" s="488"/>
    </row>
    <row r="44872" spans="7:7" ht="15" customHeight="1">
      <c r="G44872" s="488"/>
    </row>
    <row r="44873" spans="7:7" ht="15" customHeight="1">
      <c r="G44873" s="488"/>
    </row>
    <row r="44874" spans="7:7" ht="15" customHeight="1">
      <c r="G44874" s="488"/>
    </row>
    <row r="44875" spans="7:7" ht="15" customHeight="1">
      <c r="G44875" s="488"/>
    </row>
    <row r="44876" spans="7:7" ht="15" customHeight="1">
      <c r="G44876" s="488"/>
    </row>
    <row r="44877" spans="7:7" ht="15" customHeight="1">
      <c r="G44877" s="488"/>
    </row>
    <row r="44878" spans="7:7" ht="15" customHeight="1">
      <c r="G44878" s="488"/>
    </row>
    <row r="44879" spans="7:7" ht="15" customHeight="1">
      <c r="G44879" s="488"/>
    </row>
    <row r="44880" spans="7:7" ht="15" customHeight="1">
      <c r="G44880" s="488"/>
    </row>
    <row r="44881" spans="7:7" ht="15" customHeight="1">
      <c r="G44881" s="488"/>
    </row>
    <row r="44882" spans="7:7" ht="15" customHeight="1">
      <c r="G44882" s="488"/>
    </row>
    <row r="44883" spans="7:7" ht="15" customHeight="1">
      <c r="G44883" s="488"/>
    </row>
    <row r="44884" spans="7:7" ht="15" customHeight="1">
      <c r="G44884" s="488"/>
    </row>
    <row r="44885" spans="7:7" ht="15" customHeight="1">
      <c r="G44885" s="488"/>
    </row>
    <row r="44886" spans="7:7" ht="15" customHeight="1">
      <c r="G44886" s="488"/>
    </row>
    <row r="44887" spans="7:7" ht="15" customHeight="1">
      <c r="G44887" s="488"/>
    </row>
    <row r="44888" spans="7:7" ht="15" customHeight="1">
      <c r="G44888" s="488"/>
    </row>
    <row r="44889" spans="7:7" ht="15" customHeight="1">
      <c r="G44889" s="488"/>
    </row>
    <row r="44890" spans="7:7" ht="15" customHeight="1">
      <c r="G44890" s="488"/>
    </row>
    <row r="44891" spans="7:7" ht="15" customHeight="1">
      <c r="G44891" s="488"/>
    </row>
    <row r="44892" spans="7:7" ht="15" customHeight="1">
      <c r="G44892" s="488"/>
    </row>
    <row r="44893" spans="7:7" ht="15" customHeight="1">
      <c r="G44893" s="488"/>
    </row>
    <row r="44894" spans="7:7" ht="15" customHeight="1">
      <c r="G44894" s="488"/>
    </row>
    <row r="44895" spans="7:7" ht="15" customHeight="1">
      <c r="G44895" s="488"/>
    </row>
    <row r="44896" spans="7:7" ht="15" customHeight="1">
      <c r="G44896" s="488"/>
    </row>
    <row r="44897" spans="7:7" ht="15" customHeight="1">
      <c r="G44897" s="488"/>
    </row>
    <row r="44898" spans="7:7" ht="15" customHeight="1">
      <c r="G44898" s="488"/>
    </row>
    <row r="44899" spans="7:7" ht="15" customHeight="1">
      <c r="G44899" s="488"/>
    </row>
    <row r="44900" spans="7:7" ht="15" customHeight="1">
      <c r="G44900" s="488"/>
    </row>
    <row r="44901" spans="7:7" ht="15" customHeight="1">
      <c r="G44901" s="488"/>
    </row>
    <row r="44902" spans="7:7" ht="15" customHeight="1">
      <c r="G44902" s="488"/>
    </row>
    <row r="44903" spans="7:7" ht="15" customHeight="1">
      <c r="G44903" s="488"/>
    </row>
    <row r="44904" spans="7:7" ht="15" customHeight="1">
      <c r="G44904" s="488"/>
    </row>
    <row r="44905" spans="7:7" ht="15" customHeight="1">
      <c r="G44905" s="488"/>
    </row>
    <row r="44906" spans="7:7" ht="15" customHeight="1">
      <c r="G44906" s="488"/>
    </row>
    <row r="44907" spans="7:7" ht="15" customHeight="1">
      <c r="G44907" s="488"/>
    </row>
    <row r="44908" spans="7:7" ht="15" customHeight="1">
      <c r="G44908" s="488"/>
    </row>
    <row r="44909" spans="7:7" ht="15" customHeight="1">
      <c r="G44909" s="488"/>
    </row>
    <row r="44910" spans="7:7" ht="15" customHeight="1">
      <c r="G44910" s="488"/>
    </row>
    <row r="44911" spans="7:7" ht="15" customHeight="1">
      <c r="G44911" s="488"/>
    </row>
    <row r="44912" spans="7:7" ht="15" customHeight="1">
      <c r="G44912" s="488"/>
    </row>
    <row r="44913" spans="7:7" ht="15" customHeight="1">
      <c r="G44913" s="488"/>
    </row>
    <row r="44914" spans="7:7" ht="15" customHeight="1">
      <c r="G44914" s="488"/>
    </row>
    <row r="44915" spans="7:7" ht="15" customHeight="1">
      <c r="G44915" s="488"/>
    </row>
    <row r="44916" spans="7:7" ht="15" customHeight="1">
      <c r="G44916" s="488"/>
    </row>
    <row r="44917" spans="7:7" ht="15" customHeight="1">
      <c r="G44917" s="488"/>
    </row>
    <row r="44918" spans="7:7" ht="15" customHeight="1">
      <c r="G44918" s="488"/>
    </row>
    <row r="44919" spans="7:7" ht="15" customHeight="1">
      <c r="G44919" s="488"/>
    </row>
    <row r="44920" spans="7:7" ht="15" customHeight="1">
      <c r="G44920" s="488"/>
    </row>
    <row r="44921" spans="7:7" ht="15" customHeight="1">
      <c r="G44921" s="488"/>
    </row>
    <row r="44922" spans="7:7" ht="15" customHeight="1">
      <c r="G44922" s="488"/>
    </row>
    <row r="44923" spans="7:7" ht="15" customHeight="1">
      <c r="G44923" s="488"/>
    </row>
    <row r="44924" spans="7:7" ht="15" customHeight="1">
      <c r="G44924" s="488"/>
    </row>
    <row r="44925" spans="7:7" ht="15" customHeight="1">
      <c r="G44925" s="488"/>
    </row>
    <row r="44926" spans="7:7" ht="15" customHeight="1">
      <c r="G44926" s="488"/>
    </row>
    <row r="44927" spans="7:7" ht="15" customHeight="1">
      <c r="G44927" s="488"/>
    </row>
    <row r="44928" spans="7:7" ht="15" customHeight="1">
      <c r="G44928" s="488"/>
    </row>
    <row r="44929" spans="7:7" ht="15" customHeight="1">
      <c r="G44929" s="488"/>
    </row>
    <row r="44930" spans="7:7" ht="15" customHeight="1">
      <c r="G44930" s="488"/>
    </row>
    <row r="44931" spans="7:7" ht="15" customHeight="1">
      <c r="G44931" s="488"/>
    </row>
    <row r="44932" spans="7:7" ht="15" customHeight="1">
      <c r="G44932" s="488"/>
    </row>
    <row r="44933" spans="7:7" ht="15" customHeight="1">
      <c r="G44933" s="488"/>
    </row>
    <row r="44934" spans="7:7" ht="15" customHeight="1">
      <c r="G44934" s="488"/>
    </row>
    <row r="44935" spans="7:7" ht="15" customHeight="1">
      <c r="G44935" s="488"/>
    </row>
    <row r="44936" spans="7:7" ht="15" customHeight="1">
      <c r="G44936" s="488"/>
    </row>
    <row r="44937" spans="7:7" ht="15" customHeight="1">
      <c r="G44937" s="488"/>
    </row>
    <row r="44938" spans="7:7" ht="15" customHeight="1">
      <c r="G44938" s="488"/>
    </row>
    <row r="44939" spans="7:7" ht="15" customHeight="1">
      <c r="G44939" s="488"/>
    </row>
    <row r="44940" spans="7:7" ht="15" customHeight="1">
      <c r="G44940" s="488"/>
    </row>
    <row r="44941" spans="7:7" ht="15" customHeight="1">
      <c r="G44941" s="488"/>
    </row>
    <row r="44942" spans="7:7" ht="15" customHeight="1">
      <c r="G44942" s="488"/>
    </row>
    <row r="44943" spans="7:7" ht="15" customHeight="1">
      <c r="G44943" s="488"/>
    </row>
    <row r="44944" spans="7:7" ht="15" customHeight="1">
      <c r="G44944" s="488"/>
    </row>
    <row r="44945" spans="7:7" ht="15" customHeight="1">
      <c r="G44945" s="488"/>
    </row>
    <row r="44946" spans="7:7" ht="15" customHeight="1">
      <c r="G44946" s="488"/>
    </row>
    <row r="44947" spans="7:7" ht="15" customHeight="1">
      <c r="G44947" s="488"/>
    </row>
    <row r="44948" spans="7:7" ht="15" customHeight="1">
      <c r="G44948" s="488"/>
    </row>
    <row r="44949" spans="7:7" ht="15" customHeight="1">
      <c r="G44949" s="488"/>
    </row>
    <row r="44950" spans="7:7" ht="15" customHeight="1">
      <c r="G44950" s="488"/>
    </row>
    <row r="44951" spans="7:7" ht="15" customHeight="1">
      <c r="G44951" s="488"/>
    </row>
    <row r="44952" spans="7:7" ht="15" customHeight="1">
      <c r="G44952" s="488"/>
    </row>
    <row r="44953" spans="7:7" ht="15" customHeight="1">
      <c r="G44953" s="488"/>
    </row>
    <row r="44954" spans="7:7" ht="15" customHeight="1">
      <c r="G44954" s="488"/>
    </row>
    <row r="44955" spans="7:7" ht="15" customHeight="1">
      <c r="G44955" s="488"/>
    </row>
    <row r="44956" spans="7:7" ht="15" customHeight="1">
      <c r="G44956" s="488"/>
    </row>
    <row r="44957" spans="7:7" ht="15" customHeight="1">
      <c r="G44957" s="488"/>
    </row>
    <row r="44958" spans="7:7" ht="15" customHeight="1">
      <c r="G44958" s="488"/>
    </row>
    <row r="44959" spans="7:7" ht="15" customHeight="1">
      <c r="G44959" s="488"/>
    </row>
    <row r="44960" spans="7:7" ht="15" customHeight="1">
      <c r="G44960" s="488"/>
    </row>
    <row r="44961" spans="7:7" ht="15" customHeight="1">
      <c r="G44961" s="488"/>
    </row>
    <row r="44962" spans="7:7" ht="15" customHeight="1">
      <c r="G44962" s="488"/>
    </row>
    <row r="44963" spans="7:7" ht="15" customHeight="1">
      <c r="G44963" s="488"/>
    </row>
    <row r="44964" spans="7:7" ht="15" customHeight="1">
      <c r="G44964" s="488"/>
    </row>
    <row r="44965" spans="7:7" ht="15" customHeight="1">
      <c r="G44965" s="488"/>
    </row>
    <row r="44966" spans="7:7" ht="15" customHeight="1">
      <c r="G44966" s="488"/>
    </row>
    <row r="44967" spans="7:7" ht="15" customHeight="1">
      <c r="G44967" s="488"/>
    </row>
    <row r="44968" spans="7:7" ht="15" customHeight="1">
      <c r="G44968" s="488"/>
    </row>
    <row r="44969" spans="7:7" ht="15" customHeight="1">
      <c r="G44969" s="488"/>
    </row>
    <row r="44970" spans="7:7" ht="15" customHeight="1">
      <c r="G44970" s="488"/>
    </row>
    <row r="44971" spans="7:7" ht="15" customHeight="1">
      <c r="G44971" s="488"/>
    </row>
    <row r="44972" spans="7:7" ht="15" customHeight="1">
      <c r="G44972" s="488"/>
    </row>
    <row r="44973" spans="7:7" ht="15" customHeight="1">
      <c r="G44973" s="488"/>
    </row>
    <row r="44974" spans="7:7" ht="15" customHeight="1">
      <c r="G44974" s="488"/>
    </row>
    <row r="44975" spans="7:7" ht="15" customHeight="1">
      <c r="G44975" s="488"/>
    </row>
    <row r="44976" spans="7:7" ht="15" customHeight="1">
      <c r="G44976" s="488"/>
    </row>
    <row r="44977" spans="7:7" ht="15" customHeight="1">
      <c r="G44977" s="488"/>
    </row>
    <row r="44978" spans="7:7" ht="15" customHeight="1">
      <c r="G44978" s="488"/>
    </row>
    <row r="44979" spans="7:7" ht="15" customHeight="1">
      <c r="G44979" s="488"/>
    </row>
    <row r="44980" spans="7:7" ht="15" customHeight="1">
      <c r="G44980" s="488"/>
    </row>
    <row r="44981" spans="7:7" ht="15" customHeight="1">
      <c r="G44981" s="488"/>
    </row>
    <row r="44982" spans="7:7" ht="15" customHeight="1">
      <c r="G44982" s="488"/>
    </row>
    <row r="44983" spans="7:7" ht="15" customHeight="1">
      <c r="G44983" s="488"/>
    </row>
    <row r="44984" spans="7:7" ht="15" customHeight="1">
      <c r="G44984" s="488"/>
    </row>
    <row r="44985" spans="7:7" ht="15" customHeight="1">
      <c r="G44985" s="488"/>
    </row>
    <row r="44986" spans="7:7" ht="15" customHeight="1">
      <c r="G44986" s="488"/>
    </row>
    <row r="44987" spans="7:7" ht="15" customHeight="1">
      <c r="G44987" s="488"/>
    </row>
    <row r="44988" spans="7:7" ht="15" customHeight="1">
      <c r="G44988" s="488"/>
    </row>
    <row r="44989" spans="7:7" ht="15" customHeight="1">
      <c r="G44989" s="488"/>
    </row>
    <row r="44990" spans="7:7" ht="15" customHeight="1">
      <c r="G44990" s="488"/>
    </row>
    <row r="44991" spans="7:7" ht="15" customHeight="1">
      <c r="G44991" s="488"/>
    </row>
    <row r="44992" spans="7:7" ht="15" customHeight="1">
      <c r="G44992" s="488"/>
    </row>
    <row r="44993" spans="7:7" ht="15" customHeight="1">
      <c r="G44993" s="488"/>
    </row>
    <row r="44994" spans="7:7" ht="15" customHeight="1">
      <c r="G44994" s="488"/>
    </row>
    <row r="44995" spans="7:7" ht="15" customHeight="1">
      <c r="G44995" s="488"/>
    </row>
    <row r="44996" spans="7:7" ht="15" customHeight="1">
      <c r="G44996" s="488"/>
    </row>
    <row r="44997" spans="7:7" ht="15" customHeight="1">
      <c r="G44997" s="488"/>
    </row>
    <row r="44998" spans="7:7" ht="15" customHeight="1">
      <c r="G44998" s="488"/>
    </row>
    <row r="44999" spans="7:7" ht="15" customHeight="1">
      <c r="G44999" s="488"/>
    </row>
    <row r="45000" spans="7:7" ht="15" customHeight="1">
      <c r="G45000" s="488"/>
    </row>
    <row r="45001" spans="7:7" ht="15" customHeight="1">
      <c r="G45001" s="488"/>
    </row>
    <row r="45002" spans="7:7" ht="15" customHeight="1">
      <c r="G45002" s="488"/>
    </row>
    <row r="45003" spans="7:7" ht="15" customHeight="1">
      <c r="G45003" s="488"/>
    </row>
    <row r="45004" spans="7:7" ht="15" customHeight="1">
      <c r="G45004" s="488"/>
    </row>
    <row r="45005" spans="7:7" ht="15" customHeight="1">
      <c r="G45005" s="488"/>
    </row>
    <row r="45006" spans="7:7" ht="15" customHeight="1">
      <c r="G45006" s="488"/>
    </row>
    <row r="45007" spans="7:7" ht="15" customHeight="1">
      <c r="G45007" s="488"/>
    </row>
    <row r="45008" spans="7:7" ht="15" customHeight="1">
      <c r="G45008" s="488"/>
    </row>
    <row r="45009" spans="7:7" ht="15" customHeight="1">
      <c r="G45009" s="488"/>
    </row>
    <row r="45010" spans="7:7" ht="15" customHeight="1">
      <c r="G45010" s="488"/>
    </row>
    <row r="45011" spans="7:7" ht="15" customHeight="1">
      <c r="G45011" s="488"/>
    </row>
    <row r="45012" spans="7:7" ht="15" customHeight="1">
      <c r="G45012" s="488"/>
    </row>
    <row r="45013" spans="7:7" ht="15" customHeight="1">
      <c r="G45013" s="488"/>
    </row>
    <row r="45014" spans="7:7" ht="15" customHeight="1">
      <c r="G45014" s="488"/>
    </row>
    <row r="45015" spans="7:7" ht="15" customHeight="1">
      <c r="G45015" s="488"/>
    </row>
    <row r="45016" spans="7:7" ht="15" customHeight="1">
      <c r="G45016" s="488"/>
    </row>
    <row r="45017" spans="7:7" ht="15" customHeight="1">
      <c r="G45017" s="488"/>
    </row>
    <row r="45018" spans="7:7" ht="15" customHeight="1">
      <c r="G45018" s="488"/>
    </row>
    <row r="45019" spans="7:7" ht="15" customHeight="1">
      <c r="G45019" s="488"/>
    </row>
    <row r="45020" spans="7:7" ht="15" customHeight="1">
      <c r="G45020" s="488"/>
    </row>
    <row r="45021" spans="7:7" ht="15" customHeight="1">
      <c r="G45021" s="488"/>
    </row>
    <row r="45022" spans="7:7" ht="15" customHeight="1">
      <c r="G45022" s="488"/>
    </row>
    <row r="45023" spans="7:7" ht="15" customHeight="1">
      <c r="G45023" s="488"/>
    </row>
    <row r="45024" spans="7:7" ht="15" customHeight="1">
      <c r="G45024" s="488"/>
    </row>
    <row r="45025" spans="7:7" ht="15" customHeight="1">
      <c r="G45025" s="488"/>
    </row>
    <row r="45026" spans="7:7" ht="15" customHeight="1">
      <c r="G45026" s="488"/>
    </row>
    <row r="45027" spans="7:7" ht="15" customHeight="1">
      <c r="G45027" s="488"/>
    </row>
    <row r="45028" spans="7:7" ht="15" customHeight="1">
      <c r="G45028" s="488"/>
    </row>
    <row r="45029" spans="7:7" ht="15" customHeight="1">
      <c r="G45029" s="488"/>
    </row>
    <row r="45030" spans="7:7" ht="15" customHeight="1">
      <c r="G45030" s="488"/>
    </row>
    <row r="45031" spans="7:7" ht="15" customHeight="1">
      <c r="G45031" s="488"/>
    </row>
    <row r="45032" spans="7:7" ht="15" customHeight="1">
      <c r="G45032" s="488"/>
    </row>
    <row r="45033" spans="7:7" ht="15" customHeight="1">
      <c r="G45033" s="488"/>
    </row>
    <row r="45034" spans="7:7" ht="15" customHeight="1">
      <c r="G45034" s="488"/>
    </row>
    <row r="45035" spans="7:7" ht="15" customHeight="1">
      <c r="G45035" s="488"/>
    </row>
    <row r="45036" spans="7:7" ht="15" customHeight="1">
      <c r="G45036" s="488"/>
    </row>
    <row r="45037" spans="7:7" ht="15" customHeight="1">
      <c r="G45037" s="488"/>
    </row>
    <row r="45038" spans="7:7" ht="15" customHeight="1">
      <c r="G45038" s="488"/>
    </row>
    <row r="45039" spans="7:7" ht="15" customHeight="1">
      <c r="G45039" s="488"/>
    </row>
    <row r="45040" spans="7:7" ht="15" customHeight="1">
      <c r="G45040" s="488"/>
    </row>
    <row r="45041" spans="7:7" ht="15" customHeight="1">
      <c r="G45041" s="488"/>
    </row>
    <row r="45042" spans="7:7" ht="15" customHeight="1">
      <c r="G45042" s="488"/>
    </row>
    <row r="45043" spans="7:7" ht="15" customHeight="1">
      <c r="G45043" s="488"/>
    </row>
    <row r="45044" spans="7:7" ht="15" customHeight="1">
      <c r="G45044" s="488"/>
    </row>
    <row r="45045" spans="7:7" ht="15" customHeight="1">
      <c r="G45045" s="488"/>
    </row>
    <row r="45046" spans="7:7" ht="15" customHeight="1">
      <c r="G45046" s="488"/>
    </row>
    <row r="45047" spans="7:7" ht="15" customHeight="1">
      <c r="G45047" s="488"/>
    </row>
    <row r="45048" spans="7:7" ht="15" customHeight="1">
      <c r="G45048" s="488"/>
    </row>
    <row r="45049" spans="7:7" ht="15" customHeight="1">
      <c r="G45049" s="488"/>
    </row>
    <row r="45050" spans="7:7" ht="15" customHeight="1">
      <c r="G45050" s="488"/>
    </row>
    <row r="45051" spans="7:7" ht="15" customHeight="1">
      <c r="G45051" s="488"/>
    </row>
    <row r="45052" spans="7:7" ht="15" customHeight="1">
      <c r="G45052" s="488"/>
    </row>
    <row r="45053" spans="7:7" ht="15" customHeight="1">
      <c r="G45053" s="488"/>
    </row>
    <row r="45054" spans="7:7" ht="15" customHeight="1">
      <c r="G45054" s="488"/>
    </row>
    <row r="45055" spans="7:7" ht="15" customHeight="1">
      <c r="G45055" s="488"/>
    </row>
    <row r="45056" spans="7:7" ht="15" customHeight="1">
      <c r="G45056" s="488"/>
    </row>
    <row r="45057" spans="7:7" ht="15" customHeight="1">
      <c r="G45057" s="488"/>
    </row>
    <row r="45058" spans="7:7" ht="15" customHeight="1">
      <c r="G45058" s="488"/>
    </row>
    <row r="45059" spans="7:7" ht="15" customHeight="1">
      <c r="G45059" s="488"/>
    </row>
    <row r="45060" spans="7:7" ht="15" customHeight="1">
      <c r="G45060" s="488"/>
    </row>
    <row r="45061" spans="7:7" ht="15" customHeight="1">
      <c r="G45061" s="488"/>
    </row>
    <row r="45062" spans="7:7" ht="15" customHeight="1">
      <c r="G45062" s="488"/>
    </row>
    <row r="45063" spans="7:7" ht="15" customHeight="1">
      <c r="G45063" s="488"/>
    </row>
    <row r="45064" spans="7:7" ht="15" customHeight="1">
      <c r="G45064" s="488"/>
    </row>
    <row r="45065" spans="7:7" ht="15" customHeight="1">
      <c r="G45065" s="488"/>
    </row>
    <row r="45066" spans="7:7" ht="15" customHeight="1">
      <c r="G45066" s="488"/>
    </row>
    <row r="45067" spans="7:7" ht="15" customHeight="1">
      <c r="G45067" s="488"/>
    </row>
    <row r="45068" spans="7:7" ht="15" customHeight="1">
      <c r="G45068" s="488"/>
    </row>
    <row r="45069" spans="7:7" ht="15" customHeight="1">
      <c r="G45069" s="488"/>
    </row>
    <row r="45070" spans="7:7" ht="15" customHeight="1">
      <c r="G45070" s="488"/>
    </row>
    <row r="45071" spans="7:7" ht="15" customHeight="1">
      <c r="G45071" s="488"/>
    </row>
    <row r="45072" spans="7:7" ht="15" customHeight="1">
      <c r="G45072" s="488"/>
    </row>
    <row r="45073" spans="7:7" ht="15" customHeight="1">
      <c r="G45073" s="488"/>
    </row>
    <row r="45074" spans="7:7" ht="15" customHeight="1">
      <c r="G45074" s="488"/>
    </row>
    <row r="45075" spans="7:7" ht="15" customHeight="1">
      <c r="G45075" s="488"/>
    </row>
    <row r="45076" spans="7:7" ht="15" customHeight="1">
      <c r="G45076" s="488"/>
    </row>
    <row r="45077" spans="7:7" ht="15" customHeight="1">
      <c r="G45077" s="488"/>
    </row>
    <row r="45078" spans="7:7" ht="15" customHeight="1">
      <c r="G45078" s="488"/>
    </row>
    <row r="45079" spans="7:7" ht="15" customHeight="1">
      <c r="G45079" s="488"/>
    </row>
    <row r="45080" spans="7:7" ht="15" customHeight="1">
      <c r="G45080" s="488"/>
    </row>
    <row r="45081" spans="7:7" ht="15" customHeight="1">
      <c r="G45081" s="488"/>
    </row>
    <row r="45082" spans="7:7" ht="15" customHeight="1">
      <c r="G45082" s="488"/>
    </row>
    <row r="45083" spans="7:7" ht="15" customHeight="1">
      <c r="G45083" s="488"/>
    </row>
    <row r="45084" spans="7:7" ht="15" customHeight="1">
      <c r="G45084" s="488"/>
    </row>
    <row r="45085" spans="7:7" ht="15" customHeight="1">
      <c r="G45085" s="488"/>
    </row>
    <row r="45086" spans="7:7" ht="15" customHeight="1">
      <c r="G45086" s="488"/>
    </row>
    <row r="45087" spans="7:7" ht="15" customHeight="1">
      <c r="G45087" s="488"/>
    </row>
    <row r="45088" spans="7:7" ht="15" customHeight="1">
      <c r="G45088" s="488"/>
    </row>
    <row r="45089" spans="7:7" ht="15" customHeight="1">
      <c r="G45089" s="488"/>
    </row>
    <row r="45090" spans="7:7" ht="15" customHeight="1">
      <c r="G45090" s="488"/>
    </row>
    <row r="45091" spans="7:7" ht="15" customHeight="1">
      <c r="G45091" s="488"/>
    </row>
    <row r="45092" spans="7:7" ht="15" customHeight="1">
      <c r="G45092" s="488"/>
    </row>
    <row r="45093" spans="7:7" ht="15" customHeight="1">
      <c r="G45093" s="488"/>
    </row>
    <row r="45094" spans="7:7" ht="15" customHeight="1">
      <c r="G45094" s="488"/>
    </row>
    <row r="45095" spans="7:7" ht="15" customHeight="1">
      <c r="G45095" s="488"/>
    </row>
    <row r="45096" spans="7:7" ht="15" customHeight="1">
      <c r="G45096" s="488"/>
    </row>
    <row r="45097" spans="7:7" ht="15" customHeight="1">
      <c r="G45097" s="488"/>
    </row>
    <row r="45098" spans="7:7" ht="15" customHeight="1">
      <c r="G45098" s="488"/>
    </row>
    <row r="45099" spans="7:7" ht="15" customHeight="1">
      <c r="G45099" s="488"/>
    </row>
    <row r="45100" spans="7:7" ht="15" customHeight="1">
      <c r="G45100" s="488"/>
    </row>
    <row r="45101" spans="7:7" ht="15" customHeight="1">
      <c r="G45101" s="488"/>
    </row>
    <row r="45102" spans="7:7" ht="15" customHeight="1">
      <c r="G45102" s="488"/>
    </row>
    <row r="45103" spans="7:7" ht="15" customHeight="1">
      <c r="G45103" s="488"/>
    </row>
    <row r="45104" spans="7:7" ht="15" customHeight="1">
      <c r="G45104" s="488"/>
    </row>
    <row r="45105" spans="7:7" ht="15" customHeight="1">
      <c r="G45105" s="488"/>
    </row>
    <row r="45106" spans="7:7" ht="15" customHeight="1">
      <c r="G45106" s="488"/>
    </row>
    <row r="45107" spans="7:7" ht="15" customHeight="1">
      <c r="G45107" s="488"/>
    </row>
    <row r="45108" spans="7:7" ht="15" customHeight="1">
      <c r="G45108" s="488"/>
    </row>
    <row r="45109" spans="7:7" ht="15" customHeight="1">
      <c r="G45109" s="488"/>
    </row>
    <row r="45110" spans="7:7" ht="15" customHeight="1">
      <c r="G45110" s="488"/>
    </row>
    <row r="45111" spans="7:7" ht="15" customHeight="1">
      <c r="G45111" s="488"/>
    </row>
    <row r="45112" spans="7:7" ht="15" customHeight="1">
      <c r="G45112" s="488"/>
    </row>
    <row r="45113" spans="7:7" ht="15" customHeight="1">
      <c r="G45113" s="488"/>
    </row>
    <row r="45114" spans="7:7" ht="15" customHeight="1">
      <c r="G45114" s="488"/>
    </row>
    <row r="45115" spans="7:7" ht="15" customHeight="1">
      <c r="G45115" s="488"/>
    </row>
    <row r="45116" spans="7:7" ht="15" customHeight="1">
      <c r="G45116" s="488"/>
    </row>
    <row r="45117" spans="7:7" ht="15" customHeight="1">
      <c r="G45117" s="488"/>
    </row>
    <row r="45118" spans="7:7" ht="15" customHeight="1">
      <c r="G45118" s="488"/>
    </row>
    <row r="45119" spans="7:7" ht="15" customHeight="1">
      <c r="G45119" s="488"/>
    </row>
    <row r="45120" spans="7:7" ht="15" customHeight="1">
      <c r="G45120" s="488"/>
    </row>
    <row r="45121" spans="7:7" ht="15" customHeight="1">
      <c r="G45121" s="488"/>
    </row>
    <row r="45122" spans="7:7" ht="15" customHeight="1">
      <c r="G45122" s="488"/>
    </row>
    <row r="45123" spans="7:7" ht="15" customHeight="1">
      <c r="G45123" s="488"/>
    </row>
    <row r="45124" spans="7:7" ht="15" customHeight="1">
      <c r="G45124" s="488"/>
    </row>
    <row r="45125" spans="7:7" ht="15" customHeight="1">
      <c r="G45125" s="488"/>
    </row>
    <row r="45126" spans="7:7" ht="15" customHeight="1">
      <c r="G45126" s="488"/>
    </row>
    <row r="45127" spans="7:7" ht="15" customHeight="1">
      <c r="G45127" s="488"/>
    </row>
    <row r="45128" spans="7:7" ht="15" customHeight="1">
      <c r="G45128" s="488"/>
    </row>
    <row r="45129" spans="7:7" ht="15" customHeight="1">
      <c r="G45129" s="488"/>
    </row>
    <row r="45130" spans="7:7" ht="15" customHeight="1">
      <c r="G45130" s="488"/>
    </row>
    <row r="45131" spans="7:7" ht="15" customHeight="1">
      <c r="G45131" s="488"/>
    </row>
    <row r="45132" spans="7:7" ht="15" customHeight="1">
      <c r="G45132" s="488"/>
    </row>
    <row r="45133" spans="7:7" ht="15" customHeight="1">
      <c r="G45133" s="488"/>
    </row>
    <row r="45134" spans="7:7" ht="15" customHeight="1">
      <c r="G45134" s="488"/>
    </row>
    <row r="45135" spans="7:7" ht="15" customHeight="1">
      <c r="G45135" s="488"/>
    </row>
    <row r="45136" spans="7:7" ht="15" customHeight="1">
      <c r="G45136" s="488"/>
    </row>
    <row r="45137" spans="7:7" ht="15" customHeight="1">
      <c r="G45137" s="488"/>
    </row>
    <row r="45138" spans="7:7" ht="15" customHeight="1">
      <c r="G45138" s="488"/>
    </row>
    <row r="45139" spans="7:7" ht="15" customHeight="1">
      <c r="G45139" s="488"/>
    </row>
    <row r="45140" spans="7:7" ht="15" customHeight="1">
      <c r="G45140" s="488"/>
    </row>
    <row r="45141" spans="7:7" ht="15" customHeight="1">
      <c r="G45141" s="488"/>
    </row>
    <row r="45142" spans="7:7" ht="15" customHeight="1">
      <c r="G45142" s="488"/>
    </row>
    <row r="45143" spans="7:7" ht="15" customHeight="1">
      <c r="G45143" s="488"/>
    </row>
    <row r="45144" spans="7:7" ht="15" customHeight="1">
      <c r="G45144" s="488"/>
    </row>
    <row r="45145" spans="7:7" ht="15" customHeight="1">
      <c r="G45145" s="488"/>
    </row>
    <row r="45146" spans="7:7" ht="15" customHeight="1">
      <c r="G45146" s="488"/>
    </row>
    <row r="45147" spans="7:7" ht="15" customHeight="1">
      <c r="G45147" s="488"/>
    </row>
    <row r="45148" spans="7:7" ht="15" customHeight="1">
      <c r="G45148" s="488"/>
    </row>
    <row r="45149" spans="7:7" ht="15" customHeight="1">
      <c r="G45149" s="488"/>
    </row>
    <row r="45150" spans="7:7" ht="15" customHeight="1">
      <c r="G45150" s="488"/>
    </row>
    <row r="45151" spans="7:7" ht="15" customHeight="1">
      <c r="G45151" s="488"/>
    </row>
    <row r="45152" spans="7:7" ht="15" customHeight="1">
      <c r="G45152" s="488"/>
    </row>
    <row r="45153" spans="7:7" ht="15" customHeight="1">
      <c r="G45153" s="488"/>
    </row>
    <row r="45154" spans="7:7" ht="15" customHeight="1">
      <c r="G45154" s="488"/>
    </row>
    <row r="45155" spans="7:7" ht="15" customHeight="1">
      <c r="G45155" s="488"/>
    </row>
    <row r="45156" spans="7:7" ht="15" customHeight="1">
      <c r="G45156" s="488"/>
    </row>
    <row r="45157" spans="7:7" ht="15" customHeight="1">
      <c r="G45157" s="488"/>
    </row>
    <row r="45158" spans="7:7" ht="15" customHeight="1">
      <c r="G45158" s="488"/>
    </row>
    <row r="45159" spans="7:7" ht="15" customHeight="1">
      <c r="G45159" s="488"/>
    </row>
    <row r="45160" spans="7:7" ht="15" customHeight="1">
      <c r="G45160" s="488"/>
    </row>
    <row r="45161" spans="7:7" ht="15" customHeight="1">
      <c r="G45161" s="488"/>
    </row>
    <row r="45162" spans="7:7" ht="15" customHeight="1">
      <c r="G45162" s="488"/>
    </row>
    <row r="45163" spans="7:7" ht="15" customHeight="1">
      <c r="G45163" s="488"/>
    </row>
    <row r="45164" spans="7:7" ht="15" customHeight="1">
      <c r="G45164" s="488"/>
    </row>
    <row r="45165" spans="7:7" ht="15" customHeight="1">
      <c r="G45165" s="488"/>
    </row>
    <row r="45166" spans="7:7" ht="15" customHeight="1">
      <c r="G45166" s="488"/>
    </row>
    <row r="45167" spans="7:7" ht="15" customHeight="1">
      <c r="G45167" s="488"/>
    </row>
    <row r="45168" spans="7:7" ht="15" customHeight="1">
      <c r="G45168" s="488"/>
    </row>
    <row r="45169" spans="7:7" ht="15" customHeight="1">
      <c r="G45169" s="488"/>
    </row>
    <row r="45170" spans="7:7" ht="15" customHeight="1">
      <c r="G45170" s="488"/>
    </row>
    <row r="45171" spans="7:7" ht="15" customHeight="1">
      <c r="G45171" s="488"/>
    </row>
    <row r="45172" spans="7:7" ht="15" customHeight="1">
      <c r="G45172" s="488"/>
    </row>
    <row r="45173" spans="7:7" ht="15" customHeight="1">
      <c r="G45173" s="488"/>
    </row>
    <row r="45174" spans="7:7" ht="15" customHeight="1">
      <c r="G45174" s="488"/>
    </row>
    <row r="45175" spans="7:7" ht="15" customHeight="1">
      <c r="G45175" s="488"/>
    </row>
    <row r="45176" spans="7:7" ht="15" customHeight="1">
      <c r="G45176" s="488"/>
    </row>
    <row r="45177" spans="7:7" ht="15" customHeight="1">
      <c r="G45177" s="488"/>
    </row>
    <row r="45178" spans="7:7" ht="15" customHeight="1">
      <c r="G45178" s="488"/>
    </row>
    <row r="45179" spans="7:7" ht="15" customHeight="1">
      <c r="G45179" s="488"/>
    </row>
    <row r="45180" spans="7:7" ht="15" customHeight="1">
      <c r="G45180" s="488"/>
    </row>
    <row r="45181" spans="7:7" ht="15" customHeight="1">
      <c r="G45181" s="488"/>
    </row>
    <row r="45182" spans="7:7" ht="15" customHeight="1">
      <c r="G45182" s="488"/>
    </row>
    <row r="45183" spans="7:7" ht="15" customHeight="1">
      <c r="G45183" s="488"/>
    </row>
    <row r="45184" spans="7:7" ht="15" customHeight="1">
      <c r="G45184" s="488"/>
    </row>
    <row r="45185" spans="7:7" ht="15" customHeight="1">
      <c r="G45185" s="488"/>
    </row>
    <row r="45186" spans="7:7" ht="15" customHeight="1">
      <c r="G45186" s="488"/>
    </row>
    <row r="45187" spans="7:7" ht="15" customHeight="1">
      <c r="G45187" s="488"/>
    </row>
    <row r="45188" spans="7:7" ht="15" customHeight="1">
      <c r="G45188" s="488"/>
    </row>
    <row r="45189" spans="7:7" ht="15" customHeight="1">
      <c r="G45189" s="488"/>
    </row>
    <row r="45190" spans="7:7" ht="15" customHeight="1">
      <c r="G45190" s="488"/>
    </row>
    <row r="45191" spans="7:7" ht="15" customHeight="1">
      <c r="G45191" s="488"/>
    </row>
    <row r="45192" spans="7:7" ht="15" customHeight="1">
      <c r="G45192" s="488"/>
    </row>
    <row r="45193" spans="7:7" ht="15" customHeight="1">
      <c r="G45193" s="488"/>
    </row>
    <row r="45194" spans="7:7" ht="15" customHeight="1">
      <c r="G45194" s="488"/>
    </row>
    <row r="45195" spans="7:7" ht="15" customHeight="1">
      <c r="G45195" s="488"/>
    </row>
    <row r="45196" spans="7:7" ht="15" customHeight="1">
      <c r="G45196" s="488"/>
    </row>
    <row r="45197" spans="7:7" ht="15" customHeight="1">
      <c r="G45197" s="488"/>
    </row>
    <row r="45198" spans="7:7" ht="15" customHeight="1">
      <c r="G45198" s="488"/>
    </row>
    <row r="45199" spans="7:7" ht="15" customHeight="1">
      <c r="G45199" s="488"/>
    </row>
    <row r="45200" spans="7:7" ht="15" customHeight="1">
      <c r="G45200" s="488"/>
    </row>
    <row r="45201" spans="7:7" ht="15" customHeight="1">
      <c r="G45201" s="488"/>
    </row>
    <row r="45202" spans="7:7" ht="15" customHeight="1">
      <c r="G45202" s="488"/>
    </row>
    <row r="45203" spans="7:7" ht="15" customHeight="1">
      <c r="G45203" s="488"/>
    </row>
    <row r="45204" spans="7:7" ht="15" customHeight="1">
      <c r="G45204" s="488"/>
    </row>
    <row r="45205" spans="7:7" ht="15" customHeight="1">
      <c r="G45205" s="488"/>
    </row>
    <row r="45206" spans="7:7" ht="15" customHeight="1">
      <c r="G45206" s="488"/>
    </row>
    <row r="45207" spans="7:7" ht="15" customHeight="1">
      <c r="G45207" s="488"/>
    </row>
    <row r="45208" spans="7:7" ht="15" customHeight="1">
      <c r="G45208" s="488"/>
    </row>
    <row r="45209" spans="7:7" ht="15" customHeight="1">
      <c r="G45209" s="488"/>
    </row>
    <row r="45210" spans="7:7" ht="15" customHeight="1">
      <c r="G45210" s="488"/>
    </row>
    <row r="45211" spans="7:7" ht="15" customHeight="1">
      <c r="G45211" s="488"/>
    </row>
    <row r="45212" spans="7:7" ht="15" customHeight="1">
      <c r="G45212" s="488"/>
    </row>
    <row r="45213" spans="7:7" ht="15" customHeight="1">
      <c r="G45213" s="488"/>
    </row>
    <row r="45214" spans="7:7" ht="15" customHeight="1">
      <c r="G45214" s="488"/>
    </row>
    <row r="45215" spans="7:7" ht="15" customHeight="1">
      <c r="G45215" s="488"/>
    </row>
    <row r="45216" spans="7:7" ht="15" customHeight="1">
      <c r="G45216" s="488"/>
    </row>
    <row r="45217" spans="7:7" ht="15" customHeight="1">
      <c r="G45217" s="488"/>
    </row>
    <row r="45218" spans="7:7" ht="15" customHeight="1">
      <c r="G45218" s="488"/>
    </row>
    <row r="45219" spans="7:7" ht="15" customHeight="1">
      <c r="G45219" s="488"/>
    </row>
    <row r="45220" spans="7:7" ht="15" customHeight="1">
      <c r="G45220" s="488"/>
    </row>
    <row r="45221" spans="7:7" ht="15" customHeight="1">
      <c r="G45221" s="488"/>
    </row>
    <row r="45222" spans="7:7" ht="15" customHeight="1">
      <c r="G45222" s="488"/>
    </row>
    <row r="45223" spans="7:7" ht="15" customHeight="1">
      <c r="G45223" s="488"/>
    </row>
    <row r="45224" spans="7:7" ht="15" customHeight="1">
      <c r="G45224" s="488"/>
    </row>
    <row r="45225" spans="7:7" ht="15" customHeight="1">
      <c r="G45225" s="488"/>
    </row>
    <row r="45226" spans="7:7" ht="15" customHeight="1">
      <c r="G45226" s="488"/>
    </row>
    <row r="45227" spans="7:7" ht="15" customHeight="1">
      <c r="G45227" s="488"/>
    </row>
    <row r="45228" spans="7:7" ht="15" customHeight="1">
      <c r="G45228" s="488"/>
    </row>
    <row r="45229" spans="7:7" ht="15" customHeight="1">
      <c r="G45229" s="488"/>
    </row>
    <row r="45230" spans="7:7" ht="15" customHeight="1">
      <c r="G45230" s="488"/>
    </row>
    <row r="45231" spans="7:7" ht="15" customHeight="1">
      <c r="G45231" s="488"/>
    </row>
    <row r="45232" spans="7:7" ht="15" customHeight="1">
      <c r="G45232" s="488"/>
    </row>
    <row r="45233" spans="7:7" ht="15" customHeight="1">
      <c r="G45233" s="488"/>
    </row>
    <row r="45234" spans="7:7" ht="15" customHeight="1">
      <c r="G45234" s="488"/>
    </row>
    <row r="45235" spans="7:7" ht="15" customHeight="1">
      <c r="G45235" s="488"/>
    </row>
    <row r="45236" spans="7:7" ht="15" customHeight="1">
      <c r="G45236" s="488"/>
    </row>
    <row r="45237" spans="7:7" ht="15" customHeight="1">
      <c r="G45237" s="488"/>
    </row>
    <row r="45238" spans="7:7" ht="15" customHeight="1">
      <c r="G45238" s="488"/>
    </row>
    <row r="45239" spans="7:7" ht="15" customHeight="1">
      <c r="G45239" s="488"/>
    </row>
    <row r="45240" spans="7:7" ht="15" customHeight="1">
      <c r="G45240" s="488"/>
    </row>
    <row r="45241" spans="7:7" ht="15" customHeight="1">
      <c r="G45241" s="488"/>
    </row>
    <row r="45242" spans="7:7" ht="15" customHeight="1">
      <c r="G45242" s="488"/>
    </row>
    <row r="45243" spans="7:7" ht="15" customHeight="1">
      <c r="G45243" s="488"/>
    </row>
    <row r="45244" spans="7:7" ht="15" customHeight="1">
      <c r="G45244" s="488"/>
    </row>
    <row r="45245" spans="7:7" ht="15" customHeight="1">
      <c r="G45245" s="488"/>
    </row>
    <row r="45246" spans="7:7" ht="15" customHeight="1">
      <c r="G45246" s="488"/>
    </row>
    <row r="45247" spans="7:7" ht="15" customHeight="1">
      <c r="G45247" s="488"/>
    </row>
    <row r="45248" spans="7:7" ht="15" customHeight="1">
      <c r="G45248" s="488"/>
    </row>
    <row r="45249" spans="7:7" ht="15" customHeight="1">
      <c r="G45249" s="488"/>
    </row>
    <row r="45250" spans="7:7" ht="15" customHeight="1">
      <c r="G45250" s="488"/>
    </row>
    <row r="45251" spans="7:7" ht="15" customHeight="1">
      <c r="G45251" s="488"/>
    </row>
    <row r="45252" spans="7:7" ht="15" customHeight="1">
      <c r="G45252" s="488"/>
    </row>
    <row r="45253" spans="7:7" ht="15" customHeight="1">
      <c r="G45253" s="488"/>
    </row>
    <row r="45254" spans="7:7" ht="15" customHeight="1">
      <c r="G45254" s="488"/>
    </row>
    <row r="45255" spans="7:7" ht="15" customHeight="1">
      <c r="G45255" s="488"/>
    </row>
    <row r="45256" spans="7:7" ht="15" customHeight="1">
      <c r="G45256" s="488"/>
    </row>
    <row r="45257" spans="7:7" ht="15" customHeight="1">
      <c r="G45257" s="488"/>
    </row>
    <row r="45258" spans="7:7" ht="15" customHeight="1">
      <c r="G45258" s="488"/>
    </row>
    <row r="45259" spans="7:7" ht="15" customHeight="1">
      <c r="G45259" s="488"/>
    </row>
    <row r="45260" spans="7:7" ht="15" customHeight="1">
      <c r="G45260" s="488"/>
    </row>
    <row r="45261" spans="7:7" ht="15" customHeight="1">
      <c r="G45261" s="488"/>
    </row>
    <row r="45262" spans="7:7" ht="15" customHeight="1">
      <c r="G45262" s="488"/>
    </row>
    <row r="45263" spans="7:7" ht="15" customHeight="1">
      <c r="G45263" s="488"/>
    </row>
    <row r="45264" spans="7:7" ht="15" customHeight="1">
      <c r="G45264" s="488"/>
    </row>
    <row r="45265" spans="7:7" ht="15" customHeight="1">
      <c r="G45265" s="488"/>
    </row>
    <row r="45266" spans="7:7" ht="15" customHeight="1">
      <c r="G45266" s="488"/>
    </row>
    <row r="45267" spans="7:7" ht="15" customHeight="1">
      <c r="G45267" s="488"/>
    </row>
    <row r="45268" spans="7:7" ht="15" customHeight="1">
      <c r="G45268" s="488"/>
    </row>
    <row r="45269" spans="7:7" ht="15" customHeight="1">
      <c r="G45269" s="488"/>
    </row>
    <row r="45270" spans="7:7" ht="15" customHeight="1">
      <c r="G45270" s="488"/>
    </row>
    <row r="45271" spans="7:7" ht="15" customHeight="1">
      <c r="G45271" s="488"/>
    </row>
    <row r="45272" spans="7:7" ht="15" customHeight="1">
      <c r="G45272" s="488"/>
    </row>
    <row r="45273" spans="7:7" ht="15" customHeight="1">
      <c r="G45273" s="488"/>
    </row>
    <row r="45274" spans="7:7" ht="15" customHeight="1">
      <c r="G45274" s="488"/>
    </row>
    <row r="45275" spans="7:7" ht="15" customHeight="1">
      <c r="G45275" s="488"/>
    </row>
    <row r="45276" spans="7:7" ht="15" customHeight="1">
      <c r="G45276" s="488"/>
    </row>
    <row r="45277" spans="7:7" ht="15" customHeight="1">
      <c r="G45277" s="488"/>
    </row>
    <row r="45278" spans="7:7" ht="15" customHeight="1">
      <c r="G45278" s="488"/>
    </row>
    <row r="45279" spans="7:7" ht="15" customHeight="1">
      <c r="G45279" s="488"/>
    </row>
    <row r="45280" spans="7:7" ht="15" customHeight="1">
      <c r="G45280" s="488"/>
    </row>
    <row r="45281" spans="7:7" ht="15" customHeight="1">
      <c r="G45281" s="488"/>
    </row>
    <row r="45282" spans="7:7" ht="15" customHeight="1">
      <c r="G45282" s="488"/>
    </row>
    <row r="45283" spans="7:7" ht="15" customHeight="1">
      <c r="G45283" s="488"/>
    </row>
    <row r="45284" spans="7:7" ht="15" customHeight="1">
      <c r="G45284" s="488"/>
    </row>
    <row r="45285" spans="7:7" ht="15" customHeight="1">
      <c r="G45285" s="488"/>
    </row>
    <row r="45286" spans="7:7" ht="15" customHeight="1">
      <c r="G45286" s="488"/>
    </row>
    <row r="45287" spans="7:7" ht="15" customHeight="1">
      <c r="G45287" s="488"/>
    </row>
    <row r="45288" spans="7:7" ht="15" customHeight="1">
      <c r="G45288" s="488"/>
    </row>
    <row r="45289" spans="7:7" ht="15" customHeight="1">
      <c r="G45289" s="488"/>
    </row>
    <row r="45290" spans="7:7" ht="15" customHeight="1">
      <c r="G45290" s="488"/>
    </row>
    <row r="45291" spans="7:7" ht="15" customHeight="1">
      <c r="G45291" s="488"/>
    </row>
    <row r="45292" spans="7:7" ht="15" customHeight="1">
      <c r="G45292" s="488"/>
    </row>
    <row r="45293" spans="7:7" ht="15" customHeight="1">
      <c r="G45293" s="488"/>
    </row>
    <row r="45294" spans="7:7" ht="15" customHeight="1">
      <c r="G45294" s="488"/>
    </row>
    <row r="45295" spans="7:7" ht="15" customHeight="1">
      <c r="G45295" s="488"/>
    </row>
    <row r="45296" spans="7:7" ht="15" customHeight="1">
      <c r="G45296" s="488"/>
    </row>
    <row r="45297" spans="7:7" ht="15" customHeight="1">
      <c r="G45297" s="488"/>
    </row>
    <row r="45298" spans="7:7" ht="15" customHeight="1">
      <c r="G45298" s="488"/>
    </row>
    <row r="45299" spans="7:7" ht="15" customHeight="1">
      <c r="G45299" s="488"/>
    </row>
    <row r="45300" spans="7:7" ht="15" customHeight="1">
      <c r="G45300" s="488"/>
    </row>
    <row r="45301" spans="7:7" ht="15" customHeight="1">
      <c r="G45301" s="488"/>
    </row>
    <row r="45302" spans="7:7" ht="15" customHeight="1">
      <c r="G45302" s="488"/>
    </row>
    <row r="45303" spans="7:7" ht="15" customHeight="1">
      <c r="G45303" s="488"/>
    </row>
    <row r="45304" spans="7:7" ht="15" customHeight="1">
      <c r="G45304" s="488"/>
    </row>
    <row r="45305" spans="7:7" ht="15" customHeight="1">
      <c r="G45305" s="488"/>
    </row>
    <row r="45306" spans="7:7" ht="15" customHeight="1">
      <c r="G45306" s="488"/>
    </row>
    <row r="45307" spans="7:7" ht="15" customHeight="1">
      <c r="G45307" s="488"/>
    </row>
    <row r="45308" spans="7:7" ht="15" customHeight="1">
      <c r="G45308" s="488"/>
    </row>
    <row r="45309" spans="7:7" ht="15" customHeight="1">
      <c r="G45309" s="488"/>
    </row>
    <row r="45310" spans="7:7" ht="15" customHeight="1">
      <c r="G45310" s="488"/>
    </row>
    <row r="45311" spans="7:7" ht="15" customHeight="1">
      <c r="G45311" s="488"/>
    </row>
    <row r="45312" spans="7:7" ht="15" customHeight="1">
      <c r="G45312" s="488"/>
    </row>
    <row r="45313" spans="7:7" ht="15" customHeight="1">
      <c r="G45313" s="488"/>
    </row>
    <row r="45314" spans="7:7" ht="15" customHeight="1">
      <c r="G45314" s="488"/>
    </row>
    <row r="45315" spans="7:7" ht="15" customHeight="1">
      <c r="G45315" s="488"/>
    </row>
    <row r="45316" spans="7:7" ht="15" customHeight="1">
      <c r="G45316" s="488"/>
    </row>
    <row r="45317" spans="7:7" ht="15" customHeight="1">
      <c r="G45317" s="488"/>
    </row>
    <row r="45318" spans="7:7" ht="15" customHeight="1">
      <c r="G45318" s="488"/>
    </row>
    <row r="45319" spans="7:7" ht="15" customHeight="1">
      <c r="G45319" s="488"/>
    </row>
    <row r="45320" spans="7:7" ht="15" customHeight="1">
      <c r="G45320" s="488"/>
    </row>
    <row r="45321" spans="7:7" ht="15" customHeight="1">
      <c r="G45321" s="488"/>
    </row>
    <row r="45322" spans="7:7" ht="15" customHeight="1">
      <c r="G45322" s="488"/>
    </row>
    <row r="45323" spans="7:7" ht="15" customHeight="1">
      <c r="G45323" s="488"/>
    </row>
    <row r="45324" spans="7:7" ht="15" customHeight="1">
      <c r="G45324" s="488"/>
    </row>
    <row r="45325" spans="7:7" ht="15" customHeight="1">
      <c r="G45325" s="488"/>
    </row>
    <row r="45326" spans="7:7" ht="15" customHeight="1">
      <c r="G45326" s="488"/>
    </row>
    <row r="45327" spans="7:7" ht="15" customHeight="1">
      <c r="G45327" s="488"/>
    </row>
    <row r="45328" spans="7:7" ht="15" customHeight="1">
      <c r="G45328" s="488"/>
    </row>
    <row r="45329" spans="7:7" ht="15" customHeight="1">
      <c r="G45329" s="488"/>
    </row>
    <row r="45330" spans="7:7" ht="15" customHeight="1">
      <c r="G45330" s="488"/>
    </row>
    <row r="45331" spans="7:7" ht="15" customHeight="1">
      <c r="G45331" s="488"/>
    </row>
    <row r="45332" spans="7:7" ht="15" customHeight="1">
      <c r="G45332" s="488"/>
    </row>
    <row r="45333" spans="7:7" ht="15" customHeight="1">
      <c r="G45333" s="488"/>
    </row>
    <row r="45334" spans="7:7" ht="15" customHeight="1">
      <c r="G45334" s="488"/>
    </row>
    <row r="45335" spans="7:7" ht="15" customHeight="1">
      <c r="G45335" s="488"/>
    </row>
    <row r="45336" spans="7:7" ht="15" customHeight="1">
      <c r="G45336" s="488"/>
    </row>
    <row r="45337" spans="7:7" ht="15" customHeight="1">
      <c r="G45337" s="488"/>
    </row>
    <row r="45338" spans="7:7" ht="15" customHeight="1">
      <c r="G45338" s="488"/>
    </row>
    <row r="45339" spans="7:7" ht="15" customHeight="1">
      <c r="G45339" s="488"/>
    </row>
    <row r="45340" spans="7:7" ht="15" customHeight="1">
      <c r="G45340" s="488"/>
    </row>
    <row r="45341" spans="7:7" ht="15" customHeight="1">
      <c r="G45341" s="488"/>
    </row>
    <row r="45342" spans="7:7" ht="15" customHeight="1">
      <c r="G45342" s="488"/>
    </row>
    <row r="45343" spans="7:7" ht="15" customHeight="1">
      <c r="G45343" s="488"/>
    </row>
    <row r="45344" spans="7:7" ht="15" customHeight="1">
      <c r="G45344" s="488"/>
    </row>
    <row r="45345" spans="7:7" ht="15" customHeight="1">
      <c r="G45345" s="488"/>
    </row>
    <row r="45346" spans="7:7" ht="15" customHeight="1">
      <c r="G45346" s="488"/>
    </row>
    <row r="45347" spans="7:7" ht="15" customHeight="1">
      <c r="G45347" s="488"/>
    </row>
    <row r="45348" spans="7:7" ht="15" customHeight="1">
      <c r="G45348" s="488"/>
    </row>
    <row r="45349" spans="7:7" ht="15" customHeight="1">
      <c r="G45349" s="488"/>
    </row>
    <row r="45350" spans="7:7" ht="15" customHeight="1">
      <c r="G45350" s="488"/>
    </row>
    <row r="45351" spans="7:7" ht="15" customHeight="1">
      <c r="G45351" s="488"/>
    </row>
    <row r="45352" spans="7:7" ht="15" customHeight="1">
      <c r="G45352" s="488"/>
    </row>
    <row r="45353" spans="7:7" ht="15" customHeight="1">
      <c r="G45353" s="488"/>
    </row>
    <row r="45354" spans="7:7" ht="15" customHeight="1">
      <c r="G45354" s="488"/>
    </row>
    <row r="45355" spans="7:7" ht="15" customHeight="1">
      <c r="G45355" s="488"/>
    </row>
    <row r="45356" spans="7:7" ht="15" customHeight="1">
      <c r="G45356" s="488"/>
    </row>
    <row r="45357" spans="7:7" ht="15" customHeight="1">
      <c r="G45357" s="488"/>
    </row>
    <row r="45358" spans="7:7" ht="15" customHeight="1">
      <c r="G45358" s="488"/>
    </row>
    <row r="45359" spans="7:7" ht="15" customHeight="1">
      <c r="G45359" s="488"/>
    </row>
    <row r="45360" spans="7:7" ht="15" customHeight="1">
      <c r="G45360" s="488"/>
    </row>
    <row r="45361" spans="7:7" ht="15" customHeight="1">
      <c r="G45361" s="488"/>
    </row>
    <row r="45362" spans="7:7" ht="15" customHeight="1">
      <c r="G45362" s="488"/>
    </row>
    <row r="45363" spans="7:7" ht="15" customHeight="1">
      <c r="G45363" s="488"/>
    </row>
    <row r="45364" spans="7:7" ht="15" customHeight="1">
      <c r="G45364" s="488"/>
    </row>
    <row r="45365" spans="7:7" ht="15" customHeight="1">
      <c r="G45365" s="488"/>
    </row>
    <row r="45366" spans="7:7" ht="15" customHeight="1">
      <c r="G45366" s="488"/>
    </row>
    <row r="45367" spans="7:7" ht="15" customHeight="1">
      <c r="G45367" s="488"/>
    </row>
    <row r="45368" spans="7:7" ht="15" customHeight="1">
      <c r="G45368" s="488"/>
    </row>
    <row r="45369" spans="7:7" ht="15" customHeight="1">
      <c r="G45369" s="488"/>
    </row>
    <row r="45370" spans="7:7" ht="15" customHeight="1">
      <c r="G45370" s="488"/>
    </row>
    <row r="45371" spans="7:7" ht="15" customHeight="1">
      <c r="G45371" s="488"/>
    </row>
    <row r="45372" spans="7:7" ht="15" customHeight="1">
      <c r="G45372" s="488"/>
    </row>
    <row r="45373" spans="7:7" ht="15" customHeight="1">
      <c r="G45373" s="488"/>
    </row>
    <row r="45374" spans="7:7" ht="15" customHeight="1">
      <c r="G45374" s="488"/>
    </row>
    <row r="45375" spans="7:7" ht="15" customHeight="1">
      <c r="G45375" s="488"/>
    </row>
    <row r="45376" spans="7:7" ht="15" customHeight="1">
      <c r="G45376" s="488"/>
    </row>
    <row r="45377" spans="7:7" ht="15" customHeight="1">
      <c r="G45377" s="488"/>
    </row>
    <row r="45378" spans="7:7" ht="15" customHeight="1">
      <c r="G45378" s="488"/>
    </row>
    <row r="45379" spans="7:7" ht="15" customHeight="1">
      <c r="G45379" s="488"/>
    </row>
    <row r="45380" spans="7:7" ht="15" customHeight="1">
      <c r="G45380" s="488"/>
    </row>
    <row r="45381" spans="7:7" ht="15" customHeight="1">
      <c r="G45381" s="488"/>
    </row>
    <row r="45382" spans="7:7" ht="15" customHeight="1">
      <c r="G45382" s="488"/>
    </row>
    <row r="45383" spans="7:7" ht="15" customHeight="1">
      <c r="G45383" s="488"/>
    </row>
    <row r="45384" spans="7:7" ht="15" customHeight="1">
      <c r="G45384" s="488"/>
    </row>
    <row r="45385" spans="7:7" ht="15" customHeight="1">
      <c r="G45385" s="488"/>
    </row>
    <row r="45386" spans="7:7" ht="15" customHeight="1">
      <c r="G45386" s="488"/>
    </row>
    <row r="45387" spans="7:7" ht="15" customHeight="1">
      <c r="G45387" s="488"/>
    </row>
    <row r="45388" spans="7:7" ht="15" customHeight="1">
      <c r="G45388" s="488"/>
    </row>
    <row r="45389" spans="7:7" ht="15" customHeight="1">
      <c r="G45389" s="488"/>
    </row>
    <row r="45390" spans="7:7" ht="15" customHeight="1">
      <c r="G45390" s="488"/>
    </row>
    <row r="45391" spans="7:7" ht="15" customHeight="1">
      <c r="G45391" s="488"/>
    </row>
    <row r="45392" spans="7:7" ht="15" customHeight="1">
      <c r="G45392" s="488"/>
    </row>
    <row r="45393" spans="7:7" ht="15" customHeight="1">
      <c r="G45393" s="488"/>
    </row>
    <row r="45394" spans="7:7" ht="15" customHeight="1">
      <c r="G45394" s="488"/>
    </row>
    <row r="45395" spans="7:7" ht="15" customHeight="1">
      <c r="G45395" s="488"/>
    </row>
    <row r="45396" spans="7:7" ht="15" customHeight="1">
      <c r="G45396" s="488"/>
    </row>
    <row r="45397" spans="7:7" ht="15" customHeight="1">
      <c r="G45397" s="488"/>
    </row>
    <row r="45398" spans="7:7" ht="15" customHeight="1">
      <c r="G45398" s="488"/>
    </row>
    <row r="45399" spans="7:7" ht="15" customHeight="1">
      <c r="G45399" s="488"/>
    </row>
    <row r="45400" spans="7:7" ht="15" customHeight="1">
      <c r="G45400" s="488"/>
    </row>
    <row r="45401" spans="7:7" ht="15" customHeight="1">
      <c r="G45401" s="488"/>
    </row>
    <row r="45402" spans="7:7" ht="15" customHeight="1">
      <c r="G45402" s="488"/>
    </row>
    <row r="45403" spans="7:7" ht="15" customHeight="1">
      <c r="G45403" s="488"/>
    </row>
    <row r="45404" spans="7:7" ht="15" customHeight="1">
      <c r="G45404" s="488"/>
    </row>
    <row r="45405" spans="7:7" ht="15" customHeight="1">
      <c r="G45405" s="488"/>
    </row>
    <row r="45406" spans="7:7" ht="15" customHeight="1">
      <c r="G45406" s="488"/>
    </row>
    <row r="45407" spans="7:7" ht="15" customHeight="1">
      <c r="G45407" s="488"/>
    </row>
    <row r="45408" spans="7:7" ht="15" customHeight="1">
      <c r="G45408" s="488"/>
    </row>
    <row r="45409" spans="7:7" ht="15" customHeight="1">
      <c r="G45409" s="488"/>
    </row>
    <row r="45410" spans="7:7" ht="15" customHeight="1">
      <c r="G45410" s="488"/>
    </row>
    <row r="45411" spans="7:7" ht="15" customHeight="1">
      <c r="G45411" s="488"/>
    </row>
    <row r="45412" spans="7:7" ht="15" customHeight="1">
      <c r="G45412" s="488"/>
    </row>
    <row r="45413" spans="7:7" ht="15" customHeight="1">
      <c r="G45413" s="488"/>
    </row>
    <row r="45414" spans="7:7" ht="15" customHeight="1">
      <c r="G45414" s="488"/>
    </row>
    <row r="45415" spans="7:7" ht="15" customHeight="1">
      <c r="G45415" s="488"/>
    </row>
    <row r="45416" spans="7:7" ht="15" customHeight="1">
      <c r="G45416" s="488"/>
    </row>
    <row r="45417" spans="7:7" ht="15" customHeight="1">
      <c r="G45417" s="488"/>
    </row>
    <row r="45418" spans="7:7" ht="15" customHeight="1">
      <c r="G45418" s="488"/>
    </row>
    <row r="45419" spans="7:7" ht="15" customHeight="1">
      <c r="G45419" s="488"/>
    </row>
    <row r="45420" spans="7:7" ht="15" customHeight="1">
      <c r="G45420" s="488"/>
    </row>
    <row r="45421" spans="7:7" ht="15" customHeight="1">
      <c r="G45421" s="488"/>
    </row>
    <row r="45422" spans="7:7" ht="15" customHeight="1">
      <c r="G45422" s="488"/>
    </row>
    <row r="45423" spans="7:7" ht="15" customHeight="1">
      <c r="G45423" s="488"/>
    </row>
    <row r="45424" spans="7:7" ht="15" customHeight="1">
      <c r="G45424" s="488"/>
    </row>
    <row r="45425" spans="7:7" ht="15" customHeight="1">
      <c r="G45425" s="488"/>
    </row>
    <row r="45426" spans="7:7" ht="15" customHeight="1">
      <c r="G45426" s="488"/>
    </row>
    <row r="45427" spans="7:7" ht="15" customHeight="1">
      <c r="G45427" s="488"/>
    </row>
    <row r="45428" spans="7:7" ht="15" customHeight="1">
      <c r="G45428" s="488"/>
    </row>
    <row r="45429" spans="7:7" ht="15" customHeight="1">
      <c r="G45429" s="488"/>
    </row>
    <row r="45430" spans="7:7" ht="15" customHeight="1">
      <c r="G45430" s="488"/>
    </row>
    <row r="45431" spans="7:7" ht="15" customHeight="1">
      <c r="G45431" s="488"/>
    </row>
    <row r="45432" spans="7:7" ht="15" customHeight="1">
      <c r="G45432" s="488"/>
    </row>
    <row r="45433" spans="7:7" ht="15" customHeight="1">
      <c r="G45433" s="488"/>
    </row>
    <row r="45434" spans="7:7" ht="15" customHeight="1">
      <c r="G45434" s="488"/>
    </row>
    <row r="45435" spans="7:7" ht="15" customHeight="1">
      <c r="G45435" s="488"/>
    </row>
    <row r="45436" spans="7:7" ht="15" customHeight="1">
      <c r="G45436" s="488"/>
    </row>
    <row r="45437" spans="7:7" ht="15" customHeight="1">
      <c r="G45437" s="488"/>
    </row>
    <row r="45438" spans="7:7" ht="15" customHeight="1">
      <c r="G45438" s="488"/>
    </row>
    <row r="45439" spans="7:7" ht="15" customHeight="1">
      <c r="G45439" s="488"/>
    </row>
    <row r="45440" spans="7:7" ht="15" customHeight="1">
      <c r="G45440" s="488"/>
    </row>
    <row r="45441" spans="7:7" ht="15" customHeight="1">
      <c r="G45441" s="488"/>
    </row>
    <row r="45442" spans="7:7" ht="15" customHeight="1">
      <c r="G45442" s="488"/>
    </row>
    <row r="45443" spans="7:7" ht="15" customHeight="1">
      <c r="G45443" s="488"/>
    </row>
    <row r="45444" spans="7:7" ht="15" customHeight="1">
      <c r="G45444" s="488"/>
    </row>
    <row r="45445" spans="7:7" ht="15" customHeight="1">
      <c r="G45445" s="488"/>
    </row>
    <row r="45446" spans="7:7" ht="15" customHeight="1">
      <c r="G45446" s="488"/>
    </row>
    <row r="45447" spans="7:7" ht="15" customHeight="1">
      <c r="G45447" s="488"/>
    </row>
    <row r="45448" spans="7:7" ht="15" customHeight="1">
      <c r="G45448" s="488"/>
    </row>
    <row r="45449" spans="7:7" ht="15" customHeight="1">
      <c r="G45449" s="488"/>
    </row>
    <row r="45450" spans="7:7" ht="15" customHeight="1">
      <c r="G45450" s="488"/>
    </row>
    <row r="45451" spans="7:7" ht="15" customHeight="1">
      <c r="G45451" s="488"/>
    </row>
    <row r="45452" spans="7:7" ht="15" customHeight="1">
      <c r="G45452" s="488"/>
    </row>
    <row r="45453" spans="7:7" ht="15" customHeight="1">
      <c r="G45453" s="488"/>
    </row>
    <row r="45454" spans="7:7" ht="15" customHeight="1">
      <c r="G45454" s="488"/>
    </row>
    <row r="45455" spans="7:7" ht="15" customHeight="1">
      <c r="G45455" s="488"/>
    </row>
    <row r="45456" spans="7:7" ht="15" customHeight="1">
      <c r="G45456" s="488"/>
    </row>
    <row r="45457" spans="7:7" ht="15" customHeight="1">
      <c r="G45457" s="488"/>
    </row>
    <row r="45458" spans="7:7" ht="15" customHeight="1">
      <c r="G45458" s="488"/>
    </row>
    <row r="45459" spans="7:7" ht="15" customHeight="1">
      <c r="G45459" s="488"/>
    </row>
    <row r="45460" spans="7:7" ht="15" customHeight="1">
      <c r="G45460" s="488"/>
    </row>
    <row r="45461" spans="7:7" ht="15" customHeight="1">
      <c r="G45461" s="488"/>
    </row>
    <row r="45462" spans="7:7" ht="15" customHeight="1">
      <c r="G45462" s="488"/>
    </row>
    <row r="45463" spans="7:7" ht="15" customHeight="1">
      <c r="G45463" s="488"/>
    </row>
    <row r="45464" spans="7:7" ht="15" customHeight="1">
      <c r="G45464" s="488"/>
    </row>
    <row r="45465" spans="7:7" ht="15" customHeight="1">
      <c r="G45465" s="488"/>
    </row>
    <row r="45466" spans="7:7" ht="15" customHeight="1">
      <c r="G45466" s="488"/>
    </row>
    <row r="45467" spans="7:7" ht="15" customHeight="1">
      <c r="G45467" s="488"/>
    </row>
    <row r="45468" spans="7:7" ht="15" customHeight="1">
      <c r="G45468" s="488"/>
    </row>
    <row r="45469" spans="7:7" ht="15" customHeight="1">
      <c r="G45469" s="488"/>
    </row>
    <row r="45470" spans="7:7" ht="15" customHeight="1">
      <c r="G45470" s="488"/>
    </row>
    <row r="45471" spans="7:7" ht="15" customHeight="1">
      <c r="G45471" s="488"/>
    </row>
    <row r="45472" spans="7:7" ht="15" customHeight="1">
      <c r="G45472" s="488"/>
    </row>
    <row r="45473" spans="7:7" ht="15" customHeight="1">
      <c r="G45473" s="488"/>
    </row>
    <row r="45474" spans="7:7" ht="15" customHeight="1">
      <c r="G45474" s="488"/>
    </row>
    <row r="45475" spans="7:7" ht="15" customHeight="1">
      <c r="G45475" s="488"/>
    </row>
    <row r="45476" spans="7:7" ht="15" customHeight="1">
      <c r="G45476" s="488"/>
    </row>
    <row r="45477" spans="7:7" ht="15" customHeight="1">
      <c r="G45477" s="488"/>
    </row>
    <row r="45478" spans="7:7" ht="15" customHeight="1">
      <c r="G45478" s="488"/>
    </row>
    <row r="45479" spans="7:7" ht="15" customHeight="1">
      <c r="G45479" s="488"/>
    </row>
    <row r="45480" spans="7:7" ht="15" customHeight="1">
      <c r="G45480" s="488"/>
    </row>
    <row r="45481" spans="7:7" ht="15" customHeight="1">
      <c r="G45481" s="488"/>
    </row>
    <row r="45482" spans="7:7" ht="15" customHeight="1">
      <c r="G45482" s="488"/>
    </row>
    <row r="45483" spans="7:7" ht="15" customHeight="1">
      <c r="G45483" s="488"/>
    </row>
    <row r="45484" spans="7:7" ht="15" customHeight="1">
      <c r="G45484" s="488"/>
    </row>
    <row r="45485" spans="7:7" ht="15" customHeight="1">
      <c r="G45485" s="488"/>
    </row>
    <row r="45486" spans="7:7" ht="15" customHeight="1">
      <c r="G45486" s="488"/>
    </row>
    <row r="45487" spans="7:7" ht="15" customHeight="1">
      <c r="G45487" s="488"/>
    </row>
    <row r="45488" spans="7:7" ht="15" customHeight="1">
      <c r="G45488" s="488"/>
    </row>
    <row r="45489" spans="7:7" ht="15" customHeight="1">
      <c r="G45489" s="488"/>
    </row>
    <row r="45490" spans="7:7" ht="15" customHeight="1">
      <c r="G45490" s="488"/>
    </row>
    <row r="45491" spans="7:7" ht="15" customHeight="1">
      <c r="G45491" s="488"/>
    </row>
    <row r="45492" spans="7:7" ht="15" customHeight="1">
      <c r="G45492" s="488"/>
    </row>
    <row r="45493" spans="7:7" ht="15" customHeight="1">
      <c r="G45493" s="488"/>
    </row>
    <row r="45494" spans="7:7" ht="15" customHeight="1">
      <c r="G45494" s="488"/>
    </row>
    <row r="45495" spans="7:7" ht="15" customHeight="1">
      <c r="G45495" s="488"/>
    </row>
    <row r="45496" spans="7:7" ht="15" customHeight="1">
      <c r="G45496" s="488"/>
    </row>
    <row r="45497" spans="7:7" ht="15" customHeight="1">
      <c r="G45497" s="488"/>
    </row>
    <row r="45498" spans="7:7" ht="15" customHeight="1">
      <c r="G45498" s="488"/>
    </row>
    <row r="45499" spans="7:7" ht="15" customHeight="1">
      <c r="G45499" s="488"/>
    </row>
    <row r="45500" spans="7:7" ht="15" customHeight="1">
      <c r="G45500" s="488"/>
    </row>
    <row r="45501" spans="7:7" ht="15" customHeight="1">
      <c r="G45501" s="488"/>
    </row>
    <row r="45502" spans="7:7" ht="15" customHeight="1">
      <c r="G45502" s="488"/>
    </row>
    <row r="45503" spans="7:7" ht="15" customHeight="1">
      <c r="G45503" s="488"/>
    </row>
    <row r="45504" spans="7:7" ht="15" customHeight="1">
      <c r="G45504" s="488"/>
    </row>
    <row r="45505" spans="7:7" ht="15" customHeight="1">
      <c r="G45505" s="488"/>
    </row>
    <row r="45506" spans="7:7" ht="15" customHeight="1">
      <c r="G45506" s="488"/>
    </row>
    <row r="45507" spans="7:7" ht="15" customHeight="1">
      <c r="G45507" s="488"/>
    </row>
    <row r="45508" spans="7:7" ht="15" customHeight="1">
      <c r="G45508" s="488"/>
    </row>
    <row r="45509" spans="7:7" ht="15" customHeight="1">
      <c r="G45509" s="488"/>
    </row>
    <row r="45510" spans="7:7" ht="15" customHeight="1">
      <c r="G45510" s="488"/>
    </row>
    <row r="45511" spans="7:7" ht="15" customHeight="1">
      <c r="G45511" s="488"/>
    </row>
    <row r="45512" spans="7:7" ht="15" customHeight="1">
      <c r="G45512" s="488"/>
    </row>
    <row r="45513" spans="7:7" ht="15" customHeight="1">
      <c r="G45513" s="488"/>
    </row>
    <row r="45514" spans="7:7" ht="15" customHeight="1">
      <c r="G45514" s="488"/>
    </row>
    <row r="45515" spans="7:7" ht="15" customHeight="1">
      <c r="G45515" s="488"/>
    </row>
    <row r="45516" spans="7:7" ht="15" customHeight="1">
      <c r="G45516" s="488"/>
    </row>
    <row r="45517" spans="7:7" ht="15" customHeight="1">
      <c r="G45517" s="488"/>
    </row>
    <row r="45518" spans="7:7" ht="15" customHeight="1">
      <c r="G45518" s="488"/>
    </row>
    <row r="45519" spans="7:7" ht="15" customHeight="1">
      <c r="G45519" s="488"/>
    </row>
    <row r="45520" spans="7:7" ht="15" customHeight="1">
      <c r="G45520" s="488"/>
    </row>
    <row r="45521" spans="7:7" ht="15" customHeight="1">
      <c r="G45521" s="488"/>
    </row>
    <row r="45522" spans="7:7" ht="15" customHeight="1">
      <c r="G45522" s="488"/>
    </row>
    <row r="45523" spans="7:7" ht="15" customHeight="1">
      <c r="G45523" s="488"/>
    </row>
    <row r="45524" spans="7:7" ht="15" customHeight="1">
      <c r="G45524" s="488"/>
    </row>
    <row r="45525" spans="7:7" ht="15" customHeight="1">
      <c r="G45525" s="488"/>
    </row>
    <row r="45526" spans="7:7" ht="15" customHeight="1">
      <c r="G45526" s="488"/>
    </row>
    <row r="45527" spans="7:7" ht="15" customHeight="1">
      <c r="G45527" s="488"/>
    </row>
    <row r="45528" spans="7:7" ht="15" customHeight="1">
      <c r="G45528" s="488"/>
    </row>
    <row r="45529" spans="7:7" ht="15" customHeight="1">
      <c r="G45529" s="488"/>
    </row>
    <row r="45530" spans="7:7" ht="15" customHeight="1">
      <c r="G45530" s="488"/>
    </row>
    <row r="45531" spans="7:7" ht="15" customHeight="1">
      <c r="G45531" s="488"/>
    </row>
    <row r="45532" spans="7:7" ht="15" customHeight="1">
      <c r="G45532" s="488"/>
    </row>
    <row r="45533" spans="7:7" ht="15" customHeight="1">
      <c r="G45533" s="488"/>
    </row>
    <row r="45534" spans="7:7" ht="15" customHeight="1">
      <c r="G45534" s="488"/>
    </row>
    <row r="45535" spans="7:7" ht="15" customHeight="1">
      <c r="G45535" s="488"/>
    </row>
    <row r="45536" spans="7:7" ht="15" customHeight="1">
      <c r="G45536" s="488"/>
    </row>
    <row r="45537" spans="7:7" ht="15" customHeight="1">
      <c r="G45537" s="488"/>
    </row>
    <row r="45538" spans="7:7" ht="15" customHeight="1">
      <c r="G45538" s="488"/>
    </row>
    <row r="45539" spans="7:7" ht="15" customHeight="1">
      <c r="G45539" s="488"/>
    </row>
    <row r="45540" spans="7:7" ht="15" customHeight="1">
      <c r="G45540" s="488"/>
    </row>
    <row r="45541" spans="7:7" ht="15" customHeight="1">
      <c r="G45541" s="488"/>
    </row>
    <row r="45542" spans="7:7" ht="15" customHeight="1">
      <c r="G45542" s="488"/>
    </row>
    <row r="45543" spans="7:7" ht="15" customHeight="1">
      <c r="G45543" s="488"/>
    </row>
    <row r="45544" spans="7:7" ht="15" customHeight="1">
      <c r="G45544" s="488"/>
    </row>
    <row r="45545" spans="7:7" ht="15" customHeight="1">
      <c r="G45545" s="488"/>
    </row>
    <row r="45546" spans="7:7" ht="15" customHeight="1">
      <c r="G45546" s="488"/>
    </row>
    <row r="45547" spans="7:7" ht="15" customHeight="1">
      <c r="G45547" s="488"/>
    </row>
    <row r="45548" spans="7:7" ht="15" customHeight="1">
      <c r="G45548" s="488"/>
    </row>
    <row r="45549" spans="7:7" ht="15" customHeight="1">
      <c r="G45549" s="488"/>
    </row>
    <row r="45550" spans="7:7" ht="15" customHeight="1">
      <c r="G45550" s="488"/>
    </row>
    <row r="45551" spans="7:7" ht="15" customHeight="1">
      <c r="G45551" s="488"/>
    </row>
    <row r="45552" spans="7:7" ht="15" customHeight="1">
      <c r="G45552" s="488"/>
    </row>
    <row r="45553" spans="7:7" ht="15" customHeight="1">
      <c r="G45553" s="488"/>
    </row>
    <row r="45554" spans="7:7" ht="15" customHeight="1">
      <c r="G45554" s="488"/>
    </row>
    <row r="45555" spans="7:7" ht="15" customHeight="1">
      <c r="G45555" s="488"/>
    </row>
    <row r="45556" spans="7:7" ht="15" customHeight="1">
      <c r="G45556" s="488"/>
    </row>
    <row r="45557" spans="7:7" ht="15" customHeight="1">
      <c r="G45557" s="488"/>
    </row>
    <row r="45558" spans="7:7" ht="15" customHeight="1">
      <c r="G45558" s="488"/>
    </row>
    <row r="45559" spans="7:7" ht="15" customHeight="1">
      <c r="G45559" s="488"/>
    </row>
    <row r="45560" spans="7:7" ht="15" customHeight="1">
      <c r="G45560" s="488"/>
    </row>
    <row r="45561" spans="7:7" ht="15" customHeight="1">
      <c r="G45561" s="488"/>
    </row>
    <row r="45562" spans="7:7" ht="15" customHeight="1">
      <c r="G45562" s="488"/>
    </row>
    <row r="45563" spans="7:7" ht="15" customHeight="1">
      <c r="G45563" s="488"/>
    </row>
    <row r="45564" spans="7:7" ht="15" customHeight="1">
      <c r="G45564" s="488"/>
    </row>
    <row r="45565" spans="7:7" ht="15" customHeight="1">
      <c r="G45565" s="488"/>
    </row>
    <row r="45566" spans="7:7" ht="15" customHeight="1">
      <c r="G45566" s="488"/>
    </row>
    <row r="45567" spans="7:7" ht="15" customHeight="1">
      <c r="G45567" s="488"/>
    </row>
    <row r="45568" spans="7:7" ht="15" customHeight="1">
      <c r="G45568" s="488"/>
    </row>
    <row r="45569" spans="7:7" ht="15" customHeight="1">
      <c r="G45569" s="488"/>
    </row>
    <row r="45570" spans="7:7" ht="15" customHeight="1">
      <c r="G45570" s="488"/>
    </row>
    <row r="45571" spans="7:7" ht="15" customHeight="1">
      <c r="G45571" s="488"/>
    </row>
    <row r="45572" spans="7:7" ht="15" customHeight="1">
      <c r="G45572" s="488"/>
    </row>
    <row r="45573" spans="7:7" ht="15" customHeight="1">
      <c r="G45573" s="488"/>
    </row>
    <row r="45574" spans="7:7" ht="15" customHeight="1">
      <c r="G45574" s="488"/>
    </row>
    <row r="45575" spans="7:7" ht="15" customHeight="1">
      <c r="G45575" s="488"/>
    </row>
    <row r="45576" spans="7:7" ht="15" customHeight="1">
      <c r="G45576" s="488"/>
    </row>
    <row r="45577" spans="7:7" ht="15" customHeight="1">
      <c r="G45577" s="488"/>
    </row>
    <row r="45578" spans="7:7" ht="15" customHeight="1">
      <c r="G45578" s="488"/>
    </row>
    <row r="45579" spans="7:7" ht="15" customHeight="1">
      <c r="G45579" s="488"/>
    </row>
    <row r="45580" spans="7:7" ht="15" customHeight="1">
      <c r="G45580" s="488"/>
    </row>
    <row r="45581" spans="7:7" ht="15" customHeight="1">
      <c r="G45581" s="488"/>
    </row>
    <row r="45582" spans="7:7" ht="15" customHeight="1">
      <c r="G45582" s="488"/>
    </row>
    <row r="45583" spans="7:7" ht="15" customHeight="1">
      <c r="G45583" s="488"/>
    </row>
    <row r="45584" spans="7:7" ht="15" customHeight="1">
      <c r="G45584" s="488"/>
    </row>
    <row r="45585" spans="7:7" ht="15" customHeight="1">
      <c r="G45585" s="488"/>
    </row>
    <row r="45586" spans="7:7" ht="15" customHeight="1">
      <c r="G45586" s="488"/>
    </row>
    <row r="45587" spans="7:7" ht="15" customHeight="1">
      <c r="G45587" s="488"/>
    </row>
    <row r="45588" spans="7:7" ht="15" customHeight="1">
      <c r="G45588" s="488"/>
    </row>
    <row r="45589" spans="7:7" ht="15" customHeight="1">
      <c r="G45589" s="488"/>
    </row>
    <row r="45590" spans="7:7" ht="15" customHeight="1">
      <c r="G45590" s="488"/>
    </row>
    <row r="45591" spans="7:7" ht="15" customHeight="1">
      <c r="G45591" s="488"/>
    </row>
    <row r="45592" spans="7:7" ht="15" customHeight="1">
      <c r="G45592" s="488"/>
    </row>
    <row r="45593" spans="7:7" ht="15" customHeight="1">
      <c r="G45593" s="488"/>
    </row>
    <row r="45594" spans="7:7" ht="15" customHeight="1">
      <c r="G45594" s="488"/>
    </row>
    <row r="45595" spans="7:7" ht="15" customHeight="1">
      <c r="G45595" s="488"/>
    </row>
    <row r="45596" spans="7:7" ht="15" customHeight="1">
      <c r="G45596" s="488"/>
    </row>
    <row r="45597" spans="7:7" ht="15" customHeight="1">
      <c r="G45597" s="488"/>
    </row>
    <row r="45598" spans="7:7" ht="15" customHeight="1">
      <c r="G45598" s="488"/>
    </row>
    <row r="45599" spans="7:7" ht="15" customHeight="1">
      <c r="G45599" s="488"/>
    </row>
    <row r="45600" spans="7:7" ht="15" customHeight="1">
      <c r="G45600" s="488"/>
    </row>
    <row r="45601" spans="7:7" ht="15" customHeight="1">
      <c r="G45601" s="488"/>
    </row>
    <row r="45602" spans="7:7" ht="15" customHeight="1">
      <c r="G45602" s="488"/>
    </row>
    <row r="45603" spans="7:7" ht="15" customHeight="1">
      <c r="G45603" s="488"/>
    </row>
    <row r="45604" spans="7:7" ht="15" customHeight="1">
      <c r="G45604" s="488"/>
    </row>
    <row r="45605" spans="7:7" ht="15" customHeight="1">
      <c r="G45605" s="488"/>
    </row>
    <row r="45606" spans="7:7" ht="15" customHeight="1">
      <c r="G45606" s="488"/>
    </row>
    <row r="45607" spans="7:7" ht="15" customHeight="1">
      <c r="G45607" s="488"/>
    </row>
    <row r="45608" spans="7:7" ht="15" customHeight="1">
      <c r="G45608" s="488"/>
    </row>
    <row r="45609" spans="7:7" ht="15" customHeight="1">
      <c r="G45609" s="488"/>
    </row>
    <row r="45610" spans="7:7" ht="15" customHeight="1">
      <c r="G45610" s="488"/>
    </row>
    <row r="45611" spans="7:7" ht="15" customHeight="1">
      <c r="G45611" s="488"/>
    </row>
    <row r="45612" spans="7:7" ht="15" customHeight="1">
      <c r="G45612" s="488"/>
    </row>
    <row r="45613" spans="7:7" ht="15" customHeight="1">
      <c r="G45613" s="488"/>
    </row>
    <row r="45614" spans="7:7" ht="15" customHeight="1">
      <c r="G45614" s="488"/>
    </row>
    <row r="45615" spans="7:7" ht="15" customHeight="1">
      <c r="G45615" s="488"/>
    </row>
    <row r="45616" spans="7:7" ht="15" customHeight="1">
      <c r="G45616" s="488"/>
    </row>
    <row r="45617" spans="7:7" ht="15" customHeight="1">
      <c r="G45617" s="488"/>
    </row>
    <row r="45618" spans="7:7" ht="15" customHeight="1">
      <c r="G45618" s="488"/>
    </row>
    <row r="45619" spans="7:7" ht="15" customHeight="1">
      <c r="G45619" s="488"/>
    </row>
    <row r="45620" spans="7:7" ht="15" customHeight="1">
      <c r="G45620" s="488"/>
    </row>
    <row r="45621" spans="7:7" ht="15" customHeight="1">
      <c r="G45621" s="488"/>
    </row>
    <row r="45622" spans="7:7" ht="15" customHeight="1">
      <c r="G45622" s="488"/>
    </row>
    <row r="45623" spans="7:7" ht="15" customHeight="1">
      <c r="G45623" s="488"/>
    </row>
    <row r="45624" spans="7:7" ht="15" customHeight="1">
      <c r="G45624" s="488"/>
    </row>
    <row r="45625" spans="7:7" ht="15" customHeight="1">
      <c r="G45625" s="488"/>
    </row>
    <row r="45626" spans="7:7" ht="15" customHeight="1">
      <c r="G45626" s="488"/>
    </row>
    <row r="45627" spans="7:7" ht="15" customHeight="1">
      <c r="G45627" s="488"/>
    </row>
    <row r="45628" spans="7:7" ht="15" customHeight="1">
      <c r="G45628" s="488"/>
    </row>
    <row r="45629" spans="7:7" ht="15" customHeight="1">
      <c r="G45629" s="488"/>
    </row>
    <row r="45630" spans="7:7" ht="15" customHeight="1">
      <c r="G45630" s="488"/>
    </row>
    <row r="45631" spans="7:7" ht="15" customHeight="1">
      <c r="G45631" s="488"/>
    </row>
    <row r="45632" spans="7:7" ht="15" customHeight="1">
      <c r="G45632" s="488"/>
    </row>
    <row r="45633" spans="7:7" ht="15" customHeight="1">
      <c r="G45633" s="488"/>
    </row>
    <row r="45634" spans="7:7" ht="15" customHeight="1">
      <c r="G45634" s="488"/>
    </row>
    <row r="45635" spans="7:7" ht="15" customHeight="1">
      <c r="G45635" s="488"/>
    </row>
    <row r="45636" spans="7:7" ht="15" customHeight="1">
      <c r="G45636" s="488"/>
    </row>
    <row r="45637" spans="7:7" ht="15" customHeight="1">
      <c r="G45637" s="488"/>
    </row>
    <row r="45638" spans="7:7" ht="15" customHeight="1">
      <c r="G45638" s="488"/>
    </row>
    <row r="45639" spans="7:7" ht="15" customHeight="1">
      <c r="G45639" s="488"/>
    </row>
    <row r="45640" spans="7:7" ht="15" customHeight="1">
      <c r="G45640" s="488"/>
    </row>
    <row r="45641" spans="7:7" ht="15" customHeight="1">
      <c r="G45641" s="488"/>
    </row>
    <row r="45642" spans="7:7" ht="15" customHeight="1">
      <c r="G45642" s="488"/>
    </row>
    <row r="45643" spans="7:7" ht="15" customHeight="1">
      <c r="G45643" s="488"/>
    </row>
    <row r="45644" spans="7:7" ht="15" customHeight="1">
      <c r="G45644" s="488"/>
    </row>
    <row r="45645" spans="7:7" ht="15" customHeight="1">
      <c r="G45645" s="488"/>
    </row>
    <row r="45646" spans="7:7" ht="15" customHeight="1">
      <c r="G45646" s="488"/>
    </row>
    <row r="45647" spans="7:7" ht="15" customHeight="1">
      <c r="G45647" s="488"/>
    </row>
    <row r="45648" spans="7:7" ht="15" customHeight="1">
      <c r="G45648" s="488"/>
    </row>
    <row r="45649" spans="7:7" ht="15" customHeight="1">
      <c r="G45649" s="488"/>
    </row>
    <row r="45650" spans="7:7" ht="15" customHeight="1">
      <c r="G45650" s="488"/>
    </row>
    <row r="45651" spans="7:7" ht="15" customHeight="1">
      <c r="G45651" s="488"/>
    </row>
    <row r="45652" spans="7:7" ht="15" customHeight="1">
      <c r="G45652" s="488"/>
    </row>
    <row r="45653" spans="7:7" ht="15" customHeight="1">
      <c r="G45653" s="488"/>
    </row>
    <row r="45654" spans="7:7" ht="15" customHeight="1">
      <c r="G45654" s="488"/>
    </row>
    <row r="45655" spans="7:7" ht="15" customHeight="1">
      <c r="G45655" s="488"/>
    </row>
    <row r="45656" spans="7:7" ht="15" customHeight="1">
      <c r="G45656" s="488"/>
    </row>
    <row r="45657" spans="7:7" ht="15" customHeight="1">
      <c r="G45657" s="488"/>
    </row>
    <row r="45658" spans="7:7" ht="15" customHeight="1">
      <c r="G45658" s="488"/>
    </row>
    <row r="45659" spans="7:7" ht="15" customHeight="1">
      <c r="G45659" s="488"/>
    </row>
    <row r="45660" spans="7:7" ht="15" customHeight="1">
      <c r="G45660" s="488"/>
    </row>
    <row r="45661" spans="7:7" ht="15" customHeight="1">
      <c r="G45661" s="488"/>
    </row>
    <row r="45662" spans="7:7" ht="15" customHeight="1">
      <c r="G45662" s="488"/>
    </row>
    <row r="45663" spans="7:7" ht="15" customHeight="1">
      <c r="G45663" s="488"/>
    </row>
    <row r="45664" spans="7:7" ht="15" customHeight="1">
      <c r="G45664" s="488"/>
    </row>
    <row r="45665" spans="7:7" ht="15" customHeight="1">
      <c r="G45665" s="488"/>
    </row>
    <row r="45666" spans="7:7" ht="15" customHeight="1">
      <c r="G45666" s="488"/>
    </row>
    <row r="45667" spans="7:7" ht="15" customHeight="1">
      <c r="G45667" s="488"/>
    </row>
    <row r="45668" spans="7:7" ht="15" customHeight="1">
      <c r="G45668" s="488"/>
    </row>
    <row r="45669" spans="7:7" ht="15" customHeight="1">
      <c r="G45669" s="488"/>
    </row>
    <row r="45670" spans="7:7" ht="15" customHeight="1">
      <c r="G45670" s="488"/>
    </row>
    <row r="45671" spans="7:7" ht="15" customHeight="1">
      <c r="G45671" s="488"/>
    </row>
    <row r="45672" spans="7:7" ht="15" customHeight="1">
      <c r="G45672" s="488"/>
    </row>
    <row r="45673" spans="7:7" ht="15" customHeight="1">
      <c r="G45673" s="488"/>
    </row>
    <row r="45674" spans="7:7" ht="15" customHeight="1">
      <c r="G45674" s="488"/>
    </row>
    <row r="45675" spans="7:7" ht="15" customHeight="1">
      <c r="G45675" s="488"/>
    </row>
    <row r="45676" spans="7:7" ht="15" customHeight="1">
      <c r="G45676" s="488"/>
    </row>
    <row r="45677" spans="7:7" ht="15" customHeight="1">
      <c r="G45677" s="488"/>
    </row>
    <row r="45678" spans="7:7" ht="15" customHeight="1">
      <c r="G45678" s="488"/>
    </row>
    <row r="45679" spans="7:7" ht="15" customHeight="1">
      <c r="G45679" s="488"/>
    </row>
    <row r="45680" spans="7:7" ht="15" customHeight="1">
      <c r="G45680" s="488"/>
    </row>
    <row r="45681" spans="7:7" ht="15" customHeight="1">
      <c r="G45681" s="488"/>
    </row>
    <row r="45682" spans="7:7" ht="15" customHeight="1">
      <c r="G45682" s="488"/>
    </row>
    <row r="45683" spans="7:7" ht="15" customHeight="1">
      <c r="G45683" s="488"/>
    </row>
    <row r="45684" spans="7:7" ht="15" customHeight="1">
      <c r="G45684" s="488"/>
    </row>
    <row r="45685" spans="7:7" ht="15" customHeight="1">
      <c r="G45685" s="488"/>
    </row>
    <row r="45686" spans="7:7" ht="15" customHeight="1">
      <c r="G45686" s="488"/>
    </row>
    <row r="45687" spans="7:7" ht="15" customHeight="1">
      <c r="G45687" s="488"/>
    </row>
    <row r="45688" spans="7:7" ht="15" customHeight="1">
      <c r="G45688" s="488"/>
    </row>
    <row r="45689" spans="7:7" ht="15" customHeight="1">
      <c r="G45689" s="488"/>
    </row>
    <row r="45690" spans="7:7" ht="15" customHeight="1">
      <c r="G45690" s="488"/>
    </row>
    <row r="45691" spans="7:7" ht="15" customHeight="1">
      <c r="G45691" s="488"/>
    </row>
    <row r="45692" spans="7:7" ht="15" customHeight="1">
      <c r="G45692" s="488"/>
    </row>
    <row r="45693" spans="7:7" ht="15" customHeight="1">
      <c r="G45693" s="488"/>
    </row>
    <row r="45694" spans="7:7" ht="15" customHeight="1">
      <c r="G45694" s="488"/>
    </row>
    <row r="45695" spans="7:7" ht="15" customHeight="1">
      <c r="G45695" s="488"/>
    </row>
    <row r="45696" spans="7:7" ht="15" customHeight="1">
      <c r="G45696" s="488"/>
    </row>
    <row r="45697" spans="7:7" ht="15" customHeight="1">
      <c r="G45697" s="488"/>
    </row>
    <row r="45698" spans="7:7" ht="15" customHeight="1">
      <c r="G45698" s="488"/>
    </row>
    <row r="45699" spans="7:7" ht="15" customHeight="1">
      <c r="G45699" s="488"/>
    </row>
    <row r="45700" spans="7:7" ht="15" customHeight="1">
      <c r="G45700" s="488"/>
    </row>
    <row r="45701" spans="7:7" ht="15" customHeight="1">
      <c r="G45701" s="488"/>
    </row>
    <row r="45702" spans="7:7" ht="15" customHeight="1">
      <c r="G45702" s="488"/>
    </row>
    <row r="45703" spans="7:7" ht="15" customHeight="1">
      <c r="G45703" s="488"/>
    </row>
    <row r="45704" spans="7:7" ht="15" customHeight="1">
      <c r="G45704" s="488"/>
    </row>
    <row r="45705" spans="7:7" ht="15" customHeight="1">
      <c r="G45705" s="488"/>
    </row>
    <row r="45706" spans="7:7" ht="15" customHeight="1">
      <c r="G45706" s="488"/>
    </row>
    <row r="45707" spans="7:7" ht="15" customHeight="1">
      <c r="G45707" s="488"/>
    </row>
    <row r="45708" spans="7:7" ht="15" customHeight="1">
      <c r="G45708" s="488"/>
    </row>
    <row r="45709" spans="7:7" ht="15" customHeight="1">
      <c r="G45709" s="488"/>
    </row>
    <row r="45710" spans="7:7" ht="15" customHeight="1">
      <c r="G45710" s="488"/>
    </row>
    <row r="45711" spans="7:7" ht="15" customHeight="1">
      <c r="G45711" s="488"/>
    </row>
    <row r="45712" spans="7:7" ht="15" customHeight="1">
      <c r="G45712" s="488"/>
    </row>
    <row r="45713" spans="7:7" ht="15" customHeight="1">
      <c r="G45713" s="488"/>
    </row>
    <row r="45714" spans="7:7" ht="15" customHeight="1">
      <c r="G45714" s="488"/>
    </row>
    <row r="45715" spans="7:7" ht="15" customHeight="1">
      <c r="G45715" s="488"/>
    </row>
    <row r="45716" spans="7:7" ht="15" customHeight="1">
      <c r="G45716" s="488"/>
    </row>
    <row r="45717" spans="7:7" ht="15" customHeight="1">
      <c r="G45717" s="488"/>
    </row>
    <row r="45718" spans="7:7" ht="15" customHeight="1">
      <c r="G45718" s="488"/>
    </row>
    <row r="45719" spans="7:7" ht="15" customHeight="1">
      <c r="G45719" s="488"/>
    </row>
    <row r="45720" spans="7:7" ht="15" customHeight="1">
      <c r="G45720" s="488"/>
    </row>
    <row r="45721" spans="7:7" ht="15" customHeight="1">
      <c r="G45721" s="488"/>
    </row>
    <row r="45722" spans="7:7" ht="15" customHeight="1">
      <c r="G45722" s="488"/>
    </row>
    <row r="45723" spans="7:7" ht="15" customHeight="1">
      <c r="G45723" s="488"/>
    </row>
    <row r="45724" spans="7:7" ht="15" customHeight="1">
      <c r="G45724" s="488"/>
    </row>
    <row r="45725" spans="7:7" ht="15" customHeight="1">
      <c r="G45725" s="488"/>
    </row>
    <row r="45726" spans="7:7" ht="15" customHeight="1">
      <c r="G45726" s="488"/>
    </row>
    <row r="45727" spans="7:7" ht="15" customHeight="1">
      <c r="G45727" s="488"/>
    </row>
    <row r="45728" spans="7:7" ht="15" customHeight="1">
      <c r="G45728" s="488"/>
    </row>
    <row r="45729" spans="7:7" ht="15" customHeight="1">
      <c r="G45729" s="488"/>
    </row>
    <row r="45730" spans="7:7" ht="15" customHeight="1">
      <c r="G45730" s="488"/>
    </row>
    <row r="45731" spans="7:7" ht="15" customHeight="1">
      <c r="G45731" s="488"/>
    </row>
    <row r="45732" spans="7:7" ht="15" customHeight="1">
      <c r="G45732" s="488"/>
    </row>
    <row r="45733" spans="7:7" ht="15" customHeight="1">
      <c r="G45733" s="488"/>
    </row>
    <row r="45734" spans="7:7" ht="15" customHeight="1">
      <c r="G45734" s="488"/>
    </row>
    <row r="45735" spans="7:7" ht="15" customHeight="1">
      <c r="G45735" s="488"/>
    </row>
    <row r="45736" spans="7:7" ht="15" customHeight="1">
      <c r="G45736" s="488"/>
    </row>
    <row r="45737" spans="7:7" ht="15" customHeight="1">
      <c r="G45737" s="488"/>
    </row>
    <row r="45738" spans="7:7" ht="15" customHeight="1">
      <c r="G45738" s="488"/>
    </row>
    <row r="45739" spans="7:7" ht="15" customHeight="1">
      <c r="G45739" s="488"/>
    </row>
    <row r="45740" spans="7:7" ht="15" customHeight="1">
      <c r="G45740" s="488"/>
    </row>
    <row r="45741" spans="7:7" ht="15" customHeight="1">
      <c r="G45741" s="488"/>
    </row>
    <row r="45742" spans="7:7" ht="15" customHeight="1">
      <c r="G45742" s="488"/>
    </row>
    <row r="45743" spans="7:7" ht="15" customHeight="1">
      <c r="G45743" s="488"/>
    </row>
    <row r="45744" spans="7:7" ht="15" customHeight="1">
      <c r="G45744" s="488"/>
    </row>
    <row r="45745" spans="7:7" ht="15" customHeight="1">
      <c r="G45745" s="488"/>
    </row>
    <row r="45746" spans="7:7" ht="15" customHeight="1">
      <c r="G45746" s="488"/>
    </row>
    <row r="45747" spans="7:7" ht="15" customHeight="1">
      <c r="G45747" s="488"/>
    </row>
    <row r="45748" spans="7:7" ht="15" customHeight="1">
      <c r="G45748" s="488"/>
    </row>
    <row r="45749" spans="7:7" ht="15" customHeight="1">
      <c r="G45749" s="488"/>
    </row>
    <row r="45750" spans="7:7" ht="15" customHeight="1">
      <c r="G45750" s="488"/>
    </row>
    <row r="45751" spans="7:7" ht="15" customHeight="1">
      <c r="G45751" s="488"/>
    </row>
    <row r="45752" spans="7:7" ht="15" customHeight="1">
      <c r="G45752" s="488"/>
    </row>
    <row r="45753" spans="7:7" ht="15" customHeight="1">
      <c r="G45753" s="488"/>
    </row>
    <row r="45754" spans="7:7" ht="15" customHeight="1">
      <c r="G45754" s="488"/>
    </row>
    <row r="45755" spans="7:7" ht="15" customHeight="1">
      <c r="G45755" s="488"/>
    </row>
    <row r="45756" spans="7:7" ht="15" customHeight="1">
      <c r="G45756" s="488"/>
    </row>
    <row r="45757" spans="7:7" ht="15" customHeight="1">
      <c r="G45757" s="488"/>
    </row>
    <row r="45758" spans="7:7" ht="15" customHeight="1">
      <c r="G45758" s="488"/>
    </row>
    <row r="45759" spans="7:7" ht="15" customHeight="1">
      <c r="G45759" s="488"/>
    </row>
    <row r="45760" spans="7:7" ht="15" customHeight="1">
      <c r="G45760" s="488"/>
    </row>
    <row r="45761" spans="7:7" ht="15" customHeight="1">
      <c r="G45761" s="488"/>
    </row>
    <row r="45762" spans="7:7" ht="15" customHeight="1">
      <c r="G45762" s="488"/>
    </row>
    <row r="45763" spans="7:7" ht="15" customHeight="1">
      <c r="G45763" s="488"/>
    </row>
    <row r="45764" spans="7:7" ht="15" customHeight="1">
      <c r="G45764" s="488"/>
    </row>
    <row r="45765" spans="7:7" ht="15" customHeight="1">
      <c r="G45765" s="488"/>
    </row>
    <row r="45766" spans="7:7" ht="15" customHeight="1">
      <c r="G45766" s="488"/>
    </row>
    <row r="45767" spans="7:7" ht="15" customHeight="1">
      <c r="G45767" s="488"/>
    </row>
    <row r="45768" spans="7:7" ht="15" customHeight="1">
      <c r="G45768" s="488"/>
    </row>
    <row r="45769" spans="7:7" ht="15" customHeight="1">
      <c r="G45769" s="488"/>
    </row>
    <row r="45770" spans="7:7" ht="15" customHeight="1">
      <c r="G45770" s="488"/>
    </row>
    <row r="45771" spans="7:7" ht="15" customHeight="1">
      <c r="G45771" s="488"/>
    </row>
    <row r="45772" spans="7:7" ht="15" customHeight="1">
      <c r="G45772" s="488"/>
    </row>
    <row r="45773" spans="7:7" ht="15" customHeight="1">
      <c r="G45773" s="488"/>
    </row>
    <row r="45774" spans="7:7" ht="15" customHeight="1">
      <c r="G45774" s="488"/>
    </row>
    <row r="45775" spans="7:7" ht="15" customHeight="1">
      <c r="G45775" s="488"/>
    </row>
    <row r="45776" spans="7:7" ht="15" customHeight="1">
      <c r="G45776" s="488"/>
    </row>
    <row r="45777" spans="7:7" ht="15" customHeight="1">
      <c r="G45777" s="488"/>
    </row>
    <row r="45778" spans="7:7" ht="15" customHeight="1">
      <c r="G45778" s="488"/>
    </row>
    <row r="45779" spans="7:7" ht="15" customHeight="1">
      <c r="G45779" s="488"/>
    </row>
    <row r="45780" spans="7:7" ht="15" customHeight="1">
      <c r="G45780" s="488"/>
    </row>
    <row r="45781" spans="7:7" ht="15" customHeight="1">
      <c r="G45781" s="488"/>
    </row>
    <row r="45782" spans="7:7" ht="15" customHeight="1">
      <c r="G45782" s="488"/>
    </row>
    <row r="45783" spans="7:7" ht="15" customHeight="1">
      <c r="G45783" s="488"/>
    </row>
    <row r="45784" spans="7:7" ht="15" customHeight="1">
      <c r="G45784" s="488"/>
    </row>
    <row r="45785" spans="7:7" ht="15" customHeight="1">
      <c r="G45785" s="488"/>
    </row>
    <row r="45786" spans="7:7" ht="15" customHeight="1">
      <c r="G45786" s="488"/>
    </row>
    <row r="45787" spans="7:7" ht="15" customHeight="1">
      <c r="G45787" s="488"/>
    </row>
    <row r="45788" spans="7:7" ht="15" customHeight="1">
      <c r="G45788" s="488"/>
    </row>
    <row r="45789" spans="7:7" ht="15" customHeight="1">
      <c r="G45789" s="488"/>
    </row>
    <row r="45790" spans="7:7" ht="15" customHeight="1">
      <c r="G45790" s="488"/>
    </row>
    <row r="45791" spans="7:7" ht="15" customHeight="1">
      <c r="G45791" s="488"/>
    </row>
    <row r="45792" spans="7:7" ht="15" customHeight="1">
      <c r="G45792" s="488"/>
    </row>
    <row r="45793" spans="7:7" ht="15" customHeight="1">
      <c r="G45793" s="488"/>
    </row>
    <row r="45794" spans="7:7" ht="15" customHeight="1">
      <c r="G45794" s="488"/>
    </row>
    <row r="45795" spans="7:7" ht="15" customHeight="1">
      <c r="G45795" s="488"/>
    </row>
    <row r="45796" spans="7:7" ht="15" customHeight="1">
      <c r="G45796" s="488"/>
    </row>
    <row r="45797" spans="7:7" ht="15" customHeight="1">
      <c r="G45797" s="488"/>
    </row>
    <row r="45798" spans="7:7" ht="15" customHeight="1">
      <c r="G45798" s="488"/>
    </row>
    <row r="45799" spans="7:7" ht="15" customHeight="1">
      <c r="G45799" s="488"/>
    </row>
    <row r="45800" spans="7:7" ht="15" customHeight="1">
      <c r="G45800" s="488"/>
    </row>
    <row r="45801" spans="7:7" ht="15" customHeight="1">
      <c r="G45801" s="488"/>
    </row>
    <row r="45802" spans="7:7" ht="15" customHeight="1">
      <c r="G45802" s="488"/>
    </row>
    <row r="45803" spans="7:7" ht="15" customHeight="1">
      <c r="G45803" s="488"/>
    </row>
    <row r="45804" spans="7:7" ht="15" customHeight="1">
      <c r="G45804" s="488"/>
    </row>
    <row r="45805" spans="7:7" ht="15" customHeight="1">
      <c r="G45805" s="488"/>
    </row>
    <row r="45806" spans="7:7" ht="15" customHeight="1">
      <c r="G45806" s="488"/>
    </row>
    <row r="45807" spans="7:7" ht="15" customHeight="1">
      <c r="G45807" s="488"/>
    </row>
    <row r="45808" spans="7:7" ht="15" customHeight="1">
      <c r="G45808" s="488"/>
    </row>
    <row r="45809" spans="7:7" ht="15" customHeight="1">
      <c r="G45809" s="488"/>
    </row>
    <row r="45810" spans="7:7" ht="15" customHeight="1">
      <c r="G45810" s="488"/>
    </row>
    <row r="45811" spans="7:7" ht="15" customHeight="1">
      <c r="G45811" s="488"/>
    </row>
    <row r="45812" spans="7:7" ht="15" customHeight="1">
      <c r="G45812" s="488"/>
    </row>
    <row r="45813" spans="7:7" ht="15" customHeight="1">
      <c r="G45813" s="488"/>
    </row>
    <row r="45814" spans="7:7" ht="15" customHeight="1">
      <c r="G45814" s="488"/>
    </row>
    <row r="45815" spans="7:7" ht="15" customHeight="1">
      <c r="G45815" s="488"/>
    </row>
    <row r="45816" spans="7:7" ht="15" customHeight="1">
      <c r="G45816" s="488"/>
    </row>
    <row r="45817" spans="7:7" ht="15" customHeight="1">
      <c r="G45817" s="488"/>
    </row>
    <row r="45818" spans="7:7" ht="15" customHeight="1">
      <c r="G45818" s="488"/>
    </row>
    <row r="45819" spans="7:7" ht="15" customHeight="1">
      <c r="G45819" s="488"/>
    </row>
    <row r="45820" spans="7:7" ht="15" customHeight="1">
      <c r="G45820" s="488"/>
    </row>
    <row r="45821" spans="7:7" ht="15" customHeight="1">
      <c r="G45821" s="488"/>
    </row>
    <row r="45822" spans="7:7" ht="15" customHeight="1">
      <c r="G45822" s="488"/>
    </row>
    <row r="45823" spans="7:7" ht="15" customHeight="1">
      <c r="G45823" s="488"/>
    </row>
    <row r="45824" spans="7:7" ht="15" customHeight="1">
      <c r="G45824" s="488"/>
    </row>
    <row r="45825" spans="7:7" ht="15" customHeight="1">
      <c r="G45825" s="488"/>
    </row>
    <row r="45826" spans="7:7" ht="15" customHeight="1">
      <c r="G45826" s="488"/>
    </row>
    <row r="45827" spans="7:7" ht="15" customHeight="1">
      <c r="G45827" s="488"/>
    </row>
    <row r="45828" spans="7:7" ht="15" customHeight="1">
      <c r="G45828" s="488"/>
    </row>
    <row r="45829" spans="7:7" ht="15" customHeight="1">
      <c r="G45829" s="488"/>
    </row>
    <row r="45830" spans="7:7" ht="15" customHeight="1">
      <c r="G45830" s="488"/>
    </row>
    <row r="45831" spans="7:7" ht="15" customHeight="1">
      <c r="G45831" s="488"/>
    </row>
    <row r="45832" spans="7:7" ht="15" customHeight="1">
      <c r="G45832" s="488"/>
    </row>
    <row r="45833" spans="7:7" ht="15" customHeight="1">
      <c r="G45833" s="488"/>
    </row>
    <row r="45834" spans="7:7" ht="15" customHeight="1">
      <c r="G45834" s="488"/>
    </row>
    <row r="45835" spans="7:7" ht="15" customHeight="1">
      <c r="G45835" s="488"/>
    </row>
    <row r="45836" spans="7:7" ht="15" customHeight="1">
      <c r="G45836" s="488"/>
    </row>
    <row r="45837" spans="7:7" ht="15" customHeight="1">
      <c r="G45837" s="488"/>
    </row>
    <row r="45838" spans="7:7" ht="15" customHeight="1">
      <c r="G45838" s="488"/>
    </row>
    <row r="45839" spans="7:7" ht="15" customHeight="1">
      <c r="G45839" s="488"/>
    </row>
    <row r="45840" spans="7:7" ht="15" customHeight="1">
      <c r="G45840" s="488"/>
    </row>
    <row r="45841" spans="7:7" ht="15" customHeight="1">
      <c r="G45841" s="488"/>
    </row>
    <row r="45842" spans="7:7" ht="15" customHeight="1">
      <c r="G45842" s="488"/>
    </row>
    <row r="45843" spans="7:7" ht="15" customHeight="1">
      <c r="G45843" s="488"/>
    </row>
    <row r="45844" spans="7:7" ht="15" customHeight="1">
      <c r="G45844" s="488"/>
    </row>
    <row r="45845" spans="7:7" ht="15" customHeight="1">
      <c r="G45845" s="488"/>
    </row>
    <row r="45846" spans="7:7" ht="15" customHeight="1">
      <c r="G45846" s="488"/>
    </row>
    <row r="45847" spans="7:7" ht="15" customHeight="1">
      <c r="G45847" s="488"/>
    </row>
    <row r="45848" spans="7:7" ht="15" customHeight="1">
      <c r="G45848" s="488"/>
    </row>
    <row r="45849" spans="7:7" ht="15" customHeight="1">
      <c r="G45849" s="488"/>
    </row>
    <row r="45850" spans="7:7" ht="15" customHeight="1">
      <c r="G45850" s="488"/>
    </row>
    <row r="45851" spans="7:7" ht="15" customHeight="1">
      <c r="G45851" s="488"/>
    </row>
    <row r="45852" spans="7:7" ht="15" customHeight="1">
      <c r="G45852" s="488"/>
    </row>
    <row r="45853" spans="7:7" ht="15" customHeight="1">
      <c r="G45853" s="488"/>
    </row>
    <row r="45854" spans="7:7" ht="15" customHeight="1">
      <c r="G45854" s="488"/>
    </row>
    <row r="45855" spans="7:7" ht="15" customHeight="1">
      <c r="G45855" s="488"/>
    </row>
    <row r="45856" spans="7:7" ht="15" customHeight="1">
      <c r="G45856" s="488"/>
    </row>
    <row r="45857" spans="7:7" ht="15" customHeight="1">
      <c r="G45857" s="488"/>
    </row>
    <row r="45858" spans="7:7" ht="15" customHeight="1">
      <c r="G45858" s="488"/>
    </row>
    <row r="45859" spans="7:7" ht="15" customHeight="1">
      <c r="G45859" s="488"/>
    </row>
    <row r="45860" spans="7:7" ht="15" customHeight="1">
      <c r="G45860" s="488"/>
    </row>
    <row r="45861" spans="7:7" ht="15" customHeight="1">
      <c r="G45861" s="488"/>
    </row>
    <row r="45862" spans="7:7" ht="15" customHeight="1">
      <c r="G45862" s="488"/>
    </row>
    <row r="45863" spans="7:7" ht="15" customHeight="1">
      <c r="G45863" s="488"/>
    </row>
    <row r="45864" spans="7:7" ht="15" customHeight="1">
      <c r="G45864" s="488"/>
    </row>
    <row r="45865" spans="7:7" ht="15" customHeight="1">
      <c r="G45865" s="488"/>
    </row>
    <row r="45866" spans="7:7" ht="15" customHeight="1">
      <c r="G45866" s="488"/>
    </row>
    <row r="45867" spans="7:7" ht="15" customHeight="1">
      <c r="G45867" s="488"/>
    </row>
    <row r="45868" spans="7:7" ht="15" customHeight="1">
      <c r="G45868" s="488"/>
    </row>
    <row r="45869" spans="7:7" ht="15" customHeight="1">
      <c r="G45869" s="488"/>
    </row>
    <row r="45870" spans="7:7" ht="15" customHeight="1">
      <c r="G45870" s="488"/>
    </row>
    <row r="45871" spans="7:7" ht="15" customHeight="1">
      <c r="G45871" s="488"/>
    </row>
    <row r="45872" spans="7:7" ht="15" customHeight="1">
      <c r="G45872" s="488"/>
    </row>
    <row r="45873" spans="7:7" ht="15" customHeight="1">
      <c r="G45873" s="488"/>
    </row>
    <row r="45874" spans="7:7" ht="15" customHeight="1">
      <c r="G45874" s="488"/>
    </row>
    <row r="45875" spans="7:7" ht="15" customHeight="1">
      <c r="G45875" s="488"/>
    </row>
    <row r="45876" spans="7:7" ht="15" customHeight="1">
      <c r="G45876" s="488"/>
    </row>
    <row r="45877" spans="7:7" ht="15" customHeight="1">
      <c r="G45877" s="488"/>
    </row>
    <row r="45878" spans="7:7" ht="15" customHeight="1">
      <c r="G45878" s="488"/>
    </row>
    <row r="45879" spans="7:7" ht="15" customHeight="1">
      <c r="G45879" s="488"/>
    </row>
    <row r="45880" spans="7:7" ht="15" customHeight="1">
      <c r="G45880" s="488"/>
    </row>
    <row r="45881" spans="7:7" ht="15" customHeight="1">
      <c r="G45881" s="488"/>
    </row>
    <row r="45882" spans="7:7" ht="15" customHeight="1">
      <c r="G45882" s="488"/>
    </row>
    <row r="45883" spans="7:7" ht="15" customHeight="1">
      <c r="G45883" s="488"/>
    </row>
    <row r="45884" spans="7:7" ht="15" customHeight="1">
      <c r="G45884" s="488"/>
    </row>
    <row r="45885" spans="7:7" ht="15" customHeight="1">
      <c r="G45885" s="488"/>
    </row>
    <row r="45886" spans="7:7" ht="15" customHeight="1">
      <c r="G45886" s="488"/>
    </row>
    <row r="45887" spans="7:7" ht="15" customHeight="1">
      <c r="G45887" s="488"/>
    </row>
    <row r="45888" spans="7:7" ht="15" customHeight="1">
      <c r="G45888" s="488"/>
    </row>
    <row r="45889" spans="7:7" ht="15" customHeight="1">
      <c r="G45889" s="488"/>
    </row>
    <row r="45890" spans="7:7" ht="15" customHeight="1">
      <c r="G45890" s="488"/>
    </row>
    <row r="45891" spans="7:7" ht="15" customHeight="1">
      <c r="G45891" s="488"/>
    </row>
    <row r="45892" spans="7:7" ht="15" customHeight="1">
      <c r="G45892" s="488"/>
    </row>
    <row r="45893" spans="7:7" ht="15" customHeight="1">
      <c r="G45893" s="488"/>
    </row>
    <row r="45894" spans="7:7" ht="15" customHeight="1">
      <c r="G45894" s="488"/>
    </row>
    <row r="45895" spans="7:7" ht="15" customHeight="1">
      <c r="G45895" s="488"/>
    </row>
    <row r="45896" spans="7:7" ht="15" customHeight="1">
      <c r="G45896" s="488"/>
    </row>
    <row r="45897" spans="7:7" ht="15" customHeight="1">
      <c r="G45897" s="488"/>
    </row>
    <row r="45898" spans="7:7" ht="15" customHeight="1">
      <c r="G45898" s="488"/>
    </row>
    <row r="45899" spans="7:7" ht="15" customHeight="1">
      <c r="G45899" s="488"/>
    </row>
    <row r="45900" spans="7:7" ht="15" customHeight="1">
      <c r="G45900" s="488"/>
    </row>
    <row r="45901" spans="7:7" ht="15" customHeight="1">
      <c r="G45901" s="488"/>
    </row>
    <row r="45902" spans="7:7" ht="15" customHeight="1">
      <c r="G45902" s="488"/>
    </row>
    <row r="45903" spans="7:7" ht="15" customHeight="1">
      <c r="G45903" s="488"/>
    </row>
    <row r="45904" spans="7:7" ht="15" customHeight="1">
      <c r="G45904" s="488"/>
    </row>
    <row r="45905" spans="7:7" ht="15" customHeight="1">
      <c r="G45905" s="488"/>
    </row>
    <row r="45906" spans="7:7" ht="15" customHeight="1">
      <c r="G45906" s="488"/>
    </row>
    <row r="45907" spans="7:7" ht="15" customHeight="1">
      <c r="G45907" s="488"/>
    </row>
    <row r="45908" spans="7:7" ht="15" customHeight="1">
      <c r="G45908" s="488"/>
    </row>
    <row r="45909" spans="7:7" ht="15" customHeight="1">
      <c r="G45909" s="488"/>
    </row>
    <row r="45910" spans="7:7" ht="15" customHeight="1">
      <c r="G45910" s="488"/>
    </row>
    <row r="45911" spans="7:7" ht="15" customHeight="1">
      <c r="G45911" s="488"/>
    </row>
    <row r="45912" spans="7:7" ht="15" customHeight="1">
      <c r="G45912" s="488"/>
    </row>
    <row r="45913" spans="7:7" ht="15" customHeight="1">
      <c r="G45913" s="488"/>
    </row>
    <row r="45914" spans="7:7" ht="15" customHeight="1">
      <c r="G45914" s="488"/>
    </row>
    <row r="45915" spans="7:7" ht="15" customHeight="1">
      <c r="G45915" s="488"/>
    </row>
    <row r="45916" spans="7:7" ht="15" customHeight="1">
      <c r="G45916" s="488"/>
    </row>
    <row r="45917" spans="7:7" ht="15" customHeight="1">
      <c r="G45917" s="488"/>
    </row>
    <row r="45918" spans="7:7" ht="15" customHeight="1">
      <c r="G45918" s="488"/>
    </row>
    <row r="45919" spans="7:7" ht="15" customHeight="1">
      <c r="G45919" s="488"/>
    </row>
    <row r="45920" spans="7:7" ht="15" customHeight="1">
      <c r="G45920" s="488"/>
    </row>
    <row r="45921" spans="7:7" ht="15" customHeight="1">
      <c r="G45921" s="488"/>
    </row>
    <row r="45922" spans="7:7" ht="15" customHeight="1">
      <c r="G45922" s="488"/>
    </row>
    <row r="45923" spans="7:7" ht="15" customHeight="1">
      <c r="G45923" s="488"/>
    </row>
    <row r="45924" spans="7:7" ht="15" customHeight="1">
      <c r="G45924" s="488"/>
    </row>
    <row r="45925" spans="7:7" ht="15" customHeight="1">
      <c r="G45925" s="488"/>
    </row>
    <row r="45926" spans="7:7" ht="15" customHeight="1">
      <c r="G45926" s="488"/>
    </row>
    <row r="45927" spans="7:7" ht="15" customHeight="1">
      <c r="G45927" s="488"/>
    </row>
    <row r="45928" spans="7:7" ht="15" customHeight="1">
      <c r="G45928" s="488"/>
    </row>
    <row r="45929" spans="7:7" ht="15" customHeight="1">
      <c r="G45929" s="488"/>
    </row>
    <row r="45930" spans="7:7" ht="15" customHeight="1">
      <c r="G45930" s="488"/>
    </row>
    <row r="45931" spans="7:7" ht="15" customHeight="1">
      <c r="G45931" s="488"/>
    </row>
    <row r="45932" spans="7:7" ht="15" customHeight="1">
      <c r="G45932" s="488"/>
    </row>
    <row r="45933" spans="7:7" ht="15" customHeight="1">
      <c r="G45933" s="488"/>
    </row>
    <row r="45934" spans="7:7" ht="15" customHeight="1">
      <c r="G45934" s="488"/>
    </row>
    <row r="45935" spans="7:7" ht="15" customHeight="1">
      <c r="G45935" s="488"/>
    </row>
    <row r="45936" spans="7:7" ht="15" customHeight="1">
      <c r="G45936" s="488"/>
    </row>
    <row r="45937" spans="7:7" ht="15" customHeight="1">
      <c r="G45937" s="488"/>
    </row>
    <row r="45938" spans="7:7" ht="15" customHeight="1">
      <c r="G45938" s="488"/>
    </row>
    <row r="45939" spans="7:7" ht="15" customHeight="1">
      <c r="G45939" s="488"/>
    </row>
    <row r="45940" spans="7:7" ht="15" customHeight="1">
      <c r="G45940" s="488"/>
    </row>
    <row r="45941" spans="7:7" ht="15" customHeight="1">
      <c r="G45941" s="488"/>
    </row>
    <row r="45942" spans="7:7" ht="15" customHeight="1">
      <c r="G45942" s="488"/>
    </row>
    <row r="45943" spans="7:7" ht="15" customHeight="1">
      <c r="G45943" s="488"/>
    </row>
    <row r="45944" spans="7:7" ht="15" customHeight="1">
      <c r="G45944" s="488"/>
    </row>
    <row r="45945" spans="7:7" ht="15" customHeight="1">
      <c r="G45945" s="488"/>
    </row>
    <row r="45946" spans="7:7" ht="15" customHeight="1">
      <c r="G45946" s="488"/>
    </row>
    <row r="45947" spans="7:7" ht="15" customHeight="1">
      <c r="G45947" s="488"/>
    </row>
    <row r="45948" spans="7:7" ht="15" customHeight="1">
      <c r="G45948" s="488"/>
    </row>
    <row r="45949" spans="7:7" ht="15" customHeight="1">
      <c r="G45949" s="488"/>
    </row>
    <row r="45950" spans="7:7" ht="15" customHeight="1">
      <c r="G45950" s="488"/>
    </row>
    <row r="45951" spans="7:7" ht="15" customHeight="1">
      <c r="G45951" s="488"/>
    </row>
    <row r="45952" spans="7:7" ht="15" customHeight="1">
      <c r="G45952" s="488"/>
    </row>
    <row r="45953" spans="7:7" ht="15" customHeight="1">
      <c r="G45953" s="488"/>
    </row>
    <row r="45954" spans="7:7" ht="15" customHeight="1">
      <c r="G45954" s="488"/>
    </row>
    <row r="45955" spans="7:7" ht="15" customHeight="1">
      <c r="G45955" s="488"/>
    </row>
    <row r="45956" spans="7:7" ht="15" customHeight="1">
      <c r="G45956" s="488"/>
    </row>
    <row r="45957" spans="7:7" ht="15" customHeight="1">
      <c r="G45957" s="488"/>
    </row>
    <row r="45958" spans="7:7" ht="15" customHeight="1">
      <c r="G45958" s="488"/>
    </row>
    <row r="45959" spans="7:7" ht="15" customHeight="1">
      <c r="G45959" s="488"/>
    </row>
    <row r="45960" spans="7:7" ht="15" customHeight="1">
      <c r="G45960" s="488"/>
    </row>
    <row r="45961" spans="7:7" ht="15" customHeight="1">
      <c r="G45961" s="488"/>
    </row>
    <row r="45962" spans="7:7" ht="15" customHeight="1">
      <c r="G45962" s="488"/>
    </row>
    <row r="45963" spans="7:7" ht="15" customHeight="1">
      <c r="G45963" s="488"/>
    </row>
    <row r="45964" spans="7:7" ht="15" customHeight="1">
      <c r="G45964" s="488"/>
    </row>
    <row r="45965" spans="7:7" ht="15" customHeight="1">
      <c r="G45965" s="488"/>
    </row>
    <row r="45966" spans="7:7" ht="15" customHeight="1">
      <c r="G45966" s="488"/>
    </row>
    <row r="45967" spans="7:7" ht="15" customHeight="1">
      <c r="G45967" s="488"/>
    </row>
    <row r="45968" spans="7:7" ht="15" customHeight="1">
      <c r="G45968" s="488"/>
    </row>
    <row r="45969" spans="7:7" ht="15" customHeight="1">
      <c r="G45969" s="488"/>
    </row>
    <row r="45970" spans="7:7" ht="15" customHeight="1">
      <c r="G45970" s="488"/>
    </row>
    <row r="45971" spans="7:7" ht="15" customHeight="1">
      <c r="G45971" s="488"/>
    </row>
    <row r="45972" spans="7:7" ht="15" customHeight="1">
      <c r="G45972" s="488"/>
    </row>
    <row r="45973" spans="7:7" ht="15" customHeight="1">
      <c r="G45973" s="488"/>
    </row>
    <row r="45974" spans="7:7" ht="15" customHeight="1">
      <c r="G45974" s="488"/>
    </row>
    <row r="45975" spans="7:7" ht="15" customHeight="1">
      <c r="G45975" s="488"/>
    </row>
    <row r="45976" spans="7:7" ht="15" customHeight="1">
      <c r="G45976" s="488"/>
    </row>
    <row r="45977" spans="7:7" ht="15" customHeight="1">
      <c r="G45977" s="488"/>
    </row>
    <row r="45978" spans="7:7" ht="15" customHeight="1">
      <c r="G45978" s="488"/>
    </row>
    <row r="45979" spans="7:7" ht="15" customHeight="1">
      <c r="G45979" s="488"/>
    </row>
    <row r="45980" spans="7:7" ht="15" customHeight="1">
      <c r="G45980" s="488"/>
    </row>
    <row r="45981" spans="7:7" ht="15" customHeight="1">
      <c r="G45981" s="488"/>
    </row>
    <row r="45982" spans="7:7" ht="15" customHeight="1">
      <c r="G45982" s="488"/>
    </row>
    <row r="45983" spans="7:7" ht="15" customHeight="1">
      <c r="G45983" s="488"/>
    </row>
    <row r="45984" spans="7:7" ht="15" customHeight="1">
      <c r="G45984" s="488"/>
    </row>
    <row r="45985" spans="7:7" ht="15" customHeight="1">
      <c r="G45985" s="488"/>
    </row>
    <row r="45986" spans="7:7" ht="15" customHeight="1">
      <c r="G45986" s="488"/>
    </row>
    <row r="45987" spans="7:7" ht="15" customHeight="1">
      <c r="G45987" s="488"/>
    </row>
    <row r="45988" spans="7:7" ht="15" customHeight="1">
      <c r="G45988" s="488"/>
    </row>
    <row r="45989" spans="7:7" ht="15" customHeight="1">
      <c r="G45989" s="488"/>
    </row>
    <row r="45990" spans="7:7" ht="15" customHeight="1">
      <c r="G45990" s="488"/>
    </row>
    <row r="45991" spans="7:7" ht="15" customHeight="1">
      <c r="G45991" s="488"/>
    </row>
    <row r="45992" spans="7:7" ht="15" customHeight="1">
      <c r="G45992" s="488"/>
    </row>
    <row r="45993" spans="7:7" ht="15" customHeight="1">
      <c r="G45993" s="488"/>
    </row>
    <row r="45994" spans="7:7" ht="15" customHeight="1">
      <c r="G45994" s="488"/>
    </row>
    <row r="45995" spans="7:7" ht="15" customHeight="1">
      <c r="G45995" s="488"/>
    </row>
    <row r="45996" spans="7:7" ht="15" customHeight="1">
      <c r="G45996" s="488"/>
    </row>
    <row r="45997" spans="7:7" ht="15" customHeight="1">
      <c r="G45997" s="488"/>
    </row>
    <row r="45998" spans="7:7" ht="15" customHeight="1">
      <c r="G45998" s="488"/>
    </row>
    <row r="45999" spans="7:7" ht="15" customHeight="1">
      <c r="G45999" s="488"/>
    </row>
    <row r="46000" spans="7:7" ht="15" customHeight="1">
      <c r="G46000" s="488"/>
    </row>
    <row r="46001" spans="7:7" ht="15" customHeight="1">
      <c r="G46001" s="488"/>
    </row>
    <row r="46002" spans="7:7" ht="15" customHeight="1">
      <c r="G46002" s="488"/>
    </row>
    <row r="46003" spans="7:7" ht="15" customHeight="1">
      <c r="G46003" s="488"/>
    </row>
    <row r="46004" spans="7:7" ht="15" customHeight="1">
      <c r="G46004" s="488"/>
    </row>
    <row r="46005" spans="7:7" ht="15" customHeight="1">
      <c r="G46005" s="488"/>
    </row>
    <row r="46006" spans="7:7" ht="15" customHeight="1">
      <c r="G46006" s="488"/>
    </row>
    <row r="46007" spans="7:7" ht="15" customHeight="1">
      <c r="G46007" s="488"/>
    </row>
    <row r="46008" spans="7:7" ht="15" customHeight="1">
      <c r="G46008" s="488"/>
    </row>
    <row r="46009" spans="7:7" ht="15" customHeight="1">
      <c r="G46009" s="488"/>
    </row>
    <row r="46010" spans="7:7" ht="15" customHeight="1">
      <c r="G46010" s="488"/>
    </row>
    <row r="46011" spans="7:7" ht="15" customHeight="1">
      <c r="G46011" s="488"/>
    </row>
    <row r="46012" spans="7:7" ht="15" customHeight="1">
      <c r="G46012" s="488"/>
    </row>
    <row r="46013" spans="7:7" ht="15" customHeight="1">
      <c r="G46013" s="488"/>
    </row>
    <row r="46014" spans="7:7" ht="15" customHeight="1">
      <c r="G46014" s="488"/>
    </row>
    <row r="46015" spans="7:7" ht="15" customHeight="1">
      <c r="G46015" s="488"/>
    </row>
    <row r="46016" spans="7:7" ht="15" customHeight="1">
      <c r="G46016" s="488"/>
    </row>
    <row r="46017" spans="7:7" ht="15" customHeight="1">
      <c r="G46017" s="488"/>
    </row>
    <row r="46018" spans="7:7" ht="15" customHeight="1">
      <c r="G46018" s="488"/>
    </row>
    <row r="46019" spans="7:7" ht="15" customHeight="1">
      <c r="G46019" s="488"/>
    </row>
    <row r="46020" spans="7:7" ht="15" customHeight="1">
      <c r="G46020" s="488"/>
    </row>
    <row r="46021" spans="7:7" ht="15" customHeight="1">
      <c r="G46021" s="488"/>
    </row>
    <row r="46022" spans="7:7" ht="15" customHeight="1">
      <c r="G46022" s="488"/>
    </row>
    <row r="46023" spans="7:7" ht="15" customHeight="1">
      <c r="G46023" s="488"/>
    </row>
    <row r="46024" spans="7:7" ht="15" customHeight="1">
      <c r="G46024" s="488"/>
    </row>
    <row r="46025" spans="7:7" ht="15" customHeight="1">
      <c r="G46025" s="488"/>
    </row>
    <row r="46026" spans="7:7" ht="15" customHeight="1">
      <c r="G46026" s="488"/>
    </row>
    <row r="46027" spans="7:7" ht="15" customHeight="1">
      <c r="G46027" s="488"/>
    </row>
    <row r="46028" spans="7:7" ht="15" customHeight="1">
      <c r="G46028" s="488"/>
    </row>
    <row r="46029" spans="7:7" ht="15" customHeight="1">
      <c r="G46029" s="488"/>
    </row>
    <row r="46030" spans="7:7" ht="15" customHeight="1">
      <c r="G46030" s="488"/>
    </row>
    <row r="46031" spans="7:7" ht="15" customHeight="1">
      <c r="G46031" s="488"/>
    </row>
    <row r="46032" spans="7:7" ht="15" customHeight="1">
      <c r="G46032" s="488"/>
    </row>
    <row r="46033" spans="7:7" ht="15" customHeight="1">
      <c r="G46033" s="488"/>
    </row>
    <row r="46034" spans="7:7" ht="15" customHeight="1">
      <c r="G46034" s="488"/>
    </row>
    <row r="46035" spans="7:7" ht="15" customHeight="1">
      <c r="G46035" s="488"/>
    </row>
    <row r="46036" spans="7:7" ht="15" customHeight="1">
      <c r="G46036" s="488"/>
    </row>
    <row r="46037" spans="7:7" ht="15" customHeight="1">
      <c r="G46037" s="488"/>
    </row>
    <row r="46038" spans="7:7" ht="15" customHeight="1">
      <c r="G46038" s="488"/>
    </row>
    <row r="46039" spans="7:7" ht="15" customHeight="1">
      <c r="G46039" s="488"/>
    </row>
    <row r="46040" spans="7:7" ht="15" customHeight="1">
      <c r="G46040" s="488"/>
    </row>
    <row r="46041" spans="7:7" ht="15" customHeight="1">
      <c r="G46041" s="488"/>
    </row>
    <row r="46042" spans="7:7" ht="15" customHeight="1">
      <c r="G46042" s="488"/>
    </row>
    <row r="46043" spans="7:7" ht="15" customHeight="1">
      <c r="G46043" s="488"/>
    </row>
    <row r="46044" spans="7:7" ht="15" customHeight="1">
      <c r="G46044" s="488"/>
    </row>
    <row r="46045" spans="7:7" ht="15" customHeight="1">
      <c r="G46045" s="488"/>
    </row>
    <row r="46046" spans="7:7" ht="15" customHeight="1">
      <c r="G46046" s="488"/>
    </row>
    <row r="46047" spans="7:7" ht="15" customHeight="1">
      <c r="G46047" s="488"/>
    </row>
    <row r="46048" spans="7:7" ht="15" customHeight="1">
      <c r="G46048" s="488"/>
    </row>
    <row r="46049" spans="7:7" ht="15" customHeight="1">
      <c r="G46049" s="488"/>
    </row>
    <row r="46050" spans="7:7" ht="15" customHeight="1">
      <c r="G46050" s="488"/>
    </row>
    <row r="46051" spans="7:7" ht="15" customHeight="1">
      <c r="G46051" s="488"/>
    </row>
    <row r="46052" spans="7:7" ht="15" customHeight="1">
      <c r="G46052" s="488"/>
    </row>
    <row r="46053" spans="7:7" ht="15" customHeight="1">
      <c r="G46053" s="488"/>
    </row>
    <row r="46054" spans="7:7" ht="15" customHeight="1">
      <c r="G46054" s="488"/>
    </row>
    <row r="46055" spans="7:7" ht="15" customHeight="1">
      <c r="G46055" s="488"/>
    </row>
    <row r="46056" spans="7:7" ht="15" customHeight="1">
      <c r="G46056" s="488"/>
    </row>
    <row r="46057" spans="7:7" ht="15" customHeight="1">
      <c r="G46057" s="488"/>
    </row>
    <row r="46058" spans="7:7" ht="15" customHeight="1">
      <c r="G46058" s="488"/>
    </row>
    <row r="46059" spans="7:7" ht="15" customHeight="1">
      <c r="G46059" s="488"/>
    </row>
    <row r="46060" spans="7:7" ht="15" customHeight="1">
      <c r="G46060" s="488"/>
    </row>
    <row r="46061" spans="7:7" ht="15" customHeight="1">
      <c r="G46061" s="488"/>
    </row>
    <row r="46062" spans="7:7" ht="15" customHeight="1">
      <c r="G46062" s="488"/>
    </row>
    <row r="46063" spans="7:7" ht="15" customHeight="1">
      <c r="G46063" s="488"/>
    </row>
    <row r="46064" spans="7:7" ht="15" customHeight="1">
      <c r="G46064" s="488"/>
    </row>
    <row r="46065" spans="7:7" ht="15" customHeight="1">
      <c r="G46065" s="488"/>
    </row>
    <row r="46066" spans="7:7" ht="15" customHeight="1">
      <c r="G46066" s="488"/>
    </row>
    <row r="46067" spans="7:7" ht="15" customHeight="1">
      <c r="G46067" s="488"/>
    </row>
    <row r="46068" spans="7:7" ht="15" customHeight="1">
      <c r="G46068" s="488"/>
    </row>
    <row r="46069" spans="7:7" ht="15" customHeight="1">
      <c r="G46069" s="488"/>
    </row>
    <row r="46070" spans="7:7" ht="15" customHeight="1">
      <c r="G46070" s="488"/>
    </row>
    <row r="46071" spans="7:7" ht="15" customHeight="1">
      <c r="G46071" s="488"/>
    </row>
    <row r="46072" spans="7:7" ht="15" customHeight="1">
      <c r="G46072" s="488"/>
    </row>
    <row r="46073" spans="7:7" ht="15" customHeight="1">
      <c r="G46073" s="488"/>
    </row>
    <row r="46074" spans="7:7" ht="15" customHeight="1">
      <c r="G46074" s="488"/>
    </row>
    <row r="46075" spans="7:7" ht="15" customHeight="1">
      <c r="G46075" s="488"/>
    </row>
    <row r="46076" spans="7:7" ht="15" customHeight="1">
      <c r="G46076" s="488"/>
    </row>
    <row r="46077" spans="7:7" ht="15" customHeight="1">
      <c r="G46077" s="488"/>
    </row>
    <row r="46078" spans="7:7" ht="15" customHeight="1">
      <c r="G46078" s="488"/>
    </row>
    <row r="46079" spans="7:7" ht="15" customHeight="1">
      <c r="G46079" s="488"/>
    </row>
    <row r="46080" spans="7:7" ht="15" customHeight="1">
      <c r="G46080" s="488"/>
    </row>
    <row r="46081" spans="7:7" ht="15" customHeight="1">
      <c r="G46081" s="488"/>
    </row>
    <row r="46082" spans="7:7" ht="15" customHeight="1">
      <c r="G46082" s="488"/>
    </row>
    <row r="46083" spans="7:7" ht="15" customHeight="1">
      <c r="G46083" s="488"/>
    </row>
    <row r="46084" spans="7:7" ht="15" customHeight="1">
      <c r="G46084" s="488"/>
    </row>
    <row r="46085" spans="7:7" ht="15" customHeight="1">
      <c r="G46085" s="488"/>
    </row>
    <row r="46086" spans="7:7" ht="15" customHeight="1">
      <c r="G46086" s="488"/>
    </row>
    <row r="46087" spans="7:7" ht="15" customHeight="1">
      <c r="G46087" s="488"/>
    </row>
    <row r="46088" spans="7:7" ht="15" customHeight="1">
      <c r="G46088" s="488"/>
    </row>
    <row r="46089" spans="7:7" ht="15" customHeight="1">
      <c r="G46089" s="488"/>
    </row>
    <row r="46090" spans="7:7" ht="15" customHeight="1">
      <c r="G46090" s="488"/>
    </row>
    <row r="46091" spans="7:7" ht="15" customHeight="1">
      <c r="G46091" s="488"/>
    </row>
    <row r="46092" spans="7:7" ht="15" customHeight="1">
      <c r="G46092" s="488"/>
    </row>
    <row r="46093" spans="7:7" ht="15" customHeight="1">
      <c r="G46093" s="488"/>
    </row>
    <row r="46094" spans="7:7" ht="15" customHeight="1">
      <c r="G46094" s="488"/>
    </row>
    <row r="46095" spans="7:7" ht="15" customHeight="1">
      <c r="G46095" s="488"/>
    </row>
    <row r="46096" spans="7:7" ht="15" customHeight="1">
      <c r="G46096" s="488"/>
    </row>
    <row r="46097" spans="7:7" ht="15" customHeight="1">
      <c r="G46097" s="488"/>
    </row>
    <row r="46098" spans="7:7" ht="15" customHeight="1">
      <c r="G46098" s="488"/>
    </row>
    <row r="46099" spans="7:7" ht="15" customHeight="1">
      <c r="G46099" s="488"/>
    </row>
    <row r="46100" spans="7:7" ht="15" customHeight="1">
      <c r="G46100" s="488"/>
    </row>
    <row r="46101" spans="7:7" ht="15" customHeight="1">
      <c r="G46101" s="488"/>
    </row>
    <row r="46102" spans="7:7" ht="15" customHeight="1">
      <c r="G46102" s="488"/>
    </row>
    <row r="46103" spans="7:7" ht="15" customHeight="1">
      <c r="G46103" s="488"/>
    </row>
    <row r="46104" spans="7:7" ht="15" customHeight="1">
      <c r="G46104" s="488"/>
    </row>
    <row r="46105" spans="7:7" ht="15" customHeight="1">
      <c r="G46105" s="488"/>
    </row>
    <row r="46106" spans="7:7" ht="15" customHeight="1">
      <c r="G46106" s="488"/>
    </row>
    <row r="46107" spans="7:7" ht="15" customHeight="1">
      <c r="G46107" s="488"/>
    </row>
    <row r="46108" spans="7:7" ht="15" customHeight="1">
      <c r="G46108" s="488"/>
    </row>
    <row r="46109" spans="7:7" ht="15" customHeight="1">
      <c r="G46109" s="488"/>
    </row>
    <row r="46110" spans="7:7" ht="15" customHeight="1">
      <c r="G46110" s="488"/>
    </row>
    <row r="46111" spans="7:7" ht="15" customHeight="1">
      <c r="G46111" s="488"/>
    </row>
    <row r="46112" spans="7:7" ht="15" customHeight="1">
      <c r="G46112" s="488"/>
    </row>
    <row r="46113" spans="7:7" ht="15" customHeight="1">
      <c r="G46113" s="488"/>
    </row>
    <row r="46114" spans="7:7" ht="15" customHeight="1">
      <c r="G46114" s="488"/>
    </row>
    <row r="46115" spans="7:7" ht="15" customHeight="1">
      <c r="G46115" s="488"/>
    </row>
    <row r="46116" spans="7:7" ht="15" customHeight="1">
      <c r="G46116" s="488"/>
    </row>
    <row r="46117" spans="7:7" ht="15" customHeight="1">
      <c r="G46117" s="488"/>
    </row>
    <row r="46118" spans="7:7" ht="15" customHeight="1">
      <c r="G46118" s="488"/>
    </row>
    <row r="46119" spans="7:7" ht="15" customHeight="1">
      <c r="G46119" s="488"/>
    </row>
    <row r="46120" spans="7:7" ht="15" customHeight="1">
      <c r="G46120" s="488"/>
    </row>
    <row r="46121" spans="7:7" ht="15" customHeight="1">
      <c r="G46121" s="488"/>
    </row>
    <row r="46122" spans="7:7" ht="15" customHeight="1">
      <c r="G46122" s="488"/>
    </row>
    <row r="46123" spans="7:7" ht="15" customHeight="1">
      <c r="G46123" s="488"/>
    </row>
    <row r="46124" spans="7:7" ht="15" customHeight="1">
      <c r="G46124" s="488"/>
    </row>
    <row r="46125" spans="7:7" ht="15" customHeight="1">
      <c r="G46125" s="488"/>
    </row>
    <row r="46126" spans="7:7" ht="15" customHeight="1">
      <c r="G46126" s="488"/>
    </row>
    <row r="46127" spans="7:7" ht="15" customHeight="1">
      <c r="G46127" s="488"/>
    </row>
    <row r="46128" spans="7:7" ht="15" customHeight="1">
      <c r="G46128" s="488"/>
    </row>
    <row r="46129" spans="7:7" ht="15" customHeight="1">
      <c r="G46129" s="488"/>
    </row>
    <row r="46130" spans="7:7" ht="15" customHeight="1">
      <c r="G46130" s="488"/>
    </row>
    <row r="46131" spans="7:7" ht="15" customHeight="1">
      <c r="G46131" s="488"/>
    </row>
    <row r="46132" spans="7:7" ht="15" customHeight="1">
      <c r="G46132" s="488"/>
    </row>
    <row r="46133" spans="7:7" ht="15" customHeight="1">
      <c r="G46133" s="488"/>
    </row>
    <row r="46134" spans="7:7" ht="15" customHeight="1">
      <c r="G46134" s="488"/>
    </row>
    <row r="46135" spans="7:7" ht="15" customHeight="1">
      <c r="G46135" s="488"/>
    </row>
    <row r="46136" spans="7:7" ht="15" customHeight="1">
      <c r="G46136" s="488"/>
    </row>
    <row r="46137" spans="7:7" ht="15" customHeight="1">
      <c r="G46137" s="488"/>
    </row>
    <row r="46138" spans="7:7" ht="15" customHeight="1">
      <c r="G46138" s="488"/>
    </row>
    <row r="46139" spans="7:7" ht="15" customHeight="1">
      <c r="G46139" s="488"/>
    </row>
    <row r="46140" spans="7:7" ht="15" customHeight="1">
      <c r="G46140" s="488"/>
    </row>
    <row r="46141" spans="7:7" ht="15" customHeight="1">
      <c r="G46141" s="488"/>
    </row>
    <row r="46142" spans="7:7" ht="15" customHeight="1">
      <c r="G46142" s="488"/>
    </row>
    <row r="46143" spans="7:7" ht="15" customHeight="1">
      <c r="G46143" s="488"/>
    </row>
    <row r="46144" spans="7:7" ht="15" customHeight="1">
      <c r="G46144" s="488"/>
    </row>
    <row r="46145" spans="7:7" ht="15" customHeight="1">
      <c r="G46145" s="488"/>
    </row>
    <row r="46146" spans="7:7" ht="15" customHeight="1">
      <c r="G46146" s="488"/>
    </row>
    <row r="46147" spans="7:7" ht="15" customHeight="1">
      <c r="G46147" s="488"/>
    </row>
    <row r="46148" spans="7:7" ht="15" customHeight="1">
      <c r="G46148" s="488"/>
    </row>
    <row r="46149" spans="7:7" ht="15" customHeight="1">
      <c r="G46149" s="488"/>
    </row>
    <row r="46150" spans="7:7" ht="15" customHeight="1">
      <c r="G46150" s="488"/>
    </row>
    <row r="46151" spans="7:7" ht="15" customHeight="1">
      <c r="G46151" s="488"/>
    </row>
    <row r="46152" spans="7:7" ht="15" customHeight="1">
      <c r="G46152" s="488"/>
    </row>
    <row r="46153" spans="7:7" ht="15" customHeight="1">
      <c r="G46153" s="488"/>
    </row>
    <row r="46154" spans="7:7" ht="15" customHeight="1">
      <c r="G46154" s="488"/>
    </row>
    <row r="46155" spans="7:7" ht="15" customHeight="1">
      <c r="G46155" s="488"/>
    </row>
    <row r="46156" spans="7:7" ht="15" customHeight="1">
      <c r="G46156" s="488"/>
    </row>
    <row r="46157" spans="7:7" ht="15" customHeight="1">
      <c r="G46157" s="488"/>
    </row>
    <row r="46158" spans="7:7" ht="15" customHeight="1">
      <c r="G46158" s="488"/>
    </row>
    <row r="46159" spans="7:7" ht="15" customHeight="1">
      <c r="G46159" s="488"/>
    </row>
    <row r="46160" spans="7:7" ht="15" customHeight="1">
      <c r="G46160" s="488"/>
    </row>
    <row r="46161" spans="7:7" ht="15" customHeight="1">
      <c r="G46161" s="488"/>
    </row>
    <row r="46162" spans="7:7" ht="15" customHeight="1">
      <c r="G46162" s="488"/>
    </row>
    <row r="46163" spans="7:7" ht="15" customHeight="1">
      <c r="G46163" s="488"/>
    </row>
    <row r="46164" spans="7:7" ht="15" customHeight="1">
      <c r="G46164" s="488"/>
    </row>
    <row r="46165" spans="7:7" ht="15" customHeight="1">
      <c r="G46165" s="488"/>
    </row>
    <row r="46166" spans="7:7" ht="15" customHeight="1">
      <c r="G46166" s="488"/>
    </row>
    <row r="46167" spans="7:7" ht="15" customHeight="1">
      <c r="G46167" s="488"/>
    </row>
    <row r="46168" spans="7:7" ht="15" customHeight="1">
      <c r="G46168" s="488"/>
    </row>
    <row r="46169" spans="7:7" ht="15" customHeight="1">
      <c r="G46169" s="488"/>
    </row>
    <row r="46170" spans="7:7" ht="15" customHeight="1">
      <c r="G46170" s="488"/>
    </row>
    <row r="46171" spans="7:7" ht="15" customHeight="1">
      <c r="G46171" s="488"/>
    </row>
    <row r="46172" spans="7:7" ht="15" customHeight="1">
      <c r="G46172" s="488"/>
    </row>
    <row r="46173" spans="7:7" ht="15" customHeight="1">
      <c r="G46173" s="488"/>
    </row>
    <row r="46174" spans="7:7" ht="15" customHeight="1">
      <c r="G46174" s="488"/>
    </row>
    <row r="46175" spans="7:7" ht="15" customHeight="1">
      <c r="G46175" s="488"/>
    </row>
    <row r="46176" spans="7:7" ht="15" customHeight="1">
      <c r="G46176" s="488"/>
    </row>
    <row r="46177" spans="7:7" ht="15" customHeight="1">
      <c r="G46177" s="488"/>
    </row>
    <row r="46178" spans="7:7" ht="15" customHeight="1">
      <c r="G46178" s="488"/>
    </row>
    <row r="46179" spans="7:7" ht="15" customHeight="1">
      <c r="G46179" s="488"/>
    </row>
    <row r="46180" spans="7:7" ht="15" customHeight="1">
      <c r="G46180" s="488"/>
    </row>
    <row r="46181" spans="7:7" ht="15" customHeight="1">
      <c r="G46181" s="488"/>
    </row>
    <row r="46182" spans="7:7" ht="15" customHeight="1">
      <c r="G46182" s="488"/>
    </row>
    <row r="46183" spans="7:7" ht="15" customHeight="1">
      <c r="G46183" s="488"/>
    </row>
    <row r="46184" spans="7:7" ht="15" customHeight="1">
      <c r="G46184" s="488"/>
    </row>
    <row r="46185" spans="7:7" ht="15" customHeight="1">
      <c r="G46185" s="488"/>
    </row>
    <row r="46186" spans="7:7" ht="15" customHeight="1">
      <c r="G46186" s="488"/>
    </row>
    <row r="46187" spans="7:7" ht="15" customHeight="1">
      <c r="G46187" s="488"/>
    </row>
    <row r="46188" spans="7:7" ht="15" customHeight="1">
      <c r="G46188" s="488"/>
    </row>
    <row r="46189" spans="7:7" ht="15" customHeight="1">
      <c r="G46189" s="488"/>
    </row>
    <row r="46190" spans="7:7" ht="15" customHeight="1">
      <c r="G46190" s="488"/>
    </row>
    <row r="46191" spans="7:7" ht="15" customHeight="1">
      <c r="G46191" s="488"/>
    </row>
    <row r="46192" spans="7:7" ht="15" customHeight="1">
      <c r="G46192" s="488"/>
    </row>
    <row r="46193" spans="7:7" ht="15" customHeight="1">
      <c r="G46193" s="488"/>
    </row>
    <row r="46194" spans="7:7" ht="15" customHeight="1">
      <c r="G46194" s="488"/>
    </row>
    <row r="46195" spans="7:7" ht="15" customHeight="1">
      <c r="G46195" s="488"/>
    </row>
    <row r="46196" spans="7:7" ht="15" customHeight="1">
      <c r="G46196" s="488"/>
    </row>
    <row r="46197" spans="7:7" ht="15" customHeight="1">
      <c r="G46197" s="488"/>
    </row>
    <row r="46198" spans="7:7" ht="15" customHeight="1">
      <c r="G46198" s="488"/>
    </row>
    <row r="46199" spans="7:7" ht="15" customHeight="1">
      <c r="G46199" s="488"/>
    </row>
    <row r="46200" spans="7:7" ht="15" customHeight="1">
      <c r="G46200" s="488"/>
    </row>
    <row r="46201" spans="7:7" ht="15" customHeight="1">
      <c r="G46201" s="488"/>
    </row>
    <row r="46202" spans="7:7" ht="15" customHeight="1">
      <c r="G46202" s="488"/>
    </row>
    <row r="46203" spans="7:7" ht="15" customHeight="1">
      <c r="G46203" s="488"/>
    </row>
    <row r="46204" spans="7:7" ht="15" customHeight="1">
      <c r="G46204" s="488"/>
    </row>
    <row r="46205" spans="7:7" ht="15" customHeight="1">
      <c r="G46205" s="488"/>
    </row>
    <row r="46206" spans="7:7" ht="15" customHeight="1">
      <c r="G46206" s="488"/>
    </row>
    <row r="46207" spans="7:7" ht="15" customHeight="1">
      <c r="G46207" s="488"/>
    </row>
    <row r="46208" spans="7:7" ht="15" customHeight="1">
      <c r="G46208" s="488"/>
    </row>
    <row r="46209" spans="7:7" ht="15" customHeight="1">
      <c r="G46209" s="488"/>
    </row>
    <row r="46210" spans="7:7" ht="15" customHeight="1">
      <c r="G46210" s="488"/>
    </row>
    <row r="46211" spans="7:7" ht="15" customHeight="1">
      <c r="G46211" s="488"/>
    </row>
    <row r="46212" spans="7:7" ht="15" customHeight="1">
      <c r="G46212" s="488"/>
    </row>
    <row r="46213" spans="7:7" ht="15" customHeight="1">
      <c r="G46213" s="488"/>
    </row>
    <row r="46214" spans="7:7" ht="15" customHeight="1">
      <c r="G46214" s="488"/>
    </row>
    <row r="46215" spans="7:7" ht="15" customHeight="1">
      <c r="G46215" s="488"/>
    </row>
    <row r="46216" spans="7:7" ht="15" customHeight="1">
      <c r="G46216" s="488"/>
    </row>
    <row r="46217" spans="7:7" ht="15" customHeight="1">
      <c r="G46217" s="488"/>
    </row>
    <row r="46218" spans="7:7" ht="15" customHeight="1">
      <c r="G46218" s="488"/>
    </row>
    <row r="46219" spans="7:7" ht="15" customHeight="1">
      <c r="G46219" s="488"/>
    </row>
    <row r="46220" spans="7:7" ht="15" customHeight="1">
      <c r="G46220" s="488"/>
    </row>
    <row r="46221" spans="7:7" ht="15" customHeight="1">
      <c r="G46221" s="488"/>
    </row>
    <row r="46222" spans="7:7" ht="15" customHeight="1">
      <c r="G46222" s="488"/>
    </row>
    <row r="46223" spans="7:7" ht="15" customHeight="1">
      <c r="G46223" s="488"/>
    </row>
    <row r="46224" spans="7:7" ht="15" customHeight="1">
      <c r="G46224" s="488"/>
    </row>
    <row r="46225" spans="7:7" ht="15" customHeight="1">
      <c r="G46225" s="488"/>
    </row>
    <row r="46226" spans="7:7" ht="15" customHeight="1">
      <c r="G46226" s="488"/>
    </row>
    <row r="46227" spans="7:7" ht="15" customHeight="1">
      <c r="G46227" s="488"/>
    </row>
    <row r="46228" spans="7:7" ht="15" customHeight="1">
      <c r="G46228" s="488"/>
    </row>
    <row r="46229" spans="7:7" ht="15" customHeight="1">
      <c r="G46229" s="488"/>
    </row>
    <row r="46230" spans="7:7" ht="15" customHeight="1">
      <c r="G46230" s="488"/>
    </row>
    <row r="46231" spans="7:7" ht="15" customHeight="1">
      <c r="G46231" s="488"/>
    </row>
    <row r="46232" spans="7:7" ht="15" customHeight="1">
      <c r="G46232" s="488"/>
    </row>
    <row r="46233" spans="7:7" ht="15" customHeight="1">
      <c r="G46233" s="488"/>
    </row>
    <row r="46234" spans="7:7" ht="15" customHeight="1">
      <c r="G46234" s="488"/>
    </row>
    <row r="46235" spans="7:7" ht="15" customHeight="1">
      <c r="G46235" s="488"/>
    </row>
    <row r="46236" spans="7:7" ht="15" customHeight="1">
      <c r="G46236" s="488"/>
    </row>
    <row r="46237" spans="7:7" ht="15" customHeight="1">
      <c r="G46237" s="488"/>
    </row>
    <row r="46238" spans="7:7" ht="15" customHeight="1">
      <c r="G46238" s="488"/>
    </row>
    <row r="46239" spans="7:7" ht="15" customHeight="1">
      <c r="G46239" s="488"/>
    </row>
    <row r="46240" spans="7:7" ht="15" customHeight="1">
      <c r="G46240" s="488"/>
    </row>
    <row r="46241" spans="7:7" ht="15" customHeight="1">
      <c r="G46241" s="488"/>
    </row>
    <row r="46242" spans="7:7" ht="15" customHeight="1">
      <c r="G46242" s="488"/>
    </row>
    <row r="46243" spans="7:7" ht="15" customHeight="1">
      <c r="G46243" s="488"/>
    </row>
    <row r="46244" spans="7:7" ht="15" customHeight="1">
      <c r="G46244" s="488"/>
    </row>
    <row r="46245" spans="7:7" ht="15" customHeight="1">
      <c r="G46245" s="488"/>
    </row>
    <row r="46246" spans="7:7" ht="15" customHeight="1">
      <c r="G46246" s="488"/>
    </row>
    <row r="46247" spans="7:7" ht="15" customHeight="1">
      <c r="G46247" s="488"/>
    </row>
    <row r="46248" spans="7:7" ht="15" customHeight="1">
      <c r="G46248" s="488"/>
    </row>
    <row r="46249" spans="7:7" ht="15" customHeight="1">
      <c r="G46249" s="488"/>
    </row>
    <row r="46250" spans="7:7" ht="15" customHeight="1">
      <c r="G46250" s="488"/>
    </row>
    <row r="46251" spans="7:7" ht="15" customHeight="1">
      <c r="G46251" s="488"/>
    </row>
    <row r="46252" spans="7:7" ht="15" customHeight="1">
      <c r="G46252" s="488"/>
    </row>
    <row r="46253" spans="7:7" ht="15" customHeight="1">
      <c r="G46253" s="488"/>
    </row>
    <row r="46254" spans="7:7" ht="15" customHeight="1">
      <c r="G46254" s="488"/>
    </row>
    <row r="46255" spans="7:7" ht="15" customHeight="1">
      <c r="G46255" s="488"/>
    </row>
    <row r="46256" spans="7:7" ht="15" customHeight="1">
      <c r="G46256" s="488"/>
    </row>
    <row r="46257" spans="7:7" ht="15" customHeight="1">
      <c r="G46257" s="488"/>
    </row>
    <row r="46258" spans="7:7" ht="15" customHeight="1">
      <c r="G46258" s="488"/>
    </row>
    <row r="46259" spans="7:7" ht="15" customHeight="1">
      <c r="G46259" s="488"/>
    </row>
    <row r="46260" spans="7:7" ht="15" customHeight="1">
      <c r="G46260" s="488"/>
    </row>
    <row r="46261" spans="7:7" ht="15" customHeight="1">
      <c r="G46261" s="488"/>
    </row>
    <row r="46262" spans="7:7" ht="15" customHeight="1">
      <c r="G46262" s="488"/>
    </row>
    <row r="46263" spans="7:7" ht="15" customHeight="1">
      <c r="G46263" s="488"/>
    </row>
    <row r="46264" spans="7:7" ht="15" customHeight="1">
      <c r="G46264" s="488"/>
    </row>
    <row r="46265" spans="7:7" ht="15" customHeight="1">
      <c r="G46265" s="488"/>
    </row>
    <row r="46266" spans="7:7" ht="15" customHeight="1">
      <c r="G46266" s="488"/>
    </row>
    <row r="46267" spans="7:7" ht="15" customHeight="1">
      <c r="G46267" s="488"/>
    </row>
    <row r="46268" spans="7:7" ht="15" customHeight="1">
      <c r="G46268" s="488"/>
    </row>
    <row r="46269" spans="7:7" ht="15" customHeight="1">
      <c r="G46269" s="488"/>
    </row>
    <row r="46270" spans="7:7" ht="15" customHeight="1">
      <c r="G46270" s="488"/>
    </row>
    <row r="46271" spans="7:7" ht="15" customHeight="1">
      <c r="G46271" s="488"/>
    </row>
    <row r="46272" spans="7:7" ht="15" customHeight="1">
      <c r="G46272" s="488"/>
    </row>
    <row r="46273" spans="7:7" ht="15" customHeight="1">
      <c r="G46273" s="488"/>
    </row>
    <row r="46274" spans="7:7" ht="15" customHeight="1">
      <c r="G46274" s="488"/>
    </row>
    <row r="46275" spans="7:7" ht="15" customHeight="1">
      <c r="G46275" s="488"/>
    </row>
    <row r="46276" spans="7:7" ht="15" customHeight="1">
      <c r="G46276" s="488"/>
    </row>
    <row r="46277" spans="7:7" ht="15" customHeight="1">
      <c r="G46277" s="488"/>
    </row>
    <row r="46278" spans="7:7" ht="15" customHeight="1">
      <c r="G46278" s="488"/>
    </row>
    <row r="46279" spans="7:7" ht="15" customHeight="1">
      <c r="G46279" s="488"/>
    </row>
    <row r="46280" spans="7:7" ht="15" customHeight="1">
      <c r="G46280" s="488"/>
    </row>
    <row r="46281" spans="7:7" ht="15" customHeight="1">
      <c r="G46281" s="488"/>
    </row>
    <row r="46282" spans="7:7" ht="15" customHeight="1">
      <c r="G46282" s="488"/>
    </row>
    <row r="46283" spans="7:7" ht="15" customHeight="1">
      <c r="G46283" s="488"/>
    </row>
    <row r="46284" spans="7:7" ht="15" customHeight="1">
      <c r="G46284" s="488"/>
    </row>
    <row r="46285" spans="7:7" ht="15" customHeight="1">
      <c r="G46285" s="488"/>
    </row>
    <row r="46286" spans="7:7" ht="15" customHeight="1">
      <c r="G46286" s="488"/>
    </row>
    <row r="46287" spans="7:7" ht="15" customHeight="1">
      <c r="G46287" s="488"/>
    </row>
    <row r="46288" spans="7:7" ht="15" customHeight="1">
      <c r="G46288" s="488"/>
    </row>
    <row r="46289" spans="7:7" ht="15" customHeight="1">
      <c r="G46289" s="488"/>
    </row>
    <row r="46290" spans="7:7" ht="15" customHeight="1">
      <c r="G46290" s="488"/>
    </row>
    <row r="46291" spans="7:7" ht="15" customHeight="1">
      <c r="G46291" s="488"/>
    </row>
    <row r="46292" spans="7:7" ht="15" customHeight="1">
      <c r="G46292" s="488"/>
    </row>
    <row r="46293" spans="7:7" ht="15" customHeight="1">
      <c r="G46293" s="488"/>
    </row>
    <row r="46294" spans="7:7" ht="15" customHeight="1">
      <c r="G46294" s="488"/>
    </row>
    <row r="46295" spans="7:7" ht="15" customHeight="1">
      <c r="G46295" s="488"/>
    </row>
    <row r="46296" spans="7:7" ht="15" customHeight="1">
      <c r="G46296" s="488"/>
    </row>
    <row r="46297" spans="7:7" ht="15" customHeight="1">
      <c r="G46297" s="488"/>
    </row>
    <row r="46298" spans="7:7" ht="15" customHeight="1">
      <c r="G46298" s="488"/>
    </row>
    <row r="46299" spans="7:7" ht="15" customHeight="1">
      <c r="G46299" s="488"/>
    </row>
    <row r="46300" spans="7:7" ht="15" customHeight="1">
      <c r="G46300" s="488"/>
    </row>
    <row r="46301" spans="7:7" ht="15" customHeight="1">
      <c r="G46301" s="488"/>
    </row>
    <row r="46302" spans="7:7" ht="15" customHeight="1">
      <c r="G46302" s="488"/>
    </row>
    <row r="46303" spans="7:7" ht="15" customHeight="1">
      <c r="G46303" s="488"/>
    </row>
    <row r="46304" spans="7:7" ht="15" customHeight="1">
      <c r="G46304" s="488"/>
    </row>
    <row r="46305" spans="7:7" ht="15" customHeight="1">
      <c r="G46305" s="488"/>
    </row>
    <row r="46306" spans="7:7" ht="15" customHeight="1">
      <c r="G46306" s="488"/>
    </row>
    <row r="46307" spans="7:7" ht="15" customHeight="1">
      <c r="G46307" s="488"/>
    </row>
    <row r="46308" spans="7:7" ht="15" customHeight="1">
      <c r="G46308" s="488"/>
    </row>
    <row r="46309" spans="7:7" ht="15" customHeight="1">
      <c r="G46309" s="488"/>
    </row>
    <row r="46310" spans="7:7" ht="15" customHeight="1">
      <c r="G46310" s="488"/>
    </row>
    <row r="46311" spans="7:7" ht="15" customHeight="1">
      <c r="G46311" s="488"/>
    </row>
    <row r="46312" spans="7:7" ht="15" customHeight="1">
      <c r="G46312" s="488"/>
    </row>
    <row r="46313" spans="7:7" ht="15" customHeight="1">
      <c r="G46313" s="488"/>
    </row>
    <row r="46314" spans="7:7" ht="15" customHeight="1">
      <c r="G46314" s="488"/>
    </row>
    <row r="46315" spans="7:7" ht="15" customHeight="1">
      <c r="G46315" s="488"/>
    </row>
    <row r="46316" spans="7:7" ht="15" customHeight="1">
      <c r="G46316" s="488"/>
    </row>
    <row r="46317" spans="7:7" ht="15" customHeight="1">
      <c r="G46317" s="488"/>
    </row>
    <row r="46318" spans="7:7" ht="15" customHeight="1">
      <c r="G46318" s="488"/>
    </row>
    <row r="46319" spans="7:7" ht="15" customHeight="1">
      <c r="G46319" s="488"/>
    </row>
    <row r="46320" spans="7:7" ht="15" customHeight="1">
      <c r="G46320" s="488"/>
    </row>
    <row r="46321" spans="7:7" ht="15" customHeight="1">
      <c r="G46321" s="488"/>
    </row>
    <row r="46322" spans="7:7" ht="15" customHeight="1">
      <c r="G46322" s="488"/>
    </row>
    <row r="46323" spans="7:7" ht="15" customHeight="1">
      <c r="G46323" s="488"/>
    </row>
    <row r="46324" spans="7:7" ht="15" customHeight="1">
      <c r="G46324" s="488"/>
    </row>
    <row r="46325" spans="7:7" ht="15" customHeight="1">
      <c r="G46325" s="488"/>
    </row>
    <row r="46326" spans="7:7" ht="15" customHeight="1">
      <c r="G46326" s="488"/>
    </row>
    <row r="46327" spans="7:7" ht="15" customHeight="1">
      <c r="G46327" s="488"/>
    </row>
    <row r="46328" spans="7:7" ht="15" customHeight="1">
      <c r="G46328" s="488"/>
    </row>
    <row r="46329" spans="7:7" ht="15" customHeight="1">
      <c r="G46329" s="488"/>
    </row>
    <row r="46330" spans="7:7" ht="15" customHeight="1">
      <c r="G46330" s="488"/>
    </row>
    <row r="46331" spans="7:7" ht="15" customHeight="1">
      <c r="G46331" s="488"/>
    </row>
    <row r="46332" spans="7:7" ht="15" customHeight="1">
      <c r="G46332" s="488"/>
    </row>
    <row r="46333" spans="7:7" ht="15" customHeight="1">
      <c r="G46333" s="488"/>
    </row>
    <row r="46334" spans="7:7" ht="15" customHeight="1">
      <c r="G46334" s="488"/>
    </row>
    <row r="46335" spans="7:7" ht="15" customHeight="1">
      <c r="G46335" s="488"/>
    </row>
    <row r="46336" spans="7:7" ht="15" customHeight="1">
      <c r="G46336" s="488"/>
    </row>
    <row r="46337" spans="7:7" ht="15" customHeight="1">
      <c r="G46337" s="488"/>
    </row>
    <row r="46338" spans="7:7" ht="15" customHeight="1">
      <c r="G46338" s="488"/>
    </row>
    <row r="46339" spans="7:7" ht="15" customHeight="1">
      <c r="G46339" s="488"/>
    </row>
    <row r="46340" spans="7:7" ht="15" customHeight="1">
      <c r="G46340" s="488"/>
    </row>
    <row r="46341" spans="7:7" ht="15" customHeight="1">
      <c r="G46341" s="488"/>
    </row>
    <row r="46342" spans="7:7" ht="15" customHeight="1">
      <c r="G46342" s="488"/>
    </row>
    <row r="46343" spans="7:7" ht="15" customHeight="1">
      <c r="G46343" s="488"/>
    </row>
    <row r="46344" spans="7:7" ht="15" customHeight="1">
      <c r="G46344" s="488"/>
    </row>
    <row r="46345" spans="7:7" ht="15" customHeight="1">
      <c r="G46345" s="488"/>
    </row>
    <row r="46346" spans="7:7" ht="15" customHeight="1">
      <c r="G46346" s="488"/>
    </row>
    <row r="46347" spans="7:7" ht="15" customHeight="1">
      <c r="G46347" s="488"/>
    </row>
    <row r="46348" spans="7:7" ht="15" customHeight="1">
      <c r="G46348" s="488"/>
    </row>
    <row r="46349" spans="7:7" ht="15" customHeight="1">
      <c r="G46349" s="488"/>
    </row>
    <row r="46350" spans="7:7" ht="15" customHeight="1">
      <c r="G46350" s="488"/>
    </row>
    <row r="46351" spans="7:7" ht="15" customHeight="1">
      <c r="G46351" s="488"/>
    </row>
    <row r="46352" spans="7:7" ht="15" customHeight="1">
      <c r="G46352" s="488"/>
    </row>
    <row r="46353" spans="7:7" ht="15" customHeight="1">
      <c r="G46353" s="488"/>
    </row>
    <row r="46354" spans="7:7" ht="15" customHeight="1">
      <c r="G46354" s="488"/>
    </row>
    <row r="46355" spans="7:7" ht="15" customHeight="1">
      <c r="G46355" s="488"/>
    </row>
    <row r="46356" spans="7:7" ht="15" customHeight="1">
      <c r="G46356" s="488"/>
    </row>
    <row r="46357" spans="7:7" ht="15" customHeight="1">
      <c r="G46357" s="488"/>
    </row>
    <row r="46358" spans="7:7" ht="15" customHeight="1">
      <c r="G46358" s="488"/>
    </row>
    <row r="46359" spans="7:7" ht="15" customHeight="1">
      <c r="G46359" s="488"/>
    </row>
    <row r="46360" spans="7:7" ht="15" customHeight="1">
      <c r="G46360" s="488"/>
    </row>
    <row r="46361" spans="7:7" ht="15" customHeight="1">
      <c r="G46361" s="488"/>
    </row>
    <row r="46362" spans="7:7" ht="15" customHeight="1">
      <c r="G46362" s="488"/>
    </row>
    <row r="46363" spans="7:7" ht="15" customHeight="1">
      <c r="G46363" s="488"/>
    </row>
    <row r="46364" spans="7:7" ht="15" customHeight="1">
      <c r="G46364" s="488"/>
    </row>
    <row r="46365" spans="7:7" ht="15" customHeight="1">
      <c r="G46365" s="488"/>
    </row>
    <row r="46366" spans="7:7" ht="15" customHeight="1">
      <c r="G46366" s="488"/>
    </row>
    <row r="46367" spans="7:7" ht="15" customHeight="1">
      <c r="G46367" s="488"/>
    </row>
    <row r="46368" spans="7:7" ht="15" customHeight="1">
      <c r="G46368" s="488"/>
    </row>
    <row r="46369" spans="7:7" ht="15" customHeight="1">
      <c r="G46369" s="488"/>
    </row>
    <row r="46370" spans="7:7" ht="15" customHeight="1">
      <c r="G46370" s="488"/>
    </row>
    <row r="46371" spans="7:7" ht="15" customHeight="1">
      <c r="G46371" s="488"/>
    </row>
    <row r="46372" spans="7:7" ht="15" customHeight="1">
      <c r="G46372" s="488"/>
    </row>
    <row r="46373" spans="7:7" ht="15" customHeight="1">
      <c r="G46373" s="488"/>
    </row>
    <row r="46374" spans="7:7" ht="15" customHeight="1">
      <c r="G46374" s="488"/>
    </row>
    <row r="46375" spans="7:7" ht="15" customHeight="1">
      <c r="G46375" s="488"/>
    </row>
    <row r="46376" spans="7:7" ht="15" customHeight="1">
      <c r="G46376" s="488"/>
    </row>
    <row r="46377" spans="7:7" ht="15" customHeight="1">
      <c r="G46377" s="488"/>
    </row>
    <row r="46378" spans="7:7" ht="15" customHeight="1">
      <c r="G46378" s="488"/>
    </row>
    <row r="46379" spans="7:7" ht="15" customHeight="1">
      <c r="G46379" s="488"/>
    </row>
    <row r="46380" spans="7:7" ht="15" customHeight="1">
      <c r="G46380" s="488"/>
    </row>
    <row r="46381" spans="7:7" ht="15" customHeight="1">
      <c r="G46381" s="488"/>
    </row>
    <row r="46382" spans="7:7" ht="15" customHeight="1">
      <c r="G46382" s="488"/>
    </row>
    <row r="46383" spans="7:7" ht="15" customHeight="1">
      <c r="G46383" s="488"/>
    </row>
    <row r="46384" spans="7:7" ht="15" customHeight="1">
      <c r="G46384" s="488"/>
    </row>
    <row r="46385" spans="7:7" ht="15" customHeight="1">
      <c r="G46385" s="488"/>
    </row>
    <row r="46386" spans="7:7" ht="15" customHeight="1">
      <c r="G46386" s="488"/>
    </row>
    <row r="46387" spans="7:7" ht="15" customHeight="1">
      <c r="G46387" s="488"/>
    </row>
    <row r="46388" spans="7:7" ht="15" customHeight="1">
      <c r="G46388" s="488"/>
    </row>
    <row r="46389" spans="7:7" ht="15" customHeight="1">
      <c r="G46389" s="488"/>
    </row>
    <row r="46390" spans="7:7" ht="15" customHeight="1">
      <c r="G46390" s="488"/>
    </row>
    <row r="46391" spans="7:7" ht="15" customHeight="1">
      <c r="G46391" s="488"/>
    </row>
    <row r="46392" spans="7:7" ht="15" customHeight="1">
      <c r="G46392" s="488"/>
    </row>
    <row r="46393" spans="7:7" ht="15" customHeight="1">
      <c r="G46393" s="488"/>
    </row>
    <row r="46394" spans="7:7" ht="15" customHeight="1">
      <c r="G46394" s="488"/>
    </row>
    <row r="46395" spans="7:7" ht="15" customHeight="1">
      <c r="G46395" s="488"/>
    </row>
    <row r="46396" spans="7:7" ht="15" customHeight="1">
      <c r="G46396" s="488"/>
    </row>
    <row r="46397" spans="7:7" ht="15" customHeight="1">
      <c r="G46397" s="488"/>
    </row>
    <row r="46398" spans="7:7" ht="15" customHeight="1">
      <c r="G46398" s="488"/>
    </row>
    <row r="46399" spans="7:7" ht="15" customHeight="1">
      <c r="G46399" s="488"/>
    </row>
    <row r="46400" spans="7:7" ht="15" customHeight="1">
      <c r="G46400" s="488"/>
    </row>
    <row r="46401" spans="7:7" ht="15" customHeight="1">
      <c r="G46401" s="488"/>
    </row>
    <row r="46402" spans="7:7" ht="15" customHeight="1">
      <c r="G46402" s="488"/>
    </row>
    <row r="46403" spans="7:7" ht="15" customHeight="1">
      <c r="G46403" s="488"/>
    </row>
    <row r="46404" spans="7:7" ht="15" customHeight="1">
      <c r="G46404" s="488"/>
    </row>
    <row r="46405" spans="7:7" ht="15" customHeight="1">
      <c r="G46405" s="488"/>
    </row>
    <row r="46406" spans="7:7" ht="15" customHeight="1">
      <c r="G46406" s="488"/>
    </row>
    <row r="46407" spans="7:7" ht="15" customHeight="1">
      <c r="G46407" s="488"/>
    </row>
    <row r="46408" spans="7:7" ht="15" customHeight="1">
      <c r="G46408" s="488"/>
    </row>
    <row r="46409" spans="7:7" ht="15" customHeight="1">
      <c r="G46409" s="488"/>
    </row>
    <row r="46410" spans="7:7" ht="15" customHeight="1">
      <c r="G46410" s="488"/>
    </row>
    <row r="46411" spans="7:7" ht="15" customHeight="1">
      <c r="G46411" s="488"/>
    </row>
    <row r="46412" spans="7:7" ht="15" customHeight="1">
      <c r="G46412" s="488"/>
    </row>
    <row r="46413" spans="7:7" ht="15" customHeight="1">
      <c r="G46413" s="488"/>
    </row>
    <row r="46414" spans="7:7" ht="15" customHeight="1">
      <c r="G46414" s="488"/>
    </row>
    <row r="46415" spans="7:7" ht="15" customHeight="1">
      <c r="G46415" s="488"/>
    </row>
    <row r="46416" spans="7:7" ht="15" customHeight="1">
      <c r="G46416" s="488"/>
    </row>
    <row r="46417" spans="7:7" ht="15" customHeight="1">
      <c r="G46417" s="488"/>
    </row>
    <row r="46418" spans="7:7" ht="15" customHeight="1">
      <c r="G46418" s="488"/>
    </row>
    <row r="46419" spans="7:7" ht="15" customHeight="1">
      <c r="G46419" s="488"/>
    </row>
    <row r="46420" spans="7:7" ht="15" customHeight="1">
      <c r="G46420" s="488"/>
    </row>
    <row r="46421" spans="7:7" ht="15" customHeight="1">
      <c r="G46421" s="488"/>
    </row>
    <row r="46422" spans="7:7" ht="15" customHeight="1">
      <c r="G46422" s="488"/>
    </row>
    <row r="46423" spans="7:7" ht="15" customHeight="1">
      <c r="G46423" s="488"/>
    </row>
    <row r="46424" spans="7:7" ht="15" customHeight="1">
      <c r="G46424" s="488"/>
    </row>
    <row r="46425" spans="7:7" ht="15" customHeight="1">
      <c r="G46425" s="488"/>
    </row>
    <row r="46426" spans="7:7" ht="15" customHeight="1">
      <c r="G46426" s="488"/>
    </row>
    <row r="46427" spans="7:7" ht="15" customHeight="1">
      <c r="G46427" s="488"/>
    </row>
    <row r="46428" spans="7:7" ht="15" customHeight="1">
      <c r="G46428" s="488"/>
    </row>
    <row r="46429" spans="7:7" ht="15" customHeight="1">
      <c r="G46429" s="488"/>
    </row>
    <row r="46430" spans="7:7" ht="15" customHeight="1">
      <c r="G46430" s="488"/>
    </row>
    <row r="46431" spans="7:7" ht="15" customHeight="1">
      <c r="G46431" s="488"/>
    </row>
    <row r="46432" spans="7:7" ht="15" customHeight="1">
      <c r="G46432" s="488"/>
    </row>
    <row r="46433" spans="7:7" ht="15" customHeight="1">
      <c r="G46433" s="488"/>
    </row>
    <row r="46434" spans="7:7" ht="15" customHeight="1">
      <c r="G46434" s="488"/>
    </row>
    <row r="46435" spans="7:7" ht="15" customHeight="1">
      <c r="G46435" s="488"/>
    </row>
    <row r="46436" spans="7:7" ht="15" customHeight="1">
      <c r="G46436" s="488"/>
    </row>
    <row r="46437" spans="7:7" ht="15" customHeight="1">
      <c r="G46437" s="488"/>
    </row>
    <row r="46438" spans="7:7" ht="15" customHeight="1">
      <c r="G46438" s="488"/>
    </row>
    <row r="46439" spans="7:7" ht="15" customHeight="1">
      <c r="G46439" s="488"/>
    </row>
    <row r="46440" spans="7:7" ht="15" customHeight="1">
      <c r="G46440" s="488"/>
    </row>
    <row r="46441" spans="7:7" ht="15" customHeight="1">
      <c r="G46441" s="488"/>
    </row>
    <row r="46442" spans="7:7" ht="15" customHeight="1">
      <c r="G46442" s="488"/>
    </row>
    <row r="46443" spans="7:7" ht="15" customHeight="1">
      <c r="G46443" s="488"/>
    </row>
    <row r="46444" spans="7:7" ht="15" customHeight="1">
      <c r="G46444" s="488"/>
    </row>
    <row r="46445" spans="7:7" ht="15" customHeight="1">
      <c r="G46445" s="488"/>
    </row>
    <row r="46446" spans="7:7" ht="15" customHeight="1">
      <c r="G46446" s="488"/>
    </row>
    <row r="46447" spans="7:7" ht="15" customHeight="1">
      <c r="G46447" s="488"/>
    </row>
    <row r="46448" spans="7:7" ht="15" customHeight="1">
      <c r="G46448" s="488"/>
    </row>
    <row r="46449" spans="7:7" ht="15" customHeight="1">
      <c r="G46449" s="488"/>
    </row>
    <row r="46450" spans="7:7" ht="15" customHeight="1">
      <c r="G46450" s="488"/>
    </row>
    <row r="46451" spans="7:7" ht="15" customHeight="1">
      <c r="G46451" s="488"/>
    </row>
    <row r="46452" spans="7:7" ht="15" customHeight="1">
      <c r="G46452" s="488"/>
    </row>
    <row r="46453" spans="7:7" ht="15" customHeight="1">
      <c r="G46453" s="488"/>
    </row>
    <row r="46454" spans="7:7" ht="15" customHeight="1">
      <c r="G46454" s="488"/>
    </row>
    <row r="46455" spans="7:7" ht="15" customHeight="1">
      <c r="G46455" s="488"/>
    </row>
    <row r="46456" spans="7:7" ht="15" customHeight="1">
      <c r="G46456" s="488"/>
    </row>
    <row r="46457" spans="7:7" ht="15" customHeight="1">
      <c r="G46457" s="488"/>
    </row>
    <row r="46458" spans="7:7" ht="15" customHeight="1">
      <c r="G46458" s="488"/>
    </row>
    <row r="46459" spans="7:7" ht="15" customHeight="1">
      <c r="G46459" s="488"/>
    </row>
    <row r="46460" spans="7:7" ht="15" customHeight="1">
      <c r="G46460" s="488"/>
    </row>
    <row r="46461" spans="7:7" ht="15" customHeight="1">
      <c r="G46461" s="488"/>
    </row>
    <row r="46462" spans="7:7" ht="15" customHeight="1">
      <c r="G46462" s="488"/>
    </row>
    <row r="46463" spans="7:7" ht="15" customHeight="1">
      <c r="G46463" s="488"/>
    </row>
    <row r="46464" spans="7:7" ht="15" customHeight="1">
      <c r="G46464" s="488"/>
    </row>
    <row r="46465" spans="7:7" ht="15" customHeight="1">
      <c r="G46465" s="488"/>
    </row>
    <row r="46466" spans="7:7" ht="15" customHeight="1">
      <c r="G46466" s="488"/>
    </row>
    <row r="46467" spans="7:7" ht="15" customHeight="1">
      <c r="G46467" s="488"/>
    </row>
    <row r="46468" spans="7:7" ht="15" customHeight="1">
      <c r="G46468" s="488"/>
    </row>
    <row r="46469" spans="7:7" ht="15" customHeight="1">
      <c r="G46469" s="488"/>
    </row>
    <row r="46470" spans="7:7" ht="15" customHeight="1">
      <c r="G46470" s="488"/>
    </row>
    <row r="46471" spans="7:7" ht="15" customHeight="1">
      <c r="G46471" s="488"/>
    </row>
    <row r="46472" spans="7:7" ht="15" customHeight="1">
      <c r="G46472" s="488"/>
    </row>
    <row r="46473" spans="7:7" ht="15" customHeight="1">
      <c r="G46473" s="488"/>
    </row>
    <row r="46474" spans="7:7" ht="15" customHeight="1">
      <c r="G46474" s="488"/>
    </row>
    <row r="46475" spans="7:7" ht="15" customHeight="1">
      <c r="G46475" s="488"/>
    </row>
    <row r="46476" spans="7:7" ht="15" customHeight="1">
      <c r="G46476" s="488"/>
    </row>
    <row r="46477" spans="7:7" ht="15" customHeight="1">
      <c r="G46477" s="488"/>
    </row>
    <row r="46478" spans="7:7" ht="15" customHeight="1">
      <c r="G46478" s="488"/>
    </row>
    <row r="46479" spans="7:7" ht="15" customHeight="1">
      <c r="G46479" s="488"/>
    </row>
    <row r="46480" spans="7:7" ht="15" customHeight="1">
      <c r="G46480" s="488"/>
    </row>
    <row r="46481" spans="7:7" ht="15" customHeight="1">
      <c r="G46481" s="488"/>
    </row>
    <row r="46482" spans="7:7" ht="15" customHeight="1">
      <c r="G46482" s="488"/>
    </row>
    <row r="46483" spans="7:7" ht="15" customHeight="1">
      <c r="G46483" s="488"/>
    </row>
    <row r="46484" spans="7:7" ht="15" customHeight="1">
      <c r="G46484" s="488"/>
    </row>
    <row r="46485" spans="7:7" ht="15" customHeight="1">
      <c r="G46485" s="488"/>
    </row>
    <row r="46486" spans="7:7" ht="15" customHeight="1">
      <c r="G46486" s="488"/>
    </row>
    <row r="46487" spans="7:7" ht="15" customHeight="1">
      <c r="G46487" s="488"/>
    </row>
    <row r="46488" spans="7:7" ht="15" customHeight="1">
      <c r="G46488" s="488"/>
    </row>
    <row r="46489" spans="7:7" ht="15" customHeight="1">
      <c r="G46489" s="488"/>
    </row>
    <row r="46490" spans="7:7" ht="15" customHeight="1">
      <c r="G46490" s="488"/>
    </row>
    <row r="46491" spans="7:7" ht="15" customHeight="1">
      <c r="G46491" s="488"/>
    </row>
    <row r="46492" spans="7:7" ht="15" customHeight="1">
      <c r="G46492" s="488"/>
    </row>
    <row r="46493" spans="7:7" ht="15" customHeight="1">
      <c r="G46493" s="488"/>
    </row>
    <row r="46494" spans="7:7" ht="15" customHeight="1">
      <c r="G46494" s="488"/>
    </row>
    <row r="46495" spans="7:7" ht="15" customHeight="1">
      <c r="G46495" s="488"/>
    </row>
    <row r="46496" spans="7:7" ht="15" customHeight="1">
      <c r="G46496" s="488"/>
    </row>
    <row r="46497" spans="7:7" ht="15" customHeight="1">
      <c r="G46497" s="488"/>
    </row>
    <row r="46498" spans="7:7" ht="15" customHeight="1">
      <c r="G46498" s="488"/>
    </row>
    <row r="46499" spans="7:7" ht="15" customHeight="1">
      <c r="G46499" s="488"/>
    </row>
    <row r="46500" spans="7:7" ht="15" customHeight="1">
      <c r="G46500" s="488"/>
    </row>
    <row r="46501" spans="7:7" ht="15" customHeight="1">
      <c r="G46501" s="488"/>
    </row>
    <row r="46502" spans="7:7" ht="15" customHeight="1">
      <c r="G46502" s="488"/>
    </row>
    <row r="46503" spans="7:7" ht="15" customHeight="1">
      <c r="G46503" s="488"/>
    </row>
    <row r="46504" spans="7:7" ht="15" customHeight="1">
      <c r="G46504" s="488"/>
    </row>
    <row r="46505" spans="7:7" ht="15" customHeight="1">
      <c r="G46505" s="488"/>
    </row>
    <row r="46506" spans="7:7" ht="15" customHeight="1">
      <c r="G46506" s="488"/>
    </row>
    <row r="46507" spans="7:7" ht="15" customHeight="1">
      <c r="G46507" s="488"/>
    </row>
    <row r="46508" spans="7:7" ht="15" customHeight="1">
      <c r="G46508" s="488"/>
    </row>
    <row r="46509" spans="7:7" ht="15" customHeight="1">
      <c r="G46509" s="488"/>
    </row>
    <row r="46510" spans="7:7" ht="15" customHeight="1">
      <c r="G46510" s="488"/>
    </row>
    <row r="46511" spans="7:7" ht="15" customHeight="1">
      <c r="G46511" s="488"/>
    </row>
    <row r="46512" spans="7:7" ht="15" customHeight="1">
      <c r="G46512" s="488"/>
    </row>
    <row r="46513" spans="7:7" ht="15" customHeight="1">
      <c r="G46513" s="488"/>
    </row>
    <row r="46514" spans="7:7" ht="15" customHeight="1">
      <c r="G46514" s="488"/>
    </row>
    <row r="46515" spans="7:7" ht="15" customHeight="1">
      <c r="G46515" s="488"/>
    </row>
    <row r="46516" spans="7:7" ht="15" customHeight="1">
      <c r="G46516" s="488"/>
    </row>
    <row r="46517" spans="7:7" ht="15" customHeight="1">
      <c r="G46517" s="488"/>
    </row>
    <row r="46518" spans="7:7" ht="15" customHeight="1">
      <c r="G46518" s="488"/>
    </row>
    <row r="46519" spans="7:7" ht="15" customHeight="1">
      <c r="G46519" s="488"/>
    </row>
    <row r="46520" spans="7:7" ht="15" customHeight="1">
      <c r="G46520" s="488"/>
    </row>
    <row r="46521" spans="7:7" ht="15" customHeight="1">
      <c r="G46521" s="488"/>
    </row>
    <row r="46522" spans="7:7" ht="15" customHeight="1">
      <c r="G46522" s="488"/>
    </row>
    <row r="46523" spans="7:7" ht="15" customHeight="1">
      <c r="G46523" s="488"/>
    </row>
    <row r="46524" spans="7:7" ht="15" customHeight="1">
      <c r="G46524" s="488"/>
    </row>
    <row r="46525" spans="7:7" ht="15" customHeight="1">
      <c r="G46525" s="488"/>
    </row>
    <row r="46526" spans="7:7" ht="15" customHeight="1">
      <c r="G46526" s="488"/>
    </row>
    <row r="46527" spans="7:7" ht="15" customHeight="1">
      <c r="G46527" s="488"/>
    </row>
    <row r="46528" spans="7:7" ht="15" customHeight="1">
      <c r="G46528" s="488"/>
    </row>
    <row r="46529" spans="7:7" ht="15" customHeight="1">
      <c r="G46529" s="488"/>
    </row>
    <row r="46530" spans="7:7" ht="15" customHeight="1">
      <c r="G46530" s="488"/>
    </row>
    <row r="46531" spans="7:7" ht="15" customHeight="1">
      <c r="G46531" s="488"/>
    </row>
    <row r="46532" spans="7:7" ht="15" customHeight="1">
      <c r="G46532" s="488"/>
    </row>
    <row r="46533" spans="7:7" ht="15" customHeight="1">
      <c r="G46533" s="488"/>
    </row>
    <row r="46534" spans="7:7" ht="15" customHeight="1">
      <c r="G46534" s="488"/>
    </row>
    <row r="46535" spans="7:7" ht="15" customHeight="1">
      <c r="G46535" s="488"/>
    </row>
    <row r="46536" spans="7:7" ht="15" customHeight="1">
      <c r="G46536" s="488"/>
    </row>
    <row r="46537" spans="7:7" ht="15" customHeight="1">
      <c r="G46537" s="488"/>
    </row>
    <row r="46538" spans="7:7" ht="15" customHeight="1">
      <c r="G46538" s="488"/>
    </row>
    <row r="46539" spans="7:7" ht="15" customHeight="1">
      <c r="G46539" s="488"/>
    </row>
    <row r="46540" spans="7:7" ht="15" customHeight="1">
      <c r="G46540" s="488"/>
    </row>
    <row r="46541" spans="7:7" ht="15" customHeight="1">
      <c r="G46541" s="488"/>
    </row>
    <row r="46542" spans="7:7" ht="15" customHeight="1">
      <c r="G46542" s="488"/>
    </row>
    <row r="46543" spans="7:7" ht="15" customHeight="1">
      <c r="G46543" s="488"/>
    </row>
    <row r="46544" spans="7:7" ht="15" customHeight="1">
      <c r="G46544" s="488"/>
    </row>
    <row r="46545" spans="7:7" ht="15" customHeight="1">
      <c r="G46545" s="488"/>
    </row>
    <row r="46546" spans="7:7" ht="15" customHeight="1">
      <c r="G46546" s="488"/>
    </row>
    <row r="46547" spans="7:7" ht="15" customHeight="1">
      <c r="G46547" s="488"/>
    </row>
    <row r="46548" spans="7:7" ht="15" customHeight="1">
      <c r="G46548" s="488"/>
    </row>
    <row r="46549" spans="7:7" ht="15" customHeight="1">
      <c r="G46549" s="488"/>
    </row>
    <row r="46550" spans="7:7" ht="15" customHeight="1">
      <c r="G46550" s="488"/>
    </row>
    <row r="46551" spans="7:7" ht="15" customHeight="1">
      <c r="G46551" s="488"/>
    </row>
    <row r="46552" spans="7:7" ht="15" customHeight="1">
      <c r="G46552" s="488"/>
    </row>
    <row r="46553" spans="7:7" ht="15" customHeight="1">
      <c r="G46553" s="488"/>
    </row>
    <row r="46554" spans="7:7" ht="15" customHeight="1">
      <c r="G46554" s="488"/>
    </row>
    <row r="46555" spans="7:7" ht="15" customHeight="1">
      <c r="G46555" s="488"/>
    </row>
    <row r="46556" spans="7:7" ht="15" customHeight="1">
      <c r="G46556" s="488"/>
    </row>
    <row r="46557" spans="7:7" ht="15" customHeight="1">
      <c r="G46557" s="488"/>
    </row>
    <row r="46558" spans="7:7" ht="15" customHeight="1">
      <c r="G46558" s="488"/>
    </row>
    <row r="46559" spans="7:7" ht="15" customHeight="1">
      <c r="G46559" s="488"/>
    </row>
    <row r="46560" spans="7:7" ht="15" customHeight="1">
      <c r="G46560" s="488"/>
    </row>
    <row r="46561" spans="7:7" ht="15" customHeight="1">
      <c r="G46561" s="488"/>
    </row>
    <row r="46562" spans="7:7" ht="15" customHeight="1">
      <c r="G46562" s="488"/>
    </row>
    <row r="46563" spans="7:7" ht="15" customHeight="1">
      <c r="G46563" s="488"/>
    </row>
    <row r="46564" spans="7:7" ht="15" customHeight="1">
      <c r="G46564" s="488"/>
    </row>
    <row r="46565" spans="7:7" ht="15" customHeight="1">
      <c r="G46565" s="488"/>
    </row>
    <row r="46566" spans="7:7" ht="15" customHeight="1">
      <c r="G46566" s="488"/>
    </row>
    <row r="46567" spans="7:7" ht="15" customHeight="1">
      <c r="G46567" s="488"/>
    </row>
    <row r="46568" spans="7:7" ht="15" customHeight="1">
      <c r="G46568" s="488"/>
    </row>
    <row r="46569" spans="7:7" ht="15" customHeight="1">
      <c r="G46569" s="488"/>
    </row>
    <row r="46570" spans="7:7" ht="15" customHeight="1">
      <c r="G46570" s="488"/>
    </row>
    <row r="46571" spans="7:7" ht="15" customHeight="1">
      <c r="G46571" s="488"/>
    </row>
    <row r="46572" spans="7:7" ht="15" customHeight="1">
      <c r="G46572" s="488"/>
    </row>
    <row r="46573" spans="7:7" ht="15" customHeight="1">
      <c r="G46573" s="488"/>
    </row>
    <row r="46574" spans="7:7" ht="15" customHeight="1">
      <c r="G46574" s="488"/>
    </row>
    <row r="46575" spans="7:7" ht="15" customHeight="1">
      <c r="G46575" s="488"/>
    </row>
    <row r="46576" spans="7:7" ht="15" customHeight="1">
      <c r="G46576" s="488"/>
    </row>
    <row r="46577" spans="7:7" ht="15" customHeight="1">
      <c r="G46577" s="488"/>
    </row>
    <row r="46578" spans="7:7" ht="15" customHeight="1">
      <c r="G46578" s="488"/>
    </row>
    <row r="46579" spans="7:7" ht="15" customHeight="1">
      <c r="G46579" s="488"/>
    </row>
    <row r="46580" spans="7:7" ht="15" customHeight="1">
      <c r="G46580" s="488"/>
    </row>
    <row r="46581" spans="7:7" ht="15" customHeight="1">
      <c r="G46581" s="488"/>
    </row>
    <row r="46582" spans="7:7" ht="15" customHeight="1">
      <c r="G46582" s="488"/>
    </row>
    <row r="46583" spans="7:7" ht="15" customHeight="1">
      <c r="G46583" s="488"/>
    </row>
    <row r="46584" spans="7:7" ht="15" customHeight="1">
      <c r="G46584" s="488"/>
    </row>
    <row r="46585" spans="7:7" ht="15" customHeight="1">
      <c r="G46585" s="488"/>
    </row>
    <row r="46586" spans="7:7" ht="15" customHeight="1">
      <c r="G46586" s="488"/>
    </row>
    <row r="46587" spans="7:7" ht="15" customHeight="1">
      <c r="G46587" s="488"/>
    </row>
    <row r="46588" spans="7:7" ht="15" customHeight="1">
      <c r="G46588" s="488"/>
    </row>
    <row r="46589" spans="7:7" ht="15" customHeight="1">
      <c r="G46589" s="488"/>
    </row>
    <row r="46590" spans="7:7" ht="15" customHeight="1">
      <c r="G46590" s="488"/>
    </row>
    <row r="46591" spans="7:7" ht="15" customHeight="1">
      <c r="G46591" s="488"/>
    </row>
    <row r="46592" spans="7:7" ht="15" customHeight="1">
      <c r="G46592" s="488"/>
    </row>
    <row r="46593" spans="7:7" ht="15" customHeight="1">
      <c r="G46593" s="488"/>
    </row>
    <row r="46594" spans="7:7" ht="15" customHeight="1">
      <c r="G46594" s="488"/>
    </row>
    <row r="46595" spans="7:7" ht="15" customHeight="1">
      <c r="G46595" s="488"/>
    </row>
    <row r="46596" spans="7:7" ht="15" customHeight="1">
      <c r="G46596" s="488"/>
    </row>
    <row r="46597" spans="7:7" ht="15" customHeight="1">
      <c r="G46597" s="488"/>
    </row>
    <row r="46598" spans="7:7" ht="15" customHeight="1">
      <c r="G46598" s="488"/>
    </row>
    <row r="46599" spans="7:7" ht="15" customHeight="1">
      <c r="G46599" s="488"/>
    </row>
    <row r="46600" spans="7:7" ht="15" customHeight="1">
      <c r="G46600" s="488"/>
    </row>
    <row r="46601" spans="7:7" ht="15" customHeight="1">
      <c r="G46601" s="488"/>
    </row>
    <row r="46602" spans="7:7" ht="15" customHeight="1">
      <c r="G46602" s="488"/>
    </row>
    <row r="46603" spans="7:7" ht="15" customHeight="1">
      <c r="G46603" s="488"/>
    </row>
    <row r="46604" spans="7:7" ht="15" customHeight="1">
      <c r="G46604" s="488"/>
    </row>
    <row r="46605" spans="7:7" ht="15" customHeight="1">
      <c r="G46605" s="488"/>
    </row>
    <row r="46606" spans="7:7" ht="15" customHeight="1">
      <c r="G46606" s="488"/>
    </row>
    <row r="46607" spans="7:7" ht="15" customHeight="1">
      <c r="G46607" s="488"/>
    </row>
    <row r="46608" spans="7:7" ht="15" customHeight="1">
      <c r="G46608" s="488"/>
    </row>
    <row r="46609" spans="7:7" ht="15" customHeight="1">
      <c r="G46609" s="488"/>
    </row>
    <row r="46610" spans="7:7" ht="15" customHeight="1">
      <c r="G46610" s="488"/>
    </row>
    <row r="46611" spans="7:7" ht="15" customHeight="1">
      <c r="G46611" s="488"/>
    </row>
    <row r="46612" spans="7:7" ht="15" customHeight="1">
      <c r="G46612" s="488"/>
    </row>
    <row r="46613" spans="7:7" ht="15" customHeight="1">
      <c r="G46613" s="488"/>
    </row>
    <row r="46614" spans="7:7" ht="15" customHeight="1">
      <c r="G46614" s="488"/>
    </row>
    <row r="46615" spans="7:7" ht="15" customHeight="1">
      <c r="G46615" s="488"/>
    </row>
    <row r="46616" spans="7:7" ht="15" customHeight="1">
      <c r="G46616" s="488"/>
    </row>
    <row r="46617" spans="7:7" ht="15" customHeight="1">
      <c r="G46617" s="488"/>
    </row>
    <row r="46618" spans="7:7" ht="15" customHeight="1">
      <c r="G46618" s="488"/>
    </row>
    <row r="46619" spans="7:7" ht="15" customHeight="1">
      <c r="G46619" s="488"/>
    </row>
    <row r="46620" spans="7:7" ht="15" customHeight="1">
      <c r="G46620" s="488"/>
    </row>
    <row r="46621" spans="7:7" ht="15" customHeight="1">
      <c r="G46621" s="488"/>
    </row>
    <row r="46622" spans="7:7" ht="15" customHeight="1">
      <c r="G46622" s="488"/>
    </row>
    <row r="46623" spans="7:7" ht="15" customHeight="1">
      <c r="G46623" s="488"/>
    </row>
    <row r="46624" spans="7:7" ht="15" customHeight="1">
      <c r="G46624" s="488"/>
    </row>
    <row r="46625" spans="7:7" ht="15" customHeight="1">
      <c r="G46625" s="488"/>
    </row>
    <row r="46626" spans="7:7" ht="15" customHeight="1">
      <c r="G46626" s="488"/>
    </row>
    <row r="46627" spans="7:7" ht="15" customHeight="1">
      <c r="G46627" s="488"/>
    </row>
    <row r="46628" spans="7:7" ht="15" customHeight="1">
      <c r="G46628" s="488"/>
    </row>
    <row r="46629" spans="7:7" ht="15" customHeight="1">
      <c r="G46629" s="488"/>
    </row>
    <row r="46630" spans="7:7" ht="15" customHeight="1">
      <c r="G46630" s="488"/>
    </row>
    <row r="46631" spans="7:7" ht="15" customHeight="1">
      <c r="G46631" s="488"/>
    </row>
    <row r="46632" spans="7:7" ht="15" customHeight="1">
      <c r="G46632" s="488"/>
    </row>
    <row r="46633" spans="7:7" ht="15" customHeight="1">
      <c r="G46633" s="488"/>
    </row>
    <row r="46634" spans="7:7" ht="15" customHeight="1">
      <c r="G46634" s="488"/>
    </row>
    <row r="46635" spans="7:7" ht="15" customHeight="1">
      <c r="G46635" s="488"/>
    </row>
    <row r="46636" spans="7:7" ht="15" customHeight="1">
      <c r="G46636" s="488"/>
    </row>
    <row r="46637" spans="7:7" ht="15" customHeight="1">
      <c r="G46637" s="488"/>
    </row>
    <row r="46638" spans="7:7" ht="15" customHeight="1">
      <c r="G46638" s="488"/>
    </row>
    <row r="46639" spans="7:7" ht="15" customHeight="1">
      <c r="G46639" s="488"/>
    </row>
    <row r="46640" spans="7:7" ht="15" customHeight="1">
      <c r="G46640" s="488"/>
    </row>
    <row r="46641" spans="7:7" ht="15" customHeight="1">
      <c r="G46641" s="488"/>
    </row>
    <row r="46642" spans="7:7" ht="15" customHeight="1">
      <c r="G46642" s="488"/>
    </row>
    <row r="46643" spans="7:7" ht="15" customHeight="1">
      <c r="G46643" s="488"/>
    </row>
    <row r="46644" spans="7:7" ht="15" customHeight="1">
      <c r="G46644" s="488"/>
    </row>
    <row r="46645" spans="7:7" ht="15" customHeight="1">
      <c r="G46645" s="488"/>
    </row>
    <row r="46646" spans="7:7" ht="15" customHeight="1">
      <c r="G46646" s="488"/>
    </row>
    <row r="46647" spans="7:7" ht="15" customHeight="1">
      <c r="G46647" s="488"/>
    </row>
    <row r="46648" spans="7:7" ht="15" customHeight="1">
      <c r="G46648" s="488"/>
    </row>
    <row r="46649" spans="7:7" ht="15" customHeight="1">
      <c r="G46649" s="488"/>
    </row>
    <row r="46650" spans="7:7" ht="15" customHeight="1">
      <c r="G46650" s="488"/>
    </row>
    <row r="46651" spans="7:7" ht="15" customHeight="1">
      <c r="G46651" s="488"/>
    </row>
    <row r="46652" spans="7:7" ht="15" customHeight="1">
      <c r="G46652" s="488"/>
    </row>
    <row r="46653" spans="7:7" ht="15" customHeight="1">
      <c r="G46653" s="488"/>
    </row>
    <row r="46654" spans="7:7" ht="15" customHeight="1">
      <c r="G46654" s="488"/>
    </row>
    <row r="46655" spans="7:7" ht="15" customHeight="1">
      <c r="G46655" s="488"/>
    </row>
    <row r="46656" spans="7:7" ht="15" customHeight="1">
      <c r="G46656" s="488"/>
    </row>
    <row r="46657" spans="7:7" ht="15" customHeight="1">
      <c r="G46657" s="488"/>
    </row>
    <row r="46658" spans="7:7" ht="15" customHeight="1">
      <c r="G46658" s="488"/>
    </row>
    <row r="46659" spans="7:7" ht="15" customHeight="1">
      <c r="G46659" s="488"/>
    </row>
    <row r="46660" spans="7:7" ht="15" customHeight="1">
      <c r="G46660" s="488"/>
    </row>
    <row r="46661" spans="7:7" ht="15" customHeight="1">
      <c r="G46661" s="488"/>
    </row>
    <row r="46662" spans="7:7" ht="15" customHeight="1">
      <c r="G46662" s="488"/>
    </row>
    <row r="46663" spans="7:7" ht="15" customHeight="1">
      <c r="G46663" s="488"/>
    </row>
    <row r="46664" spans="7:7" ht="15" customHeight="1">
      <c r="G46664" s="488"/>
    </row>
    <row r="46665" spans="7:7" ht="15" customHeight="1">
      <c r="G46665" s="488"/>
    </row>
    <row r="46666" spans="7:7" ht="15" customHeight="1">
      <c r="G46666" s="488"/>
    </row>
    <row r="46667" spans="7:7" ht="15" customHeight="1">
      <c r="G46667" s="488"/>
    </row>
    <row r="46668" spans="7:7" ht="15" customHeight="1">
      <c r="G46668" s="488"/>
    </row>
    <row r="46669" spans="7:7" ht="15" customHeight="1">
      <c r="G46669" s="488"/>
    </row>
    <row r="46670" spans="7:7" ht="15" customHeight="1">
      <c r="G46670" s="488"/>
    </row>
    <row r="46671" spans="7:7" ht="15" customHeight="1">
      <c r="G46671" s="488"/>
    </row>
    <row r="46672" spans="7:7" ht="15" customHeight="1">
      <c r="G46672" s="488"/>
    </row>
    <row r="46673" spans="7:7" ht="15" customHeight="1">
      <c r="G46673" s="488"/>
    </row>
    <row r="46674" spans="7:7" ht="15" customHeight="1">
      <c r="G46674" s="488"/>
    </row>
    <row r="46675" spans="7:7" ht="15" customHeight="1">
      <c r="G46675" s="488"/>
    </row>
    <row r="46676" spans="7:7" ht="15" customHeight="1">
      <c r="G46676" s="488"/>
    </row>
    <row r="46677" spans="7:7" ht="15" customHeight="1">
      <c r="G46677" s="488"/>
    </row>
    <row r="46678" spans="7:7" ht="15" customHeight="1">
      <c r="G46678" s="488"/>
    </row>
    <row r="46679" spans="7:7" ht="15" customHeight="1">
      <c r="G46679" s="488"/>
    </row>
    <row r="46680" spans="7:7" ht="15" customHeight="1">
      <c r="G46680" s="488"/>
    </row>
    <row r="46681" spans="7:7" ht="15" customHeight="1">
      <c r="G46681" s="488"/>
    </row>
    <row r="46682" spans="7:7" ht="15" customHeight="1">
      <c r="G46682" s="488"/>
    </row>
    <row r="46683" spans="7:7" ht="15" customHeight="1">
      <c r="G46683" s="488"/>
    </row>
    <row r="46684" spans="7:7" ht="15" customHeight="1">
      <c r="G46684" s="488"/>
    </row>
    <row r="46685" spans="7:7" ht="15" customHeight="1">
      <c r="G46685" s="488"/>
    </row>
    <row r="46686" spans="7:7" ht="15" customHeight="1">
      <c r="G46686" s="488"/>
    </row>
    <row r="46687" spans="7:7" ht="15" customHeight="1">
      <c r="G46687" s="488"/>
    </row>
    <row r="46688" spans="7:7" ht="15" customHeight="1">
      <c r="G46688" s="488"/>
    </row>
    <row r="46689" spans="7:7" ht="15" customHeight="1">
      <c r="G46689" s="488"/>
    </row>
    <row r="46690" spans="7:7" ht="15" customHeight="1">
      <c r="G46690" s="488"/>
    </row>
    <row r="46691" spans="7:7" ht="15" customHeight="1">
      <c r="G46691" s="488"/>
    </row>
    <row r="46692" spans="7:7" ht="15" customHeight="1">
      <c r="G46692" s="488"/>
    </row>
    <row r="46693" spans="7:7" ht="15" customHeight="1">
      <c r="G46693" s="488"/>
    </row>
    <row r="46694" spans="7:7" ht="15" customHeight="1">
      <c r="G46694" s="488"/>
    </row>
    <row r="46695" spans="7:7" ht="15" customHeight="1">
      <c r="G46695" s="488"/>
    </row>
    <row r="46696" spans="7:7" ht="15" customHeight="1">
      <c r="G46696" s="488"/>
    </row>
    <row r="46697" spans="7:7" ht="15" customHeight="1">
      <c r="G46697" s="488"/>
    </row>
    <row r="46698" spans="7:7" ht="15" customHeight="1">
      <c r="G46698" s="488"/>
    </row>
    <row r="46699" spans="7:7" ht="15" customHeight="1">
      <c r="G46699" s="488"/>
    </row>
    <row r="46700" spans="7:7" ht="15" customHeight="1">
      <c r="G46700" s="488"/>
    </row>
    <row r="46701" spans="7:7" ht="15" customHeight="1">
      <c r="G46701" s="488"/>
    </row>
    <row r="46702" spans="7:7" ht="15" customHeight="1">
      <c r="G46702" s="488"/>
    </row>
    <row r="46703" spans="7:7" ht="15" customHeight="1">
      <c r="G46703" s="488"/>
    </row>
    <row r="46704" spans="7:7" ht="15" customHeight="1">
      <c r="G46704" s="488"/>
    </row>
    <row r="46705" spans="7:7" ht="15" customHeight="1">
      <c r="G46705" s="488"/>
    </row>
    <row r="46706" spans="7:7" ht="15" customHeight="1">
      <c r="G46706" s="488"/>
    </row>
    <row r="46707" spans="7:7" ht="15" customHeight="1">
      <c r="G46707" s="488"/>
    </row>
    <row r="46708" spans="7:7" ht="15" customHeight="1">
      <c r="G46708" s="488"/>
    </row>
    <row r="46709" spans="7:7" ht="15" customHeight="1">
      <c r="G46709" s="488"/>
    </row>
    <row r="46710" spans="7:7" ht="15" customHeight="1">
      <c r="G46710" s="488"/>
    </row>
    <row r="46711" spans="7:7" ht="15" customHeight="1">
      <c r="G46711" s="488"/>
    </row>
    <row r="46712" spans="7:7" ht="15" customHeight="1">
      <c r="G46712" s="488"/>
    </row>
    <row r="46713" spans="7:7" ht="15" customHeight="1">
      <c r="G46713" s="488"/>
    </row>
    <row r="46714" spans="7:7" ht="15" customHeight="1">
      <c r="G46714" s="488"/>
    </row>
    <row r="46715" spans="7:7" ht="15" customHeight="1">
      <c r="G46715" s="488"/>
    </row>
    <row r="46716" spans="7:7" ht="15" customHeight="1">
      <c r="G46716" s="488"/>
    </row>
    <row r="46717" spans="7:7" ht="15" customHeight="1">
      <c r="G46717" s="488"/>
    </row>
    <row r="46718" spans="7:7" ht="15" customHeight="1">
      <c r="G46718" s="488"/>
    </row>
    <row r="46719" spans="7:7" ht="15" customHeight="1">
      <c r="G46719" s="488"/>
    </row>
    <row r="46720" spans="7:7" ht="15" customHeight="1">
      <c r="G46720" s="488"/>
    </row>
    <row r="46721" spans="7:7" ht="15" customHeight="1">
      <c r="G46721" s="488"/>
    </row>
    <row r="46722" spans="7:7" ht="15" customHeight="1">
      <c r="G46722" s="488"/>
    </row>
    <row r="46723" spans="7:7" ht="15" customHeight="1">
      <c r="G46723" s="488"/>
    </row>
    <row r="46724" spans="7:7" ht="15" customHeight="1">
      <c r="G46724" s="488"/>
    </row>
    <row r="46725" spans="7:7" ht="15" customHeight="1">
      <c r="G46725" s="488"/>
    </row>
    <row r="46726" spans="7:7" ht="15" customHeight="1">
      <c r="G46726" s="488"/>
    </row>
    <row r="46727" spans="7:7" ht="15" customHeight="1">
      <c r="G46727" s="488"/>
    </row>
    <row r="46728" spans="7:7" ht="15" customHeight="1">
      <c r="G46728" s="488"/>
    </row>
    <row r="46729" spans="7:7" ht="15" customHeight="1">
      <c r="G46729" s="488"/>
    </row>
    <row r="46730" spans="7:7" ht="15" customHeight="1">
      <c r="G46730" s="488"/>
    </row>
    <row r="46731" spans="7:7" ht="15" customHeight="1">
      <c r="G46731" s="488"/>
    </row>
    <row r="46732" spans="7:7" ht="15" customHeight="1">
      <c r="G46732" s="488"/>
    </row>
    <row r="46733" spans="7:7" ht="15" customHeight="1">
      <c r="G46733" s="488"/>
    </row>
    <row r="46734" spans="7:7" ht="15" customHeight="1">
      <c r="G46734" s="488"/>
    </row>
    <row r="46735" spans="7:7" ht="15" customHeight="1">
      <c r="G46735" s="488"/>
    </row>
    <row r="46736" spans="7:7" ht="15" customHeight="1">
      <c r="G46736" s="488"/>
    </row>
    <row r="46737" spans="7:7" ht="15" customHeight="1">
      <c r="G46737" s="488"/>
    </row>
    <row r="46738" spans="7:7" ht="15" customHeight="1">
      <c r="G46738" s="488"/>
    </row>
    <row r="46739" spans="7:7" ht="15" customHeight="1">
      <c r="G46739" s="488"/>
    </row>
    <row r="46740" spans="7:7" ht="15" customHeight="1">
      <c r="G46740" s="488"/>
    </row>
    <row r="46741" spans="7:7" ht="15" customHeight="1">
      <c r="G46741" s="488"/>
    </row>
    <row r="46742" spans="7:7" ht="15" customHeight="1">
      <c r="G46742" s="488"/>
    </row>
    <row r="46743" spans="7:7" ht="15" customHeight="1">
      <c r="G46743" s="488"/>
    </row>
    <row r="46744" spans="7:7" ht="15" customHeight="1">
      <c r="G46744" s="488"/>
    </row>
    <row r="46745" spans="7:7" ht="15" customHeight="1">
      <c r="G46745" s="488"/>
    </row>
    <row r="46746" spans="7:7" ht="15" customHeight="1">
      <c r="G46746" s="488"/>
    </row>
    <row r="46747" spans="7:7" ht="15" customHeight="1">
      <c r="G46747" s="488"/>
    </row>
    <row r="46748" spans="7:7" ht="15" customHeight="1">
      <c r="G46748" s="488"/>
    </row>
    <row r="46749" spans="7:7" ht="15" customHeight="1">
      <c r="G46749" s="488"/>
    </row>
    <row r="46750" spans="7:7" ht="15" customHeight="1">
      <c r="G46750" s="488"/>
    </row>
    <row r="46751" spans="7:7" ht="15" customHeight="1">
      <c r="G46751" s="488"/>
    </row>
    <row r="46752" spans="7:7" ht="15" customHeight="1">
      <c r="G46752" s="488"/>
    </row>
    <row r="46753" spans="7:7" ht="15" customHeight="1">
      <c r="G46753" s="488"/>
    </row>
    <row r="46754" spans="7:7" ht="15" customHeight="1">
      <c r="G46754" s="488"/>
    </row>
    <row r="46755" spans="7:7" ht="15" customHeight="1">
      <c r="G46755" s="488"/>
    </row>
    <row r="46756" spans="7:7" ht="15" customHeight="1">
      <c r="G46756" s="488"/>
    </row>
    <row r="46757" spans="7:7" ht="15" customHeight="1">
      <c r="G46757" s="488"/>
    </row>
    <row r="46758" spans="7:7" ht="15" customHeight="1">
      <c r="G46758" s="488"/>
    </row>
    <row r="46759" spans="7:7" ht="15" customHeight="1">
      <c r="G46759" s="488"/>
    </row>
    <row r="46760" spans="7:7" ht="15" customHeight="1">
      <c r="G46760" s="488"/>
    </row>
    <row r="46761" spans="7:7" ht="15" customHeight="1">
      <c r="G46761" s="488"/>
    </row>
    <row r="46762" spans="7:7" ht="15" customHeight="1">
      <c r="G46762" s="488"/>
    </row>
    <row r="46763" spans="7:7" ht="15" customHeight="1">
      <c r="G46763" s="488"/>
    </row>
    <row r="46764" spans="7:7" ht="15" customHeight="1">
      <c r="G46764" s="488"/>
    </row>
    <row r="46765" spans="7:7" ht="15" customHeight="1">
      <c r="G46765" s="488"/>
    </row>
    <row r="46766" spans="7:7" ht="15" customHeight="1">
      <c r="G46766" s="488"/>
    </row>
    <row r="46767" spans="7:7" ht="15" customHeight="1">
      <c r="G46767" s="488"/>
    </row>
    <row r="46768" spans="7:7" ht="15" customHeight="1">
      <c r="G46768" s="488"/>
    </row>
    <row r="46769" spans="7:7" ht="15" customHeight="1">
      <c r="G46769" s="488"/>
    </row>
    <row r="46770" spans="7:7" ht="15" customHeight="1">
      <c r="G46770" s="488"/>
    </row>
    <row r="46771" spans="7:7" ht="15" customHeight="1">
      <c r="G46771" s="488"/>
    </row>
    <row r="46772" spans="7:7" ht="15" customHeight="1">
      <c r="G46772" s="488"/>
    </row>
    <row r="46773" spans="7:7" ht="15" customHeight="1">
      <c r="G46773" s="488"/>
    </row>
    <row r="46774" spans="7:7" ht="15" customHeight="1">
      <c r="G46774" s="488"/>
    </row>
    <row r="46775" spans="7:7" ht="15" customHeight="1">
      <c r="G46775" s="488"/>
    </row>
    <row r="46776" spans="7:7" ht="15" customHeight="1">
      <c r="G46776" s="488"/>
    </row>
    <row r="46777" spans="7:7" ht="15" customHeight="1">
      <c r="G46777" s="488"/>
    </row>
    <row r="46778" spans="7:7" ht="15" customHeight="1">
      <c r="G46778" s="488"/>
    </row>
    <row r="46779" spans="7:7" ht="15" customHeight="1">
      <c r="G46779" s="488"/>
    </row>
    <row r="46780" spans="7:7" ht="15" customHeight="1">
      <c r="G46780" s="488"/>
    </row>
    <row r="46781" spans="7:7" ht="15" customHeight="1">
      <c r="G46781" s="488"/>
    </row>
    <row r="46782" spans="7:7" ht="15" customHeight="1">
      <c r="G46782" s="488"/>
    </row>
    <row r="46783" spans="7:7" ht="15" customHeight="1">
      <c r="G46783" s="488"/>
    </row>
    <row r="46784" spans="7:7" ht="15" customHeight="1">
      <c r="G46784" s="488"/>
    </row>
    <row r="46785" spans="7:7" ht="15" customHeight="1">
      <c r="G46785" s="488"/>
    </row>
    <row r="46786" spans="7:7" ht="15" customHeight="1">
      <c r="G46786" s="488"/>
    </row>
    <row r="46787" spans="7:7" ht="15" customHeight="1">
      <c r="G46787" s="488"/>
    </row>
    <row r="46788" spans="7:7" ht="15" customHeight="1">
      <c r="G46788" s="488"/>
    </row>
    <row r="46789" spans="7:7" ht="15" customHeight="1">
      <c r="G46789" s="488"/>
    </row>
    <row r="46790" spans="7:7" ht="15" customHeight="1">
      <c r="G46790" s="488"/>
    </row>
    <row r="46791" spans="7:7" ht="15" customHeight="1">
      <c r="G46791" s="488"/>
    </row>
    <row r="46792" spans="7:7" ht="15" customHeight="1">
      <c r="G46792" s="488"/>
    </row>
    <row r="46793" spans="7:7" ht="15" customHeight="1">
      <c r="G46793" s="488"/>
    </row>
    <row r="46794" spans="7:7" ht="15" customHeight="1">
      <c r="G46794" s="488"/>
    </row>
    <row r="46795" spans="7:7" ht="15" customHeight="1">
      <c r="G46795" s="488"/>
    </row>
    <row r="46796" spans="7:7" ht="15" customHeight="1">
      <c r="G46796" s="488"/>
    </row>
    <row r="46797" spans="7:7" ht="15" customHeight="1">
      <c r="G46797" s="488"/>
    </row>
    <row r="46798" spans="7:7" ht="15" customHeight="1">
      <c r="G46798" s="488"/>
    </row>
    <row r="46799" spans="7:7" ht="15" customHeight="1">
      <c r="G46799" s="488"/>
    </row>
    <row r="46800" spans="7:7" ht="15" customHeight="1">
      <c r="G46800" s="488"/>
    </row>
    <row r="46801" spans="7:7" ht="15" customHeight="1">
      <c r="G46801" s="488"/>
    </row>
    <row r="46802" spans="7:7" ht="15" customHeight="1">
      <c r="G46802" s="488"/>
    </row>
    <row r="46803" spans="7:7" ht="15" customHeight="1">
      <c r="G46803" s="488"/>
    </row>
    <row r="46804" spans="7:7" ht="15" customHeight="1">
      <c r="G46804" s="488"/>
    </row>
    <row r="46805" spans="7:7" ht="15" customHeight="1">
      <c r="G46805" s="488"/>
    </row>
    <row r="46806" spans="7:7" ht="15" customHeight="1">
      <c r="G46806" s="488"/>
    </row>
    <row r="46807" spans="7:7" ht="15" customHeight="1">
      <c r="G46807" s="488"/>
    </row>
    <row r="46808" spans="7:7" ht="15" customHeight="1">
      <c r="G46808" s="488"/>
    </row>
    <row r="46809" spans="7:7" ht="15" customHeight="1">
      <c r="G46809" s="488"/>
    </row>
    <row r="46810" spans="7:7" ht="15" customHeight="1">
      <c r="G46810" s="488"/>
    </row>
    <row r="46811" spans="7:7" ht="15" customHeight="1">
      <c r="G46811" s="488"/>
    </row>
    <row r="46812" spans="7:7" ht="15" customHeight="1">
      <c r="G46812" s="488"/>
    </row>
    <row r="46813" spans="7:7" ht="15" customHeight="1">
      <c r="G46813" s="488"/>
    </row>
    <row r="46814" spans="7:7" ht="15" customHeight="1">
      <c r="G46814" s="488"/>
    </row>
    <row r="46815" spans="7:7" ht="15" customHeight="1">
      <c r="G46815" s="488"/>
    </row>
    <row r="46816" spans="7:7" ht="15" customHeight="1">
      <c r="G46816" s="488"/>
    </row>
    <row r="46817" spans="7:7" ht="15" customHeight="1">
      <c r="G46817" s="488"/>
    </row>
    <row r="46818" spans="7:7" ht="15" customHeight="1">
      <c r="G46818" s="488"/>
    </row>
    <row r="46819" spans="7:7" ht="15" customHeight="1">
      <c r="G46819" s="488"/>
    </row>
    <row r="46820" spans="7:7" ht="15" customHeight="1">
      <c r="G46820" s="488"/>
    </row>
    <row r="46821" spans="7:7" ht="15" customHeight="1">
      <c r="G46821" s="488"/>
    </row>
    <row r="46822" spans="7:7" ht="15" customHeight="1">
      <c r="G46822" s="488"/>
    </row>
    <row r="46823" spans="7:7" ht="15" customHeight="1">
      <c r="G46823" s="488"/>
    </row>
    <row r="46824" spans="7:7" ht="15" customHeight="1">
      <c r="G46824" s="488"/>
    </row>
    <row r="46825" spans="7:7" ht="15" customHeight="1">
      <c r="G46825" s="488"/>
    </row>
    <row r="46826" spans="7:7" ht="15" customHeight="1">
      <c r="G46826" s="488"/>
    </row>
    <row r="46827" spans="7:7" ht="15" customHeight="1">
      <c r="G46827" s="488"/>
    </row>
    <row r="46828" spans="7:7" ht="15" customHeight="1">
      <c r="G46828" s="488"/>
    </row>
    <row r="46829" spans="7:7" ht="15" customHeight="1">
      <c r="G46829" s="488"/>
    </row>
    <row r="46830" spans="7:7" ht="15" customHeight="1">
      <c r="G46830" s="488"/>
    </row>
    <row r="46831" spans="7:7" ht="15" customHeight="1">
      <c r="G46831" s="488"/>
    </row>
    <row r="46832" spans="7:7" ht="15" customHeight="1">
      <c r="G46832" s="488"/>
    </row>
    <row r="46833" spans="7:7" ht="15" customHeight="1">
      <c r="G46833" s="488"/>
    </row>
    <row r="46834" spans="7:7" ht="15" customHeight="1">
      <c r="G46834" s="488"/>
    </row>
    <row r="46835" spans="7:7" ht="15" customHeight="1">
      <c r="G46835" s="488"/>
    </row>
    <row r="46836" spans="7:7" ht="15" customHeight="1">
      <c r="G46836" s="488"/>
    </row>
    <row r="46837" spans="7:7" ht="15" customHeight="1">
      <c r="G46837" s="488"/>
    </row>
    <row r="46838" spans="7:7" ht="15" customHeight="1">
      <c r="G46838" s="488"/>
    </row>
    <row r="46839" spans="7:7" ht="15" customHeight="1">
      <c r="G46839" s="488"/>
    </row>
    <row r="46840" spans="7:7" ht="15" customHeight="1">
      <c r="G46840" s="488"/>
    </row>
    <row r="46841" spans="7:7" ht="15" customHeight="1">
      <c r="G46841" s="488"/>
    </row>
    <row r="46842" spans="7:7" ht="15" customHeight="1">
      <c r="G46842" s="488"/>
    </row>
    <row r="46843" spans="7:7" ht="15" customHeight="1">
      <c r="G46843" s="488"/>
    </row>
    <row r="46844" spans="7:7" ht="15" customHeight="1">
      <c r="G46844" s="488"/>
    </row>
    <row r="46845" spans="7:7" ht="15" customHeight="1">
      <c r="G46845" s="488"/>
    </row>
    <row r="46846" spans="7:7" ht="15" customHeight="1">
      <c r="G46846" s="488"/>
    </row>
    <row r="46847" spans="7:7" ht="15" customHeight="1">
      <c r="G46847" s="488"/>
    </row>
    <row r="46848" spans="7:7" ht="15" customHeight="1">
      <c r="G46848" s="488"/>
    </row>
    <row r="46849" spans="7:7" ht="15" customHeight="1">
      <c r="G46849" s="488"/>
    </row>
    <row r="46850" spans="7:7" ht="15" customHeight="1">
      <c r="G46850" s="488"/>
    </row>
    <row r="46851" spans="7:7" ht="15" customHeight="1">
      <c r="G46851" s="488"/>
    </row>
    <row r="46852" spans="7:7" ht="15" customHeight="1">
      <c r="G46852" s="488"/>
    </row>
    <row r="46853" spans="7:7" ht="15" customHeight="1">
      <c r="G46853" s="488"/>
    </row>
    <row r="46854" spans="7:7" ht="15" customHeight="1">
      <c r="G46854" s="488"/>
    </row>
    <row r="46855" spans="7:7" ht="15" customHeight="1">
      <c r="G46855" s="488"/>
    </row>
    <row r="46856" spans="7:7" ht="15" customHeight="1">
      <c r="G46856" s="488"/>
    </row>
    <row r="46857" spans="7:7" ht="15" customHeight="1">
      <c r="G46857" s="488"/>
    </row>
    <row r="46858" spans="7:7" ht="15" customHeight="1">
      <c r="G46858" s="488"/>
    </row>
    <row r="46859" spans="7:7" ht="15" customHeight="1">
      <c r="G46859" s="488"/>
    </row>
    <row r="46860" spans="7:7" ht="15" customHeight="1">
      <c r="G46860" s="488"/>
    </row>
    <row r="46861" spans="7:7" ht="15" customHeight="1">
      <c r="G46861" s="488"/>
    </row>
    <row r="46862" spans="7:7" ht="15" customHeight="1">
      <c r="G46862" s="488"/>
    </row>
    <row r="46863" spans="7:7" ht="15" customHeight="1">
      <c r="G46863" s="488"/>
    </row>
    <row r="46864" spans="7:7" ht="15" customHeight="1">
      <c r="G46864" s="488"/>
    </row>
    <row r="46865" spans="7:7" ht="15" customHeight="1">
      <c r="G46865" s="488"/>
    </row>
    <row r="46866" spans="7:7" ht="15" customHeight="1">
      <c r="G46866" s="488"/>
    </row>
    <row r="46867" spans="7:7" ht="15" customHeight="1">
      <c r="G46867" s="488"/>
    </row>
    <row r="46868" spans="7:7" ht="15" customHeight="1">
      <c r="G46868" s="488"/>
    </row>
    <row r="46869" spans="7:7" ht="15" customHeight="1">
      <c r="G46869" s="488"/>
    </row>
    <row r="46870" spans="7:7" ht="15" customHeight="1">
      <c r="G46870" s="488"/>
    </row>
    <row r="46871" spans="7:7" ht="15" customHeight="1">
      <c r="G46871" s="488"/>
    </row>
    <row r="46872" spans="7:7" ht="15" customHeight="1">
      <c r="G46872" s="488"/>
    </row>
    <row r="46873" spans="7:7" ht="15" customHeight="1">
      <c r="G46873" s="488"/>
    </row>
    <row r="46874" spans="7:7" ht="15" customHeight="1">
      <c r="G46874" s="488"/>
    </row>
    <row r="46875" spans="7:7" ht="15" customHeight="1">
      <c r="G46875" s="488"/>
    </row>
    <row r="46876" spans="7:7" ht="15" customHeight="1">
      <c r="G46876" s="488"/>
    </row>
    <row r="46877" spans="7:7" ht="15" customHeight="1">
      <c r="G46877" s="488"/>
    </row>
    <row r="46878" spans="7:7" ht="15" customHeight="1">
      <c r="G46878" s="488"/>
    </row>
    <row r="46879" spans="7:7" ht="15" customHeight="1">
      <c r="G46879" s="488"/>
    </row>
    <row r="46880" spans="7:7" ht="15" customHeight="1">
      <c r="G46880" s="488"/>
    </row>
    <row r="46881" spans="7:7" ht="15" customHeight="1">
      <c r="G46881" s="488"/>
    </row>
    <row r="46882" spans="7:7" ht="15" customHeight="1">
      <c r="G46882" s="488"/>
    </row>
    <row r="46883" spans="7:7" ht="15" customHeight="1">
      <c r="G46883" s="488"/>
    </row>
    <row r="46884" spans="7:7" ht="15" customHeight="1">
      <c r="G46884" s="488"/>
    </row>
    <row r="46885" spans="7:7" ht="15" customHeight="1">
      <c r="G46885" s="488"/>
    </row>
    <row r="46886" spans="7:7" ht="15" customHeight="1">
      <c r="G46886" s="488"/>
    </row>
    <row r="46887" spans="7:7" ht="15" customHeight="1">
      <c r="G46887" s="488"/>
    </row>
    <row r="46888" spans="7:7" ht="15" customHeight="1">
      <c r="G46888" s="488"/>
    </row>
    <row r="46889" spans="7:7" ht="15" customHeight="1">
      <c r="G46889" s="488"/>
    </row>
    <row r="46890" spans="7:7" ht="15" customHeight="1">
      <c r="G46890" s="488"/>
    </row>
    <row r="46891" spans="7:7" ht="15" customHeight="1">
      <c r="G46891" s="488"/>
    </row>
    <row r="46892" spans="7:7" ht="15" customHeight="1">
      <c r="G46892" s="488"/>
    </row>
    <row r="46893" spans="7:7" ht="15" customHeight="1">
      <c r="G46893" s="488"/>
    </row>
    <row r="46894" spans="7:7" ht="15" customHeight="1">
      <c r="G46894" s="488"/>
    </row>
    <row r="46895" spans="7:7" ht="15" customHeight="1">
      <c r="G46895" s="488"/>
    </row>
    <row r="46896" spans="7:7" ht="15" customHeight="1">
      <c r="G46896" s="488"/>
    </row>
    <row r="46897" spans="7:7" ht="15" customHeight="1">
      <c r="G46897" s="488"/>
    </row>
    <row r="46898" spans="7:7" ht="15" customHeight="1">
      <c r="G46898" s="488"/>
    </row>
    <row r="46899" spans="7:7" ht="15" customHeight="1">
      <c r="G46899" s="488"/>
    </row>
    <row r="46900" spans="7:7" ht="15" customHeight="1">
      <c r="G46900" s="488"/>
    </row>
    <row r="46901" spans="7:7" ht="15" customHeight="1">
      <c r="G46901" s="488"/>
    </row>
    <row r="46902" spans="7:7" ht="15" customHeight="1">
      <c r="G46902" s="488"/>
    </row>
    <row r="46903" spans="7:7" ht="15" customHeight="1">
      <c r="G46903" s="488"/>
    </row>
    <row r="46904" spans="7:7" ht="15" customHeight="1">
      <c r="G46904" s="488"/>
    </row>
    <row r="46905" spans="7:7" ht="15" customHeight="1">
      <c r="G46905" s="488"/>
    </row>
    <row r="46906" spans="7:7" ht="15" customHeight="1">
      <c r="G46906" s="488"/>
    </row>
    <row r="46907" spans="7:7" ht="15" customHeight="1">
      <c r="G46907" s="488"/>
    </row>
    <row r="46908" spans="7:7" ht="15" customHeight="1">
      <c r="G46908" s="488"/>
    </row>
    <row r="46909" spans="7:7" ht="15" customHeight="1">
      <c r="G46909" s="488"/>
    </row>
    <row r="46910" spans="7:7" ht="15" customHeight="1">
      <c r="G46910" s="488"/>
    </row>
    <row r="46911" spans="7:7" ht="15" customHeight="1">
      <c r="G46911" s="488"/>
    </row>
    <row r="46912" spans="7:7" ht="15" customHeight="1">
      <c r="G46912" s="488"/>
    </row>
    <row r="46913" spans="7:7" ht="15" customHeight="1">
      <c r="G46913" s="488"/>
    </row>
    <row r="46914" spans="7:7" ht="15" customHeight="1">
      <c r="G46914" s="488"/>
    </row>
    <row r="46915" spans="7:7" ht="15" customHeight="1">
      <c r="G46915" s="488"/>
    </row>
    <row r="46916" spans="7:7" ht="15" customHeight="1">
      <c r="G46916" s="488"/>
    </row>
    <row r="46917" spans="7:7" ht="15" customHeight="1">
      <c r="G46917" s="488"/>
    </row>
    <row r="46918" spans="7:7" ht="15" customHeight="1">
      <c r="G46918" s="488"/>
    </row>
    <row r="46919" spans="7:7" ht="15" customHeight="1">
      <c r="G46919" s="488"/>
    </row>
    <row r="46920" spans="7:7" ht="15" customHeight="1">
      <c r="G46920" s="488"/>
    </row>
    <row r="46921" spans="7:7" ht="15" customHeight="1">
      <c r="G46921" s="488"/>
    </row>
    <row r="46922" spans="7:7" ht="15" customHeight="1">
      <c r="G46922" s="488"/>
    </row>
    <row r="46923" spans="7:7" ht="15" customHeight="1">
      <c r="G46923" s="488"/>
    </row>
    <row r="46924" spans="7:7" ht="15" customHeight="1">
      <c r="G46924" s="488"/>
    </row>
    <row r="46925" spans="7:7" ht="15" customHeight="1">
      <c r="G46925" s="488"/>
    </row>
    <row r="46926" spans="7:7" ht="15" customHeight="1">
      <c r="G46926" s="488"/>
    </row>
    <row r="46927" spans="7:7" ht="15" customHeight="1">
      <c r="G46927" s="488"/>
    </row>
    <row r="46928" spans="7:7" ht="15" customHeight="1">
      <c r="G46928" s="488"/>
    </row>
    <row r="46929" spans="7:7" ht="15" customHeight="1">
      <c r="G46929" s="488"/>
    </row>
    <row r="46930" spans="7:7" ht="15" customHeight="1">
      <c r="G46930" s="488"/>
    </row>
    <row r="46931" spans="7:7" ht="15" customHeight="1">
      <c r="G46931" s="488"/>
    </row>
    <row r="46932" spans="7:7" ht="15" customHeight="1">
      <c r="G46932" s="488"/>
    </row>
    <row r="46933" spans="7:7" ht="15" customHeight="1">
      <c r="G46933" s="488"/>
    </row>
    <row r="46934" spans="7:7" ht="15" customHeight="1">
      <c r="G46934" s="488"/>
    </row>
    <row r="46935" spans="7:7" ht="15" customHeight="1">
      <c r="G46935" s="488"/>
    </row>
    <row r="46936" spans="7:7" ht="15" customHeight="1">
      <c r="G46936" s="488"/>
    </row>
    <row r="46937" spans="7:7" ht="15" customHeight="1">
      <c r="G46937" s="488"/>
    </row>
    <row r="46938" spans="7:7" ht="15" customHeight="1">
      <c r="G46938" s="488"/>
    </row>
    <row r="46939" spans="7:7" ht="15" customHeight="1">
      <c r="G46939" s="488"/>
    </row>
    <row r="46940" spans="7:7" ht="15" customHeight="1">
      <c r="G46940" s="488"/>
    </row>
    <row r="46941" spans="7:7" ht="15" customHeight="1">
      <c r="G46941" s="488"/>
    </row>
    <row r="46942" spans="7:7" ht="15" customHeight="1">
      <c r="G46942" s="488"/>
    </row>
    <row r="46943" spans="7:7" ht="15" customHeight="1">
      <c r="G46943" s="488"/>
    </row>
    <row r="46944" spans="7:7" ht="15" customHeight="1">
      <c r="G46944" s="488"/>
    </row>
    <row r="46945" spans="7:7" ht="15" customHeight="1">
      <c r="G46945" s="488"/>
    </row>
    <row r="46946" spans="7:7" ht="15" customHeight="1">
      <c r="G46946" s="488"/>
    </row>
    <row r="46947" spans="7:7" ht="15" customHeight="1">
      <c r="G46947" s="488"/>
    </row>
    <row r="46948" spans="7:7" ht="15" customHeight="1">
      <c r="G46948" s="488"/>
    </row>
    <row r="46949" spans="7:7" ht="15" customHeight="1">
      <c r="G46949" s="488"/>
    </row>
    <row r="46950" spans="7:7" ht="15" customHeight="1">
      <c r="G46950" s="488"/>
    </row>
    <row r="46951" spans="7:7" ht="15" customHeight="1">
      <c r="G46951" s="488"/>
    </row>
    <row r="46952" spans="7:7" ht="15" customHeight="1">
      <c r="G46952" s="488"/>
    </row>
    <row r="46953" spans="7:7" ht="15" customHeight="1">
      <c r="G46953" s="488"/>
    </row>
    <row r="46954" spans="7:7" ht="15" customHeight="1">
      <c r="G46954" s="488"/>
    </row>
    <row r="46955" spans="7:7" ht="15" customHeight="1">
      <c r="G46955" s="488"/>
    </row>
    <row r="46956" spans="7:7" ht="15" customHeight="1">
      <c r="G46956" s="488"/>
    </row>
    <row r="46957" spans="7:7" ht="15" customHeight="1">
      <c r="G46957" s="488"/>
    </row>
    <row r="46958" spans="7:7" ht="15" customHeight="1">
      <c r="G46958" s="488"/>
    </row>
    <row r="46959" spans="7:7" ht="15" customHeight="1">
      <c r="G46959" s="488"/>
    </row>
    <row r="46960" spans="7:7" ht="15" customHeight="1">
      <c r="G46960" s="488"/>
    </row>
    <row r="46961" spans="7:7" ht="15" customHeight="1">
      <c r="G46961" s="488"/>
    </row>
    <row r="46962" spans="7:7" ht="15" customHeight="1">
      <c r="G46962" s="488"/>
    </row>
    <row r="46963" spans="7:7" ht="15" customHeight="1">
      <c r="G46963" s="488"/>
    </row>
    <row r="46964" spans="7:7" ht="15" customHeight="1">
      <c r="G46964" s="488"/>
    </row>
    <row r="46965" spans="7:7" ht="15" customHeight="1">
      <c r="G46965" s="488"/>
    </row>
    <row r="46966" spans="7:7" ht="15" customHeight="1">
      <c r="G46966" s="488"/>
    </row>
    <row r="46967" spans="7:7" ht="15" customHeight="1">
      <c r="G46967" s="488"/>
    </row>
    <row r="46968" spans="7:7" ht="15" customHeight="1">
      <c r="G46968" s="488"/>
    </row>
    <row r="46969" spans="7:7" ht="15" customHeight="1">
      <c r="G46969" s="488"/>
    </row>
    <row r="46970" spans="7:7" ht="15" customHeight="1">
      <c r="G46970" s="488"/>
    </row>
    <row r="46971" spans="7:7" ht="15" customHeight="1">
      <c r="G46971" s="488"/>
    </row>
    <row r="46972" spans="7:7" ht="15" customHeight="1">
      <c r="G46972" s="488"/>
    </row>
    <row r="46973" spans="7:7" ht="15" customHeight="1">
      <c r="G46973" s="488"/>
    </row>
    <row r="46974" spans="7:7" ht="15" customHeight="1">
      <c r="G46974" s="488"/>
    </row>
    <row r="46975" spans="7:7" ht="15" customHeight="1">
      <c r="G46975" s="488"/>
    </row>
    <row r="46976" spans="7:7" ht="15" customHeight="1">
      <c r="G46976" s="488"/>
    </row>
    <row r="46977" spans="7:7" ht="15" customHeight="1">
      <c r="G46977" s="488"/>
    </row>
    <row r="46978" spans="7:7" ht="15" customHeight="1">
      <c r="G46978" s="488"/>
    </row>
    <row r="46979" spans="7:7" ht="15" customHeight="1">
      <c r="G46979" s="488"/>
    </row>
    <row r="46980" spans="7:7" ht="15" customHeight="1">
      <c r="G46980" s="488"/>
    </row>
    <row r="46981" spans="7:7" ht="15" customHeight="1">
      <c r="G46981" s="488"/>
    </row>
    <row r="46982" spans="7:7" ht="15" customHeight="1">
      <c r="G46982" s="488"/>
    </row>
    <row r="46983" spans="7:7" ht="15" customHeight="1">
      <c r="G46983" s="488"/>
    </row>
    <row r="46984" spans="7:7" ht="15" customHeight="1">
      <c r="G46984" s="488"/>
    </row>
    <row r="46985" spans="7:7" ht="15" customHeight="1">
      <c r="G46985" s="488"/>
    </row>
    <row r="46986" spans="7:7" ht="15" customHeight="1">
      <c r="G46986" s="488"/>
    </row>
    <row r="46987" spans="7:7" ht="15" customHeight="1">
      <c r="G46987" s="488"/>
    </row>
    <row r="46988" spans="7:7" ht="15" customHeight="1">
      <c r="G46988" s="488"/>
    </row>
    <row r="46989" spans="7:7" ht="15" customHeight="1">
      <c r="G46989" s="488"/>
    </row>
    <row r="46990" spans="7:7" ht="15" customHeight="1">
      <c r="G46990" s="488"/>
    </row>
    <row r="46991" spans="7:7" ht="15" customHeight="1">
      <c r="G46991" s="488"/>
    </row>
    <row r="46992" spans="7:7" ht="15" customHeight="1">
      <c r="G46992" s="488"/>
    </row>
    <row r="46993" spans="7:7" ht="15" customHeight="1">
      <c r="G46993" s="488"/>
    </row>
    <row r="46994" spans="7:7" ht="15" customHeight="1">
      <c r="G46994" s="488"/>
    </row>
    <row r="46995" spans="7:7" ht="15" customHeight="1">
      <c r="G46995" s="488"/>
    </row>
    <row r="46996" spans="7:7" ht="15" customHeight="1">
      <c r="G46996" s="488"/>
    </row>
    <row r="46997" spans="7:7" ht="15" customHeight="1">
      <c r="G46997" s="488"/>
    </row>
    <row r="46998" spans="7:7" ht="15" customHeight="1">
      <c r="G46998" s="488"/>
    </row>
    <row r="46999" spans="7:7" ht="15" customHeight="1">
      <c r="G46999" s="488"/>
    </row>
    <row r="47000" spans="7:7" ht="15" customHeight="1">
      <c r="G47000" s="488"/>
    </row>
    <row r="47001" spans="7:7" ht="15" customHeight="1">
      <c r="G47001" s="488"/>
    </row>
    <row r="47002" spans="7:7" ht="15" customHeight="1">
      <c r="G47002" s="488"/>
    </row>
    <row r="47003" spans="7:7" ht="15" customHeight="1">
      <c r="G47003" s="488"/>
    </row>
    <row r="47004" spans="7:7" ht="15" customHeight="1">
      <c r="G47004" s="488"/>
    </row>
    <row r="47005" spans="7:7" ht="15" customHeight="1">
      <c r="G47005" s="488"/>
    </row>
    <row r="47006" spans="7:7" ht="15" customHeight="1">
      <c r="G47006" s="488"/>
    </row>
    <row r="47007" spans="7:7" ht="15" customHeight="1">
      <c r="G47007" s="488"/>
    </row>
    <row r="47008" spans="7:7" ht="15" customHeight="1">
      <c r="G47008" s="488"/>
    </row>
    <row r="47009" spans="7:7" ht="15" customHeight="1">
      <c r="G47009" s="488"/>
    </row>
    <row r="47010" spans="7:7" ht="15" customHeight="1">
      <c r="G47010" s="488"/>
    </row>
    <row r="47011" spans="7:7" ht="15" customHeight="1">
      <c r="G47011" s="488"/>
    </row>
    <row r="47012" spans="7:7" ht="15" customHeight="1">
      <c r="G47012" s="488"/>
    </row>
    <row r="47013" spans="7:7" ht="15" customHeight="1">
      <c r="G47013" s="488"/>
    </row>
    <row r="47014" spans="7:7" ht="15" customHeight="1">
      <c r="G47014" s="488"/>
    </row>
    <row r="47015" spans="7:7" ht="15" customHeight="1">
      <c r="G47015" s="488"/>
    </row>
    <row r="47016" spans="7:7" ht="15" customHeight="1">
      <c r="G47016" s="488"/>
    </row>
    <row r="47017" spans="7:7" ht="15" customHeight="1">
      <c r="G47017" s="488"/>
    </row>
    <row r="47018" spans="7:7" ht="15" customHeight="1">
      <c r="G47018" s="488"/>
    </row>
    <row r="47019" spans="7:7" ht="15" customHeight="1">
      <c r="G47019" s="488"/>
    </row>
    <row r="47020" spans="7:7" ht="15" customHeight="1">
      <c r="G47020" s="488"/>
    </row>
    <row r="47021" spans="7:7" ht="15" customHeight="1">
      <c r="G47021" s="488"/>
    </row>
    <row r="47022" spans="7:7" ht="15" customHeight="1">
      <c r="G47022" s="488"/>
    </row>
    <row r="47023" spans="7:7" ht="15" customHeight="1">
      <c r="G47023" s="488"/>
    </row>
    <row r="47024" spans="7:7" ht="15" customHeight="1">
      <c r="G47024" s="488"/>
    </row>
    <row r="47025" spans="7:7" ht="15" customHeight="1">
      <c r="G47025" s="488"/>
    </row>
    <row r="47026" spans="7:7" ht="15" customHeight="1">
      <c r="G47026" s="488"/>
    </row>
    <row r="47027" spans="7:7" ht="15" customHeight="1">
      <c r="G47027" s="488"/>
    </row>
    <row r="47028" spans="7:7" ht="15" customHeight="1">
      <c r="G47028" s="488"/>
    </row>
    <row r="47029" spans="7:7" ht="15" customHeight="1">
      <c r="G47029" s="488"/>
    </row>
    <row r="47030" spans="7:7" ht="15" customHeight="1">
      <c r="G47030" s="488"/>
    </row>
    <row r="47031" spans="7:7" ht="15" customHeight="1">
      <c r="G47031" s="488"/>
    </row>
    <row r="47032" spans="7:7" ht="15" customHeight="1">
      <c r="G47032" s="488"/>
    </row>
    <row r="47033" spans="7:7" ht="15" customHeight="1">
      <c r="G47033" s="488"/>
    </row>
    <row r="47034" spans="7:7" ht="15" customHeight="1">
      <c r="G47034" s="488"/>
    </row>
    <row r="47035" spans="7:7" ht="15" customHeight="1">
      <c r="G47035" s="488"/>
    </row>
    <row r="47036" spans="7:7" ht="15" customHeight="1">
      <c r="G47036" s="488"/>
    </row>
    <row r="47037" spans="7:7" ht="15" customHeight="1">
      <c r="G47037" s="488"/>
    </row>
    <row r="47038" spans="7:7" ht="15" customHeight="1">
      <c r="G47038" s="488"/>
    </row>
    <row r="47039" spans="7:7" ht="15" customHeight="1">
      <c r="G47039" s="488"/>
    </row>
    <row r="47040" spans="7:7" ht="15" customHeight="1">
      <c r="G47040" s="488"/>
    </row>
    <row r="47041" spans="7:7" ht="15" customHeight="1">
      <c r="G47041" s="488"/>
    </row>
    <row r="47042" spans="7:7" ht="15" customHeight="1">
      <c r="G47042" s="488"/>
    </row>
    <row r="47043" spans="7:7" ht="15" customHeight="1">
      <c r="G47043" s="488"/>
    </row>
    <row r="47044" spans="7:7" ht="15" customHeight="1">
      <c r="G47044" s="488"/>
    </row>
    <row r="47045" spans="7:7" ht="15" customHeight="1">
      <c r="G47045" s="488"/>
    </row>
    <row r="47046" spans="7:7" ht="15" customHeight="1">
      <c r="G47046" s="488"/>
    </row>
    <row r="47047" spans="7:7" ht="15" customHeight="1">
      <c r="G47047" s="488"/>
    </row>
    <row r="47048" spans="7:7" ht="15" customHeight="1">
      <c r="G47048" s="488"/>
    </row>
    <row r="47049" spans="7:7" ht="15" customHeight="1">
      <c r="G47049" s="488"/>
    </row>
    <row r="47050" spans="7:7" ht="15" customHeight="1">
      <c r="G47050" s="488"/>
    </row>
    <row r="47051" spans="7:7" ht="15" customHeight="1">
      <c r="G47051" s="488"/>
    </row>
    <row r="47052" spans="7:7" ht="15" customHeight="1">
      <c r="G47052" s="488"/>
    </row>
    <row r="47053" spans="7:7" ht="15" customHeight="1">
      <c r="G47053" s="488"/>
    </row>
    <row r="47054" spans="7:7" ht="15" customHeight="1">
      <c r="G47054" s="488"/>
    </row>
    <row r="47055" spans="7:7" ht="15" customHeight="1">
      <c r="G47055" s="488"/>
    </row>
    <row r="47056" spans="7:7" ht="15" customHeight="1">
      <c r="G47056" s="488"/>
    </row>
    <row r="47057" spans="7:7" ht="15" customHeight="1">
      <c r="G47057" s="488"/>
    </row>
    <row r="47058" spans="7:7" ht="15" customHeight="1">
      <c r="G47058" s="488"/>
    </row>
    <row r="47059" spans="7:7" ht="15" customHeight="1">
      <c r="G47059" s="488"/>
    </row>
    <row r="47060" spans="7:7" ht="15" customHeight="1">
      <c r="G47060" s="488"/>
    </row>
    <row r="47061" spans="7:7" ht="15" customHeight="1">
      <c r="G47061" s="488"/>
    </row>
    <row r="47062" spans="7:7" ht="15" customHeight="1">
      <c r="G47062" s="488"/>
    </row>
    <row r="47063" spans="7:7" ht="15" customHeight="1">
      <c r="G47063" s="488"/>
    </row>
    <row r="47064" spans="7:7" ht="15" customHeight="1">
      <c r="G47064" s="488"/>
    </row>
    <row r="47065" spans="7:7" ht="15" customHeight="1">
      <c r="G47065" s="488"/>
    </row>
    <row r="47066" spans="7:7" ht="15" customHeight="1">
      <c r="G47066" s="488"/>
    </row>
    <row r="47067" spans="7:7" ht="15" customHeight="1">
      <c r="G47067" s="488"/>
    </row>
    <row r="47068" spans="7:7" ht="15" customHeight="1">
      <c r="G47068" s="488"/>
    </row>
    <row r="47069" spans="7:7" ht="15" customHeight="1">
      <c r="G47069" s="488"/>
    </row>
    <row r="47070" spans="7:7" ht="15" customHeight="1">
      <c r="G47070" s="488"/>
    </row>
    <row r="47071" spans="7:7" ht="15" customHeight="1">
      <c r="G47071" s="488"/>
    </row>
    <row r="47072" spans="7:7" ht="15" customHeight="1">
      <c r="G47072" s="488"/>
    </row>
    <row r="47073" spans="7:7" ht="15" customHeight="1">
      <c r="G47073" s="488"/>
    </row>
    <row r="47074" spans="7:7" ht="15" customHeight="1">
      <c r="G47074" s="488"/>
    </row>
    <row r="47075" spans="7:7" ht="15" customHeight="1">
      <c r="G47075" s="488"/>
    </row>
    <row r="47076" spans="7:7" ht="15" customHeight="1">
      <c r="G47076" s="488"/>
    </row>
    <row r="47077" spans="7:7" ht="15" customHeight="1">
      <c r="G47077" s="488"/>
    </row>
    <row r="47078" spans="7:7" ht="15" customHeight="1">
      <c r="G47078" s="488"/>
    </row>
    <row r="47079" spans="7:7" ht="15" customHeight="1">
      <c r="G47079" s="488"/>
    </row>
    <row r="47080" spans="7:7" ht="15" customHeight="1">
      <c r="G47080" s="488"/>
    </row>
    <row r="47081" spans="7:7" ht="15" customHeight="1">
      <c r="G47081" s="488"/>
    </row>
    <row r="47082" spans="7:7" ht="15" customHeight="1">
      <c r="G47082" s="488"/>
    </row>
    <row r="47083" spans="7:7" ht="15" customHeight="1">
      <c r="G47083" s="488"/>
    </row>
    <row r="47084" spans="7:7" ht="15" customHeight="1">
      <c r="G47084" s="488"/>
    </row>
    <row r="47085" spans="7:7" ht="15" customHeight="1">
      <c r="G47085" s="488"/>
    </row>
    <row r="47086" spans="7:7" ht="15" customHeight="1">
      <c r="G47086" s="488"/>
    </row>
    <row r="47087" spans="7:7" ht="15" customHeight="1">
      <c r="G47087" s="488"/>
    </row>
    <row r="47088" spans="7:7" ht="15" customHeight="1">
      <c r="G47088" s="488"/>
    </row>
    <row r="47089" spans="7:7" ht="15" customHeight="1">
      <c r="G47089" s="488"/>
    </row>
    <row r="47090" spans="7:7" ht="15" customHeight="1">
      <c r="G47090" s="488"/>
    </row>
    <row r="47091" spans="7:7" ht="15" customHeight="1">
      <c r="G47091" s="488"/>
    </row>
    <row r="47092" spans="7:7" ht="15" customHeight="1">
      <c r="G47092" s="488"/>
    </row>
    <row r="47093" spans="7:7" ht="15" customHeight="1">
      <c r="G47093" s="488"/>
    </row>
    <row r="47094" spans="7:7" ht="15" customHeight="1">
      <c r="G47094" s="488"/>
    </row>
    <row r="47095" spans="7:7" ht="15" customHeight="1">
      <c r="G47095" s="488"/>
    </row>
    <row r="47096" spans="7:7" ht="15" customHeight="1">
      <c r="G47096" s="488"/>
    </row>
    <row r="47097" spans="7:7" ht="15" customHeight="1">
      <c r="G47097" s="488"/>
    </row>
    <row r="47098" spans="7:7" ht="15" customHeight="1">
      <c r="G47098" s="488"/>
    </row>
    <row r="47099" spans="7:7" ht="15" customHeight="1">
      <c r="G47099" s="488"/>
    </row>
    <row r="47100" spans="7:7" ht="15" customHeight="1">
      <c r="G47100" s="488"/>
    </row>
    <row r="47101" spans="7:7" ht="15" customHeight="1">
      <c r="G47101" s="488"/>
    </row>
    <row r="47102" spans="7:7" ht="15" customHeight="1">
      <c r="G47102" s="488"/>
    </row>
    <row r="47103" spans="7:7" ht="15" customHeight="1">
      <c r="G47103" s="488"/>
    </row>
    <row r="47104" spans="7:7" ht="15" customHeight="1">
      <c r="G47104" s="488"/>
    </row>
    <row r="47105" spans="7:7" ht="15" customHeight="1">
      <c r="G47105" s="488"/>
    </row>
    <row r="47106" spans="7:7" ht="15" customHeight="1">
      <c r="G47106" s="488"/>
    </row>
    <row r="47107" spans="7:7" ht="15" customHeight="1">
      <c r="G47107" s="488"/>
    </row>
    <row r="47108" spans="7:7" ht="15" customHeight="1">
      <c r="G47108" s="488"/>
    </row>
    <row r="47109" spans="7:7" ht="15" customHeight="1">
      <c r="G47109" s="488"/>
    </row>
    <row r="47110" spans="7:7" ht="15" customHeight="1">
      <c r="G47110" s="488"/>
    </row>
    <row r="47111" spans="7:7" ht="15" customHeight="1">
      <c r="G47111" s="488"/>
    </row>
    <row r="47112" spans="7:7" ht="15" customHeight="1">
      <c r="G47112" s="488"/>
    </row>
    <row r="47113" spans="7:7" ht="15" customHeight="1">
      <c r="G47113" s="488"/>
    </row>
    <row r="47114" spans="7:7" ht="15" customHeight="1">
      <c r="G47114" s="488"/>
    </row>
    <row r="47115" spans="7:7" ht="15" customHeight="1">
      <c r="G47115" s="488"/>
    </row>
    <row r="47116" spans="7:7" ht="15" customHeight="1">
      <c r="G47116" s="488"/>
    </row>
    <row r="47117" spans="7:7" ht="15" customHeight="1">
      <c r="G47117" s="488"/>
    </row>
    <row r="47118" spans="7:7" ht="15" customHeight="1">
      <c r="G47118" s="488"/>
    </row>
    <row r="47119" spans="7:7" ht="15" customHeight="1">
      <c r="G47119" s="488"/>
    </row>
    <row r="47120" spans="7:7" ht="15" customHeight="1">
      <c r="G47120" s="488"/>
    </row>
    <row r="47121" spans="7:7" ht="15" customHeight="1">
      <c r="G47121" s="488"/>
    </row>
    <row r="47122" spans="7:7" ht="15" customHeight="1">
      <c r="G47122" s="488"/>
    </row>
    <row r="47123" spans="7:7" ht="15" customHeight="1">
      <c r="G47123" s="488"/>
    </row>
    <row r="47124" spans="7:7" ht="15" customHeight="1">
      <c r="G47124" s="488"/>
    </row>
    <row r="47125" spans="7:7" ht="15" customHeight="1">
      <c r="G47125" s="488"/>
    </row>
    <row r="47126" spans="7:7" ht="15" customHeight="1">
      <c r="G47126" s="488"/>
    </row>
    <row r="47127" spans="7:7" ht="15" customHeight="1">
      <c r="G47127" s="488"/>
    </row>
    <row r="47128" spans="7:7" ht="15" customHeight="1">
      <c r="G47128" s="488"/>
    </row>
    <row r="47129" spans="7:7" ht="15" customHeight="1">
      <c r="G47129" s="488"/>
    </row>
    <row r="47130" spans="7:7" ht="15" customHeight="1">
      <c r="G47130" s="488"/>
    </row>
    <row r="47131" spans="7:7" ht="15" customHeight="1">
      <c r="G47131" s="488"/>
    </row>
    <row r="47132" spans="7:7" ht="15" customHeight="1">
      <c r="G47132" s="488"/>
    </row>
    <row r="47133" spans="7:7" ht="15" customHeight="1">
      <c r="G47133" s="488"/>
    </row>
    <row r="47134" spans="7:7" ht="15" customHeight="1">
      <c r="G47134" s="488"/>
    </row>
    <row r="47135" spans="7:7" ht="15" customHeight="1">
      <c r="G47135" s="488"/>
    </row>
    <row r="47136" spans="7:7" ht="15" customHeight="1">
      <c r="G47136" s="488"/>
    </row>
    <row r="47137" spans="7:7" ht="15" customHeight="1">
      <c r="G47137" s="488"/>
    </row>
    <row r="47138" spans="7:7" ht="15" customHeight="1">
      <c r="G47138" s="488"/>
    </row>
    <row r="47139" spans="7:7" ht="15" customHeight="1">
      <c r="G47139" s="488"/>
    </row>
    <row r="47140" spans="7:7" ht="15" customHeight="1">
      <c r="G47140" s="488"/>
    </row>
    <row r="47141" spans="7:7" ht="15" customHeight="1">
      <c r="G47141" s="488"/>
    </row>
    <row r="47142" spans="7:7" ht="15" customHeight="1">
      <c r="G47142" s="488"/>
    </row>
    <row r="47143" spans="7:7" ht="15" customHeight="1">
      <c r="G47143" s="488"/>
    </row>
    <row r="47144" spans="7:7" ht="15" customHeight="1">
      <c r="G47144" s="488"/>
    </row>
    <row r="47145" spans="7:7" ht="15" customHeight="1">
      <c r="G47145" s="488"/>
    </row>
    <row r="47146" spans="7:7" ht="15" customHeight="1">
      <c r="G47146" s="488"/>
    </row>
    <row r="47147" spans="7:7" ht="15" customHeight="1">
      <c r="G47147" s="488"/>
    </row>
    <row r="47148" spans="7:7" ht="15" customHeight="1">
      <c r="G47148" s="488"/>
    </row>
    <row r="47149" spans="7:7" ht="15" customHeight="1">
      <c r="G47149" s="488"/>
    </row>
    <row r="47150" spans="7:7" ht="15" customHeight="1">
      <c r="G47150" s="488"/>
    </row>
    <row r="47151" spans="7:7" ht="15" customHeight="1">
      <c r="G47151" s="488"/>
    </row>
    <row r="47152" spans="7:7" ht="15" customHeight="1">
      <c r="G47152" s="488"/>
    </row>
    <row r="47153" spans="7:7" ht="15" customHeight="1">
      <c r="G47153" s="488"/>
    </row>
    <row r="47154" spans="7:7" ht="15" customHeight="1">
      <c r="G47154" s="488"/>
    </row>
    <row r="47155" spans="7:7" ht="15" customHeight="1">
      <c r="G47155" s="488"/>
    </row>
    <row r="47156" spans="7:7" ht="15" customHeight="1">
      <c r="G47156" s="488"/>
    </row>
    <row r="47157" spans="7:7" ht="15" customHeight="1">
      <c r="G47157" s="488"/>
    </row>
    <row r="47158" spans="7:7" ht="15" customHeight="1">
      <c r="G47158" s="488"/>
    </row>
    <row r="47159" spans="7:7" ht="15" customHeight="1">
      <c r="G47159" s="488"/>
    </row>
    <row r="47160" spans="7:7" ht="15" customHeight="1">
      <c r="G47160" s="488"/>
    </row>
    <row r="47161" spans="7:7" ht="15" customHeight="1">
      <c r="G47161" s="488"/>
    </row>
    <row r="47162" spans="7:7" ht="15" customHeight="1">
      <c r="G47162" s="488"/>
    </row>
    <row r="47163" spans="7:7" ht="15" customHeight="1">
      <c r="G47163" s="488"/>
    </row>
    <row r="47164" spans="7:7" ht="15" customHeight="1">
      <c r="G47164" s="488"/>
    </row>
    <row r="47165" spans="7:7" ht="15" customHeight="1">
      <c r="G47165" s="488"/>
    </row>
    <row r="47166" spans="7:7" ht="15" customHeight="1">
      <c r="G47166" s="488"/>
    </row>
    <row r="47167" spans="7:7" ht="15" customHeight="1">
      <c r="G47167" s="488"/>
    </row>
    <row r="47168" spans="7:7" ht="15" customHeight="1">
      <c r="G47168" s="488"/>
    </row>
    <row r="47169" spans="7:7" ht="15" customHeight="1">
      <c r="G47169" s="488"/>
    </row>
    <row r="47170" spans="7:7" ht="15" customHeight="1">
      <c r="G47170" s="488"/>
    </row>
    <row r="47171" spans="7:7" ht="15" customHeight="1">
      <c r="G47171" s="488"/>
    </row>
    <row r="47172" spans="7:7" ht="15" customHeight="1">
      <c r="G47172" s="488"/>
    </row>
    <row r="47173" spans="7:7" ht="15" customHeight="1">
      <c r="G47173" s="488"/>
    </row>
    <row r="47174" spans="7:7" ht="15" customHeight="1">
      <c r="G47174" s="488"/>
    </row>
    <row r="47175" spans="7:7" ht="15" customHeight="1">
      <c r="G47175" s="488"/>
    </row>
    <row r="47176" spans="7:7" ht="15" customHeight="1">
      <c r="G47176" s="488"/>
    </row>
    <row r="47177" spans="7:7" ht="15" customHeight="1">
      <c r="G47177" s="488"/>
    </row>
    <row r="47178" spans="7:7" ht="15" customHeight="1">
      <c r="G47178" s="488"/>
    </row>
    <row r="47179" spans="7:7" ht="15" customHeight="1">
      <c r="G47179" s="488"/>
    </row>
    <row r="47180" spans="7:7" ht="15" customHeight="1">
      <c r="G47180" s="488"/>
    </row>
    <row r="47181" spans="7:7" ht="15" customHeight="1">
      <c r="G47181" s="488"/>
    </row>
    <row r="47182" spans="7:7" ht="15" customHeight="1">
      <c r="G47182" s="488"/>
    </row>
    <row r="47183" spans="7:7" ht="15" customHeight="1">
      <c r="G47183" s="488"/>
    </row>
    <row r="47184" spans="7:7" ht="15" customHeight="1">
      <c r="G47184" s="488"/>
    </row>
    <row r="47185" spans="7:7" ht="15" customHeight="1">
      <c r="G47185" s="488"/>
    </row>
    <row r="47186" spans="7:7" ht="15" customHeight="1">
      <c r="G47186" s="488"/>
    </row>
    <row r="47187" spans="7:7" ht="15" customHeight="1">
      <c r="G47187" s="488"/>
    </row>
    <row r="47188" spans="7:7" ht="15" customHeight="1">
      <c r="G47188" s="488"/>
    </row>
    <row r="47189" spans="7:7" ht="15" customHeight="1">
      <c r="G47189" s="488"/>
    </row>
    <row r="47190" spans="7:7" ht="15" customHeight="1">
      <c r="G47190" s="488"/>
    </row>
    <row r="47191" spans="7:7" ht="15" customHeight="1">
      <c r="G47191" s="488"/>
    </row>
    <row r="47192" spans="7:7" ht="15" customHeight="1">
      <c r="G47192" s="488"/>
    </row>
    <row r="47193" spans="7:7" ht="15" customHeight="1">
      <c r="G47193" s="488"/>
    </row>
    <row r="47194" spans="7:7" ht="15" customHeight="1">
      <c r="G47194" s="488"/>
    </row>
    <row r="47195" spans="7:7" ht="15" customHeight="1">
      <c r="G47195" s="488"/>
    </row>
    <row r="47196" spans="7:7" ht="15" customHeight="1">
      <c r="G47196" s="488"/>
    </row>
    <row r="47197" spans="7:7" ht="15" customHeight="1">
      <c r="G47197" s="488"/>
    </row>
    <row r="47198" spans="7:7" ht="15" customHeight="1">
      <c r="G47198" s="488"/>
    </row>
    <row r="47199" spans="7:7" ht="15" customHeight="1">
      <c r="G47199" s="488"/>
    </row>
    <row r="47200" spans="7:7" ht="15" customHeight="1">
      <c r="G47200" s="488"/>
    </row>
    <row r="47201" spans="7:7" ht="15" customHeight="1">
      <c r="G47201" s="488"/>
    </row>
    <row r="47202" spans="7:7" ht="15" customHeight="1">
      <c r="G47202" s="488"/>
    </row>
    <row r="47203" spans="7:7" ht="15" customHeight="1">
      <c r="G47203" s="488"/>
    </row>
    <row r="47204" spans="7:7" ht="15" customHeight="1">
      <c r="G47204" s="488"/>
    </row>
    <row r="47205" spans="7:7" ht="15" customHeight="1">
      <c r="G47205" s="488"/>
    </row>
    <row r="47206" spans="7:7" ht="15" customHeight="1">
      <c r="G47206" s="488"/>
    </row>
    <row r="47207" spans="7:7" ht="15" customHeight="1">
      <c r="G47207" s="488"/>
    </row>
    <row r="47208" spans="7:7" ht="15" customHeight="1">
      <c r="G47208" s="488"/>
    </row>
    <row r="47209" spans="7:7" ht="15" customHeight="1">
      <c r="G47209" s="488"/>
    </row>
    <row r="47210" spans="7:7" ht="15" customHeight="1">
      <c r="G47210" s="488"/>
    </row>
    <row r="47211" spans="7:7" ht="15" customHeight="1">
      <c r="G47211" s="488"/>
    </row>
    <row r="47212" spans="7:7" ht="15" customHeight="1">
      <c r="G47212" s="488"/>
    </row>
    <row r="47213" spans="7:7" ht="15" customHeight="1">
      <c r="G47213" s="488"/>
    </row>
    <row r="47214" spans="7:7" ht="15" customHeight="1">
      <c r="G47214" s="488"/>
    </row>
    <row r="47215" spans="7:7" ht="15" customHeight="1">
      <c r="G47215" s="488"/>
    </row>
    <row r="47216" spans="7:7" ht="15" customHeight="1">
      <c r="G47216" s="488"/>
    </row>
    <row r="47217" spans="7:7" ht="15" customHeight="1">
      <c r="G47217" s="488"/>
    </row>
    <row r="47218" spans="7:7" ht="15" customHeight="1">
      <c r="G47218" s="488"/>
    </row>
    <row r="47219" spans="7:7" ht="15" customHeight="1">
      <c r="G47219" s="488"/>
    </row>
    <row r="47220" spans="7:7" ht="15" customHeight="1">
      <c r="G47220" s="488"/>
    </row>
    <row r="47221" spans="7:7" ht="15" customHeight="1">
      <c r="G47221" s="488"/>
    </row>
    <row r="47222" spans="7:7" ht="15" customHeight="1">
      <c r="G47222" s="488"/>
    </row>
    <row r="47223" spans="7:7" ht="15" customHeight="1">
      <c r="G47223" s="488"/>
    </row>
    <row r="47224" spans="7:7" ht="15" customHeight="1">
      <c r="G47224" s="488"/>
    </row>
    <row r="47225" spans="7:7" ht="15" customHeight="1">
      <c r="G47225" s="488"/>
    </row>
    <row r="47226" spans="7:7" ht="15" customHeight="1">
      <c r="G47226" s="488"/>
    </row>
    <row r="47227" spans="7:7" ht="15" customHeight="1">
      <c r="G47227" s="488"/>
    </row>
    <row r="47228" spans="7:7" ht="15" customHeight="1">
      <c r="G47228" s="488"/>
    </row>
    <row r="47229" spans="7:7" ht="15" customHeight="1">
      <c r="G47229" s="488"/>
    </row>
    <row r="47230" spans="7:7" ht="15" customHeight="1">
      <c r="G47230" s="488"/>
    </row>
    <row r="47231" spans="7:7" ht="15" customHeight="1">
      <c r="G47231" s="488"/>
    </row>
    <row r="47232" spans="7:7" ht="15" customHeight="1">
      <c r="G47232" s="488"/>
    </row>
    <row r="47233" spans="7:7" ht="15" customHeight="1">
      <c r="G47233" s="488"/>
    </row>
    <row r="47234" spans="7:7" ht="15" customHeight="1">
      <c r="G47234" s="488"/>
    </row>
    <row r="47235" spans="7:7" ht="15" customHeight="1">
      <c r="G47235" s="488"/>
    </row>
    <row r="47236" spans="7:7" ht="15" customHeight="1">
      <c r="G47236" s="488"/>
    </row>
    <row r="47237" spans="7:7" ht="15" customHeight="1">
      <c r="G47237" s="488"/>
    </row>
    <row r="47238" spans="7:7" ht="15" customHeight="1">
      <c r="G47238" s="488"/>
    </row>
    <row r="47239" spans="7:7" ht="15" customHeight="1">
      <c r="G47239" s="488"/>
    </row>
    <row r="47240" spans="7:7" ht="15" customHeight="1">
      <c r="G47240" s="488"/>
    </row>
    <row r="47241" spans="7:7" ht="15" customHeight="1">
      <c r="G47241" s="488"/>
    </row>
    <row r="47242" spans="7:7" ht="15" customHeight="1">
      <c r="G47242" s="488"/>
    </row>
    <row r="47243" spans="7:7" ht="15" customHeight="1">
      <c r="G47243" s="488"/>
    </row>
    <row r="47244" spans="7:7" ht="15" customHeight="1">
      <c r="G47244" s="488"/>
    </row>
    <row r="47245" spans="7:7" ht="15" customHeight="1">
      <c r="G47245" s="488"/>
    </row>
    <row r="47246" spans="7:7" ht="15" customHeight="1">
      <c r="G47246" s="488"/>
    </row>
    <row r="47247" spans="7:7" ht="15" customHeight="1">
      <c r="G47247" s="488"/>
    </row>
    <row r="47248" spans="7:7" ht="15" customHeight="1">
      <c r="G47248" s="488"/>
    </row>
    <row r="47249" spans="7:7" ht="15" customHeight="1">
      <c r="G47249" s="488"/>
    </row>
    <row r="47250" spans="7:7" ht="15" customHeight="1">
      <c r="G47250" s="488"/>
    </row>
    <row r="47251" spans="7:7" ht="15" customHeight="1">
      <c r="G47251" s="488"/>
    </row>
    <row r="47252" spans="7:7" ht="15" customHeight="1">
      <c r="G47252" s="488"/>
    </row>
    <row r="47253" spans="7:7" ht="15" customHeight="1">
      <c r="G47253" s="488"/>
    </row>
    <row r="47254" spans="7:7" ht="15" customHeight="1">
      <c r="G47254" s="488"/>
    </row>
    <row r="47255" spans="7:7" ht="15" customHeight="1">
      <c r="G47255" s="488"/>
    </row>
    <row r="47256" spans="7:7" ht="15" customHeight="1">
      <c r="G47256" s="488"/>
    </row>
    <row r="47257" spans="7:7" ht="15" customHeight="1">
      <c r="G47257" s="488"/>
    </row>
    <row r="47258" spans="7:7" ht="15" customHeight="1">
      <c r="G47258" s="488"/>
    </row>
    <row r="47259" spans="7:7" ht="15" customHeight="1">
      <c r="G47259" s="488"/>
    </row>
    <row r="47260" spans="7:7" ht="15" customHeight="1">
      <c r="G47260" s="488"/>
    </row>
    <row r="47261" spans="7:7" ht="15" customHeight="1">
      <c r="G47261" s="488"/>
    </row>
    <row r="47262" spans="7:7" ht="15" customHeight="1">
      <c r="G47262" s="488"/>
    </row>
    <row r="47263" spans="7:7" ht="15" customHeight="1">
      <c r="G47263" s="488"/>
    </row>
    <row r="47264" spans="7:7" ht="15" customHeight="1">
      <c r="G47264" s="488"/>
    </row>
    <row r="47265" spans="7:7" ht="15" customHeight="1">
      <c r="G47265" s="488"/>
    </row>
    <row r="47266" spans="7:7" ht="15" customHeight="1">
      <c r="G47266" s="488"/>
    </row>
    <row r="47267" spans="7:7" ht="15" customHeight="1">
      <c r="G47267" s="488"/>
    </row>
    <row r="47268" spans="7:7" ht="15" customHeight="1">
      <c r="G47268" s="488"/>
    </row>
    <row r="47269" spans="7:7" ht="15" customHeight="1">
      <c r="G47269" s="488"/>
    </row>
    <row r="47270" spans="7:7" ht="15" customHeight="1">
      <c r="G47270" s="488"/>
    </row>
    <row r="47271" spans="7:7" ht="15" customHeight="1">
      <c r="G47271" s="488"/>
    </row>
    <row r="47272" spans="7:7" ht="15" customHeight="1">
      <c r="G47272" s="488"/>
    </row>
    <row r="47273" spans="7:7" ht="15" customHeight="1">
      <c r="G47273" s="488"/>
    </row>
    <row r="47274" spans="7:7" ht="15" customHeight="1">
      <c r="G47274" s="488"/>
    </row>
    <row r="47275" spans="7:7" ht="15" customHeight="1">
      <c r="G47275" s="488"/>
    </row>
    <row r="47276" spans="7:7" ht="15" customHeight="1">
      <c r="G47276" s="488"/>
    </row>
    <row r="47277" spans="7:7" ht="15" customHeight="1">
      <c r="G47277" s="488"/>
    </row>
    <row r="47278" spans="7:7" ht="15" customHeight="1">
      <c r="G47278" s="488"/>
    </row>
    <row r="47279" spans="7:7" ht="15" customHeight="1">
      <c r="G47279" s="488"/>
    </row>
    <row r="47280" spans="7:7" ht="15" customHeight="1">
      <c r="G47280" s="488"/>
    </row>
    <row r="47281" spans="7:7" ht="15" customHeight="1">
      <c r="G47281" s="488"/>
    </row>
    <row r="47282" spans="7:7" ht="15" customHeight="1">
      <c r="G47282" s="488"/>
    </row>
    <row r="47283" spans="7:7" ht="15" customHeight="1">
      <c r="G47283" s="488"/>
    </row>
    <row r="47284" spans="7:7" ht="15" customHeight="1">
      <c r="G47284" s="488"/>
    </row>
    <row r="47285" spans="7:7" ht="15" customHeight="1">
      <c r="G47285" s="488"/>
    </row>
    <row r="47286" spans="7:7" ht="15" customHeight="1">
      <c r="G47286" s="488"/>
    </row>
    <row r="47287" spans="7:7" ht="15" customHeight="1">
      <c r="G47287" s="488"/>
    </row>
    <row r="47288" spans="7:7" ht="15" customHeight="1">
      <c r="G47288" s="488"/>
    </row>
    <row r="47289" spans="7:7" ht="15" customHeight="1">
      <c r="G47289" s="488"/>
    </row>
    <row r="47290" spans="7:7" ht="15" customHeight="1">
      <c r="G47290" s="488"/>
    </row>
    <row r="47291" spans="7:7" ht="15" customHeight="1">
      <c r="G47291" s="488"/>
    </row>
    <row r="47292" spans="7:7" ht="15" customHeight="1">
      <c r="G47292" s="488"/>
    </row>
    <row r="47293" spans="7:7" ht="15" customHeight="1">
      <c r="G47293" s="488"/>
    </row>
    <row r="47294" spans="7:7" ht="15" customHeight="1">
      <c r="G47294" s="488"/>
    </row>
    <row r="47295" spans="7:7" ht="15" customHeight="1">
      <c r="G47295" s="488"/>
    </row>
    <row r="47296" spans="7:7" ht="15" customHeight="1">
      <c r="G47296" s="488"/>
    </row>
    <row r="47297" spans="7:7" ht="15" customHeight="1">
      <c r="G47297" s="488"/>
    </row>
    <row r="47298" spans="7:7" ht="15" customHeight="1">
      <c r="G47298" s="488"/>
    </row>
    <row r="47299" spans="7:7" ht="15" customHeight="1">
      <c r="G47299" s="488"/>
    </row>
    <row r="47300" spans="7:7" ht="15" customHeight="1">
      <c r="G47300" s="488"/>
    </row>
    <row r="47301" spans="7:7" ht="15" customHeight="1">
      <c r="G47301" s="488"/>
    </row>
    <row r="47302" spans="7:7" ht="15" customHeight="1">
      <c r="G47302" s="488"/>
    </row>
    <row r="47303" spans="7:7" ht="15" customHeight="1">
      <c r="G47303" s="488"/>
    </row>
    <row r="47304" spans="7:7" ht="15" customHeight="1">
      <c r="G47304" s="488"/>
    </row>
    <row r="47305" spans="7:7" ht="15" customHeight="1">
      <c r="G47305" s="488"/>
    </row>
    <row r="47306" spans="7:7" ht="15" customHeight="1">
      <c r="G47306" s="488"/>
    </row>
    <row r="47307" spans="7:7" ht="15" customHeight="1">
      <c r="G47307" s="488"/>
    </row>
    <row r="47308" spans="7:7" ht="15" customHeight="1">
      <c r="G47308" s="488"/>
    </row>
    <row r="47309" spans="7:7" ht="15" customHeight="1">
      <c r="G47309" s="488"/>
    </row>
    <row r="47310" spans="7:7" ht="15" customHeight="1">
      <c r="G47310" s="488"/>
    </row>
    <row r="47311" spans="7:7" ht="15" customHeight="1">
      <c r="G47311" s="488"/>
    </row>
    <row r="47312" spans="7:7" ht="15" customHeight="1">
      <c r="G47312" s="488"/>
    </row>
    <row r="47313" spans="7:7" ht="15" customHeight="1">
      <c r="G47313" s="488"/>
    </row>
    <row r="47314" spans="7:7" ht="15" customHeight="1">
      <c r="G47314" s="488"/>
    </row>
    <row r="47315" spans="7:7" ht="15" customHeight="1">
      <c r="G47315" s="488"/>
    </row>
    <row r="47316" spans="7:7" ht="15" customHeight="1">
      <c r="G47316" s="488"/>
    </row>
    <row r="47317" spans="7:7" ht="15" customHeight="1">
      <c r="G47317" s="488"/>
    </row>
    <row r="47318" spans="7:7" ht="15" customHeight="1">
      <c r="G47318" s="488"/>
    </row>
    <row r="47319" spans="7:7" ht="15" customHeight="1">
      <c r="G47319" s="488"/>
    </row>
    <row r="47320" spans="7:7" ht="15" customHeight="1">
      <c r="G47320" s="488"/>
    </row>
    <row r="47321" spans="7:7" ht="15" customHeight="1">
      <c r="G47321" s="488"/>
    </row>
    <row r="47322" spans="7:7" ht="15" customHeight="1">
      <c r="G47322" s="488"/>
    </row>
    <row r="47323" spans="7:7" ht="15" customHeight="1">
      <c r="G47323" s="488"/>
    </row>
    <row r="47324" spans="7:7" ht="15" customHeight="1">
      <c r="G47324" s="488"/>
    </row>
    <row r="47325" spans="7:7" ht="15" customHeight="1">
      <c r="G47325" s="488"/>
    </row>
    <row r="47326" spans="7:7" ht="15" customHeight="1">
      <c r="G47326" s="488"/>
    </row>
    <row r="47327" spans="7:7" ht="15" customHeight="1">
      <c r="G47327" s="488"/>
    </row>
    <row r="47328" spans="7:7" ht="15" customHeight="1">
      <c r="G47328" s="488"/>
    </row>
    <row r="47329" spans="7:7" ht="15" customHeight="1">
      <c r="G47329" s="488"/>
    </row>
    <row r="47330" spans="7:7" ht="15" customHeight="1">
      <c r="G47330" s="488"/>
    </row>
    <row r="47331" spans="7:7" ht="15" customHeight="1">
      <c r="G47331" s="488"/>
    </row>
    <row r="47332" spans="7:7" ht="15" customHeight="1">
      <c r="G47332" s="488"/>
    </row>
    <row r="47333" spans="7:7" ht="15" customHeight="1">
      <c r="G47333" s="488"/>
    </row>
    <row r="47334" spans="7:7" ht="15" customHeight="1">
      <c r="G47334" s="488"/>
    </row>
    <row r="47335" spans="7:7" ht="15" customHeight="1">
      <c r="G47335" s="488"/>
    </row>
    <row r="47336" spans="7:7" ht="15" customHeight="1">
      <c r="G47336" s="488"/>
    </row>
    <row r="47337" spans="7:7" ht="15" customHeight="1">
      <c r="G47337" s="488"/>
    </row>
    <row r="47338" spans="7:7" ht="15" customHeight="1">
      <c r="G47338" s="488"/>
    </row>
    <row r="47339" spans="7:7" ht="15" customHeight="1">
      <c r="G47339" s="488"/>
    </row>
    <row r="47340" spans="7:7" ht="15" customHeight="1">
      <c r="G47340" s="488"/>
    </row>
    <row r="47341" spans="7:7" ht="15" customHeight="1">
      <c r="G47341" s="488"/>
    </row>
    <row r="47342" spans="7:7" ht="15" customHeight="1">
      <c r="G47342" s="488"/>
    </row>
    <row r="47343" spans="7:7" ht="15" customHeight="1">
      <c r="G47343" s="488"/>
    </row>
    <row r="47344" spans="7:7" ht="15" customHeight="1">
      <c r="G47344" s="488"/>
    </row>
    <row r="47345" spans="7:7" ht="15" customHeight="1">
      <c r="G47345" s="488"/>
    </row>
    <row r="47346" spans="7:7" ht="15" customHeight="1">
      <c r="G47346" s="488"/>
    </row>
    <row r="47347" spans="7:7" ht="15" customHeight="1">
      <c r="G47347" s="488"/>
    </row>
    <row r="47348" spans="7:7" ht="15" customHeight="1">
      <c r="G47348" s="488"/>
    </row>
    <row r="47349" spans="7:7" ht="15" customHeight="1">
      <c r="G47349" s="488"/>
    </row>
    <row r="47350" spans="7:7" ht="15" customHeight="1">
      <c r="G47350" s="488"/>
    </row>
    <row r="47351" spans="7:7" ht="15" customHeight="1">
      <c r="G47351" s="488"/>
    </row>
    <row r="47352" spans="7:7" ht="15" customHeight="1">
      <c r="G47352" s="488"/>
    </row>
    <row r="47353" spans="7:7" ht="15" customHeight="1">
      <c r="G47353" s="488"/>
    </row>
    <row r="47354" spans="7:7" ht="15" customHeight="1">
      <c r="G47354" s="488"/>
    </row>
    <row r="47355" spans="7:7" ht="15" customHeight="1">
      <c r="G47355" s="488"/>
    </row>
    <row r="47356" spans="7:7" ht="15" customHeight="1">
      <c r="G47356" s="488"/>
    </row>
    <row r="47357" spans="7:7" ht="15" customHeight="1">
      <c r="G47357" s="488"/>
    </row>
    <row r="47358" spans="7:7" ht="15" customHeight="1">
      <c r="G47358" s="488"/>
    </row>
    <row r="47359" spans="7:7" ht="15" customHeight="1">
      <c r="G47359" s="488"/>
    </row>
    <row r="47360" spans="7:7" ht="15" customHeight="1">
      <c r="G47360" s="488"/>
    </row>
    <row r="47361" spans="7:7" ht="15" customHeight="1">
      <c r="G47361" s="488"/>
    </row>
    <row r="47362" spans="7:7" ht="15" customHeight="1">
      <c r="G47362" s="488"/>
    </row>
    <row r="47363" spans="7:7" ht="15" customHeight="1">
      <c r="G47363" s="488"/>
    </row>
    <row r="47364" spans="7:7" ht="15" customHeight="1">
      <c r="G47364" s="488"/>
    </row>
    <row r="47365" spans="7:7" ht="15" customHeight="1">
      <c r="G47365" s="488"/>
    </row>
    <row r="47366" spans="7:7" ht="15" customHeight="1">
      <c r="G47366" s="488"/>
    </row>
    <row r="47367" spans="7:7" ht="15" customHeight="1">
      <c r="G47367" s="488"/>
    </row>
    <row r="47368" spans="7:7" ht="15" customHeight="1">
      <c r="G47368" s="488"/>
    </row>
    <row r="47369" spans="7:7" ht="15" customHeight="1">
      <c r="G47369" s="488"/>
    </row>
    <row r="47370" spans="7:7" ht="15" customHeight="1">
      <c r="G47370" s="488"/>
    </row>
    <row r="47371" spans="7:7" ht="15" customHeight="1">
      <c r="G47371" s="488"/>
    </row>
    <row r="47372" spans="7:7" ht="15" customHeight="1">
      <c r="G47372" s="488"/>
    </row>
    <row r="47373" spans="7:7" ht="15" customHeight="1">
      <c r="G47373" s="488"/>
    </row>
    <row r="47374" spans="7:7" ht="15" customHeight="1">
      <c r="G47374" s="488"/>
    </row>
    <row r="47375" spans="7:7" ht="15" customHeight="1">
      <c r="G47375" s="488"/>
    </row>
    <row r="47376" spans="7:7" ht="15" customHeight="1">
      <c r="G47376" s="488"/>
    </row>
    <row r="47377" spans="7:7" ht="15" customHeight="1">
      <c r="G47377" s="488"/>
    </row>
    <row r="47378" spans="7:7" ht="15" customHeight="1">
      <c r="G47378" s="488"/>
    </row>
    <row r="47379" spans="7:7" ht="15" customHeight="1">
      <c r="G47379" s="488"/>
    </row>
    <row r="47380" spans="7:7" ht="15" customHeight="1">
      <c r="G47380" s="488"/>
    </row>
    <row r="47381" spans="7:7" ht="15" customHeight="1">
      <c r="G47381" s="488"/>
    </row>
    <row r="47382" spans="7:7" ht="15" customHeight="1">
      <c r="G47382" s="488"/>
    </row>
    <row r="47383" spans="7:7" ht="15" customHeight="1">
      <c r="G47383" s="488"/>
    </row>
    <row r="47384" spans="7:7" ht="15" customHeight="1">
      <c r="G47384" s="488"/>
    </row>
    <row r="47385" spans="7:7" ht="15" customHeight="1">
      <c r="G47385" s="488"/>
    </row>
    <row r="47386" spans="7:7" ht="15" customHeight="1">
      <c r="G47386" s="488"/>
    </row>
    <row r="47387" spans="7:7" ht="15" customHeight="1">
      <c r="G47387" s="488"/>
    </row>
    <row r="47388" spans="7:7" ht="15" customHeight="1">
      <c r="G47388" s="488"/>
    </row>
    <row r="47389" spans="7:7" ht="15" customHeight="1">
      <c r="G47389" s="488"/>
    </row>
    <row r="47390" spans="7:7" ht="15" customHeight="1">
      <c r="G47390" s="488"/>
    </row>
    <row r="47391" spans="7:7" ht="15" customHeight="1">
      <c r="G47391" s="488"/>
    </row>
    <row r="47392" spans="7:7" ht="15" customHeight="1">
      <c r="G47392" s="488"/>
    </row>
    <row r="47393" spans="7:7" ht="15" customHeight="1">
      <c r="G47393" s="488"/>
    </row>
    <row r="47394" spans="7:7" ht="15" customHeight="1">
      <c r="G47394" s="488"/>
    </row>
    <row r="47395" spans="7:7" ht="15" customHeight="1">
      <c r="G47395" s="488"/>
    </row>
    <row r="47396" spans="7:7" ht="15" customHeight="1">
      <c r="G47396" s="488"/>
    </row>
    <row r="47397" spans="7:7" ht="15" customHeight="1">
      <c r="G47397" s="488"/>
    </row>
    <row r="47398" spans="7:7" ht="15" customHeight="1">
      <c r="G47398" s="488"/>
    </row>
    <row r="47399" spans="7:7" ht="15" customHeight="1">
      <c r="G47399" s="488"/>
    </row>
    <row r="47400" spans="7:7" ht="15" customHeight="1">
      <c r="G47400" s="488"/>
    </row>
    <row r="47401" spans="7:7" ht="15" customHeight="1">
      <c r="G47401" s="488"/>
    </row>
    <row r="47402" spans="7:7" ht="15" customHeight="1">
      <c r="G47402" s="488"/>
    </row>
    <row r="47403" spans="7:7" ht="15" customHeight="1">
      <c r="G47403" s="488"/>
    </row>
    <row r="47404" spans="7:7" ht="15" customHeight="1">
      <c r="G47404" s="488"/>
    </row>
    <row r="47405" spans="7:7" ht="15" customHeight="1">
      <c r="G47405" s="488"/>
    </row>
    <row r="47406" spans="7:7" ht="15" customHeight="1">
      <c r="G47406" s="488"/>
    </row>
    <row r="47407" spans="7:7" ht="15" customHeight="1">
      <c r="G47407" s="488"/>
    </row>
    <row r="47408" spans="7:7" ht="15" customHeight="1">
      <c r="G47408" s="488"/>
    </row>
    <row r="47409" spans="7:7" ht="15" customHeight="1">
      <c r="G47409" s="488"/>
    </row>
    <row r="47410" spans="7:7" ht="15" customHeight="1">
      <c r="G47410" s="488"/>
    </row>
    <row r="47411" spans="7:7" ht="15" customHeight="1">
      <c r="G47411" s="488"/>
    </row>
    <row r="47412" spans="7:7" ht="15" customHeight="1">
      <c r="G47412" s="488"/>
    </row>
    <row r="47413" spans="7:7" ht="15" customHeight="1">
      <c r="G47413" s="488"/>
    </row>
    <row r="47414" spans="7:7" ht="15" customHeight="1">
      <c r="G47414" s="488"/>
    </row>
    <row r="47415" spans="7:7" ht="15" customHeight="1">
      <c r="G47415" s="488"/>
    </row>
    <row r="47416" spans="7:7" ht="15" customHeight="1">
      <c r="G47416" s="488"/>
    </row>
    <row r="47417" spans="7:7" ht="15" customHeight="1">
      <c r="G47417" s="488"/>
    </row>
    <row r="47418" spans="7:7" ht="15" customHeight="1">
      <c r="G47418" s="488"/>
    </row>
    <row r="47419" spans="7:7" ht="15" customHeight="1">
      <c r="G47419" s="488"/>
    </row>
    <row r="47420" spans="7:7" ht="15" customHeight="1">
      <c r="G47420" s="488"/>
    </row>
    <row r="47421" spans="7:7" ht="15" customHeight="1">
      <c r="G47421" s="488"/>
    </row>
    <row r="47422" spans="7:7" ht="15" customHeight="1">
      <c r="G47422" s="488"/>
    </row>
    <row r="47423" spans="7:7" ht="15" customHeight="1">
      <c r="G47423" s="488"/>
    </row>
    <row r="47424" spans="7:7" ht="15" customHeight="1">
      <c r="G47424" s="488"/>
    </row>
    <row r="47425" spans="7:7" ht="15" customHeight="1">
      <c r="G47425" s="488"/>
    </row>
    <row r="47426" spans="7:7" ht="15" customHeight="1">
      <c r="G47426" s="488"/>
    </row>
    <row r="47427" spans="7:7" ht="15" customHeight="1">
      <c r="G47427" s="488"/>
    </row>
    <row r="47428" spans="7:7" ht="15" customHeight="1">
      <c r="G47428" s="488"/>
    </row>
    <row r="47429" spans="7:7" ht="15" customHeight="1">
      <c r="G47429" s="488"/>
    </row>
    <row r="47430" spans="7:7" ht="15" customHeight="1">
      <c r="G47430" s="488"/>
    </row>
    <row r="47431" spans="7:7" ht="15" customHeight="1">
      <c r="G47431" s="488"/>
    </row>
    <row r="47432" spans="7:7" ht="15" customHeight="1">
      <c r="G47432" s="488"/>
    </row>
    <row r="47433" spans="7:7" ht="15" customHeight="1">
      <c r="G47433" s="488"/>
    </row>
    <row r="47434" spans="7:7" ht="15" customHeight="1">
      <c r="G47434" s="488"/>
    </row>
    <row r="47435" spans="7:7" ht="15" customHeight="1">
      <c r="G47435" s="488"/>
    </row>
    <row r="47436" spans="7:7" ht="15" customHeight="1">
      <c r="G47436" s="488"/>
    </row>
    <row r="47437" spans="7:7" ht="15" customHeight="1">
      <c r="G47437" s="488"/>
    </row>
    <row r="47438" spans="7:7" ht="15" customHeight="1">
      <c r="G47438" s="488"/>
    </row>
    <row r="47439" spans="7:7" ht="15" customHeight="1">
      <c r="G47439" s="488"/>
    </row>
    <row r="47440" spans="7:7" ht="15" customHeight="1">
      <c r="G47440" s="488"/>
    </row>
    <row r="47441" spans="7:7" ht="15" customHeight="1">
      <c r="G47441" s="488"/>
    </row>
    <row r="47442" spans="7:7" ht="15" customHeight="1">
      <c r="G47442" s="488"/>
    </row>
    <row r="47443" spans="7:7" ht="15" customHeight="1">
      <c r="G47443" s="488"/>
    </row>
    <row r="47444" spans="7:7" ht="15" customHeight="1">
      <c r="G47444" s="488"/>
    </row>
    <row r="47445" spans="7:7" ht="15" customHeight="1">
      <c r="G47445" s="488"/>
    </row>
    <row r="47446" spans="7:7" ht="15" customHeight="1">
      <c r="G47446" s="488"/>
    </row>
    <row r="47447" spans="7:7" ht="15" customHeight="1">
      <c r="G47447" s="488"/>
    </row>
    <row r="47448" spans="7:7" ht="15" customHeight="1">
      <c r="G47448" s="488"/>
    </row>
    <row r="47449" spans="7:7" ht="15" customHeight="1">
      <c r="G47449" s="488"/>
    </row>
    <row r="47450" spans="7:7" ht="15" customHeight="1">
      <c r="G47450" s="488"/>
    </row>
    <row r="47451" spans="7:7" ht="15" customHeight="1">
      <c r="G47451" s="488"/>
    </row>
    <row r="47452" spans="7:7" ht="15" customHeight="1">
      <c r="G47452" s="488"/>
    </row>
    <row r="47453" spans="7:7" ht="15" customHeight="1">
      <c r="G47453" s="488"/>
    </row>
    <row r="47454" spans="7:7" ht="15" customHeight="1">
      <c r="G47454" s="488"/>
    </row>
    <row r="47455" spans="7:7" ht="15" customHeight="1">
      <c r="G47455" s="488"/>
    </row>
    <row r="47456" spans="7:7" ht="15" customHeight="1">
      <c r="G47456" s="488"/>
    </row>
    <row r="47457" spans="7:7" ht="15" customHeight="1">
      <c r="G47457" s="488"/>
    </row>
    <row r="47458" spans="7:7" ht="15" customHeight="1">
      <c r="G47458" s="488"/>
    </row>
    <row r="47459" spans="7:7" ht="15" customHeight="1">
      <c r="G47459" s="488"/>
    </row>
    <row r="47460" spans="7:7" ht="15" customHeight="1">
      <c r="G47460" s="488"/>
    </row>
    <row r="47461" spans="7:7" ht="15" customHeight="1">
      <c r="G47461" s="488"/>
    </row>
    <row r="47462" spans="7:7" ht="15" customHeight="1">
      <c r="G47462" s="488"/>
    </row>
    <row r="47463" spans="7:7" ht="15" customHeight="1">
      <c r="G47463" s="488"/>
    </row>
    <row r="47464" spans="7:7" ht="15" customHeight="1">
      <c r="G47464" s="488"/>
    </row>
    <row r="47465" spans="7:7" ht="15" customHeight="1">
      <c r="G47465" s="488"/>
    </row>
    <row r="47466" spans="7:7" ht="15" customHeight="1">
      <c r="G47466" s="488"/>
    </row>
    <row r="47467" spans="7:7" ht="15" customHeight="1">
      <c r="G47467" s="488"/>
    </row>
    <row r="47468" spans="7:7" ht="15" customHeight="1">
      <c r="G47468" s="488"/>
    </row>
    <row r="47469" spans="7:7" ht="15" customHeight="1">
      <c r="G47469" s="488"/>
    </row>
    <row r="47470" spans="7:7" ht="15" customHeight="1">
      <c r="G47470" s="488"/>
    </row>
    <row r="47471" spans="7:7" ht="15" customHeight="1">
      <c r="G47471" s="488"/>
    </row>
    <row r="47472" spans="7:7" ht="15" customHeight="1">
      <c r="G47472" s="488"/>
    </row>
    <row r="47473" spans="7:7" ht="15" customHeight="1">
      <c r="G47473" s="488"/>
    </row>
    <row r="47474" spans="7:7" ht="15" customHeight="1">
      <c r="G47474" s="488"/>
    </row>
    <row r="47475" spans="7:7" ht="15" customHeight="1">
      <c r="G47475" s="488"/>
    </row>
    <row r="47476" spans="7:7" ht="15" customHeight="1">
      <c r="G47476" s="488"/>
    </row>
    <row r="47477" spans="7:7" ht="15" customHeight="1">
      <c r="G47477" s="488"/>
    </row>
    <row r="47478" spans="7:7" ht="15" customHeight="1">
      <c r="G47478" s="488"/>
    </row>
    <row r="47479" spans="7:7" ht="15" customHeight="1">
      <c r="G47479" s="488"/>
    </row>
    <row r="47480" spans="7:7" ht="15" customHeight="1">
      <c r="G47480" s="488"/>
    </row>
    <row r="47481" spans="7:7" ht="15" customHeight="1">
      <c r="G47481" s="488"/>
    </row>
    <row r="47482" spans="7:7" ht="15" customHeight="1">
      <c r="G47482" s="488"/>
    </row>
    <row r="47483" spans="7:7" ht="15" customHeight="1">
      <c r="G47483" s="488"/>
    </row>
    <row r="47484" spans="7:7" ht="15" customHeight="1">
      <c r="G47484" s="488"/>
    </row>
    <row r="47485" spans="7:7" ht="15" customHeight="1">
      <c r="G47485" s="488"/>
    </row>
    <row r="47486" spans="7:7" ht="15" customHeight="1">
      <c r="G47486" s="488"/>
    </row>
    <row r="47487" spans="7:7" ht="15" customHeight="1">
      <c r="G47487" s="488"/>
    </row>
    <row r="47488" spans="7:7" ht="15" customHeight="1">
      <c r="G47488" s="488"/>
    </row>
    <row r="47489" spans="7:7" ht="15" customHeight="1">
      <c r="G47489" s="488"/>
    </row>
    <row r="47490" spans="7:7" ht="15" customHeight="1">
      <c r="G47490" s="488"/>
    </row>
    <row r="47491" spans="7:7" ht="15" customHeight="1">
      <c r="G47491" s="488"/>
    </row>
    <row r="47492" spans="7:7" ht="15" customHeight="1">
      <c r="G47492" s="488"/>
    </row>
    <row r="47493" spans="7:7" ht="15" customHeight="1">
      <c r="G47493" s="488"/>
    </row>
    <row r="47494" spans="7:7" ht="15" customHeight="1">
      <c r="G47494" s="488"/>
    </row>
    <row r="47495" spans="7:7" ht="15" customHeight="1">
      <c r="G47495" s="488"/>
    </row>
    <row r="47496" spans="7:7" ht="15" customHeight="1">
      <c r="G47496" s="488"/>
    </row>
    <row r="47497" spans="7:7" ht="15" customHeight="1">
      <c r="G47497" s="488"/>
    </row>
    <row r="47498" spans="7:7" ht="15" customHeight="1">
      <c r="G47498" s="488"/>
    </row>
    <row r="47499" spans="7:7" ht="15" customHeight="1">
      <c r="G47499" s="488"/>
    </row>
    <row r="47500" spans="7:7" ht="15" customHeight="1">
      <c r="G47500" s="488"/>
    </row>
    <row r="47501" spans="7:7" ht="15" customHeight="1">
      <c r="G47501" s="488"/>
    </row>
    <row r="47502" spans="7:7" ht="15" customHeight="1">
      <c r="G47502" s="488"/>
    </row>
    <row r="47503" spans="7:7" ht="15" customHeight="1">
      <c r="G47503" s="488"/>
    </row>
    <row r="47504" spans="7:7" ht="15" customHeight="1">
      <c r="G47504" s="488"/>
    </row>
    <row r="47505" spans="7:7" ht="15" customHeight="1">
      <c r="G47505" s="488"/>
    </row>
    <row r="47506" spans="7:7" ht="15" customHeight="1">
      <c r="G47506" s="488"/>
    </row>
    <row r="47507" spans="7:7" ht="15" customHeight="1">
      <c r="G47507" s="488"/>
    </row>
    <row r="47508" spans="7:7" ht="15" customHeight="1">
      <c r="G47508" s="488"/>
    </row>
    <row r="47509" spans="7:7" ht="15" customHeight="1">
      <c r="G47509" s="488"/>
    </row>
    <row r="47510" spans="7:7" ht="15" customHeight="1">
      <c r="G47510" s="488"/>
    </row>
    <row r="47511" spans="7:7" ht="15" customHeight="1">
      <c r="G47511" s="488"/>
    </row>
    <row r="47512" spans="7:7" ht="15" customHeight="1">
      <c r="G47512" s="488"/>
    </row>
    <row r="47513" spans="7:7" ht="15" customHeight="1">
      <c r="G47513" s="488"/>
    </row>
    <row r="47514" spans="7:7" ht="15" customHeight="1">
      <c r="G47514" s="488"/>
    </row>
    <row r="47515" spans="7:7" ht="15" customHeight="1">
      <c r="G47515" s="488"/>
    </row>
    <row r="47516" spans="7:7" ht="15" customHeight="1">
      <c r="G47516" s="488"/>
    </row>
    <row r="47517" spans="7:7" ht="15" customHeight="1">
      <c r="G47517" s="488"/>
    </row>
    <row r="47518" spans="7:7" ht="15" customHeight="1">
      <c r="G47518" s="488"/>
    </row>
    <row r="47519" spans="7:7" ht="15" customHeight="1">
      <c r="G47519" s="488"/>
    </row>
    <row r="47520" spans="7:7" ht="15" customHeight="1">
      <c r="G47520" s="488"/>
    </row>
    <row r="47521" spans="7:7" ht="15" customHeight="1">
      <c r="G47521" s="488"/>
    </row>
    <row r="47522" spans="7:7" ht="15" customHeight="1">
      <c r="G47522" s="488"/>
    </row>
    <row r="47523" spans="7:7" ht="15" customHeight="1">
      <c r="G47523" s="488"/>
    </row>
    <row r="47524" spans="7:7" ht="15" customHeight="1">
      <c r="G47524" s="488"/>
    </row>
    <row r="47525" spans="7:7" ht="15" customHeight="1">
      <c r="G47525" s="488"/>
    </row>
    <row r="47526" spans="7:7" ht="15" customHeight="1">
      <c r="G47526" s="488"/>
    </row>
    <row r="47527" spans="7:7" ht="15" customHeight="1">
      <c r="G47527" s="488"/>
    </row>
    <row r="47528" spans="7:7" ht="15" customHeight="1">
      <c r="G47528" s="488"/>
    </row>
    <row r="47529" spans="7:7" ht="15" customHeight="1">
      <c r="G47529" s="488"/>
    </row>
    <row r="47530" spans="7:7" ht="15" customHeight="1">
      <c r="G47530" s="488"/>
    </row>
    <row r="47531" spans="7:7" ht="15" customHeight="1">
      <c r="G47531" s="488"/>
    </row>
    <row r="47532" spans="7:7" ht="15" customHeight="1">
      <c r="G47532" s="488"/>
    </row>
    <row r="47533" spans="7:7" ht="15" customHeight="1">
      <c r="G47533" s="488"/>
    </row>
    <row r="47534" spans="7:7" ht="15" customHeight="1">
      <c r="G47534" s="488"/>
    </row>
    <row r="47535" spans="7:7" ht="15" customHeight="1">
      <c r="G47535" s="488"/>
    </row>
    <row r="47536" spans="7:7" ht="15" customHeight="1">
      <c r="G47536" s="488"/>
    </row>
    <row r="47537" spans="7:7" ht="15" customHeight="1">
      <c r="G47537" s="488"/>
    </row>
    <row r="47538" spans="7:7" ht="15" customHeight="1">
      <c r="G47538" s="488"/>
    </row>
    <row r="47539" spans="7:7" ht="15" customHeight="1">
      <c r="G47539" s="488"/>
    </row>
    <row r="47540" spans="7:7" ht="15" customHeight="1">
      <c r="G47540" s="488"/>
    </row>
    <row r="47541" spans="7:7" ht="15" customHeight="1">
      <c r="G47541" s="488"/>
    </row>
    <row r="47542" spans="7:7" ht="15" customHeight="1">
      <c r="G47542" s="488"/>
    </row>
    <row r="47543" spans="7:7" ht="15" customHeight="1">
      <c r="G47543" s="488"/>
    </row>
    <row r="47544" spans="7:7" ht="15" customHeight="1">
      <c r="G47544" s="488"/>
    </row>
    <row r="47545" spans="7:7" ht="15" customHeight="1">
      <c r="G47545" s="488"/>
    </row>
    <row r="47546" spans="7:7" ht="15" customHeight="1">
      <c r="G47546" s="488"/>
    </row>
    <row r="47547" spans="7:7" ht="15" customHeight="1">
      <c r="G47547" s="488"/>
    </row>
    <row r="47548" spans="7:7" ht="15" customHeight="1">
      <c r="G47548" s="488"/>
    </row>
    <row r="47549" spans="7:7" ht="15" customHeight="1">
      <c r="G47549" s="488"/>
    </row>
    <row r="47550" spans="7:7" ht="15" customHeight="1">
      <c r="G47550" s="488"/>
    </row>
    <row r="47551" spans="7:7" ht="15" customHeight="1">
      <c r="G47551" s="488"/>
    </row>
    <row r="47552" spans="7:7" ht="15" customHeight="1">
      <c r="G47552" s="488"/>
    </row>
    <row r="47553" spans="7:7" ht="15" customHeight="1">
      <c r="G47553" s="488"/>
    </row>
    <row r="47554" spans="7:7" ht="15" customHeight="1">
      <c r="G47554" s="488"/>
    </row>
    <row r="47555" spans="7:7" ht="15" customHeight="1">
      <c r="G47555" s="488"/>
    </row>
    <row r="47556" spans="7:7" ht="15" customHeight="1">
      <c r="G47556" s="488"/>
    </row>
    <row r="47557" spans="7:7" ht="15" customHeight="1">
      <c r="G47557" s="488"/>
    </row>
    <row r="47558" spans="7:7" ht="15" customHeight="1">
      <c r="G47558" s="488"/>
    </row>
    <row r="47559" spans="7:7" ht="15" customHeight="1">
      <c r="G47559" s="488"/>
    </row>
    <row r="47560" spans="7:7" ht="15" customHeight="1">
      <c r="G47560" s="488"/>
    </row>
    <row r="47561" spans="7:7" ht="15" customHeight="1">
      <c r="G47561" s="488"/>
    </row>
    <row r="47562" spans="7:7" ht="15" customHeight="1">
      <c r="G47562" s="488"/>
    </row>
    <row r="47563" spans="7:7" ht="15" customHeight="1">
      <c r="G47563" s="488"/>
    </row>
    <row r="47564" spans="7:7" ht="15" customHeight="1">
      <c r="G47564" s="488"/>
    </row>
    <row r="47565" spans="7:7" ht="15" customHeight="1">
      <c r="G47565" s="488"/>
    </row>
    <row r="47566" spans="7:7" ht="15" customHeight="1">
      <c r="G47566" s="488"/>
    </row>
    <row r="47567" spans="7:7" ht="15" customHeight="1">
      <c r="G47567" s="488"/>
    </row>
    <row r="47568" spans="7:7" ht="15" customHeight="1">
      <c r="G47568" s="488"/>
    </row>
    <row r="47569" spans="7:7" ht="15" customHeight="1">
      <c r="G47569" s="488"/>
    </row>
    <row r="47570" spans="7:7" ht="15" customHeight="1">
      <c r="G47570" s="488"/>
    </row>
    <row r="47571" spans="7:7" ht="15" customHeight="1">
      <c r="G47571" s="488"/>
    </row>
    <row r="47572" spans="7:7" ht="15" customHeight="1">
      <c r="G47572" s="488"/>
    </row>
    <row r="47573" spans="7:7" ht="15" customHeight="1">
      <c r="G47573" s="488"/>
    </row>
    <row r="47574" spans="7:7" ht="15" customHeight="1">
      <c r="G47574" s="488"/>
    </row>
    <row r="47575" spans="7:7" ht="15" customHeight="1">
      <c r="G47575" s="488"/>
    </row>
    <row r="47576" spans="7:7" ht="15" customHeight="1">
      <c r="G47576" s="488"/>
    </row>
    <row r="47577" spans="7:7" ht="15" customHeight="1">
      <c r="G47577" s="488"/>
    </row>
    <row r="47578" spans="7:7" ht="15" customHeight="1">
      <c r="G47578" s="488"/>
    </row>
    <row r="47579" spans="7:7" ht="15" customHeight="1">
      <c r="G47579" s="488"/>
    </row>
    <row r="47580" spans="7:7" ht="15" customHeight="1">
      <c r="G47580" s="488"/>
    </row>
    <row r="47581" spans="7:7" ht="15" customHeight="1">
      <c r="G47581" s="488"/>
    </row>
    <row r="47582" spans="7:7" ht="15" customHeight="1">
      <c r="G47582" s="488"/>
    </row>
    <row r="47583" spans="7:7" ht="15" customHeight="1">
      <c r="G47583" s="488"/>
    </row>
    <row r="47584" spans="7:7" ht="15" customHeight="1">
      <c r="G47584" s="488"/>
    </row>
    <row r="47585" spans="7:7" ht="15" customHeight="1">
      <c r="G47585" s="488"/>
    </row>
    <row r="47586" spans="7:7" ht="15" customHeight="1">
      <c r="G47586" s="488"/>
    </row>
    <row r="47587" spans="7:7" ht="15" customHeight="1">
      <c r="G47587" s="488"/>
    </row>
    <row r="47588" spans="7:7" ht="15" customHeight="1">
      <c r="G47588" s="488"/>
    </row>
    <row r="47589" spans="7:7" ht="15" customHeight="1">
      <c r="G47589" s="488"/>
    </row>
    <row r="47590" spans="7:7" ht="15" customHeight="1">
      <c r="G47590" s="488"/>
    </row>
    <row r="47591" spans="7:7" ht="15" customHeight="1">
      <c r="G47591" s="488"/>
    </row>
    <row r="47592" spans="7:7" ht="15" customHeight="1">
      <c r="G47592" s="488"/>
    </row>
    <row r="47593" spans="7:7" ht="15" customHeight="1">
      <c r="G47593" s="488"/>
    </row>
    <row r="47594" spans="7:7" ht="15" customHeight="1">
      <c r="G47594" s="488"/>
    </row>
    <row r="47595" spans="7:7" ht="15" customHeight="1">
      <c r="G47595" s="488"/>
    </row>
    <row r="47596" spans="7:7" ht="15" customHeight="1">
      <c r="G47596" s="488"/>
    </row>
    <row r="47597" spans="7:7" ht="15" customHeight="1">
      <c r="G47597" s="488"/>
    </row>
    <row r="47598" spans="7:7" ht="15" customHeight="1">
      <c r="G47598" s="488"/>
    </row>
    <row r="47599" spans="7:7" ht="15" customHeight="1">
      <c r="G47599" s="488"/>
    </row>
    <row r="47600" spans="7:7" ht="15" customHeight="1">
      <c r="G47600" s="488"/>
    </row>
    <row r="47601" spans="7:7" ht="15" customHeight="1">
      <c r="G47601" s="488"/>
    </row>
    <row r="47602" spans="7:7" ht="15" customHeight="1">
      <c r="G47602" s="488"/>
    </row>
    <row r="47603" spans="7:7" ht="15" customHeight="1">
      <c r="G47603" s="488"/>
    </row>
    <row r="47604" spans="7:7" ht="15" customHeight="1">
      <c r="G47604" s="488"/>
    </row>
    <row r="47605" spans="7:7" ht="15" customHeight="1">
      <c r="G47605" s="488"/>
    </row>
    <row r="47606" spans="7:7" ht="15" customHeight="1">
      <c r="G47606" s="488"/>
    </row>
    <row r="47607" spans="7:7" ht="15" customHeight="1">
      <c r="G47607" s="488"/>
    </row>
    <row r="47608" spans="7:7" ht="15" customHeight="1">
      <c r="G47608" s="488"/>
    </row>
    <row r="47609" spans="7:7" ht="15" customHeight="1">
      <c r="G47609" s="488"/>
    </row>
    <row r="47610" spans="7:7" ht="15" customHeight="1">
      <c r="G47610" s="488"/>
    </row>
    <row r="47611" spans="7:7" ht="15" customHeight="1">
      <c r="G47611" s="488"/>
    </row>
    <row r="47612" spans="7:7" ht="15" customHeight="1">
      <c r="G47612" s="488"/>
    </row>
    <row r="47613" spans="7:7" ht="15" customHeight="1">
      <c r="G47613" s="488"/>
    </row>
    <row r="47614" spans="7:7" ht="15" customHeight="1">
      <c r="G47614" s="488"/>
    </row>
    <row r="47615" spans="7:7" ht="15" customHeight="1">
      <c r="G47615" s="488"/>
    </row>
    <row r="47616" spans="7:7" ht="15" customHeight="1">
      <c r="G47616" s="488"/>
    </row>
    <row r="47617" spans="7:7" ht="15" customHeight="1">
      <c r="G47617" s="488"/>
    </row>
    <row r="47618" spans="7:7" ht="15" customHeight="1">
      <c r="G47618" s="488"/>
    </row>
    <row r="47619" spans="7:7" ht="15" customHeight="1">
      <c r="G47619" s="488"/>
    </row>
    <row r="47620" spans="7:7" ht="15" customHeight="1">
      <c r="G47620" s="488"/>
    </row>
    <row r="47621" spans="7:7" ht="15" customHeight="1">
      <c r="G47621" s="488"/>
    </row>
    <row r="47622" spans="7:7" ht="15" customHeight="1">
      <c r="G47622" s="488"/>
    </row>
    <row r="47623" spans="7:7" ht="15" customHeight="1">
      <c r="G47623" s="488"/>
    </row>
    <row r="47624" spans="7:7" ht="15" customHeight="1">
      <c r="G47624" s="488"/>
    </row>
    <row r="47625" spans="7:7" ht="15" customHeight="1">
      <c r="G47625" s="488"/>
    </row>
    <row r="47626" spans="7:7" ht="15" customHeight="1">
      <c r="G47626" s="488"/>
    </row>
    <row r="47627" spans="7:7" ht="15" customHeight="1">
      <c r="G47627" s="488"/>
    </row>
    <row r="47628" spans="7:7" ht="15" customHeight="1">
      <c r="G47628" s="488"/>
    </row>
    <row r="47629" spans="7:7" ht="15" customHeight="1">
      <c r="G47629" s="488"/>
    </row>
    <row r="47630" spans="7:7" ht="15" customHeight="1">
      <c r="G47630" s="488"/>
    </row>
    <row r="47631" spans="7:7" ht="15" customHeight="1">
      <c r="G47631" s="488"/>
    </row>
    <row r="47632" spans="7:7" ht="15" customHeight="1">
      <c r="G47632" s="488"/>
    </row>
    <row r="47633" spans="7:7" ht="15" customHeight="1">
      <c r="G47633" s="488"/>
    </row>
    <row r="47634" spans="7:7" ht="15" customHeight="1">
      <c r="G47634" s="488"/>
    </row>
    <row r="47635" spans="7:7" ht="15" customHeight="1">
      <c r="G47635" s="488"/>
    </row>
    <row r="47636" spans="7:7" ht="15" customHeight="1">
      <c r="G47636" s="488"/>
    </row>
    <row r="47637" spans="7:7" ht="15" customHeight="1">
      <c r="G47637" s="488"/>
    </row>
    <row r="47638" spans="7:7" ht="15" customHeight="1">
      <c r="G47638" s="488"/>
    </row>
    <row r="47639" spans="7:7" ht="15" customHeight="1">
      <c r="G47639" s="488"/>
    </row>
    <row r="47640" spans="7:7" ht="15" customHeight="1">
      <c r="G47640" s="488"/>
    </row>
    <row r="47641" spans="7:7" ht="15" customHeight="1">
      <c r="G47641" s="488"/>
    </row>
    <row r="47642" spans="7:7" ht="15" customHeight="1">
      <c r="G47642" s="488"/>
    </row>
    <row r="47643" spans="7:7" ht="15" customHeight="1">
      <c r="G47643" s="488"/>
    </row>
    <row r="47644" spans="7:7" ht="15" customHeight="1">
      <c r="G47644" s="488"/>
    </row>
    <row r="47645" spans="7:7" ht="15" customHeight="1">
      <c r="G47645" s="488"/>
    </row>
    <row r="47646" spans="7:7" ht="15" customHeight="1">
      <c r="G47646" s="488"/>
    </row>
    <row r="47647" spans="7:7" ht="15" customHeight="1">
      <c r="G47647" s="488"/>
    </row>
    <row r="47648" spans="7:7" ht="15" customHeight="1">
      <c r="G47648" s="488"/>
    </row>
    <row r="47649" spans="7:7" ht="15" customHeight="1">
      <c r="G47649" s="488"/>
    </row>
    <row r="47650" spans="7:7" ht="15" customHeight="1">
      <c r="G47650" s="488"/>
    </row>
    <row r="47651" spans="7:7" ht="15" customHeight="1">
      <c r="G47651" s="488"/>
    </row>
    <row r="47652" spans="7:7" ht="15" customHeight="1">
      <c r="G47652" s="488"/>
    </row>
    <row r="47653" spans="7:7" ht="15" customHeight="1">
      <c r="G47653" s="488"/>
    </row>
    <row r="47654" spans="7:7" ht="15" customHeight="1">
      <c r="G47654" s="488"/>
    </row>
    <row r="47655" spans="7:7" ht="15" customHeight="1">
      <c r="G47655" s="488"/>
    </row>
    <row r="47656" spans="7:7" ht="15" customHeight="1">
      <c r="G47656" s="488"/>
    </row>
    <row r="47657" spans="7:7" ht="15" customHeight="1">
      <c r="G47657" s="488"/>
    </row>
    <row r="47658" spans="7:7" ht="15" customHeight="1">
      <c r="G47658" s="488"/>
    </row>
    <row r="47659" spans="7:7" ht="15" customHeight="1">
      <c r="G47659" s="488"/>
    </row>
    <row r="47660" spans="7:7" ht="15" customHeight="1">
      <c r="G47660" s="488"/>
    </row>
    <row r="47661" spans="7:7" ht="15" customHeight="1">
      <c r="G47661" s="488"/>
    </row>
    <row r="47662" spans="7:7" ht="15" customHeight="1">
      <c r="G47662" s="488"/>
    </row>
    <row r="47663" spans="7:7" ht="15" customHeight="1">
      <c r="G47663" s="488"/>
    </row>
    <row r="47664" spans="7:7" ht="15" customHeight="1">
      <c r="G47664" s="488"/>
    </row>
    <row r="47665" spans="7:7" ht="15" customHeight="1">
      <c r="G47665" s="488"/>
    </row>
    <row r="47666" spans="7:7" ht="15" customHeight="1">
      <c r="G47666" s="488"/>
    </row>
    <row r="47667" spans="7:7" ht="15" customHeight="1">
      <c r="G47667" s="488"/>
    </row>
    <row r="47668" spans="7:7" ht="15" customHeight="1">
      <c r="G47668" s="488"/>
    </row>
    <row r="47669" spans="7:7" ht="15" customHeight="1">
      <c r="G47669" s="488"/>
    </row>
    <row r="47670" spans="7:7" ht="15" customHeight="1">
      <c r="G47670" s="488"/>
    </row>
    <row r="47671" spans="7:7" ht="15" customHeight="1">
      <c r="G47671" s="488"/>
    </row>
    <row r="47672" spans="7:7" ht="15" customHeight="1">
      <c r="G47672" s="488"/>
    </row>
    <row r="47673" spans="7:7" ht="15" customHeight="1">
      <c r="G47673" s="488"/>
    </row>
    <row r="47674" spans="7:7" ht="15" customHeight="1">
      <c r="G47674" s="488"/>
    </row>
    <row r="47675" spans="7:7" ht="15" customHeight="1">
      <c r="G47675" s="488"/>
    </row>
    <row r="47676" spans="7:7" ht="15" customHeight="1">
      <c r="G47676" s="488"/>
    </row>
    <row r="47677" spans="7:7" ht="15" customHeight="1">
      <c r="G47677" s="488"/>
    </row>
    <row r="47678" spans="7:7" ht="15" customHeight="1">
      <c r="G47678" s="488"/>
    </row>
    <row r="47679" spans="7:7" ht="15" customHeight="1">
      <c r="G47679" s="488"/>
    </row>
    <row r="47680" spans="7:7" ht="15" customHeight="1">
      <c r="G47680" s="488"/>
    </row>
    <row r="47681" spans="7:7" ht="15" customHeight="1">
      <c r="G47681" s="488"/>
    </row>
    <row r="47682" spans="7:7" ht="15" customHeight="1">
      <c r="G47682" s="488"/>
    </row>
    <row r="47683" spans="7:7" ht="15" customHeight="1">
      <c r="G47683" s="488"/>
    </row>
    <row r="47684" spans="7:7" ht="15" customHeight="1">
      <c r="G47684" s="488"/>
    </row>
    <row r="47685" spans="7:7" ht="15" customHeight="1">
      <c r="G47685" s="488"/>
    </row>
    <row r="47686" spans="7:7" ht="15" customHeight="1">
      <c r="G47686" s="488"/>
    </row>
    <row r="47687" spans="7:7" ht="15" customHeight="1">
      <c r="G47687" s="488"/>
    </row>
    <row r="47688" spans="7:7" ht="15" customHeight="1">
      <c r="G47688" s="488"/>
    </row>
    <row r="47689" spans="7:7" ht="15" customHeight="1">
      <c r="G47689" s="488"/>
    </row>
    <row r="47690" spans="7:7" ht="15" customHeight="1">
      <c r="G47690" s="488"/>
    </row>
    <row r="47691" spans="7:7" ht="15" customHeight="1">
      <c r="G47691" s="488"/>
    </row>
    <row r="47692" spans="7:7" ht="15" customHeight="1">
      <c r="G47692" s="488"/>
    </row>
    <row r="47693" spans="7:7" ht="15" customHeight="1">
      <c r="G47693" s="488"/>
    </row>
    <row r="47694" spans="7:7" ht="15" customHeight="1">
      <c r="G47694" s="488"/>
    </row>
    <row r="47695" spans="7:7" ht="15" customHeight="1">
      <c r="G47695" s="488"/>
    </row>
    <row r="47696" spans="7:7" ht="15" customHeight="1">
      <c r="G47696" s="488"/>
    </row>
    <row r="47697" spans="7:7" ht="15" customHeight="1">
      <c r="G47697" s="488"/>
    </row>
    <row r="47698" spans="7:7" ht="15" customHeight="1">
      <c r="G47698" s="488"/>
    </row>
    <row r="47699" spans="7:7" ht="15" customHeight="1">
      <c r="G47699" s="488"/>
    </row>
    <row r="47700" spans="7:7" ht="15" customHeight="1">
      <c r="G47700" s="488"/>
    </row>
    <row r="47701" spans="7:7" ht="15" customHeight="1">
      <c r="G47701" s="488"/>
    </row>
    <row r="47702" spans="7:7" ht="15" customHeight="1">
      <c r="G47702" s="488"/>
    </row>
    <row r="47703" spans="7:7" ht="15" customHeight="1">
      <c r="G47703" s="488"/>
    </row>
    <row r="47704" spans="7:7" ht="15" customHeight="1">
      <c r="G47704" s="488"/>
    </row>
    <row r="47705" spans="7:7" ht="15" customHeight="1">
      <c r="G47705" s="488"/>
    </row>
    <row r="47706" spans="7:7" ht="15" customHeight="1">
      <c r="G47706" s="488"/>
    </row>
    <row r="47707" spans="7:7" ht="15" customHeight="1">
      <c r="G47707" s="488"/>
    </row>
    <row r="47708" spans="7:7" ht="15" customHeight="1">
      <c r="G47708" s="488"/>
    </row>
    <row r="47709" spans="7:7" ht="15" customHeight="1">
      <c r="G47709" s="488"/>
    </row>
    <row r="47710" spans="7:7" ht="15" customHeight="1">
      <c r="G47710" s="488"/>
    </row>
    <row r="47711" spans="7:7" ht="15" customHeight="1">
      <c r="G47711" s="488"/>
    </row>
    <row r="47712" spans="7:7" ht="15" customHeight="1">
      <c r="G47712" s="488"/>
    </row>
    <row r="47713" spans="7:7" ht="15" customHeight="1">
      <c r="G47713" s="488"/>
    </row>
    <row r="47714" spans="7:7" ht="15" customHeight="1">
      <c r="G47714" s="488"/>
    </row>
    <row r="47715" spans="7:7" ht="15" customHeight="1">
      <c r="G47715" s="488"/>
    </row>
    <row r="47716" spans="7:7" ht="15" customHeight="1">
      <c r="G47716" s="488"/>
    </row>
    <row r="47717" spans="7:7" ht="15" customHeight="1">
      <c r="G47717" s="488"/>
    </row>
    <row r="47718" spans="7:7" ht="15" customHeight="1">
      <c r="G47718" s="488"/>
    </row>
    <row r="47719" spans="7:7" ht="15" customHeight="1">
      <c r="G47719" s="488"/>
    </row>
    <row r="47720" spans="7:7" ht="15" customHeight="1">
      <c r="G47720" s="488"/>
    </row>
    <row r="47721" spans="7:7" ht="15" customHeight="1">
      <c r="G47721" s="488"/>
    </row>
    <row r="47722" spans="7:7" ht="15" customHeight="1">
      <c r="G47722" s="488"/>
    </row>
    <row r="47723" spans="7:7" ht="15" customHeight="1">
      <c r="G47723" s="488"/>
    </row>
    <row r="47724" spans="7:7" ht="15" customHeight="1">
      <c r="G47724" s="488"/>
    </row>
    <row r="47725" spans="7:7" ht="15" customHeight="1">
      <c r="G47725" s="488"/>
    </row>
    <row r="47726" spans="7:7" ht="15" customHeight="1">
      <c r="G47726" s="488"/>
    </row>
    <row r="47727" spans="7:7" ht="15" customHeight="1">
      <c r="G47727" s="488"/>
    </row>
    <row r="47728" spans="7:7" ht="15" customHeight="1">
      <c r="G47728" s="488"/>
    </row>
    <row r="47729" spans="7:7" ht="15" customHeight="1">
      <c r="G47729" s="488"/>
    </row>
    <row r="47730" spans="7:7" ht="15" customHeight="1">
      <c r="G47730" s="488"/>
    </row>
    <row r="47731" spans="7:7" ht="15" customHeight="1">
      <c r="G47731" s="488"/>
    </row>
    <row r="47732" spans="7:7" ht="15" customHeight="1">
      <c r="G47732" s="488"/>
    </row>
    <row r="47733" spans="7:7" ht="15" customHeight="1">
      <c r="G47733" s="488"/>
    </row>
    <row r="47734" spans="7:7" ht="15" customHeight="1">
      <c r="G47734" s="488"/>
    </row>
    <row r="47735" spans="7:7" ht="15" customHeight="1">
      <c r="G47735" s="488"/>
    </row>
    <row r="47736" spans="7:7" ht="15" customHeight="1">
      <c r="G47736" s="488"/>
    </row>
    <row r="47737" spans="7:7" ht="15" customHeight="1">
      <c r="G47737" s="488"/>
    </row>
    <row r="47738" spans="7:7" ht="15" customHeight="1">
      <c r="G47738" s="488"/>
    </row>
    <row r="47739" spans="7:7" ht="15" customHeight="1">
      <c r="G47739" s="488"/>
    </row>
    <row r="47740" spans="7:7" ht="15" customHeight="1">
      <c r="G47740" s="488"/>
    </row>
    <row r="47741" spans="7:7" ht="15" customHeight="1">
      <c r="G47741" s="488"/>
    </row>
    <row r="47742" spans="7:7" ht="15" customHeight="1">
      <c r="G47742" s="488"/>
    </row>
    <row r="47743" spans="7:7" ht="15" customHeight="1">
      <c r="G47743" s="488"/>
    </row>
    <row r="47744" spans="7:7" ht="15" customHeight="1">
      <c r="G47744" s="488"/>
    </row>
    <row r="47745" spans="7:7" ht="15" customHeight="1">
      <c r="G47745" s="488"/>
    </row>
    <row r="47746" spans="7:7" ht="15" customHeight="1">
      <c r="G47746" s="488"/>
    </row>
    <row r="47747" spans="7:7" ht="15" customHeight="1">
      <c r="G47747" s="488"/>
    </row>
    <row r="47748" spans="7:7" ht="15" customHeight="1">
      <c r="G47748" s="488"/>
    </row>
    <row r="47749" spans="7:7" ht="15" customHeight="1">
      <c r="G47749" s="488"/>
    </row>
    <row r="47750" spans="7:7" ht="15" customHeight="1">
      <c r="G47750" s="488"/>
    </row>
    <row r="47751" spans="7:7" ht="15" customHeight="1">
      <c r="G47751" s="488"/>
    </row>
    <row r="47752" spans="7:7" ht="15" customHeight="1">
      <c r="G47752" s="488"/>
    </row>
    <row r="47753" spans="7:7" ht="15" customHeight="1">
      <c r="G47753" s="488"/>
    </row>
    <row r="47754" spans="7:7" ht="15" customHeight="1">
      <c r="G47754" s="488"/>
    </row>
    <row r="47755" spans="7:7" ht="15" customHeight="1">
      <c r="G47755" s="488"/>
    </row>
    <row r="47756" spans="7:7" ht="15" customHeight="1">
      <c r="G47756" s="488"/>
    </row>
    <row r="47757" spans="7:7" ht="15" customHeight="1">
      <c r="G47757" s="488"/>
    </row>
    <row r="47758" spans="7:7" ht="15" customHeight="1">
      <c r="G47758" s="488"/>
    </row>
    <row r="47759" spans="7:7" ht="15" customHeight="1">
      <c r="G47759" s="488"/>
    </row>
    <row r="47760" spans="7:7" ht="15" customHeight="1">
      <c r="G47760" s="488"/>
    </row>
    <row r="47761" spans="7:7" ht="15" customHeight="1">
      <c r="G47761" s="488"/>
    </row>
    <row r="47762" spans="7:7" ht="15" customHeight="1">
      <c r="G47762" s="488"/>
    </row>
    <row r="47763" spans="7:7" ht="15" customHeight="1">
      <c r="G47763" s="488"/>
    </row>
    <row r="47764" spans="7:7" ht="15" customHeight="1">
      <c r="G47764" s="488"/>
    </row>
    <row r="47765" spans="7:7" ht="15" customHeight="1">
      <c r="G47765" s="488"/>
    </row>
    <row r="47766" spans="7:7" ht="15" customHeight="1">
      <c r="G47766" s="488"/>
    </row>
    <row r="47767" spans="7:7" ht="15" customHeight="1">
      <c r="G47767" s="488"/>
    </row>
    <row r="47768" spans="7:7" ht="15" customHeight="1">
      <c r="G47768" s="488"/>
    </row>
    <row r="47769" spans="7:7" ht="15" customHeight="1">
      <c r="G47769" s="488"/>
    </row>
    <row r="47770" spans="7:7" ht="15" customHeight="1">
      <c r="G47770" s="488"/>
    </row>
    <row r="47771" spans="7:7" ht="15" customHeight="1">
      <c r="G47771" s="488"/>
    </row>
    <row r="47772" spans="7:7" ht="15" customHeight="1">
      <c r="G47772" s="488"/>
    </row>
    <row r="47773" spans="7:7" ht="15" customHeight="1">
      <c r="G47773" s="488"/>
    </row>
    <row r="47774" spans="7:7" ht="15" customHeight="1">
      <c r="G47774" s="488"/>
    </row>
    <row r="47775" spans="7:7" ht="15" customHeight="1">
      <c r="G47775" s="488"/>
    </row>
    <row r="47776" spans="7:7" ht="15" customHeight="1">
      <c r="G47776" s="488"/>
    </row>
    <row r="47777" spans="7:7" ht="15" customHeight="1">
      <c r="G47777" s="488"/>
    </row>
    <row r="47778" spans="7:7" ht="15" customHeight="1">
      <c r="G47778" s="488"/>
    </row>
    <row r="47779" spans="7:7" ht="15" customHeight="1">
      <c r="G47779" s="488"/>
    </row>
    <row r="47780" spans="7:7" ht="15" customHeight="1">
      <c r="G47780" s="488"/>
    </row>
    <row r="47781" spans="7:7" ht="15" customHeight="1">
      <c r="G47781" s="488"/>
    </row>
    <row r="47782" spans="7:7" ht="15" customHeight="1">
      <c r="G47782" s="488"/>
    </row>
    <row r="47783" spans="7:7" ht="15" customHeight="1">
      <c r="G47783" s="488"/>
    </row>
    <row r="47784" spans="7:7" ht="15" customHeight="1">
      <c r="G47784" s="488"/>
    </row>
    <row r="47785" spans="7:7" ht="15" customHeight="1">
      <c r="G47785" s="488"/>
    </row>
    <row r="47786" spans="7:7" ht="15" customHeight="1">
      <c r="G47786" s="488"/>
    </row>
    <row r="47787" spans="7:7" ht="15" customHeight="1">
      <c r="G47787" s="488"/>
    </row>
    <row r="47788" spans="7:7" ht="15" customHeight="1">
      <c r="G47788" s="488"/>
    </row>
    <row r="47789" spans="7:7" ht="15" customHeight="1">
      <c r="G47789" s="488"/>
    </row>
    <row r="47790" spans="7:7" ht="15" customHeight="1">
      <c r="G47790" s="488"/>
    </row>
    <row r="47791" spans="7:7" ht="15" customHeight="1">
      <c r="G47791" s="488"/>
    </row>
    <row r="47792" spans="7:7" ht="15" customHeight="1">
      <c r="G47792" s="488"/>
    </row>
    <row r="47793" spans="7:7" ht="15" customHeight="1">
      <c r="G47793" s="488"/>
    </row>
    <row r="47794" spans="7:7" ht="15" customHeight="1">
      <c r="G47794" s="488"/>
    </row>
    <row r="47795" spans="7:7" ht="15" customHeight="1">
      <c r="G47795" s="488"/>
    </row>
    <row r="47796" spans="7:7" ht="15" customHeight="1">
      <c r="G47796" s="488"/>
    </row>
    <row r="47797" spans="7:7" ht="15" customHeight="1">
      <c r="G47797" s="488"/>
    </row>
    <row r="47798" spans="7:7" ht="15" customHeight="1">
      <c r="G47798" s="488"/>
    </row>
    <row r="47799" spans="7:7" ht="15" customHeight="1">
      <c r="G47799" s="488"/>
    </row>
    <row r="47800" spans="7:7" ht="15" customHeight="1">
      <c r="G47800" s="488"/>
    </row>
    <row r="47801" spans="7:7" ht="15" customHeight="1">
      <c r="G47801" s="488"/>
    </row>
    <row r="47802" spans="7:7" ht="15" customHeight="1">
      <c r="G47802" s="488"/>
    </row>
    <row r="47803" spans="7:7" ht="15" customHeight="1">
      <c r="G47803" s="488"/>
    </row>
    <row r="47804" spans="7:7" ht="15" customHeight="1">
      <c r="G47804" s="488"/>
    </row>
    <row r="47805" spans="7:7" ht="15" customHeight="1">
      <c r="G47805" s="488"/>
    </row>
    <row r="47806" spans="7:7" ht="15" customHeight="1">
      <c r="G47806" s="488"/>
    </row>
    <row r="47807" spans="7:7" ht="15" customHeight="1">
      <c r="G47807" s="488"/>
    </row>
    <row r="47808" spans="7:7" ht="15" customHeight="1">
      <c r="G47808" s="488"/>
    </row>
    <row r="47809" spans="7:7" ht="15" customHeight="1">
      <c r="G47809" s="488"/>
    </row>
    <row r="47810" spans="7:7" ht="15" customHeight="1">
      <c r="G47810" s="488"/>
    </row>
    <row r="47811" spans="7:7" ht="15" customHeight="1">
      <c r="G47811" s="488"/>
    </row>
    <row r="47812" spans="7:7" ht="15" customHeight="1">
      <c r="G47812" s="488"/>
    </row>
    <row r="47813" spans="7:7" ht="15" customHeight="1">
      <c r="G47813" s="488"/>
    </row>
    <row r="47814" spans="7:7" ht="15" customHeight="1">
      <c r="G47814" s="488"/>
    </row>
    <row r="47815" spans="7:7" ht="15" customHeight="1">
      <c r="G47815" s="488"/>
    </row>
    <row r="47816" spans="7:7" ht="15" customHeight="1">
      <c r="G47816" s="488"/>
    </row>
    <row r="47817" spans="7:7" ht="15" customHeight="1">
      <c r="G47817" s="488"/>
    </row>
    <row r="47818" spans="7:7" ht="15" customHeight="1">
      <c r="G47818" s="488"/>
    </row>
    <row r="47819" spans="7:7" ht="15" customHeight="1">
      <c r="G47819" s="488"/>
    </row>
    <row r="47820" spans="7:7" ht="15" customHeight="1">
      <c r="G47820" s="488"/>
    </row>
    <row r="47821" spans="7:7" ht="15" customHeight="1">
      <c r="G47821" s="488"/>
    </row>
    <row r="47822" spans="7:7" ht="15" customHeight="1">
      <c r="G47822" s="488"/>
    </row>
    <row r="47823" spans="7:7" ht="15" customHeight="1">
      <c r="G47823" s="488"/>
    </row>
    <row r="47824" spans="7:7" ht="15" customHeight="1">
      <c r="G47824" s="488"/>
    </row>
    <row r="47825" spans="7:7" ht="15" customHeight="1">
      <c r="G47825" s="488"/>
    </row>
    <row r="47826" spans="7:7" ht="15" customHeight="1">
      <c r="G47826" s="488"/>
    </row>
    <row r="47827" spans="7:7" ht="15" customHeight="1">
      <c r="G47827" s="488"/>
    </row>
    <row r="47828" spans="7:7" ht="15" customHeight="1">
      <c r="G47828" s="488"/>
    </row>
    <row r="47829" spans="7:7" ht="15" customHeight="1">
      <c r="G47829" s="488"/>
    </row>
    <row r="47830" spans="7:7" ht="15" customHeight="1">
      <c r="G47830" s="488"/>
    </row>
    <row r="47831" spans="7:7" ht="15" customHeight="1">
      <c r="G47831" s="488"/>
    </row>
    <row r="47832" spans="7:7" ht="15" customHeight="1">
      <c r="G47832" s="488"/>
    </row>
    <row r="47833" spans="7:7" ht="15" customHeight="1">
      <c r="G47833" s="488"/>
    </row>
    <row r="47834" spans="7:7" ht="15" customHeight="1">
      <c r="G47834" s="488"/>
    </row>
    <row r="47835" spans="7:7" ht="15" customHeight="1">
      <c r="G47835" s="488"/>
    </row>
    <row r="47836" spans="7:7" ht="15" customHeight="1">
      <c r="G47836" s="488"/>
    </row>
    <row r="47837" spans="7:7" ht="15" customHeight="1">
      <c r="G47837" s="488"/>
    </row>
    <row r="47838" spans="7:7" ht="15" customHeight="1">
      <c r="G47838" s="488"/>
    </row>
    <row r="47839" spans="7:7" ht="15" customHeight="1">
      <c r="G47839" s="488"/>
    </row>
    <row r="47840" spans="7:7" ht="15" customHeight="1">
      <c r="G47840" s="488"/>
    </row>
    <row r="47841" spans="7:7" ht="15" customHeight="1">
      <c r="G47841" s="488"/>
    </row>
    <row r="47842" spans="7:7" ht="15" customHeight="1">
      <c r="G47842" s="488"/>
    </row>
    <row r="47843" spans="7:7" ht="15" customHeight="1">
      <c r="G47843" s="488"/>
    </row>
    <row r="47844" spans="7:7" ht="15" customHeight="1">
      <c r="G47844" s="488"/>
    </row>
    <row r="47845" spans="7:7" ht="15" customHeight="1">
      <c r="G47845" s="488"/>
    </row>
    <row r="47846" spans="7:7" ht="15" customHeight="1">
      <c r="G47846" s="488"/>
    </row>
    <row r="47847" spans="7:7" ht="15" customHeight="1">
      <c r="G47847" s="488"/>
    </row>
    <row r="47848" spans="7:7" ht="15" customHeight="1">
      <c r="G47848" s="488"/>
    </row>
    <row r="47849" spans="7:7" ht="15" customHeight="1">
      <c r="G47849" s="488"/>
    </row>
    <row r="47850" spans="7:7" ht="15" customHeight="1">
      <c r="G47850" s="488"/>
    </row>
    <row r="47851" spans="7:7" ht="15" customHeight="1">
      <c r="G47851" s="488"/>
    </row>
    <row r="47852" spans="7:7" ht="15" customHeight="1">
      <c r="G47852" s="488"/>
    </row>
    <row r="47853" spans="7:7" ht="15" customHeight="1">
      <c r="G47853" s="488"/>
    </row>
    <row r="47854" spans="7:7" ht="15" customHeight="1">
      <c r="G47854" s="488"/>
    </row>
    <row r="47855" spans="7:7" ht="15" customHeight="1">
      <c r="G47855" s="488"/>
    </row>
    <row r="47856" spans="7:7" ht="15" customHeight="1">
      <c r="G47856" s="488"/>
    </row>
    <row r="47857" spans="7:7" ht="15" customHeight="1">
      <c r="G47857" s="488"/>
    </row>
    <row r="47858" spans="7:7" ht="15" customHeight="1">
      <c r="G47858" s="488"/>
    </row>
    <row r="47859" spans="7:7" ht="15" customHeight="1">
      <c r="G47859" s="488"/>
    </row>
    <row r="47860" spans="7:7" ht="15" customHeight="1">
      <c r="G47860" s="488"/>
    </row>
    <row r="47861" spans="7:7" ht="15" customHeight="1">
      <c r="G47861" s="488"/>
    </row>
    <row r="47862" spans="7:7" ht="15" customHeight="1">
      <c r="G47862" s="488"/>
    </row>
    <row r="47863" spans="7:7" ht="15" customHeight="1">
      <c r="G47863" s="488"/>
    </row>
    <row r="47864" spans="7:7" ht="15" customHeight="1">
      <c r="G47864" s="488"/>
    </row>
    <row r="47865" spans="7:7" ht="15" customHeight="1">
      <c r="G47865" s="488"/>
    </row>
    <row r="47866" spans="7:7" ht="15" customHeight="1">
      <c r="G47866" s="488"/>
    </row>
    <row r="47867" spans="7:7" ht="15" customHeight="1">
      <c r="G47867" s="488"/>
    </row>
    <row r="47868" spans="7:7" ht="15" customHeight="1">
      <c r="G47868" s="488"/>
    </row>
    <row r="47869" spans="7:7" ht="15" customHeight="1">
      <c r="G47869" s="488"/>
    </row>
    <row r="47870" spans="7:7" ht="15" customHeight="1">
      <c r="G47870" s="488"/>
    </row>
    <row r="47871" spans="7:7" ht="15" customHeight="1">
      <c r="G47871" s="488"/>
    </row>
    <row r="47872" spans="7:7" ht="15" customHeight="1">
      <c r="G47872" s="488"/>
    </row>
    <row r="47873" spans="7:7" ht="15" customHeight="1">
      <c r="G47873" s="488"/>
    </row>
    <row r="47874" spans="7:7" ht="15" customHeight="1">
      <c r="G47874" s="488"/>
    </row>
    <row r="47875" spans="7:7" ht="15" customHeight="1">
      <c r="G47875" s="488"/>
    </row>
    <row r="47876" spans="7:7" ht="15" customHeight="1">
      <c r="G47876" s="488"/>
    </row>
    <row r="47877" spans="7:7" ht="15" customHeight="1">
      <c r="G47877" s="488"/>
    </row>
    <row r="47878" spans="7:7" ht="15" customHeight="1">
      <c r="G47878" s="488"/>
    </row>
    <row r="47879" spans="7:7" ht="15" customHeight="1">
      <c r="G47879" s="488"/>
    </row>
    <row r="47880" spans="7:7" ht="15" customHeight="1">
      <c r="G47880" s="488"/>
    </row>
    <row r="47881" spans="7:7" ht="15" customHeight="1">
      <c r="G47881" s="488"/>
    </row>
    <row r="47882" spans="7:7" ht="15" customHeight="1">
      <c r="G47882" s="488"/>
    </row>
    <row r="47883" spans="7:7" ht="15" customHeight="1">
      <c r="G47883" s="488"/>
    </row>
    <row r="47884" spans="7:7" ht="15" customHeight="1">
      <c r="G47884" s="488"/>
    </row>
    <row r="47885" spans="7:7" ht="15" customHeight="1">
      <c r="G47885" s="488"/>
    </row>
    <row r="47886" spans="7:7" ht="15" customHeight="1">
      <c r="G47886" s="488"/>
    </row>
    <row r="47887" spans="7:7" ht="15" customHeight="1">
      <c r="G47887" s="488"/>
    </row>
    <row r="47888" spans="7:7" ht="15" customHeight="1">
      <c r="G47888" s="488"/>
    </row>
    <row r="47889" spans="7:7" ht="15" customHeight="1">
      <c r="G47889" s="488"/>
    </row>
    <row r="47890" spans="7:7" ht="15" customHeight="1">
      <c r="G47890" s="488"/>
    </row>
    <row r="47891" spans="7:7" ht="15" customHeight="1">
      <c r="G47891" s="488"/>
    </row>
    <row r="47892" spans="7:7" ht="15" customHeight="1">
      <c r="G47892" s="488"/>
    </row>
    <row r="47893" spans="7:7" ht="15" customHeight="1">
      <c r="G47893" s="488"/>
    </row>
    <row r="47894" spans="7:7" ht="15" customHeight="1">
      <c r="G47894" s="488"/>
    </row>
    <row r="47895" spans="7:7" ht="15" customHeight="1">
      <c r="G47895" s="488"/>
    </row>
    <row r="47896" spans="7:7" ht="15" customHeight="1">
      <c r="G47896" s="488"/>
    </row>
    <row r="47897" spans="7:7" ht="15" customHeight="1">
      <c r="G47897" s="488"/>
    </row>
    <row r="47898" spans="7:7" ht="15" customHeight="1">
      <c r="G47898" s="488"/>
    </row>
    <row r="47899" spans="7:7" ht="15" customHeight="1">
      <c r="G47899" s="488"/>
    </row>
    <row r="47900" spans="7:7" ht="15" customHeight="1">
      <c r="G47900" s="488"/>
    </row>
    <row r="47901" spans="7:7" ht="15" customHeight="1">
      <c r="G47901" s="488"/>
    </row>
    <row r="47902" spans="7:7" ht="15" customHeight="1">
      <c r="G47902" s="488"/>
    </row>
    <row r="47903" spans="7:7" ht="15" customHeight="1">
      <c r="G47903" s="488"/>
    </row>
    <row r="47904" spans="7:7" ht="15" customHeight="1">
      <c r="G47904" s="488"/>
    </row>
    <row r="47905" spans="7:7" ht="15" customHeight="1">
      <c r="G47905" s="488"/>
    </row>
    <row r="47906" spans="7:7" ht="15" customHeight="1">
      <c r="G47906" s="488"/>
    </row>
    <row r="47907" spans="7:7" ht="15" customHeight="1">
      <c r="G47907" s="488"/>
    </row>
    <row r="47908" spans="7:7" ht="15" customHeight="1">
      <c r="G47908" s="488"/>
    </row>
    <row r="47909" spans="7:7" ht="15" customHeight="1">
      <c r="G47909" s="488"/>
    </row>
    <row r="47910" spans="7:7" ht="15" customHeight="1">
      <c r="G47910" s="488"/>
    </row>
    <row r="47911" spans="7:7" ht="15" customHeight="1">
      <c r="G47911" s="488"/>
    </row>
    <row r="47912" spans="7:7" ht="15" customHeight="1">
      <c r="G47912" s="488"/>
    </row>
    <row r="47913" spans="7:7" ht="15" customHeight="1">
      <c r="G47913" s="488"/>
    </row>
    <row r="47914" spans="7:7" ht="15" customHeight="1">
      <c r="G47914" s="488"/>
    </row>
    <row r="47915" spans="7:7" ht="15" customHeight="1">
      <c r="G47915" s="488"/>
    </row>
    <row r="47916" spans="7:7" ht="15" customHeight="1">
      <c r="G47916" s="488"/>
    </row>
    <row r="47917" spans="7:7" ht="15" customHeight="1">
      <c r="G47917" s="488"/>
    </row>
    <row r="47918" spans="7:7" ht="15" customHeight="1">
      <c r="G47918" s="488"/>
    </row>
    <row r="47919" spans="7:7" ht="15" customHeight="1">
      <c r="G47919" s="488"/>
    </row>
    <row r="47920" spans="7:7" ht="15" customHeight="1">
      <c r="G47920" s="488"/>
    </row>
    <row r="47921" spans="7:7" ht="15" customHeight="1">
      <c r="G47921" s="488"/>
    </row>
    <row r="47922" spans="7:7" ht="15" customHeight="1">
      <c r="G47922" s="488"/>
    </row>
    <row r="47923" spans="7:7" ht="15" customHeight="1">
      <c r="G47923" s="488"/>
    </row>
    <row r="47924" spans="7:7" ht="15" customHeight="1">
      <c r="G47924" s="488"/>
    </row>
    <row r="47925" spans="7:7" ht="15" customHeight="1">
      <c r="G47925" s="488"/>
    </row>
    <row r="47926" spans="7:7" ht="15" customHeight="1">
      <c r="G47926" s="488"/>
    </row>
    <row r="47927" spans="7:7" ht="15" customHeight="1">
      <c r="G47927" s="488"/>
    </row>
    <row r="47928" spans="7:7" ht="15" customHeight="1">
      <c r="G47928" s="488"/>
    </row>
    <row r="47929" spans="7:7" ht="15" customHeight="1">
      <c r="G47929" s="488"/>
    </row>
    <row r="47930" spans="7:7" ht="15" customHeight="1">
      <c r="G47930" s="488"/>
    </row>
    <row r="47931" spans="7:7" ht="15" customHeight="1">
      <c r="G47931" s="488"/>
    </row>
    <row r="47932" spans="7:7" ht="15" customHeight="1">
      <c r="G47932" s="488"/>
    </row>
    <row r="47933" spans="7:7" ht="15" customHeight="1">
      <c r="G47933" s="488"/>
    </row>
    <row r="47934" spans="7:7" ht="15" customHeight="1">
      <c r="G47934" s="488"/>
    </row>
    <row r="47935" spans="7:7" ht="15" customHeight="1">
      <c r="G47935" s="488"/>
    </row>
    <row r="47936" spans="7:7" ht="15" customHeight="1">
      <c r="G47936" s="488"/>
    </row>
    <row r="47937" spans="7:7" ht="15" customHeight="1">
      <c r="G47937" s="488"/>
    </row>
    <row r="47938" spans="7:7" ht="15" customHeight="1">
      <c r="G47938" s="488"/>
    </row>
    <row r="47939" spans="7:7" ht="15" customHeight="1">
      <c r="G47939" s="488"/>
    </row>
    <row r="47940" spans="7:7" ht="15" customHeight="1">
      <c r="G47940" s="488"/>
    </row>
    <row r="47941" spans="7:7" ht="15" customHeight="1">
      <c r="G47941" s="488"/>
    </row>
    <row r="47942" spans="7:7" ht="15" customHeight="1">
      <c r="G47942" s="488"/>
    </row>
    <row r="47943" spans="7:7" ht="15" customHeight="1">
      <c r="G47943" s="488"/>
    </row>
    <row r="47944" spans="7:7" ht="15" customHeight="1">
      <c r="G47944" s="488"/>
    </row>
    <row r="47945" spans="7:7" ht="15" customHeight="1">
      <c r="G47945" s="488"/>
    </row>
    <row r="47946" spans="7:7" ht="15" customHeight="1">
      <c r="G47946" s="488"/>
    </row>
    <row r="47947" spans="7:7" ht="15" customHeight="1">
      <c r="G47947" s="488"/>
    </row>
    <row r="47948" spans="7:7" ht="15" customHeight="1">
      <c r="G47948" s="488"/>
    </row>
    <row r="47949" spans="7:7" ht="15" customHeight="1">
      <c r="G47949" s="488"/>
    </row>
    <row r="47950" spans="7:7" ht="15" customHeight="1">
      <c r="G47950" s="488"/>
    </row>
    <row r="47951" spans="7:7" ht="15" customHeight="1">
      <c r="G47951" s="488"/>
    </row>
    <row r="47952" spans="7:7" ht="15" customHeight="1">
      <c r="G47952" s="488"/>
    </row>
    <row r="47953" spans="7:7" ht="15" customHeight="1">
      <c r="G47953" s="488"/>
    </row>
    <row r="47954" spans="7:7" ht="15" customHeight="1">
      <c r="G47954" s="488"/>
    </row>
    <row r="47955" spans="7:7" ht="15" customHeight="1">
      <c r="G47955" s="488"/>
    </row>
    <row r="47956" spans="7:7" ht="15" customHeight="1">
      <c r="G47956" s="488"/>
    </row>
    <row r="47957" spans="7:7" ht="15" customHeight="1">
      <c r="G47957" s="488"/>
    </row>
    <row r="47958" spans="7:7" ht="15" customHeight="1">
      <c r="G47958" s="488"/>
    </row>
    <row r="47959" spans="7:7" ht="15" customHeight="1">
      <c r="G47959" s="488"/>
    </row>
    <row r="47960" spans="7:7" ht="15" customHeight="1">
      <c r="G47960" s="488"/>
    </row>
    <row r="47961" spans="7:7" ht="15" customHeight="1">
      <c r="G47961" s="488"/>
    </row>
    <row r="47962" spans="7:7" ht="15" customHeight="1">
      <c r="G47962" s="488"/>
    </row>
    <row r="47963" spans="7:7" ht="15" customHeight="1">
      <c r="G47963" s="488"/>
    </row>
    <row r="47964" spans="7:7" ht="15" customHeight="1">
      <c r="G47964" s="488"/>
    </row>
    <row r="47965" spans="7:7" ht="15" customHeight="1">
      <c r="G47965" s="488"/>
    </row>
    <row r="47966" spans="7:7" ht="15" customHeight="1">
      <c r="G47966" s="488"/>
    </row>
    <row r="47967" spans="7:7" ht="15" customHeight="1">
      <c r="G47967" s="488"/>
    </row>
    <row r="47968" spans="7:7" ht="15" customHeight="1">
      <c r="G47968" s="488"/>
    </row>
    <row r="47969" spans="7:7" ht="15" customHeight="1">
      <c r="G47969" s="488"/>
    </row>
    <row r="47970" spans="7:7" ht="15" customHeight="1">
      <c r="G47970" s="488"/>
    </row>
    <row r="47971" spans="7:7" ht="15" customHeight="1">
      <c r="G47971" s="488"/>
    </row>
    <row r="47972" spans="7:7" ht="15" customHeight="1">
      <c r="G47972" s="488"/>
    </row>
    <row r="47973" spans="7:7" ht="15" customHeight="1">
      <c r="G47973" s="488"/>
    </row>
    <row r="47974" spans="7:7" ht="15" customHeight="1">
      <c r="G47974" s="488"/>
    </row>
    <row r="47975" spans="7:7" ht="15" customHeight="1">
      <c r="G47975" s="488"/>
    </row>
    <row r="47976" spans="7:7" ht="15" customHeight="1">
      <c r="G47976" s="488"/>
    </row>
    <row r="47977" spans="7:7" ht="15" customHeight="1">
      <c r="G47977" s="488"/>
    </row>
    <row r="47978" spans="7:7" ht="15" customHeight="1">
      <c r="G47978" s="488"/>
    </row>
    <row r="47979" spans="7:7" ht="15" customHeight="1">
      <c r="G47979" s="488"/>
    </row>
    <row r="47980" spans="7:7" ht="15" customHeight="1">
      <c r="G47980" s="488"/>
    </row>
    <row r="47981" spans="7:7" ht="15" customHeight="1">
      <c r="G47981" s="488"/>
    </row>
    <row r="47982" spans="7:7" ht="15" customHeight="1">
      <c r="G47982" s="488"/>
    </row>
    <row r="47983" spans="7:7" ht="15" customHeight="1">
      <c r="G47983" s="488"/>
    </row>
    <row r="47984" spans="7:7" ht="15" customHeight="1">
      <c r="G47984" s="488"/>
    </row>
    <row r="47985" spans="7:7" ht="15" customHeight="1">
      <c r="G47985" s="488"/>
    </row>
    <row r="47986" spans="7:7" ht="15" customHeight="1">
      <c r="G47986" s="488"/>
    </row>
    <row r="47987" spans="7:7" ht="15" customHeight="1">
      <c r="G47987" s="488"/>
    </row>
    <row r="47988" spans="7:7" ht="15" customHeight="1">
      <c r="G47988" s="488"/>
    </row>
    <row r="47989" spans="7:7" ht="15" customHeight="1">
      <c r="G47989" s="488"/>
    </row>
    <row r="47990" spans="7:7" ht="15" customHeight="1">
      <c r="G47990" s="488"/>
    </row>
    <row r="47991" spans="7:7" ht="15" customHeight="1">
      <c r="G47991" s="488"/>
    </row>
    <row r="47992" spans="7:7" ht="15" customHeight="1">
      <c r="G47992" s="488"/>
    </row>
    <row r="47993" spans="7:7" ht="15" customHeight="1">
      <c r="G47993" s="488"/>
    </row>
    <row r="47994" spans="7:7" ht="15" customHeight="1">
      <c r="G47994" s="488"/>
    </row>
    <row r="47995" spans="7:7" ht="15" customHeight="1">
      <c r="G47995" s="488"/>
    </row>
    <row r="47996" spans="7:7" ht="15" customHeight="1">
      <c r="G47996" s="488"/>
    </row>
    <row r="47997" spans="7:7" ht="15" customHeight="1">
      <c r="G47997" s="488"/>
    </row>
    <row r="47998" spans="7:7" ht="15" customHeight="1">
      <c r="G47998" s="488"/>
    </row>
    <row r="47999" spans="7:7" ht="15" customHeight="1">
      <c r="G47999" s="488"/>
    </row>
    <row r="48000" spans="7:7" ht="15" customHeight="1">
      <c r="G48000" s="488"/>
    </row>
    <row r="48001" spans="7:7" ht="15" customHeight="1">
      <c r="G48001" s="488"/>
    </row>
    <row r="48002" spans="7:7" ht="15" customHeight="1">
      <c r="G48002" s="488"/>
    </row>
    <row r="48003" spans="7:7" ht="15" customHeight="1">
      <c r="G48003" s="488"/>
    </row>
    <row r="48004" spans="7:7" ht="15" customHeight="1">
      <c r="G48004" s="488"/>
    </row>
    <row r="48005" spans="7:7" ht="15" customHeight="1">
      <c r="G48005" s="488"/>
    </row>
    <row r="48006" spans="7:7" ht="15" customHeight="1">
      <c r="G48006" s="488"/>
    </row>
    <row r="48007" spans="7:7" ht="15" customHeight="1">
      <c r="G48007" s="488"/>
    </row>
    <row r="48008" spans="7:7" ht="15" customHeight="1">
      <c r="G48008" s="488"/>
    </row>
    <row r="48009" spans="7:7" ht="15" customHeight="1">
      <c r="G48009" s="488"/>
    </row>
    <row r="48010" spans="7:7" ht="15" customHeight="1">
      <c r="G48010" s="488"/>
    </row>
    <row r="48011" spans="7:7" ht="15" customHeight="1">
      <c r="G48011" s="488"/>
    </row>
    <row r="48012" spans="7:7" ht="15" customHeight="1">
      <c r="G48012" s="488"/>
    </row>
    <row r="48013" spans="7:7" ht="15" customHeight="1">
      <c r="G48013" s="488"/>
    </row>
    <row r="48014" spans="7:7" ht="15" customHeight="1">
      <c r="G48014" s="488"/>
    </row>
    <row r="48015" spans="7:7" ht="15" customHeight="1">
      <c r="G48015" s="488"/>
    </row>
    <row r="48016" spans="7:7" ht="15" customHeight="1">
      <c r="G48016" s="488"/>
    </row>
    <row r="48017" spans="7:7" ht="15" customHeight="1">
      <c r="G48017" s="488"/>
    </row>
    <row r="48018" spans="7:7" ht="15" customHeight="1">
      <c r="G48018" s="488"/>
    </row>
    <row r="48019" spans="7:7" ht="15" customHeight="1">
      <c r="G48019" s="488"/>
    </row>
    <row r="48020" spans="7:7" ht="15" customHeight="1">
      <c r="G48020" s="488"/>
    </row>
    <row r="48021" spans="7:7" ht="15" customHeight="1">
      <c r="G48021" s="488"/>
    </row>
    <row r="48022" spans="7:7" ht="15" customHeight="1">
      <c r="G48022" s="488"/>
    </row>
    <row r="48023" spans="7:7" ht="15" customHeight="1">
      <c r="G48023" s="488"/>
    </row>
    <row r="48024" spans="7:7" ht="15" customHeight="1">
      <c r="G48024" s="488"/>
    </row>
    <row r="48025" spans="7:7" ht="15" customHeight="1">
      <c r="G48025" s="488"/>
    </row>
    <row r="48026" spans="7:7" ht="15" customHeight="1">
      <c r="G48026" s="488"/>
    </row>
    <row r="48027" spans="7:7" ht="15" customHeight="1">
      <c r="G48027" s="488"/>
    </row>
    <row r="48028" spans="7:7" ht="15" customHeight="1">
      <c r="G48028" s="488"/>
    </row>
    <row r="48029" spans="7:7" ht="15" customHeight="1">
      <c r="G48029" s="488"/>
    </row>
    <row r="48030" spans="7:7" ht="15" customHeight="1">
      <c r="G48030" s="488"/>
    </row>
    <row r="48031" spans="7:7" ht="15" customHeight="1">
      <c r="G48031" s="488"/>
    </row>
    <row r="48032" spans="7:7" ht="15" customHeight="1">
      <c r="G48032" s="488"/>
    </row>
    <row r="48033" spans="7:7" ht="15" customHeight="1">
      <c r="G48033" s="488"/>
    </row>
    <row r="48034" spans="7:7" ht="15" customHeight="1">
      <c r="G48034" s="488"/>
    </row>
    <row r="48035" spans="7:7" ht="15" customHeight="1">
      <c r="G48035" s="488"/>
    </row>
    <row r="48036" spans="7:7" ht="15" customHeight="1">
      <c r="G48036" s="488"/>
    </row>
    <row r="48037" spans="7:7" ht="15" customHeight="1">
      <c r="G48037" s="488"/>
    </row>
    <row r="48038" spans="7:7" ht="15" customHeight="1">
      <c r="G48038" s="488"/>
    </row>
    <row r="48039" spans="7:7" ht="15" customHeight="1">
      <c r="G48039" s="488"/>
    </row>
    <row r="48040" spans="7:7" ht="15" customHeight="1">
      <c r="G48040" s="488"/>
    </row>
    <row r="48041" spans="7:7" ht="15" customHeight="1">
      <c r="G48041" s="488"/>
    </row>
    <row r="48042" spans="7:7" ht="15" customHeight="1">
      <c r="G48042" s="488"/>
    </row>
    <row r="48043" spans="7:7" ht="15" customHeight="1">
      <c r="G48043" s="488"/>
    </row>
    <row r="48044" spans="7:7" ht="15" customHeight="1">
      <c r="G48044" s="488"/>
    </row>
    <row r="48045" spans="7:7" ht="15" customHeight="1">
      <c r="G48045" s="488"/>
    </row>
    <row r="48046" spans="7:7" ht="15" customHeight="1">
      <c r="G48046" s="488"/>
    </row>
    <row r="48047" spans="7:7" ht="15" customHeight="1">
      <c r="G48047" s="488"/>
    </row>
    <row r="48048" spans="7:7" ht="15" customHeight="1">
      <c r="G48048" s="488"/>
    </row>
    <row r="48049" spans="7:7" ht="15" customHeight="1">
      <c r="G48049" s="488"/>
    </row>
    <row r="48050" spans="7:7" ht="15" customHeight="1">
      <c r="G48050" s="488"/>
    </row>
    <row r="48051" spans="7:7" ht="15" customHeight="1">
      <c r="G48051" s="488"/>
    </row>
    <row r="48052" spans="7:7" ht="15" customHeight="1">
      <c r="G48052" s="488"/>
    </row>
    <row r="48053" spans="7:7" ht="15" customHeight="1">
      <c r="G48053" s="488"/>
    </row>
    <row r="48054" spans="7:7" ht="15" customHeight="1">
      <c r="G48054" s="488"/>
    </row>
    <row r="48055" spans="7:7" ht="15" customHeight="1">
      <c r="G48055" s="488"/>
    </row>
    <row r="48056" spans="7:7" ht="15" customHeight="1">
      <c r="G48056" s="488"/>
    </row>
    <row r="48057" spans="7:7" ht="15" customHeight="1">
      <c r="G48057" s="488"/>
    </row>
    <row r="48058" spans="7:7" ht="15" customHeight="1">
      <c r="G48058" s="488"/>
    </row>
    <row r="48059" spans="7:7" ht="15" customHeight="1">
      <c r="G48059" s="488"/>
    </row>
    <row r="48060" spans="7:7" ht="15" customHeight="1">
      <c r="G48060" s="488"/>
    </row>
    <row r="48061" spans="7:7" ht="15" customHeight="1">
      <c r="G48061" s="488"/>
    </row>
    <row r="48062" spans="7:7" ht="15" customHeight="1">
      <c r="G48062" s="488"/>
    </row>
    <row r="48063" spans="7:7" ht="15" customHeight="1">
      <c r="G48063" s="488"/>
    </row>
    <row r="48064" spans="7:7" ht="15" customHeight="1">
      <c r="G48064" s="488"/>
    </row>
    <row r="48065" spans="7:7" ht="15" customHeight="1">
      <c r="G48065" s="488"/>
    </row>
    <row r="48066" spans="7:7" ht="15" customHeight="1">
      <c r="G48066" s="488"/>
    </row>
    <row r="48067" spans="7:7" ht="15" customHeight="1">
      <c r="G48067" s="488"/>
    </row>
    <row r="48068" spans="7:7" ht="15" customHeight="1">
      <c r="G48068" s="488"/>
    </row>
    <row r="48069" spans="7:7" ht="15" customHeight="1">
      <c r="G48069" s="488"/>
    </row>
    <row r="48070" spans="7:7" ht="15" customHeight="1">
      <c r="G48070" s="488"/>
    </row>
    <row r="48071" spans="7:7" ht="15" customHeight="1">
      <c r="G48071" s="488"/>
    </row>
    <row r="48072" spans="7:7" ht="15" customHeight="1">
      <c r="G48072" s="488"/>
    </row>
    <row r="48073" spans="7:7" ht="15" customHeight="1">
      <c r="G48073" s="488"/>
    </row>
    <row r="48074" spans="7:7" ht="15" customHeight="1">
      <c r="G48074" s="488"/>
    </row>
    <row r="48075" spans="7:7" ht="15" customHeight="1">
      <c r="G48075" s="488"/>
    </row>
    <row r="48076" spans="7:7" ht="15" customHeight="1">
      <c r="G48076" s="488"/>
    </row>
    <row r="48077" spans="7:7" ht="15" customHeight="1">
      <c r="G48077" s="488"/>
    </row>
    <row r="48078" spans="7:7" ht="15" customHeight="1">
      <c r="G48078" s="488"/>
    </row>
    <row r="48079" spans="7:7" ht="15" customHeight="1">
      <c r="G48079" s="488"/>
    </row>
    <row r="48080" spans="7:7" ht="15" customHeight="1">
      <c r="G48080" s="488"/>
    </row>
    <row r="48081" spans="7:7" ht="15" customHeight="1">
      <c r="G48081" s="488"/>
    </row>
    <row r="48082" spans="7:7" ht="15" customHeight="1">
      <c r="G48082" s="488"/>
    </row>
    <row r="48083" spans="7:7" ht="15" customHeight="1">
      <c r="G48083" s="488"/>
    </row>
    <row r="48084" spans="7:7" ht="15" customHeight="1">
      <c r="G48084" s="488"/>
    </row>
    <row r="48085" spans="7:7" ht="15" customHeight="1">
      <c r="G48085" s="488"/>
    </row>
    <row r="48086" spans="7:7" ht="15" customHeight="1">
      <c r="G48086" s="488"/>
    </row>
    <row r="48087" spans="7:7" ht="15" customHeight="1">
      <c r="G48087" s="488"/>
    </row>
    <row r="48088" spans="7:7" ht="15" customHeight="1">
      <c r="G48088" s="488"/>
    </row>
    <row r="48089" spans="7:7" ht="15" customHeight="1">
      <c r="G48089" s="488"/>
    </row>
    <row r="48090" spans="7:7" ht="15" customHeight="1">
      <c r="G48090" s="488"/>
    </row>
    <row r="48091" spans="7:7" ht="15" customHeight="1">
      <c r="G48091" s="488"/>
    </row>
    <row r="48092" spans="7:7" ht="15" customHeight="1">
      <c r="G48092" s="488"/>
    </row>
    <row r="48093" spans="7:7" ht="15" customHeight="1">
      <c r="G48093" s="488"/>
    </row>
    <row r="48094" spans="7:7" ht="15" customHeight="1">
      <c r="G48094" s="488"/>
    </row>
    <row r="48095" spans="7:7" ht="15" customHeight="1">
      <c r="G48095" s="488"/>
    </row>
    <row r="48096" spans="7:7" ht="15" customHeight="1">
      <c r="G48096" s="488"/>
    </row>
    <row r="48097" spans="7:7" ht="15" customHeight="1">
      <c r="G48097" s="488"/>
    </row>
    <row r="48098" spans="7:7" ht="15" customHeight="1">
      <c r="G48098" s="488"/>
    </row>
    <row r="48099" spans="7:7" ht="15" customHeight="1">
      <c r="G48099" s="488"/>
    </row>
    <row r="48100" spans="7:7" ht="15" customHeight="1">
      <c r="G48100" s="488"/>
    </row>
    <row r="48101" spans="7:7" ht="15" customHeight="1">
      <c r="G48101" s="488"/>
    </row>
    <row r="48102" spans="7:7" ht="15" customHeight="1">
      <c r="G48102" s="488"/>
    </row>
    <row r="48103" spans="7:7" ht="15" customHeight="1">
      <c r="G48103" s="488"/>
    </row>
    <row r="48104" spans="7:7" ht="15" customHeight="1">
      <c r="G48104" s="488"/>
    </row>
    <row r="48105" spans="7:7" ht="15" customHeight="1">
      <c r="G48105" s="488"/>
    </row>
    <row r="48106" spans="7:7" ht="15" customHeight="1">
      <c r="G48106" s="488"/>
    </row>
    <row r="48107" spans="7:7" ht="15" customHeight="1">
      <c r="G48107" s="488"/>
    </row>
    <row r="48108" spans="7:7" ht="15" customHeight="1">
      <c r="G48108" s="488"/>
    </row>
    <row r="48109" spans="7:7" ht="15" customHeight="1">
      <c r="G48109" s="488"/>
    </row>
    <row r="48110" spans="7:7" ht="15" customHeight="1">
      <c r="G48110" s="488"/>
    </row>
    <row r="48111" spans="7:7" ht="15" customHeight="1">
      <c r="G48111" s="488"/>
    </row>
    <row r="48112" spans="7:7" ht="15" customHeight="1">
      <c r="G48112" s="488"/>
    </row>
    <row r="48113" spans="7:7" ht="15" customHeight="1">
      <c r="G48113" s="488"/>
    </row>
    <row r="48114" spans="7:7" ht="15" customHeight="1">
      <c r="G48114" s="488"/>
    </row>
    <row r="48115" spans="7:7" ht="15" customHeight="1">
      <c r="G48115" s="488"/>
    </row>
    <row r="48116" spans="7:7" ht="15" customHeight="1">
      <c r="G48116" s="488"/>
    </row>
    <row r="48117" spans="7:7" ht="15" customHeight="1">
      <c r="G48117" s="488"/>
    </row>
    <row r="48118" spans="7:7" ht="15" customHeight="1">
      <c r="G48118" s="488"/>
    </row>
    <row r="48119" spans="7:7" ht="15" customHeight="1">
      <c r="G48119" s="488"/>
    </row>
    <row r="48120" spans="7:7" ht="15" customHeight="1">
      <c r="G48120" s="488"/>
    </row>
    <row r="48121" spans="7:7" ht="15" customHeight="1">
      <c r="G48121" s="488"/>
    </row>
    <row r="48122" spans="7:7" ht="15" customHeight="1">
      <c r="G48122" s="488"/>
    </row>
    <row r="48123" spans="7:7" ht="15" customHeight="1">
      <c r="G48123" s="488"/>
    </row>
    <row r="48124" spans="7:7" ht="15" customHeight="1">
      <c r="G48124" s="488"/>
    </row>
    <row r="48125" spans="7:7" ht="15" customHeight="1">
      <c r="G48125" s="488"/>
    </row>
    <row r="48126" spans="7:7" ht="15" customHeight="1">
      <c r="G48126" s="488"/>
    </row>
    <row r="48127" spans="7:7" ht="15" customHeight="1">
      <c r="G48127" s="488"/>
    </row>
    <row r="48128" spans="7:7" ht="15" customHeight="1">
      <c r="G48128" s="488"/>
    </row>
    <row r="48129" spans="7:7" ht="15" customHeight="1">
      <c r="G48129" s="488"/>
    </row>
    <row r="48130" spans="7:7" ht="15" customHeight="1">
      <c r="G48130" s="488"/>
    </row>
    <row r="48131" spans="7:7" ht="15" customHeight="1">
      <c r="G48131" s="488"/>
    </row>
    <row r="48132" spans="7:7" ht="15" customHeight="1">
      <c r="G48132" s="488"/>
    </row>
    <row r="48133" spans="7:7" ht="15" customHeight="1">
      <c r="G48133" s="488"/>
    </row>
    <row r="48134" spans="7:7" ht="15" customHeight="1">
      <c r="G48134" s="488"/>
    </row>
    <row r="48135" spans="7:7" ht="15" customHeight="1">
      <c r="G48135" s="488"/>
    </row>
    <row r="48136" spans="7:7" ht="15" customHeight="1">
      <c r="G48136" s="488"/>
    </row>
    <row r="48137" spans="7:7" ht="15" customHeight="1">
      <c r="G48137" s="488"/>
    </row>
    <row r="48138" spans="7:7" ht="15" customHeight="1">
      <c r="G48138" s="488"/>
    </row>
    <row r="48139" spans="7:7" ht="15" customHeight="1">
      <c r="G48139" s="488"/>
    </row>
    <row r="48140" spans="7:7" ht="15" customHeight="1">
      <c r="G48140" s="488"/>
    </row>
    <row r="48141" spans="7:7" ht="15" customHeight="1">
      <c r="G48141" s="488"/>
    </row>
    <row r="48142" spans="7:7" ht="15" customHeight="1">
      <c r="G48142" s="488"/>
    </row>
    <row r="48143" spans="7:7" ht="15" customHeight="1">
      <c r="G48143" s="488"/>
    </row>
    <row r="48144" spans="7:7" ht="15" customHeight="1">
      <c r="G48144" s="488"/>
    </row>
    <row r="48145" spans="7:7" ht="15" customHeight="1">
      <c r="G48145" s="488"/>
    </row>
    <row r="48146" spans="7:7" ht="15" customHeight="1">
      <c r="G48146" s="488"/>
    </row>
    <row r="48147" spans="7:7" ht="15" customHeight="1">
      <c r="G48147" s="488"/>
    </row>
    <row r="48148" spans="7:7" ht="15" customHeight="1">
      <c r="G48148" s="488"/>
    </row>
    <row r="48149" spans="7:7" ht="15" customHeight="1">
      <c r="G48149" s="488"/>
    </row>
    <row r="48150" spans="7:7" ht="15" customHeight="1">
      <c r="G48150" s="488"/>
    </row>
    <row r="48151" spans="7:7" ht="15" customHeight="1">
      <c r="G48151" s="488"/>
    </row>
    <row r="48152" spans="7:7" ht="15" customHeight="1">
      <c r="G48152" s="488"/>
    </row>
    <row r="48153" spans="7:7" ht="15" customHeight="1">
      <c r="G48153" s="488"/>
    </row>
    <row r="48154" spans="7:7" ht="15" customHeight="1">
      <c r="G48154" s="488"/>
    </row>
    <row r="48155" spans="7:7" ht="15" customHeight="1">
      <c r="G48155" s="488"/>
    </row>
    <row r="48156" spans="7:7" ht="15" customHeight="1">
      <c r="G48156" s="488"/>
    </row>
    <row r="48157" spans="7:7" ht="15" customHeight="1">
      <c r="G48157" s="488"/>
    </row>
    <row r="48158" spans="7:7" ht="15" customHeight="1">
      <c r="G48158" s="488"/>
    </row>
    <row r="48159" spans="7:7" ht="15" customHeight="1">
      <c r="G48159" s="488"/>
    </row>
    <row r="48160" spans="7:7" ht="15" customHeight="1">
      <c r="G48160" s="488"/>
    </row>
    <row r="48161" spans="7:7" ht="15" customHeight="1">
      <c r="G48161" s="488"/>
    </row>
    <row r="48162" spans="7:7" ht="15" customHeight="1">
      <c r="G48162" s="488"/>
    </row>
    <row r="48163" spans="7:7" ht="15" customHeight="1">
      <c r="G48163" s="488"/>
    </row>
    <row r="48164" spans="7:7" ht="15" customHeight="1">
      <c r="G48164" s="488"/>
    </row>
    <row r="48165" spans="7:7" ht="15" customHeight="1">
      <c r="G48165" s="488"/>
    </row>
    <row r="48166" spans="7:7" ht="15" customHeight="1">
      <c r="G48166" s="488"/>
    </row>
    <row r="48167" spans="7:7" ht="15" customHeight="1">
      <c r="G48167" s="488"/>
    </row>
    <row r="48168" spans="7:7" ht="15" customHeight="1">
      <c r="G48168" s="488"/>
    </row>
    <row r="48169" spans="7:7" ht="15" customHeight="1">
      <c r="G48169" s="488"/>
    </row>
    <row r="48170" spans="7:7" ht="15" customHeight="1">
      <c r="G48170" s="488"/>
    </row>
    <row r="48171" spans="7:7" ht="15" customHeight="1">
      <c r="G48171" s="488"/>
    </row>
    <row r="48172" spans="7:7" ht="15" customHeight="1">
      <c r="G48172" s="488"/>
    </row>
    <row r="48173" spans="7:7" ht="15" customHeight="1">
      <c r="G48173" s="488"/>
    </row>
    <row r="48174" spans="7:7" ht="15" customHeight="1">
      <c r="G48174" s="488"/>
    </row>
    <row r="48175" spans="7:7" ht="15" customHeight="1">
      <c r="G48175" s="488"/>
    </row>
    <row r="48176" spans="7:7" ht="15" customHeight="1">
      <c r="G48176" s="488"/>
    </row>
    <row r="48177" spans="7:7" ht="15" customHeight="1">
      <c r="G48177" s="488"/>
    </row>
    <row r="48178" spans="7:7" ht="15" customHeight="1">
      <c r="G48178" s="488"/>
    </row>
    <row r="48179" spans="7:7" ht="15" customHeight="1">
      <c r="G48179" s="488"/>
    </row>
    <row r="48180" spans="7:7" ht="15" customHeight="1">
      <c r="G48180" s="488"/>
    </row>
    <row r="48181" spans="7:7" ht="15" customHeight="1">
      <c r="G48181" s="488"/>
    </row>
    <row r="48182" spans="7:7" ht="15" customHeight="1">
      <c r="G48182" s="488"/>
    </row>
    <row r="48183" spans="7:7" ht="15" customHeight="1">
      <c r="G48183" s="488"/>
    </row>
    <row r="48184" spans="7:7" ht="15" customHeight="1">
      <c r="G48184" s="488"/>
    </row>
    <row r="48185" spans="7:7" ht="15" customHeight="1">
      <c r="G48185" s="488"/>
    </row>
    <row r="48186" spans="7:7" ht="15" customHeight="1">
      <c r="G48186" s="488"/>
    </row>
    <row r="48187" spans="7:7" ht="15" customHeight="1">
      <c r="G48187" s="488"/>
    </row>
    <row r="48188" spans="7:7" ht="15" customHeight="1">
      <c r="G48188" s="488"/>
    </row>
    <row r="48189" spans="7:7" ht="15" customHeight="1">
      <c r="G48189" s="488"/>
    </row>
    <row r="48190" spans="7:7" ht="15" customHeight="1">
      <c r="G48190" s="488"/>
    </row>
    <row r="48191" spans="7:7" ht="15" customHeight="1">
      <c r="G48191" s="488"/>
    </row>
    <row r="48192" spans="7:7" ht="15" customHeight="1">
      <c r="G48192" s="488"/>
    </row>
    <row r="48193" spans="7:7" ht="15" customHeight="1">
      <c r="G48193" s="488"/>
    </row>
    <row r="48194" spans="7:7" ht="15" customHeight="1">
      <c r="G48194" s="488"/>
    </row>
    <row r="48195" spans="7:7" ht="15" customHeight="1">
      <c r="G48195" s="488"/>
    </row>
    <row r="48196" spans="7:7" ht="15" customHeight="1">
      <c r="G48196" s="488"/>
    </row>
    <row r="48197" spans="7:7" ht="15" customHeight="1">
      <c r="G48197" s="488"/>
    </row>
    <row r="48198" spans="7:7" ht="15" customHeight="1">
      <c r="G48198" s="488"/>
    </row>
    <row r="48199" spans="7:7" ht="15" customHeight="1">
      <c r="G48199" s="488"/>
    </row>
    <row r="48200" spans="7:7" ht="15" customHeight="1">
      <c r="G48200" s="488"/>
    </row>
    <row r="48201" spans="7:7" ht="15" customHeight="1">
      <c r="G48201" s="488"/>
    </row>
    <row r="48202" spans="7:7" ht="15" customHeight="1">
      <c r="G48202" s="488"/>
    </row>
    <row r="48203" spans="7:7" ht="15" customHeight="1">
      <c r="G48203" s="488"/>
    </row>
    <row r="48204" spans="7:7" ht="15" customHeight="1">
      <c r="G48204" s="488"/>
    </row>
    <row r="48205" spans="7:7" ht="15" customHeight="1">
      <c r="G48205" s="488"/>
    </row>
    <row r="48206" spans="7:7" ht="15" customHeight="1">
      <c r="G48206" s="488"/>
    </row>
    <row r="48207" spans="7:7" ht="15" customHeight="1">
      <c r="G48207" s="488"/>
    </row>
    <row r="48208" spans="7:7" ht="15" customHeight="1">
      <c r="G48208" s="488"/>
    </row>
    <row r="48209" spans="7:7" ht="15" customHeight="1">
      <c r="G48209" s="488"/>
    </row>
    <row r="48210" spans="7:7" ht="15" customHeight="1">
      <c r="G48210" s="488"/>
    </row>
    <row r="48211" spans="7:7" ht="15" customHeight="1">
      <c r="G48211" s="488"/>
    </row>
    <row r="48212" spans="7:7" ht="15" customHeight="1">
      <c r="G48212" s="488"/>
    </row>
    <row r="48213" spans="7:7" ht="15" customHeight="1">
      <c r="G48213" s="488"/>
    </row>
    <row r="48214" spans="7:7" ht="15" customHeight="1">
      <c r="G48214" s="488"/>
    </row>
    <row r="48215" spans="7:7" ht="15" customHeight="1">
      <c r="G48215" s="488"/>
    </row>
    <row r="48216" spans="7:7" ht="15" customHeight="1">
      <c r="G48216" s="488"/>
    </row>
    <row r="48217" spans="7:7" ht="15" customHeight="1">
      <c r="G48217" s="488"/>
    </row>
    <row r="48218" spans="7:7" ht="15" customHeight="1">
      <c r="G48218" s="488"/>
    </row>
    <row r="48219" spans="7:7" ht="15" customHeight="1">
      <c r="G48219" s="488"/>
    </row>
    <row r="48220" spans="7:7" ht="15" customHeight="1">
      <c r="G48220" s="488"/>
    </row>
    <row r="48221" spans="7:7" ht="15" customHeight="1">
      <c r="G48221" s="488"/>
    </row>
    <row r="48222" spans="7:7" ht="15" customHeight="1">
      <c r="G48222" s="488"/>
    </row>
    <row r="48223" spans="7:7" ht="15" customHeight="1">
      <c r="G48223" s="488"/>
    </row>
    <row r="48224" spans="7:7" ht="15" customHeight="1">
      <c r="G48224" s="488"/>
    </row>
    <row r="48225" spans="7:7" ht="15" customHeight="1">
      <c r="G48225" s="488"/>
    </row>
    <row r="48226" spans="7:7" ht="15" customHeight="1">
      <c r="G48226" s="488"/>
    </row>
    <row r="48227" spans="7:7" ht="15" customHeight="1">
      <c r="G48227" s="488"/>
    </row>
    <row r="48228" spans="7:7" ht="15" customHeight="1">
      <c r="G48228" s="488"/>
    </row>
    <row r="48229" spans="7:7" ht="15" customHeight="1">
      <c r="G48229" s="488"/>
    </row>
    <row r="48230" spans="7:7" ht="15" customHeight="1">
      <c r="G48230" s="488"/>
    </row>
    <row r="48231" spans="7:7" ht="15" customHeight="1">
      <c r="G48231" s="488"/>
    </row>
    <row r="48232" spans="7:7" ht="15" customHeight="1">
      <c r="G48232" s="488"/>
    </row>
    <row r="48233" spans="7:7" ht="15" customHeight="1">
      <c r="G48233" s="488"/>
    </row>
    <row r="48234" spans="7:7" ht="15" customHeight="1">
      <c r="G48234" s="488"/>
    </row>
    <row r="48235" spans="7:7" ht="15" customHeight="1">
      <c r="G48235" s="488"/>
    </row>
    <row r="48236" spans="7:7" ht="15" customHeight="1">
      <c r="G48236" s="488"/>
    </row>
    <row r="48237" spans="7:7" ht="15" customHeight="1">
      <c r="G48237" s="488"/>
    </row>
    <row r="48238" spans="7:7" ht="15" customHeight="1">
      <c r="G48238" s="488"/>
    </row>
    <row r="48239" spans="7:7" ht="15" customHeight="1">
      <c r="G48239" s="488"/>
    </row>
    <row r="48240" spans="7:7" ht="15" customHeight="1">
      <c r="G48240" s="488"/>
    </row>
    <row r="48241" spans="7:7" ht="15" customHeight="1">
      <c r="G48241" s="488"/>
    </row>
    <row r="48242" spans="7:7" ht="15" customHeight="1">
      <c r="G48242" s="488"/>
    </row>
    <row r="48243" spans="7:7" ht="15" customHeight="1">
      <c r="G48243" s="488"/>
    </row>
    <row r="48244" spans="7:7" ht="15" customHeight="1">
      <c r="G48244" s="488"/>
    </row>
    <row r="48245" spans="7:7" ht="15" customHeight="1">
      <c r="G48245" s="488"/>
    </row>
    <row r="48246" spans="7:7" ht="15" customHeight="1">
      <c r="G48246" s="488"/>
    </row>
    <row r="48247" spans="7:7" ht="15" customHeight="1">
      <c r="G48247" s="488"/>
    </row>
    <row r="48248" spans="7:7" ht="15" customHeight="1">
      <c r="G48248" s="488"/>
    </row>
    <row r="48249" spans="7:7" ht="15" customHeight="1">
      <c r="G48249" s="488"/>
    </row>
    <row r="48250" spans="7:7" ht="15" customHeight="1">
      <c r="G48250" s="488"/>
    </row>
    <row r="48251" spans="7:7" ht="15" customHeight="1">
      <c r="G48251" s="488"/>
    </row>
    <row r="48252" spans="7:7" ht="15" customHeight="1">
      <c r="G48252" s="488"/>
    </row>
    <row r="48253" spans="7:7" ht="15" customHeight="1">
      <c r="G48253" s="488"/>
    </row>
    <row r="48254" spans="7:7" ht="15" customHeight="1">
      <c r="G48254" s="488"/>
    </row>
    <row r="48255" spans="7:7" ht="15" customHeight="1">
      <c r="G48255" s="488"/>
    </row>
    <row r="48256" spans="7:7" ht="15" customHeight="1">
      <c r="G48256" s="488"/>
    </row>
    <row r="48257" spans="7:7" ht="15" customHeight="1">
      <c r="G48257" s="488"/>
    </row>
    <row r="48258" spans="7:7" ht="15" customHeight="1">
      <c r="G48258" s="488"/>
    </row>
    <row r="48259" spans="7:7" ht="15" customHeight="1">
      <c r="G48259" s="488"/>
    </row>
    <row r="48260" spans="7:7" ht="15" customHeight="1">
      <c r="G48260" s="488"/>
    </row>
    <row r="48261" spans="7:7" ht="15" customHeight="1">
      <c r="G48261" s="488"/>
    </row>
    <row r="48262" spans="7:7" ht="15" customHeight="1">
      <c r="G48262" s="488"/>
    </row>
    <row r="48263" spans="7:7" ht="15" customHeight="1">
      <c r="G48263" s="488"/>
    </row>
    <row r="48264" spans="7:7" ht="15" customHeight="1">
      <c r="G48264" s="488"/>
    </row>
    <row r="48265" spans="7:7" ht="15" customHeight="1">
      <c r="G48265" s="488"/>
    </row>
    <row r="48266" spans="7:7" ht="15" customHeight="1">
      <c r="G48266" s="488"/>
    </row>
    <row r="48267" spans="7:7" ht="15" customHeight="1">
      <c r="G48267" s="488"/>
    </row>
    <row r="48268" spans="7:7" ht="15" customHeight="1">
      <c r="G48268" s="488"/>
    </row>
    <row r="48269" spans="7:7" ht="15" customHeight="1">
      <c r="G48269" s="488"/>
    </row>
    <row r="48270" spans="7:7" ht="15" customHeight="1">
      <c r="G48270" s="488"/>
    </row>
    <row r="48271" spans="7:7" ht="15" customHeight="1">
      <c r="G48271" s="488"/>
    </row>
    <row r="48272" spans="7:7" ht="15" customHeight="1">
      <c r="G48272" s="488"/>
    </row>
    <row r="48273" spans="7:7" ht="15" customHeight="1">
      <c r="G48273" s="488"/>
    </row>
    <row r="48274" spans="7:7" ht="15" customHeight="1">
      <c r="G48274" s="488"/>
    </row>
    <row r="48275" spans="7:7" ht="15" customHeight="1">
      <c r="G48275" s="488"/>
    </row>
    <row r="48276" spans="7:7" ht="15" customHeight="1">
      <c r="G48276" s="488"/>
    </row>
    <row r="48277" spans="7:7" ht="15" customHeight="1">
      <c r="G48277" s="488"/>
    </row>
    <row r="48278" spans="7:7" ht="15" customHeight="1">
      <c r="G48278" s="488"/>
    </row>
    <row r="48279" spans="7:7" ht="15" customHeight="1">
      <c r="G48279" s="488"/>
    </row>
    <row r="48280" spans="7:7" ht="15" customHeight="1">
      <c r="G48280" s="488"/>
    </row>
    <row r="48281" spans="7:7" ht="15" customHeight="1">
      <c r="G48281" s="488"/>
    </row>
    <row r="48282" spans="7:7" ht="15" customHeight="1">
      <c r="G48282" s="488"/>
    </row>
    <row r="48283" spans="7:7" ht="15" customHeight="1">
      <c r="G48283" s="488"/>
    </row>
    <row r="48284" spans="7:7" ht="15" customHeight="1">
      <c r="G48284" s="488"/>
    </row>
    <row r="48285" spans="7:7" ht="15" customHeight="1">
      <c r="G48285" s="488"/>
    </row>
    <row r="48286" spans="7:7" ht="15" customHeight="1">
      <c r="G48286" s="488"/>
    </row>
    <row r="48287" spans="7:7" ht="15" customHeight="1">
      <c r="G48287" s="488"/>
    </row>
    <row r="48288" spans="7:7" ht="15" customHeight="1">
      <c r="G48288" s="488"/>
    </row>
    <row r="48289" spans="7:7" ht="15" customHeight="1">
      <c r="G48289" s="488"/>
    </row>
    <row r="48290" spans="7:7" ht="15" customHeight="1">
      <c r="G48290" s="488"/>
    </row>
    <row r="48291" spans="7:7" ht="15" customHeight="1">
      <c r="G48291" s="488"/>
    </row>
    <row r="48292" spans="7:7" ht="15" customHeight="1">
      <c r="G48292" s="488"/>
    </row>
    <row r="48293" spans="7:7" ht="15" customHeight="1">
      <c r="G48293" s="488"/>
    </row>
    <row r="48294" spans="7:7" ht="15" customHeight="1">
      <c r="G48294" s="488"/>
    </row>
    <row r="48295" spans="7:7" ht="15" customHeight="1">
      <c r="G48295" s="488"/>
    </row>
    <row r="48296" spans="7:7" ht="15" customHeight="1">
      <c r="G48296" s="488"/>
    </row>
    <row r="48297" spans="7:7" ht="15" customHeight="1">
      <c r="G48297" s="488"/>
    </row>
    <row r="48298" spans="7:7" ht="15" customHeight="1">
      <c r="G48298" s="488"/>
    </row>
    <row r="48299" spans="7:7" ht="15" customHeight="1">
      <c r="G48299" s="488"/>
    </row>
    <row r="48300" spans="7:7" ht="15" customHeight="1">
      <c r="G48300" s="488"/>
    </row>
    <row r="48301" spans="7:7" ht="15" customHeight="1">
      <c r="G48301" s="488"/>
    </row>
    <row r="48302" spans="7:7" ht="15" customHeight="1">
      <c r="G48302" s="488"/>
    </row>
    <row r="48303" spans="7:7" ht="15" customHeight="1">
      <c r="G48303" s="488"/>
    </row>
    <row r="48304" spans="7:7" ht="15" customHeight="1">
      <c r="G48304" s="488"/>
    </row>
    <row r="48305" spans="7:7" ht="15" customHeight="1">
      <c r="G48305" s="488"/>
    </row>
    <row r="48306" spans="7:7" ht="15" customHeight="1">
      <c r="G48306" s="488"/>
    </row>
    <row r="48307" spans="7:7" ht="15" customHeight="1">
      <c r="G48307" s="488"/>
    </row>
    <row r="48308" spans="7:7" ht="15" customHeight="1">
      <c r="G48308" s="488"/>
    </row>
    <row r="48309" spans="7:7" ht="15" customHeight="1">
      <c r="G48309" s="488"/>
    </row>
    <row r="48310" spans="7:7" ht="15" customHeight="1">
      <c r="G48310" s="488"/>
    </row>
    <row r="48311" spans="7:7" ht="15" customHeight="1">
      <c r="G48311" s="488"/>
    </row>
    <row r="48312" spans="7:7" ht="15" customHeight="1">
      <c r="G48312" s="488"/>
    </row>
    <row r="48313" spans="7:7" ht="15" customHeight="1">
      <c r="G48313" s="488"/>
    </row>
    <row r="48314" spans="7:7" ht="15" customHeight="1">
      <c r="G48314" s="488"/>
    </row>
    <row r="48315" spans="7:7" ht="15" customHeight="1">
      <c r="G48315" s="488"/>
    </row>
    <row r="48316" spans="7:7" ht="15" customHeight="1">
      <c r="G48316" s="488"/>
    </row>
    <row r="48317" spans="7:7" ht="15" customHeight="1">
      <c r="G48317" s="488"/>
    </row>
    <row r="48318" spans="7:7" ht="15" customHeight="1">
      <c r="G48318" s="488"/>
    </row>
    <row r="48319" spans="7:7" ht="15" customHeight="1">
      <c r="G48319" s="488"/>
    </row>
    <row r="48320" spans="7:7" ht="15" customHeight="1">
      <c r="G48320" s="488"/>
    </row>
    <row r="48321" spans="7:7" ht="15" customHeight="1">
      <c r="G48321" s="488"/>
    </row>
    <row r="48322" spans="7:7" ht="15" customHeight="1">
      <c r="G48322" s="488"/>
    </row>
    <row r="48323" spans="7:7" ht="15" customHeight="1">
      <c r="G48323" s="488"/>
    </row>
    <row r="48324" spans="7:7" ht="15" customHeight="1">
      <c r="G48324" s="488"/>
    </row>
    <row r="48325" spans="7:7" ht="15" customHeight="1">
      <c r="G48325" s="488"/>
    </row>
    <row r="48326" spans="7:7" ht="15" customHeight="1">
      <c r="G48326" s="488"/>
    </row>
    <row r="48327" spans="7:7" ht="15" customHeight="1">
      <c r="G48327" s="488"/>
    </row>
    <row r="48328" spans="7:7" ht="15" customHeight="1">
      <c r="G48328" s="488"/>
    </row>
    <row r="48329" spans="7:7" ht="15" customHeight="1">
      <c r="G48329" s="488"/>
    </row>
    <row r="48330" spans="7:7" ht="15" customHeight="1">
      <c r="G48330" s="488"/>
    </row>
    <row r="48331" spans="7:7" ht="15" customHeight="1">
      <c r="G48331" s="488"/>
    </row>
    <row r="48332" spans="7:7" ht="15" customHeight="1">
      <c r="G48332" s="488"/>
    </row>
    <row r="48333" spans="7:7" ht="15" customHeight="1">
      <c r="G48333" s="488"/>
    </row>
    <row r="48334" spans="7:7" ht="15" customHeight="1">
      <c r="G48334" s="488"/>
    </row>
    <row r="48335" spans="7:7" ht="15" customHeight="1">
      <c r="G48335" s="488"/>
    </row>
    <row r="48336" spans="7:7" ht="15" customHeight="1">
      <c r="G48336" s="488"/>
    </row>
    <row r="48337" spans="7:7" ht="15" customHeight="1">
      <c r="G48337" s="488"/>
    </row>
    <row r="48338" spans="7:7" ht="15" customHeight="1">
      <c r="G48338" s="488"/>
    </row>
    <row r="48339" spans="7:7" ht="15" customHeight="1">
      <c r="G48339" s="488"/>
    </row>
    <row r="48340" spans="7:7" ht="15" customHeight="1">
      <c r="G48340" s="488"/>
    </row>
    <row r="48341" spans="7:7" ht="15" customHeight="1">
      <c r="G48341" s="488"/>
    </row>
    <row r="48342" spans="7:7" ht="15" customHeight="1">
      <c r="G48342" s="488"/>
    </row>
    <row r="48343" spans="7:7" ht="15" customHeight="1">
      <c r="G48343" s="488"/>
    </row>
    <row r="48344" spans="7:7" ht="15" customHeight="1">
      <c r="G48344" s="488"/>
    </row>
    <row r="48345" spans="7:7" ht="15" customHeight="1">
      <c r="G48345" s="488"/>
    </row>
    <row r="48346" spans="7:7" ht="15" customHeight="1">
      <c r="G48346" s="488"/>
    </row>
    <row r="48347" spans="7:7" ht="15" customHeight="1">
      <c r="G48347" s="488"/>
    </row>
    <row r="48348" spans="7:7" ht="15" customHeight="1">
      <c r="G48348" s="488"/>
    </row>
    <row r="48349" spans="7:7" ht="15" customHeight="1">
      <c r="G48349" s="488"/>
    </row>
    <row r="48350" spans="7:7" ht="15" customHeight="1">
      <c r="G48350" s="488"/>
    </row>
    <row r="48351" spans="7:7" ht="15" customHeight="1">
      <c r="G48351" s="488"/>
    </row>
    <row r="48352" spans="7:7" ht="15" customHeight="1">
      <c r="G48352" s="488"/>
    </row>
    <row r="48353" spans="7:7" ht="15" customHeight="1">
      <c r="G48353" s="488"/>
    </row>
    <row r="48354" spans="7:7" ht="15" customHeight="1">
      <c r="G48354" s="488"/>
    </row>
    <row r="48355" spans="7:7" ht="15" customHeight="1">
      <c r="G48355" s="488"/>
    </row>
    <row r="48356" spans="7:7" ht="15" customHeight="1">
      <c r="G48356" s="488"/>
    </row>
    <row r="48357" spans="7:7" ht="15" customHeight="1">
      <c r="G48357" s="488"/>
    </row>
    <row r="48358" spans="7:7" ht="15" customHeight="1">
      <c r="G48358" s="488"/>
    </row>
    <row r="48359" spans="7:7" ht="15" customHeight="1">
      <c r="G48359" s="488"/>
    </row>
    <row r="48360" spans="7:7" ht="15" customHeight="1">
      <c r="G48360" s="488"/>
    </row>
    <row r="48361" spans="7:7" ht="15" customHeight="1">
      <c r="G48361" s="488"/>
    </row>
    <row r="48362" spans="7:7" ht="15" customHeight="1">
      <c r="G48362" s="488"/>
    </row>
    <row r="48363" spans="7:7" ht="15" customHeight="1">
      <c r="G48363" s="488"/>
    </row>
    <row r="48364" spans="7:7" ht="15" customHeight="1">
      <c r="G48364" s="488"/>
    </row>
    <row r="48365" spans="7:7" ht="15" customHeight="1">
      <c r="G48365" s="488"/>
    </row>
    <row r="48366" spans="7:7" ht="15" customHeight="1">
      <c r="G48366" s="488"/>
    </row>
    <row r="48367" spans="7:7" ht="15" customHeight="1">
      <c r="G48367" s="488"/>
    </row>
    <row r="48368" spans="7:7" ht="15" customHeight="1">
      <c r="G48368" s="488"/>
    </row>
    <row r="48369" spans="7:7" ht="15" customHeight="1">
      <c r="G48369" s="488"/>
    </row>
    <row r="48370" spans="7:7" ht="15" customHeight="1">
      <c r="G48370" s="488"/>
    </row>
    <row r="48371" spans="7:7" ht="15" customHeight="1">
      <c r="G48371" s="488"/>
    </row>
    <row r="48372" spans="7:7" ht="15" customHeight="1">
      <c r="G48372" s="488"/>
    </row>
    <row r="48373" spans="7:7" ht="15" customHeight="1">
      <c r="G48373" s="488"/>
    </row>
    <row r="48374" spans="7:7" ht="15" customHeight="1">
      <c r="G48374" s="488"/>
    </row>
    <row r="48375" spans="7:7" ht="15" customHeight="1">
      <c r="G48375" s="488"/>
    </row>
    <row r="48376" spans="7:7" ht="15" customHeight="1">
      <c r="G48376" s="488"/>
    </row>
    <row r="48377" spans="7:7" ht="15" customHeight="1">
      <c r="G48377" s="488"/>
    </row>
    <row r="48378" spans="7:7" ht="15" customHeight="1">
      <c r="G48378" s="488"/>
    </row>
    <row r="48379" spans="7:7" ht="15" customHeight="1">
      <c r="G48379" s="488"/>
    </row>
    <row r="48380" spans="7:7" ht="15" customHeight="1">
      <c r="G48380" s="488"/>
    </row>
    <row r="48381" spans="7:7" ht="15" customHeight="1">
      <c r="G48381" s="488"/>
    </row>
    <row r="48382" spans="7:7" ht="15" customHeight="1">
      <c r="G48382" s="488"/>
    </row>
    <row r="48383" spans="7:7" ht="15" customHeight="1">
      <c r="G48383" s="488"/>
    </row>
    <row r="48384" spans="7:7" ht="15" customHeight="1">
      <c r="G48384" s="488"/>
    </row>
    <row r="48385" spans="7:7" ht="15" customHeight="1">
      <c r="G48385" s="488"/>
    </row>
    <row r="48386" spans="7:7" ht="15" customHeight="1">
      <c r="G48386" s="488"/>
    </row>
    <row r="48387" spans="7:7" ht="15" customHeight="1">
      <c r="G48387" s="488"/>
    </row>
    <row r="48388" spans="7:7" ht="15" customHeight="1">
      <c r="G48388" s="488"/>
    </row>
    <row r="48389" spans="7:7" ht="15" customHeight="1">
      <c r="G48389" s="488"/>
    </row>
    <row r="48390" spans="7:7" ht="15" customHeight="1">
      <c r="G48390" s="488"/>
    </row>
    <row r="48391" spans="7:7" ht="15" customHeight="1">
      <c r="G48391" s="488"/>
    </row>
    <row r="48392" spans="7:7" ht="15" customHeight="1">
      <c r="G48392" s="488"/>
    </row>
    <row r="48393" spans="7:7" ht="15" customHeight="1">
      <c r="G48393" s="488"/>
    </row>
    <row r="48394" spans="7:7" ht="15" customHeight="1">
      <c r="G48394" s="488"/>
    </row>
    <row r="48395" spans="7:7" ht="15" customHeight="1">
      <c r="G48395" s="488"/>
    </row>
    <row r="48396" spans="7:7" ht="15" customHeight="1">
      <c r="G48396" s="488"/>
    </row>
    <row r="48397" spans="7:7" ht="15" customHeight="1">
      <c r="G48397" s="488"/>
    </row>
    <row r="48398" spans="7:7" ht="15" customHeight="1">
      <c r="G48398" s="488"/>
    </row>
    <row r="48399" spans="7:7" ht="15" customHeight="1">
      <c r="G48399" s="488"/>
    </row>
    <row r="48400" spans="7:7" ht="15" customHeight="1">
      <c r="G48400" s="488"/>
    </row>
    <row r="48401" spans="7:7" ht="15" customHeight="1">
      <c r="G48401" s="488"/>
    </row>
    <row r="48402" spans="7:7" ht="15" customHeight="1">
      <c r="G48402" s="488"/>
    </row>
    <row r="48403" spans="7:7" ht="15" customHeight="1">
      <c r="G48403" s="488"/>
    </row>
    <row r="48404" spans="7:7" ht="15" customHeight="1">
      <c r="G48404" s="488"/>
    </row>
    <row r="48405" spans="7:7" ht="15" customHeight="1">
      <c r="G48405" s="488"/>
    </row>
    <row r="48406" spans="7:7" ht="15" customHeight="1">
      <c r="G48406" s="488"/>
    </row>
    <row r="48407" spans="7:7" ht="15" customHeight="1">
      <c r="G48407" s="488"/>
    </row>
    <row r="48408" spans="7:7" ht="15" customHeight="1">
      <c r="G48408" s="488"/>
    </row>
    <row r="48409" spans="7:7" ht="15" customHeight="1">
      <c r="G48409" s="488"/>
    </row>
    <row r="48410" spans="7:7" ht="15" customHeight="1">
      <c r="G48410" s="488"/>
    </row>
    <row r="48411" spans="7:7" ht="15" customHeight="1">
      <c r="G48411" s="488"/>
    </row>
    <row r="48412" spans="7:7" ht="15" customHeight="1">
      <c r="G48412" s="488"/>
    </row>
    <row r="48413" spans="7:7" ht="15" customHeight="1">
      <c r="G48413" s="488"/>
    </row>
    <row r="48414" spans="7:7" ht="15" customHeight="1">
      <c r="G48414" s="488"/>
    </row>
    <row r="48415" spans="7:7" ht="15" customHeight="1">
      <c r="G48415" s="488"/>
    </row>
    <row r="48416" spans="7:7" ht="15" customHeight="1">
      <c r="G48416" s="488"/>
    </row>
    <row r="48417" spans="7:7" ht="15" customHeight="1">
      <c r="G48417" s="488"/>
    </row>
    <row r="48418" spans="7:7" ht="15" customHeight="1">
      <c r="G48418" s="488"/>
    </row>
    <row r="48419" spans="7:7" ht="15" customHeight="1">
      <c r="G48419" s="488"/>
    </row>
    <row r="48420" spans="7:7" ht="15" customHeight="1">
      <c r="G48420" s="488"/>
    </row>
    <row r="48421" spans="7:7" ht="15" customHeight="1">
      <c r="G48421" s="488"/>
    </row>
    <row r="48422" spans="7:7" ht="15" customHeight="1">
      <c r="G48422" s="488"/>
    </row>
    <row r="48423" spans="7:7" ht="15" customHeight="1">
      <c r="G48423" s="488"/>
    </row>
    <row r="48424" spans="7:7" ht="15" customHeight="1">
      <c r="G48424" s="488"/>
    </row>
    <row r="48425" spans="7:7" ht="15" customHeight="1">
      <c r="G48425" s="488"/>
    </row>
    <row r="48426" spans="7:7" ht="15" customHeight="1">
      <c r="G48426" s="488"/>
    </row>
    <row r="48427" spans="7:7" ht="15" customHeight="1">
      <c r="G48427" s="488"/>
    </row>
    <row r="48428" spans="7:7" ht="15" customHeight="1">
      <c r="G48428" s="488"/>
    </row>
    <row r="48429" spans="7:7" ht="15" customHeight="1">
      <c r="G48429" s="488"/>
    </row>
    <row r="48430" spans="7:7" ht="15" customHeight="1">
      <c r="G48430" s="488"/>
    </row>
    <row r="48431" spans="7:7" ht="15" customHeight="1">
      <c r="G48431" s="488"/>
    </row>
    <row r="48432" spans="7:7" ht="15" customHeight="1">
      <c r="G48432" s="488"/>
    </row>
    <row r="48433" spans="7:7" ht="15" customHeight="1">
      <c r="G48433" s="488"/>
    </row>
    <row r="48434" spans="7:7" ht="15" customHeight="1">
      <c r="G48434" s="488"/>
    </row>
    <row r="48435" spans="7:7" ht="15" customHeight="1">
      <c r="G48435" s="488"/>
    </row>
    <row r="48436" spans="7:7" ht="15" customHeight="1">
      <c r="G48436" s="488"/>
    </row>
    <row r="48437" spans="7:7" ht="15" customHeight="1">
      <c r="G48437" s="488"/>
    </row>
    <row r="48438" spans="7:7" ht="15" customHeight="1">
      <c r="G48438" s="488"/>
    </row>
    <row r="48439" spans="7:7" ht="15" customHeight="1">
      <c r="G48439" s="488"/>
    </row>
    <row r="48440" spans="7:7" ht="15" customHeight="1">
      <c r="G48440" s="488"/>
    </row>
    <row r="48441" spans="7:7" ht="15" customHeight="1">
      <c r="G48441" s="488"/>
    </row>
    <row r="48442" spans="7:7" ht="15" customHeight="1">
      <c r="G48442" s="488"/>
    </row>
    <row r="48443" spans="7:7" ht="15" customHeight="1">
      <c r="G48443" s="488"/>
    </row>
    <row r="48444" spans="7:7" ht="15" customHeight="1">
      <c r="G48444" s="488"/>
    </row>
    <row r="48445" spans="7:7" ht="15" customHeight="1">
      <c r="G48445" s="488"/>
    </row>
    <row r="48446" spans="7:7" ht="15" customHeight="1">
      <c r="G48446" s="488"/>
    </row>
    <row r="48447" spans="7:7" ht="15" customHeight="1">
      <c r="G48447" s="488"/>
    </row>
    <row r="48448" spans="7:7" ht="15" customHeight="1">
      <c r="G48448" s="488"/>
    </row>
    <row r="48449" spans="7:7" ht="15" customHeight="1">
      <c r="G48449" s="488"/>
    </row>
    <row r="48450" spans="7:7" ht="15" customHeight="1">
      <c r="G48450" s="488"/>
    </row>
    <row r="48451" spans="7:7" ht="15" customHeight="1">
      <c r="G48451" s="488"/>
    </row>
    <row r="48452" spans="7:7" ht="15" customHeight="1">
      <c r="G48452" s="488"/>
    </row>
    <row r="48453" spans="7:7" ht="15" customHeight="1">
      <c r="G48453" s="488"/>
    </row>
    <row r="48454" spans="7:7" ht="15" customHeight="1">
      <c r="G48454" s="488"/>
    </row>
    <row r="48455" spans="7:7" ht="15" customHeight="1">
      <c r="G48455" s="488"/>
    </row>
    <row r="48456" spans="7:7" ht="15" customHeight="1">
      <c r="G48456" s="488"/>
    </row>
    <row r="48457" spans="7:7" ht="15" customHeight="1">
      <c r="G48457" s="488"/>
    </row>
    <row r="48458" spans="7:7" ht="15" customHeight="1">
      <c r="G48458" s="488"/>
    </row>
    <row r="48459" spans="7:7" ht="15" customHeight="1">
      <c r="G48459" s="488"/>
    </row>
    <row r="48460" spans="7:7" ht="15" customHeight="1">
      <c r="G48460" s="488"/>
    </row>
    <row r="48461" spans="7:7" ht="15" customHeight="1">
      <c r="G48461" s="488"/>
    </row>
    <row r="48462" spans="7:7" ht="15" customHeight="1">
      <c r="G48462" s="488"/>
    </row>
    <row r="48463" spans="7:7" ht="15" customHeight="1">
      <c r="G48463" s="488"/>
    </row>
    <row r="48464" spans="7:7" ht="15" customHeight="1">
      <c r="G48464" s="488"/>
    </row>
    <row r="48465" spans="7:7" ht="15" customHeight="1">
      <c r="G48465" s="488"/>
    </row>
    <row r="48466" spans="7:7" ht="15" customHeight="1">
      <c r="G48466" s="488"/>
    </row>
    <row r="48467" spans="7:7" ht="15" customHeight="1">
      <c r="G48467" s="488"/>
    </row>
    <row r="48468" spans="7:7" ht="15" customHeight="1">
      <c r="G48468" s="488"/>
    </row>
    <row r="48469" spans="7:7" ht="15" customHeight="1">
      <c r="G48469" s="488"/>
    </row>
    <row r="48470" spans="7:7" ht="15" customHeight="1">
      <c r="G48470" s="488"/>
    </row>
    <row r="48471" spans="7:7" ht="15" customHeight="1">
      <c r="G48471" s="488"/>
    </row>
    <row r="48472" spans="7:7" ht="15" customHeight="1">
      <c r="G48472" s="488"/>
    </row>
    <row r="48473" spans="7:7" ht="15" customHeight="1">
      <c r="G48473" s="488"/>
    </row>
    <row r="48474" spans="7:7" ht="15" customHeight="1">
      <c r="G48474" s="488"/>
    </row>
    <row r="48475" spans="7:7" ht="15" customHeight="1">
      <c r="G48475" s="488"/>
    </row>
    <row r="48476" spans="7:7" ht="15" customHeight="1">
      <c r="G48476" s="488"/>
    </row>
    <row r="48477" spans="7:7" ht="15" customHeight="1">
      <c r="G48477" s="488"/>
    </row>
    <row r="48478" spans="7:7" ht="15" customHeight="1">
      <c r="G48478" s="488"/>
    </row>
    <row r="48479" spans="7:7" ht="15" customHeight="1">
      <c r="G48479" s="488"/>
    </row>
    <row r="48480" spans="7:7" ht="15" customHeight="1">
      <c r="G48480" s="488"/>
    </row>
    <row r="48481" spans="7:7" ht="15" customHeight="1">
      <c r="G48481" s="488"/>
    </row>
    <row r="48482" spans="7:7" ht="15" customHeight="1">
      <c r="G48482" s="488"/>
    </row>
    <row r="48483" spans="7:7" ht="15" customHeight="1">
      <c r="G48483" s="488"/>
    </row>
    <row r="48484" spans="7:7" ht="15" customHeight="1">
      <c r="G48484" s="488"/>
    </row>
    <row r="48485" spans="7:7" ht="15" customHeight="1">
      <c r="G48485" s="488"/>
    </row>
    <row r="48486" spans="7:7" ht="15" customHeight="1">
      <c r="G48486" s="488"/>
    </row>
    <row r="48487" spans="7:7" ht="15" customHeight="1">
      <c r="G48487" s="488"/>
    </row>
    <row r="48488" spans="7:7" ht="15" customHeight="1">
      <c r="G48488" s="488"/>
    </row>
    <row r="48489" spans="7:7" ht="15" customHeight="1">
      <c r="G48489" s="488"/>
    </row>
    <row r="48490" spans="7:7" ht="15" customHeight="1">
      <c r="G48490" s="488"/>
    </row>
    <row r="48491" spans="7:7" ht="15" customHeight="1">
      <c r="G48491" s="488"/>
    </row>
    <row r="48492" spans="7:7" ht="15" customHeight="1">
      <c r="G48492" s="488"/>
    </row>
    <row r="48493" spans="7:7" ht="15" customHeight="1">
      <c r="G48493" s="488"/>
    </row>
    <row r="48494" spans="7:7" ht="15" customHeight="1">
      <c r="G48494" s="488"/>
    </row>
    <row r="48495" spans="7:7" ht="15" customHeight="1">
      <c r="G48495" s="488"/>
    </row>
    <row r="48496" spans="7:7" ht="15" customHeight="1">
      <c r="G48496" s="488"/>
    </row>
    <row r="48497" spans="7:7" ht="15" customHeight="1">
      <c r="G48497" s="488"/>
    </row>
    <row r="48498" spans="7:7" ht="15" customHeight="1">
      <c r="G48498" s="488"/>
    </row>
    <row r="48499" spans="7:7" ht="15" customHeight="1">
      <c r="G48499" s="488"/>
    </row>
    <row r="48500" spans="7:7" ht="15" customHeight="1">
      <c r="G48500" s="488"/>
    </row>
    <row r="48501" spans="7:7" ht="15" customHeight="1">
      <c r="G48501" s="488"/>
    </row>
    <row r="48502" spans="7:7" ht="15" customHeight="1">
      <c r="G48502" s="488"/>
    </row>
    <row r="48503" spans="7:7" ht="15" customHeight="1">
      <c r="G48503" s="488"/>
    </row>
    <row r="48504" spans="7:7" ht="15" customHeight="1">
      <c r="G48504" s="488"/>
    </row>
    <row r="48505" spans="7:7" ht="15" customHeight="1">
      <c r="G48505" s="488"/>
    </row>
    <row r="48506" spans="7:7" ht="15" customHeight="1">
      <c r="G48506" s="488"/>
    </row>
    <row r="48507" spans="7:7" ht="15" customHeight="1">
      <c r="G48507" s="488"/>
    </row>
    <row r="48508" spans="7:7" ht="15" customHeight="1">
      <c r="G48508" s="488"/>
    </row>
    <row r="48509" spans="7:7" ht="15" customHeight="1">
      <c r="G48509" s="488"/>
    </row>
    <row r="48510" spans="7:7" ht="15" customHeight="1">
      <c r="G48510" s="488"/>
    </row>
    <row r="48511" spans="7:7" ht="15" customHeight="1">
      <c r="G48511" s="488"/>
    </row>
    <row r="48512" spans="7:7" ht="15" customHeight="1">
      <c r="G48512" s="488"/>
    </row>
    <row r="48513" spans="7:7" ht="15" customHeight="1">
      <c r="G48513" s="488"/>
    </row>
    <row r="48514" spans="7:7" ht="15" customHeight="1">
      <c r="G48514" s="488"/>
    </row>
    <row r="48515" spans="7:7" ht="15" customHeight="1">
      <c r="G48515" s="488"/>
    </row>
    <row r="48516" spans="7:7" ht="15" customHeight="1">
      <c r="G48516" s="488"/>
    </row>
    <row r="48517" spans="7:7" ht="15" customHeight="1">
      <c r="G48517" s="488"/>
    </row>
    <row r="48518" spans="7:7" ht="15" customHeight="1">
      <c r="G48518" s="488"/>
    </row>
    <row r="48519" spans="7:7" ht="15" customHeight="1">
      <c r="G48519" s="488"/>
    </row>
    <row r="48520" spans="7:7" ht="15" customHeight="1">
      <c r="G48520" s="488"/>
    </row>
    <row r="48521" spans="7:7" ht="15" customHeight="1">
      <c r="G48521" s="488"/>
    </row>
    <row r="48522" spans="7:7" ht="15" customHeight="1">
      <c r="G48522" s="488"/>
    </row>
    <row r="48523" spans="7:7" ht="15" customHeight="1">
      <c r="G48523" s="488"/>
    </row>
    <row r="48524" spans="7:7" ht="15" customHeight="1">
      <c r="G48524" s="488"/>
    </row>
    <row r="48525" spans="7:7" ht="15" customHeight="1">
      <c r="G48525" s="488"/>
    </row>
    <row r="48526" spans="7:7" ht="15" customHeight="1">
      <c r="G48526" s="488"/>
    </row>
    <row r="48527" spans="7:7" ht="15" customHeight="1">
      <c r="G48527" s="488"/>
    </row>
    <row r="48528" spans="7:7" ht="15" customHeight="1">
      <c r="G48528" s="488"/>
    </row>
    <row r="48529" spans="7:7" ht="15" customHeight="1">
      <c r="G48529" s="488"/>
    </row>
    <row r="48530" spans="7:7" ht="15" customHeight="1">
      <c r="G48530" s="488"/>
    </row>
    <row r="48531" spans="7:7" ht="15" customHeight="1">
      <c r="G48531" s="488"/>
    </row>
    <row r="48532" spans="7:7" ht="15" customHeight="1">
      <c r="G48532" s="488"/>
    </row>
    <row r="48533" spans="7:7" ht="15" customHeight="1">
      <c r="G48533" s="488"/>
    </row>
    <row r="48534" spans="7:7" ht="15" customHeight="1">
      <c r="G48534" s="488"/>
    </row>
    <row r="48535" spans="7:7" ht="15" customHeight="1">
      <c r="G48535" s="488"/>
    </row>
    <row r="48536" spans="7:7" ht="15" customHeight="1">
      <c r="G48536" s="488"/>
    </row>
    <row r="48537" spans="7:7" ht="15" customHeight="1">
      <c r="G48537" s="488"/>
    </row>
    <row r="48538" spans="7:7" ht="15" customHeight="1">
      <c r="G48538" s="488"/>
    </row>
    <row r="48539" spans="7:7" ht="15" customHeight="1">
      <c r="G48539" s="488"/>
    </row>
    <row r="48540" spans="7:7" ht="15" customHeight="1">
      <c r="G48540" s="488"/>
    </row>
    <row r="48541" spans="7:7" ht="15" customHeight="1">
      <c r="G48541" s="488"/>
    </row>
    <row r="48542" spans="7:7" ht="15" customHeight="1">
      <c r="G48542" s="488"/>
    </row>
    <row r="48543" spans="7:7" ht="15" customHeight="1">
      <c r="G48543" s="488"/>
    </row>
    <row r="48544" spans="7:7" ht="15" customHeight="1">
      <c r="G48544" s="488"/>
    </row>
    <row r="48545" spans="7:7" ht="15" customHeight="1">
      <c r="G48545" s="488"/>
    </row>
    <row r="48546" spans="7:7" ht="15" customHeight="1">
      <c r="G48546" s="488"/>
    </row>
    <row r="48547" spans="7:7" ht="15" customHeight="1">
      <c r="G48547" s="488"/>
    </row>
    <row r="48548" spans="7:7" ht="15" customHeight="1">
      <c r="G48548" s="488"/>
    </row>
    <row r="48549" spans="7:7" ht="15" customHeight="1">
      <c r="G48549" s="488"/>
    </row>
    <row r="48550" spans="7:7" ht="15" customHeight="1">
      <c r="G48550" s="488"/>
    </row>
    <row r="48551" spans="7:7" ht="15" customHeight="1">
      <c r="G48551" s="488"/>
    </row>
    <row r="48552" spans="7:7" ht="15" customHeight="1">
      <c r="G48552" s="488"/>
    </row>
    <row r="48553" spans="7:7" ht="15" customHeight="1">
      <c r="G48553" s="488"/>
    </row>
    <row r="48554" spans="7:7" ht="15" customHeight="1">
      <c r="G48554" s="488"/>
    </row>
    <row r="48555" spans="7:7" ht="15" customHeight="1">
      <c r="G48555" s="488"/>
    </row>
    <row r="48556" spans="7:7" ht="15" customHeight="1">
      <c r="G48556" s="488"/>
    </row>
    <row r="48557" spans="7:7" ht="15" customHeight="1">
      <c r="G48557" s="488"/>
    </row>
    <row r="48558" spans="7:7" ht="15" customHeight="1">
      <c r="G48558" s="488"/>
    </row>
    <row r="48559" spans="7:7" ht="15" customHeight="1">
      <c r="G48559" s="488"/>
    </row>
    <row r="48560" spans="7:7" ht="15" customHeight="1">
      <c r="G48560" s="488"/>
    </row>
    <row r="48561" spans="7:7" ht="15" customHeight="1">
      <c r="G48561" s="488"/>
    </row>
    <row r="48562" spans="7:7" ht="15" customHeight="1">
      <c r="G48562" s="488"/>
    </row>
    <row r="48563" spans="7:7" ht="15" customHeight="1">
      <c r="G48563" s="488"/>
    </row>
    <row r="48564" spans="7:7" ht="15" customHeight="1">
      <c r="G48564" s="488"/>
    </row>
    <row r="48565" spans="7:7" ht="15" customHeight="1">
      <c r="G48565" s="488"/>
    </row>
    <row r="48566" spans="7:7" ht="15" customHeight="1">
      <c r="G48566" s="488"/>
    </row>
    <row r="48567" spans="7:7" ht="15" customHeight="1">
      <c r="G48567" s="488"/>
    </row>
    <row r="48568" spans="7:7" ht="15" customHeight="1">
      <c r="G48568" s="488"/>
    </row>
    <row r="48569" spans="7:7" ht="15" customHeight="1">
      <c r="G48569" s="488"/>
    </row>
    <row r="48570" spans="7:7" ht="15" customHeight="1">
      <c r="G48570" s="488"/>
    </row>
    <row r="48571" spans="7:7" ht="15" customHeight="1">
      <c r="G48571" s="488"/>
    </row>
    <row r="48572" spans="7:7" ht="15" customHeight="1">
      <c r="G48572" s="488"/>
    </row>
    <row r="48573" spans="7:7" ht="15" customHeight="1">
      <c r="G48573" s="488"/>
    </row>
    <row r="48574" spans="7:7" ht="15" customHeight="1">
      <c r="G48574" s="488"/>
    </row>
    <row r="48575" spans="7:7" ht="15" customHeight="1">
      <c r="G48575" s="488"/>
    </row>
    <row r="48576" spans="7:7" ht="15" customHeight="1">
      <c r="G48576" s="488"/>
    </row>
    <row r="48577" spans="7:7" ht="15" customHeight="1">
      <c r="G48577" s="488"/>
    </row>
    <row r="48578" spans="7:7" ht="15" customHeight="1">
      <c r="G48578" s="488"/>
    </row>
    <row r="48579" spans="7:7" ht="15" customHeight="1">
      <c r="G48579" s="488"/>
    </row>
    <row r="48580" spans="7:7" ht="15" customHeight="1">
      <c r="G48580" s="488"/>
    </row>
    <row r="48581" spans="7:7" ht="15" customHeight="1">
      <c r="G48581" s="488"/>
    </row>
    <row r="48582" spans="7:7" ht="15" customHeight="1">
      <c r="G48582" s="488"/>
    </row>
    <row r="48583" spans="7:7" ht="15" customHeight="1">
      <c r="G48583" s="488"/>
    </row>
    <row r="48584" spans="7:7" ht="15" customHeight="1">
      <c r="G48584" s="488"/>
    </row>
    <row r="48585" spans="7:7" ht="15" customHeight="1">
      <c r="G48585" s="488"/>
    </row>
    <row r="48586" spans="7:7" ht="15" customHeight="1">
      <c r="G48586" s="488"/>
    </row>
    <row r="48587" spans="7:7" ht="15" customHeight="1">
      <c r="G48587" s="488"/>
    </row>
    <row r="48588" spans="7:7" ht="15" customHeight="1">
      <c r="G48588" s="488"/>
    </row>
    <row r="48589" spans="7:7" ht="15" customHeight="1">
      <c r="G48589" s="488"/>
    </row>
    <row r="48590" spans="7:7" ht="15" customHeight="1">
      <c r="G48590" s="488"/>
    </row>
    <row r="48591" spans="7:7" ht="15" customHeight="1">
      <c r="G48591" s="488"/>
    </row>
    <row r="48592" spans="7:7" ht="15" customHeight="1">
      <c r="G48592" s="488"/>
    </row>
    <row r="48593" spans="7:7" ht="15" customHeight="1">
      <c r="G48593" s="488"/>
    </row>
    <row r="48594" spans="7:7" ht="15" customHeight="1">
      <c r="G48594" s="488"/>
    </row>
    <row r="48595" spans="7:7" ht="15" customHeight="1">
      <c r="G48595" s="488"/>
    </row>
    <row r="48596" spans="7:7" ht="15" customHeight="1">
      <c r="G48596" s="488"/>
    </row>
    <row r="48597" spans="7:7" ht="15" customHeight="1">
      <c r="G48597" s="488"/>
    </row>
    <row r="48598" spans="7:7" ht="15" customHeight="1">
      <c r="G48598" s="488"/>
    </row>
    <row r="48599" spans="7:7" ht="15" customHeight="1">
      <c r="G48599" s="488"/>
    </row>
    <row r="48600" spans="7:7" ht="15" customHeight="1">
      <c r="G48600" s="488"/>
    </row>
    <row r="48601" spans="7:7" ht="15" customHeight="1">
      <c r="G48601" s="488"/>
    </row>
    <row r="48602" spans="7:7" ht="15" customHeight="1">
      <c r="G48602" s="488"/>
    </row>
    <row r="48603" spans="7:7" ht="15" customHeight="1">
      <c r="G48603" s="488"/>
    </row>
    <row r="48604" spans="7:7" ht="15" customHeight="1">
      <c r="G48604" s="488"/>
    </row>
    <row r="48605" spans="7:7" ht="15" customHeight="1">
      <c r="G48605" s="488"/>
    </row>
    <row r="48606" spans="7:7" ht="15" customHeight="1">
      <c r="G48606" s="488"/>
    </row>
    <row r="48607" spans="7:7" ht="15" customHeight="1">
      <c r="G48607" s="488"/>
    </row>
    <row r="48608" spans="7:7" ht="15" customHeight="1">
      <c r="G48608" s="488"/>
    </row>
    <row r="48609" spans="7:7" ht="15" customHeight="1">
      <c r="G48609" s="488"/>
    </row>
    <row r="48610" spans="7:7" ht="15" customHeight="1">
      <c r="G48610" s="488"/>
    </row>
    <row r="48611" spans="7:7" ht="15" customHeight="1">
      <c r="G48611" s="488"/>
    </row>
    <row r="48612" spans="7:7" ht="15" customHeight="1">
      <c r="G48612" s="488"/>
    </row>
    <row r="48613" spans="7:7" ht="15" customHeight="1">
      <c r="G48613" s="488"/>
    </row>
    <row r="48614" spans="7:7" ht="15" customHeight="1">
      <c r="G48614" s="488"/>
    </row>
    <row r="48615" spans="7:7" ht="15" customHeight="1">
      <c r="G48615" s="488"/>
    </row>
    <row r="48616" spans="7:7" ht="15" customHeight="1">
      <c r="G48616" s="488"/>
    </row>
    <row r="48617" spans="7:7" ht="15" customHeight="1">
      <c r="G48617" s="488"/>
    </row>
    <row r="48618" spans="7:7" ht="15" customHeight="1">
      <c r="G48618" s="488"/>
    </row>
    <row r="48619" spans="7:7" ht="15" customHeight="1">
      <c r="G48619" s="488"/>
    </row>
    <row r="48620" spans="7:7" ht="15" customHeight="1">
      <c r="G48620" s="488"/>
    </row>
    <row r="48621" spans="7:7" ht="15" customHeight="1">
      <c r="G48621" s="488"/>
    </row>
    <row r="48622" spans="7:7" ht="15" customHeight="1">
      <c r="G48622" s="488"/>
    </row>
    <row r="48623" spans="7:7" ht="15" customHeight="1">
      <c r="G48623" s="488"/>
    </row>
    <row r="48624" spans="7:7" ht="15" customHeight="1">
      <c r="G48624" s="488"/>
    </row>
    <row r="48625" spans="7:7" ht="15" customHeight="1">
      <c r="G48625" s="488"/>
    </row>
    <row r="48626" spans="7:7" ht="15" customHeight="1">
      <c r="G48626" s="488"/>
    </row>
    <row r="48627" spans="7:7" ht="15" customHeight="1">
      <c r="G48627" s="488"/>
    </row>
    <row r="48628" spans="7:7" ht="15" customHeight="1">
      <c r="G48628" s="488"/>
    </row>
    <row r="48629" spans="7:7" ht="15" customHeight="1">
      <c r="G48629" s="488"/>
    </row>
    <row r="48630" spans="7:7" ht="15" customHeight="1">
      <c r="G48630" s="488"/>
    </row>
    <row r="48631" spans="7:7" ht="15" customHeight="1">
      <c r="G48631" s="488"/>
    </row>
    <row r="48632" spans="7:7" ht="15" customHeight="1">
      <c r="G48632" s="488"/>
    </row>
    <row r="48633" spans="7:7" ht="15" customHeight="1">
      <c r="G48633" s="488"/>
    </row>
    <row r="48634" spans="7:7" ht="15" customHeight="1">
      <c r="G48634" s="488"/>
    </row>
    <row r="48635" spans="7:7" ht="15" customHeight="1">
      <c r="G48635" s="488"/>
    </row>
    <row r="48636" spans="7:7" ht="15" customHeight="1">
      <c r="G48636" s="488"/>
    </row>
    <row r="48637" spans="7:7" ht="15" customHeight="1">
      <c r="G48637" s="488"/>
    </row>
    <row r="48638" spans="7:7" ht="15" customHeight="1">
      <c r="G48638" s="488"/>
    </row>
    <row r="48639" spans="7:7" ht="15" customHeight="1">
      <c r="G48639" s="488"/>
    </row>
    <row r="48640" spans="7:7" ht="15" customHeight="1">
      <c r="G48640" s="488"/>
    </row>
    <row r="48641" spans="7:7" ht="15" customHeight="1">
      <c r="G48641" s="488"/>
    </row>
    <row r="48642" spans="7:7" ht="15" customHeight="1">
      <c r="G48642" s="488"/>
    </row>
    <row r="48643" spans="7:7" ht="15" customHeight="1">
      <c r="G48643" s="488"/>
    </row>
    <row r="48644" spans="7:7" ht="15" customHeight="1">
      <c r="G48644" s="488"/>
    </row>
    <row r="48645" spans="7:7" ht="15" customHeight="1">
      <c r="G48645" s="488"/>
    </row>
    <row r="48646" spans="7:7" ht="15" customHeight="1">
      <c r="G48646" s="488"/>
    </row>
    <row r="48647" spans="7:7" ht="15" customHeight="1">
      <c r="G48647" s="488"/>
    </row>
    <row r="48648" spans="7:7" ht="15" customHeight="1">
      <c r="G48648" s="488"/>
    </row>
    <row r="48649" spans="7:7" ht="15" customHeight="1">
      <c r="G48649" s="488"/>
    </row>
    <row r="48650" spans="7:7" ht="15" customHeight="1">
      <c r="G48650" s="488"/>
    </row>
    <row r="48651" spans="7:7" ht="15" customHeight="1">
      <c r="G48651" s="488"/>
    </row>
    <row r="48652" spans="7:7" ht="15" customHeight="1">
      <c r="G48652" s="488"/>
    </row>
    <row r="48653" spans="7:7" ht="15" customHeight="1">
      <c r="G48653" s="488"/>
    </row>
    <row r="48654" spans="7:7" ht="15" customHeight="1">
      <c r="G48654" s="488"/>
    </row>
    <row r="48655" spans="7:7" ht="15" customHeight="1">
      <c r="G48655" s="488"/>
    </row>
    <row r="48656" spans="7:7" ht="15" customHeight="1">
      <c r="G48656" s="488"/>
    </row>
    <row r="48657" spans="7:7" ht="15" customHeight="1">
      <c r="G48657" s="488"/>
    </row>
    <row r="48658" spans="7:7" ht="15" customHeight="1">
      <c r="G48658" s="488"/>
    </row>
    <row r="48659" spans="7:7" ht="15" customHeight="1">
      <c r="G48659" s="488"/>
    </row>
    <row r="48660" spans="7:7" ht="15" customHeight="1">
      <c r="G48660" s="488"/>
    </row>
    <row r="48661" spans="7:7" ht="15" customHeight="1">
      <c r="G48661" s="488"/>
    </row>
    <row r="48662" spans="7:7" ht="15" customHeight="1">
      <c r="G48662" s="488"/>
    </row>
    <row r="48663" spans="7:7" ht="15" customHeight="1">
      <c r="G48663" s="488"/>
    </row>
    <row r="48664" spans="7:7" ht="15" customHeight="1">
      <c r="G48664" s="488"/>
    </row>
    <row r="48665" spans="7:7" ht="15" customHeight="1">
      <c r="G48665" s="488"/>
    </row>
    <row r="48666" spans="7:7" ht="15" customHeight="1">
      <c r="G48666" s="488"/>
    </row>
    <row r="48667" spans="7:7" ht="15" customHeight="1">
      <c r="G48667" s="488"/>
    </row>
    <row r="48668" spans="7:7" ht="15" customHeight="1">
      <c r="G48668" s="488"/>
    </row>
    <row r="48669" spans="7:7" ht="15" customHeight="1">
      <c r="G48669" s="488"/>
    </row>
    <row r="48670" spans="7:7" ht="15" customHeight="1">
      <c r="G48670" s="488"/>
    </row>
    <row r="48671" spans="7:7" ht="15" customHeight="1">
      <c r="G48671" s="488"/>
    </row>
    <row r="48672" spans="7:7" ht="15" customHeight="1">
      <c r="G48672" s="488"/>
    </row>
    <row r="48673" spans="7:7" ht="15" customHeight="1">
      <c r="G48673" s="488"/>
    </row>
    <row r="48674" spans="7:7" ht="15" customHeight="1">
      <c r="G48674" s="488"/>
    </row>
    <row r="48675" spans="7:7" ht="15" customHeight="1">
      <c r="G48675" s="488"/>
    </row>
    <row r="48676" spans="7:7" ht="15" customHeight="1">
      <c r="G48676" s="488"/>
    </row>
    <row r="48677" spans="7:7" ht="15" customHeight="1">
      <c r="G48677" s="488"/>
    </row>
    <row r="48678" spans="7:7" ht="15" customHeight="1">
      <c r="G48678" s="488"/>
    </row>
    <row r="48679" spans="7:7" ht="15" customHeight="1">
      <c r="G48679" s="488"/>
    </row>
    <row r="48680" spans="7:7" ht="15" customHeight="1">
      <c r="G48680" s="488"/>
    </row>
    <row r="48681" spans="7:7" ht="15" customHeight="1">
      <c r="G48681" s="488"/>
    </row>
    <row r="48682" spans="7:7" ht="15" customHeight="1">
      <c r="G48682" s="488"/>
    </row>
    <row r="48683" spans="7:7" ht="15" customHeight="1">
      <c r="G48683" s="488"/>
    </row>
    <row r="48684" spans="7:7" ht="15" customHeight="1">
      <c r="G48684" s="488"/>
    </row>
    <row r="48685" spans="7:7" ht="15" customHeight="1">
      <c r="G48685" s="488"/>
    </row>
    <row r="48686" spans="7:7" ht="15" customHeight="1">
      <c r="G48686" s="488"/>
    </row>
    <row r="48687" spans="7:7" ht="15" customHeight="1">
      <c r="G48687" s="488"/>
    </row>
    <row r="48688" spans="7:7" ht="15" customHeight="1">
      <c r="G48688" s="488"/>
    </row>
    <row r="48689" spans="7:7" ht="15" customHeight="1">
      <c r="G48689" s="488"/>
    </row>
    <row r="48690" spans="7:7" ht="15" customHeight="1">
      <c r="G48690" s="488"/>
    </row>
    <row r="48691" spans="7:7" ht="15" customHeight="1">
      <c r="G48691" s="488"/>
    </row>
    <row r="48692" spans="7:7" ht="15" customHeight="1">
      <c r="G48692" s="488"/>
    </row>
    <row r="48693" spans="7:7" ht="15" customHeight="1">
      <c r="G48693" s="488"/>
    </row>
    <row r="48694" spans="7:7" ht="15" customHeight="1">
      <c r="G48694" s="488"/>
    </row>
    <row r="48695" spans="7:7" ht="15" customHeight="1">
      <c r="G48695" s="488"/>
    </row>
    <row r="48696" spans="7:7" ht="15" customHeight="1">
      <c r="G48696" s="488"/>
    </row>
    <row r="48697" spans="7:7" ht="15" customHeight="1">
      <c r="G48697" s="488"/>
    </row>
    <row r="48698" spans="7:7" ht="15" customHeight="1">
      <c r="G48698" s="488"/>
    </row>
    <row r="48699" spans="7:7" ht="15" customHeight="1">
      <c r="G48699" s="488"/>
    </row>
    <row r="48700" spans="7:7" ht="15" customHeight="1">
      <c r="G48700" s="488"/>
    </row>
    <row r="48701" spans="7:7" ht="15" customHeight="1">
      <c r="G48701" s="488"/>
    </row>
    <row r="48702" spans="7:7" ht="15" customHeight="1">
      <c r="G48702" s="488"/>
    </row>
    <row r="48703" spans="7:7" ht="15" customHeight="1">
      <c r="G48703" s="488"/>
    </row>
    <row r="48704" spans="7:7" ht="15" customHeight="1">
      <c r="G48704" s="488"/>
    </row>
    <row r="48705" spans="7:7" ht="15" customHeight="1">
      <c r="G48705" s="488"/>
    </row>
    <row r="48706" spans="7:7" ht="15" customHeight="1">
      <c r="G48706" s="488"/>
    </row>
    <row r="48707" spans="7:7" ht="15" customHeight="1">
      <c r="G48707" s="488"/>
    </row>
    <row r="48708" spans="7:7" ht="15" customHeight="1">
      <c r="G48708" s="488"/>
    </row>
    <row r="48709" spans="7:7" ht="15" customHeight="1">
      <c r="G48709" s="488"/>
    </row>
    <row r="48710" spans="7:7" ht="15" customHeight="1">
      <c r="G48710" s="488"/>
    </row>
    <row r="48711" spans="7:7" ht="15" customHeight="1">
      <c r="G48711" s="488"/>
    </row>
    <row r="48712" spans="7:7" ht="15" customHeight="1">
      <c r="G48712" s="488"/>
    </row>
    <row r="48713" spans="7:7" ht="15" customHeight="1">
      <c r="G48713" s="488"/>
    </row>
    <row r="48714" spans="7:7" ht="15" customHeight="1">
      <c r="G48714" s="488"/>
    </row>
    <row r="48715" spans="7:7" ht="15" customHeight="1">
      <c r="G48715" s="488"/>
    </row>
    <row r="48716" spans="7:7" ht="15" customHeight="1">
      <c r="G48716" s="488"/>
    </row>
    <row r="48717" spans="7:7" ht="15" customHeight="1">
      <c r="G48717" s="488"/>
    </row>
    <row r="48718" spans="7:7" ht="15" customHeight="1">
      <c r="G48718" s="488"/>
    </row>
    <row r="48719" spans="7:7" ht="15" customHeight="1">
      <c r="G48719" s="488"/>
    </row>
    <row r="48720" spans="7:7" ht="15" customHeight="1">
      <c r="G48720" s="488"/>
    </row>
    <row r="48721" spans="7:7" ht="15" customHeight="1">
      <c r="G48721" s="488"/>
    </row>
    <row r="48722" spans="7:7" ht="15" customHeight="1">
      <c r="G48722" s="488"/>
    </row>
    <row r="48723" spans="7:7" ht="15" customHeight="1">
      <c r="G48723" s="488"/>
    </row>
    <row r="48724" spans="7:7" ht="15" customHeight="1">
      <c r="G48724" s="488"/>
    </row>
    <row r="48725" spans="7:7" ht="15" customHeight="1">
      <c r="G48725" s="488"/>
    </row>
    <row r="48726" spans="7:7" ht="15" customHeight="1">
      <c r="G48726" s="488"/>
    </row>
    <row r="48727" spans="7:7" ht="15" customHeight="1">
      <c r="G48727" s="488"/>
    </row>
    <row r="48728" spans="7:7" ht="15" customHeight="1">
      <c r="G48728" s="488"/>
    </row>
    <row r="48729" spans="7:7" ht="15" customHeight="1">
      <c r="G48729" s="488"/>
    </row>
    <row r="48730" spans="7:7" ht="15" customHeight="1">
      <c r="G48730" s="488"/>
    </row>
    <row r="48731" spans="7:7" ht="15" customHeight="1">
      <c r="G48731" s="488"/>
    </row>
    <row r="48732" spans="7:7" ht="15" customHeight="1">
      <c r="G48732" s="488"/>
    </row>
    <row r="48733" spans="7:7" ht="15" customHeight="1">
      <c r="G48733" s="488"/>
    </row>
    <row r="48734" spans="7:7" ht="15" customHeight="1">
      <c r="G48734" s="488"/>
    </row>
    <row r="48735" spans="7:7" ht="15" customHeight="1">
      <c r="G48735" s="488"/>
    </row>
    <row r="48736" spans="7:7" ht="15" customHeight="1">
      <c r="G48736" s="488"/>
    </row>
    <row r="48737" spans="7:7" ht="15" customHeight="1">
      <c r="G48737" s="488"/>
    </row>
    <row r="48738" spans="7:7" ht="15" customHeight="1">
      <c r="G48738" s="488"/>
    </row>
    <row r="48739" spans="7:7" ht="15" customHeight="1">
      <c r="G48739" s="488"/>
    </row>
    <row r="48740" spans="7:7" ht="15" customHeight="1">
      <c r="G48740" s="488"/>
    </row>
    <row r="48741" spans="7:7" ht="15" customHeight="1">
      <c r="G48741" s="488"/>
    </row>
    <row r="48742" spans="7:7" ht="15" customHeight="1">
      <c r="G48742" s="488"/>
    </row>
    <row r="48743" spans="7:7" ht="15" customHeight="1">
      <c r="G48743" s="488"/>
    </row>
    <row r="48744" spans="7:7" ht="15" customHeight="1">
      <c r="G48744" s="488"/>
    </row>
    <row r="48745" spans="7:7" ht="15" customHeight="1">
      <c r="G48745" s="488"/>
    </row>
    <row r="48746" spans="7:7" ht="15" customHeight="1">
      <c r="G48746" s="488"/>
    </row>
    <row r="48747" spans="7:7" ht="15" customHeight="1">
      <c r="G48747" s="488"/>
    </row>
    <row r="48748" spans="7:7" ht="15" customHeight="1">
      <c r="G48748" s="488"/>
    </row>
    <row r="48749" spans="7:7" ht="15" customHeight="1">
      <c r="G48749" s="488"/>
    </row>
    <row r="48750" spans="7:7" ht="15" customHeight="1">
      <c r="G48750" s="488"/>
    </row>
    <row r="48751" spans="7:7" ht="15" customHeight="1">
      <c r="G48751" s="488"/>
    </row>
    <row r="48752" spans="7:7" ht="15" customHeight="1">
      <c r="G48752" s="488"/>
    </row>
    <row r="48753" spans="7:7" ht="15" customHeight="1">
      <c r="G48753" s="488"/>
    </row>
    <row r="48754" spans="7:7" ht="15" customHeight="1">
      <c r="G48754" s="488"/>
    </row>
    <row r="48755" spans="7:7" ht="15" customHeight="1">
      <c r="G48755" s="488"/>
    </row>
    <row r="48756" spans="7:7" ht="15" customHeight="1">
      <c r="G48756" s="488"/>
    </row>
    <row r="48757" spans="7:7" ht="15" customHeight="1">
      <c r="G48757" s="488"/>
    </row>
    <row r="48758" spans="7:7" ht="15" customHeight="1">
      <c r="G48758" s="488"/>
    </row>
    <row r="48759" spans="7:7" ht="15" customHeight="1">
      <c r="G48759" s="488"/>
    </row>
    <row r="48760" spans="7:7" ht="15" customHeight="1">
      <c r="G48760" s="488"/>
    </row>
    <row r="48761" spans="7:7" ht="15" customHeight="1">
      <c r="G48761" s="488"/>
    </row>
    <row r="48762" spans="7:7" ht="15" customHeight="1">
      <c r="G48762" s="488"/>
    </row>
    <row r="48763" spans="7:7" ht="15" customHeight="1">
      <c r="G48763" s="488"/>
    </row>
    <row r="48764" spans="7:7" ht="15" customHeight="1">
      <c r="G48764" s="488"/>
    </row>
    <row r="48765" spans="7:7" ht="15" customHeight="1">
      <c r="G48765" s="488"/>
    </row>
    <row r="48766" spans="7:7" ht="15" customHeight="1">
      <c r="G48766" s="488"/>
    </row>
    <row r="48767" spans="7:7" ht="15" customHeight="1">
      <c r="G48767" s="488"/>
    </row>
    <row r="48768" spans="7:7" ht="15" customHeight="1">
      <c r="G48768" s="488"/>
    </row>
    <row r="48769" spans="7:7" ht="15" customHeight="1">
      <c r="G48769" s="488"/>
    </row>
    <row r="48770" spans="7:7" ht="15" customHeight="1">
      <c r="G48770" s="488"/>
    </row>
    <row r="48771" spans="7:7" ht="15" customHeight="1">
      <c r="G48771" s="488"/>
    </row>
    <row r="48772" spans="7:7" ht="15" customHeight="1">
      <c r="G48772" s="488"/>
    </row>
    <row r="48773" spans="7:7" ht="15" customHeight="1">
      <c r="G48773" s="488"/>
    </row>
    <row r="48774" spans="7:7" ht="15" customHeight="1">
      <c r="G48774" s="488"/>
    </row>
    <row r="48775" spans="7:7" ht="15" customHeight="1">
      <c r="G48775" s="488"/>
    </row>
    <row r="48776" spans="7:7" ht="15" customHeight="1">
      <c r="G48776" s="488"/>
    </row>
    <row r="48777" spans="7:7" ht="15" customHeight="1">
      <c r="G48777" s="488"/>
    </row>
    <row r="48778" spans="7:7" ht="15" customHeight="1">
      <c r="G48778" s="488"/>
    </row>
    <row r="48779" spans="7:7" ht="15" customHeight="1">
      <c r="G48779" s="488"/>
    </row>
    <row r="48780" spans="7:7" ht="15" customHeight="1">
      <c r="G48780" s="488"/>
    </row>
    <row r="48781" spans="7:7" ht="15" customHeight="1">
      <c r="G48781" s="488"/>
    </row>
    <row r="48782" spans="7:7" ht="15" customHeight="1">
      <c r="G48782" s="488"/>
    </row>
    <row r="48783" spans="7:7" ht="15" customHeight="1">
      <c r="G48783" s="488"/>
    </row>
    <row r="48784" spans="7:7" ht="15" customHeight="1">
      <c r="G48784" s="488"/>
    </row>
    <row r="48785" spans="7:7" ht="15" customHeight="1">
      <c r="G48785" s="488"/>
    </row>
    <row r="48786" spans="7:7" ht="15" customHeight="1">
      <c r="G48786" s="488"/>
    </row>
    <row r="48787" spans="7:7" ht="15" customHeight="1">
      <c r="G48787" s="488"/>
    </row>
    <row r="48788" spans="7:7" ht="15" customHeight="1">
      <c r="G48788" s="488"/>
    </row>
    <row r="48789" spans="7:7" ht="15" customHeight="1">
      <c r="G48789" s="488"/>
    </row>
    <row r="48790" spans="7:7" ht="15" customHeight="1">
      <c r="G48790" s="488"/>
    </row>
    <row r="48791" spans="7:7" ht="15" customHeight="1">
      <c r="G48791" s="488"/>
    </row>
    <row r="48792" spans="7:7" ht="15" customHeight="1">
      <c r="G48792" s="488"/>
    </row>
    <row r="48793" spans="7:7" ht="15" customHeight="1">
      <c r="G48793" s="488"/>
    </row>
    <row r="48794" spans="7:7" ht="15" customHeight="1">
      <c r="G48794" s="488"/>
    </row>
    <row r="48795" spans="7:7" ht="15" customHeight="1">
      <c r="G48795" s="488"/>
    </row>
    <row r="48796" spans="7:7" ht="15" customHeight="1">
      <c r="G48796" s="488"/>
    </row>
    <row r="48797" spans="7:7" ht="15" customHeight="1">
      <c r="G48797" s="488"/>
    </row>
    <row r="48798" spans="7:7" ht="15" customHeight="1">
      <c r="G48798" s="488"/>
    </row>
    <row r="48799" spans="7:7" ht="15" customHeight="1">
      <c r="G48799" s="488"/>
    </row>
    <row r="48800" spans="7:7" ht="15" customHeight="1">
      <c r="G48800" s="488"/>
    </row>
    <row r="48801" spans="7:7" ht="15" customHeight="1">
      <c r="G48801" s="488"/>
    </row>
    <row r="48802" spans="7:7" ht="15" customHeight="1">
      <c r="G48802" s="488"/>
    </row>
    <row r="48803" spans="7:7" ht="15" customHeight="1">
      <c r="G48803" s="488"/>
    </row>
    <row r="48804" spans="7:7" ht="15" customHeight="1">
      <c r="G48804" s="488"/>
    </row>
    <row r="48805" spans="7:7" ht="15" customHeight="1">
      <c r="G48805" s="488"/>
    </row>
    <row r="48806" spans="7:7" ht="15" customHeight="1">
      <c r="G48806" s="488"/>
    </row>
    <row r="48807" spans="7:7" ht="15" customHeight="1">
      <c r="G48807" s="488"/>
    </row>
    <row r="48808" spans="7:7" ht="15" customHeight="1">
      <c r="G48808" s="488"/>
    </row>
    <row r="48809" spans="7:7" ht="15" customHeight="1">
      <c r="G48809" s="488"/>
    </row>
    <row r="48810" spans="7:7" ht="15" customHeight="1">
      <c r="G48810" s="488"/>
    </row>
    <row r="48811" spans="7:7" ht="15" customHeight="1">
      <c r="G48811" s="488"/>
    </row>
    <row r="48812" spans="7:7" ht="15" customHeight="1">
      <c r="G48812" s="488"/>
    </row>
    <row r="48813" spans="7:7" ht="15" customHeight="1">
      <c r="G48813" s="488"/>
    </row>
    <row r="48814" spans="7:7" ht="15" customHeight="1">
      <c r="G48814" s="488"/>
    </row>
    <row r="48815" spans="7:7" ht="15" customHeight="1">
      <c r="G48815" s="488"/>
    </row>
    <row r="48816" spans="7:7" ht="15" customHeight="1">
      <c r="G48816" s="488"/>
    </row>
    <row r="48817" spans="7:7" ht="15" customHeight="1">
      <c r="G48817" s="488"/>
    </row>
    <row r="48818" spans="7:7" ht="15" customHeight="1">
      <c r="G48818" s="488"/>
    </row>
    <row r="48819" spans="7:7" ht="15" customHeight="1">
      <c r="G48819" s="488"/>
    </row>
    <row r="48820" spans="7:7" ht="15" customHeight="1">
      <c r="G48820" s="488"/>
    </row>
    <row r="48821" spans="7:7" ht="15" customHeight="1">
      <c r="G48821" s="488"/>
    </row>
    <row r="48822" spans="7:7" ht="15" customHeight="1">
      <c r="G48822" s="488"/>
    </row>
    <row r="48823" spans="7:7" ht="15" customHeight="1">
      <c r="G48823" s="488"/>
    </row>
    <row r="48824" spans="7:7" ht="15" customHeight="1">
      <c r="G48824" s="488"/>
    </row>
    <row r="48825" spans="7:7" ht="15" customHeight="1">
      <c r="G48825" s="488"/>
    </row>
    <row r="48826" spans="7:7" ht="15" customHeight="1">
      <c r="G48826" s="488"/>
    </row>
    <row r="48827" spans="7:7" ht="15" customHeight="1">
      <c r="G48827" s="488"/>
    </row>
    <row r="48828" spans="7:7" ht="15" customHeight="1">
      <c r="G48828" s="488"/>
    </row>
    <row r="48829" spans="7:7" ht="15" customHeight="1">
      <c r="G48829" s="488"/>
    </row>
    <row r="48830" spans="7:7" ht="15" customHeight="1">
      <c r="G48830" s="488"/>
    </row>
    <row r="48831" spans="7:7" ht="15" customHeight="1">
      <c r="G48831" s="488"/>
    </row>
    <row r="48832" spans="7:7" ht="15" customHeight="1">
      <c r="G48832" s="488"/>
    </row>
    <row r="48833" spans="7:7" ht="15" customHeight="1">
      <c r="G48833" s="488"/>
    </row>
    <row r="48834" spans="7:7" ht="15" customHeight="1">
      <c r="G48834" s="488"/>
    </row>
    <row r="48835" spans="7:7" ht="15" customHeight="1">
      <c r="G48835" s="488"/>
    </row>
    <row r="48836" spans="7:7" ht="15" customHeight="1">
      <c r="G48836" s="488"/>
    </row>
    <row r="48837" spans="7:7" ht="15" customHeight="1">
      <c r="G48837" s="488"/>
    </row>
    <row r="48838" spans="7:7" ht="15" customHeight="1">
      <c r="G48838" s="488"/>
    </row>
    <row r="48839" spans="7:7" ht="15" customHeight="1">
      <c r="G48839" s="488"/>
    </row>
    <row r="48840" spans="7:7" ht="15" customHeight="1">
      <c r="G48840" s="488"/>
    </row>
    <row r="48841" spans="7:7" ht="15" customHeight="1">
      <c r="G48841" s="488"/>
    </row>
    <row r="48842" spans="7:7" ht="15" customHeight="1">
      <c r="G48842" s="488"/>
    </row>
    <row r="48843" spans="7:7" ht="15" customHeight="1">
      <c r="G48843" s="488"/>
    </row>
    <row r="48844" spans="7:7" ht="15" customHeight="1">
      <c r="G48844" s="488"/>
    </row>
    <row r="48845" spans="7:7" ht="15" customHeight="1">
      <c r="G48845" s="488"/>
    </row>
    <row r="48846" spans="7:7" ht="15" customHeight="1">
      <c r="G48846" s="488"/>
    </row>
    <row r="48847" spans="7:7" ht="15" customHeight="1">
      <c r="G48847" s="488"/>
    </row>
    <row r="48848" spans="7:7" ht="15" customHeight="1">
      <c r="G48848" s="488"/>
    </row>
    <row r="48849" spans="7:7" ht="15" customHeight="1">
      <c r="G48849" s="488"/>
    </row>
    <row r="48850" spans="7:7" ht="15" customHeight="1">
      <c r="G48850" s="488"/>
    </row>
    <row r="48851" spans="7:7" ht="15" customHeight="1">
      <c r="G48851" s="488"/>
    </row>
    <row r="48852" spans="7:7" ht="15" customHeight="1">
      <c r="G48852" s="488"/>
    </row>
    <row r="48853" spans="7:7" ht="15" customHeight="1">
      <c r="G48853" s="488"/>
    </row>
    <row r="48854" spans="7:7" ht="15" customHeight="1">
      <c r="G48854" s="488"/>
    </row>
    <row r="48855" spans="7:7" ht="15" customHeight="1">
      <c r="G48855" s="488"/>
    </row>
    <row r="48856" spans="7:7" ht="15" customHeight="1">
      <c r="G48856" s="488"/>
    </row>
    <row r="48857" spans="7:7" ht="15" customHeight="1">
      <c r="G48857" s="488"/>
    </row>
    <row r="48858" spans="7:7" ht="15" customHeight="1">
      <c r="G48858" s="488"/>
    </row>
    <row r="48859" spans="7:7" ht="15" customHeight="1">
      <c r="G48859" s="488"/>
    </row>
    <row r="48860" spans="7:7" ht="15" customHeight="1">
      <c r="G48860" s="488"/>
    </row>
    <row r="48861" spans="7:7" ht="15" customHeight="1">
      <c r="G48861" s="488"/>
    </row>
    <row r="48862" spans="7:7" ht="15" customHeight="1">
      <c r="G48862" s="488"/>
    </row>
    <row r="48863" spans="7:7" ht="15" customHeight="1">
      <c r="G48863" s="488"/>
    </row>
    <row r="48864" spans="7:7" ht="15" customHeight="1">
      <c r="G48864" s="488"/>
    </row>
    <row r="48865" spans="7:7" ht="15" customHeight="1">
      <c r="G48865" s="488"/>
    </row>
    <row r="48866" spans="7:7" ht="15" customHeight="1">
      <c r="G48866" s="488"/>
    </row>
    <row r="48867" spans="7:7" ht="15" customHeight="1">
      <c r="G48867" s="488"/>
    </row>
    <row r="48868" spans="7:7" ht="15" customHeight="1">
      <c r="G48868" s="488"/>
    </row>
    <row r="48869" spans="7:7" ht="15" customHeight="1">
      <c r="G48869" s="488"/>
    </row>
    <row r="48870" spans="7:7" ht="15" customHeight="1">
      <c r="G48870" s="488"/>
    </row>
    <row r="48871" spans="7:7" ht="15" customHeight="1">
      <c r="G48871" s="488"/>
    </row>
    <row r="48872" spans="7:7" ht="15" customHeight="1">
      <c r="G48872" s="488"/>
    </row>
    <row r="48873" spans="7:7" ht="15" customHeight="1">
      <c r="G48873" s="488"/>
    </row>
    <row r="48874" spans="7:7" ht="15" customHeight="1">
      <c r="G48874" s="488"/>
    </row>
    <row r="48875" spans="7:7" ht="15" customHeight="1">
      <c r="G48875" s="488"/>
    </row>
    <row r="48876" spans="7:7" ht="15" customHeight="1">
      <c r="G48876" s="488"/>
    </row>
    <row r="48877" spans="7:7" ht="15" customHeight="1">
      <c r="G48877" s="488"/>
    </row>
    <row r="48878" spans="7:7" ht="15" customHeight="1">
      <c r="G48878" s="488"/>
    </row>
    <row r="48879" spans="7:7" ht="15" customHeight="1">
      <c r="G48879" s="488"/>
    </row>
    <row r="48880" spans="7:7" ht="15" customHeight="1">
      <c r="G48880" s="488"/>
    </row>
    <row r="48881" spans="7:7" ht="15" customHeight="1">
      <c r="G48881" s="488"/>
    </row>
    <row r="48882" spans="7:7" ht="15" customHeight="1">
      <c r="G48882" s="488"/>
    </row>
    <row r="48883" spans="7:7" ht="15" customHeight="1">
      <c r="G48883" s="488"/>
    </row>
    <row r="48884" spans="7:7" ht="15" customHeight="1">
      <c r="G48884" s="488"/>
    </row>
    <row r="48885" spans="7:7" ht="15" customHeight="1">
      <c r="G48885" s="488"/>
    </row>
    <row r="48886" spans="7:7" ht="15" customHeight="1">
      <c r="G48886" s="488"/>
    </row>
    <row r="48887" spans="7:7" ht="15" customHeight="1">
      <c r="G48887" s="488"/>
    </row>
    <row r="48888" spans="7:7" ht="15" customHeight="1">
      <c r="G48888" s="488"/>
    </row>
    <row r="48889" spans="7:7" ht="15" customHeight="1">
      <c r="G48889" s="488"/>
    </row>
    <row r="48890" spans="7:7" ht="15" customHeight="1">
      <c r="G48890" s="488"/>
    </row>
    <row r="48891" spans="7:7" ht="15" customHeight="1">
      <c r="G48891" s="488"/>
    </row>
    <row r="48892" spans="7:7" ht="15" customHeight="1">
      <c r="G48892" s="488"/>
    </row>
    <row r="48893" spans="7:7" ht="15" customHeight="1">
      <c r="G48893" s="488"/>
    </row>
    <row r="48894" spans="7:7" ht="15" customHeight="1">
      <c r="G48894" s="488"/>
    </row>
    <row r="48895" spans="7:7" ht="15" customHeight="1">
      <c r="G48895" s="488"/>
    </row>
    <row r="48896" spans="7:7" ht="15" customHeight="1">
      <c r="G48896" s="488"/>
    </row>
    <row r="48897" spans="7:7" ht="15" customHeight="1">
      <c r="G48897" s="488"/>
    </row>
    <row r="48898" spans="7:7" ht="15" customHeight="1">
      <c r="G48898" s="488"/>
    </row>
    <row r="48899" spans="7:7" ht="15" customHeight="1">
      <c r="G48899" s="488"/>
    </row>
    <row r="48900" spans="7:7" ht="15" customHeight="1">
      <c r="G48900" s="488"/>
    </row>
    <row r="48901" spans="7:7" ht="15" customHeight="1">
      <c r="G48901" s="488"/>
    </row>
    <row r="48902" spans="7:7" ht="15" customHeight="1">
      <c r="G48902" s="488"/>
    </row>
    <row r="48903" spans="7:7" ht="15" customHeight="1">
      <c r="G48903" s="488"/>
    </row>
    <row r="48904" spans="7:7" ht="15" customHeight="1">
      <c r="G48904" s="488"/>
    </row>
    <row r="48905" spans="7:7" ht="15" customHeight="1">
      <c r="G48905" s="488"/>
    </row>
    <row r="48906" spans="7:7" ht="15" customHeight="1">
      <c r="G48906" s="488"/>
    </row>
    <row r="48907" spans="7:7" ht="15" customHeight="1">
      <c r="G48907" s="488"/>
    </row>
    <row r="48908" spans="7:7" ht="15" customHeight="1">
      <c r="G48908" s="488"/>
    </row>
    <row r="48909" spans="7:7" ht="15" customHeight="1">
      <c r="G48909" s="488"/>
    </row>
    <row r="48910" spans="7:7" ht="15" customHeight="1">
      <c r="G48910" s="488"/>
    </row>
    <row r="48911" spans="7:7" ht="15" customHeight="1">
      <c r="G48911" s="488"/>
    </row>
    <row r="48912" spans="7:7" ht="15" customHeight="1">
      <c r="G48912" s="488"/>
    </row>
    <row r="48913" spans="7:7" ht="15" customHeight="1">
      <c r="G48913" s="488"/>
    </row>
    <row r="48914" spans="7:7" ht="15" customHeight="1">
      <c r="G48914" s="488"/>
    </row>
    <row r="48915" spans="7:7" ht="15" customHeight="1">
      <c r="G48915" s="488"/>
    </row>
    <row r="48916" spans="7:7" ht="15" customHeight="1">
      <c r="G48916" s="488"/>
    </row>
    <row r="48917" spans="7:7" ht="15" customHeight="1">
      <c r="G48917" s="488"/>
    </row>
    <row r="48918" spans="7:7" ht="15" customHeight="1">
      <c r="G48918" s="488"/>
    </row>
    <row r="48919" spans="7:7" ht="15" customHeight="1">
      <c r="G48919" s="488"/>
    </row>
    <row r="48920" spans="7:7" ht="15" customHeight="1">
      <c r="G48920" s="488"/>
    </row>
    <row r="48921" spans="7:7" ht="15" customHeight="1">
      <c r="G48921" s="488"/>
    </row>
    <row r="48922" spans="7:7" ht="15" customHeight="1">
      <c r="G48922" s="488"/>
    </row>
    <row r="48923" spans="7:7" ht="15" customHeight="1">
      <c r="G48923" s="488"/>
    </row>
    <row r="48924" spans="7:7" ht="15" customHeight="1">
      <c r="G48924" s="488"/>
    </row>
    <row r="48925" spans="7:7" ht="15" customHeight="1">
      <c r="G48925" s="488"/>
    </row>
    <row r="48926" spans="7:7" ht="15" customHeight="1">
      <c r="G48926" s="488"/>
    </row>
    <row r="48927" spans="7:7" ht="15" customHeight="1">
      <c r="G48927" s="488"/>
    </row>
    <row r="48928" spans="7:7" ht="15" customHeight="1">
      <c r="G48928" s="488"/>
    </row>
    <row r="48929" spans="7:7" ht="15" customHeight="1">
      <c r="G48929" s="488"/>
    </row>
    <row r="48930" spans="7:7" ht="15" customHeight="1">
      <c r="G48930" s="488"/>
    </row>
    <row r="48931" spans="7:7" ht="15" customHeight="1">
      <c r="G48931" s="488"/>
    </row>
    <row r="48932" spans="7:7" ht="15" customHeight="1">
      <c r="G48932" s="488"/>
    </row>
    <row r="48933" spans="7:7" ht="15" customHeight="1">
      <c r="G48933" s="488"/>
    </row>
    <row r="48934" spans="7:7" ht="15" customHeight="1">
      <c r="G48934" s="488"/>
    </row>
    <row r="48935" spans="7:7" ht="15" customHeight="1">
      <c r="G48935" s="488"/>
    </row>
    <row r="48936" spans="7:7" ht="15" customHeight="1">
      <c r="G48936" s="488"/>
    </row>
    <row r="48937" spans="7:7" ht="15" customHeight="1">
      <c r="G48937" s="488"/>
    </row>
    <row r="48938" spans="7:7" ht="15" customHeight="1">
      <c r="G48938" s="488"/>
    </row>
    <row r="48939" spans="7:7" ht="15" customHeight="1">
      <c r="G48939" s="488"/>
    </row>
    <row r="48940" spans="7:7" ht="15" customHeight="1">
      <c r="G48940" s="488"/>
    </row>
    <row r="48941" spans="7:7" ht="15" customHeight="1">
      <c r="G48941" s="488"/>
    </row>
    <row r="48942" spans="7:7" ht="15" customHeight="1">
      <c r="G48942" s="488"/>
    </row>
    <row r="48943" spans="7:7" ht="15" customHeight="1">
      <c r="G48943" s="488"/>
    </row>
    <row r="48944" spans="7:7" ht="15" customHeight="1">
      <c r="G48944" s="488"/>
    </row>
    <row r="48945" spans="7:7" ht="15" customHeight="1">
      <c r="G48945" s="488"/>
    </row>
    <row r="48946" spans="7:7" ht="15" customHeight="1">
      <c r="G48946" s="488"/>
    </row>
    <row r="48947" spans="7:7" ht="15" customHeight="1">
      <c r="G48947" s="488"/>
    </row>
    <row r="48948" spans="7:7" ht="15" customHeight="1">
      <c r="G48948" s="488"/>
    </row>
    <row r="48949" spans="7:7" ht="15" customHeight="1">
      <c r="G48949" s="488"/>
    </row>
    <row r="48950" spans="7:7" ht="15" customHeight="1">
      <c r="G48950" s="488"/>
    </row>
    <row r="48951" spans="7:7" ht="15" customHeight="1">
      <c r="G48951" s="488"/>
    </row>
    <row r="48952" spans="7:7" ht="15" customHeight="1">
      <c r="G48952" s="488"/>
    </row>
    <row r="48953" spans="7:7" ht="15" customHeight="1">
      <c r="G48953" s="488"/>
    </row>
    <row r="48954" spans="7:7" ht="15" customHeight="1">
      <c r="G48954" s="488"/>
    </row>
    <row r="48955" spans="7:7" ht="15" customHeight="1">
      <c r="G48955" s="488"/>
    </row>
    <row r="48956" spans="7:7" ht="15" customHeight="1">
      <c r="G48956" s="488"/>
    </row>
    <row r="48957" spans="7:7" ht="15" customHeight="1">
      <c r="G48957" s="488"/>
    </row>
    <row r="48958" spans="7:7" ht="15" customHeight="1">
      <c r="G48958" s="488"/>
    </row>
    <row r="48959" spans="7:7" ht="15" customHeight="1">
      <c r="G48959" s="488"/>
    </row>
    <row r="48960" spans="7:7" ht="15" customHeight="1">
      <c r="G48960" s="488"/>
    </row>
    <row r="48961" spans="7:7" ht="15" customHeight="1">
      <c r="G48961" s="488"/>
    </row>
    <row r="48962" spans="7:7" ht="15" customHeight="1">
      <c r="G48962" s="488"/>
    </row>
    <row r="48963" spans="7:7" ht="15" customHeight="1">
      <c r="G48963" s="488"/>
    </row>
    <row r="48964" spans="7:7" ht="15" customHeight="1">
      <c r="G48964" s="488"/>
    </row>
    <row r="48965" spans="7:7" ht="15" customHeight="1">
      <c r="G48965" s="488"/>
    </row>
    <row r="48966" spans="7:7" ht="15" customHeight="1">
      <c r="G48966" s="488"/>
    </row>
    <row r="48967" spans="7:7" ht="15" customHeight="1">
      <c r="G48967" s="488"/>
    </row>
    <row r="48968" spans="7:7" ht="15" customHeight="1">
      <c r="G48968" s="488"/>
    </row>
    <row r="48969" spans="7:7" ht="15" customHeight="1">
      <c r="G48969" s="488"/>
    </row>
    <row r="48970" spans="7:7" ht="15" customHeight="1">
      <c r="G48970" s="488"/>
    </row>
    <row r="48971" spans="7:7" ht="15" customHeight="1">
      <c r="G48971" s="488"/>
    </row>
    <row r="48972" spans="7:7" ht="15" customHeight="1">
      <c r="G48972" s="488"/>
    </row>
    <row r="48973" spans="7:7" ht="15" customHeight="1">
      <c r="G48973" s="488"/>
    </row>
    <row r="48974" spans="7:7" ht="15" customHeight="1">
      <c r="G48974" s="488"/>
    </row>
    <row r="48975" spans="7:7" ht="15" customHeight="1">
      <c r="G48975" s="488"/>
    </row>
    <row r="48976" spans="7:7" ht="15" customHeight="1">
      <c r="G48976" s="488"/>
    </row>
    <row r="48977" spans="7:7" ht="15" customHeight="1">
      <c r="G48977" s="488"/>
    </row>
    <row r="48978" spans="7:7" ht="15" customHeight="1">
      <c r="G48978" s="488"/>
    </row>
    <row r="48979" spans="7:7" ht="15" customHeight="1">
      <c r="G48979" s="488"/>
    </row>
    <row r="48980" spans="7:7" ht="15" customHeight="1">
      <c r="G48980" s="488"/>
    </row>
    <row r="48981" spans="7:7" ht="15" customHeight="1">
      <c r="G48981" s="488"/>
    </row>
    <row r="48982" spans="7:7" ht="15" customHeight="1">
      <c r="G48982" s="488"/>
    </row>
    <row r="48983" spans="7:7" ht="15" customHeight="1">
      <c r="G48983" s="488"/>
    </row>
    <row r="48984" spans="7:7" ht="15" customHeight="1">
      <c r="G48984" s="488"/>
    </row>
    <row r="48985" spans="7:7" ht="15" customHeight="1">
      <c r="G48985" s="488"/>
    </row>
    <row r="48986" spans="7:7" ht="15" customHeight="1">
      <c r="G48986" s="488"/>
    </row>
    <row r="48987" spans="7:7" ht="15" customHeight="1">
      <c r="G48987" s="488"/>
    </row>
    <row r="48988" spans="7:7" ht="15" customHeight="1">
      <c r="G48988" s="488"/>
    </row>
    <row r="48989" spans="7:7" ht="15" customHeight="1">
      <c r="G48989" s="488"/>
    </row>
    <row r="48990" spans="7:7" ht="15" customHeight="1">
      <c r="G48990" s="488"/>
    </row>
    <row r="48991" spans="7:7" ht="15" customHeight="1">
      <c r="G48991" s="488"/>
    </row>
    <row r="48992" spans="7:7" ht="15" customHeight="1">
      <c r="G48992" s="488"/>
    </row>
    <row r="48993" spans="7:7" ht="15" customHeight="1">
      <c r="G48993" s="488"/>
    </row>
    <row r="48994" spans="7:7" ht="15" customHeight="1">
      <c r="G48994" s="488"/>
    </row>
    <row r="48995" spans="7:7" ht="15" customHeight="1">
      <c r="G48995" s="488"/>
    </row>
    <row r="48996" spans="7:7" ht="15" customHeight="1">
      <c r="G48996" s="488"/>
    </row>
    <row r="48997" spans="7:7" ht="15" customHeight="1">
      <c r="G48997" s="488"/>
    </row>
    <row r="48998" spans="7:7" ht="15" customHeight="1">
      <c r="G48998" s="488"/>
    </row>
    <row r="48999" spans="7:7" ht="15" customHeight="1">
      <c r="G48999" s="488"/>
    </row>
    <row r="49000" spans="7:7" ht="15" customHeight="1">
      <c r="G49000" s="488"/>
    </row>
    <row r="49001" spans="7:7" ht="15" customHeight="1">
      <c r="G49001" s="488"/>
    </row>
    <row r="49002" spans="7:7" ht="15" customHeight="1">
      <c r="G49002" s="488"/>
    </row>
    <row r="49003" spans="7:7" ht="15" customHeight="1">
      <c r="G49003" s="488"/>
    </row>
    <row r="49004" spans="7:7" ht="15" customHeight="1">
      <c r="G49004" s="488"/>
    </row>
    <row r="49005" spans="7:7" ht="15" customHeight="1">
      <c r="G49005" s="488"/>
    </row>
    <row r="49006" spans="7:7" ht="15" customHeight="1">
      <c r="G49006" s="488"/>
    </row>
    <row r="49007" spans="7:7" ht="15" customHeight="1">
      <c r="G49007" s="488"/>
    </row>
    <row r="49008" spans="7:7" ht="15" customHeight="1">
      <c r="G49008" s="488"/>
    </row>
    <row r="49009" spans="7:7" ht="15" customHeight="1">
      <c r="G49009" s="488"/>
    </row>
    <row r="49010" spans="7:7" ht="15" customHeight="1">
      <c r="G49010" s="488"/>
    </row>
    <row r="49011" spans="7:7" ht="15" customHeight="1">
      <c r="G49011" s="488"/>
    </row>
    <row r="49012" spans="7:7" ht="15" customHeight="1">
      <c r="G49012" s="488"/>
    </row>
    <row r="49013" spans="7:7" ht="15" customHeight="1">
      <c r="G49013" s="488"/>
    </row>
    <row r="49014" spans="7:7" ht="15" customHeight="1">
      <c r="G49014" s="488"/>
    </row>
    <row r="49015" spans="7:7" ht="15" customHeight="1">
      <c r="G49015" s="488"/>
    </row>
    <row r="49016" spans="7:7" ht="15" customHeight="1">
      <c r="G49016" s="488"/>
    </row>
    <row r="49017" spans="7:7" ht="15" customHeight="1">
      <c r="G49017" s="488"/>
    </row>
    <row r="49018" spans="7:7" ht="15" customHeight="1">
      <c r="G49018" s="488"/>
    </row>
    <row r="49019" spans="7:7" ht="15" customHeight="1">
      <c r="G49019" s="488"/>
    </row>
    <row r="49020" spans="7:7" ht="15" customHeight="1">
      <c r="G49020" s="488"/>
    </row>
    <row r="49021" spans="7:7" ht="15" customHeight="1">
      <c r="G49021" s="488"/>
    </row>
    <row r="49022" spans="7:7" ht="15" customHeight="1">
      <c r="G49022" s="488"/>
    </row>
    <row r="49023" spans="7:7" ht="15" customHeight="1">
      <c r="G49023" s="488"/>
    </row>
    <row r="49024" spans="7:7" ht="15" customHeight="1">
      <c r="G49024" s="488"/>
    </row>
    <row r="49025" spans="7:7" ht="15" customHeight="1">
      <c r="G49025" s="488"/>
    </row>
    <row r="49026" spans="7:7" ht="15" customHeight="1">
      <c r="G49026" s="488"/>
    </row>
    <row r="49027" spans="7:7" ht="15" customHeight="1">
      <c r="G49027" s="488"/>
    </row>
    <row r="49028" spans="7:7" ht="15" customHeight="1">
      <c r="G49028" s="488"/>
    </row>
    <row r="49029" spans="7:7" ht="15" customHeight="1">
      <c r="G49029" s="488"/>
    </row>
    <row r="49030" spans="7:7" ht="15" customHeight="1">
      <c r="G49030" s="488"/>
    </row>
    <row r="49031" spans="7:7" ht="15" customHeight="1">
      <c r="G49031" s="488"/>
    </row>
    <row r="49032" spans="7:7" ht="15" customHeight="1">
      <c r="G49032" s="488"/>
    </row>
    <row r="49033" spans="7:7" ht="15" customHeight="1">
      <c r="G49033" s="488"/>
    </row>
    <row r="49034" spans="7:7" ht="15" customHeight="1">
      <c r="G49034" s="488"/>
    </row>
    <row r="49035" spans="7:7" ht="15" customHeight="1">
      <c r="G49035" s="488"/>
    </row>
    <row r="49036" spans="7:7" ht="15" customHeight="1">
      <c r="G49036" s="488"/>
    </row>
    <row r="49037" spans="7:7" ht="15" customHeight="1">
      <c r="G49037" s="488"/>
    </row>
    <row r="49038" spans="7:7" ht="15" customHeight="1">
      <c r="G49038" s="488"/>
    </row>
    <row r="49039" spans="7:7" ht="15" customHeight="1">
      <c r="G49039" s="488"/>
    </row>
    <row r="49040" spans="7:7" ht="15" customHeight="1">
      <c r="G49040" s="488"/>
    </row>
    <row r="49041" spans="7:7" ht="15" customHeight="1">
      <c r="G49041" s="488"/>
    </row>
    <row r="49042" spans="7:7" ht="15" customHeight="1">
      <c r="G49042" s="488"/>
    </row>
    <row r="49043" spans="7:7" ht="15" customHeight="1">
      <c r="G49043" s="488"/>
    </row>
    <row r="49044" spans="7:7" ht="15" customHeight="1">
      <c r="G49044" s="488"/>
    </row>
    <row r="49045" spans="7:7" ht="15" customHeight="1">
      <c r="G49045" s="488"/>
    </row>
    <row r="49046" spans="7:7" ht="15" customHeight="1">
      <c r="G49046" s="488"/>
    </row>
    <row r="49047" spans="7:7" ht="15" customHeight="1">
      <c r="G49047" s="488"/>
    </row>
    <row r="49048" spans="7:7" ht="15" customHeight="1">
      <c r="G49048" s="488"/>
    </row>
    <row r="49049" spans="7:7" ht="15" customHeight="1">
      <c r="G49049" s="488"/>
    </row>
    <row r="49050" spans="7:7" ht="15" customHeight="1">
      <c r="G49050" s="488"/>
    </row>
    <row r="49051" spans="7:7" ht="15" customHeight="1">
      <c r="G49051" s="488"/>
    </row>
    <row r="49052" spans="7:7" ht="15" customHeight="1">
      <c r="G49052" s="488"/>
    </row>
    <row r="49053" spans="7:7" ht="15" customHeight="1">
      <c r="G49053" s="488"/>
    </row>
    <row r="49054" spans="7:7" ht="15" customHeight="1">
      <c r="G49054" s="488"/>
    </row>
    <row r="49055" spans="7:7" ht="15" customHeight="1">
      <c r="G49055" s="488"/>
    </row>
    <row r="49056" spans="7:7" ht="15" customHeight="1">
      <c r="G49056" s="488"/>
    </row>
    <row r="49057" spans="7:7" ht="15" customHeight="1">
      <c r="G49057" s="488"/>
    </row>
    <row r="49058" spans="7:7" ht="15" customHeight="1">
      <c r="G49058" s="488"/>
    </row>
    <row r="49059" spans="7:7" ht="15" customHeight="1">
      <c r="G49059" s="488"/>
    </row>
    <row r="49060" spans="7:7" ht="15" customHeight="1">
      <c r="G49060" s="488"/>
    </row>
    <row r="49061" spans="7:7" ht="15" customHeight="1">
      <c r="G49061" s="488"/>
    </row>
    <row r="49062" spans="7:7" ht="15" customHeight="1">
      <c r="G49062" s="488"/>
    </row>
    <row r="49063" spans="7:7" ht="15" customHeight="1">
      <c r="G49063" s="488"/>
    </row>
    <row r="49064" spans="7:7" ht="15" customHeight="1">
      <c r="G49064" s="488"/>
    </row>
    <row r="49065" spans="7:7" ht="15" customHeight="1">
      <c r="G49065" s="488"/>
    </row>
    <row r="49066" spans="7:7" ht="15" customHeight="1">
      <c r="G49066" s="488"/>
    </row>
    <row r="49067" spans="7:7" ht="15" customHeight="1">
      <c r="G49067" s="488"/>
    </row>
    <row r="49068" spans="7:7" ht="15" customHeight="1">
      <c r="G49068" s="488"/>
    </row>
    <row r="49069" spans="7:7" ht="15" customHeight="1">
      <c r="G49069" s="488"/>
    </row>
    <row r="49070" spans="7:7" ht="15" customHeight="1">
      <c r="G49070" s="488"/>
    </row>
    <row r="49071" spans="7:7" ht="15" customHeight="1">
      <c r="G49071" s="488"/>
    </row>
    <row r="49072" spans="7:7" ht="15" customHeight="1">
      <c r="G49072" s="488"/>
    </row>
    <row r="49073" spans="7:7" ht="15" customHeight="1">
      <c r="G49073" s="488"/>
    </row>
    <row r="49074" spans="7:7" ht="15" customHeight="1">
      <c r="G49074" s="488"/>
    </row>
    <row r="49075" spans="7:7" ht="15" customHeight="1">
      <c r="G49075" s="488"/>
    </row>
    <row r="49076" spans="7:7" ht="15" customHeight="1">
      <c r="G49076" s="488"/>
    </row>
    <row r="49077" spans="7:7" ht="15" customHeight="1">
      <c r="G49077" s="488"/>
    </row>
    <row r="49078" spans="7:7" ht="15" customHeight="1">
      <c r="G49078" s="488"/>
    </row>
    <row r="49079" spans="7:7" ht="15" customHeight="1">
      <c r="G49079" s="488"/>
    </row>
    <row r="49080" spans="7:7" ht="15" customHeight="1">
      <c r="G49080" s="488"/>
    </row>
    <row r="49081" spans="7:7" ht="15" customHeight="1">
      <c r="G49081" s="488"/>
    </row>
    <row r="49082" spans="7:7" ht="15" customHeight="1">
      <c r="G49082" s="488"/>
    </row>
    <row r="49083" spans="7:7" ht="15" customHeight="1">
      <c r="G49083" s="488"/>
    </row>
    <row r="49084" spans="7:7" ht="15" customHeight="1">
      <c r="G49084" s="488"/>
    </row>
    <row r="49085" spans="7:7" ht="15" customHeight="1">
      <c r="G49085" s="488"/>
    </row>
    <row r="49086" spans="7:7" ht="15" customHeight="1">
      <c r="G49086" s="488"/>
    </row>
    <row r="49087" spans="7:7" ht="15" customHeight="1">
      <c r="G49087" s="488"/>
    </row>
    <row r="49088" spans="7:7" ht="15" customHeight="1">
      <c r="G49088" s="488"/>
    </row>
    <row r="49089" spans="7:7" ht="15" customHeight="1">
      <c r="G49089" s="488"/>
    </row>
    <row r="49090" spans="7:7" ht="15" customHeight="1">
      <c r="G49090" s="488"/>
    </row>
    <row r="49091" spans="7:7" ht="15" customHeight="1">
      <c r="G49091" s="488"/>
    </row>
    <row r="49092" spans="7:7" ht="15" customHeight="1">
      <c r="G49092" s="488"/>
    </row>
    <row r="49093" spans="7:7" ht="15" customHeight="1">
      <c r="G49093" s="488"/>
    </row>
    <row r="49094" spans="7:7" ht="15" customHeight="1">
      <c r="G49094" s="488"/>
    </row>
    <row r="49095" spans="7:7" ht="15" customHeight="1">
      <c r="G49095" s="488"/>
    </row>
    <row r="49096" spans="7:7" ht="15" customHeight="1">
      <c r="G49096" s="488"/>
    </row>
    <row r="49097" spans="7:7" ht="15" customHeight="1">
      <c r="G49097" s="488"/>
    </row>
    <row r="49098" spans="7:7" ht="15" customHeight="1">
      <c r="G49098" s="488"/>
    </row>
    <row r="49099" spans="7:7" ht="15" customHeight="1">
      <c r="G49099" s="488"/>
    </row>
    <row r="49100" spans="7:7" ht="15" customHeight="1">
      <c r="G49100" s="488"/>
    </row>
    <row r="49101" spans="7:7" ht="15" customHeight="1">
      <c r="G49101" s="488"/>
    </row>
    <row r="49102" spans="7:7" ht="15" customHeight="1">
      <c r="G49102" s="488"/>
    </row>
    <row r="49103" spans="7:7" ht="15" customHeight="1">
      <c r="G49103" s="488"/>
    </row>
    <row r="49104" spans="7:7" ht="15" customHeight="1">
      <c r="G49104" s="488"/>
    </row>
    <row r="49105" spans="7:7" ht="15" customHeight="1">
      <c r="G49105" s="488"/>
    </row>
    <row r="49106" spans="7:7" ht="15" customHeight="1">
      <c r="G49106" s="488"/>
    </row>
    <row r="49107" spans="7:7" ht="15" customHeight="1">
      <c r="G49107" s="488"/>
    </row>
    <row r="49108" spans="7:7" ht="15" customHeight="1">
      <c r="G49108" s="488"/>
    </row>
    <row r="49109" spans="7:7" ht="15" customHeight="1">
      <c r="G49109" s="488"/>
    </row>
    <row r="49110" spans="7:7" ht="15" customHeight="1">
      <c r="G49110" s="488"/>
    </row>
    <row r="49111" spans="7:7" ht="15" customHeight="1">
      <c r="G49111" s="488"/>
    </row>
    <row r="49112" spans="7:7" ht="15" customHeight="1">
      <c r="G49112" s="488"/>
    </row>
    <row r="49113" spans="7:7" ht="15" customHeight="1">
      <c r="G49113" s="488"/>
    </row>
    <row r="49114" spans="7:7" ht="15" customHeight="1">
      <c r="G49114" s="488"/>
    </row>
    <row r="49115" spans="7:7" ht="15" customHeight="1">
      <c r="G49115" s="488"/>
    </row>
    <row r="49116" spans="7:7" ht="15" customHeight="1">
      <c r="G49116" s="488"/>
    </row>
    <row r="49117" spans="7:7" ht="15" customHeight="1">
      <c r="G49117" s="488"/>
    </row>
    <row r="49118" spans="7:7" ht="15" customHeight="1">
      <c r="G49118" s="488"/>
    </row>
    <row r="49119" spans="7:7" ht="15" customHeight="1">
      <c r="G49119" s="488"/>
    </row>
    <row r="49120" spans="7:7" ht="15" customHeight="1">
      <c r="G49120" s="488"/>
    </row>
    <row r="49121" spans="7:7" ht="15" customHeight="1">
      <c r="G49121" s="488"/>
    </row>
    <row r="49122" spans="7:7" ht="15" customHeight="1">
      <c r="G49122" s="488"/>
    </row>
    <row r="49123" spans="7:7" ht="15" customHeight="1">
      <c r="G49123" s="488"/>
    </row>
    <row r="49124" spans="7:7" ht="15" customHeight="1">
      <c r="G49124" s="488"/>
    </row>
    <row r="49125" spans="7:7" ht="15" customHeight="1">
      <c r="G49125" s="488"/>
    </row>
    <row r="49126" spans="7:7" ht="15" customHeight="1">
      <c r="G49126" s="488"/>
    </row>
    <row r="49127" spans="7:7" ht="15" customHeight="1">
      <c r="G49127" s="488"/>
    </row>
    <row r="49128" spans="7:7" ht="15" customHeight="1">
      <c r="G49128" s="488"/>
    </row>
    <row r="49129" spans="7:7" ht="15" customHeight="1">
      <c r="G49129" s="488"/>
    </row>
    <row r="49130" spans="7:7" ht="15" customHeight="1">
      <c r="G49130" s="488"/>
    </row>
    <row r="49131" spans="7:7" ht="15" customHeight="1">
      <c r="G49131" s="488"/>
    </row>
    <row r="49132" spans="7:7" ht="15" customHeight="1">
      <c r="G49132" s="488"/>
    </row>
    <row r="49133" spans="7:7" ht="15" customHeight="1">
      <c r="G49133" s="488"/>
    </row>
    <row r="49134" spans="7:7" ht="15" customHeight="1">
      <c r="G49134" s="488"/>
    </row>
    <row r="49135" spans="7:7" ht="15" customHeight="1">
      <c r="G49135" s="488"/>
    </row>
    <row r="49136" spans="7:7" ht="15" customHeight="1">
      <c r="G49136" s="488"/>
    </row>
    <row r="49137" spans="7:7" ht="15" customHeight="1">
      <c r="G49137" s="488"/>
    </row>
    <row r="49138" spans="7:7" ht="15" customHeight="1">
      <c r="G49138" s="488"/>
    </row>
    <row r="49139" spans="7:7" ht="15" customHeight="1">
      <c r="G49139" s="488"/>
    </row>
    <row r="49140" spans="7:7" ht="15" customHeight="1">
      <c r="G49140" s="488"/>
    </row>
    <row r="49141" spans="7:7" ht="15" customHeight="1">
      <c r="G49141" s="488"/>
    </row>
    <row r="49142" spans="7:7" ht="15" customHeight="1">
      <c r="G49142" s="488"/>
    </row>
    <row r="49143" spans="7:7" ht="15" customHeight="1">
      <c r="G49143" s="488"/>
    </row>
    <row r="49144" spans="7:7" ht="15" customHeight="1">
      <c r="G49144" s="488"/>
    </row>
    <row r="49145" spans="7:7" ht="15" customHeight="1">
      <c r="G49145" s="488"/>
    </row>
    <row r="49146" spans="7:7" ht="15" customHeight="1">
      <c r="G49146" s="488"/>
    </row>
    <row r="49147" spans="7:7" ht="15" customHeight="1">
      <c r="G49147" s="488"/>
    </row>
    <row r="49148" spans="7:7" ht="15" customHeight="1">
      <c r="G49148" s="488"/>
    </row>
    <row r="49149" spans="7:7" ht="15" customHeight="1">
      <c r="G49149" s="488"/>
    </row>
    <row r="49150" spans="7:7" ht="15" customHeight="1">
      <c r="G49150" s="488"/>
    </row>
    <row r="49151" spans="7:7" ht="15" customHeight="1">
      <c r="G49151" s="488"/>
    </row>
    <row r="49152" spans="7:7" ht="15" customHeight="1">
      <c r="G49152" s="488"/>
    </row>
    <row r="49153" spans="7:7" ht="15" customHeight="1">
      <c r="G49153" s="488"/>
    </row>
    <row r="49154" spans="7:7" ht="15" customHeight="1">
      <c r="G49154" s="488"/>
    </row>
    <row r="49155" spans="7:7" ht="15" customHeight="1">
      <c r="G49155" s="488"/>
    </row>
    <row r="49156" spans="7:7" ht="15" customHeight="1">
      <c r="G49156" s="488"/>
    </row>
    <row r="49157" spans="7:7" ht="15" customHeight="1">
      <c r="G49157" s="488"/>
    </row>
    <row r="49158" spans="7:7" ht="15" customHeight="1">
      <c r="G49158" s="488"/>
    </row>
    <row r="49159" spans="7:7" ht="15" customHeight="1">
      <c r="G49159" s="488"/>
    </row>
    <row r="49160" spans="7:7" ht="15" customHeight="1">
      <c r="G49160" s="488"/>
    </row>
    <row r="49161" spans="7:7" ht="15" customHeight="1">
      <c r="G49161" s="488"/>
    </row>
    <row r="49162" spans="7:7" ht="15" customHeight="1">
      <c r="G49162" s="488"/>
    </row>
    <row r="49163" spans="7:7" ht="15" customHeight="1">
      <c r="G49163" s="488"/>
    </row>
    <row r="49164" spans="7:7" ht="15" customHeight="1">
      <c r="G49164" s="488"/>
    </row>
    <row r="49165" spans="7:7" ht="15" customHeight="1">
      <c r="G49165" s="488"/>
    </row>
    <row r="49166" spans="7:7" ht="15" customHeight="1">
      <c r="G49166" s="488"/>
    </row>
    <row r="49167" spans="7:7" ht="15" customHeight="1">
      <c r="G49167" s="488"/>
    </row>
    <row r="49168" spans="7:7" ht="15" customHeight="1">
      <c r="G49168" s="488"/>
    </row>
    <row r="49169" spans="7:7" ht="15" customHeight="1">
      <c r="G49169" s="488"/>
    </row>
    <row r="49170" spans="7:7" ht="15" customHeight="1">
      <c r="G49170" s="488"/>
    </row>
    <row r="49171" spans="7:7" ht="15" customHeight="1">
      <c r="G49171" s="488"/>
    </row>
    <row r="49172" spans="7:7" ht="15" customHeight="1">
      <c r="G49172" s="488"/>
    </row>
    <row r="49173" spans="7:7" ht="15" customHeight="1">
      <c r="G49173" s="488"/>
    </row>
    <row r="49174" spans="7:7" ht="15" customHeight="1">
      <c r="G49174" s="488"/>
    </row>
    <row r="49175" spans="7:7" ht="15" customHeight="1">
      <c r="G49175" s="488"/>
    </row>
    <row r="49176" spans="7:7" ht="15" customHeight="1">
      <c r="G49176" s="488"/>
    </row>
    <row r="49177" spans="7:7" ht="15" customHeight="1">
      <c r="G49177" s="488"/>
    </row>
    <row r="49178" spans="7:7" ht="15" customHeight="1">
      <c r="G49178" s="488"/>
    </row>
    <row r="49179" spans="7:7" ht="15" customHeight="1">
      <c r="G49179" s="488"/>
    </row>
    <row r="49180" spans="7:7" ht="15" customHeight="1">
      <c r="G49180" s="488"/>
    </row>
    <row r="49181" spans="7:7" ht="15" customHeight="1">
      <c r="G49181" s="488"/>
    </row>
    <row r="49182" spans="7:7" ht="15" customHeight="1">
      <c r="G49182" s="488"/>
    </row>
    <row r="49183" spans="7:7" ht="15" customHeight="1">
      <c r="G49183" s="488"/>
    </row>
    <row r="49184" spans="7:7" ht="15" customHeight="1">
      <c r="G49184" s="488"/>
    </row>
    <row r="49185" spans="7:7" ht="15" customHeight="1">
      <c r="G49185" s="488"/>
    </row>
    <row r="49186" spans="7:7" ht="15" customHeight="1">
      <c r="G49186" s="488"/>
    </row>
    <row r="49187" spans="7:7" ht="15" customHeight="1">
      <c r="G49187" s="488"/>
    </row>
    <row r="49188" spans="7:7" ht="15" customHeight="1">
      <c r="G49188" s="488"/>
    </row>
    <row r="49189" spans="7:7" ht="15" customHeight="1">
      <c r="G49189" s="488"/>
    </row>
    <row r="49190" spans="7:7" ht="15" customHeight="1">
      <c r="G49190" s="488"/>
    </row>
    <row r="49191" spans="7:7" ht="15" customHeight="1">
      <c r="G49191" s="488"/>
    </row>
    <row r="49192" spans="7:7" ht="15" customHeight="1">
      <c r="G49192" s="488"/>
    </row>
    <row r="49193" spans="7:7" ht="15" customHeight="1">
      <c r="G49193" s="488"/>
    </row>
    <row r="49194" spans="7:7" ht="15" customHeight="1">
      <c r="G49194" s="488"/>
    </row>
    <row r="49195" spans="7:7" ht="15" customHeight="1">
      <c r="G49195" s="488"/>
    </row>
    <row r="49196" spans="7:7" ht="15" customHeight="1">
      <c r="G49196" s="488"/>
    </row>
    <row r="49197" spans="7:7" ht="15" customHeight="1">
      <c r="G49197" s="488"/>
    </row>
    <row r="49198" spans="7:7" ht="15" customHeight="1">
      <c r="G49198" s="488"/>
    </row>
    <row r="49199" spans="7:7" ht="15" customHeight="1">
      <c r="G49199" s="488"/>
    </row>
    <row r="49200" spans="7:7" ht="15" customHeight="1">
      <c r="G49200" s="488"/>
    </row>
    <row r="49201" spans="7:7" ht="15" customHeight="1">
      <c r="G49201" s="488"/>
    </row>
    <row r="49202" spans="7:7" ht="15" customHeight="1">
      <c r="G49202" s="488"/>
    </row>
    <row r="49203" spans="7:7" ht="15" customHeight="1">
      <c r="G49203" s="488"/>
    </row>
    <row r="49204" spans="7:7" ht="15" customHeight="1">
      <c r="G49204" s="488"/>
    </row>
    <row r="49205" spans="7:7" ht="15" customHeight="1">
      <c r="G49205" s="488"/>
    </row>
    <row r="49206" spans="7:7" ht="15" customHeight="1">
      <c r="G49206" s="488"/>
    </row>
    <row r="49207" spans="7:7" ht="15" customHeight="1">
      <c r="G49207" s="488"/>
    </row>
    <row r="49208" spans="7:7" ht="15" customHeight="1">
      <c r="G49208" s="488"/>
    </row>
    <row r="49209" spans="7:7" ht="15" customHeight="1">
      <c r="G49209" s="488"/>
    </row>
    <row r="49210" spans="7:7" ht="15" customHeight="1">
      <c r="G49210" s="488"/>
    </row>
    <row r="49211" spans="7:7" ht="15" customHeight="1">
      <c r="G49211" s="488"/>
    </row>
    <row r="49212" spans="7:7" ht="15" customHeight="1">
      <c r="G49212" s="488"/>
    </row>
    <row r="49213" spans="7:7" ht="15" customHeight="1">
      <c r="G49213" s="488"/>
    </row>
    <row r="49214" spans="7:7" ht="15" customHeight="1">
      <c r="G49214" s="488"/>
    </row>
    <row r="49215" spans="7:7" ht="15" customHeight="1">
      <c r="G49215" s="488"/>
    </row>
    <row r="49216" spans="7:7" ht="15" customHeight="1">
      <c r="G49216" s="488"/>
    </row>
    <row r="49217" spans="7:7" ht="15" customHeight="1">
      <c r="G49217" s="488"/>
    </row>
    <row r="49218" spans="7:7" ht="15" customHeight="1">
      <c r="G49218" s="488"/>
    </row>
    <row r="49219" spans="7:7" ht="15" customHeight="1">
      <c r="G49219" s="488"/>
    </row>
    <row r="49220" spans="7:7" ht="15" customHeight="1">
      <c r="G49220" s="488"/>
    </row>
    <row r="49221" spans="7:7" ht="15" customHeight="1">
      <c r="G49221" s="488"/>
    </row>
    <row r="49222" spans="7:7" ht="15" customHeight="1">
      <c r="G49222" s="488"/>
    </row>
    <row r="49223" spans="7:7" ht="15" customHeight="1">
      <c r="G49223" s="488"/>
    </row>
    <row r="49224" spans="7:7" ht="15" customHeight="1">
      <c r="G49224" s="488"/>
    </row>
    <row r="49225" spans="7:7" ht="15" customHeight="1">
      <c r="G49225" s="488"/>
    </row>
    <row r="49226" spans="7:7" ht="15" customHeight="1">
      <c r="G49226" s="488"/>
    </row>
    <row r="49227" spans="7:7" ht="15" customHeight="1">
      <c r="G49227" s="488"/>
    </row>
    <row r="49228" spans="7:7" ht="15" customHeight="1">
      <c r="G49228" s="488"/>
    </row>
    <row r="49229" spans="7:7" ht="15" customHeight="1">
      <c r="G49229" s="488"/>
    </row>
    <row r="49230" spans="7:7" ht="15" customHeight="1">
      <c r="G49230" s="488"/>
    </row>
    <row r="49231" spans="7:7" ht="15" customHeight="1">
      <c r="G49231" s="488"/>
    </row>
    <row r="49232" spans="7:7" ht="15" customHeight="1">
      <c r="G49232" s="488"/>
    </row>
    <row r="49233" spans="7:7" ht="15" customHeight="1">
      <c r="G49233" s="488"/>
    </row>
    <row r="49234" spans="7:7" ht="15" customHeight="1">
      <c r="G49234" s="488"/>
    </row>
    <row r="49235" spans="7:7" ht="15" customHeight="1">
      <c r="G49235" s="488"/>
    </row>
    <row r="49236" spans="7:7" ht="15" customHeight="1">
      <c r="G49236" s="488"/>
    </row>
    <row r="49237" spans="7:7" ht="15" customHeight="1">
      <c r="G49237" s="488"/>
    </row>
    <row r="49238" spans="7:7" ht="15" customHeight="1">
      <c r="G49238" s="488"/>
    </row>
    <row r="49239" spans="7:7" ht="15" customHeight="1">
      <c r="G49239" s="488"/>
    </row>
    <row r="49240" spans="7:7" ht="15" customHeight="1">
      <c r="G49240" s="488"/>
    </row>
    <row r="49241" spans="7:7" ht="15" customHeight="1">
      <c r="G49241" s="488"/>
    </row>
    <row r="49242" spans="7:7" ht="15" customHeight="1">
      <c r="G49242" s="488"/>
    </row>
    <row r="49243" spans="7:7" ht="15" customHeight="1">
      <c r="G49243" s="488"/>
    </row>
    <row r="49244" spans="7:7" ht="15" customHeight="1">
      <c r="G49244" s="488"/>
    </row>
    <row r="49245" spans="7:7" ht="15" customHeight="1">
      <c r="G49245" s="488"/>
    </row>
    <row r="49246" spans="7:7" ht="15" customHeight="1">
      <c r="G49246" s="488"/>
    </row>
    <row r="49247" spans="7:7" ht="15" customHeight="1">
      <c r="G49247" s="488"/>
    </row>
    <row r="49248" spans="7:7" ht="15" customHeight="1">
      <c r="G49248" s="488"/>
    </row>
    <row r="49249" spans="7:7" ht="15" customHeight="1">
      <c r="G49249" s="488"/>
    </row>
    <row r="49250" spans="7:7" ht="15" customHeight="1">
      <c r="G49250" s="488"/>
    </row>
    <row r="49251" spans="7:7" ht="15" customHeight="1">
      <c r="G49251" s="488"/>
    </row>
    <row r="49252" spans="7:7" ht="15" customHeight="1">
      <c r="G49252" s="488"/>
    </row>
    <row r="49253" spans="7:7" ht="15" customHeight="1">
      <c r="G49253" s="488"/>
    </row>
    <row r="49254" spans="7:7" ht="15" customHeight="1">
      <c r="G49254" s="488"/>
    </row>
    <row r="49255" spans="7:7" ht="15" customHeight="1">
      <c r="G49255" s="488"/>
    </row>
    <row r="49256" spans="7:7" ht="15" customHeight="1">
      <c r="G49256" s="488"/>
    </row>
    <row r="49257" spans="7:7" ht="15" customHeight="1">
      <c r="G49257" s="488"/>
    </row>
    <row r="49258" spans="7:7" ht="15" customHeight="1">
      <c r="G49258" s="488"/>
    </row>
    <row r="49259" spans="7:7" ht="15" customHeight="1">
      <c r="G49259" s="488"/>
    </row>
    <row r="49260" spans="7:7" ht="15" customHeight="1">
      <c r="G49260" s="488"/>
    </row>
    <row r="49261" spans="7:7" ht="15" customHeight="1">
      <c r="G49261" s="488"/>
    </row>
    <row r="49262" spans="7:7" ht="15" customHeight="1">
      <c r="G49262" s="488"/>
    </row>
    <row r="49263" spans="7:7" ht="15" customHeight="1">
      <c r="G49263" s="488"/>
    </row>
    <row r="49264" spans="7:7" ht="15" customHeight="1">
      <c r="G49264" s="488"/>
    </row>
    <row r="49265" spans="7:7" ht="15" customHeight="1">
      <c r="G49265" s="488"/>
    </row>
    <row r="49266" spans="7:7" ht="15" customHeight="1">
      <c r="G49266" s="488"/>
    </row>
    <row r="49267" spans="7:7" ht="15" customHeight="1">
      <c r="G49267" s="488"/>
    </row>
    <row r="49268" spans="7:7" ht="15" customHeight="1">
      <c r="G49268" s="488"/>
    </row>
    <row r="49269" spans="7:7" ht="15" customHeight="1">
      <c r="G49269" s="488"/>
    </row>
    <row r="49270" spans="7:7" ht="15" customHeight="1">
      <c r="G49270" s="488"/>
    </row>
    <row r="49271" spans="7:7" ht="15" customHeight="1">
      <c r="G49271" s="488"/>
    </row>
    <row r="49272" spans="7:7" ht="15" customHeight="1">
      <c r="G49272" s="488"/>
    </row>
    <row r="49273" spans="7:7" ht="15" customHeight="1">
      <c r="G49273" s="488"/>
    </row>
    <row r="49274" spans="7:7" ht="15" customHeight="1">
      <c r="G49274" s="488"/>
    </row>
    <row r="49275" spans="7:7" ht="15" customHeight="1">
      <c r="G49275" s="488"/>
    </row>
    <row r="49276" spans="7:7" ht="15" customHeight="1">
      <c r="G49276" s="488"/>
    </row>
    <row r="49277" spans="7:7" ht="15" customHeight="1">
      <c r="G49277" s="488"/>
    </row>
    <row r="49278" spans="7:7" ht="15" customHeight="1">
      <c r="G49278" s="488"/>
    </row>
    <row r="49279" spans="7:7" ht="15" customHeight="1">
      <c r="G49279" s="488"/>
    </row>
    <row r="49280" spans="7:7" ht="15" customHeight="1">
      <c r="G49280" s="488"/>
    </row>
    <row r="49281" spans="7:7" ht="15" customHeight="1">
      <c r="G49281" s="488"/>
    </row>
    <row r="49282" spans="7:7" ht="15" customHeight="1">
      <c r="G49282" s="488"/>
    </row>
    <row r="49283" spans="7:7" ht="15" customHeight="1">
      <c r="G49283" s="488"/>
    </row>
    <row r="49284" spans="7:7" ht="15" customHeight="1">
      <c r="G49284" s="488"/>
    </row>
    <row r="49285" spans="7:7" ht="15" customHeight="1">
      <c r="G49285" s="488"/>
    </row>
    <row r="49286" spans="7:7" ht="15" customHeight="1">
      <c r="G49286" s="488"/>
    </row>
    <row r="49287" spans="7:7" ht="15" customHeight="1">
      <c r="G49287" s="488"/>
    </row>
    <row r="49288" spans="7:7" ht="15" customHeight="1">
      <c r="G49288" s="488"/>
    </row>
    <row r="49289" spans="7:7" ht="15" customHeight="1">
      <c r="G49289" s="488"/>
    </row>
    <row r="49290" spans="7:7" ht="15" customHeight="1">
      <c r="G49290" s="488"/>
    </row>
    <row r="49291" spans="7:7" ht="15" customHeight="1">
      <c r="G49291" s="488"/>
    </row>
    <row r="49292" spans="7:7" ht="15" customHeight="1">
      <c r="G49292" s="488"/>
    </row>
    <row r="49293" spans="7:7" ht="15" customHeight="1">
      <c r="G49293" s="488"/>
    </row>
    <row r="49294" spans="7:7" ht="15" customHeight="1">
      <c r="G49294" s="488"/>
    </row>
    <row r="49295" spans="7:7" ht="15" customHeight="1">
      <c r="G49295" s="488"/>
    </row>
    <row r="49296" spans="7:7" ht="15" customHeight="1">
      <c r="G49296" s="488"/>
    </row>
    <row r="49297" spans="7:7" ht="15" customHeight="1">
      <c r="G49297" s="488"/>
    </row>
    <row r="49298" spans="7:7" ht="15" customHeight="1">
      <c r="G49298" s="488"/>
    </row>
    <row r="49299" spans="7:7" ht="15" customHeight="1">
      <c r="G49299" s="488"/>
    </row>
    <row r="49300" spans="7:7" ht="15" customHeight="1">
      <c r="G49300" s="488"/>
    </row>
    <row r="49301" spans="7:7" ht="15" customHeight="1">
      <c r="G49301" s="488"/>
    </row>
    <row r="49302" spans="7:7" ht="15" customHeight="1">
      <c r="G49302" s="488"/>
    </row>
    <row r="49303" spans="7:7" ht="15" customHeight="1">
      <c r="G49303" s="488"/>
    </row>
    <row r="49304" spans="7:7" ht="15" customHeight="1">
      <c r="G49304" s="488"/>
    </row>
    <row r="49305" spans="7:7" ht="15" customHeight="1">
      <c r="G49305" s="488"/>
    </row>
    <row r="49306" spans="7:7" ht="15" customHeight="1">
      <c r="G49306" s="488"/>
    </row>
    <row r="49307" spans="7:7" ht="15" customHeight="1">
      <c r="G49307" s="488"/>
    </row>
    <row r="49308" spans="7:7" ht="15" customHeight="1">
      <c r="G49308" s="488"/>
    </row>
    <row r="49309" spans="7:7" ht="15" customHeight="1">
      <c r="G49309" s="488"/>
    </row>
    <row r="49310" spans="7:7" ht="15" customHeight="1">
      <c r="G49310" s="488"/>
    </row>
    <row r="49311" spans="7:7" ht="15" customHeight="1">
      <c r="G49311" s="488"/>
    </row>
    <row r="49312" spans="7:7" ht="15" customHeight="1">
      <c r="G49312" s="488"/>
    </row>
    <row r="49313" spans="7:7" ht="15" customHeight="1">
      <c r="G49313" s="488"/>
    </row>
    <row r="49314" spans="7:7" ht="15" customHeight="1">
      <c r="G49314" s="488"/>
    </row>
    <row r="49315" spans="7:7" ht="15" customHeight="1">
      <c r="G49315" s="488"/>
    </row>
    <row r="49316" spans="7:7" ht="15" customHeight="1">
      <c r="G49316" s="488"/>
    </row>
    <row r="49317" spans="7:7" ht="15" customHeight="1">
      <c r="G49317" s="488"/>
    </row>
    <row r="49318" spans="7:7" ht="15" customHeight="1">
      <c r="G49318" s="488"/>
    </row>
    <row r="49319" spans="7:7" ht="15" customHeight="1">
      <c r="G49319" s="488"/>
    </row>
    <row r="49320" spans="7:7" ht="15" customHeight="1">
      <c r="G49320" s="488"/>
    </row>
    <row r="49321" spans="7:7" ht="15" customHeight="1">
      <c r="G49321" s="488"/>
    </row>
    <row r="49322" spans="7:7" ht="15" customHeight="1">
      <c r="G49322" s="488"/>
    </row>
    <row r="49323" spans="7:7" ht="15" customHeight="1">
      <c r="G49323" s="488"/>
    </row>
    <row r="49324" spans="7:7" ht="15" customHeight="1">
      <c r="G49324" s="488"/>
    </row>
    <row r="49325" spans="7:7" ht="15" customHeight="1">
      <c r="G49325" s="488"/>
    </row>
    <row r="49326" spans="7:7" ht="15" customHeight="1">
      <c r="G49326" s="488"/>
    </row>
    <row r="49327" spans="7:7" ht="15" customHeight="1">
      <c r="G49327" s="488"/>
    </row>
    <row r="49328" spans="7:7" ht="15" customHeight="1">
      <c r="G49328" s="488"/>
    </row>
    <row r="49329" spans="7:7" ht="15" customHeight="1">
      <c r="G49329" s="488"/>
    </row>
    <row r="49330" spans="7:7" ht="15" customHeight="1">
      <c r="G49330" s="488"/>
    </row>
    <row r="49331" spans="7:7" ht="15" customHeight="1">
      <c r="G49331" s="488"/>
    </row>
    <row r="49332" spans="7:7" ht="15" customHeight="1">
      <c r="G49332" s="488"/>
    </row>
    <row r="49333" spans="7:7" ht="15" customHeight="1">
      <c r="G49333" s="488"/>
    </row>
    <row r="49334" spans="7:7" ht="15" customHeight="1">
      <c r="G49334" s="488"/>
    </row>
    <row r="49335" spans="7:7" ht="15" customHeight="1">
      <c r="G49335" s="488"/>
    </row>
    <row r="49336" spans="7:7" ht="15" customHeight="1">
      <c r="G49336" s="488"/>
    </row>
    <row r="49337" spans="7:7" ht="15" customHeight="1">
      <c r="G49337" s="488"/>
    </row>
    <row r="49338" spans="7:7" ht="15" customHeight="1">
      <c r="G49338" s="488"/>
    </row>
    <row r="49339" spans="7:7" ht="15" customHeight="1">
      <c r="G49339" s="488"/>
    </row>
    <row r="49340" spans="7:7" ht="15" customHeight="1">
      <c r="G49340" s="488"/>
    </row>
    <row r="49341" spans="7:7" ht="15" customHeight="1">
      <c r="G49341" s="488"/>
    </row>
    <row r="49342" spans="7:7" ht="15" customHeight="1">
      <c r="G49342" s="488"/>
    </row>
    <row r="49343" spans="7:7" ht="15" customHeight="1">
      <c r="G49343" s="488"/>
    </row>
    <row r="49344" spans="7:7" ht="15" customHeight="1">
      <c r="G49344" s="488"/>
    </row>
    <row r="49345" spans="7:7" ht="15" customHeight="1">
      <c r="G49345" s="488"/>
    </row>
    <row r="49346" spans="7:7" ht="15" customHeight="1">
      <c r="G49346" s="488"/>
    </row>
    <row r="49347" spans="7:7" ht="15" customHeight="1">
      <c r="G49347" s="488"/>
    </row>
    <row r="49348" spans="7:7" ht="15" customHeight="1">
      <c r="G49348" s="488"/>
    </row>
    <row r="49349" spans="7:7" ht="15" customHeight="1">
      <c r="G49349" s="488"/>
    </row>
    <row r="49350" spans="7:7" ht="15" customHeight="1">
      <c r="G49350" s="488"/>
    </row>
    <row r="49351" spans="7:7" ht="15" customHeight="1">
      <c r="G49351" s="488"/>
    </row>
    <row r="49352" spans="7:7" ht="15" customHeight="1">
      <c r="G49352" s="488"/>
    </row>
    <row r="49353" spans="7:7" ht="15" customHeight="1">
      <c r="G49353" s="488"/>
    </row>
    <row r="49354" spans="7:7" ht="15" customHeight="1">
      <c r="G49354" s="488"/>
    </row>
    <row r="49355" spans="7:7" ht="15" customHeight="1">
      <c r="G49355" s="488"/>
    </row>
    <row r="49356" spans="7:7" ht="15" customHeight="1">
      <c r="G49356" s="488"/>
    </row>
    <row r="49357" spans="7:7" ht="15" customHeight="1">
      <c r="G49357" s="488"/>
    </row>
    <row r="49358" spans="7:7" ht="15" customHeight="1">
      <c r="G49358" s="488"/>
    </row>
    <row r="49359" spans="7:7" ht="15" customHeight="1">
      <c r="G49359" s="488"/>
    </row>
    <row r="49360" spans="7:7" ht="15" customHeight="1">
      <c r="G49360" s="488"/>
    </row>
    <row r="49361" spans="7:7" ht="15" customHeight="1">
      <c r="G49361" s="488"/>
    </row>
    <row r="49362" spans="7:7" ht="15" customHeight="1">
      <c r="G49362" s="488"/>
    </row>
    <row r="49363" spans="7:7" ht="15" customHeight="1">
      <c r="G49363" s="488"/>
    </row>
    <row r="49364" spans="7:7" ht="15" customHeight="1">
      <c r="G49364" s="488"/>
    </row>
    <row r="49365" spans="7:7" ht="15" customHeight="1">
      <c r="G49365" s="488"/>
    </row>
    <row r="49366" spans="7:7" ht="15" customHeight="1">
      <c r="G49366" s="488"/>
    </row>
    <row r="49367" spans="7:7" ht="15" customHeight="1">
      <c r="G49367" s="488"/>
    </row>
    <row r="49368" spans="7:7" ht="15" customHeight="1">
      <c r="G49368" s="488"/>
    </row>
    <row r="49369" spans="7:7" ht="15" customHeight="1">
      <c r="G49369" s="488"/>
    </row>
    <row r="49370" spans="7:7" ht="15" customHeight="1">
      <c r="G49370" s="488"/>
    </row>
    <row r="49371" spans="7:7" ht="15" customHeight="1">
      <c r="G49371" s="488"/>
    </row>
    <row r="49372" spans="7:7" ht="15" customHeight="1">
      <c r="G49372" s="488"/>
    </row>
    <row r="49373" spans="7:7" ht="15" customHeight="1">
      <c r="G49373" s="488"/>
    </row>
    <row r="49374" spans="7:7" ht="15" customHeight="1">
      <c r="G49374" s="488"/>
    </row>
    <row r="49375" spans="7:7" ht="15" customHeight="1">
      <c r="G49375" s="488"/>
    </row>
    <row r="49376" spans="7:7" ht="15" customHeight="1">
      <c r="G49376" s="488"/>
    </row>
    <row r="49377" spans="7:7" ht="15" customHeight="1">
      <c r="G49377" s="488"/>
    </row>
    <row r="49378" spans="7:7" ht="15" customHeight="1">
      <c r="G49378" s="488"/>
    </row>
    <row r="49379" spans="7:7" ht="15" customHeight="1">
      <c r="G49379" s="488"/>
    </row>
    <row r="49380" spans="7:7" ht="15" customHeight="1">
      <c r="G49380" s="488"/>
    </row>
    <row r="49381" spans="7:7" ht="15" customHeight="1">
      <c r="G49381" s="488"/>
    </row>
    <row r="49382" spans="7:7" ht="15" customHeight="1">
      <c r="G49382" s="488"/>
    </row>
    <row r="49383" spans="7:7" ht="15" customHeight="1">
      <c r="G49383" s="488"/>
    </row>
    <row r="49384" spans="7:7" ht="15" customHeight="1">
      <c r="G49384" s="488"/>
    </row>
    <row r="49385" spans="7:7" ht="15" customHeight="1">
      <c r="G49385" s="488"/>
    </row>
    <row r="49386" spans="7:7" ht="15" customHeight="1">
      <c r="G49386" s="488"/>
    </row>
    <row r="49387" spans="7:7" ht="15" customHeight="1">
      <c r="G49387" s="488"/>
    </row>
    <row r="49388" spans="7:7" ht="15" customHeight="1">
      <c r="G49388" s="488"/>
    </row>
    <row r="49389" spans="7:7" ht="15" customHeight="1">
      <c r="G49389" s="488"/>
    </row>
    <row r="49390" spans="7:7" ht="15" customHeight="1">
      <c r="G49390" s="488"/>
    </row>
    <row r="49391" spans="7:7" ht="15" customHeight="1">
      <c r="G49391" s="488"/>
    </row>
    <row r="49392" spans="7:7" ht="15" customHeight="1">
      <c r="G49392" s="488"/>
    </row>
    <row r="49393" spans="7:7" ht="15" customHeight="1">
      <c r="G49393" s="488"/>
    </row>
    <row r="49394" spans="7:7" ht="15" customHeight="1">
      <c r="G49394" s="488"/>
    </row>
    <row r="49395" spans="7:7" ht="15" customHeight="1">
      <c r="G49395" s="488"/>
    </row>
    <row r="49396" spans="7:7" ht="15" customHeight="1">
      <c r="G49396" s="488"/>
    </row>
    <row r="49397" spans="7:7" ht="15" customHeight="1">
      <c r="G49397" s="488"/>
    </row>
    <row r="49398" spans="7:7" ht="15" customHeight="1">
      <c r="G49398" s="488"/>
    </row>
    <row r="49399" spans="7:7" ht="15" customHeight="1">
      <c r="G49399" s="488"/>
    </row>
    <row r="49400" spans="7:7" ht="15" customHeight="1">
      <c r="G49400" s="488"/>
    </row>
    <row r="49401" spans="7:7" ht="15" customHeight="1">
      <c r="G49401" s="488"/>
    </row>
    <row r="49402" spans="7:7" ht="15" customHeight="1">
      <c r="G49402" s="488"/>
    </row>
    <row r="49403" spans="7:7" ht="15" customHeight="1">
      <c r="G49403" s="488"/>
    </row>
    <row r="49404" spans="7:7" ht="15" customHeight="1">
      <c r="G49404" s="488"/>
    </row>
    <row r="49405" spans="7:7" ht="15" customHeight="1">
      <c r="G49405" s="488"/>
    </row>
    <row r="49406" spans="7:7" ht="15" customHeight="1">
      <c r="G49406" s="488"/>
    </row>
    <row r="49407" spans="7:7" ht="15" customHeight="1">
      <c r="G49407" s="488"/>
    </row>
    <row r="49408" spans="7:7" ht="15" customHeight="1">
      <c r="G49408" s="488"/>
    </row>
    <row r="49409" spans="7:7" ht="15" customHeight="1">
      <c r="G49409" s="488"/>
    </row>
    <row r="49410" spans="7:7" ht="15" customHeight="1">
      <c r="G49410" s="488"/>
    </row>
    <row r="49411" spans="7:7" ht="15" customHeight="1">
      <c r="G49411" s="488"/>
    </row>
    <row r="49412" spans="7:7" ht="15" customHeight="1">
      <c r="G49412" s="488"/>
    </row>
    <row r="49413" spans="7:7" ht="15" customHeight="1">
      <c r="G49413" s="488"/>
    </row>
    <row r="49414" spans="7:7" ht="15" customHeight="1">
      <c r="G49414" s="488"/>
    </row>
    <row r="49415" spans="7:7" ht="15" customHeight="1">
      <c r="G49415" s="488"/>
    </row>
    <row r="49416" spans="7:7" ht="15" customHeight="1">
      <c r="G49416" s="488"/>
    </row>
    <row r="49417" spans="7:7" ht="15" customHeight="1">
      <c r="G49417" s="488"/>
    </row>
    <row r="49418" spans="7:7" ht="15" customHeight="1">
      <c r="G49418" s="488"/>
    </row>
    <row r="49419" spans="7:7" ht="15" customHeight="1">
      <c r="G49419" s="488"/>
    </row>
    <row r="49420" spans="7:7" ht="15" customHeight="1">
      <c r="G49420" s="488"/>
    </row>
    <row r="49421" spans="7:7" ht="15" customHeight="1">
      <c r="G49421" s="488"/>
    </row>
    <row r="49422" spans="7:7" ht="15" customHeight="1">
      <c r="G49422" s="488"/>
    </row>
    <row r="49423" spans="7:7" ht="15" customHeight="1">
      <c r="G49423" s="488"/>
    </row>
    <row r="49424" spans="7:7" ht="15" customHeight="1">
      <c r="G49424" s="488"/>
    </row>
    <row r="49425" spans="7:7" ht="15" customHeight="1">
      <c r="G49425" s="488"/>
    </row>
    <row r="49426" spans="7:7" ht="15" customHeight="1">
      <c r="G49426" s="488"/>
    </row>
    <row r="49427" spans="7:7" ht="15" customHeight="1">
      <c r="G49427" s="488"/>
    </row>
    <row r="49428" spans="7:7" ht="15" customHeight="1">
      <c r="G49428" s="488"/>
    </row>
    <row r="49429" spans="7:7" ht="15" customHeight="1">
      <c r="G49429" s="488"/>
    </row>
    <row r="49430" spans="7:7" ht="15" customHeight="1">
      <c r="G49430" s="488"/>
    </row>
    <row r="49431" spans="7:7" ht="15" customHeight="1">
      <c r="G49431" s="488"/>
    </row>
    <row r="49432" spans="7:7" ht="15" customHeight="1">
      <c r="G49432" s="488"/>
    </row>
    <row r="49433" spans="7:7" ht="15" customHeight="1">
      <c r="G49433" s="488"/>
    </row>
    <row r="49434" spans="7:7" ht="15" customHeight="1">
      <c r="G49434" s="488"/>
    </row>
    <row r="49435" spans="7:7" ht="15" customHeight="1">
      <c r="G49435" s="488"/>
    </row>
    <row r="49436" spans="7:7" ht="15" customHeight="1">
      <c r="G49436" s="488"/>
    </row>
    <row r="49437" spans="7:7" ht="15" customHeight="1">
      <c r="G49437" s="488"/>
    </row>
    <row r="49438" spans="7:7" ht="15" customHeight="1">
      <c r="G49438" s="488"/>
    </row>
    <row r="49439" spans="7:7" ht="15" customHeight="1">
      <c r="G49439" s="488"/>
    </row>
    <row r="49440" spans="7:7" ht="15" customHeight="1">
      <c r="G49440" s="488"/>
    </row>
    <row r="49441" spans="7:7" ht="15" customHeight="1">
      <c r="G49441" s="488"/>
    </row>
    <row r="49442" spans="7:7" ht="15" customHeight="1">
      <c r="G49442" s="488"/>
    </row>
    <row r="49443" spans="7:7" ht="15" customHeight="1">
      <c r="G49443" s="488"/>
    </row>
    <row r="49444" spans="7:7" ht="15" customHeight="1">
      <c r="G49444" s="488"/>
    </row>
    <row r="49445" spans="7:7" ht="15" customHeight="1">
      <c r="G49445" s="488"/>
    </row>
    <row r="49446" spans="7:7" ht="15" customHeight="1">
      <c r="G49446" s="488"/>
    </row>
    <row r="49447" spans="7:7" ht="15" customHeight="1">
      <c r="G49447" s="488"/>
    </row>
    <row r="49448" spans="7:7" ht="15" customHeight="1">
      <c r="G49448" s="488"/>
    </row>
    <row r="49449" spans="7:7" ht="15" customHeight="1">
      <c r="G49449" s="488"/>
    </row>
    <row r="49450" spans="7:7" ht="15" customHeight="1">
      <c r="G49450" s="488"/>
    </row>
    <row r="49451" spans="7:7" ht="15" customHeight="1">
      <c r="G49451" s="488"/>
    </row>
    <row r="49452" spans="7:7" ht="15" customHeight="1">
      <c r="G49452" s="488"/>
    </row>
    <row r="49453" spans="7:7" ht="15" customHeight="1">
      <c r="G49453" s="488"/>
    </row>
    <row r="49454" spans="7:7" ht="15" customHeight="1">
      <c r="G49454" s="488"/>
    </row>
    <row r="49455" spans="7:7" ht="15" customHeight="1">
      <c r="G49455" s="488"/>
    </row>
    <row r="49456" spans="7:7" ht="15" customHeight="1">
      <c r="G49456" s="488"/>
    </row>
    <row r="49457" spans="7:7" ht="15" customHeight="1">
      <c r="G49457" s="488"/>
    </row>
    <row r="49458" spans="7:7" ht="15" customHeight="1">
      <c r="G49458" s="488"/>
    </row>
    <row r="49459" spans="7:7" ht="15" customHeight="1">
      <c r="G49459" s="488"/>
    </row>
    <row r="49460" spans="7:7" ht="15" customHeight="1">
      <c r="G49460" s="488"/>
    </row>
    <row r="49461" spans="7:7" ht="15" customHeight="1">
      <c r="G49461" s="488"/>
    </row>
    <row r="49462" spans="7:7" ht="15" customHeight="1">
      <c r="G49462" s="488"/>
    </row>
    <row r="49463" spans="7:7" ht="15" customHeight="1">
      <c r="G49463" s="488"/>
    </row>
    <row r="49464" spans="7:7" ht="15" customHeight="1">
      <c r="G49464" s="488"/>
    </row>
    <row r="49465" spans="7:7" ht="15" customHeight="1">
      <c r="G49465" s="488"/>
    </row>
    <row r="49466" spans="7:7" ht="15" customHeight="1">
      <c r="G49466" s="488"/>
    </row>
    <row r="49467" spans="7:7" ht="15" customHeight="1">
      <c r="G49467" s="488"/>
    </row>
    <row r="49468" spans="7:7" ht="15" customHeight="1">
      <c r="G49468" s="488"/>
    </row>
    <row r="49469" spans="7:7" ht="15" customHeight="1">
      <c r="G49469" s="488"/>
    </row>
    <row r="49470" spans="7:7" ht="15" customHeight="1">
      <c r="G49470" s="488"/>
    </row>
    <row r="49471" spans="7:7" ht="15" customHeight="1">
      <c r="G49471" s="488"/>
    </row>
    <row r="49472" spans="7:7" ht="15" customHeight="1">
      <c r="G49472" s="488"/>
    </row>
    <row r="49473" spans="7:7" ht="15" customHeight="1">
      <c r="G49473" s="488"/>
    </row>
    <row r="49474" spans="7:7" ht="15" customHeight="1">
      <c r="G49474" s="488"/>
    </row>
    <row r="49475" spans="7:7" ht="15" customHeight="1">
      <c r="G49475" s="488"/>
    </row>
    <row r="49476" spans="7:7" ht="15" customHeight="1">
      <c r="G49476" s="488"/>
    </row>
    <row r="49477" spans="7:7" ht="15" customHeight="1">
      <c r="G49477" s="488"/>
    </row>
    <row r="49478" spans="7:7" ht="15" customHeight="1">
      <c r="G49478" s="488"/>
    </row>
    <row r="49479" spans="7:7" ht="15" customHeight="1">
      <c r="G49479" s="488"/>
    </row>
    <row r="49480" spans="7:7" ht="15" customHeight="1">
      <c r="G49480" s="488"/>
    </row>
    <row r="49481" spans="7:7" ht="15" customHeight="1">
      <c r="G49481" s="488"/>
    </row>
    <row r="49482" spans="7:7" ht="15" customHeight="1">
      <c r="G49482" s="488"/>
    </row>
    <row r="49483" spans="7:7" ht="15" customHeight="1">
      <c r="G49483" s="488"/>
    </row>
    <row r="49484" spans="7:7" ht="15" customHeight="1">
      <c r="G49484" s="488"/>
    </row>
    <row r="49485" spans="7:7" ht="15" customHeight="1">
      <c r="G49485" s="488"/>
    </row>
    <row r="49486" spans="7:7" ht="15" customHeight="1">
      <c r="G49486" s="488"/>
    </row>
    <row r="49487" spans="7:7" ht="15" customHeight="1">
      <c r="G49487" s="488"/>
    </row>
    <row r="49488" spans="7:7" ht="15" customHeight="1">
      <c r="G49488" s="488"/>
    </row>
    <row r="49489" spans="7:7" ht="15" customHeight="1">
      <c r="G49489" s="488"/>
    </row>
    <row r="49490" spans="7:7" ht="15" customHeight="1">
      <c r="G49490" s="488"/>
    </row>
    <row r="49491" spans="7:7" ht="15" customHeight="1">
      <c r="G49491" s="488"/>
    </row>
    <row r="49492" spans="7:7" ht="15" customHeight="1">
      <c r="G49492" s="488"/>
    </row>
    <row r="49493" spans="7:7" ht="15" customHeight="1">
      <c r="G49493" s="488"/>
    </row>
    <row r="49494" spans="7:7" ht="15" customHeight="1">
      <c r="G49494" s="488"/>
    </row>
    <row r="49495" spans="7:7" ht="15" customHeight="1">
      <c r="G49495" s="488"/>
    </row>
    <row r="49496" spans="7:7" ht="15" customHeight="1">
      <c r="G49496" s="488"/>
    </row>
    <row r="49497" spans="7:7" ht="15" customHeight="1">
      <c r="G49497" s="488"/>
    </row>
    <row r="49498" spans="7:7" ht="15" customHeight="1">
      <c r="G49498" s="488"/>
    </row>
    <row r="49499" spans="7:7" ht="15" customHeight="1">
      <c r="G49499" s="488"/>
    </row>
    <row r="49500" spans="7:7" ht="15" customHeight="1">
      <c r="G49500" s="488"/>
    </row>
    <row r="49501" spans="7:7" ht="15" customHeight="1">
      <c r="G49501" s="488"/>
    </row>
    <row r="49502" spans="7:7" ht="15" customHeight="1">
      <c r="G49502" s="488"/>
    </row>
    <row r="49503" spans="7:7" ht="15" customHeight="1">
      <c r="G49503" s="488"/>
    </row>
    <row r="49504" spans="7:7" ht="15" customHeight="1">
      <c r="G49504" s="488"/>
    </row>
    <row r="49505" spans="7:7" ht="15" customHeight="1">
      <c r="G49505" s="488"/>
    </row>
    <row r="49506" spans="7:7" ht="15" customHeight="1">
      <c r="G49506" s="488"/>
    </row>
    <row r="49507" spans="7:7" ht="15" customHeight="1">
      <c r="G49507" s="488"/>
    </row>
    <row r="49508" spans="7:7" ht="15" customHeight="1">
      <c r="G49508" s="488"/>
    </row>
    <row r="49509" spans="7:7" ht="15" customHeight="1">
      <c r="G49509" s="488"/>
    </row>
    <row r="49510" spans="7:7" ht="15" customHeight="1">
      <c r="G49510" s="488"/>
    </row>
    <row r="49511" spans="7:7" ht="15" customHeight="1">
      <c r="G49511" s="488"/>
    </row>
    <row r="49512" spans="7:7" ht="15" customHeight="1">
      <c r="G49512" s="488"/>
    </row>
    <row r="49513" spans="7:7" ht="15" customHeight="1">
      <c r="G49513" s="488"/>
    </row>
    <row r="49514" spans="7:7" ht="15" customHeight="1">
      <c r="G49514" s="488"/>
    </row>
    <row r="49515" spans="7:7" ht="15" customHeight="1">
      <c r="G49515" s="488"/>
    </row>
    <row r="49516" spans="7:7" ht="15" customHeight="1">
      <c r="G49516" s="488"/>
    </row>
    <row r="49517" spans="7:7" ht="15" customHeight="1">
      <c r="G49517" s="488"/>
    </row>
    <row r="49518" spans="7:7" ht="15" customHeight="1">
      <c r="G49518" s="488"/>
    </row>
    <row r="49519" spans="7:7" ht="15" customHeight="1">
      <c r="G49519" s="488"/>
    </row>
    <row r="49520" spans="7:7" ht="15" customHeight="1">
      <c r="G49520" s="488"/>
    </row>
    <row r="49521" spans="7:7" ht="15" customHeight="1">
      <c r="G49521" s="488"/>
    </row>
    <row r="49522" spans="7:7" ht="15" customHeight="1">
      <c r="G49522" s="488"/>
    </row>
    <row r="49523" spans="7:7" ht="15" customHeight="1">
      <c r="G49523" s="488"/>
    </row>
    <row r="49524" spans="7:7" ht="15" customHeight="1">
      <c r="G49524" s="488"/>
    </row>
    <row r="49525" spans="7:7" ht="15" customHeight="1">
      <c r="G49525" s="488"/>
    </row>
    <row r="49526" spans="7:7" ht="15" customHeight="1">
      <c r="G49526" s="488"/>
    </row>
    <row r="49527" spans="7:7" ht="15" customHeight="1">
      <c r="G49527" s="488"/>
    </row>
    <row r="49528" spans="7:7" ht="15" customHeight="1">
      <c r="G49528" s="488"/>
    </row>
    <row r="49529" spans="7:7" ht="15" customHeight="1">
      <c r="G49529" s="488"/>
    </row>
    <row r="49530" spans="7:7" ht="15" customHeight="1">
      <c r="G49530" s="488"/>
    </row>
    <row r="49531" spans="7:7" ht="15" customHeight="1">
      <c r="G49531" s="488"/>
    </row>
    <row r="49532" spans="7:7" ht="15" customHeight="1">
      <c r="G49532" s="488"/>
    </row>
    <row r="49533" spans="7:7" ht="15" customHeight="1">
      <c r="G49533" s="488"/>
    </row>
    <row r="49534" spans="7:7" ht="15" customHeight="1">
      <c r="G49534" s="488"/>
    </row>
    <row r="49535" spans="7:7" ht="15" customHeight="1">
      <c r="G49535" s="488"/>
    </row>
    <row r="49536" spans="7:7" ht="15" customHeight="1">
      <c r="G49536" s="488"/>
    </row>
    <row r="49537" spans="7:7" ht="15" customHeight="1">
      <c r="G49537" s="488"/>
    </row>
    <row r="49538" spans="7:7" ht="15" customHeight="1">
      <c r="G49538" s="488"/>
    </row>
    <row r="49539" spans="7:7" ht="15" customHeight="1">
      <c r="G49539" s="488"/>
    </row>
    <row r="49540" spans="7:7" ht="15" customHeight="1">
      <c r="G49540" s="488"/>
    </row>
    <row r="49541" spans="7:7" ht="15" customHeight="1">
      <c r="G49541" s="488"/>
    </row>
    <row r="49542" spans="7:7" ht="15" customHeight="1">
      <c r="G49542" s="488"/>
    </row>
    <row r="49543" spans="7:7" ht="15" customHeight="1">
      <c r="G49543" s="488"/>
    </row>
    <row r="49544" spans="7:7" ht="15" customHeight="1">
      <c r="G49544" s="488"/>
    </row>
    <row r="49545" spans="7:7" ht="15" customHeight="1">
      <c r="G49545" s="488"/>
    </row>
    <row r="49546" spans="7:7" ht="15" customHeight="1">
      <c r="G49546" s="488"/>
    </row>
    <row r="49547" spans="7:7" ht="15" customHeight="1">
      <c r="G49547" s="488"/>
    </row>
    <row r="49548" spans="7:7" ht="15" customHeight="1">
      <c r="G49548" s="488"/>
    </row>
    <row r="49549" spans="7:7" ht="15" customHeight="1">
      <c r="G49549" s="488"/>
    </row>
    <row r="49550" spans="7:7" ht="15" customHeight="1">
      <c r="G49550" s="488"/>
    </row>
    <row r="49551" spans="7:7" ht="15" customHeight="1">
      <c r="G49551" s="488"/>
    </row>
    <row r="49552" spans="7:7" ht="15" customHeight="1">
      <c r="G49552" s="488"/>
    </row>
    <row r="49553" spans="7:7" ht="15" customHeight="1">
      <c r="G49553" s="488"/>
    </row>
    <row r="49554" spans="7:7" ht="15" customHeight="1">
      <c r="G49554" s="488"/>
    </row>
    <row r="49555" spans="7:7" ht="15" customHeight="1">
      <c r="G49555" s="488"/>
    </row>
    <row r="49556" spans="7:7" ht="15" customHeight="1">
      <c r="G49556" s="488"/>
    </row>
    <row r="49557" spans="7:7" ht="15" customHeight="1">
      <c r="G49557" s="488"/>
    </row>
    <row r="49558" spans="7:7" ht="15" customHeight="1">
      <c r="G49558" s="488"/>
    </row>
    <row r="49559" spans="7:7" ht="15" customHeight="1">
      <c r="G49559" s="488"/>
    </row>
    <row r="49560" spans="7:7" ht="15" customHeight="1">
      <c r="G49560" s="488"/>
    </row>
    <row r="49561" spans="7:7" ht="15" customHeight="1">
      <c r="G49561" s="488"/>
    </row>
    <row r="49562" spans="7:7" ht="15" customHeight="1">
      <c r="G49562" s="488"/>
    </row>
    <row r="49563" spans="7:7" ht="15" customHeight="1">
      <c r="G49563" s="488"/>
    </row>
    <row r="49564" spans="7:7" ht="15" customHeight="1">
      <c r="G49564" s="488"/>
    </row>
    <row r="49565" spans="7:7" ht="15" customHeight="1">
      <c r="G49565" s="488"/>
    </row>
    <row r="49566" spans="7:7" ht="15" customHeight="1">
      <c r="G49566" s="488"/>
    </row>
    <row r="49567" spans="7:7" ht="15" customHeight="1">
      <c r="G49567" s="488"/>
    </row>
    <row r="49568" spans="7:7" ht="15" customHeight="1">
      <c r="G49568" s="488"/>
    </row>
    <row r="49569" spans="7:7" ht="15" customHeight="1">
      <c r="G49569" s="488"/>
    </row>
    <row r="49570" spans="7:7" ht="15" customHeight="1">
      <c r="G49570" s="488"/>
    </row>
    <row r="49571" spans="7:7" ht="15" customHeight="1">
      <c r="G49571" s="488"/>
    </row>
    <row r="49572" spans="7:7" ht="15" customHeight="1">
      <c r="G49572" s="488"/>
    </row>
    <row r="49573" spans="7:7" ht="15" customHeight="1">
      <c r="G49573" s="488"/>
    </row>
    <row r="49574" spans="7:7" ht="15" customHeight="1">
      <c r="G49574" s="488"/>
    </row>
    <row r="49575" spans="7:7" ht="15" customHeight="1">
      <c r="G49575" s="488"/>
    </row>
    <row r="49576" spans="7:7" ht="15" customHeight="1">
      <c r="G49576" s="488"/>
    </row>
    <row r="49577" spans="7:7" ht="15" customHeight="1">
      <c r="G49577" s="488"/>
    </row>
    <row r="49578" spans="7:7" ht="15" customHeight="1">
      <c r="G49578" s="488"/>
    </row>
    <row r="49579" spans="7:7" ht="15" customHeight="1">
      <c r="G49579" s="488"/>
    </row>
    <row r="49580" spans="7:7" ht="15" customHeight="1">
      <c r="G49580" s="488"/>
    </row>
    <row r="49581" spans="7:7" ht="15" customHeight="1">
      <c r="G49581" s="488"/>
    </row>
    <row r="49582" spans="7:7" ht="15" customHeight="1">
      <c r="G49582" s="488"/>
    </row>
    <row r="49583" spans="7:7" ht="15" customHeight="1">
      <c r="G49583" s="488"/>
    </row>
    <row r="49584" spans="7:7" ht="15" customHeight="1">
      <c r="G49584" s="488"/>
    </row>
    <row r="49585" spans="7:7" ht="15" customHeight="1">
      <c r="G49585" s="488"/>
    </row>
    <row r="49586" spans="7:7" ht="15" customHeight="1">
      <c r="G49586" s="488"/>
    </row>
    <row r="49587" spans="7:7" ht="15" customHeight="1">
      <c r="G49587" s="488"/>
    </row>
    <row r="49588" spans="7:7" ht="15" customHeight="1">
      <c r="G49588" s="488"/>
    </row>
    <row r="49589" spans="7:7" ht="15" customHeight="1">
      <c r="G49589" s="488"/>
    </row>
    <row r="49590" spans="7:7" ht="15" customHeight="1">
      <c r="G49590" s="488"/>
    </row>
    <row r="49591" spans="7:7" ht="15" customHeight="1">
      <c r="G49591" s="488"/>
    </row>
    <row r="49592" spans="7:7" ht="15" customHeight="1">
      <c r="G49592" s="488"/>
    </row>
    <row r="49593" spans="7:7" ht="15" customHeight="1">
      <c r="G49593" s="488"/>
    </row>
    <row r="49594" spans="7:7" ht="15" customHeight="1">
      <c r="G49594" s="488"/>
    </row>
    <row r="49595" spans="7:7" ht="15" customHeight="1">
      <c r="G49595" s="488"/>
    </row>
    <row r="49596" spans="7:7" ht="15" customHeight="1">
      <c r="G49596" s="488"/>
    </row>
    <row r="49597" spans="7:7" ht="15" customHeight="1">
      <c r="G49597" s="488"/>
    </row>
    <row r="49598" spans="7:7" ht="15" customHeight="1">
      <c r="G49598" s="488"/>
    </row>
    <row r="49599" spans="7:7" ht="15" customHeight="1">
      <c r="G49599" s="488"/>
    </row>
    <row r="49600" spans="7:7" ht="15" customHeight="1">
      <c r="G49600" s="488"/>
    </row>
    <row r="49601" spans="7:7" ht="15" customHeight="1">
      <c r="G49601" s="488"/>
    </row>
    <row r="49602" spans="7:7" ht="15" customHeight="1">
      <c r="G49602" s="488"/>
    </row>
    <row r="49603" spans="7:7" ht="15" customHeight="1">
      <c r="G49603" s="488"/>
    </row>
    <row r="49604" spans="7:7" ht="15" customHeight="1">
      <c r="G49604" s="488"/>
    </row>
    <row r="49605" spans="7:7" ht="15" customHeight="1">
      <c r="G49605" s="488"/>
    </row>
    <row r="49606" spans="7:7" ht="15" customHeight="1">
      <c r="G49606" s="488"/>
    </row>
    <row r="49607" spans="7:7" ht="15" customHeight="1">
      <c r="G49607" s="488"/>
    </row>
    <row r="49608" spans="7:7" ht="15" customHeight="1">
      <c r="G49608" s="488"/>
    </row>
    <row r="49609" spans="7:7" ht="15" customHeight="1">
      <c r="G49609" s="488"/>
    </row>
    <row r="49610" spans="7:7" ht="15" customHeight="1">
      <c r="G49610" s="488"/>
    </row>
    <row r="49611" spans="7:7" ht="15" customHeight="1">
      <c r="G49611" s="488"/>
    </row>
    <row r="49612" spans="7:7" ht="15" customHeight="1">
      <c r="G49612" s="488"/>
    </row>
    <row r="49613" spans="7:7" ht="15" customHeight="1">
      <c r="G49613" s="488"/>
    </row>
    <row r="49614" spans="7:7" ht="15" customHeight="1">
      <c r="G49614" s="488"/>
    </row>
    <row r="49615" spans="7:7" ht="15" customHeight="1">
      <c r="G49615" s="488"/>
    </row>
    <row r="49616" spans="7:7" ht="15" customHeight="1">
      <c r="G49616" s="488"/>
    </row>
    <row r="49617" spans="7:7" ht="15" customHeight="1">
      <c r="G49617" s="488"/>
    </row>
    <row r="49618" spans="7:7" ht="15" customHeight="1">
      <c r="G49618" s="488"/>
    </row>
    <row r="49619" spans="7:7" ht="15" customHeight="1">
      <c r="G49619" s="488"/>
    </row>
    <row r="49620" spans="7:7" ht="15" customHeight="1">
      <c r="G49620" s="488"/>
    </row>
    <row r="49621" spans="7:7" ht="15" customHeight="1">
      <c r="G49621" s="488"/>
    </row>
    <row r="49622" spans="7:7" ht="15" customHeight="1">
      <c r="G49622" s="488"/>
    </row>
    <row r="49623" spans="7:7" ht="15" customHeight="1">
      <c r="G49623" s="488"/>
    </row>
    <row r="49624" spans="7:7" ht="15" customHeight="1">
      <c r="G49624" s="488"/>
    </row>
    <row r="49625" spans="7:7" ht="15" customHeight="1">
      <c r="G49625" s="488"/>
    </row>
    <row r="49626" spans="7:7" ht="15" customHeight="1">
      <c r="G49626" s="488"/>
    </row>
    <row r="49627" spans="7:7" ht="15" customHeight="1">
      <c r="G49627" s="488"/>
    </row>
    <row r="49628" spans="7:7" ht="15" customHeight="1">
      <c r="G49628" s="488"/>
    </row>
    <row r="49629" spans="7:7" ht="15" customHeight="1">
      <c r="G49629" s="488"/>
    </row>
    <row r="49630" spans="7:7" ht="15" customHeight="1">
      <c r="G49630" s="488"/>
    </row>
    <row r="49631" spans="7:7" ht="15" customHeight="1">
      <c r="G49631" s="488"/>
    </row>
    <row r="49632" spans="7:7" ht="15" customHeight="1">
      <c r="G49632" s="488"/>
    </row>
    <row r="49633" spans="7:7" ht="15" customHeight="1">
      <c r="G49633" s="488"/>
    </row>
    <row r="49634" spans="7:7" ht="15" customHeight="1">
      <c r="G49634" s="488"/>
    </row>
    <row r="49635" spans="7:7" ht="15" customHeight="1">
      <c r="G49635" s="488"/>
    </row>
    <row r="49636" spans="7:7" ht="15" customHeight="1">
      <c r="G49636" s="488"/>
    </row>
    <row r="49637" spans="7:7" ht="15" customHeight="1">
      <c r="G49637" s="488"/>
    </row>
    <row r="49638" spans="7:7" ht="15" customHeight="1">
      <c r="G49638" s="488"/>
    </row>
    <row r="49639" spans="7:7" ht="15" customHeight="1">
      <c r="G49639" s="488"/>
    </row>
    <row r="49640" spans="7:7" ht="15" customHeight="1">
      <c r="G49640" s="488"/>
    </row>
    <row r="49641" spans="7:7" ht="15" customHeight="1">
      <c r="G49641" s="488"/>
    </row>
    <row r="49642" spans="7:7" ht="15" customHeight="1">
      <c r="G49642" s="488"/>
    </row>
    <row r="49643" spans="7:7" ht="15" customHeight="1">
      <c r="G49643" s="488"/>
    </row>
    <row r="49644" spans="7:7" ht="15" customHeight="1">
      <c r="G49644" s="488"/>
    </row>
    <row r="49645" spans="7:7" ht="15" customHeight="1">
      <c r="G49645" s="488"/>
    </row>
    <row r="49646" spans="7:7" ht="15" customHeight="1">
      <c r="G49646" s="488"/>
    </row>
    <row r="49647" spans="7:7" ht="15" customHeight="1">
      <c r="G49647" s="488"/>
    </row>
    <row r="49648" spans="7:7" ht="15" customHeight="1">
      <c r="G49648" s="488"/>
    </row>
    <row r="49649" spans="7:7" ht="15" customHeight="1">
      <c r="G49649" s="488"/>
    </row>
    <row r="49650" spans="7:7" ht="15" customHeight="1">
      <c r="G49650" s="488"/>
    </row>
    <row r="49651" spans="7:7" ht="15" customHeight="1">
      <c r="G49651" s="488"/>
    </row>
    <row r="49652" spans="7:7" ht="15" customHeight="1">
      <c r="G49652" s="488"/>
    </row>
    <row r="49653" spans="7:7" ht="15" customHeight="1">
      <c r="G49653" s="488"/>
    </row>
    <row r="49654" spans="7:7" ht="15" customHeight="1">
      <c r="G49654" s="488"/>
    </row>
    <row r="49655" spans="7:7" ht="15" customHeight="1">
      <c r="G49655" s="488"/>
    </row>
    <row r="49656" spans="7:7" ht="15" customHeight="1">
      <c r="G49656" s="488"/>
    </row>
    <row r="49657" spans="7:7" ht="15" customHeight="1">
      <c r="G49657" s="488"/>
    </row>
    <row r="49658" spans="7:7" ht="15" customHeight="1">
      <c r="G49658" s="488"/>
    </row>
    <row r="49659" spans="7:7" ht="15" customHeight="1">
      <c r="G49659" s="488"/>
    </row>
    <row r="49660" spans="7:7" ht="15" customHeight="1">
      <c r="G49660" s="488"/>
    </row>
    <row r="49661" spans="7:7" ht="15" customHeight="1">
      <c r="G49661" s="488"/>
    </row>
    <row r="49662" spans="7:7" ht="15" customHeight="1">
      <c r="G49662" s="488"/>
    </row>
    <row r="49663" spans="7:7" ht="15" customHeight="1">
      <c r="G49663" s="488"/>
    </row>
    <row r="49664" spans="7:7" ht="15" customHeight="1">
      <c r="G49664" s="488"/>
    </row>
    <row r="49665" spans="7:7" ht="15" customHeight="1">
      <c r="G49665" s="488"/>
    </row>
    <row r="49666" spans="7:7" ht="15" customHeight="1">
      <c r="G49666" s="488"/>
    </row>
    <row r="49667" spans="7:7" ht="15" customHeight="1">
      <c r="G49667" s="488"/>
    </row>
    <row r="49668" spans="7:7" ht="15" customHeight="1">
      <c r="G49668" s="488"/>
    </row>
    <row r="49669" spans="7:7" ht="15" customHeight="1">
      <c r="G49669" s="488"/>
    </row>
    <row r="49670" spans="7:7" ht="15" customHeight="1">
      <c r="G49670" s="488"/>
    </row>
    <row r="49671" spans="7:7" ht="15" customHeight="1">
      <c r="G49671" s="488"/>
    </row>
    <row r="49672" spans="7:7" ht="15" customHeight="1">
      <c r="G49672" s="488"/>
    </row>
    <row r="49673" spans="7:7" ht="15" customHeight="1">
      <c r="G49673" s="488"/>
    </row>
    <row r="49674" spans="7:7" ht="15" customHeight="1">
      <c r="G49674" s="488"/>
    </row>
    <row r="49675" spans="7:7" ht="15" customHeight="1">
      <c r="G49675" s="488"/>
    </row>
    <row r="49676" spans="7:7" ht="15" customHeight="1">
      <c r="G49676" s="488"/>
    </row>
    <row r="49677" spans="7:7" ht="15" customHeight="1">
      <c r="G49677" s="488"/>
    </row>
    <row r="49678" spans="7:7" ht="15" customHeight="1">
      <c r="G49678" s="488"/>
    </row>
    <row r="49679" spans="7:7" ht="15" customHeight="1">
      <c r="G49679" s="488"/>
    </row>
    <row r="49680" spans="7:7" ht="15" customHeight="1">
      <c r="G49680" s="488"/>
    </row>
    <row r="49681" spans="7:7" ht="15" customHeight="1">
      <c r="G49681" s="488"/>
    </row>
    <row r="49682" spans="7:7" ht="15" customHeight="1">
      <c r="G49682" s="488"/>
    </row>
    <row r="49683" spans="7:7" ht="15" customHeight="1">
      <c r="G49683" s="488"/>
    </row>
    <row r="49684" spans="7:7" ht="15" customHeight="1">
      <c r="G49684" s="488"/>
    </row>
    <row r="49685" spans="7:7" ht="15" customHeight="1">
      <c r="G49685" s="488"/>
    </row>
    <row r="49686" spans="7:7" ht="15" customHeight="1">
      <c r="G49686" s="488"/>
    </row>
    <row r="49687" spans="7:7" ht="15" customHeight="1">
      <c r="G49687" s="488"/>
    </row>
    <row r="49688" spans="7:7" ht="15" customHeight="1">
      <c r="G49688" s="488"/>
    </row>
    <row r="49689" spans="7:7" ht="15" customHeight="1">
      <c r="G49689" s="488"/>
    </row>
    <row r="49690" spans="7:7" ht="15" customHeight="1">
      <c r="G49690" s="488"/>
    </row>
    <row r="49691" spans="7:7" ht="15" customHeight="1">
      <c r="G49691" s="488"/>
    </row>
    <row r="49692" spans="7:7" ht="15" customHeight="1">
      <c r="G49692" s="488"/>
    </row>
    <row r="49693" spans="7:7" ht="15" customHeight="1">
      <c r="G49693" s="488"/>
    </row>
    <row r="49694" spans="7:7" ht="15" customHeight="1">
      <c r="G49694" s="488"/>
    </row>
    <row r="49695" spans="7:7" ht="15" customHeight="1">
      <c r="G49695" s="488"/>
    </row>
    <row r="49696" spans="7:7" ht="15" customHeight="1">
      <c r="G49696" s="488"/>
    </row>
    <row r="49697" spans="7:7" ht="15" customHeight="1">
      <c r="G49697" s="488"/>
    </row>
    <row r="49698" spans="7:7" ht="15" customHeight="1">
      <c r="G49698" s="488"/>
    </row>
    <row r="49699" spans="7:7" ht="15" customHeight="1">
      <c r="G49699" s="488"/>
    </row>
    <row r="49700" spans="7:7" ht="15" customHeight="1">
      <c r="G49700" s="488"/>
    </row>
    <row r="49701" spans="7:7" ht="15" customHeight="1">
      <c r="G49701" s="488"/>
    </row>
    <row r="49702" spans="7:7" ht="15" customHeight="1">
      <c r="G49702" s="488"/>
    </row>
    <row r="49703" spans="7:7" ht="15" customHeight="1">
      <c r="G49703" s="488"/>
    </row>
    <row r="49704" spans="7:7" ht="15" customHeight="1">
      <c r="G49704" s="488"/>
    </row>
    <row r="49705" spans="7:7" ht="15" customHeight="1">
      <c r="G49705" s="488"/>
    </row>
    <row r="49706" spans="7:7" ht="15" customHeight="1">
      <c r="G49706" s="488"/>
    </row>
    <row r="49707" spans="7:7" ht="15" customHeight="1">
      <c r="G49707" s="488"/>
    </row>
    <row r="49708" spans="7:7" ht="15" customHeight="1">
      <c r="G49708" s="488"/>
    </row>
    <row r="49709" spans="7:7" ht="15" customHeight="1">
      <c r="G49709" s="488"/>
    </row>
    <row r="49710" spans="7:7" ht="15" customHeight="1">
      <c r="G49710" s="488"/>
    </row>
    <row r="49711" spans="7:7" ht="15" customHeight="1">
      <c r="G49711" s="488"/>
    </row>
    <row r="49712" spans="7:7" ht="15" customHeight="1">
      <c r="G49712" s="488"/>
    </row>
    <row r="49713" spans="7:7" ht="15" customHeight="1">
      <c r="G49713" s="488"/>
    </row>
    <row r="49714" spans="7:7" ht="15" customHeight="1">
      <c r="G49714" s="488"/>
    </row>
    <row r="49715" spans="7:7" ht="15" customHeight="1">
      <c r="G49715" s="488"/>
    </row>
    <row r="49716" spans="7:7" ht="15" customHeight="1">
      <c r="G49716" s="488"/>
    </row>
    <row r="49717" spans="7:7" ht="15" customHeight="1">
      <c r="G49717" s="488"/>
    </row>
    <row r="49718" spans="7:7" ht="15" customHeight="1">
      <c r="G49718" s="488"/>
    </row>
    <row r="49719" spans="7:7" ht="15" customHeight="1">
      <c r="G49719" s="488"/>
    </row>
    <row r="49720" spans="7:7" ht="15" customHeight="1">
      <c r="G49720" s="488"/>
    </row>
    <row r="49721" spans="7:7" ht="15" customHeight="1">
      <c r="G49721" s="488"/>
    </row>
    <row r="49722" spans="7:7" ht="15" customHeight="1">
      <c r="G49722" s="488"/>
    </row>
    <row r="49723" spans="7:7" ht="15" customHeight="1">
      <c r="G49723" s="488"/>
    </row>
    <row r="49724" spans="7:7" ht="15" customHeight="1">
      <c r="G49724" s="488"/>
    </row>
    <row r="49725" spans="7:7" ht="15" customHeight="1">
      <c r="G49725" s="488"/>
    </row>
    <row r="49726" spans="7:7" ht="15" customHeight="1">
      <c r="G49726" s="488"/>
    </row>
    <row r="49727" spans="7:7" ht="15" customHeight="1">
      <c r="G49727" s="488"/>
    </row>
    <row r="49728" spans="7:7" ht="15" customHeight="1">
      <c r="G49728" s="488"/>
    </row>
    <row r="49729" spans="7:7" ht="15" customHeight="1">
      <c r="G49729" s="488"/>
    </row>
    <row r="49730" spans="7:7" ht="15" customHeight="1">
      <c r="G49730" s="488"/>
    </row>
    <row r="49731" spans="7:7" ht="15" customHeight="1">
      <c r="G49731" s="488"/>
    </row>
    <row r="49732" spans="7:7" ht="15" customHeight="1">
      <c r="G49732" s="488"/>
    </row>
    <row r="49733" spans="7:7" ht="15" customHeight="1">
      <c r="G49733" s="488"/>
    </row>
    <row r="49734" spans="7:7" ht="15" customHeight="1">
      <c r="G49734" s="488"/>
    </row>
    <row r="49735" spans="7:7" ht="15" customHeight="1">
      <c r="G49735" s="488"/>
    </row>
    <row r="49736" spans="7:7" ht="15" customHeight="1">
      <c r="G49736" s="488"/>
    </row>
    <row r="49737" spans="7:7" ht="15" customHeight="1">
      <c r="G49737" s="488"/>
    </row>
    <row r="49738" spans="7:7" ht="15" customHeight="1">
      <c r="G49738" s="488"/>
    </row>
    <row r="49739" spans="7:7" ht="15" customHeight="1">
      <c r="G49739" s="488"/>
    </row>
    <row r="49740" spans="7:7" ht="15" customHeight="1">
      <c r="G49740" s="488"/>
    </row>
    <row r="49741" spans="7:7" ht="15" customHeight="1">
      <c r="G49741" s="488"/>
    </row>
    <row r="49742" spans="7:7" ht="15" customHeight="1">
      <c r="G49742" s="488"/>
    </row>
    <row r="49743" spans="7:7" ht="15" customHeight="1">
      <c r="G49743" s="488"/>
    </row>
    <row r="49744" spans="7:7" ht="15" customHeight="1">
      <c r="G49744" s="488"/>
    </row>
    <row r="49745" spans="7:7" ht="15" customHeight="1">
      <c r="G49745" s="488"/>
    </row>
    <row r="49746" spans="7:7" ht="15" customHeight="1">
      <c r="G49746" s="488"/>
    </row>
    <row r="49747" spans="7:7" ht="15" customHeight="1">
      <c r="G49747" s="488"/>
    </row>
    <row r="49748" spans="7:7" ht="15" customHeight="1">
      <c r="G49748" s="488"/>
    </row>
    <row r="49749" spans="7:7" ht="15" customHeight="1">
      <c r="G49749" s="488"/>
    </row>
    <row r="49750" spans="7:7" ht="15" customHeight="1">
      <c r="G49750" s="488"/>
    </row>
    <row r="49751" spans="7:7" ht="15" customHeight="1">
      <c r="G49751" s="488"/>
    </row>
    <row r="49752" spans="7:7" ht="15" customHeight="1">
      <c r="G49752" s="488"/>
    </row>
    <row r="49753" spans="7:7" ht="15" customHeight="1">
      <c r="G49753" s="488"/>
    </row>
    <row r="49754" spans="7:7" ht="15" customHeight="1">
      <c r="G49754" s="488"/>
    </row>
    <row r="49755" spans="7:7" ht="15" customHeight="1">
      <c r="G49755" s="488"/>
    </row>
    <row r="49756" spans="7:7" ht="15" customHeight="1">
      <c r="G49756" s="488"/>
    </row>
    <row r="49757" spans="7:7" ht="15" customHeight="1">
      <c r="G49757" s="488"/>
    </row>
    <row r="49758" spans="7:7" ht="15" customHeight="1">
      <c r="G49758" s="488"/>
    </row>
    <row r="49759" spans="7:7" ht="15" customHeight="1">
      <c r="G49759" s="488"/>
    </row>
    <row r="49760" spans="7:7" ht="15" customHeight="1">
      <c r="G49760" s="488"/>
    </row>
    <row r="49761" spans="7:7" ht="15" customHeight="1">
      <c r="G49761" s="488"/>
    </row>
    <row r="49762" spans="7:7" ht="15" customHeight="1">
      <c r="G49762" s="488"/>
    </row>
    <row r="49763" spans="7:7" ht="15" customHeight="1">
      <c r="G49763" s="488"/>
    </row>
    <row r="49764" spans="7:7" ht="15" customHeight="1">
      <c r="G49764" s="488"/>
    </row>
    <row r="49765" spans="7:7" ht="15" customHeight="1">
      <c r="G49765" s="488"/>
    </row>
    <row r="49766" spans="7:7" ht="15" customHeight="1">
      <c r="G49766" s="488"/>
    </row>
    <row r="49767" spans="7:7" ht="15" customHeight="1">
      <c r="G49767" s="488"/>
    </row>
    <row r="49768" spans="7:7" ht="15" customHeight="1">
      <c r="G49768" s="488"/>
    </row>
    <row r="49769" spans="7:7" ht="15" customHeight="1">
      <c r="G49769" s="488"/>
    </row>
    <row r="49770" spans="7:7" ht="15" customHeight="1">
      <c r="G49770" s="488"/>
    </row>
    <row r="49771" spans="7:7" ht="15" customHeight="1">
      <c r="G49771" s="488"/>
    </row>
    <row r="49772" spans="7:7" ht="15" customHeight="1">
      <c r="G49772" s="488"/>
    </row>
    <row r="49773" spans="7:7" ht="15" customHeight="1">
      <c r="G49773" s="488"/>
    </row>
    <row r="49774" spans="7:7" ht="15" customHeight="1">
      <c r="G49774" s="488"/>
    </row>
    <row r="49775" spans="7:7" ht="15" customHeight="1">
      <c r="G49775" s="488"/>
    </row>
    <row r="49776" spans="7:7" ht="15" customHeight="1">
      <c r="G49776" s="488"/>
    </row>
    <row r="49777" spans="7:7" ht="15" customHeight="1">
      <c r="G49777" s="488"/>
    </row>
    <row r="49778" spans="7:7" ht="15" customHeight="1">
      <c r="G49778" s="488"/>
    </row>
    <row r="49779" spans="7:7" ht="15" customHeight="1">
      <c r="G49779" s="488"/>
    </row>
    <row r="49780" spans="7:7" ht="15" customHeight="1">
      <c r="G49780" s="488"/>
    </row>
    <row r="49781" spans="7:7" ht="15" customHeight="1">
      <c r="G49781" s="488"/>
    </row>
    <row r="49782" spans="7:7" ht="15" customHeight="1">
      <c r="G49782" s="488"/>
    </row>
    <row r="49783" spans="7:7" ht="15" customHeight="1">
      <c r="G49783" s="488"/>
    </row>
    <row r="49784" spans="7:7" ht="15" customHeight="1">
      <c r="G49784" s="488"/>
    </row>
    <row r="49785" spans="7:7" ht="15" customHeight="1">
      <c r="G49785" s="488"/>
    </row>
    <row r="49786" spans="7:7" ht="15" customHeight="1">
      <c r="G49786" s="488"/>
    </row>
    <row r="49787" spans="7:7" ht="15" customHeight="1">
      <c r="G49787" s="488"/>
    </row>
    <row r="49788" spans="7:7" ht="15" customHeight="1">
      <c r="G49788" s="488"/>
    </row>
    <row r="49789" spans="7:7" ht="15" customHeight="1">
      <c r="G49789" s="488"/>
    </row>
    <row r="49790" spans="7:7" ht="15" customHeight="1">
      <c r="G49790" s="488"/>
    </row>
    <row r="49791" spans="7:7" ht="15" customHeight="1">
      <c r="G49791" s="488"/>
    </row>
    <row r="49792" spans="7:7" ht="15" customHeight="1">
      <c r="G49792" s="488"/>
    </row>
    <row r="49793" spans="7:7" ht="15" customHeight="1">
      <c r="G49793" s="488"/>
    </row>
    <row r="49794" spans="7:7" ht="15" customHeight="1">
      <c r="G49794" s="488"/>
    </row>
    <row r="49795" spans="7:7" ht="15" customHeight="1">
      <c r="G49795" s="488"/>
    </row>
    <row r="49796" spans="7:7" ht="15" customHeight="1">
      <c r="G49796" s="488"/>
    </row>
    <row r="49797" spans="7:7" ht="15" customHeight="1">
      <c r="G49797" s="488"/>
    </row>
    <row r="49798" spans="7:7" ht="15" customHeight="1">
      <c r="G49798" s="488"/>
    </row>
    <row r="49799" spans="7:7" ht="15" customHeight="1">
      <c r="G49799" s="488"/>
    </row>
    <row r="49800" spans="7:7" ht="15" customHeight="1">
      <c r="G49800" s="488"/>
    </row>
    <row r="49801" spans="7:7" ht="15" customHeight="1">
      <c r="G49801" s="488"/>
    </row>
    <row r="49802" spans="7:7" ht="15" customHeight="1">
      <c r="G49802" s="488"/>
    </row>
    <row r="49803" spans="7:7" ht="15" customHeight="1">
      <c r="G49803" s="488"/>
    </row>
    <row r="49804" spans="7:7" ht="15" customHeight="1">
      <c r="G49804" s="488"/>
    </row>
    <row r="49805" spans="7:7" ht="15" customHeight="1">
      <c r="G49805" s="488"/>
    </row>
    <row r="49806" spans="7:7" ht="15" customHeight="1">
      <c r="G49806" s="488"/>
    </row>
    <row r="49807" spans="7:7" ht="15" customHeight="1">
      <c r="G49807" s="488"/>
    </row>
    <row r="49808" spans="7:7" ht="15" customHeight="1">
      <c r="G49808" s="488"/>
    </row>
    <row r="49809" spans="7:7" ht="15" customHeight="1">
      <c r="G49809" s="488"/>
    </row>
    <row r="49810" spans="7:7" ht="15" customHeight="1">
      <c r="G49810" s="488"/>
    </row>
    <row r="49811" spans="7:7" ht="15" customHeight="1">
      <c r="G49811" s="488"/>
    </row>
    <row r="49812" spans="7:7" ht="15" customHeight="1">
      <c r="G49812" s="488"/>
    </row>
    <row r="49813" spans="7:7" ht="15" customHeight="1">
      <c r="G49813" s="488"/>
    </row>
    <row r="49814" spans="7:7" ht="15" customHeight="1">
      <c r="G49814" s="488"/>
    </row>
    <row r="49815" spans="7:7" ht="15" customHeight="1">
      <c r="G49815" s="488"/>
    </row>
    <row r="49816" spans="7:7" ht="15" customHeight="1">
      <c r="G49816" s="488"/>
    </row>
    <row r="49817" spans="7:7" ht="15" customHeight="1">
      <c r="G49817" s="488"/>
    </row>
    <row r="49818" spans="7:7" ht="15" customHeight="1">
      <c r="G49818" s="488"/>
    </row>
    <row r="49819" spans="7:7" ht="15" customHeight="1">
      <c r="G49819" s="488"/>
    </row>
    <row r="49820" spans="7:7" ht="15" customHeight="1">
      <c r="G49820" s="488"/>
    </row>
    <row r="49821" spans="7:7" ht="15" customHeight="1">
      <c r="G49821" s="488"/>
    </row>
    <row r="49822" spans="7:7" ht="15" customHeight="1">
      <c r="G49822" s="488"/>
    </row>
    <row r="49823" spans="7:7" ht="15" customHeight="1">
      <c r="G49823" s="488"/>
    </row>
    <row r="49824" spans="7:7" ht="15" customHeight="1">
      <c r="G49824" s="488"/>
    </row>
    <row r="49825" spans="7:7" ht="15" customHeight="1">
      <c r="G49825" s="488"/>
    </row>
    <row r="49826" spans="7:7" ht="15" customHeight="1">
      <c r="G49826" s="488"/>
    </row>
    <row r="49827" spans="7:7" ht="15" customHeight="1">
      <c r="G49827" s="488"/>
    </row>
    <row r="49828" spans="7:7" ht="15" customHeight="1">
      <c r="G49828" s="488"/>
    </row>
    <row r="49829" spans="7:7" ht="15" customHeight="1">
      <c r="G49829" s="488"/>
    </row>
    <row r="49830" spans="7:7" ht="15" customHeight="1">
      <c r="G49830" s="488"/>
    </row>
    <row r="49831" spans="7:7" ht="15" customHeight="1">
      <c r="G49831" s="488"/>
    </row>
    <row r="49832" spans="7:7" ht="15" customHeight="1">
      <c r="G49832" s="488"/>
    </row>
    <row r="49833" spans="7:7" ht="15" customHeight="1">
      <c r="G49833" s="488"/>
    </row>
    <row r="49834" spans="7:7" ht="15" customHeight="1">
      <c r="G49834" s="488"/>
    </row>
    <row r="49835" spans="7:7" ht="15" customHeight="1">
      <c r="G49835" s="488"/>
    </row>
    <row r="49836" spans="7:7" ht="15" customHeight="1">
      <c r="G49836" s="488"/>
    </row>
    <row r="49837" spans="7:7" ht="15" customHeight="1">
      <c r="G49837" s="488"/>
    </row>
    <row r="49838" spans="7:7" ht="15" customHeight="1">
      <c r="G49838" s="488"/>
    </row>
    <row r="49839" spans="7:7" ht="15" customHeight="1">
      <c r="G49839" s="488"/>
    </row>
    <row r="49840" spans="7:7" ht="15" customHeight="1">
      <c r="G49840" s="488"/>
    </row>
    <row r="49841" spans="7:7" ht="15" customHeight="1">
      <c r="G49841" s="488"/>
    </row>
    <row r="49842" spans="7:7" ht="15" customHeight="1">
      <c r="G49842" s="488"/>
    </row>
    <row r="49843" spans="7:7" ht="15" customHeight="1">
      <c r="G49843" s="488"/>
    </row>
    <row r="49844" spans="7:7" ht="15" customHeight="1">
      <c r="G49844" s="488"/>
    </row>
    <row r="49845" spans="7:7" ht="15" customHeight="1">
      <c r="G49845" s="488"/>
    </row>
    <row r="49846" spans="7:7" ht="15" customHeight="1">
      <c r="G49846" s="488"/>
    </row>
    <row r="49847" spans="7:7" ht="15" customHeight="1">
      <c r="G49847" s="488"/>
    </row>
    <row r="49848" spans="7:7" ht="15" customHeight="1">
      <c r="G49848" s="488"/>
    </row>
    <row r="49849" spans="7:7" ht="15" customHeight="1">
      <c r="G49849" s="488"/>
    </row>
    <row r="49850" spans="7:7" ht="15" customHeight="1">
      <c r="G49850" s="488"/>
    </row>
    <row r="49851" spans="7:7" ht="15" customHeight="1">
      <c r="G49851" s="488"/>
    </row>
    <row r="49852" spans="7:7" ht="15" customHeight="1">
      <c r="G49852" s="488"/>
    </row>
    <row r="49853" spans="7:7" ht="15" customHeight="1">
      <c r="G49853" s="488"/>
    </row>
    <row r="49854" spans="7:7" ht="15" customHeight="1">
      <c r="G49854" s="488"/>
    </row>
    <row r="49855" spans="7:7" ht="15" customHeight="1">
      <c r="G49855" s="488"/>
    </row>
    <row r="49856" spans="7:7" ht="15" customHeight="1">
      <c r="G49856" s="488"/>
    </row>
    <row r="49857" spans="7:7" ht="15" customHeight="1">
      <c r="G49857" s="488"/>
    </row>
    <row r="49858" spans="7:7" ht="15" customHeight="1">
      <c r="G49858" s="488"/>
    </row>
    <row r="49859" spans="7:7" ht="15" customHeight="1">
      <c r="G49859" s="488"/>
    </row>
    <row r="49860" spans="7:7" ht="15" customHeight="1">
      <c r="G49860" s="488"/>
    </row>
    <row r="49861" spans="7:7" ht="15" customHeight="1">
      <c r="G49861" s="488"/>
    </row>
    <row r="49862" spans="7:7" ht="15" customHeight="1">
      <c r="G49862" s="488"/>
    </row>
    <row r="49863" spans="7:7" ht="15" customHeight="1">
      <c r="G49863" s="488"/>
    </row>
    <row r="49864" spans="7:7" ht="15" customHeight="1">
      <c r="G49864" s="488"/>
    </row>
    <row r="49865" spans="7:7" ht="15" customHeight="1">
      <c r="G49865" s="488"/>
    </row>
    <row r="49866" spans="7:7" ht="15" customHeight="1">
      <c r="G49866" s="488"/>
    </row>
    <row r="49867" spans="7:7" ht="15" customHeight="1">
      <c r="G49867" s="488"/>
    </row>
    <row r="49868" spans="7:7" ht="15" customHeight="1">
      <c r="G49868" s="488"/>
    </row>
    <row r="49869" spans="7:7" ht="15" customHeight="1">
      <c r="G49869" s="488"/>
    </row>
    <row r="49870" spans="7:7" ht="15" customHeight="1">
      <c r="G49870" s="488"/>
    </row>
    <row r="49871" spans="7:7" ht="15" customHeight="1">
      <c r="G49871" s="488"/>
    </row>
    <row r="49872" spans="7:7" ht="15" customHeight="1">
      <c r="G49872" s="488"/>
    </row>
    <row r="49873" spans="7:7" ht="15" customHeight="1">
      <c r="G49873" s="488"/>
    </row>
    <row r="49874" spans="7:7" ht="15" customHeight="1">
      <c r="G49874" s="488"/>
    </row>
    <row r="49875" spans="7:7" ht="15" customHeight="1">
      <c r="G49875" s="488"/>
    </row>
    <row r="49876" spans="7:7" ht="15" customHeight="1">
      <c r="G49876" s="488"/>
    </row>
    <row r="49877" spans="7:7" ht="15" customHeight="1">
      <c r="G49877" s="488"/>
    </row>
    <row r="49878" spans="7:7" ht="15" customHeight="1">
      <c r="G49878" s="488"/>
    </row>
    <row r="49879" spans="7:7" ht="15" customHeight="1">
      <c r="G49879" s="488"/>
    </row>
    <row r="49880" spans="7:7" ht="15" customHeight="1">
      <c r="G49880" s="488"/>
    </row>
    <row r="49881" spans="7:7" ht="15" customHeight="1">
      <c r="G49881" s="488"/>
    </row>
    <row r="49882" spans="7:7" ht="15" customHeight="1">
      <c r="G49882" s="488"/>
    </row>
    <row r="49883" spans="7:7" ht="15" customHeight="1">
      <c r="G49883" s="488"/>
    </row>
    <row r="49884" spans="7:7" ht="15" customHeight="1">
      <c r="G49884" s="488"/>
    </row>
    <row r="49885" spans="7:7" ht="15" customHeight="1">
      <c r="G49885" s="488"/>
    </row>
    <row r="49886" spans="7:7" ht="15" customHeight="1">
      <c r="G49886" s="488"/>
    </row>
    <row r="49887" spans="7:7" ht="15" customHeight="1">
      <c r="G49887" s="488"/>
    </row>
    <row r="49888" spans="7:7" ht="15" customHeight="1">
      <c r="G49888" s="488"/>
    </row>
    <row r="49889" spans="7:7" ht="15" customHeight="1">
      <c r="G49889" s="488"/>
    </row>
    <row r="49890" spans="7:7" ht="15" customHeight="1">
      <c r="G49890" s="488"/>
    </row>
    <row r="49891" spans="7:7" ht="15" customHeight="1">
      <c r="G49891" s="488"/>
    </row>
    <row r="49892" spans="7:7" ht="15" customHeight="1">
      <c r="G49892" s="488"/>
    </row>
    <row r="49893" spans="7:7" ht="15" customHeight="1">
      <c r="G49893" s="488"/>
    </row>
    <row r="49894" spans="7:7" ht="15" customHeight="1">
      <c r="G49894" s="488"/>
    </row>
    <row r="49895" spans="7:7" ht="15" customHeight="1">
      <c r="G49895" s="488"/>
    </row>
    <row r="49896" spans="7:7" ht="15" customHeight="1">
      <c r="G49896" s="488"/>
    </row>
    <row r="49897" spans="7:7" ht="15" customHeight="1">
      <c r="G49897" s="488"/>
    </row>
    <row r="49898" spans="7:7" ht="15" customHeight="1">
      <c r="G49898" s="488"/>
    </row>
    <row r="49899" spans="7:7" ht="15" customHeight="1">
      <c r="G49899" s="488"/>
    </row>
    <row r="49900" spans="7:7" ht="15" customHeight="1">
      <c r="G49900" s="488"/>
    </row>
    <row r="49901" spans="7:7" ht="15" customHeight="1">
      <c r="G49901" s="488"/>
    </row>
    <row r="49902" spans="7:7" ht="15" customHeight="1">
      <c r="G49902" s="488"/>
    </row>
    <row r="49903" spans="7:7" ht="15" customHeight="1">
      <c r="G49903" s="488"/>
    </row>
    <row r="49904" spans="7:7" ht="15" customHeight="1">
      <c r="G49904" s="488"/>
    </row>
    <row r="49905" spans="7:7" ht="15" customHeight="1">
      <c r="G49905" s="488"/>
    </row>
    <row r="49906" spans="7:7" ht="15" customHeight="1">
      <c r="G49906" s="488"/>
    </row>
    <row r="49907" spans="7:7" ht="15" customHeight="1">
      <c r="G49907" s="488"/>
    </row>
    <row r="49908" spans="7:7" ht="15" customHeight="1">
      <c r="G49908" s="488"/>
    </row>
    <row r="49909" spans="7:7" ht="15" customHeight="1">
      <c r="G49909" s="488"/>
    </row>
    <row r="49910" spans="7:7" ht="15" customHeight="1">
      <c r="G49910" s="488"/>
    </row>
    <row r="49911" spans="7:7" ht="15" customHeight="1">
      <c r="G49911" s="488"/>
    </row>
    <row r="49912" spans="7:7" ht="15" customHeight="1">
      <c r="G49912" s="488"/>
    </row>
    <row r="49913" spans="7:7" ht="15" customHeight="1">
      <c r="G49913" s="488"/>
    </row>
    <row r="49914" spans="7:7" ht="15" customHeight="1">
      <c r="G49914" s="488"/>
    </row>
    <row r="49915" spans="7:7" ht="15" customHeight="1">
      <c r="G49915" s="488"/>
    </row>
    <row r="49916" spans="7:7" ht="15" customHeight="1">
      <c r="G49916" s="488"/>
    </row>
    <row r="49917" spans="7:7" ht="15" customHeight="1">
      <c r="G49917" s="488"/>
    </row>
    <row r="49918" spans="7:7" ht="15" customHeight="1">
      <c r="G49918" s="488"/>
    </row>
    <row r="49919" spans="7:7" ht="15" customHeight="1">
      <c r="G49919" s="488"/>
    </row>
    <row r="49920" spans="7:7" ht="15" customHeight="1">
      <c r="G49920" s="488"/>
    </row>
    <row r="49921" spans="7:7" ht="15" customHeight="1">
      <c r="G49921" s="488"/>
    </row>
    <row r="49922" spans="7:7" ht="15" customHeight="1">
      <c r="G49922" s="488"/>
    </row>
    <row r="49923" spans="7:7" ht="15" customHeight="1">
      <c r="G49923" s="488"/>
    </row>
    <row r="49924" spans="7:7" ht="15" customHeight="1">
      <c r="G49924" s="488"/>
    </row>
    <row r="49925" spans="7:7" ht="15" customHeight="1">
      <c r="G49925" s="488"/>
    </row>
    <row r="49926" spans="7:7" ht="15" customHeight="1">
      <c r="G49926" s="488"/>
    </row>
    <row r="49927" spans="7:7" ht="15" customHeight="1">
      <c r="G49927" s="488"/>
    </row>
    <row r="49928" spans="7:7" ht="15" customHeight="1">
      <c r="G49928" s="488"/>
    </row>
    <row r="49929" spans="7:7" ht="15" customHeight="1">
      <c r="G49929" s="488"/>
    </row>
    <row r="49930" spans="7:7" ht="15" customHeight="1">
      <c r="G49930" s="488"/>
    </row>
    <row r="49931" spans="7:7" ht="15" customHeight="1">
      <c r="G49931" s="488"/>
    </row>
    <row r="49932" spans="7:7" ht="15" customHeight="1">
      <c r="G49932" s="488"/>
    </row>
    <row r="49933" spans="7:7" ht="15" customHeight="1">
      <c r="G49933" s="488"/>
    </row>
    <row r="49934" spans="7:7" ht="15" customHeight="1">
      <c r="G49934" s="488"/>
    </row>
    <row r="49935" spans="7:7" ht="15" customHeight="1">
      <c r="G49935" s="488"/>
    </row>
    <row r="49936" spans="7:7" ht="15" customHeight="1">
      <c r="G49936" s="488"/>
    </row>
    <row r="49937" spans="7:7" ht="15" customHeight="1">
      <c r="G49937" s="488"/>
    </row>
    <row r="49938" spans="7:7" ht="15" customHeight="1">
      <c r="G49938" s="488"/>
    </row>
    <row r="49939" spans="7:7" ht="15" customHeight="1">
      <c r="G49939" s="488"/>
    </row>
    <row r="49940" spans="7:7" ht="15" customHeight="1">
      <c r="G49940" s="488"/>
    </row>
    <row r="49941" spans="7:7" ht="15" customHeight="1">
      <c r="G49941" s="488"/>
    </row>
    <row r="49942" spans="7:7" ht="15" customHeight="1">
      <c r="G49942" s="488"/>
    </row>
    <row r="49943" spans="7:7" ht="15" customHeight="1">
      <c r="G49943" s="488"/>
    </row>
    <row r="49944" spans="7:7" ht="15" customHeight="1">
      <c r="G49944" s="488"/>
    </row>
    <row r="49945" spans="7:7" ht="15" customHeight="1">
      <c r="G49945" s="488"/>
    </row>
    <row r="49946" spans="7:7" ht="15" customHeight="1">
      <c r="G49946" s="488"/>
    </row>
    <row r="49947" spans="7:7" ht="15" customHeight="1">
      <c r="G49947" s="488"/>
    </row>
    <row r="49948" spans="7:7" ht="15" customHeight="1">
      <c r="G49948" s="488"/>
    </row>
    <row r="49949" spans="7:7" ht="15" customHeight="1">
      <c r="G49949" s="488"/>
    </row>
    <row r="49950" spans="7:7" ht="15" customHeight="1">
      <c r="G49950" s="488"/>
    </row>
    <row r="49951" spans="7:7" ht="15" customHeight="1">
      <c r="G49951" s="488"/>
    </row>
    <row r="49952" spans="7:7" ht="15" customHeight="1">
      <c r="G49952" s="488"/>
    </row>
    <row r="49953" spans="7:7" ht="15" customHeight="1">
      <c r="G49953" s="488"/>
    </row>
    <row r="49954" spans="7:7" ht="15" customHeight="1">
      <c r="G49954" s="488"/>
    </row>
    <row r="49955" spans="7:7" ht="15" customHeight="1">
      <c r="G49955" s="488"/>
    </row>
    <row r="49956" spans="7:7" ht="15" customHeight="1">
      <c r="G49956" s="488"/>
    </row>
    <row r="49957" spans="7:7" ht="15" customHeight="1">
      <c r="G49957" s="488"/>
    </row>
    <row r="49958" spans="7:7" ht="15" customHeight="1">
      <c r="G49958" s="488"/>
    </row>
    <row r="49959" spans="7:7" ht="15" customHeight="1">
      <c r="G49959" s="488"/>
    </row>
    <row r="49960" spans="7:7" ht="15" customHeight="1">
      <c r="G49960" s="488"/>
    </row>
    <row r="49961" spans="7:7" ht="15" customHeight="1">
      <c r="G49961" s="488"/>
    </row>
    <row r="49962" spans="7:7" ht="15" customHeight="1">
      <c r="G49962" s="488"/>
    </row>
    <row r="49963" spans="7:7" ht="15" customHeight="1">
      <c r="G49963" s="488"/>
    </row>
    <row r="49964" spans="7:7" ht="15" customHeight="1">
      <c r="G49964" s="488"/>
    </row>
    <row r="49965" spans="7:7" ht="15" customHeight="1">
      <c r="G49965" s="488"/>
    </row>
    <row r="49966" spans="7:7" ht="15" customHeight="1">
      <c r="G49966" s="488"/>
    </row>
    <row r="49967" spans="7:7" ht="15" customHeight="1">
      <c r="G49967" s="488"/>
    </row>
    <row r="49968" spans="7:7" ht="15" customHeight="1">
      <c r="G49968" s="488"/>
    </row>
    <row r="49969" spans="7:7" ht="15" customHeight="1">
      <c r="G49969" s="488"/>
    </row>
    <row r="49970" spans="7:7" ht="15" customHeight="1">
      <c r="G49970" s="488"/>
    </row>
    <row r="49971" spans="7:7" ht="15" customHeight="1">
      <c r="G49971" s="488"/>
    </row>
    <row r="49972" spans="7:7" ht="15" customHeight="1">
      <c r="G49972" s="488"/>
    </row>
    <row r="49973" spans="7:7" ht="15" customHeight="1">
      <c r="G49973" s="488"/>
    </row>
    <row r="49974" spans="7:7" ht="15" customHeight="1">
      <c r="G49974" s="488"/>
    </row>
    <row r="49975" spans="7:7" ht="15" customHeight="1">
      <c r="G49975" s="488"/>
    </row>
    <row r="49976" spans="7:7" ht="15" customHeight="1">
      <c r="G49976" s="488"/>
    </row>
    <row r="49977" spans="7:7" ht="15" customHeight="1">
      <c r="G49977" s="488"/>
    </row>
    <row r="49978" spans="7:7" ht="15" customHeight="1">
      <c r="G49978" s="488"/>
    </row>
    <row r="49979" spans="7:7" ht="15" customHeight="1">
      <c r="G49979" s="488"/>
    </row>
    <row r="49980" spans="7:7" ht="15" customHeight="1">
      <c r="G49980" s="488"/>
    </row>
    <row r="49981" spans="7:7" ht="15" customHeight="1">
      <c r="G49981" s="488"/>
    </row>
    <row r="49982" spans="7:7" ht="15" customHeight="1">
      <c r="G49982" s="488"/>
    </row>
    <row r="49983" spans="7:7" ht="15" customHeight="1">
      <c r="G49983" s="488"/>
    </row>
    <row r="49984" spans="7:7" ht="15" customHeight="1">
      <c r="G49984" s="488"/>
    </row>
    <row r="49985" spans="7:7" ht="15" customHeight="1">
      <c r="G49985" s="488"/>
    </row>
    <row r="49986" spans="7:7" ht="15" customHeight="1">
      <c r="G49986" s="488"/>
    </row>
    <row r="49987" spans="7:7" ht="15" customHeight="1">
      <c r="G49987" s="488"/>
    </row>
    <row r="49988" spans="7:7" ht="15" customHeight="1">
      <c r="G49988" s="488"/>
    </row>
    <row r="49989" spans="7:7" ht="15" customHeight="1">
      <c r="G49989" s="488"/>
    </row>
    <row r="49990" spans="7:7" ht="15" customHeight="1">
      <c r="G49990" s="488"/>
    </row>
    <row r="49991" spans="7:7" ht="15" customHeight="1">
      <c r="G49991" s="488"/>
    </row>
    <row r="49992" spans="7:7" ht="15" customHeight="1">
      <c r="G49992" s="488"/>
    </row>
    <row r="49993" spans="7:7" ht="15" customHeight="1">
      <c r="G49993" s="488"/>
    </row>
    <row r="49994" spans="7:7" ht="15" customHeight="1">
      <c r="G49994" s="488"/>
    </row>
    <row r="49995" spans="7:7" ht="15" customHeight="1">
      <c r="G49995" s="488"/>
    </row>
    <row r="49996" spans="7:7" ht="15" customHeight="1">
      <c r="G49996" s="488"/>
    </row>
    <row r="49997" spans="7:7" ht="15" customHeight="1">
      <c r="G49997" s="488"/>
    </row>
    <row r="49998" spans="7:7" ht="15" customHeight="1">
      <c r="G49998" s="488"/>
    </row>
    <row r="49999" spans="7:7" ht="15" customHeight="1">
      <c r="G49999" s="488"/>
    </row>
    <row r="50000" spans="7:7" ht="15" customHeight="1">
      <c r="G50000" s="488"/>
    </row>
    <row r="50001" spans="7:7" ht="15" customHeight="1">
      <c r="G50001" s="488"/>
    </row>
    <row r="50002" spans="7:7" ht="15" customHeight="1">
      <c r="G50002" s="488"/>
    </row>
    <row r="50003" spans="7:7" ht="15" customHeight="1">
      <c r="G50003" s="488"/>
    </row>
    <row r="50004" spans="7:7" ht="15" customHeight="1">
      <c r="G50004" s="488"/>
    </row>
    <row r="50005" spans="7:7" ht="15" customHeight="1">
      <c r="G50005" s="488"/>
    </row>
    <row r="50006" spans="7:7" ht="15" customHeight="1">
      <c r="G50006" s="488"/>
    </row>
    <row r="50007" spans="7:7" ht="15" customHeight="1">
      <c r="G50007" s="488"/>
    </row>
    <row r="50008" spans="7:7" ht="15" customHeight="1">
      <c r="G50008" s="488"/>
    </row>
    <row r="50009" spans="7:7" ht="15" customHeight="1">
      <c r="G50009" s="488"/>
    </row>
    <row r="50010" spans="7:7" ht="15" customHeight="1">
      <c r="G50010" s="488"/>
    </row>
    <row r="50011" spans="7:7" ht="15" customHeight="1">
      <c r="G50011" s="488"/>
    </row>
    <row r="50012" spans="7:7" ht="15" customHeight="1">
      <c r="G50012" s="488"/>
    </row>
    <row r="50013" spans="7:7" ht="15" customHeight="1">
      <c r="G50013" s="488"/>
    </row>
    <row r="50014" spans="7:7" ht="15" customHeight="1">
      <c r="G50014" s="488"/>
    </row>
    <row r="50015" spans="7:7" ht="15" customHeight="1">
      <c r="G50015" s="488"/>
    </row>
    <row r="50016" spans="7:7" ht="15" customHeight="1">
      <c r="G50016" s="488"/>
    </row>
    <row r="50017" spans="7:7" ht="15" customHeight="1">
      <c r="G50017" s="488"/>
    </row>
    <row r="50018" spans="7:7" ht="15" customHeight="1">
      <c r="G50018" s="488"/>
    </row>
    <row r="50019" spans="7:7" ht="15" customHeight="1">
      <c r="G50019" s="488"/>
    </row>
    <row r="50020" spans="7:7" ht="15" customHeight="1">
      <c r="G50020" s="488"/>
    </row>
    <row r="50021" spans="7:7" ht="15" customHeight="1">
      <c r="G50021" s="488"/>
    </row>
    <row r="50022" spans="7:7" ht="15" customHeight="1">
      <c r="G50022" s="488"/>
    </row>
    <row r="50023" spans="7:7" ht="15" customHeight="1">
      <c r="G50023" s="488"/>
    </row>
    <row r="50024" spans="7:7" ht="15" customHeight="1">
      <c r="G50024" s="488"/>
    </row>
    <row r="50025" spans="7:7" ht="15" customHeight="1">
      <c r="G50025" s="488"/>
    </row>
    <row r="50026" spans="7:7" ht="15" customHeight="1">
      <c r="G50026" s="488"/>
    </row>
    <row r="50027" spans="7:7" ht="15" customHeight="1">
      <c r="G50027" s="488"/>
    </row>
    <row r="50028" spans="7:7" ht="15" customHeight="1">
      <c r="G50028" s="488"/>
    </row>
    <row r="50029" spans="7:7" ht="15" customHeight="1">
      <c r="G50029" s="488"/>
    </row>
    <row r="50030" spans="7:7" ht="15" customHeight="1">
      <c r="G50030" s="488"/>
    </row>
    <row r="50031" spans="7:7" ht="15" customHeight="1">
      <c r="G50031" s="488"/>
    </row>
    <row r="50032" spans="7:7" ht="15" customHeight="1">
      <c r="G50032" s="488"/>
    </row>
    <row r="50033" spans="7:7" ht="15" customHeight="1">
      <c r="G50033" s="488"/>
    </row>
    <row r="50034" spans="7:7" ht="15" customHeight="1">
      <c r="G50034" s="488"/>
    </row>
    <row r="50035" spans="7:7" ht="15" customHeight="1">
      <c r="G50035" s="488"/>
    </row>
    <row r="50036" spans="7:7" ht="15" customHeight="1">
      <c r="G50036" s="488"/>
    </row>
    <row r="50037" spans="7:7" ht="15" customHeight="1">
      <c r="G50037" s="488"/>
    </row>
    <row r="50038" spans="7:7" ht="15" customHeight="1">
      <c r="G50038" s="488"/>
    </row>
    <row r="50039" spans="7:7" ht="15" customHeight="1">
      <c r="G50039" s="488"/>
    </row>
    <row r="50040" spans="7:7" ht="15" customHeight="1">
      <c r="G50040" s="488"/>
    </row>
    <row r="50041" spans="7:7" ht="15" customHeight="1">
      <c r="G50041" s="488"/>
    </row>
    <row r="50042" spans="7:7" ht="15" customHeight="1">
      <c r="G50042" s="488"/>
    </row>
    <row r="50043" spans="7:7" ht="15" customHeight="1">
      <c r="G50043" s="488"/>
    </row>
    <row r="50044" spans="7:7" ht="15" customHeight="1">
      <c r="G50044" s="488"/>
    </row>
    <row r="50045" spans="7:7" ht="15" customHeight="1">
      <c r="G50045" s="488"/>
    </row>
    <row r="50046" spans="7:7" ht="15" customHeight="1">
      <c r="G50046" s="488"/>
    </row>
    <row r="50047" spans="7:7" ht="15" customHeight="1">
      <c r="G50047" s="488"/>
    </row>
    <row r="50048" spans="7:7" ht="15" customHeight="1">
      <c r="G50048" s="488"/>
    </row>
    <row r="50049" spans="7:7" ht="15" customHeight="1">
      <c r="G50049" s="488"/>
    </row>
    <row r="50050" spans="7:7" ht="15" customHeight="1">
      <c r="G50050" s="488"/>
    </row>
    <row r="50051" spans="7:7" ht="15" customHeight="1">
      <c r="G50051" s="488"/>
    </row>
    <row r="50052" spans="7:7" ht="15" customHeight="1">
      <c r="G50052" s="488"/>
    </row>
    <row r="50053" spans="7:7" ht="15" customHeight="1">
      <c r="G50053" s="488"/>
    </row>
    <row r="50054" spans="7:7" ht="15" customHeight="1">
      <c r="G50054" s="488"/>
    </row>
    <row r="50055" spans="7:7" ht="15" customHeight="1">
      <c r="G50055" s="488"/>
    </row>
    <row r="50056" spans="7:7" ht="15" customHeight="1">
      <c r="G50056" s="488"/>
    </row>
    <row r="50057" spans="7:7" ht="15" customHeight="1">
      <c r="G50057" s="488"/>
    </row>
    <row r="50058" spans="7:7" ht="15" customHeight="1">
      <c r="G50058" s="488"/>
    </row>
    <row r="50059" spans="7:7" ht="15" customHeight="1">
      <c r="G50059" s="488"/>
    </row>
    <row r="50060" spans="7:7" ht="15" customHeight="1">
      <c r="G50060" s="488"/>
    </row>
    <row r="50061" spans="7:7" ht="15" customHeight="1">
      <c r="G50061" s="488"/>
    </row>
    <row r="50062" spans="7:7" ht="15" customHeight="1">
      <c r="G50062" s="488"/>
    </row>
    <row r="50063" spans="7:7" ht="15" customHeight="1">
      <c r="G50063" s="488"/>
    </row>
    <row r="50064" spans="7:7" ht="15" customHeight="1">
      <c r="G50064" s="488"/>
    </row>
    <row r="50065" spans="7:7" ht="15" customHeight="1">
      <c r="G50065" s="488"/>
    </row>
    <row r="50066" spans="7:7" ht="15" customHeight="1">
      <c r="G50066" s="488"/>
    </row>
    <row r="50067" spans="7:7" ht="15" customHeight="1">
      <c r="G50067" s="488"/>
    </row>
    <row r="50068" spans="7:7" ht="15" customHeight="1">
      <c r="G50068" s="488"/>
    </row>
    <row r="50069" spans="7:7" ht="15" customHeight="1">
      <c r="G50069" s="488"/>
    </row>
    <row r="50070" spans="7:7" ht="15" customHeight="1">
      <c r="G50070" s="488"/>
    </row>
    <row r="50071" spans="7:7" ht="15" customHeight="1">
      <c r="G50071" s="488"/>
    </row>
    <row r="50072" spans="7:7" ht="15" customHeight="1">
      <c r="G50072" s="488"/>
    </row>
    <row r="50073" spans="7:7" ht="15" customHeight="1">
      <c r="G50073" s="488"/>
    </row>
    <row r="50074" spans="7:7" ht="15" customHeight="1">
      <c r="G50074" s="488"/>
    </row>
    <row r="50075" spans="7:7" ht="15" customHeight="1">
      <c r="G50075" s="488"/>
    </row>
    <row r="50076" spans="7:7" ht="15" customHeight="1">
      <c r="G50076" s="488"/>
    </row>
    <row r="50077" spans="7:7" ht="15" customHeight="1">
      <c r="G50077" s="488"/>
    </row>
    <row r="50078" spans="7:7" ht="15" customHeight="1">
      <c r="G50078" s="488"/>
    </row>
    <row r="50079" spans="7:7" ht="15" customHeight="1">
      <c r="G50079" s="488"/>
    </row>
    <row r="50080" spans="7:7" ht="15" customHeight="1">
      <c r="G50080" s="488"/>
    </row>
    <row r="50081" spans="7:7" ht="15" customHeight="1">
      <c r="G50081" s="488"/>
    </row>
    <row r="50082" spans="7:7" ht="15" customHeight="1">
      <c r="G50082" s="488"/>
    </row>
    <row r="50083" spans="7:7" ht="15" customHeight="1">
      <c r="G50083" s="488"/>
    </row>
    <row r="50084" spans="7:7" ht="15" customHeight="1">
      <c r="G50084" s="488"/>
    </row>
    <row r="50085" spans="7:7" ht="15" customHeight="1">
      <c r="G50085" s="488"/>
    </row>
    <row r="50086" spans="7:7" ht="15" customHeight="1">
      <c r="G50086" s="488"/>
    </row>
    <row r="50087" spans="7:7" ht="15" customHeight="1">
      <c r="G50087" s="488"/>
    </row>
    <row r="50088" spans="7:7" ht="15" customHeight="1">
      <c r="G50088" s="488"/>
    </row>
    <row r="50089" spans="7:7" ht="15" customHeight="1">
      <c r="G50089" s="488"/>
    </row>
    <row r="50090" spans="7:7" ht="15" customHeight="1">
      <c r="G50090" s="488"/>
    </row>
    <row r="50091" spans="7:7" ht="15" customHeight="1">
      <c r="G50091" s="488"/>
    </row>
    <row r="50092" spans="7:7" ht="15" customHeight="1">
      <c r="G50092" s="488"/>
    </row>
    <row r="50093" spans="7:7" ht="15" customHeight="1">
      <c r="G50093" s="488"/>
    </row>
    <row r="50094" spans="7:7" ht="15" customHeight="1">
      <c r="G50094" s="488"/>
    </row>
    <row r="50095" spans="7:7" ht="15" customHeight="1">
      <c r="G50095" s="488"/>
    </row>
    <row r="50096" spans="7:7" ht="15" customHeight="1">
      <c r="G50096" s="488"/>
    </row>
    <row r="50097" spans="7:7" ht="15" customHeight="1">
      <c r="G50097" s="488"/>
    </row>
    <row r="50098" spans="7:7" ht="15" customHeight="1">
      <c r="G50098" s="488"/>
    </row>
    <row r="50099" spans="7:7" ht="15" customHeight="1">
      <c r="G50099" s="488"/>
    </row>
    <row r="50100" spans="7:7" ht="15" customHeight="1">
      <c r="G50100" s="488"/>
    </row>
    <row r="50101" spans="7:7" ht="15" customHeight="1">
      <c r="G50101" s="488"/>
    </row>
    <row r="50102" spans="7:7" ht="15" customHeight="1">
      <c r="G50102" s="488"/>
    </row>
    <row r="50103" spans="7:7" ht="15" customHeight="1">
      <c r="G50103" s="488"/>
    </row>
    <row r="50104" spans="7:7" ht="15" customHeight="1">
      <c r="G50104" s="488"/>
    </row>
    <row r="50105" spans="7:7" ht="15" customHeight="1">
      <c r="G50105" s="488"/>
    </row>
    <row r="50106" spans="7:7" ht="15" customHeight="1">
      <c r="G50106" s="488"/>
    </row>
    <row r="50107" spans="7:7" ht="15" customHeight="1">
      <c r="G50107" s="488"/>
    </row>
    <row r="50108" spans="7:7" ht="15" customHeight="1">
      <c r="G50108" s="488"/>
    </row>
    <row r="50109" spans="7:7" ht="15" customHeight="1">
      <c r="G50109" s="488"/>
    </row>
    <row r="50110" spans="7:7" ht="15" customHeight="1">
      <c r="G50110" s="488"/>
    </row>
    <row r="50111" spans="7:7" ht="15" customHeight="1">
      <c r="G50111" s="488"/>
    </row>
    <row r="50112" spans="7:7" ht="15" customHeight="1">
      <c r="G50112" s="488"/>
    </row>
    <row r="50113" spans="7:7" ht="15" customHeight="1">
      <c r="G50113" s="488"/>
    </row>
    <row r="50114" spans="7:7" ht="15" customHeight="1">
      <c r="G50114" s="488"/>
    </row>
    <row r="50115" spans="7:7" ht="15" customHeight="1">
      <c r="G50115" s="488"/>
    </row>
    <row r="50116" spans="7:7" ht="15" customHeight="1">
      <c r="G50116" s="488"/>
    </row>
    <row r="50117" spans="7:7" ht="15" customHeight="1">
      <c r="G50117" s="488"/>
    </row>
    <row r="50118" spans="7:7" ht="15" customHeight="1">
      <c r="G50118" s="488"/>
    </row>
    <row r="50119" spans="7:7" ht="15" customHeight="1">
      <c r="G50119" s="488"/>
    </row>
    <row r="50120" spans="7:7" ht="15" customHeight="1">
      <c r="G50120" s="488"/>
    </row>
    <row r="50121" spans="7:7" ht="15" customHeight="1">
      <c r="G50121" s="488"/>
    </row>
    <row r="50122" spans="7:7" ht="15" customHeight="1">
      <c r="G50122" s="488"/>
    </row>
    <row r="50123" spans="7:7" ht="15" customHeight="1">
      <c r="G50123" s="488"/>
    </row>
    <row r="50124" spans="7:7" ht="15" customHeight="1">
      <c r="G50124" s="488"/>
    </row>
    <row r="50125" spans="7:7" ht="15" customHeight="1">
      <c r="G50125" s="488"/>
    </row>
    <row r="50126" spans="7:7" ht="15" customHeight="1">
      <c r="G50126" s="488"/>
    </row>
    <row r="50127" spans="7:7" ht="15" customHeight="1">
      <c r="G50127" s="488"/>
    </row>
    <row r="50128" spans="7:7" ht="15" customHeight="1">
      <c r="G50128" s="488"/>
    </row>
    <row r="50129" spans="7:7" ht="15" customHeight="1">
      <c r="G50129" s="488"/>
    </row>
    <row r="50130" spans="7:7" ht="15" customHeight="1">
      <c r="G50130" s="488"/>
    </row>
    <row r="50131" spans="7:7" ht="15" customHeight="1">
      <c r="G50131" s="488"/>
    </row>
    <row r="50132" spans="7:7" ht="15" customHeight="1">
      <c r="G50132" s="488"/>
    </row>
    <row r="50133" spans="7:7" ht="15" customHeight="1">
      <c r="G50133" s="488"/>
    </row>
    <row r="50134" spans="7:7" ht="15" customHeight="1">
      <c r="G50134" s="488"/>
    </row>
    <row r="50135" spans="7:7" ht="15" customHeight="1">
      <c r="G50135" s="488"/>
    </row>
    <row r="50136" spans="7:7" ht="15" customHeight="1">
      <c r="G50136" s="488"/>
    </row>
    <row r="50137" spans="7:7" ht="15" customHeight="1">
      <c r="G50137" s="488"/>
    </row>
    <row r="50138" spans="7:7" ht="15" customHeight="1">
      <c r="G50138" s="488"/>
    </row>
    <row r="50139" spans="7:7" ht="15" customHeight="1">
      <c r="G50139" s="488"/>
    </row>
    <row r="50140" spans="7:7" ht="15" customHeight="1">
      <c r="G50140" s="488"/>
    </row>
    <row r="50141" spans="7:7" ht="15" customHeight="1">
      <c r="G50141" s="488"/>
    </row>
    <row r="50142" spans="7:7" ht="15" customHeight="1">
      <c r="G50142" s="488"/>
    </row>
    <row r="50143" spans="7:7" ht="15" customHeight="1">
      <c r="G50143" s="488"/>
    </row>
    <row r="50144" spans="7:7" ht="15" customHeight="1">
      <c r="G50144" s="488"/>
    </row>
    <row r="50145" spans="7:7" ht="15" customHeight="1">
      <c r="G50145" s="488"/>
    </row>
    <row r="50146" spans="7:7" ht="15" customHeight="1">
      <c r="G50146" s="488"/>
    </row>
    <row r="50147" spans="7:7" ht="15" customHeight="1">
      <c r="G50147" s="488"/>
    </row>
    <row r="50148" spans="7:7" ht="15" customHeight="1">
      <c r="G50148" s="488"/>
    </row>
    <row r="50149" spans="7:7" ht="15" customHeight="1">
      <c r="G50149" s="488"/>
    </row>
    <row r="50150" spans="7:7" ht="15" customHeight="1">
      <c r="G50150" s="488"/>
    </row>
    <row r="50151" spans="7:7" ht="15" customHeight="1">
      <c r="G50151" s="488"/>
    </row>
    <row r="50152" spans="7:7" ht="15" customHeight="1">
      <c r="G50152" s="488"/>
    </row>
    <row r="50153" spans="7:7" ht="15" customHeight="1">
      <c r="G50153" s="488"/>
    </row>
    <row r="50154" spans="7:7" ht="15" customHeight="1">
      <c r="G50154" s="488"/>
    </row>
    <row r="50155" spans="7:7" ht="15" customHeight="1">
      <c r="G50155" s="488"/>
    </row>
    <row r="50156" spans="7:7" ht="15" customHeight="1">
      <c r="G50156" s="488"/>
    </row>
    <row r="50157" spans="7:7" ht="15" customHeight="1">
      <c r="G50157" s="488"/>
    </row>
    <row r="50158" spans="7:7" ht="15" customHeight="1">
      <c r="G50158" s="488"/>
    </row>
    <row r="50159" spans="7:7" ht="15" customHeight="1">
      <c r="G50159" s="488"/>
    </row>
    <row r="50160" spans="7:7" ht="15" customHeight="1">
      <c r="G50160" s="488"/>
    </row>
    <row r="50161" spans="7:7" ht="15" customHeight="1">
      <c r="G50161" s="488"/>
    </row>
    <row r="50162" spans="7:7" ht="15" customHeight="1">
      <c r="G50162" s="488"/>
    </row>
    <row r="50163" spans="7:7" ht="15" customHeight="1">
      <c r="G50163" s="488"/>
    </row>
    <row r="50164" spans="7:7" ht="15" customHeight="1">
      <c r="G50164" s="488"/>
    </row>
    <row r="50165" spans="7:7" ht="15" customHeight="1">
      <c r="G50165" s="488"/>
    </row>
    <row r="50166" spans="7:7" ht="15" customHeight="1">
      <c r="G50166" s="488"/>
    </row>
    <row r="50167" spans="7:7" ht="15" customHeight="1">
      <c r="G50167" s="488"/>
    </row>
    <row r="50168" spans="7:7" ht="15" customHeight="1">
      <c r="G50168" s="488"/>
    </row>
    <row r="50169" spans="7:7" ht="15" customHeight="1">
      <c r="G50169" s="488"/>
    </row>
    <row r="50170" spans="7:7" ht="15" customHeight="1">
      <c r="G50170" s="488"/>
    </row>
    <row r="50171" spans="7:7" ht="15" customHeight="1">
      <c r="G50171" s="488"/>
    </row>
    <row r="50172" spans="7:7" ht="15" customHeight="1">
      <c r="G50172" s="488"/>
    </row>
    <row r="50173" spans="7:7" ht="15" customHeight="1">
      <c r="G50173" s="488"/>
    </row>
    <row r="50174" spans="7:7" ht="15" customHeight="1">
      <c r="G50174" s="488"/>
    </row>
    <row r="50175" spans="7:7" ht="15" customHeight="1">
      <c r="G50175" s="488"/>
    </row>
    <row r="50176" spans="7:7" ht="15" customHeight="1">
      <c r="G50176" s="488"/>
    </row>
    <row r="50177" spans="7:7" ht="15" customHeight="1">
      <c r="G50177" s="488"/>
    </row>
    <row r="50178" spans="7:7" ht="15" customHeight="1">
      <c r="G50178" s="488"/>
    </row>
    <row r="50179" spans="7:7" ht="15" customHeight="1">
      <c r="G50179" s="488"/>
    </row>
    <row r="50180" spans="7:7" ht="15" customHeight="1">
      <c r="G50180" s="488"/>
    </row>
    <row r="50181" spans="7:7" ht="15" customHeight="1">
      <c r="G50181" s="488"/>
    </row>
    <row r="50182" spans="7:7" ht="15" customHeight="1">
      <c r="G50182" s="488"/>
    </row>
    <row r="50183" spans="7:7" ht="15" customHeight="1">
      <c r="G50183" s="488"/>
    </row>
    <row r="50184" spans="7:7" ht="15" customHeight="1">
      <c r="G50184" s="488"/>
    </row>
    <row r="50185" spans="7:7" ht="15" customHeight="1">
      <c r="G50185" s="488"/>
    </row>
    <row r="50186" spans="7:7" ht="15" customHeight="1">
      <c r="G50186" s="488"/>
    </row>
    <row r="50187" spans="7:7" ht="15" customHeight="1">
      <c r="G50187" s="488"/>
    </row>
    <row r="50188" spans="7:7" ht="15" customHeight="1">
      <c r="G50188" s="488"/>
    </row>
    <row r="50189" spans="7:7" ht="15" customHeight="1">
      <c r="G50189" s="488"/>
    </row>
    <row r="50190" spans="7:7" ht="15" customHeight="1">
      <c r="G50190" s="488"/>
    </row>
    <row r="50191" spans="7:7" ht="15" customHeight="1">
      <c r="G50191" s="488"/>
    </row>
    <row r="50192" spans="7:7" ht="15" customHeight="1">
      <c r="G50192" s="488"/>
    </row>
    <row r="50193" spans="7:7" ht="15" customHeight="1">
      <c r="G50193" s="488"/>
    </row>
    <row r="50194" spans="7:7" ht="15" customHeight="1">
      <c r="G50194" s="488"/>
    </row>
    <row r="50195" spans="7:7" ht="15" customHeight="1">
      <c r="G50195" s="488"/>
    </row>
    <row r="50196" spans="7:7" ht="15" customHeight="1">
      <c r="G50196" s="488"/>
    </row>
    <row r="50197" spans="7:7" ht="15" customHeight="1">
      <c r="G50197" s="488"/>
    </row>
    <row r="50198" spans="7:7" ht="15" customHeight="1">
      <c r="G50198" s="488"/>
    </row>
    <row r="50199" spans="7:7" ht="15" customHeight="1">
      <c r="G50199" s="488"/>
    </row>
    <row r="50200" spans="7:7" ht="15" customHeight="1">
      <c r="G50200" s="488"/>
    </row>
    <row r="50201" spans="7:7" ht="15" customHeight="1">
      <c r="G50201" s="488"/>
    </row>
    <row r="50202" spans="7:7" ht="15" customHeight="1">
      <c r="G50202" s="488"/>
    </row>
    <row r="50203" spans="7:7" ht="15" customHeight="1">
      <c r="G50203" s="488"/>
    </row>
    <row r="50204" spans="7:7" ht="15" customHeight="1">
      <c r="G50204" s="488"/>
    </row>
    <row r="50205" spans="7:7" ht="15" customHeight="1">
      <c r="G50205" s="488"/>
    </row>
    <row r="50206" spans="7:7" ht="15" customHeight="1">
      <c r="G50206" s="488"/>
    </row>
    <row r="50207" spans="7:7" ht="15" customHeight="1">
      <c r="G50207" s="488"/>
    </row>
    <row r="50208" spans="7:7" ht="15" customHeight="1">
      <c r="G50208" s="488"/>
    </row>
    <row r="50209" spans="7:7" ht="15" customHeight="1">
      <c r="G50209" s="488"/>
    </row>
    <row r="50210" spans="7:7" ht="15" customHeight="1">
      <c r="G50210" s="488"/>
    </row>
    <row r="50211" spans="7:7" ht="15" customHeight="1">
      <c r="G50211" s="488"/>
    </row>
    <row r="50212" spans="7:7" ht="15" customHeight="1">
      <c r="G50212" s="488"/>
    </row>
    <row r="50213" spans="7:7" ht="15" customHeight="1">
      <c r="G50213" s="488"/>
    </row>
    <row r="50214" spans="7:7" ht="15" customHeight="1">
      <c r="G50214" s="488"/>
    </row>
    <row r="50215" spans="7:7" ht="15" customHeight="1">
      <c r="G50215" s="488"/>
    </row>
    <row r="50216" spans="7:7" ht="15" customHeight="1">
      <c r="G50216" s="488"/>
    </row>
    <row r="50217" spans="7:7" ht="15" customHeight="1">
      <c r="G50217" s="488"/>
    </row>
    <row r="50218" spans="7:7" ht="15" customHeight="1">
      <c r="G50218" s="488"/>
    </row>
    <row r="50219" spans="7:7" ht="15" customHeight="1">
      <c r="G50219" s="488"/>
    </row>
    <row r="50220" spans="7:7" ht="15" customHeight="1">
      <c r="G50220" s="488"/>
    </row>
    <row r="50221" spans="7:7" ht="15" customHeight="1">
      <c r="G50221" s="488"/>
    </row>
    <row r="50222" spans="7:7" ht="15" customHeight="1">
      <c r="G50222" s="488"/>
    </row>
    <row r="50223" spans="7:7" ht="15" customHeight="1">
      <c r="G50223" s="488"/>
    </row>
    <row r="50224" spans="7:7" ht="15" customHeight="1">
      <c r="G50224" s="488"/>
    </row>
    <row r="50225" spans="7:7" ht="15" customHeight="1">
      <c r="G50225" s="488"/>
    </row>
    <row r="50226" spans="7:7" ht="15" customHeight="1">
      <c r="G50226" s="488"/>
    </row>
    <row r="50227" spans="7:7" ht="15" customHeight="1">
      <c r="G50227" s="488"/>
    </row>
    <row r="50228" spans="7:7" ht="15" customHeight="1">
      <c r="G50228" s="488"/>
    </row>
    <row r="50229" spans="7:7" ht="15" customHeight="1">
      <c r="G50229" s="488"/>
    </row>
    <row r="50230" spans="7:7" ht="15" customHeight="1">
      <c r="G50230" s="488"/>
    </row>
    <row r="50231" spans="7:7" ht="15" customHeight="1">
      <c r="G50231" s="488"/>
    </row>
    <row r="50232" spans="7:7" ht="15" customHeight="1">
      <c r="G50232" s="488"/>
    </row>
    <row r="50233" spans="7:7" ht="15" customHeight="1">
      <c r="G50233" s="488"/>
    </row>
    <row r="50234" spans="7:7" ht="15" customHeight="1">
      <c r="G50234" s="488"/>
    </row>
    <row r="50235" spans="7:7" ht="15" customHeight="1">
      <c r="G50235" s="488"/>
    </row>
    <row r="50236" spans="7:7" ht="15" customHeight="1">
      <c r="G50236" s="488"/>
    </row>
    <row r="50237" spans="7:7" ht="15" customHeight="1">
      <c r="G50237" s="488"/>
    </row>
    <row r="50238" spans="7:7" ht="15" customHeight="1">
      <c r="G50238" s="488"/>
    </row>
    <row r="50239" spans="7:7" ht="15" customHeight="1">
      <c r="G50239" s="488"/>
    </row>
    <row r="50240" spans="7:7" ht="15" customHeight="1">
      <c r="G50240" s="488"/>
    </row>
    <row r="50241" spans="7:7" ht="15" customHeight="1">
      <c r="G50241" s="488"/>
    </row>
    <row r="50242" spans="7:7" ht="15" customHeight="1">
      <c r="G50242" s="488"/>
    </row>
    <row r="50243" spans="7:7" ht="15" customHeight="1">
      <c r="G50243" s="488"/>
    </row>
    <row r="50244" spans="7:7" ht="15" customHeight="1">
      <c r="G50244" s="488"/>
    </row>
    <row r="50245" spans="7:7" ht="15" customHeight="1">
      <c r="G50245" s="488"/>
    </row>
    <row r="50246" spans="7:7" ht="15" customHeight="1">
      <c r="G50246" s="488"/>
    </row>
    <row r="50247" spans="7:7" ht="15" customHeight="1">
      <c r="G50247" s="488"/>
    </row>
    <row r="50248" spans="7:7" ht="15" customHeight="1">
      <c r="G50248" s="488"/>
    </row>
    <row r="50249" spans="7:7" ht="15" customHeight="1">
      <c r="G50249" s="488"/>
    </row>
    <row r="50250" spans="7:7" ht="15" customHeight="1">
      <c r="G50250" s="488"/>
    </row>
    <row r="50251" spans="7:7" ht="15" customHeight="1">
      <c r="G50251" s="488"/>
    </row>
    <row r="50252" spans="7:7" ht="15" customHeight="1">
      <c r="G50252" s="488"/>
    </row>
    <row r="50253" spans="7:7" ht="15" customHeight="1">
      <c r="G50253" s="488"/>
    </row>
    <row r="50254" spans="7:7" ht="15" customHeight="1">
      <c r="G50254" s="488"/>
    </row>
    <row r="50255" spans="7:7" ht="15" customHeight="1">
      <c r="G50255" s="488"/>
    </row>
    <row r="50256" spans="7:7" ht="15" customHeight="1">
      <c r="G50256" s="488"/>
    </row>
    <row r="50257" spans="7:7" ht="15" customHeight="1">
      <c r="G50257" s="488"/>
    </row>
    <row r="50258" spans="7:7" ht="15" customHeight="1">
      <c r="G50258" s="488"/>
    </row>
    <row r="50259" spans="7:7" ht="15" customHeight="1">
      <c r="G50259" s="488"/>
    </row>
    <row r="50260" spans="7:7" ht="15" customHeight="1">
      <c r="G50260" s="488"/>
    </row>
    <row r="50261" spans="7:7" ht="15" customHeight="1">
      <c r="G50261" s="488"/>
    </row>
    <row r="50262" spans="7:7" ht="15" customHeight="1">
      <c r="G50262" s="488"/>
    </row>
    <row r="50263" spans="7:7" ht="15" customHeight="1">
      <c r="G50263" s="488"/>
    </row>
    <row r="50264" spans="7:7" ht="15" customHeight="1">
      <c r="G50264" s="488"/>
    </row>
    <row r="50265" spans="7:7" ht="15" customHeight="1">
      <c r="G50265" s="488"/>
    </row>
    <row r="50266" spans="7:7" ht="15" customHeight="1">
      <c r="G50266" s="488"/>
    </row>
    <row r="50267" spans="7:7" ht="15" customHeight="1">
      <c r="G50267" s="488"/>
    </row>
    <row r="50268" spans="7:7" ht="15" customHeight="1">
      <c r="G50268" s="488"/>
    </row>
    <row r="50269" spans="7:7" ht="15" customHeight="1">
      <c r="G50269" s="488"/>
    </row>
    <row r="50270" spans="7:7" ht="15" customHeight="1">
      <c r="G50270" s="488"/>
    </row>
    <row r="50271" spans="7:7" ht="15" customHeight="1">
      <c r="G50271" s="488"/>
    </row>
    <row r="50272" spans="7:7" ht="15" customHeight="1">
      <c r="G50272" s="488"/>
    </row>
    <row r="50273" spans="7:7" ht="15" customHeight="1">
      <c r="G50273" s="488"/>
    </row>
    <row r="50274" spans="7:7" ht="15" customHeight="1">
      <c r="G50274" s="488"/>
    </row>
    <row r="50275" spans="7:7" ht="15" customHeight="1">
      <c r="G50275" s="488"/>
    </row>
    <row r="50276" spans="7:7" ht="15" customHeight="1">
      <c r="G50276" s="488"/>
    </row>
    <row r="50277" spans="7:7" ht="15" customHeight="1">
      <c r="G50277" s="488"/>
    </row>
    <row r="50278" spans="7:7" ht="15" customHeight="1">
      <c r="G50278" s="488"/>
    </row>
    <row r="50279" spans="7:7" ht="15" customHeight="1">
      <c r="G50279" s="488"/>
    </row>
    <row r="50280" spans="7:7" ht="15" customHeight="1">
      <c r="G50280" s="488"/>
    </row>
    <row r="50281" spans="7:7" ht="15" customHeight="1">
      <c r="G50281" s="488"/>
    </row>
    <row r="50282" spans="7:7" ht="15" customHeight="1">
      <c r="G50282" s="488"/>
    </row>
    <row r="50283" spans="7:7" ht="15" customHeight="1">
      <c r="G50283" s="488"/>
    </row>
    <row r="50284" spans="7:7" ht="15" customHeight="1">
      <c r="G50284" s="488"/>
    </row>
    <row r="50285" spans="7:7" ht="15" customHeight="1">
      <c r="G50285" s="488"/>
    </row>
    <row r="50286" spans="7:7" ht="15" customHeight="1">
      <c r="G50286" s="488"/>
    </row>
    <row r="50287" spans="7:7" ht="15" customHeight="1">
      <c r="G50287" s="488"/>
    </row>
    <row r="50288" spans="7:7" ht="15" customHeight="1">
      <c r="G50288" s="488"/>
    </row>
    <row r="50289" spans="7:7" ht="15" customHeight="1">
      <c r="G50289" s="488"/>
    </row>
    <row r="50290" spans="7:7" ht="15" customHeight="1">
      <c r="G50290" s="488"/>
    </row>
    <row r="50291" spans="7:7" ht="15" customHeight="1">
      <c r="G50291" s="488"/>
    </row>
    <row r="50292" spans="7:7" ht="15" customHeight="1">
      <c r="G50292" s="488"/>
    </row>
    <row r="50293" spans="7:7" ht="15" customHeight="1">
      <c r="G50293" s="488"/>
    </row>
    <row r="50294" spans="7:7" ht="15" customHeight="1">
      <c r="G50294" s="488"/>
    </row>
    <row r="50295" spans="7:7" ht="15" customHeight="1">
      <c r="G50295" s="488"/>
    </row>
    <row r="50296" spans="7:7" ht="15" customHeight="1">
      <c r="G50296" s="488"/>
    </row>
    <row r="50297" spans="7:7" ht="15" customHeight="1">
      <c r="G50297" s="488"/>
    </row>
    <row r="50298" spans="7:7" ht="15" customHeight="1">
      <c r="G50298" s="488"/>
    </row>
    <row r="50299" spans="7:7" ht="15" customHeight="1">
      <c r="G50299" s="488"/>
    </row>
    <row r="50300" spans="7:7" ht="15" customHeight="1">
      <c r="G50300" s="488"/>
    </row>
    <row r="50301" spans="7:7" ht="15" customHeight="1">
      <c r="G50301" s="488"/>
    </row>
    <row r="50302" spans="7:7" ht="15" customHeight="1">
      <c r="G50302" s="488"/>
    </row>
    <row r="50303" spans="7:7" ht="15" customHeight="1">
      <c r="G50303" s="488"/>
    </row>
    <row r="50304" spans="7:7" ht="15" customHeight="1">
      <c r="G50304" s="488"/>
    </row>
    <row r="50305" spans="7:7" ht="15" customHeight="1">
      <c r="G50305" s="488"/>
    </row>
    <row r="50306" spans="7:7" ht="15" customHeight="1">
      <c r="G50306" s="488"/>
    </row>
    <row r="50307" spans="7:7" ht="15" customHeight="1">
      <c r="G50307" s="488"/>
    </row>
    <row r="50308" spans="7:7" ht="15" customHeight="1">
      <c r="G50308" s="488"/>
    </row>
    <row r="50309" spans="7:7" ht="15" customHeight="1">
      <c r="G50309" s="488"/>
    </row>
    <row r="50310" spans="7:7" ht="15" customHeight="1">
      <c r="G50310" s="488"/>
    </row>
    <row r="50311" spans="7:7" ht="15" customHeight="1">
      <c r="G50311" s="488"/>
    </row>
    <row r="50312" spans="7:7" ht="15" customHeight="1">
      <c r="G50312" s="488"/>
    </row>
    <row r="50313" spans="7:7" ht="15" customHeight="1">
      <c r="G50313" s="488"/>
    </row>
    <row r="50314" spans="7:7" ht="15" customHeight="1">
      <c r="G50314" s="488"/>
    </row>
    <row r="50315" spans="7:7" ht="15" customHeight="1">
      <c r="G50315" s="488"/>
    </row>
    <row r="50316" spans="7:7" ht="15" customHeight="1">
      <c r="G50316" s="488"/>
    </row>
    <row r="50317" spans="7:7" ht="15" customHeight="1">
      <c r="G50317" s="488"/>
    </row>
    <row r="50318" spans="7:7" ht="15" customHeight="1">
      <c r="G50318" s="488"/>
    </row>
    <row r="50319" spans="7:7" ht="15" customHeight="1">
      <c r="G50319" s="488"/>
    </row>
    <row r="50320" spans="7:7" ht="15" customHeight="1">
      <c r="G50320" s="488"/>
    </row>
    <row r="50321" spans="7:7" ht="15" customHeight="1">
      <c r="G50321" s="488"/>
    </row>
    <row r="50322" spans="7:7" ht="15" customHeight="1">
      <c r="G50322" s="488"/>
    </row>
    <row r="50323" spans="7:7" ht="15" customHeight="1">
      <c r="G50323" s="488"/>
    </row>
    <row r="50324" spans="7:7" ht="15" customHeight="1">
      <c r="G50324" s="488"/>
    </row>
    <row r="50325" spans="7:7" ht="15" customHeight="1">
      <c r="G50325" s="488"/>
    </row>
    <row r="50326" spans="7:7" ht="15" customHeight="1">
      <c r="G50326" s="488"/>
    </row>
    <row r="50327" spans="7:7" ht="15" customHeight="1">
      <c r="G50327" s="488"/>
    </row>
    <row r="50328" spans="7:7" ht="15" customHeight="1">
      <c r="G50328" s="488"/>
    </row>
    <row r="50329" spans="7:7" ht="15" customHeight="1">
      <c r="G50329" s="488"/>
    </row>
    <row r="50330" spans="7:7" ht="15" customHeight="1">
      <c r="G50330" s="488"/>
    </row>
    <row r="50331" spans="7:7" ht="15" customHeight="1">
      <c r="G50331" s="488"/>
    </row>
    <row r="50332" spans="7:7" ht="15" customHeight="1">
      <c r="G50332" s="488"/>
    </row>
    <row r="50333" spans="7:7" ht="15" customHeight="1">
      <c r="G50333" s="488"/>
    </row>
    <row r="50334" spans="7:7" ht="15" customHeight="1">
      <c r="G50334" s="488"/>
    </row>
    <row r="50335" spans="7:7" ht="15" customHeight="1">
      <c r="G50335" s="488"/>
    </row>
    <row r="50336" spans="7:7" ht="15" customHeight="1">
      <c r="G50336" s="488"/>
    </row>
    <row r="50337" spans="7:7" ht="15" customHeight="1">
      <c r="G50337" s="488"/>
    </row>
    <row r="50338" spans="7:7" ht="15" customHeight="1">
      <c r="G50338" s="488"/>
    </row>
    <row r="50339" spans="7:7" ht="15" customHeight="1">
      <c r="G50339" s="488"/>
    </row>
    <row r="50340" spans="7:7" ht="15" customHeight="1">
      <c r="G50340" s="488"/>
    </row>
    <row r="50341" spans="7:7" ht="15" customHeight="1">
      <c r="G50341" s="488"/>
    </row>
    <row r="50342" spans="7:7" ht="15" customHeight="1">
      <c r="G50342" s="488"/>
    </row>
    <row r="50343" spans="7:7" ht="15" customHeight="1">
      <c r="G50343" s="488"/>
    </row>
    <row r="50344" spans="7:7" ht="15" customHeight="1">
      <c r="G50344" s="488"/>
    </row>
    <row r="50345" spans="7:7" ht="15" customHeight="1">
      <c r="G50345" s="488"/>
    </row>
    <row r="50346" spans="7:7" ht="15" customHeight="1">
      <c r="G50346" s="488"/>
    </row>
    <row r="50347" spans="7:7" ht="15" customHeight="1">
      <c r="G50347" s="488"/>
    </row>
    <row r="50348" spans="7:7" ht="15" customHeight="1">
      <c r="G50348" s="488"/>
    </row>
    <row r="50349" spans="7:7" ht="15" customHeight="1">
      <c r="G50349" s="488"/>
    </row>
    <row r="50350" spans="7:7" ht="15" customHeight="1">
      <c r="G50350" s="488"/>
    </row>
    <row r="50351" spans="7:7" ht="15" customHeight="1">
      <c r="G50351" s="488"/>
    </row>
    <row r="50352" spans="7:7" ht="15" customHeight="1">
      <c r="G50352" s="488"/>
    </row>
    <row r="50353" spans="7:7" ht="15" customHeight="1">
      <c r="G50353" s="488"/>
    </row>
    <row r="50354" spans="7:7" ht="15" customHeight="1">
      <c r="G50354" s="488"/>
    </row>
    <row r="50355" spans="7:7" ht="15" customHeight="1">
      <c r="G50355" s="488"/>
    </row>
    <row r="50356" spans="7:7" ht="15" customHeight="1">
      <c r="G50356" s="488"/>
    </row>
    <row r="50357" spans="7:7" ht="15" customHeight="1">
      <c r="G50357" s="488"/>
    </row>
    <row r="50358" spans="7:7" ht="15" customHeight="1">
      <c r="G50358" s="488"/>
    </row>
    <row r="50359" spans="7:7" ht="15" customHeight="1">
      <c r="G50359" s="488"/>
    </row>
    <row r="50360" spans="7:7" ht="15" customHeight="1">
      <c r="G50360" s="488"/>
    </row>
    <row r="50361" spans="7:7" ht="15" customHeight="1">
      <c r="G50361" s="488"/>
    </row>
    <row r="50362" spans="7:7" ht="15" customHeight="1">
      <c r="G50362" s="488"/>
    </row>
    <row r="50363" spans="7:7" ht="15" customHeight="1">
      <c r="G50363" s="488"/>
    </row>
    <row r="50364" spans="7:7" ht="15" customHeight="1">
      <c r="G50364" s="488"/>
    </row>
    <row r="50365" spans="7:7" ht="15" customHeight="1">
      <c r="G50365" s="488"/>
    </row>
    <row r="50366" spans="7:7" ht="15" customHeight="1">
      <c r="G50366" s="488"/>
    </row>
    <row r="50367" spans="7:7" ht="15" customHeight="1">
      <c r="G50367" s="488"/>
    </row>
    <row r="50368" spans="7:7" ht="15" customHeight="1">
      <c r="G50368" s="488"/>
    </row>
    <row r="50369" spans="7:7" ht="15" customHeight="1">
      <c r="G50369" s="488"/>
    </row>
    <row r="50370" spans="7:7" ht="15" customHeight="1">
      <c r="G50370" s="488"/>
    </row>
    <row r="50371" spans="7:7" ht="15" customHeight="1">
      <c r="G50371" s="488"/>
    </row>
    <row r="50372" spans="7:7" ht="15" customHeight="1">
      <c r="G50372" s="488"/>
    </row>
    <row r="50373" spans="7:7" ht="15" customHeight="1">
      <c r="G50373" s="488"/>
    </row>
    <row r="50374" spans="7:7" ht="15" customHeight="1">
      <c r="G50374" s="488"/>
    </row>
    <row r="50375" spans="7:7" ht="15" customHeight="1">
      <c r="G50375" s="488"/>
    </row>
    <row r="50376" spans="7:7" ht="15" customHeight="1">
      <c r="G50376" s="488"/>
    </row>
    <row r="50377" spans="7:7" ht="15" customHeight="1">
      <c r="G50377" s="488"/>
    </row>
    <row r="50378" spans="7:7" ht="15" customHeight="1">
      <c r="G50378" s="488"/>
    </row>
    <row r="50379" spans="7:7" ht="15" customHeight="1">
      <c r="G50379" s="488"/>
    </row>
    <row r="50380" spans="7:7" ht="15" customHeight="1">
      <c r="G50380" s="488"/>
    </row>
    <row r="50381" spans="7:7" ht="15" customHeight="1">
      <c r="G50381" s="488"/>
    </row>
    <row r="50382" spans="7:7" ht="15" customHeight="1">
      <c r="G50382" s="488"/>
    </row>
    <row r="50383" spans="7:7" ht="15" customHeight="1">
      <c r="G50383" s="488"/>
    </row>
    <row r="50384" spans="7:7" ht="15" customHeight="1">
      <c r="G50384" s="488"/>
    </row>
    <row r="50385" spans="7:7" ht="15" customHeight="1">
      <c r="G50385" s="488"/>
    </row>
    <row r="50386" spans="7:7" ht="15" customHeight="1">
      <c r="G50386" s="488"/>
    </row>
    <row r="50387" spans="7:7" ht="15" customHeight="1">
      <c r="G50387" s="488"/>
    </row>
    <row r="50388" spans="7:7" ht="15" customHeight="1">
      <c r="G50388" s="488"/>
    </row>
    <row r="50389" spans="7:7" ht="15" customHeight="1">
      <c r="G50389" s="488"/>
    </row>
    <row r="50390" spans="7:7" ht="15" customHeight="1">
      <c r="G50390" s="488"/>
    </row>
    <row r="50391" spans="7:7" ht="15" customHeight="1">
      <c r="G50391" s="488"/>
    </row>
    <row r="50392" spans="7:7" ht="15" customHeight="1">
      <c r="G50392" s="488"/>
    </row>
    <row r="50393" spans="7:7" ht="15" customHeight="1">
      <c r="G50393" s="488"/>
    </row>
    <row r="50394" spans="7:7" ht="15" customHeight="1">
      <c r="G50394" s="488"/>
    </row>
    <row r="50395" spans="7:7" ht="15" customHeight="1">
      <c r="G50395" s="488"/>
    </row>
    <row r="50396" spans="7:7" ht="15" customHeight="1">
      <c r="G50396" s="488"/>
    </row>
    <row r="50397" spans="7:7" ht="15" customHeight="1">
      <c r="G50397" s="488"/>
    </row>
    <row r="50398" spans="7:7" ht="15" customHeight="1">
      <c r="G50398" s="488"/>
    </row>
    <row r="50399" spans="7:7" ht="15" customHeight="1">
      <c r="G50399" s="488"/>
    </row>
    <row r="50400" spans="7:7" ht="15" customHeight="1">
      <c r="G50400" s="488"/>
    </row>
    <row r="50401" spans="7:7" ht="15" customHeight="1">
      <c r="G50401" s="488"/>
    </row>
    <row r="50402" spans="7:7" ht="15" customHeight="1">
      <c r="G50402" s="488"/>
    </row>
    <row r="50403" spans="7:7" ht="15" customHeight="1">
      <c r="G50403" s="488"/>
    </row>
    <row r="50404" spans="7:7" ht="15" customHeight="1">
      <c r="G50404" s="488"/>
    </row>
    <row r="50405" spans="7:7" ht="15" customHeight="1">
      <c r="G50405" s="488"/>
    </row>
    <row r="50406" spans="7:7" ht="15" customHeight="1">
      <c r="G50406" s="488"/>
    </row>
    <row r="50407" spans="7:7" ht="15" customHeight="1">
      <c r="G50407" s="488"/>
    </row>
    <row r="50408" spans="7:7" ht="15" customHeight="1">
      <c r="G50408" s="488"/>
    </row>
    <row r="50409" spans="7:7" ht="15" customHeight="1">
      <c r="G50409" s="488"/>
    </row>
    <row r="50410" spans="7:7" ht="15" customHeight="1">
      <c r="G50410" s="488"/>
    </row>
    <row r="50411" spans="7:7" ht="15" customHeight="1">
      <c r="G50411" s="488"/>
    </row>
    <row r="50412" spans="7:7" ht="15" customHeight="1">
      <c r="G50412" s="488"/>
    </row>
    <row r="50413" spans="7:7" ht="15" customHeight="1">
      <c r="G50413" s="488"/>
    </row>
    <row r="50414" spans="7:7" ht="15" customHeight="1">
      <c r="G50414" s="488"/>
    </row>
    <row r="50415" spans="7:7" ht="15" customHeight="1">
      <c r="G50415" s="488"/>
    </row>
    <row r="50416" spans="7:7" ht="15" customHeight="1">
      <c r="G50416" s="488"/>
    </row>
    <row r="50417" spans="7:7" ht="15" customHeight="1">
      <c r="G50417" s="488"/>
    </row>
    <row r="50418" spans="7:7" ht="15" customHeight="1">
      <c r="G50418" s="488"/>
    </row>
    <row r="50419" spans="7:7" ht="15" customHeight="1">
      <c r="G50419" s="488"/>
    </row>
    <row r="50420" spans="7:7" ht="15" customHeight="1">
      <c r="G50420" s="488"/>
    </row>
    <row r="50421" spans="7:7" ht="15" customHeight="1">
      <c r="G50421" s="488"/>
    </row>
    <row r="50422" spans="7:7" ht="15" customHeight="1">
      <c r="G50422" s="488"/>
    </row>
    <row r="50423" spans="7:7" ht="15" customHeight="1">
      <c r="G50423" s="488"/>
    </row>
    <row r="50424" spans="7:7" ht="15" customHeight="1">
      <c r="G50424" s="488"/>
    </row>
    <row r="50425" spans="7:7" ht="15" customHeight="1">
      <c r="G50425" s="488"/>
    </row>
    <row r="50426" spans="7:7" ht="15" customHeight="1">
      <c r="G50426" s="488"/>
    </row>
    <row r="50427" spans="7:7" ht="15" customHeight="1">
      <c r="G50427" s="488"/>
    </row>
    <row r="50428" spans="7:7" ht="15" customHeight="1">
      <c r="G50428" s="488"/>
    </row>
    <row r="50429" spans="7:7" ht="15" customHeight="1">
      <c r="G50429" s="488"/>
    </row>
    <row r="50430" spans="7:7" ht="15" customHeight="1">
      <c r="G50430" s="488"/>
    </row>
    <row r="50431" spans="7:7" ht="15" customHeight="1">
      <c r="G50431" s="488"/>
    </row>
    <row r="50432" spans="7:7" ht="15" customHeight="1">
      <c r="G50432" s="488"/>
    </row>
    <row r="50433" spans="7:7" ht="15" customHeight="1">
      <c r="G50433" s="488"/>
    </row>
    <row r="50434" spans="7:7" ht="15" customHeight="1">
      <c r="G50434" s="488"/>
    </row>
    <row r="50435" spans="7:7" ht="15" customHeight="1">
      <c r="G50435" s="488"/>
    </row>
    <row r="50436" spans="7:7" ht="15" customHeight="1">
      <c r="G50436" s="488"/>
    </row>
    <row r="50437" spans="7:7" ht="15" customHeight="1">
      <c r="G50437" s="488"/>
    </row>
    <row r="50438" spans="7:7" ht="15" customHeight="1">
      <c r="G50438" s="488"/>
    </row>
    <row r="50439" spans="7:7" ht="15" customHeight="1">
      <c r="G50439" s="488"/>
    </row>
    <row r="50440" spans="7:7" ht="15" customHeight="1">
      <c r="G50440" s="488"/>
    </row>
    <row r="50441" spans="7:7" ht="15" customHeight="1">
      <c r="G50441" s="488"/>
    </row>
    <row r="50442" spans="7:7" ht="15" customHeight="1">
      <c r="G50442" s="488"/>
    </row>
    <row r="50443" spans="7:7" ht="15" customHeight="1">
      <c r="G50443" s="488"/>
    </row>
    <row r="50444" spans="7:7" ht="15" customHeight="1">
      <c r="G50444" s="488"/>
    </row>
    <row r="50445" spans="7:7" ht="15" customHeight="1">
      <c r="G50445" s="488"/>
    </row>
    <row r="50446" spans="7:7" ht="15" customHeight="1">
      <c r="G50446" s="488"/>
    </row>
    <row r="50447" spans="7:7" ht="15" customHeight="1">
      <c r="G50447" s="488"/>
    </row>
    <row r="50448" spans="7:7" ht="15" customHeight="1">
      <c r="G50448" s="488"/>
    </row>
    <row r="50449" spans="7:7" ht="15" customHeight="1">
      <c r="G50449" s="488"/>
    </row>
    <row r="50450" spans="7:7" ht="15" customHeight="1">
      <c r="G50450" s="488"/>
    </row>
    <row r="50451" spans="7:7" ht="15" customHeight="1">
      <c r="G50451" s="488"/>
    </row>
    <row r="50452" spans="7:7" ht="15" customHeight="1">
      <c r="G50452" s="488"/>
    </row>
    <row r="50453" spans="7:7" ht="15" customHeight="1">
      <c r="G50453" s="488"/>
    </row>
    <row r="50454" spans="7:7" ht="15" customHeight="1">
      <c r="G50454" s="488"/>
    </row>
    <row r="50455" spans="7:7" ht="15" customHeight="1">
      <c r="G50455" s="488"/>
    </row>
    <row r="50456" spans="7:7" ht="15" customHeight="1">
      <c r="G50456" s="488"/>
    </row>
    <row r="50457" spans="7:7" ht="15" customHeight="1">
      <c r="G50457" s="488"/>
    </row>
    <row r="50458" spans="7:7" ht="15" customHeight="1">
      <c r="G50458" s="488"/>
    </row>
    <row r="50459" spans="7:7" ht="15" customHeight="1">
      <c r="G50459" s="488"/>
    </row>
    <row r="50460" spans="7:7" ht="15" customHeight="1">
      <c r="G50460" s="488"/>
    </row>
    <row r="50461" spans="7:7" ht="15" customHeight="1">
      <c r="G50461" s="488"/>
    </row>
    <row r="50462" spans="7:7" ht="15" customHeight="1">
      <c r="G50462" s="488"/>
    </row>
    <row r="50463" spans="7:7" ht="15" customHeight="1">
      <c r="G50463" s="488"/>
    </row>
    <row r="50464" spans="7:7" ht="15" customHeight="1">
      <c r="G50464" s="488"/>
    </row>
    <row r="50465" spans="7:7" ht="15" customHeight="1">
      <c r="G50465" s="488"/>
    </row>
    <row r="50466" spans="7:7" ht="15" customHeight="1">
      <c r="G50466" s="488"/>
    </row>
    <row r="50467" spans="7:7" ht="15" customHeight="1">
      <c r="G50467" s="488"/>
    </row>
    <row r="50468" spans="7:7" ht="15" customHeight="1">
      <c r="G50468" s="488"/>
    </row>
    <row r="50469" spans="7:7" ht="15" customHeight="1">
      <c r="G50469" s="488"/>
    </row>
    <row r="50470" spans="7:7" ht="15" customHeight="1">
      <c r="G50470" s="488"/>
    </row>
    <row r="50471" spans="7:7" ht="15" customHeight="1">
      <c r="G50471" s="488"/>
    </row>
    <row r="50472" spans="7:7" ht="15" customHeight="1">
      <c r="G50472" s="488"/>
    </row>
    <row r="50473" spans="7:7" ht="15" customHeight="1">
      <c r="G50473" s="488"/>
    </row>
    <row r="50474" spans="7:7" ht="15" customHeight="1">
      <c r="G50474" s="488"/>
    </row>
    <row r="50475" spans="7:7" ht="15" customHeight="1">
      <c r="G50475" s="488"/>
    </row>
    <row r="50476" spans="7:7" ht="15" customHeight="1">
      <c r="G50476" s="488"/>
    </row>
    <row r="50477" spans="7:7" ht="15" customHeight="1">
      <c r="G50477" s="488"/>
    </row>
    <row r="50478" spans="7:7" ht="15" customHeight="1">
      <c r="G50478" s="488"/>
    </row>
    <row r="50479" spans="7:7" ht="15" customHeight="1">
      <c r="G50479" s="488"/>
    </row>
    <row r="50480" spans="7:7" ht="15" customHeight="1">
      <c r="G50480" s="488"/>
    </row>
    <row r="50481" spans="7:7" ht="15" customHeight="1">
      <c r="G50481" s="488"/>
    </row>
    <row r="50482" spans="7:7" ht="15" customHeight="1">
      <c r="G50482" s="488"/>
    </row>
    <row r="50483" spans="7:7" ht="15" customHeight="1">
      <c r="G50483" s="488"/>
    </row>
    <row r="50484" spans="7:7" ht="15" customHeight="1">
      <c r="G50484" s="488"/>
    </row>
    <row r="50485" spans="7:7" ht="15" customHeight="1">
      <c r="G50485" s="488"/>
    </row>
    <row r="50486" spans="7:7" ht="15" customHeight="1">
      <c r="G50486" s="488"/>
    </row>
    <row r="50487" spans="7:7" ht="15" customHeight="1">
      <c r="G50487" s="488"/>
    </row>
    <row r="50488" spans="7:7" ht="15" customHeight="1">
      <c r="G50488" s="488"/>
    </row>
    <row r="50489" spans="7:7" ht="15" customHeight="1">
      <c r="G50489" s="488"/>
    </row>
    <row r="50490" spans="7:7" ht="15" customHeight="1">
      <c r="G50490" s="488"/>
    </row>
    <row r="50491" spans="7:7" ht="15" customHeight="1">
      <c r="G50491" s="488"/>
    </row>
    <row r="50492" spans="7:7" ht="15" customHeight="1">
      <c r="G50492" s="488"/>
    </row>
    <row r="50493" spans="7:7" ht="15" customHeight="1">
      <c r="G50493" s="488"/>
    </row>
    <row r="50494" spans="7:7" ht="15" customHeight="1">
      <c r="G50494" s="488"/>
    </row>
    <row r="50495" spans="7:7" ht="15" customHeight="1">
      <c r="G50495" s="488"/>
    </row>
    <row r="50496" spans="7:7" ht="15" customHeight="1">
      <c r="G50496" s="488"/>
    </row>
    <row r="50497" spans="7:7" ht="15" customHeight="1">
      <c r="G50497" s="488"/>
    </row>
    <row r="50498" spans="7:7" ht="15" customHeight="1">
      <c r="G50498" s="488"/>
    </row>
    <row r="50499" spans="7:7" ht="15" customHeight="1">
      <c r="G50499" s="488"/>
    </row>
    <row r="50500" spans="7:7" ht="15" customHeight="1">
      <c r="G50500" s="488"/>
    </row>
    <row r="50501" spans="7:7" ht="15" customHeight="1">
      <c r="G50501" s="488"/>
    </row>
    <row r="50502" spans="7:7" ht="15" customHeight="1">
      <c r="G50502" s="488"/>
    </row>
    <row r="50503" spans="7:7" ht="15" customHeight="1">
      <c r="G50503" s="488"/>
    </row>
    <row r="50504" spans="7:7" ht="15" customHeight="1">
      <c r="G50504" s="488"/>
    </row>
    <row r="50505" spans="7:7" ht="15" customHeight="1">
      <c r="G50505" s="488"/>
    </row>
    <row r="50506" spans="7:7" ht="15" customHeight="1">
      <c r="G50506" s="488"/>
    </row>
    <row r="50507" spans="7:7" ht="15" customHeight="1">
      <c r="G50507" s="488"/>
    </row>
    <row r="50508" spans="7:7" ht="15" customHeight="1">
      <c r="G50508" s="488"/>
    </row>
    <row r="50509" spans="7:7" ht="15" customHeight="1">
      <c r="G50509" s="488"/>
    </row>
    <row r="50510" spans="7:7" ht="15" customHeight="1">
      <c r="G50510" s="488"/>
    </row>
    <row r="50511" spans="7:7" ht="15" customHeight="1">
      <c r="G50511" s="488"/>
    </row>
    <row r="50512" spans="7:7" ht="15" customHeight="1">
      <c r="G50512" s="488"/>
    </row>
    <row r="50513" spans="7:7" ht="15" customHeight="1">
      <c r="G50513" s="488"/>
    </row>
    <row r="50514" spans="7:7" ht="15" customHeight="1">
      <c r="G50514" s="488"/>
    </row>
    <row r="50515" spans="7:7" ht="15" customHeight="1">
      <c r="G50515" s="488"/>
    </row>
    <row r="50516" spans="7:7" ht="15" customHeight="1">
      <c r="G50516" s="488"/>
    </row>
    <row r="50517" spans="7:7" ht="15" customHeight="1">
      <c r="G50517" s="488"/>
    </row>
    <row r="50518" spans="7:7" ht="15" customHeight="1">
      <c r="G50518" s="488"/>
    </row>
    <row r="50519" spans="7:7" ht="15" customHeight="1">
      <c r="G50519" s="488"/>
    </row>
    <row r="50520" spans="7:7" ht="15" customHeight="1">
      <c r="G50520" s="488"/>
    </row>
    <row r="50521" spans="7:7" ht="15" customHeight="1">
      <c r="G50521" s="488"/>
    </row>
    <row r="50522" spans="7:7" ht="15" customHeight="1">
      <c r="G50522" s="488"/>
    </row>
    <row r="50523" spans="7:7" ht="15" customHeight="1">
      <c r="G50523" s="488"/>
    </row>
    <row r="50524" spans="7:7" ht="15" customHeight="1">
      <c r="G50524" s="488"/>
    </row>
    <row r="50525" spans="7:7" ht="15" customHeight="1">
      <c r="G50525" s="488"/>
    </row>
    <row r="50526" spans="7:7" ht="15" customHeight="1">
      <c r="G50526" s="488"/>
    </row>
    <row r="50527" spans="7:7" ht="15" customHeight="1">
      <c r="G50527" s="488"/>
    </row>
    <row r="50528" spans="7:7" ht="15" customHeight="1">
      <c r="G50528" s="488"/>
    </row>
    <row r="50529" spans="7:7" ht="15" customHeight="1">
      <c r="G50529" s="488"/>
    </row>
    <row r="50530" spans="7:7" ht="15" customHeight="1">
      <c r="G50530" s="488"/>
    </row>
    <row r="50531" spans="7:7" ht="15" customHeight="1">
      <c r="G50531" s="488"/>
    </row>
    <row r="50532" spans="7:7" ht="15" customHeight="1">
      <c r="G50532" s="488"/>
    </row>
    <row r="50533" spans="7:7" ht="15" customHeight="1">
      <c r="G50533" s="488"/>
    </row>
    <row r="50534" spans="7:7" ht="15" customHeight="1">
      <c r="G50534" s="488"/>
    </row>
    <row r="50535" spans="7:7" ht="15" customHeight="1">
      <c r="G50535" s="488"/>
    </row>
    <row r="50536" spans="7:7" ht="15" customHeight="1">
      <c r="G50536" s="488"/>
    </row>
    <row r="50537" spans="7:7" ht="15" customHeight="1">
      <c r="G50537" s="488"/>
    </row>
    <row r="50538" spans="7:7" ht="15" customHeight="1">
      <c r="G50538" s="488"/>
    </row>
    <row r="50539" spans="7:7" ht="15" customHeight="1">
      <c r="G50539" s="488"/>
    </row>
    <row r="50540" spans="7:7" ht="15" customHeight="1">
      <c r="G50540" s="488"/>
    </row>
    <row r="50541" spans="7:7" ht="15" customHeight="1">
      <c r="G50541" s="488"/>
    </row>
    <row r="50542" spans="7:7" ht="15" customHeight="1">
      <c r="G50542" s="488"/>
    </row>
    <row r="50543" spans="7:7" ht="15" customHeight="1">
      <c r="G50543" s="488"/>
    </row>
    <row r="50544" spans="7:7" ht="15" customHeight="1">
      <c r="G50544" s="488"/>
    </row>
    <row r="50545" spans="7:7" ht="15" customHeight="1">
      <c r="G50545" s="488"/>
    </row>
    <row r="50546" spans="7:7" ht="15" customHeight="1">
      <c r="G50546" s="488"/>
    </row>
    <row r="50547" spans="7:7" ht="15" customHeight="1">
      <c r="G50547" s="488"/>
    </row>
    <row r="50548" spans="7:7" ht="15" customHeight="1">
      <c r="G50548" s="488"/>
    </row>
    <row r="50549" spans="7:7" ht="15" customHeight="1">
      <c r="G50549" s="488"/>
    </row>
    <row r="50550" spans="7:7" ht="15" customHeight="1">
      <c r="G50550" s="488"/>
    </row>
    <row r="50551" spans="7:7" ht="15" customHeight="1">
      <c r="G50551" s="488"/>
    </row>
    <row r="50552" spans="7:7" ht="15" customHeight="1">
      <c r="G50552" s="488"/>
    </row>
    <row r="50553" spans="7:7" ht="15" customHeight="1">
      <c r="G50553" s="488"/>
    </row>
    <row r="50554" spans="7:7" ht="15" customHeight="1">
      <c r="G50554" s="488"/>
    </row>
    <row r="50555" spans="7:7" ht="15" customHeight="1">
      <c r="G50555" s="488"/>
    </row>
    <row r="50556" spans="7:7" ht="15" customHeight="1">
      <c r="G50556" s="488"/>
    </row>
    <row r="50557" spans="7:7" ht="15" customHeight="1">
      <c r="G50557" s="488"/>
    </row>
    <row r="50558" spans="7:7" ht="15" customHeight="1">
      <c r="G50558" s="488"/>
    </row>
    <row r="50559" spans="7:7" ht="15" customHeight="1">
      <c r="G50559" s="488"/>
    </row>
    <row r="50560" spans="7:7" ht="15" customHeight="1">
      <c r="G50560" s="488"/>
    </row>
    <row r="50561" spans="7:7" ht="15" customHeight="1">
      <c r="G50561" s="488"/>
    </row>
    <row r="50562" spans="7:7" ht="15" customHeight="1">
      <c r="G50562" s="488"/>
    </row>
    <row r="50563" spans="7:7" ht="15" customHeight="1">
      <c r="G50563" s="488"/>
    </row>
    <row r="50564" spans="7:7" ht="15" customHeight="1">
      <c r="G50564" s="488"/>
    </row>
    <row r="50565" spans="7:7" ht="15" customHeight="1">
      <c r="G50565" s="488"/>
    </row>
    <row r="50566" spans="7:7" ht="15" customHeight="1">
      <c r="G50566" s="488"/>
    </row>
    <row r="50567" spans="7:7" ht="15" customHeight="1">
      <c r="G50567" s="488"/>
    </row>
    <row r="50568" spans="7:7" ht="15" customHeight="1">
      <c r="G50568" s="488"/>
    </row>
    <row r="50569" spans="7:7" ht="15" customHeight="1">
      <c r="G50569" s="488"/>
    </row>
    <row r="50570" spans="7:7" ht="15" customHeight="1">
      <c r="G50570" s="488"/>
    </row>
    <row r="50571" spans="7:7" ht="15" customHeight="1">
      <c r="G50571" s="488"/>
    </row>
    <row r="50572" spans="7:7" ht="15" customHeight="1">
      <c r="G50572" s="488"/>
    </row>
    <row r="50573" spans="7:7" ht="15" customHeight="1">
      <c r="G50573" s="488"/>
    </row>
    <row r="50574" spans="7:7" ht="15" customHeight="1">
      <c r="G50574" s="488"/>
    </row>
    <row r="50575" spans="7:7" ht="15" customHeight="1">
      <c r="G50575" s="488"/>
    </row>
    <row r="50576" spans="7:7" ht="15" customHeight="1">
      <c r="G50576" s="488"/>
    </row>
    <row r="50577" spans="7:7" ht="15" customHeight="1">
      <c r="G50577" s="488"/>
    </row>
    <row r="50578" spans="7:7" ht="15" customHeight="1">
      <c r="G50578" s="488"/>
    </row>
    <row r="50579" spans="7:7" ht="15" customHeight="1">
      <c r="G50579" s="488"/>
    </row>
    <row r="50580" spans="7:7" ht="15" customHeight="1">
      <c r="G50580" s="488"/>
    </row>
    <row r="50581" spans="7:7" ht="15" customHeight="1">
      <c r="G50581" s="488"/>
    </row>
    <row r="50582" spans="7:7" ht="15" customHeight="1">
      <c r="G50582" s="488"/>
    </row>
    <row r="50583" spans="7:7" ht="15" customHeight="1">
      <c r="G50583" s="488"/>
    </row>
    <row r="50584" spans="7:7" ht="15" customHeight="1">
      <c r="G50584" s="488"/>
    </row>
    <row r="50585" spans="7:7" ht="15" customHeight="1">
      <c r="G50585" s="488"/>
    </row>
    <row r="50586" spans="7:7" ht="15" customHeight="1">
      <c r="G50586" s="488"/>
    </row>
    <row r="50587" spans="7:7" ht="15" customHeight="1">
      <c r="G50587" s="488"/>
    </row>
    <row r="50588" spans="7:7" ht="15" customHeight="1">
      <c r="G50588" s="488"/>
    </row>
    <row r="50589" spans="7:7" ht="15" customHeight="1">
      <c r="G50589" s="488"/>
    </row>
    <row r="50590" spans="7:7" ht="15" customHeight="1">
      <c r="G50590" s="488"/>
    </row>
    <row r="50591" spans="7:7" ht="15" customHeight="1">
      <c r="G50591" s="488"/>
    </row>
    <row r="50592" spans="7:7" ht="15" customHeight="1">
      <c r="G50592" s="488"/>
    </row>
    <row r="50593" spans="7:7" ht="15" customHeight="1">
      <c r="G50593" s="488"/>
    </row>
    <row r="50594" spans="7:7" ht="15" customHeight="1">
      <c r="G50594" s="488"/>
    </row>
    <row r="50595" spans="7:7" ht="15" customHeight="1">
      <c r="G50595" s="488"/>
    </row>
    <row r="50596" spans="7:7" ht="15" customHeight="1">
      <c r="G50596" s="488"/>
    </row>
    <row r="50597" spans="7:7" ht="15" customHeight="1">
      <c r="G50597" s="488"/>
    </row>
    <row r="50598" spans="7:7" ht="15" customHeight="1">
      <c r="G50598" s="488"/>
    </row>
    <row r="50599" spans="7:7" ht="15" customHeight="1">
      <c r="G50599" s="488"/>
    </row>
    <row r="50600" spans="7:7" ht="15" customHeight="1">
      <c r="G50600" s="488"/>
    </row>
    <row r="50601" spans="7:7" ht="15" customHeight="1">
      <c r="G50601" s="488"/>
    </row>
    <row r="50602" spans="7:7" ht="15" customHeight="1">
      <c r="G50602" s="488"/>
    </row>
    <row r="50603" spans="7:7" ht="15" customHeight="1">
      <c r="G50603" s="488"/>
    </row>
    <row r="50604" spans="7:7" ht="15" customHeight="1">
      <c r="G50604" s="488"/>
    </row>
    <row r="50605" spans="7:7" ht="15" customHeight="1">
      <c r="G50605" s="488"/>
    </row>
    <row r="50606" spans="7:7" ht="15" customHeight="1">
      <c r="G50606" s="488"/>
    </row>
    <row r="50607" spans="7:7" ht="15" customHeight="1">
      <c r="G50607" s="488"/>
    </row>
    <row r="50608" spans="7:7" ht="15" customHeight="1">
      <c r="G50608" s="488"/>
    </row>
    <row r="50609" spans="7:7" ht="15" customHeight="1">
      <c r="G50609" s="488"/>
    </row>
    <row r="50610" spans="7:7" ht="15" customHeight="1">
      <c r="G50610" s="488"/>
    </row>
    <row r="50611" spans="7:7" ht="15" customHeight="1">
      <c r="G50611" s="488"/>
    </row>
    <row r="50612" spans="7:7" ht="15" customHeight="1">
      <c r="G50612" s="488"/>
    </row>
    <row r="50613" spans="7:7" ht="15" customHeight="1">
      <c r="G50613" s="488"/>
    </row>
    <row r="50614" spans="7:7" ht="15" customHeight="1">
      <c r="G50614" s="488"/>
    </row>
    <row r="50615" spans="7:7" ht="15" customHeight="1">
      <c r="G50615" s="488"/>
    </row>
    <row r="50616" spans="7:7" ht="15" customHeight="1">
      <c r="G50616" s="488"/>
    </row>
    <row r="50617" spans="7:7" ht="15" customHeight="1">
      <c r="G50617" s="488"/>
    </row>
    <row r="50618" spans="7:7" ht="15" customHeight="1">
      <c r="G50618" s="488"/>
    </row>
    <row r="50619" spans="7:7" ht="15" customHeight="1">
      <c r="G50619" s="488"/>
    </row>
    <row r="50620" spans="7:7" ht="15" customHeight="1">
      <c r="G50620" s="488"/>
    </row>
    <row r="50621" spans="7:7" ht="15" customHeight="1">
      <c r="G50621" s="488"/>
    </row>
    <row r="50622" spans="7:7" ht="15" customHeight="1">
      <c r="G50622" s="488"/>
    </row>
    <row r="50623" spans="7:7" ht="15" customHeight="1">
      <c r="G50623" s="488"/>
    </row>
    <row r="50624" spans="7:7" ht="15" customHeight="1">
      <c r="G50624" s="488"/>
    </row>
    <row r="50625" spans="7:7" ht="15" customHeight="1">
      <c r="G50625" s="488"/>
    </row>
    <row r="50626" spans="7:7" ht="15" customHeight="1">
      <c r="G50626" s="488"/>
    </row>
    <row r="50627" spans="7:7" ht="15" customHeight="1">
      <c r="G50627" s="488"/>
    </row>
    <row r="50628" spans="7:7" ht="15" customHeight="1">
      <c r="G50628" s="488"/>
    </row>
    <row r="50629" spans="7:7" ht="15" customHeight="1">
      <c r="G50629" s="488"/>
    </row>
    <row r="50630" spans="7:7" ht="15" customHeight="1">
      <c r="G50630" s="488"/>
    </row>
    <row r="50631" spans="7:7" ht="15" customHeight="1">
      <c r="G50631" s="488"/>
    </row>
    <row r="50632" spans="7:7" ht="15" customHeight="1">
      <c r="G50632" s="488"/>
    </row>
    <row r="50633" spans="7:7" ht="15" customHeight="1">
      <c r="G50633" s="488"/>
    </row>
    <row r="50634" spans="7:7" ht="15" customHeight="1">
      <c r="G50634" s="488"/>
    </row>
    <row r="50635" spans="7:7" ht="15" customHeight="1">
      <c r="G50635" s="488"/>
    </row>
    <row r="50636" spans="7:7" ht="15" customHeight="1">
      <c r="G50636" s="488"/>
    </row>
    <row r="50637" spans="7:7" ht="15" customHeight="1">
      <c r="G50637" s="488"/>
    </row>
    <row r="50638" spans="7:7" ht="15" customHeight="1">
      <c r="G50638" s="488"/>
    </row>
    <row r="50639" spans="7:7" ht="15" customHeight="1">
      <c r="G50639" s="488"/>
    </row>
    <row r="50640" spans="7:7" ht="15" customHeight="1">
      <c r="G50640" s="488"/>
    </row>
    <row r="50641" spans="7:7" ht="15" customHeight="1">
      <c r="G50641" s="488"/>
    </row>
    <row r="50642" spans="7:7" ht="15" customHeight="1">
      <c r="G50642" s="488"/>
    </row>
    <row r="50643" spans="7:7" ht="15" customHeight="1">
      <c r="G50643" s="488"/>
    </row>
    <row r="50644" spans="7:7" ht="15" customHeight="1">
      <c r="G50644" s="488"/>
    </row>
    <row r="50645" spans="7:7" ht="15" customHeight="1">
      <c r="G50645" s="488"/>
    </row>
    <row r="50646" spans="7:7" ht="15" customHeight="1">
      <c r="G50646" s="488"/>
    </row>
    <row r="50647" spans="7:7" ht="15" customHeight="1">
      <c r="G50647" s="488"/>
    </row>
    <row r="50648" spans="7:7" ht="15" customHeight="1">
      <c r="G50648" s="488"/>
    </row>
    <row r="50649" spans="7:7" ht="15" customHeight="1">
      <c r="G50649" s="488"/>
    </row>
    <row r="50650" spans="7:7" ht="15" customHeight="1">
      <c r="G50650" s="488"/>
    </row>
    <row r="50651" spans="7:7" ht="15" customHeight="1">
      <c r="G50651" s="488"/>
    </row>
    <row r="50652" spans="7:7" ht="15" customHeight="1">
      <c r="G50652" s="488"/>
    </row>
    <row r="50653" spans="7:7" ht="15" customHeight="1">
      <c r="G50653" s="488"/>
    </row>
    <row r="50654" spans="7:7" ht="15" customHeight="1">
      <c r="G50654" s="488"/>
    </row>
    <row r="50655" spans="7:7" ht="15" customHeight="1">
      <c r="G50655" s="488"/>
    </row>
    <row r="50656" spans="7:7" ht="15" customHeight="1">
      <c r="G50656" s="488"/>
    </row>
    <row r="50657" spans="7:7" ht="15" customHeight="1">
      <c r="G50657" s="488"/>
    </row>
    <row r="50658" spans="7:7" ht="15" customHeight="1">
      <c r="G50658" s="488"/>
    </row>
    <row r="50659" spans="7:7" ht="15" customHeight="1">
      <c r="G50659" s="488"/>
    </row>
    <row r="50660" spans="7:7" ht="15" customHeight="1">
      <c r="G50660" s="488"/>
    </row>
    <row r="50661" spans="7:7" ht="15" customHeight="1">
      <c r="G50661" s="488"/>
    </row>
    <row r="50662" spans="7:7" ht="15" customHeight="1">
      <c r="G50662" s="488"/>
    </row>
    <row r="50663" spans="7:7" ht="15" customHeight="1">
      <c r="G50663" s="488"/>
    </row>
    <row r="50664" spans="7:7" ht="15" customHeight="1">
      <c r="G50664" s="488"/>
    </row>
    <row r="50665" spans="7:7" ht="15" customHeight="1">
      <c r="G50665" s="488"/>
    </row>
    <row r="50666" spans="7:7" ht="15" customHeight="1">
      <c r="G50666" s="488"/>
    </row>
    <row r="50667" spans="7:7" ht="15" customHeight="1">
      <c r="G50667" s="488"/>
    </row>
    <row r="50668" spans="7:7" ht="15" customHeight="1">
      <c r="G50668" s="488"/>
    </row>
    <row r="50669" spans="7:7" ht="15" customHeight="1">
      <c r="G50669" s="488"/>
    </row>
    <row r="50670" spans="7:7" ht="15" customHeight="1">
      <c r="G50670" s="488"/>
    </row>
    <row r="50671" spans="7:7" ht="15" customHeight="1">
      <c r="G50671" s="488"/>
    </row>
    <row r="50672" spans="7:7" ht="15" customHeight="1">
      <c r="G50672" s="488"/>
    </row>
    <row r="50673" spans="7:7" ht="15" customHeight="1">
      <c r="G50673" s="488"/>
    </row>
    <row r="50674" spans="7:7" ht="15" customHeight="1">
      <c r="G50674" s="488"/>
    </row>
    <row r="50675" spans="7:7" ht="15" customHeight="1">
      <c r="G50675" s="488"/>
    </row>
    <row r="50676" spans="7:7" ht="15" customHeight="1">
      <c r="G50676" s="488"/>
    </row>
    <row r="50677" spans="7:7" ht="15" customHeight="1">
      <c r="G50677" s="488"/>
    </row>
    <row r="50678" spans="7:7" ht="15" customHeight="1">
      <c r="G50678" s="488"/>
    </row>
    <row r="50679" spans="7:7" ht="15" customHeight="1">
      <c r="G50679" s="488"/>
    </row>
    <row r="50680" spans="7:7" ht="15" customHeight="1">
      <c r="G50680" s="488"/>
    </row>
    <row r="50681" spans="7:7" ht="15" customHeight="1">
      <c r="G50681" s="488"/>
    </row>
    <row r="50682" spans="7:7" ht="15" customHeight="1">
      <c r="G50682" s="488"/>
    </row>
    <row r="50683" spans="7:7" ht="15" customHeight="1">
      <c r="G50683" s="488"/>
    </row>
    <row r="50684" spans="7:7" ht="15" customHeight="1">
      <c r="G50684" s="488"/>
    </row>
    <row r="50685" spans="7:7" ht="15" customHeight="1">
      <c r="G50685" s="488"/>
    </row>
    <row r="50686" spans="7:7" ht="15" customHeight="1">
      <c r="G50686" s="488"/>
    </row>
    <row r="50687" spans="7:7" ht="15" customHeight="1">
      <c r="G50687" s="488"/>
    </row>
    <row r="50688" spans="7:7" ht="15" customHeight="1">
      <c r="G50688" s="488"/>
    </row>
    <row r="50689" spans="7:7" ht="15" customHeight="1">
      <c r="G50689" s="488"/>
    </row>
    <row r="50690" spans="7:7" ht="15" customHeight="1">
      <c r="G50690" s="488"/>
    </row>
    <row r="50691" spans="7:7" ht="15" customHeight="1">
      <c r="G50691" s="488"/>
    </row>
    <row r="50692" spans="7:7" ht="15" customHeight="1">
      <c r="G50692" s="488"/>
    </row>
    <row r="50693" spans="7:7" ht="15" customHeight="1">
      <c r="G50693" s="488"/>
    </row>
    <row r="50694" spans="7:7" ht="15" customHeight="1">
      <c r="G50694" s="488"/>
    </row>
    <row r="50695" spans="7:7" ht="15" customHeight="1">
      <c r="G50695" s="488"/>
    </row>
    <row r="50696" spans="7:7" ht="15" customHeight="1">
      <c r="G50696" s="488"/>
    </row>
    <row r="50697" spans="7:7" ht="15" customHeight="1">
      <c r="G50697" s="488"/>
    </row>
    <row r="50698" spans="7:7" ht="15" customHeight="1">
      <c r="G50698" s="488"/>
    </row>
    <row r="50699" spans="7:7" ht="15" customHeight="1">
      <c r="G50699" s="488"/>
    </row>
    <row r="50700" spans="7:7" ht="15" customHeight="1">
      <c r="G50700" s="488"/>
    </row>
    <row r="50701" spans="7:7" ht="15" customHeight="1">
      <c r="G50701" s="488"/>
    </row>
    <row r="50702" spans="7:7" ht="15" customHeight="1">
      <c r="G50702" s="488"/>
    </row>
    <row r="50703" spans="7:7" ht="15" customHeight="1">
      <c r="G50703" s="488"/>
    </row>
    <row r="50704" spans="7:7" ht="15" customHeight="1">
      <c r="G50704" s="488"/>
    </row>
    <row r="50705" spans="7:7" ht="15" customHeight="1">
      <c r="G50705" s="488"/>
    </row>
    <row r="50706" spans="7:7" ht="15" customHeight="1">
      <c r="G50706" s="488"/>
    </row>
    <row r="50707" spans="7:7" ht="15" customHeight="1">
      <c r="G50707" s="488"/>
    </row>
    <row r="50708" spans="7:7" ht="15" customHeight="1">
      <c r="G50708" s="488"/>
    </row>
    <row r="50709" spans="7:7" ht="15" customHeight="1">
      <c r="G50709" s="488"/>
    </row>
    <row r="50710" spans="7:7" ht="15" customHeight="1">
      <c r="G50710" s="488"/>
    </row>
    <row r="50711" spans="7:7" ht="15" customHeight="1">
      <c r="G50711" s="488"/>
    </row>
    <row r="50712" spans="7:7" ht="15" customHeight="1">
      <c r="G50712" s="488"/>
    </row>
    <row r="50713" spans="7:7" ht="15" customHeight="1">
      <c r="G50713" s="488"/>
    </row>
    <row r="50714" spans="7:7" ht="15" customHeight="1">
      <c r="G50714" s="488"/>
    </row>
    <row r="50715" spans="7:7" ht="15" customHeight="1">
      <c r="G50715" s="488"/>
    </row>
    <row r="50716" spans="7:7" ht="15" customHeight="1">
      <c r="G50716" s="488"/>
    </row>
    <row r="50717" spans="7:7" ht="15" customHeight="1">
      <c r="G50717" s="488"/>
    </row>
    <row r="50718" spans="7:7" ht="15" customHeight="1">
      <c r="G50718" s="488"/>
    </row>
    <row r="50719" spans="7:7" ht="15" customHeight="1">
      <c r="G50719" s="488"/>
    </row>
    <row r="50720" spans="7:7" ht="15" customHeight="1">
      <c r="G50720" s="488"/>
    </row>
    <row r="50721" spans="7:7" ht="15" customHeight="1">
      <c r="G50721" s="488"/>
    </row>
    <row r="50722" spans="7:7" ht="15" customHeight="1">
      <c r="G50722" s="488"/>
    </row>
    <row r="50723" spans="7:7" ht="15" customHeight="1">
      <c r="G50723" s="488"/>
    </row>
    <row r="50724" spans="7:7" ht="15" customHeight="1">
      <c r="G50724" s="488"/>
    </row>
    <row r="50725" spans="7:7" ht="15" customHeight="1">
      <c r="G50725" s="488"/>
    </row>
    <row r="50726" spans="7:7" ht="15" customHeight="1">
      <c r="G50726" s="488"/>
    </row>
    <row r="50727" spans="7:7" ht="15" customHeight="1">
      <c r="G50727" s="488"/>
    </row>
    <row r="50728" spans="7:7" ht="15" customHeight="1">
      <c r="G50728" s="488"/>
    </row>
    <row r="50729" spans="7:7" ht="15" customHeight="1">
      <c r="G50729" s="488"/>
    </row>
    <row r="50730" spans="7:7" ht="15" customHeight="1">
      <c r="G50730" s="488"/>
    </row>
    <row r="50731" spans="7:7" ht="15" customHeight="1">
      <c r="G50731" s="488"/>
    </row>
    <row r="50732" spans="7:7" ht="15" customHeight="1">
      <c r="G50732" s="488"/>
    </row>
    <row r="50733" spans="7:7" ht="15" customHeight="1">
      <c r="G50733" s="488"/>
    </row>
    <row r="50734" spans="7:7" ht="15" customHeight="1">
      <c r="G50734" s="488"/>
    </row>
    <row r="50735" spans="7:7" ht="15" customHeight="1">
      <c r="G50735" s="488"/>
    </row>
    <row r="50736" spans="7:7" ht="15" customHeight="1">
      <c r="G50736" s="488"/>
    </row>
    <row r="50737" spans="7:7" ht="15" customHeight="1">
      <c r="G50737" s="488"/>
    </row>
    <row r="50738" spans="7:7" ht="15" customHeight="1">
      <c r="G50738" s="488"/>
    </row>
    <row r="50739" spans="7:7" ht="15" customHeight="1">
      <c r="G50739" s="488"/>
    </row>
    <row r="50740" spans="7:7" ht="15" customHeight="1">
      <c r="G50740" s="488"/>
    </row>
    <row r="50741" spans="7:7" ht="15" customHeight="1">
      <c r="G50741" s="488"/>
    </row>
    <row r="50742" spans="7:7" ht="15" customHeight="1">
      <c r="G50742" s="488"/>
    </row>
    <row r="50743" spans="7:7" ht="15" customHeight="1">
      <c r="G50743" s="488"/>
    </row>
    <row r="50744" spans="7:7" ht="15" customHeight="1">
      <c r="G50744" s="488"/>
    </row>
    <row r="50745" spans="7:7" ht="15" customHeight="1">
      <c r="G50745" s="488"/>
    </row>
    <row r="50746" spans="7:7" ht="15" customHeight="1">
      <c r="G50746" s="488"/>
    </row>
    <row r="50747" spans="7:7" ht="15" customHeight="1">
      <c r="G50747" s="488"/>
    </row>
    <row r="50748" spans="7:7" ht="15" customHeight="1">
      <c r="G50748" s="488"/>
    </row>
    <row r="50749" spans="7:7" ht="15" customHeight="1">
      <c r="G50749" s="488"/>
    </row>
    <row r="50750" spans="7:7" ht="15" customHeight="1">
      <c r="G50750" s="488"/>
    </row>
    <row r="50751" spans="7:7" ht="15" customHeight="1">
      <c r="G50751" s="488"/>
    </row>
    <row r="50752" spans="7:7" ht="15" customHeight="1">
      <c r="G50752" s="488"/>
    </row>
    <row r="50753" spans="7:7" ht="15" customHeight="1">
      <c r="G50753" s="488"/>
    </row>
    <row r="50754" spans="7:7" ht="15" customHeight="1">
      <c r="G50754" s="488"/>
    </row>
    <row r="50755" spans="7:7" ht="15" customHeight="1">
      <c r="G50755" s="488"/>
    </row>
    <row r="50756" spans="7:7" ht="15" customHeight="1">
      <c r="G50756" s="488"/>
    </row>
    <row r="50757" spans="7:7" ht="15" customHeight="1">
      <c r="G50757" s="488"/>
    </row>
    <row r="50758" spans="7:7" ht="15" customHeight="1">
      <c r="G50758" s="488"/>
    </row>
    <row r="50759" spans="7:7" ht="15" customHeight="1">
      <c r="G50759" s="488"/>
    </row>
    <row r="50760" spans="7:7" ht="15" customHeight="1">
      <c r="G50760" s="488"/>
    </row>
    <row r="50761" spans="7:7" ht="15" customHeight="1">
      <c r="G50761" s="488"/>
    </row>
    <row r="50762" spans="7:7" ht="15" customHeight="1">
      <c r="G50762" s="488"/>
    </row>
    <row r="50763" spans="7:7" ht="15" customHeight="1">
      <c r="G50763" s="488"/>
    </row>
    <row r="50764" spans="7:7" ht="15" customHeight="1">
      <c r="G50764" s="488"/>
    </row>
    <row r="50765" spans="7:7" ht="15" customHeight="1">
      <c r="G50765" s="488"/>
    </row>
    <row r="50766" spans="7:7" ht="15" customHeight="1">
      <c r="G50766" s="488"/>
    </row>
    <row r="50767" spans="7:7" ht="15" customHeight="1">
      <c r="G50767" s="488"/>
    </row>
    <row r="50768" spans="7:7" ht="15" customHeight="1">
      <c r="G50768" s="488"/>
    </row>
    <row r="50769" spans="7:7" ht="15" customHeight="1">
      <c r="G50769" s="488"/>
    </row>
    <row r="50770" spans="7:7" ht="15" customHeight="1">
      <c r="G50770" s="488"/>
    </row>
    <row r="50771" spans="7:7" ht="15" customHeight="1">
      <c r="G50771" s="488"/>
    </row>
    <row r="50772" spans="7:7" ht="15" customHeight="1">
      <c r="G50772" s="488"/>
    </row>
    <row r="50773" spans="7:7" ht="15" customHeight="1">
      <c r="G50773" s="488"/>
    </row>
    <row r="50774" spans="7:7" ht="15" customHeight="1">
      <c r="G50774" s="488"/>
    </row>
    <row r="50775" spans="7:7" ht="15" customHeight="1">
      <c r="G50775" s="488"/>
    </row>
    <row r="50776" spans="7:7" ht="15" customHeight="1">
      <c r="G50776" s="488"/>
    </row>
    <row r="50777" spans="7:7" ht="15" customHeight="1">
      <c r="G50777" s="488"/>
    </row>
    <row r="50778" spans="7:7" ht="15" customHeight="1">
      <c r="G50778" s="488"/>
    </row>
    <row r="50779" spans="7:7" ht="15" customHeight="1">
      <c r="G50779" s="488"/>
    </row>
    <row r="50780" spans="7:7" ht="15" customHeight="1">
      <c r="G50780" s="488"/>
    </row>
    <row r="50781" spans="7:7" ht="15" customHeight="1">
      <c r="G50781" s="488"/>
    </row>
    <row r="50782" spans="7:7" ht="15" customHeight="1">
      <c r="G50782" s="488"/>
    </row>
    <row r="50783" spans="7:7" ht="15" customHeight="1">
      <c r="G50783" s="488"/>
    </row>
    <row r="50784" spans="7:7" ht="15" customHeight="1">
      <c r="G50784" s="488"/>
    </row>
    <row r="50785" spans="7:7" ht="15" customHeight="1">
      <c r="G50785" s="488"/>
    </row>
    <row r="50786" spans="7:7" ht="15" customHeight="1">
      <c r="G50786" s="488"/>
    </row>
    <row r="50787" spans="7:7" ht="15" customHeight="1">
      <c r="G50787" s="488"/>
    </row>
    <row r="50788" spans="7:7" ht="15" customHeight="1">
      <c r="G50788" s="488"/>
    </row>
    <row r="50789" spans="7:7" ht="15" customHeight="1">
      <c r="G50789" s="488"/>
    </row>
    <row r="50790" spans="7:7" ht="15" customHeight="1">
      <c r="G50790" s="488"/>
    </row>
    <row r="50791" spans="7:7" ht="15" customHeight="1">
      <c r="G50791" s="488"/>
    </row>
    <row r="50792" spans="7:7" ht="15" customHeight="1">
      <c r="G50792" s="488"/>
    </row>
    <row r="50793" spans="7:7" ht="15" customHeight="1">
      <c r="G50793" s="488"/>
    </row>
    <row r="50794" spans="7:7" ht="15" customHeight="1">
      <c r="G50794" s="488"/>
    </row>
    <row r="50795" spans="7:7" ht="15" customHeight="1">
      <c r="G50795" s="488"/>
    </row>
    <row r="50796" spans="7:7" ht="15" customHeight="1">
      <c r="G50796" s="488"/>
    </row>
    <row r="50797" spans="7:7" ht="15" customHeight="1">
      <c r="G50797" s="488"/>
    </row>
    <row r="50798" spans="7:7" ht="15" customHeight="1">
      <c r="G50798" s="488"/>
    </row>
    <row r="50799" spans="7:7" ht="15" customHeight="1">
      <c r="G50799" s="488"/>
    </row>
    <row r="50800" spans="7:7" ht="15" customHeight="1">
      <c r="G50800" s="488"/>
    </row>
    <row r="50801" spans="7:7" ht="15" customHeight="1">
      <c r="G50801" s="488"/>
    </row>
    <row r="50802" spans="7:7" ht="15" customHeight="1">
      <c r="G50802" s="488"/>
    </row>
    <row r="50803" spans="7:7" ht="15" customHeight="1">
      <c r="G50803" s="488"/>
    </row>
    <row r="50804" spans="7:7" ht="15" customHeight="1">
      <c r="G50804" s="488"/>
    </row>
    <row r="50805" spans="7:7" ht="15" customHeight="1">
      <c r="G50805" s="488"/>
    </row>
    <row r="50806" spans="7:7" ht="15" customHeight="1">
      <c r="G50806" s="488"/>
    </row>
    <row r="50807" spans="7:7" ht="15" customHeight="1">
      <c r="G50807" s="488"/>
    </row>
    <row r="50808" spans="7:7" ht="15" customHeight="1">
      <c r="G50808" s="488"/>
    </row>
    <row r="50809" spans="7:7" ht="15" customHeight="1">
      <c r="G50809" s="488"/>
    </row>
    <row r="50810" spans="7:7" ht="15" customHeight="1">
      <c r="G50810" s="488"/>
    </row>
    <row r="50811" spans="7:7" ht="15" customHeight="1">
      <c r="G50811" s="488"/>
    </row>
    <row r="50812" spans="7:7" ht="15" customHeight="1">
      <c r="G50812" s="488"/>
    </row>
    <row r="50813" spans="7:7" ht="15" customHeight="1">
      <c r="G50813" s="488"/>
    </row>
    <row r="50814" spans="7:7" ht="15" customHeight="1">
      <c r="G50814" s="488"/>
    </row>
    <row r="50815" spans="7:7" ht="15" customHeight="1">
      <c r="G50815" s="488"/>
    </row>
    <row r="50816" spans="7:7" ht="15" customHeight="1">
      <c r="G50816" s="488"/>
    </row>
    <row r="50817" spans="7:7" ht="15" customHeight="1">
      <c r="G50817" s="488"/>
    </row>
    <row r="50818" spans="7:7" ht="15" customHeight="1">
      <c r="G50818" s="488"/>
    </row>
    <row r="50819" spans="7:7" ht="15" customHeight="1">
      <c r="G50819" s="488"/>
    </row>
    <row r="50820" spans="7:7" ht="15" customHeight="1">
      <c r="G50820" s="488"/>
    </row>
    <row r="50821" spans="7:7" ht="15" customHeight="1">
      <c r="G50821" s="488"/>
    </row>
    <row r="50822" spans="7:7" ht="15" customHeight="1">
      <c r="G50822" s="488"/>
    </row>
    <row r="50823" spans="7:7" ht="15" customHeight="1">
      <c r="G50823" s="488"/>
    </row>
    <row r="50824" spans="7:7" ht="15" customHeight="1">
      <c r="G50824" s="488"/>
    </row>
    <row r="50825" spans="7:7" ht="15" customHeight="1">
      <c r="G50825" s="488"/>
    </row>
    <row r="50826" spans="7:7" ht="15" customHeight="1">
      <c r="G50826" s="488"/>
    </row>
    <row r="50827" spans="7:7" ht="15" customHeight="1">
      <c r="G50827" s="488"/>
    </row>
    <row r="50828" spans="7:7" ht="15" customHeight="1">
      <c r="G50828" s="488"/>
    </row>
    <row r="50829" spans="7:7" ht="15" customHeight="1">
      <c r="G50829" s="488"/>
    </row>
    <row r="50830" spans="7:7" ht="15" customHeight="1">
      <c r="G50830" s="488"/>
    </row>
    <row r="50831" spans="7:7" ht="15" customHeight="1">
      <c r="G50831" s="488"/>
    </row>
    <row r="50832" spans="7:7" ht="15" customHeight="1">
      <c r="G50832" s="488"/>
    </row>
    <row r="50833" spans="7:7" ht="15" customHeight="1">
      <c r="G50833" s="488"/>
    </row>
    <row r="50834" spans="7:7" ht="15" customHeight="1">
      <c r="G50834" s="488"/>
    </row>
    <row r="50835" spans="7:7" ht="15" customHeight="1">
      <c r="G50835" s="488"/>
    </row>
    <row r="50836" spans="7:7" ht="15" customHeight="1">
      <c r="G50836" s="488"/>
    </row>
    <row r="50837" spans="7:7" ht="15" customHeight="1">
      <c r="G50837" s="488"/>
    </row>
    <row r="50838" spans="7:7" ht="15" customHeight="1">
      <c r="G50838" s="488"/>
    </row>
    <row r="50839" spans="7:7" ht="15" customHeight="1">
      <c r="G50839" s="488"/>
    </row>
    <row r="50840" spans="7:7" ht="15" customHeight="1">
      <c r="G50840" s="488"/>
    </row>
    <row r="50841" spans="7:7" ht="15" customHeight="1">
      <c r="G50841" s="488"/>
    </row>
    <row r="50842" spans="7:7" ht="15" customHeight="1">
      <c r="G50842" s="488"/>
    </row>
    <row r="50843" spans="7:7" ht="15" customHeight="1">
      <c r="G50843" s="488"/>
    </row>
    <row r="50844" spans="7:7" ht="15" customHeight="1">
      <c r="G50844" s="488"/>
    </row>
    <row r="50845" spans="7:7" ht="15" customHeight="1">
      <c r="G50845" s="488"/>
    </row>
    <row r="50846" spans="7:7" ht="15" customHeight="1">
      <c r="G50846" s="488"/>
    </row>
    <row r="50847" spans="7:7" ht="15" customHeight="1">
      <c r="G50847" s="488"/>
    </row>
    <row r="50848" spans="7:7" ht="15" customHeight="1">
      <c r="G50848" s="488"/>
    </row>
    <row r="50849" spans="7:7" ht="15" customHeight="1">
      <c r="G50849" s="488"/>
    </row>
    <row r="50850" spans="7:7" ht="15" customHeight="1">
      <c r="G50850" s="488"/>
    </row>
    <row r="50851" spans="7:7" ht="15" customHeight="1">
      <c r="G50851" s="488"/>
    </row>
    <row r="50852" spans="7:7" ht="15" customHeight="1">
      <c r="G50852" s="488"/>
    </row>
    <row r="50853" spans="7:7" ht="15" customHeight="1">
      <c r="G50853" s="488"/>
    </row>
    <row r="50854" spans="7:7" ht="15" customHeight="1">
      <c r="G50854" s="488"/>
    </row>
    <row r="50855" spans="7:7" ht="15" customHeight="1">
      <c r="G50855" s="488"/>
    </row>
    <row r="50856" spans="7:7" ht="15" customHeight="1">
      <c r="G50856" s="488"/>
    </row>
    <row r="50857" spans="7:7" ht="15" customHeight="1">
      <c r="G50857" s="488"/>
    </row>
    <row r="50858" spans="7:7" ht="15" customHeight="1">
      <c r="G50858" s="488"/>
    </row>
    <row r="50859" spans="7:7" ht="15" customHeight="1">
      <c r="G50859" s="488"/>
    </row>
    <row r="50860" spans="7:7" ht="15" customHeight="1">
      <c r="G50860" s="488"/>
    </row>
    <row r="50861" spans="7:7" ht="15" customHeight="1">
      <c r="G50861" s="488"/>
    </row>
    <row r="50862" spans="7:7" ht="15" customHeight="1">
      <c r="G50862" s="488"/>
    </row>
    <row r="50863" spans="7:7" ht="15" customHeight="1">
      <c r="G50863" s="488"/>
    </row>
    <row r="50864" spans="7:7" ht="15" customHeight="1">
      <c r="G50864" s="488"/>
    </row>
    <row r="50865" spans="7:7" ht="15" customHeight="1">
      <c r="G50865" s="488"/>
    </row>
    <row r="50866" spans="7:7" ht="15" customHeight="1">
      <c r="G50866" s="488"/>
    </row>
    <row r="50867" spans="7:7" ht="15" customHeight="1">
      <c r="G50867" s="488"/>
    </row>
    <row r="50868" spans="7:7" ht="15" customHeight="1">
      <c r="G50868" s="488"/>
    </row>
    <row r="50869" spans="7:7" ht="15" customHeight="1">
      <c r="G50869" s="488"/>
    </row>
    <row r="50870" spans="7:7" ht="15" customHeight="1">
      <c r="G50870" s="488"/>
    </row>
    <row r="50871" spans="7:7" ht="15" customHeight="1">
      <c r="G50871" s="488"/>
    </row>
    <row r="50872" spans="7:7" ht="15" customHeight="1">
      <c r="G50872" s="488"/>
    </row>
    <row r="50873" spans="7:7" ht="15" customHeight="1">
      <c r="G50873" s="488"/>
    </row>
    <row r="50874" spans="7:7" ht="15" customHeight="1">
      <c r="G50874" s="488"/>
    </row>
    <row r="50875" spans="7:7" ht="15" customHeight="1">
      <c r="G50875" s="488"/>
    </row>
    <row r="50876" spans="7:7" ht="15" customHeight="1">
      <c r="G50876" s="488"/>
    </row>
    <row r="50877" spans="7:7" ht="15" customHeight="1">
      <c r="G50877" s="488"/>
    </row>
    <row r="50878" spans="7:7" ht="15" customHeight="1">
      <c r="G50878" s="488"/>
    </row>
    <row r="50879" spans="7:7" ht="15" customHeight="1">
      <c r="G50879" s="488"/>
    </row>
    <row r="50880" spans="7:7" ht="15" customHeight="1">
      <c r="G50880" s="488"/>
    </row>
    <row r="50881" spans="7:7" ht="15" customHeight="1">
      <c r="G50881" s="488"/>
    </row>
    <row r="50882" spans="7:7" ht="15" customHeight="1">
      <c r="G50882" s="488"/>
    </row>
    <row r="50883" spans="7:7" ht="15" customHeight="1">
      <c r="G50883" s="488"/>
    </row>
    <row r="50884" spans="7:7" ht="15" customHeight="1">
      <c r="G50884" s="488"/>
    </row>
    <row r="50885" spans="7:7" ht="15" customHeight="1">
      <c r="G50885" s="488"/>
    </row>
    <row r="50886" spans="7:7" ht="15" customHeight="1">
      <c r="G50886" s="488"/>
    </row>
    <row r="50887" spans="7:7" ht="15" customHeight="1">
      <c r="G50887" s="488"/>
    </row>
    <row r="50888" spans="7:7" ht="15" customHeight="1">
      <c r="G50888" s="488"/>
    </row>
    <row r="50889" spans="7:7" ht="15" customHeight="1">
      <c r="G50889" s="488"/>
    </row>
    <row r="50890" spans="7:7" ht="15" customHeight="1">
      <c r="G50890" s="488"/>
    </row>
    <row r="50891" spans="7:7" ht="15" customHeight="1">
      <c r="G50891" s="488"/>
    </row>
    <row r="50892" spans="7:7" ht="15" customHeight="1">
      <c r="G50892" s="488"/>
    </row>
    <row r="50893" spans="7:7" ht="15" customHeight="1">
      <c r="G50893" s="488"/>
    </row>
    <row r="50894" spans="7:7" ht="15" customHeight="1">
      <c r="G50894" s="488"/>
    </row>
    <row r="50895" spans="7:7" ht="15" customHeight="1">
      <c r="G50895" s="488"/>
    </row>
    <row r="50896" spans="7:7" ht="15" customHeight="1">
      <c r="G50896" s="488"/>
    </row>
    <row r="50897" spans="7:7" ht="15" customHeight="1">
      <c r="G50897" s="488"/>
    </row>
    <row r="50898" spans="7:7" ht="15" customHeight="1">
      <c r="G50898" s="488"/>
    </row>
    <row r="50899" spans="7:7" ht="15" customHeight="1">
      <c r="G50899" s="488"/>
    </row>
    <row r="50900" spans="7:7" ht="15" customHeight="1">
      <c r="G50900" s="488"/>
    </row>
    <row r="50901" spans="7:7" ht="15" customHeight="1">
      <c r="G50901" s="488"/>
    </row>
    <row r="50902" spans="7:7" ht="15" customHeight="1">
      <c r="G50902" s="488"/>
    </row>
    <row r="50903" spans="7:7" ht="15" customHeight="1">
      <c r="G50903" s="488"/>
    </row>
    <row r="50904" spans="7:7" ht="15" customHeight="1">
      <c r="G50904" s="488"/>
    </row>
    <row r="50905" spans="7:7" ht="15" customHeight="1">
      <c r="G50905" s="488"/>
    </row>
    <row r="50906" spans="7:7" ht="15" customHeight="1">
      <c r="G50906" s="488"/>
    </row>
    <row r="50907" spans="7:7" ht="15" customHeight="1">
      <c r="G50907" s="488"/>
    </row>
    <row r="50908" spans="7:7" ht="15" customHeight="1">
      <c r="G50908" s="488"/>
    </row>
    <row r="50909" spans="7:7" ht="15" customHeight="1">
      <c r="G50909" s="488"/>
    </row>
    <row r="50910" spans="7:7" ht="15" customHeight="1">
      <c r="G50910" s="488"/>
    </row>
    <row r="50911" spans="7:7" ht="15" customHeight="1">
      <c r="G50911" s="488"/>
    </row>
    <row r="50912" spans="7:7" ht="15" customHeight="1">
      <c r="G50912" s="488"/>
    </row>
    <row r="50913" spans="7:7" ht="15" customHeight="1">
      <c r="G50913" s="488"/>
    </row>
    <row r="50914" spans="7:7" ht="15" customHeight="1">
      <c r="G50914" s="488"/>
    </row>
    <row r="50915" spans="7:7" ht="15" customHeight="1">
      <c r="G50915" s="488"/>
    </row>
    <row r="50916" spans="7:7" ht="15" customHeight="1">
      <c r="G50916" s="488"/>
    </row>
    <row r="50917" spans="7:7" ht="15" customHeight="1">
      <c r="G50917" s="488"/>
    </row>
    <row r="50918" spans="7:7" ht="15" customHeight="1">
      <c r="G50918" s="488"/>
    </row>
    <row r="50919" spans="7:7" ht="15" customHeight="1">
      <c r="G50919" s="488"/>
    </row>
    <row r="50920" spans="7:7" ht="15" customHeight="1">
      <c r="G50920" s="488"/>
    </row>
    <row r="50921" spans="7:7" ht="15" customHeight="1">
      <c r="G50921" s="488"/>
    </row>
    <row r="50922" spans="7:7" ht="15" customHeight="1">
      <c r="G50922" s="488"/>
    </row>
    <row r="50923" spans="7:7" ht="15" customHeight="1">
      <c r="G50923" s="488"/>
    </row>
    <row r="50924" spans="7:7" ht="15" customHeight="1">
      <c r="G50924" s="488"/>
    </row>
    <row r="50925" spans="7:7" ht="15" customHeight="1">
      <c r="G50925" s="488"/>
    </row>
    <row r="50926" spans="7:7" ht="15" customHeight="1">
      <c r="G50926" s="488"/>
    </row>
    <row r="50927" spans="7:7" ht="15" customHeight="1">
      <c r="G50927" s="488"/>
    </row>
    <row r="50928" spans="7:7" ht="15" customHeight="1">
      <c r="G50928" s="488"/>
    </row>
    <row r="50929" spans="7:7" ht="15" customHeight="1">
      <c r="G50929" s="488"/>
    </row>
    <row r="50930" spans="7:7" ht="15" customHeight="1">
      <c r="G50930" s="488"/>
    </row>
    <row r="50931" spans="7:7" ht="15" customHeight="1">
      <c r="G50931" s="488"/>
    </row>
    <row r="50932" spans="7:7" ht="15" customHeight="1">
      <c r="G50932" s="488"/>
    </row>
    <row r="50933" spans="7:7" ht="15" customHeight="1">
      <c r="G50933" s="488"/>
    </row>
    <row r="50934" spans="7:7" ht="15" customHeight="1">
      <c r="G50934" s="488"/>
    </row>
    <row r="50935" spans="7:7" ht="15" customHeight="1">
      <c r="G50935" s="488"/>
    </row>
    <row r="50936" spans="7:7" ht="15" customHeight="1">
      <c r="G50936" s="488"/>
    </row>
    <row r="50937" spans="7:7" ht="15" customHeight="1">
      <c r="G50937" s="488"/>
    </row>
    <row r="50938" spans="7:7" ht="15" customHeight="1">
      <c r="G50938" s="488"/>
    </row>
    <row r="50939" spans="7:7" ht="15" customHeight="1">
      <c r="G50939" s="488"/>
    </row>
    <row r="50940" spans="7:7" ht="15" customHeight="1">
      <c r="G50940" s="488"/>
    </row>
    <row r="50941" spans="7:7" ht="15" customHeight="1">
      <c r="G50941" s="488"/>
    </row>
    <row r="50942" spans="7:7" ht="15" customHeight="1">
      <c r="G50942" s="488"/>
    </row>
    <row r="50943" spans="7:7" ht="15" customHeight="1">
      <c r="G50943" s="488"/>
    </row>
    <row r="50944" spans="7:7" ht="15" customHeight="1">
      <c r="G50944" s="488"/>
    </row>
    <row r="50945" spans="7:7" ht="15" customHeight="1">
      <c r="G50945" s="488"/>
    </row>
    <row r="50946" spans="7:7" ht="15" customHeight="1">
      <c r="G50946" s="488"/>
    </row>
    <row r="50947" spans="7:7" ht="15" customHeight="1">
      <c r="G50947" s="488"/>
    </row>
    <row r="50948" spans="7:7" ht="15" customHeight="1">
      <c r="G50948" s="488"/>
    </row>
    <row r="50949" spans="7:7" ht="15" customHeight="1">
      <c r="G50949" s="488"/>
    </row>
    <row r="50950" spans="7:7" ht="15" customHeight="1">
      <c r="G50950" s="488"/>
    </row>
    <row r="50951" spans="7:7" ht="15" customHeight="1">
      <c r="G50951" s="488"/>
    </row>
    <row r="50952" spans="7:7" ht="15" customHeight="1">
      <c r="G50952" s="488"/>
    </row>
    <row r="50953" spans="7:7" ht="15" customHeight="1">
      <c r="G50953" s="488"/>
    </row>
    <row r="50954" spans="7:7" ht="15" customHeight="1">
      <c r="G50954" s="488"/>
    </row>
    <row r="50955" spans="7:7" ht="15" customHeight="1">
      <c r="G50955" s="488"/>
    </row>
    <row r="50956" spans="7:7" ht="15" customHeight="1">
      <c r="G50956" s="488"/>
    </row>
    <row r="50957" spans="7:7" ht="15" customHeight="1">
      <c r="G50957" s="488"/>
    </row>
    <row r="50958" spans="7:7" ht="15" customHeight="1">
      <c r="G50958" s="488"/>
    </row>
    <row r="50959" spans="7:7" ht="15" customHeight="1">
      <c r="G50959" s="488"/>
    </row>
    <row r="50960" spans="7:7" ht="15" customHeight="1">
      <c r="G50960" s="488"/>
    </row>
    <row r="50961" spans="7:7" ht="15" customHeight="1">
      <c r="G50961" s="488"/>
    </row>
    <row r="50962" spans="7:7" ht="15" customHeight="1">
      <c r="G50962" s="488"/>
    </row>
    <row r="50963" spans="7:7" ht="15" customHeight="1">
      <c r="G50963" s="488"/>
    </row>
    <row r="50964" spans="7:7" ht="15" customHeight="1">
      <c r="G50964" s="488"/>
    </row>
    <row r="50965" spans="7:7" ht="15" customHeight="1">
      <c r="G50965" s="488"/>
    </row>
    <row r="50966" spans="7:7" ht="15" customHeight="1">
      <c r="G50966" s="488"/>
    </row>
    <row r="50967" spans="7:7" ht="15" customHeight="1">
      <c r="G50967" s="488"/>
    </row>
    <row r="50968" spans="7:7" ht="15" customHeight="1">
      <c r="G50968" s="488"/>
    </row>
    <row r="50969" spans="7:7" ht="15" customHeight="1">
      <c r="G50969" s="488"/>
    </row>
    <row r="50970" spans="7:7" ht="15" customHeight="1">
      <c r="G50970" s="488"/>
    </row>
    <row r="50971" spans="7:7" ht="15" customHeight="1">
      <c r="G50971" s="488"/>
    </row>
    <row r="50972" spans="7:7" ht="15" customHeight="1">
      <c r="G50972" s="488"/>
    </row>
    <row r="50973" spans="7:7" ht="15" customHeight="1">
      <c r="G50973" s="488"/>
    </row>
    <row r="50974" spans="7:7" ht="15" customHeight="1">
      <c r="G50974" s="488"/>
    </row>
    <row r="50975" spans="7:7" ht="15" customHeight="1">
      <c r="G50975" s="488"/>
    </row>
    <row r="50976" spans="7:7" ht="15" customHeight="1">
      <c r="G50976" s="488"/>
    </row>
    <row r="50977" spans="7:7" ht="15" customHeight="1">
      <c r="G50977" s="488"/>
    </row>
    <row r="50978" spans="7:7" ht="15" customHeight="1">
      <c r="G50978" s="488"/>
    </row>
    <row r="50979" spans="7:7" ht="15" customHeight="1">
      <c r="G50979" s="488"/>
    </row>
    <row r="50980" spans="7:7" ht="15" customHeight="1">
      <c r="G50980" s="488"/>
    </row>
    <row r="50981" spans="7:7" ht="15" customHeight="1">
      <c r="G50981" s="488"/>
    </row>
    <row r="50982" spans="7:7" ht="15" customHeight="1">
      <c r="G50982" s="488"/>
    </row>
    <row r="50983" spans="7:7" ht="15" customHeight="1">
      <c r="G50983" s="488"/>
    </row>
    <row r="50984" spans="7:7" ht="15" customHeight="1">
      <c r="G50984" s="488"/>
    </row>
    <row r="50985" spans="7:7" ht="15" customHeight="1">
      <c r="G50985" s="488"/>
    </row>
    <row r="50986" spans="7:7" ht="15" customHeight="1">
      <c r="G50986" s="488"/>
    </row>
    <row r="50987" spans="7:7" ht="15" customHeight="1">
      <c r="G50987" s="488"/>
    </row>
    <row r="50988" spans="7:7" ht="15" customHeight="1">
      <c r="G50988" s="488"/>
    </row>
    <row r="50989" spans="7:7" ht="15" customHeight="1">
      <c r="G50989" s="488"/>
    </row>
    <row r="50990" spans="7:7" ht="15" customHeight="1">
      <c r="G50990" s="488"/>
    </row>
    <row r="50991" spans="7:7" ht="15" customHeight="1">
      <c r="G50991" s="488"/>
    </row>
    <row r="50992" spans="7:7" ht="15" customHeight="1">
      <c r="G50992" s="488"/>
    </row>
    <row r="50993" spans="7:7" ht="15" customHeight="1">
      <c r="G50993" s="488"/>
    </row>
    <row r="50994" spans="7:7" ht="15" customHeight="1">
      <c r="G50994" s="488"/>
    </row>
    <row r="50995" spans="7:7" ht="15" customHeight="1">
      <c r="G50995" s="488"/>
    </row>
    <row r="50996" spans="7:7" ht="15" customHeight="1">
      <c r="G50996" s="488"/>
    </row>
    <row r="50997" spans="7:7" ht="15" customHeight="1">
      <c r="G50997" s="488"/>
    </row>
    <row r="50998" spans="7:7" ht="15" customHeight="1">
      <c r="G50998" s="488"/>
    </row>
    <row r="50999" spans="7:7" ht="15" customHeight="1">
      <c r="G50999" s="488"/>
    </row>
    <row r="51000" spans="7:7" ht="15" customHeight="1">
      <c r="G51000" s="488"/>
    </row>
    <row r="51001" spans="7:7" ht="15" customHeight="1">
      <c r="G51001" s="488"/>
    </row>
    <row r="51002" spans="7:7" ht="15" customHeight="1">
      <c r="G51002" s="488"/>
    </row>
    <row r="51003" spans="7:7" ht="15" customHeight="1">
      <c r="G51003" s="488"/>
    </row>
    <row r="51004" spans="7:7" ht="15" customHeight="1">
      <c r="G51004" s="488"/>
    </row>
    <row r="51005" spans="7:7" ht="15" customHeight="1">
      <c r="G51005" s="488"/>
    </row>
    <row r="51006" spans="7:7" ht="15" customHeight="1">
      <c r="G51006" s="488"/>
    </row>
    <row r="51007" spans="7:7" ht="15" customHeight="1">
      <c r="G51007" s="488"/>
    </row>
    <row r="51008" spans="7:7" ht="15" customHeight="1">
      <c r="G51008" s="488"/>
    </row>
    <row r="51009" spans="7:7" ht="15" customHeight="1">
      <c r="G51009" s="488"/>
    </row>
    <row r="51010" spans="7:7" ht="15" customHeight="1">
      <c r="G51010" s="488"/>
    </row>
    <row r="51011" spans="7:7" ht="15" customHeight="1">
      <c r="G51011" s="488"/>
    </row>
    <row r="51012" spans="7:7" ht="15" customHeight="1">
      <c r="G51012" s="488"/>
    </row>
    <row r="51013" spans="7:7" ht="15" customHeight="1">
      <c r="G51013" s="488"/>
    </row>
    <row r="51014" spans="7:7" ht="15" customHeight="1">
      <c r="G51014" s="488"/>
    </row>
    <row r="51015" spans="7:7" ht="15" customHeight="1">
      <c r="G51015" s="488"/>
    </row>
    <row r="51016" spans="7:7" ht="15" customHeight="1">
      <c r="G51016" s="488"/>
    </row>
    <row r="51017" spans="7:7" ht="15" customHeight="1">
      <c r="G51017" s="488"/>
    </row>
    <row r="51018" spans="7:7" ht="15" customHeight="1">
      <c r="G51018" s="488"/>
    </row>
    <row r="51019" spans="7:7" ht="15" customHeight="1">
      <c r="G51019" s="488"/>
    </row>
    <row r="51020" spans="7:7" ht="15" customHeight="1">
      <c r="G51020" s="488"/>
    </row>
    <row r="51021" spans="7:7" ht="15" customHeight="1">
      <c r="G51021" s="488"/>
    </row>
    <row r="51022" spans="7:7" ht="15" customHeight="1">
      <c r="G51022" s="488"/>
    </row>
    <row r="51023" spans="7:7" ht="15" customHeight="1">
      <c r="G51023" s="488"/>
    </row>
    <row r="51024" spans="7:7" ht="15" customHeight="1">
      <c r="G51024" s="488"/>
    </row>
    <row r="51025" spans="7:7" ht="15" customHeight="1">
      <c r="G51025" s="488"/>
    </row>
    <row r="51026" spans="7:7" ht="15" customHeight="1">
      <c r="G51026" s="488"/>
    </row>
    <row r="51027" spans="7:7" ht="15" customHeight="1">
      <c r="G51027" s="488"/>
    </row>
    <row r="51028" spans="7:7" ht="15" customHeight="1">
      <c r="G51028" s="488"/>
    </row>
    <row r="51029" spans="7:7" ht="15" customHeight="1">
      <c r="G51029" s="488"/>
    </row>
    <row r="51030" spans="7:7" ht="15" customHeight="1">
      <c r="G51030" s="488"/>
    </row>
    <row r="51031" spans="7:7" ht="15" customHeight="1">
      <c r="G51031" s="488"/>
    </row>
    <row r="51032" spans="7:7" ht="15" customHeight="1">
      <c r="G51032" s="488"/>
    </row>
    <row r="51033" spans="7:7" ht="15" customHeight="1">
      <c r="G51033" s="488"/>
    </row>
    <row r="51034" spans="7:7" ht="15" customHeight="1">
      <c r="G51034" s="488"/>
    </row>
    <row r="51035" spans="7:7" ht="15" customHeight="1">
      <c r="G51035" s="488"/>
    </row>
    <row r="51036" spans="7:7" ht="15" customHeight="1">
      <c r="G51036" s="488"/>
    </row>
    <row r="51037" spans="7:7" ht="15" customHeight="1">
      <c r="G51037" s="488"/>
    </row>
    <row r="51038" spans="7:7" ht="15" customHeight="1">
      <c r="G51038" s="488"/>
    </row>
    <row r="51039" spans="7:7" ht="15" customHeight="1">
      <c r="G51039" s="488"/>
    </row>
    <row r="51040" spans="7:7" ht="15" customHeight="1">
      <c r="G51040" s="488"/>
    </row>
    <row r="51041" spans="7:7" ht="15" customHeight="1">
      <c r="G51041" s="488"/>
    </row>
    <row r="51042" spans="7:7" ht="15" customHeight="1">
      <c r="G51042" s="488"/>
    </row>
    <row r="51043" spans="7:7" ht="15" customHeight="1">
      <c r="G51043" s="488"/>
    </row>
    <row r="51044" spans="7:7" ht="15" customHeight="1">
      <c r="G51044" s="488"/>
    </row>
    <row r="51045" spans="7:7" ht="15" customHeight="1">
      <c r="G51045" s="488"/>
    </row>
    <row r="51046" spans="7:7" ht="15" customHeight="1">
      <c r="G51046" s="488"/>
    </row>
    <row r="51047" spans="7:7" ht="15" customHeight="1">
      <c r="G51047" s="488"/>
    </row>
    <row r="51048" spans="7:7" ht="15" customHeight="1">
      <c r="G51048" s="488"/>
    </row>
    <row r="51049" spans="7:7" ht="15" customHeight="1">
      <c r="G51049" s="488"/>
    </row>
    <row r="51050" spans="7:7" ht="15" customHeight="1">
      <c r="G51050" s="488"/>
    </row>
    <row r="51051" spans="7:7" ht="15" customHeight="1">
      <c r="G51051" s="488"/>
    </row>
    <row r="51052" spans="7:7" ht="15" customHeight="1">
      <c r="G51052" s="488"/>
    </row>
    <row r="51053" spans="7:7" ht="15" customHeight="1">
      <c r="G51053" s="488"/>
    </row>
    <row r="51054" spans="7:7" ht="15" customHeight="1">
      <c r="G51054" s="488"/>
    </row>
    <row r="51055" spans="7:7" ht="15" customHeight="1">
      <c r="G51055" s="488"/>
    </row>
    <row r="51056" spans="7:7" ht="15" customHeight="1">
      <c r="G51056" s="488"/>
    </row>
    <row r="51057" spans="7:7" ht="15" customHeight="1">
      <c r="G51057" s="488"/>
    </row>
    <row r="51058" spans="7:7" ht="15" customHeight="1">
      <c r="G51058" s="488"/>
    </row>
    <row r="51059" spans="7:7" ht="15" customHeight="1">
      <c r="G51059" s="488"/>
    </row>
    <row r="51060" spans="7:7" ht="15" customHeight="1">
      <c r="G51060" s="488"/>
    </row>
    <row r="51061" spans="7:7" ht="15" customHeight="1">
      <c r="G51061" s="488"/>
    </row>
    <row r="51062" spans="7:7" ht="15" customHeight="1">
      <c r="G51062" s="488"/>
    </row>
    <row r="51063" spans="7:7" ht="15" customHeight="1">
      <c r="G51063" s="488"/>
    </row>
    <row r="51064" spans="7:7" ht="15" customHeight="1">
      <c r="G51064" s="488"/>
    </row>
    <row r="51065" spans="7:7" ht="15" customHeight="1">
      <c r="G51065" s="488"/>
    </row>
    <row r="51066" spans="7:7" ht="15" customHeight="1">
      <c r="G51066" s="488"/>
    </row>
    <row r="51067" spans="7:7" ht="15" customHeight="1">
      <c r="G51067" s="488"/>
    </row>
    <row r="51068" spans="7:7" ht="15" customHeight="1">
      <c r="G51068" s="488"/>
    </row>
    <row r="51069" spans="7:7" ht="15" customHeight="1">
      <c r="G51069" s="488"/>
    </row>
    <row r="51070" spans="7:7" ht="15" customHeight="1">
      <c r="G51070" s="488"/>
    </row>
    <row r="51071" spans="7:7" ht="15" customHeight="1">
      <c r="G51071" s="488"/>
    </row>
    <row r="51072" spans="7:7" ht="15" customHeight="1">
      <c r="G51072" s="488"/>
    </row>
    <row r="51073" spans="7:7" ht="15" customHeight="1">
      <c r="G51073" s="488"/>
    </row>
    <row r="51074" spans="7:7" ht="15" customHeight="1">
      <c r="G51074" s="488"/>
    </row>
    <row r="51075" spans="7:7" ht="15" customHeight="1">
      <c r="G51075" s="488"/>
    </row>
    <row r="51076" spans="7:7" ht="15" customHeight="1">
      <c r="G51076" s="488"/>
    </row>
    <row r="51077" spans="7:7" ht="15" customHeight="1">
      <c r="G51077" s="488"/>
    </row>
    <row r="51078" spans="7:7" ht="15" customHeight="1">
      <c r="G51078" s="488"/>
    </row>
    <row r="51079" spans="7:7" ht="15" customHeight="1">
      <c r="G51079" s="488"/>
    </row>
    <row r="51080" spans="7:7" ht="15" customHeight="1">
      <c r="G51080" s="488"/>
    </row>
    <row r="51081" spans="7:7" ht="15" customHeight="1">
      <c r="G51081" s="488"/>
    </row>
    <row r="51082" spans="7:7" ht="15" customHeight="1">
      <c r="G51082" s="488"/>
    </row>
    <row r="51083" spans="7:7" ht="15" customHeight="1">
      <c r="G51083" s="488"/>
    </row>
    <row r="51084" spans="7:7" ht="15" customHeight="1">
      <c r="G51084" s="488"/>
    </row>
    <row r="51085" spans="7:7" ht="15" customHeight="1">
      <c r="G51085" s="488"/>
    </row>
    <row r="51086" spans="7:7" ht="15" customHeight="1">
      <c r="G51086" s="488"/>
    </row>
    <row r="51087" spans="7:7" ht="15" customHeight="1">
      <c r="G51087" s="488"/>
    </row>
    <row r="51088" spans="7:7" ht="15" customHeight="1">
      <c r="G51088" s="488"/>
    </row>
    <row r="51089" spans="7:7" ht="15" customHeight="1">
      <c r="G51089" s="488"/>
    </row>
    <row r="51090" spans="7:7" ht="15" customHeight="1">
      <c r="G51090" s="488"/>
    </row>
    <row r="51091" spans="7:7" ht="15" customHeight="1">
      <c r="G51091" s="488"/>
    </row>
    <row r="51092" spans="7:7" ht="15" customHeight="1">
      <c r="G51092" s="488"/>
    </row>
    <row r="51093" spans="7:7" ht="15" customHeight="1">
      <c r="G51093" s="488"/>
    </row>
    <row r="51094" spans="7:7" ht="15" customHeight="1">
      <c r="G51094" s="488"/>
    </row>
    <row r="51095" spans="7:7" ht="15" customHeight="1">
      <c r="G51095" s="488"/>
    </row>
    <row r="51096" spans="7:7" ht="15" customHeight="1">
      <c r="G51096" s="488"/>
    </row>
    <row r="51097" spans="7:7" ht="15" customHeight="1">
      <c r="G51097" s="488"/>
    </row>
    <row r="51098" spans="7:7" ht="15" customHeight="1">
      <c r="G51098" s="488"/>
    </row>
    <row r="51099" spans="7:7" ht="15" customHeight="1">
      <c r="G51099" s="488"/>
    </row>
    <row r="51100" spans="7:7" ht="15" customHeight="1">
      <c r="G51100" s="488"/>
    </row>
    <row r="51101" spans="7:7" ht="15" customHeight="1">
      <c r="G51101" s="488"/>
    </row>
    <row r="51102" spans="7:7" ht="15" customHeight="1">
      <c r="G51102" s="488"/>
    </row>
    <row r="51103" spans="7:7" ht="15" customHeight="1">
      <c r="G51103" s="488"/>
    </row>
    <row r="51104" spans="7:7" ht="15" customHeight="1">
      <c r="G51104" s="488"/>
    </row>
    <row r="51105" spans="7:7" ht="15" customHeight="1">
      <c r="G51105" s="488"/>
    </row>
    <row r="51106" spans="7:7" ht="15" customHeight="1">
      <c r="G51106" s="488"/>
    </row>
    <row r="51107" spans="7:7" ht="15" customHeight="1">
      <c r="G51107" s="488"/>
    </row>
    <row r="51108" spans="7:7" ht="15" customHeight="1">
      <c r="G51108" s="488"/>
    </row>
    <row r="51109" spans="7:7" ht="15" customHeight="1">
      <c r="G51109" s="488"/>
    </row>
    <row r="51110" spans="7:7" ht="15" customHeight="1">
      <c r="G51110" s="488"/>
    </row>
    <row r="51111" spans="7:7" ht="15" customHeight="1">
      <c r="G51111" s="488"/>
    </row>
    <row r="51112" spans="7:7" ht="15" customHeight="1">
      <c r="G51112" s="488"/>
    </row>
    <row r="51113" spans="7:7" ht="15" customHeight="1">
      <c r="G51113" s="488"/>
    </row>
    <row r="51114" spans="7:7" ht="15" customHeight="1">
      <c r="G51114" s="488"/>
    </row>
    <row r="51115" spans="7:7" ht="15" customHeight="1">
      <c r="G51115" s="488"/>
    </row>
    <row r="51116" spans="7:7" ht="15" customHeight="1">
      <c r="G51116" s="488"/>
    </row>
    <row r="51117" spans="7:7" ht="15" customHeight="1">
      <c r="G51117" s="488"/>
    </row>
    <row r="51118" spans="7:7" ht="15" customHeight="1">
      <c r="G51118" s="488"/>
    </row>
    <row r="51119" spans="7:7" ht="15" customHeight="1">
      <c r="G51119" s="488"/>
    </row>
    <row r="51120" spans="7:7" ht="15" customHeight="1">
      <c r="G51120" s="488"/>
    </row>
    <row r="51121" spans="7:7" ht="15" customHeight="1">
      <c r="G51121" s="488"/>
    </row>
    <row r="51122" spans="7:7" ht="15" customHeight="1">
      <c r="G51122" s="488"/>
    </row>
    <row r="51123" spans="7:7" ht="15" customHeight="1">
      <c r="G51123" s="488"/>
    </row>
    <row r="51124" spans="7:7" ht="15" customHeight="1">
      <c r="G51124" s="488"/>
    </row>
    <row r="51125" spans="7:7" ht="15" customHeight="1">
      <c r="G51125" s="488"/>
    </row>
    <row r="51126" spans="7:7" ht="15" customHeight="1">
      <c r="G51126" s="488"/>
    </row>
    <row r="51127" spans="7:7" ht="15" customHeight="1">
      <c r="G51127" s="488"/>
    </row>
    <row r="51128" spans="7:7" ht="15" customHeight="1">
      <c r="G51128" s="488"/>
    </row>
    <row r="51129" spans="7:7" ht="15" customHeight="1">
      <c r="G51129" s="488"/>
    </row>
    <row r="51130" spans="7:7" ht="15" customHeight="1">
      <c r="G51130" s="488"/>
    </row>
    <row r="51131" spans="7:7" ht="15" customHeight="1">
      <c r="G51131" s="488"/>
    </row>
    <row r="51132" spans="7:7" ht="15" customHeight="1">
      <c r="G51132" s="488"/>
    </row>
    <row r="51133" spans="7:7" ht="15" customHeight="1">
      <c r="G51133" s="488"/>
    </row>
    <row r="51134" spans="7:7" ht="15" customHeight="1">
      <c r="G51134" s="488"/>
    </row>
    <row r="51135" spans="7:7" ht="15" customHeight="1">
      <c r="G51135" s="488"/>
    </row>
    <row r="51136" spans="7:7" ht="15" customHeight="1">
      <c r="G51136" s="488"/>
    </row>
    <row r="51137" spans="7:7" ht="15" customHeight="1">
      <c r="G51137" s="488"/>
    </row>
    <row r="51138" spans="7:7" ht="15" customHeight="1">
      <c r="G51138" s="488"/>
    </row>
    <row r="51139" spans="7:7" ht="15" customHeight="1">
      <c r="G51139" s="488"/>
    </row>
    <row r="51140" spans="7:7" ht="15" customHeight="1">
      <c r="G51140" s="488"/>
    </row>
    <row r="51141" spans="7:7" ht="15" customHeight="1">
      <c r="G51141" s="488"/>
    </row>
    <row r="51142" spans="7:7" ht="15" customHeight="1">
      <c r="G51142" s="488"/>
    </row>
    <row r="51143" spans="7:7" ht="15" customHeight="1">
      <c r="G51143" s="488"/>
    </row>
    <row r="51144" spans="7:7" ht="15" customHeight="1">
      <c r="G51144" s="488"/>
    </row>
    <row r="51145" spans="7:7" ht="15" customHeight="1">
      <c r="G51145" s="488"/>
    </row>
    <row r="51146" spans="7:7" ht="15" customHeight="1">
      <c r="G51146" s="488"/>
    </row>
    <row r="51147" spans="7:7" ht="15" customHeight="1">
      <c r="G51147" s="488"/>
    </row>
    <row r="51148" spans="7:7" ht="15" customHeight="1">
      <c r="G51148" s="488"/>
    </row>
    <row r="51149" spans="7:7" ht="15" customHeight="1">
      <c r="G51149" s="488"/>
    </row>
    <row r="51150" spans="7:7" ht="15" customHeight="1">
      <c r="G51150" s="488"/>
    </row>
    <row r="51151" spans="7:7" ht="15" customHeight="1">
      <c r="G51151" s="488"/>
    </row>
    <row r="51152" spans="7:7" ht="15" customHeight="1">
      <c r="G51152" s="488"/>
    </row>
    <row r="51153" spans="7:7" ht="15" customHeight="1">
      <c r="G51153" s="488"/>
    </row>
    <row r="51154" spans="7:7" ht="15" customHeight="1">
      <c r="G51154" s="488"/>
    </row>
    <row r="51155" spans="7:7" ht="15" customHeight="1">
      <c r="G51155" s="488"/>
    </row>
    <row r="51156" spans="7:7" ht="15" customHeight="1">
      <c r="G51156" s="488"/>
    </row>
    <row r="51157" spans="7:7" ht="15" customHeight="1">
      <c r="G51157" s="488"/>
    </row>
    <row r="51158" spans="7:7" ht="15" customHeight="1">
      <c r="G51158" s="488"/>
    </row>
    <row r="51159" spans="7:7" ht="15" customHeight="1">
      <c r="G51159" s="488"/>
    </row>
    <row r="51160" spans="7:7" ht="15" customHeight="1">
      <c r="G51160" s="488"/>
    </row>
    <row r="51161" spans="7:7" ht="15" customHeight="1">
      <c r="G51161" s="488"/>
    </row>
    <row r="51162" spans="7:7" ht="15" customHeight="1">
      <c r="G51162" s="488"/>
    </row>
    <row r="51163" spans="7:7" ht="15" customHeight="1">
      <c r="G51163" s="488"/>
    </row>
    <row r="51164" spans="7:7" ht="15" customHeight="1">
      <c r="G51164" s="488"/>
    </row>
    <row r="51165" spans="7:7" ht="15" customHeight="1">
      <c r="G51165" s="488"/>
    </row>
    <row r="51166" spans="7:7" ht="15" customHeight="1">
      <c r="G51166" s="488"/>
    </row>
    <row r="51167" spans="7:7" ht="15" customHeight="1">
      <c r="G51167" s="488"/>
    </row>
    <row r="51168" spans="7:7" ht="15" customHeight="1">
      <c r="G51168" s="488"/>
    </row>
    <row r="51169" spans="7:7" ht="15" customHeight="1">
      <c r="G51169" s="488"/>
    </row>
    <row r="51170" spans="7:7" ht="15" customHeight="1">
      <c r="G51170" s="488"/>
    </row>
    <row r="51171" spans="7:7" ht="15" customHeight="1">
      <c r="G51171" s="488"/>
    </row>
    <row r="51172" spans="7:7" ht="15" customHeight="1">
      <c r="G51172" s="488"/>
    </row>
    <row r="51173" spans="7:7" ht="15" customHeight="1">
      <c r="G51173" s="488"/>
    </row>
    <row r="51174" spans="7:7" ht="15" customHeight="1">
      <c r="G51174" s="488"/>
    </row>
    <row r="51175" spans="7:7" ht="15" customHeight="1">
      <c r="G51175" s="488"/>
    </row>
    <row r="51176" spans="7:7" ht="15" customHeight="1">
      <c r="G51176" s="488"/>
    </row>
    <row r="51177" spans="7:7" ht="15" customHeight="1">
      <c r="G51177" s="488"/>
    </row>
    <row r="51178" spans="7:7" ht="15" customHeight="1">
      <c r="G51178" s="488"/>
    </row>
    <row r="51179" spans="7:7" ht="15" customHeight="1">
      <c r="G51179" s="488"/>
    </row>
    <row r="51180" spans="7:7" ht="15" customHeight="1">
      <c r="G51180" s="488"/>
    </row>
    <row r="51181" spans="7:7" ht="15" customHeight="1">
      <c r="G51181" s="488"/>
    </row>
    <row r="51182" spans="7:7" ht="15" customHeight="1">
      <c r="G51182" s="488"/>
    </row>
    <row r="51183" spans="7:7" ht="15" customHeight="1">
      <c r="G51183" s="488"/>
    </row>
    <row r="51184" spans="7:7" ht="15" customHeight="1">
      <c r="G51184" s="488"/>
    </row>
    <row r="51185" spans="7:7" ht="15" customHeight="1">
      <c r="G51185" s="488"/>
    </row>
    <row r="51186" spans="7:7" ht="15" customHeight="1">
      <c r="G51186" s="488"/>
    </row>
    <row r="51187" spans="7:7" ht="15" customHeight="1">
      <c r="G51187" s="488"/>
    </row>
    <row r="51188" spans="7:7" ht="15" customHeight="1">
      <c r="G51188" s="488"/>
    </row>
    <row r="51189" spans="7:7" ht="15" customHeight="1">
      <c r="G51189" s="488"/>
    </row>
    <row r="51190" spans="7:7" ht="15" customHeight="1">
      <c r="G51190" s="488"/>
    </row>
    <row r="51191" spans="7:7" ht="15" customHeight="1">
      <c r="G51191" s="488"/>
    </row>
    <row r="51192" spans="7:7" ht="15" customHeight="1">
      <c r="G51192" s="488"/>
    </row>
    <row r="51193" spans="7:7" ht="15" customHeight="1">
      <c r="G51193" s="488"/>
    </row>
    <row r="51194" spans="7:7" ht="15" customHeight="1">
      <c r="G51194" s="488"/>
    </row>
    <row r="51195" spans="7:7" ht="15" customHeight="1">
      <c r="G51195" s="488"/>
    </row>
    <row r="51196" spans="7:7" ht="15" customHeight="1">
      <c r="G51196" s="488"/>
    </row>
    <row r="51197" spans="7:7" ht="15" customHeight="1">
      <c r="G51197" s="488"/>
    </row>
    <row r="51198" spans="7:7" ht="15" customHeight="1">
      <c r="G51198" s="488"/>
    </row>
    <row r="51199" spans="7:7" ht="15" customHeight="1">
      <c r="G51199" s="488"/>
    </row>
    <row r="51200" spans="7:7" ht="15" customHeight="1">
      <c r="G51200" s="488"/>
    </row>
    <row r="51201" spans="7:7" ht="15" customHeight="1">
      <c r="G51201" s="488"/>
    </row>
    <row r="51202" spans="7:7" ht="15" customHeight="1">
      <c r="G51202" s="488"/>
    </row>
    <row r="51203" spans="7:7" ht="15" customHeight="1">
      <c r="G51203" s="488"/>
    </row>
    <row r="51204" spans="7:7" ht="15" customHeight="1">
      <c r="G51204" s="488"/>
    </row>
    <row r="51205" spans="7:7" ht="15" customHeight="1">
      <c r="G51205" s="488"/>
    </row>
    <row r="51206" spans="7:7" ht="15" customHeight="1">
      <c r="G51206" s="488"/>
    </row>
    <row r="51207" spans="7:7" ht="15" customHeight="1">
      <c r="G51207" s="488"/>
    </row>
    <row r="51208" spans="7:7" ht="15" customHeight="1">
      <c r="G51208" s="488"/>
    </row>
    <row r="51209" spans="7:7" ht="15" customHeight="1">
      <c r="G51209" s="488"/>
    </row>
    <row r="51210" spans="7:7" ht="15" customHeight="1">
      <c r="G51210" s="488"/>
    </row>
    <row r="51211" spans="7:7" ht="15" customHeight="1">
      <c r="G51211" s="488"/>
    </row>
    <row r="51212" spans="7:7" ht="15" customHeight="1">
      <c r="G51212" s="488"/>
    </row>
    <row r="51213" spans="7:7" ht="15" customHeight="1">
      <c r="G51213" s="488"/>
    </row>
    <row r="51214" spans="7:7" ht="15" customHeight="1">
      <c r="G51214" s="488"/>
    </row>
    <row r="51215" spans="7:7" ht="15" customHeight="1">
      <c r="G51215" s="488"/>
    </row>
    <row r="51216" spans="7:7" ht="15" customHeight="1">
      <c r="G51216" s="488"/>
    </row>
    <row r="51217" spans="7:7" ht="15" customHeight="1">
      <c r="G51217" s="488"/>
    </row>
    <row r="51218" spans="7:7" ht="15" customHeight="1">
      <c r="G51218" s="488"/>
    </row>
    <row r="51219" spans="7:7" ht="15" customHeight="1">
      <c r="G51219" s="488"/>
    </row>
    <row r="51220" spans="7:7" ht="15" customHeight="1">
      <c r="G51220" s="488"/>
    </row>
    <row r="51221" spans="7:7" ht="15" customHeight="1">
      <c r="G51221" s="488"/>
    </row>
    <row r="51222" spans="7:7" ht="15" customHeight="1">
      <c r="G51222" s="488"/>
    </row>
    <row r="51223" spans="7:7" ht="15" customHeight="1">
      <c r="G51223" s="488"/>
    </row>
    <row r="51224" spans="7:7" ht="15" customHeight="1">
      <c r="G51224" s="488"/>
    </row>
    <row r="51225" spans="7:7" ht="15" customHeight="1">
      <c r="G51225" s="488"/>
    </row>
    <row r="51226" spans="7:7" ht="15" customHeight="1">
      <c r="G51226" s="488"/>
    </row>
    <row r="51227" spans="7:7" ht="15" customHeight="1">
      <c r="G51227" s="488"/>
    </row>
    <row r="51228" spans="7:7" ht="15" customHeight="1">
      <c r="G51228" s="488"/>
    </row>
    <row r="51229" spans="7:7" ht="15" customHeight="1">
      <c r="G51229" s="488"/>
    </row>
    <row r="51230" spans="7:7" ht="15" customHeight="1">
      <c r="G51230" s="488"/>
    </row>
    <row r="51231" spans="7:7" ht="15" customHeight="1">
      <c r="G51231" s="488"/>
    </row>
    <row r="51232" spans="7:7" ht="15" customHeight="1">
      <c r="G51232" s="488"/>
    </row>
    <row r="51233" spans="7:7" ht="15" customHeight="1">
      <c r="G51233" s="488"/>
    </row>
    <row r="51234" spans="7:7" ht="15" customHeight="1">
      <c r="G51234" s="488"/>
    </row>
    <row r="51235" spans="7:7" ht="15" customHeight="1">
      <c r="G51235" s="488"/>
    </row>
    <row r="51236" spans="7:7" ht="15" customHeight="1">
      <c r="G51236" s="488"/>
    </row>
    <row r="51237" spans="7:7" ht="15" customHeight="1">
      <c r="G51237" s="488"/>
    </row>
    <row r="51238" spans="7:7" ht="15" customHeight="1">
      <c r="G51238" s="488"/>
    </row>
    <row r="51239" spans="7:7" ht="15" customHeight="1">
      <c r="G51239" s="488"/>
    </row>
    <row r="51240" spans="7:7" ht="15" customHeight="1">
      <c r="G51240" s="488"/>
    </row>
    <row r="51241" spans="7:7" ht="15" customHeight="1">
      <c r="G51241" s="488"/>
    </row>
    <row r="51242" spans="7:7" ht="15" customHeight="1">
      <c r="G51242" s="488"/>
    </row>
    <row r="51243" spans="7:7" ht="15" customHeight="1">
      <c r="G51243" s="488"/>
    </row>
    <row r="51244" spans="7:7" ht="15" customHeight="1">
      <c r="G51244" s="488"/>
    </row>
    <row r="51245" spans="7:7" ht="15" customHeight="1">
      <c r="G51245" s="488"/>
    </row>
    <row r="51246" spans="7:7" ht="15" customHeight="1">
      <c r="G51246" s="488"/>
    </row>
    <row r="51247" spans="7:7" ht="15" customHeight="1">
      <c r="G51247" s="488"/>
    </row>
    <row r="51248" spans="7:7" ht="15" customHeight="1">
      <c r="G51248" s="488"/>
    </row>
    <row r="51249" spans="7:7" ht="15" customHeight="1">
      <c r="G51249" s="488"/>
    </row>
    <row r="51250" spans="7:7" ht="15" customHeight="1">
      <c r="G51250" s="488"/>
    </row>
    <row r="51251" spans="7:7" ht="15" customHeight="1">
      <c r="G51251" s="488"/>
    </row>
    <row r="51252" spans="7:7" ht="15" customHeight="1">
      <c r="G51252" s="488"/>
    </row>
    <row r="51253" spans="7:7" ht="15" customHeight="1">
      <c r="G51253" s="488"/>
    </row>
    <row r="51254" spans="7:7" ht="15" customHeight="1">
      <c r="G51254" s="488"/>
    </row>
    <row r="51255" spans="7:7" ht="15" customHeight="1">
      <c r="G51255" s="488"/>
    </row>
    <row r="51256" spans="7:7" ht="15" customHeight="1">
      <c r="G51256" s="488"/>
    </row>
    <row r="51257" spans="7:7" ht="15" customHeight="1">
      <c r="G51257" s="488"/>
    </row>
    <row r="51258" spans="7:7" ht="15" customHeight="1">
      <c r="G51258" s="488"/>
    </row>
    <row r="51259" spans="7:7" ht="15" customHeight="1">
      <c r="G51259" s="488"/>
    </row>
    <row r="51260" spans="7:7" ht="15" customHeight="1">
      <c r="G51260" s="488"/>
    </row>
    <row r="51261" spans="7:7" ht="15" customHeight="1">
      <c r="G51261" s="488"/>
    </row>
    <row r="51262" spans="7:7" ht="15" customHeight="1">
      <c r="G51262" s="488"/>
    </row>
    <row r="51263" spans="7:7" ht="15" customHeight="1">
      <c r="G51263" s="488"/>
    </row>
    <row r="51264" spans="7:7" ht="15" customHeight="1">
      <c r="G51264" s="488"/>
    </row>
    <row r="51265" spans="7:7" ht="15" customHeight="1">
      <c r="G51265" s="488"/>
    </row>
    <row r="51266" spans="7:7" ht="15" customHeight="1">
      <c r="G51266" s="488"/>
    </row>
    <row r="51267" spans="7:7" ht="15" customHeight="1">
      <c r="G51267" s="488"/>
    </row>
    <row r="51268" spans="7:7" ht="15" customHeight="1">
      <c r="G51268" s="488"/>
    </row>
    <row r="51269" spans="7:7" ht="15" customHeight="1">
      <c r="G51269" s="488"/>
    </row>
    <row r="51270" spans="7:7" ht="15" customHeight="1">
      <c r="G51270" s="488"/>
    </row>
    <row r="51271" spans="7:7" ht="15" customHeight="1">
      <c r="G51271" s="488"/>
    </row>
    <row r="51272" spans="7:7" ht="15" customHeight="1">
      <c r="G51272" s="488"/>
    </row>
    <row r="51273" spans="7:7" ht="15" customHeight="1">
      <c r="G51273" s="488"/>
    </row>
    <row r="51274" spans="7:7" ht="15" customHeight="1">
      <c r="G51274" s="488"/>
    </row>
    <row r="51275" spans="7:7" ht="15" customHeight="1">
      <c r="G51275" s="488"/>
    </row>
    <row r="51276" spans="7:7" ht="15" customHeight="1">
      <c r="G51276" s="488"/>
    </row>
    <row r="51277" spans="7:7" ht="15" customHeight="1">
      <c r="G51277" s="488"/>
    </row>
    <row r="51278" spans="7:7" ht="15" customHeight="1">
      <c r="G51278" s="488"/>
    </row>
    <row r="51279" spans="7:7" ht="15" customHeight="1">
      <c r="G51279" s="488"/>
    </row>
    <row r="51280" spans="7:7" ht="15" customHeight="1">
      <c r="G51280" s="488"/>
    </row>
    <row r="51281" spans="7:7" ht="15" customHeight="1">
      <c r="G51281" s="488"/>
    </row>
    <row r="51282" spans="7:7" ht="15" customHeight="1">
      <c r="G51282" s="488"/>
    </row>
    <row r="51283" spans="7:7" ht="15" customHeight="1">
      <c r="G51283" s="488"/>
    </row>
    <row r="51284" spans="7:7" ht="15" customHeight="1">
      <c r="G51284" s="488"/>
    </row>
    <row r="51285" spans="7:7" ht="15" customHeight="1">
      <c r="G51285" s="488"/>
    </row>
    <row r="51286" spans="7:7" ht="15" customHeight="1">
      <c r="G51286" s="488"/>
    </row>
    <row r="51287" spans="7:7" ht="15" customHeight="1">
      <c r="G51287" s="488"/>
    </row>
    <row r="51288" spans="7:7" ht="15" customHeight="1">
      <c r="G51288" s="488"/>
    </row>
    <row r="51289" spans="7:7" ht="15" customHeight="1">
      <c r="G51289" s="488"/>
    </row>
    <row r="51290" spans="7:7" ht="15" customHeight="1">
      <c r="G51290" s="488"/>
    </row>
    <row r="51291" spans="7:7" ht="15" customHeight="1">
      <c r="G51291" s="488"/>
    </row>
    <row r="51292" spans="7:7" ht="15" customHeight="1">
      <c r="G51292" s="488"/>
    </row>
    <row r="51293" spans="7:7" ht="15" customHeight="1">
      <c r="G51293" s="488"/>
    </row>
    <row r="51294" spans="7:7" ht="15" customHeight="1">
      <c r="G51294" s="488"/>
    </row>
    <row r="51295" spans="7:7" ht="15" customHeight="1">
      <c r="G51295" s="488"/>
    </row>
    <row r="51296" spans="7:7" ht="15" customHeight="1">
      <c r="G51296" s="488"/>
    </row>
    <row r="51297" spans="7:7" ht="15" customHeight="1">
      <c r="G51297" s="488"/>
    </row>
    <row r="51298" spans="7:7" ht="15" customHeight="1">
      <c r="G51298" s="488"/>
    </row>
    <row r="51299" spans="7:7" ht="15" customHeight="1">
      <c r="G51299" s="488"/>
    </row>
    <row r="51300" spans="7:7" ht="15" customHeight="1">
      <c r="G51300" s="488"/>
    </row>
    <row r="51301" spans="7:7" ht="15" customHeight="1">
      <c r="G51301" s="488"/>
    </row>
    <row r="51302" spans="7:7" ht="15" customHeight="1">
      <c r="G51302" s="488"/>
    </row>
    <row r="51303" spans="7:7" ht="15" customHeight="1">
      <c r="G51303" s="488"/>
    </row>
    <row r="51304" spans="7:7" ht="15" customHeight="1">
      <c r="G51304" s="488"/>
    </row>
    <row r="51305" spans="7:7" ht="15" customHeight="1">
      <c r="G51305" s="488"/>
    </row>
    <row r="51306" spans="7:7" ht="15" customHeight="1">
      <c r="G51306" s="488"/>
    </row>
    <row r="51307" spans="7:7" ht="15" customHeight="1">
      <c r="G51307" s="488"/>
    </row>
    <row r="51308" spans="7:7" ht="15" customHeight="1">
      <c r="G51308" s="488"/>
    </row>
    <row r="51309" spans="7:7" ht="15" customHeight="1">
      <c r="G51309" s="488"/>
    </row>
    <row r="51310" spans="7:7" ht="15" customHeight="1">
      <c r="G51310" s="488"/>
    </row>
    <row r="51311" spans="7:7" ht="15" customHeight="1">
      <c r="G51311" s="488"/>
    </row>
    <row r="51312" spans="7:7" ht="15" customHeight="1">
      <c r="G51312" s="488"/>
    </row>
    <row r="51313" spans="7:7" ht="15" customHeight="1">
      <c r="G51313" s="488"/>
    </row>
    <row r="51314" spans="7:7" ht="15" customHeight="1">
      <c r="G51314" s="488"/>
    </row>
    <row r="51315" spans="7:7" ht="15" customHeight="1">
      <c r="G51315" s="488"/>
    </row>
    <row r="51316" spans="7:7" ht="15" customHeight="1">
      <c r="G51316" s="488"/>
    </row>
    <row r="51317" spans="7:7" ht="15" customHeight="1">
      <c r="G51317" s="488"/>
    </row>
    <row r="51318" spans="7:7" ht="15" customHeight="1">
      <c r="G51318" s="488"/>
    </row>
    <row r="51319" spans="7:7" ht="15" customHeight="1">
      <c r="G51319" s="488"/>
    </row>
    <row r="51320" spans="7:7" ht="15" customHeight="1">
      <c r="G51320" s="488"/>
    </row>
    <row r="51321" spans="7:7" ht="15" customHeight="1">
      <c r="G51321" s="488"/>
    </row>
    <row r="51322" spans="7:7" ht="15" customHeight="1">
      <c r="G51322" s="488"/>
    </row>
    <row r="51323" spans="7:7" ht="15" customHeight="1">
      <c r="G51323" s="488"/>
    </row>
    <row r="51324" spans="7:7" ht="15" customHeight="1">
      <c r="G51324" s="488"/>
    </row>
    <row r="51325" spans="7:7" ht="15" customHeight="1">
      <c r="G51325" s="488"/>
    </row>
    <row r="51326" spans="7:7" ht="15" customHeight="1">
      <c r="G51326" s="488"/>
    </row>
    <row r="51327" spans="7:7" ht="15" customHeight="1">
      <c r="G51327" s="488"/>
    </row>
    <row r="51328" spans="7:7" ht="15" customHeight="1">
      <c r="G51328" s="488"/>
    </row>
    <row r="51329" spans="7:7" ht="15" customHeight="1">
      <c r="G51329" s="488"/>
    </row>
    <row r="51330" spans="7:7" ht="15" customHeight="1">
      <c r="G51330" s="488"/>
    </row>
    <row r="51331" spans="7:7" ht="15" customHeight="1">
      <c r="G51331" s="488"/>
    </row>
    <row r="51332" spans="7:7" ht="15" customHeight="1">
      <c r="G51332" s="488"/>
    </row>
    <row r="51333" spans="7:7" ht="15" customHeight="1">
      <c r="G51333" s="488"/>
    </row>
    <row r="51334" spans="7:7" ht="15" customHeight="1">
      <c r="G51334" s="488"/>
    </row>
    <row r="51335" spans="7:7" ht="15" customHeight="1">
      <c r="G51335" s="488"/>
    </row>
    <row r="51336" spans="7:7" ht="15" customHeight="1">
      <c r="G51336" s="488"/>
    </row>
    <row r="51337" spans="7:7" ht="15" customHeight="1">
      <c r="G51337" s="488"/>
    </row>
    <row r="51338" spans="7:7" ht="15" customHeight="1">
      <c r="G51338" s="488"/>
    </row>
    <row r="51339" spans="7:7" ht="15" customHeight="1">
      <c r="G51339" s="488"/>
    </row>
    <row r="51340" spans="7:7" ht="15" customHeight="1">
      <c r="G51340" s="488"/>
    </row>
    <row r="51341" spans="7:7" ht="15" customHeight="1">
      <c r="G51341" s="488"/>
    </row>
    <row r="51342" spans="7:7" ht="15" customHeight="1">
      <c r="G51342" s="488"/>
    </row>
    <row r="51343" spans="7:7" ht="15" customHeight="1">
      <c r="G51343" s="488"/>
    </row>
    <row r="51344" spans="7:7" ht="15" customHeight="1">
      <c r="G51344" s="488"/>
    </row>
    <row r="51345" spans="7:7" ht="15" customHeight="1">
      <c r="G51345" s="488"/>
    </row>
    <row r="51346" spans="7:7" ht="15" customHeight="1">
      <c r="G51346" s="488"/>
    </row>
    <row r="51347" spans="7:7" ht="15" customHeight="1">
      <c r="G51347" s="488"/>
    </row>
    <row r="51348" spans="7:7" ht="15" customHeight="1">
      <c r="G51348" s="488"/>
    </row>
    <row r="51349" spans="7:7" ht="15" customHeight="1">
      <c r="G51349" s="488"/>
    </row>
    <row r="51350" spans="7:7" ht="15" customHeight="1">
      <c r="G51350" s="488"/>
    </row>
    <row r="51351" spans="7:7" ht="15" customHeight="1">
      <c r="G51351" s="488"/>
    </row>
    <row r="51352" spans="7:7" ht="15" customHeight="1">
      <c r="G51352" s="488"/>
    </row>
    <row r="51353" spans="7:7" ht="15" customHeight="1">
      <c r="G51353" s="488"/>
    </row>
    <row r="51354" spans="7:7" ht="15" customHeight="1">
      <c r="G51354" s="488"/>
    </row>
    <row r="51355" spans="7:7" ht="15" customHeight="1">
      <c r="G51355" s="488"/>
    </row>
    <row r="51356" spans="7:7" ht="15" customHeight="1">
      <c r="G51356" s="488"/>
    </row>
    <row r="51357" spans="7:7" ht="15" customHeight="1">
      <c r="G51357" s="488"/>
    </row>
    <row r="51358" spans="7:7" ht="15" customHeight="1">
      <c r="G51358" s="488"/>
    </row>
    <row r="51359" spans="7:7" ht="15" customHeight="1">
      <c r="G51359" s="488"/>
    </row>
    <row r="51360" spans="7:7" ht="15" customHeight="1">
      <c r="G51360" s="488"/>
    </row>
    <row r="51361" spans="7:7" ht="15" customHeight="1">
      <c r="G51361" s="488"/>
    </row>
    <row r="51362" spans="7:7" ht="15" customHeight="1">
      <c r="G51362" s="488"/>
    </row>
    <row r="51363" spans="7:7" ht="15" customHeight="1">
      <c r="G51363" s="488"/>
    </row>
    <row r="51364" spans="7:7" ht="15" customHeight="1">
      <c r="G51364" s="488"/>
    </row>
    <row r="51365" spans="7:7" ht="15" customHeight="1">
      <c r="G51365" s="488"/>
    </row>
    <row r="51366" spans="7:7" ht="15" customHeight="1">
      <c r="G51366" s="488"/>
    </row>
    <row r="51367" spans="7:7" ht="15" customHeight="1">
      <c r="G51367" s="488"/>
    </row>
    <row r="51368" spans="7:7" ht="15" customHeight="1">
      <c r="G51368" s="488"/>
    </row>
    <row r="51369" spans="7:7" ht="15" customHeight="1">
      <c r="G51369" s="488"/>
    </row>
    <row r="51370" spans="7:7" ht="15" customHeight="1">
      <c r="G51370" s="488"/>
    </row>
    <row r="51371" spans="7:7" ht="15" customHeight="1">
      <c r="G51371" s="488"/>
    </row>
    <row r="51372" spans="7:7" ht="15" customHeight="1">
      <c r="G51372" s="488"/>
    </row>
    <row r="51373" spans="7:7" ht="15" customHeight="1">
      <c r="G51373" s="488"/>
    </row>
    <row r="51374" spans="7:7" ht="15" customHeight="1">
      <c r="G51374" s="488"/>
    </row>
    <row r="51375" spans="7:7" ht="15" customHeight="1">
      <c r="G51375" s="488"/>
    </row>
    <row r="51376" spans="7:7" ht="15" customHeight="1">
      <c r="G51376" s="488"/>
    </row>
    <row r="51377" spans="7:7" ht="15" customHeight="1">
      <c r="G51377" s="488"/>
    </row>
    <row r="51378" spans="7:7" ht="15" customHeight="1">
      <c r="G51378" s="488"/>
    </row>
    <row r="51379" spans="7:7" ht="15" customHeight="1">
      <c r="G51379" s="488"/>
    </row>
    <row r="51380" spans="7:7" ht="15" customHeight="1">
      <c r="G51380" s="488"/>
    </row>
    <row r="51381" spans="7:7" ht="15" customHeight="1">
      <c r="G51381" s="488"/>
    </row>
    <row r="51382" spans="7:7" ht="15" customHeight="1">
      <c r="G51382" s="488"/>
    </row>
    <row r="51383" spans="7:7" ht="15" customHeight="1">
      <c r="G51383" s="488"/>
    </row>
    <row r="51384" spans="7:7" ht="15" customHeight="1">
      <c r="G51384" s="488"/>
    </row>
    <row r="51385" spans="7:7" ht="15" customHeight="1">
      <c r="G51385" s="488"/>
    </row>
    <row r="51386" spans="7:7" ht="15" customHeight="1">
      <c r="G51386" s="488"/>
    </row>
    <row r="51387" spans="7:7" ht="15" customHeight="1">
      <c r="G51387" s="488"/>
    </row>
    <row r="51388" spans="7:7" ht="15" customHeight="1">
      <c r="G51388" s="488"/>
    </row>
    <row r="51389" spans="7:7" ht="15" customHeight="1">
      <c r="G51389" s="488"/>
    </row>
    <row r="51390" spans="7:7" ht="15" customHeight="1">
      <c r="G51390" s="488"/>
    </row>
    <row r="51391" spans="7:7" ht="15" customHeight="1">
      <c r="G51391" s="488"/>
    </row>
    <row r="51392" spans="7:7" ht="15" customHeight="1">
      <c r="G51392" s="488"/>
    </row>
    <row r="51393" spans="7:7" ht="15" customHeight="1">
      <c r="G51393" s="488"/>
    </row>
    <row r="51394" spans="7:7" ht="15" customHeight="1">
      <c r="G51394" s="488"/>
    </row>
    <row r="51395" spans="7:7" ht="15" customHeight="1">
      <c r="G51395" s="488"/>
    </row>
    <row r="51396" spans="7:7" ht="15" customHeight="1">
      <c r="G51396" s="488"/>
    </row>
    <row r="51397" spans="7:7" ht="15" customHeight="1">
      <c r="G51397" s="488"/>
    </row>
    <row r="51398" spans="7:7" ht="15" customHeight="1">
      <c r="G51398" s="488"/>
    </row>
    <row r="51399" spans="7:7" ht="15" customHeight="1">
      <c r="G51399" s="488"/>
    </row>
    <row r="51400" spans="7:7" ht="15" customHeight="1">
      <c r="G51400" s="488"/>
    </row>
    <row r="51401" spans="7:7" ht="15" customHeight="1">
      <c r="G51401" s="488"/>
    </row>
    <row r="51402" spans="7:7" ht="15" customHeight="1">
      <c r="G51402" s="488"/>
    </row>
    <row r="51403" spans="7:7" ht="15" customHeight="1">
      <c r="G51403" s="488"/>
    </row>
    <row r="51404" spans="7:7" ht="15" customHeight="1">
      <c r="G51404" s="488"/>
    </row>
    <row r="51405" spans="7:7" ht="15" customHeight="1">
      <c r="G51405" s="488"/>
    </row>
    <row r="51406" spans="7:7" ht="15" customHeight="1">
      <c r="G51406" s="488"/>
    </row>
    <row r="51407" spans="7:7" ht="15" customHeight="1">
      <c r="G51407" s="488"/>
    </row>
    <row r="51408" spans="7:7" ht="15" customHeight="1">
      <c r="G51408" s="488"/>
    </row>
    <row r="51409" spans="7:7" ht="15" customHeight="1">
      <c r="G51409" s="488"/>
    </row>
    <row r="51410" spans="7:7" ht="15" customHeight="1">
      <c r="G51410" s="488"/>
    </row>
    <row r="51411" spans="7:7" ht="15" customHeight="1">
      <c r="G51411" s="488"/>
    </row>
    <row r="51412" spans="7:7" ht="15" customHeight="1">
      <c r="G51412" s="488"/>
    </row>
    <row r="51413" spans="7:7" ht="15" customHeight="1">
      <c r="G51413" s="488"/>
    </row>
    <row r="51414" spans="7:7" ht="15" customHeight="1">
      <c r="G51414" s="488"/>
    </row>
    <row r="51415" spans="7:7" ht="15" customHeight="1">
      <c r="G51415" s="488"/>
    </row>
    <row r="51416" spans="7:7" ht="15" customHeight="1">
      <c r="G51416" s="488"/>
    </row>
    <row r="51417" spans="7:7" ht="15" customHeight="1">
      <c r="G51417" s="488"/>
    </row>
    <row r="51418" spans="7:7" ht="15" customHeight="1">
      <c r="G51418" s="488"/>
    </row>
    <row r="51419" spans="7:7" ht="15" customHeight="1">
      <c r="G51419" s="488"/>
    </row>
    <row r="51420" spans="7:7" ht="15" customHeight="1">
      <c r="G51420" s="488"/>
    </row>
    <row r="51421" spans="7:7" ht="15" customHeight="1">
      <c r="G51421" s="488"/>
    </row>
    <row r="51422" spans="7:7" ht="15" customHeight="1">
      <c r="G51422" s="488"/>
    </row>
    <row r="51423" spans="7:7" ht="15" customHeight="1">
      <c r="G51423" s="488"/>
    </row>
    <row r="51424" spans="7:7" ht="15" customHeight="1">
      <c r="G51424" s="488"/>
    </row>
    <row r="51425" spans="7:7" ht="15" customHeight="1">
      <c r="G51425" s="488"/>
    </row>
    <row r="51426" spans="7:7" ht="15" customHeight="1">
      <c r="G51426" s="488"/>
    </row>
    <row r="51427" spans="7:7" ht="15" customHeight="1">
      <c r="G51427" s="488"/>
    </row>
    <row r="51428" spans="7:7" ht="15" customHeight="1">
      <c r="G51428" s="488"/>
    </row>
    <row r="51429" spans="7:7" ht="15" customHeight="1">
      <c r="G51429" s="488"/>
    </row>
    <row r="51430" spans="7:7" ht="15" customHeight="1">
      <c r="G51430" s="488"/>
    </row>
    <row r="51431" spans="7:7" ht="15" customHeight="1">
      <c r="G51431" s="488"/>
    </row>
    <row r="51432" spans="7:7" ht="15" customHeight="1">
      <c r="G51432" s="488"/>
    </row>
    <row r="51433" spans="7:7" ht="15" customHeight="1">
      <c r="G51433" s="488"/>
    </row>
    <row r="51434" spans="7:7" ht="15" customHeight="1">
      <c r="G51434" s="488"/>
    </row>
    <row r="51435" spans="7:7" ht="15" customHeight="1">
      <c r="G51435" s="488"/>
    </row>
    <row r="51436" spans="7:7" ht="15" customHeight="1">
      <c r="G51436" s="488"/>
    </row>
    <row r="51437" spans="7:7" ht="15" customHeight="1">
      <c r="G51437" s="488"/>
    </row>
    <row r="51438" spans="7:7" ht="15" customHeight="1">
      <c r="G51438" s="488"/>
    </row>
    <row r="51439" spans="7:7" ht="15" customHeight="1">
      <c r="G51439" s="488"/>
    </row>
    <row r="51440" spans="7:7" ht="15" customHeight="1">
      <c r="G51440" s="488"/>
    </row>
    <row r="51441" spans="7:7" ht="15" customHeight="1">
      <c r="G51441" s="488"/>
    </row>
    <row r="51442" spans="7:7" ht="15" customHeight="1">
      <c r="G51442" s="488"/>
    </row>
    <row r="51443" spans="7:7" ht="15" customHeight="1">
      <c r="G51443" s="488"/>
    </row>
    <row r="51444" spans="7:7" ht="15" customHeight="1">
      <c r="G51444" s="488"/>
    </row>
    <row r="51445" spans="7:7" ht="15" customHeight="1">
      <c r="G51445" s="488"/>
    </row>
    <row r="51446" spans="7:7" ht="15" customHeight="1">
      <c r="G51446" s="488"/>
    </row>
    <row r="51447" spans="7:7" ht="15" customHeight="1">
      <c r="G51447" s="488"/>
    </row>
    <row r="51448" spans="7:7" ht="15" customHeight="1">
      <c r="G51448" s="488"/>
    </row>
    <row r="51449" spans="7:7" ht="15" customHeight="1">
      <c r="G51449" s="488"/>
    </row>
    <row r="51450" spans="7:7" ht="15" customHeight="1">
      <c r="G51450" s="488"/>
    </row>
    <row r="51451" spans="7:7" ht="15" customHeight="1">
      <c r="G51451" s="488"/>
    </row>
    <row r="51452" spans="7:7" ht="15" customHeight="1">
      <c r="G51452" s="488"/>
    </row>
    <row r="51453" spans="7:7" ht="15" customHeight="1">
      <c r="G51453" s="488"/>
    </row>
    <row r="51454" spans="7:7" ht="15" customHeight="1">
      <c r="G51454" s="488"/>
    </row>
    <row r="51455" spans="7:7" ht="15" customHeight="1">
      <c r="G51455" s="488"/>
    </row>
    <row r="51456" spans="7:7" ht="15" customHeight="1">
      <c r="G51456" s="488"/>
    </row>
    <row r="51457" spans="7:7" ht="15" customHeight="1">
      <c r="G51457" s="488"/>
    </row>
    <row r="51458" spans="7:7" ht="15" customHeight="1">
      <c r="G51458" s="488"/>
    </row>
    <row r="51459" spans="7:7" ht="15" customHeight="1">
      <c r="G51459" s="488"/>
    </row>
    <row r="51460" spans="7:7" ht="15" customHeight="1">
      <c r="G51460" s="488"/>
    </row>
    <row r="51461" spans="7:7" ht="15" customHeight="1">
      <c r="G51461" s="488"/>
    </row>
    <row r="51462" spans="7:7" ht="15" customHeight="1">
      <c r="G51462" s="488"/>
    </row>
    <row r="51463" spans="7:7" ht="15" customHeight="1">
      <c r="G51463" s="488"/>
    </row>
    <row r="51464" spans="7:7" ht="15" customHeight="1">
      <c r="G51464" s="488"/>
    </row>
    <row r="51465" spans="7:7" ht="15" customHeight="1">
      <c r="G51465" s="488"/>
    </row>
    <row r="51466" spans="7:7" ht="15" customHeight="1">
      <c r="G51466" s="488"/>
    </row>
    <row r="51467" spans="7:7" ht="15" customHeight="1">
      <c r="G51467" s="488"/>
    </row>
    <row r="51468" spans="7:7" ht="15" customHeight="1">
      <c r="G51468" s="488"/>
    </row>
    <row r="51469" spans="7:7" ht="15" customHeight="1">
      <c r="G51469" s="488"/>
    </row>
    <row r="51470" spans="7:7" ht="15" customHeight="1">
      <c r="G51470" s="488"/>
    </row>
    <row r="51471" spans="7:7" ht="15" customHeight="1">
      <c r="G51471" s="488"/>
    </row>
    <row r="51472" spans="7:7" ht="15" customHeight="1">
      <c r="G51472" s="488"/>
    </row>
    <row r="51473" spans="7:7" ht="15" customHeight="1">
      <c r="G51473" s="488"/>
    </row>
    <row r="51474" spans="7:7" ht="15" customHeight="1">
      <c r="G51474" s="488"/>
    </row>
    <row r="51475" spans="7:7" ht="15" customHeight="1">
      <c r="G51475" s="488"/>
    </row>
    <row r="51476" spans="7:7" ht="15" customHeight="1">
      <c r="G51476" s="488"/>
    </row>
    <row r="51477" spans="7:7" ht="15" customHeight="1">
      <c r="G51477" s="488"/>
    </row>
    <row r="51478" spans="7:7" ht="15" customHeight="1">
      <c r="G51478" s="488"/>
    </row>
    <row r="51479" spans="7:7" ht="15" customHeight="1">
      <c r="G51479" s="488"/>
    </row>
    <row r="51480" spans="7:7" ht="15" customHeight="1">
      <c r="G51480" s="488"/>
    </row>
    <row r="51481" spans="7:7" ht="15" customHeight="1">
      <c r="G51481" s="488"/>
    </row>
    <row r="51482" spans="7:7" ht="15" customHeight="1">
      <c r="G51482" s="488"/>
    </row>
    <row r="51483" spans="7:7" ht="15" customHeight="1">
      <c r="G51483" s="488"/>
    </row>
    <row r="51484" spans="7:7" ht="15" customHeight="1">
      <c r="G51484" s="488"/>
    </row>
    <row r="51485" spans="7:7" ht="15" customHeight="1">
      <c r="G51485" s="488"/>
    </row>
    <row r="51486" spans="7:7" ht="15" customHeight="1">
      <c r="G51486" s="488"/>
    </row>
    <row r="51487" spans="7:7" ht="15" customHeight="1">
      <c r="G51487" s="488"/>
    </row>
    <row r="51488" spans="7:7" ht="15" customHeight="1">
      <c r="G51488" s="488"/>
    </row>
    <row r="51489" spans="7:7" ht="15" customHeight="1">
      <c r="G51489" s="488"/>
    </row>
    <row r="51490" spans="7:7" ht="15" customHeight="1">
      <c r="G51490" s="488"/>
    </row>
    <row r="51491" spans="7:7" ht="15" customHeight="1">
      <c r="G51491" s="488"/>
    </row>
    <row r="51492" spans="7:7" ht="15" customHeight="1">
      <c r="G51492" s="488"/>
    </row>
    <row r="51493" spans="7:7" ht="15" customHeight="1">
      <c r="G51493" s="488"/>
    </row>
    <row r="51494" spans="7:7" ht="15" customHeight="1">
      <c r="G51494" s="488"/>
    </row>
    <row r="51495" spans="7:7" ht="15" customHeight="1">
      <c r="G51495" s="488"/>
    </row>
    <row r="51496" spans="7:7" ht="15" customHeight="1">
      <c r="G51496" s="488"/>
    </row>
    <row r="51497" spans="7:7" ht="15" customHeight="1">
      <c r="G51497" s="488"/>
    </row>
    <row r="51498" spans="7:7" ht="15" customHeight="1">
      <c r="G51498" s="488"/>
    </row>
    <row r="51499" spans="7:7" ht="15" customHeight="1">
      <c r="G51499" s="488"/>
    </row>
    <row r="51500" spans="7:7" ht="15" customHeight="1">
      <c r="G51500" s="488"/>
    </row>
    <row r="51501" spans="7:7" ht="15" customHeight="1">
      <c r="G51501" s="488"/>
    </row>
    <row r="51502" spans="7:7" ht="15" customHeight="1">
      <c r="G51502" s="488"/>
    </row>
    <row r="51503" spans="7:7" ht="15" customHeight="1">
      <c r="G51503" s="488"/>
    </row>
    <row r="51504" spans="7:7" ht="15" customHeight="1">
      <c r="G51504" s="488"/>
    </row>
    <row r="51505" spans="7:7" ht="15" customHeight="1">
      <c r="G51505" s="488"/>
    </row>
    <row r="51506" spans="7:7" ht="15" customHeight="1">
      <c r="G51506" s="488"/>
    </row>
    <row r="51507" spans="7:7" ht="15" customHeight="1">
      <c r="G51507" s="488"/>
    </row>
    <row r="51508" spans="7:7" ht="15" customHeight="1">
      <c r="G51508" s="488"/>
    </row>
    <row r="51509" spans="7:7" ht="15" customHeight="1">
      <c r="G51509" s="488"/>
    </row>
    <row r="51510" spans="7:7" ht="15" customHeight="1">
      <c r="G51510" s="488"/>
    </row>
    <row r="51511" spans="7:7" ht="15" customHeight="1">
      <c r="G51511" s="488"/>
    </row>
    <row r="51512" spans="7:7" ht="15" customHeight="1">
      <c r="G51512" s="488"/>
    </row>
    <row r="51513" spans="7:7" ht="15" customHeight="1">
      <c r="G51513" s="488"/>
    </row>
    <row r="51514" spans="7:7" ht="15" customHeight="1">
      <c r="G51514" s="488"/>
    </row>
    <row r="51515" spans="7:7" ht="15" customHeight="1">
      <c r="G51515" s="488"/>
    </row>
    <row r="51516" spans="7:7" ht="15" customHeight="1">
      <c r="G51516" s="488"/>
    </row>
    <row r="51517" spans="7:7" ht="15" customHeight="1">
      <c r="G51517" s="488"/>
    </row>
    <row r="51518" spans="7:7" ht="15" customHeight="1">
      <c r="G51518" s="488"/>
    </row>
    <row r="51519" spans="7:7" ht="15" customHeight="1">
      <c r="G51519" s="488"/>
    </row>
    <row r="51520" spans="7:7" ht="15" customHeight="1">
      <c r="G51520" s="488"/>
    </row>
    <row r="51521" spans="7:7" ht="15" customHeight="1">
      <c r="G51521" s="488"/>
    </row>
    <row r="51522" spans="7:7" ht="15" customHeight="1">
      <c r="G51522" s="488"/>
    </row>
    <row r="51523" spans="7:7" ht="15" customHeight="1">
      <c r="G51523" s="488"/>
    </row>
    <row r="51524" spans="7:7" ht="15" customHeight="1">
      <c r="G51524" s="488"/>
    </row>
    <row r="51525" spans="7:7" ht="15" customHeight="1">
      <c r="G51525" s="488"/>
    </row>
    <row r="51526" spans="7:7" ht="15" customHeight="1">
      <c r="G51526" s="488"/>
    </row>
    <row r="51527" spans="7:7" ht="15" customHeight="1">
      <c r="G51527" s="488"/>
    </row>
    <row r="51528" spans="7:7" ht="15" customHeight="1">
      <c r="G51528" s="488"/>
    </row>
    <row r="51529" spans="7:7" ht="15" customHeight="1">
      <c r="G51529" s="488"/>
    </row>
    <row r="51530" spans="7:7" ht="15" customHeight="1">
      <c r="G51530" s="488"/>
    </row>
    <row r="51531" spans="7:7" ht="15" customHeight="1">
      <c r="G51531" s="488"/>
    </row>
    <row r="51532" spans="7:7" ht="15" customHeight="1">
      <c r="G51532" s="488"/>
    </row>
    <row r="51533" spans="7:7" ht="15" customHeight="1">
      <c r="G51533" s="488"/>
    </row>
    <row r="51534" spans="7:7" ht="15" customHeight="1">
      <c r="G51534" s="488"/>
    </row>
    <row r="51535" spans="7:7" ht="15" customHeight="1">
      <c r="G51535" s="488"/>
    </row>
    <row r="51536" spans="7:7" ht="15" customHeight="1">
      <c r="G51536" s="488"/>
    </row>
    <row r="51537" spans="7:7" ht="15" customHeight="1">
      <c r="G51537" s="488"/>
    </row>
    <row r="51538" spans="7:7" ht="15" customHeight="1">
      <c r="G51538" s="488"/>
    </row>
    <row r="51539" spans="7:7" ht="15" customHeight="1">
      <c r="G51539" s="488"/>
    </row>
    <row r="51540" spans="7:7" ht="15" customHeight="1">
      <c r="G51540" s="488"/>
    </row>
    <row r="51541" spans="7:7" ht="15" customHeight="1">
      <c r="G51541" s="488"/>
    </row>
    <row r="51542" spans="7:7" ht="15" customHeight="1">
      <c r="G51542" s="488"/>
    </row>
    <row r="51543" spans="7:7" ht="15" customHeight="1">
      <c r="G51543" s="488"/>
    </row>
    <row r="51544" spans="7:7" ht="15" customHeight="1">
      <c r="G51544" s="488"/>
    </row>
    <row r="51545" spans="7:7" ht="15" customHeight="1">
      <c r="G51545" s="488"/>
    </row>
    <row r="51546" spans="7:7" ht="15" customHeight="1">
      <c r="G51546" s="488"/>
    </row>
    <row r="51547" spans="7:7" ht="15" customHeight="1">
      <c r="G51547" s="488"/>
    </row>
    <row r="51548" spans="7:7" ht="15" customHeight="1">
      <c r="G51548" s="488"/>
    </row>
    <row r="51549" spans="7:7" ht="15" customHeight="1">
      <c r="G51549" s="488"/>
    </row>
    <row r="51550" spans="7:7" ht="15" customHeight="1">
      <c r="G51550" s="488"/>
    </row>
    <row r="51551" spans="7:7" ht="15" customHeight="1">
      <c r="G51551" s="488"/>
    </row>
    <row r="51552" spans="7:7" ht="15" customHeight="1">
      <c r="G51552" s="488"/>
    </row>
    <row r="51553" spans="7:7" ht="15" customHeight="1">
      <c r="G51553" s="488"/>
    </row>
    <row r="51554" spans="7:7" ht="15" customHeight="1">
      <c r="G51554" s="488"/>
    </row>
    <row r="51555" spans="7:7" ht="15" customHeight="1">
      <c r="G51555" s="488"/>
    </row>
    <row r="51556" spans="7:7" ht="15" customHeight="1">
      <c r="G51556" s="488"/>
    </row>
    <row r="51557" spans="7:7" ht="15" customHeight="1">
      <c r="G51557" s="488"/>
    </row>
    <row r="51558" spans="7:7" ht="15" customHeight="1">
      <c r="G51558" s="488"/>
    </row>
    <row r="51559" spans="7:7" ht="15" customHeight="1">
      <c r="G51559" s="488"/>
    </row>
    <row r="51560" spans="7:7" ht="15" customHeight="1">
      <c r="G51560" s="488"/>
    </row>
    <row r="51561" spans="7:7" ht="15" customHeight="1">
      <c r="G51561" s="488"/>
    </row>
    <row r="51562" spans="7:7" ht="15" customHeight="1">
      <c r="G51562" s="488"/>
    </row>
    <row r="51563" spans="7:7" ht="15" customHeight="1">
      <c r="G51563" s="488"/>
    </row>
    <row r="51564" spans="7:7" ht="15" customHeight="1">
      <c r="G51564" s="488"/>
    </row>
    <row r="51565" spans="7:7" ht="15" customHeight="1">
      <c r="G51565" s="488"/>
    </row>
    <row r="51566" spans="7:7" ht="15" customHeight="1">
      <c r="G51566" s="488"/>
    </row>
    <row r="51567" spans="7:7" ht="15" customHeight="1">
      <c r="G51567" s="488"/>
    </row>
    <row r="51568" spans="7:7" ht="15" customHeight="1">
      <c r="G51568" s="488"/>
    </row>
    <row r="51569" spans="7:7" ht="15" customHeight="1">
      <c r="G51569" s="488"/>
    </row>
    <row r="51570" spans="7:7" ht="15" customHeight="1">
      <c r="G51570" s="488"/>
    </row>
    <row r="51571" spans="7:7" ht="15" customHeight="1">
      <c r="G51571" s="488"/>
    </row>
    <row r="51572" spans="7:7" ht="15" customHeight="1">
      <c r="G51572" s="488"/>
    </row>
    <row r="51573" spans="7:7" ht="15" customHeight="1">
      <c r="G51573" s="488"/>
    </row>
    <row r="51574" spans="7:7" ht="15" customHeight="1">
      <c r="G51574" s="488"/>
    </row>
    <row r="51575" spans="7:7" ht="15" customHeight="1">
      <c r="G51575" s="488"/>
    </row>
    <row r="51576" spans="7:7" ht="15" customHeight="1">
      <c r="G51576" s="488"/>
    </row>
    <row r="51577" spans="7:7" ht="15" customHeight="1">
      <c r="G51577" s="488"/>
    </row>
    <row r="51578" spans="7:7" ht="15" customHeight="1">
      <c r="G51578" s="488"/>
    </row>
    <row r="51579" spans="7:7" ht="15" customHeight="1">
      <c r="G51579" s="488"/>
    </row>
    <row r="51580" spans="7:7" ht="15" customHeight="1">
      <c r="G51580" s="488"/>
    </row>
    <row r="51581" spans="7:7" ht="15" customHeight="1">
      <c r="G51581" s="488"/>
    </row>
    <row r="51582" spans="7:7" ht="15" customHeight="1">
      <c r="G51582" s="488"/>
    </row>
    <row r="51583" spans="7:7" ht="15" customHeight="1">
      <c r="G51583" s="488"/>
    </row>
    <row r="51584" spans="7:7" ht="15" customHeight="1">
      <c r="G51584" s="488"/>
    </row>
    <row r="51585" spans="7:7" ht="15" customHeight="1">
      <c r="G51585" s="488"/>
    </row>
    <row r="51586" spans="7:7" ht="15" customHeight="1">
      <c r="G51586" s="488"/>
    </row>
    <row r="51587" spans="7:7" ht="15" customHeight="1">
      <c r="G51587" s="488"/>
    </row>
    <row r="51588" spans="7:7" ht="15" customHeight="1">
      <c r="G51588" s="488"/>
    </row>
    <row r="51589" spans="7:7" ht="15" customHeight="1">
      <c r="G51589" s="488"/>
    </row>
    <row r="51590" spans="7:7" ht="15" customHeight="1">
      <c r="G51590" s="488"/>
    </row>
    <row r="51591" spans="7:7" ht="15" customHeight="1">
      <c r="G51591" s="488"/>
    </row>
    <row r="51592" spans="7:7" ht="15" customHeight="1">
      <c r="G51592" s="488"/>
    </row>
    <row r="51593" spans="7:7" ht="15" customHeight="1">
      <c r="G51593" s="488"/>
    </row>
    <row r="51594" spans="7:7" ht="15" customHeight="1">
      <c r="G51594" s="488"/>
    </row>
    <row r="51595" spans="7:7" ht="15" customHeight="1">
      <c r="G51595" s="488"/>
    </row>
    <row r="51596" spans="7:7" ht="15" customHeight="1">
      <c r="G51596" s="488"/>
    </row>
    <row r="51597" spans="7:7" ht="15" customHeight="1">
      <c r="G51597" s="488"/>
    </row>
    <row r="51598" spans="7:7" ht="15" customHeight="1">
      <c r="G51598" s="488"/>
    </row>
    <row r="51599" spans="7:7" ht="15" customHeight="1">
      <c r="G51599" s="488"/>
    </row>
    <row r="51600" spans="7:7" ht="15" customHeight="1">
      <c r="G51600" s="488"/>
    </row>
    <row r="51601" spans="7:7" ht="15" customHeight="1">
      <c r="G51601" s="488"/>
    </row>
    <row r="51602" spans="7:7" ht="15" customHeight="1">
      <c r="G51602" s="488"/>
    </row>
    <row r="51603" spans="7:7" ht="15" customHeight="1">
      <c r="G51603" s="488"/>
    </row>
    <row r="51604" spans="7:7" ht="15" customHeight="1">
      <c r="G51604" s="488"/>
    </row>
    <row r="51605" spans="7:7" ht="15" customHeight="1">
      <c r="G51605" s="488"/>
    </row>
    <row r="51606" spans="7:7" ht="15" customHeight="1">
      <c r="G51606" s="488"/>
    </row>
    <row r="51607" spans="7:7" ht="15" customHeight="1">
      <c r="G51607" s="488"/>
    </row>
    <row r="51608" spans="7:7" ht="15" customHeight="1">
      <c r="G51608" s="488"/>
    </row>
    <row r="51609" spans="7:7" ht="15" customHeight="1">
      <c r="G51609" s="488"/>
    </row>
    <row r="51610" spans="7:7" ht="15" customHeight="1">
      <c r="G51610" s="488"/>
    </row>
    <row r="51611" spans="7:7" ht="15" customHeight="1">
      <c r="G51611" s="488"/>
    </row>
    <row r="51612" spans="7:7" ht="15" customHeight="1">
      <c r="G51612" s="488"/>
    </row>
    <row r="51613" spans="7:7" ht="15" customHeight="1">
      <c r="G51613" s="488"/>
    </row>
    <row r="51614" spans="7:7" ht="15" customHeight="1">
      <c r="G51614" s="488"/>
    </row>
    <row r="51615" spans="7:7" ht="15" customHeight="1">
      <c r="G51615" s="488"/>
    </row>
    <row r="51616" spans="7:7" ht="15" customHeight="1">
      <c r="G51616" s="488"/>
    </row>
    <row r="51617" spans="7:7" ht="15" customHeight="1">
      <c r="G51617" s="488"/>
    </row>
    <row r="51618" spans="7:7" ht="15" customHeight="1">
      <c r="G51618" s="488"/>
    </row>
    <row r="51619" spans="7:7" ht="15" customHeight="1">
      <c r="G51619" s="488"/>
    </row>
    <row r="51620" spans="7:7" ht="15" customHeight="1">
      <c r="G51620" s="488"/>
    </row>
    <row r="51621" spans="7:7" ht="15" customHeight="1">
      <c r="G51621" s="488"/>
    </row>
    <row r="51622" spans="7:7" ht="15" customHeight="1">
      <c r="G51622" s="488"/>
    </row>
    <row r="51623" spans="7:7" ht="15" customHeight="1">
      <c r="G51623" s="488"/>
    </row>
    <row r="51624" spans="7:7" ht="15" customHeight="1">
      <c r="G51624" s="488"/>
    </row>
    <row r="51625" spans="7:7" ht="15" customHeight="1">
      <c r="G51625" s="488"/>
    </row>
    <row r="51626" spans="7:7" ht="15" customHeight="1">
      <c r="G51626" s="488"/>
    </row>
    <row r="51627" spans="7:7" ht="15" customHeight="1">
      <c r="G51627" s="488"/>
    </row>
    <row r="51628" spans="7:7" ht="15" customHeight="1">
      <c r="G51628" s="488"/>
    </row>
    <row r="51629" spans="7:7" ht="15" customHeight="1">
      <c r="G51629" s="488"/>
    </row>
    <row r="51630" spans="7:7" ht="15" customHeight="1">
      <c r="G51630" s="488"/>
    </row>
    <row r="51631" spans="7:7" ht="15" customHeight="1">
      <c r="G51631" s="488"/>
    </row>
    <row r="51632" spans="7:7" ht="15" customHeight="1">
      <c r="G51632" s="488"/>
    </row>
    <row r="51633" spans="7:7" ht="15" customHeight="1">
      <c r="G51633" s="488"/>
    </row>
    <row r="51634" spans="7:7" ht="15" customHeight="1">
      <c r="G51634" s="488"/>
    </row>
    <row r="51635" spans="7:7" ht="15" customHeight="1">
      <c r="G51635" s="488"/>
    </row>
    <row r="51636" spans="7:7" ht="15" customHeight="1">
      <c r="G51636" s="488"/>
    </row>
    <row r="51637" spans="7:7" ht="15" customHeight="1">
      <c r="G51637" s="488"/>
    </row>
    <row r="51638" spans="7:7" ht="15" customHeight="1">
      <c r="G51638" s="488"/>
    </row>
    <row r="51639" spans="7:7" ht="15" customHeight="1">
      <c r="G51639" s="488"/>
    </row>
    <row r="51640" spans="7:7" ht="15" customHeight="1">
      <c r="G51640" s="488"/>
    </row>
    <row r="51641" spans="7:7" ht="15" customHeight="1">
      <c r="G51641" s="488"/>
    </row>
    <row r="51642" spans="7:7" ht="15" customHeight="1">
      <c r="G51642" s="488"/>
    </row>
    <row r="51643" spans="7:7" ht="15" customHeight="1">
      <c r="G51643" s="488"/>
    </row>
    <row r="51644" spans="7:7" ht="15" customHeight="1">
      <c r="G51644" s="488"/>
    </row>
    <row r="51645" spans="7:7" ht="15" customHeight="1">
      <c r="G51645" s="488"/>
    </row>
    <row r="51646" spans="7:7" ht="15" customHeight="1">
      <c r="G51646" s="488"/>
    </row>
    <row r="51647" spans="7:7" ht="15" customHeight="1">
      <c r="G51647" s="488"/>
    </row>
    <row r="51648" spans="7:7" ht="15" customHeight="1">
      <c r="G51648" s="488"/>
    </row>
    <row r="51649" spans="7:7" ht="15" customHeight="1">
      <c r="G51649" s="488"/>
    </row>
    <row r="51650" spans="7:7" ht="15" customHeight="1">
      <c r="G51650" s="488"/>
    </row>
    <row r="51651" spans="7:7" ht="15" customHeight="1">
      <c r="G51651" s="488"/>
    </row>
    <row r="51652" spans="7:7" ht="15" customHeight="1">
      <c r="G51652" s="488"/>
    </row>
    <row r="51653" spans="7:7" ht="15" customHeight="1">
      <c r="G51653" s="488"/>
    </row>
    <row r="51654" spans="7:7" ht="15" customHeight="1">
      <c r="G51654" s="488"/>
    </row>
    <row r="51655" spans="7:7" ht="15" customHeight="1">
      <c r="G51655" s="488"/>
    </row>
    <row r="51656" spans="7:7" ht="15" customHeight="1">
      <c r="G51656" s="488"/>
    </row>
    <row r="51657" spans="7:7" ht="15" customHeight="1">
      <c r="G51657" s="488"/>
    </row>
    <row r="51658" spans="7:7" ht="15" customHeight="1">
      <c r="G51658" s="488"/>
    </row>
    <row r="51659" spans="7:7" ht="15" customHeight="1">
      <c r="G51659" s="488"/>
    </row>
    <row r="51660" spans="7:7" ht="15" customHeight="1">
      <c r="G51660" s="488"/>
    </row>
    <row r="51661" spans="7:7" ht="15" customHeight="1">
      <c r="G51661" s="488"/>
    </row>
    <row r="51662" spans="7:7" ht="15" customHeight="1">
      <c r="G51662" s="488"/>
    </row>
    <row r="51663" spans="7:7" ht="15" customHeight="1">
      <c r="G51663" s="488"/>
    </row>
    <row r="51664" spans="7:7" ht="15" customHeight="1">
      <c r="G51664" s="488"/>
    </row>
    <row r="51665" spans="7:7" ht="15" customHeight="1">
      <c r="G51665" s="488"/>
    </row>
    <row r="51666" spans="7:7" ht="15" customHeight="1">
      <c r="G51666" s="488"/>
    </row>
    <row r="51667" spans="7:7" ht="15" customHeight="1">
      <c r="G51667" s="488"/>
    </row>
    <row r="51668" spans="7:7" ht="15" customHeight="1">
      <c r="G51668" s="488"/>
    </row>
    <row r="51669" spans="7:7" ht="15" customHeight="1">
      <c r="G51669" s="488"/>
    </row>
    <row r="51670" spans="7:7" ht="15" customHeight="1">
      <c r="G51670" s="488"/>
    </row>
    <row r="51671" spans="7:7" ht="15" customHeight="1">
      <c r="G51671" s="488"/>
    </row>
    <row r="51672" spans="7:7" ht="15" customHeight="1">
      <c r="G51672" s="488"/>
    </row>
    <row r="51673" spans="7:7" ht="15" customHeight="1">
      <c r="G51673" s="488"/>
    </row>
    <row r="51674" spans="7:7" ht="15" customHeight="1">
      <c r="G51674" s="488"/>
    </row>
    <row r="51675" spans="7:7" ht="15" customHeight="1">
      <c r="G51675" s="488"/>
    </row>
    <row r="51676" spans="7:7" ht="15" customHeight="1">
      <c r="G51676" s="488"/>
    </row>
    <row r="51677" spans="7:7" ht="15" customHeight="1">
      <c r="G51677" s="488"/>
    </row>
    <row r="51678" spans="7:7" ht="15" customHeight="1">
      <c r="G51678" s="488"/>
    </row>
    <row r="51679" spans="7:7" ht="15" customHeight="1">
      <c r="G51679" s="488"/>
    </row>
    <row r="51680" spans="7:7" ht="15" customHeight="1">
      <c r="G51680" s="488"/>
    </row>
    <row r="51681" spans="7:7" ht="15" customHeight="1">
      <c r="G51681" s="488"/>
    </row>
    <row r="51682" spans="7:7" ht="15" customHeight="1">
      <c r="G51682" s="488"/>
    </row>
    <row r="51683" spans="7:7" ht="15" customHeight="1">
      <c r="G51683" s="488"/>
    </row>
    <row r="51684" spans="7:7" ht="15" customHeight="1">
      <c r="G51684" s="488"/>
    </row>
    <row r="51685" spans="7:7" ht="15" customHeight="1">
      <c r="G51685" s="488"/>
    </row>
    <row r="51686" spans="7:7" ht="15" customHeight="1">
      <c r="G51686" s="488"/>
    </row>
    <row r="51687" spans="7:7" ht="15" customHeight="1">
      <c r="G51687" s="488"/>
    </row>
    <row r="51688" spans="7:7" ht="15" customHeight="1">
      <c r="G51688" s="488"/>
    </row>
    <row r="51689" spans="7:7" ht="15" customHeight="1">
      <c r="G51689" s="488"/>
    </row>
    <row r="51690" spans="7:7" ht="15" customHeight="1">
      <c r="G51690" s="488"/>
    </row>
    <row r="51691" spans="7:7" ht="15" customHeight="1">
      <c r="G51691" s="488"/>
    </row>
    <row r="51692" spans="7:7" ht="15" customHeight="1">
      <c r="G51692" s="488"/>
    </row>
    <row r="51693" spans="7:7" ht="15" customHeight="1">
      <c r="G51693" s="488"/>
    </row>
    <row r="51694" spans="7:7" ht="15" customHeight="1">
      <c r="G51694" s="488"/>
    </row>
    <row r="51695" spans="7:7" ht="15" customHeight="1">
      <c r="G51695" s="488"/>
    </row>
    <row r="51696" spans="7:7" ht="15" customHeight="1">
      <c r="G51696" s="488"/>
    </row>
    <row r="51697" spans="7:7" ht="15" customHeight="1">
      <c r="G51697" s="488"/>
    </row>
    <row r="51698" spans="7:7" ht="15" customHeight="1">
      <c r="G51698" s="488"/>
    </row>
    <row r="51699" spans="7:7" ht="15" customHeight="1">
      <c r="G51699" s="488"/>
    </row>
    <row r="51700" spans="7:7" ht="15" customHeight="1">
      <c r="G51700" s="488"/>
    </row>
    <row r="51701" spans="7:7" ht="15" customHeight="1">
      <c r="G51701" s="488"/>
    </row>
    <row r="51702" spans="7:7" ht="15" customHeight="1">
      <c r="G51702" s="488"/>
    </row>
    <row r="51703" spans="7:7" ht="15" customHeight="1">
      <c r="G51703" s="488"/>
    </row>
    <row r="51704" spans="7:7" ht="15" customHeight="1">
      <c r="G51704" s="488"/>
    </row>
    <row r="51705" spans="7:7" ht="15" customHeight="1">
      <c r="G51705" s="488"/>
    </row>
    <row r="51706" spans="7:7" ht="15" customHeight="1">
      <c r="G51706" s="488"/>
    </row>
    <row r="51707" spans="7:7" ht="15" customHeight="1">
      <c r="G51707" s="488"/>
    </row>
    <row r="51708" spans="7:7" ht="15" customHeight="1">
      <c r="G51708" s="488"/>
    </row>
    <row r="51709" spans="7:7" ht="15" customHeight="1">
      <c r="G51709" s="488"/>
    </row>
    <row r="51710" spans="7:7" ht="15" customHeight="1">
      <c r="G51710" s="488"/>
    </row>
    <row r="51711" spans="7:7" ht="15" customHeight="1">
      <c r="G51711" s="488"/>
    </row>
    <row r="51712" spans="7:7" ht="15" customHeight="1">
      <c r="G51712" s="488"/>
    </row>
    <row r="51713" spans="7:7" ht="15" customHeight="1">
      <c r="G51713" s="488"/>
    </row>
    <row r="51714" spans="7:7" ht="15" customHeight="1">
      <c r="G51714" s="488"/>
    </row>
    <row r="51715" spans="7:7" ht="15" customHeight="1">
      <c r="G51715" s="488"/>
    </row>
    <row r="51716" spans="7:7" ht="15" customHeight="1">
      <c r="G51716" s="488"/>
    </row>
    <row r="51717" spans="7:7" ht="15" customHeight="1">
      <c r="G51717" s="488"/>
    </row>
    <row r="51718" spans="7:7" ht="15" customHeight="1">
      <c r="G51718" s="488"/>
    </row>
    <row r="51719" spans="7:7" ht="15" customHeight="1">
      <c r="G51719" s="488"/>
    </row>
    <row r="51720" spans="7:7" ht="15" customHeight="1">
      <c r="G51720" s="488"/>
    </row>
    <row r="51721" spans="7:7" ht="15" customHeight="1">
      <c r="G51721" s="488"/>
    </row>
    <row r="51722" spans="7:7" ht="15" customHeight="1">
      <c r="G51722" s="488"/>
    </row>
    <row r="51723" spans="7:7" ht="15" customHeight="1">
      <c r="G51723" s="488"/>
    </row>
    <row r="51724" spans="7:7" ht="15" customHeight="1">
      <c r="G51724" s="488"/>
    </row>
    <row r="51725" spans="7:7" ht="15" customHeight="1">
      <c r="G51725" s="488"/>
    </row>
    <row r="51726" spans="7:7" ht="15" customHeight="1">
      <c r="G51726" s="488"/>
    </row>
    <row r="51727" spans="7:7" ht="15" customHeight="1">
      <c r="G51727" s="488"/>
    </row>
    <row r="51728" spans="7:7" ht="15" customHeight="1">
      <c r="G51728" s="488"/>
    </row>
    <row r="51729" spans="7:7" ht="15" customHeight="1">
      <c r="G51729" s="488"/>
    </row>
    <row r="51730" spans="7:7" ht="15" customHeight="1">
      <c r="G51730" s="488"/>
    </row>
    <row r="51731" spans="7:7" ht="15" customHeight="1">
      <c r="G51731" s="488"/>
    </row>
    <row r="51732" spans="7:7" ht="15" customHeight="1">
      <c r="G51732" s="488"/>
    </row>
    <row r="51733" spans="7:7" ht="15" customHeight="1">
      <c r="G51733" s="488"/>
    </row>
    <row r="51734" spans="7:7" ht="15" customHeight="1">
      <c r="G51734" s="488"/>
    </row>
    <row r="51735" spans="7:7" ht="15" customHeight="1">
      <c r="G51735" s="488"/>
    </row>
    <row r="51736" spans="7:7" ht="15" customHeight="1">
      <c r="G51736" s="488"/>
    </row>
    <row r="51737" spans="7:7" ht="15" customHeight="1">
      <c r="G51737" s="488"/>
    </row>
    <row r="51738" spans="7:7" ht="15" customHeight="1">
      <c r="G51738" s="488"/>
    </row>
    <row r="51739" spans="7:7" ht="15" customHeight="1">
      <c r="G51739" s="488"/>
    </row>
    <row r="51740" spans="7:7" ht="15" customHeight="1">
      <c r="G51740" s="488"/>
    </row>
    <row r="51741" spans="7:7" ht="15" customHeight="1">
      <c r="G51741" s="488"/>
    </row>
    <row r="51742" spans="7:7" ht="15" customHeight="1">
      <c r="G51742" s="488"/>
    </row>
    <row r="51743" spans="7:7" ht="15" customHeight="1">
      <c r="G51743" s="488"/>
    </row>
    <row r="51744" spans="7:7" ht="15" customHeight="1">
      <c r="G51744" s="488"/>
    </row>
    <row r="51745" spans="7:7" ht="15" customHeight="1">
      <c r="G51745" s="488"/>
    </row>
    <row r="51746" spans="7:7" ht="15" customHeight="1">
      <c r="G51746" s="488"/>
    </row>
    <row r="51747" spans="7:7" ht="15" customHeight="1">
      <c r="G51747" s="488"/>
    </row>
    <row r="51748" spans="7:7" ht="15" customHeight="1">
      <c r="G51748" s="488"/>
    </row>
    <row r="51749" spans="7:7" ht="15" customHeight="1">
      <c r="G51749" s="488"/>
    </row>
    <row r="51750" spans="7:7" ht="15" customHeight="1">
      <c r="G51750" s="488"/>
    </row>
    <row r="51751" spans="7:7" ht="15" customHeight="1">
      <c r="G51751" s="488"/>
    </row>
    <row r="51752" spans="7:7" ht="15" customHeight="1">
      <c r="G51752" s="488"/>
    </row>
    <row r="51753" spans="7:7" ht="15" customHeight="1">
      <c r="G51753" s="488"/>
    </row>
    <row r="51754" spans="7:7" ht="15" customHeight="1">
      <c r="G51754" s="488"/>
    </row>
    <row r="51755" spans="7:7" ht="15" customHeight="1">
      <c r="G51755" s="488"/>
    </row>
    <row r="51756" spans="7:7" ht="15" customHeight="1">
      <c r="G51756" s="488"/>
    </row>
    <row r="51757" spans="7:7" ht="15" customHeight="1">
      <c r="G51757" s="488"/>
    </row>
    <row r="51758" spans="7:7" ht="15" customHeight="1">
      <c r="G51758" s="488"/>
    </row>
    <row r="51759" spans="7:7" ht="15" customHeight="1">
      <c r="G51759" s="488"/>
    </row>
    <row r="51760" spans="7:7" ht="15" customHeight="1">
      <c r="G51760" s="488"/>
    </row>
    <row r="51761" spans="7:7" ht="15" customHeight="1">
      <c r="G51761" s="488"/>
    </row>
    <row r="51762" spans="7:7" ht="15" customHeight="1">
      <c r="G51762" s="488"/>
    </row>
    <row r="51763" spans="7:7" ht="15" customHeight="1">
      <c r="G51763" s="488"/>
    </row>
    <row r="51764" spans="7:7" ht="15" customHeight="1">
      <c r="G51764" s="488"/>
    </row>
    <row r="51765" spans="7:7" ht="15" customHeight="1">
      <c r="G51765" s="488"/>
    </row>
    <row r="51766" spans="7:7" ht="15" customHeight="1">
      <c r="G51766" s="488"/>
    </row>
    <row r="51767" spans="7:7" ht="15" customHeight="1">
      <c r="G51767" s="488"/>
    </row>
    <row r="51768" spans="7:7" ht="15" customHeight="1">
      <c r="G51768" s="488"/>
    </row>
    <row r="51769" spans="7:7" ht="15" customHeight="1">
      <c r="G51769" s="488"/>
    </row>
    <row r="51770" spans="7:7" ht="15" customHeight="1">
      <c r="G51770" s="488"/>
    </row>
    <row r="51771" spans="7:7" ht="15" customHeight="1">
      <c r="G51771" s="488"/>
    </row>
    <row r="51772" spans="7:7" ht="15" customHeight="1">
      <c r="G51772" s="488"/>
    </row>
    <row r="51773" spans="7:7" ht="15" customHeight="1">
      <c r="G51773" s="488"/>
    </row>
    <row r="51774" spans="7:7" ht="15" customHeight="1">
      <c r="G51774" s="488"/>
    </row>
    <row r="51775" spans="7:7" ht="15" customHeight="1">
      <c r="G51775" s="488"/>
    </row>
    <row r="51776" spans="7:7" ht="15" customHeight="1">
      <c r="G51776" s="488"/>
    </row>
    <row r="51777" spans="7:7" ht="15" customHeight="1">
      <c r="G51777" s="488"/>
    </row>
    <row r="51778" spans="7:7" ht="15" customHeight="1">
      <c r="G51778" s="488"/>
    </row>
    <row r="51779" spans="7:7" ht="15" customHeight="1">
      <c r="G51779" s="488"/>
    </row>
    <row r="51780" spans="7:7" ht="15" customHeight="1">
      <c r="G51780" s="488"/>
    </row>
    <row r="51781" spans="7:7" ht="15" customHeight="1">
      <c r="G51781" s="488"/>
    </row>
    <row r="51782" spans="7:7" ht="15" customHeight="1">
      <c r="G51782" s="488"/>
    </row>
    <row r="51783" spans="7:7" ht="15" customHeight="1">
      <c r="G51783" s="488"/>
    </row>
    <row r="51784" spans="7:7" ht="15" customHeight="1">
      <c r="G51784" s="488"/>
    </row>
    <row r="51785" spans="7:7" ht="15" customHeight="1">
      <c r="G51785" s="488"/>
    </row>
    <row r="51786" spans="7:7" ht="15" customHeight="1">
      <c r="G51786" s="488"/>
    </row>
    <row r="51787" spans="7:7" ht="15" customHeight="1">
      <c r="G51787" s="488"/>
    </row>
    <row r="51788" spans="7:7" ht="15" customHeight="1">
      <c r="G51788" s="488"/>
    </row>
    <row r="51789" spans="7:7" ht="15" customHeight="1">
      <c r="G51789" s="488"/>
    </row>
    <row r="51790" spans="7:7" ht="15" customHeight="1">
      <c r="G51790" s="488"/>
    </row>
    <row r="51791" spans="7:7" ht="15" customHeight="1">
      <c r="G51791" s="488"/>
    </row>
    <row r="51792" spans="7:7" ht="15" customHeight="1">
      <c r="G51792" s="488"/>
    </row>
    <row r="51793" spans="7:7" ht="15" customHeight="1">
      <c r="G51793" s="488"/>
    </row>
    <row r="51794" spans="7:7" ht="15" customHeight="1">
      <c r="G51794" s="488"/>
    </row>
    <row r="51795" spans="7:7" ht="15" customHeight="1">
      <c r="G51795" s="488"/>
    </row>
    <row r="51796" spans="7:7" ht="15" customHeight="1">
      <c r="G51796" s="488"/>
    </row>
    <row r="51797" spans="7:7" ht="15" customHeight="1">
      <c r="G51797" s="488"/>
    </row>
    <row r="51798" spans="7:7" ht="15" customHeight="1">
      <c r="G51798" s="488"/>
    </row>
    <row r="51799" spans="7:7" ht="15" customHeight="1">
      <c r="G51799" s="488"/>
    </row>
    <row r="51800" spans="7:7" ht="15" customHeight="1">
      <c r="G51800" s="488"/>
    </row>
    <row r="51801" spans="7:7" ht="15" customHeight="1">
      <c r="G51801" s="488"/>
    </row>
    <row r="51802" spans="7:7" ht="15" customHeight="1">
      <c r="G51802" s="488"/>
    </row>
    <row r="51803" spans="7:7" ht="15" customHeight="1">
      <c r="G51803" s="488"/>
    </row>
    <row r="51804" spans="7:7" ht="15" customHeight="1">
      <c r="G51804" s="488"/>
    </row>
    <row r="51805" spans="7:7" ht="15" customHeight="1">
      <c r="G51805" s="488"/>
    </row>
    <row r="51806" spans="7:7" ht="15" customHeight="1">
      <c r="G51806" s="488"/>
    </row>
    <row r="51807" spans="7:7" ht="15" customHeight="1">
      <c r="G51807" s="488"/>
    </row>
    <row r="51808" spans="7:7" ht="15" customHeight="1">
      <c r="G51808" s="488"/>
    </row>
    <row r="51809" spans="7:7" ht="15" customHeight="1">
      <c r="G51809" s="488"/>
    </row>
    <row r="51810" spans="7:7" ht="15" customHeight="1">
      <c r="G51810" s="488"/>
    </row>
    <row r="51811" spans="7:7" ht="15" customHeight="1">
      <c r="G51811" s="488"/>
    </row>
    <row r="51812" spans="7:7" ht="15" customHeight="1">
      <c r="G51812" s="488"/>
    </row>
    <row r="51813" spans="7:7" ht="15" customHeight="1">
      <c r="G51813" s="488"/>
    </row>
    <row r="51814" spans="7:7" ht="15" customHeight="1">
      <c r="G51814" s="488"/>
    </row>
    <row r="51815" spans="7:7" ht="15" customHeight="1">
      <c r="G51815" s="488"/>
    </row>
    <row r="51816" spans="7:7" ht="15" customHeight="1">
      <c r="G51816" s="488"/>
    </row>
    <row r="51817" spans="7:7" ht="15" customHeight="1">
      <c r="G51817" s="488"/>
    </row>
    <row r="51818" spans="7:7" ht="15" customHeight="1">
      <c r="G51818" s="488"/>
    </row>
    <row r="51819" spans="7:7" ht="15" customHeight="1">
      <c r="G51819" s="488"/>
    </row>
    <row r="51820" spans="7:7" ht="15" customHeight="1">
      <c r="G51820" s="488"/>
    </row>
    <row r="51821" spans="7:7" ht="15" customHeight="1">
      <c r="G51821" s="488"/>
    </row>
    <row r="51822" spans="7:7" ht="15" customHeight="1">
      <c r="G51822" s="488"/>
    </row>
    <row r="51823" spans="7:7" ht="15" customHeight="1">
      <c r="G51823" s="488"/>
    </row>
    <row r="51824" spans="7:7" ht="15" customHeight="1">
      <c r="G51824" s="488"/>
    </row>
    <row r="51825" spans="7:7" ht="15" customHeight="1">
      <c r="G51825" s="488"/>
    </row>
    <row r="51826" spans="7:7" ht="15" customHeight="1">
      <c r="G51826" s="488"/>
    </row>
    <row r="51827" spans="7:7" ht="15" customHeight="1">
      <c r="G51827" s="488"/>
    </row>
    <row r="51828" spans="7:7" ht="15" customHeight="1">
      <c r="G51828" s="488"/>
    </row>
    <row r="51829" spans="7:7" ht="15" customHeight="1">
      <c r="G51829" s="488"/>
    </row>
    <row r="51830" spans="7:7" ht="15" customHeight="1">
      <c r="G51830" s="488"/>
    </row>
    <row r="51831" spans="7:7" ht="15" customHeight="1">
      <c r="G51831" s="488"/>
    </row>
    <row r="51832" spans="7:7" ht="15" customHeight="1">
      <c r="G51832" s="488"/>
    </row>
    <row r="51833" spans="7:7" ht="15" customHeight="1">
      <c r="G51833" s="488"/>
    </row>
    <row r="51834" spans="7:7" ht="15" customHeight="1">
      <c r="G51834" s="488"/>
    </row>
    <row r="51835" spans="7:7" ht="15" customHeight="1">
      <c r="G51835" s="488"/>
    </row>
    <row r="51836" spans="7:7" ht="15" customHeight="1">
      <c r="G51836" s="488"/>
    </row>
    <row r="51837" spans="7:7" ht="15" customHeight="1">
      <c r="G51837" s="488"/>
    </row>
    <row r="51838" spans="7:7" ht="15" customHeight="1">
      <c r="G51838" s="488"/>
    </row>
    <row r="51839" spans="7:7" ht="15" customHeight="1">
      <c r="G51839" s="488"/>
    </row>
    <row r="51840" spans="7:7" ht="15" customHeight="1">
      <c r="G51840" s="488"/>
    </row>
    <row r="51841" spans="7:7" ht="15" customHeight="1">
      <c r="G51841" s="488"/>
    </row>
    <row r="51842" spans="7:7" ht="15" customHeight="1">
      <c r="G51842" s="488"/>
    </row>
    <row r="51843" spans="7:7" ht="15" customHeight="1">
      <c r="G51843" s="488"/>
    </row>
    <row r="51844" spans="7:7" ht="15" customHeight="1">
      <c r="G51844" s="488"/>
    </row>
    <row r="51845" spans="7:7" ht="15" customHeight="1">
      <c r="G51845" s="488"/>
    </row>
    <row r="51846" spans="7:7" ht="15" customHeight="1">
      <c r="G51846" s="488"/>
    </row>
    <row r="51847" spans="7:7" ht="15" customHeight="1">
      <c r="G51847" s="488"/>
    </row>
    <row r="51848" spans="7:7" ht="15" customHeight="1">
      <c r="G51848" s="488"/>
    </row>
    <row r="51849" spans="7:7" ht="15" customHeight="1">
      <c r="G51849" s="488"/>
    </row>
    <row r="51850" spans="7:7" ht="15" customHeight="1">
      <c r="G51850" s="488"/>
    </row>
    <row r="51851" spans="7:7" ht="15" customHeight="1">
      <c r="G51851" s="488"/>
    </row>
    <row r="51852" spans="7:7" ht="15" customHeight="1">
      <c r="G51852" s="488"/>
    </row>
    <row r="51853" spans="7:7" ht="15" customHeight="1">
      <c r="G51853" s="488"/>
    </row>
    <row r="51854" spans="7:7" ht="15" customHeight="1">
      <c r="G51854" s="488"/>
    </row>
    <row r="51855" spans="7:7" ht="15" customHeight="1">
      <c r="G51855" s="488"/>
    </row>
    <row r="51856" spans="7:7" ht="15" customHeight="1">
      <c r="G51856" s="488"/>
    </row>
    <row r="51857" spans="7:7" ht="15" customHeight="1">
      <c r="G51857" s="488"/>
    </row>
    <row r="51858" spans="7:7" ht="15" customHeight="1">
      <c r="G51858" s="488"/>
    </row>
    <row r="51859" spans="7:7" ht="15" customHeight="1">
      <c r="G51859" s="488"/>
    </row>
    <row r="51860" spans="7:7" ht="15" customHeight="1">
      <c r="G51860" s="488"/>
    </row>
    <row r="51861" spans="7:7" ht="15" customHeight="1">
      <c r="G51861" s="488"/>
    </row>
    <row r="51862" spans="7:7" ht="15" customHeight="1">
      <c r="G51862" s="488"/>
    </row>
    <row r="51863" spans="7:7" ht="15" customHeight="1">
      <c r="G51863" s="488"/>
    </row>
    <row r="51864" spans="7:7" ht="15" customHeight="1">
      <c r="G51864" s="488"/>
    </row>
    <row r="51865" spans="7:7" ht="15" customHeight="1">
      <c r="G51865" s="488"/>
    </row>
    <row r="51866" spans="7:7" ht="15" customHeight="1">
      <c r="G51866" s="488"/>
    </row>
    <row r="51867" spans="7:7" ht="15" customHeight="1">
      <c r="G51867" s="488"/>
    </row>
    <row r="51868" spans="7:7" ht="15" customHeight="1">
      <c r="G51868" s="488"/>
    </row>
    <row r="51869" spans="7:7" ht="15" customHeight="1">
      <c r="G51869" s="488"/>
    </row>
    <row r="51870" spans="7:7" ht="15" customHeight="1">
      <c r="G51870" s="488"/>
    </row>
    <row r="51871" spans="7:7" ht="15" customHeight="1">
      <c r="G51871" s="488"/>
    </row>
    <row r="51872" spans="7:7" ht="15" customHeight="1">
      <c r="G51872" s="488"/>
    </row>
    <row r="51873" spans="7:7" ht="15" customHeight="1">
      <c r="G51873" s="488"/>
    </row>
    <row r="51874" spans="7:7" ht="15" customHeight="1">
      <c r="G51874" s="488"/>
    </row>
    <row r="51875" spans="7:7" ht="15" customHeight="1">
      <c r="G51875" s="488"/>
    </row>
    <row r="51876" spans="7:7" ht="15" customHeight="1">
      <c r="G51876" s="488"/>
    </row>
    <row r="51877" spans="7:7" ht="15" customHeight="1">
      <c r="G51877" s="488"/>
    </row>
    <row r="51878" spans="7:7" ht="15" customHeight="1">
      <c r="G51878" s="488"/>
    </row>
    <row r="51879" spans="7:7" ht="15" customHeight="1">
      <c r="G51879" s="488"/>
    </row>
    <row r="51880" spans="7:7" ht="15" customHeight="1">
      <c r="G51880" s="488"/>
    </row>
    <row r="51881" spans="7:7" ht="15" customHeight="1">
      <c r="G51881" s="488"/>
    </row>
    <row r="51882" spans="7:7" ht="15" customHeight="1">
      <c r="G51882" s="488"/>
    </row>
    <row r="51883" spans="7:7" ht="15" customHeight="1">
      <c r="G51883" s="488"/>
    </row>
    <row r="51884" spans="7:7" ht="15" customHeight="1">
      <c r="G51884" s="488"/>
    </row>
    <row r="51885" spans="7:7" ht="15" customHeight="1">
      <c r="G51885" s="488"/>
    </row>
    <row r="51886" spans="7:7" ht="15" customHeight="1">
      <c r="G51886" s="488"/>
    </row>
    <row r="51887" spans="7:7" ht="15" customHeight="1">
      <c r="G51887" s="488"/>
    </row>
    <row r="51888" spans="7:7" ht="15" customHeight="1">
      <c r="G51888" s="488"/>
    </row>
    <row r="51889" spans="7:7" ht="15" customHeight="1">
      <c r="G51889" s="488"/>
    </row>
    <row r="51890" spans="7:7" ht="15" customHeight="1">
      <c r="G51890" s="488"/>
    </row>
    <row r="51891" spans="7:7" ht="15" customHeight="1">
      <c r="G51891" s="488"/>
    </row>
    <row r="51892" spans="7:7" ht="15" customHeight="1">
      <c r="G51892" s="488"/>
    </row>
    <row r="51893" spans="7:7" ht="15" customHeight="1">
      <c r="G51893" s="488"/>
    </row>
    <row r="51894" spans="7:7" ht="15" customHeight="1">
      <c r="G51894" s="488"/>
    </row>
    <row r="51895" spans="7:7" ht="15" customHeight="1">
      <c r="G51895" s="488"/>
    </row>
    <row r="51896" spans="7:7" ht="15" customHeight="1">
      <c r="G51896" s="488"/>
    </row>
    <row r="51897" spans="7:7" ht="15" customHeight="1">
      <c r="G51897" s="488"/>
    </row>
    <row r="51898" spans="7:7" ht="15" customHeight="1">
      <c r="G51898" s="488"/>
    </row>
    <row r="51899" spans="7:7" ht="15" customHeight="1">
      <c r="G51899" s="488"/>
    </row>
    <row r="51900" spans="7:7" ht="15" customHeight="1">
      <c r="G51900" s="488"/>
    </row>
    <row r="51901" spans="7:7" ht="15" customHeight="1">
      <c r="G51901" s="488"/>
    </row>
    <row r="51902" spans="7:7" ht="15" customHeight="1">
      <c r="G51902" s="488"/>
    </row>
    <row r="51903" spans="7:7" ht="15" customHeight="1">
      <c r="G51903" s="488"/>
    </row>
    <row r="51904" spans="7:7" ht="15" customHeight="1">
      <c r="G51904" s="488"/>
    </row>
    <row r="51905" spans="7:7" ht="15" customHeight="1">
      <c r="G51905" s="488"/>
    </row>
    <row r="51906" spans="7:7" ht="15" customHeight="1">
      <c r="G51906" s="488"/>
    </row>
    <row r="51907" spans="7:7" ht="15" customHeight="1">
      <c r="G51907" s="488"/>
    </row>
    <row r="51908" spans="7:7" ht="15" customHeight="1">
      <c r="G51908" s="488"/>
    </row>
    <row r="51909" spans="7:7" ht="15" customHeight="1">
      <c r="G51909" s="488"/>
    </row>
    <row r="51910" spans="7:7" ht="15" customHeight="1">
      <c r="G51910" s="488"/>
    </row>
    <row r="51911" spans="7:7" ht="15" customHeight="1">
      <c r="G51911" s="488"/>
    </row>
    <row r="51912" spans="7:7" ht="15" customHeight="1">
      <c r="G51912" s="488"/>
    </row>
    <row r="51913" spans="7:7" ht="15" customHeight="1">
      <c r="G51913" s="488"/>
    </row>
    <row r="51914" spans="7:7" ht="15" customHeight="1">
      <c r="G51914" s="488"/>
    </row>
    <row r="51915" spans="7:7" ht="15" customHeight="1">
      <c r="G51915" s="488"/>
    </row>
    <row r="51916" spans="7:7" ht="15" customHeight="1">
      <c r="G51916" s="488"/>
    </row>
    <row r="51917" spans="7:7" ht="15" customHeight="1">
      <c r="G51917" s="488"/>
    </row>
    <row r="51918" spans="7:7" ht="15" customHeight="1">
      <c r="G51918" s="488"/>
    </row>
    <row r="51919" spans="7:7" ht="15" customHeight="1">
      <c r="G51919" s="488"/>
    </row>
    <row r="51920" spans="7:7" ht="15" customHeight="1">
      <c r="G51920" s="488"/>
    </row>
    <row r="51921" spans="7:7" ht="15" customHeight="1">
      <c r="G51921" s="488"/>
    </row>
    <row r="51922" spans="7:7" ht="15" customHeight="1">
      <c r="G51922" s="488"/>
    </row>
    <row r="51923" spans="7:7" ht="15" customHeight="1">
      <c r="G51923" s="488"/>
    </row>
    <row r="51924" spans="7:7" ht="15" customHeight="1">
      <c r="G51924" s="488"/>
    </row>
    <row r="51925" spans="7:7" ht="15" customHeight="1">
      <c r="G51925" s="488"/>
    </row>
    <row r="51926" spans="7:7" ht="15" customHeight="1">
      <c r="G51926" s="488"/>
    </row>
    <row r="51927" spans="7:7" ht="15" customHeight="1">
      <c r="G51927" s="488"/>
    </row>
    <row r="51928" spans="7:7" ht="15" customHeight="1">
      <c r="G51928" s="488"/>
    </row>
    <row r="51929" spans="7:7" ht="15" customHeight="1">
      <c r="G51929" s="488"/>
    </row>
    <row r="51930" spans="7:7" ht="15" customHeight="1">
      <c r="G51930" s="488"/>
    </row>
    <row r="51931" spans="7:7" ht="15" customHeight="1">
      <c r="G51931" s="488"/>
    </row>
    <row r="51932" spans="7:7" ht="15" customHeight="1">
      <c r="G51932" s="488"/>
    </row>
    <row r="51933" spans="7:7" ht="15" customHeight="1">
      <c r="G51933" s="488"/>
    </row>
    <row r="51934" spans="7:7" ht="15" customHeight="1">
      <c r="G51934" s="488"/>
    </row>
    <row r="51935" spans="7:7" ht="15" customHeight="1">
      <c r="G51935" s="488"/>
    </row>
    <row r="51936" spans="7:7" ht="15" customHeight="1">
      <c r="G51936" s="488"/>
    </row>
    <row r="51937" spans="7:7" ht="15" customHeight="1">
      <c r="G51937" s="488"/>
    </row>
    <row r="51938" spans="7:7" ht="15" customHeight="1">
      <c r="G51938" s="488"/>
    </row>
    <row r="51939" spans="7:7" ht="15" customHeight="1">
      <c r="G51939" s="488"/>
    </row>
    <row r="51940" spans="7:7" ht="15" customHeight="1">
      <c r="G51940" s="488"/>
    </row>
    <row r="51941" spans="7:7" ht="15" customHeight="1">
      <c r="G51941" s="488"/>
    </row>
    <row r="51942" spans="7:7" ht="15" customHeight="1">
      <c r="G51942" s="488"/>
    </row>
    <row r="51943" spans="7:7" ht="15" customHeight="1">
      <c r="G51943" s="488"/>
    </row>
    <row r="51944" spans="7:7" ht="15" customHeight="1">
      <c r="G51944" s="488"/>
    </row>
    <row r="51945" spans="7:7" ht="15" customHeight="1">
      <c r="G51945" s="488"/>
    </row>
    <row r="51946" spans="7:7" ht="15" customHeight="1">
      <c r="G51946" s="488"/>
    </row>
    <row r="51947" spans="7:7" ht="15" customHeight="1">
      <c r="G51947" s="488"/>
    </row>
    <row r="51948" spans="7:7" ht="15" customHeight="1">
      <c r="G51948" s="488"/>
    </row>
    <row r="51949" spans="7:7" ht="15" customHeight="1">
      <c r="G51949" s="488"/>
    </row>
    <row r="51950" spans="7:7" ht="15" customHeight="1">
      <c r="G51950" s="488"/>
    </row>
    <row r="51951" spans="7:7" ht="15" customHeight="1">
      <c r="G51951" s="488"/>
    </row>
    <row r="51952" spans="7:7" ht="15" customHeight="1">
      <c r="G51952" s="488"/>
    </row>
    <row r="51953" spans="7:7" ht="15" customHeight="1">
      <c r="G51953" s="488"/>
    </row>
    <row r="51954" spans="7:7" ht="15" customHeight="1">
      <c r="G51954" s="488"/>
    </row>
    <row r="51955" spans="7:7" ht="15" customHeight="1">
      <c r="G51955" s="488"/>
    </row>
    <row r="51956" spans="7:7" ht="15" customHeight="1">
      <c r="G51956" s="488"/>
    </row>
    <row r="51957" spans="7:7" ht="15" customHeight="1">
      <c r="G51957" s="488"/>
    </row>
    <row r="51958" spans="7:7" ht="15" customHeight="1">
      <c r="G51958" s="488"/>
    </row>
    <row r="51959" spans="7:7" ht="15" customHeight="1">
      <c r="G51959" s="488"/>
    </row>
    <row r="51960" spans="7:7" ht="15" customHeight="1">
      <c r="G51960" s="488"/>
    </row>
    <row r="51961" spans="7:7" ht="15" customHeight="1">
      <c r="G51961" s="488"/>
    </row>
    <row r="51962" spans="7:7" ht="15" customHeight="1">
      <c r="G51962" s="488"/>
    </row>
    <row r="51963" spans="7:7" ht="15" customHeight="1">
      <c r="G51963" s="488"/>
    </row>
    <row r="51964" spans="7:7" ht="15" customHeight="1">
      <c r="G51964" s="488"/>
    </row>
    <row r="51965" spans="7:7" ht="15" customHeight="1">
      <c r="G51965" s="488"/>
    </row>
    <row r="51966" spans="7:7" ht="15" customHeight="1">
      <c r="G51966" s="488"/>
    </row>
    <row r="51967" spans="7:7" ht="15" customHeight="1">
      <c r="G51967" s="488"/>
    </row>
    <row r="51968" spans="7:7" ht="15" customHeight="1">
      <c r="G51968" s="488"/>
    </row>
    <row r="51969" spans="7:7" ht="15" customHeight="1">
      <c r="G51969" s="488"/>
    </row>
    <row r="51970" spans="7:7" ht="15" customHeight="1">
      <c r="G51970" s="488"/>
    </row>
    <row r="51971" spans="7:7" ht="15" customHeight="1">
      <c r="G51971" s="488"/>
    </row>
    <row r="51972" spans="7:7" ht="15" customHeight="1">
      <c r="G51972" s="488"/>
    </row>
    <row r="51973" spans="7:7" ht="15" customHeight="1">
      <c r="G51973" s="488"/>
    </row>
    <row r="51974" spans="7:7" ht="15" customHeight="1">
      <c r="G51974" s="488"/>
    </row>
    <row r="51975" spans="7:7" ht="15" customHeight="1">
      <c r="G51975" s="488"/>
    </row>
    <row r="51976" spans="7:7" ht="15" customHeight="1">
      <c r="G51976" s="488"/>
    </row>
    <row r="51977" spans="7:7" ht="15" customHeight="1">
      <c r="G51977" s="488"/>
    </row>
    <row r="51978" spans="7:7" ht="15" customHeight="1">
      <c r="G51978" s="488"/>
    </row>
    <row r="51979" spans="7:7" ht="15" customHeight="1">
      <c r="G51979" s="488"/>
    </row>
    <row r="51980" spans="7:7" ht="15" customHeight="1">
      <c r="G51980" s="488"/>
    </row>
    <row r="51981" spans="7:7" ht="15" customHeight="1">
      <c r="G51981" s="488"/>
    </row>
    <row r="51982" spans="7:7" ht="15" customHeight="1">
      <c r="G51982" s="488"/>
    </row>
    <row r="51983" spans="7:7" ht="15" customHeight="1">
      <c r="G51983" s="488"/>
    </row>
    <row r="51984" spans="7:7" ht="15" customHeight="1">
      <c r="G51984" s="488"/>
    </row>
    <row r="51985" spans="7:7" ht="15" customHeight="1">
      <c r="G51985" s="488"/>
    </row>
    <row r="51986" spans="7:7" ht="15" customHeight="1">
      <c r="G51986" s="488"/>
    </row>
    <row r="51987" spans="7:7" ht="15" customHeight="1">
      <c r="G51987" s="488"/>
    </row>
    <row r="51988" spans="7:7" ht="15" customHeight="1">
      <c r="G51988" s="488"/>
    </row>
    <row r="51989" spans="7:7" ht="15" customHeight="1">
      <c r="G51989" s="488"/>
    </row>
    <row r="51990" spans="7:7" ht="15" customHeight="1">
      <c r="G51990" s="488"/>
    </row>
    <row r="51991" spans="7:7" ht="15" customHeight="1">
      <c r="G51991" s="488"/>
    </row>
    <row r="51992" spans="7:7" ht="15" customHeight="1">
      <c r="G51992" s="488"/>
    </row>
    <row r="51993" spans="7:7" ht="15" customHeight="1">
      <c r="G51993" s="488"/>
    </row>
    <row r="51994" spans="7:7" ht="15" customHeight="1">
      <c r="G51994" s="488"/>
    </row>
    <row r="51995" spans="7:7" ht="15" customHeight="1">
      <c r="G51995" s="488"/>
    </row>
    <row r="51996" spans="7:7" ht="15" customHeight="1">
      <c r="G51996" s="488"/>
    </row>
    <row r="51997" spans="7:7" ht="15" customHeight="1">
      <c r="G51997" s="488"/>
    </row>
    <row r="51998" spans="7:7" ht="15" customHeight="1">
      <c r="G51998" s="488"/>
    </row>
    <row r="51999" spans="7:7" ht="15" customHeight="1">
      <c r="G51999" s="488"/>
    </row>
    <row r="52000" spans="7:7" ht="15" customHeight="1">
      <c r="G52000" s="488"/>
    </row>
    <row r="52001" spans="7:7" ht="15" customHeight="1">
      <c r="G52001" s="488"/>
    </row>
    <row r="52002" spans="7:7" ht="15" customHeight="1">
      <c r="G52002" s="488"/>
    </row>
    <row r="52003" spans="7:7" ht="15" customHeight="1">
      <c r="G52003" s="488"/>
    </row>
    <row r="52004" spans="7:7" ht="15" customHeight="1">
      <c r="G52004" s="488"/>
    </row>
    <row r="52005" spans="7:7" ht="15" customHeight="1">
      <c r="G52005" s="488"/>
    </row>
    <row r="52006" spans="7:7" ht="15" customHeight="1">
      <c r="G52006" s="488"/>
    </row>
    <row r="52007" spans="7:7" ht="15" customHeight="1">
      <c r="G52007" s="488"/>
    </row>
    <row r="52008" spans="7:7" ht="15" customHeight="1">
      <c r="G52008" s="488"/>
    </row>
    <row r="52009" spans="7:7" ht="15" customHeight="1">
      <c r="G52009" s="488"/>
    </row>
    <row r="52010" spans="7:7" ht="15" customHeight="1">
      <c r="G52010" s="488"/>
    </row>
    <row r="52011" spans="7:7" ht="15" customHeight="1">
      <c r="G52011" s="488"/>
    </row>
    <row r="52012" spans="7:7" ht="15" customHeight="1">
      <c r="G52012" s="488"/>
    </row>
    <row r="52013" spans="7:7" ht="15" customHeight="1">
      <c r="G52013" s="488"/>
    </row>
    <row r="52014" spans="7:7" ht="15" customHeight="1">
      <c r="G52014" s="488"/>
    </row>
    <row r="52015" spans="7:7" ht="15" customHeight="1">
      <c r="G52015" s="488"/>
    </row>
    <row r="52016" spans="7:7" ht="15" customHeight="1">
      <c r="G52016" s="488"/>
    </row>
    <row r="52017" spans="7:7" ht="15" customHeight="1">
      <c r="G52017" s="488"/>
    </row>
    <row r="52018" spans="7:7" ht="15" customHeight="1">
      <c r="G52018" s="488"/>
    </row>
    <row r="52019" spans="7:7" ht="15" customHeight="1">
      <c r="G52019" s="488"/>
    </row>
    <row r="52020" spans="7:7" ht="15" customHeight="1">
      <c r="G52020" s="488"/>
    </row>
    <row r="52021" spans="7:7" ht="15" customHeight="1">
      <c r="G52021" s="488"/>
    </row>
    <row r="52022" spans="7:7" ht="15" customHeight="1">
      <c r="G52022" s="488"/>
    </row>
    <row r="52023" spans="7:7" ht="15" customHeight="1">
      <c r="G52023" s="488"/>
    </row>
    <row r="52024" spans="7:7" ht="15" customHeight="1">
      <c r="G52024" s="488"/>
    </row>
    <row r="52025" spans="7:7" ht="15" customHeight="1">
      <c r="G52025" s="488"/>
    </row>
    <row r="52026" spans="7:7" ht="15" customHeight="1">
      <c r="G52026" s="488"/>
    </row>
    <row r="52027" spans="7:7" ht="15" customHeight="1">
      <c r="G52027" s="488"/>
    </row>
    <row r="52028" spans="7:7" ht="15" customHeight="1">
      <c r="G52028" s="488"/>
    </row>
    <row r="52029" spans="7:7" ht="15" customHeight="1">
      <c r="G52029" s="488"/>
    </row>
    <row r="52030" spans="7:7" ht="15" customHeight="1">
      <c r="G52030" s="488"/>
    </row>
    <row r="52031" spans="7:7" ht="15" customHeight="1">
      <c r="G52031" s="488"/>
    </row>
    <row r="52032" spans="7:7" ht="15" customHeight="1">
      <c r="G52032" s="488"/>
    </row>
    <row r="52033" spans="7:7" ht="15" customHeight="1">
      <c r="G52033" s="488"/>
    </row>
    <row r="52034" spans="7:7" ht="15" customHeight="1">
      <c r="G52034" s="488"/>
    </row>
    <row r="52035" spans="7:7" ht="15" customHeight="1">
      <c r="G52035" s="488"/>
    </row>
    <row r="52036" spans="7:7" ht="15" customHeight="1">
      <c r="G52036" s="488"/>
    </row>
    <row r="52037" spans="7:7" ht="15" customHeight="1">
      <c r="G52037" s="488"/>
    </row>
    <row r="52038" spans="7:7" ht="15" customHeight="1">
      <c r="G52038" s="488"/>
    </row>
    <row r="52039" spans="7:7" ht="15" customHeight="1">
      <c r="G52039" s="488"/>
    </row>
    <row r="52040" spans="7:7" ht="15" customHeight="1">
      <c r="G52040" s="488"/>
    </row>
    <row r="52041" spans="7:7" ht="15" customHeight="1">
      <c r="G52041" s="488"/>
    </row>
    <row r="52042" spans="7:7" ht="15" customHeight="1">
      <c r="G52042" s="488"/>
    </row>
    <row r="52043" spans="7:7" ht="15" customHeight="1">
      <c r="G52043" s="488"/>
    </row>
    <row r="52044" spans="7:7" ht="15" customHeight="1">
      <c r="G52044" s="488"/>
    </row>
    <row r="52045" spans="7:7" ht="15" customHeight="1">
      <c r="G52045" s="488"/>
    </row>
    <row r="52046" spans="7:7" ht="15" customHeight="1">
      <c r="G52046" s="488"/>
    </row>
    <row r="52047" spans="7:7" ht="15" customHeight="1">
      <c r="G52047" s="488"/>
    </row>
    <row r="52048" spans="7:7" ht="15" customHeight="1">
      <c r="G52048" s="488"/>
    </row>
    <row r="52049" spans="7:7" ht="15" customHeight="1">
      <c r="G52049" s="488"/>
    </row>
    <row r="52050" spans="7:7" ht="15" customHeight="1">
      <c r="G52050" s="488"/>
    </row>
    <row r="52051" spans="7:7" ht="15" customHeight="1">
      <c r="G52051" s="488"/>
    </row>
    <row r="52052" spans="7:7" ht="15" customHeight="1">
      <c r="G52052" s="488"/>
    </row>
    <row r="52053" spans="7:7" ht="15" customHeight="1">
      <c r="G52053" s="488"/>
    </row>
    <row r="52054" spans="7:7" ht="15" customHeight="1">
      <c r="G52054" s="488"/>
    </row>
    <row r="52055" spans="7:7" ht="15" customHeight="1">
      <c r="G52055" s="488"/>
    </row>
    <row r="52056" spans="7:7" ht="15" customHeight="1">
      <c r="G52056" s="488"/>
    </row>
    <row r="52057" spans="7:7" ht="15" customHeight="1">
      <c r="G52057" s="488"/>
    </row>
    <row r="52058" spans="7:7" ht="15" customHeight="1">
      <c r="G52058" s="488"/>
    </row>
    <row r="52059" spans="7:7" ht="15" customHeight="1">
      <c r="G52059" s="488"/>
    </row>
    <row r="52060" spans="7:7" ht="15" customHeight="1">
      <c r="G52060" s="488"/>
    </row>
    <row r="52061" spans="7:7" ht="15" customHeight="1">
      <c r="G52061" s="488"/>
    </row>
    <row r="52062" spans="7:7" ht="15" customHeight="1">
      <c r="G52062" s="488"/>
    </row>
    <row r="52063" spans="7:7" ht="15" customHeight="1">
      <c r="G52063" s="488"/>
    </row>
    <row r="52064" spans="7:7" ht="15" customHeight="1">
      <c r="G52064" s="488"/>
    </row>
    <row r="52065" spans="7:7" ht="15" customHeight="1">
      <c r="G52065" s="488"/>
    </row>
    <row r="52066" spans="7:7" ht="15" customHeight="1">
      <c r="G52066" s="488"/>
    </row>
    <row r="52067" spans="7:7" ht="15" customHeight="1">
      <c r="G52067" s="488"/>
    </row>
    <row r="52068" spans="7:7" ht="15" customHeight="1">
      <c r="G52068" s="488"/>
    </row>
    <row r="52069" spans="7:7" ht="15" customHeight="1">
      <c r="G52069" s="488"/>
    </row>
    <row r="52070" spans="7:7" ht="15" customHeight="1">
      <c r="G52070" s="488"/>
    </row>
    <row r="52071" spans="7:7" ht="15" customHeight="1">
      <c r="G52071" s="488"/>
    </row>
    <row r="52072" spans="7:7" ht="15" customHeight="1">
      <c r="G52072" s="488"/>
    </row>
    <row r="52073" spans="7:7" ht="15" customHeight="1">
      <c r="G52073" s="488"/>
    </row>
    <row r="52074" spans="7:7" ht="15" customHeight="1">
      <c r="G52074" s="488"/>
    </row>
    <row r="52075" spans="7:7" ht="15" customHeight="1">
      <c r="G52075" s="488"/>
    </row>
    <row r="52076" spans="7:7" ht="15" customHeight="1">
      <c r="G52076" s="488"/>
    </row>
    <row r="52077" spans="7:7" ht="15" customHeight="1">
      <c r="G52077" s="488"/>
    </row>
    <row r="52078" spans="7:7" ht="15" customHeight="1">
      <c r="G52078" s="488"/>
    </row>
    <row r="52079" spans="7:7" ht="15" customHeight="1">
      <c r="G52079" s="488"/>
    </row>
    <row r="52080" spans="7:7" ht="15" customHeight="1">
      <c r="G52080" s="488"/>
    </row>
    <row r="52081" spans="7:7" ht="15" customHeight="1">
      <c r="G52081" s="488"/>
    </row>
    <row r="52082" spans="7:7" ht="15" customHeight="1">
      <c r="G52082" s="488"/>
    </row>
    <row r="52083" spans="7:7" ht="15" customHeight="1">
      <c r="G52083" s="488"/>
    </row>
    <row r="52084" spans="7:7" ht="15" customHeight="1">
      <c r="G52084" s="488"/>
    </row>
    <row r="52085" spans="7:7" ht="15" customHeight="1">
      <c r="G52085" s="488"/>
    </row>
    <row r="52086" spans="7:7" ht="15" customHeight="1">
      <c r="G52086" s="488"/>
    </row>
    <row r="52087" spans="7:7" ht="15" customHeight="1">
      <c r="G52087" s="488"/>
    </row>
    <row r="52088" spans="7:7" ht="15" customHeight="1">
      <c r="G52088" s="488"/>
    </row>
    <row r="52089" spans="7:7" ht="15" customHeight="1">
      <c r="G52089" s="488"/>
    </row>
    <row r="52090" spans="7:7" ht="15" customHeight="1">
      <c r="G52090" s="488"/>
    </row>
    <row r="52091" spans="7:7" ht="15" customHeight="1">
      <c r="G52091" s="488"/>
    </row>
    <row r="52092" spans="7:7" ht="15" customHeight="1">
      <c r="G52092" s="488"/>
    </row>
    <row r="52093" spans="7:7" ht="15" customHeight="1">
      <c r="G52093" s="488"/>
    </row>
    <row r="52094" spans="7:7" ht="15" customHeight="1">
      <c r="G52094" s="488"/>
    </row>
    <row r="52095" spans="7:7" ht="15" customHeight="1">
      <c r="G52095" s="488"/>
    </row>
    <row r="52096" spans="7:7" ht="15" customHeight="1">
      <c r="G52096" s="488"/>
    </row>
    <row r="52097" spans="7:7" ht="15" customHeight="1">
      <c r="G52097" s="488"/>
    </row>
    <row r="52098" spans="7:7" ht="15" customHeight="1">
      <c r="G52098" s="488"/>
    </row>
    <row r="52099" spans="7:7" ht="15" customHeight="1">
      <c r="G52099" s="488"/>
    </row>
    <row r="52100" spans="7:7" ht="15" customHeight="1">
      <c r="G52100" s="488"/>
    </row>
    <row r="52101" spans="7:7" ht="15" customHeight="1">
      <c r="G52101" s="488"/>
    </row>
    <row r="52102" spans="7:7" ht="15" customHeight="1">
      <c r="G52102" s="488"/>
    </row>
    <row r="52103" spans="7:7" ht="15" customHeight="1">
      <c r="G52103" s="488"/>
    </row>
    <row r="52104" spans="7:7" ht="15" customHeight="1">
      <c r="G52104" s="488"/>
    </row>
    <row r="52105" spans="7:7" ht="15" customHeight="1">
      <c r="G52105" s="488"/>
    </row>
    <row r="52106" spans="7:7" ht="15" customHeight="1">
      <c r="G52106" s="488"/>
    </row>
    <row r="52107" spans="7:7" ht="15" customHeight="1">
      <c r="G52107" s="488"/>
    </row>
    <row r="52108" spans="7:7" ht="15" customHeight="1">
      <c r="G52108" s="488"/>
    </row>
    <row r="52109" spans="7:7" ht="15" customHeight="1">
      <c r="G52109" s="488"/>
    </row>
    <row r="52110" spans="7:7" ht="15" customHeight="1">
      <c r="G52110" s="488"/>
    </row>
    <row r="52111" spans="7:7" ht="15" customHeight="1">
      <c r="G52111" s="488"/>
    </row>
    <row r="52112" spans="7:7" ht="15" customHeight="1">
      <c r="G52112" s="488"/>
    </row>
    <row r="52113" spans="7:7" ht="15" customHeight="1">
      <c r="G52113" s="488"/>
    </row>
    <row r="52114" spans="7:7" ht="15" customHeight="1">
      <c r="G52114" s="488"/>
    </row>
    <row r="52115" spans="7:7" ht="15" customHeight="1">
      <c r="G52115" s="488"/>
    </row>
    <row r="52116" spans="7:7" ht="15" customHeight="1">
      <c r="G52116" s="488"/>
    </row>
    <row r="52117" spans="7:7" ht="15" customHeight="1">
      <c r="G52117" s="488"/>
    </row>
    <row r="52118" spans="7:7" ht="15" customHeight="1">
      <c r="G52118" s="488"/>
    </row>
    <row r="52119" spans="7:7" ht="15" customHeight="1">
      <c r="G52119" s="488"/>
    </row>
    <row r="52120" spans="7:7" ht="15" customHeight="1">
      <c r="G52120" s="488"/>
    </row>
    <row r="52121" spans="7:7" ht="15" customHeight="1">
      <c r="G52121" s="488"/>
    </row>
    <row r="52122" spans="7:7" ht="15" customHeight="1">
      <c r="G52122" s="488"/>
    </row>
    <row r="52123" spans="7:7" ht="15" customHeight="1">
      <c r="G52123" s="488"/>
    </row>
    <row r="52124" spans="7:7" ht="15" customHeight="1">
      <c r="G52124" s="488"/>
    </row>
    <row r="52125" spans="7:7" ht="15" customHeight="1">
      <c r="G52125" s="488"/>
    </row>
    <row r="52126" spans="7:7" ht="15" customHeight="1">
      <c r="G52126" s="488"/>
    </row>
    <row r="52127" spans="7:7" ht="15" customHeight="1">
      <c r="G52127" s="488"/>
    </row>
    <row r="52128" spans="7:7" ht="15" customHeight="1">
      <c r="G52128" s="488"/>
    </row>
    <row r="52129" spans="7:7" ht="15" customHeight="1">
      <c r="G52129" s="488"/>
    </row>
    <row r="52130" spans="7:7" ht="15" customHeight="1">
      <c r="G52130" s="488"/>
    </row>
    <row r="52131" spans="7:7" ht="15" customHeight="1">
      <c r="G52131" s="488"/>
    </row>
    <row r="52132" spans="7:7" ht="15" customHeight="1">
      <c r="G52132" s="488"/>
    </row>
    <row r="52133" spans="7:7" ht="15" customHeight="1">
      <c r="G52133" s="488"/>
    </row>
    <row r="52134" spans="7:7" ht="15" customHeight="1">
      <c r="G52134" s="488"/>
    </row>
    <row r="52135" spans="7:7" ht="15" customHeight="1">
      <c r="G52135" s="488"/>
    </row>
    <row r="52136" spans="7:7" ht="15" customHeight="1">
      <c r="G52136" s="488"/>
    </row>
    <row r="52137" spans="7:7" ht="15" customHeight="1">
      <c r="G52137" s="488"/>
    </row>
    <row r="52138" spans="7:7" ht="15" customHeight="1">
      <c r="G52138" s="488"/>
    </row>
    <row r="52139" spans="7:7" ht="15" customHeight="1">
      <c r="G52139" s="488"/>
    </row>
    <row r="52140" spans="7:7" ht="15" customHeight="1">
      <c r="G52140" s="488"/>
    </row>
    <row r="52141" spans="7:7" ht="15" customHeight="1">
      <c r="G52141" s="488"/>
    </row>
    <row r="52142" spans="7:7" ht="15" customHeight="1">
      <c r="G52142" s="488"/>
    </row>
    <row r="52143" spans="7:7" ht="15" customHeight="1">
      <c r="G52143" s="488"/>
    </row>
    <row r="52144" spans="7:7" ht="15" customHeight="1">
      <c r="G52144" s="488"/>
    </row>
    <row r="52145" spans="7:7" ht="15" customHeight="1">
      <c r="G52145" s="488"/>
    </row>
    <row r="52146" spans="7:7" ht="15" customHeight="1">
      <c r="G52146" s="488"/>
    </row>
    <row r="52147" spans="7:7" ht="15" customHeight="1">
      <c r="G52147" s="488"/>
    </row>
    <row r="52148" spans="7:7" ht="15" customHeight="1">
      <c r="G52148" s="488"/>
    </row>
    <row r="52149" spans="7:7" ht="15" customHeight="1">
      <c r="G52149" s="488"/>
    </row>
    <row r="52150" spans="7:7" ht="15" customHeight="1">
      <c r="G52150" s="488"/>
    </row>
    <row r="52151" spans="7:7" ht="15" customHeight="1">
      <c r="G52151" s="488"/>
    </row>
    <row r="52152" spans="7:7" ht="15" customHeight="1">
      <c r="G52152" s="488"/>
    </row>
    <row r="52153" spans="7:7" ht="15" customHeight="1">
      <c r="G52153" s="488"/>
    </row>
    <row r="52154" spans="7:7" ht="15" customHeight="1">
      <c r="G52154" s="488"/>
    </row>
    <row r="52155" spans="7:7" ht="15" customHeight="1">
      <c r="G52155" s="488"/>
    </row>
    <row r="52156" spans="7:7" ht="15" customHeight="1">
      <c r="G52156" s="488"/>
    </row>
    <row r="52157" spans="7:7" ht="15" customHeight="1">
      <c r="G52157" s="488"/>
    </row>
    <row r="52158" spans="7:7" ht="15" customHeight="1">
      <c r="G52158" s="488"/>
    </row>
    <row r="52159" spans="7:7" ht="15" customHeight="1">
      <c r="G52159" s="488"/>
    </row>
    <row r="52160" spans="7:7" ht="15" customHeight="1">
      <c r="G52160" s="488"/>
    </row>
    <row r="52161" spans="7:7" ht="15" customHeight="1">
      <c r="G52161" s="488"/>
    </row>
    <row r="52162" spans="7:7" ht="15" customHeight="1">
      <c r="G52162" s="488"/>
    </row>
    <row r="52163" spans="7:7" ht="15" customHeight="1">
      <c r="G52163" s="488"/>
    </row>
    <row r="52164" spans="7:7" ht="15" customHeight="1">
      <c r="G52164" s="488"/>
    </row>
    <row r="52165" spans="7:7" ht="15" customHeight="1">
      <c r="G52165" s="488"/>
    </row>
    <row r="52166" spans="7:7" ht="15" customHeight="1">
      <c r="G52166" s="488"/>
    </row>
    <row r="52167" spans="7:7" ht="15" customHeight="1">
      <c r="G52167" s="488"/>
    </row>
    <row r="52168" spans="7:7" ht="15" customHeight="1">
      <c r="G52168" s="488"/>
    </row>
    <row r="52169" spans="7:7" ht="15" customHeight="1">
      <c r="G52169" s="488"/>
    </row>
    <row r="52170" spans="7:7" ht="15" customHeight="1">
      <c r="G52170" s="488"/>
    </row>
    <row r="52171" spans="7:7" ht="15" customHeight="1">
      <c r="G52171" s="488"/>
    </row>
    <row r="52172" spans="7:7" ht="15" customHeight="1">
      <c r="G52172" s="488"/>
    </row>
    <row r="52173" spans="7:7" ht="15" customHeight="1">
      <c r="G52173" s="488"/>
    </row>
    <row r="52174" spans="7:7" ht="15" customHeight="1">
      <c r="G52174" s="488"/>
    </row>
    <row r="52175" spans="7:7" ht="15" customHeight="1">
      <c r="G52175" s="488"/>
    </row>
    <row r="52176" spans="7:7" ht="15" customHeight="1">
      <c r="G52176" s="488"/>
    </row>
    <row r="52177" spans="7:7" ht="15" customHeight="1">
      <c r="G52177" s="488"/>
    </row>
    <row r="52178" spans="7:7" ht="15" customHeight="1">
      <c r="G52178" s="488"/>
    </row>
    <row r="52179" spans="7:7" ht="15" customHeight="1">
      <c r="G52179" s="488"/>
    </row>
    <row r="52180" spans="7:7" ht="15" customHeight="1">
      <c r="G52180" s="488"/>
    </row>
    <row r="52181" spans="7:7" ht="15" customHeight="1">
      <c r="G52181" s="488"/>
    </row>
    <row r="52182" spans="7:7" ht="15" customHeight="1">
      <c r="G52182" s="488"/>
    </row>
    <row r="52183" spans="7:7" ht="15" customHeight="1">
      <c r="G52183" s="488"/>
    </row>
    <row r="52184" spans="7:7" ht="15" customHeight="1">
      <c r="G52184" s="488"/>
    </row>
    <row r="52185" spans="7:7" ht="15" customHeight="1">
      <c r="G52185" s="488"/>
    </row>
    <row r="52186" spans="7:7" ht="15" customHeight="1">
      <c r="G52186" s="488"/>
    </row>
    <row r="52187" spans="7:7" ht="15" customHeight="1">
      <c r="G52187" s="488"/>
    </row>
    <row r="52188" spans="7:7" ht="15" customHeight="1">
      <c r="G52188" s="488"/>
    </row>
    <row r="52189" spans="7:7" ht="15" customHeight="1">
      <c r="G52189" s="488"/>
    </row>
    <row r="52190" spans="7:7" ht="15" customHeight="1">
      <c r="G52190" s="488"/>
    </row>
    <row r="52191" spans="7:7" ht="15" customHeight="1">
      <c r="G52191" s="488"/>
    </row>
    <row r="52192" spans="7:7" ht="15" customHeight="1">
      <c r="G52192" s="488"/>
    </row>
    <row r="52193" spans="7:7" ht="15" customHeight="1">
      <c r="G52193" s="488"/>
    </row>
    <row r="52194" spans="7:7" ht="15" customHeight="1">
      <c r="G52194" s="488"/>
    </row>
    <row r="52195" spans="7:7" ht="15" customHeight="1">
      <c r="G52195" s="488"/>
    </row>
    <row r="52196" spans="7:7" ht="15" customHeight="1">
      <c r="G52196" s="488"/>
    </row>
    <row r="52197" spans="7:7" ht="15" customHeight="1">
      <c r="G52197" s="488"/>
    </row>
    <row r="52198" spans="7:7" ht="15" customHeight="1">
      <c r="G52198" s="488"/>
    </row>
    <row r="52199" spans="7:7" ht="15" customHeight="1">
      <c r="G52199" s="488"/>
    </row>
    <row r="52200" spans="7:7" ht="15" customHeight="1">
      <c r="G52200" s="488"/>
    </row>
    <row r="52201" spans="7:7" ht="15" customHeight="1">
      <c r="G52201" s="488"/>
    </row>
    <row r="52202" spans="7:7" ht="15" customHeight="1">
      <c r="G52202" s="488"/>
    </row>
    <row r="52203" spans="7:7" ht="15" customHeight="1">
      <c r="G52203" s="488"/>
    </row>
    <row r="52204" spans="7:7" ht="15" customHeight="1">
      <c r="G52204" s="488"/>
    </row>
    <row r="52205" spans="7:7" ht="15" customHeight="1">
      <c r="G52205" s="488"/>
    </row>
    <row r="52206" spans="7:7" ht="15" customHeight="1">
      <c r="G52206" s="488"/>
    </row>
    <row r="52207" spans="7:7" ht="15" customHeight="1">
      <c r="G52207" s="488"/>
    </row>
    <row r="52208" spans="7:7" ht="15" customHeight="1">
      <c r="G52208" s="488"/>
    </row>
    <row r="52209" spans="7:7" ht="15" customHeight="1">
      <c r="G52209" s="488"/>
    </row>
    <row r="52210" spans="7:7" ht="15" customHeight="1">
      <c r="G52210" s="488"/>
    </row>
    <row r="52211" spans="7:7" ht="15" customHeight="1">
      <c r="G52211" s="488"/>
    </row>
    <row r="52212" spans="7:7" ht="15" customHeight="1">
      <c r="G52212" s="488"/>
    </row>
    <row r="52213" spans="7:7" ht="15" customHeight="1">
      <c r="G52213" s="488"/>
    </row>
    <row r="52214" spans="7:7" ht="15" customHeight="1">
      <c r="G52214" s="488"/>
    </row>
    <row r="52215" spans="7:7" ht="15" customHeight="1">
      <c r="G52215" s="488"/>
    </row>
    <row r="52216" spans="7:7" ht="15" customHeight="1">
      <c r="G52216" s="488"/>
    </row>
    <row r="52217" spans="7:7" ht="15" customHeight="1">
      <c r="G52217" s="488"/>
    </row>
    <row r="52218" spans="7:7" ht="15" customHeight="1">
      <c r="G52218" s="488"/>
    </row>
    <row r="52219" spans="7:7" ht="15" customHeight="1">
      <c r="G52219" s="488"/>
    </row>
    <row r="52220" spans="7:7" ht="15" customHeight="1">
      <c r="G52220" s="488"/>
    </row>
    <row r="52221" spans="7:7" ht="15" customHeight="1">
      <c r="G52221" s="488"/>
    </row>
    <row r="52222" spans="7:7" ht="15" customHeight="1">
      <c r="G52222" s="488"/>
    </row>
    <row r="52223" spans="7:7" ht="15" customHeight="1">
      <c r="G52223" s="488"/>
    </row>
    <row r="52224" spans="7:7" ht="15" customHeight="1">
      <c r="G52224" s="488"/>
    </row>
    <row r="52225" spans="7:7" ht="15" customHeight="1">
      <c r="G52225" s="488"/>
    </row>
    <row r="52226" spans="7:7" ht="15" customHeight="1">
      <c r="G52226" s="488"/>
    </row>
    <row r="52227" spans="7:7" ht="15" customHeight="1">
      <c r="G52227" s="488"/>
    </row>
    <row r="52228" spans="7:7" ht="15" customHeight="1">
      <c r="G52228" s="488"/>
    </row>
    <row r="52229" spans="7:7" ht="15" customHeight="1">
      <c r="G52229" s="488"/>
    </row>
    <row r="52230" spans="7:7" ht="15" customHeight="1">
      <c r="G52230" s="488"/>
    </row>
    <row r="52231" spans="7:7" ht="15" customHeight="1">
      <c r="G52231" s="488"/>
    </row>
    <row r="52232" spans="7:7" ht="15" customHeight="1">
      <c r="G52232" s="488"/>
    </row>
    <row r="52233" spans="7:7" ht="15" customHeight="1">
      <c r="G52233" s="488"/>
    </row>
    <row r="52234" spans="7:7" ht="15" customHeight="1">
      <c r="G52234" s="488"/>
    </row>
    <row r="52235" spans="7:7" ht="15" customHeight="1">
      <c r="G52235" s="488"/>
    </row>
    <row r="52236" spans="7:7" ht="15" customHeight="1">
      <c r="G52236" s="488"/>
    </row>
    <row r="52237" spans="7:7" ht="15" customHeight="1">
      <c r="G52237" s="488"/>
    </row>
    <row r="52238" spans="7:7" ht="15" customHeight="1">
      <c r="G52238" s="488"/>
    </row>
    <row r="52239" spans="7:7" ht="15" customHeight="1">
      <c r="G52239" s="488"/>
    </row>
    <row r="52240" spans="7:7" ht="15" customHeight="1">
      <c r="G52240" s="488"/>
    </row>
    <row r="52241" spans="7:7" ht="15" customHeight="1">
      <c r="G52241" s="488"/>
    </row>
    <row r="52242" spans="7:7" ht="15" customHeight="1">
      <c r="G52242" s="488"/>
    </row>
    <row r="52243" spans="7:7" ht="15" customHeight="1">
      <c r="G52243" s="488"/>
    </row>
    <row r="52244" spans="7:7" ht="15" customHeight="1">
      <c r="G52244" s="488"/>
    </row>
    <row r="52245" spans="7:7" ht="15" customHeight="1">
      <c r="G52245" s="488"/>
    </row>
    <row r="52246" spans="7:7" ht="15" customHeight="1">
      <c r="G52246" s="488"/>
    </row>
    <row r="52247" spans="7:7" ht="15" customHeight="1">
      <c r="G52247" s="488"/>
    </row>
    <row r="52248" spans="7:7" ht="15" customHeight="1">
      <c r="G52248" s="488"/>
    </row>
    <row r="52249" spans="7:7" ht="15" customHeight="1">
      <c r="G52249" s="488"/>
    </row>
    <row r="52250" spans="7:7" ht="15" customHeight="1">
      <c r="G52250" s="488"/>
    </row>
    <row r="52251" spans="7:7" ht="15" customHeight="1">
      <c r="G52251" s="488"/>
    </row>
    <row r="52252" spans="7:7" ht="15" customHeight="1">
      <c r="G52252" s="488"/>
    </row>
    <row r="52253" spans="7:7" ht="15" customHeight="1">
      <c r="G52253" s="488"/>
    </row>
    <row r="52254" spans="7:7" ht="15" customHeight="1">
      <c r="G52254" s="488"/>
    </row>
    <row r="52255" spans="7:7" ht="15" customHeight="1">
      <c r="G52255" s="488"/>
    </row>
    <row r="52256" spans="7:7" ht="15" customHeight="1">
      <c r="G52256" s="488"/>
    </row>
    <row r="52257" spans="7:7" ht="15" customHeight="1">
      <c r="G52257" s="488"/>
    </row>
    <row r="52258" spans="7:7" ht="15" customHeight="1">
      <c r="G52258" s="488"/>
    </row>
    <row r="52259" spans="7:7" ht="15" customHeight="1">
      <c r="G52259" s="488"/>
    </row>
    <row r="52260" spans="7:7" ht="15" customHeight="1">
      <c r="G52260" s="488"/>
    </row>
    <row r="52261" spans="7:7" ht="15" customHeight="1">
      <c r="G52261" s="488"/>
    </row>
    <row r="52262" spans="7:7" ht="15" customHeight="1">
      <c r="G52262" s="488"/>
    </row>
    <row r="52263" spans="7:7" ht="15" customHeight="1">
      <c r="G52263" s="488"/>
    </row>
    <row r="52264" spans="7:7" ht="15" customHeight="1">
      <c r="G52264" s="488"/>
    </row>
    <row r="52265" spans="7:7" ht="15" customHeight="1">
      <c r="G52265" s="488"/>
    </row>
    <row r="52266" spans="7:7" ht="15" customHeight="1">
      <c r="G52266" s="488"/>
    </row>
    <row r="52267" spans="7:7" ht="15" customHeight="1">
      <c r="G52267" s="488"/>
    </row>
    <row r="52268" spans="7:7" ht="15" customHeight="1">
      <c r="G52268" s="488"/>
    </row>
    <row r="52269" spans="7:7" ht="15" customHeight="1">
      <c r="G52269" s="488"/>
    </row>
    <row r="52270" spans="7:7" ht="15" customHeight="1">
      <c r="G52270" s="488"/>
    </row>
    <row r="52271" spans="7:7" ht="15" customHeight="1">
      <c r="G52271" s="488"/>
    </row>
    <row r="52272" spans="7:7" ht="15" customHeight="1">
      <c r="G52272" s="488"/>
    </row>
    <row r="52273" spans="7:7" ht="15" customHeight="1">
      <c r="G52273" s="488"/>
    </row>
    <row r="52274" spans="7:7" ht="15" customHeight="1">
      <c r="G52274" s="488"/>
    </row>
    <row r="52275" spans="7:7" ht="15" customHeight="1">
      <c r="G52275" s="488"/>
    </row>
    <row r="52276" spans="7:7" ht="15" customHeight="1">
      <c r="G52276" s="488"/>
    </row>
    <row r="52277" spans="7:7" ht="15" customHeight="1">
      <c r="G52277" s="488"/>
    </row>
    <row r="52278" spans="7:7" ht="15" customHeight="1">
      <c r="G52278" s="488"/>
    </row>
    <row r="52279" spans="7:7" ht="15" customHeight="1">
      <c r="G52279" s="488"/>
    </row>
    <row r="52280" spans="7:7" ht="15" customHeight="1">
      <c r="G52280" s="488"/>
    </row>
    <row r="52281" spans="7:7" ht="15" customHeight="1">
      <c r="G52281" s="488"/>
    </row>
    <row r="52282" spans="7:7" ht="15" customHeight="1">
      <c r="G52282" s="488"/>
    </row>
    <row r="52283" spans="7:7" ht="15" customHeight="1">
      <c r="G52283" s="488"/>
    </row>
    <row r="52284" spans="7:7" ht="15" customHeight="1">
      <c r="G52284" s="488"/>
    </row>
    <row r="52285" spans="7:7" ht="15" customHeight="1">
      <c r="G52285" s="488"/>
    </row>
    <row r="52286" spans="7:7" ht="15" customHeight="1">
      <c r="G52286" s="488"/>
    </row>
    <row r="52287" spans="7:7" ht="15" customHeight="1">
      <c r="G52287" s="488"/>
    </row>
    <row r="52288" spans="7:7" ht="15" customHeight="1">
      <c r="G52288" s="488"/>
    </row>
    <row r="52289" spans="7:7" ht="15" customHeight="1">
      <c r="G52289" s="488"/>
    </row>
    <row r="52290" spans="7:7" ht="15" customHeight="1">
      <c r="G52290" s="488"/>
    </row>
    <row r="52291" spans="7:7" ht="15" customHeight="1">
      <c r="G52291" s="488"/>
    </row>
    <row r="52292" spans="7:7" ht="15" customHeight="1">
      <c r="G52292" s="488"/>
    </row>
    <row r="52293" spans="7:7" ht="15" customHeight="1">
      <c r="G52293" s="488"/>
    </row>
    <row r="52294" spans="7:7" ht="15" customHeight="1">
      <c r="G52294" s="488"/>
    </row>
    <row r="52295" spans="7:7" ht="15" customHeight="1">
      <c r="G52295" s="488"/>
    </row>
    <row r="52296" spans="7:7" ht="15" customHeight="1">
      <c r="G52296" s="488"/>
    </row>
    <row r="52297" spans="7:7" ht="15" customHeight="1">
      <c r="G52297" s="488"/>
    </row>
    <row r="52298" spans="7:7" ht="15" customHeight="1">
      <c r="G52298" s="488"/>
    </row>
    <row r="52299" spans="7:7" ht="15" customHeight="1">
      <c r="G52299" s="488"/>
    </row>
    <row r="52300" spans="7:7" ht="15" customHeight="1">
      <c r="G52300" s="488"/>
    </row>
    <row r="52301" spans="7:7" ht="15" customHeight="1">
      <c r="G52301" s="488"/>
    </row>
    <row r="52302" spans="7:7" ht="15" customHeight="1">
      <c r="G52302" s="488"/>
    </row>
    <row r="52303" spans="7:7" ht="15" customHeight="1">
      <c r="G52303" s="488"/>
    </row>
    <row r="52304" spans="7:7" ht="15" customHeight="1">
      <c r="G52304" s="488"/>
    </row>
    <row r="52305" spans="7:7" ht="15" customHeight="1">
      <c r="G52305" s="488"/>
    </row>
    <row r="52306" spans="7:7" ht="15" customHeight="1">
      <c r="G52306" s="488"/>
    </row>
    <row r="52307" spans="7:7" ht="15" customHeight="1">
      <c r="G52307" s="488"/>
    </row>
    <row r="52308" spans="7:7" ht="15" customHeight="1">
      <c r="G52308" s="488"/>
    </row>
    <row r="52309" spans="7:7" ht="15" customHeight="1">
      <c r="G52309" s="488"/>
    </row>
    <row r="52310" spans="7:7" ht="15" customHeight="1">
      <c r="G52310" s="488"/>
    </row>
    <row r="52311" spans="7:7" ht="15" customHeight="1">
      <c r="G52311" s="488"/>
    </row>
    <row r="52312" spans="7:7" ht="15" customHeight="1">
      <c r="G52312" s="488"/>
    </row>
    <row r="52313" spans="7:7" ht="15" customHeight="1">
      <c r="G52313" s="488"/>
    </row>
    <row r="52314" spans="7:7" ht="15" customHeight="1">
      <c r="G52314" s="488"/>
    </row>
    <row r="52315" spans="7:7" ht="15" customHeight="1">
      <c r="G52315" s="488"/>
    </row>
    <row r="52316" spans="7:7" ht="15" customHeight="1">
      <c r="G52316" s="488"/>
    </row>
    <row r="52317" spans="7:7" ht="15" customHeight="1">
      <c r="G52317" s="488"/>
    </row>
    <row r="52318" spans="7:7" ht="15" customHeight="1">
      <c r="G52318" s="488"/>
    </row>
    <row r="52319" spans="7:7" ht="15" customHeight="1">
      <c r="G52319" s="488"/>
    </row>
    <row r="52320" spans="7:7" ht="15" customHeight="1">
      <c r="G52320" s="488"/>
    </row>
    <row r="52321" spans="7:7" ht="15" customHeight="1">
      <c r="G52321" s="488"/>
    </row>
    <row r="52322" spans="7:7" ht="15" customHeight="1">
      <c r="G52322" s="488"/>
    </row>
    <row r="52323" spans="7:7" ht="15" customHeight="1">
      <c r="G52323" s="488"/>
    </row>
    <row r="52324" spans="7:7" ht="15" customHeight="1">
      <c r="G52324" s="488"/>
    </row>
    <row r="52325" spans="7:7" ht="15" customHeight="1">
      <c r="G52325" s="488"/>
    </row>
    <row r="52326" spans="7:7" ht="15" customHeight="1">
      <c r="G52326" s="488"/>
    </row>
    <row r="52327" spans="7:7" ht="15" customHeight="1">
      <c r="G52327" s="488"/>
    </row>
    <row r="52328" spans="7:7" ht="15" customHeight="1">
      <c r="G52328" s="488"/>
    </row>
    <row r="52329" spans="7:7" ht="15" customHeight="1">
      <c r="G52329" s="488"/>
    </row>
    <row r="52330" spans="7:7" ht="15" customHeight="1">
      <c r="G52330" s="488"/>
    </row>
    <row r="52331" spans="7:7" ht="15" customHeight="1">
      <c r="G52331" s="488"/>
    </row>
    <row r="52332" spans="7:7" ht="15" customHeight="1">
      <c r="G52332" s="488"/>
    </row>
    <row r="52333" spans="7:7" ht="15" customHeight="1">
      <c r="G52333" s="488"/>
    </row>
    <row r="52334" spans="7:7" ht="15" customHeight="1">
      <c r="G52334" s="488"/>
    </row>
    <row r="52335" spans="7:7" ht="15" customHeight="1">
      <c r="G52335" s="488"/>
    </row>
    <row r="52336" spans="7:7" ht="15" customHeight="1">
      <c r="G52336" s="488"/>
    </row>
    <row r="52337" spans="7:7" ht="15" customHeight="1">
      <c r="G52337" s="488"/>
    </row>
    <row r="52338" spans="7:7" ht="15" customHeight="1">
      <c r="G52338" s="488"/>
    </row>
    <row r="52339" spans="7:7" ht="15" customHeight="1">
      <c r="G52339" s="488"/>
    </row>
    <row r="52340" spans="7:7" ht="15" customHeight="1">
      <c r="G52340" s="488"/>
    </row>
    <row r="52341" spans="7:7" ht="15" customHeight="1">
      <c r="G52341" s="488"/>
    </row>
    <row r="52342" spans="7:7" ht="15" customHeight="1">
      <c r="G52342" s="488"/>
    </row>
    <row r="52343" spans="7:7" ht="15" customHeight="1">
      <c r="G52343" s="488"/>
    </row>
    <row r="52344" spans="7:7" ht="15" customHeight="1">
      <c r="G52344" s="488"/>
    </row>
    <row r="52345" spans="7:7" ht="15" customHeight="1">
      <c r="G52345" s="488"/>
    </row>
    <row r="52346" spans="7:7" ht="15" customHeight="1">
      <c r="G52346" s="488"/>
    </row>
    <row r="52347" spans="7:7" ht="15" customHeight="1">
      <c r="G52347" s="488"/>
    </row>
    <row r="52348" spans="7:7" ht="15" customHeight="1">
      <c r="G52348" s="488"/>
    </row>
    <row r="52349" spans="7:7" ht="15" customHeight="1">
      <c r="G52349" s="488"/>
    </row>
    <row r="52350" spans="7:7" ht="15" customHeight="1">
      <c r="G52350" s="488"/>
    </row>
    <row r="52351" spans="7:7" ht="15" customHeight="1">
      <c r="G52351" s="488"/>
    </row>
    <row r="52352" spans="7:7" ht="15" customHeight="1">
      <c r="G52352" s="488"/>
    </row>
    <row r="52353" spans="7:7" ht="15" customHeight="1">
      <c r="G52353" s="488"/>
    </row>
    <row r="52354" spans="7:7" ht="15" customHeight="1">
      <c r="G52354" s="488"/>
    </row>
    <row r="52355" spans="7:7" ht="15" customHeight="1">
      <c r="G52355" s="488"/>
    </row>
    <row r="52356" spans="7:7" ht="15" customHeight="1">
      <c r="G52356" s="488"/>
    </row>
    <row r="52357" spans="7:7" ht="15" customHeight="1">
      <c r="G52357" s="488"/>
    </row>
    <row r="52358" spans="7:7" ht="15" customHeight="1">
      <c r="G52358" s="488"/>
    </row>
    <row r="52359" spans="7:7" ht="15" customHeight="1">
      <c r="G52359" s="488"/>
    </row>
    <row r="52360" spans="7:7" ht="15" customHeight="1">
      <c r="G52360" s="488"/>
    </row>
    <row r="52361" spans="7:7" ht="15" customHeight="1">
      <c r="G52361" s="488"/>
    </row>
    <row r="52362" spans="7:7" ht="15" customHeight="1">
      <c r="G52362" s="488"/>
    </row>
    <row r="52363" spans="7:7" ht="15" customHeight="1">
      <c r="G52363" s="488"/>
    </row>
    <row r="52364" spans="7:7" ht="15" customHeight="1">
      <c r="G52364" s="488"/>
    </row>
    <row r="52365" spans="7:7" ht="15" customHeight="1">
      <c r="G52365" s="488"/>
    </row>
    <row r="52366" spans="7:7" ht="15" customHeight="1">
      <c r="G52366" s="488"/>
    </row>
    <row r="52367" spans="7:7" ht="15" customHeight="1">
      <c r="G52367" s="488"/>
    </row>
    <row r="52368" spans="7:7" ht="15" customHeight="1">
      <c r="G52368" s="488"/>
    </row>
    <row r="52369" spans="7:7" ht="15" customHeight="1">
      <c r="G52369" s="488"/>
    </row>
    <row r="52370" spans="7:7" ht="15" customHeight="1">
      <c r="G52370" s="488"/>
    </row>
    <row r="52371" spans="7:7" ht="15" customHeight="1">
      <c r="G52371" s="488"/>
    </row>
    <row r="52372" spans="7:7" ht="15" customHeight="1">
      <c r="G52372" s="488"/>
    </row>
    <row r="52373" spans="7:7" ht="15" customHeight="1">
      <c r="G52373" s="488"/>
    </row>
    <row r="52374" spans="7:7" ht="15" customHeight="1">
      <c r="G52374" s="488"/>
    </row>
    <row r="52375" spans="7:7" ht="15" customHeight="1">
      <c r="G52375" s="488"/>
    </row>
    <row r="52376" spans="7:7" ht="15" customHeight="1">
      <c r="G52376" s="488"/>
    </row>
    <row r="52377" spans="7:7" ht="15" customHeight="1">
      <c r="G52377" s="488"/>
    </row>
    <row r="52378" spans="7:7" ht="15" customHeight="1">
      <c r="G52378" s="488"/>
    </row>
    <row r="52379" spans="7:7" ht="15" customHeight="1">
      <c r="G52379" s="488"/>
    </row>
    <row r="52380" spans="7:7" ht="15" customHeight="1">
      <c r="G52380" s="488"/>
    </row>
    <row r="52381" spans="7:7" ht="15" customHeight="1">
      <c r="G52381" s="488"/>
    </row>
    <row r="52382" spans="7:7" ht="15" customHeight="1">
      <c r="G52382" s="488"/>
    </row>
    <row r="52383" spans="7:7" ht="15" customHeight="1">
      <c r="G52383" s="488"/>
    </row>
    <row r="52384" spans="7:7" ht="15" customHeight="1">
      <c r="G52384" s="488"/>
    </row>
    <row r="52385" spans="7:7" ht="15" customHeight="1">
      <c r="G52385" s="488"/>
    </row>
    <row r="52386" spans="7:7" ht="15" customHeight="1">
      <c r="G52386" s="488"/>
    </row>
    <row r="52387" spans="7:7" ht="15" customHeight="1">
      <c r="G52387" s="488"/>
    </row>
    <row r="52388" spans="7:7" ht="15" customHeight="1">
      <c r="G52388" s="488"/>
    </row>
    <row r="52389" spans="7:7" ht="15" customHeight="1">
      <c r="G52389" s="488"/>
    </row>
    <row r="52390" spans="7:7" ht="15" customHeight="1">
      <c r="G52390" s="488"/>
    </row>
    <row r="52391" spans="7:7" ht="15" customHeight="1">
      <c r="G52391" s="488"/>
    </row>
    <row r="52392" spans="7:7" ht="15" customHeight="1">
      <c r="G52392" s="488"/>
    </row>
    <row r="52393" spans="7:7" ht="15" customHeight="1">
      <c r="G52393" s="488"/>
    </row>
    <row r="52394" spans="7:7" ht="15" customHeight="1">
      <c r="G52394" s="488"/>
    </row>
    <row r="52395" spans="7:7" ht="15" customHeight="1">
      <c r="G52395" s="488"/>
    </row>
    <row r="52396" spans="7:7" ht="15" customHeight="1">
      <c r="G52396" s="488"/>
    </row>
    <row r="52397" spans="7:7" ht="15" customHeight="1">
      <c r="G52397" s="488"/>
    </row>
    <row r="52398" spans="7:7" ht="15" customHeight="1">
      <c r="G52398" s="488"/>
    </row>
    <row r="52399" spans="7:7" ht="15" customHeight="1">
      <c r="G52399" s="488"/>
    </row>
    <row r="52400" spans="7:7" ht="15" customHeight="1">
      <c r="G52400" s="488"/>
    </row>
    <row r="52401" spans="7:7" ht="15" customHeight="1">
      <c r="G52401" s="488"/>
    </row>
    <row r="52402" spans="7:7" ht="15" customHeight="1">
      <c r="G52402" s="488"/>
    </row>
    <row r="52403" spans="7:7" ht="15" customHeight="1">
      <c r="G52403" s="488"/>
    </row>
    <row r="52404" spans="7:7" ht="15" customHeight="1">
      <c r="G52404" s="488"/>
    </row>
    <row r="52405" spans="7:7" ht="15" customHeight="1">
      <c r="G52405" s="488"/>
    </row>
    <row r="52406" spans="7:7" ht="15" customHeight="1">
      <c r="G52406" s="488"/>
    </row>
    <row r="52407" spans="7:7" ht="15" customHeight="1">
      <c r="G52407" s="488"/>
    </row>
    <row r="52408" spans="7:7" ht="15" customHeight="1">
      <c r="G52408" s="488"/>
    </row>
    <row r="52409" spans="7:7" ht="15" customHeight="1">
      <c r="G52409" s="488"/>
    </row>
    <row r="52410" spans="7:7" ht="15" customHeight="1">
      <c r="G52410" s="488"/>
    </row>
    <row r="52411" spans="7:7" ht="15" customHeight="1">
      <c r="G52411" s="488"/>
    </row>
    <row r="52412" spans="7:7" ht="15" customHeight="1">
      <c r="G52412" s="488"/>
    </row>
    <row r="52413" spans="7:7" ht="15" customHeight="1">
      <c r="G52413" s="488"/>
    </row>
    <row r="52414" spans="7:7" ht="15" customHeight="1">
      <c r="G52414" s="488"/>
    </row>
    <row r="52415" spans="7:7" ht="15" customHeight="1">
      <c r="G52415" s="488"/>
    </row>
    <row r="52416" spans="7:7" ht="15" customHeight="1">
      <c r="G52416" s="488"/>
    </row>
    <row r="52417" spans="7:7" ht="15" customHeight="1">
      <c r="G52417" s="488"/>
    </row>
    <row r="52418" spans="7:7" ht="15" customHeight="1">
      <c r="G52418" s="488"/>
    </row>
    <row r="52419" spans="7:7" ht="15" customHeight="1">
      <c r="G52419" s="488"/>
    </row>
    <row r="52420" spans="7:7" ht="15" customHeight="1">
      <c r="G52420" s="488"/>
    </row>
    <row r="52421" spans="7:7" ht="15" customHeight="1">
      <c r="G52421" s="488"/>
    </row>
    <row r="52422" spans="7:7" ht="15" customHeight="1">
      <c r="G52422" s="488"/>
    </row>
    <row r="52423" spans="7:7" ht="15" customHeight="1">
      <c r="G52423" s="488"/>
    </row>
    <row r="52424" spans="7:7" ht="15" customHeight="1">
      <c r="G52424" s="488"/>
    </row>
    <row r="52425" spans="7:7" ht="15" customHeight="1">
      <c r="G52425" s="488"/>
    </row>
    <row r="52426" spans="7:7" ht="15" customHeight="1">
      <c r="G52426" s="488"/>
    </row>
    <row r="52427" spans="7:7" ht="15" customHeight="1">
      <c r="G52427" s="488"/>
    </row>
    <row r="52428" spans="7:7" ht="15" customHeight="1">
      <c r="G52428" s="488"/>
    </row>
    <row r="52429" spans="7:7" ht="15" customHeight="1">
      <c r="G52429" s="488"/>
    </row>
    <row r="52430" spans="7:7" ht="15" customHeight="1">
      <c r="G52430" s="488"/>
    </row>
    <row r="52431" spans="7:7" ht="15" customHeight="1">
      <c r="G52431" s="488"/>
    </row>
    <row r="52432" spans="7:7" ht="15" customHeight="1">
      <c r="G52432" s="488"/>
    </row>
    <row r="52433" spans="7:7" ht="15" customHeight="1">
      <c r="G52433" s="488"/>
    </row>
    <row r="52434" spans="7:7" ht="15" customHeight="1">
      <c r="G52434" s="488"/>
    </row>
    <row r="52435" spans="7:7" ht="15" customHeight="1">
      <c r="G52435" s="488"/>
    </row>
    <row r="52436" spans="7:7" ht="15" customHeight="1">
      <c r="G52436" s="488"/>
    </row>
    <row r="52437" spans="7:7" ht="15" customHeight="1">
      <c r="G52437" s="488"/>
    </row>
    <row r="52438" spans="7:7" ht="15" customHeight="1">
      <c r="G52438" s="488"/>
    </row>
    <row r="52439" spans="7:7" ht="15" customHeight="1">
      <c r="G52439" s="488"/>
    </row>
    <row r="52440" spans="7:7" ht="15" customHeight="1">
      <c r="G52440" s="488"/>
    </row>
    <row r="52441" spans="7:7" ht="15" customHeight="1">
      <c r="G52441" s="488"/>
    </row>
    <row r="52442" spans="7:7" ht="15" customHeight="1">
      <c r="G52442" s="488"/>
    </row>
    <row r="52443" spans="7:7" ht="15" customHeight="1">
      <c r="G52443" s="488"/>
    </row>
    <row r="52444" spans="7:7" ht="15" customHeight="1">
      <c r="G52444" s="488"/>
    </row>
    <row r="52445" spans="7:7" ht="15" customHeight="1">
      <c r="G52445" s="488"/>
    </row>
    <row r="52446" spans="7:7" ht="15" customHeight="1">
      <c r="G52446" s="488"/>
    </row>
    <row r="52447" spans="7:7" ht="15" customHeight="1">
      <c r="G52447" s="488"/>
    </row>
    <row r="52448" spans="7:7" ht="15" customHeight="1">
      <c r="G52448" s="488"/>
    </row>
    <row r="52449" spans="7:7" ht="15" customHeight="1">
      <c r="G52449" s="488"/>
    </row>
    <row r="52450" spans="7:7" ht="15" customHeight="1">
      <c r="G52450" s="488"/>
    </row>
    <row r="52451" spans="7:7" ht="15" customHeight="1">
      <c r="G52451" s="488"/>
    </row>
    <row r="52452" spans="7:7" ht="15" customHeight="1">
      <c r="G52452" s="488"/>
    </row>
    <row r="52453" spans="7:7" ht="15" customHeight="1">
      <c r="G52453" s="488"/>
    </row>
    <row r="52454" spans="7:7" ht="15" customHeight="1">
      <c r="G52454" s="488"/>
    </row>
    <row r="52455" spans="7:7" ht="15" customHeight="1">
      <c r="G52455" s="488"/>
    </row>
    <row r="52456" spans="7:7" ht="15" customHeight="1">
      <c r="G52456" s="488"/>
    </row>
    <row r="52457" spans="7:7" ht="15" customHeight="1">
      <c r="G52457" s="488"/>
    </row>
    <row r="52458" spans="7:7" ht="15" customHeight="1">
      <c r="G52458" s="488"/>
    </row>
    <row r="52459" spans="7:7" ht="15" customHeight="1">
      <c r="G52459" s="488"/>
    </row>
    <row r="52460" spans="7:7" ht="15" customHeight="1">
      <c r="G52460" s="488"/>
    </row>
    <row r="52461" spans="7:7" ht="15" customHeight="1">
      <c r="G52461" s="488"/>
    </row>
    <row r="52462" spans="7:7" ht="15" customHeight="1">
      <c r="G52462" s="488"/>
    </row>
    <row r="52463" spans="7:7" ht="15" customHeight="1">
      <c r="G52463" s="488"/>
    </row>
    <row r="52464" spans="7:7" ht="15" customHeight="1">
      <c r="G52464" s="488"/>
    </row>
    <row r="52465" spans="7:7" ht="15" customHeight="1">
      <c r="G52465" s="488"/>
    </row>
    <row r="52466" spans="7:7" ht="15" customHeight="1">
      <c r="G52466" s="488"/>
    </row>
    <row r="52467" spans="7:7" ht="15" customHeight="1">
      <c r="G52467" s="488"/>
    </row>
    <row r="52468" spans="7:7" ht="15" customHeight="1">
      <c r="G52468" s="488"/>
    </row>
    <row r="52469" spans="7:7" ht="15" customHeight="1">
      <c r="G52469" s="488"/>
    </row>
    <row r="52470" spans="7:7" ht="15" customHeight="1">
      <c r="G52470" s="488"/>
    </row>
    <row r="52471" spans="7:7" ht="15" customHeight="1">
      <c r="G52471" s="488"/>
    </row>
    <row r="52472" spans="7:7" ht="15" customHeight="1">
      <c r="G52472" s="488"/>
    </row>
    <row r="52473" spans="7:7" ht="15" customHeight="1">
      <c r="G52473" s="488"/>
    </row>
    <row r="52474" spans="7:7" ht="15" customHeight="1">
      <c r="G52474" s="488"/>
    </row>
    <row r="52475" spans="7:7" ht="15" customHeight="1">
      <c r="G52475" s="488"/>
    </row>
    <row r="52476" spans="7:7" ht="15" customHeight="1">
      <c r="G52476" s="488"/>
    </row>
    <row r="52477" spans="7:7" ht="15" customHeight="1">
      <c r="G52477" s="488"/>
    </row>
    <row r="52478" spans="7:7" ht="15" customHeight="1">
      <c r="G52478" s="488"/>
    </row>
    <row r="52479" spans="7:7" ht="15" customHeight="1">
      <c r="G52479" s="488"/>
    </row>
    <row r="52480" spans="7:7" ht="15" customHeight="1">
      <c r="G52480" s="488"/>
    </row>
    <row r="52481" spans="7:7" ht="15" customHeight="1">
      <c r="G52481" s="488"/>
    </row>
    <row r="52482" spans="7:7" ht="15" customHeight="1">
      <c r="G52482" s="488"/>
    </row>
    <row r="52483" spans="7:7" ht="15" customHeight="1">
      <c r="G52483" s="488"/>
    </row>
    <row r="52484" spans="7:7" ht="15" customHeight="1">
      <c r="G52484" s="488"/>
    </row>
    <row r="52485" spans="7:7" ht="15" customHeight="1">
      <c r="G52485" s="488"/>
    </row>
    <row r="52486" spans="7:7" ht="15" customHeight="1">
      <c r="G52486" s="488"/>
    </row>
    <row r="52487" spans="7:7" ht="15" customHeight="1">
      <c r="G52487" s="488"/>
    </row>
    <row r="52488" spans="7:7" ht="15" customHeight="1">
      <c r="G52488" s="488"/>
    </row>
    <row r="52489" spans="7:7" ht="15" customHeight="1">
      <c r="G52489" s="488"/>
    </row>
    <row r="52490" spans="7:7" ht="15" customHeight="1">
      <c r="G52490" s="488"/>
    </row>
    <row r="52491" spans="7:7" ht="15" customHeight="1">
      <c r="G52491" s="488"/>
    </row>
    <row r="52492" spans="7:7" ht="15" customHeight="1">
      <c r="G52492" s="488"/>
    </row>
    <row r="52493" spans="7:7" ht="15" customHeight="1">
      <c r="G52493" s="488"/>
    </row>
    <row r="52494" spans="7:7" ht="15" customHeight="1">
      <c r="G52494" s="488"/>
    </row>
    <row r="52495" spans="7:7" ht="15" customHeight="1">
      <c r="G52495" s="488"/>
    </row>
    <row r="52496" spans="7:7" ht="15" customHeight="1">
      <c r="G52496" s="488"/>
    </row>
    <row r="52497" spans="7:7" ht="15" customHeight="1">
      <c r="G52497" s="488"/>
    </row>
    <row r="52498" spans="7:7" ht="15" customHeight="1">
      <c r="G52498" s="488"/>
    </row>
    <row r="52499" spans="7:7" ht="15" customHeight="1">
      <c r="G52499" s="488"/>
    </row>
    <row r="52500" spans="7:7" ht="15" customHeight="1">
      <c r="G52500" s="488"/>
    </row>
    <row r="52501" spans="7:7" ht="15" customHeight="1">
      <c r="G52501" s="488"/>
    </row>
    <row r="52502" spans="7:7" ht="15" customHeight="1">
      <c r="G52502" s="488"/>
    </row>
    <row r="52503" spans="7:7" ht="15" customHeight="1">
      <c r="G52503" s="488"/>
    </row>
    <row r="52504" spans="7:7" ht="15" customHeight="1">
      <c r="G52504" s="488"/>
    </row>
    <row r="52505" spans="7:7" ht="15" customHeight="1">
      <c r="G52505" s="488"/>
    </row>
    <row r="52506" spans="7:7" ht="15" customHeight="1">
      <c r="G52506" s="488"/>
    </row>
    <row r="52507" spans="7:7" ht="15" customHeight="1">
      <c r="G52507" s="488"/>
    </row>
    <row r="52508" spans="7:7" ht="15" customHeight="1">
      <c r="G52508" s="488"/>
    </row>
    <row r="52509" spans="7:7" ht="15" customHeight="1">
      <c r="G52509" s="488"/>
    </row>
    <row r="52510" spans="7:7" ht="15" customHeight="1">
      <c r="G52510" s="488"/>
    </row>
    <row r="52511" spans="7:7" ht="15" customHeight="1">
      <c r="G52511" s="488"/>
    </row>
    <row r="52512" spans="7:7" ht="15" customHeight="1">
      <c r="G52512" s="488"/>
    </row>
    <row r="52513" spans="7:7" ht="15" customHeight="1">
      <c r="G52513" s="488"/>
    </row>
    <row r="52514" spans="7:7" ht="15" customHeight="1">
      <c r="G52514" s="488"/>
    </row>
    <row r="52515" spans="7:7" ht="15" customHeight="1">
      <c r="G52515" s="488"/>
    </row>
    <row r="52516" spans="7:7" ht="15" customHeight="1">
      <c r="G52516" s="488"/>
    </row>
    <row r="52517" spans="7:7" ht="15" customHeight="1">
      <c r="G52517" s="488"/>
    </row>
    <row r="52518" spans="7:7" ht="15" customHeight="1">
      <c r="G52518" s="488"/>
    </row>
    <row r="52519" spans="7:7" ht="15" customHeight="1">
      <c r="G52519" s="488"/>
    </row>
    <row r="52520" spans="7:7" ht="15" customHeight="1">
      <c r="G52520" s="488"/>
    </row>
    <row r="52521" spans="7:7" ht="15" customHeight="1">
      <c r="G52521" s="488"/>
    </row>
    <row r="52522" spans="7:7" ht="15" customHeight="1">
      <c r="G52522" s="488"/>
    </row>
    <row r="52523" spans="7:7" ht="15" customHeight="1">
      <c r="G52523" s="488"/>
    </row>
    <row r="52524" spans="7:7" ht="15" customHeight="1">
      <c r="G52524" s="488"/>
    </row>
    <row r="52525" spans="7:7" ht="15" customHeight="1">
      <c r="G52525" s="488"/>
    </row>
    <row r="52526" spans="7:7" ht="15" customHeight="1">
      <c r="G52526" s="488"/>
    </row>
    <row r="52527" spans="7:7" ht="15" customHeight="1">
      <c r="G52527" s="488"/>
    </row>
    <row r="52528" spans="7:7" ht="15" customHeight="1">
      <c r="G52528" s="488"/>
    </row>
    <row r="52529" spans="7:7" ht="15" customHeight="1">
      <c r="G52529" s="488"/>
    </row>
    <row r="52530" spans="7:7" ht="15" customHeight="1">
      <c r="G52530" s="488"/>
    </row>
    <row r="52531" spans="7:7" ht="15" customHeight="1">
      <c r="G52531" s="488"/>
    </row>
    <row r="52532" spans="7:7" ht="15" customHeight="1">
      <c r="G52532" s="488"/>
    </row>
    <row r="52533" spans="7:7" ht="15" customHeight="1">
      <c r="G52533" s="488"/>
    </row>
    <row r="52534" spans="7:7" ht="15" customHeight="1">
      <c r="G52534" s="488"/>
    </row>
    <row r="52535" spans="7:7" ht="15" customHeight="1">
      <c r="G52535" s="488"/>
    </row>
    <row r="52536" spans="7:7" ht="15" customHeight="1">
      <c r="G52536" s="488"/>
    </row>
    <row r="52537" spans="7:7" ht="15" customHeight="1">
      <c r="G52537" s="488"/>
    </row>
    <row r="52538" spans="7:7" ht="15" customHeight="1">
      <c r="G52538" s="488"/>
    </row>
    <row r="52539" spans="7:7" ht="15" customHeight="1">
      <c r="G52539" s="488"/>
    </row>
    <row r="52540" spans="7:7" ht="15" customHeight="1">
      <c r="G52540" s="488"/>
    </row>
    <row r="52541" spans="7:7" ht="15" customHeight="1">
      <c r="G52541" s="488"/>
    </row>
    <row r="52542" spans="7:7" ht="15" customHeight="1">
      <c r="G52542" s="488"/>
    </row>
    <row r="52543" spans="7:7" ht="15" customHeight="1">
      <c r="G52543" s="488"/>
    </row>
    <row r="52544" spans="7:7" ht="15" customHeight="1">
      <c r="G52544" s="488"/>
    </row>
    <row r="52545" spans="7:7" ht="15" customHeight="1">
      <c r="G52545" s="488"/>
    </row>
    <row r="52546" spans="7:7" ht="15" customHeight="1">
      <c r="G52546" s="488"/>
    </row>
    <row r="52547" spans="7:7" ht="15" customHeight="1">
      <c r="G52547" s="488"/>
    </row>
    <row r="52548" spans="7:7" ht="15" customHeight="1">
      <c r="G52548" s="488"/>
    </row>
    <row r="52549" spans="7:7" ht="15" customHeight="1">
      <c r="G52549" s="488"/>
    </row>
    <row r="52550" spans="7:7" ht="15" customHeight="1">
      <c r="G52550" s="488"/>
    </row>
    <row r="52551" spans="7:7" ht="15" customHeight="1">
      <c r="G52551" s="488"/>
    </row>
    <row r="52552" spans="7:7" ht="15" customHeight="1">
      <c r="G52552" s="488"/>
    </row>
    <row r="52553" spans="7:7" ht="15" customHeight="1">
      <c r="G52553" s="488"/>
    </row>
    <row r="52554" spans="7:7" ht="15" customHeight="1">
      <c r="G52554" s="488"/>
    </row>
    <row r="52555" spans="7:7" ht="15" customHeight="1">
      <c r="G52555" s="488"/>
    </row>
    <row r="52556" spans="7:7" ht="15" customHeight="1">
      <c r="G52556" s="488"/>
    </row>
    <row r="52557" spans="7:7" ht="15" customHeight="1">
      <c r="G52557" s="488"/>
    </row>
    <row r="52558" spans="7:7" ht="15" customHeight="1">
      <c r="G52558" s="488"/>
    </row>
    <row r="52559" spans="7:7" ht="15" customHeight="1">
      <c r="G52559" s="488"/>
    </row>
    <row r="52560" spans="7:7" ht="15" customHeight="1">
      <c r="G52560" s="488"/>
    </row>
    <row r="52561" spans="7:7" ht="15" customHeight="1">
      <c r="G52561" s="488"/>
    </row>
    <row r="52562" spans="7:7" ht="15" customHeight="1">
      <c r="G52562" s="488"/>
    </row>
    <row r="52563" spans="7:7" ht="15" customHeight="1">
      <c r="G52563" s="488"/>
    </row>
    <row r="52564" spans="7:7" ht="15" customHeight="1">
      <c r="G52564" s="488"/>
    </row>
    <row r="52565" spans="7:7" ht="15" customHeight="1">
      <c r="G52565" s="488"/>
    </row>
    <row r="52566" spans="7:7" ht="15" customHeight="1">
      <c r="G52566" s="488"/>
    </row>
    <row r="52567" spans="7:7" ht="15" customHeight="1">
      <c r="G52567" s="488"/>
    </row>
    <row r="52568" spans="7:7" ht="15" customHeight="1">
      <c r="G52568" s="488"/>
    </row>
    <row r="52569" spans="7:7" ht="15" customHeight="1">
      <c r="G52569" s="488"/>
    </row>
    <row r="52570" spans="7:7" ht="15" customHeight="1">
      <c r="G52570" s="488"/>
    </row>
    <row r="52571" spans="7:7" ht="15" customHeight="1">
      <c r="G52571" s="488"/>
    </row>
    <row r="52572" spans="7:7" ht="15" customHeight="1">
      <c r="G52572" s="488"/>
    </row>
    <row r="52573" spans="7:7" ht="15" customHeight="1">
      <c r="G52573" s="488"/>
    </row>
    <row r="52574" spans="7:7" ht="15" customHeight="1">
      <c r="G52574" s="488"/>
    </row>
    <row r="52575" spans="7:7" ht="15" customHeight="1">
      <c r="G52575" s="488"/>
    </row>
    <row r="52576" spans="7:7" ht="15" customHeight="1">
      <c r="G52576" s="488"/>
    </row>
    <row r="52577" spans="7:7" ht="15" customHeight="1">
      <c r="G52577" s="488"/>
    </row>
    <row r="52578" spans="7:7" ht="15" customHeight="1">
      <c r="G52578" s="488"/>
    </row>
    <row r="52579" spans="7:7" ht="15" customHeight="1">
      <c r="G52579" s="488"/>
    </row>
    <row r="52580" spans="7:7" ht="15" customHeight="1">
      <c r="G52580" s="488"/>
    </row>
    <row r="52581" spans="7:7" ht="15" customHeight="1">
      <c r="G52581" s="488"/>
    </row>
    <row r="52582" spans="7:7" ht="15" customHeight="1">
      <c r="G52582" s="488"/>
    </row>
    <row r="52583" spans="7:7" ht="15" customHeight="1">
      <c r="G52583" s="488"/>
    </row>
    <row r="52584" spans="7:7" ht="15" customHeight="1">
      <c r="G52584" s="488"/>
    </row>
    <row r="52585" spans="7:7" ht="15" customHeight="1">
      <c r="G52585" s="488"/>
    </row>
    <row r="52586" spans="7:7" ht="15" customHeight="1">
      <c r="G52586" s="488"/>
    </row>
    <row r="52587" spans="7:7" ht="15" customHeight="1">
      <c r="G52587" s="488"/>
    </row>
    <row r="52588" spans="7:7" ht="15" customHeight="1">
      <c r="G52588" s="488"/>
    </row>
    <row r="52589" spans="7:7" ht="15" customHeight="1">
      <c r="G52589" s="488"/>
    </row>
    <row r="52590" spans="7:7" ht="15" customHeight="1">
      <c r="G52590" s="488"/>
    </row>
    <row r="52591" spans="7:7" ht="15" customHeight="1">
      <c r="G52591" s="488"/>
    </row>
    <row r="52592" spans="7:7" ht="15" customHeight="1">
      <c r="G52592" s="488"/>
    </row>
    <row r="52593" spans="7:7" ht="15" customHeight="1">
      <c r="G52593" s="488"/>
    </row>
    <row r="52594" spans="7:7" ht="15" customHeight="1">
      <c r="G52594" s="488"/>
    </row>
    <row r="52595" spans="7:7" ht="15" customHeight="1">
      <c r="G52595" s="488"/>
    </row>
    <row r="52596" spans="7:7" ht="15" customHeight="1">
      <c r="G52596" s="488"/>
    </row>
    <row r="52597" spans="7:7" ht="15" customHeight="1">
      <c r="G52597" s="488"/>
    </row>
    <row r="52598" spans="7:7" ht="15" customHeight="1">
      <c r="G52598" s="488"/>
    </row>
    <row r="52599" spans="7:7" ht="15" customHeight="1">
      <c r="G52599" s="488"/>
    </row>
    <row r="52600" spans="7:7" ht="15" customHeight="1">
      <c r="G52600" s="488"/>
    </row>
    <row r="52601" spans="7:7" ht="15" customHeight="1">
      <c r="G52601" s="488"/>
    </row>
    <row r="52602" spans="7:7" ht="15" customHeight="1">
      <c r="G52602" s="488"/>
    </row>
    <row r="52603" spans="7:7" ht="15" customHeight="1">
      <c r="G52603" s="488"/>
    </row>
    <row r="52604" spans="7:7" ht="15" customHeight="1">
      <c r="G52604" s="488"/>
    </row>
    <row r="52605" spans="7:7" ht="15" customHeight="1">
      <c r="G52605" s="488"/>
    </row>
    <row r="52606" spans="7:7" ht="15" customHeight="1">
      <c r="G52606" s="488"/>
    </row>
    <row r="52607" spans="7:7" ht="15" customHeight="1">
      <c r="G52607" s="488"/>
    </row>
    <row r="52608" spans="7:7" ht="15" customHeight="1">
      <c r="G52608" s="488"/>
    </row>
    <row r="52609" spans="7:7" ht="15" customHeight="1">
      <c r="G52609" s="488"/>
    </row>
    <row r="52610" spans="7:7" ht="15" customHeight="1">
      <c r="G52610" s="488"/>
    </row>
    <row r="52611" spans="7:7" ht="15" customHeight="1">
      <c r="G52611" s="488"/>
    </row>
    <row r="52612" spans="7:7" ht="15" customHeight="1">
      <c r="G52612" s="488"/>
    </row>
    <row r="52613" spans="7:7" ht="15" customHeight="1">
      <c r="G52613" s="488"/>
    </row>
    <row r="52614" spans="7:7" ht="15" customHeight="1">
      <c r="G52614" s="488"/>
    </row>
    <row r="52615" spans="7:7" ht="15" customHeight="1">
      <c r="G52615" s="488"/>
    </row>
    <row r="52616" spans="7:7" ht="15" customHeight="1">
      <c r="G52616" s="488"/>
    </row>
    <row r="52617" spans="7:7" ht="15" customHeight="1">
      <c r="G52617" s="488"/>
    </row>
    <row r="52618" spans="7:7" ht="15" customHeight="1">
      <c r="G52618" s="488"/>
    </row>
    <row r="52619" spans="7:7" ht="15" customHeight="1">
      <c r="G52619" s="488"/>
    </row>
    <row r="52620" spans="7:7" ht="15" customHeight="1">
      <c r="G52620" s="488"/>
    </row>
    <row r="52621" spans="7:7" ht="15" customHeight="1">
      <c r="G52621" s="488"/>
    </row>
    <row r="52622" spans="7:7" ht="15" customHeight="1">
      <c r="G52622" s="488"/>
    </row>
    <row r="52623" spans="7:7" ht="15" customHeight="1">
      <c r="G52623" s="488"/>
    </row>
    <row r="52624" spans="7:7" ht="15" customHeight="1">
      <c r="G52624" s="488"/>
    </row>
    <row r="52625" spans="7:7" ht="15" customHeight="1">
      <c r="G52625" s="488"/>
    </row>
    <row r="52626" spans="7:7" ht="15" customHeight="1">
      <c r="G52626" s="488"/>
    </row>
    <row r="52627" spans="7:7" ht="15" customHeight="1">
      <c r="G52627" s="488"/>
    </row>
    <row r="52628" spans="7:7" ht="15" customHeight="1">
      <c r="G52628" s="488"/>
    </row>
    <row r="52629" spans="7:7" ht="15" customHeight="1">
      <c r="G52629" s="488"/>
    </row>
    <row r="52630" spans="7:7" ht="15" customHeight="1">
      <c r="G52630" s="488"/>
    </row>
    <row r="52631" spans="7:7" ht="15" customHeight="1">
      <c r="G52631" s="488"/>
    </row>
    <row r="52632" spans="7:7" ht="15" customHeight="1">
      <c r="G52632" s="488"/>
    </row>
    <row r="52633" spans="7:7" ht="15" customHeight="1">
      <c r="G52633" s="488"/>
    </row>
    <row r="52634" spans="7:7" ht="15" customHeight="1">
      <c r="G52634" s="488"/>
    </row>
    <row r="52635" spans="7:7" ht="15" customHeight="1">
      <c r="G52635" s="488"/>
    </row>
    <row r="52636" spans="7:7" ht="15" customHeight="1">
      <c r="G52636" s="488"/>
    </row>
    <row r="52637" spans="7:7" ht="15" customHeight="1">
      <c r="G52637" s="488"/>
    </row>
    <row r="52638" spans="7:7" ht="15" customHeight="1">
      <c r="G52638" s="488"/>
    </row>
    <row r="52639" spans="7:7" ht="15" customHeight="1">
      <c r="G52639" s="488"/>
    </row>
    <row r="52640" spans="7:7" ht="15" customHeight="1">
      <c r="G52640" s="488"/>
    </row>
    <row r="52641" spans="7:7" ht="15" customHeight="1">
      <c r="G52641" s="488"/>
    </row>
    <row r="52642" spans="7:7" ht="15" customHeight="1">
      <c r="G52642" s="488"/>
    </row>
    <row r="52643" spans="7:7" ht="15" customHeight="1">
      <c r="G52643" s="488"/>
    </row>
    <row r="52644" spans="7:7" ht="15" customHeight="1">
      <c r="G52644" s="488"/>
    </row>
    <row r="52645" spans="7:7" ht="15" customHeight="1">
      <c r="G52645" s="488"/>
    </row>
    <row r="52646" spans="7:7" ht="15" customHeight="1">
      <c r="G52646" s="488"/>
    </row>
    <row r="52647" spans="7:7" ht="15" customHeight="1">
      <c r="G52647" s="488"/>
    </row>
    <row r="52648" spans="7:7" ht="15" customHeight="1">
      <c r="G52648" s="488"/>
    </row>
    <row r="52649" spans="7:7" ht="15" customHeight="1">
      <c r="G52649" s="488"/>
    </row>
    <row r="52650" spans="7:7" ht="15" customHeight="1">
      <c r="G52650" s="488"/>
    </row>
    <row r="52651" spans="7:7" ht="15" customHeight="1">
      <c r="G52651" s="488"/>
    </row>
    <row r="52652" spans="7:7" ht="15" customHeight="1">
      <c r="G52652" s="488"/>
    </row>
    <row r="52653" spans="7:7" ht="15" customHeight="1">
      <c r="G52653" s="488"/>
    </row>
    <row r="52654" spans="7:7" ht="15" customHeight="1">
      <c r="G52654" s="488"/>
    </row>
    <row r="52655" spans="7:7" ht="15" customHeight="1">
      <c r="G52655" s="488"/>
    </row>
    <row r="52656" spans="7:7" ht="15" customHeight="1">
      <c r="G52656" s="488"/>
    </row>
    <row r="52657" spans="7:7" ht="15" customHeight="1">
      <c r="G52657" s="488"/>
    </row>
    <row r="52658" spans="7:7" ht="15" customHeight="1">
      <c r="G52658" s="488"/>
    </row>
    <row r="52659" spans="7:7" ht="15" customHeight="1">
      <c r="G52659" s="488"/>
    </row>
    <row r="52660" spans="7:7" ht="15" customHeight="1">
      <c r="G52660" s="488"/>
    </row>
    <row r="52661" spans="7:7" ht="15" customHeight="1">
      <c r="G52661" s="488"/>
    </row>
    <row r="52662" spans="7:7" ht="15" customHeight="1">
      <c r="G52662" s="488"/>
    </row>
    <row r="52663" spans="7:7" ht="15" customHeight="1">
      <c r="G52663" s="488"/>
    </row>
    <row r="52664" spans="7:7" ht="15" customHeight="1">
      <c r="G52664" s="488"/>
    </row>
    <row r="52665" spans="7:7" ht="15" customHeight="1">
      <c r="G52665" s="488"/>
    </row>
    <row r="52666" spans="7:7" ht="15" customHeight="1">
      <c r="G52666" s="488"/>
    </row>
    <row r="52667" spans="7:7" ht="15" customHeight="1">
      <c r="G52667" s="488"/>
    </row>
    <row r="52668" spans="7:7" ht="15" customHeight="1">
      <c r="G52668" s="488"/>
    </row>
    <row r="52669" spans="7:7" ht="15" customHeight="1">
      <c r="G52669" s="488"/>
    </row>
    <row r="52670" spans="7:7" ht="15" customHeight="1">
      <c r="G52670" s="488"/>
    </row>
    <row r="52671" spans="7:7" ht="15" customHeight="1">
      <c r="G52671" s="488"/>
    </row>
    <row r="52672" spans="7:7" ht="15" customHeight="1">
      <c r="G52672" s="488"/>
    </row>
    <row r="52673" spans="7:7" ht="15" customHeight="1">
      <c r="G52673" s="488"/>
    </row>
    <row r="52674" spans="7:7" ht="15" customHeight="1">
      <c r="G52674" s="488"/>
    </row>
    <row r="52675" spans="7:7" ht="15" customHeight="1">
      <c r="G52675" s="488"/>
    </row>
    <row r="52676" spans="7:7" ht="15" customHeight="1">
      <c r="G52676" s="488"/>
    </row>
    <row r="52677" spans="7:7" ht="15" customHeight="1">
      <c r="G52677" s="488"/>
    </row>
    <row r="52678" spans="7:7" ht="15" customHeight="1">
      <c r="G52678" s="488"/>
    </row>
    <row r="52679" spans="7:7" ht="15" customHeight="1">
      <c r="G52679" s="488"/>
    </row>
    <row r="52680" spans="7:7" ht="15" customHeight="1">
      <c r="G52680" s="488"/>
    </row>
    <row r="52681" spans="7:7" ht="15" customHeight="1">
      <c r="G52681" s="488"/>
    </row>
    <row r="52682" spans="7:7" ht="15" customHeight="1">
      <c r="G52682" s="488"/>
    </row>
    <row r="52683" spans="7:7" ht="15" customHeight="1">
      <c r="G52683" s="488"/>
    </row>
    <row r="52684" spans="7:7" ht="15" customHeight="1">
      <c r="G52684" s="488"/>
    </row>
    <row r="52685" spans="7:7" ht="15" customHeight="1">
      <c r="G52685" s="488"/>
    </row>
    <row r="52686" spans="7:7" ht="15" customHeight="1">
      <c r="G52686" s="488"/>
    </row>
    <row r="52687" spans="7:7" ht="15" customHeight="1">
      <c r="G52687" s="488"/>
    </row>
    <row r="52688" spans="7:7" ht="15" customHeight="1">
      <c r="G52688" s="488"/>
    </row>
    <row r="52689" spans="7:7" ht="15" customHeight="1">
      <c r="G52689" s="488"/>
    </row>
    <row r="52690" spans="7:7" ht="15" customHeight="1">
      <c r="G52690" s="488"/>
    </row>
    <row r="52691" spans="7:7" ht="15" customHeight="1">
      <c r="G52691" s="488"/>
    </row>
    <row r="52692" spans="7:7" ht="15" customHeight="1">
      <c r="G52692" s="488"/>
    </row>
    <row r="52693" spans="7:7" ht="15" customHeight="1">
      <c r="G52693" s="488"/>
    </row>
    <row r="52694" spans="7:7" ht="15" customHeight="1">
      <c r="G52694" s="488"/>
    </row>
    <row r="52695" spans="7:7" ht="15" customHeight="1">
      <c r="G52695" s="488"/>
    </row>
    <row r="52696" spans="7:7" ht="15" customHeight="1">
      <c r="G52696" s="488"/>
    </row>
    <row r="52697" spans="7:7" ht="15" customHeight="1">
      <c r="G52697" s="488"/>
    </row>
    <row r="52698" spans="7:7" ht="15" customHeight="1">
      <c r="G52698" s="488"/>
    </row>
    <row r="52699" spans="7:7" ht="15" customHeight="1">
      <c r="G52699" s="488"/>
    </row>
    <row r="52700" spans="7:7" ht="15" customHeight="1">
      <c r="G52700" s="488"/>
    </row>
    <row r="52701" spans="7:7" ht="15" customHeight="1">
      <c r="G52701" s="488"/>
    </row>
    <row r="52702" spans="7:7" ht="15" customHeight="1">
      <c r="G52702" s="488"/>
    </row>
    <row r="52703" spans="7:7" ht="15" customHeight="1">
      <c r="G52703" s="488"/>
    </row>
    <row r="52704" spans="7:7" ht="15" customHeight="1">
      <c r="G52704" s="488"/>
    </row>
    <row r="52705" spans="7:7" ht="15" customHeight="1">
      <c r="G52705" s="488"/>
    </row>
    <row r="52706" spans="7:7" ht="15" customHeight="1">
      <c r="G52706" s="488"/>
    </row>
    <row r="52707" spans="7:7" ht="15" customHeight="1">
      <c r="G52707" s="488"/>
    </row>
    <row r="52708" spans="7:7" ht="15" customHeight="1">
      <c r="G52708" s="488"/>
    </row>
    <row r="52709" spans="7:7" ht="15" customHeight="1">
      <c r="G52709" s="488"/>
    </row>
    <row r="52710" spans="7:7" ht="15" customHeight="1">
      <c r="G52710" s="488"/>
    </row>
    <row r="52711" spans="7:7" ht="15" customHeight="1">
      <c r="G52711" s="488"/>
    </row>
    <row r="52712" spans="7:7" ht="15" customHeight="1">
      <c r="G52712" s="488"/>
    </row>
    <row r="52713" spans="7:7" ht="15" customHeight="1">
      <c r="G52713" s="488"/>
    </row>
    <row r="52714" spans="7:7" ht="15" customHeight="1">
      <c r="G52714" s="488"/>
    </row>
    <row r="52715" spans="7:7" ht="15" customHeight="1">
      <c r="G52715" s="488"/>
    </row>
    <row r="52716" spans="7:7" ht="15" customHeight="1">
      <c r="G52716" s="488"/>
    </row>
    <row r="52717" spans="7:7" ht="15" customHeight="1">
      <c r="G52717" s="488"/>
    </row>
    <row r="52718" spans="7:7" ht="15" customHeight="1">
      <c r="G52718" s="488"/>
    </row>
    <row r="52719" spans="7:7" ht="15" customHeight="1">
      <c r="G52719" s="488"/>
    </row>
    <row r="52720" spans="7:7" ht="15" customHeight="1">
      <c r="G52720" s="488"/>
    </row>
    <row r="52721" spans="7:7" ht="15" customHeight="1">
      <c r="G52721" s="488"/>
    </row>
    <row r="52722" spans="7:7" ht="15" customHeight="1">
      <c r="G52722" s="488"/>
    </row>
    <row r="52723" spans="7:7" ht="15" customHeight="1">
      <c r="G52723" s="488"/>
    </row>
    <row r="52724" spans="7:7" ht="15" customHeight="1">
      <c r="G52724" s="488"/>
    </row>
    <row r="52725" spans="7:7" ht="15" customHeight="1">
      <c r="G52725" s="488"/>
    </row>
    <row r="52726" spans="7:7" ht="15" customHeight="1">
      <c r="G52726" s="488"/>
    </row>
    <row r="52727" spans="7:7" ht="15" customHeight="1">
      <c r="G52727" s="488"/>
    </row>
    <row r="52728" spans="7:7" ht="15" customHeight="1">
      <c r="G52728" s="488"/>
    </row>
    <row r="52729" spans="7:7" ht="15" customHeight="1">
      <c r="G52729" s="488"/>
    </row>
    <row r="52730" spans="7:7" ht="15" customHeight="1">
      <c r="G52730" s="488"/>
    </row>
    <row r="52731" spans="7:7" ht="15" customHeight="1">
      <c r="G52731" s="488"/>
    </row>
    <row r="52732" spans="7:7" ht="15" customHeight="1">
      <c r="G52732" s="488"/>
    </row>
    <row r="52733" spans="7:7" ht="15" customHeight="1">
      <c r="G52733" s="488"/>
    </row>
    <row r="52734" spans="7:7" ht="15" customHeight="1">
      <c r="G52734" s="488"/>
    </row>
    <row r="52735" spans="7:7" ht="15" customHeight="1">
      <c r="G52735" s="488"/>
    </row>
    <row r="52736" spans="7:7" ht="15" customHeight="1">
      <c r="G52736" s="488"/>
    </row>
    <row r="52737" spans="7:7" ht="15" customHeight="1">
      <c r="G52737" s="488"/>
    </row>
    <row r="52738" spans="7:7" ht="15" customHeight="1">
      <c r="G52738" s="488"/>
    </row>
    <row r="52739" spans="7:7" ht="15" customHeight="1">
      <c r="G52739" s="488"/>
    </row>
    <row r="52740" spans="7:7" ht="15" customHeight="1">
      <c r="G52740" s="488"/>
    </row>
    <row r="52741" spans="7:7" ht="15" customHeight="1">
      <c r="G52741" s="488"/>
    </row>
    <row r="52742" spans="7:7" ht="15" customHeight="1">
      <c r="G52742" s="488"/>
    </row>
    <row r="52743" spans="7:7" ht="15" customHeight="1">
      <c r="G52743" s="488"/>
    </row>
    <row r="52744" spans="7:7" ht="15" customHeight="1">
      <c r="G52744" s="488"/>
    </row>
    <row r="52745" spans="7:7" ht="15" customHeight="1">
      <c r="G52745" s="488"/>
    </row>
    <row r="52746" spans="7:7" ht="15" customHeight="1">
      <c r="G52746" s="488"/>
    </row>
    <row r="52747" spans="7:7" ht="15" customHeight="1">
      <c r="G52747" s="488"/>
    </row>
    <row r="52748" spans="7:7" ht="15" customHeight="1">
      <c r="G52748" s="488"/>
    </row>
    <row r="52749" spans="7:7" ht="15" customHeight="1">
      <c r="G52749" s="488"/>
    </row>
    <row r="52750" spans="7:7" ht="15" customHeight="1">
      <c r="G52750" s="488"/>
    </row>
    <row r="52751" spans="7:7" ht="15" customHeight="1">
      <c r="G52751" s="488"/>
    </row>
    <row r="52752" spans="7:7" ht="15" customHeight="1">
      <c r="G52752" s="488"/>
    </row>
    <row r="52753" spans="7:7" ht="15" customHeight="1">
      <c r="G52753" s="488"/>
    </row>
    <row r="52754" spans="7:7" ht="15" customHeight="1">
      <c r="G52754" s="488"/>
    </row>
    <row r="52755" spans="7:7" ht="15" customHeight="1">
      <c r="G52755" s="488"/>
    </row>
    <row r="52756" spans="7:7" ht="15" customHeight="1">
      <c r="G52756" s="488"/>
    </row>
    <row r="52757" spans="7:7" ht="15" customHeight="1">
      <c r="G52757" s="488"/>
    </row>
    <row r="52758" spans="7:7" ht="15" customHeight="1">
      <c r="G52758" s="488"/>
    </row>
    <row r="52759" spans="7:7" ht="15" customHeight="1">
      <c r="G52759" s="488"/>
    </row>
    <row r="52760" spans="7:7" ht="15" customHeight="1">
      <c r="G52760" s="488"/>
    </row>
    <row r="52761" spans="7:7" ht="15" customHeight="1">
      <c r="G52761" s="488"/>
    </row>
    <row r="52762" spans="7:7" ht="15" customHeight="1">
      <c r="G52762" s="488"/>
    </row>
    <row r="52763" spans="7:7" ht="15" customHeight="1">
      <c r="G52763" s="488"/>
    </row>
    <row r="52764" spans="7:7" ht="15" customHeight="1">
      <c r="G52764" s="488"/>
    </row>
    <row r="52765" spans="7:7" ht="15" customHeight="1">
      <c r="G52765" s="488"/>
    </row>
    <row r="52766" spans="7:7" ht="15" customHeight="1">
      <c r="G52766" s="488"/>
    </row>
    <row r="52767" spans="7:7" ht="15" customHeight="1">
      <c r="G52767" s="488"/>
    </row>
    <row r="52768" spans="7:7" ht="15" customHeight="1">
      <c r="G52768" s="488"/>
    </row>
    <row r="52769" spans="7:7" ht="15" customHeight="1">
      <c r="G52769" s="488"/>
    </row>
    <row r="52770" spans="7:7" ht="15" customHeight="1">
      <c r="G52770" s="488"/>
    </row>
    <row r="52771" spans="7:7" ht="15" customHeight="1">
      <c r="G52771" s="488"/>
    </row>
    <row r="52772" spans="7:7" ht="15" customHeight="1">
      <c r="G52772" s="488"/>
    </row>
    <row r="52773" spans="7:7" ht="15" customHeight="1">
      <c r="G52773" s="488"/>
    </row>
    <row r="52774" spans="7:7" ht="15" customHeight="1">
      <c r="G52774" s="488"/>
    </row>
    <row r="52775" spans="7:7" ht="15" customHeight="1">
      <c r="G52775" s="488"/>
    </row>
    <row r="52776" spans="7:7" ht="15" customHeight="1">
      <c r="G52776" s="488"/>
    </row>
    <row r="52777" spans="7:7" ht="15" customHeight="1">
      <c r="G52777" s="488"/>
    </row>
    <row r="52778" spans="7:7" ht="15" customHeight="1">
      <c r="G52778" s="488"/>
    </row>
    <row r="52779" spans="7:7" ht="15" customHeight="1">
      <c r="G52779" s="488"/>
    </row>
    <row r="52780" spans="7:7" ht="15" customHeight="1">
      <c r="G52780" s="488"/>
    </row>
    <row r="52781" spans="7:7" ht="15" customHeight="1">
      <c r="G52781" s="488"/>
    </row>
    <row r="52782" spans="7:7" ht="15" customHeight="1">
      <c r="G52782" s="488"/>
    </row>
    <row r="52783" spans="7:7" ht="15" customHeight="1">
      <c r="G52783" s="488"/>
    </row>
    <row r="52784" spans="7:7" ht="15" customHeight="1">
      <c r="G52784" s="488"/>
    </row>
    <row r="52785" spans="7:7" ht="15" customHeight="1">
      <c r="G52785" s="488"/>
    </row>
    <row r="52786" spans="7:7" ht="15" customHeight="1">
      <c r="G52786" s="488"/>
    </row>
    <row r="52787" spans="7:7" ht="15" customHeight="1">
      <c r="G52787" s="488"/>
    </row>
    <row r="52788" spans="7:7" ht="15" customHeight="1">
      <c r="G52788" s="488"/>
    </row>
    <row r="52789" spans="7:7" ht="15" customHeight="1">
      <c r="G52789" s="488"/>
    </row>
    <row r="52790" spans="7:7" ht="15" customHeight="1">
      <c r="G52790" s="488"/>
    </row>
    <row r="52791" spans="7:7" ht="15" customHeight="1">
      <c r="G52791" s="488"/>
    </row>
    <row r="52792" spans="7:7" ht="15" customHeight="1">
      <c r="G52792" s="488"/>
    </row>
    <row r="52793" spans="7:7" ht="15" customHeight="1">
      <c r="G52793" s="488"/>
    </row>
    <row r="52794" spans="7:7" ht="15" customHeight="1">
      <c r="G52794" s="488"/>
    </row>
    <row r="52795" spans="7:7" ht="15" customHeight="1">
      <c r="G52795" s="488"/>
    </row>
    <row r="52796" spans="7:7" ht="15" customHeight="1">
      <c r="G52796" s="488"/>
    </row>
    <row r="52797" spans="7:7" ht="15" customHeight="1">
      <c r="G52797" s="488"/>
    </row>
    <row r="52798" spans="7:7" ht="15" customHeight="1">
      <c r="G52798" s="488"/>
    </row>
    <row r="52799" spans="7:7" ht="15" customHeight="1">
      <c r="G52799" s="488"/>
    </row>
    <row r="52800" spans="7:7" ht="15" customHeight="1">
      <c r="G52800" s="488"/>
    </row>
    <row r="52801" spans="7:7" ht="15" customHeight="1">
      <c r="G52801" s="488"/>
    </row>
    <row r="52802" spans="7:7" ht="15" customHeight="1">
      <c r="G52802" s="488"/>
    </row>
    <row r="52803" spans="7:7" ht="15" customHeight="1">
      <c r="G52803" s="488"/>
    </row>
    <row r="52804" spans="7:7" ht="15" customHeight="1">
      <c r="G52804" s="488"/>
    </row>
    <row r="52805" spans="7:7" ht="15" customHeight="1">
      <c r="G52805" s="488"/>
    </row>
    <row r="52806" spans="7:7" ht="15" customHeight="1">
      <c r="G52806" s="488"/>
    </row>
    <row r="52807" spans="7:7" ht="15" customHeight="1">
      <c r="G52807" s="488"/>
    </row>
    <row r="52808" spans="7:7" ht="15" customHeight="1">
      <c r="G52808" s="488"/>
    </row>
    <row r="52809" spans="7:7" ht="15" customHeight="1">
      <c r="G52809" s="488"/>
    </row>
    <row r="52810" spans="7:7" ht="15" customHeight="1">
      <c r="G52810" s="488"/>
    </row>
    <row r="52811" spans="7:7" ht="15" customHeight="1">
      <c r="G52811" s="488"/>
    </row>
    <row r="52812" spans="7:7" ht="15" customHeight="1">
      <c r="G52812" s="488"/>
    </row>
    <row r="52813" spans="7:7" ht="15" customHeight="1">
      <c r="G52813" s="488"/>
    </row>
    <row r="52814" spans="7:7" ht="15" customHeight="1">
      <c r="G52814" s="488"/>
    </row>
    <row r="52815" spans="7:7" ht="15" customHeight="1">
      <c r="G52815" s="488"/>
    </row>
    <row r="52816" spans="7:7" ht="15" customHeight="1">
      <c r="G52816" s="488"/>
    </row>
    <row r="52817" spans="7:7" ht="15" customHeight="1">
      <c r="G52817" s="488"/>
    </row>
    <row r="52818" spans="7:7" ht="15" customHeight="1">
      <c r="G52818" s="488"/>
    </row>
    <row r="52819" spans="7:7" ht="15" customHeight="1">
      <c r="G52819" s="488"/>
    </row>
    <row r="52820" spans="7:7" ht="15" customHeight="1">
      <c r="G52820" s="488"/>
    </row>
    <row r="52821" spans="7:7" ht="15" customHeight="1">
      <c r="G52821" s="488"/>
    </row>
    <row r="52822" spans="7:7" ht="15" customHeight="1">
      <c r="G52822" s="488"/>
    </row>
    <row r="52823" spans="7:7" ht="15" customHeight="1">
      <c r="G52823" s="488"/>
    </row>
    <row r="52824" spans="7:7" ht="15" customHeight="1">
      <c r="G52824" s="488"/>
    </row>
    <row r="52825" spans="7:7" ht="15" customHeight="1">
      <c r="G52825" s="488"/>
    </row>
    <row r="52826" spans="7:7" ht="15" customHeight="1">
      <c r="G52826" s="488"/>
    </row>
    <row r="52827" spans="7:7" ht="15" customHeight="1">
      <c r="G52827" s="488"/>
    </row>
    <row r="52828" spans="7:7" ht="15" customHeight="1">
      <c r="G52828" s="488"/>
    </row>
    <row r="52829" spans="7:7" ht="15" customHeight="1">
      <c r="G52829" s="488"/>
    </row>
    <row r="52830" spans="7:7" ht="15" customHeight="1">
      <c r="G52830" s="488"/>
    </row>
    <row r="52831" spans="7:7" ht="15" customHeight="1">
      <c r="G52831" s="488"/>
    </row>
    <row r="52832" spans="7:7" ht="15" customHeight="1">
      <c r="G52832" s="488"/>
    </row>
    <row r="52833" spans="7:7" ht="15" customHeight="1">
      <c r="G52833" s="488"/>
    </row>
    <row r="52834" spans="7:7" ht="15" customHeight="1">
      <c r="G52834" s="488"/>
    </row>
    <row r="52835" spans="7:7" ht="15" customHeight="1">
      <c r="G52835" s="488"/>
    </row>
    <row r="52836" spans="7:7" ht="15" customHeight="1">
      <c r="G52836" s="488"/>
    </row>
    <row r="52837" spans="7:7" ht="15" customHeight="1">
      <c r="G52837" s="488"/>
    </row>
    <row r="52838" spans="7:7" ht="15" customHeight="1">
      <c r="G52838" s="488"/>
    </row>
    <row r="52839" spans="7:7" ht="15" customHeight="1">
      <c r="G52839" s="488"/>
    </row>
    <row r="52840" spans="7:7" ht="15" customHeight="1">
      <c r="G52840" s="488"/>
    </row>
    <row r="52841" spans="7:7" ht="15" customHeight="1">
      <c r="G52841" s="488"/>
    </row>
    <row r="52842" spans="7:7" ht="15" customHeight="1">
      <c r="G52842" s="488"/>
    </row>
    <row r="52843" spans="7:7" ht="15" customHeight="1">
      <c r="G52843" s="488"/>
    </row>
    <row r="52844" spans="7:7" ht="15" customHeight="1">
      <c r="G52844" s="488"/>
    </row>
    <row r="52845" spans="7:7" ht="15" customHeight="1">
      <c r="G52845" s="488"/>
    </row>
    <row r="52846" spans="7:7" ht="15" customHeight="1">
      <c r="G52846" s="488"/>
    </row>
    <row r="52847" spans="7:7" ht="15" customHeight="1">
      <c r="G52847" s="488"/>
    </row>
    <row r="52848" spans="7:7" ht="15" customHeight="1">
      <c r="G52848" s="488"/>
    </row>
    <row r="52849" spans="7:7" ht="15" customHeight="1">
      <c r="G52849" s="488"/>
    </row>
    <row r="52850" spans="7:7" ht="15" customHeight="1">
      <c r="G52850" s="488"/>
    </row>
    <row r="52851" spans="7:7" ht="15" customHeight="1">
      <c r="G52851" s="488"/>
    </row>
    <row r="52852" spans="7:7" ht="15" customHeight="1">
      <c r="G52852" s="488"/>
    </row>
    <row r="52853" spans="7:7" ht="15" customHeight="1">
      <c r="G52853" s="488"/>
    </row>
    <row r="52854" spans="7:7" ht="15" customHeight="1">
      <c r="G52854" s="488"/>
    </row>
    <row r="52855" spans="7:7" ht="15" customHeight="1">
      <c r="G52855" s="488"/>
    </row>
    <row r="52856" spans="7:7" ht="15" customHeight="1">
      <c r="G52856" s="488"/>
    </row>
    <row r="52857" spans="7:7" ht="15" customHeight="1">
      <c r="G52857" s="488"/>
    </row>
    <row r="52858" spans="7:7" ht="15" customHeight="1">
      <c r="G52858" s="488"/>
    </row>
    <row r="52859" spans="7:7" ht="15" customHeight="1">
      <c r="G52859" s="488"/>
    </row>
    <row r="52860" spans="7:7" ht="15" customHeight="1">
      <c r="G52860" s="488"/>
    </row>
    <row r="52861" spans="7:7" ht="15" customHeight="1">
      <c r="G52861" s="488"/>
    </row>
    <row r="52862" spans="7:7" ht="15" customHeight="1">
      <c r="G52862" s="488"/>
    </row>
    <row r="52863" spans="7:7" ht="15" customHeight="1">
      <c r="G52863" s="488"/>
    </row>
    <row r="52864" spans="7:7" ht="15" customHeight="1">
      <c r="G52864" s="488"/>
    </row>
    <row r="52865" spans="7:7" ht="15" customHeight="1">
      <c r="G52865" s="488"/>
    </row>
    <row r="52866" spans="7:7" ht="15" customHeight="1">
      <c r="G52866" s="488"/>
    </row>
    <row r="52867" spans="7:7" ht="15" customHeight="1">
      <c r="G52867" s="488"/>
    </row>
    <row r="52868" spans="7:7" ht="15" customHeight="1">
      <c r="G52868" s="488"/>
    </row>
    <row r="52869" spans="7:7" ht="15" customHeight="1">
      <c r="G52869" s="488"/>
    </row>
    <row r="52870" spans="7:7" ht="15" customHeight="1">
      <c r="G52870" s="488"/>
    </row>
    <row r="52871" spans="7:7" ht="15" customHeight="1">
      <c r="G52871" s="488"/>
    </row>
    <row r="52872" spans="7:7" ht="15" customHeight="1">
      <c r="G52872" s="488"/>
    </row>
    <row r="52873" spans="7:7" ht="15" customHeight="1">
      <c r="G52873" s="488"/>
    </row>
    <row r="52874" spans="7:7" ht="15" customHeight="1">
      <c r="G52874" s="488"/>
    </row>
    <row r="52875" spans="7:7" ht="15" customHeight="1">
      <c r="G52875" s="488"/>
    </row>
    <row r="52876" spans="7:7" ht="15" customHeight="1">
      <c r="G52876" s="488"/>
    </row>
    <row r="52877" spans="7:7" ht="15" customHeight="1">
      <c r="G52877" s="488"/>
    </row>
    <row r="52878" spans="7:7" ht="15" customHeight="1">
      <c r="G52878" s="488"/>
    </row>
    <row r="52879" spans="7:7" ht="15" customHeight="1">
      <c r="G52879" s="488"/>
    </row>
    <row r="52880" spans="7:7" ht="15" customHeight="1">
      <c r="G52880" s="488"/>
    </row>
    <row r="52881" spans="7:7" ht="15" customHeight="1">
      <c r="G52881" s="488"/>
    </row>
    <row r="52882" spans="7:7" ht="15" customHeight="1">
      <c r="G52882" s="488"/>
    </row>
    <row r="52883" spans="7:7" ht="15" customHeight="1">
      <c r="G52883" s="488"/>
    </row>
    <row r="52884" spans="7:7" ht="15" customHeight="1">
      <c r="G52884" s="488"/>
    </row>
    <row r="52885" spans="7:7" ht="15" customHeight="1">
      <c r="G52885" s="488"/>
    </row>
    <row r="52886" spans="7:7" ht="15" customHeight="1">
      <c r="G52886" s="488"/>
    </row>
    <row r="52887" spans="7:7" ht="15" customHeight="1">
      <c r="G52887" s="488"/>
    </row>
    <row r="52888" spans="7:7" ht="15" customHeight="1">
      <c r="G52888" s="488"/>
    </row>
    <row r="52889" spans="7:7" ht="15" customHeight="1">
      <c r="G52889" s="488"/>
    </row>
    <row r="52890" spans="7:7" ht="15" customHeight="1">
      <c r="G52890" s="488"/>
    </row>
    <row r="52891" spans="7:7" ht="15" customHeight="1">
      <c r="G52891" s="488"/>
    </row>
    <row r="52892" spans="7:7" ht="15" customHeight="1">
      <c r="G52892" s="488"/>
    </row>
    <row r="52893" spans="7:7" ht="15" customHeight="1">
      <c r="G52893" s="488"/>
    </row>
    <row r="52894" spans="7:7" ht="15" customHeight="1">
      <c r="G52894" s="488"/>
    </row>
    <row r="52895" spans="7:7" ht="15" customHeight="1">
      <c r="G52895" s="488"/>
    </row>
    <row r="52896" spans="7:7" ht="15" customHeight="1">
      <c r="G52896" s="488"/>
    </row>
    <row r="52897" spans="7:7" ht="15" customHeight="1">
      <c r="G52897" s="488"/>
    </row>
    <row r="52898" spans="7:7" ht="15" customHeight="1">
      <c r="G52898" s="488"/>
    </row>
    <row r="52899" spans="7:7" ht="15" customHeight="1">
      <c r="G52899" s="488"/>
    </row>
    <row r="52900" spans="7:7" ht="15" customHeight="1">
      <c r="G52900" s="488"/>
    </row>
    <row r="52901" spans="7:7" ht="15" customHeight="1">
      <c r="G52901" s="488"/>
    </row>
    <row r="52902" spans="7:7" ht="15" customHeight="1">
      <c r="G52902" s="488"/>
    </row>
    <row r="52903" spans="7:7" ht="15" customHeight="1">
      <c r="G52903" s="488"/>
    </row>
    <row r="52904" spans="7:7" ht="15" customHeight="1">
      <c r="G52904" s="488"/>
    </row>
    <row r="52905" spans="7:7" ht="15" customHeight="1">
      <c r="G52905" s="488"/>
    </row>
    <row r="52906" spans="7:7" ht="15" customHeight="1">
      <c r="G52906" s="488"/>
    </row>
    <row r="52907" spans="7:7" ht="15" customHeight="1">
      <c r="G52907" s="488"/>
    </row>
    <row r="52908" spans="7:7" ht="15" customHeight="1">
      <c r="G52908" s="488"/>
    </row>
    <row r="52909" spans="7:7" ht="15" customHeight="1">
      <c r="G52909" s="488"/>
    </row>
    <row r="52910" spans="7:7" ht="15" customHeight="1">
      <c r="G52910" s="488"/>
    </row>
    <row r="52911" spans="7:7" ht="15" customHeight="1">
      <c r="G52911" s="488"/>
    </row>
    <row r="52912" spans="7:7" ht="15" customHeight="1">
      <c r="G52912" s="488"/>
    </row>
    <row r="52913" spans="7:7" ht="15" customHeight="1">
      <c r="G52913" s="488"/>
    </row>
    <row r="52914" spans="7:7" ht="15" customHeight="1">
      <c r="G52914" s="488"/>
    </row>
    <row r="52915" spans="7:7" ht="15" customHeight="1">
      <c r="G52915" s="488"/>
    </row>
    <row r="52916" spans="7:7" ht="15" customHeight="1">
      <c r="G52916" s="488"/>
    </row>
    <row r="52917" spans="7:7" ht="15" customHeight="1">
      <c r="G52917" s="488"/>
    </row>
    <row r="52918" spans="7:7" ht="15" customHeight="1">
      <c r="G52918" s="488"/>
    </row>
    <row r="52919" spans="7:7" ht="15" customHeight="1">
      <c r="G52919" s="488"/>
    </row>
    <row r="52920" spans="7:7" ht="15" customHeight="1">
      <c r="G52920" s="488"/>
    </row>
    <row r="52921" spans="7:7" ht="15" customHeight="1">
      <c r="G52921" s="488"/>
    </row>
    <row r="52922" spans="7:7" ht="15" customHeight="1">
      <c r="G52922" s="488"/>
    </row>
    <row r="52923" spans="7:7" ht="15" customHeight="1">
      <c r="G52923" s="488"/>
    </row>
    <row r="52924" spans="7:7" ht="15" customHeight="1">
      <c r="G52924" s="488"/>
    </row>
    <row r="52925" spans="7:7" ht="15" customHeight="1">
      <c r="G52925" s="488"/>
    </row>
    <row r="52926" spans="7:7" ht="15" customHeight="1">
      <c r="G52926" s="488"/>
    </row>
    <row r="52927" spans="7:7" ht="15" customHeight="1">
      <c r="G52927" s="488"/>
    </row>
    <row r="52928" spans="7:7" ht="15" customHeight="1">
      <c r="G52928" s="488"/>
    </row>
    <row r="52929" spans="7:7" ht="15" customHeight="1">
      <c r="G52929" s="488"/>
    </row>
    <row r="52930" spans="7:7" ht="15" customHeight="1">
      <c r="G52930" s="488"/>
    </row>
    <row r="52931" spans="7:7" ht="15" customHeight="1">
      <c r="G52931" s="488"/>
    </row>
    <row r="52932" spans="7:7" ht="15" customHeight="1">
      <c r="G52932" s="488"/>
    </row>
    <row r="52933" spans="7:7" ht="15" customHeight="1">
      <c r="G52933" s="488"/>
    </row>
    <row r="52934" spans="7:7" ht="15" customHeight="1">
      <c r="G52934" s="488"/>
    </row>
    <row r="52935" spans="7:7" ht="15" customHeight="1">
      <c r="G52935" s="488"/>
    </row>
    <row r="52936" spans="7:7" ht="15" customHeight="1">
      <c r="G52936" s="488"/>
    </row>
    <row r="52937" spans="7:7" ht="15" customHeight="1">
      <c r="G52937" s="488"/>
    </row>
    <row r="52938" spans="7:7" ht="15" customHeight="1">
      <c r="G52938" s="488"/>
    </row>
    <row r="52939" spans="7:7" ht="15" customHeight="1">
      <c r="G52939" s="488"/>
    </row>
    <row r="52940" spans="7:7" ht="15" customHeight="1">
      <c r="G52940" s="488"/>
    </row>
    <row r="52941" spans="7:7" ht="15" customHeight="1">
      <c r="G52941" s="488"/>
    </row>
    <row r="52942" spans="7:7" ht="15" customHeight="1">
      <c r="G52942" s="488"/>
    </row>
    <row r="52943" spans="7:7" ht="15" customHeight="1">
      <c r="G52943" s="488"/>
    </row>
    <row r="52944" spans="7:7" ht="15" customHeight="1">
      <c r="G52944" s="488"/>
    </row>
    <row r="52945" spans="7:7" ht="15" customHeight="1">
      <c r="G52945" s="488"/>
    </row>
    <row r="52946" spans="7:7" ht="15" customHeight="1">
      <c r="G52946" s="488"/>
    </row>
    <row r="52947" spans="7:7" ht="15" customHeight="1">
      <c r="G52947" s="488"/>
    </row>
    <row r="52948" spans="7:7" ht="15" customHeight="1">
      <c r="G52948" s="488"/>
    </row>
    <row r="52949" spans="7:7" ht="15" customHeight="1">
      <c r="G52949" s="488"/>
    </row>
    <row r="52950" spans="7:7" ht="15" customHeight="1">
      <c r="G52950" s="488"/>
    </row>
    <row r="52951" spans="7:7" ht="15" customHeight="1">
      <c r="G52951" s="488"/>
    </row>
    <row r="52952" spans="7:7" ht="15" customHeight="1">
      <c r="G52952" s="488"/>
    </row>
    <row r="52953" spans="7:7" ht="15" customHeight="1">
      <c r="G52953" s="488"/>
    </row>
    <row r="52954" spans="7:7" ht="15" customHeight="1">
      <c r="G52954" s="488"/>
    </row>
    <row r="52955" spans="7:7" ht="15" customHeight="1">
      <c r="G52955" s="488"/>
    </row>
    <row r="52956" spans="7:7" ht="15" customHeight="1">
      <c r="G52956" s="488"/>
    </row>
    <row r="52957" spans="7:7" ht="15" customHeight="1">
      <c r="G52957" s="488"/>
    </row>
    <row r="52958" spans="7:7" ht="15" customHeight="1">
      <c r="G52958" s="488"/>
    </row>
    <row r="52959" spans="7:7" ht="15" customHeight="1">
      <c r="G52959" s="488"/>
    </row>
    <row r="52960" spans="7:7" ht="15" customHeight="1">
      <c r="G52960" s="488"/>
    </row>
    <row r="52961" spans="7:7" ht="15" customHeight="1">
      <c r="G52961" s="488"/>
    </row>
    <row r="52962" spans="7:7" ht="15" customHeight="1">
      <c r="G52962" s="488"/>
    </row>
    <row r="52963" spans="7:7" ht="15" customHeight="1">
      <c r="G52963" s="488"/>
    </row>
    <row r="52964" spans="7:7" ht="15" customHeight="1">
      <c r="G52964" s="488"/>
    </row>
    <row r="52965" spans="7:7" ht="15" customHeight="1">
      <c r="G52965" s="488"/>
    </row>
    <row r="52966" spans="7:7" ht="15" customHeight="1">
      <c r="G52966" s="488"/>
    </row>
    <row r="52967" spans="7:7" ht="15" customHeight="1">
      <c r="G52967" s="488"/>
    </row>
    <row r="52968" spans="7:7" ht="15" customHeight="1">
      <c r="G52968" s="488"/>
    </row>
    <row r="52969" spans="7:7" ht="15" customHeight="1">
      <c r="G52969" s="488"/>
    </row>
    <row r="52970" spans="7:7" ht="15" customHeight="1">
      <c r="G52970" s="488"/>
    </row>
    <row r="52971" spans="7:7" ht="15" customHeight="1">
      <c r="G52971" s="488"/>
    </row>
    <row r="52972" spans="7:7" ht="15" customHeight="1">
      <c r="G52972" s="488"/>
    </row>
    <row r="52973" spans="7:7" ht="15" customHeight="1">
      <c r="G52973" s="488"/>
    </row>
    <row r="52974" spans="7:7" ht="15" customHeight="1">
      <c r="G52974" s="488"/>
    </row>
    <row r="52975" spans="7:7" ht="15" customHeight="1">
      <c r="G52975" s="488"/>
    </row>
    <row r="52976" spans="7:7" ht="15" customHeight="1">
      <c r="G52976" s="488"/>
    </row>
    <row r="52977" spans="7:7" ht="15" customHeight="1">
      <c r="G52977" s="488"/>
    </row>
    <row r="52978" spans="7:7" ht="15" customHeight="1">
      <c r="G52978" s="488"/>
    </row>
    <row r="52979" spans="7:7" ht="15" customHeight="1">
      <c r="G52979" s="488"/>
    </row>
    <row r="52980" spans="7:7" ht="15" customHeight="1">
      <c r="G52980" s="488"/>
    </row>
    <row r="52981" spans="7:7" ht="15" customHeight="1">
      <c r="G52981" s="488"/>
    </row>
    <row r="52982" spans="7:7" ht="15" customHeight="1">
      <c r="G52982" s="488"/>
    </row>
    <row r="52983" spans="7:7" ht="15" customHeight="1">
      <c r="G52983" s="488"/>
    </row>
    <row r="52984" spans="7:7" ht="15" customHeight="1">
      <c r="G52984" s="488"/>
    </row>
    <row r="52985" spans="7:7" ht="15" customHeight="1">
      <c r="G52985" s="488"/>
    </row>
    <row r="52986" spans="7:7" ht="15" customHeight="1">
      <c r="G52986" s="488"/>
    </row>
    <row r="52987" spans="7:7" ht="15" customHeight="1">
      <c r="G52987" s="488"/>
    </row>
    <row r="52988" spans="7:7" ht="15" customHeight="1">
      <c r="G52988" s="488"/>
    </row>
    <row r="52989" spans="7:7" ht="15" customHeight="1">
      <c r="G52989" s="488"/>
    </row>
    <row r="52990" spans="7:7" ht="15" customHeight="1">
      <c r="G52990" s="488"/>
    </row>
    <row r="52991" spans="7:7" ht="15" customHeight="1">
      <c r="G52991" s="488"/>
    </row>
    <row r="52992" spans="7:7" ht="15" customHeight="1">
      <c r="G52992" s="488"/>
    </row>
    <row r="52993" spans="7:7" ht="15" customHeight="1">
      <c r="G52993" s="488"/>
    </row>
    <row r="52994" spans="7:7" ht="15" customHeight="1">
      <c r="G52994" s="488"/>
    </row>
    <row r="52995" spans="7:7" ht="15" customHeight="1">
      <c r="G52995" s="488"/>
    </row>
    <row r="52996" spans="7:7" ht="15" customHeight="1">
      <c r="G52996" s="488"/>
    </row>
    <row r="52997" spans="7:7" ht="15" customHeight="1">
      <c r="G52997" s="488"/>
    </row>
    <row r="52998" spans="7:7" ht="15" customHeight="1">
      <c r="G52998" s="488"/>
    </row>
    <row r="52999" spans="7:7" ht="15" customHeight="1">
      <c r="G52999" s="488"/>
    </row>
    <row r="53000" spans="7:7" ht="15" customHeight="1">
      <c r="G53000" s="488"/>
    </row>
    <row r="53001" spans="7:7" ht="15" customHeight="1">
      <c r="G53001" s="488"/>
    </row>
    <row r="53002" spans="7:7" ht="15" customHeight="1">
      <c r="G53002" s="488"/>
    </row>
    <row r="53003" spans="7:7" ht="15" customHeight="1">
      <c r="G53003" s="488"/>
    </row>
    <row r="53004" spans="7:7" ht="15" customHeight="1">
      <c r="G53004" s="488"/>
    </row>
    <row r="53005" spans="7:7" ht="15" customHeight="1">
      <c r="G53005" s="488"/>
    </row>
    <row r="53006" spans="7:7" ht="15" customHeight="1">
      <c r="G53006" s="488"/>
    </row>
    <row r="53007" spans="7:7" ht="15" customHeight="1">
      <c r="G53007" s="488"/>
    </row>
    <row r="53008" spans="7:7" ht="15" customHeight="1">
      <c r="G53008" s="488"/>
    </row>
    <row r="53009" spans="7:7" ht="15" customHeight="1">
      <c r="G53009" s="488"/>
    </row>
    <row r="53010" spans="7:7" ht="15" customHeight="1">
      <c r="G53010" s="488"/>
    </row>
    <row r="53011" spans="7:7" ht="15" customHeight="1">
      <c r="G53011" s="488"/>
    </row>
    <row r="53012" spans="7:7" ht="15" customHeight="1">
      <c r="G53012" s="488"/>
    </row>
    <row r="53013" spans="7:7" ht="15" customHeight="1">
      <c r="G53013" s="488"/>
    </row>
    <row r="53014" spans="7:7" ht="15" customHeight="1">
      <c r="G53014" s="488"/>
    </row>
    <row r="53015" spans="7:7" ht="15" customHeight="1">
      <c r="G53015" s="488"/>
    </row>
    <row r="53016" spans="7:7" ht="15" customHeight="1">
      <c r="G53016" s="488"/>
    </row>
    <row r="53017" spans="7:7" ht="15" customHeight="1">
      <c r="G53017" s="488"/>
    </row>
    <row r="53018" spans="7:7" ht="15" customHeight="1">
      <c r="G53018" s="488"/>
    </row>
    <row r="53019" spans="7:7" ht="15" customHeight="1">
      <c r="G53019" s="488"/>
    </row>
    <row r="53020" spans="7:7" ht="15" customHeight="1">
      <c r="G53020" s="488"/>
    </row>
    <row r="53021" spans="7:7" ht="15" customHeight="1">
      <c r="G53021" s="488"/>
    </row>
    <row r="53022" spans="7:7" ht="15" customHeight="1">
      <c r="G53022" s="488"/>
    </row>
    <row r="53023" spans="7:7" ht="15" customHeight="1">
      <c r="G53023" s="488"/>
    </row>
    <row r="53024" spans="7:7" ht="15" customHeight="1">
      <c r="G53024" s="488"/>
    </row>
    <row r="53025" spans="7:7" ht="15" customHeight="1">
      <c r="G53025" s="488"/>
    </row>
    <row r="53026" spans="7:7" ht="15" customHeight="1">
      <c r="G53026" s="488"/>
    </row>
    <row r="53027" spans="7:7" ht="15" customHeight="1">
      <c r="G53027" s="488"/>
    </row>
    <row r="53028" spans="7:7" ht="15" customHeight="1">
      <c r="G53028" s="488"/>
    </row>
    <row r="53029" spans="7:7" ht="15" customHeight="1">
      <c r="G53029" s="488"/>
    </row>
    <row r="53030" spans="7:7" ht="15" customHeight="1">
      <c r="G53030" s="488"/>
    </row>
    <row r="53031" spans="7:7" ht="15" customHeight="1">
      <c r="G53031" s="488"/>
    </row>
    <row r="53032" spans="7:7" ht="15" customHeight="1">
      <c r="G53032" s="488"/>
    </row>
    <row r="53033" spans="7:7" ht="15" customHeight="1">
      <c r="G53033" s="488"/>
    </row>
    <row r="53034" spans="7:7" ht="15" customHeight="1">
      <c r="G53034" s="488"/>
    </row>
    <row r="53035" spans="7:7" ht="15" customHeight="1">
      <c r="G53035" s="488"/>
    </row>
    <row r="53036" spans="7:7" ht="15" customHeight="1">
      <c r="G53036" s="488"/>
    </row>
    <row r="53037" spans="7:7" ht="15" customHeight="1">
      <c r="G53037" s="488"/>
    </row>
    <row r="53038" spans="7:7" ht="15" customHeight="1">
      <c r="G53038" s="488"/>
    </row>
    <row r="53039" spans="7:7" ht="15" customHeight="1">
      <c r="G53039" s="488"/>
    </row>
    <row r="53040" spans="7:7" ht="15" customHeight="1">
      <c r="G53040" s="488"/>
    </row>
    <row r="53041" spans="7:7" ht="15" customHeight="1">
      <c r="G53041" s="488"/>
    </row>
    <row r="53042" spans="7:7" ht="15" customHeight="1">
      <c r="G53042" s="488"/>
    </row>
    <row r="53043" spans="7:7" ht="15" customHeight="1">
      <c r="G53043" s="488"/>
    </row>
    <row r="53044" spans="7:7" ht="15" customHeight="1">
      <c r="G53044" s="488"/>
    </row>
    <row r="53045" spans="7:7" ht="15" customHeight="1">
      <c r="G53045" s="488"/>
    </row>
    <row r="53046" spans="7:7" ht="15" customHeight="1">
      <c r="G53046" s="488"/>
    </row>
    <row r="53047" spans="7:7" ht="15" customHeight="1">
      <c r="G53047" s="488"/>
    </row>
    <row r="53048" spans="7:7" ht="15" customHeight="1">
      <c r="G53048" s="488"/>
    </row>
    <row r="53049" spans="7:7" ht="15" customHeight="1">
      <c r="G53049" s="488"/>
    </row>
    <row r="53050" spans="7:7" ht="15" customHeight="1">
      <c r="G53050" s="488"/>
    </row>
    <row r="53051" spans="7:7" ht="15" customHeight="1">
      <c r="G53051" s="488"/>
    </row>
    <row r="53052" spans="7:7" ht="15" customHeight="1">
      <c r="G53052" s="488"/>
    </row>
    <row r="53053" spans="7:7" ht="15" customHeight="1">
      <c r="G53053" s="488"/>
    </row>
    <row r="53054" spans="7:7" ht="15" customHeight="1">
      <c r="G53054" s="488"/>
    </row>
    <row r="53055" spans="7:7" ht="15" customHeight="1">
      <c r="G53055" s="488"/>
    </row>
    <row r="53056" spans="7:7" ht="15" customHeight="1">
      <c r="G53056" s="488"/>
    </row>
    <row r="53057" spans="7:7" ht="15" customHeight="1">
      <c r="G53057" s="488"/>
    </row>
    <row r="53058" spans="7:7" ht="15" customHeight="1">
      <c r="G53058" s="488"/>
    </row>
    <row r="53059" spans="7:7" ht="15" customHeight="1">
      <c r="G53059" s="488"/>
    </row>
    <row r="53060" spans="7:7" ht="15" customHeight="1">
      <c r="G53060" s="488"/>
    </row>
    <row r="53061" spans="7:7" ht="15" customHeight="1">
      <c r="G53061" s="488"/>
    </row>
    <row r="53062" spans="7:7" ht="15" customHeight="1">
      <c r="G53062" s="488"/>
    </row>
    <row r="53063" spans="7:7" ht="15" customHeight="1">
      <c r="G53063" s="488"/>
    </row>
    <row r="53064" spans="7:7" ht="15" customHeight="1">
      <c r="G53064" s="488"/>
    </row>
    <row r="53065" spans="7:7" ht="15" customHeight="1">
      <c r="G53065" s="488"/>
    </row>
    <row r="53066" spans="7:7" ht="15" customHeight="1">
      <c r="G53066" s="488"/>
    </row>
    <row r="53067" spans="7:7" ht="15" customHeight="1">
      <c r="G53067" s="488"/>
    </row>
    <row r="53068" spans="7:7" ht="15" customHeight="1">
      <c r="G53068" s="488"/>
    </row>
    <row r="53069" spans="7:7" ht="15" customHeight="1">
      <c r="G53069" s="488"/>
    </row>
    <row r="53070" spans="7:7" ht="15" customHeight="1">
      <c r="G53070" s="488"/>
    </row>
    <row r="53071" spans="7:7" ht="15" customHeight="1">
      <c r="G53071" s="488"/>
    </row>
    <row r="53072" spans="7:7" ht="15" customHeight="1">
      <c r="G53072" s="488"/>
    </row>
    <row r="53073" spans="7:7" ht="15" customHeight="1">
      <c r="G53073" s="488"/>
    </row>
    <row r="53074" spans="7:7" ht="15" customHeight="1">
      <c r="G53074" s="488"/>
    </row>
    <row r="53075" spans="7:7" ht="15" customHeight="1">
      <c r="G53075" s="488"/>
    </row>
    <row r="53076" spans="7:7" ht="15" customHeight="1">
      <c r="G53076" s="488"/>
    </row>
    <row r="53077" spans="7:7" ht="15" customHeight="1">
      <c r="G53077" s="488"/>
    </row>
    <row r="53078" spans="7:7" ht="15" customHeight="1">
      <c r="G53078" s="488"/>
    </row>
    <row r="53079" spans="7:7" ht="15" customHeight="1">
      <c r="G53079" s="488"/>
    </row>
    <row r="53080" spans="7:7" ht="15" customHeight="1">
      <c r="G53080" s="488"/>
    </row>
    <row r="53081" spans="7:7" ht="15" customHeight="1">
      <c r="G53081" s="488"/>
    </row>
    <row r="53082" spans="7:7" ht="15" customHeight="1">
      <c r="G53082" s="488"/>
    </row>
    <row r="53083" spans="7:7" ht="15" customHeight="1">
      <c r="G53083" s="488"/>
    </row>
    <row r="53084" spans="7:7" ht="15" customHeight="1">
      <c r="G53084" s="488"/>
    </row>
    <row r="53085" spans="7:7" ht="15" customHeight="1">
      <c r="G53085" s="488"/>
    </row>
    <row r="53086" spans="7:7" ht="15" customHeight="1">
      <c r="G53086" s="488"/>
    </row>
    <row r="53087" spans="7:7" ht="15" customHeight="1">
      <c r="G53087" s="488"/>
    </row>
    <row r="53088" spans="7:7" ht="15" customHeight="1">
      <c r="G53088" s="488"/>
    </row>
    <row r="53089" spans="7:7" ht="15" customHeight="1">
      <c r="G53089" s="488"/>
    </row>
    <row r="53090" spans="7:7" ht="15" customHeight="1">
      <c r="G53090" s="488"/>
    </row>
    <row r="53091" spans="7:7" ht="15" customHeight="1">
      <c r="G53091" s="488"/>
    </row>
    <row r="53092" spans="7:7" ht="15" customHeight="1">
      <c r="G53092" s="488"/>
    </row>
    <row r="53093" spans="7:7" ht="15" customHeight="1">
      <c r="G53093" s="488"/>
    </row>
    <row r="53094" spans="7:7" ht="15" customHeight="1">
      <c r="G53094" s="488"/>
    </row>
    <row r="53095" spans="7:7" ht="15" customHeight="1">
      <c r="G53095" s="488"/>
    </row>
    <row r="53096" spans="7:7" ht="15" customHeight="1">
      <c r="G53096" s="488"/>
    </row>
    <row r="53097" spans="7:7" ht="15" customHeight="1">
      <c r="G53097" s="488"/>
    </row>
    <row r="53098" spans="7:7" ht="15" customHeight="1">
      <c r="G53098" s="488"/>
    </row>
    <row r="53099" spans="7:7" ht="15" customHeight="1">
      <c r="G53099" s="488"/>
    </row>
    <row r="53100" spans="7:7" ht="15" customHeight="1">
      <c r="G53100" s="488"/>
    </row>
    <row r="53101" spans="7:7" ht="15" customHeight="1">
      <c r="G53101" s="488"/>
    </row>
    <row r="53102" spans="7:7" ht="15" customHeight="1">
      <c r="G53102" s="488"/>
    </row>
    <row r="53103" spans="7:7" ht="15" customHeight="1">
      <c r="G53103" s="488"/>
    </row>
    <row r="53104" spans="7:7" ht="15" customHeight="1">
      <c r="G53104" s="488"/>
    </row>
    <row r="53105" spans="7:7" ht="15" customHeight="1">
      <c r="G53105" s="488"/>
    </row>
    <row r="53106" spans="7:7" ht="15" customHeight="1">
      <c r="G53106" s="488"/>
    </row>
    <row r="53107" spans="7:7" ht="15" customHeight="1">
      <c r="G53107" s="488"/>
    </row>
    <row r="53108" spans="7:7" ht="15" customHeight="1">
      <c r="G53108" s="488"/>
    </row>
    <row r="53109" spans="7:7" ht="15" customHeight="1">
      <c r="G53109" s="488"/>
    </row>
    <row r="53110" spans="7:7" ht="15" customHeight="1">
      <c r="G53110" s="488"/>
    </row>
    <row r="53111" spans="7:7" ht="15" customHeight="1">
      <c r="G53111" s="488"/>
    </row>
    <row r="53112" spans="7:7" ht="15" customHeight="1">
      <c r="G53112" s="488"/>
    </row>
    <row r="53113" spans="7:7" ht="15" customHeight="1">
      <c r="G53113" s="488"/>
    </row>
    <row r="53114" spans="7:7" ht="15" customHeight="1">
      <c r="G53114" s="488"/>
    </row>
    <row r="53115" spans="7:7" ht="15" customHeight="1">
      <c r="G53115" s="488"/>
    </row>
    <row r="53116" spans="7:7" ht="15" customHeight="1">
      <c r="G53116" s="488"/>
    </row>
    <row r="53117" spans="7:7" ht="15" customHeight="1">
      <c r="G53117" s="488"/>
    </row>
    <row r="53118" spans="7:7" ht="15" customHeight="1">
      <c r="G53118" s="488"/>
    </row>
    <row r="53119" spans="7:7" ht="15" customHeight="1">
      <c r="G53119" s="488"/>
    </row>
    <row r="53120" spans="7:7" ht="15" customHeight="1">
      <c r="G53120" s="488"/>
    </row>
    <row r="53121" spans="7:7" ht="15" customHeight="1">
      <c r="G53121" s="488"/>
    </row>
    <row r="53122" spans="7:7" ht="15" customHeight="1">
      <c r="G53122" s="488"/>
    </row>
    <row r="53123" spans="7:7" ht="15" customHeight="1">
      <c r="G53123" s="488"/>
    </row>
    <row r="53124" spans="7:7" ht="15" customHeight="1">
      <c r="G53124" s="488"/>
    </row>
    <row r="53125" spans="7:7" ht="15" customHeight="1">
      <c r="G53125" s="488"/>
    </row>
    <row r="53126" spans="7:7" ht="15" customHeight="1">
      <c r="G53126" s="488"/>
    </row>
    <row r="53127" spans="7:7" ht="15" customHeight="1">
      <c r="G53127" s="488"/>
    </row>
    <row r="53128" spans="7:7" ht="15" customHeight="1">
      <c r="G53128" s="488"/>
    </row>
    <row r="53129" spans="7:7" ht="15" customHeight="1">
      <c r="G53129" s="488"/>
    </row>
    <row r="53130" spans="7:7" ht="15" customHeight="1">
      <c r="G53130" s="488"/>
    </row>
    <row r="53131" spans="7:7" ht="15" customHeight="1">
      <c r="G53131" s="488"/>
    </row>
    <row r="53132" spans="7:7" ht="15" customHeight="1">
      <c r="G53132" s="488"/>
    </row>
    <row r="53133" spans="7:7" ht="15" customHeight="1">
      <c r="G53133" s="488"/>
    </row>
    <row r="53134" spans="7:7" ht="15" customHeight="1">
      <c r="G53134" s="488"/>
    </row>
    <row r="53135" spans="7:7" ht="15" customHeight="1">
      <c r="G53135" s="488"/>
    </row>
    <row r="53136" spans="7:7" ht="15" customHeight="1">
      <c r="G53136" s="488"/>
    </row>
    <row r="53137" spans="7:7" ht="15" customHeight="1">
      <c r="G53137" s="488"/>
    </row>
    <row r="53138" spans="7:7" ht="15" customHeight="1">
      <c r="G53138" s="488"/>
    </row>
    <row r="53139" spans="7:7" ht="15" customHeight="1">
      <c r="G53139" s="488"/>
    </row>
    <row r="53140" spans="7:7" ht="15" customHeight="1">
      <c r="G53140" s="488"/>
    </row>
    <row r="53141" spans="7:7" ht="15" customHeight="1">
      <c r="G53141" s="488"/>
    </row>
    <row r="53142" spans="7:7" ht="15" customHeight="1">
      <c r="G53142" s="488"/>
    </row>
    <row r="53143" spans="7:7" ht="15" customHeight="1">
      <c r="G53143" s="488"/>
    </row>
    <row r="53144" spans="7:7" ht="15" customHeight="1">
      <c r="G53144" s="488"/>
    </row>
    <row r="53145" spans="7:7" ht="15" customHeight="1">
      <c r="G53145" s="488"/>
    </row>
    <row r="53146" spans="7:7" ht="15" customHeight="1">
      <c r="G53146" s="488"/>
    </row>
    <row r="53147" spans="7:7" ht="15" customHeight="1">
      <c r="G53147" s="488"/>
    </row>
    <row r="53148" spans="7:7" ht="15" customHeight="1">
      <c r="G53148" s="488"/>
    </row>
    <row r="53149" spans="7:7" ht="15" customHeight="1">
      <c r="G53149" s="488"/>
    </row>
    <row r="53150" spans="7:7" ht="15" customHeight="1">
      <c r="G53150" s="488"/>
    </row>
    <row r="53151" spans="7:7" ht="15" customHeight="1">
      <c r="G53151" s="488"/>
    </row>
    <row r="53152" spans="7:7" ht="15" customHeight="1">
      <c r="G53152" s="488"/>
    </row>
    <row r="53153" spans="7:7" ht="15" customHeight="1">
      <c r="G53153" s="488"/>
    </row>
    <row r="53154" spans="7:7" ht="15" customHeight="1">
      <c r="G53154" s="488"/>
    </row>
    <row r="53155" spans="7:7" ht="15" customHeight="1">
      <c r="G53155" s="488"/>
    </row>
    <row r="53156" spans="7:7" ht="15" customHeight="1">
      <c r="G53156" s="488"/>
    </row>
    <row r="53157" spans="7:7" ht="15" customHeight="1">
      <c r="G53157" s="488"/>
    </row>
    <row r="53158" spans="7:7" ht="15" customHeight="1">
      <c r="G53158" s="488"/>
    </row>
    <row r="53159" spans="7:7" ht="15" customHeight="1">
      <c r="G53159" s="488"/>
    </row>
    <row r="53160" spans="7:7" ht="15" customHeight="1">
      <c r="G53160" s="488"/>
    </row>
    <row r="53161" spans="7:7" ht="15" customHeight="1">
      <c r="G53161" s="488"/>
    </row>
    <row r="53162" spans="7:7" ht="15" customHeight="1">
      <c r="G53162" s="488"/>
    </row>
    <row r="53163" spans="7:7" ht="15" customHeight="1">
      <c r="G53163" s="488"/>
    </row>
    <row r="53164" spans="7:7" ht="15" customHeight="1">
      <c r="G53164" s="488"/>
    </row>
    <row r="53165" spans="7:7" ht="15" customHeight="1">
      <c r="G53165" s="488"/>
    </row>
    <row r="53166" spans="7:7" ht="15" customHeight="1">
      <c r="G53166" s="488"/>
    </row>
    <row r="53167" spans="7:7" ht="15" customHeight="1">
      <c r="G53167" s="488"/>
    </row>
    <row r="53168" spans="7:7" ht="15" customHeight="1">
      <c r="G53168" s="488"/>
    </row>
    <row r="53169" spans="7:7" ht="15" customHeight="1">
      <c r="G53169" s="488"/>
    </row>
    <row r="53170" spans="7:7" ht="15" customHeight="1">
      <c r="G53170" s="488"/>
    </row>
    <row r="53171" spans="7:7" ht="15" customHeight="1">
      <c r="G53171" s="488"/>
    </row>
    <row r="53172" spans="7:7" ht="15" customHeight="1">
      <c r="G53172" s="488"/>
    </row>
    <row r="53173" spans="7:7" ht="15" customHeight="1">
      <c r="G53173" s="488"/>
    </row>
    <row r="53174" spans="7:7" ht="15" customHeight="1">
      <c r="G53174" s="488"/>
    </row>
    <row r="53175" spans="7:7" ht="15" customHeight="1">
      <c r="G53175" s="488"/>
    </row>
    <row r="53176" spans="7:7" ht="15" customHeight="1">
      <c r="G53176" s="488"/>
    </row>
    <row r="53177" spans="7:7" ht="15" customHeight="1">
      <c r="G53177" s="488"/>
    </row>
    <row r="53178" spans="7:7" ht="15" customHeight="1">
      <c r="G53178" s="488"/>
    </row>
    <row r="53179" spans="7:7" ht="15" customHeight="1">
      <c r="G53179" s="488"/>
    </row>
    <row r="53180" spans="7:7" ht="15" customHeight="1">
      <c r="G53180" s="488"/>
    </row>
    <row r="53181" spans="7:7" ht="15" customHeight="1">
      <c r="G53181" s="488"/>
    </row>
    <row r="53182" spans="7:7" ht="15" customHeight="1">
      <c r="G53182" s="488"/>
    </row>
    <row r="53183" spans="7:7" ht="15" customHeight="1">
      <c r="G53183" s="488"/>
    </row>
    <row r="53184" spans="7:7" ht="15" customHeight="1">
      <c r="G53184" s="488"/>
    </row>
    <row r="53185" spans="7:7" ht="15" customHeight="1">
      <c r="G53185" s="488"/>
    </row>
    <row r="53186" spans="7:7" ht="15" customHeight="1">
      <c r="G53186" s="488"/>
    </row>
    <row r="53187" spans="7:7" ht="15" customHeight="1">
      <c r="G53187" s="488"/>
    </row>
    <row r="53188" spans="7:7" ht="15" customHeight="1">
      <c r="G53188" s="488"/>
    </row>
    <row r="53189" spans="7:7" ht="15" customHeight="1">
      <c r="G53189" s="488"/>
    </row>
    <row r="53190" spans="7:7" ht="15" customHeight="1">
      <c r="G53190" s="488"/>
    </row>
    <row r="53191" spans="7:7" ht="15" customHeight="1">
      <c r="G53191" s="488"/>
    </row>
    <row r="53192" spans="7:7" ht="15" customHeight="1">
      <c r="G53192" s="488"/>
    </row>
    <row r="53193" spans="7:7" ht="15" customHeight="1">
      <c r="G53193" s="488"/>
    </row>
    <row r="53194" spans="7:7" ht="15" customHeight="1">
      <c r="G53194" s="488"/>
    </row>
    <row r="53195" spans="7:7" ht="15" customHeight="1">
      <c r="G53195" s="488"/>
    </row>
    <row r="53196" spans="7:7" ht="15" customHeight="1">
      <c r="G53196" s="488"/>
    </row>
    <row r="53197" spans="7:7" ht="15" customHeight="1">
      <c r="G53197" s="488"/>
    </row>
    <row r="53198" spans="7:7" ht="15" customHeight="1">
      <c r="G53198" s="488"/>
    </row>
    <row r="53199" spans="7:7" ht="15" customHeight="1">
      <c r="G53199" s="488"/>
    </row>
    <row r="53200" spans="7:7" ht="15" customHeight="1">
      <c r="G53200" s="488"/>
    </row>
    <row r="53201" spans="7:7" ht="15" customHeight="1">
      <c r="G53201" s="488"/>
    </row>
    <row r="53202" spans="7:7" ht="15" customHeight="1">
      <c r="G53202" s="488"/>
    </row>
    <row r="53203" spans="7:7" ht="15" customHeight="1">
      <c r="G53203" s="488"/>
    </row>
    <row r="53204" spans="7:7" ht="15" customHeight="1">
      <c r="G53204" s="488"/>
    </row>
    <row r="53205" spans="7:7" ht="15" customHeight="1">
      <c r="G53205" s="488"/>
    </row>
    <row r="53206" spans="7:7" ht="15" customHeight="1">
      <c r="G53206" s="488"/>
    </row>
    <row r="53207" spans="7:7" ht="15" customHeight="1">
      <c r="G53207" s="488"/>
    </row>
    <row r="53208" spans="7:7" ht="15" customHeight="1">
      <c r="G53208" s="488"/>
    </row>
    <row r="53209" spans="7:7" ht="15" customHeight="1">
      <c r="G53209" s="488"/>
    </row>
    <row r="53210" spans="7:7" ht="15" customHeight="1">
      <c r="G53210" s="488"/>
    </row>
    <row r="53211" spans="7:7" ht="15" customHeight="1">
      <c r="G53211" s="488"/>
    </row>
    <row r="53212" spans="7:7" ht="15" customHeight="1">
      <c r="G53212" s="488"/>
    </row>
    <row r="53213" spans="7:7" ht="15" customHeight="1">
      <c r="G53213" s="488"/>
    </row>
    <row r="53214" spans="7:7" ht="15" customHeight="1">
      <c r="G53214" s="488"/>
    </row>
    <row r="53215" spans="7:7" ht="15" customHeight="1">
      <c r="G53215" s="488"/>
    </row>
    <row r="53216" spans="7:7" ht="15" customHeight="1">
      <c r="G53216" s="488"/>
    </row>
    <row r="53217" spans="7:7" ht="15" customHeight="1">
      <c r="G53217" s="488"/>
    </row>
    <row r="53218" spans="7:7" ht="15" customHeight="1">
      <c r="G53218" s="488"/>
    </row>
    <row r="53219" spans="7:7" ht="15" customHeight="1">
      <c r="G53219" s="488"/>
    </row>
    <row r="53220" spans="7:7" ht="15" customHeight="1">
      <c r="G53220" s="488"/>
    </row>
    <row r="53221" spans="7:7" ht="15" customHeight="1">
      <c r="G53221" s="488"/>
    </row>
    <row r="53222" spans="7:7" ht="15" customHeight="1">
      <c r="G53222" s="488"/>
    </row>
    <row r="53223" spans="7:7" ht="15" customHeight="1">
      <c r="G53223" s="488"/>
    </row>
    <row r="53224" spans="7:7" ht="15" customHeight="1">
      <c r="G53224" s="488"/>
    </row>
    <row r="53225" spans="7:7" ht="15" customHeight="1">
      <c r="G53225" s="488"/>
    </row>
    <row r="53226" spans="7:7" ht="15" customHeight="1">
      <c r="G53226" s="488"/>
    </row>
    <row r="53227" spans="7:7" ht="15" customHeight="1">
      <c r="G53227" s="488"/>
    </row>
    <row r="53228" spans="7:7" ht="15" customHeight="1">
      <c r="G53228" s="488"/>
    </row>
    <row r="53229" spans="7:7" ht="15" customHeight="1">
      <c r="G53229" s="488"/>
    </row>
    <row r="53230" spans="7:7" ht="15" customHeight="1">
      <c r="G53230" s="488"/>
    </row>
    <row r="53231" spans="7:7" ht="15" customHeight="1">
      <c r="G53231" s="488"/>
    </row>
    <row r="53232" spans="7:7" ht="15" customHeight="1">
      <c r="G53232" s="488"/>
    </row>
    <row r="53233" spans="7:7" ht="15" customHeight="1">
      <c r="G53233" s="488"/>
    </row>
    <row r="53234" spans="7:7" ht="15" customHeight="1">
      <c r="G53234" s="488"/>
    </row>
    <row r="53235" spans="7:7" ht="15" customHeight="1">
      <c r="G53235" s="488"/>
    </row>
    <row r="53236" spans="7:7" ht="15" customHeight="1">
      <c r="G53236" s="488"/>
    </row>
    <row r="53237" spans="7:7" ht="15" customHeight="1">
      <c r="G53237" s="488"/>
    </row>
    <row r="53238" spans="7:7" ht="15" customHeight="1">
      <c r="G53238" s="488"/>
    </row>
    <row r="53239" spans="7:7" ht="15" customHeight="1">
      <c r="G53239" s="488"/>
    </row>
    <row r="53240" spans="7:7" ht="15" customHeight="1">
      <c r="G53240" s="488"/>
    </row>
    <row r="53241" spans="7:7" ht="15" customHeight="1">
      <c r="G53241" s="488"/>
    </row>
    <row r="53242" spans="7:7" ht="15" customHeight="1">
      <c r="G53242" s="488"/>
    </row>
    <row r="53243" spans="7:7" ht="15" customHeight="1">
      <c r="G53243" s="488"/>
    </row>
    <row r="53244" spans="7:7" ht="15" customHeight="1">
      <c r="G53244" s="488"/>
    </row>
    <row r="53245" spans="7:7" ht="15" customHeight="1">
      <c r="G53245" s="488"/>
    </row>
    <row r="53246" spans="7:7" ht="15" customHeight="1">
      <c r="G53246" s="488"/>
    </row>
    <row r="53247" spans="7:7" ht="15" customHeight="1">
      <c r="G53247" s="488"/>
    </row>
    <row r="53248" spans="7:7" ht="15" customHeight="1">
      <c r="G53248" s="488"/>
    </row>
    <row r="53249" spans="7:7" ht="15" customHeight="1">
      <c r="G53249" s="488"/>
    </row>
    <row r="53250" spans="7:7" ht="15" customHeight="1">
      <c r="G53250" s="488"/>
    </row>
    <row r="53251" spans="7:7" ht="15" customHeight="1">
      <c r="G53251" s="488"/>
    </row>
    <row r="53252" spans="7:7" ht="15" customHeight="1">
      <c r="G53252" s="488"/>
    </row>
    <row r="53253" spans="7:7" ht="15" customHeight="1">
      <c r="G53253" s="488"/>
    </row>
    <row r="53254" spans="7:7" ht="15" customHeight="1">
      <c r="G53254" s="488"/>
    </row>
    <row r="53255" spans="7:7" ht="15" customHeight="1">
      <c r="G53255" s="488"/>
    </row>
    <row r="53256" spans="7:7" ht="15" customHeight="1">
      <c r="G53256" s="488"/>
    </row>
    <row r="53257" spans="7:7" ht="15" customHeight="1">
      <c r="G53257" s="488"/>
    </row>
    <row r="53258" spans="7:7" ht="15" customHeight="1">
      <c r="G53258" s="488"/>
    </row>
    <row r="53259" spans="7:7" ht="15" customHeight="1">
      <c r="G53259" s="488"/>
    </row>
    <row r="53260" spans="7:7" ht="15" customHeight="1">
      <c r="G53260" s="488"/>
    </row>
    <row r="53261" spans="7:7" ht="15" customHeight="1">
      <c r="G53261" s="488"/>
    </row>
    <row r="53262" spans="7:7" ht="15" customHeight="1">
      <c r="G53262" s="488"/>
    </row>
    <row r="53263" spans="7:7" ht="15" customHeight="1">
      <c r="G53263" s="488"/>
    </row>
    <row r="53264" spans="7:7" ht="15" customHeight="1">
      <c r="G53264" s="488"/>
    </row>
    <row r="53265" spans="7:7" ht="15" customHeight="1">
      <c r="G53265" s="488"/>
    </row>
    <row r="53266" spans="7:7" ht="15" customHeight="1">
      <c r="G53266" s="488"/>
    </row>
    <row r="53267" spans="7:7" ht="15" customHeight="1">
      <c r="G53267" s="488"/>
    </row>
    <row r="53268" spans="7:7" ht="15" customHeight="1">
      <c r="G53268" s="488"/>
    </row>
    <row r="53269" spans="7:7" ht="15" customHeight="1">
      <c r="G53269" s="488"/>
    </row>
    <row r="53270" spans="7:7" ht="15" customHeight="1">
      <c r="G53270" s="488"/>
    </row>
    <row r="53271" spans="7:7" ht="15" customHeight="1">
      <c r="G53271" s="488"/>
    </row>
    <row r="53272" spans="7:7" ht="15" customHeight="1">
      <c r="G53272" s="488"/>
    </row>
    <row r="53273" spans="7:7" ht="15" customHeight="1">
      <c r="G53273" s="488"/>
    </row>
    <row r="53274" spans="7:7" ht="15" customHeight="1">
      <c r="G53274" s="488"/>
    </row>
    <row r="53275" spans="7:7" ht="15" customHeight="1">
      <c r="G53275" s="488"/>
    </row>
    <row r="53276" spans="7:7" ht="15" customHeight="1">
      <c r="G53276" s="488"/>
    </row>
    <row r="53277" spans="7:7" ht="15" customHeight="1">
      <c r="G53277" s="488"/>
    </row>
    <row r="53278" spans="7:7" ht="15" customHeight="1">
      <c r="G53278" s="488"/>
    </row>
    <row r="53279" spans="7:7" ht="15" customHeight="1">
      <c r="G53279" s="488"/>
    </row>
    <row r="53280" spans="7:7" ht="15" customHeight="1">
      <c r="G53280" s="488"/>
    </row>
    <row r="53281" spans="7:7" ht="15" customHeight="1">
      <c r="G53281" s="488"/>
    </row>
    <row r="53282" spans="7:7" ht="15" customHeight="1">
      <c r="G53282" s="488"/>
    </row>
    <row r="53283" spans="7:7" ht="15" customHeight="1">
      <c r="G53283" s="488"/>
    </row>
    <row r="53284" spans="7:7" ht="15" customHeight="1">
      <c r="G53284" s="488"/>
    </row>
    <row r="53285" spans="7:7" ht="15" customHeight="1">
      <c r="G53285" s="488"/>
    </row>
    <row r="53286" spans="7:7" ht="15" customHeight="1">
      <c r="G53286" s="488"/>
    </row>
    <row r="53287" spans="7:7" ht="15" customHeight="1">
      <c r="G53287" s="488"/>
    </row>
    <row r="53288" spans="7:7" ht="15" customHeight="1">
      <c r="G53288" s="488"/>
    </row>
    <row r="53289" spans="7:7" ht="15" customHeight="1">
      <c r="G53289" s="488"/>
    </row>
    <row r="53290" spans="7:7" ht="15" customHeight="1">
      <c r="G53290" s="488"/>
    </row>
    <row r="53291" spans="7:7" ht="15" customHeight="1">
      <c r="G53291" s="488"/>
    </row>
    <row r="53292" spans="7:7" ht="15" customHeight="1">
      <c r="G53292" s="488"/>
    </row>
    <row r="53293" spans="7:7" ht="15" customHeight="1">
      <c r="G53293" s="488"/>
    </row>
    <row r="53294" spans="7:7" ht="15" customHeight="1">
      <c r="G53294" s="488"/>
    </row>
    <row r="53295" spans="7:7" ht="15" customHeight="1">
      <c r="G53295" s="488"/>
    </row>
    <row r="53296" spans="7:7" ht="15" customHeight="1">
      <c r="G53296" s="488"/>
    </row>
    <row r="53297" spans="7:7" ht="15" customHeight="1">
      <c r="G53297" s="488"/>
    </row>
    <row r="53298" spans="7:7" ht="15" customHeight="1">
      <c r="G53298" s="488"/>
    </row>
    <row r="53299" spans="7:7" ht="15" customHeight="1">
      <c r="G53299" s="488"/>
    </row>
    <row r="53300" spans="7:7" ht="15" customHeight="1">
      <c r="G53300" s="488"/>
    </row>
    <row r="53301" spans="7:7" ht="15" customHeight="1">
      <c r="G53301" s="488"/>
    </row>
    <row r="53302" spans="7:7" ht="15" customHeight="1">
      <c r="G53302" s="488"/>
    </row>
    <row r="53303" spans="7:7" ht="15" customHeight="1">
      <c r="G53303" s="488"/>
    </row>
    <row r="53304" spans="7:7" ht="15" customHeight="1">
      <c r="G53304" s="488"/>
    </row>
    <row r="53305" spans="7:7" ht="15" customHeight="1">
      <c r="G53305" s="488"/>
    </row>
    <row r="53306" spans="7:7" ht="15" customHeight="1">
      <c r="G53306" s="488"/>
    </row>
    <row r="53307" spans="7:7" ht="15" customHeight="1">
      <c r="G53307" s="488"/>
    </row>
    <row r="53308" spans="7:7" ht="15" customHeight="1">
      <c r="G53308" s="488"/>
    </row>
    <row r="53309" spans="7:7" ht="15" customHeight="1">
      <c r="G53309" s="488"/>
    </row>
    <row r="53310" spans="7:7" ht="15" customHeight="1">
      <c r="G53310" s="488"/>
    </row>
    <row r="53311" spans="7:7" ht="15" customHeight="1">
      <c r="G53311" s="488"/>
    </row>
    <row r="53312" spans="7:7" ht="15" customHeight="1">
      <c r="G53312" s="488"/>
    </row>
    <row r="53313" spans="7:7" ht="15" customHeight="1">
      <c r="G53313" s="488"/>
    </row>
    <row r="53314" spans="7:7" ht="15" customHeight="1">
      <c r="G53314" s="488"/>
    </row>
    <row r="53315" spans="7:7" ht="15" customHeight="1">
      <c r="G53315" s="488"/>
    </row>
    <row r="53316" spans="7:7" ht="15" customHeight="1">
      <c r="G53316" s="488"/>
    </row>
    <row r="53317" spans="7:7" ht="15" customHeight="1">
      <c r="G53317" s="488"/>
    </row>
    <row r="53318" spans="7:7" ht="15" customHeight="1">
      <c r="G53318" s="488"/>
    </row>
    <row r="53319" spans="7:7" ht="15" customHeight="1">
      <c r="G53319" s="488"/>
    </row>
    <row r="53320" spans="7:7" ht="15" customHeight="1">
      <c r="G53320" s="488"/>
    </row>
    <row r="53321" spans="7:7" ht="15" customHeight="1">
      <c r="G53321" s="488"/>
    </row>
    <row r="53322" spans="7:7" ht="15" customHeight="1">
      <c r="G53322" s="488"/>
    </row>
    <row r="53323" spans="7:7" ht="15" customHeight="1">
      <c r="G53323" s="488"/>
    </row>
    <row r="53324" spans="7:7" ht="15" customHeight="1">
      <c r="G53324" s="488"/>
    </row>
    <row r="53325" spans="7:7" ht="15" customHeight="1">
      <c r="G53325" s="488"/>
    </row>
    <row r="53326" spans="7:7" ht="15" customHeight="1">
      <c r="G53326" s="488"/>
    </row>
    <row r="53327" spans="7:7" ht="15" customHeight="1">
      <c r="G53327" s="488"/>
    </row>
    <row r="53328" spans="7:7" ht="15" customHeight="1">
      <c r="G53328" s="488"/>
    </row>
    <row r="53329" spans="7:7" ht="15" customHeight="1">
      <c r="G53329" s="488"/>
    </row>
    <row r="53330" spans="7:7" ht="15" customHeight="1">
      <c r="G53330" s="488"/>
    </row>
    <row r="53331" spans="7:7" ht="15" customHeight="1">
      <c r="G53331" s="488"/>
    </row>
    <row r="53332" spans="7:7" ht="15" customHeight="1">
      <c r="G53332" s="488"/>
    </row>
    <row r="53333" spans="7:7" ht="15" customHeight="1">
      <c r="G53333" s="488"/>
    </row>
    <row r="53334" spans="7:7" ht="15" customHeight="1">
      <c r="G53334" s="488"/>
    </row>
    <row r="53335" spans="7:7" ht="15" customHeight="1">
      <c r="G53335" s="488"/>
    </row>
    <row r="53336" spans="7:7" ht="15" customHeight="1">
      <c r="G53336" s="488"/>
    </row>
    <row r="53337" spans="7:7" ht="15" customHeight="1">
      <c r="G53337" s="488"/>
    </row>
    <row r="53338" spans="7:7" ht="15" customHeight="1">
      <c r="G53338" s="488"/>
    </row>
    <row r="53339" spans="7:7" ht="15" customHeight="1">
      <c r="G53339" s="488"/>
    </row>
    <row r="53340" spans="7:7" ht="15" customHeight="1">
      <c r="G53340" s="488"/>
    </row>
    <row r="53341" spans="7:7" ht="15" customHeight="1">
      <c r="G53341" s="488"/>
    </row>
    <row r="53342" spans="7:7" ht="15" customHeight="1">
      <c r="G53342" s="488"/>
    </row>
    <row r="53343" spans="7:7" ht="15" customHeight="1">
      <c r="G53343" s="488"/>
    </row>
    <row r="53344" spans="7:7" ht="15" customHeight="1">
      <c r="G53344" s="488"/>
    </row>
    <row r="53345" spans="7:7" ht="15" customHeight="1">
      <c r="G53345" s="488"/>
    </row>
    <row r="53346" spans="7:7" ht="15" customHeight="1">
      <c r="G53346" s="488"/>
    </row>
    <row r="53347" spans="7:7" ht="15" customHeight="1">
      <c r="G53347" s="488"/>
    </row>
    <row r="53348" spans="7:7" ht="15" customHeight="1">
      <c r="G53348" s="488"/>
    </row>
    <row r="53349" spans="7:7" ht="15" customHeight="1">
      <c r="G53349" s="488"/>
    </row>
    <row r="53350" spans="7:7" ht="15" customHeight="1">
      <c r="G53350" s="488"/>
    </row>
    <row r="53351" spans="7:7" ht="15" customHeight="1">
      <c r="G53351" s="488"/>
    </row>
    <row r="53352" spans="7:7" ht="15" customHeight="1">
      <c r="G53352" s="488"/>
    </row>
    <row r="53353" spans="7:7" ht="15" customHeight="1">
      <c r="G53353" s="488"/>
    </row>
    <row r="53354" spans="7:7" ht="15" customHeight="1">
      <c r="G53354" s="488"/>
    </row>
    <row r="53355" spans="7:7" ht="15" customHeight="1">
      <c r="G53355" s="488"/>
    </row>
    <row r="53356" spans="7:7" ht="15" customHeight="1">
      <c r="G53356" s="488"/>
    </row>
    <row r="53357" spans="7:7" ht="15" customHeight="1">
      <c r="G53357" s="488"/>
    </row>
    <row r="53358" spans="7:7" ht="15" customHeight="1">
      <c r="G53358" s="488"/>
    </row>
    <row r="53359" spans="7:7" ht="15" customHeight="1">
      <c r="G53359" s="488"/>
    </row>
    <row r="53360" spans="7:7" ht="15" customHeight="1">
      <c r="G53360" s="488"/>
    </row>
    <row r="53361" spans="7:7" ht="15" customHeight="1">
      <c r="G53361" s="488"/>
    </row>
    <row r="53362" spans="7:7" ht="15" customHeight="1">
      <c r="G53362" s="488"/>
    </row>
    <row r="53363" spans="7:7" ht="15" customHeight="1">
      <c r="G53363" s="488"/>
    </row>
    <row r="53364" spans="7:7" ht="15" customHeight="1">
      <c r="G53364" s="488"/>
    </row>
    <row r="53365" spans="7:7" ht="15" customHeight="1">
      <c r="G53365" s="488"/>
    </row>
    <row r="53366" spans="7:7" ht="15" customHeight="1">
      <c r="G53366" s="488"/>
    </row>
    <row r="53367" spans="7:7" ht="15" customHeight="1">
      <c r="G53367" s="488"/>
    </row>
    <row r="53368" spans="7:7" ht="15" customHeight="1">
      <c r="G53368" s="488"/>
    </row>
    <row r="53369" spans="7:7" ht="15" customHeight="1">
      <c r="G53369" s="488"/>
    </row>
    <row r="53370" spans="7:7" ht="15" customHeight="1">
      <c r="G53370" s="488"/>
    </row>
    <row r="53371" spans="7:7" ht="15" customHeight="1">
      <c r="G53371" s="488"/>
    </row>
    <row r="53372" spans="7:7" ht="15" customHeight="1">
      <c r="G53372" s="488"/>
    </row>
    <row r="53373" spans="7:7" ht="15" customHeight="1">
      <c r="G53373" s="488"/>
    </row>
    <row r="53374" spans="7:7" ht="15" customHeight="1">
      <c r="G53374" s="488"/>
    </row>
    <row r="53375" spans="7:7" ht="15" customHeight="1">
      <c r="G53375" s="488"/>
    </row>
    <row r="53376" spans="7:7" ht="15" customHeight="1">
      <c r="G53376" s="488"/>
    </row>
    <row r="53377" spans="7:7" ht="15" customHeight="1">
      <c r="G53377" s="488"/>
    </row>
    <row r="53378" spans="7:7" ht="15" customHeight="1">
      <c r="G53378" s="488"/>
    </row>
    <row r="53379" spans="7:7" ht="15" customHeight="1">
      <c r="G53379" s="488"/>
    </row>
    <row r="53380" spans="7:7" ht="15" customHeight="1">
      <c r="G53380" s="488"/>
    </row>
    <row r="53381" spans="7:7" ht="15" customHeight="1">
      <c r="G53381" s="488"/>
    </row>
    <row r="53382" spans="7:7" ht="15" customHeight="1">
      <c r="G53382" s="488"/>
    </row>
    <row r="53383" spans="7:7" ht="15" customHeight="1">
      <c r="G53383" s="488"/>
    </row>
    <row r="53384" spans="7:7" ht="15" customHeight="1">
      <c r="G53384" s="488"/>
    </row>
    <row r="53385" spans="7:7" ht="15" customHeight="1">
      <c r="G53385" s="488"/>
    </row>
    <row r="53386" spans="7:7" ht="15" customHeight="1">
      <c r="G53386" s="488"/>
    </row>
    <row r="53387" spans="7:7" ht="15" customHeight="1">
      <c r="G53387" s="488"/>
    </row>
    <row r="53388" spans="7:7" ht="15" customHeight="1">
      <c r="G53388" s="488"/>
    </row>
    <row r="53389" spans="7:7" ht="15" customHeight="1">
      <c r="G53389" s="488"/>
    </row>
    <row r="53390" spans="7:7" ht="15" customHeight="1">
      <c r="G53390" s="488"/>
    </row>
    <row r="53391" spans="7:7" ht="15" customHeight="1">
      <c r="G53391" s="488"/>
    </row>
    <row r="53392" spans="7:7" ht="15" customHeight="1">
      <c r="G53392" s="488"/>
    </row>
    <row r="53393" spans="7:7" ht="15" customHeight="1">
      <c r="G53393" s="488"/>
    </row>
    <row r="53394" spans="7:7" ht="15" customHeight="1">
      <c r="G53394" s="488"/>
    </row>
    <row r="53395" spans="7:7" ht="15" customHeight="1">
      <c r="G53395" s="488"/>
    </row>
    <row r="53396" spans="7:7" ht="15" customHeight="1">
      <c r="G53396" s="488"/>
    </row>
    <row r="53397" spans="7:7" ht="15" customHeight="1">
      <c r="G53397" s="488"/>
    </row>
    <row r="53398" spans="7:7" ht="15" customHeight="1">
      <c r="G53398" s="488"/>
    </row>
    <row r="53399" spans="7:7" ht="15" customHeight="1">
      <c r="G53399" s="488"/>
    </row>
    <row r="53400" spans="7:7" ht="15" customHeight="1">
      <c r="G53400" s="488"/>
    </row>
    <row r="53401" spans="7:7" ht="15" customHeight="1">
      <c r="G53401" s="488"/>
    </row>
    <row r="53402" spans="7:7" ht="15" customHeight="1">
      <c r="G53402" s="488"/>
    </row>
    <row r="53403" spans="7:7" ht="15" customHeight="1">
      <c r="G53403" s="488"/>
    </row>
    <row r="53404" spans="7:7" ht="15" customHeight="1">
      <c r="G53404" s="488"/>
    </row>
    <row r="53405" spans="7:7" ht="15" customHeight="1">
      <c r="G53405" s="488"/>
    </row>
    <row r="53406" spans="7:7" ht="15" customHeight="1">
      <c r="G53406" s="488"/>
    </row>
    <row r="53407" spans="7:7" ht="15" customHeight="1">
      <c r="G53407" s="488"/>
    </row>
    <row r="53408" spans="7:7" ht="15" customHeight="1">
      <c r="G53408" s="488"/>
    </row>
    <row r="53409" spans="7:7" ht="15" customHeight="1">
      <c r="G53409" s="488"/>
    </row>
    <row r="53410" spans="7:7" ht="15" customHeight="1">
      <c r="G53410" s="488"/>
    </row>
    <row r="53411" spans="7:7" ht="15" customHeight="1">
      <c r="G53411" s="488"/>
    </row>
    <row r="53412" spans="7:7" ht="15" customHeight="1">
      <c r="G53412" s="488"/>
    </row>
    <row r="53413" spans="7:7" ht="15" customHeight="1">
      <c r="G53413" s="488"/>
    </row>
    <row r="53414" spans="7:7" ht="15" customHeight="1">
      <c r="G53414" s="488"/>
    </row>
    <row r="53415" spans="7:7" ht="15" customHeight="1">
      <c r="G53415" s="488"/>
    </row>
    <row r="53416" spans="7:7" ht="15" customHeight="1">
      <c r="G53416" s="488"/>
    </row>
    <row r="53417" spans="7:7" ht="15" customHeight="1">
      <c r="G53417" s="488"/>
    </row>
    <row r="53418" spans="7:7" ht="15" customHeight="1">
      <c r="G53418" s="488"/>
    </row>
    <row r="53419" spans="7:7" ht="15" customHeight="1">
      <c r="G53419" s="488"/>
    </row>
    <row r="53420" spans="7:7" ht="15" customHeight="1">
      <c r="G53420" s="488"/>
    </row>
    <row r="53421" spans="7:7" ht="15" customHeight="1">
      <c r="G53421" s="488"/>
    </row>
    <row r="53422" spans="7:7" ht="15" customHeight="1">
      <c r="G53422" s="488"/>
    </row>
    <row r="53423" spans="7:7" ht="15" customHeight="1">
      <c r="G53423" s="488"/>
    </row>
    <row r="53424" spans="7:7" ht="15" customHeight="1">
      <c r="G53424" s="488"/>
    </row>
    <row r="53425" spans="7:7" ht="15" customHeight="1">
      <c r="G53425" s="488"/>
    </row>
    <row r="53426" spans="7:7" ht="15" customHeight="1">
      <c r="G53426" s="488"/>
    </row>
    <row r="53427" spans="7:7" ht="15" customHeight="1">
      <c r="G53427" s="488"/>
    </row>
    <row r="53428" spans="7:7" ht="15" customHeight="1">
      <c r="G53428" s="488"/>
    </row>
    <row r="53429" spans="7:7" ht="15" customHeight="1">
      <c r="G53429" s="488"/>
    </row>
    <row r="53430" spans="7:7" ht="15" customHeight="1">
      <c r="G53430" s="488"/>
    </row>
    <row r="53431" spans="7:7" ht="15" customHeight="1">
      <c r="G53431" s="488"/>
    </row>
    <row r="53432" spans="7:7" ht="15" customHeight="1">
      <c r="G53432" s="488"/>
    </row>
    <row r="53433" spans="7:7" ht="15" customHeight="1">
      <c r="G53433" s="488"/>
    </row>
    <row r="53434" spans="7:7" ht="15" customHeight="1">
      <c r="G53434" s="488"/>
    </row>
    <row r="53435" spans="7:7" ht="15" customHeight="1">
      <c r="G53435" s="488"/>
    </row>
    <row r="53436" spans="7:7" ht="15" customHeight="1">
      <c r="G53436" s="488"/>
    </row>
    <row r="53437" spans="7:7" ht="15" customHeight="1">
      <c r="G53437" s="488"/>
    </row>
    <row r="53438" spans="7:7" ht="15" customHeight="1">
      <c r="G53438" s="488"/>
    </row>
    <row r="53439" spans="7:7" ht="15" customHeight="1">
      <c r="G53439" s="488"/>
    </row>
    <row r="53440" spans="7:7" ht="15" customHeight="1">
      <c r="G53440" s="488"/>
    </row>
    <row r="53441" spans="7:7" ht="15" customHeight="1">
      <c r="G53441" s="488"/>
    </row>
    <row r="53442" spans="7:7" ht="15" customHeight="1">
      <c r="G53442" s="488"/>
    </row>
    <row r="53443" spans="7:7" ht="15" customHeight="1">
      <c r="G53443" s="488"/>
    </row>
    <row r="53444" spans="7:7" ht="15" customHeight="1">
      <c r="G53444" s="488"/>
    </row>
    <row r="53445" spans="7:7" ht="15" customHeight="1">
      <c r="G53445" s="488"/>
    </row>
    <row r="53446" spans="7:7" ht="15" customHeight="1">
      <c r="G53446" s="488"/>
    </row>
    <row r="53447" spans="7:7" ht="15" customHeight="1">
      <c r="G53447" s="488"/>
    </row>
    <row r="53448" spans="7:7" ht="15" customHeight="1">
      <c r="G53448" s="488"/>
    </row>
    <row r="53449" spans="7:7" ht="15" customHeight="1">
      <c r="G53449" s="488"/>
    </row>
    <row r="53450" spans="7:7" ht="15" customHeight="1">
      <c r="G53450" s="488"/>
    </row>
    <row r="53451" spans="7:7" ht="15" customHeight="1">
      <c r="G53451" s="488"/>
    </row>
    <row r="53452" spans="7:7" ht="15" customHeight="1">
      <c r="G53452" s="488"/>
    </row>
    <row r="53453" spans="7:7" ht="15" customHeight="1">
      <c r="G53453" s="488"/>
    </row>
    <row r="53454" spans="7:7" ht="15" customHeight="1">
      <c r="G53454" s="488"/>
    </row>
    <row r="53455" spans="7:7" ht="15" customHeight="1">
      <c r="G53455" s="488"/>
    </row>
    <row r="53456" spans="7:7" ht="15" customHeight="1">
      <c r="G53456" s="488"/>
    </row>
    <row r="53457" spans="7:7" ht="15" customHeight="1">
      <c r="G53457" s="488"/>
    </row>
    <row r="53458" spans="7:7" ht="15" customHeight="1">
      <c r="G53458" s="488"/>
    </row>
    <row r="53459" spans="7:7" ht="15" customHeight="1">
      <c r="G53459" s="488"/>
    </row>
    <row r="53460" spans="7:7" ht="15" customHeight="1">
      <c r="G53460" s="488"/>
    </row>
    <row r="53461" spans="7:7" ht="15" customHeight="1">
      <c r="G53461" s="488"/>
    </row>
    <row r="53462" spans="7:7" ht="15" customHeight="1">
      <c r="G53462" s="488"/>
    </row>
    <row r="53463" spans="7:7" ht="15" customHeight="1">
      <c r="G53463" s="488"/>
    </row>
    <row r="53464" spans="7:7" ht="15" customHeight="1">
      <c r="G53464" s="488"/>
    </row>
    <row r="53465" spans="7:7" ht="15" customHeight="1">
      <c r="G53465" s="488"/>
    </row>
    <row r="53466" spans="7:7" ht="15" customHeight="1">
      <c r="G53466" s="488"/>
    </row>
    <row r="53467" spans="7:7" ht="15" customHeight="1">
      <c r="G53467" s="488"/>
    </row>
    <row r="53468" spans="7:7" ht="15" customHeight="1">
      <c r="G53468" s="488"/>
    </row>
    <row r="53469" spans="7:7" ht="15" customHeight="1">
      <c r="G53469" s="488"/>
    </row>
    <row r="53470" spans="7:7" ht="15" customHeight="1">
      <c r="G53470" s="488"/>
    </row>
    <row r="53471" spans="7:7" ht="15" customHeight="1">
      <c r="G53471" s="488"/>
    </row>
    <row r="53472" spans="7:7" ht="15" customHeight="1">
      <c r="G53472" s="488"/>
    </row>
    <row r="53473" spans="7:7" ht="15" customHeight="1">
      <c r="G53473" s="488"/>
    </row>
    <row r="53474" spans="7:7" ht="15" customHeight="1">
      <c r="G53474" s="488"/>
    </row>
    <row r="53475" spans="7:7" ht="15" customHeight="1">
      <c r="G53475" s="488"/>
    </row>
    <row r="53476" spans="7:7" ht="15" customHeight="1">
      <c r="G53476" s="488"/>
    </row>
    <row r="53477" spans="7:7" ht="15" customHeight="1">
      <c r="G53477" s="488"/>
    </row>
    <row r="53478" spans="7:7" ht="15" customHeight="1">
      <c r="G53478" s="488"/>
    </row>
    <row r="53479" spans="7:7" ht="15" customHeight="1">
      <c r="G53479" s="488"/>
    </row>
    <row r="53480" spans="7:7" ht="15" customHeight="1">
      <c r="G53480" s="488"/>
    </row>
    <row r="53481" spans="7:7" ht="15" customHeight="1">
      <c r="G53481" s="488"/>
    </row>
    <row r="53482" spans="7:7" ht="15" customHeight="1">
      <c r="G53482" s="488"/>
    </row>
    <row r="53483" spans="7:7" ht="15" customHeight="1">
      <c r="G53483" s="488"/>
    </row>
    <row r="53484" spans="7:7" ht="15" customHeight="1">
      <c r="G53484" s="488"/>
    </row>
    <row r="53485" spans="7:7" ht="15" customHeight="1">
      <c r="G53485" s="488"/>
    </row>
    <row r="53486" spans="7:7" ht="15" customHeight="1">
      <c r="G53486" s="488"/>
    </row>
    <row r="53487" spans="7:7" ht="15" customHeight="1">
      <c r="G53487" s="488"/>
    </row>
    <row r="53488" spans="7:7" ht="15" customHeight="1">
      <c r="G53488" s="488"/>
    </row>
    <row r="53489" spans="7:7" ht="15" customHeight="1">
      <c r="G53489" s="488"/>
    </row>
    <row r="53490" spans="7:7" ht="15" customHeight="1">
      <c r="G53490" s="488"/>
    </row>
    <row r="53491" spans="7:7" ht="15" customHeight="1">
      <c r="G53491" s="488"/>
    </row>
    <row r="53492" spans="7:7" ht="15" customHeight="1">
      <c r="G53492" s="488"/>
    </row>
    <row r="53493" spans="7:7" ht="15" customHeight="1">
      <c r="G53493" s="488"/>
    </row>
    <row r="53494" spans="7:7" ht="15" customHeight="1">
      <c r="G53494" s="488"/>
    </row>
    <row r="53495" spans="7:7" ht="15" customHeight="1">
      <c r="G53495" s="488"/>
    </row>
    <row r="53496" spans="7:7" ht="15" customHeight="1">
      <c r="G53496" s="488"/>
    </row>
    <row r="53497" spans="7:7" ht="15" customHeight="1">
      <c r="G53497" s="488"/>
    </row>
    <row r="53498" spans="7:7" ht="15" customHeight="1">
      <c r="G53498" s="488"/>
    </row>
    <row r="53499" spans="7:7" ht="15" customHeight="1">
      <c r="G53499" s="488"/>
    </row>
    <row r="53500" spans="7:7" ht="15" customHeight="1">
      <c r="G53500" s="488"/>
    </row>
    <row r="53501" spans="7:7" ht="15" customHeight="1">
      <c r="G53501" s="488"/>
    </row>
    <row r="53502" spans="7:7" ht="15" customHeight="1">
      <c r="G53502" s="488"/>
    </row>
    <row r="53503" spans="7:7" ht="15" customHeight="1">
      <c r="G53503" s="488"/>
    </row>
    <row r="53504" spans="7:7" ht="15" customHeight="1">
      <c r="G53504" s="488"/>
    </row>
    <row r="53505" spans="7:7" ht="15" customHeight="1">
      <c r="G53505" s="488"/>
    </row>
    <row r="53506" spans="7:7" ht="15" customHeight="1">
      <c r="G53506" s="488"/>
    </row>
    <row r="53507" spans="7:7" ht="15" customHeight="1">
      <c r="G53507" s="488"/>
    </row>
    <row r="53508" spans="7:7" ht="15" customHeight="1">
      <c r="G53508" s="488"/>
    </row>
    <row r="53509" spans="7:7" ht="15" customHeight="1">
      <c r="G53509" s="488"/>
    </row>
    <row r="53510" spans="7:7" ht="15" customHeight="1">
      <c r="G53510" s="488"/>
    </row>
    <row r="53511" spans="7:7" ht="15" customHeight="1">
      <c r="G53511" s="488"/>
    </row>
    <row r="53512" spans="7:7" ht="15" customHeight="1">
      <c r="G53512" s="488"/>
    </row>
    <row r="53513" spans="7:7" ht="15" customHeight="1">
      <c r="G53513" s="488"/>
    </row>
    <row r="53514" spans="7:7" ht="15" customHeight="1">
      <c r="G53514" s="488"/>
    </row>
    <row r="53515" spans="7:7" ht="15" customHeight="1">
      <c r="G53515" s="488"/>
    </row>
    <row r="53516" spans="7:7" ht="15" customHeight="1">
      <c r="G53516" s="488"/>
    </row>
    <row r="53517" spans="7:7" ht="15" customHeight="1">
      <c r="G53517" s="488"/>
    </row>
    <row r="53518" spans="7:7" ht="15" customHeight="1">
      <c r="G53518" s="488"/>
    </row>
    <row r="53519" spans="7:7" ht="15" customHeight="1">
      <c r="G53519" s="488"/>
    </row>
    <row r="53520" spans="7:7" ht="15" customHeight="1">
      <c r="G53520" s="488"/>
    </row>
    <row r="53521" spans="7:7" ht="15" customHeight="1">
      <c r="G53521" s="488"/>
    </row>
    <row r="53522" spans="7:7" ht="15" customHeight="1">
      <c r="G53522" s="488"/>
    </row>
    <row r="53523" spans="7:7" ht="15" customHeight="1">
      <c r="G53523" s="488"/>
    </row>
    <row r="53524" spans="7:7" ht="15" customHeight="1">
      <c r="G53524" s="488"/>
    </row>
    <row r="53525" spans="7:7" ht="15" customHeight="1">
      <c r="G53525" s="488"/>
    </row>
    <row r="53526" spans="7:7" ht="15" customHeight="1">
      <c r="G53526" s="488"/>
    </row>
    <row r="53527" spans="7:7" ht="15" customHeight="1">
      <c r="G53527" s="488"/>
    </row>
    <row r="53528" spans="7:7" ht="15" customHeight="1">
      <c r="G53528" s="488"/>
    </row>
    <row r="53529" spans="7:7" ht="15" customHeight="1">
      <c r="G53529" s="488"/>
    </row>
    <row r="53530" spans="7:7" ht="15" customHeight="1">
      <c r="G53530" s="488"/>
    </row>
    <row r="53531" spans="7:7" ht="15" customHeight="1">
      <c r="G53531" s="488"/>
    </row>
    <row r="53532" spans="7:7" ht="15" customHeight="1">
      <c r="G53532" s="488"/>
    </row>
    <row r="53533" spans="7:7" ht="15" customHeight="1">
      <c r="G53533" s="488"/>
    </row>
    <row r="53534" spans="7:7" ht="15" customHeight="1">
      <c r="G53534" s="488"/>
    </row>
    <row r="53535" spans="7:7" ht="15" customHeight="1">
      <c r="G53535" s="488"/>
    </row>
    <row r="53536" spans="7:7" ht="15" customHeight="1">
      <c r="G53536" s="488"/>
    </row>
    <row r="53537" spans="7:7" ht="15" customHeight="1">
      <c r="G53537" s="488"/>
    </row>
    <row r="53538" spans="7:7" ht="15" customHeight="1">
      <c r="G53538" s="488"/>
    </row>
    <row r="53539" spans="7:7" ht="15" customHeight="1">
      <c r="G53539" s="488"/>
    </row>
    <row r="53540" spans="7:7" ht="15" customHeight="1">
      <c r="G53540" s="488"/>
    </row>
    <row r="53541" spans="7:7" ht="15" customHeight="1">
      <c r="G53541" s="488"/>
    </row>
    <row r="53542" spans="7:7" ht="15" customHeight="1">
      <c r="G53542" s="488"/>
    </row>
    <row r="53543" spans="7:7" ht="15" customHeight="1">
      <c r="G53543" s="488"/>
    </row>
    <row r="53544" spans="7:7" ht="15" customHeight="1">
      <c r="G53544" s="488"/>
    </row>
    <row r="53545" spans="7:7" ht="15" customHeight="1">
      <c r="G53545" s="488"/>
    </row>
    <row r="53546" spans="7:7" ht="15" customHeight="1">
      <c r="G53546" s="488"/>
    </row>
    <row r="53547" spans="7:7" ht="15" customHeight="1">
      <c r="G53547" s="488"/>
    </row>
    <row r="53548" spans="7:7" ht="15" customHeight="1">
      <c r="G53548" s="488"/>
    </row>
    <row r="53549" spans="7:7" ht="15" customHeight="1">
      <c r="G53549" s="488"/>
    </row>
    <row r="53550" spans="7:7" ht="15" customHeight="1">
      <c r="G53550" s="488"/>
    </row>
    <row r="53551" spans="7:7" ht="15" customHeight="1">
      <c r="G53551" s="488"/>
    </row>
    <row r="53552" spans="7:7" ht="15" customHeight="1">
      <c r="G53552" s="488"/>
    </row>
    <row r="53553" spans="7:7" ht="15" customHeight="1">
      <c r="G53553" s="488"/>
    </row>
    <row r="53554" spans="7:7" ht="15" customHeight="1">
      <c r="G53554" s="488"/>
    </row>
    <row r="53555" spans="7:7" ht="15" customHeight="1">
      <c r="G53555" s="488"/>
    </row>
    <row r="53556" spans="7:7" ht="15" customHeight="1">
      <c r="G53556" s="488"/>
    </row>
    <row r="53557" spans="7:7" ht="15" customHeight="1">
      <c r="G53557" s="488"/>
    </row>
    <row r="53558" spans="7:7" ht="15" customHeight="1">
      <c r="G53558" s="488"/>
    </row>
    <row r="53559" spans="7:7" ht="15" customHeight="1">
      <c r="G53559" s="488"/>
    </row>
    <row r="53560" spans="7:7" ht="15" customHeight="1">
      <c r="G53560" s="488"/>
    </row>
    <row r="53561" spans="7:7" ht="15" customHeight="1">
      <c r="G53561" s="488"/>
    </row>
    <row r="53562" spans="7:7" ht="15" customHeight="1">
      <c r="G53562" s="488"/>
    </row>
    <row r="53563" spans="7:7" ht="15" customHeight="1">
      <c r="G53563" s="488"/>
    </row>
    <row r="53564" spans="7:7" ht="15" customHeight="1">
      <c r="G53564" s="488"/>
    </row>
    <row r="53565" spans="7:7" ht="15" customHeight="1">
      <c r="G53565" s="488"/>
    </row>
    <row r="53566" spans="7:7" ht="15" customHeight="1">
      <c r="G53566" s="488"/>
    </row>
    <row r="53567" spans="7:7" ht="15" customHeight="1">
      <c r="G53567" s="488"/>
    </row>
    <row r="53568" spans="7:7" ht="15" customHeight="1">
      <c r="G53568" s="488"/>
    </row>
    <row r="53569" spans="7:7" ht="15" customHeight="1">
      <c r="G53569" s="488"/>
    </row>
    <row r="53570" spans="7:7" ht="15" customHeight="1">
      <c r="G53570" s="488"/>
    </row>
    <row r="53571" spans="7:7" ht="15" customHeight="1">
      <c r="G53571" s="488"/>
    </row>
    <row r="53572" spans="7:7" ht="15" customHeight="1">
      <c r="G53572" s="488"/>
    </row>
    <row r="53573" spans="7:7" ht="15" customHeight="1">
      <c r="G53573" s="488"/>
    </row>
    <row r="53574" spans="7:7" ht="15" customHeight="1">
      <c r="G53574" s="488"/>
    </row>
    <row r="53575" spans="7:7" ht="15" customHeight="1">
      <c r="G53575" s="488"/>
    </row>
    <row r="53576" spans="7:7" ht="15" customHeight="1">
      <c r="G53576" s="488"/>
    </row>
    <row r="53577" spans="7:7" ht="15" customHeight="1">
      <c r="G53577" s="488"/>
    </row>
    <row r="53578" spans="7:7" ht="15" customHeight="1">
      <c r="G53578" s="488"/>
    </row>
    <row r="53579" spans="7:7" ht="15" customHeight="1">
      <c r="G53579" s="488"/>
    </row>
    <row r="53580" spans="7:7" ht="15" customHeight="1">
      <c r="G53580" s="488"/>
    </row>
    <row r="53581" spans="7:7" ht="15" customHeight="1">
      <c r="G53581" s="488"/>
    </row>
    <row r="53582" spans="7:7" ht="15" customHeight="1">
      <c r="G53582" s="488"/>
    </row>
    <row r="53583" spans="7:7" ht="15" customHeight="1">
      <c r="G53583" s="488"/>
    </row>
    <row r="53584" spans="7:7" ht="15" customHeight="1">
      <c r="G53584" s="488"/>
    </row>
    <row r="53585" spans="7:7" ht="15" customHeight="1">
      <c r="G53585" s="488"/>
    </row>
    <row r="53586" spans="7:7" ht="15" customHeight="1">
      <c r="G53586" s="488"/>
    </row>
    <row r="53587" spans="7:7" ht="15" customHeight="1">
      <c r="G53587" s="488"/>
    </row>
    <row r="53588" spans="7:7" ht="15" customHeight="1">
      <c r="G53588" s="488"/>
    </row>
    <row r="53589" spans="7:7" ht="15" customHeight="1">
      <c r="G53589" s="488"/>
    </row>
    <row r="53590" spans="7:7" ht="15" customHeight="1">
      <c r="G53590" s="488"/>
    </row>
    <row r="53591" spans="7:7" ht="15" customHeight="1">
      <c r="G53591" s="488"/>
    </row>
    <row r="53592" spans="7:7" ht="15" customHeight="1">
      <c r="G53592" s="488"/>
    </row>
    <row r="53593" spans="7:7" ht="15" customHeight="1">
      <c r="G53593" s="488"/>
    </row>
    <row r="53594" spans="7:7" ht="15" customHeight="1">
      <c r="G53594" s="488"/>
    </row>
    <row r="53595" spans="7:7" ht="15" customHeight="1">
      <c r="G53595" s="488"/>
    </row>
    <row r="53596" spans="7:7" ht="15" customHeight="1">
      <c r="G53596" s="488"/>
    </row>
    <row r="53597" spans="7:7" ht="15" customHeight="1">
      <c r="G53597" s="488"/>
    </row>
    <row r="53598" spans="7:7" ht="15" customHeight="1">
      <c r="G53598" s="488"/>
    </row>
    <row r="53599" spans="7:7" ht="15" customHeight="1">
      <c r="G53599" s="488"/>
    </row>
    <row r="53600" spans="7:7" ht="15" customHeight="1">
      <c r="G53600" s="488"/>
    </row>
    <row r="53601" spans="7:7" ht="15" customHeight="1">
      <c r="G53601" s="488"/>
    </row>
    <row r="53602" spans="7:7" ht="15" customHeight="1">
      <c r="G53602" s="488"/>
    </row>
    <row r="53603" spans="7:7" ht="15" customHeight="1">
      <c r="G53603" s="488"/>
    </row>
    <row r="53604" spans="7:7" ht="15" customHeight="1">
      <c r="G53604" s="488"/>
    </row>
    <row r="53605" spans="7:7" ht="15" customHeight="1">
      <c r="G53605" s="488"/>
    </row>
    <row r="53606" spans="7:7" ht="15" customHeight="1">
      <c r="G53606" s="488"/>
    </row>
    <row r="53607" spans="7:7" ht="15" customHeight="1">
      <c r="G53607" s="488"/>
    </row>
    <row r="53608" spans="7:7" ht="15" customHeight="1">
      <c r="G53608" s="488"/>
    </row>
    <row r="53609" spans="7:7" ht="15" customHeight="1">
      <c r="G53609" s="488"/>
    </row>
    <row r="53610" spans="7:7" ht="15" customHeight="1">
      <c r="G53610" s="488"/>
    </row>
    <row r="53611" spans="7:7" ht="15" customHeight="1">
      <c r="G53611" s="488"/>
    </row>
    <row r="53612" spans="7:7" ht="15" customHeight="1">
      <c r="G53612" s="488"/>
    </row>
    <row r="53613" spans="7:7" ht="15" customHeight="1">
      <c r="G53613" s="488"/>
    </row>
    <row r="53614" spans="7:7" ht="15" customHeight="1">
      <c r="G53614" s="488"/>
    </row>
    <row r="53615" spans="7:7" ht="15" customHeight="1">
      <c r="G53615" s="488"/>
    </row>
    <row r="53616" spans="7:7" ht="15" customHeight="1">
      <c r="G53616" s="488"/>
    </row>
    <row r="53617" spans="7:7" ht="15" customHeight="1">
      <c r="G53617" s="488"/>
    </row>
    <row r="53618" spans="7:7" ht="15" customHeight="1">
      <c r="G53618" s="488"/>
    </row>
    <row r="53619" spans="7:7" ht="15" customHeight="1">
      <c r="G53619" s="488"/>
    </row>
    <row r="53620" spans="7:7" ht="15" customHeight="1">
      <c r="G53620" s="488"/>
    </row>
    <row r="53621" spans="7:7" ht="15" customHeight="1">
      <c r="G53621" s="488"/>
    </row>
    <row r="53622" spans="7:7" ht="15" customHeight="1">
      <c r="G53622" s="488"/>
    </row>
    <row r="53623" spans="7:7" ht="15" customHeight="1">
      <c r="G53623" s="488"/>
    </row>
    <row r="53624" spans="7:7" ht="15" customHeight="1">
      <c r="G53624" s="488"/>
    </row>
    <row r="53625" spans="7:7" ht="15" customHeight="1">
      <c r="G53625" s="488"/>
    </row>
    <row r="53626" spans="7:7" ht="15" customHeight="1">
      <c r="G53626" s="488"/>
    </row>
    <row r="53627" spans="7:7" ht="15" customHeight="1">
      <c r="G53627" s="488"/>
    </row>
    <row r="53628" spans="7:7" ht="15" customHeight="1">
      <c r="G53628" s="488"/>
    </row>
    <row r="53629" spans="7:7" ht="15" customHeight="1">
      <c r="G53629" s="488"/>
    </row>
    <row r="53630" spans="7:7" ht="15" customHeight="1">
      <c r="G53630" s="488"/>
    </row>
    <row r="53631" spans="7:7" ht="15" customHeight="1">
      <c r="G53631" s="488"/>
    </row>
    <row r="53632" spans="7:7" ht="15" customHeight="1">
      <c r="G53632" s="488"/>
    </row>
    <row r="53633" spans="7:7" ht="15" customHeight="1">
      <c r="G53633" s="488"/>
    </row>
    <row r="53634" spans="7:7" ht="15" customHeight="1">
      <c r="G53634" s="488"/>
    </row>
    <row r="53635" spans="7:7" ht="15" customHeight="1">
      <c r="G53635" s="488"/>
    </row>
    <row r="53636" spans="7:7" ht="15" customHeight="1">
      <c r="G53636" s="488"/>
    </row>
    <row r="53637" spans="7:7" ht="15" customHeight="1">
      <c r="G53637" s="488"/>
    </row>
    <row r="53638" spans="7:7" ht="15" customHeight="1">
      <c r="G53638" s="488"/>
    </row>
    <row r="53639" spans="7:7" ht="15" customHeight="1">
      <c r="G53639" s="488"/>
    </row>
    <row r="53640" spans="7:7" ht="15" customHeight="1">
      <c r="G53640" s="488"/>
    </row>
    <row r="53641" spans="7:7" ht="15" customHeight="1">
      <c r="G53641" s="488"/>
    </row>
    <row r="53642" spans="7:7" ht="15" customHeight="1">
      <c r="G53642" s="488"/>
    </row>
    <row r="53643" spans="7:7" ht="15" customHeight="1">
      <c r="G53643" s="488"/>
    </row>
    <row r="53644" spans="7:7" ht="15" customHeight="1">
      <c r="G53644" s="488"/>
    </row>
    <row r="53645" spans="7:7" ht="15" customHeight="1">
      <c r="G53645" s="488"/>
    </row>
    <row r="53646" spans="7:7" ht="15" customHeight="1">
      <c r="G53646" s="488"/>
    </row>
    <row r="53647" spans="7:7" ht="15" customHeight="1">
      <c r="G53647" s="488"/>
    </row>
    <row r="53648" spans="7:7" ht="15" customHeight="1">
      <c r="G53648" s="488"/>
    </row>
    <row r="53649" spans="7:7" ht="15" customHeight="1">
      <c r="G53649" s="488"/>
    </row>
    <row r="53650" spans="7:7" ht="15" customHeight="1">
      <c r="G53650" s="488"/>
    </row>
    <row r="53651" spans="7:7" ht="15" customHeight="1">
      <c r="G53651" s="488"/>
    </row>
    <row r="53652" spans="7:7" ht="15" customHeight="1">
      <c r="G53652" s="488"/>
    </row>
    <row r="53653" spans="7:7" ht="15" customHeight="1">
      <c r="G53653" s="488"/>
    </row>
    <row r="53654" spans="7:7" ht="15" customHeight="1">
      <c r="G53654" s="488"/>
    </row>
    <row r="53655" spans="7:7" ht="15" customHeight="1">
      <c r="G53655" s="488"/>
    </row>
    <row r="53656" spans="7:7" ht="15" customHeight="1">
      <c r="G53656" s="488"/>
    </row>
    <row r="53657" spans="7:7" ht="15" customHeight="1">
      <c r="G53657" s="488"/>
    </row>
    <row r="53658" spans="7:7" ht="15" customHeight="1">
      <c r="G53658" s="488"/>
    </row>
    <row r="53659" spans="7:7" ht="15" customHeight="1">
      <c r="G53659" s="488"/>
    </row>
    <row r="53660" spans="7:7" ht="15" customHeight="1">
      <c r="G53660" s="488"/>
    </row>
    <row r="53661" spans="7:7" ht="15" customHeight="1">
      <c r="G53661" s="488"/>
    </row>
    <row r="53662" spans="7:7" ht="15" customHeight="1">
      <c r="G53662" s="488"/>
    </row>
    <row r="53663" spans="7:7" ht="15" customHeight="1">
      <c r="G53663" s="488"/>
    </row>
    <row r="53664" spans="7:7" ht="15" customHeight="1">
      <c r="G53664" s="488"/>
    </row>
    <row r="53665" spans="7:7" ht="15" customHeight="1">
      <c r="G53665" s="488"/>
    </row>
    <row r="53666" spans="7:7" ht="15" customHeight="1">
      <c r="G53666" s="488"/>
    </row>
    <row r="53667" spans="7:7" ht="15" customHeight="1">
      <c r="G53667" s="488"/>
    </row>
    <row r="53668" spans="7:7" ht="15" customHeight="1">
      <c r="G53668" s="488"/>
    </row>
    <row r="53669" spans="7:7" ht="15" customHeight="1">
      <c r="G53669" s="488"/>
    </row>
    <row r="53670" spans="7:7" ht="15" customHeight="1">
      <c r="G53670" s="488"/>
    </row>
    <row r="53671" spans="7:7" ht="15" customHeight="1">
      <c r="G53671" s="488"/>
    </row>
    <row r="53672" spans="7:7" ht="15" customHeight="1">
      <c r="G53672" s="488"/>
    </row>
    <row r="53673" spans="7:7" ht="15" customHeight="1">
      <c r="G53673" s="488"/>
    </row>
    <row r="53674" spans="7:7" ht="15" customHeight="1">
      <c r="G53674" s="488"/>
    </row>
    <row r="53675" spans="7:7" ht="15" customHeight="1">
      <c r="G53675" s="488"/>
    </row>
    <row r="53676" spans="7:7" ht="15" customHeight="1">
      <c r="G53676" s="488"/>
    </row>
    <row r="53677" spans="7:7" ht="15" customHeight="1">
      <c r="G53677" s="488"/>
    </row>
    <row r="53678" spans="7:7" ht="15" customHeight="1">
      <c r="G53678" s="488"/>
    </row>
    <row r="53679" spans="7:7" ht="15" customHeight="1">
      <c r="G53679" s="488"/>
    </row>
    <row r="53680" spans="7:7" ht="15" customHeight="1">
      <c r="G53680" s="488"/>
    </row>
    <row r="53681" spans="7:7" ht="15" customHeight="1">
      <c r="G53681" s="488"/>
    </row>
    <row r="53682" spans="7:7" ht="15" customHeight="1">
      <c r="G53682" s="488"/>
    </row>
    <row r="53683" spans="7:7" ht="15" customHeight="1">
      <c r="G53683" s="488"/>
    </row>
    <row r="53684" spans="7:7" ht="15" customHeight="1">
      <c r="G53684" s="488"/>
    </row>
    <row r="53685" spans="7:7" ht="15" customHeight="1">
      <c r="G53685" s="488"/>
    </row>
    <row r="53686" spans="7:7" ht="15" customHeight="1">
      <c r="G53686" s="488"/>
    </row>
    <row r="53687" spans="7:7" ht="15" customHeight="1">
      <c r="G53687" s="488"/>
    </row>
    <row r="53688" spans="7:7" ht="15" customHeight="1">
      <c r="G53688" s="488"/>
    </row>
    <row r="53689" spans="7:7" ht="15" customHeight="1">
      <c r="G53689" s="488"/>
    </row>
    <row r="53690" spans="7:7" ht="15" customHeight="1">
      <c r="G53690" s="488"/>
    </row>
    <row r="53691" spans="7:7" ht="15" customHeight="1">
      <c r="G53691" s="488"/>
    </row>
    <row r="53692" spans="7:7" ht="15" customHeight="1">
      <c r="G53692" s="488"/>
    </row>
    <row r="53693" spans="7:7" ht="15" customHeight="1">
      <c r="G53693" s="488"/>
    </row>
    <row r="53694" spans="7:7" ht="15" customHeight="1">
      <c r="G53694" s="488"/>
    </row>
    <row r="53695" spans="7:7" ht="15" customHeight="1">
      <c r="G53695" s="488"/>
    </row>
    <row r="53696" spans="7:7" ht="15" customHeight="1">
      <c r="G53696" s="488"/>
    </row>
    <row r="53697" spans="7:7" ht="15" customHeight="1">
      <c r="G53697" s="488"/>
    </row>
    <row r="53698" spans="7:7" ht="15" customHeight="1">
      <c r="G53698" s="488"/>
    </row>
    <row r="53699" spans="7:7" ht="15" customHeight="1">
      <c r="G53699" s="488"/>
    </row>
    <row r="53700" spans="7:7" ht="15" customHeight="1">
      <c r="G53700" s="488"/>
    </row>
    <row r="53701" spans="7:7" ht="15" customHeight="1">
      <c r="G53701" s="488"/>
    </row>
    <row r="53702" spans="7:7" ht="15" customHeight="1">
      <c r="G53702" s="488"/>
    </row>
    <row r="53703" spans="7:7" ht="15" customHeight="1">
      <c r="G53703" s="488"/>
    </row>
    <row r="53704" spans="7:7" ht="15" customHeight="1">
      <c r="G53704" s="488"/>
    </row>
    <row r="53705" spans="7:7" ht="15" customHeight="1">
      <c r="G53705" s="488"/>
    </row>
    <row r="53706" spans="7:7" ht="15" customHeight="1">
      <c r="G53706" s="488"/>
    </row>
    <row r="53707" spans="7:7" ht="15" customHeight="1">
      <c r="G53707" s="488"/>
    </row>
    <row r="53708" spans="7:7" ht="15" customHeight="1">
      <c r="G53708" s="488"/>
    </row>
    <row r="53709" spans="7:7" ht="15" customHeight="1">
      <c r="G53709" s="488"/>
    </row>
    <row r="53710" spans="7:7" ht="15" customHeight="1">
      <c r="G53710" s="488"/>
    </row>
    <row r="53711" spans="7:7" ht="15" customHeight="1">
      <c r="G53711" s="488"/>
    </row>
    <row r="53712" spans="7:7" ht="15" customHeight="1">
      <c r="G53712" s="488"/>
    </row>
    <row r="53713" spans="7:7" ht="15" customHeight="1">
      <c r="G53713" s="488"/>
    </row>
    <row r="53714" spans="7:7" ht="15" customHeight="1">
      <c r="G53714" s="488"/>
    </row>
    <row r="53715" spans="7:7" ht="15" customHeight="1">
      <c r="G53715" s="488"/>
    </row>
    <row r="53716" spans="7:7" ht="15" customHeight="1">
      <c r="G53716" s="488"/>
    </row>
    <row r="53717" spans="7:7" ht="15" customHeight="1">
      <c r="G53717" s="488"/>
    </row>
    <row r="53718" spans="7:7" ht="15" customHeight="1">
      <c r="G53718" s="488"/>
    </row>
    <row r="53719" spans="7:7" ht="15" customHeight="1">
      <c r="G53719" s="488"/>
    </row>
    <row r="53720" spans="7:7" ht="15" customHeight="1">
      <c r="G53720" s="488"/>
    </row>
    <row r="53721" spans="7:7" ht="15" customHeight="1">
      <c r="G53721" s="488"/>
    </row>
    <row r="53722" spans="7:7" ht="15" customHeight="1">
      <c r="G53722" s="488"/>
    </row>
    <row r="53723" spans="7:7" ht="15" customHeight="1">
      <c r="G53723" s="488"/>
    </row>
    <row r="53724" spans="7:7" ht="15" customHeight="1">
      <c r="G53724" s="488"/>
    </row>
    <row r="53725" spans="7:7" ht="15" customHeight="1">
      <c r="G53725" s="488"/>
    </row>
    <row r="53726" spans="7:7" ht="15" customHeight="1">
      <c r="G53726" s="488"/>
    </row>
    <row r="53727" spans="7:7" ht="15" customHeight="1">
      <c r="G53727" s="488"/>
    </row>
    <row r="53728" spans="7:7" ht="15" customHeight="1">
      <c r="G53728" s="488"/>
    </row>
    <row r="53729" spans="7:7" ht="15" customHeight="1">
      <c r="G53729" s="488"/>
    </row>
    <row r="53730" spans="7:7" ht="15" customHeight="1">
      <c r="G53730" s="488"/>
    </row>
    <row r="53731" spans="7:7" ht="15" customHeight="1">
      <c r="G53731" s="488"/>
    </row>
    <row r="53732" spans="7:7" ht="15" customHeight="1">
      <c r="G53732" s="488"/>
    </row>
    <row r="53733" spans="7:7" ht="15" customHeight="1">
      <c r="G53733" s="488"/>
    </row>
    <row r="53734" spans="7:7" ht="15" customHeight="1">
      <c r="G53734" s="488"/>
    </row>
    <row r="53735" spans="7:7" ht="15" customHeight="1">
      <c r="G53735" s="488"/>
    </row>
    <row r="53736" spans="7:7" ht="15" customHeight="1">
      <c r="G53736" s="488"/>
    </row>
    <row r="53737" spans="7:7" ht="15" customHeight="1">
      <c r="G53737" s="488"/>
    </row>
    <row r="53738" spans="7:7" ht="15" customHeight="1">
      <c r="G53738" s="488"/>
    </row>
    <row r="53739" spans="7:7" ht="15" customHeight="1">
      <c r="G53739" s="488"/>
    </row>
    <row r="53740" spans="7:7" ht="15" customHeight="1">
      <c r="G53740" s="488"/>
    </row>
    <row r="53741" spans="7:7" ht="15" customHeight="1">
      <c r="G53741" s="488"/>
    </row>
    <row r="53742" spans="7:7" ht="15" customHeight="1">
      <c r="G53742" s="488"/>
    </row>
    <row r="53743" spans="7:7" ht="15" customHeight="1">
      <c r="G53743" s="488"/>
    </row>
    <row r="53744" spans="7:7" ht="15" customHeight="1">
      <c r="G53744" s="488"/>
    </row>
    <row r="53745" spans="7:7" ht="15" customHeight="1">
      <c r="G53745" s="488"/>
    </row>
    <row r="53746" spans="7:7" ht="15" customHeight="1">
      <c r="G53746" s="488"/>
    </row>
    <row r="53747" spans="7:7" ht="15" customHeight="1">
      <c r="G53747" s="488"/>
    </row>
    <row r="53748" spans="7:7" ht="15" customHeight="1">
      <c r="G53748" s="488"/>
    </row>
    <row r="53749" spans="7:7" ht="15" customHeight="1">
      <c r="G53749" s="488"/>
    </row>
    <row r="53750" spans="7:7" ht="15" customHeight="1">
      <c r="G53750" s="488"/>
    </row>
    <row r="53751" spans="7:7" ht="15" customHeight="1">
      <c r="G53751" s="488"/>
    </row>
    <row r="53752" spans="7:7" ht="15" customHeight="1">
      <c r="G53752" s="488"/>
    </row>
    <row r="53753" spans="7:7" ht="15" customHeight="1">
      <c r="G53753" s="488"/>
    </row>
    <row r="53754" spans="7:7" ht="15" customHeight="1">
      <c r="G53754" s="488"/>
    </row>
    <row r="53755" spans="7:7" ht="15" customHeight="1">
      <c r="G53755" s="488"/>
    </row>
    <row r="53756" spans="7:7" ht="15" customHeight="1">
      <c r="G53756" s="488"/>
    </row>
    <row r="53757" spans="7:7" ht="15" customHeight="1">
      <c r="G53757" s="488"/>
    </row>
    <row r="53758" spans="7:7" ht="15" customHeight="1">
      <c r="G53758" s="488"/>
    </row>
    <row r="53759" spans="7:7" ht="15" customHeight="1">
      <c r="G53759" s="488"/>
    </row>
    <row r="53760" spans="7:7" ht="15" customHeight="1">
      <c r="G53760" s="488"/>
    </row>
    <row r="53761" spans="7:7" ht="15" customHeight="1">
      <c r="G53761" s="488"/>
    </row>
    <row r="53762" spans="7:7" ht="15" customHeight="1">
      <c r="G53762" s="488"/>
    </row>
    <row r="53763" spans="7:7" ht="15" customHeight="1">
      <c r="G53763" s="488"/>
    </row>
    <row r="53764" spans="7:7" ht="15" customHeight="1">
      <c r="G53764" s="488"/>
    </row>
    <row r="53765" spans="7:7" ht="15" customHeight="1">
      <c r="G53765" s="488"/>
    </row>
    <row r="53766" spans="7:7" ht="15" customHeight="1">
      <c r="G53766" s="488"/>
    </row>
    <row r="53767" spans="7:7" ht="15" customHeight="1">
      <c r="G53767" s="488"/>
    </row>
    <row r="53768" spans="7:7" ht="15" customHeight="1">
      <c r="G53768" s="488"/>
    </row>
    <row r="53769" spans="7:7" ht="15" customHeight="1">
      <c r="G53769" s="488"/>
    </row>
    <row r="53770" spans="7:7" ht="15" customHeight="1">
      <c r="G53770" s="488"/>
    </row>
    <row r="53771" spans="7:7" ht="15" customHeight="1">
      <c r="G53771" s="488"/>
    </row>
    <row r="53772" spans="7:7" ht="15" customHeight="1">
      <c r="G53772" s="488"/>
    </row>
    <row r="53773" spans="7:7" ht="15" customHeight="1">
      <c r="G53773" s="488"/>
    </row>
    <row r="53774" spans="7:7" ht="15" customHeight="1">
      <c r="G53774" s="488"/>
    </row>
    <row r="53775" spans="7:7" ht="15" customHeight="1">
      <c r="G53775" s="488"/>
    </row>
    <row r="53776" spans="7:7" ht="15" customHeight="1">
      <c r="G53776" s="488"/>
    </row>
    <row r="53777" spans="7:7" ht="15" customHeight="1">
      <c r="G53777" s="488"/>
    </row>
    <row r="53778" spans="7:7" ht="15" customHeight="1">
      <c r="G53778" s="488"/>
    </row>
    <row r="53779" spans="7:7" ht="15" customHeight="1">
      <c r="G53779" s="488"/>
    </row>
    <row r="53780" spans="7:7" ht="15" customHeight="1">
      <c r="G53780" s="488"/>
    </row>
    <row r="53781" spans="7:7" ht="15" customHeight="1">
      <c r="G53781" s="488"/>
    </row>
    <row r="53782" spans="7:7" ht="15" customHeight="1">
      <c r="G53782" s="488"/>
    </row>
    <row r="53783" spans="7:7" ht="15" customHeight="1">
      <c r="G53783" s="488"/>
    </row>
    <row r="53784" spans="7:7" ht="15" customHeight="1">
      <c r="G53784" s="488"/>
    </row>
    <row r="53785" spans="7:7" ht="15" customHeight="1">
      <c r="G53785" s="488"/>
    </row>
    <row r="53786" spans="7:7" ht="15" customHeight="1">
      <c r="G53786" s="488"/>
    </row>
    <row r="53787" spans="7:7" ht="15" customHeight="1">
      <c r="G53787" s="488"/>
    </row>
    <row r="53788" spans="7:7" ht="15" customHeight="1">
      <c r="G53788" s="488"/>
    </row>
    <row r="53789" spans="7:7" ht="15" customHeight="1">
      <c r="G53789" s="488"/>
    </row>
    <row r="53790" spans="7:7" ht="15" customHeight="1">
      <c r="G53790" s="488"/>
    </row>
    <row r="53791" spans="7:7" ht="15" customHeight="1">
      <c r="G53791" s="488"/>
    </row>
    <row r="53792" spans="7:7" ht="15" customHeight="1">
      <c r="G53792" s="488"/>
    </row>
    <row r="53793" spans="7:7" ht="15" customHeight="1">
      <c r="G53793" s="488"/>
    </row>
    <row r="53794" spans="7:7" ht="15" customHeight="1">
      <c r="G53794" s="488"/>
    </row>
    <row r="53795" spans="7:7" ht="15" customHeight="1">
      <c r="G53795" s="488"/>
    </row>
    <row r="53796" spans="7:7" ht="15" customHeight="1">
      <c r="G53796" s="488"/>
    </row>
    <row r="53797" spans="7:7" ht="15" customHeight="1">
      <c r="G53797" s="488"/>
    </row>
    <row r="53798" spans="7:7" ht="15" customHeight="1">
      <c r="G53798" s="488"/>
    </row>
    <row r="53799" spans="7:7" ht="15" customHeight="1">
      <c r="G53799" s="488"/>
    </row>
    <row r="53800" spans="7:7" ht="15" customHeight="1">
      <c r="G53800" s="488"/>
    </row>
    <row r="53801" spans="7:7" ht="15" customHeight="1">
      <c r="G53801" s="488"/>
    </row>
    <row r="53802" spans="7:7" ht="15" customHeight="1">
      <c r="G53802" s="488"/>
    </row>
    <row r="53803" spans="7:7" ht="15" customHeight="1">
      <c r="G53803" s="488"/>
    </row>
    <row r="53804" spans="7:7" ht="15" customHeight="1">
      <c r="G53804" s="488"/>
    </row>
    <row r="53805" spans="7:7" ht="15" customHeight="1">
      <c r="G53805" s="488"/>
    </row>
    <row r="53806" spans="7:7" ht="15" customHeight="1">
      <c r="G53806" s="488"/>
    </row>
    <row r="53807" spans="7:7" ht="15" customHeight="1">
      <c r="G53807" s="488"/>
    </row>
    <row r="53808" spans="7:7" ht="15" customHeight="1">
      <c r="G53808" s="488"/>
    </row>
    <row r="53809" spans="7:7" ht="15" customHeight="1">
      <c r="G53809" s="488"/>
    </row>
    <row r="53810" spans="7:7" ht="15" customHeight="1">
      <c r="G53810" s="488"/>
    </row>
    <row r="53811" spans="7:7" ht="15" customHeight="1">
      <c r="G53811" s="488"/>
    </row>
    <row r="53812" spans="7:7" ht="15" customHeight="1">
      <c r="G53812" s="488"/>
    </row>
    <row r="53813" spans="7:7" ht="15" customHeight="1">
      <c r="G53813" s="488"/>
    </row>
    <row r="53814" spans="7:7" ht="15" customHeight="1">
      <c r="G53814" s="488"/>
    </row>
    <row r="53815" spans="7:7" ht="15" customHeight="1">
      <c r="G53815" s="488"/>
    </row>
    <row r="53816" spans="7:7" ht="15" customHeight="1">
      <c r="G53816" s="488"/>
    </row>
    <row r="53817" spans="7:7" ht="15" customHeight="1">
      <c r="G53817" s="488"/>
    </row>
    <row r="53818" spans="7:7" ht="15" customHeight="1">
      <c r="G53818" s="488"/>
    </row>
    <row r="53819" spans="7:7" ht="15" customHeight="1">
      <c r="G53819" s="488"/>
    </row>
    <row r="53820" spans="7:7" ht="15" customHeight="1">
      <c r="G53820" s="488"/>
    </row>
    <row r="53821" spans="7:7" ht="15" customHeight="1">
      <c r="G53821" s="488"/>
    </row>
    <row r="53822" spans="7:7" ht="15" customHeight="1">
      <c r="G53822" s="488"/>
    </row>
    <row r="53823" spans="7:7" ht="15" customHeight="1">
      <c r="G53823" s="488"/>
    </row>
    <row r="53824" spans="7:7" ht="15" customHeight="1">
      <c r="G53824" s="488"/>
    </row>
    <row r="53825" spans="7:7" ht="15" customHeight="1">
      <c r="G53825" s="488"/>
    </row>
    <row r="53826" spans="7:7" ht="15" customHeight="1">
      <c r="G53826" s="488"/>
    </row>
    <row r="53827" spans="7:7" ht="15" customHeight="1">
      <c r="G53827" s="488"/>
    </row>
    <row r="53828" spans="7:7" ht="15" customHeight="1">
      <c r="G53828" s="488"/>
    </row>
    <row r="53829" spans="7:7" ht="15" customHeight="1">
      <c r="G53829" s="488"/>
    </row>
    <row r="53830" spans="7:7" ht="15" customHeight="1">
      <c r="G53830" s="488"/>
    </row>
    <row r="53831" spans="7:7" ht="15" customHeight="1">
      <c r="G53831" s="488"/>
    </row>
    <row r="53832" spans="7:7" ht="15" customHeight="1">
      <c r="G53832" s="488"/>
    </row>
    <row r="53833" spans="7:7" ht="15" customHeight="1">
      <c r="G53833" s="488"/>
    </row>
    <row r="53834" spans="7:7" ht="15" customHeight="1">
      <c r="G53834" s="488"/>
    </row>
    <row r="53835" spans="7:7" ht="15" customHeight="1">
      <c r="G53835" s="488"/>
    </row>
    <row r="53836" spans="7:7" ht="15" customHeight="1">
      <c r="G53836" s="488"/>
    </row>
    <row r="53837" spans="7:7" ht="15" customHeight="1">
      <c r="G53837" s="488"/>
    </row>
    <row r="53838" spans="7:7" ht="15" customHeight="1">
      <c r="G53838" s="488"/>
    </row>
    <row r="53839" spans="7:7" ht="15" customHeight="1">
      <c r="G53839" s="488"/>
    </row>
    <row r="53840" spans="7:7" ht="15" customHeight="1">
      <c r="G53840" s="488"/>
    </row>
    <row r="53841" spans="7:7" ht="15" customHeight="1">
      <c r="G53841" s="488"/>
    </row>
    <row r="53842" spans="7:7" ht="15" customHeight="1">
      <c r="G53842" s="488"/>
    </row>
    <row r="53843" spans="7:7" ht="15" customHeight="1">
      <c r="G53843" s="488"/>
    </row>
    <row r="53844" spans="7:7" ht="15" customHeight="1">
      <c r="G53844" s="488"/>
    </row>
    <row r="53845" spans="7:7" ht="15" customHeight="1">
      <c r="G53845" s="488"/>
    </row>
    <row r="53846" spans="7:7" ht="15" customHeight="1">
      <c r="G53846" s="488"/>
    </row>
    <row r="53847" spans="7:7" ht="15" customHeight="1">
      <c r="G53847" s="488"/>
    </row>
    <row r="53848" spans="7:7" ht="15" customHeight="1">
      <c r="G53848" s="488"/>
    </row>
    <row r="53849" spans="7:7" ht="15" customHeight="1">
      <c r="G53849" s="488"/>
    </row>
    <row r="53850" spans="7:7" ht="15" customHeight="1">
      <c r="G53850" s="488"/>
    </row>
    <row r="53851" spans="7:7" ht="15" customHeight="1">
      <c r="G53851" s="488"/>
    </row>
    <row r="53852" spans="7:7" ht="15" customHeight="1">
      <c r="G53852" s="488"/>
    </row>
    <row r="53853" spans="7:7" ht="15" customHeight="1">
      <c r="G53853" s="488"/>
    </row>
    <row r="53854" spans="7:7" ht="15" customHeight="1">
      <c r="G53854" s="488"/>
    </row>
    <row r="53855" spans="7:7" ht="15" customHeight="1">
      <c r="G53855" s="488"/>
    </row>
    <row r="53856" spans="7:7" ht="15" customHeight="1">
      <c r="G53856" s="488"/>
    </row>
    <row r="53857" spans="7:7" ht="15" customHeight="1">
      <c r="G53857" s="488"/>
    </row>
    <row r="53858" spans="7:7" ht="15" customHeight="1">
      <c r="G53858" s="488"/>
    </row>
    <row r="53859" spans="7:7" ht="15" customHeight="1">
      <c r="G53859" s="488"/>
    </row>
    <row r="53860" spans="7:7" ht="15" customHeight="1">
      <c r="G53860" s="488"/>
    </row>
    <row r="53861" spans="7:7" ht="15" customHeight="1">
      <c r="G53861" s="488"/>
    </row>
    <row r="53862" spans="7:7" ht="15" customHeight="1">
      <c r="G53862" s="488"/>
    </row>
    <row r="53863" spans="7:7" ht="15" customHeight="1">
      <c r="G53863" s="488"/>
    </row>
    <row r="53864" spans="7:7" ht="15" customHeight="1">
      <c r="G53864" s="488"/>
    </row>
    <row r="53865" spans="7:7" ht="15" customHeight="1">
      <c r="G53865" s="488"/>
    </row>
    <row r="53866" spans="7:7" ht="15" customHeight="1">
      <c r="G53866" s="488"/>
    </row>
    <row r="53867" spans="7:7" ht="15" customHeight="1">
      <c r="G53867" s="488"/>
    </row>
    <row r="53868" spans="7:7" ht="15" customHeight="1">
      <c r="G53868" s="488"/>
    </row>
    <row r="53869" spans="7:7" ht="15" customHeight="1">
      <c r="G53869" s="488"/>
    </row>
    <row r="53870" spans="7:7" ht="15" customHeight="1">
      <c r="G53870" s="488"/>
    </row>
    <row r="53871" spans="7:7" ht="15" customHeight="1">
      <c r="G53871" s="488"/>
    </row>
    <row r="53872" spans="7:7" ht="15" customHeight="1">
      <c r="G53872" s="488"/>
    </row>
    <row r="53873" spans="7:7" ht="15" customHeight="1">
      <c r="G53873" s="488"/>
    </row>
    <row r="53874" spans="7:7" ht="15" customHeight="1">
      <c r="G53874" s="488"/>
    </row>
    <row r="53875" spans="7:7" ht="15" customHeight="1">
      <c r="G53875" s="488"/>
    </row>
    <row r="53876" spans="7:7" ht="15" customHeight="1">
      <c r="G53876" s="488"/>
    </row>
    <row r="53877" spans="7:7" ht="15" customHeight="1">
      <c r="G53877" s="488"/>
    </row>
    <row r="53878" spans="7:7" ht="15" customHeight="1">
      <c r="G53878" s="488"/>
    </row>
    <row r="53879" spans="7:7" ht="15" customHeight="1">
      <c r="G53879" s="488"/>
    </row>
    <row r="53880" spans="7:7" ht="15" customHeight="1">
      <c r="G53880" s="488"/>
    </row>
    <row r="53881" spans="7:7" ht="15" customHeight="1">
      <c r="G53881" s="488"/>
    </row>
    <row r="53882" spans="7:7" ht="15" customHeight="1">
      <c r="G53882" s="488"/>
    </row>
    <row r="53883" spans="7:7" ht="15" customHeight="1">
      <c r="G53883" s="488"/>
    </row>
    <row r="53884" spans="7:7" ht="15" customHeight="1">
      <c r="G53884" s="488"/>
    </row>
    <row r="53885" spans="7:7" ht="15" customHeight="1">
      <c r="G53885" s="488"/>
    </row>
    <row r="53886" spans="7:7" ht="15" customHeight="1">
      <c r="G53886" s="488"/>
    </row>
    <row r="53887" spans="7:7" ht="15" customHeight="1">
      <c r="G53887" s="488"/>
    </row>
    <row r="53888" spans="7:7" ht="15" customHeight="1">
      <c r="G53888" s="488"/>
    </row>
    <row r="53889" spans="7:7" ht="15" customHeight="1">
      <c r="G53889" s="488"/>
    </row>
    <row r="53890" spans="7:7" ht="15" customHeight="1">
      <c r="G53890" s="488"/>
    </row>
    <row r="53891" spans="7:7" ht="15" customHeight="1">
      <c r="G53891" s="488"/>
    </row>
    <row r="53892" spans="7:7" ht="15" customHeight="1">
      <c r="G53892" s="488"/>
    </row>
    <row r="53893" spans="7:7" ht="15" customHeight="1">
      <c r="G53893" s="488"/>
    </row>
    <row r="53894" spans="7:7" ht="15" customHeight="1">
      <c r="G53894" s="488"/>
    </row>
    <row r="53895" spans="7:7" ht="15" customHeight="1">
      <c r="G53895" s="488"/>
    </row>
    <row r="53896" spans="7:7" ht="15" customHeight="1">
      <c r="G53896" s="488"/>
    </row>
    <row r="53897" spans="7:7" ht="15" customHeight="1">
      <c r="G53897" s="488"/>
    </row>
    <row r="53898" spans="7:7" ht="15" customHeight="1">
      <c r="G53898" s="488"/>
    </row>
    <row r="53899" spans="7:7" ht="15" customHeight="1">
      <c r="G53899" s="488"/>
    </row>
    <row r="53900" spans="7:7" ht="15" customHeight="1">
      <c r="G53900" s="488"/>
    </row>
    <row r="53901" spans="7:7" ht="15" customHeight="1">
      <c r="G53901" s="488"/>
    </row>
    <row r="53902" spans="7:7" ht="15" customHeight="1">
      <c r="G53902" s="488"/>
    </row>
    <row r="53903" spans="7:7" ht="15" customHeight="1">
      <c r="G53903" s="488"/>
    </row>
    <row r="53904" spans="7:7" ht="15" customHeight="1">
      <c r="G53904" s="488"/>
    </row>
    <row r="53905" spans="7:7" ht="15" customHeight="1">
      <c r="G53905" s="488"/>
    </row>
    <row r="53906" spans="7:7" ht="15" customHeight="1">
      <c r="G53906" s="488"/>
    </row>
    <row r="53907" spans="7:7" ht="15" customHeight="1">
      <c r="G53907" s="488"/>
    </row>
    <row r="53908" spans="7:7" ht="15" customHeight="1">
      <c r="G53908" s="488"/>
    </row>
    <row r="53909" spans="7:7" ht="15" customHeight="1">
      <c r="G53909" s="488"/>
    </row>
    <row r="53910" spans="7:7" ht="15" customHeight="1">
      <c r="G53910" s="488"/>
    </row>
    <row r="53911" spans="7:7" ht="15" customHeight="1">
      <c r="G53911" s="488"/>
    </row>
    <row r="53912" spans="7:7" ht="15" customHeight="1">
      <c r="G53912" s="488"/>
    </row>
    <row r="53913" spans="7:7" ht="15" customHeight="1">
      <c r="G53913" s="488"/>
    </row>
    <row r="53914" spans="7:7" ht="15" customHeight="1">
      <c r="G53914" s="488"/>
    </row>
    <row r="53915" spans="7:7" ht="15" customHeight="1">
      <c r="G53915" s="488"/>
    </row>
    <row r="53916" spans="7:7" ht="15" customHeight="1">
      <c r="G53916" s="488"/>
    </row>
    <row r="53917" spans="7:7" ht="15" customHeight="1">
      <c r="G53917" s="488"/>
    </row>
    <row r="53918" spans="7:7" ht="15" customHeight="1">
      <c r="G53918" s="488"/>
    </row>
    <row r="53919" spans="7:7" ht="15" customHeight="1">
      <c r="G53919" s="488"/>
    </row>
    <row r="53920" spans="7:7" ht="15" customHeight="1">
      <c r="G53920" s="488"/>
    </row>
    <row r="53921" spans="7:7" ht="15" customHeight="1">
      <c r="G53921" s="488"/>
    </row>
    <row r="53922" spans="7:7" ht="15" customHeight="1">
      <c r="G53922" s="488"/>
    </row>
    <row r="53923" spans="7:7" ht="15" customHeight="1">
      <c r="G53923" s="488"/>
    </row>
    <row r="53924" spans="7:7" ht="15" customHeight="1">
      <c r="G53924" s="488"/>
    </row>
    <row r="53925" spans="7:7" ht="15" customHeight="1">
      <c r="G53925" s="488"/>
    </row>
    <row r="53926" spans="7:7" ht="15" customHeight="1">
      <c r="G53926" s="488"/>
    </row>
    <row r="53927" spans="7:7" ht="15" customHeight="1">
      <c r="G53927" s="488"/>
    </row>
    <row r="53928" spans="7:7" ht="15" customHeight="1">
      <c r="G53928" s="488"/>
    </row>
    <row r="53929" spans="7:7" ht="15" customHeight="1">
      <c r="G53929" s="488"/>
    </row>
    <row r="53930" spans="7:7" ht="15" customHeight="1">
      <c r="G53930" s="488"/>
    </row>
    <row r="53931" spans="7:7" ht="15" customHeight="1">
      <c r="G53931" s="488"/>
    </row>
    <row r="53932" spans="7:7" ht="15" customHeight="1">
      <c r="G53932" s="488"/>
    </row>
    <row r="53933" spans="7:7" ht="15" customHeight="1">
      <c r="G53933" s="488"/>
    </row>
    <row r="53934" spans="7:7" ht="15" customHeight="1">
      <c r="G53934" s="488"/>
    </row>
    <row r="53935" spans="7:7" ht="15" customHeight="1">
      <c r="G53935" s="488"/>
    </row>
    <row r="53936" spans="7:7" ht="15" customHeight="1">
      <c r="G53936" s="488"/>
    </row>
    <row r="53937" spans="7:7" ht="15" customHeight="1">
      <c r="G53937" s="488"/>
    </row>
    <row r="53938" spans="7:7" ht="15" customHeight="1">
      <c r="G53938" s="488"/>
    </row>
    <row r="53939" spans="7:7" ht="15" customHeight="1">
      <c r="G53939" s="488"/>
    </row>
    <row r="53940" spans="7:7" ht="15" customHeight="1">
      <c r="G53940" s="488"/>
    </row>
    <row r="53941" spans="7:7" ht="15" customHeight="1">
      <c r="G53941" s="488"/>
    </row>
    <row r="53942" spans="7:7" ht="15" customHeight="1">
      <c r="G53942" s="488"/>
    </row>
    <row r="53943" spans="7:7" ht="15" customHeight="1">
      <c r="G53943" s="488"/>
    </row>
    <row r="53944" spans="7:7" ht="15" customHeight="1">
      <c r="G53944" s="488"/>
    </row>
    <row r="53945" spans="7:7" ht="15" customHeight="1">
      <c r="G53945" s="488"/>
    </row>
    <row r="53946" spans="7:7" ht="15" customHeight="1">
      <c r="G53946" s="488"/>
    </row>
    <row r="53947" spans="7:7" ht="15" customHeight="1">
      <c r="G53947" s="488"/>
    </row>
    <row r="53948" spans="7:7" ht="15" customHeight="1">
      <c r="G53948" s="488"/>
    </row>
    <row r="53949" spans="7:7" ht="15" customHeight="1">
      <c r="G53949" s="488"/>
    </row>
    <row r="53950" spans="7:7" ht="15" customHeight="1">
      <c r="G53950" s="488"/>
    </row>
    <row r="53951" spans="7:7" ht="15" customHeight="1">
      <c r="G53951" s="488"/>
    </row>
    <row r="53952" spans="7:7" ht="15" customHeight="1">
      <c r="G53952" s="488"/>
    </row>
    <row r="53953" spans="7:7" ht="15" customHeight="1">
      <c r="G53953" s="488"/>
    </row>
    <row r="53954" spans="7:7" ht="15" customHeight="1">
      <c r="G53954" s="488"/>
    </row>
    <row r="53955" spans="7:7" ht="15" customHeight="1">
      <c r="G53955" s="488"/>
    </row>
    <row r="53956" spans="7:7" ht="15" customHeight="1">
      <c r="G53956" s="488"/>
    </row>
    <row r="53957" spans="7:7" ht="15" customHeight="1">
      <c r="G53957" s="488"/>
    </row>
    <row r="53958" spans="7:7" ht="15" customHeight="1">
      <c r="G53958" s="488"/>
    </row>
    <row r="53959" spans="7:7" ht="15" customHeight="1">
      <c r="G53959" s="488"/>
    </row>
    <row r="53960" spans="7:7" ht="15" customHeight="1">
      <c r="G53960" s="488"/>
    </row>
    <row r="53961" spans="7:7" ht="15" customHeight="1">
      <c r="G53961" s="488"/>
    </row>
    <row r="53962" spans="7:7" ht="15" customHeight="1">
      <c r="G53962" s="488"/>
    </row>
    <row r="53963" spans="7:7" ht="15" customHeight="1">
      <c r="G53963" s="488"/>
    </row>
    <row r="53964" spans="7:7" ht="15" customHeight="1">
      <c r="G53964" s="488"/>
    </row>
    <row r="53965" spans="7:7" ht="15" customHeight="1">
      <c r="G53965" s="488"/>
    </row>
    <row r="53966" spans="7:7" ht="15" customHeight="1">
      <c r="G53966" s="488"/>
    </row>
    <row r="53967" spans="7:7" ht="15" customHeight="1">
      <c r="G53967" s="488"/>
    </row>
    <row r="53968" spans="7:7" ht="15" customHeight="1">
      <c r="G53968" s="488"/>
    </row>
    <row r="53969" spans="7:7" ht="15" customHeight="1">
      <c r="G53969" s="488"/>
    </row>
    <row r="53970" spans="7:7" ht="15" customHeight="1">
      <c r="G53970" s="488"/>
    </row>
    <row r="53971" spans="7:7" ht="15" customHeight="1">
      <c r="G53971" s="488"/>
    </row>
    <row r="53972" spans="7:7" ht="15" customHeight="1">
      <c r="G53972" s="488"/>
    </row>
    <row r="53973" spans="7:7" ht="15" customHeight="1">
      <c r="G53973" s="488"/>
    </row>
    <row r="53974" spans="7:7" ht="15" customHeight="1">
      <c r="G53974" s="488"/>
    </row>
    <row r="53975" spans="7:7" ht="15" customHeight="1">
      <c r="G53975" s="488"/>
    </row>
    <row r="53976" spans="7:7" ht="15" customHeight="1">
      <c r="G53976" s="488"/>
    </row>
    <row r="53977" spans="7:7" ht="15" customHeight="1">
      <c r="G53977" s="488"/>
    </row>
    <row r="53978" spans="7:7" ht="15" customHeight="1">
      <c r="G53978" s="488"/>
    </row>
    <row r="53979" spans="7:7" ht="15" customHeight="1">
      <c r="G53979" s="488"/>
    </row>
    <row r="53980" spans="7:7" ht="15" customHeight="1">
      <c r="G53980" s="488"/>
    </row>
    <row r="53981" spans="7:7" ht="15" customHeight="1">
      <c r="G53981" s="488"/>
    </row>
    <row r="53982" spans="7:7" ht="15" customHeight="1">
      <c r="G53982" s="488"/>
    </row>
    <row r="53983" spans="7:7" ht="15" customHeight="1">
      <c r="G53983" s="488"/>
    </row>
    <row r="53984" spans="7:7" ht="15" customHeight="1">
      <c r="G53984" s="488"/>
    </row>
    <row r="53985" spans="7:7" ht="15" customHeight="1">
      <c r="G53985" s="488"/>
    </row>
    <row r="53986" spans="7:7" ht="15" customHeight="1">
      <c r="G53986" s="488"/>
    </row>
    <row r="53987" spans="7:7" ht="15" customHeight="1">
      <c r="G53987" s="488"/>
    </row>
    <row r="53988" spans="7:7" ht="15" customHeight="1">
      <c r="G53988" s="488"/>
    </row>
    <row r="53989" spans="7:7" ht="15" customHeight="1">
      <c r="G53989" s="488"/>
    </row>
    <row r="53990" spans="7:7" ht="15" customHeight="1">
      <c r="G53990" s="488"/>
    </row>
    <row r="53991" spans="7:7" ht="15" customHeight="1">
      <c r="G53991" s="488"/>
    </row>
    <row r="53992" spans="7:7" ht="15" customHeight="1">
      <c r="G53992" s="488"/>
    </row>
    <row r="53993" spans="7:7" ht="15" customHeight="1">
      <c r="G53993" s="488"/>
    </row>
    <row r="53994" spans="7:7" ht="15" customHeight="1">
      <c r="G53994" s="488"/>
    </row>
    <row r="53995" spans="7:7" ht="15" customHeight="1">
      <c r="G53995" s="488"/>
    </row>
    <row r="53996" spans="7:7" ht="15" customHeight="1">
      <c r="G53996" s="488"/>
    </row>
    <row r="53997" spans="7:7" ht="15" customHeight="1">
      <c r="G53997" s="488"/>
    </row>
    <row r="53998" spans="7:7" ht="15" customHeight="1">
      <c r="G53998" s="488"/>
    </row>
    <row r="53999" spans="7:7" ht="15" customHeight="1">
      <c r="G53999" s="488"/>
    </row>
    <row r="54000" spans="7:7" ht="15" customHeight="1">
      <c r="G54000" s="488"/>
    </row>
    <row r="54001" spans="7:7" ht="15" customHeight="1">
      <c r="G54001" s="488"/>
    </row>
    <row r="54002" spans="7:7" ht="15" customHeight="1">
      <c r="G54002" s="488"/>
    </row>
    <row r="54003" spans="7:7" ht="15" customHeight="1">
      <c r="G54003" s="488"/>
    </row>
    <row r="54004" spans="7:7" ht="15" customHeight="1">
      <c r="G54004" s="488"/>
    </row>
    <row r="54005" spans="7:7" ht="15" customHeight="1">
      <c r="G54005" s="488"/>
    </row>
    <row r="54006" spans="7:7" ht="15" customHeight="1">
      <c r="G54006" s="488"/>
    </row>
    <row r="54007" spans="7:7" ht="15" customHeight="1">
      <c r="G54007" s="488"/>
    </row>
    <row r="54008" spans="7:7" ht="15" customHeight="1">
      <c r="G54008" s="488"/>
    </row>
    <row r="54009" spans="7:7" ht="15" customHeight="1">
      <c r="G54009" s="488"/>
    </row>
    <row r="54010" spans="7:7" ht="15" customHeight="1">
      <c r="G54010" s="488"/>
    </row>
    <row r="54011" spans="7:7" ht="15" customHeight="1">
      <c r="G54011" s="488"/>
    </row>
    <row r="54012" spans="7:7" ht="15" customHeight="1">
      <c r="G54012" s="488"/>
    </row>
    <row r="54013" spans="7:7" ht="15" customHeight="1">
      <c r="G54013" s="488"/>
    </row>
    <row r="54014" spans="7:7" ht="15" customHeight="1">
      <c r="G54014" s="488"/>
    </row>
    <row r="54015" spans="7:7" ht="15" customHeight="1">
      <c r="G54015" s="488"/>
    </row>
    <row r="54016" spans="7:7" ht="15" customHeight="1">
      <c r="G54016" s="488"/>
    </row>
    <row r="54017" spans="7:7" ht="15" customHeight="1">
      <c r="G54017" s="488"/>
    </row>
    <row r="54018" spans="7:7" ht="15" customHeight="1">
      <c r="G54018" s="488"/>
    </row>
    <row r="54019" spans="7:7" ht="15" customHeight="1">
      <c r="G54019" s="488"/>
    </row>
    <row r="54020" spans="7:7" ht="15" customHeight="1">
      <c r="G54020" s="488"/>
    </row>
    <row r="54021" spans="7:7" ht="15" customHeight="1">
      <c r="G54021" s="488"/>
    </row>
    <row r="54022" spans="7:7" ht="15" customHeight="1">
      <c r="G54022" s="488"/>
    </row>
    <row r="54023" spans="7:7" ht="15" customHeight="1">
      <c r="G54023" s="488"/>
    </row>
    <row r="54024" spans="7:7" ht="15" customHeight="1">
      <c r="G54024" s="488"/>
    </row>
    <row r="54025" spans="7:7" ht="15" customHeight="1">
      <c r="G54025" s="488"/>
    </row>
    <row r="54026" spans="7:7" ht="15" customHeight="1">
      <c r="G54026" s="488"/>
    </row>
    <row r="54027" spans="7:7" ht="15" customHeight="1">
      <c r="G54027" s="488"/>
    </row>
    <row r="54028" spans="7:7" ht="15" customHeight="1">
      <c r="G54028" s="488"/>
    </row>
    <row r="54029" spans="7:7" ht="15" customHeight="1">
      <c r="G54029" s="488"/>
    </row>
    <row r="54030" spans="7:7" ht="15" customHeight="1">
      <c r="G54030" s="488"/>
    </row>
    <row r="54031" spans="7:7" ht="15" customHeight="1">
      <c r="G54031" s="488"/>
    </row>
    <row r="54032" spans="7:7" ht="15" customHeight="1">
      <c r="G54032" s="488"/>
    </row>
    <row r="54033" spans="7:7" ht="15" customHeight="1">
      <c r="G54033" s="488"/>
    </row>
    <row r="54034" spans="7:7" ht="15" customHeight="1">
      <c r="G54034" s="488"/>
    </row>
    <row r="54035" spans="7:7" ht="15" customHeight="1">
      <c r="G54035" s="488"/>
    </row>
    <row r="54036" spans="7:7" ht="15" customHeight="1">
      <c r="G54036" s="488"/>
    </row>
    <row r="54037" spans="7:7" ht="15" customHeight="1">
      <c r="G54037" s="488"/>
    </row>
    <row r="54038" spans="7:7" ht="15" customHeight="1">
      <c r="G54038" s="488"/>
    </row>
    <row r="54039" spans="7:7" ht="15" customHeight="1">
      <c r="G54039" s="488"/>
    </row>
    <row r="54040" spans="7:7" ht="15" customHeight="1">
      <c r="G54040" s="488"/>
    </row>
    <row r="54041" spans="7:7" ht="15" customHeight="1">
      <c r="G54041" s="488"/>
    </row>
    <row r="54042" spans="7:7" ht="15" customHeight="1">
      <c r="G54042" s="488"/>
    </row>
    <row r="54043" spans="7:7" ht="15" customHeight="1">
      <c r="G54043" s="488"/>
    </row>
    <row r="54044" spans="7:7" ht="15" customHeight="1">
      <c r="G54044" s="488"/>
    </row>
    <row r="54045" spans="7:7" ht="15" customHeight="1">
      <c r="G54045" s="488"/>
    </row>
    <row r="54046" spans="7:7" ht="15" customHeight="1">
      <c r="G54046" s="488"/>
    </row>
    <row r="54047" spans="7:7" ht="15" customHeight="1">
      <c r="G54047" s="488"/>
    </row>
    <row r="54048" spans="7:7" ht="15" customHeight="1">
      <c r="G54048" s="488"/>
    </row>
    <row r="54049" spans="7:7" ht="15" customHeight="1">
      <c r="G54049" s="488"/>
    </row>
    <row r="54050" spans="7:7" ht="15" customHeight="1">
      <c r="G54050" s="488"/>
    </row>
    <row r="54051" spans="7:7" ht="15" customHeight="1">
      <c r="G54051" s="488"/>
    </row>
    <row r="54052" spans="7:7" ht="15" customHeight="1">
      <c r="G54052" s="488"/>
    </row>
    <row r="54053" spans="7:7" ht="15" customHeight="1">
      <c r="G54053" s="488"/>
    </row>
    <row r="54054" spans="7:7" ht="15" customHeight="1">
      <c r="G54054" s="488"/>
    </row>
    <row r="54055" spans="7:7" ht="15" customHeight="1">
      <c r="G54055" s="488"/>
    </row>
    <row r="54056" spans="7:7" ht="15" customHeight="1">
      <c r="G54056" s="488"/>
    </row>
    <row r="54057" spans="7:7" ht="15" customHeight="1">
      <c r="G54057" s="488"/>
    </row>
    <row r="54058" spans="7:7" ht="15" customHeight="1">
      <c r="G54058" s="488"/>
    </row>
    <row r="54059" spans="7:7" ht="15" customHeight="1">
      <c r="G54059" s="488"/>
    </row>
    <row r="54060" spans="7:7" ht="15" customHeight="1">
      <c r="G54060" s="488"/>
    </row>
    <row r="54061" spans="7:7" ht="15" customHeight="1">
      <c r="G54061" s="488"/>
    </row>
    <row r="54062" spans="7:7" ht="15" customHeight="1">
      <c r="G54062" s="488"/>
    </row>
    <row r="54063" spans="7:7" ht="15" customHeight="1">
      <c r="G54063" s="488"/>
    </row>
    <row r="54064" spans="7:7" ht="15" customHeight="1">
      <c r="G54064" s="488"/>
    </row>
    <row r="54065" spans="7:7" ht="15" customHeight="1">
      <c r="G54065" s="488"/>
    </row>
    <row r="54066" spans="7:7" ht="15" customHeight="1">
      <c r="G54066" s="488"/>
    </row>
    <row r="54067" spans="7:7" ht="15" customHeight="1">
      <c r="G54067" s="488"/>
    </row>
    <row r="54068" spans="7:7" ht="15" customHeight="1">
      <c r="G54068" s="488"/>
    </row>
    <row r="54069" spans="7:7" ht="15" customHeight="1">
      <c r="G54069" s="488"/>
    </row>
    <row r="54070" spans="7:7" ht="15" customHeight="1">
      <c r="G54070" s="488"/>
    </row>
    <row r="54071" spans="7:7" ht="15" customHeight="1">
      <c r="G54071" s="488"/>
    </row>
    <row r="54072" spans="7:7" ht="15" customHeight="1">
      <c r="G54072" s="488"/>
    </row>
    <row r="54073" spans="7:7" ht="15" customHeight="1">
      <c r="G54073" s="488"/>
    </row>
    <row r="54074" spans="7:7" ht="15" customHeight="1">
      <c r="G54074" s="488"/>
    </row>
    <row r="54075" spans="7:7" ht="15" customHeight="1">
      <c r="G54075" s="488"/>
    </row>
    <row r="54076" spans="7:7" ht="15" customHeight="1">
      <c r="G54076" s="488"/>
    </row>
    <row r="54077" spans="7:7" ht="15" customHeight="1">
      <c r="G54077" s="488"/>
    </row>
    <row r="54078" spans="7:7" ht="15" customHeight="1">
      <c r="G54078" s="488"/>
    </row>
    <row r="54079" spans="7:7" ht="15" customHeight="1">
      <c r="G54079" s="488"/>
    </row>
    <row r="54080" spans="7:7" ht="15" customHeight="1">
      <c r="G54080" s="488"/>
    </row>
    <row r="54081" spans="7:7" ht="15" customHeight="1">
      <c r="G54081" s="488"/>
    </row>
    <row r="54082" spans="7:7" ht="15" customHeight="1">
      <c r="G54082" s="488"/>
    </row>
    <row r="54083" spans="7:7" ht="15" customHeight="1">
      <c r="G54083" s="488"/>
    </row>
    <row r="54084" spans="7:7" ht="15" customHeight="1">
      <c r="G54084" s="488"/>
    </row>
    <row r="54085" spans="7:7" ht="15" customHeight="1">
      <c r="G54085" s="488"/>
    </row>
    <row r="54086" spans="7:7" ht="15" customHeight="1">
      <c r="G54086" s="488"/>
    </row>
    <row r="54087" spans="7:7" ht="15" customHeight="1">
      <c r="G54087" s="488"/>
    </row>
    <row r="54088" spans="7:7" ht="15" customHeight="1">
      <c r="G54088" s="488"/>
    </row>
    <row r="54089" spans="7:7" ht="15" customHeight="1">
      <c r="G54089" s="488"/>
    </row>
    <row r="54090" spans="7:7" ht="15" customHeight="1">
      <c r="G54090" s="488"/>
    </row>
    <row r="54091" spans="7:7" ht="15" customHeight="1">
      <c r="G54091" s="488"/>
    </row>
    <row r="54092" spans="7:7" ht="15" customHeight="1">
      <c r="G54092" s="488"/>
    </row>
    <row r="54093" spans="7:7" ht="15" customHeight="1">
      <c r="G54093" s="488"/>
    </row>
    <row r="54094" spans="7:7" ht="15" customHeight="1">
      <c r="G54094" s="488"/>
    </row>
    <row r="54095" spans="7:7" ht="15" customHeight="1">
      <c r="G54095" s="488"/>
    </row>
    <row r="54096" spans="7:7" ht="15" customHeight="1">
      <c r="G54096" s="488"/>
    </row>
    <row r="54097" spans="7:7" ht="15" customHeight="1">
      <c r="G54097" s="488"/>
    </row>
    <row r="54098" spans="7:7" ht="15" customHeight="1">
      <c r="G54098" s="488"/>
    </row>
    <row r="54099" spans="7:7" ht="15" customHeight="1">
      <c r="G54099" s="488"/>
    </row>
    <row r="54100" spans="7:7" ht="15" customHeight="1">
      <c r="G54100" s="488"/>
    </row>
    <row r="54101" spans="7:7" ht="15" customHeight="1">
      <c r="G54101" s="488"/>
    </row>
    <row r="54102" spans="7:7" ht="15" customHeight="1">
      <c r="G54102" s="488"/>
    </row>
    <row r="54103" spans="7:7" ht="15" customHeight="1">
      <c r="G54103" s="488"/>
    </row>
    <row r="54104" spans="7:7" ht="15" customHeight="1">
      <c r="G54104" s="488"/>
    </row>
    <row r="54105" spans="7:7" ht="15" customHeight="1">
      <c r="G54105" s="488"/>
    </row>
    <row r="54106" spans="7:7" ht="15" customHeight="1">
      <c r="G54106" s="488"/>
    </row>
    <row r="54107" spans="7:7" ht="15" customHeight="1">
      <c r="G54107" s="488"/>
    </row>
    <row r="54108" spans="7:7" ht="15" customHeight="1">
      <c r="G54108" s="488"/>
    </row>
    <row r="54109" spans="7:7" ht="15" customHeight="1">
      <c r="G54109" s="488"/>
    </row>
    <row r="54110" spans="7:7" ht="15" customHeight="1">
      <c r="G54110" s="488"/>
    </row>
    <row r="54111" spans="7:7" ht="15" customHeight="1">
      <c r="G54111" s="488"/>
    </row>
    <row r="54112" spans="7:7" ht="15" customHeight="1">
      <c r="G54112" s="488"/>
    </row>
    <row r="54113" spans="7:7" ht="15" customHeight="1">
      <c r="G54113" s="488"/>
    </row>
    <row r="54114" spans="7:7" ht="15" customHeight="1">
      <c r="G54114" s="488"/>
    </row>
    <row r="54115" spans="7:7" ht="15" customHeight="1">
      <c r="G54115" s="488"/>
    </row>
    <row r="54116" spans="7:7" ht="15" customHeight="1">
      <c r="G54116" s="488"/>
    </row>
    <row r="54117" spans="7:7" ht="15" customHeight="1">
      <c r="G54117" s="488"/>
    </row>
    <row r="54118" spans="7:7" ht="15" customHeight="1">
      <c r="G54118" s="488"/>
    </row>
    <row r="54119" spans="7:7" ht="15" customHeight="1">
      <c r="G54119" s="488"/>
    </row>
    <row r="54120" spans="7:7" ht="15" customHeight="1">
      <c r="G54120" s="488"/>
    </row>
    <row r="54121" spans="7:7" ht="15" customHeight="1">
      <c r="G54121" s="488"/>
    </row>
    <row r="54122" spans="7:7" ht="15" customHeight="1">
      <c r="G54122" s="488"/>
    </row>
    <row r="54123" spans="7:7" ht="15" customHeight="1">
      <c r="G54123" s="488"/>
    </row>
    <row r="54124" spans="7:7" ht="15" customHeight="1">
      <c r="G54124" s="488"/>
    </row>
    <row r="54125" spans="7:7" ht="15" customHeight="1">
      <c r="G54125" s="488"/>
    </row>
    <row r="54126" spans="7:7" ht="15" customHeight="1">
      <c r="G54126" s="488"/>
    </row>
    <row r="54127" spans="7:7" ht="15" customHeight="1">
      <c r="G54127" s="488"/>
    </row>
    <row r="54128" spans="7:7" ht="15" customHeight="1">
      <c r="G54128" s="488"/>
    </row>
    <row r="54129" spans="7:7" ht="15" customHeight="1">
      <c r="G54129" s="488"/>
    </row>
    <row r="54130" spans="7:7" ht="15" customHeight="1">
      <c r="G54130" s="488"/>
    </row>
    <row r="54131" spans="7:7" ht="15" customHeight="1">
      <c r="G54131" s="488"/>
    </row>
    <row r="54132" spans="7:7" ht="15" customHeight="1">
      <c r="G54132" s="488"/>
    </row>
    <row r="54133" spans="7:7" ht="15" customHeight="1">
      <c r="G54133" s="488"/>
    </row>
    <row r="54134" spans="7:7" ht="15" customHeight="1">
      <c r="G54134" s="488"/>
    </row>
    <row r="54135" spans="7:7" ht="15" customHeight="1">
      <c r="G54135" s="488"/>
    </row>
    <row r="54136" spans="7:7" ht="15" customHeight="1">
      <c r="G54136" s="488"/>
    </row>
    <row r="54137" spans="7:7" ht="15" customHeight="1">
      <c r="G54137" s="488"/>
    </row>
    <row r="54138" spans="7:7" ht="15" customHeight="1">
      <c r="G54138" s="488"/>
    </row>
    <row r="54139" spans="7:7" ht="15" customHeight="1">
      <c r="G54139" s="488"/>
    </row>
    <row r="54140" spans="7:7" ht="15" customHeight="1">
      <c r="G54140" s="488"/>
    </row>
    <row r="54141" spans="7:7" ht="15" customHeight="1">
      <c r="G54141" s="488"/>
    </row>
    <row r="54142" spans="7:7" ht="15" customHeight="1">
      <c r="G54142" s="488"/>
    </row>
    <row r="54143" spans="7:7" ht="15" customHeight="1">
      <c r="G54143" s="488"/>
    </row>
    <row r="54144" spans="7:7" ht="15" customHeight="1">
      <c r="G54144" s="488"/>
    </row>
    <row r="54145" spans="7:7" ht="15" customHeight="1">
      <c r="G54145" s="488"/>
    </row>
    <row r="54146" spans="7:7" ht="15" customHeight="1">
      <c r="G54146" s="488"/>
    </row>
    <row r="54147" spans="7:7" ht="15" customHeight="1">
      <c r="G54147" s="488"/>
    </row>
    <row r="54148" spans="7:7" ht="15" customHeight="1">
      <c r="G54148" s="488"/>
    </row>
    <row r="54149" spans="7:7" ht="15" customHeight="1">
      <c r="G54149" s="488"/>
    </row>
    <row r="54150" spans="7:7" ht="15" customHeight="1">
      <c r="G54150" s="488"/>
    </row>
    <row r="54151" spans="7:7" ht="15" customHeight="1">
      <c r="G54151" s="488"/>
    </row>
    <row r="54152" spans="7:7" ht="15" customHeight="1">
      <c r="G54152" s="488"/>
    </row>
    <row r="54153" spans="7:7" ht="15" customHeight="1">
      <c r="G54153" s="488"/>
    </row>
    <row r="54154" spans="7:7" ht="15" customHeight="1">
      <c r="G54154" s="488"/>
    </row>
    <row r="54155" spans="7:7" ht="15" customHeight="1">
      <c r="G54155" s="488"/>
    </row>
    <row r="54156" spans="7:7" ht="15" customHeight="1">
      <c r="G54156" s="488"/>
    </row>
    <row r="54157" spans="7:7" ht="15" customHeight="1">
      <c r="G54157" s="488"/>
    </row>
    <row r="54158" spans="7:7" ht="15" customHeight="1">
      <c r="G54158" s="488"/>
    </row>
    <row r="54159" spans="7:7" ht="15" customHeight="1">
      <c r="G54159" s="488"/>
    </row>
    <row r="54160" spans="7:7" ht="15" customHeight="1">
      <c r="G54160" s="488"/>
    </row>
    <row r="54161" spans="7:7" ht="15" customHeight="1">
      <c r="G54161" s="488"/>
    </row>
    <row r="54162" spans="7:7" ht="15" customHeight="1">
      <c r="G54162" s="488"/>
    </row>
    <row r="54163" spans="7:7" ht="15" customHeight="1">
      <c r="G54163" s="488"/>
    </row>
    <row r="54164" spans="7:7" ht="15" customHeight="1">
      <c r="G54164" s="488"/>
    </row>
    <row r="54165" spans="7:7" ht="15" customHeight="1">
      <c r="G54165" s="488"/>
    </row>
    <row r="54166" spans="7:7" ht="15" customHeight="1">
      <c r="G54166" s="488"/>
    </row>
    <row r="54167" spans="7:7" ht="15" customHeight="1">
      <c r="G54167" s="488"/>
    </row>
    <row r="54168" spans="7:7" ht="15" customHeight="1">
      <c r="G54168" s="488"/>
    </row>
    <row r="54169" spans="7:7" ht="15" customHeight="1">
      <c r="G54169" s="488"/>
    </row>
    <row r="54170" spans="7:7" ht="15" customHeight="1">
      <c r="G54170" s="488"/>
    </row>
    <row r="54171" spans="7:7" ht="15" customHeight="1">
      <c r="G54171" s="488"/>
    </row>
    <row r="54172" spans="7:7" ht="15" customHeight="1">
      <c r="G54172" s="488"/>
    </row>
    <row r="54173" spans="7:7" ht="15" customHeight="1">
      <c r="G54173" s="488"/>
    </row>
    <row r="54174" spans="7:7" ht="15" customHeight="1">
      <c r="G54174" s="488"/>
    </row>
    <row r="54175" spans="7:7" ht="15" customHeight="1">
      <c r="G54175" s="488"/>
    </row>
    <row r="54176" spans="7:7" ht="15" customHeight="1">
      <c r="G54176" s="488"/>
    </row>
    <row r="54177" spans="7:7" ht="15" customHeight="1">
      <c r="G54177" s="488"/>
    </row>
    <row r="54178" spans="7:7" ht="15" customHeight="1">
      <c r="G54178" s="488"/>
    </row>
    <row r="54179" spans="7:7" ht="15" customHeight="1">
      <c r="G54179" s="488"/>
    </row>
    <row r="54180" spans="7:7" ht="15" customHeight="1">
      <c r="G54180" s="488"/>
    </row>
    <row r="54181" spans="7:7" ht="15" customHeight="1">
      <c r="G54181" s="488"/>
    </row>
    <row r="54182" spans="7:7" ht="15" customHeight="1">
      <c r="G54182" s="488"/>
    </row>
    <row r="54183" spans="7:7" ht="15" customHeight="1">
      <c r="G54183" s="488"/>
    </row>
    <row r="54184" spans="7:7" ht="15" customHeight="1">
      <c r="G54184" s="488"/>
    </row>
    <row r="54185" spans="7:7" ht="15" customHeight="1">
      <c r="G54185" s="488"/>
    </row>
    <row r="54186" spans="7:7" ht="15" customHeight="1">
      <c r="G54186" s="488"/>
    </row>
    <row r="54187" spans="7:7" ht="15" customHeight="1">
      <c r="G54187" s="488"/>
    </row>
    <row r="54188" spans="7:7" ht="15" customHeight="1">
      <c r="G54188" s="488"/>
    </row>
    <row r="54189" spans="7:7" ht="15" customHeight="1">
      <c r="G54189" s="488"/>
    </row>
    <row r="54190" spans="7:7" ht="15" customHeight="1">
      <c r="G54190" s="488"/>
    </row>
    <row r="54191" spans="7:7" ht="15" customHeight="1">
      <c r="G54191" s="488"/>
    </row>
    <row r="54192" spans="7:7" ht="15" customHeight="1">
      <c r="G54192" s="488"/>
    </row>
    <row r="54193" spans="7:7" ht="15" customHeight="1">
      <c r="G54193" s="488"/>
    </row>
    <row r="54194" spans="7:7" ht="15" customHeight="1">
      <c r="G54194" s="488"/>
    </row>
    <row r="54195" spans="7:7" ht="15" customHeight="1">
      <c r="G54195" s="488"/>
    </row>
    <row r="54196" spans="7:7" ht="15" customHeight="1">
      <c r="G54196" s="488"/>
    </row>
    <row r="54197" spans="7:7" ht="15" customHeight="1">
      <c r="G54197" s="488"/>
    </row>
    <row r="54198" spans="7:7" ht="15" customHeight="1">
      <c r="G54198" s="488"/>
    </row>
    <row r="54199" spans="7:7" ht="15" customHeight="1">
      <c r="G54199" s="488"/>
    </row>
    <row r="54200" spans="7:7" ht="15" customHeight="1">
      <c r="G54200" s="488"/>
    </row>
    <row r="54201" spans="7:7" ht="15" customHeight="1">
      <c r="G54201" s="488"/>
    </row>
    <row r="54202" spans="7:7" ht="15" customHeight="1">
      <c r="G54202" s="488"/>
    </row>
    <row r="54203" spans="7:7" ht="15" customHeight="1">
      <c r="G54203" s="488"/>
    </row>
    <row r="54204" spans="7:7" ht="15" customHeight="1">
      <c r="G54204" s="488"/>
    </row>
    <row r="54205" spans="7:7" ht="15" customHeight="1">
      <c r="G54205" s="488"/>
    </row>
    <row r="54206" spans="7:7" ht="15" customHeight="1">
      <c r="G54206" s="488"/>
    </row>
    <row r="54207" spans="7:7" ht="15" customHeight="1">
      <c r="G54207" s="488"/>
    </row>
    <row r="54208" spans="7:7" ht="15" customHeight="1">
      <c r="G54208" s="488"/>
    </row>
    <row r="54209" spans="7:7" ht="15" customHeight="1">
      <c r="G54209" s="488"/>
    </row>
    <row r="54210" spans="7:7" ht="15" customHeight="1">
      <c r="G54210" s="488"/>
    </row>
    <row r="54211" spans="7:7" ht="15" customHeight="1">
      <c r="G54211" s="488"/>
    </row>
    <row r="54212" spans="7:7" ht="15" customHeight="1">
      <c r="G54212" s="488"/>
    </row>
    <row r="54213" spans="7:7" ht="15" customHeight="1">
      <c r="G54213" s="488"/>
    </row>
    <row r="54214" spans="7:7" ht="15" customHeight="1">
      <c r="G54214" s="488"/>
    </row>
    <row r="54215" spans="7:7" ht="15" customHeight="1">
      <c r="G54215" s="488"/>
    </row>
    <row r="54216" spans="7:7" ht="15" customHeight="1">
      <c r="G54216" s="488"/>
    </row>
    <row r="54217" spans="7:7" ht="15" customHeight="1">
      <c r="G54217" s="488"/>
    </row>
    <row r="54218" spans="7:7" ht="15" customHeight="1">
      <c r="G54218" s="488"/>
    </row>
    <row r="54219" spans="7:7" ht="15" customHeight="1">
      <c r="G54219" s="488"/>
    </row>
    <row r="54220" spans="7:7" ht="15" customHeight="1">
      <c r="G54220" s="488"/>
    </row>
    <row r="54221" spans="7:7" ht="15" customHeight="1">
      <c r="G54221" s="488"/>
    </row>
    <row r="54222" spans="7:7" ht="15" customHeight="1">
      <c r="G54222" s="488"/>
    </row>
    <row r="54223" spans="7:7" ht="15" customHeight="1">
      <c r="G54223" s="488"/>
    </row>
    <row r="54224" spans="7:7" ht="15" customHeight="1">
      <c r="G54224" s="488"/>
    </row>
    <row r="54225" spans="7:7" ht="15" customHeight="1">
      <c r="G54225" s="488"/>
    </row>
    <row r="54226" spans="7:7" ht="15" customHeight="1">
      <c r="G54226" s="488"/>
    </row>
    <row r="54227" spans="7:7" ht="15" customHeight="1">
      <c r="G54227" s="488"/>
    </row>
    <row r="54228" spans="7:7" ht="15" customHeight="1">
      <c r="G54228" s="488"/>
    </row>
    <row r="54229" spans="7:7" ht="15" customHeight="1">
      <c r="G54229" s="488"/>
    </row>
    <row r="54230" spans="7:7" ht="15" customHeight="1">
      <c r="G54230" s="488"/>
    </row>
    <row r="54231" spans="7:7" ht="15" customHeight="1">
      <c r="G54231" s="488"/>
    </row>
    <row r="54232" spans="7:7" ht="15" customHeight="1">
      <c r="G54232" s="488"/>
    </row>
    <row r="54233" spans="7:7" ht="15" customHeight="1">
      <c r="G54233" s="488"/>
    </row>
    <row r="54234" spans="7:7" ht="15" customHeight="1">
      <c r="G54234" s="488"/>
    </row>
    <row r="54235" spans="7:7" ht="15" customHeight="1">
      <c r="G54235" s="488"/>
    </row>
    <row r="54236" spans="7:7" ht="15" customHeight="1">
      <c r="G54236" s="488"/>
    </row>
    <row r="54237" spans="7:7" ht="15" customHeight="1">
      <c r="G54237" s="488"/>
    </row>
    <row r="54238" spans="7:7" ht="15" customHeight="1">
      <c r="G54238" s="488"/>
    </row>
    <row r="54239" spans="7:7" ht="15" customHeight="1">
      <c r="G54239" s="488"/>
    </row>
    <row r="54240" spans="7:7" ht="15" customHeight="1">
      <c r="G54240" s="488"/>
    </row>
    <row r="54241" spans="7:7" ht="15" customHeight="1">
      <c r="G54241" s="488"/>
    </row>
    <row r="54242" spans="7:7" ht="15" customHeight="1">
      <c r="G54242" s="488"/>
    </row>
    <row r="54243" spans="7:7" ht="15" customHeight="1">
      <c r="G54243" s="488"/>
    </row>
    <row r="54244" spans="7:7" ht="15" customHeight="1">
      <c r="G54244" s="488"/>
    </row>
    <row r="54245" spans="7:7" ht="15" customHeight="1">
      <c r="G54245" s="488"/>
    </row>
    <row r="54246" spans="7:7" ht="15" customHeight="1">
      <c r="G54246" s="488"/>
    </row>
    <row r="54247" spans="7:7" ht="15" customHeight="1">
      <c r="G54247" s="488"/>
    </row>
    <row r="54248" spans="7:7" ht="15" customHeight="1">
      <c r="G54248" s="488"/>
    </row>
    <row r="54249" spans="7:7" ht="15" customHeight="1">
      <c r="G54249" s="488"/>
    </row>
    <row r="54250" spans="7:7" ht="15" customHeight="1">
      <c r="G54250" s="488"/>
    </row>
    <row r="54251" spans="7:7" ht="15" customHeight="1">
      <c r="G54251" s="488"/>
    </row>
    <row r="54252" spans="7:7" ht="15" customHeight="1">
      <c r="G54252" s="488"/>
    </row>
    <row r="54253" spans="7:7" ht="15" customHeight="1">
      <c r="G54253" s="488"/>
    </row>
    <row r="54254" spans="7:7" ht="15" customHeight="1">
      <c r="G54254" s="488"/>
    </row>
    <row r="54255" spans="7:7" ht="15" customHeight="1">
      <c r="G54255" s="488"/>
    </row>
    <row r="54256" spans="7:7" ht="15" customHeight="1">
      <c r="G54256" s="488"/>
    </row>
    <row r="54257" spans="7:7" ht="15" customHeight="1">
      <c r="G54257" s="488"/>
    </row>
    <row r="54258" spans="7:7" ht="15" customHeight="1">
      <c r="G54258" s="488"/>
    </row>
    <row r="54259" spans="7:7" ht="15" customHeight="1">
      <c r="G54259" s="488"/>
    </row>
    <row r="54260" spans="7:7" ht="15" customHeight="1">
      <c r="G54260" s="488"/>
    </row>
    <row r="54261" spans="7:7" ht="15" customHeight="1">
      <c r="G54261" s="488"/>
    </row>
    <row r="54262" spans="7:7" ht="15" customHeight="1">
      <c r="G54262" s="488"/>
    </row>
    <row r="54263" spans="7:7" ht="15" customHeight="1">
      <c r="G54263" s="488"/>
    </row>
    <row r="54264" spans="7:7" ht="15" customHeight="1">
      <c r="G54264" s="488"/>
    </row>
    <row r="54265" spans="7:7" ht="15" customHeight="1">
      <c r="G54265" s="488"/>
    </row>
    <row r="54266" spans="7:7" ht="15" customHeight="1">
      <c r="G54266" s="488"/>
    </row>
    <row r="54267" spans="7:7" ht="15" customHeight="1">
      <c r="G54267" s="488"/>
    </row>
    <row r="54268" spans="7:7" ht="15" customHeight="1">
      <c r="G54268" s="488"/>
    </row>
    <row r="54269" spans="7:7" ht="15" customHeight="1">
      <c r="G54269" s="488"/>
    </row>
    <row r="54270" spans="7:7" ht="15" customHeight="1">
      <c r="G54270" s="488"/>
    </row>
    <row r="54271" spans="7:7" ht="15" customHeight="1">
      <c r="G54271" s="488"/>
    </row>
    <row r="54272" spans="7:7" ht="15" customHeight="1">
      <c r="G54272" s="488"/>
    </row>
    <row r="54273" spans="7:7" ht="15" customHeight="1">
      <c r="G54273" s="488"/>
    </row>
    <row r="54274" spans="7:7" ht="15" customHeight="1">
      <c r="G54274" s="488"/>
    </row>
    <row r="54275" spans="7:7" ht="15" customHeight="1">
      <c r="G54275" s="488"/>
    </row>
    <row r="54276" spans="7:7" ht="15" customHeight="1">
      <c r="G54276" s="488"/>
    </row>
    <row r="54277" spans="7:7" ht="15" customHeight="1">
      <c r="G54277" s="488"/>
    </row>
    <row r="54278" spans="7:7" ht="15" customHeight="1">
      <c r="G54278" s="488"/>
    </row>
    <row r="54279" spans="7:7" ht="15" customHeight="1">
      <c r="G54279" s="488"/>
    </row>
    <row r="54280" spans="7:7" ht="15" customHeight="1">
      <c r="G54280" s="488"/>
    </row>
    <row r="54281" spans="7:7" ht="15" customHeight="1">
      <c r="G54281" s="488"/>
    </row>
    <row r="54282" spans="7:7" ht="15" customHeight="1">
      <c r="G54282" s="488"/>
    </row>
    <row r="54283" spans="7:7" ht="15" customHeight="1">
      <c r="G54283" s="488"/>
    </row>
    <row r="54284" spans="7:7" ht="15" customHeight="1">
      <c r="G54284" s="488"/>
    </row>
    <row r="54285" spans="7:7" ht="15" customHeight="1">
      <c r="G54285" s="488"/>
    </row>
    <row r="54286" spans="7:7" ht="15" customHeight="1">
      <c r="G54286" s="488"/>
    </row>
    <row r="54287" spans="7:7" ht="15" customHeight="1">
      <c r="G54287" s="488"/>
    </row>
    <row r="54288" spans="7:7" ht="15" customHeight="1">
      <c r="G54288" s="488"/>
    </row>
    <row r="54289" spans="7:7" ht="15" customHeight="1">
      <c r="G54289" s="488"/>
    </row>
    <row r="54290" spans="7:7" ht="15" customHeight="1">
      <c r="G54290" s="488"/>
    </row>
    <row r="54291" spans="7:7" ht="15" customHeight="1">
      <c r="G54291" s="488"/>
    </row>
    <row r="54292" spans="7:7" ht="15" customHeight="1">
      <c r="G54292" s="488"/>
    </row>
    <row r="54293" spans="7:7" ht="15" customHeight="1">
      <c r="G54293" s="488"/>
    </row>
    <row r="54294" spans="7:7" ht="15" customHeight="1">
      <c r="G54294" s="488"/>
    </row>
    <row r="54295" spans="7:7" ht="15" customHeight="1">
      <c r="G54295" s="488"/>
    </row>
    <row r="54296" spans="7:7" ht="15" customHeight="1">
      <c r="G54296" s="488"/>
    </row>
    <row r="54297" spans="7:7" ht="15" customHeight="1">
      <c r="G54297" s="488"/>
    </row>
    <row r="54298" spans="7:7" ht="15" customHeight="1">
      <c r="G54298" s="488"/>
    </row>
    <row r="54299" spans="7:7" ht="15" customHeight="1">
      <c r="G54299" s="488"/>
    </row>
    <row r="54300" spans="7:7" ht="15" customHeight="1">
      <c r="G54300" s="488"/>
    </row>
    <row r="54301" spans="7:7" ht="15" customHeight="1">
      <c r="G54301" s="488"/>
    </row>
    <row r="54302" spans="7:7" ht="15" customHeight="1">
      <c r="G54302" s="488"/>
    </row>
    <row r="54303" spans="7:7" ht="15" customHeight="1">
      <c r="G54303" s="488"/>
    </row>
    <row r="54304" spans="7:7" ht="15" customHeight="1">
      <c r="G54304" s="488"/>
    </row>
    <row r="54305" spans="7:7" ht="15" customHeight="1">
      <c r="G54305" s="488"/>
    </row>
    <row r="54306" spans="7:7" ht="15" customHeight="1">
      <c r="G54306" s="488"/>
    </row>
    <row r="54307" spans="7:7" ht="15" customHeight="1">
      <c r="G54307" s="488"/>
    </row>
    <row r="54308" spans="7:7" ht="15" customHeight="1">
      <c r="G54308" s="488"/>
    </row>
    <row r="54309" spans="7:7" ht="15" customHeight="1">
      <c r="G54309" s="488"/>
    </row>
    <row r="54310" spans="7:7" ht="15" customHeight="1">
      <c r="G54310" s="488"/>
    </row>
    <row r="54311" spans="7:7" ht="15" customHeight="1">
      <c r="G54311" s="488"/>
    </row>
    <row r="54312" spans="7:7" ht="15" customHeight="1">
      <c r="G54312" s="488"/>
    </row>
    <row r="54313" spans="7:7" ht="15" customHeight="1">
      <c r="G54313" s="488"/>
    </row>
    <row r="54314" spans="7:7" ht="15" customHeight="1">
      <c r="G54314" s="488"/>
    </row>
    <row r="54315" spans="7:7" ht="15" customHeight="1">
      <c r="G54315" s="488"/>
    </row>
    <row r="54316" spans="7:7" ht="15" customHeight="1">
      <c r="G54316" s="488"/>
    </row>
    <row r="54317" spans="7:7" ht="15" customHeight="1">
      <c r="G54317" s="488"/>
    </row>
    <row r="54318" spans="7:7" ht="15" customHeight="1">
      <c r="G54318" s="488"/>
    </row>
    <row r="54319" spans="7:7" ht="15" customHeight="1">
      <c r="G54319" s="488"/>
    </row>
    <row r="54320" spans="7:7" ht="15" customHeight="1">
      <c r="G54320" s="488"/>
    </row>
    <row r="54321" spans="7:7" ht="15" customHeight="1">
      <c r="G54321" s="488"/>
    </row>
    <row r="54322" spans="7:7" ht="15" customHeight="1">
      <c r="G54322" s="488"/>
    </row>
    <row r="54323" spans="7:7" ht="15" customHeight="1">
      <c r="G54323" s="488"/>
    </row>
    <row r="54324" spans="7:7" ht="15" customHeight="1">
      <c r="G54324" s="488"/>
    </row>
    <row r="54325" spans="7:7" ht="15" customHeight="1">
      <c r="G54325" s="488"/>
    </row>
    <row r="54326" spans="7:7" ht="15" customHeight="1">
      <c r="G54326" s="488"/>
    </row>
    <row r="54327" spans="7:7" ht="15" customHeight="1">
      <c r="G54327" s="488"/>
    </row>
    <row r="54328" spans="7:7" ht="15" customHeight="1">
      <c r="G54328" s="488"/>
    </row>
    <row r="54329" spans="7:7" ht="15" customHeight="1">
      <c r="G54329" s="488"/>
    </row>
    <row r="54330" spans="7:7" ht="15" customHeight="1">
      <c r="G54330" s="488"/>
    </row>
    <row r="54331" spans="7:7" ht="15" customHeight="1">
      <c r="G54331" s="488"/>
    </row>
    <row r="54332" spans="7:7" ht="15" customHeight="1">
      <c r="G54332" s="488"/>
    </row>
    <row r="54333" spans="7:7" ht="15" customHeight="1">
      <c r="G54333" s="488"/>
    </row>
    <row r="54334" spans="7:7" ht="15" customHeight="1">
      <c r="G54334" s="488"/>
    </row>
    <row r="54335" spans="7:7" ht="15" customHeight="1">
      <c r="G54335" s="488"/>
    </row>
    <row r="54336" spans="7:7" ht="15" customHeight="1">
      <c r="G54336" s="488"/>
    </row>
    <row r="54337" spans="7:7" ht="15" customHeight="1">
      <c r="G54337" s="488"/>
    </row>
    <row r="54338" spans="7:7" ht="15" customHeight="1">
      <c r="G54338" s="488"/>
    </row>
    <row r="54339" spans="7:7" ht="15" customHeight="1">
      <c r="G54339" s="488"/>
    </row>
    <row r="54340" spans="7:7" ht="15" customHeight="1">
      <c r="G54340" s="488"/>
    </row>
    <row r="54341" spans="7:7" ht="15" customHeight="1">
      <c r="G54341" s="488"/>
    </row>
    <row r="54342" spans="7:7" ht="15" customHeight="1">
      <c r="G54342" s="488"/>
    </row>
    <row r="54343" spans="7:7" ht="15" customHeight="1">
      <c r="G54343" s="488"/>
    </row>
    <row r="54344" spans="7:7" ht="15" customHeight="1">
      <c r="G54344" s="488"/>
    </row>
    <row r="54345" spans="7:7" ht="15" customHeight="1">
      <c r="G54345" s="488"/>
    </row>
    <row r="54346" spans="7:7" ht="15" customHeight="1">
      <c r="G54346" s="488"/>
    </row>
    <row r="54347" spans="7:7" ht="15" customHeight="1">
      <c r="G54347" s="488"/>
    </row>
    <row r="54348" spans="7:7" ht="15" customHeight="1">
      <c r="G54348" s="488"/>
    </row>
    <row r="54349" spans="7:7" ht="15" customHeight="1">
      <c r="G54349" s="488"/>
    </row>
    <row r="54350" spans="7:7" ht="15" customHeight="1">
      <c r="G54350" s="488"/>
    </row>
    <row r="54351" spans="7:7" ht="15" customHeight="1">
      <c r="G54351" s="488"/>
    </row>
    <row r="54352" spans="7:7" ht="15" customHeight="1">
      <c r="G54352" s="488"/>
    </row>
    <row r="54353" spans="7:7" ht="15" customHeight="1">
      <c r="G54353" s="488"/>
    </row>
    <row r="54354" spans="7:7" ht="15" customHeight="1">
      <c r="G54354" s="488"/>
    </row>
    <row r="54355" spans="7:7" ht="15" customHeight="1">
      <c r="G54355" s="488"/>
    </row>
    <row r="54356" spans="7:7" ht="15" customHeight="1">
      <c r="G54356" s="488"/>
    </row>
    <row r="54357" spans="7:7" ht="15" customHeight="1">
      <c r="G54357" s="488"/>
    </row>
    <row r="54358" spans="7:7" ht="15" customHeight="1">
      <c r="G54358" s="488"/>
    </row>
    <row r="54359" spans="7:7" ht="15" customHeight="1">
      <c r="G54359" s="488"/>
    </row>
    <row r="54360" spans="7:7" ht="15" customHeight="1">
      <c r="G54360" s="488"/>
    </row>
    <row r="54361" spans="7:7" ht="15" customHeight="1">
      <c r="G54361" s="488"/>
    </row>
    <row r="54362" spans="7:7" ht="15" customHeight="1">
      <c r="G54362" s="488"/>
    </row>
    <row r="54363" spans="7:7" ht="15" customHeight="1">
      <c r="G54363" s="488"/>
    </row>
    <row r="54364" spans="7:7" ht="15" customHeight="1">
      <c r="G54364" s="488"/>
    </row>
    <row r="54365" spans="7:7" ht="15" customHeight="1">
      <c r="G54365" s="488"/>
    </row>
    <row r="54366" spans="7:7" ht="15" customHeight="1">
      <c r="G54366" s="488"/>
    </row>
    <row r="54367" spans="7:7" ht="15" customHeight="1">
      <c r="G54367" s="488"/>
    </row>
    <row r="54368" spans="7:7" ht="15" customHeight="1">
      <c r="G54368" s="488"/>
    </row>
    <row r="54369" spans="7:7" ht="15" customHeight="1">
      <c r="G54369" s="488"/>
    </row>
    <row r="54370" spans="7:7" ht="15" customHeight="1">
      <c r="G54370" s="488"/>
    </row>
    <row r="54371" spans="7:7" ht="15" customHeight="1">
      <c r="G54371" s="488"/>
    </row>
    <row r="54372" spans="7:7" ht="15" customHeight="1">
      <c r="G54372" s="488"/>
    </row>
    <row r="54373" spans="7:7" ht="15" customHeight="1">
      <c r="G54373" s="488"/>
    </row>
    <row r="54374" spans="7:7" ht="15" customHeight="1">
      <c r="G54374" s="488"/>
    </row>
    <row r="54375" spans="7:7" ht="15" customHeight="1">
      <c r="G54375" s="488"/>
    </row>
    <row r="54376" spans="7:7" ht="15" customHeight="1">
      <c r="G54376" s="488"/>
    </row>
    <row r="54377" spans="7:7" ht="15" customHeight="1">
      <c r="G54377" s="488"/>
    </row>
    <row r="54378" spans="7:7" ht="15" customHeight="1">
      <c r="G54378" s="488"/>
    </row>
    <row r="54379" spans="7:7" ht="15" customHeight="1">
      <c r="G54379" s="488"/>
    </row>
    <row r="54380" spans="7:7" ht="15" customHeight="1">
      <c r="G54380" s="488"/>
    </row>
    <row r="54381" spans="7:7" ht="15" customHeight="1">
      <c r="G54381" s="488"/>
    </row>
    <row r="54382" spans="7:7" ht="15" customHeight="1">
      <c r="G54382" s="488"/>
    </row>
    <row r="54383" spans="7:7" ht="15" customHeight="1">
      <c r="G54383" s="488"/>
    </row>
    <row r="54384" spans="7:7" ht="15" customHeight="1">
      <c r="G54384" s="488"/>
    </row>
    <row r="54385" spans="7:7" ht="15" customHeight="1">
      <c r="G54385" s="488"/>
    </row>
    <row r="54386" spans="7:7" ht="15" customHeight="1">
      <c r="G54386" s="488"/>
    </row>
    <row r="54387" spans="7:7" ht="15" customHeight="1">
      <c r="G54387" s="488"/>
    </row>
    <row r="54388" spans="7:7" ht="15" customHeight="1">
      <c r="G54388" s="488"/>
    </row>
    <row r="54389" spans="7:7" ht="15" customHeight="1">
      <c r="G54389" s="488"/>
    </row>
    <row r="54390" spans="7:7" ht="15" customHeight="1">
      <c r="G54390" s="488"/>
    </row>
    <row r="54391" spans="7:7" ht="15" customHeight="1">
      <c r="G54391" s="488"/>
    </row>
    <row r="54392" spans="7:7" ht="15" customHeight="1">
      <c r="G54392" s="488"/>
    </row>
    <row r="54393" spans="7:7" ht="15" customHeight="1">
      <c r="G54393" s="488"/>
    </row>
    <row r="54394" spans="7:7" ht="15" customHeight="1">
      <c r="G54394" s="488"/>
    </row>
    <row r="54395" spans="7:7" ht="15" customHeight="1">
      <c r="G54395" s="488"/>
    </row>
    <row r="54396" spans="7:7" ht="15" customHeight="1">
      <c r="G54396" s="488"/>
    </row>
    <row r="54397" spans="7:7" ht="15" customHeight="1">
      <c r="G54397" s="488"/>
    </row>
    <row r="54398" spans="7:7" ht="15" customHeight="1">
      <c r="G54398" s="488"/>
    </row>
    <row r="54399" spans="7:7" ht="15" customHeight="1">
      <c r="G54399" s="488"/>
    </row>
    <row r="54400" spans="7:7" ht="15" customHeight="1">
      <c r="G54400" s="488"/>
    </row>
    <row r="54401" spans="7:7" ht="15" customHeight="1">
      <c r="G54401" s="488"/>
    </row>
    <row r="54402" spans="7:7" ht="15" customHeight="1">
      <c r="G54402" s="488"/>
    </row>
    <row r="54403" spans="7:7" ht="15" customHeight="1">
      <c r="G54403" s="488"/>
    </row>
    <row r="54404" spans="7:7" ht="15" customHeight="1">
      <c r="G54404" s="488"/>
    </row>
    <row r="54405" spans="7:7" ht="15" customHeight="1">
      <c r="G54405" s="488"/>
    </row>
    <row r="54406" spans="7:7" ht="15" customHeight="1">
      <c r="G54406" s="488"/>
    </row>
    <row r="54407" spans="7:7" ht="15" customHeight="1">
      <c r="G54407" s="488"/>
    </row>
    <row r="54408" spans="7:7" ht="15" customHeight="1">
      <c r="G54408" s="488"/>
    </row>
    <row r="54409" spans="7:7" ht="15" customHeight="1">
      <c r="G54409" s="488"/>
    </row>
    <row r="54410" spans="7:7" ht="15" customHeight="1">
      <c r="G54410" s="488"/>
    </row>
    <row r="54411" spans="7:7" ht="15" customHeight="1">
      <c r="G54411" s="488"/>
    </row>
    <row r="54412" spans="7:7" ht="15" customHeight="1">
      <c r="G54412" s="488"/>
    </row>
    <row r="54413" spans="7:7" ht="15" customHeight="1">
      <c r="G54413" s="488"/>
    </row>
    <row r="54414" spans="7:7" ht="15" customHeight="1">
      <c r="G54414" s="488"/>
    </row>
    <row r="54415" spans="7:7" ht="15" customHeight="1">
      <c r="G54415" s="488"/>
    </row>
    <row r="54416" spans="7:7" ht="15" customHeight="1">
      <c r="G54416" s="488"/>
    </row>
    <row r="54417" spans="7:7" ht="15" customHeight="1">
      <c r="G54417" s="488"/>
    </row>
    <row r="54418" spans="7:7" ht="15" customHeight="1">
      <c r="G54418" s="488"/>
    </row>
    <row r="54419" spans="7:7" ht="15" customHeight="1">
      <c r="G54419" s="488"/>
    </row>
    <row r="54420" spans="7:7" ht="15" customHeight="1">
      <c r="G54420" s="488"/>
    </row>
    <row r="54421" spans="7:7" ht="15" customHeight="1">
      <c r="G54421" s="488"/>
    </row>
    <row r="54422" spans="7:7" ht="15" customHeight="1">
      <c r="G54422" s="488"/>
    </row>
    <row r="54423" spans="7:7" ht="15" customHeight="1">
      <c r="G54423" s="488"/>
    </row>
    <row r="54424" spans="7:7" ht="15" customHeight="1">
      <c r="G54424" s="488"/>
    </row>
    <row r="54425" spans="7:7" ht="15" customHeight="1">
      <c r="G54425" s="488"/>
    </row>
    <row r="54426" spans="7:7" ht="15" customHeight="1">
      <c r="G54426" s="488"/>
    </row>
    <row r="54427" spans="7:7" ht="15" customHeight="1">
      <c r="G54427" s="488"/>
    </row>
    <row r="54428" spans="7:7" ht="15" customHeight="1">
      <c r="G54428" s="488"/>
    </row>
    <row r="54429" spans="7:7" ht="15" customHeight="1">
      <c r="G54429" s="488"/>
    </row>
    <row r="54430" spans="7:7" ht="15" customHeight="1">
      <c r="G54430" s="488"/>
    </row>
    <row r="54431" spans="7:7" ht="15" customHeight="1">
      <c r="G54431" s="488"/>
    </row>
    <row r="54432" spans="7:7" ht="15" customHeight="1">
      <c r="G54432" s="488"/>
    </row>
    <row r="54433" spans="7:7" ht="15" customHeight="1">
      <c r="G54433" s="488"/>
    </row>
    <row r="54434" spans="7:7" ht="15" customHeight="1">
      <c r="G54434" s="488"/>
    </row>
    <row r="54435" spans="7:7" ht="15" customHeight="1">
      <c r="G54435" s="488"/>
    </row>
    <row r="54436" spans="7:7" ht="15" customHeight="1">
      <c r="G54436" s="488"/>
    </row>
    <row r="54437" spans="7:7" ht="15" customHeight="1">
      <c r="G54437" s="488"/>
    </row>
    <row r="54438" spans="7:7" ht="15" customHeight="1">
      <c r="G54438" s="488"/>
    </row>
    <row r="54439" spans="7:7" ht="15" customHeight="1">
      <c r="G54439" s="488"/>
    </row>
    <row r="54440" spans="7:7" ht="15" customHeight="1">
      <c r="G54440" s="488"/>
    </row>
    <row r="54441" spans="7:7" ht="15" customHeight="1">
      <c r="G54441" s="488"/>
    </row>
    <row r="54442" spans="7:7" ht="15" customHeight="1">
      <c r="G54442" s="488"/>
    </row>
    <row r="54443" spans="7:7" ht="15" customHeight="1">
      <c r="G54443" s="488"/>
    </row>
    <row r="54444" spans="7:7" ht="15" customHeight="1">
      <c r="G54444" s="488"/>
    </row>
    <row r="54445" spans="7:7" ht="15" customHeight="1">
      <c r="G54445" s="488"/>
    </row>
    <row r="54446" spans="7:7" ht="15" customHeight="1">
      <c r="G54446" s="488"/>
    </row>
    <row r="54447" spans="7:7" ht="15" customHeight="1">
      <c r="G54447" s="488"/>
    </row>
    <row r="54448" spans="7:7" ht="15" customHeight="1">
      <c r="G54448" s="488"/>
    </row>
    <row r="54449" spans="7:7" ht="15" customHeight="1">
      <c r="G54449" s="488"/>
    </row>
    <row r="54450" spans="7:7" ht="15" customHeight="1">
      <c r="G54450" s="488"/>
    </row>
    <row r="54451" spans="7:7" ht="15" customHeight="1">
      <c r="G54451" s="488"/>
    </row>
    <row r="54452" spans="7:7" ht="15" customHeight="1">
      <c r="G54452" s="488"/>
    </row>
    <row r="54453" spans="7:7" ht="15" customHeight="1">
      <c r="G54453" s="488"/>
    </row>
    <row r="54454" spans="7:7" ht="15" customHeight="1">
      <c r="G54454" s="488"/>
    </row>
    <row r="54455" spans="7:7" ht="15" customHeight="1">
      <c r="G54455" s="488"/>
    </row>
    <row r="54456" spans="7:7" ht="15" customHeight="1">
      <c r="G54456" s="488"/>
    </row>
    <row r="54457" spans="7:7" ht="15" customHeight="1">
      <c r="G54457" s="488"/>
    </row>
    <row r="54458" spans="7:7" ht="15" customHeight="1">
      <c r="G54458" s="488"/>
    </row>
    <row r="54459" spans="7:7" ht="15" customHeight="1">
      <c r="G54459" s="488"/>
    </row>
    <row r="54460" spans="7:7" ht="15" customHeight="1">
      <c r="G54460" s="488"/>
    </row>
    <row r="54461" spans="7:7" ht="15" customHeight="1">
      <c r="G54461" s="488"/>
    </row>
    <row r="54462" spans="7:7" ht="15" customHeight="1">
      <c r="G54462" s="488"/>
    </row>
    <row r="54463" spans="7:7" ht="15" customHeight="1">
      <c r="G54463" s="488"/>
    </row>
    <row r="54464" spans="7:7" ht="15" customHeight="1">
      <c r="G54464" s="488"/>
    </row>
    <row r="54465" spans="7:7" ht="15" customHeight="1">
      <c r="G54465" s="488"/>
    </row>
    <row r="54466" spans="7:7" ht="15" customHeight="1">
      <c r="G54466" s="488"/>
    </row>
    <row r="54467" spans="7:7" ht="15" customHeight="1">
      <c r="G54467" s="488"/>
    </row>
    <row r="54468" spans="7:7" ht="15" customHeight="1">
      <c r="G54468" s="488"/>
    </row>
    <row r="54469" spans="7:7" ht="15" customHeight="1">
      <c r="G54469" s="488"/>
    </row>
    <row r="54470" spans="7:7" ht="15" customHeight="1">
      <c r="G54470" s="488"/>
    </row>
    <row r="54471" spans="7:7" ht="15" customHeight="1">
      <c r="G54471" s="488"/>
    </row>
    <row r="54472" spans="7:7" ht="15" customHeight="1">
      <c r="G54472" s="488"/>
    </row>
    <row r="54473" spans="7:7" ht="15" customHeight="1">
      <c r="G54473" s="488"/>
    </row>
    <row r="54474" spans="7:7" ht="15" customHeight="1">
      <c r="G54474" s="488"/>
    </row>
    <row r="54475" spans="7:7" ht="15" customHeight="1">
      <c r="G54475" s="488"/>
    </row>
    <row r="54476" spans="7:7" ht="15" customHeight="1">
      <c r="G54476" s="488"/>
    </row>
    <row r="54477" spans="7:7" ht="15" customHeight="1">
      <c r="G54477" s="488"/>
    </row>
    <row r="54478" spans="7:7" ht="15" customHeight="1">
      <c r="G54478" s="488"/>
    </row>
    <row r="54479" spans="7:7" ht="15" customHeight="1">
      <c r="G54479" s="488"/>
    </row>
    <row r="54480" spans="7:7" ht="15" customHeight="1">
      <c r="G54480" s="488"/>
    </row>
    <row r="54481" spans="7:7" ht="15" customHeight="1">
      <c r="G54481" s="488"/>
    </row>
    <row r="54482" spans="7:7" ht="15" customHeight="1">
      <c r="G54482" s="488"/>
    </row>
    <row r="54483" spans="7:7" ht="15" customHeight="1">
      <c r="G54483" s="488"/>
    </row>
    <row r="54484" spans="7:7" ht="15" customHeight="1">
      <c r="G54484" s="488"/>
    </row>
    <row r="54485" spans="7:7" ht="15" customHeight="1">
      <c r="G54485" s="488"/>
    </row>
    <row r="54486" spans="7:7" ht="15" customHeight="1">
      <c r="G54486" s="488"/>
    </row>
    <row r="54487" spans="7:7" ht="15" customHeight="1">
      <c r="G54487" s="488"/>
    </row>
    <row r="54488" spans="7:7" ht="15" customHeight="1">
      <c r="G54488" s="488"/>
    </row>
    <row r="54489" spans="7:7" ht="15" customHeight="1">
      <c r="G54489" s="488"/>
    </row>
    <row r="54490" spans="7:7" ht="15" customHeight="1">
      <c r="G54490" s="488"/>
    </row>
    <row r="54491" spans="7:7" ht="15" customHeight="1">
      <c r="G54491" s="488"/>
    </row>
    <row r="54492" spans="7:7" ht="15" customHeight="1">
      <c r="G54492" s="488"/>
    </row>
    <row r="54493" spans="7:7" ht="15" customHeight="1">
      <c r="G54493" s="488"/>
    </row>
    <row r="54494" spans="7:7" ht="15" customHeight="1">
      <c r="G54494" s="488"/>
    </row>
    <row r="54495" spans="7:7" ht="15" customHeight="1">
      <c r="G54495" s="488"/>
    </row>
    <row r="54496" spans="7:7" ht="15" customHeight="1">
      <c r="G54496" s="488"/>
    </row>
    <row r="54497" spans="7:7" ht="15" customHeight="1">
      <c r="G54497" s="488"/>
    </row>
    <row r="54498" spans="7:7" ht="15" customHeight="1">
      <c r="G54498" s="488"/>
    </row>
    <row r="54499" spans="7:7" ht="15" customHeight="1">
      <c r="G54499" s="488"/>
    </row>
    <row r="54500" spans="7:7" ht="15" customHeight="1">
      <c r="G54500" s="488"/>
    </row>
    <row r="54501" spans="7:7" ht="15" customHeight="1">
      <c r="G54501" s="488"/>
    </row>
    <row r="54502" spans="7:7" ht="15" customHeight="1">
      <c r="G54502" s="488"/>
    </row>
    <row r="54503" spans="7:7" ht="15" customHeight="1">
      <c r="G54503" s="488"/>
    </row>
    <row r="54504" spans="7:7" ht="15" customHeight="1">
      <c r="G54504" s="488"/>
    </row>
    <row r="54505" spans="7:7" ht="15" customHeight="1">
      <c r="G54505" s="488"/>
    </row>
    <row r="54506" spans="7:7" ht="15" customHeight="1">
      <c r="G54506" s="488"/>
    </row>
    <row r="54507" spans="7:7" ht="15" customHeight="1">
      <c r="G54507" s="488"/>
    </row>
    <row r="54508" spans="7:7" ht="15" customHeight="1">
      <c r="G54508" s="488"/>
    </row>
    <row r="54509" spans="7:7" ht="15" customHeight="1">
      <c r="G54509" s="488"/>
    </row>
    <row r="54510" spans="7:7" ht="15" customHeight="1">
      <c r="G54510" s="488"/>
    </row>
    <row r="54511" spans="7:7" ht="15" customHeight="1">
      <c r="G54511" s="488"/>
    </row>
    <row r="54512" spans="7:7" ht="15" customHeight="1">
      <c r="G54512" s="488"/>
    </row>
    <row r="54513" spans="7:7" ht="15" customHeight="1">
      <c r="G54513" s="488"/>
    </row>
    <row r="54514" spans="7:7" ht="15" customHeight="1">
      <c r="G54514" s="488"/>
    </row>
    <row r="54515" spans="7:7" ht="15" customHeight="1">
      <c r="G54515" s="488"/>
    </row>
    <row r="54516" spans="7:7" ht="15" customHeight="1">
      <c r="G54516" s="488"/>
    </row>
    <row r="54517" spans="7:7" ht="15" customHeight="1">
      <c r="G54517" s="488"/>
    </row>
    <row r="54518" spans="7:7" ht="15" customHeight="1">
      <c r="G54518" s="488"/>
    </row>
    <row r="54519" spans="7:7" ht="15" customHeight="1">
      <c r="G54519" s="488"/>
    </row>
    <row r="54520" spans="7:7" ht="15" customHeight="1">
      <c r="G54520" s="488"/>
    </row>
    <row r="54521" spans="7:7" ht="15" customHeight="1">
      <c r="G54521" s="488"/>
    </row>
    <row r="54522" spans="7:7" ht="15" customHeight="1">
      <c r="G54522" s="488"/>
    </row>
    <row r="54523" spans="7:7" ht="15" customHeight="1">
      <c r="G54523" s="488"/>
    </row>
    <row r="54524" spans="7:7" ht="15" customHeight="1">
      <c r="G54524" s="488"/>
    </row>
    <row r="54525" spans="7:7" ht="15" customHeight="1">
      <c r="G54525" s="488"/>
    </row>
    <row r="54526" spans="7:7" ht="15" customHeight="1">
      <c r="G54526" s="488"/>
    </row>
    <row r="54527" spans="7:7" ht="15" customHeight="1">
      <c r="G54527" s="488"/>
    </row>
    <row r="54528" spans="7:7" ht="15" customHeight="1">
      <c r="G54528" s="488"/>
    </row>
    <row r="54529" spans="7:7" ht="15" customHeight="1">
      <c r="G54529" s="488"/>
    </row>
    <row r="54530" spans="7:7" ht="15" customHeight="1">
      <c r="G54530" s="488"/>
    </row>
    <row r="54531" spans="7:7" ht="15" customHeight="1">
      <c r="G54531" s="488"/>
    </row>
    <row r="54532" spans="7:7" ht="15" customHeight="1">
      <c r="G54532" s="488"/>
    </row>
    <row r="54533" spans="7:7" ht="15" customHeight="1">
      <c r="G54533" s="488"/>
    </row>
    <row r="54534" spans="7:7" ht="15" customHeight="1">
      <c r="G54534" s="488"/>
    </row>
    <row r="54535" spans="7:7" ht="15" customHeight="1">
      <c r="G54535" s="488"/>
    </row>
    <row r="54536" spans="7:7" ht="15" customHeight="1">
      <c r="G54536" s="488"/>
    </row>
    <row r="54537" spans="7:7" ht="15" customHeight="1">
      <c r="G54537" s="488"/>
    </row>
    <row r="54538" spans="7:7" ht="15" customHeight="1">
      <c r="G54538" s="488"/>
    </row>
    <row r="54539" spans="7:7" ht="15" customHeight="1">
      <c r="G54539" s="488"/>
    </row>
    <row r="54540" spans="7:7" ht="15" customHeight="1">
      <c r="G54540" s="488"/>
    </row>
    <row r="54541" spans="7:7" ht="15" customHeight="1">
      <c r="G54541" s="488"/>
    </row>
    <row r="54542" spans="7:7" ht="15" customHeight="1">
      <c r="G54542" s="488"/>
    </row>
    <row r="54543" spans="7:7" ht="15" customHeight="1">
      <c r="G54543" s="488"/>
    </row>
    <row r="54544" spans="7:7" ht="15" customHeight="1">
      <c r="G54544" s="488"/>
    </row>
    <row r="54545" spans="7:7" ht="15" customHeight="1">
      <c r="G54545" s="488"/>
    </row>
    <row r="54546" spans="7:7" ht="15" customHeight="1">
      <c r="G54546" s="488"/>
    </row>
    <row r="54547" spans="7:7" ht="15" customHeight="1">
      <c r="G54547" s="488"/>
    </row>
    <row r="54548" spans="7:7" ht="15" customHeight="1">
      <c r="G54548" s="488"/>
    </row>
    <row r="54549" spans="7:7" ht="15" customHeight="1">
      <c r="G54549" s="488"/>
    </row>
    <row r="54550" spans="7:7" ht="15" customHeight="1">
      <c r="G54550" s="488"/>
    </row>
    <row r="54551" spans="7:7" ht="15" customHeight="1">
      <c r="G54551" s="488"/>
    </row>
    <row r="54552" spans="7:7" ht="15" customHeight="1">
      <c r="G54552" s="488"/>
    </row>
    <row r="54553" spans="7:7" ht="15" customHeight="1">
      <c r="G54553" s="488"/>
    </row>
    <row r="54554" spans="7:7" ht="15" customHeight="1">
      <c r="G54554" s="488"/>
    </row>
    <row r="54555" spans="7:7" ht="15" customHeight="1">
      <c r="G54555" s="488"/>
    </row>
    <row r="54556" spans="7:7" ht="15" customHeight="1">
      <c r="G54556" s="488"/>
    </row>
    <row r="54557" spans="7:7" ht="15" customHeight="1">
      <c r="G54557" s="488"/>
    </row>
    <row r="54558" spans="7:7" ht="15" customHeight="1">
      <c r="G54558" s="488"/>
    </row>
    <row r="54559" spans="7:7" ht="15" customHeight="1">
      <c r="G54559" s="488"/>
    </row>
    <row r="54560" spans="7:7" ht="15" customHeight="1">
      <c r="G54560" s="488"/>
    </row>
    <row r="54561" spans="7:7" ht="15" customHeight="1">
      <c r="G54561" s="488"/>
    </row>
    <row r="54562" spans="7:7" ht="15" customHeight="1">
      <c r="G54562" s="488"/>
    </row>
    <row r="54563" spans="7:7" ht="15" customHeight="1">
      <c r="G54563" s="488"/>
    </row>
    <row r="54564" spans="7:7" ht="15" customHeight="1">
      <c r="G54564" s="488"/>
    </row>
    <row r="54565" spans="7:7" ht="15" customHeight="1">
      <c r="G54565" s="488"/>
    </row>
    <row r="54566" spans="7:7" ht="15" customHeight="1">
      <c r="G54566" s="488"/>
    </row>
    <row r="54567" spans="7:7" ht="15" customHeight="1">
      <c r="G54567" s="488"/>
    </row>
    <row r="54568" spans="7:7" ht="15" customHeight="1">
      <c r="G54568" s="488"/>
    </row>
    <row r="54569" spans="7:7" ht="15" customHeight="1">
      <c r="G54569" s="488"/>
    </row>
    <row r="54570" spans="7:7" ht="15" customHeight="1">
      <c r="G54570" s="488"/>
    </row>
    <row r="54571" spans="7:7" ht="15" customHeight="1">
      <c r="G54571" s="488"/>
    </row>
    <row r="54572" spans="7:7" ht="15" customHeight="1">
      <c r="G54572" s="488"/>
    </row>
    <row r="54573" spans="7:7" ht="15" customHeight="1">
      <c r="G54573" s="488"/>
    </row>
    <row r="54574" spans="7:7" ht="15" customHeight="1">
      <c r="G54574" s="488"/>
    </row>
    <row r="54575" spans="7:7" ht="15" customHeight="1">
      <c r="G54575" s="488"/>
    </row>
    <row r="54576" spans="7:7" ht="15" customHeight="1">
      <c r="G54576" s="488"/>
    </row>
    <row r="54577" spans="7:7" ht="15" customHeight="1">
      <c r="G54577" s="488"/>
    </row>
    <row r="54578" spans="7:7" ht="15" customHeight="1">
      <c r="G54578" s="488"/>
    </row>
    <row r="54579" spans="7:7" ht="15" customHeight="1">
      <c r="G54579" s="488"/>
    </row>
    <row r="54580" spans="7:7" ht="15" customHeight="1">
      <c r="G54580" s="488"/>
    </row>
    <row r="54581" spans="7:7" ht="15" customHeight="1">
      <c r="G54581" s="488"/>
    </row>
    <row r="54582" spans="7:7" ht="15" customHeight="1">
      <c r="G54582" s="488"/>
    </row>
    <row r="54583" spans="7:7" ht="15" customHeight="1">
      <c r="G54583" s="488"/>
    </row>
    <row r="54584" spans="7:7" ht="15" customHeight="1">
      <c r="G54584" s="488"/>
    </row>
    <row r="54585" spans="7:7" ht="15" customHeight="1">
      <c r="G54585" s="488"/>
    </row>
    <row r="54586" spans="7:7" ht="15" customHeight="1">
      <c r="G54586" s="488"/>
    </row>
    <row r="54587" spans="7:7" ht="15" customHeight="1">
      <c r="G54587" s="488"/>
    </row>
    <row r="54588" spans="7:7" ht="15" customHeight="1">
      <c r="G54588" s="488"/>
    </row>
    <row r="54589" spans="7:7" ht="15" customHeight="1">
      <c r="G54589" s="488"/>
    </row>
    <row r="54590" spans="7:7" ht="15" customHeight="1">
      <c r="G54590" s="488"/>
    </row>
    <row r="54591" spans="7:7" ht="15" customHeight="1">
      <c r="G54591" s="488"/>
    </row>
    <row r="54592" spans="7:7" ht="15" customHeight="1">
      <c r="G54592" s="488"/>
    </row>
    <row r="54593" spans="7:7" ht="15" customHeight="1">
      <c r="G54593" s="488"/>
    </row>
    <row r="54594" spans="7:7" ht="15" customHeight="1">
      <c r="G54594" s="488"/>
    </row>
    <row r="54595" spans="7:7" ht="15" customHeight="1">
      <c r="G54595" s="488"/>
    </row>
    <row r="54596" spans="7:7" ht="15" customHeight="1">
      <c r="G54596" s="488"/>
    </row>
    <row r="54597" spans="7:7" ht="15" customHeight="1">
      <c r="G54597" s="488"/>
    </row>
    <row r="54598" spans="7:7" ht="15" customHeight="1">
      <c r="G54598" s="488"/>
    </row>
    <row r="54599" spans="7:7" ht="15" customHeight="1">
      <c r="G54599" s="488"/>
    </row>
    <row r="54600" spans="7:7" ht="15" customHeight="1">
      <c r="G54600" s="488"/>
    </row>
    <row r="54601" spans="7:7" ht="15" customHeight="1">
      <c r="G54601" s="488"/>
    </row>
    <row r="54602" spans="7:7" ht="15" customHeight="1">
      <c r="G54602" s="488"/>
    </row>
    <row r="54603" spans="7:7" ht="15" customHeight="1">
      <c r="G54603" s="488"/>
    </row>
    <row r="54604" spans="7:7" ht="15" customHeight="1">
      <c r="G54604" s="488"/>
    </row>
    <row r="54605" spans="7:7" ht="15" customHeight="1">
      <c r="G54605" s="488"/>
    </row>
    <row r="54606" spans="7:7" ht="15" customHeight="1">
      <c r="G54606" s="488"/>
    </row>
    <row r="54607" spans="7:7" ht="15" customHeight="1">
      <c r="G54607" s="488"/>
    </row>
    <row r="54608" spans="7:7" ht="15" customHeight="1">
      <c r="G54608" s="488"/>
    </row>
    <row r="54609" spans="7:7" ht="15" customHeight="1">
      <c r="G54609" s="488"/>
    </row>
    <row r="54610" spans="7:7" ht="15" customHeight="1">
      <c r="G54610" s="488"/>
    </row>
    <row r="54611" spans="7:7" ht="15" customHeight="1">
      <c r="G54611" s="488"/>
    </row>
    <row r="54612" spans="7:7" ht="15" customHeight="1">
      <c r="G54612" s="488"/>
    </row>
    <row r="54613" spans="7:7" ht="15" customHeight="1">
      <c r="G54613" s="488"/>
    </row>
    <row r="54614" spans="7:7" ht="15" customHeight="1">
      <c r="G54614" s="488"/>
    </row>
    <row r="54615" spans="7:7" ht="15" customHeight="1">
      <c r="G54615" s="488"/>
    </row>
    <row r="54616" spans="7:7" ht="15" customHeight="1">
      <c r="G54616" s="488"/>
    </row>
    <row r="54617" spans="7:7" ht="15" customHeight="1">
      <c r="G54617" s="488"/>
    </row>
    <row r="54618" spans="7:7" ht="15" customHeight="1">
      <c r="G54618" s="488"/>
    </row>
    <row r="54619" spans="7:7" ht="15" customHeight="1">
      <c r="G54619" s="488"/>
    </row>
    <row r="54620" spans="7:7" ht="15" customHeight="1">
      <c r="G54620" s="488"/>
    </row>
    <row r="54621" spans="7:7" ht="15" customHeight="1">
      <c r="G54621" s="488"/>
    </row>
    <row r="54622" spans="7:7" ht="15" customHeight="1">
      <c r="G54622" s="488"/>
    </row>
    <row r="54623" spans="7:7" ht="15" customHeight="1">
      <c r="G54623" s="488"/>
    </row>
    <row r="54624" spans="7:7" ht="15" customHeight="1">
      <c r="G54624" s="488"/>
    </row>
    <row r="54625" spans="7:7" ht="15" customHeight="1">
      <c r="G54625" s="488"/>
    </row>
    <row r="54626" spans="7:7" ht="15" customHeight="1">
      <c r="G54626" s="488"/>
    </row>
    <row r="54627" spans="7:7" ht="15" customHeight="1">
      <c r="G54627" s="488"/>
    </row>
    <row r="54628" spans="7:7" ht="15" customHeight="1">
      <c r="G54628" s="488"/>
    </row>
    <row r="54629" spans="7:7" ht="15" customHeight="1">
      <c r="G54629" s="488"/>
    </row>
    <row r="54630" spans="7:7" ht="15" customHeight="1">
      <c r="G54630" s="488"/>
    </row>
    <row r="54631" spans="7:7" ht="15" customHeight="1">
      <c r="G54631" s="488"/>
    </row>
    <row r="54632" spans="7:7" ht="15" customHeight="1">
      <c r="G54632" s="488"/>
    </row>
    <row r="54633" spans="7:7" ht="15" customHeight="1">
      <c r="G54633" s="488"/>
    </row>
    <row r="54634" spans="7:7" ht="15" customHeight="1">
      <c r="G54634" s="488"/>
    </row>
    <row r="54635" spans="7:7" ht="15" customHeight="1">
      <c r="G54635" s="488"/>
    </row>
    <row r="54636" spans="7:7" ht="15" customHeight="1">
      <c r="G54636" s="488"/>
    </row>
    <row r="54637" spans="7:7" ht="15" customHeight="1">
      <c r="G54637" s="488"/>
    </row>
    <row r="54638" spans="7:7" ht="15" customHeight="1">
      <c r="G54638" s="488"/>
    </row>
    <row r="54639" spans="7:7" ht="15" customHeight="1">
      <c r="G54639" s="488"/>
    </row>
    <row r="54640" spans="7:7" ht="15" customHeight="1">
      <c r="G54640" s="488"/>
    </row>
    <row r="54641" spans="7:7" ht="15" customHeight="1">
      <c r="G54641" s="488"/>
    </row>
    <row r="54642" spans="7:7" ht="15" customHeight="1">
      <c r="G54642" s="488"/>
    </row>
    <row r="54643" spans="7:7" ht="15" customHeight="1">
      <c r="G54643" s="488"/>
    </row>
    <row r="54644" spans="7:7" ht="15" customHeight="1">
      <c r="G54644" s="488"/>
    </row>
    <row r="54645" spans="7:7" ht="15" customHeight="1">
      <c r="G54645" s="488"/>
    </row>
    <row r="54646" spans="7:7" ht="15" customHeight="1">
      <c r="G54646" s="488"/>
    </row>
    <row r="54647" spans="7:7" ht="15" customHeight="1">
      <c r="G54647" s="488"/>
    </row>
    <row r="54648" spans="7:7" ht="15" customHeight="1">
      <c r="G54648" s="488"/>
    </row>
    <row r="54649" spans="7:7" ht="15" customHeight="1">
      <c r="G54649" s="488"/>
    </row>
    <row r="54650" spans="7:7" ht="15" customHeight="1">
      <c r="G54650" s="488"/>
    </row>
    <row r="54651" spans="7:7" ht="15" customHeight="1">
      <c r="G54651" s="488"/>
    </row>
    <row r="54652" spans="7:7" ht="15" customHeight="1">
      <c r="G54652" s="488"/>
    </row>
    <row r="54653" spans="7:7" ht="15" customHeight="1">
      <c r="G54653" s="488"/>
    </row>
    <row r="54654" spans="7:7" ht="15" customHeight="1">
      <c r="G54654" s="488"/>
    </row>
    <row r="54655" spans="7:7" ht="15" customHeight="1">
      <c r="G54655" s="488"/>
    </row>
    <row r="54656" spans="7:7" ht="15" customHeight="1">
      <c r="G54656" s="488"/>
    </row>
    <row r="54657" spans="7:7" ht="15" customHeight="1">
      <c r="G54657" s="488"/>
    </row>
    <row r="54658" spans="7:7" ht="15" customHeight="1">
      <c r="G54658" s="488"/>
    </row>
    <row r="54659" spans="7:7" ht="15" customHeight="1">
      <c r="G54659" s="488"/>
    </row>
    <row r="54660" spans="7:7" ht="15" customHeight="1">
      <c r="G54660" s="488"/>
    </row>
    <row r="54661" spans="7:7" ht="15" customHeight="1">
      <c r="G54661" s="488"/>
    </row>
    <row r="54662" spans="7:7" ht="15" customHeight="1">
      <c r="G54662" s="488"/>
    </row>
    <row r="54663" spans="7:7" ht="15" customHeight="1">
      <c r="G54663" s="488"/>
    </row>
    <row r="54664" spans="7:7" ht="15" customHeight="1">
      <c r="G54664" s="488"/>
    </row>
    <row r="54665" spans="7:7" ht="15" customHeight="1">
      <c r="G54665" s="488"/>
    </row>
    <row r="54666" spans="7:7" ht="15" customHeight="1">
      <c r="G54666" s="488"/>
    </row>
    <row r="54667" spans="7:7" ht="15" customHeight="1">
      <c r="G54667" s="488"/>
    </row>
    <row r="54668" spans="7:7" ht="15" customHeight="1">
      <c r="G54668" s="488"/>
    </row>
    <row r="54669" spans="7:7" ht="15" customHeight="1">
      <c r="G54669" s="488"/>
    </row>
    <row r="54670" spans="7:7" ht="15" customHeight="1">
      <c r="G54670" s="488"/>
    </row>
    <row r="54671" spans="7:7" ht="15" customHeight="1">
      <c r="G54671" s="488"/>
    </row>
    <row r="54672" spans="7:7" ht="15" customHeight="1">
      <c r="G54672" s="488"/>
    </row>
    <row r="54673" spans="7:7" ht="15" customHeight="1">
      <c r="G54673" s="488"/>
    </row>
    <row r="54674" spans="7:7" ht="15" customHeight="1">
      <c r="G54674" s="488"/>
    </row>
    <row r="54675" spans="7:7" ht="15" customHeight="1">
      <c r="G54675" s="488"/>
    </row>
    <row r="54676" spans="7:7" ht="15" customHeight="1">
      <c r="G54676" s="488"/>
    </row>
    <row r="54677" spans="7:7" ht="15" customHeight="1">
      <c r="G54677" s="488"/>
    </row>
    <row r="54678" spans="7:7" ht="15" customHeight="1">
      <c r="G54678" s="488"/>
    </row>
    <row r="54679" spans="7:7" ht="15" customHeight="1">
      <c r="G54679" s="488"/>
    </row>
    <row r="54680" spans="7:7" ht="15" customHeight="1">
      <c r="G54680" s="488"/>
    </row>
    <row r="54681" spans="7:7" ht="15" customHeight="1">
      <c r="G54681" s="488"/>
    </row>
    <row r="54682" spans="7:7" ht="15" customHeight="1">
      <c r="G54682" s="488"/>
    </row>
    <row r="54683" spans="7:7" ht="15" customHeight="1">
      <c r="G54683" s="488"/>
    </row>
    <row r="54684" spans="7:7" ht="15" customHeight="1">
      <c r="G54684" s="488"/>
    </row>
    <row r="54685" spans="7:7" ht="15" customHeight="1">
      <c r="G54685" s="488"/>
    </row>
    <row r="54686" spans="7:7" ht="15" customHeight="1">
      <c r="G54686" s="488"/>
    </row>
    <row r="54687" spans="7:7" ht="15" customHeight="1">
      <c r="G54687" s="488"/>
    </row>
    <row r="54688" spans="7:7" ht="15" customHeight="1">
      <c r="G54688" s="488"/>
    </row>
    <row r="54689" spans="7:7" ht="15" customHeight="1">
      <c r="G54689" s="488"/>
    </row>
    <row r="54690" spans="7:7" ht="15" customHeight="1">
      <c r="G54690" s="488"/>
    </row>
    <row r="54691" spans="7:7" ht="15" customHeight="1">
      <c r="G54691" s="488"/>
    </row>
    <row r="54692" spans="7:7" ht="15" customHeight="1">
      <c r="G54692" s="488"/>
    </row>
    <row r="54693" spans="7:7" ht="15" customHeight="1">
      <c r="G54693" s="488"/>
    </row>
    <row r="54694" spans="7:7" ht="15" customHeight="1">
      <c r="G54694" s="488"/>
    </row>
    <row r="54695" spans="7:7" ht="15" customHeight="1">
      <c r="G54695" s="488"/>
    </row>
    <row r="54696" spans="7:7" ht="15" customHeight="1">
      <c r="G54696" s="488"/>
    </row>
    <row r="54697" spans="7:7" ht="15" customHeight="1">
      <c r="G54697" s="488"/>
    </row>
    <row r="54698" spans="7:7" ht="15" customHeight="1">
      <c r="G54698" s="488"/>
    </row>
    <row r="54699" spans="7:7" ht="15" customHeight="1">
      <c r="G54699" s="488"/>
    </row>
    <row r="54700" spans="7:7" ht="15" customHeight="1">
      <c r="G54700" s="488"/>
    </row>
    <row r="54701" spans="7:7" ht="15" customHeight="1">
      <c r="G54701" s="488"/>
    </row>
    <row r="54702" spans="7:7" ht="15" customHeight="1">
      <c r="G54702" s="488"/>
    </row>
    <row r="54703" spans="7:7" ht="15" customHeight="1">
      <c r="G54703" s="488"/>
    </row>
    <row r="54704" spans="7:7" ht="15" customHeight="1">
      <c r="G54704" s="488"/>
    </row>
    <row r="54705" spans="7:7" ht="15" customHeight="1">
      <c r="G54705" s="488"/>
    </row>
    <row r="54706" spans="7:7" ht="15" customHeight="1">
      <c r="G54706" s="488"/>
    </row>
    <row r="54707" spans="7:7" ht="15" customHeight="1">
      <c r="G54707" s="488"/>
    </row>
    <row r="54708" spans="7:7" ht="15" customHeight="1">
      <c r="G54708" s="488"/>
    </row>
    <row r="54709" spans="7:7" ht="15" customHeight="1">
      <c r="G54709" s="488"/>
    </row>
    <row r="54710" spans="7:7" ht="15" customHeight="1">
      <c r="G54710" s="488"/>
    </row>
    <row r="54711" spans="7:7" ht="15" customHeight="1">
      <c r="G54711" s="488"/>
    </row>
    <row r="54712" spans="7:7" ht="15" customHeight="1">
      <c r="G54712" s="488"/>
    </row>
    <row r="54713" spans="7:7" ht="15" customHeight="1">
      <c r="G54713" s="488"/>
    </row>
    <row r="54714" spans="7:7" ht="15" customHeight="1">
      <c r="G54714" s="488"/>
    </row>
    <row r="54715" spans="7:7" ht="15" customHeight="1">
      <c r="G54715" s="488"/>
    </row>
    <row r="54716" spans="7:7" ht="15" customHeight="1">
      <c r="G54716" s="488"/>
    </row>
    <row r="54717" spans="7:7" ht="15" customHeight="1">
      <c r="G54717" s="488"/>
    </row>
    <row r="54718" spans="7:7" ht="15" customHeight="1">
      <c r="G54718" s="488"/>
    </row>
    <row r="54719" spans="7:7" ht="15" customHeight="1">
      <c r="G54719" s="488"/>
    </row>
    <row r="54720" spans="7:7" ht="15" customHeight="1">
      <c r="G54720" s="488"/>
    </row>
    <row r="54721" spans="7:7" ht="15" customHeight="1">
      <c r="G54721" s="488"/>
    </row>
    <row r="54722" spans="7:7" ht="15" customHeight="1">
      <c r="G54722" s="488"/>
    </row>
    <row r="54723" spans="7:7" ht="15" customHeight="1">
      <c r="G54723" s="488"/>
    </row>
    <row r="54724" spans="7:7" ht="15" customHeight="1">
      <c r="G54724" s="488"/>
    </row>
    <row r="54725" spans="7:7" ht="15" customHeight="1">
      <c r="G54725" s="488"/>
    </row>
    <row r="54726" spans="7:7" ht="15" customHeight="1">
      <c r="G54726" s="488"/>
    </row>
    <row r="54727" spans="7:7" ht="15" customHeight="1">
      <c r="G54727" s="488"/>
    </row>
    <row r="54728" spans="7:7" ht="15" customHeight="1">
      <c r="G54728" s="488"/>
    </row>
    <row r="54729" spans="7:7" ht="15" customHeight="1">
      <c r="G54729" s="488"/>
    </row>
    <row r="54730" spans="7:7" ht="15" customHeight="1">
      <c r="G54730" s="488"/>
    </row>
    <row r="54731" spans="7:7" ht="15" customHeight="1">
      <c r="G54731" s="488"/>
    </row>
    <row r="54732" spans="7:7" ht="15" customHeight="1">
      <c r="G54732" s="488"/>
    </row>
    <row r="54733" spans="7:7" ht="15" customHeight="1">
      <c r="G54733" s="488"/>
    </row>
    <row r="54734" spans="7:7" ht="15" customHeight="1">
      <c r="G54734" s="488"/>
    </row>
    <row r="54735" spans="7:7" ht="15" customHeight="1">
      <c r="G54735" s="488"/>
    </row>
    <row r="54736" spans="7:7" ht="15" customHeight="1">
      <c r="G54736" s="488"/>
    </row>
    <row r="54737" spans="7:7" ht="15" customHeight="1">
      <c r="G54737" s="488"/>
    </row>
    <row r="54738" spans="7:7" ht="15" customHeight="1">
      <c r="G54738" s="488"/>
    </row>
    <row r="54739" spans="7:7" ht="15" customHeight="1">
      <c r="G54739" s="488"/>
    </row>
    <row r="54740" spans="7:7" ht="15" customHeight="1">
      <c r="G54740" s="488"/>
    </row>
    <row r="54741" spans="7:7" ht="15" customHeight="1">
      <c r="G54741" s="488"/>
    </row>
    <row r="54742" spans="7:7" ht="15" customHeight="1">
      <c r="G54742" s="488"/>
    </row>
    <row r="54743" spans="7:7" ht="15" customHeight="1">
      <c r="G54743" s="488"/>
    </row>
    <row r="54744" spans="7:7" ht="15" customHeight="1">
      <c r="G54744" s="488"/>
    </row>
    <row r="54745" spans="7:7" ht="15" customHeight="1">
      <c r="G54745" s="488"/>
    </row>
    <row r="54746" spans="7:7" ht="15" customHeight="1">
      <c r="G54746" s="488"/>
    </row>
    <row r="54747" spans="7:7" ht="15" customHeight="1">
      <c r="G54747" s="488"/>
    </row>
    <row r="54748" spans="7:7" ht="15" customHeight="1">
      <c r="G54748" s="488"/>
    </row>
    <row r="54749" spans="7:7" ht="15" customHeight="1">
      <c r="G54749" s="488"/>
    </row>
    <row r="54750" spans="7:7" ht="15" customHeight="1">
      <c r="G54750" s="488"/>
    </row>
    <row r="54751" spans="7:7" ht="15" customHeight="1">
      <c r="G54751" s="488"/>
    </row>
    <row r="54752" spans="7:7" ht="15" customHeight="1">
      <c r="G54752" s="488"/>
    </row>
    <row r="54753" spans="7:7" ht="15" customHeight="1">
      <c r="G54753" s="488"/>
    </row>
    <row r="54754" spans="7:7" ht="15" customHeight="1">
      <c r="G54754" s="488"/>
    </row>
    <row r="54755" spans="7:7" ht="15" customHeight="1">
      <c r="G54755" s="488"/>
    </row>
    <row r="54756" spans="7:7" ht="15" customHeight="1">
      <c r="G54756" s="488"/>
    </row>
    <row r="54757" spans="7:7" ht="15" customHeight="1">
      <c r="G54757" s="488"/>
    </row>
    <row r="54758" spans="7:7" ht="15" customHeight="1">
      <c r="G54758" s="488"/>
    </row>
    <row r="54759" spans="7:7" ht="15" customHeight="1">
      <c r="G54759" s="488"/>
    </row>
    <row r="54760" spans="7:7" ht="15" customHeight="1">
      <c r="G54760" s="488"/>
    </row>
    <row r="54761" spans="7:7" ht="15" customHeight="1">
      <c r="G54761" s="488"/>
    </row>
    <row r="54762" spans="7:7" ht="15" customHeight="1">
      <c r="G54762" s="488"/>
    </row>
    <row r="54763" spans="7:7" ht="15" customHeight="1">
      <c r="G54763" s="488"/>
    </row>
    <row r="54764" spans="7:7" ht="15" customHeight="1">
      <c r="G54764" s="488"/>
    </row>
    <row r="54765" spans="7:7" ht="15" customHeight="1">
      <c r="G54765" s="488"/>
    </row>
    <row r="54766" spans="7:7" ht="15" customHeight="1">
      <c r="G54766" s="488"/>
    </row>
    <row r="54767" spans="7:7" ht="15" customHeight="1">
      <c r="G54767" s="488"/>
    </row>
    <row r="54768" spans="7:7" ht="15" customHeight="1">
      <c r="G54768" s="488"/>
    </row>
    <row r="54769" spans="7:7" ht="15" customHeight="1">
      <c r="G54769" s="488"/>
    </row>
    <row r="54770" spans="7:7" ht="15" customHeight="1">
      <c r="G54770" s="488"/>
    </row>
    <row r="54771" spans="7:7" ht="15" customHeight="1">
      <c r="G54771" s="488"/>
    </row>
    <row r="54772" spans="7:7" ht="15" customHeight="1">
      <c r="G54772" s="488"/>
    </row>
    <row r="54773" spans="7:7" ht="15" customHeight="1">
      <c r="G54773" s="488"/>
    </row>
    <row r="54774" spans="7:7" ht="15" customHeight="1">
      <c r="G54774" s="488"/>
    </row>
    <row r="54775" spans="7:7" ht="15" customHeight="1">
      <c r="G54775" s="488"/>
    </row>
    <row r="54776" spans="7:7" ht="15" customHeight="1">
      <c r="G54776" s="488"/>
    </row>
    <row r="54777" spans="7:7" ht="15" customHeight="1">
      <c r="G54777" s="488"/>
    </row>
    <row r="54778" spans="7:7" ht="15" customHeight="1">
      <c r="G54778" s="488"/>
    </row>
    <row r="54779" spans="7:7" ht="15" customHeight="1">
      <c r="G54779" s="488"/>
    </row>
    <row r="54780" spans="7:7" ht="15" customHeight="1">
      <c r="G54780" s="488"/>
    </row>
    <row r="54781" spans="7:7" ht="15" customHeight="1">
      <c r="G54781" s="488"/>
    </row>
    <row r="54782" spans="7:7" ht="15" customHeight="1">
      <c r="G54782" s="488"/>
    </row>
    <row r="54783" spans="7:7" ht="15" customHeight="1">
      <c r="G54783" s="488"/>
    </row>
    <row r="54784" spans="7:7" ht="15" customHeight="1">
      <c r="G54784" s="488"/>
    </row>
    <row r="54785" spans="7:7" ht="15" customHeight="1">
      <c r="G54785" s="488"/>
    </row>
    <row r="54786" spans="7:7" ht="15" customHeight="1">
      <c r="G54786" s="488"/>
    </row>
    <row r="54787" spans="7:7" ht="15" customHeight="1">
      <c r="G54787" s="488"/>
    </row>
    <row r="54788" spans="7:7" ht="15" customHeight="1">
      <c r="G54788" s="488"/>
    </row>
    <row r="54789" spans="7:7" ht="15" customHeight="1">
      <c r="G54789" s="488"/>
    </row>
    <row r="54790" spans="7:7" ht="15" customHeight="1">
      <c r="G54790" s="488"/>
    </row>
    <row r="54791" spans="7:7" ht="15" customHeight="1">
      <c r="G54791" s="488"/>
    </row>
    <row r="54792" spans="7:7" ht="15" customHeight="1">
      <c r="G54792" s="488"/>
    </row>
    <row r="54793" spans="7:7" ht="15" customHeight="1">
      <c r="G54793" s="488"/>
    </row>
    <row r="54794" spans="7:7" ht="15" customHeight="1">
      <c r="G54794" s="488"/>
    </row>
    <row r="54795" spans="7:7" ht="15" customHeight="1">
      <c r="G54795" s="488"/>
    </row>
    <row r="54796" spans="7:7" ht="15" customHeight="1">
      <c r="G54796" s="488"/>
    </row>
    <row r="54797" spans="7:7" ht="15" customHeight="1">
      <c r="G54797" s="488"/>
    </row>
    <row r="54798" spans="7:7" ht="15" customHeight="1">
      <c r="G54798" s="488"/>
    </row>
    <row r="54799" spans="7:7" ht="15" customHeight="1">
      <c r="G54799" s="488"/>
    </row>
    <row r="54800" spans="7:7" ht="15" customHeight="1">
      <c r="G54800" s="488"/>
    </row>
    <row r="54801" spans="7:7" ht="15" customHeight="1">
      <c r="G54801" s="488"/>
    </row>
    <row r="54802" spans="7:7" ht="15" customHeight="1">
      <c r="G54802" s="488"/>
    </row>
    <row r="54803" spans="7:7" ht="15" customHeight="1">
      <c r="G54803" s="488"/>
    </row>
    <row r="54804" spans="7:7" ht="15" customHeight="1">
      <c r="G54804" s="488"/>
    </row>
    <row r="54805" spans="7:7" ht="15" customHeight="1">
      <c r="G54805" s="488"/>
    </row>
    <row r="54806" spans="7:7" ht="15" customHeight="1">
      <c r="G54806" s="488"/>
    </row>
    <row r="54807" spans="7:7" ht="15" customHeight="1">
      <c r="G54807" s="488"/>
    </row>
    <row r="54808" spans="7:7" ht="15" customHeight="1">
      <c r="G54808" s="488"/>
    </row>
    <row r="54809" spans="7:7" ht="15" customHeight="1">
      <c r="G54809" s="488"/>
    </row>
    <row r="54810" spans="7:7" ht="15" customHeight="1">
      <c r="G54810" s="488"/>
    </row>
    <row r="54811" spans="7:7" ht="15" customHeight="1">
      <c r="G54811" s="488"/>
    </row>
    <row r="54812" spans="7:7" ht="15" customHeight="1">
      <c r="G54812" s="488"/>
    </row>
    <row r="54813" spans="7:7" ht="15" customHeight="1">
      <c r="G54813" s="488"/>
    </row>
    <row r="54814" spans="7:7" ht="15" customHeight="1">
      <c r="G54814" s="488"/>
    </row>
    <row r="54815" spans="7:7" ht="15" customHeight="1">
      <c r="G54815" s="488"/>
    </row>
    <row r="54816" spans="7:7" ht="15" customHeight="1">
      <c r="G54816" s="488"/>
    </row>
    <row r="54817" spans="7:7" ht="15" customHeight="1">
      <c r="G54817" s="488"/>
    </row>
    <row r="54818" spans="7:7" ht="15" customHeight="1">
      <c r="G54818" s="488"/>
    </row>
    <row r="54819" spans="7:7" ht="15" customHeight="1">
      <c r="G54819" s="488"/>
    </row>
    <row r="54820" spans="7:7" ht="15" customHeight="1">
      <c r="G54820" s="488"/>
    </row>
    <row r="54821" spans="7:7" ht="15" customHeight="1">
      <c r="G54821" s="488"/>
    </row>
    <row r="54822" spans="7:7" ht="15" customHeight="1">
      <c r="G54822" s="488"/>
    </row>
    <row r="54823" spans="7:7" ht="15" customHeight="1">
      <c r="G54823" s="488"/>
    </row>
    <row r="54824" spans="7:7" ht="15" customHeight="1">
      <c r="G54824" s="488"/>
    </row>
    <row r="54825" spans="7:7" ht="15" customHeight="1">
      <c r="G54825" s="488"/>
    </row>
    <row r="54826" spans="7:7" ht="15" customHeight="1">
      <c r="G54826" s="488"/>
    </row>
    <row r="54827" spans="7:7" ht="15" customHeight="1">
      <c r="G54827" s="488"/>
    </row>
    <row r="54828" spans="7:7" ht="15" customHeight="1">
      <c r="G54828" s="488"/>
    </row>
    <row r="54829" spans="7:7" ht="15" customHeight="1">
      <c r="G54829" s="488"/>
    </row>
    <row r="54830" spans="7:7" ht="15" customHeight="1">
      <c r="G54830" s="488"/>
    </row>
    <row r="54831" spans="7:7" ht="15" customHeight="1">
      <c r="G54831" s="488"/>
    </row>
    <row r="54832" spans="7:7" ht="15" customHeight="1">
      <c r="G54832" s="488"/>
    </row>
    <row r="54833" spans="7:7" ht="15" customHeight="1">
      <c r="G54833" s="488"/>
    </row>
    <row r="54834" spans="7:7" ht="15" customHeight="1">
      <c r="G54834" s="488"/>
    </row>
    <row r="54835" spans="7:7" ht="15" customHeight="1">
      <c r="G54835" s="488"/>
    </row>
    <row r="54836" spans="7:7" ht="15" customHeight="1">
      <c r="G54836" s="488"/>
    </row>
    <row r="54837" spans="7:7" ht="15" customHeight="1">
      <c r="G54837" s="488"/>
    </row>
    <row r="54838" spans="7:7" ht="15" customHeight="1">
      <c r="G54838" s="488"/>
    </row>
    <row r="54839" spans="7:7" ht="15" customHeight="1">
      <c r="G54839" s="488"/>
    </row>
    <row r="54840" spans="7:7" ht="15" customHeight="1">
      <c r="G54840" s="488"/>
    </row>
    <row r="54841" spans="7:7" ht="15" customHeight="1">
      <c r="G54841" s="488"/>
    </row>
    <row r="54842" spans="7:7" ht="15" customHeight="1">
      <c r="G54842" s="488"/>
    </row>
    <row r="54843" spans="7:7" ht="15" customHeight="1">
      <c r="G54843" s="488"/>
    </row>
    <row r="54844" spans="7:7" ht="15" customHeight="1">
      <c r="G54844" s="488"/>
    </row>
    <row r="54845" spans="7:7" ht="15" customHeight="1">
      <c r="G54845" s="488"/>
    </row>
    <row r="54846" spans="7:7" ht="15" customHeight="1">
      <c r="G54846" s="488"/>
    </row>
    <row r="54847" spans="7:7" ht="15" customHeight="1">
      <c r="G54847" s="488"/>
    </row>
    <row r="54848" spans="7:7" ht="15" customHeight="1">
      <c r="G54848" s="488"/>
    </row>
    <row r="54849" spans="7:7" ht="15" customHeight="1">
      <c r="G54849" s="488"/>
    </row>
    <row r="54850" spans="7:7" ht="15" customHeight="1">
      <c r="G54850" s="488"/>
    </row>
    <row r="54851" spans="7:7" ht="15" customHeight="1">
      <c r="G54851" s="488"/>
    </row>
    <row r="54852" spans="7:7" ht="15" customHeight="1">
      <c r="G54852" s="488"/>
    </row>
    <row r="54853" spans="7:7" ht="15" customHeight="1">
      <c r="G54853" s="488"/>
    </row>
    <row r="54854" spans="7:7" ht="15" customHeight="1">
      <c r="G54854" s="488"/>
    </row>
    <row r="54855" spans="7:7" ht="15" customHeight="1">
      <c r="G54855" s="488"/>
    </row>
    <row r="54856" spans="7:7" ht="15" customHeight="1">
      <c r="G54856" s="488"/>
    </row>
    <row r="54857" spans="7:7" ht="15" customHeight="1">
      <c r="G54857" s="488"/>
    </row>
    <row r="54858" spans="7:7" ht="15" customHeight="1">
      <c r="G54858" s="488"/>
    </row>
    <row r="54859" spans="7:7" ht="15" customHeight="1">
      <c r="G54859" s="488"/>
    </row>
    <row r="54860" spans="7:7" ht="15" customHeight="1">
      <c r="G54860" s="488"/>
    </row>
    <row r="54861" spans="7:7" ht="15" customHeight="1">
      <c r="G54861" s="488"/>
    </row>
    <row r="54862" spans="7:7" ht="15" customHeight="1">
      <c r="G54862" s="488"/>
    </row>
    <row r="54863" spans="7:7" ht="15" customHeight="1">
      <c r="G54863" s="488"/>
    </row>
    <row r="54864" spans="7:7" ht="15" customHeight="1">
      <c r="G54864" s="488"/>
    </row>
    <row r="54865" spans="7:7" ht="15" customHeight="1">
      <c r="G54865" s="488"/>
    </row>
    <row r="54866" spans="7:7" ht="15" customHeight="1">
      <c r="G54866" s="488"/>
    </row>
    <row r="54867" spans="7:7" ht="15" customHeight="1">
      <c r="G54867" s="488"/>
    </row>
    <row r="54868" spans="7:7" ht="15" customHeight="1">
      <c r="G54868" s="488"/>
    </row>
    <row r="54869" spans="7:7" ht="15" customHeight="1">
      <c r="G54869" s="488"/>
    </row>
    <row r="54870" spans="7:7" ht="15" customHeight="1">
      <c r="G54870" s="488"/>
    </row>
    <row r="54871" spans="7:7" ht="15" customHeight="1">
      <c r="G54871" s="488"/>
    </row>
    <row r="54872" spans="7:7" ht="15" customHeight="1">
      <c r="G54872" s="488"/>
    </row>
    <row r="54873" spans="7:7" ht="15" customHeight="1">
      <c r="G54873" s="488"/>
    </row>
    <row r="54874" spans="7:7" ht="15" customHeight="1">
      <c r="G54874" s="488"/>
    </row>
    <row r="54875" spans="7:7" ht="15" customHeight="1">
      <c r="G54875" s="488"/>
    </row>
    <row r="54876" spans="7:7" ht="15" customHeight="1">
      <c r="G54876" s="488"/>
    </row>
    <row r="54877" spans="7:7" ht="15" customHeight="1">
      <c r="G54877" s="488"/>
    </row>
    <row r="54878" spans="7:7" ht="15" customHeight="1">
      <c r="G54878" s="488"/>
    </row>
    <row r="54879" spans="7:7" ht="15" customHeight="1">
      <c r="G54879" s="488"/>
    </row>
    <row r="54880" spans="7:7" ht="15" customHeight="1">
      <c r="G54880" s="488"/>
    </row>
    <row r="54881" spans="7:7" ht="15" customHeight="1">
      <c r="G54881" s="488"/>
    </row>
    <row r="54882" spans="7:7" ht="15" customHeight="1">
      <c r="G54882" s="488"/>
    </row>
    <row r="54883" spans="7:7" ht="15" customHeight="1">
      <c r="G54883" s="488"/>
    </row>
    <row r="54884" spans="7:7" ht="15" customHeight="1">
      <c r="G54884" s="488"/>
    </row>
    <row r="54885" spans="7:7" ht="15" customHeight="1">
      <c r="G54885" s="488"/>
    </row>
    <row r="54886" spans="7:7" ht="15" customHeight="1">
      <c r="G54886" s="488"/>
    </row>
    <row r="54887" spans="7:7" ht="15" customHeight="1">
      <c r="G54887" s="488"/>
    </row>
    <row r="54888" spans="7:7" ht="15" customHeight="1">
      <c r="G54888" s="488"/>
    </row>
    <row r="54889" spans="7:7" ht="15" customHeight="1">
      <c r="G54889" s="488"/>
    </row>
    <row r="54890" spans="7:7" ht="15" customHeight="1">
      <c r="G54890" s="488"/>
    </row>
    <row r="54891" spans="7:7" ht="15" customHeight="1">
      <c r="G54891" s="488"/>
    </row>
    <row r="54892" spans="7:7" ht="15" customHeight="1">
      <c r="G54892" s="488"/>
    </row>
    <row r="54893" spans="7:7" ht="15" customHeight="1">
      <c r="G54893" s="488"/>
    </row>
    <row r="54894" spans="7:7" ht="15" customHeight="1">
      <c r="G54894" s="488"/>
    </row>
    <row r="54895" spans="7:7" ht="15" customHeight="1">
      <c r="G54895" s="488"/>
    </row>
    <row r="54896" spans="7:7" ht="15" customHeight="1">
      <c r="G54896" s="488"/>
    </row>
    <row r="54897" spans="7:7" ht="15" customHeight="1">
      <c r="G54897" s="488"/>
    </row>
    <row r="54898" spans="7:7" ht="15" customHeight="1">
      <c r="G54898" s="488"/>
    </row>
    <row r="54899" spans="7:7" ht="15" customHeight="1">
      <c r="G54899" s="488"/>
    </row>
    <row r="54900" spans="7:7" ht="15" customHeight="1">
      <c r="G54900" s="488"/>
    </row>
    <row r="54901" spans="7:7" ht="15" customHeight="1">
      <c r="G54901" s="488"/>
    </row>
    <row r="54902" spans="7:7" ht="15" customHeight="1">
      <c r="G54902" s="488"/>
    </row>
    <row r="54903" spans="7:7" ht="15" customHeight="1">
      <c r="G54903" s="488"/>
    </row>
    <row r="54904" spans="7:7" ht="15" customHeight="1">
      <c r="G54904" s="488"/>
    </row>
    <row r="54905" spans="7:7" ht="15" customHeight="1">
      <c r="G54905" s="488"/>
    </row>
    <row r="54906" spans="7:7" ht="15" customHeight="1">
      <c r="G54906" s="488"/>
    </row>
    <row r="54907" spans="7:7" ht="15" customHeight="1">
      <c r="G54907" s="488"/>
    </row>
    <row r="54908" spans="7:7" ht="15" customHeight="1">
      <c r="G54908" s="488"/>
    </row>
    <row r="54909" spans="7:7" ht="15" customHeight="1">
      <c r="G54909" s="488"/>
    </row>
    <row r="54910" spans="7:7" ht="15" customHeight="1">
      <c r="G54910" s="488"/>
    </row>
    <row r="54911" spans="7:7" ht="15" customHeight="1">
      <c r="G54911" s="488"/>
    </row>
    <row r="54912" spans="7:7" ht="15" customHeight="1">
      <c r="G54912" s="488"/>
    </row>
    <row r="54913" spans="7:7" ht="15" customHeight="1">
      <c r="G54913" s="488"/>
    </row>
    <row r="54914" spans="7:7" ht="15" customHeight="1">
      <c r="G54914" s="488"/>
    </row>
    <row r="54915" spans="7:7" ht="15" customHeight="1">
      <c r="G54915" s="488"/>
    </row>
    <row r="54916" spans="7:7" ht="15" customHeight="1">
      <c r="G54916" s="488"/>
    </row>
    <row r="54917" spans="7:7" ht="15" customHeight="1">
      <c r="G54917" s="488"/>
    </row>
    <row r="54918" spans="7:7" ht="15" customHeight="1">
      <c r="G54918" s="488"/>
    </row>
    <row r="54919" spans="7:7" ht="15" customHeight="1">
      <c r="G54919" s="488"/>
    </row>
    <row r="54920" spans="7:7" ht="15" customHeight="1">
      <c r="G54920" s="488"/>
    </row>
    <row r="54921" spans="7:7" ht="15" customHeight="1">
      <c r="G54921" s="488"/>
    </row>
    <row r="54922" spans="7:7" ht="15" customHeight="1">
      <c r="G54922" s="488"/>
    </row>
    <row r="54923" spans="7:7" ht="15" customHeight="1">
      <c r="G54923" s="488"/>
    </row>
    <row r="54924" spans="7:7" ht="15" customHeight="1">
      <c r="G54924" s="488"/>
    </row>
    <row r="54925" spans="7:7" ht="15" customHeight="1">
      <c r="G54925" s="488"/>
    </row>
    <row r="54926" spans="7:7" ht="15" customHeight="1">
      <c r="G54926" s="488"/>
    </row>
    <row r="54927" spans="7:7" ht="15" customHeight="1">
      <c r="G54927" s="488"/>
    </row>
    <row r="54928" spans="7:7" ht="15" customHeight="1">
      <c r="G54928" s="488"/>
    </row>
    <row r="54929" spans="7:7" ht="15" customHeight="1">
      <c r="G54929" s="488"/>
    </row>
    <row r="54930" spans="7:7" ht="15" customHeight="1">
      <c r="G54930" s="488"/>
    </row>
    <row r="54931" spans="7:7" ht="15" customHeight="1">
      <c r="G54931" s="488"/>
    </row>
    <row r="54932" spans="7:7" ht="15" customHeight="1">
      <c r="G54932" s="488"/>
    </row>
    <row r="54933" spans="7:7" ht="15" customHeight="1">
      <c r="G54933" s="488"/>
    </row>
    <row r="54934" spans="7:7" ht="15" customHeight="1">
      <c r="G54934" s="488"/>
    </row>
    <row r="54935" spans="7:7" ht="15" customHeight="1">
      <c r="G54935" s="488"/>
    </row>
    <row r="54936" spans="7:7" ht="15" customHeight="1">
      <c r="G54936" s="488"/>
    </row>
    <row r="54937" spans="7:7" ht="15" customHeight="1">
      <c r="G54937" s="488"/>
    </row>
    <row r="54938" spans="7:7" ht="15" customHeight="1">
      <c r="G54938" s="488"/>
    </row>
    <row r="54939" spans="7:7" ht="15" customHeight="1">
      <c r="G54939" s="488"/>
    </row>
    <row r="54940" spans="7:7" ht="15" customHeight="1">
      <c r="G54940" s="488"/>
    </row>
    <row r="54941" spans="7:7" ht="15" customHeight="1">
      <c r="G54941" s="488"/>
    </row>
    <row r="54942" spans="7:7" ht="15" customHeight="1">
      <c r="G54942" s="488"/>
    </row>
    <row r="54943" spans="7:7" ht="15" customHeight="1">
      <c r="G54943" s="488"/>
    </row>
    <row r="54944" spans="7:7" ht="15" customHeight="1">
      <c r="G54944" s="488"/>
    </row>
    <row r="54945" spans="7:7" ht="15" customHeight="1">
      <c r="G54945" s="488"/>
    </row>
    <row r="54946" spans="7:7" ht="15" customHeight="1">
      <c r="G54946" s="488"/>
    </row>
    <row r="54947" spans="7:7" ht="15" customHeight="1">
      <c r="G54947" s="488"/>
    </row>
    <row r="54948" spans="7:7" ht="15" customHeight="1">
      <c r="G54948" s="488"/>
    </row>
    <row r="54949" spans="7:7" ht="15" customHeight="1">
      <c r="G54949" s="488"/>
    </row>
    <row r="54950" spans="7:7" ht="15" customHeight="1">
      <c r="G54950" s="488"/>
    </row>
    <row r="54951" spans="7:7" ht="15" customHeight="1">
      <c r="G54951" s="488"/>
    </row>
    <row r="54952" spans="7:7" ht="15" customHeight="1">
      <c r="G54952" s="488"/>
    </row>
    <row r="54953" spans="7:7" ht="15" customHeight="1">
      <c r="G54953" s="488"/>
    </row>
    <row r="54954" spans="7:7" ht="15" customHeight="1">
      <c r="G54954" s="488"/>
    </row>
    <row r="54955" spans="7:7" ht="15" customHeight="1">
      <c r="G54955" s="488"/>
    </row>
    <row r="54956" spans="7:7" ht="15" customHeight="1">
      <c r="G54956" s="488"/>
    </row>
    <row r="54957" spans="7:7" ht="15" customHeight="1">
      <c r="G54957" s="488"/>
    </row>
    <row r="54958" spans="7:7" ht="15" customHeight="1">
      <c r="G54958" s="488"/>
    </row>
    <row r="54959" spans="7:7" ht="15" customHeight="1">
      <c r="G54959" s="488"/>
    </row>
    <row r="54960" spans="7:7" ht="15" customHeight="1">
      <c r="G54960" s="488"/>
    </row>
    <row r="54961" spans="7:7" ht="15" customHeight="1">
      <c r="G54961" s="488"/>
    </row>
    <row r="54962" spans="7:7" ht="15" customHeight="1">
      <c r="G54962" s="488"/>
    </row>
    <row r="54963" spans="7:7" ht="15" customHeight="1">
      <c r="G54963" s="488"/>
    </row>
    <row r="54964" spans="7:7" ht="15" customHeight="1">
      <c r="G54964" s="488"/>
    </row>
    <row r="54965" spans="7:7" ht="15" customHeight="1">
      <c r="G54965" s="488"/>
    </row>
    <row r="54966" spans="7:7" ht="15" customHeight="1">
      <c r="G54966" s="488"/>
    </row>
    <row r="54967" spans="7:7" ht="15" customHeight="1">
      <c r="G54967" s="488"/>
    </row>
    <row r="54968" spans="7:7" ht="15" customHeight="1">
      <c r="G54968" s="488"/>
    </row>
    <row r="54969" spans="7:7" ht="15" customHeight="1">
      <c r="G54969" s="488"/>
    </row>
    <row r="54970" spans="7:7" ht="15" customHeight="1">
      <c r="G54970" s="488"/>
    </row>
    <row r="54971" spans="7:7" ht="15" customHeight="1">
      <c r="G54971" s="488"/>
    </row>
    <row r="54972" spans="7:7" ht="15" customHeight="1">
      <c r="G54972" s="488"/>
    </row>
    <row r="54973" spans="7:7" ht="15" customHeight="1">
      <c r="G54973" s="488"/>
    </row>
    <row r="54974" spans="7:7" ht="15" customHeight="1">
      <c r="G54974" s="488"/>
    </row>
    <row r="54975" spans="7:7" ht="15" customHeight="1">
      <c r="G54975" s="488"/>
    </row>
    <row r="54976" spans="7:7" ht="15" customHeight="1">
      <c r="G54976" s="488"/>
    </row>
    <row r="54977" spans="7:7" ht="15" customHeight="1">
      <c r="G54977" s="488"/>
    </row>
    <row r="54978" spans="7:7" ht="15" customHeight="1">
      <c r="G54978" s="488"/>
    </row>
    <row r="54979" spans="7:7" ht="15" customHeight="1">
      <c r="G54979" s="488"/>
    </row>
    <row r="54980" spans="7:7" ht="15" customHeight="1">
      <c r="G54980" s="488"/>
    </row>
    <row r="54981" spans="7:7" ht="15" customHeight="1">
      <c r="G54981" s="488"/>
    </row>
    <row r="54982" spans="7:7" ht="15" customHeight="1">
      <c r="G54982" s="488"/>
    </row>
    <row r="54983" spans="7:7" ht="15" customHeight="1">
      <c r="G54983" s="488"/>
    </row>
    <row r="54984" spans="7:7" ht="15" customHeight="1">
      <c r="G54984" s="488"/>
    </row>
    <row r="54985" spans="7:7" ht="15" customHeight="1">
      <c r="G54985" s="488"/>
    </row>
    <row r="54986" spans="7:7" ht="15" customHeight="1">
      <c r="G54986" s="488"/>
    </row>
    <row r="54987" spans="7:7" ht="15" customHeight="1">
      <c r="G54987" s="488"/>
    </row>
    <row r="54988" spans="7:7" ht="15" customHeight="1">
      <c r="G54988" s="488"/>
    </row>
    <row r="54989" spans="7:7" ht="15" customHeight="1">
      <c r="G54989" s="488"/>
    </row>
    <row r="54990" spans="7:7" ht="15" customHeight="1">
      <c r="G54990" s="488"/>
    </row>
    <row r="54991" spans="7:7" ht="15" customHeight="1">
      <c r="G54991" s="488"/>
    </row>
    <row r="54992" spans="7:7" ht="15" customHeight="1">
      <c r="G54992" s="488"/>
    </row>
    <row r="54993" spans="7:7" ht="15" customHeight="1">
      <c r="G54993" s="488"/>
    </row>
    <row r="54994" spans="7:7" ht="15" customHeight="1">
      <c r="G54994" s="488"/>
    </row>
    <row r="54995" spans="7:7" ht="15" customHeight="1">
      <c r="G54995" s="488"/>
    </row>
    <row r="54996" spans="7:7" ht="15" customHeight="1">
      <c r="G54996" s="488"/>
    </row>
    <row r="54997" spans="7:7" ht="15" customHeight="1">
      <c r="G54997" s="488"/>
    </row>
    <row r="54998" spans="7:7" ht="15" customHeight="1">
      <c r="G54998" s="488"/>
    </row>
    <row r="54999" spans="7:7" ht="15" customHeight="1">
      <c r="G54999" s="488"/>
    </row>
    <row r="55000" spans="7:7" ht="15" customHeight="1">
      <c r="G55000" s="488"/>
    </row>
    <row r="55001" spans="7:7" ht="15" customHeight="1">
      <c r="G55001" s="488"/>
    </row>
    <row r="55002" spans="7:7" ht="15" customHeight="1">
      <c r="G55002" s="488"/>
    </row>
    <row r="55003" spans="7:7" ht="15" customHeight="1">
      <c r="G55003" s="488"/>
    </row>
    <row r="55004" spans="7:7" ht="15" customHeight="1">
      <c r="G55004" s="488"/>
    </row>
    <row r="55005" spans="7:7" ht="15" customHeight="1">
      <c r="G55005" s="488"/>
    </row>
    <row r="55006" spans="7:7" ht="15" customHeight="1">
      <c r="G55006" s="488"/>
    </row>
    <row r="55007" spans="7:7" ht="15" customHeight="1">
      <c r="G55007" s="488"/>
    </row>
    <row r="55008" spans="7:7" ht="15" customHeight="1">
      <c r="G55008" s="488"/>
    </row>
    <row r="55009" spans="7:7" ht="15" customHeight="1">
      <c r="G55009" s="488"/>
    </row>
    <row r="55010" spans="7:7" ht="15" customHeight="1">
      <c r="G55010" s="488"/>
    </row>
    <row r="55011" spans="7:7" ht="15" customHeight="1">
      <c r="G55011" s="488"/>
    </row>
    <row r="55012" spans="7:7" ht="15" customHeight="1">
      <c r="G55012" s="488"/>
    </row>
    <row r="55013" spans="7:7" ht="15" customHeight="1">
      <c r="G55013" s="488"/>
    </row>
    <row r="55014" spans="7:7" ht="15" customHeight="1">
      <c r="G55014" s="488"/>
    </row>
    <row r="55015" spans="7:7" ht="15" customHeight="1">
      <c r="G55015" s="488"/>
    </row>
    <row r="55016" spans="7:7" ht="15" customHeight="1">
      <c r="G55016" s="488"/>
    </row>
    <row r="55017" spans="7:7" ht="15" customHeight="1">
      <c r="G55017" s="488"/>
    </row>
    <row r="55018" spans="7:7" ht="15" customHeight="1">
      <c r="G55018" s="488"/>
    </row>
    <row r="55019" spans="7:7" ht="15" customHeight="1">
      <c r="G55019" s="488"/>
    </row>
    <row r="55020" spans="7:7" ht="15" customHeight="1">
      <c r="G55020" s="488"/>
    </row>
    <row r="55021" spans="7:7" ht="15" customHeight="1">
      <c r="G55021" s="488"/>
    </row>
    <row r="55022" spans="7:7" ht="15" customHeight="1">
      <c r="G55022" s="488"/>
    </row>
    <row r="55023" spans="7:7" ht="15" customHeight="1">
      <c r="G55023" s="488"/>
    </row>
    <row r="55024" spans="7:7" ht="15" customHeight="1">
      <c r="G55024" s="488"/>
    </row>
    <row r="55025" spans="7:7" ht="15" customHeight="1">
      <c r="G55025" s="488"/>
    </row>
    <row r="55026" spans="7:7" ht="15" customHeight="1">
      <c r="G55026" s="488"/>
    </row>
    <row r="55027" spans="7:7" ht="15" customHeight="1">
      <c r="G55027" s="488"/>
    </row>
    <row r="55028" spans="7:7" ht="15" customHeight="1">
      <c r="G55028" s="488"/>
    </row>
    <row r="55029" spans="7:7" ht="15" customHeight="1">
      <c r="G55029" s="488"/>
    </row>
    <row r="55030" spans="7:7" ht="15" customHeight="1">
      <c r="G55030" s="488"/>
    </row>
    <row r="55031" spans="7:7" ht="15" customHeight="1">
      <c r="G55031" s="488"/>
    </row>
    <row r="55032" spans="7:7" ht="15" customHeight="1">
      <c r="G55032" s="488"/>
    </row>
    <row r="55033" spans="7:7" ht="15" customHeight="1">
      <c r="G55033" s="488"/>
    </row>
    <row r="55034" spans="7:7" ht="15" customHeight="1">
      <c r="G55034" s="488"/>
    </row>
    <row r="55035" spans="7:7" ht="15" customHeight="1">
      <c r="G55035" s="488"/>
    </row>
    <row r="55036" spans="7:7" ht="15" customHeight="1">
      <c r="G55036" s="488"/>
    </row>
    <row r="55037" spans="7:7" ht="15" customHeight="1">
      <c r="G55037" s="488"/>
    </row>
    <row r="55038" spans="7:7" ht="15" customHeight="1">
      <c r="G55038" s="488"/>
    </row>
    <row r="55039" spans="7:7" ht="15" customHeight="1">
      <c r="G55039" s="488"/>
    </row>
    <row r="55040" spans="7:7" ht="15" customHeight="1">
      <c r="G55040" s="488"/>
    </row>
    <row r="55041" spans="7:7" ht="15" customHeight="1">
      <c r="G55041" s="488"/>
    </row>
    <row r="55042" spans="7:7" ht="15" customHeight="1">
      <c r="G55042" s="488"/>
    </row>
    <row r="55043" spans="7:7" ht="15" customHeight="1">
      <c r="G55043" s="488"/>
    </row>
    <row r="55044" spans="7:7" ht="15" customHeight="1">
      <c r="G55044" s="488"/>
    </row>
    <row r="55045" spans="7:7" ht="15" customHeight="1">
      <c r="G55045" s="488"/>
    </row>
    <row r="55046" spans="7:7" ht="15" customHeight="1">
      <c r="G55046" s="488"/>
    </row>
    <row r="55047" spans="7:7" ht="15" customHeight="1">
      <c r="G55047" s="488"/>
    </row>
    <row r="55048" spans="7:7" ht="15" customHeight="1">
      <c r="G55048" s="488"/>
    </row>
    <row r="55049" spans="7:7" ht="15" customHeight="1">
      <c r="G55049" s="488"/>
    </row>
    <row r="55050" spans="7:7" ht="15" customHeight="1">
      <c r="G55050" s="488"/>
    </row>
    <row r="55051" spans="7:7" ht="15" customHeight="1">
      <c r="G55051" s="488"/>
    </row>
    <row r="55052" spans="7:7" ht="15" customHeight="1">
      <c r="G55052" s="488"/>
    </row>
    <row r="55053" spans="7:7" ht="15" customHeight="1">
      <c r="G55053" s="488"/>
    </row>
    <row r="55054" spans="7:7" ht="15" customHeight="1">
      <c r="G55054" s="488"/>
    </row>
    <row r="55055" spans="7:7" ht="15" customHeight="1">
      <c r="G55055" s="488"/>
    </row>
    <row r="55056" spans="7:7" ht="15" customHeight="1">
      <c r="G55056" s="488"/>
    </row>
    <row r="55057" spans="7:7" ht="15" customHeight="1">
      <c r="G55057" s="488"/>
    </row>
    <row r="55058" spans="7:7" ht="15" customHeight="1">
      <c r="G55058" s="488"/>
    </row>
    <row r="55059" spans="7:7" ht="15" customHeight="1">
      <c r="G55059" s="488"/>
    </row>
    <row r="55060" spans="7:7" ht="15" customHeight="1">
      <c r="G55060" s="488"/>
    </row>
    <row r="55061" spans="7:7" ht="15" customHeight="1">
      <c r="G55061" s="488"/>
    </row>
    <row r="55062" spans="7:7" ht="15" customHeight="1">
      <c r="G55062" s="488"/>
    </row>
    <row r="55063" spans="7:7" ht="15" customHeight="1">
      <c r="G55063" s="488"/>
    </row>
    <row r="55064" spans="7:7" ht="15" customHeight="1">
      <c r="G55064" s="488"/>
    </row>
    <row r="55065" spans="7:7" ht="15" customHeight="1">
      <c r="G55065" s="488"/>
    </row>
    <row r="55066" spans="7:7" ht="15" customHeight="1">
      <c r="G55066" s="488"/>
    </row>
    <row r="55067" spans="7:7" ht="15" customHeight="1">
      <c r="G55067" s="488"/>
    </row>
    <row r="55068" spans="7:7" ht="15" customHeight="1">
      <c r="G55068" s="488"/>
    </row>
    <row r="55069" spans="7:7" ht="15" customHeight="1">
      <c r="G55069" s="488"/>
    </row>
    <row r="55070" spans="7:7" ht="15" customHeight="1">
      <c r="G55070" s="488"/>
    </row>
    <row r="55071" spans="7:7" ht="15" customHeight="1">
      <c r="G55071" s="488"/>
    </row>
    <row r="55072" spans="7:7" ht="15" customHeight="1">
      <c r="G55072" s="488"/>
    </row>
    <row r="55073" spans="7:7" ht="15" customHeight="1">
      <c r="G55073" s="488"/>
    </row>
    <row r="55074" spans="7:7" ht="15" customHeight="1">
      <c r="G55074" s="488"/>
    </row>
    <row r="55075" spans="7:7" ht="15" customHeight="1">
      <c r="G55075" s="488"/>
    </row>
    <row r="55076" spans="7:7" ht="15" customHeight="1">
      <c r="G55076" s="488"/>
    </row>
    <row r="55077" spans="7:7" ht="15" customHeight="1">
      <c r="G55077" s="488"/>
    </row>
    <row r="55078" spans="7:7" ht="15" customHeight="1">
      <c r="G55078" s="488"/>
    </row>
    <row r="55079" spans="7:7" ht="15" customHeight="1">
      <c r="G55079" s="488"/>
    </row>
    <row r="55080" spans="7:7" ht="15" customHeight="1">
      <c r="G55080" s="488"/>
    </row>
    <row r="55081" spans="7:7" ht="15" customHeight="1">
      <c r="G55081" s="488"/>
    </row>
    <row r="55082" spans="7:7" ht="15" customHeight="1">
      <c r="G55082" s="488"/>
    </row>
    <row r="55083" spans="7:7" ht="15" customHeight="1">
      <c r="G55083" s="488"/>
    </row>
    <row r="55084" spans="7:7" ht="15" customHeight="1">
      <c r="G55084" s="488"/>
    </row>
    <row r="55085" spans="7:7" ht="15" customHeight="1">
      <c r="G55085" s="488"/>
    </row>
    <row r="55086" spans="7:7" ht="15" customHeight="1">
      <c r="G55086" s="488"/>
    </row>
    <row r="55087" spans="7:7" ht="15" customHeight="1">
      <c r="G55087" s="488"/>
    </row>
    <row r="55088" spans="7:7" ht="15" customHeight="1">
      <c r="G55088" s="488"/>
    </row>
    <row r="55089" spans="7:7" ht="15" customHeight="1">
      <c r="G55089" s="488"/>
    </row>
    <row r="55090" spans="7:7" ht="15" customHeight="1">
      <c r="G55090" s="488"/>
    </row>
    <row r="55091" spans="7:7" ht="15" customHeight="1">
      <c r="G55091" s="488"/>
    </row>
    <row r="55092" spans="7:7" ht="15" customHeight="1">
      <c r="G55092" s="488"/>
    </row>
    <row r="55093" spans="7:7" ht="15" customHeight="1">
      <c r="G55093" s="488"/>
    </row>
    <row r="55094" spans="7:7" ht="15" customHeight="1">
      <c r="G55094" s="488"/>
    </row>
    <row r="55095" spans="7:7" ht="15" customHeight="1">
      <c r="G55095" s="488"/>
    </row>
    <row r="55096" spans="7:7" ht="15" customHeight="1">
      <c r="G55096" s="488"/>
    </row>
    <row r="55097" spans="7:7" ht="15" customHeight="1">
      <c r="G55097" s="488"/>
    </row>
    <row r="55098" spans="7:7" ht="15" customHeight="1">
      <c r="G55098" s="488"/>
    </row>
    <row r="55099" spans="7:7" ht="15" customHeight="1">
      <c r="G55099" s="488"/>
    </row>
    <row r="55100" spans="7:7" ht="15" customHeight="1">
      <c r="G55100" s="488"/>
    </row>
    <row r="55101" spans="7:7" ht="15" customHeight="1">
      <c r="G55101" s="488"/>
    </row>
    <row r="55102" spans="7:7" ht="15" customHeight="1">
      <c r="G55102" s="488"/>
    </row>
    <row r="55103" spans="7:7" ht="15" customHeight="1">
      <c r="G55103" s="488"/>
    </row>
    <row r="55104" spans="7:7" ht="15" customHeight="1">
      <c r="G55104" s="488"/>
    </row>
    <row r="55105" spans="7:7" ht="15" customHeight="1">
      <c r="G55105" s="488"/>
    </row>
    <row r="55106" spans="7:7" ht="15" customHeight="1">
      <c r="G55106" s="488"/>
    </row>
    <row r="55107" spans="7:7" ht="15" customHeight="1">
      <c r="G55107" s="488"/>
    </row>
    <row r="55108" spans="7:7" ht="15" customHeight="1">
      <c r="G55108" s="488"/>
    </row>
    <row r="55109" spans="7:7" ht="15" customHeight="1">
      <c r="G55109" s="488"/>
    </row>
    <row r="55110" spans="7:7" ht="15" customHeight="1">
      <c r="G55110" s="488"/>
    </row>
    <row r="55111" spans="7:7" ht="15" customHeight="1">
      <c r="G55111" s="488"/>
    </row>
    <row r="55112" spans="7:7" ht="15" customHeight="1">
      <c r="G55112" s="488"/>
    </row>
    <row r="55113" spans="7:7" ht="15" customHeight="1">
      <c r="G55113" s="488"/>
    </row>
    <row r="55114" spans="7:7" ht="15" customHeight="1">
      <c r="G55114" s="488"/>
    </row>
    <row r="55115" spans="7:7" ht="15" customHeight="1">
      <c r="G55115" s="488"/>
    </row>
    <row r="55116" spans="7:7" ht="15" customHeight="1">
      <c r="G55116" s="488"/>
    </row>
    <row r="55117" spans="7:7" ht="15" customHeight="1">
      <c r="G55117" s="488"/>
    </row>
    <row r="55118" spans="7:7" ht="15" customHeight="1">
      <c r="G55118" s="488"/>
    </row>
    <row r="55119" spans="7:7" ht="15" customHeight="1">
      <c r="G55119" s="488"/>
    </row>
    <row r="55120" spans="7:7" ht="15" customHeight="1">
      <c r="G55120" s="488"/>
    </row>
    <row r="55121" spans="7:7" ht="15" customHeight="1">
      <c r="G55121" s="488"/>
    </row>
    <row r="55122" spans="7:7" ht="15" customHeight="1">
      <c r="G55122" s="488"/>
    </row>
    <row r="55123" spans="7:7" ht="15" customHeight="1">
      <c r="G55123" s="488"/>
    </row>
    <row r="55124" spans="7:7" ht="15" customHeight="1">
      <c r="G55124" s="488"/>
    </row>
    <row r="55125" spans="7:7" ht="15" customHeight="1">
      <c r="G55125" s="488"/>
    </row>
    <row r="55126" spans="7:7" ht="15" customHeight="1">
      <c r="G55126" s="488"/>
    </row>
    <row r="55127" spans="7:7" ht="15" customHeight="1">
      <c r="G55127" s="488"/>
    </row>
    <row r="55128" spans="7:7" ht="15" customHeight="1">
      <c r="G55128" s="488"/>
    </row>
    <row r="55129" spans="7:7" ht="15" customHeight="1">
      <c r="G55129" s="488"/>
    </row>
    <row r="55130" spans="7:7" ht="15" customHeight="1">
      <c r="G55130" s="488"/>
    </row>
    <row r="55131" spans="7:7" ht="15" customHeight="1">
      <c r="G55131" s="488"/>
    </row>
    <row r="55132" spans="7:7" ht="15" customHeight="1">
      <c r="G55132" s="488"/>
    </row>
    <row r="55133" spans="7:7" ht="15" customHeight="1">
      <c r="G55133" s="488"/>
    </row>
    <row r="55134" spans="7:7" ht="15" customHeight="1">
      <c r="G55134" s="488"/>
    </row>
    <row r="55135" spans="7:7" ht="15" customHeight="1">
      <c r="G55135" s="488"/>
    </row>
    <row r="55136" spans="7:7" ht="15" customHeight="1">
      <c r="G55136" s="488"/>
    </row>
    <row r="55137" spans="7:7" ht="15" customHeight="1">
      <c r="G55137" s="488"/>
    </row>
    <row r="55138" spans="7:7" ht="15" customHeight="1">
      <c r="G55138" s="488"/>
    </row>
    <row r="55139" spans="7:7" ht="15" customHeight="1">
      <c r="G55139" s="488"/>
    </row>
    <row r="55140" spans="7:7" ht="15" customHeight="1">
      <c r="G55140" s="488"/>
    </row>
    <row r="55141" spans="7:7" ht="15" customHeight="1">
      <c r="G55141" s="488"/>
    </row>
    <row r="55142" spans="7:7" ht="15" customHeight="1">
      <c r="G55142" s="488"/>
    </row>
    <row r="55143" spans="7:7" ht="15" customHeight="1">
      <c r="G55143" s="488"/>
    </row>
    <row r="55144" spans="7:7" ht="15" customHeight="1">
      <c r="G55144" s="488"/>
    </row>
    <row r="55145" spans="7:7" ht="15" customHeight="1">
      <c r="G55145" s="488"/>
    </row>
    <row r="55146" spans="7:7" ht="15" customHeight="1">
      <c r="G55146" s="488"/>
    </row>
    <row r="55147" spans="7:7" ht="15" customHeight="1">
      <c r="G55147" s="488"/>
    </row>
    <row r="55148" spans="7:7" ht="15" customHeight="1">
      <c r="G55148" s="488"/>
    </row>
    <row r="55149" spans="7:7" ht="15" customHeight="1">
      <c r="G55149" s="488"/>
    </row>
    <row r="55150" spans="7:7" ht="15" customHeight="1">
      <c r="G55150" s="488"/>
    </row>
    <row r="55151" spans="7:7" ht="15" customHeight="1">
      <c r="G55151" s="488"/>
    </row>
    <row r="55152" spans="7:7" ht="15" customHeight="1">
      <c r="G55152" s="488"/>
    </row>
    <row r="55153" spans="7:7" ht="15" customHeight="1">
      <c r="G55153" s="488"/>
    </row>
    <row r="55154" spans="7:7" ht="15" customHeight="1">
      <c r="G55154" s="488"/>
    </row>
    <row r="55155" spans="7:7" ht="15" customHeight="1">
      <c r="G55155" s="488"/>
    </row>
    <row r="55156" spans="7:7" ht="15" customHeight="1">
      <c r="G55156" s="488"/>
    </row>
    <row r="55157" spans="7:7" ht="15" customHeight="1">
      <c r="G55157" s="488"/>
    </row>
    <row r="55158" spans="7:7" ht="15" customHeight="1">
      <c r="G55158" s="488"/>
    </row>
    <row r="55159" spans="7:7" ht="15" customHeight="1">
      <c r="G55159" s="488"/>
    </row>
    <row r="55160" spans="7:7" ht="15" customHeight="1">
      <c r="G55160" s="488"/>
    </row>
    <row r="55161" spans="7:7" ht="15" customHeight="1">
      <c r="G55161" s="488"/>
    </row>
    <row r="55162" spans="7:7" ht="15" customHeight="1">
      <c r="G55162" s="488"/>
    </row>
    <row r="55163" spans="7:7" ht="15" customHeight="1">
      <c r="G55163" s="488"/>
    </row>
    <row r="55164" spans="7:7" ht="15" customHeight="1">
      <c r="G55164" s="488"/>
    </row>
    <row r="55165" spans="7:7" ht="15" customHeight="1">
      <c r="G55165" s="488"/>
    </row>
    <row r="55166" spans="7:7" ht="15" customHeight="1">
      <c r="G55166" s="488"/>
    </row>
    <row r="55167" spans="7:7" ht="15" customHeight="1">
      <c r="G55167" s="488"/>
    </row>
    <row r="55168" spans="7:7" ht="15" customHeight="1">
      <c r="G55168" s="488"/>
    </row>
    <row r="55169" spans="7:7" ht="15" customHeight="1">
      <c r="G55169" s="488"/>
    </row>
    <row r="55170" spans="7:7" ht="15" customHeight="1">
      <c r="G55170" s="488"/>
    </row>
    <row r="55171" spans="7:7" ht="15" customHeight="1">
      <c r="G55171" s="488"/>
    </row>
    <row r="55172" spans="7:7" ht="15" customHeight="1">
      <c r="G55172" s="488"/>
    </row>
    <row r="55173" spans="7:7" ht="15" customHeight="1">
      <c r="G55173" s="488"/>
    </row>
    <row r="55174" spans="7:7" ht="15" customHeight="1">
      <c r="G55174" s="488"/>
    </row>
    <row r="55175" spans="7:7" ht="15" customHeight="1">
      <c r="G55175" s="488"/>
    </row>
    <row r="55176" spans="7:7" ht="15" customHeight="1">
      <c r="G55176" s="488"/>
    </row>
    <row r="55177" spans="7:7" ht="15" customHeight="1">
      <c r="G55177" s="488"/>
    </row>
    <row r="55178" spans="7:7" ht="15" customHeight="1">
      <c r="G55178" s="488"/>
    </row>
    <row r="55179" spans="7:7" ht="15" customHeight="1">
      <c r="G55179" s="488"/>
    </row>
    <row r="55180" spans="7:7" ht="15" customHeight="1">
      <c r="G55180" s="488"/>
    </row>
    <row r="55181" spans="7:7" ht="15" customHeight="1">
      <c r="G55181" s="488"/>
    </row>
    <row r="55182" spans="7:7" ht="15" customHeight="1">
      <c r="G55182" s="488"/>
    </row>
    <row r="55183" spans="7:7" ht="15" customHeight="1">
      <c r="G55183" s="488"/>
    </row>
    <row r="55184" spans="7:7" ht="15" customHeight="1">
      <c r="G55184" s="488"/>
    </row>
    <row r="55185" spans="7:7" ht="15" customHeight="1">
      <c r="G55185" s="488"/>
    </row>
    <row r="55186" spans="7:7" ht="15" customHeight="1">
      <c r="G55186" s="488"/>
    </row>
    <row r="55187" spans="7:7" ht="15" customHeight="1">
      <c r="G55187" s="488"/>
    </row>
    <row r="55188" spans="7:7" ht="15" customHeight="1">
      <c r="G55188" s="488"/>
    </row>
    <row r="55189" spans="7:7" ht="15" customHeight="1">
      <c r="G55189" s="488"/>
    </row>
    <row r="55190" spans="7:7" ht="15" customHeight="1">
      <c r="G55190" s="488"/>
    </row>
    <row r="55191" spans="7:7" ht="15" customHeight="1">
      <c r="G55191" s="488"/>
    </row>
    <row r="55192" spans="7:7" ht="15" customHeight="1">
      <c r="G55192" s="488"/>
    </row>
    <row r="55193" spans="7:7" ht="15" customHeight="1">
      <c r="G55193" s="488"/>
    </row>
    <row r="55194" spans="7:7" ht="15" customHeight="1">
      <c r="G55194" s="488"/>
    </row>
    <row r="55195" spans="7:7" ht="15" customHeight="1">
      <c r="G55195" s="488"/>
    </row>
    <row r="55196" spans="7:7" ht="15" customHeight="1">
      <c r="G55196" s="488"/>
    </row>
    <row r="55197" spans="7:7" ht="15" customHeight="1">
      <c r="G55197" s="488"/>
    </row>
    <row r="55198" spans="7:7" ht="15" customHeight="1">
      <c r="G55198" s="488"/>
    </row>
    <row r="55199" spans="7:7" ht="15" customHeight="1">
      <c r="G55199" s="488"/>
    </row>
    <row r="55200" spans="7:7" ht="15" customHeight="1">
      <c r="G55200" s="488"/>
    </row>
    <row r="55201" spans="7:7" ht="15" customHeight="1">
      <c r="G55201" s="488"/>
    </row>
    <row r="55202" spans="7:7" ht="15" customHeight="1">
      <c r="G55202" s="488"/>
    </row>
    <row r="55203" spans="7:7" ht="15" customHeight="1">
      <c r="G55203" s="488"/>
    </row>
    <row r="55204" spans="7:7" ht="15" customHeight="1">
      <c r="G55204" s="488"/>
    </row>
    <row r="55205" spans="7:7" ht="15" customHeight="1">
      <c r="G55205" s="488"/>
    </row>
    <row r="55206" spans="7:7" ht="15" customHeight="1">
      <c r="G55206" s="488"/>
    </row>
    <row r="55207" spans="7:7" ht="15" customHeight="1">
      <c r="G55207" s="488"/>
    </row>
    <row r="55208" spans="7:7" ht="15" customHeight="1">
      <c r="G55208" s="488"/>
    </row>
    <row r="55209" spans="7:7" ht="15" customHeight="1">
      <c r="G55209" s="488"/>
    </row>
    <row r="55210" spans="7:7" ht="15" customHeight="1">
      <c r="G55210" s="488"/>
    </row>
    <row r="55211" spans="7:7" ht="15" customHeight="1">
      <c r="G55211" s="488"/>
    </row>
    <row r="55212" spans="7:7" ht="15" customHeight="1">
      <c r="G55212" s="488"/>
    </row>
    <row r="55213" spans="7:7" ht="15" customHeight="1">
      <c r="G55213" s="488"/>
    </row>
    <row r="55214" spans="7:7" ht="15" customHeight="1">
      <c r="G55214" s="488"/>
    </row>
    <row r="55215" spans="7:7" ht="15" customHeight="1">
      <c r="G55215" s="488"/>
    </row>
    <row r="55216" spans="7:7" ht="15" customHeight="1">
      <c r="G55216" s="488"/>
    </row>
    <row r="55217" spans="7:7" ht="15" customHeight="1">
      <c r="G55217" s="488"/>
    </row>
    <row r="55218" spans="7:7" ht="15" customHeight="1">
      <c r="G55218" s="488"/>
    </row>
    <row r="55219" spans="7:7" ht="15" customHeight="1">
      <c r="G55219" s="488"/>
    </row>
    <row r="55220" spans="7:7" ht="15" customHeight="1">
      <c r="G55220" s="488"/>
    </row>
    <row r="55221" spans="7:7" ht="15" customHeight="1">
      <c r="G55221" s="488"/>
    </row>
    <row r="55222" spans="7:7" ht="15" customHeight="1">
      <c r="G55222" s="488"/>
    </row>
    <row r="55223" spans="7:7" ht="15" customHeight="1">
      <c r="G55223" s="488"/>
    </row>
    <row r="55224" spans="7:7" ht="15" customHeight="1">
      <c r="G55224" s="488"/>
    </row>
    <row r="55225" spans="7:7" ht="15" customHeight="1">
      <c r="G55225" s="488"/>
    </row>
    <row r="55226" spans="7:7" ht="15" customHeight="1">
      <c r="G55226" s="488"/>
    </row>
    <row r="55227" spans="7:7" ht="15" customHeight="1">
      <c r="G55227" s="488"/>
    </row>
    <row r="55228" spans="7:7" ht="15" customHeight="1">
      <c r="G55228" s="488"/>
    </row>
    <row r="55229" spans="7:7" ht="15" customHeight="1">
      <c r="G55229" s="488"/>
    </row>
    <row r="55230" spans="7:7" ht="15" customHeight="1">
      <c r="G55230" s="488"/>
    </row>
    <row r="55231" spans="7:7" ht="15" customHeight="1">
      <c r="G55231" s="488"/>
    </row>
    <row r="55232" spans="7:7" ht="15" customHeight="1">
      <c r="G55232" s="488"/>
    </row>
    <row r="55233" spans="7:7" ht="15" customHeight="1">
      <c r="G55233" s="488"/>
    </row>
    <row r="55234" spans="7:7" ht="15" customHeight="1">
      <c r="G55234" s="488"/>
    </row>
    <row r="55235" spans="7:7" ht="15" customHeight="1">
      <c r="G55235" s="488"/>
    </row>
    <row r="55236" spans="7:7" ht="15" customHeight="1">
      <c r="G55236" s="488"/>
    </row>
    <row r="55237" spans="7:7" ht="15" customHeight="1">
      <c r="G55237" s="488"/>
    </row>
    <row r="55238" spans="7:7" ht="15" customHeight="1">
      <c r="G55238" s="488"/>
    </row>
    <row r="55239" spans="7:7" ht="15" customHeight="1">
      <c r="G55239" s="488"/>
    </row>
    <row r="55240" spans="7:7" ht="15" customHeight="1">
      <c r="G55240" s="488"/>
    </row>
    <row r="55241" spans="7:7" ht="15" customHeight="1">
      <c r="G55241" s="488"/>
    </row>
    <row r="55242" spans="7:7" ht="15" customHeight="1">
      <c r="G55242" s="488"/>
    </row>
    <row r="55243" spans="7:7" ht="15" customHeight="1">
      <c r="G55243" s="488"/>
    </row>
    <row r="55244" spans="7:7" ht="15" customHeight="1">
      <c r="G55244" s="488"/>
    </row>
    <row r="55245" spans="7:7" ht="15" customHeight="1">
      <c r="G55245" s="488"/>
    </row>
    <row r="55246" spans="7:7" ht="15" customHeight="1">
      <c r="G55246" s="488"/>
    </row>
    <row r="55247" spans="7:7" ht="15" customHeight="1">
      <c r="G55247" s="488"/>
    </row>
    <row r="55248" spans="7:7" ht="15" customHeight="1">
      <c r="G55248" s="488"/>
    </row>
    <row r="55249" spans="7:7" ht="15" customHeight="1">
      <c r="G55249" s="488"/>
    </row>
    <row r="55250" spans="7:7" ht="15" customHeight="1">
      <c r="G55250" s="488"/>
    </row>
    <row r="55251" spans="7:7" ht="15" customHeight="1">
      <c r="G55251" s="488"/>
    </row>
    <row r="55252" spans="7:7" ht="15" customHeight="1">
      <c r="G55252" s="488"/>
    </row>
    <row r="55253" spans="7:7" ht="15" customHeight="1">
      <c r="G55253" s="488"/>
    </row>
    <row r="55254" spans="7:7" ht="15" customHeight="1">
      <c r="G55254" s="488"/>
    </row>
    <row r="55255" spans="7:7" ht="15" customHeight="1">
      <c r="G55255" s="488"/>
    </row>
    <row r="55256" spans="7:7" ht="15" customHeight="1">
      <c r="G55256" s="488"/>
    </row>
    <row r="55257" spans="7:7" ht="15" customHeight="1">
      <c r="G55257" s="488"/>
    </row>
    <row r="55258" spans="7:7" ht="15" customHeight="1">
      <c r="G55258" s="488"/>
    </row>
    <row r="55259" spans="7:7" ht="15" customHeight="1">
      <c r="G55259" s="488"/>
    </row>
    <row r="55260" spans="7:7" ht="15" customHeight="1">
      <c r="G55260" s="488"/>
    </row>
    <row r="55261" spans="7:7" ht="15" customHeight="1">
      <c r="G55261" s="488"/>
    </row>
    <row r="55262" spans="7:7" ht="15" customHeight="1">
      <c r="G55262" s="488"/>
    </row>
    <row r="55263" spans="7:7" ht="15" customHeight="1">
      <c r="G55263" s="488"/>
    </row>
    <row r="55264" spans="7:7" ht="15" customHeight="1">
      <c r="G55264" s="488"/>
    </row>
    <row r="55265" spans="7:7" ht="15" customHeight="1">
      <c r="G55265" s="488"/>
    </row>
    <row r="55266" spans="7:7" ht="15" customHeight="1">
      <c r="G55266" s="488"/>
    </row>
    <row r="55267" spans="7:7" ht="15" customHeight="1">
      <c r="G55267" s="488"/>
    </row>
    <row r="55268" spans="7:7" ht="15" customHeight="1">
      <c r="G55268" s="488"/>
    </row>
    <row r="55269" spans="7:7" ht="15" customHeight="1">
      <c r="G55269" s="488"/>
    </row>
    <row r="55270" spans="7:7" ht="15" customHeight="1">
      <c r="G55270" s="488"/>
    </row>
    <row r="55271" spans="7:7" ht="15" customHeight="1">
      <c r="G55271" s="488"/>
    </row>
    <row r="55272" spans="7:7" ht="15" customHeight="1">
      <c r="G55272" s="488"/>
    </row>
    <row r="55273" spans="7:7" ht="15" customHeight="1">
      <c r="G55273" s="488"/>
    </row>
    <row r="55274" spans="7:7" ht="15" customHeight="1">
      <c r="G55274" s="488"/>
    </row>
    <row r="55275" spans="7:7" ht="15" customHeight="1">
      <c r="G55275" s="488"/>
    </row>
    <row r="55276" spans="7:7" ht="15" customHeight="1">
      <c r="G55276" s="488"/>
    </row>
    <row r="55277" spans="7:7" ht="15" customHeight="1">
      <c r="G55277" s="488"/>
    </row>
    <row r="55278" spans="7:7" ht="15" customHeight="1">
      <c r="G55278" s="488"/>
    </row>
    <row r="55279" spans="7:7" ht="15" customHeight="1">
      <c r="G55279" s="488"/>
    </row>
    <row r="55280" spans="7:7" ht="15" customHeight="1">
      <c r="G55280" s="488"/>
    </row>
    <row r="55281" spans="7:7" ht="15" customHeight="1">
      <c r="G55281" s="488"/>
    </row>
    <row r="55282" spans="7:7" ht="15" customHeight="1">
      <c r="G55282" s="488"/>
    </row>
    <row r="55283" spans="7:7" ht="15" customHeight="1">
      <c r="G55283" s="488"/>
    </row>
    <row r="55284" spans="7:7" ht="15" customHeight="1">
      <c r="G55284" s="488"/>
    </row>
    <row r="55285" spans="7:7" ht="15" customHeight="1">
      <c r="G55285" s="488"/>
    </row>
    <row r="55286" spans="7:7" ht="15" customHeight="1">
      <c r="G55286" s="488"/>
    </row>
    <row r="55287" spans="7:7" ht="15" customHeight="1">
      <c r="G55287" s="488"/>
    </row>
    <row r="55288" spans="7:7" ht="15" customHeight="1">
      <c r="G55288" s="488"/>
    </row>
    <row r="55289" spans="7:7" ht="15" customHeight="1">
      <c r="G55289" s="488"/>
    </row>
    <row r="55290" spans="7:7" ht="15" customHeight="1">
      <c r="G55290" s="488"/>
    </row>
    <row r="55291" spans="7:7" ht="15" customHeight="1">
      <c r="G55291" s="488"/>
    </row>
    <row r="55292" spans="7:7" ht="15" customHeight="1">
      <c r="G55292" s="488"/>
    </row>
    <row r="55293" spans="7:7" ht="15" customHeight="1">
      <c r="G55293" s="488"/>
    </row>
    <row r="55294" spans="7:7" ht="15" customHeight="1">
      <c r="G55294" s="488"/>
    </row>
    <row r="55295" spans="7:7" ht="15" customHeight="1">
      <c r="G55295" s="488"/>
    </row>
    <row r="55296" spans="7:7" ht="15" customHeight="1">
      <c r="G55296" s="488"/>
    </row>
    <row r="55297" spans="7:7" ht="15" customHeight="1">
      <c r="G55297" s="488"/>
    </row>
    <row r="55298" spans="7:7" ht="15" customHeight="1">
      <c r="G55298" s="488"/>
    </row>
    <row r="55299" spans="7:7" ht="15" customHeight="1">
      <c r="G55299" s="488"/>
    </row>
    <row r="55300" spans="7:7" ht="15" customHeight="1">
      <c r="G55300" s="488"/>
    </row>
    <row r="55301" spans="7:7" ht="15" customHeight="1">
      <c r="G55301" s="488"/>
    </row>
    <row r="55302" spans="7:7" ht="15" customHeight="1">
      <c r="G55302" s="488"/>
    </row>
    <row r="55303" spans="7:7" ht="15" customHeight="1">
      <c r="G55303" s="488"/>
    </row>
    <row r="55304" spans="7:7" ht="15" customHeight="1">
      <c r="G55304" s="488"/>
    </row>
    <row r="55305" spans="7:7" ht="15" customHeight="1">
      <c r="G55305" s="488"/>
    </row>
    <row r="55306" spans="7:7" ht="15" customHeight="1">
      <c r="G55306" s="488"/>
    </row>
    <row r="55307" spans="7:7" ht="15" customHeight="1">
      <c r="G55307" s="488"/>
    </row>
    <row r="55308" spans="7:7" ht="15" customHeight="1">
      <c r="G55308" s="488"/>
    </row>
    <row r="55309" spans="7:7" ht="15" customHeight="1">
      <c r="G55309" s="488"/>
    </row>
    <row r="55310" spans="7:7" ht="15" customHeight="1">
      <c r="G55310" s="488"/>
    </row>
    <row r="55311" spans="7:7" ht="15" customHeight="1">
      <c r="G55311" s="488"/>
    </row>
    <row r="55312" spans="7:7" ht="15" customHeight="1">
      <c r="G55312" s="488"/>
    </row>
    <row r="55313" spans="7:7" ht="15" customHeight="1">
      <c r="G55313" s="488"/>
    </row>
    <row r="55314" spans="7:7" ht="15" customHeight="1">
      <c r="G55314" s="488"/>
    </row>
    <row r="55315" spans="7:7" ht="15" customHeight="1">
      <c r="G55315" s="488"/>
    </row>
    <row r="55316" spans="7:7" ht="15" customHeight="1">
      <c r="G55316" s="488"/>
    </row>
    <row r="55317" spans="7:7" ht="15" customHeight="1">
      <c r="G55317" s="488"/>
    </row>
    <row r="55318" spans="7:7" ht="15" customHeight="1">
      <c r="G55318" s="488"/>
    </row>
    <row r="55319" spans="7:7" ht="15" customHeight="1">
      <c r="G55319" s="488"/>
    </row>
    <row r="55320" spans="7:7" ht="15" customHeight="1">
      <c r="G55320" s="488"/>
    </row>
    <row r="55321" spans="7:7" ht="15" customHeight="1">
      <c r="G55321" s="488"/>
    </row>
    <row r="55322" spans="7:7" ht="15" customHeight="1">
      <c r="G55322" s="488"/>
    </row>
    <row r="55323" spans="7:7" ht="15" customHeight="1">
      <c r="G55323" s="488"/>
    </row>
    <row r="55324" spans="7:7" ht="15" customHeight="1">
      <c r="G55324" s="488"/>
    </row>
    <row r="55325" spans="7:7" ht="15" customHeight="1">
      <c r="G55325" s="488"/>
    </row>
    <row r="55326" spans="7:7" ht="15" customHeight="1">
      <c r="G55326" s="488"/>
    </row>
    <row r="55327" spans="7:7" ht="15" customHeight="1">
      <c r="G55327" s="488"/>
    </row>
    <row r="55328" spans="7:7" ht="15" customHeight="1">
      <c r="G55328" s="488"/>
    </row>
    <row r="55329" spans="7:7" ht="15" customHeight="1">
      <c r="G55329" s="488"/>
    </row>
    <row r="55330" spans="7:7" ht="15" customHeight="1">
      <c r="G55330" s="488"/>
    </row>
    <row r="55331" spans="7:7" ht="15" customHeight="1">
      <c r="G55331" s="488"/>
    </row>
    <row r="55332" spans="7:7" ht="15" customHeight="1">
      <c r="G55332" s="488"/>
    </row>
    <row r="55333" spans="7:7" ht="15" customHeight="1">
      <c r="G55333" s="488"/>
    </row>
    <row r="55334" spans="7:7" ht="15" customHeight="1">
      <c r="G55334" s="488"/>
    </row>
    <row r="55335" spans="7:7" ht="15" customHeight="1">
      <c r="G55335" s="488"/>
    </row>
    <row r="55336" spans="7:7" ht="15" customHeight="1">
      <c r="G55336" s="488"/>
    </row>
    <row r="55337" spans="7:7" ht="15" customHeight="1">
      <c r="G55337" s="488"/>
    </row>
    <row r="55338" spans="7:7" ht="15" customHeight="1">
      <c r="G55338" s="488"/>
    </row>
    <row r="55339" spans="7:7" ht="15" customHeight="1">
      <c r="G55339" s="488"/>
    </row>
    <row r="55340" spans="7:7" ht="15" customHeight="1">
      <c r="G55340" s="488"/>
    </row>
    <row r="55341" spans="7:7" ht="15" customHeight="1">
      <c r="G55341" s="488"/>
    </row>
    <row r="55342" spans="7:7" ht="15" customHeight="1">
      <c r="G55342" s="488"/>
    </row>
    <row r="55343" spans="7:7" ht="15" customHeight="1">
      <c r="G55343" s="488"/>
    </row>
    <row r="55344" spans="7:7" ht="15" customHeight="1">
      <c r="G55344" s="488"/>
    </row>
    <row r="55345" spans="7:7" ht="15" customHeight="1">
      <c r="G55345" s="488"/>
    </row>
    <row r="55346" spans="7:7" ht="15" customHeight="1">
      <c r="G55346" s="488"/>
    </row>
    <row r="55347" spans="7:7" ht="15" customHeight="1">
      <c r="G55347" s="488"/>
    </row>
    <row r="55348" spans="7:7" ht="15" customHeight="1">
      <c r="G55348" s="488"/>
    </row>
    <row r="55349" spans="7:7" ht="15" customHeight="1">
      <c r="G55349" s="488"/>
    </row>
    <row r="55350" spans="7:7" ht="15" customHeight="1">
      <c r="G55350" s="488"/>
    </row>
    <row r="55351" spans="7:7" ht="15" customHeight="1">
      <c r="G55351" s="488"/>
    </row>
    <row r="55352" spans="7:7" ht="15" customHeight="1">
      <c r="G55352" s="488"/>
    </row>
    <row r="55353" spans="7:7" ht="15" customHeight="1">
      <c r="G55353" s="488"/>
    </row>
    <row r="55354" spans="7:7" ht="15" customHeight="1">
      <c r="G55354" s="488"/>
    </row>
    <row r="55355" spans="7:7" ht="15" customHeight="1">
      <c r="G55355" s="488"/>
    </row>
    <row r="55356" spans="7:7" ht="15" customHeight="1">
      <c r="G55356" s="488"/>
    </row>
    <row r="55357" spans="7:7" ht="15" customHeight="1">
      <c r="G55357" s="488"/>
    </row>
    <row r="55358" spans="7:7" ht="15" customHeight="1">
      <c r="G55358" s="488"/>
    </row>
    <row r="55359" spans="7:7" ht="15" customHeight="1">
      <c r="G55359" s="488"/>
    </row>
    <row r="55360" spans="7:7" ht="15" customHeight="1">
      <c r="G55360" s="488"/>
    </row>
    <row r="55361" spans="7:7" ht="15" customHeight="1">
      <c r="G55361" s="488"/>
    </row>
    <row r="55362" spans="7:7" ht="15" customHeight="1">
      <c r="G55362" s="488"/>
    </row>
    <row r="55363" spans="7:7" ht="15" customHeight="1">
      <c r="G55363" s="488"/>
    </row>
    <row r="55364" spans="7:7" ht="15" customHeight="1">
      <c r="G55364" s="488"/>
    </row>
    <row r="55365" spans="7:7" ht="15" customHeight="1">
      <c r="G55365" s="488"/>
    </row>
    <row r="55366" spans="7:7" ht="15" customHeight="1">
      <c r="G55366" s="488"/>
    </row>
    <row r="55367" spans="7:7" ht="15" customHeight="1">
      <c r="G55367" s="488"/>
    </row>
    <row r="55368" spans="7:7" ht="15" customHeight="1">
      <c r="G55368" s="488"/>
    </row>
    <row r="55369" spans="7:7" ht="15" customHeight="1">
      <c r="G55369" s="488"/>
    </row>
    <row r="55370" spans="7:7" ht="15" customHeight="1">
      <c r="G55370" s="488"/>
    </row>
    <row r="55371" spans="7:7" ht="15" customHeight="1">
      <c r="G55371" s="488"/>
    </row>
    <row r="55372" spans="7:7" ht="15" customHeight="1">
      <c r="G55372" s="488"/>
    </row>
    <row r="55373" spans="7:7" ht="15" customHeight="1">
      <c r="G55373" s="488"/>
    </row>
    <row r="55374" spans="7:7" ht="15" customHeight="1">
      <c r="G55374" s="488"/>
    </row>
    <row r="55375" spans="7:7" ht="15" customHeight="1">
      <c r="G55375" s="488"/>
    </row>
    <row r="55376" spans="7:7" ht="15" customHeight="1">
      <c r="G55376" s="488"/>
    </row>
    <row r="55377" spans="7:7" ht="15" customHeight="1">
      <c r="G55377" s="488"/>
    </row>
    <row r="55378" spans="7:7" ht="15" customHeight="1">
      <c r="G55378" s="488"/>
    </row>
    <row r="55379" spans="7:7" ht="15" customHeight="1">
      <c r="G55379" s="488"/>
    </row>
    <row r="55380" spans="7:7" ht="15" customHeight="1">
      <c r="G55380" s="488"/>
    </row>
    <row r="55381" spans="7:7" ht="15" customHeight="1">
      <c r="G55381" s="488"/>
    </row>
    <row r="55382" spans="7:7" ht="15" customHeight="1">
      <c r="G55382" s="488"/>
    </row>
    <row r="55383" spans="7:7" ht="15" customHeight="1">
      <c r="G55383" s="488"/>
    </row>
    <row r="55384" spans="7:7" ht="15" customHeight="1">
      <c r="G55384" s="488"/>
    </row>
    <row r="55385" spans="7:7" ht="15" customHeight="1">
      <c r="G55385" s="488"/>
    </row>
    <row r="55386" spans="7:7" ht="15" customHeight="1">
      <c r="G55386" s="488"/>
    </row>
    <row r="55387" spans="7:7" ht="15" customHeight="1">
      <c r="G55387" s="488"/>
    </row>
    <row r="55388" spans="7:7" ht="15" customHeight="1">
      <c r="G55388" s="488"/>
    </row>
    <row r="55389" spans="7:7" ht="15" customHeight="1">
      <c r="G55389" s="488"/>
    </row>
    <row r="55390" spans="7:7" ht="15" customHeight="1">
      <c r="G55390" s="488"/>
    </row>
    <row r="55391" spans="7:7" ht="15" customHeight="1">
      <c r="G55391" s="488"/>
    </row>
    <row r="55392" spans="7:7" ht="15" customHeight="1">
      <c r="G55392" s="488"/>
    </row>
    <row r="55393" spans="7:7" ht="15" customHeight="1">
      <c r="G55393" s="488"/>
    </row>
    <row r="55394" spans="7:7" ht="15" customHeight="1">
      <c r="G55394" s="488"/>
    </row>
    <row r="55395" spans="7:7" ht="15" customHeight="1">
      <c r="G55395" s="488"/>
    </row>
    <row r="55396" spans="7:7" ht="15" customHeight="1">
      <c r="G55396" s="488"/>
    </row>
    <row r="55397" spans="7:7" ht="15" customHeight="1">
      <c r="G55397" s="488"/>
    </row>
    <row r="55398" spans="7:7" ht="15" customHeight="1">
      <c r="G55398" s="488"/>
    </row>
    <row r="55399" spans="7:7" ht="15" customHeight="1">
      <c r="G55399" s="488"/>
    </row>
    <row r="55400" spans="7:7" ht="15" customHeight="1">
      <c r="G55400" s="488"/>
    </row>
    <row r="55401" spans="7:7" ht="15" customHeight="1">
      <c r="G55401" s="488"/>
    </row>
    <row r="55402" spans="7:7" ht="15" customHeight="1">
      <c r="G55402" s="488"/>
    </row>
    <row r="55403" spans="7:7" ht="15" customHeight="1">
      <c r="G55403" s="488"/>
    </row>
    <row r="55404" spans="7:7" ht="15" customHeight="1">
      <c r="G55404" s="488"/>
    </row>
    <row r="55405" spans="7:7" ht="15" customHeight="1">
      <c r="G55405" s="488"/>
    </row>
    <row r="55406" spans="7:7" ht="15" customHeight="1">
      <c r="G55406" s="488"/>
    </row>
    <row r="55407" spans="7:7" ht="15" customHeight="1">
      <c r="G55407" s="488"/>
    </row>
    <row r="55408" spans="7:7" ht="15" customHeight="1">
      <c r="G55408" s="488"/>
    </row>
    <row r="55409" spans="7:7" ht="15" customHeight="1">
      <c r="G55409" s="488"/>
    </row>
    <row r="55410" spans="7:7" ht="15" customHeight="1">
      <c r="G55410" s="488"/>
    </row>
    <row r="55411" spans="7:7" ht="15" customHeight="1">
      <c r="G55411" s="488"/>
    </row>
    <row r="55412" spans="7:7" ht="15" customHeight="1">
      <c r="G55412" s="488"/>
    </row>
    <row r="55413" spans="7:7" ht="15" customHeight="1">
      <c r="G55413" s="488"/>
    </row>
    <row r="55414" spans="7:7" ht="15" customHeight="1">
      <c r="G55414" s="488"/>
    </row>
    <row r="55415" spans="7:7" ht="15" customHeight="1">
      <c r="G55415" s="488"/>
    </row>
    <row r="55416" spans="7:7" ht="15" customHeight="1">
      <c r="G55416" s="488"/>
    </row>
    <row r="55417" spans="7:7" ht="15" customHeight="1">
      <c r="G55417" s="488"/>
    </row>
    <row r="55418" spans="7:7" ht="15" customHeight="1">
      <c r="G55418" s="488"/>
    </row>
    <row r="55419" spans="7:7" ht="15" customHeight="1">
      <c r="G55419" s="488"/>
    </row>
    <row r="55420" spans="7:7" ht="15" customHeight="1">
      <c r="G55420" s="488"/>
    </row>
    <row r="55421" spans="7:7" ht="15" customHeight="1">
      <c r="G55421" s="488"/>
    </row>
    <row r="55422" spans="7:7" ht="15" customHeight="1">
      <c r="G55422" s="488"/>
    </row>
    <row r="55423" spans="7:7" ht="15" customHeight="1">
      <c r="G55423" s="488"/>
    </row>
    <row r="55424" spans="7:7" ht="15" customHeight="1">
      <c r="G55424" s="488"/>
    </row>
    <row r="55425" spans="7:7" ht="15" customHeight="1">
      <c r="G55425" s="488"/>
    </row>
    <row r="55426" spans="7:7" ht="15" customHeight="1">
      <c r="G55426" s="488"/>
    </row>
    <row r="55427" spans="7:7" ht="15" customHeight="1">
      <c r="G55427" s="488"/>
    </row>
    <row r="55428" spans="7:7" ht="15" customHeight="1">
      <c r="G55428" s="488"/>
    </row>
    <row r="55429" spans="7:7" ht="15" customHeight="1">
      <c r="G55429" s="488"/>
    </row>
    <row r="55430" spans="7:7" ht="15" customHeight="1">
      <c r="G55430" s="488"/>
    </row>
    <row r="55431" spans="7:7" ht="15" customHeight="1">
      <c r="G55431" s="488"/>
    </row>
    <row r="55432" spans="7:7" ht="15" customHeight="1">
      <c r="G55432" s="488"/>
    </row>
    <row r="55433" spans="7:7" ht="15" customHeight="1">
      <c r="G55433" s="488"/>
    </row>
    <row r="55434" spans="7:7" ht="15" customHeight="1">
      <c r="G55434" s="488"/>
    </row>
    <row r="55435" spans="7:7" ht="15" customHeight="1">
      <c r="G55435" s="488"/>
    </row>
    <row r="55436" spans="7:7" ht="15" customHeight="1">
      <c r="G55436" s="488"/>
    </row>
    <row r="55437" spans="7:7" ht="15" customHeight="1">
      <c r="G55437" s="488"/>
    </row>
    <row r="55438" spans="7:7" ht="15" customHeight="1">
      <c r="G55438" s="488"/>
    </row>
    <row r="55439" spans="7:7" ht="15" customHeight="1">
      <c r="G55439" s="488"/>
    </row>
    <row r="55440" spans="7:7" ht="15" customHeight="1">
      <c r="G55440" s="488"/>
    </row>
    <row r="55441" spans="7:7" ht="15" customHeight="1">
      <c r="G55441" s="488"/>
    </row>
    <row r="55442" spans="7:7" ht="15" customHeight="1">
      <c r="G55442" s="488"/>
    </row>
    <row r="55443" spans="7:7" ht="15" customHeight="1">
      <c r="G55443" s="488"/>
    </row>
    <row r="55444" spans="7:7" ht="15" customHeight="1">
      <c r="G55444" s="488"/>
    </row>
    <row r="55445" spans="7:7" ht="15" customHeight="1">
      <c r="G55445" s="488"/>
    </row>
    <row r="55446" spans="7:7" ht="15" customHeight="1">
      <c r="G55446" s="488"/>
    </row>
    <row r="55447" spans="7:7" ht="15" customHeight="1">
      <c r="G55447" s="488"/>
    </row>
    <row r="55448" spans="7:7" ht="15" customHeight="1">
      <c r="G55448" s="488"/>
    </row>
    <row r="55449" spans="7:7" ht="15" customHeight="1">
      <c r="G55449" s="488"/>
    </row>
    <row r="55450" spans="7:7" ht="15" customHeight="1">
      <c r="G55450" s="488"/>
    </row>
    <row r="55451" spans="7:7" ht="15" customHeight="1">
      <c r="G55451" s="488"/>
    </row>
    <row r="55452" spans="7:7" ht="15" customHeight="1">
      <c r="G55452" s="488"/>
    </row>
    <row r="55453" spans="7:7" ht="15" customHeight="1">
      <c r="G55453" s="488"/>
    </row>
    <row r="55454" spans="7:7" ht="15" customHeight="1">
      <c r="G55454" s="488"/>
    </row>
    <row r="55455" spans="7:7" ht="15" customHeight="1">
      <c r="G55455" s="488"/>
    </row>
    <row r="55456" spans="7:7" ht="15" customHeight="1">
      <c r="G55456" s="488"/>
    </row>
    <row r="55457" spans="7:7" ht="15" customHeight="1">
      <c r="G55457" s="488"/>
    </row>
    <row r="55458" spans="7:7" ht="15" customHeight="1">
      <c r="G55458" s="488"/>
    </row>
    <row r="55459" spans="7:7" ht="15" customHeight="1">
      <c r="G55459" s="488"/>
    </row>
    <row r="55460" spans="7:7" ht="15" customHeight="1">
      <c r="G55460" s="488"/>
    </row>
    <row r="55461" spans="7:7" ht="15" customHeight="1">
      <c r="G55461" s="488"/>
    </row>
    <row r="55462" spans="7:7" ht="15" customHeight="1">
      <c r="G55462" s="488"/>
    </row>
    <row r="55463" spans="7:7" ht="15" customHeight="1">
      <c r="G55463" s="488"/>
    </row>
    <row r="55464" spans="7:7" ht="15" customHeight="1">
      <c r="G55464" s="488"/>
    </row>
    <row r="55465" spans="7:7" ht="15" customHeight="1">
      <c r="G55465" s="488"/>
    </row>
    <row r="55466" spans="7:7" ht="15" customHeight="1">
      <c r="G55466" s="488"/>
    </row>
    <row r="55467" spans="7:7" ht="15" customHeight="1">
      <c r="G55467" s="488"/>
    </row>
    <row r="55468" spans="7:7" ht="15" customHeight="1">
      <c r="G55468" s="488"/>
    </row>
    <row r="55469" spans="7:7" ht="15" customHeight="1">
      <c r="G55469" s="488"/>
    </row>
    <row r="55470" spans="7:7" ht="15" customHeight="1">
      <c r="G55470" s="488"/>
    </row>
    <row r="55471" spans="7:7" ht="15" customHeight="1">
      <c r="G55471" s="488"/>
    </row>
    <row r="55472" spans="7:7" ht="15" customHeight="1">
      <c r="G55472" s="488"/>
    </row>
    <row r="55473" spans="7:7" ht="15" customHeight="1">
      <c r="G55473" s="488"/>
    </row>
    <row r="55474" spans="7:7" ht="15" customHeight="1">
      <c r="G55474" s="488"/>
    </row>
    <row r="55475" spans="7:7" ht="15" customHeight="1">
      <c r="G55475" s="488"/>
    </row>
    <row r="55476" spans="7:7" ht="15" customHeight="1">
      <c r="G55476" s="488"/>
    </row>
    <row r="55477" spans="7:7" ht="15" customHeight="1">
      <c r="G55477" s="488"/>
    </row>
    <row r="55478" spans="7:7" ht="15" customHeight="1">
      <c r="G55478" s="488"/>
    </row>
    <row r="55479" spans="7:7" ht="15" customHeight="1">
      <c r="G55479" s="488"/>
    </row>
    <row r="55480" spans="7:7" ht="15" customHeight="1">
      <c r="G55480" s="488"/>
    </row>
    <row r="55481" spans="7:7" ht="15" customHeight="1">
      <c r="G55481" s="488"/>
    </row>
    <row r="55482" spans="7:7" ht="15" customHeight="1">
      <c r="G55482" s="488"/>
    </row>
    <row r="55483" spans="7:7" ht="15" customHeight="1">
      <c r="G55483" s="488"/>
    </row>
    <row r="55484" spans="7:7" ht="15" customHeight="1">
      <c r="G55484" s="488"/>
    </row>
    <row r="55485" spans="7:7" ht="15" customHeight="1">
      <c r="G55485" s="488"/>
    </row>
    <row r="55486" spans="7:7" ht="15" customHeight="1">
      <c r="G55486" s="488"/>
    </row>
    <row r="55487" spans="7:7" ht="15" customHeight="1">
      <c r="G55487" s="488"/>
    </row>
    <row r="55488" spans="7:7" ht="15" customHeight="1">
      <c r="G55488" s="488"/>
    </row>
    <row r="55489" spans="7:7" ht="15" customHeight="1">
      <c r="G55489" s="488"/>
    </row>
    <row r="55490" spans="7:7" ht="15" customHeight="1">
      <c r="G55490" s="488"/>
    </row>
    <row r="55491" spans="7:7" ht="15" customHeight="1">
      <c r="G55491" s="488"/>
    </row>
    <row r="55492" spans="7:7" ht="15" customHeight="1">
      <c r="G55492" s="488"/>
    </row>
    <row r="55493" spans="7:7" ht="15" customHeight="1">
      <c r="G55493" s="488"/>
    </row>
    <row r="55494" spans="7:7" ht="15" customHeight="1">
      <c r="G55494" s="488"/>
    </row>
    <row r="55495" spans="7:7" ht="15" customHeight="1">
      <c r="G55495" s="488"/>
    </row>
    <row r="55496" spans="7:7" ht="15" customHeight="1">
      <c r="G55496" s="488"/>
    </row>
    <row r="55497" spans="7:7" ht="15" customHeight="1">
      <c r="G55497" s="488"/>
    </row>
    <row r="55498" spans="7:7" ht="15" customHeight="1">
      <c r="G55498" s="488"/>
    </row>
    <row r="55499" spans="7:7" ht="15" customHeight="1">
      <c r="G55499" s="488"/>
    </row>
    <row r="55500" spans="7:7" ht="15" customHeight="1">
      <c r="G55500" s="488"/>
    </row>
    <row r="55501" spans="7:7" ht="15" customHeight="1">
      <c r="G55501" s="488"/>
    </row>
    <row r="55502" spans="7:7" ht="15" customHeight="1">
      <c r="G55502" s="488"/>
    </row>
    <row r="55503" spans="7:7" ht="15" customHeight="1">
      <c r="G55503" s="488"/>
    </row>
    <row r="55504" spans="7:7" ht="15" customHeight="1">
      <c r="G55504" s="488"/>
    </row>
    <row r="55505" spans="7:7" ht="15" customHeight="1">
      <c r="G55505" s="488"/>
    </row>
    <row r="55506" spans="7:7" ht="15" customHeight="1">
      <c r="G55506" s="488"/>
    </row>
    <row r="55507" spans="7:7" ht="15" customHeight="1">
      <c r="G55507" s="488"/>
    </row>
    <row r="55508" spans="7:7" ht="15" customHeight="1">
      <c r="G55508" s="488"/>
    </row>
    <row r="55509" spans="7:7" ht="15" customHeight="1">
      <c r="G55509" s="488"/>
    </row>
    <row r="55510" spans="7:7" ht="15" customHeight="1">
      <c r="G55510" s="488"/>
    </row>
    <row r="55511" spans="7:7" ht="15" customHeight="1">
      <c r="G55511" s="488"/>
    </row>
    <row r="55512" spans="7:7" ht="15" customHeight="1">
      <c r="G55512" s="488"/>
    </row>
    <row r="55513" spans="7:7" ht="15" customHeight="1">
      <c r="G55513" s="488"/>
    </row>
    <row r="55514" spans="7:7" ht="15" customHeight="1">
      <c r="G55514" s="488"/>
    </row>
    <row r="55515" spans="7:7" ht="15" customHeight="1">
      <c r="G55515" s="488"/>
    </row>
    <row r="55516" spans="7:7" ht="15" customHeight="1">
      <c r="G55516" s="488"/>
    </row>
    <row r="55517" spans="7:7" ht="15" customHeight="1">
      <c r="G55517" s="488"/>
    </row>
    <row r="55518" spans="7:7" ht="15" customHeight="1">
      <c r="G55518" s="488"/>
    </row>
    <row r="55519" spans="7:7" ht="15" customHeight="1">
      <c r="G55519" s="488"/>
    </row>
    <row r="55520" spans="7:7" ht="15" customHeight="1">
      <c r="G55520" s="488"/>
    </row>
    <row r="55521" spans="7:7" ht="15" customHeight="1">
      <c r="G55521" s="488"/>
    </row>
    <row r="55522" spans="7:7" ht="15" customHeight="1">
      <c r="G55522" s="488"/>
    </row>
    <row r="55523" spans="7:7" ht="15" customHeight="1">
      <c r="G55523" s="488"/>
    </row>
    <row r="55524" spans="7:7" ht="15" customHeight="1">
      <c r="G55524" s="488"/>
    </row>
    <row r="55525" spans="7:7" ht="15" customHeight="1">
      <c r="G55525" s="488"/>
    </row>
    <row r="55526" spans="7:7" ht="15" customHeight="1">
      <c r="G55526" s="488"/>
    </row>
    <row r="55527" spans="7:7" ht="15" customHeight="1">
      <c r="G55527" s="488"/>
    </row>
    <row r="55528" spans="7:7" ht="15" customHeight="1">
      <c r="G55528" s="488"/>
    </row>
    <row r="55529" spans="7:7" ht="15" customHeight="1">
      <c r="G55529" s="488"/>
    </row>
    <row r="55530" spans="7:7" ht="15" customHeight="1">
      <c r="G55530" s="488"/>
    </row>
    <row r="55531" spans="7:7" ht="15" customHeight="1">
      <c r="G55531" s="488"/>
    </row>
    <row r="55532" spans="7:7" ht="15" customHeight="1">
      <c r="G55532" s="488"/>
    </row>
    <row r="55533" spans="7:7" ht="15" customHeight="1">
      <c r="G55533" s="488"/>
    </row>
    <row r="55534" spans="7:7" ht="15" customHeight="1">
      <c r="G55534" s="488"/>
    </row>
    <row r="55535" spans="7:7" ht="15" customHeight="1">
      <c r="G55535" s="488"/>
    </row>
    <row r="55536" spans="7:7" ht="15" customHeight="1">
      <c r="G55536" s="488"/>
    </row>
    <row r="55537" spans="7:7" ht="15" customHeight="1">
      <c r="G55537" s="488"/>
    </row>
    <row r="55538" spans="7:7" ht="15" customHeight="1">
      <c r="G55538" s="488"/>
    </row>
    <row r="55539" spans="7:7" ht="15" customHeight="1">
      <c r="G55539" s="488"/>
    </row>
    <row r="55540" spans="7:7" ht="15" customHeight="1">
      <c r="G55540" s="488"/>
    </row>
    <row r="55541" spans="7:7" ht="15" customHeight="1">
      <c r="G55541" s="488"/>
    </row>
    <row r="55542" spans="7:7" ht="15" customHeight="1">
      <c r="G55542" s="488"/>
    </row>
    <row r="55543" spans="7:7" ht="15" customHeight="1">
      <c r="G55543" s="488"/>
    </row>
    <row r="55544" spans="7:7" ht="15" customHeight="1">
      <c r="G55544" s="488"/>
    </row>
    <row r="55545" spans="7:7" ht="15" customHeight="1">
      <c r="G55545" s="488"/>
    </row>
    <row r="55546" spans="7:7" ht="15" customHeight="1">
      <c r="G55546" s="488"/>
    </row>
    <row r="55547" spans="7:7" ht="15" customHeight="1">
      <c r="G55547" s="488"/>
    </row>
    <row r="55548" spans="7:7" ht="15" customHeight="1">
      <c r="G55548" s="488"/>
    </row>
    <row r="55549" spans="7:7" ht="15" customHeight="1">
      <c r="G55549" s="488"/>
    </row>
    <row r="55550" spans="7:7" ht="15" customHeight="1">
      <c r="G55550" s="488"/>
    </row>
    <row r="55551" spans="7:7" ht="15" customHeight="1">
      <c r="G55551" s="488"/>
    </row>
    <row r="55552" spans="7:7" ht="15" customHeight="1">
      <c r="G55552" s="488"/>
    </row>
    <row r="55553" spans="7:7" ht="15" customHeight="1">
      <c r="G55553" s="488"/>
    </row>
    <row r="55554" spans="7:7" ht="15" customHeight="1">
      <c r="G55554" s="488"/>
    </row>
    <row r="55555" spans="7:7" ht="15" customHeight="1">
      <c r="G55555" s="488"/>
    </row>
    <row r="55556" spans="7:7" ht="15" customHeight="1">
      <c r="G55556" s="488"/>
    </row>
    <row r="55557" spans="7:7" ht="15" customHeight="1">
      <c r="G55557" s="488"/>
    </row>
    <row r="55558" spans="7:7" ht="15" customHeight="1">
      <c r="G55558" s="488"/>
    </row>
    <row r="55559" spans="7:7" ht="15" customHeight="1">
      <c r="G55559" s="488"/>
    </row>
    <row r="55560" spans="7:7" ht="15" customHeight="1">
      <c r="G55560" s="488"/>
    </row>
    <row r="55561" spans="7:7" ht="15" customHeight="1">
      <c r="G55561" s="488"/>
    </row>
    <row r="55562" spans="7:7" ht="15" customHeight="1">
      <c r="G55562" s="488"/>
    </row>
    <row r="55563" spans="7:7" ht="15" customHeight="1">
      <c r="G55563" s="488"/>
    </row>
    <row r="55564" spans="7:7" ht="15" customHeight="1">
      <c r="G55564" s="488"/>
    </row>
    <row r="55565" spans="7:7" ht="15" customHeight="1">
      <c r="G55565" s="488"/>
    </row>
    <row r="55566" spans="7:7" ht="15" customHeight="1">
      <c r="G55566" s="488"/>
    </row>
    <row r="55567" spans="7:7" ht="15" customHeight="1">
      <c r="G55567" s="488"/>
    </row>
    <row r="55568" spans="7:7" ht="15" customHeight="1">
      <c r="G55568" s="488"/>
    </row>
    <row r="55569" spans="7:7" ht="15" customHeight="1">
      <c r="G55569" s="488"/>
    </row>
    <row r="55570" spans="7:7" ht="15" customHeight="1">
      <c r="G55570" s="488"/>
    </row>
    <row r="55571" spans="7:7" ht="15" customHeight="1">
      <c r="G55571" s="488"/>
    </row>
    <row r="55572" spans="7:7" ht="15" customHeight="1">
      <c r="G55572" s="488"/>
    </row>
    <row r="55573" spans="7:7" ht="15" customHeight="1">
      <c r="G55573" s="488"/>
    </row>
    <row r="55574" spans="7:7" ht="15" customHeight="1">
      <c r="G55574" s="488"/>
    </row>
    <row r="55575" spans="7:7" ht="15" customHeight="1">
      <c r="G55575" s="488"/>
    </row>
    <row r="55576" spans="7:7" ht="15" customHeight="1">
      <c r="G55576" s="488"/>
    </row>
    <row r="55577" spans="7:7" ht="15" customHeight="1">
      <c r="G55577" s="488"/>
    </row>
    <row r="55578" spans="7:7" ht="15" customHeight="1">
      <c r="G55578" s="488"/>
    </row>
    <row r="55579" spans="7:7" ht="15" customHeight="1">
      <c r="G55579" s="488"/>
    </row>
    <row r="55580" spans="7:7" ht="15" customHeight="1">
      <c r="G55580" s="488"/>
    </row>
    <row r="55581" spans="7:7" ht="15" customHeight="1">
      <c r="G55581" s="488"/>
    </row>
    <row r="55582" spans="7:7" ht="15" customHeight="1">
      <c r="G55582" s="488"/>
    </row>
    <row r="55583" spans="7:7" ht="15" customHeight="1">
      <c r="G55583" s="488"/>
    </row>
    <row r="55584" spans="7:7" ht="15" customHeight="1">
      <c r="G55584" s="488"/>
    </row>
    <row r="55585" spans="7:7" ht="15" customHeight="1">
      <c r="G55585" s="488"/>
    </row>
    <row r="55586" spans="7:7" ht="15" customHeight="1">
      <c r="G55586" s="488"/>
    </row>
    <row r="55587" spans="7:7" ht="15" customHeight="1">
      <c r="G55587" s="488"/>
    </row>
    <row r="55588" spans="7:7" ht="15" customHeight="1">
      <c r="G55588" s="488"/>
    </row>
    <row r="55589" spans="7:7" ht="15" customHeight="1">
      <c r="G55589" s="488"/>
    </row>
    <row r="55590" spans="7:7" ht="15" customHeight="1">
      <c r="G55590" s="488"/>
    </row>
    <row r="55591" spans="7:7" ht="15" customHeight="1">
      <c r="G55591" s="488"/>
    </row>
    <row r="55592" spans="7:7" ht="15" customHeight="1">
      <c r="G55592" s="488"/>
    </row>
    <row r="55593" spans="7:7" ht="15" customHeight="1">
      <c r="G55593" s="488"/>
    </row>
    <row r="55594" spans="7:7" ht="15" customHeight="1">
      <c r="G55594" s="488"/>
    </row>
    <row r="55595" spans="7:7" ht="15" customHeight="1">
      <c r="G55595" s="488"/>
    </row>
    <row r="55596" spans="7:7" ht="15" customHeight="1">
      <c r="G55596" s="488"/>
    </row>
    <row r="55597" spans="7:7" ht="15" customHeight="1">
      <c r="G55597" s="488"/>
    </row>
    <row r="55598" spans="7:7" ht="15" customHeight="1">
      <c r="G55598" s="488"/>
    </row>
    <row r="55599" spans="7:7" ht="15" customHeight="1">
      <c r="G55599" s="488"/>
    </row>
    <row r="55600" spans="7:7" ht="15" customHeight="1">
      <c r="G55600" s="488"/>
    </row>
    <row r="55601" spans="7:7" ht="15" customHeight="1">
      <c r="G55601" s="488"/>
    </row>
    <row r="55602" spans="7:7" ht="15" customHeight="1">
      <c r="G55602" s="488"/>
    </row>
    <row r="55603" spans="7:7" ht="15" customHeight="1">
      <c r="G55603" s="488"/>
    </row>
    <row r="55604" spans="7:7" ht="15" customHeight="1">
      <c r="G55604" s="488"/>
    </row>
    <row r="55605" spans="7:7" ht="15" customHeight="1">
      <c r="G55605" s="488"/>
    </row>
    <row r="55606" spans="7:7" ht="15" customHeight="1">
      <c r="G55606" s="488"/>
    </row>
    <row r="55607" spans="7:7" ht="15" customHeight="1">
      <c r="G55607" s="488"/>
    </row>
    <row r="55608" spans="7:7" ht="15" customHeight="1">
      <c r="G55608" s="488"/>
    </row>
    <row r="55609" spans="7:7" ht="15" customHeight="1">
      <c r="G55609" s="488"/>
    </row>
    <row r="55610" spans="7:7" ht="15" customHeight="1">
      <c r="G55610" s="488"/>
    </row>
    <row r="55611" spans="7:7" ht="15" customHeight="1">
      <c r="G55611" s="488"/>
    </row>
    <row r="55612" spans="7:7" ht="15" customHeight="1">
      <c r="G55612" s="488"/>
    </row>
    <row r="55613" spans="7:7" ht="15" customHeight="1">
      <c r="G55613" s="488"/>
    </row>
    <row r="55614" spans="7:7" ht="15" customHeight="1">
      <c r="G55614" s="488"/>
    </row>
    <row r="55615" spans="7:7" ht="15" customHeight="1">
      <c r="G55615" s="488"/>
    </row>
    <row r="55616" spans="7:7" ht="15" customHeight="1">
      <c r="G55616" s="488"/>
    </row>
    <row r="55617" spans="7:7" ht="15" customHeight="1">
      <c r="G55617" s="488"/>
    </row>
    <row r="55618" spans="7:7" ht="15" customHeight="1">
      <c r="G55618" s="488"/>
    </row>
    <row r="55619" spans="7:7" ht="15" customHeight="1">
      <c r="G55619" s="488"/>
    </row>
    <row r="55620" spans="7:7" ht="15" customHeight="1">
      <c r="G55620" s="488"/>
    </row>
    <row r="55621" spans="7:7" ht="15" customHeight="1">
      <c r="G55621" s="488"/>
    </row>
    <row r="55622" spans="7:7" ht="15" customHeight="1">
      <c r="G55622" s="488"/>
    </row>
    <row r="55623" spans="7:7" ht="15" customHeight="1">
      <c r="G55623" s="488"/>
    </row>
    <row r="55624" spans="7:7" ht="15" customHeight="1">
      <c r="G55624" s="488"/>
    </row>
    <row r="55625" spans="7:7" ht="15" customHeight="1">
      <c r="G55625" s="488"/>
    </row>
    <row r="55626" spans="7:7" ht="15" customHeight="1">
      <c r="G55626" s="488"/>
    </row>
    <row r="55627" spans="7:7" ht="15" customHeight="1">
      <c r="G55627" s="488"/>
    </row>
    <row r="55628" spans="7:7" ht="15" customHeight="1">
      <c r="G55628" s="488"/>
    </row>
    <row r="55629" spans="7:7" ht="15" customHeight="1">
      <c r="G55629" s="488"/>
    </row>
    <row r="55630" spans="7:7" ht="15" customHeight="1">
      <c r="G55630" s="488"/>
    </row>
    <row r="55631" spans="7:7" ht="15" customHeight="1">
      <c r="G55631" s="488"/>
    </row>
    <row r="55632" spans="7:7" ht="15" customHeight="1">
      <c r="G55632" s="488"/>
    </row>
    <row r="55633" spans="7:7" ht="15" customHeight="1">
      <c r="G55633" s="488"/>
    </row>
    <row r="55634" spans="7:7" ht="15" customHeight="1">
      <c r="G55634" s="488"/>
    </row>
    <row r="55635" spans="7:7" ht="15" customHeight="1">
      <c r="G55635" s="488"/>
    </row>
    <row r="55636" spans="7:7" ht="15" customHeight="1">
      <c r="G55636" s="488"/>
    </row>
    <row r="55637" spans="7:7" ht="15" customHeight="1">
      <c r="G55637" s="488"/>
    </row>
    <row r="55638" spans="7:7" ht="15" customHeight="1">
      <c r="G55638" s="488"/>
    </row>
    <row r="55639" spans="7:7" ht="15" customHeight="1">
      <c r="G55639" s="488"/>
    </row>
    <row r="55640" spans="7:7" ht="15" customHeight="1">
      <c r="G55640" s="488"/>
    </row>
    <row r="55641" spans="7:7" ht="15" customHeight="1">
      <c r="G55641" s="488"/>
    </row>
    <row r="55642" spans="7:7" ht="15" customHeight="1">
      <c r="G55642" s="488"/>
    </row>
    <row r="55643" spans="7:7" ht="15" customHeight="1">
      <c r="G55643" s="488"/>
    </row>
    <row r="55644" spans="7:7" ht="15" customHeight="1">
      <c r="G55644" s="488"/>
    </row>
    <row r="55645" spans="7:7" ht="15" customHeight="1">
      <c r="G55645" s="488"/>
    </row>
    <row r="55646" spans="7:7" ht="15" customHeight="1">
      <c r="G55646" s="488"/>
    </row>
    <row r="55647" spans="7:7" ht="15" customHeight="1">
      <c r="G55647" s="488"/>
    </row>
    <row r="55648" spans="7:7" ht="15" customHeight="1">
      <c r="G55648" s="488"/>
    </row>
    <row r="55649" spans="7:7" ht="15" customHeight="1">
      <c r="G55649" s="488"/>
    </row>
    <row r="55650" spans="7:7" ht="15" customHeight="1">
      <c r="G55650" s="488"/>
    </row>
    <row r="55651" spans="7:7" ht="15" customHeight="1">
      <c r="G55651" s="488"/>
    </row>
    <row r="55652" spans="7:7" ht="15" customHeight="1">
      <c r="G55652" s="488"/>
    </row>
    <row r="55653" spans="7:7" ht="15" customHeight="1">
      <c r="G55653" s="488"/>
    </row>
    <row r="55654" spans="7:7" ht="15" customHeight="1">
      <c r="G55654" s="488"/>
    </row>
    <row r="55655" spans="7:7" ht="15" customHeight="1">
      <c r="G55655" s="488"/>
    </row>
    <row r="55656" spans="7:7" ht="15" customHeight="1">
      <c r="G55656" s="488"/>
    </row>
    <row r="55657" spans="7:7" ht="15" customHeight="1">
      <c r="G55657" s="488"/>
    </row>
    <row r="55658" spans="7:7" ht="15" customHeight="1">
      <c r="G55658" s="488"/>
    </row>
    <row r="55659" spans="7:7" ht="15" customHeight="1">
      <c r="G55659" s="488"/>
    </row>
    <row r="55660" spans="7:7" ht="15" customHeight="1">
      <c r="G55660" s="488"/>
    </row>
    <row r="55661" spans="7:7" ht="15" customHeight="1">
      <c r="G55661" s="488"/>
    </row>
    <row r="55662" spans="7:7" ht="15" customHeight="1">
      <c r="G55662" s="488"/>
    </row>
    <row r="55663" spans="7:7" ht="15" customHeight="1">
      <c r="G55663" s="488"/>
    </row>
    <row r="55664" spans="7:7" ht="15" customHeight="1">
      <c r="G55664" s="488"/>
    </row>
    <row r="55665" spans="7:7" ht="15" customHeight="1">
      <c r="G55665" s="488"/>
    </row>
    <row r="55666" spans="7:7" ht="15" customHeight="1">
      <c r="G55666" s="488"/>
    </row>
    <row r="55667" spans="7:7" ht="15" customHeight="1">
      <c r="G55667" s="488"/>
    </row>
    <row r="55668" spans="7:7" ht="15" customHeight="1">
      <c r="G55668" s="488"/>
    </row>
    <row r="55669" spans="7:7" ht="15" customHeight="1">
      <c r="G55669" s="488"/>
    </row>
    <row r="55670" spans="7:7" ht="15" customHeight="1">
      <c r="G55670" s="488"/>
    </row>
    <row r="55671" spans="7:7" ht="15" customHeight="1">
      <c r="G55671" s="488"/>
    </row>
    <row r="55672" spans="7:7" ht="15" customHeight="1">
      <c r="G55672" s="488"/>
    </row>
    <row r="55673" spans="7:7" ht="15" customHeight="1">
      <c r="G55673" s="488"/>
    </row>
    <row r="55674" spans="7:7" ht="15" customHeight="1">
      <c r="G55674" s="488"/>
    </row>
    <row r="55675" spans="7:7" ht="15" customHeight="1">
      <c r="G55675" s="488"/>
    </row>
    <row r="55676" spans="7:7" ht="15" customHeight="1">
      <c r="G55676" s="488"/>
    </row>
    <row r="55677" spans="7:7" ht="15" customHeight="1">
      <c r="G55677" s="488"/>
    </row>
    <row r="55678" spans="7:7" ht="15" customHeight="1">
      <c r="G55678" s="488"/>
    </row>
    <row r="55679" spans="7:7" ht="15" customHeight="1">
      <c r="G55679" s="488"/>
    </row>
    <row r="55680" spans="7:7" ht="15" customHeight="1">
      <c r="G55680" s="488"/>
    </row>
    <row r="55681" spans="7:7" ht="15" customHeight="1">
      <c r="G55681" s="488"/>
    </row>
    <row r="55682" spans="7:7" ht="15" customHeight="1">
      <c r="G55682" s="488"/>
    </row>
    <row r="55683" spans="7:7" ht="15" customHeight="1">
      <c r="G55683" s="488"/>
    </row>
    <row r="55684" spans="7:7" ht="15" customHeight="1">
      <c r="G55684" s="488"/>
    </row>
    <row r="55685" spans="7:7" ht="15" customHeight="1">
      <c r="G55685" s="488"/>
    </row>
    <row r="55686" spans="7:7" ht="15" customHeight="1">
      <c r="G55686" s="488"/>
    </row>
    <row r="55687" spans="7:7" ht="15" customHeight="1">
      <c r="G55687" s="488"/>
    </row>
    <row r="55688" spans="7:7" ht="15" customHeight="1">
      <c r="G55688" s="488"/>
    </row>
    <row r="55689" spans="7:7" ht="15" customHeight="1">
      <c r="G55689" s="488"/>
    </row>
    <row r="55690" spans="7:7" ht="15" customHeight="1">
      <c r="G55690" s="488"/>
    </row>
    <row r="55691" spans="7:7" ht="15" customHeight="1">
      <c r="G55691" s="488"/>
    </row>
    <row r="55692" spans="7:7" ht="15" customHeight="1">
      <c r="G55692" s="488"/>
    </row>
    <row r="55693" spans="7:7" ht="15" customHeight="1">
      <c r="G55693" s="488"/>
    </row>
    <row r="55694" spans="7:7" ht="15" customHeight="1">
      <c r="G55694" s="488"/>
    </row>
    <row r="55695" spans="7:7" ht="15" customHeight="1">
      <c r="G55695" s="488"/>
    </row>
    <row r="55696" spans="7:7" ht="15" customHeight="1">
      <c r="G55696" s="488"/>
    </row>
    <row r="55697" spans="7:7" ht="15" customHeight="1">
      <c r="G55697" s="488"/>
    </row>
    <row r="55698" spans="7:7" ht="15" customHeight="1">
      <c r="G55698" s="488"/>
    </row>
    <row r="55699" spans="7:7" ht="15" customHeight="1">
      <c r="G55699" s="488"/>
    </row>
    <row r="55700" spans="7:7" ht="15" customHeight="1">
      <c r="G55700" s="488"/>
    </row>
    <row r="55701" spans="7:7" ht="15" customHeight="1">
      <c r="G55701" s="488"/>
    </row>
    <row r="55702" spans="7:7" ht="15" customHeight="1">
      <c r="G55702" s="488"/>
    </row>
    <row r="55703" spans="7:7" ht="15" customHeight="1">
      <c r="G55703" s="488"/>
    </row>
    <row r="55704" spans="7:7" ht="15" customHeight="1">
      <c r="G55704" s="488"/>
    </row>
    <row r="55705" spans="7:7" ht="15" customHeight="1">
      <c r="G55705" s="488"/>
    </row>
    <row r="55706" spans="7:7" ht="15" customHeight="1">
      <c r="G55706" s="488"/>
    </row>
    <row r="55707" spans="7:7" ht="15" customHeight="1">
      <c r="G55707" s="488"/>
    </row>
    <row r="55708" spans="7:7" ht="15" customHeight="1">
      <c r="G55708" s="488"/>
    </row>
    <row r="55709" spans="7:7" ht="15" customHeight="1">
      <c r="G55709" s="488"/>
    </row>
    <row r="55710" spans="7:7" ht="15" customHeight="1">
      <c r="G55710" s="488"/>
    </row>
    <row r="55711" spans="7:7" ht="15" customHeight="1">
      <c r="G55711" s="488"/>
    </row>
    <row r="55712" spans="7:7" ht="15" customHeight="1">
      <c r="G55712" s="488"/>
    </row>
    <row r="55713" spans="7:7" ht="15" customHeight="1">
      <c r="G55713" s="488"/>
    </row>
    <row r="55714" spans="7:7" ht="15" customHeight="1">
      <c r="G55714" s="488"/>
    </row>
    <row r="55715" spans="7:7" ht="15" customHeight="1">
      <c r="G55715" s="488"/>
    </row>
    <row r="55716" spans="7:7" ht="15" customHeight="1">
      <c r="G55716" s="488"/>
    </row>
    <row r="55717" spans="7:7" ht="15" customHeight="1">
      <c r="G55717" s="488"/>
    </row>
    <row r="55718" spans="7:7" ht="15" customHeight="1">
      <c r="G55718" s="488"/>
    </row>
    <row r="55719" spans="7:7" ht="15" customHeight="1">
      <c r="G55719" s="488"/>
    </row>
    <row r="55720" spans="7:7" ht="15" customHeight="1">
      <c r="G55720" s="488"/>
    </row>
    <row r="55721" spans="7:7" ht="15" customHeight="1">
      <c r="G55721" s="488"/>
    </row>
    <row r="55722" spans="7:7" ht="15" customHeight="1">
      <c r="G55722" s="488"/>
    </row>
    <row r="55723" spans="7:7" ht="15" customHeight="1">
      <c r="G55723" s="488"/>
    </row>
    <row r="55724" spans="7:7" ht="15" customHeight="1">
      <c r="G55724" s="488"/>
    </row>
    <row r="55725" spans="7:7" ht="15" customHeight="1">
      <c r="G55725" s="488"/>
    </row>
    <row r="55726" spans="7:7" ht="15" customHeight="1">
      <c r="G55726" s="488"/>
    </row>
    <row r="55727" spans="7:7" ht="15" customHeight="1">
      <c r="G55727" s="488"/>
    </row>
    <row r="55728" spans="7:7" ht="15" customHeight="1">
      <c r="G55728" s="488"/>
    </row>
    <row r="55729" spans="7:7" ht="15" customHeight="1">
      <c r="G55729" s="488"/>
    </row>
    <row r="55730" spans="7:7" ht="15" customHeight="1">
      <c r="G55730" s="488"/>
    </row>
    <row r="55731" spans="7:7" ht="15" customHeight="1">
      <c r="G55731" s="488"/>
    </row>
    <row r="55732" spans="7:7" ht="15" customHeight="1">
      <c r="G55732" s="488"/>
    </row>
    <row r="55733" spans="7:7" ht="15" customHeight="1">
      <c r="G55733" s="488"/>
    </row>
    <row r="55734" spans="7:7" ht="15" customHeight="1">
      <c r="G55734" s="488"/>
    </row>
    <row r="55735" spans="7:7" ht="15" customHeight="1">
      <c r="G55735" s="488"/>
    </row>
    <row r="55736" spans="7:7" ht="15" customHeight="1">
      <c r="G55736" s="488"/>
    </row>
    <row r="55737" spans="7:7" ht="15" customHeight="1">
      <c r="G55737" s="488"/>
    </row>
    <row r="55738" spans="7:7" ht="15" customHeight="1">
      <c r="G55738" s="488"/>
    </row>
    <row r="55739" spans="7:7" ht="15" customHeight="1">
      <c r="G55739" s="488"/>
    </row>
    <row r="55740" spans="7:7" ht="15" customHeight="1">
      <c r="G55740" s="488"/>
    </row>
    <row r="55741" spans="7:7" ht="15" customHeight="1">
      <c r="G55741" s="488"/>
    </row>
    <row r="55742" spans="7:7" ht="15" customHeight="1">
      <c r="G55742" s="488"/>
    </row>
    <row r="55743" spans="7:7" ht="15" customHeight="1">
      <c r="G55743" s="488"/>
    </row>
    <row r="55744" spans="7:7" ht="15" customHeight="1">
      <c r="G55744" s="488"/>
    </row>
    <row r="55745" spans="7:7" ht="15" customHeight="1">
      <c r="G55745" s="488"/>
    </row>
    <row r="55746" spans="7:7" ht="15" customHeight="1">
      <c r="G55746" s="488"/>
    </row>
    <row r="55747" spans="7:7" ht="15" customHeight="1">
      <c r="G55747" s="488"/>
    </row>
    <row r="55748" spans="7:7" ht="15" customHeight="1">
      <c r="G55748" s="488"/>
    </row>
    <row r="55749" spans="7:7" ht="15" customHeight="1">
      <c r="G55749" s="488"/>
    </row>
    <row r="55750" spans="7:7" ht="15" customHeight="1">
      <c r="G55750" s="488"/>
    </row>
    <row r="55751" spans="7:7" ht="15" customHeight="1">
      <c r="G55751" s="488"/>
    </row>
    <row r="55752" spans="7:7" ht="15" customHeight="1">
      <c r="G55752" s="488"/>
    </row>
    <row r="55753" spans="7:7" ht="15" customHeight="1">
      <c r="G55753" s="488"/>
    </row>
    <row r="55754" spans="7:7" ht="15" customHeight="1">
      <c r="G55754" s="488"/>
    </row>
    <row r="55755" spans="7:7" ht="15" customHeight="1">
      <c r="G55755" s="488"/>
    </row>
    <row r="55756" spans="7:7" ht="15" customHeight="1">
      <c r="G55756" s="488"/>
    </row>
    <row r="55757" spans="7:7" ht="15" customHeight="1">
      <c r="G55757" s="488"/>
    </row>
    <row r="55758" spans="7:7" ht="15" customHeight="1">
      <c r="G55758" s="488"/>
    </row>
    <row r="55759" spans="7:7" ht="15" customHeight="1">
      <c r="G55759" s="488"/>
    </row>
    <row r="55760" spans="7:7" ht="15" customHeight="1">
      <c r="G55760" s="488"/>
    </row>
    <row r="55761" spans="7:7" ht="15" customHeight="1">
      <c r="G55761" s="488"/>
    </row>
    <row r="55762" spans="7:7" ht="15" customHeight="1">
      <c r="G55762" s="488"/>
    </row>
    <row r="55763" spans="7:7" ht="15" customHeight="1">
      <c r="G55763" s="488"/>
    </row>
    <row r="55764" spans="7:7" ht="15" customHeight="1">
      <c r="G55764" s="488"/>
    </row>
    <row r="55765" spans="7:7" ht="15" customHeight="1">
      <c r="G55765" s="488"/>
    </row>
    <row r="55766" spans="7:7" ht="15" customHeight="1">
      <c r="G55766" s="488"/>
    </row>
    <row r="55767" spans="7:7" ht="15" customHeight="1">
      <c r="G55767" s="488"/>
    </row>
    <row r="55768" spans="7:7" ht="15" customHeight="1">
      <c r="G55768" s="488"/>
    </row>
    <row r="55769" spans="7:7" ht="15" customHeight="1">
      <c r="G55769" s="488"/>
    </row>
    <row r="55770" spans="7:7" ht="15" customHeight="1">
      <c r="G55770" s="488"/>
    </row>
    <row r="55771" spans="7:7" ht="15" customHeight="1">
      <c r="G55771" s="488"/>
    </row>
    <row r="55772" spans="7:7" ht="15" customHeight="1">
      <c r="G55772" s="488"/>
    </row>
    <row r="55773" spans="7:7" ht="15" customHeight="1">
      <c r="G55773" s="488"/>
    </row>
    <row r="55774" spans="7:7" ht="15" customHeight="1">
      <c r="G55774" s="488"/>
    </row>
    <row r="55775" spans="7:7" ht="15" customHeight="1">
      <c r="G55775" s="488"/>
    </row>
    <row r="55776" spans="7:7" ht="15" customHeight="1">
      <c r="G55776" s="488"/>
    </row>
    <row r="55777" spans="7:7" ht="15" customHeight="1">
      <c r="G55777" s="488"/>
    </row>
    <row r="55778" spans="7:7" ht="15" customHeight="1">
      <c r="G55778" s="488"/>
    </row>
    <row r="55779" spans="7:7" ht="15" customHeight="1">
      <c r="G55779" s="488"/>
    </row>
    <row r="55780" spans="7:7" ht="15" customHeight="1">
      <c r="G55780" s="488"/>
    </row>
    <row r="55781" spans="7:7" ht="15" customHeight="1">
      <c r="G55781" s="488"/>
    </row>
    <row r="55782" spans="7:7" ht="15" customHeight="1">
      <c r="G55782" s="488"/>
    </row>
    <row r="55783" spans="7:7" ht="15" customHeight="1">
      <c r="G55783" s="488"/>
    </row>
    <row r="55784" spans="7:7" ht="15" customHeight="1">
      <c r="G55784" s="488"/>
    </row>
    <row r="55785" spans="7:7" ht="15" customHeight="1">
      <c r="G55785" s="488"/>
    </row>
    <row r="55786" spans="7:7" ht="15" customHeight="1">
      <c r="G55786" s="488"/>
    </row>
    <row r="55787" spans="7:7" ht="15" customHeight="1">
      <c r="G55787" s="488"/>
    </row>
    <row r="55788" spans="7:7" ht="15" customHeight="1">
      <c r="G55788" s="488"/>
    </row>
    <row r="55789" spans="7:7" ht="15" customHeight="1">
      <c r="G55789" s="488"/>
    </row>
    <row r="55790" spans="7:7" ht="15" customHeight="1">
      <c r="G55790" s="488"/>
    </row>
    <row r="55791" spans="7:7" ht="15" customHeight="1">
      <c r="G55791" s="488"/>
    </row>
    <row r="55792" spans="7:7" ht="15" customHeight="1">
      <c r="G55792" s="488"/>
    </row>
    <row r="55793" spans="7:7" ht="15" customHeight="1">
      <c r="G55793" s="488"/>
    </row>
    <row r="55794" spans="7:7" ht="15" customHeight="1">
      <c r="G55794" s="488"/>
    </row>
    <row r="55795" spans="7:7" ht="15" customHeight="1">
      <c r="G55795" s="488"/>
    </row>
    <row r="55796" spans="7:7" ht="15" customHeight="1">
      <c r="G55796" s="488"/>
    </row>
    <row r="55797" spans="7:7" ht="15" customHeight="1">
      <c r="G55797" s="488"/>
    </row>
    <row r="55798" spans="7:7" ht="15" customHeight="1">
      <c r="G55798" s="488"/>
    </row>
    <row r="55799" spans="7:7" ht="15" customHeight="1">
      <c r="G55799" s="488"/>
    </row>
    <row r="55800" spans="7:7" ht="15" customHeight="1">
      <c r="G55800" s="488"/>
    </row>
    <row r="55801" spans="7:7" ht="15" customHeight="1">
      <c r="G55801" s="488"/>
    </row>
    <row r="55802" spans="7:7" ht="15" customHeight="1">
      <c r="G55802" s="488"/>
    </row>
    <row r="55803" spans="7:7" ht="15" customHeight="1">
      <c r="G55803" s="488"/>
    </row>
    <row r="55804" spans="7:7" ht="15" customHeight="1">
      <c r="G55804" s="488"/>
    </row>
    <row r="55805" spans="7:7" ht="15" customHeight="1">
      <c r="G55805" s="488"/>
    </row>
    <row r="55806" spans="7:7" ht="15" customHeight="1">
      <c r="G55806" s="488"/>
    </row>
    <row r="55807" spans="7:7" ht="15" customHeight="1">
      <c r="G55807" s="488"/>
    </row>
    <row r="55808" spans="7:7" ht="15" customHeight="1">
      <c r="G55808" s="488"/>
    </row>
    <row r="55809" spans="7:7" ht="15" customHeight="1">
      <c r="G55809" s="488"/>
    </row>
    <row r="55810" spans="7:7" ht="15" customHeight="1">
      <c r="G55810" s="488"/>
    </row>
    <row r="55811" spans="7:7" ht="15" customHeight="1">
      <c r="G55811" s="488"/>
    </row>
    <row r="55812" spans="7:7" ht="15" customHeight="1">
      <c r="G55812" s="488"/>
    </row>
    <row r="55813" spans="7:7" ht="15" customHeight="1">
      <c r="G55813" s="488"/>
    </row>
    <row r="55814" spans="7:7" ht="15" customHeight="1">
      <c r="G55814" s="488"/>
    </row>
    <row r="55815" spans="7:7" ht="15" customHeight="1">
      <c r="G55815" s="488"/>
    </row>
    <row r="55816" spans="7:7" ht="15" customHeight="1">
      <c r="G55816" s="488"/>
    </row>
    <row r="55817" spans="7:7" ht="15" customHeight="1">
      <c r="G55817" s="488"/>
    </row>
    <row r="55818" spans="7:7" ht="15" customHeight="1">
      <c r="G55818" s="488"/>
    </row>
    <row r="55819" spans="7:7" ht="15" customHeight="1">
      <c r="G55819" s="488"/>
    </row>
    <row r="55820" spans="7:7" ht="15" customHeight="1">
      <c r="G55820" s="488"/>
    </row>
    <row r="55821" spans="7:7" ht="15" customHeight="1">
      <c r="G55821" s="488"/>
    </row>
    <row r="55822" spans="7:7" ht="15" customHeight="1">
      <c r="G55822" s="488"/>
    </row>
    <row r="55823" spans="7:7" ht="15" customHeight="1">
      <c r="G55823" s="488"/>
    </row>
    <row r="55824" spans="7:7" ht="15" customHeight="1">
      <c r="G55824" s="488"/>
    </row>
    <row r="55825" spans="7:7" ht="15" customHeight="1">
      <c r="G55825" s="488"/>
    </row>
    <row r="55826" spans="7:7" ht="15" customHeight="1">
      <c r="G55826" s="488"/>
    </row>
    <row r="55827" spans="7:7" ht="15" customHeight="1">
      <c r="G55827" s="488"/>
    </row>
    <row r="55828" spans="7:7" ht="15" customHeight="1">
      <c r="G55828" s="488"/>
    </row>
    <row r="55829" spans="7:7" ht="15" customHeight="1">
      <c r="G55829" s="488"/>
    </row>
    <row r="55830" spans="7:7" ht="15" customHeight="1">
      <c r="G55830" s="488"/>
    </row>
    <row r="55831" spans="7:7" ht="15" customHeight="1">
      <c r="G55831" s="488"/>
    </row>
    <row r="55832" spans="7:7" ht="15" customHeight="1">
      <c r="G55832" s="488"/>
    </row>
    <row r="55833" spans="7:7" ht="15" customHeight="1">
      <c r="G55833" s="488"/>
    </row>
    <row r="55834" spans="7:7" ht="15" customHeight="1">
      <c r="G55834" s="488"/>
    </row>
    <row r="55835" spans="7:7" ht="15" customHeight="1">
      <c r="G55835" s="488"/>
    </row>
    <row r="55836" spans="7:7" ht="15" customHeight="1">
      <c r="G55836" s="488"/>
    </row>
    <row r="55837" spans="7:7" ht="15" customHeight="1">
      <c r="G55837" s="488"/>
    </row>
    <row r="55838" spans="7:7" ht="15" customHeight="1">
      <c r="G55838" s="488"/>
    </row>
    <row r="55839" spans="7:7" ht="15" customHeight="1">
      <c r="G55839" s="488"/>
    </row>
    <row r="55840" spans="7:7" ht="15" customHeight="1">
      <c r="G55840" s="488"/>
    </row>
    <row r="55841" spans="7:7" ht="15" customHeight="1">
      <c r="G55841" s="488"/>
    </row>
    <row r="55842" spans="7:7" ht="15" customHeight="1">
      <c r="G55842" s="488"/>
    </row>
    <row r="55843" spans="7:7" ht="15" customHeight="1">
      <c r="G55843" s="488"/>
    </row>
    <row r="55844" spans="7:7" ht="15" customHeight="1">
      <c r="G55844" s="488"/>
    </row>
    <row r="55845" spans="7:7" ht="15" customHeight="1">
      <c r="G55845" s="488"/>
    </row>
    <row r="55846" spans="7:7" ht="15" customHeight="1">
      <c r="G55846" s="488"/>
    </row>
    <row r="55847" spans="7:7" ht="15" customHeight="1">
      <c r="G55847" s="488"/>
    </row>
    <row r="55848" spans="7:7" ht="15" customHeight="1">
      <c r="G55848" s="488"/>
    </row>
    <row r="55849" spans="7:7" ht="15" customHeight="1">
      <c r="G55849" s="488"/>
    </row>
    <row r="55850" spans="7:7" ht="15" customHeight="1">
      <c r="G55850" s="488"/>
    </row>
    <row r="55851" spans="7:7" ht="15" customHeight="1">
      <c r="G55851" s="488"/>
    </row>
    <row r="55852" spans="7:7" ht="15" customHeight="1">
      <c r="G55852" s="488"/>
    </row>
    <row r="55853" spans="7:7" ht="15" customHeight="1">
      <c r="G55853" s="488"/>
    </row>
    <row r="55854" spans="7:7" ht="15" customHeight="1">
      <c r="G55854" s="488"/>
    </row>
    <row r="55855" spans="7:7" ht="15" customHeight="1">
      <c r="G55855" s="488"/>
    </row>
    <row r="55856" spans="7:7" ht="15" customHeight="1">
      <c r="G55856" s="488"/>
    </row>
    <row r="55857" spans="7:7" ht="15" customHeight="1">
      <c r="G55857" s="488"/>
    </row>
    <row r="55858" spans="7:7" ht="15" customHeight="1">
      <c r="G55858" s="488"/>
    </row>
    <row r="55859" spans="7:7" ht="15" customHeight="1">
      <c r="G55859" s="488"/>
    </row>
    <row r="55860" spans="7:7" ht="15" customHeight="1">
      <c r="G55860" s="488"/>
    </row>
    <row r="55861" spans="7:7" ht="15" customHeight="1">
      <c r="G55861" s="488"/>
    </row>
    <row r="55862" spans="7:7" ht="15" customHeight="1">
      <c r="G55862" s="488"/>
    </row>
    <row r="55863" spans="7:7" ht="15" customHeight="1">
      <c r="G55863" s="488"/>
    </row>
    <row r="55864" spans="7:7" ht="15" customHeight="1">
      <c r="G55864" s="488"/>
    </row>
    <row r="55865" spans="7:7" ht="15" customHeight="1">
      <c r="G55865" s="488"/>
    </row>
    <row r="55866" spans="7:7" ht="15" customHeight="1">
      <c r="G55866" s="488"/>
    </row>
    <row r="55867" spans="7:7" ht="15" customHeight="1">
      <c r="G55867" s="488"/>
    </row>
    <row r="55868" spans="7:7" ht="15" customHeight="1">
      <c r="G55868" s="488"/>
    </row>
    <row r="55869" spans="7:7" ht="15" customHeight="1">
      <c r="G55869" s="488"/>
    </row>
    <row r="55870" spans="7:7" ht="15" customHeight="1">
      <c r="G55870" s="488"/>
    </row>
    <row r="55871" spans="7:7" ht="15" customHeight="1">
      <c r="G55871" s="488"/>
    </row>
    <row r="55872" spans="7:7" ht="15" customHeight="1">
      <c r="G55872" s="488"/>
    </row>
    <row r="55873" spans="7:7" ht="15" customHeight="1">
      <c r="G55873" s="488"/>
    </row>
    <row r="55874" spans="7:7" ht="15" customHeight="1">
      <c r="G55874" s="488"/>
    </row>
    <row r="55875" spans="7:7" ht="15" customHeight="1">
      <c r="G55875" s="488"/>
    </row>
    <row r="55876" spans="7:7" ht="15" customHeight="1">
      <c r="G55876" s="488"/>
    </row>
    <row r="55877" spans="7:7" ht="15" customHeight="1">
      <c r="G55877" s="488"/>
    </row>
    <row r="55878" spans="7:7" ht="15" customHeight="1">
      <c r="G55878" s="488"/>
    </row>
    <row r="55879" spans="7:7" ht="15" customHeight="1">
      <c r="G55879" s="488"/>
    </row>
    <row r="55880" spans="7:7" ht="15" customHeight="1">
      <c r="G55880" s="488"/>
    </row>
    <row r="55881" spans="7:7" ht="15" customHeight="1">
      <c r="G55881" s="488"/>
    </row>
    <row r="55882" spans="7:7" ht="15" customHeight="1">
      <c r="G55882" s="488"/>
    </row>
    <row r="55883" spans="7:7" ht="15" customHeight="1">
      <c r="G55883" s="488"/>
    </row>
    <row r="55884" spans="7:7" ht="15" customHeight="1">
      <c r="G55884" s="488"/>
    </row>
    <row r="55885" spans="7:7" ht="15" customHeight="1">
      <c r="G55885" s="488"/>
    </row>
    <row r="55886" spans="7:7" ht="15" customHeight="1">
      <c r="G55886" s="488"/>
    </row>
    <row r="55887" spans="7:7" ht="15" customHeight="1">
      <c r="G55887" s="488"/>
    </row>
    <row r="55888" spans="7:7" ht="15" customHeight="1">
      <c r="G55888" s="488"/>
    </row>
    <row r="55889" spans="7:7" ht="15" customHeight="1">
      <c r="G55889" s="488"/>
    </row>
    <row r="55890" spans="7:7" ht="15" customHeight="1">
      <c r="G55890" s="488"/>
    </row>
    <row r="55891" spans="7:7" ht="15" customHeight="1">
      <c r="G55891" s="488"/>
    </row>
    <row r="55892" spans="7:7" ht="15" customHeight="1">
      <c r="G55892" s="488"/>
    </row>
    <row r="55893" spans="7:7" ht="15" customHeight="1">
      <c r="G55893" s="488"/>
    </row>
    <row r="55894" spans="7:7" ht="15" customHeight="1">
      <c r="G55894" s="488"/>
    </row>
    <row r="55895" spans="7:7" ht="15" customHeight="1">
      <c r="G55895" s="488"/>
    </row>
    <row r="55896" spans="7:7" ht="15" customHeight="1">
      <c r="G55896" s="488"/>
    </row>
    <row r="55897" spans="7:7" ht="15" customHeight="1">
      <c r="G55897" s="488"/>
    </row>
    <row r="55898" spans="7:7" ht="15" customHeight="1">
      <c r="G55898" s="488"/>
    </row>
    <row r="55899" spans="7:7" ht="15" customHeight="1">
      <c r="G55899" s="488"/>
    </row>
    <row r="55900" spans="7:7" ht="15" customHeight="1">
      <c r="G55900" s="488"/>
    </row>
    <row r="55901" spans="7:7" ht="15" customHeight="1">
      <c r="G55901" s="488"/>
    </row>
    <row r="55902" spans="7:7" ht="15" customHeight="1">
      <c r="G55902" s="488"/>
    </row>
    <row r="55903" spans="7:7" ht="15" customHeight="1">
      <c r="G55903" s="488"/>
    </row>
    <row r="55904" spans="7:7" ht="15" customHeight="1">
      <c r="G55904" s="488"/>
    </row>
    <row r="55905" spans="7:7" ht="15" customHeight="1">
      <c r="G55905" s="488"/>
    </row>
    <row r="55906" spans="7:7" ht="15" customHeight="1">
      <c r="G55906" s="488"/>
    </row>
    <row r="55907" spans="7:7" ht="15" customHeight="1">
      <c r="G55907" s="488"/>
    </row>
    <row r="55908" spans="7:7" ht="15" customHeight="1">
      <c r="G55908" s="488"/>
    </row>
    <row r="55909" spans="7:7" ht="15" customHeight="1">
      <c r="G55909" s="488"/>
    </row>
    <row r="55910" spans="7:7" ht="15" customHeight="1">
      <c r="G55910" s="488"/>
    </row>
    <row r="55911" spans="7:7" ht="15" customHeight="1">
      <c r="G55911" s="488"/>
    </row>
    <row r="55912" spans="7:7" ht="15" customHeight="1">
      <c r="G55912" s="488"/>
    </row>
    <row r="55913" spans="7:7" ht="15" customHeight="1">
      <c r="G55913" s="488"/>
    </row>
    <row r="55914" spans="7:7" ht="15" customHeight="1">
      <c r="G55914" s="488"/>
    </row>
    <row r="55915" spans="7:7" ht="15" customHeight="1">
      <c r="G55915" s="488"/>
    </row>
    <row r="55916" spans="7:7" ht="15" customHeight="1">
      <c r="G55916" s="488"/>
    </row>
    <row r="55917" spans="7:7" ht="15" customHeight="1">
      <c r="G55917" s="488"/>
    </row>
    <row r="55918" spans="7:7" ht="15" customHeight="1">
      <c r="G55918" s="488"/>
    </row>
    <row r="55919" spans="7:7" ht="15" customHeight="1">
      <c r="G55919" s="488"/>
    </row>
    <row r="55920" spans="7:7" ht="15" customHeight="1">
      <c r="G55920" s="488"/>
    </row>
    <row r="55921" spans="7:7" ht="15" customHeight="1">
      <c r="G55921" s="488"/>
    </row>
    <row r="55922" spans="7:7" ht="15" customHeight="1">
      <c r="G55922" s="488"/>
    </row>
    <row r="55923" spans="7:7" ht="15" customHeight="1">
      <c r="G55923" s="488"/>
    </row>
    <row r="55924" spans="7:7" ht="15" customHeight="1">
      <c r="G55924" s="488"/>
    </row>
    <row r="55925" spans="7:7" ht="15" customHeight="1">
      <c r="G55925" s="488"/>
    </row>
    <row r="55926" spans="7:7" ht="15" customHeight="1">
      <c r="G55926" s="488"/>
    </row>
    <row r="55927" spans="7:7" ht="15" customHeight="1">
      <c r="G55927" s="488"/>
    </row>
    <row r="55928" spans="7:7" ht="15" customHeight="1">
      <c r="G55928" s="488"/>
    </row>
    <row r="55929" spans="7:7" ht="15" customHeight="1">
      <c r="G55929" s="488"/>
    </row>
    <row r="55930" spans="7:7" ht="15" customHeight="1">
      <c r="G55930" s="488"/>
    </row>
    <row r="55931" spans="7:7" ht="15" customHeight="1">
      <c r="G55931" s="488"/>
    </row>
    <row r="55932" spans="7:7" ht="15" customHeight="1">
      <c r="G55932" s="488"/>
    </row>
    <row r="55933" spans="7:7" ht="15" customHeight="1">
      <c r="G55933" s="488"/>
    </row>
    <row r="55934" spans="7:7" ht="15" customHeight="1">
      <c r="G55934" s="488"/>
    </row>
    <row r="55935" spans="7:7" ht="15" customHeight="1">
      <c r="G55935" s="488"/>
    </row>
    <row r="55936" spans="7:7" ht="15" customHeight="1">
      <c r="G55936" s="488"/>
    </row>
    <row r="55937" spans="7:7" ht="15" customHeight="1">
      <c r="G55937" s="488"/>
    </row>
    <row r="55938" spans="7:7" ht="15" customHeight="1">
      <c r="G55938" s="488"/>
    </row>
    <row r="55939" spans="7:7" ht="15" customHeight="1">
      <c r="G55939" s="488"/>
    </row>
    <row r="55940" spans="7:7" ht="15" customHeight="1">
      <c r="G55940" s="488"/>
    </row>
    <row r="55941" spans="7:7" ht="15" customHeight="1">
      <c r="G55941" s="488"/>
    </row>
    <row r="55942" spans="7:7" ht="15" customHeight="1">
      <c r="G55942" s="488"/>
    </row>
    <row r="55943" spans="7:7" ht="15" customHeight="1">
      <c r="G55943" s="488"/>
    </row>
    <row r="55944" spans="7:7" ht="15" customHeight="1">
      <c r="G55944" s="488"/>
    </row>
    <row r="55945" spans="7:7" ht="15" customHeight="1">
      <c r="G55945" s="488"/>
    </row>
    <row r="55946" spans="7:7" ht="15" customHeight="1">
      <c r="G55946" s="488"/>
    </row>
    <row r="55947" spans="7:7" ht="15" customHeight="1">
      <c r="G55947" s="488"/>
    </row>
    <row r="55948" spans="7:7" ht="15" customHeight="1">
      <c r="G55948" s="488"/>
    </row>
    <row r="55949" spans="7:7" ht="15" customHeight="1">
      <c r="G55949" s="488"/>
    </row>
    <row r="55950" spans="7:7" ht="15" customHeight="1">
      <c r="G55950" s="488"/>
    </row>
    <row r="55951" spans="7:7" ht="15" customHeight="1">
      <c r="G55951" s="488"/>
    </row>
    <row r="55952" spans="7:7" ht="15" customHeight="1">
      <c r="G55952" s="488"/>
    </row>
    <row r="55953" spans="7:7" ht="15" customHeight="1">
      <c r="G55953" s="488"/>
    </row>
    <row r="55954" spans="7:7" ht="15" customHeight="1">
      <c r="G55954" s="488"/>
    </row>
    <row r="55955" spans="7:7" ht="15" customHeight="1">
      <c r="G55955" s="488"/>
    </row>
    <row r="55956" spans="7:7" ht="15" customHeight="1">
      <c r="G55956" s="488"/>
    </row>
    <row r="55957" spans="7:7" ht="15" customHeight="1">
      <c r="G55957" s="488"/>
    </row>
    <row r="55958" spans="7:7" ht="15" customHeight="1">
      <c r="G55958" s="488"/>
    </row>
    <row r="55959" spans="7:7" ht="15" customHeight="1">
      <c r="G55959" s="488"/>
    </row>
    <row r="55960" spans="7:7" ht="15" customHeight="1">
      <c r="G55960" s="488"/>
    </row>
    <row r="55961" spans="7:7" ht="15" customHeight="1">
      <c r="G55961" s="488"/>
    </row>
    <row r="55962" spans="7:7" ht="15" customHeight="1">
      <c r="G55962" s="488"/>
    </row>
    <row r="55963" spans="7:7" ht="15" customHeight="1">
      <c r="G55963" s="488"/>
    </row>
    <row r="55964" spans="7:7" ht="15" customHeight="1">
      <c r="G55964" s="488"/>
    </row>
    <row r="55965" spans="7:7" ht="15" customHeight="1">
      <c r="G55965" s="488"/>
    </row>
    <row r="55966" spans="7:7" ht="15" customHeight="1">
      <c r="G55966" s="488"/>
    </row>
    <row r="55967" spans="7:7" ht="15" customHeight="1">
      <c r="G55967" s="488"/>
    </row>
    <row r="55968" spans="7:7" ht="15" customHeight="1">
      <c r="G55968" s="488"/>
    </row>
    <row r="55969" spans="7:7" ht="15" customHeight="1">
      <c r="G55969" s="488"/>
    </row>
    <row r="55970" spans="7:7" ht="15" customHeight="1">
      <c r="G55970" s="488"/>
    </row>
    <row r="55971" spans="7:7" ht="15" customHeight="1">
      <c r="G55971" s="488"/>
    </row>
    <row r="55972" spans="7:7" ht="15" customHeight="1">
      <c r="G55972" s="488"/>
    </row>
    <row r="55973" spans="7:7" ht="15" customHeight="1">
      <c r="G55973" s="488"/>
    </row>
    <row r="55974" spans="7:7" ht="15" customHeight="1">
      <c r="G55974" s="488"/>
    </row>
    <row r="55975" spans="7:7" ht="15" customHeight="1">
      <c r="G55975" s="488"/>
    </row>
    <row r="55976" spans="7:7" ht="15" customHeight="1">
      <c r="G55976" s="488"/>
    </row>
    <row r="55977" spans="7:7" ht="15" customHeight="1">
      <c r="G55977" s="488"/>
    </row>
    <row r="55978" spans="7:7" ht="15" customHeight="1">
      <c r="G55978" s="488"/>
    </row>
    <row r="55979" spans="7:7" ht="15" customHeight="1">
      <c r="G55979" s="488"/>
    </row>
    <row r="55980" spans="7:7" ht="15" customHeight="1">
      <c r="G55980" s="488"/>
    </row>
    <row r="55981" spans="7:7" ht="15" customHeight="1">
      <c r="G55981" s="488"/>
    </row>
    <row r="55982" spans="7:7" ht="15" customHeight="1">
      <c r="G55982" s="488"/>
    </row>
    <row r="55983" spans="7:7" ht="15" customHeight="1">
      <c r="G55983" s="488"/>
    </row>
    <row r="55984" spans="7:7" ht="15" customHeight="1">
      <c r="G55984" s="488"/>
    </row>
    <row r="55985" spans="7:7" ht="15" customHeight="1">
      <c r="G55985" s="488"/>
    </row>
    <row r="55986" spans="7:7" ht="15" customHeight="1">
      <c r="G55986" s="488"/>
    </row>
    <row r="55987" spans="7:7" ht="15" customHeight="1">
      <c r="G55987" s="488"/>
    </row>
    <row r="55988" spans="7:7" ht="15" customHeight="1">
      <c r="G55988" s="488"/>
    </row>
    <row r="55989" spans="7:7" ht="15" customHeight="1">
      <c r="G55989" s="488"/>
    </row>
    <row r="55990" spans="7:7" ht="15" customHeight="1">
      <c r="G55990" s="488"/>
    </row>
    <row r="55991" spans="7:7" ht="15" customHeight="1">
      <c r="G55991" s="488"/>
    </row>
    <row r="55992" spans="7:7" ht="15" customHeight="1">
      <c r="G55992" s="488"/>
    </row>
    <row r="55993" spans="7:7" ht="15" customHeight="1">
      <c r="G55993" s="488"/>
    </row>
    <row r="55994" spans="7:7" ht="15" customHeight="1">
      <c r="G55994" s="488"/>
    </row>
    <row r="55995" spans="7:7" ht="15" customHeight="1">
      <c r="G55995" s="488"/>
    </row>
    <row r="55996" spans="7:7" ht="15" customHeight="1">
      <c r="G55996" s="488"/>
    </row>
    <row r="55997" spans="7:7" ht="15" customHeight="1">
      <c r="G55997" s="488"/>
    </row>
    <row r="55998" spans="7:7" ht="15" customHeight="1">
      <c r="G55998" s="488"/>
    </row>
    <row r="55999" spans="7:7" ht="15" customHeight="1">
      <c r="G55999" s="488"/>
    </row>
    <row r="56000" spans="7:7" ht="15" customHeight="1">
      <c r="G56000" s="488"/>
    </row>
    <row r="56001" spans="7:7" ht="15" customHeight="1">
      <c r="G56001" s="488"/>
    </row>
    <row r="56002" spans="7:7" ht="15" customHeight="1">
      <c r="G56002" s="488"/>
    </row>
    <row r="56003" spans="7:7" ht="15" customHeight="1">
      <c r="G56003" s="488"/>
    </row>
    <row r="56004" spans="7:7" ht="15" customHeight="1">
      <c r="G56004" s="488"/>
    </row>
    <row r="56005" spans="7:7" ht="15" customHeight="1">
      <c r="G56005" s="488"/>
    </row>
    <row r="56006" spans="7:7" ht="15" customHeight="1">
      <c r="G56006" s="488"/>
    </row>
    <row r="56007" spans="7:7" ht="15" customHeight="1">
      <c r="G56007" s="488"/>
    </row>
    <row r="56008" spans="7:7" ht="15" customHeight="1">
      <c r="G56008" s="488"/>
    </row>
    <row r="56009" spans="7:7" ht="15" customHeight="1">
      <c r="G56009" s="488"/>
    </row>
    <row r="56010" spans="7:7" ht="15" customHeight="1">
      <c r="G56010" s="488"/>
    </row>
    <row r="56011" spans="7:7" ht="15" customHeight="1">
      <c r="G56011" s="488"/>
    </row>
    <row r="56012" spans="7:7" ht="15" customHeight="1">
      <c r="G56012" s="488"/>
    </row>
    <row r="56013" spans="7:7" ht="15" customHeight="1">
      <c r="G56013" s="488"/>
    </row>
    <row r="56014" spans="7:7" ht="15" customHeight="1">
      <c r="G56014" s="488"/>
    </row>
    <row r="56015" spans="7:7" ht="15" customHeight="1">
      <c r="G56015" s="488"/>
    </row>
    <row r="56016" spans="7:7" ht="15" customHeight="1">
      <c r="G56016" s="488"/>
    </row>
    <row r="56017" spans="7:7" ht="15" customHeight="1">
      <c r="G56017" s="488"/>
    </row>
    <row r="56018" spans="7:7" ht="15" customHeight="1">
      <c r="G56018" s="488"/>
    </row>
    <row r="56019" spans="7:7" ht="15" customHeight="1">
      <c r="G56019" s="488"/>
    </row>
    <row r="56020" spans="7:7" ht="15" customHeight="1">
      <c r="G56020" s="488"/>
    </row>
    <row r="56021" spans="7:7" ht="15" customHeight="1">
      <c r="G56021" s="488"/>
    </row>
    <row r="56022" spans="7:7" ht="15" customHeight="1">
      <c r="G56022" s="488"/>
    </row>
    <row r="56023" spans="7:7" ht="15" customHeight="1">
      <c r="G56023" s="488"/>
    </row>
    <row r="56024" spans="7:7" ht="15" customHeight="1">
      <c r="G56024" s="488"/>
    </row>
    <row r="56025" spans="7:7" ht="15" customHeight="1">
      <c r="G56025" s="488"/>
    </row>
    <row r="56026" spans="7:7" ht="15" customHeight="1">
      <c r="G56026" s="488"/>
    </row>
    <row r="56027" spans="7:7" ht="15" customHeight="1">
      <c r="G56027" s="488"/>
    </row>
    <row r="56028" spans="7:7" ht="15" customHeight="1">
      <c r="G56028" s="488"/>
    </row>
    <row r="56029" spans="7:7" ht="15" customHeight="1">
      <c r="G56029" s="488"/>
    </row>
    <row r="56030" spans="7:7" ht="15" customHeight="1">
      <c r="G56030" s="488"/>
    </row>
    <row r="56031" spans="7:7" ht="15" customHeight="1">
      <c r="G56031" s="488"/>
    </row>
    <row r="56032" spans="7:7" ht="15" customHeight="1">
      <c r="G56032" s="488"/>
    </row>
    <row r="56033" spans="7:7" ht="15" customHeight="1">
      <c r="G56033" s="488"/>
    </row>
    <row r="56034" spans="7:7" ht="15" customHeight="1">
      <c r="G56034" s="488"/>
    </row>
    <row r="56035" spans="7:7" ht="15" customHeight="1">
      <c r="G56035" s="488"/>
    </row>
    <row r="56036" spans="7:7" ht="15" customHeight="1">
      <c r="G56036" s="488"/>
    </row>
    <row r="56037" spans="7:7" ht="15" customHeight="1">
      <c r="G56037" s="488"/>
    </row>
    <row r="56038" spans="7:7" ht="15" customHeight="1">
      <c r="G56038" s="488"/>
    </row>
    <row r="56039" spans="7:7" ht="15" customHeight="1">
      <c r="G56039" s="488"/>
    </row>
    <row r="56040" spans="7:7" ht="15" customHeight="1">
      <c r="G56040" s="488"/>
    </row>
    <row r="56041" spans="7:7" ht="15" customHeight="1">
      <c r="G56041" s="488"/>
    </row>
    <row r="56042" spans="7:7" ht="15" customHeight="1">
      <c r="G56042" s="488"/>
    </row>
    <row r="56043" spans="7:7" ht="15" customHeight="1">
      <c r="G56043" s="488"/>
    </row>
    <row r="56044" spans="7:7" ht="15" customHeight="1">
      <c r="G56044" s="488"/>
    </row>
    <row r="56045" spans="7:7" ht="15" customHeight="1">
      <c r="G56045" s="488"/>
    </row>
    <row r="56046" spans="7:7" ht="15" customHeight="1">
      <c r="G56046" s="488"/>
    </row>
    <row r="56047" spans="7:7" ht="15" customHeight="1">
      <c r="G56047" s="488"/>
    </row>
    <row r="56048" spans="7:7" ht="15" customHeight="1">
      <c r="G56048" s="488"/>
    </row>
    <row r="56049" spans="7:7" ht="15" customHeight="1">
      <c r="G56049" s="488"/>
    </row>
    <row r="56050" spans="7:7" ht="15" customHeight="1">
      <c r="G56050" s="488"/>
    </row>
    <row r="56051" spans="7:7" ht="15" customHeight="1">
      <c r="G56051" s="488"/>
    </row>
    <row r="56052" spans="7:7" ht="15" customHeight="1">
      <c r="G56052" s="488"/>
    </row>
    <row r="56053" spans="7:7" ht="15" customHeight="1">
      <c r="G56053" s="488"/>
    </row>
    <row r="56054" spans="7:7" ht="15" customHeight="1">
      <c r="G56054" s="488"/>
    </row>
    <row r="56055" spans="7:7" ht="15" customHeight="1">
      <c r="G56055" s="488"/>
    </row>
    <row r="56056" spans="7:7" ht="15" customHeight="1">
      <c r="G56056" s="488"/>
    </row>
    <row r="56057" spans="7:7" ht="15" customHeight="1">
      <c r="G56057" s="488"/>
    </row>
    <row r="56058" spans="7:7" ht="15" customHeight="1">
      <c r="G56058" s="488"/>
    </row>
    <row r="56059" spans="7:7" ht="15" customHeight="1">
      <c r="G56059" s="488"/>
    </row>
    <row r="56060" spans="7:7" ht="15" customHeight="1">
      <c r="G56060" s="488"/>
    </row>
    <row r="56061" spans="7:7" ht="15" customHeight="1">
      <c r="G56061" s="488"/>
    </row>
    <row r="56062" spans="7:7" ht="15" customHeight="1">
      <c r="G56062" s="488"/>
    </row>
    <row r="56063" spans="7:7" ht="15" customHeight="1">
      <c r="G56063" s="488"/>
    </row>
    <row r="56064" spans="7:7" ht="15" customHeight="1">
      <c r="G56064" s="488"/>
    </row>
    <row r="56065" spans="7:7" ht="15" customHeight="1">
      <c r="G56065" s="488"/>
    </row>
    <row r="56066" spans="7:7" ht="15" customHeight="1">
      <c r="G56066" s="488"/>
    </row>
    <row r="56067" spans="7:7" ht="15" customHeight="1">
      <c r="G56067" s="488"/>
    </row>
    <row r="56068" spans="7:7" ht="15" customHeight="1">
      <c r="G56068" s="488"/>
    </row>
    <row r="56069" spans="7:7" ht="15" customHeight="1">
      <c r="G56069" s="488"/>
    </row>
    <row r="56070" spans="7:7" ht="15" customHeight="1">
      <c r="G56070" s="488"/>
    </row>
    <row r="56071" spans="7:7" ht="15" customHeight="1">
      <c r="G56071" s="488"/>
    </row>
    <row r="56072" spans="7:7" ht="15" customHeight="1">
      <c r="G56072" s="488"/>
    </row>
    <row r="56073" spans="7:7" ht="15" customHeight="1">
      <c r="G56073" s="488"/>
    </row>
    <row r="56074" spans="7:7" ht="15" customHeight="1">
      <c r="G56074" s="488"/>
    </row>
    <row r="56075" spans="7:7" ht="15" customHeight="1">
      <c r="G56075" s="488"/>
    </row>
    <row r="56076" spans="7:7" ht="15" customHeight="1">
      <c r="G56076" s="488"/>
    </row>
    <row r="56077" spans="7:7" ht="15" customHeight="1">
      <c r="G56077" s="488"/>
    </row>
    <row r="56078" spans="7:7" ht="15" customHeight="1">
      <c r="G56078" s="488"/>
    </row>
    <row r="56079" spans="7:7" ht="15" customHeight="1">
      <c r="G56079" s="488"/>
    </row>
    <row r="56080" spans="7:7" ht="15" customHeight="1">
      <c r="G56080" s="488"/>
    </row>
    <row r="56081" spans="7:7" ht="15" customHeight="1">
      <c r="G56081" s="488"/>
    </row>
    <row r="56082" spans="7:7" ht="15" customHeight="1">
      <c r="G56082" s="488"/>
    </row>
    <row r="56083" spans="7:7" ht="15" customHeight="1">
      <c r="G56083" s="488"/>
    </row>
    <row r="56084" spans="7:7" ht="15" customHeight="1">
      <c r="G56084" s="488"/>
    </row>
    <row r="56085" spans="7:7" ht="15" customHeight="1">
      <c r="G56085" s="488"/>
    </row>
    <row r="56086" spans="7:7" ht="15" customHeight="1">
      <c r="G56086" s="488"/>
    </row>
    <row r="56087" spans="7:7" ht="15" customHeight="1">
      <c r="G56087" s="488"/>
    </row>
    <row r="56088" spans="7:7" ht="15" customHeight="1">
      <c r="G56088" s="488"/>
    </row>
    <row r="56089" spans="7:7" ht="15" customHeight="1">
      <c r="G56089" s="488"/>
    </row>
    <row r="56090" spans="7:7" ht="15" customHeight="1">
      <c r="G56090" s="488"/>
    </row>
    <row r="56091" spans="7:7" ht="15" customHeight="1">
      <c r="G56091" s="488"/>
    </row>
    <row r="56092" spans="7:7" ht="15" customHeight="1">
      <c r="G56092" s="488"/>
    </row>
    <row r="56093" spans="7:7" ht="15" customHeight="1">
      <c r="G56093" s="488"/>
    </row>
    <row r="56094" spans="7:7" ht="15" customHeight="1">
      <c r="G56094" s="488"/>
    </row>
    <row r="56095" spans="7:7" ht="15" customHeight="1">
      <c r="G56095" s="488"/>
    </row>
    <row r="56096" spans="7:7" ht="15" customHeight="1">
      <c r="G56096" s="488"/>
    </row>
    <row r="56097" spans="7:7" ht="15" customHeight="1">
      <c r="G56097" s="488"/>
    </row>
    <row r="56098" spans="7:7" ht="15" customHeight="1">
      <c r="G56098" s="488"/>
    </row>
    <row r="56099" spans="7:7" ht="15" customHeight="1">
      <c r="G56099" s="488"/>
    </row>
    <row r="56100" spans="7:7" ht="15" customHeight="1">
      <c r="G56100" s="488"/>
    </row>
    <row r="56101" spans="7:7" ht="15" customHeight="1">
      <c r="G56101" s="488"/>
    </row>
    <row r="56102" spans="7:7" ht="15" customHeight="1">
      <c r="G56102" s="488"/>
    </row>
    <row r="56103" spans="7:7" ht="15" customHeight="1">
      <c r="G56103" s="488"/>
    </row>
    <row r="56104" spans="7:7" ht="15" customHeight="1">
      <c r="G56104" s="488"/>
    </row>
    <row r="56105" spans="7:7" ht="15" customHeight="1">
      <c r="G56105" s="488"/>
    </row>
    <row r="56106" spans="7:7" ht="15" customHeight="1">
      <c r="G56106" s="488"/>
    </row>
    <row r="56107" spans="7:7" ht="15" customHeight="1">
      <c r="G56107" s="488"/>
    </row>
    <row r="56108" spans="7:7" ht="15" customHeight="1">
      <c r="G56108" s="488"/>
    </row>
    <row r="56109" spans="7:7" ht="15" customHeight="1">
      <c r="G56109" s="488"/>
    </row>
    <row r="56110" spans="7:7" ht="15" customHeight="1">
      <c r="G56110" s="488"/>
    </row>
    <row r="56111" spans="7:7" ht="15" customHeight="1">
      <c r="G56111" s="488"/>
    </row>
    <row r="56112" spans="7:7" ht="15" customHeight="1">
      <c r="G56112" s="488"/>
    </row>
    <row r="56113" spans="7:7" ht="15" customHeight="1">
      <c r="G56113" s="488"/>
    </row>
    <row r="56114" spans="7:7" ht="15" customHeight="1">
      <c r="G56114" s="488"/>
    </row>
    <row r="56115" spans="7:7" ht="15" customHeight="1">
      <c r="G56115" s="488"/>
    </row>
    <row r="56116" spans="7:7" ht="15" customHeight="1">
      <c r="G56116" s="488"/>
    </row>
    <row r="56117" spans="7:7" ht="15" customHeight="1">
      <c r="G56117" s="488"/>
    </row>
    <row r="56118" spans="7:7" ht="15" customHeight="1">
      <c r="G56118" s="488"/>
    </row>
    <row r="56119" spans="7:7" ht="15" customHeight="1">
      <c r="G56119" s="488"/>
    </row>
    <row r="56120" spans="7:7" ht="15" customHeight="1">
      <c r="G56120" s="488"/>
    </row>
    <row r="56121" spans="7:7" ht="15" customHeight="1">
      <c r="G56121" s="488"/>
    </row>
    <row r="56122" spans="7:7" ht="15" customHeight="1">
      <c r="G56122" s="488"/>
    </row>
    <row r="56123" spans="7:7" ht="15" customHeight="1">
      <c r="G56123" s="488"/>
    </row>
    <row r="56124" spans="7:7" ht="15" customHeight="1">
      <c r="G56124" s="488"/>
    </row>
    <row r="56125" spans="7:7" ht="15" customHeight="1">
      <c r="G56125" s="488"/>
    </row>
    <row r="56126" spans="7:7" ht="15" customHeight="1">
      <c r="G56126" s="488"/>
    </row>
    <row r="56127" spans="7:7" ht="15" customHeight="1">
      <c r="G56127" s="488"/>
    </row>
    <row r="56128" spans="7:7" ht="15" customHeight="1">
      <c r="G56128" s="488"/>
    </row>
    <row r="56129" spans="7:7" ht="15" customHeight="1">
      <c r="G56129" s="488"/>
    </row>
    <row r="56130" spans="7:7" ht="15" customHeight="1">
      <c r="G56130" s="488"/>
    </row>
    <row r="56131" spans="7:7" ht="15" customHeight="1">
      <c r="G56131" s="488"/>
    </row>
    <row r="56132" spans="7:7" ht="15" customHeight="1">
      <c r="G56132" s="488"/>
    </row>
    <row r="56133" spans="7:7" ht="15" customHeight="1">
      <c r="G56133" s="488"/>
    </row>
    <row r="56134" spans="7:7" ht="15" customHeight="1">
      <c r="G56134" s="488"/>
    </row>
    <row r="56135" spans="7:7" ht="15" customHeight="1">
      <c r="G56135" s="488"/>
    </row>
    <row r="56136" spans="7:7" ht="15" customHeight="1">
      <c r="G56136" s="488"/>
    </row>
    <row r="56137" spans="7:7" ht="15" customHeight="1">
      <c r="G56137" s="488"/>
    </row>
    <row r="56138" spans="7:7" ht="15" customHeight="1">
      <c r="G56138" s="488"/>
    </row>
    <row r="56139" spans="7:7" ht="15" customHeight="1">
      <c r="G56139" s="488"/>
    </row>
    <row r="56140" spans="7:7" ht="15" customHeight="1">
      <c r="G56140" s="488"/>
    </row>
    <row r="56141" spans="7:7" ht="15" customHeight="1">
      <c r="G56141" s="488"/>
    </row>
    <row r="56142" spans="7:7" ht="15" customHeight="1">
      <c r="G56142" s="488"/>
    </row>
    <row r="56143" spans="7:7" ht="15" customHeight="1">
      <c r="G56143" s="488"/>
    </row>
    <row r="56144" spans="7:7" ht="15" customHeight="1">
      <c r="G56144" s="488"/>
    </row>
    <row r="56145" spans="7:7" ht="15" customHeight="1">
      <c r="G56145" s="488"/>
    </row>
    <row r="56146" spans="7:7" ht="15" customHeight="1">
      <c r="G56146" s="488"/>
    </row>
    <row r="56147" spans="7:7" ht="15" customHeight="1">
      <c r="G56147" s="488"/>
    </row>
    <row r="56148" spans="7:7" ht="15" customHeight="1">
      <c r="G56148" s="488"/>
    </row>
    <row r="56149" spans="7:7" ht="15" customHeight="1">
      <c r="G56149" s="488"/>
    </row>
    <row r="56150" spans="7:7" ht="15" customHeight="1">
      <c r="G56150" s="488"/>
    </row>
    <row r="56151" spans="7:7" ht="15" customHeight="1">
      <c r="G56151" s="488"/>
    </row>
    <row r="56152" spans="7:7" ht="15" customHeight="1">
      <c r="G56152" s="488"/>
    </row>
    <row r="56153" spans="7:7" ht="15" customHeight="1">
      <c r="G56153" s="488"/>
    </row>
    <row r="56154" spans="7:7" ht="15" customHeight="1">
      <c r="G56154" s="488"/>
    </row>
    <row r="56155" spans="7:7" ht="15" customHeight="1">
      <c r="G56155" s="488"/>
    </row>
    <row r="56156" spans="7:7" ht="15" customHeight="1">
      <c r="G56156" s="488"/>
    </row>
    <row r="56157" spans="7:7" ht="15" customHeight="1">
      <c r="G56157" s="488"/>
    </row>
    <row r="56158" spans="7:7" ht="15" customHeight="1">
      <c r="G56158" s="488"/>
    </row>
    <row r="56159" spans="7:7" ht="15" customHeight="1">
      <c r="G56159" s="488"/>
    </row>
    <row r="56160" spans="7:7" ht="15" customHeight="1">
      <c r="G56160" s="488"/>
    </row>
    <row r="56161" spans="7:7" ht="15" customHeight="1">
      <c r="G56161" s="488"/>
    </row>
    <row r="56162" spans="7:7" ht="15" customHeight="1">
      <c r="G56162" s="488"/>
    </row>
    <row r="56163" spans="7:7" ht="15" customHeight="1">
      <c r="G56163" s="488"/>
    </row>
    <row r="56164" spans="7:7" ht="15" customHeight="1">
      <c r="G56164" s="488"/>
    </row>
    <row r="56165" spans="7:7" ht="15" customHeight="1">
      <c r="G56165" s="488"/>
    </row>
    <row r="56166" spans="7:7" ht="15" customHeight="1">
      <c r="G56166" s="488"/>
    </row>
    <row r="56167" spans="7:7" ht="15" customHeight="1">
      <c r="G56167" s="488"/>
    </row>
    <row r="56168" spans="7:7" ht="15" customHeight="1">
      <c r="G56168" s="488"/>
    </row>
    <row r="56169" spans="7:7" ht="15" customHeight="1">
      <c r="G56169" s="488"/>
    </row>
    <row r="56170" spans="7:7" ht="15" customHeight="1">
      <c r="G56170" s="488"/>
    </row>
    <row r="56171" spans="7:7" ht="15" customHeight="1">
      <c r="G56171" s="488"/>
    </row>
    <row r="56172" spans="7:7" ht="15" customHeight="1">
      <c r="G56172" s="488"/>
    </row>
    <row r="56173" spans="7:7" ht="15" customHeight="1">
      <c r="G56173" s="488"/>
    </row>
    <row r="56174" spans="7:7" ht="15" customHeight="1">
      <c r="G56174" s="488"/>
    </row>
    <row r="56175" spans="7:7" ht="15" customHeight="1">
      <c r="G56175" s="488"/>
    </row>
    <row r="56176" spans="7:7" ht="15" customHeight="1">
      <c r="G56176" s="488"/>
    </row>
    <row r="56177" spans="7:7" ht="15" customHeight="1">
      <c r="G56177" s="488"/>
    </row>
    <row r="56178" spans="7:7" ht="15" customHeight="1">
      <c r="G56178" s="488"/>
    </row>
    <row r="56179" spans="7:7" ht="15" customHeight="1">
      <c r="G56179" s="488"/>
    </row>
    <row r="56180" spans="7:7" ht="15" customHeight="1">
      <c r="G56180" s="488"/>
    </row>
    <row r="56181" spans="7:7" ht="15" customHeight="1">
      <c r="G56181" s="488"/>
    </row>
    <row r="56182" spans="7:7" ht="15" customHeight="1">
      <c r="G56182" s="488"/>
    </row>
    <row r="56183" spans="7:7" ht="15" customHeight="1">
      <c r="G56183" s="488"/>
    </row>
    <row r="56184" spans="7:7" ht="15" customHeight="1">
      <c r="G56184" s="488"/>
    </row>
    <row r="56185" spans="7:7" ht="15" customHeight="1">
      <c r="G56185" s="488"/>
    </row>
    <row r="56186" spans="7:7" ht="15" customHeight="1">
      <c r="G56186" s="488"/>
    </row>
    <row r="56187" spans="7:7" ht="15" customHeight="1">
      <c r="G56187" s="488"/>
    </row>
    <row r="56188" spans="7:7" ht="15" customHeight="1">
      <c r="G56188" s="488"/>
    </row>
    <row r="56189" spans="7:7" ht="15" customHeight="1">
      <c r="G56189" s="488"/>
    </row>
    <row r="56190" spans="7:7" ht="15" customHeight="1">
      <c r="G56190" s="488"/>
    </row>
    <row r="56191" spans="7:7" ht="15" customHeight="1">
      <c r="G56191" s="488"/>
    </row>
    <row r="56192" spans="7:7" ht="15" customHeight="1">
      <c r="G56192" s="488"/>
    </row>
    <row r="56193" spans="7:7" ht="15" customHeight="1">
      <c r="G56193" s="488"/>
    </row>
    <row r="56194" spans="7:7" ht="15" customHeight="1">
      <c r="G56194" s="488"/>
    </row>
    <row r="56195" spans="7:7" ht="15" customHeight="1">
      <c r="G56195" s="488"/>
    </row>
    <row r="56196" spans="7:7" ht="15" customHeight="1">
      <c r="G56196" s="488"/>
    </row>
    <row r="56197" spans="7:7" ht="15" customHeight="1">
      <c r="G56197" s="488"/>
    </row>
    <row r="56198" spans="7:7" ht="15" customHeight="1">
      <c r="G56198" s="488"/>
    </row>
    <row r="56199" spans="7:7" ht="15" customHeight="1">
      <c r="G56199" s="488"/>
    </row>
    <row r="56200" spans="7:7" ht="15" customHeight="1">
      <c r="G56200" s="488"/>
    </row>
    <row r="56201" spans="7:7" ht="15" customHeight="1">
      <c r="G56201" s="488"/>
    </row>
    <row r="56202" spans="7:7" ht="15" customHeight="1">
      <c r="G56202" s="488"/>
    </row>
    <row r="56203" spans="7:7" ht="15" customHeight="1">
      <c r="G56203" s="488"/>
    </row>
    <row r="56204" spans="7:7" ht="15" customHeight="1">
      <c r="G56204" s="488"/>
    </row>
    <row r="56205" spans="7:7" ht="15" customHeight="1">
      <c r="G56205" s="488"/>
    </row>
    <row r="56206" spans="7:7" ht="15" customHeight="1">
      <c r="G56206" s="488"/>
    </row>
    <row r="56207" spans="7:7" ht="15" customHeight="1">
      <c r="G56207" s="488"/>
    </row>
    <row r="56208" spans="7:7" ht="15" customHeight="1">
      <c r="G56208" s="488"/>
    </row>
    <row r="56209" spans="7:7" ht="15" customHeight="1">
      <c r="G56209" s="488"/>
    </row>
    <row r="56210" spans="7:7" ht="15" customHeight="1">
      <c r="G56210" s="488"/>
    </row>
    <row r="56211" spans="7:7" ht="15" customHeight="1">
      <c r="G56211" s="488"/>
    </row>
    <row r="56212" spans="7:7" ht="15" customHeight="1">
      <c r="G56212" s="488"/>
    </row>
    <row r="56213" spans="7:7" ht="15" customHeight="1">
      <c r="G56213" s="488"/>
    </row>
    <row r="56214" spans="7:7" ht="15" customHeight="1">
      <c r="G56214" s="488"/>
    </row>
    <row r="56215" spans="7:7" ht="15" customHeight="1">
      <c r="G56215" s="488"/>
    </row>
    <row r="56216" spans="7:7" ht="15" customHeight="1">
      <c r="G56216" s="488"/>
    </row>
    <row r="56217" spans="7:7" ht="15" customHeight="1">
      <c r="G56217" s="488"/>
    </row>
    <row r="56218" spans="7:7" ht="15" customHeight="1">
      <c r="G56218" s="488"/>
    </row>
    <row r="56219" spans="7:7" ht="15" customHeight="1">
      <c r="G56219" s="488"/>
    </row>
    <row r="56220" spans="7:7" ht="15" customHeight="1">
      <c r="G56220" s="488"/>
    </row>
    <row r="56221" spans="7:7" ht="15" customHeight="1">
      <c r="G56221" s="488"/>
    </row>
    <row r="56222" spans="7:7" ht="15" customHeight="1">
      <c r="G56222" s="488"/>
    </row>
    <row r="56223" spans="7:7" ht="15" customHeight="1">
      <c r="G56223" s="488"/>
    </row>
    <row r="56224" spans="7:7" ht="15" customHeight="1">
      <c r="G56224" s="488"/>
    </row>
    <row r="56225" spans="7:7" ht="15" customHeight="1">
      <c r="G56225" s="488"/>
    </row>
    <row r="56226" spans="7:7" ht="15" customHeight="1">
      <c r="G56226" s="488"/>
    </row>
    <row r="56227" spans="7:7" ht="15" customHeight="1">
      <c r="G56227" s="488"/>
    </row>
    <row r="56228" spans="7:7" ht="15" customHeight="1">
      <c r="G56228" s="488"/>
    </row>
    <row r="56229" spans="7:7" ht="15" customHeight="1">
      <c r="G56229" s="488"/>
    </row>
    <row r="56230" spans="7:7" ht="15" customHeight="1">
      <c r="G56230" s="488"/>
    </row>
    <row r="56231" spans="7:7" ht="15" customHeight="1">
      <c r="G56231" s="488"/>
    </row>
    <row r="56232" spans="7:7" ht="15" customHeight="1">
      <c r="G56232" s="488"/>
    </row>
    <row r="56233" spans="7:7" ht="15" customHeight="1">
      <c r="G56233" s="488"/>
    </row>
    <row r="56234" spans="7:7" ht="15" customHeight="1">
      <c r="G56234" s="488"/>
    </row>
    <row r="56235" spans="7:7" ht="15" customHeight="1">
      <c r="G56235" s="488"/>
    </row>
    <row r="56236" spans="7:7" ht="15" customHeight="1">
      <c r="G56236" s="488"/>
    </row>
    <row r="56237" spans="7:7" ht="15" customHeight="1">
      <c r="G56237" s="488"/>
    </row>
    <row r="56238" spans="7:7" ht="15" customHeight="1">
      <c r="G56238" s="488"/>
    </row>
    <row r="56239" spans="7:7" ht="15" customHeight="1">
      <c r="G56239" s="488"/>
    </row>
    <row r="56240" spans="7:7" ht="15" customHeight="1">
      <c r="G56240" s="488"/>
    </row>
    <row r="56241" spans="7:7" ht="15" customHeight="1">
      <c r="G56241" s="488"/>
    </row>
    <row r="56242" spans="7:7" ht="15" customHeight="1">
      <c r="G56242" s="488"/>
    </row>
    <row r="56243" spans="7:7" ht="15" customHeight="1">
      <c r="G56243" s="488"/>
    </row>
    <row r="56244" spans="7:7" ht="15" customHeight="1">
      <c r="G56244" s="488"/>
    </row>
    <row r="56245" spans="7:7" ht="15" customHeight="1">
      <c r="G56245" s="488"/>
    </row>
    <row r="56246" spans="7:7" ht="15" customHeight="1">
      <c r="G56246" s="488"/>
    </row>
    <row r="56247" spans="7:7" ht="15" customHeight="1">
      <c r="G56247" s="488"/>
    </row>
    <row r="56248" spans="7:7" ht="15" customHeight="1">
      <c r="G56248" s="488"/>
    </row>
    <row r="56249" spans="7:7" ht="15" customHeight="1">
      <c r="G56249" s="488"/>
    </row>
    <row r="56250" spans="7:7" ht="15" customHeight="1">
      <c r="G56250" s="488"/>
    </row>
    <row r="56251" spans="7:7" ht="15" customHeight="1">
      <c r="G56251" s="488"/>
    </row>
    <row r="56252" spans="7:7" ht="15" customHeight="1">
      <c r="G56252" s="488"/>
    </row>
    <row r="56253" spans="7:7" ht="15" customHeight="1">
      <c r="G56253" s="488"/>
    </row>
    <row r="56254" spans="7:7" ht="15" customHeight="1">
      <c r="G56254" s="488"/>
    </row>
    <row r="56255" spans="7:7" ht="15" customHeight="1">
      <c r="G56255" s="488"/>
    </row>
    <row r="56256" spans="7:7" ht="15" customHeight="1">
      <c r="G56256" s="488"/>
    </row>
    <row r="56257" spans="7:7" ht="15" customHeight="1">
      <c r="G56257" s="488"/>
    </row>
    <row r="56258" spans="7:7" ht="15" customHeight="1">
      <c r="G56258" s="488"/>
    </row>
    <row r="56259" spans="7:7" ht="15" customHeight="1">
      <c r="G56259" s="488"/>
    </row>
    <row r="56260" spans="7:7" ht="15" customHeight="1">
      <c r="G56260" s="488"/>
    </row>
    <row r="56261" spans="7:7" ht="15" customHeight="1">
      <c r="G56261" s="488"/>
    </row>
    <row r="56262" spans="7:7" ht="15" customHeight="1">
      <c r="G56262" s="488"/>
    </row>
    <row r="56263" spans="7:7" ht="15" customHeight="1">
      <c r="G56263" s="488"/>
    </row>
    <row r="56264" spans="7:7" ht="15" customHeight="1">
      <c r="G56264" s="488"/>
    </row>
    <row r="56265" spans="7:7" ht="15" customHeight="1">
      <c r="G56265" s="488"/>
    </row>
    <row r="56266" spans="7:7" ht="15" customHeight="1">
      <c r="G56266" s="488"/>
    </row>
    <row r="56267" spans="7:7" ht="15" customHeight="1">
      <c r="G56267" s="488"/>
    </row>
    <row r="56268" spans="7:7" ht="15" customHeight="1">
      <c r="G56268" s="488"/>
    </row>
    <row r="56269" spans="7:7" ht="15" customHeight="1">
      <c r="G56269" s="488"/>
    </row>
    <row r="56270" spans="7:7" ht="15" customHeight="1">
      <c r="G56270" s="488"/>
    </row>
    <row r="56271" spans="7:7" ht="15" customHeight="1">
      <c r="G56271" s="488"/>
    </row>
    <row r="56272" spans="7:7" ht="15" customHeight="1">
      <c r="G56272" s="488"/>
    </row>
    <row r="56273" spans="7:7" ht="15" customHeight="1">
      <c r="G56273" s="488"/>
    </row>
    <row r="56274" spans="7:7" ht="15" customHeight="1">
      <c r="G56274" s="488"/>
    </row>
    <row r="56275" spans="7:7" ht="15" customHeight="1">
      <c r="G56275" s="488"/>
    </row>
    <row r="56276" spans="7:7" ht="15" customHeight="1">
      <c r="G56276" s="488"/>
    </row>
    <row r="56277" spans="7:7" ht="15" customHeight="1">
      <c r="G56277" s="488"/>
    </row>
    <row r="56278" spans="7:7" ht="15" customHeight="1">
      <c r="G56278" s="488"/>
    </row>
    <row r="56279" spans="7:7" ht="15" customHeight="1">
      <c r="G56279" s="488"/>
    </row>
    <row r="56280" spans="7:7" ht="15" customHeight="1">
      <c r="G56280" s="488"/>
    </row>
    <row r="56281" spans="7:7" ht="15" customHeight="1">
      <c r="G56281" s="488"/>
    </row>
    <row r="56282" spans="7:7" ht="15" customHeight="1">
      <c r="G56282" s="488"/>
    </row>
    <row r="56283" spans="7:7" ht="15" customHeight="1">
      <c r="G56283" s="488"/>
    </row>
    <row r="56284" spans="7:7" ht="15" customHeight="1">
      <c r="G56284" s="488"/>
    </row>
    <row r="56285" spans="7:7" ht="15" customHeight="1">
      <c r="G56285" s="488"/>
    </row>
    <row r="56286" spans="7:7" ht="15" customHeight="1">
      <c r="G56286" s="488"/>
    </row>
    <row r="56287" spans="7:7" ht="15" customHeight="1">
      <c r="G56287" s="488"/>
    </row>
    <row r="56288" spans="7:7" ht="15" customHeight="1">
      <c r="G56288" s="488"/>
    </row>
    <row r="56289" spans="7:7" ht="15" customHeight="1">
      <c r="G56289" s="488"/>
    </row>
    <row r="56290" spans="7:7" ht="15" customHeight="1">
      <c r="G56290" s="488"/>
    </row>
    <row r="56291" spans="7:7" ht="15" customHeight="1">
      <c r="G56291" s="488"/>
    </row>
    <row r="56292" spans="7:7" ht="15" customHeight="1">
      <c r="G56292" s="488"/>
    </row>
    <row r="56293" spans="7:7" ht="15" customHeight="1">
      <c r="G56293" s="488"/>
    </row>
    <row r="56294" spans="7:7" ht="15" customHeight="1">
      <c r="G56294" s="488"/>
    </row>
    <row r="56295" spans="7:7" ht="15" customHeight="1">
      <c r="G56295" s="488"/>
    </row>
    <row r="56296" spans="7:7" ht="15" customHeight="1">
      <c r="G56296" s="488"/>
    </row>
    <row r="56297" spans="7:7" ht="15" customHeight="1">
      <c r="G56297" s="488"/>
    </row>
    <row r="56298" spans="7:7" ht="15" customHeight="1">
      <c r="G56298" s="488"/>
    </row>
    <row r="56299" spans="7:7" ht="15" customHeight="1">
      <c r="G56299" s="488"/>
    </row>
    <row r="56300" spans="7:7" ht="15" customHeight="1">
      <c r="G56300" s="488"/>
    </row>
    <row r="56301" spans="7:7" ht="15" customHeight="1">
      <c r="G56301" s="488"/>
    </row>
    <row r="56302" spans="7:7" ht="15" customHeight="1">
      <c r="G56302" s="488"/>
    </row>
    <row r="56303" spans="7:7" ht="15" customHeight="1">
      <c r="G56303" s="488"/>
    </row>
    <row r="56304" spans="7:7" ht="15" customHeight="1">
      <c r="G56304" s="488"/>
    </row>
    <row r="56305" spans="7:7" ht="15" customHeight="1">
      <c r="G56305" s="488"/>
    </row>
    <row r="56306" spans="7:7" ht="15" customHeight="1">
      <c r="G56306" s="488"/>
    </row>
    <row r="56307" spans="7:7" ht="15" customHeight="1">
      <c r="G56307" s="488"/>
    </row>
    <row r="56308" spans="7:7" ht="15" customHeight="1">
      <c r="G56308" s="488"/>
    </row>
    <row r="56309" spans="7:7" ht="15" customHeight="1">
      <c r="G56309" s="488"/>
    </row>
    <row r="56310" spans="7:7" ht="15" customHeight="1">
      <c r="G56310" s="488"/>
    </row>
    <row r="56311" spans="7:7" ht="15" customHeight="1">
      <c r="G56311" s="488"/>
    </row>
    <row r="56312" spans="7:7" ht="15" customHeight="1">
      <c r="G56312" s="488"/>
    </row>
    <row r="56313" spans="7:7" ht="15" customHeight="1">
      <c r="G56313" s="488"/>
    </row>
    <row r="56314" spans="7:7" ht="15" customHeight="1">
      <c r="G56314" s="488"/>
    </row>
    <row r="56315" spans="7:7" ht="15" customHeight="1">
      <c r="G56315" s="488"/>
    </row>
    <row r="56316" spans="7:7" ht="15" customHeight="1">
      <c r="G56316" s="488"/>
    </row>
    <row r="56317" spans="7:7" ht="15" customHeight="1">
      <c r="G56317" s="488"/>
    </row>
    <row r="56318" spans="7:7" ht="15" customHeight="1">
      <c r="G56318" s="488"/>
    </row>
    <row r="56319" spans="7:7" ht="15" customHeight="1">
      <c r="G56319" s="488"/>
    </row>
    <row r="56320" spans="7:7" ht="15" customHeight="1">
      <c r="G56320" s="488"/>
    </row>
    <row r="56321" spans="7:7" ht="15" customHeight="1">
      <c r="G56321" s="488"/>
    </row>
    <row r="56322" spans="7:7" ht="15" customHeight="1">
      <c r="G56322" s="488"/>
    </row>
    <row r="56323" spans="7:7" ht="15" customHeight="1">
      <c r="G56323" s="488"/>
    </row>
    <row r="56324" spans="7:7" ht="15" customHeight="1">
      <c r="G56324" s="488"/>
    </row>
    <row r="56325" spans="7:7" ht="15" customHeight="1">
      <c r="G56325" s="488"/>
    </row>
    <row r="56326" spans="7:7" ht="15" customHeight="1">
      <c r="G56326" s="488"/>
    </row>
    <row r="56327" spans="7:7" ht="15" customHeight="1">
      <c r="G56327" s="488"/>
    </row>
    <row r="56328" spans="7:7" ht="15" customHeight="1">
      <c r="G56328" s="488"/>
    </row>
    <row r="56329" spans="7:7" ht="15" customHeight="1">
      <c r="G56329" s="488"/>
    </row>
    <row r="56330" spans="7:7" ht="15" customHeight="1">
      <c r="G56330" s="488"/>
    </row>
    <row r="56331" spans="7:7" ht="15" customHeight="1">
      <c r="G56331" s="488"/>
    </row>
    <row r="56332" spans="7:7" ht="15" customHeight="1">
      <c r="G56332" s="488"/>
    </row>
    <row r="56333" spans="7:7" ht="15" customHeight="1">
      <c r="G56333" s="488"/>
    </row>
    <row r="56334" spans="7:7" ht="15" customHeight="1">
      <c r="G56334" s="488"/>
    </row>
    <row r="56335" spans="7:7" ht="15" customHeight="1">
      <c r="G56335" s="488"/>
    </row>
    <row r="56336" spans="7:7" ht="15" customHeight="1">
      <c r="G56336" s="488"/>
    </row>
    <row r="56337" spans="7:7" ht="15" customHeight="1">
      <c r="G56337" s="488"/>
    </row>
    <row r="56338" spans="7:7" ht="15" customHeight="1">
      <c r="G56338" s="488"/>
    </row>
    <row r="56339" spans="7:7" ht="15" customHeight="1">
      <c r="G56339" s="488"/>
    </row>
    <row r="56340" spans="7:7" ht="15" customHeight="1">
      <c r="G56340" s="488"/>
    </row>
    <row r="56341" spans="7:7" ht="15" customHeight="1">
      <c r="G56341" s="488"/>
    </row>
    <row r="56342" spans="7:7" ht="15" customHeight="1">
      <c r="G56342" s="488"/>
    </row>
    <row r="56343" spans="7:7" ht="15" customHeight="1">
      <c r="G56343" s="488"/>
    </row>
    <row r="56344" spans="7:7" ht="15" customHeight="1">
      <c r="G56344" s="488"/>
    </row>
    <row r="56345" spans="7:7" ht="15" customHeight="1">
      <c r="G56345" s="488"/>
    </row>
    <row r="56346" spans="7:7" ht="15" customHeight="1">
      <c r="G56346" s="488"/>
    </row>
    <row r="56347" spans="7:7" ht="15" customHeight="1">
      <c r="G56347" s="488"/>
    </row>
    <row r="56348" spans="7:7" ht="15" customHeight="1">
      <c r="G56348" s="488"/>
    </row>
    <row r="56349" spans="7:7" ht="15" customHeight="1">
      <c r="G56349" s="488"/>
    </row>
    <row r="56350" spans="7:7" ht="15" customHeight="1">
      <c r="G56350" s="488"/>
    </row>
    <row r="56351" spans="7:7" ht="15" customHeight="1">
      <c r="G56351" s="488"/>
    </row>
    <row r="56352" spans="7:7" ht="15" customHeight="1">
      <c r="G56352" s="488"/>
    </row>
    <row r="56353" spans="7:7" ht="15" customHeight="1">
      <c r="G56353" s="488"/>
    </row>
    <row r="56354" spans="7:7" ht="15" customHeight="1">
      <c r="G56354" s="488"/>
    </row>
    <row r="56355" spans="7:7" ht="15" customHeight="1">
      <c r="G56355" s="488"/>
    </row>
    <row r="56356" spans="7:7" ht="15" customHeight="1">
      <c r="G56356" s="488"/>
    </row>
    <row r="56357" spans="7:7" ht="15" customHeight="1">
      <c r="G56357" s="488"/>
    </row>
    <row r="56358" spans="7:7" ht="15" customHeight="1">
      <c r="G56358" s="488"/>
    </row>
    <row r="56359" spans="7:7" ht="15" customHeight="1">
      <c r="G56359" s="488"/>
    </row>
    <row r="56360" spans="7:7" ht="15" customHeight="1">
      <c r="G56360" s="488"/>
    </row>
    <row r="56361" spans="7:7" ht="15" customHeight="1">
      <c r="G56361" s="488"/>
    </row>
    <row r="56362" spans="7:7" ht="15" customHeight="1">
      <c r="G56362" s="488"/>
    </row>
    <row r="56363" spans="7:7" ht="15" customHeight="1">
      <c r="G56363" s="488"/>
    </row>
    <row r="56364" spans="7:7" ht="15" customHeight="1">
      <c r="G56364" s="488"/>
    </row>
    <row r="56365" spans="7:7" ht="15" customHeight="1">
      <c r="G56365" s="488"/>
    </row>
    <row r="56366" spans="7:7" ht="15" customHeight="1">
      <c r="G56366" s="488"/>
    </row>
    <row r="56367" spans="7:7" ht="15" customHeight="1">
      <c r="G56367" s="488"/>
    </row>
    <row r="56368" spans="7:7" ht="15" customHeight="1">
      <c r="G56368" s="488"/>
    </row>
    <row r="56369" spans="7:7" ht="15" customHeight="1">
      <c r="G56369" s="488"/>
    </row>
    <row r="56370" spans="7:7" ht="15" customHeight="1">
      <c r="G56370" s="488"/>
    </row>
    <row r="56371" spans="7:7" ht="15" customHeight="1">
      <c r="G56371" s="488"/>
    </row>
    <row r="56372" spans="7:7" ht="15" customHeight="1">
      <c r="G56372" s="488"/>
    </row>
    <row r="56373" spans="7:7" ht="15" customHeight="1">
      <c r="G56373" s="488"/>
    </row>
    <row r="56374" spans="7:7" ht="15" customHeight="1">
      <c r="G56374" s="488"/>
    </row>
    <row r="56375" spans="7:7" ht="15" customHeight="1">
      <c r="G56375" s="488"/>
    </row>
    <row r="56376" spans="7:7" ht="15" customHeight="1">
      <c r="G56376" s="488"/>
    </row>
    <row r="56377" spans="7:7" ht="15" customHeight="1">
      <c r="G56377" s="488"/>
    </row>
    <row r="56378" spans="7:7" ht="15" customHeight="1">
      <c r="G56378" s="488"/>
    </row>
    <row r="56379" spans="7:7" ht="15" customHeight="1">
      <c r="G56379" s="488"/>
    </row>
    <row r="56380" spans="7:7" ht="15" customHeight="1">
      <c r="G56380" s="488"/>
    </row>
    <row r="56381" spans="7:7" ht="15" customHeight="1">
      <c r="G56381" s="488"/>
    </row>
    <row r="56382" spans="7:7" ht="15" customHeight="1">
      <c r="G56382" s="488"/>
    </row>
    <row r="56383" spans="7:7" ht="15" customHeight="1">
      <c r="G56383" s="488"/>
    </row>
    <row r="56384" spans="7:7" ht="15" customHeight="1">
      <c r="G56384" s="488"/>
    </row>
    <row r="56385" spans="7:7" ht="15" customHeight="1">
      <c r="G56385" s="488"/>
    </row>
    <row r="56386" spans="7:7" ht="15" customHeight="1">
      <c r="G56386" s="488"/>
    </row>
    <row r="56387" spans="7:7" ht="15" customHeight="1">
      <c r="G56387" s="488"/>
    </row>
    <row r="56388" spans="7:7" ht="15" customHeight="1">
      <c r="G56388" s="488"/>
    </row>
    <row r="56389" spans="7:7" ht="15" customHeight="1">
      <c r="G56389" s="488"/>
    </row>
    <row r="56390" spans="7:7" ht="15" customHeight="1">
      <c r="G56390" s="488"/>
    </row>
    <row r="56391" spans="7:7" ht="15" customHeight="1">
      <c r="G56391" s="488"/>
    </row>
    <row r="56392" spans="7:7" ht="15" customHeight="1">
      <c r="G56392" s="488"/>
    </row>
    <row r="56393" spans="7:7" ht="15" customHeight="1">
      <c r="G56393" s="488"/>
    </row>
    <row r="56394" spans="7:7" ht="15" customHeight="1">
      <c r="G56394" s="488"/>
    </row>
    <row r="56395" spans="7:7" ht="15" customHeight="1">
      <c r="G56395" s="488"/>
    </row>
    <row r="56396" spans="7:7" ht="15" customHeight="1">
      <c r="G56396" s="488"/>
    </row>
    <row r="56397" spans="7:7" ht="15" customHeight="1">
      <c r="G56397" s="488"/>
    </row>
    <row r="56398" spans="7:7" ht="15" customHeight="1">
      <c r="G56398" s="488"/>
    </row>
    <row r="56399" spans="7:7" ht="15" customHeight="1">
      <c r="G56399" s="488"/>
    </row>
    <row r="56400" spans="7:7" ht="15" customHeight="1">
      <c r="G56400" s="488"/>
    </row>
    <row r="56401" spans="7:7" ht="15" customHeight="1">
      <c r="G56401" s="488"/>
    </row>
    <row r="56402" spans="7:7" ht="15" customHeight="1">
      <c r="G56402" s="488"/>
    </row>
    <row r="56403" spans="7:7" ht="15" customHeight="1">
      <c r="G56403" s="488"/>
    </row>
    <row r="56404" spans="7:7" ht="15" customHeight="1">
      <c r="G56404" s="488"/>
    </row>
    <row r="56405" spans="7:7" ht="15" customHeight="1">
      <c r="G56405" s="488"/>
    </row>
    <row r="56406" spans="7:7" ht="15" customHeight="1">
      <c r="G56406" s="488"/>
    </row>
    <row r="56407" spans="7:7" ht="15" customHeight="1">
      <c r="G56407" s="488"/>
    </row>
    <row r="56408" spans="7:7" ht="15" customHeight="1">
      <c r="G56408" s="488"/>
    </row>
    <row r="56409" spans="7:7" ht="15" customHeight="1">
      <c r="G56409" s="488"/>
    </row>
    <row r="56410" spans="7:7" ht="15" customHeight="1">
      <c r="G56410" s="488"/>
    </row>
    <row r="56411" spans="7:7" ht="15" customHeight="1">
      <c r="G56411" s="488"/>
    </row>
    <row r="56412" spans="7:7" ht="15" customHeight="1">
      <c r="G56412" s="488"/>
    </row>
    <row r="56413" spans="7:7" ht="15" customHeight="1">
      <c r="G56413" s="488"/>
    </row>
    <row r="56414" spans="7:7" ht="15" customHeight="1">
      <c r="G56414" s="488"/>
    </row>
    <row r="56415" spans="7:7" ht="15" customHeight="1">
      <c r="G56415" s="488"/>
    </row>
    <row r="56416" spans="7:7" ht="15" customHeight="1">
      <c r="G56416" s="488"/>
    </row>
    <row r="56417" spans="7:7" ht="15" customHeight="1">
      <c r="G56417" s="488"/>
    </row>
    <row r="56418" spans="7:7" ht="15" customHeight="1">
      <c r="G56418" s="488"/>
    </row>
    <row r="56419" spans="7:7" ht="15" customHeight="1">
      <c r="G56419" s="488"/>
    </row>
    <row r="56420" spans="7:7" ht="15" customHeight="1">
      <c r="G56420" s="488"/>
    </row>
    <row r="56421" spans="7:7" ht="15" customHeight="1">
      <c r="G56421" s="488"/>
    </row>
    <row r="56422" spans="7:7" ht="15" customHeight="1">
      <c r="G56422" s="488"/>
    </row>
    <row r="56423" spans="7:7" ht="15" customHeight="1">
      <c r="G56423" s="488"/>
    </row>
    <row r="56424" spans="7:7" ht="15" customHeight="1">
      <c r="G56424" s="488"/>
    </row>
    <row r="56425" spans="7:7" ht="15" customHeight="1">
      <c r="G56425" s="488"/>
    </row>
    <row r="56426" spans="7:7" ht="15" customHeight="1">
      <c r="G56426" s="488"/>
    </row>
    <row r="56427" spans="7:7" ht="15" customHeight="1">
      <c r="G56427" s="488"/>
    </row>
    <row r="56428" spans="7:7" ht="15" customHeight="1">
      <c r="G56428" s="488"/>
    </row>
    <row r="56429" spans="7:7" ht="15" customHeight="1">
      <c r="G56429" s="488"/>
    </row>
    <row r="56430" spans="7:7" ht="15" customHeight="1">
      <c r="G56430" s="488"/>
    </row>
    <row r="56431" spans="7:7" ht="15" customHeight="1">
      <c r="G56431" s="488"/>
    </row>
    <row r="56432" spans="7:7" ht="15" customHeight="1">
      <c r="G56432" s="488"/>
    </row>
    <row r="56433" spans="7:7" ht="15" customHeight="1">
      <c r="G56433" s="488"/>
    </row>
    <row r="56434" spans="7:7" ht="15" customHeight="1">
      <c r="G56434" s="488"/>
    </row>
    <row r="56435" spans="7:7" ht="15" customHeight="1">
      <c r="G56435" s="488"/>
    </row>
    <row r="56436" spans="7:7" ht="15" customHeight="1">
      <c r="G56436" s="488"/>
    </row>
    <row r="56437" spans="7:7" ht="15" customHeight="1">
      <c r="G56437" s="488"/>
    </row>
    <row r="56438" spans="7:7" ht="15" customHeight="1">
      <c r="G56438" s="488"/>
    </row>
    <row r="56439" spans="7:7" ht="15" customHeight="1">
      <c r="G56439" s="488"/>
    </row>
    <row r="56440" spans="7:7" ht="15" customHeight="1">
      <c r="G56440" s="488"/>
    </row>
    <row r="56441" spans="7:7" ht="15" customHeight="1">
      <c r="G56441" s="488"/>
    </row>
    <row r="56442" spans="7:7" ht="15" customHeight="1">
      <c r="G56442" s="488"/>
    </row>
    <row r="56443" spans="7:7" ht="15" customHeight="1">
      <c r="G56443" s="488"/>
    </row>
    <row r="56444" spans="7:7" ht="15" customHeight="1">
      <c r="G56444" s="488"/>
    </row>
    <row r="56445" spans="7:7" ht="15" customHeight="1">
      <c r="G56445" s="488"/>
    </row>
    <row r="56446" spans="7:7" ht="15" customHeight="1">
      <c r="G56446" s="488"/>
    </row>
    <row r="56447" spans="7:7" ht="15" customHeight="1">
      <c r="G56447" s="488"/>
    </row>
    <row r="56448" spans="7:7" ht="15" customHeight="1">
      <c r="G56448" s="488"/>
    </row>
    <row r="56449" spans="7:7" ht="15" customHeight="1">
      <c r="G56449" s="488"/>
    </row>
    <row r="56450" spans="7:7" ht="15" customHeight="1">
      <c r="G56450" s="488"/>
    </row>
    <row r="56451" spans="7:7" ht="15" customHeight="1">
      <c r="G56451" s="488"/>
    </row>
    <row r="56452" spans="7:7" ht="15" customHeight="1">
      <c r="G56452" s="488"/>
    </row>
    <row r="56453" spans="7:7" ht="15" customHeight="1">
      <c r="G56453" s="488"/>
    </row>
    <row r="56454" spans="7:7" ht="15" customHeight="1">
      <c r="G56454" s="488"/>
    </row>
    <row r="56455" spans="7:7" ht="15" customHeight="1">
      <c r="G56455" s="488"/>
    </row>
    <row r="56456" spans="7:7" ht="15" customHeight="1">
      <c r="G56456" s="488"/>
    </row>
    <row r="56457" spans="7:7" ht="15" customHeight="1">
      <c r="G56457" s="488"/>
    </row>
    <row r="56458" spans="7:7" ht="15" customHeight="1">
      <c r="G56458" s="488"/>
    </row>
    <row r="56459" spans="7:7" ht="15" customHeight="1">
      <c r="G56459" s="488"/>
    </row>
    <row r="56460" spans="7:7" ht="15" customHeight="1">
      <c r="G56460" s="488"/>
    </row>
    <row r="56461" spans="7:7" ht="15" customHeight="1">
      <c r="G56461" s="488"/>
    </row>
    <row r="56462" spans="7:7" ht="15" customHeight="1">
      <c r="G56462" s="488"/>
    </row>
    <row r="56463" spans="7:7" ht="15" customHeight="1">
      <c r="G56463" s="488"/>
    </row>
    <row r="56464" spans="7:7" ht="15" customHeight="1">
      <c r="G56464" s="488"/>
    </row>
    <row r="56465" spans="7:7" ht="15" customHeight="1">
      <c r="G56465" s="488"/>
    </row>
    <row r="56466" spans="7:7" ht="15" customHeight="1">
      <c r="G56466" s="488"/>
    </row>
    <row r="56467" spans="7:7" ht="15" customHeight="1">
      <c r="G56467" s="488"/>
    </row>
    <row r="56468" spans="7:7" ht="15" customHeight="1">
      <c r="G56468" s="488"/>
    </row>
    <row r="56469" spans="7:7" ht="15" customHeight="1">
      <c r="G56469" s="488"/>
    </row>
    <row r="56470" spans="7:7" ht="15" customHeight="1">
      <c r="G56470" s="488"/>
    </row>
    <row r="56471" spans="7:7" ht="15" customHeight="1">
      <c r="G56471" s="488"/>
    </row>
    <row r="56472" spans="7:7" ht="15" customHeight="1">
      <c r="G56472" s="488"/>
    </row>
    <row r="56473" spans="7:7" ht="15" customHeight="1">
      <c r="G56473" s="488"/>
    </row>
    <row r="56474" spans="7:7" ht="15" customHeight="1">
      <c r="G56474" s="488"/>
    </row>
    <row r="56475" spans="7:7" ht="15" customHeight="1">
      <c r="G56475" s="488"/>
    </row>
    <row r="56476" spans="7:7" ht="15" customHeight="1">
      <c r="G56476" s="488"/>
    </row>
    <row r="56477" spans="7:7" ht="15" customHeight="1">
      <c r="G56477" s="488"/>
    </row>
    <row r="56478" spans="7:7" ht="15" customHeight="1">
      <c r="G56478" s="488"/>
    </row>
    <row r="56479" spans="7:7" ht="15" customHeight="1">
      <c r="G56479" s="488"/>
    </row>
    <row r="56480" spans="7:7" ht="15" customHeight="1">
      <c r="G56480" s="488"/>
    </row>
    <row r="56481" spans="7:7" ht="15" customHeight="1">
      <c r="G56481" s="488"/>
    </row>
    <row r="56482" spans="7:7" ht="15" customHeight="1">
      <c r="G56482" s="488"/>
    </row>
    <row r="56483" spans="7:7" ht="15" customHeight="1">
      <c r="G56483" s="488"/>
    </row>
    <row r="56484" spans="7:7" ht="15" customHeight="1">
      <c r="G56484" s="488"/>
    </row>
    <row r="56485" spans="7:7" ht="15" customHeight="1">
      <c r="G56485" s="488"/>
    </row>
    <row r="56486" spans="7:7" ht="15" customHeight="1">
      <c r="G56486" s="488"/>
    </row>
    <row r="56487" spans="7:7" ht="15" customHeight="1">
      <c r="G56487" s="488"/>
    </row>
    <row r="56488" spans="7:7" ht="15" customHeight="1">
      <c r="G56488" s="488"/>
    </row>
    <row r="56489" spans="7:7" ht="15" customHeight="1">
      <c r="G56489" s="488"/>
    </row>
    <row r="56490" spans="7:7" ht="15" customHeight="1">
      <c r="G56490" s="488"/>
    </row>
    <row r="56491" spans="7:7" ht="15" customHeight="1">
      <c r="G56491" s="488"/>
    </row>
    <row r="56492" spans="7:7" ht="15" customHeight="1">
      <c r="G56492" s="488"/>
    </row>
    <row r="56493" spans="7:7" ht="15" customHeight="1">
      <c r="G56493" s="488"/>
    </row>
    <row r="56494" spans="7:7" ht="15" customHeight="1">
      <c r="G56494" s="488"/>
    </row>
    <row r="56495" spans="7:7" ht="15" customHeight="1">
      <c r="G56495" s="488"/>
    </row>
    <row r="56496" spans="7:7" ht="15" customHeight="1">
      <c r="G56496" s="488"/>
    </row>
    <row r="56497" spans="7:7" ht="15" customHeight="1">
      <c r="G56497" s="488"/>
    </row>
    <row r="56498" spans="7:7" ht="15" customHeight="1">
      <c r="G56498" s="488"/>
    </row>
    <row r="56499" spans="7:7" ht="15" customHeight="1">
      <c r="G56499" s="488"/>
    </row>
    <row r="56500" spans="7:7" ht="15" customHeight="1">
      <c r="G56500" s="488"/>
    </row>
    <row r="56501" spans="7:7" ht="15" customHeight="1">
      <c r="G56501" s="488"/>
    </row>
    <row r="56502" spans="7:7" ht="15" customHeight="1">
      <c r="G56502" s="488"/>
    </row>
    <row r="56503" spans="7:7" ht="15" customHeight="1">
      <c r="G56503" s="488"/>
    </row>
    <row r="56504" spans="7:7" ht="15" customHeight="1">
      <c r="G56504" s="488"/>
    </row>
    <row r="56505" spans="7:7" ht="15" customHeight="1">
      <c r="G56505" s="488"/>
    </row>
    <row r="56506" spans="7:7" ht="15" customHeight="1">
      <c r="G56506" s="488"/>
    </row>
    <row r="56507" spans="7:7" ht="15" customHeight="1">
      <c r="G56507" s="488"/>
    </row>
    <row r="56508" spans="7:7" ht="15" customHeight="1">
      <c r="G56508" s="488"/>
    </row>
    <row r="56509" spans="7:7" ht="15" customHeight="1">
      <c r="G56509" s="488"/>
    </row>
    <row r="56510" spans="7:7" ht="15" customHeight="1">
      <c r="G56510" s="488"/>
    </row>
    <row r="56511" spans="7:7" ht="15" customHeight="1">
      <c r="G56511" s="488"/>
    </row>
    <row r="56512" spans="7:7" ht="15" customHeight="1">
      <c r="G56512" s="488"/>
    </row>
    <row r="56513" spans="7:7" ht="15" customHeight="1">
      <c r="G56513" s="488"/>
    </row>
    <row r="56514" spans="7:7" ht="15" customHeight="1">
      <c r="G56514" s="488"/>
    </row>
    <row r="56515" spans="7:7" ht="15" customHeight="1">
      <c r="G56515" s="488"/>
    </row>
    <row r="56516" spans="7:7" ht="15" customHeight="1">
      <c r="G56516" s="488"/>
    </row>
    <row r="56517" spans="7:7" ht="15" customHeight="1">
      <c r="G56517" s="488"/>
    </row>
    <row r="56518" spans="7:7" ht="15" customHeight="1">
      <c r="G56518" s="488"/>
    </row>
    <row r="56519" spans="7:7" ht="15" customHeight="1">
      <c r="G56519" s="488"/>
    </row>
    <row r="56520" spans="7:7" ht="15" customHeight="1">
      <c r="G56520" s="488"/>
    </row>
    <row r="56521" spans="7:7" ht="15" customHeight="1">
      <c r="G56521" s="488"/>
    </row>
    <row r="56522" spans="7:7" ht="15" customHeight="1">
      <c r="G56522" s="488"/>
    </row>
    <row r="56523" spans="7:7" ht="15" customHeight="1">
      <c r="G56523" s="488"/>
    </row>
    <row r="56524" spans="7:7" ht="15" customHeight="1">
      <c r="G56524" s="488"/>
    </row>
    <row r="56525" spans="7:7" ht="15" customHeight="1">
      <c r="G56525" s="488"/>
    </row>
    <row r="56526" spans="7:7" ht="15" customHeight="1">
      <c r="G56526" s="488"/>
    </row>
    <row r="56527" spans="7:7" ht="15" customHeight="1">
      <c r="G56527" s="488"/>
    </row>
    <row r="56528" spans="7:7" ht="15" customHeight="1">
      <c r="G56528" s="488"/>
    </row>
    <row r="56529" spans="7:7" ht="15" customHeight="1">
      <c r="G56529" s="488"/>
    </row>
    <row r="56530" spans="7:7" ht="15" customHeight="1">
      <c r="G56530" s="488"/>
    </row>
    <row r="56531" spans="7:7" ht="15" customHeight="1">
      <c r="G56531" s="488"/>
    </row>
    <row r="56532" spans="7:7" ht="15" customHeight="1">
      <c r="G56532" s="488"/>
    </row>
    <row r="56533" spans="7:7" ht="15" customHeight="1">
      <c r="G56533" s="488"/>
    </row>
    <row r="56534" spans="7:7" ht="15" customHeight="1">
      <c r="G56534" s="488"/>
    </row>
    <row r="56535" spans="7:7" ht="15" customHeight="1">
      <c r="G56535" s="488"/>
    </row>
    <row r="56536" spans="7:7" ht="15" customHeight="1">
      <c r="G56536" s="488"/>
    </row>
    <row r="56537" spans="7:7" ht="15" customHeight="1">
      <c r="G56537" s="488"/>
    </row>
    <row r="56538" spans="7:7" ht="15" customHeight="1">
      <c r="G56538" s="488"/>
    </row>
    <row r="56539" spans="7:7" ht="15" customHeight="1">
      <c r="G56539" s="488"/>
    </row>
    <row r="56540" spans="7:7" ht="15" customHeight="1">
      <c r="G56540" s="488"/>
    </row>
    <row r="56541" spans="7:7" ht="15" customHeight="1">
      <c r="G56541" s="488"/>
    </row>
    <row r="56542" spans="7:7" ht="15" customHeight="1">
      <c r="G56542" s="488"/>
    </row>
    <row r="56543" spans="7:7" ht="15" customHeight="1">
      <c r="G56543" s="488"/>
    </row>
    <row r="56544" spans="7:7" ht="15" customHeight="1">
      <c r="G56544" s="488"/>
    </row>
    <row r="56545" spans="7:7" ht="15" customHeight="1">
      <c r="G56545" s="488"/>
    </row>
    <row r="56546" spans="7:7" ht="15" customHeight="1">
      <c r="G56546" s="488"/>
    </row>
    <row r="56547" spans="7:7" ht="15" customHeight="1">
      <c r="G56547" s="488"/>
    </row>
    <row r="56548" spans="7:7" ht="15" customHeight="1">
      <c r="G56548" s="488"/>
    </row>
    <row r="56549" spans="7:7" ht="15" customHeight="1">
      <c r="G56549" s="488"/>
    </row>
    <row r="56550" spans="7:7" ht="15" customHeight="1">
      <c r="G56550" s="488"/>
    </row>
    <row r="56551" spans="7:7" ht="15" customHeight="1">
      <c r="G56551" s="488"/>
    </row>
    <row r="56552" spans="7:7" ht="15" customHeight="1">
      <c r="G56552" s="488"/>
    </row>
    <row r="56553" spans="7:7" ht="15" customHeight="1">
      <c r="G56553" s="488"/>
    </row>
    <row r="56554" spans="7:7" ht="15" customHeight="1">
      <c r="G56554" s="488"/>
    </row>
    <row r="56555" spans="7:7" ht="15" customHeight="1">
      <c r="G56555" s="488"/>
    </row>
    <row r="56556" spans="7:7" ht="15" customHeight="1">
      <c r="G56556" s="488"/>
    </row>
    <row r="56557" spans="7:7" ht="15" customHeight="1">
      <c r="G56557" s="488"/>
    </row>
    <row r="56558" spans="7:7" ht="15" customHeight="1">
      <c r="G56558" s="488"/>
    </row>
    <row r="56559" spans="7:7" ht="15" customHeight="1">
      <c r="G56559" s="488"/>
    </row>
    <row r="56560" spans="7:7" ht="15" customHeight="1">
      <c r="G56560" s="488"/>
    </row>
    <row r="56561" spans="7:7" ht="15" customHeight="1">
      <c r="G56561" s="488"/>
    </row>
    <row r="56562" spans="7:7" ht="15" customHeight="1">
      <c r="G56562" s="488"/>
    </row>
    <row r="56563" spans="7:7" ht="15" customHeight="1">
      <c r="G56563" s="488"/>
    </row>
    <row r="56564" spans="7:7" ht="15" customHeight="1">
      <c r="G56564" s="488"/>
    </row>
    <row r="56565" spans="7:7" ht="15" customHeight="1">
      <c r="G56565" s="488"/>
    </row>
    <row r="56566" spans="7:7" ht="15" customHeight="1">
      <c r="G56566" s="488"/>
    </row>
    <row r="56567" spans="7:7" ht="15" customHeight="1">
      <c r="G56567" s="488"/>
    </row>
    <row r="56568" spans="7:7" ht="15" customHeight="1">
      <c r="G56568" s="488"/>
    </row>
    <row r="56569" spans="7:7" ht="15" customHeight="1">
      <c r="G56569" s="488"/>
    </row>
    <row r="56570" spans="7:7" ht="15" customHeight="1">
      <c r="G56570" s="488"/>
    </row>
    <row r="56571" spans="7:7" ht="15" customHeight="1">
      <c r="G56571" s="488"/>
    </row>
    <row r="56572" spans="7:7" ht="15" customHeight="1">
      <c r="G56572" s="488"/>
    </row>
    <row r="56573" spans="7:7" ht="15" customHeight="1">
      <c r="G56573" s="488"/>
    </row>
    <row r="56574" spans="7:7" ht="15" customHeight="1">
      <c r="G56574" s="488"/>
    </row>
    <row r="56575" spans="7:7" ht="15" customHeight="1">
      <c r="G56575" s="488"/>
    </row>
    <row r="56576" spans="7:7" ht="15" customHeight="1">
      <c r="G56576" s="488"/>
    </row>
    <row r="56577" spans="7:7" ht="15" customHeight="1">
      <c r="G56577" s="488"/>
    </row>
    <row r="56578" spans="7:7" ht="15" customHeight="1">
      <c r="G56578" s="488"/>
    </row>
    <row r="56579" spans="7:7" ht="15" customHeight="1">
      <c r="G56579" s="488"/>
    </row>
    <row r="56580" spans="7:7" ht="15" customHeight="1">
      <c r="G56580" s="488"/>
    </row>
    <row r="56581" spans="7:7" ht="15" customHeight="1">
      <c r="G56581" s="488"/>
    </row>
    <row r="56582" spans="7:7" ht="15" customHeight="1">
      <c r="G56582" s="488"/>
    </row>
    <row r="56583" spans="7:7" ht="15" customHeight="1">
      <c r="G56583" s="488"/>
    </row>
    <row r="56584" spans="7:7" ht="15" customHeight="1">
      <c r="G56584" s="488"/>
    </row>
    <row r="56585" spans="7:7" ht="15" customHeight="1">
      <c r="G56585" s="488"/>
    </row>
    <row r="56586" spans="7:7" ht="15" customHeight="1">
      <c r="G56586" s="488"/>
    </row>
    <row r="56587" spans="7:7" ht="15" customHeight="1">
      <c r="G56587" s="488"/>
    </row>
    <row r="56588" spans="7:7" ht="15" customHeight="1">
      <c r="G56588" s="488"/>
    </row>
    <row r="56589" spans="7:7" ht="15" customHeight="1">
      <c r="G56589" s="488"/>
    </row>
    <row r="56590" spans="7:7" ht="15" customHeight="1">
      <c r="G56590" s="488"/>
    </row>
    <row r="56591" spans="7:7" ht="15" customHeight="1">
      <c r="G56591" s="488"/>
    </row>
    <row r="56592" spans="7:7" ht="15" customHeight="1">
      <c r="G56592" s="488"/>
    </row>
    <row r="56593" spans="7:7" ht="15" customHeight="1">
      <c r="G56593" s="488"/>
    </row>
    <row r="56594" spans="7:7" ht="15" customHeight="1">
      <c r="G56594" s="488"/>
    </row>
    <row r="56595" spans="7:7" ht="15" customHeight="1">
      <c r="G56595" s="488"/>
    </row>
    <row r="56596" spans="7:7" ht="15" customHeight="1">
      <c r="G56596" s="488"/>
    </row>
    <row r="56597" spans="7:7" ht="15" customHeight="1">
      <c r="G56597" s="488"/>
    </row>
    <row r="56598" spans="7:7" ht="15" customHeight="1">
      <c r="G56598" s="488"/>
    </row>
    <row r="56599" spans="7:7" ht="15" customHeight="1">
      <c r="G56599" s="488"/>
    </row>
    <row r="56600" spans="7:7" ht="15" customHeight="1">
      <c r="G56600" s="488"/>
    </row>
    <row r="56601" spans="7:7" ht="15" customHeight="1">
      <c r="G56601" s="488"/>
    </row>
    <row r="56602" spans="7:7" ht="15" customHeight="1">
      <c r="G56602" s="488"/>
    </row>
    <row r="56603" spans="7:7" ht="15" customHeight="1">
      <c r="G56603" s="488"/>
    </row>
    <row r="56604" spans="7:7" ht="15" customHeight="1">
      <c r="G56604" s="488"/>
    </row>
    <row r="56605" spans="7:7" ht="15" customHeight="1">
      <c r="G56605" s="488"/>
    </row>
    <row r="56606" spans="7:7" ht="15" customHeight="1">
      <c r="G56606" s="488"/>
    </row>
    <row r="56607" spans="7:7" ht="15" customHeight="1">
      <c r="G56607" s="488"/>
    </row>
    <row r="56608" spans="7:7" ht="15" customHeight="1">
      <c r="G56608" s="488"/>
    </row>
    <row r="56609" spans="7:7" ht="15" customHeight="1">
      <c r="G56609" s="488"/>
    </row>
    <row r="56610" spans="7:7" ht="15" customHeight="1">
      <c r="G56610" s="488"/>
    </row>
    <row r="56611" spans="7:7" ht="15" customHeight="1">
      <c r="G56611" s="488"/>
    </row>
    <row r="56612" spans="7:7" ht="15" customHeight="1">
      <c r="G56612" s="488"/>
    </row>
    <row r="56613" spans="7:7" ht="15" customHeight="1">
      <c r="G56613" s="488"/>
    </row>
    <row r="56614" spans="7:7" ht="15" customHeight="1">
      <c r="G56614" s="488"/>
    </row>
    <row r="56615" spans="7:7" ht="15" customHeight="1">
      <c r="G56615" s="488"/>
    </row>
    <row r="56616" spans="7:7" ht="15" customHeight="1">
      <c r="G56616" s="488"/>
    </row>
    <row r="56617" spans="7:7" ht="15" customHeight="1">
      <c r="G56617" s="488"/>
    </row>
    <row r="56618" spans="7:7" ht="15" customHeight="1">
      <c r="G56618" s="488"/>
    </row>
    <row r="56619" spans="7:7" ht="15" customHeight="1">
      <c r="G56619" s="488"/>
    </row>
    <row r="56620" spans="7:7" ht="15" customHeight="1">
      <c r="G56620" s="488"/>
    </row>
    <row r="56621" spans="7:7" ht="15" customHeight="1">
      <c r="G56621" s="488"/>
    </row>
    <row r="56622" spans="7:7" ht="15" customHeight="1">
      <c r="G56622" s="488"/>
    </row>
    <row r="56623" spans="7:7" ht="15" customHeight="1">
      <c r="G56623" s="488"/>
    </row>
    <row r="56624" spans="7:7" ht="15" customHeight="1">
      <c r="G56624" s="488"/>
    </row>
    <row r="56625" spans="7:7" ht="15" customHeight="1">
      <c r="G56625" s="488"/>
    </row>
    <row r="56626" spans="7:7" ht="15" customHeight="1">
      <c r="G56626" s="488"/>
    </row>
    <row r="56627" spans="7:7" ht="15" customHeight="1">
      <c r="G56627" s="488"/>
    </row>
    <row r="56628" spans="7:7" ht="15" customHeight="1">
      <c r="G56628" s="488"/>
    </row>
    <row r="56629" spans="7:7" ht="15" customHeight="1">
      <c r="G56629" s="488"/>
    </row>
    <row r="56630" spans="7:7" ht="15" customHeight="1">
      <c r="G56630" s="488"/>
    </row>
    <row r="56631" spans="7:7" ht="15" customHeight="1">
      <c r="G56631" s="488"/>
    </row>
    <row r="56632" spans="7:7" ht="15" customHeight="1">
      <c r="G56632" s="488"/>
    </row>
    <row r="56633" spans="7:7" ht="15" customHeight="1">
      <c r="G56633" s="488"/>
    </row>
    <row r="56634" spans="7:7" ht="15" customHeight="1">
      <c r="G56634" s="488"/>
    </row>
    <row r="56635" spans="7:7" ht="15" customHeight="1">
      <c r="G56635" s="488"/>
    </row>
    <row r="56636" spans="7:7" ht="15" customHeight="1">
      <c r="G56636" s="488"/>
    </row>
    <row r="56637" spans="7:7" ht="15" customHeight="1">
      <c r="G56637" s="488"/>
    </row>
    <row r="56638" spans="7:7" ht="15" customHeight="1">
      <c r="G56638" s="488"/>
    </row>
    <row r="56639" spans="7:7" ht="15" customHeight="1">
      <c r="G56639" s="488"/>
    </row>
    <row r="56640" spans="7:7" ht="15" customHeight="1">
      <c r="G56640" s="488"/>
    </row>
    <row r="56641" spans="7:7" ht="15" customHeight="1">
      <c r="G56641" s="488"/>
    </row>
    <row r="56642" spans="7:7" ht="15" customHeight="1">
      <c r="G56642" s="488"/>
    </row>
    <row r="56643" spans="7:7" ht="15" customHeight="1">
      <c r="G56643" s="488"/>
    </row>
    <row r="56644" spans="7:7" ht="15" customHeight="1">
      <c r="G56644" s="488"/>
    </row>
    <row r="56645" spans="7:7" ht="15" customHeight="1">
      <c r="G56645" s="488"/>
    </row>
    <row r="56646" spans="7:7" ht="15" customHeight="1">
      <c r="G56646" s="488"/>
    </row>
    <row r="56647" spans="7:7" ht="15" customHeight="1">
      <c r="G56647" s="488"/>
    </row>
    <row r="56648" spans="7:7" ht="15" customHeight="1">
      <c r="G56648" s="488"/>
    </row>
    <row r="56649" spans="7:7" ht="15" customHeight="1">
      <c r="G56649" s="488"/>
    </row>
    <row r="56650" spans="7:7" ht="15" customHeight="1">
      <c r="G56650" s="488"/>
    </row>
    <row r="56651" spans="7:7" ht="15" customHeight="1">
      <c r="G56651" s="488"/>
    </row>
    <row r="56652" spans="7:7" ht="15" customHeight="1">
      <c r="G56652" s="488"/>
    </row>
    <row r="56653" spans="7:7" ht="15" customHeight="1">
      <c r="G56653" s="488"/>
    </row>
    <row r="56654" spans="7:7" ht="15" customHeight="1">
      <c r="G56654" s="488"/>
    </row>
    <row r="56655" spans="7:7" ht="15" customHeight="1">
      <c r="G56655" s="488"/>
    </row>
    <row r="56656" spans="7:7" ht="15" customHeight="1">
      <c r="G56656" s="488"/>
    </row>
    <row r="56657" spans="7:7" ht="15" customHeight="1">
      <c r="G56657" s="488"/>
    </row>
    <row r="56658" spans="7:7" ht="15" customHeight="1">
      <c r="G56658" s="488"/>
    </row>
    <row r="56659" spans="7:7" ht="15" customHeight="1">
      <c r="G56659" s="488"/>
    </row>
    <row r="56660" spans="7:7" ht="15" customHeight="1">
      <c r="G56660" s="488"/>
    </row>
    <row r="56661" spans="7:7" ht="15" customHeight="1">
      <c r="G56661" s="488"/>
    </row>
    <row r="56662" spans="7:7" ht="15" customHeight="1">
      <c r="G56662" s="488"/>
    </row>
    <row r="56663" spans="7:7" ht="15" customHeight="1">
      <c r="G56663" s="488"/>
    </row>
    <row r="56664" spans="7:7" ht="15" customHeight="1">
      <c r="G56664" s="488"/>
    </row>
    <row r="56665" spans="7:7" ht="15" customHeight="1">
      <c r="G56665" s="488"/>
    </row>
    <row r="56666" spans="7:7" ht="15" customHeight="1">
      <c r="G56666" s="488"/>
    </row>
    <row r="56667" spans="7:7" ht="15" customHeight="1">
      <c r="G56667" s="488"/>
    </row>
    <row r="56668" spans="7:7" ht="15" customHeight="1">
      <c r="G56668" s="488"/>
    </row>
    <row r="56669" spans="7:7" ht="15" customHeight="1">
      <c r="G56669" s="488"/>
    </row>
    <row r="56670" spans="7:7" ht="15" customHeight="1">
      <c r="G56670" s="488"/>
    </row>
    <row r="56671" spans="7:7" ht="15" customHeight="1">
      <c r="G56671" s="488"/>
    </row>
    <row r="56672" spans="7:7" ht="15" customHeight="1">
      <c r="G56672" s="488"/>
    </row>
    <row r="56673" spans="7:7" ht="15" customHeight="1">
      <c r="G56673" s="488"/>
    </row>
    <row r="56674" spans="7:7" ht="15" customHeight="1">
      <c r="G56674" s="488"/>
    </row>
    <row r="56675" spans="7:7" ht="15" customHeight="1">
      <c r="G56675" s="488"/>
    </row>
    <row r="56676" spans="7:7" ht="15" customHeight="1">
      <c r="G56676" s="488"/>
    </row>
    <row r="56677" spans="7:7" ht="15" customHeight="1">
      <c r="G56677" s="488"/>
    </row>
    <row r="56678" spans="7:7" ht="15" customHeight="1">
      <c r="G56678" s="488"/>
    </row>
    <row r="56679" spans="7:7" ht="15" customHeight="1">
      <c r="G56679" s="488"/>
    </row>
    <row r="56680" spans="7:7" ht="15" customHeight="1">
      <c r="G56680" s="488"/>
    </row>
    <row r="56681" spans="7:7" ht="15" customHeight="1">
      <c r="G56681" s="488"/>
    </row>
    <row r="56682" spans="7:7" ht="15" customHeight="1">
      <c r="G56682" s="488"/>
    </row>
    <row r="56683" spans="7:7" ht="15" customHeight="1">
      <c r="G56683" s="488"/>
    </row>
    <row r="56684" spans="7:7" ht="15" customHeight="1">
      <c r="G56684" s="488"/>
    </row>
    <row r="56685" spans="7:7" ht="15" customHeight="1">
      <c r="G56685" s="488"/>
    </row>
    <row r="56686" spans="7:7" ht="15" customHeight="1">
      <c r="G56686" s="488"/>
    </row>
    <row r="56687" spans="7:7" ht="15" customHeight="1">
      <c r="G56687" s="488"/>
    </row>
    <row r="56688" spans="7:7" ht="15" customHeight="1">
      <c r="G56688" s="488"/>
    </row>
    <row r="56689" spans="7:7" ht="15" customHeight="1">
      <c r="G56689" s="488"/>
    </row>
    <row r="56690" spans="7:7" ht="15" customHeight="1">
      <c r="G56690" s="488"/>
    </row>
    <row r="56691" spans="7:7" ht="15" customHeight="1">
      <c r="G56691" s="488"/>
    </row>
    <row r="56692" spans="7:7" ht="15" customHeight="1">
      <c r="G56692" s="488"/>
    </row>
    <row r="56693" spans="7:7" ht="15" customHeight="1">
      <c r="G56693" s="488"/>
    </row>
    <row r="56694" spans="7:7" ht="15" customHeight="1">
      <c r="G56694" s="488"/>
    </row>
    <row r="56695" spans="7:7" ht="15" customHeight="1">
      <c r="G56695" s="488"/>
    </row>
    <row r="56696" spans="7:7" ht="15" customHeight="1">
      <c r="G56696" s="488"/>
    </row>
    <row r="56697" spans="7:7" ht="15" customHeight="1">
      <c r="G56697" s="488"/>
    </row>
    <row r="56698" spans="7:7" ht="15" customHeight="1">
      <c r="G56698" s="488"/>
    </row>
    <row r="56699" spans="7:7" ht="15" customHeight="1">
      <c r="G56699" s="488"/>
    </row>
    <row r="56700" spans="7:7" ht="15" customHeight="1">
      <c r="G56700" s="488"/>
    </row>
    <row r="56701" spans="7:7" ht="15" customHeight="1">
      <c r="G56701" s="488"/>
    </row>
    <row r="56702" spans="7:7" ht="15" customHeight="1">
      <c r="G56702" s="488"/>
    </row>
    <row r="56703" spans="7:7" ht="15" customHeight="1">
      <c r="G56703" s="488"/>
    </row>
    <row r="56704" spans="7:7" ht="15" customHeight="1">
      <c r="G56704" s="488"/>
    </row>
    <row r="56705" spans="7:7" ht="15" customHeight="1">
      <c r="G56705" s="488"/>
    </row>
    <row r="56706" spans="7:7" ht="15" customHeight="1">
      <c r="G56706" s="488"/>
    </row>
    <row r="56707" spans="7:7" ht="15" customHeight="1">
      <c r="G56707" s="488"/>
    </row>
    <row r="56708" spans="7:7" ht="15" customHeight="1">
      <c r="G56708" s="488"/>
    </row>
    <row r="56709" spans="7:7" ht="15" customHeight="1">
      <c r="G56709" s="488"/>
    </row>
    <row r="56710" spans="7:7" ht="15" customHeight="1">
      <c r="G56710" s="488"/>
    </row>
    <row r="56711" spans="7:7" ht="15" customHeight="1">
      <c r="G56711" s="488"/>
    </row>
    <row r="56712" spans="7:7" ht="15" customHeight="1">
      <c r="G56712" s="488"/>
    </row>
    <row r="56713" spans="7:7" ht="15" customHeight="1">
      <c r="G56713" s="488"/>
    </row>
    <row r="56714" spans="7:7" ht="15" customHeight="1">
      <c r="G56714" s="488"/>
    </row>
    <row r="56715" spans="7:7" ht="15" customHeight="1">
      <c r="G56715" s="488"/>
    </row>
    <row r="56716" spans="7:7" ht="15" customHeight="1">
      <c r="G56716" s="488"/>
    </row>
    <row r="56717" spans="7:7" ht="15" customHeight="1">
      <c r="G56717" s="488"/>
    </row>
    <row r="56718" spans="7:7" ht="15" customHeight="1">
      <c r="G56718" s="488"/>
    </row>
    <row r="56719" spans="7:7" ht="15" customHeight="1">
      <c r="G56719" s="488"/>
    </row>
    <row r="56720" spans="7:7" ht="15" customHeight="1">
      <c r="G56720" s="488"/>
    </row>
    <row r="56721" spans="7:7" ht="15" customHeight="1">
      <c r="G56721" s="488"/>
    </row>
    <row r="56722" spans="7:7" ht="15" customHeight="1">
      <c r="G56722" s="488"/>
    </row>
    <row r="56723" spans="7:7" ht="15" customHeight="1">
      <c r="G56723" s="488"/>
    </row>
    <row r="56724" spans="7:7" ht="15" customHeight="1">
      <c r="G56724" s="488"/>
    </row>
    <row r="56725" spans="7:7" ht="15" customHeight="1">
      <c r="G56725" s="488"/>
    </row>
    <row r="56726" spans="7:7" ht="15" customHeight="1">
      <c r="G56726" s="488"/>
    </row>
    <row r="56727" spans="7:7" ht="15" customHeight="1">
      <c r="G56727" s="488"/>
    </row>
    <row r="56728" spans="7:7" ht="15" customHeight="1">
      <c r="G56728" s="488"/>
    </row>
    <row r="56729" spans="7:7" ht="15" customHeight="1">
      <c r="G56729" s="488"/>
    </row>
    <row r="56730" spans="7:7" ht="15" customHeight="1">
      <c r="G56730" s="488"/>
    </row>
    <row r="56731" spans="7:7" ht="15" customHeight="1">
      <c r="G56731" s="488"/>
    </row>
    <row r="56732" spans="7:7" ht="15" customHeight="1">
      <c r="G56732" s="488"/>
    </row>
    <row r="56733" spans="7:7" ht="15" customHeight="1">
      <c r="G56733" s="488"/>
    </row>
    <row r="56734" spans="7:7" ht="15" customHeight="1">
      <c r="G56734" s="488"/>
    </row>
    <row r="56735" spans="7:7" ht="15" customHeight="1">
      <c r="G56735" s="488"/>
    </row>
    <row r="56736" spans="7:7" ht="15" customHeight="1">
      <c r="G56736" s="488"/>
    </row>
    <row r="56737" spans="7:7" ht="15" customHeight="1">
      <c r="G56737" s="488"/>
    </row>
    <row r="56738" spans="7:7" ht="15" customHeight="1">
      <c r="G56738" s="488"/>
    </row>
    <row r="56739" spans="7:7" ht="15" customHeight="1">
      <c r="G56739" s="488"/>
    </row>
    <row r="56740" spans="7:7" ht="15" customHeight="1">
      <c r="G56740" s="488"/>
    </row>
    <row r="56741" spans="7:7" ht="15" customHeight="1">
      <c r="G56741" s="488"/>
    </row>
    <row r="56742" spans="7:7" ht="15" customHeight="1">
      <c r="G56742" s="488"/>
    </row>
    <row r="56743" spans="7:7" ht="15" customHeight="1">
      <c r="G56743" s="488"/>
    </row>
    <row r="56744" spans="7:7" ht="15" customHeight="1">
      <c r="G56744" s="488"/>
    </row>
    <row r="56745" spans="7:7" ht="15" customHeight="1">
      <c r="G56745" s="488"/>
    </row>
    <row r="56746" spans="7:7" ht="15" customHeight="1">
      <c r="G56746" s="488"/>
    </row>
    <row r="56747" spans="7:7" ht="15" customHeight="1">
      <c r="G56747" s="488"/>
    </row>
    <row r="56748" spans="7:7" ht="15" customHeight="1">
      <c r="G56748" s="488"/>
    </row>
    <row r="56749" spans="7:7" ht="15" customHeight="1">
      <c r="G56749" s="488"/>
    </row>
    <row r="56750" spans="7:7" ht="15" customHeight="1">
      <c r="G56750" s="488"/>
    </row>
    <row r="56751" spans="7:7" ht="15" customHeight="1">
      <c r="G56751" s="488"/>
    </row>
    <row r="56752" spans="7:7" ht="15" customHeight="1">
      <c r="G56752" s="488"/>
    </row>
    <row r="56753" spans="7:7" ht="15" customHeight="1">
      <c r="G56753" s="488"/>
    </row>
    <row r="56754" spans="7:7" ht="15" customHeight="1">
      <c r="G56754" s="488"/>
    </row>
    <row r="56755" spans="7:7" ht="15" customHeight="1">
      <c r="G56755" s="488"/>
    </row>
    <row r="56756" spans="7:7" ht="15" customHeight="1">
      <c r="G56756" s="488"/>
    </row>
    <row r="56757" spans="7:7" ht="15" customHeight="1">
      <c r="G56757" s="488"/>
    </row>
    <row r="56758" spans="7:7" ht="15" customHeight="1">
      <c r="G56758" s="488"/>
    </row>
    <row r="56759" spans="7:7" ht="15" customHeight="1">
      <c r="G56759" s="488"/>
    </row>
    <row r="56760" spans="7:7" ht="15" customHeight="1">
      <c r="G56760" s="488"/>
    </row>
    <row r="56761" spans="7:7" ht="15" customHeight="1">
      <c r="G56761" s="488"/>
    </row>
    <row r="56762" spans="7:7" ht="15" customHeight="1">
      <c r="G56762" s="488"/>
    </row>
    <row r="56763" spans="7:7" ht="15" customHeight="1">
      <c r="G56763" s="488"/>
    </row>
    <row r="56764" spans="7:7" ht="15" customHeight="1">
      <c r="G56764" s="488"/>
    </row>
    <row r="56765" spans="7:7" ht="15" customHeight="1">
      <c r="G56765" s="488"/>
    </row>
    <row r="56766" spans="7:7" ht="15" customHeight="1">
      <c r="G56766" s="488"/>
    </row>
    <row r="56767" spans="7:7" ht="15" customHeight="1">
      <c r="G56767" s="488"/>
    </row>
    <row r="56768" spans="7:7" ht="15" customHeight="1">
      <c r="G56768" s="488"/>
    </row>
    <row r="56769" spans="7:7" ht="15" customHeight="1">
      <c r="G56769" s="488"/>
    </row>
    <row r="56770" spans="7:7" ht="15" customHeight="1">
      <c r="G56770" s="488"/>
    </row>
    <row r="56771" spans="7:7" ht="15" customHeight="1">
      <c r="G56771" s="488"/>
    </row>
    <row r="56772" spans="7:7" ht="15" customHeight="1">
      <c r="G56772" s="488"/>
    </row>
    <row r="56773" spans="7:7" ht="15" customHeight="1">
      <c r="G56773" s="488"/>
    </row>
    <row r="56774" spans="7:7" ht="15" customHeight="1">
      <c r="G56774" s="488"/>
    </row>
    <row r="56775" spans="7:7" ht="15" customHeight="1">
      <c r="G56775" s="488"/>
    </row>
    <row r="56776" spans="7:7" ht="15" customHeight="1">
      <c r="G56776" s="488"/>
    </row>
    <row r="56777" spans="7:7" ht="15" customHeight="1">
      <c r="G56777" s="488"/>
    </row>
    <row r="56778" spans="7:7" ht="15" customHeight="1">
      <c r="G56778" s="488"/>
    </row>
    <row r="56779" spans="7:7" ht="15" customHeight="1">
      <c r="G56779" s="488"/>
    </row>
    <row r="56780" spans="7:7" ht="15" customHeight="1">
      <c r="G56780" s="488"/>
    </row>
    <row r="56781" spans="7:7" ht="15" customHeight="1">
      <c r="G56781" s="488"/>
    </row>
    <row r="56782" spans="7:7" ht="15" customHeight="1">
      <c r="G56782" s="488"/>
    </row>
    <row r="56783" spans="7:7" ht="15" customHeight="1">
      <c r="G56783" s="488"/>
    </row>
    <row r="56784" spans="7:7" ht="15" customHeight="1">
      <c r="G56784" s="488"/>
    </row>
    <row r="56785" spans="7:7" ht="15" customHeight="1">
      <c r="G56785" s="488"/>
    </row>
    <row r="56786" spans="7:7" ht="15" customHeight="1">
      <c r="G56786" s="488"/>
    </row>
    <row r="56787" spans="7:7" ht="15" customHeight="1">
      <c r="G56787" s="488"/>
    </row>
    <row r="56788" spans="7:7" ht="15" customHeight="1">
      <c r="G56788" s="488"/>
    </row>
    <row r="56789" spans="7:7" ht="15" customHeight="1">
      <c r="G56789" s="488"/>
    </row>
    <row r="56790" spans="7:7" ht="15" customHeight="1">
      <c r="G56790" s="488"/>
    </row>
    <row r="56791" spans="7:7" ht="15" customHeight="1">
      <c r="G56791" s="488"/>
    </row>
    <row r="56792" spans="7:7" ht="15" customHeight="1">
      <c r="G56792" s="488"/>
    </row>
    <row r="56793" spans="7:7" ht="15" customHeight="1">
      <c r="G56793" s="488"/>
    </row>
    <row r="56794" spans="7:7" ht="15" customHeight="1">
      <c r="G56794" s="488"/>
    </row>
    <row r="56795" spans="7:7" ht="15" customHeight="1">
      <c r="G56795" s="488"/>
    </row>
    <row r="56796" spans="7:7" ht="15" customHeight="1">
      <c r="G56796" s="488"/>
    </row>
    <row r="56797" spans="7:7" ht="15" customHeight="1">
      <c r="G56797" s="488"/>
    </row>
    <row r="56798" spans="7:7" ht="15" customHeight="1">
      <c r="G56798" s="488"/>
    </row>
    <row r="56799" spans="7:7" ht="15" customHeight="1">
      <c r="G56799" s="488"/>
    </row>
    <row r="56800" spans="7:7" ht="15" customHeight="1">
      <c r="G56800" s="488"/>
    </row>
    <row r="56801" spans="7:7" ht="15" customHeight="1">
      <c r="G56801" s="488"/>
    </row>
    <row r="56802" spans="7:7" ht="15" customHeight="1">
      <c r="G56802" s="488"/>
    </row>
    <row r="56803" spans="7:7" ht="15" customHeight="1">
      <c r="G56803" s="488"/>
    </row>
    <row r="56804" spans="7:7" ht="15" customHeight="1">
      <c r="G56804" s="488"/>
    </row>
    <row r="56805" spans="7:7" ht="15" customHeight="1">
      <c r="G56805" s="488"/>
    </row>
    <row r="56806" spans="7:7" ht="15" customHeight="1">
      <c r="G56806" s="488"/>
    </row>
    <row r="56807" spans="7:7" ht="15" customHeight="1">
      <c r="G56807" s="488"/>
    </row>
    <row r="56808" spans="7:7" ht="15" customHeight="1">
      <c r="G56808" s="488"/>
    </row>
    <row r="56809" spans="7:7" ht="15" customHeight="1">
      <c r="G56809" s="488"/>
    </row>
    <row r="56810" spans="7:7" ht="15" customHeight="1">
      <c r="G56810" s="488"/>
    </row>
    <row r="56811" spans="7:7" ht="15" customHeight="1">
      <c r="G56811" s="488"/>
    </row>
    <row r="56812" spans="7:7" ht="15" customHeight="1">
      <c r="G56812" s="488"/>
    </row>
    <row r="56813" spans="7:7" ht="15" customHeight="1">
      <c r="G56813" s="488"/>
    </row>
    <row r="56814" spans="7:7" ht="15" customHeight="1">
      <c r="G56814" s="488"/>
    </row>
    <row r="56815" spans="7:7" ht="15" customHeight="1">
      <c r="G56815" s="488"/>
    </row>
    <row r="56816" spans="7:7" ht="15" customHeight="1">
      <c r="G56816" s="488"/>
    </row>
    <row r="56817" spans="7:7" ht="15" customHeight="1">
      <c r="G56817" s="488"/>
    </row>
    <row r="56818" spans="7:7" ht="15" customHeight="1">
      <c r="G56818" s="488"/>
    </row>
    <row r="56819" spans="7:7" ht="15" customHeight="1">
      <c r="G56819" s="488"/>
    </row>
    <row r="56820" spans="7:7" ht="15" customHeight="1">
      <c r="G56820" s="488"/>
    </row>
    <row r="56821" spans="7:7" ht="15" customHeight="1">
      <c r="G56821" s="488"/>
    </row>
    <row r="56822" spans="7:7" ht="15" customHeight="1">
      <c r="G56822" s="488"/>
    </row>
    <row r="56823" spans="7:7" ht="15" customHeight="1">
      <c r="G56823" s="488"/>
    </row>
    <row r="56824" spans="7:7" ht="15" customHeight="1">
      <c r="G56824" s="488"/>
    </row>
    <row r="56825" spans="7:7" ht="15" customHeight="1">
      <c r="G56825" s="488"/>
    </row>
    <row r="56826" spans="7:7" ht="15" customHeight="1">
      <c r="G56826" s="488"/>
    </row>
    <row r="56827" spans="7:7" ht="15" customHeight="1">
      <c r="G56827" s="488"/>
    </row>
    <row r="56828" spans="7:7" ht="15" customHeight="1">
      <c r="G56828" s="488"/>
    </row>
    <row r="56829" spans="7:7" ht="15" customHeight="1">
      <c r="G56829" s="488"/>
    </row>
    <row r="56830" spans="7:7" ht="15" customHeight="1">
      <c r="G56830" s="488"/>
    </row>
    <row r="56831" spans="7:7" ht="15" customHeight="1">
      <c r="G56831" s="488"/>
    </row>
    <row r="56832" spans="7:7" ht="15" customHeight="1">
      <c r="G56832" s="488"/>
    </row>
    <row r="56833" spans="7:7" ht="15" customHeight="1">
      <c r="G56833" s="488"/>
    </row>
    <row r="56834" spans="7:7" ht="15" customHeight="1">
      <c r="G56834" s="488"/>
    </row>
    <row r="56835" spans="7:7" ht="15" customHeight="1">
      <c r="G56835" s="488"/>
    </row>
    <row r="56836" spans="7:7" ht="15" customHeight="1">
      <c r="G56836" s="488"/>
    </row>
    <row r="56837" spans="7:7" ht="15" customHeight="1">
      <c r="G56837" s="488"/>
    </row>
    <row r="56838" spans="7:7" ht="15" customHeight="1">
      <c r="G56838" s="488"/>
    </row>
    <row r="56839" spans="7:7" ht="15" customHeight="1">
      <c r="G56839" s="488"/>
    </row>
    <row r="56840" spans="7:7" ht="15" customHeight="1">
      <c r="G56840" s="488"/>
    </row>
    <row r="56841" spans="7:7" ht="15" customHeight="1">
      <c r="G56841" s="488"/>
    </row>
    <row r="56842" spans="7:7" ht="15" customHeight="1">
      <c r="G56842" s="488"/>
    </row>
    <row r="56843" spans="7:7" ht="15" customHeight="1">
      <c r="G56843" s="488"/>
    </row>
    <row r="56844" spans="7:7" ht="15" customHeight="1">
      <c r="G56844" s="488"/>
    </row>
    <row r="56845" spans="7:7" ht="15" customHeight="1">
      <c r="G56845" s="488"/>
    </row>
    <row r="56846" spans="7:7" ht="15" customHeight="1">
      <c r="G56846" s="488"/>
    </row>
    <row r="56847" spans="7:7" ht="15" customHeight="1">
      <c r="G56847" s="488"/>
    </row>
    <row r="56848" spans="7:7" ht="15" customHeight="1">
      <c r="G56848" s="488"/>
    </row>
    <row r="56849" spans="7:7" ht="15" customHeight="1">
      <c r="G56849" s="488"/>
    </row>
    <row r="56850" spans="7:7" ht="15" customHeight="1">
      <c r="G56850" s="488"/>
    </row>
    <row r="56851" spans="7:7" ht="15" customHeight="1">
      <c r="G56851" s="488"/>
    </row>
    <row r="56852" spans="7:7" ht="15" customHeight="1">
      <c r="G56852" s="488"/>
    </row>
    <row r="56853" spans="7:7" ht="15" customHeight="1">
      <c r="G56853" s="488"/>
    </row>
    <row r="56854" spans="7:7" ht="15" customHeight="1">
      <c r="G56854" s="488"/>
    </row>
    <row r="56855" spans="7:7" ht="15" customHeight="1">
      <c r="G56855" s="488"/>
    </row>
    <row r="56856" spans="7:7" ht="15" customHeight="1">
      <c r="G56856" s="488"/>
    </row>
    <row r="56857" spans="7:7" ht="15" customHeight="1">
      <c r="G56857" s="488"/>
    </row>
    <row r="56858" spans="7:7" ht="15" customHeight="1">
      <c r="G56858" s="488"/>
    </row>
    <row r="56859" spans="7:7" ht="15" customHeight="1">
      <c r="G56859" s="488"/>
    </row>
    <row r="56860" spans="7:7" ht="15" customHeight="1">
      <c r="G56860" s="488"/>
    </row>
    <row r="56861" spans="7:7" ht="15" customHeight="1">
      <c r="G56861" s="488"/>
    </row>
    <row r="56862" spans="7:7" ht="15" customHeight="1">
      <c r="G56862" s="488"/>
    </row>
    <row r="56863" spans="7:7" ht="15" customHeight="1">
      <c r="G56863" s="488"/>
    </row>
    <row r="56864" spans="7:7" ht="15" customHeight="1">
      <c r="G56864" s="488"/>
    </row>
    <row r="56865" spans="7:7" ht="15" customHeight="1">
      <c r="G56865" s="488"/>
    </row>
    <row r="56866" spans="7:7" ht="15" customHeight="1">
      <c r="G56866" s="488"/>
    </row>
    <row r="56867" spans="7:7" ht="15" customHeight="1">
      <c r="G56867" s="488"/>
    </row>
    <row r="56868" spans="7:7" ht="15" customHeight="1">
      <c r="G56868" s="488"/>
    </row>
    <row r="56869" spans="7:7" ht="15" customHeight="1">
      <c r="G56869" s="488"/>
    </row>
    <row r="56870" spans="7:7" ht="15" customHeight="1">
      <c r="G56870" s="488"/>
    </row>
    <row r="56871" spans="7:7" ht="15" customHeight="1">
      <c r="G56871" s="488"/>
    </row>
    <row r="56872" spans="7:7" ht="15" customHeight="1">
      <c r="G56872" s="488"/>
    </row>
    <row r="56873" spans="7:7" ht="15" customHeight="1">
      <c r="G56873" s="488"/>
    </row>
    <row r="56874" spans="7:7" ht="15" customHeight="1">
      <c r="G56874" s="488"/>
    </row>
    <row r="56875" spans="7:7" ht="15" customHeight="1">
      <c r="G56875" s="488"/>
    </row>
    <row r="56876" spans="7:7" ht="15" customHeight="1">
      <c r="G56876" s="488"/>
    </row>
    <row r="56877" spans="7:7" ht="15" customHeight="1">
      <c r="G56877" s="488"/>
    </row>
    <row r="56878" spans="7:7" ht="15" customHeight="1">
      <c r="G56878" s="488"/>
    </row>
    <row r="56879" spans="7:7" ht="15" customHeight="1">
      <c r="G56879" s="488"/>
    </row>
    <row r="56880" spans="7:7" ht="15" customHeight="1">
      <c r="G56880" s="488"/>
    </row>
    <row r="56881" spans="7:7" ht="15" customHeight="1">
      <c r="G56881" s="488"/>
    </row>
    <row r="56882" spans="7:7" ht="15" customHeight="1">
      <c r="G56882" s="488"/>
    </row>
    <row r="56883" spans="7:7" ht="15" customHeight="1">
      <c r="G56883" s="488"/>
    </row>
    <row r="56884" spans="7:7" ht="15" customHeight="1">
      <c r="G56884" s="488"/>
    </row>
    <row r="56885" spans="7:7" ht="15" customHeight="1">
      <c r="G56885" s="488"/>
    </row>
    <row r="56886" spans="7:7" ht="15" customHeight="1">
      <c r="G56886" s="488"/>
    </row>
    <row r="56887" spans="7:7" ht="15" customHeight="1">
      <c r="G56887" s="488"/>
    </row>
    <row r="56888" spans="7:7" ht="15" customHeight="1">
      <c r="G56888" s="488"/>
    </row>
    <row r="56889" spans="7:7" ht="15" customHeight="1">
      <c r="G56889" s="488"/>
    </row>
    <row r="56890" spans="7:7" ht="15" customHeight="1">
      <c r="G56890" s="488"/>
    </row>
    <row r="56891" spans="7:7" ht="15" customHeight="1">
      <c r="G56891" s="488"/>
    </row>
    <row r="56892" spans="7:7" ht="15" customHeight="1">
      <c r="G56892" s="488"/>
    </row>
    <row r="56893" spans="7:7" ht="15" customHeight="1">
      <c r="G56893" s="488"/>
    </row>
    <row r="56894" spans="7:7" ht="15" customHeight="1">
      <c r="G56894" s="488"/>
    </row>
    <row r="56895" spans="7:7" ht="15" customHeight="1">
      <c r="G56895" s="488"/>
    </row>
    <row r="56896" spans="7:7" ht="15" customHeight="1">
      <c r="G56896" s="488"/>
    </row>
    <row r="56897" spans="7:7" ht="15" customHeight="1">
      <c r="G56897" s="488"/>
    </row>
    <row r="56898" spans="7:7" ht="15" customHeight="1">
      <c r="G56898" s="488"/>
    </row>
    <row r="56899" spans="7:7" ht="15" customHeight="1">
      <c r="G56899" s="488"/>
    </row>
    <row r="56900" spans="7:7" ht="15" customHeight="1">
      <c r="G56900" s="488"/>
    </row>
    <row r="56901" spans="7:7" ht="15" customHeight="1">
      <c r="G56901" s="488"/>
    </row>
    <row r="56902" spans="7:7" ht="15" customHeight="1">
      <c r="G56902" s="488"/>
    </row>
    <row r="56903" spans="7:7" ht="15" customHeight="1">
      <c r="G56903" s="488"/>
    </row>
    <row r="56904" spans="7:7" ht="15" customHeight="1">
      <c r="G56904" s="488"/>
    </row>
    <row r="56905" spans="7:7" ht="15" customHeight="1">
      <c r="G56905" s="488"/>
    </row>
    <row r="56906" spans="7:7" ht="15" customHeight="1">
      <c r="G56906" s="488"/>
    </row>
    <row r="56907" spans="7:7" ht="15" customHeight="1">
      <c r="G56907" s="488"/>
    </row>
    <row r="56908" spans="7:7" ht="15" customHeight="1">
      <c r="G56908" s="488"/>
    </row>
    <row r="56909" spans="7:7" ht="15" customHeight="1">
      <c r="G56909" s="488"/>
    </row>
    <row r="56910" spans="7:7" ht="15" customHeight="1">
      <c r="G56910" s="488"/>
    </row>
    <row r="56911" spans="7:7" ht="15" customHeight="1">
      <c r="G56911" s="488"/>
    </row>
    <row r="56912" spans="7:7" ht="15" customHeight="1">
      <c r="G56912" s="488"/>
    </row>
    <row r="56913" spans="7:7" ht="15" customHeight="1">
      <c r="G56913" s="488"/>
    </row>
    <row r="56914" spans="7:7" ht="15" customHeight="1">
      <c r="G56914" s="488"/>
    </row>
    <row r="56915" spans="7:7" ht="15" customHeight="1">
      <c r="G56915" s="488"/>
    </row>
    <row r="56916" spans="7:7" ht="15" customHeight="1">
      <c r="G56916" s="488"/>
    </row>
    <row r="56917" spans="7:7" ht="15" customHeight="1">
      <c r="G56917" s="488"/>
    </row>
    <row r="56918" spans="7:7" ht="15" customHeight="1">
      <c r="G56918" s="488"/>
    </row>
    <row r="56919" spans="7:7" ht="15" customHeight="1">
      <c r="G56919" s="488"/>
    </row>
    <row r="56920" spans="7:7" ht="15" customHeight="1">
      <c r="G56920" s="488"/>
    </row>
    <row r="56921" spans="7:7" ht="15" customHeight="1">
      <c r="G56921" s="488"/>
    </row>
    <row r="56922" spans="7:7" ht="15" customHeight="1">
      <c r="G56922" s="488"/>
    </row>
    <row r="56923" spans="7:7" ht="15" customHeight="1">
      <c r="G56923" s="488"/>
    </row>
    <row r="56924" spans="7:7" ht="15" customHeight="1">
      <c r="G56924" s="488"/>
    </row>
    <row r="56925" spans="7:7" ht="15" customHeight="1">
      <c r="G56925" s="488"/>
    </row>
    <row r="56926" spans="7:7" ht="15" customHeight="1">
      <c r="G56926" s="488"/>
    </row>
    <row r="56927" spans="7:7" ht="15" customHeight="1">
      <c r="G56927" s="488"/>
    </row>
    <row r="56928" spans="7:7" ht="15" customHeight="1">
      <c r="G56928" s="488"/>
    </row>
    <row r="56929" spans="7:7" ht="15" customHeight="1">
      <c r="G56929" s="488"/>
    </row>
    <row r="56930" spans="7:7" ht="15" customHeight="1">
      <c r="G56930" s="488"/>
    </row>
    <row r="56931" spans="7:7" ht="15" customHeight="1">
      <c r="G56931" s="488"/>
    </row>
    <row r="56932" spans="7:7" ht="15" customHeight="1">
      <c r="G56932" s="488"/>
    </row>
    <row r="56933" spans="7:7" ht="15" customHeight="1">
      <c r="G56933" s="488"/>
    </row>
    <row r="56934" spans="7:7" ht="15" customHeight="1">
      <c r="G56934" s="488"/>
    </row>
    <row r="56935" spans="7:7" ht="15" customHeight="1">
      <c r="G56935" s="488"/>
    </row>
    <row r="56936" spans="7:7" ht="15" customHeight="1">
      <c r="G56936" s="488"/>
    </row>
    <row r="56937" spans="7:7" ht="15" customHeight="1">
      <c r="G56937" s="488"/>
    </row>
    <row r="56938" spans="7:7" ht="15" customHeight="1">
      <c r="G56938" s="488"/>
    </row>
    <row r="56939" spans="7:7" ht="15" customHeight="1">
      <c r="G56939" s="488"/>
    </row>
    <row r="56940" spans="7:7" ht="15" customHeight="1">
      <c r="G56940" s="488"/>
    </row>
    <row r="56941" spans="7:7" ht="15" customHeight="1">
      <c r="G56941" s="488"/>
    </row>
    <row r="56942" spans="7:7" ht="15" customHeight="1">
      <c r="G56942" s="488"/>
    </row>
    <row r="56943" spans="7:7" ht="15" customHeight="1">
      <c r="G56943" s="488"/>
    </row>
    <row r="56944" spans="7:7" ht="15" customHeight="1">
      <c r="G56944" s="488"/>
    </row>
    <row r="56945" spans="7:7" ht="15" customHeight="1">
      <c r="G56945" s="488"/>
    </row>
    <row r="56946" spans="7:7" ht="15" customHeight="1">
      <c r="G56946" s="488"/>
    </row>
    <row r="56947" spans="7:7" ht="15" customHeight="1">
      <c r="G56947" s="488"/>
    </row>
    <row r="56948" spans="7:7" ht="15" customHeight="1">
      <c r="G56948" s="488"/>
    </row>
    <row r="56949" spans="7:7" ht="15" customHeight="1">
      <c r="G56949" s="488"/>
    </row>
    <row r="56950" spans="7:7" ht="15" customHeight="1">
      <c r="G56950" s="488"/>
    </row>
    <row r="56951" spans="7:7" ht="15" customHeight="1">
      <c r="G56951" s="488"/>
    </row>
    <row r="56952" spans="7:7" ht="15" customHeight="1">
      <c r="G56952" s="488"/>
    </row>
    <row r="56953" spans="7:7" ht="15" customHeight="1">
      <c r="G56953" s="488"/>
    </row>
    <row r="56954" spans="7:7" ht="15" customHeight="1">
      <c r="G56954" s="488"/>
    </row>
    <row r="56955" spans="7:7" ht="15" customHeight="1">
      <c r="G56955" s="488"/>
    </row>
    <row r="56956" spans="7:7" ht="15" customHeight="1">
      <c r="G56956" s="488"/>
    </row>
    <row r="56957" spans="7:7" ht="15" customHeight="1">
      <c r="G56957" s="488"/>
    </row>
    <row r="56958" spans="7:7" ht="15" customHeight="1">
      <c r="G56958" s="488"/>
    </row>
    <row r="56959" spans="7:7" ht="15" customHeight="1">
      <c r="G56959" s="488"/>
    </row>
    <row r="56960" spans="7:7" ht="15" customHeight="1">
      <c r="G56960" s="488"/>
    </row>
    <row r="56961" spans="7:7" ht="15" customHeight="1">
      <c r="G56961" s="488"/>
    </row>
    <row r="56962" spans="7:7" ht="15" customHeight="1">
      <c r="G56962" s="488"/>
    </row>
    <row r="56963" spans="7:7" ht="15" customHeight="1">
      <c r="G56963" s="488"/>
    </row>
    <row r="56964" spans="7:7" ht="15" customHeight="1">
      <c r="G56964" s="488"/>
    </row>
    <row r="56965" spans="7:7" ht="15" customHeight="1">
      <c r="G56965" s="488"/>
    </row>
    <row r="56966" spans="7:7" ht="15" customHeight="1">
      <c r="G56966" s="488"/>
    </row>
    <row r="56967" spans="7:7" ht="15" customHeight="1">
      <c r="G56967" s="488"/>
    </row>
    <row r="56968" spans="7:7" ht="15" customHeight="1">
      <c r="G56968" s="488"/>
    </row>
    <row r="56969" spans="7:7" ht="15" customHeight="1">
      <c r="G56969" s="488"/>
    </row>
    <row r="56970" spans="7:7" ht="15" customHeight="1">
      <c r="G56970" s="488"/>
    </row>
    <row r="56971" spans="7:7" ht="15" customHeight="1">
      <c r="G56971" s="488"/>
    </row>
    <row r="56972" spans="7:7" ht="15" customHeight="1">
      <c r="G56972" s="488"/>
    </row>
    <row r="56973" spans="7:7" ht="15" customHeight="1">
      <c r="G56973" s="488"/>
    </row>
    <row r="56974" spans="7:7" ht="15" customHeight="1">
      <c r="G56974" s="488"/>
    </row>
    <row r="56975" spans="7:7" ht="15" customHeight="1">
      <c r="G56975" s="488"/>
    </row>
    <row r="56976" spans="7:7" ht="15" customHeight="1">
      <c r="G56976" s="488"/>
    </row>
    <row r="56977" spans="7:7" ht="15" customHeight="1">
      <c r="G56977" s="488"/>
    </row>
    <row r="56978" spans="7:7" ht="15" customHeight="1">
      <c r="G56978" s="488"/>
    </row>
    <row r="56979" spans="7:7" ht="15" customHeight="1">
      <c r="G56979" s="488"/>
    </row>
    <row r="56980" spans="7:7" ht="15" customHeight="1">
      <c r="G56980" s="488"/>
    </row>
    <row r="56981" spans="7:7" ht="15" customHeight="1">
      <c r="G56981" s="488"/>
    </row>
    <row r="56982" spans="7:7" ht="15" customHeight="1">
      <c r="G56982" s="488"/>
    </row>
    <row r="56983" spans="7:7" ht="15" customHeight="1">
      <c r="G56983" s="488"/>
    </row>
    <row r="56984" spans="7:7" ht="15" customHeight="1">
      <c r="G56984" s="488"/>
    </row>
    <row r="56985" spans="7:7" ht="15" customHeight="1">
      <c r="G56985" s="488"/>
    </row>
    <row r="56986" spans="7:7" ht="15" customHeight="1">
      <c r="G56986" s="488"/>
    </row>
    <row r="56987" spans="7:7" ht="15" customHeight="1">
      <c r="G56987" s="488"/>
    </row>
    <row r="56988" spans="7:7" ht="15" customHeight="1">
      <c r="G56988" s="488"/>
    </row>
    <row r="56989" spans="7:7" ht="15" customHeight="1">
      <c r="G56989" s="488"/>
    </row>
    <row r="56990" spans="7:7" ht="15" customHeight="1">
      <c r="G56990" s="488"/>
    </row>
    <row r="56991" spans="7:7" ht="15" customHeight="1">
      <c r="G56991" s="488"/>
    </row>
    <row r="56992" spans="7:7" ht="15" customHeight="1">
      <c r="G56992" s="488"/>
    </row>
    <row r="56993" spans="7:7" ht="15" customHeight="1">
      <c r="G56993" s="488"/>
    </row>
    <row r="56994" spans="7:7" ht="15" customHeight="1">
      <c r="G56994" s="488"/>
    </row>
    <row r="56995" spans="7:7" ht="15" customHeight="1">
      <c r="G56995" s="488"/>
    </row>
    <row r="56996" spans="7:7" ht="15" customHeight="1">
      <c r="G56996" s="488"/>
    </row>
    <row r="56997" spans="7:7" ht="15" customHeight="1">
      <c r="G56997" s="488"/>
    </row>
    <row r="56998" spans="7:7" ht="15" customHeight="1">
      <c r="G56998" s="488"/>
    </row>
    <row r="56999" spans="7:7" ht="15" customHeight="1">
      <c r="G56999" s="488"/>
    </row>
    <row r="57000" spans="7:7" ht="15" customHeight="1">
      <c r="G57000" s="488"/>
    </row>
    <row r="57001" spans="7:7" ht="15" customHeight="1">
      <c r="G57001" s="488"/>
    </row>
    <row r="57002" spans="7:7" ht="15" customHeight="1">
      <c r="G57002" s="488"/>
    </row>
    <row r="57003" spans="7:7" ht="15" customHeight="1">
      <c r="G57003" s="488"/>
    </row>
    <row r="57004" spans="7:7" ht="15" customHeight="1">
      <c r="G57004" s="488"/>
    </row>
    <row r="57005" spans="7:7" ht="15" customHeight="1">
      <c r="G57005" s="488"/>
    </row>
    <row r="57006" spans="7:7" ht="15" customHeight="1">
      <c r="G57006" s="488"/>
    </row>
    <row r="57007" spans="7:7" ht="15" customHeight="1">
      <c r="G57007" s="488"/>
    </row>
    <row r="57008" spans="7:7" ht="15" customHeight="1">
      <c r="G57008" s="488"/>
    </row>
    <row r="57009" spans="7:7" ht="15" customHeight="1">
      <c r="G57009" s="488"/>
    </row>
    <row r="57010" spans="7:7" ht="15" customHeight="1">
      <c r="G57010" s="488"/>
    </row>
    <row r="57011" spans="7:7" ht="15" customHeight="1">
      <c r="G57011" s="488"/>
    </row>
    <row r="57012" spans="7:7" ht="15" customHeight="1">
      <c r="G57012" s="488"/>
    </row>
    <row r="57013" spans="7:7" ht="15" customHeight="1">
      <c r="G57013" s="488"/>
    </row>
    <row r="57014" spans="7:7" ht="15" customHeight="1">
      <c r="G57014" s="488"/>
    </row>
    <row r="57015" spans="7:7" ht="15" customHeight="1">
      <c r="G57015" s="488"/>
    </row>
    <row r="57016" spans="7:7" ht="15" customHeight="1">
      <c r="G57016" s="488"/>
    </row>
    <row r="57017" spans="7:7" ht="15" customHeight="1">
      <c r="G57017" s="488"/>
    </row>
    <row r="57018" spans="7:7" ht="15" customHeight="1">
      <c r="G57018" s="488"/>
    </row>
    <row r="57019" spans="7:7" ht="15" customHeight="1">
      <c r="G57019" s="488"/>
    </row>
    <row r="57020" spans="7:7" ht="15" customHeight="1">
      <c r="G57020" s="488"/>
    </row>
    <row r="57021" spans="7:7" ht="15" customHeight="1">
      <c r="G57021" s="488"/>
    </row>
    <row r="57022" spans="7:7" ht="15" customHeight="1">
      <c r="G57022" s="488"/>
    </row>
    <row r="57023" spans="7:7" ht="15" customHeight="1">
      <c r="G57023" s="488"/>
    </row>
    <row r="57024" spans="7:7" ht="15" customHeight="1">
      <c r="G57024" s="488"/>
    </row>
    <row r="57025" spans="7:7" ht="15" customHeight="1">
      <c r="G57025" s="488"/>
    </row>
    <row r="57026" spans="7:7" ht="15" customHeight="1">
      <c r="G57026" s="488"/>
    </row>
    <row r="57027" spans="7:7" ht="15" customHeight="1">
      <c r="G57027" s="488"/>
    </row>
    <row r="57028" spans="7:7" ht="15" customHeight="1">
      <c r="G57028" s="488"/>
    </row>
    <row r="57029" spans="7:7" ht="15" customHeight="1">
      <c r="G57029" s="488"/>
    </row>
    <row r="57030" spans="7:7" ht="15" customHeight="1">
      <c r="G57030" s="488"/>
    </row>
    <row r="57031" spans="7:7" ht="15" customHeight="1">
      <c r="G57031" s="488"/>
    </row>
    <row r="57032" spans="7:7" ht="15" customHeight="1">
      <c r="G57032" s="488"/>
    </row>
    <row r="57033" spans="7:7" ht="15" customHeight="1">
      <c r="G57033" s="488"/>
    </row>
    <row r="57034" spans="7:7" ht="15" customHeight="1">
      <c r="G57034" s="488"/>
    </row>
    <row r="57035" spans="7:7" ht="15" customHeight="1">
      <c r="G57035" s="488"/>
    </row>
    <row r="57036" spans="7:7" ht="15" customHeight="1">
      <c r="G57036" s="488"/>
    </row>
    <row r="57037" spans="7:7" ht="15" customHeight="1">
      <c r="G57037" s="488"/>
    </row>
    <row r="57038" spans="7:7" ht="15" customHeight="1">
      <c r="G57038" s="488"/>
    </row>
    <row r="57039" spans="7:7" ht="15" customHeight="1">
      <c r="G57039" s="488"/>
    </row>
    <row r="57040" spans="7:7" ht="15" customHeight="1">
      <c r="G57040" s="488"/>
    </row>
    <row r="57041" spans="7:7" ht="15" customHeight="1">
      <c r="G57041" s="488"/>
    </row>
    <row r="57042" spans="7:7" ht="15" customHeight="1">
      <c r="G57042" s="488"/>
    </row>
    <row r="57043" spans="7:7" ht="15" customHeight="1">
      <c r="G57043" s="488"/>
    </row>
    <row r="57044" spans="7:7" ht="15" customHeight="1">
      <c r="G57044" s="488"/>
    </row>
    <row r="57045" spans="7:7" ht="15" customHeight="1">
      <c r="G57045" s="488"/>
    </row>
    <row r="57046" spans="7:7" ht="15" customHeight="1">
      <c r="G57046" s="488"/>
    </row>
    <row r="57047" spans="7:7" ht="15" customHeight="1">
      <c r="G57047" s="488"/>
    </row>
    <row r="57048" spans="7:7" ht="15" customHeight="1">
      <c r="G57048" s="488"/>
    </row>
    <row r="57049" spans="7:7" ht="15" customHeight="1">
      <c r="G57049" s="488"/>
    </row>
    <row r="57050" spans="7:7" ht="15" customHeight="1">
      <c r="G57050" s="488"/>
    </row>
    <row r="57051" spans="7:7" ht="15" customHeight="1">
      <c r="G57051" s="488"/>
    </row>
    <row r="57052" spans="7:7" ht="15" customHeight="1">
      <c r="G57052" s="488"/>
    </row>
    <row r="57053" spans="7:7" ht="15" customHeight="1">
      <c r="G57053" s="488"/>
    </row>
    <row r="57054" spans="7:7" ht="15" customHeight="1">
      <c r="G57054" s="488"/>
    </row>
    <row r="57055" spans="7:7" ht="15" customHeight="1">
      <c r="G57055" s="488"/>
    </row>
    <row r="57056" spans="7:7" ht="15" customHeight="1">
      <c r="G57056" s="488"/>
    </row>
    <row r="57057" spans="7:7" ht="15" customHeight="1">
      <c r="G57057" s="488"/>
    </row>
    <row r="57058" spans="7:7" ht="15" customHeight="1">
      <c r="G57058" s="488"/>
    </row>
    <row r="57059" spans="7:7" ht="15" customHeight="1">
      <c r="G57059" s="488"/>
    </row>
    <row r="57060" spans="7:7" ht="15" customHeight="1">
      <c r="G57060" s="488"/>
    </row>
    <row r="57061" spans="7:7" ht="15" customHeight="1">
      <c r="G57061" s="488"/>
    </row>
    <row r="57062" spans="7:7" ht="15" customHeight="1">
      <c r="G57062" s="488"/>
    </row>
    <row r="57063" spans="7:7" ht="15" customHeight="1">
      <c r="G57063" s="488"/>
    </row>
    <row r="57064" spans="7:7" ht="15" customHeight="1">
      <c r="G57064" s="488"/>
    </row>
    <row r="57065" spans="7:7" ht="15" customHeight="1">
      <c r="G57065" s="488"/>
    </row>
    <row r="57066" spans="7:7" ht="15" customHeight="1">
      <c r="G57066" s="488"/>
    </row>
    <row r="57067" spans="7:7" ht="15" customHeight="1">
      <c r="G57067" s="488"/>
    </row>
    <row r="57068" spans="7:7" ht="15" customHeight="1">
      <c r="G57068" s="488"/>
    </row>
    <row r="57069" spans="7:7" ht="15" customHeight="1">
      <c r="G57069" s="488"/>
    </row>
    <row r="57070" spans="7:7" ht="15" customHeight="1">
      <c r="G57070" s="488"/>
    </row>
    <row r="57071" spans="7:7" ht="15" customHeight="1">
      <c r="G57071" s="488"/>
    </row>
    <row r="57072" spans="7:7" ht="15" customHeight="1">
      <c r="G57072" s="488"/>
    </row>
    <row r="57073" spans="7:7" ht="15" customHeight="1">
      <c r="G57073" s="488"/>
    </row>
    <row r="57074" spans="7:7" ht="15" customHeight="1">
      <c r="G57074" s="488"/>
    </row>
    <row r="57075" spans="7:7" ht="15" customHeight="1">
      <c r="G57075" s="488"/>
    </row>
    <row r="57076" spans="7:7" ht="15" customHeight="1">
      <c r="G57076" s="488"/>
    </row>
    <row r="57077" spans="7:7" ht="15" customHeight="1">
      <c r="G57077" s="488"/>
    </row>
    <row r="57078" spans="7:7" ht="15" customHeight="1">
      <c r="G57078" s="488"/>
    </row>
    <row r="57079" spans="7:7" ht="15" customHeight="1">
      <c r="G57079" s="488"/>
    </row>
    <row r="57080" spans="7:7" ht="15" customHeight="1">
      <c r="G57080" s="488"/>
    </row>
    <row r="57081" spans="7:7" ht="15" customHeight="1">
      <c r="G57081" s="488"/>
    </row>
    <row r="57082" spans="7:7" ht="15" customHeight="1">
      <c r="G57082" s="488"/>
    </row>
    <row r="57083" spans="7:7" ht="15" customHeight="1">
      <c r="G57083" s="488"/>
    </row>
    <row r="57084" spans="7:7" ht="15" customHeight="1">
      <c r="G57084" s="488"/>
    </row>
    <row r="57085" spans="7:7" ht="15" customHeight="1">
      <c r="G57085" s="488"/>
    </row>
    <row r="57086" spans="7:7" ht="15" customHeight="1">
      <c r="G57086" s="488"/>
    </row>
    <row r="57087" spans="7:7" ht="15" customHeight="1">
      <c r="G57087" s="488"/>
    </row>
    <row r="57088" spans="7:7" ht="15" customHeight="1">
      <c r="G57088" s="488"/>
    </row>
    <row r="57089" spans="7:7" ht="15" customHeight="1">
      <c r="G57089" s="488"/>
    </row>
    <row r="57090" spans="7:7" ht="15" customHeight="1">
      <c r="G57090" s="488"/>
    </row>
    <row r="57091" spans="7:7" ht="15" customHeight="1">
      <c r="G57091" s="488"/>
    </row>
    <row r="57092" spans="7:7" ht="15" customHeight="1">
      <c r="G57092" s="488"/>
    </row>
    <row r="57093" spans="7:7" ht="15" customHeight="1">
      <c r="G57093" s="488"/>
    </row>
    <row r="57094" spans="7:7" ht="15" customHeight="1">
      <c r="G57094" s="488"/>
    </row>
    <row r="57095" spans="7:7" ht="15" customHeight="1">
      <c r="G57095" s="488"/>
    </row>
    <row r="57096" spans="7:7" ht="15" customHeight="1">
      <c r="G57096" s="488"/>
    </row>
    <row r="57097" spans="7:7" ht="15" customHeight="1">
      <c r="G57097" s="488"/>
    </row>
    <row r="57098" spans="7:7" ht="15" customHeight="1">
      <c r="G57098" s="488"/>
    </row>
    <row r="57099" spans="7:7" ht="15" customHeight="1">
      <c r="G57099" s="488"/>
    </row>
    <row r="57100" spans="7:7" ht="15" customHeight="1">
      <c r="G57100" s="488"/>
    </row>
    <row r="57101" spans="7:7" ht="15" customHeight="1">
      <c r="G57101" s="488"/>
    </row>
    <row r="57102" spans="7:7" ht="15" customHeight="1">
      <c r="G57102" s="488"/>
    </row>
    <row r="57103" spans="7:7" ht="15" customHeight="1">
      <c r="G57103" s="488"/>
    </row>
    <row r="57104" spans="7:7" ht="15" customHeight="1">
      <c r="G57104" s="488"/>
    </row>
    <row r="57105" spans="7:7" ht="15" customHeight="1">
      <c r="G57105" s="488"/>
    </row>
    <row r="57106" spans="7:7" ht="15" customHeight="1">
      <c r="G57106" s="488"/>
    </row>
    <row r="57107" spans="7:7" ht="15" customHeight="1">
      <c r="G57107" s="488"/>
    </row>
    <row r="57108" spans="7:7" ht="15" customHeight="1">
      <c r="G57108" s="488"/>
    </row>
    <row r="57109" spans="7:7" ht="15" customHeight="1">
      <c r="G57109" s="488"/>
    </row>
    <row r="57110" spans="7:7" ht="15" customHeight="1">
      <c r="G57110" s="488"/>
    </row>
    <row r="57111" spans="7:7" ht="15" customHeight="1">
      <c r="G57111" s="488"/>
    </row>
    <row r="57112" spans="7:7" ht="15" customHeight="1">
      <c r="G57112" s="488"/>
    </row>
    <row r="57113" spans="7:7" ht="15" customHeight="1">
      <c r="G57113" s="488"/>
    </row>
    <row r="57114" spans="7:7" ht="15" customHeight="1">
      <c r="G57114" s="488"/>
    </row>
    <row r="57115" spans="7:7" ht="15" customHeight="1">
      <c r="G57115" s="488"/>
    </row>
    <row r="57116" spans="7:7" ht="15" customHeight="1">
      <c r="G57116" s="488"/>
    </row>
    <row r="57117" spans="7:7" ht="15" customHeight="1">
      <c r="G57117" s="488"/>
    </row>
    <row r="57118" spans="7:7" ht="15" customHeight="1">
      <c r="G57118" s="488"/>
    </row>
    <row r="57119" spans="7:7" ht="15" customHeight="1">
      <c r="G57119" s="488"/>
    </row>
    <row r="57120" spans="7:7" ht="15" customHeight="1">
      <c r="G57120" s="488"/>
    </row>
    <row r="57121" spans="7:7" ht="15" customHeight="1">
      <c r="G57121" s="488"/>
    </row>
    <row r="57122" spans="7:7" ht="15" customHeight="1">
      <c r="G57122" s="488"/>
    </row>
    <row r="57123" spans="7:7" ht="15" customHeight="1">
      <c r="G57123" s="488"/>
    </row>
    <row r="57124" spans="7:7" ht="15" customHeight="1">
      <c r="G57124" s="488"/>
    </row>
    <row r="57125" spans="7:7" ht="15" customHeight="1">
      <c r="G57125" s="488"/>
    </row>
    <row r="57126" spans="7:7" ht="15" customHeight="1">
      <c r="G57126" s="488"/>
    </row>
    <row r="57127" spans="7:7" ht="15" customHeight="1">
      <c r="G57127" s="488"/>
    </row>
    <row r="57128" spans="7:7" ht="15" customHeight="1">
      <c r="G57128" s="488"/>
    </row>
    <row r="57129" spans="7:7" ht="15" customHeight="1">
      <c r="G57129" s="488"/>
    </row>
    <row r="57130" spans="7:7" ht="15" customHeight="1">
      <c r="G57130" s="488"/>
    </row>
    <row r="57131" spans="7:7" ht="15" customHeight="1">
      <c r="G57131" s="488"/>
    </row>
    <row r="57132" spans="7:7" ht="15" customHeight="1">
      <c r="G57132" s="488"/>
    </row>
    <row r="57133" spans="7:7" ht="15" customHeight="1">
      <c r="G57133" s="488"/>
    </row>
    <row r="57134" spans="7:7" ht="15" customHeight="1">
      <c r="G57134" s="488"/>
    </row>
    <row r="57135" spans="7:7" ht="15" customHeight="1">
      <c r="G57135" s="488"/>
    </row>
    <row r="57136" spans="7:7" ht="15" customHeight="1">
      <c r="G57136" s="488"/>
    </row>
    <row r="57137" spans="7:7" ht="15" customHeight="1">
      <c r="G57137" s="488"/>
    </row>
    <row r="57138" spans="7:7" ht="15" customHeight="1">
      <c r="G57138" s="488"/>
    </row>
    <row r="57139" spans="7:7" ht="15" customHeight="1">
      <c r="G57139" s="488"/>
    </row>
    <row r="57140" spans="7:7" ht="15" customHeight="1">
      <c r="G57140" s="488"/>
    </row>
    <row r="57141" spans="7:7" ht="15" customHeight="1">
      <c r="G57141" s="488"/>
    </row>
    <row r="57142" spans="7:7" ht="15" customHeight="1">
      <c r="G57142" s="488"/>
    </row>
    <row r="57143" spans="7:7" ht="15" customHeight="1">
      <c r="G57143" s="488"/>
    </row>
    <row r="57144" spans="7:7" ht="15" customHeight="1">
      <c r="G57144" s="488"/>
    </row>
    <row r="57145" spans="7:7" ht="15" customHeight="1">
      <c r="G57145" s="488"/>
    </row>
    <row r="57146" spans="7:7" ht="15" customHeight="1">
      <c r="G57146" s="488"/>
    </row>
    <row r="57147" spans="7:7" ht="15" customHeight="1">
      <c r="G57147" s="488"/>
    </row>
    <row r="57148" spans="7:7" ht="15" customHeight="1">
      <c r="G57148" s="488"/>
    </row>
    <row r="57149" spans="7:7" ht="15" customHeight="1">
      <c r="G57149" s="488"/>
    </row>
    <row r="57150" spans="7:7" ht="15" customHeight="1">
      <c r="G57150" s="488"/>
    </row>
    <row r="57151" spans="7:7" ht="15" customHeight="1">
      <c r="G57151" s="488"/>
    </row>
    <row r="57152" spans="7:7" ht="15" customHeight="1">
      <c r="G57152" s="488"/>
    </row>
    <row r="57153" spans="7:7" ht="15" customHeight="1">
      <c r="G57153" s="488"/>
    </row>
    <row r="57154" spans="7:7" ht="15" customHeight="1">
      <c r="G57154" s="488"/>
    </row>
    <row r="57155" spans="7:7" ht="15" customHeight="1">
      <c r="G57155" s="488"/>
    </row>
    <row r="57156" spans="7:7" ht="15" customHeight="1">
      <c r="G57156" s="488"/>
    </row>
    <row r="57157" spans="7:7" ht="15" customHeight="1">
      <c r="G57157" s="488"/>
    </row>
    <row r="57158" spans="7:7" ht="15" customHeight="1">
      <c r="G57158" s="488"/>
    </row>
    <row r="57159" spans="7:7" ht="15" customHeight="1">
      <c r="G57159" s="488"/>
    </row>
    <row r="57160" spans="7:7" ht="15" customHeight="1">
      <c r="G57160" s="488"/>
    </row>
    <row r="57161" spans="7:7" ht="15" customHeight="1">
      <c r="G57161" s="488"/>
    </row>
    <row r="57162" spans="7:7" ht="15" customHeight="1">
      <c r="G57162" s="488"/>
    </row>
    <row r="57163" spans="7:7" ht="15" customHeight="1">
      <c r="G57163" s="488"/>
    </row>
    <row r="57164" spans="7:7" ht="15" customHeight="1">
      <c r="G57164" s="488"/>
    </row>
    <row r="57165" spans="7:7" ht="15" customHeight="1">
      <c r="G57165" s="488"/>
    </row>
    <row r="57166" spans="7:7" ht="15" customHeight="1">
      <c r="G57166" s="488"/>
    </row>
    <row r="57167" spans="7:7" ht="15" customHeight="1">
      <c r="G57167" s="488"/>
    </row>
    <row r="57168" spans="7:7" ht="15" customHeight="1">
      <c r="G57168" s="488"/>
    </row>
    <row r="57169" spans="7:7" ht="15" customHeight="1">
      <c r="G57169" s="488"/>
    </row>
    <row r="57170" spans="7:7" ht="15" customHeight="1">
      <c r="G57170" s="488"/>
    </row>
    <row r="57171" spans="7:7" ht="15" customHeight="1">
      <c r="G57171" s="488"/>
    </row>
    <row r="57172" spans="7:7" ht="15" customHeight="1">
      <c r="G57172" s="488"/>
    </row>
    <row r="57173" spans="7:7" ht="15" customHeight="1">
      <c r="G57173" s="488"/>
    </row>
    <row r="57174" spans="7:7" ht="15" customHeight="1">
      <c r="G57174" s="488"/>
    </row>
    <row r="57175" spans="7:7" ht="15" customHeight="1">
      <c r="G57175" s="488"/>
    </row>
    <row r="57176" spans="7:7" ht="15" customHeight="1">
      <c r="G57176" s="488"/>
    </row>
    <row r="57177" spans="7:7" ht="15" customHeight="1">
      <c r="G57177" s="488"/>
    </row>
    <row r="57178" spans="7:7" ht="15" customHeight="1">
      <c r="G57178" s="488"/>
    </row>
    <row r="57179" spans="7:7" ht="15" customHeight="1">
      <c r="G57179" s="488"/>
    </row>
    <row r="57180" spans="7:7" ht="15" customHeight="1">
      <c r="G57180" s="488"/>
    </row>
    <row r="57181" spans="7:7" ht="15" customHeight="1">
      <c r="G57181" s="488"/>
    </row>
    <row r="57182" spans="7:7" ht="15" customHeight="1">
      <c r="G57182" s="488"/>
    </row>
    <row r="57183" spans="7:7" ht="15" customHeight="1">
      <c r="G57183" s="488"/>
    </row>
    <row r="57184" spans="7:7" ht="15" customHeight="1">
      <c r="G57184" s="488"/>
    </row>
    <row r="57185" spans="7:7" ht="15" customHeight="1">
      <c r="G57185" s="488"/>
    </row>
    <row r="57186" spans="7:7" ht="15" customHeight="1">
      <c r="G57186" s="488"/>
    </row>
    <row r="57187" spans="7:7" ht="15" customHeight="1">
      <c r="G57187" s="488"/>
    </row>
    <row r="57188" spans="7:7" ht="15" customHeight="1">
      <c r="G57188" s="488"/>
    </row>
    <row r="57189" spans="7:7" ht="15" customHeight="1">
      <c r="G57189" s="488"/>
    </row>
    <row r="57190" spans="7:7" ht="15" customHeight="1">
      <c r="G57190" s="488"/>
    </row>
    <row r="57191" spans="7:7" ht="15" customHeight="1">
      <c r="G57191" s="488"/>
    </row>
    <row r="57192" spans="7:7" ht="15" customHeight="1">
      <c r="G57192" s="488"/>
    </row>
    <row r="57193" spans="7:7" ht="15" customHeight="1">
      <c r="G57193" s="488"/>
    </row>
    <row r="57194" spans="7:7" ht="15" customHeight="1">
      <c r="G57194" s="488"/>
    </row>
    <row r="57195" spans="7:7" ht="15" customHeight="1">
      <c r="G57195" s="488"/>
    </row>
    <row r="57196" spans="7:7" ht="15" customHeight="1">
      <c r="G57196" s="488"/>
    </row>
    <row r="57197" spans="7:7" ht="15" customHeight="1">
      <c r="G57197" s="488"/>
    </row>
    <row r="57198" spans="7:7" ht="15" customHeight="1">
      <c r="G57198" s="488"/>
    </row>
    <row r="57199" spans="7:7" ht="15" customHeight="1">
      <c r="G57199" s="488"/>
    </row>
    <row r="57200" spans="7:7" ht="15" customHeight="1">
      <c r="G57200" s="488"/>
    </row>
    <row r="57201" spans="7:7" ht="15" customHeight="1">
      <c r="G57201" s="488"/>
    </row>
    <row r="57202" spans="7:7" ht="15" customHeight="1">
      <c r="G57202" s="488"/>
    </row>
    <row r="57203" spans="7:7" ht="15" customHeight="1">
      <c r="G57203" s="488"/>
    </row>
    <row r="57204" spans="7:7" ht="15" customHeight="1">
      <c r="G57204" s="488"/>
    </row>
    <row r="57205" spans="7:7" ht="15" customHeight="1">
      <c r="G57205" s="488"/>
    </row>
    <row r="57206" spans="7:7" ht="15" customHeight="1">
      <c r="G57206" s="488"/>
    </row>
    <row r="57207" spans="7:7" ht="15" customHeight="1">
      <c r="G57207" s="488"/>
    </row>
    <row r="57208" spans="7:7" ht="15" customHeight="1">
      <c r="G57208" s="488"/>
    </row>
    <row r="57209" spans="7:7" ht="15" customHeight="1">
      <c r="G57209" s="488"/>
    </row>
    <row r="57210" spans="7:7" ht="15" customHeight="1">
      <c r="G57210" s="488"/>
    </row>
    <row r="57211" spans="7:7" ht="15" customHeight="1">
      <c r="G57211" s="488"/>
    </row>
    <row r="57212" spans="7:7" ht="15" customHeight="1">
      <c r="G57212" s="488"/>
    </row>
    <row r="57213" spans="7:7" ht="15" customHeight="1">
      <c r="G57213" s="488"/>
    </row>
    <row r="57214" spans="7:7" ht="15" customHeight="1">
      <c r="G57214" s="488"/>
    </row>
    <row r="57215" spans="7:7" ht="15" customHeight="1">
      <c r="G57215" s="488"/>
    </row>
    <row r="57216" spans="7:7" ht="15" customHeight="1">
      <c r="G57216" s="488"/>
    </row>
    <row r="57217" spans="7:7" ht="15" customHeight="1">
      <c r="G57217" s="488"/>
    </row>
    <row r="57218" spans="7:7" ht="15" customHeight="1">
      <c r="G57218" s="488"/>
    </row>
    <row r="57219" spans="7:7" ht="15" customHeight="1">
      <c r="G57219" s="488"/>
    </row>
    <row r="57220" spans="7:7" ht="15" customHeight="1">
      <c r="G57220" s="488"/>
    </row>
    <row r="57221" spans="7:7" ht="15" customHeight="1">
      <c r="G57221" s="488"/>
    </row>
    <row r="57222" spans="7:7" ht="15" customHeight="1">
      <c r="G57222" s="488"/>
    </row>
    <row r="57223" spans="7:7" ht="15" customHeight="1">
      <c r="G57223" s="488"/>
    </row>
    <row r="57224" spans="7:7" ht="15" customHeight="1">
      <c r="G57224" s="488"/>
    </row>
    <row r="57225" spans="7:7" ht="15" customHeight="1">
      <c r="G57225" s="488"/>
    </row>
    <row r="57226" spans="7:7" ht="15" customHeight="1">
      <c r="G57226" s="488"/>
    </row>
    <row r="57227" spans="7:7" ht="15" customHeight="1">
      <c r="G57227" s="488"/>
    </row>
    <row r="57228" spans="7:7" ht="15" customHeight="1">
      <c r="G57228" s="488"/>
    </row>
    <row r="57229" spans="7:7" ht="15" customHeight="1">
      <c r="G57229" s="488"/>
    </row>
    <row r="57230" spans="7:7" ht="15" customHeight="1">
      <c r="G57230" s="488"/>
    </row>
    <row r="57231" spans="7:7" ht="15" customHeight="1">
      <c r="G57231" s="488"/>
    </row>
    <row r="57232" spans="7:7" ht="15" customHeight="1">
      <c r="G57232" s="488"/>
    </row>
    <row r="57233" spans="7:7" ht="15" customHeight="1">
      <c r="G57233" s="488"/>
    </row>
    <row r="57234" spans="7:7" ht="15" customHeight="1">
      <c r="G57234" s="488"/>
    </row>
    <row r="57235" spans="7:7" ht="15" customHeight="1">
      <c r="G57235" s="488"/>
    </row>
    <row r="57236" spans="7:7" ht="15" customHeight="1">
      <c r="G57236" s="488"/>
    </row>
    <row r="57237" spans="7:7" ht="15" customHeight="1">
      <c r="G57237" s="488"/>
    </row>
    <row r="57238" spans="7:7" ht="15" customHeight="1">
      <c r="G57238" s="488"/>
    </row>
    <row r="57239" spans="7:7" ht="15" customHeight="1">
      <c r="G57239" s="488"/>
    </row>
    <row r="57240" spans="7:7" ht="15" customHeight="1">
      <c r="G57240" s="488"/>
    </row>
    <row r="57241" spans="7:7" ht="15" customHeight="1">
      <c r="G57241" s="488"/>
    </row>
    <row r="57242" spans="7:7" ht="15" customHeight="1">
      <c r="G57242" s="488"/>
    </row>
    <row r="57243" spans="7:7" ht="15" customHeight="1">
      <c r="G57243" s="488"/>
    </row>
    <row r="57244" spans="7:7" ht="15" customHeight="1">
      <c r="G57244" s="488"/>
    </row>
    <row r="57245" spans="7:7" ht="15" customHeight="1">
      <c r="G57245" s="488"/>
    </row>
    <row r="57246" spans="7:7" ht="15" customHeight="1">
      <c r="G57246" s="488"/>
    </row>
    <row r="57247" spans="7:7" ht="15" customHeight="1">
      <c r="G57247" s="488"/>
    </row>
    <row r="57248" spans="7:7" ht="15" customHeight="1">
      <c r="G57248" s="488"/>
    </row>
    <row r="57249" spans="7:7" ht="15" customHeight="1">
      <c r="G57249" s="488"/>
    </row>
    <row r="57250" spans="7:7" ht="15" customHeight="1">
      <c r="G57250" s="488"/>
    </row>
    <row r="57251" spans="7:7" ht="15" customHeight="1">
      <c r="G57251" s="488"/>
    </row>
    <row r="57252" spans="7:7" ht="15" customHeight="1">
      <c r="G57252" s="488"/>
    </row>
    <row r="57253" spans="7:7" ht="15" customHeight="1">
      <c r="G57253" s="488"/>
    </row>
    <row r="57254" spans="7:7" ht="15" customHeight="1">
      <c r="G57254" s="488"/>
    </row>
    <row r="57255" spans="7:7" ht="15" customHeight="1">
      <c r="G57255" s="488"/>
    </row>
    <row r="57256" spans="7:7" ht="15" customHeight="1">
      <c r="G57256" s="488"/>
    </row>
    <row r="57257" spans="7:7" ht="15" customHeight="1">
      <c r="G57257" s="488"/>
    </row>
    <row r="57258" spans="7:7" ht="15" customHeight="1">
      <c r="G57258" s="488"/>
    </row>
    <row r="57259" spans="7:7" ht="15" customHeight="1">
      <c r="G57259" s="488"/>
    </row>
    <row r="57260" spans="7:7" ht="15" customHeight="1">
      <c r="G57260" s="488"/>
    </row>
    <row r="57261" spans="7:7" ht="15" customHeight="1">
      <c r="G57261" s="488"/>
    </row>
    <row r="57262" spans="7:7" ht="15" customHeight="1">
      <c r="G57262" s="488"/>
    </row>
    <row r="57263" spans="7:7" ht="15" customHeight="1">
      <c r="G57263" s="488"/>
    </row>
    <row r="57264" spans="7:7" ht="15" customHeight="1">
      <c r="G57264" s="488"/>
    </row>
    <row r="57265" spans="7:7" ht="15" customHeight="1">
      <c r="G57265" s="488"/>
    </row>
    <row r="57266" spans="7:7" ht="15" customHeight="1">
      <c r="G57266" s="488"/>
    </row>
    <row r="57267" spans="7:7" ht="15" customHeight="1">
      <c r="G57267" s="488"/>
    </row>
    <row r="57268" spans="7:7" ht="15" customHeight="1">
      <c r="G57268" s="488"/>
    </row>
    <row r="57269" spans="7:7" ht="15" customHeight="1">
      <c r="G57269" s="488"/>
    </row>
    <row r="57270" spans="7:7" ht="15" customHeight="1">
      <c r="G57270" s="488"/>
    </row>
    <row r="57271" spans="7:7" ht="15" customHeight="1">
      <c r="G57271" s="488"/>
    </row>
    <row r="57272" spans="7:7" ht="15" customHeight="1">
      <c r="G57272" s="488"/>
    </row>
    <row r="57273" spans="7:7" ht="15" customHeight="1">
      <c r="G57273" s="488"/>
    </row>
    <row r="57274" spans="7:7" ht="15" customHeight="1">
      <c r="G57274" s="488"/>
    </row>
    <row r="57275" spans="7:7" ht="15" customHeight="1">
      <c r="G57275" s="488"/>
    </row>
    <row r="57276" spans="7:7" ht="15" customHeight="1">
      <c r="G57276" s="488"/>
    </row>
    <row r="57277" spans="7:7" ht="15" customHeight="1">
      <c r="G57277" s="488"/>
    </row>
    <row r="57278" spans="7:7" ht="15" customHeight="1">
      <c r="G57278" s="488"/>
    </row>
    <row r="57279" spans="7:7" ht="15" customHeight="1">
      <c r="G57279" s="488"/>
    </row>
    <row r="57280" spans="7:7" ht="15" customHeight="1">
      <c r="G57280" s="488"/>
    </row>
    <row r="57281" spans="7:7" ht="15" customHeight="1">
      <c r="G57281" s="488"/>
    </row>
    <row r="57282" spans="7:7" ht="15" customHeight="1">
      <c r="G57282" s="488"/>
    </row>
    <row r="57283" spans="7:7" ht="15" customHeight="1">
      <c r="G57283" s="488"/>
    </row>
    <row r="57284" spans="7:7" ht="15" customHeight="1">
      <c r="G57284" s="488"/>
    </row>
    <row r="57285" spans="7:7" ht="15" customHeight="1">
      <c r="G57285" s="488"/>
    </row>
    <row r="57286" spans="7:7" ht="15" customHeight="1">
      <c r="G57286" s="488"/>
    </row>
    <row r="57287" spans="7:7" ht="15" customHeight="1">
      <c r="G57287" s="488"/>
    </row>
    <row r="57288" spans="7:7" ht="15" customHeight="1">
      <c r="G57288" s="488"/>
    </row>
    <row r="57289" spans="7:7" ht="15" customHeight="1">
      <c r="G57289" s="488"/>
    </row>
    <row r="57290" spans="7:7" ht="15" customHeight="1">
      <c r="G57290" s="488"/>
    </row>
    <row r="57291" spans="7:7" ht="15" customHeight="1">
      <c r="G57291" s="488"/>
    </row>
    <row r="57292" spans="7:7" ht="15" customHeight="1">
      <c r="G57292" s="488"/>
    </row>
    <row r="57293" spans="7:7" ht="15" customHeight="1">
      <c r="G57293" s="488"/>
    </row>
    <row r="57294" spans="7:7" ht="15" customHeight="1">
      <c r="G57294" s="488"/>
    </row>
    <row r="57295" spans="7:7" ht="15" customHeight="1">
      <c r="G57295" s="488"/>
    </row>
    <row r="57296" spans="7:7" ht="15" customHeight="1">
      <c r="G57296" s="488"/>
    </row>
    <row r="57297" spans="7:7" ht="15" customHeight="1">
      <c r="G57297" s="488"/>
    </row>
    <row r="57298" spans="7:7" ht="15" customHeight="1">
      <c r="G57298" s="488"/>
    </row>
    <row r="57299" spans="7:7" ht="15" customHeight="1">
      <c r="G57299" s="488"/>
    </row>
    <row r="57300" spans="7:7" ht="15" customHeight="1">
      <c r="G57300" s="488"/>
    </row>
    <row r="57301" spans="7:7" ht="15" customHeight="1">
      <c r="G57301" s="488"/>
    </row>
    <row r="57302" spans="7:7" ht="15" customHeight="1">
      <c r="G57302" s="488"/>
    </row>
    <row r="57303" spans="7:7" ht="15" customHeight="1">
      <c r="G57303" s="488"/>
    </row>
    <row r="57304" spans="7:7" ht="15" customHeight="1">
      <c r="G57304" s="488"/>
    </row>
    <row r="57305" spans="7:7" ht="15" customHeight="1">
      <c r="G57305" s="488"/>
    </row>
    <row r="57306" spans="7:7" ht="15" customHeight="1">
      <c r="G57306" s="488"/>
    </row>
    <row r="57307" spans="7:7" ht="15" customHeight="1">
      <c r="G57307" s="488"/>
    </row>
    <row r="57308" spans="7:7" ht="15" customHeight="1">
      <c r="G57308" s="488"/>
    </row>
    <row r="57309" spans="7:7" ht="15" customHeight="1">
      <c r="G57309" s="488"/>
    </row>
    <row r="57310" spans="7:7" ht="15" customHeight="1">
      <c r="G57310" s="488"/>
    </row>
    <row r="57311" spans="7:7" ht="15" customHeight="1">
      <c r="G57311" s="488"/>
    </row>
    <row r="57312" spans="7:7" ht="15" customHeight="1">
      <c r="G57312" s="488"/>
    </row>
    <row r="57313" spans="7:7" ht="15" customHeight="1">
      <c r="G57313" s="488"/>
    </row>
    <row r="57314" spans="7:7" ht="15" customHeight="1">
      <c r="G57314" s="488"/>
    </row>
    <row r="57315" spans="7:7" ht="15" customHeight="1">
      <c r="G57315" s="488"/>
    </row>
    <row r="57316" spans="7:7" ht="15" customHeight="1">
      <c r="G57316" s="488"/>
    </row>
    <row r="57317" spans="7:7" ht="15" customHeight="1">
      <c r="G57317" s="488"/>
    </row>
    <row r="57318" spans="7:7" ht="15" customHeight="1">
      <c r="G57318" s="488"/>
    </row>
    <row r="57319" spans="7:7" ht="15" customHeight="1">
      <c r="G57319" s="488"/>
    </row>
    <row r="57320" spans="7:7" ht="15" customHeight="1">
      <c r="G57320" s="488"/>
    </row>
    <row r="57321" spans="7:7" ht="15" customHeight="1">
      <c r="G57321" s="488"/>
    </row>
    <row r="57322" spans="7:7" ht="15" customHeight="1">
      <c r="G57322" s="488"/>
    </row>
    <row r="57323" spans="7:7" ht="15" customHeight="1">
      <c r="G57323" s="488"/>
    </row>
    <row r="57324" spans="7:7" ht="15" customHeight="1">
      <c r="G57324" s="488"/>
    </row>
    <row r="57325" spans="7:7" ht="15" customHeight="1">
      <c r="G57325" s="488"/>
    </row>
    <row r="57326" spans="7:7" ht="15" customHeight="1">
      <c r="G57326" s="488"/>
    </row>
    <row r="57327" spans="7:7" ht="15" customHeight="1">
      <c r="G57327" s="488"/>
    </row>
    <row r="57328" spans="7:7" ht="15" customHeight="1">
      <c r="G57328" s="488"/>
    </row>
    <row r="57329" spans="7:7" ht="15" customHeight="1">
      <c r="G57329" s="488"/>
    </row>
    <row r="57330" spans="7:7" ht="15" customHeight="1">
      <c r="G57330" s="488"/>
    </row>
    <row r="57331" spans="7:7" ht="15" customHeight="1">
      <c r="G57331" s="488"/>
    </row>
    <row r="57332" spans="7:7" ht="15" customHeight="1">
      <c r="G57332" s="488"/>
    </row>
    <row r="57333" spans="7:7" ht="15" customHeight="1">
      <c r="G57333" s="488"/>
    </row>
    <row r="57334" spans="7:7" ht="15" customHeight="1">
      <c r="G57334" s="488"/>
    </row>
    <row r="57335" spans="7:7" ht="15" customHeight="1">
      <c r="G57335" s="488"/>
    </row>
    <row r="57336" spans="7:7" ht="15" customHeight="1">
      <c r="G57336" s="488"/>
    </row>
    <row r="57337" spans="7:7" ht="15" customHeight="1">
      <c r="G57337" s="488"/>
    </row>
    <row r="57338" spans="7:7" ht="15" customHeight="1">
      <c r="G57338" s="488"/>
    </row>
    <row r="57339" spans="7:7" ht="15" customHeight="1">
      <c r="G57339" s="488"/>
    </row>
    <row r="57340" spans="7:7" ht="15" customHeight="1">
      <c r="G57340" s="488"/>
    </row>
    <row r="57341" spans="7:7" ht="15" customHeight="1">
      <c r="G57341" s="488"/>
    </row>
    <row r="57342" spans="7:7" ht="15" customHeight="1">
      <c r="G57342" s="488"/>
    </row>
    <row r="57343" spans="7:7" ht="15" customHeight="1">
      <c r="G57343" s="488"/>
    </row>
    <row r="57344" spans="7:7" ht="15" customHeight="1">
      <c r="G57344" s="488"/>
    </row>
    <row r="57345" spans="7:7" ht="15" customHeight="1">
      <c r="G57345" s="488"/>
    </row>
    <row r="57346" spans="7:7" ht="15" customHeight="1">
      <c r="G57346" s="488"/>
    </row>
    <row r="57347" spans="7:7" ht="15" customHeight="1">
      <c r="G57347" s="488"/>
    </row>
    <row r="57348" spans="7:7" ht="15" customHeight="1">
      <c r="G57348" s="488"/>
    </row>
    <row r="57349" spans="7:7" ht="15" customHeight="1">
      <c r="G57349" s="488"/>
    </row>
    <row r="57350" spans="7:7" ht="15" customHeight="1">
      <c r="G57350" s="488"/>
    </row>
    <row r="57351" spans="7:7" ht="15" customHeight="1">
      <c r="G57351" s="488"/>
    </row>
    <row r="57352" spans="7:7" ht="15" customHeight="1">
      <c r="G57352" s="488"/>
    </row>
    <row r="57353" spans="7:7" ht="15" customHeight="1">
      <c r="G57353" s="488"/>
    </row>
    <row r="57354" spans="7:7" ht="15" customHeight="1">
      <c r="G57354" s="488"/>
    </row>
    <row r="57355" spans="7:7" ht="15" customHeight="1">
      <c r="G57355" s="488"/>
    </row>
    <row r="57356" spans="7:7" ht="15" customHeight="1">
      <c r="G57356" s="488"/>
    </row>
    <row r="57357" spans="7:7" ht="15" customHeight="1">
      <c r="G57357" s="488"/>
    </row>
    <row r="57358" spans="7:7" ht="15" customHeight="1">
      <c r="G57358" s="488"/>
    </row>
    <row r="57359" spans="7:7" ht="15" customHeight="1">
      <c r="G57359" s="488"/>
    </row>
    <row r="57360" spans="7:7" ht="15" customHeight="1">
      <c r="G57360" s="488"/>
    </row>
    <row r="57361" spans="7:7" ht="15" customHeight="1">
      <c r="G57361" s="488"/>
    </row>
    <row r="57362" spans="7:7" ht="15" customHeight="1">
      <c r="G57362" s="488"/>
    </row>
    <row r="57363" spans="7:7" ht="15" customHeight="1">
      <c r="G57363" s="488"/>
    </row>
    <row r="57364" spans="7:7" ht="15" customHeight="1">
      <c r="G57364" s="488"/>
    </row>
    <row r="57365" spans="7:7" ht="15" customHeight="1">
      <c r="G57365" s="488"/>
    </row>
    <row r="57366" spans="7:7" ht="15" customHeight="1">
      <c r="G57366" s="488"/>
    </row>
    <row r="57367" spans="7:7" ht="15" customHeight="1">
      <c r="G57367" s="488"/>
    </row>
    <row r="57368" spans="7:7" ht="15" customHeight="1">
      <c r="G57368" s="488"/>
    </row>
    <row r="57369" spans="7:7" ht="15" customHeight="1">
      <c r="G57369" s="488"/>
    </row>
    <row r="57370" spans="7:7" ht="15" customHeight="1">
      <c r="G57370" s="488"/>
    </row>
    <row r="57371" spans="7:7" ht="15" customHeight="1">
      <c r="G57371" s="488"/>
    </row>
    <row r="57372" spans="7:7" ht="15" customHeight="1">
      <c r="G57372" s="488"/>
    </row>
    <row r="57373" spans="7:7" ht="15" customHeight="1">
      <c r="G57373" s="488"/>
    </row>
    <row r="57374" spans="7:7" ht="15" customHeight="1">
      <c r="G57374" s="488"/>
    </row>
    <row r="57375" spans="7:7" ht="15" customHeight="1">
      <c r="G57375" s="488"/>
    </row>
    <row r="57376" spans="7:7" ht="15" customHeight="1">
      <c r="G57376" s="488"/>
    </row>
    <row r="57377" spans="7:7" ht="15" customHeight="1">
      <c r="G57377" s="488"/>
    </row>
    <row r="57378" spans="7:7" ht="15" customHeight="1">
      <c r="G57378" s="488"/>
    </row>
    <row r="57379" spans="7:7" ht="15" customHeight="1">
      <c r="G57379" s="488"/>
    </row>
    <row r="57380" spans="7:7" ht="15" customHeight="1">
      <c r="G57380" s="488"/>
    </row>
    <row r="57381" spans="7:7" ht="15" customHeight="1">
      <c r="G57381" s="488"/>
    </row>
    <row r="57382" spans="7:7" ht="15" customHeight="1">
      <c r="G57382" s="488"/>
    </row>
    <row r="57383" spans="7:7" ht="15" customHeight="1">
      <c r="G57383" s="488"/>
    </row>
    <row r="57384" spans="7:7" ht="15" customHeight="1">
      <c r="G57384" s="488"/>
    </row>
    <row r="57385" spans="7:7" ht="15" customHeight="1">
      <c r="G57385" s="488"/>
    </row>
    <row r="57386" spans="7:7" ht="15" customHeight="1">
      <c r="G57386" s="488"/>
    </row>
    <row r="57387" spans="7:7" ht="15" customHeight="1">
      <c r="G57387" s="488"/>
    </row>
    <row r="57388" spans="7:7" ht="15" customHeight="1">
      <c r="G57388" s="488"/>
    </row>
    <row r="57389" spans="7:7" ht="15" customHeight="1">
      <c r="G57389" s="488"/>
    </row>
    <row r="57390" spans="7:7" ht="15" customHeight="1">
      <c r="G57390" s="488"/>
    </row>
    <row r="57391" spans="7:7" ht="15" customHeight="1">
      <c r="G57391" s="488"/>
    </row>
    <row r="57392" spans="7:7" ht="15" customHeight="1">
      <c r="G57392" s="488"/>
    </row>
    <row r="57393" spans="7:7" ht="15" customHeight="1">
      <c r="G57393" s="488"/>
    </row>
    <row r="57394" spans="7:7" ht="15" customHeight="1">
      <c r="G57394" s="488"/>
    </row>
    <row r="57395" spans="7:7" ht="15" customHeight="1">
      <c r="G57395" s="488"/>
    </row>
    <row r="57396" spans="7:7" ht="15" customHeight="1">
      <c r="G57396" s="488"/>
    </row>
    <row r="57397" spans="7:7" ht="15" customHeight="1">
      <c r="G57397" s="488"/>
    </row>
    <row r="57398" spans="7:7" ht="15" customHeight="1">
      <c r="G57398" s="488"/>
    </row>
    <row r="57399" spans="7:7" ht="15" customHeight="1">
      <c r="G57399" s="488"/>
    </row>
    <row r="57400" spans="7:7" ht="15" customHeight="1">
      <c r="G57400" s="488"/>
    </row>
    <row r="57401" spans="7:7" ht="15" customHeight="1">
      <c r="G57401" s="488"/>
    </row>
    <row r="57402" spans="7:7" ht="15" customHeight="1">
      <c r="G57402" s="488"/>
    </row>
    <row r="57403" spans="7:7" ht="15" customHeight="1">
      <c r="G57403" s="488"/>
    </row>
    <row r="57404" spans="7:7" ht="15" customHeight="1">
      <c r="G57404" s="488"/>
    </row>
    <row r="57405" spans="7:7" ht="15" customHeight="1">
      <c r="G57405" s="488"/>
    </row>
    <row r="57406" spans="7:7" ht="15" customHeight="1">
      <c r="G57406" s="488"/>
    </row>
    <row r="57407" spans="7:7" ht="15" customHeight="1">
      <c r="G57407" s="488"/>
    </row>
    <row r="57408" spans="7:7" ht="15" customHeight="1">
      <c r="G57408" s="488"/>
    </row>
    <row r="57409" spans="7:7" ht="15" customHeight="1">
      <c r="G57409" s="488"/>
    </row>
    <row r="57410" spans="7:7" ht="15" customHeight="1">
      <c r="G57410" s="488"/>
    </row>
    <row r="57411" spans="7:7" ht="15" customHeight="1">
      <c r="G57411" s="488"/>
    </row>
    <row r="57412" spans="7:7" ht="15" customHeight="1">
      <c r="G57412" s="488"/>
    </row>
    <row r="57413" spans="7:7" ht="15" customHeight="1">
      <c r="G57413" s="488"/>
    </row>
    <row r="57414" spans="7:7" ht="15" customHeight="1">
      <c r="G57414" s="488"/>
    </row>
    <row r="57415" spans="7:7" ht="15" customHeight="1">
      <c r="G57415" s="488"/>
    </row>
    <row r="57416" spans="7:7" ht="15" customHeight="1">
      <c r="G57416" s="488"/>
    </row>
    <row r="57417" spans="7:7" ht="15" customHeight="1">
      <c r="G57417" s="488"/>
    </row>
    <row r="57418" spans="7:7" ht="15" customHeight="1">
      <c r="G57418" s="488"/>
    </row>
    <row r="57419" spans="7:7" ht="15" customHeight="1">
      <c r="G57419" s="488"/>
    </row>
    <row r="57420" spans="7:7" ht="15" customHeight="1">
      <c r="G57420" s="488"/>
    </row>
    <row r="57421" spans="7:7" ht="15" customHeight="1">
      <c r="G57421" s="488"/>
    </row>
    <row r="57422" spans="7:7" ht="15" customHeight="1">
      <c r="G57422" s="488"/>
    </row>
    <row r="57423" spans="7:7" ht="15" customHeight="1">
      <c r="G57423" s="488"/>
    </row>
    <row r="57424" spans="7:7" ht="15" customHeight="1">
      <c r="G57424" s="488"/>
    </row>
    <row r="57425" spans="7:7" ht="15" customHeight="1">
      <c r="G57425" s="488"/>
    </row>
    <row r="57426" spans="7:7" ht="15" customHeight="1">
      <c r="G57426" s="488"/>
    </row>
    <row r="57427" spans="7:7" ht="15" customHeight="1">
      <c r="G57427" s="488"/>
    </row>
    <row r="57428" spans="7:7" ht="15" customHeight="1">
      <c r="G57428" s="488"/>
    </row>
    <row r="57429" spans="7:7" ht="15" customHeight="1">
      <c r="G57429" s="488"/>
    </row>
    <row r="57430" spans="7:7" ht="15" customHeight="1">
      <c r="G57430" s="488"/>
    </row>
    <row r="57431" spans="7:7" ht="15" customHeight="1">
      <c r="G57431" s="488"/>
    </row>
    <row r="57432" spans="7:7" ht="15" customHeight="1">
      <c r="G57432" s="488"/>
    </row>
    <row r="57433" spans="7:7" ht="15" customHeight="1">
      <c r="G57433" s="488"/>
    </row>
    <row r="57434" spans="7:7" ht="15" customHeight="1">
      <c r="G57434" s="488"/>
    </row>
    <row r="57435" spans="7:7" ht="15" customHeight="1">
      <c r="G57435" s="488"/>
    </row>
    <row r="57436" spans="7:7" ht="15" customHeight="1">
      <c r="G57436" s="488"/>
    </row>
    <row r="57437" spans="7:7" ht="15" customHeight="1">
      <c r="G57437" s="488"/>
    </row>
    <row r="57438" spans="7:7" ht="15" customHeight="1">
      <c r="G57438" s="488"/>
    </row>
    <row r="57439" spans="7:7" ht="15" customHeight="1">
      <c r="G57439" s="488"/>
    </row>
    <row r="57440" spans="7:7" ht="15" customHeight="1">
      <c r="G57440" s="488"/>
    </row>
    <row r="57441" spans="7:7" ht="15" customHeight="1">
      <c r="G57441" s="488"/>
    </row>
    <row r="57442" spans="7:7" ht="15" customHeight="1">
      <c r="G57442" s="488"/>
    </row>
    <row r="57443" spans="7:7" ht="15" customHeight="1">
      <c r="G57443" s="488"/>
    </row>
    <row r="57444" spans="7:7" ht="15" customHeight="1">
      <c r="G57444" s="488"/>
    </row>
    <row r="57445" spans="7:7" ht="15" customHeight="1">
      <c r="G57445" s="488"/>
    </row>
    <row r="57446" spans="7:7" ht="15" customHeight="1">
      <c r="G57446" s="488"/>
    </row>
    <row r="57447" spans="7:7" ht="15" customHeight="1">
      <c r="G57447" s="488"/>
    </row>
    <row r="57448" spans="7:7" ht="15" customHeight="1">
      <c r="G57448" s="488"/>
    </row>
    <row r="57449" spans="7:7" ht="15" customHeight="1">
      <c r="G57449" s="488"/>
    </row>
    <row r="57450" spans="7:7" ht="15" customHeight="1">
      <c r="G57450" s="488"/>
    </row>
    <row r="57451" spans="7:7" ht="15" customHeight="1">
      <c r="G57451" s="488"/>
    </row>
    <row r="57452" spans="7:7" ht="15" customHeight="1">
      <c r="G57452" s="488"/>
    </row>
    <row r="57453" spans="7:7" ht="15" customHeight="1">
      <c r="G57453" s="488"/>
    </row>
    <row r="57454" spans="7:7" ht="15" customHeight="1">
      <c r="G57454" s="488"/>
    </row>
    <row r="57455" spans="7:7" ht="15" customHeight="1">
      <c r="G57455" s="488"/>
    </row>
    <row r="57456" spans="7:7" ht="15" customHeight="1">
      <c r="G57456" s="488"/>
    </row>
    <row r="57457" spans="7:7" ht="15" customHeight="1">
      <c r="G57457" s="488"/>
    </row>
    <row r="57458" spans="7:7" ht="15" customHeight="1">
      <c r="G57458" s="488"/>
    </row>
    <row r="57459" spans="7:7" ht="15" customHeight="1">
      <c r="G57459" s="488"/>
    </row>
    <row r="57460" spans="7:7" ht="15" customHeight="1">
      <c r="G57460" s="488"/>
    </row>
    <row r="57461" spans="7:7" ht="15" customHeight="1">
      <c r="G57461" s="488"/>
    </row>
    <row r="57462" spans="7:7" ht="15" customHeight="1">
      <c r="G57462" s="488"/>
    </row>
    <row r="57463" spans="7:7" ht="15" customHeight="1">
      <c r="G57463" s="488"/>
    </row>
    <row r="57464" spans="7:7" ht="15" customHeight="1">
      <c r="G57464" s="488"/>
    </row>
    <row r="57465" spans="7:7" ht="15" customHeight="1">
      <c r="G57465" s="488"/>
    </row>
    <row r="57466" spans="7:7" ht="15" customHeight="1">
      <c r="G57466" s="488"/>
    </row>
    <row r="57467" spans="7:7" ht="15" customHeight="1">
      <c r="G57467" s="488"/>
    </row>
    <row r="57468" spans="7:7" ht="15" customHeight="1">
      <c r="G57468" s="488"/>
    </row>
    <row r="57469" spans="7:7" ht="15" customHeight="1">
      <c r="G57469" s="488"/>
    </row>
    <row r="57470" spans="7:7" ht="15" customHeight="1">
      <c r="G57470" s="488"/>
    </row>
    <row r="57471" spans="7:7" ht="15" customHeight="1">
      <c r="G57471" s="488"/>
    </row>
    <row r="57472" spans="7:7" ht="15" customHeight="1">
      <c r="G57472" s="488"/>
    </row>
    <row r="57473" spans="7:7" ht="15" customHeight="1">
      <c r="G57473" s="488"/>
    </row>
    <row r="57474" spans="7:7" ht="15" customHeight="1">
      <c r="G57474" s="488"/>
    </row>
    <row r="57475" spans="7:7" ht="15" customHeight="1">
      <c r="G57475" s="488"/>
    </row>
    <row r="57476" spans="7:7" ht="15" customHeight="1">
      <c r="G57476" s="488"/>
    </row>
    <row r="57477" spans="7:7" ht="15" customHeight="1">
      <c r="G57477" s="488"/>
    </row>
    <row r="57478" spans="7:7" ht="15" customHeight="1">
      <c r="G57478" s="488"/>
    </row>
    <row r="57479" spans="7:7" ht="15" customHeight="1">
      <c r="G57479" s="488"/>
    </row>
    <row r="57480" spans="7:7" ht="15" customHeight="1">
      <c r="G57480" s="488"/>
    </row>
    <row r="57481" spans="7:7" ht="15" customHeight="1">
      <c r="G57481" s="488"/>
    </row>
    <row r="57482" spans="7:7" ht="15" customHeight="1">
      <c r="G57482" s="488"/>
    </row>
    <row r="57483" spans="7:7" ht="15" customHeight="1">
      <c r="G57483" s="488"/>
    </row>
    <row r="57484" spans="7:7" ht="15" customHeight="1">
      <c r="G57484" s="488"/>
    </row>
    <row r="57485" spans="7:7" ht="15" customHeight="1">
      <c r="G57485" s="488"/>
    </row>
    <row r="57486" spans="7:7" ht="15" customHeight="1">
      <c r="G57486" s="488"/>
    </row>
    <row r="57487" spans="7:7" ht="15" customHeight="1">
      <c r="G57487" s="488"/>
    </row>
    <row r="57488" spans="7:7" ht="15" customHeight="1">
      <c r="G57488" s="488"/>
    </row>
    <row r="57489" spans="7:7" ht="15" customHeight="1">
      <c r="G57489" s="488"/>
    </row>
    <row r="57490" spans="7:7" ht="15" customHeight="1">
      <c r="G57490" s="488"/>
    </row>
    <row r="57491" spans="7:7" ht="15" customHeight="1">
      <c r="G57491" s="488"/>
    </row>
    <row r="57492" spans="7:7" ht="15" customHeight="1">
      <c r="G57492" s="488"/>
    </row>
    <row r="57493" spans="7:7" ht="15" customHeight="1">
      <c r="G57493" s="488"/>
    </row>
    <row r="57494" spans="7:7" ht="15" customHeight="1">
      <c r="G57494" s="488"/>
    </row>
    <row r="57495" spans="7:7" ht="15" customHeight="1">
      <c r="G57495" s="488"/>
    </row>
    <row r="57496" spans="7:7" ht="15" customHeight="1">
      <c r="G57496" s="488"/>
    </row>
    <row r="57497" spans="7:7" ht="15" customHeight="1">
      <c r="G57497" s="488"/>
    </row>
    <row r="57498" spans="7:7" ht="15" customHeight="1">
      <c r="G57498" s="488"/>
    </row>
    <row r="57499" spans="7:7" ht="15" customHeight="1">
      <c r="G57499" s="488"/>
    </row>
    <row r="57500" spans="7:7" ht="15" customHeight="1">
      <c r="G57500" s="488"/>
    </row>
    <row r="57501" spans="7:7" ht="15" customHeight="1">
      <c r="G57501" s="488"/>
    </row>
    <row r="57502" spans="7:7" ht="15" customHeight="1">
      <c r="G57502" s="488"/>
    </row>
    <row r="57503" spans="7:7" ht="15" customHeight="1">
      <c r="G57503" s="488"/>
    </row>
    <row r="57504" spans="7:7" ht="15" customHeight="1">
      <c r="G57504" s="488"/>
    </row>
    <row r="57505" spans="7:7" ht="15" customHeight="1">
      <c r="G57505" s="488"/>
    </row>
    <row r="57506" spans="7:7" ht="15" customHeight="1">
      <c r="G57506" s="488"/>
    </row>
    <row r="57507" spans="7:7" ht="15" customHeight="1">
      <c r="G57507" s="488"/>
    </row>
    <row r="57508" spans="7:7" ht="15" customHeight="1">
      <c r="G57508" s="488"/>
    </row>
    <row r="57509" spans="7:7" ht="15" customHeight="1">
      <c r="G57509" s="488"/>
    </row>
    <row r="57510" spans="7:7" ht="15" customHeight="1">
      <c r="G57510" s="488"/>
    </row>
    <row r="57511" spans="7:7" ht="15" customHeight="1">
      <c r="G57511" s="488"/>
    </row>
    <row r="57512" spans="7:7" ht="15" customHeight="1">
      <c r="G57512" s="488"/>
    </row>
    <row r="57513" spans="7:7" ht="15" customHeight="1">
      <c r="G57513" s="488"/>
    </row>
    <row r="57514" spans="7:7" ht="15" customHeight="1">
      <c r="G57514" s="488"/>
    </row>
    <row r="57515" spans="7:7" ht="15" customHeight="1">
      <c r="G57515" s="488"/>
    </row>
    <row r="57516" spans="7:7" ht="15" customHeight="1">
      <c r="G57516" s="488"/>
    </row>
    <row r="57517" spans="7:7" ht="15" customHeight="1">
      <c r="G57517" s="488"/>
    </row>
    <row r="57518" spans="7:7" ht="15" customHeight="1">
      <c r="G57518" s="488"/>
    </row>
    <row r="57519" spans="7:7" ht="15" customHeight="1">
      <c r="G57519" s="488"/>
    </row>
    <row r="57520" spans="7:7" ht="15" customHeight="1">
      <c r="G57520" s="488"/>
    </row>
    <row r="57521" spans="7:7" ht="15" customHeight="1">
      <c r="G57521" s="488"/>
    </row>
    <row r="57522" spans="7:7" ht="15" customHeight="1">
      <c r="G57522" s="488"/>
    </row>
    <row r="57523" spans="7:7" ht="15" customHeight="1">
      <c r="G57523" s="488"/>
    </row>
    <row r="57524" spans="7:7" ht="15" customHeight="1">
      <c r="G57524" s="488"/>
    </row>
    <row r="57525" spans="7:7" ht="15" customHeight="1">
      <c r="G57525" s="488"/>
    </row>
    <row r="57526" spans="7:7" ht="15" customHeight="1">
      <c r="G57526" s="488"/>
    </row>
    <row r="57527" spans="7:7" ht="15" customHeight="1">
      <c r="G57527" s="488"/>
    </row>
    <row r="57528" spans="7:7" ht="15" customHeight="1">
      <c r="G57528" s="488"/>
    </row>
    <row r="57529" spans="7:7" ht="15" customHeight="1">
      <c r="G57529" s="488"/>
    </row>
    <row r="57530" spans="7:7" ht="15" customHeight="1">
      <c r="G57530" s="488"/>
    </row>
    <row r="57531" spans="7:7" ht="15" customHeight="1">
      <c r="G57531" s="488"/>
    </row>
    <row r="57532" spans="7:7" ht="15" customHeight="1">
      <c r="G57532" s="488"/>
    </row>
    <row r="57533" spans="7:7" ht="15" customHeight="1">
      <c r="G57533" s="488"/>
    </row>
    <row r="57534" spans="7:7" ht="15" customHeight="1">
      <c r="G57534" s="488"/>
    </row>
    <row r="57535" spans="7:7" ht="15" customHeight="1">
      <c r="G57535" s="488"/>
    </row>
    <row r="57536" spans="7:7" ht="15" customHeight="1">
      <c r="G57536" s="488"/>
    </row>
    <row r="57537" spans="7:7" ht="15" customHeight="1">
      <c r="G57537" s="488"/>
    </row>
    <row r="57538" spans="7:7" ht="15" customHeight="1">
      <c r="G57538" s="488"/>
    </row>
    <row r="57539" spans="7:7" ht="15" customHeight="1">
      <c r="G57539" s="488"/>
    </row>
    <row r="57540" spans="7:7" ht="15" customHeight="1">
      <c r="G57540" s="488"/>
    </row>
    <row r="57541" spans="7:7" ht="15" customHeight="1">
      <c r="G57541" s="488"/>
    </row>
    <row r="57542" spans="7:7" ht="15" customHeight="1">
      <c r="G57542" s="488"/>
    </row>
    <row r="57543" spans="7:7" ht="15" customHeight="1">
      <c r="G57543" s="488"/>
    </row>
    <row r="57544" spans="7:7" ht="15" customHeight="1">
      <c r="G57544" s="488"/>
    </row>
    <row r="57545" spans="7:7" ht="15" customHeight="1">
      <c r="G57545" s="488"/>
    </row>
    <row r="57546" spans="7:7" ht="15" customHeight="1">
      <c r="G57546" s="488"/>
    </row>
    <row r="57547" spans="7:7" ht="15" customHeight="1">
      <c r="G57547" s="488"/>
    </row>
    <row r="57548" spans="7:7" ht="15" customHeight="1">
      <c r="G57548" s="488"/>
    </row>
    <row r="57549" spans="7:7" ht="15" customHeight="1">
      <c r="G57549" s="488"/>
    </row>
    <row r="57550" spans="7:7" ht="15" customHeight="1">
      <c r="G57550" s="488"/>
    </row>
    <row r="57551" spans="7:7" ht="15" customHeight="1">
      <c r="G57551" s="488"/>
    </row>
    <row r="57552" spans="7:7" ht="15" customHeight="1">
      <c r="G57552" s="488"/>
    </row>
    <row r="57553" spans="7:7" ht="15" customHeight="1">
      <c r="G57553" s="488"/>
    </row>
    <row r="57554" spans="7:7" ht="15" customHeight="1">
      <c r="G57554" s="488"/>
    </row>
    <row r="57555" spans="7:7" ht="15" customHeight="1">
      <c r="G57555" s="488"/>
    </row>
    <row r="57556" spans="7:7" ht="15" customHeight="1">
      <c r="G57556" s="488"/>
    </row>
    <row r="57557" spans="7:7" ht="15" customHeight="1">
      <c r="G57557" s="488"/>
    </row>
    <row r="57558" spans="7:7" ht="15" customHeight="1">
      <c r="G57558" s="488"/>
    </row>
    <row r="57559" spans="7:7" ht="15" customHeight="1">
      <c r="G57559" s="488"/>
    </row>
    <row r="57560" spans="7:7" ht="15" customHeight="1">
      <c r="G57560" s="488"/>
    </row>
    <row r="57561" spans="7:7" ht="15" customHeight="1">
      <c r="G57561" s="488"/>
    </row>
    <row r="57562" spans="7:7" ht="15" customHeight="1">
      <c r="G57562" s="488"/>
    </row>
    <row r="57563" spans="7:7" ht="15" customHeight="1">
      <c r="G57563" s="488"/>
    </row>
    <row r="57564" spans="7:7" ht="15" customHeight="1">
      <c r="G57564" s="488"/>
    </row>
    <row r="57565" spans="7:7" ht="15" customHeight="1">
      <c r="G57565" s="488"/>
    </row>
    <row r="57566" spans="7:7" ht="15" customHeight="1">
      <c r="G57566" s="488"/>
    </row>
    <row r="57567" spans="7:7" ht="15" customHeight="1">
      <c r="G57567" s="488"/>
    </row>
    <row r="57568" spans="7:7" ht="15" customHeight="1">
      <c r="G57568" s="488"/>
    </row>
    <row r="57569" spans="7:7" ht="15" customHeight="1">
      <c r="G57569" s="488"/>
    </row>
    <row r="57570" spans="7:7" ht="15" customHeight="1">
      <c r="G57570" s="488"/>
    </row>
    <row r="57571" spans="7:7" ht="15" customHeight="1">
      <c r="G57571" s="488"/>
    </row>
    <row r="57572" spans="7:7" ht="15" customHeight="1">
      <c r="G57572" s="488"/>
    </row>
    <row r="57573" spans="7:7" ht="15" customHeight="1">
      <c r="G57573" s="488"/>
    </row>
    <row r="57574" spans="7:7" ht="15" customHeight="1">
      <c r="G57574" s="488"/>
    </row>
    <row r="57575" spans="7:7" ht="15" customHeight="1">
      <c r="G57575" s="488"/>
    </row>
    <row r="57576" spans="7:7" ht="15" customHeight="1">
      <c r="G57576" s="488"/>
    </row>
    <row r="57577" spans="7:7" ht="15" customHeight="1">
      <c r="G57577" s="488"/>
    </row>
    <row r="57578" spans="7:7" ht="15" customHeight="1">
      <c r="G57578" s="488"/>
    </row>
    <row r="57579" spans="7:7" ht="15" customHeight="1">
      <c r="G57579" s="488"/>
    </row>
    <row r="57580" spans="7:7" ht="15" customHeight="1">
      <c r="G57580" s="488"/>
    </row>
    <row r="57581" spans="7:7" ht="15" customHeight="1">
      <c r="G57581" s="488"/>
    </row>
    <row r="57582" spans="7:7" ht="15" customHeight="1">
      <c r="G57582" s="488"/>
    </row>
    <row r="57583" spans="7:7" ht="15" customHeight="1">
      <c r="G57583" s="488"/>
    </row>
    <row r="57584" spans="7:7" ht="15" customHeight="1">
      <c r="G57584" s="488"/>
    </row>
    <row r="57585" spans="7:7" ht="15" customHeight="1">
      <c r="G57585" s="488"/>
    </row>
    <row r="57586" spans="7:7" ht="15" customHeight="1">
      <c r="G57586" s="488"/>
    </row>
    <row r="57587" spans="7:7" ht="15" customHeight="1">
      <c r="G57587" s="488"/>
    </row>
    <row r="57588" spans="7:7" ht="15" customHeight="1">
      <c r="G57588" s="488"/>
    </row>
    <row r="57589" spans="7:7" ht="15" customHeight="1">
      <c r="G57589" s="488"/>
    </row>
    <row r="57590" spans="7:7" ht="15" customHeight="1">
      <c r="G57590" s="488"/>
    </row>
    <row r="57591" spans="7:7" ht="15" customHeight="1">
      <c r="G57591" s="488"/>
    </row>
    <row r="57592" spans="7:7" ht="15" customHeight="1">
      <c r="G57592" s="488"/>
    </row>
    <row r="57593" spans="7:7" ht="15" customHeight="1">
      <c r="G57593" s="488"/>
    </row>
    <row r="57594" spans="7:7" ht="15" customHeight="1">
      <c r="G57594" s="488"/>
    </row>
    <row r="57595" spans="7:7" ht="15" customHeight="1">
      <c r="G57595" s="488"/>
    </row>
    <row r="57596" spans="7:7" ht="15" customHeight="1">
      <c r="G57596" s="488"/>
    </row>
    <row r="57597" spans="7:7" ht="15" customHeight="1">
      <c r="G57597" s="488"/>
    </row>
    <row r="57598" spans="7:7" ht="15" customHeight="1">
      <c r="G57598" s="488"/>
    </row>
    <row r="57599" spans="7:7" ht="15" customHeight="1">
      <c r="G57599" s="488"/>
    </row>
    <row r="57600" spans="7:7" ht="15" customHeight="1">
      <c r="G57600" s="488"/>
    </row>
    <row r="57601" spans="7:7" ht="15" customHeight="1">
      <c r="G57601" s="488"/>
    </row>
    <row r="57602" spans="7:7" ht="15" customHeight="1">
      <c r="G57602" s="488"/>
    </row>
    <row r="57603" spans="7:7" ht="15" customHeight="1">
      <c r="G57603" s="488"/>
    </row>
    <row r="57604" spans="7:7" ht="15" customHeight="1">
      <c r="G57604" s="488"/>
    </row>
    <row r="57605" spans="7:7" ht="15" customHeight="1">
      <c r="G57605" s="488"/>
    </row>
    <row r="57606" spans="7:7" ht="15" customHeight="1">
      <c r="G57606" s="488"/>
    </row>
    <row r="57607" spans="7:7" ht="15" customHeight="1">
      <c r="G57607" s="488"/>
    </row>
    <row r="57608" spans="7:7" ht="15" customHeight="1">
      <c r="G57608" s="488"/>
    </row>
    <row r="57609" spans="7:7" ht="15" customHeight="1">
      <c r="G57609" s="488"/>
    </row>
    <row r="57610" spans="7:7" ht="15" customHeight="1">
      <c r="G57610" s="488"/>
    </row>
    <row r="57611" spans="7:7" ht="15" customHeight="1">
      <c r="G57611" s="488"/>
    </row>
    <row r="57612" spans="7:7" ht="15" customHeight="1">
      <c r="G57612" s="488"/>
    </row>
    <row r="57613" spans="7:7" ht="15" customHeight="1">
      <c r="G57613" s="488"/>
    </row>
    <row r="57614" spans="7:7" ht="15" customHeight="1">
      <c r="G57614" s="488"/>
    </row>
    <row r="57615" spans="7:7" ht="15" customHeight="1">
      <c r="G57615" s="488"/>
    </row>
    <row r="57616" spans="7:7" ht="15" customHeight="1">
      <c r="G57616" s="488"/>
    </row>
    <row r="57617" spans="7:7" ht="15" customHeight="1">
      <c r="G57617" s="488"/>
    </row>
    <row r="57618" spans="7:7" ht="15" customHeight="1">
      <c r="G57618" s="488"/>
    </row>
    <row r="57619" spans="7:7" ht="15" customHeight="1">
      <c r="G57619" s="488"/>
    </row>
    <row r="57620" spans="7:7" ht="15" customHeight="1">
      <c r="G57620" s="488"/>
    </row>
    <row r="57621" spans="7:7" ht="15" customHeight="1">
      <c r="G57621" s="488"/>
    </row>
    <row r="57622" spans="7:7" ht="15" customHeight="1">
      <c r="G57622" s="488"/>
    </row>
    <row r="57623" spans="7:7" ht="15" customHeight="1">
      <c r="G57623" s="488"/>
    </row>
    <row r="57624" spans="7:7" ht="15" customHeight="1">
      <c r="G57624" s="488"/>
    </row>
    <row r="57625" spans="7:7" ht="15" customHeight="1">
      <c r="G57625" s="488"/>
    </row>
    <row r="57626" spans="7:7" ht="15" customHeight="1">
      <c r="G57626" s="488"/>
    </row>
    <row r="57627" spans="7:7" ht="15" customHeight="1">
      <c r="G57627" s="488"/>
    </row>
    <row r="57628" spans="7:7" ht="15" customHeight="1">
      <c r="G57628" s="488"/>
    </row>
    <row r="57629" spans="7:7" ht="15" customHeight="1">
      <c r="G57629" s="488"/>
    </row>
    <row r="57630" spans="7:7" ht="15" customHeight="1">
      <c r="G57630" s="488"/>
    </row>
    <row r="57631" spans="7:7" ht="15" customHeight="1">
      <c r="G57631" s="488"/>
    </row>
    <row r="57632" spans="7:7" ht="15" customHeight="1">
      <c r="G57632" s="488"/>
    </row>
    <row r="57633" spans="7:7" ht="15" customHeight="1">
      <c r="G57633" s="488"/>
    </row>
    <row r="57634" spans="7:7" ht="15" customHeight="1">
      <c r="G57634" s="488"/>
    </row>
    <row r="57635" spans="7:7" ht="15" customHeight="1">
      <c r="G57635" s="488"/>
    </row>
    <row r="57636" spans="7:7" ht="15" customHeight="1">
      <c r="G57636" s="488"/>
    </row>
    <row r="57637" spans="7:7" ht="15" customHeight="1">
      <c r="G57637" s="488"/>
    </row>
    <row r="57638" spans="7:7" ht="15" customHeight="1">
      <c r="G57638" s="488"/>
    </row>
    <row r="57639" spans="7:7" ht="15" customHeight="1">
      <c r="G57639" s="488"/>
    </row>
    <row r="57640" spans="7:7" ht="15" customHeight="1">
      <c r="G57640" s="488"/>
    </row>
    <row r="57641" spans="7:7" ht="15" customHeight="1">
      <c r="G57641" s="488"/>
    </row>
    <row r="57642" spans="7:7" ht="15" customHeight="1">
      <c r="G57642" s="488"/>
    </row>
    <row r="57643" spans="7:7" ht="15" customHeight="1">
      <c r="G57643" s="488"/>
    </row>
    <row r="57644" spans="7:7" ht="15" customHeight="1">
      <c r="G57644" s="488"/>
    </row>
    <row r="57645" spans="7:7" ht="15" customHeight="1">
      <c r="G57645" s="488"/>
    </row>
    <row r="57646" spans="7:7" ht="15" customHeight="1">
      <c r="G57646" s="488"/>
    </row>
    <row r="57647" spans="7:7" ht="15" customHeight="1">
      <c r="G57647" s="488"/>
    </row>
    <row r="57648" spans="7:7" ht="15" customHeight="1">
      <c r="G57648" s="488"/>
    </row>
    <row r="57649" spans="7:7" ht="15" customHeight="1">
      <c r="G57649" s="488"/>
    </row>
    <row r="57650" spans="7:7" ht="15" customHeight="1">
      <c r="G57650" s="488"/>
    </row>
    <row r="57651" spans="7:7" ht="15" customHeight="1">
      <c r="G57651" s="488"/>
    </row>
    <row r="57652" spans="7:7" ht="15" customHeight="1">
      <c r="G57652" s="488"/>
    </row>
    <row r="57653" spans="7:7" ht="15" customHeight="1">
      <c r="G57653" s="488"/>
    </row>
    <row r="57654" spans="7:7" ht="15" customHeight="1">
      <c r="G57654" s="488"/>
    </row>
    <row r="57655" spans="7:7" ht="15" customHeight="1">
      <c r="G57655" s="488"/>
    </row>
    <row r="57656" spans="7:7" ht="15" customHeight="1">
      <c r="G57656" s="488"/>
    </row>
    <row r="57657" spans="7:7" ht="15" customHeight="1">
      <c r="G57657" s="488"/>
    </row>
    <row r="57658" spans="7:7" ht="15" customHeight="1">
      <c r="G57658" s="488"/>
    </row>
    <row r="57659" spans="7:7" ht="15" customHeight="1">
      <c r="G57659" s="488"/>
    </row>
    <row r="57660" spans="7:7" ht="15" customHeight="1">
      <c r="G57660" s="488"/>
    </row>
    <row r="57661" spans="7:7" ht="15" customHeight="1">
      <c r="G57661" s="488"/>
    </row>
    <row r="57662" spans="7:7" ht="15" customHeight="1">
      <c r="G57662" s="488"/>
    </row>
    <row r="57663" spans="7:7" ht="15" customHeight="1">
      <c r="G57663" s="488"/>
    </row>
    <row r="57664" spans="7:7" ht="15" customHeight="1">
      <c r="G57664" s="488"/>
    </row>
    <row r="57665" spans="7:7" ht="15" customHeight="1">
      <c r="G57665" s="488"/>
    </row>
    <row r="57666" spans="7:7" ht="15" customHeight="1">
      <c r="G57666" s="488"/>
    </row>
    <row r="57667" spans="7:7" ht="15" customHeight="1">
      <c r="G57667" s="488"/>
    </row>
    <row r="57668" spans="7:7" ht="15" customHeight="1">
      <c r="G57668" s="488"/>
    </row>
    <row r="57669" spans="7:7" ht="15" customHeight="1">
      <c r="G57669" s="488"/>
    </row>
    <row r="57670" spans="7:7" ht="15" customHeight="1">
      <c r="G57670" s="488"/>
    </row>
    <row r="57671" spans="7:7" ht="15" customHeight="1">
      <c r="G57671" s="488"/>
    </row>
    <row r="57672" spans="7:7" ht="15" customHeight="1">
      <c r="G57672" s="488"/>
    </row>
    <row r="57673" spans="7:7" ht="15" customHeight="1">
      <c r="G57673" s="488"/>
    </row>
    <row r="57674" spans="7:7" ht="15" customHeight="1">
      <c r="G57674" s="488"/>
    </row>
    <row r="57675" spans="7:7" ht="15" customHeight="1">
      <c r="G57675" s="488"/>
    </row>
    <row r="57676" spans="7:7" ht="15" customHeight="1">
      <c r="G57676" s="488"/>
    </row>
    <row r="57677" spans="7:7" ht="15" customHeight="1">
      <c r="G57677" s="488"/>
    </row>
    <row r="57678" spans="7:7" ht="15" customHeight="1">
      <c r="G57678" s="488"/>
    </row>
    <row r="57679" spans="7:7" ht="15" customHeight="1">
      <c r="G57679" s="488"/>
    </row>
    <row r="57680" spans="7:7" ht="15" customHeight="1">
      <c r="G57680" s="488"/>
    </row>
    <row r="57681" spans="7:7" ht="15" customHeight="1">
      <c r="G57681" s="488"/>
    </row>
    <row r="57682" spans="7:7" ht="15" customHeight="1">
      <c r="G57682" s="488"/>
    </row>
    <row r="57683" spans="7:7" ht="15" customHeight="1">
      <c r="G57683" s="488"/>
    </row>
    <row r="57684" spans="7:7" ht="15" customHeight="1">
      <c r="G57684" s="488"/>
    </row>
    <row r="57685" spans="7:7" ht="15" customHeight="1">
      <c r="G57685" s="488"/>
    </row>
    <row r="57686" spans="7:7" ht="15" customHeight="1">
      <c r="G57686" s="488"/>
    </row>
    <row r="57687" spans="7:7" ht="15" customHeight="1">
      <c r="G57687" s="488"/>
    </row>
    <row r="57688" spans="7:7" ht="15" customHeight="1">
      <c r="G57688" s="488"/>
    </row>
    <row r="57689" spans="7:7" ht="15" customHeight="1">
      <c r="G57689" s="488"/>
    </row>
    <row r="57690" spans="7:7" ht="15" customHeight="1">
      <c r="G57690" s="488"/>
    </row>
    <row r="57691" spans="7:7" ht="15" customHeight="1">
      <c r="G57691" s="488"/>
    </row>
    <row r="57692" spans="7:7" ht="15" customHeight="1">
      <c r="G57692" s="488"/>
    </row>
    <row r="57693" spans="7:7" ht="15" customHeight="1">
      <c r="G57693" s="488"/>
    </row>
    <row r="57694" spans="7:7" ht="15" customHeight="1">
      <c r="G57694" s="488"/>
    </row>
    <row r="57695" spans="7:7" ht="15" customHeight="1">
      <c r="G57695" s="488"/>
    </row>
    <row r="57696" spans="7:7" ht="15" customHeight="1">
      <c r="G57696" s="488"/>
    </row>
    <row r="57697" spans="7:7" ht="15" customHeight="1">
      <c r="G57697" s="488"/>
    </row>
    <row r="57698" spans="7:7" ht="15" customHeight="1">
      <c r="G57698" s="488"/>
    </row>
    <row r="57699" spans="7:7" ht="15" customHeight="1">
      <c r="G57699" s="488"/>
    </row>
    <row r="57700" spans="7:7" ht="15" customHeight="1">
      <c r="G57700" s="488"/>
    </row>
    <row r="57701" spans="7:7" ht="15" customHeight="1">
      <c r="G57701" s="488"/>
    </row>
    <row r="57702" spans="7:7" ht="15" customHeight="1">
      <c r="G57702" s="488"/>
    </row>
    <row r="57703" spans="7:7" ht="15" customHeight="1">
      <c r="G57703" s="488"/>
    </row>
    <row r="57704" spans="7:7" ht="15" customHeight="1">
      <c r="G57704" s="488"/>
    </row>
    <row r="57705" spans="7:7" ht="15" customHeight="1">
      <c r="G57705" s="488"/>
    </row>
    <row r="57706" spans="7:7" ht="15" customHeight="1">
      <c r="G57706" s="488"/>
    </row>
    <row r="57707" spans="7:7" ht="15" customHeight="1">
      <c r="G57707" s="488"/>
    </row>
    <row r="57708" spans="7:7" ht="15" customHeight="1">
      <c r="G57708" s="488"/>
    </row>
    <row r="57709" spans="7:7" ht="15" customHeight="1">
      <c r="G57709" s="488"/>
    </row>
    <row r="57710" spans="7:7" ht="15" customHeight="1">
      <c r="G57710" s="488"/>
    </row>
    <row r="57711" spans="7:7" ht="15" customHeight="1">
      <c r="G57711" s="488"/>
    </row>
    <row r="57712" spans="7:7" ht="15" customHeight="1">
      <c r="G57712" s="488"/>
    </row>
    <row r="57713" spans="7:7" ht="15" customHeight="1">
      <c r="G57713" s="488"/>
    </row>
    <row r="57714" spans="7:7" ht="15" customHeight="1">
      <c r="G57714" s="488"/>
    </row>
    <row r="57715" spans="7:7" ht="15" customHeight="1">
      <c r="G57715" s="488"/>
    </row>
    <row r="57716" spans="7:7" ht="15" customHeight="1">
      <c r="G57716" s="488"/>
    </row>
    <row r="57717" spans="7:7" ht="15" customHeight="1">
      <c r="G57717" s="488"/>
    </row>
    <row r="57718" spans="7:7" ht="15" customHeight="1">
      <c r="G57718" s="488"/>
    </row>
    <row r="57719" spans="7:7" ht="15" customHeight="1">
      <c r="G57719" s="488"/>
    </row>
    <row r="57720" spans="7:7" ht="15" customHeight="1">
      <c r="G57720" s="488"/>
    </row>
    <row r="57721" spans="7:7" ht="15" customHeight="1">
      <c r="G57721" s="488"/>
    </row>
    <row r="57722" spans="7:7" ht="15" customHeight="1">
      <c r="G57722" s="488"/>
    </row>
    <row r="57723" spans="7:7" ht="15" customHeight="1">
      <c r="G57723" s="488"/>
    </row>
    <row r="57724" spans="7:7" ht="15" customHeight="1">
      <c r="G57724" s="488"/>
    </row>
    <row r="57725" spans="7:7" ht="15" customHeight="1">
      <c r="G57725" s="488"/>
    </row>
    <row r="57726" spans="7:7" ht="15" customHeight="1">
      <c r="G57726" s="488"/>
    </row>
    <row r="57727" spans="7:7" ht="15" customHeight="1">
      <c r="G57727" s="488"/>
    </row>
    <row r="57728" spans="7:7" ht="15" customHeight="1">
      <c r="G57728" s="488"/>
    </row>
    <row r="57729" spans="7:7" ht="15" customHeight="1">
      <c r="G57729" s="488"/>
    </row>
    <row r="57730" spans="7:7" ht="15" customHeight="1">
      <c r="G57730" s="488"/>
    </row>
    <row r="57731" spans="7:7" ht="15" customHeight="1">
      <c r="G57731" s="488"/>
    </row>
    <row r="57732" spans="7:7" ht="15" customHeight="1">
      <c r="G57732" s="488"/>
    </row>
    <row r="57733" spans="7:7" ht="15" customHeight="1">
      <c r="G57733" s="488"/>
    </row>
    <row r="57734" spans="7:7" ht="15" customHeight="1">
      <c r="G57734" s="488"/>
    </row>
    <row r="57735" spans="7:7" ht="15" customHeight="1">
      <c r="G57735" s="488"/>
    </row>
    <row r="57736" spans="7:7" ht="15" customHeight="1">
      <c r="G57736" s="488"/>
    </row>
    <row r="57737" spans="7:7" ht="15" customHeight="1">
      <c r="G57737" s="488"/>
    </row>
    <row r="57738" spans="7:7" ht="15" customHeight="1">
      <c r="G57738" s="488"/>
    </row>
    <row r="57739" spans="7:7" ht="15" customHeight="1">
      <c r="G57739" s="488"/>
    </row>
    <row r="57740" spans="7:7" ht="15" customHeight="1">
      <c r="G57740" s="488"/>
    </row>
    <row r="57741" spans="7:7" ht="15" customHeight="1">
      <c r="G57741" s="488"/>
    </row>
    <row r="57742" spans="7:7" ht="15" customHeight="1">
      <c r="G57742" s="488"/>
    </row>
    <row r="57743" spans="7:7" ht="15" customHeight="1">
      <c r="G57743" s="488"/>
    </row>
    <row r="57744" spans="7:7" ht="15" customHeight="1">
      <c r="G57744" s="488"/>
    </row>
    <row r="57745" spans="7:7" ht="15" customHeight="1">
      <c r="G57745" s="488"/>
    </row>
    <row r="57746" spans="7:7" ht="15" customHeight="1">
      <c r="G57746" s="488"/>
    </row>
    <row r="57747" spans="7:7" ht="15" customHeight="1">
      <c r="G57747" s="488"/>
    </row>
    <row r="57748" spans="7:7" ht="15" customHeight="1">
      <c r="G57748" s="488"/>
    </row>
    <row r="57749" spans="7:7" ht="15" customHeight="1">
      <c r="G57749" s="488"/>
    </row>
    <row r="57750" spans="7:7" ht="15" customHeight="1">
      <c r="G57750" s="488"/>
    </row>
    <row r="57751" spans="7:7" ht="15" customHeight="1">
      <c r="G57751" s="488"/>
    </row>
    <row r="57752" spans="7:7" ht="15" customHeight="1">
      <c r="G57752" s="488"/>
    </row>
    <row r="57753" spans="7:7" ht="15" customHeight="1">
      <c r="G57753" s="488"/>
    </row>
    <row r="57754" spans="7:7" ht="15" customHeight="1">
      <c r="G57754" s="488"/>
    </row>
    <row r="57755" spans="7:7" ht="15" customHeight="1">
      <c r="G57755" s="488"/>
    </row>
    <row r="57756" spans="7:7" ht="15" customHeight="1">
      <c r="G57756" s="488"/>
    </row>
    <row r="57757" spans="7:7" ht="15" customHeight="1">
      <c r="G57757" s="488"/>
    </row>
    <row r="57758" spans="7:7" ht="15" customHeight="1">
      <c r="G57758" s="488"/>
    </row>
    <row r="57759" spans="7:7" ht="15" customHeight="1">
      <c r="G57759" s="488"/>
    </row>
    <row r="57760" spans="7:7" ht="15" customHeight="1">
      <c r="G57760" s="488"/>
    </row>
    <row r="57761" spans="7:7" ht="15" customHeight="1">
      <c r="G57761" s="488"/>
    </row>
    <row r="57762" spans="7:7" ht="15" customHeight="1">
      <c r="G57762" s="488"/>
    </row>
    <row r="57763" spans="7:7" ht="15" customHeight="1">
      <c r="G57763" s="488"/>
    </row>
    <row r="57764" spans="7:7" ht="15" customHeight="1">
      <c r="G57764" s="488"/>
    </row>
    <row r="57765" spans="7:7" ht="15" customHeight="1">
      <c r="G57765" s="488"/>
    </row>
    <row r="57766" spans="7:7" ht="15" customHeight="1">
      <c r="G57766" s="488"/>
    </row>
    <row r="57767" spans="7:7" ht="15" customHeight="1">
      <c r="G57767" s="488"/>
    </row>
    <row r="57768" spans="7:7" ht="15" customHeight="1">
      <c r="G57768" s="488"/>
    </row>
    <row r="57769" spans="7:7" ht="15" customHeight="1">
      <c r="G57769" s="488"/>
    </row>
    <row r="57770" spans="7:7" ht="15" customHeight="1">
      <c r="G57770" s="488"/>
    </row>
    <row r="57771" spans="7:7" ht="15" customHeight="1">
      <c r="G57771" s="488"/>
    </row>
    <row r="57772" spans="7:7" ht="15" customHeight="1">
      <c r="G57772" s="488"/>
    </row>
    <row r="57773" spans="7:7" ht="15" customHeight="1">
      <c r="G57773" s="488"/>
    </row>
    <row r="57774" spans="7:7" ht="15" customHeight="1">
      <c r="G57774" s="488"/>
    </row>
    <row r="57775" spans="7:7" ht="15" customHeight="1">
      <c r="G57775" s="488"/>
    </row>
    <row r="57776" spans="7:7" ht="15" customHeight="1">
      <c r="G57776" s="488"/>
    </row>
    <row r="57777" spans="7:7" ht="15" customHeight="1">
      <c r="G57777" s="488"/>
    </row>
    <row r="57778" spans="7:7" ht="15" customHeight="1">
      <c r="G57778" s="488"/>
    </row>
    <row r="57779" spans="7:7" ht="15" customHeight="1">
      <c r="G57779" s="488"/>
    </row>
    <row r="57780" spans="7:7" ht="15" customHeight="1">
      <c r="G57780" s="488"/>
    </row>
    <row r="57781" spans="7:7" ht="15" customHeight="1">
      <c r="G57781" s="488"/>
    </row>
    <row r="57782" spans="7:7" ht="15" customHeight="1">
      <c r="G57782" s="488"/>
    </row>
    <row r="57783" spans="7:7" ht="15" customHeight="1">
      <c r="G57783" s="488"/>
    </row>
    <row r="57784" spans="7:7" ht="15" customHeight="1">
      <c r="G57784" s="488"/>
    </row>
    <row r="57785" spans="7:7" ht="15" customHeight="1">
      <c r="G57785" s="488"/>
    </row>
    <row r="57786" spans="7:7" ht="15" customHeight="1">
      <c r="G57786" s="488"/>
    </row>
    <row r="57787" spans="7:7" ht="15" customHeight="1">
      <c r="G57787" s="488"/>
    </row>
    <row r="57788" spans="7:7" ht="15" customHeight="1">
      <c r="G57788" s="488"/>
    </row>
    <row r="57789" spans="7:7" ht="15" customHeight="1">
      <c r="G57789" s="488"/>
    </row>
    <row r="57790" spans="7:7" ht="15" customHeight="1">
      <c r="G57790" s="488"/>
    </row>
    <row r="57791" spans="7:7" ht="15" customHeight="1">
      <c r="G57791" s="488"/>
    </row>
    <row r="57792" spans="7:7" ht="15" customHeight="1">
      <c r="G57792" s="488"/>
    </row>
    <row r="57793" spans="7:7" ht="15" customHeight="1">
      <c r="G57793" s="488"/>
    </row>
    <row r="57794" spans="7:7" ht="15" customHeight="1">
      <c r="G57794" s="488"/>
    </row>
    <row r="57795" spans="7:7" ht="15" customHeight="1">
      <c r="G57795" s="488"/>
    </row>
    <row r="57796" spans="7:7" ht="15" customHeight="1">
      <c r="G57796" s="488"/>
    </row>
    <row r="57797" spans="7:7" ht="15" customHeight="1">
      <c r="G57797" s="488"/>
    </row>
    <row r="57798" spans="7:7" ht="15" customHeight="1">
      <c r="G57798" s="488"/>
    </row>
    <row r="57799" spans="7:7" ht="15" customHeight="1">
      <c r="G57799" s="488"/>
    </row>
    <row r="57800" spans="7:7" ht="15" customHeight="1">
      <c r="G57800" s="488"/>
    </row>
    <row r="57801" spans="7:7" ht="15" customHeight="1">
      <c r="G57801" s="488"/>
    </row>
    <row r="57802" spans="7:7" ht="15" customHeight="1">
      <c r="G57802" s="488"/>
    </row>
    <row r="57803" spans="7:7" ht="15" customHeight="1">
      <c r="G57803" s="488"/>
    </row>
    <row r="57804" spans="7:7" ht="15" customHeight="1">
      <c r="G57804" s="488"/>
    </row>
    <row r="57805" spans="7:7" ht="15" customHeight="1">
      <c r="G57805" s="488"/>
    </row>
    <row r="57806" spans="7:7" ht="15" customHeight="1">
      <c r="G57806" s="488"/>
    </row>
    <row r="57807" spans="7:7" ht="15" customHeight="1">
      <c r="G57807" s="488"/>
    </row>
    <row r="57808" spans="7:7" ht="15" customHeight="1">
      <c r="G57808" s="488"/>
    </row>
    <row r="57809" spans="7:7" ht="15" customHeight="1">
      <c r="G57809" s="488"/>
    </row>
    <row r="57810" spans="7:7" ht="15" customHeight="1">
      <c r="G57810" s="488"/>
    </row>
    <row r="57811" spans="7:7" ht="15" customHeight="1">
      <c r="G57811" s="488"/>
    </row>
    <row r="57812" spans="7:7" ht="15" customHeight="1">
      <c r="G57812" s="488"/>
    </row>
    <row r="57813" spans="7:7" ht="15" customHeight="1">
      <c r="G57813" s="488"/>
    </row>
    <row r="57814" spans="7:7" ht="15" customHeight="1">
      <c r="G57814" s="488"/>
    </row>
    <row r="57815" spans="7:7" ht="15" customHeight="1">
      <c r="G57815" s="488"/>
    </row>
    <row r="57816" spans="7:7" ht="15" customHeight="1">
      <c r="G57816" s="488"/>
    </row>
    <row r="57817" spans="7:7" ht="15" customHeight="1">
      <c r="G57817" s="488"/>
    </row>
    <row r="57818" spans="7:7" ht="15" customHeight="1">
      <c r="G57818" s="488"/>
    </row>
    <row r="57819" spans="7:7" ht="15" customHeight="1">
      <c r="G57819" s="488"/>
    </row>
    <row r="57820" spans="7:7" ht="15" customHeight="1">
      <c r="G57820" s="488"/>
    </row>
    <row r="57821" spans="7:7" ht="15" customHeight="1">
      <c r="G57821" s="488"/>
    </row>
    <row r="57822" spans="7:7" ht="15" customHeight="1">
      <c r="G57822" s="488"/>
    </row>
    <row r="57823" spans="7:7" ht="15" customHeight="1">
      <c r="G57823" s="488"/>
    </row>
    <row r="57824" spans="7:7" ht="15" customHeight="1">
      <c r="G57824" s="488"/>
    </row>
    <row r="57825" spans="7:7" ht="15" customHeight="1">
      <c r="G57825" s="488"/>
    </row>
    <row r="57826" spans="7:7" ht="15" customHeight="1">
      <c r="G57826" s="488"/>
    </row>
    <row r="57827" spans="7:7" ht="15" customHeight="1">
      <c r="G57827" s="488"/>
    </row>
    <row r="57828" spans="7:7" ht="15" customHeight="1">
      <c r="G57828" s="488"/>
    </row>
    <row r="57829" spans="7:7" ht="15" customHeight="1">
      <c r="G57829" s="488"/>
    </row>
    <row r="57830" spans="7:7" ht="15" customHeight="1">
      <c r="G57830" s="488"/>
    </row>
    <row r="57831" spans="7:7" ht="15" customHeight="1">
      <c r="G57831" s="488"/>
    </row>
    <row r="57832" spans="7:7" ht="15" customHeight="1">
      <c r="G57832" s="488"/>
    </row>
    <row r="57833" spans="7:7" ht="15" customHeight="1">
      <c r="G57833" s="488"/>
    </row>
    <row r="57834" spans="7:7" ht="15" customHeight="1">
      <c r="G57834" s="488"/>
    </row>
    <row r="57835" spans="7:7" ht="15" customHeight="1">
      <c r="G57835" s="488"/>
    </row>
    <row r="57836" spans="7:7" ht="15" customHeight="1">
      <c r="G57836" s="488"/>
    </row>
    <row r="57837" spans="7:7" ht="15" customHeight="1">
      <c r="G57837" s="488"/>
    </row>
    <row r="57838" spans="7:7" ht="15" customHeight="1">
      <c r="G57838" s="488"/>
    </row>
    <row r="57839" spans="7:7" ht="15" customHeight="1">
      <c r="G57839" s="488"/>
    </row>
    <row r="57840" spans="7:7" ht="15" customHeight="1">
      <c r="G57840" s="488"/>
    </row>
    <row r="57841" spans="7:7" ht="15" customHeight="1">
      <c r="G57841" s="488"/>
    </row>
    <row r="57842" spans="7:7" ht="15" customHeight="1">
      <c r="G57842" s="488"/>
    </row>
    <row r="57843" spans="7:7" ht="15" customHeight="1">
      <c r="G57843" s="488"/>
    </row>
    <row r="57844" spans="7:7" ht="15" customHeight="1">
      <c r="G57844" s="488"/>
    </row>
    <row r="57845" spans="7:7" ht="15" customHeight="1">
      <c r="G57845" s="488"/>
    </row>
    <row r="57846" spans="7:7" ht="15" customHeight="1">
      <c r="G57846" s="488"/>
    </row>
    <row r="57847" spans="7:7" ht="15" customHeight="1">
      <c r="G57847" s="488"/>
    </row>
    <row r="57848" spans="7:7" ht="15" customHeight="1">
      <c r="G57848" s="488"/>
    </row>
    <row r="57849" spans="7:7" ht="15" customHeight="1">
      <c r="G57849" s="488"/>
    </row>
    <row r="57850" spans="7:7" ht="15" customHeight="1">
      <c r="G57850" s="488"/>
    </row>
    <row r="57851" spans="7:7" ht="15" customHeight="1">
      <c r="G57851" s="488"/>
    </row>
    <row r="57852" spans="7:7" ht="15" customHeight="1">
      <c r="G57852" s="488"/>
    </row>
    <row r="57853" spans="7:7" ht="15" customHeight="1">
      <c r="G57853" s="488"/>
    </row>
    <row r="57854" spans="7:7" ht="15" customHeight="1">
      <c r="G57854" s="488"/>
    </row>
    <row r="57855" spans="7:7" ht="15" customHeight="1">
      <c r="G57855" s="488"/>
    </row>
    <row r="57856" spans="7:7" ht="15" customHeight="1">
      <c r="G57856" s="488"/>
    </row>
    <row r="57857" spans="7:7" ht="15" customHeight="1">
      <c r="G57857" s="488"/>
    </row>
    <row r="57858" spans="7:7" ht="15" customHeight="1">
      <c r="G57858" s="488"/>
    </row>
    <row r="57859" spans="7:7" ht="15" customHeight="1">
      <c r="G57859" s="488"/>
    </row>
    <row r="57860" spans="7:7" ht="15" customHeight="1">
      <c r="G57860" s="488"/>
    </row>
    <row r="57861" spans="7:7" ht="15" customHeight="1">
      <c r="G57861" s="488"/>
    </row>
    <row r="57862" spans="7:7" ht="15" customHeight="1">
      <c r="G57862" s="488"/>
    </row>
    <row r="57863" spans="7:7" ht="15" customHeight="1">
      <c r="G57863" s="488"/>
    </row>
    <row r="57864" spans="7:7" ht="15" customHeight="1">
      <c r="G57864" s="488"/>
    </row>
    <row r="57865" spans="7:7" ht="15" customHeight="1">
      <c r="G57865" s="488"/>
    </row>
    <row r="57866" spans="7:7" ht="15" customHeight="1">
      <c r="G57866" s="488"/>
    </row>
    <row r="57867" spans="7:7" ht="15" customHeight="1">
      <c r="G57867" s="488"/>
    </row>
    <row r="57868" spans="7:7" ht="15" customHeight="1">
      <c r="G57868" s="488"/>
    </row>
    <row r="57869" spans="7:7" ht="15" customHeight="1">
      <c r="G57869" s="488"/>
    </row>
    <row r="57870" spans="7:7" ht="15" customHeight="1">
      <c r="G57870" s="488"/>
    </row>
    <row r="57871" spans="7:7" ht="15" customHeight="1">
      <c r="G57871" s="488"/>
    </row>
    <row r="57872" spans="7:7" ht="15" customHeight="1">
      <c r="G57872" s="488"/>
    </row>
    <row r="57873" spans="7:7" ht="15" customHeight="1">
      <c r="G57873" s="488"/>
    </row>
    <row r="57874" spans="7:7" ht="15" customHeight="1">
      <c r="G57874" s="488"/>
    </row>
    <row r="57875" spans="7:7" ht="15" customHeight="1">
      <c r="G57875" s="488"/>
    </row>
    <row r="57876" spans="7:7" ht="15" customHeight="1">
      <c r="G57876" s="488"/>
    </row>
    <row r="57877" spans="7:7" ht="15" customHeight="1">
      <c r="G57877" s="488"/>
    </row>
    <row r="57878" spans="7:7" ht="15" customHeight="1">
      <c r="G57878" s="488"/>
    </row>
    <row r="57879" spans="7:7" ht="15" customHeight="1">
      <c r="G57879" s="488"/>
    </row>
    <row r="57880" spans="7:7" ht="15" customHeight="1">
      <c r="G57880" s="488"/>
    </row>
    <row r="57881" spans="7:7" ht="15" customHeight="1">
      <c r="G57881" s="488"/>
    </row>
    <row r="57882" spans="7:7" ht="15" customHeight="1">
      <c r="G57882" s="488"/>
    </row>
    <row r="57883" spans="7:7" ht="15" customHeight="1">
      <c r="G57883" s="488"/>
    </row>
    <row r="57884" spans="7:7" ht="15" customHeight="1">
      <c r="G57884" s="488"/>
    </row>
    <row r="57885" spans="7:7" ht="15" customHeight="1">
      <c r="G57885" s="488"/>
    </row>
    <row r="57886" spans="7:7" ht="15" customHeight="1">
      <c r="G57886" s="488"/>
    </row>
    <row r="57887" spans="7:7" ht="15" customHeight="1">
      <c r="G57887" s="488"/>
    </row>
    <row r="57888" spans="7:7" ht="15" customHeight="1">
      <c r="G57888" s="488"/>
    </row>
    <row r="57889" spans="7:7" ht="15" customHeight="1">
      <c r="G57889" s="488"/>
    </row>
    <row r="57890" spans="7:7" ht="15" customHeight="1">
      <c r="G57890" s="488"/>
    </row>
    <row r="57891" spans="7:7" ht="15" customHeight="1">
      <c r="G57891" s="488"/>
    </row>
    <row r="57892" spans="7:7" ht="15" customHeight="1">
      <c r="G57892" s="488"/>
    </row>
    <row r="57893" spans="7:7" ht="15" customHeight="1">
      <c r="G57893" s="488"/>
    </row>
    <row r="57894" spans="7:7" ht="15" customHeight="1">
      <c r="G57894" s="488"/>
    </row>
    <row r="57895" spans="7:7" ht="15" customHeight="1">
      <c r="G57895" s="488"/>
    </row>
    <row r="57896" spans="7:7" ht="15" customHeight="1">
      <c r="G57896" s="488"/>
    </row>
    <row r="57897" spans="7:7" ht="15" customHeight="1">
      <c r="G57897" s="488"/>
    </row>
    <row r="57898" spans="7:7" ht="15" customHeight="1">
      <c r="G57898" s="488"/>
    </row>
    <row r="57899" spans="7:7" ht="15" customHeight="1">
      <c r="G57899" s="488"/>
    </row>
    <row r="57900" spans="7:7" ht="15" customHeight="1">
      <c r="G57900" s="488"/>
    </row>
    <row r="57901" spans="7:7" ht="15" customHeight="1">
      <c r="G57901" s="488"/>
    </row>
    <row r="57902" spans="7:7" ht="15" customHeight="1">
      <c r="G57902" s="488"/>
    </row>
    <row r="57903" spans="7:7" ht="15" customHeight="1">
      <c r="G57903" s="488"/>
    </row>
    <row r="57904" spans="7:7" ht="15" customHeight="1">
      <c r="G57904" s="488"/>
    </row>
    <row r="57905" spans="7:7" ht="15" customHeight="1">
      <c r="G57905" s="488"/>
    </row>
    <row r="57906" spans="7:7" ht="15" customHeight="1">
      <c r="G57906" s="488"/>
    </row>
    <row r="57907" spans="7:7" ht="15" customHeight="1">
      <c r="G57907" s="488"/>
    </row>
    <row r="57908" spans="7:7" ht="15" customHeight="1">
      <c r="G57908" s="488"/>
    </row>
    <row r="57909" spans="7:7" ht="15" customHeight="1">
      <c r="G57909" s="488"/>
    </row>
    <row r="57910" spans="7:7" ht="15" customHeight="1">
      <c r="G57910" s="488"/>
    </row>
    <row r="57911" spans="7:7" ht="15" customHeight="1">
      <c r="G57911" s="488"/>
    </row>
    <row r="57912" spans="7:7" ht="15" customHeight="1">
      <c r="G57912" s="488"/>
    </row>
    <row r="57913" spans="7:7" ht="15" customHeight="1">
      <c r="G57913" s="488"/>
    </row>
    <row r="57914" spans="7:7" ht="15" customHeight="1">
      <c r="G57914" s="488"/>
    </row>
    <row r="57915" spans="7:7" ht="15" customHeight="1">
      <c r="G57915" s="488"/>
    </row>
    <row r="57916" spans="7:7" ht="15" customHeight="1">
      <c r="G57916" s="488"/>
    </row>
    <row r="57917" spans="7:7" ht="15" customHeight="1">
      <c r="G57917" s="488"/>
    </row>
    <row r="57918" spans="7:7" ht="15" customHeight="1">
      <c r="G57918" s="488"/>
    </row>
    <row r="57919" spans="7:7" ht="15" customHeight="1">
      <c r="G57919" s="488"/>
    </row>
    <row r="57920" spans="7:7" ht="15" customHeight="1">
      <c r="G57920" s="488"/>
    </row>
    <row r="57921" spans="7:7" ht="15" customHeight="1">
      <c r="G57921" s="488"/>
    </row>
    <row r="57922" spans="7:7" ht="15" customHeight="1">
      <c r="G57922" s="488"/>
    </row>
    <row r="57923" spans="7:7" ht="15" customHeight="1">
      <c r="G57923" s="488"/>
    </row>
    <row r="57924" spans="7:7" ht="15" customHeight="1">
      <c r="G57924" s="488"/>
    </row>
    <row r="57925" spans="7:7" ht="15" customHeight="1">
      <c r="G57925" s="488"/>
    </row>
    <row r="57926" spans="7:7" ht="15" customHeight="1">
      <c r="G57926" s="488"/>
    </row>
    <row r="57927" spans="7:7" ht="15" customHeight="1">
      <c r="G57927" s="488"/>
    </row>
    <row r="57928" spans="7:7" ht="15" customHeight="1">
      <c r="G57928" s="488"/>
    </row>
    <row r="57929" spans="7:7" ht="15" customHeight="1">
      <c r="G57929" s="488"/>
    </row>
    <row r="57930" spans="7:7" ht="15" customHeight="1">
      <c r="G57930" s="488"/>
    </row>
    <row r="57931" spans="7:7" ht="15" customHeight="1">
      <c r="G57931" s="488"/>
    </row>
    <row r="57932" spans="7:7" ht="15" customHeight="1">
      <c r="G57932" s="488"/>
    </row>
    <row r="57933" spans="7:7" ht="15" customHeight="1">
      <c r="G57933" s="488"/>
    </row>
    <row r="57934" spans="7:7" ht="15" customHeight="1">
      <c r="G57934" s="488"/>
    </row>
    <row r="57935" spans="7:7" ht="15" customHeight="1">
      <c r="G57935" s="488"/>
    </row>
    <row r="57936" spans="7:7" ht="15" customHeight="1">
      <c r="G57936" s="488"/>
    </row>
    <row r="57937" spans="7:7" ht="15" customHeight="1">
      <c r="G57937" s="488"/>
    </row>
    <row r="57938" spans="7:7" ht="15" customHeight="1">
      <c r="G57938" s="488"/>
    </row>
    <row r="57939" spans="7:7" ht="15" customHeight="1">
      <c r="G57939" s="488"/>
    </row>
    <row r="57940" spans="7:7" ht="15" customHeight="1">
      <c r="G57940" s="488"/>
    </row>
    <row r="57941" spans="7:7" ht="15" customHeight="1">
      <c r="G57941" s="488"/>
    </row>
    <row r="57942" spans="7:7" ht="15" customHeight="1">
      <c r="G57942" s="488"/>
    </row>
    <row r="57943" spans="7:7" ht="15" customHeight="1">
      <c r="G57943" s="488"/>
    </row>
    <row r="57944" spans="7:7" ht="15" customHeight="1">
      <c r="G57944" s="488"/>
    </row>
    <row r="57945" spans="7:7" ht="15" customHeight="1">
      <c r="G57945" s="488"/>
    </row>
    <row r="57946" spans="7:7" ht="15" customHeight="1">
      <c r="G57946" s="488"/>
    </row>
    <row r="57947" spans="7:7" ht="15" customHeight="1">
      <c r="G57947" s="488"/>
    </row>
    <row r="57948" spans="7:7" ht="15" customHeight="1">
      <c r="G57948" s="488"/>
    </row>
    <row r="57949" spans="7:7" ht="15" customHeight="1">
      <c r="G57949" s="488"/>
    </row>
    <row r="57950" spans="7:7" ht="15" customHeight="1">
      <c r="G57950" s="488"/>
    </row>
    <row r="57951" spans="7:7" ht="15" customHeight="1">
      <c r="G57951" s="488"/>
    </row>
    <row r="57952" spans="7:7" ht="15" customHeight="1">
      <c r="G57952" s="488"/>
    </row>
    <row r="57953" spans="7:7" ht="15" customHeight="1">
      <c r="G57953" s="488"/>
    </row>
    <row r="57954" spans="7:7" ht="15" customHeight="1">
      <c r="G57954" s="488"/>
    </row>
    <row r="57955" spans="7:7" ht="15" customHeight="1">
      <c r="G57955" s="488"/>
    </row>
    <row r="57956" spans="7:7" ht="15" customHeight="1">
      <c r="G57956" s="488"/>
    </row>
    <row r="57957" spans="7:7" ht="15" customHeight="1">
      <c r="G57957" s="488"/>
    </row>
    <row r="57958" spans="7:7" ht="15" customHeight="1">
      <c r="G57958" s="488"/>
    </row>
    <row r="57959" spans="7:7" ht="15" customHeight="1">
      <c r="G57959" s="488"/>
    </row>
    <row r="57960" spans="7:7" ht="15" customHeight="1">
      <c r="G57960" s="488"/>
    </row>
    <row r="57961" spans="7:7" ht="15" customHeight="1">
      <c r="G57961" s="488"/>
    </row>
    <row r="57962" spans="7:7" ht="15" customHeight="1">
      <c r="G57962" s="488"/>
    </row>
    <row r="57963" spans="7:7" ht="15" customHeight="1">
      <c r="G57963" s="488"/>
    </row>
    <row r="57964" spans="7:7" ht="15" customHeight="1">
      <c r="G57964" s="488"/>
    </row>
    <row r="57965" spans="7:7" ht="15" customHeight="1">
      <c r="G57965" s="488"/>
    </row>
    <row r="57966" spans="7:7" ht="15" customHeight="1">
      <c r="G57966" s="488"/>
    </row>
    <row r="57967" spans="7:7" ht="15" customHeight="1">
      <c r="G57967" s="488"/>
    </row>
    <row r="57968" spans="7:7" ht="15" customHeight="1">
      <c r="G57968" s="488"/>
    </row>
    <row r="57969" spans="7:7" ht="15" customHeight="1">
      <c r="G57969" s="488"/>
    </row>
    <row r="57970" spans="7:7" ht="15" customHeight="1">
      <c r="G57970" s="488"/>
    </row>
    <row r="57971" spans="7:7" ht="15" customHeight="1">
      <c r="G57971" s="488"/>
    </row>
    <row r="57972" spans="7:7" ht="15" customHeight="1">
      <c r="G57972" s="488"/>
    </row>
    <row r="57973" spans="7:7" ht="15" customHeight="1">
      <c r="G57973" s="488"/>
    </row>
    <row r="57974" spans="7:7" ht="15" customHeight="1">
      <c r="G57974" s="488"/>
    </row>
    <row r="57975" spans="7:7" ht="15" customHeight="1">
      <c r="G57975" s="488"/>
    </row>
    <row r="57976" spans="7:7" ht="15" customHeight="1">
      <c r="G57976" s="488"/>
    </row>
    <row r="57977" spans="7:7" ht="15" customHeight="1">
      <c r="G57977" s="488"/>
    </row>
    <row r="57978" spans="7:7" ht="15" customHeight="1">
      <c r="G57978" s="488"/>
    </row>
    <row r="57979" spans="7:7" ht="15" customHeight="1">
      <c r="G57979" s="488"/>
    </row>
    <row r="57980" spans="7:7" ht="15" customHeight="1">
      <c r="G57980" s="488"/>
    </row>
    <row r="57981" spans="7:7" ht="15" customHeight="1">
      <c r="G57981" s="488"/>
    </row>
    <row r="57982" spans="7:7" ht="15" customHeight="1">
      <c r="G57982" s="488"/>
    </row>
    <row r="57983" spans="7:7" ht="15" customHeight="1">
      <c r="G57983" s="488"/>
    </row>
    <row r="57984" spans="7:7" ht="15" customHeight="1">
      <c r="G57984" s="488"/>
    </row>
    <row r="57985" spans="7:7" ht="15" customHeight="1">
      <c r="G57985" s="488"/>
    </row>
    <row r="57986" spans="7:7" ht="15" customHeight="1">
      <c r="G57986" s="488"/>
    </row>
    <row r="57987" spans="7:7" ht="15" customHeight="1">
      <c r="G57987" s="488"/>
    </row>
    <row r="57988" spans="7:7" ht="15" customHeight="1">
      <c r="G57988" s="488"/>
    </row>
    <row r="57989" spans="7:7" ht="15" customHeight="1">
      <c r="G57989" s="488"/>
    </row>
    <row r="57990" spans="7:7" ht="15" customHeight="1">
      <c r="G57990" s="488"/>
    </row>
    <row r="57991" spans="7:7" ht="15" customHeight="1">
      <c r="G57991" s="488"/>
    </row>
    <row r="57992" spans="7:7" ht="15" customHeight="1">
      <c r="G57992" s="488"/>
    </row>
    <row r="57993" spans="7:7" ht="15" customHeight="1">
      <c r="G57993" s="488"/>
    </row>
    <row r="57994" spans="7:7" ht="15" customHeight="1">
      <c r="G57994" s="488"/>
    </row>
    <row r="57995" spans="7:7" ht="15" customHeight="1">
      <c r="G57995" s="488"/>
    </row>
    <row r="57996" spans="7:7" ht="15" customHeight="1">
      <c r="G57996" s="488"/>
    </row>
    <row r="57997" spans="7:7" ht="15" customHeight="1">
      <c r="G57997" s="488"/>
    </row>
    <row r="57998" spans="7:7" ht="15" customHeight="1">
      <c r="G57998" s="488"/>
    </row>
    <row r="57999" spans="7:7" ht="15" customHeight="1">
      <c r="G57999" s="488"/>
    </row>
    <row r="58000" spans="7:7" ht="15" customHeight="1">
      <c r="G58000" s="488"/>
    </row>
    <row r="58001" spans="7:7" ht="15" customHeight="1">
      <c r="G58001" s="488"/>
    </row>
    <row r="58002" spans="7:7" ht="15" customHeight="1">
      <c r="G58002" s="488"/>
    </row>
    <row r="58003" spans="7:7" ht="15" customHeight="1">
      <c r="G58003" s="488"/>
    </row>
    <row r="58004" spans="7:7" ht="15" customHeight="1">
      <c r="G58004" s="488"/>
    </row>
    <row r="58005" spans="7:7" ht="15" customHeight="1">
      <c r="G58005" s="488"/>
    </row>
    <row r="58006" spans="7:7" ht="15" customHeight="1">
      <c r="G58006" s="488"/>
    </row>
    <row r="58007" spans="7:7" ht="15" customHeight="1">
      <c r="G58007" s="488"/>
    </row>
    <row r="58008" spans="7:7" ht="15" customHeight="1">
      <c r="G58008" s="488"/>
    </row>
    <row r="58009" spans="7:7" ht="15" customHeight="1">
      <c r="G58009" s="488"/>
    </row>
    <row r="58010" spans="7:7" ht="15" customHeight="1">
      <c r="G58010" s="488"/>
    </row>
    <row r="58011" spans="7:7" ht="15" customHeight="1">
      <c r="G58011" s="488"/>
    </row>
    <row r="58012" spans="7:7" ht="15" customHeight="1">
      <c r="G58012" s="488"/>
    </row>
    <row r="58013" spans="7:7" ht="15" customHeight="1">
      <c r="G58013" s="488"/>
    </row>
    <row r="58014" spans="7:7" ht="15" customHeight="1">
      <c r="G58014" s="488"/>
    </row>
    <row r="58015" spans="7:7" ht="15" customHeight="1">
      <c r="G58015" s="488"/>
    </row>
    <row r="58016" spans="7:7" ht="15" customHeight="1">
      <c r="G58016" s="488"/>
    </row>
    <row r="58017" spans="7:7" ht="15" customHeight="1">
      <c r="G58017" s="488"/>
    </row>
    <row r="58018" spans="7:7" ht="15" customHeight="1">
      <c r="G58018" s="488"/>
    </row>
    <row r="58019" spans="7:7" ht="15" customHeight="1">
      <c r="G58019" s="488"/>
    </row>
    <row r="58020" spans="7:7" ht="15" customHeight="1">
      <c r="G58020" s="488"/>
    </row>
    <row r="58021" spans="7:7" ht="15" customHeight="1">
      <c r="G58021" s="488"/>
    </row>
    <row r="58022" spans="7:7" ht="15" customHeight="1">
      <c r="G58022" s="488"/>
    </row>
    <row r="58023" spans="7:7" ht="15" customHeight="1">
      <c r="G58023" s="488"/>
    </row>
    <row r="58024" spans="7:7" ht="15" customHeight="1">
      <c r="G58024" s="488"/>
    </row>
    <row r="58025" spans="7:7" ht="15" customHeight="1">
      <c r="G58025" s="488"/>
    </row>
    <row r="58026" spans="7:7" ht="15" customHeight="1">
      <c r="G58026" s="488"/>
    </row>
    <row r="58027" spans="7:7" ht="15" customHeight="1">
      <c r="G58027" s="488"/>
    </row>
    <row r="58028" spans="7:7" ht="15" customHeight="1">
      <c r="G58028" s="488"/>
    </row>
    <row r="58029" spans="7:7" ht="15" customHeight="1">
      <c r="G58029" s="488"/>
    </row>
    <row r="58030" spans="7:7" ht="15" customHeight="1">
      <c r="G58030" s="488"/>
    </row>
    <row r="58031" spans="7:7" ht="15" customHeight="1">
      <c r="G58031" s="488"/>
    </row>
    <row r="58032" spans="7:7" ht="15" customHeight="1">
      <c r="G58032" s="488"/>
    </row>
    <row r="58033" spans="7:7" ht="15" customHeight="1">
      <c r="G58033" s="488"/>
    </row>
    <row r="58034" spans="7:7" ht="15" customHeight="1">
      <c r="G58034" s="488"/>
    </row>
    <row r="58035" spans="7:7" ht="15" customHeight="1">
      <c r="G58035" s="488"/>
    </row>
    <row r="58036" spans="7:7" ht="15" customHeight="1">
      <c r="G58036" s="488"/>
    </row>
    <row r="58037" spans="7:7" ht="15" customHeight="1">
      <c r="G58037" s="488"/>
    </row>
    <row r="58038" spans="7:7" ht="15" customHeight="1">
      <c r="G58038" s="488"/>
    </row>
    <row r="58039" spans="7:7" ht="15" customHeight="1">
      <c r="G58039" s="488"/>
    </row>
    <row r="58040" spans="7:7" ht="15" customHeight="1">
      <c r="G58040" s="488"/>
    </row>
    <row r="58041" spans="7:7" ht="15" customHeight="1">
      <c r="G58041" s="488"/>
    </row>
    <row r="58042" spans="7:7" ht="15" customHeight="1">
      <c r="G58042" s="488"/>
    </row>
    <row r="58043" spans="7:7" ht="15" customHeight="1">
      <c r="G58043" s="488"/>
    </row>
    <row r="58044" spans="7:7" ht="15" customHeight="1">
      <c r="G58044" s="488"/>
    </row>
    <row r="58045" spans="7:7" ht="15" customHeight="1">
      <c r="G58045" s="488"/>
    </row>
    <row r="58046" spans="7:7" ht="15" customHeight="1">
      <c r="G58046" s="488"/>
    </row>
    <row r="58047" spans="7:7" ht="15" customHeight="1">
      <c r="G58047" s="488"/>
    </row>
    <row r="58048" spans="7:7" ht="15" customHeight="1">
      <c r="G58048" s="488"/>
    </row>
    <row r="58049" spans="7:7" ht="15" customHeight="1">
      <c r="G58049" s="488"/>
    </row>
    <row r="58050" spans="7:7" ht="15" customHeight="1">
      <c r="G58050" s="488"/>
    </row>
    <row r="58051" spans="7:7" ht="15" customHeight="1">
      <c r="G58051" s="488"/>
    </row>
    <row r="58052" spans="7:7" ht="15" customHeight="1">
      <c r="G58052" s="488"/>
    </row>
    <row r="58053" spans="7:7" ht="15" customHeight="1">
      <c r="G58053" s="488"/>
    </row>
    <row r="58054" spans="7:7" ht="15" customHeight="1">
      <c r="G58054" s="488"/>
    </row>
    <row r="58055" spans="7:7" ht="15" customHeight="1">
      <c r="G58055" s="488"/>
    </row>
    <row r="58056" spans="7:7" ht="15" customHeight="1">
      <c r="G58056" s="488"/>
    </row>
    <row r="58057" spans="7:7" ht="15" customHeight="1">
      <c r="G58057" s="488"/>
    </row>
    <row r="58058" spans="7:7" ht="15" customHeight="1">
      <c r="G58058" s="488"/>
    </row>
    <row r="58059" spans="7:7" ht="15" customHeight="1">
      <c r="G58059" s="488"/>
    </row>
    <row r="58060" spans="7:7" ht="15" customHeight="1">
      <c r="G58060" s="488"/>
    </row>
    <row r="58061" spans="7:7" ht="15" customHeight="1">
      <c r="G58061" s="488"/>
    </row>
    <row r="58062" spans="7:7" ht="15" customHeight="1">
      <c r="G58062" s="488"/>
    </row>
    <row r="58063" spans="7:7" ht="15" customHeight="1">
      <c r="G58063" s="488"/>
    </row>
    <row r="58064" spans="7:7" ht="15" customHeight="1">
      <c r="G58064" s="488"/>
    </row>
    <row r="58065" spans="7:7" ht="15" customHeight="1">
      <c r="G58065" s="488"/>
    </row>
    <row r="58066" spans="7:7" ht="15" customHeight="1">
      <c r="G58066" s="488"/>
    </row>
    <row r="58067" spans="7:7" ht="15" customHeight="1">
      <c r="G58067" s="488"/>
    </row>
    <row r="58068" spans="7:7" ht="15" customHeight="1">
      <c r="G58068" s="488"/>
    </row>
    <row r="58069" spans="7:7" ht="15" customHeight="1">
      <c r="G58069" s="488"/>
    </row>
    <row r="58070" spans="7:7" ht="15" customHeight="1">
      <c r="G58070" s="488"/>
    </row>
    <row r="58071" spans="7:7" ht="15" customHeight="1">
      <c r="G58071" s="488"/>
    </row>
    <row r="58072" spans="7:7" ht="15" customHeight="1">
      <c r="G58072" s="488"/>
    </row>
    <row r="58073" spans="7:7" ht="15" customHeight="1">
      <c r="G58073" s="488"/>
    </row>
    <row r="58074" spans="7:7" ht="15" customHeight="1">
      <c r="G58074" s="488"/>
    </row>
    <row r="58075" spans="7:7" ht="15" customHeight="1">
      <c r="G58075" s="488"/>
    </row>
    <row r="58076" spans="7:7" ht="15" customHeight="1">
      <c r="G58076" s="488"/>
    </row>
    <row r="58077" spans="7:7" ht="15" customHeight="1">
      <c r="G58077" s="488"/>
    </row>
    <row r="58078" spans="7:7" ht="15" customHeight="1">
      <c r="G58078" s="488"/>
    </row>
    <row r="58079" spans="7:7" ht="15" customHeight="1">
      <c r="G58079" s="488"/>
    </row>
    <row r="58080" spans="7:7" ht="15" customHeight="1">
      <c r="G58080" s="488"/>
    </row>
    <row r="58081" spans="7:7" ht="15" customHeight="1">
      <c r="G58081" s="488"/>
    </row>
    <row r="58082" spans="7:7" ht="15" customHeight="1">
      <c r="G58082" s="488"/>
    </row>
    <row r="58083" spans="7:7" ht="15" customHeight="1">
      <c r="G58083" s="488"/>
    </row>
    <row r="58084" spans="7:7" ht="15" customHeight="1">
      <c r="G58084" s="488"/>
    </row>
    <row r="58085" spans="7:7" ht="15" customHeight="1">
      <c r="G58085" s="488"/>
    </row>
    <row r="58086" spans="7:7" ht="15" customHeight="1">
      <c r="G58086" s="488"/>
    </row>
    <row r="58087" spans="7:7" ht="15" customHeight="1">
      <c r="G58087" s="488"/>
    </row>
    <row r="58088" spans="7:7" ht="15" customHeight="1">
      <c r="G58088" s="488"/>
    </row>
    <row r="58089" spans="7:7" ht="15" customHeight="1">
      <c r="G58089" s="488"/>
    </row>
    <row r="58090" spans="7:7" ht="15" customHeight="1">
      <c r="G58090" s="488"/>
    </row>
    <row r="58091" spans="7:7" ht="15" customHeight="1">
      <c r="G58091" s="488"/>
    </row>
    <row r="58092" spans="7:7" ht="15" customHeight="1">
      <c r="G58092" s="488"/>
    </row>
    <row r="58093" spans="7:7" ht="15" customHeight="1">
      <c r="G58093" s="488"/>
    </row>
    <row r="58094" spans="7:7" ht="15" customHeight="1">
      <c r="G58094" s="488"/>
    </row>
    <row r="58095" spans="7:7" ht="15" customHeight="1">
      <c r="G58095" s="488"/>
    </row>
    <row r="58096" spans="7:7" ht="15" customHeight="1">
      <c r="G58096" s="488"/>
    </row>
    <row r="58097" spans="7:7" ht="15" customHeight="1">
      <c r="G58097" s="488"/>
    </row>
    <row r="58098" spans="7:7" ht="15" customHeight="1">
      <c r="G58098" s="488"/>
    </row>
    <row r="58099" spans="7:7" ht="15" customHeight="1">
      <c r="G58099" s="488"/>
    </row>
    <row r="58100" spans="7:7" ht="15" customHeight="1">
      <c r="G58100" s="488"/>
    </row>
    <row r="58101" spans="7:7" ht="15" customHeight="1">
      <c r="G58101" s="488"/>
    </row>
    <row r="58102" spans="7:7" ht="15" customHeight="1">
      <c r="G58102" s="488"/>
    </row>
    <row r="58103" spans="7:7" ht="15" customHeight="1">
      <c r="G58103" s="488"/>
    </row>
    <row r="58104" spans="7:7" ht="15" customHeight="1">
      <c r="G58104" s="488"/>
    </row>
    <row r="58105" spans="7:7" ht="15" customHeight="1">
      <c r="G58105" s="488"/>
    </row>
    <row r="58106" spans="7:7" ht="15" customHeight="1">
      <c r="G58106" s="488"/>
    </row>
    <row r="58107" spans="7:7" ht="15" customHeight="1">
      <c r="G58107" s="488"/>
    </row>
    <row r="58108" spans="7:7" ht="15" customHeight="1">
      <c r="G58108" s="488"/>
    </row>
    <row r="58109" spans="7:7" ht="15" customHeight="1">
      <c r="G58109" s="488"/>
    </row>
    <row r="58110" spans="7:7" ht="15" customHeight="1">
      <c r="G58110" s="488"/>
    </row>
    <row r="58111" spans="7:7" ht="15" customHeight="1">
      <c r="G58111" s="488"/>
    </row>
    <row r="58112" spans="7:7" ht="15" customHeight="1">
      <c r="G58112" s="488"/>
    </row>
    <row r="58113" spans="7:7" ht="15" customHeight="1">
      <c r="G58113" s="488"/>
    </row>
    <row r="58114" spans="7:7" ht="15" customHeight="1">
      <c r="G58114" s="488"/>
    </row>
    <row r="58115" spans="7:7" ht="15" customHeight="1">
      <c r="G58115" s="488"/>
    </row>
    <row r="58116" spans="7:7" ht="15" customHeight="1">
      <c r="G58116" s="488"/>
    </row>
    <row r="58117" spans="7:7" ht="15" customHeight="1">
      <c r="G58117" s="488"/>
    </row>
    <row r="58118" spans="7:7" ht="15" customHeight="1">
      <c r="G58118" s="488"/>
    </row>
    <row r="58119" spans="7:7" ht="15" customHeight="1">
      <c r="G58119" s="488"/>
    </row>
    <row r="58120" spans="7:7" ht="15" customHeight="1">
      <c r="G58120" s="488"/>
    </row>
    <row r="58121" spans="7:7" ht="15" customHeight="1">
      <c r="G58121" s="488"/>
    </row>
    <row r="58122" spans="7:7" ht="15" customHeight="1">
      <c r="G58122" s="488"/>
    </row>
    <row r="58123" spans="7:7" ht="15" customHeight="1">
      <c r="G58123" s="488"/>
    </row>
    <row r="58124" spans="7:7" ht="15" customHeight="1">
      <c r="G58124" s="488"/>
    </row>
    <row r="58125" spans="7:7" ht="15" customHeight="1">
      <c r="G58125" s="488"/>
    </row>
    <row r="58126" spans="7:7" ht="15" customHeight="1">
      <c r="G58126" s="488"/>
    </row>
    <row r="58127" spans="7:7" ht="15" customHeight="1">
      <c r="G58127" s="488"/>
    </row>
    <row r="58128" spans="7:7" ht="15" customHeight="1">
      <c r="G58128" s="488"/>
    </row>
    <row r="58129" spans="7:7" ht="15" customHeight="1">
      <c r="G58129" s="488"/>
    </row>
    <row r="58130" spans="7:7" ht="15" customHeight="1">
      <c r="G58130" s="488"/>
    </row>
    <row r="58131" spans="7:7" ht="15" customHeight="1">
      <c r="G58131" s="488"/>
    </row>
    <row r="58132" spans="7:7" ht="15" customHeight="1">
      <c r="G58132" s="488"/>
    </row>
    <row r="58133" spans="7:7" ht="15" customHeight="1">
      <c r="G58133" s="488"/>
    </row>
    <row r="58134" spans="7:7" ht="15" customHeight="1">
      <c r="G58134" s="488"/>
    </row>
    <row r="58135" spans="7:7" ht="15" customHeight="1">
      <c r="G58135" s="488"/>
    </row>
    <row r="58136" spans="7:7" ht="15" customHeight="1">
      <c r="G58136" s="488"/>
    </row>
    <row r="58137" spans="7:7" ht="15" customHeight="1">
      <c r="G58137" s="488"/>
    </row>
    <row r="58138" spans="7:7" ht="15" customHeight="1">
      <c r="G58138" s="488"/>
    </row>
    <row r="58139" spans="7:7" ht="15" customHeight="1">
      <c r="G58139" s="488"/>
    </row>
    <row r="58140" spans="7:7" ht="15" customHeight="1">
      <c r="G58140" s="488"/>
    </row>
    <row r="58141" spans="7:7" ht="15" customHeight="1">
      <c r="G58141" s="488"/>
    </row>
    <row r="58142" spans="7:7" ht="15" customHeight="1">
      <c r="G58142" s="488"/>
    </row>
    <row r="58143" spans="7:7" ht="15" customHeight="1">
      <c r="G58143" s="488"/>
    </row>
    <row r="58144" spans="7:7" ht="15" customHeight="1">
      <c r="G58144" s="488"/>
    </row>
    <row r="58145" spans="7:7" ht="15" customHeight="1">
      <c r="G58145" s="488"/>
    </row>
    <row r="58146" spans="7:7" ht="15" customHeight="1">
      <c r="G58146" s="488"/>
    </row>
    <row r="58147" spans="7:7" ht="15" customHeight="1">
      <c r="G58147" s="488"/>
    </row>
    <row r="58148" spans="7:7" ht="15" customHeight="1">
      <c r="G58148" s="488"/>
    </row>
    <row r="58149" spans="7:7" ht="15" customHeight="1">
      <c r="G58149" s="488"/>
    </row>
    <row r="58150" spans="7:7" ht="15" customHeight="1">
      <c r="G58150" s="488"/>
    </row>
    <row r="58151" spans="7:7" ht="15" customHeight="1">
      <c r="G58151" s="488"/>
    </row>
    <row r="58152" spans="7:7" ht="15" customHeight="1">
      <c r="G58152" s="488"/>
    </row>
    <row r="58153" spans="7:7" ht="15" customHeight="1">
      <c r="G58153" s="488"/>
    </row>
    <row r="58154" spans="7:7" ht="15" customHeight="1">
      <c r="G58154" s="488"/>
    </row>
    <row r="58155" spans="7:7" ht="15" customHeight="1">
      <c r="G58155" s="488"/>
    </row>
    <row r="58156" spans="7:7" ht="15" customHeight="1">
      <c r="G58156" s="488"/>
    </row>
    <row r="58157" spans="7:7" ht="15" customHeight="1">
      <c r="G58157" s="488"/>
    </row>
    <row r="58158" spans="7:7" ht="15" customHeight="1">
      <c r="G58158" s="488"/>
    </row>
    <row r="58159" spans="7:7" ht="15" customHeight="1">
      <c r="G58159" s="488"/>
    </row>
    <row r="58160" spans="7:7" ht="15" customHeight="1">
      <c r="G58160" s="488"/>
    </row>
    <row r="58161" spans="7:7" ht="15" customHeight="1">
      <c r="G58161" s="488"/>
    </row>
    <row r="58162" spans="7:7" ht="15" customHeight="1">
      <c r="G58162" s="488"/>
    </row>
    <row r="58163" spans="7:7" ht="15" customHeight="1">
      <c r="G58163" s="488"/>
    </row>
    <row r="58164" spans="7:7" ht="15" customHeight="1">
      <c r="G58164" s="488"/>
    </row>
    <row r="58165" spans="7:7" ht="15" customHeight="1">
      <c r="G58165" s="488"/>
    </row>
    <row r="58166" spans="7:7" ht="15" customHeight="1">
      <c r="G58166" s="488"/>
    </row>
    <row r="58167" spans="7:7" ht="15" customHeight="1">
      <c r="G58167" s="488"/>
    </row>
    <row r="58168" spans="7:7" ht="15" customHeight="1">
      <c r="G58168" s="488"/>
    </row>
    <row r="58169" spans="7:7" ht="15" customHeight="1">
      <c r="G58169" s="488"/>
    </row>
    <row r="58170" spans="7:7" ht="15" customHeight="1">
      <c r="G58170" s="488"/>
    </row>
    <row r="58171" spans="7:7" ht="15" customHeight="1">
      <c r="G58171" s="488"/>
    </row>
    <row r="58172" spans="7:7" ht="15" customHeight="1">
      <c r="G58172" s="488"/>
    </row>
    <row r="58173" spans="7:7" ht="15" customHeight="1">
      <c r="G58173" s="488"/>
    </row>
    <row r="58174" spans="7:7" ht="15" customHeight="1">
      <c r="G58174" s="488"/>
    </row>
    <row r="58175" spans="7:7" ht="15" customHeight="1">
      <c r="G58175" s="488"/>
    </row>
    <row r="58176" spans="7:7" ht="15" customHeight="1">
      <c r="G58176" s="488"/>
    </row>
    <row r="58177" spans="7:7" ht="15" customHeight="1">
      <c r="G58177" s="488"/>
    </row>
    <row r="58178" spans="7:7" ht="15" customHeight="1">
      <c r="G58178" s="488"/>
    </row>
    <row r="58179" spans="7:7" ht="15" customHeight="1">
      <c r="G58179" s="488"/>
    </row>
    <row r="58180" spans="7:7" ht="15" customHeight="1">
      <c r="G58180" s="488"/>
    </row>
    <row r="58181" spans="7:7" ht="15" customHeight="1">
      <c r="G58181" s="488"/>
    </row>
    <row r="58182" spans="7:7" ht="15" customHeight="1">
      <c r="G58182" s="488"/>
    </row>
    <row r="58183" spans="7:7" ht="15" customHeight="1">
      <c r="G58183" s="488"/>
    </row>
    <row r="58184" spans="7:7" ht="15" customHeight="1">
      <c r="G58184" s="488"/>
    </row>
    <row r="58185" spans="7:7" ht="15" customHeight="1">
      <c r="G58185" s="488"/>
    </row>
    <row r="58186" spans="7:7" ht="15" customHeight="1">
      <c r="G58186" s="488"/>
    </row>
    <row r="58187" spans="7:7" ht="15" customHeight="1">
      <c r="G58187" s="488"/>
    </row>
    <row r="58188" spans="7:7" ht="15" customHeight="1">
      <c r="G58188" s="488"/>
    </row>
    <row r="58189" spans="7:7" ht="15" customHeight="1">
      <c r="G58189" s="488"/>
    </row>
    <row r="58190" spans="7:7" ht="15" customHeight="1">
      <c r="G58190" s="488"/>
    </row>
    <row r="58191" spans="7:7" ht="15" customHeight="1">
      <c r="G58191" s="488"/>
    </row>
    <row r="58192" spans="7:7" ht="15" customHeight="1">
      <c r="G58192" s="488"/>
    </row>
    <row r="58193" spans="7:7" ht="15" customHeight="1">
      <c r="G58193" s="488"/>
    </row>
    <row r="58194" spans="7:7" ht="15" customHeight="1">
      <c r="G58194" s="488"/>
    </row>
    <row r="58195" spans="7:7" ht="15" customHeight="1">
      <c r="G58195" s="488"/>
    </row>
    <row r="58196" spans="7:7" ht="15" customHeight="1">
      <c r="G58196" s="488"/>
    </row>
    <row r="58197" spans="7:7" ht="15" customHeight="1">
      <c r="G58197" s="488"/>
    </row>
    <row r="58198" spans="7:7" ht="15" customHeight="1">
      <c r="G58198" s="488"/>
    </row>
    <row r="58199" spans="7:7" ht="15" customHeight="1">
      <c r="G58199" s="488"/>
    </row>
    <row r="58200" spans="7:7" ht="15" customHeight="1">
      <c r="G58200" s="488"/>
    </row>
    <row r="58201" spans="7:7" ht="15" customHeight="1">
      <c r="G58201" s="488"/>
    </row>
    <row r="58202" spans="7:7" ht="15" customHeight="1">
      <c r="G58202" s="488"/>
    </row>
    <row r="58203" spans="7:7" ht="15" customHeight="1">
      <c r="G58203" s="488"/>
    </row>
    <row r="58204" spans="7:7" ht="15" customHeight="1">
      <c r="G58204" s="488"/>
    </row>
    <row r="58205" spans="7:7" ht="15" customHeight="1">
      <c r="G58205" s="488"/>
    </row>
    <row r="58206" spans="7:7" ht="15" customHeight="1">
      <c r="G58206" s="488"/>
    </row>
    <row r="58207" spans="7:7" ht="15" customHeight="1">
      <c r="G58207" s="488"/>
    </row>
    <row r="58208" spans="7:7" ht="15" customHeight="1">
      <c r="G58208" s="488"/>
    </row>
    <row r="58209" spans="7:7" ht="15" customHeight="1">
      <c r="G58209" s="488"/>
    </row>
    <row r="58210" spans="7:7" ht="15" customHeight="1">
      <c r="G58210" s="488"/>
    </row>
    <row r="58211" spans="7:7" ht="15" customHeight="1">
      <c r="G58211" s="488"/>
    </row>
    <row r="58212" spans="7:7" ht="15" customHeight="1">
      <c r="G58212" s="488"/>
    </row>
    <row r="58213" spans="7:7" ht="15" customHeight="1">
      <c r="G58213" s="488"/>
    </row>
    <row r="58214" spans="7:7" ht="15" customHeight="1">
      <c r="G58214" s="488"/>
    </row>
    <row r="58215" spans="7:7" ht="15" customHeight="1">
      <c r="G58215" s="488"/>
    </row>
    <row r="58216" spans="7:7" ht="15" customHeight="1">
      <c r="G58216" s="488"/>
    </row>
    <row r="58217" spans="7:7" ht="15" customHeight="1">
      <c r="G58217" s="488"/>
    </row>
    <row r="58218" spans="7:7" ht="15" customHeight="1">
      <c r="G58218" s="488"/>
    </row>
    <row r="58219" spans="7:7" ht="15" customHeight="1">
      <c r="G58219" s="488"/>
    </row>
    <row r="58220" spans="7:7" ht="15" customHeight="1">
      <c r="G58220" s="488"/>
    </row>
    <row r="58221" spans="7:7" ht="15" customHeight="1">
      <c r="G58221" s="488"/>
    </row>
    <row r="58222" spans="7:7" ht="15" customHeight="1">
      <c r="G58222" s="488"/>
    </row>
    <row r="58223" spans="7:7" ht="15" customHeight="1">
      <c r="G58223" s="488"/>
    </row>
    <row r="58224" spans="7:7" ht="15" customHeight="1">
      <c r="G58224" s="488"/>
    </row>
    <row r="58225" spans="7:7" ht="15" customHeight="1">
      <c r="G58225" s="488"/>
    </row>
    <row r="58226" spans="7:7" ht="15" customHeight="1">
      <c r="G58226" s="488"/>
    </row>
    <row r="58227" spans="7:7" ht="15" customHeight="1">
      <c r="G58227" s="488"/>
    </row>
    <row r="58228" spans="7:7" ht="15" customHeight="1">
      <c r="G58228" s="488"/>
    </row>
    <row r="58229" spans="7:7" ht="15" customHeight="1">
      <c r="G58229" s="488"/>
    </row>
    <row r="58230" spans="7:7" ht="15" customHeight="1">
      <c r="G58230" s="488"/>
    </row>
    <row r="58231" spans="7:7" ht="15" customHeight="1">
      <c r="G58231" s="488"/>
    </row>
    <row r="58232" spans="7:7" ht="15" customHeight="1">
      <c r="G58232" s="488"/>
    </row>
    <row r="58233" spans="7:7" ht="15" customHeight="1">
      <c r="G58233" s="488"/>
    </row>
    <row r="58234" spans="7:7" ht="15" customHeight="1">
      <c r="G58234" s="488"/>
    </row>
    <row r="58235" spans="7:7" ht="15" customHeight="1">
      <c r="G58235" s="488"/>
    </row>
    <row r="58236" spans="7:7" ht="15" customHeight="1">
      <c r="G58236" s="488"/>
    </row>
    <row r="58237" spans="7:7" ht="15" customHeight="1">
      <c r="G58237" s="488"/>
    </row>
    <row r="58238" spans="7:7" ht="15" customHeight="1">
      <c r="G58238" s="488"/>
    </row>
    <row r="58239" spans="7:7" ht="15" customHeight="1">
      <c r="G58239" s="488"/>
    </row>
    <row r="58240" spans="7:7" ht="15" customHeight="1">
      <c r="G58240" s="488"/>
    </row>
    <row r="58241" spans="7:7" ht="15" customHeight="1">
      <c r="G58241" s="488"/>
    </row>
    <row r="58242" spans="7:7" ht="15" customHeight="1">
      <c r="G58242" s="488"/>
    </row>
    <row r="58243" spans="7:7" ht="15" customHeight="1">
      <c r="G58243" s="488"/>
    </row>
    <row r="58244" spans="7:7" ht="15" customHeight="1">
      <c r="G58244" s="488"/>
    </row>
    <row r="58245" spans="7:7" ht="15" customHeight="1">
      <c r="G58245" s="488"/>
    </row>
    <row r="58246" spans="7:7" ht="15" customHeight="1">
      <c r="G58246" s="488"/>
    </row>
    <row r="58247" spans="7:7" ht="15" customHeight="1">
      <c r="G58247" s="488"/>
    </row>
    <row r="58248" spans="7:7" ht="15" customHeight="1">
      <c r="G58248" s="488"/>
    </row>
    <row r="58249" spans="7:7" ht="15" customHeight="1">
      <c r="G58249" s="488"/>
    </row>
    <row r="58250" spans="7:7" ht="15" customHeight="1">
      <c r="G58250" s="488"/>
    </row>
    <row r="58251" spans="7:7" ht="15" customHeight="1">
      <c r="G58251" s="488"/>
    </row>
    <row r="58252" spans="7:7" ht="15" customHeight="1">
      <c r="G58252" s="488"/>
    </row>
    <row r="58253" spans="7:7" ht="15" customHeight="1">
      <c r="G58253" s="488"/>
    </row>
    <row r="58254" spans="7:7" ht="15" customHeight="1">
      <c r="G58254" s="488"/>
    </row>
    <row r="58255" spans="7:7" ht="15" customHeight="1">
      <c r="G58255" s="488"/>
    </row>
    <row r="58256" spans="7:7" ht="15" customHeight="1">
      <c r="G58256" s="488"/>
    </row>
    <row r="58257" spans="7:7" ht="15" customHeight="1">
      <c r="G58257" s="488"/>
    </row>
    <row r="58258" spans="7:7" ht="15" customHeight="1">
      <c r="G58258" s="488"/>
    </row>
    <row r="58259" spans="7:7" ht="15" customHeight="1">
      <c r="G58259" s="488"/>
    </row>
    <row r="58260" spans="7:7" ht="15" customHeight="1">
      <c r="G58260" s="488"/>
    </row>
    <row r="58261" spans="7:7" ht="15" customHeight="1">
      <c r="G58261" s="488"/>
    </row>
    <row r="58262" spans="7:7" ht="15" customHeight="1">
      <c r="G58262" s="488"/>
    </row>
    <row r="58263" spans="7:7" ht="15" customHeight="1">
      <c r="G58263" s="488"/>
    </row>
    <row r="58264" spans="7:7" ht="15" customHeight="1">
      <c r="G58264" s="488"/>
    </row>
    <row r="58265" spans="7:7" ht="15" customHeight="1">
      <c r="G58265" s="488"/>
    </row>
    <row r="58266" spans="7:7" ht="15" customHeight="1">
      <c r="G58266" s="488"/>
    </row>
    <row r="58267" spans="7:7" ht="15" customHeight="1">
      <c r="G58267" s="488"/>
    </row>
    <row r="58268" spans="7:7" ht="15" customHeight="1">
      <c r="G58268" s="488"/>
    </row>
    <row r="58269" spans="7:7" ht="15" customHeight="1">
      <c r="G58269" s="488"/>
    </row>
    <row r="58270" spans="7:7" ht="15" customHeight="1">
      <c r="G58270" s="488"/>
    </row>
    <row r="58271" spans="7:7" ht="15" customHeight="1">
      <c r="G58271" s="488"/>
    </row>
    <row r="58272" spans="7:7" ht="15" customHeight="1">
      <c r="G58272" s="488"/>
    </row>
    <row r="58273" spans="7:7" ht="15" customHeight="1">
      <c r="G58273" s="488"/>
    </row>
    <row r="58274" spans="7:7" ht="15" customHeight="1">
      <c r="G58274" s="488"/>
    </row>
    <row r="58275" spans="7:7" ht="15" customHeight="1">
      <c r="G58275" s="488"/>
    </row>
    <row r="58276" spans="7:7" ht="15" customHeight="1">
      <c r="G58276" s="488"/>
    </row>
    <row r="58277" spans="7:7" ht="15" customHeight="1">
      <c r="G58277" s="488"/>
    </row>
    <row r="58278" spans="7:7" ht="15" customHeight="1">
      <c r="G58278" s="488"/>
    </row>
    <row r="58279" spans="7:7" ht="15" customHeight="1">
      <c r="G58279" s="488"/>
    </row>
    <row r="58280" spans="7:7" ht="15" customHeight="1">
      <c r="G58280" s="488"/>
    </row>
    <row r="58281" spans="7:7" ht="15" customHeight="1">
      <c r="G58281" s="488"/>
    </row>
    <row r="58282" spans="7:7" ht="15" customHeight="1">
      <c r="G58282" s="488"/>
    </row>
    <row r="58283" spans="7:7" ht="15" customHeight="1">
      <c r="G58283" s="488"/>
    </row>
    <row r="58284" spans="7:7" ht="15" customHeight="1">
      <c r="G58284" s="488"/>
    </row>
    <row r="58285" spans="7:7" ht="15" customHeight="1">
      <c r="G58285" s="488"/>
    </row>
    <row r="58286" spans="7:7" ht="15" customHeight="1">
      <c r="G58286" s="488"/>
    </row>
    <row r="58287" spans="7:7" ht="15" customHeight="1">
      <c r="G58287" s="488"/>
    </row>
    <row r="58288" spans="7:7" ht="15" customHeight="1">
      <c r="G58288" s="488"/>
    </row>
    <row r="58289" spans="7:7" ht="15" customHeight="1">
      <c r="G58289" s="488"/>
    </row>
    <row r="58290" spans="7:7" ht="15" customHeight="1">
      <c r="G58290" s="488"/>
    </row>
    <row r="58291" spans="7:7" ht="15" customHeight="1">
      <c r="G58291" s="488"/>
    </row>
    <row r="58292" spans="7:7" ht="15" customHeight="1">
      <c r="G58292" s="488"/>
    </row>
    <row r="58293" spans="7:7" ht="15" customHeight="1">
      <c r="G58293" s="488"/>
    </row>
    <row r="58294" spans="7:7" ht="15" customHeight="1">
      <c r="G58294" s="488"/>
    </row>
    <row r="58295" spans="7:7" ht="15" customHeight="1">
      <c r="G58295" s="488"/>
    </row>
    <row r="58296" spans="7:7" ht="15" customHeight="1">
      <c r="G58296" s="488"/>
    </row>
    <row r="58297" spans="7:7" ht="15" customHeight="1">
      <c r="G58297" s="488"/>
    </row>
    <row r="58298" spans="7:7" ht="15" customHeight="1">
      <c r="G58298" s="488"/>
    </row>
    <row r="58299" spans="7:7" ht="15" customHeight="1">
      <c r="G58299" s="488"/>
    </row>
    <row r="58300" spans="7:7" ht="15" customHeight="1">
      <c r="G58300" s="488"/>
    </row>
    <row r="58301" spans="7:7" ht="15" customHeight="1">
      <c r="G58301" s="488"/>
    </row>
    <row r="58302" spans="7:7" ht="15" customHeight="1">
      <c r="G58302" s="488"/>
    </row>
    <row r="58303" spans="7:7" ht="15" customHeight="1">
      <c r="G58303" s="488"/>
    </row>
    <row r="58304" spans="7:7" ht="15" customHeight="1">
      <c r="G58304" s="488"/>
    </row>
    <row r="58305" spans="7:7" ht="15" customHeight="1">
      <c r="G58305" s="488"/>
    </row>
    <row r="58306" spans="7:7" ht="15" customHeight="1">
      <c r="G58306" s="488"/>
    </row>
    <row r="58307" spans="7:7" ht="15" customHeight="1">
      <c r="G58307" s="488"/>
    </row>
    <row r="58308" spans="7:7" ht="15" customHeight="1">
      <c r="G58308" s="488"/>
    </row>
    <row r="58309" spans="7:7" ht="15" customHeight="1">
      <c r="G58309" s="488"/>
    </row>
    <row r="58310" spans="7:7" ht="15" customHeight="1">
      <c r="G58310" s="488"/>
    </row>
    <row r="58311" spans="7:7" ht="15" customHeight="1">
      <c r="G58311" s="488"/>
    </row>
    <row r="58312" spans="7:7" ht="15" customHeight="1">
      <c r="G58312" s="488"/>
    </row>
    <row r="58313" spans="7:7" ht="15" customHeight="1">
      <c r="G58313" s="488"/>
    </row>
    <row r="58314" spans="7:7" ht="15" customHeight="1">
      <c r="G58314" s="488"/>
    </row>
    <row r="58315" spans="7:7" ht="15" customHeight="1">
      <c r="G58315" s="488"/>
    </row>
    <row r="58316" spans="7:7" ht="15" customHeight="1">
      <c r="G58316" s="488"/>
    </row>
    <row r="58317" spans="7:7" ht="15" customHeight="1">
      <c r="G58317" s="488"/>
    </row>
    <row r="58318" spans="7:7" ht="15" customHeight="1">
      <c r="G58318" s="488"/>
    </row>
    <row r="58319" spans="7:7" ht="15" customHeight="1">
      <c r="G58319" s="488"/>
    </row>
    <row r="58320" spans="7:7" ht="15" customHeight="1">
      <c r="G58320" s="488"/>
    </row>
    <row r="58321" spans="7:7" ht="15" customHeight="1">
      <c r="G58321" s="488"/>
    </row>
    <row r="58322" spans="7:7" ht="15" customHeight="1">
      <c r="G58322" s="488"/>
    </row>
    <row r="58323" spans="7:7" ht="15" customHeight="1">
      <c r="G58323" s="488"/>
    </row>
    <row r="58324" spans="7:7" ht="15" customHeight="1">
      <c r="G58324" s="488"/>
    </row>
    <row r="58325" spans="7:7" ht="15" customHeight="1">
      <c r="G58325" s="488"/>
    </row>
    <row r="58326" spans="7:7" ht="15" customHeight="1">
      <c r="G58326" s="488"/>
    </row>
    <row r="58327" spans="7:7" ht="15" customHeight="1">
      <c r="G58327" s="488"/>
    </row>
    <row r="58328" spans="7:7" ht="15" customHeight="1">
      <c r="G58328" s="488"/>
    </row>
    <row r="58329" spans="7:7" ht="15" customHeight="1">
      <c r="G58329" s="488"/>
    </row>
    <row r="58330" spans="7:7" ht="15" customHeight="1">
      <c r="G58330" s="488"/>
    </row>
    <row r="58331" spans="7:7" ht="15" customHeight="1">
      <c r="G58331" s="488"/>
    </row>
    <row r="58332" spans="7:7" ht="15" customHeight="1">
      <c r="G58332" s="488"/>
    </row>
    <row r="58333" spans="7:7" ht="15" customHeight="1">
      <c r="G58333" s="488"/>
    </row>
    <row r="58334" spans="7:7" ht="15" customHeight="1">
      <c r="G58334" s="488"/>
    </row>
    <row r="58335" spans="7:7" ht="15" customHeight="1">
      <c r="G58335" s="488"/>
    </row>
    <row r="58336" spans="7:7" ht="15" customHeight="1">
      <c r="G58336" s="488"/>
    </row>
    <row r="58337" spans="7:7" ht="15" customHeight="1">
      <c r="G58337" s="488"/>
    </row>
    <row r="58338" spans="7:7" ht="15" customHeight="1">
      <c r="G58338" s="488"/>
    </row>
    <row r="58339" spans="7:7" ht="15" customHeight="1">
      <c r="G58339" s="488"/>
    </row>
    <row r="58340" spans="7:7" ht="15" customHeight="1">
      <c r="G58340" s="488"/>
    </row>
    <row r="58341" spans="7:7" ht="15" customHeight="1">
      <c r="G58341" s="488"/>
    </row>
    <row r="58342" spans="7:7" ht="15" customHeight="1">
      <c r="G58342" s="488"/>
    </row>
    <row r="58343" spans="7:7" ht="15" customHeight="1">
      <c r="G58343" s="488"/>
    </row>
    <row r="58344" spans="7:7" ht="15" customHeight="1">
      <c r="G58344" s="488"/>
    </row>
    <row r="58345" spans="7:7" ht="15" customHeight="1">
      <c r="G58345" s="488"/>
    </row>
    <row r="58346" spans="7:7" ht="15" customHeight="1">
      <c r="G58346" s="488"/>
    </row>
    <row r="58347" spans="7:7" ht="15" customHeight="1">
      <c r="G58347" s="488"/>
    </row>
    <row r="58348" spans="7:7" ht="15" customHeight="1">
      <c r="G58348" s="488"/>
    </row>
    <row r="58349" spans="7:7" ht="15" customHeight="1">
      <c r="G58349" s="488"/>
    </row>
    <row r="58350" spans="7:7" ht="15" customHeight="1">
      <c r="G58350" s="488"/>
    </row>
    <row r="58351" spans="7:7" ht="15" customHeight="1">
      <c r="G58351" s="488"/>
    </row>
    <row r="58352" spans="7:7" ht="15" customHeight="1">
      <c r="G58352" s="488"/>
    </row>
    <row r="58353" spans="7:7" ht="15" customHeight="1">
      <c r="G58353" s="488"/>
    </row>
    <row r="58354" spans="7:7" ht="15" customHeight="1">
      <c r="G58354" s="488"/>
    </row>
    <row r="58355" spans="7:7" ht="15" customHeight="1">
      <c r="G58355" s="488"/>
    </row>
    <row r="58356" spans="7:7" ht="15" customHeight="1">
      <c r="G58356" s="488"/>
    </row>
    <row r="58357" spans="7:7" ht="15" customHeight="1">
      <c r="G58357" s="488"/>
    </row>
    <row r="58358" spans="7:7" ht="15" customHeight="1">
      <c r="G58358" s="488"/>
    </row>
    <row r="58359" spans="7:7" ht="15" customHeight="1">
      <c r="G58359" s="488"/>
    </row>
    <row r="58360" spans="7:7" ht="15" customHeight="1">
      <c r="G58360" s="488"/>
    </row>
    <row r="58361" spans="7:7" ht="15" customHeight="1">
      <c r="G58361" s="488"/>
    </row>
    <row r="58362" spans="7:7" ht="15" customHeight="1">
      <c r="G58362" s="488"/>
    </row>
    <row r="58363" spans="7:7" ht="15" customHeight="1">
      <c r="G58363" s="488"/>
    </row>
    <row r="58364" spans="7:7" ht="15" customHeight="1">
      <c r="G58364" s="488"/>
    </row>
    <row r="58365" spans="7:7" ht="15" customHeight="1">
      <c r="G58365" s="488"/>
    </row>
    <row r="58366" spans="7:7" ht="15" customHeight="1">
      <c r="G58366" s="488"/>
    </row>
    <row r="58367" spans="7:7" ht="15" customHeight="1">
      <c r="G58367" s="488"/>
    </row>
    <row r="58368" spans="7:7" ht="15" customHeight="1">
      <c r="G58368" s="488"/>
    </row>
    <row r="58369" spans="7:7" ht="15" customHeight="1">
      <c r="G58369" s="488"/>
    </row>
    <row r="58370" spans="7:7" ht="15" customHeight="1">
      <c r="G58370" s="488"/>
    </row>
    <row r="58371" spans="7:7" ht="15" customHeight="1">
      <c r="G58371" s="488"/>
    </row>
    <row r="58372" spans="7:7" ht="15" customHeight="1">
      <c r="G58372" s="488"/>
    </row>
    <row r="58373" spans="7:7" ht="15" customHeight="1">
      <c r="G58373" s="488"/>
    </row>
    <row r="58374" spans="7:7" ht="15" customHeight="1">
      <c r="G58374" s="488"/>
    </row>
    <row r="58375" spans="7:7" ht="15" customHeight="1">
      <c r="G58375" s="488"/>
    </row>
    <row r="58376" spans="7:7" ht="15" customHeight="1">
      <c r="G58376" s="488"/>
    </row>
    <row r="58377" spans="7:7" ht="15" customHeight="1">
      <c r="G58377" s="488"/>
    </row>
    <row r="58378" spans="7:7" ht="15" customHeight="1">
      <c r="G58378" s="488"/>
    </row>
    <row r="58379" spans="7:7" ht="15" customHeight="1">
      <c r="G58379" s="488"/>
    </row>
    <row r="58380" spans="7:7" ht="15" customHeight="1">
      <c r="G58380" s="488"/>
    </row>
    <row r="58381" spans="7:7" ht="15" customHeight="1">
      <c r="G58381" s="488"/>
    </row>
    <row r="58382" spans="7:7" ht="15" customHeight="1">
      <c r="G58382" s="488"/>
    </row>
    <row r="58383" spans="7:7" ht="15" customHeight="1">
      <c r="G58383" s="488"/>
    </row>
    <row r="58384" spans="7:7" ht="15" customHeight="1">
      <c r="G58384" s="488"/>
    </row>
    <row r="58385" spans="7:7" ht="15" customHeight="1">
      <c r="G58385" s="488"/>
    </row>
    <row r="58386" spans="7:7" ht="15" customHeight="1">
      <c r="G58386" s="488"/>
    </row>
    <row r="58387" spans="7:7" ht="15" customHeight="1">
      <c r="G58387" s="488"/>
    </row>
    <row r="58388" spans="7:7" ht="15" customHeight="1">
      <c r="G58388" s="488"/>
    </row>
    <row r="58389" spans="7:7" ht="15" customHeight="1">
      <c r="G58389" s="488"/>
    </row>
    <row r="58390" spans="7:7" ht="15" customHeight="1">
      <c r="G58390" s="488"/>
    </row>
    <row r="58391" spans="7:7" ht="15" customHeight="1">
      <c r="G58391" s="488"/>
    </row>
    <row r="58392" spans="7:7" ht="15" customHeight="1">
      <c r="G58392" s="488"/>
    </row>
    <row r="58393" spans="7:7" ht="15" customHeight="1">
      <c r="G58393" s="488"/>
    </row>
    <row r="58394" spans="7:7" ht="15" customHeight="1">
      <c r="G58394" s="488"/>
    </row>
    <row r="58395" spans="7:7" ht="15" customHeight="1">
      <c r="G58395" s="488"/>
    </row>
    <row r="58396" spans="7:7" ht="15" customHeight="1">
      <c r="G58396" s="488"/>
    </row>
    <row r="58397" spans="7:7" ht="15" customHeight="1">
      <c r="G58397" s="488"/>
    </row>
    <row r="58398" spans="7:7" ht="15" customHeight="1">
      <c r="G58398" s="488"/>
    </row>
    <row r="58399" spans="7:7" ht="15" customHeight="1">
      <c r="G58399" s="488"/>
    </row>
    <row r="58400" spans="7:7" ht="15" customHeight="1">
      <c r="G58400" s="488"/>
    </row>
    <row r="58401" spans="7:7" ht="15" customHeight="1">
      <c r="G58401" s="488"/>
    </row>
    <row r="58402" spans="7:7" ht="15" customHeight="1">
      <c r="G58402" s="488"/>
    </row>
    <row r="58403" spans="7:7" ht="15" customHeight="1">
      <c r="G58403" s="488"/>
    </row>
    <row r="58404" spans="7:7" ht="15" customHeight="1">
      <c r="G58404" s="488"/>
    </row>
    <row r="58405" spans="7:7" ht="15" customHeight="1">
      <c r="G58405" s="488"/>
    </row>
    <row r="58406" spans="7:7" ht="15" customHeight="1">
      <c r="G58406" s="488"/>
    </row>
    <row r="58407" spans="7:7" ht="15" customHeight="1">
      <c r="G58407" s="488"/>
    </row>
    <row r="58408" spans="7:7" ht="15" customHeight="1">
      <c r="G58408" s="488"/>
    </row>
    <row r="58409" spans="7:7" ht="15" customHeight="1">
      <c r="G58409" s="488"/>
    </row>
    <row r="58410" spans="7:7" ht="15" customHeight="1">
      <c r="G58410" s="488"/>
    </row>
    <row r="58411" spans="7:7" ht="15" customHeight="1">
      <c r="G58411" s="488"/>
    </row>
    <row r="58412" spans="7:7" ht="15" customHeight="1">
      <c r="G58412" s="488"/>
    </row>
    <row r="58413" spans="7:7" ht="15" customHeight="1">
      <c r="G58413" s="488"/>
    </row>
    <row r="58414" spans="7:7" ht="15" customHeight="1">
      <c r="G58414" s="488"/>
    </row>
    <row r="58415" spans="7:7" ht="15" customHeight="1">
      <c r="G58415" s="488"/>
    </row>
    <row r="58416" spans="7:7" ht="15" customHeight="1">
      <c r="G58416" s="488"/>
    </row>
    <row r="58417" spans="7:7" ht="15" customHeight="1">
      <c r="G58417" s="488"/>
    </row>
    <row r="58418" spans="7:7" ht="15" customHeight="1">
      <c r="G58418" s="488"/>
    </row>
    <row r="58419" spans="7:7" ht="15" customHeight="1">
      <c r="G58419" s="488"/>
    </row>
    <row r="58420" spans="7:7" ht="15" customHeight="1">
      <c r="G58420" s="488"/>
    </row>
    <row r="58421" spans="7:7" ht="15" customHeight="1">
      <c r="G58421" s="488"/>
    </row>
    <row r="58422" spans="7:7" ht="15" customHeight="1">
      <c r="G58422" s="488"/>
    </row>
    <row r="58423" spans="7:7" ht="15" customHeight="1">
      <c r="G58423" s="488"/>
    </row>
    <row r="58424" spans="7:7" ht="15" customHeight="1">
      <c r="G58424" s="488"/>
    </row>
    <row r="58425" spans="7:7" ht="15" customHeight="1">
      <c r="G58425" s="488"/>
    </row>
    <row r="58426" spans="7:7" ht="15" customHeight="1">
      <c r="G58426" s="488"/>
    </row>
    <row r="58427" spans="7:7" ht="15" customHeight="1">
      <c r="G58427" s="488"/>
    </row>
    <row r="58428" spans="7:7" ht="15" customHeight="1">
      <c r="G58428" s="488"/>
    </row>
    <row r="58429" spans="7:7" ht="15" customHeight="1">
      <c r="G58429" s="488"/>
    </row>
    <row r="58430" spans="7:7" ht="15" customHeight="1">
      <c r="G58430" s="488"/>
    </row>
    <row r="58431" spans="7:7" ht="15" customHeight="1">
      <c r="G58431" s="488"/>
    </row>
    <row r="58432" spans="7:7" ht="15" customHeight="1">
      <c r="G58432" s="488"/>
    </row>
    <row r="58433" spans="7:7" ht="15" customHeight="1">
      <c r="G58433" s="488"/>
    </row>
    <row r="58434" spans="7:7" ht="15" customHeight="1">
      <c r="G58434" s="488"/>
    </row>
    <row r="58435" spans="7:7" ht="15" customHeight="1">
      <c r="G58435" s="488"/>
    </row>
    <row r="58436" spans="7:7" ht="15" customHeight="1">
      <c r="G58436" s="488"/>
    </row>
    <row r="58437" spans="7:7" ht="15" customHeight="1">
      <c r="G58437" s="488"/>
    </row>
    <row r="58438" spans="7:7" ht="15" customHeight="1">
      <c r="G58438" s="488"/>
    </row>
    <row r="58439" spans="7:7" ht="15" customHeight="1">
      <c r="G58439" s="488"/>
    </row>
    <row r="58440" spans="7:7" ht="15" customHeight="1">
      <c r="G58440" s="488"/>
    </row>
    <row r="58441" spans="7:7" ht="15" customHeight="1">
      <c r="G58441" s="488"/>
    </row>
    <row r="58442" spans="7:7" ht="15" customHeight="1">
      <c r="G58442" s="488"/>
    </row>
    <row r="58443" spans="7:7" ht="15" customHeight="1">
      <c r="G58443" s="488"/>
    </row>
    <row r="58444" spans="7:7" ht="15" customHeight="1">
      <c r="G58444" s="488"/>
    </row>
    <row r="58445" spans="7:7" ht="15" customHeight="1">
      <c r="G58445" s="488"/>
    </row>
    <row r="58446" spans="7:7" ht="15" customHeight="1">
      <c r="G58446" s="488"/>
    </row>
    <row r="58447" spans="7:7" ht="15" customHeight="1">
      <c r="G58447" s="488"/>
    </row>
    <row r="58448" spans="7:7" ht="15" customHeight="1">
      <c r="G58448" s="488"/>
    </row>
    <row r="58449" spans="7:7" ht="15" customHeight="1">
      <c r="G58449" s="488"/>
    </row>
    <row r="58450" spans="7:7" ht="15" customHeight="1">
      <c r="G58450" s="488"/>
    </row>
    <row r="58451" spans="7:7" ht="15" customHeight="1">
      <c r="G58451" s="488"/>
    </row>
    <row r="58452" spans="7:7" ht="15" customHeight="1">
      <c r="G58452" s="488"/>
    </row>
    <row r="58453" spans="7:7" ht="15" customHeight="1">
      <c r="G58453" s="488"/>
    </row>
    <row r="58454" spans="7:7" ht="15" customHeight="1">
      <c r="G58454" s="488"/>
    </row>
    <row r="58455" spans="7:7" ht="15" customHeight="1">
      <c r="G58455" s="488"/>
    </row>
    <row r="58456" spans="7:7" ht="15" customHeight="1">
      <c r="G58456" s="488"/>
    </row>
    <row r="58457" spans="7:7" ht="15" customHeight="1">
      <c r="G58457" s="488"/>
    </row>
    <row r="58458" spans="7:7" ht="15" customHeight="1">
      <c r="G58458" s="488"/>
    </row>
    <row r="58459" spans="7:7" ht="15" customHeight="1">
      <c r="G58459" s="488"/>
    </row>
    <row r="58460" spans="7:7" ht="15" customHeight="1">
      <c r="G58460" s="488"/>
    </row>
    <row r="58461" spans="7:7" ht="15" customHeight="1">
      <c r="G58461" s="488"/>
    </row>
    <row r="58462" spans="7:7" ht="15" customHeight="1">
      <c r="G58462" s="488"/>
    </row>
    <row r="58463" spans="7:7" ht="15" customHeight="1">
      <c r="G58463" s="488"/>
    </row>
    <row r="58464" spans="7:7" ht="15" customHeight="1">
      <c r="G58464" s="488"/>
    </row>
    <row r="58465" spans="7:7" ht="15" customHeight="1">
      <c r="G58465" s="488"/>
    </row>
    <row r="58466" spans="7:7" ht="15" customHeight="1">
      <c r="G58466" s="488"/>
    </row>
    <row r="58467" spans="7:7" ht="15" customHeight="1">
      <c r="G58467" s="488"/>
    </row>
    <row r="58468" spans="7:7" ht="15" customHeight="1">
      <c r="G58468" s="488"/>
    </row>
    <row r="58469" spans="7:7" ht="15" customHeight="1">
      <c r="G58469" s="488"/>
    </row>
    <row r="58470" spans="7:7" ht="15" customHeight="1">
      <c r="G58470" s="488"/>
    </row>
    <row r="58471" spans="7:7" ht="15" customHeight="1">
      <c r="G58471" s="488"/>
    </row>
    <row r="58472" spans="7:7" ht="15" customHeight="1">
      <c r="G58472" s="488"/>
    </row>
    <row r="58473" spans="7:7" ht="15" customHeight="1">
      <c r="G58473" s="488"/>
    </row>
    <row r="58474" spans="7:7" ht="15" customHeight="1">
      <c r="G58474" s="488"/>
    </row>
    <row r="58475" spans="7:7" ht="15" customHeight="1">
      <c r="G58475" s="488"/>
    </row>
    <row r="58476" spans="7:7" ht="15" customHeight="1">
      <c r="G58476" s="488"/>
    </row>
    <row r="58477" spans="7:7" ht="15" customHeight="1">
      <c r="G58477" s="488"/>
    </row>
    <row r="58478" spans="7:7" ht="15" customHeight="1">
      <c r="G58478" s="488"/>
    </row>
    <row r="58479" spans="7:7" ht="15" customHeight="1">
      <c r="G58479" s="488"/>
    </row>
    <row r="58480" spans="7:7" ht="15" customHeight="1">
      <c r="G58480" s="488"/>
    </row>
    <row r="58481" spans="7:7" ht="15" customHeight="1">
      <c r="G58481" s="488"/>
    </row>
    <row r="58482" spans="7:7" ht="15" customHeight="1">
      <c r="G58482" s="488"/>
    </row>
    <row r="58483" spans="7:7" ht="15" customHeight="1">
      <c r="G58483" s="488"/>
    </row>
    <row r="58484" spans="7:7" ht="15" customHeight="1">
      <c r="G58484" s="488"/>
    </row>
    <row r="58485" spans="7:7" ht="15" customHeight="1">
      <c r="G58485" s="488"/>
    </row>
    <row r="58486" spans="7:7" ht="15" customHeight="1">
      <c r="G58486" s="488"/>
    </row>
    <row r="58487" spans="7:7" ht="15" customHeight="1">
      <c r="G58487" s="488"/>
    </row>
    <row r="58488" spans="7:7" ht="15" customHeight="1">
      <c r="G58488" s="488"/>
    </row>
    <row r="58489" spans="7:7" ht="15" customHeight="1">
      <c r="G58489" s="488"/>
    </row>
    <row r="58490" spans="7:7" ht="15" customHeight="1">
      <c r="G58490" s="488"/>
    </row>
    <row r="58491" spans="7:7" ht="15" customHeight="1">
      <c r="G58491" s="488"/>
    </row>
    <row r="58492" spans="7:7" ht="15" customHeight="1">
      <c r="G58492" s="488"/>
    </row>
    <row r="58493" spans="7:7" ht="15" customHeight="1">
      <c r="G58493" s="488"/>
    </row>
    <row r="58494" spans="7:7" ht="15" customHeight="1">
      <c r="G58494" s="488"/>
    </row>
    <row r="58495" spans="7:7" ht="15" customHeight="1">
      <c r="G58495" s="488"/>
    </row>
    <row r="58496" spans="7:7" ht="15" customHeight="1">
      <c r="G58496" s="488"/>
    </row>
    <row r="58497" spans="7:7" ht="15" customHeight="1">
      <c r="G58497" s="488"/>
    </row>
    <row r="58498" spans="7:7" ht="15" customHeight="1">
      <c r="G58498" s="488"/>
    </row>
    <row r="58499" spans="7:7" ht="15" customHeight="1">
      <c r="G58499" s="488"/>
    </row>
    <row r="58500" spans="7:7" ht="15" customHeight="1">
      <c r="G58500" s="488"/>
    </row>
    <row r="58501" spans="7:7" ht="15" customHeight="1">
      <c r="G58501" s="488"/>
    </row>
    <row r="58502" spans="7:7" ht="15" customHeight="1">
      <c r="G58502" s="488"/>
    </row>
    <row r="58503" spans="7:7" ht="15" customHeight="1">
      <c r="G58503" s="488"/>
    </row>
    <row r="58504" spans="7:7" ht="15" customHeight="1">
      <c r="G58504" s="488"/>
    </row>
    <row r="58505" spans="7:7" ht="15" customHeight="1">
      <c r="G58505" s="488"/>
    </row>
    <row r="58506" spans="7:7" ht="15" customHeight="1">
      <c r="G58506" s="488"/>
    </row>
    <row r="58507" spans="7:7" ht="15" customHeight="1">
      <c r="G58507" s="488"/>
    </row>
    <row r="58508" spans="7:7" ht="15" customHeight="1">
      <c r="G58508" s="488"/>
    </row>
    <row r="58509" spans="7:7" ht="15" customHeight="1">
      <c r="G58509" s="488"/>
    </row>
    <row r="58510" spans="7:7" ht="15" customHeight="1">
      <c r="G58510" s="488"/>
    </row>
    <row r="58511" spans="7:7" ht="15" customHeight="1">
      <c r="G58511" s="488"/>
    </row>
    <row r="58512" spans="7:7" ht="15" customHeight="1">
      <c r="G58512" s="488"/>
    </row>
    <row r="58513" spans="7:7" ht="15" customHeight="1">
      <c r="G58513" s="488"/>
    </row>
    <row r="58514" spans="7:7" ht="15" customHeight="1">
      <c r="G58514" s="488"/>
    </row>
    <row r="58515" spans="7:7" ht="15" customHeight="1">
      <c r="G58515" s="488"/>
    </row>
    <row r="58516" spans="7:7" ht="15" customHeight="1">
      <c r="G58516" s="488"/>
    </row>
    <row r="58517" spans="7:7" ht="15" customHeight="1">
      <c r="G58517" s="488"/>
    </row>
    <row r="58518" spans="7:7" ht="15" customHeight="1">
      <c r="G58518" s="488"/>
    </row>
    <row r="58519" spans="7:7" ht="15" customHeight="1">
      <c r="G58519" s="488"/>
    </row>
    <row r="58520" spans="7:7" ht="15" customHeight="1">
      <c r="G58520" s="488"/>
    </row>
    <row r="58521" spans="7:7" ht="15" customHeight="1">
      <c r="G58521" s="488"/>
    </row>
    <row r="58522" spans="7:7" ht="15" customHeight="1">
      <c r="G58522" s="488"/>
    </row>
    <row r="58523" spans="7:7" ht="15" customHeight="1">
      <c r="G58523" s="488"/>
    </row>
    <row r="58524" spans="7:7" ht="15" customHeight="1">
      <c r="G58524" s="488"/>
    </row>
    <row r="58525" spans="7:7" ht="15" customHeight="1">
      <c r="G58525" s="488"/>
    </row>
    <row r="58526" spans="7:7" ht="15" customHeight="1">
      <c r="G58526" s="488"/>
    </row>
    <row r="58527" spans="7:7" ht="15" customHeight="1">
      <c r="G58527" s="488"/>
    </row>
    <row r="58528" spans="7:7" ht="15" customHeight="1">
      <c r="G58528" s="488"/>
    </row>
    <row r="58529" spans="7:7" ht="15" customHeight="1">
      <c r="G58529" s="488"/>
    </row>
    <row r="58530" spans="7:7" ht="15" customHeight="1">
      <c r="G58530" s="488"/>
    </row>
    <row r="58531" spans="7:7" ht="15" customHeight="1">
      <c r="G58531" s="488"/>
    </row>
    <row r="58532" spans="7:7" ht="15" customHeight="1">
      <c r="G58532" s="488"/>
    </row>
    <row r="58533" spans="7:7" ht="15" customHeight="1">
      <c r="G58533" s="488"/>
    </row>
    <row r="58534" spans="7:7" ht="15" customHeight="1">
      <c r="G58534" s="488"/>
    </row>
    <row r="58535" spans="7:7" ht="15" customHeight="1">
      <c r="G58535" s="488"/>
    </row>
    <row r="58536" spans="7:7" ht="15" customHeight="1">
      <c r="G58536" s="488"/>
    </row>
    <row r="58537" spans="7:7" ht="15" customHeight="1">
      <c r="G58537" s="488"/>
    </row>
    <row r="58538" spans="7:7" ht="15" customHeight="1">
      <c r="G58538" s="488"/>
    </row>
    <row r="58539" spans="7:7" ht="15" customHeight="1">
      <c r="G58539" s="488"/>
    </row>
    <row r="58540" spans="7:7" ht="15" customHeight="1">
      <c r="G58540" s="488"/>
    </row>
    <row r="58541" spans="7:7" ht="15" customHeight="1">
      <c r="G58541" s="488"/>
    </row>
    <row r="58542" spans="7:7" ht="15" customHeight="1">
      <c r="G58542" s="488"/>
    </row>
    <row r="58543" spans="7:7" ht="15" customHeight="1">
      <c r="G58543" s="488"/>
    </row>
    <row r="58544" spans="7:7" ht="15" customHeight="1">
      <c r="G58544" s="488"/>
    </row>
    <row r="58545" spans="7:7" ht="15" customHeight="1">
      <c r="G58545" s="488"/>
    </row>
    <row r="58546" spans="7:7" ht="15" customHeight="1">
      <c r="G58546" s="488"/>
    </row>
    <row r="58547" spans="7:7" ht="15" customHeight="1">
      <c r="G58547" s="488"/>
    </row>
    <row r="58548" spans="7:7" ht="15" customHeight="1">
      <c r="G58548" s="488"/>
    </row>
    <row r="58549" spans="7:7" ht="15" customHeight="1">
      <c r="G58549" s="488"/>
    </row>
    <row r="58550" spans="7:7" ht="15" customHeight="1">
      <c r="G58550" s="488"/>
    </row>
    <row r="58551" spans="7:7" ht="15" customHeight="1">
      <c r="G58551" s="488"/>
    </row>
    <row r="58552" spans="7:7" ht="15" customHeight="1">
      <c r="G58552" s="488"/>
    </row>
    <row r="58553" spans="7:7" ht="15" customHeight="1">
      <c r="G58553" s="488"/>
    </row>
    <row r="58554" spans="7:7" ht="15" customHeight="1">
      <c r="G58554" s="488"/>
    </row>
    <row r="58555" spans="7:7" ht="15" customHeight="1">
      <c r="G58555" s="488"/>
    </row>
    <row r="58556" spans="7:7" ht="15" customHeight="1">
      <c r="G58556" s="488"/>
    </row>
    <row r="58557" spans="7:7" ht="15" customHeight="1">
      <c r="G58557" s="488"/>
    </row>
    <row r="58558" spans="7:7" ht="15" customHeight="1">
      <c r="G58558" s="488"/>
    </row>
    <row r="58559" spans="7:7" ht="15" customHeight="1">
      <c r="G58559" s="488"/>
    </row>
    <row r="58560" spans="7:7" ht="15" customHeight="1">
      <c r="G58560" s="488"/>
    </row>
    <row r="58561" spans="7:7" ht="15" customHeight="1">
      <c r="G58561" s="488"/>
    </row>
    <row r="58562" spans="7:7" ht="15" customHeight="1">
      <c r="G58562" s="488"/>
    </row>
    <row r="58563" spans="7:7" ht="15" customHeight="1">
      <c r="G58563" s="488"/>
    </row>
    <row r="58564" spans="7:7" ht="15" customHeight="1">
      <c r="G58564" s="488"/>
    </row>
    <row r="58565" spans="7:7" ht="15" customHeight="1">
      <c r="G58565" s="488"/>
    </row>
    <row r="58566" spans="7:7" ht="15" customHeight="1">
      <c r="G58566" s="488"/>
    </row>
    <row r="58567" spans="7:7" ht="15" customHeight="1">
      <c r="G58567" s="488"/>
    </row>
    <row r="58568" spans="7:7" ht="15" customHeight="1">
      <c r="G58568" s="488"/>
    </row>
    <row r="58569" spans="7:7" ht="15" customHeight="1">
      <c r="G58569" s="488"/>
    </row>
    <row r="58570" spans="7:7" ht="15" customHeight="1">
      <c r="G58570" s="488"/>
    </row>
    <row r="58571" spans="7:7" ht="15" customHeight="1">
      <c r="G58571" s="488"/>
    </row>
    <row r="58572" spans="7:7" ht="15" customHeight="1">
      <c r="G58572" s="488"/>
    </row>
    <row r="58573" spans="7:7" ht="15" customHeight="1">
      <c r="G58573" s="488"/>
    </row>
    <row r="58574" spans="7:7" ht="15" customHeight="1">
      <c r="G58574" s="488"/>
    </row>
    <row r="58575" spans="7:7" ht="15" customHeight="1">
      <c r="G58575" s="488"/>
    </row>
    <row r="58576" spans="7:7" ht="15" customHeight="1">
      <c r="G58576" s="488"/>
    </row>
    <row r="58577" spans="7:7" ht="15" customHeight="1">
      <c r="G58577" s="488"/>
    </row>
    <row r="58578" spans="7:7" ht="15" customHeight="1">
      <c r="G58578" s="488"/>
    </row>
    <row r="58579" spans="7:7" ht="15" customHeight="1">
      <c r="G58579" s="488"/>
    </row>
    <row r="58580" spans="7:7" ht="15" customHeight="1">
      <c r="G58580" s="488"/>
    </row>
    <row r="58581" spans="7:7" ht="15" customHeight="1">
      <c r="G58581" s="488"/>
    </row>
    <row r="58582" spans="7:7" ht="15" customHeight="1">
      <c r="G58582" s="488"/>
    </row>
    <row r="58583" spans="7:7" ht="15" customHeight="1">
      <c r="G58583" s="488"/>
    </row>
    <row r="58584" spans="7:7" ht="15" customHeight="1">
      <c r="G58584" s="488"/>
    </row>
    <row r="58585" spans="7:7" ht="15" customHeight="1">
      <c r="G58585" s="488"/>
    </row>
    <row r="58586" spans="7:7" ht="15" customHeight="1">
      <c r="G58586" s="488"/>
    </row>
    <row r="58587" spans="7:7" ht="15" customHeight="1">
      <c r="G58587" s="488"/>
    </row>
    <row r="58588" spans="7:7" ht="15" customHeight="1">
      <c r="G58588" s="488"/>
    </row>
    <row r="58589" spans="7:7" ht="15" customHeight="1">
      <c r="G58589" s="488"/>
    </row>
    <row r="58590" spans="7:7" ht="15" customHeight="1">
      <c r="G58590" s="488"/>
    </row>
    <row r="58591" spans="7:7" ht="15" customHeight="1">
      <c r="G58591" s="488"/>
    </row>
    <row r="58592" spans="7:7" ht="15" customHeight="1">
      <c r="G58592" s="488"/>
    </row>
    <row r="58593" spans="7:7" ht="15" customHeight="1">
      <c r="G58593" s="488"/>
    </row>
    <row r="58594" spans="7:7" ht="15" customHeight="1">
      <c r="G58594" s="488"/>
    </row>
    <row r="58595" spans="7:7" ht="15" customHeight="1">
      <c r="G58595" s="488"/>
    </row>
    <row r="58596" spans="7:7" ht="15" customHeight="1">
      <c r="G58596" s="488"/>
    </row>
    <row r="58597" spans="7:7" ht="15" customHeight="1">
      <c r="G58597" s="488"/>
    </row>
    <row r="58598" spans="7:7" ht="15" customHeight="1">
      <c r="G58598" s="488"/>
    </row>
    <row r="58599" spans="7:7" ht="15" customHeight="1">
      <c r="G58599" s="488"/>
    </row>
    <row r="58600" spans="7:7" ht="15" customHeight="1">
      <c r="G58600" s="488"/>
    </row>
    <row r="58601" spans="7:7" ht="15" customHeight="1">
      <c r="G58601" s="488"/>
    </row>
    <row r="58602" spans="7:7" ht="15" customHeight="1">
      <c r="G58602" s="488"/>
    </row>
    <row r="58603" spans="7:7" ht="15" customHeight="1">
      <c r="G58603" s="488"/>
    </row>
    <row r="58604" spans="7:7" ht="15" customHeight="1">
      <c r="G58604" s="488"/>
    </row>
    <row r="58605" spans="7:7" ht="15" customHeight="1">
      <c r="G58605" s="488"/>
    </row>
    <row r="58606" spans="7:7" ht="15" customHeight="1">
      <c r="G58606" s="488"/>
    </row>
    <row r="58607" spans="7:7" ht="15" customHeight="1">
      <c r="G58607" s="488"/>
    </row>
    <row r="58608" spans="7:7" ht="15" customHeight="1">
      <c r="G58608" s="488"/>
    </row>
    <row r="58609" spans="7:7" ht="15" customHeight="1">
      <c r="G58609" s="488"/>
    </row>
    <row r="58610" spans="7:7" ht="15" customHeight="1">
      <c r="G58610" s="488"/>
    </row>
    <row r="58611" spans="7:7" ht="15" customHeight="1">
      <c r="G58611" s="488"/>
    </row>
    <row r="58612" spans="7:7" ht="15" customHeight="1">
      <c r="G58612" s="488"/>
    </row>
    <row r="58613" spans="7:7" ht="15" customHeight="1">
      <c r="G58613" s="488"/>
    </row>
    <row r="58614" spans="7:7" ht="15" customHeight="1">
      <c r="G58614" s="488"/>
    </row>
    <row r="58615" spans="7:7" ht="15" customHeight="1">
      <c r="G58615" s="488"/>
    </row>
    <row r="58616" spans="7:7" ht="15" customHeight="1">
      <c r="G58616" s="488"/>
    </row>
    <row r="58617" spans="7:7" ht="15" customHeight="1">
      <c r="G58617" s="488"/>
    </row>
    <row r="58618" spans="7:7" ht="15" customHeight="1">
      <c r="G58618" s="488"/>
    </row>
    <row r="58619" spans="7:7" ht="15" customHeight="1">
      <c r="G58619" s="488"/>
    </row>
    <row r="58620" spans="7:7" ht="15" customHeight="1">
      <c r="G58620" s="488"/>
    </row>
    <row r="58621" spans="7:7" ht="15" customHeight="1">
      <c r="G58621" s="488"/>
    </row>
    <row r="58622" spans="7:7" ht="15" customHeight="1">
      <c r="G58622" s="488"/>
    </row>
    <row r="58623" spans="7:7" ht="15" customHeight="1">
      <c r="G58623" s="488"/>
    </row>
    <row r="58624" spans="7:7" ht="15" customHeight="1">
      <c r="G58624" s="488"/>
    </row>
    <row r="58625" spans="7:7" ht="15" customHeight="1">
      <c r="G58625" s="488"/>
    </row>
    <row r="58626" spans="7:7" ht="15" customHeight="1">
      <c r="G58626" s="488"/>
    </row>
    <row r="58627" spans="7:7" ht="15" customHeight="1">
      <c r="G58627" s="488"/>
    </row>
    <row r="58628" spans="7:7" ht="15" customHeight="1">
      <c r="G58628" s="488"/>
    </row>
    <row r="58629" spans="7:7" ht="15" customHeight="1">
      <c r="G58629" s="488"/>
    </row>
    <row r="58630" spans="7:7" ht="15" customHeight="1">
      <c r="G58630" s="488"/>
    </row>
    <row r="58631" spans="7:7" ht="15" customHeight="1">
      <c r="G58631" s="488"/>
    </row>
    <row r="58632" spans="7:7" ht="15" customHeight="1">
      <c r="G58632" s="488"/>
    </row>
    <row r="58633" spans="7:7" ht="15" customHeight="1">
      <c r="G58633" s="488"/>
    </row>
    <row r="58634" spans="7:7" ht="15" customHeight="1">
      <c r="G58634" s="488"/>
    </row>
    <row r="58635" spans="7:7" ht="15" customHeight="1">
      <c r="G58635" s="488"/>
    </row>
    <row r="58636" spans="7:7" ht="15" customHeight="1">
      <c r="G58636" s="488"/>
    </row>
    <row r="58637" spans="7:7" ht="15" customHeight="1">
      <c r="G58637" s="488"/>
    </row>
    <row r="58638" spans="7:7" ht="15" customHeight="1">
      <c r="G58638" s="488"/>
    </row>
    <row r="58639" spans="7:7" ht="15" customHeight="1">
      <c r="G58639" s="488"/>
    </row>
    <row r="58640" spans="7:7" ht="15" customHeight="1">
      <c r="G58640" s="488"/>
    </row>
    <row r="58641" spans="7:7" ht="15" customHeight="1">
      <c r="G58641" s="488"/>
    </row>
    <row r="58642" spans="7:7" ht="15" customHeight="1">
      <c r="G58642" s="488"/>
    </row>
    <row r="58643" spans="7:7" ht="15" customHeight="1">
      <c r="G58643" s="488"/>
    </row>
    <row r="58644" spans="7:7" ht="15" customHeight="1">
      <c r="G58644" s="488"/>
    </row>
    <row r="58645" spans="7:7" ht="15" customHeight="1">
      <c r="G58645" s="488"/>
    </row>
    <row r="58646" spans="7:7" ht="15" customHeight="1">
      <c r="G58646" s="488"/>
    </row>
    <row r="58647" spans="7:7" ht="15" customHeight="1">
      <c r="G58647" s="488"/>
    </row>
    <row r="58648" spans="7:7" ht="15" customHeight="1">
      <c r="G58648" s="488"/>
    </row>
    <row r="58649" spans="7:7" ht="15" customHeight="1">
      <c r="G58649" s="488"/>
    </row>
    <row r="58650" spans="7:7" ht="15" customHeight="1">
      <c r="G58650" s="488"/>
    </row>
    <row r="58651" spans="7:7" ht="15" customHeight="1">
      <c r="G58651" s="488"/>
    </row>
    <row r="58652" spans="7:7" ht="15" customHeight="1">
      <c r="G58652" s="488"/>
    </row>
    <row r="58653" spans="7:7" ht="15" customHeight="1">
      <c r="G58653" s="488"/>
    </row>
    <row r="58654" spans="7:7" ht="15" customHeight="1">
      <c r="G58654" s="488"/>
    </row>
    <row r="58655" spans="7:7" ht="15" customHeight="1">
      <c r="G58655" s="488"/>
    </row>
    <row r="58656" spans="7:7" ht="15" customHeight="1">
      <c r="G58656" s="488"/>
    </row>
    <row r="58657" spans="7:7" ht="15" customHeight="1">
      <c r="G58657" s="488"/>
    </row>
    <row r="58658" spans="7:7" ht="15" customHeight="1">
      <c r="G58658" s="488"/>
    </row>
    <row r="58659" spans="7:7" ht="15" customHeight="1">
      <c r="G58659" s="488"/>
    </row>
    <row r="58660" spans="7:7" ht="15" customHeight="1">
      <c r="G58660" s="488"/>
    </row>
    <row r="58661" spans="7:7" ht="15" customHeight="1">
      <c r="G58661" s="488"/>
    </row>
    <row r="58662" spans="7:7" ht="15" customHeight="1">
      <c r="G58662" s="488"/>
    </row>
    <row r="58663" spans="7:7" ht="15" customHeight="1">
      <c r="G58663" s="488"/>
    </row>
    <row r="58664" spans="7:7" ht="15" customHeight="1">
      <c r="G58664" s="488"/>
    </row>
    <row r="58665" spans="7:7" ht="15" customHeight="1">
      <c r="G58665" s="488"/>
    </row>
    <row r="58666" spans="7:7" ht="15" customHeight="1">
      <c r="G58666" s="488"/>
    </row>
    <row r="58667" spans="7:7" ht="15" customHeight="1">
      <c r="G58667" s="488"/>
    </row>
    <row r="58668" spans="7:7" ht="15" customHeight="1">
      <c r="G58668" s="488"/>
    </row>
    <row r="58669" spans="7:7" ht="15" customHeight="1">
      <c r="G58669" s="488"/>
    </row>
    <row r="58670" spans="7:7" ht="15" customHeight="1">
      <c r="G58670" s="488"/>
    </row>
    <row r="58671" spans="7:7" ht="15" customHeight="1">
      <c r="G58671" s="488"/>
    </row>
    <row r="58672" spans="7:7" ht="15" customHeight="1">
      <c r="G58672" s="488"/>
    </row>
    <row r="58673" spans="7:7" ht="15" customHeight="1">
      <c r="G58673" s="488"/>
    </row>
    <row r="58674" spans="7:7" ht="15" customHeight="1">
      <c r="G58674" s="488"/>
    </row>
    <row r="58675" spans="7:7" ht="15" customHeight="1">
      <c r="G58675" s="488"/>
    </row>
    <row r="58676" spans="7:7" ht="15" customHeight="1">
      <c r="G58676" s="488"/>
    </row>
    <row r="58677" spans="7:7" ht="15" customHeight="1">
      <c r="G58677" s="488"/>
    </row>
    <row r="58678" spans="7:7" ht="15" customHeight="1">
      <c r="G58678" s="488"/>
    </row>
    <row r="58679" spans="7:7" ht="15" customHeight="1">
      <c r="G58679" s="488"/>
    </row>
    <row r="58680" spans="7:7" ht="15" customHeight="1">
      <c r="G58680" s="488"/>
    </row>
    <row r="58681" spans="7:7" ht="15" customHeight="1">
      <c r="G58681" s="488"/>
    </row>
    <row r="58682" spans="7:7" ht="15" customHeight="1">
      <c r="G58682" s="488"/>
    </row>
    <row r="58683" spans="7:7" ht="15" customHeight="1">
      <c r="G58683" s="488"/>
    </row>
    <row r="58684" spans="7:7" ht="15" customHeight="1">
      <c r="G58684" s="488"/>
    </row>
    <row r="58685" spans="7:7" ht="15" customHeight="1">
      <c r="G58685" s="488"/>
    </row>
    <row r="58686" spans="7:7" ht="15" customHeight="1">
      <c r="G58686" s="488"/>
    </row>
    <row r="58687" spans="7:7" ht="15" customHeight="1">
      <c r="G58687" s="488"/>
    </row>
    <row r="58688" spans="7:7" ht="15" customHeight="1">
      <c r="G58688" s="488"/>
    </row>
    <row r="58689" spans="7:7" ht="15" customHeight="1">
      <c r="G58689" s="488"/>
    </row>
    <row r="58690" spans="7:7" ht="15" customHeight="1">
      <c r="G58690" s="488"/>
    </row>
    <row r="58691" spans="7:7" ht="15" customHeight="1">
      <c r="G58691" s="488"/>
    </row>
    <row r="58692" spans="7:7" ht="15" customHeight="1">
      <c r="G58692" s="488"/>
    </row>
    <row r="58693" spans="7:7" ht="15" customHeight="1">
      <c r="G58693" s="488"/>
    </row>
    <row r="58694" spans="7:7" ht="15" customHeight="1">
      <c r="G58694" s="488"/>
    </row>
    <row r="58695" spans="7:7" ht="15" customHeight="1">
      <c r="G58695" s="488"/>
    </row>
    <row r="58696" spans="7:7" ht="15" customHeight="1">
      <c r="G58696" s="488"/>
    </row>
    <row r="58697" spans="7:7" ht="15" customHeight="1">
      <c r="G58697" s="488"/>
    </row>
    <row r="58698" spans="7:7" ht="15" customHeight="1">
      <c r="G58698" s="488"/>
    </row>
    <row r="58699" spans="7:7" ht="15" customHeight="1">
      <c r="G58699" s="488"/>
    </row>
    <row r="58700" spans="7:7" ht="15" customHeight="1">
      <c r="G58700" s="488"/>
    </row>
    <row r="58701" spans="7:7" ht="15" customHeight="1">
      <c r="G58701" s="488"/>
    </row>
    <row r="58702" spans="7:7" ht="15" customHeight="1">
      <c r="G58702" s="488"/>
    </row>
    <row r="58703" spans="7:7" ht="15" customHeight="1">
      <c r="G58703" s="488"/>
    </row>
    <row r="58704" spans="7:7" ht="15" customHeight="1">
      <c r="G58704" s="488"/>
    </row>
    <row r="58705" spans="7:7" ht="15" customHeight="1">
      <c r="G58705" s="488"/>
    </row>
    <row r="58706" spans="7:7" ht="15" customHeight="1">
      <c r="G58706" s="488"/>
    </row>
    <row r="58707" spans="7:7" ht="15" customHeight="1">
      <c r="G58707" s="488"/>
    </row>
    <row r="58708" spans="7:7" ht="15" customHeight="1">
      <c r="G58708" s="488"/>
    </row>
    <row r="58709" spans="7:7" ht="15" customHeight="1">
      <c r="G58709" s="488"/>
    </row>
    <row r="58710" spans="7:7" ht="15" customHeight="1">
      <c r="G58710" s="488"/>
    </row>
    <row r="58711" spans="7:7" ht="15" customHeight="1">
      <c r="G58711" s="488"/>
    </row>
    <row r="58712" spans="7:7" ht="15" customHeight="1">
      <c r="G58712" s="488"/>
    </row>
    <row r="58713" spans="7:7" ht="15" customHeight="1">
      <c r="G58713" s="488"/>
    </row>
    <row r="58714" spans="7:7" ht="15" customHeight="1">
      <c r="G58714" s="488"/>
    </row>
    <row r="58715" spans="7:7" ht="15" customHeight="1">
      <c r="G58715" s="488"/>
    </row>
    <row r="58716" spans="7:7" ht="15" customHeight="1">
      <c r="G58716" s="488"/>
    </row>
    <row r="58717" spans="7:7" ht="15" customHeight="1">
      <c r="G58717" s="488"/>
    </row>
    <row r="58718" spans="7:7" ht="15" customHeight="1">
      <c r="G58718" s="488"/>
    </row>
    <row r="58719" spans="7:7" ht="15" customHeight="1">
      <c r="G58719" s="488"/>
    </row>
    <row r="58720" spans="7:7" ht="15" customHeight="1">
      <c r="G58720" s="488"/>
    </row>
    <row r="58721" spans="7:7" ht="15" customHeight="1">
      <c r="G58721" s="488"/>
    </row>
    <row r="58722" spans="7:7" ht="15" customHeight="1">
      <c r="G58722" s="488"/>
    </row>
    <row r="58723" spans="7:7" ht="15" customHeight="1">
      <c r="G58723" s="488"/>
    </row>
    <row r="58724" spans="7:7" ht="15" customHeight="1">
      <c r="G58724" s="488"/>
    </row>
    <row r="58725" spans="7:7" ht="15" customHeight="1">
      <c r="G58725" s="488"/>
    </row>
    <row r="58726" spans="7:7" ht="15" customHeight="1">
      <c r="G58726" s="488"/>
    </row>
    <row r="58727" spans="7:7" ht="15" customHeight="1">
      <c r="G58727" s="488"/>
    </row>
    <row r="58728" spans="7:7" ht="15" customHeight="1">
      <c r="G58728" s="488"/>
    </row>
    <row r="58729" spans="7:7" ht="15" customHeight="1">
      <c r="G58729" s="488"/>
    </row>
    <row r="58730" spans="7:7" ht="15" customHeight="1">
      <c r="G58730" s="488"/>
    </row>
    <row r="58731" spans="7:7" ht="15" customHeight="1">
      <c r="G58731" s="488"/>
    </row>
    <row r="58732" spans="7:7" ht="15" customHeight="1">
      <c r="G58732" s="488"/>
    </row>
    <row r="58733" spans="7:7" ht="15" customHeight="1">
      <c r="G58733" s="488"/>
    </row>
    <row r="58734" spans="7:7" ht="15" customHeight="1">
      <c r="G58734" s="488"/>
    </row>
    <row r="58735" spans="7:7" ht="15" customHeight="1">
      <c r="G58735" s="488"/>
    </row>
    <row r="58736" spans="7:7" ht="15" customHeight="1">
      <c r="G58736" s="488"/>
    </row>
    <row r="58737" spans="7:7" ht="15" customHeight="1">
      <c r="G58737" s="488"/>
    </row>
    <row r="58738" spans="7:7" ht="15" customHeight="1">
      <c r="G58738" s="488"/>
    </row>
    <row r="58739" spans="7:7" ht="15" customHeight="1">
      <c r="G58739" s="488"/>
    </row>
    <row r="58740" spans="7:7" ht="15" customHeight="1">
      <c r="G58740" s="488"/>
    </row>
    <row r="58741" spans="7:7" ht="15" customHeight="1">
      <c r="G58741" s="488"/>
    </row>
    <row r="58742" spans="7:7" ht="15" customHeight="1">
      <c r="G58742" s="488"/>
    </row>
    <row r="58743" spans="7:7" ht="15" customHeight="1">
      <c r="G58743" s="488"/>
    </row>
    <row r="58744" spans="7:7" ht="15" customHeight="1">
      <c r="G58744" s="488"/>
    </row>
    <row r="58745" spans="7:7" ht="15" customHeight="1">
      <c r="G58745" s="488"/>
    </row>
    <row r="58746" spans="7:7" ht="15" customHeight="1">
      <c r="G58746" s="488"/>
    </row>
    <row r="58747" spans="7:7" ht="15" customHeight="1">
      <c r="G58747" s="488"/>
    </row>
    <row r="58748" spans="7:7" ht="15" customHeight="1">
      <c r="G58748" s="488"/>
    </row>
    <row r="58749" spans="7:7" ht="15" customHeight="1">
      <c r="G58749" s="488"/>
    </row>
    <row r="58750" spans="7:7" ht="15" customHeight="1">
      <c r="G58750" s="488"/>
    </row>
    <row r="58751" spans="7:7" ht="15" customHeight="1">
      <c r="G58751" s="488"/>
    </row>
    <row r="58752" spans="7:7" ht="15" customHeight="1">
      <c r="G58752" s="488"/>
    </row>
    <row r="58753" spans="7:7" ht="15" customHeight="1">
      <c r="G58753" s="488"/>
    </row>
    <row r="58754" spans="7:7" ht="15" customHeight="1">
      <c r="G58754" s="488"/>
    </row>
    <row r="58755" spans="7:7" ht="15" customHeight="1">
      <c r="G58755" s="488"/>
    </row>
    <row r="58756" spans="7:7" ht="15" customHeight="1">
      <c r="G58756" s="488"/>
    </row>
    <row r="58757" spans="7:7" ht="15" customHeight="1">
      <c r="G58757" s="488"/>
    </row>
    <row r="58758" spans="7:7" ht="15" customHeight="1">
      <c r="G58758" s="488"/>
    </row>
    <row r="58759" spans="7:7" ht="15" customHeight="1">
      <c r="G58759" s="488"/>
    </row>
    <row r="58760" spans="7:7" ht="15" customHeight="1">
      <c r="G58760" s="488"/>
    </row>
    <row r="58761" spans="7:7" ht="15" customHeight="1">
      <c r="G58761" s="488"/>
    </row>
    <row r="58762" spans="7:7" ht="15" customHeight="1">
      <c r="G58762" s="488"/>
    </row>
    <row r="58763" spans="7:7" ht="15" customHeight="1">
      <c r="G58763" s="488"/>
    </row>
    <row r="58764" spans="7:7" ht="15" customHeight="1">
      <c r="G58764" s="488"/>
    </row>
    <row r="58765" spans="7:7" ht="15" customHeight="1">
      <c r="G58765" s="488"/>
    </row>
    <row r="58766" spans="7:7" ht="15" customHeight="1">
      <c r="G58766" s="488"/>
    </row>
    <row r="58767" spans="7:7" ht="15" customHeight="1">
      <c r="G58767" s="488"/>
    </row>
    <row r="58768" spans="7:7" ht="15" customHeight="1">
      <c r="G58768" s="488"/>
    </row>
    <row r="58769" spans="7:7" ht="15" customHeight="1">
      <c r="G58769" s="488"/>
    </row>
    <row r="58770" spans="7:7" ht="15" customHeight="1">
      <c r="G58770" s="488"/>
    </row>
    <row r="58771" spans="7:7" ht="15" customHeight="1">
      <c r="G58771" s="488"/>
    </row>
    <row r="58772" spans="7:7" ht="15" customHeight="1">
      <c r="G58772" s="488"/>
    </row>
    <row r="58773" spans="7:7" ht="15" customHeight="1">
      <c r="G58773" s="488"/>
    </row>
    <row r="58774" spans="7:7" ht="15" customHeight="1">
      <c r="G58774" s="488"/>
    </row>
    <row r="58775" spans="7:7" ht="15" customHeight="1">
      <c r="G58775" s="488"/>
    </row>
    <row r="58776" spans="7:7" ht="15" customHeight="1">
      <c r="G58776" s="488"/>
    </row>
    <row r="58777" spans="7:7" ht="15" customHeight="1">
      <c r="G58777" s="488"/>
    </row>
    <row r="58778" spans="7:7" ht="15" customHeight="1">
      <c r="G58778" s="488"/>
    </row>
    <row r="58779" spans="7:7" ht="15" customHeight="1">
      <c r="G58779" s="488"/>
    </row>
    <row r="58780" spans="7:7" ht="15" customHeight="1">
      <c r="G58780" s="488"/>
    </row>
    <row r="58781" spans="7:7" ht="15" customHeight="1">
      <c r="G58781" s="488"/>
    </row>
    <row r="58782" spans="7:7" ht="15" customHeight="1">
      <c r="G58782" s="488"/>
    </row>
    <row r="58783" spans="7:7" ht="15" customHeight="1">
      <c r="G58783" s="488"/>
    </row>
    <row r="58784" spans="7:7" ht="15" customHeight="1">
      <c r="G58784" s="488"/>
    </row>
    <row r="58785" spans="7:7" ht="15" customHeight="1">
      <c r="G58785" s="488"/>
    </row>
    <row r="58786" spans="7:7" ht="15" customHeight="1">
      <c r="G58786" s="488"/>
    </row>
    <row r="58787" spans="7:7" ht="15" customHeight="1">
      <c r="G58787" s="488"/>
    </row>
    <row r="58788" spans="7:7" ht="15" customHeight="1">
      <c r="G58788" s="488"/>
    </row>
    <row r="58789" spans="7:7" ht="15" customHeight="1">
      <c r="G58789" s="488"/>
    </row>
    <row r="58790" spans="7:7" ht="15" customHeight="1">
      <c r="G58790" s="488"/>
    </row>
    <row r="58791" spans="7:7" ht="15" customHeight="1">
      <c r="G58791" s="488"/>
    </row>
    <row r="58792" spans="7:7" ht="15" customHeight="1">
      <c r="G58792" s="488"/>
    </row>
    <row r="58793" spans="7:7" ht="15" customHeight="1">
      <c r="G58793" s="488"/>
    </row>
    <row r="58794" spans="7:7" ht="15" customHeight="1">
      <c r="G58794" s="488"/>
    </row>
    <row r="58795" spans="7:7" ht="15" customHeight="1">
      <c r="G58795" s="488"/>
    </row>
    <row r="58796" spans="7:7" ht="15" customHeight="1">
      <c r="G58796" s="488"/>
    </row>
    <row r="58797" spans="7:7" ht="15" customHeight="1">
      <c r="G58797" s="488"/>
    </row>
    <row r="58798" spans="7:7" ht="15" customHeight="1">
      <c r="G58798" s="488"/>
    </row>
    <row r="58799" spans="7:7" ht="15" customHeight="1">
      <c r="G58799" s="488"/>
    </row>
    <row r="58800" spans="7:7" ht="15" customHeight="1">
      <c r="G58800" s="488"/>
    </row>
    <row r="58801" spans="7:7" ht="15" customHeight="1">
      <c r="G58801" s="488"/>
    </row>
    <row r="58802" spans="7:7" ht="15" customHeight="1">
      <c r="G58802" s="488"/>
    </row>
    <row r="58803" spans="7:7" ht="15" customHeight="1">
      <c r="G58803" s="488"/>
    </row>
    <row r="58804" spans="7:7" ht="15" customHeight="1">
      <c r="G58804" s="488"/>
    </row>
    <row r="58805" spans="7:7" ht="15" customHeight="1">
      <c r="G58805" s="488"/>
    </row>
    <row r="58806" spans="7:7" ht="15" customHeight="1">
      <c r="G58806" s="488"/>
    </row>
    <row r="58807" spans="7:7" ht="15" customHeight="1">
      <c r="G58807" s="488"/>
    </row>
    <row r="58808" spans="7:7" ht="15" customHeight="1">
      <c r="G58808" s="488"/>
    </row>
    <row r="58809" spans="7:7" ht="15" customHeight="1">
      <c r="G58809" s="488"/>
    </row>
    <row r="58810" spans="7:7" ht="15" customHeight="1">
      <c r="G58810" s="488"/>
    </row>
    <row r="58811" spans="7:7" ht="15" customHeight="1">
      <c r="G58811" s="488"/>
    </row>
    <row r="58812" spans="7:7" ht="15" customHeight="1">
      <c r="G58812" s="488"/>
    </row>
    <row r="58813" spans="7:7" ht="15" customHeight="1">
      <c r="G58813" s="488"/>
    </row>
    <row r="58814" spans="7:7" ht="15" customHeight="1">
      <c r="G58814" s="488"/>
    </row>
    <row r="58815" spans="7:7" ht="15" customHeight="1">
      <c r="G58815" s="488"/>
    </row>
    <row r="58816" spans="7:7" ht="15" customHeight="1">
      <c r="G58816" s="488"/>
    </row>
    <row r="58817" spans="7:7" ht="15" customHeight="1">
      <c r="G58817" s="488"/>
    </row>
    <row r="58818" spans="7:7" ht="15" customHeight="1">
      <c r="G58818" s="488"/>
    </row>
    <row r="58819" spans="7:7" ht="15" customHeight="1">
      <c r="G58819" s="488"/>
    </row>
    <row r="58820" spans="7:7" ht="15" customHeight="1">
      <c r="G58820" s="488"/>
    </row>
    <row r="58821" spans="7:7" ht="15" customHeight="1">
      <c r="G58821" s="488"/>
    </row>
    <row r="58822" spans="7:7" ht="15" customHeight="1">
      <c r="G58822" s="488"/>
    </row>
    <row r="58823" spans="7:7" ht="15" customHeight="1">
      <c r="G58823" s="488"/>
    </row>
    <row r="58824" spans="7:7" ht="15" customHeight="1">
      <c r="G58824" s="488"/>
    </row>
    <row r="58825" spans="7:7" ht="15" customHeight="1">
      <c r="G58825" s="488"/>
    </row>
    <row r="58826" spans="7:7" ht="15" customHeight="1">
      <c r="G58826" s="488"/>
    </row>
    <row r="58827" spans="7:7" ht="15" customHeight="1">
      <c r="G58827" s="488"/>
    </row>
    <row r="58828" spans="7:7" ht="15" customHeight="1">
      <c r="G58828" s="488"/>
    </row>
    <row r="58829" spans="7:7" ht="15" customHeight="1">
      <c r="G58829" s="488"/>
    </row>
    <row r="58830" spans="7:7" ht="15" customHeight="1">
      <c r="G58830" s="488"/>
    </row>
    <row r="58831" spans="7:7" ht="15" customHeight="1">
      <c r="G58831" s="488"/>
    </row>
    <row r="58832" spans="7:7" ht="15" customHeight="1">
      <c r="G58832" s="488"/>
    </row>
    <row r="58833" spans="7:7" ht="15" customHeight="1">
      <c r="G58833" s="488"/>
    </row>
    <row r="58834" spans="7:7" ht="15" customHeight="1">
      <c r="G58834" s="488"/>
    </row>
    <row r="58835" spans="7:7" ht="15" customHeight="1">
      <c r="G58835" s="488"/>
    </row>
    <row r="58836" spans="7:7" ht="15" customHeight="1">
      <c r="G58836" s="488"/>
    </row>
    <row r="58837" spans="7:7" ht="15" customHeight="1">
      <c r="G58837" s="488"/>
    </row>
    <row r="58838" spans="7:7" ht="15" customHeight="1">
      <c r="G58838" s="488"/>
    </row>
    <row r="58839" spans="7:7" ht="15" customHeight="1">
      <c r="G58839" s="488"/>
    </row>
    <row r="58840" spans="7:7" ht="15" customHeight="1">
      <c r="G58840" s="488"/>
    </row>
    <row r="58841" spans="7:7" ht="15" customHeight="1">
      <c r="G58841" s="488"/>
    </row>
    <row r="58842" spans="7:7" ht="15" customHeight="1">
      <c r="G58842" s="488"/>
    </row>
    <row r="58843" spans="7:7" ht="15" customHeight="1">
      <c r="G58843" s="488"/>
    </row>
    <row r="58844" spans="7:7" ht="15" customHeight="1">
      <c r="G58844" s="488"/>
    </row>
    <row r="58845" spans="7:7" ht="15" customHeight="1">
      <c r="G58845" s="488"/>
    </row>
    <row r="58846" spans="7:7" ht="15" customHeight="1">
      <c r="G58846" s="488"/>
    </row>
    <row r="58847" spans="7:7" ht="15" customHeight="1">
      <c r="G58847" s="488"/>
    </row>
    <row r="58848" spans="7:7" ht="15" customHeight="1">
      <c r="G58848" s="488"/>
    </row>
    <row r="58849" spans="7:7" ht="15" customHeight="1">
      <c r="G58849" s="488"/>
    </row>
    <row r="58850" spans="7:7" ht="15" customHeight="1">
      <c r="G58850" s="488"/>
    </row>
    <row r="58851" spans="7:7" ht="15" customHeight="1">
      <c r="G58851" s="488"/>
    </row>
    <row r="58852" spans="7:7" ht="15" customHeight="1">
      <c r="G58852" s="488"/>
    </row>
    <row r="58853" spans="7:7" ht="15" customHeight="1">
      <c r="G58853" s="488"/>
    </row>
    <row r="58854" spans="7:7" ht="15" customHeight="1">
      <c r="G58854" s="488"/>
    </row>
    <row r="58855" spans="7:7" ht="15" customHeight="1">
      <c r="G58855" s="488"/>
    </row>
    <row r="58856" spans="7:7" ht="15" customHeight="1">
      <c r="G58856" s="488"/>
    </row>
    <row r="58857" spans="7:7" ht="15" customHeight="1">
      <c r="G58857" s="488"/>
    </row>
    <row r="58858" spans="7:7" ht="15" customHeight="1">
      <c r="G58858" s="488"/>
    </row>
    <row r="58859" spans="7:7" ht="15" customHeight="1">
      <c r="G58859" s="488"/>
    </row>
    <row r="58860" spans="7:7" ht="15" customHeight="1">
      <c r="G58860" s="488"/>
    </row>
    <row r="58861" spans="7:7" ht="15" customHeight="1">
      <c r="G58861" s="488"/>
    </row>
    <row r="58862" spans="7:7" ht="15" customHeight="1">
      <c r="G58862" s="488"/>
    </row>
    <row r="58863" spans="7:7" ht="15" customHeight="1">
      <c r="G58863" s="488"/>
    </row>
    <row r="58864" spans="7:7" ht="15" customHeight="1">
      <c r="G58864" s="488"/>
    </row>
    <row r="58865" spans="7:7" ht="15" customHeight="1">
      <c r="G58865" s="488"/>
    </row>
    <row r="58866" spans="7:7" ht="15" customHeight="1">
      <c r="G58866" s="488"/>
    </row>
    <row r="58867" spans="7:7" ht="15" customHeight="1">
      <c r="G58867" s="488"/>
    </row>
    <row r="58868" spans="7:7" ht="15" customHeight="1">
      <c r="G58868" s="488"/>
    </row>
    <row r="58869" spans="7:7" ht="15" customHeight="1">
      <c r="G58869" s="488"/>
    </row>
    <row r="58870" spans="7:7" ht="15" customHeight="1">
      <c r="G58870" s="488"/>
    </row>
    <row r="58871" spans="7:7" ht="15" customHeight="1">
      <c r="G58871" s="488"/>
    </row>
    <row r="58872" spans="7:7" ht="15" customHeight="1">
      <c r="G58872" s="488"/>
    </row>
    <row r="58873" spans="7:7" ht="15" customHeight="1">
      <c r="G58873" s="488"/>
    </row>
    <row r="58874" spans="7:7" ht="15" customHeight="1">
      <c r="G58874" s="488"/>
    </row>
    <row r="58875" spans="7:7" ht="15" customHeight="1">
      <c r="G58875" s="488"/>
    </row>
    <row r="58876" spans="7:7" ht="15" customHeight="1">
      <c r="G58876" s="488"/>
    </row>
    <row r="58877" spans="7:7" ht="15" customHeight="1">
      <c r="G58877" s="488"/>
    </row>
    <row r="58878" spans="7:7" ht="15" customHeight="1">
      <c r="G58878" s="488"/>
    </row>
    <row r="58879" spans="7:7" ht="15" customHeight="1">
      <c r="G58879" s="488"/>
    </row>
    <row r="58880" spans="7:7" ht="15" customHeight="1">
      <c r="G58880" s="488"/>
    </row>
    <row r="58881" spans="7:7" ht="15" customHeight="1">
      <c r="G58881" s="488"/>
    </row>
    <row r="58882" spans="7:7" ht="15" customHeight="1">
      <c r="G58882" s="488"/>
    </row>
    <row r="58883" spans="7:7" ht="15" customHeight="1">
      <c r="G58883" s="488"/>
    </row>
    <row r="58884" spans="7:7" ht="15" customHeight="1">
      <c r="G58884" s="488"/>
    </row>
    <row r="58885" spans="7:7" ht="15" customHeight="1">
      <c r="G58885" s="488"/>
    </row>
    <row r="58886" spans="7:7" ht="15" customHeight="1">
      <c r="G58886" s="488"/>
    </row>
    <row r="58887" spans="7:7" ht="15" customHeight="1">
      <c r="G58887" s="488"/>
    </row>
    <row r="58888" spans="7:7" ht="15" customHeight="1">
      <c r="G58888" s="488"/>
    </row>
    <row r="58889" spans="7:7" ht="15" customHeight="1">
      <c r="G58889" s="488"/>
    </row>
    <row r="58890" spans="7:7" ht="15" customHeight="1">
      <c r="G58890" s="488"/>
    </row>
    <row r="58891" spans="7:7" ht="15" customHeight="1">
      <c r="G58891" s="488"/>
    </row>
    <row r="58892" spans="7:7" ht="15" customHeight="1">
      <c r="G58892" s="488"/>
    </row>
    <row r="58893" spans="7:7" ht="15" customHeight="1">
      <c r="G58893" s="488"/>
    </row>
    <row r="58894" spans="7:7" ht="15" customHeight="1">
      <c r="G58894" s="488"/>
    </row>
    <row r="58895" spans="7:7" ht="15" customHeight="1">
      <c r="G58895" s="488"/>
    </row>
    <row r="58896" spans="7:7" ht="15" customHeight="1">
      <c r="G58896" s="488"/>
    </row>
    <row r="58897" spans="7:7" ht="15" customHeight="1">
      <c r="G58897" s="488"/>
    </row>
    <row r="58898" spans="7:7" ht="15" customHeight="1">
      <c r="G58898" s="488"/>
    </row>
    <row r="58899" spans="7:7" ht="15" customHeight="1">
      <c r="G58899" s="488"/>
    </row>
    <row r="58900" spans="7:7" ht="15" customHeight="1">
      <c r="G58900" s="488"/>
    </row>
    <row r="58901" spans="7:7" ht="15" customHeight="1">
      <c r="G58901" s="488"/>
    </row>
    <row r="58902" spans="7:7" ht="15" customHeight="1">
      <c r="G58902" s="488"/>
    </row>
    <row r="58903" spans="7:7" ht="15" customHeight="1">
      <c r="G58903" s="488"/>
    </row>
    <row r="58904" spans="7:7" ht="15" customHeight="1">
      <c r="G58904" s="488"/>
    </row>
    <row r="58905" spans="7:7" ht="15" customHeight="1">
      <c r="G58905" s="488"/>
    </row>
    <row r="58906" spans="7:7" ht="15" customHeight="1">
      <c r="G58906" s="488"/>
    </row>
    <row r="58907" spans="7:7" ht="15" customHeight="1">
      <c r="G58907" s="488"/>
    </row>
    <row r="58908" spans="7:7" ht="15" customHeight="1">
      <c r="G58908" s="488"/>
    </row>
    <row r="58909" spans="7:7" ht="15" customHeight="1">
      <c r="G58909" s="488"/>
    </row>
    <row r="58910" spans="7:7" ht="15" customHeight="1">
      <c r="G58910" s="488"/>
    </row>
    <row r="58911" spans="7:7" ht="15" customHeight="1">
      <c r="G58911" s="488"/>
    </row>
    <row r="58912" spans="7:7" ht="15" customHeight="1">
      <c r="G58912" s="488"/>
    </row>
    <row r="58913" spans="7:7" ht="15" customHeight="1">
      <c r="G58913" s="488"/>
    </row>
    <row r="58914" spans="7:7" ht="15" customHeight="1">
      <c r="G58914" s="488"/>
    </row>
    <row r="58915" spans="7:7" ht="15" customHeight="1">
      <c r="G58915" s="488"/>
    </row>
    <row r="58916" spans="7:7" ht="15" customHeight="1">
      <c r="G58916" s="488"/>
    </row>
    <row r="58917" spans="7:7" ht="15" customHeight="1">
      <c r="G58917" s="488"/>
    </row>
    <row r="58918" spans="7:7" ht="15" customHeight="1">
      <c r="G58918" s="488"/>
    </row>
    <row r="58919" spans="7:7" ht="15" customHeight="1">
      <c r="G58919" s="488"/>
    </row>
    <row r="58920" spans="7:7" ht="15" customHeight="1">
      <c r="G58920" s="488"/>
    </row>
    <row r="58921" spans="7:7" ht="15" customHeight="1">
      <c r="G58921" s="488"/>
    </row>
    <row r="58922" spans="7:7" ht="15" customHeight="1">
      <c r="G58922" s="488"/>
    </row>
    <row r="58923" spans="7:7" ht="15" customHeight="1">
      <c r="G58923" s="488"/>
    </row>
    <row r="58924" spans="7:7" ht="15" customHeight="1">
      <c r="G58924" s="488"/>
    </row>
    <row r="58925" spans="7:7" ht="15" customHeight="1">
      <c r="G58925" s="488"/>
    </row>
    <row r="58926" spans="7:7" ht="15" customHeight="1">
      <c r="G58926" s="488"/>
    </row>
    <row r="58927" spans="7:7" ht="15" customHeight="1">
      <c r="G58927" s="488"/>
    </row>
    <row r="58928" spans="7:7" ht="15" customHeight="1">
      <c r="G58928" s="488"/>
    </row>
    <row r="58929" spans="7:7" ht="15" customHeight="1">
      <c r="G58929" s="488"/>
    </row>
    <row r="58930" spans="7:7" ht="15" customHeight="1">
      <c r="G58930" s="488"/>
    </row>
    <row r="58931" spans="7:7" ht="15" customHeight="1">
      <c r="G58931" s="488"/>
    </row>
    <row r="58932" spans="7:7" ht="15" customHeight="1">
      <c r="G58932" s="488"/>
    </row>
    <row r="58933" spans="7:7" ht="15" customHeight="1">
      <c r="G58933" s="488"/>
    </row>
    <row r="58934" spans="7:7" ht="15" customHeight="1">
      <c r="G58934" s="488"/>
    </row>
    <row r="58935" spans="7:7" ht="15" customHeight="1">
      <c r="G58935" s="488"/>
    </row>
    <row r="58936" spans="7:7" ht="15" customHeight="1">
      <c r="G58936" s="488"/>
    </row>
    <row r="58937" spans="7:7" ht="15" customHeight="1">
      <c r="G58937" s="488"/>
    </row>
    <row r="58938" spans="7:7" ht="15" customHeight="1">
      <c r="G58938" s="488"/>
    </row>
    <row r="58939" spans="7:7" ht="15" customHeight="1">
      <c r="G58939" s="488"/>
    </row>
    <row r="58940" spans="7:7" ht="15" customHeight="1">
      <c r="G58940" s="488"/>
    </row>
    <row r="58941" spans="7:7" ht="15" customHeight="1">
      <c r="G58941" s="488"/>
    </row>
    <row r="58942" spans="7:7" ht="15" customHeight="1">
      <c r="G58942" s="488"/>
    </row>
    <row r="58943" spans="7:7" ht="15" customHeight="1">
      <c r="G58943" s="488"/>
    </row>
    <row r="58944" spans="7:7" ht="15" customHeight="1">
      <c r="G58944" s="488"/>
    </row>
    <row r="58945" spans="7:7" ht="15" customHeight="1">
      <c r="G58945" s="488"/>
    </row>
    <row r="58946" spans="7:7" ht="15" customHeight="1">
      <c r="G58946" s="488"/>
    </row>
    <row r="58947" spans="7:7" ht="15" customHeight="1">
      <c r="G58947" s="488"/>
    </row>
    <row r="58948" spans="7:7" ht="15" customHeight="1">
      <c r="G58948" s="488"/>
    </row>
    <row r="58949" spans="7:7" ht="15" customHeight="1">
      <c r="G58949" s="488"/>
    </row>
    <row r="58950" spans="7:7" ht="15" customHeight="1">
      <c r="G58950" s="488"/>
    </row>
    <row r="58951" spans="7:7" ht="15" customHeight="1">
      <c r="G58951" s="488"/>
    </row>
    <row r="58952" spans="7:7" ht="15" customHeight="1">
      <c r="G58952" s="488"/>
    </row>
    <row r="58953" spans="7:7" ht="15" customHeight="1">
      <c r="G58953" s="488"/>
    </row>
    <row r="58954" spans="7:7" ht="15" customHeight="1">
      <c r="G58954" s="488"/>
    </row>
    <row r="58955" spans="7:7" ht="15" customHeight="1">
      <c r="G58955" s="488"/>
    </row>
    <row r="58956" spans="7:7" ht="15" customHeight="1">
      <c r="G58956" s="488"/>
    </row>
    <row r="58957" spans="7:7" ht="15" customHeight="1">
      <c r="G58957" s="488"/>
    </row>
    <row r="58958" spans="7:7" ht="15" customHeight="1">
      <c r="G58958" s="488"/>
    </row>
    <row r="58959" spans="7:7" ht="15" customHeight="1">
      <c r="G58959" s="488"/>
    </row>
    <row r="58960" spans="7:7" ht="15" customHeight="1">
      <c r="G58960" s="488"/>
    </row>
    <row r="58961" spans="7:7" ht="15" customHeight="1">
      <c r="G58961" s="488"/>
    </row>
    <row r="58962" spans="7:7" ht="15" customHeight="1">
      <c r="G58962" s="488"/>
    </row>
    <row r="58963" spans="7:7" ht="15" customHeight="1">
      <c r="G58963" s="488"/>
    </row>
    <row r="58964" spans="7:7" ht="15" customHeight="1">
      <c r="G58964" s="488"/>
    </row>
    <row r="58965" spans="7:7" ht="15" customHeight="1">
      <c r="G58965" s="488"/>
    </row>
    <row r="58966" spans="7:7" ht="15" customHeight="1">
      <c r="G58966" s="488"/>
    </row>
    <row r="58967" spans="7:7" ht="15" customHeight="1">
      <c r="G58967" s="488"/>
    </row>
    <row r="58968" spans="7:7" ht="15" customHeight="1">
      <c r="G58968" s="488"/>
    </row>
    <row r="58969" spans="7:7" ht="15" customHeight="1">
      <c r="G58969" s="488"/>
    </row>
    <row r="58970" spans="7:7" ht="15" customHeight="1">
      <c r="G58970" s="488"/>
    </row>
    <row r="58971" spans="7:7" ht="15" customHeight="1">
      <c r="G58971" s="488"/>
    </row>
    <row r="58972" spans="7:7" ht="15" customHeight="1">
      <c r="G58972" s="488"/>
    </row>
    <row r="58973" spans="7:7" ht="15" customHeight="1">
      <c r="G58973" s="488"/>
    </row>
    <row r="58974" spans="7:7" ht="15" customHeight="1">
      <c r="G58974" s="488"/>
    </row>
    <row r="58975" spans="7:7" ht="15" customHeight="1">
      <c r="G58975" s="488"/>
    </row>
    <row r="58976" spans="7:7" ht="15" customHeight="1">
      <c r="G58976" s="488"/>
    </row>
    <row r="58977" spans="7:7" ht="15" customHeight="1">
      <c r="G58977" s="488"/>
    </row>
    <row r="58978" spans="7:7" ht="15" customHeight="1">
      <c r="G58978" s="488"/>
    </row>
    <row r="58979" spans="7:7" ht="15" customHeight="1">
      <c r="G58979" s="488"/>
    </row>
    <row r="58980" spans="7:7" ht="15" customHeight="1">
      <c r="G58980" s="488"/>
    </row>
    <row r="58981" spans="7:7" ht="15" customHeight="1">
      <c r="G58981" s="488"/>
    </row>
    <row r="58982" spans="7:7" ht="15" customHeight="1">
      <c r="G58982" s="488"/>
    </row>
    <row r="58983" spans="7:7" ht="15" customHeight="1">
      <c r="G58983" s="488"/>
    </row>
    <row r="58984" spans="7:7" ht="15" customHeight="1">
      <c r="G58984" s="488"/>
    </row>
    <row r="58985" spans="7:7" ht="15" customHeight="1">
      <c r="G58985" s="488"/>
    </row>
    <row r="58986" spans="7:7" ht="15" customHeight="1">
      <c r="G58986" s="488"/>
    </row>
    <row r="58987" spans="7:7" ht="15" customHeight="1">
      <c r="G58987" s="488"/>
    </row>
    <row r="58988" spans="7:7" ht="15" customHeight="1">
      <c r="G58988" s="488"/>
    </row>
    <row r="58989" spans="7:7" ht="15" customHeight="1">
      <c r="G58989" s="488"/>
    </row>
    <row r="58990" spans="7:7" ht="15" customHeight="1">
      <c r="G58990" s="488"/>
    </row>
    <row r="58991" spans="7:7" ht="15" customHeight="1">
      <c r="G58991" s="488"/>
    </row>
    <row r="58992" spans="7:7" ht="15" customHeight="1">
      <c r="G58992" s="488"/>
    </row>
    <row r="58993" spans="7:7" ht="15" customHeight="1">
      <c r="G58993" s="488"/>
    </row>
    <row r="58994" spans="7:7" ht="15" customHeight="1">
      <c r="G58994" s="488"/>
    </row>
    <row r="58995" spans="7:7" ht="15" customHeight="1">
      <c r="G58995" s="488"/>
    </row>
    <row r="58996" spans="7:7" ht="15" customHeight="1">
      <c r="G58996" s="488"/>
    </row>
    <row r="58997" spans="7:7" ht="15" customHeight="1">
      <c r="G58997" s="488"/>
    </row>
    <row r="58998" spans="7:7" ht="15" customHeight="1">
      <c r="G58998" s="488"/>
    </row>
    <row r="58999" spans="7:7" ht="15" customHeight="1">
      <c r="G58999" s="488"/>
    </row>
    <row r="59000" spans="7:7" ht="15" customHeight="1">
      <c r="G59000" s="488"/>
    </row>
    <row r="59001" spans="7:7" ht="15" customHeight="1">
      <c r="G59001" s="488"/>
    </row>
    <row r="59002" spans="7:7" ht="15" customHeight="1">
      <c r="G59002" s="488"/>
    </row>
    <row r="59003" spans="7:7" ht="15" customHeight="1">
      <c r="G59003" s="488"/>
    </row>
    <row r="59004" spans="7:7" ht="15" customHeight="1">
      <c r="G59004" s="488"/>
    </row>
    <row r="59005" spans="7:7" ht="15" customHeight="1">
      <c r="G59005" s="488"/>
    </row>
    <row r="59006" spans="7:7" ht="15" customHeight="1">
      <c r="G59006" s="488"/>
    </row>
    <row r="59007" spans="7:7" ht="15" customHeight="1">
      <c r="G59007" s="488"/>
    </row>
    <row r="59008" spans="7:7" ht="15" customHeight="1">
      <c r="G59008" s="488"/>
    </row>
    <row r="59009" spans="7:7" ht="15" customHeight="1">
      <c r="G59009" s="488"/>
    </row>
    <row r="59010" spans="7:7" ht="15" customHeight="1">
      <c r="G59010" s="488"/>
    </row>
    <row r="59011" spans="7:7" ht="15" customHeight="1">
      <c r="G59011" s="488"/>
    </row>
    <row r="59012" spans="7:7" ht="15" customHeight="1">
      <c r="G59012" s="488"/>
    </row>
    <row r="59013" spans="7:7" ht="15" customHeight="1">
      <c r="G59013" s="488"/>
    </row>
    <row r="59014" spans="7:7" ht="15" customHeight="1">
      <c r="G59014" s="488"/>
    </row>
    <row r="59015" spans="7:7" ht="15" customHeight="1">
      <c r="G59015" s="488"/>
    </row>
    <row r="59016" spans="7:7" ht="15" customHeight="1">
      <c r="G59016" s="488"/>
    </row>
    <row r="59017" spans="7:7" ht="15" customHeight="1">
      <c r="G59017" s="488"/>
    </row>
    <row r="59018" spans="7:7" ht="15" customHeight="1">
      <c r="G59018" s="488"/>
    </row>
    <row r="59019" spans="7:7" ht="15" customHeight="1">
      <c r="G59019" s="488"/>
    </row>
    <row r="59020" spans="7:7" ht="15" customHeight="1">
      <c r="G59020" s="488"/>
    </row>
    <row r="59021" spans="7:7" ht="15" customHeight="1">
      <c r="G59021" s="488"/>
    </row>
    <row r="59022" spans="7:7" ht="15" customHeight="1">
      <c r="G59022" s="488"/>
    </row>
    <row r="59023" spans="7:7" ht="15" customHeight="1">
      <c r="G59023" s="488"/>
    </row>
    <row r="59024" spans="7:7" ht="15" customHeight="1">
      <c r="G59024" s="488"/>
    </row>
    <row r="59025" spans="7:7" ht="15" customHeight="1">
      <c r="G59025" s="488"/>
    </row>
    <row r="59026" spans="7:7" ht="15" customHeight="1">
      <c r="G59026" s="488"/>
    </row>
    <row r="59027" spans="7:7" ht="15" customHeight="1">
      <c r="G59027" s="488"/>
    </row>
    <row r="59028" spans="7:7" ht="15" customHeight="1">
      <c r="G59028" s="488"/>
    </row>
    <row r="59029" spans="7:7" ht="15" customHeight="1">
      <c r="G59029" s="488"/>
    </row>
    <row r="59030" spans="7:7" ht="15" customHeight="1">
      <c r="G59030" s="488"/>
    </row>
    <row r="59031" spans="7:7" ht="15" customHeight="1">
      <c r="G59031" s="488"/>
    </row>
    <row r="59032" spans="7:7" ht="15" customHeight="1">
      <c r="G59032" s="488"/>
    </row>
    <row r="59033" spans="7:7" ht="15" customHeight="1">
      <c r="G59033" s="488"/>
    </row>
    <row r="59034" spans="7:7" ht="15" customHeight="1">
      <c r="G59034" s="488"/>
    </row>
    <row r="59035" spans="7:7" ht="15" customHeight="1">
      <c r="G59035" s="488"/>
    </row>
    <row r="59036" spans="7:7" ht="15" customHeight="1">
      <c r="G59036" s="488"/>
    </row>
    <row r="59037" spans="7:7" ht="15" customHeight="1">
      <c r="G59037" s="488"/>
    </row>
    <row r="59038" spans="7:7" ht="15" customHeight="1">
      <c r="G59038" s="488"/>
    </row>
    <row r="59039" spans="7:7" ht="15" customHeight="1">
      <c r="G59039" s="488"/>
    </row>
    <row r="59040" spans="7:7" ht="15" customHeight="1">
      <c r="G59040" s="488"/>
    </row>
    <row r="59041" spans="7:7" ht="15" customHeight="1">
      <c r="G59041" s="488"/>
    </row>
    <row r="59042" spans="7:7" ht="15" customHeight="1">
      <c r="G59042" s="488"/>
    </row>
    <row r="59043" spans="7:7" ht="15" customHeight="1">
      <c r="G59043" s="488"/>
    </row>
    <row r="59044" spans="7:7" ht="15" customHeight="1">
      <c r="G59044" s="488"/>
    </row>
    <row r="59045" spans="7:7" ht="15" customHeight="1">
      <c r="G59045" s="488"/>
    </row>
    <row r="59046" spans="7:7" ht="15" customHeight="1">
      <c r="G59046" s="488"/>
    </row>
    <row r="59047" spans="7:7" ht="15" customHeight="1">
      <c r="G59047" s="488"/>
    </row>
    <row r="59048" spans="7:7" ht="15" customHeight="1">
      <c r="G59048" s="488"/>
    </row>
    <row r="59049" spans="7:7" ht="15" customHeight="1">
      <c r="G59049" s="488"/>
    </row>
    <row r="59050" spans="7:7" ht="15" customHeight="1">
      <c r="G59050" s="488"/>
    </row>
    <row r="59051" spans="7:7" ht="15" customHeight="1">
      <c r="G59051" s="488"/>
    </row>
    <row r="59052" spans="7:7" ht="15" customHeight="1">
      <c r="G59052" s="488"/>
    </row>
    <row r="59053" spans="7:7" ht="15" customHeight="1">
      <c r="G59053" s="488"/>
    </row>
    <row r="59054" spans="7:7" ht="15" customHeight="1">
      <c r="G59054" s="488"/>
    </row>
    <row r="59055" spans="7:7" ht="15" customHeight="1">
      <c r="G59055" s="488"/>
    </row>
    <row r="59056" spans="7:7" ht="15" customHeight="1">
      <c r="G59056" s="488"/>
    </row>
    <row r="59057" spans="7:7" ht="15" customHeight="1">
      <c r="G59057" s="488"/>
    </row>
    <row r="59058" spans="7:7" ht="15" customHeight="1">
      <c r="G59058" s="488"/>
    </row>
    <row r="59059" spans="7:7" ht="15" customHeight="1">
      <c r="G59059" s="488"/>
    </row>
    <row r="59060" spans="7:7" ht="15" customHeight="1">
      <c r="G59060" s="488"/>
    </row>
    <row r="59061" spans="7:7" ht="15" customHeight="1">
      <c r="G59061" s="488"/>
    </row>
    <row r="59062" spans="7:7" ht="15" customHeight="1">
      <c r="G59062" s="488"/>
    </row>
    <row r="59063" spans="7:7" ht="15" customHeight="1">
      <c r="G59063" s="488"/>
    </row>
    <row r="59064" spans="7:7" ht="15" customHeight="1">
      <c r="G59064" s="488"/>
    </row>
    <row r="59065" spans="7:7" ht="15" customHeight="1">
      <c r="G59065" s="488"/>
    </row>
    <row r="59066" spans="7:7" ht="15" customHeight="1">
      <c r="G59066" s="488"/>
    </row>
    <row r="59067" spans="7:7" ht="15" customHeight="1">
      <c r="G59067" s="488"/>
    </row>
    <row r="59068" spans="7:7" ht="15" customHeight="1">
      <c r="G59068" s="488"/>
    </row>
    <row r="59069" spans="7:7" ht="15" customHeight="1">
      <c r="G59069" s="488"/>
    </row>
    <row r="59070" spans="7:7" ht="15" customHeight="1">
      <c r="G59070" s="488"/>
    </row>
    <row r="59071" spans="7:7" ht="15" customHeight="1">
      <c r="G59071" s="488"/>
    </row>
    <row r="59072" spans="7:7" ht="15" customHeight="1">
      <c r="G59072" s="488"/>
    </row>
    <row r="59073" spans="7:7" ht="15" customHeight="1">
      <c r="G59073" s="488"/>
    </row>
    <row r="59074" spans="7:7" ht="15" customHeight="1">
      <c r="G59074" s="488"/>
    </row>
    <row r="59075" spans="7:7" ht="15" customHeight="1">
      <c r="G59075" s="488"/>
    </row>
    <row r="59076" spans="7:7" ht="15" customHeight="1">
      <c r="G59076" s="488"/>
    </row>
    <row r="59077" spans="7:7" ht="15" customHeight="1">
      <c r="G59077" s="488"/>
    </row>
    <row r="59078" spans="7:7" ht="15" customHeight="1">
      <c r="G59078" s="488"/>
    </row>
    <row r="59079" spans="7:7" ht="15" customHeight="1">
      <c r="G59079" s="488"/>
    </row>
    <row r="59080" spans="7:7" ht="15" customHeight="1">
      <c r="G59080" s="488"/>
    </row>
    <row r="59081" spans="7:7" ht="15" customHeight="1">
      <c r="G59081" s="488"/>
    </row>
    <row r="59082" spans="7:7" ht="15" customHeight="1">
      <c r="G59082" s="488"/>
    </row>
    <row r="59083" spans="7:7" ht="15" customHeight="1">
      <c r="G59083" s="488"/>
    </row>
    <row r="59084" spans="7:7" ht="15" customHeight="1">
      <c r="G59084" s="488"/>
    </row>
    <row r="59085" spans="7:7" ht="15" customHeight="1">
      <c r="G59085" s="488"/>
    </row>
    <row r="59086" spans="7:7" ht="15" customHeight="1">
      <c r="G59086" s="488"/>
    </row>
    <row r="59087" spans="7:7" ht="15" customHeight="1">
      <c r="G59087" s="488"/>
    </row>
    <row r="59088" spans="7:7" ht="15" customHeight="1">
      <c r="G59088" s="488"/>
    </row>
    <row r="59089" spans="7:7" ht="15" customHeight="1">
      <c r="G59089" s="488"/>
    </row>
    <row r="59090" spans="7:7" ht="15" customHeight="1">
      <c r="G59090" s="488"/>
    </row>
    <row r="59091" spans="7:7" ht="15" customHeight="1">
      <c r="G59091" s="488"/>
    </row>
    <row r="59092" spans="7:7" ht="15" customHeight="1">
      <c r="G59092" s="488"/>
    </row>
    <row r="59093" spans="7:7" ht="15" customHeight="1">
      <c r="G59093" s="488"/>
    </row>
    <row r="59094" spans="7:7" ht="15" customHeight="1">
      <c r="G59094" s="488"/>
    </row>
    <row r="59095" spans="7:7" ht="15" customHeight="1">
      <c r="G59095" s="488"/>
    </row>
    <row r="59096" spans="7:7" ht="15" customHeight="1">
      <c r="G59096" s="488"/>
    </row>
    <row r="59097" spans="7:7" ht="15" customHeight="1">
      <c r="G59097" s="488"/>
    </row>
    <row r="59098" spans="7:7" ht="15" customHeight="1">
      <c r="G59098" s="488"/>
    </row>
    <row r="59099" spans="7:7" ht="15" customHeight="1">
      <c r="G59099" s="488"/>
    </row>
    <row r="59100" spans="7:7" ht="15" customHeight="1">
      <c r="G59100" s="488"/>
    </row>
    <row r="59101" spans="7:7" ht="15" customHeight="1">
      <c r="G59101" s="488"/>
    </row>
    <row r="59102" spans="7:7" ht="15" customHeight="1">
      <c r="G59102" s="488"/>
    </row>
    <row r="59103" spans="7:7" ht="15" customHeight="1">
      <c r="G59103" s="488"/>
    </row>
    <row r="59104" spans="7:7" ht="15" customHeight="1">
      <c r="G59104" s="488"/>
    </row>
    <row r="59105" spans="7:7" ht="15" customHeight="1">
      <c r="G59105" s="488"/>
    </row>
    <row r="59106" spans="7:7" ht="15" customHeight="1">
      <c r="G59106" s="488"/>
    </row>
    <row r="59107" spans="7:7" ht="15" customHeight="1">
      <c r="G59107" s="488"/>
    </row>
    <row r="59108" spans="7:7" ht="15" customHeight="1">
      <c r="G59108" s="488"/>
    </row>
    <row r="59109" spans="7:7" ht="15" customHeight="1">
      <c r="G59109" s="488"/>
    </row>
    <row r="59110" spans="7:7" ht="15" customHeight="1">
      <c r="G59110" s="488"/>
    </row>
    <row r="59111" spans="7:7" ht="15" customHeight="1">
      <c r="G59111" s="488"/>
    </row>
    <row r="59112" spans="7:7" ht="15" customHeight="1">
      <c r="G59112" s="488"/>
    </row>
    <row r="59113" spans="7:7" ht="15" customHeight="1">
      <c r="G59113" s="488"/>
    </row>
    <row r="59114" spans="7:7" ht="15" customHeight="1">
      <c r="G59114" s="488"/>
    </row>
    <row r="59115" spans="7:7" ht="15" customHeight="1">
      <c r="G59115" s="488"/>
    </row>
    <row r="59116" spans="7:7" ht="15" customHeight="1">
      <c r="G59116" s="488"/>
    </row>
    <row r="59117" spans="7:7" ht="15" customHeight="1">
      <c r="G59117" s="488"/>
    </row>
    <row r="59118" spans="7:7" ht="15" customHeight="1">
      <c r="G59118" s="488"/>
    </row>
    <row r="59119" spans="7:7" ht="15" customHeight="1">
      <c r="G59119" s="488"/>
    </row>
    <row r="59120" spans="7:7" ht="15" customHeight="1">
      <c r="G59120" s="488"/>
    </row>
    <row r="59121" spans="7:7" ht="15" customHeight="1">
      <c r="G59121" s="488"/>
    </row>
    <row r="59122" spans="7:7" ht="15" customHeight="1">
      <c r="G59122" s="488"/>
    </row>
    <row r="59123" spans="7:7" ht="15" customHeight="1">
      <c r="G59123" s="488"/>
    </row>
    <row r="59124" spans="7:7" ht="15" customHeight="1">
      <c r="G59124" s="488"/>
    </row>
    <row r="59125" spans="7:7" ht="15" customHeight="1">
      <c r="G59125" s="488"/>
    </row>
    <row r="59126" spans="7:7" ht="15" customHeight="1">
      <c r="G59126" s="488"/>
    </row>
    <row r="59127" spans="7:7" ht="15" customHeight="1">
      <c r="G59127" s="488"/>
    </row>
    <row r="59128" spans="7:7" ht="15" customHeight="1">
      <c r="G59128" s="488"/>
    </row>
    <row r="59129" spans="7:7" ht="15" customHeight="1">
      <c r="G59129" s="488"/>
    </row>
    <row r="59130" spans="7:7" ht="15" customHeight="1">
      <c r="G59130" s="488"/>
    </row>
    <row r="59131" spans="7:7" ht="15" customHeight="1">
      <c r="G59131" s="488"/>
    </row>
    <row r="59132" spans="7:7" ht="15" customHeight="1">
      <c r="G59132" s="488"/>
    </row>
    <row r="59133" spans="7:7" ht="15" customHeight="1">
      <c r="G59133" s="488"/>
    </row>
    <row r="59134" spans="7:7" ht="15" customHeight="1">
      <c r="G59134" s="488"/>
    </row>
    <row r="59135" spans="7:7" ht="15" customHeight="1">
      <c r="G59135" s="488"/>
    </row>
    <row r="59136" spans="7:7" ht="15" customHeight="1">
      <c r="G59136" s="488"/>
    </row>
    <row r="59137" spans="7:7" ht="15" customHeight="1">
      <c r="G59137" s="488"/>
    </row>
    <row r="59138" spans="7:7" ht="15" customHeight="1">
      <c r="G59138" s="488"/>
    </row>
    <row r="59139" spans="7:7" ht="15" customHeight="1">
      <c r="G59139" s="488"/>
    </row>
    <row r="59140" spans="7:7" ht="15" customHeight="1">
      <c r="G59140" s="488"/>
    </row>
    <row r="59141" spans="7:7" ht="15" customHeight="1">
      <c r="G59141" s="488"/>
    </row>
    <row r="59142" spans="7:7" ht="15" customHeight="1">
      <c r="G59142" s="488"/>
    </row>
    <row r="59143" spans="7:7" ht="15" customHeight="1">
      <c r="G59143" s="488"/>
    </row>
    <row r="59144" spans="7:7" ht="15" customHeight="1">
      <c r="G59144" s="488"/>
    </row>
    <row r="59145" spans="7:7" ht="15" customHeight="1">
      <c r="G59145" s="488"/>
    </row>
    <row r="59146" spans="7:7" ht="15" customHeight="1">
      <c r="G59146" s="488"/>
    </row>
    <row r="59147" spans="7:7" ht="15" customHeight="1">
      <c r="G59147" s="488"/>
    </row>
    <row r="59148" spans="7:7" ht="15" customHeight="1">
      <c r="G59148" s="488"/>
    </row>
    <row r="59149" spans="7:7" ht="15" customHeight="1">
      <c r="G59149" s="488"/>
    </row>
    <row r="59150" spans="7:7" ht="15" customHeight="1">
      <c r="G59150" s="488"/>
    </row>
    <row r="59151" spans="7:7" ht="15" customHeight="1">
      <c r="G59151" s="488"/>
    </row>
    <row r="59152" spans="7:7" ht="15" customHeight="1">
      <c r="G59152" s="488"/>
    </row>
    <row r="59153" spans="7:7" ht="15" customHeight="1">
      <c r="G59153" s="488"/>
    </row>
    <row r="59154" spans="7:7" ht="15" customHeight="1">
      <c r="G59154" s="488"/>
    </row>
    <row r="59155" spans="7:7" ht="15" customHeight="1">
      <c r="G59155" s="488"/>
    </row>
    <row r="59156" spans="7:7" ht="15" customHeight="1">
      <c r="G59156" s="488"/>
    </row>
    <row r="59157" spans="7:7" ht="15" customHeight="1">
      <c r="G59157" s="488"/>
    </row>
    <row r="59158" spans="7:7" ht="15" customHeight="1">
      <c r="G59158" s="488"/>
    </row>
    <row r="59159" spans="7:7" ht="15" customHeight="1">
      <c r="G59159" s="488"/>
    </row>
    <row r="59160" spans="7:7" ht="15" customHeight="1">
      <c r="G59160" s="488"/>
    </row>
    <row r="59161" spans="7:7" ht="15" customHeight="1">
      <c r="G59161" s="488"/>
    </row>
    <row r="59162" spans="7:7" ht="15" customHeight="1">
      <c r="G59162" s="488"/>
    </row>
    <row r="59163" spans="7:7" ht="15" customHeight="1">
      <c r="G59163" s="488"/>
    </row>
    <row r="59164" spans="7:7" ht="15" customHeight="1">
      <c r="G59164" s="488"/>
    </row>
    <row r="59165" spans="7:7" ht="15" customHeight="1">
      <c r="G59165" s="488"/>
    </row>
    <row r="59166" spans="7:7" ht="15" customHeight="1">
      <c r="G59166" s="488"/>
    </row>
    <row r="59167" spans="7:7" ht="15" customHeight="1">
      <c r="G59167" s="488"/>
    </row>
    <row r="59168" spans="7:7" ht="15" customHeight="1">
      <c r="G59168" s="488"/>
    </row>
    <row r="59169" spans="7:7" ht="15" customHeight="1">
      <c r="G59169" s="488"/>
    </row>
    <row r="59170" spans="7:7" ht="15" customHeight="1">
      <c r="G59170" s="488"/>
    </row>
    <row r="59171" spans="7:7" ht="15" customHeight="1">
      <c r="G59171" s="488"/>
    </row>
    <row r="59172" spans="7:7" ht="15" customHeight="1">
      <c r="G59172" s="488"/>
    </row>
    <row r="59173" spans="7:7" ht="15" customHeight="1">
      <c r="G59173" s="488"/>
    </row>
    <row r="59174" spans="7:7" ht="15" customHeight="1">
      <c r="G59174" s="488"/>
    </row>
    <row r="59175" spans="7:7" ht="15" customHeight="1">
      <c r="G59175" s="488"/>
    </row>
    <row r="59176" spans="7:7" ht="15" customHeight="1">
      <c r="G59176" s="488"/>
    </row>
    <row r="59177" spans="7:7" ht="15" customHeight="1">
      <c r="G59177" s="488"/>
    </row>
    <row r="59178" spans="7:7" ht="15" customHeight="1">
      <c r="G59178" s="488"/>
    </row>
    <row r="59179" spans="7:7" ht="15" customHeight="1">
      <c r="G59179" s="488"/>
    </row>
    <row r="59180" spans="7:7" ht="15" customHeight="1">
      <c r="G59180" s="488"/>
    </row>
    <row r="59181" spans="7:7" ht="15" customHeight="1">
      <c r="G59181" s="488"/>
    </row>
    <row r="59182" spans="7:7" ht="15" customHeight="1">
      <c r="G59182" s="488"/>
    </row>
    <row r="59183" spans="7:7" ht="15" customHeight="1">
      <c r="G59183" s="488"/>
    </row>
    <row r="59184" spans="7:7" ht="15" customHeight="1">
      <c r="G59184" s="488"/>
    </row>
    <row r="59185" spans="7:7" ht="15" customHeight="1">
      <c r="G59185" s="488"/>
    </row>
    <row r="59186" spans="7:7" ht="15" customHeight="1">
      <c r="G59186" s="488"/>
    </row>
    <row r="59187" spans="7:7" ht="15" customHeight="1">
      <c r="G59187" s="488"/>
    </row>
    <row r="59188" spans="7:7" ht="15" customHeight="1">
      <c r="G59188" s="488"/>
    </row>
    <row r="59189" spans="7:7" ht="15" customHeight="1">
      <c r="G59189" s="488"/>
    </row>
    <row r="59190" spans="7:7" ht="15" customHeight="1">
      <c r="G59190" s="488"/>
    </row>
    <row r="59191" spans="7:7" ht="15" customHeight="1">
      <c r="G59191" s="488"/>
    </row>
    <row r="59192" spans="7:7" ht="15" customHeight="1">
      <c r="G59192" s="488"/>
    </row>
    <row r="59193" spans="7:7" ht="15" customHeight="1">
      <c r="G59193" s="488"/>
    </row>
    <row r="59194" spans="7:7" ht="15" customHeight="1">
      <c r="G59194" s="488"/>
    </row>
    <row r="59195" spans="7:7" ht="15" customHeight="1">
      <c r="G59195" s="488"/>
    </row>
    <row r="59196" spans="7:7" ht="15" customHeight="1">
      <c r="G59196" s="488"/>
    </row>
    <row r="59197" spans="7:7" ht="15" customHeight="1">
      <c r="G59197" s="488"/>
    </row>
    <row r="59198" spans="7:7" ht="15" customHeight="1">
      <c r="G59198" s="488"/>
    </row>
    <row r="59199" spans="7:7" ht="15" customHeight="1">
      <c r="G59199" s="488"/>
    </row>
    <row r="59200" spans="7:7" ht="15" customHeight="1">
      <c r="G59200" s="488"/>
    </row>
    <row r="59201" spans="7:7" ht="15" customHeight="1">
      <c r="G59201" s="488"/>
    </row>
    <row r="59202" spans="7:7" ht="15" customHeight="1">
      <c r="G59202" s="488"/>
    </row>
    <row r="59203" spans="7:7" ht="15" customHeight="1">
      <c r="G59203" s="488"/>
    </row>
    <row r="59204" spans="7:7" ht="15" customHeight="1">
      <c r="G59204" s="488"/>
    </row>
    <row r="59205" spans="7:7" ht="15" customHeight="1">
      <c r="G59205" s="488"/>
    </row>
    <row r="59206" spans="7:7" ht="15" customHeight="1">
      <c r="G59206" s="488"/>
    </row>
    <row r="59207" spans="7:7" ht="15" customHeight="1">
      <c r="G59207" s="488"/>
    </row>
    <row r="59208" spans="7:7" ht="15" customHeight="1">
      <c r="G59208" s="488"/>
    </row>
    <row r="59209" spans="7:7" ht="15" customHeight="1">
      <c r="G59209" s="488"/>
    </row>
    <row r="59210" spans="7:7" ht="15" customHeight="1">
      <c r="G59210" s="488"/>
    </row>
    <row r="59211" spans="7:7" ht="15" customHeight="1">
      <c r="G59211" s="488"/>
    </row>
    <row r="59212" spans="7:7" ht="15" customHeight="1">
      <c r="G59212" s="488"/>
    </row>
    <row r="59213" spans="7:7" ht="15" customHeight="1">
      <c r="G59213" s="488"/>
    </row>
    <row r="59214" spans="7:7" ht="15" customHeight="1">
      <c r="G59214" s="488"/>
    </row>
    <row r="59215" spans="7:7" ht="15" customHeight="1">
      <c r="G59215" s="488"/>
    </row>
    <row r="59216" spans="7:7" ht="15" customHeight="1">
      <c r="G59216" s="488"/>
    </row>
    <row r="59217" spans="7:7" ht="15" customHeight="1">
      <c r="G59217" s="488"/>
    </row>
    <row r="59218" spans="7:7" ht="15" customHeight="1">
      <c r="G59218" s="488"/>
    </row>
    <row r="59219" spans="7:7" ht="15" customHeight="1">
      <c r="G59219" s="488"/>
    </row>
    <row r="59220" spans="7:7" ht="15" customHeight="1">
      <c r="G59220" s="488"/>
    </row>
    <row r="59221" spans="7:7" ht="15" customHeight="1">
      <c r="G59221" s="488"/>
    </row>
    <row r="59222" spans="7:7" ht="15" customHeight="1">
      <c r="G59222" s="488"/>
    </row>
    <row r="59223" spans="7:7" ht="15" customHeight="1">
      <c r="G59223" s="488"/>
    </row>
    <row r="59224" spans="7:7" ht="15" customHeight="1">
      <c r="G59224" s="488"/>
    </row>
    <row r="59225" spans="7:7" ht="15" customHeight="1">
      <c r="G59225" s="488"/>
    </row>
    <row r="59226" spans="7:7" ht="15" customHeight="1">
      <c r="G59226" s="488"/>
    </row>
    <row r="59227" spans="7:7" ht="15" customHeight="1">
      <c r="G59227" s="488"/>
    </row>
    <row r="59228" spans="7:7" ht="15" customHeight="1">
      <c r="G59228" s="488"/>
    </row>
    <row r="59229" spans="7:7" ht="15" customHeight="1">
      <c r="G59229" s="488"/>
    </row>
    <row r="59230" spans="7:7" ht="15" customHeight="1">
      <c r="G59230" s="488"/>
    </row>
    <row r="59231" spans="7:7" ht="15" customHeight="1">
      <c r="G59231" s="488"/>
    </row>
    <row r="59232" spans="7:7" ht="15" customHeight="1">
      <c r="G59232" s="488"/>
    </row>
    <row r="59233" spans="7:7" ht="15" customHeight="1">
      <c r="G59233" s="488"/>
    </row>
    <row r="59234" spans="7:7" ht="15" customHeight="1">
      <c r="G59234" s="488"/>
    </row>
    <row r="59235" spans="7:7" ht="15" customHeight="1">
      <c r="G59235" s="488"/>
    </row>
    <row r="59236" spans="7:7" ht="15" customHeight="1">
      <c r="G59236" s="488"/>
    </row>
    <row r="59237" spans="7:7" ht="15" customHeight="1">
      <c r="G59237" s="488"/>
    </row>
    <row r="59238" spans="7:7" ht="15" customHeight="1">
      <c r="G59238" s="488"/>
    </row>
    <row r="59239" spans="7:7" ht="15" customHeight="1">
      <c r="G59239" s="488"/>
    </row>
    <row r="59240" spans="7:7" ht="15" customHeight="1">
      <c r="G59240" s="488"/>
    </row>
    <row r="59241" spans="7:7" ht="15" customHeight="1">
      <c r="G59241" s="488"/>
    </row>
    <row r="59242" spans="7:7" ht="15" customHeight="1">
      <c r="G59242" s="488"/>
    </row>
    <row r="59243" spans="7:7" ht="15" customHeight="1">
      <c r="G59243" s="488"/>
    </row>
    <row r="59244" spans="7:7" ht="15" customHeight="1">
      <c r="G59244" s="488"/>
    </row>
    <row r="59245" spans="7:7" ht="15" customHeight="1">
      <c r="G59245" s="488"/>
    </row>
    <row r="59246" spans="7:7" ht="15" customHeight="1">
      <c r="G59246" s="488"/>
    </row>
    <row r="59247" spans="7:7" ht="15" customHeight="1">
      <c r="G59247" s="488"/>
    </row>
    <row r="59248" spans="7:7" ht="15" customHeight="1">
      <c r="G59248" s="488"/>
    </row>
    <row r="59249" spans="7:7" ht="15" customHeight="1">
      <c r="G59249" s="488"/>
    </row>
    <row r="59250" spans="7:7" ht="15" customHeight="1">
      <c r="G59250" s="488"/>
    </row>
    <row r="59251" spans="7:7" ht="15" customHeight="1">
      <c r="G59251" s="488"/>
    </row>
    <row r="59252" spans="7:7" ht="15" customHeight="1">
      <c r="G59252" s="488"/>
    </row>
    <row r="59253" spans="7:7" ht="15" customHeight="1">
      <c r="G59253" s="488"/>
    </row>
    <row r="59254" spans="7:7" ht="15" customHeight="1">
      <c r="G59254" s="488"/>
    </row>
    <row r="59255" spans="7:7" ht="15" customHeight="1">
      <c r="G59255" s="488"/>
    </row>
    <row r="59256" spans="7:7" ht="15" customHeight="1">
      <c r="G59256" s="488"/>
    </row>
    <row r="59257" spans="7:7" ht="15" customHeight="1">
      <c r="G59257" s="488"/>
    </row>
    <row r="59258" spans="7:7" ht="15" customHeight="1">
      <c r="G59258" s="488"/>
    </row>
    <row r="59259" spans="7:7" ht="15" customHeight="1">
      <c r="G59259" s="488"/>
    </row>
    <row r="59260" spans="7:7" ht="15" customHeight="1">
      <c r="G59260" s="488"/>
    </row>
    <row r="59261" spans="7:7" ht="15" customHeight="1">
      <c r="G59261" s="488"/>
    </row>
    <row r="59262" spans="7:7" ht="15" customHeight="1">
      <c r="G59262" s="488"/>
    </row>
    <row r="59263" spans="7:7" ht="15" customHeight="1">
      <c r="G59263" s="488"/>
    </row>
    <row r="59264" spans="7:7" ht="15" customHeight="1">
      <c r="G59264" s="488"/>
    </row>
    <row r="59265" spans="7:7" ht="15" customHeight="1">
      <c r="G59265" s="488"/>
    </row>
    <row r="59266" spans="7:7" ht="15" customHeight="1">
      <c r="G59266" s="488"/>
    </row>
    <row r="59267" spans="7:7" ht="15" customHeight="1">
      <c r="G59267" s="488"/>
    </row>
    <row r="59268" spans="7:7" ht="15" customHeight="1">
      <c r="G59268" s="488"/>
    </row>
    <row r="59269" spans="7:7" ht="15" customHeight="1">
      <c r="G59269" s="488"/>
    </row>
    <row r="59270" spans="7:7" ht="15" customHeight="1">
      <c r="G59270" s="488"/>
    </row>
    <row r="59271" spans="7:7" ht="15" customHeight="1">
      <c r="G59271" s="488"/>
    </row>
    <row r="59272" spans="7:7" ht="15" customHeight="1">
      <c r="G59272" s="488"/>
    </row>
    <row r="59273" spans="7:7" ht="15" customHeight="1">
      <c r="G59273" s="488"/>
    </row>
    <row r="59274" spans="7:7" ht="15" customHeight="1">
      <c r="G59274" s="488"/>
    </row>
    <row r="59275" spans="7:7" ht="15" customHeight="1">
      <c r="G59275" s="488"/>
    </row>
    <row r="59276" spans="7:7" ht="15" customHeight="1">
      <c r="G59276" s="488"/>
    </row>
    <row r="59277" spans="7:7" ht="15" customHeight="1">
      <c r="G59277" s="488"/>
    </row>
    <row r="59278" spans="7:7" ht="15" customHeight="1">
      <c r="G59278" s="488"/>
    </row>
    <row r="59279" spans="7:7" ht="15" customHeight="1">
      <c r="G59279" s="488"/>
    </row>
    <row r="59280" spans="7:7" ht="15" customHeight="1">
      <c r="G59280" s="488"/>
    </row>
    <row r="59281" spans="7:7" ht="15" customHeight="1">
      <c r="G59281" s="488"/>
    </row>
    <row r="59282" spans="7:7" ht="15" customHeight="1">
      <c r="G59282" s="488"/>
    </row>
    <row r="59283" spans="7:7" ht="15" customHeight="1">
      <c r="G59283" s="488"/>
    </row>
    <row r="59284" spans="7:7" ht="15" customHeight="1">
      <c r="G59284" s="488"/>
    </row>
    <row r="59285" spans="7:7" ht="15" customHeight="1">
      <c r="G59285" s="488"/>
    </row>
    <row r="59286" spans="7:7" ht="15" customHeight="1">
      <c r="G59286" s="488"/>
    </row>
    <row r="59287" spans="7:7" ht="15" customHeight="1">
      <c r="G59287" s="488"/>
    </row>
    <row r="59288" spans="7:7" ht="15" customHeight="1">
      <c r="G59288" s="488"/>
    </row>
    <row r="59289" spans="7:7" ht="15" customHeight="1">
      <c r="G59289" s="488"/>
    </row>
    <row r="59290" spans="7:7" ht="15" customHeight="1">
      <c r="G59290" s="488"/>
    </row>
    <row r="59291" spans="7:7" ht="15" customHeight="1">
      <c r="G59291" s="488"/>
    </row>
    <row r="59292" spans="7:7" ht="15" customHeight="1">
      <c r="G59292" s="488"/>
    </row>
    <row r="59293" spans="7:7" ht="15" customHeight="1">
      <c r="G59293" s="488"/>
    </row>
    <row r="59294" spans="7:7" ht="15" customHeight="1">
      <c r="G59294" s="488"/>
    </row>
    <row r="59295" spans="7:7" ht="15" customHeight="1">
      <c r="G59295" s="488"/>
    </row>
    <row r="59296" spans="7:7" ht="15" customHeight="1">
      <c r="G59296" s="488"/>
    </row>
    <row r="59297" spans="7:7" ht="15" customHeight="1">
      <c r="G59297" s="488"/>
    </row>
    <row r="59298" spans="7:7" ht="15" customHeight="1">
      <c r="G59298" s="488"/>
    </row>
    <row r="59299" spans="7:7" ht="15" customHeight="1">
      <c r="G59299" s="488"/>
    </row>
    <row r="59300" spans="7:7" ht="15" customHeight="1">
      <c r="G59300" s="488"/>
    </row>
    <row r="59301" spans="7:7" ht="15" customHeight="1">
      <c r="G59301" s="488"/>
    </row>
    <row r="59302" spans="7:7" ht="15" customHeight="1">
      <c r="G59302" s="488"/>
    </row>
    <row r="59303" spans="7:7" ht="15" customHeight="1">
      <c r="G59303" s="488"/>
    </row>
    <row r="59304" spans="7:7" ht="15" customHeight="1">
      <c r="G59304" s="488"/>
    </row>
    <row r="59305" spans="7:7" ht="15" customHeight="1">
      <c r="G59305" s="488"/>
    </row>
    <row r="59306" spans="7:7" ht="15" customHeight="1">
      <c r="G59306" s="488"/>
    </row>
    <row r="59307" spans="7:7" ht="15" customHeight="1">
      <c r="G59307" s="488"/>
    </row>
    <row r="59308" spans="7:7" ht="15" customHeight="1">
      <c r="G59308" s="488"/>
    </row>
    <row r="59309" spans="7:7" ht="15" customHeight="1">
      <c r="G59309" s="488"/>
    </row>
    <row r="59310" spans="7:7" ht="15" customHeight="1">
      <c r="G59310" s="488"/>
    </row>
    <row r="59311" spans="7:7" ht="15" customHeight="1">
      <c r="G59311" s="488"/>
    </row>
    <row r="59312" spans="7:7" ht="15" customHeight="1">
      <c r="G59312" s="488"/>
    </row>
    <row r="59313" spans="7:7" ht="15" customHeight="1">
      <c r="G59313" s="488"/>
    </row>
    <row r="59314" spans="7:7" ht="15" customHeight="1">
      <c r="G59314" s="488"/>
    </row>
    <row r="59315" spans="7:7" ht="15" customHeight="1">
      <c r="G59315" s="488"/>
    </row>
    <row r="59316" spans="7:7" ht="15" customHeight="1">
      <c r="G59316" s="488"/>
    </row>
    <row r="59317" spans="7:7" ht="15" customHeight="1">
      <c r="G59317" s="488"/>
    </row>
    <row r="59318" spans="7:7" ht="15" customHeight="1">
      <c r="G59318" s="488"/>
    </row>
    <row r="59319" spans="7:7" ht="15" customHeight="1">
      <c r="G59319" s="488"/>
    </row>
    <row r="59320" spans="7:7" ht="15" customHeight="1">
      <c r="G59320" s="488"/>
    </row>
    <row r="59321" spans="7:7" ht="15" customHeight="1">
      <c r="G59321" s="488"/>
    </row>
    <row r="59322" spans="7:7" ht="15" customHeight="1">
      <c r="G59322" s="488"/>
    </row>
    <row r="59323" spans="7:7" ht="15" customHeight="1">
      <c r="G59323" s="488"/>
    </row>
    <row r="59324" spans="7:7" ht="15" customHeight="1">
      <c r="G59324" s="488"/>
    </row>
    <row r="59325" spans="7:7" ht="15" customHeight="1">
      <c r="G59325" s="488"/>
    </row>
    <row r="59326" spans="7:7" ht="15" customHeight="1">
      <c r="G59326" s="488"/>
    </row>
    <row r="59327" spans="7:7" ht="15" customHeight="1">
      <c r="G59327" s="488"/>
    </row>
    <row r="59328" spans="7:7" ht="15" customHeight="1">
      <c r="G59328" s="488"/>
    </row>
    <row r="59329" spans="7:7" ht="15" customHeight="1">
      <c r="G59329" s="488"/>
    </row>
    <row r="59330" spans="7:7" ht="15" customHeight="1">
      <c r="G59330" s="488"/>
    </row>
    <row r="59331" spans="7:7" ht="15" customHeight="1">
      <c r="G59331" s="488"/>
    </row>
    <row r="59332" spans="7:7" ht="15" customHeight="1">
      <c r="G59332" s="488"/>
    </row>
    <row r="59333" spans="7:7" ht="15" customHeight="1">
      <c r="G59333" s="488"/>
    </row>
    <row r="59334" spans="7:7" ht="15" customHeight="1">
      <c r="G59334" s="488"/>
    </row>
    <row r="59335" spans="7:7" ht="15" customHeight="1">
      <c r="G59335" s="488"/>
    </row>
    <row r="59336" spans="7:7" ht="15" customHeight="1">
      <c r="G59336" s="488"/>
    </row>
    <row r="59337" spans="7:7" ht="15" customHeight="1">
      <c r="G59337" s="488"/>
    </row>
    <row r="59338" spans="7:7" ht="15" customHeight="1">
      <c r="G59338" s="488"/>
    </row>
    <row r="59339" spans="7:7" ht="15" customHeight="1">
      <c r="G59339" s="488"/>
    </row>
    <row r="59340" spans="7:7" ht="15" customHeight="1">
      <c r="G59340" s="488"/>
    </row>
    <row r="59341" spans="7:7" ht="15" customHeight="1">
      <c r="G59341" s="488"/>
    </row>
    <row r="59342" spans="7:7" ht="15" customHeight="1">
      <c r="G59342" s="488"/>
    </row>
    <row r="59343" spans="7:7" ht="15" customHeight="1">
      <c r="G59343" s="488"/>
    </row>
    <row r="59344" spans="7:7" ht="15" customHeight="1">
      <c r="G59344" s="488"/>
    </row>
    <row r="59345" spans="7:7" ht="15" customHeight="1">
      <c r="G59345" s="488"/>
    </row>
    <row r="59346" spans="7:7" ht="15" customHeight="1">
      <c r="G59346" s="488"/>
    </row>
    <row r="59347" spans="7:7" ht="15" customHeight="1">
      <c r="G59347" s="488"/>
    </row>
    <row r="59348" spans="7:7" ht="15" customHeight="1">
      <c r="G59348" s="488"/>
    </row>
    <row r="59349" spans="7:7" ht="15" customHeight="1">
      <c r="G59349" s="488"/>
    </row>
    <row r="59350" spans="7:7" ht="15" customHeight="1">
      <c r="G59350" s="488"/>
    </row>
    <row r="59351" spans="7:7" ht="15" customHeight="1">
      <c r="G59351" s="488"/>
    </row>
    <row r="59352" spans="7:7" ht="15" customHeight="1">
      <c r="G59352" s="488"/>
    </row>
    <row r="59353" spans="7:7" ht="15" customHeight="1">
      <c r="G59353" s="488"/>
    </row>
    <row r="59354" spans="7:7" ht="15" customHeight="1">
      <c r="G59354" s="488"/>
    </row>
    <row r="59355" spans="7:7" ht="15" customHeight="1">
      <c r="G59355" s="488"/>
    </row>
    <row r="59356" spans="7:7" ht="15" customHeight="1">
      <c r="G59356" s="488"/>
    </row>
    <row r="59357" spans="7:7" ht="15" customHeight="1">
      <c r="G59357" s="488"/>
    </row>
    <row r="59358" spans="7:7" ht="15" customHeight="1">
      <c r="G59358" s="488"/>
    </row>
    <row r="59359" spans="7:7" ht="15" customHeight="1">
      <c r="G59359" s="488"/>
    </row>
    <row r="59360" spans="7:7" ht="15" customHeight="1">
      <c r="G59360" s="488"/>
    </row>
    <row r="59361" spans="7:7" ht="15" customHeight="1">
      <c r="G59361" s="488"/>
    </row>
    <row r="59362" spans="7:7" ht="15" customHeight="1">
      <c r="G59362" s="488"/>
    </row>
    <row r="59363" spans="7:7" ht="15" customHeight="1">
      <c r="G59363" s="488"/>
    </row>
    <row r="59364" spans="7:7" ht="15" customHeight="1">
      <c r="G59364" s="488"/>
    </row>
    <row r="59365" spans="7:7" ht="15" customHeight="1">
      <c r="G59365" s="488"/>
    </row>
    <row r="59366" spans="7:7" ht="15" customHeight="1">
      <c r="G59366" s="488"/>
    </row>
    <row r="59367" spans="7:7" ht="15" customHeight="1">
      <c r="G59367" s="488"/>
    </row>
    <row r="59368" spans="7:7" ht="15" customHeight="1">
      <c r="G59368" s="488"/>
    </row>
    <row r="59369" spans="7:7" ht="15" customHeight="1">
      <c r="G59369" s="488"/>
    </row>
    <row r="59370" spans="7:7" ht="15" customHeight="1">
      <c r="G59370" s="488"/>
    </row>
    <row r="59371" spans="7:7" ht="15" customHeight="1">
      <c r="G59371" s="488"/>
    </row>
    <row r="59372" spans="7:7" ht="15" customHeight="1">
      <c r="G59372" s="488"/>
    </row>
    <row r="59373" spans="7:7" ht="15" customHeight="1">
      <c r="G59373" s="488"/>
    </row>
    <row r="59374" spans="7:7" ht="15" customHeight="1">
      <c r="G59374" s="488"/>
    </row>
    <row r="59375" spans="7:7" ht="15" customHeight="1">
      <c r="G59375" s="488"/>
    </row>
    <row r="59376" spans="7:7" ht="15" customHeight="1">
      <c r="G59376" s="488"/>
    </row>
    <row r="59377" spans="7:7" ht="15" customHeight="1">
      <c r="G59377" s="488"/>
    </row>
    <row r="59378" spans="7:7" ht="15" customHeight="1">
      <c r="G59378" s="488"/>
    </row>
    <row r="59379" spans="7:7" ht="15" customHeight="1">
      <c r="G59379" s="488"/>
    </row>
    <row r="59380" spans="7:7" ht="15" customHeight="1">
      <c r="G59380" s="488"/>
    </row>
    <row r="59381" spans="7:7" ht="15" customHeight="1">
      <c r="G59381" s="488"/>
    </row>
    <row r="59382" spans="7:7" ht="15" customHeight="1">
      <c r="G59382" s="488"/>
    </row>
    <row r="59383" spans="7:7" ht="15" customHeight="1">
      <c r="G59383" s="488"/>
    </row>
    <row r="59384" spans="7:7" ht="15" customHeight="1">
      <c r="G59384" s="488"/>
    </row>
    <row r="59385" spans="7:7" ht="15" customHeight="1">
      <c r="G59385" s="488"/>
    </row>
    <row r="59386" spans="7:7" ht="15" customHeight="1">
      <c r="G59386" s="488"/>
    </row>
    <row r="59387" spans="7:7" ht="15" customHeight="1">
      <c r="G59387" s="488"/>
    </row>
    <row r="59388" spans="7:7" ht="15" customHeight="1">
      <c r="G59388" s="488"/>
    </row>
    <row r="59389" spans="7:7" ht="15" customHeight="1">
      <c r="G59389" s="488"/>
    </row>
    <row r="59390" spans="7:7" ht="15" customHeight="1">
      <c r="G59390" s="488"/>
    </row>
    <row r="59391" spans="7:7" ht="15" customHeight="1">
      <c r="G59391" s="488"/>
    </row>
    <row r="59392" spans="7:7" ht="15" customHeight="1">
      <c r="G59392" s="488"/>
    </row>
    <row r="59393" spans="7:7" ht="15" customHeight="1">
      <c r="G59393" s="488"/>
    </row>
    <row r="59394" spans="7:7" ht="15" customHeight="1">
      <c r="G59394" s="488"/>
    </row>
    <row r="59395" spans="7:7" ht="15" customHeight="1">
      <c r="G59395" s="488"/>
    </row>
    <row r="59396" spans="7:7" ht="15" customHeight="1">
      <c r="G59396" s="488"/>
    </row>
    <row r="59397" spans="7:7" ht="15" customHeight="1">
      <c r="G59397" s="488"/>
    </row>
    <row r="59398" spans="7:7" ht="15" customHeight="1">
      <c r="G59398" s="488"/>
    </row>
    <row r="59399" spans="7:7" ht="15" customHeight="1">
      <c r="G59399" s="488"/>
    </row>
    <row r="59400" spans="7:7" ht="15" customHeight="1">
      <c r="G59400" s="488"/>
    </row>
    <row r="59401" spans="7:7" ht="15" customHeight="1">
      <c r="G59401" s="488"/>
    </row>
    <row r="59402" spans="7:7" ht="15" customHeight="1">
      <c r="G59402" s="488"/>
    </row>
    <row r="59403" spans="7:7" ht="15" customHeight="1">
      <c r="G59403" s="488"/>
    </row>
    <row r="59404" spans="7:7" ht="15" customHeight="1">
      <c r="G59404" s="488"/>
    </row>
    <row r="59405" spans="7:7" ht="15" customHeight="1">
      <c r="G59405" s="488"/>
    </row>
    <row r="59406" spans="7:7" ht="15" customHeight="1">
      <c r="G59406" s="488"/>
    </row>
    <row r="59407" spans="7:7" ht="15" customHeight="1">
      <c r="G59407" s="488"/>
    </row>
    <row r="59408" spans="7:7" ht="15" customHeight="1">
      <c r="G59408" s="488"/>
    </row>
    <row r="59409" spans="7:7" ht="15" customHeight="1">
      <c r="G59409" s="488"/>
    </row>
    <row r="59410" spans="7:7" ht="15" customHeight="1">
      <c r="G59410" s="488"/>
    </row>
    <row r="59411" spans="7:7" ht="15" customHeight="1">
      <c r="G59411" s="488"/>
    </row>
    <row r="59412" spans="7:7" ht="15" customHeight="1">
      <c r="G59412" s="488"/>
    </row>
    <row r="59413" spans="7:7" ht="15" customHeight="1">
      <c r="G59413" s="488"/>
    </row>
    <row r="59414" spans="7:7" ht="15" customHeight="1">
      <c r="G59414" s="488"/>
    </row>
    <row r="59415" spans="7:7" ht="15" customHeight="1">
      <c r="G59415" s="488"/>
    </row>
    <row r="59416" spans="7:7" ht="15" customHeight="1">
      <c r="G59416" s="488"/>
    </row>
    <row r="59417" spans="7:7" ht="15" customHeight="1">
      <c r="G59417" s="488"/>
    </row>
    <row r="59418" spans="7:7" ht="15" customHeight="1">
      <c r="G59418" s="488"/>
    </row>
    <row r="59419" spans="7:7" ht="15" customHeight="1">
      <c r="G59419" s="488"/>
    </row>
    <row r="59420" spans="7:7" ht="15" customHeight="1">
      <c r="G59420" s="488"/>
    </row>
    <row r="59421" spans="7:7" ht="15" customHeight="1">
      <c r="G59421" s="488"/>
    </row>
    <row r="59422" spans="7:7" ht="15" customHeight="1">
      <c r="G59422" s="488"/>
    </row>
    <row r="59423" spans="7:7" ht="15" customHeight="1">
      <c r="G59423" s="488"/>
    </row>
    <row r="59424" spans="7:7" ht="15" customHeight="1">
      <c r="G59424" s="488"/>
    </row>
    <row r="59425" spans="7:7" ht="15" customHeight="1">
      <c r="G59425" s="488"/>
    </row>
    <row r="59426" spans="7:7" ht="15" customHeight="1">
      <c r="G59426" s="488"/>
    </row>
    <row r="59427" spans="7:7" ht="15" customHeight="1">
      <c r="G59427" s="488"/>
    </row>
    <row r="59428" spans="7:7" ht="15" customHeight="1">
      <c r="G59428" s="488"/>
    </row>
    <row r="59429" spans="7:7" ht="15" customHeight="1">
      <c r="G59429" s="488"/>
    </row>
    <row r="59430" spans="7:7" ht="15" customHeight="1">
      <c r="G59430" s="488"/>
    </row>
    <row r="59431" spans="7:7" ht="15" customHeight="1">
      <c r="G59431" s="488"/>
    </row>
    <row r="59432" spans="7:7" ht="15" customHeight="1">
      <c r="G59432" s="488"/>
    </row>
    <row r="59433" spans="7:7" ht="15" customHeight="1">
      <c r="G59433" s="488"/>
    </row>
    <row r="59434" spans="7:7" ht="15" customHeight="1">
      <c r="G59434" s="488"/>
    </row>
    <row r="59435" spans="7:7" ht="15" customHeight="1">
      <c r="G59435" s="488"/>
    </row>
    <row r="59436" spans="7:7" ht="15" customHeight="1">
      <c r="G59436" s="488"/>
    </row>
    <row r="59437" spans="7:7" ht="15" customHeight="1">
      <c r="G59437" s="488"/>
    </row>
    <row r="59438" spans="7:7" ht="15" customHeight="1">
      <c r="G59438" s="488"/>
    </row>
    <row r="59439" spans="7:7" ht="15" customHeight="1">
      <c r="G59439" s="488"/>
    </row>
    <row r="59440" spans="7:7" ht="15" customHeight="1">
      <c r="G59440" s="488"/>
    </row>
    <row r="59441" spans="7:7" ht="15" customHeight="1">
      <c r="G59441" s="488"/>
    </row>
    <row r="59442" spans="7:7" ht="15" customHeight="1">
      <c r="G59442" s="488"/>
    </row>
    <row r="59443" spans="7:7" ht="15" customHeight="1">
      <c r="G59443" s="488"/>
    </row>
    <row r="59444" spans="7:7" ht="15" customHeight="1">
      <c r="G59444" s="488"/>
    </row>
    <row r="59445" spans="7:7" ht="15" customHeight="1">
      <c r="G59445" s="488"/>
    </row>
    <row r="59446" spans="7:7" ht="15" customHeight="1">
      <c r="G59446" s="488"/>
    </row>
    <row r="59447" spans="7:7" ht="15" customHeight="1">
      <c r="G59447" s="488"/>
    </row>
    <row r="59448" spans="7:7" ht="15" customHeight="1">
      <c r="G59448" s="488"/>
    </row>
    <row r="59449" spans="7:7" ht="15" customHeight="1">
      <c r="G59449" s="488"/>
    </row>
    <row r="59450" spans="7:7" ht="15" customHeight="1">
      <c r="G59450" s="488"/>
    </row>
    <row r="59451" spans="7:7" ht="15" customHeight="1">
      <c r="G59451" s="488"/>
    </row>
    <row r="59452" spans="7:7" ht="15" customHeight="1">
      <c r="G59452" s="488"/>
    </row>
    <row r="59453" spans="7:7" ht="15" customHeight="1">
      <c r="G59453" s="488"/>
    </row>
    <row r="59454" spans="7:7" ht="15" customHeight="1">
      <c r="G59454" s="488"/>
    </row>
    <row r="59455" spans="7:7" ht="15" customHeight="1">
      <c r="G59455" s="488"/>
    </row>
    <row r="59456" spans="7:7" ht="15" customHeight="1">
      <c r="G59456" s="488"/>
    </row>
    <row r="59457" spans="7:7" ht="15" customHeight="1">
      <c r="G59457" s="488"/>
    </row>
    <row r="59458" spans="7:7" ht="15" customHeight="1">
      <c r="G59458" s="488"/>
    </row>
    <row r="59459" spans="7:7" ht="15" customHeight="1">
      <c r="G59459" s="488"/>
    </row>
    <row r="59460" spans="7:7" ht="15" customHeight="1">
      <c r="G59460" s="488"/>
    </row>
    <row r="59461" spans="7:7" ht="15" customHeight="1">
      <c r="G59461" s="488"/>
    </row>
    <row r="59462" spans="7:7" ht="15" customHeight="1">
      <c r="G59462" s="488"/>
    </row>
    <row r="59463" spans="7:7" ht="15" customHeight="1">
      <c r="G59463" s="488"/>
    </row>
    <row r="59464" spans="7:7" ht="15" customHeight="1">
      <c r="G59464" s="488"/>
    </row>
    <row r="59465" spans="7:7" ht="15" customHeight="1">
      <c r="G59465" s="488"/>
    </row>
    <row r="59466" spans="7:7" ht="15" customHeight="1">
      <c r="G59466" s="488"/>
    </row>
    <row r="59467" spans="7:7" ht="15" customHeight="1">
      <c r="G59467" s="488"/>
    </row>
    <row r="59468" spans="7:7" ht="15" customHeight="1">
      <c r="G59468" s="488"/>
    </row>
    <row r="59469" spans="7:7" ht="15" customHeight="1">
      <c r="G59469" s="488"/>
    </row>
    <row r="59470" spans="7:7" ht="15" customHeight="1">
      <c r="G59470" s="488"/>
    </row>
    <row r="59471" spans="7:7" ht="15" customHeight="1">
      <c r="G59471" s="488"/>
    </row>
    <row r="59472" spans="7:7" ht="15" customHeight="1">
      <c r="G59472" s="488"/>
    </row>
    <row r="59473" spans="7:7" ht="15" customHeight="1">
      <c r="G59473" s="488"/>
    </row>
    <row r="59474" spans="7:7" ht="15" customHeight="1">
      <c r="G59474" s="488"/>
    </row>
    <row r="59475" spans="7:7" ht="15" customHeight="1">
      <c r="G59475" s="488"/>
    </row>
    <row r="59476" spans="7:7" ht="15" customHeight="1">
      <c r="G59476" s="488"/>
    </row>
    <row r="59477" spans="7:7" ht="15" customHeight="1">
      <c r="G59477" s="488"/>
    </row>
    <row r="59478" spans="7:7" ht="15" customHeight="1">
      <c r="G59478" s="488"/>
    </row>
    <row r="59479" spans="7:7" ht="15" customHeight="1">
      <c r="G59479" s="488"/>
    </row>
    <row r="59480" spans="7:7" ht="15" customHeight="1">
      <c r="G59480" s="488"/>
    </row>
    <row r="59481" spans="7:7" ht="15" customHeight="1">
      <c r="G59481" s="488"/>
    </row>
    <row r="59482" spans="7:7" ht="15" customHeight="1">
      <c r="G59482" s="488"/>
    </row>
    <row r="59483" spans="7:7" ht="15" customHeight="1">
      <c r="G59483" s="488"/>
    </row>
    <row r="59484" spans="7:7" ht="15" customHeight="1">
      <c r="G59484" s="488"/>
    </row>
    <row r="59485" spans="7:7" ht="15" customHeight="1">
      <c r="G59485" s="488"/>
    </row>
    <row r="59486" spans="7:7" ht="15" customHeight="1">
      <c r="G59486" s="488"/>
    </row>
    <row r="59487" spans="7:7" ht="15" customHeight="1">
      <c r="G59487" s="488"/>
    </row>
    <row r="59488" spans="7:7" ht="15" customHeight="1">
      <c r="G59488" s="488"/>
    </row>
    <row r="59489" spans="7:7" ht="15" customHeight="1">
      <c r="G59489" s="488"/>
    </row>
    <row r="59490" spans="7:7" ht="15" customHeight="1">
      <c r="G59490" s="488"/>
    </row>
    <row r="59491" spans="7:7" ht="15" customHeight="1">
      <c r="G59491" s="488"/>
    </row>
    <row r="59492" spans="7:7" ht="15" customHeight="1">
      <c r="G59492" s="488"/>
    </row>
    <row r="59493" spans="7:7" ht="15" customHeight="1">
      <c r="G59493" s="488"/>
    </row>
    <row r="59494" spans="7:7" ht="15" customHeight="1">
      <c r="G59494" s="488"/>
    </row>
    <row r="59495" spans="7:7" ht="15" customHeight="1">
      <c r="G59495" s="488"/>
    </row>
    <row r="59496" spans="7:7" ht="15" customHeight="1">
      <c r="G59496" s="488"/>
    </row>
    <row r="59497" spans="7:7" ht="15" customHeight="1">
      <c r="G59497" s="488"/>
    </row>
    <row r="59498" spans="7:7" ht="15" customHeight="1">
      <c r="G59498" s="488"/>
    </row>
    <row r="59499" spans="7:7" ht="15" customHeight="1">
      <c r="G59499" s="488"/>
    </row>
    <row r="59500" spans="7:7" ht="15" customHeight="1">
      <c r="G59500" s="488"/>
    </row>
    <row r="59501" spans="7:7" ht="15" customHeight="1">
      <c r="G59501" s="488"/>
    </row>
    <row r="59502" spans="7:7" ht="15" customHeight="1">
      <c r="G59502" s="488"/>
    </row>
    <row r="59503" spans="7:7" ht="15" customHeight="1">
      <c r="G59503" s="488"/>
    </row>
    <row r="59504" spans="7:7" ht="15" customHeight="1">
      <c r="G59504" s="488"/>
    </row>
    <row r="59505" spans="7:7" ht="15" customHeight="1">
      <c r="G59505" s="488"/>
    </row>
    <row r="59506" spans="7:7" ht="15" customHeight="1">
      <c r="G59506" s="488"/>
    </row>
    <row r="59507" spans="7:7" ht="15" customHeight="1">
      <c r="G59507" s="488"/>
    </row>
    <row r="59508" spans="7:7" ht="15" customHeight="1">
      <c r="G59508" s="488"/>
    </row>
    <row r="59509" spans="7:7" ht="15" customHeight="1">
      <c r="G59509" s="488"/>
    </row>
    <row r="59510" spans="7:7" ht="15" customHeight="1">
      <c r="G59510" s="488"/>
    </row>
    <row r="59511" spans="7:7" ht="15" customHeight="1">
      <c r="G59511" s="488"/>
    </row>
    <row r="59512" spans="7:7" ht="15" customHeight="1">
      <c r="G59512" s="488"/>
    </row>
    <row r="59513" spans="7:7" ht="15" customHeight="1">
      <c r="G59513" s="488"/>
    </row>
    <row r="59514" spans="7:7" ht="15" customHeight="1">
      <c r="G59514" s="488"/>
    </row>
    <row r="59515" spans="7:7" ht="15" customHeight="1">
      <c r="G59515" s="488"/>
    </row>
    <row r="59516" spans="7:7" ht="15" customHeight="1">
      <c r="G59516" s="488"/>
    </row>
    <row r="59517" spans="7:7" ht="15" customHeight="1">
      <c r="G59517" s="488"/>
    </row>
    <row r="59518" spans="7:7" ht="15" customHeight="1">
      <c r="G59518" s="488"/>
    </row>
    <row r="59519" spans="7:7" ht="15" customHeight="1">
      <c r="G59519" s="488"/>
    </row>
    <row r="59520" spans="7:7" ht="15" customHeight="1">
      <c r="G59520" s="488"/>
    </row>
    <row r="59521" spans="7:7" ht="15" customHeight="1">
      <c r="G59521" s="488"/>
    </row>
    <row r="59522" spans="7:7" ht="15" customHeight="1">
      <c r="G59522" s="488"/>
    </row>
    <row r="59523" spans="7:7" ht="15" customHeight="1">
      <c r="G59523" s="488"/>
    </row>
    <row r="59524" spans="7:7" ht="15" customHeight="1">
      <c r="G59524" s="488"/>
    </row>
    <row r="59525" spans="7:7" ht="15" customHeight="1">
      <c r="G59525" s="488"/>
    </row>
    <row r="59526" spans="7:7" ht="15" customHeight="1">
      <c r="G59526" s="488"/>
    </row>
    <row r="59527" spans="7:7" ht="15" customHeight="1">
      <c r="G59527" s="488"/>
    </row>
    <row r="59528" spans="7:7" ht="15" customHeight="1">
      <c r="G59528" s="488"/>
    </row>
    <row r="59529" spans="7:7" ht="15" customHeight="1">
      <c r="G59529" s="488"/>
    </row>
    <row r="59530" spans="7:7" ht="15" customHeight="1">
      <c r="G59530" s="488"/>
    </row>
    <row r="59531" spans="7:7" ht="15" customHeight="1">
      <c r="G59531" s="488"/>
    </row>
    <row r="59532" spans="7:7" ht="15" customHeight="1">
      <c r="G59532" s="488"/>
    </row>
    <row r="59533" spans="7:7" ht="15" customHeight="1">
      <c r="G59533" s="488"/>
    </row>
    <row r="59534" spans="7:7" ht="15" customHeight="1">
      <c r="G59534" s="488"/>
    </row>
    <row r="59535" spans="7:7" ht="15" customHeight="1">
      <c r="G59535" s="488"/>
    </row>
    <row r="59536" spans="7:7" ht="15" customHeight="1">
      <c r="G59536" s="488"/>
    </row>
    <row r="59537" spans="7:7" ht="15" customHeight="1">
      <c r="G59537" s="488"/>
    </row>
    <row r="59538" spans="7:7" ht="15" customHeight="1">
      <c r="G59538" s="488"/>
    </row>
    <row r="59539" spans="7:7" ht="15" customHeight="1">
      <c r="G59539" s="488"/>
    </row>
    <row r="59540" spans="7:7" ht="15" customHeight="1">
      <c r="G59540" s="488"/>
    </row>
    <row r="59541" spans="7:7" ht="15" customHeight="1">
      <c r="G59541" s="488"/>
    </row>
    <row r="59542" spans="7:7" ht="15" customHeight="1">
      <c r="G59542" s="488"/>
    </row>
    <row r="59543" spans="7:7" ht="15" customHeight="1">
      <c r="G59543" s="488"/>
    </row>
    <row r="59544" spans="7:7" ht="15" customHeight="1">
      <c r="G59544" s="488"/>
    </row>
    <row r="59545" spans="7:7" ht="15" customHeight="1">
      <c r="G59545" s="488"/>
    </row>
    <row r="59546" spans="7:7" ht="15" customHeight="1">
      <c r="G59546" s="488"/>
    </row>
    <row r="59547" spans="7:7" ht="15" customHeight="1">
      <c r="G59547" s="488"/>
    </row>
    <row r="59548" spans="7:7" ht="15" customHeight="1">
      <c r="G59548" s="488"/>
    </row>
    <row r="59549" spans="7:7" ht="15" customHeight="1">
      <c r="G59549" s="488"/>
    </row>
    <row r="59550" spans="7:7" ht="15" customHeight="1">
      <c r="G59550" s="488"/>
    </row>
    <row r="59551" spans="7:7" ht="15" customHeight="1">
      <c r="G59551" s="488"/>
    </row>
    <row r="59552" spans="7:7" ht="15" customHeight="1">
      <c r="G59552" s="488"/>
    </row>
    <row r="59553" spans="7:7" ht="15" customHeight="1">
      <c r="G59553" s="488"/>
    </row>
    <row r="59554" spans="7:7" ht="15" customHeight="1">
      <c r="G59554" s="488"/>
    </row>
    <row r="59555" spans="7:7" ht="15" customHeight="1">
      <c r="G59555" s="488"/>
    </row>
    <row r="59556" spans="7:7" ht="15" customHeight="1">
      <c r="G59556" s="488"/>
    </row>
    <row r="59557" spans="7:7" ht="15" customHeight="1">
      <c r="G59557" s="488"/>
    </row>
    <row r="59558" spans="7:7" ht="15" customHeight="1">
      <c r="G59558" s="488"/>
    </row>
    <row r="59559" spans="7:7" ht="15" customHeight="1">
      <c r="G59559" s="488"/>
    </row>
    <row r="59560" spans="7:7" ht="15" customHeight="1">
      <c r="G59560" s="488"/>
    </row>
    <row r="59561" spans="7:7" ht="15" customHeight="1">
      <c r="G59561" s="488"/>
    </row>
    <row r="59562" spans="7:7" ht="15" customHeight="1">
      <c r="G59562" s="488"/>
    </row>
    <row r="59563" spans="7:7" ht="15" customHeight="1">
      <c r="G59563" s="488"/>
    </row>
    <row r="59564" spans="7:7" ht="15" customHeight="1">
      <c r="G59564" s="488"/>
    </row>
    <row r="59565" spans="7:7" ht="15" customHeight="1">
      <c r="G59565" s="488"/>
    </row>
    <row r="59566" spans="7:7" ht="15" customHeight="1">
      <c r="G59566" s="488"/>
    </row>
    <row r="59567" spans="7:7" ht="15" customHeight="1">
      <c r="G59567" s="488"/>
    </row>
    <row r="59568" spans="7:7" ht="15" customHeight="1">
      <c r="G59568" s="488"/>
    </row>
    <row r="59569" spans="7:7" ht="15" customHeight="1">
      <c r="G59569" s="488"/>
    </row>
    <row r="59570" spans="7:7" ht="15" customHeight="1">
      <c r="G59570" s="488"/>
    </row>
    <row r="59571" spans="7:7" ht="15" customHeight="1">
      <c r="G59571" s="488"/>
    </row>
    <row r="59572" spans="7:7" ht="15" customHeight="1">
      <c r="G59572" s="488"/>
    </row>
    <row r="59573" spans="7:7" ht="15" customHeight="1">
      <c r="G59573" s="488"/>
    </row>
    <row r="59574" spans="7:7" ht="15" customHeight="1">
      <c r="G59574" s="488"/>
    </row>
    <row r="59575" spans="7:7" ht="15" customHeight="1">
      <c r="G59575" s="488"/>
    </row>
    <row r="59576" spans="7:7" ht="15" customHeight="1">
      <c r="G59576" s="488"/>
    </row>
    <row r="59577" spans="7:7" ht="15" customHeight="1">
      <c r="G59577" s="488"/>
    </row>
    <row r="59578" spans="7:7" ht="15" customHeight="1">
      <c r="G59578" s="488"/>
    </row>
    <row r="59579" spans="7:7" ht="15" customHeight="1">
      <c r="G59579" s="488"/>
    </row>
    <row r="59580" spans="7:7" ht="15" customHeight="1">
      <c r="G59580" s="488"/>
    </row>
    <row r="59581" spans="7:7" ht="15" customHeight="1">
      <c r="G59581" s="488"/>
    </row>
    <row r="59582" spans="7:7" ht="15" customHeight="1">
      <c r="G59582" s="488"/>
    </row>
    <row r="59583" spans="7:7" ht="15" customHeight="1">
      <c r="G59583" s="488"/>
    </row>
    <row r="59584" spans="7:7" ht="15" customHeight="1">
      <c r="G59584" s="488"/>
    </row>
    <row r="59585" spans="7:7" ht="15" customHeight="1">
      <c r="G59585" s="488"/>
    </row>
    <row r="59586" spans="7:7" ht="15" customHeight="1">
      <c r="G59586" s="488"/>
    </row>
    <row r="59587" spans="7:7" ht="15" customHeight="1">
      <c r="G59587" s="488"/>
    </row>
    <row r="59588" spans="7:7" ht="15" customHeight="1">
      <c r="G59588" s="488"/>
    </row>
    <row r="59589" spans="7:7" ht="15" customHeight="1">
      <c r="G59589" s="488"/>
    </row>
    <row r="59590" spans="7:7" ht="15" customHeight="1">
      <c r="G59590" s="488"/>
    </row>
    <row r="59591" spans="7:7" ht="15" customHeight="1">
      <c r="G59591" s="488"/>
    </row>
    <row r="59592" spans="7:7" ht="15" customHeight="1">
      <c r="G59592" s="488"/>
    </row>
    <row r="59593" spans="7:7" ht="15" customHeight="1">
      <c r="G59593" s="488"/>
    </row>
    <row r="59594" spans="7:7" ht="15" customHeight="1">
      <c r="G59594" s="488"/>
    </row>
    <row r="59595" spans="7:7" ht="15" customHeight="1">
      <c r="G59595" s="488"/>
    </row>
    <row r="59596" spans="7:7" ht="15" customHeight="1">
      <c r="G59596" s="488"/>
    </row>
    <row r="59597" spans="7:7" ht="15" customHeight="1">
      <c r="G59597" s="488"/>
    </row>
    <row r="59598" spans="7:7" ht="15" customHeight="1">
      <c r="G59598" s="488"/>
    </row>
    <row r="59599" spans="7:7" ht="15" customHeight="1">
      <c r="G59599" s="488"/>
    </row>
    <row r="59600" spans="7:7" ht="15" customHeight="1">
      <c r="G59600" s="488"/>
    </row>
    <row r="59601" spans="7:7" ht="15" customHeight="1">
      <c r="G59601" s="488"/>
    </row>
    <row r="59602" spans="7:7" ht="15" customHeight="1">
      <c r="G59602" s="488"/>
    </row>
    <row r="59603" spans="7:7" ht="15" customHeight="1">
      <c r="G59603" s="488"/>
    </row>
    <row r="59604" spans="7:7" ht="15" customHeight="1">
      <c r="G59604" s="488"/>
    </row>
    <row r="59605" spans="7:7" ht="15" customHeight="1">
      <c r="G59605" s="488"/>
    </row>
    <row r="59606" spans="7:7" ht="15" customHeight="1">
      <c r="G59606" s="488"/>
    </row>
    <row r="59607" spans="7:7" ht="15" customHeight="1">
      <c r="G59607" s="488"/>
    </row>
    <row r="59608" spans="7:7" ht="15" customHeight="1">
      <c r="G59608" s="488"/>
    </row>
    <row r="59609" spans="7:7" ht="15" customHeight="1">
      <c r="G59609" s="488"/>
    </row>
    <row r="59610" spans="7:7" ht="15" customHeight="1">
      <c r="G59610" s="488"/>
    </row>
    <row r="59611" spans="7:7" ht="15" customHeight="1">
      <c r="G59611" s="488"/>
    </row>
    <row r="59612" spans="7:7" ht="15" customHeight="1">
      <c r="G59612" s="488"/>
    </row>
    <row r="59613" spans="7:7" ht="15" customHeight="1">
      <c r="G59613" s="488"/>
    </row>
    <row r="59614" spans="7:7" ht="15" customHeight="1">
      <c r="G59614" s="488"/>
    </row>
    <row r="59615" spans="7:7" ht="15" customHeight="1">
      <c r="G59615" s="488"/>
    </row>
    <row r="59616" spans="7:7" ht="15" customHeight="1">
      <c r="G59616" s="488"/>
    </row>
    <row r="59617" spans="7:7" ht="15" customHeight="1">
      <c r="G59617" s="488"/>
    </row>
    <row r="59618" spans="7:7" ht="15" customHeight="1">
      <c r="G59618" s="488"/>
    </row>
    <row r="59619" spans="7:7" ht="15" customHeight="1">
      <c r="G59619" s="488"/>
    </row>
    <row r="59620" spans="7:7" ht="15" customHeight="1">
      <c r="G59620" s="488"/>
    </row>
    <row r="59621" spans="7:7" ht="15" customHeight="1">
      <c r="G59621" s="488"/>
    </row>
    <row r="59622" spans="7:7" ht="15" customHeight="1">
      <c r="G59622" s="488"/>
    </row>
    <row r="59623" spans="7:7" ht="15" customHeight="1">
      <c r="G59623" s="488"/>
    </row>
    <row r="59624" spans="7:7" ht="15" customHeight="1">
      <c r="G59624" s="488"/>
    </row>
    <row r="59625" spans="7:7" ht="15" customHeight="1">
      <c r="G59625" s="488"/>
    </row>
    <row r="59626" spans="7:7" ht="15" customHeight="1">
      <c r="G59626" s="488"/>
    </row>
    <row r="59627" spans="7:7" ht="15" customHeight="1">
      <c r="G59627" s="488"/>
    </row>
    <row r="59628" spans="7:7" ht="15" customHeight="1">
      <c r="G59628" s="488"/>
    </row>
    <row r="59629" spans="7:7" ht="15" customHeight="1">
      <c r="G59629" s="488"/>
    </row>
    <row r="59630" spans="7:7" ht="15" customHeight="1">
      <c r="G59630" s="488"/>
    </row>
    <row r="59631" spans="7:7" ht="15" customHeight="1">
      <c r="G59631" s="488"/>
    </row>
    <row r="59632" spans="7:7" ht="15" customHeight="1">
      <c r="G59632" s="488"/>
    </row>
    <row r="59633" spans="7:7" ht="15" customHeight="1">
      <c r="G59633" s="488"/>
    </row>
    <row r="59634" spans="7:7" ht="15" customHeight="1">
      <c r="G59634" s="488"/>
    </row>
    <row r="59635" spans="7:7" ht="15" customHeight="1">
      <c r="G59635" s="488"/>
    </row>
    <row r="59636" spans="7:7" ht="15" customHeight="1">
      <c r="G59636" s="488"/>
    </row>
    <row r="59637" spans="7:7" ht="15" customHeight="1">
      <c r="G59637" s="488"/>
    </row>
    <row r="59638" spans="7:7" ht="15" customHeight="1">
      <c r="G59638" s="488"/>
    </row>
    <row r="59639" spans="7:7" ht="15" customHeight="1">
      <c r="G59639" s="488"/>
    </row>
    <row r="59640" spans="7:7" ht="15" customHeight="1">
      <c r="G59640" s="488"/>
    </row>
    <row r="59641" spans="7:7" ht="15" customHeight="1">
      <c r="G59641" s="488"/>
    </row>
    <row r="59642" spans="7:7" ht="15" customHeight="1">
      <c r="G59642" s="488"/>
    </row>
    <row r="59643" spans="7:7" ht="15" customHeight="1">
      <c r="G59643" s="488"/>
    </row>
    <row r="59644" spans="7:7" ht="15" customHeight="1">
      <c r="G59644" s="488"/>
    </row>
    <row r="59645" spans="7:7" ht="15" customHeight="1">
      <c r="G59645" s="488"/>
    </row>
    <row r="59646" spans="7:7" ht="15" customHeight="1">
      <c r="G59646" s="488"/>
    </row>
    <row r="59647" spans="7:7" ht="15" customHeight="1">
      <c r="G59647" s="488"/>
    </row>
    <row r="59648" spans="7:7" ht="15" customHeight="1">
      <c r="G59648" s="488"/>
    </row>
    <row r="59649" spans="7:7" ht="15" customHeight="1">
      <c r="G59649" s="488"/>
    </row>
    <row r="59650" spans="7:7" ht="15" customHeight="1">
      <c r="G59650" s="488"/>
    </row>
    <row r="59651" spans="7:7" ht="15" customHeight="1">
      <c r="G59651" s="488"/>
    </row>
    <row r="59652" spans="7:7" ht="15" customHeight="1">
      <c r="G59652" s="488"/>
    </row>
    <row r="59653" spans="7:7" ht="15" customHeight="1">
      <c r="G59653" s="488"/>
    </row>
    <row r="59654" spans="7:7" ht="15" customHeight="1">
      <c r="G59654" s="488"/>
    </row>
    <row r="59655" spans="7:7" ht="15" customHeight="1">
      <c r="G59655" s="488"/>
    </row>
    <row r="59656" spans="7:7" ht="15" customHeight="1">
      <c r="G59656" s="488"/>
    </row>
    <row r="59657" spans="7:7" ht="15" customHeight="1">
      <c r="G59657" s="488"/>
    </row>
    <row r="59658" spans="7:7" ht="15" customHeight="1">
      <c r="G59658" s="488"/>
    </row>
    <row r="59659" spans="7:7" ht="15" customHeight="1">
      <c r="G59659" s="488"/>
    </row>
    <row r="59660" spans="7:7" ht="15" customHeight="1">
      <c r="G59660" s="488"/>
    </row>
    <row r="59661" spans="7:7" ht="15" customHeight="1">
      <c r="G59661" s="488"/>
    </row>
    <row r="59662" spans="7:7" ht="15" customHeight="1">
      <c r="G59662" s="488"/>
    </row>
    <row r="59663" spans="7:7" ht="15" customHeight="1">
      <c r="G59663" s="488"/>
    </row>
    <row r="59664" spans="7:7" ht="15" customHeight="1">
      <c r="G59664" s="488"/>
    </row>
    <row r="59665" spans="7:7" ht="15" customHeight="1">
      <c r="G59665" s="488"/>
    </row>
    <row r="59666" spans="7:7" ht="15" customHeight="1">
      <c r="G59666" s="488"/>
    </row>
    <row r="59667" spans="7:7" ht="15" customHeight="1">
      <c r="G59667" s="488"/>
    </row>
    <row r="59668" spans="7:7" ht="15" customHeight="1">
      <c r="G59668" s="488"/>
    </row>
    <row r="59669" spans="7:7" ht="15" customHeight="1">
      <c r="G59669" s="488"/>
    </row>
    <row r="59670" spans="7:7" ht="15" customHeight="1">
      <c r="G59670" s="488"/>
    </row>
    <row r="59671" spans="7:7" ht="15" customHeight="1">
      <c r="G59671" s="488"/>
    </row>
    <row r="59672" spans="7:7" ht="15" customHeight="1">
      <c r="G59672" s="488"/>
    </row>
    <row r="59673" spans="7:7" ht="15" customHeight="1">
      <c r="G59673" s="488"/>
    </row>
    <row r="59674" spans="7:7" ht="15" customHeight="1">
      <c r="G59674" s="488"/>
    </row>
    <row r="59675" spans="7:7" ht="15" customHeight="1">
      <c r="G59675" s="488"/>
    </row>
    <row r="59676" spans="7:7" ht="15" customHeight="1">
      <c r="G59676" s="488"/>
    </row>
    <row r="59677" spans="7:7" ht="15" customHeight="1">
      <c r="G59677" s="488"/>
    </row>
    <row r="59678" spans="7:7" ht="15" customHeight="1">
      <c r="G59678" s="488"/>
    </row>
    <row r="59679" spans="7:7" ht="15" customHeight="1">
      <c r="G59679" s="488"/>
    </row>
    <row r="59680" spans="7:7" ht="15" customHeight="1">
      <c r="G59680" s="488"/>
    </row>
    <row r="59681" spans="7:7" ht="15" customHeight="1">
      <c r="G59681" s="488"/>
    </row>
    <row r="59682" spans="7:7" ht="15" customHeight="1">
      <c r="G59682" s="488"/>
    </row>
    <row r="59683" spans="7:7" ht="15" customHeight="1">
      <c r="G59683" s="488"/>
    </row>
    <row r="59684" spans="7:7" ht="15" customHeight="1">
      <c r="G59684" s="488"/>
    </row>
    <row r="59685" spans="7:7" ht="15" customHeight="1">
      <c r="G59685" s="488"/>
    </row>
    <row r="59686" spans="7:7" ht="15" customHeight="1">
      <c r="G59686" s="488"/>
    </row>
    <row r="59687" spans="7:7" ht="15" customHeight="1">
      <c r="G59687" s="488"/>
    </row>
    <row r="59688" spans="7:7" ht="15" customHeight="1">
      <c r="G59688" s="488"/>
    </row>
    <row r="59689" spans="7:7" ht="15" customHeight="1">
      <c r="G59689" s="488"/>
    </row>
    <row r="59690" spans="7:7" ht="15" customHeight="1">
      <c r="G59690" s="488"/>
    </row>
    <row r="59691" spans="7:7" ht="15" customHeight="1">
      <c r="G59691" s="488"/>
    </row>
    <row r="59692" spans="7:7" ht="15" customHeight="1">
      <c r="G59692" s="488"/>
    </row>
    <row r="59693" spans="7:7" ht="15" customHeight="1">
      <c r="G59693" s="488"/>
    </row>
    <row r="59694" spans="7:7" ht="15" customHeight="1">
      <c r="G59694" s="488"/>
    </row>
    <row r="59695" spans="7:7" ht="15" customHeight="1">
      <c r="G59695" s="488"/>
    </row>
    <row r="59696" spans="7:7" ht="15" customHeight="1">
      <c r="G59696" s="488"/>
    </row>
    <row r="59697" spans="7:7" ht="15" customHeight="1">
      <c r="G59697" s="488"/>
    </row>
    <row r="59698" spans="7:7" ht="15" customHeight="1">
      <c r="G59698" s="488"/>
    </row>
    <row r="59699" spans="7:7" ht="15" customHeight="1">
      <c r="G59699" s="488"/>
    </row>
    <row r="59700" spans="7:7" ht="15" customHeight="1">
      <c r="G59700" s="488"/>
    </row>
    <row r="59701" spans="7:7" ht="15" customHeight="1">
      <c r="G59701" s="488"/>
    </row>
    <row r="59702" spans="7:7" ht="15" customHeight="1">
      <c r="G59702" s="488"/>
    </row>
    <row r="59703" spans="7:7" ht="15" customHeight="1">
      <c r="G59703" s="488"/>
    </row>
    <row r="59704" spans="7:7" ht="15" customHeight="1">
      <c r="G59704" s="488"/>
    </row>
    <row r="59705" spans="7:7" ht="15" customHeight="1">
      <c r="G59705" s="488"/>
    </row>
    <row r="59706" spans="7:7" ht="15" customHeight="1">
      <c r="G59706" s="488"/>
    </row>
    <row r="59707" spans="7:7" ht="15" customHeight="1">
      <c r="G59707" s="488"/>
    </row>
    <row r="59708" spans="7:7" ht="15" customHeight="1">
      <c r="G59708" s="488"/>
    </row>
    <row r="59709" spans="7:7" ht="15" customHeight="1">
      <c r="G59709" s="488"/>
    </row>
    <row r="59710" spans="7:7" ht="15" customHeight="1">
      <c r="G59710" s="488"/>
    </row>
    <row r="59711" spans="7:7" ht="15" customHeight="1">
      <c r="G59711" s="488"/>
    </row>
    <row r="59712" spans="7:7" ht="15" customHeight="1">
      <c r="G59712" s="488"/>
    </row>
    <row r="59713" spans="7:7" ht="15" customHeight="1">
      <c r="G59713" s="488"/>
    </row>
    <row r="59714" spans="7:7" ht="15" customHeight="1">
      <c r="G59714" s="488"/>
    </row>
    <row r="59715" spans="7:7" ht="15" customHeight="1">
      <c r="G59715" s="488"/>
    </row>
    <row r="59716" spans="7:7" ht="15" customHeight="1">
      <c r="G59716" s="488"/>
    </row>
    <row r="59717" spans="7:7" ht="15" customHeight="1">
      <c r="G59717" s="488"/>
    </row>
    <row r="59718" spans="7:7" ht="15" customHeight="1">
      <c r="G59718" s="488"/>
    </row>
    <row r="59719" spans="7:7" ht="15" customHeight="1">
      <c r="G59719" s="488"/>
    </row>
    <row r="59720" spans="7:7" ht="15" customHeight="1">
      <c r="G59720" s="488"/>
    </row>
    <row r="59721" spans="7:7" ht="15" customHeight="1">
      <c r="G59721" s="488"/>
    </row>
    <row r="59722" spans="7:7" ht="15" customHeight="1">
      <c r="G59722" s="488"/>
    </row>
    <row r="59723" spans="7:7" ht="15" customHeight="1">
      <c r="G59723" s="488"/>
    </row>
    <row r="59724" spans="7:7" ht="15" customHeight="1">
      <c r="G59724" s="488"/>
    </row>
    <row r="59725" spans="7:7" ht="15" customHeight="1">
      <c r="G59725" s="488"/>
    </row>
    <row r="59726" spans="7:7" ht="15" customHeight="1">
      <c r="G59726" s="488"/>
    </row>
    <row r="59727" spans="7:7" ht="15" customHeight="1">
      <c r="G59727" s="488"/>
    </row>
    <row r="59728" spans="7:7" ht="15" customHeight="1">
      <c r="G59728" s="488"/>
    </row>
    <row r="59729" spans="7:7" ht="15" customHeight="1">
      <c r="G59729" s="488"/>
    </row>
    <row r="59730" spans="7:7" ht="15" customHeight="1">
      <c r="G59730" s="488"/>
    </row>
    <row r="59731" spans="7:7" ht="15" customHeight="1">
      <c r="G59731" s="488"/>
    </row>
    <row r="59732" spans="7:7" ht="15" customHeight="1">
      <c r="G59732" s="488"/>
    </row>
    <row r="59733" spans="7:7" ht="15" customHeight="1">
      <c r="G59733" s="488"/>
    </row>
    <row r="59734" spans="7:7" ht="15" customHeight="1">
      <c r="G59734" s="488"/>
    </row>
    <row r="59735" spans="7:7" ht="15" customHeight="1">
      <c r="G59735" s="488"/>
    </row>
    <row r="59736" spans="7:7" ht="15" customHeight="1">
      <c r="G59736" s="488"/>
    </row>
    <row r="59737" spans="7:7" ht="15" customHeight="1">
      <c r="G59737" s="488"/>
    </row>
    <row r="59738" spans="7:7" ht="15" customHeight="1">
      <c r="G59738" s="488"/>
    </row>
    <row r="59739" spans="7:7" ht="15" customHeight="1">
      <c r="G59739" s="488"/>
    </row>
    <row r="59740" spans="7:7" ht="15" customHeight="1">
      <c r="G59740" s="488"/>
    </row>
    <row r="59741" spans="7:7" ht="15" customHeight="1">
      <c r="G59741" s="488"/>
    </row>
    <row r="59742" spans="7:7" ht="15" customHeight="1">
      <c r="G59742" s="488"/>
    </row>
    <row r="59743" spans="7:7" ht="15" customHeight="1">
      <c r="G59743" s="488"/>
    </row>
    <row r="59744" spans="7:7" ht="15" customHeight="1">
      <c r="G59744" s="488"/>
    </row>
    <row r="59745" spans="7:7" ht="15" customHeight="1">
      <c r="G59745" s="488"/>
    </row>
    <row r="59746" spans="7:7" ht="15" customHeight="1">
      <c r="G59746" s="488"/>
    </row>
    <row r="59747" spans="7:7" ht="15" customHeight="1">
      <c r="G59747" s="488"/>
    </row>
    <row r="59748" spans="7:7" ht="15" customHeight="1">
      <c r="G59748" s="488"/>
    </row>
    <row r="59749" spans="7:7" ht="15" customHeight="1">
      <c r="G59749" s="488"/>
    </row>
    <row r="59750" spans="7:7" ht="15" customHeight="1">
      <c r="G59750" s="488"/>
    </row>
    <row r="59751" spans="7:7" ht="15" customHeight="1">
      <c r="G59751" s="488"/>
    </row>
    <row r="59752" spans="7:7" ht="15" customHeight="1">
      <c r="G59752" s="488"/>
    </row>
    <row r="59753" spans="7:7" ht="15" customHeight="1">
      <c r="G59753" s="488"/>
    </row>
    <row r="59754" spans="7:7" ht="15" customHeight="1">
      <c r="G59754" s="488"/>
    </row>
    <row r="59755" spans="7:7" ht="15" customHeight="1">
      <c r="G59755" s="488"/>
    </row>
    <row r="59756" spans="7:7" ht="15" customHeight="1">
      <c r="G59756" s="488"/>
    </row>
    <row r="59757" spans="7:7" ht="15" customHeight="1">
      <c r="G59757" s="488"/>
    </row>
    <row r="59758" spans="7:7" ht="15" customHeight="1">
      <c r="G59758" s="488"/>
    </row>
    <row r="59759" spans="7:7" ht="15" customHeight="1">
      <c r="G59759" s="488"/>
    </row>
    <row r="59760" spans="7:7" ht="15" customHeight="1">
      <c r="G59760" s="488"/>
    </row>
    <row r="59761" spans="7:7" ht="15" customHeight="1">
      <c r="G59761" s="488"/>
    </row>
    <row r="59762" spans="7:7" ht="15" customHeight="1">
      <c r="G59762" s="488"/>
    </row>
    <row r="59763" spans="7:7" ht="15" customHeight="1">
      <c r="G59763" s="488"/>
    </row>
    <row r="59764" spans="7:7" ht="15" customHeight="1">
      <c r="G59764" s="488"/>
    </row>
    <row r="59765" spans="7:7" ht="15" customHeight="1">
      <c r="G59765" s="488"/>
    </row>
    <row r="59766" spans="7:7" ht="15" customHeight="1">
      <c r="G59766" s="488"/>
    </row>
    <row r="59767" spans="7:7" ht="15" customHeight="1">
      <c r="G59767" s="488"/>
    </row>
    <row r="59768" spans="7:7" ht="15" customHeight="1">
      <c r="G59768" s="488"/>
    </row>
    <row r="59769" spans="7:7" ht="15" customHeight="1">
      <c r="G59769" s="488"/>
    </row>
    <row r="59770" spans="7:7" ht="15" customHeight="1">
      <c r="G59770" s="488"/>
    </row>
    <row r="59771" spans="7:7" ht="15" customHeight="1">
      <c r="G59771" s="488"/>
    </row>
    <row r="59772" spans="7:7" ht="15" customHeight="1">
      <c r="G59772" s="488"/>
    </row>
    <row r="59773" spans="7:7" ht="15" customHeight="1">
      <c r="G59773" s="488"/>
    </row>
    <row r="59774" spans="7:7" ht="15" customHeight="1">
      <c r="G59774" s="488"/>
    </row>
    <row r="59775" spans="7:7" ht="15" customHeight="1">
      <c r="G59775" s="488"/>
    </row>
    <row r="59776" spans="7:7" ht="15" customHeight="1">
      <c r="G59776" s="488"/>
    </row>
    <row r="59777" spans="7:7" ht="15" customHeight="1">
      <c r="G59777" s="488"/>
    </row>
    <row r="59778" spans="7:7" ht="15" customHeight="1">
      <c r="G59778" s="488"/>
    </row>
    <row r="59779" spans="7:7" ht="15" customHeight="1">
      <c r="G59779" s="488"/>
    </row>
    <row r="59780" spans="7:7" ht="15" customHeight="1">
      <c r="G59780" s="488"/>
    </row>
    <row r="59781" spans="7:7" ht="15" customHeight="1">
      <c r="G59781" s="488"/>
    </row>
    <row r="59782" spans="7:7" ht="15" customHeight="1">
      <c r="G59782" s="488"/>
    </row>
    <row r="59783" spans="7:7" ht="15" customHeight="1">
      <c r="G59783" s="488"/>
    </row>
    <row r="59784" spans="7:7" ht="15" customHeight="1">
      <c r="G59784" s="488"/>
    </row>
    <row r="59785" spans="7:7" ht="15" customHeight="1">
      <c r="G59785" s="488"/>
    </row>
    <row r="59786" spans="7:7" ht="15" customHeight="1">
      <c r="G59786" s="488"/>
    </row>
    <row r="59787" spans="7:7" ht="15" customHeight="1">
      <c r="G59787" s="488"/>
    </row>
    <row r="59788" spans="7:7" ht="15" customHeight="1">
      <c r="G59788" s="488"/>
    </row>
    <row r="59789" spans="7:7" ht="15" customHeight="1">
      <c r="G59789" s="488"/>
    </row>
    <row r="59790" spans="7:7" ht="15" customHeight="1">
      <c r="G59790" s="488"/>
    </row>
    <row r="59791" spans="7:7" ht="15" customHeight="1">
      <c r="G59791" s="488"/>
    </row>
    <row r="59792" spans="7:7" ht="15" customHeight="1">
      <c r="G59792" s="488"/>
    </row>
    <row r="59793" spans="7:7" ht="15" customHeight="1">
      <c r="G59793" s="488"/>
    </row>
    <row r="59794" spans="7:7" ht="15" customHeight="1">
      <c r="G59794" s="488"/>
    </row>
    <row r="59795" spans="7:7" ht="15" customHeight="1">
      <c r="G59795" s="488"/>
    </row>
    <row r="59796" spans="7:7" ht="15" customHeight="1">
      <c r="G59796" s="488"/>
    </row>
    <row r="59797" spans="7:7" ht="15" customHeight="1">
      <c r="G59797" s="488"/>
    </row>
    <row r="59798" spans="7:7" ht="15" customHeight="1">
      <c r="G59798" s="488"/>
    </row>
    <row r="59799" spans="7:7" ht="15" customHeight="1">
      <c r="G59799" s="488"/>
    </row>
    <row r="59800" spans="7:7" ht="15" customHeight="1">
      <c r="G59800" s="488"/>
    </row>
    <row r="59801" spans="7:7" ht="15" customHeight="1">
      <c r="G59801" s="488"/>
    </row>
    <row r="59802" spans="7:7" ht="15" customHeight="1">
      <c r="G59802" s="488"/>
    </row>
    <row r="59803" spans="7:7" ht="15" customHeight="1">
      <c r="G59803" s="488"/>
    </row>
    <row r="59804" spans="7:7" ht="15" customHeight="1">
      <c r="G59804" s="488"/>
    </row>
    <row r="59805" spans="7:7" ht="15" customHeight="1">
      <c r="G59805" s="488"/>
    </row>
    <row r="59806" spans="7:7" ht="15" customHeight="1">
      <c r="G59806" s="488"/>
    </row>
    <row r="59807" spans="7:7" ht="15" customHeight="1">
      <c r="G59807" s="488"/>
    </row>
    <row r="59808" spans="7:7" ht="15" customHeight="1">
      <c r="G59808" s="488"/>
    </row>
    <row r="59809" spans="7:7" ht="15" customHeight="1">
      <c r="G59809" s="488"/>
    </row>
    <row r="59810" spans="7:7" ht="15" customHeight="1">
      <c r="G59810" s="488"/>
    </row>
    <row r="59811" spans="7:7" ht="15" customHeight="1">
      <c r="G59811" s="488"/>
    </row>
    <row r="59812" spans="7:7" ht="15" customHeight="1">
      <c r="G59812" s="488"/>
    </row>
    <row r="59813" spans="7:7" ht="15" customHeight="1">
      <c r="G59813" s="488"/>
    </row>
    <row r="59814" spans="7:7" ht="15" customHeight="1">
      <c r="G59814" s="488"/>
    </row>
    <row r="59815" spans="7:7" ht="15" customHeight="1">
      <c r="G59815" s="488"/>
    </row>
    <row r="59816" spans="7:7" ht="15" customHeight="1">
      <c r="G59816" s="488"/>
    </row>
    <row r="59817" spans="7:7" ht="15" customHeight="1">
      <c r="G59817" s="488"/>
    </row>
    <row r="59818" spans="7:7" ht="15" customHeight="1">
      <c r="G59818" s="488"/>
    </row>
    <row r="59819" spans="7:7" ht="15" customHeight="1">
      <c r="G59819" s="488"/>
    </row>
    <row r="59820" spans="7:7" ht="15" customHeight="1">
      <c r="G59820" s="488"/>
    </row>
    <row r="59821" spans="7:7" ht="15" customHeight="1">
      <c r="G59821" s="488"/>
    </row>
    <row r="59822" spans="7:7" ht="15" customHeight="1">
      <c r="G59822" s="488"/>
    </row>
    <row r="59823" spans="7:7" ht="15" customHeight="1">
      <c r="G59823" s="488"/>
    </row>
    <row r="59824" spans="7:7" ht="15" customHeight="1">
      <c r="G59824" s="488"/>
    </row>
    <row r="59825" spans="7:7" ht="15" customHeight="1">
      <c r="G59825" s="488"/>
    </row>
    <row r="59826" spans="7:7" ht="15" customHeight="1">
      <c r="G59826" s="488"/>
    </row>
    <row r="59827" spans="7:7" ht="15" customHeight="1">
      <c r="G59827" s="488"/>
    </row>
    <row r="59828" spans="7:7" ht="15" customHeight="1">
      <c r="G59828" s="488"/>
    </row>
    <row r="59829" spans="7:7" ht="15" customHeight="1">
      <c r="G59829" s="488"/>
    </row>
    <row r="59830" spans="7:7" ht="15" customHeight="1">
      <c r="G59830" s="488"/>
    </row>
    <row r="59831" spans="7:7" ht="15" customHeight="1">
      <c r="G59831" s="488"/>
    </row>
    <row r="59832" spans="7:7" ht="15" customHeight="1">
      <c r="G59832" s="488"/>
    </row>
    <row r="59833" spans="7:7" ht="15" customHeight="1">
      <c r="G59833" s="488"/>
    </row>
    <row r="59834" spans="7:7" ht="15" customHeight="1">
      <c r="G59834" s="488"/>
    </row>
    <row r="59835" spans="7:7" ht="15" customHeight="1">
      <c r="G59835" s="488"/>
    </row>
    <row r="59836" spans="7:7" ht="15" customHeight="1">
      <c r="G59836" s="488"/>
    </row>
    <row r="59837" spans="7:7" ht="15" customHeight="1">
      <c r="G59837" s="488"/>
    </row>
    <row r="59838" spans="7:7" ht="15" customHeight="1">
      <c r="G59838" s="488"/>
    </row>
    <row r="59839" spans="7:7" ht="15" customHeight="1">
      <c r="G59839" s="488"/>
    </row>
    <row r="59840" spans="7:7" ht="15" customHeight="1">
      <c r="G59840" s="488"/>
    </row>
    <row r="59841" spans="7:7" ht="15" customHeight="1">
      <c r="G59841" s="488"/>
    </row>
    <row r="59842" spans="7:7" ht="15" customHeight="1">
      <c r="G59842" s="488"/>
    </row>
    <row r="59843" spans="7:7" ht="15" customHeight="1">
      <c r="G59843" s="488"/>
    </row>
    <row r="59844" spans="7:7" ht="15" customHeight="1">
      <c r="G59844" s="488"/>
    </row>
    <row r="59845" spans="7:7" ht="15" customHeight="1">
      <c r="G59845" s="488"/>
    </row>
    <row r="59846" spans="7:7" ht="15" customHeight="1">
      <c r="G59846" s="488"/>
    </row>
    <row r="59847" spans="7:7" ht="15" customHeight="1">
      <c r="G59847" s="488"/>
    </row>
    <row r="59848" spans="7:7" ht="15" customHeight="1">
      <c r="G59848" s="488"/>
    </row>
    <row r="59849" spans="7:7" ht="15" customHeight="1">
      <c r="G59849" s="488"/>
    </row>
    <row r="59850" spans="7:7" ht="15" customHeight="1">
      <c r="G59850" s="488"/>
    </row>
    <row r="59851" spans="7:7" ht="15" customHeight="1">
      <c r="G59851" s="488"/>
    </row>
    <row r="59852" spans="7:7" ht="15" customHeight="1">
      <c r="G59852" s="488"/>
    </row>
    <row r="59853" spans="7:7" ht="15" customHeight="1">
      <c r="G59853" s="488"/>
    </row>
    <row r="59854" spans="7:7" ht="15" customHeight="1">
      <c r="G59854" s="488"/>
    </row>
    <row r="59855" spans="7:7" ht="15" customHeight="1">
      <c r="G59855" s="488"/>
    </row>
    <row r="59856" spans="7:7" ht="15" customHeight="1">
      <c r="G59856" s="488"/>
    </row>
    <row r="59857" spans="7:7" ht="15" customHeight="1">
      <c r="G59857" s="488"/>
    </row>
    <row r="59858" spans="7:7" ht="15" customHeight="1">
      <c r="G59858" s="488"/>
    </row>
    <row r="59859" spans="7:7" ht="15" customHeight="1">
      <c r="G59859" s="488"/>
    </row>
    <row r="59860" spans="7:7" ht="15" customHeight="1">
      <c r="G59860" s="488"/>
    </row>
    <row r="59861" spans="7:7" ht="15" customHeight="1">
      <c r="G59861" s="488"/>
    </row>
    <row r="59862" spans="7:7" ht="15" customHeight="1">
      <c r="G59862" s="488"/>
    </row>
    <row r="59863" spans="7:7" ht="15" customHeight="1">
      <c r="G59863" s="488"/>
    </row>
    <row r="59864" spans="7:7" ht="15" customHeight="1">
      <c r="G59864" s="488"/>
    </row>
    <row r="59865" spans="7:7" ht="15" customHeight="1">
      <c r="G59865" s="488"/>
    </row>
    <row r="59866" spans="7:7" ht="15" customHeight="1">
      <c r="G59866" s="488"/>
    </row>
    <row r="59867" spans="7:7" ht="15" customHeight="1">
      <c r="G59867" s="488"/>
    </row>
    <row r="59868" spans="7:7" ht="15" customHeight="1">
      <c r="G59868" s="488"/>
    </row>
    <row r="59869" spans="7:7" ht="15" customHeight="1">
      <c r="G59869" s="488"/>
    </row>
    <row r="59870" spans="7:7" ht="15" customHeight="1">
      <c r="G59870" s="488"/>
    </row>
    <row r="59871" spans="7:7" ht="15" customHeight="1">
      <c r="G59871" s="488"/>
    </row>
    <row r="59872" spans="7:7" ht="15" customHeight="1">
      <c r="G59872" s="488"/>
    </row>
    <row r="59873" spans="7:7" ht="15" customHeight="1">
      <c r="G59873" s="488"/>
    </row>
    <row r="59874" spans="7:7" ht="15" customHeight="1">
      <c r="G59874" s="488"/>
    </row>
    <row r="59875" spans="7:7" ht="15" customHeight="1">
      <c r="G59875" s="488"/>
    </row>
    <row r="59876" spans="7:7" ht="15" customHeight="1">
      <c r="G59876" s="488"/>
    </row>
    <row r="59877" spans="7:7" ht="15" customHeight="1">
      <c r="G59877" s="488"/>
    </row>
    <row r="59878" spans="7:7" ht="15" customHeight="1">
      <c r="G59878" s="488"/>
    </row>
    <row r="59879" spans="7:7" ht="15" customHeight="1">
      <c r="G59879" s="488"/>
    </row>
    <row r="59880" spans="7:7" ht="15" customHeight="1">
      <c r="G59880" s="488"/>
    </row>
    <row r="59881" spans="7:7" ht="15" customHeight="1">
      <c r="G59881" s="488"/>
    </row>
    <row r="59882" spans="7:7" ht="15" customHeight="1">
      <c r="G59882" s="488"/>
    </row>
    <row r="59883" spans="7:7" ht="15" customHeight="1">
      <c r="G59883" s="488"/>
    </row>
    <row r="59884" spans="7:7" ht="15" customHeight="1">
      <c r="G59884" s="488"/>
    </row>
    <row r="59885" spans="7:7" ht="15" customHeight="1">
      <c r="G59885" s="488"/>
    </row>
    <row r="59886" spans="7:7" ht="15" customHeight="1">
      <c r="G59886" s="488"/>
    </row>
    <row r="59887" spans="7:7" ht="15" customHeight="1">
      <c r="G59887" s="488"/>
    </row>
    <row r="59888" spans="7:7" ht="15" customHeight="1">
      <c r="G59888" s="488"/>
    </row>
    <row r="59889" spans="7:7" ht="15" customHeight="1">
      <c r="G59889" s="488"/>
    </row>
    <row r="59890" spans="7:7" ht="15" customHeight="1">
      <c r="G59890" s="488"/>
    </row>
    <row r="59891" spans="7:7" ht="15" customHeight="1">
      <c r="G59891" s="488"/>
    </row>
    <row r="59892" spans="7:7" ht="15" customHeight="1">
      <c r="G59892" s="488"/>
    </row>
    <row r="59893" spans="7:7" ht="15" customHeight="1">
      <c r="G59893" s="488"/>
    </row>
    <row r="59894" spans="7:7" ht="15" customHeight="1">
      <c r="G59894" s="488"/>
    </row>
    <row r="59895" spans="7:7" ht="15" customHeight="1">
      <c r="G59895" s="488"/>
    </row>
    <row r="59896" spans="7:7" ht="15" customHeight="1">
      <c r="G59896" s="488"/>
    </row>
    <row r="59897" spans="7:7" ht="15" customHeight="1">
      <c r="G59897" s="488"/>
    </row>
    <row r="59898" spans="7:7" ht="15" customHeight="1">
      <c r="G59898" s="488"/>
    </row>
    <row r="59899" spans="7:7" ht="15" customHeight="1">
      <c r="G59899" s="488"/>
    </row>
    <row r="59900" spans="7:7" ht="15" customHeight="1">
      <c r="G59900" s="488"/>
    </row>
    <row r="59901" spans="7:7" ht="15" customHeight="1">
      <c r="G59901" s="488"/>
    </row>
    <row r="59902" spans="7:7" ht="15" customHeight="1">
      <c r="G59902" s="488"/>
    </row>
    <row r="59903" spans="7:7" ht="15" customHeight="1">
      <c r="G59903" s="488"/>
    </row>
    <row r="59904" spans="7:7" ht="15" customHeight="1">
      <c r="G59904" s="488"/>
    </row>
    <row r="59905" spans="7:7" ht="15" customHeight="1">
      <c r="G59905" s="488"/>
    </row>
    <row r="59906" spans="7:7" ht="15" customHeight="1">
      <c r="G59906" s="488"/>
    </row>
    <row r="59907" spans="7:7" ht="15" customHeight="1">
      <c r="G59907" s="488"/>
    </row>
    <row r="59908" spans="7:7" ht="15" customHeight="1">
      <c r="G59908" s="488"/>
    </row>
    <row r="59909" spans="7:7" ht="15" customHeight="1">
      <c r="G59909" s="488"/>
    </row>
    <row r="59910" spans="7:7" ht="15" customHeight="1">
      <c r="G59910" s="488"/>
    </row>
    <row r="59911" spans="7:7" ht="15" customHeight="1">
      <c r="G59911" s="488"/>
    </row>
    <row r="59912" spans="7:7" ht="15" customHeight="1">
      <c r="G59912" s="488"/>
    </row>
    <row r="59913" spans="7:7" ht="15" customHeight="1">
      <c r="G59913" s="488"/>
    </row>
    <row r="59914" spans="7:7" ht="15" customHeight="1">
      <c r="G59914" s="488"/>
    </row>
    <row r="59915" spans="7:7" ht="15" customHeight="1">
      <c r="G59915" s="488"/>
    </row>
    <row r="59916" spans="7:7" ht="15" customHeight="1">
      <c r="G59916" s="488"/>
    </row>
    <row r="59917" spans="7:7" ht="15" customHeight="1">
      <c r="G59917" s="488"/>
    </row>
    <row r="59918" spans="7:7" ht="15" customHeight="1">
      <c r="G59918" s="488"/>
    </row>
    <row r="59919" spans="7:7" ht="15" customHeight="1">
      <c r="G59919" s="488"/>
    </row>
    <row r="59920" spans="7:7" ht="15" customHeight="1">
      <c r="G59920" s="488"/>
    </row>
    <row r="59921" spans="7:7" ht="15" customHeight="1">
      <c r="G59921" s="488"/>
    </row>
    <row r="59922" spans="7:7" ht="15" customHeight="1">
      <c r="G59922" s="488"/>
    </row>
    <row r="59923" spans="7:7" ht="15" customHeight="1">
      <c r="G59923" s="488"/>
    </row>
    <row r="59924" spans="7:7" ht="15" customHeight="1">
      <c r="G59924" s="488"/>
    </row>
    <row r="59925" spans="7:7" ht="15" customHeight="1">
      <c r="G59925" s="488"/>
    </row>
    <row r="59926" spans="7:7" ht="15" customHeight="1">
      <c r="G59926" s="488"/>
    </row>
    <row r="59927" spans="7:7" ht="15" customHeight="1">
      <c r="G59927" s="488"/>
    </row>
    <row r="59928" spans="7:7" ht="15" customHeight="1">
      <c r="G59928" s="488"/>
    </row>
    <row r="59929" spans="7:7" ht="15" customHeight="1">
      <c r="G59929" s="488"/>
    </row>
    <row r="59930" spans="7:7" ht="15" customHeight="1">
      <c r="G59930" s="488"/>
    </row>
    <row r="59931" spans="7:7" ht="15" customHeight="1">
      <c r="G59931" s="488"/>
    </row>
    <row r="59932" spans="7:7" ht="15" customHeight="1">
      <c r="G59932" s="488"/>
    </row>
    <row r="59933" spans="7:7" ht="15" customHeight="1">
      <c r="G59933" s="488"/>
    </row>
    <row r="59934" spans="7:7" ht="15" customHeight="1">
      <c r="G59934" s="488"/>
    </row>
    <row r="59935" spans="7:7" ht="15" customHeight="1">
      <c r="G59935" s="488"/>
    </row>
    <row r="59936" spans="7:7" ht="15" customHeight="1">
      <c r="G59936" s="488"/>
    </row>
    <row r="59937" spans="7:7" ht="15" customHeight="1">
      <c r="G59937" s="488"/>
    </row>
    <row r="59938" spans="7:7" ht="15" customHeight="1">
      <c r="G59938" s="488"/>
    </row>
    <row r="59939" spans="7:7" ht="15" customHeight="1">
      <c r="G59939" s="488"/>
    </row>
    <row r="59940" spans="7:7" ht="15" customHeight="1">
      <c r="G59940" s="488"/>
    </row>
    <row r="59941" spans="7:7" ht="15" customHeight="1">
      <c r="G59941" s="488"/>
    </row>
    <row r="59942" spans="7:7" ht="15" customHeight="1">
      <c r="G59942" s="488"/>
    </row>
    <row r="59943" spans="7:7" ht="15" customHeight="1">
      <c r="G59943" s="488"/>
    </row>
    <row r="59944" spans="7:7" ht="15" customHeight="1">
      <c r="G59944" s="488"/>
    </row>
    <row r="59945" spans="7:7" ht="15" customHeight="1">
      <c r="G59945" s="488"/>
    </row>
    <row r="59946" spans="7:7" ht="15" customHeight="1">
      <c r="G59946" s="488"/>
    </row>
    <row r="59947" spans="7:7" ht="15" customHeight="1">
      <c r="G59947" s="488"/>
    </row>
    <row r="59948" spans="7:7" ht="15" customHeight="1">
      <c r="G59948" s="488"/>
    </row>
    <row r="59949" spans="7:7" ht="15" customHeight="1">
      <c r="G59949" s="488"/>
    </row>
    <row r="59950" spans="7:7" ht="15" customHeight="1">
      <c r="G59950" s="488"/>
    </row>
    <row r="59951" spans="7:7" ht="15" customHeight="1">
      <c r="G59951" s="488"/>
    </row>
    <row r="59952" spans="7:7" ht="15" customHeight="1">
      <c r="G59952" s="488"/>
    </row>
    <row r="59953" spans="7:7" ht="15" customHeight="1">
      <c r="G59953" s="488"/>
    </row>
    <row r="59954" spans="7:7" ht="15" customHeight="1">
      <c r="G59954" s="488"/>
    </row>
    <row r="59955" spans="7:7" ht="15" customHeight="1">
      <c r="G59955" s="488"/>
    </row>
    <row r="59956" spans="7:7" ht="15" customHeight="1">
      <c r="G59956" s="488"/>
    </row>
    <row r="59957" spans="7:7" ht="15" customHeight="1">
      <c r="G59957" s="488"/>
    </row>
    <row r="59958" spans="7:7" ht="15" customHeight="1">
      <c r="G59958" s="488"/>
    </row>
    <row r="59959" spans="7:7" ht="15" customHeight="1">
      <c r="G59959" s="488"/>
    </row>
    <row r="59960" spans="7:7" ht="15" customHeight="1">
      <c r="G59960" s="488"/>
    </row>
    <row r="59961" spans="7:7" ht="15" customHeight="1">
      <c r="G59961" s="488"/>
    </row>
    <row r="59962" spans="7:7" ht="15" customHeight="1">
      <c r="G59962" s="488"/>
    </row>
    <row r="59963" spans="7:7" ht="15" customHeight="1">
      <c r="G59963" s="488"/>
    </row>
    <row r="59964" spans="7:7" ht="15" customHeight="1">
      <c r="G59964" s="488"/>
    </row>
    <row r="59965" spans="7:7" ht="15" customHeight="1">
      <c r="G59965" s="488"/>
    </row>
    <row r="59966" spans="7:7" ht="15" customHeight="1">
      <c r="G59966" s="488"/>
    </row>
    <row r="59967" spans="7:7" ht="15" customHeight="1">
      <c r="G59967" s="488"/>
    </row>
    <row r="59968" spans="7:7" ht="15" customHeight="1">
      <c r="G59968" s="488"/>
    </row>
    <row r="59969" spans="7:7" ht="15" customHeight="1">
      <c r="G59969" s="488"/>
    </row>
    <row r="59970" spans="7:7" ht="15" customHeight="1">
      <c r="G59970" s="488"/>
    </row>
    <row r="59971" spans="7:7" ht="15" customHeight="1">
      <c r="G59971" s="488"/>
    </row>
    <row r="59972" spans="7:7" ht="15" customHeight="1">
      <c r="G59972" s="488"/>
    </row>
    <row r="59973" spans="7:7" ht="15" customHeight="1">
      <c r="G59973" s="488"/>
    </row>
    <row r="59974" spans="7:7" ht="15" customHeight="1">
      <c r="G59974" s="488"/>
    </row>
    <row r="59975" spans="7:7" ht="15" customHeight="1">
      <c r="G59975" s="488"/>
    </row>
    <row r="59976" spans="7:7" ht="15" customHeight="1">
      <c r="G59976" s="488"/>
    </row>
    <row r="59977" spans="7:7" ht="15" customHeight="1">
      <c r="G59977" s="488"/>
    </row>
    <row r="59978" spans="7:7" ht="15" customHeight="1">
      <c r="G59978" s="488"/>
    </row>
    <row r="59979" spans="7:7" ht="15" customHeight="1">
      <c r="G59979" s="488"/>
    </row>
    <row r="59980" spans="7:7" ht="15" customHeight="1">
      <c r="G59980" s="488"/>
    </row>
    <row r="59981" spans="7:7" ht="15" customHeight="1">
      <c r="G59981" s="488"/>
    </row>
    <row r="59982" spans="7:7" ht="15" customHeight="1">
      <c r="G59982" s="488"/>
    </row>
    <row r="59983" spans="7:7" ht="15" customHeight="1">
      <c r="G59983" s="488"/>
    </row>
    <row r="59984" spans="7:7" ht="15" customHeight="1">
      <c r="G59984" s="488"/>
    </row>
    <row r="59985" spans="7:7" ht="15" customHeight="1">
      <c r="G59985" s="488"/>
    </row>
    <row r="59986" spans="7:7" ht="15" customHeight="1">
      <c r="G59986" s="488"/>
    </row>
    <row r="59987" spans="7:7" ht="15" customHeight="1">
      <c r="G59987" s="488"/>
    </row>
    <row r="59988" spans="7:7" ht="15" customHeight="1">
      <c r="G59988" s="488"/>
    </row>
    <row r="59989" spans="7:7" ht="15" customHeight="1">
      <c r="G59989" s="488"/>
    </row>
    <row r="59990" spans="7:7" ht="15" customHeight="1">
      <c r="G59990" s="488"/>
    </row>
    <row r="59991" spans="7:7" ht="15" customHeight="1">
      <c r="G59991" s="488"/>
    </row>
    <row r="59992" spans="7:7" ht="15" customHeight="1">
      <c r="G59992" s="488"/>
    </row>
    <row r="59993" spans="7:7" ht="15" customHeight="1">
      <c r="G59993" s="488"/>
    </row>
    <row r="59994" spans="7:7" ht="15" customHeight="1">
      <c r="G59994" s="488"/>
    </row>
    <row r="59995" spans="7:7" ht="15" customHeight="1">
      <c r="G59995" s="488"/>
    </row>
    <row r="59996" spans="7:7" ht="15" customHeight="1">
      <c r="G59996" s="488"/>
    </row>
    <row r="59997" spans="7:7" ht="15" customHeight="1">
      <c r="G59997" s="488"/>
    </row>
    <row r="59998" spans="7:7" ht="15" customHeight="1">
      <c r="G59998" s="488"/>
    </row>
    <row r="59999" spans="7:7" ht="15" customHeight="1">
      <c r="G59999" s="488"/>
    </row>
    <row r="60000" spans="7:7" ht="15" customHeight="1">
      <c r="G60000" s="488"/>
    </row>
    <row r="60001" spans="7:7" ht="15" customHeight="1">
      <c r="G60001" s="488"/>
    </row>
    <row r="60002" spans="7:7" ht="15" customHeight="1">
      <c r="G60002" s="488"/>
    </row>
    <row r="60003" spans="7:7" ht="15" customHeight="1">
      <c r="G60003" s="488"/>
    </row>
    <row r="60004" spans="7:7" ht="15" customHeight="1">
      <c r="G60004" s="488"/>
    </row>
    <row r="60005" spans="7:7" ht="15" customHeight="1">
      <c r="G60005" s="488"/>
    </row>
    <row r="60006" spans="7:7" ht="15" customHeight="1">
      <c r="G60006" s="488"/>
    </row>
    <row r="60007" spans="7:7" ht="15" customHeight="1">
      <c r="G60007" s="488"/>
    </row>
    <row r="60008" spans="7:7" ht="15" customHeight="1">
      <c r="G60008" s="488"/>
    </row>
    <row r="60009" spans="7:7" ht="15" customHeight="1">
      <c r="G60009" s="488"/>
    </row>
    <row r="60010" spans="7:7" ht="15" customHeight="1">
      <c r="G60010" s="488"/>
    </row>
    <row r="60011" spans="7:7" ht="15" customHeight="1">
      <c r="G60011" s="488"/>
    </row>
    <row r="60012" spans="7:7" ht="15" customHeight="1">
      <c r="G60012" s="488"/>
    </row>
    <row r="60013" spans="7:7" ht="15" customHeight="1">
      <c r="G60013" s="488"/>
    </row>
    <row r="60014" spans="7:7" ht="15" customHeight="1">
      <c r="G60014" s="488"/>
    </row>
    <row r="60015" spans="7:7" ht="15" customHeight="1">
      <c r="G60015" s="488"/>
    </row>
    <row r="60016" spans="7:7" ht="15" customHeight="1">
      <c r="G60016" s="488"/>
    </row>
    <row r="60017" spans="7:7" ht="15" customHeight="1">
      <c r="G60017" s="488"/>
    </row>
    <row r="60018" spans="7:7" ht="15" customHeight="1">
      <c r="G60018" s="488"/>
    </row>
    <row r="60019" spans="7:7" ht="15" customHeight="1">
      <c r="G60019" s="488"/>
    </row>
    <row r="60020" spans="7:7" ht="15" customHeight="1">
      <c r="G60020" s="488"/>
    </row>
    <row r="60021" spans="7:7" ht="15" customHeight="1">
      <c r="G60021" s="488"/>
    </row>
    <row r="60022" spans="7:7" ht="15" customHeight="1">
      <c r="G60022" s="488"/>
    </row>
    <row r="60023" spans="7:7" ht="15" customHeight="1">
      <c r="G60023" s="488"/>
    </row>
    <row r="60024" spans="7:7" ht="15" customHeight="1">
      <c r="G60024" s="488"/>
    </row>
    <row r="60025" spans="7:7" ht="15" customHeight="1">
      <c r="G60025" s="488"/>
    </row>
    <row r="60026" spans="7:7" ht="15" customHeight="1">
      <c r="G60026" s="488"/>
    </row>
    <row r="60027" spans="7:7" ht="15" customHeight="1">
      <c r="G60027" s="488"/>
    </row>
    <row r="60028" spans="7:7" ht="15" customHeight="1">
      <c r="G60028" s="488"/>
    </row>
    <row r="60029" spans="7:7" ht="15" customHeight="1">
      <c r="G60029" s="488"/>
    </row>
    <row r="60030" spans="7:7" ht="15" customHeight="1">
      <c r="G60030" s="488"/>
    </row>
    <row r="60031" spans="7:7" ht="15" customHeight="1">
      <c r="G60031" s="488"/>
    </row>
    <row r="60032" spans="7:7" ht="15" customHeight="1">
      <c r="G60032" s="488"/>
    </row>
    <row r="60033" spans="7:7" ht="15" customHeight="1">
      <c r="G60033" s="488"/>
    </row>
    <row r="60034" spans="7:7" ht="15" customHeight="1">
      <c r="G60034" s="488"/>
    </row>
    <row r="60035" spans="7:7" ht="15" customHeight="1">
      <c r="G60035" s="488"/>
    </row>
    <row r="60036" spans="7:7" ht="15" customHeight="1">
      <c r="G60036" s="488"/>
    </row>
    <row r="60037" spans="7:7" ht="15" customHeight="1">
      <c r="G60037" s="488"/>
    </row>
    <row r="60038" spans="7:7" ht="15" customHeight="1">
      <c r="G60038" s="488"/>
    </row>
    <row r="60039" spans="7:7" ht="15" customHeight="1">
      <c r="G60039" s="488"/>
    </row>
    <row r="60040" spans="7:7" ht="15" customHeight="1">
      <c r="G60040" s="488"/>
    </row>
    <row r="60041" spans="7:7" ht="15" customHeight="1">
      <c r="G60041" s="488"/>
    </row>
    <row r="60042" spans="7:7" ht="15" customHeight="1">
      <c r="G60042" s="488"/>
    </row>
    <row r="60043" spans="7:7" ht="15" customHeight="1">
      <c r="G60043" s="488"/>
    </row>
    <row r="60044" spans="7:7" ht="15" customHeight="1">
      <c r="G60044" s="488"/>
    </row>
    <row r="60045" spans="7:7" ht="15" customHeight="1">
      <c r="G60045" s="488"/>
    </row>
    <row r="60046" spans="7:7" ht="15" customHeight="1">
      <c r="G60046" s="488"/>
    </row>
    <row r="60047" spans="7:7" ht="15" customHeight="1">
      <c r="G60047" s="488"/>
    </row>
    <row r="60048" spans="7:7" ht="15" customHeight="1">
      <c r="G60048" s="488"/>
    </row>
    <row r="60049" spans="7:7" ht="15" customHeight="1">
      <c r="G60049" s="488"/>
    </row>
    <row r="60050" spans="7:7" ht="15" customHeight="1">
      <c r="G60050" s="488"/>
    </row>
    <row r="60051" spans="7:7" ht="15" customHeight="1">
      <c r="G60051" s="488"/>
    </row>
    <row r="60052" spans="7:7" ht="15" customHeight="1">
      <c r="G60052" s="488"/>
    </row>
    <row r="60053" spans="7:7" ht="15" customHeight="1">
      <c r="G60053" s="488"/>
    </row>
    <row r="60054" spans="7:7" ht="15" customHeight="1">
      <c r="G60054" s="488"/>
    </row>
    <row r="60055" spans="7:7" ht="15" customHeight="1">
      <c r="G60055" s="488"/>
    </row>
    <row r="60056" spans="7:7" ht="15" customHeight="1">
      <c r="G60056" s="488"/>
    </row>
    <row r="60057" spans="7:7" ht="15" customHeight="1">
      <c r="G60057" s="488"/>
    </row>
    <row r="60058" spans="7:7" ht="15" customHeight="1">
      <c r="G60058" s="488"/>
    </row>
    <row r="60059" spans="7:7" ht="15" customHeight="1">
      <c r="G60059" s="488"/>
    </row>
    <row r="60060" spans="7:7" ht="15" customHeight="1">
      <c r="G60060" s="488"/>
    </row>
    <row r="60061" spans="7:7" ht="15" customHeight="1">
      <c r="G60061" s="488"/>
    </row>
    <row r="60062" spans="7:7" ht="15" customHeight="1">
      <c r="G60062" s="488"/>
    </row>
    <row r="60063" spans="7:7" ht="15" customHeight="1">
      <c r="G60063" s="488"/>
    </row>
    <row r="60064" spans="7:7" ht="15" customHeight="1">
      <c r="G60064" s="488"/>
    </row>
    <row r="60065" spans="7:7" ht="15" customHeight="1">
      <c r="G60065" s="488"/>
    </row>
    <row r="60066" spans="7:7" ht="15" customHeight="1">
      <c r="G60066" s="488"/>
    </row>
    <row r="60067" spans="7:7" ht="15" customHeight="1">
      <c r="G60067" s="488"/>
    </row>
    <row r="60068" spans="7:7" ht="15" customHeight="1">
      <c r="G60068" s="488"/>
    </row>
    <row r="60069" spans="7:7" ht="15" customHeight="1">
      <c r="G60069" s="488"/>
    </row>
    <row r="60070" spans="7:7" ht="15" customHeight="1">
      <c r="G60070" s="488"/>
    </row>
    <row r="60071" spans="7:7" ht="15" customHeight="1">
      <c r="G60071" s="488"/>
    </row>
    <row r="60072" spans="7:7" ht="15" customHeight="1">
      <c r="G60072" s="488"/>
    </row>
    <row r="60073" spans="7:7" ht="15" customHeight="1">
      <c r="G60073" s="488"/>
    </row>
    <row r="60074" spans="7:7" ht="15" customHeight="1">
      <c r="G60074" s="488"/>
    </row>
    <row r="60075" spans="7:7" ht="15" customHeight="1">
      <c r="G60075" s="488"/>
    </row>
    <row r="60076" spans="7:7" ht="15" customHeight="1">
      <c r="G60076" s="488"/>
    </row>
    <row r="60077" spans="7:7" ht="15" customHeight="1">
      <c r="G60077" s="488"/>
    </row>
    <row r="60078" spans="7:7" ht="15" customHeight="1">
      <c r="G60078" s="488"/>
    </row>
    <row r="60079" spans="7:7" ht="15" customHeight="1">
      <c r="G60079" s="488"/>
    </row>
    <row r="60080" spans="7:7" ht="15" customHeight="1">
      <c r="G60080" s="488"/>
    </row>
    <row r="60081" spans="7:7" ht="15" customHeight="1">
      <c r="G60081" s="488"/>
    </row>
    <row r="60082" spans="7:7" ht="15" customHeight="1">
      <c r="G60082" s="488"/>
    </row>
    <row r="60083" spans="7:7" ht="15" customHeight="1">
      <c r="G60083" s="488"/>
    </row>
    <row r="60084" spans="7:7" ht="15" customHeight="1">
      <c r="G60084" s="488"/>
    </row>
    <row r="60085" spans="7:7" ht="15" customHeight="1">
      <c r="G60085" s="488"/>
    </row>
    <row r="60086" spans="7:7" ht="15" customHeight="1">
      <c r="G60086" s="488"/>
    </row>
    <row r="60087" spans="7:7" ht="15" customHeight="1">
      <c r="G60087" s="488"/>
    </row>
    <row r="60088" spans="7:7" ht="15" customHeight="1">
      <c r="G60088" s="488"/>
    </row>
    <row r="60089" spans="7:7" ht="15" customHeight="1">
      <c r="G60089" s="488"/>
    </row>
    <row r="60090" spans="7:7" ht="15" customHeight="1">
      <c r="G60090" s="488"/>
    </row>
    <row r="60091" spans="7:7" ht="15" customHeight="1">
      <c r="G60091" s="488"/>
    </row>
    <row r="60092" spans="7:7" ht="15" customHeight="1">
      <c r="G60092" s="488"/>
    </row>
    <row r="60093" spans="7:7" ht="15" customHeight="1">
      <c r="G60093" s="488"/>
    </row>
    <row r="60094" spans="7:7" ht="15" customHeight="1">
      <c r="G60094" s="488"/>
    </row>
    <row r="60095" spans="7:7" ht="15" customHeight="1">
      <c r="G60095" s="488"/>
    </row>
    <row r="60096" spans="7:7" ht="15" customHeight="1">
      <c r="G60096" s="488"/>
    </row>
    <row r="60097" spans="7:7" ht="15" customHeight="1">
      <c r="G60097" s="488"/>
    </row>
    <row r="60098" spans="7:7" ht="15" customHeight="1">
      <c r="G60098" s="488"/>
    </row>
    <row r="60099" spans="7:7" ht="15" customHeight="1">
      <c r="G60099" s="488"/>
    </row>
    <row r="60100" spans="7:7" ht="15" customHeight="1">
      <c r="G60100" s="488"/>
    </row>
    <row r="60101" spans="7:7" ht="15" customHeight="1">
      <c r="G60101" s="488"/>
    </row>
    <row r="60102" spans="7:7" ht="15" customHeight="1">
      <c r="G60102" s="488"/>
    </row>
    <row r="60103" spans="7:7" ht="15" customHeight="1">
      <c r="G60103" s="488"/>
    </row>
    <row r="60104" spans="7:7" ht="15" customHeight="1">
      <c r="G60104" s="488"/>
    </row>
    <row r="60105" spans="7:7" ht="15" customHeight="1">
      <c r="G60105" s="488"/>
    </row>
    <row r="60106" spans="7:7" ht="15" customHeight="1">
      <c r="G60106" s="488"/>
    </row>
    <row r="60107" spans="7:7" ht="15" customHeight="1">
      <c r="G60107" s="488"/>
    </row>
    <row r="60108" spans="7:7" ht="15" customHeight="1">
      <c r="G60108" s="488"/>
    </row>
    <row r="60109" spans="7:7" ht="15" customHeight="1">
      <c r="G60109" s="488"/>
    </row>
    <row r="60110" spans="7:7" ht="15" customHeight="1">
      <c r="G60110" s="488"/>
    </row>
    <row r="60111" spans="7:7" ht="15" customHeight="1">
      <c r="G60111" s="488"/>
    </row>
    <row r="60112" spans="7:7" ht="15" customHeight="1">
      <c r="G60112" s="488"/>
    </row>
    <row r="60113" spans="7:7" ht="15" customHeight="1">
      <c r="G60113" s="488"/>
    </row>
    <row r="60114" spans="7:7" ht="15" customHeight="1">
      <c r="G60114" s="488"/>
    </row>
    <row r="60115" spans="7:7" ht="15" customHeight="1">
      <c r="G60115" s="488"/>
    </row>
    <row r="60116" spans="7:7" ht="15" customHeight="1">
      <c r="G60116" s="488"/>
    </row>
    <row r="60117" spans="7:7" ht="15" customHeight="1">
      <c r="G60117" s="488"/>
    </row>
    <row r="60118" spans="7:7" ht="15" customHeight="1">
      <c r="G60118" s="488"/>
    </row>
    <row r="60119" spans="7:7" ht="15" customHeight="1">
      <c r="G60119" s="488"/>
    </row>
    <row r="60120" spans="7:7" ht="15" customHeight="1">
      <c r="G60120" s="488"/>
    </row>
    <row r="60121" spans="7:7" ht="15" customHeight="1">
      <c r="G60121" s="488"/>
    </row>
    <row r="60122" spans="7:7" ht="15" customHeight="1">
      <c r="G60122" s="488"/>
    </row>
    <row r="60123" spans="7:7" ht="15" customHeight="1">
      <c r="G60123" s="488"/>
    </row>
    <row r="60124" spans="7:7" ht="15" customHeight="1">
      <c r="G60124" s="488"/>
    </row>
    <row r="60125" spans="7:7" ht="15" customHeight="1">
      <c r="G60125" s="488"/>
    </row>
    <row r="60126" spans="7:7" ht="15" customHeight="1">
      <c r="G60126" s="488"/>
    </row>
    <row r="60127" spans="7:7" ht="15" customHeight="1">
      <c r="G60127" s="488"/>
    </row>
    <row r="60128" spans="7:7" ht="15" customHeight="1">
      <c r="G60128" s="488"/>
    </row>
    <row r="60129" spans="7:7" ht="15" customHeight="1">
      <c r="G60129" s="488"/>
    </row>
    <row r="60130" spans="7:7" ht="15" customHeight="1">
      <c r="G60130" s="488"/>
    </row>
    <row r="60131" spans="7:7" ht="15" customHeight="1">
      <c r="G60131" s="488"/>
    </row>
    <row r="60132" spans="7:7" ht="15" customHeight="1">
      <c r="G60132" s="488"/>
    </row>
    <row r="60133" spans="7:7" ht="15" customHeight="1">
      <c r="G60133" s="488"/>
    </row>
    <row r="60134" spans="7:7" ht="15" customHeight="1">
      <c r="G60134" s="488"/>
    </row>
    <row r="60135" spans="7:7" ht="15" customHeight="1">
      <c r="G60135" s="488"/>
    </row>
    <row r="60136" spans="7:7" ht="15" customHeight="1">
      <c r="G60136" s="488"/>
    </row>
    <row r="60137" spans="7:7" ht="15" customHeight="1">
      <c r="G60137" s="488"/>
    </row>
    <row r="60138" spans="7:7" ht="15" customHeight="1">
      <c r="G60138" s="488"/>
    </row>
    <row r="60139" spans="7:7" ht="15" customHeight="1">
      <c r="G60139" s="488"/>
    </row>
    <row r="60140" spans="7:7" ht="15" customHeight="1">
      <c r="G60140" s="488"/>
    </row>
    <row r="60141" spans="7:7" ht="15" customHeight="1">
      <c r="G60141" s="488"/>
    </row>
    <row r="60142" spans="7:7" ht="15" customHeight="1">
      <c r="G60142" s="488"/>
    </row>
    <row r="60143" spans="7:7" ht="15" customHeight="1">
      <c r="G60143" s="488"/>
    </row>
    <row r="60144" spans="7:7" ht="15" customHeight="1">
      <c r="G60144" s="488"/>
    </row>
    <row r="60145" spans="7:7" ht="15" customHeight="1">
      <c r="G60145" s="488"/>
    </row>
    <row r="60146" spans="7:7" ht="15" customHeight="1">
      <c r="G60146" s="488"/>
    </row>
    <row r="60147" spans="7:7" ht="15" customHeight="1">
      <c r="G60147" s="488"/>
    </row>
    <row r="60148" spans="7:7" ht="15" customHeight="1">
      <c r="G60148" s="488"/>
    </row>
    <row r="60149" spans="7:7" ht="15" customHeight="1">
      <c r="G60149" s="488"/>
    </row>
    <row r="60150" spans="7:7" ht="15" customHeight="1">
      <c r="G60150" s="488"/>
    </row>
    <row r="60151" spans="7:7" ht="15" customHeight="1">
      <c r="G60151" s="488"/>
    </row>
    <row r="60152" spans="7:7" ht="15" customHeight="1">
      <c r="G60152" s="488"/>
    </row>
    <row r="60153" spans="7:7" ht="15" customHeight="1">
      <c r="G60153" s="488"/>
    </row>
    <row r="60154" spans="7:7" ht="15" customHeight="1">
      <c r="G60154" s="488"/>
    </row>
    <row r="60155" spans="7:7" ht="15" customHeight="1">
      <c r="G60155" s="488"/>
    </row>
    <row r="60156" spans="7:7" ht="15" customHeight="1">
      <c r="G60156" s="488"/>
    </row>
    <row r="60157" spans="7:7" ht="15" customHeight="1">
      <c r="G60157" s="488"/>
    </row>
    <row r="60158" spans="7:7" ht="15" customHeight="1">
      <c r="G60158" s="488"/>
    </row>
    <row r="60159" spans="7:7" ht="15" customHeight="1">
      <c r="G60159" s="488"/>
    </row>
    <row r="60160" spans="7:7" ht="15" customHeight="1">
      <c r="G60160" s="488"/>
    </row>
    <row r="60161" spans="7:7" ht="15" customHeight="1">
      <c r="G60161" s="488"/>
    </row>
    <row r="60162" spans="7:7" ht="15" customHeight="1">
      <c r="G60162" s="488"/>
    </row>
    <row r="60163" spans="7:7" ht="15" customHeight="1">
      <c r="G60163" s="488"/>
    </row>
    <row r="60164" spans="7:7" ht="15" customHeight="1">
      <c r="G60164" s="488"/>
    </row>
    <row r="60165" spans="7:7" ht="15" customHeight="1">
      <c r="G60165" s="488"/>
    </row>
    <row r="60166" spans="7:7" ht="15" customHeight="1">
      <c r="G60166" s="488"/>
    </row>
    <row r="60167" spans="7:7" ht="15" customHeight="1">
      <c r="G60167" s="488"/>
    </row>
    <row r="60168" spans="7:7" ht="15" customHeight="1">
      <c r="G60168" s="488"/>
    </row>
    <row r="60169" spans="7:7" ht="15" customHeight="1">
      <c r="G60169" s="488"/>
    </row>
    <row r="60170" spans="7:7" ht="15" customHeight="1">
      <c r="G60170" s="488"/>
    </row>
    <row r="60171" spans="7:7" ht="15" customHeight="1">
      <c r="G60171" s="488"/>
    </row>
    <row r="60172" spans="7:7" ht="15" customHeight="1">
      <c r="G60172" s="488"/>
    </row>
    <row r="60173" spans="7:7" ht="15" customHeight="1">
      <c r="G60173" s="488"/>
    </row>
    <row r="60174" spans="7:7" ht="15" customHeight="1">
      <c r="G60174" s="488"/>
    </row>
    <row r="60175" spans="7:7" ht="15" customHeight="1">
      <c r="G60175" s="488"/>
    </row>
    <row r="60176" spans="7:7" ht="15" customHeight="1">
      <c r="G60176" s="488"/>
    </row>
    <row r="60177" spans="7:7" ht="15" customHeight="1">
      <c r="G60177" s="488"/>
    </row>
    <row r="60178" spans="7:7" ht="15" customHeight="1">
      <c r="G60178" s="488"/>
    </row>
    <row r="60179" spans="7:7" ht="15" customHeight="1">
      <c r="G60179" s="488"/>
    </row>
    <row r="60180" spans="7:7" ht="15" customHeight="1">
      <c r="G60180" s="488"/>
    </row>
    <row r="60181" spans="7:7" ht="15" customHeight="1">
      <c r="G60181" s="488"/>
    </row>
    <row r="60182" spans="7:7" ht="15" customHeight="1">
      <c r="G60182" s="488"/>
    </row>
    <row r="60183" spans="7:7" ht="15" customHeight="1">
      <c r="G60183" s="488"/>
    </row>
    <row r="60184" spans="7:7" ht="15" customHeight="1">
      <c r="G60184" s="488"/>
    </row>
    <row r="60185" spans="7:7" ht="15" customHeight="1">
      <c r="G60185" s="488"/>
    </row>
    <row r="60186" spans="7:7" ht="15" customHeight="1">
      <c r="G60186" s="488"/>
    </row>
    <row r="60187" spans="7:7" ht="15" customHeight="1">
      <c r="G60187" s="488"/>
    </row>
    <row r="60188" spans="7:7" ht="15" customHeight="1">
      <c r="G60188" s="488"/>
    </row>
    <row r="60189" spans="7:7" ht="15" customHeight="1">
      <c r="G60189" s="488"/>
    </row>
    <row r="60190" spans="7:7" ht="15" customHeight="1">
      <c r="G60190" s="488"/>
    </row>
    <row r="60191" spans="7:7" ht="15" customHeight="1">
      <c r="G60191" s="488"/>
    </row>
    <row r="60192" spans="7:7" ht="15" customHeight="1">
      <c r="G60192" s="488"/>
    </row>
    <row r="60193" spans="7:7" ht="15" customHeight="1">
      <c r="G60193" s="488"/>
    </row>
    <row r="60194" spans="7:7" ht="15" customHeight="1">
      <c r="G60194" s="488"/>
    </row>
    <row r="60195" spans="7:7" ht="15" customHeight="1">
      <c r="G60195" s="488"/>
    </row>
    <row r="60196" spans="7:7" ht="15" customHeight="1">
      <c r="G60196" s="488"/>
    </row>
    <row r="60197" spans="7:7" ht="15" customHeight="1">
      <c r="G60197" s="488"/>
    </row>
    <row r="60198" spans="7:7" ht="15" customHeight="1">
      <c r="G60198" s="488"/>
    </row>
    <row r="60199" spans="7:7" ht="15" customHeight="1">
      <c r="G60199" s="488"/>
    </row>
    <row r="60200" spans="7:7" ht="15" customHeight="1">
      <c r="G60200" s="488"/>
    </row>
    <row r="60201" spans="7:7" ht="15" customHeight="1">
      <c r="G60201" s="488"/>
    </row>
    <row r="60202" spans="7:7" ht="15" customHeight="1">
      <c r="G60202" s="488"/>
    </row>
    <row r="60203" spans="7:7" ht="15" customHeight="1">
      <c r="G60203" s="488"/>
    </row>
    <row r="60204" spans="7:7" ht="15" customHeight="1">
      <c r="G60204" s="488"/>
    </row>
    <row r="60205" spans="7:7" ht="15" customHeight="1">
      <c r="G60205" s="488"/>
    </row>
    <row r="60206" spans="7:7" ht="15" customHeight="1">
      <c r="G60206" s="488"/>
    </row>
    <row r="60207" spans="7:7" ht="15" customHeight="1">
      <c r="G60207" s="488"/>
    </row>
    <row r="60208" spans="7:7" ht="15" customHeight="1">
      <c r="G60208" s="488"/>
    </row>
    <row r="60209" spans="7:7" ht="15" customHeight="1">
      <c r="G60209" s="488"/>
    </row>
    <row r="60210" spans="7:7" ht="15" customHeight="1">
      <c r="G60210" s="488"/>
    </row>
    <row r="60211" spans="7:7" ht="15" customHeight="1">
      <c r="G60211" s="488"/>
    </row>
    <row r="60212" spans="7:7" ht="15" customHeight="1">
      <c r="G60212" s="488"/>
    </row>
    <row r="60213" spans="7:7" ht="15" customHeight="1">
      <c r="G60213" s="488"/>
    </row>
    <row r="60214" spans="7:7" ht="15" customHeight="1">
      <c r="G60214" s="488"/>
    </row>
    <row r="60215" spans="7:7" ht="15" customHeight="1">
      <c r="G60215" s="488"/>
    </row>
    <row r="60216" spans="7:7" ht="15" customHeight="1">
      <c r="G60216" s="488"/>
    </row>
    <row r="60217" spans="7:7" ht="15" customHeight="1">
      <c r="G60217" s="488"/>
    </row>
    <row r="60218" spans="7:7" ht="15" customHeight="1">
      <c r="G60218" s="488"/>
    </row>
    <row r="60219" spans="7:7" ht="15" customHeight="1">
      <c r="G60219" s="488"/>
    </row>
    <row r="60220" spans="7:7" ht="15" customHeight="1">
      <c r="G60220" s="488"/>
    </row>
    <row r="60221" spans="7:7" ht="15" customHeight="1">
      <c r="G60221" s="488"/>
    </row>
    <row r="60222" spans="7:7" ht="15" customHeight="1">
      <c r="G60222" s="488"/>
    </row>
    <row r="60223" spans="7:7" ht="15" customHeight="1">
      <c r="G60223" s="488"/>
    </row>
    <row r="60224" spans="7:7" ht="15" customHeight="1">
      <c r="G60224" s="488"/>
    </row>
    <row r="60225" spans="7:7" ht="15" customHeight="1">
      <c r="G60225" s="488"/>
    </row>
    <row r="60226" spans="7:7" ht="15" customHeight="1">
      <c r="G60226" s="488"/>
    </row>
    <row r="60227" spans="7:7" ht="15" customHeight="1">
      <c r="G60227" s="488"/>
    </row>
    <row r="60228" spans="7:7" ht="15" customHeight="1">
      <c r="G60228" s="488"/>
    </row>
    <row r="60229" spans="7:7" ht="15" customHeight="1">
      <c r="G60229" s="488"/>
    </row>
    <row r="60230" spans="7:7" ht="15" customHeight="1">
      <c r="G60230" s="488"/>
    </row>
    <row r="60231" spans="7:7" ht="15" customHeight="1">
      <c r="G60231" s="488"/>
    </row>
    <row r="60232" spans="7:7" ht="15" customHeight="1">
      <c r="G60232" s="488"/>
    </row>
    <row r="60233" spans="7:7" ht="15" customHeight="1">
      <c r="G60233" s="488"/>
    </row>
    <row r="60234" spans="7:7" ht="15" customHeight="1">
      <c r="G60234" s="488"/>
    </row>
    <row r="60235" spans="7:7" ht="15" customHeight="1">
      <c r="G60235" s="488"/>
    </row>
    <row r="60236" spans="7:7" ht="15" customHeight="1">
      <c r="G60236" s="488"/>
    </row>
    <row r="60237" spans="7:7" ht="15" customHeight="1">
      <c r="G60237" s="488"/>
    </row>
    <row r="60238" spans="7:7" ht="15" customHeight="1">
      <c r="G60238" s="488"/>
    </row>
    <row r="60239" spans="7:7" ht="15" customHeight="1">
      <c r="G60239" s="488"/>
    </row>
    <row r="60240" spans="7:7" ht="15" customHeight="1">
      <c r="G60240" s="488"/>
    </row>
    <row r="60241" spans="7:7" ht="15" customHeight="1">
      <c r="G60241" s="488"/>
    </row>
    <row r="60242" spans="7:7" ht="15" customHeight="1">
      <c r="G60242" s="488"/>
    </row>
    <row r="60243" spans="7:7" ht="15" customHeight="1">
      <c r="G60243" s="488"/>
    </row>
    <row r="60244" spans="7:7" ht="15" customHeight="1">
      <c r="G60244" s="488"/>
    </row>
    <row r="60245" spans="7:7" ht="15" customHeight="1">
      <c r="G60245" s="488"/>
    </row>
    <row r="60246" spans="7:7" ht="15" customHeight="1">
      <c r="G60246" s="488"/>
    </row>
    <row r="60247" spans="7:7" ht="15" customHeight="1">
      <c r="G60247" s="488"/>
    </row>
    <row r="60248" spans="7:7" ht="15" customHeight="1">
      <c r="G60248" s="488"/>
    </row>
    <row r="60249" spans="7:7" ht="15" customHeight="1">
      <c r="G60249" s="488"/>
    </row>
    <row r="60250" spans="7:7" ht="15" customHeight="1">
      <c r="G60250" s="488"/>
    </row>
    <row r="60251" spans="7:7" ht="15" customHeight="1">
      <c r="G60251" s="488"/>
    </row>
    <row r="60252" spans="7:7" ht="15" customHeight="1">
      <c r="G60252" s="488"/>
    </row>
    <row r="60253" spans="7:7" ht="15" customHeight="1">
      <c r="G60253" s="488"/>
    </row>
    <row r="60254" spans="7:7" ht="15" customHeight="1">
      <c r="G60254" s="488"/>
    </row>
    <row r="60255" spans="7:7" ht="15" customHeight="1">
      <c r="G60255" s="488"/>
    </row>
    <row r="60256" spans="7:7" ht="15" customHeight="1">
      <c r="G60256" s="488"/>
    </row>
    <row r="60257" spans="7:7" ht="15" customHeight="1">
      <c r="G60257" s="488"/>
    </row>
    <row r="60258" spans="7:7" ht="15" customHeight="1">
      <c r="G60258" s="488"/>
    </row>
    <row r="60259" spans="7:7" ht="15" customHeight="1">
      <c r="G60259" s="488"/>
    </row>
    <row r="60260" spans="7:7" ht="15" customHeight="1">
      <c r="G60260" s="488"/>
    </row>
    <row r="60261" spans="7:7" ht="15" customHeight="1">
      <c r="G60261" s="488"/>
    </row>
    <row r="60262" spans="7:7" ht="15" customHeight="1">
      <c r="G60262" s="488"/>
    </row>
    <row r="60263" spans="7:7" ht="15" customHeight="1">
      <c r="G60263" s="488"/>
    </row>
    <row r="60264" spans="7:7" ht="15" customHeight="1">
      <c r="G60264" s="488"/>
    </row>
    <row r="60265" spans="7:7" ht="15" customHeight="1">
      <c r="G60265" s="488"/>
    </row>
    <row r="60266" spans="7:7" ht="15" customHeight="1">
      <c r="G60266" s="488"/>
    </row>
    <row r="60267" spans="7:7" ht="15" customHeight="1">
      <c r="G60267" s="488"/>
    </row>
    <row r="60268" spans="7:7" ht="15" customHeight="1">
      <c r="G60268" s="488"/>
    </row>
    <row r="60269" spans="7:7" ht="15" customHeight="1">
      <c r="G60269" s="488"/>
    </row>
    <row r="60270" spans="7:7" ht="15" customHeight="1">
      <c r="G60270" s="488"/>
    </row>
    <row r="60271" spans="7:7" ht="15" customHeight="1">
      <c r="G60271" s="488"/>
    </row>
    <row r="60272" spans="7:7" ht="15" customHeight="1">
      <c r="G60272" s="488"/>
    </row>
    <row r="60273" spans="7:7" ht="15" customHeight="1">
      <c r="G60273" s="488"/>
    </row>
    <row r="60274" spans="7:7" ht="15" customHeight="1">
      <c r="G60274" s="488"/>
    </row>
    <row r="60275" spans="7:7" ht="15" customHeight="1">
      <c r="G60275" s="488"/>
    </row>
    <row r="60276" spans="7:7" ht="15" customHeight="1">
      <c r="G60276" s="488"/>
    </row>
    <row r="60277" spans="7:7" ht="15" customHeight="1">
      <c r="G60277" s="488"/>
    </row>
    <row r="60278" spans="7:7" ht="15" customHeight="1">
      <c r="G60278" s="488"/>
    </row>
    <row r="60279" spans="7:7" ht="15" customHeight="1">
      <c r="G60279" s="488"/>
    </row>
    <row r="60280" spans="7:7" ht="15" customHeight="1">
      <c r="G60280" s="488"/>
    </row>
    <row r="60281" spans="7:7" ht="15" customHeight="1">
      <c r="G60281" s="488"/>
    </row>
    <row r="60282" spans="7:7" ht="15" customHeight="1">
      <c r="G60282" s="488"/>
    </row>
    <row r="60283" spans="7:7" ht="15" customHeight="1">
      <c r="G60283" s="488"/>
    </row>
    <row r="60284" spans="7:7" ht="15" customHeight="1">
      <c r="G60284" s="488"/>
    </row>
    <row r="60285" spans="7:7" ht="15" customHeight="1">
      <c r="G60285" s="488"/>
    </row>
    <row r="60286" spans="7:7" ht="15" customHeight="1">
      <c r="G60286" s="488"/>
    </row>
    <row r="60287" spans="7:7" ht="15" customHeight="1">
      <c r="G60287" s="488"/>
    </row>
    <row r="60288" spans="7:7" ht="15" customHeight="1">
      <c r="G60288" s="488"/>
    </row>
    <row r="60289" spans="7:7" ht="15" customHeight="1">
      <c r="G60289" s="488"/>
    </row>
    <row r="60290" spans="7:7" ht="15" customHeight="1">
      <c r="G60290" s="488"/>
    </row>
    <row r="60291" spans="7:7" ht="15" customHeight="1">
      <c r="G60291" s="488"/>
    </row>
    <row r="60292" spans="7:7" ht="15" customHeight="1">
      <c r="G60292" s="488"/>
    </row>
    <row r="60293" spans="7:7" ht="15" customHeight="1">
      <c r="G60293" s="488"/>
    </row>
    <row r="60294" spans="7:7" ht="15" customHeight="1">
      <c r="G60294" s="488"/>
    </row>
    <row r="60295" spans="7:7" ht="15" customHeight="1">
      <c r="G60295" s="488"/>
    </row>
    <row r="60296" spans="7:7" ht="15" customHeight="1">
      <c r="G60296" s="488"/>
    </row>
    <row r="60297" spans="7:7" ht="15" customHeight="1">
      <c r="G60297" s="488"/>
    </row>
    <row r="60298" spans="7:7" ht="15" customHeight="1">
      <c r="G60298" s="488"/>
    </row>
    <row r="60299" spans="7:7" ht="15" customHeight="1">
      <c r="G60299" s="488"/>
    </row>
    <row r="60300" spans="7:7" ht="15" customHeight="1">
      <c r="G60300" s="488"/>
    </row>
    <row r="60301" spans="7:7" ht="15" customHeight="1">
      <c r="G60301" s="488"/>
    </row>
    <row r="60302" spans="7:7" ht="15" customHeight="1">
      <c r="G60302" s="488"/>
    </row>
    <row r="60303" spans="7:7" ht="15" customHeight="1">
      <c r="G60303" s="488"/>
    </row>
    <row r="60304" spans="7:7" ht="15" customHeight="1">
      <c r="G60304" s="488"/>
    </row>
    <row r="60305" spans="7:7" ht="15" customHeight="1">
      <c r="G60305" s="488"/>
    </row>
    <row r="60306" spans="7:7" ht="15" customHeight="1">
      <c r="G60306" s="488"/>
    </row>
    <row r="60307" spans="7:7" ht="15" customHeight="1">
      <c r="G60307" s="488"/>
    </row>
    <row r="60308" spans="7:7" ht="15" customHeight="1">
      <c r="G60308" s="488"/>
    </row>
    <row r="60309" spans="7:7" ht="15" customHeight="1">
      <c r="G60309" s="488"/>
    </row>
    <row r="60310" spans="7:7" ht="15" customHeight="1">
      <c r="G60310" s="488"/>
    </row>
    <row r="60311" spans="7:7" ht="15" customHeight="1">
      <c r="G60311" s="488"/>
    </row>
    <row r="60312" spans="7:7" ht="15" customHeight="1">
      <c r="G60312" s="488"/>
    </row>
    <row r="60313" spans="7:7" ht="15" customHeight="1">
      <c r="G60313" s="488"/>
    </row>
    <row r="60314" spans="7:7" ht="15" customHeight="1">
      <c r="G60314" s="488"/>
    </row>
    <row r="60315" spans="7:7" ht="15" customHeight="1">
      <c r="G60315" s="488"/>
    </row>
    <row r="60316" spans="7:7" ht="15" customHeight="1">
      <c r="G60316" s="488"/>
    </row>
    <row r="60317" spans="7:7" ht="15" customHeight="1">
      <c r="G60317" s="488"/>
    </row>
    <row r="60318" spans="7:7" ht="15" customHeight="1">
      <c r="G60318" s="488"/>
    </row>
    <row r="60319" spans="7:7" ht="15" customHeight="1">
      <c r="G60319" s="488"/>
    </row>
    <row r="60320" spans="7:7" ht="15" customHeight="1">
      <c r="G60320" s="488"/>
    </row>
    <row r="60321" spans="7:7" ht="15" customHeight="1">
      <c r="G60321" s="488"/>
    </row>
    <row r="60322" spans="7:7" ht="15" customHeight="1">
      <c r="G60322" s="488"/>
    </row>
    <row r="60323" spans="7:7" ht="15" customHeight="1">
      <c r="G60323" s="488"/>
    </row>
    <row r="60324" spans="7:7" ht="15" customHeight="1">
      <c r="G60324" s="488"/>
    </row>
    <row r="60325" spans="7:7" ht="15" customHeight="1">
      <c r="G60325" s="488"/>
    </row>
    <row r="60326" spans="7:7" ht="15" customHeight="1">
      <c r="G60326" s="488"/>
    </row>
    <row r="60327" spans="7:7" ht="15" customHeight="1">
      <c r="G60327" s="488"/>
    </row>
    <row r="60328" spans="7:7" ht="15" customHeight="1">
      <c r="G60328" s="488"/>
    </row>
    <row r="60329" spans="7:7" ht="15" customHeight="1">
      <c r="G60329" s="488"/>
    </row>
    <row r="60330" spans="7:7" ht="15" customHeight="1">
      <c r="G60330" s="488"/>
    </row>
    <row r="60331" spans="7:7" ht="15" customHeight="1">
      <c r="G60331" s="488"/>
    </row>
    <row r="60332" spans="7:7" ht="15" customHeight="1">
      <c r="G60332" s="488"/>
    </row>
    <row r="60333" spans="7:7" ht="15" customHeight="1">
      <c r="G60333" s="488"/>
    </row>
    <row r="60334" spans="7:7" ht="15" customHeight="1">
      <c r="G60334" s="488"/>
    </row>
    <row r="60335" spans="7:7" ht="15" customHeight="1">
      <c r="G60335" s="488"/>
    </row>
    <row r="60336" spans="7:7" ht="15" customHeight="1">
      <c r="G60336" s="488"/>
    </row>
    <row r="60337" spans="7:7" ht="15" customHeight="1">
      <c r="G60337" s="488"/>
    </row>
    <row r="60338" spans="7:7" ht="15" customHeight="1">
      <c r="G60338" s="488"/>
    </row>
    <row r="60339" spans="7:7" ht="15" customHeight="1">
      <c r="G60339" s="488"/>
    </row>
    <row r="60340" spans="7:7" ht="15" customHeight="1">
      <c r="G60340" s="488"/>
    </row>
    <row r="60341" spans="7:7" ht="15" customHeight="1">
      <c r="G60341" s="488"/>
    </row>
    <row r="60342" spans="7:7" ht="15" customHeight="1">
      <c r="G60342" s="488"/>
    </row>
    <row r="60343" spans="7:7" ht="15" customHeight="1">
      <c r="G60343" s="488"/>
    </row>
    <row r="60344" spans="7:7" ht="15" customHeight="1">
      <c r="G60344" s="488"/>
    </row>
    <row r="60345" spans="7:7" ht="15" customHeight="1">
      <c r="G60345" s="488"/>
    </row>
    <row r="60346" spans="7:7" ht="15" customHeight="1">
      <c r="G60346" s="488"/>
    </row>
    <row r="60347" spans="7:7" ht="15" customHeight="1">
      <c r="G60347" s="488"/>
    </row>
    <row r="60348" spans="7:7" ht="15" customHeight="1">
      <c r="G60348" s="488"/>
    </row>
    <row r="60349" spans="7:7" ht="15" customHeight="1">
      <c r="G60349" s="488"/>
    </row>
    <row r="60350" spans="7:7" ht="15" customHeight="1">
      <c r="G60350" s="488"/>
    </row>
    <row r="60351" spans="7:7" ht="15" customHeight="1">
      <c r="G60351" s="488"/>
    </row>
    <row r="60352" spans="7:7" ht="15" customHeight="1">
      <c r="G60352" s="488"/>
    </row>
    <row r="60353" spans="7:7" ht="15" customHeight="1">
      <c r="G60353" s="488"/>
    </row>
    <row r="60354" spans="7:7" ht="15" customHeight="1">
      <c r="G60354" s="488"/>
    </row>
    <row r="60355" spans="7:7" ht="15" customHeight="1">
      <c r="G60355" s="488"/>
    </row>
    <row r="60356" spans="7:7" ht="15" customHeight="1">
      <c r="G60356" s="488"/>
    </row>
    <row r="60357" spans="7:7" ht="15" customHeight="1">
      <c r="G60357" s="488"/>
    </row>
    <row r="60358" spans="7:7" ht="15" customHeight="1">
      <c r="G60358" s="488"/>
    </row>
    <row r="60359" spans="7:7" ht="15" customHeight="1">
      <c r="G60359" s="488"/>
    </row>
    <row r="60360" spans="7:7" ht="15" customHeight="1">
      <c r="G60360" s="488"/>
    </row>
    <row r="60361" spans="7:7" ht="15" customHeight="1">
      <c r="G60361" s="488"/>
    </row>
    <row r="60362" spans="7:7" ht="15" customHeight="1">
      <c r="G60362" s="488"/>
    </row>
    <row r="60363" spans="7:7" ht="15" customHeight="1">
      <c r="G60363" s="488"/>
    </row>
    <row r="60364" spans="7:7" ht="15" customHeight="1">
      <c r="G60364" s="488"/>
    </row>
    <row r="60365" spans="7:7" ht="15" customHeight="1">
      <c r="G60365" s="488"/>
    </row>
    <row r="60366" spans="7:7" ht="15" customHeight="1">
      <c r="G60366" s="488"/>
    </row>
    <row r="60367" spans="7:7" ht="15" customHeight="1">
      <c r="G60367" s="488"/>
    </row>
    <row r="60368" spans="7:7" ht="15" customHeight="1">
      <c r="G60368" s="488"/>
    </row>
    <row r="60369" spans="7:7" ht="15" customHeight="1">
      <c r="G60369" s="488"/>
    </row>
    <row r="60370" spans="7:7" ht="15" customHeight="1">
      <c r="G60370" s="488"/>
    </row>
    <row r="60371" spans="7:7" ht="15" customHeight="1">
      <c r="G60371" s="488"/>
    </row>
    <row r="60372" spans="7:7" ht="15" customHeight="1">
      <c r="G60372" s="488"/>
    </row>
    <row r="60373" spans="7:7" ht="15" customHeight="1">
      <c r="G60373" s="488"/>
    </row>
    <row r="60374" spans="7:7" ht="15" customHeight="1">
      <c r="G60374" s="488"/>
    </row>
    <row r="60375" spans="7:7" ht="15" customHeight="1">
      <c r="G60375" s="488"/>
    </row>
    <row r="60376" spans="7:7" ht="15" customHeight="1">
      <c r="G60376" s="488"/>
    </row>
    <row r="60377" spans="7:7" ht="15" customHeight="1">
      <c r="G60377" s="488"/>
    </row>
    <row r="60378" spans="7:7" ht="15" customHeight="1">
      <c r="G60378" s="488"/>
    </row>
    <row r="60379" spans="7:7" ht="15" customHeight="1">
      <c r="G60379" s="488"/>
    </row>
    <row r="60380" spans="7:7" ht="15" customHeight="1">
      <c r="G60380" s="488"/>
    </row>
    <row r="60381" spans="7:7" ht="15" customHeight="1">
      <c r="G60381" s="488"/>
    </row>
    <row r="60382" spans="7:7" ht="15" customHeight="1">
      <c r="G60382" s="488"/>
    </row>
    <row r="60383" spans="7:7" ht="15" customHeight="1">
      <c r="G60383" s="488"/>
    </row>
    <row r="60384" spans="7:7" ht="15" customHeight="1">
      <c r="G60384" s="488"/>
    </row>
    <row r="60385" spans="7:7" ht="15" customHeight="1">
      <c r="G60385" s="488"/>
    </row>
    <row r="60386" spans="7:7" ht="15" customHeight="1">
      <c r="G60386" s="488"/>
    </row>
    <row r="60387" spans="7:7" ht="15" customHeight="1">
      <c r="G60387" s="488"/>
    </row>
    <row r="60388" spans="7:7" ht="15" customHeight="1">
      <c r="G60388" s="488"/>
    </row>
    <row r="60389" spans="7:7" ht="15" customHeight="1">
      <c r="G60389" s="488"/>
    </row>
    <row r="60390" spans="7:7" ht="15" customHeight="1">
      <c r="G60390" s="488"/>
    </row>
    <row r="60391" spans="7:7" ht="15" customHeight="1">
      <c r="G60391" s="488"/>
    </row>
    <row r="60392" spans="7:7" ht="15" customHeight="1">
      <c r="G60392" s="488"/>
    </row>
    <row r="60393" spans="7:7" ht="15" customHeight="1">
      <c r="G60393" s="488"/>
    </row>
    <row r="60394" spans="7:7" ht="15" customHeight="1">
      <c r="G60394" s="488"/>
    </row>
    <row r="60395" spans="7:7" ht="15" customHeight="1">
      <c r="G60395" s="488"/>
    </row>
    <row r="60396" spans="7:7" ht="15" customHeight="1">
      <c r="G60396" s="488"/>
    </row>
    <row r="60397" spans="7:7" ht="15" customHeight="1">
      <c r="G60397" s="488"/>
    </row>
    <row r="60398" spans="7:7" ht="15" customHeight="1">
      <c r="G60398" s="488"/>
    </row>
    <row r="60399" spans="7:7" ht="15" customHeight="1">
      <c r="G60399" s="488"/>
    </row>
    <row r="60400" spans="7:7" ht="15" customHeight="1">
      <c r="G60400" s="488"/>
    </row>
    <row r="60401" spans="7:7" ht="15" customHeight="1">
      <c r="G60401" s="488"/>
    </row>
    <row r="60402" spans="7:7" ht="15" customHeight="1">
      <c r="G60402" s="488"/>
    </row>
    <row r="60403" spans="7:7" ht="15" customHeight="1">
      <c r="G60403" s="488"/>
    </row>
    <row r="60404" spans="7:7" ht="15" customHeight="1">
      <c r="G60404" s="488"/>
    </row>
    <row r="60405" spans="7:7" ht="15" customHeight="1">
      <c r="G60405" s="488"/>
    </row>
    <row r="60406" spans="7:7" ht="15" customHeight="1">
      <c r="G60406" s="488"/>
    </row>
    <row r="60407" spans="7:7" ht="15" customHeight="1">
      <c r="G60407" s="488"/>
    </row>
    <row r="60408" spans="7:7" ht="15" customHeight="1">
      <c r="G60408" s="488"/>
    </row>
    <row r="60409" spans="7:7" ht="15" customHeight="1">
      <c r="G60409" s="488"/>
    </row>
    <row r="60410" spans="7:7" ht="15" customHeight="1">
      <c r="G60410" s="488"/>
    </row>
    <row r="60411" spans="7:7" ht="15" customHeight="1">
      <c r="G60411" s="488"/>
    </row>
    <row r="60412" spans="7:7" ht="15" customHeight="1">
      <c r="G60412" s="488"/>
    </row>
    <row r="60413" spans="7:7" ht="15" customHeight="1">
      <c r="G60413" s="488"/>
    </row>
    <row r="60414" spans="7:7" ht="15" customHeight="1">
      <c r="G60414" s="488"/>
    </row>
    <row r="60415" spans="7:7" ht="15" customHeight="1">
      <c r="G60415" s="488"/>
    </row>
    <row r="60416" spans="7:7" ht="15" customHeight="1">
      <c r="G60416" s="488"/>
    </row>
    <row r="60417" spans="7:7" ht="15" customHeight="1">
      <c r="G60417" s="488"/>
    </row>
    <row r="60418" spans="7:7" ht="15" customHeight="1">
      <c r="G60418" s="488"/>
    </row>
    <row r="60419" spans="7:7" ht="15" customHeight="1">
      <c r="G60419" s="488"/>
    </row>
    <row r="60420" spans="7:7" ht="15" customHeight="1">
      <c r="G60420" s="488"/>
    </row>
    <row r="60421" spans="7:7" ht="15" customHeight="1">
      <c r="G60421" s="488"/>
    </row>
    <row r="60422" spans="7:7" ht="15" customHeight="1">
      <c r="G60422" s="488"/>
    </row>
    <row r="60423" spans="7:7" ht="15" customHeight="1">
      <c r="G60423" s="488"/>
    </row>
    <row r="60424" spans="7:7" ht="15" customHeight="1">
      <c r="G60424" s="488"/>
    </row>
    <row r="60425" spans="7:7" ht="15" customHeight="1">
      <c r="G60425" s="488"/>
    </row>
    <row r="60426" spans="7:7" ht="15" customHeight="1">
      <c r="G60426" s="488"/>
    </row>
    <row r="60427" spans="7:7" ht="15" customHeight="1">
      <c r="G60427" s="488"/>
    </row>
    <row r="60428" spans="7:7" ht="15" customHeight="1">
      <c r="G60428" s="488"/>
    </row>
    <row r="60429" spans="7:7" ht="15" customHeight="1">
      <c r="G60429" s="488"/>
    </row>
    <row r="60430" spans="7:7" ht="15" customHeight="1">
      <c r="G60430" s="488"/>
    </row>
    <row r="60431" spans="7:7" ht="15" customHeight="1">
      <c r="G60431" s="488"/>
    </row>
    <row r="60432" spans="7:7" ht="15" customHeight="1">
      <c r="G60432" s="488"/>
    </row>
    <row r="60433" spans="7:7" ht="15" customHeight="1">
      <c r="G60433" s="488"/>
    </row>
    <row r="60434" spans="7:7" ht="15" customHeight="1">
      <c r="G60434" s="488"/>
    </row>
    <row r="60435" spans="7:7" ht="15" customHeight="1">
      <c r="G60435" s="488"/>
    </row>
    <row r="60436" spans="7:7" ht="15" customHeight="1">
      <c r="G60436" s="488"/>
    </row>
    <row r="60437" spans="7:7" ht="15" customHeight="1">
      <c r="G60437" s="488"/>
    </row>
    <row r="60438" spans="7:7" ht="15" customHeight="1">
      <c r="G60438" s="488"/>
    </row>
    <row r="60439" spans="7:7" ht="15" customHeight="1">
      <c r="G60439" s="488"/>
    </row>
    <row r="60440" spans="7:7" ht="15" customHeight="1">
      <c r="G60440" s="488"/>
    </row>
    <row r="60441" spans="7:7" ht="15" customHeight="1">
      <c r="G60441" s="488"/>
    </row>
    <row r="60442" spans="7:7" ht="15" customHeight="1">
      <c r="G60442" s="488"/>
    </row>
    <row r="60443" spans="7:7" ht="15" customHeight="1">
      <c r="G60443" s="488"/>
    </row>
    <row r="60444" spans="7:7" ht="15" customHeight="1">
      <c r="G60444" s="488"/>
    </row>
    <row r="60445" spans="7:7" ht="15" customHeight="1">
      <c r="G60445" s="488"/>
    </row>
    <row r="60446" spans="7:7" ht="15" customHeight="1">
      <c r="G60446" s="488"/>
    </row>
    <row r="60447" spans="7:7" ht="15" customHeight="1">
      <c r="G60447" s="488"/>
    </row>
    <row r="60448" spans="7:7" ht="15" customHeight="1">
      <c r="G60448" s="488"/>
    </row>
    <row r="60449" spans="7:7" ht="15" customHeight="1">
      <c r="G60449" s="488"/>
    </row>
    <row r="60450" spans="7:7" ht="15" customHeight="1">
      <c r="G60450" s="488"/>
    </row>
    <row r="60451" spans="7:7" ht="15" customHeight="1">
      <c r="G60451" s="488"/>
    </row>
    <row r="60452" spans="7:7" ht="15" customHeight="1">
      <c r="G60452" s="488"/>
    </row>
    <row r="60453" spans="7:7" ht="15" customHeight="1">
      <c r="G60453" s="488"/>
    </row>
    <row r="60454" spans="7:7" ht="15" customHeight="1">
      <c r="G60454" s="488"/>
    </row>
    <row r="60455" spans="7:7" ht="15" customHeight="1">
      <c r="G60455" s="488"/>
    </row>
    <row r="60456" spans="7:7" ht="15" customHeight="1">
      <c r="G60456" s="488"/>
    </row>
    <row r="60457" spans="7:7" ht="15" customHeight="1">
      <c r="G60457" s="488"/>
    </row>
    <row r="60458" spans="7:7" ht="15" customHeight="1">
      <c r="G60458" s="488"/>
    </row>
    <row r="60459" spans="7:7" ht="15" customHeight="1">
      <c r="G60459" s="488"/>
    </row>
    <row r="60460" spans="7:7" ht="15" customHeight="1">
      <c r="G60460" s="488"/>
    </row>
    <row r="60461" spans="7:7" ht="15" customHeight="1">
      <c r="G60461" s="488"/>
    </row>
    <row r="60462" spans="7:7" ht="15" customHeight="1">
      <c r="G60462" s="488"/>
    </row>
    <row r="60463" spans="7:7" ht="15" customHeight="1">
      <c r="G60463" s="488"/>
    </row>
    <row r="60464" spans="7:7" ht="15" customHeight="1">
      <c r="G60464" s="488"/>
    </row>
    <row r="60465" spans="7:7" ht="15" customHeight="1">
      <c r="G60465" s="488"/>
    </row>
    <row r="60466" spans="7:7" ht="15" customHeight="1">
      <c r="G60466" s="488"/>
    </row>
    <row r="60467" spans="7:7" ht="15" customHeight="1">
      <c r="G60467" s="488"/>
    </row>
    <row r="60468" spans="7:7" ht="15" customHeight="1">
      <c r="G60468" s="488"/>
    </row>
    <row r="60469" spans="7:7" ht="15" customHeight="1">
      <c r="G60469" s="488"/>
    </row>
    <row r="60470" spans="7:7" ht="15" customHeight="1">
      <c r="G60470" s="488"/>
    </row>
    <row r="60471" spans="7:7" ht="15" customHeight="1">
      <c r="G60471" s="488"/>
    </row>
    <row r="60472" spans="7:7" ht="15" customHeight="1">
      <c r="G60472" s="488"/>
    </row>
    <row r="60473" spans="7:7" ht="15" customHeight="1">
      <c r="G60473" s="488"/>
    </row>
    <row r="60474" spans="7:7" ht="15" customHeight="1">
      <c r="G60474" s="488"/>
    </row>
    <row r="60475" spans="7:7" ht="15" customHeight="1">
      <c r="G60475" s="488"/>
    </row>
    <row r="60476" spans="7:7" ht="15" customHeight="1">
      <c r="G60476" s="488"/>
    </row>
    <row r="60477" spans="7:7" ht="15" customHeight="1">
      <c r="G60477" s="488"/>
    </row>
    <row r="60478" spans="7:7" ht="15" customHeight="1">
      <c r="G60478" s="488"/>
    </row>
    <row r="60479" spans="7:7" ht="15" customHeight="1">
      <c r="G60479" s="488"/>
    </row>
    <row r="60480" spans="7:7" ht="15" customHeight="1">
      <c r="G60480" s="488"/>
    </row>
    <row r="60481" spans="7:7" ht="15" customHeight="1">
      <c r="G60481" s="488"/>
    </row>
    <row r="60482" spans="7:7" ht="15" customHeight="1">
      <c r="G60482" s="488"/>
    </row>
    <row r="60483" spans="7:7" ht="15" customHeight="1">
      <c r="G60483" s="488"/>
    </row>
    <row r="60484" spans="7:7" ht="15" customHeight="1">
      <c r="G60484" s="488"/>
    </row>
    <row r="60485" spans="7:7" ht="15" customHeight="1">
      <c r="G60485" s="488"/>
    </row>
    <row r="60486" spans="7:7" ht="15" customHeight="1">
      <c r="G60486" s="488"/>
    </row>
    <row r="60487" spans="7:7" ht="15" customHeight="1">
      <c r="G60487" s="488"/>
    </row>
    <row r="60488" spans="7:7" ht="15" customHeight="1">
      <c r="G60488" s="488"/>
    </row>
    <row r="60489" spans="7:7" ht="15" customHeight="1">
      <c r="G60489" s="488"/>
    </row>
    <row r="60490" spans="7:7" ht="15" customHeight="1">
      <c r="G60490" s="488"/>
    </row>
    <row r="60491" spans="7:7" ht="15" customHeight="1">
      <c r="G60491" s="488"/>
    </row>
    <row r="60492" spans="7:7" ht="15" customHeight="1">
      <c r="G60492" s="488"/>
    </row>
    <row r="60493" spans="7:7" ht="15" customHeight="1">
      <c r="G60493" s="488"/>
    </row>
    <row r="60494" spans="7:7" ht="15" customHeight="1">
      <c r="G60494" s="488"/>
    </row>
    <row r="60495" spans="7:7" ht="15" customHeight="1">
      <c r="G60495" s="488"/>
    </row>
    <row r="60496" spans="7:7" ht="15" customHeight="1">
      <c r="G60496" s="488"/>
    </row>
    <row r="60497" spans="7:7" ht="15" customHeight="1">
      <c r="G60497" s="488"/>
    </row>
    <row r="60498" spans="7:7" ht="15" customHeight="1">
      <c r="G60498" s="488"/>
    </row>
    <row r="60499" spans="7:7" ht="15" customHeight="1">
      <c r="G60499" s="488"/>
    </row>
    <row r="60500" spans="7:7" ht="15" customHeight="1">
      <c r="G60500" s="488"/>
    </row>
    <row r="60501" spans="7:7" ht="15" customHeight="1">
      <c r="G60501" s="488"/>
    </row>
    <row r="60502" spans="7:7" ht="15" customHeight="1">
      <c r="G60502" s="488"/>
    </row>
    <row r="60503" spans="7:7" ht="15" customHeight="1">
      <c r="G60503" s="488"/>
    </row>
    <row r="60504" spans="7:7" ht="15" customHeight="1">
      <c r="G60504" s="488"/>
    </row>
    <row r="60505" spans="7:7" ht="15" customHeight="1">
      <c r="G60505" s="488"/>
    </row>
    <row r="60506" spans="7:7" ht="15" customHeight="1">
      <c r="G60506" s="488"/>
    </row>
    <row r="60507" spans="7:7" ht="15" customHeight="1">
      <c r="G60507" s="488"/>
    </row>
    <row r="60508" spans="7:7" ht="15" customHeight="1">
      <c r="G60508" s="488"/>
    </row>
    <row r="60509" spans="7:7" ht="15" customHeight="1">
      <c r="G60509" s="488"/>
    </row>
    <row r="60510" spans="7:7" ht="15" customHeight="1">
      <c r="G60510" s="488"/>
    </row>
    <row r="60511" spans="7:7" ht="15" customHeight="1">
      <c r="G60511" s="488"/>
    </row>
    <row r="60512" spans="7:7" ht="15" customHeight="1">
      <c r="G60512" s="488"/>
    </row>
    <row r="60513" spans="7:7" ht="15" customHeight="1">
      <c r="G60513" s="488"/>
    </row>
    <row r="60514" spans="7:7" ht="15" customHeight="1">
      <c r="G60514" s="488"/>
    </row>
    <row r="60515" spans="7:7" ht="15" customHeight="1">
      <c r="G60515" s="488"/>
    </row>
    <row r="60516" spans="7:7" ht="15" customHeight="1">
      <c r="G60516" s="488"/>
    </row>
    <row r="60517" spans="7:7" ht="15" customHeight="1">
      <c r="G60517" s="488"/>
    </row>
    <row r="60518" spans="7:7" ht="15" customHeight="1">
      <c r="G60518" s="488"/>
    </row>
    <row r="60519" spans="7:7" ht="15" customHeight="1">
      <c r="G60519" s="488"/>
    </row>
    <row r="60520" spans="7:7" ht="15" customHeight="1">
      <c r="G60520" s="488"/>
    </row>
    <row r="60521" spans="7:7" ht="15" customHeight="1">
      <c r="G60521" s="488"/>
    </row>
    <row r="60522" spans="7:7" ht="15" customHeight="1">
      <c r="G60522" s="488"/>
    </row>
    <row r="60523" spans="7:7" ht="15" customHeight="1">
      <c r="G60523" s="488"/>
    </row>
    <row r="60524" spans="7:7" ht="15" customHeight="1">
      <c r="G60524" s="488"/>
    </row>
    <row r="60525" spans="7:7" ht="15" customHeight="1">
      <c r="G60525" s="488"/>
    </row>
    <row r="60526" spans="7:7" ht="15" customHeight="1">
      <c r="G60526" s="488"/>
    </row>
    <row r="60527" spans="7:7" ht="15" customHeight="1">
      <c r="G60527" s="488"/>
    </row>
    <row r="60528" spans="7:7" ht="15" customHeight="1">
      <c r="G60528" s="488"/>
    </row>
    <row r="60529" spans="7:7" ht="15" customHeight="1">
      <c r="G60529" s="488"/>
    </row>
    <row r="60530" spans="7:7" ht="15" customHeight="1">
      <c r="G60530" s="488"/>
    </row>
    <row r="60531" spans="7:7" ht="15" customHeight="1">
      <c r="G60531" s="488"/>
    </row>
    <row r="60532" spans="7:7" ht="15" customHeight="1">
      <c r="G60532" s="488"/>
    </row>
    <row r="60533" spans="7:7" ht="15" customHeight="1">
      <c r="G60533" s="488"/>
    </row>
    <row r="60534" spans="7:7" ht="15" customHeight="1">
      <c r="G60534" s="488"/>
    </row>
    <row r="60535" spans="7:7" ht="15" customHeight="1">
      <c r="G60535" s="488"/>
    </row>
    <row r="60536" spans="7:7" ht="15" customHeight="1">
      <c r="G60536" s="488"/>
    </row>
    <row r="60537" spans="7:7" ht="15" customHeight="1">
      <c r="G60537" s="488"/>
    </row>
    <row r="60538" spans="7:7" ht="15" customHeight="1">
      <c r="G60538" s="488"/>
    </row>
    <row r="60539" spans="7:7" ht="15" customHeight="1">
      <c r="G60539" s="488"/>
    </row>
    <row r="60540" spans="7:7" ht="15" customHeight="1">
      <c r="G60540" s="488"/>
    </row>
    <row r="60541" spans="7:7" ht="15" customHeight="1">
      <c r="G60541" s="488"/>
    </row>
    <row r="60542" spans="7:7" ht="15" customHeight="1">
      <c r="G60542" s="488"/>
    </row>
    <row r="60543" spans="7:7" ht="15" customHeight="1">
      <c r="G60543" s="488"/>
    </row>
    <row r="60544" spans="7:7" ht="15" customHeight="1">
      <c r="G60544" s="488"/>
    </row>
    <row r="60545" spans="7:7" ht="15" customHeight="1">
      <c r="G60545" s="488"/>
    </row>
    <row r="60546" spans="7:7" ht="15" customHeight="1">
      <c r="G60546" s="488"/>
    </row>
    <row r="60547" spans="7:7" ht="15" customHeight="1">
      <c r="G60547" s="488"/>
    </row>
    <row r="60548" spans="7:7" ht="15" customHeight="1">
      <c r="G60548" s="488"/>
    </row>
    <row r="60549" spans="7:7" ht="15" customHeight="1">
      <c r="G60549" s="488"/>
    </row>
    <row r="60550" spans="7:7" ht="15" customHeight="1">
      <c r="G60550" s="488"/>
    </row>
    <row r="60551" spans="7:7" ht="15" customHeight="1">
      <c r="G60551" s="488"/>
    </row>
    <row r="60552" spans="7:7" ht="15" customHeight="1">
      <c r="G60552" s="488"/>
    </row>
    <row r="60553" spans="7:7" ht="15" customHeight="1">
      <c r="G60553" s="488"/>
    </row>
    <row r="60554" spans="7:7" ht="15" customHeight="1">
      <c r="G60554" s="488"/>
    </row>
    <row r="60555" spans="7:7" ht="15" customHeight="1">
      <c r="G60555" s="488"/>
    </row>
    <row r="60556" spans="7:7" ht="15" customHeight="1">
      <c r="G60556" s="488"/>
    </row>
    <row r="60557" spans="7:7" ht="15" customHeight="1">
      <c r="G60557" s="488"/>
    </row>
    <row r="60558" spans="7:7" ht="15" customHeight="1">
      <c r="G60558" s="488"/>
    </row>
    <row r="60559" spans="7:7" ht="15" customHeight="1">
      <c r="G60559" s="488"/>
    </row>
    <row r="60560" spans="7:7" ht="15" customHeight="1">
      <c r="G60560" s="488"/>
    </row>
    <row r="60561" spans="7:7" ht="15" customHeight="1">
      <c r="G60561" s="488"/>
    </row>
    <row r="60562" spans="7:7" ht="15" customHeight="1">
      <c r="G60562" s="488"/>
    </row>
    <row r="60563" spans="7:7" ht="15" customHeight="1">
      <c r="G60563" s="488"/>
    </row>
    <row r="60564" spans="7:7" ht="15" customHeight="1">
      <c r="G60564" s="488"/>
    </row>
    <row r="60565" spans="7:7" ht="15" customHeight="1">
      <c r="G60565" s="488"/>
    </row>
    <row r="60566" spans="7:7" ht="15" customHeight="1">
      <c r="G60566" s="488"/>
    </row>
    <row r="60567" spans="7:7" ht="15" customHeight="1">
      <c r="G60567" s="488"/>
    </row>
    <row r="60568" spans="7:7" ht="15" customHeight="1">
      <c r="G60568" s="488"/>
    </row>
    <row r="60569" spans="7:7" ht="15" customHeight="1">
      <c r="G60569" s="488"/>
    </row>
    <row r="60570" spans="7:7" ht="15" customHeight="1">
      <c r="G60570" s="488"/>
    </row>
    <row r="60571" spans="7:7" ht="15" customHeight="1">
      <c r="G60571" s="488"/>
    </row>
    <row r="60572" spans="7:7" ht="15" customHeight="1">
      <c r="G60572" s="488"/>
    </row>
    <row r="60573" spans="7:7" ht="15" customHeight="1">
      <c r="G60573" s="488"/>
    </row>
    <row r="60574" spans="7:7" ht="15" customHeight="1">
      <c r="G60574" s="488"/>
    </row>
    <row r="60575" spans="7:7" ht="15" customHeight="1">
      <c r="G60575" s="488"/>
    </row>
    <row r="60576" spans="7:7" ht="15" customHeight="1">
      <c r="G60576" s="488"/>
    </row>
    <row r="60577" spans="7:7" ht="15" customHeight="1">
      <c r="G60577" s="488"/>
    </row>
    <row r="60578" spans="7:7" ht="15" customHeight="1">
      <c r="G60578" s="488"/>
    </row>
    <row r="60579" spans="7:7" ht="15" customHeight="1">
      <c r="G60579" s="488"/>
    </row>
    <row r="60580" spans="7:7" ht="15" customHeight="1">
      <c r="G60580" s="488"/>
    </row>
    <row r="60581" spans="7:7" ht="15" customHeight="1">
      <c r="G60581" s="488"/>
    </row>
    <row r="60582" spans="7:7" ht="15" customHeight="1">
      <c r="G60582" s="488"/>
    </row>
    <row r="60583" spans="7:7" ht="15" customHeight="1">
      <c r="G60583" s="488"/>
    </row>
    <row r="60584" spans="7:7" ht="15" customHeight="1">
      <c r="G60584" s="488"/>
    </row>
    <row r="60585" spans="7:7" ht="15" customHeight="1">
      <c r="G60585" s="488"/>
    </row>
    <row r="60586" spans="7:7" ht="15" customHeight="1">
      <c r="G60586" s="488"/>
    </row>
    <row r="60587" spans="7:7" ht="15" customHeight="1">
      <c r="G60587" s="488"/>
    </row>
    <row r="60588" spans="7:7" ht="15" customHeight="1">
      <c r="G60588" s="488"/>
    </row>
    <row r="60589" spans="7:7" ht="15" customHeight="1">
      <c r="G60589" s="488"/>
    </row>
    <row r="60590" spans="7:7" ht="15" customHeight="1">
      <c r="G60590" s="488"/>
    </row>
    <row r="60591" spans="7:7" ht="15" customHeight="1">
      <c r="G60591" s="488"/>
    </row>
    <row r="60592" spans="7:7" ht="15" customHeight="1">
      <c r="G60592" s="488"/>
    </row>
    <row r="60593" spans="7:7" ht="15" customHeight="1">
      <c r="G60593" s="488"/>
    </row>
    <row r="60594" spans="7:7" ht="15" customHeight="1">
      <c r="G60594" s="488"/>
    </row>
    <row r="60595" spans="7:7" ht="15" customHeight="1">
      <c r="G60595" s="488"/>
    </row>
    <row r="60596" spans="7:7" ht="15" customHeight="1">
      <c r="G60596" s="488"/>
    </row>
    <row r="60597" spans="7:7" ht="15" customHeight="1">
      <c r="G60597" s="488"/>
    </row>
    <row r="60598" spans="7:7" ht="15" customHeight="1">
      <c r="G60598" s="488"/>
    </row>
    <row r="60599" spans="7:7" ht="15" customHeight="1">
      <c r="G60599" s="488"/>
    </row>
    <row r="60600" spans="7:7" ht="15" customHeight="1">
      <c r="G60600" s="488"/>
    </row>
    <row r="60601" spans="7:7" ht="15" customHeight="1">
      <c r="G60601" s="488"/>
    </row>
    <row r="60602" spans="7:7" ht="15" customHeight="1">
      <c r="G60602" s="488"/>
    </row>
    <row r="60603" spans="7:7" ht="15" customHeight="1">
      <c r="G60603" s="488"/>
    </row>
    <row r="60604" spans="7:7" ht="15" customHeight="1">
      <c r="G60604" s="488"/>
    </row>
    <row r="60605" spans="7:7" ht="15" customHeight="1">
      <c r="G60605" s="488"/>
    </row>
    <row r="60606" spans="7:7" ht="15" customHeight="1">
      <c r="G60606" s="488"/>
    </row>
    <row r="60607" spans="7:7" ht="15" customHeight="1">
      <c r="G60607" s="488"/>
    </row>
    <row r="60608" spans="7:7" ht="15" customHeight="1">
      <c r="G60608" s="488"/>
    </row>
    <row r="60609" spans="7:7" ht="15" customHeight="1">
      <c r="G60609" s="488"/>
    </row>
    <row r="60610" spans="7:7" ht="15" customHeight="1">
      <c r="G60610" s="488"/>
    </row>
    <row r="60611" spans="7:7" ht="15" customHeight="1">
      <c r="G60611" s="488"/>
    </row>
    <row r="60612" spans="7:7" ht="15" customHeight="1">
      <c r="G60612" s="488"/>
    </row>
    <row r="60613" spans="7:7" ht="15" customHeight="1">
      <c r="G60613" s="488"/>
    </row>
    <row r="60614" spans="7:7" ht="15" customHeight="1">
      <c r="G60614" s="488"/>
    </row>
    <row r="60615" spans="7:7" ht="15" customHeight="1">
      <c r="G60615" s="488"/>
    </row>
    <row r="60616" spans="7:7" ht="15" customHeight="1">
      <c r="G60616" s="488"/>
    </row>
    <row r="60617" spans="7:7" ht="15" customHeight="1">
      <c r="G60617" s="488"/>
    </row>
    <row r="60618" spans="7:7" ht="15" customHeight="1">
      <c r="G60618" s="488"/>
    </row>
    <row r="60619" spans="7:7" ht="15" customHeight="1">
      <c r="G60619" s="488"/>
    </row>
    <row r="60620" spans="7:7" ht="15" customHeight="1">
      <c r="G60620" s="488"/>
    </row>
    <row r="60621" spans="7:7" ht="15" customHeight="1">
      <c r="G60621" s="488"/>
    </row>
    <row r="60622" spans="7:7" ht="15" customHeight="1">
      <c r="G60622" s="488"/>
    </row>
    <row r="60623" spans="7:7" ht="15" customHeight="1">
      <c r="G60623" s="488"/>
    </row>
    <row r="60624" spans="7:7" ht="15" customHeight="1">
      <c r="G60624" s="488"/>
    </row>
    <row r="60625" spans="7:7" ht="15" customHeight="1">
      <c r="G60625" s="488"/>
    </row>
    <row r="60626" spans="7:7" ht="15" customHeight="1">
      <c r="G60626" s="488"/>
    </row>
    <row r="60627" spans="7:7" ht="15" customHeight="1">
      <c r="G60627" s="488"/>
    </row>
    <row r="60628" spans="7:7" ht="15" customHeight="1">
      <c r="G60628" s="488"/>
    </row>
    <row r="60629" spans="7:7" ht="15" customHeight="1">
      <c r="G60629" s="488"/>
    </row>
    <row r="60630" spans="7:7" ht="15" customHeight="1">
      <c r="G60630" s="488"/>
    </row>
    <row r="60631" spans="7:7" ht="15" customHeight="1">
      <c r="G60631" s="488"/>
    </row>
    <row r="60632" spans="7:7" ht="15" customHeight="1">
      <c r="G60632" s="488"/>
    </row>
    <row r="60633" spans="7:7" ht="15" customHeight="1">
      <c r="G60633" s="488"/>
    </row>
    <row r="60634" spans="7:7" ht="15" customHeight="1">
      <c r="G60634" s="488"/>
    </row>
    <row r="60635" spans="7:7" ht="15" customHeight="1">
      <c r="G60635" s="488"/>
    </row>
    <row r="60636" spans="7:7" ht="15" customHeight="1">
      <c r="G60636" s="488"/>
    </row>
    <row r="60637" spans="7:7" ht="15" customHeight="1">
      <c r="G60637" s="488"/>
    </row>
    <row r="60638" spans="7:7" ht="15" customHeight="1">
      <c r="G60638" s="488"/>
    </row>
    <row r="60639" spans="7:7" ht="15" customHeight="1">
      <c r="G60639" s="488"/>
    </row>
    <row r="60640" spans="7:7" ht="15" customHeight="1">
      <c r="G60640" s="488"/>
    </row>
    <row r="60641" spans="7:7" ht="15" customHeight="1">
      <c r="G60641" s="488"/>
    </row>
    <row r="60642" spans="7:7" ht="15" customHeight="1">
      <c r="G60642" s="488"/>
    </row>
    <row r="60643" spans="7:7" ht="15" customHeight="1">
      <c r="G60643" s="488"/>
    </row>
    <row r="60644" spans="7:7" ht="15" customHeight="1">
      <c r="G60644" s="488"/>
    </row>
    <row r="60645" spans="7:7" ht="15" customHeight="1">
      <c r="G60645" s="488"/>
    </row>
    <row r="60646" spans="7:7" ht="15" customHeight="1">
      <c r="G60646" s="488"/>
    </row>
    <row r="60647" spans="7:7" ht="15" customHeight="1">
      <c r="G60647" s="488"/>
    </row>
    <row r="60648" spans="7:7" ht="15" customHeight="1">
      <c r="G60648" s="488"/>
    </row>
    <row r="60649" spans="7:7" ht="15" customHeight="1">
      <c r="G60649" s="488"/>
    </row>
    <row r="60650" spans="7:7" ht="15" customHeight="1">
      <c r="G60650" s="488"/>
    </row>
    <row r="60651" spans="7:7" ht="15" customHeight="1">
      <c r="G60651" s="488"/>
    </row>
    <row r="60652" spans="7:7" ht="15" customHeight="1">
      <c r="G60652" s="488"/>
    </row>
    <row r="60653" spans="7:7" ht="15" customHeight="1">
      <c r="G60653" s="488"/>
    </row>
    <row r="60654" spans="7:7" ht="15" customHeight="1">
      <c r="G60654" s="488"/>
    </row>
    <row r="60655" spans="7:7" ht="15" customHeight="1">
      <c r="G60655" s="488"/>
    </row>
    <row r="60656" spans="7:7" ht="15" customHeight="1">
      <c r="G60656" s="488"/>
    </row>
    <row r="60657" spans="7:7" ht="15" customHeight="1">
      <c r="G60657" s="488"/>
    </row>
    <row r="60658" spans="7:7" ht="15" customHeight="1">
      <c r="G60658" s="488"/>
    </row>
    <row r="60659" spans="7:7" ht="15" customHeight="1">
      <c r="G60659" s="488"/>
    </row>
    <row r="60660" spans="7:7" ht="15" customHeight="1">
      <c r="G60660" s="488"/>
    </row>
    <row r="60661" spans="7:7" ht="15" customHeight="1">
      <c r="G60661" s="488"/>
    </row>
    <row r="60662" spans="7:7" ht="15" customHeight="1">
      <c r="G60662" s="488"/>
    </row>
    <row r="60663" spans="7:7" ht="15" customHeight="1">
      <c r="G60663" s="488"/>
    </row>
    <row r="60664" spans="7:7" ht="15" customHeight="1">
      <c r="G60664" s="488"/>
    </row>
    <row r="60665" spans="7:7" ht="15" customHeight="1">
      <c r="G60665" s="488"/>
    </row>
    <row r="60666" spans="7:7" ht="15" customHeight="1">
      <c r="G60666" s="488"/>
    </row>
    <row r="60667" spans="7:7" ht="15" customHeight="1">
      <c r="G60667" s="488"/>
    </row>
    <row r="60668" spans="7:7" ht="15" customHeight="1">
      <c r="G60668" s="488"/>
    </row>
    <row r="60669" spans="7:7" ht="15" customHeight="1">
      <c r="G60669" s="488"/>
    </row>
    <row r="60670" spans="7:7" ht="15" customHeight="1">
      <c r="G60670" s="488"/>
    </row>
    <row r="60671" spans="7:7" ht="15" customHeight="1">
      <c r="G60671" s="488"/>
    </row>
    <row r="60672" spans="7:7" ht="15" customHeight="1">
      <c r="G60672" s="488"/>
    </row>
    <row r="60673" spans="7:7" ht="15" customHeight="1">
      <c r="G60673" s="488"/>
    </row>
    <row r="60674" spans="7:7" ht="15" customHeight="1">
      <c r="G60674" s="488"/>
    </row>
    <row r="60675" spans="7:7" ht="15" customHeight="1">
      <c r="G60675" s="488"/>
    </row>
    <row r="60676" spans="7:7" ht="15" customHeight="1">
      <c r="G60676" s="488"/>
    </row>
    <row r="60677" spans="7:7" ht="15" customHeight="1">
      <c r="G60677" s="488"/>
    </row>
    <row r="60678" spans="7:7" ht="15" customHeight="1">
      <c r="G60678" s="488"/>
    </row>
    <row r="60679" spans="7:7" ht="15" customHeight="1">
      <c r="G60679" s="488"/>
    </row>
    <row r="60680" spans="7:7" ht="15" customHeight="1">
      <c r="G60680" s="488"/>
    </row>
    <row r="60681" spans="7:7" ht="15" customHeight="1">
      <c r="G60681" s="488"/>
    </row>
    <row r="60682" spans="7:7" ht="15" customHeight="1">
      <c r="G60682" s="488"/>
    </row>
    <row r="60683" spans="7:7" ht="15" customHeight="1">
      <c r="G60683" s="488"/>
    </row>
    <row r="60684" spans="7:7" ht="15" customHeight="1">
      <c r="G60684" s="488"/>
    </row>
    <row r="60685" spans="7:7" ht="15" customHeight="1">
      <c r="G60685" s="488"/>
    </row>
    <row r="60686" spans="7:7" ht="15" customHeight="1">
      <c r="G60686" s="488"/>
    </row>
    <row r="60687" spans="7:7" ht="15" customHeight="1">
      <c r="G60687" s="488"/>
    </row>
    <row r="60688" spans="7:7" ht="15" customHeight="1">
      <c r="G60688" s="488"/>
    </row>
    <row r="60689" spans="7:7" ht="15" customHeight="1">
      <c r="G60689" s="488"/>
    </row>
    <row r="60690" spans="7:7" ht="15" customHeight="1">
      <c r="G60690" s="488"/>
    </row>
    <row r="60691" spans="7:7" ht="15" customHeight="1">
      <c r="G60691" s="488"/>
    </row>
    <row r="60692" spans="7:7" ht="15" customHeight="1">
      <c r="G60692" s="488"/>
    </row>
    <row r="60693" spans="7:7" ht="15" customHeight="1">
      <c r="G60693" s="488"/>
    </row>
    <row r="60694" spans="7:7" ht="15" customHeight="1">
      <c r="G60694" s="488"/>
    </row>
    <row r="60695" spans="7:7" ht="15" customHeight="1">
      <c r="G60695" s="488"/>
    </row>
    <row r="60696" spans="7:7" ht="15" customHeight="1">
      <c r="G60696" s="488"/>
    </row>
    <row r="60697" spans="7:7" ht="15" customHeight="1">
      <c r="G60697" s="488"/>
    </row>
    <row r="60698" spans="7:7" ht="15" customHeight="1">
      <c r="G60698" s="488"/>
    </row>
    <row r="60699" spans="7:7" ht="15" customHeight="1">
      <c r="G60699" s="488"/>
    </row>
    <row r="60700" spans="7:7" ht="15" customHeight="1">
      <c r="G60700" s="488"/>
    </row>
    <row r="60701" spans="7:7" ht="15" customHeight="1">
      <c r="G60701" s="488"/>
    </row>
    <row r="60702" spans="7:7" ht="15" customHeight="1">
      <c r="G60702" s="488"/>
    </row>
    <row r="60703" spans="7:7" ht="15" customHeight="1">
      <c r="G60703" s="488"/>
    </row>
    <row r="60704" spans="7:7" ht="15" customHeight="1">
      <c r="G60704" s="488"/>
    </row>
    <row r="60705" spans="7:7" ht="15" customHeight="1">
      <c r="G60705" s="488"/>
    </row>
    <row r="60706" spans="7:7" ht="15" customHeight="1">
      <c r="G60706" s="488"/>
    </row>
    <row r="60707" spans="7:7" ht="15" customHeight="1">
      <c r="G60707" s="488"/>
    </row>
    <row r="60708" spans="7:7" ht="15" customHeight="1">
      <c r="G60708" s="488"/>
    </row>
    <row r="60709" spans="7:7" ht="15" customHeight="1">
      <c r="G60709" s="488"/>
    </row>
    <row r="60710" spans="7:7" ht="15" customHeight="1">
      <c r="G60710" s="488"/>
    </row>
    <row r="60711" spans="7:7" ht="15" customHeight="1">
      <c r="G60711" s="488"/>
    </row>
    <row r="60712" spans="7:7" ht="15" customHeight="1">
      <c r="G60712" s="488"/>
    </row>
    <row r="60713" spans="7:7" ht="15" customHeight="1">
      <c r="G60713" s="488"/>
    </row>
    <row r="60714" spans="7:7" ht="15" customHeight="1">
      <c r="G60714" s="488"/>
    </row>
    <row r="60715" spans="7:7" ht="15" customHeight="1">
      <c r="G60715" s="488"/>
    </row>
    <row r="60716" spans="7:7" ht="15" customHeight="1">
      <c r="G60716" s="488"/>
    </row>
    <row r="60717" spans="7:7" ht="15" customHeight="1">
      <c r="G60717" s="488"/>
    </row>
    <row r="60718" spans="7:7" ht="15" customHeight="1">
      <c r="G60718" s="488"/>
    </row>
    <row r="60719" spans="7:7" ht="15" customHeight="1">
      <c r="G60719" s="488"/>
    </row>
    <row r="60720" spans="7:7" ht="15" customHeight="1">
      <c r="G60720" s="488"/>
    </row>
    <row r="60721" spans="7:7" ht="15" customHeight="1">
      <c r="G60721" s="488"/>
    </row>
    <row r="60722" spans="7:7" ht="15" customHeight="1">
      <c r="G60722" s="488"/>
    </row>
    <row r="60723" spans="7:7" ht="15" customHeight="1">
      <c r="G60723" s="488"/>
    </row>
    <row r="60724" spans="7:7" ht="15" customHeight="1">
      <c r="G60724" s="488"/>
    </row>
    <row r="60725" spans="7:7" ht="15" customHeight="1">
      <c r="G60725" s="488"/>
    </row>
    <row r="60726" spans="7:7" ht="15" customHeight="1">
      <c r="G60726" s="488"/>
    </row>
    <row r="60727" spans="7:7" ht="15" customHeight="1">
      <c r="G60727" s="488"/>
    </row>
    <row r="60728" spans="7:7" ht="15" customHeight="1">
      <c r="G60728" s="488"/>
    </row>
    <row r="60729" spans="7:7" ht="15" customHeight="1">
      <c r="G60729" s="488"/>
    </row>
    <row r="60730" spans="7:7" ht="15" customHeight="1">
      <c r="G60730" s="488"/>
    </row>
    <row r="60731" spans="7:7" ht="15" customHeight="1">
      <c r="G60731" s="488"/>
    </row>
    <row r="60732" spans="7:7" ht="15" customHeight="1">
      <c r="G60732" s="488"/>
    </row>
    <row r="60733" spans="7:7" ht="15" customHeight="1">
      <c r="G60733" s="488"/>
    </row>
    <row r="60734" spans="7:7" ht="15" customHeight="1">
      <c r="G60734" s="488"/>
    </row>
    <row r="60735" spans="7:7" ht="15" customHeight="1">
      <c r="G60735" s="488"/>
    </row>
    <row r="60736" spans="7:7" ht="15" customHeight="1">
      <c r="G60736" s="488"/>
    </row>
    <row r="60737" spans="7:7" ht="15" customHeight="1">
      <c r="G60737" s="488"/>
    </row>
    <row r="60738" spans="7:7" ht="15" customHeight="1">
      <c r="G60738" s="488"/>
    </row>
    <row r="60739" spans="7:7" ht="15" customHeight="1">
      <c r="G60739" s="488"/>
    </row>
    <row r="60740" spans="7:7" ht="15" customHeight="1">
      <c r="G60740" s="488"/>
    </row>
    <row r="60741" spans="7:7" ht="15" customHeight="1">
      <c r="G60741" s="488"/>
    </row>
    <row r="60742" spans="7:7" ht="15" customHeight="1">
      <c r="G60742" s="488"/>
    </row>
    <row r="60743" spans="7:7" ht="15" customHeight="1">
      <c r="G60743" s="488"/>
    </row>
    <row r="60744" spans="7:7" ht="15" customHeight="1">
      <c r="G60744" s="488"/>
    </row>
    <row r="60745" spans="7:7" ht="15" customHeight="1">
      <c r="G60745" s="488"/>
    </row>
    <row r="60746" spans="7:7" ht="15" customHeight="1">
      <c r="G60746" s="488"/>
    </row>
    <row r="60747" spans="7:7" ht="15" customHeight="1">
      <c r="G60747" s="488"/>
    </row>
    <row r="60748" spans="7:7" ht="15" customHeight="1">
      <c r="G60748" s="488"/>
    </row>
    <row r="60749" spans="7:7" ht="15" customHeight="1">
      <c r="G60749" s="488"/>
    </row>
    <row r="60750" spans="7:7" ht="15" customHeight="1">
      <c r="G60750" s="488"/>
    </row>
    <row r="60751" spans="7:7" ht="15" customHeight="1">
      <c r="G60751" s="488"/>
    </row>
    <row r="60752" spans="7:7" ht="15" customHeight="1">
      <c r="G60752" s="488"/>
    </row>
    <row r="60753" spans="7:7" ht="15" customHeight="1">
      <c r="G60753" s="488"/>
    </row>
    <row r="60754" spans="7:7" ht="15" customHeight="1">
      <c r="G60754" s="488"/>
    </row>
    <row r="60755" spans="7:7" ht="15" customHeight="1">
      <c r="G60755" s="488"/>
    </row>
    <row r="60756" spans="7:7" ht="15" customHeight="1">
      <c r="G60756" s="488"/>
    </row>
    <row r="60757" spans="7:7" ht="15" customHeight="1">
      <c r="G60757" s="488"/>
    </row>
    <row r="60758" spans="7:7" ht="15" customHeight="1">
      <c r="G60758" s="488"/>
    </row>
    <row r="60759" spans="7:7" ht="15" customHeight="1">
      <c r="G60759" s="488"/>
    </row>
    <row r="60760" spans="7:7" ht="15" customHeight="1">
      <c r="G60760" s="488"/>
    </row>
    <row r="60761" spans="7:7" ht="15" customHeight="1">
      <c r="G60761" s="488"/>
    </row>
    <row r="60762" spans="7:7" ht="15" customHeight="1">
      <c r="G60762" s="488"/>
    </row>
    <row r="60763" spans="7:7" ht="15" customHeight="1">
      <c r="G60763" s="488"/>
    </row>
    <row r="60764" spans="7:7" ht="15" customHeight="1">
      <c r="G60764" s="488"/>
    </row>
    <row r="60765" spans="7:7" ht="15" customHeight="1">
      <c r="G60765" s="488"/>
    </row>
    <row r="60766" spans="7:7" ht="15" customHeight="1">
      <c r="G60766" s="488"/>
    </row>
    <row r="60767" spans="7:7" ht="15" customHeight="1">
      <c r="G60767" s="488"/>
    </row>
    <row r="60768" spans="7:7" ht="15" customHeight="1">
      <c r="G60768" s="488"/>
    </row>
    <row r="60769" spans="7:7" ht="15" customHeight="1">
      <c r="G60769" s="488"/>
    </row>
    <row r="60770" spans="7:7" ht="15" customHeight="1">
      <c r="G60770" s="488"/>
    </row>
    <row r="60771" spans="7:7" ht="15" customHeight="1">
      <c r="G60771" s="488"/>
    </row>
    <row r="60772" spans="7:7" ht="15" customHeight="1">
      <c r="G60772" s="488"/>
    </row>
    <row r="60773" spans="7:7" ht="15" customHeight="1">
      <c r="G60773" s="488"/>
    </row>
    <row r="60774" spans="7:7" ht="15" customHeight="1">
      <c r="G60774" s="488"/>
    </row>
    <row r="60775" spans="7:7" ht="15" customHeight="1">
      <c r="G60775" s="488"/>
    </row>
    <row r="60776" spans="7:7" ht="15" customHeight="1">
      <c r="G60776" s="488"/>
    </row>
    <row r="60777" spans="7:7" ht="15" customHeight="1">
      <c r="G60777" s="488"/>
    </row>
    <row r="60778" spans="7:7" ht="15" customHeight="1">
      <c r="G60778" s="488"/>
    </row>
    <row r="60779" spans="7:7" ht="15" customHeight="1">
      <c r="G60779" s="488"/>
    </row>
    <row r="60780" spans="7:7" ht="15" customHeight="1">
      <c r="G60780" s="488"/>
    </row>
    <row r="60781" spans="7:7" ht="15" customHeight="1">
      <c r="G60781" s="488"/>
    </row>
    <row r="60782" spans="7:7" ht="15" customHeight="1">
      <c r="G60782" s="488"/>
    </row>
    <row r="60783" spans="7:7" ht="15" customHeight="1">
      <c r="G60783" s="488"/>
    </row>
    <row r="60784" spans="7:7" ht="15" customHeight="1">
      <c r="G60784" s="488"/>
    </row>
    <row r="60785" spans="7:7" ht="15" customHeight="1">
      <c r="G60785" s="488"/>
    </row>
    <row r="60786" spans="7:7" ht="15" customHeight="1">
      <c r="G60786" s="488"/>
    </row>
    <row r="60787" spans="7:7" ht="15" customHeight="1">
      <c r="G60787" s="488"/>
    </row>
    <row r="60788" spans="7:7" ht="15" customHeight="1">
      <c r="G60788" s="488"/>
    </row>
    <row r="60789" spans="7:7" ht="15" customHeight="1">
      <c r="G60789" s="488"/>
    </row>
    <row r="60790" spans="7:7" ht="15" customHeight="1">
      <c r="G60790" s="488"/>
    </row>
    <row r="60791" spans="7:7" ht="15" customHeight="1">
      <c r="G60791" s="488"/>
    </row>
    <row r="60792" spans="7:7" ht="15" customHeight="1">
      <c r="G60792" s="488"/>
    </row>
    <row r="60793" spans="7:7" ht="15" customHeight="1">
      <c r="G60793" s="488"/>
    </row>
    <row r="60794" spans="7:7" ht="15" customHeight="1">
      <c r="G60794" s="488"/>
    </row>
    <row r="60795" spans="7:7" ht="15" customHeight="1">
      <c r="G60795" s="488"/>
    </row>
    <row r="60796" spans="7:7" ht="15" customHeight="1">
      <c r="G60796" s="488"/>
    </row>
    <row r="60797" spans="7:7" ht="15" customHeight="1">
      <c r="G60797" s="488"/>
    </row>
    <row r="60798" spans="7:7" ht="15" customHeight="1">
      <c r="G60798" s="488"/>
    </row>
    <row r="60799" spans="7:7" ht="15" customHeight="1">
      <c r="G60799" s="488"/>
    </row>
    <row r="60800" spans="7:7" ht="15" customHeight="1">
      <c r="G60800" s="488"/>
    </row>
    <row r="60801" spans="7:7" ht="15" customHeight="1">
      <c r="G60801" s="488"/>
    </row>
    <row r="60802" spans="7:7" ht="15" customHeight="1">
      <c r="G60802" s="488"/>
    </row>
    <row r="60803" spans="7:7" ht="15" customHeight="1">
      <c r="G60803" s="488"/>
    </row>
    <row r="60804" spans="7:7" ht="15" customHeight="1">
      <c r="G60804" s="488"/>
    </row>
    <row r="60805" spans="7:7" ht="15" customHeight="1">
      <c r="G60805" s="488"/>
    </row>
    <row r="60806" spans="7:7" ht="15" customHeight="1">
      <c r="G60806" s="488"/>
    </row>
    <row r="60807" spans="7:7" ht="15" customHeight="1">
      <c r="G60807" s="488"/>
    </row>
    <row r="60808" spans="7:7" ht="15" customHeight="1">
      <c r="G60808" s="488"/>
    </row>
    <row r="60809" spans="7:7" ht="15" customHeight="1">
      <c r="G60809" s="488"/>
    </row>
    <row r="60810" spans="7:7" ht="15" customHeight="1">
      <c r="G60810" s="488"/>
    </row>
    <row r="60811" spans="7:7" ht="15" customHeight="1">
      <c r="G60811" s="488"/>
    </row>
    <row r="60812" spans="7:7" ht="15" customHeight="1">
      <c r="G60812" s="488"/>
    </row>
    <row r="60813" spans="7:7" ht="15" customHeight="1">
      <c r="G60813" s="488"/>
    </row>
    <row r="60814" spans="7:7" ht="15" customHeight="1">
      <c r="G60814" s="488"/>
    </row>
    <row r="60815" spans="7:7" ht="15" customHeight="1">
      <c r="G60815" s="488"/>
    </row>
    <row r="60816" spans="7:7" ht="15" customHeight="1">
      <c r="G60816" s="488"/>
    </row>
    <row r="60817" spans="7:7" ht="15" customHeight="1">
      <c r="G60817" s="488"/>
    </row>
    <row r="60818" spans="7:7" ht="15" customHeight="1">
      <c r="G60818" s="488"/>
    </row>
    <row r="60819" spans="7:7" ht="15" customHeight="1">
      <c r="G60819" s="488"/>
    </row>
    <row r="60820" spans="7:7" ht="15" customHeight="1">
      <c r="G60820" s="488"/>
    </row>
    <row r="60821" spans="7:7" ht="15" customHeight="1">
      <c r="G60821" s="488"/>
    </row>
    <row r="60822" spans="7:7" ht="15" customHeight="1">
      <c r="G60822" s="488"/>
    </row>
    <row r="60823" spans="7:7" ht="15" customHeight="1">
      <c r="G60823" s="488"/>
    </row>
    <row r="60824" spans="7:7" ht="15" customHeight="1">
      <c r="G60824" s="488"/>
    </row>
    <row r="60825" spans="7:7" ht="15" customHeight="1">
      <c r="G60825" s="488"/>
    </row>
    <row r="60826" spans="7:7" ht="15" customHeight="1">
      <c r="G60826" s="488"/>
    </row>
    <row r="60827" spans="7:7" ht="15" customHeight="1">
      <c r="G60827" s="488"/>
    </row>
    <row r="60828" spans="7:7" ht="15" customHeight="1">
      <c r="G60828" s="488"/>
    </row>
    <row r="60829" spans="7:7" ht="15" customHeight="1">
      <c r="G60829" s="488"/>
    </row>
    <row r="60830" spans="7:7" ht="15" customHeight="1">
      <c r="G60830" s="488"/>
    </row>
    <row r="60831" spans="7:7" ht="15" customHeight="1">
      <c r="G60831" s="488"/>
    </row>
    <row r="60832" spans="7:7" ht="15" customHeight="1">
      <c r="G60832" s="488"/>
    </row>
    <row r="60833" spans="7:7" ht="15" customHeight="1">
      <c r="G60833" s="488"/>
    </row>
    <row r="60834" spans="7:7" ht="15" customHeight="1">
      <c r="G60834" s="488"/>
    </row>
    <row r="60835" spans="7:7" ht="15" customHeight="1">
      <c r="G60835" s="488"/>
    </row>
    <row r="60836" spans="7:7" ht="15" customHeight="1">
      <c r="G60836" s="488"/>
    </row>
    <row r="60837" spans="7:7" ht="15" customHeight="1">
      <c r="G60837" s="488"/>
    </row>
    <row r="60838" spans="7:7" ht="15" customHeight="1">
      <c r="G60838" s="488"/>
    </row>
    <row r="60839" spans="7:7" ht="15" customHeight="1">
      <c r="G60839" s="488"/>
    </row>
    <row r="60840" spans="7:7" ht="15" customHeight="1">
      <c r="G60840" s="488"/>
    </row>
    <row r="60841" spans="7:7" ht="15" customHeight="1">
      <c r="G60841" s="488"/>
    </row>
    <row r="60842" spans="7:7" ht="15" customHeight="1">
      <c r="G60842" s="488"/>
    </row>
    <row r="60843" spans="7:7" ht="15" customHeight="1">
      <c r="G60843" s="488"/>
    </row>
    <row r="60844" spans="7:7" ht="15" customHeight="1">
      <c r="G60844" s="488"/>
    </row>
    <row r="60845" spans="7:7" ht="15" customHeight="1">
      <c r="G60845" s="488"/>
    </row>
    <row r="60846" spans="7:7" ht="15" customHeight="1">
      <c r="G60846" s="488"/>
    </row>
    <row r="60847" spans="7:7" ht="15" customHeight="1">
      <c r="G60847" s="488"/>
    </row>
    <row r="60848" spans="7:7" ht="15" customHeight="1">
      <c r="G60848" s="488"/>
    </row>
    <row r="60849" spans="7:7" ht="15" customHeight="1">
      <c r="G60849" s="488"/>
    </row>
    <row r="60850" spans="7:7" ht="15" customHeight="1">
      <c r="G60850" s="488"/>
    </row>
    <row r="60851" spans="7:7" ht="15" customHeight="1">
      <c r="G60851" s="488"/>
    </row>
    <row r="60852" spans="7:7" ht="15" customHeight="1">
      <c r="G60852" s="488"/>
    </row>
    <row r="60853" spans="7:7" ht="15" customHeight="1">
      <c r="G60853" s="488"/>
    </row>
    <row r="60854" spans="7:7" ht="15" customHeight="1">
      <c r="G60854" s="488"/>
    </row>
    <row r="60855" spans="7:7" ht="15" customHeight="1">
      <c r="G60855" s="488"/>
    </row>
    <row r="60856" spans="7:7" ht="15" customHeight="1">
      <c r="G60856" s="488"/>
    </row>
    <row r="60857" spans="7:7" ht="15" customHeight="1">
      <c r="G60857" s="488"/>
    </row>
    <row r="60858" spans="7:7" ht="15" customHeight="1">
      <c r="G60858" s="488"/>
    </row>
    <row r="60859" spans="7:7" ht="15" customHeight="1">
      <c r="G60859" s="488"/>
    </row>
    <row r="60860" spans="7:7" ht="15" customHeight="1">
      <c r="G60860" s="488"/>
    </row>
    <row r="60861" spans="7:7" ht="15" customHeight="1">
      <c r="G60861" s="488"/>
    </row>
    <row r="60862" spans="7:7" ht="15" customHeight="1">
      <c r="G60862" s="488"/>
    </row>
    <row r="60863" spans="7:7" ht="15" customHeight="1">
      <c r="G60863" s="488"/>
    </row>
    <row r="60864" spans="7:7" ht="15" customHeight="1">
      <c r="G60864" s="488"/>
    </row>
    <row r="60865" spans="7:7" ht="15" customHeight="1">
      <c r="G60865" s="488"/>
    </row>
    <row r="60866" spans="7:7" ht="15" customHeight="1">
      <c r="G60866" s="488"/>
    </row>
    <row r="60867" spans="7:7" ht="15" customHeight="1">
      <c r="G60867" s="488"/>
    </row>
    <row r="60868" spans="7:7" ht="15" customHeight="1">
      <c r="G60868" s="488"/>
    </row>
    <row r="60869" spans="7:7" ht="15" customHeight="1">
      <c r="G60869" s="488"/>
    </row>
    <row r="60870" spans="7:7" ht="15" customHeight="1">
      <c r="G60870" s="488"/>
    </row>
    <row r="60871" spans="7:7" ht="15" customHeight="1">
      <c r="G60871" s="488"/>
    </row>
    <row r="60872" spans="7:7" ht="15" customHeight="1">
      <c r="G60872" s="488"/>
    </row>
    <row r="60873" spans="7:7" ht="15" customHeight="1">
      <c r="G60873" s="488"/>
    </row>
    <row r="60874" spans="7:7" ht="15" customHeight="1">
      <c r="G60874" s="488"/>
    </row>
    <row r="60875" spans="7:7" ht="15" customHeight="1">
      <c r="G60875" s="488"/>
    </row>
    <row r="60876" spans="7:7" ht="15" customHeight="1">
      <c r="G60876" s="488"/>
    </row>
    <row r="60877" spans="7:7" ht="15" customHeight="1">
      <c r="G60877" s="488"/>
    </row>
    <row r="60878" spans="7:7" ht="15" customHeight="1">
      <c r="G60878" s="488"/>
    </row>
    <row r="60879" spans="7:7" ht="15" customHeight="1">
      <c r="G60879" s="488"/>
    </row>
    <row r="60880" spans="7:7" ht="15" customHeight="1">
      <c r="G60880" s="488"/>
    </row>
    <row r="60881" spans="7:7" ht="15" customHeight="1">
      <c r="G60881" s="488"/>
    </row>
    <row r="60882" spans="7:7" ht="15" customHeight="1">
      <c r="G60882" s="488"/>
    </row>
    <row r="60883" spans="7:7" ht="15" customHeight="1">
      <c r="G60883" s="488"/>
    </row>
    <row r="60884" spans="7:7" ht="15" customHeight="1">
      <c r="G60884" s="488"/>
    </row>
    <row r="60885" spans="7:7" ht="15" customHeight="1">
      <c r="G60885" s="488"/>
    </row>
    <row r="60886" spans="7:7" ht="15" customHeight="1">
      <c r="G60886" s="488"/>
    </row>
    <row r="60887" spans="7:7" ht="15" customHeight="1">
      <c r="G60887" s="488"/>
    </row>
    <row r="60888" spans="7:7" ht="15" customHeight="1">
      <c r="G60888" s="488"/>
    </row>
    <row r="60889" spans="7:7" ht="15" customHeight="1">
      <c r="G60889" s="488"/>
    </row>
    <row r="60890" spans="7:7" ht="15" customHeight="1">
      <c r="G60890" s="488"/>
    </row>
    <row r="60891" spans="7:7" ht="15" customHeight="1">
      <c r="G60891" s="488"/>
    </row>
    <row r="60892" spans="7:7" ht="15" customHeight="1">
      <c r="G60892" s="488"/>
    </row>
    <row r="60893" spans="7:7" ht="15" customHeight="1">
      <c r="G60893" s="488"/>
    </row>
    <row r="60894" spans="7:7" ht="15" customHeight="1">
      <c r="G60894" s="488"/>
    </row>
    <row r="60895" spans="7:7" ht="15" customHeight="1">
      <c r="G60895" s="488"/>
    </row>
    <row r="60896" spans="7:7" ht="15" customHeight="1">
      <c r="G60896" s="488"/>
    </row>
    <row r="60897" spans="7:7" ht="15" customHeight="1">
      <c r="G60897" s="488"/>
    </row>
    <row r="60898" spans="7:7" ht="15" customHeight="1">
      <c r="G60898" s="488"/>
    </row>
    <row r="60899" spans="7:7" ht="15" customHeight="1">
      <c r="G60899" s="488"/>
    </row>
    <row r="60900" spans="7:7" ht="15" customHeight="1">
      <c r="G60900" s="488"/>
    </row>
    <row r="60901" spans="7:7" ht="15" customHeight="1">
      <c r="G60901" s="488"/>
    </row>
    <row r="60902" spans="7:7" ht="15" customHeight="1">
      <c r="G60902" s="488"/>
    </row>
    <row r="60903" spans="7:7" ht="15" customHeight="1">
      <c r="G60903" s="488"/>
    </row>
    <row r="60904" spans="7:7" ht="15" customHeight="1">
      <c r="G60904" s="488"/>
    </row>
    <row r="60905" spans="7:7" ht="15" customHeight="1">
      <c r="G60905" s="488"/>
    </row>
    <row r="60906" spans="7:7" ht="15" customHeight="1">
      <c r="G60906" s="488"/>
    </row>
    <row r="60907" spans="7:7" ht="15" customHeight="1">
      <c r="G60907" s="488"/>
    </row>
    <row r="60908" spans="7:7" ht="15" customHeight="1">
      <c r="G60908" s="488"/>
    </row>
    <row r="60909" spans="7:7" ht="15" customHeight="1">
      <c r="G60909" s="488"/>
    </row>
    <row r="60910" spans="7:7" ht="15" customHeight="1">
      <c r="G60910" s="488"/>
    </row>
    <row r="60911" spans="7:7" ht="15" customHeight="1">
      <c r="G60911" s="488"/>
    </row>
    <row r="60912" spans="7:7" ht="15" customHeight="1">
      <c r="G60912" s="488"/>
    </row>
    <row r="60913" spans="7:7" ht="15" customHeight="1">
      <c r="G60913" s="488"/>
    </row>
    <row r="60914" spans="7:7" ht="15" customHeight="1">
      <c r="G60914" s="488"/>
    </row>
    <row r="60915" spans="7:7" ht="15" customHeight="1">
      <c r="G60915" s="488"/>
    </row>
    <row r="60916" spans="7:7" ht="15" customHeight="1">
      <c r="G60916" s="488"/>
    </row>
    <row r="60917" spans="7:7" ht="15" customHeight="1">
      <c r="G60917" s="488"/>
    </row>
    <row r="60918" spans="7:7" ht="15" customHeight="1">
      <c r="G60918" s="488"/>
    </row>
    <row r="60919" spans="7:7" ht="15" customHeight="1">
      <c r="G60919" s="488"/>
    </row>
    <row r="60920" spans="7:7" ht="15" customHeight="1">
      <c r="G60920" s="488"/>
    </row>
    <row r="60921" spans="7:7" ht="15" customHeight="1">
      <c r="G60921" s="488"/>
    </row>
    <row r="60922" spans="7:7" ht="15" customHeight="1">
      <c r="G60922" s="488"/>
    </row>
    <row r="60923" spans="7:7" ht="15" customHeight="1">
      <c r="G60923" s="488"/>
    </row>
    <row r="60924" spans="7:7" ht="15" customHeight="1">
      <c r="G60924" s="488"/>
    </row>
    <row r="60925" spans="7:7" ht="15" customHeight="1">
      <c r="G60925" s="488"/>
    </row>
    <row r="60926" spans="7:7" ht="15" customHeight="1">
      <c r="G60926" s="488"/>
    </row>
    <row r="60927" spans="7:7" ht="15" customHeight="1">
      <c r="G60927" s="488"/>
    </row>
    <row r="60928" spans="7:7" ht="15" customHeight="1">
      <c r="G60928" s="488"/>
    </row>
    <row r="60929" spans="7:7" ht="15" customHeight="1">
      <c r="G60929" s="488"/>
    </row>
    <row r="60930" spans="7:7" ht="15" customHeight="1">
      <c r="G60930" s="488"/>
    </row>
    <row r="60931" spans="7:7" ht="15" customHeight="1">
      <c r="G60931" s="488"/>
    </row>
    <row r="60932" spans="7:7" ht="15" customHeight="1">
      <c r="G60932" s="488"/>
    </row>
    <row r="60933" spans="7:7" ht="15" customHeight="1">
      <c r="G60933" s="488"/>
    </row>
    <row r="60934" spans="7:7" ht="15" customHeight="1">
      <c r="G60934" s="488"/>
    </row>
    <row r="60935" spans="7:7" ht="15" customHeight="1">
      <c r="G60935" s="488"/>
    </row>
    <row r="60936" spans="7:7" ht="15" customHeight="1">
      <c r="G60936" s="488"/>
    </row>
    <row r="60937" spans="7:7" ht="15" customHeight="1">
      <c r="G60937" s="488"/>
    </row>
    <row r="60938" spans="7:7" ht="15" customHeight="1">
      <c r="G60938" s="488"/>
    </row>
    <row r="60939" spans="7:7" ht="15" customHeight="1">
      <c r="G60939" s="488"/>
    </row>
    <row r="60940" spans="7:7" ht="15" customHeight="1">
      <c r="G60940" s="488"/>
    </row>
    <row r="60941" spans="7:7" ht="15" customHeight="1">
      <c r="G60941" s="488"/>
    </row>
    <row r="60942" spans="7:7" ht="15" customHeight="1">
      <c r="G60942" s="488"/>
    </row>
    <row r="60943" spans="7:7" ht="15" customHeight="1">
      <c r="G60943" s="488"/>
    </row>
    <row r="60944" spans="7:7" ht="15" customHeight="1">
      <c r="G60944" s="488"/>
    </row>
    <row r="60945" spans="7:7" ht="15" customHeight="1">
      <c r="G60945" s="488"/>
    </row>
    <row r="60946" spans="7:7" ht="15" customHeight="1">
      <c r="G60946" s="488"/>
    </row>
    <row r="60947" spans="7:7" ht="15" customHeight="1">
      <c r="G60947" s="488"/>
    </row>
    <row r="60948" spans="7:7" ht="15" customHeight="1">
      <c r="G60948" s="488"/>
    </row>
    <row r="60949" spans="7:7" ht="15" customHeight="1">
      <c r="G60949" s="488"/>
    </row>
    <row r="60950" spans="7:7" ht="15" customHeight="1">
      <c r="G60950" s="488"/>
    </row>
    <row r="60951" spans="7:7" ht="15" customHeight="1">
      <c r="G60951" s="488"/>
    </row>
    <row r="60952" spans="7:7" ht="15" customHeight="1">
      <c r="G60952" s="488"/>
    </row>
    <row r="60953" spans="7:7" ht="15" customHeight="1">
      <c r="G60953" s="488"/>
    </row>
    <row r="60954" spans="7:7" ht="15" customHeight="1">
      <c r="G60954" s="488"/>
    </row>
    <row r="60955" spans="7:7" ht="15" customHeight="1">
      <c r="G60955" s="488"/>
    </row>
    <row r="60956" spans="7:7" ht="15" customHeight="1">
      <c r="G60956" s="488"/>
    </row>
    <row r="60957" spans="7:7" ht="15" customHeight="1">
      <c r="G60957" s="488"/>
    </row>
    <row r="60958" spans="7:7" ht="15" customHeight="1">
      <c r="G60958" s="488"/>
    </row>
    <row r="60959" spans="7:7" ht="15" customHeight="1">
      <c r="G60959" s="488"/>
    </row>
    <row r="60960" spans="7:7" ht="15" customHeight="1">
      <c r="G60960" s="488"/>
    </row>
    <row r="60961" spans="7:7" ht="15" customHeight="1">
      <c r="G60961" s="488"/>
    </row>
    <row r="60962" spans="7:7" ht="15" customHeight="1">
      <c r="G60962" s="488"/>
    </row>
    <row r="60963" spans="7:7" ht="15" customHeight="1">
      <c r="G60963" s="488"/>
    </row>
    <row r="60964" spans="7:7" ht="15" customHeight="1">
      <c r="G60964" s="488"/>
    </row>
    <row r="60965" spans="7:7" ht="15" customHeight="1">
      <c r="G60965" s="488"/>
    </row>
    <row r="60966" spans="7:7" ht="15" customHeight="1">
      <c r="G60966" s="488"/>
    </row>
    <row r="60967" spans="7:7" ht="15" customHeight="1">
      <c r="G60967" s="488"/>
    </row>
    <row r="60968" spans="7:7" ht="15" customHeight="1">
      <c r="G60968" s="488"/>
    </row>
    <row r="60969" spans="7:7" ht="15" customHeight="1">
      <c r="G60969" s="488"/>
    </row>
    <row r="60970" spans="7:7" ht="15" customHeight="1">
      <c r="G60970" s="488"/>
    </row>
    <row r="60971" spans="7:7" ht="15" customHeight="1">
      <c r="G60971" s="488"/>
    </row>
    <row r="60972" spans="7:7" ht="15" customHeight="1">
      <c r="G60972" s="488"/>
    </row>
    <row r="60973" spans="7:7" ht="15" customHeight="1">
      <c r="G60973" s="488"/>
    </row>
    <row r="60974" spans="7:7" ht="15" customHeight="1">
      <c r="G60974" s="488"/>
    </row>
    <row r="60975" spans="7:7" ht="15" customHeight="1">
      <c r="G60975" s="488"/>
    </row>
    <row r="60976" spans="7:7" ht="15" customHeight="1">
      <c r="G60976" s="488"/>
    </row>
    <row r="60977" spans="7:7" ht="15" customHeight="1">
      <c r="G60977" s="488"/>
    </row>
    <row r="60978" spans="7:7" ht="15" customHeight="1">
      <c r="G60978" s="488"/>
    </row>
    <row r="60979" spans="7:7" ht="15" customHeight="1">
      <c r="G60979" s="488"/>
    </row>
    <row r="60980" spans="7:7" ht="15" customHeight="1">
      <c r="G60980" s="488"/>
    </row>
    <row r="60981" spans="7:7" ht="15" customHeight="1">
      <c r="G60981" s="488"/>
    </row>
    <row r="60982" spans="7:7" ht="15" customHeight="1">
      <c r="G60982" s="488"/>
    </row>
    <row r="60983" spans="7:7" ht="15" customHeight="1">
      <c r="G60983" s="488"/>
    </row>
    <row r="60984" spans="7:7" ht="15" customHeight="1">
      <c r="G60984" s="488"/>
    </row>
    <row r="60985" spans="7:7" ht="15" customHeight="1">
      <c r="G60985" s="488"/>
    </row>
    <row r="60986" spans="7:7" ht="15" customHeight="1">
      <c r="G60986" s="488"/>
    </row>
    <row r="60987" spans="7:7" ht="15" customHeight="1">
      <c r="G60987" s="488"/>
    </row>
    <row r="60988" spans="7:7" ht="15" customHeight="1">
      <c r="G60988" s="488"/>
    </row>
    <row r="60989" spans="7:7" ht="15" customHeight="1">
      <c r="G60989" s="488"/>
    </row>
    <row r="60990" spans="7:7" ht="15" customHeight="1">
      <c r="G60990" s="488"/>
    </row>
    <row r="60991" spans="7:7" ht="15" customHeight="1">
      <c r="G60991" s="488"/>
    </row>
    <row r="60992" spans="7:7" ht="15" customHeight="1">
      <c r="G60992" s="488"/>
    </row>
    <row r="60993" spans="7:7" ht="15" customHeight="1">
      <c r="G60993" s="488"/>
    </row>
    <row r="60994" spans="7:7" ht="15" customHeight="1">
      <c r="G60994" s="488"/>
    </row>
    <row r="60995" spans="7:7" ht="15" customHeight="1">
      <c r="G60995" s="488"/>
    </row>
    <row r="60996" spans="7:7" ht="15" customHeight="1">
      <c r="G60996" s="488"/>
    </row>
    <row r="60997" spans="7:7" ht="15" customHeight="1">
      <c r="G60997" s="488"/>
    </row>
    <row r="60998" spans="7:7" ht="15" customHeight="1">
      <c r="G60998" s="488"/>
    </row>
    <row r="60999" spans="7:7" ht="15" customHeight="1">
      <c r="G60999" s="488"/>
    </row>
    <row r="61000" spans="7:7" ht="15" customHeight="1">
      <c r="G61000" s="488"/>
    </row>
    <row r="61001" spans="7:7" ht="15" customHeight="1">
      <c r="G61001" s="488"/>
    </row>
    <row r="61002" spans="7:7" ht="15" customHeight="1">
      <c r="G61002" s="488"/>
    </row>
    <row r="61003" spans="7:7" ht="15" customHeight="1">
      <c r="G61003" s="488"/>
    </row>
    <row r="61004" spans="7:7" ht="15" customHeight="1">
      <c r="G61004" s="488"/>
    </row>
    <row r="61005" spans="7:7" ht="15" customHeight="1">
      <c r="G61005" s="488"/>
    </row>
    <row r="61006" spans="7:7" ht="15" customHeight="1">
      <c r="G61006" s="488"/>
    </row>
    <row r="61007" spans="7:7" ht="15" customHeight="1">
      <c r="G61007" s="488"/>
    </row>
    <row r="61008" spans="7:7" ht="15" customHeight="1">
      <c r="G61008" s="488"/>
    </row>
    <row r="61009" spans="7:7" ht="15" customHeight="1">
      <c r="G61009" s="488"/>
    </row>
    <row r="61010" spans="7:7" ht="15" customHeight="1">
      <c r="G61010" s="488"/>
    </row>
    <row r="61011" spans="7:7" ht="15" customHeight="1">
      <c r="G61011" s="488"/>
    </row>
    <row r="61012" spans="7:7" ht="15" customHeight="1">
      <c r="G61012" s="488"/>
    </row>
    <row r="61013" spans="7:7" ht="15" customHeight="1">
      <c r="G61013" s="488"/>
    </row>
    <row r="61014" spans="7:7" ht="15" customHeight="1">
      <c r="G61014" s="488"/>
    </row>
    <row r="61015" spans="7:7" ht="15" customHeight="1">
      <c r="G61015" s="488"/>
    </row>
    <row r="61016" spans="7:7" ht="15" customHeight="1">
      <c r="G61016" s="488"/>
    </row>
    <row r="61017" spans="7:7" ht="15" customHeight="1">
      <c r="G61017" s="488"/>
    </row>
    <row r="61018" spans="7:7" ht="15" customHeight="1">
      <c r="G61018" s="488"/>
    </row>
    <row r="61019" spans="7:7" ht="15" customHeight="1">
      <c r="G61019" s="488"/>
    </row>
    <row r="61020" spans="7:7" ht="15" customHeight="1">
      <c r="G61020" s="488"/>
    </row>
    <row r="61021" spans="7:7" ht="15" customHeight="1">
      <c r="G61021" s="488"/>
    </row>
    <row r="61022" spans="7:7" ht="15" customHeight="1">
      <c r="G61022" s="488"/>
    </row>
    <row r="61023" spans="7:7" ht="15" customHeight="1">
      <c r="G61023" s="488"/>
    </row>
    <row r="61024" spans="7:7" ht="15" customHeight="1">
      <c r="G61024" s="488"/>
    </row>
    <row r="61025" spans="7:7" ht="15" customHeight="1">
      <c r="G61025" s="488"/>
    </row>
    <row r="61026" spans="7:7" ht="15" customHeight="1">
      <c r="G61026" s="488"/>
    </row>
    <row r="61027" spans="7:7" ht="15" customHeight="1">
      <c r="G61027" s="488"/>
    </row>
    <row r="61028" spans="7:7" ht="15" customHeight="1">
      <c r="G61028" s="488"/>
    </row>
    <row r="61029" spans="7:7" ht="15" customHeight="1">
      <c r="G61029" s="488"/>
    </row>
    <row r="61030" spans="7:7" ht="15" customHeight="1">
      <c r="G61030" s="488"/>
    </row>
    <row r="61031" spans="7:7" ht="15" customHeight="1">
      <c r="G61031" s="488"/>
    </row>
    <row r="61032" spans="7:7" ht="15" customHeight="1">
      <c r="G61032" s="488"/>
    </row>
    <row r="61033" spans="7:7" ht="15" customHeight="1">
      <c r="G61033" s="488"/>
    </row>
    <row r="61034" spans="7:7" ht="15" customHeight="1">
      <c r="G61034" s="488"/>
    </row>
    <row r="61035" spans="7:7" ht="15" customHeight="1">
      <c r="G61035" s="488"/>
    </row>
    <row r="61036" spans="7:7" ht="15" customHeight="1">
      <c r="G61036" s="488"/>
    </row>
    <row r="61037" spans="7:7" ht="15" customHeight="1">
      <c r="G61037" s="488"/>
    </row>
    <row r="61038" spans="7:7" ht="15" customHeight="1">
      <c r="G61038" s="488"/>
    </row>
    <row r="61039" spans="7:7" ht="15" customHeight="1">
      <c r="G61039" s="488"/>
    </row>
    <row r="61040" spans="7:7" ht="15" customHeight="1">
      <c r="G61040" s="488"/>
    </row>
    <row r="61041" spans="7:7" ht="15" customHeight="1">
      <c r="G61041" s="488"/>
    </row>
    <row r="61042" spans="7:7" ht="15" customHeight="1">
      <c r="G61042" s="488"/>
    </row>
    <row r="61043" spans="7:7" ht="15" customHeight="1">
      <c r="G61043" s="488"/>
    </row>
    <row r="61044" spans="7:7" ht="15" customHeight="1">
      <c r="G61044" s="488"/>
    </row>
    <row r="61045" spans="7:7" ht="15" customHeight="1">
      <c r="G61045" s="488"/>
    </row>
    <row r="61046" spans="7:7" ht="15" customHeight="1">
      <c r="G61046" s="488"/>
    </row>
    <row r="61047" spans="7:7" ht="15" customHeight="1">
      <c r="G61047" s="488"/>
    </row>
    <row r="61048" spans="7:7" ht="15" customHeight="1">
      <c r="G61048" s="488"/>
    </row>
    <row r="61049" spans="7:7" ht="15" customHeight="1">
      <c r="G61049" s="488"/>
    </row>
    <row r="61050" spans="7:7" ht="15" customHeight="1">
      <c r="G61050" s="488"/>
    </row>
    <row r="61051" spans="7:7" ht="15" customHeight="1">
      <c r="G61051" s="488"/>
    </row>
    <row r="61052" spans="7:7" ht="15" customHeight="1">
      <c r="G61052" s="488"/>
    </row>
    <row r="61053" spans="7:7" ht="15" customHeight="1">
      <c r="G61053" s="488"/>
    </row>
    <row r="61054" spans="7:7" ht="15" customHeight="1">
      <c r="G61054" s="488"/>
    </row>
    <row r="61055" spans="7:7" ht="15" customHeight="1">
      <c r="G61055" s="488"/>
    </row>
    <row r="61056" spans="7:7" ht="15" customHeight="1">
      <c r="G61056" s="488"/>
    </row>
    <row r="61057" spans="7:7" ht="15" customHeight="1">
      <c r="G61057" s="488"/>
    </row>
    <row r="61058" spans="7:7" ht="15" customHeight="1">
      <c r="G61058" s="488"/>
    </row>
    <row r="61059" spans="7:7" ht="15" customHeight="1">
      <c r="G61059" s="488"/>
    </row>
    <row r="61060" spans="7:7" ht="15" customHeight="1">
      <c r="G61060" s="488"/>
    </row>
    <row r="61061" spans="7:7" ht="15" customHeight="1">
      <c r="G61061" s="488"/>
    </row>
    <row r="61062" spans="7:7" ht="15" customHeight="1">
      <c r="G61062" s="488"/>
    </row>
    <row r="61063" spans="7:7" ht="15" customHeight="1">
      <c r="G61063" s="488"/>
    </row>
    <row r="61064" spans="7:7" ht="15" customHeight="1">
      <c r="G61064" s="488"/>
    </row>
    <row r="61065" spans="7:7" ht="15" customHeight="1">
      <c r="G61065" s="488"/>
    </row>
    <row r="61066" spans="7:7" ht="15" customHeight="1">
      <c r="G61066" s="488"/>
    </row>
    <row r="61067" spans="7:7" ht="15" customHeight="1">
      <c r="G61067" s="488"/>
    </row>
    <row r="61068" spans="7:7" ht="15" customHeight="1">
      <c r="G61068" s="488"/>
    </row>
    <row r="61069" spans="7:7" ht="15" customHeight="1">
      <c r="G61069" s="488"/>
    </row>
    <row r="61070" spans="7:7" ht="15" customHeight="1">
      <c r="G61070" s="488"/>
    </row>
    <row r="61071" spans="7:7" ht="15" customHeight="1">
      <c r="G61071" s="488"/>
    </row>
    <row r="61072" spans="7:7" ht="15" customHeight="1">
      <c r="G61072" s="488"/>
    </row>
    <row r="61073" spans="7:7" ht="15" customHeight="1">
      <c r="G61073" s="488"/>
    </row>
    <row r="61074" spans="7:7" ht="15" customHeight="1">
      <c r="G61074" s="488"/>
    </row>
    <row r="61075" spans="7:7" ht="15" customHeight="1">
      <c r="G61075" s="488"/>
    </row>
    <row r="61076" spans="7:7" ht="15" customHeight="1">
      <c r="G61076" s="488"/>
    </row>
    <row r="61077" spans="7:7" ht="15" customHeight="1">
      <c r="G61077" s="488"/>
    </row>
    <row r="61078" spans="7:7" ht="15" customHeight="1">
      <c r="G61078" s="488"/>
    </row>
    <row r="61079" spans="7:7" ht="15" customHeight="1">
      <c r="G61079" s="488"/>
    </row>
    <row r="61080" spans="7:7" ht="15" customHeight="1">
      <c r="G61080" s="488"/>
    </row>
    <row r="61081" spans="7:7" ht="15" customHeight="1">
      <c r="G61081" s="488"/>
    </row>
    <row r="61082" spans="7:7" ht="15" customHeight="1">
      <c r="G61082" s="488"/>
    </row>
    <row r="61083" spans="7:7" ht="15" customHeight="1">
      <c r="G61083" s="488"/>
    </row>
    <row r="61084" spans="7:7" ht="15" customHeight="1">
      <c r="G61084" s="488"/>
    </row>
    <row r="61085" spans="7:7" ht="15" customHeight="1">
      <c r="G61085" s="488"/>
    </row>
    <row r="61086" spans="7:7" ht="15" customHeight="1">
      <c r="G61086" s="488"/>
    </row>
    <row r="61087" spans="7:7" ht="15" customHeight="1">
      <c r="G61087" s="488"/>
    </row>
    <row r="61088" spans="7:7" ht="15" customHeight="1">
      <c r="G61088" s="488"/>
    </row>
    <row r="61089" spans="7:7" ht="15" customHeight="1">
      <c r="G61089" s="488"/>
    </row>
    <row r="61090" spans="7:7" ht="15" customHeight="1">
      <c r="G61090" s="488"/>
    </row>
    <row r="61091" spans="7:7" ht="15" customHeight="1">
      <c r="G61091" s="488"/>
    </row>
    <row r="61092" spans="7:7" ht="15" customHeight="1">
      <c r="G61092" s="488"/>
    </row>
    <row r="61093" spans="7:7" ht="15" customHeight="1">
      <c r="G61093" s="488"/>
    </row>
    <row r="61094" spans="7:7" ht="15" customHeight="1">
      <c r="G61094" s="488"/>
    </row>
    <row r="61095" spans="7:7" ht="15" customHeight="1">
      <c r="G61095" s="488"/>
    </row>
    <row r="61096" spans="7:7" ht="15" customHeight="1">
      <c r="G61096" s="488"/>
    </row>
    <row r="61097" spans="7:7" ht="15" customHeight="1">
      <c r="G61097" s="488"/>
    </row>
    <row r="61098" spans="7:7" ht="15" customHeight="1">
      <c r="G61098" s="488"/>
    </row>
    <row r="61099" spans="7:7" ht="15" customHeight="1">
      <c r="G61099" s="488"/>
    </row>
    <row r="61100" spans="7:7" ht="15" customHeight="1">
      <c r="G61100" s="488"/>
    </row>
    <row r="61101" spans="7:7" ht="15" customHeight="1">
      <c r="G61101" s="488"/>
    </row>
    <row r="61102" spans="7:7" ht="15" customHeight="1">
      <c r="G61102" s="488"/>
    </row>
    <row r="61103" spans="7:7" ht="15" customHeight="1">
      <c r="G61103" s="488"/>
    </row>
    <row r="61104" spans="7:7" ht="15" customHeight="1">
      <c r="G61104" s="488"/>
    </row>
    <row r="61105" spans="7:7" ht="15" customHeight="1">
      <c r="G61105" s="488"/>
    </row>
    <row r="61106" spans="7:7" ht="15" customHeight="1">
      <c r="G61106" s="488"/>
    </row>
    <row r="61107" spans="7:7" ht="15" customHeight="1">
      <c r="G61107" s="488"/>
    </row>
    <row r="61108" spans="7:7" ht="15" customHeight="1">
      <c r="G61108" s="488"/>
    </row>
    <row r="61109" spans="7:7" ht="15" customHeight="1">
      <c r="G61109" s="488"/>
    </row>
    <row r="61110" spans="7:7" ht="15" customHeight="1">
      <c r="G61110" s="488"/>
    </row>
    <row r="61111" spans="7:7" ht="15" customHeight="1">
      <c r="G61111" s="488"/>
    </row>
    <row r="61112" spans="7:7" ht="15" customHeight="1">
      <c r="G61112" s="488"/>
    </row>
    <row r="61113" spans="7:7" ht="15" customHeight="1">
      <c r="G61113" s="488"/>
    </row>
    <row r="61114" spans="7:7" ht="15" customHeight="1">
      <c r="G61114" s="488"/>
    </row>
    <row r="61115" spans="7:7" ht="15" customHeight="1">
      <c r="G61115" s="488"/>
    </row>
    <row r="61116" spans="7:7" ht="15" customHeight="1">
      <c r="G61116" s="488"/>
    </row>
    <row r="61117" spans="7:7" ht="15" customHeight="1">
      <c r="G61117" s="488"/>
    </row>
    <row r="61118" spans="7:7" ht="15" customHeight="1">
      <c r="G61118" s="488"/>
    </row>
    <row r="61119" spans="7:7" ht="15" customHeight="1">
      <c r="G61119" s="488"/>
    </row>
    <row r="61120" spans="7:7" ht="15" customHeight="1">
      <c r="G61120" s="488"/>
    </row>
    <row r="61121" spans="7:7" ht="15" customHeight="1">
      <c r="G61121" s="488"/>
    </row>
    <row r="61122" spans="7:7" ht="15" customHeight="1">
      <c r="G61122" s="488"/>
    </row>
    <row r="61123" spans="7:7" ht="15" customHeight="1">
      <c r="G61123" s="488"/>
    </row>
    <row r="61124" spans="7:7" ht="15" customHeight="1">
      <c r="G61124" s="488"/>
    </row>
    <row r="61125" spans="7:7" ht="15" customHeight="1">
      <c r="G61125" s="488"/>
    </row>
    <row r="61126" spans="7:7" ht="15" customHeight="1">
      <c r="G61126" s="488"/>
    </row>
    <row r="61127" spans="7:7" ht="15" customHeight="1">
      <c r="G61127" s="488"/>
    </row>
    <row r="61128" spans="7:7" ht="15" customHeight="1">
      <c r="G61128" s="488"/>
    </row>
    <row r="61129" spans="7:7" ht="15" customHeight="1">
      <c r="G61129" s="488"/>
    </row>
    <row r="61130" spans="7:7" ht="15" customHeight="1">
      <c r="G61130" s="488"/>
    </row>
    <row r="61131" spans="7:7" ht="15" customHeight="1">
      <c r="G61131" s="488"/>
    </row>
    <row r="61132" spans="7:7" ht="15" customHeight="1">
      <c r="G61132" s="488"/>
    </row>
    <row r="61133" spans="7:7" ht="15" customHeight="1">
      <c r="G61133" s="488"/>
    </row>
    <row r="61134" spans="7:7" ht="15" customHeight="1">
      <c r="G61134" s="488"/>
    </row>
    <row r="61135" spans="7:7" ht="15" customHeight="1">
      <c r="G61135" s="488"/>
    </row>
    <row r="61136" spans="7:7" ht="15" customHeight="1">
      <c r="G61136" s="488"/>
    </row>
    <row r="61137" spans="7:7" ht="15" customHeight="1">
      <c r="G61137" s="488"/>
    </row>
    <row r="61138" spans="7:7" ht="15" customHeight="1">
      <c r="G61138" s="488"/>
    </row>
    <row r="61139" spans="7:7" ht="15" customHeight="1">
      <c r="G61139" s="488"/>
    </row>
    <row r="61140" spans="7:7" ht="15" customHeight="1">
      <c r="G61140" s="488"/>
    </row>
    <row r="61141" spans="7:7" ht="15" customHeight="1">
      <c r="G61141" s="488"/>
    </row>
    <row r="61142" spans="7:7" ht="15" customHeight="1">
      <c r="G61142" s="488"/>
    </row>
    <row r="61143" spans="7:7" ht="15" customHeight="1">
      <c r="G61143" s="488"/>
    </row>
    <row r="61144" spans="7:7" ht="15" customHeight="1">
      <c r="G61144" s="488"/>
    </row>
    <row r="61145" spans="7:7" ht="15" customHeight="1">
      <c r="G61145" s="488"/>
    </row>
    <row r="61146" spans="7:7" ht="15" customHeight="1">
      <c r="G61146" s="488"/>
    </row>
    <row r="61147" spans="7:7" ht="15" customHeight="1">
      <c r="G61147" s="488"/>
    </row>
    <row r="61148" spans="7:7" ht="15" customHeight="1">
      <c r="G61148" s="488"/>
    </row>
    <row r="61149" spans="7:7" ht="15" customHeight="1">
      <c r="G61149" s="488"/>
    </row>
    <row r="61150" spans="7:7" ht="15" customHeight="1">
      <c r="G61150" s="488"/>
    </row>
    <row r="61151" spans="7:7" ht="15" customHeight="1">
      <c r="G61151" s="488"/>
    </row>
    <row r="61152" spans="7:7" ht="15" customHeight="1">
      <c r="G61152" s="488"/>
    </row>
    <row r="61153" spans="7:7" ht="15" customHeight="1">
      <c r="G61153" s="488"/>
    </row>
    <row r="61154" spans="7:7" ht="15" customHeight="1">
      <c r="G61154" s="488"/>
    </row>
    <row r="61155" spans="7:7" ht="15" customHeight="1">
      <c r="G61155" s="488"/>
    </row>
    <row r="61156" spans="7:7" ht="15" customHeight="1">
      <c r="G61156" s="488"/>
    </row>
    <row r="61157" spans="7:7" ht="15" customHeight="1">
      <c r="G61157" s="488"/>
    </row>
    <row r="61158" spans="7:7" ht="15" customHeight="1">
      <c r="G61158" s="488"/>
    </row>
    <row r="61159" spans="7:7" ht="15" customHeight="1">
      <c r="G61159" s="488"/>
    </row>
    <row r="61160" spans="7:7" ht="15" customHeight="1">
      <c r="G61160" s="488"/>
    </row>
    <row r="61161" spans="7:7" ht="15" customHeight="1">
      <c r="G61161" s="488"/>
    </row>
    <row r="61162" spans="7:7" ht="15" customHeight="1">
      <c r="G61162" s="488"/>
    </row>
    <row r="61163" spans="7:7" ht="15" customHeight="1">
      <c r="G61163" s="488"/>
    </row>
    <row r="61164" spans="7:7" ht="15" customHeight="1">
      <c r="G61164" s="488"/>
    </row>
    <row r="61165" spans="7:7" ht="15" customHeight="1">
      <c r="G61165" s="488"/>
    </row>
    <row r="61166" spans="7:7" ht="15" customHeight="1">
      <c r="G61166" s="488"/>
    </row>
    <row r="61167" spans="7:7" ht="15" customHeight="1">
      <c r="G61167" s="488"/>
    </row>
    <row r="61168" spans="7:7" ht="15" customHeight="1">
      <c r="G61168" s="488"/>
    </row>
    <row r="61169" spans="7:7" ht="15" customHeight="1">
      <c r="G61169" s="488"/>
    </row>
    <row r="61170" spans="7:7" ht="15" customHeight="1">
      <c r="G61170" s="488"/>
    </row>
    <row r="61171" spans="7:7" ht="15" customHeight="1">
      <c r="G61171" s="488"/>
    </row>
    <row r="61172" spans="7:7" ht="15" customHeight="1">
      <c r="G61172" s="488"/>
    </row>
    <row r="61173" spans="7:7" ht="15" customHeight="1">
      <c r="G61173" s="488"/>
    </row>
    <row r="61174" spans="7:7" ht="15" customHeight="1">
      <c r="G61174" s="488"/>
    </row>
    <row r="61175" spans="7:7" ht="15" customHeight="1">
      <c r="G61175" s="488"/>
    </row>
    <row r="61176" spans="7:7" ht="15" customHeight="1">
      <c r="G61176" s="488"/>
    </row>
    <row r="61177" spans="7:7" ht="15" customHeight="1">
      <c r="G61177" s="488"/>
    </row>
    <row r="61178" spans="7:7" ht="15" customHeight="1">
      <c r="G61178" s="488"/>
    </row>
    <row r="61179" spans="7:7" ht="15" customHeight="1">
      <c r="G61179" s="488"/>
    </row>
    <row r="61180" spans="7:7" ht="15" customHeight="1">
      <c r="G61180" s="488"/>
    </row>
    <row r="61181" spans="7:7" ht="15" customHeight="1">
      <c r="G61181" s="488"/>
    </row>
    <row r="61182" spans="7:7" ht="15" customHeight="1">
      <c r="G61182" s="488"/>
    </row>
    <row r="61183" spans="7:7" ht="15" customHeight="1">
      <c r="G61183" s="488"/>
    </row>
    <row r="61184" spans="7:7" ht="15" customHeight="1">
      <c r="G61184" s="488"/>
    </row>
    <row r="61185" spans="7:7" ht="15" customHeight="1">
      <c r="G61185" s="488"/>
    </row>
    <row r="61186" spans="7:7" ht="15" customHeight="1">
      <c r="G61186" s="488"/>
    </row>
    <row r="61187" spans="7:7" ht="15" customHeight="1">
      <c r="G61187" s="488"/>
    </row>
    <row r="61188" spans="7:7" ht="15" customHeight="1">
      <c r="G61188" s="488"/>
    </row>
    <row r="61189" spans="7:7" ht="15" customHeight="1">
      <c r="G61189" s="488"/>
    </row>
    <row r="61190" spans="7:7" ht="15" customHeight="1">
      <c r="G61190" s="488"/>
    </row>
    <row r="61191" spans="7:7" ht="15" customHeight="1">
      <c r="G61191" s="488"/>
    </row>
    <row r="61192" spans="7:7" ht="15" customHeight="1">
      <c r="G61192" s="488"/>
    </row>
    <row r="61193" spans="7:7" ht="15" customHeight="1">
      <c r="G61193" s="488"/>
    </row>
    <row r="61194" spans="7:7" ht="15" customHeight="1">
      <c r="G61194" s="488"/>
    </row>
    <row r="61195" spans="7:7" ht="15" customHeight="1">
      <c r="G61195" s="488"/>
    </row>
    <row r="61196" spans="7:7" ht="15" customHeight="1">
      <c r="G61196" s="488"/>
    </row>
    <row r="61197" spans="7:7" ht="15" customHeight="1">
      <c r="G61197" s="488"/>
    </row>
    <row r="61198" spans="7:7" ht="15" customHeight="1">
      <c r="G61198" s="488"/>
    </row>
    <row r="61199" spans="7:7" ht="15" customHeight="1">
      <c r="G61199" s="488"/>
    </row>
    <row r="61200" spans="7:7" ht="15" customHeight="1">
      <c r="G61200" s="488"/>
    </row>
    <row r="61201" spans="7:7" ht="15" customHeight="1">
      <c r="G61201" s="488"/>
    </row>
    <row r="61202" spans="7:7" ht="15" customHeight="1">
      <c r="G61202" s="488"/>
    </row>
    <row r="61203" spans="7:7" ht="15" customHeight="1">
      <c r="G61203" s="488"/>
    </row>
    <row r="61204" spans="7:7" ht="15" customHeight="1">
      <c r="G61204" s="488"/>
    </row>
    <row r="61205" spans="7:7" ht="15" customHeight="1">
      <c r="G61205" s="488"/>
    </row>
    <row r="61206" spans="7:7" ht="15" customHeight="1">
      <c r="G61206" s="488"/>
    </row>
    <row r="61207" spans="7:7" ht="15" customHeight="1">
      <c r="G61207" s="488"/>
    </row>
    <row r="61208" spans="7:7" ht="15" customHeight="1">
      <c r="G61208" s="488"/>
    </row>
    <row r="61209" spans="7:7" ht="15" customHeight="1">
      <c r="G61209" s="488"/>
    </row>
    <row r="61210" spans="7:7" ht="15" customHeight="1">
      <c r="G61210" s="488"/>
    </row>
    <row r="61211" spans="7:7" ht="15" customHeight="1">
      <c r="G61211" s="488"/>
    </row>
    <row r="61212" spans="7:7" ht="15" customHeight="1">
      <c r="G61212" s="488"/>
    </row>
    <row r="61213" spans="7:7" ht="15" customHeight="1">
      <c r="G61213" s="488"/>
    </row>
    <row r="61214" spans="7:7" ht="15" customHeight="1">
      <c r="G61214" s="488"/>
    </row>
    <row r="61215" spans="7:7" ht="15" customHeight="1">
      <c r="G61215" s="488"/>
    </row>
    <row r="61216" spans="7:7" ht="15" customHeight="1">
      <c r="G61216" s="488"/>
    </row>
    <row r="61217" spans="7:7" ht="15" customHeight="1">
      <c r="G61217" s="488"/>
    </row>
    <row r="61218" spans="7:7" ht="15" customHeight="1">
      <c r="G61218" s="488"/>
    </row>
    <row r="61219" spans="7:7" ht="15" customHeight="1">
      <c r="G61219" s="488"/>
    </row>
    <row r="61220" spans="7:7" ht="15" customHeight="1">
      <c r="G61220" s="488"/>
    </row>
    <row r="61221" spans="7:7" ht="15" customHeight="1">
      <c r="G61221" s="488"/>
    </row>
    <row r="61222" spans="7:7" ht="15" customHeight="1">
      <c r="G61222" s="488"/>
    </row>
    <row r="61223" spans="7:7" ht="15" customHeight="1">
      <c r="G61223" s="488"/>
    </row>
    <row r="61224" spans="7:7" ht="15" customHeight="1">
      <c r="G61224" s="488"/>
    </row>
    <row r="61225" spans="7:7" ht="15" customHeight="1">
      <c r="G61225" s="488"/>
    </row>
    <row r="61226" spans="7:7" ht="15" customHeight="1">
      <c r="G61226" s="488"/>
    </row>
    <row r="61227" spans="7:7" ht="15" customHeight="1">
      <c r="G61227" s="488"/>
    </row>
    <row r="61228" spans="7:7" ht="15" customHeight="1">
      <c r="G61228" s="488"/>
    </row>
    <row r="61229" spans="7:7" ht="15" customHeight="1">
      <c r="G61229" s="488"/>
    </row>
    <row r="61230" spans="7:7" ht="15" customHeight="1">
      <c r="G61230" s="488"/>
    </row>
    <row r="61231" spans="7:7" ht="15" customHeight="1">
      <c r="G61231" s="488"/>
    </row>
    <row r="61232" spans="7:7" ht="15" customHeight="1">
      <c r="G61232" s="488"/>
    </row>
    <row r="61233" spans="7:7" ht="15" customHeight="1">
      <c r="G61233" s="488"/>
    </row>
    <row r="61234" spans="7:7" ht="15" customHeight="1">
      <c r="G61234" s="488"/>
    </row>
    <row r="61235" spans="7:7" ht="15" customHeight="1">
      <c r="G61235" s="488"/>
    </row>
    <row r="61236" spans="7:7" ht="15" customHeight="1">
      <c r="G61236" s="488"/>
    </row>
    <row r="61237" spans="7:7" ht="15" customHeight="1">
      <c r="G61237" s="488"/>
    </row>
    <row r="61238" spans="7:7" ht="15" customHeight="1">
      <c r="G61238" s="488"/>
    </row>
    <row r="61239" spans="7:7" ht="15" customHeight="1">
      <c r="G61239" s="488"/>
    </row>
    <row r="61240" spans="7:7" ht="15" customHeight="1">
      <c r="G61240" s="488"/>
    </row>
    <row r="61241" spans="7:7" ht="15" customHeight="1">
      <c r="G61241" s="488"/>
    </row>
    <row r="61242" spans="7:7" ht="15" customHeight="1">
      <c r="G61242" s="488"/>
    </row>
    <row r="61243" spans="7:7" ht="15" customHeight="1">
      <c r="G61243" s="488"/>
    </row>
    <row r="61244" spans="7:7" ht="15" customHeight="1">
      <c r="G61244" s="488"/>
    </row>
    <row r="61245" spans="7:7" ht="15" customHeight="1">
      <c r="G61245" s="488"/>
    </row>
    <row r="61246" spans="7:7" ht="15" customHeight="1">
      <c r="G61246" s="488"/>
    </row>
    <row r="61247" spans="7:7" ht="15" customHeight="1">
      <c r="G61247" s="488"/>
    </row>
    <row r="61248" spans="7:7" ht="15" customHeight="1">
      <c r="G61248" s="488"/>
    </row>
    <row r="61249" spans="7:7" ht="15" customHeight="1">
      <c r="G61249" s="488"/>
    </row>
    <row r="61250" spans="7:7" ht="15" customHeight="1">
      <c r="G61250" s="488"/>
    </row>
    <row r="61251" spans="7:7" ht="15" customHeight="1">
      <c r="G61251" s="488"/>
    </row>
    <row r="61252" spans="7:7" ht="15" customHeight="1">
      <c r="G61252" s="488"/>
    </row>
    <row r="61253" spans="7:7" ht="15" customHeight="1">
      <c r="G61253" s="488"/>
    </row>
    <row r="61254" spans="7:7" ht="15" customHeight="1">
      <c r="G61254" s="488"/>
    </row>
    <row r="61255" spans="7:7" ht="15" customHeight="1">
      <c r="G61255" s="488"/>
    </row>
    <row r="61256" spans="7:7" ht="15" customHeight="1">
      <c r="G61256" s="488"/>
    </row>
    <row r="61257" spans="7:7" ht="15" customHeight="1">
      <c r="G61257" s="488"/>
    </row>
    <row r="61258" spans="7:7" ht="15" customHeight="1">
      <c r="G61258" s="488"/>
    </row>
    <row r="61259" spans="7:7" ht="15" customHeight="1">
      <c r="G61259" s="488"/>
    </row>
    <row r="61260" spans="7:7" ht="15" customHeight="1">
      <c r="G61260" s="488"/>
    </row>
    <row r="61261" spans="7:7" ht="15" customHeight="1">
      <c r="G61261" s="488"/>
    </row>
    <row r="61262" spans="7:7" ht="15" customHeight="1">
      <c r="G61262" s="488"/>
    </row>
    <row r="61263" spans="7:7" ht="15" customHeight="1">
      <c r="G61263" s="488"/>
    </row>
    <row r="61264" spans="7:7" ht="15" customHeight="1">
      <c r="G61264" s="488"/>
    </row>
    <row r="61265" spans="7:7" ht="15" customHeight="1">
      <c r="G61265" s="488"/>
    </row>
    <row r="61266" spans="7:7" ht="15" customHeight="1">
      <c r="G61266" s="488"/>
    </row>
    <row r="61267" spans="7:7" ht="15" customHeight="1">
      <c r="G61267" s="488"/>
    </row>
    <row r="61268" spans="7:7" ht="15" customHeight="1">
      <c r="G61268" s="488"/>
    </row>
    <row r="61269" spans="7:7" ht="15" customHeight="1">
      <c r="G61269" s="488"/>
    </row>
    <row r="61270" spans="7:7" ht="15" customHeight="1">
      <c r="G61270" s="488"/>
    </row>
    <row r="61271" spans="7:7" ht="15" customHeight="1">
      <c r="G61271" s="488"/>
    </row>
    <row r="61272" spans="7:7" ht="15" customHeight="1">
      <c r="G61272" s="488"/>
    </row>
    <row r="61273" spans="7:7" ht="15" customHeight="1">
      <c r="G61273" s="488"/>
    </row>
    <row r="61274" spans="7:7" ht="15" customHeight="1">
      <c r="G61274" s="488"/>
    </row>
    <row r="61275" spans="7:7" ht="15" customHeight="1">
      <c r="G61275" s="488"/>
    </row>
    <row r="61276" spans="7:7" ht="15" customHeight="1">
      <c r="G61276" s="488"/>
    </row>
    <row r="61277" spans="7:7" ht="15" customHeight="1">
      <c r="G61277" s="488"/>
    </row>
    <row r="61278" spans="7:7" ht="15" customHeight="1">
      <c r="G61278" s="488"/>
    </row>
    <row r="61279" spans="7:7" ht="15" customHeight="1">
      <c r="G61279" s="488"/>
    </row>
    <row r="61280" spans="7:7" ht="15" customHeight="1">
      <c r="G61280" s="488"/>
    </row>
    <row r="61281" spans="7:7" ht="15" customHeight="1">
      <c r="G61281" s="488"/>
    </row>
    <row r="61282" spans="7:7" ht="15" customHeight="1">
      <c r="G61282" s="488"/>
    </row>
    <row r="61283" spans="7:7" ht="15" customHeight="1">
      <c r="G61283" s="488"/>
    </row>
    <row r="61284" spans="7:7" ht="15" customHeight="1">
      <c r="G61284" s="488"/>
    </row>
    <row r="61285" spans="7:7" ht="15" customHeight="1">
      <c r="G61285" s="488"/>
    </row>
    <row r="61286" spans="7:7" ht="15" customHeight="1">
      <c r="G61286" s="488"/>
    </row>
    <row r="61287" spans="7:7" ht="15" customHeight="1">
      <c r="G61287" s="488"/>
    </row>
    <row r="61288" spans="7:7" ht="15" customHeight="1">
      <c r="G61288" s="488"/>
    </row>
    <row r="61289" spans="7:7" ht="15" customHeight="1">
      <c r="G61289" s="488"/>
    </row>
    <row r="61290" spans="7:7" ht="15" customHeight="1">
      <c r="G61290" s="488"/>
    </row>
    <row r="61291" spans="7:7" ht="15" customHeight="1">
      <c r="G61291" s="488"/>
    </row>
    <row r="61292" spans="7:7" ht="15" customHeight="1">
      <c r="G61292" s="488"/>
    </row>
    <row r="61293" spans="7:7" ht="15" customHeight="1">
      <c r="G61293" s="488"/>
    </row>
    <row r="61294" spans="7:7" ht="15" customHeight="1">
      <c r="G61294" s="488"/>
    </row>
    <row r="61295" spans="7:7" ht="15" customHeight="1">
      <c r="G61295" s="488"/>
    </row>
    <row r="61296" spans="7:7" ht="15" customHeight="1">
      <c r="G61296" s="488"/>
    </row>
    <row r="61297" spans="7:7" ht="15" customHeight="1">
      <c r="G61297" s="488"/>
    </row>
    <row r="61298" spans="7:7" ht="15" customHeight="1">
      <c r="G61298" s="488"/>
    </row>
    <row r="61299" spans="7:7" ht="15" customHeight="1">
      <c r="G61299" s="488"/>
    </row>
    <row r="61300" spans="7:7" ht="15" customHeight="1">
      <c r="G61300" s="488"/>
    </row>
    <row r="61301" spans="7:7" ht="15" customHeight="1">
      <c r="G61301" s="488"/>
    </row>
    <row r="61302" spans="7:7" ht="15" customHeight="1">
      <c r="G61302" s="488"/>
    </row>
    <row r="61303" spans="7:7" ht="15" customHeight="1">
      <c r="G61303" s="488"/>
    </row>
    <row r="61304" spans="7:7" ht="15" customHeight="1">
      <c r="G61304" s="488"/>
    </row>
    <row r="61305" spans="7:7" ht="15" customHeight="1">
      <c r="G61305" s="488"/>
    </row>
    <row r="61306" spans="7:7" ht="15" customHeight="1">
      <c r="G61306" s="488"/>
    </row>
    <row r="61307" spans="7:7" ht="15" customHeight="1">
      <c r="G61307" s="488"/>
    </row>
    <row r="61308" spans="7:7" ht="15" customHeight="1">
      <c r="G61308" s="488"/>
    </row>
    <row r="61309" spans="7:7" ht="15" customHeight="1">
      <c r="G61309" s="488"/>
    </row>
    <row r="61310" spans="7:7" ht="15" customHeight="1">
      <c r="G61310" s="488"/>
    </row>
    <row r="61311" spans="7:7" ht="15" customHeight="1">
      <c r="G61311" s="488"/>
    </row>
    <row r="61312" spans="7:7" ht="15" customHeight="1">
      <c r="G61312" s="488"/>
    </row>
    <row r="61313" spans="7:7" ht="15" customHeight="1">
      <c r="G61313" s="488"/>
    </row>
    <row r="61314" spans="7:7" ht="15" customHeight="1">
      <c r="G61314" s="488"/>
    </row>
    <row r="61315" spans="7:7" ht="15" customHeight="1">
      <c r="G61315" s="488"/>
    </row>
    <row r="61316" spans="7:7" ht="15" customHeight="1">
      <c r="G61316" s="488"/>
    </row>
    <row r="61317" spans="7:7" ht="15" customHeight="1">
      <c r="G61317" s="488"/>
    </row>
    <row r="61318" spans="7:7" ht="15" customHeight="1">
      <c r="G61318" s="488"/>
    </row>
    <row r="61319" spans="7:7" ht="15" customHeight="1">
      <c r="G61319" s="488"/>
    </row>
    <row r="61320" spans="7:7" ht="15" customHeight="1">
      <c r="G61320" s="488"/>
    </row>
    <row r="61321" spans="7:7" ht="15" customHeight="1">
      <c r="G61321" s="488"/>
    </row>
    <row r="61322" spans="7:7" ht="15" customHeight="1">
      <c r="G61322" s="488"/>
    </row>
    <row r="61323" spans="7:7" ht="15" customHeight="1">
      <c r="G61323" s="488"/>
    </row>
    <row r="61324" spans="7:7" ht="15" customHeight="1">
      <c r="G61324" s="488"/>
    </row>
    <row r="61325" spans="7:7" ht="15" customHeight="1">
      <c r="G61325" s="488"/>
    </row>
    <row r="61326" spans="7:7" ht="15" customHeight="1">
      <c r="G61326" s="488"/>
    </row>
    <row r="61327" spans="7:7" ht="15" customHeight="1">
      <c r="G61327" s="488"/>
    </row>
    <row r="61328" spans="7:7" ht="15" customHeight="1">
      <c r="G61328" s="488"/>
    </row>
    <row r="61329" spans="7:7" ht="15" customHeight="1">
      <c r="G61329" s="488"/>
    </row>
    <row r="61330" spans="7:7" ht="15" customHeight="1">
      <c r="G61330" s="488"/>
    </row>
    <row r="61331" spans="7:7" ht="15" customHeight="1">
      <c r="G61331" s="488"/>
    </row>
    <row r="61332" spans="7:7" ht="15" customHeight="1">
      <c r="G61332" s="488"/>
    </row>
    <row r="61333" spans="7:7" ht="15" customHeight="1">
      <c r="G61333" s="488"/>
    </row>
    <row r="61334" spans="7:7" ht="15" customHeight="1">
      <c r="G61334" s="488"/>
    </row>
    <row r="61335" spans="7:7" ht="15" customHeight="1">
      <c r="G61335" s="488"/>
    </row>
    <row r="61336" spans="7:7" ht="15" customHeight="1">
      <c r="G61336" s="488"/>
    </row>
    <row r="61337" spans="7:7" ht="15" customHeight="1">
      <c r="G61337" s="488"/>
    </row>
    <row r="61338" spans="7:7" ht="15" customHeight="1">
      <c r="G61338" s="488"/>
    </row>
    <row r="61339" spans="7:7" ht="15" customHeight="1">
      <c r="G61339" s="488"/>
    </row>
    <row r="61340" spans="7:7" ht="15" customHeight="1">
      <c r="G61340" s="488"/>
    </row>
    <row r="61341" spans="7:7" ht="15" customHeight="1">
      <c r="G61341" s="488"/>
    </row>
    <row r="61342" spans="7:7" ht="15" customHeight="1">
      <c r="G61342" s="488"/>
    </row>
    <row r="61343" spans="7:7" ht="15" customHeight="1">
      <c r="G61343" s="488"/>
    </row>
    <row r="61344" spans="7:7" ht="15" customHeight="1">
      <c r="G61344" s="488"/>
    </row>
    <row r="61345" spans="7:7" ht="15" customHeight="1">
      <c r="G61345" s="488"/>
    </row>
    <row r="61346" spans="7:7" ht="15" customHeight="1">
      <c r="G61346" s="488"/>
    </row>
    <row r="61347" spans="7:7" ht="15" customHeight="1">
      <c r="G61347" s="488"/>
    </row>
    <row r="61348" spans="7:7" ht="15" customHeight="1">
      <c r="G61348" s="488"/>
    </row>
    <row r="61349" spans="7:7" ht="15" customHeight="1">
      <c r="G61349" s="488"/>
    </row>
    <row r="61350" spans="7:7" ht="15" customHeight="1">
      <c r="G61350" s="488"/>
    </row>
    <row r="61351" spans="7:7" ht="15" customHeight="1">
      <c r="G61351" s="488"/>
    </row>
    <row r="61352" spans="7:7" ht="15" customHeight="1">
      <c r="G61352" s="488"/>
    </row>
    <row r="61353" spans="7:7" ht="15" customHeight="1">
      <c r="G61353" s="488"/>
    </row>
    <row r="61354" spans="7:7" ht="15" customHeight="1">
      <c r="G61354" s="488"/>
    </row>
    <row r="61355" spans="7:7" ht="15" customHeight="1">
      <c r="G61355" s="488"/>
    </row>
    <row r="61356" spans="7:7" ht="15" customHeight="1">
      <c r="G61356" s="488"/>
    </row>
    <row r="61357" spans="7:7" ht="15" customHeight="1">
      <c r="G61357" s="488"/>
    </row>
    <row r="61358" spans="7:7" ht="15" customHeight="1">
      <c r="G61358" s="488"/>
    </row>
    <row r="61359" spans="7:7" ht="15" customHeight="1">
      <c r="G61359" s="488"/>
    </row>
    <row r="61360" spans="7:7" ht="15" customHeight="1">
      <c r="G61360" s="488"/>
    </row>
    <row r="61361" spans="7:7" ht="15" customHeight="1">
      <c r="G61361" s="488"/>
    </row>
    <row r="61362" spans="7:7" ht="15" customHeight="1">
      <c r="G61362" s="488"/>
    </row>
    <row r="61363" spans="7:7" ht="15" customHeight="1">
      <c r="G61363" s="488"/>
    </row>
    <row r="61364" spans="7:7" ht="15" customHeight="1">
      <c r="G61364" s="488"/>
    </row>
    <row r="61365" spans="7:7" ht="15" customHeight="1">
      <c r="G61365" s="488"/>
    </row>
    <row r="61366" spans="7:7" ht="15" customHeight="1">
      <c r="G61366" s="488"/>
    </row>
    <row r="61367" spans="7:7" ht="15" customHeight="1">
      <c r="G61367" s="488"/>
    </row>
    <row r="61368" spans="7:7" ht="15" customHeight="1">
      <c r="G61368" s="488"/>
    </row>
    <row r="61369" spans="7:7" ht="15" customHeight="1">
      <c r="G61369" s="488"/>
    </row>
    <row r="61370" spans="7:7" ht="15" customHeight="1">
      <c r="G61370" s="488"/>
    </row>
    <row r="61371" spans="7:7" ht="15" customHeight="1">
      <c r="G61371" s="488"/>
    </row>
    <row r="61372" spans="7:7" ht="15" customHeight="1">
      <c r="G61372" s="488"/>
    </row>
    <row r="61373" spans="7:7" ht="15" customHeight="1">
      <c r="G61373" s="488"/>
    </row>
    <row r="61374" spans="7:7" ht="15" customHeight="1">
      <c r="G61374" s="488"/>
    </row>
    <row r="61375" spans="7:7" ht="15" customHeight="1">
      <c r="G61375" s="488"/>
    </row>
    <row r="61376" spans="7:7" ht="15" customHeight="1">
      <c r="G61376" s="488"/>
    </row>
    <row r="61377" spans="7:7" ht="15" customHeight="1">
      <c r="G61377" s="488"/>
    </row>
    <row r="61378" spans="7:7" ht="15" customHeight="1">
      <c r="G61378" s="488"/>
    </row>
    <row r="61379" spans="7:7" ht="15" customHeight="1">
      <c r="G61379" s="488"/>
    </row>
    <row r="61380" spans="7:7" ht="15" customHeight="1">
      <c r="G61380" s="488"/>
    </row>
    <row r="61381" spans="7:7" ht="15" customHeight="1">
      <c r="G61381" s="488"/>
    </row>
    <row r="61382" spans="7:7" ht="15" customHeight="1">
      <c r="G61382" s="488"/>
    </row>
    <row r="61383" spans="7:7" ht="15" customHeight="1">
      <c r="G61383" s="488"/>
    </row>
    <row r="61384" spans="7:7" ht="15" customHeight="1">
      <c r="G61384" s="488"/>
    </row>
    <row r="61385" spans="7:7" ht="15" customHeight="1">
      <c r="G61385" s="488"/>
    </row>
    <row r="61386" spans="7:7" ht="15" customHeight="1">
      <c r="G61386" s="488"/>
    </row>
    <row r="61387" spans="7:7" ht="15" customHeight="1">
      <c r="G61387" s="488"/>
    </row>
    <row r="61388" spans="7:7" ht="15" customHeight="1">
      <c r="G61388" s="488"/>
    </row>
    <row r="61389" spans="7:7" ht="15" customHeight="1">
      <c r="G61389" s="488"/>
    </row>
    <row r="61390" spans="7:7" ht="15" customHeight="1">
      <c r="G61390" s="488"/>
    </row>
    <row r="61391" spans="7:7" ht="15" customHeight="1">
      <c r="G61391" s="488"/>
    </row>
    <row r="61392" spans="7:7" ht="15" customHeight="1">
      <c r="G61392" s="488"/>
    </row>
    <row r="61393" spans="7:7" ht="15" customHeight="1">
      <c r="G61393" s="488"/>
    </row>
    <row r="61394" spans="7:7" ht="15" customHeight="1">
      <c r="G61394" s="488"/>
    </row>
    <row r="61395" spans="7:7" ht="15" customHeight="1">
      <c r="G61395" s="488"/>
    </row>
    <row r="61396" spans="7:7" ht="15" customHeight="1">
      <c r="G61396" s="488"/>
    </row>
    <row r="61397" spans="7:7" ht="15" customHeight="1">
      <c r="G61397" s="488"/>
    </row>
    <row r="61398" spans="7:7" ht="15" customHeight="1">
      <c r="G61398" s="488"/>
    </row>
    <row r="61399" spans="7:7" ht="15" customHeight="1">
      <c r="G61399" s="488"/>
    </row>
    <row r="61400" spans="7:7" ht="15" customHeight="1">
      <c r="G61400" s="488"/>
    </row>
    <row r="61401" spans="7:7" ht="15" customHeight="1">
      <c r="G61401" s="488"/>
    </row>
    <row r="61402" spans="7:7" ht="15" customHeight="1">
      <c r="G61402" s="488"/>
    </row>
    <row r="61403" spans="7:7" ht="15" customHeight="1">
      <c r="G61403" s="488"/>
    </row>
    <row r="61404" spans="7:7" ht="15" customHeight="1">
      <c r="G61404" s="488"/>
    </row>
    <row r="61405" spans="7:7" ht="15" customHeight="1">
      <c r="G61405" s="488"/>
    </row>
    <row r="61406" spans="7:7" ht="15" customHeight="1">
      <c r="G61406" s="488"/>
    </row>
    <row r="61407" spans="7:7" ht="15" customHeight="1">
      <c r="G61407" s="488"/>
    </row>
    <row r="61408" spans="7:7" ht="15" customHeight="1">
      <c r="G61408" s="488"/>
    </row>
    <row r="61409" spans="7:7" ht="15" customHeight="1">
      <c r="G61409" s="488"/>
    </row>
    <row r="61410" spans="7:7" ht="15" customHeight="1">
      <c r="G61410" s="488"/>
    </row>
    <row r="61411" spans="7:7" ht="15" customHeight="1">
      <c r="G61411" s="488"/>
    </row>
    <row r="61412" spans="7:7" ht="15" customHeight="1">
      <c r="G61412" s="488"/>
    </row>
    <row r="61413" spans="7:7" ht="15" customHeight="1">
      <c r="G61413" s="488"/>
    </row>
    <row r="61414" spans="7:7" ht="15" customHeight="1">
      <c r="G61414" s="488"/>
    </row>
    <row r="61415" spans="7:7" ht="15" customHeight="1">
      <c r="G61415" s="488"/>
    </row>
    <row r="61416" spans="7:7" ht="15" customHeight="1">
      <c r="G61416" s="488"/>
    </row>
    <row r="61417" spans="7:7" ht="15" customHeight="1">
      <c r="G61417" s="488"/>
    </row>
    <row r="61418" spans="7:7" ht="15" customHeight="1">
      <c r="G61418" s="488"/>
    </row>
    <row r="61419" spans="7:7" ht="15" customHeight="1">
      <c r="G61419" s="488"/>
    </row>
    <row r="61420" spans="7:7" ht="15" customHeight="1">
      <c r="G61420" s="488"/>
    </row>
    <row r="61421" spans="7:7" ht="15" customHeight="1">
      <c r="G61421" s="488"/>
    </row>
    <row r="61422" spans="7:7" ht="15" customHeight="1">
      <c r="G61422" s="488"/>
    </row>
    <row r="61423" spans="7:7" ht="15" customHeight="1">
      <c r="G61423" s="488"/>
    </row>
    <row r="61424" spans="7:7" ht="15" customHeight="1">
      <c r="G61424" s="488"/>
    </row>
    <row r="61425" spans="7:7" ht="15" customHeight="1">
      <c r="G61425" s="488"/>
    </row>
    <row r="61426" spans="7:7" ht="15" customHeight="1">
      <c r="G61426" s="488"/>
    </row>
    <row r="61427" spans="7:7" ht="15" customHeight="1">
      <c r="G61427" s="488"/>
    </row>
    <row r="61428" spans="7:7" ht="15" customHeight="1">
      <c r="G61428" s="488"/>
    </row>
    <row r="61429" spans="7:7" ht="15" customHeight="1">
      <c r="G61429" s="488"/>
    </row>
    <row r="61430" spans="7:7" ht="15" customHeight="1">
      <c r="G61430" s="488"/>
    </row>
    <row r="61431" spans="7:7" ht="15" customHeight="1">
      <c r="G61431" s="488"/>
    </row>
    <row r="61432" spans="7:7" ht="15" customHeight="1">
      <c r="G61432" s="488"/>
    </row>
    <row r="61433" spans="7:7" ht="15" customHeight="1">
      <c r="G61433" s="488"/>
    </row>
    <row r="61434" spans="7:7" ht="15" customHeight="1">
      <c r="G61434" s="488"/>
    </row>
    <row r="61435" spans="7:7" ht="15" customHeight="1">
      <c r="G61435" s="488"/>
    </row>
    <row r="61436" spans="7:7" ht="15" customHeight="1">
      <c r="G61436" s="488"/>
    </row>
    <row r="61437" spans="7:7" ht="15" customHeight="1">
      <c r="G61437" s="488"/>
    </row>
    <row r="61438" spans="7:7" ht="15" customHeight="1">
      <c r="G61438" s="488"/>
    </row>
    <row r="61439" spans="7:7" ht="15" customHeight="1">
      <c r="G61439" s="488"/>
    </row>
    <row r="61440" spans="7:7" ht="15" customHeight="1">
      <c r="G61440" s="488"/>
    </row>
    <row r="61441" spans="7:7" ht="15" customHeight="1">
      <c r="G61441" s="488"/>
    </row>
    <row r="61442" spans="7:7" ht="15" customHeight="1">
      <c r="G61442" s="488"/>
    </row>
    <row r="61443" spans="7:7" ht="15" customHeight="1">
      <c r="G61443" s="488"/>
    </row>
    <row r="61444" spans="7:7" ht="15" customHeight="1">
      <c r="G61444" s="488"/>
    </row>
    <row r="61445" spans="7:7" ht="15" customHeight="1">
      <c r="G61445" s="488"/>
    </row>
    <row r="61446" spans="7:7" ht="15" customHeight="1">
      <c r="G61446" s="488"/>
    </row>
    <row r="61447" spans="7:7" ht="15" customHeight="1">
      <c r="G61447" s="488"/>
    </row>
    <row r="61448" spans="7:7" ht="15" customHeight="1">
      <c r="G61448" s="488"/>
    </row>
    <row r="61449" spans="7:7" ht="15" customHeight="1">
      <c r="G61449" s="488"/>
    </row>
    <row r="61450" spans="7:7" ht="15" customHeight="1">
      <c r="G61450" s="488"/>
    </row>
    <row r="61451" spans="7:7" ht="15" customHeight="1">
      <c r="G61451" s="488"/>
    </row>
    <row r="61452" spans="7:7" ht="15" customHeight="1">
      <c r="G61452" s="488"/>
    </row>
    <row r="61453" spans="7:7" ht="15" customHeight="1">
      <c r="G61453" s="488"/>
    </row>
    <row r="61454" spans="7:7" ht="15" customHeight="1">
      <c r="G61454" s="488"/>
    </row>
    <row r="61455" spans="7:7" ht="15" customHeight="1">
      <c r="G61455" s="488"/>
    </row>
    <row r="61456" spans="7:7" ht="15" customHeight="1">
      <c r="G61456" s="488"/>
    </row>
    <row r="61457" spans="7:7" ht="15" customHeight="1">
      <c r="G61457" s="488"/>
    </row>
    <row r="61458" spans="7:7" ht="15" customHeight="1">
      <c r="G61458" s="488"/>
    </row>
    <row r="61459" spans="7:7" ht="15" customHeight="1">
      <c r="G61459" s="488"/>
    </row>
    <row r="61460" spans="7:7" ht="15" customHeight="1">
      <c r="G61460" s="488"/>
    </row>
    <row r="61461" spans="7:7" ht="15" customHeight="1">
      <c r="G61461" s="488"/>
    </row>
    <row r="61462" spans="7:7" ht="15" customHeight="1">
      <c r="G61462" s="488"/>
    </row>
    <row r="61463" spans="7:7" ht="15" customHeight="1">
      <c r="G61463" s="488"/>
    </row>
    <row r="61464" spans="7:7" ht="15" customHeight="1">
      <c r="G61464" s="488"/>
    </row>
    <row r="61465" spans="7:7" ht="15" customHeight="1">
      <c r="G61465" s="488"/>
    </row>
    <row r="61466" spans="7:7" ht="15" customHeight="1">
      <c r="G61466" s="488"/>
    </row>
    <row r="61467" spans="7:7" ht="15" customHeight="1">
      <c r="G61467" s="488"/>
    </row>
    <row r="61468" spans="7:7" ht="15" customHeight="1">
      <c r="G61468" s="488"/>
    </row>
    <row r="61469" spans="7:7" ht="15" customHeight="1">
      <c r="G61469" s="488"/>
    </row>
    <row r="61470" spans="7:7" ht="15" customHeight="1">
      <c r="G61470" s="488"/>
    </row>
    <row r="61471" spans="7:7" ht="15" customHeight="1">
      <c r="G61471" s="488"/>
    </row>
    <row r="61472" spans="7:7" ht="15" customHeight="1">
      <c r="G61472" s="488"/>
    </row>
    <row r="61473" spans="7:7" ht="15" customHeight="1">
      <c r="G61473" s="488"/>
    </row>
    <row r="61474" spans="7:7" ht="15" customHeight="1">
      <c r="G61474" s="488"/>
    </row>
    <row r="61475" spans="7:7" ht="15" customHeight="1">
      <c r="G61475" s="488"/>
    </row>
    <row r="61476" spans="7:7" ht="15" customHeight="1">
      <c r="G61476" s="488"/>
    </row>
    <row r="61477" spans="7:7" ht="15" customHeight="1">
      <c r="G61477" s="488"/>
    </row>
    <row r="61478" spans="7:7" ht="15" customHeight="1">
      <c r="G61478" s="488"/>
    </row>
    <row r="61479" spans="7:7" ht="15" customHeight="1">
      <c r="G61479" s="488"/>
    </row>
    <row r="61480" spans="7:7" ht="15" customHeight="1">
      <c r="G61480" s="488"/>
    </row>
    <row r="61481" spans="7:7" ht="15" customHeight="1">
      <c r="G61481" s="488"/>
    </row>
    <row r="61482" spans="7:7" ht="15" customHeight="1">
      <c r="G61482" s="488"/>
    </row>
    <row r="61483" spans="7:7" ht="15" customHeight="1">
      <c r="G61483" s="488"/>
    </row>
    <row r="61484" spans="7:7" ht="15" customHeight="1">
      <c r="G61484" s="488"/>
    </row>
    <row r="61485" spans="7:7" ht="15" customHeight="1">
      <c r="G61485" s="488"/>
    </row>
    <row r="61486" spans="7:7" ht="15" customHeight="1">
      <c r="G61486" s="488"/>
    </row>
    <row r="61487" spans="7:7" ht="15" customHeight="1">
      <c r="G61487" s="488"/>
    </row>
    <row r="61488" spans="7:7" ht="15" customHeight="1">
      <c r="G61488" s="488"/>
    </row>
    <row r="61489" spans="7:7" ht="15" customHeight="1">
      <c r="G61489" s="488"/>
    </row>
    <row r="61490" spans="7:7" ht="15" customHeight="1">
      <c r="G61490" s="488"/>
    </row>
    <row r="61491" spans="7:7" ht="15" customHeight="1">
      <c r="G61491" s="488"/>
    </row>
    <row r="61492" spans="7:7" ht="15" customHeight="1">
      <c r="G61492" s="488"/>
    </row>
    <row r="61493" spans="7:7" ht="15" customHeight="1">
      <c r="G61493" s="488"/>
    </row>
    <row r="61494" spans="7:7" ht="15" customHeight="1">
      <c r="G61494" s="488"/>
    </row>
    <row r="61495" spans="7:7" ht="15" customHeight="1">
      <c r="G61495" s="488"/>
    </row>
    <row r="61496" spans="7:7" ht="15" customHeight="1">
      <c r="G61496" s="488"/>
    </row>
    <row r="61497" spans="7:7" ht="15" customHeight="1">
      <c r="G61497" s="488"/>
    </row>
    <row r="61498" spans="7:7" ht="15" customHeight="1">
      <c r="G61498" s="488"/>
    </row>
    <row r="61499" spans="7:7" ht="15" customHeight="1">
      <c r="G61499" s="488"/>
    </row>
    <row r="61500" spans="7:7" ht="15" customHeight="1">
      <c r="G61500" s="488"/>
    </row>
    <row r="61501" spans="7:7" ht="15" customHeight="1">
      <c r="G61501" s="488"/>
    </row>
    <row r="61502" spans="7:7" ht="15" customHeight="1">
      <c r="G61502" s="488"/>
    </row>
    <row r="61503" spans="7:7" ht="15" customHeight="1">
      <c r="G61503" s="488"/>
    </row>
    <row r="61504" spans="7:7" ht="15" customHeight="1">
      <c r="G61504" s="488"/>
    </row>
    <row r="61505" spans="7:7" ht="15" customHeight="1">
      <c r="G61505" s="488"/>
    </row>
    <row r="61506" spans="7:7" ht="15" customHeight="1">
      <c r="G61506" s="488"/>
    </row>
    <row r="61507" spans="7:7" ht="15" customHeight="1">
      <c r="G61507" s="488"/>
    </row>
    <row r="61508" spans="7:7" ht="15" customHeight="1">
      <c r="G61508" s="488"/>
    </row>
    <row r="61509" spans="7:7" ht="15" customHeight="1">
      <c r="G61509" s="488"/>
    </row>
    <row r="61510" spans="7:7" ht="15" customHeight="1">
      <c r="G61510" s="488"/>
    </row>
    <row r="61511" spans="7:7" ht="15" customHeight="1">
      <c r="G61511" s="488"/>
    </row>
    <row r="61512" spans="7:7" ht="15" customHeight="1">
      <c r="G61512" s="488"/>
    </row>
    <row r="61513" spans="7:7" ht="15" customHeight="1">
      <c r="G61513" s="488"/>
    </row>
    <row r="61514" spans="7:7" ht="15" customHeight="1">
      <c r="G61514" s="488"/>
    </row>
    <row r="61515" spans="7:7" ht="15" customHeight="1">
      <c r="G61515" s="488"/>
    </row>
    <row r="61516" spans="7:7" ht="15" customHeight="1">
      <c r="G61516" s="488"/>
    </row>
    <row r="61517" spans="7:7" ht="15" customHeight="1">
      <c r="G61517" s="488"/>
    </row>
    <row r="61518" spans="7:7" ht="15" customHeight="1">
      <c r="G61518" s="488"/>
    </row>
    <row r="61519" spans="7:7" ht="15" customHeight="1">
      <c r="G61519" s="488"/>
    </row>
    <row r="61520" spans="7:7" ht="15" customHeight="1">
      <c r="G61520" s="488"/>
    </row>
    <row r="61521" spans="7:7" ht="15" customHeight="1">
      <c r="G61521" s="488"/>
    </row>
    <row r="61522" spans="7:7" ht="15" customHeight="1">
      <c r="G61522" s="488"/>
    </row>
    <row r="61523" spans="7:7" ht="15" customHeight="1">
      <c r="G61523" s="488"/>
    </row>
    <row r="61524" spans="7:7" ht="15" customHeight="1">
      <c r="G61524" s="488"/>
    </row>
    <row r="61525" spans="7:7" ht="15" customHeight="1">
      <c r="G61525" s="488"/>
    </row>
    <row r="61526" spans="7:7" ht="15" customHeight="1">
      <c r="G61526" s="488"/>
    </row>
    <row r="61527" spans="7:7" ht="15" customHeight="1">
      <c r="G61527" s="488"/>
    </row>
    <row r="61528" spans="7:7" ht="15" customHeight="1">
      <c r="G61528" s="488"/>
    </row>
    <row r="61529" spans="7:7" ht="15" customHeight="1">
      <c r="G61529" s="488"/>
    </row>
    <row r="61530" spans="7:7" ht="15" customHeight="1">
      <c r="G61530" s="488"/>
    </row>
    <row r="61531" spans="7:7" ht="15" customHeight="1">
      <c r="G61531" s="488"/>
    </row>
    <row r="61532" spans="7:7" ht="15" customHeight="1">
      <c r="G61532" s="488"/>
    </row>
    <row r="61533" spans="7:7" ht="15" customHeight="1">
      <c r="G61533" s="488"/>
    </row>
    <row r="61534" spans="7:7" ht="15" customHeight="1">
      <c r="G61534" s="488"/>
    </row>
    <row r="61535" spans="7:7" ht="15" customHeight="1">
      <c r="G61535" s="488"/>
    </row>
    <row r="61536" spans="7:7" ht="15" customHeight="1">
      <c r="G61536" s="488"/>
    </row>
    <row r="61537" spans="7:7" ht="15" customHeight="1">
      <c r="G61537" s="488"/>
    </row>
    <row r="61538" spans="7:7" ht="15" customHeight="1">
      <c r="G61538" s="488"/>
    </row>
    <row r="61539" spans="7:7" ht="15" customHeight="1">
      <c r="G61539" s="488"/>
    </row>
    <row r="61540" spans="7:7" ht="15" customHeight="1">
      <c r="G61540" s="488"/>
    </row>
    <row r="61541" spans="7:7" ht="15" customHeight="1">
      <c r="G61541" s="488"/>
    </row>
    <row r="61542" spans="7:7" ht="15" customHeight="1">
      <c r="G61542" s="488"/>
    </row>
    <row r="61543" spans="7:7" ht="15" customHeight="1">
      <c r="G61543" s="488"/>
    </row>
    <row r="61544" spans="7:7" ht="15" customHeight="1">
      <c r="G61544" s="488"/>
    </row>
    <row r="61545" spans="7:7" ht="15" customHeight="1">
      <c r="G61545" s="488"/>
    </row>
    <row r="61546" spans="7:7" ht="15" customHeight="1">
      <c r="G61546" s="488"/>
    </row>
    <row r="61547" spans="7:7" ht="15" customHeight="1">
      <c r="G61547" s="488"/>
    </row>
    <row r="61548" spans="7:7" ht="15" customHeight="1">
      <c r="G61548" s="488"/>
    </row>
    <row r="61549" spans="7:7" ht="15" customHeight="1">
      <c r="G61549" s="488"/>
    </row>
    <row r="61550" spans="7:7" ht="15" customHeight="1">
      <c r="G61550" s="488"/>
    </row>
    <row r="61551" spans="7:7" ht="15" customHeight="1">
      <c r="G61551" s="488"/>
    </row>
    <row r="61552" spans="7:7" ht="15" customHeight="1">
      <c r="G61552" s="488"/>
    </row>
    <row r="61553" spans="7:7" ht="15" customHeight="1">
      <c r="G61553" s="488"/>
    </row>
    <row r="61554" spans="7:7" ht="15" customHeight="1">
      <c r="G61554" s="488"/>
    </row>
    <row r="61555" spans="7:7" ht="15" customHeight="1">
      <c r="G61555" s="488"/>
    </row>
    <row r="61556" spans="7:7" ht="15" customHeight="1">
      <c r="G61556" s="488"/>
    </row>
    <row r="61557" spans="7:7" ht="15" customHeight="1">
      <c r="G61557" s="488"/>
    </row>
    <row r="61558" spans="7:7" ht="15" customHeight="1">
      <c r="G61558" s="488"/>
    </row>
    <row r="61559" spans="7:7" ht="15" customHeight="1">
      <c r="G61559" s="488"/>
    </row>
    <row r="61560" spans="7:7" ht="15" customHeight="1">
      <c r="G61560" s="488"/>
    </row>
    <row r="61561" spans="7:7" ht="15" customHeight="1">
      <c r="G61561" s="488"/>
    </row>
    <row r="61562" spans="7:7" ht="15" customHeight="1">
      <c r="G61562" s="488"/>
    </row>
    <row r="61563" spans="7:7" ht="15" customHeight="1">
      <c r="G61563" s="488"/>
    </row>
    <row r="61564" spans="7:7" ht="15" customHeight="1">
      <c r="G61564" s="488"/>
    </row>
    <row r="61565" spans="7:7" ht="15" customHeight="1">
      <c r="G61565" s="488"/>
    </row>
    <row r="61566" spans="7:7" ht="15" customHeight="1">
      <c r="G61566" s="488"/>
    </row>
    <row r="61567" spans="7:7" ht="15" customHeight="1">
      <c r="G61567" s="488"/>
    </row>
    <row r="61568" spans="7:7" ht="15" customHeight="1">
      <c r="G61568" s="488"/>
    </row>
    <row r="61569" spans="7:7" ht="15" customHeight="1">
      <c r="G61569" s="488"/>
    </row>
    <row r="61570" spans="7:7" ht="15" customHeight="1">
      <c r="G61570" s="488"/>
    </row>
    <row r="61571" spans="7:7" ht="15" customHeight="1">
      <c r="G61571" s="488"/>
    </row>
    <row r="61572" spans="7:7" ht="15" customHeight="1">
      <c r="G61572" s="488"/>
    </row>
    <row r="61573" spans="7:7" ht="15" customHeight="1">
      <c r="G61573" s="488"/>
    </row>
    <row r="61574" spans="7:7" ht="15" customHeight="1">
      <c r="G61574" s="488"/>
    </row>
    <row r="61575" spans="7:7" ht="15" customHeight="1">
      <c r="G61575" s="488"/>
    </row>
    <row r="61576" spans="7:7" ht="15" customHeight="1">
      <c r="G61576" s="488"/>
    </row>
    <row r="61577" spans="7:7" ht="15" customHeight="1">
      <c r="G61577" s="488"/>
    </row>
    <row r="61578" spans="7:7" ht="15" customHeight="1">
      <c r="G61578" s="488"/>
    </row>
    <row r="61579" spans="7:7" ht="15" customHeight="1">
      <c r="G61579" s="488"/>
    </row>
    <row r="61580" spans="7:7" ht="15" customHeight="1">
      <c r="G61580" s="488"/>
    </row>
    <row r="61581" spans="7:7" ht="15" customHeight="1">
      <c r="G61581" s="488"/>
    </row>
    <row r="61582" spans="7:7" ht="15" customHeight="1">
      <c r="G61582" s="488"/>
    </row>
    <row r="61583" spans="7:7" ht="15" customHeight="1">
      <c r="G61583" s="488"/>
    </row>
    <row r="61584" spans="7:7" ht="15" customHeight="1">
      <c r="G61584" s="488"/>
    </row>
    <row r="61585" spans="7:7" ht="15" customHeight="1">
      <c r="G61585" s="488"/>
    </row>
    <row r="61586" spans="7:7" ht="15" customHeight="1">
      <c r="G61586" s="488"/>
    </row>
    <row r="61587" spans="7:7" ht="15" customHeight="1">
      <c r="G61587" s="488"/>
    </row>
    <row r="61588" spans="7:7" ht="15" customHeight="1">
      <c r="G61588" s="488"/>
    </row>
    <row r="61589" spans="7:7" ht="15" customHeight="1">
      <c r="G61589" s="488"/>
    </row>
    <row r="61590" spans="7:7" ht="15" customHeight="1">
      <c r="G61590" s="488"/>
    </row>
    <row r="61591" spans="7:7" ht="15" customHeight="1">
      <c r="G61591" s="488"/>
    </row>
    <row r="61592" spans="7:7" ht="15" customHeight="1">
      <c r="G61592" s="488"/>
    </row>
    <row r="61593" spans="7:7" ht="15" customHeight="1">
      <c r="G61593" s="488"/>
    </row>
    <row r="61594" spans="7:7" ht="15" customHeight="1">
      <c r="G61594" s="488"/>
    </row>
    <row r="61595" spans="7:7" ht="15" customHeight="1">
      <c r="G61595" s="488"/>
    </row>
    <row r="61596" spans="7:7" ht="15" customHeight="1">
      <c r="G61596" s="488"/>
    </row>
    <row r="61597" spans="7:7" ht="15" customHeight="1">
      <c r="G61597" s="488"/>
    </row>
    <row r="61598" spans="7:7" ht="15" customHeight="1">
      <c r="G61598" s="488"/>
    </row>
    <row r="61599" spans="7:7" ht="15" customHeight="1">
      <c r="G61599" s="488"/>
    </row>
    <row r="61600" spans="7:7" ht="15" customHeight="1">
      <c r="G61600" s="488"/>
    </row>
    <row r="61601" spans="7:7" ht="15" customHeight="1">
      <c r="G61601" s="488"/>
    </row>
    <row r="61602" spans="7:7" ht="15" customHeight="1">
      <c r="G61602" s="488"/>
    </row>
    <row r="61603" spans="7:7" ht="15" customHeight="1">
      <c r="G61603" s="488"/>
    </row>
    <row r="61604" spans="7:7" ht="15" customHeight="1">
      <c r="G61604" s="488"/>
    </row>
    <row r="61605" spans="7:7" ht="15" customHeight="1">
      <c r="G61605" s="488"/>
    </row>
    <row r="61606" spans="7:7" ht="15" customHeight="1">
      <c r="G61606" s="488"/>
    </row>
    <row r="61607" spans="7:7" ht="15" customHeight="1">
      <c r="G61607" s="488"/>
    </row>
    <row r="61608" spans="7:7" ht="15" customHeight="1">
      <c r="G61608" s="488"/>
    </row>
    <row r="61609" spans="7:7" ht="15" customHeight="1">
      <c r="G61609" s="488"/>
    </row>
    <row r="61610" spans="7:7" ht="15" customHeight="1">
      <c r="G61610" s="488"/>
    </row>
    <row r="61611" spans="7:7" ht="15" customHeight="1">
      <c r="G61611" s="488"/>
    </row>
    <row r="61612" spans="7:7" ht="15" customHeight="1">
      <c r="G61612" s="488"/>
    </row>
    <row r="61613" spans="7:7" ht="15" customHeight="1">
      <c r="G61613" s="488"/>
    </row>
    <row r="61614" spans="7:7" ht="15" customHeight="1">
      <c r="G61614" s="488"/>
    </row>
    <row r="61615" spans="7:7" ht="15" customHeight="1">
      <c r="G61615" s="488"/>
    </row>
    <row r="61616" spans="7:7" ht="15" customHeight="1">
      <c r="G61616" s="488"/>
    </row>
    <row r="61617" spans="7:7" ht="15" customHeight="1">
      <c r="G61617" s="488"/>
    </row>
    <row r="61618" spans="7:7" ht="15" customHeight="1">
      <c r="G61618" s="488"/>
    </row>
    <row r="61619" spans="7:7" ht="15" customHeight="1">
      <c r="G61619" s="488"/>
    </row>
    <row r="61620" spans="7:7" ht="15" customHeight="1">
      <c r="G61620" s="488"/>
    </row>
    <row r="61621" spans="7:7" ht="15" customHeight="1">
      <c r="G61621" s="488"/>
    </row>
    <row r="61622" spans="7:7" ht="15" customHeight="1">
      <c r="G61622" s="488"/>
    </row>
    <row r="61623" spans="7:7" ht="15" customHeight="1">
      <c r="G61623" s="488"/>
    </row>
    <row r="61624" spans="7:7" ht="15" customHeight="1">
      <c r="G61624" s="488"/>
    </row>
    <row r="61625" spans="7:7" ht="15" customHeight="1">
      <c r="G61625" s="488"/>
    </row>
    <row r="61626" spans="7:7" ht="15" customHeight="1">
      <c r="G61626" s="488"/>
    </row>
    <row r="61627" spans="7:7" ht="15" customHeight="1">
      <c r="G61627" s="488"/>
    </row>
    <row r="61628" spans="7:7" ht="15" customHeight="1">
      <c r="G61628" s="488"/>
    </row>
    <row r="61629" spans="7:7" ht="15" customHeight="1">
      <c r="G61629" s="488"/>
    </row>
    <row r="61630" spans="7:7" ht="15" customHeight="1">
      <c r="G61630" s="488"/>
    </row>
    <row r="61631" spans="7:7" ht="15" customHeight="1">
      <c r="G61631" s="488"/>
    </row>
    <row r="61632" spans="7:7" ht="15" customHeight="1">
      <c r="G61632" s="488"/>
    </row>
    <row r="61633" spans="7:7" ht="15" customHeight="1">
      <c r="G61633" s="488"/>
    </row>
    <row r="61634" spans="7:7" ht="15" customHeight="1">
      <c r="G61634" s="488"/>
    </row>
    <row r="61635" spans="7:7" ht="15" customHeight="1">
      <c r="G61635" s="488"/>
    </row>
    <row r="61636" spans="7:7" ht="15" customHeight="1">
      <c r="G61636" s="488"/>
    </row>
    <row r="61637" spans="7:7" ht="15" customHeight="1">
      <c r="G61637" s="488"/>
    </row>
    <row r="61638" spans="7:7" ht="15" customHeight="1">
      <c r="G61638" s="488"/>
    </row>
    <row r="61639" spans="7:7" ht="15" customHeight="1">
      <c r="G61639" s="488"/>
    </row>
    <row r="61640" spans="7:7" ht="15" customHeight="1">
      <c r="G61640" s="488"/>
    </row>
    <row r="61641" spans="7:7" ht="15" customHeight="1">
      <c r="G61641" s="488"/>
    </row>
    <row r="61642" spans="7:7" ht="15" customHeight="1">
      <c r="G61642" s="488"/>
    </row>
    <row r="61643" spans="7:7" ht="15" customHeight="1">
      <c r="G61643" s="488"/>
    </row>
    <row r="61644" spans="7:7" ht="15" customHeight="1">
      <c r="G61644" s="488"/>
    </row>
    <row r="61645" spans="7:7" ht="15" customHeight="1">
      <c r="G61645" s="488"/>
    </row>
    <row r="61646" spans="7:7" ht="15" customHeight="1">
      <c r="G61646" s="488"/>
    </row>
    <row r="61647" spans="7:7" ht="15" customHeight="1">
      <c r="G61647" s="488"/>
    </row>
    <row r="61648" spans="7:7" ht="15" customHeight="1">
      <c r="G61648" s="488"/>
    </row>
    <row r="61649" spans="7:7" ht="15" customHeight="1">
      <c r="G61649" s="488"/>
    </row>
    <row r="61650" spans="7:7" ht="15" customHeight="1">
      <c r="G61650" s="488"/>
    </row>
    <row r="61651" spans="7:7" ht="15" customHeight="1">
      <c r="G61651" s="488"/>
    </row>
    <row r="61652" spans="7:7" ht="15" customHeight="1">
      <c r="G61652" s="488"/>
    </row>
    <row r="61653" spans="7:7" ht="15" customHeight="1">
      <c r="G61653" s="488"/>
    </row>
    <row r="61654" spans="7:7" ht="15" customHeight="1">
      <c r="G61654" s="488"/>
    </row>
    <row r="61655" spans="7:7" ht="15" customHeight="1">
      <c r="G61655" s="488"/>
    </row>
    <row r="61656" spans="7:7" ht="15" customHeight="1">
      <c r="G61656" s="488"/>
    </row>
    <row r="61657" spans="7:7" ht="15" customHeight="1">
      <c r="G61657" s="488"/>
    </row>
    <row r="61658" spans="7:7" ht="15" customHeight="1">
      <c r="G61658" s="488"/>
    </row>
    <row r="61659" spans="7:7" ht="15" customHeight="1">
      <c r="G61659" s="488"/>
    </row>
    <row r="61660" spans="7:7" ht="15" customHeight="1">
      <c r="G61660" s="488"/>
    </row>
    <row r="61661" spans="7:7" ht="15" customHeight="1">
      <c r="G61661" s="488"/>
    </row>
    <row r="61662" spans="7:7" ht="15" customHeight="1">
      <c r="G61662" s="488"/>
    </row>
    <row r="61663" spans="7:7" ht="15" customHeight="1">
      <c r="G61663" s="488"/>
    </row>
    <row r="61664" spans="7:7" ht="15" customHeight="1">
      <c r="G61664" s="488"/>
    </row>
    <row r="61665" spans="7:7" ht="15" customHeight="1">
      <c r="G61665" s="488"/>
    </row>
    <row r="61666" spans="7:7" ht="15" customHeight="1">
      <c r="G61666" s="488"/>
    </row>
    <row r="61667" spans="7:7" ht="15" customHeight="1">
      <c r="G61667" s="488"/>
    </row>
    <row r="61668" spans="7:7" ht="15" customHeight="1">
      <c r="G61668" s="488"/>
    </row>
    <row r="61669" spans="7:7" ht="15" customHeight="1">
      <c r="G61669" s="488"/>
    </row>
    <row r="61670" spans="7:7" ht="15" customHeight="1">
      <c r="G61670" s="488"/>
    </row>
    <row r="61671" spans="7:7" ht="15" customHeight="1">
      <c r="G61671" s="488"/>
    </row>
    <row r="61672" spans="7:7" ht="15" customHeight="1">
      <c r="G61672" s="488"/>
    </row>
    <row r="61673" spans="7:7" ht="15" customHeight="1">
      <c r="G61673" s="488"/>
    </row>
    <row r="61674" spans="7:7" ht="15" customHeight="1">
      <c r="G61674" s="488"/>
    </row>
    <row r="61675" spans="7:7" ht="15" customHeight="1">
      <c r="G61675" s="488"/>
    </row>
    <row r="61676" spans="7:7" ht="15" customHeight="1">
      <c r="G61676" s="488"/>
    </row>
    <row r="61677" spans="7:7" ht="15" customHeight="1">
      <c r="G61677" s="488"/>
    </row>
    <row r="61678" spans="7:7" ht="15" customHeight="1">
      <c r="G61678" s="488"/>
    </row>
    <row r="61679" spans="7:7" ht="15" customHeight="1">
      <c r="G61679" s="488"/>
    </row>
    <row r="61680" spans="7:7" ht="15" customHeight="1">
      <c r="G61680" s="488"/>
    </row>
    <row r="61681" spans="7:7" ht="15" customHeight="1">
      <c r="G61681" s="488"/>
    </row>
    <row r="61682" spans="7:7" ht="15" customHeight="1">
      <c r="G61682" s="488"/>
    </row>
    <row r="61683" spans="7:7" ht="15" customHeight="1">
      <c r="G61683" s="488"/>
    </row>
    <row r="61684" spans="7:7" ht="15" customHeight="1">
      <c r="G61684" s="488"/>
    </row>
    <row r="61685" spans="7:7" ht="15" customHeight="1">
      <c r="G61685" s="488"/>
    </row>
    <row r="61686" spans="7:7" ht="15" customHeight="1">
      <c r="G61686" s="488"/>
    </row>
    <row r="61687" spans="7:7" ht="15" customHeight="1">
      <c r="G61687" s="488"/>
    </row>
    <row r="61688" spans="7:7" ht="15" customHeight="1">
      <c r="G61688" s="488"/>
    </row>
    <row r="61689" spans="7:7" ht="15" customHeight="1">
      <c r="G61689" s="488"/>
    </row>
    <row r="61690" spans="7:7" ht="15" customHeight="1">
      <c r="G61690" s="488"/>
    </row>
    <row r="61691" spans="7:7" ht="15" customHeight="1">
      <c r="G61691" s="488"/>
    </row>
    <row r="61692" spans="7:7" ht="15" customHeight="1">
      <c r="G61692" s="488"/>
    </row>
    <row r="61693" spans="7:7" ht="15" customHeight="1">
      <c r="G61693" s="488"/>
    </row>
    <row r="61694" spans="7:7" ht="15" customHeight="1">
      <c r="G61694" s="488"/>
    </row>
    <row r="61695" spans="7:7" ht="15" customHeight="1">
      <c r="G61695" s="488"/>
    </row>
    <row r="61696" spans="7:7" ht="15" customHeight="1">
      <c r="G61696" s="488"/>
    </row>
    <row r="61697" spans="7:7" ht="15" customHeight="1">
      <c r="G61697" s="488"/>
    </row>
    <row r="61698" spans="7:7" ht="15" customHeight="1">
      <c r="G61698" s="488"/>
    </row>
    <row r="61699" spans="7:7" ht="15" customHeight="1">
      <c r="G61699" s="488"/>
    </row>
    <row r="61700" spans="7:7" ht="15" customHeight="1">
      <c r="G61700" s="488"/>
    </row>
    <row r="61701" spans="7:7" ht="15" customHeight="1">
      <c r="G61701" s="488"/>
    </row>
    <row r="61702" spans="7:7" ht="15" customHeight="1">
      <c r="G61702" s="488"/>
    </row>
    <row r="61703" spans="7:7" ht="15" customHeight="1">
      <c r="G61703" s="488"/>
    </row>
    <row r="61704" spans="7:7" ht="15" customHeight="1">
      <c r="G61704" s="488"/>
    </row>
    <row r="61705" spans="7:7" ht="15" customHeight="1">
      <c r="G61705" s="488"/>
    </row>
    <row r="61706" spans="7:7" ht="15" customHeight="1">
      <c r="G61706" s="488"/>
    </row>
    <row r="61707" spans="7:7" ht="15" customHeight="1">
      <c r="G61707" s="488"/>
    </row>
    <row r="61708" spans="7:7" ht="15" customHeight="1">
      <c r="G61708" s="488"/>
    </row>
    <row r="61709" spans="7:7" ht="15" customHeight="1">
      <c r="G61709" s="488"/>
    </row>
    <row r="61710" spans="7:7" ht="15" customHeight="1">
      <c r="G61710" s="488"/>
    </row>
    <row r="61711" spans="7:7" ht="15" customHeight="1">
      <c r="G61711" s="488"/>
    </row>
    <row r="61712" spans="7:7" ht="15" customHeight="1">
      <c r="G61712" s="488"/>
    </row>
    <row r="61713" spans="7:7" ht="15" customHeight="1">
      <c r="G61713" s="488"/>
    </row>
    <row r="61714" spans="7:7" ht="15" customHeight="1">
      <c r="G61714" s="488"/>
    </row>
    <row r="61715" spans="7:7" ht="15" customHeight="1">
      <c r="G61715" s="488"/>
    </row>
    <row r="61716" spans="7:7" ht="15" customHeight="1">
      <c r="G61716" s="488"/>
    </row>
    <row r="61717" spans="7:7" ht="15" customHeight="1">
      <c r="G61717" s="488"/>
    </row>
    <row r="61718" spans="7:7" ht="15" customHeight="1">
      <c r="G61718" s="488"/>
    </row>
    <row r="61719" spans="7:7" ht="15" customHeight="1">
      <c r="G61719" s="488"/>
    </row>
    <row r="61720" spans="7:7" ht="15" customHeight="1">
      <c r="G61720" s="488"/>
    </row>
    <row r="61721" spans="7:7" ht="15" customHeight="1">
      <c r="G61721" s="488"/>
    </row>
    <row r="61722" spans="7:7" ht="15" customHeight="1">
      <c r="G61722" s="488"/>
    </row>
    <row r="61723" spans="7:7" ht="15" customHeight="1">
      <c r="G61723" s="488"/>
    </row>
    <row r="61724" spans="7:7" ht="15" customHeight="1">
      <c r="G61724" s="488"/>
    </row>
    <row r="61725" spans="7:7" ht="15" customHeight="1">
      <c r="G61725" s="488"/>
    </row>
    <row r="61726" spans="7:7" ht="15" customHeight="1">
      <c r="G61726" s="488"/>
    </row>
    <row r="61727" spans="7:7" ht="15" customHeight="1">
      <c r="G61727" s="488"/>
    </row>
    <row r="61728" spans="7:7" ht="15" customHeight="1">
      <c r="G61728" s="488"/>
    </row>
    <row r="61729" spans="7:7" ht="15" customHeight="1">
      <c r="G61729" s="488"/>
    </row>
    <row r="61730" spans="7:7" ht="15" customHeight="1">
      <c r="G61730" s="488"/>
    </row>
    <row r="61731" spans="7:7" ht="15" customHeight="1">
      <c r="G61731" s="488"/>
    </row>
    <row r="61732" spans="7:7" ht="15" customHeight="1">
      <c r="G61732" s="488"/>
    </row>
    <row r="61733" spans="7:7" ht="15" customHeight="1">
      <c r="G61733" s="488"/>
    </row>
    <row r="61734" spans="7:7" ht="15" customHeight="1">
      <c r="G61734" s="488"/>
    </row>
    <row r="61735" spans="7:7" ht="15" customHeight="1">
      <c r="G61735" s="488"/>
    </row>
    <row r="61736" spans="7:7" ht="15" customHeight="1">
      <c r="G61736" s="488"/>
    </row>
    <row r="61737" spans="7:7" ht="15" customHeight="1">
      <c r="G61737" s="488"/>
    </row>
    <row r="61738" spans="7:7" ht="15" customHeight="1">
      <c r="G61738" s="488"/>
    </row>
    <row r="61739" spans="7:7" ht="15" customHeight="1">
      <c r="G61739" s="488"/>
    </row>
    <row r="61740" spans="7:7" ht="15" customHeight="1">
      <c r="G61740" s="488"/>
    </row>
    <row r="61741" spans="7:7" ht="15" customHeight="1">
      <c r="G61741" s="488"/>
    </row>
    <row r="61742" spans="7:7" ht="15" customHeight="1">
      <c r="G61742" s="488"/>
    </row>
    <row r="61743" spans="7:7" ht="15" customHeight="1">
      <c r="G61743" s="488"/>
    </row>
    <row r="61744" spans="7:7" ht="15" customHeight="1">
      <c r="G61744" s="488"/>
    </row>
    <row r="61745" spans="7:7" ht="15" customHeight="1">
      <c r="G61745" s="488"/>
    </row>
    <row r="61746" spans="7:7" ht="15" customHeight="1">
      <c r="G61746" s="488"/>
    </row>
    <row r="61747" spans="7:7" ht="15" customHeight="1">
      <c r="G61747" s="488"/>
    </row>
    <row r="61748" spans="7:7" ht="15" customHeight="1">
      <c r="G61748" s="488"/>
    </row>
    <row r="61749" spans="7:7" ht="15" customHeight="1">
      <c r="G61749" s="488"/>
    </row>
    <row r="61750" spans="7:7" ht="15" customHeight="1">
      <c r="G61750" s="488"/>
    </row>
    <row r="61751" spans="7:7" ht="15" customHeight="1">
      <c r="G61751" s="488"/>
    </row>
    <row r="61752" spans="7:7" ht="15" customHeight="1">
      <c r="G61752" s="488"/>
    </row>
    <row r="61753" spans="7:7" ht="15" customHeight="1">
      <c r="G61753" s="488"/>
    </row>
    <row r="61754" spans="7:7" ht="15" customHeight="1">
      <c r="G61754" s="488"/>
    </row>
    <row r="61755" spans="7:7" ht="15" customHeight="1">
      <c r="G61755" s="488"/>
    </row>
    <row r="61756" spans="7:7" ht="15" customHeight="1">
      <c r="G61756" s="488"/>
    </row>
    <row r="61757" spans="7:7" ht="15" customHeight="1">
      <c r="G61757" s="488"/>
    </row>
    <row r="61758" spans="7:7" ht="15" customHeight="1">
      <c r="G61758" s="488"/>
    </row>
    <row r="61759" spans="7:7" ht="15" customHeight="1">
      <c r="G61759" s="488"/>
    </row>
    <row r="61760" spans="7:7" ht="15" customHeight="1">
      <c r="G61760" s="488"/>
    </row>
    <row r="61761" spans="7:7" ht="15" customHeight="1">
      <c r="G61761" s="488"/>
    </row>
    <row r="61762" spans="7:7" ht="15" customHeight="1">
      <c r="G61762" s="488"/>
    </row>
    <row r="61763" spans="7:7" ht="15" customHeight="1">
      <c r="G61763" s="488"/>
    </row>
    <row r="61764" spans="7:7" ht="15" customHeight="1">
      <c r="G61764" s="488"/>
    </row>
    <row r="61765" spans="7:7" ht="15" customHeight="1">
      <c r="G61765" s="488"/>
    </row>
    <row r="61766" spans="7:7" ht="15" customHeight="1">
      <c r="G61766" s="488"/>
    </row>
    <row r="61767" spans="7:7" ht="15" customHeight="1">
      <c r="G61767" s="488"/>
    </row>
    <row r="61768" spans="7:7" ht="15" customHeight="1">
      <c r="G61768" s="488"/>
    </row>
    <row r="61769" spans="7:7" ht="15" customHeight="1">
      <c r="G61769" s="488"/>
    </row>
    <row r="61770" spans="7:7" ht="15" customHeight="1">
      <c r="G61770" s="488"/>
    </row>
    <row r="61771" spans="7:7" ht="15" customHeight="1">
      <c r="G61771" s="488"/>
    </row>
    <row r="61772" spans="7:7" ht="15" customHeight="1">
      <c r="G61772" s="488"/>
    </row>
    <row r="61773" spans="7:7" ht="15" customHeight="1">
      <c r="G61773" s="488"/>
    </row>
    <row r="61774" spans="7:7" ht="15" customHeight="1">
      <c r="G61774" s="488"/>
    </row>
    <row r="61775" spans="7:7" ht="15" customHeight="1">
      <c r="G61775" s="488"/>
    </row>
    <row r="61776" spans="7:7" ht="15" customHeight="1">
      <c r="G61776" s="488"/>
    </row>
    <row r="61777" spans="7:7" ht="15" customHeight="1">
      <c r="G61777" s="488"/>
    </row>
    <row r="61778" spans="7:7" ht="15" customHeight="1">
      <c r="G61778" s="488"/>
    </row>
    <row r="61779" spans="7:7" ht="15" customHeight="1">
      <c r="G61779" s="488"/>
    </row>
    <row r="61780" spans="7:7" ht="15" customHeight="1">
      <c r="G61780" s="488"/>
    </row>
    <row r="61781" spans="7:7" ht="15" customHeight="1">
      <c r="G61781" s="488"/>
    </row>
    <row r="61782" spans="7:7" ht="15" customHeight="1">
      <c r="G61782" s="488"/>
    </row>
    <row r="61783" spans="7:7" ht="15" customHeight="1">
      <c r="G61783" s="488"/>
    </row>
    <row r="61784" spans="7:7" ht="15" customHeight="1">
      <c r="G61784" s="488"/>
    </row>
    <row r="61785" spans="7:7" ht="15" customHeight="1">
      <c r="G61785" s="488"/>
    </row>
    <row r="61786" spans="7:7" ht="15" customHeight="1">
      <c r="G61786" s="488"/>
    </row>
    <row r="61787" spans="7:7" ht="15" customHeight="1">
      <c r="G61787" s="488"/>
    </row>
    <row r="61788" spans="7:7" ht="15" customHeight="1">
      <c r="G61788" s="488"/>
    </row>
    <row r="61789" spans="7:7" ht="15" customHeight="1">
      <c r="G61789" s="488"/>
    </row>
    <row r="61790" spans="7:7" ht="15" customHeight="1">
      <c r="G61790" s="488"/>
    </row>
    <row r="61791" spans="7:7" ht="15" customHeight="1">
      <c r="G61791" s="488"/>
    </row>
    <row r="61792" spans="7:7" ht="15" customHeight="1">
      <c r="G61792" s="488"/>
    </row>
    <row r="61793" spans="7:7" ht="15" customHeight="1">
      <c r="G61793" s="488"/>
    </row>
    <row r="61794" spans="7:7" ht="15" customHeight="1">
      <c r="G61794" s="488"/>
    </row>
    <row r="61795" spans="7:7" ht="15" customHeight="1">
      <c r="G61795" s="488"/>
    </row>
    <row r="61796" spans="7:7" ht="15" customHeight="1">
      <c r="G61796" s="488"/>
    </row>
    <row r="61797" spans="7:7" ht="15" customHeight="1">
      <c r="G61797" s="488"/>
    </row>
    <row r="61798" spans="7:7" ht="15" customHeight="1">
      <c r="G61798" s="488"/>
    </row>
    <row r="61799" spans="7:7" ht="15" customHeight="1">
      <c r="G61799" s="488"/>
    </row>
    <row r="61800" spans="7:7" ht="15" customHeight="1">
      <c r="G61800" s="488"/>
    </row>
    <row r="61801" spans="7:7" ht="15" customHeight="1">
      <c r="G61801" s="488"/>
    </row>
    <row r="61802" spans="7:7" ht="15" customHeight="1">
      <c r="G61802" s="488"/>
    </row>
    <row r="61803" spans="7:7" ht="15" customHeight="1">
      <c r="G61803" s="488"/>
    </row>
    <row r="61804" spans="7:7" ht="15" customHeight="1">
      <c r="G61804" s="488"/>
    </row>
    <row r="61805" spans="7:7" ht="15" customHeight="1">
      <c r="G61805" s="488"/>
    </row>
    <row r="61806" spans="7:7" ht="15" customHeight="1">
      <c r="G61806" s="488"/>
    </row>
    <row r="61807" spans="7:7" ht="15" customHeight="1">
      <c r="G61807" s="488"/>
    </row>
    <row r="61808" spans="7:7" ht="15" customHeight="1">
      <c r="G61808" s="488"/>
    </row>
    <row r="61809" spans="7:7" ht="15" customHeight="1">
      <c r="G61809" s="488"/>
    </row>
    <row r="61810" spans="7:7" ht="15" customHeight="1">
      <c r="G61810" s="488"/>
    </row>
    <row r="61811" spans="7:7" ht="15" customHeight="1">
      <c r="G61811" s="488"/>
    </row>
    <row r="61812" spans="7:7" ht="15" customHeight="1">
      <c r="G61812" s="488"/>
    </row>
    <row r="61813" spans="7:7" ht="15" customHeight="1">
      <c r="G61813" s="488"/>
    </row>
    <row r="61814" spans="7:7" ht="15" customHeight="1">
      <c r="G61814" s="488"/>
    </row>
    <row r="61815" spans="7:7" ht="15" customHeight="1">
      <c r="G61815" s="488"/>
    </row>
    <row r="61816" spans="7:7" ht="15" customHeight="1">
      <c r="G61816" s="488"/>
    </row>
    <row r="61817" spans="7:7" ht="15" customHeight="1">
      <c r="G61817" s="488"/>
    </row>
    <row r="61818" spans="7:7" ht="15" customHeight="1">
      <c r="G61818" s="488"/>
    </row>
    <row r="61819" spans="7:7" ht="15" customHeight="1">
      <c r="G61819" s="488"/>
    </row>
    <row r="61820" spans="7:7" ht="15" customHeight="1">
      <c r="G61820" s="488"/>
    </row>
    <row r="61821" spans="7:7" ht="15" customHeight="1">
      <c r="G61821" s="488"/>
    </row>
    <row r="61822" spans="7:7" ht="15" customHeight="1">
      <c r="G61822" s="488"/>
    </row>
    <row r="61823" spans="7:7" ht="15" customHeight="1">
      <c r="G61823" s="488"/>
    </row>
    <row r="61824" spans="7:7" ht="15" customHeight="1">
      <c r="G61824" s="488"/>
    </row>
    <row r="61825" spans="7:7" ht="15" customHeight="1">
      <c r="G61825" s="488"/>
    </row>
    <row r="61826" spans="7:7" ht="15" customHeight="1">
      <c r="G61826" s="488"/>
    </row>
    <row r="61827" spans="7:7" ht="15" customHeight="1">
      <c r="G61827" s="488"/>
    </row>
    <row r="61828" spans="7:7" ht="15" customHeight="1">
      <c r="G61828" s="488"/>
    </row>
    <row r="61829" spans="7:7" ht="15" customHeight="1">
      <c r="G61829" s="488"/>
    </row>
    <row r="61830" spans="7:7" ht="15" customHeight="1">
      <c r="G61830" s="488"/>
    </row>
    <row r="61831" spans="7:7" ht="15" customHeight="1">
      <c r="G61831" s="488"/>
    </row>
    <row r="61832" spans="7:7" ht="15" customHeight="1">
      <c r="G61832" s="488"/>
    </row>
    <row r="61833" spans="7:7" ht="15" customHeight="1">
      <c r="G61833" s="488"/>
    </row>
    <row r="61834" spans="7:7" ht="15" customHeight="1">
      <c r="G61834" s="488"/>
    </row>
    <row r="61835" spans="7:7" ht="15" customHeight="1">
      <c r="G61835" s="488"/>
    </row>
    <row r="61836" spans="7:7" ht="15" customHeight="1">
      <c r="G61836" s="488"/>
    </row>
    <row r="61837" spans="7:7" ht="15" customHeight="1">
      <c r="G61837" s="488"/>
    </row>
    <row r="61838" spans="7:7" ht="15" customHeight="1">
      <c r="G61838" s="488"/>
    </row>
    <row r="61839" spans="7:7" ht="15" customHeight="1">
      <c r="G61839" s="488"/>
    </row>
    <row r="61840" spans="7:7" ht="15" customHeight="1">
      <c r="G61840" s="488"/>
    </row>
    <row r="61841" spans="7:7" ht="15" customHeight="1">
      <c r="G61841" s="488"/>
    </row>
    <row r="61842" spans="7:7" ht="15" customHeight="1">
      <c r="G61842" s="488"/>
    </row>
    <row r="61843" spans="7:7" ht="15" customHeight="1">
      <c r="G61843" s="488"/>
    </row>
    <row r="61844" spans="7:7" ht="15" customHeight="1">
      <c r="G61844" s="488"/>
    </row>
    <row r="61845" spans="7:7" ht="15" customHeight="1">
      <c r="G61845" s="488"/>
    </row>
    <row r="61846" spans="7:7" ht="15" customHeight="1">
      <c r="G61846" s="488"/>
    </row>
    <row r="61847" spans="7:7" ht="15" customHeight="1">
      <c r="G61847" s="488"/>
    </row>
    <row r="61848" spans="7:7" ht="15" customHeight="1">
      <c r="G61848" s="488"/>
    </row>
    <row r="61849" spans="7:7" ht="15" customHeight="1">
      <c r="G61849" s="488"/>
    </row>
    <row r="61850" spans="7:7" ht="15" customHeight="1">
      <c r="G61850" s="488"/>
    </row>
    <row r="61851" spans="7:7" ht="15" customHeight="1">
      <c r="G61851" s="488"/>
    </row>
    <row r="61852" spans="7:7" ht="15" customHeight="1">
      <c r="G61852" s="488"/>
    </row>
    <row r="61853" spans="7:7" ht="15" customHeight="1">
      <c r="G61853" s="488"/>
    </row>
    <row r="61854" spans="7:7" ht="15" customHeight="1">
      <c r="G61854" s="488"/>
    </row>
    <row r="61855" spans="7:7" ht="15" customHeight="1">
      <c r="G61855" s="488"/>
    </row>
    <row r="61856" spans="7:7" ht="15" customHeight="1">
      <c r="G61856" s="488"/>
    </row>
    <row r="61857" spans="7:7" ht="15" customHeight="1">
      <c r="G61857" s="488"/>
    </row>
    <row r="61858" spans="7:7" ht="15" customHeight="1">
      <c r="G61858" s="488"/>
    </row>
    <row r="61859" spans="7:7" ht="15" customHeight="1">
      <c r="G61859" s="488"/>
    </row>
    <row r="61860" spans="7:7" ht="15" customHeight="1">
      <c r="G61860" s="488"/>
    </row>
    <row r="61861" spans="7:7" ht="15" customHeight="1">
      <c r="G61861" s="488"/>
    </row>
    <row r="61862" spans="7:7" ht="15" customHeight="1">
      <c r="G61862" s="488"/>
    </row>
    <row r="61863" spans="7:7" ht="15" customHeight="1">
      <c r="G61863" s="488"/>
    </row>
    <row r="61864" spans="7:7" ht="15" customHeight="1">
      <c r="G61864" s="488"/>
    </row>
    <row r="61865" spans="7:7" ht="15" customHeight="1">
      <c r="G61865" s="488"/>
    </row>
    <row r="61866" spans="7:7" ht="15" customHeight="1">
      <c r="G61866" s="488"/>
    </row>
    <row r="61867" spans="7:7" ht="15" customHeight="1">
      <c r="G61867" s="488"/>
    </row>
    <row r="61868" spans="7:7" ht="15" customHeight="1">
      <c r="G61868" s="488"/>
    </row>
    <row r="61869" spans="7:7" ht="15" customHeight="1">
      <c r="G61869" s="488"/>
    </row>
    <row r="61870" spans="7:7" ht="15" customHeight="1">
      <c r="G61870" s="488"/>
    </row>
    <row r="61871" spans="7:7" ht="15" customHeight="1">
      <c r="G61871" s="488"/>
    </row>
    <row r="61872" spans="7:7" ht="15" customHeight="1">
      <c r="G61872" s="488"/>
    </row>
    <row r="61873" spans="7:7" ht="15" customHeight="1">
      <c r="G61873" s="488"/>
    </row>
    <row r="61874" spans="7:7" ht="15" customHeight="1">
      <c r="G61874" s="488"/>
    </row>
    <row r="61875" spans="7:7" ht="15" customHeight="1">
      <c r="G61875" s="488"/>
    </row>
    <row r="61876" spans="7:7" ht="15" customHeight="1">
      <c r="G61876" s="488"/>
    </row>
    <row r="61877" spans="7:7" ht="15" customHeight="1">
      <c r="G61877" s="488"/>
    </row>
    <row r="61878" spans="7:7" ht="15" customHeight="1">
      <c r="G61878" s="488"/>
    </row>
    <row r="61879" spans="7:7" ht="15" customHeight="1">
      <c r="G61879" s="488"/>
    </row>
    <row r="61880" spans="7:7" ht="15" customHeight="1">
      <c r="G61880" s="488"/>
    </row>
    <row r="61881" spans="7:7" ht="15" customHeight="1">
      <c r="G61881" s="488"/>
    </row>
    <row r="61882" spans="7:7" ht="15" customHeight="1">
      <c r="G61882" s="488"/>
    </row>
    <row r="61883" spans="7:7" ht="15" customHeight="1">
      <c r="G61883" s="488"/>
    </row>
    <row r="61884" spans="7:7" ht="15" customHeight="1">
      <c r="G61884" s="488"/>
    </row>
    <row r="61885" spans="7:7" ht="15" customHeight="1">
      <c r="G61885" s="488"/>
    </row>
    <row r="61886" spans="7:7" ht="15" customHeight="1">
      <c r="G61886" s="488"/>
    </row>
    <row r="61887" spans="7:7" ht="15" customHeight="1">
      <c r="G61887" s="488"/>
    </row>
    <row r="61888" spans="7:7" ht="15" customHeight="1">
      <c r="G61888" s="488"/>
    </row>
    <row r="61889" spans="7:7" ht="15" customHeight="1">
      <c r="G61889" s="488"/>
    </row>
    <row r="61890" spans="7:7" ht="15" customHeight="1">
      <c r="G61890" s="488"/>
    </row>
    <row r="61891" spans="7:7" ht="15" customHeight="1">
      <c r="G61891" s="488"/>
    </row>
    <row r="61892" spans="7:7" ht="15" customHeight="1">
      <c r="G61892" s="488"/>
    </row>
    <row r="61893" spans="7:7" ht="15" customHeight="1">
      <c r="G61893" s="488"/>
    </row>
    <row r="61894" spans="7:7" ht="15" customHeight="1">
      <c r="G61894" s="488"/>
    </row>
    <row r="61895" spans="7:7" ht="15" customHeight="1">
      <c r="G61895" s="488"/>
    </row>
    <row r="61896" spans="7:7" ht="15" customHeight="1">
      <c r="G61896" s="488"/>
    </row>
    <row r="61897" spans="7:7" ht="15" customHeight="1">
      <c r="G61897" s="488"/>
    </row>
    <row r="61898" spans="7:7" ht="15" customHeight="1">
      <c r="G61898" s="488"/>
    </row>
    <row r="61899" spans="7:7" ht="15" customHeight="1">
      <c r="G61899" s="488"/>
    </row>
    <row r="61900" spans="7:7" ht="15" customHeight="1">
      <c r="G61900" s="488"/>
    </row>
    <row r="61901" spans="7:7" ht="15" customHeight="1">
      <c r="G61901" s="488"/>
    </row>
    <row r="61902" spans="7:7" ht="15" customHeight="1">
      <c r="G61902" s="488"/>
    </row>
    <row r="61903" spans="7:7" ht="15" customHeight="1">
      <c r="G61903" s="488"/>
    </row>
    <row r="61904" spans="7:7" ht="15" customHeight="1">
      <c r="G61904" s="488"/>
    </row>
    <row r="61905" spans="7:7" ht="15" customHeight="1">
      <c r="G61905" s="488"/>
    </row>
    <row r="61906" spans="7:7" ht="15" customHeight="1">
      <c r="G61906" s="488"/>
    </row>
    <row r="61907" spans="7:7" ht="15" customHeight="1">
      <c r="G61907" s="488"/>
    </row>
    <row r="61908" spans="7:7" ht="15" customHeight="1">
      <c r="G61908" s="488"/>
    </row>
    <row r="61909" spans="7:7" ht="15" customHeight="1">
      <c r="G61909" s="488"/>
    </row>
    <row r="61910" spans="7:7" ht="15" customHeight="1">
      <c r="G61910" s="488"/>
    </row>
    <row r="61911" spans="7:7" ht="15" customHeight="1">
      <c r="G61911" s="488"/>
    </row>
    <row r="61912" spans="7:7" ht="15" customHeight="1">
      <c r="G61912" s="488"/>
    </row>
    <row r="61913" spans="7:7" ht="15" customHeight="1">
      <c r="G61913" s="488"/>
    </row>
    <row r="61914" spans="7:7" ht="15" customHeight="1">
      <c r="G61914" s="488"/>
    </row>
    <row r="61915" spans="7:7" ht="15" customHeight="1">
      <c r="G61915" s="488"/>
    </row>
    <row r="61916" spans="7:7" ht="15" customHeight="1">
      <c r="G61916" s="488"/>
    </row>
    <row r="61917" spans="7:7" ht="15" customHeight="1">
      <c r="G61917" s="488"/>
    </row>
    <row r="61918" spans="7:7" ht="15" customHeight="1">
      <c r="G61918" s="488"/>
    </row>
    <row r="61919" spans="7:7" ht="15" customHeight="1">
      <c r="G61919" s="488"/>
    </row>
    <row r="61920" spans="7:7" ht="15" customHeight="1">
      <c r="G61920" s="488"/>
    </row>
    <row r="61921" spans="7:7" ht="15" customHeight="1">
      <c r="G61921" s="488"/>
    </row>
    <row r="61922" spans="7:7" ht="15" customHeight="1">
      <c r="G61922" s="488"/>
    </row>
    <row r="61923" spans="7:7" ht="15" customHeight="1">
      <c r="G61923" s="488"/>
    </row>
    <row r="61924" spans="7:7" ht="15" customHeight="1">
      <c r="G61924" s="488"/>
    </row>
    <row r="61925" spans="7:7" ht="15" customHeight="1">
      <c r="G61925" s="488"/>
    </row>
    <row r="61926" spans="7:7" ht="15" customHeight="1">
      <c r="G61926" s="488"/>
    </row>
    <row r="61927" spans="7:7" ht="15" customHeight="1">
      <c r="G61927" s="488"/>
    </row>
    <row r="61928" spans="7:7" ht="15" customHeight="1">
      <c r="G61928" s="488"/>
    </row>
    <row r="61929" spans="7:7" ht="15" customHeight="1">
      <c r="G61929" s="488"/>
    </row>
    <row r="61930" spans="7:7" ht="15" customHeight="1">
      <c r="G61930" s="488"/>
    </row>
    <row r="61931" spans="7:7" ht="15" customHeight="1">
      <c r="G61931" s="488"/>
    </row>
    <row r="61932" spans="7:7" ht="15" customHeight="1">
      <c r="G61932" s="488"/>
    </row>
    <row r="61933" spans="7:7" ht="15" customHeight="1">
      <c r="G61933" s="488"/>
    </row>
    <row r="61934" spans="7:7" ht="15" customHeight="1">
      <c r="G61934" s="488"/>
    </row>
    <row r="61935" spans="7:7" ht="15" customHeight="1">
      <c r="G61935" s="488"/>
    </row>
    <row r="61936" spans="7:7" ht="15" customHeight="1">
      <c r="G61936" s="488"/>
    </row>
    <row r="61937" spans="7:7" ht="15" customHeight="1">
      <c r="G61937" s="488"/>
    </row>
    <row r="61938" spans="7:7" ht="15" customHeight="1">
      <c r="G61938" s="488"/>
    </row>
    <row r="61939" spans="7:7" ht="15" customHeight="1">
      <c r="G61939" s="488"/>
    </row>
    <row r="61940" spans="7:7" ht="15" customHeight="1">
      <c r="G61940" s="488"/>
    </row>
    <row r="61941" spans="7:7" ht="15" customHeight="1">
      <c r="G61941" s="488"/>
    </row>
    <row r="61942" spans="7:7" ht="15" customHeight="1">
      <c r="G61942" s="488"/>
    </row>
    <row r="61943" spans="7:7" ht="15" customHeight="1">
      <c r="G61943" s="488"/>
    </row>
    <row r="61944" spans="7:7" ht="15" customHeight="1">
      <c r="G61944" s="488"/>
    </row>
    <row r="61945" spans="7:7" ht="15" customHeight="1">
      <c r="G61945" s="488"/>
    </row>
    <row r="61946" spans="7:7" ht="15" customHeight="1">
      <c r="G61946" s="488"/>
    </row>
    <row r="61947" spans="7:7" ht="15" customHeight="1">
      <c r="G61947" s="488"/>
    </row>
    <row r="61948" spans="7:7" ht="15" customHeight="1">
      <c r="G61948" s="488"/>
    </row>
    <row r="61949" spans="7:7" ht="15" customHeight="1">
      <c r="G61949" s="488"/>
    </row>
    <row r="61950" spans="7:7" ht="15" customHeight="1">
      <c r="G61950" s="488"/>
    </row>
    <row r="61951" spans="7:7" ht="15" customHeight="1">
      <c r="G61951" s="488"/>
    </row>
    <row r="61952" spans="7:7" ht="15" customHeight="1">
      <c r="G61952" s="488"/>
    </row>
    <row r="61953" spans="7:7" ht="15" customHeight="1">
      <c r="G61953" s="488"/>
    </row>
    <row r="61954" spans="7:7" ht="15" customHeight="1">
      <c r="G61954" s="488"/>
    </row>
    <row r="61955" spans="7:7" ht="15" customHeight="1">
      <c r="G61955" s="488"/>
    </row>
    <row r="61956" spans="7:7" ht="15" customHeight="1">
      <c r="G61956" s="488"/>
    </row>
    <row r="61957" spans="7:7" ht="15" customHeight="1">
      <c r="G61957" s="488"/>
    </row>
    <row r="61958" spans="7:7" ht="15" customHeight="1">
      <c r="G61958" s="488"/>
    </row>
    <row r="61959" spans="7:7" ht="15" customHeight="1">
      <c r="G61959" s="488"/>
    </row>
    <row r="61960" spans="7:7" ht="15" customHeight="1">
      <c r="G61960" s="488"/>
    </row>
    <row r="61961" spans="7:7" ht="15" customHeight="1">
      <c r="G61961" s="488"/>
    </row>
    <row r="61962" spans="7:7" ht="15" customHeight="1">
      <c r="G61962" s="488"/>
    </row>
    <row r="61963" spans="7:7" ht="15" customHeight="1">
      <c r="G61963" s="488"/>
    </row>
    <row r="61964" spans="7:7" ht="15" customHeight="1">
      <c r="G61964" s="488"/>
    </row>
    <row r="61965" spans="7:7" ht="15" customHeight="1">
      <c r="G61965" s="488"/>
    </row>
    <row r="61966" spans="7:7" ht="15" customHeight="1">
      <c r="G61966" s="488"/>
    </row>
    <row r="61967" spans="7:7" ht="15" customHeight="1">
      <c r="G61967" s="488"/>
    </row>
    <row r="61968" spans="7:7" ht="15" customHeight="1">
      <c r="G61968" s="488"/>
    </row>
    <row r="61969" spans="7:7" ht="15" customHeight="1">
      <c r="G61969" s="488"/>
    </row>
    <row r="61970" spans="7:7" ht="15" customHeight="1">
      <c r="G61970" s="488"/>
    </row>
    <row r="61971" spans="7:7" ht="15" customHeight="1">
      <c r="G61971" s="488"/>
    </row>
    <row r="61972" spans="7:7" ht="15" customHeight="1">
      <c r="G61972" s="488"/>
    </row>
    <row r="61973" spans="7:7" ht="15" customHeight="1">
      <c r="G61973" s="488"/>
    </row>
    <row r="61974" spans="7:7" ht="15" customHeight="1">
      <c r="G61974" s="488"/>
    </row>
    <row r="61975" spans="7:7" ht="15" customHeight="1">
      <c r="G61975" s="488"/>
    </row>
    <row r="61976" spans="7:7" ht="15" customHeight="1">
      <c r="G61976" s="488"/>
    </row>
    <row r="61977" spans="7:7" ht="15" customHeight="1">
      <c r="G61977" s="488"/>
    </row>
    <row r="61978" spans="7:7" ht="15" customHeight="1">
      <c r="G61978" s="488"/>
    </row>
    <row r="61979" spans="7:7" ht="15" customHeight="1">
      <c r="G61979" s="488"/>
    </row>
    <row r="61980" spans="7:7" ht="15" customHeight="1">
      <c r="G61980" s="488"/>
    </row>
    <row r="61981" spans="7:7" ht="15" customHeight="1">
      <c r="G61981" s="488"/>
    </row>
    <row r="61982" spans="7:7" ht="15" customHeight="1">
      <c r="G61982" s="488"/>
    </row>
    <row r="61983" spans="7:7" ht="15" customHeight="1">
      <c r="G61983" s="488"/>
    </row>
    <row r="61984" spans="7:7" ht="15" customHeight="1">
      <c r="G61984" s="488"/>
    </row>
    <row r="61985" spans="7:7" ht="15" customHeight="1">
      <c r="G61985" s="488"/>
    </row>
    <row r="61986" spans="7:7" ht="15" customHeight="1">
      <c r="G61986" s="488"/>
    </row>
    <row r="61987" spans="7:7" ht="15" customHeight="1">
      <c r="G61987" s="488"/>
    </row>
    <row r="61988" spans="7:7" ht="15" customHeight="1">
      <c r="G61988" s="488"/>
    </row>
    <row r="61989" spans="7:7" ht="15" customHeight="1">
      <c r="G61989" s="488"/>
    </row>
    <row r="61990" spans="7:7" ht="15" customHeight="1">
      <c r="G61990" s="488"/>
    </row>
    <row r="61991" spans="7:7" ht="15" customHeight="1">
      <c r="G61991" s="488"/>
    </row>
    <row r="61992" spans="7:7" ht="15" customHeight="1">
      <c r="G61992" s="488"/>
    </row>
    <row r="61993" spans="7:7" ht="15" customHeight="1">
      <c r="G61993" s="488"/>
    </row>
    <row r="61994" spans="7:7" ht="15" customHeight="1">
      <c r="G61994" s="488"/>
    </row>
    <row r="61995" spans="7:7" ht="15" customHeight="1">
      <c r="G61995" s="488"/>
    </row>
    <row r="61996" spans="7:7" ht="15" customHeight="1">
      <c r="G61996" s="488"/>
    </row>
    <row r="61997" spans="7:7" ht="15" customHeight="1">
      <c r="G61997" s="488"/>
    </row>
    <row r="61998" spans="7:7" ht="15" customHeight="1">
      <c r="G61998" s="488"/>
    </row>
    <row r="61999" spans="7:7" ht="15" customHeight="1">
      <c r="G61999" s="488"/>
    </row>
    <row r="62000" spans="7:7" ht="15" customHeight="1">
      <c r="G62000" s="488"/>
    </row>
    <row r="62001" spans="7:7" ht="15" customHeight="1">
      <c r="G62001" s="488"/>
    </row>
    <row r="62002" spans="7:7" ht="15" customHeight="1">
      <c r="G62002" s="488"/>
    </row>
    <row r="62003" spans="7:7" ht="15" customHeight="1">
      <c r="G62003" s="488"/>
    </row>
    <row r="62004" spans="7:7" ht="15" customHeight="1">
      <c r="G62004" s="488"/>
    </row>
    <row r="62005" spans="7:7" ht="15" customHeight="1">
      <c r="G62005" s="488"/>
    </row>
    <row r="62006" spans="7:7" ht="15" customHeight="1">
      <c r="G62006" s="488"/>
    </row>
    <row r="62007" spans="7:7" ht="15" customHeight="1">
      <c r="G62007" s="488"/>
    </row>
    <row r="62008" spans="7:7" ht="15" customHeight="1">
      <c r="G62008" s="488"/>
    </row>
    <row r="62009" spans="7:7" ht="15" customHeight="1">
      <c r="G62009" s="488"/>
    </row>
    <row r="62010" spans="7:7" ht="15" customHeight="1">
      <c r="G62010" s="488"/>
    </row>
    <row r="62011" spans="7:7" ht="15" customHeight="1">
      <c r="G62011" s="488"/>
    </row>
    <row r="62012" spans="7:7" ht="15" customHeight="1">
      <c r="G62012" s="488"/>
    </row>
    <row r="62013" spans="7:7" ht="15" customHeight="1">
      <c r="G62013" s="488"/>
    </row>
    <row r="62014" spans="7:7" ht="15" customHeight="1">
      <c r="G62014" s="488"/>
    </row>
    <row r="62015" spans="7:7" ht="15" customHeight="1">
      <c r="G62015" s="488"/>
    </row>
    <row r="62016" spans="7:7" ht="15" customHeight="1">
      <c r="G62016" s="488"/>
    </row>
    <row r="62017" spans="7:7" ht="15" customHeight="1">
      <c r="G62017" s="488"/>
    </row>
    <row r="62018" spans="7:7" ht="15" customHeight="1">
      <c r="G62018" s="488"/>
    </row>
    <row r="62019" spans="7:7" ht="15" customHeight="1">
      <c r="G62019" s="488"/>
    </row>
    <row r="62020" spans="7:7" ht="15" customHeight="1">
      <c r="G62020" s="488"/>
    </row>
    <row r="62021" spans="7:7" ht="15" customHeight="1">
      <c r="G62021" s="488"/>
    </row>
    <row r="62022" spans="7:7" ht="15" customHeight="1">
      <c r="G62022" s="488"/>
    </row>
    <row r="62023" spans="7:7" ht="15" customHeight="1">
      <c r="G62023" s="488"/>
    </row>
    <row r="62024" spans="7:7" ht="15" customHeight="1">
      <c r="G62024" s="488"/>
    </row>
    <row r="62025" spans="7:7" ht="15" customHeight="1">
      <c r="G62025" s="488"/>
    </row>
    <row r="62026" spans="7:7" ht="15" customHeight="1">
      <c r="G62026" s="488"/>
    </row>
    <row r="62027" spans="7:7" ht="15" customHeight="1">
      <c r="G62027" s="488"/>
    </row>
    <row r="62028" spans="7:7" ht="15" customHeight="1">
      <c r="G62028" s="488"/>
    </row>
    <row r="62029" spans="7:7" ht="15" customHeight="1">
      <c r="G62029" s="488"/>
    </row>
    <row r="62030" spans="7:7" ht="15" customHeight="1">
      <c r="G62030" s="488"/>
    </row>
    <row r="62031" spans="7:7" ht="15" customHeight="1">
      <c r="G62031" s="488"/>
    </row>
    <row r="62032" spans="7:7" ht="15" customHeight="1">
      <c r="G62032" s="488"/>
    </row>
    <row r="62033" spans="7:7" ht="15" customHeight="1">
      <c r="G62033" s="488"/>
    </row>
    <row r="62034" spans="7:7" ht="15" customHeight="1">
      <c r="G62034" s="488"/>
    </row>
    <row r="62035" spans="7:7" ht="15" customHeight="1">
      <c r="G62035" s="488"/>
    </row>
    <row r="62036" spans="7:7" ht="15" customHeight="1">
      <c r="G62036" s="488"/>
    </row>
    <row r="62037" spans="7:7" ht="15" customHeight="1">
      <c r="G62037" s="488"/>
    </row>
    <row r="62038" spans="7:7" ht="15" customHeight="1">
      <c r="G62038" s="488"/>
    </row>
    <row r="62039" spans="7:7" ht="15" customHeight="1">
      <c r="G62039" s="488"/>
    </row>
    <row r="62040" spans="7:7" ht="15" customHeight="1">
      <c r="G62040" s="488"/>
    </row>
    <row r="62041" spans="7:7" ht="15" customHeight="1">
      <c r="G62041" s="488"/>
    </row>
    <row r="62042" spans="7:7" ht="15" customHeight="1">
      <c r="G62042" s="488"/>
    </row>
    <row r="62043" spans="7:7" ht="15" customHeight="1">
      <c r="G62043" s="488"/>
    </row>
    <row r="62044" spans="7:7" ht="15" customHeight="1">
      <c r="G62044" s="488"/>
    </row>
    <row r="62045" spans="7:7" ht="15" customHeight="1">
      <c r="G62045" s="488"/>
    </row>
    <row r="62046" spans="7:7" ht="15" customHeight="1">
      <c r="G62046" s="488"/>
    </row>
    <row r="62047" spans="7:7" ht="15" customHeight="1">
      <c r="G62047" s="488"/>
    </row>
    <row r="62048" spans="7:7" ht="15" customHeight="1">
      <c r="G62048" s="488"/>
    </row>
    <row r="62049" spans="7:7" ht="15" customHeight="1">
      <c r="G62049" s="488"/>
    </row>
    <row r="62050" spans="7:7" ht="15" customHeight="1">
      <c r="G62050" s="488"/>
    </row>
    <row r="62051" spans="7:7" ht="15" customHeight="1">
      <c r="G62051" s="488"/>
    </row>
    <row r="62052" spans="7:7" ht="15" customHeight="1">
      <c r="G62052" s="488"/>
    </row>
    <row r="62053" spans="7:7" ht="15" customHeight="1">
      <c r="G62053" s="488"/>
    </row>
    <row r="62054" spans="7:7" ht="15" customHeight="1">
      <c r="G62054" s="488"/>
    </row>
    <row r="62055" spans="7:7" ht="15" customHeight="1">
      <c r="G62055" s="488"/>
    </row>
    <row r="62056" spans="7:7" ht="15" customHeight="1">
      <c r="G62056" s="488"/>
    </row>
    <row r="62057" spans="7:7" ht="15" customHeight="1">
      <c r="G62057" s="488"/>
    </row>
    <row r="62058" spans="7:7" ht="15" customHeight="1">
      <c r="G62058" s="488"/>
    </row>
    <row r="62059" spans="7:7" ht="15" customHeight="1">
      <c r="G62059" s="488"/>
    </row>
    <row r="62060" spans="7:7" ht="15" customHeight="1">
      <c r="G62060" s="488"/>
    </row>
    <row r="62061" spans="7:7" ht="15" customHeight="1">
      <c r="G62061" s="488"/>
    </row>
    <row r="62062" spans="7:7" ht="15" customHeight="1">
      <c r="G62062" s="488"/>
    </row>
    <row r="62063" spans="7:7" ht="15" customHeight="1">
      <c r="G62063" s="488"/>
    </row>
    <row r="62064" spans="7:7" ht="15" customHeight="1">
      <c r="G62064" s="488"/>
    </row>
    <row r="62065" spans="7:7" ht="15" customHeight="1">
      <c r="G62065" s="488"/>
    </row>
    <row r="62066" spans="7:7" ht="15" customHeight="1">
      <c r="G62066" s="488"/>
    </row>
    <row r="62067" spans="7:7" ht="15" customHeight="1">
      <c r="G62067" s="488"/>
    </row>
    <row r="62068" spans="7:7" ht="15" customHeight="1">
      <c r="G62068" s="488"/>
    </row>
    <row r="62069" spans="7:7" ht="15" customHeight="1">
      <c r="G62069" s="488"/>
    </row>
    <row r="62070" spans="7:7" ht="15" customHeight="1">
      <c r="G62070" s="488"/>
    </row>
    <row r="62071" spans="7:7" ht="15" customHeight="1">
      <c r="G62071" s="488"/>
    </row>
    <row r="62072" spans="7:7" ht="15" customHeight="1">
      <c r="G62072" s="488"/>
    </row>
    <row r="62073" spans="7:7" ht="15" customHeight="1">
      <c r="G62073" s="488"/>
    </row>
    <row r="62074" spans="7:7" ht="15" customHeight="1">
      <c r="G62074" s="488"/>
    </row>
    <row r="62075" spans="7:7" ht="15" customHeight="1">
      <c r="G62075" s="488"/>
    </row>
    <row r="62076" spans="7:7" ht="15" customHeight="1">
      <c r="G62076" s="488"/>
    </row>
    <row r="62077" spans="7:7" ht="15" customHeight="1">
      <c r="G62077" s="488"/>
    </row>
    <row r="62078" spans="7:7" ht="15" customHeight="1">
      <c r="G62078" s="488"/>
    </row>
    <row r="62079" spans="7:7" ht="15" customHeight="1">
      <c r="G62079" s="488"/>
    </row>
    <row r="62080" spans="7:7" ht="15" customHeight="1">
      <c r="G62080" s="488"/>
    </row>
    <row r="62081" spans="7:7" ht="15" customHeight="1">
      <c r="G62081" s="488"/>
    </row>
    <row r="62082" spans="7:7" ht="15" customHeight="1">
      <c r="G62082" s="488"/>
    </row>
    <row r="62083" spans="7:7" ht="15" customHeight="1">
      <c r="G62083" s="488"/>
    </row>
    <row r="62084" spans="7:7" ht="15" customHeight="1">
      <c r="G62084" s="488"/>
    </row>
    <row r="62085" spans="7:7" ht="15" customHeight="1">
      <c r="G62085" s="488"/>
    </row>
    <row r="62086" spans="7:7" ht="15" customHeight="1">
      <c r="G62086" s="488"/>
    </row>
    <row r="62087" spans="7:7" ht="15" customHeight="1">
      <c r="G62087" s="488"/>
    </row>
    <row r="62088" spans="7:7" ht="15" customHeight="1">
      <c r="G62088" s="488"/>
    </row>
    <row r="62089" spans="7:7" ht="15" customHeight="1">
      <c r="G62089" s="488"/>
    </row>
    <row r="62090" spans="7:7" ht="15" customHeight="1">
      <c r="G62090" s="488"/>
    </row>
    <row r="62091" spans="7:7" ht="15" customHeight="1">
      <c r="G62091" s="488"/>
    </row>
    <row r="62092" spans="7:7" ht="15" customHeight="1">
      <c r="G62092" s="488"/>
    </row>
    <row r="62093" spans="7:7" ht="15" customHeight="1">
      <c r="G62093" s="488"/>
    </row>
    <row r="62094" spans="7:7" ht="15" customHeight="1">
      <c r="G62094" s="488"/>
    </row>
    <row r="62095" spans="7:7" ht="15" customHeight="1">
      <c r="G62095" s="488"/>
    </row>
    <row r="62096" spans="7:7" ht="15" customHeight="1">
      <c r="G62096" s="488"/>
    </row>
    <row r="62097" spans="7:7" ht="15" customHeight="1">
      <c r="G62097" s="488"/>
    </row>
    <row r="62098" spans="7:7" ht="15" customHeight="1">
      <c r="G62098" s="488"/>
    </row>
    <row r="62099" spans="7:7" ht="15" customHeight="1">
      <c r="G62099" s="488"/>
    </row>
    <row r="62100" spans="7:7" ht="15" customHeight="1">
      <c r="G62100" s="488"/>
    </row>
    <row r="62101" spans="7:7" ht="15" customHeight="1">
      <c r="G62101" s="488"/>
    </row>
    <row r="62102" spans="7:7" ht="15" customHeight="1">
      <c r="G62102" s="488"/>
    </row>
    <row r="62103" spans="7:7" ht="15" customHeight="1">
      <c r="G62103" s="488"/>
    </row>
    <row r="62104" spans="7:7" ht="15" customHeight="1">
      <c r="G62104" s="488"/>
    </row>
    <row r="62105" spans="7:7" ht="15" customHeight="1">
      <c r="G62105" s="488"/>
    </row>
    <row r="62106" spans="7:7" ht="15" customHeight="1">
      <c r="G62106" s="488"/>
    </row>
    <row r="62107" spans="7:7" ht="15" customHeight="1">
      <c r="G62107" s="488"/>
    </row>
    <row r="62108" spans="7:7" ht="15" customHeight="1">
      <c r="G62108" s="488"/>
    </row>
    <row r="62109" spans="7:7" ht="15" customHeight="1">
      <c r="G62109" s="488"/>
    </row>
    <row r="62110" spans="7:7" ht="15" customHeight="1">
      <c r="G62110" s="488"/>
    </row>
    <row r="62111" spans="7:7" ht="15" customHeight="1">
      <c r="G62111" s="488"/>
    </row>
    <row r="62112" spans="7:7" ht="15" customHeight="1">
      <c r="G62112" s="488"/>
    </row>
    <row r="62113" spans="7:7" ht="15" customHeight="1">
      <c r="G62113" s="488"/>
    </row>
    <row r="62114" spans="7:7" ht="15" customHeight="1">
      <c r="G62114" s="488"/>
    </row>
    <row r="62115" spans="7:7" ht="15" customHeight="1">
      <c r="G62115" s="488"/>
    </row>
    <row r="62116" spans="7:7" ht="15" customHeight="1">
      <c r="G62116" s="488"/>
    </row>
    <row r="62117" spans="7:7" ht="15" customHeight="1">
      <c r="G62117" s="488"/>
    </row>
    <row r="62118" spans="7:7" ht="15" customHeight="1">
      <c r="G62118" s="488"/>
    </row>
    <row r="62119" spans="7:7" ht="15" customHeight="1">
      <c r="G62119" s="488"/>
    </row>
    <row r="62120" spans="7:7" ht="15" customHeight="1">
      <c r="G62120" s="488"/>
    </row>
    <row r="62121" spans="7:7" ht="15" customHeight="1">
      <c r="G62121" s="488"/>
    </row>
    <row r="62122" spans="7:7" ht="15" customHeight="1">
      <c r="G62122" s="488"/>
    </row>
    <row r="62123" spans="7:7" ht="15" customHeight="1">
      <c r="G62123" s="488"/>
    </row>
    <row r="62124" spans="7:7" ht="15" customHeight="1">
      <c r="G62124" s="488"/>
    </row>
    <row r="62125" spans="7:7" ht="15" customHeight="1">
      <c r="G62125" s="488"/>
    </row>
    <row r="62126" spans="7:7" ht="15" customHeight="1">
      <c r="G62126" s="488"/>
    </row>
    <row r="62127" spans="7:7" ht="15" customHeight="1">
      <c r="G62127" s="488"/>
    </row>
    <row r="62128" spans="7:7" ht="15" customHeight="1">
      <c r="G62128" s="488"/>
    </row>
    <row r="62129" spans="7:7" ht="15" customHeight="1">
      <c r="G62129" s="488"/>
    </row>
    <row r="62130" spans="7:7" ht="15" customHeight="1">
      <c r="G62130" s="488"/>
    </row>
    <row r="62131" spans="7:7" ht="15" customHeight="1">
      <c r="G62131" s="488"/>
    </row>
    <row r="62132" spans="7:7" ht="15" customHeight="1">
      <c r="G62132" s="488"/>
    </row>
    <row r="62133" spans="7:7" ht="15" customHeight="1">
      <c r="G62133" s="488"/>
    </row>
    <row r="62134" spans="7:7" ht="15" customHeight="1">
      <c r="G62134" s="488"/>
    </row>
    <row r="62135" spans="7:7" ht="15" customHeight="1">
      <c r="G62135" s="488"/>
    </row>
    <row r="62136" spans="7:7" ht="15" customHeight="1">
      <c r="G62136" s="488"/>
    </row>
    <row r="62137" spans="7:7" ht="15" customHeight="1">
      <c r="G62137" s="488"/>
    </row>
    <row r="62138" spans="7:7" ht="15" customHeight="1">
      <c r="G62138" s="488"/>
    </row>
    <row r="62139" spans="7:7" ht="15" customHeight="1">
      <c r="G62139" s="488"/>
    </row>
    <row r="62140" spans="7:7" ht="15" customHeight="1">
      <c r="G62140" s="488"/>
    </row>
    <row r="62141" spans="7:7" ht="15" customHeight="1">
      <c r="G62141" s="488"/>
    </row>
    <row r="62142" spans="7:7" ht="15" customHeight="1">
      <c r="G62142" s="488"/>
    </row>
    <row r="62143" spans="7:7" ht="15" customHeight="1">
      <c r="G62143" s="488"/>
    </row>
    <row r="62144" spans="7:7" ht="15" customHeight="1">
      <c r="G62144" s="488"/>
    </row>
    <row r="62145" spans="7:7" ht="15" customHeight="1">
      <c r="G62145" s="488"/>
    </row>
    <row r="62146" spans="7:7" ht="15" customHeight="1">
      <c r="G62146" s="488"/>
    </row>
    <row r="62147" spans="7:7" ht="15" customHeight="1">
      <c r="G62147" s="488"/>
    </row>
    <row r="62148" spans="7:7" ht="15" customHeight="1">
      <c r="G62148" s="488"/>
    </row>
    <row r="62149" spans="7:7" ht="15" customHeight="1">
      <c r="G62149" s="488"/>
    </row>
    <row r="62150" spans="7:7" ht="15" customHeight="1">
      <c r="G62150" s="488"/>
    </row>
    <row r="62151" spans="7:7" ht="15" customHeight="1">
      <c r="G62151" s="488"/>
    </row>
    <row r="62152" spans="7:7" ht="15" customHeight="1">
      <c r="G62152" s="488"/>
    </row>
    <row r="62153" spans="7:7" ht="15" customHeight="1">
      <c r="G62153" s="488"/>
    </row>
    <row r="62154" spans="7:7" ht="15" customHeight="1">
      <c r="G62154" s="488"/>
    </row>
    <row r="62155" spans="7:7" ht="15" customHeight="1">
      <c r="G62155" s="488"/>
    </row>
    <row r="62156" spans="7:7" ht="15" customHeight="1">
      <c r="G62156" s="488"/>
    </row>
    <row r="62157" spans="7:7" ht="15" customHeight="1">
      <c r="G62157" s="488"/>
    </row>
    <row r="62158" spans="7:7" ht="15" customHeight="1">
      <c r="G62158" s="488"/>
    </row>
    <row r="62159" spans="7:7" ht="15" customHeight="1">
      <c r="G62159" s="488"/>
    </row>
    <row r="62160" spans="7:7" ht="15" customHeight="1">
      <c r="G62160" s="488"/>
    </row>
    <row r="62161" spans="7:7" ht="15" customHeight="1">
      <c r="G62161" s="488"/>
    </row>
    <row r="62162" spans="7:7" ht="15" customHeight="1">
      <c r="G62162" s="488"/>
    </row>
    <row r="62163" spans="7:7" ht="15" customHeight="1">
      <c r="G62163" s="488"/>
    </row>
    <row r="62164" spans="7:7" ht="15" customHeight="1">
      <c r="G62164" s="488"/>
    </row>
    <row r="62165" spans="7:7" ht="15" customHeight="1">
      <c r="G62165" s="488"/>
    </row>
    <row r="62166" spans="7:7" ht="15" customHeight="1">
      <c r="G62166" s="488"/>
    </row>
    <row r="62167" spans="7:7" ht="15" customHeight="1">
      <c r="G62167" s="488"/>
    </row>
    <row r="62168" spans="7:7" ht="15" customHeight="1">
      <c r="G62168" s="488"/>
    </row>
    <row r="62169" spans="7:7" ht="15" customHeight="1">
      <c r="G62169" s="488"/>
    </row>
    <row r="62170" spans="7:7" ht="15" customHeight="1">
      <c r="G62170" s="488"/>
    </row>
    <row r="62171" spans="7:7" ht="15" customHeight="1">
      <c r="G62171" s="488"/>
    </row>
    <row r="62172" spans="7:7" ht="15" customHeight="1">
      <c r="G62172" s="488"/>
    </row>
    <row r="62173" spans="7:7" ht="15" customHeight="1">
      <c r="G62173" s="488"/>
    </row>
    <row r="62174" spans="7:7" ht="15" customHeight="1">
      <c r="G62174" s="488"/>
    </row>
    <row r="62175" spans="7:7" ht="15" customHeight="1">
      <c r="G62175" s="488"/>
    </row>
    <row r="62176" spans="7:7" ht="15" customHeight="1">
      <c r="G62176" s="488"/>
    </row>
    <row r="62177" spans="7:7" ht="15" customHeight="1">
      <c r="G62177" s="488"/>
    </row>
    <row r="62178" spans="7:7" ht="15" customHeight="1">
      <c r="G62178" s="488"/>
    </row>
    <row r="62179" spans="7:7" ht="15" customHeight="1">
      <c r="G62179" s="488"/>
    </row>
    <row r="62180" spans="7:7" ht="15" customHeight="1">
      <c r="G62180" s="488"/>
    </row>
    <row r="62181" spans="7:7" ht="15" customHeight="1">
      <c r="G62181" s="488"/>
    </row>
    <row r="62182" spans="7:7" ht="15" customHeight="1">
      <c r="G62182" s="488"/>
    </row>
    <row r="62183" spans="7:7" ht="15" customHeight="1">
      <c r="G62183" s="488"/>
    </row>
    <row r="62184" spans="7:7" ht="15" customHeight="1">
      <c r="G62184" s="488"/>
    </row>
    <row r="62185" spans="7:7" ht="15" customHeight="1">
      <c r="G62185" s="488"/>
    </row>
    <row r="62186" spans="7:7" ht="15" customHeight="1">
      <c r="G62186" s="488"/>
    </row>
    <row r="62187" spans="7:7" ht="15" customHeight="1">
      <c r="G62187" s="488"/>
    </row>
    <row r="62188" spans="7:7" ht="15" customHeight="1">
      <c r="G62188" s="488"/>
    </row>
    <row r="62189" spans="7:7" ht="15" customHeight="1">
      <c r="G62189" s="488"/>
    </row>
    <row r="62190" spans="7:7" ht="15" customHeight="1">
      <c r="G62190" s="488"/>
    </row>
    <row r="62191" spans="7:7" ht="15" customHeight="1">
      <c r="G62191" s="488"/>
    </row>
    <row r="62192" spans="7:7" ht="15" customHeight="1">
      <c r="G62192" s="488"/>
    </row>
    <row r="62193" spans="7:7" ht="15" customHeight="1">
      <c r="G62193" s="488"/>
    </row>
    <row r="62194" spans="7:7" ht="15" customHeight="1">
      <c r="G62194" s="488"/>
    </row>
    <row r="62195" spans="7:7" ht="15" customHeight="1">
      <c r="G62195" s="488"/>
    </row>
    <row r="62196" spans="7:7" ht="15" customHeight="1">
      <c r="G62196" s="488"/>
    </row>
    <row r="62197" spans="7:7" ht="15" customHeight="1">
      <c r="G62197" s="488"/>
    </row>
    <row r="62198" spans="7:7" ht="15" customHeight="1">
      <c r="G62198" s="488"/>
    </row>
    <row r="62199" spans="7:7" ht="15" customHeight="1">
      <c r="G62199" s="488"/>
    </row>
    <row r="62200" spans="7:7" ht="15" customHeight="1">
      <c r="G62200" s="488"/>
    </row>
    <row r="62201" spans="7:7" ht="15" customHeight="1">
      <c r="G62201" s="488"/>
    </row>
    <row r="62202" spans="7:7" ht="15" customHeight="1">
      <c r="G62202" s="488"/>
    </row>
    <row r="62203" spans="7:7" ht="15" customHeight="1">
      <c r="G62203" s="488"/>
    </row>
    <row r="62204" spans="7:7" ht="15" customHeight="1">
      <c r="G62204" s="488"/>
    </row>
    <row r="62205" spans="7:7" ht="15" customHeight="1">
      <c r="G62205" s="488"/>
    </row>
    <row r="62206" spans="7:7" ht="15" customHeight="1">
      <c r="G62206" s="488"/>
    </row>
    <row r="62207" spans="7:7" ht="15" customHeight="1">
      <c r="G62207" s="488"/>
    </row>
    <row r="62208" spans="7:7" ht="15" customHeight="1">
      <c r="G62208" s="488"/>
    </row>
    <row r="62209" spans="7:7" ht="15" customHeight="1">
      <c r="G62209" s="488"/>
    </row>
    <row r="62210" spans="7:7" ht="15" customHeight="1">
      <c r="G62210" s="488"/>
    </row>
    <row r="62211" spans="7:7" ht="15" customHeight="1">
      <c r="G62211" s="488"/>
    </row>
    <row r="62212" spans="7:7" ht="15" customHeight="1">
      <c r="G62212" s="488"/>
    </row>
    <row r="62213" spans="7:7" ht="15" customHeight="1">
      <c r="G62213" s="488"/>
    </row>
    <row r="62214" spans="7:7" ht="15" customHeight="1">
      <c r="G62214" s="488"/>
    </row>
    <row r="62215" spans="7:7" ht="15" customHeight="1">
      <c r="G62215" s="488"/>
    </row>
    <row r="62216" spans="7:7" ht="15" customHeight="1">
      <c r="G62216" s="488"/>
    </row>
    <row r="62217" spans="7:7" ht="15" customHeight="1">
      <c r="G62217" s="488"/>
    </row>
    <row r="62218" spans="7:7" ht="15" customHeight="1">
      <c r="G62218" s="488"/>
    </row>
    <row r="62219" spans="7:7" ht="15" customHeight="1">
      <c r="G62219" s="488"/>
    </row>
    <row r="62220" spans="7:7" ht="15" customHeight="1">
      <c r="G62220" s="488"/>
    </row>
    <row r="62221" spans="7:7" ht="15" customHeight="1">
      <c r="G62221" s="488"/>
    </row>
    <row r="62222" spans="7:7" ht="15" customHeight="1">
      <c r="G62222" s="488"/>
    </row>
    <row r="62223" spans="7:7" ht="15" customHeight="1">
      <c r="G62223" s="488"/>
    </row>
    <row r="62224" spans="7:7" ht="15" customHeight="1">
      <c r="G62224" s="488"/>
    </row>
    <row r="62225" spans="7:7" ht="15" customHeight="1">
      <c r="G62225" s="488"/>
    </row>
    <row r="62226" spans="7:7" ht="15" customHeight="1">
      <c r="G62226" s="488"/>
    </row>
    <row r="62227" spans="7:7" ht="15" customHeight="1">
      <c r="G62227" s="488"/>
    </row>
    <row r="62228" spans="7:7" ht="15" customHeight="1">
      <c r="G62228" s="488"/>
    </row>
    <row r="62229" spans="7:7" ht="15" customHeight="1">
      <c r="G62229" s="488"/>
    </row>
    <row r="62230" spans="7:7" ht="15" customHeight="1">
      <c r="G62230" s="488"/>
    </row>
    <row r="62231" spans="7:7" ht="15" customHeight="1">
      <c r="G62231" s="488"/>
    </row>
    <row r="62232" spans="7:7" ht="15" customHeight="1">
      <c r="G62232" s="488"/>
    </row>
    <row r="62233" spans="7:7" ht="15" customHeight="1">
      <c r="G62233" s="488"/>
    </row>
    <row r="62234" spans="7:7" ht="15" customHeight="1">
      <c r="G62234" s="488"/>
    </row>
    <row r="62235" spans="7:7" ht="15" customHeight="1">
      <c r="G62235" s="488"/>
    </row>
    <row r="62236" spans="7:7" ht="15" customHeight="1">
      <c r="G62236" s="488"/>
    </row>
    <row r="62237" spans="7:7" ht="15" customHeight="1">
      <c r="G62237" s="488"/>
    </row>
    <row r="62238" spans="7:7" ht="15" customHeight="1">
      <c r="G62238" s="488"/>
    </row>
    <row r="62239" spans="7:7" ht="15" customHeight="1">
      <c r="G62239" s="488"/>
    </row>
    <row r="62240" spans="7:7" ht="15" customHeight="1">
      <c r="G62240" s="488"/>
    </row>
    <row r="62241" spans="7:7" ht="15" customHeight="1">
      <c r="G62241" s="488"/>
    </row>
    <row r="62242" spans="7:7" ht="15" customHeight="1">
      <c r="G62242" s="488"/>
    </row>
    <row r="62243" spans="7:7" ht="15" customHeight="1">
      <c r="G62243" s="488"/>
    </row>
    <row r="62244" spans="7:7" ht="15" customHeight="1">
      <c r="G62244" s="488"/>
    </row>
    <row r="62245" spans="7:7" ht="15" customHeight="1">
      <c r="G62245" s="488"/>
    </row>
    <row r="62246" spans="7:7" ht="15" customHeight="1">
      <c r="G62246" s="488"/>
    </row>
    <row r="62247" spans="7:7" ht="15" customHeight="1">
      <c r="G62247" s="488"/>
    </row>
    <row r="62248" spans="7:7" ht="15" customHeight="1">
      <c r="G62248" s="488"/>
    </row>
    <row r="62249" spans="7:7" ht="15" customHeight="1">
      <c r="G62249" s="488"/>
    </row>
    <row r="62250" spans="7:7" ht="15" customHeight="1">
      <c r="G62250" s="488"/>
    </row>
    <row r="62251" spans="7:7" ht="15" customHeight="1">
      <c r="G62251" s="488"/>
    </row>
    <row r="62252" spans="7:7" ht="15" customHeight="1">
      <c r="G62252" s="488"/>
    </row>
    <row r="62253" spans="7:7" ht="15" customHeight="1">
      <c r="G62253" s="488"/>
    </row>
    <row r="62254" spans="7:7" ht="15" customHeight="1">
      <c r="G62254" s="488"/>
    </row>
    <row r="62255" spans="7:7" ht="15" customHeight="1">
      <c r="G62255" s="488"/>
    </row>
    <row r="62256" spans="7:7" ht="15" customHeight="1">
      <c r="G62256" s="488"/>
    </row>
    <row r="62257" spans="7:7" ht="15" customHeight="1">
      <c r="G62257" s="488"/>
    </row>
    <row r="62258" spans="7:7" ht="15" customHeight="1">
      <c r="G62258" s="488"/>
    </row>
    <row r="62259" spans="7:7" ht="15" customHeight="1">
      <c r="G62259" s="488"/>
    </row>
    <row r="62260" spans="7:7" ht="15" customHeight="1">
      <c r="G62260" s="488"/>
    </row>
    <row r="62261" spans="7:7" ht="15" customHeight="1">
      <c r="G62261" s="488"/>
    </row>
    <row r="62262" spans="7:7" ht="15" customHeight="1">
      <c r="G62262" s="488"/>
    </row>
    <row r="62263" spans="7:7" ht="15" customHeight="1">
      <c r="G62263" s="488"/>
    </row>
    <row r="62264" spans="7:7" ht="15" customHeight="1">
      <c r="G62264" s="488"/>
    </row>
    <row r="62265" spans="7:7" ht="15" customHeight="1">
      <c r="G62265" s="488"/>
    </row>
    <row r="62266" spans="7:7" ht="15" customHeight="1">
      <c r="G62266" s="488"/>
    </row>
    <row r="62267" spans="7:7" ht="15" customHeight="1">
      <c r="G62267" s="488"/>
    </row>
    <row r="62268" spans="7:7" ht="15" customHeight="1">
      <c r="G62268" s="488"/>
    </row>
    <row r="62269" spans="7:7" ht="15" customHeight="1">
      <c r="G62269" s="488"/>
    </row>
    <row r="62270" spans="7:7" ht="15" customHeight="1">
      <c r="G62270" s="488"/>
    </row>
    <row r="62271" spans="7:7" ht="15" customHeight="1">
      <c r="G62271" s="488"/>
    </row>
    <row r="62272" spans="7:7" ht="15" customHeight="1">
      <c r="G62272" s="488"/>
    </row>
    <row r="62273" spans="7:7" ht="15" customHeight="1">
      <c r="G62273" s="488"/>
    </row>
    <row r="62274" spans="7:7" ht="15" customHeight="1">
      <c r="G62274" s="488"/>
    </row>
    <row r="62275" spans="7:7" ht="15" customHeight="1">
      <c r="G62275" s="488"/>
    </row>
    <row r="62276" spans="7:7" ht="15" customHeight="1">
      <c r="G62276" s="488"/>
    </row>
    <row r="62277" spans="7:7" ht="15" customHeight="1">
      <c r="G62277" s="488"/>
    </row>
    <row r="62278" spans="7:7" ht="15" customHeight="1">
      <c r="G62278" s="488"/>
    </row>
    <row r="62279" spans="7:7" ht="15" customHeight="1">
      <c r="G62279" s="488"/>
    </row>
    <row r="62280" spans="7:7" ht="15" customHeight="1">
      <c r="G62280" s="488"/>
    </row>
    <row r="62281" spans="7:7" ht="15" customHeight="1">
      <c r="G62281" s="488"/>
    </row>
    <row r="62282" spans="7:7" ht="15" customHeight="1">
      <c r="G62282" s="488"/>
    </row>
    <row r="62283" spans="7:7" ht="15" customHeight="1">
      <c r="G62283" s="488"/>
    </row>
    <row r="62284" spans="7:7" ht="15" customHeight="1">
      <c r="G62284" s="488"/>
    </row>
    <row r="62285" spans="7:7" ht="15" customHeight="1">
      <c r="G62285" s="488"/>
    </row>
    <row r="62286" spans="7:7" ht="15" customHeight="1">
      <c r="G62286" s="488"/>
    </row>
    <row r="62287" spans="7:7" ht="15" customHeight="1">
      <c r="G62287" s="488"/>
    </row>
    <row r="62288" spans="7:7" ht="15" customHeight="1">
      <c r="G62288" s="488"/>
    </row>
    <row r="62289" spans="7:7" ht="15" customHeight="1">
      <c r="G62289" s="488"/>
    </row>
    <row r="62290" spans="7:7" ht="15" customHeight="1">
      <c r="G62290" s="488"/>
    </row>
    <row r="62291" spans="7:7" ht="15" customHeight="1">
      <c r="G62291" s="488"/>
    </row>
    <row r="62292" spans="7:7" ht="15" customHeight="1">
      <c r="G62292" s="488"/>
    </row>
    <row r="62293" spans="7:7" ht="15" customHeight="1">
      <c r="G62293" s="488"/>
    </row>
    <row r="62294" spans="7:7" ht="15" customHeight="1">
      <c r="G62294" s="488"/>
    </row>
    <row r="62295" spans="7:7" ht="15" customHeight="1">
      <c r="G62295" s="488"/>
    </row>
    <row r="62296" spans="7:7" ht="15" customHeight="1">
      <c r="G62296" s="488"/>
    </row>
    <row r="62297" spans="7:7" ht="15" customHeight="1">
      <c r="G62297" s="488"/>
    </row>
    <row r="62298" spans="7:7" ht="15" customHeight="1">
      <c r="G62298" s="488"/>
    </row>
    <row r="62299" spans="7:7" ht="15" customHeight="1">
      <c r="G62299" s="488"/>
    </row>
    <row r="62300" spans="7:7" ht="15" customHeight="1">
      <c r="G62300" s="488"/>
    </row>
    <row r="62301" spans="7:7" ht="15" customHeight="1">
      <c r="G62301" s="488"/>
    </row>
    <row r="62302" spans="7:7" ht="15" customHeight="1">
      <c r="G62302" s="488"/>
    </row>
    <row r="62303" spans="7:7" ht="15" customHeight="1">
      <c r="G62303" s="488"/>
    </row>
    <row r="62304" spans="7:7" ht="15" customHeight="1">
      <c r="G62304" s="488"/>
    </row>
    <row r="62305" spans="7:7" ht="15" customHeight="1">
      <c r="G62305" s="488"/>
    </row>
    <row r="62306" spans="7:7" ht="15" customHeight="1">
      <c r="G62306" s="488"/>
    </row>
    <row r="62307" spans="7:7" ht="15" customHeight="1">
      <c r="G62307" s="488"/>
    </row>
    <row r="62308" spans="7:7" ht="15" customHeight="1">
      <c r="G62308" s="488"/>
    </row>
    <row r="62309" spans="7:7" ht="15" customHeight="1">
      <c r="G62309" s="488"/>
    </row>
    <row r="62310" spans="7:7" ht="15" customHeight="1">
      <c r="G62310" s="488"/>
    </row>
    <row r="62311" spans="7:7" ht="15" customHeight="1">
      <c r="G62311" s="488"/>
    </row>
    <row r="62312" spans="7:7" ht="15" customHeight="1">
      <c r="G62312" s="488"/>
    </row>
    <row r="62313" spans="7:7" ht="15" customHeight="1">
      <c r="G62313" s="488"/>
    </row>
    <row r="62314" spans="7:7" ht="15" customHeight="1">
      <c r="G62314" s="488"/>
    </row>
    <row r="62315" spans="7:7" ht="15" customHeight="1">
      <c r="G62315" s="488"/>
    </row>
    <row r="62316" spans="7:7" ht="15" customHeight="1">
      <c r="G62316" s="488"/>
    </row>
    <row r="62317" spans="7:7" ht="15" customHeight="1">
      <c r="G62317" s="488"/>
    </row>
    <row r="62318" spans="7:7" ht="15" customHeight="1">
      <c r="G62318" s="488"/>
    </row>
    <row r="62319" spans="7:7" ht="15" customHeight="1">
      <c r="G62319" s="488"/>
    </row>
    <row r="62320" spans="7:7" ht="15" customHeight="1">
      <c r="G62320" s="488"/>
    </row>
    <row r="62321" spans="7:7" ht="15" customHeight="1">
      <c r="G62321" s="488"/>
    </row>
    <row r="62322" spans="7:7" ht="15" customHeight="1">
      <c r="G62322" s="488"/>
    </row>
    <row r="62323" spans="7:7" ht="15" customHeight="1">
      <c r="G62323" s="488"/>
    </row>
    <row r="62324" spans="7:7" ht="15" customHeight="1">
      <c r="G62324" s="488"/>
    </row>
    <row r="62325" spans="7:7" ht="15" customHeight="1">
      <c r="G62325" s="488"/>
    </row>
    <row r="62326" spans="7:7" ht="15" customHeight="1">
      <c r="G62326" s="488"/>
    </row>
    <row r="62327" spans="7:7" ht="15" customHeight="1">
      <c r="G62327" s="488"/>
    </row>
    <row r="62328" spans="7:7" ht="15" customHeight="1">
      <c r="G62328" s="488"/>
    </row>
    <row r="62329" spans="7:7" ht="15" customHeight="1">
      <c r="G62329" s="488"/>
    </row>
    <row r="62330" spans="7:7" ht="15" customHeight="1">
      <c r="G62330" s="488"/>
    </row>
    <row r="62331" spans="7:7" ht="15" customHeight="1">
      <c r="G62331" s="488"/>
    </row>
    <row r="62332" spans="7:7" ht="15" customHeight="1">
      <c r="G62332" s="488"/>
    </row>
    <row r="62333" spans="7:7" ht="15" customHeight="1">
      <c r="G62333" s="488"/>
    </row>
    <row r="62334" spans="7:7" ht="15" customHeight="1">
      <c r="G62334" s="488"/>
    </row>
    <row r="62335" spans="7:7" ht="15" customHeight="1">
      <c r="G62335" s="488"/>
    </row>
    <row r="62336" spans="7:7" ht="15" customHeight="1">
      <c r="G62336" s="488"/>
    </row>
    <row r="62337" spans="7:7" ht="15" customHeight="1">
      <c r="G62337" s="488"/>
    </row>
    <row r="62338" spans="7:7" ht="15" customHeight="1">
      <c r="G62338" s="488"/>
    </row>
    <row r="62339" spans="7:7" ht="15" customHeight="1">
      <c r="G62339" s="488"/>
    </row>
    <row r="62340" spans="7:7" ht="15" customHeight="1">
      <c r="G62340" s="488"/>
    </row>
    <row r="62341" spans="7:7" ht="15" customHeight="1">
      <c r="G62341" s="488"/>
    </row>
    <row r="62342" spans="7:7" ht="15" customHeight="1">
      <c r="G62342" s="488"/>
    </row>
    <row r="62343" spans="7:7" ht="15" customHeight="1">
      <c r="G62343" s="488"/>
    </row>
    <row r="62344" spans="7:7" ht="15" customHeight="1">
      <c r="G62344" s="488"/>
    </row>
    <row r="62345" spans="7:7" ht="15" customHeight="1">
      <c r="G62345" s="488"/>
    </row>
    <row r="62346" spans="7:7" ht="15" customHeight="1">
      <c r="G62346" s="488"/>
    </row>
    <row r="62347" spans="7:7" ht="15" customHeight="1">
      <c r="G62347" s="488"/>
    </row>
    <row r="62348" spans="7:7" ht="15" customHeight="1">
      <c r="G62348" s="488"/>
    </row>
    <row r="62349" spans="7:7" ht="15" customHeight="1">
      <c r="G62349" s="488"/>
    </row>
    <row r="62350" spans="7:7" ht="15" customHeight="1">
      <c r="G62350" s="488"/>
    </row>
    <row r="62351" spans="7:7" ht="15" customHeight="1">
      <c r="G62351" s="488"/>
    </row>
    <row r="62352" spans="7:7" ht="15" customHeight="1">
      <c r="G62352" s="488"/>
    </row>
    <row r="62353" spans="7:7" ht="15" customHeight="1">
      <c r="G62353" s="488"/>
    </row>
    <row r="62354" spans="7:7" ht="15" customHeight="1">
      <c r="G62354" s="488"/>
    </row>
    <row r="62355" spans="7:7" ht="15" customHeight="1">
      <c r="G62355" s="488"/>
    </row>
    <row r="62356" spans="7:7" ht="15" customHeight="1">
      <c r="G62356" s="488"/>
    </row>
    <row r="62357" spans="7:7" ht="15" customHeight="1">
      <c r="G62357" s="488"/>
    </row>
    <row r="62358" spans="7:7" ht="15" customHeight="1">
      <c r="G62358" s="488"/>
    </row>
    <row r="62359" spans="7:7" ht="15" customHeight="1">
      <c r="G62359" s="488"/>
    </row>
    <row r="62360" spans="7:7" ht="15" customHeight="1">
      <c r="G62360" s="488"/>
    </row>
    <row r="62361" spans="7:7" ht="15" customHeight="1">
      <c r="G62361" s="488"/>
    </row>
    <row r="62362" spans="7:7" ht="15" customHeight="1">
      <c r="G62362" s="488"/>
    </row>
    <row r="62363" spans="7:7" ht="15" customHeight="1">
      <c r="G62363" s="488"/>
    </row>
    <row r="62364" spans="7:7" ht="15" customHeight="1">
      <c r="G62364" s="488"/>
    </row>
    <row r="62365" spans="7:7" ht="15" customHeight="1">
      <c r="G62365" s="488"/>
    </row>
    <row r="62366" spans="7:7" ht="15" customHeight="1">
      <c r="G62366" s="488"/>
    </row>
    <row r="62367" spans="7:7" ht="15" customHeight="1">
      <c r="G62367" s="488"/>
    </row>
    <row r="62368" spans="7:7" ht="15" customHeight="1">
      <c r="G62368" s="488"/>
    </row>
    <row r="62369" spans="7:7" ht="15" customHeight="1">
      <c r="G62369" s="488"/>
    </row>
    <row r="62370" spans="7:7" ht="15" customHeight="1">
      <c r="G62370" s="488"/>
    </row>
    <row r="62371" spans="7:7" ht="15" customHeight="1">
      <c r="G62371" s="488"/>
    </row>
    <row r="62372" spans="7:7" ht="15" customHeight="1">
      <c r="G62372" s="488"/>
    </row>
    <row r="62373" spans="7:7" ht="15" customHeight="1">
      <c r="G62373" s="488"/>
    </row>
    <row r="62374" spans="7:7" ht="15" customHeight="1">
      <c r="G62374" s="488"/>
    </row>
    <row r="62375" spans="7:7" ht="15" customHeight="1">
      <c r="G62375" s="488"/>
    </row>
    <row r="62376" spans="7:7" ht="15" customHeight="1">
      <c r="G62376" s="488"/>
    </row>
    <row r="62377" spans="7:7" ht="15" customHeight="1">
      <c r="G62377" s="488"/>
    </row>
    <row r="62378" spans="7:7" ht="15" customHeight="1">
      <c r="G62378" s="488"/>
    </row>
    <row r="62379" spans="7:7" ht="15" customHeight="1">
      <c r="G62379" s="488"/>
    </row>
    <row r="62380" spans="7:7" ht="15" customHeight="1">
      <c r="G62380" s="488"/>
    </row>
    <row r="62381" spans="7:7" ht="15" customHeight="1">
      <c r="G62381" s="488"/>
    </row>
    <row r="62382" spans="7:7" ht="15" customHeight="1">
      <c r="G62382" s="488"/>
    </row>
    <row r="62383" spans="7:7" ht="15" customHeight="1">
      <c r="G62383" s="488"/>
    </row>
    <row r="62384" spans="7:7" ht="15" customHeight="1">
      <c r="G62384" s="488"/>
    </row>
    <row r="62385" spans="7:7" ht="15" customHeight="1">
      <c r="G62385" s="488"/>
    </row>
    <row r="62386" spans="7:7" ht="15" customHeight="1">
      <c r="G62386" s="488"/>
    </row>
    <row r="62387" spans="7:7" ht="15" customHeight="1">
      <c r="G62387" s="488"/>
    </row>
    <row r="62388" spans="7:7" ht="15" customHeight="1">
      <c r="G62388" s="488"/>
    </row>
    <row r="62389" spans="7:7" ht="15" customHeight="1">
      <c r="G62389" s="488"/>
    </row>
    <row r="62390" spans="7:7" ht="15" customHeight="1">
      <c r="G62390" s="488"/>
    </row>
    <row r="62391" spans="7:7" ht="15" customHeight="1">
      <c r="G62391" s="488"/>
    </row>
    <row r="62392" spans="7:7" ht="15" customHeight="1">
      <c r="G62392" s="488"/>
    </row>
    <row r="62393" spans="7:7" ht="15" customHeight="1">
      <c r="G62393" s="488"/>
    </row>
    <row r="62394" spans="7:7" ht="15" customHeight="1">
      <c r="G62394" s="488"/>
    </row>
    <row r="62395" spans="7:7" ht="15" customHeight="1">
      <c r="G62395" s="488"/>
    </row>
    <row r="62396" spans="7:7" ht="15" customHeight="1">
      <c r="G62396" s="488"/>
    </row>
    <row r="62397" spans="7:7" ht="15" customHeight="1">
      <c r="G62397" s="488"/>
    </row>
    <row r="62398" spans="7:7" ht="15" customHeight="1">
      <c r="G62398" s="488"/>
    </row>
    <row r="62399" spans="7:7" ht="15" customHeight="1">
      <c r="G62399" s="488"/>
    </row>
    <row r="62400" spans="7:7" ht="15" customHeight="1">
      <c r="G62400" s="488"/>
    </row>
    <row r="62401" spans="7:7" ht="15" customHeight="1">
      <c r="G62401" s="488"/>
    </row>
    <row r="62402" spans="7:7" ht="15" customHeight="1">
      <c r="G62402" s="488"/>
    </row>
    <row r="62403" spans="7:7" ht="15" customHeight="1">
      <c r="G62403" s="488"/>
    </row>
    <row r="62404" spans="7:7" ht="15" customHeight="1">
      <c r="G62404" s="488"/>
    </row>
    <row r="62405" spans="7:7" ht="15" customHeight="1">
      <c r="G62405" s="488"/>
    </row>
    <row r="62406" spans="7:7" ht="15" customHeight="1">
      <c r="G62406" s="488"/>
    </row>
    <row r="62407" spans="7:7" ht="15" customHeight="1">
      <c r="G62407" s="488"/>
    </row>
    <row r="62408" spans="7:7" ht="15" customHeight="1">
      <c r="G62408" s="488"/>
    </row>
    <row r="62409" spans="7:7" ht="15" customHeight="1">
      <c r="G62409" s="488"/>
    </row>
    <row r="62410" spans="7:7" ht="15" customHeight="1">
      <c r="G62410" s="488"/>
    </row>
    <row r="62411" spans="7:7" ht="15" customHeight="1">
      <c r="G62411" s="488"/>
    </row>
    <row r="62412" spans="7:7" ht="15" customHeight="1">
      <c r="G62412" s="488"/>
    </row>
    <row r="62413" spans="7:7" ht="15" customHeight="1">
      <c r="G62413" s="488"/>
    </row>
    <row r="62414" spans="7:7" ht="15" customHeight="1">
      <c r="G62414" s="488"/>
    </row>
    <row r="62415" spans="7:7" ht="15" customHeight="1">
      <c r="G62415" s="488"/>
    </row>
    <row r="62416" spans="7:7" ht="15" customHeight="1">
      <c r="G62416" s="488"/>
    </row>
    <row r="62417" spans="7:7" ht="15" customHeight="1">
      <c r="G62417" s="488"/>
    </row>
    <row r="62418" spans="7:7" ht="15" customHeight="1">
      <c r="G62418" s="488"/>
    </row>
    <row r="62419" spans="7:7" ht="15" customHeight="1">
      <c r="G62419" s="488"/>
    </row>
    <row r="62420" spans="7:7" ht="15" customHeight="1">
      <c r="G62420" s="488"/>
    </row>
    <row r="62421" spans="7:7" ht="15" customHeight="1">
      <c r="G62421" s="488"/>
    </row>
    <row r="62422" spans="7:7" ht="15" customHeight="1">
      <c r="G62422" s="488"/>
    </row>
    <row r="62423" spans="7:7" ht="15" customHeight="1">
      <c r="G62423" s="488"/>
    </row>
    <row r="62424" spans="7:7" ht="15" customHeight="1">
      <c r="G62424" s="488"/>
    </row>
    <row r="62425" spans="7:7" ht="15" customHeight="1">
      <c r="G62425" s="488"/>
    </row>
    <row r="62426" spans="7:7" ht="15" customHeight="1">
      <c r="G62426" s="488"/>
    </row>
    <row r="62427" spans="7:7" ht="15" customHeight="1">
      <c r="G62427" s="488"/>
    </row>
    <row r="62428" spans="7:7" ht="15" customHeight="1">
      <c r="G62428" s="488"/>
    </row>
    <row r="62429" spans="7:7" ht="15" customHeight="1">
      <c r="G62429" s="488"/>
    </row>
    <row r="62430" spans="7:7" ht="15" customHeight="1">
      <c r="G62430" s="488"/>
    </row>
    <row r="62431" spans="7:7" ht="15" customHeight="1">
      <c r="G62431" s="488"/>
    </row>
    <row r="62432" spans="7:7" ht="15" customHeight="1">
      <c r="G62432" s="488"/>
    </row>
    <row r="62433" spans="7:7" ht="15" customHeight="1">
      <c r="G62433" s="488"/>
    </row>
    <row r="62434" spans="7:7" ht="15" customHeight="1">
      <c r="G62434" s="488"/>
    </row>
    <row r="62435" spans="7:7" ht="15" customHeight="1">
      <c r="G62435" s="488"/>
    </row>
    <row r="62436" spans="7:7" ht="15" customHeight="1">
      <c r="G62436" s="488"/>
    </row>
    <row r="62437" spans="7:7" ht="15" customHeight="1">
      <c r="G62437" s="488"/>
    </row>
    <row r="62438" spans="7:7" ht="15" customHeight="1">
      <c r="G62438" s="488"/>
    </row>
    <row r="62439" spans="7:7" ht="15" customHeight="1">
      <c r="G62439" s="488"/>
    </row>
    <row r="62440" spans="7:7" ht="15" customHeight="1">
      <c r="G62440" s="488"/>
    </row>
    <row r="62441" spans="7:7" ht="15" customHeight="1">
      <c r="G62441" s="488"/>
    </row>
    <row r="62442" spans="7:7" ht="15" customHeight="1">
      <c r="G62442" s="488"/>
    </row>
    <row r="62443" spans="7:7" ht="15" customHeight="1">
      <c r="G62443" s="488"/>
    </row>
    <row r="62444" spans="7:7" ht="15" customHeight="1">
      <c r="G62444" s="488"/>
    </row>
    <row r="62445" spans="7:7" ht="15" customHeight="1">
      <c r="G62445" s="488"/>
    </row>
    <row r="62446" spans="7:7" ht="15" customHeight="1">
      <c r="G62446" s="488"/>
    </row>
    <row r="62447" spans="7:7" ht="15" customHeight="1">
      <c r="G62447" s="488"/>
    </row>
    <row r="62448" spans="7:7" ht="15" customHeight="1">
      <c r="G62448" s="488"/>
    </row>
    <row r="62449" spans="7:7" ht="15" customHeight="1">
      <c r="G62449" s="488"/>
    </row>
    <row r="62450" spans="7:7" ht="15" customHeight="1">
      <c r="G62450" s="488"/>
    </row>
    <row r="62451" spans="7:7" ht="15" customHeight="1">
      <c r="G62451" s="488"/>
    </row>
    <row r="62452" spans="7:7" ht="15" customHeight="1">
      <c r="G62452" s="488"/>
    </row>
    <row r="62453" spans="7:7" ht="15" customHeight="1">
      <c r="G62453" s="488"/>
    </row>
    <row r="62454" spans="7:7" ht="15" customHeight="1">
      <c r="G62454" s="488"/>
    </row>
    <row r="62455" spans="7:7" ht="15" customHeight="1">
      <c r="G62455" s="488"/>
    </row>
    <row r="62456" spans="7:7" ht="15" customHeight="1">
      <c r="G62456" s="488"/>
    </row>
    <row r="62457" spans="7:7" ht="15" customHeight="1">
      <c r="G62457" s="488"/>
    </row>
    <row r="62458" spans="7:7" ht="15" customHeight="1">
      <c r="G62458" s="488"/>
    </row>
    <row r="62459" spans="7:7" ht="15" customHeight="1">
      <c r="G62459" s="488"/>
    </row>
    <row r="62460" spans="7:7" ht="15" customHeight="1">
      <c r="G62460" s="488"/>
    </row>
    <row r="62461" spans="7:7" ht="15" customHeight="1">
      <c r="G62461" s="488"/>
    </row>
    <row r="62462" spans="7:7" ht="15" customHeight="1">
      <c r="G62462" s="488"/>
    </row>
    <row r="62463" spans="7:7" ht="15" customHeight="1">
      <c r="G62463" s="488"/>
    </row>
    <row r="62464" spans="7:7" ht="15" customHeight="1">
      <c r="G62464" s="488"/>
    </row>
    <row r="62465" spans="7:7" ht="15" customHeight="1">
      <c r="G62465" s="488"/>
    </row>
    <row r="62466" spans="7:7" ht="15" customHeight="1">
      <c r="G62466" s="488"/>
    </row>
    <row r="62467" spans="7:7" ht="15" customHeight="1">
      <c r="G62467" s="488"/>
    </row>
    <row r="62468" spans="7:7" ht="15" customHeight="1">
      <c r="G62468" s="488"/>
    </row>
    <row r="62469" spans="7:7" ht="15" customHeight="1">
      <c r="G62469" s="488"/>
    </row>
    <row r="62470" spans="7:7" ht="15" customHeight="1">
      <c r="G62470" s="488"/>
    </row>
    <row r="62471" spans="7:7" ht="15" customHeight="1">
      <c r="G62471" s="488"/>
    </row>
    <row r="62472" spans="7:7" ht="15" customHeight="1">
      <c r="G62472" s="488"/>
    </row>
    <row r="62473" spans="7:7" ht="15" customHeight="1">
      <c r="G62473" s="488"/>
    </row>
    <row r="62474" spans="7:7" ht="15" customHeight="1">
      <c r="G62474" s="488"/>
    </row>
    <row r="62475" spans="7:7" ht="15" customHeight="1">
      <c r="G62475" s="488"/>
    </row>
    <row r="62476" spans="7:7" ht="15" customHeight="1">
      <c r="G62476" s="488"/>
    </row>
    <row r="62477" spans="7:7" ht="15" customHeight="1">
      <c r="G62477" s="488"/>
    </row>
    <row r="62478" spans="7:7" ht="15" customHeight="1">
      <c r="G62478" s="488"/>
    </row>
    <row r="62479" spans="7:7" ht="15" customHeight="1">
      <c r="G62479" s="488"/>
    </row>
    <row r="62480" spans="7:7" ht="15" customHeight="1">
      <c r="G62480" s="488"/>
    </row>
    <row r="62481" spans="7:7" ht="15" customHeight="1">
      <c r="G62481" s="488"/>
    </row>
    <row r="62482" spans="7:7" ht="15" customHeight="1">
      <c r="G62482" s="488"/>
    </row>
    <row r="62483" spans="7:7" ht="15" customHeight="1">
      <c r="G62483" s="488"/>
    </row>
    <row r="62484" spans="7:7" ht="15" customHeight="1">
      <c r="G62484" s="488"/>
    </row>
    <row r="62485" spans="7:7" ht="15" customHeight="1">
      <c r="G62485" s="488"/>
    </row>
    <row r="62486" spans="7:7" ht="15" customHeight="1">
      <c r="G62486" s="488"/>
    </row>
    <row r="62487" spans="7:7" ht="15" customHeight="1">
      <c r="G62487" s="488"/>
    </row>
    <row r="62488" spans="7:7" ht="15" customHeight="1">
      <c r="G62488" s="488"/>
    </row>
    <row r="62489" spans="7:7" ht="15" customHeight="1">
      <c r="G62489" s="488"/>
    </row>
    <row r="62490" spans="7:7" ht="15" customHeight="1">
      <c r="G62490" s="488"/>
    </row>
    <row r="62491" spans="7:7" ht="15" customHeight="1">
      <c r="G62491" s="488"/>
    </row>
    <row r="62492" spans="7:7" ht="15" customHeight="1">
      <c r="G62492" s="488"/>
    </row>
    <row r="62493" spans="7:7" ht="15" customHeight="1">
      <c r="G62493" s="488"/>
    </row>
    <row r="62494" spans="7:7" ht="15" customHeight="1">
      <c r="G62494" s="488"/>
    </row>
    <row r="62495" spans="7:7" ht="15" customHeight="1">
      <c r="G62495" s="488"/>
    </row>
    <row r="62496" spans="7:7" ht="15" customHeight="1">
      <c r="G62496" s="488"/>
    </row>
    <row r="62497" spans="7:7" ht="15" customHeight="1">
      <c r="G62497" s="488"/>
    </row>
    <row r="62498" spans="7:7" ht="15" customHeight="1">
      <c r="G62498" s="488"/>
    </row>
    <row r="62499" spans="7:7" ht="15" customHeight="1">
      <c r="G62499" s="488"/>
    </row>
    <row r="62500" spans="7:7" ht="15" customHeight="1">
      <c r="G62500" s="488"/>
    </row>
    <row r="62501" spans="7:7" ht="15" customHeight="1">
      <c r="G62501" s="488"/>
    </row>
    <row r="62502" spans="7:7" ht="15" customHeight="1">
      <c r="G62502" s="488"/>
    </row>
    <row r="62503" spans="7:7" ht="15" customHeight="1">
      <c r="G62503" s="488"/>
    </row>
    <row r="62504" spans="7:7" ht="15" customHeight="1">
      <c r="G62504" s="488"/>
    </row>
    <row r="62505" spans="7:7" ht="15" customHeight="1">
      <c r="G62505" s="488"/>
    </row>
    <row r="62506" spans="7:7" ht="15" customHeight="1">
      <c r="G62506" s="488"/>
    </row>
    <row r="62507" spans="7:7" ht="15" customHeight="1">
      <c r="G62507" s="488"/>
    </row>
    <row r="62508" spans="7:7" ht="15" customHeight="1">
      <c r="G62508" s="488"/>
    </row>
    <row r="62509" spans="7:7" ht="15" customHeight="1">
      <c r="G62509" s="488"/>
    </row>
    <row r="62510" spans="7:7" ht="15" customHeight="1">
      <c r="G62510" s="488"/>
    </row>
    <row r="62511" spans="7:7" ht="15" customHeight="1">
      <c r="G62511" s="488"/>
    </row>
    <row r="62512" spans="7:7" ht="15" customHeight="1">
      <c r="G62512" s="488"/>
    </row>
    <row r="62513" spans="7:7" ht="15" customHeight="1">
      <c r="G62513" s="488"/>
    </row>
    <row r="62514" spans="7:7" ht="15" customHeight="1">
      <c r="G62514" s="488"/>
    </row>
    <row r="62515" spans="7:7" ht="15" customHeight="1">
      <c r="G62515" s="488"/>
    </row>
    <row r="62516" spans="7:7" ht="15" customHeight="1">
      <c r="G62516" s="488"/>
    </row>
    <row r="62517" spans="7:7" ht="15" customHeight="1">
      <c r="G62517" s="488"/>
    </row>
    <row r="62518" spans="7:7" ht="15" customHeight="1">
      <c r="G62518" s="488"/>
    </row>
    <row r="62519" spans="7:7" ht="15" customHeight="1">
      <c r="G62519" s="488"/>
    </row>
    <row r="62520" spans="7:7" ht="15" customHeight="1">
      <c r="G62520" s="488"/>
    </row>
    <row r="62521" spans="7:7" ht="15" customHeight="1">
      <c r="G62521" s="488"/>
    </row>
    <row r="62522" spans="7:7" ht="15" customHeight="1">
      <c r="G62522" s="488"/>
    </row>
    <row r="62523" spans="7:7" ht="15" customHeight="1">
      <c r="G62523" s="488"/>
    </row>
    <row r="62524" spans="7:7" ht="15" customHeight="1">
      <c r="G62524" s="488"/>
    </row>
    <row r="62525" spans="7:7" ht="15" customHeight="1">
      <c r="G62525" s="488"/>
    </row>
    <row r="62526" spans="7:7" ht="15" customHeight="1">
      <c r="G62526" s="488"/>
    </row>
    <row r="62527" spans="7:7" ht="15" customHeight="1">
      <c r="G62527" s="488"/>
    </row>
    <row r="62528" spans="7:7" ht="15" customHeight="1">
      <c r="G62528" s="488"/>
    </row>
    <row r="62529" spans="7:7" ht="15" customHeight="1">
      <c r="G62529" s="488"/>
    </row>
    <row r="62530" spans="7:7" ht="15" customHeight="1">
      <c r="G62530" s="488"/>
    </row>
    <row r="62531" spans="7:7" ht="15" customHeight="1">
      <c r="G62531" s="488"/>
    </row>
    <row r="62532" spans="7:7" ht="15" customHeight="1">
      <c r="G62532" s="488"/>
    </row>
    <row r="62533" spans="7:7" ht="15" customHeight="1">
      <c r="G62533" s="488"/>
    </row>
    <row r="62534" spans="7:7" ht="15" customHeight="1">
      <c r="G62534" s="488"/>
    </row>
    <row r="62535" spans="7:7" ht="15" customHeight="1">
      <c r="G62535" s="488"/>
    </row>
    <row r="62536" spans="7:7" ht="15" customHeight="1">
      <c r="G62536" s="488"/>
    </row>
    <row r="62537" spans="7:7" ht="15" customHeight="1">
      <c r="G62537" s="488"/>
    </row>
    <row r="62538" spans="7:7" ht="15" customHeight="1">
      <c r="G62538" s="488"/>
    </row>
    <row r="62539" spans="7:7" ht="15" customHeight="1">
      <c r="G62539" s="488"/>
    </row>
    <row r="62540" spans="7:7" ht="15" customHeight="1">
      <c r="G62540" s="488"/>
    </row>
    <row r="62541" spans="7:7" ht="15" customHeight="1">
      <c r="G62541" s="488"/>
    </row>
    <row r="62542" spans="7:7" ht="15" customHeight="1">
      <c r="G62542" s="488"/>
    </row>
    <row r="62543" spans="7:7" ht="15" customHeight="1">
      <c r="G62543" s="488"/>
    </row>
    <row r="62544" spans="7:7" ht="15" customHeight="1">
      <c r="G62544" s="488"/>
    </row>
    <row r="62545" spans="7:7" ht="15" customHeight="1">
      <c r="G62545" s="488"/>
    </row>
    <row r="62546" spans="7:7" ht="15" customHeight="1">
      <c r="G62546" s="488"/>
    </row>
    <row r="62547" spans="7:7" ht="15" customHeight="1">
      <c r="G62547" s="488"/>
    </row>
    <row r="62548" spans="7:7" ht="15" customHeight="1">
      <c r="G62548" s="488"/>
    </row>
    <row r="62549" spans="7:7" ht="15" customHeight="1">
      <c r="G62549" s="488"/>
    </row>
    <row r="62550" spans="7:7" ht="15" customHeight="1">
      <c r="G62550" s="488"/>
    </row>
    <row r="62551" spans="7:7" ht="15" customHeight="1">
      <c r="G62551" s="488"/>
    </row>
    <row r="62552" spans="7:7" ht="15" customHeight="1">
      <c r="G62552" s="488"/>
    </row>
    <row r="62553" spans="7:7" ht="15" customHeight="1">
      <c r="G62553" s="488"/>
    </row>
    <row r="62554" spans="7:7" ht="15" customHeight="1">
      <c r="G62554" s="488"/>
    </row>
    <row r="62555" spans="7:7" ht="15" customHeight="1">
      <c r="G62555" s="488"/>
    </row>
    <row r="62556" spans="7:7" ht="15" customHeight="1">
      <c r="G62556" s="488"/>
    </row>
    <row r="62557" spans="7:7" ht="15" customHeight="1">
      <c r="G62557" s="488"/>
    </row>
    <row r="62558" spans="7:7" ht="15" customHeight="1">
      <c r="G62558" s="488"/>
    </row>
    <row r="62559" spans="7:7" ht="15" customHeight="1">
      <c r="G62559" s="488"/>
    </row>
    <row r="62560" spans="7:7" ht="15" customHeight="1">
      <c r="G62560" s="488"/>
    </row>
    <row r="62561" spans="7:7" ht="15" customHeight="1">
      <c r="G62561" s="488"/>
    </row>
    <row r="62562" spans="7:7" ht="15" customHeight="1">
      <c r="G62562" s="488"/>
    </row>
    <row r="62563" spans="7:7" ht="15" customHeight="1">
      <c r="G62563" s="488"/>
    </row>
    <row r="62564" spans="7:7" ht="15" customHeight="1">
      <c r="G62564" s="488"/>
    </row>
    <row r="62565" spans="7:7" ht="15" customHeight="1">
      <c r="G62565" s="488"/>
    </row>
    <row r="62566" spans="7:7" ht="15" customHeight="1">
      <c r="G62566" s="488"/>
    </row>
    <row r="62567" spans="7:7" ht="15" customHeight="1">
      <c r="G62567" s="488"/>
    </row>
    <row r="62568" spans="7:7" ht="15" customHeight="1">
      <c r="G62568" s="488"/>
    </row>
    <row r="62569" spans="7:7" ht="15" customHeight="1">
      <c r="G62569" s="488"/>
    </row>
    <row r="62570" spans="7:7" ht="15" customHeight="1">
      <c r="G62570" s="488"/>
    </row>
    <row r="62571" spans="7:7" ht="15" customHeight="1">
      <c r="G62571" s="488"/>
    </row>
    <row r="62572" spans="7:7" ht="15" customHeight="1">
      <c r="G62572" s="488"/>
    </row>
    <row r="62573" spans="7:7" ht="15" customHeight="1">
      <c r="G62573" s="488"/>
    </row>
    <row r="62574" spans="7:7" ht="15" customHeight="1">
      <c r="G62574" s="488"/>
    </row>
    <row r="62575" spans="7:7" ht="15" customHeight="1">
      <c r="G62575" s="488"/>
    </row>
    <row r="62576" spans="7:7" ht="15" customHeight="1">
      <c r="G62576" s="488"/>
    </row>
    <row r="62577" spans="7:7" ht="15" customHeight="1">
      <c r="G62577" s="488"/>
    </row>
    <row r="62578" spans="7:7" ht="15" customHeight="1">
      <c r="G62578" s="488"/>
    </row>
    <row r="62579" spans="7:7" ht="15" customHeight="1">
      <c r="G62579" s="488"/>
    </row>
    <row r="62580" spans="7:7" ht="15" customHeight="1">
      <c r="G62580" s="488"/>
    </row>
    <row r="62581" spans="7:7" ht="15" customHeight="1">
      <c r="G62581" s="488"/>
    </row>
    <row r="62582" spans="7:7" ht="15" customHeight="1">
      <c r="G62582" s="488"/>
    </row>
    <row r="62583" spans="7:7" ht="15" customHeight="1">
      <c r="G62583" s="488"/>
    </row>
    <row r="62584" spans="7:7" ht="15" customHeight="1">
      <c r="G62584" s="488"/>
    </row>
    <row r="62585" spans="7:7" ht="15" customHeight="1">
      <c r="G62585" s="488"/>
    </row>
    <row r="62586" spans="7:7" ht="15" customHeight="1">
      <c r="G62586" s="488"/>
    </row>
    <row r="62587" spans="7:7" ht="15" customHeight="1">
      <c r="G62587" s="488"/>
    </row>
    <row r="62588" spans="7:7" ht="15" customHeight="1">
      <c r="G62588" s="488"/>
    </row>
    <row r="62589" spans="7:7" ht="15" customHeight="1">
      <c r="G62589" s="488"/>
    </row>
    <row r="62590" spans="7:7" ht="15" customHeight="1">
      <c r="G62590" s="488"/>
    </row>
    <row r="62591" spans="7:7" ht="15" customHeight="1">
      <c r="G62591" s="488"/>
    </row>
    <row r="62592" spans="7:7" ht="15" customHeight="1">
      <c r="G62592" s="488"/>
    </row>
    <row r="62593" spans="7:7" ht="15" customHeight="1">
      <c r="G62593" s="488"/>
    </row>
    <row r="62594" spans="7:7" ht="15" customHeight="1">
      <c r="G62594" s="488"/>
    </row>
    <row r="62595" spans="7:7" ht="15" customHeight="1">
      <c r="G62595" s="488"/>
    </row>
    <row r="62596" spans="7:7" ht="15" customHeight="1">
      <c r="G62596" s="488"/>
    </row>
    <row r="62597" spans="7:7" ht="15" customHeight="1">
      <c r="G62597" s="488"/>
    </row>
    <row r="62598" spans="7:7" ht="15" customHeight="1">
      <c r="G62598" s="488"/>
    </row>
    <row r="62599" spans="7:7" ht="15" customHeight="1">
      <c r="G62599" s="488"/>
    </row>
    <row r="62600" spans="7:7" ht="15" customHeight="1">
      <c r="G62600" s="488"/>
    </row>
    <row r="62601" spans="7:7" ht="15" customHeight="1">
      <c r="G62601" s="488"/>
    </row>
    <row r="62602" spans="7:7" ht="15" customHeight="1">
      <c r="G62602" s="488"/>
    </row>
    <row r="62603" spans="7:7" ht="15" customHeight="1">
      <c r="G62603" s="488"/>
    </row>
    <row r="62604" spans="7:7" ht="15" customHeight="1">
      <c r="G62604" s="488"/>
    </row>
    <row r="62605" spans="7:7" ht="15" customHeight="1">
      <c r="G62605" s="488"/>
    </row>
    <row r="62606" spans="7:7" ht="15" customHeight="1">
      <c r="G62606" s="488"/>
    </row>
    <row r="62607" spans="7:7" ht="15" customHeight="1">
      <c r="G62607" s="488"/>
    </row>
    <row r="62608" spans="7:7" ht="15" customHeight="1">
      <c r="G62608" s="488"/>
    </row>
    <row r="62609" spans="7:7" ht="15" customHeight="1">
      <c r="G62609" s="488"/>
    </row>
    <row r="62610" spans="7:7" ht="15" customHeight="1">
      <c r="G62610" s="488"/>
    </row>
    <row r="62611" spans="7:7" ht="15" customHeight="1">
      <c r="G62611" s="488"/>
    </row>
    <row r="62612" spans="7:7" ht="15" customHeight="1">
      <c r="G62612" s="488"/>
    </row>
    <row r="62613" spans="7:7" ht="15" customHeight="1">
      <c r="G62613" s="488"/>
    </row>
    <row r="62614" spans="7:7" ht="15" customHeight="1">
      <c r="G62614" s="488"/>
    </row>
    <row r="62615" spans="7:7" ht="15" customHeight="1">
      <c r="G62615" s="488"/>
    </row>
    <row r="62616" spans="7:7" ht="15" customHeight="1">
      <c r="G62616" s="488"/>
    </row>
    <row r="62617" spans="7:7" ht="15" customHeight="1">
      <c r="G62617" s="488"/>
    </row>
    <row r="62618" spans="7:7" ht="15" customHeight="1">
      <c r="G62618" s="488"/>
    </row>
    <row r="62619" spans="7:7" ht="15" customHeight="1">
      <c r="G62619" s="488"/>
    </row>
    <row r="62620" spans="7:7" ht="15" customHeight="1">
      <c r="G62620" s="488"/>
    </row>
    <row r="62621" spans="7:7" ht="15" customHeight="1">
      <c r="G62621" s="488"/>
    </row>
    <row r="62622" spans="7:7" ht="15" customHeight="1">
      <c r="G62622" s="488"/>
    </row>
    <row r="62623" spans="7:7" ht="15" customHeight="1">
      <c r="G62623" s="488"/>
    </row>
    <row r="62624" spans="7:7" ht="15" customHeight="1">
      <c r="G62624" s="488"/>
    </row>
    <row r="62625" spans="7:7" ht="15" customHeight="1">
      <c r="G62625" s="488"/>
    </row>
    <row r="62626" spans="7:7" ht="15" customHeight="1">
      <c r="G62626" s="488"/>
    </row>
    <row r="62627" spans="7:7" ht="15" customHeight="1">
      <c r="G62627" s="488"/>
    </row>
    <row r="62628" spans="7:7" ht="15" customHeight="1">
      <c r="G62628" s="488"/>
    </row>
    <row r="62629" spans="7:7" ht="15" customHeight="1">
      <c r="G62629" s="488"/>
    </row>
    <row r="62630" spans="7:7" ht="15" customHeight="1">
      <c r="G62630" s="488"/>
    </row>
    <row r="62631" spans="7:7" ht="15" customHeight="1">
      <c r="G62631" s="488"/>
    </row>
    <row r="62632" spans="7:7" ht="15" customHeight="1">
      <c r="G62632" s="488"/>
    </row>
    <row r="62633" spans="7:7" ht="15" customHeight="1">
      <c r="G62633" s="488"/>
    </row>
    <row r="62634" spans="7:7" ht="15" customHeight="1">
      <c r="G62634" s="488"/>
    </row>
    <row r="62635" spans="7:7" ht="15" customHeight="1">
      <c r="G62635" s="488"/>
    </row>
    <row r="62636" spans="7:7" ht="15" customHeight="1">
      <c r="G62636" s="488"/>
    </row>
    <row r="62637" spans="7:7" ht="15" customHeight="1">
      <c r="G62637" s="488"/>
    </row>
    <row r="62638" spans="7:7" ht="15" customHeight="1">
      <c r="G62638" s="488"/>
    </row>
    <row r="62639" spans="7:7" ht="15" customHeight="1">
      <c r="G62639" s="488"/>
    </row>
    <row r="62640" spans="7:7" ht="15" customHeight="1">
      <c r="G62640" s="488"/>
    </row>
    <row r="62641" spans="7:7" ht="15" customHeight="1">
      <c r="G62641" s="488"/>
    </row>
    <row r="62642" spans="7:7" ht="15" customHeight="1">
      <c r="G62642" s="488"/>
    </row>
    <row r="62643" spans="7:7" ht="15" customHeight="1">
      <c r="G62643" s="488"/>
    </row>
    <row r="62644" spans="7:7" ht="15" customHeight="1">
      <c r="G62644" s="488"/>
    </row>
    <row r="62645" spans="7:7" ht="15" customHeight="1">
      <c r="G62645" s="488"/>
    </row>
    <row r="62646" spans="7:7" ht="15" customHeight="1">
      <c r="G62646" s="488"/>
    </row>
    <row r="62647" spans="7:7" ht="15" customHeight="1">
      <c r="G62647" s="488"/>
    </row>
    <row r="62648" spans="7:7" ht="15" customHeight="1">
      <c r="G62648" s="488"/>
    </row>
    <row r="62649" spans="7:7" ht="15" customHeight="1">
      <c r="G62649" s="488"/>
    </row>
    <row r="62650" spans="7:7" ht="15" customHeight="1">
      <c r="G62650" s="488"/>
    </row>
    <row r="62651" spans="7:7" ht="15" customHeight="1">
      <c r="G62651" s="488"/>
    </row>
    <row r="62652" spans="7:7" ht="15" customHeight="1">
      <c r="G62652" s="488"/>
    </row>
    <row r="62653" spans="7:7" ht="15" customHeight="1">
      <c r="G62653" s="488"/>
    </row>
    <row r="62654" spans="7:7" ht="15" customHeight="1">
      <c r="G62654" s="488"/>
    </row>
    <row r="62655" spans="7:7" ht="15" customHeight="1">
      <c r="G62655" s="488"/>
    </row>
    <row r="62656" spans="7:7" ht="15" customHeight="1">
      <c r="G62656" s="488"/>
    </row>
    <row r="62657" spans="7:7" ht="15" customHeight="1">
      <c r="G62657" s="488"/>
    </row>
    <row r="62658" spans="7:7" ht="15" customHeight="1">
      <c r="G62658" s="488"/>
    </row>
    <row r="62659" spans="7:7" ht="15" customHeight="1">
      <c r="G62659" s="488"/>
    </row>
    <row r="62660" spans="7:7" ht="15" customHeight="1">
      <c r="G62660" s="488"/>
    </row>
    <row r="62661" spans="7:7" ht="15" customHeight="1">
      <c r="G62661" s="488"/>
    </row>
    <row r="62662" spans="7:7" ht="15" customHeight="1">
      <c r="G62662" s="488"/>
    </row>
    <row r="62663" spans="7:7" ht="15" customHeight="1">
      <c r="G62663" s="488"/>
    </row>
    <row r="62664" spans="7:7" ht="15" customHeight="1">
      <c r="G62664" s="488"/>
    </row>
    <row r="62665" spans="7:7" ht="15" customHeight="1">
      <c r="G62665" s="488"/>
    </row>
    <row r="62666" spans="7:7" ht="15" customHeight="1">
      <c r="G62666" s="488"/>
    </row>
    <row r="62667" spans="7:7" ht="15" customHeight="1">
      <c r="G62667" s="488"/>
    </row>
    <row r="62668" spans="7:7" ht="15" customHeight="1">
      <c r="G62668" s="488"/>
    </row>
    <row r="62669" spans="7:7" ht="15" customHeight="1">
      <c r="G62669" s="488"/>
    </row>
    <row r="62670" spans="7:7" ht="15" customHeight="1">
      <c r="G62670" s="488"/>
    </row>
    <row r="62671" spans="7:7" ht="15" customHeight="1">
      <c r="G62671" s="488"/>
    </row>
    <row r="62672" spans="7:7" ht="15" customHeight="1">
      <c r="G62672" s="488"/>
    </row>
    <row r="62673" spans="7:7" ht="15" customHeight="1">
      <c r="G62673" s="488"/>
    </row>
    <row r="62674" spans="7:7" ht="15" customHeight="1">
      <c r="G62674" s="488"/>
    </row>
    <row r="62675" spans="7:7" ht="15" customHeight="1">
      <c r="G62675" s="488"/>
    </row>
    <row r="62676" spans="7:7" ht="15" customHeight="1">
      <c r="G62676" s="488"/>
    </row>
    <row r="62677" spans="7:7" ht="15" customHeight="1">
      <c r="G62677" s="488"/>
    </row>
    <row r="62678" spans="7:7" ht="15" customHeight="1">
      <c r="G62678" s="488"/>
    </row>
    <row r="62679" spans="7:7" ht="15" customHeight="1">
      <c r="G62679" s="488"/>
    </row>
    <row r="62680" spans="7:7" ht="15" customHeight="1">
      <c r="G62680" s="488"/>
    </row>
    <row r="62681" spans="7:7" ht="15" customHeight="1">
      <c r="G62681" s="488"/>
    </row>
    <row r="62682" spans="7:7" ht="15" customHeight="1">
      <c r="G62682" s="488"/>
    </row>
    <row r="62683" spans="7:7" ht="15" customHeight="1">
      <c r="G62683" s="488"/>
    </row>
    <row r="62684" spans="7:7" ht="15" customHeight="1">
      <c r="G62684" s="488"/>
    </row>
    <row r="62685" spans="7:7" ht="15" customHeight="1">
      <c r="G62685" s="488"/>
    </row>
    <row r="62686" spans="7:7" ht="15" customHeight="1">
      <c r="G62686" s="488"/>
    </row>
    <row r="62687" spans="7:7" ht="15" customHeight="1">
      <c r="G62687" s="488"/>
    </row>
    <row r="62688" spans="7:7" ht="15" customHeight="1">
      <c r="G62688" s="488"/>
    </row>
    <row r="62689" spans="7:7" ht="15" customHeight="1">
      <c r="G62689" s="488"/>
    </row>
    <row r="62690" spans="7:7" ht="15" customHeight="1">
      <c r="G62690" s="488"/>
    </row>
    <row r="62691" spans="7:7" ht="15" customHeight="1">
      <c r="G62691" s="488"/>
    </row>
    <row r="62692" spans="7:7" ht="15" customHeight="1">
      <c r="G62692" s="488"/>
    </row>
    <row r="62693" spans="7:7" ht="15" customHeight="1">
      <c r="G62693" s="488"/>
    </row>
    <row r="62694" spans="7:7" ht="15" customHeight="1">
      <c r="G62694" s="488"/>
    </row>
    <row r="62695" spans="7:7" ht="15" customHeight="1">
      <c r="G62695" s="488"/>
    </row>
    <row r="62696" spans="7:7" ht="15" customHeight="1">
      <c r="G62696" s="488"/>
    </row>
    <row r="62697" spans="7:7" ht="15" customHeight="1">
      <c r="G62697" s="488"/>
    </row>
    <row r="62698" spans="7:7" ht="15" customHeight="1">
      <c r="G62698" s="488"/>
    </row>
    <row r="62699" spans="7:7" ht="15" customHeight="1">
      <c r="G62699" s="488"/>
    </row>
    <row r="62700" spans="7:7" ht="15" customHeight="1">
      <c r="G62700" s="488"/>
    </row>
    <row r="62701" spans="7:7" ht="15" customHeight="1">
      <c r="G62701" s="488"/>
    </row>
    <row r="62702" spans="7:7" ht="15" customHeight="1">
      <c r="G62702" s="488"/>
    </row>
    <row r="62703" spans="7:7" ht="15" customHeight="1">
      <c r="G62703" s="488"/>
    </row>
    <row r="62704" spans="7:7" ht="15" customHeight="1">
      <c r="G62704" s="488"/>
    </row>
    <row r="62705" spans="7:7" ht="15" customHeight="1">
      <c r="G62705" s="488"/>
    </row>
    <row r="62706" spans="7:7" ht="15" customHeight="1">
      <c r="G62706" s="488"/>
    </row>
    <row r="62707" spans="7:7" ht="15" customHeight="1">
      <c r="G62707" s="488"/>
    </row>
    <row r="62708" spans="7:7" ht="15" customHeight="1">
      <c r="G62708" s="488"/>
    </row>
    <row r="62709" spans="7:7" ht="15" customHeight="1">
      <c r="G62709" s="488"/>
    </row>
    <row r="62710" spans="7:7" ht="15" customHeight="1">
      <c r="G62710" s="488"/>
    </row>
    <row r="62711" spans="7:7" ht="15" customHeight="1">
      <c r="G62711" s="488"/>
    </row>
    <row r="62712" spans="7:7" ht="15" customHeight="1">
      <c r="G62712" s="488"/>
    </row>
    <row r="62713" spans="7:7" ht="15" customHeight="1">
      <c r="G62713" s="488"/>
    </row>
    <row r="62714" spans="7:7" ht="15" customHeight="1">
      <c r="G62714" s="488"/>
    </row>
    <row r="62715" spans="7:7" ht="15" customHeight="1">
      <c r="G62715" s="488"/>
    </row>
    <row r="62716" spans="7:7" ht="15" customHeight="1">
      <c r="G62716" s="488"/>
    </row>
    <row r="62717" spans="7:7" ht="15" customHeight="1">
      <c r="G62717" s="488"/>
    </row>
    <row r="62718" spans="7:7" ht="15" customHeight="1">
      <c r="G62718" s="488"/>
    </row>
    <row r="62719" spans="7:7" ht="15" customHeight="1">
      <c r="G62719" s="488"/>
    </row>
    <row r="62720" spans="7:7" ht="15" customHeight="1">
      <c r="G62720" s="488"/>
    </row>
    <row r="62721" spans="7:7" ht="15" customHeight="1">
      <c r="G62721" s="488"/>
    </row>
    <row r="62722" spans="7:7" ht="15" customHeight="1">
      <c r="G62722" s="488"/>
    </row>
    <row r="62723" spans="7:7" ht="15" customHeight="1">
      <c r="G62723" s="488"/>
    </row>
    <row r="62724" spans="7:7" ht="15" customHeight="1">
      <c r="G62724" s="488"/>
    </row>
    <row r="62725" spans="7:7" ht="15" customHeight="1">
      <c r="G62725" s="488"/>
    </row>
    <row r="62726" spans="7:7" ht="15" customHeight="1">
      <c r="G62726" s="488"/>
    </row>
    <row r="62727" spans="7:7" ht="15" customHeight="1">
      <c r="G62727" s="488"/>
    </row>
    <row r="62728" spans="7:7" ht="15" customHeight="1">
      <c r="G62728" s="488"/>
    </row>
    <row r="62729" spans="7:7" ht="15" customHeight="1">
      <c r="G62729" s="488"/>
    </row>
    <row r="62730" spans="7:7" ht="15" customHeight="1">
      <c r="G62730" s="488"/>
    </row>
    <row r="62731" spans="7:7" ht="15" customHeight="1">
      <c r="G62731" s="488"/>
    </row>
    <row r="62732" spans="7:7" ht="15" customHeight="1">
      <c r="G62732" s="488"/>
    </row>
    <row r="62733" spans="7:7" ht="15" customHeight="1">
      <c r="G62733" s="488"/>
    </row>
    <row r="62734" spans="7:7" ht="15" customHeight="1">
      <c r="G62734" s="488"/>
    </row>
    <row r="62735" spans="7:7" ht="15" customHeight="1">
      <c r="G62735" s="488"/>
    </row>
    <row r="62736" spans="7:7" ht="15" customHeight="1">
      <c r="G62736" s="488"/>
    </row>
    <row r="62737" spans="7:7" ht="15" customHeight="1">
      <c r="G62737" s="488"/>
    </row>
    <row r="62738" spans="7:7" ht="15" customHeight="1">
      <c r="G62738" s="488"/>
    </row>
    <row r="62739" spans="7:7" ht="15" customHeight="1">
      <c r="G62739" s="488"/>
    </row>
    <row r="62740" spans="7:7" ht="15" customHeight="1">
      <c r="G62740" s="488"/>
    </row>
    <row r="62741" spans="7:7" ht="15" customHeight="1">
      <c r="G62741" s="488"/>
    </row>
    <row r="62742" spans="7:7" ht="15" customHeight="1">
      <c r="G62742" s="488"/>
    </row>
    <row r="62743" spans="7:7" ht="15" customHeight="1">
      <c r="G62743" s="488"/>
    </row>
    <row r="62744" spans="7:7" ht="15" customHeight="1">
      <c r="G62744" s="488"/>
    </row>
    <row r="62745" spans="7:7" ht="15" customHeight="1">
      <c r="G62745" s="488"/>
    </row>
    <row r="62746" spans="7:7" ht="15" customHeight="1">
      <c r="G62746" s="488"/>
    </row>
    <row r="62747" spans="7:7" ht="15" customHeight="1">
      <c r="G62747" s="488"/>
    </row>
    <row r="62748" spans="7:7" ht="15" customHeight="1">
      <c r="G62748" s="488"/>
    </row>
    <row r="62749" spans="7:7" ht="15" customHeight="1">
      <c r="G62749" s="488"/>
    </row>
    <row r="62750" spans="7:7" ht="15" customHeight="1">
      <c r="G62750" s="488"/>
    </row>
    <row r="62751" spans="7:7" ht="15" customHeight="1">
      <c r="G62751" s="488"/>
    </row>
    <row r="62752" spans="7:7" ht="15" customHeight="1">
      <c r="G62752" s="488"/>
    </row>
    <row r="62753" spans="7:7" ht="15" customHeight="1">
      <c r="G62753" s="488"/>
    </row>
    <row r="62754" spans="7:7" ht="15" customHeight="1">
      <c r="G62754" s="488"/>
    </row>
    <row r="62755" spans="7:7" ht="15" customHeight="1">
      <c r="G62755" s="488"/>
    </row>
    <row r="62756" spans="7:7" ht="15" customHeight="1">
      <c r="G62756" s="488"/>
    </row>
    <row r="62757" spans="7:7" ht="15" customHeight="1">
      <c r="G62757" s="488"/>
    </row>
    <row r="62758" spans="7:7" ht="15" customHeight="1">
      <c r="G62758" s="488"/>
    </row>
    <row r="62759" spans="7:7" ht="15" customHeight="1">
      <c r="G62759" s="488"/>
    </row>
    <row r="62760" spans="7:7" ht="15" customHeight="1">
      <c r="G62760" s="488"/>
    </row>
    <row r="62761" spans="7:7" ht="15" customHeight="1">
      <c r="G62761" s="488"/>
    </row>
    <row r="62762" spans="7:7" ht="15" customHeight="1">
      <c r="G62762" s="488"/>
    </row>
    <row r="62763" spans="7:7" ht="15" customHeight="1">
      <c r="G62763" s="488"/>
    </row>
    <row r="62764" spans="7:7" ht="15" customHeight="1">
      <c r="G62764" s="488"/>
    </row>
    <row r="62765" spans="7:7" ht="15" customHeight="1">
      <c r="G62765" s="488"/>
    </row>
    <row r="62766" spans="7:7" ht="15" customHeight="1">
      <c r="G62766" s="488"/>
    </row>
    <row r="62767" spans="7:7" ht="15" customHeight="1">
      <c r="G62767" s="488"/>
    </row>
    <row r="62768" spans="7:7" ht="15" customHeight="1">
      <c r="G62768" s="488"/>
    </row>
    <row r="62769" spans="7:7" ht="15" customHeight="1">
      <c r="G62769" s="488"/>
    </row>
    <row r="62770" spans="7:7" ht="15" customHeight="1">
      <c r="G62770" s="488"/>
    </row>
    <row r="62771" spans="7:7" ht="15" customHeight="1">
      <c r="G62771" s="488"/>
    </row>
    <row r="62772" spans="7:7" ht="15" customHeight="1">
      <c r="G62772" s="488"/>
    </row>
    <row r="62773" spans="7:7" ht="15" customHeight="1">
      <c r="G62773" s="488"/>
    </row>
    <row r="62774" spans="7:7" ht="15" customHeight="1">
      <c r="G62774" s="488"/>
    </row>
    <row r="62775" spans="7:7" ht="15" customHeight="1">
      <c r="G62775" s="488"/>
    </row>
    <row r="62776" spans="7:7" ht="15" customHeight="1">
      <c r="G62776" s="488"/>
    </row>
    <row r="62777" spans="7:7" ht="15" customHeight="1">
      <c r="G62777" s="488"/>
    </row>
    <row r="62778" spans="7:7" ht="15" customHeight="1">
      <c r="G62778" s="488"/>
    </row>
    <row r="62779" spans="7:7" ht="15" customHeight="1">
      <c r="G62779" s="488"/>
    </row>
    <row r="62780" spans="7:7" ht="15" customHeight="1">
      <c r="G62780" s="488"/>
    </row>
    <row r="62781" spans="7:7" ht="15" customHeight="1">
      <c r="G62781" s="488"/>
    </row>
    <row r="62782" spans="7:7" ht="15" customHeight="1">
      <c r="G62782" s="488"/>
    </row>
    <row r="62783" spans="7:7" ht="15" customHeight="1">
      <c r="G62783" s="488"/>
    </row>
    <row r="62784" spans="7:7" ht="15" customHeight="1">
      <c r="G62784" s="488"/>
    </row>
    <row r="62785" spans="7:7" ht="15" customHeight="1">
      <c r="G62785" s="488"/>
    </row>
    <row r="62786" spans="7:7" ht="15" customHeight="1">
      <c r="G62786" s="488"/>
    </row>
    <row r="62787" spans="7:7" ht="15" customHeight="1">
      <c r="G62787" s="488"/>
    </row>
    <row r="62788" spans="7:7" ht="15" customHeight="1">
      <c r="G62788" s="488"/>
    </row>
    <row r="62789" spans="7:7" ht="15" customHeight="1">
      <c r="G62789" s="488"/>
    </row>
    <row r="62790" spans="7:7" ht="15" customHeight="1">
      <c r="G62790" s="488"/>
    </row>
    <row r="62791" spans="7:7" ht="15" customHeight="1">
      <c r="G62791" s="488"/>
    </row>
    <row r="62792" spans="7:7" ht="15" customHeight="1">
      <c r="G62792" s="488"/>
    </row>
    <row r="62793" spans="7:7" ht="15" customHeight="1">
      <c r="G62793" s="488"/>
    </row>
    <row r="62794" spans="7:7" ht="15" customHeight="1">
      <c r="G62794" s="488"/>
    </row>
    <row r="62795" spans="7:7" ht="15" customHeight="1">
      <c r="G62795" s="488"/>
    </row>
    <row r="62796" spans="7:7" ht="15" customHeight="1">
      <c r="G62796" s="488"/>
    </row>
    <row r="62797" spans="7:7" ht="15" customHeight="1">
      <c r="G62797" s="488"/>
    </row>
    <row r="62798" spans="7:7" ht="15" customHeight="1">
      <c r="G62798" s="488"/>
    </row>
    <row r="62799" spans="7:7" ht="15" customHeight="1">
      <c r="G62799" s="488"/>
    </row>
    <row r="62800" spans="7:7" ht="15" customHeight="1">
      <c r="G62800" s="488"/>
    </row>
    <row r="62801" spans="7:7" ht="15" customHeight="1">
      <c r="G62801" s="488"/>
    </row>
    <row r="62802" spans="7:7" ht="15" customHeight="1">
      <c r="G62802" s="488"/>
    </row>
    <row r="62803" spans="7:7" ht="15" customHeight="1">
      <c r="G62803" s="488"/>
    </row>
    <row r="62804" spans="7:7" ht="15" customHeight="1">
      <c r="G62804" s="488"/>
    </row>
    <row r="62805" spans="7:7" ht="15" customHeight="1">
      <c r="G62805" s="488"/>
    </row>
    <row r="62806" spans="7:7" ht="15" customHeight="1">
      <c r="G62806" s="488"/>
    </row>
    <row r="62807" spans="7:7" ht="15" customHeight="1">
      <c r="G62807" s="488"/>
    </row>
    <row r="62808" spans="7:7" ht="15" customHeight="1">
      <c r="G62808" s="488"/>
    </row>
    <row r="62809" spans="7:7" ht="15" customHeight="1">
      <c r="G62809" s="488"/>
    </row>
    <row r="62810" spans="7:7" ht="15" customHeight="1">
      <c r="G62810" s="488"/>
    </row>
    <row r="62811" spans="7:7" ht="15" customHeight="1">
      <c r="G62811" s="488"/>
    </row>
    <row r="62812" spans="7:7" ht="15" customHeight="1">
      <c r="G62812" s="488"/>
    </row>
    <row r="62813" spans="7:7" ht="15" customHeight="1">
      <c r="G62813" s="488"/>
    </row>
    <row r="62814" spans="7:7" ht="15" customHeight="1">
      <c r="G62814" s="488"/>
    </row>
    <row r="62815" spans="7:7" ht="15" customHeight="1">
      <c r="G62815" s="488"/>
    </row>
    <row r="62816" spans="7:7" ht="15" customHeight="1">
      <c r="G62816" s="488"/>
    </row>
    <row r="62817" spans="7:7" ht="15" customHeight="1">
      <c r="G62817" s="488"/>
    </row>
    <row r="62818" spans="7:7" ht="15" customHeight="1">
      <c r="G62818" s="488"/>
    </row>
    <row r="62819" spans="7:7" ht="15" customHeight="1">
      <c r="G62819" s="488"/>
    </row>
    <row r="62820" spans="7:7" ht="15" customHeight="1">
      <c r="G62820" s="488"/>
    </row>
    <row r="62821" spans="7:7" ht="15" customHeight="1">
      <c r="G62821" s="488"/>
    </row>
    <row r="62822" spans="7:7" ht="15" customHeight="1">
      <c r="G62822" s="488"/>
    </row>
    <row r="62823" spans="7:7" ht="15" customHeight="1">
      <c r="G62823" s="488"/>
    </row>
    <row r="62824" spans="7:7" ht="15" customHeight="1">
      <c r="G62824" s="488"/>
    </row>
    <row r="62825" spans="7:7" ht="15" customHeight="1">
      <c r="G62825" s="488"/>
    </row>
    <row r="62826" spans="7:7" ht="15" customHeight="1">
      <c r="G62826" s="488"/>
    </row>
    <row r="62827" spans="7:7" ht="15" customHeight="1">
      <c r="G62827" s="488"/>
    </row>
    <row r="62828" spans="7:7" ht="15" customHeight="1">
      <c r="G62828" s="488"/>
    </row>
    <row r="62829" spans="7:7" ht="15" customHeight="1">
      <c r="G62829" s="488"/>
    </row>
    <row r="62830" spans="7:7" ht="15" customHeight="1">
      <c r="G62830" s="488"/>
    </row>
    <row r="62831" spans="7:7" ht="15" customHeight="1">
      <c r="G62831" s="488"/>
    </row>
    <row r="62832" spans="7:7" ht="15" customHeight="1">
      <c r="G62832" s="488"/>
    </row>
    <row r="62833" spans="7:7" ht="15" customHeight="1">
      <c r="G62833" s="488"/>
    </row>
    <row r="62834" spans="7:7" ht="15" customHeight="1">
      <c r="G62834" s="488"/>
    </row>
    <row r="62835" spans="7:7" ht="15" customHeight="1">
      <c r="G62835" s="488"/>
    </row>
    <row r="62836" spans="7:7" ht="15" customHeight="1">
      <c r="G62836" s="488"/>
    </row>
    <row r="62837" spans="7:7" ht="15" customHeight="1">
      <c r="G62837" s="488"/>
    </row>
    <row r="62838" spans="7:7" ht="15" customHeight="1">
      <c r="G62838" s="488"/>
    </row>
    <row r="62839" spans="7:7" ht="15" customHeight="1">
      <c r="G62839" s="488"/>
    </row>
    <row r="62840" spans="7:7" ht="15" customHeight="1">
      <c r="G62840" s="488"/>
    </row>
    <row r="62841" spans="7:7" ht="15" customHeight="1">
      <c r="G62841" s="488"/>
    </row>
    <row r="62842" spans="7:7" ht="15" customHeight="1">
      <c r="G62842" s="488"/>
    </row>
    <row r="62843" spans="7:7" ht="15" customHeight="1">
      <c r="G62843" s="488"/>
    </row>
    <row r="62844" spans="7:7" ht="15" customHeight="1">
      <c r="G62844" s="488"/>
    </row>
    <row r="62845" spans="7:7" ht="15" customHeight="1">
      <c r="G62845" s="488"/>
    </row>
    <row r="62846" spans="7:7" ht="15" customHeight="1">
      <c r="G62846" s="488"/>
    </row>
    <row r="62847" spans="7:7" ht="15" customHeight="1">
      <c r="G62847" s="488"/>
    </row>
    <row r="62848" spans="7:7" ht="15" customHeight="1">
      <c r="G62848" s="488"/>
    </row>
    <row r="62849" spans="7:7" ht="15" customHeight="1">
      <c r="G62849" s="488"/>
    </row>
    <row r="62850" spans="7:7" ht="15" customHeight="1">
      <c r="G62850" s="488"/>
    </row>
    <row r="62851" spans="7:7" ht="15" customHeight="1">
      <c r="G62851" s="488"/>
    </row>
    <row r="62852" spans="7:7" ht="15" customHeight="1">
      <c r="G62852" s="488"/>
    </row>
    <row r="62853" spans="7:7" ht="15" customHeight="1">
      <c r="G62853" s="488"/>
    </row>
    <row r="62854" spans="7:7" ht="15" customHeight="1">
      <c r="G62854" s="488"/>
    </row>
    <row r="62855" spans="7:7" ht="15" customHeight="1">
      <c r="G62855" s="488"/>
    </row>
    <row r="62856" spans="7:7" ht="15" customHeight="1">
      <c r="G62856" s="488"/>
    </row>
    <row r="62857" spans="7:7" ht="15" customHeight="1">
      <c r="G62857" s="488"/>
    </row>
    <row r="62858" spans="7:7" ht="15" customHeight="1">
      <c r="G62858" s="488"/>
    </row>
    <row r="62859" spans="7:7" ht="15" customHeight="1">
      <c r="G62859" s="488"/>
    </row>
    <row r="62860" spans="7:7" ht="15" customHeight="1">
      <c r="G62860" s="488"/>
    </row>
    <row r="62861" spans="7:7" ht="15" customHeight="1">
      <c r="G62861" s="488"/>
    </row>
    <row r="62862" spans="7:7" ht="15" customHeight="1">
      <c r="G62862" s="488"/>
    </row>
    <row r="62863" spans="7:7" ht="15" customHeight="1">
      <c r="G62863" s="488"/>
    </row>
    <row r="62864" spans="7:7" ht="15" customHeight="1">
      <c r="G62864" s="488"/>
    </row>
    <row r="62865" spans="7:7" ht="15" customHeight="1">
      <c r="G62865" s="488"/>
    </row>
    <row r="62866" spans="7:7" ht="15" customHeight="1">
      <c r="G62866" s="488"/>
    </row>
    <row r="62867" spans="7:7" ht="15" customHeight="1">
      <c r="G62867" s="488"/>
    </row>
    <row r="62868" spans="7:7" ht="15" customHeight="1">
      <c r="G62868" s="488"/>
    </row>
    <row r="62869" spans="7:7" ht="15" customHeight="1">
      <c r="G62869" s="488"/>
    </row>
    <row r="62870" spans="7:7" ht="15" customHeight="1">
      <c r="G62870" s="488"/>
    </row>
    <row r="62871" spans="7:7" ht="15" customHeight="1">
      <c r="G62871" s="488"/>
    </row>
    <row r="62872" spans="7:7" ht="15" customHeight="1">
      <c r="G62872" s="488"/>
    </row>
    <row r="62873" spans="7:7" ht="15" customHeight="1">
      <c r="G62873" s="488"/>
    </row>
    <row r="62874" spans="7:7" ht="15" customHeight="1">
      <c r="G62874" s="488"/>
    </row>
    <row r="62875" spans="7:7" ht="15" customHeight="1">
      <c r="G62875" s="488"/>
    </row>
    <row r="62876" spans="7:7" ht="15" customHeight="1">
      <c r="G62876" s="488"/>
    </row>
    <row r="62877" spans="7:7" ht="15" customHeight="1">
      <c r="G62877" s="488"/>
    </row>
    <row r="62878" spans="7:7" ht="15" customHeight="1">
      <c r="G62878" s="488"/>
    </row>
    <row r="62879" spans="7:7" ht="15" customHeight="1">
      <c r="G62879" s="488"/>
    </row>
    <row r="62880" spans="7:7" ht="15" customHeight="1">
      <c r="G62880" s="488"/>
    </row>
    <row r="62881" spans="7:7" ht="15" customHeight="1">
      <c r="G62881" s="488"/>
    </row>
    <row r="62882" spans="7:7" ht="15" customHeight="1">
      <c r="G62882" s="488"/>
    </row>
    <row r="62883" spans="7:7" ht="15" customHeight="1">
      <c r="G62883" s="488"/>
    </row>
    <row r="62884" spans="7:7" ht="15" customHeight="1">
      <c r="G62884" s="488"/>
    </row>
    <row r="62885" spans="7:7" ht="15" customHeight="1">
      <c r="G62885" s="488"/>
    </row>
    <row r="62886" spans="7:7" ht="15" customHeight="1">
      <c r="G62886" s="488"/>
    </row>
    <row r="62887" spans="7:7" ht="15" customHeight="1">
      <c r="G62887" s="488"/>
    </row>
    <row r="62888" spans="7:7" ht="15" customHeight="1">
      <c r="G62888" s="488"/>
    </row>
    <row r="62889" spans="7:7" ht="15" customHeight="1">
      <c r="G62889" s="488"/>
    </row>
    <row r="62890" spans="7:7" ht="15" customHeight="1">
      <c r="G62890" s="488"/>
    </row>
    <row r="62891" spans="7:7" ht="15" customHeight="1">
      <c r="G62891" s="488"/>
    </row>
    <row r="62892" spans="7:7" ht="15" customHeight="1">
      <c r="G62892" s="488"/>
    </row>
    <row r="62893" spans="7:7" ht="15" customHeight="1">
      <c r="G62893" s="488"/>
    </row>
    <row r="62894" spans="7:7" ht="15" customHeight="1">
      <c r="G62894" s="488"/>
    </row>
    <row r="62895" spans="7:7" ht="15" customHeight="1">
      <c r="G62895" s="488"/>
    </row>
    <row r="62896" spans="7:7" ht="15" customHeight="1">
      <c r="G62896" s="488"/>
    </row>
    <row r="62897" spans="7:7" ht="15" customHeight="1">
      <c r="G62897" s="488"/>
    </row>
    <row r="62898" spans="7:7" ht="15" customHeight="1">
      <c r="G62898" s="488"/>
    </row>
    <row r="62899" spans="7:7" ht="15" customHeight="1">
      <c r="G62899" s="488"/>
    </row>
    <row r="62900" spans="7:7" ht="15" customHeight="1">
      <c r="G62900" s="488"/>
    </row>
    <row r="62901" spans="7:7" ht="15" customHeight="1">
      <c r="G62901" s="488"/>
    </row>
    <row r="62902" spans="7:7" ht="15" customHeight="1">
      <c r="G62902" s="488"/>
    </row>
    <row r="62903" spans="7:7" ht="15" customHeight="1">
      <c r="G62903" s="488"/>
    </row>
    <row r="62904" spans="7:7" ht="15" customHeight="1">
      <c r="G62904" s="488"/>
    </row>
    <row r="62905" spans="7:7" ht="15" customHeight="1">
      <c r="G62905" s="488"/>
    </row>
    <row r="62906" spans="7:7" ht="15" customHeight="1">
      <c r="G62906" s="488"/>
    </row>
    <row r="62907" spans="7:7" ht="15" customHeight="1">
      <c r="G62907" s="488"/>
    </row>
    <row r="62908" spans="7:7" ht="15" customHeight="1">
      <c r="G62908" s="488"/>
    </row>
    <row r="62909" spans="7:7" ht="15" customHeight="1">
      <c r="G62909" s="488"/>
    </row>
    <row r="62910" spans="7:7" ht="15" customHeight="1">
      <c r="G62910" s="488"/>
    </row>
    <row r="62911" spans="7:7" ht="15" customHeight="1">
      <c r="G62911" s="488"/>
    </row>
    <row r="62912" spans="7:7" ht="15" customHeight="1">
      <c r="G62912" s="488"/>
    </row>
    <row r="62913" spans="7:7" ht="15" customHeight="1">
      <c r="G62913" s="488"/>
    </row>
    <row r="62914" spans="7:7" ht="15" customHeight="1">
      <c r="G62914" s="488"/>
    </row>
    <row r="62915" spans="7:7" ht="15" customHeight="1">
      <c r="G62915" s="488"/>
    </row>
    <row r="62916" spans="7:7" ht="15" customHeight="1">
      <c r="G62916" s="488"/>
    </row>
    <row r="62917" spans="7:7" ht="15" customHeight="1">
      <c r="G62917" s="488"/>
    </row>
    <row r="62918" spans="7:7" ht="15" customHeight="1">
      <c r="G62918" s="488"/>
    </row>
    <row r="62919" spans="7:7" ht="15" customHeight="1">
      <c r="G62919" s="488"/>
    </row>
    <row r="62920" spans="7:7" ht="15" customHeight="1">
      <c r="G62920" s="488"/>
    </row>
    <row r="62921" spans="7:7" ht="15" customHeight="1">
      <c r="G62921" s="488"/>
    </row>
    <row r="62922" spans="7:7" ht="15" customHeight="1">
      <c r="G62922" s="488"/>
    </row>
    <row r="62923" spans="7:7" ht="15" customHeight="1">
      <c r="G62923" s="488"/>
    </row>
    <row r="62924" spans="7:7" ht="15" customHeight="1">
      <c r="G62924" s="488"/>
    </row>
    <row r="62925" spans="7:7" ht="15" customHeight="1">
      <c r="G62925" s="488"/>
    </row>
    <row r="62926" spans="7:7" ht="15" customHeight="1">
      <c r="G62926" s="488"/>
    </row>
    <row r="62927" spans="7:7" ht="15" customHeight="1">
      <c r="G62927" s="488"/>
    </row>
    <row r="62928" spans="7:7" ht="15" customHeight="1">
      <c r="G62928" s="488"/>
    </row>
    <row r="62929" spans="7:7" ht="15" customHeight="1">
      <c r="G62929" s="488"/>
    </row>
    <row r="62930" spans="7:7" ht="15" customHeight="1">
      <c r="G62930" s="488"/>
    </row>
    <row r="62931" spans="7:7" ht="15" customHeight="1">
      <c r="G62931" s="488"/>
    </row>
    <row r="62932" spans="7:7" ht="15" customHeight="1">
      <c r="G62932" s="488"/>
    </row>
    <row r="62933" spans="7:7" ht="15" customHeight="1">
      <c r="G62933" s="488"/>
    </row>
    <row r="62934" spans="7:7" ht="15" customHeight="1">
      <c r="G62934" s="488"/>
    </row>
    <row r="62935" spans="7:7" ht="15" customHeight="1">
      <c r="G62935" s="488"/>
    </row>
    <row r="62936" spans="7:7" ht="15" customHeight="1">
      <c r="G62936" s="488"/>
    </row>
    <row r="62937" spans="7:7" ht="15" customHeight="1">
      <c r="G62937" s="488"/>
    </row>
    <row r="62938" spans="7:7" ht="15" customHeight="1">
      <c r="G62938" s="488"/>
    </row>
    <row r="62939" spans="7:7" ht="15" customHeight="1">
      <c r="G62939" s="488"/>
    </row>
    <row r="62940" spans="7:7" ht="15" customHeight="1">
      <c r="G62940" s="488"/>
    </row>
    <row r="62941" spans="7:7" ht="15" customHeight="1">
      <c r="G62941" s="488"/>
    </row>
    <row r="62942" spans="7:7" ht="15" customHeight="1">
      <c r="G62942" s="488"/>
    </row>
    <row r="62943" spans="7:7" ht="15" customHeight="1">
      <c r="G62943" s="488"/>
    </row>
    <row r="62944" spans="7:7" ht="15" customHeight="1">
      <c r="G62944" s="488"/>
    </row>
    <row r="62945" spans="7:7" ht="15" customHeight="1">
      <c r="G62945" s="488"/>
    </row>
    <row r="62946" spans="7:7" ht="15" customHeight="1">
      <c r="G62946" s="488"/>
    </row>
    <row r="62947" spans="7:7" ht="15" customHeight="1">
      <c r="G62947" s="488"/>
    </row>
    <row r="62948" spans="7:7" ht="15" customHeight="1">
      <c r="G62948" s="488"/>
    </row>
    <row r="62949" spans="7:7" ht="15" customHeight="1">
      <c r="G62949" s="488"/>
    </row>
    <row r="62950" spans="7:7" ht="15" customHeight="1">
      <c r="G62950" s="488"/>
    </row>
    <row r="62951" spans="7:7" ht="15" customHeight="1">
      <c r="G62951" s="488"/>
    </row>
    <row r="62952" spans="7:7" ht="15" customHeight="1">
      <c r="G62952" s="488"/>
    </row>
    <row r="62953" spans="7:7" ht="15" customHeight="1">
      <c r="G62953" s="488"/>
    </row>
    <row r="62954" spans="7:7" ht="15" customHeight="1">
      <c r="G62954" s="488"/>
    </row>
    <row r="62955" spans="7:7" ht="15" customHeight="1">
      <c r="G62955" s="488"/>
    </row>
    <row r="62956" spans="7:7" ht="15" customHeight="1">
      <c r="G62956" s="488"/>
    </row>
    <row r="62957" spans="7:7" ht="15" customHeight="1">
      <c r="G62957" s="488"/>
    </row>
    <row r="62958" spans="7:7" ht="15" customHeight="1">
      <c r="G62958" s="488"/>
    </row>
    <row r="62959" spans="7:7" ht="15" customHeight="1">
      <c r="G62959" s="488"/>
    </row>
    <row r="62960" spans="7:7" ht="15" customHeight="1">
      <c r="G62960" s="488"/>
    </row>
    <row r="62961" spans="7:7" ht="15" customHeight="1">
      <c r="G62961" s="488"/>
    </row>
    <row r="62962" spans="7:7" ht="15" customHeight="1">
      <c r="G62962" s="488"/>
    </row>
    <row r="62963" spans="7:7" ht="15" customHeight="1">
      <c r="G62963" s="488"/>
    </row>
    <row r="62964" spans="7:7" ht="15" customHeight="1">
      <c r="G62964" s="488"/>
    </row>
    <row r="62965" spans="7:7" ht="15" customHeight="1">
      <c r="G62965" s="488"/>
    </row>
    <row r="62966" spans="7:7" ht="15" customHeight="1">
      <c r="G62966" s="488"/>
    </row>
    <row r="62967" spans="7:7" ht="15" customHeight="1">
      <c r="G62967" s="488"/>
    </row>
    <row r="62968" spans="7:7" ht="15" customHeight="1">
      <c r="G62968" s="488"/>
    </row>
    <row r="62969" spans="7:7" ht="15" customHeight="1">
      <c r="G62969" s="488"/>
    </row>
    <row r="62970" spans="7:7" ht="15" customHeight="1">
      <c r="G62970" s="488"/>
    </row>
    <row r="62971" spans="7:7" ht="15" customHeight="1">
      <c r="G62971" s="488"/>
    </row>
    <row r="62972" spans="7:7" ht="15" customHeight="1">
      <c r="G62972" s="488"/>
    </row>
    <row r="62973" spans="7:7" ht="15" customHeight="1">
      <c r="G62973" s="488"/>
    </row>
    <row r="62974" spans="7:7" ht="15" customHeight="1">
      <c r="G62974" s="488"/>
    </row>
    <row r="62975" spans="7:7" ht="15" customHeight="1">
      <c r="G62975" s="488"/>
    </row>
    <row r="62976" spans="7:7" ht="15" customHeight="1">
      <c r="G62976" s="488"/>
    </row>
    <row r="62977" spans="7:7" ht="15" customHeight="1">
      <c r="G62977" s="488"/>
    </row>
    <row r="62978" spans="7:7" ht="15" customHeight="1">
      <c r="G62978" s="488"/>
    </row>
    <row r="62979" spans="7:7" ht="15" customHeight="1">
      <c r="G62979" s="488"/>
    </row>
    <row r="62980" spans="7:7" ht="15" customHeight="1">
      <c r="G62980" s="488"/>
    </row>
    <row r="62981" spans="7:7" ht="15" customHeight="1">
      <c r="G62981" s="488"/>
    </row>
    <row r="62982" spans="7:7" ht="15" customHeight="1">
      <c r="G62982" s="488"/>
    </row>
    <row r="62983" spans="7:7" ht="15" customHeight="1">
      <c r="G62983" s="488"/>
    </row>
    <row r="62984" spans="7:7" ht="15" customHeight="1">
      <c r="G62984" s="488"/>
    </row>
    <row r="62985" spans="7:7" ht="15" customHeight="1">
      <c r="G62985" s="488"/>
    </row>
    <row r="62986" spans="7:7" ht="15" customHeight="1">
      <c r="G62986" s="488"/>
    </row>
    <row r="62987" spans="7:7" ht="15" customHeight="1">
      <c r="G62987" s="488"/>
    </row>
    <row r="62988" spans="7:7" ht="15" customHeight="1">
      <c r="G62988" s="488"/>
    </row>
    <row r="62989" spans="7:7" ht="15" customHeight="1">
      <c r="G62989" s="488"/>
    </row>
    <row r="62990" spans="7:7" ht="15" customHeight="1">
      <c r="G62990" s="488"/>
    </row>
    <row r="62991" spans="7:7" ht="15" customHeight="1">
      <c r="G62991" s="488"/>
    </row>
    <row r="62992" spans="7:7" ht="15" customHeight="1">
      <c r="G62992" s="488"/>
    </row>
    <row r="62993" spans="7:7" ht="15" customHeight="1">
      <c r="G62993" s="488"/>
    </row>
    <row r="62994" spans="7:7" ht="15" customHeight="1">
      <c r="G62994" s="488"/>
    </row>
    <row r="62995" spans="7:7" ht="15" customHeight="1">
      <c r="G62995" s="488"/>
    </row>
    <row r="62996" spans="7:7" ht="15" customHeight="1">
      <c r="G62996" s="488"/>
    </row>
    <row r="62997" spans="7:7" ht="15" customHeight="1">
      <c r="G62997" s="488"/>
    </row>
    <row r="62998" spans="7:7" ht="15" customHeight="1">
      <c r="G62998" s="488"/>
    </row>
    <row r="62999" spans="7:7" ht="15" customHeight="1">
      <c r="G62999" s="488"/>
    </row>
    <row r="63000" spans="7:7" ht="15" customHeight="1">
      <c r="G63000" s="488"/>
    </row>
    <row r="63001" spans="7:7" ht="15" customHeight="1">
      <c r="G63001" s="488"/>
    </row>
    <row r="63002" spans="7:7" ht="15" customHeight="1">
      <c r="G63002" s="488"/>
    </row>
    <row r="63003" spans="7:7" ht="15" customHeight="1">
      <c r="G63003" s="488"/>
    </row>
    <row r="63004" spans="7:7" ht="15" customHeight="1">
      <c r="G63004" s="488"/>
    </row>
    <row r="63005" spans="7:7" ht="15" customHeight="1">
      <c r="G63005" s="488"/>
    </row>
    <row r="63006" spans="7:7" ht="15" customHeight="1">
      <c r="G63006" s="488"/>
    </row>
    <row r="63007" spans="7:7" ht="15" customHeight="1">
      <c r="G63007" s="488"/>
    </row>
    <row r="63008" spans="7:7" ht="15" customHeight="1">
      <c r="G63008" s="488"/>
    </row>
    <row r="63009" spans="7:7" ht="15" customHeight="1">
      <c r="G63009" s="488"/>
    </row>
    <row r="63010" spans="7:7" ht="15" customHeight="1">
      <c r="G63010" s="488"/>
    </row>
    <row r="63011" spans="7:7" ht="15" customHeight="1">
      <c r="G63011" s="488"/>
    </row>
    <row r="63012" spans="7:7" ht="15" customHeight="1">
      <c r="G63012" s="488"/>
    </row>
    <row r="63013" spans="7:7" ht="15" customHeight="1">
      <c r="G63013" s="488"/>
    </row>
    <row r="63014" spans="7:7" ht="15" customHeight="1">
      <c r="G63014" s="488"/>
    </row>
    <row r="63015" spans="7:7" ht="15" customHeight="1">
      <c r="G63015" s="488"/>
    </row>
    <row r="63016" spans="7:7" ht="15" customHeight="1">
      <c r="G63016" s="488"/>
    </row>
    <row r="63017" spans="7:7" ht="15" customHeight="1">
      <c r="G63017" s="488"/>
    </row>
    <row r="63018" spans="7:7" ht="15" customHeight="1">
      <c r="G63018" s="488"/>
    </row>
    <row r="63019" spans="7:7" ht="15" customHeight="1">
      <c r="G63019" s="488"/>
    </row>
    <row r="63020" spans="7:7" ht="15" customHeight="1">
      <c r="G63020" s="488"/>
    </row>
    <row r="63021" spans="7:7" ht="15" customHeight="1">
      <c r="G63021" s="488"/>
    </row>
    <row r="63022" spans="7:7" ht="15" customHeight="1">
      <c r="G63022" s="488"/>
    </row>
    <row r="63023" spans="7:7" ht="15" customHeight="1">
      <c r="G63023" s="488"/>
    </row>
    <row r="63024" spans="7:7" ht="15" customHeight="1">
      <c r="G63024" s="488"/>
    </row>
    <row r="63025" spans="7:7" ht="15" customHeight="1">
      <c r="G63025" s="488"/>
    </row>
    <row r="63026" spans="7:7" ht="15" customHeight="1">
      <c r="G63026" s="488"/>
    </row>
    <row r="63027" spans="7:7" ht="15" customHeight="1">
      <c r="G63027" s="488"/>
    </row>
    <row r="63028" spans="7:7" ht="15" customHeight="1">
      <c r="G63028" s="488"/>
    </row>
    <row r="63029" spans="7:7" ht="15" customHeight="1">
      <c r="G63029" s="488"/>
    </row>
    <row r="63030" spans="7:7" ht="15" customHeight="1">
      <c r="G63030" s="488"/>
    </row>
    <row r="63031" spans="7:7" ht="15" customHeight="1">
      <c r="G63031" s="488"/>
    </row>
    <row r="63032" spans="7:7" ht="15" customHeight="1">
      <c r="G63032" s="488"/>
    </row>
    <row r="63033" spans="7:7" ht="15" customHeight="1">
      <c r="G63033" s="488"/>
    </row>
    <row r="63034" spans="7:7" ht="15" customHeight="1">
      <c r="G63034" s="488"/>
    </row>
    <row r="63035" spans="7:7" ht="15" customHeight="1">
      <c r="G63035" s="488"/>
    </row>
    <row r="63036" spans="7:7" ht="15" customHeight="1">
      <c r="G63036" s="488"/>
    </row>
    <row r="63037" spans="7:7" ht="15" customHeight="1">
      <c r="G63037" s="488"/>
    </row>
    <row r="63038" spans="7:7" ht="15" customHeight="1">
      <c r="G63038" s="488"/>
    </row>
    <row r="63039" spans="7:7" ht="15" customHeight="1">
      <c r="G63039" s="488"/>
    </row>
    <row r="63040" spans="7:7" ht="15" customHeight="1">
      <c r="G63040" s="488"/>
    </row>
    <row r="63041" spans="7:7" ht="15" customHeight="1">
      <c r="G63041" s="488"/>
    </row>
    <row r="63042" spans="7:7" ht="15" customHeight="1">
      <c r="G63042" s="488"/>
    </row>
    <row r="63043" spans="7:7" ht="15" customHeight="1">
      <c r="G63043" s="488"/>
    </row>
    <row r="63044" spans="7:7" ht="15" customHeight="1">
      <c r="G63044" s="488"/>
    </row>
    <row r="63045" spans="7:7" ht="15" customHeight="1">
      <c r="G63045" s="488"/>
    </row>
    <row r="63046" spans="7:7" ht="15" customHeight="1">
      <c r="G63046" s="488"/>
    </row>
    <row r="63047" spans="7:7" ht="15" customHeight="1">
      <c r="G63047" s="488"/>
    </row>
    <row r="63048" spans="7:7" ht="15" customHeight="1">
      <c r="G63048" s="488"/>
    </row>
    <row r="63049" spans="7:7" ht="15" customHeight="1">
      <c r="G63049" s="488"/>
    </row>
    <row r="63050" spans="7:7" ht="15" customHeight="1">
      <c r="G63050" s="488"/>
    </row>
    <row r="63051" spans="7:7" ht="15" customHeight="1">
      <c r="G63051" s="488"/>
    </row>
    <row r="63052" spans="7:7" ht="15" customHeight="1">
      <c r="G63052" s="488"/>
    </row>
    <row r="63053" spans="7:7" ht="15" customHeight="1">
      <c r="G63053" s="488"/>
    </row>
    <row r="63054" spans="7:7" ht="15" customHeight="1">
      <c r="G63054" s="488"/>
    </row>
    <row r="63055" spans="7:7" ht="15" customHeight="1">
      <c r="G63055" s="488"/>
    </row>
    <row r="63056" spans="7:7" ht="15" customHeight="1">
      <c r="G63056" s="488"/>
    </row>
    <row r="63057" spans="7:7" ht="15" customHeight="1">
      <c r="G63057" s="488"/>
    </row>
    <row r="63058" spans="7:7" ht="15" customHeight="1">
      <c r="G63058" s="488"/>
    </row>
    <row r="63059" spans="7:7" ht="15" customHeight="1">
      <c r="G63059" s="488"/>
    </row>
    <row r="63060" spans="7:7" ht="15" customHeight="1">
      <c r="G63060" s="488"/>
    </row>
    <row r="63061" spans="7:7" ht="15" customHeight="1">
      <c r="G63061" s="488"/>
    </row>
    <row r="63062" spans="7:7" ht="15" customHeight="1">
      <c r="G63062" s="488"/>
    </row>
    <row r="63063" spans="7:7" ht="15" customHeight="1">
      <c r="G63063" s="488"/>
    </row>
    <row r="63064" spans="7:7" ht="15" customHeight="1">
      <c r="G63064" s="488"/>
    </row>
    <row r="63065" spans="7:7" ht="15" customHeight="1">
      <c r="G63065" s="488"/>
    </row>
    <row r="63066" spans="7:7" ht="15" customHeight="1">
      <c r="G63066" s="488"/>
    </row>
    <row r="63067" spans="7:7" ht="15" customHeight="1">
      <c r="G63067" s="488"/>
    </row>
    <row r="63068" spans="7:7" ht="15" customHeight="1">
      <c r="G63068" s="488"/>
    </row>
    <row r="63069" spans="7:7" ht="15" customHeight="1">
      <c r="G63069" s="488"/>
    </row>
    <row r="63070" spans="7:7" ht="15" customHeight="1">
      <c r="G63070" s="488"/>
    </row>
    <row r="63071" spans="7:7" ht="15" customHeight="1">
      <c r="G63071" s="488"/>
    </row>
    <row r="63072" spans="7:7" ht="15" customHeight="1">
      <c r="G63072" s="488"/>
    </row>
    <row r="63073" spans="7:7" ht="15" customHeight="1">
      <c r="G63073" s="488"/>
    </row>
    <row r="63074" spans="7:7" ht="15" customHeight="1">
      <c r="G63074" s="488"/>
    </row>
    <row r="63075" spans="7:7" ht="15" customHeight="1">
      <c r="G63075" s="488"/>
    </row>
    <row r="63076" spans="7:7" ht="15" customHeight="1">
      <c r="G63076" s="488"/>
    </row>
    <row r="63077" spans="7:7" ht="15" customHeight="1">
      <c r="G63077" s="488"/>
    </row>
    <row r="63078" spans="7:7" ht="15" customHeight="1">
      <c r="G63078" s="488"/>
    </row>
    <row r="63079" spans="7:7" ht="15" customHeight="1">
      <c r="G63079" s="488"/>
    </row>
    <row r="63080" spans="7:7" ht="15" customHeight="1">
      <c r="G63080" s="488"/>
    </row>
    <row r="63081" spans="7:7" ht="15" customHeight="1">
      <c r="G63081" s="488"/>
    </row>
    <row r="63082" spans="7:7" ht="15" customHeight="1">
      <c r="G63082" s="488"/>
    </row>
    <row r="63083" spans="7:7" ht="15" customHeight="1">
      <c r="G63083" s="488"/>
    </row>
    <row r="63084" spans="7:7" ht="15" customHeight="1">
      <c r="G63084" s="488"/>
    </row>
    <row r="63085" spans="7:7" ht="15" customHeight="1">
      <c r="G63085" s="488"/>
    </row>
    <row r="63086" spans="7:7" ht="15" customHeight="1">
      <c r="G63086" s="488"/>
    </row>
    <row r="63087" spans="7:7" ht="15" customHeight="1">
      <c r="G63087" s="488"/>
    </row>
    <row r="63088" spans="7:7" ht="15" customHeight="1">
      <c r="G63088" s="488"/>
    </row>
    <row r="63089" spans="7:7" ht="15" customHeight="1">
      <c r="G63089" s="488"/>
    </row>
    <row r="63090" spans="7:7" ht="15" customHeight="1">
      <c r="G63090" s="488"/>
    </row>
    <row r="63091" spans="7:7" ht="15" customHeight="1">
      <c r="G63091" s="488"/>
    </row>
    <row r="63092" spans="7:7" ht="15" customHeight="1">
      <c r="G63092" s="488"/>
    </row>
    <row r="63093" spans="7:7" ht="15" customHeight="1">
      <c r="G63093" s="488"/>
    </row>
    <row r="63094" spans="7:7" ht="15" customHeight="1">
      <c r="G63094" s="488"/>
    </row>
    <row r="63095" spans="7:7" ht="15" customHeight="1">
      <c r="G63095" s="488"/>
    </row>
    <row r="63096" spans="7:7" ht="15" customHeight="1">
      <c r="G63096" s="488"/>
    </row>
    <row r="63097" spans="7:7" ht="15" customHeight="1">
      <c r="G63097" s="488"/>
    </row>
    <row r="63098" spans="7:7" ht="15" customHeight="1">
      <c r="G63098" s="488"/>
    </row>
    <row r="63099" spans="7:7" ht="15" customHeight="1">
      <c r="G63099" s="488"/>
    </row>
    <row r="63100" spans="7:7" ht="15" customHeight="1">
      <c r="G63100" s="488"/>
    </row>
    <row r="63101" spans="7:7" ht="15" customHeight="1">
      <c r="G63101" s="488"/>
    </row>
    <row r="63102" spans="7:7" ht="15" customHeight="1">
      <c r="G63102" s="488"/>
    </row>
    <row r="63103" spans="7:7" ht="15" customHeight="1">
      <c r="G63103" s="488"/>
    </row>
    <row r="63104" spans="7:7" ht="15" customHeight="1">
      <c r="G63104" s="488"/>
    </row>
    <row r="63105" spans="7:7" ht="15" customHeight="1">
      <c r="G63105" s="488"/>
    </row>
    <row r="63106" spans="7:7" ht="15" customHeight="1">
      <c r="G63106" s="488"/>
    </row>
    <row r="63107" spans="7:7" ht="15" customHeight="1">
      <c r="G63107" s="488"/>
    </row>
    <row r="63108" spans="7:7" ht="15" customHeight="1">
      <c r="G63108" s="488"/>
    </row>
    <row r="63109" spans="7:7" ht="15" customHeight="1">
      <c r="G63109" s="488"/>
    </row>
    <row r="63110" spans="7:7" ht="15" customHeight="1">
      <c r="G63110" s="488"/>
    </row>
    <row r="63111" spans="7:7" ht="15" customHeight="1">
      <c r="G63111" s="488"/>
    </row>
    <row r="63112" spans="7:7" ht="15" customHeight="1">
      <c r="G63112" s="488"/>
    </row>
    <row r="63113" spans="7:7" ht="15" customHeight="1">
      <c r="G63113" s="488"/>
    </row>
    <row r="63114" spans="7:7" ht="15" customHeight="1">
      <c r="G63114" s="488"/>
    </row>
    <row r="63115" spans="7:7" ht="15" customHeight="1">
      <c r="G63115" s="488"/>
    </row>
    <row r="63116" spans="7:7" ht="15" customHeight="1">
      <c r="G63116" s="488"/>
    </row>
    <row r="63117" spans="7:7" ht="15" customHeight="1">
      <c r="G63117" s="488"/>
    </row>
    <row r="63118" spans="7:7" ht="15" customHeight="1">
      <c r="G63118" s="488"/>
    </row>
    <row r="63119" spans="7:7" ht="15" customHeight="1">
      <c r="G63119" s="488"/>
    </row>
    <row r="63120" spans="7:7" ht="15" customHeight="1">
      <c r="G63120" s="488"/>
    </row>
    <row r="63121" spans="7:7" ht="15" customHeight="1">
      <c r="G63121" s="488"/>
    </row>
    <row r="63122" spans="7:7" ht="15" customHeight="1">
      <c r="G63122" s="488"/>
    </row>
    <row r="63123" spans="7:7" ht="15" customHeight="1">
      <c r="G63123" s="488"/>
    </row>
    <row r="63124" spans="7:7" ht="15" customHeight="1">
      <c r="G63124" s="488"/>
    </row>
    <row r="63125" spans="7:7" ht="15" customHeight="1">
      <c r="G63125" s="488"/>
    </row>
    <row r="63126" spans="7:7" ht="15" customHeight="1">
      <c r="G63126" s="488"/>
    </row>
    <row r="63127" spans="7:7" ht="15" customHeight="1">
      <c r="G63127" s="488"/>
    </row>
    <row r="63128" spans="7:7" ht="15" customHeight="1">
      <c r="G63128" s="488"/>
    </row>
    <row r="63129" spans="7:7" ht="15" customHeight="1">
      <c r="G63129" s="488"/>
    </row>
    <row r="63130" spans="7:7" ht="15" customHeight="1">
      <c r="G63130" s="488"/>
    </row>
    <row r="63131" spans="7:7" ht="15" customHeight="1">
      <c r="G63131" s="488"/>
    </row>
    <row r="63132" spans="7:7" ht="15" customHeight="1">
      <c r="G63132" s="488"/>
    </row>
    <row r="63133" spans="7:7" ht="15" customHeight="1">
      <c r="G63133" s="488"/>
    </row>
    <row r="63134" spans="7:7" ht="15" customHeight="1">
      <c r="G63134" s="488"/>
    </row>
    <row r="63135" spans="7:7" ht="15" customHeight="1">
      <c r="G63135" s="488"/>
    </row>
    <row r="63136" spans="7:7" ht="15" customHeight="1">
      <c r="G63136" s="488"/>
    </row>
    <row r="63137" spans="7:7" ht="15" customHeight="1">
      <c r="G63137" s="488"/>
    </row>
    <row r="63138" spans="7:7" ht="15" customHeight="1">
      <c r="G63138" s="488"/>
    </row>
    <row r="63139" spans="7:7" ht="15" customHeight="1">
      <c r="G63139" s="488"/>
    </row>
    <row r="63140" spans="7:7" ht="15" customHeight="1">
      <c r="G63140" s="488"/>
    </row>
    <row r="63141" spans="7:7" ht="15" customHeight="1">
      <c r="G63141" s="488"/>
    </row>
    <row r="63142" spans="7:7" ht="15" customHeight="1">
      <c r="G63142" s="488"/>
    </row>
    <row r="63143" spans="7:7" ht="15" customHeight="1">
      <c r="G63143" s="488"/>
    </row>
    <row r="63144" spans="7:7" ht="15" customHeight="1">
      <c r="G63144" s="488"/>
    </row>
    <row r="63145" spans="7:7" ht="15" customHeight="1">
      <c r="G63145" s="488"/>
    </row>
    <row r="63146" spans="7:7" ht="15" customHeight="1">
      <c r="G63146" s="488"/>
    </row>
    <row r="63147" spans="7:7" ht="15" customHeight="1">
      <c r="G63147" s="488"/>
    </row>
    <row r="63148" spans="7:7" ht="15" customHeight="1">
      <c r="G63148" s="488"/>
    </row>
    <row r="63149" spans="7:7" ht="15" customHeight="1">
      <c r="G63149" s="488"/>
    </row>
    <row r="63150" spans="7:7" ht="15" customHeight="1">
      <c r="G63150" s="488"/>
    </row>
    <row r="63151" spans="7:7" ht="15" customHeight="1">
      <c r="G63151" s="488"/>
    </row>
    <row r="63152" spans="7:7" ht="15" customHeight="1">
      <c r="G63152" s="488"/>
    </row>
    <row r="63153" spans="7:7" ht="15" customHeight="1">
      <c r="G63153" s="488"/>
    </row>
    <row r="63154" spans="7:7" ht="15" customHeight="1">
      <c r="G63154" s="488"/>
    </row>
    <row r="63155" spans="7:7" ht="15" customHeight="1">
      <c r="G63155" s="488"/>
    </row>
    <row r="63156" spans="7:7" ht="15" customHeight="1">
      <c r="G63156" s="488"/>
    </row>
    <row r="63157" spans="7:7" ht="15" customHeight="1">
      <c r="G63157" s="488"/>
    </row>
    <row r="63158" spans="7:7" ht="15" customHeight="1">
      <c r="G63158" s="488"/>
    </row>
    <row r="63159" spans="7:7" ht="15" customHeight="1">
      <c r="G63159" s="488"/>
    </row>
    <row r="63160" spans="7:7" ht="15" customHeight="1">
      <c r="G63160" s="488"/>
    </row>
    <row r="63161" spans="7:7" ht="15" customHeight="1">
      <c r="G63161" s="488"/>
    </row>
    <row r="63162" spans="7:7" ht="15" customHeight="1">
      <c r="G63162" s="488"/>
    </row>
    <row r="63163" spans="7:7" ht="15" customHeight="1">
      <c r="G63163" s="488"/>
    </row>
    <row r="63164" spans="7:7" ht="15" customHeight="1">
      <c r="G63164" s="488"/>
    </row>
    <row r="63165" spans="7:7" ht="15" customHeight="1">
      <c r="G63165" s="488"/>
    </row>
    <row r="63166" spans="7:7" ht="15" customHeight="1">
      <c r="G63166" s="488"/>
    </row>
    <row r="63167" spans="7:7" ht="15" customHeight="1">
      <c r="G63167" s="488"/>
    </row>
    <row r="63168" spans="7:7" ht="15" customHeight="1">
      <c r="G63168" s="488"/>
    </row>
    <row r="63169" spans="7:7" ht="15" customHeight="1">
      <c r="G63169" s="488"/>
    </row>
    <row r="63170" spans="7:7" ht="15" customHeight="1">
      <c r="G63170" s="488"/>
    </row>
    <row r="63171" spans="7:7" ht="15" customHeight="1">
      <c r="G63171" s="488"/>
    </row>
    <row r="63172" spans="7:7" ht="15" customHeight="1">
      <c r="G63172" s="488"/>
    </row>
    <row r="63173" spans="7:7" ht="15" customHeight="1">
      <c r="G63173" s="488"/>
    </row>
    <row r="63174" spans="7:7" ht="15" customHeight="1">
      <c r="G63174" s="488"/>
    </row>
    <row r="63175" spans="7:7" ht="15" customHeight="1">
      <c r="G63175" s="488"/>
    </row>
    <row r="63176" spans="7:7" ht="15" customHeight="1">
      <c r="G63176" s="488"/>
    </row>
    <row r="63177" spans="7:7" ht="15" customHeight="1">
      <c r="G63177" s="488"/>
    </row>
    <row r="63178" spans="7:7" ht="15" customHeight="1">
      <c r="G63178" s="488"/>
    </row>
    <row r="63179" spans="7:7" ht="15" customHeight="1">
      <c r="G63179" s="488"/>
    </row>
    <row r="63180" spans="7:7" ht="15" customHeight="1">
      <c r="G63180" s="488"/>
    </row>
    <row r="63181" spans="7:7" ht="15" customHeight="1">
      <c r="G63181" s="488"/>
    </row>
    <row r="63182" spans="7:7" ht="15" customHeight="1">
      <c r="G63182" s="488"/>
    </row>
    <row r="63183" spans="7:7" ht="15" customHeight="1">
      <c r="G63183" s="488"/>
    </row>
    <row r="63184" spans="7:7" ht="15" customHeight="1">
      <c r="G63184" s="488"/>
    </row>
    <row r="63185" spans="7:7" ht="15" customHeight="1">
      <c r="G63185" s="488"/>
    </row>
    <row r="63186" spans="7:7" ht="15" customHeight="1">
      <c r="G63186" s="488"/>
    </row>
    <row r="63187" spans="7:7" ht="15" customHeight="1">
      <c r="G63187" s="488"/>
    </row>
    <row r="63188" spans="7:7" ht="15" customHeight="1">
      <c r="G63188" s="488"/>
    </row>
    <row r="63189" spans="7:7" ht="15" customHeight="1">
      <c r="G63189" s="488"/>
    </row>
    <row r="63190" spans="7:7" ht="15" customHeight="1">
      <c r="G63190" s="488"/>
    </row>
    <row r="63191" spans="7:7" ht="15" customHeight="1">
      <c r="G63191" s="488"/>
    </row>
    <row r="63192" spans="7:7" ht="15" customHeight="1">
      <c r="G63192" s="488"/>
    </row>
    <row r="63193" spans="7:7" ht="15" customHeight="1">
      <c r="G63193" s="488"/>
    </row>
    <row r="63194" spans="7:7" ht="15" customHeight="1">
      <c r="G63194" s="488"/>
    </row>
    <row r="63195" spans="7:7" ht="15" customHeight="1">
      <c r="G63195" s="488"/>
    </row>
    <row r="63196" spans="7:7" ht="15" customHeight="1">
      <c r="G63196" s="488"/>
    </row>
    <row r="63197" spans="7:7" ht="15" customHeight="1">
      <c r="G63197" s="488"/>
    </row>
    <row r="63198" spans="7:7" ht="15" customHeight="1">
      <c r="G63198" s="488"/>
    </row>
    <row r="63199" spans="7:7" ht="15" customHeight="1">
      <c r="G63199" s="488"/>
    </row>
    <row r="63200" spans="7:7" ht="15" customHeight="1">
      <c r="G63200" s="488"/>
    </row>
    <row r="63201" spans="7:7" ht="15" customHeight="1">
      <c r="G63201" s="488"/>
    </row>
    <row r="63202" spans="7:7" ht="15" customHeight="1">
      <c r="G63202" s="488"/>
    </row>
    <row r="63203" spans="7:7" ht="15" customHeight="1">
      <c r="G63203" s="488"/>
    </row>
    <row r="63204" spans="7:7" ht="15" customHeight="1">
      <c r="G63204" s="488"/>
    </row>
    <row r="63205" spans="7:7" ht="15" customHeight="1">
      <c r="G63205" s="488"/>
    </row>
    <row r="63206" spans="7:7" ht="15" customHeight="1">
      <c r="G63206" s="488"/>
    </row>
    <row r="63207" spans="7:7" ht="15" customHeight="1">
      <c r="G63207" s="488"/>
    </row>
    <row r="63208" spans="7:7" ht="15" customHeight="1">
      <c r="G63208" s="488"/>
    </row>
    <row r="63209" spans="7:7" ht="15" customHeight="1">
      <c r="G63209" s="488"/>
    </row>
    <row r="63210" spans="7:7" ht="15" customHeight="1">
      <c r="G63210" s="488"/>
    </row>
    <row r="63211" spans="7:7" ht="15" customHeight="1">
      <c r="G63211" s="488"/>
    </row>
    <row r="63212" spans="7:7" ht="15" customHeight="1">
      <c r="G63212" s="488"/>
    </row>
    <row r="63213" spans="7:7" ht="15" customHeight="1">
      <c r="G63213" s="488"/>
    </row>
    <row r="63214" spans="7:7" ht="15" customHeight="1">
      <c r="G63214" s="488"/>
    </row>
    <row r="63215" spans="7:7" ht="15" customHeight="1">
      <c r="G63215" s="488"/>
    </row>
    <row r="63216" spans="7:7" ht="15" customHeight="1">
      <c r="G63216" s="488"/>
    </row>
    <row r="63217" spans="7:7" ht="15" customHeight="1">
      <c r="G63217" s="488"/>
    </row>
    <row r="63218" spans="7:7" ht="15" customHeight="1">
      <c r="G63218" s="488"/>
    </row>
    <row r="63219" spans="7:7" ht="15" customHeight="1">
      <c r="G63219" s="488"/>
    </row>
    <row r="63220" spans="7:7" ht="15" customHeight="1">
      <c r="G63220" s="488"/>
    </row>
    <row r="63221" spans="7:7" ht="15" customHeight="1">
      <c r="G63221" s="488"/>
    </row>
    <row r="63222" spans="7:7" ht="15" customHeight="1">
      <c r="G63222" s="488"/>
    </row>
    <row r="63223" spans="7:7" ht="15" customHeight="1">
      <c r="G63223" s="488"/>
    </row>
    <row r="63224" spans="7:7" ht="15" customHeight="1">
      <c r="G63224" s="488"/>
    </row>
    <row r="63225" spans="7:7" ht="15" customHeight="1">
      <c r="G63225" s="488"/>
    </row>
    <row r="63226" spans="7:7" ht="15" customHeight="1">
      <c r="G63226" s="488"/>
    </row>
    <row r="63227" spans="7:7" ht="15" customHeight="1">
      <c r="G63227" s="488"/>
    </row>
    <row r="63228" spans="7:7" ht="15" customHeight="1">
      <c r="G63228" s="488"/>
    </row>
    <row r="63229" spans="7:7" ht="15" customHeight="1">
      <c r="G63229" s="488"/>
    </row>
    <row r="63230" spans="7:7" ht="15" customHeight="1">
      <c r="G63230" s="488"/>
    </row>
    <row r="63231" spans="7:7" ht="15" customHeight="1">
      <c r="G63231" s="488"/>
    </row>
    <row r="63232" spans="7:7" ht="15" customHeight="1">
      <c r="G63232" s="488"/>
    </row>
    <row r="63233" spans="7:7" ht="15" customHeight="1">
      <c r="G63233" s="488"/>
    </row>
    <row r="63234" spans="7:7" ht="15" customHeight="1">
      <c r="G63234" s="488"/>
    </row>
    <row r="63235" spans="7:7" ht="15" customHeight="1">
      <c r="G63235" s="488"/>
    </row>
    <row r="63236" spans="7:7" ht="15" customHeight="1">
      <c r="G63236" s="488"/>
    </row>
    <row r="63237" spans="7:7" ht="15" customHeight="1">
      <c r="G63237" s="488"/>
    </row>
    <row r="63238" spans="7:7" ht="15" customHeight="1">
      <c r="G63238" s="488"/>
    </row>
    <row r="63239" spans="7:7" ht="15" customHeight="1">
      <c r="G63239" s="488"/>
    </row>
    <row r="63240" spans="7:7" ht="15" customHeight="1">
      <c r="G63240" s="488"/>
    </row>
    <row r="63241" spans="7:7" ht="15" customHeight="1">
      <c r="G63241" s="488"/>
    </row>
    <row r="63242" spans="7:7" ht="15" customHeight="1">
      <c r="G63242" s="488"/>
    </row>
    <row r="63243" spans="7:7" ht="15" customHeight="1">
      <c r="G63243" s="488"/>
    </row>
    <row r="63244" spans="7:7" ht="15" customHeight="1">
      <c r="G63244" s="488"/>
    </row>
    <row r="63245" spans="7:7" ht="15" customHeight="1">
      <c r="G63245" s="488"/>
    </row>
    <row r="63246" spans="7:7" ht="15" customHeight="1">
      <c r="G63246" s="488"/>
    </row>
    <row r="63247" spans="7:7" ht="15" customHeight="1">
      <c r="G63247" s="488"/>
    </row>
    <row r="63248" spans="7:7" ht="15" customHeight="1">
      <c r="G63248" s="488"/>
    </row>
    <row r="63249" spans="7:7" ht="15" customHeight="1">
      <c r="G63249" s="488"/>
    </row>
    <row r="63250" spans="7:7" ht="15" customHeight="1">
      <c r="G63250" s="488"/>
    </row>
    <row r="63251" spans="7:7" ht="15" customHeight="1">
      <c r="G63251" s="488"/>
    </row>
    <row r="63252" spans="7:7" ht="15" customHeight="1">
      <c r="G63252" s="488"/>
    </row>
    <row r="63253" spans="7:7" ht="15" customHeight="1">
      <c r="G63253" s="488"/>
    </row>
    <row r="63254" spans="7:7" ht="15" customHeight="1">
      <c r="G63254" s="488"/>
    </row>
    <row r="63255" spans="7:7" ht="15" customHeight="1">
      <c r="G63255" s="488"/>
    </row>
    <row r="63256" spans="7:7" ht="15" customHeight="1">
      <c r="G63256" s="488"/>
    </row>
    <row r="63257" spans="7:7" ht="15" customHeight="1">
      <c r="G63257" s="488"/>
    </row>
    <row r="63258" spans="7:7" ht="15" customHeight="1">
      <c r="G63258" s="488"/>
    </row>
    <row r="63259" spans="7:7" ht="15" customHeight="1">
      <c r="G63259" s="488"/>
    </row>
    <row r="63260" spans="7:7" ht="15" customHeight="1">
      <c r="G63260" s="488"/>
    </row>
    <row r="63261" spans="7:7" ht="15" customHeight="1">
      <c r="G63261" s="488"/>
    </row>
    <row r="63262" spans="7:7" ht="15" customHeight="1">
      <c r="G63262" s="488"/>
    </row>
    <row r="63263" spans="7:7" ht="15" customHeight="1">
      <c r="G63263" s="488"/>
    </row>
    <row r="63264" spans="7:7" ht="15" customHeight="1">
      <c r="G63264" s="488"/>
    </row>
    <row r="63265" spans="7:7" ht="15" customHeight="1">
      <c r="G63265" s="488"/>
    </row>
    <row r="63266" spans="7:7" ht="15" customHeight="1">
      <c r="G63266" s="488"/>
    </row>
    <row r="63267" spans="7:7" ht="15" customHeight="1">
      <c r="G63267" s="488"/>
    </row>
    <row r="63268" spans="7:7" ht="15" customHeight="1">
      <c r="G63268" s="488"/>
    </row>
    <row r="63269" spans="7:7" ht="15" customHeight="1">
      <c r="G63269" s="488"/>
    </row>
    <row r="63270" spans="7:7" ht="15" customHeight="1">
      <c r="G63270" s="488"/>
    </row>
    <row r="63271" spans="7:7" ht="15" customHeight="1">
      <c r="G63271" s="488"/>
    </row>
    <row r="63272" spans="7:7" ht="15" customHeight="1">
      <c r="G63272" s="488"/>
    </row>
    <row r="63273" spans="7:7" ht="15" customHeight="1">
      <c r="G63273" s="488"/>
    </row>
    <row r="63274" spans="7:7" ht="15" customHeight="1">
      <c r="G63274" s="488"/>
    </row>
    <row r="63275" spans="7:7" ht="15" customHeight="1">
      <c r="G63275" s="488"/>
    </row>
    <row r="63276" spans="7:7" ht="15" customHeight="1">
      <c r="G63276" s="488"/>
    </row>
    <row r="63277" spans="7:7" ht="15" customHeight="1">
      <c r="G63277" s="488"/>
    </row>
    <row r="63278" spans="7:7" ht="15" customHeight="1">
      <c r="G63278" s="488"/>
    </row>
    <row r="63279" spans="7:7" ht="15" customHeight="1">
      <c r="G63279" s="488"/>
    </row>
    <row r="63280" spans="7:7" ht="15" customHeight="1">
      <c r="G63280" s="488"/>
    </row>
    <row r="63281" spans="7:7" ht="15" customHeight="1">
      <c r="G63281" s="488"/>
    </row>
    <row r="63282" spans="7:7" ht="15" customHeight="1">
      <c r="G63282" s="488"/>
    </row>
    <row r="63283" spans="7:7" ht="15" customHeight="1">
      <c r="G63283" s="488"/>
    </row>
    <row r="63284" spans="7:7" ht="15" customHeight="1">
      <c r="G63284" s="488"/>
    </row>
    <row r="63285" spans="7:7" ht="15" customHeight="1">
      <c r="G63285" s="488"/>
    </row>
    <row r="63286" spans="7:7" ht="15" customHeight="1">
      <c r="G63286" s="488"/>
    </row>
    <row r="63287" spans="7:7" ht="15" customHeight="1">
      <c r="G63287" s="488"/>
    </row>
    <row r="63288" spans="7:7" ht="15" customHeight="1">
      <c r="G63288" s="488"/>
    </row>
    <row r="63289" spans="7:7" ht="15" customHeight="1">
      <c r="G63289" s="488"/>
    </row>
    <row r="63290" spans="7:7" ht="15" customHeight="1">
      <c r="G63290" s="488"/>
    </row>
    <row r="63291" spans="7:7" ht="15" customHeight="1">
      <c r="G63291" s="488"/>
    </row>
    <row r="63292" spans="7:7" ht="15" customHeight="1">
      <c r="G63292" s="488"/>
    </row>
    <row r="63293" spans="7:7" ht="15" customHeight="1">
      <c r="G63293" s="488"/>
    </row>
    <row r="63294" spans="7:7" ht="15" customHeight="1">
      <c r="G63294" s="488"/>
    </row>
    <row r="63295" spans="7:7" ht="15" customHeight="1">
      <c r="G63295" s="488"/>
    </row>
    <row r="63296" spans="7:7" ht="15" customHeight="1">
      <c r="G63296" s="488"/>
    </row>
    <row r="63297" spans="7:7" ht="15" customHeight="1">
      <c r="G63297" s="488"/>
    </row>
    <row r="63298" spans="7:7" ht="15" customHeight="1">
      <c r="G63298" s="488"/>
    </row>
    <row r="63299" spans="7:7" ht="15" customHeight="1">
      <c r="G63299" s="488"/>
    </row>
    <row r="63300" spans="7:7" ht="15" customHeight="1">
      <c r="G63300" s="488"/>
    </row>
    <row r="63301" spans="7:7" ht="15" customHeight="1">
      <c r="G63301" s="488"/>
    </row>
    <row r="63302" spans="7:7" ht="15" customHeight="1">
      <c r="G63302" s="488"/>
    </row>
    <row r="63303" spans="7:7" ht="15" customHeight="1">
      <c r="G63303" s="488"/>
    </row>
    <row r="63304" spans="7:7" ht="15" customHeight="1">
      <c r="G63304" s="488"/>
    </row>
    <row r="63305" spans="7:7" ht="15" customHeight="1">
      <c r="G63305" s="488"/>
    </row>
    <row r="63306" spans="7:7" ht="15" customHeight="1">
      <c r="G63306" s="488"/>
    </row>
    <row r="63307" spans="7:7" ht="15" customHeight="1">
      <c r="G63307" s="488"/>
    </row>
    <row r="63308" spans="7:7" ht="15" customHeight="1">
      <c r="G63308" s="488"/>
    </row>
    <row r="63309" spans="7:7" ht="15" customHeight="1">
      <c r="G63309" s="488"/>
    </row>
    <row r="63310" spans="7:7" ht="15" customHeight="1">
      <c r="G63310" s="488"/>
    </row>
    <row r="63311" spans="7:7" ht="15" customHeight="1">
      <c r="G63311" s="488"/>
    </row>
    <row r="63312" spans="7:7" ht="15" customHeight="1">
      <c r="G63312" s="488"/>
    </row>
    <row r="63313" spans="7:7" ht="15" customHeight="1">
      <c r="G63313" s="488"/>
    </row>
    <row r="63314" spans="7:7" ht="15" customHeight="1">
      <c r="G63314" s="488"/>
    </row>
    <row r="63315" spans="7:7" ht="15" customHeight="1">
      <c r="G63315" s="488"/>
    </row>
    <row r="63316" spans="7:7" ht="15" customHeight="1">
      <c r="G63316" s="488"/>
    </row>
    <row r="63317" spans="7:7" ht="15" customHeight="1">
      <c r="G63317" s="488"/>
    </row>
    <row r="63318" spans="7:7" ht="15" customHeight="1">
      <c r="G63318" s="488"/>
    </row>
    <row r="63319" spans="7:7" ht="15" customHeight="1">
      <c r="G63319" s="488"/>
    </row>
    <row r="63320" spans="7:7" ht="15" customHeight="1">
      <c r="G63320" s="488"/>
    </row>
    <row r="63321" spans="7:7" ht="15" customHeight="1">
      <c r="G63321" s="488"/>
    </row>
    <row r="63322" spans="7:7" ht="15" customHeight="1">
      <c r="G63322" s="488"/>
    </row>
    <row r="63323" spans="7:7" ht="15" customHeight="1">
      <c r="G63323" s="488"/>
    </row>
    <row r="63324" spans="7:7" ht="15" customHeight="1">
      <c r="G63324" s="488"/>
    </row>
    <row r="63325" spans="7:7" ht="15" customHeight="1">
      <c r="G63325" s="488"/>
    </row>
    <row r="63326" spans="7:7" ht="15" customHeight="1">
      <c r="G63326" s="488"/>
    </row>
    <row r="63327" spans="7:7" ht="15" customHeight="1">
      <c r="G63327" s="488"/>
    </row>
    <row r="63328" spans="7:7" ht="15" customHeight="1">
      <c r="G63328" s="488"/>
    </row>
    <row r="63329" spans="7:7" ht="15" customHeight="1">
      <c r="G63329" s="488"/>
    </row>
    <row r="63330" spans="7:7" ht="15" customHeight="1">
      <c r="G63330" s="488"/>
    </row>
    <row r="63331" spans="7:7" ht="15" customHeight="1">
      <c r="G63331" s="488"/>
    </row>
    <row r="63332" spans="7:7" ht="15" customHeight="1">
      <c r="G63332" s="488"/>
    </row>
    <row r="63333" spans="7:7" ht="15" customHeight="1">
      <c r="G63333" s="488"/>
    </row>
    <row r="63334" spans="7:7" ht="15" customHeight="1">
      <c r="G63334" s="488"/>
    </row>
    <row r="63335" spans="7:7" ht="15" customHeight="1">
      <c r="G63335" s="488"/>
    </row>
    <row r="63336" spans="7:7" ht="15" customHeight="1">
      <c r="G63336" s="488"/>
    </row>
    <row r="63337" spans="7:7" ht="15" customHeight="1">
      <c r="G63337" s="488"/>
    </row>
    <row r="63338" spans="7:7" ht="15" customHeight="1">
      <c r="G63338" s="488"/>
    </row>
    <row r="63339" spans="7:7" ht="15" customHeight="1">
      <c r="G63339" s="488"/>
    </row>
    <row r="63340" spans="7:7" ht="15" customHeight="1">
      <c r="G63340" s="488"/>
    </row>
    <row r="63341" spans="7:7" ht="15" customHeight="1">
      <c r="G63341" s="488"/>
    </row>
    <row r="63342" spans="7:7" ht="15" customHeight="1">
      <c r="G63342" s="488"/>
    </row>
    <row r="63343" spans="7:7" ht="15" customHeight="1">
      <c r="G63343" s="488"/>
    </row>
    <row r="63344" spans="7:7" ht="15" customHeight="1">
      <c r="G63344" s="488"/>
    </row>
    <row r="63345" spans="7:7" ht="15" customHeight="1">
      <c r="G63345" s="488"/>
    </row>
    <row r="63346" spans="7:7" ht="15" customHeight="1">
      <c r="G63346" s="488"/>
    </row>
    <row r="63347" spans="7:7" ht="15" customHeight="1">
      <c r="G63347" s="488"/>
    </row>
    <row r="63348" spans="7:7" ht="15" customHeight="1">
      <c r="G63348" s="488"/>
    </row>
    <row r="63349" spans="7:7" ht="15" customHeight="1">
      <c r="G63349" s="488"/>
    </row>
    <row r="63350" spans="7:7" ht="15" customHeight="1">
      <c r="G63350" s="488"/>
    </row>
    <row r="63351" spans="7:7" ht="15" customHeight="1">
      <c r="G63351" s="488"/>
    </row>
    <row r="63352" spans="7:7" ht="15" customHeight="1">
      <c r="G63352" s="488"/>
    </row>
    <row r="63353" spans="7:7" ht="15" customHeight="1">
      <c r="G63353" s="488"/>
    </row>
    <row r="63354" spans="7:7" ht="15" customHeight="1">
      <c r="G63354" s="488"/>
    </row>
    <row r="63355" spans="7:7" ht="15" customHeight="1">
      <c r="G63355" s="488"/>
    </row>
    <row r="63356" spans="7:7" ht="15" customHeight="1">
      <c r="G63356" s="488"/>
    </row>
    <row r="63357" spans="7:7" ht="15" customHeight="1">
      <c r="G63357" s="488"/>
    </row>
    <row r="63358" spans="7:7" ht="15" customHeight="1">
      <c r="G63358" s="488"/>
    </row>
    <row r="63359" spans="7:7" ht="15" customHeight="1">
      <c r="G63359" s="488"/>
    </row>
    <row r="63360" spans="7:7" ht="15" customHeight="1">
      <c r="G63360" s="488"/>
    </row>
    <row r="63361" spans="7:7" ht="15" customHeight="1">
      <c r="G63361" s="488"/>
    </row>
    <row r="63362" spans="7:7" ht="15" customHeight="1">
      <c r="G63362" s="488"/>
    </row>
    <row r="63363" spans="7:7" ht="15" customHeight="1">
      <c r="G63363" s="488"/>
    </row>
    <row r="63364" spans="7:7" ht="15" customHeight="1">
      <c r="G63364" s="488"/>
    </row>
    <row r="63365" spans="7:7" ht="15" customHeight="1">
      <c r="G63365" s="488"/>
    </row>
    <row r="63366" spans="7:7" ht="15" customHeight="1">
      <c r="G63366" s="488"/>
    </row>
    <row r="63367" spans="7:7" ht="15" customHeight="1">
      <c r="G63367" s="488"/>
    </row>
    <row r="63368" spans="7:7" ht="15" customHeight="1">
      <c r="G63368" s="488"/>
    </row>
    <row r="63369" spans="7:7" ht="15" customHeight="1">
      <c r="G63369" s="488"/>
    </row>
    <row r="63370" spans="7:7" ht="15" customHeight="1">
      <c r="G63370" s="488"/>
    </row>
    <row r="63371" spans="7:7" ht="15" customHeight="1">
      <c r="G63371" s="488"/>
    </row>
    <row r="63372" spans="7:7" ht="15" customHeight="1">
      <c r="G63372" s="488"/>
    </row>
    <row r="63373" spans="7:7" ht="15" customHeight="1">
      <c r="G63373" s="488"/>
    </row>
    <row r="63374" spans="7:7" ht="15" customHeight="1">
      <c r="G63374" s="488"/>
    </row>
    <row r="63375" spans="7:7" ht="15" customHeight="1">
      <c r="G63375" s="488"/>
    </row>
    <row r="63376" spans="7:7" ht="15" customHeight="1">
      <c r="G63376" s="488"/>
    </row>
    <row r="63377" spans="7:7" ht="15" customHeight="1">
      <c r="G63377" s="488"/>
    </row>
    <row r="63378" spans="7:7" ht="15" customHeight="1">
      <c r="G63378" s="488"/>
    </row>
    <row r="63379" spans="7:7" ht="15" customHeight="1">
      <c r="G63379" s="488"/>
    </row>
    <row r="63380" spans="7:7" ht="15" customHeight="1">
      <c r="G63380" s="488"/>
    </row>
    <row r="63381" spans="7:7" ht="15" customHeight="1">
      <c r="G63381" s="488"/>
    </row>
    <row r="63382" spans="7:7" ht="15" customHeight="1">
      <c r="G63382" s="488"/>
    </row>
    <row r="63383" spans="7:7" ht="15" customHeight="1">
      <c r="G63383" s="488"/>
    </row>
    <row r="63384" spans="7:7" ht="15" customHeight="1">
      <c r="G63384" s="488"/>
    </row>
    <row r="63385" spans="7:7" ht="15" customHeight="1">
      <c r="G63385" s="488"/>
    </row>
    <row r="63386" spans="7:7" ht="15" customHeight="1">
      <c r="G63386" s="488"/>
    </row>
    <row r="63387" spans="7:7" ht="15" customHeight="1">
      <c r="G63387" s="488"/>
    </row>
    <row r="63388" spans="7:7" ht="15" customHeight="1">
      <c r="G63388" s="488"/>
    </row>
    <row r="63389" spans="7:7" ht="15" customHeight="1">
      <c r="G63389" s="488"/>
    </row>
    <row r="63390" spans="7:7" ht="15" customHeight="1">
      <c r="G63390" s="488"/>
    </row>
    <row r="63391" spans="7:7" ht="15" customHeight="1">
      <c r="G63391" s="488"/>
    </row>
    <row r="63392" spans="7:7" ht="15" customHeight="1">
      <c r="G63392" s="488"/>
    </row>
    <row r="63393" spans="7:7" ht="15" customHeight="1">
      <c r="G63393" s="488"/>
    </row>
    <row r="63394" spans="7:7" ht="15" customHeight="1">
      <c r="G63394" s="488"/>
    </row>
    <row r="63395" spans="7:7" ht="15" customHeight="1">
      <c r="G63395" s="488"/>
    </row>
    <row r="63396" spans="7:7" ht="15" customHeight="1">
      <c r="G63396" s="488"/>
    </row>
    <row r="63397" spans="7:7" ht="15" customHeight="1">
      <c r="G63397" s="488"/>
    </row>
    <row r="63398" spans="7:7" ht="15" customHeight="1">
      <c r="G63398" s="488"/>
    </row>
    <row r="63399" spans="7:7" ht="15" customHeight="1">
      <c r="G63399" s="488"/>
    </row>
    <row r="63400" spans="7:7" ht="15" customHeight="1">
      <c r="G63400" s="488"/>
    </row>
    <row r="63401" spans="7:7" ht="15" customHeight="1">
      <c r="G63401" s="488"/>
    </row>
    <row r="63402" spans="7:7" ht="15" customHeight="1">
      <c r="G63402" s="488"/>
    </row>
    <row r="63403" spans="7:7" ht="15" customHeight="1">
      <c r="G63403" s="488"/>
    </row>
    <row r="63404" spans="7:7" ht="15" customHeight="1">
      <c r="G63404" s="488"/>
    </row>
    <row r="63405" spans="7:7" ht="15" customHeight="1">
      <c r="G63405" s="488"/>
    </row>
    <row r="63406" spans="7:7" ht="15" customHeight="1">
      <c r="G63406" s="488"/>
    </row>
    <row r="63407" spans="7:7" ht="15" customHeight="1">
      <c r="G63407" s="488"/>
    </row>
    <row r="63408" spans="7:7" ht="15" customHeight="1">
      <c r="G63408" s="488"/>
    </row>
    <row r="63409" spans="7:7" ht="15" customHeight="1">
      <c r="G63409" s="488"/>
    </row>
    <row r="63410" spans="7:7" ht="15" customHeight="1">
      <c r="G63410" s="488"/>
    </row>
    <row r="63411" spans="7:7" ht="15" customHeight="1">
      <c r="G63411" s="488"/>
    </row>
    <row r="63412" spans="7:7" ht="15" customHeight="1">
      <c r="G63412" s="488"/>
    </row>
    <row r="63413" spans="7:7" ht="15" customHeight="1">
      <c r="G63413" s="488"/>
    </row>
    <row r="63414" spans="7:7" ht="15" customHeight="1">
      <c r="G63414" s="488"/>
    </row>
    <row r="63415" spans="7:7" ht="15" customHeight="1">
      <c r="G63415" s="488"/>
    </row>
    <row r="63416" spans="7:7" ht="15" customHeight="1">
      <c r="G63416" s="488"/>
    </row>
    <row r="63417" spans="7:7" ht="15" customHeight="1">
      <c r="G63417" s="488"/>
    </row>
    <row r="63418" spans="7:7" ht="15" customHeight="1">
      <c r="G63418" s="488"/>
    </row>
    <row r="63419" spans="7:7" ht="15" customHeight="1">
      <c r="G63419" s="488"/>
    </row>
    <row r="63420" spans="7:7" ht="15" customHeight="1">
      <c r="G63420" s="488"/>
    </row>
    <row r="63421" spans="7:7" ht="15" customHeight="1">
      <c r="G63421" s="488"/>
    </row>
    <row r="63422" spans="7:7" ht="15" customHeight="1">
      <c r="G63422" s="488"/>
    </row>
    <row r="63423" spans="7:7" ht="15" customHeight="1">
      <c r="G63423" s="488"/>
    </row>
    <row r="63424" spans="7:7" ht="15" customHeight="1">
      <c r="G63424" s="488"/>
    </row>
    <row r="63425" spans="7:7" ht="15" customHeight="1">
      <c r="G63425" s="488"/>
    </row>
    <row r="63426" spans="7:7" ht="15" customHeight="1">
      <c r="G63426" s="488"/>
    </row>
    <row r="63427" spans="7:7" ht="15" customHeight="1">
      <c r="G63427" s="488"/>
    </row>
    <row r="63428" spans="7:7" ht="15" customHeight="1">
      <c r="G63428" s="488"/>
    </row>
    <row r="63429" spans="7:7" ht="15" customHeight="1">
      <c r="G63429" s="488"/>
    </row>
    <row r="63430" spans="7:7" ht="15" customHeight="1">
      <c r="G63430" s="488"/>
    </row>
    <row r="63431" spans="7:7" ht="15" customHeight="1">
      <c r="G63431" s="488"/>
    </row>
    <row r="63432" spans="7:7" ht="15" customHeight="1">
      <c r="G63432" s="488"/>
    </row>
    <row r="63433" spans="7:7" ht="15" customHeight="1">
      <c r="G63433" s="488"/>
    </row>
    <row r="63434" spans="7:7" ht="15" customHeight="1">
      <c r="G63434" s="488"/>
    </row>
    <row r="63435" spans="7:7" ht="15" customHeight="1">
      <c r="G63435" s="488"/>
    </row>
    <row r="63436" spans="7:7" ht="15" customHeight="1">
      <c r="G63436" s="488"/>
    </row>
    <row r="63437" spans="7:7" ht="15" customHeight="1">
      <c r="G63437" s="488"/>
    </row>
    <row r="63438" spans="7:7" ht="15" customHeight="1">
      <c r="G63438" s="488"/>
    </row>
    <row r="63439" spans="7:7" ht="15" customHeight="1">
      <c r="G63439" s="488"/>
    </row>
    <row r="63440" spans="7:7" ht="15" customHeight="1">
      <c r="G63440" s="488"/>
    </row>
    <row r="63441" spans="7:7" ht="15" customHeight="1">
      <c r="G63441" s="488"/>
    </row>
    <row r="63442" spans="7:7" ht="15" customHeight="1">
      <c r="G63442" s="488"/>
    </row>
    <row r="63443" spans="7:7" ht="15" customHeight="1">
      <c r="G63443" s="488"/>
    </row>
    <row r="63444" spans="7:7" ht="15" customHeight="1">
      <c r="G63444" s="488"/>
    </row>
    <row r="63445" spans="7:7" ht="15" customHeight="1">
      <c r="G63445" s="488"/>
    </row>
    <row r="63446" spans="7:7" ht="15" customHeight="1">
      <c r="G63446" s="488"/>
    </row>
    <row r="63447" spans="7:7" ht="15" customHeight="1">
      <c r="G63447" s="488"/>
    </row>
    <row r="63448" spans="7:7" ht="15" customHeight="1">
      <c r="G63448" s="488"/>
    </row>
    <row r="63449" spans="7:7" ht="15" customHeight="1">
      <c r="G63449" s="488"/>
    </row>
    <row r="63450" spans="7:7" ht="15" customHeight="1">
      <c r="G63450" s="488"/>
    </row>
    <row r="63451" spans="7:7" ht="15" customHeight="1">
      <c r="G63451" s="488"/>
    </row>
    <row r="63452" spans="7:7" ht="15" customHeight="1">
      <c r="G63452" s="488"/>
    </row>
    <row r="63453" spans="7:7" ht="15" customHeight="1">
      <c r="G63453" s="488"/>
    </row>
    <row r="63454" spans="7:7" ht="15" customHeight="1">
      <c r="G63454" s="488"/>
    </row>
    <row r="63455" spans="7:7" ht="15" customHeight="1">
      <c r="G63455" s="488"/>
    </row>
    <row r="63456" spans="7:7" ht="15" customHeight="1">
      <c r="G63456" s="488"/>
    </row>
    <row r="63457" spans="7:7" ht="15" customHeight="1">
      <c r="G63457" s="488"/>
    </row>
    <row r="63458" spans="7:7" ht="15" customHeight="1">
      <c r="G63458" s="488"/>
    </row>
    <row r="63459" spans="7:7" ht="15" customHeight="1">
      <c r="G63459" s="488"/>
    </row>
    <row r="63460" spans="7:7" ht="15" customHeight="1">
      <c r="G63460" s="488"/>
    </row>
    <row r="63461" spans="7:7" ht="15" customHeight="1">
      <c r="G63461" s="488"/>
    </row>
    <row r="63462" spans="7:7" ht="15" customHeight="1">
      <c r="G63462" s="488"/>
    </row>
    <row r="63463" spans="7:7" ht="15" customHeight="1">
      <c r="G63463" s="488"/>
    </row>
    <row r="63464" spans="7:7" ht="15" customHeight="1">
      <c r="G63464" s="488"/>
    </row>
    <row r="63465" spans="7:7" ht="15" customHeight="1">
      <c r="G63465" s="488"/>
    </row>
    <row r="63466" spans="7:7" ht="15" customHeight="1">
      <c r="G63466" s="488"/>
    </row>
    <row r="63467" spans="7:7" ht="15" customHeight="1">
      <c r="G63467" s="488"/>
    </row>
    <row r="63468" spans="7:7" ht="15" customHeight="1">
      <c r="G63468" s="488"/>
    </row>
    <row r="63469" spans="7:7" ht="15" customHeight="1">
      <c r="G63469" s="488"/>
    </row>
    <row r="63470" spans="7:7" ht="15" customHeight="1">
      <c r="G63470" s="488"/>
    </row>
    <row r="63471" spans="7:7" ht="15" customHeight="1">
      <c r="G63471" s="488"/>
    </row>
    <row r="63472" spans="7:7" ht="15" customHeight="1">
      <c r="G63472" s="488"/>
    </row>
    <row r="63473" spans="7:7" ht="15" customHeight="1">
      <c r="G63473" s="488"/>
    </row>
    <row r="63474" spans="7:7" ht="15" customHeight="1">
      <c r="G63474" s="488"/>
    </row>
    <row r="63475" spans="7:7" ht="15" customHeight="1">
      <c r="G63475" s="488"/>
    </row>
    <row r="63476" spans="7:7" ht="15" customHeight="1">
      <c r="G63476" s="488"/>
    </row>
    <row r="63477" spans="7:7" ht="15" customHeight="1">
      <c r="G63477" s="488"/>
    </row>
    <row r="63478" spans="7:7" ht="15" customHeight="1">
      <c r="G63478" s="488"/>
    </row>
    <row r="63479" spans="7:7" ht="15" customHeight="1">
      <c r="G63479" s="488"/>
    </row>
    <row r="63480" spans="7:7" ht="15" customHeight="1">
      <c r="G63480" s="488"/>
    </row>
    <row r="63481" spans="7:7" ht="15" customHeight="1">
      <c r="G63481" s="488"/>
    </row>
    <row r="63482" spans="7:7" ht="15" customHeight="1">
      <c r="G63482" s="488"/>
    </row>
    <row r="63483" spans="7:7" ht="15" customHeight="1">
      <c r="G63483" s="488"/>
    </row>
    <row r="63484" spans="7:7" ht="15" customHeight="1">
      <c r="G63484" s="488"/>
    </row>
    <row r="63485" spans="7:7" ht="15" customHeight="1">
      <c r="G63485" s="488"/>
    </row>
    <row r="63486" spans="7:7" ht="15" customHeight="1">
      <c r="G63486" s="488"/>
    </row>
    <row r="63487" spans="7:7" ht="15" customHeight="1">
      <c r="G63487" s="488"/>
    </row>
    <row r="63488" spans="7:7" ht="15" customHeight="1">
      <c r="G63488" s="488"/>
    </row>
    <row r="63489" spans="7:7" ht="15" customHeight="1">
      <c r="G63489" s="488"/>
    </row>
    <row r="63490" spans="7:7" ht="15" customHeight="1">
      <c r="G63490" s="488"/>
    </row>
    <row r="63491" spans="7:7" ht="15" customHeight="1">
      <c r="G63491" s="488"/>
    </row>
    <row r="63492" spans="7:7" ht="15" customHeight="1">
      <c r="G63492" s="488"/>
    </row>
    <row r="63493" spans="7:7" ht="15" customHeight="1">
      <c r="G63493" s="488"/>
    </row>
    <row r="63494" spans="7:7" ht="15" customHeight="1">
      <c r="G63494" s="488"/>
    </row>
    <row r="63495" spans="7:7" ht="15" customHeight="1">
      <c r="G63495" s="488"/>
    </row>
    <row r="63496" spans="7:7" ht="15" customHeight="1">
      <c r="G63496" s="488"/>
    </row>
    <row r="63497" spans="7:7" ht="15" customHeight="1">
      <c r="G63497" s="488"/>
    </row>
    <row r="63498" spans="7:7" ht="15" customHeight="1">
      <c r="G63498" s="488"/>
    </row>
    <row r="63499" spans="7:7" ht="15" customHeight="1">
      <c r="G63499" s="488"/>
    </row>
    <row r="63500" spans="7:7" ht="15" customHeight="1">
      <c r="G63500" s="488"/>
    </row>
    <row r="63501" spans="7:7" ht="15" customHeight="1">
      <c r="G63501" s="488"/>
    </row>
    <row r="63502" spans="7:7" ht="15" customHeight="1">
      <c r="G63502" s="488"/>
    </row>
    <row r="63503" spans="7:7" ht="15" customHeight="1">
      <c r="G63503" s="488"/>
    </row>
    <row r="63504" spans="7:7" ht="15" customHeight="1">
      <c r="G63504" s="488"/>
    </row>
    <row r="63505" spans="7:7" ht="15" customHeight="1">
      <c r="G63505" s="488"/>
    </row>
    <row r="63506" spans="7:7" ht="15" customHeight="1">
      <c r="G63506" s="488"/>
    </row>
    <row r="63507" spans="7:7" ht="15" customHeight="1">
      <c r="G63507" s="488"/>
    </row>
    <row r="63508" spans="7:7" ht="15" customHeight="1">
      <c r="G63508" s="488"/>
    </row>
    <row r="63509" spans="7:7" ht="15" customHeight="1">
      <c r="G63509" s="488"/>
    </row>
    <row r="63510" spans="7:7" ht="15" customHeight="1">
      <c r="G63510" s="488"/>
    </row>
    <row r="63511" spans="7:7" ht="15" customHeight="1">
      <c r="G63511" s="488"/>
    </row>
    <row r="63512" spans="7:7" ht="15" customHeight="1">
      <c r="G63512" s="488"/>
    </row>
    <row r="63513" spans="7:7" ht="15" customHeight="1">
      <c r="G63513" s="488"/>
    </row>
    <row r="63514" spans="7:7" ht="15" customHeight="1">
      <c r="G63514" s="488"/>
    </row>
    <row r="63515" spans="7:7" ht="15" customHeight="1">
      <c r="G63515" s="488"/>
    </row>
    <row r="63516" spans="7:7" ht="15" customHeight="1">
      <c r="G63516" s="488"/>
    </row>
    <row r="63517" spans="7:7" ht="15" customHeight="1">
      <c r="G63517" s="488"/>
    </row>
    <row r="63518" spans="7:7" ht="15" customHeight="1">
      <c r="G63518" s="488"/>
    </row>
    <row r="63519" spans="7:7" ht="15" customHeight="1">
      <c r="G63519" s="488"/>
    </row>
    <row r="63520" spans="7:7" ht="15" customHeight="1">
      <c r="G63520" s="488"/>
    </row>
    <row r="63521" spans="7:7" ht="15" customHeight="1">
      <c r="G63521" s="488"/>
    </row>
    <row r="63522" spans="7:7" ht="15" customHeight="1">
      <c r="G63522" s="488"/>
    </row>
    <row r="63523" spans="7:7" ht="15" customHeight="1">
      <c r="G63523" s="488"/>
    </row>
    <row r="63524" spans="7:7" ht="15" customHeight="1">
      <c r="G63524" s="488"/>
    </row>
    <row r="63525" spans="7:7" ht="15" customHeight="1">
      <c r="G63525" s="488"/>
    </row>
    <row r="63526" spans="7:7" ht="15" customHeight="1">
      <c r="G63526" s="488"/>
    </row>
    <row r="63527" spans="7:7" ht="15" customHeight="1">
      <c r="G63527" s="488"/>
    </row>
    <row r="63528" spans="7:7" ht="15" customHeight="1">
      <c r="G63528" s="488"/>
    </row>
    <row r="63529" spans="7:7" ht="15" customHeight="1">
      <c r="G63529" s="488"/>
    </row>
    <row r="63530" spans="7:7" ht="15" customHeight="1">
      <c r="G63530" s="488"/>
    </row>
    <row r="63531" spans="7:7" ht="15" customHeight="1">
      <c r="G63531" s="488"/>
    </row>
    <row r="63532" spans="7:7" ht="15" customHeight="1">
      <c r="G63532" s="488"/>
    </row>
    <row r="63533" spans="7:7" ht="15" customHeight="1">
      <c r="G63533" s="488"/>
    </row>
    <row r="63534" spans="7:7" ht="15" customHeight="1">
      <c r="G63534" s="488"/>
    </row>
    <row r="63535" spans="7:7" ht="15" customHeight="1">
      <c r="G63535" s="488"/>
    </row>
    <row r="63536" spans="7:7" ht="15" customHeight="1">
      <c r="G63536" s="488"/>
    </row>
    <row r="63537" spans="7:7" ht="15" customHeight="1">
      <c r="G63537" s="488"/>
    </row>
    <row r="63538" spans="7:7" ht="15" customHeight="1">
      <c r="G63538" s="488"/>
    </row>
    <row r="63539" spans="7:7" ht="15" customHeight="1">
      <c r="G63539" s="488"/>
    </row>
    <row r="63540" spans="7:7" ht="15" customHeight="1">
      <c r="G63540" s="488"/>
    </row>
    <row r="63541" spans="7:7" ht="15" customHeight="1">
      <c r="G63541" s="488"/>
    </row>
    <row r="63542" spans="7:7" ht="15" customHeight="1">
      <c r="G63542" s="488"/>
    </row>
    <row r="63543" spans="7:7" ht="15" customHeight="1">
      <c r="G63543" s="488"/>
    </row>
    <row r="63544" spans="7:7" ht="15" customHeight="1">
      <c r="G63544" s="488"/>
    </row>
    <row r="63545" spans="7:7" ht="15" customHeight="1">
      <c r="G63545" s="488"/>
    </row>
    <row r="63546" spans="7:7" ht="15" customHeight="1">
      <c r="G63546" s="488"/>
    </row>
    <row r="63547" spans="7:7" ht="15" customHeight="1">
      <c r="G63547" s="488"/>
    </row>
    <row r="63548" spans="7:7" ht="15" customHeight="1">
      <c r="G63548" s="488"/>
    </row>
    <row r="63549" spans="7:7" ht="15" customHeight="1">
      <c r="G63549" s="488"/>
    </row>
    <row r="63550" spans="7:7" ht="15" customHeight="1">
      <c r="G63550" s="488"/>
    </row>
    <row r="63551" spans="7:7" ht="15" customHeight="1">
      <c r="G63551" s="488"/>
    </row>
    <row r="63552" spans="7:7" ht="15" customHeight="1">
      <c r="G63552" s="488"/>
    </row>
    <row r="63553" spans="7:7" ht="15" customHeight="1">
      <c r="G63553" s="488"/>
    </row>
    <row r="63554" spans="7:7" ht="15" customHeight="1">
      <c r="G63554" s="488"/>
    </row>
    <row r="63555" spans="7:7" ht="15" customHeight="1">
      <c r="G63555" s="488"/>
    </row>
    <row r="63556" spans="7:7" ht="15" customHeight="1">
      <c r="G63556" s="488"/>
    </row>
    <row r="63557" spans="7:7" ht="15" customHeight="1">
      <c r="G63557" s="488"/>
    </row>
    <row r="63558" spans="7:7" ht="15" customHeight="1">
      <c r="G63558" s="488"/>
    </row>
    <row r="63559" spans="7:7" ht="15" customHeight="1">
      <c r="G63559" s="488"/>
    </row>
    <row r="63560" spans="7:7" ht="15" customHeight="1">
      <c r="G63560" s="488"/>
    </row>
    <row r="63561" spans="7:7" ht="15" customHeight="1">
      <c r="G63561" s="488"/>
    </row>
    <row r="63562" spans="7:7" ht="15" customHeight="1">
      <c r="G63562" s="488"/>
    </row>
    <row r="63563" spans="7:7" ht="15" customHeight="1">
      <c r="G63563" s="488"/>
    </row>
    <row r="63564" spans="7:7" ht="15" customHeight="1">
      <c r="G63564" s="488"/>
    </row>
    <row r="63565" spans="7:7" ht="15" customHeight="1">
      <c r="G63565" s="488"/>
    </row>
    <row r="63566" spans="7:7" ht="15" customHeight="1">
      <c r="G63566" s="488"/>
    </row>
    <row r="63567" spans="7:7" ht="15" customHeight="1">
      <c r="G63567" s="488"/>
    </row>
    <row r="63568" spans="7:7" ht="15" customHeight="1">
      <c r="G63568" s="488"/>
    </row>
    <row r="63569" spans="7:7" ht="15" customHeight="1">
      <c r="G63569" s="488"/>
    </row>
    <row r="63570" spans="7:7" ht="15" customHeight="1">
      <c r="G63570" s="488"/>
    </row>
    <row r="63571" spans="7:7" ht="15" customHeight="1">
      <c r="G63571" s="488"/>
    </row>
    <row r="63572" spans="7:7" ht="15" customHeight="1">
      <c r="G63572" s="488"/>
    </row>
    <row r="63573" spans="7:7" ht="15" customHeight="1">
      <c r="G63573" s="488"/>
    </row>
    <row r="63574" spans="7:7" ht="15" customHeight="1">
      <c r="G63574" s="488"/>
    </row>
    <row r="63575" spans="7:7" ht="15" customHeight="1">
      <c r="G63575" s="488"/>
    </row>
    <row r="63576" spans="7:7" ht="15" customHeight="1">
      <c r="G63576" s="488"/>
    </row>
    <row r="63577" spans="7:7" ht="15" customHeight="1">
      <c r="G63577" s="488"/>
    </row>
    <row r="63578" spans="7:7" ht="15" customHeight="1">
      <c r="G63578" s="488"/>
    </row>
    <row r="63579" spans="7:7" ht="15" customHeight="1">
      <c r="G63579" s="488"/>
    </row>
    <row r="63580" spans="7:7" ht="15" customHeight="1">
      <c r="G63580" s="488"/>
    </row>
    <row r="63581" spans="7:7" ht="15" customHeight="1">
      <c r="G63581" s="488"/>
    </row>
    <row r="63582" spans="7:7" ht="15" customHeight="1">
      <c r="G63582" s="488"/>
    </row>
    <row r="63583" spans="7:7" ht="15" customHeight="1">
      <c r="G63583" s="488"/>
    </row>
    <row r="63584" spans="7:7" ht="15" customHeight="1">
      <c r="G63584" s="488"/>
    </row>
    <row r="63585" spans="7:7" ht="15" customHeight="1">
      <c r="G63585" s="488"/>
    </row>
    <row r="63586" spans="7:7" ht="15" customHeight="1">
      <c r="G63586" s="488"/>
    </row>
    <row r="63587" spans="7:7" ht="15" customHeight="1">
      <c r="G63587" s="488"/>
    </row>
    <row r="63588" spans="7:7" ht="15" customHeight="1">
      <c r="G63588" s="488"/>
    </row>
    <row r="63589" spans="7:7" ht="15" customHeight="1">
      <c r="G63589" s="488"/>
    </row>
    <row r="63590" spans="7:7" ht="15" customHeight="1">
      <c r="G63590" s="488"/>
    </row>
    <row r="63591" spans="7:7" ht="15" customHeight="1">
      <c r="G63591" s="488"/>
    </row>
    <row r="63592" spans="7:7" ht="15" customHeight="1">
      <c r="G63592" s="488"/>
    </row>
    <row r="63593" spans="7:7" ht="15" customHeight="1">
      <c r="G63593" s="488"/>
    </row>
    <row r="63594" spans="7:7" ht="15" customHeight="1">
      <c r="G63594" s="488"/>
    </row>
    <row r="63595" spans="7:7" ht="15" customHeight="1">
      <c r="G63595" s="488"/>
    </row>
    <row r="63596" spans="7:7" ht="15" customHeight="1">
      <c r="G63596" s="488"/>
    </row>
    <row r="63597" spans="7:7" ht="15" customHeight="1">
      <c r="G63597" s="488"/>
    </row>
    <row r="63598" spans="7:7" ht="15" customHeight="1">
      <c r="G63598" s="488"/>
    </row>
    <row r="63599" spans="7:7" ht="15" customHeight="1">
      <c r="G63599" s="488"/>
    </row>
    <row r="63600" spans="7:7" ht="15" customHeight="1">
      <c r="G63600" s="488"/>
    </row>
    <row r="63601" spans="7:7" ht="15" customHeight="1">
      <c r="G63601" s="488"/>
    </row>
    <row r="63602" spans="7:7" ht="15" customHeight="1">
      <c r="G63602" s="488"/>
    </row>
    <row r="63603" spans="7:7" ht="15" customHeight="1">
      <c r="G63603" s="488"/>
    </row>
    <row r="63604" spans="7:7" ht="15" customHeight="1">
      <c r="G63604" s="488"/>
    </row>
    <row r="63605" spans="7:7" ht="15" customHeight="1">
      <c r="G63605" s="488"/>
    </row>
    <row r="63606" spans="7:7" ht="15" customHeight="1">
      <c r="G63606" s="488"/>
    </row>
    <row r="63607" spans="7:7" ht="15" customHeight="1">
      <c r="G63607" s="488"/>
    </row>
    <row r="63608" spans="7:7" ht="15" customHeight="1">
      <c r="G63608" s="488"/>
    </row>
    <row r="63609" spans="7:7" ht="15" customHeight="1">
      <c r="G63609" s="488"/>
    </row>
    <row r="63610" spans="7:7" ht="15" customHeight="1">
      <c r="G63610" s="488"/>
    </row>
    <row r="63611" spans="7:7" ht="15" customHeight="1">
      <c r="G63611" s="488"/>
    </row>
    <row r="63612" spans="7:7" ht="15" customHeight="1">
      <c r="G63612" s="488"/>
    </row>
    <row r="63613" spans="7:7" ht="15" customHeight="1">
      <c r="G63613" s="488"/>
    </row>
    <row r="63614" spans="7:7" ht="15" customHeight="1">
      <c r="G63614" s="488"/>
    </row>
    <row r="63615" spans="7:7" ht="15" customHeight="1">
      <c r="G63615" s="488"/>
    </row>
    <row r="63616" spans="7:7" ht="15" customHeight="1">
      <c r="G63616" s="488"/>
    </row>
    <row r="63617" spans="7:7" ht="15" customHeight="1">
      <c r="G63617" s="488"/>
    </row>
    <row r="63618" spans="7:7" ht="15" customHeight="1">
      <c r="G63618" s="488"/>
    </row>
    <row r="63619" spans="7:7" ht="15" customHeight="1">
      <c r="G63619" s="488"/>
    </row>
    <row r="63620" spans="7:7" ht="15" customHeight="1">
      <c r="G63620" s="488"/>
    </row>
    <row r="63621" spans="7:7" ht="15" customHeight="1">
      <c r="G63621" s="488"/>
    </row>
    <row r="63622" spans="7:7" ht="15" customHeight="1">
      <c r="G63622" s="488"/>
    </row>
    <row r="63623" spans="7:7" ht="15" customHeight="1">
      <c r="G63623" s="488"/>
    </row>
    <row r="63624" spans="7:7" ht="15" customHeight="1">
      <c r="G63624" s="488"/>
    </row>
    <row r="63625" spans="7:7" ht="15" customHeight="1">
      <c r="G63625" s="488"/>
    </row>
    <row r="63626" spans="7:7" ht="15" customHeight="1">
      <c r="G63626" s="488"/>
    </row>
    <row r="63627" spans="7:7" ht="15" customHeight="1">
      <c r="G63627" s="488"/>
    </row>
    <row r="63628" spans="7:7" ht="15" customHeight="1">
      <c r="G63628" s="488"/>
    </row>
    <row r="63629" spans="7:7" ht="15" customHeight="1">
      <c r="G63629" s="488"/>
    </row>
    <row r="63630" spans="7:7" ht="15" customHeight="1">
      <c r="G63630" s="488"/>
    </row>
    <row r="63631" spans="7:7" ht="15" customHeight="1">
      <c r="G63631" s="488"/>
    </row>
    <row r="63632" spans="7:7" ht="15" customHeight="1">
      <c r="G63632" s="488"/>
    </row>
    <row r="63633" spans="7:7" ht="15" customHeight="1">
      <c r="G63633" s="488"/>
    </row>
    <row r="63634" spans="7:7" ht="15" customHeight="1">
      <c r="G63634" s="488"/>
    </row>
    <row r="63635" spans="7:7" ht="15" customHeight="1">
      <c r="G63635" s="488"/>
    </row>
    <row r="63636" spans="7:7" ht="15" customHeight="1">
      <c r="G63636" s="488"/>
    </row>
    <row r="63637" spans="7:7" ht="15" customHeight="1">
      <c r="G63637" s="488"/>
    </row>
    <row r="63638" spans="7:7" ht="15" customHeight="1">
      <c r="G63638" s="488"/>
    </row>
    <row r="63639" spans="7:7" ht="15" customHeight="1">
      <c r="G63639" s="488"/>
    </row>
    <row r="63640" spans="7:7" ht="15" customHeight="1">
      <c r="G63640" s="488"/>
    </row>
    <row r="63641" spans="7:7" ht="15" customHeight="1">
      <c r="G63641" s="488"/>
    </row>
    <row r="63642" spans="7:7" ht="15" customHeight="1">
      <c r="G63642" s="488"/>
    </row>
    <row r="63643" spans="7:7" ht="15" customHeight="1">
      <c r="G63643" s="488"/>
    </row>
    <row r="63644" spans="7:7" ht="15" customHeight="1">
      <c r="G63644" s="488"/>
    </row>
    <row r="63645" spans="7:7" ht="15" customHeight="1">
      <c r="G63645" s="488"/>
    </row>
    <row r="63646" spans="7:7" ht="15" customHeight="1">
      <c r="G63646" s="488"/>
    </row>
    <row r="63647" spans="7:7" ht="15" customHeight="1">
      <c r="G63647" s="488"/>
    </row>
    <row r="63648" spans="7:7" ht="15" customHeight="1">
      <c r="G63648" s="488"/>
    </row>
    <row r="63649" spans="7:7" ht="15" customHeight="1">
      <c r="G63649" s="488"/>
    </row>
    <row r="63650" spans="7:7" ht="15" customHeight="1">
      <c r="G63650" s="488"/>
    </row>
    <row r="63651" spans="7:7" ht="15" customHeight="1">
      <c r="G63651" s="488"/>
    </row>
    <row r="63652" spans="7:7" ht="15" customHeight="1">
      <c r="G63652" s="488"/>
    </row>
    <row r="63653" spans="7:7" ht="15" customHeight="1">
      <c r="G63653" s="488"/>
    </row>
    <row r="63654" spans="7:7" ht="15" customHeight="1">
      <c r="G63654" s="488"/>
    </row>
    <row r="63655" spans="7:7" ht="15" customHeight="1">
      <c r="G63655" s="488"/>
    </row>
    <row r="63656" spans="7:7" ht="15" customHeight="1">
      <c r="G63656" s="488"/>
    </row>
    <row r="63657" spans="7:7" ht="15" customHeight="1">
      <c r="G63657" s="488"/>
    </row>
    <row r="63658" spans="7:7" ht="15" customHeight="1">
      <c r="G63658" s="488"/>
    </row>
    <row r="63659" spans="7:7" ht="15" customHeight="1">
      <c r="G63659" s="488"/>
    </row>
    <row r="63660" spans="7:7" ht="15" customHeight="1">
      <c r="G63660" s="488"/>
    </row>
    <row r="63661" spans="7:7" ht="15" customHeight="1">
      <c r="G63661" s="488"/>
    </row>
    <row r="63662" spans="7:7" ht="15" customHeight="1">
      <c r="G63662" s="488"/>
    </row>
    <row r="63663" spans="7:7" ht="15" customHeight="1">
      <c r="G63663" s="488"/>
    </row>
    <row r="63664" spans="7:7" ht="15" customHeight="1">
      <c r="G63664" s="488"/>
    </row>
    <row r="63665" spans="7:7" ht="15" customHeight="1">
      <c r="G63665" s="488"/>
    </row>
    <row r="63666" spans="7:7" ht="15" customHeight="1">
      <c r="G63666" s="488"/>
    </row>
    <row r="63667" spans="7:7" ht="15" customHeight="1">
      <c r="G63667" s="488"/>
    </row>
    <row r="63668" spans="7:7" ht="15" customHeight="1">
      <c r="G63668" s="488"/>
    </row>
    <row r="63669" spans="7:7" ht="15" customHeight="1">
      <c r="G63669" s="488"/>
    </row>
    <row r="63670" spans="7:7" ht="15" customHeight="1">
      <c r="G63670" s="488"/>
    </row>
    <row r="63671" spans="7:7" ht="15" customHeight="1">
      <c r="G63671" s="488"/>
    </row>
    <row r="63672" spans="7:7" ht="15" customHeight="1">
      <c r="G63672" s="488"/>
    </row>
    <row r="63673" spans="7:7" ht="15" customHeight="1">
      <c r="G63673" s="488"/>
    </row>
    <row r="63674" spans="7:7" ht="15" customHeight="1">
      <c r="G63674" s="488"/>
    </row>
    <row r="63675" spans="7:7" ht="15" customHeight="1">
      <c r="G63675" s="488"/>
    </row>
    <row r="63676" spans="7:7" ht="15" customHeight="1">
      <c r="G63676" s="488"/>
    </row>
    <row r="63677" spans="7:7" ht="15" customHeight="1">
      <c r="G63677" s="488"/>
    </row>
    <row r="63678" spans="7:7" ht="15" customHeight="1">
      <c r="G63678" s="488"/>
    </row>
    <row r="63679" spans="7:7" ht="15" customHeight="1">
      <c r="G63679" s="488"/>
    </row>
    <row r="63680" spans="7:7" ht="15" customHeight="1">
      <c r="G63680" s="488"/>
    </row>
    <row r="63681" spans="7:7" ht="15" customHeight="1">
      <c r="G63681" s="488"/>
    </row>
    <row r="63682" spans="7:7" ht="15" customHeight="1">
      <c r="G63682" s="488"/>
    </row>
    <row r="63683" spans="7:7" ht="15" customHeight="1">
      <c r="G63683" s="488"/>
    </row>
    <row r="63684" spans="7:7" ht="15" customHeight="1">
      <c r="G63684" s="488"/>
    </row>
    <row r="63685" spans="7:7" ht="15" customHeight="1">
      <c r="G63685" s="488"/>
    </row>
    <row r="63686" spans="7:7" ht="15" customHeight="1">
      <c r="G63686" s="488"/>
    </row>
    <row r="63687" spans="7:7" ht="15" customHeight="1">
      <c r="G63687" s="488"/>
    </row>
    <row r="63688" spans="7:7" ht="15" customHeight="1">
      <c r="G63688" s="488"/>
    </row>
    <row r="63689" spans="7:7" ht="15" customHeight="1">
      <c r="G63689" s="488"/>
    </row>
    <row r="63690" spans="7:7" ht="15" customHeight="1">
      <c r="G63690" s="488"/>
    </row>
    <row r="63691" spans="7:7" ht="15" customHeight="1">
      <c r="G63691" s="488"/>
    </row>
    <row r="63692" spans="7:7" ht="15" customHeight="1">
      <c r="G63692" s="488"/>
    </row>
    <row r="63693" spans="7:7" ht="15" customHeight="1">
      <c r="G63693" s="488"/>
    </row>
    <row r="63694" spans="7:7" ht="15" customHeight="1">
      <c r="G63694" s="488"/>
    </row>
    <row r="63695" spans="7:7" ht="15" customHeight="1">
      <c r="G63695" s="488"/>
    </row>
    <row r="63696" spans="7:7" ht="15" customHeight="1">
      <c r="G63696" s="488"/>
    </row>
    <row r="63697" spans="7:7" ht="15" customHeight="1">
      <c r="G63697" s="488"/>
    </row>
    <row r="63698" spans="7:7" ht="15" customHeight="1">
      <c r="G63698" s="488"/>
    </row>
    <row r="63699" spans="7:7" ht="15" customHeight="1">
      <c r="G63699" s="488"/>
    </row>
    <row r="63700" spans="7:7" ht="15" customHeight="1">
      <c r="G63700" s="488"/>
    </row>
    <row r="63701" spans="7:7" ht="15" customHeight="1">
      <c r="G63701" s="488"/>
    </row>
    <row r="63702" spans="7:7" ht="15" customHeight="1">
      <c r="G63702" s="488"/>
    </row>
    <row r="63703" spans="7:7" ht="15" customHeight="1">
      <c r="G63703" s="488"/>
    </row>
    <row r="63704" spans="7:7" ht="15" customHeight="1">
      <c r="G63704" s="488"/>
    </row>
    <row r="63705" spans="7:7" ht="15" customHeight="1">
      <c r="G63705" s="488"/>
    </row>
    <row r="63706" spans="7:7" ht="15" customHeight="1">
      <c r="G63706" s="488"/>
    </row>
    <row r="63707" spans="7:7" ht="15" customHeight="1">
      <c r="G63707" s="488"/>
    </row>
    <row r="63708" spans="7:7" ht="15" customHeight="1">
      <c r="G63708" s="488"/>
    </row>
    <row r="63709" spans="7:7" ht="15" customHeight="1">
      <c r="G63709" s="488"/>
    </row>
    <row r="63710" spans="7:7" ht="15" customHeight="1">
      <c r="G63710" s="488"/>
    </row>
    <row r="63711" spans="7:7" ht="15" customHeight="1">
      <c r="G63711" s="488"/>
    </row>
    <row r="63712" spans="7:7" ht="15" customHeight="1">
      <c r="G63712" s="488"/>
    </row>
    <row r="63713" spans="7:7" ht="15" customHeight="1">
      <c r="G63713" s="488"/>
    </row>
    <row r="63714" spans="7:7" ht="15" customHeight="1">
      <c r="G63714" s="488"/>
    </row>
    <row r="63715" spans="7:7" ht="15" customHeight="1">
      <c r="G63715" s="488"/>
    </row>
    <row r="63716" spans="7:7" ht="15" customHeight="1">
      <c r="G63716" s="488"/>
    </row>
    <row r="63717" spans="7:7" ht="15" customHeight="1">
      <c r="G63717" s="488"/>
    </row>
    <row r="63718" spans="7:7" ht="15" customHeight="1">
      <c r="G63718" s="488"/>
    </row>
    <row r="63719" spans="7:7" ht="15" customHeight="1">
      <c r="G63719" s="488"/>
    </row>
    <row r="63720" spans="7:7" ht="15" customHeight="1">
      <c r="G63720" s="488"/>
    </row>
    <row r="63721" spans="7:7" ht="15" customHeight="1">
      <c r="G63721" s="488"/>
    </row>
    <row r="63722" spans="7:7" ht="15" customHeight="1">
      <c r="G63722" s="488"/>
    </row>
    <row r="63723" spans="7:7" ht="15" customHeight="1">
      <c r="G63723" s="488"/>
    </row>
    <row r="63724" spans="7:7" ht="15" customHeight="1">
      <c r="G63724" s="488"/>
    </row>
    <row r="63725" spans="7:7" ht="15" customHeight="1">
      <c r="G63725" s="488"/>
    </row>
    <row r="63726" spans="7:7" ht="15" customHeight="1">
      <c r="G63726" s="488"/>
    </row>
    <row r="63727" spans="7:7" ht="15" customHeight="1">
      <c r="G63727" s="488"/>
    </row>
    <row r="63728" spans="7:7" ht="15" customHeight="1">
      <c r="G63728" s="488"/>
    </row>
    <row r="63729" spans="7:7" ht="15" customHeight="1">
      <c r="G63729" s="488"/>
    </row>
    <row r="63730" spans="7:7" ht="15" customHeight="1">
      <c r="G63730" s="488"/>
    </row>
    <row r="63731" spans="7:7" ht="15" customHeight="1">
      <c r="G63731" s="488"/>
    </row>
    <row r="63732" spans="7:7" ht="15" customHeight="1">
      <c r="G63732" s="488"/>
    </row>
    <row r="63733" spans="7:7" ht="15" customHeight="1">
      <c r="G63733" s="488"/>
    </row>
    <row r="63734" spans="7:7" ht="15" customHeight="1">
      <c r="G63734" s="488"/>
    </row>
    <row r="63735" spans="7:7" ht="15" customHeight="1">
      <c r="G63735" s="488"/>
    </row>
    <row r="63736" spans="7:7" ht="15" customHeight="1">
      <c r="G63736" s="488"/>
    </row>
    <row r="63737" spans="7:7" ht="15" customHeight="1">
      <c r="G63737" s="488"/>
    </row>
    <row r="63738" spans="7:7" ht="15" customHeight="1">
      <c r="G63738" s="488"/>
    </row>
    <row r="63739" spans="7:7" ht="15" customHeight="1">
      <c r="G63739" s="488"/>
    </row>
    <row r="63740" spans="7:7" ht="15" customHeight="1">
      <c r="G63740" s="488"/>
    </row>
    <row r="63741" spans="7:7" ht="15" customHeight="1">
      <c r="G63741" s="488"/>
    </row>
    <row r="63742" spans="7:7" ht="15" customHeight="1">
      <c r="G63742" s="488"/>
    </row>
    <row r="63743" spans="7:7" ht="15" customHeight="1">
      <c r="G63743" s="488"/>
    </row>
    <row r="63744" spans="7:7" ht="15" customHeight="1">
      <c r="G63744" s="488"/>
    </row>
    <row r="63745" spans="7:7" ht="15" customHeight="1">
      <c r="G63745" s="488"/>
    </row>
    <row r="63746" spans="7:7" ht="15" customHeight="1">
      <c r="G63746" s="488"/>
    </row>
    <row r="63747" spans="7:7" ht="15" customHeight="1">
      <c r="G63747" s="488"/>
    </row>
    <row r="63748" spans="7:7" ht="15" customHeight="1">
      <c r="G63748" s="488"/>
    </row>
    <row r="63749" spans="7:7" ht="15" customHeight="1">
      <c r="G63749" s="488"/>
    </row>
    <row r="63750" spans="7:7" ht="15" customHeight="1">
      <c r="G63750" s="488"/>
    </row>
    <row r="63751" spans="7:7" ht="15" customHeight="1">
      <c r="G63751" s="488"/>
    </row>
    <row r="63752" spans="7:7" ht="15" customHeight="1">
      <c r="G63752" s="488"/>
    </row>
    <row r="63753" spans="7:7" ht="15" customHeight="1">
      <c r="G63753" s="488"/>
    </row>
    <row r="63754" spans="7:7" ht="15" customHeight="1">
      <c r="G63754" s="488"/>
    </row>
    <row r="63755" spans="7:7" ht="15" customHeight="1">
      <c r="G63755" s="488"/>
    </row>
    <row r="63756" spans="7:7" ht="15" customHeight="1">
      <c r="G63756" s="488"/>
    </row>
    <row r="63757" spans="7:7" ht="15" customHeight="1">
      <c r="G63757" s="488"/>
    </row>
    <row r="63758" spans="7:7" ht="15" customHeight="1">
      <c r="G63758" s="488"/>
    </row>
    <row r="63759" spans="7:7" ht="15" customHeight="1">
      <c r="G63759" s="488"/>
    </row>
    <row r="63760" spans="7:7" ht="15" customHeight="1">
      <c r="G63760" s="488"/>
    </row>
    <row r="63761" spans="7:7" ht="15" customHeight="1">
      <c r="G63761" s="488"/>
    </row>
    <row r="63762" spans="7:7" ht="15" customHeight="1">
      <c r="G63762" s="488"/>
    </row>
    <row r="63763" spans="7:7" ht="15" customHeight="1">
      <c r="G63763" s="488"/>
    </row>
    <row r="63764" spans="7:7" ht="15" customHeight="1">
      <c r="G63764" s="488"/>
    </row>
    <row r="63765" spans="7:7" ht="15" customHeight="1">
      <c r="G63765" s="488"/>
    </row>
    <row r="63766" spans="7:7" ht="15" customHeight="1">
      <c r="G63766" s="488"/>
    </row>
    <row r="63767" spans="7:7" ht="15" customHeight="1">
      <c r="G63767" s="488"/>
    </row>
    <row r="63768" spans="7:7" ht="15" customHeight="1">
      <c r="G63768" s="488"/>
    </row>
    <row r="63769" spans="7:7" ht="15" customHeight="1">
      <c r="G63769" s="488"/>
    </row>
    <row r="63770" spans="7:7" ht="15" customHeight="1">
      <c r="G63770" s="488"/>
    </row>
    <row r="63771" spans="7:7" ht="15" customHeight="1">
      <c r="G63771" s="488"/>
    </row>
    <row r="63772" spans="7:7" ht="15" customHeight="1">
      <c r="G63772" s="488"/>
    </row>
    <row r="63773" spans="7:7" ht="15" customHeight="1">
      <c r="G63773" s="488"/>
    </row>
    <row r="63774" spans="7:7" ht="15" customHeight="1">
      <c r="G63774" s="488"/>
    </row>
    <row r="63775" spans="7:7" ht="15" customHeight="1">
      <c r="G63775" s="488"/>
    </row>
    <row r="63776" spans="7:7" ht="15" customHeight="1">
      <c r="G63776" s="488"/>
    </row>
    <row r="63777" spans="7:7" ht="15" customHeight="1">
      <c r="G63777" s="488"/>
    </row>
    <row r="63778" spans="7:7" ht="15" customHeight="1">
      <c r="G63778" s="488"/>
    </row>
    <row r="63779" spans="7:7" ht="15" customHeight="1">
      <c r="G63779" s="488"/>
    </row>
    <row r="63780" spans="7:7" ht="15" customHeight="1">
      <c r="G63780" s="488"/>
    </row>
    <row r="63781" spans="7:7" ht="15" customHeight="1">
      <c r="G63781" s="488"/>
    </row>
    <row r="63782" spans="7:7" ht="15" customHeight="1">
      <c r="G63782" s="488"/>
    </row>
    <row r="63783" spans="7:7" ht="15" customHeight="1">
      <c r="G63783" s="488"/>
    </row>
    <row r="63784" spans="7:7" ht="15" customHeight="1">
      <c r="G63784" s="488"/>
    </row>
    <row r="63785" spans="7:7" ht="15" customHeight="1">
      <c r="G63785" s="488"/>
    </row>
    <row r="63786" spans="7:7" ht="15" customHeight="1">
      <c r="G63786" s="488"/>
    </row>
    <row r="63787" spans="7:7" ht="15" customHeight="1">
      <c r="G63787" s="488"/>
    </row>
    <row r="63788" spans="7:7" ht="15" customHeight="1">
      <c r="G63788" s="488"/>
    </row>
    <row r="63789" spans="7:7" ht="15" customHeight="1">
      <c r="G63789" s="488"/>
    </row>
    <row r="63790" spans="7:7" ht="15" customHeight="1">
      <c r="G63790" s="488"/>
    </row>
    <row r="63791" spans="7:7" ht="15" customHeight="1">
      <c r="G63791" s="488"/>
    </row>
    <row r="63792" spans="7:7" ht="15" customHeight="1">
      <c r="G63792" s="488"/>
    </row>
    <row r="63793" spans="7:7" ht="15" customHeight="1">
      <c r="G63793" s="488"/>
    </row>
    <row r="63794" spans="7:7" ht="15" customHeight="1">
      <c r="G63794" s="488"/>
    </row>
    <row r="63795" spans="7:7" ht="15" customHeight="1">
      <c r="G63795" s="488"/>
    </row>
    <row r="63796" spans="7:7" ht="15" customHeight="1">
      <c r="G63796" s="488"/>
    </row>
    <row r="63797" spans="7:7" ht="15" customHeight="1">
      <c r="G63797" s="488"/>
    </row>
    <row r="63798" spans="7:7" ht="15" customHeight="1">
      <c r="G63798" s="488"/>
    </row>
    <row r="63799" spans="7:7" ht="15" customHeight="1">
      <c r="G63799" s="488"/>
    </row>
    <row r="63800" spans="7:7" ht="15" customHeight="1">
      <c r="G63800" s="488"/>
    </row>
    <row r="63801" spans="7:7" ht="15" customHeight="1">
      <c r="G63801" s="488"/>
    </row>
    <row r="63802" spans="7:7" ht="15" customHeight="1">
      <c r="G63802" s="488"/>
    </row>
    <row r="63803" spans="7:7" ht="15" customHeight="1">
      <c r="G63803" s="488"/>
    </row>
    <row r="63804" spans="7:7" ht="15" customHeight="1">
      <c r="G63804" s="488"/>
    </row>
    <row r="63805" spans="7:7" ht="15" customHeight="1">
      <c r="G63805" s="488"/>
    </row>
    <row r="63806" spans="7:7" ht="15" customHeight="1">
      <c r="G63806" s="488"/>
    </row>
    <row r="63807" spans="7:7" ht="15" customHeight="1">
      <c r="G63807" s="488"/>
    </row>
    <row r="63808" spans="7:7" ht="15" customHeight="1">
      <c r="G63808" s="488"/>
    </row>
    <row r="63809" spans="7:7" ht="15" customHeight="1">
      <c r="G63809" s="488"/>
    </row>
    <row r="63810" spans="7:7" ht="15" customHeight="1">
      <c r="G63810" s="488"/>
    </row>
    <row r="63811" spans="7:7" ht="15" customHeight="1">
      <c r="G63811" s="488"/>
    </row>
    <row r="63812" spans="7:7" ht="15" customHeight="1">
      <c r="G63812" s="488"/>
    </row>
    <row r="63813" spans="7:7" ht="15" customHeight="1">
      <c r="G63813" s="488"/>
    </row>
    <row r="63814" spans="7:7" ht="15" customHeight="1">
      <c r="G63814" s="488"/>
    </row>
    <row r="63815" spans="7:7" ht="15" customHeight="1">
      <c r="G63815" s="488"/>
    </row>
    <row r="63816" spans="7:7" ht="15" customHeight="1">
      <c r="G63816" s="488"/>
    </row>
    <row r="63817" spans="7:7" ht="15" customHeight="1">
      <c r="G63817" s="488"/>
    </row>
    <row r="63818" spans="7:7" ht="15" customHeight="1">
      <c r="G63818" s="488"/>
    </row>
    <row r="63819" spans="7:7" ht="15" customHeight="1">
      <c r="G63819" s="488"/>
    </row>
    <row r="63820" spans="7:7" ht="15" customHeight="1">
      <c r="G63820" s="488"/>
    </row>
    <row r="63821" spans="7:7" ht="15" customHeight="1">
      <c r="G63821" s="488"/>
    </row>
    <row r="63822" spans="7:7" ht="15" customHeight="1">
      <c r="G63822" s="488"/>
    </row>
    <row r="63823" spans="7:7" ht="15" customHeight="1">
      <c r="G63823" s="488"/>
    </row>
    <row r="63824" spans="7:7" ht="15" customHeight="1">
      <c r="G63824" s="488"/>
    </row>
    <row r="63825" spans="7:7" ht="15" customHeight="1">
      <c r="G63825" s="488"/>
    </row>
    <row r="63826" spans="7:7" ht="15" customHeight="1">
      <c r="G63826" s="488"/>
    </row>
    <row r="63827" spans="7:7" ht="15" customHeight="1">
      <c r="G63827" s="488"/>
    </row>
    <row r="63828" spans="7:7" ht="15" customHeight="1">
      <c r="G63828" s="488"/>
    </row>
    <row r="63829" spans="7:7" ht="15" customHeight="1">
      <c r="G63829" s="488"/>
    </row>
    <row r="63830" spans="7:7" ht="15" customHeight="1">
      <c r="G63830" s="488"/>
    </row>
    <row r="63831" spans="7:7" ht="15" customHeight="1">
      <c r="G63831" s="488"/>
    </row>
    <row r="63832" spans="7:7" ht="15" customHeight="1">
      <c r="G63832" s="488"/>
    </row>
    <row r="63833" spans="7:7" ht="15" customHeight="1">
      <c r="G63833" s="488"/>
    </row>
    <row r="63834" spans="7:7" ht="15" customHeight="1">
      <c r="G63834" s="488"/>
    </row>
    <row r="63835" spans="7:7" ht="15" customHeight="1">
      <c r="G63835" s="488"/>
    </row>
    <row r="63836" spans="7:7" ht="15" customHeight="1">
      <c r="G63836" s="488"/>
    </row>
    <row r="63837" spans="7:7" ht="15" customHeight="1">
      <c r="G63837" s="488"/>
    </row>
    <row r="63838" spans="7:7" ht="15" customHeight="1">
      <c r="G63838" s="488"/>
    </row>
    <row r="63839" spans="7:7" ht="15" customHeight="1">
      <c r="G63839" s="488"/>
    </row>
    <row r="63840" spans="7:7" ht="15" customHeight="1">
      <c r="G63840" s="488"/>
    </row>
    <row r="63841" spans="7:7" ht="15" customHeight="1">
      <c r="G63841" s="488"/>
    </row>
    <row r="63842" spans="7:7" ht="15" customHeight="1">
      <c r="G63842" s="488"/>
    </row>
    <row r="63843" spans="7:7" ht="15" customHeight="1">
      <c r="G63843" s="488"/>
    </row>
    <row r="63844" spans="7:7" ht="15" customHeight="1">
      <c r="G63844" s="488"/>
    </row>
    <row r="63845" spans="7:7" ht="15" customHeight="1">
      <c r="G63845" s="488"/>
    </row>
    <row r="63846" spans="7:7" ht="15" customHeight="1">
      <c r="G63846" s="488"/>
    </row>
    <row r="63847" spans="7:7" ht="15" customHeight="1">
      <c r="G63847" s="488"/>
    </row>
    <row r="63848" spans="7:7" ht="15" customHeight="1">
      <c r="G63848" s="488"/>
    </row>
    <row r="63849" spans="7:7" ht="15" customHeight="1">
      <c r="G63849" s="488"/>
    </row>
    <row r="63850" spans="7:7" ht="15" customHeight="1">
      <c r="G63850" s="488"/>
    </row>
    <row r="63851" spans="7:7" ht="15" customHeight="1">
      <c r="G63851" s="488"/>
    </row>
    <row r="63852" spans="7:7" ht="15" customHeight="1">
      <c r="G63852" s="488"/>
    </row>
    <row r="63853" spans="7:7" ht="15" customHeight="1">
      <c r="G63853" s="488"/>
    </row>
    <row r="63854" spans="7:7" ht="15" customHeight="1">
      <c r="G63854" s="488"/>
    </row>
    <row r="63855" spans="7:7" ht="15" customHeight="1">
      <c r="G63855" s="488"/>
    </row>
    <row r="63856" spans="7:7" ht="15" customHeight="1">
      <c r="G63856" s="488"/>
    </row>
    <row r="63857" spans="7:7" ht="15" customHeight="1">
      <c r="G63857" s="488"/>
    </row>
    <row r="63858" spans="7:7" ht="15" customHeight="1">
      <c r="G63858" s="488"/>
    </row>
    <row r="63859" spans="7:7" ht="15" customHeight="1">
      <c r="G63859" s="488"/>
    </row>
    <row r="63860" spans="7:7" ht="15" customHeight="1">
      <c r="G63860" s="488"/>
    </row>
    <row r="63861" spans="7:7" ht="15" customHeight="1">
      <c r="G63861" s="488"/>
    </row>
    <row r="63862" spans="7:7" ht="15" customHeight="1">
      <c r="G63862" s="488"/>
    </row>
    <row r="63863" spans="7:7" ht="15" customHeight="1">
      <c r="G63863" s="488"/>
    </row>
    <row r="63864" spans="7:7" ht="15" customHeight="1">
      <c r="G63864" s="488"/>
    </row>
    <row r="63865" spans="7:7" ht="15" customHeight="1">
      <c r="G63865" s="488"/>
    </row>
    <row r="63866" spans="7:7" ht="15" customHeight="1">
      <c r="G63866" s="488"/>
    </row>
    <row r="63867" spans="7:7" ht="15" customHeight="1">
      <c r="G63867" s="488"/>
    </row>
    <row r="63868" spans="7:7" ht="15" customHeight="1">
      <c r="G63868" s="488"/>
    </row>
    <row r="63869" spans="7:7" ht="15" customHeight="1">
      <c r="G63869" s="488"/>
    </row>
    <row r="63870" spans="7:7" ht="15" customHeight="1">
      <c r="G63870" s="488"/>
    </row>
    <row r="63871" spans="7:7" ht="15" customHeight="1">
      <c r="G63871" s="488"/>
    </row>
    <row r="63872" spans="7:7" ht="15" customHeight="1">
      <c r="G63872" s="488"/>
    </row>
    <row r="63873" spans="7:7" ht="15" customHeight="1">
      <c r="G63873" s="488"/>
    </row>
    <row r="63874" spans="7:7" ht="15" customHeight="1">
      <c r="G63874" s="488"/>
    </row>
    <row r="63875" spans="7:7" ht="15" customHeight="1">
      <c r="G63875" s="488"/>
    </row>
    <row r="63876" spans="7:7" ht="15" customHeight="1">
      <c r="G63876" s="488"/>
    </row>
    <row r="63877" spans="7:7" ht="15" customHeight="1">
      <c r="G63877" s="488"/>
    </row>
    <row r="63878" spans="7:7" ht="15" customHeight="1">
      <c r="G63878" s="488"/>
    </row>
    <row r="63879" spans="7:7" ht="15" customHeight="1">
      <c r="G63879" s="488"/>
    </row>
    <row r="63880" spans="7:7" ht="15" customHeight="1">
      <c r="G63880" s="488"/>
    </row>
    <row r="63881" spans="7:7" ht="15" customHeight="1">
      <c r="G63881" s="488"/>
    </row>
    <row r="63882" spans="7:7" ht="15" customHeight="1">
      <c r="G63882" s="488"/>
    </row>
    <row r="63883" spans="7:7" ht="15" customHeight="1">
      <c r="G63883" s="488"/>
    </row>
    <row r="63884" spans="7:7" ht="15" customHeight="1">
      <c r="G63884" s="488"/>
    </row>
    <row r="63885" spans="7:7" ht="15" customHeight="1">
      <c r="G63885" s="488"/>
    </row>
    <row r="63886" spans="7:7" ht="15" customHeight="1">
      <c r="G63886" s="488"/>
    </row>
    <row r="63887" spans="7:7" ht="15" customHeight="1">
      <c r="G63887" s="488"/>
    </row>
    <row r="63888" spans="7:7" ht="15" customHeight="1">
      <c r="G63888" s="488"/>
    </row>
    <row r="63889" spans="7:7" ht="15" customHeight="1">
      <c r="G63889" s="488"/>
    </row>
    <row r="63890" spans="7:7" ht="15" customHeight="1">
      <c r="G63890" s="488"/>
    </row>
    <row r="63891" spans="7:7" ht="15" customHeight="1">
      <c r="G63891" s="488"/>
    </row>
    <row r="63892" spans="7:7" ht="15" customHeight="1">
      <c r="G63892" s="488"/>
    </row>
    <row r="63893" spans="7:7" ht="15" customHeight="1">
      <c r="G63893" s="488"/>
    </row>
    <row r="63894" spans="7:7" ht="15" customHeight="1">
      <c r="G63894" s="488"/>
    </row>
    <row r="63895" spans="7:7" ht="15" customHeight="1">
      <c r="G63895" s="488"/>
    </row>
    <row r="63896" spans="7:7" ht="15" customHeight="1">
      <c r="G63896" s="488"/>
    </row>
    <row r="63897" spans="7:7" ht="15" customHeight="1">
      <c r="G63897" s="488"/>
    </row>
    <row r="63898" spans="7:7" ht="15" customHeight="1">
      <c r="G63898" s="488"/>
    </row>
    <row r="63899" spans="7:7" ht="15" customHeight="1">
      <c r="G63899" s="488"/>
    </row>
    <row r="63900" spans="7:7" ht="15" customHeight="1">
      <c r="G63900" s="488"/>
    </row>
    <row r="63901" spans="7:7" ht="15" customHeight="1">
      <c r="G63901" s="488"/>
    </row>
    <row r="63902" spans="7:7" ht="15" customHeight="1">
      <c r="G63902" s="488"/>
    </row>
    <row r="63903" spans="7:7" ht="15" customHeight="1">
      <c r="G63903" s="488"/>
    </row>
    <row r="63904" spans="7:7" ht="15" customHeight="1">
      <c r="G63904" s="488"/>
    </row>
    <row r="63905" spans="7:7" ht="15" customHeight="1">
      <c r="G63905" s="488"/>
    </row>
    <row r="63906" spans="7:7" ht="15" customHeight="1">
      <c r="G63906" s="488"/>
    </row>
    <row r="63907" spans="7:7" ht="15" customHeight="1">
      <c r="G63907" s="488"/>
    </row>
    <row r="63908" spans="7:7" ht="15" customHeight="1">
      <c r="G63908" s="488"/>
    </row>
    <row r="63909" spans="7:7" ht="15" customHeight="1">
      <c r="G63909" s="488"/>
    </row>
    <row r="63910" spans="7:7" ht="15" customHeight="1">
      <c r="G63910" s="488"/>
    </row>
    <row r="63911" spans="7:7" ht="15" customHeight="1">
      <c r="G63911" s="488"/>
    </row>
    <row r="63912" spans="7:7" ht="15" customHeight="1">
      <c r="G63912" s="488"/>
    </row>
    <row r="63913" spans="7:7" ht="15" customHeight="1">
      <c r="G63913" s="488"/>
    </row>
    <row r="63914" spans="7:7" ht="15" customHeight="1">
      <c r="G63914" s="488"/>
    </row>
    <row r="63915" spans="7:7" ht="15" customHeight="1">
      <c r="G63915" s="488"/>
    </row>
    <row r="63916" spans="7:7" ht="15" customHeight="1">
      <c r="G63916" s="488"/>
    </row>
    <row r="63917" spans="7:7" ht="15" customHeight="1">
      <c r="G63917" s="488"/>
    </row>
    <row r="63918" spans="7:7" ht="15" customHeight="1">
      <c r="G63918" s="488"/>
    </row>
    <row r="63919" spans="7:7" ht="15" customHeight="1">
      <c r="G63919" s="488"/>
    </row>
    <row r="63920" spans="7:7" ht="15" customHeight="1">
      <c r="G63920" s="488"/>
    </row>
    <row r="63921" spans="7:7" ht="15" customHeight="1">
      <c r="G63921" s="488"/>
    </row>
    <row r="63922" spans="7:7" ht="15" customHeight="1">
      <c r="G63922" s="488"/>
    </row>
    <row r="63923" spans="7:7" ht="15" customHeight="1">
      <c r="G63923" s="488"/>
    </row>
    <row r="63924" spans="7:7" ht="15" customHeight="1">
      <c r="G63924" s="488"/>
    </row>
    <row r="63925" spans="7:7" ht="15" customHeight="1">
      <c r="G63925" s="488"/>
    </row>
    <row r="63926" spans="7:7" ht="15" customHeight="1">
      <c r="G63926" s="488"/>
    </row>
    <row r="63927" spans="7:7" ht="15" customHeight="1">
      <c r="G63927" s="488"/>
    </row>
    <row r="63928" spans="7:7" ht="15" customHeight="1">
      <c r="G63928" s="488"/>
    </row>
    <row r="63929" spans="7:7" ht="15" customHeight="1">
      <c r="G63929" s="488"/>
    </row>
    <row r="63930" spans="7:7" ht="15" customHeight="1">
      <c r="G63930" s="488"/>
    </row>
    <row r="63931" spans="7:7" ht="15" customHeight="1">
      <c r="G63931" s="488"/>
    </row>
    <row r="63932" spans="7:7" ht="15" customHeight="1">
      <c r="G63932" s="488"/>
    </row>
    <row r="63933" spans="7:7" ht="15" customHeight="1">
      <c r="G63933" s="488"/>
    </row>
    <row r="63934" spans="7:7" ht="15" customHeight="1">
      <c r="G63934" s="488"/>
    </row>
    <row r="63935" spans="7:7" ht="15" customHeight="1">
      <c r="G63935" s="488"/>
    </row>
    <row r="63936" spans="7:7" ht="15" customHeight="1">
      <c r="G63936" s="488"/>
    </row>
    <row r="63937" spans="7:7" ht="15" customHeight="1">
      <c r="G63937" s="488"/>
    </row>
    <row r="63938" spans="7:7" ht="15" customHeight="1">
      <c r="G63938" s="488"/>
    </row>
    <row r="63939" spans="7:7" ht="15" customHeight="1">
      <c r="G63939" s="488"/>
    </row>
    <row r="63940" spans="7:7" ht="15" customHeight="1">
      <c r="G63940" s="488"/>
    </row>
    <row r="63941" spans="7:7" ht="15" customHeight="1">
      <c r="G63941" s="488"/>
    </row>
    <row r="63942" spans="7:7" ht="15" customHeight="1">
      <c r="G63942" s="488"/>
    </row>
    <row r="63943" spans="7:7" ht="15" customHeight="1">
      <c r="G63943" s="488"/>
    </row>
    <row r="63944" spans="7:7" ht="15" customHeight="1">
      <c r="G63944" s="488"/>
    </row>
    <row r="63945" spans="7:7" ht="15" customHeight="1">
      <c r="G63945" s="488"/>
    </row>
    <row r="63946" spans="7:7" ht="15" customHeight="1">
      <c r="G63946" s="488"/>
    </row>
    <row r="63947" spans="7:7" ht="15" customHeight="1">
      <c r="G63947" s="488"/>
    </row>
    <row r="63948" spans="7:7" ht="15" customHeight="1">
      <c r="G63948" s="488"/>
    </row>
    <row r="63949" spans="7:7" ht="15" customHeight="1">
      <c r="G63949" s="488"/>
    </row>
    <row r="63950" spans="7:7" ht="15" customHeight="1">
      <c r="G63950" s="488"/>
    </row>
    <row r="63951" spans="7:7" ht="15" customHeight="1">
      <c r="G63951" s="488"/>
    </row>
    <row r="63952" spans="7:7" ht="15" customHeight="1">
      <c r="G63952" s="488"/>
    </row>
    <row r="63953" spans="7:7" ht="15" customHeight="1">
      <c r="G63953" s="488"/>
    </row>
    <row r="63954" spans="7:7" ht="15" customHeight="1">
      <c r="G63954" s="488"/>
    </row>
    <row r="63955" spans="7:7" ht="15" customHeight="1">
      <c r="G63955" s="488"/>
    </row>
    <row r="63956" spans="7:7" ht="15" customHeight="1">
      <c r="G63956" s="488"/>
    </row>
    <row r="63957" spans="7:7" ht="15" customHeight="1">
      <c r="G63957" s="488"/>
    </row>
    <row r="63958" spans="7:7" ht="15" customHeight="1">
      <c r="G63958" s="488"/>
    </row>
    <row r="63959" spans="7:7" ht="15" customHeight="1">
      <c r="G63959" s="488"/>
    </row>
    <row r="63960" spans="7:7" ht="15" customHeight="1">
      <c r="G63960" s="488"/>
    </row>
    <row r="63961" spans="7:7" ht="15" customHeight="1">
      <c r="G63961" s="488"/>
    </row>
    <row r="63962" spans="7:7" ht="15" customHeight="1">
      <c r="G63962" s="488"/>
    </row>
    <row r="63963" spans="7:7" ht="15" customHeight="1">
      <c r="G63963" s="488"/>
    </row>
    <row r="63964" spans="7:7" ht="15" customHeight="1">
      <c r="G63964" s="488"/>
    </row>
    <row r="63965" spans="7:7" ht="15" customHeight="1">
      <c r="G63965" s="488"/>
    </row>
    <row r="63966" spans="7:7" ht="15" customHeight="1">
      <c r="G63966" s="488"/>
    </row>
    <row r="63967" spans="7:7" ht="15" customHeight="1">
      <c r="G63967" s="488"/>
    </row>
    <row r="63968" spans="7:7" ht="15" customHeight="1">
      <c r="G63968" s="488"/>
    </row>
    <row r="63969" spans="7:7" ht="15" customHeight="1">
      <c r="G63969" s="488"/>
    </row>
    <row r="63970" spans="7:7" ht="15" customHeight="1">
      <c r="G63970" s="488"/>
    </row>
    <row r="63971" spans="7:7" ht="15" customHeight="1">
      <c r="G63971" s="488"/>
    </row>
    <row r="63972" spans="7:7" ht="15" customHeight="1">
      <c r="G63972" s="488"/>
    </row>
    <row r="63973" spans="7:7" ht="15" customHeight="1">
      <c r="G63973" s="488"/>
    </row>
    <row r="63974" spans="7:7" ht="15" customHeight="1">
      <c r="G63974" s="488"/>
    </row>
    <row r="63975" spans="7:7" ht="15" customHeight="1">
      <c r="G63975" s="488"/>
    </row>
    <row r="63976" spans="7:7" ht="15" customHeight="1">
      <c r="G63976" s="488"/>
    </row>
    <row r="63977" spans="7:7" ht="15" customHeight="1">
      <c r="G63977" s="488"/>
    </row>
    <row r="63978" spans="7:7" ht="15" customHeight="1">
      <c r="G63978" s="488"/>
    </row>
    <row r="63979" spans="7:7" ht="15" customHeight="1">
      <c r="G63979" s="488"/>
    </row>
    <row r="63980" spans="7:7" ht="15" customHeight="1">
      <c r="G63980" s="488"/>
    </row>
    <row r="63981" spans="7:7" ht="15" customHeight="1">
      <c r="G63981" s="488"/>
    </row>
    <row r="63982" spans="7:7" ht="15" customHeight="1">
      <c r="G63982" s="488"/>
    </row>
    <row r="63983" spans="7:7" ht="15" customHeight="1">
      <c r="G63983" s="488"/>
    </row>
    <row r="63984" spans="7:7" ht="15" customHeight="1">
      <c r="G63984" s="488"/>
    </row>
    <row r="63985" spans="7:7" ht="15" customHeight="1">
      <c r="G63985" s="488"/>
    </row>
    <row r="63986" spans="7:7" ht="15" customHeight="1">
      <c r="G63986" s="488"/>
    </row>
    <row r="63987" spans="7:7" ht="15" customHeight="1">
      <c r="G63987" s="488"/>
    </row>
    <row r="63988" spans="7:7" ht="15" customHeight="1">
      <c r="G63988" s="488"/>
    </row>
    <row r="63989" spans="7:7" ht="15" customHeight="1">
      <c r="G63989" s="488"/>
    </row>
    <row r="63990" spans="7:7" ht="15" customHeight="1">
      <c r="G63990" s="488"/>
    </row>
    <row r="63991" spans="7:7" ht="15" customHeight="1">
      <c r="G63991" s="488"/>
    </row>
    <row r="63992" spans="7:7" ht="15" customHeight="1">
      <c r="G63992" s="488"/>
    </row>
    <row r="63993" spans="7:7" ht="15" customHeight="1">
      <c r="G63993" s="488"/>
    </row>
    <row r="63994" spans="7:7" ht="15" customHeight="1">
      <c r="G63994" s="488"/>
    </row>
    <row r="63995" spans="7:7" ht="15" customHeight="1">
      <c r="G63995" s="488"/>
    </row>
    <row r="63996" spans="7:7" ht="15" customHeight="1">
      <c r="G63996" s="488"/>
    </row>
    <row r="63997" spans="7:7" ht="15" customHeight="1">
      <c r="G63997" s="488"/>
    </row>
    <row r="63998" spans="7:7" ht="15" customHeight="1">
      <c r="G63998" s="488"/>
    </row>
    <row r="63999" spans="7:7" ht="15" customHeight="1">
      <c r="G63999" s="488"/>
    </row>
    <row r="64000" spans="7:7" ht="15" customHeight="1">
      <c r="G64000" s="488"/>
    </row>
    <row r="64001" spans="7:7" ht="15" customHeight="1">
      <c r="G64001" s="488"/>
    </row>
    <row r="64002" spans="7:7" ht="15" customHeight="1">
      <c r="G64002" s="488"/>
    </row>
    <row r="64003" spans="7:7" ht="15" customHeight="1">
      <c r="G64003" s="488"/>
    </row>
    <row r="64004" spans="7:7" ht="15" customHeight="1">
      <c r="G64004" s="488"/>
    </row>
    <row r="64005" spans="7:7" ht="15" customHeight="1">
      <c r="G64005" s="488"/>
    </row>
    <row r="64006" spans="7:7" ht="15" customHeight="1">
      <c r="G64006" s="488"/>
    </row>
    <row r="64007" spans="7:7" ht="15" customHeight="1">
      <c r="G64007" s="488"/>
    </row>
    <row r="64008" spans="7:7" ht="15" customHeight="1">
      <c r="G64008" s="488"/>
    </row>
    <row r="64009" spans="7:7" ht="15" customHeight="1">
      <c r="G64009" s="488"/>
    </row>
    <row r="64010" spans="7:7" ht="15" customHeight="1">
      <c r="G64010" s="488"/>
    </row>
    <row r="64011" spans="7:7" ht="15" customHeight="1">
      <c r="G64011" s="488"/>
    </row>
    <row r="64012" spans="7:7" ht="15" customHeight="1">
      <c r="G64012" s="488"/>
    </row>
    <row r="64013" spans="7:7" ht="15" customHeight="1">
      <c r="G64013" s="488"/>
    </row>
    <row r="64014" spans="7:7" ht="15" customHeight="1">
      <c r="G64014" s="488"/>
    </row>
    <row r="64015" spans="7:7" ht="15" customHeight="1">
      <c r="G64015" s="488"/>
    </row>
    <row r="64016" spans="7:7" ht="15" customHeight="1">
      <c r="G64016" s="488"/>
    </row>
    <row r="64017" spans="7:7" ht="15" customHeight="1">
      <c r="G64017" s="488"/>
    </row>
    <row r="64018" spans="7:7" ht="15" customHeight="1">
      <c r="G64018" s="488"/>
    </row>
    <row r="64019" spans="7:7" ht="15" customHeight="1">
      <c r="G64019" s="488"/>
    </row>
    <row r="64020" spans="7:7" ht="15" customHeight="1">
      <c r="G64020" s="488"/>
    </row>
    <row r="64021" spans="7:7" ht="15" customHeight="1">
      <c r="G64021" s="488"/>
    </row>
    <row r="64022" spans="7:7" ht="15" customHeight="1">
      <c r="G64022" s="488"/>
    </row>
    <row r="64023" spans="7:7" ht="15" customHeight="1">
      <c r="G64023" s="488"/>
    </row>
    <row r="64024" spans="7:7" ht="15" customHeight="1">
      <c r="G64024" s="488"/>
    </row>
    <row r="64025" spans="7:7" ht="15" customHeight="1">
      <c r="G64025" s="488"/>
    </row>
    <row r="64026" spans="7:7" ht="15" customHeight="1">
      <c r="G64026" s="488"/>
    </row>
    <row r="64027" spans="7:7" ht="15" customHeight="1">
      <c r="G64027" s="488"/>
    </row>
    <row r="64028" spans="7:7" ht="15" customHeight="1">
      <c r="G64028" s="488"/>
    </row>
    <row r="64029" spans="7:7" ht="15" customHeight="1">
      <c r="G64029" s="488"/>
    </row>
    <row r="64030" spans="7:7" ht="15" customHeight="1">
      <c r="G64030" s="488"/>
    </row>
    <row r="64031" spans="7:7" ht="15" customHeight="1">
      <c r="G64031" s="488"/>
    </row>
    <row r="64032" spans="7:7" ht="15" customHeight="1">
      <c r="G64032" s="488"/>
    </row>
    <row r="64033" spans="7:7" ht="15" customHeight="1">
      <c r="G64033" s="488"/>
    </row>
    <row r="64034" spans="7:7" ht="15" customHeight="1">
      <c r="G64034" s="488"/>
    </row>
    <row r="64035" spans="7:7" ht="15" customHeight="1">
      <c r="G64035" s="488"/>
    </row>
    <row r="64036" spans="7:7" ht="15" customHeight="1">
      <c r="G64036" s="488"/>
    </row>
    <row r="64037" spans="7:7" ht="15" customHeight="1">
      <c r="G64037" s="488"/>
    </row>
    <row r="64038" spans="7:7" ht="15" customHeight="1">
      <c r="G64038" s="488"/>
    </row>
    <row r="64039" spans="7:7" ht="15" customHeight="1">
      <c r="G64039" s="488"/>
    </row>
    <row r="64040" spans="7:7" ht="15" customHeight="1">
      <c r="G64040" s="488"/>
    </row>
    <row r="64041" spans="7:7" ht="15" customHeight="1">
      <c r="G64041" s="488"/>
    </row>
    <row r="64042" spans="7:7" ht="15" customHeight="1">
      <c r="G64042" s="488"/>
    </row>
    <row r="64043" spans="7:7" ht="15" customHeight="1">
      <c r="G64043" s="488"/>
    </row>
    <row r="64044" spans="7:7" ht="15" customHeight="1">
      <c r="G64044" s="488"/>
    </row>
    <row r="64045" spans="7:7" ht="15" customHeight="1">
      <c r="G64045" s="488"/>
    </row>
    <row r="64046" spans="7:7" ht="15" customHeight="1">
      <c r="G64046" s="488"/>
    </row>
    <row r="64047" spans="7:7" ht="15" customHeight="1">
      <c r="G64047" s="488"/>
    </row>
    <row r="64048" spans="7:7" ht="15" customHeight="1">
      <c r="G64048" s="488"/>
    </row>
    <row r="64049" spans="7:7" ht="15" customHeight="1">
      <c r="G64049" s="488"/>
    </row>
    <row r="64050" spans="7:7" ht="15" customHeight="1">
      <c r="G64050" s="488"/>
    </row>
    <row r="64051" spans="7:7" ht="15" customHeight="1">
      <c r="G64051" s="488"/>
    </row>
    <row r="64052" spans="7:7" ht="15" customHeight="1">
      <c r="G64052" s="488"/>
    </row>
    <row r="64053" spans="7:7" ht="15" customHeight="1">
      <c r="G64053" s="488"/>
    </row>
    <row r="64054" spans="7:7" ht="15" customHeight="1">
      <c r="G64054" s="488"/>
    </row>
    <row r="64055" spans="7:7" ht="15" customHeight="1">
      <c r="G64055" s="488"/>
    </row>
    <row r="64056" spans="7:7" ht="15" customHeight="1">
      <c r="G64056" s="488"/>
    </row>
    <row r="64057" spans="7:7" ht="15" customHeight="1">
      <c r="G64057" s="488"/>
    </row>
    <row r="64058" spans="7:7" ht="15" customHeight="1">
      <c r="G64058" s="488"/>
    </row>
    <row r="64059" spans="7:7" ht="15" customHeight="1">
      <c r="G64059" s="488"/>
    </row>
    <row r="64060" spans="7:7" ht="15" customHeight="1">
      <c r="G64060" s="488"/>
    </row>
    <row r="64061" spans="7:7" ht="15" customHeight="1">
      <c r="G64061" s="488"/>
    </row>
    <row r="64062" spans="7:7" ht="15" customHeight="1">
      <c r="G64062" s="488"/>
    </row>
    <row r="64063" spans="7:7" ht="15" customHeight="1">
      <c r="G64063" s="488"/>
    </row>
    <row r="64064" spans="7:7" ht="15" customHeight="1">
      <c r="G64064" s="488"/>
    </row>
    <row r="64065" spans="7:7" ht="15" customHeight="1">
      <c r="G64065" s="488"/>
    </row>
    <row r="64066" spans="7:7" ht="15" customHeight="1">
      <c r="G64066" s="488"/>
    </row>
    <row r="64067" spans="7:7" ht="15" customHeight="1">
      <c r="G64067" s="488"/>
    </row>
    <row r="64068" spans="7:7" ht="15" customHeight="1">
      <c r="G64068" s="488"/>
    </row>
    <row r="64069" spans="7:7" ht="15" customHeight="1">
      <c r="G64069" s="488"/>
    </row>
    <row r="64070" spans="7:7" ht="15" customHeight="1">
      <c r="G64070" s="488"/>
    </row>
    <row r="64071" spans="7:7" ht="15" customHeight="1">
      <c r="G64071" s="488"/>
    </row>
    <row r="64072" spans="7:7" ht="15" customHeight="1">
      <c r="G64072" s="488"/>
    </row>
    <row r="64073" spans="7:7" ht="15" customHeight="1">
      <c r="G64073" s="488"/>
    </row>
    <row r="64074" spans="7:7" ht="15" customHeight="1">
      <c r="G64074" s="488"/>
    </row>
    <row r="64075" spans="7:7" ht="15" customHeight="1">
      <c r="G64075" s="488"/>
    </row>
    <row r="64076" spans="7:7" ht="15" customHeight="1">
      <c r="G64076" s="488"/>
    </row>
    <row r="64077" spans="7:7" ht="15" customHeight="1">
      <c r="G64077" s="488"/>
    </row>
    <row r="64078" spans="7:7" ht="15" customHeight="1">
      <c r="G64078" s="488"/>
    </row>
    <row r="64079" spans="7:7" ht="15" customHeight="1">
      <c r="G64079" s="488"/>
    </row>
    <row r="64080" spans="7:7" ht="15" customHeight="1">
      <c r="G64080" s="488"/>
    </row>
    <row r="64081" spans="7:7" ht="15" customHeight="1">
      <c r="G64081" s="488"/>
    </row>
    <row r="64082" spans="7:7" ht="15" customHeight="1">
      <c r="G64082" s="488"/>
    </row>
    <row r="64083" spans="7:7" ht="15" customHeight="1">
      <c r="G64083" s="488"/>
    </row>
    <row r="64084" spans="7:7" ht="15" customHeight="1">
      <c r="G64084" s="488"/>
    </row>
    <row r="64085" spans="7:7" ht="15" customHeight="1">
      <c r="G64085" s="488"/>
    </row>
    <row r="64086" spans="7:7" ht="15" customHeight="1">
      <c r="G64086" s="488"/>
    </row>
    <row r="64087" spans="7:7" ht="15" customHeight="1">
      <c r="G64087" s="488"/>
    </row>
    <row r="64088" spans="7:7" ht="15" customHeight="1">
      <c r="G64088" s="488"/>
    </row>
    <row r="64089" spans="7:7" ht="15" customHeight="1">
      <c r="G64089" s="488"/>
    </row>
    <row r="64090" spans="7:7" ht="15" customHeight="1">
      <c r="G64090" s="488"/>
    </row>
    <row r="64091" spans="7:7" ht="15" customHeight="1">
      <c r="G64091" s="488"/>
    </row>
    <row r="64092" spans="7:7" ht="15" customHeight="1">
      <c r="G64092" s="488"/>
    </row>
    <row r="64093" spans="7:7" ht="15" customHeight="1">
      <c r="G64093" s="488"/>
    </row>
    <row r="64094" spans="7:7" ht="15" customHeight="1">
      <c r="G64094" s="488"/>
    </row>
    <row r="64095" spans="7:7" ht="15" customHeight="1">
      <c r="G64095" s="488"/>
    </row>
    <row r="64096" spans="7:7" ht="15" customHeight="1">
      <c r="G64096" s="488"/>
    </row>
    <row r="64097" spans="7:7" ht="15" customHeight="1">
      <c r="G64097" s="488"/>
    </row>
    <row r="64098" spans="7:7" ht="15" customHeight="1">
      <c r="G64098" s="488"/>
    </row>
    <row r="64099" spans="7:7" ht="15" customHeight="1">
      <c r="G64099" s="488"/>
    </row>
    <row r="64100" spans="7:7" ht="15" customHeight="1">
      <c r="G64100" s="488"/>
    </row>
    <row r="64101" spans="7:7" ht="15" customHeight="1">
      <c r="G64101" s="488"/>
    </row>
    <row r="64102" spans="7:7" ht="15" customHeight="1">
      <c r="G64102" s="488"/>
    </row>
    <row r="64103" spans="7:7" ht="15" customHeight="1">
      <c r="G64103" s="488"/>
    </row>
    <row r="64104" spans="7:7" ht="15" customHeight="1">
      <c r="G64104" s="488"/>
    </row>
    <row r="64105" spans="7:7" ht="15" customHeight="1">
      <c r="G64105" s="488"/>
    </row>
    <row r="64106" spans="7:7" ht="15" customHeight="1">
      <c r="G64106" s="488"/>
    </row>
    <row r="64107" spans="7:7" ht="15" customHeight="1">
      <c r="G64107" s="488"/>
    </row>
    <row r="64108" spans="7:7" ht="15" customHeight="1">
      <c r="G64108" s="488"/>
    </row>
    <row r="64109" spans="7:7" ht="15" customHeight="1">
      <c r="G64109" s="488"/>
    </row>
    <row r="64110" spans="7:7" ht="15" customHeight="1">
      <c r="G64110" s="488"/>
    </row>
    <row r="64111" spans="7:7" ht="15" customHeight="1">
      <c r="G64111" s="488"/>
    </row>
    <row r="64112" spans="7:7" ht="15" customHeight="1">
      <c r="G64112" s="488"/>
    </row>
    <row r="64113" spans="7:7" ht="15" customHeight="1">
      <c r="G64113" s="488"/>
    </row>
    <row r="64114" spans="7:7" ht="15" customHeight="1">
      <c r="G64114" s="488"/>
    </row>
    <row r="64115" spans="7:7" ht="15" customHeight="1">
      <c r="G64115" s="488"/>
    </row>
    <row r="64116" spans="7:7" ht="15" customHeight="1">
      <c r="G64116" s="488"/>
    </row>
    <row r="64117" spans="7:7" ht="15" customHeight="1">
      <c r="G64117" s="488"/>
    </row>
    <row r="64118" spans="7:7" ht="15" customHeight="1">
      <c r="G64118" s="488"/>
    </row>
    <row r="64119" spans="7:7" ht="15" customHeight="1">
      <c r="G64119" s="488"/>
    </row>
    <row r="64120" spans="7:7" ht="15" customHeight="1">
      <c r="G64120" s="488"/>
    </row>
    <row r="64121" spans="7:7" ht="15" customHeight="1">
      <c r="G64121" s="488"/>
    </row>
    <row r="64122" spans="7:7" ht="15" customHeight="1">
      <c r="G64122" s="488"/>
    </row>
    <row r="64123" spans="7:7" ht="15" customHeight="1">
      <c r="G64123" s="488"/>
    </row>
    <row r="64124" spans="7:7" ht="15" customHeight="1">
      <c r="G64124" s="488"/>
    </row>
    <row r="64125" spans="7:7" ht="15" customHeight="1">
      <c r="G64125" s="488"/>
    </row>
    <row r="64126" spans="7:7" ht="15" customHeight="1">
      <c r="G64126" s="488"/>
    </row>
    <row r="64127" spans="7:7" ht="15" customHeight="1">
      <c r="G64127" s="488"/>
    </row>
    <row r="64128" spans="7:7" ht="15" customHeight="1">
      <c r="G64128" s="488"/>
    </row>
    <row r="64129" spans="7:7" ht="15" customHeight="1">
      <c r="G64129" s="488"/>
    </row>
    <row r="64130" spans="7:7" ht="15" customHeight="1">
      <c r="G64130" s="488"/>
    </row>
    <row r="64131" spans="7:7" ht="15" customHeight="1">
      <c r="G64131" s="488"/>
    </row>
    <row r="64132" spans="7:7" ht="15" customHeight="1">
      <c r="G64132" s="488"/>
    </row>
    <row r="64133" spans="7:7" ht="15" customHeight="1">
      <c r="G64133" s="488"/>
    </row>
    <row r="64134" spans="7:7" ht="15" customHeight="1">
      <c r="G64134" s="488"/>
    </row>
    <row r="64135" spans="7:7" ht="15" customHeight="1">
      <c r="G64135" s="488"/>
    </row>
    <row r="64136" spans="7:7" ht="15" customHeight="1">
      <c r="G64136" s="488"/>
    </row>
    <row r="64137" spans="7:7" ht="15" customHeight="1">
      <c r="G64137" s="488"/>
    </row>
    <row r="64138" spans="7:7" ht="15" customHeight="1">
      <c r="G64138" s="488"/>
    </row>
    <row r="64139" spans="7:7" ht="15" customHeight="1">
      <c r="G64139" s="488"/>
    </row>
    <row r="64140" spans="7:7" ht="15" customHeight="1">
      <c r="G64140" s="488"/>
    </row>
    <row r="64141" spans="7:7" ht="15" customHeight="1">
      <c r="G64141" s="488"/>
    </row>
    <row r="64142" spans="7:7" ht="15" customHeight="1">
      <c r="G64142" s="488"/>
    </row>
    <row r="64143" spans="7:7" ht="15" customHeight="1">
      <c r="G64143" s="488"/>
    </row>
    <row r="64144" spans="7:7" ht="15" customHeight="1">
      <c r="G64144" s="488"/>
    </row>
    <row r="64145" spans="7:7" ht="15" customHeight="1">
      <c r="G64145" s="488"/>
    </row>
    <row r="64146" spans="7:7" ht="15" customHeight="1">
      <c r="G64146" s="488"/>
    </row>
    <row r="64147" spans="7:7" ht="15" customHeight="1">
      <c r="G64147" s="488"/>
    </row>
    <row r="64148" spans="7:7" ht="15" customHeight="1">
      <c r="G64148" s="488"/>
    </row>
    <row r="64149" spans="7:7" ht="15" customHeight="1">
      <c r="G64149" s="488"/>
    </row>
    <row r="64150" spans="7:7" ht="15" customHeight="1">
      <c r="G64150" s="488"/>
    </row>
    <row r="64151" spans="7:7" ht="15" customHeight="1">
      <c r="G64151" s="488"/>
    </row>
    <row r="64152" spans="7:7" ht="15" customHeight="1">
      <c r="G64152" s="488"/>
    </row>
    <row r="64153" spans="7:7" ht="15" customHeight="1">
      <c r="G64153" s="488"/>
    </row>
    <row r="64154" spans="7:7" ht="15" customHeight="1">
      <c r="G64154" s="488"/>
    </row>
    <row r="64155" spans="7:7" ht="15" customHeight="1">
      <c r="G64155" s="488"/>
    </row>
    <row r="64156" spans="7:7" ht="15" customHeight="1">
      <c r="G64156" s="488"/>
    </row>
    <row r="64157" spans="7:7" ht="15" customHeight="1">
      <c r="G64157" s="488"/>
    </row>
    <row r="64158" spans="7:7" ht="15" customHeight="1">
      <c r="G64158" s="488"/>
    </row>
    <row r="64159" spans="7:7" ht="15" customHeight="1">
      <c r="G64159" s="488"/>
    </row>
    <row r="64160" spans="7:7" ht="15" customHeight="1">
      <c r="G64160" s="488"/>
    </row>
    <row r="64161" spans="7:7" ht="15" customHeight="1">
      <c r="G64161" s="488"/>
    </row>
    <row r="64162" spans="7:7" ht="15" customHeight="1">
      <c r="G64162" s="488"/>
    </row>
    <row r="64163" spans="7:7" ht="15" customHeight="1">
      <c r="G64163" s="488"/>
    </row>
    <row r="64164" spans="7:7" ht="15" customHeight="1">
      <c r="G64164" s="488"/>
    </row>
    <row r="64165" spans="7:7" ht="15" customHeight="1">
      <c r="G64165" s="488"/>
    </row>
    <row r="64166" spans="7:7" ht="15" customHeight="1">
      <c r="G64166" s="488"/>
    </row>
    <row r="64167" spans="7:7" ht="15" customHeight="1">
      <c r="G64167" s="488"/>
    </row>
    <row r="64168" spans="7:7" ht="15" customHeight="1">
      <c r="G64168" s="488"/>
    </row>
    <row r="64169" spans="7:7" ht="15" customHeight="1">
      <c r="G64169" s="488"/>
    </row>
    <row r="64170" spans="7:7" ht="15" customHeight="1">
      <c r="G64170" s="488"/>
    </row>
    <row r="64171" spans="7:7" ht="15" customHeight="1">
      <c r="G64171" s="488"/>
    </row>
    <row r="64172" spans="7:7" ht="15" customHeight="1">
      <c r="G64172" s="488"/>
    </row>
    <row r="64173" spans="7:7" ht="15" customHeight="1">
      <c r="G64173" s="488"/>
    </row>
    <row r="64174" spans="7:7" ht="15" customHeight="1">
      <c r="G64174" s="488"/>
    </row>
    <row r="64175" spans="7:7" ht="15" customHeight="1">
      <c r="G64175" s="488"/>
    </row>
    <row r="64176" spans="7:7" ht="15" customHeight="1">
      <c r="G64176" s="488"/>
    </row>
    <row r="64177" spans="7:7" ht="15" customHeight="1">
      <c r="G64177" s="488"/>
    </row>
    <row r="64178" spans="7:7" ht="15" customHeight="1">
      <c r="G64178" s="488"/>
    </row>
    <row r="64179" spans="7:7" ht="15" customHeight="1">
      <c r="G64179" s="488"/>
    </row>
    <row r="64180" spans="7:7" ht="15" customHeight="1">
      <c r="G64180" s="488"/>
    </row>
    <row r="64181" spans="7:7" ht="15" customHeight="1">
      <c r="G64181" s="488"/>
    </row>
    <row r="64182" spans="7:7" ht="15" customHeight="1">
      <c r="G64182" s="488"/>
    </row>
    <row r="64183" spans="7:7" ht="15" customHeight="1">
      <c r="G64183" s="488"/>
    </row>
    <row r="64184" spans="7:7" ht="15" customHeight="1">
      <c r="G64184" s="488"/>
    </row>
    <row r="64185" spans="7:7" ht="15" customHeight="1">
      <c r="G64185" s="488"/>
    </row>
    <row r="64186" spans="7:7" ht="15" customHeight="1">
      <c r="G64186" s="488"/>
    </row>
    <row r="64187" spans="7:7" ht="15" customHeight="1">
      <c r="G64187" s="488"/>
    </row>
    <row r="64188" spans="7:7" ht="15" customHeight="1">
      <c r="G64188" s="488"/>
    </row>
    <row r="64189" spans="7:7" ht="15" customHeight="1">
      <c r="G64189" s="488"/>
    </row>
    <row r="64190" spans="7:7" ht="15" customHeight="1">
      <c r="G64190" s="488"/>
    </row>
    <row r="64191" spans="7:7" ht="15" customHeight="1">
      <c r="G64191" s="488"/>
    </row>
    <row r="64192" spans="7:7" ht="15" customHeight="1">
      <c r="G64192" s="488"/>
    </row>
    <row r="64193" spans="7:7" ht="15" customHeight="1">
      <c r="G64193" s="488"/>
    </row>
    <row r="64194" spans="7:7" ht="15" customHeight="1">
      <c r="G64194" s="488"/>
    </row>
    <row r="64195" spans="7:7" ht="15" customHeight="1">
      <c r="G64195" s="488"/>
    </row>
    <row r="64196" spans="7:7" ht="15" customHeight="1">
      <c r="G64196" s="488"/>
    </row>
    <row r="64197" spans="7:7" ht="15" customHeight="1">
      <c r="G64197" s="488"/>
    </row>
    <row r="64198" spans="7:7" ht="15" customHeight="1">
      <c r="G64198" s="488"/>
    </row>
    <row r="64199" spans="7:7" ht="15" customHeight="1">
      <c r="G64199" s="488"/>
    </row>
    <row r="64200" spans="7:7" ht="15" customHeight="1">
      <c r="G64200" s="488"/>
    </row>
    <row r="64201" spans="7:7" ht="15" customHeight="1">
      <c r="G64201" s="488"/>
    </row>
    <row r="64202" spans="7:7" ht="15" customHeight="1">
      <c r="G64202" s="488"/>
    </row>
    <row r="64203" spans="7:7" ht="15" customHeight="1">
      <c r="G64203" s="488"/>
    </row>
    <row r="64204" spans="7:7" ht="15" customHeight="1">
      <c r="G64204" s="488"/>
    </row>
    <row r="64205" spans="7:7" ht="15" customHeight="1">
      <c r="G64205" s="488"/>
    </row>
    <row r="64206" spans="7:7" ht="15" customHeight="1">
      <c r="G64206" s="488"/>
    </row>
    <row r="64207" spans="7:7" ht="15" customHeight="1">
      <c r="G64207" s="488"/>
    </row>
    <row r="64208" spans="7:7" ht="15" customHeight="1">
      <c r="G64208" s="488"/>
    </row>
    <row r="64209" spans="7:7" ht="15" customHeight="1">
      <c r="G64209" s="488"/>
    </row>
    <row r="64210" spans="7:7" ht="15" customHeight="1">
      <c r="G64210" s="488"/>
    </row>
    <row r="64211" spans="7:7" ht="15" customHeight="1">
      <c r="G64211" s="488"/>
    </row>
    <row r="64212" spans="7:7" ht="15" customHeight="1">
      <c r="G64212" s="488"/>
    </row>
    <row r="64213" spans="7:7" ht="15" customHeight="1">
      <c r="G64213" s="488"/>
    </row>
    <row r="64214" spans="7:7" ht="15" customHeight="1">
      <c r="G64214" s="488"/>
    </row>
    <row r="64215" spans="7:7" ht="15" customHeight="1">
      <c r="G64215" s="488"/>
    </row>
    <row r="64216" spans="7:7" ht="15" customHeight="1">
      <c r="G64216" s="488"/>
    </row>
    <row r="64217" spans="7:7" ht="15" customHeight="1">
      <c r="G64217" s="488"/>
    </row>
    <row r="64218" spans="7:7" ht="15" customHeight="1">
      <c r="G64218" s="488"/>
    </row>
    <row r="64219" spans="7:7" ht="15" customHeight="1">
      <c r="G64219" s="488"/>
    </row>
    <row r="64220" spans="7:7" ht="15" customHeight="1">
      <c r="G64220" s="488"/>
    </row>
    <row r="64221" spans="7:7" ht="15" customHeight="1">
      <c r="G64221" s="488"/>
    </row>
    <row r="64222" spans="7:7" ht="15" customHeight="1">
      <c r="G64222" s="488"/>
    </row>
    <row r="64223" spans="7:7" ht="15" customHeight="1">
      <c r="G64223" s="488"/>
    </row>
    <row r="64224" spans="7:7" ht="15" customHeight="1">
      <c r="G64224" s="488"/>
    </row>
    <row r="64225" spans="7:7" ht="15" customHeight="1">
      <c r="G64225" s="488"/>
    </row>
    <row r="64226" spans="7:7" ht="15" customHeight="1">
      <c r="G64226" s="488"/>
    </row>
    <row r="64227" spans="7:7" ht="15" customHeight="1">
      <c r="G64227" s="488"/>
    </row>
    <row r="64228" spans="7:7" ht="15" customHeight="1">
      <c r="G64228" s="488"/>
    </row>
    <row r="64229" spans="7:7" ht="15" customHeight="1">
      <c r="G64229" s="488"/>
    </row>
    <row r="64230" spans="7:7" ht="15" customHeight="1">
      <c r="G64230" s="488"/>
    </row>
    <row r="64231" spans="7:7" ht="15" customHeight="1">
      <c r="G64231" s="488"/>
    </row>
    <row r="64232" spans="7:7" ht="15" customHeight="1">
      <c r="G64232" s="488"/>
    </row>
    <row r="64233" spans="7:7" ht="15" customHeight="1">
      <c r="G64233" s="488"/>
    </row>
    <row r="64234" spans="7:7" ht="15" customHeight="1">
      <c r="G64234" s="488"/>
    </row>
    <row r="64235" spans="7:7" ht="15" customHeight="1">
      <c r="G64235" s="488"/>
    </row>
    <row r="64236" spans="7:7" ht="15" customHeight="1">
      <c r="G64236" s="488"/>
    </row>
    <row r="64237" spans="7:7" ht="15" customHeight="1">
      <c r="G64237" s="488"/>
    </row>
    <row r="64238" spans="7:7" ht="15" customHeight="1">
      <c r="G64238" s="488"/>
    </row>
    <row r="64239" spans="7:7" ht="15" customHeight="1">
      <c r="G64239" s="488"/>
    </row>
    <row r="64240" spans="7:7" ht="15" customHeight="1">
      <c r="G64240" s="488"/>
    </row>
    <row r="64241" spans="7:7" ht="15" customHeight="1">
      <c r="G64241" s="488"/>
    </row>
    <row r="64242" spans="7:7" ht="15" customHeight="1">
      <c r="G64242" s="488"/>
    </row>
    <row r="64243" spans="7:7" ht="15" customHeight="1">
      <c r="G64243" s="488"/>
    </row>
    <row r="64244" spans="7:7" ht="15" customHeight="1">
      <c r="G64244" s="488"/>
    </row>
    <row r="64245" spans="7:7" ht="15" customHeight="1">
      <c r="G64245" s="488"/>
    </row>
    <row r="64246" spans="7:7" ht="15" customHeight="1">
      <c r="G64246" s="488"/>
    </row>
    <row r="64247" spans="7:7" ht="15" customHeight="1">
      <c r="G64247" s="488"/>
    </row>
    <row r="64248" spans="7:7" ht="15" customHeight="1">
      <c r="G64248" s="488"/>
    </row>
    <row r="64249" spans="7:7" ht="15" customHeight="1">
      <c r="G64249" s="488"/>
    </row>
    <row r="64250" spans="7:7" ht="15" customHeight="1">
      <c r="G64250" s="488"/>
    </row>
    <row r="64251" spans="7:7" ht="15" customHeight="1">
      <c r="G64251" s="488"/>
    </row>
    <row r="64252" spans="7:7" ht="15" customHeight="1">
      <c r="G64252" s="488"/>
    </row>
    <row r="64253" spans="7:7" ht="15" customHeight="1">
      <c r="G64253" s="488"/>
    </row>
    <row r="64254" spans="7:7" ht="15" customHeight="1">
      <c r="G64254" s="488"/>
    </row>
    <row r="64255" spans="7:7" ht="15" customHeight="1">
      <c r="G64255" s="488"/>
    </row>
    <row r="64256" spans="7:7" ht="15" customHeight="1">
      <c r="G64256" s="488"/>
    </row>
    <row r="64257" spans="7:7" ht="15" customHeight="1">
      <c r="G64257" s="488"/>
    </row>
    <row r="64258" spans="7:7" ht="15" customHeight="1">
      <c r="G64258" s="488"/>
    </row>
    <row r="64259" spans="7:7" ht="15" customHeight="1">
      <c r="G64259" s="488"/>
    </row>
    <row r="64260" spans="7:7" ht="15" customHeight="1">
      <c r="G64260" s="488"/>
    </row>
    <row r="64261" spans="7:7" ht="15" customHeight="1">
      <c r="G64261" s="488"/>
    </row>
    <row r="64262" spans="7:7" ht="15" customHeight="1">
      <c r="G64262" s="488"/>
    </row>
    <row r="64263" spans="7:7" ht="15" customHeight="1">
      <c r="G64263" s="488"/>
    </row>
    <row r="64264" spans="7:7" ht="15" customHeight="1">
      <c r="G64264" s="488"/>
    </row>
    <row r="64265" spans="7:7" ht="15" customHeight="1">
      <c r="G64265" s="488"/>
    </row>
    <row r="64266" spans="7:7" ht="15" customHeight="1">
      <c r="G64266" s="488"/>
    </row>
    <row r="64267" spans="7:7" ht="15" customHeight="1">
      <c r="G64267" s="488"/>
    </row>
    <row r="64268" spans="7:7" ht="15" customHeight="1">
      <c r="G64268" s="488"/>
    </row>
    <row r="64269" spans="7:7" ht="15" customHeight="1">
      <c r="G64269" s="488"/>
    </row>
    <row r="64270" spans="7:7" ht="15" customHeight="1">
      <c r="G64270" s="488"/>
    </row>
    <row r="64271" spans="7:7" ht="15" customHeight="1">
      <c r="G64271" s="488"/>
    </row>
    <row r="64272" spans="7:7" ht="15" customHeight="1">
      <c r="G64272" s="488"/>
    </row>
    <row r="64273" spans="7:7" ht="15" customHeight="1">
      <c r="G64273" s="488"/>
    </row>
    <row r="64274" spans="7:7" ht="15" customHeight="1">
      <c r="G64274" s="488"/>
    </row>
    <row r="64275" spans="7:7" ht="15" customHeight="1">
      <c r="G64275" s="488"/>
    </row>
    <row r="64276" spans="7:7" ht="15" customHeight="1">
      <c r="G64276" s="488"/>
    </row>
    <row r="64277" spans="7:7" ht="15" customHeight="1">
      <c r="G64277" s="488"/>
    </row>
    <row r="64278" spans="7:7" ht="15" customHeight="1">
      <c r="G64278" s="488"/>
    </row>
    <row r="64279" spans="7:7" ht="15" customHeight="1">
      <c r="G64279" s="488"/>
    </row>
    <row r="64280" spans="7:7" ht="15" customHeight="1">
      <c r="G64280" s="488"/>
    </row>
    <row r="64281" spans="7:7" ht="15" customHeight="1">
      <c r="G64281" s="488"/>
    </row>
    <row r="64282" spans="7:7" ht="15" customHeight="1">
      <c r="G64282" s="488"/>
    </row>
    <row r="64283" spans="7:7" ht="15" customHeight="1">
      <c r="G64283" s="488"/>
    </row>
    <row r="64284" spans="7:7" ht="15" customHeight="1">
      <c r="G64284" s="488"/>
    </row>
    <row r="64285" spans="7:7" ht="15" customHeight="1">
      <c r="G64285" s="488"/>
    </row>
    <row r="64286" spans="7:7" ht="15" customHeight="1">
      <c r="G64286" s="488"/>
    </row>
    <row r="64287" spans="7:7" ht="15" customHeight="1">
      <c r="G64287" s="488"/>
    </row>
    <row r="64288" spans="7:7" ht="15" customHeight="1">
      <c r="G64288" s="488"/>
    </row>
    <row r="64289" spans="7:7" ht="15" customHeight="1">
      <c r="G64289" s="488"/>
    </row>
    <row r="64290" spans="7:7" ht="15" customHeight="1">
      <c r="G64290" s="488"/>
    </row>
    <row r="64291" spans="7:7" ht="15" customHeight="1">
      <c r="G64291" s="488"/>
    </row>
    <row r="64292" spans="7:7" ht="15" customHeight="1">
      <c r="G64292" s="488"/>
    </row>
    <row r="64293" spans="7:7" ht="15" customHeight="1">
      <c r="G64293" s="488"/>
    </row>
    <row r="64294" spans="7:7" ht="15" customHeight="1">
      <c r="G64294" s="488"/>
    </row>
    <row r="64295" spans="7:7" ht="15" customHeight="1">
      <c r="G64295" s="488"/>
    </row>
    <row r="64296" spans="7:7" ht="15" customHeight="1">
      <c r="G64296" s="488"/>
    </row>
    <row r="64297" spans="7:7" ht="15" customHeight="1">
      <c r="G64297" s="488"/>
    </row>
    <row r="64298" spans="7:7" ht="15" customHeight="1">
      <c r="G64298" s="488"/>
    </row>
    <row r="64299" spans="7:7" ht="15" customHeight="1">
      <c r="G64299" s="488"/>
    </row>
    <row r="64300" spans="7:7" ht="15" customHeight="1">
      <c r="G64300" s="488"/>
    </row>
    <row r="64301" spans="7:7" ht="15" customHeight="1">
      <c r="G64301" s="488"/>
    </row>
    <row r="64302" spans="7:7" ht="15" customHeight="1">
      <c r="G64302" s="488"/>
    </row>
    <row r="64303" spans="7:7" ht="15" customHeight="1">
      <c r="G64303" s="488"/>
    </row>
    <row r="64304" spans="7:7" ht="15" customHeight="1">
      <c r="G64304" s="488"/>
    </row>
    <row r="64305" spans="7:7" ht="15" customHeight="1">
      <c r="G64305" s="488"/>
    </row>
    <row r="64306" spans="7:7" ht="15" customHeight="1">
      <c r="G64306" s="488"/>
    </row>
    <row r="64307" spans="7:7" ht="15" customHeight="1">
      <c r="G64307" s="488"/>
    </row>
    <row r="64308" spans="7:7" ht="15" customHeight="1">
      <c r="G64308" s="488"/>
    </row>
    <row r="64309" spans="7:7" ht="15" customHeight="1">
      <c r="G64309" s="488"/>
    </row>
    <row r="64310" spans="7:7" ht="15" customHeight="1">
      <c r="G64310" s="488"/>
    </row>
    <row r="64311" spans="7:7" ht="15" customHeight="1">
      <c r="G64311" s="488"/>
    </row>
    <row r="64312" spans="7:7" ht="15" customHeight="1">
      <c r="G64312" s="488"/>
    </row>
    <row r="64313" spans="7:7" ht="15" customHeight="1">
      <c r="G64313" s="488"/>
    </row>
    <row r="64314" spans="7:7" ht="15" customHeight="1">
      <c r="G64314" s="488"/>
    </row>
    <row r="64315" spans="7:7" ht="15" customHeight="1">
      <c r="G64315" s="488"/>
    </row>
    <row r="64316" spans="7:7" ht="15" customHeight="1">
      <c r="G64316" s="488"/>
    </row>
    <row r="64317" spans="7:7" ht="15" customHeight="1">
      <c r="G64317" s="488"/>
    </row>
    <row r="64318" spans="7:7" ht="15" customHeight="1">
      <c r="G64318" s="488"/>
    </row>
    <row r="64319" spans="7:7" ht="15" customHeight="1">
      <c r="G64319" s="488"/>
    </row>
    <row r="64320" spans="7:7" ht="15" customHeight="1">
      <c r="G64320" s="488"/>
    </row>
    <row r="64321" spans="7:7" ht="15" customHeight="1">
      <c r="G64321" s="488"/>
    </row>
    <row r="64322" spans="7:7" ht="15" customHeight="1">
      <c r="G64322" s="488"/>
    </row>
    <row r="64323" spans="7:7" ht="15" customHeight="1">
      <c r="G64323" s="488"/>
    </row>
    <row r="64324" spans="7:7" ht="15" customHeight="1">
      <c r="G64324" s="488"/>
    </row>
    <row r="64325" spans="7:7" ht="15" customHeight="1">
      <c r="G64325" s="488"/>
    </row>
    <row r="64326" spans="7:7" ht="15" customHeight="1">
      <c r="G64326" s="488"/>
    </row>
    <row r="64327" spans="7:7" ht="15" customHeight="1">
      <c r="G64327" s="488"/>
    </row>
    <row r="64328" spans="7:7" ht="15" customHeight="1">
      <c r="G64328" s="488"/>
    </row>
    <row r="64329" spans="7:7" ht="15" customHeight="1">
      <c r="G64329" s="488"/>
    </row>
    <row r="64330" spans="7:7" ht="15" customHeight="1">
      <c r="G64330" s="488"/>
    </row>
    <row r="64331" spans="7:7" ht="15" customHeight="1">
      <c r="G64331" s="488"/>
    </row>
    <row r="64332" spans="7:7" ht="15" customHeight="1">
      <c r="G64332" s="488"/>
    </row>
    <row r="64333" spans="7:7" ht="15" customHeight="1">
      <c r="G64333" s="488"/>
    </row>
    <row r="64334" spans="7:7" ht="15" customHeight="1">
      <c r="G64334" s="488"/>
    </row>
    <row r="64335" spans="7:7" ht="15" customHeight="1">
      <c r="G64335" s="488"/>
    </row>
    <row r="64336" spans="7:7" ht="15" customHeight="1">
      <c r="G64336" s="488"/>
    </row>
    <row r="64337" spans="7:7" ht="15" customHeight="1">
      <c r="G64337" s="488"/>
    </row>
    <row r="64338" spans="7:7" ht="15" customHeight="1">
      <c r="G64338" s="488"/>
    </row>
    <row r="64339" spans="7:7" ht="15" customHeight="1">
      <c r="G64339" s="488"/>
    </row>
    <row r="64340" spans="7:7" ht="15" customHeight="1">
      <c r="G64340" s="488"/>
    </row>
    <row r="64341" spans="7:7" ht="15" customHeight="1">
      <c r="G64341" s="488"/>
    </row>
    <row r="64342" spans="7:7" ht="15" customHeight="1">
      <c r="G64342" s="488"/>
    </row>
    <row r="64343" spans="7:7" ht="15" customHeight="1">
      <c r="G64343" s="488"/>
    </row>
    <row r="64344" spans="7:7" ht="15" customHeight="1">
      <c r="G64344" s="488"/>
    </row>
    <row r="64345" spans="7:7" ht="15" customHeight="1">
      <c r="G64345" s="488"/>
    </row>
    <row r="64346" spans="7:7" ht="15" customHeight="1">
      <c r="G64346" s="488"/>
    </row>
    <row r="64347" spans="7:7" ht="15" customHeight="1">
      <c r="G64347" s="488"/>
    </row>
    <row r="64348" spans="7:7" ht="15" customHeight="1">
      <c r="G64348" s="488"/>
    </row>
    <row r="64349" spans="7:7" ht="15" customHeight="1">
      <c r="G64349" s="488"/>
    </row>
    <row r="64350" spans="7:7" ht="15" customHeight="1">
      <c r="G64350" s="488"/>
    </row>
    <row r="64351" spans="7:7" ht="15" customHeight="1">
      <c r="G64351" s="488"/>
    </row>
    <row r="64352" spans="7:7" ht="15" customHeight="1">
      <c r="G64352" s="488"/>
    </row>
    <row r="64353" spans="7:7" ht="15" customHeight="1">
      <c r="G64353" s="488"/>
    </row>
    <row r="64354" spans="7:7" ht="15" customHeight="1">
      <c r="G64354" s="488"/>
    </row>
    <row r="64355" spans="7:7" ht="15" customHeight="1">
      <c r="G64355" s="488"/>
    </row>
    <row r="64356" spans="7:7" ht="15" customHeight="1">
      <c r="G64356" s="488"/>
    </row>
    <row r="64357" spans="7:7" ht="15" customHeight="1">
      <c r="G64357" s="488"/>
    </row>
    <row r="64358" spans="7:7" ht="15" customHeight="1">
      <c r="G64358" s="488"/>
    </row>
    <row r="64359" spans="7:7" ht="15" customHeight="1">
      <c r="G64359" s="488"/>
    </row>
    <row r="64360" spans="7:7" ht="15" customHeight="1">
      <c r="G64360" s="488"/>
    </row>
    <row r="64361" spans="7:7" ht="15" customHeight="1">
      <c r="G64361" s="488"/>
    </row>
    <row r="64362" spans="7:7" ht="15" customHeight="1">
      <c r="G64362" s="488"/>
    </row>
    <row r="64363" spans="7:7" ht="15" customHeight="1">
      <c r="G64363" s="488"/>
    </row>
    <row r="64364" spans="7:7" ht="15" customHeight="1">
      <c r="G64364" s="488"/>
    </row>
    <row r="64365" spans="7:7" ht="15" customHeight="1">
      <c r="G64365" s="488"/>
    </row>
    <row r="64366" spans="7:7" ht="15" customHeight="1">
      <c r="G64366" s="488"/>
    </row>
    <row r="64367" spans="7:7" ht="15" customHeight="1">
      <c r="G64367" s="488"/>
    </row>
    <row r="64368" spans="7:7" ht="15" customHeight="1">
      <c r="G64368" s="488"/>
    </row>
    <row r="64369" spans="7:7" ht="15" customHeight="1">
      <c r="G64369" s="488"/>
    </row>
    <row r="64370" spans="7:7" ht="15" customHeight="1">
      <c r="G64370" s="488"/>
    </row>
    <row r="64371" spans="7:7" ht="15" customHeight="1">
      <c r="G64371" s="488"/>
    </row>
    <row r="64372" spans="7:7" ht="15" customHeight="1">
      <c r="G64372" s="488"/>
    </row>
    <row r="64373" spans="7:7" ht="15" customHeight="1">
      <c r="G64373" s="488"/>
    </row>
    <row r="64374" spans="7:7" ht="15" customHeight="1">
      <c r="G64374" s="488"/>
    </row>
    <row r="64375" spans="7:7" ht="15" customHeight="1">
      <c r="G64375" s="488"/>
    </row>
    <row r="64376" spans="7:7" ht="15" customHeight="1">
      <c r="G64376" s="488"/>
    </row>
    <row r="64377" spans="7:7" ht="15" customHeight="1">
      <c r="G64377" s="488"/>
    </row>
    <row r="64378" spans="7:7" ht="15" customHeight="1">
      <c r="G64378" s="488"/>
    </row>
    <row r="64379" spans="7:7" ht="15" customHeight="1">
      <c r="G64379" s="488"/>
    </row>
    <row r="64380" spans="7:7" ht="15" customHeight="1">
      <c r="G64380" s="488"/>
    </row>
    <row r="64381" spans="7:7" ht="15" customHeight="1">
      <c r="G64381" s="488"/>
    </row>
    <row r="64382" spans="7:7" ht="15" customHeight="1">
      <c r="G64382" s="488"/>
    </row>
    <row r="64383" spans="7:7" ht="15" customHeight="1">
      <c r="G64383" s="488"/>
    </row>
    <row r="64384" spans="7:7" ht="15" customHeight="1">
      <c r="G64384" s="488"/>
    </row>
    <row r="64385" spans="7:7" ht="15" customHeight="1">
      <c r="G64385" s="488"/>
    </row>
    <row r="64386" spans="7:7" ht="15" customHeight="1">
      <c r="G64386" s="488"/>
    </row>
    <row r="64387" spans="7:7" ht="15" customHeight="1">
      <c r="G64387" s="488"/>
    </row>
    <row r="64388" spans="7:7" ht="15" customHeight="1">
      <c r="G64388" s="488"/>
    </row>
    <row r="64389" spans="7:7" ht="15" customHeight="1">
      <c r="G64389" s="488"/>
    </row>
    <row r="64390" spans="7:7" ht="15" customHeight="1">
      <c r="G64390" s="488"/>
    </row>
    <row r="64391" spans="7:7" ht="15" customHeight="1">
      <c r="G64391" s="488"/>
    </row>
    <row r="64392" spans="7:7" ht="15" customHeight="1">
      <c r="G64392" s="488"/>
    </row>
    <row r="64393" spans="7:7" ht="15" customHeight="1">
      <c r="G64393" s="488"/>
    </row>
    <row r="64394" spans="7:7" ht="15" customHeight="1">
      <c r="G64394" s="488"/>
    </row>
    <row r="64395" spans="7:7" ht="15" customHeight="1">
      <c r="G64395" s="488"/>
    </row>
    <row r="64396" spans="7:7" ht="15" customHeight="1">
      <c r="G64396" s="488"/>
    </row>
    <row r="64397" spans="7:7" ht="15" customHeight="1">
      <c r="G64397" s="488"/>
    </row>
    <row r="64398" spans="7:7" ht="15" customHeight="1">
      <c r="G64398" s="488"/>
    </row>
    <row r="64399" spans="7:7" ht="15" customHeight="1">
      <c r="G64399" s="488"/>
    </row>
    <row r="64400" spans="7:7" ht="15" customHeight="1">
      <c r="G64400" s="488"/>
    </row>
    <row r="64401" spans="7:7" ht="15" customHeight="1">
      <c r="G64401" s="488"/>
    </row>
    <row r="64402" spans="7:7" ht="15" customHeight="1">
      <c r="G64402" s="488"/>
    </row>
    <row r="64403" spans="7:7" ht="15" customHeight="1">
      <c r="G64403" s="488"/>
    </row>
    <row r="64404" spans="7:7" ht="15" customHeight="1">
      <c r="G64404" s="488"/>
    </row>
    <row r="64405" spans="7:7" ht="15" customHeight="1">
      <c r="G64405" s="488"/>
    </row>
    <row r="64406" spans="7:7" ht="15" customHeight="1">
      <c r="G64406" s="488"/>
    </row>
    <row r="64407" spans="7:7" ht="15" customHeight="1">
      <c r="G64407" s="488"/>
    </row>
    <row r="64408" spans="7:7" ht="15" customHeight="1">
      <c r="G64408" s="488"/>
    </row>
    <row r="64409" spans="7:7" ht="15" customHeight="1">
      <c r="G64409" s="488"/>
    </row>
    <row r="64410" spans="7:7" ht="15" customHeight="1">
      <c r="G64410" s="488"/>
    </row>
    <row r="64411" spans="7:7" ht="15" customHeight="1">
      <c r="G64411" s="488"/>
    </row>
    <row r="64412" spans="7:7" ht="15" customHeight="1">
      <c r="G64412" s="488"/>
    </row>
    <row r="64413" spans="7:7" ht="15" customHeight="1">
      <c r="G64413" s="488"/>
    </row>
    <row r="64414" spans="7:7" ht="15" customHeight="1">
      <c r="G64414" s="488"/>
    </row>
    <row r="64415" spans="7:7" ht="15" customHeight="1">
      <c r="G64415" s="488"/>
    </row>
    <row r="64416" spans="7:7" ht="15" customHeight="1">
      <c r="G64416" s="488"/>
    </row>
    <row r="64417" spans="7:7" ht="15" customHeight="1">
      <c r="G64417" s="488"/>
    </row>
    <row r="64418" spans="7:7" ht="15" customHeight="1">
      <c r="G64418" s="488"/>
    </row>
    <row r="64419" spans="7:7" ht="15" customHeight="1">
      <c r="G64419" s="488"/>
    </row>
    <row r="64420" spans="7:7" ht="15" customHeight="1">
      <c r="G64420" s="488"/>
    </row>
    <row r="64421" spans="7:7" ht="15" customHeight="1">
      <c r="G64421" s="488"/>
    </row>
    <row r="64422" spans="7:7" ht="15" customHeight="1">
      <c r="G64422" s="488"/>
    </row>
    <row r="64423" spans="7:7" ht="15" customHeight="1">
      <c r="G64423" s="488"/>
    </row>
    <row r="64424" spans="7:7" ht="15" customHeight="1">
      <c r="G64424" s="488"/>
    </row>
    <row r="64425" spans="7:7" ht="15" customHeight="1">
      <c r="G64425" s="488"/>
    </row>
    <row r="64426" spans="7:7" ht="15" customHeight="1">
      <c r="G64426" s="488"/>
    </row>
    <row r="64427" spans="7:7" ht="15" customHeight="1">
      <c r="G64427" s="488"/>
    </row>
    <row r="64428" spans="7:7" ht="15" customHeight="1">
      <c r="G64428" s="488"/>
    </row>
    <row r="64429" spans="7:7" ht="15" customHeight="1">
      <c r="G64429" s="488"/>
    </row>
    <row r="64430" spans="7:7" ht="15" customHeight="1">
      <c r="G64430" s="488"/>
    </row>
    <row r="64431" spans="7:7" ht="15" customHeight="1">
      <c r="G64431" s="488"/>
    </row>
    <row r="64432" spans="7:7" ht="15" customHeight="1">
      <c r="G64432" s="488"/>
    </row>
    <row r="64433" spans="7:7" ht="15" customHeight="1">
      <c r="G64433" s="488"/>
    </row>
    <row r="64434" spans="7:7" ht="15" customHeight="1">
      <c r="G64434" s="488"/>
    </row>
    <row r="64435" spans="7:7" ht="15" customHeight="1">
      <c r="G64435" s="488"/>
    </row>
    <row r="64436" spans="7:7" ht="15" customHeight="1">
      <c r="G64436" s="488"/>
    </row>
    <row r="64437" spans="7:7" ht="15" customHeight="1">
      <c r="G64437" s="488"/>
    </row>
    <row r="64438" spans="7:7" ht="15" customHeight="1">
      <c r="G64438" s="488"/>
    </row>
    <row r="64439" spans="7:7" ht="15" customHeight="1">
      <c r="G64439" s="488"/>
    </row>
    <row r="64440" spans="7:7" ht="15" customHeight="1">
      <c r="G64440" s="488"/>
    </row>
    <row r="64441" spans="7:7" ht="15" customHeight="1">
      <c r="G64441" s="488"/>
    </row>
    <row r="64442" spans="7:7" ht="15" customHeight="1">
      <c r="G64442" s="488"/>
    </row>
    <row r="64443" spans="7:7" ht="15" customHeight="1">
      <c r="G64443" s="488"/>
    </row>
    <row r="64444" spans="7:7" ht="15" customHeight="1">
      <c r="G64444" s="488"/>
    </row>
    <row r="64445" spans="7:7" ht="15" customHeight="1">
      <c r="G64445" s="488"/>
    </row>
    <row r="64446" spans="7:7" ht="15" customHeight="1">
      <c r="G64446" s="488"/>
    </row>
    <row r="64447" spans="7:7" ht="15" customHeight="1">
      <c r="G64447" s="488"/>
    </row>
    <row r="64448" spans="7:7" ht="15" customHeight="1">
      <c r="G64448" s="488"/>
    </row>
    <row r="64449" spans="7:7" ht="15" customHeight="1">
      <c r="G64449" s="488"/>
    </row>
    <row r="64450" spans="7:7" ht="15" customHeight="1">
      <c r="G64450" s="488"/>
    </row>
    <row r="64451" spans="7:7" ht="15" customHeight="1">
      <c r="G64451" s="488"/>
    </row>
    <row r="64452" spans="7:7" ht="15" customHeight="1">
      <c r="G64452" s="488"/>
    </row>
    <row r="64453" spans="7:7" ht="15" customHeight="1">
      <c r="G64453" s="488"/>
    </row>
    <row r="64454" spans="7:7" ht="15" customHeight="1">
      <c r="G64454" s="488"/>
    </row>
    <row r="64455" spans="7:7" ht="15" customHeight="1">
      <c r="G64455" s="488"/>
    </row>
    <row r="64456" spans="7:7" ht="15" customHeight="1">
      <c r="G64456" s="488"/>
    </row>
    <row r="64457" spans="7:7" ht="15" customHeight="1">
      <c r="G64457" s="488"/>
    </row>
    <row r="64458" spans="7:7" ht="15" customHeight="1">
      <c r="G64458" s="488"/>
    </row>
    <row r="64459" spans="7:7" ht="15" customHeight="1">
      <c r="G64459" s="488"/>
    </row>
    <row r="64460" spans="7:7" ht="15" customHeight="1">
      <c r="G64460" s="488"/>
    </row>
    <row r="64461" spans="7:7" ht="15" customHeight="1">
      <c r="G64461" s="488"/>
    </row>
    <row r="64462" spans="7:7" ht="15" customHeight="1">
      <c r="G64462" s="488"/>
    </row>
    <row r="64463" spans="7:7" ht="15" customHeight="1">
      <c r="G64463" s="488"/>
    </row>
    <row r="64464" spans="7:7" ht="15" customHeight="1">
      <c r="G64464" s="488"/>
    </row>
    <row r="64465" spans="7:7" ht="15" customHeight="1">
      <c r="G64465" s="488"/>
    </row>
    <row r="64466" spans="7:7" ht="15" customHeight="1">
      <c r="G64466" s="488"/>
    </row>
    <row r="64467" spans="7:7" ht="15" customHeight="1">
      <c r="G64467" s="488"/>
    </row>
    <row r="64468" spans="7:7" ht="15" customHeight="1">
      <c r="G64468" s="488"/>
    </row>
    <row r="64469" spans="7:7" ht="15" customHeight="1">
      <c r="G64469" s="488"/>
    </row>
    <row r="64470" spans="7:7" ht="15" customHeight="1">
      <c r="G64470" s="488"/>
    </row>
    <row r="64471" spans="7:7" ht="15" customHeight="1">
      <c r="G64471" s="488"/>
    </row>
    <row r="64472" spans="7:7" ht="15" customHeight="1">
      <c r="G64472" s="488"/>
    </row>
    <row r="64473" spans="7:7" ht="15" customHeight="1">
      <c r="G64473" s="488"/>
    </row>
    <row r="64474" spans="7:7" ht="15" customHeight="1">
      <c r="G64474" s="488"/>
    </row>
    <row r="64475" spans="7:7" ht="15" customHeight="1">
      <c r="G64475" s="488"/>
    </row>
    <row r="64476" spans="7:7" ht="15" customHeight="1">
      <c r="G64476" s="488"/>
    </row>
    <row r="64477" spans="7:7" ht="15" customHeight="1">
      <c r="G64477" s="488"/>
    </row>
    <row r="64478" spans="7:7" ht="15" customHeight="1">
      <c r="G64478" s="488"/>
    </row>
    <row r="64479" spans="7:7" ht="15" customHeight="1">
      <c r="G64479" s="488"/>
    </row>
    <row r="64480" spans="7:7" ht="15" customHeight="1">
      <c r="G64480" s="488"/>
    </row>
    <row r="64481" spans="7:7" ht="15" customHeight="1">
      <c r="G64481" s="488"/>
    </row>
    <row r="64482" spans="7:7" ht="15" customHeight="1">
      <c r="G64482" s="488"/>
    </row>
    <row r="64483" spans="7:7" ht="15" customHeight="1">
      <c r="G64483" s="488"/>
    </row>
    <row r="64484" spans="7:7" ht="15" customHeight="1">
      <c r="G64484" s="488"/>
    </row>
    <row r="64485" spans="7:7" ht="15" customHeight="1">
      <c r="G64485" s="488"/>
    </row>
    <row r="64486" spans="7:7" ht="15" customHeight="1">
      <c r="G64486" s="488"/>
    </row>
    <row r="64487" spans="7:7" ht="15" customHeight="1">
      <c r="G64487" s="488"/>
    </row>
    <row r="64488" spans="7:7" ht="15" customHeight="1">
      <c r="G64488" s="488"/>
    </row>
    <row r="64489" spans="7:7" ht="15" customHeight="1">
      <c r="G64489" s="488"/>
    </row>
    <row r="64490" spans="7:7" ht="15" customHeight="1">
      <c r="G64490" s="488"/>
    </row>
    <row r="64491" spans="7:7" ht="15" customHeight="1">
      <c r="G64491" s="488"/>
    </row>
    <row r="64492" spans="7:7" ht="15" customHeight="1">
      <c r="G64492" s="488"/>
    </row>
    <row r="64493" spans="7:7" ht="15" customHeight="1">
      <c r="G64493" s="488"/>
    </row>
    <row r="64494" spans="7:7" ht="15" customHeight="1">
      <c r="G64494" s="488"/>
    </row>
    <row r="64495" spans="7:7" ht="15" customHeight="1">
      <c r="G64495" s="488"/>
    </row>
    <row r="64496" spans="7:7" ht="15" customHeight="1">
      <c r="G64496" s="488"/>
    </row>
    <row r="64497" spans="7:7" ht="15" customHeight="1">
      <c r="G64497" s="488"/>
    </row>
    <row r="64498" spans="7:7" ht="15" customHeight="1">
      <c r="G64498" s="488"/>
    </row>
    <row r="64499" spans="7:7" ht="15" customHeight="1">
      <c r="G64499" s="488"/>
    </row>
    <row r="64500" spans="7:7" ht="15" customHeight="1">
      <c r="G64500" s="488"/>
    </row>
    <row r="64501" spans="7:7" ht="15" customHeight="1">
      <c r="G64501" s="488"/>
    </row>
    <row r="64502" spans="7:7" ht="15" customHeight="1">
      <c r="G64502" s="488"/>
    </row>
    <row r="64503" spans="7:7" ht="15" customHeight="1">
      <c r="G64503" s="488"/>
    </row>
    <row r="64504" spans="7:7" ht="15" customHeight="1">
      <c r="G64504" s="488"/>
    </row>
    <row r="64505" spans="7:7" ht="15" customHeight="1">
      <c r="G64505" s="488"/>
    </row>
    <row r="64506" spans="7:7" ht="15" customHeight="1">
      <c r="G64506" s="488"/>
    </row>
    <row r="64507" spans="7:7" ht="15" customHeight="1">
      <c r="G64507" s="488"/>
    </row>
    <row r="64508" spans="7:7" ht="15" customHeight="1">
      <c r="G64508" s="488"/>
    </row>
    <row r="64509" spans="7:7" ht="15" customHeight="1">
      <c r="G64509" s="488"/>
    </row>
    <row r="64510" spans="7:7" ht="15" customHeight="1">
      <c r="G64510" s="488"/>
    </row>
    <row r="64511" spans="7:7" ht="15" customHeight="1">
      <c r="G64511" s="488"/>
    </row>
    <row r="64512" spans="7:7" ht="15" customHeight="1">
      <c r="G64512" s="488"/>
    </row>
    <row r="64513" spans="7:7" ht="15" customHeight="1">
      <c r="G64513" s="488"/>
    </row>
    <row r="64514" spans="7:7" ht="15" customHeight="1">
      <c r="G64514" s="488"/>
    </row>
    <row r="64515" spans="7:7" ht="15" customHeight="1">
      <c r="G64515" s="488"/>
    </row>
    <row r="64516" spans="7:7" ht="15" customHeight="1">
      <c r="G64516" s="488"/>
    </row>
    <row r="64517" spans="7:7" ht="15" customHeight="1">
      <c r="G64517" s="488"/>
    </row>
    <row r="64518" spans="7:7" ht="15" customHeight="1">
      <c r="G64518" s="488"/>
    </row>
    <row r="64519" spans="7:7" ht="15" customHeight="1">
      <c r="G64519" s="488"/>
    </row>
    <row r="64520" spans="7:7" ht="15" customHeight="1">
      <c r="G64520" s="488"/>
    </row>
    <row r="64521" spans="7:7" ht="15" customHeight="1">
      <c r="G64521" s="488"/>
    </row>
    <row r="64522" spans="7:7" ht="15" customHeight="1">
      <c r="G64522" s="488"/>
    </row>
    <row r="64523" spans="7:7" ht="15" customHeight="1">
      <c r="G64523" s="488"/>
    </row>
    <row r="64524" spans="7:7" ht="15" customHeight="1">
      <c r="G64524" s="488"/>
    </row>
    <row r="64525" spans="7:7" ht="15" customHeight="1">
      <c r="G64525" s="488"/>
    </row>
    <row r="64526" spans="7:7" ht="15" customHeight="1">
      <c r="G64526" s="488"/>
    </row>
    <row r="64527" spans="7:7" ht="15" customHeight="1">
      <c r="G64527" s="488"/>
    </row>
    <row r="64528" spans="7:7" ht="15" customHeight="1">
      <c r="G64528" s="488"/>
    </row>
    <row r="64529" spans="7:7" ht="15" customHeight="1">
      <c r="G64529" s="488"/>
    </row>
    <row r="64530" spans="7:7" ht="15" customHeight="1">
      <c r="G64530" s="488"/>
    </row>
    <row r="64531" spans="7:7" ht="15" customHeight="1">
      <c r="G64531" s="488"/>
    </row>
    <row r="64532" spans="7:7" ht="15" customHeight="1">
      <c r="G64532" s="488"/>
    </row>
    <row r="64533" spans="7:7" ht="15" customHeight="1">
      <c r="G64533" s="488"/>
    </row>
    <row r="64534" spans="7:7" ht="15" customHeight="1">
      <c r="G64534" s="488"/>
    </row>
    <row r="64535" spans="7:7" ht="15" customHeight="1">
      <c r="G64535" s="488"/>
    </row>
    <row r="64536" spans="7:7" ht="15" customHeight="1">
      <c r="G64536" s="488"/>
    </row>
    <row r="64537" spans="7:7" ht="15" customHeight="1">
      <c r="G64537" s="488"/>
    </row>
    <row r="64538" spans="7:7" ht="15" customHeight="1">
      <c r="G64538" s="488"/>
    </row>
    <row r="64539" spans="7:7" ht="15" customHeight="1">
      <c r="G64539" s="488"/>
    </row>
    <row r="64540" spans="7:7" ht="15" customHeight="1">
      <c r="G64540" s="488"/>
    </row>
    <row r="64541" spans="7:7" ht="15" customHeight="1">
      <c r="G64541" s="488"/>
    </row>
    <row r="64542" spans="7:7" ht="15" customHeight="1">
      <c r="G64542" s="488"/>
    </row>
    <row r="64543" spans="7:7" ht="15" customHeight="1">
      <c r="G64543" s="488"/>
    </row>
    <row r="64544" spans="7:7" ht="15" customHeight="1">
      <c r="G64544" s="488"/>
    </row>
    <row r="64545" spans="7:7" ht="15" customHeight="1">
      <c r="G64545" s="488"/>
    </row>
    <row r="64546" spans="7:7" ht="15" customHeight="1">
      <c r="G64546" s="488"/>
    </row>
    <row r="64547" spans="7:7" ht="15" customHeight="1">
      <c r="G64547" s="488"/>
    </row>
    <row r="64548" spans="7:7" ht="15" customHeight="1">
      <c r="G64548" s="488"/>
    </row>
    <row r="64549" spans="7:7" ht="15" customHeight="1">
      <c r="G64549" s="488"/>
    </row>
    <row r="64550" spans="7:7" ht="15" customHeight="1">
      <c r="G64550" s="488"/>
    </row>
    <row r="64551" spans="7:7" ht="15" customHeight="1">
      <c r="G64551" s="488"/>
    </row>
    <row r="64552" spans="7:7" ht="15" customHeight="1">
      <c r="G64552" s="488"/>
    </row>
    <row r="64553" spans="7:7" ht="15" customHeight="1">
      <c r="G64553" s="488"/>
    </row>
    <row r="64554" spans="7:7" ht="15" customHeight="1">
      <c r="G64554" s="488"/>
    </row>
    <row r="64555" spans="7:7" ht="15" customHeight="1">
      <c r="G64555" s="488"/>
    </row>
    <row r="64556" spans="7:7" ht="15" customHeight="1">
      <c r="G64556" s="488"/>
    </row>
    <row r="64557" spans="7:7" ht="15" customHeight="1">
      <c r="G64557" s="488"/>
    </row>
    <row r="64558" spans="7:7" ht="15" customHeight="1">
      <c r="G64558" s="488"/>
    </row>
    <row r="64559" spans="7:7" ht="15" customHeight="1">
      <c r="G64559" s="488"/>
    </row>
    <row r="64560" spans="7:7" ht="15" customHeight="1">
      <c r="G64560" s="488"/>
    </row>
    <row r="64561" spans="7:7" ht="15" customHeight="1">
      <c r="G64561" s="488"/>
    </row>
    <row r="64562" spans="7:7" ht="15" customHeight="1">
      <c r="G64562" s="488"/>
    </row>
    <row r="64563" spans="7:7" ht="15" customHeight="1">
      <c r="G64563" s="488"/>
    </row>
    <row r="64564" spans="7:7" ht="15" customHeight="1">
      <c r="G64564" s="488"/>
    </row>
    <row r="64565" spans="7:7" ht="15" customHeight="1">
      <c r="G64565" s="488"/>
    </row>
    <row r="64566" spans="7:7" ht="15" customHeight="1">
      <c r="G64566" s="488"/>
    </row>
    <row r="64567" spans="7:7" ht="15" customHeight="1">
      <c r="G64567" s="488"/>
    </row>
    <row r="64568" spans="7:7" ht="15" customHeight="1">
      <c r="G64568" s="488"/>
    </row>
    <row r="64569" spans="7:7" ht="15" customHeight="1">
      <c r="G64569" s="488"/>
    </row>
    <row r="64570" spans="7:7" ht="15" customHeight="1">
      <c r="G64570" s="488"/>
    </row>
    <row r="64571" spans="7:7" ht="15" customHeight="1">
      <c r="G64571" s="488"/>
    </row>
    <row r="64572" spans="7:7" ht="15" customHeight="1">
      <c r="G64572" s="488"/>
    </row>
    <row r="64573" spans="7:7" ht="15" customHeight="1">
      <c r="G64573" s="488"/>
    </row>
    <row r="64574" spans="7:7" ht="15" customHeight="1">
      <c r="G64574" s="488"/>
    </row>
    <row r="64575" spans="7:7" ht="15" customHeight="1">
      <c r="G64575" s="488"/>
    </row>
    <row r="64576" spans="7:7" ht="15" customHeight="1">
      <c r="G64576" s="488"/>
    </row>
    <row r="64577" spans="7:7" ht="15" customHeight="1">
      <c r="G64577" s="488"/>
    </row>
    <row r="64578" spans="7:7" ht="15" customHeight="1">
      <c r="G64578" s="488"/>
    </row>
    <row r="64579" spans="7:7" ht="15" customHeight="1">
      <c r="G64579" s="488"/>
    </row>
    <row r="64580" spans="7:7" ht="15" customHeight="1">
      <c r="G64580" s="488"/>
    </row>
    <row r="64581" spans="7:7" ht="15" customHeight="1">
      <c r="G64581" s="488"/>
    </row>
    <row r="64582" spans="7:7" ht="15" customHeight="1">
      <c r="G64582" s="488"/>
    </row>
    <row r="64583" spans="7:7" ht="15" customHeight="1">
      <c r="G64583" s="488"/>
    </row>
    <row r="64584" spans="7:7" ht="15" customHeight="1">
      <c r="G64584" s="488"/>
    </row>
    <row r="64585" spans="7:7" ht="15" customHeight="1">
      <c r="G64585" s="488"/>
    </row>
    <row r="64586" spans="7:7" ht="15" customHeight="1">
      <c r="G64586" s="488"/>
    </row>
    <row r="64587" spans="7:7" ht="15" customHeight="1">
      <c r="G64587" s="488"/>
    </row>
    <row r="64588" spans="7:7" ht="15" customHeight="1">
      <c r="G64588" s="488"/>
    </row>
    <row r="64589" spans="7:7" ht="15" customHeight="1">
      <c r="G64589" s="488"/>
    </row>
    <row r="64590" spans="7:7" ht="15" customHeight="1">
      <c r="G64590" s="488"/>
    </row>
    <row r="64591" spans="7:7" ht="15" customHeight="1">
      <c r="G64591" s="488"/>
    </row>
    <row r="64592" spans="7:7" ht="15" customHeight="1">
      <c r="G64592" s="488"/>
    </row>
    <row r="64593" spans="7:7" ht="15" customHeight="1">
      <c r="G64593" s="488"/>
    </row>
    <row r="64594" spans="7:7" ht="15" customHeight="1">
      <c r="G64594" s="488"/>
    </row>
    <row r="64595" spans="7:7" ht="15" customHeight="1">
      <c r="G64595" s="488"/>
    </row>
    <row r="64596" spans="7:7" ht="15" customHeight="1">
      <c r="G64596" s="488"/>
    </row>
    <row r="64597" spans="7:7" ht="15" customHeight="1">
      <c r="G64597" s="488"/>
    </row>
    <row r="64598" spans="7:7" ht="15" customHeight="1">
      <c r="G64598" s="488"/>
    </row>
    <row r="64599" spans="7:7" ht="15" customHeight="1">
      <c r="G64599" s="488"/>
    </row>
    <row r="64600" spans="7:7" ht="15" customHeight="1">
      <c r="G64600" s="488"/>
    </row>
    <row r="64601" spans="7:7" ht="15" customHeight="1">
      <c r="G64601" s="488"/>
    </row>
    <row r="64602" spans="7:7" ht="15" customHeight="1">
      <c r="G64602" s="488"/>
    </row>
    <row r="64603" spans="7:7" ht="15" customHeight="1">
      <c r="G64603" s="488"/>
    </row>
    <row r="64604" spans="7:7" ht="15" customHeight="1">
      <c r="G64604" s="488"/>
    </row>
    <row r="64605" spans="7:7" ht="15" customHeight="1">
      <c r="G64605" s="488"/>
    </row>
    <row r="64606" spans="7:7" ht="15" customHeight="1">
      <c r="G64606" s="488"/>
    </row>
    <row r="64607" spans="7:7" ht="15" customHeight="1">
      <c r="G64607" s="488"/>
    </row>
    <row r="64608" spans="7:7" ht="15" customHeight="1">
      <c r="G64608" s="488"/>
    </row>
    <row r="64609" spans="7:7" ht="15" customHeight="1">
      <c r="G64609" s="488"/>
    </row>
    <row r="64610" spans="7:7" ht="15" customHeight="1">
      <c r="G64610" s="488"/>
    </row>
    <row r="64611" spans="7:7" ht="15" customHeight="1">
      <c r="G64611" s="488"/>
    </row>
    <row r="64612" spans="7:7" ht="15" customHeight="1">
      <c r="G64612" s="488"/>
    </row>
    <row r="64613" spans="7:7" ht="15" customHeight="1">
      <c r="G64613" s="488"/>
    </row>
    <row r="64614" spans="7:7" ht="15" customHeight="1">
      <c r="G64614" s="488"/>
    </row>
    <row r="64615" spans="7:7" ht="15" customHeight="1">
      <c r="G64615" s="488"/>
    </row>
    <row r="64616" spans="7:7" ht="15" customHeight="1">
      <c r="G64616" s="488"/>
    </row>
    <row r="64617" spans="7:7" ht="15" customHeight="1">
      <c r="G64617" s="488"/>
    </row>
    <row r="64618" spans="7:7" ht="15" customHeight="1">
      <c r="G64618" s="488"/>
    </row>
    <row r="64619" spans="7:7" ht="15" customHeight="1">
      <c r="G64619" s="488"/>
    </row>
    <row r="64620" spans="7:7" ht="15" customHeight="1">
      <c r="G64620" s="488"/>
    </row>
    <row r="64621" spans="7:7" ht="15" customHeight="1">
      <c r="G64621" s="488"/>
    </row>
    <row r="64622" spans="7:7" ht="15" customHeight="1">
      <c r="G64622" s="488"/>
    </row>
    <row r="64623" spans="7:7" ht="15" customHeight="1">
      <c r="G64623" s="488"/>
    </row>
    <row r="64624" spans="7:7" ht="15" customHeight="1">
      <c r="G64624" s="488"/>
    </row>
    <row r="64625" spans="7:7" ht="15" customHeight="1">
      <c r="G64625" s="488"/>
    </row>
    <row r="64626" spans="7:7" ht="15" customHeight="1">
      <c r="G64626" s="488"/>
    </row>
    <row r="64627" spans="7:7" ht="15" customHeight="1">
      <c r="G64627" s="488"/>
    </row>
    <row r="64628" spans="7:7" ht="15" customHeight="1">
      <c r="G64628" s="488"/>
    </row>
    <row r="64629" spans="7:7" ht="15" customHeight="1">
      <c r="G64629" s="488"/>
    </row>
    <row r="64630" spans="7:7" ht="15" customHeight="1">
      <c r="G64630" s="488"/>
    </row>
    <row r="64631" spans="7:7" ht="15" customHeight="1">
      <c r="G64631" s="488"/>
    </row>
    <row r="64632" spans="7:7" ht="15" customHeight="1">
      <c r="G64632" s="488"/>
    </row>
    <row r="64633" spans="7:7" ht="15" customHeight="1">
      <c r="G64633" s="488"/>
    </row>
    <row r="64634" spans="7:7" ht="15" customHeight="1">
      <c r="G64634" s="488"/>
    </row>
    <row r="64635" spans="7:7" ht="15" customHeight="1">
      <c r="G64635" s="488"/>
    </row>
    <row r="64636" spans="7:7" ht="15" customHeight="1">
      <c r="G64636" s="488"/>
    </row>
    <row r="64637" spans="7:7" ht="15" customHeight="1">
      <c r="G64637" s="488"/>
    </row>
    <row r="64638" spans="7:7" ht="15" customHeight="1">
      <c r="G64638" s="488"/>
    </row>
    <row r="64639" spans="7:7" ht="15" customHeight="1">
      <c r="G64639" s="488"/>
    </row>
    <row r="64640" spans="7:7" ht="15" customHeight="1">
      <c r="G64640" s="488"/>
    </row>
    <row r="64641" spans="7:7" ht="15" customHeight="1">
      <c r="G64641" s="488"/>
    </row>
    <row r="64642" spans="7:7" ht="15" customHeight="1">
      <c r="G64642" s="488"/>
    </row>
    <row r="64643" spans="7:7" ht="15" customHeight="1">
      <c r="G64643" s="488"/>
    </row>
    <row r="64644" spans="7:7" ht="15" customHeight="1">
      <c r="G64644" s="488"/>
    </row>
    <row r="64645" spans="7:7" ht="15" customHeight="1">
      <c r="G64645" s="488"/>
    </row>
    <row r="64646" spans="7:7" ht="15" customHeight="1">
      <c r="G64646" s="488"/>
    </row>
    <row r="64647" spans="7:7" ht="15" customHeight="1">
      <c r="G64647" s="488"/>
    </row>
    <row r="64648" spans="7:7" ht="15" customHeight="1">
      <c r="G64648" s="488"/>
    </row>
    <row r="64649" spans="7:7" ht="15" customHeight="1">
      <c r="G64649" s="488"/>
    </row>
    <row r="64650" spans="7:7" ht="15" customHeight="1">
      <c r="G64650" s="488"/>
    </row>
    <row r="64651" spans="7:7" ht="15" customHeight="1">
      <c r="G64651" s="488"/>
    </row>
    <row r="64652" spans="7:7" ht="15" customHeight="1">
      <c r="G64652" s="488"/>
    </row>
    <row r="64653" spans="7:7" ht="15" customHeight="1">
      <c r="G64653" s="488"/>
    </row>
    <row r="64654" spans="7:7" ht="15" customHeight="1">
      <c r="G64654" s="488"/>
    </row>
    <row r="64655" spans="7:7" ht="15" customHeight="1">
      <c r="G64655" s="488"/>
    </row>
    <row r="64656" spans="7:7" ht="15" customHeight="1">
      <c r="G64656" s="488"/>
    </row>
    <row r="64657" spans="7:7" ht="15" customHeight="1">
      <c r="G64657" s="488"/>
    </row>
    <row r="64658" spans="7:7" ht="15" customHeight="1">
      <c r="G64658" s="488"/>
    </row>
    <row r="64659" spans="7:7" ht="15" customHeight="1">
      <c r="G64659" s="488"/>
    </row>
    <row r="64660" spans="7:7" ht="15" customHeight="1">
      <c r="G64660" s="488"/>
    </row>
    <row r="64661" spans="7:7" ht="15" customHeight="1">
      <c r="G64661" s="488"/>
    </row>
    <row r="64662" spans="7:7" ht="15" customHeight="1">
      <c r="G64662" s="488"/>
    </row>
    <row r="64663" spans="7:7" ht="15" customHeight="1">
      <c r="G64663" s="488"/>
    </row>
    <row r="64664" spans="7:7" ht="15" customHeight="1">
      <c r="G64664" s="488"/>
    </row>
    <row r="64665" spans="7:7" ht="15" customHeight="1">
      <c r="G64665" s="488"/>
    </row>
    <row r="64666" spans="7:7" ht="15" customHeight="1">
      <c r="G64666" s="488"/>
    </row>
    <row r="64667" spans="7:7" ht="15" customHeight="1">
      <c r="G64667" s="488"/>
    </row>
    <row r="64668" spans="7:7" ht="15" customHeight="1">
      <c r="G64668" s="488"/>
    </row>
    <row r="64669" spans="7:7" ht="15" customHeight="1">
      <c r="G64669" s="488"/>
    </row>
    <row r="64670" spans="7:7" ht="15" customHeight="1">
      <c r="G64670" s="488"/>
    </row>
    <row r="64671" spans="7:7" ht="15" customHeight="1">
      <c r="G64671" s="488"/>
    </row>
    <row r="64672" spans="7:7" ht="15" customHeight="1">
      <c r="G64672" s="488"/>
    </row>
    <row r="64673" spans="7:7" ht="15" customHeight="1">
      <c r="G64673" s="488"/>
    </row>
    <row r="64674" spans="7:7" ht="15" customHeight="1">
      <c r="G64674" s="488"/>
    </row>
    <row r="64675" spans="7:7" ht="15" customHeight="1">
      <c r="G64675" s="488"/>
    </row>
    <row r="64676" spans="7:7" ht="15" customHeight="1">
      <c r="G64676" s="488"/>
    </row>
    <row r="64677" spans="7:7" ht="15" customHeight="1">
      <c r="G64677" s="488"/>
    </row>
    <row r="64678" spans="7:7" ht="15" customHeight="1">
      <c r="G64678" s="488"/>
    </row>
    <row r="64679" spans="7:7" ht="15" customHeight="1">
      <c r="G64679" s="488"/>
    </row>
    <row r="64680" spans="7:7" ht="15" customHeight="1">
      <c r="G64680" s="488"/>
    </row>
    <row r="64681" spans="7:7" ht="15" customHeight="1">
      <c r="G64681" s="488"/>
    </row>
    <row r="64682" spans="7:7" ht="15" customHeight="1">
      <c r="G64682" s="488"/>
    </row>
    <row r="64683" spans="7:7" ht="15" customHeight="1">
      <c r="G64683" s="488"/>
    </row>
    <row r="64684" spans="7:7" ht="15" customHeight="1">
      <c r="G64684" s="488"/>
    </row>
    <row r="64685" spans="7:7" ht="15" customHeight="1">
      <c r="G64685" s="488"/>
    </row>
    <row r="64686" spans="7:7" ht="15" customHeight="1">
      <c r="G64686" s="488"/>
    </row>
    <row r="64687" spans="7:7" ht="15" customHeight="1">
      <c r="G64687" s="488"/>
    </row>
    <row r="64688" spans="7:7" ht="15" customHeight="1">
      <c r="G64688" s="488"/>
    </row>
    <row r="64689" spans="7:7" ht="15" customHeight="1">
      <c r="G64689" s="488"/>
    </row>
    <row r="64690" spans="7:7" ht="15" customHeight="1">
      <c r="G64690" s="488"/>
    </row>
    <row r="64691" spans="7:7" ht="15" customHeight="1">
      <c r="G64691" s="488"/>
    </row>
    <row r="64692" spans="7:7" ht="15" customHeight="1">
      <c r="G64692" s="488"/>
    </row>
    <row r="64693" spans="7:7" ht="15" customHeight="1">
      <c r="G64693" s="488"/>
    </row>
    <row r="64694" spans="7:7" ht="15" customHeight="1">
      <c r="G64694" s="488"/>
    </row>
    <row r="64695" spans="7:7" ht="15" customHeight="1">
      <c r="G64695" s="488"/>
    </row>
    <row r="64696" spans="7:7" ht="15" customHeight="1">
      <c r="G64696" s="488"/>
    </row>
    <row r="64697" spans="7:7" ht="15" customHeight="1">
      <c r="G64697" s="488"/>
    </row>
    <row r="64698" spans="7:7" ht="15" customHeight="1">
      <c r="G64698" s="488"/>
    </row>
    <row r="64699" spans="7:7" ht="15" customHeight="1">
      <c r="G64699" s="488"/>
    </row>
    <row r="64700" spans="7:7" ht="15" customHeight="1">
      <c r="G64700" s="488"/>
    </row>
    <row r="64701" spans="7:7" ht="15" customHeight="1">
      <c r="G64701" s="488"/>
    </row>
    <row r="64702" spans="7:7" ht="15" customHeight="1">
      <c r="G64702" s="488"/>
    </row>
    <row r="64703" spans="7:7" ht="15" customHeight="1">
      <c r="G64703" s="488"/>
    </row>
    <row r="64704" spans="7:7" ht="15" customHeight="1">
      <c r="G64704" s="488"/>
    </row>
    <row r="64705" spans="7:7" ht="15" customHeight="1">
      <c r="G64705" s="488"/>
    </row>
    <row r="64706" spans="7:7" ht="15" customHeight="1">
      <c r="G64706" s="488"/>
    </row>
    <row r="64707" spans="7:7" ht="15" customHeight="1">
      <c r="G64707" s="488"/>
    </row>
    <row r="64708" spans="7:7" ht="15" customHeight="1">
      <c r="G64708" s="488"/>
    </row>
    <row r="64709" spans="7:7" ht="15" customHeight="1">
      <c r="G64709" s="488"/>
    </row>
    <row r="64710" spans="7:7" ht="15" customHeight="1">
      <c r="G64710" s="488"/>
    </row>
    <row r="64711" spans="7:7" ht="15" customHeight="1">
      <c r="G64711" s="488"/>
    </row>
    <row r="64712" spans="7:7" ht="15" customHeight="1">
      <c r="G64712" s="488"/>
    </row>
    <row r="64713" spans="7:7" ht="15" customHeight="1">
      <c r="G64713" s="488"/>
    </row>
    <row r="64714" spans="7:7" ht="15" customHeight="1">
      <c r="G64714" s="488"/>
    </row>
    <row r="64715" spans="7:7" ht="15" customHeight="1">
      <c r="G64715" s="488"/>
    </row>
    <row r="64716" spans="7:7" ht="15" customHeight="1">
      <c r="G64716" s="488"/>
    </row>
    <row r="64717" spans="7:7" ht="15" customHeight="1">
      <c r="G64717" s="488"/>
    </row>
    <row r="64718" spans="7:7" ht="15" customHeight="1">
      <c r="G64718" s="488"/>
    </row>
    <row r="64719" spans="7:7" ht="15" customHeight="1">
      <c r="G64719" s="488"/>
    </row>
    <row r="64720" spans="7:7" ht="15" customHeight="1">
      <c r="G64720" s="488"/>
    </row>
    <row r="64721" spans="7:7" ht="15" customHeight="1">
      <c r="G64721" s="488"/>
    </row>
    <row r="64722" spans="7:7" ht="15" customHeight="1">
      <c r="G64722" s="488"/>
    </row>
    <row r="64723" spans="7:7" ht="15" customHeight="1">
      <c r="G64723" s="488"/>
    </row>
    <row r="64724" spans="7:7" ht="15" customHeight="1">
      <c r="G64724" s="488"/>
    </row>
    <row r="64725" spans="7:7" ht="15" customHeight="1">
      <c r="G64725" s="488"/>
    </row>
    <row r="64726" spans="7:7" ht="15" customHeight="1">
      <c r="G64726" s="488"/>
    </row>
    <row r="64727" spans="7:7" ht="15" customHeight="1">
      <c r="G64727" s="488"/>
    </row>
    <row r="64728" spans="7:7" ht="15" customHeight="1">
      <c r="G64728" s="488"/>
    </row>
    <row r="64729" spans="7:7" ht="15" customHeight="1">
      <c r="G64729" s="488"/>
    </row>
    <row r="64730" spans="7:7" ht="15" customHeight="1">
      <c r="G64730" s="488"/>
    </row>
    <row r="64731" spans="7:7" ht="15" customHeight="1">
      <c r="G64731" s="488"/>
    </row>
    <row r="64732" spans="7:7" ht="15" customHeight="1">
      <c r="G64732" s="488"/>
    </row>
    <row r="64733" spans="7:7" ht="15" customHeight="1">
      <c r="G64733" s="488"/>
    </row>
    <row r="64734" spans="7:7" ht="15" customHeight="1">
      <c r="G64734" s="488"/>
    </row>
    <row r="64735" spans="7:7" ht="15" customHeight="1">
      <c r="G64735" s="488"/>
    </row>
    <row r="64736" spans="7:7" ht="15" customHeight="1">
      <c r="G64736" s="488"/>
    </row>
    <row r="64737" spans="7:7" ht="15" customHeight="1">
      <c r="G64737" s="488"/>
    </row>
    <row r="64738" spans="7:7" ht="15" customHeight="1">
      <c r="G64738" s="488"/>
    </row>
    <row r="64739" spans="7:7" ht="15" customHeight="1">
      <c r="G64739" s="488"/>
    </row>
    <row r="64740" spans="7:7" ht="15" customHeight="1">
      <c r="G64740" s="488"/>
    </row>
    <row r="64741" spans="7:7" ht="15" customHeight="1">
      <c r="G64741" s="488"/>
    </row>
    <row r="64742" spans="7:7" ht="15" customHeight="1">
      <c r="G64742" s="488"/>
    </row>
    <row r="64743" spans="7:7" ht="15" customHeight="1">
      <c r="G64743" s="488"/>
    </row>
    <row r="64744" spans="7:7" ht="15" customHeight="1">
      <c r="G64744" s="488"/>
    </row>
    <row r="64745" spans="7:7" ht="15" customHeight="1">
      <c r="G64745" s="488"/>
    </row>
    <row r="64746" spans="7:7" ht="15" customHeight="1">
      <c r="G64746" s="488"/>
    </row>
    <row r="64747" spans="7:7" ht="15" customHeight="1">
      <c r="G64747" s="488"/>
    </row>
    <row r="64748" spans="7:7" ht="15" customHeight="1">
      <c r="G64748" s="488"/>
    </row>
    <row r="64749" spans="7:7" ht="15" customHeight="1">
      <c r="G64749" s="488"/>
    </row>
    <row r="64750" spans="7:7" ht="15" customHeight="1">
      <c r="G64750" s="488"/>
    </row>
    <row r="64751" spans="7:7" ht="15" customHeight="1">
      <c r="G64751" s="488"/>
    </row>
    <row r="64752" spans="7:7" ht="15" customHeight="1">
      <c r="G64752" s="488"/>
    </row>
    <row r="64753" spans="7:7" ht="15" customHeight="1">
      <c r="G64753" s="488"/>
    </row>
    <row r="64754" spans="7:7" ht="15" customHeight="1">
      <c r="G64754" s="488"/>
    </row>
    <row r="64755" spans="7:7" ht="15" customHeight="1">
      <c r="G64755" s="488"/>
    </row>
    <row r="64756" spans="7:7" ht="15" customHeight="1">
      <c r="G64756" s="488"/>
    </row>
    <row r="64757" spans="7:7" ht="15" customHeight="1">
      <c r="G64757" s="488"/>
    </row>
    <row r="64758" spans="7:7" ht="15" customHeight="1">
      <c r="G64758" s="488"/>
    </row>
    <row r="64759" spans="7:7" ht="15" customHeight="1">
      <c r="G64759" s="488"/>
    </row>
    <row r="64760" spans="7:7" ht="15" customHeight="1">
      <c r="G64760" s="488"/>
    </row>
    <row r="64761" spans="7:7" ht="15" customHeight="1">
      <c r="G64761" s="488"/>
    </row>
    <row r="64762" spans="7:7" ht="15" customHeight="1">
      <c r="G64762" s="488"/>
    </row>
    <row r="64763" spans="7:7" ht="15" customHeight="1">
      <c r="G64763" s="488"/>
    </row>
    <row r="64764" spans="7:7" ht="15" customHeight="1">
      <c r="G64764" s="488"/>
    </row>
    <row r="64765" spans="7:7" ht="15" customHeight="1">
      <c r="G64765" s="488"/>
    </row>
    <row r="64766" spans="7:7" ht="15" customHeight="1">
      <c r="G64766" s="488"/>
    </row>
    <row r="64767" spans="7:7" ht="15" customHeight="1">
      <c r="G64767" s="488"/>
    </row>
    <row r="64768" spans="7:7" ht="15" customHeight="1">
      <c r="G64768" s="488"/>
    </row>
    <row r="64769" spans="7:7" ht="15" customHeight="1">
      <c r="G64769" s="488"/>
    </row>
    <row r="64770" spans="7:7" ht="15" customHeight="1">
      <c r="G64770" s="488"/>
    </row>
    <row r="64771" spans="7:7" ht="15" customHeight="1">
      <c r="G64771" s="488"/>
    </row>
    <row r="64772" spans="7:7" ht="15" customHeight="1">
      <c r="G64772" s="488"/>
    </row>
    <row r="64773" spans="7:7" ht="15" customHeight="1">
      <c r="G64773" s="488"/>
    </row>
    <row r="64774" spans="7:7" ht="15" customHeight="1">
      <c r="G64774" s="488"/>
    </row>
    <row r="64775" spans="7:7" ht="15" customHeight="1">
      <c r="G64775" s="488"/>
    </row>
    <row r="64776" spans="7:7" ht="15" customHeight="1">
      <c r="G64776" s="488"/>
    </row>
    <row r="64777" spans="7:7" ht="15" customHeight="1">
      <c r="G64777" s="488"/>
    </row>
    <row r="64778" spans="7:7" ht="15" customHeight="1">
      <c r="G64778" s="488"/>
    </row>
    <row r="64779" spans="7:7" ht="15" customHeight="1">
      <c r="G64779" s="488"/>
    </row>
    <row r="64780" spans="7:7" ht="15" customHeight="1">
      <c r="G64780" s="488"/>
    </row>
    <row r="64781" spans="7:7" ht="15" customHeight="1">
      <c r="G64781" s="488"/>
    </row>
    <row r="64782" spans="7:7" ht="15" customHeight="1">
      <c r="G64782" s="488"/>
    </row>
    <row r="64783" spans="7:7" ht="15" customHeight="1">
      <c r="G64783" s="488"/>
    </row>
    <row r="64784" spans="7:7" ht="15" customHeight="1">
      <c r="G64784" s="488"/>
    </row>
    <row r="64785" spans="7:7" ht="15" customHeight="1">
      <c r="G64785" s="488"/>
    </row>
    <row r="64786" spans="7:7" ht="15" customHeight="1">
      <c r="G64786" s="488"/>
    </row>
    <row r="64787" spans="7:7" ht="15" customHeight="1">
      <c r="G64787" s="488"/>
    </row>
    <row r="64788" spans="7:7" ht="15" customHeight="1">
      <c r="G64788" s="488"/>
    </row>
    <row r="64789" spans="7:7" ht="15" customHeight="1">
      <c r="G64789" s="488"/>
    </row>
    <row r="64790" spans="7:7" ht="15" customHeight="1">
      <c r="G64790" s="488"/>
    </row>
    <row r="64791" spans="7:7" ht="15" customHeight="1">
      <c r="G64791" s="488"/>
    </row>
    <row r="64792" spans="7:7" ht="15" customHeight="1">
      <c r="G64792" s="488"/>
    </row>
    <row r="64793" spans="7:7" ht="15" customHeight="1">
      <c r="G64793" s="488"/>
    </row>
    <row r="64794" spans="7:7" ht="15" customHeight="1">
      <c r="G64794" s="488"/>
    </row>
    <row r="64795" spans="7:7" ht="15" customHeight="1">
      <c r="G64795" s="488"/>
    </row>
    <row r="64796" spans="7:7" ht="15" customHeight="1">
      <c r="G64796" s="488"/>
    </row>
    <row r="64797" spans="7:7" ht="15" customHeight="1">
      <c r="G64797" s="488"/>
    </row>
    <row r="64798" spans="7:7" ht="15" customHeight="1">
      <c r="G64798" s="488"/>
    </row>
    <row r="64799" spans="7:7" ht="15" customHeight="1">
      <c r="G64799" s="488"/>
    </row>
    <row r="64800" spans="7:7" ht="15" customHeight="1">
      <c r="G64800" s="488"/>
    </row>
    <row r="64801" spans="7:7" ht="15" customHeight="1">
      <c r="G64801" s="488"/>
    </row>
    <row r="64802" spans="7:7" ht="15" customHeight="1">
      <c r="G64802" s="488"/>
    </row>
    <row r="64803" spans="7:7" ht="15" customHeight="1">
      <c r="G64803" s="488"/>
    </row>
    <row r="64804" spans="7:7" ht="15" customHeight="1">
      <c r="G64804" s="488"/>
    </row>
    <row r="64805" spans="7:7" ht="15" customHeight="1">
      <c r="G64805" s="488"/>
    </row>
    <row r="64806" spans="7:7" ht="15" customHeight="1">
      <c r="G64806" s="488"/>
    </row>
    <row r="64807" spans="7:7" ht="15" customHeight="1">
      <c r="G64807" s="488"/>
    </row>
    <row r="64808" spans="7:7" ht="15" customHeight="1">
      <c r="G64808" s="488"/>
    </row>
    <row r="64809" spans="7:7" ht="15" customHeight="1">
      <c r="G64809" s="488"/>
    </row>
    <row r="64810" spans="7:7" ht="15" customHeight="1">
      <c r="G64810" s="488"/>
    </row>
    <row r="64811" spans="7:7" ht="15" customHeight="1">
      <c r="G64811" s="488"/>
    </row>
    <row r="64812" spans="7:7" ht="15" customHeight="1">
      <c r="G64812" s="488"/>
    </row>
    <row r="64813" spans="7:7" ht="15" customHeight="1">
      <c r="G64813" s="488"/>
    </row>
    <row r="64814" spans="7:7" ht="15" customHeight="1">
      <c r="G64814" s="488"/>
    </row>
    <row r="64815" spans="7:7" ht="15" customHeight="1">
      <c r="G64815" s="488"/>
    </row>
    <row r="64816" spans="7:7" ht="15" customHeight="1">
      <c r="G64816" s="488"/>
    </row>
    <row r="64817" spans="7:7" ht="15" customHeight="1">
      <c r="G64817" s="488"/>
    </row>
    <row r="64818" spans="7:7" ht="15" customHeight="1">
      <c r="G64818" s="488"/>
    </row>
    <row r="64819" spans="7:7" ht="15" customHeight="1">
      <c r="G64819" s="488"/>
    </row>
    <row r="64820" spans="7:7" ht="15" customHeight="1">
      <c r="G64820" s="488"/>
    </row>
    <row r="64821" spans="7:7" ht="15" customHeight="1">
      <c r="G64821" s="488"/>
    </row>
    <row r="64822" spans="7:7" ht="15" customHeight="1">
      <c r="G64822" s="488"/>
    </row>
    <row r="64823" spans="7:7" ht="15" customHeight="1">
      <c r="G64823" s="488"/>
    </row>
    <row r="64824" spans="7:7" ht="15" customHeight="1">
      <c r="G64824" s="488"/>
    </row>
    <row r="64825" spans="7:7" ht="15" customHeight="1">
      <c r="G64825" s="488"/>
    </row>
    <row r="64826" spans="7:7" ht="15" customHeight="1">
      <c r="G64826" s="488"/>
    </row>
    <row r="64827" spans="7:7" ht="15" customHeight="1">
      <c r="G64827" s="488"/>
    </row>
    <row r="64828" spans="7:7" ht="15" customHeight="1">
      <c r="G64828" s="488"/>
    </row>
    <row r="64829" spans="7:7" ht="15" customHeight="1">
      <c r="G64829" s="488"/>
    </row>
    <row r="64830" spans="7:7" ht="15" customHeight="1">
      <c r="G64830" s="488"/>
    </row>
    <row r="64831" spans="7:7" ht="15" customHeight="1">
      <c r="G64831" s="488"/>
    </row>
    <row r="64832" spans="7:7" ht="15" customHeight="1">
      <c r="G64832" s="488"/>
    </row>
    <row r="64833" spans="7:7" ht="15" customHeight="1">
      <c r="G64833" s="488"/>
    </row>
    <row r="64834" spans="7:7" ht="15" customHeight="1">
      <c r="G64834" s="488"/>
    </row>
    <row r="64835" spans="7:7" ht="15" customHeight="1">
      <c r="G64835" s="488"/>
    </row>
    <row r="64836" spans="7:7" ht="15" customHeight="1">
      <c r="G64836" s="488"/>
    </row>
    <row r="64837" spans="7:7" ht="15" customHeight="1">
      <c r="G64837" s="488"/>
    </row>
    <row r="64838" spans="7:7" ht="15" customHeight="1">
      <c r="G64838" s="488"/>
    </row>
    <row r="64839" spans="7:7" ht="15" customHeight="1">
      <c r="G64839" s="488"/>
    </row>
    <row r="64840" spans="7:7" ht="15" customHeight="1">
      <c r="G64840" s="488"/>
    </row>
    <row r="64841" spans="7:7" ht="15" customHeight="1">
      <c r="G64841" s="488"/>
    </row>
    <row r="64842" spans="7:7" ht="15" customHeight="1">
      <c r="G64842" s="488"/>
    </row>
    <row r="64843" spans="7:7" ht="15" customHeight="1">
      <c r="G64843" s="488"/>
    </row>
    <row r="64844" spans="7:7" ht="15" customHeight="1">
      <c r="G64844" s="488"/>
    </row>
    <row r="64845" spans="7:7" ht="15" customHeight="1">
      <c r="G64845" s="488"/>
    </row>
    <row r="64846" spans="7:7" ht="15" customHeight="1">
      <c r="G64846" s="488"/>
    </row>
    <row r="64847" spans="7:7" ht="15" customHeight="1">
      <c r="G64847" s="488"/>
    </row>
    <row r="64848" spans="7:7" ht="15" customHeight="1">
      <c r="G64848" s="488"/>
    </row>
    <row r="64849" spans="7:7" ht="15" customHeight="1">
      <c r="G64849" s="488"/>
    </row>
    <row r="64850" spans="7:7" ht="15" customHeight="1">
      <c r="G64850" s="488"/>
    </row>
    <row r="64851" spans="7:7" ht="15" customHeight="1">
      <c r="G64851" s="488"/>
    </row>
    <row r="64852" spans="7:7" ht="15" customHeight="1">
      <c r="G64852" s="488"/>
    </row>
    <row r="64853" spans="7:7" ht="15" customHeight="1">
      <c r="G64853" s="488"/>
    </row>
    <row r="64854" spans="7:7" ht="15" customHeight="1">
      <c r="G64854" s="488"/>
    </row>
    <row r="64855" spans="7:7" ht="15" customHeight="1">
      <c r="G64855" s="488"/>
    </row>
    <row r="64856" spans="7:7" ht="15" customHeight="1">
      <c r="G64856" s="488"/>
    </row>
    <row r="64857" spans="7:7" ht="15" customHeight="1">
      <c r="G64857" s="488"/>
    </row>
    <row r="64858" spans="7:7" ht="15" customHeight="1">
      <c r="G64858" s="488"/>
    </row>
    <row r="64859" spans="7:7" ht="15" customHeight="1">
      <c r="G64859" s="488"/>
    </row>
    <row r="64860" spans="7:7" ht="15" customHeight="1">
      <c r="G64860" s="488"/>
    </row>
    <row r="64861" spans="7:7" ht="15" customHeight="1">
      <c r="G64861" s="488"/>
    </row>
    <row r="64862" spans="7:7" ht="15" customHeight="1">
      <c r="G64862" s="488"/>
    </row>
    <row r="64863" spans="7:7" ht="15" customHeight="1">
      <c r="G64863" s="488"/>
    </row>
    <row r="64864" spans="7:7" ht="15" customHeight="1">
      <c r="G64864" s="488"/>
    </row>
    <row r="64865" spans="7:7" ht="15" customHeight="1">
      <c r="G64865" s="488"/>
    </row>
    <row r="64866" spans="7:7" ht="15" customHeight="1">
      <c r="G64866" s="488"/>
    </row>
    <row r="64867" spans="7:7" ht="15" customHeight="1">
      <c r="G64867" s="488"/>
    </row>
    <row r="64868" spans="7:7" ht="15" customHeight="1">
      <c r="G64868" s="488"/>
    </row>
    <row r="64869" spans="7:7" ht="15" customHeight="1">
      <c r="G64869" s="488"/>
    </row>
    <row r="64870" spans="7:7" ht="15" customHeight="1">
      <c r="G64870" s="488"/>
    </row>
    <row r="64871" spans="7:7" ht="15" customHeight="1">
      <c r="G64871" s="488"/>
    </row>
    <row r="64872" spans="7:7" ht="15" customHeight="1">
      <c r="G64872" s="488"/>
    </row>
    <row r="64873" spans="7:7" ht="15" customHeight="1">
      <c r="G64873" s="488"/>
    </row>
    <row r="64874" spans="7:7" ht="15" customHeight="1">
      <c r="G64874" s="488"/>
    </row>
    <row r="64875" spans="7:7" ht="15" customHeight="1">
      <c r="G64875" s="488"/>
    </row>
    <row r="64876" spans="7:7" ht="15" customHeight="1">
      <c r="G64876" s="488"/>
    </row>
    <row r="64877" spans="7:7" ht="15" customHeight="1">
      <c r="G64877" s="488"/>
    </row>
    <row r="64878" spans="7:7" ht="15" customHeight="1">
      <c r="G64878" s="488"/>
    </row>
    <row r="64879" spans="7:7" ht="15" customHeight="1">
      <c r="G64879" s="488"/>
    </row>
    <row r="64880" spans="7:7" ht="15" customHeight="1">
      <c r="G64880" s="488"/>
    </row>
    <row r="64881" spans="7:7" ht="15" customHeight="1">
      <c r="G64881" s="488"/>
    </row>
    <row r="64882" spans="7:7" ht="15" customHeight="1">
      <c r="G64882" s="488"/>
    </row>
    <row r="64883" spans="7:7" ht="15" customHeight="1">
      <c r="G64883" s="488"/>
    </row>
    <row r="64884" spans="7:7" ht="15" customHeight="1">
      <c r="G64884" s="488"/>
    </row>
    <row r="64885" spans="7:7" ht="15" customHeight="1">
      <c r="G64885" s="488"/>
    </row>
    <row r="64886" spans="7:7" ht="15" customHeight="1">
      <c r="G64886" s="488"/>
    </row>
    <row r="64887" spans="7:7" ht="15" customHeight="1">
      <c r="G64887" s="488"/>
    </row>
    <row r="64888" spans="7:7" ht="15" customHeight="1">
      <c r="G64888" s="488"/>
    </row>
    <row r="64889" spans="7:7" ht="15" customHeight="1">
      <c r="G64889" s="488"/>
    </row>
    <row r="64890" spans="7:7" ht="15" customHeight="1">
      <c r="G64890" s="488"/>
    </row>
    <row r="64891" spans="7:7" ht="15" customHeight="1">
      <c r="G64891" s="488"/>
    </row>
    <row r="64892" spans="7:7" ht="15" customHeight="1">
      <c r="G64892" s="488"/>
    </row>
    <row r="64893" spans="7:7" ht="15" customHeight="1">
      <c r="G64893" s="488"/>
    </row>
    <row r="64894" spans="7:7" ht="15" customHeight="1">
      <c r="G64894" s="488"/>
    </row>
    <row r="64895" spans="7:7" ht="15" customHeight="1">
      <c r="G64895" s="488"/>
    </row>
    <row r="64896" spans="7:7" ht="15" customHeight="1">
      <c r="G64896" s="488"/>
    </row>
    <row r="64897" spans="7:7" ht="15" customHeight="1">
      <c r="G64897" s="488"/>
    </row>
    <row r="64898" spans="7:7" ht="15" customHeight="1">
      <c r="G64898" s="488"/>
    </row>
    <row r="64899" spans="7:7" ht="15" customHeight="1">
      <c r="G64899" s="488"/>
    </row>
    <row r="64900" spans="7:7" ht="15" customHeight="1">
      <c r="G64900" s="488"/>
    </row>
    <row r="64901" spans="7:7" ht="15" customHeight="1">
      <c r="G64901" s="488"/>
    </row>
    <row r="64902" spans="7:7" ht="15" customHeight="1">
      <c r="G64902" s="488"/>
    </row>
    <row r="64903" spans="7:7" ht="15" customHeight="1">
      <c r="G64903" s="488"/>
    </row>
    <row r="64904" spans="7:7" ht="15" customHeight="1">
      <c r="G64904" s="488"/>
    </row>
    <row r="64905" spans="7:7" ht="15" customHeight="1">
      <c r="G64905" s="488"/>
    </row>
    <row r="64906" spans="7:7" ht="15" customHeight="1">
      <c r="G64906" s="488"/>
    </row>
    <row r="64907" spans="7:7" ht="15" customHeight="1">
      <c r="G64907" s="488"/>
    </row>
    <row r="64908" spans="7:7" ht="15" customHeight="1">
      <c r="G64908" s="488"/>
    </row>
    <row r="64909" spans="7:7" ht="15" customHeight="1">
      <c r="G64909" s="488"/>
    </row>
    <row r="64910" spans="7:7" ht="15" customHeight="1">
      <c r="G64910" s="488"/>
    </row>
    <row r="64911" spans="7:7" ht="15" customHeight="1">
      <c r="G64911" s="488"/>
    </row>
    <row r="64912" spans="7:7" ht="15" customHeight="1">
      <c r="G64912" s="488"/>
    </row>
    <row r="64913" spans="7:7" ht="15" customHeight="1">
      <c r="G64913" s="488"/>
    </row>
    <row r="64914" spans="7:7" ht="15" customHeight="1">
      <c r="G64914" s="488"/>
    </row>
    <row r="64915" spans="7:7" ht="15" customHeight="1">
      <c r="G64915" s="488"/>
    </row>
    <row r="64916" spans="7:7" ht="15" customHeight="1">
      <c r="G64916" s="488"/>
    </row>
    <row r="64917" spans="7:7" ht="15" customHeight="1">
      <c r="G64917" s="488"/>
    </row>
    <row r="64918" spans="7:7" ht="15" customHeight="1">
      <c r="G64918" s="488"/>
    </row>
    <row r="64919" spans="7:7" ht="15" customHeight="1">
      <c r="G64919" s="488"/>
    </row>
    <row r="64920" spans="7:7" ht="15" customHeight="1">
      <c r="G64920" s="488"/>
    </row>
    <row r="64921" spans="7:7" ht="15" customHeight="1">
      <c r="G64921" s="488"/>
    </row>
    <row r="64922" spans="7:7" ht="15" customHeight="1">
      <c r="G64922" s="488"/>
    </row>
    <row r="64923" spans="7:7" ht="15" customHeight="1">
      <c r="G64923" s="488"/>
    </row>
    <row r="64924" spans="7:7" ht="15" customHeight="1">
      <c r="G64924" s="488"/>
    </row>
    <row r="64925" spans="7:7" ht="15" customHeight="1">
      <c r="G64925" s="488"/>
    </row>
    <row r="64926" spans="7:7" ht="15" customHeight="1">
      <c r="G64926" s="488"/>
    </row>
    <row r="64927" spans="7:7" ht="15" customHeight="1">
      <c r="G64927" s="488"/>
    </row>
    <row r="64928" spans="7:7" ht="15" customHeight="1">
      <c r="G64928" s="488"/>
    </row>
    <row r="64929" spans="7:7" ht="15" customHeight="1">
      <c r="G64929" s="488"/>
    </row>
    <row r="64930" spans="7:7" ht="15" customHeight="1">
      <c r="G64930" s="488"/>
    </row>
    <row r="64931" spans="7:7" ht="15" customHeight="1">
      <c r="G64931" s="488"/>
    </row>
    <row r="64932" spans="7:7" ht="15" customHeight="1">
      <c r="G64932" s="488"/>
    </row>
    <row r="64933" spans="7:7" ht="15" customHeight="1">
      <c r="G64933" s="488"/>
    </row>
    <row r="64934" spans="7:7" ht="15" customHeight="1">
      <c r="G64934" s="488"/>
    </row>
    <row r="64935" spans="7:7" ht="15" customHeight="1">
      <c r="G64935" s="488"/>
    </row>
    <row r="64936" spans="7:7" ht="15" customHeight="1">
      <c r="G64936" s="488"/>
    </row>
    <row r="64937" spans="7:7" ht="15" customHeight="1">
      <c r="G64937" s="488"/>
    </row>
    <row r="64938" spans="7:7" ht="15" customHeight="1">
      <c r="G64938" s="488"/>
    </row>
    <row r="64939" spans="7:7" ht="15" customHeight="1">
      <c r="G64939" s="488"/>
    </row>
    <row r="64940" spans="7:7" ht="15" customHeight="1">
      <c r="G64940" s="488"/>
    </row>
    <row r="64941" spans="7:7" ht="15" customHeight="1">
      <c r="G64941" s="488"/>
    </row>
    <row r="64942" spans="7:7" ht="15" customHeight="1">
      <c r="G64942" s="488"/>
    </row>
    <row r="64943" spans="7:7" ht="15" customHeight="1">
      <c r="G64943" s="488"/>
    </row>
    <row r="64944" spans="7:7" ht="15" customHeight="1">
      <c r="G64944" s="488"/>
    </row>
    <row r="64945" spans="7:7" ht="15" customHeight="1">
      <c r="G64945" s="488"/>
    </row>
    <row r="64946" spans="7:7" ht="15" customHeight="1">
      <c r="G64946" s="488"/>
    </row>
    <row r="64947" spans="7:7" ht="15" customHeight="1">
      <c r="G64947" s="488"/>
    </row>
    <row r="64948" spans="7:7" ht="15" customHeight="1">
      <c r="G64948" s="488"/>
    </row>
    <row r="64949" spans="7:7" ht="15" customHeight="1">
      <c r="G64949" s="488"/>
    </row>
    <row r="64950" spans="7:7" ht="15" customHeight="1">
      <c r="G64950" s="488"/>
    </row>
    <row r="64951" spans="7:7" ht="15" customHeight="1">
      <c r="G64951" s="488"/>
    </row>
    <row r="64952" spans="7:7" ht="15" customHeight="1">
      <c r="G64952" s="488"/>
    </row>
    <row r="64953" spans="7:7" ht="15" customHeight="1">
      <c r="G64953" s="488"/>
    </row>
    <row r="64954" spans="7:7" ht="15" customHeight="1">
      <c r="G64954" s="488"/>
    </row>
    <row r="64955" spans="7:7" ht="15" customHeight="1">
      <c r="G64955" s="488"/>
    </row>
    <row r="64956" spans="7:7" ht="15" customHeight="1">
      <c r="G64956" s="488"/>
    </row>
    <row r="64957" spans="7:7" ht="15" customHeight="1">
      <c r="G64957" s="488"/>
    </row>
    <row r="64958" spans="7:7" ht="15" customHeight="1">
      <c r="G64958" s="488"/>
    </row>
    <row r="64959" spans="7:7" ht="15" customHeight="1">
      <c r="G64959" s="488"/>
    </row>
    <row r="64960" spans="7:7" ht="15" customHeight="1">
      <c r="G64960" s="488"/>
    </row>
    <row r="64961" spans="7:7" ht="15" customHeight="1">
      <c r="G64961" s="488"/>
    </row>
    <row r="64962" spans="7:7" ht="15" customHeight="1">
      <c r="G64962" s="488"/>
    </row>
    <row r="64963" spans="7:7" ht="15" customHeight="1">
      <c r="G64963" s="488"/>
    </row>
    <row r="64964" spans="7:7" ht="15" customHeight="1">
      <c r="G64964" s="488"/>
    </row>
    <row r="64965" spans="7:7" ht="15" customHeight="1">
      <c r="G64965" s="488"/>
    </row>
    <row r="64966" spans="7:7" ht="15" customHeight="1">
      <c r="G64966" s="488"/>
    </row>
    <row r="64967" spans="7:7" ht="15" customHeight="1">
      <c r="G64967" s="488"/>
    </row>
    <row r="64968" spans="7:7" ht="15" customHeight="1">
      <c r="G64968" s="488"/>
    </row>
    <row r="64969" spans="7:7" ht="15" customHeight="1">
      <c r="G64969" s="488"/>
    </row>
    <row r="64970" spans="7:7" ht="15" customHeight="1">
      <c r="G64970" s="488"/>
    </row>
    <row r="64971" spans="7:7" ht="15" customHeight="1">
      <c r="G64971" s="488"/>
    </row>
    <row r="64972" spans="7:7" ht="15" customHeight="1">
      <c r="G64972" s="488"/>
    </row>
    <row r="64973" spans="7:7" ht="15" customHeight="1">
      <c r="G64973" s="488"/>
    </row>
    <row r="64974" spans="7:7" ht="15" customHeight="1">
      <c r="G64974" s="488"/>
    </row>
    <row r="64975" spans="7:7" ht="15" customHeight="1">
      <c r="G64975" s="488"/>
    </row>
    <row r="64976" spans="7:7" ht="15" customHeight="1">
      <c r="G64976" s="488"/>
    </row>
    <row r="64977" spans="7:7" ht="15" customHeight="1">
      <c r="G64977" s="488"/>
    </row>
    <row r="64978" spans="7:7" ht="15" customHeight="1">
      <c r="G64978" s="488"/>
    </row>
    <row r="64979" spans="7:7" ht="15" customHeight="1">
      <c r="G64979" s="488"/>
    </row>
    <row r="64980" spans="7:7" ht="15" customHeight="1">
      <c r="G64980" s="488"/>
    </row>
    <row r="64981" spans="7:7" ht="15" customHeight="1">
      <c r="G64981" s="488"/>
    </row>
    <row r="64982" spans="7:7" ht="15" customHeight="1">
      <c r="G64982" s="488"/>
    </row>
    <row r="64983" spans="7:7" ht="15" customHeight="1">
      <c r="G64983" s="488"/>
    </row>
    <row r="64984" spans="7:7" ht="15" customHeight="1">
      <c r="G64984" s="488"/>
    </row>
    <row r="64985" spans="7:7" ht="15" customHeight="1">
      <c r="G64985" s="488"/>
    </row>
    <row r="64986" spans="7:7" ht="15" customHeight="1">
      <c r="G64986" s="488"/>
    </row>
    <row r="64987" spans="7:7" ht="15" customHeight="1">
      <c r="G64987" s="488"/>
    </row>
    <row r="64988" spans="7:7" ht="15" customHeight="1">
      <c r="G64988" s="488"/>
    </row>
    <row r="64989" spans="7:7" ht="15" customHeight="1">
      <c r="G64989" s="488"/>
    </row>
    <row r="64990" spans="7:7" ht="15" customHeight="1">
      <c r="G64990" s="488"/>
    </row>
    <row r="64991" spans="7:7" ht="15" customHeight="1">
      <c r="G64991" s="488"/>
    </row>
    <row r="64992" spans="7:7" ht="15" customHeight="1">
      <c r="G64992" s="488"/>
    </row>
    <row r="64993" spans="7:7" ht="15" customHeight="1">
      <c r="G64993" s="488"/>
    </row>
    <row r="64994" spans="7:7" ht="15" customHeight="1">
      <c r="G64994" s="488"/>
    </row>
    <row r="64995" spans="7:7" ht="15" customHeight="1">
      <c r="G64995" s="488"/>
    </row>
    <row r="64996" spans="7:7" ht="15" customHeight="1">
      <c r="G64996" s="488"/>
    </row>
    <row r="64997" spans="7:7" ht="15" customHeight="1">
      <c r="G64997" s="488"/>
    </row>
    <row r="64998" spans="7:7" ht="15" customHeight="1">
      <c r="G64998" s="488"/>
    </row>
    <row r="64999" spans="7:7" ht="15" customHeight="1">
      <c r="G64999" s="488"/>
    </row>
    <row r="65000" spans="7:7" ht="15" customHeight="1">
      <c r="G65000" s="488"/>
    </row>
    <row r="65001" spans="7:7" ht="15" customHeight="1">
      <c r="G65001" s="488"/>
    </row>
    <row r="65002" spans="7:7" ht="15" customHeight="1">
      <c r="G65002" s="488"/>
    </row>
    <row r="65003" spans="7:7" ht="15" customHeight="1">
      <c r="G65003" s="488"/>
    </row>
    <row r="65004" spans="7:7" ht="15" customHeight="1">
      <c r="G65004" s="488"/>
    </row>
    <row r="65005" spans="7:7" ht="15" customHeight="1">
      <c r="G65005" s="488"/>
    </row>
    <row r="65006" spans="7:7" ht="15" customHeight="1">
      <c r="G65006" s="488"/>
    </row>
    <row r="65007" spans="7:7" ht="15" customHeight="1">
      <c r="G65007" s="488"/>
    </row>
    <row r="65008" spans="7:7" ht="15" customHeight="1">
      <c r="G65008" s="488"/>
    </row>
    <row r="65009" spans="7:7" ht="15" customHeight="1">
      <c r="G65009" s="488"/>
    </row>
    <row r="65010" spans="7:7" ht="15" customHeight="1">
      <c r="G65010" s="488"/>
    </row>
    <row r="65011" spans="7:7" ht="15" customHeight="1">
      <c r="G65011" s="488"/>
    </row>
    <row r="65012" spans="7:7" ht="15" customHeight="1">
      <c r="G65012" s="488"/>
    </row>
    <row r="65013" spans="7:7" ht="15" customHeight="1">
      <c r="G65013" s="488"/>
    </row>
    <row r="65014" spans="7:7" ht="15" customHeight="1">
      <c r="G65014" s="488"/>
    </row>
    <row r="65015" spans="7:7" ht="15" customHeight="1">
      <c r="G65015" s="488"/>
    </row>
    <row r="65016" spans="7:7" ht="15" customHeight="1">
      <c r="G65016" s="488"/>
    </row>
    <row r="65017" spans="7:7" ht="15" customHeight="1">
      <c r="G65017" s="488"/>
    </row>
    <row r="65018" spans="7:7" ht="15" customHeight="1">
      <c r="G65018" s="488"/>
    </row>
    <row r="65019" spans="7:7" ht="15" customHeight="1">
      <c r="G65019" s="488"/>
    </row>
    <row r="65020" spans="7:7" ht="15" customHeight="1">
      <c r="G65020" s="488"/>
    </row>
    <row r="65021" spans="7:7" ht="15" customHeight="1">
      <c r="G65021" s="488"/>
    </row>
    <row r="65022" spans="7:7" ht="15" customHeight="1">
      <c r="G65022" s="488"/>
    </row>
    <row r="65023" spans="7:7" ht="15" customHeight="1">
      <c r="G65023" s="488"/>
    </row>
    <row r="65024" spans="7:7" ht="15" customHeight="1">
      <c r="G65024" s="488"/>
    </row>
    <row r="65025" spans="7:7" ht="15" customHeight="1">
      <c r="G65025" s="488"/>
    </row>
    <row r="65026" spans="7:7" ht="15" customHeight="1">
      <c r="G65026" s="488"/>
    </row>
    <row r="65027" spans="7:7" ht="15" customHeight="1">
      <c r="G65027" s="488"/>
    </row>
    <row r="65028" spans="7:7" ht="15" customHeight="1">
      <c r="G65028" s="488"/>
    </row>
    <row r="65029" spans="7:7" ht="15" customHeight="1">
      <c r="G65029" s="488"/>
    </row>
    <row r="65030" spans="7:7" ht="15" customHeight="1">
      <c r="G65030" s="488"/>
    </row>
    <row r="65031" spans="7:7" ht="15" customHeight="1">
      <c r="G65031" s="488"/>
    </row>
    <row r="65032" spans="7:7" ht="15" customHeight="1">
      <c r="G65032" s="488"/>
    </row>
    <row r="65033" spans="7:7" ht="15" customHeight="1">
      <c r="G65033" s="488"/>
    </row>
    <row r="65034" spans="7:7" ht="15" customHeight="1">
      <c r="G65034" s="488"/>
    </row>
    <row r="65035" spans="7:7" ht="15" customHeight="1">
      <c r="G65035" s="488"/>
    </row>
    <row r="65036" spans="7:7" ht="15" customHeight="1">
      <c r="G65036" s="488"/>
    </row>
    <row r="65037" spans="7:7" ht="15" customHeight="1">
      <c r="G65037" s="488"/>
    </row>
    <row r="65038" spans="7:7" ht="15" customHeight="1">
      <c r="G65038" s="488"/>
    </row>
    <row r="65039" spans="7:7" ht="15" customHeight="1">
      <c r="G65039" s="488"/>
    </row>
    <row r="65040" spans="7:7" ht="15" customHeight="1">
      <c r="G65040" s="488"/>
    </row>
    <row r="65041" spans="7:7" ht="15" customHeight="1">
      <c r="G65041" s="488"/>
    </row>
    <row r="65042" spans="7:7" ht="15" customHeight="1">
      <c r="G65042" s="488"/>
    </row>
    <row r="65043" spans="7:7" ht="15" customHeight="1">
      <c r="G65043" s="488"/>
    </row>
    <row r="65044" spans="7:7" ht="15" customHeight="1">
      <c r="G65044" s="488"/>
    </row>
    <row r="65045" spans="7:7" ht="15" customHeight="1">
      <c r="G65045" s="488"/>
    </row>
    <row r="65046" spans="7:7" ht="15" customHeight="1">
      <c r="G65046" s="488"/>
    </row>
    <row r="65047" spans="7:7" ht="15" customHeight="1">
      <c r="G65047" s="488"/>
    </row>
    <row r="65048" spans="7:7" ht="15" customHeight="1">
      <c r="G65048" s="488"/>
    </row>
    <row r="65049" spans="7:7" ht="15" customHeight="1">
      <c r="G65049" s="488"/>
    </row>
    <row r="65050" spans="7:7" ht="15" customHeight="1">
      <c r="G65050" s="488"/>
    </row>
    <row r="65051" spans="7:7" ht="15" customHeight="1">
      <c r="G65051" s="488"/>
    </row>
    <row r="65052" spans="7:7" ht="15" customHeight="1">
      <c r="G65052" s="488"/>
    </row>
    <row r="65053" spans="7:7" ht="15" customHeight="1">
      <c r="G65053" s="488"/>
    </row>
    <row r="65054" spans="7:7" ht="15" customHeight="1">
      <c r="G65054" s="488"/>
    </row>
    <row r="65055" spans="7:7" ht="15" customHeight="1">
      <c r="G65055" s="488"/>
    </row>
    <row r="65056" spans="7:7" ht="15" customHeight="1">
      <c r="G65056" s="488"/>
    </row>
    <row r="65057" spans="7:7" ht="15" customHeight="1">
      <c r="G65057" s="488"/>
    </row>
    <row r="65058" spans="7:7" ht="15" customHeight="1">
      <c r="G65058" s="488"/>
    </row>
    <row r="65059" spans="7:7" ht="15" customHeight="1">
      <c r="G65059" s="488"/>
    </row>
    <row r="65060" spans="7:7" ht="15" customHeight="1">
      <c r="G65060" s="488"/>
    </row>
    <row r="65061" spans="7:7" ht="15" customHeight="1">
      <c r="G65061" s="488"/>
    </row>
    <row r="65062" spans="7:7" ht="15" customHeight="1">
      <c r="G65062" s="488"/>
    </row>
    <row r="65063" spans="7:7" ht="15" customHeight="1">
      <c r="G65063" s="8"/>
    </row>
    <row r="65064" spans="7:7" ht="15" customHeight="1">
      <c r="G65064" s="486"/>
    </row>
    <row r="65065" spans="7:7" ht="15" customHeight="1">
      <c r="G65065" s="305"/>
    </row>
    <row r="65066" spans="7:7" ht="15" customHeight="1">
      <c r="G65066" s="24"/>
    </row>
    <row r="65067" spans="7:7" ht="15" customHeight="1">
      <c r="G65067" s="367"/>
    </row>
    <row r="65068" spans="7:7" ht="15" customHeight="1">
      <c r="G65068" s="374"/>
    </row>
    <row r="65069" spans="7:7" ht="15" customHeight="1">
      <c r="G65069" s="351"/>
    </row>
    <row r="65070" spans="7:7" ht="15" customHeight="1">
      <c r="G65070" s="333"/>
    </row>
    <row r="65071" spans="7:7" ht="15" customHeight="1">
      <c r="G65071" s="333"/>
    </row>
    <row r="65072" spans="7:7" ht="15" customHeight="1">
      <c r="G65072" s="334"/>
    </row>
    <row r="65073" spans="7:7" ht="15" customHeight="1">
      <c r="G65073" s="489"/>
    </row>
    <row r="65074" spans="7:7" ht="15" customHeight="1">
      <c r="G65074" s="351"/>
    </row>
    <row r="65075" spans="7:7" ht="15" customHeight="1">
      <c r="G65075" s="351"/>
    </row>
    <row r="65076" spans="7:7" ht="15" customHeight="1">
      <c r="G65076" s="367"/>
    </row>
    <row r="65077" spans="7:7" ht="15" customHeight="1">
      <c r="G65077" s="338"/>
    </row>
    <row r="65078" spans="7:7" ht="15" customHeight="1">
      <c r="G65078" s="351"/>
    </row>
    <row r="65079" spans="7:7" ht="15" customHeight="1">
      <c r="G65079" s="351"/>
    </row>
    <row r="65080" spans="7:7" ht="15" customHeight="1">
      <c r="G65080" s="351"/>
    </row>
    <row r="65081" spans="7:7" ht="15" customHeight="1">
      <c r="G65081" s="351"/>
    </row>
    <row r="65082" spans="7:7" ht="15" customHeight="1">
      <c r="G65082" s="351"/>
    </row>
    <row r="65083" spans="7:7" ht="15" customHeight="1">
      <c r="G65083" s="351"/>
    </row>
    <row r="65084" spans="7:7" ht="15" customHeight="1">
      <c r="G65084" s="351"/>
    </row>
    <row r="65085" spans="7:7" ht="15" customHeight="1">
      <c r="G65085" s="351"/>
    </row>
    <row r="65086" spans="7:7" ht="15" customHeight="1">
      <c r="G65086" s="351"/>
    </row>
    <row r="65087" spans="7:7" ht="15" customHeight="1">
      <c r="G65087" s="351"/>
    </row>
    <row r="65088" spans="7:7" ht="15" customHeight="1">
      <c r="G65088" s="351"/>
    </row>
    <row r="65089" spans="7:7" ht="15" customHeight="1">
      <c r="G65089" s="351"/>
    </row>
    <row r="65090" spans="7:7" ht="15" customHeight="1">
      <c r="G65090" s="351"/>
    </row>
    <row r="65091" spans="7:7" ht="15" customHeight="1">
      <c r="G65091" s="351"/>
    </row>
    <row r="65092" spans="7:7" ht="15" customHeight="1">
      <c r="G65092" s="351"/>
    </row>
    <row r="65093" spans="7:7" ht="15" customHeight="1">
      <c r="G65093" s="351"/>
    </row>
    <row r="65094" spans="7:7" ht="15" customHeight="1">
      <c r="G65094" s="351"/>
    </row>
    <row r="65095" spans="7:7" ht="15" customHeight="1">
      <c r="G65095" s="351"/>
    </row>
    <row r="65096" spans="7:7" ht="15" customHeight="1">
      <c r="G65096" s="351"/>
    </row>
    <row r="65097" spans="7:7" ht="15" customHeight="1">
      <c r="G65097" s="351"/>
    </row>
    <row r="65098" spans="7:7" ht="15" customHeight="1">
      <c r="G65098" s="351"/>
    </row>
    <row r="65099" spans="7:7" ht="15" customHeight="1">
      <c r="G65099" s="351"/>
    </row>
    <row r="65100" spans="7:7" ht="15" customHeight="1">
      <c r="G65100" s="351"/>
    </row>
    <row r="65101" spans="7:7" ht="15" customHeight="1">
      <c r="G65101" s="351"/>
    </row>
    <row r="65102" spans="7:7" ht="15" customHeight="1">
      <c r="G65102" s="351"/>
    </row>
    <row r="65103" spans="7:7" ht="15" customHeight="1">
      <c r="G65103" s="351"/>
    </row>
    <row r="65104" spans="7:7" ht="15" customHeight="1">
      <c r="G65104" s="351"/>
    </row>
    <row r="65105" spans="7:7" ht="15" customHeight="1">
      <c r="G65105" s="351"/>
    </row>
    <row r="65106" spans="7:7" ht="15" customHeight="1">
      <c r="G65106" s="351"/>
    </row>
    <row r="65107" spans="7:7" ht="15" customHeight="1">
      <c r="G65107" s="351"/>
    </row>
    <row r="65108" spans="7:7" ht="15" customHeight="1">
      <c r="G65108" s="351"/>
    </row>
    <row r="65109" spans="7:7" ht="15" customHeight="1">
      <c r="G65109" s="351"/>
    </row>
    <row r="65110" spans="7:7" ht="15" customHeight="1">
      <c r="G65110" s="367"/>
    </row>
    <row r="65111" spans="7:7" ht="15" customHeight="1">
      <c r="G65111" s="351"/>
    </row>
    <row r="65112" spans="7:7" ht="15" customHeight="1">
      <c r="G65112" s="351"/>
    </row>
    <row r="65113" spans="7:7" ht="15" customHeight="1">
      <c r="G65113" s="351"/>
    </row>
    <row r="65114" spans="7:7" ht="15" customHeight="1">
      <c r="G65114" s="351"/>
    </row>
    <row r="65115" spans="7:7" ht="15" customHeight="1">
      <c r="G65115" s="351"/>
    </row>
    <row r="65116" spans="7:7" ht="15" customHeight="1">
      <c r="G65116" s="351"/>
    </row>
    <row r="65117" spans="7:7" ht="15" customHeight="1">
      <c r="G65117" s="351"/>
    </row>
    <row r="65118" spans="7:7" ht="15" customHeight="1">
      <c r="G65118" s="351"/>
    </row>
    <row r="65119" spans="7:7" ht="15" customHeight="1">
      <c r="G65119" s="351"/>
    </row>
    <row r="65120" spans="7:7" ht="15" customHeight="1">
      <c r="G65120" s="351"/>
    </row>
    <row r="65121" spans="7:7" ht="15" customHeight="1">
      <c r="G65121" s="351"/>
    </row>
    <row r="65122" spans="7:7" ht="15" customHeight="1">
      <c r="G65122" s="351"/>
    </row>
    <row r="65123" spans="7:7" ht="15" customHeight="1">
      <c r="G65123" s="351"/>
    </row>
    <row r="65124" spans="7:7" ht="15" customHeight="1">
      <c r="G65124" s="351"/>
    </row>
    <row r="65125" spans="7:7" ht="15" customHeight="1">
      <c r="G65125" s="351"/>
    </row>
    <row r="65126" spans="7:7" ht="15" customHeight="1">
      <c r="G65126" s="351"/>
    </row>
    <row r="65127" spans="7:7" ht="15" customHeight="1">
      <c r="G65127" s="351"/>
    </row>
    <row r="65128" spans="7:7" ht="15" customHeight="1">
      <c r="G65128" s="351"/>
    </row>
    <row r="65129" spans="7:7" ht="15" customHeight="1">
      <c r="G65129" s="294"/>
    </row>
    <row r="65130" spans="7:7" ht="15" customHeight="1">
      <c r="G65130" s="294"/>
    </row>
    <row r="65131" spans="7:7" ht="15" customHeight="1">
      <c r="G65131" s="351"/>
    </row>
    <row r="65132" spans="7:7" ht="15" customHeight="1">
      <c r="G65132" s="351"/>
    </row>
    <row r="65133" spans="7:7" ht="15" customHeight="1">
      <c r="G65133" s="351"/>
    </row>
    <row r="65134" spans="7:7" ht="15" customHeight="1">
      <c r="G65134" s="367"/>
    </row>
    <row r="65135" spans="7:7" ht="15" customHeight="1">
      <c r="G65135" s="367"/>
    </row>
    <row r="65136" spans="7:7" ht="15" customHeight="1">
      <c r="G65136" s="367"/>
    </row>
    <row r="65137" spans="7:7" ht="15" customHeight="1">
      <c r="G65137" s="333"/>
    </row>
    <row r="65138" spans="7:7" ht="15" customHeight="1">
      <c r="G65138" s="351"/>
    </row>
    <row r="65139" spans="7:7" ht="15" customHeight="1">
      <c r="G65139" s="351"/>
    </row>
    <row r="65140" spans="7:7" ht="15" customHeight="1">
      <c r="G65140" s="338"/>
    </row>
    <row r="65141" spans="7:7" ht="15" customHeight="1">
      <c r="G65141" s="351"/>
    </row>
    <row r="65142" spans="7:7" ht="15" customHeight="1">
      <c r="G65142" s="351"/>
    </row>
    <row r="65143" spans="7:7" ht="15" customHeight="1">
      <c r="G65143" s="351"/>
    </row>
    <row r="65144" spans="7:7" ht="15" customHeight="1">
      <c r="G65144" s="351"/>
    </row>
    <row r="65145" spans="7:7" ht="15" customHeight="1">
      <c r="G65145" s="351"/>
    </row>
    <row r="65146" spans="7:7" ht="15" customHeight="1">
      <c r="G65146" s="351"/>
    </row>
    <row r="65147" spans="7:7" ht="15" customHeight="1">
      <c r="G65147" s="351"/>
    </row>
    <row r="65148" spans="7:7" ht="15" customHeight="1">
      <c r="G65148" s="351"/>
    </row>
    <row r="65149" spans="7:7" ht="15" customHeight="1">
      <c r="G65149" s="351"/>
    </row>
    <row r="65150" spans="7:7" ht="15" customHeight="1">
      <c r="G65150" s="351"/>
    </row>
    <row r="65151" spans="7:7" ht="15" customHeight="1">
      <c r="G65151" s="351"/>
    </row>
    <row r="65152" spans="7:7" ht="15" customHeight="1">
      <c r="G65152" s="351"/>
    </row>
    <row r="65153" spans="7:7" ht="15" customHeight="1">
      <c r="G65153" s="404"/>
    </row>
    <row r="65154" spans="7:7" ht="15" customHeight="1">
      <c r="G65154" s="351"/>
    </row>
    <row r="65155" spans="7:7" ht="15" customHeight="1">
      <c r="G65155" s="351"/>
    </row>
    <row r="65156" spans="7:7" ht="15" customHeight="1">
      <c r="G65156" s="351"/>
    </row>
    <row r="65157" spans="7:7" ht="15" customHeight="1">
      <c r="G65157" s="351"/>
    </row>
    <row r="65158" spans="7:7" ht="15" customHeight="1">
      <c r="G65158" s="351"/>
    </row>
    <row r="65159" spans="7:7" ht="15" customHeight="1">
      <c r="G65159" s="351"/>
    </row>
    <row r="65160" spans="7:7" ht="15" customHeight="1">
      <c r="G65160" s="351"/>
    </row>
    <row r="65161" spans="7:7" ht="15" customHeight="1">
      <c r="G65161" s="351"/>
    </row>
    <row r="65162" spans="7:7" ht="15" customHeight="1">
      <c r="G65162" s="351"/>
    </row>
    <row r="65163" spans="7:7" ht="15" customHeight="1">
      <c r="G65163" s="351"/>
    </row>
    <row r="65164" spans="7:7" ht="15" customHeight="1">
      <c r="G65164" s="351"/>
    </row>
    <row r="65165" spans="7:7" ht="15" customHeight="1">
      <c r="G65165" s="351"/>
    </row>
    <row r="65166" spans="7:7" ht="15" customHeight="1">
      <c r="G65166" s="351"/>
    </row>
    <row r="65167" spans="7:7" ht="15" customHeight="1">
      <c r="G65167" s="351"/>
    </row>
    <row r="65168" spans="7:7" ht="15" customHeight="1">
      <c r="G65168" s="351"/>
    </row>
    <row r="65169" spans="7:7" ht="15" customHeight="1">
      <c r="G65169" s="351"/>
    </row>
    <row r="65170" spans="7:7" ht="15" customHeight="1">
      <c r="G65170" s="351"/>
    </row>
    <row r="65171" spans="7:7" ht="15" customHeight="1">
      <c r="G65171" s="351"/>
    </row>
    <row r="65172" spans="7:7" ht="15" customHeight="1">
      <c r="G65172" s="351"/>
    </row>
    <row r="65173" spans="7:7" ht="15" customHeight="1">
      <c r="G65173" s="351"/>
    </row>
    <row r="65174" spans="7:7" ht="15" customHeight="1">
      <c r="G65174" s="351"/>
    </row>
    <row r="65175" spans="7:7" ht="15" customHeight="1">
      <c r="G65175" s="351"/>
    </row>
    <row r="65176" spans="7:7" ht="15" customHeight="1">
      <c r="G65176" s="351"/>
    </row>
    <row r="65177" spans="7:7" ht="15" customHeight="1">
      <c r="G65177" s="351"/>
    </row>
    <row r="65178" spans="7:7" ht="15" customHeight="1">
      <c r="G65178" s="351"/>
    </row>
    <row r="65179" spans="7:7" ht="15" customHeight="1">
      <c r="G65179" s="351"/>
    </row>
    <row r="65180" spans="7:7" ht="15" customHeight="1">
      <c r="G65180" s="351"/>
    </row>
    <row r="65181" spans="7:7" ht="15" customHeight="1">
      <c r="G65181" s="351"/>
    </row>
    <row r="65182" spans="7:7" ht="15" customHeight="1">
      <c r="G65182" s="351"/>
    </row>
    <row r="65183" spans="7:7" ht="15" customHeight="1">
      <c r="G65183" s="351"/>
    </row>
    <row r="65184" spans="7:7" ht="15" customHeight="1">
      <c r="G65184" s="351"/>
    </row>
    <row r="65185" spans="7:7" ht="15" customHeight="1">
      <c r="G65185" s="351"/>
    </row>
    <row r="65186" spans="7:7" ht="15" customHeight="1">
      <c r="G65186" s="351"/>
    </row>
    <row r="65187" spans="7:7" ht="15" customHeight="1">
      <c r="G65187" s="351"/>
    </row>
    <row r="65188" spans="7:7" ht="15" customHeight="1">
      <c r="G65188" s="351"/>
    </row>
    <row r="65189" spans="7:7" ht="15" customHeight="1">
      <c r="G65189" s="351"/>
    </row>
    <row r="65190" spans="7:7" ht="15" customHeight="1">
      <c r="G65190" s="351"/>
    </row>
    <row r="65191" spans="7:7" ht="15" customHeight="1">
      <c r="G65191" s="351"/>
    </row>
    <row r="65192" spans="7:7" ht="15" customHeight="1">
      <c r="G65192" s="351"/>
    </row>
    <row r="65193" spans="7:7" ht="15" customHeight="1">
      <c r="G65193" s="351"/>
    </row>
    <row r="65194" spans="7:7" ht="15" customHeight="1">
      <c r="G65194" s="351"/>
    </row>
    <row r="65195" spans="7:7" ht="15" customHeight="1">
      <c r="G65195" s="351"/>
    </row>
    <row r="65196" spans="7:7" ht="15" customHeight="1">
      <c r="G65196" s="351"/>
    </row>
    <row r="65197" spans="7:7" ht="15" customHeight="1">
      <c r="G65197" s="351"/>
    </row>
    <row r="65198" spans="7:7" ht="15" customHeight="1">
      <c r="G65198" s="351"/>
    </row>
    <row r="65199" spans="7:7" ht="15" customHeight="1">
      <c r="G65199" s="351"/>
    </row>
    <row r="65200" spans="7:7" ht="15" customHeight="1">
      <c r="G65200" s="351"/>
    </row>
    <row r="65201" spans="7:7" ht="15" customHeight="1">
      <c r="G65201" s="351"/>
    </row>
    <row r="65202" spans="7:7" ht="15" customHeight="1">
      <c r="G65202" s="351"/>
    </row>
    <row r="65203" spans="7:7" ht="15" customHeight="1">
      <c r="G65203" s="351"/>
    </row>
    <row r="65204" spans="7:7" ht="15" customHeight="1">
      <c r="G65204" s="351"/>
    </row>
    <row r="65205" spans="7:7" ht="15" customHeight="1">
      <c r="G65205" s="351"/>
    </row>
    <row r="65206" spans="7:7" ht="15" customHeight="1">
      <c r="G65206" s="351"/>
    </row>
    <row r="65207" spans="7:7" ht="15" customHeight="1">
      <c r="G65207" s="351"/>
    </row>
    <row r="65208" spans="7:7" ht="15" customHeight="1">
      <c r="G65208" s="393"/>
    </row>
    <row r="65209" spans="7:7" ht="15" customHeight="1">
      <c r="G65209" s="393"/>
    </row>
    <row r="65210" spans="7:7" ht="15" customHeight="1">
      <c r="G65210" s="351"/>
    </row>
    <row r="65211" spans="7:7" ht="15" customHeight="1">
      <c r="G65211" s="351"/>
    </row>
    <row r="65212" spans="7:7" ht="15" customHeight="1">
      <c r="G65212" s="351"/>
    </row>
    <row r="65213" spans="7:7" ht="15" customHeight="1">
      <c r="G65213" s="351"/>
    </row>
    <row r="65214" spans="7:7" ht="15" customHeight="1">
      <c r="G65214" s="351"/>
    </row>
    <row r="65215" spans="7:7" ht="15" customHeight="1">
      <c r="G65215" s="351"/>
    </row>
    <row r="65216" spans="7:7" ht="15" customHeight="1">
      <c r="G65216" s="351"/>
    </row>
    <row r="65217" spans="7:7" ht="15" customHeight="1">
      <c r="G65217" s="351"/>
    </row>
    <row r="65218" spans="7:7" ht="15" customHeight="1">
      <c r="G65218" s="351"/>
    </row>
    <row r="65219" spans="7:7" ht="15" customHeight="1">
      <c r="G65219" s="351"/>
    </row>
    <row r="65220" spans="7:7" ht="15" customHeight="1">
      <c r="G65220" s="351"/>
    </row>
    <row r="65221" spans="7:7" ht="15" customHeight="1">
      <c r="G65221" s="351"/>
    </row>
    <row r="65222" spans="7:7" ht="15" customHeight="1">
      <c r="G65222" s="351"/>
    </row>
    <row r="65223" spans="7:7" ht="15" customHeight="1">
      <c r="G65223" s="351"/>
    </row>
    <row r="65224" spans="7:7" ht="15" customHeight="1">
      <c r="G65224" s="351"/>
    </row>
    <row r="65225" spans="7:7" ht="15" customHeight="1">
      <c r="G65225" s="351"/>
    </row>
    <row r="65226" spans="7:7" ht="15" customHeight="1">
      <c r="G65226" s="351"/>
    </row>
    <row r="65227" spans="7:7" ht="15" customHeight="1">
      <c r="G65227" s="351"/>
    </row>
    <row r="65228" spans="7:7" ht="15" customHeight="1">
      <c r="G65228" s="351"/>
    </row>
    <row r="65229" spans="7:7" ht="15" customHeight="1">
      <c r="G65229" s="351"/>
    </row>
    <row r="65230" spans="7:7" ht="15" customHeight="1">
      <c r="G65230" s="351"/>
    </row>
    <row r="65231" spans="7:7" ht="15" customHeight="1">
      <c r="G65231" s="351"/>
    </row>
    <row r="65232" spans="7:7" ht="15" customHeight="1">
      <c r="G65232" s="351"/>
    </row>
    <row r="65233" spans="7:7" ht="15" customHeight="1">
      <c r="G65233" s="351"/>
    </row>
    <row r="65234" spans="7:7" ht="15" customHeight="1">
      <c r="G65234" s="351"/>
    </row>
    <row r="65235" spans="7:7" ht="15" customHeight="1">
      <c r="G65235" s="351"/>
    </row>
    <row r="65236" spans="7:7" ht="15" customHeight="1">
      <c r="G65236" s="351"/>
    </row>
    <row r="65237" spans="7:7" ht="15" customHeight="1">
      <c r="G65237" s="351"/>
    </row>
    <row r="65238" spans="7:7" ht="15" customHeight="1">
      <c r="G65238" s="351"/>
    </row>
    <row r="65239" spans="7:7" ht="15" customHeight="1">
      <c r="G65239" s="351"/>
    </row>
    <row r="65240" spans="7:7" ht="15" customHeight="1">
      <c r="G65240" s="351"/>
    </row>
    <row r="65241" spans="7:7" ht="15" customHeight="1">
      <c r="G65241" s="351"/>
    </row>
    <row r="65242" spans="7:7" ht="15" customHeight="1">
      <c r="G65242" s="351"/>
    </row>
    <row r="65243" spans="7:7" ht="15" customHeight="1">
      <c r="G65243" s="351"/>
    </row>
    <row r="65244" spans="7:7" ht="15" customHeight="1">
      <c r="G65244" s="351"/>
    </row>
    <row r="65245" spans="7:7" ht="15" customHeight="1">
      <c r="G65245" s="351"/>
    </row>
    <row r="65246" spans="7:7" ht="15" customHeight="1">
      <c r="G65246" s="351"/>
    </row>
    <row r="65247" spans="7:7" ht="15" customHeight="1">
      <c r="G65247" s="351"/>
    </row>
    <row r="65248" spans="7:7" ht="15" customHeight="1">
      <c r="G65248" s="351"/>
    </row>
    <row r="65249" spans="7:7" ht="15" customHeight="1">
      <c r="G65249" s="351"/>
    </row>
    <row r="65250" spans="7:7" ht="15" customHeight="1">
      <c r="G65250" s="351"/>
    </row>
    <row r="65251" spans="7:7" ht="15" customHeight="1">
      <c r="G65251" s="351"/>
    </row>
    <row r="65252" spans="7:7" ht="15" customHeight="1">
      <c r="G65252" s="351"/>
    </row>
    <row r="65253" spans="7:7" ht="15" customHeight="1">
      <c r="G65253" s="351"/>
    </row>
    <row r="65254" spans="7:7" ht="15" customHeight="1">
      <c r="G65254" s="351"/>
    </row>
    <row r="65255" spans="7:7" ht="15" customHeight="1">
      <c r="G65255" s="351"/>
    </row>
    <row r="65256" spans="7:7" ht="15" customHeight="1">
      <c r="G65256" s="351"/>
    </row>
    <row r="65257" spans="7:7" ht="15" customHeight="1">
      <c r="G65257" s="351"/>
    </row>
    <row r="65258" spans="7:7" ht="15" customHeight="1">
      <c r="G65258" s="351"/>
    </row>
    <row r="65259" spans="7:7" ht="15" customHeight="1">
      <c r="G65259" s="351"/>
    </row>
    <row r="65260" spans="7:7" ht="15" customHeight="1">
      <c r="G65260" s="351"/>
    </row>
    <row r="65261" spans="7:7" ht="15" customHeight="1">
      <c r="G65261" s="351"/>
    </row>
    <row r="65262" spans="7:7" ht="15" customHeight="1">
      <c r="G65262" s="351"/>
    </row>
    <row r="65263" spans="7:7" ht="15" customHeight="1">
      <c r="G65263" s="351"/>
    </row>
    <row r="65264" spans="7:7" ht="15" customHeight="1">
      <c r="G65264" s="351"/>
    </row>
    <row r="65265" spans="7:7" ht="15" customHeight="1">
      <c r="G65265" s="351"/>
    </row>
    <row r="65266" spans="7:7" ht="15" customHeight="1">
      <c r="G65266" s="351"/>
    </row>
    <row r="65267" spans="7:7" ht="15" customHeight="1">
      <c r="G65267" s="351"/>
    </row>
    <row r="65268" spans="7:7" ht="15" customHeight="1">
      <c r="G65268" s="351"/>
    </row>
    <row r="65269" spans="7:7" ht="15" customHeight="1">
      <c r="G65269" s="351"/>
    </row>
    <row r="65270" spans="7:7" ht="15" customHeight="1">
      <c r="G65270" s="351"/>
    </row>
    <row r="65271" spans="7:7" ht="15" customHeight="1">
      <c r="G65271" s="351"/>
    </row>
    <row r="65272" spans="7:7" ht="15" customHeight="1">
      <c r="G65272" s="351"/>
    </row>
    <row r="65273" spans="7:7" ht="15" customHeight="1">
      <c r="G65273" s="351"/>
    </row>
    <row r="65274" spans="7:7" ht="15" customHeight="1">
      <c r="G65274" s="351"/>
    </row>
    <row r="65275" spans="7:7" ht="15" customHeight="1">
      <c r="G65275" s="351"/>
    </row>
    <row r="65276" spans="7:7" ht="15" customHeight="1">
      <c r="G65276" s="351"/>
    </row>
    <row r="65277" spans="7:7" ht="15" customHeight="1">
      <c r="G65277" s="351"/>
    </row>
    <row r="65278" spans="7:7" ht="15" customHeight="1">
      <c r="G65278" s="351"/>
    </row>
    <row r="65279" spans="7:7" ht="15" customHeight="1">
      <c r="G65279" s="351"/>
    </row>
    <row r="65280" spans="7:7" ht="15" customHeight="1">
      <c r="G65280" s="351"/>
    </row>
    <row r="65281" spans="7:7" ht="15" customHeight="1">
      <c r="G65281" s="351"/>
    </row>
    <row r="65282" spans="7:7" ht="15" customHeight="1">
      <c r="G65282" s="424"/>
    </row>
    <row r="65283" spans="7:7" ht="15" customHeight="1">
      <c r="G65283" s="344"/>
    </row>
    <row r="65284" spans="7:7" ht="15" customHeight="1">
      <c r="G65284" s="393"/>
    </row>
    <row r="65285" spans="7:7" ht="15" customHeight="1">
      <c r="G65285" s="393"/>
    </row>
    <row r="65286" spans="7:7" ht="15" customHeight="1">
      <c r="G65286" s="393"/>
    </row>
    <row r="65287" spans="7:7" ht="15" customHeight="1">
      <c r="G65287" s="393"/>
    </row>
    <row r="65288" spans="7:7" ht="15" customHeight="1">
      <c r="G65288" s="393"/>
    </row>
    <row r="65289" spans="7:7" ht="15" customHeight="1">
      <c r="G65289" s="351"/>
    </row>
    <row r="65290" spans="7:7" ht="15" customHeight="1">
      <c r="G65290" s="393"/>
    </row>
    <row r="65291" spans="7:7" ht="15" customHeight="1">
      <c r="G65291" s="393"/>
    </row>
    <row r="65292" spans="7:7" ht="15" customHeight="1">
      <c r="G65292" s="393"/>
    </row>
    <row r="65293" spans="7:7" ht="15" customHeight="1">
      <c r="G65293" s="393"/>
    </row>
    <row r="65294" spans="7:7" ht="15" customHeight="1">
      <c r="G65294" s="351"/>
    </row>
    <row r="65295" spans="7:7" ht="15" customHeight="1">
      <c r="G65295" s="393"/>
    </row>
    <row r="65296" spans="7:7" ht="15" customHeight="1">
      <c r="G65296" s="393"/>
    </row>
    <row r="65297" spans="7:7" ht="15" customHeight="1">
      <c r="G65297" s="433"/>
    </row>
    <row r="65298" spans="7:7" ht="15" customHeight="1">
      <c r="G65298" s="433"/>
    </row>
    <row r="65299" spans="7:7" ht="15" customHeight="1">
      <c r="G65299" s="432"/>
    </row>
    <row r="65300" spans="7:7" ht="15" customHeight="1">
      <c r="G65300" s="432"/>
    </row>
    <row r="65301" spans="7:7" ht="15" customHeight="1">
      <c r="G65301" s="432"/>
    </row>
    <row r="65302" spans="7:7" ht="15" customHeight="1">
      <c r="G65302" s="432"/>
    </row>
    <row r="65303" spans="7:7" ht="15" customHeight="1">
      <c r="G65303" s="432"/>
    </row>
    <row r="65304" spans="7:7" ht="15" customHeight="1">
      <c r="G65304" s="432"/>
    </row>
    <row r="65305" spans="7:7" ht="15" customHeight="1">
      <c r="G65305" s="432"/>
    </row>
    <row r="65306" spans="7:7" ht="15" customHeight="1">
      <c r="G65306" s="432"/>
    </row>
    <row r="65307" spans="7:7" ht="15" customHeight="1">
      <c r="G65307" s="432"/>
    </row>
    <row r="65308" spans="7:7" ht="15" customHeight="1">
      <c r="G65308" s="432"/>
    </row>
    <row r="65309" spans="7:7" ht="15" customHeight="1">
      <c r="G65309" s="432"/>
    </row>
    <row r="65310" spans="7:7" ht="15" customHeight="1">
      <c r="G65310" s="432"/>
    </row>
    <row r="65311" spans="7:7" ht="15" customHeight="1">
      <c r="G65311" s="432"/>
    </row>
    <row r="65312" spans="7:7" ht="15" customHeight="1">
      <c r="G65312" s="393"/>
    </row>
    <row r="65313" spans="7:7" ht="15" customHeight="1">
      <c r="G65313" s="393"/>
    </row>
    <row r="65314" spans="7:7" ht="15" customHeight="1">
      <c r="G65314" s="393"/>
    </row>
    <row r="65315" spans="7:7" ht="15" customHeight="1">
      <c r="G65315" s="393"/>
    </row>
    <row r="65316" spans="7:7" ht="15" customHeight="1">
      <c r="G65316" s="440"/>
    </row>
    <row r="65317" spans="7:7" ht="15" customHeight="1">
      <c r="G65317" s="436"/>
    </row>
    <row r="65318" spans="7:7" ht="15" customHeight="1">
      <c r="G65318" s="458"/>
    </row>
    <row r="65319" spans="7:7" ht="15" customHeight="1">
      <c r="G65319" s="391"/>
    </row>
    <row r="65320" spans="7:7" ht="15" customHeight="1">
      <c r="G65320" s="415"/>
    </row>
    <row r="65321" spans="7:7" ht="15" customHeight="1">
      <c r="G65321" s="465"/>
    </row>
    <row r="65322" spans="7:7" ht="15" customHeight="1">
      <c r="G65322" s="471"/>
    </row>
    <row r="65323" spans="7:7" ht="15" customHeight="1">
      <c r="G65323" s="476"/>
    </row>
    <row r="65324" spans="7:7" ht="15" customHeight="1">
      <c r="G65324" s="478"/>
    </row>
    <row r="65325" spans="7:7" ht="15" customHeight="1">
      <c r="G65325" s="480"/>
    </row>
    <row r="65326" spans="7:7" ht="15" customHeight="1">
      <c r="G65326" s="415"/>
    </row>
    <row r="65327" spans="7:7" ht="15" customHeight="1">
      <c r="G65327" s="351"/>
    </row>
    <row r="65328" spans="7:7" ht="15" customHeight="1">
      <c r="G65328" s="351"/>
    </row>
    <row r="65329" spans="7:7" ht="15" customHeight="1">
      <c r="G65329" s="351"/>
    </row>
    <row r="65330" spans="7:7" ht="15" customHeight="1">
      <c r="G65330" s="351"/>
    </row>
    <row r="65331" spans="7:7" ht="15" customHeight="1">
      <c r="G65331" s="351"/>
    </row>
    <row r="65332" spans="7:7" ht="15" customHeight="1">
      <c r="G65332" s="351"/>
    </row>
    <row r="65333" spans="7:7" ht="15" customHeight="1">
      <c r="G65333" s="351"/>
    </row>
    <row r="65334" spans="7:7" ht="15" customHeight="1">
      <c r="G65334" s="351"/>
    </row>
    <row r="65335" spans="7:7" ht="15" customHeight="1">
      <c r="G65335" s="351"/>
    </row>
    <row r="65336" spans="7:7" ht="15" customHeight="1">
      <c r="G65336" s="351"/>
    </row>
    <row r="65337" spans="7:7" ht="15" customHeight="1">
      <c r="G65337" s="351"/>
    </row>
    <row r="65338" spans="7:7" ht="15" customHeight="1">
      <c r="G65338" s="351"/>
    </row>
    <row r="65339" spans="7:7" ht="15" customHeight="1">
      <c r="G65339" s="351"/>
    </row>
    <row r="65340" spans="7:7" ht="15" customHeight="1">
      <c r="G65340" s="351"/>
    </row>
    <row r="65341" spans="7:7" ht="15" customHeight="1">
      <c r="G65341" s="351"/>
    </row>
    <row r="65342" spans="7:7" ht="15" customHeight="1">
      <c r="G65342" s="351"/>
    </row>
    <row r="65343" spans="7:7" ht="15" customHeight="1">
      <c r="G65343" s="351"/>
    </row>
    <row r="65344" spans="7:7" ht="15" customHeight="1">
      <c r="G65344" s="351"/>
    </row>
    <row r="65345" spans="7:7" ht="15" customHeight="1">
      <c r="G65345" s="351"/>
    </row>
    <row r="65346" spans="7:7" ht="15" customHeight="1">
      <c r="G65346" s="351"/>
    </row>
    <row r="65347" spans="7:7" ht="15" customHeight="1">
      <c r="G65347" s="351"/>
    </row>
    <row r="65348" spans="7:7" ht="15" customHeight="1">
      <c r="G65348" s="351"/>
    </row>
    <row r="65349" spans="7:7" ht="15" customHeight="1">
      <c r="G65349" s="351"/>
    </row>
    <row r="65350" spans="7:7" ht="15" customHeight="1">
      <c r="G65350" s="351"/>
    </row>
    <row r="65351" spans="7:7" ht="15" customHeight="1">
      <c r="G65351" s="351"/>
    </row>
    <row r="65352" spans="7:7" ht="15" customHeight="1">
      <c r="G65352" s="351"/>
    </row>
    <row r="65353" spans="7:7" ht="15" customHeight="1">
      <c r="G65353" s="351"/>
    </row>
    <row r="65354" spans="7:7" ht="15" customHeight="1">
      <c r="G65354" s="351"/>
    </row>
    <row r="65355" spans="7:7" ht="15" customHeight="1">
      <c r="G65355" s="351"/>
    </row>
    <row r="65356" spans="7:7" ht="15" customHeight="1">
      <c r="G65356" s="351"/>
    </row>
    <row r="65357" spans="7:7" ht="15" customHeight="1">
      <c r="G65357" s="351"/>
    </row>
    <row r="65358" spans="7:7" ht="15" customHeight="1">
      <c r="G65358" s="351"/>
    </row>
    <row r="65359" spans="7:7" ht="15" customHeight="1">
      <c r="G65359" s="351"/>
    </row>
  </sheetData>
  <autoFilter ref="A9:IF770">
    <filterColumn colId="2">
      <filters>
        <filter val="Bóng nong thực quản các cỡ"/>
        <filter val="Đầu thắt tĩnh mạch thực quản"/>
      </filters>
    </filterColumn>
  </autoFilter>
  <mergeCells count="18">
    <mergeCell ref="A7:A8"/>
    <mergeCell ref="B7:B8"/>
    <mergeCell ref="C7:D7"/>
    <mergeCell ref="H7:K7"/>
    <mergeCell ref="L7:M7"/>
    <mergeCell ref="Y4:Z4"/>
    <mergeCell ref="V5:W5"/>
    <mergeCell ref="BH7:BH8"/>
    <mergeCell ref="N7:P7"/>
    <mergeCell ref="Q7:Q8"/>
    <mergeCell ref="R7:R8"/>
    <mergeCell ref="S7:BD7"/>
    <mergeCell ref="BE7:BE8"/>
    <mergeCell ref="BI7:BI8"/>
    <mergeCell ref="BJ7:BJ8"/>
    <mergeCell ref="BK7:BK8"/>
    <mergeCell ref="BF7:BF8"/>
    <mergeCell ref="BG7:BG8"/>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53"/>
  <sheetViews>
    <sheetView topLeftCell="A742" zoomScale="85" zoomScaleNormal="85" workbookViewId="0">
      <selection activeCell="J744" sqref="J744"/>
    </sheetView>
  </sheetViews>
  <sheetFormatPr defaultColWidth="14.42578125" defaultRowHeight="16.5"/>
  <cols>
    <col min="1" max="1" width="6.7109375" style="811" customWidth="1"/>
    <col min="2" max="2" width="17" style="811" hidden="1" customWidth="1"/>
    <col min="3" max="3" width="28.140625" style="811" customWidth="1"/>
    <col min="4" max="4" width="78.42578125" style="811" customWidth="1"/>
    <col min="5" max="5" width="20.140625" style="811" customWidth="1"/>
    <col min="6" max="6" width="18.28515625" style="811" customWidth="1"/>
    <col min="7" max="7" width="18.140625" style="811" customWidth="1"/>
    <col min="8" max="16384" width="14.42578125" style="811"/>
  </cols>
  <sheetData>
    <row r="1" spans="1:7" s="865" customFormat="1" ht="16.5" customHeight="1">
      <c r="A1" s="904" t="s">
        <v>8069</v>
      </c>
      <c r="B1" s="904"/>
      <c r="C1" s="904"/>
      <c r="D1" s="904"/>
      <c r="E1" s="907" t="s">
        <v>7104</v>
      </c>
      <c r="F1" s="907"/>
      <c r="G1" s="907"/>
    </row>
    <row r="2" spans="1:7" s="865" customFormat="1" ht="16.5" customHeight="1">
      <c r="A2" s="905" t="s">
        <v>8070</v>
      </c>
      <c r="B2" s="905"/>
      <c r="C2" s="905"/>
      <c r="D2" s="905"/>
      <c r="E2" s="908" t="s">
        <v>7105</v>
      </c>
      <c r="F2" s="908"/>
      <c r="G2" s="908"/>
    </row>
    <row r="3" spans="1:7" s="865" customFormat="1">
      <c r="A3" s="874"/>
      <c r="B3" s="874"/>
      <c r="C3" s="874"/>
      <c r="D3" s="874"/>
      <c r="E3" s="875"/>
      <c r="F3" s="875"/>
      <c r="G3" s="876"/>
    </row>
    <row r="4" spans="1:7" s="865" customFormat="1" ht="28.5" customHeight="1">
      <c r="A4" s="917" t="s">
        <v>7150</v>
      </c>
      <c r="B4" s="917"/>
      <c r="C4" s="918"/>
      <c r="D4" s="918"/>
      <c r="E4" s="918"/>
      <c r="F4" s="918"/>
      <c r="G4" s="918"/>
    </row>
    <row r="5" spans="1:7" s="865" customFormat="1" ht="19.5">
      <c r="A5" s="919" t="s">
        <v>8071</v>
      </c>
      <c r="B5" s="919"/>
      <c r="C5" s="919"/>
      <c r="D5" s="919"/>
      <c r="E5" s="919"/>
      <c r="F5" s="919"/>
      <c r="G5" s="919"/>
    </row>
    <row r="6" spans="1:7" s="865" customFormat="1">
      <c r="A6" s="877"/>
      <c r="B6" s="877"/>
      <c r="D6" s="878"/>
    </row>
    <row r="7" spans="1:7" s="879" customFormat="1" ht="21" customHeight="1">
      <c r="A7" s="915" t="s">
        <v>5</v>
      </c>
      <c r="B7" s="915" t="s">
        <v>7151</v>
      </c>
      <c r="C7" s="909" t="s">
        <v>7103</v>
      </c>
      <c r="D7" s="922" t="s">
        <v>7107</v>
      </c>
      <c r="E7" s="911" t="s">
        <v>25</v>
      </c>
      <c r="F7" s="913" t="s">
        <v>26</v>
      </c>
      <c r="G7" s="920" t="s">
        <v>7106</v>
      </c>
    </row>
    <row r="8" spans="1:7" s="879" customFormat="1" ht="29.25" customHeight="1">
      <c r="A8" s="916"/>
      <c r="B8" s="923"/>
      <c r="C8" s="910"/>
      <c r="D8" s="922"/>
      <c r="E8" s="912"/>
      <c r="F8" s="914"/>
      <c r="G8" s="921"/>
    </row>
    <row r="9" spans="1:7" s="865" customFormat="1" ht="24.75" customHeight="1">
      <c r="A9" s="880">
        <f t="shared" ref="A9" si="0">-COLUMN()</f>
        <v>-1</v>
      </c>
      <c r="B9" s="880"/>
      <c r="C9" s="880">
        <v>-2</v>
      </c>
      <c r="D9" s="881">
        <v>-3</v>
      </c>
      <c r="E9" s="880">
        <v>-4</v>
      </c>
      <c r="F9" s="880">
        <v>-5</v>
      </c>
      <c r="G9" s="880">
        <v>-6</v>
      </c>
    </row>
    <row r="10" spans="1:7" s="860" customFormat="1" ht="291" customHeight="1">
      <c r="A10" s="856">
        <v>1</v>
      </c>
      <c r="B10" s="854" t="s">
        <v>7152</v>
      </c>
      <c r="C10" s="854" t="s">
        <v>7213</v>
      </c>
      <c r="D10" s="400" t="s">
        <v>7451</v>
      </c>
      <c r="E10" s="859" t="s">
        <v>3318</v>
      </c>
      <c r="F10" s="856" t="s">
        <v>2594</v>
      </c>
      <c r="G10" s="858">
        <v>5</v>
      </c>
    </row>
    <row r="11" spans="1:7" s="860" customFormat="1" ht="140.25" customHeight="1">
      <c r="A11" s="856">
        <v>2</v>
      </c>
      <c r="B11" s="854" t="s">
        <v>6438</v>
      </c>
      <c r="C11" s="854" t="s">
        <v>7214</v>
      </c>
      <c r="D11" s="400" t="s">
        <v>7452</v>
      </c>
      <c r="E11" s="859"/>
      <c r="F11" s="856" t="s">
        <v>84</v>
      </c>
      <c r="G11" s="858">
        <v>20</v>
      </c>
    </row>
    <row r="12" spans="1:7" s="860" customFormat="1" ht="272.25" customHeight="1">
      <c r="A12" s="856">
        <v>3</v>
      </c>
      <c r="B12" s="855" t="s">
        <v>4382</v>
      </c>
      <c r="C12" s="855" t="s">
        <v>4383</v>
      </c>
      <c r="D12" s="400" t="s">
        <v>7453</v>
      </c>
      <c r="E12" s="859" t="s">
        <v>3377</v>
      </c>
      <c r="F12" s="856" t="s">
        <v>84</v>
      </c>
      <c r="G12" s="858">
        <v>30</v>
      </c>
    </row>
    <row r="13" spans="1:7" s="860" customFormat="1" ht="58.5" customHeight="1">
      <c r="A13" s="856">
        <v>4</v>
      </c>
      <c r="B13" s="855" t="s">
        <v>4496</v>
      </c>
      <c r="C13" s="855" t="s">
        <v>4497</v>
      </c>
      <c r="D13" s="400" t="s">
        <v>7454</v>
      </c>
      <c r="E13" s="859">
        <v>0</v>
      </c>
      <c r="F13" s="856" t="s">
        <v>84</v>
      </c>
      <c r="G13" s="858">
        <v>5</v>
      </c>
    </row>
    <row r="14" spans="1:7" s="860" customFormat="1" ht="122.25" customHeight="1">
      <c r="A14" s="856">
        <v>5</v>
      </c>
      <c r="B14" s="854" t="s">
        <v>7153</v>
      </c>
      <c r="C14" s="854" t="s">
        <v>7215</v>
      </c>
      <c r="D14" s="400" t="s">
        <v>7455</v>
      </c>
      <c r="E14" s="859"/>
      <c r="F14" s="856" t="s">
        <v>84</v>
      </c>
      <c r="G14" s="858">
        <v>30</v>
      </c>
    </row>
    <row r="15" spans="1:7" s="860" customFormat="1" ht="89.25" customHeight="1">
      <c r="A15" s="856">
        <v>6</v>
      </c>
      <c r="B15" s="854" t="s">
        <v>7154</v>
      </c>
      <c r="C15" s="855" t="s">
        <v>7216</v>
      </c>
      <c r="D15" s="400" t="s">
        <v>7456</v>
      </c>
      <c r="E15" s="859"/>
      <c r="F15" s="856" t="s">
        <v>84</v>
      </c>
      <c r="G15" s="858">
        <v>30</v>
      </c>
    </row>
    <row r="16" spans="1:7" s="860" customFormat="1" ht="82.5">
      <c r="A16" s="856">
        <v>7</v>
      </c>
      <c r="B16" s="854" t="s">
        <v>6135</v>
      </c>
      <c r="C16" s="854" t="s">
        <v>7217</v>
      </c>
      <c r="D16" s="400" t="s">
        <v>7457</v>
      </c>
      <c r="E16" s="859"/>
      <c r="F16" s="856" t="s">
        <v>2594</v>
      </c>
      <c r="G16" s="858">
        <v>5</v>
      </c>
    </row>
    <row r="17" spans="1:7" s="860" customFormat="1" ht="75" customHeight="1">
      <c r="A17" s="856">
        <v>8</v>
      </c>
      <c r="B17" s="855" t="s">
        <v>3351</v>
      </c>
      <c r="C17" s="855" t="s">
        <v>3352</v>
      </c>
      <c r="D17" s="854" t="s">
        <v>3353</v>
      </c>
      <c r="E17" s="859" t="s">
        <v>3354</v>
      </c>
      <c r="F17" s="856" t="s">
        <v>84</v>
      </c>
      <c r="G17" s="858">
        <v>5</v>
      </c>
    </row>
    <row r="18" spans="1:7" s="860" customFormat="1" ht="173.25" customHeight="1">
      <c r="A18" s="856">
        <v>9</v>
      </c>
      <c r="B18" s="854" t="s">
        <v>7155</v>
      </c>
      <c r="C18" s="855" t="s">
        <v>5967</v>
      </c>
      <c r="D18" s="400" t="s">
        <v>7458</v>
      </c>
      <c r="E18" s="859"/>
      <c r="F18" s="856" t="s">
        <v>84</v>
      </c>
      <c r="G18" s="858">
        <v>15</v>
      </c>
    </row>
    <row r="19" spans="1:7" s="860" customFormat="1" ht="61.5" customHeight="1">
      <c r="A19" s="856">
        <v>10</v>
      </c>
      <c r="B19" s="854" t="s">
        <v>6570</v>
      </c>
      <c r="C19" s="855" t="s">
        <v>5717</v>
      </c>
      <c r="D19" s="854" t="s">
        <v>5718</v>
      </c>
      <c r="E19" s="859"/>
      <c r="F19" s="856" t="s">
        <v>348</v>
      </c>
      <c r="G19" s="858">
        <v>10</v>
      </c>
    </row>
    <row r="20" spans="1:7" s="860" customFormat="1" ht="158.25" customHeight="1">
      <c r="A20" s="856">
        <v>11</v>
      </c>
      <c r="B20" s="854" t="s">
        <v>6136</v>
      </c>
      <c r="C20" s="855" t="s">
        <v>5161</v>
      </c>
      <c r="D20" s="400" t="s">
        <v>7459</v>
      </c>
      <c r="E20" s="859"/>
      <c r="F20" s="856" t="s">
        <v>2594</v>
      </c>
      <c r="G20" s="858">
        <v>10</v>
      </c>
    </row>
    <row r="21" spans="1:7" s="860" customFormat="1" ht="127.5" customHeight="1">
      <c r="A21" s="856">
        <v>12</v>
      </c>
      <c r="B21" s="854" t="s">
        <v>6165</v>
      </c>
      <c r="C21" s="854" t="s">
        <v>7218</v>
      </c>
      <c r="D21" s="400" t="s">
        <v>7460</v>
      </c>
      <c r="E21" s="859"/>
      <c r="F21" s="856" t="s">
        <v>2594</v>
      </c>
      <c r="G21" s="858">
        <v>5</v>
      </c>
    </row>
    <row r="22" spans="1:7" s="860" customFormat="1" ht="107.25" customHeight="1">
      <c r="A22" s="856">
        <v>13</v>
      </c>
      <c r="B22" s="854" t="s">
        <v>6082</v>
      </c>
      <c r="C22" s="854" t="s">
        <v>7219</v>
      </c>
      <c r="D22" s="854" t="s">
        <v>5039</v>
      </c>
      <c r="E22" s="859"/>
      <c r="F22" s="856" t="s">
        <v>84</v>
      </c>
      <c r="G22" s="858">
        <v>50</v>
      </c>
    </row>
    <row r="23" spans="1:7" s="860" customFormat="1" ht="72.75" customHeight="1">
      <c r="A23" s="856">
        <v>14</v>
      </c>
      <c r="B23" s="855" t="s">
        <v>3379</v>
      </c>
      <c r="C23" s="854" t="s">
        <v>7220</v>
      </c>
      <c r="D23" s="400" t="s">
        <v>7461</v>
      </c>
      <c r="E23" s="859">
        <v>0</v>
      </c>
      <c r="F23" s="856" t="s">
        <v>84</v>
      </c>
      <c r="G23" s="858">
        <v>70</v>
      </c>
    </row>
    <row r="24" spans="1:7" s="860" customFormat="1" ht="115.5">
      <c r="A24" s="856">
        <v>15</v>
      </c>
      <c r="B24" s="854" t="s">
        <v>7156</v>
      </c>
      <c r="C24" s="854" t="s">
        <v>7221</v>
      </c>
      <c r="D24" s="400" t="s">
        <v>7462</v>
      </c>
      <c r="E24" s="859"/>
      <c r="F24" s="856" t="s">
        <v>84</v>
      </c>
      <c r="G24" s="858">
        <v>30</v>
      </c>
    </row>
    <row r="25" spans="1:7" s="860" customFormat="1" ht="159" customHeight="1">
      <c r="A25" s="856">
        <v>16</v>
      </c>
      <c r="B25" s="854" t="s">
        <v>7157</v>
      </c>
      <c r="C25" s="855" t="s">
        <v>7222</v>
      </c>
      <c r="D25" s="854" t="s">
        <v>7463</v>
      </c>
      <c r="E25" s="859"/>
      <c r="F25" s="856" t="s">
        <v>84</v>
      </c>
      <c r="G25" s="858">
        <v>30</v>
      </c>
    </row>
    <row r="26" spans="1:7" s="860" customFormat="1" ht="143.25" customHeight="1">
      <c r="A26" s="856">
        <v>17</v>
      </c>
      <c r="B26" s="855" t="s">
        <v>3383</v>
      </c>
      <c r="C26" s="855" t="s">
        <v>3384</v>
      </c>
      <c r="D26" s="854" t="s">
        <v>7464</v>
      </c>
      <c r="E26" s="859" t="s">
        <v>3386</v>
      </c>
      <c r="F26" s="856" t="s">
        <v>2594</v>
      </c>
      <c r="G26" s="858">
        <v>30</v>
      </c>
    </row>
    <row r="27" spans="1:7" s="860" customFormat="1" ht="192.75" customHeight="1">
      <c r="A27" s="856">
        <v>18</v>
      </c>
      <c r="B27" s="855" t="s">
        <v>3374</v>
      </c>
      <c r="C27" s="855" t="s">
        <v>3375</v>
      </c>
      <c r="D27" s="400" t="s">
        <v>7465</v>
      </c>
      <c r="E27" s="859" t="s">
        <v>3377</v>
      </c>
      <c r="F27" s="856" t="s">
        <v>84</v>
      </c>
      <c r="G27" s="858">
        <v>1000</v>
      </c>
    </row>
    <row r="28" spans="1:7" s="860" customFormat="1" ht="218.25" customHeight="1">
      <c r="A28" s="856">
        <v>19</v>
      </c>
      <c r="B28" s="854" t="s">
        <v>6083</v>
      </c>
      <c r="C28" s="854" t="s">
        <v>7223</v>
      </c>
      <c r="D28" s="400" t="s">
        <v>7466</v>
      </c>
      <c r="E28" s="859"/>
      <c r="F28" s="856" t="s">
        <v>84</v>
      </c>
      <c r="G28" s="858">
        <v>30</v>
      </c>
    </row>
    <row r="29" spans="1:7" s="860" customFormat="1" ht="99">
      <c r="A29" s="856">
        <v>20</v>
      </c>
      <c r="B29" s="855" t="s">
        <v>4890</v>
      </c>
      <c r="C29" s="854" t="s">
        <v>4891</v>
      </c>
      <c r="D29" s="400" t="s">
        <v>6815</v>
      </c>
      <c r="E29" s="859" t="s">
        <v>84</v>
      </c>
      <c r="F29" s="856" t="s">
        <v>84</v>
      </c>
      <c r="G29" s="858">
        <v>70</v>
      </c>
    </row>
    <row r="30" spans="1:7" s="860" customFormat="1" ht="286.5" customHeight="1">
      <c r="A30" s="856">
        <v>21</v>
      </c>
      <c r="B30" s="854" t="s">
        <v>6714</v>
      </c>
      <c r="C30" s="854" t="s">
        <v>7224</v>
      </c>
      <c r="D30" s="400" t="s">
        <v>7467</v>
      </c>
      <c r="E30" s="859"/>
      <c r="F30" s="856" t="s">
        <v>84</v>
      </c>
      <c r="G30" s="858">
        <v>1</v>
      </c>
    </row>
    <row r="31" spans="1:7" s="860" customFormat="1" ht="222.75" customHeight="1">
      <c r="A31" s="856">
        <v>22</v>
      </c>
      <c r="B31" s="855" t="s">
        <v>3405</v>
      </c>
      <c r="C31" s="855" t="s">
        <v>3406</v>
      </c>
      <c r="D31" s="854" t="s">
        <v>7468</v>
      </c>
      <c r="E31" s="859" t="s">
        <v>3408</v>
      </c>
      <c r="F31" s="856" t="s">
        <v>3409</v>
      </c>
      <c r="G31" s="858">
        <v>20</v>
      </c>
    </row>
    <row r="32" spans="1:7" s="860" customFormat="1" ht="240" customHeight="1">
      <c r="A32" s="856">
        <v>23</v>
      </c>
      <c r="B32" s="854" t="s">
        <v>6084</v>
      </c>
      <c r="C32" s="855" t="s">
        <v>5042</v>
      </c>
      <c r="D32" s="854" t="s">
        <v>7469</v>
      </c>
      <c r="E32" s="859"/>
      <c r="F32" s="856" t="s">
        <v>84</v>
      </c>
      <c r="G32" s="858">
        <v>40</v>
      </c>
    </row>
    <row r="33" spans="1:7" s="860" customFormat="1" ht="159" customHeight="1">
      <c r="A33" s="856">
        <v>24</v>
      </c>
      <c r="B33" s="855" t="s">
        <v>3393</v>
      </c>
      <c r="C33" s="855" t="s">
        <v>3394</v>
      </c>
      <c r="D33" s="400" t="s">
        <v>7470</v>
      </c>
      <c r="E33" s="859" t="s">
        <v>3396</v>
      </c>
      <c r="F33" s="856" t="s">
        <v>84</v>
      </c>
      <c r="G33" s="858">
        <v>1500</v>
      </c>
    </row>
    <row r="34" spans="1:7" s="860" customFormat="1" ht="110.25" customHeight="1">
      <c r="A34" s="856">
        <v>25</v>
      </c>
      <c r="B34" s="855" t="s">
        <v>3911</v>
      </c>
      <c r="C34" s="855" t="s">
        <v>3912</v>
      </c>
      <c r="D34" s="854" t="s">
        <v>7471</v>
      </c>
      <c r="E34" s="859" t="s">
        <v>3910</v>
      </c>
      <c r="F34" s="856" t="s">
        <v>84</v>
      </c>
      <c r="G34" s="858">
        <v>100</v>
      </c>
    </row>
    <row r="35" spans="1:7" s="860" customFormat="1" ht="79.5" customHeight="1">
      <c r="A35" s="856">
        <v>26</v>
      </c>
      <c r="B35" s="854" t="s">
        <v>6421</v>
      </c>
      <c r="C35" s="854" t="s">
        <v>7225</v>
      </c>
      <c r="D35" s="400" t="s">
        <v>7472</v>
      </c>
      <c r="E35" s="859" t="s">
        <v>8055</v>
      </c>
      <c r="F35" s="856" t="s">
        <v>84</v>
      </c>
      <c r="G35" s="858">
        <v>50</v>
      </c>
    </row>
    <row r="36" spans="1:7" s="860" customFormat="1" ht="191.25" customHeight="1">
      <c r="A36" s="856">
        <v>27</v>
      </c>
      <c r="B36" s="854" t="s">
        <v>6702</v>
      </c>
      <c r="C36" s="854" t="s">
        <v>6011</v>
      </c>
      <c r="D36" s="854" t="s">
        <v>6012</v>
      </c>
      <c r="E36" s="859"/>
      <c r="F36" s="856" t="s">
        <v>582</v>
      </c>
      <c r="G36" s="858">
        <v>50</v>
      </c>
    </row>
    <row r="37" spans="1:7" s="860" customFormat="1" ht="152.25" customHeight="1">
      <c r="A37" s="856">
        <v>28</v>
      </c>
      <c r="B37" s="854" t="s">
        <v>6098</v>
      </c>
      <c r="C37" s="855" t="s">
        <v>5071</v>
      </c>
      <c r="D37" s="400" t="s">
        <v>7473</v>
      </c>
      <c r="E37" s="859"/>
      <c r="F37" s="856" t="s">
        <v>2594</v>
      </c>
      <c r="G37" s="858">
        <v>10</v>
      </c>
    </row>
    <row r="38" spans="1:7" s="860" customFormat="1" ht="132">
      <c r="A38" s="856">
        <v>29</v>
      </c>
      <c r="B38" s="855" t="s">
        <v>3410</v>
      </c>
      <c r="C38" s="855" t="s">
        <v>3411</v>
      </c>
      <c r="D38" s="400" t="s">
        <v>7474</v>
      </c>
      <c r="E38" s="859">
        <v>0</v>
      </c>
      <c r="F38" s="856" t="s">
        <v>2594</v>
      </c>
      <c r="G38" s="858">
        <v>10</v>
      </c>
    </row>
    <row r="39" spans="1:7" s="860" customFormat="1" ht="132">
      <c r="A39" s="856">
        <v>30</v>
      </c>
      <c r="B39" s="855" t="s">
        <v>3420</v>
      </c>
      <c r="C39" s="855" t="s">
        <v>3421</v>
      </c>
      <c r="D39" s="400" t="s">
        <v>7475</v>
      </c>
      <c r="E39" s="859" t="s">
        <v>3423</v>
      </c>
      <c r="F39" s="856" t="s">
        <v>2594</v>
      </c>
      <c r="G39" s="858">
        <v>7</v>
      </c>
    </row>
    <row r="40" spans="1:7" s="860" customFormat="1" ht="148.5">
      <c r="A40" s="856">
        <v>31</v>
      </c>
      <c r="B40" s="854" t="s">
        <v>6099</v>
      </c>
      <c r="C40" s="854" t="s">
        <v>7226</v>
      </c>
      <c r="D40" s="854" t="s">
        <v>7476</v>
      </c>
      <c r="E40" s="859"/>
      <c r="F40" s="856" t="s">
        <v>2594</v>
      </c>
      <c r="G40" s="858">
        <v>8</v>
      </c>
    </row>
    <row r="41" spans="1:7" s="860" customFormat="1" ht="188.25" customHeight="1">
      <c r="A41" s="856">
        <v>32</v>
      </c>
      <c r="B41" s="855" t="s">
        <v>3427</v>
      </c>
      <c r="C41" s="855" t="s">
        <v>3428</v>
      </c>
      <c r="D41" s="400" t="s">
        <v>7477</v>
      </c>
      <c r="E41" s="400">
        <v>0</v>
      </c>
      <c r="F41" s="856" t="s">
        <v>2594</v>
      </c>
      <c r="G41" s="858">
        <v>1</v>
      </c>
    </row>
    <row r="42" spans="1:7" s="860" customFormat="1" ht="313.5">
      <c r="A42" s="856">
        <v>33</v>
      </c>
      <c r="B42" s="855" t="s">
        <v>3413</v>
      </c>
      <c r="C42" s="855" t="s">
        <v>3414</v>
      </c>
      <c r="D42" s="400" t="s">
        <v>7478</v>
      </c>
      <c r="E42" s="861">
        <v>0</v>
      </c>
      <c r="F42" s="862" t="s">
        <v>2594</v>
      </c>
      <c r="G42" s="858">
        <v>5</v>
      </c>
    </row>
    <row r="43" spans="1:7" s="860" customFormat="1" ht="237.75" customHeight="1">
      <c r="A43" s="856">
        <v>34</v>
      </c>
      <c r="B43" s="854" t="s">
        <v>6138</v>
      </c>
      <c r="C43" s="855" t="s">
        <v>5165</v>
      </c>
      <c r="D43" s="400" t="s">
        <v>7479</v>
      </c>
      <c r="E43" s="859"/>
      <c r="F43" s="856" t="s">
        <v>2594</v>
      </c>
      <c r="G43" s="858">
        <v>2</v>
      </c>
    </row>
    <row r="44" spans="1:7" s="860" customFormat="1" ht="88.5" customHeight="1">
      <c r="A44" s="856">
        <v>35</v>
      </c>
      <c r="B44" s="854" t="s">
        <v>7158</v>
      </c>
      <c r="C44" s="855" t="s">
        <v>3417</v>
      </c>
      <c r="D44" s="854" t="s">
        <v>7480</v>
      </c>
      <c r="E44" s="859"/>
      <c r="F44" s="856" t="s">
        <v>84</v>
      </c>
      <c r="G44" s="858">
        <v>20</v>
      </c>
    </row>
    <row r="45" spans="1:7" s="860" customFormat="1" ht="155.25" customHeight="1">
      <c r="A45" s="856">
        <v>36</v>
      </c>
      <c r="B45" s="855" t="s">
        <v>3269</v>
      </c>
      <c r="C45" s="855" t="s">
        <v>3270</v>
      </c>
      <c r="D45" s="854" t="s">
        <v>6789</v>
      </c>
      <c r="E45" s="859" t="s">
        <v>3272</v>
      </c>
      <c r="F45" s="856" t="s">
        <v>2594</v>
      </c>
      <c r="G45" s="858">
        <v>35</v>
      </c>
    </row>
    <row r="46" spans="1:7" s="860" customFormat="1" ht="174" customHeight="1">
      <c r="A46" s="856">
        <v>37</v>
      </c>
      <c r="B46" s="854" t="s">
        <v>7159</v>
      </c>
      <c r="C46" s="854" t="s">
        <v>7227</v>
      </c>
      <c r="D46" s="400" t="s">
        <v>7481</v>
      </c>
      <c r="E46" s="859"/>
      <c r="F46" s="856" t="s">
        <v>84</v>
      </c>
      <c r="G46" s="858">
        <v>30</v>
      </c>
    </row>
    <row r="47" spans="1:7" s="860" customFormat="1" ht="234.75" customHeight="1">
      <c r="A47" s="856">
        <v>38</v>
      </c>
      <c r="B47" s="854" t="s">
        <v>7160</v>
      </c>
      <c r="C47" s="855" t="s">
        <v>7228</v>
      </c>
      <c r="D47" s="400" t="s">
        <v>7482</v>
      </c>
      <c r="E47" s="859"/>
      <c r="F47" s="856" t="s">
        <v>84</v>
      </c>
      <c r="G47" s="858">
        <v>120</v>
      </c>
    </row>
    <row r="48" spans="1:7" s="860" customFormat="1" ht="237" customHeight="1">
      <c r="A48" s="856">
        <v>39</v>
      </c>
      <c r="B48" s="854" t="s">
        <v>7161</v>
      </c>
      <c r="C48" s="855" t="s">
        <v>7229</v>
      </c>
      <c r="D48" s="400" t="s">
        <v>7483</v>
      </c>
      <c r="E48" s="859"/>
      <c r="F48" s="856" t="s">
        <v>84</v>
      </c>
      <c r="G48" s="858">
        <v>50</v>
      </c>
    </row>
    <row r="49" spans="1:7" s="860" customFormat="1" ht="132">
      <c r="A49" s="856">
        <v>40</v>
      </c>
      <c r="B49" s="854" t="s">
        <v>7162</v>
      </c>
      <c r="C49" s="854" t="s">
        <v>7230</v>
      </c>
      <c r="D49" s="400" t="s">
        <v>7484</v>
      </c>
      <c r="E49" s="859"/>
      <c r="F49" s="856" t="s">
        <v>84</v>
      </c>
      <c r="G49" s="858">
        <v>15</v>
      </c>
    </row>
    <row r="50" spans="1:7" s="860" customFormat="1" ht="187.5" customHeight="1">
      <c r="A50" s="856">
        <v>41</v>
      </c>
      <c r="B50" s="855" t="s">
        <v>4376</v>
      </c>
      <c r="C50" s="855" t="s">
        <v>4377</v>
      </c>
      <c r="D50" s="400" t="s">
        <v>7485</v>
      </c>
      <c r="E50" s="859"/>
      <c r="F50" s="856" t="s">
        <v>84</v>
      </c>
      <c r="G50" s="858">
        <v>1100</v>
      </c>
    </row>
    <row r="51" spans="1:7" s="860" customFormat="1" ht="155.25" customHeight="1">
      <c r="A51" s="856">
        <v>42</v>
      </c>
      <c r="B51" s="854" t="s">
        <v>6094</v>
      </c>
      <c r="C51" s="855" t="s">
        <v>5063</v>
      </c>
      <c r="D51" s="854" t="s">
        <v>7486</v>
      </c>
      <c r="E51" s="859" t="s">
        <v>3386</v>
      </c>
      <c r="F51" s="856" t="s">
        <v>84</v>
      </c>
      <c r="G51" s="858">
        <v>30</v>
      </c>
    </row>
    <row r="52" spans="1:7" s="860" customFormat="1" ht="152.25" customHeight="1">
      <c r="A52" s="856">
        <v>43</v>
      </c>
      <c r="B52" s="855" t="s">
        <v>3437</v>
      </c>
      <c r="C52" s="855" t="s">
        <v>3438</v>
      </c>
      <c r="D52" s="854" t="s">
        <v>7487</v>
      </c>
      <c r="E52" s="859" t="s">
        <v>3322</v>
      </c>
      <c r="F52" s="856" t="s">
        <v>84</v>
      </c>
      <c r="G52" s="858">
        <v>100</v>
      </c>
    </row>
    <row r="53" spans="1:7" s="860" customFormat="1" ht="49.5">
      <c r="A53" s="856">
        <v>44</v>
      </c>
      <c r="B53" s="855" t="s">
        <v>4874</v>
      </c>
      <c r="C53" s="855" t="s">
        <v>4875</v>
      </c>
      <c r="D53" s="854" t="s">
        <v>7488</v>
      </c>
      <c r="E53" s="859" t="s">
        <v>4079</v>
      </c>
      <c r="F53" s="856" t="s">
        <v>84</v>
      </c>
      <c r="G53" s="858">
        <v>5</v>
      </c>
    </row>
    <row r="54" spans="1:7" s="860" customFormat="1" ht="124.5" customHeight="1">
      <c r="A54" s="856">
        <v>45</v>
      </c>
      <c r="B54" s="855" t="s">
        <v>4843</v>
      </c>
      <c r="C54" s="855" t="s">
        <v>4844</v>
      </c>
      <c r="D54" s="400" t="s">
        <v>7489</v>
      </c>
      <c r="E54" s="859"/>
      <c r="F54" s="856" t="s">
        <v>84</v>
      </c>
      <c r="G54" s="858">
        <v>25</v>
      </c>
    </row>
    <row r="55" spans="1:7" s="860" customFormat="1" ht="76.5" customHeight="1">
      <c r="A55" s="856">
        <v>46</v>
      </c>
      <c r="B55" s="855" t="s">
        <v>4488</v>
      </c>
      <c r="C55" s="855" t="s">
        <v>4489</v>
      </c>
      <c r="D55" s="854" t="s">
        <v>7490</v>
      </c>
      <c r="E55" s="859">
        <v>0</v>
      </c>
      <c r="F55" s="856" t="s">
        <v>84</v>
      </c>
      <c r="G55" s="858">
        <v>5</v>
      </c>
    </row>
    <row r="56" spans="1:7" s="860" customFormat="1" ht="125.25" customHeight="1">
      <c r="A56" s="856">
        <v>47</v>
      </c>
      <c r="B56" s="855" t="s">
        <v>3434</v>
      </c>
      <c r="C56" s="855" t="s">
        <v>3435</v>
      </c>
      <c r="D56" s="854" t="s">
        <v>7491</v>
      </c>
      <c r="E56" s="861" t="s">
        <v>3322</v>
      </c>
      <c r="F56" s="856" t="s">
        <v>84</v>
      </c>
      <c r="G56" s="858">
        <v>100</v>
      </c>
    </row>
    <row r="57" spans="1:7" s="860" customFormat="1" ht="120.75" customHeight="1">
      <c r="A57" s="856">
        <v>48</v>
      </c>
      <c r="B57" s="855" t="s">
        <v>3440</v>
      </c>
      <c r="C57" s="855" t="s">
        <v>3441</v>
      </c>
      <c r="D57" s="400" t="s">
        <v>7492</v>
      </c>
      <c r="E57" s="859" t="s">
        <v>3322</v>
      </c>
      <c r="F57" s="856" t="s">
        <v>84</v>
      </c>
      <c r="G57" s="858">
        <v>100</v>
      </c>
    </row>
    <row r="58" spans="1:7" s="860" customFormat="1" ht="138" customHeight="1">
      <c r="A58" s="856">
        <v>49</v>
      </c>
      <c r="B58" s="855" t="s">
        <v>3443</v>
      </c>
      <c r="C58" s="855" t="s">
        <v>3444</v>
      </c>
      <c r="D58" s="854" t="s">
        <v>7493</v>
      </c>
      <c r="E58" s="859" t="s">
        <v>3322</v>
      </c>
      <c r="F58" s="856" t="s">
        <v>84</v>
      </c>
      <c r="G58" s="858">
        <v>100</v>
      </c>
    </row>
    <row r="59" spans="1:7" s="860" customFormat="1" ht="191.25" customHeight="1">
      <c r="A59" s="856">
        <v>50</v>
      </c>
      <c r="B59" s="854" t="s">
        <v>6054</v>
      </c>
      <c r="C59" s="854" t="s">
        <v>7231</v>
      </c>
      <c r="D59" s="400" t="s">
        <v>7494</v>
      </c>
      <c r="E59" s="856"/>
      <c r="F59" s="857" t="s">
        <v>84</v>
      </c>
      <c r="G59" s="858">
        <v>10</v>
      </c>
    </row>
    <row r="60" spans="1:7" s="860" customFormat="1" ht="108" customHeight="1">
      <c r="A60" s="856">
        <v>51</v>
      </c>
      <c r="B60" s="855" t="s">
        <v>4491</v>
      </c>
      <c r="C60" s="854" t="s">
        <v>4493</v>
      </c>
      <c r="D60" s="400" t="s">
        <v>4495</v>
      </c>
      <c r="E60" s="859">
        <v>0</v>
      </c>
      <c r="F60" s="856" t="s">
        <v>84</v>
      </c>
      <c r="G60" s="858">
        <v>15</v>
      </c>
    </row>
    <row r="61" spans="1:7" s="860" customFormat="1" ht="93.75" customHeight="1">
      <c r="A61" s="856">
        <v>52</v>
      </c>
      <c r="B61" s="854" t="s">
        <v>6564</v>
      </c>
      <c r="C61" s="855" t="s">
        <v>5707</v>
      </c>
      <c r="D61" s="400" t="s">
        <v>7495</v>
      </c>
      <c r="E61" s="859"/>
      <c r="F61" s="856" t="s">
        <v>84</v>
      </c>
      <c r="G61" s="858">
        <v>30</v>
      </c>
    </row>
    <row r="62" spans="1:7" s="860" customFormat="1" ht="82.5">
      <c r="A62" s="856">
        <v>53</v>
      </c>
      <c r="B62" s="855" t="s">
        <v>3460</v>
      </c>
      <c r="C62" s="854" t="s">
        <v>3462</v>
      </c>
      <c r="D62" s="400" t="s">
        <v>7496</v>
      </c>
      <c r="E62" s="859" t="s">
        <v>3322</v>
      </c>
      <c r="F62" s="856" t="s">
        <v>84</v>
      </c>
      <c r="G62" s="858">
        <v>30</v>
      </c>
    </row>
    <row r="63" spans="1:7" s="860" customFormat="1" ht="132">
      <c r="A63" s="856">
        <v>54</v>
      </c>
      <c r="B63" s="854" t="s">
        <v>6096</v>
      </c>
      <c r="C63" s="854" t="s">
        <v>5067</v>
      </c>
      <c r="D63" s="400" t="s">
        <v>7497</v>
      </c>
      <c r="E63" s="859"/>
      <c r="F63" s="856" t="s">
        <v>84</v>
      </c>
      <c r="G63" s="858">
        <v>40</v>
      </c>
    </row>
    <row r="64" spans="1:7" s="860" customFormat="1" ht="165">
      <c r="A64" s="856">
        <v>55</v>
      </c>
      <c r="B64" s="854" t="s">
        <v>6097</v>
      </c>
      <c r="C64" s="854" t="s">
        <v>5069</v>
      </c>
      <c r="D64" s="400" t="s">
        <v>7498</v>
      </c>
      <c r="E64" s="859"/>
      <c r="F64" s="856" t="s">
        <v>84</v>
      </c>
      <c r="G64" s="858">
        <v>50</v>
      </c>
    </row>
    <row r="65" spans="1:7" s="860" customFormat="1" ht="115.5">
      <c r="A65" s="856">
        <v>56</v>
      </c>
      <c r="B65" s="855" t="s">
        <v>4272</v>
      </c>
      <c r="C65" s="855" t="s">
        <v>4273</v>
      </c>
      <c r="D65" s="400" t="s">
        <v>7499</v>
      </c>
      <c r="E65" s="861" t="s">
        <v>3967</v>
      </c>
      <c r="F65" s="862" t="s">
        <v>84</v>
      </c>
      <c r="G65" s="858">
        <v>100</v>
      </c>
    </row>
    <row r="66" spans="1:7" s="860" customFormat="1" ht="181.5">
      <c r="A66" s="856">
        <v>57</v>
      </c>
      <c r="B66" s="855" t="s">
        <v>3451</v>
      </c>
      <c r="C66" s="855" t="s">
        <v>3452</v>
      </c>
      <c r="D66" s="854" t="s">
        <v>3453</v>
      </c>
      <c r="E66" s="859" t="s">
        <v>3386</v>
      </c>
      <c r="F66" s="856" t="s">
        <v>84</v>
      </c>
      <c r="G66" s="858">
        <v>80</v>
      </c>
    </row>
    <row r="67" spans="1:7" s="860" customFormat="1" ht="231">
      <c r="A67" s="856">
        <v>58</v>
      </c>
      <c r="B67" s="855" t="s">
        <v>3454</v>
      </c>
      <c r="C67" s="855" t="s">
        <v>3455</v>
      </c>
      <c r="D67" s="400" t="s">
        <v>7500</v>
      </c>
      <c r="E67" s="859">
        <v>0</v>
      </c>
      <c r="F67" s="856" t="s">
        <v>84</v>
      </c>
      <c r="G67" s="858">
        <v>100</v>
      </c>
    </row>
    <row r="68" spans="1:7" s="860" customFormat="1" ht="150" customHeight="1">
      <c r="A68" s="856">
        <v>59</v>
      </c>
      <c r="B68" s="854" t="s">
        <v>6595</v>
      </c>
      <c r="C68" s="855" t="s">
        <v>6763</v>
      </c>
      <c r="D68" s="400" t="s">
        <v>7501</v>
      </c>
      <c r="E68" s="859"/>
      <c r="F68" s="856" t="s">
        <v>1757</v>
      </c>
      <c r="G68" s="858">
        <v>30</v>
      </c>
    </row>
    <row r="69" spans="1:7" s="860" customFormat="1" ht="132">
      <c r="A69" s="856">
        <v>60</v>
      </c>
      <c r="B69" s="854" t="s">
        <v>6603</v>
      </c>
      <c r="C69" s="855" t="s">
        <v>5811</v>
      </c>
      <c r="D69" s="400" t="s">
        <v>7502</v>
      </c>
      <c r="E69" s="859" t="s">
        <v>3479</v>
      </c>
      <c r="F69" s="856" t="s">
        <v>84</v>
      </c>
      <c r="G69" s="858">
        <v>50</v>
      </c>
    </row>
    <row r="70" spans="1:7" s="860" customFormat="1" ht="132">
      <c r="A70" s="856">
        <v>61</v>
      </c>
      <c r="B70" s="855" t="s">
        <v>3457</v>
      </c>
      <c r="C70" s="855" t="s">
        <v>3458</v>
      </c>
      <c r="D70" s="854" t="s">
        <v>7503</v>
      </c>
      <c r="E70" s="859" t="s">
        <v>3386</v>
      </c>
      <c r="F70" s="856" t="s">
        <v>84</v>
      </c>
      <c r="G70" s="858">
        <v>60</v>
      </c>
    </row>
    <row r="71" spans="1:7" s="860" customFormat="1" ht="165">
      <c r="A71" s="856">
        <v>62</v>
      </c>
      <c r="B71" s="854" t="s">
        <v>6055</v>
      </c>
      <c r="C71" s="854" t="s">
        <v>7232</v>
      </c>
      <c r="D71" s="400" t="s">
        <v>7504</v>
      </c>
      <c r="E71" s="859"/>
      <c r="F71" s="856" t="s">
        <v>84</v>
      </c>
      <c r="G71" s="858">
        <v>5</v>
      </c>
    </row>
    <row r="72" spans="1:7" s="860" customFormat="1" ht="181.5">
      <c r="A72" s="856">
        <v>63</v>
      </c>
      <c r="B72" s="854" t="s">
        <v>6056</v>
      </c>
      <c r="C72" s="854" t="s">
        <v>7233</v>
      </c>
      <c r="D72" s="854" t="s">
        <v>7505</v>
      </c>
      <c r="E72" s="859"/>
      <c r="F72" s="856" t="s">
        <v>84</v>
      </c>
      <c r="G72" s="858">
        <v>10</v>
      </c>
    </row>
    <row r="73" spans="1:7" s="860" customFormat="1" ht="66">
      <c r="A73" s="856">
        <v>64</v>
      </c>
      <c r="B73" s="855" t="s">
        <v>3465</v>
      </c>
      <c r="C73" s="855" t="s">
        <v>3466</v>
      </c>
      <c r="D73" s="400" t="s">
        <v>7506</v>
      </c>
      <c r="E73" s="859">
        <v>0</v>
      </c>
      <c r="F73" s="856" t="s">
        <v>84</v>
      </c>
      <c r="G73" s="858">
        <v>30</v>
      </c>
    </row>
    <row r="74" spans="1:7" s="860" customFormat="1" ht="82.5">
      <c r="A74" s="856">
        <v>65</v>
      </c>
      <c r="B74" s="855" t="s">
        <v>3273</v>
      </c>
      <c r="C74" s="855" t="s">
        <v>3274</v>
      </c>
      <c r="D74" s="854" t="s">
        <v>6790</v>
      </c>
      <c r="E74" s="861">
        <v>0</v>
      </c>
      <c r="F74" s="862" t="s">
        <v>84</v>
      </c>
      <c r="G74" s="858">
        <v>30</v>
      </c>
    </row>
    <row r="75" spans="1:7" s="860" customFormat="1" ht="82.5">
      <c r="A75" s="856">
        <v>66</v>
      </c>
      <c r="B75" s="855" t="s">
        <v>3276</v>
      </c>
      <c r="C75" s="855" t="s">
        <v>3277</v>
      </c>
      <c r="D75" s="854" t="s">
        <v>7507</v>
      </c>
      <c r="E75" s="859">
        <v>0</v>
      </c>
      <c r="F75" s="856" t="s">
        <v>84</v>
      </c>
      <c r="G75" s="858">
        <v>30</v>
      </c>
    </row>
    <row r="76" spans="1:7" s="860" customFormat="1" ht="181.5">
      <c r="A76" s="856">
        <v>67</v>
      </c>
      <c r="B76" s="854" t="s">
        <v>6057</v>
      </c>
      <c r="C76" s="854" t="s">
        <v>7234</v>
      </c>
      <c r="D76" s="854" t="s">
        <v>7508</v>
      </c>
      <c r="E76" s="859"/>
      <c r="F76" s="856" t="s">
        <v>84</v>
      </c>
      <c r="G76" s="858">
        <v>10</v>
      </c>
    </row>
    <row r="77" spans="1:7" s="860" customFormat="1" ht="132">
      <c r="A77" s="856">
        <v>68</v>
      </c>
      <c r="B77" s="854" t="s">
        <v>6058</v>
      </c>
      <c r="C77" s="854" t="s">
        <v>7235</v>
      </c>
      <c r="D77" s="854" t="s">
        <v>7509</v>
      </c>
      <c r="E77" s="859"/>
      <c r="F77" s="856" t="s">
        <v>84</v>
      </c>
      <c r="G77" s="858">
        <v>10</v>
      </c>
    </row>
    <row r="78" spans="1:7" s="860" customFormat="1" ht="82.5">
      <c r="A78" s="856">
        <v>69</v>
      </c>
      <c r="B78" s="855" t="s">
        <v>3279</v>
      </c>
      <c r="C78" s="854" t="s">
        <v>3280</v>
      </c>
      <c r="D78" s="854" t="s">
        <v>7510</v>
      </c>
      <c r="E78" s="859">
        <v>0</v>
      </c>
      <c r="F78" s="856" t="s">
        <v>84</v>
      </c>
      <c r="G78" s="858">
        <v>30</v>
      </c>
    </row>
    <row r="79" spans="1:7" s="860" customFormat="1" ht="132">
      <c r="A79" s="856">
        <v>70</v>
      </c>
      <c r="B79" s="854" t="s">
        <v>6599</v>
      </c>
      <c r="C79" s="855" t="s">
        <v>4944</v>
      </c>
      <c r="D79" s="400" t="s">
        <v>7511</v>
      </c>
      <c r="E79" s="859"/>
      <c r="F79" s="856" t="s">
        <v>1757</v>
      </c>
      <c r="G79" s="858">
        <v>50</v>
      </c>
    </row>
    <row r="80" spans="1:7" s="860" customFormat="1" ht="102.75" customHeight="1">
      <c r="A80" s="856">
        <v>71</v>
      </c>
      <c r="B80" s="854" t="s">
        <v>6598</v>
      </c>
      <c r="C80" s="855" t="s">
        <v>5795</v>
      </c>
      <c r="D80" s="854" t="s">
        <v>5797</v>
      </c>
      <c r="E80" s="859"/>
      <c r="F80" s="856" t="s">
        <v>1757</v>
      </c>
      <c r="G80" s="858">
        <v>30</v>
      </c>
    </row>
    <row r="81" spans="1:7" s="860" customFormat="1" ht="182.25" customHeight="1">
      <c r="A81" s="856">
        <v>72</v>
      </c>
      <c r="B81" s="854" t="s">
        <v>6091</v>
      </c>
      <c r="C81" s="855" t="s">
        <v>5056</v>
      </c>
      <c r="D81" s="400" t="s">
        <v>7512</v>
      </c>
      <c r="E81" s="854"/>
      <c r="F81" s="856" t="s">
        <v>84</v>
      </c>
      <c r="G81" s="858">
        <v>80</v>
      </c>
    </row>
    <row r="82" spans="1:7" s="860" customFormat="1" ht="220.5" customHeight="1">
      <c r="A82" s="856">
        <v>73</v>
      </c>
      <c r="B82" s="855" t="s">
        <v>3472</v>
      </c>
      <c r="C82" s="855" t="s">
        <v>3473</v>
      </c>
      <c r="D82" s="400" t="s">
        <v>7513</v>
      </c>
      <c r="E82" s="859" t="s">
        <v>3475</v>
      </c>
      <c r="F82" s="856" t="s">
        <v>84</v>
      </c>
      <c r="G82" s="858">
        <v>80</v>
      </c>
    </row>
    <row r="83" spans="1:7" s="860" customFormat="1" ht="154.5" customHeight="1">
      <c r="A83" s="856">
        <v>74</v>
      </c>
      <c r="B83" s="855" t="s">
        <v>4391</v>
      </c>
      <c r="C83" s="855" t="s">
        <v>4392</v>
      </c>
      <c r="D83" s="400" t="s">
        <v>7514</v>
      </c>
      <c r="E83" s="859" t="s">
        <v>3322</v>
      </c>
      <c r="F83" s="856" t="s">
        <v>84</v>
      </c>
      <c r="G83" s="858">
        <v>100</v>
      </c>
    </row>
    <row r="84" spans="1:7" s="860" customFormat="1" ht="155.25" customHeight="1">
      <c r="A84" s="856">
        <v>75</v>
      </c>
      <c r="B84" s="855" t="s">
        <v>3495</v>
      </c>
      <c r="C84" s="855" t="s">
        <v>3496</v>
      </c>
      <c r="D84" s="400" t="s">
        <v>7515</v>
      </c>
      <c r="E84" s="859" t="s">
        <v>3322</v>
      </c>
      <c r="F84" s="856" t="s">
        <v>84</v>
      </c>
      <c r="G84" s="858">
        <v>220</v>
      </c>
    </row>
    <row r="85" spans="1:7" s="860" customFormat="1" ht="182.25" customHeight="1">
      <c r="A85" s="856">
        <v>76</v>
      </c>
      <c r="B85" s="854" t="s">
        <v>6591</v>
      </c>
      <c r="C85" s="854" t="s">
        <v>6761</v>
      </c>
      <c r="D85" s="400" t="s">
        <v>7516</v>
      </c>
      <c r="E85" s="859"/>
      <c r="F85" s="856" t="s">
        <v>1757</v>
      </c>
      <c r="G85" s="858">
        <v>30</v>
      </c>
    </row>
    <row r="86" spans="1:7" s="860" customFormat="1" ht="115.5">
      <c r="A86" s="856">
        <v>77</v>
      </c>
      <c r="B86" s="855" t="s">
        <v>3502</v>
      </c>
      <c r="C86" s="855" t="s">
        <v>3503</v>
      </c>
      <c r="D86" s="400" t="s">
        <v>7517</v>
      </c>
      <c r="E86" s="859" t="s">
        <v>3493</v>
      </c>
      <c r="F86" s="856" t="s">
        <v>84</v>
      </c>
      <c r="G86" s="858">
        <v>80</v>
      </c>
    </row>
    <row r="87" spans="1:7" s="860" customFormat="1" ht="99">
      <c r="A87" s="856">
        <v>78</v>
      </c>
      <c r="B87" s="854" t="s">
        <v>6093</v>
      </c>
      <c r="C87" s="855" t="s">
        <v>5061</v>
      </c>
      <c r="D87" s="400" t="s">
        <v>7518</v>
      </c>
      <c r="E87" s="859" t="s">
        <v>3386</v>
      </c>
      <c r="F87" s="856" t="s">
        <v>84</v>
      </c>
      <c r="G87" s="858">
        <v>50</v>
      </c>
    </row>
    <row r="88" spans="1:7" s="860" customFormat="1" ht="99">
      <c r="A88" s="856">
        <v>79</v>
      </c>
      <c r="B88" s="854" t="s">
        <v>6092</v>
      </c>
      <c r="C88" s="855" t="s">
        <v>5059</v>
      </c>
      <c r="D88" s="854" t="s">
        <v>7519</v>
      </c>
      <c r="E88" s="859" t="s">
        <v>3386</v>
      </c>
      <c r="F88" s="856" t="s">
        <v>84</v>
      </c>
      <c r="G88" s="858">
        <v>50</v>
      </c>
    </row>
    <row r="89" spans="1:7" s="860" customFormat="1" ht="165">
      <c r="A89" s="856">
        <v>80</v>
      </c>
      <c r="B89" s="854" t="s">
        <v>6592</v>
      </c>
      <c r="C89" s="854" t="s">
        <v>6762</v>
      </c>
      <c r="D89" s="854" t="s">
        <v>7520</v>
      </c>
      <c r="E89" s="859"/>
      <c r="F89" s="856" t="s">
        <v>1757</v>
      </c>
      <c r="G89" s="858">
        <v>30</v>
      </c>
    </row>
    <row r="90" spans="1:7" s="860" customFormat="1" ht="198">
      <c r="A90" s="856">
        <v>81</v>
      </c>
      <c r="B90" s="855" t="s">
        <v>3468</v>
      </c>
      <c r="C90" s="855" t="s">
        <v>3469</v>
      </c>
      <c r="D90" s="400" t="s">
        <v>7521</v>
      </c>
      <c r="E90" s="859" t="s">
        <v>3471</v>
      </c>
      <c r="F90" s="856" t="s">
        <v>84</v>
      </c>
      <c r="G90" s="858">
        <v>50</v>
      </c>
    </row>
    <row r="91" spans="1:7" s="860" customFormat="1" ht="115.5">
      <c r="A91" s="856">
        <v>82</v>
      </c>
      <c r="B91" s="854" t="s">
        <v>6594</v>
      </c>
      <c r="C91" s="855" t="s">
        <v>5779</v>
      </c>
      <c r="D91" s="854" t="s">
        <v>5781</v>
      </c>
      <c r="E91" s="859"/>
      <c r="F91" s="856" t="s">
        <v>1757</v>
      </c>
      <c r="G91" s="858">
        <v>30</v>
      </c>
    </row>
    <row r="92" spans="1:7" s="860" customFormat="1" ht="165">
      <c r="A92" s="856">
        <v>83</v>
      </c>
      <c r="B92" s="855" t="s">
        <v>4837</v>
      </c>
      <c r="C92" s="855" t="s">
        <v>4838</v>
      </c>
      <c r="D92" s="400" t="s">
        <v>7522</v>
      </c>
      <c r="E92" s="859" t="s">
        <v>3386</v>
      </c>
      <c r="F92" s="856" t="s">
        <v>84</v>
      </c>
      <c r="G92" s="858">
        <v>100</v>
      </c>
    </row>
    <row r="93" spans="1:7" s="860" customFormat="1" ht="99">
      <c r="A93" s="856">
        <v>84</v>
      </c>
      <c r="B93" s="855" t="s">
        <v>3487</v>
      </c>
      <c r="C93" s="855" t="s">
        <v>3488</v>
      </c>
      <c r="D93" s="854" t="s">
        <v>3489</v>
      </c>
      <c r="E93" s="859">
        <v>0</v>
      </c>
      <c r="F93" s="856" t="s">
        <v>84</v>
      </c>
      <c r="G93" s="858">
        <v>100</v>
      </c>
    </row>
    <row r="94" spans="1:7" s="860" customFormat="1" ht="165">
      <c r="A94" s="856">
        <v>85</v>
      </c>
      <c r="B94" s="854" t="s">
        <v>6590</v>
      </c>
      <c r="C94" s="854" t="s">
        <v>6760</v>
      </c>
      <c r="D94" s="400" t="s">
        <v>7523</v>
      </c>
      <c r="E94" s="859"/>
      <c r="F94" s="856" t="s">
        <v>1757</v>
      </c>
      <c r="G94" s="858">
        <v>30</v>
      </c>
    </row>
    <row r="95" spans="1:7" s="860" customFormat="1" ht="115.5">
      <c r="A95" s="856">
        <v>86</v>
      </c>
      <c r="B95" s="855" t="s">
        <v>3446</v>
      </c>
      <c r="C95" s="855" t="s">
        <v>3447</v>
      </c>
      <c r="D95" s="854" t="s">
        <v>7524</v>
      </c>
      <c r="E95" s="859" t="s">
        <v>3322</v>
      </c>
      <c r="F95" s="856" t="s">
        <v>84</v>
      </c>
      <c r="G95" s="858">
        <v>80</v>
      </c>
    </row>
    <row r="96" spans="1:7" s="860" customFormat="1" ht="151.5" customHeight="1">
      <c r="A96" s="856">
        <v>87</v>
      </c>
      <c r="B96" s="855" t="s">
        <v>3476</v>
      </c>
      <c r="C96" s="855" t="s">
        <v>3477</v>
      </c>
      <c r="D96" s="400" t="s">
        <v>7525</v>
      </c>
      <c r="E96" s="859" t="s">
        <v>3479</v>
      </c>
      <c r="F96" s="856" t="s">
        <v>84</v>
      </c>
      <c r="G96" s="858">
        <v>80</v>
      </c>
    </row>
    <row r="97" spans="1:7" s="860" customFormat="1" ht="201" customHeight="1">
      <c r="A97" s="856">
        <v>88</v>
      </c>
      <c r="B97" s="855" t="s">
        <v>3490</v>
      </c>
      <c r="C97" s="855" t="s">
        <v>3491</v>
      </c>
      <c r="D97" s="400" t="s">
        <v>7526</v>
      </c>
      <c r="E97" s="861" t="s">
        <v>3493</v>
      </c>
      <c r="F97" s="862" t="s">
        <v>84</v>
      </c>
      <c r="G97" s="858">
        <v>60</v>
      </c>
    </row>
    <row r="98" spans="1:7" s="860" customFormat="1" ht="169.5" customHeight="1">
      <c r="A98" s="856">
        <v>89</v>
      </c>
      <c r="B98" s="854" t="s">
        <v>6089</v>
      </c>
      <c r="C98" s="855" t="s">
        <v>5052</v>
      </c>
      <c r="D98" s="400" t="s">
        <v>6748</v>
      </c>
      <c r="E98" s="859"/>
      <c r="F98" s="856" t="s">
        <v>84</v>
      </c>
      <c r="G98" s="858">
        <v>70</v>
      </c>
    </row>
    <row r="99" spans="1:7" s="860" customFormat="1" ht="90.75" customHeight="1">
      <c r="A99" s="856">
        <v>90</v>
      </c>
      <c r="B99" s="855" t="s">
        <v>4840</v>
      </c>
      <c r="C99" s="855" t="s">
        <v>4841</v>
      </c>
      <c r="D99" s="400" t="s">
        <v>7527</v>
      </c>
      <c r="E99" s="859" t="s">
        <v>3386</v>
      </c>
      <c r="F99" s="856" t="s">
        <v>84</v>
      </c>
      <c r="G99" s="858">
        <v>80</v>
      </c>
    </row>
    <row r="100" spans="1:7" s="860" customFormat="1" ht="171" customHeight="1">
      <c r="A100" s="856">
        <v>91</v>
      </c>
      <c r="B100" s="854" t="s">
        <v>6605</v>
      </c>
      <c r="C100" s="854" t="s">
        <v>5818</v>
      </c>
      <c r="D100" s="400" t="s">
        <v>7528</v>
      </c>
      <c r="E100" s="859"/>
      <c r="F100" s="856" t="s">
        <v>1757</v>
      </c>
      <c r="G100" s="858">
        <v>15</v>
      </c>
    </row>
    <row r="101" spans="1:7" s="860" customFormat="1" ht="99">
      <c r="A101" s="856">
        <v>92</v>
      </c>
      <c r="B101" s="855" t="s">
        <v>3499</v>
      </c>
      <c r="C101" s="855" t="s">
        <v>3500</v>
      </c>
      <c r="D101" s="854" t="s">
        <v>3501</v>
      </c>
      <c r="E101" s="859" t="s">
        <v>3322</v>
      </c>
      <c r="F101" s="856" t="s">
        <v>84</v>
      </c>
      <c r="G101" s="858">
        <v>80</v>
      </c>
    </row>
    <row r="102" spans="1:7" s="860" customFormat="1" ht="115.5">
      <c r="A102" s="856">
        <v>93</v>
      </c>
      <c r="B102" s="855" t="s">
        <v>3527</v>
      </c>
      <c r="C102" s="855" t="s">
        <v>3528</v>
      </c>
      <c r="D102" s="854" t="s">
        <v>3529</v>
      </c>
      <c r="E102" s="859" t="s">
        <v>3471</v>
      </c>
      <c r="F102" s="856" t="s">
        <v>84</v>
      </c>
      <c r="G102" s="858">
        <v>60</v>
      </c>
    </row>
    <row r="103" spans="1:7" s="860" customFormat="1" ht="115.5">
      <c r="A103" s="856">
        <v>94</v>
      </c>
      <c r="B103" s="854" t="s">
        <v>6587</v>
      </c>
      <c r="C103" s="854" t="s">
        <v>5755</v>
      </c>
      <c r="D103" s="400" t="s">
        <v>6757</v>
      </c>
      <c r="E103" s="859"/>
      <c r="F103" s="856" t="s">
        <v>1757</v>
      </c>
      <c r="G103" s="858">
        <v>10</v>
      </c>
    </row>
    <row r="104" spans="1:7" s="860" customFormat="1" ht="66">
      <c r="A104" s="856">
        <v>95</v>
      </c>
      <c r="B104" s="855" t="s">
        <v>3535</v>
      </c>
      <c r="C104" s="855" t="s">
        <v>3536</v>
      </c>
      <c r="D104" s="854" t="s">
        <v>7529</v>
      </c>
      <c r="E104" s="859" t="s">
        <v>3471</v>
      </c>
      <c r="F104" s="856" t="s">
        <v>84</v>
      </c>
      <c r="G104" s="858">
        <v>70</v>
      </c>
    </row>
    <row r="105" spans="1:7" s="860" customFormat="1" ht="120" customHeight="1">
      <c r="A105" s="856">
        <v>96</v>
      </c>
      <c r="B105" s="854" t="s">
        <v>6081</v>
      </c>
      <c r="C105" s="855" t="s">
        <v>7236</v>
      </c>
      <c r="D105" s="854" t="s">
        <v>5037</v>
      </c>
      <c r="E105" s="859"/>
      <c r="F105" s="856" t="s">
        <v>84</v>
      </c>
      <c r="G105" s="858">
        <v>20</v>
      </c>
    </row>
    <row r="106" spans="1:7" s="860" customFormat="1" ht="49.5">
      <c r="A106" s="856">
        <v>97</v>
      </c>
      <c r="B106" s="855" t="s">
        <v>3539</v>
      </c>
      <c r="C106" s="855" t="s">
        <v>3540</v>
      </c>
      <c r="D106" s="854" t="s">
        <v>3541</v>
      </c>
      <c r="E106" s="859" t="s">
        <v>3542</v>
      </c>
      <c r="F106" s="856" t="s">
        <v>379</v>
      </c>
      <c r="G106" s="858">
        <v>2</v>
      </c>
    </row>
    <row r="107" spans="1:7" s="860" customFormat="1" ht="99">
      <c r="A107" s="856">
        <v>98</v>
      </c>
      <c r="B107" s="854" t="s">
        <v>6562</v>
      </c>
      <c r="C107" s="855" t="s">
        <v>5702</v>
      </c>
      <c r="D107" s="400" t="s">
        <v>7530</v>
      </c>
      <c r="E107" s="859" t="s">
        <v>3770</v>
      </c>
      <c r="F107" s="856" t="s">
        <v>84</v>
      </c>
      <c r="G107" s="858">
        <v>30</v>
      </c>
    </row>
    <row r="108" spans="1:7" s="860" customFormat="1" ht="66">
      <c r="A108" s="856">
        <v>99</v>
      </c>
      <c r="B108" s="855" t="s">
        <v>3505</v>
      </c>
      <c r="C108" s="855" t="s">
        <v>3506</v>
      </c>
      <c r="D108" s="400" t="s">
        <v>7531</v>
      </c>
      <c r="E108" s="859"/>
      <c r="F108" s="856" t="s">
        <v>84</v>
      </c>
      <c r="G108" s="858">
        <v>30</v>
      </c>
    </row>
    <row r="109" spans="1:7" s="860" customFormat="1" ht="99">
      <c r="A109" s="856">
        <v>100</v>
      </c>
      <c r="B109" s="854" t="s">
        <v>6550</v>
      </c>
      <c r="C109" s="855" t="s">
        <v>4551</v>
      </c>
      <c r="D109" s="400" t="s">
        <v>7532</v>
      </c>
      <c r="E109" s="859" t="s">
        <v>5682</v>
      </c>
      <c r="F109" s="856" t="s">
        <v>1304</v>
      </c>
      <c r="G109" s="858">
        <v>100</v>
      </c>
    </row>
    <row r="110" spans="1:7" s="860" customFormat="1" ht="66">
      <c r="A110" s="856">
        <v>101</v>
      </c>
      <c r="B110" s="855" t="s">
        <v>3512</v>
      </c>
      <c r="C110" s="854" t="s">
        <v>7237</v>
      </c>
      <c r="D110" s="400" t="s">
        <v>7533</v>
      </c>
      <c r="E110" s="859">
        <v>0</v>
      </c>
      <c r="F110" s="856" t="s">
        <v>84</v>
      </c>
      <c r="G110" s="858">
        <v>50</v>
      </c>
    </row>
    <row r="111" spans="1:7" s="860" customFormat="1" ht="115.5">
      <c r="A111" s="856">
        <v>102</v>
      </c>
      <c r="B111" s="854" t="s">
        <v>6323</v>
      </c>
      <c r="C111" s="854" t="s">
        <v>7238</v>
      </c>
      <c r="D111" s="400" t="s">
        <v>7534</v>
      </c>
      <c r="E111" s="859" t="s">
        <v>8056</v>
      </c>
      <c r="F111" s="856" t="s">
        <v>84</v>
      </c>
      <c r="G111" s="858">
        <v>70</v>
      </c>
    </row>
    <row r="112" spans="1:7" s="860" customFormat="1" ht="49.5">
      <c r="A112" s="856">
        <v>103</v>
      </c>
      <c r="B112" s="855" t="s">
        <v>4828</v>
      </c>
      <c r="C112" s="855" t="s">
        <v>4829</v>
      </c>
      <c r="D112" s="400" t="s">
        <v>7535</v>
      </c>
      <c r="E112" s="859"/>
      <c r="F112" s="856" t="s">
        <v>2733</v>
      </c>
      <c r="G112" s="858">
        <v>70</v>
      </c>
    </row>
    <row r="113" spans="1:7" s="860" customFormat="1" ht="132">
      <c r="A113" s="856">
        <v>104</v>
      </c>
      <c r="B113" s="854" t="s">
        <v>6318</v>
      </c>
      <c r="C113" s="854" t="s">
        <v>7239</v>
      </c>
      <c r="D113" s="400" t="s">
        <v>7536</v>
      </c>
      <c r="E113" s="859" t="s">
        <v>8055</v>
      </c>
      <c r="F113" s="856" t="s">
        <v>84</v>
      </c>
      <c r="G113" s="858">
        <v>70</v>
      </c>
    </row>
    <row r="114" spans="1:7" s="860" customFormat="1" ht="49.5">
      <c r="A114" s="856">
        <v>105</v>
      </c>
      <c r="B114" s="855" t="s">
        <v>4559</v>
      </c>
      <c r="C114" s="855" t="s">
        <v>7240</v>
      </c>
      <c r="D114" s="400" t="s">
        <v>7537</v>
      </c>
      <c r="E114" s="859"/>
      <c r="F114" s="856" t="s">
        <v>84</v>
      </c>
      <c r="G114" s="858">
        <v>5</v>
      </c>
    </row>
    <row r="115" spans="1:7" s="860" customFormat="1" ht="49.5">
      <c r="A115" s="856">
        <v>106</v>
      </c>
      <c r="B115" s="854" t="s">
        <v>6116</v>
      </c>
      <c r="C115" s="855" t="s">
        <v>5119</v>
      </c>
      <c r="D115" s="400" t="s">
        <v>7538</v>
      </c>
      <c r="E115" s="859"/>
      <c r="F115" s="856" t="s">
        <v>84</v>
      </c>
      <c r="G115" s="858">
        <v>20</v>
      </c>
    </row>
    <row r="116" spans="1:7" s="860" customFormat="1" ht="99">
      <c r="A116" s="856">
        <v>107</v>
      </c>
      <c r="B116" s="855" t="s">
        <v>3388</v>
      </c>
      <c r="C116" s="855" t="s">
        <v>3389</v>
      </c>
      <c r="D116" s="400" t="s">
        <v>3391</v>
      </c>
      <c r="E116" s="859" t="s">
        <v>3322</v>
      </c>
      <c r="F116" s="856" t="s">
        <v>84</v>
      </c>
      <c r="G116" s="858">
        <v>100</v>
      </c>
    </row>
    <row r="117" spans="1:7" s="860" customFormat="1" ht="155.25" customHeight="1">
      <c r="A117" s="856">
        <v>108</v>
      </c>
      <c r="B117" s="854" t="s">
        <v>7163</v>
      </c>
      <c r="C117" s="855" t="s">
        <v>7241</v>
      </c>
      <c r="D117" s="400" t="s">
        <v>7539</v>
      </c>
      <c r="E117" s="859"/>
      <c r="F117" s="856" t="s">
        <v>84</v>
      </c>
      <c r="G117" s="858">
        <v>20</v>
      </c>
    </row>
    <row r="118" spans="1:7" s="860" customFormat="1" ht="122.25" customHeight="1">
      <c r="A118" s="856">
        <v>109</v>
      </c>
      <c r="B118" s="855" t="s">
        <v>3519</v>
      </c>
      <c r="C118" s="855" t="s">
        <v>3520</v>
      </c>
      <c r="D118" s="400" t="s">
        <v>7540</v>
      </c>
      <c r="E118" s="859" t="s">
        <v>3522</v>
      </c>
      <c r="F118" s="856" t="s">
        <v>84</v>
      </c>
      <c r="G118" s="858">
        <v>1500</v>
      </c>
    </row>
    <row r="119" spans="1:7" s="860" customFormat="1" ht="186" customHeight="1">
      <c r="A119" s="856">
        <v>110</v>
      </c>
      <c r="B119" s="855" t="s">
        <v>3523</v>
      </c>
      <c r="C119" s="855" t="s">
        <v>3524</v>
      </c>
      <c r="D119" s="854" t="s">
        <v>8066</v>
      </c>
      <c r="E119" s="859" t="s">
        <v>3377</v>
      </c>
      <c r="F119" s="856" t="s">
        <v>84</v>
      </c>
      <c r="G119" s="858">
        <v>500</v>
      </c>
    </row>
    <row r="120" spans="1:7" s="860" customFormat="1" ht="70.5" customHeight="1">
      <c r="A120" s="856">
        <v>111</v>
      </c>
      <c r="B120" s="855" t="s">
        <v>3364</v>
      </c>
      <c r="C120" s="855" t="s">
        <v>3365</v>
      </c>
      <c r="D120" s="854" t="s">
        <v>3366</v>
      </c>
      <c r="E120" s="859" t="s">
        <v>3311</v>
      </c>
      <c r="F120" s="856" t="s">
        <v>84</v>
      </c>
      <c r="G120" s="858">
        <v>70</v>
      </c>
    </row>
    <row r="121" spans="1:7" s="860" customFormat="1" ht="91.5" customHeight="1">
      <c r="A121" s="856">
        <v>112</v>
      </c>
      <c r="B121" s="854" t="s">
        <v>6694</v>
      </c>
      <c r="C121" s="855" t="s">
        <v>5990</v>
      </c>
      <c r="D121" s="854" t="s">
        <v>5991</v>
      </c>
      <c r="E121" s="859"/>
      <c r="F121" s="856" t="s">
        <v>1354</v>
      </c>
      <c r="G121" s="858">
        <v>200</v>
      </c>
    </row>
    <row r="122" spans="1:7" s="860" customFormat="1" ht="87.75" customHeight="1">
      <c r="A122" s="856">
        <v>113</v>
      </c>
      <c r="B122" s="855" t="s">
        <v>4916</v>
      </c>
      <c r="C122" s="855" t="s">
        <v>4917</v>
      </c>
      <c r="D122" s="400" t="s">
        <v>4918</v>
      </c>
      <c r="E122" s="859">
        <v>0</v>
      </c>
      <c r="F122" s="856" t="s">
        <v>84</v>
      </c>
      <c r="G122" s="858">
        <v>10</v>
      </c>
    </row>
    <row r="123" spans="1:7" s="860" customFormat="1" ht="119.25" customHeight="1">
      <c r="A123" s="856">
        <v>114</v>
      </c>
      <c r="B123" s="854" t="s">
        <v>6061</v>
      </c>
      <c r="C123" s="854" t="s">
        <v>7242</v>
      </c>
      <c r="D123" s="400" t="s">
        <v>7541</v>
      </c>
      <c r="E123" s="859"/>
      <c r="F123" s="856" t="s">
        <v>84</v>
      </c>
      <c r="G123" s="858">
        <v>10</v>
      </c>
    </row>
    <row r="124" spans="1:7" s="860" customFormat="1" ht="123.75" customHeight="1">
      <c r="A124" s="856">
        <v>115</v>
      </c>
      <c r="B124" s="854" t="s">
        <v>6601</v>
      </c>
      <c r="C124" s="855" t="s">
        <v>5804</v>
      </c>
      <c r="D124" s="400" t="s">
        <v>7542</v>
      </c>
      <c r="E124" s="859"/>
      <c r="F124" s="856" t="s">
        <v>1757</v>
      </c>
      <c r="G124" s="858">
        <v>20</v>
      </c>
    </row>
    <row r="125" spans="1:7" s="860" customFormat="1" ht="118.5" customHeight="1">
      <c r="A125" s="856">
        <v>116</v>
      </c>
      <c r="B125" s="854" t="s">
        <v>6600</v>
      </c>
      <c r="C125" s="855" t="s">
        <v>5800</v>
      </c>
      <c r="D125" s="400" t="s">
        <v>7543</v>
      </c>
      <c r="E125" s="859"/>
      <c r="F125" s="856" t="s">
        <v>1757</v>
      </c>
      <c r="G125" s="858">
        <v>150</v>
      </c>
    </row>
    <row r="126" spans="1:7" s="860" customFormat="1" ht="104.25" customHeight="1">
      <c r="A126" s="856">
        <v>117</v>
      </c>
      <c r="B126" s="855" t="s">
        <v>4280</v>
      </c>
      <c r="C126" s="854" t="s">
        <v>6741</v>
      </c>
      <c r="D126" s="400" t="s">
        <v>7544</v>
      </c>
      <c r="E126" s="859" t="s">
        <v>4284</v>
      </c>
      <c r="F126" s="856" t="s">
        <v>84</v>
      </c>
      <c r="G126" s="858">
        <v>70</v>
      </c>
    </row>
    <row r="127" spans="1:7" s="860" customFormat="1" ht="104.25" customHeight="1">
      <c r="A127" s="856">
        <v>118</v>
      </c>
      <c r="B127" s="855" t="s">
        <v>3530</v>
      </c>
      <c r="C127" s="854" t="s">
        <v>3531</v>
      </c>
      <c r="D127" s="854" t="s">
        <v>7545</v>
      </c>
      <c r="E127" s="859" t="s">
        <v>3533</v>
      </c>
      <c r="F127" s="856" t="s">
        <v>84</v>
      </c>
      <c r="G127" s="858">
        <v>200</v>
      </c>
    </row>
    <row r="128" spans="1:7" s="860" customFormat="1" ht="87" customHeight="1">
      <c r="A128" s="856">
        <v>119</v>
      </c>
      <c r="B128" s="855" t="s">
        <v>4285</v>
      </c>
      <c r="C128" s="854" t="s">
        <v>6340</v>
      </c>
      <c r="D128" s="400" t="s">
        <v>7546</v>
      </c>
      <c r="E128" s="859" t="s">
        <v>4284</v>
      </c>
      <c r="F128" s="856" t="s">
        <v>84</v>
      </c>
      <c r="G128" s="858">
        <v>150</v>
      </c>
    </row>
    <row r="129" spans="1:7" s="860" customFormat="1" ht="72.75" customHeight="1">
      <c r="A129" s="856">
        <v>120</v>
      </c>
      <c r="B129" s="854" t="s">
        <v>6102</v>
      </c>
      <c r="C129" s="854" t="s">
        <v>5081</v>
      </c>
      <c r="D129" s="854" t="s">
        <v>7547</v>
      </c>
      <c r="E129" s="859"/>
      <c r="F129" s="856" t="s">
        <v>84</v>
      </c>
      <c r="G129" s="858">
        <v>50</v>
      </c>
    </row>
    <row r="130" spans="1:7" s="860" customFormat="1" ht="121.5" customHeight="1">
      <c r="A130" s="856">
        <v>121</v>
      </c>
      <c r="B130" s="855" t="s">
        <v>3543</v>
      </c>
      <c r="C130" s="854" t="s">
        <v>3544</v>
      </c>
      <c r="D130" s="400" t="s">
        <v>7548</v>
      </c>
      <c r="E130" s="859" t="s">
        <v>3546</v>
      </c>
      <c r="F130" s="856" t="s">
        <v>84</v>
      </c>
      <c r="G130" s="858">
        <v>1500</v>
      </c>
    </row>
    <row r="131" spans="1:7" s="860" customFormat="1" ht="135" customHeight="1">
      <c r="A131" s="856">
        <v>122</v>
      </c>
      <c r="B131" s="854" t="s">
        <v>6539</v>
      </c>
      <c r="C131" s="854" t="s">
        <v>5659</v>
      </c>
      <c r="D131" s="400" t="s">
        <v>7549</v>
      </c>
      <c r="E131" s="859" t="s">
        <v>3770</v>
      </c>
      <c r="F131" s="856" t="s">
        <v>84</v>
      </c>
      <c r="G131" s="858">
        <v>50</v>
      </c>
    </row>
    <row r="132" spans="1:7" s="860" customFormat="1" ht="54" customHeight="1">
      <c r="A132" s="856">
        <v>123</v>
      </c>
      <c r="B132" s="855" t="s">
        <v>3550</v>
      </c>
      <c r="C132" s="854" t="s">
        <v>3551</v>
      </c>
      <c r="D132" s="400" t="s">
        <v>7550</v>
      </c>
      <c r="E132" s="859">
        <v>0</v>
      </c>
      <c r="F132" s="856" t="s">
        <v>84</v>
      </c>
      <c r="G132" s="858">
        <v>50</v>
      </c>
    </row>
    <row r="133" spans="1:7" s="860" customFormat="1" ht="54.75" customHeight="1">
      <c r="A133" s="856">
        <v>124</v>
      </c>
      <c r="B133" s="854" t="s">
        <v>6414</v>
      </c>
      <c r="C133" s="854" t="s">
        <v>7243</v>
      </c>
      <c r="D133" s="400" t="s">
        <v>7551</v>
      </c>
      <c r="E133" s="859" t="s">
        <v>8055</v>
      </c>
      <c r="F133" s="856" t="s">
        <v>84</v>
      </c>
      <c r="G133" s="858">
        <v>50</v>
      </c>
    </row>
    <row r="134" spans="1:7" s="860" customFormat="1" ht="136.5" customHeight="1">
      <c r="A134" s="856">
        <v>125</v>
      </c>
      <c r="B134" s="855" t="s">
        <v>3556</v>
      </c>
      <c r="C134" s="854" t="s">
        <v>6804</v>
      </c>
      <c r="D134" s="400" t="s">
        <v>7552</v>
      </c>
      <c r="E134" s="859" t="s">
        <v>3533</v>
      </c>
      <c r="F134" s="856" t="s">
        <v>84</v>
      </c>
      <c r="G134" s="858">
        <v>1000</v>
      </c>
    </row>
    <row r="135" spans="1:7" s="860" customFormat="1" ht="138.75" customHeight="1">
      <c r="A135" s="856">
        <v>126</v>
      </c>
      <c r="B135" s="855" t="s">
        <v>3563</v>
      </c>
      <c r="C135" s="854" t="s">
        <v>6805</v>
      </c>
      <c r="D135" s="400" t="s">
        <v>7553</v>
      </c>
      <c r="E135" s="859">
        <v>0</v>
      </c>
      <c r="F135" s="856" t="s">
        <v>1153</v>
      </c>
      <c r="G135" s="858">
        <v>500</v>
      </c>
    </row>
    <row r="136" spans="1:7" s="860" customFormat="1" ht="168" customHeight="1">
      <c r="A136" s="856">
        <v>127</v>
      </c>
      <c r="B136" s="854" t="s">
        <v>6700</v>
      </c>
      <c r="C136" s="854" t="s">
        <v>6007</v>
      </c>
      <c r="D136" s="854" t="s">
        <v>6008</v>
      </c>
      <c r="E136" s="859"/>
      <c r="F136" s="856" t="s">
        <v>1354</v>
      </c>
      <c r="G136" s="858">
        <v>50</v>
      </c>
    </row>
    <row r="137" spans="1:7" s="860" customFormat="1" ht="120.75" customHeight="1">
      <c r="A137" s="856">
        <v>128</v>
      </c>
      <c r="B137" s="854" t="s">
        <v>6482</v>
      </c>
      <c r="C137" s="854" t="s">
        <v>7244</v>
      </c>
      <c r="D137" s="400" t="s">
        <v>7554</v>
      </c>
      <c r="E137" s="859" t="s">
        <v>2780</v>
      </c>
      <c r="F137" s="856" t="s">
        <v>84</v>
      </c>
      <c r="G137" s="858">
        <v>30</v>
      </c>
    </row>
    <row r="138" spans="1:7" s="860" customFormat="1" ht="138" customHeight="1">
      <c r="A138" s="856">
        <v>129</v>
      </c>
      <c r="B138" s="855" t="s">
        <v>3586</v>
      </c>
      <c r="C138" s="854" t="s">
        <v>3587</v>
      </c>
      <c r="D138" s="854" t="s">
        <v>7555</v>
      </c>
      <c r="E138" s="859">
        <v>0</v>
      </c>
      <c r="F138" s="856" t="s">
        <v>3589</v>
      </c>
      <c r="G138" s="858">
        <v>60</v>
      </c>
    </row>
    <row r="139" spans="1:7" s="860" customFormat="1" ht="71.25" customHeight="1">
      <c r="A139" s="856">
        <v>130</v>
      </c>
      <c r="B139" s="855" t="s">
        <v>3590</v>
      </c>
      <c r="C139" s="854" t="s">
        <v>3591</v>
      </c>
      <c r="D139" s="400" t="s">
        <v>7556</v>
      </c>
      <c r="E139" s="859" t="s">
        <v>3593</v>
      </c>
      <c r="F139" s="856" t="s">
        <v>84</v>
      </c>
      <c r="G139" s="858">
        <v>60</v>
      </c>
    </row>
    <row r="140" spans="1:7" s="860" customFormat="1" ht="49.5">
      <c r="A140" s="856">
        <v>131</v>
      </c>
      <c r="B140" s="855" t="s">
        <v>4499</v>
      </c>
      <c r="C140" s="854" t="s">
        <v>4500</v>
      </c>
      <c r="D140" s="400" t="s">
        <v>7557</v>
      </c>
      <c r="E140" s="859">
        <v>0</v>
      </c>
      <c r="F140" s="856" t="s">
        <v>84</v>
      </c>
      <c r="G140" s="858">
        <v>10</v>
      </c>
    </row>
    <row r="141" spans="1:7" s="860" customFormat="1" ht="187.5" customHeight="1">
      <c r="A141" s="856">
        <v>132</v>
      </c>
      <c r="B141" s="854" t="s">
        <v>7164</v>
      </c>
      <c r="C141" s="854" t="s">
        <v>7245</v>
      </c>
      <c r="D141" s="400" t="s">
        <v>7558</v>
      </c>
      <c r="E141" s="859"/>
      <c r="F141" s="856" t="s">
        <v>84</v>
      </c>
      <c r="G141" s="858">
        <v>2</v>
      </c>
    </row>
    <row r="142" spans="1:7" s="860" customFormat="1" ht="99">
      <c r="A142" s="856">
        <v>133</v>
      </c>
      <c r="B142" s="854" t="s">
        <v>6426</v>
      </c>
      <c r="C142" s="854" t="s">
        <v>7246</v>
      </c>
      <c r="D142" s="400" t="s">
        <v>7559</v>
      </c>
      <c r="E142" s="859"/>
      <c r="F142" s="856" t="s">
        <v>2594</v>
      </c>
      <c r="G142" s="858">
        <v>5</v>
      </c>
    </row>
    <row r="143" spans="1:7" s="860" customFormat="1" ht="99">
      <c r="A143" s="856">
        <v>134</v>
      </c>
      <c r="B143" s="854" t="s">
        <v>6425</v>
      </c>
      <c r="C143" s="854" t="s">
        <v>7247</v>
      </c>
      <c r="D143" s="400" t="s">
        <v>7560</v>
      </c>
      <c r="E143" s="859"/>
      <c r="F143" s="856" t="s">
        <v>2594</v>
      </c>
      <c r="G143" s="858">
        <v>5</v>
      </c>
    </row>
    <row r="144" spans="1:7" s="860" customFormat="1" ht="139.5" customHeight="1">
      <c r="A144" s="856">
        <v>135</v>
      </c>
      <c r="B144" s="854" t="s">
        <v>6173</v>
      </c>
      <c r="C144" s="854" t="s">
        <v>5234</v>
      </c>
      <c r="D144" s="400" t="s">
        <v>7561</v>
      </c>
      <c r="E144" s="859" t="s">
        <v>3582</v>
      </c>
      <c r="F144" s="856" t="s">
        <v>416</v>
      </c>
      <c r="G144" s="858">
        <v>5</v>
      </c>
    </row>
    <row r="145" spans="1:7" s="860" customFormat="1" ht="250.5" customHeight="1">
      <c r="A145" s="856">
        <v>136</v>
      </c>
      <c r="B145" s="854" t="s">
        <v>6652</v>
      </c>
      <c r="C145" s="855" t="s">
        <v>5905</v>
      </c>
      <c r="D145" s="400" t="s">
        <v>7562</v>
      </c>
      <c r="E145" s="859"/>
      <c r="F145" s="856" t="s">
        <v>84</v>
      </c>
      <c r="G145" s="858">
        <v>5</v>
      </c>
    </row>
    <row r="146" spans="1:7" s="860" customFormat="1" ht="154.5" customHeight="1">
      <c r="A146" s="856">
        <v>137</v>
      </c>
      <c r="B146" s="854" t="s">
        <v>6653</v>
      </c>
      <c r="C146" s="855" t="s">
        <v>5907</v>
      </c>
      <c r="D146" s="400" t="s">
        <v>7563</v>
      </c>
      <c r="E146" s="859" t="s">
        <v>3593</v>
      </c>
      <c r="F146" s="856" t="s">
        <v>84</v>
      </c>
      <c r="G146" s="858">
        <v>5</v>
      </c>
    </row>
    <row r="147" spans="1:7" s="860" customFormat="1" ht="87" customHeight="1">
      <c r="A147" s="856">
        <v>138</v>
      </c>
      <c r="B147" s="854" t="s">
        <v>6423</v>
      </c>
      <c r="C147" s="855" t="s">
        <v>5433</v>
      </c>
      <c r="D147" s="400" t="s">
        <v>7564</v>
      </c>
      <c r="E147" s="859"/>
      <c r="F147" s="856" t="s">
        <v>2594</v>
      </c>
      <c r="G147" s="858">
        <v>10</v>
      </c>
    </row>
    <row r="148" spans="1:7" s="860" customFormat="1" ht="72.75" customHeight="1">
      <c r="A148" s="856">
        <v>139</v>
      </c>
      <c r="B148" s="855" t="s">
        <v>4661</v>
      </c>
      <c r="C148" s="855" t="s">
        <v>4662</v>
      </c>
      <c r="D148" s="400" t="s">
        <v>7565</v>
      </c>
      <c r="E148" s="859">
        <v>0</v>
      </c>
      <c r="F148" s="856" t="s">
        <v>84</v>
      </c>
      <c r="G148" s="858">
        <v>10</v>
      </c>
    </row>
    <row r="149" spans="1:7" s="860" customFormat="1" ht="272.25" customHeight="1">
      <c r="A149" s="856">
        <v>140</v>
      </c>
      <c r="B149" s="854" t="s">
        <v>6315</v>
      </c>
      <c r="C149" s="854" t="s">
        <v>7248</v>
      </c>
      <c r="D149" s="400" t="s">
        <v>7566</v>
      </c>
      <c r="E149" s="859" t="s">
        <v>3354</v>
      </c>
      <c r="F149" s="856" t="s">
        <v>2594</v>
      </c>
      <c r="G149" s="858">
        <v>10</v>
      </c>
    </row>
    <row r="150" spans="1:7" s="860" customFormat="1" ht="287.25" customHeight="1">
      <c r="A150" s="856">
        <v>141</v>
      </c>
      <c r="B150" s="854" t="s">
        <v>6314</v>
      </c>
      <c r="C150" s="854" t="s">
        <v>7249</v>
      </c>
      <c r="D150" s="400" t="s">
        <v>7567</v>
      </c>
      <c r="E150" s="859" t="s">
        <v>3354</v>
      </c>
      <c r="F150" s="856" t="s">
        <v>2594</v>
      </c>
      <c r="G150" s="858">
        <v>10</v>
      </c>
    </row>
    <row r="151" spans="1:7" s="860" customFormat="1" ht="82.5">
      <c r="A151" s="856">
        <v>142</v>
      </c>
      <c r="B151" s="854" t="s">
        <v>7165</v>
      </c>
      <c r="C151" s="854" t="s">
        <v>7250</v>
      </c>
      <c r="D151" s="854" t="s">
        <v>7568</v>
      </c>
      <c r="E151" s="859"/>
      <c r="F151" s="856" t="s">
        <v>84</v>
      </c>
      <c r="G151" s="858">
        <v>5</v>
      </c>
    </row>
    <row r="152" spans="1:7" s="860" customFormat="1" ht="189.75" customHeight="1">
      <c r="A152" s="856">
        <v>143</v>
      </c>
      <c r="B152" s="854" t="s">
        <v>6691</v>
      </c>
      <c r="C152" s="854" t="s">
        <v>5981</v>
      </c>
      <c r="D152" s="854" t="s">
        <v>5982</v>
      </c>
      <c r="E152" s="859"/>
      <c r="F152" s="856" t="s">
        <v>84</v>
      </c>
      <c r="G152" s="858">
        <v>10</v>
      </c>
    </row>
    <row r="153" spans="1:7" s="860" customFormat="1" ht="120.75" customHeight="1">
      <c r="A153" s="856">
        <v>144</v>
      </c>
      <c r="B153" s="854" t="s">
        <v>6060</v>
      </c>
      <c r="C153" s="854" t="s">
        <v>7251</v>
      </c>
      <c r="D153" s="400" t="s">
        <v>7569</v>
      </c>
      <c r="E153" s="859"/>
      <c r="F153" s="856" t="s">
        <v>84</v>
      </c>
      <c r="G153" s="858">
        <v>10</v>
      </c>
    </row>
    <row r="154" spans="1:7" s="860" customFormat="1" ht="49.5">
      <c r="A154" s="856">
        <v>145</v>
      </c>
      <c r="B154" s="855" t="s">
        <v>4862</v>
      </c>
      <c r="C154" s="854" t="s">
        <v>4863</v>
      </c>
      <c r="D154" s="854" t="s">
        <v>7570</v>
      </c>
      <c r="E154" s="859" t="s">
        <v>4079</v>
      </c>
      <c r="F154" s="856" t="s">
        <v>84</v>
      </c>
      <c r="G154" s="858">
        <v>2</v>
      </c>
    </row>
    <row r="155" spans="1:7" s="860" customFormat="1" ht="49.5">
      <c r="A155" s="856">
        <v>146</v>
      </c>
      <c r="B155" s="855" t="s">
        <v>4868</v>
      </c>
      <c r="C155" s="854" t="s">
        <v>4869</v>
      </c>
      <c r="D155" s="854" t="s">
        <v>7571</v>
      </c>
      <c r="E155" s="859" t="s">
        <v>4079</v>
      </c>
      <c r="F155" s="856" t="s">
        <v>84</v>
      </c>
      <c r="G155" s="858">
        <v>2</v>
      </c>
    </row>
    <row r="156" spans="1:7" s="860" customFormat="1" ht="49.5">
      <c r="A156" s="856">
        <v>147</v>
      </c>
      <c r="B156" s="855" t="s">
        <v>4859</v>
      </c>
      <c r="C156" s="854" t="s">
        <v>4860</v>
      </c>
      <c r="D156" s="854" t="s">
        <v>7572</v>
      </c>
      <c r="E156" s="859" t="s">
        <v>4079</v>
      </c>
      <c r="F156" s="856" t="s">
        <v>84</v>
      </c>
      <c r="G156" s="858">
        <v>5</v>
      </c>
    </row>
    <row r="157" spans="1:7" s="860" customFormat="1" ht="168.75" customHeight="1">
      <c r="A157" s="856">
        <v>148</v>
      </c>
      <c r="B157" s="855" t="s">
        <v>3611</v>
      </c>
      <c r="C157" s="854" t="s">
        <v>3612</v>
      </c>
      <c r="D157" s="854" t="s">
        <v>7573</v>
      </c>
      <c r="E157" s="859" t="s">
        <v>8057</v>
      </c>
      <c r="F157" s="856" t="s">
        <v>84</v>
      </c>
      <c r="G157" s="858">
        <v>10</v>
      </c>
    </row>
    <row r="158" spans="1:7" s="860" customFormat="1" ht="186.75" customHeight="1">
      <c r="A158" s="856">
        <v>149</v>
      </c>
      <c r="B158" s="855" t="s">
        <v>3615</v>
      </c>
      <c r="C158" s="854" t="s">
        <v>3616</v>
      </c>
      <c r="D158" s="854" t="s">
        <v>3617</v>
      </c>
      <c r="E158" s="859" t="s">
        <v>8057</v>
      </c>
      <c r="F158" s="856" t="s">
        <v>84</v>
      </c>
      <c r="G158" s="858">
        <v>10</v>
      </c>
    </row>
    <row r="159" spans="1:7" s="860" customFormat="1" ht="72.75" customHeight="1">
      <c r="A159" s="856">
        <v>150</v>
      </c>
      <c r="B159" s="855" t="s">
        <v>3626</v>
      </c>
      <c r="C159" s="854" t="s">
        <v>3628</v>
      </c>
      <c r="D159" s="400" t="s">
        <v>7574</v>
      </c>
      <c r="E159" s="859">
        <v>0</v>
      </c>
      <c r="F159" s="856" t="s">
        <v>84</v>
      </c>
      <c r="G159" s="858">
        <v>10</v>
      </c>
    </row>
    <row r="160" spans="1:7" s="860" customFormat="1" ht="38.25" customHeight="1">
      <c r="A160" s="856">
        <v>151</v>
      </c>
      <c r="B160" s="854" t="s">
        <v>6569</v>
      </c>
      <c r="C160" s="854" t="s">
        <v>5715</v>
      </c>
      <c r="D160" s="854" t="s">
        <v>7575</v>
      </c>
      <c r="E160" s="859"/>
      <c r="F160" s="856" t="s">
        <v>84</v>
      </c>
      <c r="G160" s="858">
        <v>10</v>
      </c>
    </row>
    <row r="161" spans="1:7" s="860" customFormat="1" ht="87.75" customHeight="1">
      <c r="A161" s="856">
        <v>152</v>
      </c>
      <c r="B161" s="855" t="s">
        <v>3594</v>
      </c>
      <c r="C161" s="854" t="s">
        <v>3595</v>
      </c>
      <c r="D161" s="854" t="s">
        <v>3596</v>
      </c>
      <c r="E161" s="859" t="s">
        <v>3354</v>
      </c>
      <c r="F161" s="856" t="s">
        <v>84</v>
      </c>
      <c r="G161" s="858">
        <v>5</v>
      </c>
    </row>
    <row r="162" spans="1:7" s="860" customFormat="1" ht="49.5">
      <c r="A162" s="856">
        <v>153</v>
      </c>
      <c r="B162" s="855" t="s">
        <v>3597</v>
      </c>
      <c r="C162" s="854" t="s">
        <v>3598</v>
      </c>
      <c r="D162" s="854" t="s">
        <v>3599</v>
      </c>
      <c r="E162" s="859" t="s">
        <v>3354</v>
      </c>
      <c r="F162" s="856" t="s">
        <v>84</v>
      </c>
      <c r="G162" s="858">
        <v>2</v>
      </c>
    </row>
    <row r="163" spans="1:7" s="860" customFormat="1" ht="72.75" customHeight="1">
      <c r="A163" s="856">
        <v>154</v>
      </c>
      <c r="B163" s="854" t="s">
        <v>6100</v>
      </c>
      <c r="C163" s="854" t="s">
        <v>5076</v>
      </c>
      <c r="D163" s="854" t="s">
        <v>5077</v>
      </c>
      <c r="E163" s="859"/>
      <c r="F163" s="856" t="s">
        <v>348</v>
      </c>
      <c r="G163" s="858">
        <v>30</v>
      </c>
    </row>
    <row r="164" spans="1:7" s="860" customFormat="1" ht="69" customHeight="1">
      <c r="A164" s="856">
        <v>155</v>
      </c>
      <c r="B164" s="855" t="s">
        <v>3600</v>
      </c>
      <c r="C164" s="854" t="s">
        <v>3601</v>
      </c>
      <c r="D164" s="854" t="s">
        <v>7576</v>
      </c>
      <c r="E164" s="859" t="s">
        <v>3603</v>
      </c>
      <c r="F164" s="856" t="s">
        <v>84</v>
      </c>
      <c r="G164" s="858">
        <v>5</v>
      </c>
    </row>
    <row r="165" spans="1:7" s="860" customFormat="1" ht="49.5">
      <c r="A165" s="856">
        <v>156</v>
      </c>
      <c r="B165" s="855" t="s">
        <v>3604</v>
      </c>
      <c r="C165" s="854" t="s">
        <v>3606</v>
      </c>
      <c r="D165" s="400" t="s">
        <v>6726</v>
      </c>
      <c r="E165" s="859">
        <v>0</v>
      </c>
      <c r="F165" s="856" t="s">
        <v>1153</v>
      </c>
      <c r="G165" s="858">
        <v>60</v>
      </c>
    </row>
    <row r="166" spans="1:7" s="860" customFormat="1" ht="87" customHeight="1">
      <c r="A166" s="856">
        <v>157</v>
      </c>
      <c r="B166" s="855" t="s">
        <v>3618</v>
      </c>
      <c r="C166" s="854" t="s">
        <v>3619</v>
      </c>
      <c r="D166" s="854" t="s">
        <v>7577</v>
      </c>
      <c r="E166" s="859" t="s">
        <v>3621</v>
      </c>
      <c r="F166" s="856" t="s">
        <v>2594</v>
      </c>
      <c r="G166" s="858">
        <v>90</v>
      </c>
    </row>
    <row r="167" spans="1:7" s="860" customFormat="1" ht="148.5">
      <c r="A167" s="856">
        <v>158</v>
      </c>
      <c r="B167" s="854" t="s">
        <v>6415</v>
      </c>
      <c r="C167" s="854" t="s">
        <v>7252</v>
      </c>
      <c r="D167" s="400" t="s">
        <v>7578</v>
      </c>
      <c r="E167" s="859" t="s">
        <v>8055</v>
      </c>
      <c r="F167" s="856" t="s">
        <v>84</v>
      </c>
      <c r="G167" s="858">
        <v>30</v>
      </c>
    </row>
    <row r="168" spans="1:7" s="860" customFormat="1" ht="87.75" customHeight="1">
      <c r="A168" s="856">
        <v>159</v>
      </c>
      <c r="B168" s="855" t="s">
        <v>4855</v>
      </c>
      <c r="C168" s="854" t="s">
        <v>4856</v>
      </c>
      <c r="D168" s="854" t="s">
        <v>4857</v>
      </c>
      <c r="E168" s="859" t="s">
        <v>4858</v>
      </c>
      <c r="F168" s="856" t="s">
        <v>84</v>
      </c>
      <c r="G168" s="858">
        <v>5</v>
      </c>
    </row>
    <row r="169" spans="1:7" s="860" customFormat="1" ht="88.5" customHeight="1">
      <c r="A169" s="856">
        <v>160</v>
      </c>
      <c r="B169" s="855" t="s">
        <v>4001</v>
      </c>
      <c r="C169" s="854" t="s">
        <v>4002</v>
      </c>
      <c r="D169" s="400" t="s">
        <v>4004</v>
      </c>
      <c r="E169" s="859">
        <v>0</v>
      </c>
      <c r="F169" s="856" t="s">
        <v>84</v>
      </c>
      <c r="G169" s="858">
        <v>30</v>
      </c>
    </row>
    <row r="170" spans="1:7" s="860" customFormat="1" ht="138" customHeight="1">
      <c r="A170" s="856">
        <v>161</v>
      </c>
      <c r="B170" s="854" t="s">
        <v>6103</v>
      </c>
      <c r="C170" s="854" t="s">
        <v>5083</v>
      </c>
      <c r="D170" s="400" t="s">
        <v>7579</v>
      </c>
      <c r="E170" s="859"/>
      <c r="F170" s="856" t="s">
        <v>1354</v>
      </c>
      <c r="G170" s="858">
        <v>20</v>
      </c>
    </row>
    <row r="171" spans="1:7" s="860" customFormat="1" ht="137.25" customHeight="1">
      <c r="A171" s="856">
        <v>162</v>
      </c>
      <c r="B171" s="855" t="s">
        <v>4886</v>
      </c>
      <c r="C171" s="854" t="s">
        <v>4887</v>
      </c>
      <c r="D171" s="400" t="s">
        <v>7580</v>
      </c>
      <c r="E171" s="859" t="s">
        <v>4889</v>
      </c>
      <c r="F171" s="856" t="s">
        <v>1354</v>
      </c>
      <c r="G171" s="858">
        <v>1500</v>
      </c>
    </row>
    <row r="172" spans="1:7" s="860" customFormat="1" ht="171" customHeight="1">
      <c r="A172" s="856">
        <v>163</v>
      </c>
      <c r="B172" s="855" t="s">
        <v>3622</v>
      </c>
      <c r="C172" s="854" t="s">
        <v>3623</v>
      </c>
      <c r="D172" s="400" t="s">
        <v>6806</v>
      </c>
      <c r="E172" s="859" t="s">
        <v>3533</v>
      </c>
      <c r="F172" s="856" t="s">
        <v>84</v>
      </c>
      <c r="G172" s="858">
        <v>1100</v>
      </c>
    </row>
    <row r="173" spans="1:7" s="860" customFormat="1" ht="154.5" customHeight="1">
      <c r="A173" s="856">
        <v>164</v>
      </c>
      <c r="B173" s="854" t="s">
        <v>6088</v>
      </c>
      <c r="C173" s="854" t="s">
        <v>5050</v>
      </c>
      <c r="D173" s="854" t="s">
        <v>7581</v>
      </c>
      <c r="E173" s="859" t="s">
        <v>3533</v>
      </c>
      <c r="F173" s="856" t="s">
        <v>84</v>
      </c>
      <c r="G173" s="858">
        <v>100</v>
      </c>
    </row>
    <row r="174" spans="1:7" s="860" customFormat="1" ht="107.25" customHeight="1">
      <c r="A174" s="856">
        <v>165</v>
      </c>
      <c r="B174" s="855" t="s">
        <v>3632</v>
      </c>
      <c r="C174" s="854" t="s">
        <v>3633</v>
      </c>
      <c r="D174" s="854" t="s">
        <v>3634</v>
      </c>
      <c r="E174" s="859" t="s">
        <v>3635</v>
      </c>
      <c r="F174" s="856" t="s">
        <v>2594</v>
      </c>
      <c r="G174" s="858">
        <v>35</v>
      </c>
    </row>
    <row r="175" spans="1:7" s="860" customFormat="1" ht="49.5">
      <c r="A175" s="856">
        <v>166</v>
      </c>
      <c r="B175" s="855" t="s">
        <v>4871</v>
      </c>
      <c r="C175" s="854" t="s">
        <v>4872</v>
      </c>
      <c r="D175" s="854" t="s">
        <v>7582</v>
      </c>
      <c r="E175" s="859" t="s">
        <v>4079</v>
      </c>
      <c r="F175" s="856" t="s">
        <v>84</v>
      </c>
      <c r="G175" s="858">
        <v>5</v>
      </c>
    </row>
    <row r="176" spans="1:7" s="860" customFormat="1" ht="72" customHeight="1">
      <c r="A176" s="856">
        <v>167</v>
      </c>
      <c r="B176" s="854" t="s">
        <v>6101</v>
      </c>
      <c r="C176" s="854" t="s">
        <v>5079</v>
      </c>
      <c r="D176" s="854" t="s">
        <v>7583</v>
      </c>
      <c r="E176" s="859"/>
      <c r="F176" s="856" t="s">
        <v>379</v>
      </c>
      <c r="G176" s="858">
        <v>30</v>
      </c>
    </row>
    <row r="177" spans="1:7" s="860" customFormat="1" ht="105" customHeight="1">
      <c r="A177" s="856">
        <v>168</v>
      </c>
      <c r="B177" s="855" t="s">
        <v>3975</v>
      </c>
      <c r="C177" s="854" t="s">
        <v>3976</v>
      </c>
      <c r="D177" s="854" t="s">
        <v>7584</v>
      </c>
      <c r="E177" s="859" t="s">
        <v>3322</v>
      </c>
      <c r="F177" s="856" t="s">
        <v>84</v>
      </c>
      <c r="G177" s="858">
        <v>180</v>
      </c>
    </row>
    <row r="178" spans="1:7" s="860" customFormat="1" ht="54" customHeight="1">
      <c r="A178" s="856">
        <v>169</v>
      </c>
      <c r="B178" s="855" t="s">
        <v>4902</v>
      </c>
      <c r="C178" s="855" t="s">
        <v>4903</v>
      </c>
      <c r="D178" s="854" t="s">
        <v>4904</v>
      </c>
      <c r="E178" s="859" t="s">
        <v>4905</v>
      </c>
      <c r="F178" s="856" t="s">
        <v>2514</v>
      </c>
      <c r="G178" s="858">
        <v>300</v>
      </c>
    </row>
    <row r="179" spans="1:7" s="860" customFormat="1" ht="187.5" customHeight="1">
      <c r="A179" s="856">
        <v>170</v>
      </c>
      <c r="B179" s="854" t="s">
        <v>6606</v>
      </c>
      <c r="C179" s="854" t="s">
        <v>5821</v>
      </c>
      <c r="D179" s="854" t="s">
        <v>7585</v>
      </c>
      <c r="E179" s="859" t="s">
        <v>3479</v>
      </c>
      <c r="F179" s="856" t="s">
        <v>84</v>
      </c>
      <c r="G179" s="858">
        <v>180</v>
      </c>
    </row>
    <row r="180" spans="1:7" s="860" customFormat="1" ht="125.25" customHeight="1">
      <c r="A180" s="856">
        <v>171</v>
      </c>
      <c r="B180" s="855" t="s">
        <v>3637</v>
      </c>
      <c r="C180" s="854" t="s">
        <v>3639</v>
      </c>
      <c r="D180" s="400" t="s">
        <v>3641</v>
      </c>
      <c r="E180" s="859" t="s">
        <v>3386</v>
      </c>
      <c r="F180" s="856" t="s">
        <v>84</v>
      </c>
      <c r="G180" s="858">
        <v>10</v>
      </c>
    </row>
    <row r="181" spans="1:7" s="860" customFormat="1" ht="103.5" customHeight="1">
      <c r="A181" s="856">
        <v>172</v>
      </c>
      <c r="B181" s="854" t="s">
        <v>6112</v>
      </c>
      <c r="C181" s="854" t="s">
        <v>5107</v>
      </c>
      <c r="D181" s="400" t="s">
        <v>7586</v>
      </c>
      <c r="E181" s="859"/>
      <c r="F181" s="856" t="s">
        <v>1354</v>
      </c>
      <c r="G181" s="858">
        <v>10</v>
      </c>
    </row>
    <row r="182" spans="1:7" s="860" customFormat="1" ht="103.5" customHeight="1">
      <c r="A182" s="856">
        <v>173</v>
      </c>
      <c r="B182" s="855" t="s">
        <v>3285</v>
      </c>
      <c r="C182" s="854" t="s">
        <v>3286</v>
      </c>
      <c r="D182" s="854" t="s">
        <v>7587</v>
      </c>
      <c r="E182" s="859">
        <v>0</v>
      </c>
      <c r="F182" s="856" t="s">
        <v>84</v>
      </c>
      <c r="G182" s="858">
        <v>10</v>
      </c>
    </row>
    <row r="183" spans="1:7" s="860" customFormat="1" ht="123.75" customHeight="1">
      <c r="A183" s="856">
        <v>174</v>
      </c>
      <c r="B183" s="855" t="s">
        <v>3282</v>
      </c>
      <c r="C183" s="854" t="s">
        <v>3283</v>
      </c>
      <c r="D183" s="854" t="s">
        <v>3284</v>
      </c>
      <c r="E183" s="859">
        <v>0</v>
      </c>
      <c r="F183" s="856" t="s">
        <v>84</v>
      </c>
      <c r="G183" s="858">
        <v>5</v>
      </c>
    </row>
    <row r="184" spans="1:7" s="860" customFormat="1" ht="138.75" customHeight="1">
      <c r="A184" s="856">
        <v>175</v>
      </c>
      <c r="B184" s="855" t="s">
        <v>4834</v>
      </c>
      <c r="C184" s="854" t="s">
        <v>4835</v>
      </c>
      <c r="D184" s="854" t="s">
        <v>7588</v>
      </c>
      <c r="E184" s="859" t="s">
        <v>3386</v>
      </c>
      <c r="F184" s="856" t="s">
        <v>84</v>
      </c>
      <c r="G184" s="858">
        <v>120</v>
      </c>
    </row>
    <row r="185" spans="1:7" s="860" customFormat="1" ht="214.5">
      <c r="A185" s="856">
        <v>176</v>
      </c>
      <c r="B185" s="854" t="s">
        <v>4266</v>
      </c>
      <c r="C185" s="854" t="s">
        <v>6736</v>
      </c>
      <c r="D185" s="400" t="s">
        <v>6737</v>
      </c>
      <c r="E185" s="859"/>
      <c r="F185" s="856" t="s">
        <v>1757</v>
      </c>
      <c r="G185" s="858">
        <v>30</v>
      </c>
    </row>
    <row r="186" spans="1:7" s="860" customFormat="1" ht="187.5" customHeight="1">
      <c r="A186" s="856">
        <v>177</v>
      </c>
      <c r="B186" s="855" t="s">
        <v>3645</v>
      </c>
      <c r="C186" s="854" t="s">
        <v>3646</v>
      </c>
      <c r="D186" s="400" t="s">
        <v>3647</v>
      </c>
      <c r="E186" s="859" t="s">
        <v>3493</v>
      </c>
      <c r="F186" s="856" t="s">
        <v>84</v>
      </c>
      <c r="G186" s="858">
        <v>120</v>
      </c>
    </row>
    <row r="187" spans="1:7" s="860" customFormat="1" ht="89.25" customHeight="1">
      <c r="A187" s="856">
        <v>178</v>
      </c>
      <c r="B187" s="855" t="s">
        <v>3677</v>
      </c>
      <c r="C187" s="854" t="s">
        <v>3678</v>
      </c>
      <c r="D187" s="854" t="s">
        <v>7589</v>
      </c>
      <c r="E187" s="859">
        <v>0</v>
      </c>
      <c r="F187" s="856" t="s">
        <v>84</v>
      </c>
      <c r="G187" s="858">
        <v>3</v>
      </c>
    </row>
    <row r="188" spans="1:7" s="860" customFormat="1" ht="87.75" customHeight="1">
      <c r="A188" s="856">
        <v>179</v>
      </c>
      <c r="B188" s="855" t="s">
        <v>3288</v>
      </c>
      <c r="C188" s="854" t="s">
        <v>7253</v>
      </c>
      <c r="D188" s="854" t="s">
        <v>3290</v>
      </c>
      <c r="E188" s="859" t="s">
        <v>3291</v>
      </c>
      <c r="F188" s="856" t="s">
        <v>379</v>
      </c>
      <c r="G188" s="858">
        <v>20</v>
      </c>
    </row>
    <row r="189" spans="1:7" s="860" customFormat="1" ht="103.5" customHeight="1">
      <c r="A189" s="856">
        <v>180</v>
      </c>
      <c r="B189" s="855" t="s">
        <v>3292</v>
      </c>
      <c r="C189" s="854" t="s">
        <v>3293</v>
      </c>
      <c r="D189" s="854" t="s">
        <v>3294</v>
      </c>
      <c r="E189" s="859" t="s">
        <v>3295</v>
      </c>
      <c r="F189" s="856" t="s">
        <v>379</v>
      </c>
      <c r="G189" s="858">
        <v>10</v>
      </c>
    </row>
    <row r="190" spans="1:7" s="860" customFormat="1" ht="105.75" customHeight="1">
      <c r="A190" s="856">
        <v>181</v>
      </c>
      <c r="B190" s="855" t="s">
        <v>3296</v>
      </c>
      <c r="C190" s="854" t="s">
        <v>3297</v>
      </c>
      <c r="D190" s="854" t="s">
        <v>7590</v>
      </c>
      <c r="E190" s="859" t="s">
        <v>3299</v>
      </c>
      <c r="F190" s="856" t="s">
        <v>379</v>
      </c>
      <c r="G190" s="858">
        <v>50</v>
      </c>
    </row>
    <row r="191" spans="1:7" s="860" customFormat="1" ht="153" customHeight="1">
      <c r="A191" s="856">
        <v>182</v>
      </c>
      <c r="B191" s="854" t="s">
        <v>6078</v>
      </c>
      <c r="C191" s="854" t="s">
        <v>5029</v>
      </c>
      <c r="D191" s="854" t="s">
        <v>7591</v>
      </c>
      <c r="E191" s="859"/>
      <c r="F191" s="856" t="s">
        <v>379</v>
      </c>
      <c r="G191" s="858">
        <v>25</v>
      </c>
    </row>
    <row r="192" spans="1:7" s="860" customFormat="1" ht="148.5">
      <c r="A192" s="856">
        <v>183</v>
      </c>
      <c r="B192" s="854" t="s">
        <v>6696</v>
      </c>
      <c r="C192" s="854" t="s">
        <v>5996</v>
      </c>
      <c r="D192" s="400" t="s">
        <v>7592</v>
      </c>
      <c r="E192" s="859"/>
      <c r="F192" s="856" t="s">
        <v>1354</v>
      </c>
      <c r="G192" s="858">
        <v>20</v>
      </c>
    </row>
    <row r="193" spans="1:7" s="860" customFormat="1" ht="75" customHeight="1">
      <c r="A193" s="856">
        <v>184</v>
      </c>
      <c r="B193" s="855" t="s">
        <v>3680</v>
      </c>
      <c r="C193" s="854" t="s">
        <v>3681</v>
      </c>
      <c r="D193" s="400" t="s">
        <v>7593</v>
      </c>
      <c r="E193" s="859">
        <v>0</v>
      </c>
      <c r="F193" s="856" t="s">
        <v>379</v>
      </c>
      <c r="G193" s="858">
        <v>10</v>
      </c>
    </row>
    <row r="194" spans="1:7" s="860" customFormat="1" ht="59.25" customHeight="1">
      <c r="A194" s="856">
        <v>185</v>
      </c>
      <c r="B194" s="854" t="s">
        <v>7166</v>
      </c>
      <c r="C194" s="854" t="s">
        <v>5963</v>
      </c>
      <c r="D194" s="400" t="s">
        <v>7594</v>
      </c>
      <c r="E194" s="859"/>
      <c r="F194" s="856" t="s">
        <v>84</v>
      </c>
      <c r="G194" s="858">
        <v>5</v>
      </c>
    </row>
    <row r="195" spans="1:7" s="860" customFormat="1" ht="92.25" customHeight="1">
      <c r="A195" s="856">
        <v>186</v>
      </c>
      <c r="B195" s="855" t="s">
        <v>4741</v>
      </c>
      <c r="C195" s="854" t="s">
        <v>7254</v>
      </c>
      <c r="D195" s="400" t="s">
        <v>7595</v>
      </c>
      <c r="E195" s="859">
        <v>0</v>
      </c>
      <c r="F195" s="856" t="s">
        <v>84</v>
      </c>
      <c r="G195" s="858">
        <v>100</v>
      </c>
    </row>
    <row r="196" spans="1:7" s="860" customFormat="1" ht="77.25" customHeight="1">
      <c r="A196" s="856">
        <v>187</v>
      </c>
      <c r="B196" s="855" t="s">
        <v>4658</v>
      </c>
      <c r="C196" s="854" t="s">
        <v>4659</v>
      </c>
      <c r="D196" s="400" t="s">
        <v>7596</v>
      </c>
      <c r="E196" s="859">
        <v>0</v>
      </c>
      <c r="F196" s="856" t="s">
        <v>84</v>
      </c>
      <c r="G196" s="858">
        <v>100</v>
      </c>
    </row>
    <row r="197" spans="1:7" s="860" customFormat="1" ht="256.5" customHeight="1">
      <c r="A197" s="856">
        <v>188</v>
      </c>
      <c r="B197" s="854" t="s">
        <v>7167</v>
      </c>
      <c r="C197" s="854" t="s">
        <v>7255</v>
      </c>
      <c r="D197" s="400" t="s">
        <v>7597</v>
      </c>
      <c r="E197" s="859"/>
      <c r="F197" s="856" t="s">
        <v>2594</v>
      </c>
      <c r="G197" s="858">
        <v>5</v>
      </c>
    </row>
    <row r="198" spans="1:7" s="860" customFormat="1" ht="280.5">
      <c r="A198" s="856">
        <v>189</v>
      </c>
      <c r="B198" s="854" t="s">
        <v>6273</v>
      </c>
      <c r="C198" s="854" t="s">
        <v>7256</v>
      </c>
      <c r="D198" s="400" t="s">
        <v>7598</v>
      </c>
      <c r="E198" s="859" t="s">
        <v>3354</v>
      </c>
      <c r="F198" s="856" t="s">
        <v>2594</v>
      </c>
      <c r="G198" s="858">
        <v>15</v>
      </c>
    </row>
    <row r="199" spans="1:7" s="860" customFormat="1" ht="312" customHeight="1">
      <c r="A199" s="856">
        <v>190</v>
      </c>
      <c r="B199" s="854" t="s">
        <v>6676</v>
      </c>
      <c r="C199" s="854" t="s">
        <v>5953</v>
      </c>
      <c r="D199" s="400" t="s">
        <v>7599</v>
      </c>
      <c r="E199" s="859"/>
      <c r="F199" s="856" t="s">
        <v>2594</v>
      </c>
      <c r="G199" s="858">
        <v>5</v>
      </c>
    </row>
    <row r="200" spans="1:7" s="860" customFormat="1" ht="122.25" customHeight="1">
      <c r="A200" s="856">
        <v>191</v>
      </c>
      <c r="B200" s="855" t="s">
        <v>4746</v>
      </c>
      <c r="C200" s="854" t="s">
        <v>4747</v>
      </c>
      <c r="D200" s="400" t="s">
        <v>7600</v>
      </c>
      <c r="E200" s="859">
        <v>0</v>
      </c>
      <c r="F200" s="856" t="s">
        <v>2594</v>
      </c>
      <c r="G200" s="858">
        <v>5</v>
      </c>
    </row>
    <row r="201" spans="1:7" s="860" customFormat="1" ht="242.25" customHeight="1">
      <c r="A201" s="856">
        <v>192</v>
      </c>
      <c r="B201" s="854" t="s">
        <v>6533</v>
      </c>
      <c r="C201" s="854" t="s">
        <v>7257</v>
      </c>
      <c r="D201" s="854" t="s">
        <v>7601</v>
      </c>
      <c r="E201" s="859"/>
      <c r="F201" s="856" t="s">
        <v>2594</v>
      </c>
      <c r="G201" s="858">
        <v>5</v>
      </c>
    </row>
    <row r="202" spans="1:7" s="860" customFormat="1" ht="235.5" customHeight="1">
      <c r="A202" s="856">
        <v>193</v>
      </c>
      <c r="B202" s="854" t="s">
        <v>6531</v>
      </c>
      <c r="C202" s="854" t="s">
        <v>7258</v>
      </c>
      <c r="D202" s="854" t="s">
        <v>7602</v>
      </c>
      <c r="E202" s="859" t="s">
        <v>3661</v>
      </c>
      <c r="F202" s="856" t="s">
        <v>2594</v>
      </c>
      <c r="G202" s="858">
        <v>5</v>
      </c>
    </row>
    <row r="203" spans="1:7" s="860" customFormat="1" ht="137.25" customHeight="1">
      <c r="A203" s="856">
        <v>194</v>
      </c>
      <c r="B203" s="855" t="s">
        <v>3662</v>
      </c>
      <c r="C203" s="854" t="s">
        <v>7259</v>
      </c>
      <c r="D203" s="854" t="s">
        <v>7603</v>
      </c>
      <c r="E203" s="859" t="s">
        <v>3661</v>
      </c>
      <c r="F203" s="856" t="s">
        <v>2594</v>
      </c>
      <c r="G203" s="858">
        <v>10</v>
      </c>
    </row>
    <row r="204" spans="1:7" s="860" customFormat="1" ht="280.5">
      <c r="A204" s="856">
        <v>195</v>
      </c>
      <c r="B204" s="854" t="s">
        <v>6274</v>
      </c>
      <c r="C204" s="854" t="s">
        <v>7260</v>
      </c>
      <c r="D204" s="854" t="s">
        <v>7604</v>
      </c>
      <c r="E204" s="859" t="s">
        <v>3354</v>
      </c>
      <c r="F204" s="856" t="s">
        <v>2594</v>
      </c>
      <c r="G204" s="858">
        <v>5</v>
      </c>
    </row>
    <row r="205" spans="1:7" s="860" customFormat="1" ht="276" customHeight="1">
      <c r="A205" s="856">
        <v>196</v>
      </c>
      <c r="B205" s="854" t="s">
        <v>6275</v>
      </c>
      <c r="C205" s="854" t="s">
        <v>7261</v>
      </c>
      <c r="D205" s="854" t="s">
        <v>7605</v>
      </c>
      <c r="E205" s="859" t="s">
        <v>3354</v>
      </c>
      <c r="F205" s="856" t="s">
        <v>2594</v>
      </c>
      <c r="G205" s="858">
        <v>20</v>
      </c>
    </row>
    <row r="206" spans="1:7" s="860" customFormat="1" ht="193.5" customHeight="1">
      <c r="A206" s="856">
        <v>197</v>
      </c>
      <c r="B206" s="855" t="s">
        <v>4744</v>
      </c>
      <c r="C206" s="854" t="s">
        <v>7262</v>
      </c>
      <c r="D206" s="854" t="s">
        <v>7606</v>
      </c>
      <c r="E206" s="859">
        <v>0</v>
      </c>
      <c r="F206" s="856" t="s">
        <v>2594</v>
      </c>
      <c r="G206" s="858">
        <v>10</v>
      </c>
    </row>
    <row r="207" spans="1:7" s="860" customFormat="1" ht="311.25" customHeight="1">
      <c r="A207" s="856">
        <v>198</v>
      </c>
      <c r="B207" s="854" t="s">
        <v>6671</v>
      </c>
      <c r="C207" s="854" t="s">
        <v>5943</v>
      </c>
      <c r="D207" s="854" t="s">
        <v>7607</v>
      </c>
      <c r="E207" s="859"/>
      <c r="F207" s="856" t="s">
        <v>2594</v>
      </c>
      <c r="G207" s="858">
        <v>5</v>
      </c>
    </row>
    <row r="208" spans="1:7" s="860" customFormat="1" ht="193.5" customHeight="1">
      <c r="A208" s="856">
        <v>199</v>
      </c>
      <c r="B208" s="855" t="s">
        <v>4825</v>
      </c>
      <c r="C208" s="854" t="s">
        <v>4826</v>
      </c>
      <c r="D208" s="854" t="s">
        <v>7608</v>
      </c>
      <c r="E208" s="859" t="s">
        <v>4824</v>
      </c>
      <c r="F208" s="856" t="s">
        <v>2594</v>
      </c>
      <c r="G208" s="858">
        <v>10</v>
      </c>
    </row>
    <row r="209" spans="1:7" s="860" customFormat="1" ht="89.25" customHeight="1">
      <c r="A209" s="856">
        <v>200</v>
      </c>
      <c r="B209" s="855" t="s">
        <v>3671</v>
      </c>
      <c r="C209" s="854" t="s">
        <v>3672</v>
      </c>
      <c r="D209" s="854" t="s">
        <v>7609</v>
      </c>
      <c r="E209" s="859">
        <v>0</v>
      </c>
      <c r="F209" s="856" t="s">
        <v>2594</v>
      </c>
      <c r="G209" s="858">
        <v>10</v>
      </c>
    </row>
    <row r="210" spans="1:7" s="860" customFormat="1" ht="290.25" customHeight="1">
      <c r="A210" s="856">
        <v>201</v>
      </c>
      <c r="B210" s="854" t="s">
        <v>6670</v>
      </c>
      <c r="C210" s="854" t="s">
        <v>5941</v>
      </c>
      <c r="D210" s="854" t="s">
        <v>7610</v>
      </c>
      <c r="E210" s="859"/>
      <c r="F210" s="856" t="s">
        <v>2594</v>
      </c>
      <c r="G210" s="858">
        <v>10</v>
      </c>
    </row>
    <row r="211" spans="1:7" s="860" customFormat="1" ht="237.75" customHeight="1">
      <c r="A211" s="856">
        <v>202</v>
      </c>
      <c r="B211" s="854" t="s">
        <v>6409</v>
      </c>
      <c r="C211" s="854" t="s">
        <v>5123</v>
      </c>
      <c r="D211" s="854" t="s">
        <v>7611</v>
      </c>
      <c r="E211" s="859"/>
      <c r="F211" s="856" t="s">
        <v>2594</v>
      </c>
      <c r="G211" s="858">
        <v>5</v>
      </c>
    </row>
    <row r="212" spans="1:7" s="860" customFormat="1" ht="237.75" customHeight="1">
      <c r="A212" s="856">
        <v>203</v>
      </c>
      <c r="B212" s="855" t="s">
        <v>4749</v>
      </c>
      <c r="C212" s="854" t="s">
        <v>4750</v>
      </c>
      <c r="D212" s="400" t="s">
        <v>7612</v>
      </c>
      <c r="E212" s="859">
        <v>0</v>
      </c>
      <c r="F212" s="856" t="s">
        <v>2594</v>
      </c>
      <c r="G212" s="858">
        <v>5</v>
      </c>
    </row>
    <row r="213" spans="1:7" s="860" customFormat="1" ht="256.5" customHeight="1">
      <c r="A213" s="856">
        <v>204</v>
      </c>
      <c r="B213" s="855" t="s">
        <v>4682</v>
      </c>
      <c r="C213" s="854" t="s">
        <v>4683</v>
      </c>
      <c r="D213" s="854" t="s">
        <v>7613</v>
      </c>
      <c r="E213" s="859">
        <v>0</v>
      </c>
      <c r="F213" s="856" t="s">
        <v>2594</v>
      </c>
      <c r="G213" s="858">
        <v>10</v>
      </c>
    </row>
    <row r="214" spans="1:7" s="860" customFormat="1" ht="154.5" customHeight="1">
      <c r="A214" s="856">
        <v>205</v>
      </c>
      <c r="B214" s="855" t="s">
        <v>4679</v>
      </c>
      <c r="C214" s="854" t="s">
        <v>4680</v>
      </c>
      <c r="D214" s="854" t="s">
        <v>7614</v>
      </c>
      <c r="E214" s="859">
        <v>0</v>
      </c>
      <c r="F214" s="856" t="s">
        <v>2594</v>
      </c>
      <c r="G214" s="858">
        <v>5</v>
      </c>
    </row>
    <row r="215" spans="1:7" s="860" customFormat="1" ht="321.75" customHeight="1">
      <c r="A215" s="856">
        <v>206</v>
      </c>
      <c r="B215" s="854" t="s">
        <v>6487</v>
      </c>
      <c r="C215" s="854" t="s">
        <v>7263</v>
      </c>
      <c r="D215" s="854" t="s">
        <v>7615</v>
      </c>
      <c r="E215" s="859" t="s">
        <v>5565</v>
      </c>
      <c r="F215" s="856" t="s">
        <v>2594</v>
      </c>
      <c r="G215" s="858">
        <v>5</v>
      </c>
    </row>
    <row r="216" spans="1:7" s="860" customFormat="1" ht="290.25" customHeight="1">
      <c r="A216" s="856">
        <v>207</v>
      </c>
      <c r="B216" s="855" t="s">
        <v>4709</v>
      </c>
      <c r="C216" s="854" t="s">
        <v>4710</v>
      </c>
      <c r="D216" s="854" t="s">
        <v>7616</v>
      </c>
      <c r="E216" s="859">
        <v>0</v>
      </c>
      <c r="F216" s="856" t="s">
        <v>2594</v>
      </c>
      <c r="G216" s="858">
        <v>5</v>
      </c>
    </row>
    <row r="217" spans="1:7" s="860" customFormat="1" ht="409.5">
      <c r="A217" s="856">
        <v>208</v>
      </c>
      <c r="B217" s="854" t="s">
        <v>6675</v>
      </c>
      <c r="C217" s="854" t="s">
        <v>5951</v>
      </c>
      <c r="D217" s="854" t="s">
        <v>7617</v>
      </c>
      <c r="E217" s="859" t="s">
        <v>3423</v>
      </c>
      <c r="F217" s="856" t="s">
        <v>2594</v>
      </c>
      <c r="G217" s="858">
        <v>5</v>
      </c>
    </row>
    <row r="218" spans="1:7" s="860" customFormat="1" ht="405.75" customHeight="1">
      <c r="A218" s="856">
        <v>209</v>
      </c>
      <c r="B218" s="854" t="s">
        <v>6674</v>
      </c>
      <c r="C218" s="854" t="s">
        <v>5949</v>
      </c>
      <c r="D218" s="854" t="s">
        <v>7618</v>
      </c>
      <c r="E218" s="859" t="s">
        <v>3423</v>
      </c>
      <c r="F218" s="856" t="s">
        <v>2594</v>
      </c>
      <c r="G218" s="858">
        <v>5</v>
      </c>
    </row>
    <row r="219" spans="1:7" s="860" customFormat="1" ht="357" customHeight="1">
      <c r="A219" s="856">
        <v>210</v>
      </c>
      <c r="B219" s="854" t="s">
        <v>6677</v>
      </c>
      <c r="C219" s="854" t="s">
        <v>5955</v>
      </c>
      <c r="D219" s="854" t="s">
        <v>7619</v>
      </c>
      <c r="E219" s="859" t="s">
        <v>3423</v>
      </c>
      <c r="F219" s="856" t="s">
        <v>2594</v>
      </c>
      <c r="G219" s="858">
        <v>5</v>
      </c>
    </row>
    <row r="220" spans="1:7" s="860" customFormat="1" ht="270" customHeight="1">
      <c r="A220" s="856">
        <v>211</v>
      </c>
      <c r="B220" s="854" t="s">
        <v>7168</v>
      </c>
      <c r="C220" s="854" t="s">
        <v>7264</v>
      </c>
      <c r="D220" s="854" t="s">
        <v>7620</v>
      </c>
      <c r="E220" s="859"/>
      <c r="F220" s="856" t="s">
        <v>2594</v>
      </c>
      <c r="G220" s="858">
        <v>5</v>
      </c>
    </row>
    <row r="221" spans="1:7" s="860" customFormat="1" ht="352.5" customHeight="1">
      <c r="A221" s="856">
        <v>212</v>
      </c>
      <c r="B221" s="854" t="s">
        <v>6529</v>
      </c>
      <c r="C221" s="854" t="s">
        <v>5642</v>
      </c>
      <c r="D221" s="854" t="s">
        <v>7621</v>
      </c>
      <c r="E221" s="859" t="s">
        <v>3423</v>
      </c>
      <c r="F221" s="856" t="s">
        <v>2594</v>
      </c>
      <c r="G221" s="858">
        <v>5</v>
      </c>
    </row>
    <row r="222" spans="1:7" s="860" customFormat="1" ht="242.25" customHeight="1">
      <c r="A222" s="856">
        <v>213</v>
      </c>
      <c r="B222" s="854" t="s">
        <v>6672</v>
      </c>
      <c r="C222" s="854" t="s">
        <v>5945</v>
      </c>
      <c r="D222" s="854" t="s">
        <v>7622</v>
      </c>
      <c r="E222" s="859" t="s">
        <v>3423</v>
      </c>
      <c r="F222" s="856" t="s">
        <v>2594</v>
      </c>
      <c r="G222" s="858">
        <v>5</v>
      </c>
    </row>
    <row r="223" spans="1:7" s="860" customFormat="1" ht="338.25" customHeight="1">
      <c r="A223" s="856">
        <v>214</v>
      </c>
      <c r="B223" s="854" t="s">
        <v>6530</v>
      </c>
      <c r="C223" s="854" t="s">
        <v>5644</v>
      </c>
      <c r="D223" s="854" t="s">
        <v>7623</v>
      </c>
      <c r="E223" s="859" t="s">
        <v>3423</v>
      </c>
      <c r="F223" s="856" t="s">
        <v>2594</v>
      </c>
      <c r="G223" s="858">
        <v>5</v>
      </c>
    </row>
    <row r="224" spans="1:7" s="860" customFormat="1" ht="388.5" customHeight="1">
      <c r="A224" s="856">
        <v>215</v>
      </c>
      <c r="B224" s="854" t="s">
        <v>7169</v>
      </c>
      <c r="C224" s="854" t="s">
        <v>7265</v>
      </c>
      <c r="D224" s="854" t="s">
        <v>7624</v>
      </c>
      <c r="E224" s="859"/>
      <c r="F224" s="856" t="s">
        <v>2594</v>
      </c>
      <c r="G224" s="858">
        <v>10</v>
      </c>
    </row>
    <row r="225" spans="1:7" s="860" customFormat="1" ht="372.75" customHeight="1">
      <c r="A225" s="856">
        <v>216</v>
      </c>
      <c r="B225" s="854" t="s">
        <v>6528</v>
      </c>
      <c r="C225" s="854" t="s">
        <v>7266</v>
      </c>
      <c r="D225" s="854" t="s">
        <v>8067</v>
      </c>
      <c r="E225" s="859" t="s">
        <v>3423</v>
      </c>
      <c r="F225" s="856" t="s">
        <v>2594</v>
      </c>
      <c r="G225" s="858">
        <v>5</v>
      </c>
    </row>
    <row r="226" spans="1:7" s="860" customFormat="1" ht="291.75" customHeight="1">
      <c r="A226" s="856">
        <v>217</v>
      </c>
      <c r="B226" s="855" t="s">
        <v>4712</v>
      </c>
      <c r="C226" s="854" t="s">
        <v>7267</v>
      </c>
      <c r="D226" s="854" t="s">
        <v>7625</v>
      </c>
      <c r="E226" s="859">
        <v>0</v>
      </c>
      <c r="F226" s="856" t="s">
        <v>2594</v>
      </c>
      <c r="G226" s="858">
        <v>5</v>
      </c>
    </row>
    <row r="227" spans="1:7" s="860" customFormat="1" ht="339.75" customHeight="1">
      <c r="A227" s="856">
        <v>218</v>
      </c>
      <c r="B227" s="854" t="s">
        <v>6532</v>
      </c>
      <c r="C227" s="854" t="s">
        <v>7268</v>
      </c>
      <c r="D227" s="854" t="s">
        <v>7626</v>
      </c>
      <c r="E227" s="859" t="s">
        <v>3423</v>
      </c>
      <c r="F227" s="856" t="s">
        <v>2594</v>
      </c>
      <c r="G227" s="858">
        <v>5</v>
      </c>
    </row>
    <row r="228" spans="1:7" s="860" customFormat="1" ht="286.5" customHeight="1">
      <c r="A228" s="856">
        <v>219</v>
      </c>
      <c r="B228" s="855" t="s">
        <v>4715</v>
      </c>
      <c r="C228" s="854" t="s">
        <v>4716</v>
      </c>
      <c r="D228" s="854" t="s">
        <v>7627</v>
      </c>
      <c r="E228" s="859">
        <v>0</v>
      </c>
      <c r="F228" s="856" t="s">
        <v>2594</v>
      </c>
      <c r="G228" s="858">
        <v>5</v>
      </c>
    </row>
    <row r="229" spans="1:7" s="860" customFormat="1" ht="280.5">
      <c r="A229" s="856">
        <v>220</v>
      </c>
      <c r="B229" s="855" t="s">
        <v>4752</v>
      </c>
      <c r="C229" s="854" t="s">
        <v>4753</v>
      </c>
      <c r="D229" s="854" t="s">
        <v>7628</v>
      </c>
      <c r="E229" s="859">
        <v>0</v>
      </c>
      <c r="F229" s="856" t="s">
        <v>2594</v>
      </c>
      <c r="G229" s="858">
        <v>2</v>
      </c>
    </row>
    <row r="230" spans="1:7" s="860" customFormat="1" ht="405.75" customHeight="1">
      <c r="A230" s="856">
        <v>221</v>
      </c>
      <c r="B230" s="854" t="s">
        <v>6278</v>
      </c>
      <c r="C230" s="854" t="s">
        <v>7269</v>
      </c>
      <c r="D230" s="854" t="s">
        <v>8068</v>
      </c>
      <c r="E230" s="859" t="s">
        <v>3354</v>
      </c>
      <c r="F230" s="856" t="s">
        <v>2594</v>
      </c>
      <c r="G230" s="858">
        <v>10</v>
      </c>
    </row>
    <row r="231" spans="1:7" s="860" customFormat="1" ht="409.5">
      <c r="A231" s="856">
        <v>222</v>
      </c>
      <c r="B231" s="854" t="s">
        <v>6673</v>
      </c>
      <c r="C231" s="854" t="s">
        <v>5947</v>
      </c>
      <c r="D231" s="854" t="s">
        <v>7629</v>
      </c>
      <c r="E231" s="859"/>
      <c r="F231" s="856" t="s">
        <v>2594</v>
      </c>
      <c r="G231" s="858">
        <v>5</v>
      </c>
    </row>
    <row r="232" spans="1:7" s="860" customFormat="1" ht="357" customHeight="1">
      <c r="A232" s="856">
        <v>223</v>
      </c>
      <c r="B232" s="854" t="s">
        <v>6277</v>
      </c>
      <c r="C232" s="854" t="s">
        <v>5318</v>
      </c>
      <c r="D232" s="854" t="s">
        <v>7630</v>
      </c>
      <c r="E232" s="859" t="s">
        <v>3354</v>
      </c>
      <c r="F232" s="856" t="s">
        <v>2594</v>
      </c>
      <c r="G232" s="858">
        <v>5</v>
      </c>
    </row>
    <row r="233" spans="1:7" s="860" customFormat="1" ht="131.25" customHeight="1">
      <c r="A233" s="856">
        <v>224</v>
      </c>
      <c r="B233" s="855" t="s">
        <v>3674</v>
      </c>
      <c r="C233" s="854" t="s">
        <v>3675</v>
      </c>
      <c r="D233" s="400" t="s">
        <v>7631</v>
      </c>
      <c r="E233" s="859">
        <v>0</v>
      </c>
      <c r="F233" s="856" t="s">
        <v>2594</v>
      </c>
      <c r="G233" s="858">
        <v>10</v>
      </c>
    </row>
    <row r="234" spans="1:7" s="860" customFormat="1" ht="93" customHeight="1">
      <c r="A234" s="856">
        <v>225</v>
      </c>
      <c r="B234" s="855" t="s">
        <v>4761</v>
      </c>
      <c r="C234" s="854" t="s">
        <v>7270</v>
      </c>
      <c r="D234" s="854" t="s">
        <v>7632</v>
      </c>
      <c r="E234" s="859">
        <v>0</v>
      </c>
      <c r="F234" s="856" t="s">
        <v>2594</v>
      </c>
      <c r="G234" s="858">
        <v>1</v>
      </c>
    </row>
    <row r="235" spans="1:7" s="860" customFormat="1" ht="90.75" customHeight="1">
      <c r="A235" s="856">
        <v>226</v>
      </c>
      <c r="B235" s="855" t="s">
        <v>4758</v>
      </c>
      <c r="C235" s="854" t="s">
        <v>4759</v>
      </c>
      <c r="D235" s="854" t="s">
        <v>7633</v>
      </c>
      <c r="E235" s="859">
        <v>0</v>
      </c>
      <c r="F235" s="856" t="s">
        <v>2594</v>
      </c>
      <c r="G235" s="858">
        <v>1</v>
      </c>
    </row>
    <row r="236" spans="1:7" s="860" customFormat="1" ht="138" customHeight="1">
      <c r="A236" s="856">
        <v>227</v>
      </c>
      <c r="B236" s="855" t="s">
        <v>4580</v>
      </c>
      <c r="C236" s="854" t="s">
        <v>4581</v>
      </c>
      <c r="D236" s="400" t="s">
        <v>7634</v>
      </c>
      <c r="E236" s="859">
        <v>0</v>
      </c>
      <c r="F236" s="856" t="s">
        <v>2594</v>
      </c>
      <c r="G236" s="858">
        <v>5</v>
      </c>
    </row>
    <row r="237" spans="1:7" s="860" customFormat="1" ht="88.5" customHeight="1">
      <c r="A237" s="856">
        <v>228</v>
      </c>
      <c r="B237" s="855" t="s">
        <v>4568</v>
      </c>
      <c r="C237" s="854" t="s">
        <v>4569</v>
      </c>
      <c r="D237" s="854" t="s">
        <v>7635</v>
      </c>
      <c r="E237" s="859">
        <v>0</v>
      </c>
      <c r="F237" s="856" t="s">
        <v>2594</v>
      </c>
      <c r="G237" s="858">
        <v>15</v>
      </c>
    </row>
    <row r="238" spans="1:7" s="860" customFormat="1" ht="100.5" customHeight="1">
      <c r="A238" s="856">
        <v>229</v>
      </c>
      <c r="B238" s="855" t="s">
        <v>4571</v>
      </c>
      <c r="C238" s="854" t="s">
        <v>4572</v>
      </c>
      <c r="D238" s="854" t="s">
        <v>7636</v>
      </c>
      <c r="E238" s="859">
        <v>0</v>
      </c>
      <c r="F238" s="856" t="s">
        <v>2594</v>
      </c>
      <c r="G238" s="858">
        <v>5</v>
      </c>
    </row>
    <row r="239" spans="1:7" s="860" customFormat="1" ht="84" customHeight="1">
      <c r="A239" s="856">
        <v>230</v>
      </c>
      <c r="B239" s="855" t="s">
        <v>4577</v>
      </c>
      <c r="C239" s="854" t="s">
        <v>4578</v>
      </c>
      <c r="D239" s="854" t="s">
        <v>7637</v>
      </c>
      <c r="E239" s="859">
        <v>0</v>
      </c>
      <c r="F239" s="856" t="s">
        <v>2594</v>
      </c>
      <c r="G239" s="858">
        <v>5</v>
      </c>
    </row>
    <row r="240" spans="1:7" s="860" customFormat="1" ht="66">
      <c r="A240" s="856">
        <v>231</v>
      </c>
      <c r="B240" s="855" t="s">
        <v>4574</v>
      </c>
      <c r="C240" s="854" t="s">
        <v>4575</v>
      </c>
      <c r="D240" s="854" t="s">
        <v>7638</v>
      </c>
      <c r="E240" s="859">
        <v>0</v>
      </c>
      <c r="F240" s="856" t="s">
        <v>2594</v>
      </c>
      <c r="G240" s="858">
        <v>5</v>
      </c>
    </row>
    <row r="241" spans="1:7" s="860" customFormat="1" ht="66">
      <c r="A241" s="856">
        <v>232</v>
      </c>
      <c r="B241" s="855" t="s">
        <v>4565</v>
      </c>
      <c r="C241" s="854" t="s">
        <v>4566</v>
      </c>
      <c r="D241" s="854" t="s">
        <v>7639</v>
      </c>
      <c r="E241" s="859">
        <v>0</v>
      </c>
      <c r="F241" s="856" t="s">
        <v>2594</v>
      </c>
      <c r="G241" s="858">
        <v>10</v>
      </c>
    </row>
    <row r="242" spans="1:7" s="860" customFormat="1" ht="142.5" customHeight="1">
      <c r="A242" s="856">
        <v>233</v>
      </c>
      <c r="B242" s="854" t="s">
        <v>6051</v>
      </c>
      <c r="C242" s="854" t="s">
        <v>7271</v>
      </c>
      <c r="D242" s="854" t="s">
        <v>7640</v>
      </c>
      <c r="E242" s="859"/>
      <c r="F242" s="856" t="s">
        <v>84</v>
      </c>
      <c r="G242" s="858">
        <v>10</v>
      </c>
    </row>
    <row r="243" spans="1:7" s="860" customFormat="1" ht="138.75" customHeight="1">
      <c r="A243" s="856">
        <v>234</v>
      </c>
      <c r="B243" s="854" t="s">
        <v>6052</v>
      </c>
      <c r="C243" s="854" t="s">
        <v>7272</v>
      </c>
      <c r="D243" s="854" t="s">
        <v>7641</v>
      </c>
      <c r="E243" s="859"/>
      <c r="F243" s="856" t="s">
        <v>84</v>
      </c>
      <c r="G243" s="858">
        <v>15</v>
      </c>
    </row>
    <row r="244" spans="1:7" s="860" customFormat="1" ht="148.5">
      <c r="A244" s="856">
        <v>235</v>
      </c>
      <c r="B244" s="854" t="s">
        <v>6049</v>
      </c>
      <c r="C244" s="854" t="s">
        <v>7273</v>
      </c>
      <c r="D244" s="854" t="s">
        <v>7642</v>
      </c>
      <c r="E244" s="859"/>
      <c r="F244" s="856" t="s">
        <v>84</v>
      </c>
      <c r="G244" s="858">
        <v>5</v>
      </c>
    </row>
    <row r="245" spans="1:7" s="860" customFormat="1" ht="120.75" customHeight="1">
      <c r="A245" s="856">
        <v>236</v>
      </c>
      <c r="B245" s="854" t="s">
        <v>6050</v>
      </c>
      <c r="C245" s="854" t="s">
        <v>7274</v>
      </c>
      <c r="D245" s="854" t="s">
        <v>7643</v>
      </c>
      <c r="E245" s="859"/>
      <c r="F245" s="856" t="s">
        <v>84</v>
      </c>
      <c r="G245" s="858">
        <v>5</v>
      </c>
    </row>
    <row r="246" spans="1:7" s="860" customFormat="1" ht="181.5">
      <c r="A246" s="856">
        <v>237</v>
      </c>
      <c r="B246" s="854" t="s">
        <v>6711</v>
      </c>
      <c r="C246" s="854" t="s">
        <v>7275</v>
      </c>
      <c r="D246" s="400" t="s">
        <v>7644</v>
      </c>
      <c r="E246" s="859"/>
      <c r="F246" s="856" t="s">
        <v>84</v>
      </c>
      <c r="G246" s="858">
        <v>5</v>
      </c>
    </row>
    <row r="247" spans="1:7" s="860" customFormat="1" ht="255.75" customHeight="1">
      <c r="A247" s="856">
        <v>238</v>
      </c>
      <c r="B247" s="854" t="s">
        <v>6712</v>
      </c>
      <c r="C247" s="854" t="s">
        <v>7276</v>
      </c>
      <c r="D247" s="400" t="s">
        <v>7645</v>
      </c>
      <c r="E247" s="859"/>
      <c r="F247" s="856" t="s">
        <v>84</v>
      </c>
      <c r="G247" s="858">
        <v>5</v>
      </c>
    </row>
    <row r="248" spans="1:7" s="860" customFormat="1" ht="140.25" customHeight="1">
      <c r="A248" s="856">
        <v>239</v>
      </c>
      <c r="B248" s="854" t="s">
        <v>6713</v>
      </c>
      <c r="C248" s="854" t="s">
        <v>7277</v>
      </c>
      <c r="D248" s="400" t="s">
        <v>7646</v>
      </c>
      <c r="E248" s="859"/>
      <c r="F248" s="856" t="s">
        <v>84</v>
      </c>
      <c r="G248" s="858">
        <v>5</v>
      </c>
    </row>
    <row r="249" spans="1:7" s="860" customFormat="1" ht="223.5" customHeight="1">
      <c r="A249" s="856">
        <v>240</v>
      </c>
      <c r="B249" s="854" t="s">
        <v>6710</v>
      </c>
      <c r="C249" s="854" t="s">
        <v>7278</v>
      </c>
      <c r="D249" s="400" t="s">
        <v>7647</v>
      </c>
      <c r="E249" s="859"/>
      <c r="F249" s="856" t="s">
        <v>84</v>
      </c>
      <c r="G249" s="858">
        <v>5</v>
      </c>
    </row>
    <row r="250" spans="1:7" s="860" customFormat="1" ht="158.25" customHeight="1">
      <c r="A250" s="856">
        <v>241</v>
      </c>
      <c r="B250" s="854" t="s">
        <v>6692</v>
      </c>
      <c r="C250" s="854" t="s">
        <v>5984</v>
      </c>
      <c r="D250" s="854" t="s">
        <v>5985</v>
      </c>
      <c r="E250" s="859"/>
      <c r="F250" s="856" t="s">
        <v>1354</v>
      </c>
      <c r="G250" s="858">
        <v>5</v>
      </c>
    </row>
    <row r="251" spans="1:7" s="860" customFormat="1" ht="160.5" customHeight="1">
      <c r="A251" s="856">
        <v>242</v>
      </c>
      <c r="B251" s="855" t="s">
        <v>3339</v>
      </c>
      <c r="C251" s="854" t="s">
        <v>3340</v>
      </c>
      <c r="D251" s="400" t="s">
        <v>7648</v>
      </c>
      <c r="E251" s="859">
        <v>0</v>
      </c>
      <c r="F251" s="856" t="s">
        <v>84</v>
      </c>
      <c r="G251" s="858">
        <v>5</v>
      </c>
    </row>
    <row r="252" spans="1:7" s="860" customFormat="1" ht="189" customHeight="1">
      <c r="A252" s="856">
        <v>243</v>
      </c>
      <c r="B252" s="854" t="s">
        <v>6581</v>
      </c>
      <c r="C252" s="854" t="s">
        <v>5733</v>
      </c>
      <c r="D252" s="400" t="s">
        <v>7649</v>
      </c>
      <c r="E252" s="859"/>
      <c r="F252" s="856" t="s">
        <v>1757</v>
      </c>
      <c r="G252" s="858">
        <v>30</v>
      </c>
    </row>
    <row r="253" spans="1:7" s="860" customFormat="1" ht="93.75" customHeight="1">
      <c r="A253" s="856">
        <v>244</v>
      </c>
      <c r="B253" s="855" t="s">
        <v>3891</v>
      </c>
      <c r="C253" s="854" t="s">
        <v>3892</v>
      </c>
      <c r="D253" s="400" t="s">
        <v>3894</v>
      </c>
      <c r="E253" s="859" t="s">
        <v>3322</v>
      </c>
      <c r="F253" s="856" t="s">
        <v>84</v>
      </c>
      <c r="G253" s="858">
        <v>5</v>
      </c>
    </row>
    <row r="254" spans="1:7" s="860" customFormat="1" ht="264">
      <c r="A254" s="856">
        <v>245</v>
      </c>
      <c r="B254" s="855" t="s">
        <v>3648</v>
      </c>
      <c r="C254" s="854" t="s">
        <v>3649</v>
      </c>
      <c r="D254" s="400" t="s">
        <v>7650</v>
      </c>
      <c r="E254" s="859" t="s">
        <v>3322</v>
      </c>
      <c r="F254" s="856" t="s">
        <v>84</v>
      </c>
      <c r="G254" s="858">
        <v>110</v>
      </c>
    </row>
    <row r="255" spans="1:7" s="860" customFormat="1" ht="198" customHeight="1">
      <c r="A255" s="856">
        <v>246</v>
      </c>
      <c r="B255" s="854" t="s">
        <v>6085</v>
      </c>
      <c r="C255" s="854" t="s">
        <v>5044</v>
      </c>
      <c r="D255" s="854" t="s">
        <v>7651</v>
      </c>
      <c r="E255" s="859" t="s">
        <v>3386</v>
      </c>
      <c r="F255" s="856" t="s">
        <v>84</v>
      </c>
      <c r="G255" s="858">
        <v>20</v>
      </c>
    </row>
    <row r="256" spans="1:7" s="860" customFormat="1" ht="153.75" customHeight="1">
      <c r="A256" s="856">
        <v>247</v>
      </c>
      <c r="B256" s="855" t="s">
        <v>4898</v>
      </c>
      <c r="C256" s="854" t="s">
        <v>7279</v>
      </c>
      <c r="D256" s="854" t="s">
        <v>7652</v>
      </c>
      <c r="E256" s="859" t="s">
        <v>5116</v>
      </c>
      <c r="F256" s="856" t="s">
        <v>84</v>
      </c>
      <c r="G256" s="858">
        <v>115</v>
      </c>
    </row>
    <row r="257" spans="1:7" s="860" customFormat="1" ht="140.25" customHeight="1">
      <c r="A257" s="856">
        <v>248</v>
      </c>
      <c r="B257" s="854" t="s">
        <v>7170</v>
      </c>
      <c r="C257" s="854" t="s">
        <v>7280</v>
      </c>
      <c r="D257" s="400" t="s">
        <v>7653</v>
      </c>
      <c r="E257" s="859"/>
      <c r="F257" s="856" t="s">
        <v>84</v>
      </c>
      <c r="G257" s="858">
        <v>20</v>
      </c>
    </row>
    <row r="258" spans="1:7" s="860" customFormat="1" ht="141" customHeight="1">
      <c r="A258" s="856">
        <v>249</v>
      </c>
      <c r="B258" s="854" t="s">
        <v>7171</v>
      </c>
      <c r="C258" s="854" t="s">
        <v>7281</v>
      </c>
      <c r="D258" s="400" t="s">
        <v>7654</v>
      </c>
      <c r="E258" s="859"/>
      <c r="F258" s="856" t="s">
        <v>84</v>
      </c>
      <c r="G258" s="858">
        <v>30</v>
      </c>
    </row>
    <row r="259" spans="1:7" s="860" customFormat="1" ht="75.75" customHeight="1">
      <c r="A259" s="856">
        <v>250</v>
      </c>
      <c r="B259" s="855" t="s">
        <v>4556</v>
      </c>
      <c r="C259" s="854" t="s">
        <v>4557</v>
      </c>
      <c r="D259" s="400" t="s">
        <v>7655</v>
      </c>
      <c r="E259" s="859">
        <v>0</v>
      </c>
      <c r="F259" s="856" t="s">
        <v>84</v>
      </c>
      <c r="G259" s="858">
        <v>1000</v>
      </c>
    </row>
    <row r="260" spans="1:7" s="860" customFormat="1" ht="90.75" customHeight="1">
      <c r="A260" s="856">
        <v>251</v>
      </c>
      <c r="B260" s="854" t="s">
        <v>6416</v>
      </c>
      <c r="C260" s="854" t="s">
        <v>7282</v>
      </c>
      <c r="D260" s="400" t="s">
        <v>7656</v>
      </c>
      <c r="E260" s="859" t="s">
        <v>8055</v>
      </c>
      <c r="F260" s="856" t="s">
        <v>84</v>
      </c>
      <c r="G260" s="858">
        <v>50</v>
      </c>
    </row>
    <row r="261" spans="1:7" s="860" customFormat="1" ht="70.5" customHeight="1">
      <c r="A261" s="856">
        <v>252</v>
      </c>
      <c r="B261" s="855" t="s">
        <v>4655</v>
      </c>
      <c r="C261" s="854" t="s">
        <v>7283</v>
      </c>
      <c r="D261" s="400" t="s">
        <v>7657</v>
      </c>
      <c r="E261" s="859">
        <v>0</v>
      </c>
      <c r="F261" s="856" t="s">
        <v>84</v>
      </c>
      <c r="G261" s="858">
        <v>50</v>
      </c>
    </row>
    <row r="262" spans="1:7" s="860" customFormat="1" ht="33">
      <c r="A262" s="856">
        <v>253</v>
      </c>
      <c r="B262" s="854" t="s">
        <v>6114</v>
      </c>
      <c r="C262" s="855" t="s">
        <v>5114</v>
      </c>
      <c r="D262" s="400" t="s">
        <v>5115</v>
      </c>
      <c r="E262" s="859" t="s">
        <v>5116</v>
      </c>
      <c r="F262" s="856" t="s">
        <v>84</v>
      </c>
      <c r="G262" s="858">
        <v>50</v>
      </c>
    </row>
    <row r="263" spans="1:7" s="860" customFormat="1" ht="123.75" customHeight="1">
      <c r="A263" s="856">
        <v>254</v>
      </c>
      <c r="B263" s="854" t="s">
        <v>6413</v>
      </c>
      <c r="C263" s="854" t="s">
        <v>7284</v>
      </c>
      <c r="D263" s="400" t="s">
        <v>7658</v>
      </c>
      <c r="E263" s="859" t="s">
        <v>8055</v>
      </c>
      <c r="F263" s="856" t="s">
        <v>84</v>
      </c>
      <c r="G263" s="858">
        <v>30</v>
      </c>
    </row>
    <row r="264" spans="1:7" s="860" customFormat="1" ht="119.25" customHeight="1">
      <c r="A264" s="856">
        <v>255</v>
      </c>
      <c r="B264" s="854" t="s">
        <v>6551</v>
      </c>
      <c r="C264" s="854" t="s">
        <v>5683</v>
      </c>
      <c r="D264" s="400" t="s">
        <v>7659</v>
      </c>
      <c r="E264" s="859" t="s">
        <v>3981</v>
      </c>
      <c r="F264" s="856" t="s">
        <v>84</v>
      </c>
      <c r="G264" s="858">
        <v>30</v>
      </c>
    </row>
    <row r="265" spans="1:7" s="860" customFormat="1" ht="54" customHeight="1">
      <c r="A265" s="856">
        <v>256</v>
      </c>
      <c r="B265" s="855" t="s">
        <v>4508</v>
      </c>
      <c r="C265" s="855" t="s">
        <v>4509</v>
      </c>
      <c r="D265" s="400" t="s">
        <v>7660</v>
      </c>
      <c r="E265" s="859">
        <v>0</v>
      </c>
      <c r="F265" s="856" t="s">
        <v>84</v>
      </c>
      <c r="G265" s="858">
        <v>30</v>
      </c>
    </row>
    <row r="266" spans="1:7" s="860" customFormat="1" ht="82.5">
      <c r="A266" s="856">
        <v>257</v>
      </c>
      <c r="B266" s="855" t="s">
        <v>4694</v>
      </c>
      <c r="C266" s="855" t="s">
        <v>4695</v>
      </c>
      <c r="D266" s="400" t="s">
        <v>4696</v>
      </c>
      <c r="E266" s="859">
        <v>0</v>
      </c>
      <c r="F266" s="856" t="s">
        <v>84</v>
      </c>
      <c r="G266" s="858">
        <v>30</v>
      </c>
    </row>
    <row r="267" spans="1:7" s="860" customFormat="1" ht="171.75" customHeight="1">
      <c r="A267" s="856">
        <v>258</v>
      </c>
      <c r="B267" s="854" t="s">
        <v>6538</v>
      </c>
      <c r="C267" s="855" t="s">
        <v>7285</v>
      </c>
      <c r="D267" s="400" t="s">
        <v>7661</v>
      </c>
      <c r="E267" s="859" t="s">
        <v>3770</v>
      </c>
      <c r="F267" s="856" t="s">
        <v>84</v>
      </c>
      <c r="G267" s="858">
        <v>30</v>
      </c>
    </row>
    <row r="268" spans="1:7" s="860" customFormat="1" ht="171" customHeight="1">
      <c r="A268" s="856">
        <v>259</v>
      </c>
      <c r="B268" s="854" t="s">
        <v>6537</v>
      </c>
      <c r="C268" s="855" t="s">
        <v>7286</v>
      </c>
      <c r="D268" s="400" t="s">
        <v>7662</v>
      </c>
      <c r="E268" s="859" t="s">
        <v>3770</v>
      </c>
      <c r="F268" s="856" t="s">
        <v>84</v>
      </c>
      <c r="G268" s="858">
        <v>30</v>
      </c>
    </row>
    <row r="269" spans="1:7" s="860" customFormat="1" ht="175.5" customHeight="1">
      <c r="A269" s="856">
        <v>260</v>
      </c>
      <c r="B269" s="854" t="s">
        <v>6536</v>
      </c>
      <c r="C269" s="855" t="s">
        <v>7287</v>
      </c>
      <c r="D269" s="400" t="s">
        <v>7663</v>
      </c>
      <c r="E269" s="859" t="s">
        <v>3770</v>
      </c>
      <c r="F269" s="856" t="s">
        <v>84</v>
      </c>
      <c r="G269" s="858">
        <v>30</v>
      </c>
    </row>
    <row r="270" spans="1:7" s="860" customFormat="1" ht="125.25" customHeight="1">
      <c r="A270" s="856">
        <v>261</v>
      </c>
      <c r="B270" s="854" t="s">
        <v>6476</v>
      </c>
      <c r="C270" s="854" t="s">
        <v>5539</v>
      </c>
      <c r="D270" s="400" t="s">
        <v>7664</v>
      </c>
      <c r="E270" s="859" t="s">
        <v>5116</v>
      </c>
      <c r="F270" s="856" t="s">
        <v>84</v>
      </c>
      <c r="G270" s="858">
        <v>30</v>
      </c>
    </row>
    <row r="271" spans="1:7" s="860" customFormat="1" ht="125.25" customHeight="1">
      <c r="A271" s="856">
        <v>262</v>
      </c>
      <c r="B271" s="854" t="s">
        <v>6412</v>
      </c>
      <c r="C271" s="854" t="s">
        <v>7288</v>
      </c>
      <c r="D271" s="400" t="s">
        <v>7665</v>
      </c>
      <c r="E271" s="859" t="s">
        <v>8055</v>
      </c>
      <c r="F271" s="856" t="s">
        <v>84</v>
      </c>
      <c r="G271" s="858">
        <v>30</v>
      </c>
    </row>
    <row r="272" spans="1:7" s="860" customFormat="1" ht="60.75" customHeight="1">
      <c r="A272" s="856">
        <v>263</v>
      </c>
      <c r="B272" s="855" t="s">
        <v>3688</v>
      </c>
      <c r="C272" s="854" t="s">
        <v>3689</v>
      </c>
      <c r="D272" s="400" t="s">
        <v>3690</v>
      </c>
      <c r="E272" s="859">
        <v>0</v>
      </c>
      <c r="F272" s="856" t="s">
        <v>84</v>
      </c>
      <c r="G272" s="858">
        <v>30</v>
      </c>
    </row>
    <row r="273" spans="1:7" s="860" customFormat="1" ht="123.75" customHeight="1">
      <c r="A273" s="856">
        <v>264</v>
      </c>
      <c r="B273" s="854" t="s">
        <v>6322</v>
      </c>
      <c r="C273" s="854" t="s">
        <v>7289</v>
      </c>
      <c r="D273" s="400" t="s">
        <v>7666</v>
      </c>
      <c r="E273" s="859" t="s">
        <v>8055</v>
      </c>
      <c r="F273" s="856" t="s">
        <v>84</v>
      </c>
      <c r="G273" s="858">
        <v>30</v>
      </c>
    </row>
    <row r="274" spans="1:7" s="860" customFormat="1" ht="157.5" customHeight="1">
      <c r="A274" s="856">
        <v>265</v>
      </c>
      <c r="B274" s="854" t="s">
        <v>6552</v>
      </c>
      <c r="C274" s="854" t="s">
        <v>4548</v>
      </c>
      <c r="D274" s="400" t="s">
        <v>7667</v>
      </c>
      <c r="E274" s="859" t="s">
        <v>3981</v>
      </c>
      <c r="F274" s="856" t="s">
        <v>84</v>
      </c>
      <c r="G274" s="858">
        <v>20</v>
      </c>
    </row>
    <row r="275" spans="1:7" s="860" customFormat="1" ht="138.75" customHeight="1">
      <c r="A275" s="856">
        <v>266</v>
      </c>
      <c r="B275" s="854" t="s">
        <v>6553</v>
      </c>
      <c r="C275" s="854" t="s">
        <v>7290</v>
      </c>
      <c r="D275" s="400" t="s">
        <v>7668</v>
      </c>
      <c r="E275" s="859" t="s">
        <v>3981</v>
      </c>
      <c r="F275" s="856" t="s">
        <v>84</v>
      </c>
      <c r="G275" s="858">
        <v>20</v>
      </c>
    </row>
    <row r="276" spans="1:7" s="860" customFormat="1" ht="140.25" customHeight="1">
      <c r="A276" s="856">
        <v>267</v>
      </c>
      <c r="B276" s="854" t="s">
        <v>7172</v>
      </c>
      <c r="C276" s="854" t="s">
        <v>7291</v>
      </c>
      <c r="D276" s="400" t="s">
        <v>7669</v>
      </c>
      <c r="E276" s="859"/>
      <c r="F276" s="856" t="s">
        <v>84</v>
      </c>
      <c r="G276" s="858">
        <v>10</v>
      </c>
    </row>
    <row r="277" spans="1:7" s="860" customFormat="1" ht="72.75" customHeight="1">
      <c r="A277" s="856">
        <v>268</v>
      </c>
      <c r="B277" s="855" t="s">
        <v>3691</v>
      </c>
      <c r="C277" s="855" t="s">
        <v>3692</v>
      </c>
      <c r="D277" s="400" t="s">
        <v>7670</v>
      </c>
      <c r="E277" s="859">
        <v>0</v>
      </c>
      <c r="F277" s="856" t="s">
        <v>84</v>
      </c>
      <c r="G277" s="858">
        <v>30</v>
      </c>
    </row>
    <row r="278" spans="1:7" s="860" customFormat="1" ht="136.5" customHeight="1">
      <c r="A278" s="856">
        <v>269</v>
      </c>
      <c r="B278" s="854" t="s">
        <v>6535</v>
      </c>
      <c r="C278" s="855" t="s">
        <v>4512</v>
      </c>
      <c r="D278" s="400" t="s">
        <v>7671</v>
      </c>
      <c r="E278" s="859" t="s">
        <v>3981</v>
      </c>
      <c r="F278" s="856" t="s">
        <v>84</v>
      </c>
      <c r="G278" s="858">
        <v>30</v>
      </c>
    </row>
    <row r="279" spans="1:7" s="860" customFormat="1" ht="123.75" customHeight="1">
      <c r="A279" s="856">
        <v>270</v>
      </c>
      <c r="B279" s="854" t="s">
        <v>6534</v>
      </c>
      <c r="C279" s="855" t="s">
        <v>5652</v>
      </c>
      <c r="D279" s="400" t="s">
        <v>7672</v>
      </c>
      <c r="E279" s="859" t="s">
        <v>3981</v>
      </c>
      <c r="F279" s="856" t="s">
        <v>84</v>
      </c>
      <c r="G279" s="858">
        <v>30</v>
      </c>
    </row>
    <row r="280" spans="1:7" s="860" customFormat="1" ht="207" customHeight="1">
      <c r="A280" s="856">
        <v>271</v>
      </c>
      <c r="B280" s="854" t="s">
        <v>6418</v>
      </c>
      <c r="C280" s="855" t="s">
        <v>7292</v>
      </c>
      <c r="D280" s="400" t="s">
        <v>7673</v>
      </c>
      <c r="E280" s="859" t="s">
        <v>8055</v>
      </c>
      <c r="F280" s="856" t="s">
        <v>84</v>
      </c>
      <c r="G280" s="858">
        <v>30</v>
      </c>
    </row>
    <row r="281" spans="1:7" s="860" customFormat="1" ht="153" customHeight="1">
      <c r="A281" s="856">
        <v>272</v>
      </c>
      <c r="B281" s="854" t="s">
        <v>6419</v>
      </c>
      <c r="C281" s="855" t="s">
        <v>7293</v>
      </c>
      <c r="D281" s="400" t="s">
        <v>7674</v>
      </c>
      <c r="E281" s="859" t="s">
        <v>8055</v>
      </c>
      <c r="F281" s="856" t="s">
        <v>84</v>
      </c>
      <c r="G281" s="858">
        <v>40</v>
      </c>
    </row>
    <row r="282" spans="1:7" s="860" customFormat="1" ht="186.75" customHeight="1">
      <c r="A282" s="856">
        <v>273</v>
      </c>
      <c r="B282" s="854" t="s">
        <v>6481</v>
      </c>
      <c r="C282" s="854" t="s">
        <v>7294</v>
      </c>
      <c r="D282" s="400" t="s">
        <v>7675</v>
      </c>
      <c r="E282" s="859" t="s">
        <v>5116</v>
      </c>
      <c r="F282" s="856" t="s">
        <v>84</v>
      </c>
      <c r="G282" s="858">
        <v>20</v>
      </c>
    </row>
    <row r="283" spans="1:7" s="860" customFormat="1" ht="219.75" customHeight="1">
      <c r="A283" s="856">
        <v>274</v>
      </c>
      <c r="B283" s="854" t="s">
        <v>6480</v>
      </c>
      <c r="C283" s="854" t="s">
        <v>7295</v>
      </c>
      <c r="D283" s="400" t="s">
        <v>7676</v>
      </c>
      <c r="E283" s="859" t="s">
        <v>5116</v>
      </c>
      <c r="F283" s="856" t="s">
        <v>84</v>
      </c>
      <c r="G283" s="858">
        <v>20</v>
      </c>
    </row>
    <row r="284" spans="1:7" s="860" customFormat="1" ht="218.25" customHeight="1">
      <c r="A284" s="856">
        <v>275</v>
      </c>
      <c r="B284" s="854" t="s">
        <v>7173</v>
      </c>
      <c r="C284" s="854" t="s">
        <v>7296</v>
      </c>
      <c r="D284" s="400" t="s">
        <v>7677</v>
      </c>
      <c r="E284" s="859"/>
      <c r="F284" s="856" t="s">
        <v>84</v>
      </c>
      <c r="G284" s="858">
        <v>10</v>
      </c>
    </row>
    <row r="285" spans="1:7" s="860" customFormat="1" ht="99">
      <c r="A285" s="856">
        <v>276</v>
      </c>
      <c r="B285" s="855" t="s">
        <v>4703</v>
      </c>
      <c r="C285" s="854" t="s">
        <v>7297</v>
      </c>
      <c r="D285" s="400" t="s">
        <v>7678</v>
      </c>
      <c r="E285" s="859">
        <v>0</v>
      </c>
      <c r="F285" s="856" t="s">
        <v>84</v>
      </c>
      <c r="G285" s="858">
        <v>20</v>
      </c>
    </row>
    <row r="286" spans="1:7" s="860" customFormat="1" ht="66">
      <c r="A286" s="856">
        <v>277</v>
      </c>
      <c r="B286" s="855" t="s">
        <v>4529</v>
      </c>
      <c r="C286" s="855" t="s">
        <v>4530</v>
      </c>
      <c r="D286" s="400" t="s">
        <v>7679</v>
      </c>
      <c r="E286" s="859">
        <v>0</v>
      </c>
      <c r="F286" s="856" t="s">
        <v>84</v>
      </c>
      <c r="G286" s="858">
        <v>20</v>
      </c>
    </row>
    <row r="287" spans="1:7" s="860" customFormat="1" ht="49.5">
      <c r="A287" s="856">
        <v>278</v>
      </c>
      <c r="B287" s="855" t="s">
        <v>3694</v>
      </c>
      <c r="C287" s="855" t="s">
        <v>3695</v>
      </c>
      <c r="D287" s="400" t="s">
        <v>3696</v>
      </c>
      <c r="E287" s="859"/>
      <c r="F287" s="856" t="s">
        <v>84</v>
      </c>
      <c r="G287" s="858">
        <v>10</v>
      </c>
    </row>
    <row r="288" spans="1:7" s="860" customFormat="1" ht="154.5" customHeight="1">
      <c r="A288" s="856">
        <v>279</v>
      </c>
      <c r="B288" s="854" t="s">
        <v>6068</v>
      </c>
      <c r="C288" s="854" t="s">
        <v>5003</v>
      </c>
      <c r="D288" s="854" t="s">
        <v>7680</v>
      </c>
      <c r="E288" s="859"/>
      <c r="F288" s="856" t="s">
        <v>84</v>
      </c>
      <c r="G288" s="858">
        <v>10</v>
      </c>
    </row>
    <row r="289" spans="1:7" s="860" customFormat="1" ht="115.5">
      <c r="A289" s="856">
        <v>280</v>
      </c>
      <c r="B289" s="854" t="s">
        <v>7174</v>
      </c>
      <c r="C289" s="854" t="s">
        <v>7298</v>
      </c>
      <c r="D289" s="400" t="s">
        <v>7681</v>
      </c>
      <c r="E289" s="859"/>
      <c r="F289" s="856" t="s">
        <v>84</v>
      </c>
      <c r="G289" s="858">
        <v>10</v>
      </c>
    </row>
    <row r="290" spans="1:7" s="860" customFormat="1" ht="82.5">
      <c r="A290" s="856">
        <v>281</v>
      </c>
      <c r="B290" s="855" t="s">
        <v>3697</v>
      </c>
      <c r="C290" s="855" t="s">
        <v>3698</v>
      </c>
      <c r="D290" s="400" t="s">
        <v>3699</v>
      </c>
      <c r="E290" s="859" t="s">
        <v>3700</v>
      </c>
      <c r="F290" s="856" t="s">
        <v>84</v>
      </c>
      <c r="G290" s="858">
        <v>20</v>
      </c>
    </row>
    <row r="291" spans="1:7" s="860" customFormat="1" ht="137.25" customHeight="1">
      <c r="A291" s="856">
        <v>282</v>
      </c>
      <c r="B291" s="855" t="s">
        <v>4846</v>
      </c>
      <c r="C291" s="855" t="s">
        <v>4847</v>
      </c>
      <c r="D291" s="400" t="s">
        <v>7682</v>
      </c>
      <c r="E291" s="856" t="s">
        <v>3593</v>
      </c>
      <c r="F291" s="857" t="s">
        <v>84</v>
      </c>
      <c r="G291" s="858">
        <v>7</v>
      </c>
    </row>
    <row r="292" spans="1:7" s="860" customFormat="1" ht="107.25" customHeight="1">
      <c r="A292" s="856">
        <v>283</v>
      </c>
      <c r="B292" s="855" t="s">
        <v>4849</v>
      </c>
      <c r="C292" s="855" t="s">
        <v>4850</v>
      </c>
      <c r="D292" s="400" t="s">
        <v>7683</v>
      </c>
      <c r="E292" s="859" t="s">
        <v>3593</v>
      </c>
      <c r="F292" s="856" t="s">
        <v>84</v>
      </c>
      <c r="G292" s="858">
        <v>8</v>
      </c>
    </row>
    <row r="293" spans="1:7" s="860" customFormat="1" ht="138.75" customHeight="1">
      <c r="A293" s="856">
        <v>284</v>
      </c>
      <c r="B293" s="855" t="s">
        <v>4852</v>
      </c>
      <c r="C293" s="855" t="s">
        <v>4853</v>
      </c>
      <c r="D293" s="400" t="s">
        <v>7684</v>
      </c>
      <c r="E293" s="859" t="s">
        <v>3423</v>
      </c>
      <c r="F293" s="856" t="s">
        <v>2594</v>
      </c>
      <c r="G293" s="858">
        <v>2</v>
      </c>
    </row>
    <row r="294" spans="1:7" s="860" customFormat="1" ht="130.5" customHeight="1">
      <c r="A294" s="856">
        <v>285</v>
      </c>
      <c r="B294" s="854" t="s">
        <v>7175</v>
      </c>
      <c r="C294" s="855" t="s">
        <v>7299</v>
      </c>
      <c r="D294" s="400" t="s">
        <v>7685</v>
      </c>
      <c r="E294" s="859"/>
      <c r="F294" s="856" t="s">
        <v>84</v>
      </c>
      <c r="G294" s="858">
        <v>5</v>
      </c>
    </row>
    <row r="295" spans="1:7" s="860" customFormat="1" ht="126.75" customHeight="1">
      <c r="A295" s="856">
        <v>286</v>
      </c>
      <c r="B295" s="854" t="s">
        <v>7176</v>
      </c>
      <c r="C295" s="855" t="s">
        <v>7300</v>
      </c>
      <c r="D295" s="400" t="s">
        <v>7686</v>
      </c>
      <c r="E295" s="859"/>
      <c r="F295" s="856" t="s">
        <v>84</v>
      </c>
      <c r="G295" s="858">
        <v>5</v>
      </c>
    </row>
    <row r="296" spans="1:7" s="860" customFormat="1" ht="136.5" customHeight="1">
      <c r="A296" s="856">
        <v>287</v>
      </c>
      <c r="B296" s="854" t="s">
        <v>7177</v>
      </c>
      <c r="C296" s="855" t="s">
        <v>7301</v>
      </c>
      <c r="D296" s="400" t="s">
        <v>7687</v>
      </c>
      <c r="E296" s="859"/>
      <c r="F296" s="856" t="s">
        <v>84</v>
      </c>
      <c r="G296" s="858">
        <v>50</v>
      </c>
    </row>
    <row r="297" spans="1:7" s="860" customFormat="1" ht="155.25" customHeight="1">
      <c r="A297" s="856">
        <v>288</v>
      </c>
      <c r="B297" s="854" t="s">
        <v>7178</v>
      </c>
      <c r="C297" s="855" t="s">
        <v>7302</v>
      </c>
      <c r="D297" s="400" t="s">
        <v>7688</v>
      </c>
      <c r="E297" s="859"/>
      <c r="F297" s="856" t="s">
        <v>84</v>
      </c>
      <c r="G297" s="858">
        <v>15</v>
      </c>
    </row>
    <row r="298" spans="1:7" s="860" customFormat="1" ht="88.5" customHeight="1">
      <c r="A298" s="856">
        <v>289</v>
      </c>
      <c r="B298" s="854" t="s">
        <v>7179</v>
      </c>
      <c r="C298" s="854" t="s">
        <v>7303</v>
      </c>
      <c r="D298" s="400" t="s">
        <v>7689</v>
      </c>
      <c r="E298" s="859"/>
      <c r="F298" s="856" t="s">
        <v>84</v>
      </c>
      <c r="G298" s="858">
        <v>15</v>
      </c>
    </row>
    <row r="299" spans="1:7" s="860" customFormat="1" ht="89.25" customHeight="1">
      <c r="A299" s="856">
        <v>290</v>
      </c>
      <c r="B299" s="854" t="s">
        <v>6076</v>
      </c>
      <c r="C299" s="854" t="s">
        <v>7304</v>
      </c>
      <c r="D299" s="854" t="s">
        <v>7690</v>
      </c>
      <c r="E299" s="859"/>
      <c r="F299" s="856" t="s">
        <v>84</v>
      </c>
      <c r="G299" s="858">
        <v>30</v>
      </c>
    </row>
    <row r="300" spans="1:7" s="860" customFormat="1" ht="90.75" customHeight="1">
      <c r="A300" s="856">
        <v>291</v>
      </c>
      <c r="B300" s="854" t="s">
        <v>7180</v>
      </c>
      <c r="C300" s="855" t="s">
        <v>7305</v>
      </c>
      <c r="D300" s="400" t="s">
        <v>7691</v>
      </c>
      <c r="E300" s="859"/>
      <c r="F300" s="856" t="s">
        <v>84</v>
      </c>
      <c r="G300" s="858">
        <v>5</v>
      </c>
    </row>
    <row r="301" spans="1:7" s="860" customFormat="1" ht="72.75" customHeight="1">
      <c r="A301" s="856">
        <v>292</v>
      </c>
      <c r="B301" s="855" t="s">
        <v>3726</v>
      </c>
      <c r="C301" s="855" t="s">
        <v>3727</v>
      </c>
      <c r="D301" s="400" t="s">
        <v>7692</v>
      </c>
      <c r="E301" s="859">
        <v>0</v>
      </c>
      <c r="F301" s="856" t="s">
        <v>84</v>
      </c>
      <c r="G301" s="858">
        <v>30</v>
      </c>
    </row>
    <row r="302" spans="1:7" s="860" customFormat="1" ht="59.25" customHeight="1">
      <c r="A302" s="856">
        <v>293</v>
      </c>
      <c r="B302" s="855" t="s">
        <v>4562</v>
      </c>
      <c r="C302" s="855" t="s">
        <v>4563</v>
      </c>
      <c r="D302" s="400" t="s">
        <v>7693</v>
      </c>
      <c r="E302" s="859">
        <v>0</v>
      </c>
      <c r="F302" s="856" t="s">
        <v>84</v>
      </c>
      <c r="G302" s="858">
        <v>30</v>
      </c>
    </row>
    <row r="303" spans="1:7" s="860" customFormat="1" ht="76.5" customHeight="1">
      <c r="A303" s="856">
        <v>294</v>
      </c>
      <c r="B303" s="855" t="s">
        <v>3904</v>
      </c>
      <c r="C303" s="855" t="s">
        <v>3905</v>
      </c>
      <c r="D303" s="854" t="s">
        <v>3906</v>
      </c>
      <c r="E303" s="859" t="s">
        <v>3603</v>
      </c>
      <c r="F303" s="856" t="s">
        <v>84</v>
      </c>
      <c r="G303" s="858">
        <v>5</v>
      </c>
    </row>
    <row r="304" spans="1:7" s="860" customFormat="1" ht="111" customHeight="1">
      <c r="A304" s="856">
        <v>295</v>
      </c>
      <c r="B304" s="854" t="s">
        <v>6269</v>
      </c>
      <c r="C304" s="855" t="s">
        <v>5301</v>
      </c>
      <c r="D304" s="400" t="s">
        <v>5302</v>
      </c>
      <c r="E304" s="859" t="s">
        <v>3732</v>
      </c>
      <c r="F304" s="856" t="s">
        <v>5303</v>
      </c>
      <c r="G304" s="858">
        <v>20</v>
      </c>
    </row>
    <row r="305" spans="1:7" s="860" customFormat="1" ht="124.5" customHeight="1">
      <c r="A305" s="856">
        <v>296</v>
      </c>
      <c r="B305" s="854" t="s">
        <v>6270</v>
      </c>
      <c r="C305" s="855" t="s">
        <v>5304</v>
      </c>
      <c r="D305" s="400" t="s">
        <v>5305</v>
      </c>
      <c r="E305" s="859" t="s">
        <v>3732</v>
      </c>
      <c r="F305" s="856" t="s">
        <v>5303</v>
      </c>
      <c r="G305" s="858">
        <v>10</v>
      </c>
    </row>
    <row r="306" spans="1:7" s="860" customFormat="1" ht="141" customHeight="1">
      <c r="A306" s="856">
        <v>297</v>
      </c>
      <c r="B306" s="854" t="s">
        <v>6548</v>
      </c>
      <c r="C306" s="855" t="s">
        <v>5677</v>
      </c>
      <c r="D306" s="400" t="s">
        <v>7694</v>
      </c>
      <c r="E306" s="859" t="s">
        <v>3981</v>
      </c>
      <c r="F306" s="856" t="s">
        <v>84</v>
      </c>
      <c r="G306" s="858">
        <v>20</v>
      </c>
    </row>
    <row r="307" spans="1:7" s="860" customFormat="1" ht="123.75" customHeight="1">
      <c r="A307" s="856">
        <v>298</v>
      </c>
      <c r="B307" s="854" t="s">
        <v>7181</v>
      </c>
      <c r="C307" s="855" t="s">
        <v>7306</v>
      </c>
      <c r="D307" s="400" t="s">
        <v>7695</v>
      </c>
      <c r="E307" s="859"/>
      <c r="F307" s="856" t="s">
        <v>84</v>
      </c>
      <c r="G307" s="858">
        <v>2</v>
      </c>
    </row>
    <row r="308" spans="1:7" s="860" customFormat="1" ht="126.75" customHeight="1">
      <c r="A308" s="856">
        <v>299</v>
      </c>
      <c r="B308" s="854" t="s">
        <v>7182</v>
      </c>
      <c r="C308" s="855" t="s">
        <v>7307</v>
      </c>
      <c r="D308" s="400" t="s">
        <v>7696</v>
      </c>
      <c r="E308" s="859"/>
      <c r="F308" s="856" t="s">
        <v>84</v>
      </c>
      <c r="G308" s="858">
        <v>5</v>
      </c>
    </row>
    <row r="309" spans="1:7" s="860" customFormat="1" ht="126" customHeight="1">
      <c r="A309" s="856">
        <v>300</v>
      </c>
      <c r="B309" s="854" t="s">
        <v>7183</v>
      </c>
      <c r="C309" s="855" t="s">
        <v>7308</v>
      </c>
      <c r="D309" s="400" t="s">
        <v>7697</v>
      </c>
      <c r="E309" s="859"/>
      <c r="F309" s="856" t="s">
        <v>84</v>
      </c>
      <c r="G309" s="858">
        <v>1</v>
      </c>
    </row>
    <row r="310" spans="1:7" s="860" customFormat="1" ht="108" customHeight="1">
      <c r="A310" s="856">
        <v>301</v>
      </c>
      <c r="B310" s="854" t="s">
        <v>7184</v>
      </c>
      <c r="C310" s="855" t="s">
        <v>7309</v>
      </c>
      <c r="D310" s="400" t="s">
        <v>7698</v>
      </c>
      <c r="E310" s="859"/>
      <c r="F310" s="856" t="s">
        <v>84</v>
      </c>
      <c r="G310" s="858">
        <v>2</v>
      </c>
    </row>
    <row r="311" spans="1:7" s="860" customFormat="1" ht="107.25" customHeight="1">
      <c r="A311" s="856">
        <v>302</v>
      </c>
      <c r="B311" s="854" t="s">
        <v>7185</v>
      </c>
      <c r="C311" s="855" t="s">
        <v>7310</v>
      </c>
      <c r="D311" s="400" t="s">
        <v>7699</v>
      </c>
      <c r="E311" s="859"/>
      <c r="F311" s="856" t="s">
        <v>84</v>
      </c>
      <c r="G311" s="858">
        <v>40</v>
      </c>
    </row>
    <row r="312" spans="1:7" s="860" customFormat="1" ht="111" customHeight="1">
      <c r="A312" s="856">
        <v>303</v>
      </c>
      <c r="B312" s="854" t="s">
        <v>7186</v>
      </c>
      <c r="C312" s="855" t="s">
        <v>7311</v>
      </c>
      <c r="D312" s="400" t="s">
        <v>7700</v>
      </c>
      <c r="E312" s="859"/>
      <c r="F312" s="856" t="s">
        <v>84</v>
      </c>
      <c r="G312" s="858">
        <v>40</v>
      </c>
    </row>
    <row r="313" spans="1:7" s="860" customFormat="1" ht="92.25" customHeight="1">
      <c r="A313" s="856">
        <v>304</v>
      </c>
      <c r="B313" s="854" t="s">
        <v>7187</v>
      </c>
      <c r="C313" s="854" t="s">
        <v>7312</v>
      </c>
      <c r="D313" s="400" t="s">
        <v>7701</v>
      </c>
      <c r="E313" s="861"/>
      <c r="F313" s="862" t="s">
        <v>84</v>
      </c>
      <c r="G313" s="858">
        <v>10</v>
      </c>
    </row>
    <row r="314" spans="1:7" s="860" customFormat="1" ht="120" customHeight="1">
      <c r="A314" s="856">
        <v>305</v>
      </c>
      <c r="B314" s="854" t="s">
        <v>6625</v>
      </c>
      <c r="C314" s="854" t="s">
        <v>5851</v>
      </c>
      <c r="D314" s="400" t="s">
        <v>7702</v>
      </c>
      <c r="E314" s="859"/>
      <c r="F314" s="856" t="s">
        <v>84</v>
      </c>
      <c r="G314" s="858">
        <v>20</v>
      </c>
    </row>
    <row r="315" spans="1:7" s="860" customFormat="1" ht="105.75" customHeight="1">
      <c r="A315" s="856">
        <v>306</v>
      </c>
      <c r="B315" s="855" t="s">
        <v>3764</v>
      </c>
      <c r="C315" s="854" t="s">
        <v>3765</v>
      </c>
      <c r="D315" s="400" t="s">
        <v>7703</v>
      </c>
      <c r="E315" s="859" t="s">
        <v>3354</v>
      </c>
      <c r="F315" s="856" t="s">
        <v>84</v>
      </c>
      <c r="G315" s="858">
        <v>10</v>
      </c>
    </row>
    <row r="316" spans="1:7" s="860" customFormat="1" ht="75" customHeight="1">
      <c r="A316" s="856">
        <v>307</v>
      </c>
      <c r="B316" s="855" t="s">
        <v>4685</v>
      </c>
      <c r="C316" s="855" t="s">
        <v>4686</v>
      </c>
      <c r="D316" s="400" t="s">
        <v>7704</v>
      </c>
      <c r="E316" s="859">
        <v>0</v>
      </c>
      <c r="F316" s="856" t="s">
        <v>84</v>
      </c>
      <c r="G316" s="858">
        <v>2</v>
      </c>
    </row>
    <row r="317" spans="1:7" s="860" customFormat="1" ht="122.25" customHeight="1">
      <c r="A317" s="856">
        <v>308</v>
      </c>
      <c r="B317" s="855" t="s">
        <v>3879</v>
      </c>
      <c r="C317" s="855" t="s">
        <v>3880</v>
      </c>
      <c r="D317" s="400" t="s">
        <v>7705</v>
      </c>
      <c r="E317" s="859" t="s">
        <v>2780</v>
      </c>
      <c r="F317" s="856" t="s">
        <v>84</v>
      </c>
      <c r="G317" s="858">
        <v>40</v>
      </c>
    </row>
    <row r="318" spans="1:7" s="860" customFormat="1" ht="108" customHeight="1">
      <c r="A318" s="856">
        <v>309</v>
      </c>
      <c r="B318" s="854" t="s">
        <v>6190</v>
      </c>
      <c r="C318" s="854" t="s">
        <v>5257</v>
      </c>
      <c r="D318" s="400" t="s">
        <v>7706</v>
      </c>
      <c r="E318" s="859" t="s">
        <v>3770</v>
      </c>
      <c r="F318" s="856" t="s">
        <v>84</v>
      </c>
      <c r="G318" s="858">
        <v>20</v>
      </c>
    </row>
    <row r="319" spans="1:7" s="860" customFormat="1" ht="158.25" customHeight="1">
      <c r="A319" s="856">
        <v>310</v>
      </c>
      <c r="B319" s="854" t="s">
        <v>6241</v>
      </c>
      <c r="C319" s="855" t="s">
        <v>3768</v>
      </c>
      <c r="D319" s="400" t="s">
        <v>7707</v>
      </c>
      <c r="E319" s="859" t="s">
        <v>3770</v>
      </c>
      <c r="F319" s="856" t="s">
        <v>84</v>
      </c>
      <c r="G319" s="858">
        <v>30</v>
      </c>
    </row>
    <row r="320" spans="1:7" s="860" customFormat="1" ht="56.25" customHeight="1">
      <c r="A320" s="856">
        <v>311</v>
      </c>
      <c r="B320" s="855" t="s">
        <v>3771</v>
      </c>
      <c r="C320" s="855" t="s">
        <v>3772</v>
      </c>
      <c r="D320" s="400" t="s">
        <v>3773</v>
      </c>
      <c r="E320" s="859" t="s">
        <v>3770</v>
      </c>
      <c r="F320" s="856" t="s">
        <v>84</v>
      </c>
      <c r="G320" s="858">
        <v>40</v>
      </c>
    </row>
    <row r="321" spans="1:7" s="860" customFormat="1" ht="108" customHeight="1">
      <c r="A321" s="856">
        <v>312</v>
      </c>
      <c r="B321" s="854" t="s">
        <v>6196</v>
      </c>
      <c r="C321" s="855" t="s">
        <v>5261</v>
      </c>
      <c r="D321" s="400" t="s">
        <v>7708</v>
      </c>
      <c r="E321" s="859" t="s">
        <v>3770</v>
      </c>
      <c r="F321" s="856" t="s">
        <v>84</v>
      </c>
      <c r="G321" s="858">
        <v>15</v>
      </c>
    </row>
    <row r="322" spans="1:7" s="860" customFormat="1" ht="190.5" customHeight="1">
      <c r="A322" s="856">
        <v>313</v>
      </c>
      <c r="B322" s="854" t="s">
        <v>6238</v>
      </c>
      <c r="C322" s="855" t="s">
        <v>5283</v>
      </c>
      <c r="D322" s="400" t="s">
        <v>7709</v>
      </c>
      <c r="E322" s="859" t="s">
        <v>3770</v>
      </c>
      <c r="F322" s="856" t="s">
        <v>84</v>
      </c>
      <c r="G322" s="858">
        <v>15</v>
      </c>
    </row>
    <row r="323" spans="1:7" s="860" customFormat="1" ht="156.75" customHeight="1">
      <c r="A323" s="856">
        <v>314</v>
      </c>
      <c r="B323" s="854" t="s">
        <v>6250</v>
      </c>
      <c r="C323" s="854" t="s">
        <v>7313</v>
      </c>
      <c r="D323" s="400" t="s">
        <v>7710</v>
      </c>
      <c r="E323" s="859" t="s">
        <v>3770</v>
      </c>
      <c r="F323" s="856" t="s">
        <v>84</v>
      </c>
      <c r="G323" s="858">
        <v>15</v>
      </c>
    </row>
    <row r="324" spans="1:7" s="860" customFormat="1" ht="76.5" customHeight="1">
      <c r="A324" s="856">
        <v>315</v>
      </c>
      <c r="B324" s="855" t="s">
        <v>3774</v>
      </c>
      <c r="C324" s="855" t="s">
        <v>3775</v>
      </c>
      <c r="D324" s="400" t="s">
        <v>3776</v>
      </c>
      <c r="E324" s="859" t="s">
        <v>3770</v>
      </c>
      <c r="F324" s="856" t="s">
        <v>84</v>
      </c>
      <c r="G324" s="858">
        <v>10</v>
      </c>
    </row>
    <row r="325" spans="1:7" s="860" customFormat="1" ht="132">
      <c r="A325" s="856">
        <v>316</v>
      </c>
      <c r="B325" s="854" t="s">
        <v>6262</v>
      </c>
      <c r="C325" s="855" t="s">
        <v>3778</v>
      </c>
      <c r="D325" s="400" t="s">
        <v>7711</v>
      </c>
      <c r="E325" s="859" t="s">
        <v>3770</v>
      </c>
      <c r="F325" s="856" t="s">
        <v>84</v>
      </c>
      <c r="G325" s="858">
        <v>20</v>
      </c>
    </row>
    <row r="326" spans="1:7" s="860" customFormat="1" ht="160.5" customHeight="1">
      <c r="A326" s="856">
        <v>317</v>
      </c>
      <c r="B326" s="854" t="s">
        <v>6247</v>
      </c>
      <c r="C326" s="855" t="s">
        <v>5288</v>
      </c>
      <c r="D326" s="400" t="s">
        <v>7712</v>
      </c>
      <c r="E326" s="859" t="s">
        <v>3770</v>
      </c>
      <c r="F326" s="856" t="s">
        <v>84</v>
      </c>
      <c r="G326" s="858">
        <v>20</v>
      </c>
    </row>
    <row r="327" spans="1:7" s="860" customFormat="1" ht="123.75" customHeight="1">
      <c r="A327" s="856">
        <v>318</v>
      </c>
      <c r="B327" s="854" t="s">
        <v>6222</v>
      </c>
      <c r="C327" s="855" t="s">
        <v>3784</v>
      </c>
      <c r="D327" s="400" t="s">
        <v>7713</v>
      </c>
      <c r="E327" s="859" t="s">
        <v>3770</v>
      </c>
      <c r="F327" s="856" t="s">
        <v>84</v>
      </c>
      <c r="G327" s="858">
        <v>15</v>
      </c>
    </row>
    <row r="328" spans="1:7" s="860" customFormat="1" ht="141.75" customHeight="1">
      <c r="A328" s="856">
        <v>319</v>
      </c>
      <c r="B328" s="854" t="s">
        <v>6208</v>
      </c>
      <c r="C328" s="855" t="s">
        <v>5269</v>
      </c>
      <c r="D328" s="400" t="s">
        <v>7714</v>
      </c>
      <c r="E328" s="859" t="s">
        <v>3770</v>
      </c>
      <c r="F328" s="856" t="s">
        <v>84</v>
      </c>
      <c r="G328" s="858">
        <v>20</v>
      </c>
    </row>
    <row r="329" spans="1:7" s="860" customFormat="1" ht="138.75" customHeight="1">
      <c r="A329" s="856">
        <v>320</v>
      </c>
      <c r="B329" s="854" t="s">
        <v>6256</v>
      </c>
      <c r="C329" s="855" t="s">
        <v>5294</v>
      </c>
      <c r="D329" s="400" t="s">
        <v>7715</v>
      </c>
      <c r="E329" s="859" t="s">
        <v>3770</v>
      </c>
      <c r="F329" s="856" t="s">
        <v>84</v>
      </c>
      <c r="G329" s="858">
        <v>15</v>
      </c>
    </row>
    <row r="330" spans="1:7" s="860" customFormat="1" ht="110.25" customHeight="1">
      <c r="A330" s="856">
        <v>321</v>
      </c>
      <c r="B330" s="854" t="s">
        <v>6259</v>
      </c>
      <c r="C330" s="855" t="s">
        <v>5296</v>
      </c>
      <c r="D330" s="400" t="s">
        <v>7716</v>
      </c>
      <c r="E330" s="859" t="s">
        <v>3770</v>
      </c>
      <c r="F330" s="856" t="s">
        <v>84</v>
      </c>
      <c r="G330" s="858">
        <v>15</v>
      </c>
    </row>
    <row r="331" spans="1:7" s="860" customFormat="1" ht="155.25" customHeight="1">
      <c r="A331" s="856">
        <v>322</v>
      </c>
      <c r="B331" s="854" t="s">
        <v>6205</v>
      </c>
      <c r="C331" s="855" t="s">
        <v>5267</v>
      </c>
      <c r="D331" s="400" t="s">
        <v>7717</v>
      </c>
      <c r="E331" s="859" t="s">
        <v>3770</v>
      </c>
      <c r="F331" s="856" t="s">
        <v>84</v>
      </c>
      <c r="G331" s="858">
        <v>20</v>
      </c>
    </row>
    <row r="332" spans="1:7" s="860" customFormat="1" ht="141" customHeight="1">
      <c r="A332" s="856">
        <v>323</v>
      </c>
      <c r="B332" s="854" t="s">
        <v>6219</v>
      </c>
      <c r="C332" s="855" t="s">
        <v>5274</v>
      </c>
      <c r="D332" s="400" t="s">
        <v>7718</v>
      </c>
      <c r="E332" s="859" t="s">
        <v>3770</v>
      </c>
      <c r="F332" s="856" t="s">
        <v>84</v>
      </c>
      <c r="G332" s="858">
        <v>20</v>
      </c>
    </row>
    <row r="333" spans="1:7" s="860" customFormat="1" ht="148.5">
      <c r="A333" s="856">
        <v>324</v>
      </c>
      <c r="B333" s="854" t="s">
        <v>6225</v>
      </c>
      <c r="C333" s="855" t="s">
        <v>5277</v>
      </c>
      <c r="D333" s="400" t="s">
        <v>7719</v>
      </c>
      <c r="E333" s="859" t="s">
        <v>3770</v>
      </c>
      <c r="F333" s="856" t="s">
        <v>84</v>
      </c>
      <c r="G333" s="858">
        <v>10</v>
      </c>
    </row>
    <row r="334" spans="1:7" s="860" customFormat="1" ht="66">
      <c r="A334" s="856">
        <v>325</v>
      </c>
      <c r="B334" s="855" t="s">
        <v>3789</v>
      </c>
      <c r="C334" s="855" t="s">
        <v>3790</v>
      </c>
      <c r="D334" s="400" t="s">
        <v>7720</v>
      </c>
      <c r="E334" s="859" t="s">
        <v>3770</v>
      </c>
      <c r="F334" s="856" t="s">
        <v>84</v>
      </c>
      <c r="G334" s="858">
        <v>10</v>
      </c>
    </row>
    <row r="335" spans="1:7" s="860" customFormat="1" ht="148.5">
      <c r="A335" s="856">
        <v>326</v>
      </c>
      <c r="B335" s="854" t="s">
        <v>6230</v>
      </c>
      <c r="C335" s="855" t="s">
        <v>5279</v>
      </c>
      <c r="D335" s="400" t="s">
        <v>7721</v>
      </c>
      <c r="E335" s="859" t="s">
        <v>3770</v>
      </c>
      <c r="F335" s="856" t="s">
        <v>84</v>
      </c>
      <c r="G335" s="858">
        <v>10</v>
      </c>
    </row>
    <row r="336" spans="1:7" s="860" customFormat="1" ht="115.5">
      <c r="A336" s="856">
        <v>327</v>
      </c>
      <c r="B336" s="854" t="s">
        <v>6202</v>
      </c>
      <c r="C336" s="855" t="s">
        <v>5265</v>
      </c>
      <c r="D336" s="400" t="s">
        <v>7722</v>
      </c>
      <c r="E336" s="859" t="s">
        <v>3770</v>
      </c>
      <c r="F336" s="856" t="s">
        <v>84</v>
      </c>
      <c r="G336" s="858">
        <v>30</v>
      </c>
    </row>
    <row r="337" spans="1:7" s="860" customFormat="1" ht="148.5">
      <c r="A337" s="856">
        <v>328</v>
      </c>
      <c r="B337" s="854" t="s">
        <v>6235</v>
      </c>
      <c r="C337" s="855" t="s">
        <v>5281</v>
      </c>
      <c r="D337" s="400" t="s">
        <v>7723</v>
      </c>
      <c r="E337" s="859" t="s">
        <v>3770</v>
      </c>
      <c r="F337" s="856" t="s">
        <v>84</v>
      </c>
      <c r="G337" s="858">
        <v>10</v>
      </c>
    </row>
    <row r="338" spans="1:7" s="860" customFormat="1" ht="148.5">
      <c r="A338" s="856">
        <v>329</v>
      </c>
      <c r="B338" s="854" t="s">
        <v>6253</v>
      </c>
      <c r="C338" s="855" t="s">
        <v>5292</v>
      </c>
      <c r="D338" s="400" t="s">
        <v>7724</v>
      </c>
      <c r="E338" s="859" t="s">
        <v>3770</v>
      </c>
      <c r="F338" s="856" t="s">
        <v>84</v>
      </c>
      <c r="G338" s="858">
        <v>15</v>
      </c>
    </row>
    <row r="339" spans="1:7" s="860" customFormat="1" ht="132">
      <c r="A339" s="856">
        <v>330</v>
      </c>
      <c r="B339" s="854" t="s">
        <v>6216</v>
      </c>
      <c r="C339" s="855" t="s">
        <v>3793</v>
      </c>
      <c r="D339" s="400" t="s">
        <v>7725</v>
      </c>
      <c r="E339" s="859" t="s">
        <v>3770</v>
      </c>
      <c r="F339" s="856" t="s">
        <v>84</v>
      </c>
      <c r="G339" s="858">
        <v>20</v>
      </c>
    </row>
    <row r="340" spans="1:7" s="860" customFormat="1" ht="115.5">
      <c r="A340" s="856">
        <v>331</v>
      </c>
      <c r="B340" s="854" t="s">
        <v>6213</v>
      </c>
      <c r="C340" s="855" t="s">
        <v>5271</v>
      </c>
      <c r="D340" s="400" t="s">
        <v>7726</v>
      </c>
      <c r="E340" s="859" t="s">
        <v>3770</v>
      </c>
      <c r="F340" s="856" t="s">
        <v>84</v>
      </c>
      <c r="G340" s="858">
        <v>20</v>
      </c>
    </row>
    <row r="341" spans="1:7" s="860" customFormat="1" ht="148.5">
      <c r="A341" s="856">
        <v>332</v>
      </c>
      <c r="B341" s="854" t="s">
        <v>6244</v>
      </c>
      <c r="C341" s="854" t="s">
        <v>7314</v>
      </c>
      <c r="D341" s="400" t="s">
        <v>7727</v>
      </c>
      <c r="E341" s="859" t="s">
        <v>3770</v>
      </c>
      <c r="F341" s="856" t="s">
        <v>84</v>
      </c>
      <c r="G341" s="858">
        <v>15</v>
      </c>
    </row>
    <row r="342" spans="1:7" s="860" customFormat="1" ht="165">
      <c r="A342" s="856">
        <v>333</v>
      </c>
      <c r="B342" s="854" t="s">
        <v>6432</v>
      </c>
      <c r="C342" s="854" t="s">
        <v>7315</v>
      </c>
      <c r="D342" s="400" t="s">
        <v>7728</v>
      </c>
      <c r="E342" s="859"/>
      <c r="F342" s="856" t="s">
        <v>84</v>
      </c>
      <c r="G342" s="858">
        <v>30</v>
      </c>
    </row>
    <row r="343" spans="1:7" s="860" customFormat="1" ht="126" customHeight="1">
      <c r="A343" s="856">
        <v>334</v>
      </c>
      <c r="B343" s="854" t="s">
        <v>6433</v>
      </c>
      <c r="C343" s="854" t="s">
        <v>7316</v>
      </c>
      <c r="D343" s="400" t="s">
        <v>7729</v>
      </c>
      <c r="E343" s="859"/>
      <c r="F343" s="856" t="s">
        <v>84</v>
      </c>
      <c r="G343" s="858">
        <v>10</v>
      </c>
    </row>
    <row r="344" spans="1:7" s="860" customFormat="1" ht="115.5">
      <c r="A344" s="856">
        <v>335</v>
      </c>
      <c r="B344" s="854" t="s">
        <v>6199</v>
      </c>
      <c r="C344" s="855" t="s">
        <v>5263</v>
      </c>
      <c r="D344" s="400" t="s">
        <v>7730</v>
      </c>
      <c r="E344" s="859" t="s">
        <v>3770</v>
      </c>
      <c r="F344" s="856" t="s">
        <v>84</v>
      </c>
      <c r="G344" s="858">
        <v>40</v>
      </c>
    </row>
    <row r="345" spans="1:7" s="860" customFormat="1" ht="132">
      <c r="A345" s="856">
        <v>336</v>
      </c>
      <c r="B345" s="854" t="s">
        <v>6507</v>
      </c>
      <c r="C345" s="854" t="s">
        <v>7317</v>
      </c>
      <c r="D345" s="400" t="s">
        <v>5601</v>
      </c>
      <c r="E345" s="859" t="s">
        <v>84</v>
      </c>
      <c r="F345" s="856" t="s">
        <v>3910</v>
      </c>
      <c r="G345" s="858">
        <v>10</v>
      </c>
    </row>
    <row r="346" spans="1:7" s="860" customFormat="1" ht="181.5">
      <c r="A346" s="856">
        <v>337</v>
      </c>
      <c r="B346" s="854" t="s">
        <v>6501</v>
      </c>
      <c r="C346" s="855" t="s">
        <v>5590</v>
      </c>
      <c r="D346" s="400" t="s">
        <v>7731</v>
      </c>
      <c r="E346" s="859" t="s">
        <v>84</v>
      </c>
      <c r="F346" s="856" t="s">
        <v>3910</v>
      </c>
      <c r="G346" s="858">
        <v>5</v>
      </c>
    </row>
    <row r="347" spans="1:7" s="860" customFormat="1" ht="181.5">
      <c r="A347" s="856">
        <v>338</v>
      </c>
      <c r="B347" s="854" t="s">
        <v>6502</v>
      </c>
      <c r="C347" s="855" t="s">
        <v>4771</v>
      </c>
      <c r="D347" s="400" t="s">
        <v>7732</v>
      </c>
      <c r="E347" s="861" t="s">
        <v>84</v>
      </c>
      <c r="F347" s="862" t="s">
        <v>3910</v>
      </c>
      <c r="G347" s="858">
        <v>5</v>
      </c>
    </row>
    <row r="348" spans="1:7" s="860" customFormat="1" ht="49.5">
      <c r="A348" s="856">
        <v>339</v>
      </c>
      <c r="B348" s="855" t="s">
        <v>3795</v>
      </c>
      <c r="C348" s="855" t="s">
        <v>3796</v>
      </c>
      <c r="D348" s="400" t="s">
        <v>7733</v>
      </c>
      <c r="E348" s="859" t="s">
        <v>3354</v>
      </c>
      <c r="F348" s="856" t="s">
        <v>84</v>
      </c>
      <c r="G348" s="858">
        <v>5</v>
      </c>
    </row>
    <row r="349" spans="1:7" s="860" customFormat="1" ht="82.5">
      <c r="A349" s="856">
        <v>340</v>
      </c>
      <c r="B349" s="855" t="s">
        <v>3798</v>
      </c>
      <c r="C349" s="855" t="s">
        <v>7318</v>
      </c>
      <c r="D349" s="400" t="s">
        <v>3800</v>
      </c>
      <c r="E349" s="859" t="s">
        <v>3354</v>
      </c>
      <c r="F349" s="856" t="s">
        <v>84</v>
      </c>
      <c r="G349" s="858">
        <v>10</v>
      </c>
    </row>
    <row r="350" spans="1:7" s="860" customFormat="1" ht="132">
      <c r="A350" s="856">
        <v>341</v>
      </c>
      <c r="B350" s="854" t="s">
        <v>6286</v>
      </c>
      <c r="C350" s="855" t="s">
        <v>5335</v>
      </c>
      <c r="D350" s="400" t="s">
        <v>7734</v>
      </c>
      <c r="E350" s="859" t="s">
        <v>3354</v>
      </c>
      <c r="F350" s="856" t="s">
        <v>84</v>
      </c>
      <c r="G350" s="858">
        <v>5</v>
      </c>
    </row>
    <row r="351" spans="1:7" s="860" customFormat="1" ht="148.5">
      <c r="A351" s="856">
        <v>342</v>
      </c>
      <c r="B351" s="854" t="s">
        <v>6500</v>
      </c>
      <c r="C351" s="855" t="s">
        <v>5588</v>
      </c>
      <c r="D351" s="400" t="s">
        <v>7735</v>
      </c>
      <c r="E351" s="859" t="s">
        <v>84</v>
      </c>
      <c r="F351" s="856" t="s">
        <v>3910</v>
      </c>
      <c r="G351" s="858">
        <v>10</v>
      </c>
    </row>
    <row r="352" spans="1:7" s="860" customFormat="1" ht="56.25" customHeight="1">
      <c r="A352" s="856">
        <v>343</v>
      </c>
      <c r="B352" s="855" t="s">
        <v>4622</v>
      </c>
      <c r="C352" s="855" t="s">
        <v>4623</v>
      </c>
      <c r="D352" s="400" t="s">
        <v>4624</v>
      </c>
      <c r="E352" s="859">
        <v>0</v>
      </c>
      <c r="F352" s="856" t="s">
        <v>84</v>
      </c>
      <c r="G352" s="858">
        <v>10</v>
      </c>
    </row>
    <row r="353" spans="1:7" s="860" customFormat="1" ht="99">
      <c r="A353" s="856">
        <v>344</v>
      </c>
      <c r="B353" s="855" t="s">
        <v>3801</v>
      </c>
      <c r="C353" s="855" t="s">
        <v>3802</v>
      </c>
      <c r="D353" s="400" t="s">
        <v>7736</v>
      </c>
      <c r="E353" s="859" t="s">
        <v>3354</v>
      </c>
      <c r="F353" s="856" t="s">
        <v>84</v>
      </c>
      <c r="G353" s="858">
        <v>20</v>
      </c>
    </row>
    <row r="354" spans="1:7" s="860" customFormat="1" ht="132">
      <c r="A354" s="856">
        <v>345</v>
      </c>
      <c r="B354" s="855" t="s">
        <v>3804</v>
      </c>
      <c r="C354" s="855" t="s">
        <v>3805</v>
      </c>
      <c r="D354" s="400" t="s">
        <v>7737</v>
      </c>
      <c r="E354" s="859" t="s">
        <v>2780</v>
      </c>
      <c r="F354" s="856" t="s">
        <v>84</v>
      </c>
      <c r="G354" s="858">
        <v>30</v>
      </c>
    </row>
    <row r="355" spans="1:7" s="860" customFormat="1" ht="115.5">
      <c r="A355" s="856">
        <v>346</v>
      </c>
      <c r="B355" s="855" t="s">
        <v>3828</v>
      </c>
      <c r="C355" s="855" t="s">
        <v>3829</v>
      </c>
      <c r="D355" s="400" t="s">
        <v>7738</v>
      </c>
      <c r="E355" s="861">
        <v>0</v>
      </c>
      <c r="F355" s="862" t="s">
        <v>84</v>
      </c>
      <c r="G355" s="858">
        <v>5</v>
      </c>
    </row>
    <row r="356" spans="1:7" s="860" customFormat="1" ht="115.5">
      <c r="A356" s="856">
        <v>347</v>
      </c>
      <c r="B356" s="854" t="s">
        <v>6505</v>
      </c>
      <c r="C356" s="855" t="s">
        <v>5596</v>
      </c>
      <c r="D356" s="400" t="s">
        <v>7739</v>
      </c>
      <c r="E356" s="861" t="s">
        <v>84</v>
      </c>
      <c r="F356" s="862" t="s">
        <v>3910</v>
      </c>
      <c r="G356" s="858">
        <v>20</v>
      </c>
    </row>
    <row r="357" spans="1:7" s="860" customFormat="1" ht="115.5">
      <c r="A357" s="856">
        <v>348</v>
      </c>
      <c r="B357" s="854" t="s">
        <v>6306</v>
      </c>
      <c r="C357" s="854" t="s">
        <v>7319</v>
      </c>
      <c r="D357" s="400" t="s">
        <v>7740</v>
      </c>
      <c r="E357" s="859" t="s">
        <v>3354</v>
      </c>
      <c r="F357" s="856" t="s">
        <v>84</v>
      </c>
      <c r="G357" s="858">
        <v>20</v>
      </c>
    </row>
    <row r="358" spans="1:7" s="860" customFormat="1" ht="115.5">
      <c r="A358" s="856">
        <v>349</v>
      </c>
      <c r="B358" s="854" t="s">
        <v>6307</v>
      </c>
      <c r="C358" s="854" t="s">
        <v>7320</v>
      </c>
      <c r="D358" s="400" t="s">
        <v>7741</v>
      </c>
      <c r="E358" s="859" t="s">
        <v>3354</v>
      </c>
      <c r="F358" s="856" t="s">
        <v>84</v>
      </c>
      <c r="G358" s="858">
        <v>10</v>
      </c>
    </row>
    <row r="359" spans="1:7" s="860" customFormat="1" ht="82.5">
      <c r="A359" s="856">
        <v>350</v>
      </c>
      <c r="B359" s="855" t="s">
        <v>3807</v>
      </c>
      <c r="C359" s="855" t="s">
        <v>3808</v>
      </c>
      <c r="D359" s="400" t="s">
        <v>7742</v>
      </c>
      <c r="E359" s="859" t="s">
        <v>3354</v>
      </c>
      <c r="F359" s="856" t="s">
        <v>84</v>
      </c>
      <c r="G359" s="858">
        <v>10</v>
      </c>
    </row>
    <row r="360" spans="1:7" s="860" customFormat="1" ht="165">
      <c r="A360" s="856">
        <v>351</v>
      </c>
      <c r="B360" s="854" t="s">
        <v>6290</v>
      </c>
      <c r="C360" s="855" t="s">
        <v>5342</v>
      </c>
      <c r="D360" s="400" t="s">
        <v>7743</v>
      </c>
      <c r="E360" s="859" t="s">
        <v>3354</v>
      </c>
      <c r="F360" s="856" t="s">
        <v>84</v>
      </c>
      <c r="G360" s="858">
        <v>10</v>
      </c>
    </row>
    <row r="361" spans="1:7" s="860" customFormat="1" ht="165">
      <c r="A361" s="856">
        <v>352</v>
      </c>
      <c r="B361" s="854" t="s">
        <v>6291</v>
      </c>
      <c r="C361" s="855" t="s">
        <v>5344</v>
      </c>
      <c r="D361" s="400" t="s">
        <v>7744</v>
      </c>
      <c r="E361" s="859" t="s">
        <v>3354</v>
      </c>
      <c r="F361" s="856" t="s">
        <v>84</v>
      </c>
      <c r="G361" s="858">
        <v>10</v>
      </c>
    </row>
    <row r="362" spans="1:7" s="860" customFormat="1" ht="115.5">
      <c r="A362" s="856">
        <v>353</v>
      </c>
      <c r="B362" s="854" t="s">
        <v>6120</v>
      </c>
      <c r="C362" s="855" t="s">
        <v>5127</v>
      </c>
      <c r="D362" s="400" t="s">
        <v>7745</v>
      </c>
      <c r="E362" s="859"/>
      <c r="F362" s="856" t="s">
        <v>84</v>
      </c>
      <c r="G362" s="858">
        <v>10</v>
      </c>
    </row>
    <row r="363" spans="1:7" s="860" customFormat="1" ht="115.5">
      <c r="A363" s="856">
        <v>354</v>
      </c>
      <c r="B363" s="854" t="s">
        <v>6122</v>
      </c>
      <c r="C363" s="855" t="s">
        <v>5131</v>
      </c>
      <c r="D363" s="400" t="s">
        <v>7746</v>
      </c>
      <c r="E363" s="859"/>
      <c r="F363" s="856" t="s">
        <v>84</v>
      </c>
      <c r="G363" s="858">
        <v>15</v>
      </c>
    </row>
    <row r="364" spans="1:7" s="860" customFormat="1" ht="181.5">
      <c r="A364" s="856">
        <v>355</v>
      </c>
      <c r="B364" s="854" t="s">
        <v>6495</v>
      </c>
      <c r="C364" s="855" t="s">
        <v>5579</v>
      </c>
      <c r="D364" s="400" t="s">
        <v>7747</v>
      </c>
      <c r="E364" s="859" t="s">
        <v>84</v>
      </c>
      <c r="F364" s="856" t="s">
        <v>3910</v>
      </c>
      <c r="G364" s="858">
        <v>10</v>
      </c>
    </row>
    <row r="365" spans="1:7" s="860" customFormat="1" ht="99">
      <c r="A365" s="856">
        <v>356</v>
      </c>
      <c r="B365" s="855" t="s">
        <v>3873</v>
      </c>
      <c r="C365" s="855" t="s">
        <v>3874</v>
      </c>
      <c r="D365" s="400" t="s">
        <v>7748</v>
      </c>
      <c r="E365" s="859" t="s">
        <v>2780</v>
      </c>
      <c r="F365" s="856" t="s">
        <v>84</v>
      </c>
      <c r="G365" s="858">
        <v>20</v>
      </c>
    </row>
    <row r="366" spans="1:7" s="860" customFormat="1" ht="132">
      <c r="A366" s="856">
        <v>357</v>
      </c>
      <c r="B366" s="854" t="s">
        <v>6498</v>
      </c>
      <c r="C366" s="855" t="s">
        <v>5584</v>
      </c>
      <c r="D366" s="400" t="s">
        <v>7749</v>
      </c>
      <c r="E366" s="859" t="s">
        <v>84</v>
      </c>
      <c r="F366" s="856" t="s">
        <v>3910</v>
      </c>
      <c r="G366" s="858">
        <v>10</v>
      </c>
    </row>
    <row r="367" spans="1:7" s="860" customFormat="1" ht="132">
      <c r="A367" s="856">
        <v>358</v>
      </c>
      <c r="B367" s="855" t="s">
        <v>4767</v>
      </c>
      <c r="C367" s="855" t="s">
        <v>4768</v>
      </c>
      <c r="D367" s="400" t="s">
        <v>7750</v>
      </c>
      <c r="E367" s="859">
        <v>0</v>
      </c>
      <c r="F367" s="856" t="s">
        <v>84</v>
      </c>
      <c r="G367" s="858">
        <v>10</v>
      </c>
    </row>
    <row r="368" spans="1:7" s="860" customFormat="1" ht="99">
      <c r="A368" s="856">
        <v>359</v>
      </c>
      <c r="B368" s="855" t="s">
        <v>3813</v>
      </c>
      <c r="C368" s="855" t="s">
        <v>3814</v>
      </c>
      <c r="D368" s="400" t="s">
        <v>3815</v>
      </c>
      <c r="E368" s="859" t="s">
        <v>3354</v>
      </c>
      <c r="F368" s="856" t="s">
        <v>84</v>
      </c>
      <c r="G368" s="858">
        <v>10</v>
      </c>
    </row>
    <row r="369" spans="1:7" s="860" customFormat="1" ht="165">
      <c r="A369" s="856">
        <v>360</v>
      </c>
      <c r="B369" s="854" t="s">
        <v>6293</v>
      </c>
      <c r="C369" s="854" t="s">
        <v>7321</v>
      </c>
      <c r="D369" s="400" t="s">
        <v>7751</v>
      </c>
      <c r="E369" s="859" t="s">
        <v>3354</v>
      </c>
      <c r="F369" s="856" t="s">
        <v>84</v>
      </c>
      <c r="G369" s="858">
        <v>5</v>
      </c>
    </row>
    <row r="370" spans="1:7" s="860" customFormat="1" ht="115.5">
      <c r="A370" s="856">
        <v>361</v>
      </c>
      <c r="B370" s="854" t="s">
        <v>6631</v>
      </c>
      <c r="C370" s="855" t="s">
        <v>7322</v>
      </c>
      <c r="D370" s="400" t="s">
        <v>7752</v>
      </c>
      <c r="E370" s="859"/>
      <c r="F370" s="856" t="s">
        <v>84</v>
      </c>
      <c r="G370" s="858">
        <v>5</v>
      </c>
    </row>
    <row r="371" spans="1:7" s="860" customFormat="1" ht="181.5">
      <c r="A371" s="856">
        <v>362</v>
      </c>
      <c r="B371" s="854" t="s">
        <v>6294</v>
      </c>
      <c r="C371" s="855" t="s">
        <v>5350</v>
      </c>
      <c r="D371" s="400" t="s">
        <v>7753</v>
      </c>
      <c r="E371" s="859" t="s">
        <v>3354</v>
      </c>
      <c r="F371" s="856" t="s">
        <v>84</v>
      </c>
      <c r="G371" s="858">
        <v>15</v>
      </c>
    </row>
    <row r="372" spans="1:7" s="860" customFormat="1" ht="82.5">
      <c r="A372" s="856">
        <v>363</v>
      </c>
      <c r="B372" s="855" t="s">
        <v>3816</v>
      </c>
      <c r="C372" s="855" t="s">
        <v>3817</v>
      </c>
      <c r="D372" s="400" t="s">
        <v>3818</v>
      </c>
      <c r="E372" s="859">
        <v>0</v>
      </c>
      <c r="F372" s="856" t="s">
        <v>84</v>
      </c>
      <c r="G372" s="858">
        <v>15</v>
      </c>
    </row>
    <row r="373" spans="1:7" s="860" customFormat="1" ht="132">
      <c r="A373" s="856">
        <v>364</v>
      </c>
      <c r="B373" s="854" t="s">
        <v>6499</v>
      </c>
      <c r="C373" s="855" t="s">
        <v>5586</v>
      </c>
      <c r="D373" s="400" t="s">
        <v>7754</v>
      </c>
      <c r="E373" s="859" t="s">
        <v>84</v>
      </c>
      <c r="F373" s="856" t="s">
        <v>3910</v>
      </c>
      <c r="G373" s="858">
        <v>5</v>
      </c>
    </row>
    <row r="374" spans="1:7" s="860" customFormat="1" ht="132">
      <c r="A374" s="856">
        <v>365</v>
      </c>
      <c r="B374" s="854" t="s">
        <v>6163</v>
      </c>
      <c r="C374" s="854" t="s">
        <v>7323</v>
      </c>
      <c r="D374" s="400" t="s">
        <v>7755</v>
      </c>
      <c r="E374" s="859"/>
      <c r="F374" s="856" t="s">
        <v>84</v>
      </c>
      <c r="G374" s="858">
        <v>5</v>
      </c>
    </row>
    <row r="375" spans="1:7" s="860" customFormat="1" ht="82.5">
      <c r="A375" s="856">
        <v>366</v>
      </c>
      <c r="B375" s="855" t="s">
        <v>3819</v>
      </c>
      <c r="C375" s="855" t="s">
        <v>3820</v>
      </c>
      <c r="D375" s="400" t="s">
        <v>7756</v>
      </c>
      <c r="E375" s="859" t="s">
        <v>3354</v>
      </c>
      <c r="F375" s="856" t="s">
        <v>84</v>
      </c>
      <c r="G375" s="858">
        <v>15</v>
      </c>
    </row>
    <row r="376" spans="1:7" s="860" customFormat="1" ht="99">
      <c r="A376" s="856">
        <v>367</v>
      </c>
      <c r="B376" s="854" t="s">
        <v>6178</v>
      </c>
      <c r="C376" s="855" t="s">
        <v>5241</v>
      </c>
      <c r="D376" s="400" t="s">
        <v>5242</v>
      </c>
      <c r="E376" s="859" t="s">
        <v>3770</v>
      </c>
      <c r="F376" s="856" t="s">
        <v>84</v>
      </c>
      <c r="G376" s="858">
        <v>15</v>
      </c>
    </row>
    <row r="377" spans="1:7" s="860" customFormat="1" ht="132">
      <c r="A377" s="856">
        <v>368</v>
      </c>
      <c r="B377" s="854" t="s">
        <v>6121</v>
      </c>
      <c r="C377" s="855" t="s">
        <v>5129</v>
      </c>
      <c r="D377" s="400" t="s">
        <v>7757</v>
      </c>
      <c r="E377" s="859"/>
      <c r="F377" s="856" t="s">
        <v>84</v>
      </c>
      <c r="G377" s="858">
        <v>5</v>
      </c>
    </row>
    <row r="378" spans="1:7" s="860" customFormat="1" ht="115.5">
      <c r="A378" s="856">
        <v>369</v>
      </c>
      <c r="B378" s="854" t="s">
        <v>6164</v>
      </c>
      <c r="C378" s="854" t="s">
        <v>7324</v>
      </c>
      <c r="D378" s="400" t="s">
        <v>7758</v>
      </c>
      <c r="E378" s="859"/>
      <c r="F378" s="856" t="s">
        <v>84</v>
      </c>
      <c r="G378" s="858">
        <v>10</v>
      </c>
    </row>
    <row r="379" spans="1:7" s="860" customFormat="1" ht="115.5">
      <c r="A379" s="856">
        <v>370</v>
      </c>
      <c r="B379" s="854" t="s">
        <v>6157</v>
      </c>
      <c r="C379" s="854" t="s">
        <v>7325</v>
      </c>
      <c r="D379" s="400" t="s">
        <v>7759</v>
      </c>
      <c r="E379" s="859"/>
      <c r="F379" s="856" t="s">
        <v>84</v>
      </c>
      <c r="G379" s="858">
        <v>20</v>
      </c>
    </row>
    <row r="380" spans="1:7" s="860" customFormat="1" ht="148.5">
      <c r="A380" s="856">
        <v>371</v>
      </c>
      <c r="B380" s="854" t="s">
        <v>6125</v>
      </c>
      <c r="C380" s="855" t="s">
        <v>5139</v>
      </c>
      <c r="D380" s="400" t="s">
        <v>7760</v>
      </c>
      <c r="E380" s="859"/>
      <c r="F380" s="856" t="s">
        <v>84</v>
      </c>
      <c r="G380" s="858">
        <v>10</v>
      </c>
    </row>
    <row r="381" spans="1:7" s="860" customFormat="1" ht="99">
      <c r="A381" s="856">
        <v>372</v>
      </c>
      <c r="B381" s="854" t="s">
        <v>6181</v>
      </c>
      <c r="C381" s="855" t="s">
        <v>5246</v>
      </c>
      <c r="D381" s="400" t="s">
        <v>7761</v>
      </c>
      <c r="E381" s="859" t="s">
        <v>3770</v>
      </c>
      <c r="F381" s="856" t="s">
        <v>84</v>
      </c>
      <c r="G381" s="858">
        <v>10</v>
      </c>
    </row>
    <row r="382" spans="1:7" s="860" customFormat="1" ht="132">
      <c r="A382" s="856">
        <v>373</v>
      </c>
      <c r="B382" s="854" t="s">
        <v>6506</v>
      </c>
      <c r="C382" s="855" t="s">
        <v>5598</v>
      </c>
      <c r="D382" s="400" t="s">
        <v>5599</v>
      </c>
      <c r="E382" s="859" t="s">
        <v>84</v>
      </c>
      <c r="F382" s="856" t="s">
        <v>3910</v>
      </c>
      <c r="G382" s="858">
        <v>10</v>
      </c>
    </row>
    <row r="383" spans="1:7" s="860" customFormat="1" ht="99">
      <c r="A383" s="856">
        <v>374</v>
      </c>
      <c r="B383" s="854" t="s">
        <v>6508</v>
      </c>
      <c r="C383" s="855" t="s">
        <v>4789</v>
      </c>
      <c r="D383" s="400" t="s">
        <v>5602</v>
      </c>
      <c r="E383" s="859" t="s">
        <v>84</v>
      </c>
      <c r="F383" s="856" t="s">
        <v>3910</v>
      </c>
      <c r="G383" s="858">
        <v>5</v>
      </c>
    </row>
    <row r="384" spans="1:7" s="860" customFormat="1" ht="132">
      <c r="A384" s="856">
        <v>375</v>
      </c>
      <c r="B384" s="854" t="s">
        <v>6634</v>
      </c>
      <c r="C384" s="854" t="s">
        <v>7326</v>
      </c>
      <c r="D384" s="400" t="s">
        <v>7762</v>
      </c>
      <c r="E384" s="859"/>
      <c r="F384" s="856" t="s">
        <v>84</v>
      </c>
      <c r="G384" s="858">
        <v>5</v>
      </c>
    </row>
    <row r="385" spans="1:7" s="860" customFormat="1" ht="132">
      <c r="A385" s="856">
        <v>376</v>
      </c>
      <c r="B385" s="854" t="s">
        <v>6133</v>
      </c>
      <c r="C385" s="855" t="s">
        <v>5155</v>
      </c>
      <c r="D385" s="400" t="s">
        <v>7763</v>
      </c>
      <c r="E385" s="859"/>
      <c r="F385" s="856" t="s">
        <v>84</v>
      </c>
      <c r="G385" s="858">
        <v>5</v>
      </c>
    </row>
    <row r="386" spans="1:7" s="860" customFormat="1" ht="132">
      <c r="A386" s="856">
        <v>377</v>
      </c>
      <c r="B386" s="855" t="s">
        <v>3834</v>
      </c>
      <c r="C386" s="855" t="s">
        <v>3835</v>
      </c>
      <c r="D386" s="400" t="s">
        <v>7764</v>
      </c>
      <c r="E386" s="859" t="s">
        <v>2780</v>
      </c>
      <c r="F386" s="856" t="s">
        <v>84</v>
      </c>
      <c r="G386" s="858">
        <v>10</v>
      </c>
    </row>
    <row r="387" spans="1:7" s="860" customFormat="1" ht="148.5">
      <c r="A387" s="856">
        <v>378</v>
      </c>
      <c r="B387" s="854" t="s">
        <v>6509</v>
      </c>
      <c r="C387" s="855" t="s">
        <v>5603</v>
      </c>
      <c r="D387" s="400" t="s">
        <v>7765</v>
      </c>
      <c r="E387" s="859" t="s">
        <v>84</v>
      </c>
      <c r="F387" s="856" t="s">
        <v>3910</v>
      </c>
      <c r="G387" s="858">
        <v>10</v>
      </c>
    </row>
    <row r="388" spans="1:7" s="860" customFormat="1" ht="165">
      <c r="A388" s="856">
        <v>379</v>
      </c>
      <c r="B388" s="854" t="s">
        <v>6628</v>
      </c>
      <c r="C388" s="855" t="s">
        <v>5857</v>
      </c>
      <c r="D388" s="400" t="s">
        <v>7766</v>
      </c>
      <c r="E388" s="859"/>
      <c r="F388" s="856" t="s">
        <v>84</v>
      </c>
      <c r="G388" s="858">
        <v>10</v>
      </c>
    </row>
    <row r="389" spans="1:7" s="860" customFormat="1" ht="148.5">
      <c r="A389" s="856">
        <v>380</v>
      </c>
      <c r="B389" s="854" t="s">
        <v>6129</v>
      </c>
      <c r="C389" s="854" t="s">
        <v>7327</v>
      </c>
      <c r="D389" s="400" t="s">
        <v>7767</v>
      </c>
      <c r="E389" s="859"/>
      <c r="F389" s="856" t="s">
        <v>84</v>
      </c>
      <c r="G389" s="858">
        <v>15</v>
      </c>
    </row>
    <row r="390" spans="1:7" s="860" customFormat="1" ht="148.5">
      <c r="A390" s="856">
        <v>381</v>
      </c>
      <c r="B390" s="854" t="s">
        <v>6128</v>
      </c>
      <c r="C390" s="854" t="s">
        <v>7328</v>
      </c>
      <c r="D390" s="400" t="s">
        <v>7768</v>
      </c>
      <c r="E390" s="859"/>
      <c r="F390" s="856" t="s">
        <v>84</v>
      </c>
      <c r="G390" s="858">
        <v>15</v>
      </c>
    </row>
    <row r="391" spans="1:7" s="860" customFormat="1" ht="82.5">
      <c r="A391" s="856">
        <v>382</v>
      </c>
      <c r="B391" s="854" t="s">
        <v>6161</v>
      </c>
      <c r="C391" s="854" t="s">
        <v>7329</v>
      </c>
      <c r="D391" s="400" t="s">
        <v>7769</v>
      </c>
      <c r="E391" s="859"/>
      <c r="F391" s="856" t="s">
        <v>84</v>
      </c>
      <c r="G391" s="858">
        <v>15</v>
      </c>
    </row>
    <row r="392" spans="1:7" s="860" customFormat="1" ht="132">
      <c r="A392" s="856">
        <v>383</v>
      </c>
      <c r="B392" s="854" t="s">
        <v>6623</v>
      </c>
      <c r="C392" s="854" t="s">
        <v>7330</v>
      </c>
      <c r="D392" s="400" t="s">
        <v>7770</v>
      </c>
      <c r="E392" s="859"/>
      <c r="F392" s="856" t="s">
        <v>84</v>
      </c>
      <c r="G392" s="858">
        <v>5</v>
      </c>
    </row>
    <row r="393" spans="1:7" s="860" customFormat="1" ht="132">
      <c r="A393" s="856">
        <v>384</v>
      </c>
      <c r="B393" s="854" t="s">
        <v>6131</v>
      </c>
      <c r="C393" s="854" t="s">
        <v>7331</v>
      </c>
      <c r="D393" s="400" t="s">
        <v>7771</v>
      </c>
      <c r="E393" s="859"/>
      <c r="F393" s="856" t="s">
        <v>84</v>
      </c>
      <c r="G393" s="858">
        <v>10</v>
      </c>
    </row>
    <row r="394" spans="1:7" s="860" customFormat="1" ht="132">
      <c r="A394" s="856">
        <v>385</v>
      </c>
      <c r="B394" s="854" t="s">
        <v>6130</v>
      </c>
      <c r="C394" s="854" t="s">
        <v>7332</v>
      </c>
      <c r="D394" s="400" t="s">
        <v>7772</v>
      </c>
      <c r="E394" s="859"/>
      <c r="F394" s="856" t="s">
        <v>84</v>
      </c>
      <c r="G394" s="858">
        <v>5</v>
      </c>
    </row>
    <row r="395" spans="1:7" s="860" customFormat="1" ht="99">
      <c r="A395" s="856">
        <v>386</v>
      </c>
      <c r="B395" s="854" t="s">
        <v>6134</v>
      </c>
      <c r="C395" s="855" t="s">
        <v>5157</v>
      </c>
      <c r="D395" s="400" t="s">
        <v>7773</v>
      </c>
      <c r="E395" s="859"/>
      <c r="F395" s="856" t="s">
        <v>84</v>
      </c>
      <c r="G395" s="858">
        <v>10</v>
      </c>
    </row>
    <row r="396" spans="1:7" s="860" customFormat="1" ht="82.5">
      <c r="A396" s="856">
        <v>387</v>
      </c>
      <c r="B396" s="855" t="s">
        <v>3846</v>
      </c>
      <c r="C396" s="855" t="s">
        <v>3847</v>
      </c>
      <c r="D396" s="400" t="s">
        <v>7774</v>
      </c>
      <c r="E396" s="859" t="s">
        <v>2780</v>
      </c>
      <c r="F396" s="856" t="s">
        <v>84</v>
      </c>
      <c r="G396" s="858">
        <v>10</v>
      </c>
    </row>
    <row r="397" spans="1:7" s="860" customFormat="1" ht="82.5">
      <c r="A397" s="856">
        <v>388</v>
      </c>
      <c r="B397" s="855" t="s">
        <v>4791</v>
      </c>
      <c r="C397" s="855" t="s">
        <v>4792</v>
      </c>
      <c r="D397" s="400" t="s">
        <v>7775</v>
      </c>
      <c r="E397" s="859">
        <v>0</v>
      </c>
      <c r="F397" s="856" t="s">
        <v>84</v>
      </c>
      <c r="G397" s="858">
        <v>30</v>
      </c>
    </row>
    <row r="398" spans="1:7" s="860" customFormat="1" ht="74.25" customHeight="1">
      <c r="A398" s="856">
        <v>389</v>
      </c>
      <c r="B398" s="854" t="s">
        <v>6126</v>
      </c>
      <c r="C398" s="855" t="s">
        <v>7333</v>
      </c>
      <c r="D398" s="400" t="s">
        <v>7776</v>
      </c>
      <c r="E398" s="859"/>
      <c r="F398" s="856" t="s">
        <v>84</v>
      </c>
      <c r="G398" s="858">
        <v>50</v>
      </c>
    </row>
    <row r="399" spans="1:7" s="860" customFormat="1" ht="91.5" customHeight="1">
      <c r="A399" s="856">
        <v>390</v>
      </c>
      <c r="B399" s="854" t="s">
        <v>6127</v>
      </c>
      <c r="C399" s="854" t="s">
        <v>7334</v>
      </c>
      <c r="D399" s="400" t="s">
        <v>7777</v>
      </c>
      <c r="E399" s="859"/>
      <c r="F399" s="856" t="s">
        <v>84</v>
      </c>
      <c r="G399" s="858">
        <v>50</v>
      </c>
    </row>
    <row r="400" spans="1:7" s="860" customFormat="1" ht="169.5" customHeight="1">
      <c r="A400" s="856">
        <v>391</v>
      </c>
      <c r="B400" s="854" t="s">
        <v>6510</v>
      </c>
      <c r="C400" s="855" t="s">
        <v>5605</v>
      </c>
      <c r="D400" s="400" t="s">
        <v>7778</v>
      </c>
      <c r="E400" s="859" t="s">
        <v>84</v>
      </c>
      <c r="F400" s="856" t="s">
        <v>3910</v>
      </c>
      <c r="G400" s="858">
        <v>5</v>
      </c>
    </row>
    <row r="401" spans="1:7" s="860" customFormat="1" ht="93.75" customHeight="1">
      <c r="A401" s="856">
        <v>392</v>
      </c>
      <c r="B401" s="855" t="s">
        <v>3852</v>
      </c>
      <c r="C401" s="855" t="s">
        <v>3853</v>
      </c>
      <c r="D401" s="400" t="s">
        <v>7779</v>
      </c>
      <c r="E401" s="859" t="s">
        <v>3354</v>
      </c>
      <c r="F401" s="856" t="s">
        <v>84</v>
      </c>
      <c r="G401" s="858">
        <v>10</v>
      </c>
    </row>
    <row r="402" spans="1:7" s="860" customFormat="1" ht="115.5">
      <c r="A402" s="856">
        <v>393</v>
      </c>
      <c r="B402" s="854" t="s">
        <v>6118</v>
      </c>
      <c r="C402" s="854" t="s">
        <v>7335</v>
      </c>
      <c r="D402" s="400" t="s">
        <v>7780</v>
      </c>
      <c r="E402" s="859"/>
      <c r="F402" s="856" t="s">
        <v>84</v>
      </c>
      <c r="G402" s="858">
        <v>20</v>
      </c>
    </row>
    <row r="403" spans="1:7" s="860" customFormat="1" ht="140.25" customHeight="1">
      <c r="A403" s="856">
        <v>394</v>
      </c>
      <c r="B403" s="854" t="s">
        <v>6511</v>
      </c>
      <c r="C403" s="855" t="s">
        <v>4780</v>
      </c>
      <c r="D403" s="400" t="s">
        <v>5607</v>
      </c>
      <c r="E403" s="859" t="s">
        <v>84</v>
      </c>
      <c r="F403" s="856" t="s">
        <v>3910</v>
      </c>
      <c r="G403" s="858">
        <v>10</v>
      </c>
    </row>
    <row r="404" spans="1:7" s="860" customFormat="1" ht="103.5" customHeight="1">
      <c r="A404" s="856">
        <v>395</v>
      </c>
      <c r="B404" s="855" t="s">
        <v>4782</v>
      </c>
      <c r="C404" s="855" t="s">
        <v>4783</v>
      </c>
      <c r="D404" s="400" t="s">
        <v>4784</v>
      </c>
      <c r="E404" s="859">
        <v>0</v>
      </c>
      <c r="F404" s="856" t="s">
        <v>84</v>
      </c>
      <c r="G404" s="858">
        <v>10</v>
      </c>
    </row>
    <row r="405" spans="1:7" s="860" customFormat="1" ht="66">
      <c r="A405" s="856">
        <v>396</v>
      </c>
      <c r="B405" s="855" t="s">
        <v>4607</v>
      </c>
      <c r="C405" s="855" t="s">
        <v>4608</v>
      </c>
      <c r="D405" s="400" t="s">
        <v>4609</v>
      </c>
      <c r="E405" s="859">
        <v>0</v>
      </c>
      <c r="F405" s="856" t="s">
        <v>84</v>
      </c>
      <c r="G405" s="858">
        <v>10</v>
      </c>
    </row>
    <row r="406" spans="1:7" s="860" customFormat="1" ht="91.5" customHeight="1">
      <c r="A406" s="856">
        <v>397</v>
      </c>
      <c r="B406" s="855" t="s">
        <v>4619</v>
      </c>
      <c r="C406" s="855" t="s">
        <v>4620</v>
      </c>
      <c r="D406" s="400" t="s">
        <v>7781</v>
      </c>
      <c r="E406" s="859">
        <v>0</v>
      </c>
      <c r="F406" s="856" t="s">
        <v>84</v>
      </c>
      <c r="G406" s="858">
        <v>10</v>
      </c>
    </row>
    <row r="407" spans="1:7" s="860" customFormat="1" ht="109.5" customHeight="1">
      <c r="A407" s="856">
        <v>398</v>
      </c>
      <c r="B407" s="855" t="s">
        <v>4631</v>
      </c>
      <c r="C407" s="855" t="s">
        <v>4632</v>
      </c>
      <c r="D407" s="400" t="s">
        <v>4633</v>
      </c>
      <c r="E407" s="859">
        <v>0</v>
      </c>
      <c r="F407" s="856" t="s">
        <v>84</v>
      </c>
      <c r="G407" s="858">
        <v>20</v>
      </c>
    </row>
    <row r="408" spans="1:7" s="860" customFormat="1" ht="107.25" customHeight="1">
      <c r="A408" s="856">
        <v>399</v>
      </c>
      <c r="B408" s="855" t="s">
        <v>4613</v>
      </c>
      <c r="C408" s="855" t="s">
        <v>4614</v>
      </c>
      <c r="D408" s="400" t="s">
        <v>7782</v>
      </c>
      <c r="E408" s="859">
        <v>0</v>
      </c>
      <c r="F408" s="856" t="s">
        <v>84</v>
      </c>
      <c r="G408" s="858">
        <v>10</v>
      </c>
    </row>
    <row r="409" spans="1:7" s="860" customFormat="1" ht="92.25" customHeight="1">
      <c r="A409" s="856">
        <v>400</v>
      </c>
      <c r="B409" s="855" t="s">
        <v>4616</v>
      </c>
      <c r="C409" s="855" t="s">
        <v>4617</v>
      </c>
      <c r="D409" s="400" t="s">
        <v>7783</v>
      </c>
      <c r="E409" s="859">
        <v>0</v>
      </c>
      <c r="F409" s="856" t="s">
        <v>84</v>
      </c>
      <c r="G409" s="858">
        <v>10</v>
      </c>
    </row>
    <row r="410" spans="1:7" s="860" customFormat="1" ht="49.5">
      <c r="A410" s="856">
        <v>401</v>
      </c>
      <c r="B410" s="855" t="s">
        <v>4625</v>
      </c>
      <c r="C410" s="855" t="s">
        <v>4626</v>
      </c>
      <c r="D410" s="400" t="s">
        <v>4627</v>
      </c>
      <c r="E410" s="859">
        <v>0</v>
      </c>
      <c r="F410" s="856" t="s">
        <v>84</v>
      </c>
      <c r="G410" s="858">
        <v>10</v>
      </c>
    </row>
    <row r="411" spans="1:7" s="860" customFormat="1" ht="49.5">
      <c r="A411" s="856">
        <v>402</v>
      </c>
      <c r="B411" s="855" t="s">
        <v>4610</v>
      </c>
      <c r="C411" s="855" t="s">
        <v>4611</v>
      </c>
      <c r="D411" s="400" t="s">
        <v>7784</v>
      </c>
      <c r="E411" s="859">
        <v>0</v>
      </c>
      <c r="F411" s="856" t="s">
        <v>84</v>
      </c>
      <c r="G411" s="858">
        <v>30</v>
      </c>
    </row>
    <row r="412" spans="1:7" s="860" customFormat="1" ht="115.5">
      <c r="A412" s="856">
        <v>403</v>
      </c>
      <c r="B412" s="854" t="s">
        <v>6447</v>
      </c>
      <c r="C412" s="855" t="s">
        <v>5481</v>
      </c>
      <c r="D412" s="400" t="s">
        <v>7785</v>
      </c>
      <c r="E412" s="859"/>
      <c r="F412" s="856" t="s">
        <v>84</v>
      </c>
      <c r="G412" s="858">
        <v>20</v>
      </c>
    </row>
    <row r="413" spans="1:7" s="860" customFormat="1" ht="115.5">
      <c r="A413" s="856">
        <v>404</v>
      </c>
      <c r="B413" s="854" t="s">
        <v>6453</v>
      </c>
      <c r="C413" s="855" t="s">
        <v>5493</v>
      </c>
      <c r="D413" s="400" t="s">
        <v>7786</v>
      </c>
      <c r="E413" s="859"/>
      <c r="F413" s="856" t="s">
        <v>84</v>
      </c>
      <c r="G413" s="858">
        <v>15</v>
      </c>
    </row>
    <row r="414" spans="1:7" s="860" customFormat="1" ht="99">
      <c r="A414" s="856">
        <v>405</v>
      </c>
      <c r="B414" s="854" t="s">
        <v>6440</v>
      </c>
      <c r="C414" s="855" t="s">
        <v>5467</v>
      </c>
      <c r="D414" s="400" t="s">
        <v>7787</v>
      </c>
      <c r="E414" s="859"/>
      <c r="F414" s="856" t="s">
        <v>84</v>
      </c>
      <c r="G414" s="858">
        <v>15</v>
      </c>
    </row>
    <row r="415" spans="1:7" s="860" customFormat="1" ht="148.5">
      <c r="A415" s="856">
        <v>406</v>
      </c>
      <c r="B415" s="854" t="s">
        <v>6616</v>
      </c>
      <c r="C415" s="855" t="s">
        <v>5495</v>
      </c>
      <c r="D415" s="400" t="s">
        <v>7788</v>
      </c>
      <c r="E415" s="859"/>
      <c r="F415" s="856" t="s">
        <v>84</v>
      </c>
      <c r="G415" s="858">
        <v>10</v>
      </c>
    </row>
    <row r="416" spans="1:7" s="860" customFormat="1" ht="82.5">
      <c r="A416" s="856">
        <v>407</v>
      </c>
      <c r="B416" s="854" t="s">
        <v>6456</v>
      </c>
      <c r="C416" s="855" t="s">
        <v>5499</v>
      </c>
      <c r="D416" s="400" t="s">
        <v>7789</v>
      </c>
      <c r="E416" s="859"/>
      <c r="F416" s="856" t="s">
        <v>84</v>
      </c>
      <c r="G416" s="858">
        <v>5</v>
      </c>
    </row>
    <row r="417" spans="1:7" s="860" customFormat="1" ht="153" customHeight="1">
      <c r="A417" s="856">
        <v>408</v>
      </c>
      <c r="B417" s="854" t="s">
        <v>6611</v>
      </c>
      <c r="C417" s="855" t="s">
        <v>5832</v>
      </c>
      <c r="D417" s="400" t="s">
        <v>7790</v>
      </c>
      <c r="E417" s="859"/>
      <c r="F417" s="856" t="s">
        <v>84</v>
      </c>
      <c r="G417" s="858">
        <v>10</v>
      </c>
    </row>
    <row r="418" spans="1:7" s="860" customFormat="1" ht="125.25" customHeight="1">
      <c r="A418" s="856">
        <v>409</v>
      </c>
      <c r="B418" s="854" t="s">
        <v>6435</v>
      </c>
      <c r="C418" s="855" t="s">
        <v>5457</v>
      </c>
      <c r="D418" s="400" t="s">
        <v>7791</v>
      </c>
      <c r="E418" s="859"/>
      <c r="F418" s="856" t="s">
        <v>84</v>
      </c>
      <c r="G418" s="858">
        <v>10</v>
      </c>
    </row>
    <row r="419" spans="1:7" s="860" customFormat="1" ht="126" customHeight="1">
      <c r="A419" s="856">
        <v>410</v>
      </c>
      <c r="B419" s="854" t="s">
        <v>6434</v>
      </c>
      <c r="C419" s="855" t="s">
        <v>5455</v>
      </c>
      <c r="D419" s="400" t="s">
        <v>7792</v>
      </c>
      <c r="E419" s="859"/>
      <c r="F419" s="856" t="s">
        <v>84</v>
      </c>
      <c r="G419" s="858">
        <v>10</v>
      </c>
    </row>
    <row r="420" spans="1:7" s="860" customFormat="1" ht="126" customHeight="1">
      <c r="A420" s="856">
        <v>411</v>
      </c>
      <c r="B420" s="854" t="s">
        <v>6459</v>
      </c>
      <c r="C420" s="855" t="s">
        <v>5505</v>
      </c>
      <c r="D420" s="400" t="s">
        <v>7793</v>
      </c>
      <c r="E420" s="859"/>
      <c r="F420" s="856" t="s">
        <v>84</v>
      </c>
      <c r="G420" s="858">
        <v>10</v>
      </c>
    </row>
    <row r="421" spans="1:7" s="860" customFormat="1" ht="115.5">
      <c r="A421" s="856">
        <v>412</v>
      </c>
      <c r="B421" s="854" t="s">
        <v>6450</v>
      </c>
      <c r="C421" s="854" t="s">
        <v>7336</v>
      </c>
      <c r="D421" s="400" t="s">
        <v>7794</v>
      </c>
      <c r="E421" s="859"/>
      <c r="F421" s="856" t="s">
        <v>84</v>
      </c>
      <c r="G421" s="858">
        <v>15</v>
      </c>
    </row>
    <row r="422" spans="1:7" s="860" customFormat="1" ht="99">
      <c r="A422" s="856">
        <v>413</v>
      </c>
      <c r="B422" s="854" t="s">
        <v>6609</v>
      </c>
      <c r="C422" s="854" t="s">
        <v>7337</v>
      </c>
      <c r="D422" s="400" t="s">
        <v>7795</v>
      </c>
      <c r="E422" s="859"/>
      <c r="F422" s="856" t="s">
        <v>84</v>
      </c>
      <c r="G422" s="858">
        <v>20</v>
      </c>
    </row>
    <row r="423" spans="1:7" s="860" customFormat="1" ht="99">
      <c r="A423" s="856">
        <v>414</v>
      </c>
      <c r="B423" s="854" t="s">
        <v>6430</v>
      </c>
      <c r="C423" s="854" t="s">
        <v>7338</v>
      </c>
      <c r="D423" s="400" t="s">
        <v>7796</v>
      </c>
      <c r="E423" s="859"/>
      <c r="F423" s="856" t="s">
        <v>84</v>
      </c>
      <c r="G423" s="858">
        <v>20</v>
      </c>
    </row>
    <row r="424" spans="1:7" s="860" customFormat="1" ht="125.25" customHeight="1">
      <c r="A424" s="856">
        <v>415</v>
      </c>
      <c r="B424" s="854" t="s">
        <v>6436</v>
      </c>
      <c r="C424" s="855" t="s">
        <v>5459</v>
      </c>
      <c r="D424" s="400" t="s">
        <v>7797</v>
      </c>
      <c r="E424" s="859"/>
      <c r="F424" s="856" t="s">
        <v>84</v>
      </c>
      <c r="G424" s="858">
        <v>20</v>
      </c>
    </row>
    <row r="425" spans="1:7" s="860" customFormat="1" ht="115.5">
      <c r="A425" s="856">
        <v>416</v>
      </c>
      <c r="B425" s="854" t="s">
        <v>6443</v>
      </c>
      <c r="C425" s="855" t="s">
        <v>5473</v>
      </c>
      <c r="D425" s="400" t="s">
        <v>7798</v>
      </c>
      <c r="E425" s="859"/>
      <c r="F425" s="856" t="s">
        <v>84</v>
      </c>
      <c r="G425" s="858">
        <v>10</v>
      </c>
    </row>
    <row r="426" spans="1:7" s="860" customFormat="1" ht="99">
      <c r="A426" s="856">
        <v>417</v>
      </c>
      <c r="B426" s="854" t="s">
        <v>6460</v>
      </c>
      <c r="C426" s="855" t="s">
        <v>5507</v>
      </c>
      <c r="D426" s="400" t="s">
        <v>7799</v>
      </c>
      <c r="E426" s="859"/>
      <c r="F426" s="856" t="s">
        <v>84</v>
      </c>
      <c r="G426" s="858">
        <v>10</v>
      </c>
    </row>
    <row r="427" spans="1:7" s="860" customFormat="1" ht="115.5">
      <c r="A427" s="856">
        <v>418</v>
      </c>
      <c r="B427" s="854" t="s">
        <v>6613</v>
      </c>
      <c r="C427" s="855" t="s">
        <v>5471</v>
      </c>
      <c r="D427" s="400" t="s">
        <v>7800</v>
      </c>
      <c r="E427" s="859"/>
      <c r="F427" s="856" t="s">
        <v>84</v>
      </c>
      <c r="G427" s="858">
        <v>10</v>
      </c>
    </row>
    <row r="428" spans="1:7" s="860" customFormat="1" ht="155.25" customHeight="1">
      <c r="A428" s="856">
        <v>419</v>
      </c>
      <c r="B428" s="854" t="s">
        <v>6297</v>
      </c>
      <c r="C428" s="854" t="s">
        <v>7339</v>
      </c>
      <c r="D428" s="400" t="s">
        <v>7801</v>
      </c>
      <c r="E428" s="859" t="s">
        <v>3354</v>
      </c>
      <c r="F428" s="856" t="s">
        <v>84</v>
      </c>
      <c r="G428" s="858">
        <v>10</v>
      </c>
    </row>
    <row r="429" spans="1:7" s="860" customFormat="1" ht="92.25" customHeight="1">
      <c r="A429" s="856">
        <v>420</v>
      </c>
      <c r="B429" s="855" t="s">
        <v>3758</v>
      </c>
      <c r="C429" s="854" t="s">
        <v>7340</v>
      </c>
      <c r="D429" s="400" t="s">
        <v>7802</v>
      </c>
      <c r="E429" s="859">
        <v>0</v>
      </c>
      <c r="F429" s="856" t="s">
        <v>84</v>
      </c>
      <c r="G429" s="858">
        <v>10</v>
      </c>
    </row>
    <row r="430" spans="1:7" s="860" customFormat="1" ht="82.5">
      <c r="A430" s="856">
        <v>421</v>
      </c>
      <c r="B430" s="855" t="s">
        <v>3761</v>
      </c>
      <c r="C430" s="854" t="s">
        <v>7341</v>
      </c>
      <c r="D430" s="400" t="s">
        <v>7803</v>
      </c>
      <c r="E430" s="859">
        <v>0</v>
      </c>
      <c r="F430" s="856" t="s">
        <v>84</v>
      </c>
      <c r="G430" s="858">
        <v>10</v>
      </c>
    </row>
    <row r="431" spans="1:7" s="860" customFormat="1" ht="148.5">
      <c r="A431" s="856">
        <v>422</v>
      </c>
      <c r="B431" s="854" t="s">
        <v>6156</v>
      </c>
      <c r="C431" s="854" t="s">
        <v>7342</v>
      </c>
      <c r="D431" s="400" t="s">
        <v>7804</v>
      </c>
      <c r="E431" s="859"/>
      <c r="F431" s="856" t="s">
        <v>84</v>
      </c>
      <c r="G431" s="858">
        <v>15</v>
      </c>
    </row>
    <row r="432" spans="1:7" s="860" customFormat="1" ht="132">
      <c r="A432" s="856">
        <v>423</v>
      </c>
      <c r="B432" s="854" t="s">
        <v>6513</v>
      </c>
      <c r="C432" s="855" t="s">
        <v>5609</v>
      </c>
      <c r="D432" s="400" t="s">
        <v>7805</v>
      </c>
      <c r="E432" s="859" t="s">
        <v>84</v>
      </c>
      <c r="F432" s="856" t="s">
        <v>3910</v>
      </c>
      <c r="G432" s="858">
        <v>10</v>
      </c>
    </row>
    <row r="433" spans="1:7" s="860" customFormat="1" ht="132">
      <c r="A433" s="856">
        <v>424</v>
      </c>
      <c r="B433" s="854" t="s">
        <v>6279</v>
      </c>
      <c r="C433" s="855" t="s">
        <v>5322</v>
      </c>
      <c r="D433" s="400" t="s">
        <v>7806</v>
      </c>
      <c r="E433" s="859" t="s">
        <v>3354</v>
      </c>
      <c r="F433" s="856" t="s">
        <v>84</v>
      </c>
      <c r="G433" s="858">
        <v>5</v>
      </c>
    </row>
    <row r="434" spans="1:7" s="860" customFormat="1" ht="82.5">
      <c r="A434" s="856">
        <v>425</v>
      </c>
      <c r="B434" s="855" t="s">
        <v>3858</v>
      </c>
      <c r="C434" s="854" t="s">
        <v>3859</v>
      </c>
      <c r="D434" s="400" t="s">
        <v>7807</v>
      </c>
      <c r="E434" s="859" t="s">
        <v>3354</v>
      </c>
      <c r="F434" s="856" t="s">
        <v>84</v>
      </c>
      <c r="G434" s="858">
        <v>5</v>
      </c>
    </row>
    <row r="435" spans="1:7" s="860" customFormat="1" ht="148.5">
      <c r="A435" s="856">
        <v>426</v>
      </c>
      <c r="B435" s="854" t="s">
        <v>6299</v>
      </c>
      <c r="C435" s="854" t="s">
        <v>5359</v>
      </c>
      <c r="D435" s="400" t="s">
        <v>7808</v>
      </c>
      <c r="E435" s="859" t="s">
        <v>3354</v>
      </c>
      <c r="F435" s="856" t="s">
        <v>84</v>
      </c>
      <c r="G435" s="858">
        <v>10</v>
      </c>
    </row>
    <row r="436" spans="1:7" s="860" customFormat="1" ht="82.5">
      <c r="A436" s="856">
        <v>427</v>
      </c>
      <c r="B436" s="855" t="s">
        <v>3861</v>
      </c>
      <c r="C436" s="855" t="s">
        <v>3862</v>
      </c>
      <c r="D436" s="400" t="s">
        <v>3863</v>
      </c>
      <c r="E436" s="859" t="s">
        <v>3354</v>
      </c>
      <c r="F436" s="856" t="s">
        <v>84</v>
      </c>
      <c r="G436" s="858">
        <v>20</v>
      </c>
    </row>
    <row r="437" spans="1:7" s="860" customFormat="1" ht="140.25" customHeight="1">
      <c r="A437" s="856">
        <v>428</v>
      </c>
      <c r="B437" s="854" t="s">
        <v>6300</v>
      </c>
      <c r="C437" s="854" t="s">
        <v>5361</v>
      </c>
      <c r="D437" s="400" t="s">
        <v>7809</v>
      </c>
      <c r="E437" s="859" t="s">
        <v>3354</v>
      </c>
      <c r="F437" s="856" t="s">
        <v>84</v>
      </c>
      <c r="G437" s="858">
        <v>30</v>
      </c>
    </row>
    <row r="438" spans="1:7" s="860" customFormat="1" ht="115.5">
      <c r="A438" s="856">
        <v>429</v>
      </c>
      <c r="B438" s="854" t="s">
        <v>6642</v>
      </c>
      <c r="C438" s="854" t="s">
        <v>5885</v>
      </c>
      <c r="D438" s="400" t="s">
        <v>7810</v>
      </c>
      <c r="E438" s="859"/>
      <c r="F438" s="856" t="s">
        <v>84</v>
      </c>
      <c r="G438" s="858">
        <v>10</v>
      </c>
    </row>
    <row r="439" spans="1:7" s="860" customFormat="1" ht="115.5">
      <c r="A439" s="856">
        <v>430</v>
      </c>
      <c r="B439" s="854" t="s">
        <v>6643</v>
      </c>
      <c r="C439" s="854" t="s">
        <v>5887</v>
      </c>
      <c r="D439" s="400" t="s">
        <v>7811</v>
      </c>
      <c r="E439" s="859"/>
      <c r="F439" s="856" t="s">
        <v>84</v>
      </c>
      <c r="G439" s="858">
        <v>10</v>
      </c>
    </row>
    <row r="440" spans="1:7" s="860" customFormat="1" ht="115.5">
      <c r="A440" s="856">
        <v>431</v>
      </c>
      <c r="B440" s="854" t="s">
        <v>6644</v>
      </c>
      <c r="C440" s="854" t="s">
        <v>5889</v>
      </c>
      <c r="D440" s="400" t="s">
        <v>7812</v>
      </c>
      <c r="E440" s="861"/>
      <c r="F440" s="862" t="s">
        <v>84</v>
      </c>
      <c r="G440" s="858">
        <v>10</v>
      </c>
    </row>
    <row r="441" spans="1:7" s="860" customFormat="1" ht="115.5">
      <c r="A441" s="856">
        <v>432</v>
      </c>
      <c r="B441" s="854" t="s">
        <v>6649</v>
      </c>
      <c r="C441" s="854" t="s">
        <v>5899</v>
      </c>
      <c r="D441" s="400" t="s">
        <v>7813</v>
      </c>
      <c r="E441" s="859"/>
      <c r="F441" s="856" t="s">
        <v>84</v>
      </c>
      <c r="G441" s="858">
        <v>10</v>
      </c>
    </row>
    <row r="442" spans="1:7" s="860" customFormat="1" ht="115.5">
      <c r="A442" s="856">
        <v>433</v>
      </c>
      <c r="B442" s="854" t="s">
        <v>6646</v>
      </c>
      <c r="C442" s="854" t="s">
        <v>5893</v>
      </c>
      <c r="D442" s="400" t="s">
        <v>7814</v>
      </c>
      <c r="E442" s="859"/>
      <c r="F442" s="856" t="s">
        <v>84</v>
      </c>
      <c r="G442" s="858">
        <v>5</v>
      </c>
    </row>
    <row r="443" spans="1:7" s="860" customFormat="1" ht="115.5">
      <c r="A443" s="856">
        <v>434</v>
      </c>
      <c r="B443" s="854" t="s">
        <v>6650</v>
      </c>
      <c r="C443" s="854" t="s">
        <v>5901</v>
      </c>
      <c r="D443" s="400" t="s">
        <v>7815</v>
      </c>
      <c r="E443" s="859"/>
      <c r="F443" s="856" t="s">
        <v>84</v>
      </c>
      <c r="G443" s="858">
        <v>10</v>
      </c>
    </row>
    <row r="444" spans="1:7" s="860" customFormat="1" ht="132">
      <c r="A444" s="856">
        <v>435</v>
      </c>
      <c r="B444" s="854" t="s">
        <v>6637</v>
      </c>
      <c r="C444" s="854" t="s">
        <v>5875</v>
      </c>
      <c r="D444" s="400" t="s">
        <v>7816</v>
      </c>
      <c r="E444" s="859"/>
      <c r="F444" s="856" t="s">
        <v>84</v>
      </c>
      <c r="G444" s="858">
        <v>20</v>
      </c>
    </row>
    <row r="445" spans="1:7" s="860" customFormat="1" ht="115.5">
      <c r="A445" s="856">
        <v>436</v>
      </c>
      <c r="B445" s="854" t="s">
        <v>6638</v>
      </c>
      <c r="C445" s="854" t="s">
        <v>5877</v>
      </c>
      <c r="D445" s="400" t="s">
        <v>7817</v>
      </c>
      <c r="E445" s="859"/>
      <c r="F445" s="856" t="s">
        <v>84</v>
      </c>
      <c r="G445" s="858">
        <v>5</v>
      </c>
    </row>
    <row r="446" spans="1:7" s="860" customFormat="1" ht="99">
      <c r="A446" s="856">
        <v>437</v>
      </c>
      <c r="B446" s="854" t="s">
        <v>6647</v>
      </c>
      <c r="C446" s="854" t="s">
        <v>5895</v>
      </c>
      <c r="D446" s="400" t="s">
        <v>7818</v>
      </c>
      <c r="E446" s="859"/>
      <c r="F446" s="856" t="s">
        <v>84</v>
      </c>
      <c r="G446" s="858">
        <v>15</v>
      </c>
    </row>
    <row r="447" spans="1:7" s="860" customFormat="1" ht="115.5">
      <c r="A447" s="856">
        <v>438</v>
      </c>
      <c r="B447" s="854" t="s">
        <v>6648</v>
      </c>
      <c r="C447" s="854" t="s">
        <v>5897</v>
      </c>
      <c r="D447" s="400" t="s">
        <v>7819</v>
      </c>
      <c r="E447" s="859"/>
      <c r="F447" s="856" t="s">
        <v>84</v>
      </c>
      <c r="G447" s="858">
        <v>15</v>
      </c>
    </row>
    <row r="448" spans="1:7" s="860" customFormat="1" ht="115.5">
      <c r="A448" s="856">
        <v>439</v>
      </c>
      <c r="B448" s="854" t="s">
        <v>6645</v>
      </c>
      <c r="C448" s="854" t="s">
        <v>5891</v>
      </c>
      <c r="D448" s="400" t="s">
        <v>7820</v>
      </c>
      <c r="E448" s="859"/>
      <c r="F448" s="856" t="s">
        <v>84</v>
      </c>
      <c r="G448" s="858">
        <v>5</v>
      </c>
    </row>
    <row r="449" spans="1:7" s="860" customFormat="1" ht="132">
      <c r="A449" s="856">
        <v>440</v>
      </c>
      <c r="B449" s="854" t="s">
        <v>6641</v>
      </c>
      <c r="C449" s="854" t="s">
        <v>5883</v>
      </c>
      <c r="D449" s="400" t="s">
        <v>7821</v>
      </c>
      <c r="E449" s="859"/>
      <c r="F449" s="856" t="s">
        <v>84</v>
      </c>
      <c r="G449" s="858">
        <v>5</v>
      </c>
    </row>
    <row r="450" spans="1:7" s="860" customFormat="1" ht="115.5">
      <c r="A450" s="856">
        <v>441</v>
      </c>
      <c r="B450" s="854" t="s">
        <v>6640</v>
      </c>
      <c r="C450" s="854" t="s">
        <v>5881</v>
      </c>
      <c r="D450" s="400" t="s">
        <v>7822</v>
      </c>
      <c r="E450" s="859"/>
      <c r="F450" s="856" t="s">
        <v>84</v>
      </c>
      <c r="G450" s="858">
        <v>5</v>
      </c>
    </row>
    <row r="451" spans="1:7" s="860" customFormat="1" ht="99">
      <c r="A451" s="856">
        <v>442</v>
      </c>
      <c r="B451" s="854" t="s">
        <v>6651</v>
      </c>
      <c r="C451" s="854" t="s">
        <v>5903</v>
      </c>
      <c r="D451" s="400" t="s">
        <v>7823</v>
      </c>
      <c r="E451" s="859"/>
      <c r="F451" s="856" t="s">
        <v>84</v>
      </c>
      <c r="G451" s="858">
        <v>10</v>
      </c>
    </row>
    <row r="452" spans="1:7" s="860" customFormat="1" ht="115.5">
      <c r="A452" s="856">
        <v>443</v>
      </c>
      <c r="B452" s="854" t="s">
        <v>6639</v>
      </c>
      <c r="C452" s="854" t="s">
        <v>5879</v>
      </c>
      <c r="D452" s="400" t="s">
        <v>7824</v>
      </c>
      <c r="E452" s="859"/>
      <c r="F452" s="856" t="s">
        <v>84</v>
      </c>
      <c r="G452" s="858">
        <v>10</v>
      </c>
    </row>
    <row r="453" spans="1:7" s="860" customFormat="1" ht="115.5">
      <c r="A453" s="856">
        <v>444</v>
      </c>
      <c r="B453" s="854" t="s">
        <v>6635</v>
      </c>
      <c r="C453" s="854" t="s">
        <v>5871</v>
      </c>
      <c r="D453" s="400" t="s">
        <v>7825</v>
      </c>
      <c r="E453" s="859"/>
      <c r="F453" s="856" t="s">
        <v>84</v>
      </c>
      <c r="G453" s="858">
        <v>40</v>
      </c>
    </row>
    <row r="454" spans="1:7" s="860" customFormat="1" ht="115.5">
      <c r="A454" s="856">
        <v>445</v>
      </c>
      <c r="B454" s="854" t="s">
        <v>6636</v>
      </c>
      <c r="C454" s="854" t="s">
        <v>5873</v>
      </c>
      <c r="D454" s="400" t="s">
        <v>7826</v>
      </c>
      <c r="E454" s="859"/>
      <c r="F454" s="856" t="s">
        <v>84</v>
      </c>
      <c r="G454" s="858">
        <v>15</v>
      </c>
    </row>
    <row r="455" spans="1:7" s="860" customFormat="1" ht="132">
      <c r="A455" s="856">
        <v>446</v>
      </c>
      <c r="B455" s="854" t="s">
        <v>6503</v>
      </c>
      <c r="C455" s="855" t="s">
        <v>4777</v>
      </c>
      <c r="D455" s="400" t="s">
        <v>7827</v>
      </c>
      <c r="E455" s="859" t="s">
        <v>84</v>
      </c>
      <c r="F455" s="856" t="s">
        <v>3910</v>
      </c>
      <c r="G455" s="858">
        <v>10</v>
      </c>
    </row>
    <row r="456" spans="1:7" s="860" customFormat="1" ht="115.5">
      <c r="A456" s="856">
        <v>447</v>
      </c>
      <c r="B456" s="854" t="s">
        <v>6441</v>
      </c>
      <c r="C456" s="855" t="s">
        <v>5469</v>
      </c>
      <c r="D456" s="400" t="s">
        <v>7828</v>
      </c>
      <c r="E456" s="859"/>
      <c r="F456" s="856" t="s">
        <v>84</v>
      </c>
      <c r="G456" s="858">
        <v>10</v>
      </c>
    </row>
    <row r="457" spans="1:7" s="860" customFormat="1" ht="132">
      <c r="A457" s="856">
        <v>448</v>
      </c>
      <c r="B457" s="854" t="s">
        <v>6661</v>
      </c>
      <c r="C457" s="855" t="s">
        <v>5923</v>
      </c>
      <c r="D457" s="400" t="s">
        <v>7829</v>
      </c>
      <c r="E457" s="859"/>
      <c r="F457" s="856" t="s">
        <v>84</v>
      </c>
      <c r="G457" s="858">
        <v>5</v>
      </c>
    </row>
    <row r="458" spans="1:7" s="860" customFormat="1" ht="132">
      <c r="A458" s="856">
        <v>449</v>
      </c>
      <c r="B458" s="854" t="s">
        <v>6658</v>
      </c>
      <c r="C458" s="855" t="s">
        <v>5917</v>
      </c>
      <c r="D458" s="400" t="s">
        <v>7830</v>
      </c>
      <c r="E458" s="859"/>
      <c r="F458" s="856" t="s">
        <v>84</v>
      </c>
      <c r="G458" s="858">
        <v>5</v>
      </c>
    </row>
    <row r="459" spans="1:7" s="860" customFormat="1" ht="132">
      <c r="A459" s="856">
        <v>450</v>
      </c>
      <c r="B459" s="854" t="s">
        <v>6660</v>
      </c>
      <c r="C459" s="855" t="s">
        <v>5921</v>
      </c>
      <c r="D459" s="400" t="s">
        <v>7831</v>
      </c>
      <c r="E459" s="859"/>
      <c r="F459" s="856" t="s">
        <v>84</v>
      </c>
      <c r="G459" s="858">
        <v>5</v>
      </c>
    </row>
    <row r="460" spans="1:7" s="860" customFormat="1" ht="181.5">
      <c r="A460" s="856">
        <v>451</v>
      </c>
      <c r="B460" s="854" t="s">
        <v>6289</v>
      </c>
      <c r="C460" s="854" t="s">
        <v>7343</v>
      </c>
      <c r="D460" s="400" t="s">
        <v>7832</v>
      </c>
      <c r="E460" s="859" t="s">
        <v>3354</v>
      </c>
      <c r="F460" s="856" t="s">
        <v>84</v>
      </c>
      <c r="G460" s="858">
        <v>20</v>
      </c>
    </row>
    <row r="461" spans="1:7" s="860" customFormat="1" ht="156.75" customHeight="1">
      <c r="A461" s="856">
        <v>452</v>
      </c>
      <c r="B461" s="854" t="s">
        <v>6301</v>
      </c>
      <c r="C461" s="854" t="s">
        <v>7344</v>
      </c>
      <c r="D461" s="400" t="s">
        <v>7833</v>
      </c>
      <c r="E461" s="859" t="s">
        <v>3354</v>
      </c>
      <c r="F461" s="856" t="s">
        <v>84</v>
      </c>
      <c r="G461" s="858">
        <v>20</v>
      </c>
    </row>
    <row r="462" spans="1:7" s="860" customFormat="1" ht="155.25" customHeight="1">
      <c r="A462" s="856">
        <v>453</v>
      </c>
      <c r="B462" s="854" t="s">
        <v>6302</v>
      </c>
      <c r="C462" s="855" t="s">
        <v>4765</v>
      </c>
      <c r="D462" s="400" t="s">
        <v>7834</v>
      </c>
      <c r="E462" s="859" t="s">
        <v>3354</v>
      </c>
      <c r="F462" s="856" t="s">
        <v>84</v>
      </c>
      <c r="G462" s="858">
        <v>50</v>
      </c>
    </row>
    <row r="463" spans="1:7" s="860" customFormat="1" ht="148.5">
      <c r="A463" s="856">
        <v>454</v>
      </c>
      <c r="B463" s="854" t="s">
        <v>6515</v>
      </c>
      <c r="C463" s="854" t="s">
        <v>7345</v>
      </c>
      <c r="D463" s="400" t="s">
        <v>7835</v>
      </c>
      <c r="E463" s="859" t="s">
        <v>84</v>
      </c>
      <c r="F463" s="856" t="s">
        <v>3910</v>
      </c>
      <c r="G463" s="858">
        <v>20</v>
      </c>
    </row>
    <row r="464" spans="1:7" s="860" customFormat="1" ht="99">
      <c r="A464" s="856">
        <v>455</v>
      </c>
      <c r="B464" s="855" t="s">
        <v>3870</v>
      </c>
      <c r="C464" s="855" t="s">
        <v>3871</v>
      </c>
      <c r="D464" s="400" t="s">
        <v>7836</v>
      </c>
      <c r="E464" s="859">
        <v>0</v>
      </c>
      <c r="F464" s="856" t="s">
        <v>84</v>
      </c>
      <c r="G464" s="858">
        <v>20</v>
      </c>
    </row>
    <row r="465" spans="1:7" s="860" customFormat="1" ht="66">
      <c r="A465" s="856">
        <v>456</v>
      </c>
      <c r="B465" s="855" t="s">
        <v>3882</v>
      </c>
      <c r="C465" s="855" t="s">
        <v>3883</v>
      </c>
      <c r="D465" s="400" t="s">
        <v>7837</v>
      </c>
      <c r="E465" s="859" t="s">
        <v>3354</v>
      </c>
      <c r="F465" s="856" t="s">
        <v>84</v>
      </c>
      <c r="G465" s="858">
        <v>10</v>
      </c>
    </row>
    <row r="466" spans="1:7" s="860" customFormat="1" ht="165">
      <c r="A466" s="856">
        <v>457</v>
      </c>
      <c r="B466" s="854" t="s">
        <v>7188</v>
      </c>
      <c r="C466" s="855" t="s">
        <v>7346</v>
      </c>
      <c r="D466" s="400" t="s">
        <v>7838</v>
      </c>
      <c r="E466" s="859"/>
      <c r="F466" s="856" t="s">
        <v>84</v>
      </c>
      <c r="G466" s="858">
        <v>5</v>
      </c>
    </row>
    <row r="467" spans="1:7" s="860" customFormat="1" ht="82.5">
      <c r="A467" s="856">
        <v>458</v>
      </c>
      <c r="B467" s="854" t="s">
        <v>7189</v>
      </c>
      <c r="C467" s="855" t="s">
        <v>7347</v>
      </c>
      <c r="D467" s="400" t="s">
        <v>7839</v>
      </c>
      <c r="E467" s="859"/>
      <c r="F467" s="856" t="s">
        <v>84</v>
      </c>
      <c r="G467" s="858">
        <v>20</v>
      </c>
    </row>
    <row r="468" spans="1:7" s="860" customFormat="1" ht="66">
      <c r="A468" s="856">
        <v>459</v>
      </c>
      <c r="B468" s="854" t="s">
        <v>7190</v>
      </c>
      <c r="C468" s="854" t="s">
        <v>7348</v>
      </c>
      <c r="D468" s="400" t="s">
        <v>7840</v>
      </c>
      <c r="E468" s="859"/>
      <c r="F468" s="856" t="s">
        <v>84</v>
      </c>
      <c r="G468" s="858">
        <v>30</v>
      </c>
    </row>
    <row r="469" spans="1:7" s="860" customFormat="1" ht="115.5">
      <c r="A469" s="856">
        <v>460</v>
      </c>
      <c r="B469" s="854" t="s">
        <v>6473</v>
      </c>
      <c r="C469" s="855" t="s">
        <v>5533</v>
      </c>
      <c r="D469" s="400" t="s">
        <v>7841</v>
      </c>
      <c r="E469" s="859"/>
      <c r="F469" s="856" t="s">
        <v>2594</v>
      </c>
      <c r="G469" s="858">
        <v>20</v>
      </c>
    </row>
    <row r="470" spans="1:7" s="860" customFormat="1" ht="99">
      <c r="A470" s="856">
        <v>461</v>
      </c>
      <c r="B470" s="854" t="s">
        <v>6567</v>
      </c>
      <c r="C470" s="855" t="s">
        <v>5713</v>
      </c>
      <c r="D470" s="854" t="s">
        <v>7842</v>
      </c>
      <c r="E470" s="859"/>
      <c r="F470" s="856" t="s">
        <v>6784</v>
      </c>
      <c r="G470" s="858">
        <v>15</v>
      </c>
    </row>
    <row r="471" spans="1:7" s="860" customFormat="1" ht="82.5">
      <c r="A471" s="856">
        <v>462</v>
      </c>
      <c r="B471" s="854" t="s">
        <v>7191</v>
      </c>
      <c r="C471" s="854" t="s">
        <v>7349</v>
      </c>
      <c r="D471" s="400" t="s">
        <v>7843</v>
      </c>
      <c r="E471" s="859"/>
      <c r="F471" s="856" t="s">
        <v>84</v>
      </c>
      <c r="G471" s="858">
        <v>10</v>
      </c>
    </row>
    <row r="472" spans="1:7" s="860" customFormat="1" ht="66">
      <c r="A472" s="856">
        <v>463</v>
      </c>
      <c r="B472" s="854" t="s">
        <v>7192</v>
      </c>
      <c r="C472" s="855" t="s">
        <v>7350</v>
      </c>
      <c r="D472" s="400" t="s">
        <v>7844</v>
      </c>
      <c r="E472" s="859"/>
      <c r="F472" s="856" t="s">
        <v>84</v>
      </c>
      <c r="G472" s="858">
        <v>140</v>
      </c>
    </row>
    <row r="473" spans="1:7" s="860" customFormat="1" ht="99">
      <c r="A473" s="856">
        <v>464</v>
      </c>
      <c r="B473" s="854" t="s">
        <v>7193</v>
      </c>
      <c r="C473" s="855" t="s">
        <v>7351</v>
      </c>
      <c r="D473" s="400" t="s">
        <v>7845</v>
      </c>
      <c r="E473" s="859"/>
      <c r="F473" s="856" t="s">
        <v>84</v>
      </c>
      <c r="G473" s="858">
        <v>60</v>
      </c>
    </row>
    <row r="474" spans="1:7" s="860" customFormat="1" ht="82.5">
      <c r="A474" s="856">
        <v>465</v>
      </c>
      <c r="B474" s="854" t="s">
        <v>7194</v>
      </c>
      <c r="C474" s="854" t="s">
        <v>7352</v>
      </c>
      <c r="D474" s="400" t="s">
        <v>7846</v>
      </c>
      <c r="E474" s="859"/>
      <c r="F474" s="856" t="s">
        <v>84</v>
      </c>
      <c r="G474" s="858">
        <v>20</v>
      </c>
    </row>
    <row r="475" spans="1:7" s="860" customFormat="1" ht="82.5">
      <c r="A475" s="856">
        <v>466</v>
      </c>
      <c r="B475" s="854" t="s">
        <v>6420</v>
      </c>
      <c r="C475" s="854" t="s">
        <v>7353</v>
      </c>
      <c r="D475" s="400" t="s">
        <v>7847</v>
      </c>
      <c r="E475" s="859" t="s">
        <v>8055</v>
      </c>
      <c r="F475" s="856" t="s">
        <v>1354</v>
      </c>
      <c r="G475" s="858">
        <v>30</v>
      </c>
    </row>
    <row r="476" spans="1:7" s="860" customFormat="1" ht="115.5">
      <c r="A476" s="856">
        <v>467</v>
      </c>
      <c r="B476" s="855" t="s">
        <v>3907</v>
      </c>
      <c r="C476" s="855" t="s">
        <v>3908</v>
      </c>
      <c r="D476" s="854" t="s">
        <v>3909</v>
      </c>
      <c r="E476" s="859" t="s">
        <v>3910</v>
      </c>
      <c r="F476" s="856" t="s">
        <v>84</v>
      </c>
      <c r="G476" s="858">
        <v>200</v>
      </c>
    </row>
    <row r="477" spans="1:7" s="860" customFormat="1" ht="99">
      <c r="A477" s="856">
        <v>468</v>
      </c>
      <c r="B477" s="854" t="s">
        <v>7195</v>
      </c>
      <c r="C477" s="855" t="s">
        <v>7354</v>
      </c>
      <c r="D477" s="400" t="s">
        <v>7848</v>
      </c>
      <c r="E477" s="859"/>
      <c r="F477" s="856" t="s">
        <v>84</v>
      </c>
      <c r="G477" s="858">
        <v>15</v>
      </c>
    </row>
    <row r="478" spans="1:7" s="860" customFormat="1" ht="198">
      <c r="A478" s="856">
        <v>469</v>
      </c>
      <c r="B478" s="854" t="s">
        <v>6706</v>
      </c>
      <c r="C478" s="854" t="s">
        <v>7355</v>
      </c>
      <c r="D478" s="400" t="s">
        <v>7849</v>
      </c>
      <c r="E478" s="859"/>
      <c r="F478" s="856" t="s">
        <v>84</v>
      </c>
      <c r="G478" s="858">
        <v>10</v>
      </c>
    </row>
    <row r="479" spans="1:7" s="860" customFormat="1" ht="132">
      <c r="A479" s="856">
        <v>470</v>
      </c>
      <c r="B479" s="855" t="s">
        <v>3921</v>
      </c>
      <c r="C479" s="854" t="s">
        <v>3923</v>
      </c>
      <c r="D479" s="854" t="s">
        <v>6728</v>
      </c>
      <c r="E479" s="859" t="s">
        <v>3322</v>
      </c>
      <c r="F479" s="856" t="s">
        <v>84</v>
      </c>
      <c r="G479" s="858">
        <v>30</v>
      </c>
    </row>
    <row r="480" spans="1:7" s="860" customFormat="1" ht="165">
      <c r="A480" s="856">
        <v>471</v>
      </c>
      <c r="B480" s="854" t="s">
        <v>6699</v>
      </c>
      <c r="C480" s="854" t="s">
        <v>6005</v>
      </c>
      <c r="D480" s="854" t="s">
        <v>6006</v>
      </c>
      <c r="E480" s="859"/>
      <c r="F480" s="856" t="s">
        <v>1354</v>
      </c>
      <c r="G480" s="858">
        <v>30</v>
      </c>
    </row>
    <row r="481" spans="1:7" s="860" customFormat="1" ht="82.5">
      <c r="A481" s="856">
        <v>472</v>
      </c>
      <c r="B481" s="854" t="s">
        <v>6106</v>
      </c>
      <c r="C481" s="854" t="s">
        <v>5094</v>
      </c>
      <c r="D481" s="400" t="s">
        <v>7850</v>
      </c>
      <c r="E481" s="859"/>
      <c r="F481" s="856" t="s">
        <v>1354</v>
      </c>
      <c r="G481" s="858">
        <v>10</v>
      </c>
    </row>
    <row r="482" spans="1:7" s="860" customFormat="1" ht="132">
      <c r="A482" s="856">
        <v>473</v>
      </c>
      <c r="B482" s="854" t="s">
        <v>6695</v>
      </c>
      <c r="C482" s="855" t="s">
        <v>5993</v>
      </c>
      <c r="D482" s="854" t="s">
        <v>5994</v>
      </c>
      <c r="E482" s="859"/>
      <c r="F482" s="856" t="s">
        <v>1354</v>
      </c>
      <c r="G482" s="858">
        <v>100</v>
      </c>
    </row>
    <row r="483" spans="1:7" s="860" customFormat="1" ht="165">
      <c r="A483" s="856">
        <v>474</v>
      </c>
      <c r="B483" s="855" t="s">
        <v>3925</v>
      </c>
      <c r="C483" s="855" t="s">
        <v>3926</v>
      </c>
      <c r="D483" s="400" t="s">
        <v>7851</v>
      </c>
      <c r="E483" s="859" t="s">
        <v>3311</v>
      </c>
      <c r="F483" s="856" t="s">
        <v>84</v>
      </c>
      <c r="G483" s="858">
        <v>100</v>
      </c>
    </row>
    <row r="484" spans="1:7" s="860" customFormat="1" ht="115.5">
      <c r="A484" s="856">
        <v>475</v>
      </c>
      <c r="B484" s="855" t="s">
        <v>3930</v>
      </c>
      <c r="C484" s="854" t="s">
        <v>3932</v>
      </c>
      <c r="D484" s="400" t="s">
        <v>7852</v>
      </c>
      <c r="E484" s="859" t="s">
        <v>3603</v>
      </c>
      <c r="F484" s="856" t="s">
        <v>84</v>
      </c>
      <c r="G484" s="858">
        <v>5</v>
      </c>
    </row>
    <row r="485" spans="1:7" s="860" customFormat="1" ht="115.5">
      <c r="A485" s="856">
        <v>476</v>
      </c>
      <c r="B485" s="855" t="s">
        <v>3935</v>
      </c>
      <c r="C485" s="855" t="s">
        <v>3936</v>
      </c>
      <c r="D485" s="400" t="s">
        <v>6768</v>
      </c>
      <c r="E485" s="859" t="s">
        <v>3938</v>
      </c>
      <c r="F485" s="856" t="s">
        <v>84</v>
      </c>
      <c r="G485" s="858">
        <v>590</v>
      </c>
    </row>
    <row r="486" spans="1:7" s="860" customFormat="1" ht="99">
      <c r="A486" s="856">
        <v>477</v>
      </c>
      <c r="B486" s="855" t="s">
        <v>3943</v>
      </c>
      <c r="C486" s="855" t="s">
        <v>3944</v>
      </c>
      <c r="D486" s="854" t="s">
        <v>3945</v>
      </c>
      <c r="E486" s="859" t="s">
        <v>3386</v>
      </c>
      <c r="F486" s="856" t="s">
        <v>84</v>
      </c>
      <c r="G486" s="858">
        <v>200</v>
      </c>
    </row>
    <row r="487" spans="1:7" s="860" customFormat="1" ht="132">
      <c r="A487" s="856">
        <v>478</v>
      </c>
      <c r="B487" s="855" t="s">
        <v>3946</v>
      </c>
      <c r="C487" s="855" t="s">
        <v>3947</v>
      </c>
      <c r="D487" s="400" t="s">
        <v>8064</v>
      </c>
      <c r="E487" s="859" t="s">
        <v>3322</v>
      </c>
      <c r="F487" s="856" t="s">
        <v>84</v>
      </c>
      <c r="G487" s="858">
        <v>300</v>
      </c>
    </row>
    <row r="488" spans="1:7" s="860" customFormat="1" ht="82.5">
      <c r="A488" s="856">
        <v>479</v>
      </c>
      <c r="B488" s="855" t="s">
        <v>3940</v>
      </c>
      <c r="C488" s="855" t="s">
        <v>3941</v>
      </c>
      <c r="D488" s="400" t="s">
        <v>6807</v>
      </c>
      <c r="E488" s="859" t="s">
        <v>3533</v>
      </c>
      <c r="F488" s="856" t="s">
        <v>84</v>
      </c>
      <c r="G488" s="858">
        <v>200</v>
      </c>
    </row>
    <row r="489" spans="1:7" s="860" customFormat="1" ht="198">
      <c r="A489" s="856">
        <v>480</v>
      </c>
      <c r="B489" s="854" t="s">
        <v>6709</v>
      </c>
      <c r="C489" s="854" t="s">
        <v>7356</v>
      </c>
      <c r="D489" s="400" t="s">
        <v>7853</v>
      </c>
      <c r="E489" s="859"/>
      <c r="F489" s="856" t="s">
        <v>84</v>
      </c>
      <c r="G489" s="858">
        <v>10</v>
      </c>
    </row>
    <row r="490" spans="1:7" s="860" customFormat="1" ht="132">
      <c r="A490" s="856">
        <v>481</v>
      </c>
      <c r="B490" s="854" t="s">
        <v>6059</v>
      </c>
      <c r="C490" s="854" t="s">
        <v>7357</v>
      </c>
      <c r="D490" s="854" t="s">
        <v>7854</v>
      </c>
      <c r="E490" s="859"/>
      <c r="F490" s="856" t="s">
        <v>84</v>
      </c>
      <c r="G490" s="858">
        <v>20</v>
      </c>
    </row>
    <row r="491" spans="1:7" s="860" customFormat="1" ht="99">
      <c r="A491" s="856">
        <v>482</v>
      </c>
      <c r="B491" s="855" t="s">
        <v>3950</v>
      </c>
      <c r="C491" s="854" t="s">
        <v>7358</v>
      </c>
      <c r="D491" s="854" t="s">
        <v>3952</v>
      </c>
      <c r="E491" s="859" t="s">
        <v>3533</v>
      </c>
      <c r="F491" s="856" t="s">
        <v>84</v>
      </c>
      <c r="G491" s="858">
        <v>1500</v>
      </c>
    </row>
    <row r="492" spans="1:7" s="860" customFormat="1" ht="148.5">
      <c r="A492" s="856">
        <v>483</v>
      </c>
      <c r="B492" s="855" t="s">
        <v>4379</v>
      </c>
      <c r="C492" s="855" t="s">
        <v>4380</v>
      </c>
      <c r="D492" s="400" t="s">
        <v>6812</v>
      </c>
      <c r="E492" s="861">
        <v>0</v>
      </c>
      <c r="F492" s="862" t="s">
        <v>84</v>
      </c>
      <c r="G492" s="858">
        <v>600</v>
      </c>
    </row>
    <row r="493" spans="1:7" s="860" customFormat="1" ht="49.5">
      <c r="A493" s="856">
        <v>484</v>
      </c>
      <c r="B493" s="855" t="s">
        <v>3917</v>
      </c>
      <c r="C493" s="855" t="s">
        <v>3918</v>
      </c>
      <c r="D493" s="854" t="s">
        <v>3919</v>
      </c>
      <c r="E493" s="859" t="s">
        <v>8058</v>
      </c>
      <c r="F493" s="856" t="s">
        <v>84</v>
      </c>
      <c r="G493" s="858">
        <v>400</v>
      </c>
    </row>
    <row r="494" spans="1:7" s="860" customFormat="1" ht="82.5">
      <c r="A494" s="856">
        <v>485</v>
      </c>
      <c r="B494" s="855" t="s">
        <v>3954</v>
      </c>
      <c r="C494" s="855" t="s">
        <v>3955</v>
      </c>
      <c r="D494" s="854" t="s">
        <v>7855</v>
      </c>
      <c r="E494" s="859" t="s">
        <v>3533</v>
      </c>
      <c r="F494" s="856" t="s">
        <v>84</v>
      </c>
      <c r="G494" s="858">
        <v>1100</v>
      </c>
    </row>
    <row r="495" spans="1:7" s="860" customFormat="1" ht="49.5">
      <c r="A495" s="856">
        <v>486</v>
      </c>
      <c r="B495" s="855" t="s">
        <v>3914</v>
      </c>
      <c r="C495" s="855" t="s">
        <v>3915</v>
      </c>
      <c r="D495" s="854" t="s">
        <v>7856</v>
      </c>
      <c r="E495" s="859" t="s">
        <v>3533</v>
      </c>
      <c r="F495" s="856" t="s">
        <v>84</v>
      </c>
      <c r="G495" s="858">
        <v>150</v>
      </c>
    </row>
    <row r="496" spans="1:7" s="860" customFormat="1" ht="99">
      <c r="A496" s="856">
        <v>487</v>
      </c>
      <c r="B496" s="854" t="s">
        <v>6698</v>
      </c>
      <c r="C496" s="855" t="s">
        <v>6002</v>
      </c>
      <c r="D496" s="854" t="s">
        <v>6003</v>
      </c>
      <c r="E496" s="859"/>
      <c r="F496" s="856" t="s">
        <v>1354</v>
      </c>
      <c r="G496" s="858">
        <v>50</v>
      </c>
    </row>
    <row r="497" spans="1:7" s="860" customFormat="1" ht="165">
      <c r="A497" s="856">
        <v>488</v>
      </c>
      <c r="B497" s="854" t="s">
        <v>6080</v>
      </c>
      <c r="C497" s="855" t="s">
        <v>5033</v>
      </c>
      <c r="D497" s="854" t="s">
        <v>7857</v>
      </c>
      <c r="E497" s="863" t="s">
        <v>3322</v>
      </c>
      <c r="F497" s="864" t="s">
        <v>84</v>
      </c>
      <c r="G497" s="858">
        <v>200</v>
      </c>
    </row>
    <row r="498" spans="1:7" s="865" customFormat="1" ht="82.5">
      <c r="A498" s="856">
        <v>489</v>
      </c>
      <c r="B498" s="854" t="s">
        <v>6566</v>
      </c>
      <c r="C498" s="855" t="s">
        <v>5711</v>
      </c>
      <c r="D498" s="854" t="s">
        <v>5712</v>
      </c>
      <c r="E498" s="863"/>
      <c r="F498" s="864" t="s">
        <v>6784</v>
      </c>
      <c r="G498" s="858">
        <v>20</v>
      </c>
    </row>
    <row r="499" spans="1:7" s="865" customFormat="1" ht="165">
      <c r="A499" s="856">
        <v>490</v>
      </c>
      <c r="B499" s="854" t="s">
        <v>6586</v>
      </c>
      <c r="C499" s="855" t="s">
        <v>5751</v>
      </c>
      <c r="D499" s="400" t="s">
        <v>6756</v>
      </c>
      <c r="E499" s="863"/>
      <c r="F499" s="864" t="s">
        <v>1757</v>
      </c>
      <c r="G499" s="858">
        <v>15</v>
      </c>
    </row>
    <row r="500" spans="1:7" s="865" customFormat="1" ht="82.5">
      <c r="A500" s="856">
        <v>491</v>
      </c>
      <c r="B500" s="855" t="s">
        <v>4503</v>
      </c>
      <c r="C500" s="855" t="s">
        <v>4504</v>
      </c>
      <c r="D500" s="400" t="s">
        <v>7858</v>
      </c>
      <c r="E500" s="863">
        <v>0</v>
      </c>
      <c r="F500" s="864" t="s">
        <v>84</v>
      </c>
      <c r="G500" s="858">
        <v>20</v>
      </c>
    </row>
    <row r="501" spans="1:7" s="860" customFormat="1" ht="132">
      <c r="A501" s="856">
        <v>492</v>
      </c>
      <c r="B501" s="855" t="s">
        <v>3964</v>
      </c>
      <c r="C501" s="855" t="s">
        <v>3965</v>
      </c>
      <c r="D501" s="400" t="s">
        <v>6730</v>
      </c>
      <c r="E501" s="866" t="s">
        <v>3967</v>
      </c>
      <c r="F501" s="867" t="s">
        <v>84</v>
      </c>
      <c r="G501" s="858">
        <v>30</v>
      </c>
    </row>
    <row r="502" spans="1:7" s="860" customFormat="1" ht="99">
      <c r="A502" s="856">
        <v>493</v>
      </c>
      <c r="B502" s="854" t="s">
        <v>6095</v>
      </c>
      <c r="C502" s="855" t="s">
        <v>5065</v>
      </c>
      <c r="D502" s="854" t="s">
        <v>7859</v>
      </c>
      <c r="E502" s="866" t="s">
        <v>3386</v>
      </c>
      <c r="F502" s="867" t="s">
        <v>84</v>
      </c>
      <c r="G502" s="858">
        <v>50</v>
      </c>
    </row>
    <row r="503" spans="1:7" s="860" customFormat="1" ht="181.5">
      <c r="A503" s="856">
        <v>494</v>
      </c>
      <c r="B503" s="854" t="s">
        <v>6086</v>
      </c>
      <c r="C503" s="855" t="s">
        <v>5046</v>
      </c>
      <c r="D503" s="854" t="s">
        <v>5047</v>
      </c>
      <c r="E503" s="859" t="s">
        <v>3386</v>
      </c>
      <c r="F503" s="856" t="s">
        <v>84</v>
      </c>
      <c r="G503" s="858">
        <v>150</v>
      </c>
    </row>
    <row r="504" spans="1:7" s="860" customFormat="1" ht="49.5">
      <c r="A504" s="856">
        <v>495</v>
      </c>
      <c r="B504" s="854" t="s">
        <v>6575</v>
      </c>
      <c r="C504" s="855" t="s">
        <v>5098</v>
      </c>
      <c r="D504" s="854" t="s">
        <v>5100</v>
      </c>
      <c r="E504" s="859"/>
      <c r="F504" s="856" t="s">
        <v>6784</v>
      </c>
      <c r="G504" s="858">
        <v>3</v>
      </c>
    </row>
    <row r="505" spans="1:7" s="865" customFormat="1" ht="181.5">
      <c r="A505" s="856">
        <v>496</v>
      </c>
      <c r="B505" s="854" t="s">
        <v>6580</v>
      </c>
      <c r="C505" s="855" t="s">
        <v>5729</v>
      </c>
      <c r="D505" s="400" t="s">
        <v>7860</v>
      </c>
      <c r="E505" s="863"/>
      <c r="F505" s="864" t="s">
        <v>1757</v>
      </c>
      <c r="G505" s="858">
        <v>25</v>
      </c>
    </row>
    <row r="506" spans="1:7" s="865" customFormat="1" ht="132">
      <c r="A506" s="856">
        <v>497</v>
      </c>
      <c r="B506" s="854" t="s">
        <v>6408</v>
      </c>
      <c r="C506" s="855" t="s">
        <v>5086</v>
      </c>
      <c r="D506" s="854" t="s">
        <v>7861</v>
      </c>
      <c r="E506" s="863"/>
      <c r="F506" s="864" t="s">
        <v>1354</v>
      </c>
      <c r="G506" s="858">
        <v>3</v>
      </c>
    </row>
    <row r="507" spans="1:7" s="865" customFormat="1" ht="66">
      <c r="A507" s="856">
        <v>498</v>
      </c>
      <c r="B507" s="855" t="s">
        <v>3982</v>
      </c>
      <c r="C507" s="855" t="s">
        <v>3983</v>
      </c>
      <c r="D507" s="854" t="s">
        <v>7862</v>
      </c>
      <c r="E507" s="863" t="s">
        <v>3938</v>
      </c>
      <c r="F507" s="864" t="s">
        <v>84</v>
      </c>
      <c r="G507" s="858">
        <v>10</v>
      </c>
    </row>
    <row r="508" spans="1:7" s="865" customFormat="1" ht="115.5">
      <c r="A508" s="856">
        <v>499</v>
      </c>
      <c r="B508" s="855" t="s">
        <v>3968</v>
      </c>
      <c r="C508" s="855" t="s">
        <v>3969</v>
      </c>
      <c r="D508" s="400" t="s">
        <v>7863</v>
      </c>
      <c r="E508" s="863">
        <v>0</v>
      </c>
      <c r="F508" s="864" t="s">
        <v>84</v>
      </c>
      <c r="G508" s="858">
        <v>3</v>
      </c>
    </row>
    <row r="509" spans="1:7" s="865" customFormat="1" ht="165">
      <c r="A509" s="856">
        <v>500</v>
      </c>
      <c r="B509" s="855" t="s">
        <v>3972</v>
      </c>
      <c r="C509" s="855" t="s">
        <v>3973</v>
      </c>
      <c r="D509" s="400" t="s">
        <v>7864</v>
      </c>
      <c r="E509" s="863" t="s">
        <v>3493</v>
      </c>
      <c r="F509" s="864" t="s">
        <v>84</v>
      </c>
      <c r="G509" s="858">
        <v>10</v>
      </c>
    </row>
    <row r="510" spans="1:7" s="860" customFormat="1" ht="198">
      <c r="A510" s="856">
        <v>501</v>
      </c>
      <c r="B510" s="854" t="s">
        <v>6070</v>
      </c>
      <c r="C510" s="854" t="s">
        <v>7359</v>
      </c>
      <c r="D510" s="854" t="s">
        <v>7865</v>
      </c>
      <c r="E510" s="863"/>
      <c r="F510" s="864" t="s">
        <v>84</v>
      </c>
      <c r="G510" s="858">
        <v>6</v>
      </c>
    </row>
    <row r="511" spans="1:7" s="865" customFormat="1" ht="99">
      <c r="A511" s="856">
        <v>502</v>
      </c>
      <c r="B511" s="855" t="s">
        <v>3336</v>
      </c>
      <c r="C511" s="855" t="s">
        <v>3337</v>
      </c>
      <c r="D511" s="400" t="s">
        <v>7866</v>
      </c>
      <c r="E511" s="863">
        <v>0</v>
      </c>
      <c r="F511" s="864" t="s">
        <v>84</v>
      </c>
      <c r="G511" s="858">
        <v>5</v>
      </c>
    </row>
    <row r="512" spans="1:7" s="865" customFormat="1" ht="165">
      <c r="A512" s="856">
        <v>503</v>
      </c>
      <c r="B512" s="854" t="s">
        <v>6584</v>
      </c>
      <c r="C512" s="855" t="s">
        <v>5745</v>
      </c>
      <c r="D512" s="854" t="s">
        <v>7867</v>
      </c>
      <c r="E512" s="863"/>
      <c r="F512" s="864" t="s">
        <v>1757</v>
      </c>
      <c r="G512" s="858">
        <v>35</v>
      </c>
    </row>
    <row r="513" spans="1:7" s="865" customFormat="1" ht="181.5">
      <c r="A513" s="856">
        <v>504</v>
      </c>
      <c r="B513" s="854" t="s">
        <v>6072</v>
      </c>
      <c r="C513" s="854" t="s">
        <v>7360</v>
      </c>
      <c r="D513" s="854" t="s">
        <v>7868</v>
      </c>
      <c r="E513" s="863"/>
      <c r="F513" s="864" t="s">
        <v>84</v>
      </c>
      <c r="G513" s="858">
        <v>5</v>
      </c>
    </row>
    <row r="514" spans="1:7" s="865" customFormat="1" ht="165">
      <c r="A514" s="856">
        <v>505</v>
      </c>
      <c r="B514" s="854" t="s">
        <v>6073</v>
      </c>
      <c r="C514" s="854" t="s">
        <v>7361</v>
      </c>
      <c r="D514" s="854" t="s">
        <v>7869</v>
      </c>
      <c r="E514" s="863"/>
      <c r="F514" s="864" t="s">
        <v>84</v>
      </c>
      <c r="G514" s="858">
        <v>5</v>
      </c>
    </row>
    <row r="515" spans="1:7" s="865" customFormat="1" ht="198">
      <c r="A515" s="856">
        <v>506</v>
      </c>
      <c r="B515" s="854" t="s">
        <v>6069</v>
      </c>
      <c r="C515" s="854" t="s">
        <v>7362</v>
      </c>
      <c r="D515" s="854" t="s">
        <v>7870</v>
      </c>
      <c r="E515" s="863"/>
      <c r="F515" s="864" t="s">
        <v>84</v>
      </c>
      <c r="G515" s="858">
        <v>5</v>
      </c>
    </row>
    <row r="516" spans="1:7" s="865" customFormat="1" ht="181.5">
      <c r="A516" s="856">
        <v>507</v>
      </c>
      <c r="B516" s="854" t="s">
        <v>6071</v>
      </c>
      <c r="C516" s="854" t="s">
        <v>7363</v>
      </c>
      <c r="D516" s="854" t="s">
        <v>7871</v>
      </c>
      <c r="E516" s="859"/>
      <c r="F516" s="856" t="s">
        <v>84</v>
      </c>
      <c r="G516" s="858">
        <v>5</v>
      </c>
    </row>
    <row r="517" spans="1:7" s="865" customFormat="1" ht="132">
      <c r="A517" s="856">
        <v>508</v>
      </c>
      <c r="B517" s="854" t="s">
        <v>6053</v>
      </c>
      <c r="C517" s="854" t="s">
        <v>7364</v>
      </c>
      <c r="D517" s="854" t="s">
        <v>7872</v>
      </c>
      <c r="E517" s="859"/>
      <c r="F517" s="856" t="s">
        <v>84</v>
      </c>
      <c r="G517" s="858">
        <v>5</v>
      </c>
    </row>
    <row r="518" spans="1:7" s="865" customFormat="1" ht="132">
      <c r="A518" s="856">
        <v>509</v>
      </c>
      <c r="B518" s="854" t="s">
        <v>6602</v>
      </c>
      <c r="C518" s="854" t="s">
        <v>5808</v>
      </c>
      <c r="D518" s="854" t="s">
        <v>7873</v>
      </c>
      <c r="E518" s="859" t="s">
        <v>3479</v>
      </c>
      <c r="F518" s="856" t="s">
        <v>84</v>
      </c>
      <c r="G518" s="858">
        <v>20</v>
      </c>
    </row>
    <row r="519" spans="1:7" s="865" customFormat="1" ht="115.5">
      <c r="A519" s="856">
        <v>510</v>
      </c>
      <c r="B519" s="855" t="s">
        <v>3997</v>
      </c>
      <c r="C519" s="854" t="s">
        <v>3998</v>
      </c>
      <c r="D519" s="854" t="s">
        <v>3999</v>
      </c>
      <c r="E519" s="859" t="s">
        <v>3322</v>
      </c>
      <c r="F519" s="856" t="s">
        <v>84</v>
      </c>
      <c r="G519" s="858">
        <v>100</v>
      </c>
    </row>
    <row r="520" spans="1:7" s="865" customFormat="1" ht="181.5">
      <c r="A520" s="856">
        <v>511</v>
      </c>
      <c r="B520" s="854" t="s">
        <v>6578</v>
      </c>
      <c r="C520" s="854" t="s">
        <v>5721</v>
      </c>
      <c r="D520" s="400" t="s">
        <v>7874</v>
      </c>
      <c r="E520" s="859"/>
      <c r="F520" s="856" t="s">
        <v>1757</v>
      </c>
      <c r="G520" s="858">
        <v>30</v>
      </c>
    </row>
    <row r="521" spans="1:7" s="865" customFormat="1" ht="181.5">
      <c r="A521" s="856">
        <v>512</v>
      </c>
      <c r="B521" s="854" t="s">
        <v>6604</v>
      </c>
      <c r="C521" s="855" t="s">
        <v>5815</v>
      </c>
      <c r="D521" s="400" t="s">
        <v>7875</v>
      </c>
      <c r="E521" s="859" t="s">
        <v>3479</v>
      </c>
      <c r="F521" s="856" t="s">
        <v>84</v>
      </c>
      <c r="G521" s="858">
        <v>60</v>
      </c>
    </row>
    <row r="522" spans="1:7" s="865" customFormat="1" ht="181.5">
      <c r="A522" s="856">
        <v>513</v>
      </c>
      <c r="B522" s="855" t="s">
        <v>4005</v>
      </c>
      <c r="C522" s="855" t="s">
        <v>4006</v>
      </c>
      <c r="D522" s="400" t="s">
        <v>7876</v>
      </c>
      <c r="E522" s="859" t="s">
        <v>3471</v>
      </c>
      <c r="F522" s="856" t="s">
        <v>84</v>
      </c>
      <c r="G522" s="858">
        <v>100</v>
      </c>
    </row>
    <row r="523" spans="1:7" s="865" customFormat="1" ht="198">
      <c r="A523" s="856">
        <v>514</v>
      </c>
      <c r="B523" s="855" t="s">
        <v>3978</v>
      </c>
      <c r="C523" s="855" t="s">
        <v>3979</v>
      </c>
      <c r="D523" s="400" t="s">
        <v>7877</v>
      </c>
      <c r="E523" s="859" t="s">
        <v>3981</v>
      </c>
      <c r="F523" s="856" t="s">
        <v>84</v>
      </c>
      <c r="G523" s="858">
        <v>50</v>
      </c>
    </row>
    <row r="524" spans="1:7" s="865" customFormat="1" ht="181.5">
      <c r="A524" s="856">
        <v>515</v>
      </c>
      <c r="B524" s="854" t="s">
        <v>6582</v>
      </c>
      <c r="C524" s="855" t="s">
        <v>5737</v>
      </c>
      <c r="D524" s="400" t="s">
        <v>7878</v>
      </c>
      <c r="E524" s="859"/>
      <c r="F524" s="856" t="s">
        <v>1757</v>
      </c>
      <c r="G524" s="858">
        <v>35</v>
      </c>
    </row>
    <row r="525" spans="1:7" s="860" customFormat="1" ht="181.5">
      <c r="A525" s="856">
        <v>516</v>
      </c>
      <c r="B525" s="854" t="s">
        <v>6583</v>
      </c>
      <c r="C525" s="855" t="s">
        <v>5741</v>
      </c>
      <c r="D525" s="400" t="s">
        <v>6753</v>
      </c>
      <c r="E525" s="859"/>
      <c r="F525" s="856" t="s">
        <v>1757</v>
      </c>
      <c r="G525" s="858">
        <v>20</v>
      </c>
    </row>
    <row r="526" spans="1:7" s="865" customFormat="1" ht="181.5">
      <c r="A526" s="856">
        <v>517</v>
      </c>
      <c r="B526" s="855" t="s">
        <v>4008</v>
      </c>
      <c r="C526" s="854" t="s">
        <v>4011</v>
      </c>
      <c r="D526" s="400" t="s">
        <v>7879</v>
      </c>
      <c r="E526" s="859" t="s">
        <v>3479</v>
      </c>
      <c r="F526" s="856" t="s">
        <v>84</v>
      </c>
      <c r="G526" s="858">
        <v>220</v>
      </c>
    </row>
    <row r="527" spans="1:7" s="865" customFormat="1" ht="198">
      <c r="A527" s="856">
        <v>518</v>
      </c>
      <c r="B527" s="855" t="s">
        <v>4047</v>
      </c>
      <c r="C527" s="855" t="s">
        <v>4048</v>
      </c>
      <c r="D527" s="400" t="s">
        <v>7880</v>
      </c>
      <c r="E527" s="859" t="s">
        <v>3322</v>
      </c>
      <c r="F527" s="856" t="s">
        <v>84</v>
      </c>
      <c r="G527" s="858">
        <v>100</v>
      </c>
    </row>
    <row r="528" spans="1:7" s="865" customFormat="1" ht="82.5">
      <c r="A528" s="856">
        <v>519</v>
      </c>
      <c r="B528" s="855" t="s">
        <v>4020</v>
      </c>
      <c r="C528" s="855" t="s">
        <v>4021</v>
      </c>
      <c r="D528" s="854" t="s">
        <v>4022</v>
      </c>
      <c r="E528" s="859">
        <v>0</v>
      </c>
      <c r="F528" s="856" t="s">
        <v>84</v>
      </c>
      <c r="G528" s="858">
        <v>20</v>
      </c>
    </row>
    <row r="529" spans="1:7" s="865" customFormat="1" ht="66">
      <c r="A529" s="856">
        <v>520</v>
      </c>
      <c r="B529" s="855" t="s">
        <v>4023</v>
      </c>
      <c r="C529" s="855" t="s">
        <v>4024</v>
      </c>
      <c r="D529" s="854" t="s">
        <v>4025</v>
      </c>
      <c r="E529" s="859">
        <v>0</v>
      </c>
      <c r="F529" s="856" t="s">
        <v>84</v>
      </c>
      <c r="G529" s="858">
        <v>5</v>
      </c>
    </row>
    <row r="530" spans="1:7" s="865" customFormat="1" ht="49.5">
      <c r="A530" s="856">
        <v>521</v>
      </c>
      <c r="B530" s="855" t="s">
        <v>3398</v>
      </c>
      <c r="C530" s="855" t="s">
        <v>3399</v>
      </c>
      <c r="D530" s="400" t="s">
        <v>7881</v>
      </c>
      <c r="E530" s="859" t="s">
        <v>3322</v>
      </c>
      <c r="F530" s="856" t="s">
        <v>84</v>
      </c>
      <c r="G530" s="858">
        <v>50</v>
      </c>
    </row>
    <row r="531" spans="1:7" s="865" customFormat="1" ht="132">
      <c r="A531" s="856">
        <v>522</v>
      </c>
      <c r="B531" s="855" t="s">
        <v>4026</v>
      </c>
      <c r="C531" s="855" t="s">
        <v>4027</v>
      </c>
      <c r="D531" s="400" t="s">
        <v>7882</v>
      </c>
      <c r="E531" s="859">
        <v>0</v>
      </c>
      <c r="F531" s="856" t="s">
        <v>84</v>
      </c>
      <c r="G531" s="858">
        <v>500</v>
      </c>
    </row>
    <row r="532" spans="1:7" s="865" customFormat="1" ht="156.75" customHeight="1">
      <c r="A532" s="856">
        <v>523</v>
      </c>
      <c r="B532" s="854" t="s">
        <v>6113</v>
      </c>
      <c r="C532" s="855" t="s">
        <v>5110</v>
      </c>
      <c r="D532" s="400" t="s">
        <v>7883</v>
      </c>
      <c r="E532" s="859" t="s">
        <v>5112</v>
      </c>
      <c r="F532" s="856" t="s">
        <v>84</v>
      </c>
      <c r="G532" s="858">
        <v>200</v>
      </c>
    </row>
    <row r="533" spans="1:7" s="860" customFormat="1" ht="115.5">
      <c r="A533" s="856">
        <v>524</v>
      </c>
      <c r="B533" s="855" t="s">
        <v>4036</v>
      </c>
      <c r="C533" s="855" t="s">
        <v>4037</v>
      </c>
      <c r="D533" s="854" t="s">
        <v>7884</v>
      </c>
      <c r="E533" s="859" t="s">
        <v>3967</v>
      </c>
      <c r="F533" s="856" t="s">
        <v>84</v>
      </c>
      <c r="G533" s="858">
        <v>300</v>
      </c>
    </row>
    <row r="534" spans="1:7" s="865" customFormat="1" ht="157.5" customHeight="1">
      <c r="A534" s="856">
        <v>525</v>
      </c>
      <c r="B534" s="855" t="s">
        <v>4040</v>
      </c>
      <c r="C534" s="855" t="s">
        <v>4041</v>
      </c>
      <c r="D534" s="400" t="s">
        <v>7885</v>
      </c>
      <c r="E534" s="859">
        <v>0</v>
      </c>
      <c r="F534" s="856" t="s">
        <v>84</v>
      </c>
      <c r="G534" s="858">
        <v>500</v>
      </c>
    </row>
    <row r="535" spans="1:7" s="860" customFormat="1" ht="141" customHeight="1">
      <c r="A535" s="856">
        <v>526</v>
      </c>
      <c r="B535" s="855" t="s">
        <v>4044</v>
      </c>
      <c r="C535" s="855" t="s">
        <v>4045</v>
      </c>
      <c r="D535" s="854" t="s">
        <v>7886</v>
      </c>
      <c r="E535" s="859" t="s">
        <v>4032</v>
      </c>
      <c r="F535" s="856" t="s">
        <v>1354</v>
      </c>
      <c r="G535" s="858">
        <v>20</v>
      </c>
    </row>
    <row r="536" spans="1:7" s="860" customFormat="1" ht="82.5">
      <c r="A536" s="856">
        <v>527</v>
      </c>
      <c r="B536" s="855" t="s">
        <v>4730</v>
      </c>
      <c r="C536" s="855" t="s">
        <v>4731</v>
      </c>
      <c r="D536" s="400" t="s">
        <v>4732</v>
      </c>
      <c r="E536" s="859">
        <v>0</v>
      </c>
      <c r="F536" s="856" t="s">
        <v>84</v>
      </c>
      <c r="G536" s="858">
        <v>30</v>
      </c>
    </row>
    <row r="537" spans="1:7" s="860" customFormat="1" ht="120.75" customHeight="1">
      <c r="A537" s="856">
        <v>528</v>
      </c>
      <c r="B537" s="855" t="s">
        <v>4050</v>
      </c>
      <c r="C537" s="855" t="s">
        <v>4051</v>
      </c>
      <c r="D537" s="854" t="s">
        <v>7887</v>
      </c>
      <c r="E537" s="859" t="s">
        <v>4053</v>
      </c>
      <c r="F537" s="856" t="s">
        <v>84</v>
      </c>
      <c r="G537" s="858">
        <v>800</v>
      </c>
    </row>
    <row r="538" spans="1:7" s="865" customFormat="1" ht="82.5">
      <c r="A538" s="856">
        <v>529</v>
      </c>
      <c r="B538" s="855" t="s">
        <v>4058</v>
      </c>
      <c r="C538" s="854" t="s">
        <v>7365</v>
      </c>
      <c r="D538" s="854" t="s">
        <v>7888</v>
      </c>
      <c r="E538" s="859" t="s">
        <v>3354</v>
      </c>
      <c r="F538" s="856" t="s">
        <v>84</v>
      </c>
      <c r="G538" s="858">
        <v>5</v>
      </c>
    </row>
    <row r="539" spans="1:7" s="860" customFormat="1" ht="115.5">
      <c r="A539" s="856">
        <v>530</v>
      </c>
      <c r="B539" s="855" t="s">
        <v>4062</v>
      </c>
      <c r="C539" s="855" t="s">
        <v>4063</v>
      </c>
      <c r="D539" s="854" t="s">
        <v>4064</v>
      </c>
      <c r="E539" s="859" t="s">
        <v>3354</v>
      </c>
      <c r="F539" s="856" t="s">
        <v>84</v>
      </c>
      <c r="G539" s="858">
        <v>2</v>
      </c>
    </row>
    <row r="540" spans="1:7" s="860" customFormat="1" ht="132">
      <c r="A540" s="856">
        <v>531</v>
      </c>
      <c r="B540" s="855" t="s">
        <v>4065</v>
      </c>
      <c r="C540" s="854" t="s">
        <v>7366</v>
      </c>
      <c r="D540" s="400" t="s">
        <v>7889</v>
      </c>
      <c r="E540" s="859" t="s">
        <v>3354</v>
      </c>
      <c r="F540" s="856" t="s">
        <v>84</v>
      </c>
      <c r="G540" s="858">
        <v>5</v>
      </c>
    </row>
    <row r="541" spans="1:7" s="860" customFormat="1" ht="115.5">
      <c r="A541" s="856">
        <v>532</v>
      </c>
      <c r="B541" s="855" t="s">
        <v>4055</v>
      </c>
      <c r="C541" s="855" t="s">
        <v>4056</v>
      </c>
      <c r="D541" s="854" t="s">
        <v>4057</v>
      </c>
      <c r="E541" s="859" t="s">
        <v>3354</v>
      </c>
      <c r="F541" s="856" t="s">
        <v>84</v>
      </c>
      <c r="G541" s="858">
        <v>2</v>
      </c>
    </row>
    <row r="542" spans="1:7" s="860" customFormat="1" ht="99">
      <c r="A542" s="856">
        <v>533</v>
      </c>
      <c r="B542" s="855" t="s">
        <v>4070</v>
      </c>
      <c r="C542" s="855" t="s">
        <v>4071</v>
      </c>
      <c r="D542" s="854" t="s">
        <v>4072</v>
      </c>
      <c r="E542" s="859" t="s">
        <v>3326</v>
      </c>
      <c r="F542" s="856" t="s">
        <v>84</v>
      </c>
      <c r="G542" s="858">
        <v>15</v>
      </c>
    </row>
    <row r="543" spans="1:7" s="860" customFormat="1" ht="82.5">
      <c r="A543" s="856">
        <v>534</v>
      </c>
      <c r="B543" s="855" t="s">
        <v>4073</v>
      </c>
      <c r="C543" s="855" t="s">
        <v>4074</v>
      </c>
      <c r="D543" s="854" t="s">
        <v>4075</v>
      </c>
      <c r="E543" s="859" t="s">
        <v>3326</v>
      </c>
      <c r="F543" s="862" t="s">
        <v>84</v>
      </c>
      <c r="G543" s="858">
        <v>20</v>
      </c>
    </row>
    <row r="544" spans="1:7" s="860" customFormat="1" ht="82.5">
      <c r="A544" s="856">
        <v>535</v>
      </c>
      <c r="B544" s="855" t="s">
        <v>4082</v>
      </c>
      <c r="C544" s="855" t="s">
        <v>4083</v>
      </c>
      <c r="D544" s="854" t="s">
        <v>4084</v>
      </c>
      <c r="E544" s="859" t="s">
        <v>3354</v>
      </c>
      <c r="F544" s="856" t="s">
        <v>84</v>
      </c>
      <c r="G544" s="858">
        <v>5</v>
      </c>
    </row>
    <row r="545" spans="1:7" s="860" customFormat="1" ht="66">
      <c r="A545" s="856">
        <v>536</v>
      </c>
      <c r="B545" s="855" t="s">
        <v>3333</v>
      </c>
      <c r="C545" s="855" t="s">
        <v>3334</v>
      </c>
      <c r="D545" s="854" t="s">
        <v>7890</v>
      </c>
      <c r="E545" s="859">
        <v>0</v>
      </c>
      <c r="F545" s="856" t="s">
        <v>379</v>
      </c>
      <c r="G545" s="858">
        <v>20</v>
      </c>
    </row>
    <row r="546" spans="1:7" s="865" customFormat="1" ht="115.5">
      <c r="A546" s="856">
        <v>537</v>
      </c>
      <c r="B546" s="854" t="s">
        <v>6077</v>
      </c>
      <c r="C546" s="855" t="s">
        <v>5027</v>
      </c>
      <c r="D546" s="400" t="s">
        <v>7891</v>
      </c>
      <c r="E546" s="859"/>
      <c r="F546" s="856" t="s">
        <v>379</v>
      </c>
      <c r="G546" s="858">
        <v>50</v>
      </c>
    </row>
    <row r="547" spans="1:7" s="865" customFormat="1" ht="132">
      <c r="A547" s="856">
        <v>538</v>
      </c>
      <c r="B547" s="855" t="s">
        <v>3300</v>
      </c>
      <c r="C547" s="855" t="s">
        <v>3301</v>
      </c>
      <c r="D547" s="854" t="s">
        <v>7892</v>
      </c>
      <c r="E547" s="859" t="s">
        <v>3295</v>
      </c>
      <c r="F547" s="856" t="s">
        <v>379</v>
      </c>
      <c r="G547" s="858">
        <v>125</v>
      </c>
    </row>
    <row r="548" spans="1:7" s="865" customFormat="1" ht="115.5">
      <c r="A548" s="856">
        <v>539</v>
      </c>
      <c r="B548" s="855" t="s">
        <v>3304</v>
      </c>
      <c r="C548" s="855" t="s">
        <v>3305</v>
      </c>
      <c r="D548" s="854" t="s">
        <v>7893</v>
      </c>
      <c r="E548" s="859" t="s">
        <v>3307</v>
      </c>
      <c r="F548" s="856" t="s">
        <v>379</v>
      </c>
      <c r="G548" s="858">
        <v>80</v>
      </c>
    </row>
    <row r="549" spans="1:7" s="865" customFormat="1" ht="82.5">
      <c r="A549" s="856">
        <v>540</v>
      </c>
      <c r="B549" s="854" t="s">
        <v>6693</v>
      </c>
      <c r="C549" s="855" t="s">
        <v>5987</v>
      </c>
      <c r="D549" s="854" t="s">
        <v>5988</v>
      </c>
      <c r="E549" s="859"/>
      <c r="F549" s="856" t="s">
        <v>1354</v>
      </c>
      <c r="G549" s="858">
        <v>35</v>
      </c>
    </row>
    <row r="550" spans="1:7" s="865" customFormat="1" ht="82.5">
      <c r="A550" s="856">
        <v>541</v>
      </c>
      <c r="B550" s="855" t="s">
        <v>4300</v>
      </c>
      <c r="C550" s="855" t="s">
        <v>4301</v>
      </c>
      <c r="D550" s="854" t="s">
        <v>4302</v>
      </c>
      <c r="E550" s="859" t="s">
        <v>3910</v>
      </c>
      <c r="F550" s="856" t="s">
        <v>84</v>
      </c>
      <c r="G550" s="858">
        <v>100</v>
      </c>
    </row>
    <row r="551" spans="1:7" s="865" customFormat="1" ht="82.5">
      <c r="A551" s="856">
        <v>542</v>
      </c>
      <c r="B551" s="855" t="s">
        <v>4297</v>
      </c>
      <c r="C551" s="855" t="s">
        <v>4298</v>
      </c>
      <c r="D551" s="854" t="s">
        <v>4299</v>
      </c>
      <c r="E551" s="859" t="s">
        <v>3910</v>
      </c>
      <c r="F551" s="856" t="s">
        <v>84</v>
      </c>
      <c r="G551" s="858">
        <v>100</v>
      </c>
    </row>
    <row r="552" spans="1:7" s="865" customFormat="1" ht="49.5">
      <c r="A552" s="856">
        <v>543</v>
      </c>
      <c r="B552" s="854" t="s">
        <v>6608</v>
      </c>
      <c r="C552" s="855" t="s">
        <v>5827</v>
      </c>
      <c r="D552" s="854" t="s">
        <v>7894</v>
      </c>
      <c r="E552" s="859"/>
      <c r="F552" s="856" t="s">
        <v>8059</v>
      </c>
      <c r="G552" s="858">
        <v>15</v>
      </c>
    </row>
    <row r="553" spans="1:7" s="865" customFormat="1" ht="49.5">
      <c r="A553" s="856">
        <v>544</v>
      </c>
      <c r="B553" s="855" t="s">
        <v>4485</v>
      </c>
      <c r="C553" s="855" t="s">
        <v>4486</v>
      </c>
      <c r="D553" s="400" t="s">
        <v>7895</v>
      </c>
      <c r="E553" s="859">
        <v>0</v>
      </c>
      <c r="F553" s="856" t="s">
        <v>84</v>
      </c>
      <c r="G553" s="858">
        <v>15</v>
      </c>
    </row>
    <row r="554" spans="1:7" s="865" customFormat="1" ht="66">
      <c r="A554" s="856">
        <v>545</v>
      </c>
      <c r="B554" s="854" t="s">
        <v>6607</v>
      </c>
      <c r="C554" s="855" t="s">
        <v>5824</v>
      </c>
      <c r="D554" s="400" t="s">
        <v>7896</v>
      </c>
      <c r="E554" s="859"/>
      <c r="F554" s="856" t="s">
        <v>8059</v>
      </c>
      <c r="G554" s="858">
        <v>40</v>
      </c>
    </row>
    <row r="555" spans="1:7" s="865" customFormat="1" ht="82.5">
      <c r="A555" s="856">
        <v>546</v>
      </c>
      <c r="B555" s="855" t="s">
        <v>3312</v>
      </c>
      <c r="C555" s="855" t="s">
        <v>3313</v>
      </c>
      <c r="D555" s="854" t="s">
        <v>3314</v>
      </c>
      <c r="E555" s="859">
        <v>0</v>
      </c>
      <c r="F555" s="856" t="s">
        <v>84</v>
      </c>
      <c r="G555" s="858">
        <v>150</v>
      </c>
    </row>
    <row r="556" spans="1:7" s="865" customFormat="1" ht="165">
      <c r="A556" s="856">
        <v>547</v>
      </c>
      <c r="B556" s="855" t="s">
        <v>4085</v>
      </c>
      <c r="C556" s="855" t="s">
        <v>4086</v>
      </c>
      <c r="D556" s="400" t="s">
        <v>7897</v>
      </c>
      <c r="E556" s="859" t="s">
        <v>3311</v>
      </c>
      <c r="F556" s="856" t="s">
        <v>84</v>
      </c>
      <c r="G556" s="858">
        <v>700</v>
      </c>
    </row>
    <row r="557" spans="1:7" s="865" customFormat="1" ht="115.5">
      <c r="A557" s="856">
        <v>548</v>
      </c>
      <c r="B557" s="854" t="s">
        <v>6705</v>
      </c>
      <c r="C557" s="855" t="s">
        <v>7367</v>
      </c>
      <c r="D557" s="400" t="s">
        <v>7898</v>
      </c>
      <c r="E557" s="859"/>
      <c r="F557" s="856" t="s">
        <v>84</v>
      </c>
      <c r="G557" s="858">
        <v>25</v>
      </c>
    </row>
    <row r="558" spans="1:7" s="865" customFormat="1" ht="49.5">
      <c r="A558" s="856">
        <v>549</v>
      </c>
      <c r="B558" s="854" t="s">
        <v>6105</v>
      </c>
      <c r="C558" s="854" t="s">
        <v>7368</v>
      </c>
      <c r="D558" s="400" t="s">
        <v>7899</v>
      </c>
      <c r="E558" s="861"/>
      <c r="F558" s="862" t="s">
        <v>1354</v>
      </c>
      <c r="G558" s="858">
        <v>5</v>
      </c>
    </row>
    <row r="559" spans="1:7" s="865" customFormat="1" ht="219" customHeight="1">
      <c r="A559" s="856">
        <v>550</v>
      </c>
      <c r="B559" s="854" t="s">
        <v>6701</v>
      </c>
      <c r="C559" s="855" t="s">
        <v>6009</v>
      </c>
      <c r="D559" s="854" t="s">
        <v>6010</v>
      </c>
      <c r="E559" s="859"/>
      <c r="F559" s="856" t="s">
        <v>1354</v>
      </c>
      <c r="G559" s="858">
        <v>50</v>
      </c>
    </row>
    <row r="560" spans="1:7" s="865" customFormat="1" ht="99">
      <c r="A560" s="856">
        <v>551</v>
      </c>
      <c r="B560" s="854" t="s">
        <v>6087</v>
      </c>
      <c r="C560" s="855" t="s">
        <v>5048</v>
      </c>
      <c r="D560" s="400" t="s">
        <v>7900</v>
      </c>
      <c r="E560" s="859" t="s">
        <v>3386</v>
      </c>
      <c r="F560" s="856" t="s">
        <v>84</v>
      </c>
      <c r="G560" s="858">
        <v>30</v>
      </c>
    </row>
    <row r="561" spans="1:7" s="865" customFormat="1" ht="66">
      <c r="A561" s="856">
        <v>552</v>
      </c>
      <c r="B561" s="855" t="s">
        <v>4877</v>
      </c>
      <c r="C561" s="854" t="s">
        <v>4879</v>
      </c>
      <c r="D561" s="400" t="s">
        <v>7901</v>
      </c>
      <c r="E561" s="859" t="s">
        <v>4079</v>
      </c>
      <c r="F561" s="856" t="s">
        <v>84</v>
      </c>
      <c r="G561" s="858">
        <v>40</v>
      </c>
    </row>
    <row r="562" spans="1:7" s="865" customFormat="1" ht="99">
      <c r="A562" s="856">
        <v>553</v>
      </c>
      <c r="B562" s="855" t="s">
        <v>3315</v>
      </c>
      <c r="C562" s="855" t="s">
        <v>3316</v>
      </c>
      <c r="D562" s="854" t="s">
        <v>7902</v>
      </c>
      <c r="E562" s="859" t="s">
        <v>3318</v>
      </c>
      <c r="F562" s="856" t="s">
        <v>84</v>
      </c>
      <c r="G562" s="858">
        <v>50</v>
      </c>
    </row>
    <row r="563" spans="1:7" s="865" customFormat="1" ht="82.5">
      <c r="A563" s="856">
        <v>554</v>
      </c>
      <c r="B563" s="854" t="s">
        <v>6565</v>
      </c>
      <c r="C563" s="855" t="s">
        <v>5709</v>
      </c>
      <c r="D563" s="854" t="s">
        <v>5710</v>
      </c>
      <c r="E563" s="859"/>
      <c r="F563" s="856" t="s">
        <v>8059</v>
      </c>
      <c r="G563" s="858">
        <v>30</v>
      </c>
    </row>
    <row r="564" spans="1:7" s="865" customFormat="1" ht="99">
      <c r="A564" s="856">
        <v>555</v>
      </c>
      <c r="B564" s="855" t="s">
        <v>4089</v>
      </c>
      <c r="C564" s="855" t="s">
        <v>4090</v>
      </c>
      <c r="D564" s="854" t="s">
        <v>7903</v>
      </c>
      <c r="E564" s="859">
        <v>0</v>
      </c>
      <c r="F564" s="856" t="s">
        <v>84</v>
      </c>
      <c r="G564" s="858">
        <v>10</v>
      </c>
    </row>
    <row r="565" spans="1:7" s="865" customFormat="1" ht="132">
      <c r="A565" s="856">
        <v>556</v>
      </c>
      <c r="B565" s="854" t="s">
        <v>6041</v>
      </c>
      <c r="C565" s="855" t="s">
        <v>4933</v>
      </c>
      <c r="D565" s="400" t="s">
        <v>7904</v>
      </c>
      <c r="E565" s="859"/>
      <c r="F565" s="856" t="s">
        <v>84</v>
      </c>
      <c r="G565" s="858">
        <v>10</v>
      </c>
    </row>
    <row r="566" spans="1:7" s="865" customFormat="1" ht="132">
      <c r="A566" s="856">
        <v>557</v>
      </c>
      <c r="B566" s="854" t="s">
        <v>6090</v>
      </c>
      <c r="C566" s="855" t="s">
        <v>5054</v>
      </c>
      <c r="D566" s="400" t="s">
        <v>7905</v>
      </c>
      <c r="E566" s="859"/>
      <c r="F566" s="856" t="s">
        <v>84</v>
      </c>
      <c r="G566" s="858">
        <v>30</v>
      </c>
    </row>
    <row r="567" spans="1:7" s="865" customFormat="1" ht="66">
      <c r="A567" s="856">
        <v>558</v>
      </c>
      <c r="B567" s="855" t="s">
        <v>3319</v>
      </c>
      <c r="C567" s="855" t="s">
        <v>3320</v>
      </c>
      <c r="D567" s="854" t="s">
        <v>3321</v>
      </c>
      <c r="E567" s="859" t="s">
        <v>3322</v>
      </c>
      <c r="F567" s="856" t="s">
        <v>84</v>
      </c>
      <c r="G567" s="858">
        <v>35</v>
      </c>
    </row>
    <row r="568" spans="1:7" s="865" customFormat="1" ht="66">
      <c r="A568" s="856">
        <v>559</v>
      </c>
      <c r="B568" s="855" t="s">
        <v>3323</v>
      </c>
      <c r="C568" s="855" t="s">
        <v>3324</v>
      </c>
      <c r="D568" s="854" t="s">
        <v>7906</v>
      </c>
      <c r="E568" s="859" t="s">
        <v>3326</v>
      </c>
      <c r="F568" s="856" t="s">
        <v>1153</v>
      </c>
      <c r="G568" s="858">
        <v>50</v>
      </c>
    </row>
    <row r="569" spans="1:7" s="865" customFormat="1" ht="165">
      <c r="A569" s="856">
        <v>560</v>
      </c>
      <c r="B569" s="854" t="s">
        <v>6079</v>
      </c>
      <c r="C569" s="855" t="s">
        <v>5031</v>
      </c>
      <c r="D569" s="854" t="s">
        <v>7907</v>
      </c>
      <c r="E569" s="859"/>
      <c r="F569" s="856" t="s">
        <v>84</v>
      </c>
      <c r="G569" s="858">
        <v>35</v>
      </c>
    </row>
    <row r="570" spans="1:7" s="865" customFormat="1" ht="99">
      <c r="A570" s="856">
        <v>561</v>
      </c>
      <c r="B570" s="854" t="s">
        <v>6704</v>
      </c>
      <c r="C570" s="854" t="s">
        <v>7369</v>
      </c>
      <c r="D570" s="854" t="s">
        <v>7908</v>
      </c>
      <c r="E570" s="859"/>
      <c r="F570" s="856" t="s">
        <v>84</v>
      </c>
      <c r="G570" s="858">
        <v>10</v>
      </c>
    </row>
    <row r="571" spans="1:7" s="860" customFormat="1" ht="82.5">
      <c r="A571" s="856">
        <v>562</v>
      </c>
      <c r="B571" s="855" t="s">
        <v>3898</v>
      </c>
      <c r="C571" s="854" t="s">
        <v>3899</v>
      </c>
      <c r="D571" s="400" t="s">
        <v>3901</v>
      </c>
      <c r="E571" s="859" t="s">
        <v>3902</v>
      </c>
      <c r="F571" s="856" t="s">
        <v>84</v>
      </c>
      <c r="G571" s="858">
        <v>25</v>
      </c>
    </row>
    <row r="572" spans="1:7" s="860" customFormat="1" ht="66">
      <c r="A572" s="856">
        <v>563</v>
      </c>
      <c r="B572" s="854" t="s">
        <v>6104</v>
      </c>
      <c r="C572" s="854" t="s">
        <v>5088</v>
      </c>
      <c r="D572" s="400" t="s">
        <v>7909</v>
      </c>
      <c r="E572" s="859"/>
      <c r="F572" s="856" t="s">
        <v>1354</v>
      </c>
      <c r="G572" s="858">
        <v>3</v>
      </c>
    </row>
    <row r="573" spans="1:7" s="860" customFormat="1" ht="198">
      <c r="A573" s="856">
        <v>564</v>
      </c>
      <c r="B573" s="854" t="s">
        <v>6697</v>
      </c>
      <c r="C573" s="855" t="s">
        <v>5999</v>
      </c>
      <c r="D573" s="854" t="s">
        <v>6000</v>
      </c>
      <c r="E573" s="859"/>
      <c r="F573" s="856" t="s">
        <v>1354</v>
      </c>
      <c r="G573" s="858">
        <v>40</v>
      </c>
    </row>
    <row r="574" spans="1:7" s="860" customFormat="1" ht="99">
      <c r="A574" s="856">
        <v>565</v>
      </c>
      <c r="B574" s="855" t="s">
        <v>3327</v>
      </c>
      <c r="C574" s="854" t="s">
        <v>7370</v>
      </c>
      <c r="D574" s="854" t="s">
        <v>7910</v>
      </c>
      <c r="E574" s="856">
        <v>0</v>
      </c>
      <c r="F574" s="868" t="s">
        <v>84</v>
      </c>
      <c r="G574" s="858">
        <v>150</v>
      </c>
    </row>
    <row r="575" spans="1:7" s="860" customFormat="1" ht="66">
      <c r="A575" s="856">
        <v>566</v>
      </c>
      <c r="B575" s="855" t="s">
        <v>4248</v>
      </c>
      <c r="C575" s="855" t="s">
        <v>4249</v>
      </c>
      <c r="D575" s="400" t="s">
        <v>7911</v>
      </c>
      <c r="E575" s="859">
        <v>0</v>
      </c>
      <c r="F575" s="856" t="s">
        <v>84</v>
      </c>
      <c r="G575" s="858">
        <v>5</v>
      </c>
    </row>
    <row r="576" spans="1:7" s="860" customFormat="1" ht="99">
      <c r="A576" s="856">
        <v>567</v>
      </c>
      <c r="B576" s="854" t="s">
        <v>6571</v>
      </c>
      <c r="C576" s="855" t="s">
        <v>5719</v>
      </c>
      <c r="D576" s="400" t="s">
        <v>7912</v>
      </c>
      <c r="E576" s="859"/>
      <c r="F576" s="856" t="s">
        <v>8059</v>
      </c>
      <c r="G576" s="858">
        <v>5</v>
      </c>
    </row>
    <row r="577" spans="1:7" s="865" customFormat="1" ht="214.5">
      <c r="A577" s="856">
        <v>568</v>
      </c>
      <c r="B577" s="854" t="s">
        <v>7196</v>
      </c>
      <c r="C577" s="854" t="s">
        <v>7371</v>
      </c>
      <c r="D577" s="400" t="s">
        <v>7913</v>
      </c>
      <c r="E577" s="859"/>
      <c r="F577" s="856" t="s">
        <v>84</v>
      </c>
      <c r="G577" s="858">
        <v>30</v>
      </c>
    </row>
    <row r="578" spans="1:7" s="865" customFormat="1" ht="82.5">
      <c r="A578" s="856">
        <v>569</v>
      </c>
      <c r="B578" s="855" t="s">
        <v>4092</v>
      </c>
      <c r="C578" s="855" t="s">
        <v>4093</v>
      </c>
      <c r="D578" s="400" t="s">
        <v>4094</v>
      </c>
      <c r="E578" s="859"/>
      <c r="F578" s="856" t="s">
        <v>84</v>
      </c>
      <c r="G578" s="858">
        <v>30</v>
      </c>
    </row>
    <row r="579" spans="1:7" s="865" customFormat="1" ht="132">
      <c r="A579" s="856">
        <v>570</v>
      </c>
      <c r="B579" s="854" t="s">
        <v>6321</v>
      </c>
      <c r="C579" s="855" t="s">
        <v>7372</v>
      </c>
      <c r="D579" s="400" t="s">
        <v>7914</v>
      </c>
      <c r="E579" s="859" t="s">
        <v>8055</v>
      </c>
      <c r="F579" s="856" t="s">
        <v>84</v>
      </c>
      <c r="G579" s="858">
        <v>40</v>
      </c>
    </row>
    <row r="580" spans="1:7" s="865" customFormat="1" ht="66">
      <c r="A580" s="856">
        <v>571</v>
      </c>
      <c r="B580" s="855" t="s">
        <v>4095</v>
      </c>
      <c r="C580" s="855" t="s">
        <v>4096</v>
      </c>
      <c r="D580" s="400" t="s">
        <v>7915</v>
      </c>
      <c r="E580" s="859"/>
      <c r="F580" s="856" t="s">
        <v>84</v>
      </c>
      <c r="G580" s="858">
        <v>40</v>
      </c>
    </row>
    <row r="581" spans="1:7" s="865" customFormat="1" ht="66">
      <c r="A581" s="856">
        <v>572</v>
      </c>
      <c r="B581" s="854" t="s">
        <v>6320</v>
      </c>
      <c r="C581" s="855" t="s">
        <v>7373</v>
      </c>
      <c r="D581" s="400" t="s">
        <v>7916</v>
      </c>
      <c r="E581" s="859" t="s">
        <v>8055</v>
      </c>
      <c r="F581" s="856" t="s">
        <v>84</v>
      </c>
      <c r="G581" s="858">
        <v>40</v>
      </c>
    </row>
    <row r="582" spans="1:7" s="865" customFormat="1" ht="66">
      <c r="A582" s="856">
        <v>573</v>
      </c>
      <c r="B582" s="855" t="s">
        <v>4098</v>
      </c>
      <c r="C582" s="855" t="s">
        <v>4099</v>
      </c>
      <c r="D582" s="400" t="s">
        <v>7917</v>
      </c>
      <c r="E582" s="859"/>
      <c r="F582" s="856" t="s">
        <v>84</v>
      </c>
      <c r="G582" s="858">
        <v>30</v>
      </c>
    </row>
    <row r="583" spans="1:7" s="865" customFormat="1" ht="99">
      <c r="A583" s="856">
        <v>574</v>
      </c>
      <c r="B583" s="854" t="s">
        <v>6324</v>
      </c>
      <c r="C583" s="855" t="s">
        <v>7374</v>
      </c>
      <c r="D583" s="400" t="s">
        <v>7918</v>
      </c>
      <c r="E583" s="859" t="s">
        <v>8055</v>
      </c>
      <c r="F583" s="856" t="s">
        <v>84</v>
      </c>
      <c r="G583" s="858">
        <v>30</v>
      </c>
    </row>
    <row r="584" spans="1:7" s="865" customFormat="1" ht="99">
      <c r="A584" s="856">
        <v>575</v>
      </c>
      <c r="B584" s="854" t="s">
        <v>6410</v>
      </c>
      <c r="C584" s="854" t="s">
        <v>7375</v>
      </c>
      <c r="D584" s="400" t="s">
        <v>7919</v>
      </c>
      <c r="E584" s="859" t="s">
        <v>8055</v>
      </c>
      <c r="F584" s="856" t="s">
        <v>84</v>
      </c>
      <c r="G584" s="858">
        <v>30</v>
      </c>
    </row>
    <row r="585" spans="1:7" s="865" customFormat="1" ht="82.5">
      <c r="A585" s="856">
        <v>576</v>
      </c>
      <c r="B585" s="854" t="s">
        <v>6325</v>
      </c>
      <c r="C585" s="855" t="s">
        <v>7376</v>
      </c>
      <c r="D585" s="400" t="s">
        <v>7920</v>
      </c>
      <c r="E585" s="859" t="s">
        <v>8055</v>
      </c>
      <c r="F585" s="856" t="s">
        <v>84</v>
      </c>
      <c r="G585" s="858">
        <v>30</v>
      </c>
    </row>
    <row r="586" spans="1:7" s="865" customFormat="1" ht="82.5">
      <c r="A586" s="856">
        <v>577</v>
      </c>
      <c r="B586" s="855" t="s">
        <v>4724</v>
      </c>
      <c r="C586" s="855" t="s">
        <v>4725</v>
      </c>
      <c r="D586" s="400" t="s">
        <v>4726</v>
      </c>
      <c r="E586" s="859">
        <v>0</v>
      </c>
      <c r="F586" s="856" t="s">
        <v>84</v>
      </c>
      <c r="G586" s="858">
        <v>70</v>
      </c>
    </row>
    <row r="587" spans="1:7" s="865" customFormat="1" ht="66">
      <c r="A587" s="856">
        <v>578</v>
      </c>
      <c r="B587" s="855" t="s">
        <v>4514</v>
      </c>
      <c r="C587" s="855" t="s">
        <v>4515</v>
      </c>
      <c r="D587" s="400" t="s">
        <v>4516</v>
      </c>
      <c r="E587" s="859">
        <v>0</v>
      </c>
      <c r="F587" s="856" t="s">
        <v>84</v>
      </c>
      <c r="G587" s="858">
        <v>70</v>
      </c>
    </row>
    <row r="588" spans="1:7" s="865" customFormat="1" ht="99">
      <c r="A588" s="856">
        <v>579</v>
      </c>
      <c r="B588" s="854" t="s">
        <v>6541</v>
      </c>
      <c r="C588" s="854" t="s">
        <v>7377</v>
      </c>
      <c r="D588" s="400" t="s">
        <v>7921</v>
      </c>
      <c r="E588" s="859" t="s">
        <v>3981</v>
      </c>
      <c r="F588" s="856" t="s">
        <v>84</v>
      </c>
      <c r="G588" s="858">
        <v>70</v>
      </c>
    </row>
    <row r="589" spans="1:7" s="860" customFormat="1" ht="99">
      <c r="A589" s="856">
        <v>580</v>
      </c>
      <c r="B589" s="854" t="s">
        <v>6317</v>
      </c>
      <c r="C589" s="855" t="s">
        <v>7378</v>
      </c>
      <c r="D589" s="400" t="s">
        <v>7922</v>
      </c>
      <c r="E589" s="859" t="s">
        <v>8055</v>
      </c>
      <c r="F589" s="856" t="s">
        <v>84</v>
      </c>
      <c r="G589" s="858">
        <v>70</v>
      </c>
    </row>
    <row r="590" spans="1:7" s="865" customFormat="1" ht="132">
      <c r="A590" s="856">
        <v>581</v>
      </c>
      <c r="B590" s="854" t="s">
        <v>7197</v>
      </c>
      <c r="C590" s="855" t="s">
        <v>7379</v>
      </c>
      <c r="D590" s="400" t="s">
        <v>7923</v>
      </c>
      <c r="E590" s="859"/>
      <c r="F590" s="856" t="s">
        <v>84</v>
      </c>
      <c r="G590" s="858">
        <v>10</v>
      </c>
    </row>
    <row r="591" spans="1:7" s="860" customFormat="1" ht="132">
      <c r="A591" s="856">
        <v>582</v>
      </c>
      <c r="B591" s="854" t="s">
        <v>7198</v>
      </c>
      <c r="C591" s="855" t="s">
        <v>7380</v>
      </c>
      <c r="D591" s="400" t="s">
        <v>7924</v>
      </c>
      <c r="E591" s="859"/>
      <c r="F591" s="856" t="s">
        <v>84</v>
      </c>
      <c r="G591" s="858">
        <v>10</v>
      </c>
    </row>
    <row r="592" spans="1:7" s="860" customFormat="1" ht="82.5">
      <c r="A592" s="856">
        <v>583</v>
      </c>
      <c r="B592" s="854" t="s">
        <v>7199</v>
      </c>
      <c r="C592" s="855" t="s">
        <v>7381</v>
      </c>
      <c r="D592" s="400" t="s">
        <v>7925</v>
      </c>
      <c r="E592" s="859"/>
      <c r="F592" s="856" t="s">
        <v>84</v>
      </c>
      <c r="G592" s="858">
        <v>60</v>
      </c>
    </row>
    <row r="593" spans="1:7" s="860" customFormat="1" ht="99">
      <c r="A593" s="856">
        <v>584</v>
      </c>
      <c r="B593" s="854" t="s">
        <v>7200</v>
      </c>
      <c r="C593" s="855" t="s">
        <v>7382</v>
      </c>
      <c r="D593" s="400" t="s">
        <v>7926</v>
      </c>
      <c r="E593" s="859"/>
      <c r="F593" s="856" t="s">
        <v>84</v>
      </c>
      <c r="G593" s="858">
        <v>20</v>
      </c>
    </row>
    <row r="594" spans="1:7" s="860" customFormat="1" ht="115.5">
      <c r="A594" s="856">
        <v>585</v>
      </c>
      <c r="B594" s="854" t="s">
        <v>7201</v>
      </c>
      <c r="C594" s="855" t="s">
        <v>7383</v>
      </c>
      <c r="D594" s="400" t="s">
        <v>7927</v>
      </c>
      <c r="E594" s="859"/>
      <c r="F594" s="856" t="s">
        <v>84</v>
      </c>
      <c r="G594" s="858">
        <v>40</v>
      </c>
    </row>
    <row r="595" spans="1:7" s="865" customFormat="1" ht="99">
      <c r="A595" s="856">
        <v>586</v>
      </c>
      <c r="B595" s="854" t="s">
        <v>7202</v>
      </c>
      <c r="C595" s="855" t="s">
        <v>7384</v>
      </c>
      <c r="D595" s="400" t="s">
        <v>7928</v>
      </c>
      <c r="E595" s="859"/>
      <c r="F595" s="856" t="s">
        <v>84</v>
      </c>
      <c r="G595" s="858">
        <v>30</v>
      </c>
    </row>
    <row r="596" spans="1:7" s="865" customFormat="1" ht="99">
      <c r="A596" s="856">
        <v>587</v>
      </c>
      <c r="B596" s="854" t="s">
        <v>7203</v>
      </c>
      <c r="C596" s="855" t="s">
        <v>7385</v>
      </c>
      <c r="D596" s="400" t="s">
        <v>7929</v>
      </c>
      <c r="E596" s="859"/>
      <c r="F596" s="856" t="s">
        <v>84</v>
      </c>
      <c r="G596" s="858">
        <v>30</v>
      </c>
    </row>
    <row r="597" spans="1:7" s="865" customFormat="1" ht="115.5">
      <c r="A597" s="856">
        <v>588</v>
      </c>
      <c r="B597" s="854" t="s">
        <v>7204</v>
      </c>
      <c r="C597" s="854" t="s">
        <v>7386</v>
      </c>
      <c r="D597" s="400" t="s">
        <v>7930</v>
      </c>
      <c r="E597" s="859"/>
      <c r="F597" s="856" t="s">
        <v>84</v>
      </c>
      <c r="G597" s="858">
        <v>20</v>
      </c>
    </row>
    <row r="598" spans="1:7" s="860" customFormat="1" ht="66">
      <c r="A598" s="856">
        <v>589</v>
      </c>
      <c r="B598" s="855" t="s">
        <v>4523</v>
      </c>
      <c r="C598" s="855" t="s">
        <v>4524</v>
      </c>
      <c r="D598" s="400" t="s">
        <v>7931</v>
      </c>
      <c r="E598" s="859">
        <v>0</v>
      </c>
      <c r="F598" s="856" t="s">
        <v>84</v>
      </c>
      <c r="G598" s="858">
        <v>20</v>
      </c>
    </row>
    <row r="599" spans="1:7" s="865" customFormat="1" ht="115.5">
      <c r="A599" s="856">
        <v>590</v>
      </c>
      <c r="B599" s="854" t="s">
        <v>6547</v>
      </c>
      <c r="C599" s="854" t="s">
        <v>7387</v>
      </c>
      <c r="D599" s="400" t="s">
        <v>7932</v>
      </c>
      <c r="E599" s="859" t="s">
        <v>3981</v>
      </c>
      <c r="F599" s="856" t="s">
        <v>84</v>
      </c>
      <c r="G599" s="858">
        <v>20</v>
      </c>
    </row>
    <row r="600" spans="1:7" s="865" customFormat="1" ht="99">
      <c r="A600" s="856">
        <v>591</v>
      </c>
      <c r="B600" s="854" t="s">
        <v>6516</v>
      </c>
      <c r="C600" s="855" t="s">
        <v>5614</v>
      </c>
      <c r="D600" s="400" t="s">
        <v>7933</v>
      </c>
      <c r="E600" s="859" t="s">
        <v>84</v>
      </c>
      <c r="F600" s="856" t="s">
        <v>5616</v>
      </c>
      <c r="G600" s="858">
        <v>200</v>
      </c>
    </row>
    <row r="601" spans="1:7" s="865" customFormat="1" ht="99">
      <c r="A601" s="856">
        <v>592</v>
      </c>
      <c r="B601" s="854" t="s">
        <v>6519</v>
      </c>
      <c r="C601" s="855" t="s">
        <v>5621</v>
      </c>
      <c r="D601" s="400" t="s">
        <v>7934</v>
      </c>
      <c r="E601" s="859" t="s">
        <v>84</v>
      </c>
      <c r="F601" s="856" t="s">
        <v>5616</v>
      </c>
      <c r="G601" s="858">
        <v>200</v>
      </c>
    </row>
    <row r="602" spans="1:7" s="865" customFormat="1" ht="99">
      <c r="A602" s="856">
        <v>593</v>
      </c>
      <c r="B602" s="854" t="s">
        <v>6520</v>
      </c>
      <c r="C602" s="855" t="s">
        <v>5623</v>
      </c>
      <c r="D602" s="400" t="s">
        <v>7935</v>
      </c>
      <c r="E602" s="859" t="s">
        <v>84</v>
      </c>
      <c r="F602" s="856" t="s">
        <v>5616</v>
      </c>
      <c r="G602" s="858">
        <v>150</v>
      </c>
    </row>
    <row r="603" spans="1:7" s="865" customFormat="1" ht="115.5">
      <c r="A603" s="856">
        <v>594</v>
      </c>
      <c r="B603" s="854" t="s">
        <v>6517</v>
      </c>
      <c r="C603" s="855" t="s">
        <v>5617</v>
      </c>
      <c r="D603" s="400" t="s">
        <v>7936</v>
      </c>
      <c r="E603" s="859" t="s">
        <v>84</v>
      </c>
      <c r="F603" s="856" t="s">
        <v>5616</v>
      </c>
      <c r="G603" s="858">
        <v>100</v>
      </c>
    </row>
    <row r="604" spans="1:7" s="865" customFormat="1" ht="99">
      <c r="A604" s="856">
        <v>595</v>
      </c>
      <c r="B604" s="854" t="s">
        <v>6521</v>
      </c>
      <c r="C604" s="855" t="s">
        <v>5625</v>
      </c>
      <c r="D604" s="400" t="s">
        <v>7937</v>
      </c>
      <c r="E604" s="859" t="s">
        <v>84</v>
      </c>
      <c r="F604" s="856" t="s">
        <v>5616</v>
      </c>
      <c r="G604" s="858">
        <v>100</v>
      </c>
    </row>
    <row r="605" spans="1:7" s="865" customFormat="1" ht="66">
      <c r="A605" s="856">
        <v>596</v>
      </c>
      <c r="B605" s="854" t="s">
        <v>6518</v>
      </c>
      <c r="C605" s="855" t="s">
        <v>5619</v>
      </c>
      <c r="D605" s="400" t="s">
        <v>5620</v>
      </c>
      <c r="E605" s="859" t="s">
        <v>84</v>
      </c>
      <c r="F605" s="856" t="s">
        <v>5616</v>
      </c>
      <c r="G605" s="858">
        <v>150</v>
      </c>
    </row>
    <row r="606" spans="1:7" s="865" customFormat="1" ht="82.5">
      <c r="A606" s="856">
        <v>597</v>
      </c>
      <c r="B606" s="854" t="s">
        <v>6188</v>
      </c>
      <c r="C606" s="855" t="s">
        <v>5252</v>
      </c>
      <c r="D606" s="400" t="s">
        <v>7938</v>
      </c>
      <c r="E606" s="859" t="s">
        <v>4192</v>
      </c>
      <c r="F606" s="856" t="s">
        <v>84</v>
      </c>
      <c r="G606" s="858">
        <v>100</v>
      </c>
    </row>
    <row r="607" spans="1:7" s="865" customFormat="1" ht="66">
      <c r="A607" s="856">
        <v>598</v>
      </c>
      <c r="B607" s="854" t="s">
        <v>6167</v>
      </c>
      <c r="C607" s="855" t="s">
        <v>7388</v>
      </c>
      <c r="D607" s="400" t="s">
        <v>7939</v>
      </c>
      <c r="E607" s="859"/>
      <c r="F607" s="856" t="s">
        <v>84</v>
      </c>
      <c r="G607" s="858">
        <v>250</v>
      </c>
    </row>
    <row r="608" spans="1:7" s="865" customFormat="1" ht="82.5">
      <c r="A608" s="856">
        <v>599</v>
      </c>
      <c r="B608" s="854" t="s">
        <v>6179</v>
      </c>
      <c r="C608" s="855" t="s">
        <v>5243</v>
      </c>
      <c r="D608" s="400" t="s">
        <v>7940</v>
      </c>
      <c r="E608" s="859" t="s">
        <v>4192</v>
      </c>
      <c r="F608" s="856" t="s">
        <v>84</v>
      </c>
      <c r="G608" s="858">
        <v>150</v>
      </c>
    </row>
    <row r="609" spans="1:7" s="865" customFormat="1" ht="99">
      <c r="A609" s="856">
        <v>600</v>
      </c>
      <c r="B609" s="854" t="s">
        <v>6626</v>
      </c>
      <c r="C609" s="855" t="s">
        <v>5853</v>
      </c>
      <c r="D609" s="400" t="s">
        <v>7941</v>
      </c>
      <c r="E609" s="859"/>
      <c r="F609" s="856" t="s">
        <v>84</v>
      </c>
      <c r="G609" s="858">
        <v>100</v>
      </c>
    </row>
    <row r="610" spans="1:7" s="865" customFormat="1" ht="49.5">
      <c r="A610" s="856">
        <v>601</v>
      </c>
      <c r="B610" s="855" t="s">
        <v>4120</v>
      </c>
      <c r="C610" s="855" t="s">
        <v>4121</v>
      </c>
      <c r="D610" s="400" t="s">
        <v>4122</v>
      </c>
      <c r="E610" s="859">
        <v>0</v>
      </c>
      <c r="F610" s="856" t="s">
        <v>84</v>
      </c>
      <c r="G610" s="858">
        <v>100</v>
      </c>
    </row>
    <row r="611" spans="1:7" s="865" customFormat="1" ht="99">
      <c r="A611" s="856">
        <v>602</v>
      </c>
      <c r="B611" s="854" t="s">
        <v>6168</v>
      </c>
      <c r="C611" s="855" t="s">
        <v>7389</v>
      </c>
      <c r="D611" s="400" t="s">
        <v>7942</v>
      </c>
      <c r="E611" s="859"/>
      <c r="F611" s="856" t="s">
        <v>84</v>
      </c>
      <c r="G611" s="858">
        <v>300</v>
      </c>
    </row>
    <row r="612" spans="1:7" s="865" customFormat="1" ht="49.5">
      <c r="A612" s="856">
        <v>603</v>
      </c>
      <c r="B612" s="855" t="s">
        <v>4601</v>
      </c>
      <c r="C612" s="855" t="s">
        <v>4602</v>
      </c>
      <c r="D612" s="400" t="s">
        <v>7943</v>
      </c>
      <c r="E612" s="859">
        <v>0</v>
      </c>
      <c r="F612" s="856" t="s">
        <v>84</v>
      </c>
      <c r="G612" s="858">
        <v>200</v>
      </c>
    </row>
    <row r="613" spans="1:7" s="865" customFormat="1" ht="155.25" customHeight="1">
      <c r="A613" s="856">
        <v>604</v>
      </c>
      <c r="B613" s="854" t="s">
        <v>6223</v>
      </c>
      <c r="C613" s="855" t="s">
        <v>4124</v>
      </c>
      <c r="D613" s="400" t="s">
        <v>7944</v>
      </c>
      <c r="E613" s="859" t="s">
        <v>4192</v>
      </c>
      <c r="F613" s="856" t="s">
        <v>84</v>
      </c>
      <c r="G613" s="858">
        <v>200</v>
      </c>
    </row>
    <row r="614" spans="1:7" s="865" customFormat="1" ht="49.5">
      <c r="A614" s="856">
        <v>605</v>
      </c>
      <c r="B614" s="855" t="s">
        <v>4123</v>
      </c>
      <c r="C614" s="855" t="s">
        <v>7390</v>
      </c>
      <c r="D614" s="400" t="s">
        <v>4125</v>
      </c>
      <c r="E614" s="859">
        <v>0</v>
      </c>
      <c r="F614" s="856" t="s">
        <v>84</v>
      </c>
      <c r="G614" s="858">
        <v>200</v>
      </c>
    </row>
    <row r="615" spans="1:7" s="865" customFormat="1" ht="82.5">
      <c r="A615" s="856">
        <v>606</v>
      </c>
      <c r="B615" s="854" t="s">
        <v>6217</v>
      </c>
      <c r="C615" s="855" t="s">
        <v>5248</v>
      </c>
      <c r="D615" s="400" t="s">
        <v>7945</v>
      </c>
      <c r="E615" s="859" t="s">
        <v>4192</v>
      </c>
      <c r="F615" s="856" t="s">
        <v>84</v>
      </c>
      <c r="G615" s="858">
        <v>200</v>
      </c>
    </row>
    <row r="616" spans="1:7" s="865" customFormat="1" ht="49.5">
      <c r="A616" s="856">
        <v>607</v>
      </c>
      <c r="B616" s="855" t="s">
        <v>4129</v>
      </c>
      <c r="C616" s="855" t="s">
        <v>4130</v>
      </c>
      <c r="D616" s="400" t="s">
        <v>4131</v>
      </c>
      <c r="E616" s="859"/>
      <c r="F616" s="856" t="s">
        <v>84</v>
      </c>
      <c r="G616" s="858">
        <v>200</v>
      </c>
    </row>
    <row r="617" spans="1:7" s="865" customFormat="1" ht="99">
      <c r="A617" s="856">
        <v>608</v>
      </c>
      <c r="B617" s="854" t="s">
        <v>6169</v>
      </c>
      <c r="C617" s="855" t="s">
        <v>5226</v>
      </c>
      <c r="D617" s="400" t="s">
        <v>7946</v>
      </c>
      <c r="E617" s="859"/>
      <c r="F617" s="856" t="s">
        <v>84</v>
      </c>
      <c r="G617" s="858">
        <v>150</v>
      </c>
    </row>
    <row r="618" spans="1:7" s="865" customFormat="1" ht="66">
      <c r="A618" s="856">
        <v>609</v>
      </c>
      <c r="B618" s="855" t="s">
        <v>4604</v>
      </c>
      <c r="C618" s="855" t="s">
        <v>4605</v>
      </c>
      <c r="D618" s="400" t="s">
        <v>7947</v>
      </c>
      <c r="E618" s="859">
        <v>0</v>
      </c>
      <c r="F618" s="856" t="s">
        <v>84</v>
      </c>
      <c r="G618" s="858">
        <v>250</v>
      </c>
    </row>
    <row r="619" spans="1:7" s="865" customFormat="1" ht="82.5">
      <c r="A619" s="856">
        <v>610</v>
      </c>
      <c r="B619" s="854" t="s">
        <v>6176</v>
      </c>
      <c r="C619" s="855" t="s">
        <v>4133</v>
      </c>
      <c r="D619" s="400" t="s">
        <v>7948</v>
      </c>
      <c r="E619" s="859" t="s">
        <v>3770</v>
      </c>
      <c r="F619" s="856" t="s">
        <v>84</v>
      </c>
      <c r="G619" s="858">
        <v>100</v>
      </c>
    </row>
    <row r="620" spans="1:7" s="865" customFormat="1" ht="70.5" customHeight="1">
      <c r="A620" s="856">
        <v>611</v>
      </c>
      <c r="B620" s="855" t="s">
        <v>4132</v>
      </c>
      <c r="C620" s="855" t="s">
        <v>7391</v>
      </c>
      <c r="D620" s="400" t="s">
        <v>7949</v>
      </c>
      <c r="E620" s="859" t="s">
        <v>3770</v>
      </c>
      <c r="F620" s="856" t="s">
        <v>84</v>
      </c>
      <c r="G620" s="858">
        <v>100</v>
      </c>
    </row>
    <row r="621" spans="1:7" s="860" customFormat="1" ht="90.75" customHeight="1">
      <c r="A621" s="856">
        <v>612</v>
      </c>
      <c r="B621" s="854" t="s">
        <v>6177</v>
      </c>
      <c r="C621" s="855" t="s">
        <v>4136</v>
      </c>
      <c r="D621" s="400" t="s">
        <v>7950</v>
      </c>
      <c r="E621" s="859" t="s">
        <v>3770</v>
      </c>
      <c r="F621" s="856" t="s">
        <v>84</v>
      </c>
      <c r="G621" s="858">
        <v>50</v>
      </c>
    </row>
    <row r="622" spans="1:7" s="860" customFormat="1" ht="49.5">
      <c r="A622" s="856">
        <v>613</v>
      </c>
      <c r="B622" s="855" t="s">
        <v>4135</v>
      </c>
      <c r="C622" s="855" t="s">
        <v>7392</v>
      </c>
      <c r="D622" s="400" t="s">
        <v>4137</v>
      </c>
      <c r="E622" s="859" t="s">
        <v>3770</v>
      </c>
      <c r="F622" s="856" t="s">
        <v>84</v>
      </c>
      <c r="G622" s="858">
        <v>50</v>
      </c>
    </row>
    <row r="623" spans="1:7" s="865" customFormat="1" ht="49.5">
      <c r="A623" s="856">
        <v>614</v>
      </c>
      <c r="B623" s="855" t="s">
        <v>4598</v>
      </c>
      <c r="C623" s="855" t="s">
        <v>4599</v>
      </c>
      <c r="D623" s="400" t="s">
        <v>7951</v>
      </c>
      <c r="E623" s="859">
        <v>0</v>
      </c>
      <c r="F623" s="856" t="s">
        <v>84</v>
      </c>
      <c r="G623" s="858">
        <v>200</v>
      </c>
    </row>
    <row r="624" spans="1:7" s="865" customFormat="1" ht="99">
      <c r="A624" s="856">
        <v>615</v>
      </c>
      <c r="B624" s="854" t="s">
        <v>6464</v>
      </c>
      <c r="C624" s="854" t="s">
        <v>7393</v>
      </c>
      <c r="D624" s="400" t="s">
        <v>7952</v>
      </c>
      <c r="E624" s="859"/>
      <c r="F624" s="856" t="s">
        <v>84</v>
      </c>
      <c r="G624" s="858">
        <v>150</v>
      </c>
    </row>
    <row r="625" spans="1:7" s="865" customFormat="1" ht="99">
      <c r="A625" s="856">
        <v>616</v>
      </c>
      <c r="B625" s="854" t="s">
        <v>6662</v>
      </c>
      <c r="C625" s="855" t="s">
        <v>5925</v>
      </c>
      <c r="D625" s="400" t="s">
        <v>7953</v>
      </c>
      <c r="E625" s="859"/>
      <c r="F625" s="856" t="s">
        <v>84</v>
      </c>
      <c r="G625" s="858">
        <v>150</v>
      </c>
    </row>
    <row r="626" spans="1:7" s="865" customFormat="1" ht="99">
      <c r="A626" s="856">
        <v>617</v>
      </c>
      <c r="B626" s="854" t="s">
        <v>6145</v>
      </c>
      <c r="C626" s="855" t="s">
        <v>7394</v>
      </c>
      <c r="D626" s="400" t="s">
        <v>7954</v>
      </c>
      <c r="E626" s="859"/>
      <c r="F626" s="856" t="s">
        <v>84</v>
      </c>
      <c r="G626" s="858">
        <v>250</v>
      </c>
    </row>
    <row r="627" spans="1:7" s="865" customFormat="1" ht="99">
      <c r="A627" s="856">
        <v>618</v>
      </c>
      <c r="B627" s="854" t="s">
        <v>6146</v>
      </c>
      <c r="C627" s="855" t="s">
        <v>7395</v>
      </c>
      <c r="D627" s="400" t="s">
        <v>7955</v>
      </c>
      <c r="E627" s="859"/>
      <c r="F627" s="856" t="s">
        <v>84</v>
      </c>
      <c r="G627" s="858">
        <v>300</v>
      </c>
    </row>
    <row r="628" spans="1:7" s="865" customFormat="1" ht="99">
      <c r="A628" s="856">
        <v>619</v>
      </c>
      <c r="B628" s="854" t="s">
        <v>6147</v>
      </c>
      <c r="C628" s="855" t="s">
        <v>5183</v>
      </c>
      <c r="D628" s="400" t="s">
        <v>7956</v>
      </c>
      <c r="E628" s="859"/>
      <c r="F628" s="856" t="s">
        <v>84</v>
      </c>
      <c r="G628" s="858">
        <v>250</v>
      </c>
    </row>
    <row r="629" spans="1:7" s="865" customFormat="1" ht="49.5">
      <c r="A629" s="856">
        <v>620</v>
      </c>
      <c r="B629" s="855" t="s">
        <v>4138</v>
      </c>
      <c r="C629" s="855" t="s">
        <v>4139</v>
      </c>
      <c r="D629" s="400" t="s">
        <v>4140</v>
      </c>
      <c r="E629" s="859">
        <v>0</v>
      </c>
      <c r="F629" s="856" t="s">
        <v>84</v>
      </c>
      <c r="G629" s="858">
        <v>150</v>
      </c>
    </row>
    <row r="630" spans="1:7" s="865" customFormat="1" ht="49.5">
      <c r="A630" s="856">
        <v>621</v>
      </c>
      <c r="B630" s="855" t="s">
        <v>4141</v>
      </c>
      <c r="C630" s="855" t="s">
        <v>4142</v>
      </c>
      <c r="D630" s="400" t="s">
        <v>4143</v>
      </c>
      <c r="E630" s="859">
        <v>0</v>
      </c>
      <c r="F630" s="856" t="s">
        <v>84</v>
      </c>
      <c r="G630" s="858">
        <v>200</v>
      </c>
    </row>
    <row r="631" spans="1:7" s="865" customFormat="1" ht="49.5">
      <c r="A631" s="856">
        <v>622</v>
      </c>
      <c r="B631" s="855" t="s">
        <v>4144</v>
      </c>
      <c r="C631" s="855" t="s">
        <v>4145</v>
      </c>
      <c r="D631" s="400" t="s">
        <v>4146</v>
      </c>
      <c r="E631" s="859"/>
      <c r="F631" s="856" t="s">
        <v>84</v>
      </c>
      <c r="G631" s="858">
        <v>200</v>
      </c>
    </row>
    <row r="632" spans="1:7" s="865" customFormat="1" ht="66">
      <c r="A632" s="856">
        <v>623</v>
      </c>
      <c r="B632" s="855" t="s">
        <v>4147</v>
      </c>
      <c r="C632" s="855" t="s">
        <v>4148</v>
      </c>
      <c r="D632" s="400" t="s">
        <v>7957</v>
      </c>
      <c r="E632" s="859">
        <v>0</v>
      </c>
      <c r="F632" s="856" t="s">
        <v>84</v>
      </c>
      <c r="G632" s="858">
        <v>200</v>
      </c>
    </row>
    <row r="633" spans="1:7" s="865" customFormat="1" ht="49.5">
      <c r="A633" s="856">
        <v>624</v>
      </c>
      <c r="B633" s="855" t="s">
        <v>4794</v>
      </c>
      <c r="C633" s="855" t="s">
        <v>4795</v>
      </c>
      <c r="D633" s="400" t="s">
        <v>4796</v>
      </c>
      <c r="E633" s="859" t="s">
        <v>4797</v>
      </c>
      <c r="F633" s="856" t="s">
        <v>84</v>
      </c>
      <c r="G633" s="858">
        <v>150</v>
      </c>
    </row>
    <row r="634" spans="1:7" s="865" customFormat="1" ht="66">
      <c r="A634" s="856">
        <v>625</v>
      </c>
      <c r="B634" s="855" t="s">
        <v>4150</v>
      </c>
      <c r="C634" s="855" t="s">
        <v>4151</v>
      </c>
      <c r="D634" s="400" t="s">
        <v>7958</v>
      </c>
      <c r="E634" s="859">
        <v>0</v>
      </c>
      <c r="F634" s="856" t="s">
        <v>84</v>
      </c>
      <c r="G634" s="858">
        <v>300</v>
      </c>
    </row>
    <row r="635" spans="1:7" s="865" customFormat="1" ht="66">
      <c r="A635" s="856">
        <v>626</v>
      </c>
      <c r="B635" s="855" t="s">
        <v>4153</v>
      </c>
      <c r="C635" s="855" t="s">
        <v>4154</v>
      </c>
      <c r="D635" s="400" t="s">
        <v>4155</v>
      </c>
      <c r="E635" s="859">
        <v>0</v>
      </c>
      <c r="F635" s="856" t="s">
        <v>84</v>
      </c>
      <c r="G635" s="858">
        <v>400</v>
      </c>
    </row>
    <row r="636" spans="1:7" s="865" customFormat="1" ht="49.5">
      <c r="A636" s="856">
        <v>627</v>
      </c>
      <c r="B636" s="854" t="s">
        <v>6143</v>
      </c>
      <c r="C636" s="855" t="s">
        <v>7396</v>
      </c>
      <c r="D636" s="400" t="s">
        <v>7959</v>
      </c>
      <c r="E636" s="859"/>
      <c r="F636" s="856" t="s">
        <v>84</v>
      </c>
      <c r="G636" s="858">
        <v>200</v>
      </c>
    </row>
    <row r="637" spans="1:7" s="860" customFormat="1" ht="49.5">
      <c r="A637" s="856">
        <v>628</v>
      </c>
      <c r="B637" s="854" t="s">
        <v>6144</v>
      </c>
      <c r="C637" s="855" t="s">
        <v>7397</v>
      </c>
      <c r="D637" s="400" t="s">
        <v>7960</v>
      </c>
      <c r="E637" s="859"/>
      <c r="F637" s="856" t="s">
        <v>84</v>
      </c>
      <c r="G637" s="858">
        <v>200</v>
      </c>
    </row>
    <row r="638" spans="1:7" s="865" customFormat="1" ht="49.5">
      <c r="A638" s="856">
        <v>629</v>
      </c>
      <c r="B638" s="855" t="s">
        <v>4159</v>
      </c>
      <c r="C638" s="855" t="s">
        <v>4160</v>
      </c>
      <c r="D638" s="400" t="s">
        <v>4161</v>
      </c>
      <c r="E638" s="859">
        <v>0</v>
      </c>
      <c r="F638" s="856" t="s">
        <v>84</v>
      </c>
      <c r="G638" s="858">
        <v>100</v>
      </c>
    </row>
    <row r="639" spans="1:7" s="865" customFormat="1" ht="66">
      <c r="A639" s="856">
        <v>630</v>
      </c>
      <c r="B639" s="855" t="s">
        <v>4162</v>
      </c>
      <c r="C639" s="855" t="s">
        <v>4163</v>
      </c>
      <c r="D639" s="400" t="s">
        <v>7961</v>
      </c>
      <c r="E639" s="859"/>
      <c r="F639" s="856" t="s">
        <v>84</v>
      </c>
      <c r="G639" s="858">
        <v>100</v>
      </c>
    </row>
    <row r="640" spans="1:7" s="865" customFormat="1" ht="82.5">
      <c r="A640" s="856">
        <v>631</v>
      </c>
      <c r="B640" s="854" t="s">
        <v>6463</v>
      </c>
      <c r="C640" s="854" t="s">
        <v>7398</v>
      </c>
      <c r="D640" s="400" t="s">
        <v>7962</v>
      </c>
      <c r="E640" s="859"/>
      <c r="F640" s="856" t="s">
        <v>84</v>
      </c>
      <c r="G640" s="858">
        <v>200</v>
      </c>
    </row>
    <row r="641" spans="1:7" s="865" customFormat="1" ht="66">
      <c r="A641" s="856">
        <v>632</v>
      </c>
      <c r="B641" s="854" t="s">
        <v>6465</v>
      </c>
      <c r="C641" s="855" t="s">
        <v>5517</v>
      </c>
      <c r="D641" s="400" t="s">
        <v>7963</v>
      </c>
      <c r="E641" s="859"/>
      <c r="F641" s="856" t="s">
        <v>84</v>
      </c>
      <c r="G641" s="858">
        <v>300</v>
      </c>
    </row>
    <row r="642" spans="1:7" s="865" customFormat="1" ht="66">
      <c r="A642" s="856">
        <v>633</v>
      </c>
      <c r="B642" s="854" t="s">
        <v>6466</v>
      </c>
      <c r="C642" s="855" t="s">
        <v>5519</v>
      </c>
      <c r="D642" s="400" t="s">
        <v>7964</v>
      </c>
      <c r="E642" s="859"/>
      <c r="F642" s="856" t="s">
        <v>84</v>
      </c>
      <c r="G642" s="858">
        <v>300</v>
      </c>
    </row>
    <row r="643" spans="1:7" s="865" customFormat="1" ht="99">
      <c r="A643" s="856">
        <v>634</v>
      </c>
      <c r="B643" s="854" t="s">
        <v>6663</v>
      </c>
      <c r="C643" s="855" t="s">
        <v>7399</v>
      </c>
      <c r="D643" s="400" t="s">
        <v>7965</v>
      </c>
      <c r="E643" s="859"/>
      <c r="F643" s="856" t="s">
        <v>84</v>
      </c>
      <c r="G643" s="858">
        <v>200</v>
      </c>
    </row>
    <row r="644" spans="1:7" s="860" customFormat="1" ht="99">
      <c r="A644" s="856">
        <v>635</v>
      </c>
      <c r="B644" s="854" t="s">
        <v>6664</v>
      </c>
      <c r="C644" s="855" t="s">
        <v>7400</v>
      </c>
      <c r="D644" s="400" t="s">
        <v>7966</v>
      </c>
      <c r="E644" s="859"/>
      <c r="F644" s="856" t="s">
        <v>84</v>
      </c>
      <c r="G644" s="858">
        <v>300</v>
      </c>
    </row>
    <row r="645" spans="1:7" s="865" customFormat="1" ht="99">
      <c r="A645" s="856">
        <v>636</v>
      </c>
      <c r="B645" s="854" t="s">
        <v>6665</v>
      </c>
      <c r="C645" s="855" t="s">
        <v>7401</v>
      </c>
      <c r="D645" s="400" t="s">
        <v>7967</v>
      </c>
      <c r="E645" s="859"/>
      <c r="F645" s="856" t="s">
        <v>84</v>
      </c>
      <c r="G645" s="858">
        <v>250</v>
      </c>
    </row>
    <row r="646" spans="1:7" s="865" customFormat="1" ht="82.5">
      <c r="A646" s="856">
        <v>637</v>
      </c>
      <c r="B646" s="854" t="s">
        <v>6666</v>
      </c>
      <c r="C646" s="855" t="s">
        <v>7402</v>
      </c>
      <c r="D646" s="400" t="s">
        <v>7968</v>
      </c>
      <c r="E646" s="859"/>
      <c r="F646" s="856" t="s">
        <v>84</v>
      </c>
      <c r="G646" s="858">
        <v>200</v>
      </c>
    </row>
    <row r="647" spans="1:7" s="865" customFormat="1" ht="49.5">
      <c r="A647" s="856">
        <v>638</v>
      </c>
      <c r="B647" s="855" t="s">
        <v>4815</v>
      </c>
      <c r="C647" s="855" t="s">
        <v>4816</v>
      </c>
      <c r="D647" s="400" t="s">
        <v>4817</v>
      </c>
      <c r="E647" s="859" t="s">
        <v>4797</v>
      </c>
      <c r="F647" s="856" t="s">
        <v>84</v>
      </c>
      <c r="G647" s="858">
        <v>100</v>
      </c>
    </row>
    <row r="648" spans="1:7" s="865" customFormat="1" ht="49.5">
      <c r="A648" s="856">
        <v>639</v>
      </c>
      <c r="B648" s="855" t="s">
        <v>4818</v>
      </c>
      <c r="C648" s="855" t="s">
        <v>4819</v>
      </c>
      <c r="D648" s="400" t="s">
        <v>4820</v>
      </c>
      <c r="E648" s="859" t="s">
        <v>4797</v>
      </c>
      <c r="F648" s="856" t="s">
        <v>84</v>
      </c>
      <c r="G648" s="858">
        <v>150</v>
      </c>
    </row>
    <row r="649" spans="1:7" s="865" customFormat="1" ht="49.5">
      <c r="A649" s="856">
        <v>640</v>
      </c>
      <c r="B649" s="855" t="s">
        <v>4812</v>
      </c>
      <c r="C649" s="855" t="s">
        <v>4813</v>
      </c>
      <c r="D649" s="400" t="s">
        <v>4814</v>
      </c>
      <c r="E649" s="859" t="s">
        <v>4797</v>
      </c>
      <c r="F649" s="856" t="s">
        <v>84</v>
      </c>
      <c r="G649" s="858">
        <v>150</v>
      </c>
    </row>
    <row r="650" spans="1:7" s="865" customFormat="1" ht="115.5">
      <c r="A650" s="856">
        <v>641</v>
      </c>
      <c r="B650" s="854" t="s">
        <v>6522</v>
      </c>
      <c r="C650" s="855" t="s">
        <v>5627</v>
      </c>
      <c r="D650" s="400" t="s">
        <v>7969</v>
      </c>
      <c r="E650" s="859" t="s">
        <v>84</v>
      </c>
      <c r="F650" s="856" t="s">
        <v>5616</v>
      </c>
      <c r="G650" s="858">
        <v>200</v>
      </c>
    </row>
    <row r="651" spans="1:7" s="865" customFormat="1" ht="82.5">
      <c r="A651" s="856">
        <v>642</v>
      </c>
      <c r="B651" s="854" t="s">
        <v>6523</v>
      </c>
      <c r="C651" s="855" t="s">
        <v>5629</v>
      </c>
      <c r="D651" s="400" t="s">
        <v>5630</v>
      </c>
      <c r="E651" s="859" t="s">
        <v>84</v>
      </c>
      <c r="F651" s="856" t="s">
        <v>5616</v>
      </c>
      <c r="G651" s="858">
        <v>100</v>
      </c>
    </row>
    <row r="652" spans="1:7" s="865" customFormat="1" ht="49.5">
      <c r="A652" s="856">
        <v>643</v>
      </c>
      <c r="B652" s="855" t="s">
        <v>4807</v>
      </c>
      <c r="C652" s="855" t="s">
        <v>4808</v>
      </c>
      <c r="D652" s="400" t="s">
        <v>4799</v>
      </c>
      <c r="E652" s="859" t="s">
        <v>4797</v>
      </c>
      <c r="F652" s="856" t="s">
        <v>84</v>
      </c>
      <c r="G652" s="858">
        <v>150</v>
      </c>
    </row>
    <row r="653" spans="1:7" s="865" customFormat="1" ht="49.5">
      <c r="A653" s="856">
        <v>644</v>
      </c>
      <c r="B653" s="855" t="s">
        <v>4809</v>
      </c>
      <c r="C653" s="855" t="s">
        <v>4810</v>
      </c>
      <c r="D653" s="400" t="s">
        <v>4811</v>
      </c>
      <c r="E653" s="859" t="s">
        <v>4797</v>
      </c>
      <c r="F653" s="856" t="s">
        <v>84</v>
      </c>
      <c r="G653" s="858">
        <v>100</v>
      </c>
    </row>
    <row r="654" spans="1:7" s="865" customFormat="1" ht="66">
      <c r="A654" s="856">
        <v>645</v>
      </c>
      <c r="B654" s="855" t="s">
        <v>4640</v>
      </c>
      <c r="C654" s="855" t="s">
        <v>7403</v>
      </c>
      <c r="D654" s="400" t="s">
        <v>7970</v>
      </c>
      <c r="E654" s="859">
        <v>0</v>
      </c>
      <c r="F654" s="856" t="s">
        <v>84</v>
      </c>
      <c r="G654" s="858">
        <v>100</v>
      </c>
    </row>
    <row r="655" spans="1:7" s="865" customFormat="1" ht="82.5">
      <c r="A655" s="856">
        <v>646</v>
      </c>
      <c r="B655" s="854" t="s">
        <v>6468</v>
      </c>
      <c r="C655" s="855" t="s">
        <v>7404</v>
      </c>
      <c r="D655" s="400" t="s">
        <v>7971</v>
      </c>
      <c r="E655" s="859"/>
      <c r="F655" s="856" t="s">
        <v>84</v>
      </c>
      <c r="G655" s="858">
        <v>200</v>
      </c>
    </row>
    <row r="656" spans="1:7" s="865" customFormat="1" ht="66">
      <c r="A656" s="856">
        <v>647</v>
      </c>
      <c r="B656" s="854" t="s">
        <v>6469</v>
      </c>
      <c r="C656" s="855" t="s">
        <v>5525</v>
      </c>
      <c r="D656" s="400" t="s">
        <v>7972</v>
      </c>
      <c r="E656" s="859"/>
      <c r="F656" s="856" t="s">
        <v>84</v>
      </c>
      <c r="G656" s="858">
        <v>200</v>
      </c>
    </row>
    <row r="657" spans="1:7" s="865" customFormat="1" ht="66">
      <c r="A657" s="856">
        <v>648</v>
      </c>
      <c r="B657" s="854" t="s">
        <v>6470</v>
      </c>
      <c r="C657" s="855" t="s">
        <v>5527</v>
      </c>
      <c r="D657" s="400" t="s">
        <v>7973</v>
      </c>
      <c r="E657" s="859"/>
      <c r="F657" s="856" t="s">
        <v>84</v>
      </c>
      <c r="G657" s="858">
        <v>200</v>
      </c>
    </row>
    <row r="658" spans="1:7" s="865" customFormat="1" ht="99">
      <c r="A658" s="856">
        <v>649</v>
      </c>
      <c r="B658" s="854" t="s">
        <v>6544</v>
      </c>
      <c r="C658" s="855" t="s">
        <v>7405</v>
      </c>
      <c r="D658" s="400" t="s">
        <v>7974</v>
      </c>
      <c r="E658" s="859" t="s">
        <v>3981</v>
      </c>
      <c r="F658" s="856" t="s">
        <v>84</v>
      </c>
      <c r="G658" s="858">
        <v>50</v>
      </c>
    </row>
    <row r="659" spans="1:7" s="860" customFormat="1" ht="82.5">
      <c r="A659" s="856">
        <v>650</v>
      </c>
      <c r="B659" s="855" t="s">
        <v>4168</v>
      </c>
      <c r="C659" s="855" t="s">
        <v>4169</v>
      </c>
      <c r="D659" s="400" t="s">
        <v>7975</v>
      </c>
      <c r="E659" s="859">
        <v>0</v>
      </c>
      <c r="F659" s="856" t="s">
        <v>84</v>
      </c>
      <c r="G659" s="858">
        <v>50</v>
      </c>
    </row>
    <row r="660" spans="1:7" s="865" customFormat="1" ht="198">
      <c r="A660" s="856">
        <v>651</v>
      </c>
      <c r="B660" s="854" t="s">
        <v>6477</v>
      </c>
      <c r="C660" s="855" t="s">
        <v>7406</v>
      </c>
      <c r="D660" s="400" t="s">
        <v>7976</v>
      </c>
      <c r="E660" s="859" t="s">
        <v>5116</v>
      </c>
      <c r="F660" s="856" t="s">
        <v>84</v>
      </c>
      <c r="G660" s="858">
        <v>30</v>
      </c>
    </row>
    <row r="661" spans="1:7" s="865" customFormat="1" ht="99">
      <c r="A661" s="856">
        <v>652</v>
      </c>
      <c r="B661" s="855" t="s">
        <v>4700</v>
      </c>
      <c r="C661" s="854" t="s">
        <v>7407</v>
      </c>
      <c r="D661" s="400" t="s">
        <v>4702</v>
      </c>
      <c r="E661" s="859">
        <v>0</v>
      </c>
      <c r="F661" s="856" t="s">
        <v>84</v>
      </c>
      <c r="G661" s="858">
        <v>30</v>
      </c>
    </row>
    <row r="662" spans="1:7" s="865" customFormat="1" ht="99">
      <c r="A662" s="856">
        <v>653</v>
      </c>
      <c r="B662" s="855" t="s">
        <v>4697</v>
      </c>
      <c r="C662" s="855" t="s">
        <v>4698</v>
      </c>
      <c r="D662" s="400" t="s">
        <v>4699</v>
      </c>
      <c r="E662" s="859">
        <v>0</v>
      </c>
      <c r="F662" s="856" t="s">
        <v>84</v>
      </c>
      <c r="G662" s="858">
        <v>30</v>
      </c>
    </row>
    <row r="663" spans="1:7" s="865" customFormat="1" ht="49.5">
      <c r="A663" s="856">
        <v>654</v>
      </c>
      <c r="B663" s="855" t="s">
        <v>4520</v>
      </c>
      <c r="C663" s="855" t="s">
        <v>4521</v>
      </c>
      <c r="D663" s="400" t="s">
        <v>4522</v>
      </c>
      <c r="E663" s="859">
        <v>0</v>
      </c>
      <c r="F663" s="856" t="s">
        <v>84</v>
      </c>
      <c r="G663" s="858">
        <v>30</v>
      </c>
    </row>
    <row r="664" spans="1:7" s="865" customFormat="1" ht="115.5">
      <c r="A664" s="856">
        <v>655</v>
      </c>
      <c r="B664" s="854" t="s">
        <v>6545</v>
      </c>
      <c r="C664" s="854" t="s">
        <v>7408</v>
      </c>
      <c r="D664" s="400" t="s">
        <v>7977</v>
      </c>
      <c r="E664" s="859" t="s">
        <v>3981</v>
      </c>
      <c r="F664" s="856" t="s">
        <v>84</v>
      </c>
      <c r="G664" s="858">
        <v>50</v>
      </c>
    </row>
    <row r="665" spans="1:7" s="865" customFormat="1" ht="115.5">
      <c r="A665" s="856">
        <v>656</v>
      </c>
      <c r="B665" s="854" t="s">
        <v>6546</v>
      </c>
      <c r="C665" s="854" t="s">
        <v>7409</v>
      </c>
      <c r="D665" s="400" t="s">
        <v>7978</v>
      </c>
      <c r="E665" s="859" t="s">
        <v>3981</v>
      </c>
      <c r="F665" s="856" t="s">
        <v>84</v>
      </c>
      <c r="G665" s="858">
        <v>70</v>
      </c>
    </row>
    <row r="666" spans="1:7" s="865" customFormat="1" ht="148.5">
      <c r="A666" s="856">
        <v>657</v>
      </c>
      <c r="B666" s="855" t="s">
        <v>4171</v>
      </c>
      <c r="C666" s="855" t="s">
        <v>4172</v>
      </c>
      <c r="D666" s="400" t="s">
        <v>7979</v>
      </c>
      <c r="E666" s="859">
        <v>0</v>
      </c>
      <c r="F666" s="856" t="s">
        <v>84</v>
      </c>
      <c r="G666" s="858">
        <v>70</v>
      </c>
    </row>
    <row r="667" spans="1:7" s="865" customFormat="1" ht="132">
      <c r="A667" s="856">
        <v>658</v>
      </c>
      <c r="B667" s="854" t="s">
        <v>6561</v>
      </c>
      <c r="C667" s="855" t="s">
        <v>7410</v>
      </c>
      <c r="D667" s="400" t="s">
        <v>7980</v>
      </c>
      <c r="E667" s="859" t="s">
        <v>3981</v>
      </c>
      <c r="F667" s="856" t="s">
        <v>84</v>
      </c>
      <c r="G667" s="858">
        <v>30</v>
      </c>
    </row>
    <row r="668" spans="1:7" s="865" customFormat="1" ht="49.5">
      <c r="A668" s="856">
        <v>659</v>
      </c>
      <c r="B668" s="854" t="s">
        <v>6422</v>
      </c>
      <c r="C668" s="854" t="s">
        <v>7411</v>
      </c>
      <c r="D668" s="400" t="s">
        <v>7981</v>
      </c>
      <c r="E668" s="859" t="s">
        <v>8060</v>
      </c>
      <c r="F668" s="856" t="s">
        <v>1354</v>
      </c>
      <c r="G668" s="858">
        <v>30</v>
      </c>
    </row>
    <row r="669" spans="1:7" s="865" customFormat="1" ht="33">
      <c r="A669" s="856">
        <v>660</v>
      </c>
      <c r="B669" s="854" t="s">
        <v>6117</v>
      </c>
      <c r="C669" s="855" t="s">
        <v>5121</v>
      </c>
      <c r="D669" s="400" t="s">
        <v>5122</v>
      </c>
      <c r="E669" s="859"/>
      <c r="F669" s="856" t="s">
        <v>84</v>
      </c>
      <c r="G669" s="858">
        <v>20</v>
      </c>
    </row>
    <row r="670" spans="1:7" s="865" customFormat="1" ht="82.5">
      <c r="A670" s="856">
        <v>661</v>
      </c>
      <c r="B670" s="854" t="s">
        <v>6556</v>
      </c>
      <c r="C670" s="854" t="s">
        <v>7412</v>
      </c>
      <c r="D670" s="400" t="s">
        <v>7982</v>
      </c>
      <c r="E670" s="859" t="s">
        <v>3981</v>
      </c>
      <c r="F670" s="856" t="s">
        <v>84</v>
      </c>
      <c r="G670" s="858">
        <v>30</v>
      </c>
    </row>
    <row r="671" spans="1:7" s="865" customFormat="1" ht="115.5">
      <c r="A671" s="856">
        <v>662</v>
      </c>
      <c r="B671" s="854" t="s">
        <v>6555</v>
      </c>
      <c r="C671" s="854" t="s">
        <v>7413</v>
      </c>
      <c r="D671" s="400" t="s">
        <v>7983</v>
      </c>
      <c r="E671" s="859" t="s">
        <v>3981</v>
      </c>
      <c r="F671" s="856" t="s">
        <v>84</v>
      </c>
      <c r="G671" s="858">
        <v>20</v>
      </c>
    </row>
    <row r="672" spans="1:7" s="865" customFormat="1" ht="82.5">
      <c r="A672" s="856">
        <v>663</v>
      </c>
      <c r="B672" s="854" t="s">
        <v>6557</v>
      </c>
      <c r="C672" s="854" t="s">
        <v>7414</v>
      </c>
      <c r="D672" s="400" t="s">
        <v>7984</v>
      </c>
      <c r="E672" s="859" t="s">
        <v>3981</v>
      </c>
      <c r="F672" s="856" t="s">
        <v>84</v>
      </c>
      <c r="G672" s="858">
        <v>10</v>
      </c>
    </row>
    <row r="673" spans="1:7" s="865" customFormat="1" ht="82.5">
      <c r="A673" s="856">
        <v>664</v>
      </c>
      <c r="B673" s="854" t="s">
        <v>6558</v>
      </c>
      <c r="C673" s="854" t="s">
        <v>7415</v>
      </c>
      <c r="D673" s="400" t="s">
        <v>7985</v>
      </c>
      <c r="E673" s="859" t="s">
        <v>3981</v>
      </c>
      <c r="F673" s="856" t="s">
        <v>84</v>
      </c>
      <c r="G673" s="858">
        <v>10</v>
      </c>
    </row>
    <row r="674" spans="1:7" s="865" customFormat="1" ht="99">
      <c r="A674" s="856">
        <v>665</v>
      </c>
      <c r="B674" s="855" t="s">
        <v>4538</v>
      </c>
      <c r="C674" s="855" t="s">
        <v>4539</v>
      </c>
      <c r="D674" s="400" t="s">
        <v>7986</v>
      </c>
      <c r="E674" s="859">
        <v>0</v>
      </c>
      <c r="F674" s="856" t="s">
        <v>84</v>
      </c>
      <c r="G674" s="858">
        <v>10</v>
      </c>
    </row>
    <row r="675" spans="1:7" s="865" customFormat="1" ht="115.5">
      <c r="A675" s="856">
        <v>666</v>
      </c>
      <c r="B675" s="855" t="s">
        <v>4532</v>
      </c>
      <c r="C675" s="855" t="s">
        <v>7416</v>
      </c>
      <c r="D675" s="400" t="s">
        <v>7987</v>
      </c>
      <c r="E675" s="859">
        <v>0</v>
      </c>
      <c r="F675" s="856" t="s">
        <v>84</v>
      </c>
      <c r="G675" s="858">
        <v>10</v>
      </c>
    </row>
    <row r="676" spans="1:7" s="865" customFormat="1" ht="82.5">
      <c r="A676" s="856">
        <v>667</v>
      </c>
      <c r="B676" s="855" t="s">
        <v>4727</v>
      </c>
      <c r="C676" s="855" t="s">
        <v>4728</v>
      </c>
      <c r="D676" s="400" t="s">
        <v>7988</v>
      </c>
      <c r="E676" s="859"/>
      <c r="F676" s="856" t="s">
        <v>84</v>
      </c>
      <c r="G676" s="858">
        <v>20</v>
      </c>
    </row>
    <row r="677" spans="1:7" s="865" customFormat="1" ht="198">
      <c r="A677" s="856">
        <v>668</v>
      </c>
      <c r="B677" s="854" t="s">
        <v>6319</v>
      </c>
      <c r="C677" s="855" t="s">
        <v>7417</v>
      </c>
      <c r="D677" s="400" t="s">
        <v>7989</v>
      </c>
      <c r="E677" s="859" t="s">
        <v>8055</v>
      </c>
      <c r="F677" s="856" t="s">
        <v>84</v>
      </c>
      <c r="G677" s="858">
        <v>50</v>
      </c>
    </row>
    <row r="678" spans="1:7" s="865" customFormat="1" ht="66">
      <c r="A678" s="856">
        <v>669</v>
      </c>
      <c r="B678" s="855" t="s">
        <v>4535</v>
      </c>
      <c r="C678" s="855" t="s">
        <v>4536</v>
      </c>
      <c r="D678" s="400" t="s">
        <v>4537</v>
      </c>
      <c r="E678" s="859">
        <v>0</v>
      </c>
      <c r="F678" s="856" t="s">
        <v>84</v>
      </c>
      <c r="G678" s="858">
        <v>20</v>
      </c>
    </row>
    <row r="679" spans="1:7" s="865" customFormat="1" ht="82.5">
      <c r="A679" s="856">
        <v>670</v>
      </c>
      <c r="B679" s="854" t="s">
        <v>6560</v>
      </c>
      <c r="C679" s="854" t="s">
        <v>7418</v>
      </c>
      <c r="D679" s="400" t="s">
        <v>7990</v>
      </c>
      <c r="E679" s="859" t="s">
        <v>3981</v>
      </c>
      <c r="F679" s="856" t="s">
        <v>84</v>
      </c>
      <c r="G679" s="858">
        <v>20</v>
      </c>
    </row>
    <row r="680" spans="1:7" s="865" customFormat="1" ht="99">
      <c r="A680" s="856">
        <v>671</v>
      </c>
      <c r="B680" s="854" t="s">
        <v>6427</v>
      </c>
      <c r="C680" s="855" t="s">
        <v>5441</v>
      </c>
      <c r="D680" s="400" t="s">
        <v>5442</v>
      </c>
      <c r="E680" s="859"/>
      <c r="F680" s="856" t="s">
        <v>84</v>
      </c>
      <c r="G680" s="858">
        <v>30</v>
      </c>
    </row>
    <row r="681" spans="1:7" s="865" customFormat="1" ht="82.5">
      <c r="A681" s="856">
        <v>672</v>
      </c>
      <c r="B681" s="854" t="s">
        <v>6467</v>
      </c>
      <c r="C681" s="855" t="s">
        <v>5521</v>
      </c>
      <c r="D681" s="400" t="s">
        <v>7991</v>
      </c>
      <c r="E681" s="859"/>
      <c r="F681" s="856" t="s">
        <v>84</v>
      </c>
      <c r="G681" s="858">
        <v>50</v>
      </c>
    </row>
    <row r="682" spans="1:7" s="865" customFormat="1" ht="49.5">
      <c r="A682" s="856">
        <v>673</v>
      </c>
      <c r="B682" s="855" t="s">
        <v>4553</v>
      </c>
      <c r="C682" s="855" t="s">
        <v>4554</v>
      </c>
      <c r="D682" s="400" t="s">
        <v>7992</v>
      </c>
      <c r="E682" s="859">
        <v>0</v>
      </c>
      <c r="F682" s="856" t="s">
        <v>84</v>
      </c>
      <c r="G682" s="858">
        <v>10</v>
      </c>
    </row>
    <row r="683" spans="1:7" s="865" customFormat="1" ht="99">
      <c r="A683" s="856">
        <v>674</v>
      </c>
      <c r="B683" s="854" t="s">
        <v>6139</v>
      </c>
      <c r="C683" s="855" t="s">
        <v>7419</v>
      </c>
      <c r="D683" s="400" t="s">
        <v>7993</v>
      </c>
      <c r="E683" s="859"/>
      <c r="F683" s="856" t="s">
        <v>84</v>
      </c>
      <c r="G683" s="858">
        <v>10</v>
      </c>
    </row>
    <row r="684" spans="1:7" s="865" customFormat="1" ht="99">
      <c r="A684" s="856">
        <v>675</v>
      </c>
      <c r="B684" s="854" t="s">
        <v>6140</v>
      </c>
      <c r="C684" s="855" t="s">
        <v>7420</v>
      </c>
      <c r="D684" s="400" t="s">
        <v>7994</v>
      </c>
      <c r="E684" s="859"/>
      <c r="F684" s="856" t="s">
        <v>84</v>
      </c>
      <c r="G684" s="858">
        <v>10</v>
      </c>
    </row>
    <row r="685" spans="1:7" s="865" customFormat="1" ht="99">
      <c r="A685" s="856">
        <v>676</v>
      </c>
      <c r="B685" s="854" t="s">
        <v>6141</v>
      </c>
      <c r="C685" s="855" t="s">
        <v>7421</v>
      </c>
      <c r="D685" s="400" t="s">
        <v>7995</v>
      </c>
      <c r="E685" s="859"/>
      <c r="F685" s="856" t="s">
        <v>84</v>
      </c>
      <c r="G685" s="858">
        <v>10</v>
      </c>
    </row>
    <row r="686" spans="1:7" s="865" customFormat="1" ht="99">
      <c r="A686" s="856">
        <v>677</v>
      </c>
      <c r="B686" s="854" t="s">
        <v>6142</v>
      </c>
      <c r="C686" s="855" t="s">
        <v>7422</v>
      </c>
      <c r="D686" s="400" t="s">
        <v>7996</v>
      </c>
      <c r="E686" s="859"/>
      <c r="F686" s="856" t="s">
        <v>84</v>
      </c>
      <c r="G686" s="858">
        <v>10</v>
      </c>
    </row>
    <row r="687" spans="1:7" s="865" customFormat="1" ht="99">
      <c r="A687" s="856">
        <v>678</v>
      </c>
      <c r="B687" s="854" t="s">
        <v>7205</v>
      </c>
      <c r="C687" s="855" t="s">
        <v>7423</v>
      </c>
      <c r="D687" s="400" t="s">
        <v>7997</v>
      </c>
      <c r="E687" s="859"/>
      <c r="F687" s="856" t="s">
        <v>84</v>
      </c>
      <c r="G687" s="858">
        <v>100</v>
      </c>
    </row>
    <row r="688" spans="1:7" s="865" customFormat="1" ht="132">
      <c r="A688" s="856">
        <v>679</v>
      </c>
      <c r="B688" s="854" t="s">
        <v>7206</v>
      </c>
      <c r="C688" s="855" t="s">
        <v>7424</v>
      </c>
      <c r="D688" s="400" t="s">
        <v>7998</v>
      </c>
      <c r="E688" s="859"/>
      <c r="F688" s="856" t="s">
        <v>84</v>
      </c>
      <c r="G688" s="858">
        <v>20</v>
      </c>
    </row>
    <row r="689" spans="1:7" s="865" customFormat="1" ht="115.5">
      <c r="A689" s="856">
        <v>680</v>
      </c>
      <c r="B689" s="855" t="s">
        <v>4688</v>
      </c>
      <c r="C689" s="855" t="s">
        <v>4689</v>
      </c>
      <c r="D689" s="400" t="s">
        <v>7999</v>
      </c>
      <c r="E689" s="859">
        <v>0</v>
      </c>
      <c r="F689" s="856" t="s">
        <v>84</v>
      </c>
      <c r="G689" s="858">
        <v>30</v>
      </c>
    </row>
    <row r="690" spans="1:7" s="865" customFormat="1" ht="132">
      <c r="A690" s="856">
        <v>681</v>
      </c>
      <c r="B690" s="854" t="s">
        <v>6543</v>
      </c>
      <c r="C690" s="855" t="s">
        <v>5667</v>
      </c>
      <c r="D690" s="400" t="s">
        <v>8000</v>
      </c>
      <c r="E690" s="859" t="s">
        <v>3981</v>
      </c>
      <c r="F690" s="856" t="s">
        <v>84</v>
      </c>
      <c r="G690" s="858">
        <v>50</v>
      </c>
    </row>
    <row r="691" spans="1:7" s="865" customFormat="1" ht="115.5">
      <c r="A691" s="856">
        <v>682</v>
      </c>
      <c r="B691" s="854" t="s">
        <v>6542</v>
      </c>
      <c r="C691" s="855" t="s">
        <v>5665</v>
      </c>
      <c r="D691" s="400" t="s">
        <v>8001</v>
      </c>
      <c r="E691" s="859" t="s">
        <v>3981</v>
      </c>
      <c r="F691" s="856" t="s">
        <v>84</v>
      </c>
      <c r="G691" s="858">
        <v>50</v>
      </c>
    </row>
    <row r="692" spans="1:7" s="865" customFormat="1" ht="148.5">
      <c r="A692" s="856">
        <v>683</v>
      </c>
      <c r="B692" s="854" t="s">
        <v>6475</v>
      </c>
      <c r="C692" s="855" t="s">
        <v>7425</v>
      </c>
      <c r="D692" s="400" t="s">
        <v>8002</v>
      </c>
      <c r="E692" s="859" t="s">
        <v>5116</v>
      </c>
      <c r="F692" s="856" t="s">
        <v>84</v>
      </c>
      <c r="G692" s="858">
        <v>20</v>
      </c>
    </row>
    <row r="693" spans="1:7" s="865" customFormat="1" ht="165">
      <c r="A693" s="856">
        <v>684</v>
      </c>
      <c r="B693" s="854" t="s">
        <v>6474</v>
      </c>
      <c r="C693" s="854" t="s">
        <v>7426</v>
      </c>
      <c r="D693" s="400" t="s">
        <v>8003</v>
      </c>
      <c r="E693" s="859" t="s">
        <v>5116</v>
      </c>
      <c r="F693" s="856" t="s">
        <v>84</v>
      </c>
      <c r="G693" s="858">
        <v>30</v>
      </c>
    </row>
    <row r="694" spans="1:7" s="865" customFormat="1" ht="82.5">
      <c r="A694" s="856">
        <v>685</v>
      </c>
      <c r="B694" s="854" t="s">
        <v>6186</v>
      </c>
      <c r="C694" s="855" t="s">
        <v>5254</v>
      </c>
      <c r="D694" s="400" t="s">
        <v>8004</v>
      </c>
      <c r="E694" s="859" t="s">
        <v>4192</v>
      </c>
      <c r="F694" s="856" t="s">
        <v>84</v>
      </c>
      <c r="G694" s="858">
        <v>50</v>
      </c>
    </row>
    <row r="695" spans="1:7" s="865" customFormat="1" ht="82.5">
      <c r="A695" s="856">
        <v>686</v>
      </c>
      <c r="B695" s="854" t="s">
        <v>6180</v>
      </c>
      <c r="C695" s="855" t="s">
        <v>4190</v>
      </c>
      <c r="D695" s="400" t="s">
        <v>8005</v>
      </c>
      <c r="E695" s="859" t="s">
        <v>4192</v>
      </c>
      <c r="F695" s="856" t="s">
        <v>84</v>
      </c>
      <c r="G695" s="858">
        <v>100</v>
      </c>
    </row>
    <row r="696" spans="1:7" s="865" customFormat="1" ht="99">
      <c r="A696" s="856">
        <v>687</v>
      </c>
      <c r="B696" s="854" t="s">
        <v>6627</v>
      </c>
      <c r="C696" s="855" t="s">
        <v>5855</v>
      </c>
      <c r="D696" s="400" t="s">
        <v>8006</v>
      </c>
      <c r="E696" s="859"/>
      <c r="F696" s="856" t="s">
        <v>84</v>
      </c>
      <c r="G696" s="858">
        <v>50</v>
      </c>
    </row>
    <row r="697" spans="1:7" s="860" customFormat="1" ht="82.5">
      <c r="A697" s="856">
        <v>688</v>
      </c>
      <c r="B697" s="854" t="s">
        <v>6171</v>
      </c>
      <c r="C697" s="855" t="s">
        <v>5230</v>
      </c>
      <c r="D697" s="400" t="s">
        <v>8007</v>
      </c>
      <c r="E697" s="859"/>
      <c r="F697" s="856" t="s">
        <v>84</v>
      </c>
      <c r="G697" s="858">
        <v>200</v>
      </c>
    </row>
    <row r="698" spans="1:7" s="865" customFormat="1" ht="49.5">
      <c r="A698" s="856">
        <v>689</v>
      </c>
      <c r="B698" s="855" t="s">
        <v>4193</v>
      </c>
      <c r="C698" s="855" t="s">
        <v>4194</v>
      </c>
      <c r="D698" s="400" t="s">
        <v>4195</v>
      </c>
      <c r="E698" s="859">
        <v>0</v>
      </c>
      <c r="F698" s="856" t="s">
        <v>84</v>
      </c>
      <c r="G698" s="858">
        <v>150</v>
      </c>
    </row>
    <row r="699" spans="1:7" s="865" customFormat="1" ht="82.5">
      <c r="A699" s="856">
        <v>690</v>
      </c>
      <c r="B699" s="854" t="s">
        <v>6195</v>
      </c>
      <c r="C699" s="855" t="s">
        <v>4197</v>
      </c>
      <c r="D699" s="400" t="s">
        <v>8008</v>
      </c>
      <c r="E699" s="859" t="s">
        <v>4192</v>
      </c>
      <c r="F699" s="856" t="s">
        <v>84</v>
      </c>
      <c r="G699" s="858">
        <v>150</v>
      </c>
    </row>
    <row r="700" spans="1:7" s="865" customFormat="1" ht="49.5">
      <c r="A700" s="856">
        <v>691</v>
      </c>
      <c r="B700" s="855" t="s">
        <v>4199</v>
      </c>
      <c r="C700" s="855" t="s">
        <v>4200</v>
      </c>
      <c r="D700" s="400" t="s">
        <v>8009</v>
      </c>
      <c r="E700" s="859">
        <v>0</v>
      </c>
      <c r="F700" s="856" t="s">
        <v>84</v>
      </c>
      <c r="G700" s="858">
        <v>150</v>
      </c>
    </row>
    <row r="701" spans="1:7" s="860" customFormat="1" ht="99">
      <c r="A701" s="856">
        <v>692</v>
      </c>
      <c r="B701" s="854" t="s">
        <v>6172</v>
      </c>
      <c r="C701" s="855" t="s">
        <v>5232</v>
      </c>
      <c r="D701" s="400" t="s">
        <v>8010</v>
      </c>
      <c r="E701" s="859"/>
      <c r="F701" s="856" t="s">
        <v>84</v>
      </c>
      <c r="G701" s="858">
        <v>100</v>
      </c>
    </row>
    <row r="702" spans="1:7" s="860" customFormat="1" ht="82.5">
      <c r="A702" s="856">
        <v>693</v>
      </c>
      <c r="B702" s="854" t="s">
        <v>6183</v>
      </c>
      <c r="C702" s="855" t="s">
        <v>4203</v>
      </c>
      <c r="D702" s="400" t="s">
        <v>8011</v>
      </c>
      <c r="E702" s="859" t="s">
        <v>4192</v>
      </c>
      <c r="F702" s="856" t="s">
        <v>84</v>
      </c>
      <c r="G702" s="858">
        <v>100</v>
      </c>
    </row>
    <row r="703" spans="1:7" s="860" customFormat="1" ht="49.5">
      <c r="A703" s="856">
        <v>694</v>
      </c>
      <c r="B703" s="855" t="s">
        <v>4202</v>
      </c>
      <c r="C703" s="855" t="s">
        <v>7427</v>
      </c>
      <c r="D703" s="400" t="s">
        <v>8012</v>
      </c>
      <c r="E703" s="859" t="s">
        <v>4192</v>
      </c>
      <c r="F703" s="856" t="s">
        <v>84</v>
      </c>
      <c r="G703" s="858">
        <v>100</v>
      </c>
    </row>
    <row r="704" spans="1:7" s="860" customFormat="1" ht="132">
      <c r="A704" s="856">
        <v>695</v>
      </c>
      <c r="B704" s="854" t="s">
        <v>6149</v>
      </c>
      <c r="C704" s="855" t="s">
        <v>7428</v>
      </c>
      <c r="D704" s="400" t="s">
        <v>8013</v>
      </c>
      <c r="E704" s="859"/>
      <c r="F704" s="856" t="s">
        <v>84</v>
      </c>
      <c r="G704" s="858">
        <v>200</v>
      </c>
    </row>
    <row r="705" spans="1:7" s="860" customFormat="1" ht="148.5">
      <c r="A705" s="856">
        <v>696</v>
      </c>
      <c r="B705" s="854" t="s">
        <v>6150</v>
      </c>
      <c r="C705" s="855" t="s">
        <v>7429</v>
      </c>
      <c r="D705" s="400" t="s">
        <v>8014</v>
      </c>
      <c r="E705" s="859"/>
      <c r="F705" s="856" t="s">
        <v>84</v>
      </c>
      <c r="G705" s="858">
        <v>200</v>
      </c>
    </row>
    <row r="706" spans="1:7" s="860" customFormat="1" ht="49.5">
      <c r="A706" s="856">
        <v>697</v>
      </c>
      <c r="B706" s="854" t="s">
        <v>6148</v>
      </c>
      <c r="C706" s="855" t="s">
        <v>7430</v>
      </c>
      <c r="D706" s="400" t="s">
        <v>8015</v>
      </c>
      <c r="E706" s="859"/>
      <c r="F706" s="856" t="s">
        <v>84</v>
      </c>
      <c r="G706" s="858">
        <v>100</v>
      </c>
    </row>
    <row r="707" spans="1:7" s="860" customFormat="1" ht="99">
      <c r="A707" s="856">
        <v>698</v>
      </c>
      <c r="B707" s="854" t="s">
        <v>6667</v>
      </c>
      <c r="C707" s="855" t="s">
        <v>7431</v>
      </c>
      <c r="D707" s="400" t="s">
        <v>8016</v>
      </c>
      <c r="E707" s="859"/>
      <c r="F707" s="856" t="s">
        <v>84</v>
      </c>
      <c r="G707" s="858">
        <v>200</v>
      </c>
    </row>
    <row r="708" spans="1:7" s="860" customFormat="1" ht="99">
      <c r="A708" s="856">
        <v>699</v>
      </c>
      <c r="B708" s="854" t="s">
        <v>6668</v>
      </c>
      <c r="C708" s="855" t="s">
        <v>7432</v>
      </c>
      <c r="D708" s="400" t="s">
        <v>8017</v>
      </c>
      <c r="E708" s="859"/>
      <c r="F708" s="856" t="s">
        <v>84</v>
      </c>
      <c r="G708" s="858">
        <v>200</v>
      </c>
    </row>
    <row r="709" spans="1:7" s="860" customFormat="1" ht="99">
      <c r="A709" s="856">
        <v>700</v>
      </c>
      <c r="B709" s="854" t="s">
        <v>6669</v>
      </c>
      <c r="C709" s="855" t="s">
        <v>7433</v>
      </c>
      <c r="D709" s="400" t="s">
        <v>8018</v>
      </c>
      <c r="E709" s="859"/>
      <c r="F709" s="856" t="s">
        <v>84</v>
      </c>
      <c r="G709" s="858">
        <v>200</v>
      </c>
    </row>
    <row r="710" spans="1:7" s="860" customFormat="1" ht="99">
      <c r="A710" s="856">
        <v>701</v>
      </c>
      <c r="B710" s="854" t="s">
        <v>6624</v>
      </c>
      <c r="C710" s="855" t="s">
        <v>7434</v>
      </c>
      <c r="D710" s="400" t="s">
        <v>8019</v>
      </c>
      <c r="E710" s="859"/>
      <c r="F710" s="856" t="s">
        <v>84</v>
      </c>
      <c r="G710" s="858">
        <v>200</v>
      </c>
    </row>
    <row r="711" spans="1:7" s="860" customFormat="1" ht="49.5">
      <c r="A711" s="856">
        <v>702</v>
      </c>
      <c r="B711" s="855" t="s">
        <v>4214</v>
      </c>
      <c r="C711" s="855" t="s">
        <v>7435</v>
      </c>
      <c r="D711" s="400" t="s">
        <v>8020</v>
      </c>
      <c r="E711" s="859">
        <v>0</v>
      </c>
      <c r="F711" s="856" t="s">
        <v>84</v>
      </c>
      <c r="G711" s="858">
        <v>250</v>
      </c>
    </row>
    <row r="712" spans="1:7" s="860" customFormat="1" ht="49.5">
      <c r="A712" s="856">
        <v>703</v>
      </c>
      <c r="B712" s="855" t="s">
        <v>4643</v>
      </c>
      <c r="C712" s="855" t="s">
        <v>4644</v>
      </c>
      <c r="D712" s="400" t="s">
        <v>8021</v>
      </c>
      <c r="E712" s="859">
        <v>0</v>
      </c>
      <c r="F712" s="856" t="s">
        <v>84</v>
      </c>
      <c r="G712" s="858">
        <v>200</v>
      </c>
    </row>
    <row r="713" spans="1:7" s="860" customFormat="1" ht="49.5">
      <c r="A713" s="856">
        <v>704</v>
      </c>
      <c r="B713" s="855" t="s">
        <v>4646</v>
      </c>
      <c r="C713" s="855" t="s">
        <v>4647</v>
      </c>
      <c r="D713" s="400" t="s">
        <v>8022</v>
      </c>
      <c r="E713" s="859">
        <v>0</v>
      </c>
      <c r="F713" s="856" t="s">
        <v>84</v>
      </c>
      <c r="G713" s="858">
        <v>200</v>
      </c>
    </row>
    <row r="714" spans="1:7" s="860" customFormat="1" ht="115.5">
      <c r="A714" s="856">
        <v>705</v>
      </c>
      <c r="B714" s="854" t="s">
        <v>6151</v>
      </c>
      <c r="C714" s="855" t="s">
        <v>7436</v>
      </c>
      <c r="D714" s="400" t="s">
        <v>8023</v>
      </c>
      <c r="E714" s="859"/>
      <c r="F714" s="856" t="s">
        <v>84</v>
      </c>
      <c r="G714" s="858">
        <v>150</v>
      </c>
    </row>
    <row r="715" spans="1:7" s="860" customFormat="1" ht="115.5">
      <c r="A715" s="856">
        <v>706</v>
      </c>
      <c r="B715" s="854" t="s">
        <v>6152</v>
      </c>
      <c r="C715" s="854" t="s">
        <v>7437</v>
      </c>
      <c r="D715" s="400" t="s">
        <v>8024</v>
      </c>
      <c r="E715" s="859"/>
      <c r="F715" s="856" t="s">
        <v>84</v>
      </c>
      <c r="G715" s="858">
        <v>100</v>
      </c>
    </row>
    <row r="716" spans="1:7" s="860" customFormat="1" ht="49.5">
      <c r="A716" s="856">
        <v>707</v>
      </c>
      <c r="B716" s="855" t="s">
        <v>4220</v>
      </c>
      <c r="C716" s="855" t="s">
        <v>7438</v>
      </c>
      <c r="D716" s="400" t="s">
        <v>4222</v>
      </c>
      <c r="E716" s="859">
        <v>0</v>
      </c>
      <c r="F716" s="856" t="s">
        <v>84</v>
      </c>
      <c r="G716" s="858">
        <v>100</v>
      </c>
    </row>
    <row r="717" spans="1:7" s="860" customFormat="1" ht="99">
      <c r="A717" s="856">
        <v>708</v>
      </c>
      <c r="B717" s="854" t="s">
        <v>6267</v>
      </c>
      <c r="C717" s="855" t="s">
        <v>4224</v>
      </c>
      <c r="D717" s="400" t="s">
        <v>8025</v>
      </c>
      <c r="E717" s="859" t="s">
        <v>3770</v>
      </c>
      <c r="F717" s="856" t="s">
        <v>84</v>
      </c>
      <c r="G717" s="858">
        <v>100</v>
      </c>
    </row>
    <row r="718" spans="1:7" s="860" customFormat="1" ht="115.5">
      <c r="A718" s="856">
        <v>709</v>
      </c>
      <c r="B718" s="854" t="s">
        <v>6268</v>
      </c>
      <c r="C718" s="855" t="s">
        <v>4227</v>
      </c>
      <c r="D718" s="400" t="s">
        <v>8026</v>
      </c>
      <c r="E718" s="859" t="s">
        <v>3770</v>
      </c>
      <c r="F718" s="856" t="s">
        <v>84</v>
      </c>
      <c r="G718" s="858">
        <v>100</v>
      </c>
    </row>
    <row r="719" spans="1:7" s="860" customFormat="1" ht="115.5">
      <c r="A719" s="856">
        <v>710</v>
      </c>
      <c r="B719" s="854" t="s">
        <v>6428</v>
      </c>
      <c r="C719" s="855" t="s">
        <v>5443</v>
      </c>
      <c r="D719" s="400" t="s">
        <v>8027</v>
      </c>
      <c r="E719" s="859"/>
      <c r="F719" s="856" t="s">
        <v>2594</v>
      </c>
      <c r="G719" s="858">
        <v>100</v>
      </c>
    </row>
    <row r="720" spans="1:7" s="860" customFormat="1" ht="99">
      <c r="A720" s="856">
        <v>711</v>
      </c>
      <c r="B720" s="854" t="s">
        <v>6524</v>
      </c>
      <c r="C720" s="855" t="s">
        <v>5631</v>
      </c>
      <c r="D720" s="400" t="s">
        <v>8028</v>
      </c>
      <c r="E720" s="859" t="s">
        <v>84</v>
      </c>
      <c r="F720" s="856" t="s">
        <v>5616</v>
      </c>
      <c r="G720" s="858">
        <v>150</v>
      </c>
    </row>
    <row r="721" spans="1:7" s="860" customFormat="1" ht="115.5">
      <c r="A721" s="856">
        <v>712</v>
      </c>
      <c r="B721" s="854" t="s">
        <v>6525</v>
      </c>
      <c r="C721" s="855" t="s">
        <v>5633</v>
      </c>
      <c r="D721" s="400" t="s">
        <v>8029</v>
      </c>
      <c r="E721" s="859" t="s">
        <v>84</v>
      </c>
      <c r="F721" s="856" t="s">
        <v>5616</v>
      </c>
      <c r="G721" s="858">
        <v>150</v>
      </c>
    </row>
    <row r="722" spans="1:7" s="860" customFormat="1" ht="49.5">
      <c r="A722" s="856">
        <v>713</v>
      </c>
      <c r="B722" s="855" t="s">
        <v>4583</v>
      </c>
      <c r="C722" s="855" t="s">
        <v>4584</v>
      </c>
      <c r="D722" s="400" t="s">
        <v>8030</v>
      </c>
      <c r="E722" s="859">
        <v>0</v>
      </c>
      <c r="F722" s="856" t="s">
        <v>84</v>
      </c>
      <c r="G722" s="858">
        <v>150</v>
      </c>
    </row>
    <row r="723" spans="1:7" s="860" customFormat="1" ht="49.5">
      <c r="A723" s="856">
        <v>714</v>
      </c>
      <c r="B723" s="855" t="s">
        <v>4802</v>
      </c>
      <c r="C723" s="855" t="s">
        <v>4803</v>
      </c>
      <c r="D723" s="400" t="s">
        <v>8031</v>
      </c>
      <c r="E723" s="859" t="s">
        <v>4797</v>
      </c>
      <c r="F723" s="856" t="s">
        <v>84</v>
      </c>
      <c r="G723" s="858">
        <v>200</v>
      </c>
    </row>
    <row r="724" spans="1:7" s="860" customFormat="1" ht="49.5">
      <c r="A724" s="856">
        <v>715</v>
      </c>
      <c r="B724" s="855" t="s">
        <v>4804</v>
      </c>
      <c r="C724" s="855" t="s">
        <v>4805</v>
      </c>
      <c r="D724" s="400" t="s">
        <v>8032</v>
      </c>
      <c r="E724" s="859" t="s">
        <v>4797</v>
      </c>
      <c r="F724" s="856" t="s">
        <v>84</v>
      </c>
      <c r="G724" s="858">
        <v>200</v>
      </c>
    </row>
    <row r="725" spans="1:7" s="860" customFormat="1" ht="49.5">
      <c r="A725" s="856">
        <v>716</v>
      </c>
      <c r="B725" s="855" t="s">
        <v>4589</v>
      </c>
      <c r="C725" s="855" t="s">
        <v>4590</v>
      </c>
      <c r="D725" s="400" t="s">
        <v>8033</v>
      </c>
      <c r="E725" s="859">
        <v>0</v>
      </c>
      <c r="F725" s="856" t="s">
        <v>84</v>
      </c>
      <c r="G725" s="858">
        <v>200</v>
      </c>
    </row>
    <row r="726" spans="1:7" s="860" customFormat="1" ht="66">
      <c r="A726" s="856">
        <v>717</v>
      </c>
      <c r="B726" s="855" t="s">
        <v>4649</v>
      </c>
      <c r="C726" s="855" t="s">
        <v>4650</v>
      </c>
      <c r="D726" s="400" t="s">
        <v>8034</v>
      </c>
      <c r="E726" s="859">
        <v>0</v>
      </c>
      <c r="F726" s="856" t="s">
        <v>84</v>
      </c>
      <c r="G726" s="858">
        <v>100</v>
      </c>
    </row>
    <row r="727" spans="1:7" s="860" customFormat="1" ht="66">
      <c r="A727" s="856">
        <v>718</v>
      </c>
      <c r="B727" s="855" t="s">
        <v>4592</v>
      </c>
      <c r="C727" s="855" t="s">
        <v>4593</v>
      </c>
      <c r="D727" s="400" t="s">
        <v>8035</v>
      </c>
      <c r="E727" s="859">
        <v>0</v>
      </c>
      <c r="F727" s="856" t="s">
        <v>84</v>
      </c>
      <c r="G727" s="858">
        <v>100</v>
      </c>
    </row>
    <row r="728" spans="1:7" s="860" customFormat="1" ht="66">
      <c r="A728" s="856">
        <v>719</v>
      </c>
      <c r="B728" s="855" t="s">
        <v>4595</v>
      </c>
      <c r="C728" s="855" t="s">
        <v>4596</v>
      </c>
      <c r="D728" s="400" t="s">
        <v>8036</v>
      </c>
      <c r="E728" s="859">
        <v>0</v>
      </c>
      <c r="F728" s="856" t="s">
        <v>84</v>
      </c>
      <c r="G728" s="858">
        <v>100</v>
      </c>
    </row>
    <row r="729" spans="1:7" s="860" customFormat="1" ht="198">
      <c r="A729" s="856">
        <v>720</v>
      </c>
      <c r="B729" s="854" t="s">
        <v>6621</v>
      </c>
      <c r="C729" s="855" t="s">
        <v>5843</v>
      </c>
      <c r="D729" s="400" t="s">
        <v>8037</v>
      </c>
      <c r="E729" s="859"/>
      <c r="F729" s="856" t="s">
        <v>84</v>
      </c>
      <c r="G729" s="858">
        <v>100</v>
      </c>
    </row>
    <row r="730" spans="1:7" s="860" customFormat="1" ht="66">
      <c r="A730" s="856">
        <v>721</v>
      </c>
      <c r="B730" s="855" t="s">
        <v>4229</v>
      </c>
      <c r="C730" s="855" t="s">
        <v>4230</v>
      </c>
      <c r="D730" s="400" t="s">
        <v>8038</v>
      </c>
      <c r="E730" s="859"/>
      <c r="F730" s="856" t="s">
        <v>84</v>
      </c>
      <c r="G730" s="858">
        <v>100</v>
      </c>
    </row>
    <row r="731" spans="1:7" s="860" customFormat="1" ht="99">
      <c r="A731" s="856">
        <v>722</v>
      </c>
      <c r="B731" s="854" t="s">
        <v>6622</v>
      </c>
      <c r="C731" s="855" t="s">
        <v>5845</v>
      </c>
      <c r="D731" s="400" t="s">
        <v>8039</v>
      </c>
      <c r="E731" s="859"/>
      <c r="F731" s="856" t="s">
        <v>84</v>
      </c>
      <c r="G731" s="858">
        <v>100</v>
      </c>
    </row>
    <row r="732" spans="1:7" s="860" customFormat="1" ht="82.5">
      <c r="A732" s="856">
        <v>723</v>
      </c>
      <c r="B732" s="854" t="s">
        <v>6471</v>
      </c>
      <c r="C732" s="855" t="s">
        <v>7439</v>
      </c>
      <c r="D732" s="400" t="s">
        <v>8040</v>
      </c>
      <c r="E732" s="859"/>
      <c r="F732" s="856" t="s">
        <v>84</v>
      </c>
      <c r="G732" s="858">
        <v>100</v>
      </c>
    </row>
    <row r="733" spans="1:7" s="860" customFormat="1" ht="82.5">
      <c r="A733" s="856">
        <v>724</v>
      </c>
      <c r="B733" s="854" t="s">
        <v>6472</v>
      </c>
      <c r="C733" s="855" t="s">
        <v>7440</v>
      </c>
      <c r="D733" s="400" t="s">
        <v>8041</v>
      </c>
      <c r="E733" s="859"/>
      <c r="F733" s="856" t="s">
        <v>84</v>
      </c>
      <c r="G733" s="858">
        <v>100</v>
      </c>
    </row>
    <row r="734" spans="1:7" s="860" customFormat="1" ht="49.5">
      <c r="A734" s="856">
        <v>725</v>
      </c>
      <c r="B734" s="855" t="s">
        <v>4232</v>
      </c>
      <c r="C734" s="855" t="s">
        <v>7441</v>
      </c>
      <c r="D734" s="854" t="s">
        <v>4234</v>
      </c>
      <c r="E734" s="859" t="s">
        <v>3354</v>
      </c>
      <c r="F734" s="856" t="s">
        <v>84</v>
      </c>
      <c r="G734" s="858">
        <v>2</v>
      </c>
    </row>
    <row r="735" spans="1:7" s="860" customFormat="1" ht="148.5">
      <c r="A735" s="856">
        <v>726</v>
      </c>
      <c r="B735" s="855" t="s">
        <v>4235</v>
      </c>
      <c r="C735" s="854" t="s">
        <v>7442</v>
      </c>
      <c r="D735" s="400" t="s">
        <v>8042</v>
      </c>
      <c r="E735" s="859" t="s">
        <v>3322</v>
      </c>
      <c r="F735" s="856" t="s">
        <v>84</v>
      </c>
      <c r="G735" s="858">
        <v>20</v>
      </c>
    </row>
    <row r="736" spans="1:7" s="860" customFormat="1" ht="66">
      <c r="A736" s="856">
        <v>727</v>
      </c>
      <c r="B736" s="855" t="s">
        <v>4245</v>
      </c>
      <c r="C736" s="855" t="s">
        <v>4246</v>
      </c>
      <c r="D736" s="854" t="s">
        <v>4247</v>
      </c>
      <c r="E736" s="859" t="s">
        <v>3354</v>
      </c>
      <c r="F736" s="856" t="s">
        <v>84</v>
      </c>
      <c r="G736" s="858">
        <v>2</v>
      </c>
    </row>
    <row r="737" spans="1:7" s="860" customFormat="1" ht="132">
      <c r="A737" s="856">
        <v>728</v>
      </c>
      <c r="B737" s="855" t="s">
        <v>4240</v>
      </c>
      <c r="C737" s="854" t="s">
        <v>7443</v>
      </c>
      <c r="D737" s="400" t="s">
        <v>8043</v>
      </c>
      <c r="E737" s="859" t="s">
        <v>3322</v>
      </c>
      <c r="F737" s="856" t="s">
        <v>84</v>
      </c>
      <c r="G737" s="858">
        <v>10</v>
      </c>
    </row>
    <row r="738" spans="1:7" s="860" customFormat="1" ht="82.5">
      <c r="A738" s="856">
        <v>729</v>
      </c>
      <c r="B738" s="855" t="s">
        <v>4252</v>
      </c>
      <c r="C738" s="855" t="s">
        <v>4253</v>
      </c>
      <c r="D738" s="400" t="s">
        <v>8044</v>
      </c>
      <c r="E738" s="859" t="s">
        <v>3354</v>
      </c>
      <c r="F738" s="856" t="s">
        <v>84</v>
      </c>
      <c r="G738" s="858">
        <v>15</v>
      </c>
    </row>
    <row r="739" spans="1:7" s="860" customFormat="1" ht="82.5">
      <c r="A739" s="856">
        <v>730</v>
      </c>
      <c r="B739" s="855" t="s">
        <v>3330</v>
      </c>
      <c r="C739" s="855" t="s">
        <v>3331</v>
      </c>
      <c r="D739" s="854" t="s">
        <v>3332</v>
      </c>
      <c r="E739" s="859" t="s">
        <v>3326</v>
      </c>
      <c r="F739" s="856" t="s">
        <v>84</v>
      </c>
      <c r="G739" s="858">
        <v>45</v>
      </c>
    </row>
    <row r="740" spans="1:7" s="860" customFormat="1" ht="148.5">
      <c r="A740" s="856">
        <v>731</v>
      </c>
      <c r="B740" s="854" t="s">
        <v>6563</v>
      </c>
      <c r="C740" s="855" t="s">
        <v>5704</v>
      </c>
      <c r="D740" s="400" t="s">
        <v>8045</v>
      </c>
      <c r="E740" s="859"/>
      <c r="F740" s="856" t="s">
        <v>84</v>
      </c>
      <c r="G740" s="858">
        <v>30</v>
      </c>
    </row>
    <row r="741" spans="1:7" s="860" customFormat="1" ht="66">
      <c r="A741" s="856">
        <v>732</v>
      </c>
      <c r="B741" s="854" t="s">
        <v>7207</v>
      </c>
      <c r="C741" s="855" t="s">
        <v>7444</v>
      </c>
      <c r="D741" s="400" t="s">
        <v>8046</v>
      </c>
      <c r="E741" s="859"/>
      <c r="F741" s="856" t="s">
        <v>84</v>
      </c>
      <c r="G741" s="858">
        <v>15</v>
      </c>
    </row>
    <row r="742" spans="1:7" s="860" customFormat="1" ht="115.5">
      <c r="A742" s="856">
        <v>733</v>
      </c>
      <c r="B742" s="855" t="s">
        <v>4755</v>
      </c>
      <c r="C742" s="855" t="s">
        <v>4756</v>
      </c>
      <c r="D742" s="400" t="s">
        <v>8047</v>
      </c>
      <c r="E742" s="859"/>
      <c r="F742" s="856" t="s">
        <v>8061</v>
      </c>
      <c r="G742" s="858">
        <v>5</v>
      </c>
    </row>
    <row r="743" spans="1:7" s="860" customFormat="1" ht="49.5">
      <c r="A743" s="856">
        <v>734</v>
      </c>
      <c r="B743" s="855" t="s">
        <v>4260</v>
      </c>
      <c r="C743" s="855" t="s">
        <v>4261</v>
      </c>
      <c r="D743" s="400" t="s">
        <v>8048</v>
      </c>
      <c r="E743" s="859"/>
      <c r="F743" s="856" t="s">
        <v>8061</v>
      </c>
      <c r="G743" s="858">
        <v>15</v>
      </c>
    </row>
    <row r="744" spans="1:7" s="860" customFormat="1" ht="82.5">
      <c r="A744" s="856">
        <v>735</v>
      </c>
      <c r="B744" s="855" t="s">
        <v>4735</v>
      </c>
      <c r="C744" s="855" t="s">
        <v>4736</v>
      </c>
      <c r="D744" s="400" t="s">
        <v>8049</v>
      </c>
      <c r="E744" s="859">
        <v>0</v>
      </c>
      <c r="F744" s="856" t="s">
        <v>8061</v>
      </c>
      <c r="G744" s="858">
        <v>5</v>
      </c>
    </row>
    <row r="745" spans="1:7" s="860" customFormat="1" ht="99">
      <c r="A745" s="856">
        <v>736</v>
      </c>
      <c r="B745" s="854" t="s">
        <v>7208</v>
      </c>
      <c r="C745" s="854" t="s">
        <v>7445</v>
      </c>
      <c r="D745" s="400" t="s">
        <v>8050</v>
      </c>
      <c r="E745" s="859"/>
      <c r="F745" s="856" t="s">
        <v>84</v>
      </c>
      <c r="G745" s="858">
        <v>15</v>
      </c>
    </row>
    <row r="746" spans="1:7" s="860" customFormat="1" ht="82.5">
      <c r="A746" s="856">
        <v>737</v>
      </c>
      <c r="B746" s="854" t="s">
        <v>6153</v>
      </c>
      <c r="C746" s="854" t="s">
        <v>7446</v>
      </c>
      <c r="D746" s="400" t="s">
        <v>8051</v>
      </c>
      <c r="E746" s="859"/>
      <c r="F746" s="856" t="s">
        <v>1115</v>
      </c>
      <c r="G746" s="858">
        <v>15</v>
      </c>
    </row>
    <row r="747" spans="1:7" s="860" customFormat="1" ht="99">
      <c r="A747" s="856">
        <v>738</v>
      </c>
      <c r="B747" s="854" t="s">
        <v>7209</v>
      </c>
      <c r="C747" s="854" t="s">
        <v>7447</v>
      </c>
      <c r="D747" s="400" t="s">
        <v>8050</v>
      </c>
      <c r="E747" s="859"/>
      <c r="F747" s="856" t="s">
        <v>84</v>
      </c>
      <c r="G747" s="858">
        <v>5</v>
      </c>
    </row>
    <row r="748" spans="1:7" s="860" customFormat="1" ht="66">
      <c r="A748" s="856">
        <v>739</v>
      </c>
      <c r="B748" s="854" t="s">
        <v>7210</v>
      </c>
      <c r="C748" s="854" t="s">
        <v>7448</v>
      </c>
      <c r="D748" s="400" t="s">
        <v>8052</v>
      </c>
      <c r="E748" s="859"/>
      <c r="F748" s="856" t="s">
        <v>84</v>
      </c>
      <c r="G748" s="858">
        <v>10</v>
      </c>
    </row>
    <row r="749" spans="1:7" s="860" customFormat="1" ht="82.5">
      <c r="A749" s="856">
        <v>740</v>
      </c>
      <c r="B749" s="854" t="s">
        <v>7211</v>
      </c>
      <c r="C749" s="854" t="s">
        <v>7449</v>
      </c>
      <c r="D749" s="400" t="s">
        <v>8053</v>
      </c>
      <c r="E749" s="859"/>
      <c r="F749" s="856" t="s">
        <v>84</v>
      </c>
      <c r="G749" s="858">
        <v>20</v>
      </c>
    </row>
    <row r="750" spans="1:7" s="860" customFormat="1" ht="132">
      <c r="A750" s="856">
        <v>741</v>
      </c>
      <c r="B750" s="854" t="s">
        <v>7212</v>
      </c>
      <c r="C750" s="854" t="s">
        <v>7450</v>
      </c>
      <c r="D750" s="400" t="s">
        <v>8054</v>
      </c>
      <c r="E750" s="859"/>
      <c r="F750" s="856" t="s">
        <v>8062</v>
      </c>
      <c r="G750" s="858">
        <v>60</v>
      </c>
    </row>
    <row r="751" spans="1:7" s="882" customFormat="1" ht="10.5" customHeight="1">
      <c r="A751" s="869"/>
      <c r="B751" s="869"/>
      <c r="C751" s="870"/>
      <c r="D751" s="871"/>
      <c r="E751" s="872"/>
      <c r="F751" s="869"/>
      <c r="G751" s="873"/>
    </row>
    <row r="752" spans="1:7">
      <c r="A752" s="809"/>
      <c r="B752" s="809"/>
      <c r="C752" s="810"/>
      <c r="D752" s="812"/>
      <c r="E752" s="924" t="s">
        <v>8065</v>
      </c>
      <c r="F752" s="924"/>
      <c r="G752" s="924"/>
    </row>
    <row r="753" spans="1:7" ht="20.25" customHeight="1">
      <c r="A753" s="809"/>
      <c r="B753" s="809"/>
      <c r="C753" s="810"/>
      <c r="E753" s="906"/>
      <c r="F753" s="906"/>
      <c r="G753" s="906"/>
    </row>
  </sheetData>
  <autoFilter ref="A9:G9">
    <filterColumn colId="3" showButton="0"/>
  </autoFilter>
  <sortState ref="A10:AT718">
    <sortCondition ref="C10:C718"/>
  </sortState>
  <mergeCells count="15">
    <mergeCell ref="A1:D1"/>
    <mergeCell ref="A2:D2"/>
    <mergeCell ref="E753:G753"/>
    <mergeCell ref="E1:G1"/>
    <mergeCell ref="E2:G2"/>
    <mergeCell ref="C7:C8"/>
    <mergeCell ref="E7:E8"/>
    <mergeCell ref="F7:F8"/>
    <mergeCell ref="A7:A8"/>
    <mergeCell ref="A4:G4"/>
    <mergeCell ref="A5:G5"/>
    <mergeCell ref="G7:G8"/>
    <mergeCell ref="D7:D8"/>
    <mergeCell ref="B7:B8"/>
    <mergeCell ref="E752:G752"/>
  </mergeCells>
  <conditionalFormatting sqref="C751 C7:C8">
    <cfRule type="duplicateValues" dxfId="11" priority="15"/>
  </conditionalFormatting>
  <conditionalFormatting sqref="B10:B750">
    <cfRule type="duplicateValues" dxfId="10" priority="11"/>
  </conditionalFormatting>
  <conditionalFormatting sqref="C111">
    <cfRule type="duplicateValues" dxfId="9" priority="9"/>
  </conditionalFormatting>
  <conditionalFormatting sqref="C113">
    <cfRule type="duplicateValues" dxfId="8" priority="8"/>
  </conditionalFormatting>
  <conditionalFormatting sqref="C260">
    <cfRule type="duplicateValues" dxfId="7" priority="7"/>
  </conditionalFormatting>
  <conditionalFormatting sqref="C263">
    <cfRule type="duplicateValues" dxfId="6" priority="6"/>
  </conditionalFormatting>
  <conditionalFormatting sqref="C271">
    <cfRule type="duplicateValues" dxfId="5" priority="5"/>
  </conditionalFormatting>
  <conditionalFormatting sqref="C428">
    <cfRule type="duplicateValues" dxfId="4" priority="4"/>
  </conditionalFormatting>
  <conditionalFormatting sqref="C660">
    <cfRule type="duplicateValues" dxfId="3" priority="3"/>
  </conditionalFormatting>
  <conditionalFormatting sqref="C661">
    <cfRule type="duplicateValues" dxfId="2" priority="2"/>
  </conditionalFormatting>
  <conditionalFormatting sqref="C133">
    <cfRule type="duplicateValues" dxfId="1" priority="1"/>
  </conditionalFormatting>
  <conditionalFormatting sqref="C662:C750 C10:C110 C112 C114:C132 C261:C262 C264:C270 C272:C427 C429:C659 C134:C259">
    <cfRule type="duplicateValues" dxfId="0" priority="10"/>
  </conditionalFormatting>
  <printOptions horizontalCentered="1"/>
  <pageMargins left="0.44" right="0.24" top="0.78740157480314965" bottom="0.78740157480314965" header="0.19685039370078741" footer="0"/>
  <pageSetup paperSize="9" scale="56" fitToHeight="0" orientation="portrait" r:id="rId1"/>
  <headerFooter differentFirst="1">
    <oddHeader>&amp;CTrang &amp;P</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10"/>
  <sheetViews>
    <sheetView tabSelected="1" workbookViewId="0">
      <selection activeCell="I14" sqref="I14"/>
    </sheetView>
  </sheetViews>
  <sheetFormatPr defaultColWidth="12.5703125" defaultRowHeight="15"/>
  <cols>
    <col min="1" max="1" width="7.7109375" style="821" customWidth="1"/>
    <col min="2" max="2" width="11.5703125" style="821" customWidth="1"/>
    <col min="3" max="3" width="19.28515625" style="821" customWidth="1"/>
    <col min="4" max="4" width="16.28515625" style="821" customWidth="1"/>
    <col min="5" max="5" width="17.5703125" style="821" customWidth="1"/>
    <col min="6" max="6" width="10.85546875" style="821" customWidth="1"/>
    <col min="7" max="7" width="33.5703125" style="821" customWidth="1"/>
    <col min="8" max="8" width="14.28515625" style="821" customWidth="1"/>
    <col min="9" max="9" width="16" style="821" customWidth="1"/>
    <col min="10" max="10" width="8.7109375" style="821" customWidth="1"/>
    <col min="11" max="11" width="8.5703125" style="821" customWidth="1"/>
    <col min="12" max="12" width="17.85546875" style="821" customWidth="1"/>
    <col min="13" max="13" width="8.42578125" style="821" customWidth="1"/>
    <col min="14" max="15" width="13.140625" style="821" customWidth="1"/>
    <col min="16" max="16" width="10" style="821" customWidth="1"/>
    <col min="17" max="18" width="15" style="821" hidden="1" customWidth="1"/>
    <col min="19" max="19" width="12.28515625" style="821" hidden="1" customWidth="1"/>
    <col min="20" max="20" width="18.85546875" style="851" hidden="1" customWidth="1"/>
    <col min="21" max="21" width="12.28515625" style="821" hidden="1" customWidth="1"/>
    <col min="22" max="23" width="12.28515625" style="821" customWidth="1"/>
    <col min="24" max="256" width="12.5703125" style="821"/>
    <col min="257" max="257" width="7.7109375" style="821" customWidth="1"/>
    <col min="258" max="258" width="11.5703125" style="821" customWidth="1"/>
    <col min="259" max="259" width="19.28515625" style="821" customWidth="1"/>
    <col min="260" max="260" width="16.28515625" style="821" customWidth="1"/>
    <col min="261" max="261" width="17.5703125" style="821" customWidth="1"/>
    <col min="262" max="262" width="10.85546875" style="821" customWidth="1"/>
    <col min="263" max="263" width="33.5703125" style="821" customWidth="1"/>
    <col min="264" max="264" width="6.7109375" style="821" customWidth="1"/>
    <col min="265" max="266" width="8.7109375" style="821" customWidth="1"/>
    <col min="267" max="267" width="8.5703125" style="821" customWidth="1"/>
    <col min="268" max="268" width="17.85546875" style="821" customWidth="1"/>
    <col min="269" max="269" width="8.42578125" style="821" customWidth="1"/>
    <col min="270" max="271" width="13.140625" style="821" customWidth="1"/>
    <col min="272" max="272" width="10" style="821" customWidth="1"/>
    <col min="273" max="274" width="15" style="821" customWidth="1"/>
    <col min="275" max="275" width="12.28515625" style="821" customWidth="1"/>
    <col min="276" max="276" width="18.85546875" style="821" customWidth="1"/>
    <col min="277" max="279" width="12.28515625" style="821" customWidth="1"/>
    <col min="280" max="512" width="12.5703125" style="821"/>
    <col min="513" max="513" width="7.7109375" style="821" customWidth="1"/>
    <col min="514" max="514" width="11.5703125" style="821" customWidth="1"/>
    <col min="515" max="515" width="19.28515625" style="821" customWidth="1"/>
    <col min="516" max="516" width="16.28515625" style="821" customWidth="1"/>
    <col min="517" max="517" width="17.5703125" style="821" customWidth="1"/>
    <col min="518" max="518" width="10.85546875" style="821" customWidth="1"/>
    <col min="519" max="519" width="33.5703125" style="821" customWidth="1"/>
    <col min="520" max="520" width="6.7109375" style="821" customWidth="1"/>
    <col min="521" max="522" width="8.7109375" style="821" customWidth="1"/>
    <col min="523" max="523" width="8.5703125" style="821" customWidth="1"/>
    <col min="524" max="524" width="17.85546875" style="821" customWidth="1"/>
    <col min="525" max="525" width="8.42578125" style="821" customWidth="1"/>
    <col min="526" max="527" width="13.140625" style="821" customWidth="1"/>
    <col min="528" max="528" width="10" style="821" customWidth="1"/>
    <col min="529" max="530" width="15" style="821" customWidth="1"/>
    <col min="531" max="531" width="12.28515625" style="821" customWidth="1"/>
    <col min="532" max="532" width="18.85546875" style="821" customWidth="1"/>
    <col min="533" max="535" width="12.28515625" style="821" customWidth="1"/>
    <col min="536" max="768" width="12.5703125" style="821"/>
    <col min="769" max="769" width="7.7109375" style="821" customWidth="1"/>
    <col min="770" max="770" width="11.5703125" style="821" customWidth="1"/>
    <col min="771" max="771" width="19.28515625" style="821" customWidth="1"/>
    <col min="772" max="772" width="16.28515625" style="821" customWidth="1"/>
    <col min="773" max="773" width="17.5703125" style="821" customWidth="1"/>
    <col min="774" max="774" width="10.85546875" style="821" customWidth="1"/>
    <col min="775" max="775" width="33.5703125" style="821" customWidth="1"/>
    <col min="776" max="776" width="6.7109375" style="821" customWidth="1"/>
    <col min="777" max="778" width="8.7109375" style="821" customWidth="1"/>
    <col min="779" max="779" width="8.5703125" style="821" customWidth="1"/>
    <col min="780" max="780" width="17.85546875" style="821" customWidth="1"/>
    <col min="781" max="781" width="8.42578125" style="821" customWidth="1"/>
    <col min="782" max="783" width="13.140625" style="821" customWidth="1"/>
    <col min="784" max="784" width="10" style="821" customWidth="1"/>
    <col min="785" max="786" width="15" style="821" customWidth="1"/>
    <col min="787" max="787" width="12.28515625" style="821" customWidth="1"/>
    <col min="788" max="788" width="18.85546875" style="821" customWidth="1"/>
    <col min="789" max="791" width="12.28515625" style="821" customWidth="1"/>
    <col min="792" max="1024" width="12.5703125" style="821"/>
    <col min="1025" max="1025" width="7.7109375" style="821" customWidth="1"/>
    <col min="1026" max="1026" width="11.5703125" style="821" customWidth="1"/>
    <col min="1027" max="1027" width="19.28515625" style="821" customWidth="1"/>
    <col min="1028" max="1028" width="16.28515625" style="821" customWidth="1"/>
    <col min="1029" max="1029" width="17.5703125" style="821" customWidth="1"/>
    <col min="1030" max="1030" width="10.85546875" style="821" customWidth="1"/>
    <col min="1031" max="1031" width="33.5703125" style="821" customWidth="1"/>
    <col min="1032" max="1032" width="6.7109375" style="821" customWidth="1"/>
    <col min="1033" max="1034" width="8.7109375" style="821" customWidth="1"/>
    <col min="1035" max="1035" width="8.5703125" style="821" customWidth="1"/>
    <col min="1036" max="1036" width="17.85546875" style="821" customWidth="1"/>
    <col min="1037" max="1037" width="8.42578125" style="821" customWidth="1"/>
    <col min="1038" max="1039" width="13.140625" style="821" customWidth="1"/>
    <col min="1040" max="1040" width="10" style="821" customWidth="1"/>
    <col min="1041" max="1042" width="15" style="821" customWidth="1"/>
    <col min="1043" max="1043" width="12.28515625" style="821" customWidth="1"/>
    <col min="1044" max="1044" width="18.85546875" style="821" customWidth="1"/>
    <col min="1045" max="1047" width="12.28515625" style="821" customWidth="1"/>
    <col min="1048" max="1280" width="12.5703125" style="821"/>
    <col min="1281" max="1281" width="7.7109375" style="821" customWidth="1"/>
    <col min="1282" max="1282" width="11.5703125" style="821" customWidth="1"/>
    <col min="1283" max="1283" width="19.28515625" style="821" customWidth="1"/>
    <col min="1284" max="1284" width="16.28515625" style="821" customWidth="1"/>
    <col min="1285" max="1285" width="17.5703125" style="821" customWidth="1"/>
    <col min="1286" max="1286" width="10.85546875" style="821" customWidth="1"/>
    <col min="1287" max="1287" width="33.5703125" style="821" customWidth="1"/>
    <col min="1288" max="1288" width="6.7109375" style="821" customWidth="1"/>
    <col min="1289" max="1290" width="8.7109375" style="821" customWidth="1"/>
    <col min="1291" max="1291" width="8.5703125" style="821" customWidth="1"/>
    <col min="1292" max="1292" width="17.85546875" style="821" customWidth="1"/>
    <col min="1293" max="1293" width="8.42578125" style="821" customWidth="1"/>
    <col min="1294" max="1295" width="13.140625" style="821" customWidth="1"/>
    <col min="1296" max="1296" width="10" style="821" customWidth="1"/>
    <col min="1297" max="1298" width="15" style="821" customWidth="1"/>
    <col min="1299" max="1299" width="12.28515625" style="821" customWidth="1"/>
    <col min="1300" max="1300" width="18.85546875" style="821" customWidth="1"/>
    <col min="1301" max="1303" width="12.28515625" style="821" customWidth="1"/>
    <col min="1304" max="1536" width="12.5703125" style="821"/>
    <col min="1537" max="1537" width="7.7109375" style="821" customWidth="1"/>
    <col min="1538" max="1538" width="11.5703125" style="821" customWidth="1"/>
    <col min="1539" max="1539" width="19.28515625" style="821" customWidth="1"/>
    <col min="1540" max="1540" width="16.28515625" style="821" customWidth="1"/>
    <col min="1541" max="1541" width="17.5703125" style="821" customWidth="1"/>
    <col min="1542" max="1542" width="10.85546875" style="821" customWidth="1"/>
    <col min="1543" max="1543" width="33.5703125" style="821" customWidth="1"/>
    <col min="1544" max="1544" width="6.7109375" style="821" customWidth="1"/>
    <col min="1545" max="1546" width="8.7109375" style="821" customWidth="1"/>
    <col min="1547" max="1547" width="8.5703125" style="821" customWidth="1"/>
    <col min="1548" max="1548" width="17.85546875" style="821" customWidth="1"/>
    <col min="1549" max="1549" width="8.42578125" style="821" customWidth="1"/>
    <col min="1550" max="1551" width="13.140625" style="821" customWidth="1"/>
    <col min="1552" max="1552" width="10" style="821" customWidth="1"/>
    <col min="1553" max="1554" width="15" style="821" customWidth="1"/>
    <col min="1555" max="1555" width="12.28515625" style="821" customWidth="1"/>
    <col min="1556" max="1556" width="18.85546875" style="821" customWidth="1"/>
    <col min="1557" max="1559" width="12.28515625" style="821" customWidth="1"/>
    <col min="1560" max="1792" width="12.5703125" style="821"/>
    <col min="1793" max="1793" width="7.7109375" style="821" customWidth="1"/>
    <col min="1794" max="1794" width="11.5703125" style="821" customWidth="1"/>
    <col min="1795" max="1795" width="19.28515625" style="821" customWidth="1"/>
    <col min="1796" max="1796" width="16.28515625" style="821" customWidth="1"/>
    <col min="1797" max="1797" width="17.5703125" style="821" customWidth="1"/>
    <col min="1798" max="1798" width="10.85546875" style="821" customWidth="1"/>
    <col min="1799" max="1799" width="33.5703125" style="821" customWidth="1"/>
    <col min="1800" max="1800" width="6.7109375" style="821" customWidth="1"/>
    <col min="1801" max="1802" width="8.7109375" style="821" customWidth="1"/>
    <col min="1803" max="1803" width="8.5703125" style="821" customWidth="1"/>
    <col min="1804" max="1804" width="17.85546875" style="821" customWidth="1"/>
    <col min="1805" max="1805" width="8.42578125" style="821" customWidth="1"/>
    <col min="1806" max="1807" width="13.140625" style="821" customWidth="1"/>
    <col min="1808" max="1808" width="10" style="821" customWidth="1"/>
    <col min="1809" max="1810" width="15" style="821" customWidth="1"/>
    <col min="1811" max="1811" width="12.28515625" style="821" customWidth="1"/>
    <col min="1812" max="1812" width="18.85546875" style="821" customWidth="1"/>
    <col min="1813" max="1815" width="12.28515625" style="821" customWidth="1"/>
    <col min="1816" max="2048" width="12.5703125" style="821"/>
    <col min="2049" max="2049" width="7.7109375" style="821" customWidth="1"/>
    <col min="2050" max="2050" width="11.5703125" style="821" customWidth="1"/>
    <col min="2051" max="2051" width="19.28515625" style="821" customWidth="1"/>
    <col min="2052" max="2052" width="16.28515625" style="821" customWidth="1"/>
    <col min="2053" max="2053" width="17.5703125" style="821" customWidth="1"/>
    <col min="2054" max="2054" width="10.85546875" style="821" customWidth="1"/>
    <col min="2055" max="2055" width="33.5703125" style="821" customWidth="1"/>
    <col min="2056" max="2056" width="6.7109375" style="821" customWidth="1"/>
    <col min="2057" max="2058" width="8.7109375" style="821" customWidth="1"/>
    <col min="2059" max="2059" width="8.5703125" style="821" customWidth="1"/>
    <col min="2060" max="2060" width="17.85546875" style="821" customWidth="1"/>
    <col min="2061" max="2061" width="8.42578125" style="821" customWidth="1"/>
    <col min="2062" max="2063" width="13.140625" style="821" customWidth="1"/>
    <col min="2064" max="2064" width="10" style="821" customWidth="1"/>
    <col min="2065" max="2066" width="15" style="821" customWidth="1"/>
    <col min="2067" max="2067" width="12.28515625" style="821" customWidth="1"/>
    <col min="2068" max="2068" width="18.85546875" style="821" customWidth="1"/>
    <col min="2069" max="2071" width="12.28515625" style="821" customWidth="1"/>
    <col min="2072" max="2304" width="12.5703125" style="821"/>
    <col min="2305" max="2305" width="7.7109375" style="821" customWidth="1"/>
    <col min="2306" max="2306" width="11.5703125" style="821" customWidth="1"/>
    <col min="2307" max="2307" width="19.28515625" style="821" customWidth="1"/>
    <col min="2308" max="2308" width="16.28515625" style="821" customWidth="1"/>
    <col min="2309" max="2309" width="17.5703125" style="821" customWidth="1"/>
    <col min="2310" max="2310" width="10.85546875" style="821" customWidth="1"/>
    <col min="2311" max="2311" width="33.5703125" style="821" customWidth="1"/>
    <col min="2312" max="2312" width="6.7109375" style="821" customWidth="1"/>
    <col min="2313" max="2314" width="8.7109375" style="821" customWidth="1"/>
    <col min="2315" max="2315" width="8.5703125" style="821" customWidth="1"/>
    <col min="2316" max="2316" width="17.85546875" style="821" customWidth="1"/>
    <col min="2317" max="2317" width="8.42578125" style="821" customWidth="1"/>
    <col min="2318" max="2319" width="13.140625" style="821" customWidth="1"/>
    <col min="2320" max="2320" width="10" style="821" customWidth="1"/>
    <col min="2321" max="2322" width="15" style="821" customWidth="1"/>
    <col min="2323" max="2323" width="12.28515625" style="821" customWidth="1"/>
    <col min="2324" max="2324" width="18.85546875" style="821" customWidth="1"/>
    <col min="2325" max="2327" width="12.28515625" style="821" customWidth="1"/>
    <col min="2328" max="2560" width="12.5703125" style="821"/>
    <col min="2561" max="2561" width="7.7109375" style="821" customWidth="1"/>
    <col min="2562" max="2562" width="11.5703125" style="821" customWidth="1"/>
    <col min="2563" max="2563" width="19.28515625" style="821" customWidth="1"/>
    <col min="2564" max="2564" width="16.28515625" style="821" customWidth="1"/>
    <col min="2565" max="2565" width="17.5703125" style="821" customWidth="1"/>
    <col min="2566" max="2566" width="10.85546875" style="821" customWidth="1"/>
    <col min="2567" max="2567" width="33.5703125" style="821" customWidth="1"/>
    <col min="2568" max="2568" width="6.7109375" style="821" customWidth="1"/>
    <col min="2569" max="2570" width="8.7109375" style="821" customWidth="1"/>
    <col min="2571" max="2571" width="8.5703125" style="821" customWidth="1"/>
    <col min="2572" max="2572" width="17.85546875" style="821" customWidth="1"/>
    <col min="2573" max="2573" width="8.42578125" style="821" customWidth="1"/>
    <col min="2574" max="2575" width="13.140625" style="821" customWidth="1"/>
    <col min="2576" max="2576" width="10" style="821" customWidth="1"/>
    <col min="2577" max="2578" width="15" style="821" customWidth="1"/>
    <col min="2579" max="2579" width="12.28515625" style="821" customWidth="1"/>
    <col min="2580" max="2580" width="18.85546875" style="821" customWidth="1"/>
    <col min="2581" max="2583" width="12.28515625" style="821" customWidth="1"/>
    <col min="2584" max="2816" width="12.5703125" style="821"/>
    <col min="2817" max="2817" width="7.7109375" style="821" customWidth="1"/>
    <col min="2818" max="2818" width="11.5703125" style="821" customWidth="1"/>
    <col min="2819" max="2819" width="19.28515625" style="821" customWidth="1"/>
    <col min="2820" max="2820" width="16.28515625" style="821" customWidth="1"/>
    <col min="2821" max="2821" width="17.5703125" style="821" customWidth="1"/>
    <col min="2822" max="2822" width="10.85546875" style="821" customWidth="1"/>
    <col min="2823" max="2823" width="33.5703125" style="821" customWidth="1"/>
    <col min="2824" max="2824" width="6.7109375" style="821" customWidth="1"/>
    <col min="2825" max="2826" width="8.7109375" style="821" customWidth="1"/>
    <col min="2827" max="2827" width="8.5703125" style="821" customWidth="1"/>
    <col min="2828" max="2828" width="17.85546875" style="821" customWidth="1"/>
    <col min="2829" max="2829" width="8.42578125" style="821" customWidth="1"/>
    <col min="2830" max="2831" width="13.140625" style="821" customWidth="1"/>
    <col min="2832" max="2832" width="10" style="821" customWidth="1"/>
    <col min="2833" max="2834" width="15" style="821" customWidth="1"/>
    <col min="2835" max="2835" width="12.28515625" style="821" customWidth="1"/>
    <col min="2836" max="2836" width="18.85546875" style="821" customWidth="1"/>
    <col min="2837" max="2839" width="12.28515625" style="821" customWidth="1"/>
    <col min="2840" max="3072" width="12.5703125" style="821"/>
    <col min="3073" max="3073" width="7.7109375" style="821" customWidth="1"/>
    <col min="3074" max="3074" width="11.5703125" style="821" customWidth="1"/>
    <col min="3075" max="3075" width="19.28515625" style="821" customWidth="1"/>
    <col min="3076" max="3076" width="16.28515625" style="821" customWidth="1"/>
    <col min="3077" max="3077" width="17.5703125" style="821" customWidth="1"/>
    <col min="3078" max="3078" width="10.85546875" style="821" customWidth="1"/>
    <col min="3079" max="3079" width="33.5703125" style="821" customWidth="1"/>
    <col min="3080" max="3080" width="6.7109375" style="821" customWidth="1"/>
    <col min="3081" max="3082" width="8.7109375" style="821" customWidth="1"/>
    <col min="3083" max="3083" width="8.5703125" style="821" customWidth="1"/>
    <col min="3084" max="3084" width="17.85546875" style="821" customWidth="1"/>
    <col min="3085" max="3085" width="8.42578125" style="821" customWidth="1"/>
    <col min="3086" max="3087" width="13.140625" style="821" customWidth="1"/>
    <col min="3088" max="3088" width="10" style="821" customWidth="1"/>
    <col min="3089" max="3090" width="15" style="821" customWidth="1"/>
    <col min="3091" max="3091" width="12.28515625" style="821" customWidth="1"/>
    <col min="3092" max="3092" width="18.85546875" style="821" customWidth="1"/>
    <col min="3093" max="3095" width="12.28515625" style="821" customWidth="1"/>
    <col min="3096" max="3328" width="12.5703125" style="821"/>
    <col min="3329" max="3329" width="7.7109375" style="821" customWidth="1"/>
    <col min="3330" max="3330" width="11.5703125" style="821" customWidth="1"/>
    <col min="3331" max="3331" width="19.28515625" style="821" customWidth="1"/>
    <col min="3332" max="3332" width="16.28515625" style="821" customWidth="1"/>
    <col min="3333" max="3333" width="17.5703125" style="821" customWidth="1"/>
    <col min="3334" max="3334" width="10.85546875" style="821" customWidth="1"/>
    <col min="3335" max="3335" width="33.5703125" style="821" customWidth="1"/>
    <col min="3336" max="3336" width="6.7109375" style="821" customWidth="1"/>
    <col min="3337" max="3338" width="8.7109375" style="821" customWidth="1"/>
    <col min="3339" max="3339" width="8.5703125" style="821" customWidth="1"/>
    <col min="3340" max="3340" width="17.85546875" style="821" customWidth="1"/>
    <col min="3341" max="3341" width="8.42578125" style="821" customWidth="1"/>
    <col min="3342" max="3343" width="13.140625" style="821" customWidth="1"/>
    <col min="3344" max="3344" width="10" style="821" customWidth="1"/>
    <col min="3345" max="3346" width="15" style="821" customWidth="1"/>
    <col min="3347" max="3347" width="12.28515625" style="821" customWidth="1"/>
    <col min="3348" max="3348" width="18.85546875" style="821" customWidth="1"/>
    <col min="3349" max="3351" width="12.28515625" style="821" customWidth="1"/>
    <col min="3352" max="3584" width="12.5703125" style="821"/>
    <col min="3585" max="3585" width="7.7109375" style="821" customWidth="1"/>
    <col min="3586" max="3586" width="11.5703125" style="821" customWidth="1"/>
    <col min="3587" max="3587" width="19.28515625" style="821" customWidth="1"/>
    <col min="3588" max="3588" width="16.28515625" style="821" customWidth="1"/>
    <col min="3589" max="3589" width="17.5703125" style="821" customWidth="1"/>
    <col min="3590" max="3590" width="10.85546875" style="821" customWidth="1"/>
    <col min="3591" max="3591" width="33.5703125" style="821" customWidth="1"/>
    <col min="3592" max="3592" width="6.7109375" style="821" customWidth="1"/>
    <col min="3593" max="3594" width="8.7109375" style="821" customWidth="1"/>
    <col min="3595" max="3595" width="8.5703125" style="821" customWidth="1"/>
    <col min="3596" max="3596" width="17.85546875" style="821" customWidth="1"/>
    <col min="3597" max="3597" width="8.42578125" style="821" customWidth="1"/>
    <col min="3598" max="3599" width="13.140625" style="821" customWidth="1"/>
    <col min="3600" max="3600" width="10" style="821" customWidth="1"/>
    <col min="3601" max="3602" width="15" style="821" customWidth="1"/>
    <col min="3603" max="3603" width="12.28515625" style="821" customWidth="1"/>
    <col min="3604" max="3604" width="18.85546875" style="821" customWidth="1"/>
    <col min="3605" max="3607" width="12.28515625" style="821" customWidth="1"/>
    <col min="3608" max="3840" width="12.5703125" style="821"/>
    <col min="3841" max="3841" width="7.7109375" style="821" customWidth="1"/>
    <col min="3842" max="3842" width="11.5703125" style="821" customWidth="1"/>
    <col min="3843" max="3843" width="19.28515625" style="821" customWidth="1"/>
    <col min="3844" max="3844" width="16.28515625" style="821" customWidth="1"/>
    <col min="3845" max="3845" width="17.5703125" style="821" customWidth="1"/>
    <col min="3846" max="3846" width="10.85546875" style="821" customWidth="1"/>
    <col min="3847" max="3847" width="33.5703125" style="821" customWidth="1"/>
    <col min="3848" max="3848" width="6.7109375" style="821" customWidth="1"/>
    <col min="3849" max="3850" width="8.7109375" style="821" customWidth="1"/>
    <col min="3851" max="3851" width="8.5703125" style="821" customWidth="1"/>
    <col min="3852" max="3852" width="17.85546875" style="821" customWidth="1"/>
    <col min="3853" max="3853" width="8.42578125" style="821" customWidth="1"/>
    <col min="3854" max="3855" width="13.140625" style="821" customWidth="1"/>
    <col min="3856" max="3856" width="10" style="821" customWidth="1"/>
    <col min="3857" max="3858" width="15" style="821" customWidth="1"/>
    <col min="3859" max="3859" width="12.28515625" style="821" customWidth="1"/>
    <col min="3860" max="3860" width="18.85546875" style="821" customWidth="1"/>
    <col min="3861" max="3863" width="12.28515625" style="821" customWidth="1"/>
    <col min="3864" max="4096" width="12.5703125" style="821"/>
    <col min="4097" max="4097" width="7.7109375" style="821" customWidth="1"/>
    <col min="4098" max="4098" width="11.5703125" style="821" customWidth="1"/>
    <col min="4099" max="4099" width="19.28515625" style="821" customWidth="1"/>
    <col min="4100" max="4100" width="16.28515625" style="821" customWidth="1"/>
    <col min="4101" max="4101" width="17.5703125" style="821" customWidth="1"/>
    <col min="4102" max="4102" width="10.85546875" style="821" customWidth="1"/>
    <col min="4103" max="4103" width="33.5703125" style="821" customWidth="1"/>
    <col min="4104" max="4104" width="6.7109375" style="821" customWidth="1"/>
    <col min="4105" max="4106" width="8.7109375" style="821" customWidth="1"/>
    <col min="4107" max="4107" width="8.5703125" style="821" customWidth="1"/>
    <col min="4108" max="4108" width="17.85546875" style="821" customWidth="1"/>
    <col min="4109" max="4109" width="8.42578125" style="821" customWidth="1"/>
    <col min="4110" max="4111" width="13.140625" style="821" customWidth="1"/>
    <col min="4112" max="4112" width="10" style="821" customWidth="1"/>
    <col min="4113" max="4114" width="15" style="821" customWidth="1"/>
    <col min="4115" max="4115" width="12.28515625" style="821" customWidth="1"/>
    <col min="4116" max="4116" width="18.85546875" style="821" customWidth="1"/>
    <col min="4117" max="4119" width="12.28515625" style="821" customWidth="1"/>
    <col min="4120" max="4352" width="12.5703125" style="821"/>
    <col min="4353" max="4353" width="7.7109375" style="821" customWidth="1"/>
    <col min="4354" max="4354" width="11.5703125" style="821" customWidth="1"/>
    <col min="4355" max="4355" width="19.28515625" style="821" customWidth="1"/>
    <col min="4356" max="4356" width="16.28515625" style="821" customWidth="1"/>
    <col min="4357" max="4357" width="17.5703125" style="821" customWidth="1"/>
    <col min="4358" max="4358" width="10.85546875" style="821" customWidth="1"/>
    <col min="4359" max="4359" width="33.5703125" style="821" customWidth="1"/>
    <col min="4360" max="4360" width="6.7109375" style="821" customWidth="1"/>
    <col min="4361" max="4362" width="8.7109375" style="821" customWidth="1"/>
    <col min="4363" max="4363" width="8.5703125" style="821" customWidth="1"/>
    <col min="4364" max="4364" width="17.85546875" style="821" customWidth="1"/>
    <col min="4365" max="4365" width="8.42578125" style="821" customWidth="1"/>
    <col min="4366" max="4367" width="13.140625" style="821" customWidth="1"/>
    <col min="4368" max="4368" width="10" style="821" customWidth="1"/>
    <col min="4369" max="4370" width="15" style="821" customWidth="1"/>
    <col min="4371" max="4371" width="12.28515625" style="821" customWidth="1"/>
    <col min="4372" max="4372" width="18.85546875" style="821" customWidth="1"/>
    <col min="4373" max="4375" width="12.28515625" style="821" customWidth="1"/>
    <col min="4376" max="4608" width="12.5703125" style="821"/>
    <col min="4609" max="4609" width="7.7109375" style="821" customWidth="1"/>
    <col min="4610" max="4610" width="11.5703125" style="821" customWidth="1"/>
    <col min="4611" max="4611" width="19.28515625" style="821" customWidth="1"/>
    <col min="4612" max="4612" width="16.28515625" style="821" customWidth="1"/>
    <col min="4613" max="4613" width="17.5703125" style="821" customWidth="1"/>
    <col min="4614" max="4614" width="10.85546875" style="821" customWidth="1"/>
    <col min="4615" max="4615" width="33.5703125" style="821" customWidth="1"/>
    <col min="4616" max="4616" width="6.7109375" style="821" customWidth="1"/>
    <col min="4617" max="4618" width="8.7109375" style="821" customWidth="1"/>
    <col min="4619" max="4619" width="8.5703125" style="821" customWidth="1"/>
    <col min="4620" max="4620" width="17.85546875" style="821" customWidth="1"/>
    <col min="4621" max="4621" width="8.42578125" style="821" customWidth="1"/>
    <col min="4622" max="4623" width="13.140625" style="821" customWidth="1"/>
    <col min="4624" max="4624" width="10" style="821" customWidth="1"/>
    <col min="4625" max="4626" width="15" style="821" customWidth="1"/>
    <col min="4627" max="4627" width="12.28515625" style="821" customWidth="1"/>
    <col min="4628" max="4628" width="18.85546875" style="821" customWidth="1"/>
    <col min="4629" max="4631" width="12.28515625" style="821" customWidth="1"/>
    <col min="4632" max="4864" width="12.5703125" style="821"/>
    <col min="4865" max="4865" width="7.7109375" style="821" customWidth="1"/>
    <col min="4866" max="4866" width="11.5703125" style="821" customWidth="1"/>
    <col min="4867" max="4867" width="19.28515625" style="821" customWidth="1"/>
    <col min="4868" max="4868" width="16.28515625" style="821" customWidth="1"/>
    <col min="4869" max="4869" width="17.5703125" style="821" customWidth="1"/>
    <col min="4870" max="4870" width="10.85546875" style="821" customWidth="1"/>
    <col min="4871" max="4871" width="33.5703125" style="821" customWidth="1"/>
    <col min="4872" max="4872" width="6.7109375" style="821" customWidth="1"/>
    <col min="4873" max="4874" width="8.7109375" style="821" customWidth="1"/>
    <col min="4875" max="4875" width="8.5703125" style="821" customWidth="1"/>
    <col min="4876" max="4876" width="17.85546875" style="821" customWidth="1"/>
    <col min="4877" max="4877" width="8.42578125" style="821" customWidth="1"/>
    <col min="4878" max="4879" width="13.140625" style="821" customWidth="1"/>
    <col min="4880" max="4880" width="10" style="821" customWidth="1"/>
    <col min="4881" max="4882" width="15" style="821" customWidth="1"/>
    <col min="4883" max="4883" width="12.28515625" style="821" customWidth="1"/>
    <col min="4884" max="4884" width="18.85546875" style="821" customWidth="1"/>
    <col min="4885" max="4887" width="12.28515625" style="821" customWidth="1"/>
    <col min="4888" max="5120" width="12.5703125" style="821"/>
    <col min="5121" max="5121" width="7.7109375" style="821" customWidth="1"/>
    <col min="5122" max="5122" width="11.5703125" style="821" customWidth="1"/>
    <col min="5123" max="5123" width="19.28515625" style="821" customWidth="1"/>
    <col min="5124" max="5124" width="16.28515625" style="821" customWidth="1"/>
    <col min="5125" max="5125" width="17.5703125" style="821" customWidth="1"/>
    <col min="5126" max="5126" width="10.85546875" style="821" customWidth="1"/>
    <col min="5127" max="5127" width="33.5703125" style="821" customWidth="1"/>
    <col min="5128" max="5128" width="6.7109375" style="821" customWidth="1"/>
    <col min="5129" max="5130" width="8.7109375" style="821" customWidth="1"/>
    <col min="5131" max="5131" width="8.5703125" style="821" customWidth="1"/>
    <col min="5132" max="5132" width="17.85546875" style="821" customWidth="1"/>
    <col min="5133" max="5133" width="8.42578125" style="821" customWidth="1"/>
    <col min="5134" max="5135" width="13.140625" style="821" customWidth="1"/>
    <col min="5136" max="5136" width="10" style="821" customWidth="1"/>
    <col min="5137" max="5138" width="15" style="821" customWidth="1"/>
    <col min="5139" max="5139" width="12.28515625" style="821" customWidth="1"/>
    <col min="5140" max="5140" width="18.85546875" style="821" customWidth="1"/>
    <col min="5141" max="5143" width="12.28515625" style="821" customWidth="1"/>
    <col min="5144" max="5376" width="12.5703125" style="821"/>
    <col min="5377" max="5377" width="7.7109375" style="821" customWidth="1"/>
    <col min="5378" max="5378" width="11.5703125" style="821" customWidth="1"/>
    <col min="5379" max="5379" width="19.28515625" style="821" customWidth="1"/>
    <col min="5380" max="5380" width="16.28515625" style="821" customWidth="1"/>
    <col min="5381" max="5381" width="17.5703125" style="821" customWidth="1"/>
    <col min="5382" max="5382" width="10.85546875" style="821" customWidth="1"/>
    <col min="5383" max="5383" width="33.5703125" style="821" customWidth="1"/>
    <col min="5384" max="5384" width="6.7109375" style="821" customWidth="1"/>
    <col min="5385" max="5386" width="8.7109375" style="821" customWidth="1"/>
    <col min="5387" max="5387" width="8.5703125" style="821" customWidth="1"/>
    <col min="5388" max="5388" width="17.85546875" style="821" customWidth="1"/>
    <col min="5389" max="5389" width="8.42578125" style="821" customWidth="1"/>
    <col min="5390" max="5391" width="13.140625" style="821" customWidth="1"/>
    <col min="5392" max="5392" width="10" style="821" customWidth="1"/>
    <col min="5393" max="5394" width="15" style="821" customWidth="1"/>
    <col min="5395" max="5395" width="12.28515625" style="821" customWidth="1"/>
    <col min="5396" max="5396" width="18.85546875" style="821" customWidth="1"/>
    <col min="5397" max="5399" width="12.28515625" style="821" customWidth="1"/>
    <col min="5400" max="5632" width="12.5703125" style="821"/>
    <col min="5633" max="5633" width="7.7109375" style="821" customWidth="1"/>
    <col min="5634" max="5634" width="11.5703125" style="821" customWidth="1"/>
    <col min="5635" max="5635" width="19.28515625" style="821" customWidth="1"/>
    <col min="5636" max="5636" width="16.28515625" style="821" customWidth="1"/>
    <col min="5637" max="5637" width="17.5703125" style="821" customWidth="1"/>
    <col min="5638" max="5638" width="10.85546875" style="821" customWidth="1"/>
    <col min="5639" max="5639" width="33.5703125" style="821" customWidth="1"/>
    <col min="5640" max="5640" width="6.7109375" style="821" customWidth="1"/>
    <col min="5641" max="5642" width="8.7109375" style="821" customWidth="1"/>
    <col min="5643" max="5643" width="8.5703125" style="821" customWidth="1"/>
    <col min="5644" max="5644" width="17.85546875" style="821" customWidth="1"/>
    <col min="5645" max="5645" width="8.42578125" style="821" customWidth="1"/>
    <col min="5646" max="5647" width="13.140625" style="821" customWidth="1"/>
    <col min="5648" max="5648" width="10" style="821" customWidth="1"/>
    <col min="5649" max="5650" width="15" style="821" customWidth="1"/>
    <col min="5651" max="5651" width="12.28515625" style="821" customWidth="1"/>
    <col min="5652" max="5652" width="18.85546875" style="821" customWidth="1"/>
    <col min="5653" max="5655" width="12.28515625" style="821" customWidth="1"/>
    <col min="5656" max="5888" width="12.5703125" style="821"/>
    <col min="5889" max="5889" width="7.7109375" style="821" customWidth="1"/>
    <col min="5890" max="5890" width="11.5703125" style="821" customWidth="1"/>
    <col min="5891" max="5891" width="19.28515625" style="821" customWidth="1"/>
    <col min="5892" max="5892" width="16.28515625" style="821" customWidth="1"/>
    <col min="5893" max="5893" width="17.5703125" style="821" customWidth="1"/>
    <col min="5894" max="5894" width="10.85546875" style="821" customWidth="1"/>
    <col min="5895" max="5895" width="33.5703125" style="821" customWidth="1"/>
    <col min="5896" max="5896" width="6.7109375" style="821" customWidth="1"/>
    <col min="5897" max="5898" width="8.7109375" style="821" customWidth="1"/>
    <col min="5899" max="5899" width="8.5703125" style="821" customWidth="1"/>
    <col min="5900" max="5900" width="17.85546875" style="821" customWidth="1"/>
    <col min="5901" max="5901" width="8.42578125" style="821" customWidth="1"/>
    <col min="5902" max="5903" width="13.140625" style="821" customWidth="1"/>
    <col min="5904" max="5904" width="10" style="821" customWidth="1"/>
    <col min="5905" max="5906" width="15" style="821" customWidth="1"/>
    <col min="5907" max="5907" width="12.28515625" style="821" customWidth="1"/>
    <col min="5908" max="5908" width="18.85546875" style="821" customWidth="1"/>
    <col min="5909" max="5911" width="12.28515625" style="821" customWidth="1"/>
    <col min="5912" max="6144" width="12.5703125" style="821"/>
    <col min="6145" max="6145" width="7.7109375" style="821" customWidth="1"/>
    <col min="6146" max="6146" width="11.5703125" style="821" customWidth="1"/>
    <col min="6147" max="6147" width="19.28515625" style="821" customWidth="1"/>
    <col min="6148" max="6148" width="16.28515625" style="821" customWidth="1"/>
    <col min="6149" max="6149" width="17.5703125" style="821" customWidth="1"/>
    <col min="6150" max="6150" width="10.85546875" style="821" customWidth="1"/>
    <col min="6151" max="6151" width="33.5703125" style="821" customWidth="1"/>
    <col min="6152" max="6152" width="6.7109375" style="821" customWidth="1"/>
    <col min="6153" max="6154" width="8.7109375" style="821" customWidth="1"/>
    <col min="6155" max="6155" width="8.5703125" style="821" customWidth="1"/>
    <col min="6156" max="6156" width="17.85546875" style="821" customWidth="1"/>
    <col min="6157" max="6157" width="8.42578125" style="821" customWidth="1"/>
    <col min="6158" max="6159" width="13.140625" style="821" customWidth="1"/>
    <col min="6160" max="6160" width="10" style="821" customWidth="1"/>
    <col min="6161" max="6162" width="15" style="821" customWidth="1"/>
    <col min="6163" max="6163" width="12.28515625" style="821" customWidth="1"/>
    <col min="6164" max="6164" width="18.85546875" style="821" customWidth="1"/>
    <col min="6165" max="6167" width="12.28515625" style="821" customWidth="1"/>
    <col min="6168" max="6400" width="12.5703125" style="821"/>
    <col min="6401" max="6401" width="7.7109375" style="821" customWidth="1"/>
    <col min="6402" max="6402" width="11.5703125" style="821" customWidth="1"/>
    <col min="6403" max="6403" width="19.28515625" style="821" customWidth="1"/>
    <col min="6404" max="6404" width="16.28515625" style="821" customWidth="1"/>
    <col min="6405" max="6405" width="17.5703125" style="821" customWidth="1"/>
    <col min="6406" max="6406" width="10.85546875" style="821" customWidth="1"/>
    <col min="6407" max="6407" width="33.5703125" style="821" customWidth="1"/>
    <col min="6408" max="6408" width="6.7109375" style="821" customWidth="1"/>
    <col min="6409" max="6410" width="8.7109375" style="821" customWidth="1"/>
    <col min="6411" max="6411" width="8.5703125" style="821" customWidth="1"/>
    <col min="6412" max="6412" width="17.85546875" style="821" customWidth="1"/>
    <col min="6413" max="6413" width="8.42578125" style="821" customWidth="1"/>
    <col min="6414" max="6415" width="13.140625" style="821" customWidth="1"/>
    <col min="6416" max="6416" width="10" style="821" customWidth="1"/>
    <col min="6417" max="6418" width="15" style="821" customWidth="1"/>
    <col min="6419" max="6419" width="12.28515625" style="821" customWidth="1"/>
    <col min="6420" max="6420" width="18.85546875" style="821" customWidth="1"/>
    <col min="6421" max="6423" width="12.28515625" style="821" customWidth="1"/>
    <col min="6424" max="6656" width="12.5703125" style="821"/>
    <col min="6657" max="6657" width="7.7109375" style="821" customWidth="1"/>
    <col min="6658" max="6658" width="11.5703125" style="821" customWidth="1"/>
    <col min="6659" max="6659" width="19.28515625" style="821" customWidth="1"/>
    <col min="6660" max="6660" width="16.28515625" style="821" customWidth="1"/>
    <col min="6661" max="6661" width="17.5703125" style="821" customWidth="1"/>
    <col min="6662" max="6662" width="10.85546875" style="821" customWidth="1"/>
    <col min="6663" max="6663" width="33.5703125" style="821" customWidth="1"/>
    <col min="6664" max="6664" width="6.7109375" style="821" customWidth="1"/>
    <col min="6665" max="6666" width="8.7109375" style="821" customWidth="1"/>
    <col min="6667" max="6667" width="8.5703125" style="821" customWidth="1"/>
    <col min="6668" max="6668" width="17.85546875" style="821" customWidth="1"/>
    <col min="6669" max="6669" width="8.42578125" style="821" customWidth="1"/>
    <col min="6670" max="6671" width="13.140625" style="821" customWidth="1"/>
    <col min="6672" max="6672" width="10" style="821" customWidth="1"/>
    <col min="6673" max="6674" width="15" style="821" customWidth="1"/>
    <col min="6675" max="6675" width="12.28515625" style="821" customWidth="1"/>
    <col min="6676" max="6676" width="18.85546875" style="821" customWidth="1"/>
    <col min="6677" max="6679" width="12.28515625" style="821" customWidth="1"/>
    <col min="6680" max="6912" width="12.5703125" style="821"/>
    <col min="6913" max="6913" width="7.7109375" style="821" customWidth="1"/>
    <col min="6914" max="6914" width="11.5703125" style="821" customWidth="1"/>
    <col min="6915" max="6915" width="19.28515625" style="821" customWidth="1"/>
    <col min="6916" max="6916" width="16.28515625" style="821" customWidth="1"/>
    <col min="6917" max="6917" width="17.5703125" style="821" customWidth="1"/>
    <col min="6918" max="6918" width="10.85546875" style="821" customWidth="1"/>
    <col min="6919" max="6919" width="33.5703125" style="821" customWidth="1"/>
    <col min="6920" max="6920" width="6.7109375" style="821" customWidth="1"/>
    <col min="6921" max="6922" width="8.7109375" style="821" customWidth="1"/>
    <col min="6923" max="6923" width="8.5703125" style="821" customWidth="1"/>
    <col min="6924" max="6924" width="17.85546875" style="821" customWidth="1"/>
    <col min="6925" max="6925" width="8.42578125" style="821" customWidth="1"/>
    <col min="6926" max="6927" width="13.140625" style="821" customWidth="1"/>
    <col min="6928" max="6928" width="10" style="821" customWidth="1"/>
    <col min="6929" max="6930" width="15" style="821" customWidth="1"/>
    <col min="6931" max="6931" width="12.28515625" style="821" customWidth="1"/>
    <col min="6932" max="6932" width="18.85546875" style="821" customWidth="1"/>
    <col min="6933" max="6935" width="12.28515625" style="821" customWidth="1"/>
    <col min="6936" max="7168" width="12.5703125" style="821"/>
    <col min="7169" max="7169" width="7.7109375" style="821" customWidth="1"/>
    <col min="7170" max="7170" width="11.5703125" style="821" customWidth="1"/>
    <col min="7171" max="7171" width="19.28515625" style="821" customWidth="1"/>
    <col min="7172" max="7172" width="16.28515625" style="821" customWidth="1"/>
    <col min="7173" max="7173" width="17.5703125" style="821" customWidth="1"/>
    <col min="7174" max="7174" width="10.85546875" style="821" customWidth="1"/>
    <col min="7175" max="7175" width="33.5703125" style="821" customWidth="1"/>
    <col min="7176" max="7176" width="6.7109375" style="821" customWidth="1"/>
    <col min="7177" max="7178" width="8.7109375" style="821" customWidth="1"/>
    <col min="7179" max="7179" width="8.5703125" style="821" customWidth="1"/>
    <col min="7180" max="7180" width="17.85546875" style="821" customWidth="1"/>
    <col min="7181" max="7181" width="8.42578125" style="821" customWidth="1"/>
    <col min="7182" max="7183" width="13.140625" style="821" customWidth="1"/>
    <col min="7184" max="7184" width="10" style="821" customWidth="1"/>
    <col min="7185" max="7186" width="15" style="821" customWidth="1"/>
    <col min="7187" max="7187" width="12.28515625" style="821" customWidth="1"/>
    <col min="7188" max="7188" width="18.85546875" style="821" customWidth="1"/>
    <col min="7189" max="7191" width="12.28515625" style="821" customWidth="1"/>
    <col min="7192" max="7424" width="12.5703125" style="821"/>
    <col min="7425" max="7425" width="7.7109375" style="821" customWidth="1"/>
    <col min="7426" max="7426" width="11.5703125" style="821" customWidth="1"/>
    <col min="7427" max="7427" width="19.28515625" style="821" customWidth="1"/>
    <col min="7428" max="7428" width="16.28515625" style="821" customWidth="1"/>
    <col min="7429" max="7429" width="17.5703125" style="821" customWidth="1"/>
    <col min="7430" max="7430" width="10.85546875" style="821" customWidth="1"/>
    <col min="7431" max="7431" width="33.5703125" style="821" customWidth="1"/>
    <col min="7432" max="7432" width="6.7109375" style="821" customWidth="1"/>
    <col min="7433" max="7434" width="8.7109375" style="821" customWidth="1"/>
    <col min="7435" max="7435" width="8.5703125" style="821" customWidth="1"/>
    <col min="7436" max="7436" width="17.85546875" style="821" customWidth="1"/>
    <col min="7437" max="7437" width="8.42578125" style="821" customWidth="1"/>
    <col min="7438" max="7439" width="13.140625" style="821" customWidth="1"/>
    <col min="7440" max="7440" width="10" style="821" customWidth="1"/>
    <col min="7441" max="7442" width="15" style="821" customWidth="1"/>
    <col min="7443" max="7443" width="12.28515625" style="821" customWidth="1"/>
    <col min="7444" max="7444" width="18.85546875" style="821" customWidth="1"/>
    <col min="7445" max="7447" width="12.28515625" style="821" customWidth="1"/>
    <col min="7448" max="7680" width="12.5703125" style="821"/>
    <col min="7681" max="7681" width="7.7109375" style="821" customWidth="1"/>
    <col min="7682" max="7682" width="11.5703125" style="821" customWidth="1"/>
    <col min="7683" max="7683" width="19.28515625" style="821" customWidth="1"/>
    <col min="7684" max="7684" width="16.28515625" style="821" customWidth="1"/>
    <col min="7685" max="7685" width="17.5703125" style="821" customWidth="1"/>
    <col min="7686" max="7686" width="10.85546875" style="821" customWidth="1"/>
    <col min="7687" max="7687" width="33.5703125" style="821" customWidth="1"/>
    <col min="7688" max="7688" width="6.7109375" style="821" customWidth="1"/>
    <col min="7689" max="7690" width="8.7109375" style="821" customWidth="1"/>
    <col min="7691" max="7691" width="8.5703125" style="821" customWidth="1"/>
    <col min="7692" max="7692" width="17.85546875" style="821" customWidth="1"/>
    <col min="7693" max="7693" width="8.42578125" style="821" customWidth="1"/>
    <col min="7694" max="7695" width="13.140625" style="821" customWidth="1"/>
    <col min="7696" max="7696" width="10" style="821" customWidth="1"/>
    <col min="7697" max="7698" width="15" style="821" customWidth="1"/>
    <col min="7699" max="7699" width="12.28515625" style="821" customWidth="1"/>
    <col min="7700" max="7700" width="18.85546875" style="821" customWidth="1"/>
    <col min="7701" max="7703" width="12.28515625" style="821" customWidth="1"/>
    <col min="7704" max="7936" width="12.5703125" style="821"/>
    <col min="7937" max="7937" width="7.7109375" style="821" customWidth="1"/>
    <col min="7938" max="7938" width="11.5703125" style="821" customWidth="1"/>
    <col min="7939" max="7939" width="19.28515625" style="821" customWidth="1"/>
    <col min="7940" max="7940" width="16.28515625" style="821" customWidth="1"/>
    <col min="7941" max="7941" width="17.5703125" style="821" customWidth="1"/>
    <col min="7942" max="7942" width="10.85546875" style="821" customWidth="1"/>
    <col min="7943" max="7943" width="33.5703125" style="821" customWidth="1"/>
    <col min="7944" max="7944" width="6.7109375" style="821" customWidth="1"/>
    <col min="7945" max="7946" width="8.7109375" style="821" customWidth="1"/>
    <col min="7947" max="7947" width="8.5703125" style="821" customWidth="1"/>
    <col min="7948" max="7948" width="17.85546875" style="821" customWidth="1"/>
    <col min="7949" max="7949" width="8.42578125" style="821" customWidth="1"/>
    <col min="7950" max="7951" width="13.140625" style="821" customWidth="1"/>
    <col min="7952" max="7952" width="10" style="821" customWidth="1"/>
    <col min="7953" max="7954" width="15" style="821" customWidth="1"/>
    <col min="7955" max="7955" width="12.28515625" style="821" customWidth="1"/>
    <col min="7956" max="7956" width="18.85546875" style="821" customWidth="1"/>
    <col min="7957" max="7959" width="12.28515625" style="821" customWidth="1"/>
    <col min="7960" max="8192" width="12.5703125" style="821"/>
    <col min="8193" max="8193" width="7.7109375" style="821" customWidth="1"/>
    <col min="8194" max="8194" width="11.5703125" style="821" customWidth="1"/>
    <col min="8195" max="8195" width="19.28515625" style="821" customWidth="1"/>
    <col min="8196" max="8196" width="16.28515625" style="821" customWidth="1"/>
    <col min="8197" max="8197" width="17.5703125" style="821" customWidth="1"/>
    <col min="8198" max="8198" width="10.85546875" style="821" customWidth="1"/>
    <col min="8199" max="8199" width="33.5703125" style="821" customWidth="1"/>
    <col min="8200" max="8200" width="6.7109375" style="821" customWidth="1"/>
    <col min="8201" max="8202" width="8.7109375" style="821" customWidth="1"/>
    <col min="8203" max="8203" width="8.5703125" style="821" customWidth="1"/>
    <col min="8204" max="8204" width="17.85546875" style="821" customWidth="1"/>
    <col min="8205" max="8205" width="8.42578125" style="821" customWidth="1"/>
    <col min="8206" max="8207" width="13.140625" style="821" customWidth="1"/>
    <col min="8208" max="8208" width="10" style="821" customWidth="1"/>
    <col min="8209" max="8210" width="15" style="821" customWidth="1"/>
    <col min="8211" max="8211" width="12.28515625" style="821" customWidth="1"/>
    <col min="8212" max="8212" width="18.85546875" style="821" customWidth="1"/>
    <col min="8213" max="8215" width="12.28515625" style="821" customWidth="1"/>
    <col min="8216" max="8448" width="12.5703125" style="821"/>
    <col min="8449" max="8449" width="7.7109375" style="821" customWidth="1"/>
    <col min="8450" max="8450" width="11.5703125" style="821" customWidth="1"/>
    <col min="8451" max="8451" width="19.28515625" style="821" customWidth="1"/>
    <col min="8452" max="8452" width="16.28515625" style="821" customWidth="1"/>
    <col min="8453" max="8453" width="17.5703125" style="821" customWidth="1"/>
    <col min="8454" max="8454" width="10.85546875" style="821" customWidth="1"/>
    <col min="8455" max="8455" width="33.5703125" style="821" customWidth="1"/>
    <col min="8456" max="8456" width="6.7109375" style="821" customWidth="1"/>
    <col min="8457" max="8458" width="8.7109375" style="821" customWidth="1"/>
    <col min="8459" max="8459" width="8.5703125" style="821" customWidth="1"/>
    <col min="8460" max="8460" width="17.85546875" style="821" customWidth="1"/>
    <col min="8461" max="8461" width="8.42578125" style="821" customWidth="1"/>
    <col min="8462" max="8463" width="13.140625" style="821" customWidth="1"/>
    <col min="8464" max="8464" width="10" style="821" customWidth="1"/>
    <col min="8465" max="8466" width="15" style="821" customWidth="1"/>
    <col min="8467" max="8467" width="12.28515625" style="821" customWidth="1"/>
    <col min="8468" max="8468" width="18.85546875" style="821" customWidth="1"/>
    <col min="8469" max="8471" width="12.28515625" style="821" customWidth="1"/>
    <col min="8472" max="8704" width="12.5703125" style="821"/>
    <col min="8705" max="8705" width="7.7109375" style="821" customWidth="1"/>
    <col min="8706" max="8706" width="11.5703125" style="821" customWidth="1"/>
    <col min="8707" max="8707" width="19.28515625" style="821" customWidth="1"/>
    <col min="8708" max="8708" width="16.28515625" style="821" customWidth="1"/>
    <col min="8709" max="8709" width="17.5703125" style="821" customWidth="1"/>
    <col min="8710" max="8710" width="10.85546875" style="821" customWidth="1"/>
    <col min="8711" max="8711" width="33.5703125" style="821" customWidth="1"/>
    <col min="8712" max="8712" width="6.7109375" style="821" customWidth="1"/>
    <col min="8713" max="8714" width="8.7109375" style="821" customWidth="1"/>
    <col min="8715" max="8715" width="8.5703125" style="821" customWidth="1"/>
    <col min="8716" max="8716" width="17.85546875" style="821" customWidth="1"/>
    <col min="8717" max="8717" width="8.42578125" style="821" customWidth="1"/>
    <col min="8718" max="8719" width="13.140625" style="821" customWidth="1"/>
    <col min="8720" max="8720" width="10" style="821" customWidth="1"/>
    <col min="8721" max="8722" width="15" style="821" customWidth="1"/>
    <col min="8723" max="8723" width="12.28515625" style="821" customWidth="1"/>
    <col min="8724" max="8724" width="18.85546875" style="821" customWidth="1"/>
    <col min="8725" max="8727" width="12.28515625" style="821" customWidth="1"/>
    <col min="8728" max="8960" width="12.5703125" style="821"/>
    <col min="8961" max="8961" width="7.7109375" style="821" customWidth="1"/>
    <col min="8962" max="8962" width="11.5703125" style="821" customWidth="1"/>
    <col min="8963" max="8963" width="19.28515625" style="821" customWidth="1"/>
    <col min="8964" max="8964" width="16.28515625" style="821" customWidth="1"/>
    <col min="8965" max="8965" width="17.5703125" style="821" customWidth="1"/>
    <col min="8966" max="8966" width="10.85546875" style="821" customWidth="1"/>
    <col min="8967" max="8967" width="33.5703125" style="821" customWidth="1"/>
    <col min="8968" max="8968" width="6.7109375" style="821" customWidth="1"/>
    <col min="8969" max="8970" width="8.7109375" style="821" customWidth="1"/>
    <col min="8971" max="8971" width="8.5703125" style="821" customWidth="1"/>
    <col min="8972" max="8972" width="17.85546875" style="821" customWidth="1"/>
    <col min="8973" max="8973" width="8.42578125" style="821" customWidth="1"/>
    <col min="8974" max="8975" width="13.140625" style="821" customWidth="1"/>
    <col min="8976" max="8976" width="10" style="821" customWidth="1"/>
    <col min="8977" max="8978" width="15" style="821" customWidth="1"/>
    <col min="8979" max="8979" width="12.28515625" style="821" customWidth="1"/>
    <col min="8980" max="8980" width="18.85546875" style="821" customWidth="1"/>
    <col min="8981" max="8983" width="12.28515625" style="821" customWidth="1"/>
    <col min="8984" max="9216" width="12.5703125" style="821"/>
    <col min="9217" max="9217" width="7.7109375" style="821" customWidth="1"/>
    <col min="9218" max="9218" width="11.5703125" style="821" customWidth="1"/>
    <col min="9219" max="9219" width="19.28515625" style="821" customWidth="1"/>
    <col min="9220" max="9220" width="16.28515625" style="821" customWidth="1"/>
    <col min="9221" max="9221" width="17.5703125" style="821" customWidth="1"/>
    <col min="9222" max="9222" width="10.85546875" style="821" customWidth="1"/>
    <col min="9223" max="9223" width="33.5703125" style="821" customWidth="1"/>
    <col min="9224" max="9224" width="6.7109375" style="821" customWidth="1"/>
    <col min="9225" max="9226" width="8.7109375" style="821" customWidth="1"/>
    <col min="9227" max="9227" width="8.5703125" style="821" customWidth="1"/>
    <col min="9228" max="9228" width="17.85546875" style="821" customWidth="1"/>
    <col min="9229" max="9229" width="8.42578125" style="821" customWidth="1"/>
    <col min="9230" max="9231" width="13.140625" style="821" customWidth="1"/>
    <col min="9232" max="9232" width="10" style="821" customWidth="1"/>
    <col min="9233" max="9234" width="15" style="821" customWidth="1"/>
    <col min="9235" max="9235" width="12.28515625" style="821" customWidth="1"/>
    <col min="9236" max="9236" width="18.85546875" style="821" customWidth="1"/>
    <col min="9237" max="9239" width="12.28515625" style="821" customWidth="1"/>
    <col min="9240" max="9472" width="12.5703125" style="821"/>
    <col min="9473" max="9473" width="7.7109375" style="821" customWidth="1"/>
    <col min="9474" max="9474" width="11.5703125" style="821" customWidth="1"/>
    <col min="9475" max="9475" width="19.28515625" style="821" customWidth="1"/>
    <col min="9476" max="9476" width="16.28515625" style="821" customWidth="1"/>
    <col min="9477" max="9477" width="17.5703125" style="821" customWidth="1"/>
    <col min="9478" max="9478" width="10.85546875" style="821" customWidth="1"/>
    <col min="9479" max="9479" width="33.5703125" style="821" customWidth="1"/>
    <col min="9480" max="9480" width="6.7109375" style="821" customWidth="1"/>
    <col min="9481" max="9482" width="8.7109375" style="821" customWidth="1"/>
    <col min="9483" max="9483" width="8.5703125" style="821" customWidth="1"/>
    <col min="9484" max="9484" width="17.85546875" style="821" customWidth="1"/>
    <col min="9485" max="9485" width="8.42578125" style="821" customWidth="1"/>
    <col min="9486" max="9487" width="13.140625" style="821" customWidth="1"/>
    <col min="9488" max="9488" width="10" style="821" customWidth="1"/>
    <col min="9489" max="9490" width="15" style="821" customWidth="1"/>
    <col min="9491" max="9491" width="12.28515625" style="821" customWidth="1"/>
    <col min="9492" max="9492" width="18.85546875" style="821" customWidth="1"/>
    <col min="9493" max="9495" width="12.28515625" style="821" customWidth="1"/>
    <col min="9496" max="9728" width="12.5703125" style="821"/>
    <col min="9729" max="9729" width="7.7109375" style="821" customWidth="1"/>
    <col min="9730" max="9730" width="11.5703125" style="821" customWidth="1"/>
    <col min="9731" max="9731" width="19.28515625" style="821" customWidth="1"/>
    <col min="9732" max="9732" width="16.28515625" style="821" customWidth="1"/>
    <col min="9733" max="9733" width="17.5703125" style="821" customWidth="1"/>
    <col min="9734" max="9734" width="10.85546875" style="821" customWidth="1"/>
    <col min="9735" max="9735" width="33.5703125" style="821" customWidth="1"/>
    <col min="9736" max="9736" width="6.7109375" style="821" customWidth="1"/>
    <col min="9737" max="9738" width="8.7109375" style="821" customWidth="1"/>
    <col min="9739" max="9739" width="8.5703125" style="821" customWidth="1"/>
    <col min="9740" max="9740" width="17.85546875" style="821" customWidth="1"/>
    <col min="9741" max="9741" width="8.42578125" style="821" customWidth="1"/>
    <col min="9742" max="9743" width="13.140625" style="821" customWidth="1"/>
    <col min="9744" max="9744" width="10" style="821" customWidth="1"/>
    <col min="9745" max="9746" width="15" style="821" customWidth="1"/>
    <col min="9747" max="9747" width="12.28515625" style="821" customWidth="1"/>
    <col min="9748" max="9748" width="18.85546875" style="821" customWidth="1"/>
    <col min="9749" max="9751" width="12.28515625" style="821" customWidth="1"/>
    <col min="9752" max="9984" width="12.5703125" style="821"/>
    <col min="9985" max="9985" width="7.7109375" style="821" customWidth="1"/>
    <col min="9986" max="9986" width="11.5703125" style="821" customWidth="1"/>
    <col min="9987" max="9987" width="19.28515625" style="821" customWidth="1"/>
    <col min="9988" max="9988" width="16.28515625" style="821" customWidth="1"/>
    <col min="9989" max="9989" width="17.5703125" style="821" customWidth="1"/>
    <col min="9990" max="9990" width="10.85546875" style="821" customWidth="1"/>
    <col min="9991" max="9991" width="33.5703125" style="821" customWidth="1"/>
    <col min="9992" max="9992" width="6.7109375" style="821" customWidth="1"/>
    <col min="9993" max="9994" width="8.7109375" style="821" customWidth="1"/>
    <col min="9995" max="9995" width="8.5703125" style="821" customWidth="1"/>
    <col min="9996" max="9996" width="17.85546875" style="821" customWidth="1"/>
    <col min="9997" max="9997" width="8.42578125" style="821" customWidth="1"/>
    <col min="9998" max="9999" width="13.140625" style="821" customWidth="1"/>
    <col min="10000" max="10000" width="10" style="821" customWidth="1"/>
    <col min="10001" max="10002" width="15" style="821" customWidth="1"/>
    <col min="10003" max="10003" width="12.28515625" style="821" customWidth="1"/>
    <col min="10004" max="10004" width="18.85546875" style="821" customWidth="1"/>
    <col min="10005" max="10007" width="12.28515625" style="821" customWidth="1"/>
    <col min="10008" max="10240" width="12.5703125" style="821"/>
    <col min="10241" max="10241" width="7.7109375" style="821" customWidth="1"/>
    <col min="10242" max="10242" width="11.5703125" style="821" customWidth="1"/>
    <col min="10243" max="10243" width="19.28515625" style="821" customWidth="1"/>
    <col min="10244" max="10244" width="16.28515625" style="821" customWidth="1"/>
    <col min="10245" max="10245" width="17.5703125" style="821" customWidth="1"/>
    <col min="10246" max="10246" width="10.85546875" style="821" customWidth="1"/>
    <col min="10247" max="10247" width="33.5703125" style="821" customWidth="1"/>
    <col min="10248" max="10248" width="6.7109375" style="821" customWidth="1"/>
    <col min="10249" max="10250" width="8.7109375" style="821" customWidth="1"/>
    <col min="10251" max="10251" width="8.5703125" style="821" customWidth="1"/>
    <col min="10252" max="10252" width="17.85546875" style="821" customWidth="1"/>
    <col min="10253" max="10253" width="8.42578125" style="821" customWidth="1"/>
    <col min="10254" max="10255" width="13.140625" style="821" customWidth="1"/>
    <col min="10256" max="10256" width="10" style="821" customWidth="1"/>
    <col min="10257" max="10258" width="15" style="821" customWidth="1"/>
    <col min="10259" max="10259" width="12.28515625" style="821" customWidth="1"/>
    <col min="10260" max="10260" width="18.85546875" style="821" customWidth="1"/>
    <col min="10261" max="10263" width="12.28515625" style="821" customWidth="1"/>
    <col min="10264" max="10496" width="12.5703125" style="821"/>
    <col min="10497" max="10497" width="7.7109375" style="821" customWidth="1"/>
    <col min="10498" max="10498" width="11.5703125" style="821" customWidth="1"/>
    <col min="10499" max="10499" width="19.28515625" style="821" customWidth="1"/>
    <col min="10500" max="10500" width="16.28515625" style="821" customWidth="1"/>
    <col min="10501" max="10501" width="17.5703125" style="821" customWidth="1"/>
    <col min="10502" max="10502" width="10.85546875" style="821" customWidth="1"/>
    <col min="10503" max="10503" width="33.5703125" style="821" customWidth="1"/>
    <col min="10504" max="10504" width="6.7109375" style="821" customWidth="1"/>
    <col min="10505" max="10506" width="8.7109375" style="821" customWidth="1"/>
    <col min="10507" max="10507" width="8.5703125" style="821" customWidth="1"/>
    <col min="10508" max="10508" width="17.85546875" style="821" customWidth="1"/>
    <col min="10509" max="10509" width="8.42578125" style="821" customWidth="1"/>
    <col min="10510" max="10511" width="13.140625" style="821" customWidth="1"/>
    <col min="10512" max="10512" width="10" style="821" customWidth="1"/>
    <col min="10513" max="10514" width="15" style="821" customWidth="1"/>
    <col min="10515" max="10515" width="12.28515625" style="821" customWidth="1"/>
    <col min="10516" max="10516" width="18.85546875" style="821" customWidth="1"/>
    <col min="10517" max="10519" width="12.28515625" style="821" customWidth="1"/>
    <col min="10520" max="10752" width="12.5703125" style="821"/>
    <col min="10753" max="10753" width="7.7109375" style="821" customWidth="1"/>
    <col min="10754" max="10754" width="11.5703125" style="821" customWidth="1"/>
    <col min="10755" max="10755" width="19.28515625" style="821" customWidth="1"/>
    <col min="10756" max="10756" width="16.28515625" style="821" customWidth="1"/>
    <col min="10757" max="10757" width="17.5703125" style="821" customWidth="1"/>
    <col min="10758" max="10758" width="10.85546875" style="821" customWidth="1"/>
    <col min="10759" max="10759" width="33.5703125" style="821" customWidth="1"/>
    <col min="10760" max="10760" width="6.7109375" style="821" customWidth="1"/>
    <col min="10761" max="10762" width="8.7109375" style="821" customWidth="1"/>
    <col min="10763" max="10763" width="8.5703125" style="821" customWidth="1"/>
    <col min="10764" max="10764" width="17.85546875" style="821" customWidth="1"/>
    <col min="10765" max="10765" width="8.42578125" style="821" customWidth="1"/>
    <col min="10766" max="10767" width="13.140625" style="821" customWidth="1"/>
    <col min="10768" max="10768" width="10" style="821" customWidth="1"/>
    <col min="10769" max="10770" width="15" style="821" customWidth="1"/>
    <col min="10771" max="10771" width="12.28515625" style="821" customWidth="1"/>
    <col min="10772" max="10772" width="18.85546875" style="821" customWidth="1"/>
    <col min="10773" max="10775" width="12.28515625" style="821" customWidth="1"/>
    <col min="10776" max="11008" width="12.5703125" style="821"/>
    <col min="11009" max="11009" width="7.7109375" style="821" customWidth="1"/>
    <col min="11010" max="11010" width="11.5703125" style="821" customWidth="1"/>
    <col min="11011" max="11011" width="19.28515625" style="821" customWidth="1"/>
    <col min="11012" max="11012" width="16.28515625" style="821" customWidth="1"/>
    <col min="11013" max="11013" width="17.5703125" style="821" customWidth="1"/>
    <col min="11014" max="11014" width="10.85546875" style="821" customWidth="1"/>
    <col min="11015" max="11015" width="33.5703125" style="821" customWidth="1"/>
    <col min="11016" max="11016" width="6.7109375" style="821" customWidth="1"/>
    <col min="11017" max="11018" width="8.7109375" style="821" customWidth="1"/>
    <col min="11019" max="11019" width="8.5703125" style="821" customWidth="1"/>
    <col min="11020" max="11020" width="17.85546875" style="821" customWidth="1"/>
    <col min="11021" max="11021" width="8.42578125" style="821" customWidth="1"/>
    <col min="11022" max="11023" width="13.140625" style="821" customWidth="1"/>
    <col min="11024" max="11024" width="10" style="821" customWidth="1"/>
    <col min="11025" max="11026" width="15" style="821" customWidth="1"/>
    <col min="11027" max="11027" width="12.28515625" style="821" customWidth="1"/>
    <col min="11028" max="11028" width="18.85546875" style="821" customWidth="1"/>
    <col min="11029" max="11031" width="12.28515625" style="821" customWidth="1"/>
    <col min="11032" max="11264" width="12.5703125" style="821"/>
    <col min="11265" max="11265" width="7.7109375" style="821" customWidth="1"/>
    <col min="11266" max="11266" width="11.5703125" style="821" customWidth="1"/>
    <col min="11267" max="11267" width="19.28515625" style="821" customWidth="1"/>
    <col min="11268" max="11268" width="16.28515625" style="821" customWidth="1"/>
    <col min="11269" max="11269" width="17.5703125" style="821" customWidth="1"/>
    <col min="11270" max="11270" width="10.85546875" style="821" customWidth="1"/>
    <col min="11271" max="11271" width="33.5703125" style="821" customWidth="1"/>
    <col min="11272" max="11272" width="6.7109375" style="821" customWidth="1"/>
    <col min="11273" max="11274" width="8.7109375" style="821" customWidth="1"/>
    <col min="11275" max="11275" width="8.5703125" style="821" customWidth="1"/>
    <col min="11276" max="11276" width="17.85546875" style="821" customWidth="1"/>
    <col min="11277" max="11277" width="8.42578125" style="821" customWidth="1"/>
    <col min="11278" max="11279" width="13.140625" style="821" customWidth="1"/>
    <col min="11280" max="11280" width="10" style="821" customWidth="1"/>
    <col min="11281" max="11282" width="15" style="821" customWidth="1"/>
    <col min="11283" max="11283" width="12.28515625" style="821" customWidth="1"/>
    <col min="11284" max="11284" width="18.85546875" style="821" customWidth="1"/>
    <col min="11285" max="11287" width="12.28515625" style="821" customWidth="1"/>
    <col min="11288" max="11520" width="12.5703125" style="821"/>
    <col min="11521" max="11521" width="7.7109375" style="821" customWidth="1"/>
    <col min="11522" max="11522" width="11.5703125" style="821" customWidth="1"/>
    <col min="11523" max="11523" width="19.28515625" style="821" customWidth="1"/>
    <col min="11524" max="11524" width="16.28515625" style="821" customWidth="1"/>
    <col min="11525" max="11525" width="17.5703125" style="821" customWidth="1"/>
    <col min="11526" max="11526" width="10.85546875" style="821" customWidth="1"/>
    <col min="11527" max="11527" width="33.5703125" style="821" customWidth="1"/>
    <col min="11528" max="11528" width="6.7109375" style="821" customWidth="1"/>
    <col min="11529" max="11530" width="8.7109375" style="821" customWidth="1"/>
    <col min="11531" max="11531" width="8.5703125" style="821" customWidth="1"/>
    <col min="11532" max="11532" width="17.85546875" style="821" customWidth="1"/>
    <col min="11533" max="11533" width="8.42578125" style="821" customWidth="1"/>
    <col min="11534" max="11535" width="13.140625" style="821" customWidth="1"/>
    <col min="11536" max="11536" width="10" style="821" customWidth="1"/>
    <col min="11537" max="11538" width="15" style="821" customWidth="1"/>
    <col min="11539" max="11539" width="12.28515625" style="821" customWidth="1"/>
    <col min="11540" max="11540" width="18.85546875" style="821" customWidth="1"/>
    <col min="11541" max="11543" width="12.28515625" style="821" customWidth="1"/>
    <col min="11544" max="11776" width="12.5703125" style="821"/>
    <col min="11777" max="11777" width="7.7109375" style="821" customWidth="1"/>
    <col min="11778" max="11778" width="11.5703125" style="821" customWidth="1"/>
    <col min="11779" max="11779" width="19.28515625" style="821" customWidth="1"/>
    <col min="11780" max="11780" width="16.28515625" style="821" customWidth="1"/>
    <col min="11781" max="11781" width="17.5703125" style="821" customWidth="1"/>
    <col min="11782" max="11782" width="10.85546875" style="821" customWidth="1"/>
    <col min="11783" max="11783" width="33.5703125" style="821" customWidth="1"/>
    <col min="11784" max="11784" width="6.7109375" style="821" customWidth="1"/>
    <col min="11785" max="11786" width="8.7109375" style="821" customWidth="1"/>
    <col min="11787" max="11787" width="8.5703125" style="821" customWidth="1"/>
    <col min="11788" max="11788" width="17.85546875" style="821" customWidth="1"/>
    <col min="11789" max="11789" width="8.42578125" style="821" customWidth="1"/>
    <col min="11790" max="11791" width="13.140625" style="821" customWidth="1"/>
    <col min="11792" max="11792" width="10" style="821" customWidth="1"/>
    <col min="11793" max="11794" width="15" style="821" customWidth="1"/>
    <col min="11795" max="11795" width="12.28515625" style="821" customWidth="1"/>
    <col min="11796" max="11796" width="18.85546875" style="821" customWidth="1"/>
    <col min="11797" max="11799" width="12.28515625" style="821" customWidth="1"/>
    <col min="11800" max="12032" width="12.5703125" style="821"/>
    <col min="12033" max="12033" width="7.7109375" style="821" customWidth="1"/>
    <col min="12034" max="12034" width="11.5703125" style="821" customWidth="1"/>
    <col min="12035" max="12035" width="19.28515625" style="821" customWidth="1"/>
    <col min="12036" max="12036" width="16.28515625" style="821" customWidth="1"/>
    <col min="12037" max="12037" width="17.5703125" style="821" customWidth="1"/>
    <col min="12038" max="12038" width="10.85546875" style="821" customWidth="1"/>
    <col min="12039" max="12039" width="33.5703125" style="821" customWidth="1"/>
    <col min="12040" max="12040" width="6.7109375" style="821" customWidth="1"/>
    <col min="12041" max="12042" width="8.7109375" style="821" customWidth="1"/>
    <col min="12043" max="12043" width="8.5703125" style="821" customWidth="1"/>
    <col min="12044" max="12044" width="17.85546875" style="821" customWidth="1"/>
    <col min="12045" max="12045" width="8.42578125" style="821" customWidth="1"/>
    <col min="12046" max="12047" width="13.140625" style="821" customWidth="1"/>
    <col min="12048" max="12048" width="10" style="821" customWidth="1"/>
    <col min="12049" max="12050" width="15" style="821" customWidth="1"/>
    <col min="12051" max="12051" width="12.28515625" style="821" customWidth="1"/>
    <col min="12052" max="12052" width="18.85546875" style="821" customWidth="1"/>
    <col min="12053" max="12055" width="12.28515625" style="821" customWidth="1"/>
    <col min="12056" max="12288" width="12.5703125" style="821"/>
    <col min="12289" max="12289" width="7.7109375" style="821" customWidth="1"/>
    <col min="12290" max="12290" width="11.5703125" style="821" customWidth="1"/>
    <col min="12291" max="12291" width="19.28515625" style="821" customWidth="1"/>
    <col min="12292" max="12292" width="16.28515625" style="821" customWidth="1"/>
    <col min="12293" max="12293" width="17.5703125" style="821" customWidth="1"/>
    <col min="12294" max="12294" width="10.85546875" style="821" customWidth="1"/>
    <col min="12295" max="12295" width="33.5703125" style="821" customWidth="1"/>
    <col min="12296" max="12296" width="6.7109375" style="821" customWidth="1"/>
    <col min="12297" max="12298" width="8.7109375" style="821" customWidth="1"/>
    <col min="12299" max="12299" width="8.5703125" style="821" customWidth="1"/>
    <col min="12300" max="12300" width="17.85546875" style="821" customWidth="1"/>
    <col min="12301" max="12301" width="8.42578125" style="821" customWidth="1"/>
    <col min="12302" max="12303" width="13.140625" style="821" customWidth="1"/>
    <col min="12304" max="12304" width="10" style="821" customWidth="1"/>
    <col min="12305" max="12306" width="15" style="821" customWidth="1"/>
    <col min="12307" max="12307" width="12.28515625" style="821" customWidth="1"/>
    <col min="12308" max="12308" width="18.85546875" style="821" customWidth="1"/>
    <col min="12309" max="12311" width="12.28515625" style="821" customWidth="1"/>
    <col min="12312" max="12544" width="12.5703125" style="821"/>
    <col min="12545" max="12545" width="7.7109375" style="821" customWidth="1"/>
    <col min="12546" max="12546" width="11.5703125" style="821" customWidth="1"/>
    <col min="12547" max="12547" width="19.28515625" style="821" customWidth="1"/>
    <col min="12548" max="12548" width="16.28515625" style="821" customWidth="1"/>
    <col min="12549" max="12549" width="17.5703125" style="821" customWidth="1"/>
    <col min="12550" max="12550" width="10.85546875" style="821" customWidth="1"/>
    <col min="12551" max="12551" width="33.5703125" style="821" customWidth="1"/>
    <col min="12552" max="12552" width="6.7109375" style="821" customWidth="1"/>
    <col min="12553" max="12554" width="8.7109375" style="821" customWidth="1"/>
    <col min="12555" max="12555" width="8.5703125" style="821" customWidth="1"/>
    <col min="12556" max="12556" width="17.85546875" style="821" customWidth="1"/>
    <col min="12557" max="12557" width="8.42578125" style="821" customWidth="1"/>
    <col min="12558" max="12559" width="13.140625" style="821" customWidth="1"/>
    <col min="12560" max="12560" width="10" style="821" customWidth="1"/>
    <col min="12561" max="12562" width="15" style="821" customWidth="1"/>
    <col min="12563" max="12563" width="12.28515625" style="821" customWidth="1"/>
    <col min="12564" max="12564" width="18.85546875" style="821" customWidth="1"/>
    <col min="12565" max="12567" width="12.28515625" style="821" customWidth="1"/>
    <col min="12568" max="12800" width="12.5703125" style="821"/>
    <col min="12801" max="12801" width="7.7109375" style="821" customWidth="1"/>
    <col min="12802" max="12802" width="11.5703125" style="821" customWidth="1"/>
    <col min="12803" max="12803" width="19.28515625" style="821" customWidth="1"/>
    <col min="12804" max="12804" width="16.28515625" style="821" customWidth="1"/>
    <col min="12805" max="12805" width="17.5703125" style="821" customWidth="1"/>
    <col min="12806" max="12806" width="10.85546875" style="821" customWidth="1"/>
    <col min="12807" max="12807" width="33.5703125" style="821" customWidth="1"/>
    <col min="12808" max="12808" width="6.7109375" style="821" customWidth="1"/>
    <col min="12809" max="12810" width="8.7109375" style="821" customWidth="1"/>
    <col min="12811" max="12811" width="8.5703125" style="821" customWidth="1"/>
    <col min="12812" max="12812" width="17.85546875" style="821" customWidth="1"/>
    <col min="12813" max="12813" width="8.42578125" style="821" customWidth="1"/>
    <col min="12814" max="12815" width="13.140625" style="821" customWidth="1"/>
    <col min="12816" max="12816" width="10" style="821" customWidth="1"/>
    <col min="12817" max="12818" width="15" style="821" customWidth="1"/>
    <col min="12819" max="12819" width="12.28515625" style="821" customWidth="1"/>
    <col min="12820" max="12820" width="18.85546875" style="821" customWidth="1"/>
    <col min="12821" max="12823" width="12.28515625" style="821" customWidth="1"/>
    <col min="12824" max="13056" width="12.5703125" style="821"/>
    <col min="13057" max="13057" width="7.7109375" style="821" customWidth="1"/>
    <col min="13058" max="13058" width="11.5703125" style="821" customWidth="1"/>
    <col min="13059" max="13059" width="19.28515625" style="821" customWidth="1"/>
    <col min="13060" max="13060" width="16.28515625" style="821" customWidth="1"/>
    <col min="13061" max="13061" width="17.5703125" style="821" customWidth="1"/>
    <col min="13062" max="13062" width="10.85546875" style="821" customWidth="1"/>
    <col min="13063" max="13063" width="33.5703125" style="821" customWidth="1"/>
    <col min="13064" max="13064" width="6.7109375" style="821" customWidth="1"/>
    <col min="13065" max="13066" width="8.7109375" style="821" customWidth="1"/>
    <col min="13067" max="13067" width="8.5703125" style="821" customWidth="1"/>
    <col min="13068" max="13068" width="17.85546875" style="821" customWidth="1"/>
    <col min="13069" max="13069" width="8.42578125" style="821" customWidth="1"/>
    <col min="13070" max="13071" width="13.140625" style="821" customWidth="1"/>
    <col min="13072" max="13072" width="10" style="821" customWidth="1"/>
    <col min="13073" max="13074" width="15" style="821" customWidth="1"/>
    <col min="13075" max="13075" width="12.28515625" style="821" customWidth="1"/>
    <col min="13076" max="13076" width="18.85546875" style="821" customWidth="1"/>
    <col min="13077" max="13079" width="12.28515625" style="821" customWidth="1"/>
    <col min="13080" max="13312" width="12.5703125" style="821"/>
    <col min="13313" max="13313" width="7.7109375" style="821" customWidth="1"/>
    <col min="13314" max="13314" width="11.5703125" style="821" customWidth="1"/>
    <col min="13315" max="13315" width="19.28515625" style="821" customWidth="1"/>
    <col min="13316" max="13316" width="16.28515625" style="821" customWidth="1"/>
    <col min="13317" max="13317" width="17.5703125" style="821" customWidth="1"/>
    <col min="13318" max="13318" width="10.85546875" style="821" customWidth="1"/>
    <col min="13319" max="13319" width="33.5703125" style="821" customWidth="1"/>
    <col min="13320" max="13320" width="6.7109375" style="821" customWidth="1"/>
    <col min="13321" max="13322" width="8.7109375" style="821" customWidth="1"/>
    <col min="13323" max="13323" width="8.5703125" style="821" customWidth="1"/>
    <col min="13324" max="13324" width="17.85546875" style="821" customWidth="1"/>
    <col min="13325" max="13325" width="8.42578125" style="821" customWidth="1"/>
    <col min="13326" max="13327" width="13.140625" style="821" customWidth="1"/>
    <col min="13328" max="13328" width="10" style="821" customWidth="1"/>
    <col min="13329" max="13330" width="15" style="821" customWidth="1"/>
    <col min="13331" max="13331" width="12.28515625" style="821" customWidth="1"/>
    <col min="13332" max="13332" width="18.85546875" style="821" customWidth="1"/>
    <col min="13333" max="13335" width="12.28515625" style="821" customWidth="1"/>
    <col min="13336" max="13568" width="12.5703125" style="821"/>
    <col min="13569" max="13569" width="7.7109375" style="821" customWidth="1"/>
    <col min="13570" max="13570" width="11.5703125" style="821" customWidth="1"/>
    <col min="13571" max="13571" width="19.28515625" style="821" customWidth="1"/>
    <col min="13572" max="13572" width="16.28515625" style="821" customWidth="1"/>
    <col min="13573" max="13573" width="17.5703125" style="821" customWidth="1"/>
    <col min="13574" max="13574" width="10.85546875" style="821" customWidth="1"/>
    <col min="13575" max="13575" width="33.5703125" style="821" customWidth="1"/>
    <col min="13576" max="13576" width="6.7109375" style="821" customWidth="1"/>
    <col min="13577" max="13578" width="8.7109375" style="821" customWidth="1"/>
    <col min="13579" max="13579" width="8.5703125" style="821" customWidth="1"/>
    <col min="13580" max="13580" width="17.85546875" style="821" customWidth="1"/>
    <col min="13581" max="13581" width="8.42578125" style="821" customWidth="1"/>
    <col min="13582" max="13583" width="13.140625" style="821" customWidth="1"/>
    <col min="13584" max="13584" width="10" style="821" customWidth="1"/>
    <col min="13585" max="13586" width="15" style="821" customWidth="1"/>
    <col min="13587" max="13587" width="12.28515625" style="821" customWidth="1"/>
    <col min="13588" max="13588" width="18.85546875" style="821" customWidth="1"/>
    <col min="13589" max="13591" width="12.28515625" style="821" customWidth="1"/>
    <col min="13592" max="13824" width="12.5703125" style="821"/>
    <col min="13825" max="13825" width="7.7109375" style="821" customWidth="1"/>
    <col min="13826" max="13826" width="11.5703125" style="821" customWidth="1"/>
    <col min="13827" max="13827" width="19.28515625" style="821" customWidth="1"/>
    <col min="13828" max="13828" width="16.28515625" style="821" customWidth="1"/>
    <col min="13829" max="13829" width="17.5703125" style="821" customWidth="1"/>
    <col min="13830" max="13830" width="10.85546875" style="821" customWidth="1"/>
    <col min="13831" max="13831" width="33.5703125" style="821" customWidth="1"/>
    <col min="13832" max="13832" width="6.7109375" style="821" customWidth="1"/>
    <col min="13833" max="13834" width="8.7109375" style="821" customWidth="1"/>
    <col min="13835" max="13835" width="8.5703125" style="821" customWidth="1"/>
    <col min="13836" max="13836" width="17.85546875" style="821" customWidth="1"/>
    <col min="13837" max="13837" width="8.42578125" style="821" customWidth="1"/>
    <col min="13838" max="13839" width="13.140625" style="821" customWidth="1"/>
    <col min="13840" max="13840" width="10" style="821" customWidth="1"/>
    <col min="13841" max="13842" width="15" style="821" customWidth="1"/>
    <col min="13843" max="13843" width="12.28515625" style="821" customWidth="1"/>
    <col min="13844" max="13844" width="18.85546875" style="821" customWidth="1"/>
    <col min="13845" max="13847" width="12.28515625" style="821" customWidth="1"/>
    <col min="13848" max="14080" width="12.5703125" style="821"/>
    <col min="14081" max="14081" width="7.7109375" style="821" customWidth="1"/>
    <col min="14082" max="14082" width="11.5703125" style="821" customWidth="1"/>
    <col min="14083" max="14083" width="19.28515625" style="821" customWidth="1"/>
    <col min="14084" max="14084" width="16.28515625" style="821" customWidth="1"/>
    <col min="14085" max="14085" width="17.5703125" style="821" customWidth="1"/>
    <col min="14086" max="14086" width="10.85546875" style="821" customWidth="1"/>
    <col min="14087" max="14087" width="33.5703125" style="821" customWidth="1"/>
    <col min="14088" max="14088" width="6.7109375" style="821" customWidth="1"/>
    <col min="14089" max="14090" width="8.7109375" style="821" customWidth="1"/>
    <col min="14091" max="14091" width="8.5703125" style="821" customWidth="1"/>
    <col min="14092" max="14092" width="17.85546875" style="821" customWidth="1"/>
    <col min="14093" max="14093" width="8.42578125" style="821" customWidth="1"/>
    <col min="14094" max="14095" width="13.140625" style="821" customWidth="1"/>
    <col min="14096" max="14096" width="10" style="821" customWidth="1"/>
    <col min="14097" max="14098" width="15" style="821" customWidth="1"/>
    <col min="14099" max="14099" width="12.28515625" style="821" customWidth="1"/>
    <col min="14100" max="14100" width="18.85546875" style="821" customWidth="1"/>
    <col min="14101" max="14103" width="12.28515625" style="821" customWidth="1"/>
    <col min="14104" max="14336" width="12.5703125" style="821"/>
    <col min="14337" max="14337" width="7.7109375" style="821" customWidth="1"/>
    <col min="14338" max="14338" width="11.5703125" style="821" customWidth="1"/>
    <col min="14339" max="14339" width="19.28515625" style="821" customWidth="1"/>
    <col min="14340" max="14340" width="16.28515625" style="821" customWidth="1"/>
    <col min="14341" max="14341" width="17.5703125" style="821" customWidth="1"/>
    <col min="14342" max="14342" width="10.85546875" style="821" customWidth="1"/>
    <col min="14343" max="14343" width="33.5703125" style="821" customWidth="1"/>
    <col min="14344" max="14344" width="6.7109375" style="821" customWidth="1"/>
    <col min="14345" max="14346" width="8.7109375" style="821" customWidth="1"/>
    <col min="14347" max="14347" width="8.5703125" style="821" customWidth="1"/>
    <col min="14348" max="14348" width="17.85546875" style="821" customWidth="1"/>
    <col min="14349" max="14349" width="8.42578125" style="821" customWidth="1"/>
    <col min="14350" max="14351" width="13.140625" style="821" customWidth="1"/>
    <col min="14352" max="14352" width="10" style="821" customWidth="1"/>
    <col min="14353" max="14354" width="15" style="821" customWidth="1"/>
    <col min="14355" max="14355" width="12.28515625" style="821" customWidth="1"/>
    <col min="14356" max="14356" width="18.85546875" style="821" customWidth="1"/>
    <col min="14357" max="14359" width="12.28515625" style="821" customWidth="1"/>
    <col min="14360" max="14592" width="12.5703125" style="821"/>
    <col min="14593" max="14593" width="7.7109375" style="821" customWidth="1"/>
    <col min="14594" max="14594" width="11.5703125" style="821" customWidth="1"/>
    <col min="14595" max="14595" width="19.28515625" style="821" customWidth="1"/>
    <col min="14596" max="14596" width="16.28515625" style="821" customWidth="1"/>
    <col min="14597" max="14597" width="17.5703125" style="821" customWidth="1"/>
    <col min="14598" max="14598" width="10.85546875" style="821" customWidth="1"/>
    <col min="14599" max="14599" width="33.5703125" style="821" customWidth="1"/>
    <col min="14600" max="14600" width="6.7109375" style="821" customWidth="1"/>
    <col min="14601" max="14602" width="8.7109375" style="821" customWidth="1"/>
    <col min="14603" max="14603" width="8.5703125" style="821" customWidth="1"/>
    <col min="14604" max="14604" width="17.85546875" style="821" customWidth="1"/>
    <col min="14605" max="14605" width="8.42578125" style="821" customWidth="1"/>
    <col min="14606" max="14607" width="13.140625" style="821" customWidth="1"/>
    <col min="14608" max="14608" width="10" style="821" customWidth="1"/>
    <col min="14609" max="14610" width="15" style="821" customWidth="1"/>
    <col min="14611" max="14611" width="12.28515625" style="821" customWidth="1"/>
    <col min="14612" max="14612" width="18.85546875" style="821" customWidth="1"/>
    <col min="14613" max="14615" width="12.28515625" style="821" customWidth="1"/>
    <col min="14616" max="14848" width="12.5703125" style="821"/>
    <col min="14849" max="14849" width="7.7109375" style="821" customWidth="1"/>
    <col min="14850" max="14850" width="11.5703125" style="821" customWidth="1"/>
    <col min="14851" max="14851" width="19.28515625" style="821" customWidth="1"/>
    <col min="14852" max="14852" width="16.28515625" style="821" customWidth="1"/>
    <col min="14853" max="14853" width="17.5703125" style="821" customWidth="1"/>
    <col min="14854" max="14854" width="10.85546875" style="821" customWidth="1"/>
    <col min="14855" max="14855" width="33.5703125" style="821" customWidth="1"/>
    <col min="14856" max="14856" width="6.7109375" style="821" customWidth="1"/>
    <col min="14857" max="14858" width="8.7109375" style="821" customWidth="1"/>
    <col min="14859" max="14859" width="8.5703125" style="821" customWidth="1"/>
    <col min="14860" max="14860" width="17.85546875" style="821" customWidth="1"/>
    <col min="14861" max="14861" width="8.42578125" style="821" customWidth="1"/>
    <col min="14862" max="14863" width="13.140625" style="821" customWidth="1"/>
    <col min="14864" max="14864" width="10" style="821" customWidth="1"/>
    <col min="14865" max="14866" width="15" style="821" customWidth="1"/>
    <col min="14867" max="14867" width="12.28515625" style="821" customWidth="1"/>
    <col min="14868" max="14868" width="18.85546875" style="821" customWidth="1"/>
    <col min="14869" max="14871" width="12.28515625" style="821" customWidth="1"/>
    <col min="14872" max="15104" width="12.5703125" style="821"/>
    <col min="15105" max="15105" width="7.7109375" style="821" customWidth="1"/>
    <col min="15106" max="15106" width="11.5703125" style="821" customWidth="1"/>
    <col min="15107" max="15107" width="19.28515625" style="821" customWidth="1"/>
    <col min="15108" max="15108" width="16.28515625" style="821" customWidth="1"/>
    <col min="15109" max="15109" width="17.5703125" style="821" customWidth="1"/>
    <col min="15110" max="15110" width="10.85546875" style="821" customWidth="1"/>
    <col min="15111" max="15111" width="33.5703125" style="821" customWidth="1"/>
    <col min="15112" max="15112" width="6.7109375" style="821" customWidth="1"/>
    <col min="15113" max="15114" width="8.7109375" style="821" customWidth="1"/>
    <col min="15115" max="15115" width="8.5703125" style="821" customWidth="1"/>
    <col min="15116" max="15116" width="17.85546875" style="821" customWidth="1"/>
    <col min="15117" max="15117" width="8.42578125" style="821" customWidth="1"/>
    <col min="15118" max="15119" width="13.140625" style="821" customWidth="1"/>
    <col min="15120" max="15120" width="10" style="821" customWidth="1"/>
    <col min="15121" max="15122" width="15" style="821" customWidth="1"/>
    <col min="15123" max="15123" width="12.28515625" style="821" customWidth="1"/>
    <col min="15124" max="15124" width="18.85546875" style="821" customWidth="1"/>
    <col min="15125" max="15127" width="12.28515625" style="821" customWidth="1"/>
    <col min="15128" max="15360" width="12.5703125" style="821"/>
    <col min="15361" max="15361" width="7.7109375" style="821" customWidth="1"/>
    <col min="15362" max="15362" width="11.5703125" style="821" customWidth="1"/>
    <col min="15363" max="15363" width="19.28515625" style="821" customWidth="1"/>
    <col min="15364" max="15364" width="16.28515625" style="821" customWidth="1"/>
    <col min="15365" max="15365" width="17.5703125" style="821" customWidth="1"/>
    <col min="15366" max="15366" width="10.85546875" style="821" customWidth="1"/>
    <col min="15367" max="15367" width="33.5703125" style="821" customWidth="1"/>
    <col min="15368" max="15368" width="6.7109375" style="821" customWidth="1"/>
    <col min="15369" max="15370" width="8.7109375" style="821" customWidth="1"/>
    <col min="15371" max="15371" width="8.5703125" style="821" customWidth="1"/>
    <col min="15372" max="15372" width="17.85546875" style="821" customWidth="1"/>
    <col min="15373" max="15373" width="8.42578125" style="821" customWidth="1"/>
    <col min="15374" max="15375" width="13.140625" style="821" customWidth="1"/>
    <col min="15376" max="15376" width="10" style="821" customWidth="1"/>
    <col min="15377" max="15378" width="15" style="821" customWidth="1"/>
    <col min="15379" max="15379" width="12.28515625" style="821" customWidth="1"/>
    <col min="15380" max="15380" width="18.85546875" style="821" customWidth="1"/>
    <col min="15381" max="15383" width="12.28515625" style="821" customWidth="1"/>
    <col min="15384" max="15616" width="12.5703125" style="821"/>
    <col min="15617" max="15617" width="7.7109375" style="821" customWidth="1"/>
    <col min="15618" max="15618" width="11.5703125" style="821" customWidth="1"/>
    <col min="15619" max="15619" width="19.28515625" style="821" customWidth="1"/>
    <col min="15620" max="15620" width="16.28515625" style="821" customWidth="1"/>
    <col min="15621" max="15621" width="17.5703125" style="821" customWidth="1"/>
    <col min="15622" max="15622" width="10.85546875" style="821" customWidth="1"/>
    <col min="15623" max="15623" width="33.5703125" style="821" customWidth="1"/>
    <col min="15624" max="15624" width="6.7109375" style="821" customWidth="1"/>
    <col min="15625" max="15626" width="8.7109375" style="821" customWidth="1"/>
    <col min="15627" max="15627" width="8.5703125" style="821" customWidth="1"/>
    <col min="15628" max="15628" width="17.85546875" style="821" customWidth="1"/>
    <col min="15629" max="15629" width="8.42578125" style="821" customWidth="1"/>
    <col min="15630" max="15631" width="13.140625" style="821" customWidth="1"/>
    <col min="15632" max="15632" width="10" style="821" customWidth="1"/>
    <col min="15633" max="15634" width="15" style="821" customWidth="1"/>
    <col min="15635" max="15635" width="12.28515625" style="821" customWidth="1"/>
    <col min="15636" max="15636" width="18.85546875" style="821" customWidth="1"/>
    <col min="15637" max="15639" width="12.28515625" style="821" customWidth="1"/>
    <col min="15640" max="15872" width="12.5703125" style="821"/>
    <col min="15873" max="15873" width="7.7109375" style="821" customWidth="1"/>
    <col min="15874" max="15874" width="11.5703125" style="821" customWidth="1"/>
    <col min="15875" max="15875" width="19.28515625" style="821" customWidth="1"/>
    <col min="15876" max="15876" width="16.28515625" style="821" customWidth="1"/>
    <col min="15877" max="15877" width="17.5703125" style="821" customWidth="1"/>
    <col min="15878" max="15878" width="10.85546875" style="821" customWidth="1"/>
    <col min="15879" max="15879" width="33.5703125" style="821" customWidth="1"/>
    <col min="15880" max="15880" width="6.7109375" style="821" customWidth="1"/>
    <col min="15881" max="15882" width="8.7109375" style="821" customWidth="1"/>
    <col min="15883" max="15883" width="8.5703125" style="821" customWidth="1"/>
    <col min="15884" max="15884" width="17.85546875" style="821" customWidth="1"/>
    <col min="15885" max="15885" width="8.42578125" style="821" customWidth="1"/>
    <col min="15886" max="15887" width="13.140625" style="821" customWidth="1"/>
    <col min="15888" max="15888" width="10" style="821" customWidth="1"/>
    <col min="15889" max="15890" width="15" style="821" customWidth="1"/>
    <col min="15891" max="15891" width="12.28515625" style="821" customWidth="1"/>
    <col min="15892" max="15892" width="18.85546875" style="821" customWidth="1"/>
    <col min="15893" max="15895" width="12.28515625" style="821" customWidth="1"/>
    <col min="15896" max="16128" width="12.5703125" style="821"/>
    <col min="16129" max="16129" width="7.7109375" style="821" customWidth="1"/>
    <col min="16130" max="16130" width="11.5703125" style="821" customWidth="1"/>
    <col min="16131" max="16131" width="19.28515625" style="821" customWidth="1"/>
    <col min="16132" max="16132" width="16.28515625" style="821" customWidth="1"/>
    <col min="16133" max="16133" width="17.5703125" style="821" customWidth="1"/>
    <col min="16134" max="16134" width="10.85546875" style="821" customWidth="1"/>
    <col min="16135" max="16135" width="33.5703125" style="821" customWidth="1"/>
    <col min="16136" max="16136" width="6.7109375" style="821" customWidth="1"/>
    <col min="16137" max="16138" width="8.7109375" style="821" customWidth="1"/>
    <col min="16139" max="16139" width="8.5703125" style="821" customWidth="1"/>
    <col min="16140" max="16140" width="17.85546875" style="821" customWidth="1"/>
    <col min="16141" max="16141" width="8.42578125" style="821" customWidth="1"/>
    <col min="16142" max="16143" width="13.140625" style="821" customWidth="1"/>
    <col min="16144" max="16144" width="10" style="821" customWidth="1"/>
    <col min="16145" max="16146" width="15" style="821" customWidth="1"/>
    <col min="16147" max="16147" width="12.28515625" style="821" customWidth="1"/>
    <col min="16148" max="16148" width="18.85546875" style="821" customWidth="1"/>
    <col min="16149" max="16151" width="12.28515625" style="821" customWidth="1"/>
    <col min="16152" max="16384" width="12.5703125" style="821"/>
  </cols>
  <sheetData>
    <row r="1" spans="1:23" ht="16.5" customHeight="1">
      <c r="A1" s="813" t="s">
        <v>7108</v>
      </c>
      <c r="B1" s="813"/>
      <c r="C1" s="813" t="s">
        <v>7109</v>
      </c>
      <c r="D1" s="813"/>
      <c r="E1" s="813"/>
      <c r="F1" s="813"/>
      <c r="G1" s="813"/>
      <c r="H1" s="813"/>
      <c r="I1" s="814"/>
      <c r="J1" s="814"/>
      <c r="K1" s="815"/>
      <c r="L1" s="816"/>
      <c r="M1" s="817"/>
      <c r="N1" s="818"/>
      <c r="O1" s="817"/>
      <c r="P1" s="817"/>
      <c r="Q1" s="819"/>
      <c r="R1" s="819"/>
      <c r="S1" s="819"/>
      <c r="T1" s="820"/>
      <c r="U1" s="819"/>
      <c r="V1" s="819"/>
      <c r="W1" s="819"/>
    </row>
    <row r="2" spans="1:23" ht="16.5" customHeight="1">
      <c r="A2" s="813" t="s">
        <v>7110</v>
      </c>
      <c r="B2" s="813"/>
      <c r="C2" s="813" t="s">
        <v>7109</v>
      </c>
      <c r="D2" s="813"/>
      <c r="E2" s="813"/>
      <c r="F2" s="813"/>
      <c r="G2" s="813"/>
      <c r="H2" s="813"/>
      <c r="I2" s="814"/>
      <c r="J2" s="814"/>
      <c r="K2" s="815"/>
      <c r="L2" s="816"/>
      <c r="M2" s="817"/>
      <c r="N2" s="818"/>
      <c r="O2" s="817"/>
      <c r="P2" s="817"/>
      <c r="Q2" s="819"/>
      <c r="R2" s="819"/>
      <c r="S2" s="819"/>
      <c r="T2" s="820"/>
      <c r="U2" s="819"/>
      <c r="V2" s="819"/>
      <c r="W2" s="819"/>
    </row>
    <row r="3" spans="1:23" ht="16.5" customHeight="1">
      <c r="A3" s="813" t="s">
        <v>7111</v>
      </c>
      <c r="B3" s="813"/>
      <c r="C3" s="813" t="s">
        <v>7109</v>
      </c>
      <c r="D3" s="813"/>
      <c r="E3" s="813"/>
      <c r="F3" s="813"/>
      <c r="G3" s="813"/>
      <c r="H3" s="813"/>
      <c r="I3" s="814"/>
      <c r="J3" s="814"/>
      <c r="K3" s="815"/>
      <c r="L3" s="816"/>
      <c r="M3" s="817"/>
      <c r="N3" s="818"/>
      <c r="O3" s="817"/>
      <c r="P3" s="817"/>
      <c r="Q3" s="819"/>
      <c r="R3" s="819"/>
      <c r="S3" s="819"/>
      <c r="T3" s="820"/>
      <c r="U3" s="819"/>
      <c r="V3" s="819"/>
      <c r="W3" s="819"/>
    </row>
    <row r="4" spans="1:23" ht="16.5" customHeight="1">
      <c r="A4" s="822" t="s">
        <v>7112</v>
      </c>
      <c r="B4" s="822"/>
      <c r="C4" s="822" t="s">
        <v>7109</v>
      </c>
      <c r="D4" s="822"/>
      <c r="E4" s="822"/>
      <c r="F4" s="822"/>
      <c r="G4" s="822"/>
      <c r="H4" s="822"/>
      <c r="I4" s="823"/>
      <c r="J4" s="823"/>
      <c r="K4" s="824"/>
      <c r="L4" s="825"/>
      <c r="M4" s="817"/>
      <c r="N4" s="818"/>
      <c r="O4" s="817"/>
      <c r="P4" s="817"/>
      <c r="Q4" s="819"/>
      <c r="R4" s="819"/>
      <c r="S4" s="819"/>
      <c r="T4" s="820"/>
      <c r="U4" s="819"/>
      <c r="V4" s="819"/>
      <c r="W4" s="819"/>
    </row>
    <row r="5" spans="1:23" ht="16.5" customHeight="1">
      <c r="A5" s="826" t="s">
        <v>7113</v>
      </c>
      <c r="B5" s="826"/>
      <c r="C5" s="826" t="s">
        <v>7109</v>
      </c>
      <c r="D5" s="826"/>
      <c r="E5" s="827" t="s">
        <v>7114</v>
      </c>
      <c r="F5" s="819"/>
      <c r="G5" s="827" t="s">
        <v>7115</v>
      </c>
      <c r="H5" s="819" t="s">
        <v>7109</v>
      </c>
      <c r="I5" s="814"/>
      <c r="J5" s="814"/>
      <c r="K5" s="815"/>
      <c r="L5" s="816"/>
      <c r="M5" s="817"/>
      <c r="N5" s="818"/>
      <c r="O5" s="817"/>
      <c r="P5" s="817"/>
      <c r="Q5" s="819"/>
      <c r="R5" s="819"/>
      <c r="S5" s="819"/>
      <c r="T5" s="820"/>
      <c r="U5" s="819"/>
      <c r="V5" s="819"/>
      <c r="W5" s="819"/>
    </row>
    <row r="6" spans="1:23" ht="16.5" customHeight="1">
      <c r="A6" s="828"/>
      <c r="B6" s="828"/>
      <c r="C6" s="828"/>
      <c r="D6" s="828"/>
      <c r="E6" s="828"/>
      <c r="F6" s="828"/>
      <c r="G6" s="828"/>
      <c r="H6" s="828"/>
      <c r="I6" s="828"/>
      <c r="J6" s="828"/>
      <c r="K6" s="829"/>
      <c r="L6" s="829"/>
      <c r="M6" s="828"/>
      <c r="N6" s="828"/>
      <c r="O6" s="828"/>
      <c r="P6" s="828"/>
      <c r="Q6" s="828"/>
      <c r="R6" s="828"/>
      <c r="S6" s="828"/>
      <c r="T6" s="830"/>
      <c r="U6" s="828"/>
      <c r="V6" s="828"/>
      <c r="W6" s="828"/>
    </row>
    <row r="7" spans="1:23" s="883" customFormat="1" ht="23.25" customHeight="1">
      <c r="A7" s="955" t="s">
        <v>8075</v>
      </c>
      <c r="B7" s="955"/>
      <c r="C7" s="955"/>
      <c r="D7" s="955"/>
      <c r="E7" s="955"/>
      <c r="F7" s="955"/>
      <c r="G7" s="955"/>
      <c r="H7" s="955"/>
      <c r="I7" s="955"/>
      <c r="J7" s="955"/>
      <c r="K7" s="955"/>
      <c r="L7" s="955"/>
      <c r="M7" s="955"/>
      <c r="N7" s="955"/>
      <c r="O7" s="955"/>
      <c r="P7" s="955"/>
      <c r="Q7" s="828"/>
      <c r="R7" s="828"/>
      <c r="S7" s="828"/>
      <c r="T7" s="830"/>
      <c r="U7" s="828"/>
      <c r="V7" s="828"/>
      <c r="W7" s="828"/>
    </row>
    <row r="8" spans="1:23" ht="24" customHeight="1">
      <c r="A8" s="939" t="s">
        <v>8073</v>
      </c>
      <c r="B8" s="939"/>
      <c r="C8" s="939"/>
      <c r="D8" s="939"/>
      <c r="E8" s="939"/>
      <c r="F8" s="939"/>
      <c r="G8" s="939"/>
      <c r="H8" s="939"/>
      <c r="I8" s="939"/>
      <c r="J8" s="939"/>
      <c r="K8" s="939"/>
      <c r="L8" s="939"/>
      <c r="M8" s="939"/>
      <c r="N8" s="939"/>
      <c r="O8" s="939"/>
      <c r="P8" s="939"/>
      <c r="Q8" s="831"/>
      <c r="R8" s="831"/>
      <c r="S8" s="819"/>
      <c r="T8" s="820"/>
      <c r="U8" s="819"/>
      <c r="V8" s="819"/>
      <c r="W8" s="819"/>
    </row>
    <row r="9" spans="1:23" ht="22.5" customHeight="1">
      <c r="A9" s="940" t="s">
        <v>7116</v>
      </c>
      <c r="B9" s="928"/>
      <c r="C9" s="928"/>
      <c r="D9" s="928"/>
      <c r="E9" s="928"/>
      <c r="F9" s="928"/>
      <c r="G9" s="928"/>
      <c r="H9" s="928"/>
      <c r="I9" s="814"/>
      <c r="J9" s="814"/>
      <c r="K9" s="815"/>
      <c r="L9" s="816"/>
      <c r="M9" s="817"/>
      <c r="N9" s="818"/>
      <c r="O9" s="817"/>
      <c r="P9" s="817"/>
      <c r="Q9" s="819"/>
      <c r="R9" s="819"/>
      <c r="S9" s="819"/>
      <c r="T9" s="820"/>
      <c r="U9" s="819"/>
      <c r="V9" s="819"/>
      <c r="W9" s="819"/>
    </row>
    <row r="10" spans="1:23" ht="39.75" customHeight="1">
      <c r="A10" s="938" t="s">
        <v>7117</v>
      </c>
      <c r="B10" s="938"/>
      <c r="C10" s="938"/>
      <c r="D10" s="938"/>
      <c r="E10" s="938"/>
      <c r="F10" s="938"/>
      <c r="G10" s="938"/>
      <c r="H10" s="938"/>
      <c r="I10" s="938"/>
      <c r="J10" s="938"/>
      <c r="K10" s="938"/>
      <c r="L10" s="938"/>
      <c r="M10" s="938"/>
      <c r="N10" s="938"/>
      <c r="O10" s="938"/>
      <c r="P10" s="938"/>
      <c r="Q10" s="925" t="s">
        <v>7149</v>
      </c>
      <c r="R10" s="925"/>
      <c r="S10" s="925"/>
      <c r="T10" s="925"/>
      <c r="U10" s="925"/>
      <c r="V10" s="819"/>
      <c r="W10" s="819"/>
    </row>
    <row r="11" spans="1:23" ht="12" customHeight="1">
      <c r="A11" s="819"/>
      <c r="B11" s="819"/>
      <c r="C11" s="819"/>
      <c r="D11" s="819"/>
      <c r="E11" s="819"/>
      <c r="F11" s="832"/>
      <c r="G11" s="819"/>
      <c r="H11" s="819"/>
      <c r="I11" s="832"/>
      <c r="J11" s="832"/>
      <c r="K11" s="833"/>
      <c r="L11" s="834"/>
      <c r="M11" s="819"/>
      <c r="N11" s="818"/>
      <c r="O11" s="819"/>
      <c r="P11" s="819"/>
      <c r="Q11" s="819"/>
      <c r="R11" s="819"/>
      <c r="S11" s="819"/>
      <c r="T11" s="820"/>
      <c r="U11" s="819"/>
      <c r="V11" s="819"/>
      <c r="W11" s="819"/>
    </row>
    <row r="12" spans="1:23" ht="20.25" customHeight="1">
      <c r="A12" s="936" t="s">
        <v>5</v>
      </c>
      <c r="B12" s="936" t="s">
        <v>7118</v>
      </c>
      <c r="C12" s="936" t="s">
        <v>7119</v>
      </c>
      <c r="D12" s="936" t="s">
        <v>7120</v>
      </c>
      <c r="E12" s="936" t="s">
        <v>7121</v>
      </c>
      <c r="F12" s="936" t="s">
        <v>7122</v>
      </c>
      <c r="G12" s="936" t="s">
        <v>7123</v>
      </c>
      <c r="H12" s="936" t="s">
        <v>7124</v>
      </c>
      <c r="I12" s="936" t="s">
        <v>7125</v>
      </c>
      <c r="J12" s="934" t="s">
        <v>7106</v>
      </c>
      <c r="K12" s="934" t="s">
        <v>7126</v>
      </c>
      <c r="L12" s="934" t="s">
        <v>7127</v>
      </c>
      <c r="M12" s="936" t="s">
        <v>7128</v>
      </c>
      <c r="N12" s="934" t="s">
        <v>7129</v>
      </c>
      <c r="O12" s="934" t="s">
        <v>7130</v>
      </c>
      <c r="P12" s="936" t="s">
        <v>7131</v>
      </c>
      <c r="Q12" s="930" t="s">
        <v>7132</v>
      </c>
      <c r="R12" s="930"/>
      <c r="S12" s="930"/>
      <c r="T12" s="930"/>
      <c r="U12" s="931"/>
      <c r="V12" s="819"/>
      <c r="W12" s="819"/>
    </row>
    <row r="13" spans="1:23" ht="48.75" customHeight="1">
      <c r="A13" s="935"/>
      <c r="B13" s="935"/>
      <c r="C13" s="935"/>
      <c r="D13" s="935"/>
      <c r="E13" s="935"/>
      <c r="F13" s="935"/>
      <c r="G13" s="935"/>
      <c r="H13" s="935"/>
      <c r="I13" s="935"/>
      <c r="J13" s="935"/>
      <c r="K13" s="935"/>
      <c r="L13" s="935"/>
      <c r="M13" s="935"/>
      <c r="N13" s="935"/>
      <c r="O13" s="935"/>
      <c r="P13" s="935"/>
      <c r="Q13" s="835" t="s">
        <v>7133</v>
      </c>
      <c r="R13" s="835" t="s">
        <v>7134</v>
      </c>
      <c r="S13" s="835" t="s">
        <v>7135</v>
      </c>
      <c r="T13" s="836" t="s">
        <v>7136</v>
      </c>
      <c r="U13" s="835" t="s">
        <v>7137</v>
      </c>
      <c r="V13" s="819"/>
      <c r="W13" s="819"/>
    </row>
    <row r="14" spans="1:23" ht="126">
      <c r="A14" s="332">
        <v>1</v>
      </c>
      <c r="B14" s="837"/>
      <c r="C14" s="838"/>
      <c r="D14" s="839"/>
      <c r="E14" s="838"/>
      <c r="F14" s="837"/>
      <c r="G14" s="956" t="s">
        <v>7138</v>
      </c>
      <c r="H14" s="956" t="s">
        <v>7147</v>
      </c>
      <c r="I14" s="956" t="s">
        <v>7148</v>
      </c>
      <c r="J14" s="841"/>
      <c r="K14" s="841"/>
      <c r="L14" s="842"/>
      <c r="M14" s="840"/>
      <c r="N14" s="840"/>
      <c r="O14" s="840"/>
      <c r="P14" s="332"/>
      <c r="Q14" s="843"/>
      <c r="R14" s="843"/>
      <c r="S14" s="843"/>
      <c r="T14" s="844"/>
      <c r="U14" s="843"/>
      <c r="V14" s="819"/>
      <c r="W14" s="819"/>
    </row>
    <row r="15" spans="1:23" ht="21" customHeight="1">
      <c r="A15" s="332">
        <v>2</v>
      </c>
      <c r="B15" s="837"/>
      <c r="C15" s="838"/>
      <c r="D15" s="839"/>
      <c r="E15" s="838"/>
      <c r="F15" s="837"/>
      <c r="G15" s="839"/>
      <c r="H15" s="840"/>
      <c r="I15" s="837"/>
      <c r="J15" s="841"/>
      <c r="K15" s="841"/>
      <c r="L15" s="842"/>
      <c r="M15" s="840"/>
      <c r="N15" s="840"/>
      <c r="O15" s="840"/>
      <c r="P15" s="332"/>
      <c r="Q15" s="843"/>
      <c r="R15" s="843"/>
      <c r="S15" s="843"/>
      <c r="T15" s="844"/>
      <c r="U15" s="843"/>
      <c r="V15" s="819"/>
      <c r="W15" s="819"/>
    </row>
    <row r="16" spans="1:23" ht="21" customHeight="1">
      <c r="A16" s="332">
        <v>3</v>
      </c>
      <c r="B16" s="837"/>
      <c r="C16" s="838"/>
      <c r="D16" s="839"/>
      <c r="E16" s="838"/>
      <c r="F16" s="837"/>
      <c r="G16" s="839"/>
      <c r="H16" s="840"/>
      <c r="I16" s="837"/>
      <c r="J16" s="841"/>
      <c r="K16" s="841"/>
      <c r="L16" s="842"/>
      <c r="M16" s="840"/>
      <c r="N16" s="840"/>
      <c r="O16" s="840"/>
      <c r="P16" s="332"/>
      <c r="Q16" s="843"/>
      <c r="R16" s="843"/>
      <c r="S16" s="843"/>
      <c r="T16" s="844"/>
      <c r="U16" s="843"/>
      <c r="V16" s="819"/>
      <c r="W16" s="819"/>
    </row>
    <row r="17" spans="1:23" ht="21" customHeight="1">
      <c r="A17" s="332">
        <v>4</v>
      </c>
      <c r="B17" s="837"/>
      <c r="C17" s="838"/>
      <c r="D17" s="839"/>
      <c r="E17" s="838"/>
      <c r="F17" s="837"/>
      <c r="G17" s="839"/>
      <c r="H17" s="840"/>
      <c r="I17" s="837"/>
      <c r="J17" s="841"/>
      <c r="K17" s="841"/>
      <c r="L17" s="842"/>
      <c r="M17" s="840"/>
      <c r="N17" s="840"/>
      <c r="O17" s="840"/>
      <c r="P17" s="332"/>
      <c r="Q17" s="843"/>
      <c r="R17" s="843"/>
      <c r="S17" s="843"/>
      <c r="T17" s="844"/>
      <c r="U17" s="843"/>
      <c r="V17" s="819"/>
      <c r="W17" s="819"/>
    </row>
    <row r="18" spans="1:23" ht="21" customHeight="1">
      <c r="A18" s="332">
        <v>5</v>
      </c>
      <c r="B18" s="837"/>
      <c r="C18" s="838"/>
      <c r="D18" s="839"/>
      <c r="E18" s="838"/>
      <c r="F18" s="837"/>
      <c r="G18" s="839"/>
      <c r="H18" s="840"/>
      <c r="I18" s="837"/>
      <c r="J18" s="841"/>
      <c r="K18" s="841"/>
      <c r="L18" s="842"/>
      <c r="M18" s="840"/>
      <c r="N18" s="840"/>
      <c r="O18" s="840"/>
      <c r="P18" s="332"/>
      <c r="Q18" s="843"/>
      <c r="R18" s="843"/>
      <c r="S18" s="843"/>
      <c r="T18" s="844"/>
      <c r="U18" s="843"/>
      <c r="V18" s="819"/>
      <c r="W18" s="819"/>
    </row>
    <row r="19" spans="1:23" ht="21" customHeight="1">
      <c r="A19" s="332">
        <v>6</v>
      </c>
      <c r="B19" s="837"/>
      <c r="C19" s="838"/>
      <c r="D19" s="839"/>
      <c r="E19" s="838"/>
      <c r="F19" s="837"/>
      <c r="G19" s="839"/>
      <c r="H19" s="840"/>
      <c r="I19" s="837"/>
      <c r="J19" s="841"/>
      <c r="K19" s="841"/>
      <c r="L19" s="842"/>
      <c r="M19" s="840"/>
      <c r="N19" s="840"/>
      <c r="O19" s="840"/>
      <c r="P19" s="332"/>
      <c r="Q19" s="843"/>
      <c r="R19" s="843"/>
      <c r="S19" s="843"/>
      <c r="T19" s="844"/>
      <c r="U19" s="843"/>
      <c r="V19" s="819"/>
      <c r="W19" s="819"/>
    </row>
    <row r="20" spans="1:23" ht="21" customHeight="1">
      <c r="A20" s="332">
        <v>7</v>
      </c>
      <c r="B20" s="837"/>
      <c r="C20" s="838"/>
      <c r="D20" s="839"/>
      <c r="E20" s="838"/>
      <c r="F20" s="837"/>
      <c r="G20" s="839"/>
      <c r="H20" s="840"/>
      <c r="I20" s="837"/>
      <c r="J20" s="841"/>
      <c r="K20" s="841"/>
      <c r="L20" s="842"/>
      <c r="M20" s="840"/>
      <c r="N20" s="840"/>
      <c r="O20" s="840"/>
      <c r="P20" s="332"/>
      <c r="Q20" s="843"/>
      <c r="R20" s="843"/>
      <c r="S20" s="843"/>
      <c r="T20" s="844"/>
      <c r="U20" s="843"/>
      <c r="V20" s="819"/>
      <c r="W20" s="819"/>
    </row>
    <row r="21" spans="1:23" ht="21" customHeight="1">
      <c r="A21" s="332">
        <v>8</v>
      </c>
      <c r="B21" s="837"/>
      <c r="C21" s="838"/>
      <c r="D21" s="839"/>
      <c r="E21" s="838"/>
      <c r="F21" s="837"/>
      <c r="G21" s="839"/>
      <c r="H21" s="840"/>
      <c r="I21" s="837"/>
      <c r="J21" s="841"/>
      <c r="K21" s="841"/>
      <c r="L21" s="842"/>
      <c r="M21" s="840"/>
      <c r="N21" s="840"/>
      <c r="O21" s="840"/>
      <c r="P21" s="332"/>
      <c r="Q21" s="843"/>
      <c r="R21" s="843"/>
      <c r="S21" s="843"/>
      <c r="T21" s="844"/>
      <c r="U21" s="843"/>
      <c r="V21" s="819"/>
      <c r="W21" s="819"/>
    </row>
    <row r="22" spans="1:23" ht="21" customHeight="1">
      <c r="A22" s="332">
        <v>9</v>
      </c>
      <c r="B22" s="837"/>
      <c r="C22" s="838"/>
      <c r="D22" s="839"/>
      <c r="E22" s="838"/>
      <c r="F22" s="837"/>
      <c r="G22" s="839"/>
      <c r="H22" s="840"/>
      <c r="I22" s="837"/>
      <c r="J22" s="841"/>
      <c r="K22" s="841"/>
      <c r="L22" s="842"/>
      <c r="M22" s="840"/>
      <c r="N22" s="840"/>
      <c r="O22" s="840"/>
      <c r="P22" s="332"/>
      <c r="Q22" s="843"/>
      <c r="R22" s="843"/>
      <c r="S22" s="843"/>
      <c r="T22" s="844"/>
      <c r="U22" s="843"/>
      <c r="V22" s="819"/>
      <c r="W22" s="819"/>
    </row>
    <row r="23" spans="1:23" ht="21" customHeight="1">
      <c r="A23" s="332">
        <v>10</v>
      </c>
      <c r="B23" s="837"/>
      <c r="C23" s="838"/>
      <c r="D23" s="839"/>
      <c r="E23" s="838"/>
      <c r="F23" s="837"/>
      <c r="G23" s="839"/>
      <c r="H23" s="840"/>
      <c r="I23" s="837"/>
      <c r="J23" s="841"/>
      <c r="K23" s="841"/>
      <c r="L23" s="842"/>
      <c r="M23" s="840"/>
      <c r="N23" s="840"/>
      <c r="O23" s="840"/>
      <c r="P23" s="332"/>
      <c r="Q23" s="843"/>
      <c r="R23" s="843"/>
      <c r="S23" s="843"/>
      <c r="T23" s="844"/>
      <c r="U23" s="843"/>
      <c r="V23" s="819"/>
      <c r="W23" s="819"/>
    </row>
    <row r="24" spans="1:23" ht="21" customHeight="1">
      <c r="A24" s="332">
        <v>11</v>
      </c>
      <c r="B24" s="837"/>
      <c r="C24" s="838"/>
      <c r="D24" s="839"/>
      <c r="E24" s="838"/>
      <c r="F24" s="837"/>
      <c r="G24" s="839"/>
      <c r="H24" s="840"/>
      <c r="I24" s="837"/>
      <c r="J24" s="841"/>
      <c r="K24" s="841"/>
      <c r="L24" s="842"/>
      <c r="M24" s="840"/>
      <c r="N24" s="840"/>
      <c r="O24" s="840"/>
      <c r="P24" s="332"/>
      <c r="Q24" s="843"/>
      <c r="R24" s="843"/>
      <c r="S24" s="843"/>
      <c r="T24" s="844"/>
      <c r="U24" s="843"/>
      <c r="V24" s="819"/>
      <c r="W24" s="819"/>
    </row>
    <row r="25" spans="1:23" s="828" customFormat="1" ht="16.5">
      <c r="A25" s="937" t="s">
        <v>8076</v>
      </c>
      <c r="B25" s="938"/>
      <c r="C25" s="938"/>
      <c r="D25" s="938"/>
      <c r="E25" s="938"/>
      <c r="F25" s="938"/>
      <c r="G25" s="938"/>
      <c r="H25" s="938"/>
      <c r="I25" s="938"/>
      <c r="J25" s="938"/>
      <c r="K25" s="938"/>
      <c r="L25" s="938"/>
      <c r="M25" s="938"/>
      <c r="N25" s="938"/>
      <c r="O25" s="938"/>
      <c r="P25" s="938"/>
      <c r="Q25" s="938"/>
      <c r="R25" s="938"/>
      <c r="S25" s="938"/>
      <c r="T25" s="938"/>
    </row>
    <row r="26" spans="1:23" s="828" customFormat="1" ht="16.5">
      <c r="A26" s="845" t="s">
        <v>7139</v>
      </c>
      <c r="B26" s="817"/>
      <c r="T26" s="830"/>
    </row>
    <row r="27" spans="1:23" s="828" customFormat="1" ht="38.25" customHeight="1">
      <c r="A27" s="937" t="s">
        <v>7140</v>
      </c>
      <c r="B27" s="937"/>
      <c r="C27" s="937"/>
      <c r="D27" s="937"/>
      <c r="E27" s="937"/>
      <c r="F27" s="937"/>
      <c r="G27" s="937"/>
      <c r="H27" s="937"/>
      <c r="I27" s="937"/>
      <c r="J27" s="937"/>
      <c r="K27" s="937"/>
      <c r="L27" s="937"/>
      <c r="M27" s="937"/>
      <c r="N27" s="937"/>
      <c r="O27" s="937"/>
      <c r="P27" s="937"/>
      <c r="Q27" s="846"/>
      <c r="R27" s="846"/>
      <c r="S27" s="818"/>
      <c r="T27" s="847"/>
    </row>
    <row r="28" spans="1:23" s="828" customFormat="1" ht="20.25" customHeight="1">
      <c r="A28" s="926" t="s">
        <v>7141</v>
      </c>
      <c r="B28" s="926"/>
      <c r="C28" s="926"/>
      <c r="D28" s="926"/>
      <c r="E28" s="926"/>
      <c r="F28" s="926"/>
      <c r="G28" s="926"/>
      <c r="H28" s="926"/>
      <c r="I28" s="926"/>
      <c r="J28" s="926"/>
      <c r="K28" s="926"/>
      <c r="L28" s="926"/>
      <c r="M28" s="926"/>
      <c r="N28" s="926"/>
      <c r="O28" s="926"/>
      <c r="P28" s="926"/>
      <c r="Q28" s="845"/>
      <c r="R28" s="845"/>
      <c r="T28" s="830"/>
    </row>
    <row r="29" spans="1:23" s="828" customFormat="1" ht="20.25" customHeight="1">
      <c r="A29" s="926" t="s">
        <v>7142</v>
      </c>
      <c r="B29" s="926"/>
      <c r="C29" s="926"/>
      <c r="D29" s="926"/>
      <c r="E29" s="926"/>
      <c r="F29" s="926"/>
      <c r="G29" s="926"/>
      <c r="H29" s="926"/>
      <c r="I29" s="926"/>
      <c r="J29" s="926"/>
      <c r="K29" s="926"/>
      <c r="L29" s="926"/>
      <c r="M29" s="926"/>
      <c r="N29" s="926"/>
      <c r="O29" s="926"/>
      <c r="P29" s="926"/>
      <c r="Q29" s="845"/>
      <c r="R29" s="845"/>
      <c r="T29" s="830"/>
    </row>
    <row r="30" spans="1:23" s="828" customFormat="1" ht="16.5">
      <c r="A30" s="845"/>
      <c r="B30" s="817"/>
      <c r="J30" s="927" t="s">
        <v>8072</v>
      </c>
      <c r="K30" s="949"/>
      <c r="L30" s="949"/>
      <c r="M30" s="949"/>
      <c r="N30" s="949"/>
      <c r="O30" s="949"/>
      <c r="P30" s="949"/>
      <c r="T30" s="830"/>
    </row>
    <row r="31" spans="1:23" ht="16.5" customHeight="1">
      <c r="A31" s="828"/>
      <c r="B31" s="828"/>
      <c r="C31" s="828"/>
      <c r="D31" s="828"/>
      <c r="E31" s="828"/>
      <c r="F31" s="948"/>
      <c r="G31" s="828"/>
      <c r="H31" s="828"/>
      <c r="I31" s="950"/>
      <c r="J31" s="929" t="s">
        <v>7143</v>
      </c>
      <c r="K31" s="949"/>
      <c r="L31" s="949"/>
      <c r="M31" s="949"/>
      <c r="N31" s="949"/>
      <c r="O31" s="949"/>
      <c r="P31" s="949"/>
      <c r="Q31" s="950"/>
      <c r="R31" s="950"/>
      <c r="S31" s="950"/>
      <c r="T31" s="830"/>
      <c r="U31" s="828"/>
      <c r="V31" s="819"/>
      <c r="W31" s="819"/>
    </row>
    <row r="32" spans="1:23" ht="16.5" customHeight="1">
      <c r="A32" s="818"/>
      <c r="B32" s="818"/>
      <c r="C32" s="818"/>
      <c r="D32" s="818"/>
      <c r="E32" s="818"/>
      <c r="F32" s="818"/>
      <c r="G32" s="818"/>
      <c r="H32" s="818"/>
      <c r="I32" s="950"/>
      <c r="J32" s="932" t="s">
        <v>7144</v>
      </c>
      <c r="K32" s="949"/>
      <c r="L32" s="949"/>
      <c r="M32" s="949"/>
      <c r="N32" s="949"/>
      <c r="O32" s="949"/>
      <c r="P32" s="949"/>
      <c r="Q32" s="950"/>
      <c r="R32" s="950"/>
      <c r="S32" s="950"/>
      <c r="T32" s="830"/>
      <c r="U32" s="828"/>
      <c r="V32" s="819"/>
      <c r="W32" s="819"/>
    </row>
    <row r="33" spans="1:23" ht="17.25">
      <c r="A33" s="818"/>
      <c r="B33" s="818"/>
      <c r="C33" s="818"/>
      <c r="D33" s="818"/>
      <c r="E33" s="818"/>
      <c r="F33" s="818"/>
      <c r="G33" s="818"/>
      <c r="H33" s="818"/>
      <c r="T33" s="820"/>
      <c r="U33" s="819"/>
      <c r="V33" s="819"/>
      <c r="W33" s="819"/>
    </row>
    <row r="34" spans="1:23" s="950" customFormat="1" ht="16.5" customHeight="1">
      <c r="A34" s="933" t="s">
        <v>7145</v>
      </c>
      <c r="B34" s="933"/>
      <c r="C34" s="818"/>
      <c r="D34" s="884"/>
      <c r="E34" s="818"/>
      <c r="F34" s="885"/>
      <c r="G34" s="884"/>
      <c r="H34" s="848"/>
      <c r="I34" s="885"/>
      <c r="J34" s="885"/>
      <c r="K34" s="815"/>
      <c r="L34" s="849"/>
      <c r="M34" s="850"/>
      <c r="N34" s="848"/>
      <c r="T34" s="951"/>
      <c r="V34" s="828"/>
      <c r="W34" s="828"/>
    </row>
    <row r="35" spans="1:23" s="950" customFormat="1" ht="16.5" customHeight="1">
      <c r="A35" s="952" t="s">
        <v>8074</v>
      </c>
      <c r="B35" s="952"/>
      <c r="C35" s="952"/>
      <c r="D35" s="952"/>
      <c r="E35" s="952"/>
      <c r="F35" s="953"/>
      <c r="G35" s="952"/>
      <c r="H35" s="952"/>
      <c r="I35" s="852"/>
      <c r="J35" s="852"/>
      <c r="K35" s="954"/>
      <c r="L35" s="954"/>
      <c r="M35" s="954"/>
      <c r="N35" s="954"/>
      <c r="T35" s="951"/>
      <c r="V35" s="828"/>
      <c r="W35" s="828"/>
    </row>
    <row r="36" spans="1:23" s="950" customFormat="1" ht="16.5" customHeight="1">
      <c r="A36" s="952" t="s">
        <v>7146</v>
      </c>
      <c r="B36" s="952"/>
      <c r="C36" s="952"/>
      <c r="D36" s="952"/>
      <c r="E36" s="952"/>
      <c r="F36" s="953"/>
      <c r="G36" s="952"/>
      <c r="H36" s="952"/>
      <c r="I36" s="853"/>
      <c r="J36" s="853"/>
      <c r="K36" s="954"/>
      <c r="L36" s="954"/>
      <c r="M36" s="954"/>
      <c r="T36" s="951"/>
      <c r="V36" s="828"/>
      <c r="W36" s="828"/>
    </row>
    <row r="37" spans="1:23" s="950" customFormat="1" ht="16.5" customHeight="1">
      <c r="A37" s="952" t="s">
        <v>8063</v>
      </c>
      <c r="B37" s="952"/>
      <c r="C37" s="952"/>
      <c r="D37" s="952"/>
      <c r="E37" s="952"/>
      <c r="F37" s="953"/>
      <c r="G37" s="952"/>
      <c r="H37" s="952"/>
      <c r="I37" s="853"/>
      <c r="J37" s="853"/>
      <c r="K37" s="954"/>
      <c r="L37" s="954"/>
      <c r="M37" s="954"/>
      <c r="T37" s="951"/>
      <c r="U37" s="828"/>
      <c r="V37" s="828"/>
      <c r="W37" s="828"/>
    </row>
    <row r="38" spans="1:23" ht="16.5" customHeight="1">
      <c r="A38" s="828"/>
      <c r="B38" s="828"/>
      <c r="C38" s="828"/>
      <c r="D38" s="828"/>
      <c r="E38" s="828"/>
      <c r="F38" s="828"/>
      <c r="G38" s="828"/>
      <c r="H38" s="828"/>
      <c r="I38" s="828"/>
      <c r="J38" s="828"/>
      <c r="K38" s="829"/>
      <c r="L38" s="829"/>
      <c r="U38" s="828"/>
      <c r="V38" s="828"/>
      <c r="W38" s="828"/>
    </row>
    <row r="39" spans="1:23" ht="16.5" customHeight="1">
      <c r="A39" s="828"/>
      <c r="B39" s="828"/>
      <c r="C39" s="828"/>
      <c r="D39" s="828"/>
      <c r="E39" s="828"/>
      <c r="F39" s="828"/>
      <c r="G39" s="828"/>
      <c r="H39" s="828"/>
      <c r="I39" s="828"/>
      <c r="J39" s="828"/>
      <c r="K39" s="829"/>
      <c r="L39" s="829"/>
      <c r="T39" s="830"/>
      <c r="U39" s="828"/>
      <c r="V39" s="828"/>
      <c r="W39" s="828"/>
    </row>
    <row r="40" spans="1:23" ht="16.5" customHeight="1">
      <c r="A40" s="828"/>
      <c r="B40" s="828"/>
      <c r="C40" s="828"/>
      <c r="D40" s="828"/>
      <c r="E40" s="828"/>
      <c r="F40" s="828"/>
      <c r="G40" s="828"/>
      <c r="H40" s="828"/>
      <c r="I40" s="828"/>
      <c r="J40" s="828"/>
      <c r="K40" s="829"/>
      <c r="L40" s="829"/>
      <c r="T40" s="830"/>
      <c r="U40" s="828"/>
      <c r="V40" s="828"/>
      <c r="W40" s="828"/>
    </row>
    <row r="41" spans="1:23" ht="16.5" customHeight="1">
      <c r="A41" s="828"/>
      <c r="B41" s="828"/>
      <c r="C41" s="828"/>
      <c r="D41" s="828"/>
      <c r="E41" s="828"/>
      <c r="F41" s="828"/>
      <c r="G41" s="828"/>
      <c r="H41" s="828"/>
      <c r="I41" s="828"/>
      <c r="J41" s="828"/>
      <c r="K41" s="829"/>
      <c r="L41" s="829"/>
      <c r="M41" s="828"/>
      <c r="N41" s="828"/>
      <c r="O41" s="828"/>
      <c r="P41" s="828"/>
      <c r="Q41" s="828"/>
      <c r="R41" s="828"/>
      <c r="S41" s="828"/>
      <c r="T41" s="830"/>
      <c r="U41" s="828"/>
      <c r="V41" s="828"/>
      <c r="W41" s="828"/>
    </row>
    <row r="42" spans="1:23" ht="16.5" customHeight="1">
      <c r="A42" s="828"/>
      <c r="B42" s="828"/>
      <c r="C42" s="828"/>
      <c r="D42" s="828"/>
      <c r="E42" s="828"/>
      <c r="F42" s="828"/>
      <c r="G42" s="828"/>
      <c r="H42" s="828"/>
      <c r="I42" s="828"/>
      <c r="J42" s="828"/>
      <c r="K42" s="829"/>
      <c r="L42" s="829"/>
      <c r="M42" s="828"/>
      <c r="N42" s="828"/>
      <c r="O42" s="828"/>
      <c r="P42" s="828"/>
      <c r="Q42" s="828"/>
      <c r="R42" s="828"/>
      <c r="S42" s="828"/>
      <c r="T42" s="830"/>
      <c r="U42" s="828"/>
      <c r="V42" s="828"/>
      <c r="W42" s="828"/>
    </row>
    <row r="43" spans="1:23" ht="16.5" customHeight="1">
      <c r="A43" s="828"/>
      <c r="B43" s="828"/>
      <c r="C43" s="828"/>
      <c r="D43" s="828"/>
      <c r="E43" s="828"/>
      <c r="F43" s="828"/>
      <c r="G43" s="828"/>
      <c r="H43" s="828"/>
      <c r="I43" s="828"/>
      <c r="J43" s="828"/>
      <c r="K43" s="829"/>
      <c r="L43" s="829"/>
      <c r="M43" s="828"/>
      <c r="N43" s="828"/>
      <c r="O43" s="828"/>
      <c r="P43" s="828"/>
      <c r="Q43" s="828"/>
      <c r="R43" s="828"/>
      <c r="S43" s="828"/>
      <c r="T43" s="830"/>
      <c r="U43" s="828"/>
      <c r="V43" s="828"/>
      <c r="W43" s="828"/>
    </row>
    <row r="44" spans="1:23" ht="16.5" customHeight="1">
      <c r="A44" s="828"/>
      <c r="B44" s="828"/>
      <c r="C44" s="828"/>
      <c r="D44" s="828"/>
      <c r="E44" s="828"/>
      <c r="F44" s="828"/>
      <c r="G44" s="828"/>
      <c r="H44" s="828"/>
      <c r="I44" s="828"/>
      <c r="J44" s="828"/>
      <c r="K44" s="829"/>
      <c r="L44" s="829"/>
      <c r="M44" s="828"/>
      <c r="N44" s="828"/>
      <c r="O44" s="828"/>
      <c r="P44" s="828"/>
      <c r="Q44" s="828"/>
      <c r="R44" s="828"/>
      <c r="S44" s="828"/>
      <c r="T44" s="830"/>
      <c r="U44" s="828"/>
      <c r="V44" s="828"/>
      <c r="W44" s="828"/>
    </row>
    <row r="45" spans="1:23" ht="16.5" customHeight="1">
      <c r="A45" s="828"/>
      <c r="B45" s="828"/>
      <c r="C45" s="828"/>
      <c r="D45" s="828"/>
      <c r="E45" s="828"/>
      <c r="F45" s="828"/>
      <c r="G45" s="828"/>
      <c r="H45" s="828"/>
      <c r="I45" s="828"/>
      <c r="J45" s="828"/>
      <c r="K45" s="829"/>
      <c r="L45" s="829"/>
      <c r="M45" s="828"/>
      <c r="N45" s="828"/>
      <c r="O45" s="828"/>
      <c r="P45" s="828"/>
      <c r="Q45" s="828"/>
      <c r="R45" s="828"/>
      <c r="S45" s="828"/>
      <c r="T45" s="830"/>
      <c r="U45" s="828"/>
      <c r="V45" s="828"/>
      <c r="W45" s="828"/>
    </row>
    <row r="46" spans="1:23" ht="16.5" customHeight="1">
      <c r="A46" s="828"/>
      <c r="B46" s="828"/>
      <c r="C46" s="828"/>
      <c r="D46" s="828"/>
      <c r="E46" s="828"/>
      <c r="F46" s="828"/>
      <c r="G46" s="828"/>
      <c r="H46" s="828"/>
      <c r="I46" s="828"/>
      <c r="J46" s="828"/>
      <c r="K46" s="829"/>
      <c r="L46" s="829"/>
      <c r="M46" s="828"/>
      <c r="N46" s="828"/>
      <c r="O46" s="828"/>
      <c r="P46" s="828"/>
      <c r="Q46" s="828"/>
      <c r="R46" s="828"/>
      <c r="S46" s="828"/>
      <c r="T46" s="830"/>
      <c r="U46" s="828"/>
      <c r="V46" s="828"/>
      <c r="W46" s="828"/>
    </row>
    <row r="47" spans="1:23" ht="16.5" customHeight="1">
      <c r="A47" s="828"/>
      <c r="B47" s="828"/>
      <c r="C47" s="828"/>
      <c r="D47" s="828"/>
      <c r="E47" s="828"/>
      <c r="F47" s="828"/>
      <c r="G47" s="828"/>
      <c r="H47" s="828"/>
      <c r="I47" s="828"/>
      <c r="J47" s="828"/>
      <c r="K47" s="829"/>
      <c r="L47" s="829"/>
      <c r="M47" s="828"/>
      <c r="N47" s="828"/>
      <c r="O47" s="828"/>
      <c r="P47" s="828"/>
      <c r="Q47" s="828"/>
      <c r="R47" s="828"/>
      <c r="S47" s="828"/>
      <c r="T47" s="830"/>
      <c r="U47" s="828"/>
      <c r="V47" s="828"/>
      <c r="W47" s="828"/>
    </row>
    <row r="48" spans="1:23" ht="16.5" customHeight="1">
      <c r="A48" s="828"/>
      <c r="B48" s="828"/>
      <c r="C48" s="828"/>
      <c r="D48" s="828"/>
      <c r="E48" s="828"/>
      <c r="F48" s="828"/>
      <c r="G48" s="828"/>
      <c r="H48" s="828"/>
      <c r="I48" s="828"/>
      <c r="J48" s="828"/>
      <c r="K48" s="829"/>
      <c r="L48" s="829"/>
      <c r="M48" s="828"/>
      <c r="N48" s="828"/>
      <c r="O48" s="828"/>
      <c r="P48" s="828"/>
      <c r="Q48" s="828"/>
      <c r="R48" s="828"/>
      <c r="S48" s="828"/>
      <c r="T48" s="830"/>
      <c r="U48" s="828"/>
      <c r="V48" s="828"/>
      <c r="W48" s="828"/>
    </row>
    <row r="49" spans="1:23" ht="16.5" customHeight="1">
      <c r="A49" s="828"/>
      <c r="B49" s="828"/>
      <c r="C49" s="828"/>
      <c r="D49" s="828"/>
      <c r="E49" s="828"/>
      <c r="F49" s="828"/>
      <c r="G49" s="828"/>
      <c r="H49" s="828"/>
      <c r="I49" s="828"/>
      <c r="J49" s="828"/>
      <c r="K49" s="829"/>
      <c r="L49" s="829"/>
      <c r="M49" s="828"/>
      <c r="N49" s="828"/>
      <c r="O49" s="828"/>
      <c r="P49" s="828"/>
      <c r="Q49" s="828"/>
      <c r="R49" s="828"/>
      <c r="S49" s="828"/>
      <c r="T49" s="830"/>
      <c r="U49" s="828"/>
      <c r="V49" s="828"/>
      <c r="W49" s="828"/>
    </row>
    <row r="50" spans="1:23" ht="16.5" customHeight="1">
      <c r="A50" s="828"/>
      <c r="B50" s="828"/>
      <c r="C50" s="828"/>
      <c r="D50" s="828"/>
      <c r="E50" s="828"/>
      <c r="F50" s="828"/>
      <c r="G50" s="828"/>
      <c r="H50" s="828"/>
      <c r="I50" s="828"/>
      <c r="J50" s="828"/>
      <c r="K50" s="829"/>
      <c r="L50" s="829"/>
      <c r="M50" s="828"/>
      <c r="N50" s="828"/>
      <c r="O50" s="828"/>
      <c r="P50" s="828"/>
      <c r="Q50" s="828"/>
      <c r="R50" s="828"/>
      <c r="S50" s="828"/>
      <c r="T50" s="830"/>
      <c r="U50" s="828"/>
      <c r="V50" s="828"/>
      <c r="W50" s="828"/>
    </row>
    <row r="51" spans="1:23" ht="16.5" customHeight="1">
      <c r="A51" s="828"/>
      <c r="B51" s="828"/>
      <c r="C51" s="828"/>
      <c r="D51" s="828"/>
      <c r="E51" s="828"/>
      <c r="F51" s="828"/>
      <c r="G51" s="828"/>
      <c r="H51" s="828"/>
      <c r="I51" s="828"/>
      <c r="J51" s="828"/>
      <c r="K51" s="829"/>
      <c r="L51" s="829"/>
      <c r="M51" s="828"/>
      <c r="N51" s="828"/>
      <c r="O51" s="828"/>
      <c r="P51" s="828"/>
      <c r="Q51" s="828"/>
      <c r="R51" s="828"/>
      <c r="S51" s="828"/>
      <c r="T51" s="830"/>
      <c r="U51" s="828"/>
      <c r="V51" s="828"/>
      <c r="W51" s="828"/>
    </row>
    <row r="52" spans="1:23" ht="16.5" customHeight="1">
      <c r="A52" s="828"/>
      <c r="B52" s="828"/>
      <c r="C52" s="828"/>
      <c r="D52" s="828"/>
      <c r="E52" s="828"/>
      <c r="F52" s="828"/>
      <c r="G52" s="828"/>
      <c r="H52" s="828"/>
      <c r="I52" s="828"/>
      <c r="J52" s="828"/>
      <c r="K52" s="829"/>
      <c r="L52" s="829"/>
      <c r="M52" s="828"/>
      <c r="N52" s="828"/>
      <c r="O52" s="828"/>
      <c r="P52" s="828"/>
      <c r="Q52" s="828"/>
      <c r="R52" s="828"/>
      <c r="S52" s="828"/>
      <c r="T52" s="830"/>
      <c r="U52" s="828"/>
      <c r="V52" s="828"/>
      <c r="W52" s="828"/>
    </row>
    <row r="53" spans="1:23" ht="16.5" customHeight="1">
      <c r="A53" s="828"/>
      <c r="B53" s="828"/>
      <c r="C53" s="828"/>
      <c r="D53" s="828"/>
      <c r="E53" s="828"/>
      <c r="F53" s="828"/>
      <c r="G53" s="828"/>
      <c r="H53" s="828"/>
      <c r="I53" s="828"/>
      <c r="J53" s="828"/>
      <c r="K53" s="829"/>
      <c r="L53" s="829"/>
      <c r="M53" s="828"/>
      <c r="N53" s="828"/>
      <c r="O53" s="828"/>
      <c r="P53" s="828"/>
      <c r="Q53" s="828"/>
      <c r="R53" s="828"/>
      <c r="S53" s="828"/>
      <c r="T53" s="830"/>
      <c r="U53" s="828"/>
      <c r="V53" s="828"/>
      <c r="W53" s="828"/>
    </row>
    <row r="54" spans="1:23" ht="16.5" customHeight="1">
      <c r="A54" s="828"/>
      <c r="B54" s="828"/>
      <c r="C54" s="828"/>
      <c r="D54" s="828"/>
      <c r="E54" s="828"/>
      <c r="F54" s="828"/>
      <c r="G54" s="828"/>
      <c r="H54" s="828"/>
      <c r="I54" s="828"/>
      <c r="J54" s="828"/>
      <c r="K54" s="829"/>
      <c r="L54" s="829"/>
      <c r="M54" s="828"/>
      <c r="N54" s="828"/>
      <c r="O54" s="828"/>
      <c r="P54" s="828"/>
      <c r="Q54" s="828"/>
      <c r="R54" s="828"/>
      <c r="S54" s="828"/>
      <c r="T54" s="830"/>
      <c r="U54" s="828"/>
      <c r="V54" s="828"/>
      <c r="W54" s="828"/>
    </row>
    <row r="55" spans="1:23" ht="16.5" customHeight="1">
      <c r="A55" s="828"/>
      <c r="B55" s="828"/>
      <c r="C55" s="828"/>
      <c r="D55" s="828"/>
      <c r="E55" s="828"/>
      <c r="F55" s="828"/>
      <c r="G55" s="828"/>
      <c r="H55" s="828"/>
      <c r="I55" s="828"/>
      <c r="J55" s="828"/>
      <c r="K55" s="829"/>
      <c r="L55" s="829"/>
      <c r="M55" s="828"/>
      <c r="N55" s="828"/>
      <c r="O55" s="828"/>
      <c r="P55" s="828"/>
      <c r="Q55" s="828"/>
      <c r="R55" s="828"/>
      <c r="S55" s="828"/>
      <c r="T55" s="830"/>
      <c r="U55" s="828"/>
      <c r="V55" s="828"/>
      <c r="W55" s="828"/>
    </row>
    <row r="56" spans="1:23" ht="16.5" customHeight="1">
      <c r="A56" s="828"/>
      <c r="B56" s="828"/>
      <c r="C56" s="828"/>
      <c r="D56" s="828"/>
      <c r="E56" s="828"/>
      <c r="F56" s="828"/>
      <c r="G56" s="828"/>
      <c r="H56" s="828"/>
      <c r="I56" s="828"/>
      <c r="J56" s="828"/>
      <c r="K56" s="829"/>
      <c r="L56" s="829"/>
      <c r="M56" s="828"/>
      <c r="N56" s="828"/>
      <c r="O56" s="828"/>
      <c r="P56" s="828"/>
      <c r="Q56" s="828"/>
      <c r="R56" s="828"/>
      <c r="S56" s="828"/>
      <c r="T56" s="830"/>
      <c r="U56" s="828"/>
      <c r="V56" s="828"/>
      <c r="W56" s="828"/>
    </row>
    <row r="57" spans="1:23" ht="16.5" customHeight="1">
      <c r="A57" s="828"/>
      <c r="B57" s="828"/>
      <c r="C57" s="828"/>
      <c r="D57" s="828"/>
      <c r="E57" s="828"/>
      <c r="F57" s="828"/>
      <c r="G57" s="828"/>
      <c r="H57" s="828"/>
      <c r="I57" s="828"/>
      <c r="J57" s="828"/>
      <c r="K57" s="829"/>
      <c r="L57" s="829"/>
      <c r="M57" s="828"/>
      <c r="N57" s="828"/>
      <c r="O57" s="828"/>
      <c r="P57" s="828"/>
      <c r="Q57" s="828"/>
      <c r="R57" s="828"/>
      <c r="S57" s="828"/>
      <c r="T57" s="830"/>
      <c r="U57" s="828"/>
      <c r="V57" s="828"/>
      <c r="W57" s="828"/>
    </row>
    <row r="58" spans="1:23" ht="16.5" customHeight="1">
      <c r="A58" s="828"/>
      <c r="B58" s="828"/>
      <c r="C58" s="828"/>
      <c r="D58" s="828"/>
      <c r="E58" s="828"/>
      <c r="F58" s="828"/>
      <c r="G58" s="828"/>
      <c r="H58" s="828"/>
      <c r="I58" s="828"/>
      <c r="J58" s="828"/>
      <c r="K58" s="829"/>
      <c r="L58" s="829"/>
      <c r="M58" s="828"/>
      <c r="N58" s="828"/>
      <c r="O58" s="828"/>
      <c r="P58" s="828"/>
      <c r="Q58" s="828"/>
      <c r="R58" s="828"/>
      <c r="S58" s="828"/>
      <c r="T58" s="830"/>
      <c r="U58" s="828"/>
      <c r="V58" s="828"/>
      <c r="W58" s="828"/>
    </row>
    <row r="59" spans="1:23" ht="16.5" customHeight="1">
      <c r="A59" s="828"/>
      <c r="B59" s="828"/>
      <c r="C59" s="828"/>
      <c r="D59" s="828"/>
      <c r="E59" s="828"/>
      <c r="F59" s="828"/>
      <c r="G59" s="828"/>
      <c r="H59" s="828"/>
      <c r="I59" s="828"/>
      <c r="J59" s="828"/>
      <c r="K59" s="829"/>
      <c r="L59" s="829"/>
      <c r="M59" s="828"/>
      <c r="N59" s="828"/>
      <c r="O59" s="828"/>
      <c r="P59" s="828"/>
      <c r="Q59" s="828"/>
      <c r="R59" s="828"/>
      <c r="S59" s="828"/>
      <c r="T59" s="830"/>
      <c r="U59" s="828"/>
      <c r="V59" s="828"/>
      <c r="W59" s="828"/>
    </row>
    <row r="60" spans="1:23" ht="16.5" customHeight="1">
      <c r="A60" s="828"/>
      <c r="B60" s="828"/>
      <c r="C60" s="828"/>
      <c r="D60" s="828"/>
      <c r="E60" s="828"/>
      <c r="F60" s="828"/>
      <c r="G60" s="828"/>
      <c r="H60" s="828"/>
      <c r="I60" s="828"/>
      <c r="J60" s="828"/>
      <c r="K60" s="829"/>
      <c r="L60" s="829"/>
      <c r="M60" s="828"/>
      <c r="N60" s="828"/>
      <c r="O60" s="828"/>
      <c r="P60" s="828"/>
      <c r="Q60" s="828"/>
      <c r="R60" s="828"/>
      <c r="S60" s="828"/>
      <c r="T60" s="830"/>
      <c r="U60" s="828"/>
      <c r="V60" s="828"/>
      <c r="W60" s="828"/>
    </row>
    <row r="61" spans="1:23" ht="16.5" customHeight="1">
      <c r="A61" s="828"/>
      <c r="B61" s="828"/>
      <c r="C61" s="828"/>
      <c r="D61" s="828"/>
      <c r="E61" s="828"/>
      <c r="F61" s="828"/>
      <c r="G61" s="828"/>
      <c r="H61" s="828"/>
      <c r="I61" s="828"/>
      <c r="J61" s="828"/>
      <c r="K61" s="829"/>
      <c r="L61" s="829"/>
      <c r="M61" s="828"/>
      <c r="N61" s="828"/>
      <c r="O61" s="828"/>
      <c r="P61" s="828"/>
      <c r="Q61" s="828"/>
      <c r="R61" s="828"/>
      <c r="S61" s="828"/>
      <c r="T61" s="830"/>
      <c r="U61" s="828"/>
      <c r="V61" s="828"/>
      <c r="W61" s="828"/>
    </row>
    <row r="62" spans="1:23" ht="16.5" customHeight="1">
      <c r="A62" s="828"/>
      <c r="B62" s="828"/>
      <c r="C62" s="828"/>
      <c r="D62" s="828"/>
      <c r="E62" s="828"/>
      <c r="F62" s="828"/>
      <c r="G62" s="828"/>
      <c r="H62" s="828"/>
      <c r="I62" s="828"/>
      <c r="J62" s="828"/>
      <c r="K62" s="829"/>
      <c r="L62" s="829"/>
      <c r="M62" s="828"/>
      <c r="N62" s="828"/>
      <c r="O62" s="828"/>
      <c r="P62" s="828"/>
      <c r="Q62" s="828"/>
      <c r="R62" s="828"/>
      <c r="S62" s="828"/>
      <c r="T62" s="830"/>
      <c r="U62" s="828"/>
      <c r="V62" s="828"/>
      <c r="W62" s="828"/>
    </row>
    <row r="63" spans="1:23" ht="16.5" customHeight="1">
      <c r="A63" s="828"/>
      <c r="B63" s="828"/>
      <c r="C63" s="828"/>
      <c r="D63" s="828"/>
      <c r="E63" s="828"/>
      <c r="F63" s="828"/>
      <c r="G63" s="828"/>
      <c r="H63" s="828"/>
      <c r="I63" s="828"/>
      <c r="J63" s="828"/>
      <c r="K63" s="829"/>
      <c r="L63" s="829"/>
      <c r="M63" s="828"/>
      <c r="N63" s="828"/>
      <c r="O63" s="828"/>
      <c r="P63" s="828"/>
      <c r="Q63" s="828"/>
      <c r="R63" s="828"/>
      <c r="S63" s="828"/>
      <c r="T63" s="830"/>
      <c r="U63" s="828"/>
      <c r="V63" s="828"/>
      <c r="W63" s="828"/>
    </row>
    <row r="64" spans="1:23" ht="16.5" customHeight="1">
      <c r="A64" s="828"/>
      <c r="B64" s="828"/>
      <c r="C64" s="828"/>
      <c r="D64" s="828"/>
      <c r="E64" s="828"/>
      <c r="F64" s="828"/>
      <c r="G64" s="828"/>
      <c r="H64" s="828"/>
      <c r="I64" s="828"/>
      <c r="J64" s="828"/>
      <c r="K64" s="829"/>
      <c r="L64" s="829"/>
      <c r="M64" s="828"/>
      <c r="N64" s="828"/>
      <c r="O64" s="828"/>
      <c r="P64" s="828"/>
      <c r="Q64" s="828"/>
      <c r="R64" s="828"/>
      <c r="S64" s="828"/>
      <c r="T64" s="830"/>
      <c r="U64" s="828"/>
      <c r="V64" s="828"/>
      <c r="W64" s="828"/>
    </row>
    <row r="65" spans="1:23" ht="16.5" customHeight="1">
      <c r="A65" s="828"/>
      <c r="B65" s="828"/>
      <c r="C65" s="828"/>
      <c r="D65" s="828"/>
      <c r="E65" s="828"/>
      <c r="F65" s="828"/>
      <c r="G65" s="828"/>
      <c r="H65" s="828"/>
      <c r="I65" s="828"/>
      <c r="J65" s="828"/>
      <c r="K65" s="829"/>
      <c r="L65" s="829"/>
      <c r="M65" s="828"/>
      <c r="N65" s="828"/>
      <c r="O65" s="828"/>
      <c r="P65" s="828"/>
      <c r="Q65" s="828"/>
      <c r="R65" s="828"/>
      <c r="S65" s="828"/>
      <c r="T65" s="830"/>
      <c r="U65" s="828"/>
      <c r="V65" s="828"/>
      <c r="W65" s="828"/>
    </row>
    <row r="66" spans="1:23" ht="16.5" customHeight="1">
      <c r="A66" s="828"/>
      <c r="B66" s="828"/>
      <c r="C66" s="828"/>
      <c r="D66" s="828"/>
      <c r="E66" s="828"/>
      <c r="F66" s="828"/>
      <c r="G66" s="828"/>
      <c r="H66" s="828"/>
      <c r="I66" s="828"/>
      <c r="J66" s="828"/>
      <c r="K66" s="829"/>
      <c r="L66" s="829"/>
      <c r="M66" s="828"/>
      <c r="N66" s="828"/>
      <c r="O66" s="828"/>
      <c r="P66" s="828"/>
      <c r="Q66" s="828"/>
      <c r="R66" s="828"/>
      <c r="S66" s="828"/>
      <c r="T66" s="830"/>
      <c r="U66" s="828"/>
      <c r="V66" s="828"/>
      <c r="W66" s="828"/>
    </row>
    <row r="67" spans="1:23" ht="16.5" customHeight="1">
      <c r="A67" s="828"/>
      <c r="B67" s="828"/>
      <c r="C67" s="828"/>
      <c r="D67" s="828"/>
      <c r="E67" s="828"/>
      <c r="F67" s="828"/>
      <c r="G67" s="828"/>
      <c r="H67" s="828"/>
      <c r="I67" s="828"/>
      <c r="J67" s="828"/>
      <c r="K67" s="829"/>
      <c r="L67" s="829"/>
      <c r="M67" s="828"/>
      <c r="N67" s="828"/>
      <c r="O67" s="828"/>
      <c r="P67" s="828"/>
      <c r="Q67" s="828"/>
      <c r="R67" s="828"/>
      <c r="S67" s="828"/>
      <c r="T67" s="830"/>
      <c r="U67" s="828"/>
      <c r="V67" s="828"/>
      <c r="W67" s="828"/>
    </row>
    <row r="68" spans="1:23" ht="16.5" customHeight="1">
      <c r="A68" s="828"/>
      <c r="B68" s="828"/>
      <c r="C68" s="828"/>
      <c r="D68" s="828"/>
      <c r="E68" s="828"/>
      <c r="F68" s="828"/>
      <c r="G68" s="828"/>
      <c r="H68" s="828"/>
      <c r="I68" s="828"/>
      <c r="J68" s="828"/>
      <c r="K68" s="829"/>
      <c r="L68" s="829"/>
      <c r="M68" s="828"/>
      <c r="N68" s="828"/>
      <c r="O68" s="828"/>
      <c r="P68" s="828"/>
      <c r="Q68" s="828"/>
      <c r="R68" s="828"/>
      <c r="S68" s="828"/>
      <c r="T68" s="830"/>
      <c r="U68" s="828"/>
      <c r="V68" s="828"/>
      <c r="W68" s="828"/>
    </row>
    <row r="69" spans="1:23" ht="16.5" customHeight="1">
      <c r="A69" s="828"/>
      <c r="B69" s="828"/>
      <c r="C69" s="828"/>
      <c r="D69" s="828"/>
      <c r="E69" s="828"/>
      <c r="F69" s="828"/>
      <c r="G69" s="828"/>
      <c r="H69" s="828"/>
      <c r="I69" s="828"/>
      <c r="J69" s="828"/>
      <c r="K69" s="829"/>
      <c r="L69" s="829"/>
      <c r="M69" s="828"/>
      <c r="N69" s="828"/>
      <c r="O69" s="828"/>
      <c r="P69" s="828"/>
      <c r="Q69" s="828"/>
      <c r="R69" s="828"/>
      <c r="S69" s="828"/>
      <c r="T69" s="830"/>
      <c r="U69" s="828"/>
      <c r="V69" s="828"/>
      <c r="W69" s="828"/>
    </row>
    <row r="70" spans="1:23" ht="16.5" customHeight="1">
      <c r="A70" s="828"/>
      <c r="B70" s="828"/>
      <c r="C70" s="828"/>
      <c r="D70" s="828"/>
      <c r="E70" s="828"/>
      <c r="F70" s="828"/>
      <c r="G70" s="828"/>
      <c r="H70" s="828"/>
      <c r="I70" s="828"/>
      <c r="J70" s="828"/>
      <c r="K70" s="829"/>
      <c r="L70" s="829"/>
      <c r="M70" s="828"/>
      <c r="N70" s="828"/>
      <c r="O70" s="828"/>
      <c r="P70" s="828"/>
      <c r="Q70" s="828"/>
      <c r="R70" s="828"/>
      <c r="S70" s="828"/>
      <c r="T70" s="830"/>
      <c r="U70" s="828"/>
      <c r="V70" s="828"/>
      <c r="W70" s="828"/>
    </row>
    <row r="71" spans="1:23" ht="16.5" customHeight="1">
      <c r="A71" s="828"/>
      <c r="B71" s="828"/>
      <c r="C71" s="828"/>
      <c r="D71" s="828"/>
      <c r="E71" s="828"/>
      <c r="F71" s="828"/>
      <c r="G71" s="828"/>
      <c r="H71" s="828"/>
      <c r="I71" s="828"/>
      <c r="J71" s="828"/>
      <c r="K71" s="829"/>
      <c r="L71" s="829"/>
      <c r="M71" s="828"/>
      <c r="N71" s="828"/>
      <c r="O71" s="828"/>
      <c r="P71" s="828"/>
      <c r="Q71" s="828"/>
      <c r="R71" s="828"/>
      <c r="S71" s="828"/>
      <c r="T71" s="830"/>
      <c r="U71" s="828"/>
      <c r="V71" s="828"/>
      <c r="W71" s="828"/>
    </row>
    <row r="72" spans="1:23" ht="16.5" customHeight="1">
      <c r="A72" s="828"/>
      <c r="B72" s="828"/>
      <c r="C72" s="828"/>
      <c r="D72" s="828"/>
      <c r="E72" s="828"/>
      <c r="F72" s="828"/>
      <c r="G72" s="828"/>
      <c r="H72" s="828"/>
      <c r="I72" s="828"/>
      <c r="J72" s="828"/>
      <c r="K72" s="829"/>
      <c r="L72" s="829"/>
      <c r="M72" s="828"/>
      <c r="N72" s="828"/>
      <c r="O72" s="828"/>
      <c r="P72" s="828"/>
      <c r="Q72" s="828"/>
      <c r="R72" s="828"/>
      <c r="S72" s="828"/>
      <c r="T72" s="830"/>
      <c r="U72" s="828"/>
      <c r="V72" s="828"/>
      <c r="W72" s="828"/>
    </row>
    <row r="73" spans="1:23" ht="16.5" customHeight="1">
      <c r="A73" s="828"/>
      <c r="B73" s="828"/>
      <c r="C73" s="828"/>
      <c r="D73" s="828"/>
      <c r="E73" s="828"/>
      <c r="F73" s="828"/>
      <c r="G73" s="828"/>
      <c r="H73" s="828"/>
      <c r="I73" s="828"/>
      <c r="J73" s="828"/>
      <c r="K73" s="829"/>
      <c r="L73" s="829"/>
      <c r="M73" s="828"/>
      <c r="N73" s="828"/>
      <c r="O73" s="828"/>
      <c r="P73" s="828"/>
      <c r="Q73" s="828"/>
      <c r="R73" s="828"/>
      <c r="S73" s="828"/>
      <c r="T73" s="830"/>
      <c r="U73" s="828"/>
      <c r="V73" s="828"/>
      <c r="W73" s="828"/>
    </row>
    <row r="74" spans="1:23" ht="16.5" customHeight="1">
      <c r="A74" s="828"/>
      <c r="B74" s="828"/>
      <c r="C74" s="828"/>
      <c r="D74" s="828"/>
      <c r="E74" s="828"/>
      <c r="F74" s="828"/>
      <c r="G74" s="828"/>
      <c r="H74" s="828"/>
      <c r="I74" s="828"/>
      <c r="J74" s="828"/>
      <c r="K74" s="829"/>
      <c r="L74" s="829"/>
      <c r="M74" s="828"/>
      <c r="N74" s="828"/>
      <c r="O74" s="828"/>
      <c r="P74" s="828"/>
      <c r="Q74" s="828"/>
      <c r="R74" s="828"/>
      <c r="S74" s="828"/>
      <c r="T74" s="830"/>
      <c r="U74" s="828"/>
      <c r="V74" s="828"/>
      <c r="W74" s="828"/>
    </row>
    <row r="75" spans="1:23" ht="16.5" customHeight="1">
      <c r="A75" s="828"/>
      <c r="B75" s="828"/>
      <c r="C75" s="828"/>
      <c r="D75" s="828"/>
      <c r="E75" s="828"/>
      <c r="F75" s="828"/>
      <c r="G75" s="828"/>
      <c r="H75" s="828"/>
      <c r="I75" s="828"/>
      <c r="J75" s="828"/>
      <c r="K75" s="829"/>
      <c r="L75" s="829"/>
      <c r="M75" s="828"/>
      <c r="N75" s="828"/>
      <c r="O75" s="828"/>
      <c r="P75" s="828"/>
      <c r="Q75" s="828"/>
      <c r="R75" s="828"/>
      <c r="S75" s="828"/>
      <c r="T75" s="830"/>
      <c r="U75" s="828"/>
      <c r="V75" s="828"/>
      <c r="W75" s="828"/>
    </row>
    <row r="76" spans="1:23" ht="16.5" customHeight="1">
      <c r="A76" s="828"/>
      <c r="B76" s="828"/>
      <c r="C76" s="828"/>
      <c r="D76" s="828"/>
      <c r="E76" s="828"/>
      <c r="F76" s="828"/>
      <c r="G76" s="828"/>
      <c r="H76" s="828"/>
      <c r="I76" s="828"/>
      <c r="J76" s="828"/>
      <c r="K76" s="829"/>
      <c r="L76" s="829"/>
      <c r="M76" s="828"/>
      <c r="N76" s="828"/>
      <c r="O76" s="828"/>
      <c r="P76" s="828"/>
      <c r="Q76" s="828"/>
      <c r="R76" s="828"/>
      <c r="S76" s="828"/>
      <c r="T76" s="830"/>
      <c r="U76" s="828"/>
      <c r="V76" s="828"/>
      <c r="W76" s="828"/>
    </row>
    <row r="77" spans="1:23" ht="16.5" customHeight="1">
      <c r="A77" s="828"/>
      <c r="B77" s="828"/>
      <c r="C77" s="828"/>
      <c r="D77" s="828"/>
      <c r="E77" s="828"/>
      <c r="F77" s="828"/>
      <c r="G77" s="828"/>
      <c r="H77" s="828"/>
      <c r="I77" s="828"/>
      <c r="J77" s="828"/>
      <c r="K77" s="829"/>
      <c r="L77" s="829"/>
      <c r="M77" s="828"/>
      <c r="N77" s="828"/>
      <c r="O77" s="828"/>
      <c r="P77" s="828"/>
      <c r="Q77" s="828"/>
      <c r="R77" s="828"/>
      <c r="S77" s="828"/>
      <c r="T77" s="830"/>
      <c r="U77" s="828"/>
      <c r="V77" s="828"/>
      <c r="W77" s="828"/>
    </row>
    <row r="78" spans="1:23" ht="16.5" customHeight="1">
      <c r="A78" s="828"/>
      <c r="B78" s="828"/>
      <c r="C78" s="828"/>
      <c r="D78" s="828"/>
      <c r="E78" s="828"/>
      <c r="F78" s="828"/>
      <c r="G78" s="828"/>
      <c r="H78" s="828"/>
      <c r="I78" s="828"/>
      <c r="J78" s="828"/>
      <c r="K78" s="829"/>
      <c r="L78" s="829"/>
      <c r="M78" s="828"/>
      <c r="N78" s="828"/>
      <c r="O78" s="828"/>
      <c r="P78" s="828"/>
      <c r="Q78" s="828"/>
      <c r="R78" s="828"/>
      <c r="S78" s="828"/>
      <c r="T78" s="830"/>
      <c r="U78" s="828"/>
      <c r="V78" s="828"/>
      <c r="W78" s="828"/>
    </row>
    <row r="79" spans="1:23" ht="16.5" customHeight="1">
      <c r="A79" s="828"/>
      <c r="B79" s="828"/>
      <c r="C79" s="828"/>
      <c r="D79" s="828"/>
      <c r="E79" s="828"/>
      <c r="F79" s="828"/>
      <c r="G79" s="828"/>
      <c r="H79" s="828"/>
      <c r="I79" s="828"/>
      <c r="J79" s="828"/>
      <c r="K79" s="829"/>
      <c r="L79" s="829"/>
      <c r="M79" s="828"/>
      <c r="N79" s="828"/>
      <c r="O79" s="828"/>
      <c r="P79" s="828"/>
      <c r="Q79" s="828"/>
      <c r="R79" s="828"/>
      <c r="S79" s="828"/>
      <c r="T79" s="830"/>
      <c r="U79" s="828"/>
      <c r="V79" s="828"/>
      <c r="W79" s="828"/>
    </row>
    <row r="80" spans="1:23" ht="16.5" customHeight="1">
      <c r="A80" s="828"/>
      <c r="B80" s="828"/>
      <c r="C80" s="828"/>
      <c r="D80" s="828"/>
      <c r="E80" s="828"/>
      <c r="F80" s="828"/>
      <c r="G80" s="828"/>
      <c r="H80" s="828"/>
      <c r="I80" s="828"/>
      <c r="J80" s="828"/>
      <c r="K80" s="829"/>
      <c r="L80" s="829"/>
      <c r="M80" s="828"/>
      <c r="N80" s="828"/>
      <c r="O80" s="828"/>
      <c r="P80" s="828"/>
      <c r="Q80" s="828"/>
      <c r="R80" s="828"/>
      <c r="S80" s="828"/>
      <c r="T80" s="830"/>
      <c r="U80" s="828"/>
      <c r="V80" s="828"/>
      <c r="W80" s="828"/>
    </row>
    <row r="81" spans="1:23" ht="16.5" customHeight="1">
      <c r="A81" s="828"/>
      <c r="B81" s="828"/>
      <c r="C81" s="828"/>
      <c r="D81" s="828"/>
      <c r="E81" s="828"/>
      <c r="F81" s="828"/>
      <c r="G81" s="828"/>
      <c r="H81" s="828"/>
      <c r="I81" s="828"/>
      <c r="J81" s="828"/>
      <c r="K81" s="829"/>
      <c r="L81" s="829"/>
      <c r="M81" s="828"/>
      <c r="N81" s="828"/>
      <c r="O81" s="828"/>
      <c r="P81" s="828"/>
      <c r="Q81" s="828"/>
      <c r="R81" s="828"/>
      <c r="S81" s="828"/>
      <c r="T81" s="830"/>
      <c r="U81" s="828"/>
      <c r="V81" s="828"/>
      <c r="W81" s="828"/>
    </row>
    <row r="82" spans="1:23" ht="16.5" customHeight="1">
      <c r="A82" s="828"/>
      <c r="B82" s="828"/>
      <c r="C82" s="828"/>
      <c r="D82" s="828"/>
      <c r="E82" s="828"/>
      <c r="F82" s="828"/>
      <c r="G82" s="828"/>
      <c r="H82" s="828"/>
      <c r="I82" s="828"/>
      <c r="J82" s="828"/>
      <c r="K82" s="829"/>
      <c r="L82" s="829"/>
      <c r="M82" s="828"/>
      <c r="N82" s="828"/>
      <c r="O82" s="828"/>
      <c r="P82" s="828"/>
      <c r="Q82" s="828"/>
      <c r="R82" s="828"/>
      <c r="S82" s="828"/>
      <c r="T82" s="830"/>
      <c r="U82" s="828"/>
      <c r="V82" s="828"/>
      <c r="W82" s="828"/>
    </row>
    <row r="83" spans="1:23" ht="16.5" customHeight="1">
      <c r="A83" s="828"/>
      <c r="B83" s="828"/>
      <c r="C83" s="828"/>
      <c r="D83" s="828"/>
      <c r="E83" s="828"/>
      <c r="F83" s="828"/>
      <c r="G83" s="828"/>
      <c r="H83" s="828"/>
      <c r="I83" s="828"/>
      <c r="J83" s="828"/>
      <c r="K83" s="829"/>
      <c r="L83" s="829"/>
      <c r="M83" s="828"/>
      <c r="N83" s="828"/>
      <c r="O83" s="828"/>
      <c r="P83" s="828"/>
      <c r="Q83" s="828"/>
      <c r="R83" s="828"/>
      <c r="S83" s="828"/>
      <c r="T83" s="830"/>
      <c r="U83" s="828"/>
      <c r="V83" s="828"/>
      <c r="W83" s="828"/>
    </row>
    <row r="84" spans="1:23" ht="16.5" customHeight="1">
      <c r="A84" s="828"/>
      <c r="B84" s="828"/>
      <c r="C84" s="828"/>
      <c r="D84" s="828"/>
      <c r="E84" s="828"/>
      <c r="F84" s="828"/>
      <c r="G84" s="828"/>
      <c r="H84" s="828"/>
      <c r="I84" s="828"/>
      <c r="J84" s="828"/>
      <c r="K84" s="829"/>
      <c r="L84" s="829"/>
      <c r="M84" s="828"/>
      <c r="N84" s="828"/>
      <c r="O84" s="828"/>
      <c r="P84" s="828"/>
      <c r="Q84" s="828"/>
      <c r="R84" s="828"/>
      <c r="S84" s="828"/>
      <c r="T84" s="830"/>
      <c r="U84" s="828"/>
      <c r="V84" s="828"/>
      <c r="W84" s="828"/>
    </row>
    <row r="85" spans="1:23" ht="16.5" customHeight="1">
      <c r="A85" s="828"/>
      <c r="B85" s="828"/>
      <c r="C85" s="828"/>
      <c r="D85" s="828"/>
      <c r="E85" s="828"/>
      <c r="F85" s="828"/>
      <c r="G85" s="828"/>
      <c r="H85" s="828"/>
      <c r="I85" s="828"/>
      <c r="J85" s="828"/>
      <c r="K85" s="829"/>
      <c r="L85" s="829"/>
      <c r="M85" s="828"/>
      <c r="N85" s="828"/>
      <c r="O85" s="828"/>
      <c r="P85" s="828"/>
      <c r="Q85" s="828"/>
      <c r="R85" s="828"/>
      <c r="S85" s="828"/>
      <c r="T85" s="830"/>
      <c r="U85" s="828"/>
      <c r="V85" s="828"/>
      <c r="W85" s="828"/>
    </row>
    <row r="86" spans="1:23" ht="16.5" customHeight="1">
      <c r="A86" s="828"/>
      <c r="B86" s="828"/>
      <c r="C86" s="828"/>
      <c r="D86" s="828"/>
      <c r="E86" s="828"/>
      <c r="F86" s="828"/>
      <c r="G86" s="828"/>
      <c r="H86" s="828"/>
      <c r="I86" s="828"/>
      <c r="J86" s="828"/>
      <c r="K86" s="829"/>
      <c r="L86" s="829"/>
      <c r="M86" s="828"/>
      <c r="N86" s="828"/>
      <c r="O86" s="828"/>
      <c r="P86" s="828"/>
      <c r="Q86" s="828"/>
      <c r="R86" s="828"/>
      <c r="S86" s="828"/>
      <c r="T86" s="830"/>
      <c r="U86" s="828"/>
      <c r="V86" s="828"/>
      <c r="W86" s="828"/>
    </row>
    <row r="87" spans="1:23" ht="16.5" customHeight="1">
      <c r="A87" s="828"/>
      <c r="B87" s="828"/>
      <c r="C87" s="828"/>
      <c r="D87" s="828"/>
      <c r="E87" s="828"/>
      <c r="F87" s="828"/>
      <c r="G87" s="828"/>
      <c r="H87" s="828"/>
      <c r="I87" s="828"/>
      <c r="J87" s="828"/>
      <c r="K87" s="829"/>
      <c r="L87" s="829"/>
      <c r="M87" s="828"/>
      <c r="N87" s="828"/>
      <c r="O87" s="828"/>
      <c r="P87" s="828"/>
      <c r="Q87" s="828"/>
      <c r="R87" s="828"/>
      <c r="S87" s="828"/>
      <c r="T87" s="830"/>
      <c r="U87" s="828"/>
      <c r="V87" s="828"/>
      <c r="W87" s="828"/>
    </row>
    <row r="88" spans="1:23" ht="16.5" customHeight="1">
      <c r="A88" s="828"/>
      <c r="B88" s="828"/>
      <c r="C88" s="828"/>
      <c r="D88" s="828"/>
      <c r="E88" s="828"/>
      <c r="F88" s="828"/>
      <c r="G88" s="828"/>
      <c r="H88" s="828"/>
      <c r="I88" s="828"/>
      <c r="J88" s="828"/>
      <c r="K88" s="829"/>
      <c r="L88" s="829"/>
      <c r="M88" s="828"/>
      <c r="N88" s="828"/>
      <c r="O88" s="828"/>
      <c r="P88" s="828"/>
      <c r="Q88" s="828"/>
      <c r="R88" s="828"/>
      <c r="S88" s="828"/>
      <c r="T88" s="830"/>
      <c r="U88" s="828"/>
      <c r="V88" s="828"/>
      <c r="W88" s="828"/>
    </row>
    <row r="89" spans="1:23" ht="16.5" customHeight="1">
      <c r="A89" s="828"/>
      <c r="B89" s="828"/>
      <c r="C89" s="828"/>
      <c r="D89" s="828"/>
      <c r="E89" s="828"/>
      <c r="F89" s="828"/>
      <c r="G89" s="828"/>
      <c r="H89" s="828"/>
      <c r="I89" s="828"/>
      <c r="J89" s="828"/>
      <c r="K89" s="829"/>
      <c r="L89" s="829"/>
      <c r="M89" s="828"/>
      <c r="N89" s="828"/>
      <c r="O89" s="828"/>
      <c r="P89" s="828"/>
      <c r="Q89" s="828"/>
      <c r="R89" s="828"/>
      <c r="S89" s="828"/>
      <c r="T89" s="830"/>
      <c r="U89" s="828"/>
      <c r="V89" s="828"/>
      <c r="W89" s="828"/>
    </row>
    <row r="90" spans="1:23" ht="16.5" customHeight="1">
      <c r="A90" s="828"/>
      <c r="B90" s="828"/>
      <c r="C90" s="828"/>
      <c r="D90" s="828"/>
      <c r="E90" s="828"/>
      <c r="F90" s="828"/>
      <c r="G90" s="828"/>
      <c r="H90" s="828"/>
      <c r="I90" s="828"/>
      <c r="J90" s="828"/>
      <c r="K90" s="829"/>
      <c r="L90" s="829"/>
      <c r="M90" s="828"/>
      <c r="N90" s="828"/>
      <c r="O90" s="828"/>
      <c r="P90" s="828"/>
      <c r="Q90" s="828"/>
      <c r="R90" s="828"/>
      <c r="S90" s="828"/>
      <c r="T90" s="830"/>
      <c r="U90" s="828"/>
      <c r="V90" s="828"/>
      <c r="W90" s="828"/>
    </row>
    <row r="91" spans="1:23" ht="16.5" customHeight="1">
      <c r="A91" s="828"/>
      <c r="B91" s="828"/>
      <c r="C91" s="828"/>
      <c r="D91" s="828"/>
      <c r="E91" s="828"/>
      <c r="F91" s="828"/>
      <c r="G91" s="828"/>
      <c r="H91" s="828"/>
      <c r="I91" s="828"/>
      <c r="J91" s="828"/>
      <c r="K91" s="829"/>
      <c r="L91" s="829"/>
      <c r="M91" s="828"/>
      <c r="N91" s="828"/>
      <c r="O91" s="828"/>
      <c r="P91" s="828"/>
      <c r="Q91" s="828"/>
      <c r="R91" s="828"/>
      <c r="S91" s="828"/>
      <c r="T91" s="830"/>
      <c r="U91" s="828"/>
      <c r="V91" s="828"/>
      <c r="W91" s="828"/>
    </row>
    <row r="92" spans="1:23" ht="16.5" customHeight="1">
      <c r="A92" s="828"/>
      <c r="B92" s="828"/>
      <c r="C92" s="828"/>
      <c r="D92" s="828"/>
      <c r="E92" s="828"/>
      <c r="F92" s="828"/>
      <c r="G92" s="828"/>
      <c r="H92" s="828"/>
      <c r="I92" s="828"/>
      <c r="J92" s="828"/>
      <c r="K92" s="829"/>
      <c r="L92" s="829"/>
      <c r="M92" s="828"/>
      <c r="N92" s="828"/>
      <c r="O92" s="828"/>
      <c r="P92" s="828"/>
      <c r="Q92" s="828"/>
      <c r="R92" s="828"/>
      <c r="S92" s="828"/>
      <c r="T92" s="830"/>
      <c r="U92" s="828"/>
      <c r="V92" s="828"/>
      <c r="W92" s="828"/>
    </row>
    <row r="93" spans="1:23" ht="16.5" customHeight="1">
      <c r="A93" s="828"/>
      <c r="B93" s="828"/>
      <c r="C93" s="828"/>
      <c r="D93" s="828"/>
      <c r="E93" s="828"/>
      <c r="F93" s="828"/>
      <c r="G93" s="828"/>
      <c r="H93" s="828"/>
      <c r="I93" s="828"/>
      <c r="J93" s="828"/>
      <c r="K93" s="829"/>
      <c r="L93" s="829"/>
      <c r="M93" s="828"/>
      <c r="N93" s="828"/>
      <c r="O93" s="828"/>
      <c r="P93" s="828"/>
      <c r="Q93" s="828"/>
      <c r="R93" s="828"/>
      <c r="S93" s="828"/>
      <c r="T93" s="830"/>
      <c r="U93" s="828"/>
      <c r="V93" s="828"/>
      <c r="W93" s="828"/>
    </row>
    <row r="94" spans="1:23" ht="16.5" customHeight="1">
      <c r="A94" s="828"/>
      <c r="B94" s="828"/>
      <c r="C94" s="828"/>
      <c r="D94" s="828"/>
      <c r="E94" s="828"/>
      <c r="F94" s="828"/>
      <c r="G94" s="828"/>
      <c r="H94" s="828"/>
      <c r="I94" s="828"/>
      <c r="J94" s="828"/>
      <c r="K94" s="829"/>
      <c r="L94" s="829"/>
      <c r="M94" s="828"/>
      <c r="N94" s="828"/>
      <c r="O94" s="828"/>
      <c r="P94" s="828"/>
      <c r="Q94" s="828"/>
      <c r="R94" s="828"/>
      <c r="S94" s="828"/>
      <c r="T94" s="830"/>
      <c r="U94" s="828"/>
      <c r="V94" s="828"/>
      <c r="W94" s="828"/>
    </row>
    <row r="95" spans="1:23" ht="16.5" customHeight="1">
      <c r="A95" s="828"/>
      <c r="B95" s="828"/>
      <c r="C95" s="828"/>
      <c r="D95" s="828"/>
      <c r="E95" s="828"/>
      <c r="F95" s="828"/>
      <c r="G95" s="828"/>
      <c r="H95" s="828"/>
      <c r="I95" s="828"/>
      <c r="J95" s="828"/>
      <c r="K95" s="829"/>
      <c r="L95" s="829"/>
      <c r="M95" s="828"/>
      <c r="N95" s="828"/>
      <c r="O95" s="828"/>
      <c r="P95" s="828"/>
      <c r="Q95" s="828"/>
      <c r="R95" s="828"/>
      <c r="S95" s="828"/>
      <c r="T95" s="830"/>
      <c r="U95" s="828"/>
      <c r="V95" s="828"/>
      <c r="W95" s="828"/>
    </row>
    <row r="96" spans="1:23" ht="16.5" customHeight="1">
      <c r="A96" s="828"/>
      <c r="B96" s="828"/>
      <c r="C96" s="828"/>
      <c r="D96" s="828"/>
      <c r="E96" s="828"/>
      <c r="F96" s="828"/>
      <c r="G96" s="828"/>
      <c r="H96" s="828"/>
      <c r="I96" s="828"/>
      <c r="J96" s="828"/>
      <c r="K96" s="829"/>
      <c r="L96" s="829"/>
      <c r="M96" s="828"/>
      <c r="N96" s="828"/>
      <c r="O96" s="828"/>
      <c r="P96" s="828"/>
      <c r="Q96" s="828"/>
      <c r="R96" s="828"/>
      <c r="S96" s="828"/>
      <c r="T96" s="830"/>
      <c r="U96" s="828"/>
      <c r="V96" s="828"/>
      <c r="W96" s="828"/>
    </row>
    <row r="97" spans="1:23" ht="16.5" customHeight="1">
      <c r="A97" s="828"/>
      <c r="B97" s="828"/>
      <c r="C97" s="828"/>
      <c r="D97" s="828"/>
      <c r="E97" s="828"/>
      <c r="F97" s="828"/>
      <c r="G97" s="828"/>
      <c r="H97" s="828"/>
      <c r="I97" s="828"/>
      <c r="J97" s="828"/>
      <c r="K97" s="829"/>
      <c r="L97" s="829"/>
      <c r="M97" s="828"/>
      <c r="N97" s="828"/>
      <c r="O97" s="828"/>
      <c r="P97" s="828"/>
      <c r="Q97" s="828"/>
      <c r="R97" s="828"/>
      <c r="S97" s="828"/>
      <c r="T97" s="830"/>
      <c r="U97" s="828"/>
      <c r="V97" s="828"/>
      <c r="W97" s="828"/>
    </row>
    <row r="98" spans="1:23" ht="16.5" customHeight="1">
      <c r="A98" s="828"/>
      <c r="B98" s="828"/>
      <c r="C98" s="828"/>
      <c r="D98" s="828"/>
      <c r="E98" s="828"/>
      <c r="F98" s="828"/>
      <c r="G98" s="828"/>
      <c r="H98" s="828"/>
      <c r="I98" s="828"/>
      <c r="J98" s="828"/>
      <c r="K98" s="829"/>
      <c r="L98" s="829"/>
      <c r="M98" s="828"/>
      <c r="N98" s="828"/>
      <c r="O98" s="828"/>
      <c r="P98" s="828"/>
      <c r="Q98" s="828"/>
      <c r="R98" s="828"/>
      <c r="S98" s="828"/>
      <c r="T98" s="830"/>
      <c r="U98" s="828"/>
      <c r="V98" s="828"/>
      <c r="W98" s="828"/>
    </row>
    <row r="99" spans="1:23" ht="16.5" customHeight="1">
      <c r="A99" s="828"/>
      <c r="B99" s="828"/>
      <c r="C99" s="828"/>
      <c r="D99" s="828"/>
      <c r="E99" s="828"/>
      <c r="F99" s="828"/>
      <c r="G99" s="828"/>
      <c r="H99" s="828"/>
      <c r="I99" s="828"/>
      <c r="J99" s="828"/>
      <c r="K99" s="829"/>
      <c r="L99" s="829"/>
      <c r="M99" s="828"/>
      <c r="N99" s="828"/>
      <c r="O99" s="828"/>
      <c r="P99" s="828"/>
      <c r="Q99" s="828"/>
      <c r="R99" s="828"/>
      <c r="S99" s="828"/>
      <c r="T99" s="830"/>
      <c r="U99" s="828"/>
      <c r="V99" s="828"/>
      <c r="W99" s="828"/>
    </row>
    <row r="100" spans="1:23" ht="16.5" customHeight="1">
      <c r="A100" s="828"/>
      <c r="B100" s="828"/>
      <c r="C100" s="828"/>
      <c r="D100" s="828"/>
      <c r="E100" s="828"/>
      <c r="F100" s="828"/>
      <c r="G100" s="828"/>
      <c r="H100" s="828"/>
      <c r="I100" s="828"/>
      <c r="J100" s="828"/>
      <c r="K100" s="829"/>
      <c r="L100" s="829"/>
      <c r="M100" s="828"/>
      <c r="N100" s="828"/>
      <c r="O100" s="828"/>
      <c r="P100" s="828"/>
      <c r="Q100" s="828"/>
      <c r="R100" s="828"/>
      <c r="S100" s="828"/>
      <c r="T100" s="830"/>
      <c r="U100" s="828"/>
      <c r="V100" s="828"/>
      <c r="W100" s="828"/>
    </row>
    <row r="101" spans="1:23" ht="16.5" customHeight="1">
      <c r="A101" s="828"/>
      <c r="B101" s="828"/>
      <c r="C101" s="828"/>
      <c r="D101" s="828"/>
      <c r="E101" s="828"/>
      <c r="F101" s="828"/>
      <c r="G101" s="828"/>
      <c r="H101" s="828"/>
      <c r="I101" s="828"/>
      <c r="J101" s="828"/>
      <c r="K101" s="829"/>
      <c r="L101" s="829"/>
      <c r="M101" s="828"/>
      <c r="N101" s="828"/>
      <c r="O101" s="828"/>
      <c r="P101" s="828"/>
      <c r="Q101" s="828"/>
      <c r="R101" s="828"/>
      <c r="S101" s="828"/>
      <c r="T101" s="830"/>
      <c r="U101" s="828"/>
      <c r="V101" s="828"/>
      <c r="W101" s="828"/>
    </row>
    <row r="102" spans="1:23" ht="16.5" customHeight="1">
      <c r="A102" s="828"/>
      <c r="B102" s="828"/>
      <c r="C102" s="828"/>
      <c r="D102" s="828"/>
      <c r="E102" s="828"/>
      <c r="F102" s="828"/>
      <c r="G102" s="828"/>
      <c r="H102" s="828"/>
      <c r="I102" s="828"/>
      <c r="J102" s="828"/>
      <c r="K102" s="829"/>
      <c r="L102" s="829"/>
      <c r="M102" s="828"/>
      <c r="N102" s="828"/>
      <c r="O102" s="828"/>
      <c r="P102" s="828"/>
      <c r="Q102" s="828"/>
      <c r="R102" s="828"/>
      <c r="S102" s="828"/>
      <c r="T102" s="830"/>
      <c r="U102" s="828"/>
      <c r="V102" s="828"/>
      <c r="W102" s="828"/>
    </row>
    <row r="103" spans="1:23" ht="16.5" customHeight="1">
      <c r="A103" s="828"/>
      <c r="B103" s="828"/>
      <c r="C103" s="828"/>
      <c r="D103" s="828"/>
      <c r="E103" s="828"/>
      <c r="F103" s="828"/>
      <c r="G103" s="828"/>
      <c r="H103" s="828"/>
      <c r="I103" s="828"/>
      <c r="J103" s="828"/>
      <c r="K103" s="829"/>
      <c r="L103" s="829"/>
      <c r="M103" s="828"/>
      <c r="N103" s="828"/>
      <c r="O103" s="828"/>
      <c r="P103" s="828"/>
      <c r="Q103" s="828"/>
      <c r="R103" s="828"/>
      <c r="S103" s="828"/>
      <c r="T103" s="830"/>
      <c r="U103" s="828"/>
      <c r="V103" s="828"/>
      <c r="W103" s="828"/>
    </row>
    <row r="104" spans="1:23" ht="16.5" customHeight="1">
      <c r="A104" s="828"/>
      <c r="B104" s="828"/>
      <c r="C104" s="828"/>
      <c r="D104" s="828"/>
      <c r="E104" s="828"/>
      <c r="F104" s="828"/>
      <c r="G104" s="828"/>
      <c r="H104" s="828"/>
      <c r="I104" s="828"/>
      <c r="J104" s="828"/>
      <c r="K104" s="829"/>
      <c r="L104" s="829"/>
      <c r="M104" s="828"/>
      <c r="N104" s="828"/>
      <c r="O104" s="828"/>
      <c r="P104" s="828"/>
      <c r="Q104" s="828"/>
      <c r="R104" s="828"/>
      <c r="S104" s="828"/>
      <c r="T104" s="830"/>
      <c r="U104" s="828"/>
      <c r="V104" s="828"/>
      <c r="W104" s="828"/>
    </row>
    <row r="105" spans="1:23" ht="16.5" customHeight="1">
      <c r="A105" s="828"/>
      <c r="B105" s="828"/>
      <c r="C105" s="828"/>
      <c r="D105" s="828"/>
      <c r="E105" s="828"/>
      <c r="F105" s="828"/>
      <c r="G105" s="828"/>
      <c r="H105" s="828"/>
      <c r="I105" s="828"/>
      <c r="J105" s="828"/>
      <c r="K105" s="829"/>
      <c r="L105" s="829"/>
      <c r="M105" s="828"/>
      <c r="N105" s="828"/>
      <c r="O105" s="828"/>
      <c r="P105" s="828"/>
      <c r="Q105" s="828"/>
      <c r="R105" s="828"/>
      <c r="S105" s="828"/>
      <c r="T105" s="830"/>
      <c r="U105" s="828"/>
      <c r="V105" s="828"/>
      <c r="W105" s="828"/>
    </row>
    <row r="106" spans="1:23" ht="16.5" customHeight="1">
      <c r="A106" s="828"/>
      <c r="B106" s="828"/>
      <c r="C106" s="828"/>
      <c r="D106" s="828"/>
      <c r="E106" s="828"/>
      <c r="F106" s="828"/>
      <c r="G106" s="828"/>
      <c r="H106" s="828"/>
      <c r="I106" s="828"/>
      <c r="J106" s="828"/>
      <c r="K106" s="829"/>
      <c r="L106" s="829"/>
      <c r="M106" s="828"/>
      <c r="N106" s="828"/>
      <c r="O106" s="828"/>
      <c r="P106" s="828"/>
      <c r="Q106" s="828"/>
      <c r="R106" s="828"/>
      <c r="S106" s="828"/>
      <c r="T106" s="830"/>
      <c r="U106" s="828"/>
      <c r="V106" s="828"/>
      <c r="W106" s="828"/>
    </row>
    <row r="107" spans="1:23" ht="16.5" customHeight="1">
      <c r="A107" s="828"/>
      <c r="B107" s="828"/>
      <c r="C107" s="828"/>
      <c r="D107" s="828"/>
      <c r="E107" s="828"/>
      <c r="F107" s="828"/>
      <c r="G107" s="828"/>
      <c r="H107" s="828"/>
      <c r="I107" s="828"/>
      <c r="J107" s="828"/>
      <c r="K107" s="829"/>
      <c r="L107" s="829"/>
      <c r="M107" s="828"/>
      <c r="N107" s="828"/>
      <c r="O107" s="828"/>
      <c r="P107" s="828"/>
      <c r="Q107" s="828"/>
      <c r="R107" s="828"/>
      <c r="S107" s="828"/>
      <c r="T107" s="830"/>
      <c r="U107" s="828"/>
      <c r="V107" s="828"/>
      <c r="W107" s="828"/>
    </row>
    <row r="108" spans="1:23" ht="16.5" customHeight="1">
      <c r="A108" s="828"/>
      <c r="B108" s="828"/>
      <c r="C108" s="828"/>
      <c r="D108" s="828"/>
      <c r="E108" s="828"/>
      <c r="F108" s="828"/>
      <c r="G108" s="828"/>
      <c r="H108" s="828"/>
      <c r="I108" s="828"/>
      <c r="J108" s="828"/>
      <c r="K108" s="829"/>
      <c r="L108" s="829"/>
      <c r="M108" s="828"/>
      <c r="N108" s="828"/>
      <c r="O108" s="828"/>
      <c r="P108" s="828"/>
      <c r="Q108" s="828"/>
      <c r="R108" s="828"/>
      <c r="S108" s="828"/>
      <c r="T108" s="830"/>
      <c r="U108" s="828"/>
      <c r="V108" s="828"/>
      <c r="W108" s="828"/>
    </row>
    <row r="109" spans="1:23" ht="16.5" customHeight="1">
      <c r="A109" s="828"/>
      <c r="B109" s="828"/>
      <c r="C109" s="828"/>
      <c r="D109" s="828"/>
      <c r="E109" s="828"/>
      <c r="F109" s="828"/>
      <c r="G109" s="828"/>
      <c r="H109" s="828"/>
      <c r="I109" s="828"/>
      <c r="J109" s="828"/>
      <c r="K109" s="829"/>
      <c r="L109" s="829"/>
      <c r="M109" s="828"/>
      <c r="N109" s="828"/>
      <c r="O109" s="828"/>
      <c r="P109" s="828"/>
      <c r="Q109" s="828"/>
      <c r="R109" s="828"/>
      <c r="S109" s="828"/>
      <c r="T109" s="830"/>
      <c r="U109" s="828"/>
      <c r="V109" s="828"/>
      <c r="W109" s="828"/>
    </row>
    <row r="110" spans="1:23" ht="16.5" customHeight="1">
      <c r="A110" s="828"/>
      <c r="B110" s="828"/>
      <c r="C110" s="828"/>
      <c r="D110" s="828"/>
      <c r="E110" s="828"/>
      <c r="F110" s="828"/>
      <c r="G110" s="828"/>
      <c r="H110" s="828"/>
      <c r="I110" s="828"/>
      <c r="J110" s="828"/>
      <c r="K110" s="829"/>
      <c r="L110" s="829"/>
      <c r="M110" s="828"/>
      <c r="N110" s="828"/>
      <c r="O110" s="828"/>
      <c r="P110" s="828"/>
      <c r="Q110" s="828"/>
      <c r="R110" s="828"/>
      <c r="S110" s="828"/>
      <c r="T110" s="830"/>
      <c r="U110" s="828"/>
      <c r="V110" s="828"/>
      <c r="W110" s="828"/>
    </row>
    <row r="111" spans="1:23" ht="16.5" customHeight="1">
      <c r="A111" s="828"/>
      <c r="B111" s="828"/>
      <c r="C111" s="828"/>
      <c r="D111" s="828"/>
      <c r="E111" s="828"/>
      <c r="F111" s="828"/>
      <c r="G111" s="828"/>
      <c r="H111" s="828"/>
      <c r="I111" s="828"/>
      <c r="J111" s="828"/>
      <c r="K111" s="829"/>
      <c r="L111" s="829"/>
      <c r="M111" s="828"/>
      <c r="N111" s="828"/>
      <c r="O111" s="828"/>
      <c r="P111" s="828"/>
      <c r="Q111" s="828"/>
      <c r="R111" s="828"/>
      <c r="S111" s="828"/>
      <c r="T111" s="830"/>
      <c r="U111" s="828"/>
      <c r="V111" s="828"/>
      <c r="W111" s="828"/>
    </row>
    <row r="112" spans="1:23" ht="16.5" customHeight="1">
      <c r="A112" s="828"/>
      <c r="B112" s="828"/>
      <c r="C112" s="828"/>
      <c r="D112" s="828"/>
      <c r="E112" s="828"/>
      <c r="F112" s="828"/>
      <c r="G112" s="828"/>
      <c r="H112" s="828"/>
      <c r="I112" s="828"/>
      <c r="J112" s="828"/>
      <c r="K112" s="829"/>
      <c r="L112" s="829"/>
      <c r="M112" s="828"/>
      <c r="N112" s="828"/>
      <c r="O112" s="828"/>
      <c r="P112" s="828"/>
      <c r="Q112" s="828"/>
      <c r="R112" s="828"/>
      <c r="S112" s="828"/>
      <c r="T112" s="830"/>
      <c r="U112" s="828"/>
      <c r="V112" s="828"/>
      <c r="W112" s="828"/>
    </row>
    <row r="113" spans="1:23" ht="16.5" customHeight="1">
      <c r="A113" s="828"/>
      <c r="B113" s="828"/>
      <c r="C113" s="828"/>
      <c r="D113" s="828"/>
      <c r="E113" s="828"/>
      <c r="F113" s="828"/>
      <c r="G113" s="828"/>
      <c r="H113" s="828"/>
      <c r="I113" s="828"/>
      <c r="J113" s="828"/>
      <c r="K113" s="829"/>
      <c r="L113" s="829"/>
      <c r="M113" s="828"/>
      <c r="N113" s="828"/>
      <c r="O113" s="828"/>
      <c r="P113" s="828"/>
      <c r="Q113" s="828"/>
      <c r="R113" s="828"/>
      <c r="S113" s="828"/>
      <c r="T113" s="830"/>
      <c r="U113" s="828"/>
      <c r="V113" s="828"/>
      <c r="W113" s="828"/>
    </row>
    <row r="114" spans="1:23" ht="16.5" customHeight="1">
      <c r="A114" s="828"/>
      <c r="B114" s="828"/>
      <c r="C114" s="828"/>
      <c r="D114" s="828"/>
      <c r="E114" s="828"/>
      <c r="F114" s="828"/>
      <c r="G114" s="828"/>
      <c r="H114" s="828"/>
      <c r="I114" s="828"/>
      <c r="J114" s="828"/>
      <c r="K114" s="829"/>
      <c r="L114" s="829"/>
      <c r="M114" s="828"/>
      <c r="N114" s="828"/>
      <c r="O114" s="828"/>
      <c r="P114" s="828"/>
      <c r="Q114" s="828"/>
      <c r="R114" s="828"/>
      <c r="S114" s="828"/>
      <c r="T114" s="830"/>
      <c r="U114" s="828"/>
      <c r="V114" s="828"/>
      <c r="W114" s="828"/>
    </row>
    <row r="115" spans="1:23" ht="16.5" customHeight="1">
      <c r="A115" s="828"/>
      <c r="B115" s="828"/>
      <c r="C115" s="828"/>
      <c r="D115" s="828"/>
      <c r="E115" s="828"/>
      <c r="F115" s="828"/>
      <c r="G115" s="828"/>
      <c r="H115" s="828"/>
      <c r="I115" s="828"/>
      <c r="J115" s="828"/>
      <c r="K115" s="829"/>
      <c r="L115" s="829"/>
      <c r="M115" s="828"/>
      <c r="N115" s="828"/>
      <c r="O115" s="828"/>
      <c r="P115" s="828"/>
      <c r="Q115" s="828"/>
      <c r="R115" s="828"/>
      <c r="S115" s="828"/>
      <c r="T115" s="830"/>
      <c r="U115" s="828"/>
      <c r="V115" s="828"/>
      <c r="W115" s="828"/>
    </row>
    <row r="116" spans="1:23" ht="16.5" customHeight="1">
      <c r="A116" s="828"/>
      <c r="B116" s="828"/>
      <c r="C116" s="828"/>
      <c r="D116" s="828"/>
      <c r="E116" s="828"/>
      <c r="F116" s="828"/>
      <c r="G116" s="828"/>
      <c r="H116" s="828"/>
      <c r="I116" s="828"/>
      <c r="J116" s="828"/>
      <c r="K116" s="829"/>
      <c r="L116" s="829"/>
      <c r="M116" s="828"/>
      <c r="N116" s="828"/>
      <c r="O116" s="828"/>
      <c r="P116" s="828"/>
      <c r="Q116" s="828"/>
      <c r="R116" s="828"/>
      <c r="S116" s="828"/>
      <c r="T116" s="830"/>
      <c r="U116" s="828"/>
      <c r="V116" s="828"/>
      <c r="W116" s="828"/>
    </row>
    <row r="117" spans="1:23" ht="16.5" customHeight="1">
      <c r="A117" s="828"/>
      <c r="B117" s="828"/>
      <c r="C117" s="828"/>
      <c r="D117" s="828"/>
      <c r="E117" s="828"/>
      <c r="F117" s="828"/>
      <c r="G117" s="828"/>
      <c r="H117" s="828"/>
      <c r="I117" s="828"/>
      <c r="J117" s="828"/>
      <c r="K117" s="829"/>
      <c r="L117" s="829"/>
      <c r="M117" s="828"/>
      <c r="N117" s="828"/>
      <c r="O117" s="828"/>
      <c r="P117" s="828"/>
      <c r="Q117" s="828"/>
      <c r="R117" s="828"/>
      <c r="S117" s="828"/>
      <c r="T117" s="830"/>
      <c r="U117" s="828"/>
      <c r="V117" s="828"/>
      <c r="W117" s="828"/>
    </row>
    <row r="118" spans="1:23" ht="16.5" customHeight="1">
      <c r="A118" s="828"/>
      <c r="B118" s="828"/>
      <c r="C118" s="828"/>
      <c r="D118" s="828"/>
      <c r="E118" s="828"/>
      <c r="F118" s="828"/>
      <c r="G118" s="828"/>
      <c r="H118" s="828"/>
      <c r="I118" s="828"/>
      <c r="J118" s="828"/>
      <c r="K118" s="829"/>
      <c r="L118" s="829"/>
      <c r="M118" s="828"/>
      <c r="N118" s="828"/>
      <c r="O118" s="828"/>
      <c r="P118" s="828"/>
      <c r="Q118" s="828"/>
      <c r="R118" s="828"/>
      <c r="S118" s="828"/>
      <c r="T118" s="830"/>
      <c r="U118" s="828"/>
      <c r="V118" s="828"/>
      <c r="W118" s="828"/>
    </row>
    <row r="119" spans="1:23" ht="16.5" customHeight="1">
      <c r="A119" s="828"/>
      <c r="B119" s="828"/>
      <c r="C119" s="828"/>
      <c r="D119" s="828"/>
      <c r="E119" s="828"/>
      <c r="F119" s="828"/>
      <c r="G119" s="828"/>
      <c r="H119" s="828"/>
      <c r="I119" s="828"/>
      <c r="J119" s="828"/>
      <c r="K119" s="829"/>
      <c r="L119" s="829"/>
      <c r="M119" s="828"/>
      <c r="N119" s="828"/>
      <c r="O119" s="828"/>
      <c r="P119" s="828"/>
      <c r="Q119" s="828"/>
      <c r="R119" s="828"/>
      <c r="S119" s="828"/>
      <c r="T119" s="830"/>
      <c r="U119" s="828"/>
      <c r="V119" s="828"/>
      <c r="W119" s="828"/>
    </row>
    <row r="120" spans="1:23" ht="16.5" customHeight="1">
      <c r="A120" s="828"/>
      <c r="B120" s="828"/>
      <c r="C120" s="828"/>
      <c r="D120" s="828"/>
      <c r="E120" s="828"/>
      <c r="F120" s="828"/>
      <c r="G120" s="828"/>
      <c r="H120" s="828"/>
      <c r="I120" s="828"/>
      <c r="J120" s="828"/>
      <c r="K120" s="829"/>
      <c r="L120" s="829"/>
      <c r="M120" s="828"/>
      <c r="N120" s="828"/>
      <c r="O120" s="828"/>
      <c r="P120" s="828"/>
      <c r="Q120" s="828"/>
      <c r="R120" s="828"/>
      <c r="S120" s="828"/>
      <c r="T120" s="830"/>
      <c r="U120" s="828"/>
      <c r="V120" s="828"/>
      <c r="W120" s="828"/>
    </row>
    <row r="121" spans="1:23" ht="16.5" customHeight="1">
      <c r="A121" s="828"/>
      <c r="B121" s="828"/>
      <c r="C121" s="828"/>
      <c r="D121" s="828"/>
      <c r="E121" s="828"/>
      <c r="F121" s="828"/>
      <c r="G121" s="828"/>
      <c r="H121" s="828"/>
      <c r="I121" s="828"/>
      <c r="J121" s="828"/>
      <c r="K121" s="829"/>
      <c r="L121" s="829"/>
      <c r="M121" s="828"/>
      <c r="N121" s="828"/>
      <c r="O121" s="828"/>
      <c r="P121" s="828"/>
      <c r="Q121" s="828"/>
      <c r="R121" s="828"/>
      <c r="S121" s="828"/>
      <c r="T121" s="830"/>
      <c r="U121" s="828"/>
      <c r="V121" s="828"/>
      <c r="W121" s="828"/>
    </row>
    <row r="122" spans="1:23" ht="16.5" customHeight="1">
      <c r="A122" s="828"/>
      <c r="B122" s="828"/>
      <c r="C122" s="828"/>
      <c r="D122" s="828"/>
      <c r="E122" s="828"/>
      <c r="F122" s="828"/>
      <c r="G122" s="828"/>
      <c r="H122" s="828"/>
      <c r="I122" s="828"/>
      <c r="J122" s="828"/>
      <c r="K122" s="829"/>
      <c r="L122" s="829"/>
      <c r="M122" s="828"/>
      <c r="N122" s="828"/>
      <c r="O122" s="828"/>
      <c r="P122" s="828"/>
      <c r="Q122" s="828"/>
      <c r="R122" s="828"/>
      <c r="S122" s="828"/>
      <c r="T122" s="830"/>
      <c r="U122" s="828"/>
      <c r="V122" s="828"/>
      <c r="W122" s="828"/>
    </row>
    <row r="123" spans="1:23" ht="16.5" customHeight="1">
      <c r="A123" s="828"/>
      <c r="B123" s="828"/>
      <c r="C123" s="828"/>
      <c r="D123" s="828"/>
      <c r="E123" s="828"/>
      <c r="F123" s="828"/>
      <c r="G123" s="828"/>
      <c r="H123" s="828"/>
      <c r="I123" s="828"/>
      <c r="J123" s="828"/>
      <c r="K123" s="829"/>
      <c r="L123" s="829"/>
      <c r="M123" s="828"/>
      <c r="N123" s="828"/>
      <c r="O123" s="828"/>
      <c r="P123" s="828"/>
      <c r="Q123" s="828"/>
      <c r="R123" s="828"/>
      <c r="S123" s="828"/>
      <c r="T123" s="830"/>
      <c r="U123" s="828"/>
      <c r="V123" s="828"/>
      <c r="W123" s="828"/>
    </row>
    <row r="124" spans="1:23" ht="16.5" customHeight="1">
      <c r="A124" s="828"/>
      <c r="B124" s="828"/>
      <c r="C124" s="828"/>
      <c r="D124" s="828"/>
      <c r="E124" s="828"/>
      <c r="F124" s="828"/>
      <c r="G124" s="828"/>
      <c r="H124" s="828"/>
      <c r="I124" s="828"/>
      <c r="J124" s="828"/>
      <c r="K124" s="829"/>
      <c r="L124" s="829"/>
      <c r="M124" s="828"/>
      <c r="N124" s="828"/>
      <c r="O124" s="828"/>
      <c r="P124" s="828"/>
      <c r="Q124" s="828"/>
      <c r="R124" s="828"/>
      <c r="S124" s="828"/>
      <c r="T124" s="830"/>
      <c r="U124" s="828"/>
      <c r="V124" s="828"/>
      <c r="W124" s="828"/>
    </row>
    <row r="125" spans="1:23" ht="16.5" customHeight="1">
      <c r="A125" s="828"/>
      <c r="B125" s="828"/>
      <c r="C125" s="828"/>
      <c r="D125" s="828"/>
      <c r="E125" s="828"/>
      <c r="F125" s="828"/>
      <c r="G125" s="828"/>
      <c r="H125" s="828"/>
      <c r="I125" s="828"/>
      <c r="J125" s="828"/>
      <c r="K125" s="829"/>
      <c r="L125" s="829"/>
      <c r="M125" s="828"/>
      <c r="N125" s="828"/>
      <c r="O125" s="828"/>
      <c r="P125" s="828"/>
      <c r="Q125" s="828"/>
      <c r="R125" s="828"/>
      <c r="S125" s="828"/>
      <c r="T125" s="830"/>
      <c r="U125" s="828"/>
      <c r="V125" s="828"/>
      <c r="W125" s="828"/>
    </row>
    <row r="126" spans="1:23" ht="16.5" customHeight="1">
      <c r="A126" s="828"/>
      <c r="B126" s="828"/>
      <c r="C126" s="828"/>
      <c r="D126" s="828"/>
      <c r="E126" s="828"/>
      <c r="F126" s="828"/>
      <c r="G126" s="828"/>
      <c r="H126" s="828"/>
      <c r="I126" s="828"/>
      <c r="J126" s="828"/>
      <c r="K126" s="829"/>
      <c r="L126" s="829"/>
      <c r="M126" s="828"/>
      <c r="N126" s="828"/>
      <c r="O126" s="828"/>
      <c r="P126" s="828"/>
      <c r="Q126" s="828"/>
      <c r="R126" s="828"/>
      <c r="S126" s="828"/>
      <c r="T126" s="830"/>
      <c r="U126" s="828"/>
      <c r="V126" s="828"/>
      <c r="W126" s="828"/>
    </row>
    <row r="127" spans="1:23" ht="16.5" customHeight="1">
      <c r="A127" s="828"/>
      <c r="B127" s="828"/>
      <c r="C127" s="828"/>
      <c r="D127" s="828"/>
      <c r="E127" s="828"/>
      <c r="F127" s="828"/>
      <c r="G127" s="828"/>
      <c r="H127" s="828"/>
      <c r="I127" s="828"/>
      <c r="J127" s="828"/>
      <c r="K127" s="829"/>
      <c r="L127" s="829"/>
      <c r="M127" s="828"/>
      <c r="N127" s="828"/>
      <c r="O127" s="828"/>
      <c r="P127" s="828"/>
      <c r="Q127" s="828"/>
      <c r="R127" s="828"/>
      <c r="S127" s="828"/>
      <c r="T127" s="830"/>
      <c r="U127" s="828"/>
      <c r="V127" s="828"/>
      <c r="W127" s="828"/>
    </row>
    <row r="128" spans="1:23" ht="16.5" customHeight="1">
      <c r="A128" s="828"/>
      <c r="B128" s="828"/>
      <c r="C128" s="828"/>
      <c r="D128" s="828"/>
      <c r="E128" s="828"/>
      <c r="F128" s="828"/>
      <c r="G128" s="828"/>
      <c r="H128" s="828"/>
      <c r="I128" s="828"/>
      <c r="J128" s="828"/>
      <c r="K128" s="829"/>
      <c r="L128" s="829"/>
      <c r="M128" s="828"/>
      <c r="N128" s="828"/>
      <c r="O128" s="828"/>
      <c r="P128" s="828"/>
      <c r="Q128" s="828"/>
      <c r="R128" s="828"/>
      <c r="S128" s="828"/>
      <c r="T128" s="830"/>
      <c r="U128" s="828"/>
      <c r="V128" s="828"/>
      <c r="W128" s="828"/>
    </row>
    <row r="129" spans="1:23" ht="16.5" customHeight="1">
      <c r="A129" s="828"/>
      <c r="B129" s="828"/>
      <c r="C129" s="828"/>
      <c r="D129" s="828"/>
      <c r="E129" s="828"/>
      <c r="F129" s="828"/>
      <c r="G129" s="828"/>
      <c r="H129" s="828"/>
      <c r="I129" s="828"/>
      <c r="J129" s="828"/>
      <c r="K129" s="829"/>
      <c r="L129" s="829"/>
      <c r="M129" s="828"/>
      <c r="N129" s="828"/>
      <c r="O129" s="828"/>
      <c r="P129" s="828"/>
      <c r="Q129" s="828"/>
      <c r="R129" s="828"/>
      <c r="S129" s="828"/>
      <c r="T129" s="830"/>
      <c r="U129" s="828"/>
      <c r="V129" s="828"/>
      <c r="W129" s="828"/>
    </row>
    <row r="130" spans="1:23" ht="16.5" customHeight="1">
      <c r="A130" s="828"/>
      <c r="B130" s="828"/>
      <c r="C130" s="828"/>
      <c r="D130" s="828"/>
      <c r="E130" s="828"/>
      <c r="F130" s="828"/>
      <c r="G130" s="828"/>
      <c r="H130" s="828"/>
      <c r="I130" s="828"/>
      <c r="J130" s="828"/>
      <c r="K130" s="829"/>
      <c r="L130" s="829"/>
      <c r="M130" s="828"/>
      <c r="N130" s="828"/>
      <c r="O130" s="828"/>
      <c r="P130" s="828"/>
      <c r="Q130" s="828"/>
      <c r="R130" s="828"/>
      <c r="S130" s="828"/>
      <c r="T130" s="830"/>
      <c r="U130" s="828"/>
      <c r="V130" s="828"/>
      <c r="W130" s="828"/>
    </row>
    <row r="131" spans="1:23" ht="16.5" customHeight="1">
      <c r="A131" s="828"/>
      <c r="B131" s="828"/>
      <c r="C131" s="828"/>
      <c r="D131" s="828"/>
      <c r="E131" s="828"/>
      <c r="F131" s="828"/>
      <c r="G131" s="828"/>
      <c r="H131" s="828"/>
      <c r="I131" s="828"/>
      <c r="J131" s="828"/>
      <c r="K131" s="829"/>
      <c r="L131" s="829"/>
      <c r="M131" s="828"/>
      <c r="N131" s="828"/>
      <c r="O131" s="828"/>
      <c r="P131" s="828"/>
      <c r="Q131" s="828"/>
      <c r="R131" s="828"/>
      <c r="S131" s="828"/>
      <c r="T131" s="830"/>
      <c r="U131" s="828"/>
      <c r="V131" s="828"/>
      <c r="W131" s="828"/>
    </row>
    <row r="132" spans="1:23" ht="16.5" customHeight="1">
      <c r="A132" s="828"/>
      <c r="B132" s="828"/>
      <c r="C132" s="828"/>
      <c r="D132" s="828"/>
      <c r="E132" s="828"/>
      <c r="F132" s="828"/>
      <c r="G132" s="828"/>
      <c r="H132" s="828"/>
      <c r="I132" s="828"/>
      <c r="J132" s="828"/>
      <c r="K132" s="829"/>
      <c r="L132" s="829"/>
      <c r="M132" s="828"/>
      <c r="N132" s="828"/>
      <c r="O132" s="828"/>
      <c r="P132" s="828"/>
      <c r="Q132" s="828"/>
      <c r="R132" s="828"/>
      <c r="S132" s="828"/>
      <c r="T132" s="830"/>
      <c r="U132" s="828"/>
      <c r="V132" s="828"/>
      <c r="W132" s="828"/>
    </row>
    <row r="133" spans="1:23" ht="16.5" customHeight="1">
      <c r="A133" s="828"/>
      <c r="B133" s="828"/>
      <c r="C133" s="828"/>
      <c r="D133" s="828"/>
      <c r="E133" s="828"/>
      <c r="F133" s="828"/>
      <c r="G133" s="828"/>
      <c r="H133" s="828"/>
      <c r="I133" s="828"/>
      <c r="J133" s="828"/>
      <c r="K133" s="829"/>
      <c r="L133" s="829"/>
      <c r="M133" s="828"/>
      <c r="N133" s="828"/>
      <c r="O133" s="828"/>
      <c r="P133" s="828"/>
      <c r="Q133" s="828"/>
      <c r="R133" s="828"/>
      <c r="S133" s="828"/>
      <c r="T133" s="830"/>
      <c r="U133" s="828"/>
      <c r="V133" s="828"/>
      <c r="W133" s="828"/>
    </row>
    <row r="134" spans="1:23" ht="16.5" customHeight="1">
      <c r="A134" s="828"/>
      <c r="B134" s="828"/>
      <c r="C134" s="828"/>
      <c r="D134" s="828"/>
      <c r="E134" s="828"/>
      <c r="F134" s="828"/>
      <c r="G134" s="828"/>
      <c r="H134" s="828"/>
      <c r="I134" s="828"/>
      <c r="J134" s="828"/>
      <c r="K134" s="829"/>
      <c r="L134" s="829"/>
      <c r="M134" s="828"/>
      <c r="N134" s="828"/>
      <c r="O134" s="828"/>
      <c r="P134" s="828"/>
      <c r="Q134" s="828"/>
      <c r="R134" s="828"/>
      <c r="S134" s="828"/>
      <c r="T134" s="830"/>
      <c r="U134" s="828"/>
      <c r="V134" s="828"/>
      <c r="W134" s="828"/>
    </row>
    <row r="135" spans="1:23" ht="16.5" customHeight="1">
      <c r="A135" s="828"/>
      <c r="B135" s="828"/>
      <c r="C135" s="828"/>
      <c r="D135" s="828"/>
      <c r="E135" s="828"/>
      <c r="F135" s="828"/>
      <c r="G135" s="828"/>
      <c r="H135" s="828"/>
      <c r="I135" s="828"/>
      <c r="J135" s="828"/>
      <c r="K135" s="829"/>
      <c r="L135" s="829"/>
      <c r="M135" s="828"/>
      <c r="N135" s="828"/>
      <c r="O135" s="828"/>
      <c r="P135" s="828"/>
      <c r="Q135" s="828"/>
      <c r="R135" s="828"/>
      <c r="S135" s="828"/>
      <c r="T135" s="830"/>
      <c r="U135" s="828"/>
      <c r="V135" s="828"/>
      <c r="W135" s="828"/>
    </row>
    <row r="136" spans="1:23" ht="16.5" customHeight="1">
      <c r="A136" s="828"/>
      <c r="B136" s="828"/>
      <c r="C136" s="828"/>
      <c r="D136" s="828"/>
      <c r="E136" s="828"/>
      <c r="F136" s="828"/>
      <c r="G136" s="828"/>
      <c r="H136" s="828"/>
      <c r="I136" s="828"/>
      <c r="J136" s="828"/>
      <c r="K136" s="829"/>
      <c r="L136" s="829"/>
      <c r="M136" s="828"/>
      <c r="N136" s="828"/>
      <c r="O136" s="828"/>
      <c r="P136" s="828"/>
      <c r="Q136" s="828"/>
      <c r="R136" s="828"/>
      <c r="S136" s="828"/>
      <c r="T136" s="830"/>
      <c r="U136" s="828"/>
      <c r="V136" s="828"/>
      <c r="W136" s="828"/>
    </row>
    <row r="137" spans="1:23" ht="16.5" customHeight="1">
      <c r="A137" s="828"/>
      <c r="B137" s="828"/>
      <c r="C137" s="828"/>
      <c r="D137" s="828"/>
      <c r="E137" s="828"/>
      <c r="F137" s="828"/>
      <c r="G137" s="828"/>
      <c r="H137" s="828"/>
      <c r="I137" s="828"/>
      <c r="J137" s="828"/>
      <c r="K137" s="829"/>
      <c r="L137" s="829"/>
      <c r="M137" s="828"/>
      <c r="N137" s="828"/>
      <c r="O137" s="828"/>
      <c r="P137" s="828"/>
      <c r="Q137" s="828"/>
      <c r="R137" s="828"/>
      <c r="S137" s="828"/>
      <c r="T137" s="830"/>
      <c r="U137" s="828"/>
      <c r="V137" s="828"/>
      <c r="W137" s="828"/>
    </row>
    <row r="138" spans="1:23" ht="16.5" customHeight="1">
      <c r="A138" s="828"/>
      <c r="B138" s="828"/>
      <c r="C138" s="828"/>
      <c r="D138" s="828"/>
      <c r="E138" s="828"/>
      <c r="F138" s="828"/>
      <c r="G138" s="828"/>
      <c r="H138" s="828"/>
      <c r="I138" s="828"/>
      <c r="J138" s="828"/>
      <c r="K138" s="829"/>
      <c r="L138" s="829"/>
      <c r="M138" s="828"/>
      <c r="N138" s="828"/>
      <c r="O138" s="828"/>
      <c r="P138" s="828"/>
      <c r="Q138" s="828"/>
      <c r="R138" s="828"/>
      <c r="S138" s="828"/>
      <c r="T138" s="830"/>
      <c r="U138" s="828"/>
      <c r="V138" s="828"/>
      <c r="W138" s="828"/>
    </row>
    <row r="139" spans="1:23" ht="16.5" customHeight="1">
      <c r="A139" s="828"/>
      <c r="B139" s="828"/>
      <c r="C139" s="828"/>
      <c r="D139" s="828"/>
      <c r="E139" s="828"/>
      <c r="F139" s="828"/>
      <c r="G139" s="828"/>
      <c r="H139" s="828"/>
      <c r="I139" s="828"/>
      <c r="J139" s="828"/>
      <c r="K139" s="829"/>
      <c r="L139" s="829"/>
      <c r="M139" s="828"/>
      <c r="N139" s="828"/>
      <c r="O139" s="828"/>
      <c r="P139" s="828"/>
      <c r="Q139" s="828"/>
      <c r="R139" s="828"/>
      <c r="S139" s="828"/>
      <c r="T139" s="830"/>
      <c r="U139" s="828"/>
      <c r="V139" s="828"/>
      <c r="W139" s="828"/>
    </row>
    <row r="140" spans="1:23" ht="16.5" customHeight="1">
      <c r="A140" s="828"/>
      <c r="B140" s="828"/>
      <c r="C140" s="828"/>
      <c r="D140" s="828"/>
      <c r="E140" s="828"/>
      <c r="F140" s="828"/>
      <c r="G140" s="828"/>
      <c r="H140" s="828"/>
      <c r="I140" s="828"/>
      <c r="J140" s="828"/>
      <c r="K140" s="829"/>
      <c r="L140" s="829"/>
      <c r="M140" s="828"/>
      <c r="N140" s="828"/>
      <c r="O140" s="828"/>
      <c r="P140" s="828"/>
      <c r="Q140" s="828"/>
      <c r="R140" s="828"/>
      <c r="S140" s="828"/>
      <c r="T140" s="830"/>
      <c r="U140" s="828"/>
      <c r="V140" s="828"/>
      <c r="W140" s="828"/>
    </row>
    <row r="141" spans="1:23" ht="16.5" customHeight="1">
      <c r="A141" s="828"/>
      <c r="B141" s="828"/>
      <c r="C141" s="828"/>
      <c r="D141" s="828"/>
      <c r="E141" s="828"/>
      <c r="F141" s="828"/>
      <c r="G141" s="828"/>
      <c r="H141" s="828"/>
      <c r="I141" s="828"/>
      <c r="J141" s="828"/>
      <c r="K141" s="829"/>
      <c r="L141" s="829"/>
      <c r="M141" s="828"/>
      <c r="N141" s="828"/>
      <c r="O141" s="828"/>
      <c r="P141" s="828"/>
      <c r="Q141" s="828"/>
      <c r="R141" s="828"/>
      <c r="S141" s="828"/>
      <c r="T141" s="830"/>
      <c r="U141" s="828"/>
      <c r="V141" s="828"/>
      <c r="W141" s="828"/>
    </row>
    <row r="142" spans="1:23" ht="16.5" customHeight="1">
      <c r="A142" s="828"/>
      <c r="B142" s="828"/>
      <c r="C142" s="828"/>
      <c r="D142" s="828"/>
      <c r="E142" s="828"/>
      <c r="F142" s="828"/>
      <c r="G142" s="828"/>
      <c r="H142" s="828"/>
      <c r="I142" s="828"/>
      <c r="J142" s="828"/>
      <c r="K142" s="829"/>
      <c r="L142" s="829"/>
      <c r="M142" s="828"/>
      <c r="N142" s="828"/>
      <c r="O142" s="828"/>
      <c r="P142" s="828"/>
      <c r="Q142" s="828"/>
      <c r="R142" s="828"/>
      <c r="S142" s="828"/>
      <c r="T142" s="830"/>
      <c r="U142" s="828"/>
      <c r="V142" s="828"/>
      <c r="W142" s="828"/>
    </row>
    <row r="143" spans="1:23" ht="16.5" customHeight="1">
      <c r="A143" s="828"/>
      <c r="B143" s="828"/>
      <c r="C143" s="828"/>
      <c r="D143" s="828"/>
      <c r="E143" s="828"/>
      <c r="F143" s="828"/>
      <c r="G143" s="828"/>
      <c r="H143" s="828"/>
      <c r="I143" s="828"/>
      <c r="J143" s="828"/>
      <c r="K143" s="829"/>
      <c r="L143" s="829"/>
      <c r="M143" s="828"/>
      <c r="N143" s="828"/>
      <c r="O143" s="828"/>
      <c r="P143" s="828"/>
      <c r="Q143" s="828"/>
      <c r="R143" s="828"/>
      <c r="S143" s="828"/>
      <c r="T143" s="830"/>
      <c r="U143" s="828"/>
      <c r="V143" s="828"/>
      <c r="W143" s="828"/>
    </row>
    <row r="144" spans="1:23" ht="16.5" customHeight="1">
      <c r="A144" s="828"/>
      <c r="B144" s="828"/>
      <c r="C144" s="828"/>
      <c r="D144" s="828"/>
      <c r="E144" s="828"/>
      <c r="F144" s="828"/>
      <c r="G144" s="828"/>
      <c r="H144" s="828"/>
      <c r="I144" s="828"/>
      <c r="J144" s="828"/>
      <c r="K144" s="829"/>
      <c r="L144" s="829"/>
      <c r="M144" s="828"/>
      <c r="N144" s="828"/>
      <c r="O144" s="828"/>
      <c r="P144" s="828"/>
      <c r="Q144" s="828"/>
      <c r="R144" s="828"/>
      <c r="S144" s="828"/>
      <c r="T144" s="830"/>
      <c r="U144" s="828"/>
      <c r="V144" s="828"/>
      <c r="W144" s="828"/>
    </row>
    <row r="145" spans="1:23" ht="16.5" customHeight="1">
      <c r="A145" s="828"/>
      <c r="B145" s="828"/>
      <c r="C145" s="828"/>
      <c r="D145" s="828"/>
      <c r="E145" s="828"/>
      <c r="F145" s="828"/>
      <c r="G145" s="828"/>
      <c r="H145" s="828"/>
      <c r="I145" s="828"/>
      <c r="J145" s="828"/>
      <c r="K145" s="829"/>
      <c r="L145" s="829"/>
      <c r="M145" s="828"/>
      <c r="N145" s="828"/>
      <c r="O145" s="828"/>
      <c r="P145" s="828"/>
      <c r="Q145" s="828"/>
      <c r="R145" s="828"/>
      <c r="S145" s="828"/>
      <c r="T145" s="830"/>
      <c r="U145" s="828"/>
      <c r="V145" s="828"/>
      <c r="W145" s="828"/>
    </row>
    <row r="146" spans="1:23" ht="16.5" customHeight="1">
      <c r="A146" s="828"/>
      <c r="B146" s="828"/>
      <c r="C146" s="828"/>
      <c r="D146" s="828"/>
      <c r="E146" s="828"/>
      <c r="F146" s="828"/>
      <c r="G146" s="828"/>
      <c r="H146" s="828"/>
      <c r="I146" s="828"/>
      <c r="J146" s="828"/>
      <c r="K146" s="829"/>
      <c r="L146" s="829"/>
      <c r="M146" s="828"/>
      <c r="N146" s="828"/>
      <c r="O146" s="828"/>
      <c r="P146" s="828"/>
      <c r="Q146" s="828"/>
      <c r="R146" s="828"/>
      <c r="S146" s="828"/>
      <c r="T146" s="830"/>
      <c r="U146" s="828"/>
      <c r="V146" s="828"/>
      <c r="W146" s="828"/>
    </row>
    <row r="147" spans="1:23" ht="16.5" customHeight="1">
      <c r="A147" s="828"/>
      <c r="B147" s="828"/>
      <c r="C147" s="828"/>
      <c r="D147" s="828"/>
      <c r="E147" s="828"/>
      <c r="F147" s="828"/>
      <c r="G147" s="828"/>
      <c r="H147" s="828"/>
      <c r="I147" s="828"/>
      <c r="J147" s="828"/>
      <c r="K147" s="829"/>
      <c r="L147" s="829"/>
      <c r="M147" s="828"/>
      <c r="N147" s="828"/>
      <c r="O147" s="828"/>
      <c r="P147" s="828"/>
      <c r="Q147" s="828"/>
      <c r="R147" s="828"/>
      <c r="S147" s="828"/>
      <c r="T147" s="830"/>
      <c r="U147" s="828"/>
      <c r="V147" s="828"/>
      <c r="W147" s="828"/>
    </row>
    <row r="148" spans="1:23" ht="16.5" customHeight="1">
      <c r="A148" s="828"/>
      <c r="B148" s="828"/>
      <c r="C148" s="828"/>
      <c r="D148" s="828"/>
      <c r="E148" s="828"/>
      <c r="F148" s="828"/>
      <c r="G148" s="828"/>
      <c r="H148" s="828"/>
      <c r="I148" s="828"/>
      <c r="J148" s="828"/>
      <c r="K148" s="829"/>
      <c r="L148" s="829"/>
      <c r="M148" s="828"/>
      <c r="N148" s="828"/>
      <c r="O148" s="828"/>
      <c r="P148" s="828"/>
      <c r="Q148" s="828"/>
      <c r="R148" s="828"/>
      <c r="S148" s="828"/>
      <c r="T148" s="830"/>
      <c r="U148" s="828"/>
      <c r="V148" s="828"/>
      <c r="W148" s="828"/>
    </row>
    <row r="149" spans="1:23" ht="16.5" customHeight="1">
      <c r="A149" s="828"/>
      <c r="B149" s="828"/>
      <c r="C149" s="828"/>
      <c r="D149" s="828"/>
      <c r="E149" s="828"/>
      <c r="F149" s="828"/>
      <c r="G149" s="828"/>
      <c r="H149" s="828"/>
      <c r="I149" s="828"/>
      <c r="J149" s="828"/>
      <c r="K149" s="829"/>
      <c r="L149" s="829"/>
      <c r="M149" s="828"/>
      <c r="N149" s="828"/>
      <c r="O149" s="828"/>
      <c r="P149" s="828"/>
      <c r="Q149" s="828"/>
      <c r="R149" s="828"/>
      <c r="S149" s="828"/>
      <c r="T149" s="830"/>
      <c r="U149" s="828"/>
      <c r="V149" s="828"/>
      <c r="W149" s="828"/>
    </row>
    <row r="150" spans="1:23" ht="16.5" customHeight="1">
      <c r="A150" s="828"/>
      <c r="B150" s="828"/>
      <c r="C150" s="828"/>
      <c r="D150" s="828"/>
      <c r="E150" s="828"/>
      <c r="F150" s="828"/>
      <c r="G150" s="828"/>
      <c r="H150" s="828"/>
      <c r="I150" s="828"/>
      <c r="J150" s="828"/>
      <c r="K150" s="829"/>
      <c r="L150" s="829"/>
      <c r="M150" s="828"/>
      <c r="N150" s="828"/>
      <c r="O150" s="828"/>
      <c r="P150" s="828"/>
      <c r="Q150" s="828"/>
      <c r="R150" s="828"/>
      <c r="S150" s="828"/>
      <c r="T150" s="830"/>
      <c r="U150" s="828"/>
      <c r="V150" s="828"/>
      <c r="W150" s="828"/>
    </row>
    <row r="151" spans="1:23" ht="16.5" customHeight="1">
      <c r="A151" s="828"/>
      <c r="B151" s="828"/>
      <c r="C151" s="828"/>
      <c r="D151" s="828"/>
      <c r="E151" s="828"/>
      <c r="F151" s="828"/>
      <c r="G151" s="828"/>
      <c r="H151" s="828"/>
      <c r="I151" s="828"/>
      <c r="J151" s="828"/>
      <c r="K151" s="829"/>
      <c r="L151" s="829"/>
      <c r="M151" s="828"/>
      <c r="N151" s="828"/>
      <c r="O151" s="828"/>
      <c r="P151" s="828"/>
      <c r="Q151" s="828"/>
      <c r="R151" s="828"/>
      <c r="S151" s="828"/>
      <c r="T151" s="830"/>
      <c r="U151" s="828"/>
      <c r="V151" s="828"/>
      <c r="W151" s="828"/>
    </row>
    <row r="152" spans="1:23" ht="16.5" customHeight="1">
      <c r="A152" s="828"/>
      <c r="B152" s="828"/>
      <c r="C152" s="828"/>
      <c r="D152" s="828"/>
      <c r="E152" s="828"/>
      <c r="F152" s="828"/>
      <c r="G152" s="828"/>
      <c r="H152" s="828"/>
      <c r="I152" s="828"/>
      <c r="J152" s="828"/>
      <c r="K152" s="829"/>
      <c r="L152" s="829"/>
      <c r="M152" s="828"/>
      <c r="N152" s="828"/>
      <c r="O152" s="828"/>
      <c r="P152" s="828"/>
      <c r="Q152" s="828"/>
      <c r="R152" s="828"/>
      <c r="S152" s="828"/>
      <c r="T152" s="830"/>
      <c r="U152" s="828"/>
      <c r="V152" s="828"/>
      <c r="W152" s="828"/>
    </row>
    <row r="153" spans="1:23" ht="16.5" customHeight="1">
      <c r="A153" s="828"/>
      <c r="B153" s="828"/>
      <c r="C153" s="828"/>
      <c r="D153" s="828"/>
      <c r="E153" s="828"/>
      <c r="F153" s="828"/>
      <c r="G153" s="828"/>
      <c r="H153" s="828"/>
      <c r="I153" s="828"/>
      <c r="J153" s="828"/>
      <c r="K153" s="829"/>
      <c r="L153" s="829"/>
      <c r="M153" s="828"/>
      <c r="N153" s="828"/>
      <c r="O153" s="828"/>
      <c r="P153" s="828"/>
      <c r="Q153" s="828"/>
      <c r="R153" s="828"/>
      <c r="S153" s="828"/>
      <c r="T153" s="830"/>
      <c r="U153" s="828"/>
      <c r="V153" s="828"/>
      <c r="W153" s="828"/>
    </row>
    <row r="154" spans="1:23" ht="16.5" customHeight="1">
      <c r="A154" s="828"/>
      <c r="B154" s="828"/>
      <c r="C154" s="828"/>
      <c r="D154" s="828"/>
      <c r="E154" s="828"/>
      <c r="F154" s="828"/>
      <c r="G154" s="828"/>
      <c r="H154" s="828"/>
      <c r="I154" s="828"/>
      <c r="J154" s="828"/>
      <c r="K154" s="829"/>
      <c r="L154" s="829"/>
      <c r="M154" s="828"/>
      <c r="N154" s="828"/>
      <c r="O154" s="828"/>
      <c r="P154" s="828"/>
      <c r="Q154" s="828"/>
      <c r="R154" s="828"/>
      <c r="S154" s="828"/>
      <c r="T154" s="830"/>
      <c r="U154" s="828"/>
      <c r="V154" s="828"/>
      <c r="W154" s="828"/>
    </row>
    <row r="155" spans="1:23" ht="16.5" customHeight="1">
      <c r="A155" s="828"/>
      <c r="B155" s="828"/>
      <c r="C155" s="828"/>
      <c r="D155" s="828"/>
      <c r="E155" s="828"/>
      <c r="F155" s="828"/>
      <c r="G155" s="828"/>
      <c r="H155" s="828"/>
      <c r="I155" s="828"/>
      <c r="J155" s="828"/>
      <c r="K155" s="829"/>
      <c r="L155" s="829"/>
      <c r="M155" s="828"/>
      <c r="N155" s="828"/>
      <c r="O155" s="828"/>
      <c r="P155" s="828"/>
      <c r="Q155" s="828"/>
      <c r="R155" s="828"/>
      <c r="S155" s="828"/>
      <c r="T155" s="830"/>
      <c r="U155" s="828"/>
      <c r="V155" s="828"/>
      <c r="W155" s="828"/>
    </row>
    <row r="156" spans="1:23" ht="16.5" customHeight="1">
      <c r="A156" s="828"/>
      <c r="B156" s="828"/>
      <c r="C156" s="828"/>
      <c r="D156" s="828"/>
      <c r="E156" s="828"/>
      <c r="F156" s="828"/>
      <c r="G156" s="828"/>
      <c r="H156" s="828"/>
      <c r="I156" s="828"/>
      <c r="J156" s="828"/>
      <c r="K156" s="829"/>
      <c r="L156" s="829"/>
      <c r="M156" s="828"/>
      <c r="N156" s="828"/>
      <c r="O156" s="828"/>
      <c r="P156" s="828"/>
      <c r="Q156" s="828"/>
      <c r="R156" s="828"/>
      <c r="S156" s="828"/>
      <c r="T156" s="830"/>
      <c r="U156" s="828"/>
      <c r="V156" s="828"/>
      <c r="W156" s="828"/>
    </row>
    <row r="157" spans="1:23" ht="16.5" customHeight="1">
      <c r="A157" s="828"/>
      <c r="B157" s="828"/>
      <c r="C157" s="828"/>
      <c r="D157" s="828"/>
      <c r="E157" s="828"/>
      <c r="F157" s="828"/>
      <c r="G157" s="828"/>
      <c r="H157" s="828"/>
      <c r="I157" s="828"/>
      <c r="J157" s="828"/>
      <c r="K157" s="829"/>
      <c r="L157" s="829"/>
      <c r="M157" s="828"/>
      <c r="N157" s="828"/>
      <c r="O157" s="828"/>
      <c r="P157" s="828"/>
      <c r="Q157" s="828"/>
      <c r="R157" s="828"/>
      <c r="S157" s="828"/>
      <c r="T157" s="830"/>
      <c r="U157" s="828"/>
      <c r="V157" s="828"/>
      <c r="W157" s="828"/>
    </row>
    <row r="158" spans="1:23" ht="16.5" customHeight="1">
      <c r="A158" s="828"/>
      <c r="B158" s="828"/>
      <c r="C158" s="828"/>
      <c r="D158" s="828"/>
      <c r="E158" s="828"/>
      <c r="F158" s="828"/>
      <c r="G158" s="828"/>
      <c r="H158" s="828"/>
      <c r="I158" s="828"/>
      <c r="J158" s="828"/>
      <c r="K158" s="829"/>
      <c r="L158" s="829"/>
      <c r="M158" s="828"/>
      <c r="N158" s="828"/>
      <c r="O158" s="828"/>
      <c r="P158" s="828"/>
      <c r="Q158" s="828"/>
      <c r="R158" s="828"/>
      <c r="S158" s="828"/>
      <c r="T158" s="830"/>
      <c r="U158" s="828"/>
      <c r="V158" s="828"/>
      <c r="W158" s="828"/>
    </row>
    <row r="159" spans="1:23" ht="16.5" customHeight="1">
      <c r="A159" s="828"/>
      <c r="B159" s="828"/>
      <c r="C159" s="828"/>
      <c r="D159" s="828"/>
      <c r="E159" s="828"/>
      <c r="F159" s="828"/>
      <c r="G159" s="828"/>
      <c r="H159" s="828"/>
      <c r="I159" s="828"/>
      <c r="J159" s="828"/>
      <c r="K159" s="829"/>
      <c r="L159" s="829"/>
      <c r="M159" s="828"/>
      <c r="N159" s="828"/>
      <c r="O159" s="828"/>
      <c r="P159" s="828"/>
      <c r="Q159" s="828"/>
      <c r="R159" s="828"/>
      <c r="S159" s="828"/>
      <c r="T159" s="830"/>
      <c r="U159" s="828"/>
      <c r="V159" s="828"/>
      <c r="W159" s="828"/>
    </row>
    <row r="160" spans="1:23" ht="16.5" customHeight="1">
      <c r="A160" s="828"/>
      <c r="B160" s="828"/>
      <c r="C160" s="828"/>
      <c r="D160" s="828"/>
      <c r="E160" s="828"/>
      <c r="F160" s="828"/>
      <c r="G160" s="828"/>
      <c r="H160" s="828"/>
      <c r="I160" s="828"/>
      <c r="J160" s="828"/>
      <c r="K160" s="829"/>
      <c r="L160" s="829"/>
      <c r="M160" s="828"/>
      <c r="N160" s="828"/>
      <c r="O160" s="828"/>
      <c r="P160" s="828"/>
      <c r="Q160" s="828"/>
      <c r="R160" s="828"/>
      <c r="S160" s="828"/>
      <c r="T160" s="830"/>
      <c r="U160" s="828"/>
      <c r="V160" s="828"/>
      <c r="W160" s="828"/>
    </row>
    <row r="161" spans="1:23" ht="16.5" customHeight="1">
      <c r="A161" s="828"/>
      <c r="B161" s="828"/>
      <c r="C161" s="828"/>
      <c r="D161" s="828"/>
      <c r="E161" s="828"/>
      <c r="F161" s="828"/>
      <c r="G161" s="828"/>
      <c r="H161" s="828"/>
      <c r="I161" s="828"/>
      <c r="J161" s="828"/>
      <c r="K161" s="829"/>
      <c r="L161" s="829"/>
      <c r="M161" s="828"/>
      <c r="N161" s="828"/>
      <c r="O161" s="828"/>
      <c r="P161" s="828"/>
      <c r="Q161" s="828"/>
      <c r="R161" s="828"/>
      <c r="S161" s="828"/>
      <c r="T161" s="830"/>
      <c r="U161" s="828"/>
      <c r="V161" s="828"/>
      <c r="W161" s="828"/>
    </row>
    <row r="162" spans="1:23" ht="16.5" customHeight="1">
      <c r="A162" s="828"/>
      <c r="B162" s="828"/>
      <c r="C162" s="828"/>
      <c r="D162" s="828"/>
      <c r="E162" s="828"/>
      <c r="F162" s="828"/>
      <c r="G162" s="828"/>
      <c r="H162" s="828"/>
      <c r="I162" s="828"/>
      <c r="J162" s="828"/>
      <c r="K162" s="829"/>
      <c r="L162" s="829"/>
      <c r="M162" s="828"/>
      <c r="N162" s="828"/>
      <c r="O162" s="828"/>
      <c r="P162" s="828"/>
      <c r="Q162" s="828"/>
      <c r="R162" s="828"/>
      <c r="S162" s="828"/>
      <c r="T162" s="830"/>
      <c r="U162" s="828"/>
      <c r="V162" s="828"/>
      <c r="W162" s="828"/>
    </row>
    <row r="163" spans="1:23" ht="16.5" customHeight="1">
      <c r="A163" s="828"/>
      <c r="B163" s="828"/>
      <c r="C163" s="828"/>
      <c r="D163" s="828"/>
      <c r="E163" s="828"/>
      <c r="F163" s="828"/>
      <c r="G163" s="828"/>
      <c r="H163" s="828"/>
      <c r="I163" s="828"/>
      <c r="J163" s="828"/>
      <c r="K163" s="829"/>
      <c r="L163" s="829"/>
      <c r="M163" s="828"/>
      <c r="N163" s="828"/>
      <c r="O163" s="828"/>
      <c r="P163" s="828"/>
      <c r="Q163" s="828"/>
      <c r="R163" s="828"/>
      <c r="S163" s="828"/>
      <c r="T163" s="830"/>
      <c r="U163" s="828"/>
      <c r="V163" s="828"/>
      <c r="W163" s="828"/>
    </row>
    <row r="164" spans="1:23" ht="16.5" customHeight="1">
      <c r="A164" s="828"/>
      <c r="B164" s="828"/>
      <c r="C164" s="828"/>
      <c r="D164" s="828"/>
      <c r="E164" s="828"/>
      <c r="F164" s="828"/>
      <c r="G164" s="828"/>
      <c r="H164" s="828"/>
      <c r="I164" s="828"/>
      <c r="J164" s="828"/>
      <c r="K164" s="829"/>
      <c r="L164" s="829"/>
      <c r="M164" s="828"/>
      <c r="N164" s="828"/>
      <c r="O164" s="828"/>
      <c r="P164" s="828"/>
      <c r="Q164" s="828"/>
      <c r="R164" s="828"/>
      <c r="S164" s="828"/>
      <c r="T164" s="830"/>
      <c r="U164" s="828"/>
      <c r="V164" s="828"/>
      <c r="W164" s="828"/>
    </row>
    <row r="165" spans="1:23" ht="16.5" customHeight="1">
      <c r="A165" s="828"/>
      <c r="B165" s="828"/>
      <c r="C165" s="828"/>
      <c r="D165" s="828"/>
      <c r="E165" s="828"/>
      <c r="F165" s="828"/>
      <c r="G165" s="828"/>
      <c r="H165" s="828"/>
      <c r="I165" s="828"/>
      <c r="J165" s="828"/>
      <c r="K165" s="829"/>
      <c r="L165" s="829"/>
      <c r="M165" s="828"/>
      <c r="N165" s="828"/>
      <c r="O165" s="828"/>
      <c r="P165" s="828"/>
      <c r="Q165" s="828"/>
      <c r="R165" s="828"/>
      <c r="S165" s="828"/>
      <c r="T165" s="830"/>
      <c r="U165" s="828"/>
      <c r="V165" s="828"/>
      <c r="W165" s="828"/>
    </row>
    <row r="166" spans="1:23" ht="16.5" customHeight="1">
      <c r="A166" s="828"/>
      <c r="B166" s="828"/>
      <c r="C166" s="828"/>
      <c r="D166" s="828"/>
      <c r="E166" s="828"/>
      <c r="F166" s="828"/>
      <c r="G166" s="828"/>
      <c r="H166" s="828"/>
      <c r="I166" s="828"/>
      <c r="J166" s="828"/>
      <c r="K166" s="829"/>
      <c r="L166" s="829"/>
      <c r="M166" s="828"/>
      <c r="N166" s="828"/>
      <c r="O166" s="828"/>
      <c r="P166" s="828"/>
      <c r="Q166" s="828"/>
      <c r="R166" s="828"/>
      <c r="S166" s="828"/>
      <c r="T166" s="830"/>
      <c r="U166" s="828"/>
      <c r="V166" s="828"/>
      <c r="W166" s="828"/>
    </row>
    <row r="167" spans="1:23" ht="16.5" customHeight="1">
      <c r="A167" s="828"/>
      <c r="B167" s="828"/>
      <c r="C167" s="828"/>
      <c r="D167" s="828"/>
      <c r="E167" s="828"/>
      <c r="F167" s="828"/>
      <c r="G167" s="828"/>
      <c r="H167" s="828"/>
      <c r="I167" s="828"/>
      <c r="J167" s="828"/>
      <c r="K167" s="829"/>
      <c r="L167" s="829"/>
      <c r="M167" s="828"/>
      <c r="N167" s="828"/>
      <c r="O167" s="828"/>
      <c r="P167" s="828"/>
      <c r="Q167" s="828"/>
      <c r="R167" s="828"/>
      <c r="S167" s="828"/>
      <c r="T167" s="830"/>
      <c r="U167" s="828"/>
      <c r="V167" s="828"/>
      <c r="W167" s="828"/>
    </row>
    <row r="168" spans="1:23" ht="16.5" customHeight="1">
      <c r="A168" s="828"/>
      <c r="B168" s="828"/>
      <c r="C168" s="828"/>
      <c r="D168" s="828"/>
      <c r="E168" s="828"/>
      <c r="F168" s="828"/>
      <c r="G168" s="828"/>
      <c r="H168" s="828"/>
      <c r="I168" s="828"/>
      <c r="J168" s="828"/>
      <c r="K168" s="829"/>
      <c r="L168" s="829"/>
      <c r="M168" s="828"/>
      <c r="N168" s="828"/>
      <c r="O168" s="828"/>
      <c r="P168" s="828"/>
      <c r="Q168" s="828"/>
      <c r="R168" s="828"/>
      <c r="S168" s="828"/>
      <c r="T168" s="830"/>
      <c r="U168" s="828"/>
      <c r="V168" s="828"/>
      <c r="W168" s="828"/>
    </row>
    <row r="169" spans="1:23" ht="16.5" customHeight="1">
      <c r="A169" s="828"/>
      <c r="B169" s="828"/>
      <c r="C169" s="828"/>
      <c r="D169" s="828"/>
      <c r="E169" s="828"/>
      <c r="F169" s="828"/>
      <c r="G169" s="828"/>
      <c r="H169" s="828"/>
      <c r="I169" s="828"/>
      <c r="J169" s="828"/>
      <c r="K169" s="829"/>
      <c r="L169" s="829"/>
      <c r="M169" s="828"/>
      <c r="N169" s="828"/>
      <c r="O169" s="828"/>
      <c r="P169" s="828"/>
      <c r="Q169" s="828"/>
      <c r="R169" s="828"/>
      <c r="S169" s="828"/>
      <c r="T169" s="830"/>
      <c r="U169" s="828"/>
      <c r="V169" s="828"/>
      <c r="W169" s="828"/>
    </row>
    <row r="170" spans="1:23" ht="16.5" customHeight="1">
      <c r="A170" s="828"/>
      <c r="B170" s="828"/>
      <c r="C170" s="828"/>
      <c r="D170" s="828"/>
      <c r="E170" s="828"/>
      <c r="F170" s="828"/>
      <c r="G170" s="828"/>
      <c r="H170" s="828"/>
      <c r="I170" s="828"/>
      <c r="J170" s="828"/>
      <c r="K170" s="829"/>
      <c r="L170" s="829"/>
      <c r="M170" s="828"/>
      <c r="N170" s="828"/>
      <c r="O170" s="828"/>
      <c r="P170" s="828"/>
      <c r="Q170" s="828"/>
      <c r="R170" s="828"/>
      <c r="S170" s="828"/>
      <c r="T170" s="830"/>
      <c r="U170" s="828"/>
      <c r="V170" s="828"/>
      <c r="W170" s="828"/>
    </row>
    <row r="171" spans="1:23" ht="16.5" customHeight="1">
      <c r="A171" s="828"/>
      <c r="B171" s="828"/>
      <c r="C171" s="828"/>
      <c r="D171" s="828"/>
      <c r="E171" s="828"/>
      <c r="F171" s="828"/>
      <c r="G171" s="828"/>
      <c r="H171" s="828"/>
      <c r="I171" s="828"/>
      <c r="J171" s="828"/>
      <c r="K171" s="829"/>
      <c r="L171" s="829"/>
      <c r="M171" s="828"/>
      <c r="N171" s="828"/>
      <c r="O171" s="828"/>
      <c r="P171" s="828"/>
      <c r="Q171" s="828"/>
      <c r="R171" s="828"/>
      <c r="S171" s="828"/>
      <c r="T171" s="830"/>
      <c r="U171" s="828"/>
      <c r="V171" s="828"/>
      <c r="W171" s="828"/>
    </row>
    <row r="172" spans="1:23" ht="16.5" customHeight="1">
      <c r="A172" s="828"/>
      <c r="B172" s="828"/>
      <c r="C172" s="828"/>
      <c r="D172" s="828"/>
      <c r="E172" s="828"/>
      <c r="F172" s="828"/>
      <c r="G172" s="828"/>
      <c r="H172" s="828"/>
      <c r="I172" s="828"/>
      <c r="J172" s="828"/>
      <c r="K172" s="829"/>
      <c r="L172" s="829"/>
      <c r="M172" s="828"/>
      <c r="N172" s="828"/>
      <c r="O172" s="828"/>
      <c r="P172" s="828"/>
      <c r="Q172" s="828"/>
      <c r="R172" s="828"/>
      <c r="S172" s="828"/>
      <c r="T172" s="830"/>
      <c r="U172" s="828"/>
      <c r="V172" s="828"/>
      <c r="W172" s="828"/>
    </row>
    <row r="173" spans="1:23" ht="16.5" customHeight="1">
      <c r="A173" s="828"/>
      <c r="B173" s="828"/>
      <c r="C173" s="828"/>
      <c r="D173" s="828"/>
      <c r="E173" s="828"/>
      <c r="F173" s="828"/>
      <c r="G173" s="828"/>
      <c r="H173" s="828"/>
      <c r="I173" s="828"/>
      <c r="J173" s="828"/>
      <c r="K173" s="829"/>
      <c r="L173" s="829"/>
      <c r="M173" s="828"/>
      <c r="N173" s="828"/>
      <c r="O173" s="828"/>
      <c r="P173" s="828"/>
      <c r="Q173" s="828"/>
      <c r="R173" s="828"/>
      <c r="S173" s="828"/>
      <c r="T173" s="830"/>
      <c r="U173" s="828"/>
      <c r="V173" s="828"/>
      <c r="W173" s="828"/>
    </row>
    <row r="174" spans="1:23" ht="16.5" customHeight="1">
      <c r="A174" s="828"/>
      <c r="B174" s="828"/>
      <c r="C174" s="828"/>
      <c r="D174" s="828"/>
      <c r="E174" s="828"/>
      <c r="F174" s="828"/>
      <c r="G174" s="828"/>
      <c r="H174" s="828"/>
      <c r="I174" s="828"/>
      <c r="J174" s="828"/>
      <c r="K174" s="829"/>
      <c r="L174" s="829"/>
      <c r="M174" s="828"/>
      <c r="N174" s="828"/>
      <c r="O174" s="828"/>
      <c r="P174" s="828"/>
      <c r="Q174" s="828"/>
      <c r="R174" s="828"/>
      <c r="S174" s="828"/>
      <c r="T174" s="830"/>
      <c r="U174" s="828"/>
      <c r="V174" s="828"/>
      <c r="W174" s="828"/>
    </row>
    <row r="175" spans="1:23" ht="16.5" customHeight="1">
      <c r="A175" s="828"/>
      <c r="B175" s="828"/>
      <c r="C175" s="828"/>
      <c r="D175" s="828"/>
      <c r="E175" s="828"/>
      <c r="F175" s="828"/>
      <c r="G175" s="828"/>
      <c r="H175" s="828"/>
      <c r="I175" s="828"/>
      <c r="J175" s="828"/>
      <c r="K175" s="829"/>
      <c r="L175" s="829"/>
      <c r="M175" s="828"/>
      <c r="N175" s="828"/>
      <c r="O175" s="828"/>
      <c r="P175" s="828"/>
      <c r="Q175" s="828"/>
      <c r="R175" s="828"/>
      <c r="S175" s="828"/>
      <c r="T175" s="830"/>
      <c r="U175" s="828"/>
      <c r="V175" s="828"/>
      <c r="W175" s="828"/>
    </row>
    <row r="176" spans="1:23" ht="16.5" customHeight="1">
      <c r="A176" s="828"/>
      <c r="B176" s="828"/>
      <c r="C176" s="828"/>
      <c r="D176" s="828"/>
      <c r="E176" s="828"/>
      <c r="F176" s="828"/>
      <c r="G176" s="828"/>
      <c r="H176" s="828"/>
      <c r="I176" s="828"/>
      <c r="J176" s="828"/>
      <c r="K176" s="829"/>
      <c r="L176" s="829"/>
      <c r="M176" s="828"/>
      <c r="N176" s="828"/>
      <c r="O176" s="828"/>
      <c r="P176" s="828"/>
      <c r="Q176" s="828"/>
      <c r="R176" s="828"/>
      <c r="S176" s="828"/>
      <c r="T176" s="830"/>
      <c r="U176" s="828"/>
      <c r="V176" s="828"/>
      <c r="W176" s="828"/>
    </row>
    <row r="177" spans="1:23" ht="16.5" customHeight="1">
      <c r="A177" s="828"/>
      <c r="B177" s="828"/>
      <c r="C177" s="828"/>
      <c r="D177" s="828"/>
      <c r="E177" s="828"/>
      <c r="F177" s="828"/>
      <c r="G177" s="828"/>
      <c r="H177" s="828"/>
      <c r="I177" s="828"/>
      <c r="J177" s="828"/>
      <c r="K177" s="829"/>
      <c r="L177" s="829"/>
      <c r="M177" s="828"/>
      <c r="N177" s="828"/>
      <c r="O177" s="828"/>
      <c r="P177" s="828"/>
      <c r="Q177" s="828"/>
      <c r="R177" s="828"/>
      <c r="S177" s="828"/>
      <c r="T177" s="830"/>
      <c r="U177" s="828"/>
      <c r="V177" s="828"/>
      <c r="W177" s="828"/>
    </row>
    <row r="178" spans="1:23" ht="16.5" customHeight="1">
      <c r="A178" s="828"/>
      <c r="B178" s="828"/>
      <c r="C178" s="828"/>
      <c r="D178" s="828"/>
      <c r="E178" s="828"/>
      <c r="F178" s="828"/>
      <c r="G178" s="828"/>
      <c r="H178" s="828"/>
      <c r="I178" s="828"/>
      <c r="J178" s="828"/>
      <c r="K178" s="829"/>
      <c r="L178" s="829"/>
      <c r="M178" s="828"/>
      <c r="N178" s="828"/>
      <c r="O178" s="828"/>
      <c r="P178" s="828"/>
      <c r="Q178" s="828"/>
      <c r="R178" s="828"/>
      <c r="S178" s="828"/>
      <c r="T178" s="830"/>
      <c r="U178" s="828"/>
      <c r="V178" s="828"/>
      <c r="W178" s="828"/>
    </row>
    <row r="179" spans="1:23" ht="16.5" customHeight="1">
      <c r="A179" s="828"/>
      <c r="B179" s="828"/>
      <c r="C179" s="828"/>
      <c r="D179" s="828"/>
      <c r="E179" s="828"/>
      <c r="F179" s="828"/>
      <c r="G179" s="828"/>
      <c r="H179" s="828"/>
      <c r="I179" s="828"/>
      <c r="J179" s="828"/>
      <c r="K179" s="829"/>
      <c r="L179" s="829"/>
      <c r="M179" s="828"/>
      <c r="N179" s="828"/>
      <c r="O179" s="828"/>
      <c r="P179" s="828"/>
      <c r="Q179" s="828"/>
      <c r="R179" s="828"/>
      <c r="S179" s="828"/>
      <c r="T179" s="830"/>
      <c r="U179" s="828"/>
      <c r="V179" s="828"/>
      <c r="W179" s="828"/>
    </row>
    <row r="180" spans="1:23" ht="16.5" customHeight="1">
      <c r="A180" s="828"/>
      <c r="B180" s="828"/>
      <c r="C180" s="828"/>
      <c r="D180" s="828"/>
      <c r="E180" s="828"/>
      <c r="F180" s="828"/>
      <c r="G180" s="828"/>
      <c r="H180" s="828"/>
      <c r="I180" s="828"/>
      <c r="J180" s="828"/>
      <c r="K180" s="829"/>
      <c r="L180" s="829"/>
      <c r="M180" s="828"/>
      <c r="N180" s="828"/>
      <c r="O180" s="828"/>
      <c r="P180" s="828"/>
      <c r="Q180" s="828"/>
      <c r="R180" s="828"/>
      <c r="S180" s="828"/>
      <c r="T180" s="830"/>
      <c r="U180" s="828"/>
      <c r="V180" s="828"/>
      <c r="W180" s="828"/>
    </row>
    <row r="181" spans="1:23" ht="16.5" customHeight="1">
      <c r="A181" s="828"/>
      <c r="B181" s="828"/>
      <c r="C181" s="828"/>
      <c r="D181" s="828"/>
      <c r="E181" s="828"/>
      <c r="F181" s="828"/>
      <c r="G181" s="828"/>
      <c r="H181" s="828"/>
      <c r="I181" s="828"/>
      <c r="J181" s="828"/>
      <c r="K181" s="829"/>
      <c r="L181" s="829"/>
      <c r="M181" s="828"/>
      <c r="N181" s="828"/>
      <c r="O181" s="828"/>
      <c r="P181" s="828"/>
      <c r="Q181" s="828"/>
      <c r="R181" s="828"/>
      <c r="S181" s="828"/>
      <c r="T181" s="830"/>
      <c r="U181" s="828"/>
      <c r="V181" s="828"/>
      <c r="W181" s="828"/>
    </row>
    <row r="182" spans="1:23" ht="16.5" customHeight="1">
      <c r="A182" s="828"/>
      <c r="B182" s="828"/>
      <c r="C182" s="828"/>
      <c r="D182" s="828"/>
      <c r="E182" s="828"/>
      <c r="F182" s="828"/>
      <c r="G182" s="828"/>
      <c r="H182" s="828"/>
      <c r="I182" s="828"/>
      <c r="J182" s="828"/>
      <c r="K182" s="829"/>
      <c r="L182" s="829"/>
      <c r="M182" s="828"/>
      <c r="N182" s="828"/>
      <c r="O182" s="828"/>
      <c r="P182" s="828"/>
      <c r="Q182" s="828"/>
      <c r="R182" s="828"/>
      <c r="S182" s="828"/>
      <c r="T182" s="830"/>
      <c r="U182" s="828"/>
      <c r="V182" s="828"/>
      <c r="W182" s="828"/>
    </row>
    <row r="183" spans="1:23" ht="16.5" customHeight="1">
      <c r="A183" s="828"/>
      <c r="B183" s="828"/>
      <c r="C183" s="828"/>
      <c r="D183" s="828"/>
      <c r="E183" s="828"/>
      <c r="F183" s="828"/>
      <c r="G183" s="828"/>
      <c r="H183" s="828"/>
      <c r="I183" s="828"/>
      <c r="J183" s="828"/>
      <c r="K183" s="829"/>
      <c r="L183" s="829"/>
      <c r="M183" s="828"/>
      <c r="N183" s="828"/>
      <c r="O183" s="828"/>
      <c r="P183" s="828"/>
      <c r="Q183" s="828"/>
      <c r="R183" s="828"/>
      <c r="S183" s="828"/>
      <c r="T183" s="830"/>
      <c r="U183" s="828"/>
      <c r="V183" s="828"/>
      <c r="W183" s="828"/>
    </row>
    <row r="184" spans="1:23" ht="16.5" customHeight="1">
      <c r="A184" s="828"/>
      <c r="B184" s="828"/>
      <c r="C184" s="828"/>
      <c r="D184" s="828"/>
      <c r="E184" s="828"/>
      <c r="F184" s="828"/>
      <c r="G184" s="828"/>
      <c r="H184" s="828"/>
      <c r="I184" s="828"/>
      <c r="J184" s="828"/>
      <c r="K184" s="829"/>
      <c r="L184" s="829"/>
      <c r="M184" s="828"/>
      <c r="N184" s="828"/>
      <c r="O184" s="828"/>
      <c r="P184" s="828"/>
      <c r="Q184" s="828"/>
      <c r="R184" s="828"/>
      <c r="S184" s="828"/>
      <c r="T184" s="830"/>
      <c r="U184" s="828"/>
      <c r="V184" s="828"/>
      <c r="W184" s="828"/>
    </row>
    <row r="185" spans="1:23" ht="16.5" customHeight="1">
      <c r="A185" s="828"/>
      <c r="B185" s="828"/>
      <c r="C185" s="828"/>
      <c r="D185" s="828"/>
      <c r="E185" s="828"/>
      <c r="F185" s="828"/>
      <c r="G185" s="828"/>
      <c r="H185" s="828"/>
      <c r="I185" s="828"/>
      <c r="J185" s="828"/>
      <c r="K185" s="829"/>
      <c r="L185" s="829"/>
      <c r="M185" s="828"/>
      <c r="N185" s="828"/>
      <c r="O185" s="828"/>
      <c r="P185" s="828"/>
      <c r="Q185" s="828"/>
      <c r="R185" s="828"/>
      <c r="S185" s="828"/>
      <c r="T185" s="830"/>
      <c r="U185" s="828"/>
      <c r="V185" s="828"/>
      <c r="W185" s="828"/>
    </row>
    <row r="186" spans="1:23" ht="16.5" customHeight="1">
      <c r="A186" s="828"/>
      <c r="B186" s="828"/>
      <c r="C186" s="828"/>
      <c r="D186" s="828"/>
      <c r="E186" s="828"/>
      <c r="F186" s="828"/>
      <c r="G186" s="828"/>
      <c r="H186" s="828"/>
      <c r="I186" s="828"/>
      <c r="J186" s="828"/>
      <c r="K186" s="829"/>
      <c r="L186" s="829"/>
      <c r="M186" s="828"/>
      <c r="N186" s="828"/>
      <c r="O186" s="828"/>
      <c r="P186" s="828"/>
      <c r="Q186" s="828"/>
      <c r="R186" s="828"/>
      <c r="S186" s="828"/>
      <c r="T186" s="830"/>
      <c r="U186" s="828"/>
      <c r="V186" s="828"/>
      <c r="W186" s="828"/>
    </row>
    <row r="187" spans="1:23" ht="16.5" customHeight="1">
      <c r="A187" s="828"/>
      <c r="B187" s="828"/>
      <c r="C187" s="828"/>
      <c r="D187" s="828"/>
      <c r="E187" s="828"/>
      <c r="F187" s="828"/>
      <c r="G187" s="828"/>
      <c r="H187" s="828"/>
      <c r="I187" s="828"/>
      <c r="J187" s="828"/>
      <c r="K187" s="829"/>
      <c r="L187" s="829"/>
      <c r="M187" s="828"/>
      <c r="N187" s="828"/>
      <c r="O187" s="828"/>
      <c r="P187" s="828"/>
      <c r="Q187" s="828"/>
      <c r="R187" s="828"/>
      <c r="S187" s="828"/>
      <c r="T187" s="830"/>
      <c r="U187" s="828"/>
      <c r="V187" s="828"/>
      <c r="W187" s="828"/>
    </row>
    <row r="188" spans="1:23" ht="16.5" customHeight="1">
      <c r="A188" s="828"/>
      <c r="B188" s="828"/>
      <c r="C188" s="828"/>
      <c r="D188" s="828"/>
      <c r="E188" s="828"/>
      <c r="F188" s="828"/>
      <c r="G188" s="828"/>
      <c r="H188" s="828"/>
      <c r="I188" s="828"/>
      <c r="J188" s="828"/>
      <c r="K188" s="829"/>
      <c r="L188" s="829"/>
      <c r="M188" s="828"/>
      <c r="N188" s="828"/>
      <c r="O188" s="828"/>
      <c r="P188" s="828"/>
      <c r="Q188" s="828"/>
      <c r="R188" s="828"/>
      <c r="S188" s="828"/>
      <c r="T188" s="830"/>
      <c r="U188" s="828"/>
      <c r="V188" s="828"/>
      <c r="W188" s="828"/>
    </row>
    <row r="189" spans="1:23" ht="16.5" customHeight="1">
      <c r="A189" s="828"/>
      <c r="B189" s="828"/>
      <c r="C189" s="828"/>
      <c r="D189" s="828"/>
      <c r="E189" s="828"/>
      <c r="F189" s="828"/>
      <c r="G189" s="828"/>
      <c r="H189" s="828"/>
      <c r="I189" s="828"/>
      <c r="J189" s="828"/>
      <c r="K189" s="829"/>
      <c r="L189" s="829"/>
      <c r="M189" s="828"/>
      <c r="N189" s="828"/>
      <c r="O189" s="828"/>
      <c r="P189" s="828"/>
      <c r="Q189" s="828"/>
      <c r="R189" s="828"/>
      <c r="S189" s="828"/>
      <c r="T189" s="830"/>
      <c r="U189" s="828"/>
      <c r="V189" s="828"/>
      <c r="W189" s="828"/>
    </row>
    <row r="190" spans="1:23" ht="16.5" customHeight="1">
      <c r="A190" s="828"/>
      <c r="B190" s="828"/>
      <c r="C190" s="828"/>
      <c r="D190" s="828"/>
      <c r="E190" s="828"/>
      <c r="F190" s="828"/>
      <c r="G190" s="828"/>
      <c r="H190" s="828"/>
      <c r="I190" s="828"/>
      <c r="J190" s="828"/>
      <c r="K190" s="829"/>
      <c r="L190" s="829"/>
      <c r="M190" s="828"/>
      <c r="N190" s="828"/>
      <c r="O190" s="828"/>
      <c r="P190" s="828"/>
      <c r="Q190" s="828"/>
      <c r="R190" s="828"/>
      <c r="S190" s="828"/>
      <c r="T190" s="830"/>
      <c r="U190" s="828"/>
      <c r="V190" s="828"/>
      <c r="W190" s="828"/>
    </row>
    <row r="191" spans="1:23" ht="16.5" customHeight="1">
      <c r="A191" s="828"/>
      <c r="B191" s="828"/>
      <c r="C191" s="828"/>
      <c r="D191" s="828"/>
      <c r="E191" s="828"/>
      <c r="F191" s="828"/>
      <c r="G191" s="828"/>
      <c r="H191" s="828"/>
      <c r="I191" s="828"/>
      <c r="J191" s="828"/>
      <c r="K191" s="829"/>
      <c r="L191" s="829"/>
      <c r="M191" s="828"/>
      <c r="N191" s="828"/>
      <c r="O191" s="828"/>
      <c r="P191" s="828"/>
      <c r="Q191" s="828"/>
      <c r="R191" s="828"/>
      <c r="S191" s="828"/>
      <c r="T191" s="830"/>
      <c r="U191" s="828"/>
      <c r="V191" s="828"/>
      <c r="W191" s="828"/>
    </row>
    <row r="192" spans="1:23" ht="16.5" customHeight="1">
      <c r="A192" s="828"/>
      <c r="B192" s="828"/>
      <c r="C192" s="828"/>
      <c r="D192" s="828"/>
      <c r="E192" s="828"/>
      <c r="F192" s="828"/>
      <c r="G192" s="828"/>
      <c r="H192" s="828"/>
      <c r="I192" s="828"/>
      <c r="J192" s="828"/>
      <c r="K192" s="829"/>
      <c r="L192" s="829"/>
      <c r="M192" s="828"/>
      <c r="N192" s="828"/>
      <c r="O192" s="828"/>
      <c r="P192" s="828"/>
      <c r="Q192" s="828"/>
      <c r="R192" s="828"/>
      <c r="S192" s="828"/>
      <c r="T192" s="830"/>
      <c r="U192" s="828"/>
      <c r="V192" s="828"/>
      <c r="W192" s="828"/>
    </row>
    <row r="193" spans="1:23" ht="16.5" customHeight="1">
      <c r="A193" s="828"/>
      <c r="B193" s="828"/>
      <c r="C193" s="828"/>
      <c r="D193" s="828"/>
      <c r="E193" s="828"/>
      <c r="F193" s="828"/>
      <c r="G193" s="828"/>
      <c r="H193" s="828"/>
      <c r="I193" s="828"/>
      <c r="J193" s="828"/>
      <c r="K193" s="829"/>
      <c r="L193" s="829"/>
      <c r="M193" s="828"/>
      <c r="N193" s="828"/>
      <c r="O193" s="828"/>
      <c r="P193" s="828"/>
      <c r="Q193" s="828"/>
      <c r="R193" s="828"/>
      <c r="S193" s="828"/>
      <c r="T193" s="830"/>
      <c r="U193" s="828"/>
      <c r="V193" s="828"/>
      <c r="W193" s="828"/>
    </row>
    <row r="194" spans="1:23" ht="16.5" customHeight="1">
      <c r="A194" s="828"/>
      <c r="B194" s="828"/>
      <c r="C194" s="828"/>
      <c r="D194" s="828"/>
      <c r="E194" s="828"/>
      <c r="F194" s="828"/>
      <c r="G194" s="828"/>
      <c r="H194" s="828"/>
      <c r="I194" s="828"/>
      <c r="J194" s="828"/>
      <c r="K194" s="829"/>
      <c r="L194" s="829"/>
      <c r="M194" s="828"/>
      <c r="N194" s="828"/>
      <c r="O194" s="828"/>
      <c r="P194" s="828"/>
      <c r="Q194" s="828"/>
      <c r="R194" s="828"/>
      <c r="S194" s="828"/>
      <c r="T194" s="830"/>
      <c r="U194" s="828"/>
      <c r="V194" s="828"/>
      <c r="W194" s="828"/>
    </row>
    <row r="195" spans="1:23" ht="16.5" customHeight="1">
      <c r="A195" s="828"/>
      <c r="B195" s="828"/>
      <c r="C195" s="828"/>
      <c r="D195" s="828"/>
      <c r="E195" s="828"/>
      <c r="F195" s="828"/>
      <c r="G195" s="828"/>
      <c r="H195" s="828"/>
      <c r="I195" s="828"/>
      <c r="J195" s="828"/>
      <c r="K195" s="829"/>
      <c r="L195" s="829"/>
      <c r="M195" s="828"/>
      <c r="N195" s="828"/>
      <c r="O195" s="828"/>
      <c r="P195" s="828"/>
      <c r="Q195" s="828"/>
      <c r="R195" s="828"/>
      <c r="S195" s="828"/>
      <c r="T195" s="830"/>
      <c r="U195" s="828"/>
      <c r="V195" s="828"/>
      <c r="W195" s="828"/>
    </row>
    <row r="196" spans="1:23" ht="16.5" customHeight="1">
      <c r="A196" s="828"/>
      <c r="B196" s="828"/>
      <c r="C196" s="828"/>
      <c r="D196" s="828"/>
      <c r="E196" s="828"/>
      <c r="F196" s="828"/>
      <c r="G196" s="828"/>
      <c r="H196" s="828"/>
      <c r="I196" s="828"/>
      <c r="J196" s="828"/>
      <c r="K196" s="829"/>
      <c r="L196" s="829"/>
      <c r="M196" s="828"/>
      <c r="N196" s="828"/>
      <c r="O196" s="828"/>
      <c r="P196" s="828"/>
      <c r="Q196" s="828"/>
      <c r="R196" s="828"/>
      <c r="S196" s="828"/>
      <c r="T196" s="830"/>
      <c r="U196" s="828"/>
      <c r="V196" s="828"/>
      <c r="W196" s="828"/>
    </row>
    <row r="197" spans="1:23" ht="16.5" customHeight="1">
      <c r="A197" s="828"/>
      <c r="B197" s="828"/>
      <c r="C197" s="828"/>
      <c r="D197" s="828"/>
      <c r="E197" s="828"/>
      <c r="F197" s="828"/>
      <c r="G197" s="828"/>
      <c r="H197" s="828"/>
      <c r="I197" s="828"/>
      <c r="J197" s="828"/>
      <c r="K197" s="829"/>
      <c r="L197" s="829"/>
      <c r="M197" s="828"/>
      <c r="N197" s="828"/>
      <c r="O197" s="828"/>
      <c r="P197" s="828"/>
      <c r="Q197" s="828"/>
      <c r="R197" s="828"/>
      <c r="S197" s="828"/>
      <c r="T197" s="830"/>
      <c r="U197" s="828"/>
      <c r="V197" s="828"/>
      <c r="W197" s="828"/>
    </row>
    <row r="198" spans="1:23" ht="16.5" customHeight="1">
      <c r="A198" s="828"/>
      <c r="B198" s="828"/>
      <c r="C198" s="828"/>
      <c r="D198" s="828"/>
      <c r="E198" s="828"/>
      <c r="F198" s="828"/>
      <c r="G198" s="828"/>
      <c r="H198" s="828"/>
      <c r="I198" s="828"/>
      <c r="J198" s="828"/>
      <c r="K198" s="829"/>
      <c r="L198" s="829"/>
      <c r="M198" s="828"/>
      <c r="N198" s="828"/>
      <c r="O198" s="828"/>
      <c r="P198" s="828"/>
      <c r="Q198" s="828"/>
      <c r="R198" s="828"/>
      <c r="S198" s="828"/>
      <c r="T198" s="830"/>
      <c r="U198" s="828"/>
      <c r="V198" s="828"/>
      <c r="W198" s="828"/>
    </row>
    <row r="199" spans="1:23" ht="16.5" customHeight="1">
      <c r="A199" s="828"/>
      <c r="B199" s="828"/>
      <c r="C199" s="828"/>
      <c r="D199" s="828"/>
      <c r="E199" s="828"/>
      <c r="F199" s="828"/>
      <c r="G199" s="828"/>
      <c r="H199" s="828"/>
      <c r="I199" s="828"/>
      <c r="J199" s="828"/>
      <c r="K199" s="829"/>
      <c r="L199" s="829"/>
      <c r="M199" s="828"/>
      <c r="N199" s="828"/>
      <c r="O199" s="828"/>
      <c r="P199" s="828"/>
      <c r="Q199" s="828"/>
      <c r="R199" s="828"/>
      <c r="S199" s="828"/>
      <c r="T199" s="830"/>
      <c r="U199" s="828"/>
      <c r="V199" s="828"/>
      <c r="W199" s="828"/>
    </row>
    <row r="200" spans="1:23" ht="16.5" customHeight="1">
      <c r="A200" s="828"/>
      <c r="B200" s="828"/>
      <c r="C200" s="828"/>
      <c r="D200" s="828"/>
      <c r="E200" s="828"/>
      <c r="F200" s="828"/>
      <c r="G200" s="828"/>
      <c r="H200" s="828"/>
      <c r="I200" s="828"/>
      <c r="J200" s="828"/>
      <c r="K200" s="829"/>
      <c r="L200" s="829"/>
      <c r="M200" s="828"/>
      <c r="N200" s="828"/>
      <c r="O200" s="828"/>
      <c r="P200" s="828"/>
      <c r="Q200" s="828"/>
      <c r="R200" s="828"/>
      <c r="S200" s="828"/>
      <c r="T200" s="830"/>
      <c r="U200" s="828"/>
      <c r="V200" s="828"/>
      <c r="W200" s="828"/>
    </row>
    <row r="201" spans="1:23" ht="16.5" customHeight="1">
      <c r="A201" s="828"/>
      <c r="B201" s="828"/>
      <c r="C201" s="828"/>
      <c r="D201" s="828"/>
      <c r="E201" s="828"/>
      <c r="F201" s="828"/>
      <c r="G201" s="828"/>
      <c r="H201" s="828"/>
      <c r="I201" s="828"/>
      <c r="J201" s="828"/>
      <c r="K201" s="829"/>
      <c r="L201" s="829"/>
      <c r="M201" s="828"/>
      <c r="N201" s="828"/>
      <c r="O201" s="828"/>
      <c r="P201" s="828"/>
      <c r="Q201" s="828"/>
      <c r="R201" s="828"/>
      <c r="S201" s="828"/>
      <c r="T201" s="830"/>
      <c r="U201" s="828"/>
      <c r="V201" s="828"/>
      <c r="W201" s="828"/>
    </row>
    <row r="202" spans="1:23" ht="16.5" customHeight="1">
      <c r="A202" s="828"/>
      <c r="B202" s="828"/>
      <c r="C202" s="828"/>
      <c r="D202" s="828"/>
      <c r="E202" s="828"/>
      <c r="F202" s="828"/>
      <c r="G202" s="828"/>
      <c r="H202" s="828"/>
      <c r="I202" s="828"/>
      <c r="J202" s="828"/>
      <c r="K202" s="829"/>
      <c r="L202" s="829"/>
      <c r="M202" s="828"/>
      <c r="N202" s="828"/>
      <c r="O202" s="828"/>
      <c r="P202" s="828"/>
      <c r="Q202" s="828"/>
      <c r="R202" s="828"/>
      <c r="S202" s="828"/>
      <c r="T202" s="830"/>
      <c r="U202" s="828"/>
      <c r="V202" s="828"/>
      <c r="W202" s="828"/>
    </row>
    <row r="203" spans="1:23" ht="16.5" customHeight="1">
      <c r="A203" s="828"/>
      <c r="B203" s="828"/>
      <c r="C203" s="828"/>
      <c r="D203" s="828"/>
      <c r="E203" s="828"/>
      <c r="F203" s="828"/>
      <c r="G203" s="828"/>
      <c r="H203" s="828"/>
      <c r="I203" s="828"/>
      <c r="J203" s="828"/>
      <c r="K203" s="829"/>
      <c r="L203" s="829"/>
      <c r="M203" s="828"/>
      <c r="N203" s="828"/>
      <c r="O203" s="828"/>
      <c r="P203" s="828"/>
      <c r="Q203" s="828"/>
      <c r="R203" s="828"/>
      <c r="S203" s="828"/>
      <c r="T203" s="830"/>
      <c r="U203" s="828"/>
      <c r="V203" s="828"/>
      <c r="W203" s="828"/>
    </row>
    <row r="204" spans="1:23" ht="16.5" customHeight="1">
      <c r="A204" s="828"/>
      <c r="B204" s="828"/>
      <c r="C204" s="828"/>
      <c r="D204" s="828"/>
      <c r="E204" s="828"/>
      <c r="F204" s="828"/>
      <c r="G204" s="828"/>
      <c r="H204" s="828"/>
      <c r="I204" s="828"/>
      <c r="J204" s="828"/>
      <c r="K204" s="829"/>
      <c r="L204" s="829"/>
      <c r="M204" s="828"/>
      <c r="N204" s="828"/>
      <c r="O204" s="828"/>
      <c r="P204" s="828"/>
      <c r="Q204" s="828"/>
      <c r="R204" s="828"/>
      <c r="S204" s="828"/>
      <c r="T204" s="830"/>
      <c r="U204" s="828"/>
      <c r="V204" s="828"/>
      <c r="W204" s="828"/>
    </row>
    <row r="205" spans="1:23" ht="16.5" customHeight="1">
      <c r="A205" s="828"/>
      <c r="B205" s="828"/>
      <c r="C205" s="828"/>
      <c r="D205" s="828"/>
      <c r="E205" s="828"/>
      <c r="F205" s="828"/>
      <c r="G205" s="828"/>
      <c r="H205" s="828"/>
      <c r="I205" s="828"/>
      <c r="J205" s="828"/>
      <c r="K205" s="829"/>
      <c r="L205" s="829"/>
      <c r="M205" s="828"/>
      <c r="N205" s="828"/>
      <c r="O205" s="828"/>
      <c r="P205" s="828"/>
      <c r="Q205" s="828"/>
      <c r="R205" s="828"/>
      <c r="S205" s="828"/>
      <c r="T205" s="830"/>
      <c r="U205" s="828"/>
      <c r="V205" s="828"/>
      <c r="W205" s="828"/>
    </row>
    <row r="206" spans="1:23" ht="16.5" customHeight="1">
      <c r="A206" s="828"/>
      <c r="B206" s="828"/>
      <c r="C206" s="828"/>
      <c r="D206" s="828"/>
      <c r="E206" s="828"/>
      <c r="F206" s="828"/>
      <c r="G206" s="828"/>
      <c r="H206" s="828"/>
      <c r="I206" s="828"/>
      <c r="J206" s="828"/>
      <c r="K206" s="829"/>
      <c r="L206" s="829"/>
      <c r="M206" s="828"/>
      <c r="N206" s="828"/>
      <c r="O206" s="828"/>
      <c r="P206" s="828"/>
      <c r="Q206" s="828"/>
      <c r="R206" s="828"/>
      <c r="S206" s="828"/>
      <c r="T206" s="830"/>
      <c r="U206" s="828"/>
      <c r="V206" s="828"/>
      <c r="W206" s="828"/>
    </row>
    <row r="207" spans="1:23" ht="16.5" customHeight="1">
      <c r="A207" s="828"/>
      <c r="B207" s="828"/>
      <c r="C207" s="828"/>
      <c r="D207" s="828"/>
      <c r="E207" s="828"/>
      <c r="F207" s="828"/>
      <c r="G207" s="828"/>
      <c r="H207" s="828"/>
      <c r="I207" s="828"/>
      <c r="J207" s="828"/>
      <c r="K207" s="829"/>
      <c r="L207" s="829"/>
      <c r="M207" s="828"/>
      <c r="N207" s="828"/>
      <c r="O207" s="828"/>
      <c r="P207" s="828"/>
      <c r="Q207" s="828"/>
      <c r="R207" s="828"/>
      <c r="S207" s="828"/>
      <c r="T207" s="830"/>
      <c r="U207" s="828"/>
      <c r="V207" s="828"/>
      <c r="W207" s="828"/>
    </row>
    <row r="208" spans="1:23" ht="16.5" customHeight="1">
      <c r="A208" s="828"/>
      <c r="B208" s="828"/>
      <c r="C208" s="828"/>
      <c r="D208" s="828"/>
      <c r="E208" s="828"/>
      <c r="F208" s="828"/>
      <c r="G208" s="828"/>
      <c r="H208" s="828"/>
      <c r="I208" s="828"/>
      <c r="J208" s="828"/>
      <c r="K208" s="829"/>
      <c r="L208" s="829"/>
      <c r="M208" s="828"/>
      <c r="N208" s="828"/>
      <c r="O208" s="828"/>
      <c r="P208" s="828"/>
      <c r="Q208" s="828"/>
      <c r="R208" s="828"/>
      <c r="S208" s="828"/>
      <c r="T208" s="830"/>
      <c r="U208" s="828"/>
      <c r="V208" s="828"/>
      <c r="W208" s="828"/>
    </row>
    <row r="209" spans="1:23" ht="16.5" customHeight="1">
      <c r="A209" s="828"/>
      <c r="B209" s="828"/>
      <c r="C209" s="828"/>
      <c r="D209" s="828"/>
      <c r="E209" s="828"/>
      <c r="F209" s="828"/>
      <c r="G209" s="828"/>
      <c r="H209" s="828"/>
      <c r="I209" s="828"/>
      <c r="J209" s="828"/>
      <c r="K209" s="829"/>
      <c r="L209" s="829"/>
      <c r="M209" s="828"/>
      <c r="N209" s="828"/>
      <c r="O209" s="828"/>
      <c r="P209" s="828"/>
      <c r="Q209" s="828"/>
      <c r="R209" s="828"/>
      <c r="S209" s="828"/>
      <c r="T209" s="830"/>
      <c r="U209" s="828"/>
      <c r="V209" s="828"/>
      <c r="W209" s="828"/>
    </row>
    <row r="210" spans="1:23" ht="16.5" customHeight="1">
      <c r="A210" s="828"/>
      <c r="B210" s="828"/>
      <c r="C210" s="828"/>
      <c r="D210" s="828"/>
      <c r="E210" s="828"/>
      <c r="F210" s="828"/>
      <c r="G210" s="828"/>
      <c r="H210" s="828"/>
      <c r="I210" s="828"/>
      <c r="J210" s="828"/>
      <c r="K210" s="829"/>
      <c r="L210" s="829"/>
      <c r="M210" s="828"/>
      <c r="N210" s="828"/>
      <c r="O210" s="828"/>
      <c r="P210" s="828"/>
      <c r="Q210" s="828"/>
      <c r="R210" s="828"/>
      <c r="S210" s="828"/>
      <c r="T210" s="830"/>
      <c r="U210" s="828"/>
      <c r="V210" s="828"/>
      <c r="W210" s="828"/>
    </row>
    <row r="211" spans="1:23" ht="16.5" customHeight="1">
      <c r="A211" s="828"/>
      <c r="B211" s="828"/>
      <c r="C211" s="828"/>
      <c r="D211" s="828"/>
      <c r="E211" s="828"/>
      <c r="F211" s="828"/>
      <c r="G211" s="828"/>
      <c r="H211" s="828"/>
      <c r="I211" s="828"/>
      <c r="J211" s="828"/>
      <c r="K211" s="829"/>
      <c r="L211" s="829"/>
      <c r="M211" s="828"/>
      <c r="N211" s="828"/>
      <c r="O211" s="828"/>
      <c r="P211" s="828"/>
      <c r="Q211" s="828"/>
      <c r="R211" s="828"/>
      <c r="S211" s="828"/>
      <c r="T211" s="830"/>
      <c r="U211" s="828"/>
      <c r="V211" s="828"/>
      <c r="W211" s="828"/>
    </row>
    <row r="212" spans="1:23" ht="16.5" customHeight="1">
      <c r="A212" s="828"/>
      <c r="B212" s="828"/>
      <c r="C212" s="828"/>
      <c r="D212" s="828"/>
      <c r="E212" s="828"/>
      <c r="F212" s="828"/>
      <c r="G212" s="828"/>
      <c r="H212" s="828"/>
      <c r="I212" s="828"/>
      <c r="J212" s="828"/>
      <c r="K212" s="829"/>
      <c r="L212" s="829"/>
      <c r="M212" s="828"/>
      <c r="N212" s="828"/>
      <c r="O212" s="828"/>
      <c r="P212" s="828"/>
      <c r="Q212" s="828"/>
      <c r="R212" s="828"/>
      <c r="S212" s="828"/>
      <c r="T212" s="830"/>
      <c r="U212" s="828"/>
      <c r="V212" s="828"/>
      <c r="W212" s="828"/>
    </row>
    <row r="213" spans="1:23" ht="16.5" customHeight="1">
      <c r="A213" s="828"/>
      <c r="B213" s="828"/>
      <c r="C213" s="828"/>
      <c r="D213" s="828"/>
      <c r="E213" s="828"/>
      <c r="F213" s="828"/>
      <c r="G213" s="828"/>
      <c r="H213" s="828"/>
      <c r="I213" s="828"/>
      <c r="J213" s="828"/>
      <c r="K213" s="829"/>
      <c r="L213" s="829"/>
      <c r="M213" s="828"/>
      <c r="N213" s="828"/>
      <c r="O213" s="828"/>
      <c r="P213" s="828"/>
      <c r="Q213" s="828"/>
      <c r="R213" s="828"/>
      <c r="S213" s="828"/>
      <c r="T213" s="830"/>
      <c r="U213" s="828"/>
      <c r="V213" s="828"/>
      <c r="W213" s="828"/>
    </row>
    <row r="214" spans="1:23" ht="16.5" customHeight="1">
      <c r="A214" s="828"/>
      <c r="B214" s="828"/>
      <c r="C214" s="828"/>
      <c r="D214" s="828"/>
      <c r="E214" s="828"/>
      <c r="F214" s="828"/>
      <c r="G214" s="828"/>
      <c r="H214" s="828"/>
      <c r="I214" s="828"/>
      <c r="J214" s="828"/>
      <c r="K214" s="829"/>
      <c r="L214" s="829"/>
      <c r="M214" s="828"/>
      <c r="N214" s="828"/>
      <c r="O214" s="828"/>
      <c r="P214" s="828"/>
      <c r="Q214" s="828"/>
      <c r="R214" s="828"/>
      <c r="S214" s="828"/>
      <c r="T214" s="830"/>
      <c r="U214" s="828"/>
      <c r="V214" s="828"/>
      <c r="W214" s="828"/>
    </row>
    <row r="215" spans="1:23" ht="16.5" customHeight="1">
      <c r="A215" s="828"/>
      <c r="B215" s="828"/>
      <c r="C215" s="828"/>
      <c r="D215" s="828"/>
      <c r="E215" s="828"/>
      <c r="F215" s="828"/>
      <c r="G215" s="828"/>
      <c r="H215" s="828"/>
      <c r="I215" s="828"/>
      <c r="J215" s="828"/>
      <c r="K215" s="829"/>
      <c r="L215" s="829"/>
      <c r="M215" s="828"/>
      <c r="N215" s="828"/>
      <c r="O215" s="828"/>
      <c r="P215" s="828"/>
      <c r="Q215" s="828"/>
      <c r="R215" s="828"/>
      <c r="S215" s="828"/>
      <c r="T215" s="830"/>
      <c r="U215" s="828"/>
      <c r="V215" s="828"/>
      <c r="W215" s="828"/>
    </row>
    <row r="216" spans="1:23" ht="16.5" customHeight="1">
      <c r="A216" s="828"/>
      <c r="B216" s="828"/>
      <c r="C216" s="828"/>
      <c r="D216" s="828"/>
      <c r="E216" s="828"/>
      <c r="F216" s="828"/>
      <c r="G216" s="828"/>
      <c r="H216" s="828"/>
      <c r="I216" s="828"/>
      <c r="J216" s="828"/>
      <c r="K216" s="829"/>
      <c r="L216" s="829"/>
      <c r="M216" s="828"/>
      <c r="N216" s="828"/>
      <c r="O216" s="828"/>
      <c r="P216" s="828"/>
      <c r="Q216" s="828"/>
      <c r="R216" s="828"/>
      <c r="S216" s="828"/>
      <c r="T216" s="830"/>
      <c r="U216" s="828"/>
      <c r="V216" s="828"/>
      <c r="W216" s="828"/>
    </row>
    <row r="217" spans="1:23" ht="16.5" customHeight="1">
      <c r="A217" s="828"/>
      <c r="B217" s="828"/>
      <c r="C217" s="828"/>
      <c r="D217" s="828"/>
      <c r="E217" s="828"/>
      <c r="F217" s="828"/>
      <c r="G217" s="828"/>
      <c r="H217" s="828"/>
      <c r="I217" s="828"/>
      <c r="J217" s="828"/>
      <c r="K217" s="829"/>
      <c r="L217" s="829"/>
      <c r="M217" s="828"/>
      <c r="N217" s="828"/>
      <c r="O217" s="828"/>
      <c r="P217" s="828"/>
      <c r="Q217" s="828"/>
      <c r="R217" s="828"/>
      <c r="S217" s="828"/>
      <c r="T217" s="830"/>
      <c r="U217" s="828"/>
      <c r="V217" s="828"/>
      <c r="W217" s="828"/>
    </row>
    <row r="218" spans="1:23" ht="16.5" customHeight="1">
      <c r="A218" s="828"/>
      <c r="B218" s="828"/>
      <c r="C218" s="828"/>
      <c r="D218" s="828"/>
      <c r="E218" s="828"/>
      <c r="F218" s="828"/>
      <c r="G218" s="828"/>
      <c r="H218" s="828"/>
      <c r="I218" s="828"/>
      <c r="J218" s="828"/>
      <c r="K218" s="829"/>
      <c r="L218" s="829"/>
      <c r="M218" s="828"/>
      <c r="N218" s="828"/>
      <c r="O218" s="828"/>
      <c r="P218" s="828"/>
      <c r="Q218" s="828"/>
      <c r="R218" s="828"/>
      <c r="S218" s="828"/>
      <c r="T218" s="830"/>
      <c r="U218" s="828"/>
      <c r="V218" s="828"/>
      <c r="W218" s="828"/>
    </row>
    <row r="219" spans="1:23" ht="16.5" customHeight="1">
      <c r="A219" s="828"/>
      <c r="B219" s="828"/>
      <c r="C219" s="828"/>
      <c r="D219" s="828"/>
      <c r="E219" s="828"/>
      <c r="F219" s="828"/>
      <c r="G219" s="828"/>
      <c r="H219" s="828"/>
      <c r="I219" s="828"/>
      <c r="J219" s="828"/>
      <c r="K219" s="829"/>
      <c r="L219" s="829"/>
      <c r="M219" s="828"/>
      <c r="N219" s="828"/>
      <c r="O219" s="828"/>
      <c r="P219" s="828"/>
      <c r="Q219" s="828"/>
      <c r="R219" s="828"/>
      <c r="S219" s="828"/>
      <c r="T219" s="830"/>
      <c r="U219" s="828"/>
      <c r="V219" s="828"/>
      <c r="W219" s="828"/>
    </row>
    <row r="220" spans="1:23" ht="16.5" customHeight="1">
      <c r="A220" s="828"/>
      <c r="B220" s="828"/>
      <c r="C220" s="828"/>
      <c r="D220" s="828"/>
      <c r="E220" s="828"/>
      <c r="F220" s="828"/>
      <c r="G220" s="828"/>
      <c r="H220" s="828"/>
      <c r="I220" s="828"/>
      <c r="J220" s="828"/>
      <c r="K220" s="829"/>
      <c r="L220" s="829"/>
      <c r="M220" s="828"/>
      <c r="N220" s="828"/>
      <c r="O220" s="828"/>
      <c r="P220" s="828"/>
      <c r="Q220" s="828"/>
      <c r="R220" s="828"/>
      <c r="S220" s="828"/>
      <c r="T220" s="830"/>
      <c r="U220" s="828"/>
      <c r="V220" s="828"/>
      <c r="W220" s="828"/>
    </row>
    <row r="221" spans="1:23" ht="16.5" customHeight="1">
      <c r="A221" s="828"/>
      <c r="B221" s="828"/>
      <c r="C221" s="828"/>
      <c r="D221" s="828"/>
      <c r="E221" s="828"/>
      <c r="F221" s="828"/>
      <c r="G221" s="828"/>
      <c r="H221" s="828"/>
      <c r="I221" s="828"/>
      <c r="J221" s="828"/>
      <c r="K221" s="829"/>
      <c r="L221" s="829"/>
      <c r="M221" s="828"/>
      <c r="N221" s="828"/>
      <c r="O221" s="828"/>
      <c r="P221" s="828"/>
      <c r="Q221" s="828"/>
      <c r="R221" s="828"/>
      <c r="S221" s="828"/>
      <c r="T221" s="830"/>
      <c r="U221" s="828"/>
      <c r="V221" s="828"/>
      <c r="W221" s="828"/>
    </row>
    <row r="222" spans="1:23" ht="16.5" customHeight="1">
      <c r="A222" s="828"/>
      <c r="B222" s="828"/>
      <c r="C222" s="828"/>
      <c r="D222" s="828"/>
      <c r="E222" s="828"/>
      <c r="F222" s="828"/>
      <c r="G222" s="828"/>
      <c r="H222" s="828"/>
      <c r="I222" s="828"/>
      <c r="J222" s="828"/>
      <c r="K222" s="829"/>
      <c r="L222" s="829"/>
      <c r="M222" s="828"/>
      <c r="N222" s="828"/>
      <c r="O222" s="828"/>
      <c r="P222" s="828"/>
      <c r="Q222" s="828"/>
      <c r="R222" s="828"/>
      <c r="S222" s="828"/>
      <c r="T222" s="830"/>
      <c r="U222" s="828"/>
      <c r="V222" s="828"/>
      <c r="W222" s="828"/>
    </row>
    <row r="223" spans="1:23" ht="16.5" customHeight="1">
      <c r="A223" s="828"/>
      <c r="B223" s="828"/>
      <c r="C223" s="828"/>
      <c r="D223" s="828"/>
      <c r="E223" s="828"/>
      <c r="F223" s="828"/>
      <c r="G223" s="828"/>
      <c r="H223" s="828"/>
      <c r="I223" s="828"/>
      <c r="J223" s="828"/>
      <c r="K223" s="829"/>
      <c r="L223" s="829"/>
      <c r="M223" s="828"/>
      <c r="N223" s="828"/>
      <c r="O223" s="828"/>
      <c r="P223" s="828"/>
      <c r="Q223" s="828"/>
      <c r="R223" s="828"/>
      <c r="S223" s="828"/>
      <c r="T223" s="830"/>
      <c r="U223" s="828"/>
      <c r="V223" s="828"/>
      <c r="W223" s="828"/>
    </row>
    <row r="224" spans="1:23" ht="16.5" customHeight="1">
      <c r="A224" s="828"/>
      <c r="B224" s="828"/>
      <c r="C224" s="828"/>
      <c r="D224" s="828"/>
      <c r="E224" s="828"/>
      <c r="F224" s="828"/>
      <c r="G224" s="828"/>
      <c r="H224" s="828"/>
      <c r="I224" s="828"/>
      <c r="J224" s="828"/>
      <c r="K224" s="829"/>
      <c r="L224" s="829"/>
      <c r="M224" s="828"/>
      <c r="N224" s="828"/>
      <c r="O224" s="828"/>
      <c r="P224" s="828"/>
      <c r="Q224" s="828"/>
      <c r="R224" s="828"/>
      <c r="S224" s="828"/>
      <c r="T224" s="830"/>
      <c r="U224" s="828"/>
      <c r="V224" s="828"/>
      <c r="W224" s="828"/>
    </row>
    <row r="225" spans="1:23" ht="16.5" customHeight="1">
      <c r="A225" s="828"/>
      <c r="B225" s="828"/>
      <c r="C225" s="828"/>
      <c r="D225" s="828"/>
      <c r="E225" s="828"/>
      <c r="F225" s="828"/>
      <c r="G225" s="828"/>
      <c r="H225" s="828"/>
      <c r="I225" s="828"/>
      <c r="J225" s="828"/>
      <c r="K225" s="829"/>
      <c r="L225" s="829"/>
      <c r="M225" s="828"/>
      <c r="N225" s="828"/>
      <c r="O225" s="828"/>
      <c r="P225" s="828"/>
      <c r="Q225" s="828"/>
      <c r="R225" s="828"/>
      <c r="S225" s="828"/>
      <c r="T225" s="830"/>
      <c r="U225" s="828"/>
      <c r="V225" s="828"/>
      <c r="W225" s="828"/>
    </row>
    <row r="226" spans="1:23" ht="16.5" customHeight="1">
      <c r="A226" s="828"/>
      <c r="B226" s="828"/>
      <c r="C226" s="828"/>
      <c r="D226" s="828"/>
      <c r="E226" s="828"/>
      <c r="F226" s="828"/>
      <c r="G226" s="828"/>
      <c r="H226" s="828"/>
      <c r="I226" s="828"/>
      <c r="J226" s="828"/>
      <c r="K226" s="829"/>
      <c r="L226" s="829"/>
      <c r="M226" s="828"/>
      <c r="N226" s="828"/>
      <c r="O226" s="828"/>
      <c r="P226" s="828"/>
      <c r="Q226" s="828"/>
      <c r="R226" s="828"/>
      <c r="S226" s="828"/>
      <c r="T226" s="830"/>
      <c r="U226" s="828"/>
      <c r="V226" s="828"/>
      <c r="W226" s="828"/>
    </row>
    <row r="227" spans="1:23" ht="16.5" customHeight="1">
      <c r="A227" s="828"/>
      <c r="B227" s="828"/>
      <c r="C227" s="828"/>
      <c r="D227" s="828"/>
      <c r="E227" s="828"/>
      <c r="F227" s="828"/>
      <c r="G227" s="828"/>
      <c r="H227" s="828"/>
      <c r="I227" s="828"/>
      <c r="J227" s="828"/>
      <c r="K227" s="829"/>
      <c r="L227" s="829"/>
      <c r="M227" s="828"/>
      <c r="N227" s="828"/>
      <c r="O227" s="828"/>
      <c r="P227" s="828"/>
      <c r="Q227" s="828"/>
      <c r="R227" s="828"/>
      <c r="S227" s="828"/>
      <c r="T227" s="830"/>
      <c r="U227" s="828"/>
      <c r="V227" s="828"/>
      <c r="W227" s="828"/>
    </row>
    <row r="228" spans="1:23" ht="16.5" customHeight="1">
      <c r="A228" s="828"/>
      <c r="B228" s="828"/>
      <c r="C228" s="828"/>
      <c r="D228" s="828"/>
      <c r="E228" s="828"/>
      <c r="F228" s="828"/>
      <c r="G228" s="828"/>
      <c r="H228" s="828"/>
      <c r="I228" s="828"/>
      <c r="J228" s="828"/>
      <c r="K228" s="829"/>
      <c r="L228" s="829"/>
      <c r="M228" s="828"/>
      <c r="N228" s="828"/>
      <c r="O228" s="828"/>
      <c r="P228" s="828"/>
      <c r="Q228" s="828"/>
      <c r="R228" s="828"/>
      <c r="S228" s="828"/>
      <c r="T228" s="830"/>
      <c r="U228" s="828"/>
      <c r="V228" s="828"/>
      <c r="W228" s="828"/>
    </row>
    <row r="229" spans="1:23" ht="16.5" customHeight="1">
      <c r="A229" s="828"/>
      <c r="B229" s="828"/>
      <c r="C229" s="828"/>
      <c r="D229" s="828"/>
      <c r="E229" s="828"/>
      <c r="F229" s="828"/>
      <c r="G229" s="828"/>
      <c r="H229" s="828"/>
      <c r="I229" s="828"/>
      <c r="J229" s="828"/>
      <c r="K229" s="829"/>
      <c r="L229" s="829"/>
      <c r="M229" s="828"/>
      <c r="N229" s="828"/>
      <c r="O229" s="828"/>
      <c r="P229" s="828"/>
      <c r="Q229" s="828"/>
      <c r="R229" s="828"/>
      <c r="S229" s="828"/>
      <c r="T229" s="830"/>
      <c r="U229" s="828"/>
      <c r="V229" s="828"/>
      <c r="W229" s="828"/>
    </row>
    <row r="230" spans="1:23" ht="16.5" customHeight="1">
      <c r="A230" s="828"/>
      <c r="B230" s="828"/>
      <c r="C230" s="828"/>
      <c r="D230" s="828"/>
      <c r="E230" s="828"/>
      <c r="F230" s="828"/>
      <c r="G230" s="828"/>
      <c r="H230" s="828"/>
      <c r="I230" s="828"/>
      <c r="J230" s="828"/>
      <c r="K230" s="829"/>
      <c r="L230" s="829"/>
      <c r="M230" s="828"/>
      <c r="N230" s="828"/>
      <c r="O230" s="828"/>
      <c r="P230" s="828"/>
      <c r="Q230" s="828"/>
      <c r="R230" s="828"/>
      <c r="S230" s="828"/>
      <c r="T230" s="830"/>
      <c r="U230" s="828"/>
      <c r="V230" s="828"/>
      <c r="W230" s="828"/>
    </row>
    <row r="231" spans="1:23" ht="16.5" customHeight="1">
      <c r="A231" s="828"/>
      <c r="B231" s="828"/>
      <c r="C231" s="828"/>
      <c r="D231" s="828"/>
      <c r="E231" s="828"/>
      <c r="F231" s="828"/>
      <c r="G231" s="828"/>
      <c r="H231" s="828"/>
      <c r="I231" s="828"/>
      <c r="J231" s="828"/>
      <c r="K231" s="829"/>
      <c r="L231" s="829"/>
      <c r="M231" s="828"/>
      <c r="N231" s="828"/>
      <c r="O231" s="828"/>
      <c r="P231" s="828"/>
      <c r="Q231" s="828"/>
      <c r="R231" s="828"/>
      <c r="S231" s="828"/>
      <c r="T231" s="830"/>
      <c r="U231" s="828"/>
      <c r="V231" s="828"/>
      <c r="W231" s="828"/>
    </row>
    <row r="232" spans="1:23" ht="16.5" customHeight="1">
      <c r="A232" s="828"/>
      <c r="B232" s="828"/>
      <c r="C232" s="828"/>
      <c r="D232" s="828"/>
      <c r="E232" s="828"/>
      <c r="F232" s="828"/>
      <c r="G232" s="828"/>
      <c r="H232" s="828"/>
      <c r="I232" s="828"/>
      <c r="J232" s="828"/>
      <c r="K232" s="829"/>
      <c r="L232" s="829"/>
      <c r="M232" s="828"/>
      <c r="N232" s="828"/>
      <c r="O232" s="828"/>
      <c r="P232" s="828"/>
      <c r="Q232" s="828"/>
      <c r="R232" s="828"/>
      <c r="S232" s="828"/>
      <c r="T232" s="830"/>
      <c r="U232" s="828"/>
      <c r="V232" s="828"/>
      <c r="W232" s="828"/>
    </row>
    <row r="233" spans="1:23" ht="16.5" customHeight="1">
      <c r="A233" s="828"/>
      <c r="B233" s="828"/>
      <c r="C233" s="828"/>
      <c r="D233" s="828"/>
      <c r="E233" s="828"/>
      <c r="F233" s="828"/>
      <c r="G233" s="828"/>
      <c r="H233" s="828"/>
      <c r="I233" s="828"/>
      <c r="J233" s="828"/>
      <c r="K233" s="829"/>
      <c r="L233" s="829"/>
      <c r="M233" s="828"/>
      <c r="N233" s="828"/>
      <c r="O233" s="828"/>
      <c r="P233" s="828"/>
      <c r="Q233" s="828"/>
      <c r="R233" s="828"/>
      <c r="S233" s="828"/>
      <c r="T233" s="830"/>
      <c r="U233" s="828"/>
      <c r="V233" s="828"/>
      <c r="W233" s="828"/>
    </row>
    <row r="234" spans="1:23" ht="16.5" customHeight="1">
      <c r="A234" s="828"/>
      <c r="B234" s="828"/>
      <c r="C234" s="828"/>
      <c r="D234" s="828"/>
      <c r="E234" s="828"/>
      <c r="F234" s="828"/>
      <c r="G234" s="828"/>
      <c r="H234" s="828"/>
      <c r="I234" s="828"/>
      <c r="J234" s="828"/>
      <c r="K234" s="829"/>
      <c r="L234" s="829"/>
      <c r="M234" s="828"/>
      <c r="N234" s="828"/>
      <c r="O234" s="828"/>
      <c r="P234" s="828"/>
      <c r="Q234" s="828"/>
      <c r="R234" s="828"/>
      <c r="S234" s="828"/>
      <c r="T234" s="830"/>
      <c r="U234" s="828"/>
      <c r="V234" s="828"/>
      <c r="W234" s="828"/>
    </row>
    <row r="235" spans="1:23" ht="16.5" customHeight="1">
      <c r="A235" s="828"/>
      <c r="B235" s="828"/>
      <c r="C235" s="828"/>
      <c r="D235" s="828"/>
      <c r="E235" s="828"/>
      <c r="F235" s="828"/>
      <c r="G235" s="828"/>
      <c r="H235" s="828"/>
      <c r="I235" s="828"/>
      <c r="J235" s="828"/>
      <c r="K235" s="829"/>
      <c r="L235" s="829"/>
      <c r="M235" s="828"/>
      <c r="N235" s="828"/>
      <c r="O235" s="828"/>
      <c r="P235" s="828"/>
      <c r="Q235" s="828"/>
      <c r="R235" s="828"/>
      <c r="S235" s="828"/>
      <c r="T235" s="830"/>
      <c r="U235" s="828"/>
      <c r="V235" s="828"/>
      <c r="W235" s="828"/>
    </row>
    <row r="236" spans="1:23" ht="16.5" customHeight="1">
      <c r="A236" s="828"/>
      <c r="B236" s="828"/>
      <c r="C236" s="828"/>
      <c r="D236" s="828"/>
      <c r="E236" s="828"/>
      <c r="F236" s="828"/>
      <c r="G236" s="828"/>
      <c r="H236" s="828"/>
      <c r="I236" s="828"/>
      <c r="J236" s="828"/>
      <c r="K236" s="829"/>
      <c r="L236" s="829"/>
      <c r="M236" s="828"/>
      <c r="N236" s="828"/>
      <c r="O236" s="828"/>
      <c r="P236" s="828"/>
      <c r="Q236" s="828"/>
      <c r="R236" s="828"/>
      <c r="S236" s="828"/>
      <c r="T236" s="830"/>
      <c r="U236" s="828"/>
      <c r="V236" s="828"/>
      <c r="W236" s="828"/>
    </row>
    <row r="237" spans="1:23" ht="16.5" customHeight="1">
      <c r="A237" s="828"/>
      <c r="B237" s="828"/>
      <c r="C237" s="828"/>
      <c r="D237" s="828"/>
      <c r="E237" s="828"/>
      <c r="F237" s="828"/>
      <c r="G237" s="828"/>
      <c r="H237" s="828"/>
      <c r="I237" s="828"/>
      <c r="J237" s="828"/>
      <c r="K237" s="829"/>
      <c r="L237" s="829"/>
      <c r="M237" s="828"/>
      <c r="N237" s="828"/>
      <c r="O237" s="828"/>
      <c r="P237" s="828"/>
      <c r="Q237" s="828"/>
      <c r="R237" s="828"/>
      <c r="S237" s="828"/>
      <c r="T237" s="830"/>
      <c r="U237" s="828"/>
      <c r="V237" s="828"/>
      <c r="W237" s="828"/>
    </row>
    <row r="238" spans="1:23" ht="16.5" customHeight="1">
      <c r="A238" s="828"/>
      <c r="B238" s="828"/>
      <c r="C238" s="828"/>
      <c r="D238" s="828"/>
      <c r="E238" s="828"/>
      <c r="F238" s="828"/>
      <c r="G238" s="828"/>
      <c r="H238" s="828"/>
      <c r="I238" s="828"/>
      <c r="J238" s="828"/>
      <c r="K238" s="829"/>
      <c r="L238" s="829"/>
      <c r="M238" s="828"/>
      <c r="N238" s="828"/>
      <c r="O238" s="828"/>
      <c r="P238" s="828"/>
      <c r="Q238" s="828"/>
      <c r="R238" s="828"/>
      <c r="S238" s="828"/>
      <c r="T238" s="830"/>
      <c r="U238" s="828"/>
      <c r="V238" s="828"/>
      <c r="W238" s="828"/>
    </row>
    <row r="239" spans="1:23" ht="16.5" customHeight="1">
      <c r="A239" s="828"/>
      <c r="B239" s="828"/>
      <c r="C239" s="828"/>
      <c r="D239" s="828"/>
      <c r="E239" s="828"/>
      <c r="F239" s="828"/>
      <c r="G239" s="828"/>
      <c r="H239" s="828"/>
      <c r="I239" s="828"/>
      <c r="J239" s="828"/>
      <c r="K239" s="829"/>
      <c r="L239" s="829"/>
      <c r="M239" s="828"/>
      <c r="N239" s="828"/>
      <c r="O239" s="828"/>
      <c r="P239" s="828"/>
      <c r="Q239" s="828"/>
      <c r="R239" s="828"/>
      <c r="S239" s="828"/>
      <c r="T239" s="830"/>
      <c r="U239" s="828"/>
      <c r="V239" s="828"/>
      <c r="W239" s="828"/>
    </row>
    <row r="240" spans="1:23" ht="16.5" customHeight="1">
      <c r="A240" s="828"/>
      <c r="B240" s="828"/>
      <c r="C240" s="828"/>
      <c r="D240" s="828"/>
      <c r="E240" s="828"/>
      <c r="F240" s="828"/>
      <c r="G240" s="828"/>
      <c r="H240" s="828"/>
      <c r="I240" s="828"/>
      <c r="J240" s="828"/>
      <c r="K240" s="829"/>
      <c r="L240" s="829"/>
      <c r="M240" s="828"/>
      <c r="N240" s="828"/>
      <c r="O240" s="828"/>
      <c r="P240" s="828"/>
      <c r="Q240" s="828"/>
      <c r="R240" s="828"/>
      <c r="S240" s="828"/>
      <c r="T240" s="830"/>
      <c r="U240" s="828"/>
      <c r="V240" s="828"/>
      <c r="W240" s="828"/>
    </row>
    <row r="241" spans="1:23" ht="16.5" customHeight="1">
      <c r="A241" s="828"/>
      <c r="B241" s="828"/>
      <c r="C241" s="828"/>
      <c r="D241" s="828"/>
      <c r="E241" s="828"/>
      <c r="F241" s="828"/>
      <c r="G241" s="828"/>
      <c r="H241" s="828"/>
      <c r="I241" s="828"/>
      <c r="J241" s="828"/>
      <c r="K241" s="829"/>
      <c r="L241" s="829"/>
      <c r="M241" s="828"/>
      <c r="N241" s="828"/>
      <c r="O241" s="828"/>
      <c r="P241" s="828"/>
      <c r="Q241" s="828"/>
      <c r="R241" s="828"/>
      <c r="S241" s="828"/>
      <c r="T241" s="830"/>
      <c r="U241" s="828"/>
      <c r="V241" s="828"/>
      <c r="W241" s="828"/>
    </row>
    <row r="242" spans="1:23" ht="16.5" customHeight="1">
      <c r="A242" s="828"/>
      <c r="B242" s="828"/>
      <c r="C242" s="828"/>
      <c r="D242" s="828"/>
      <c r="E242" s="828"/>
      <c r="F242" s="828"/>
      <c r="G242" s="828"/>
      <c r="H242" s="828"/>
      <c r="I242" s="828"/>
      <c r="J242" s="828"/>
      <c r="K242" s="829"/>
      <c r="L242" s="829"/>
      <c r="M242" s="828"/>
      <c r="N242" s="828"/>
      <c r="O242" s="828"/>
      <c r="P242" s="828"/>
      <c r="Q242" s="828"/>
      <c r="R242" s="828"/>
      <c r="S242" s="828"/>
      <c r="T242" s="830"/>
      <c r="U242" s="828"/>
      <c r="V242" s="828"/>
      <c r="W242" s="828"/>
    </row>
    <row r="243" spans="1:23" ht="16.5" customHeight="1">
      <c r="A243" s="828"/>
      <c r="B243" s="828"/>
      <c r="C243" s="828"/>
      <c r="D243" s="828"/>
      <c r="E243" s="828"/>
      <c r="F243" s="828"/>
      <c r="G243" s="828"/>
      <c r="H243" s="828"/>
      <c r="I243" s="828"/>
      <c r="J243" s="828"/>
      <c r="K243" s="829"/>
      <c r="L243" s="829"/>
      <c r="M243" s="828"/>
      <c r="N243" s="828"/>
      <c r="O243" s="828"/>
      <c r="P243" s="828"/>
      <c r="Q243" s="828"/>
      <c r="R243" s="828"/>
      <c r="S243" s="828"/>
      <c r="T243" s="830"/>
      <c r="U243" s="828"/>
      <c r="V243" s="828"/>
      <c r="W243" s="828"/>
    </row>
    <row r="244" spans="1:23" ht="16.5" customHeight="1">
      <c r="A244" s="828"/>
      <c r="B244" s="828"/>
      <c r="C244" s="828"/>
      <c r="D244" s="828"/>
      <c r="E244" s="828"/>
      <c r="F244" s="828"/>
      <c r="G244" s="828"/>
      <c r="H244" s="828"/>
      <c r="I244" s="828"/>
      <c r="J244" s="828"/>
      <c r="K244" s="829"/>
      <c r="L244" s="829"/>
      <c r="M244" s="828"/>
      <c r="N244" s="828"/>
      <c r="O244" s="828"/>
      <c r="P244" s="828"/>
      <c r="Q244" s="828"/>
      <c r="R244" s="828"/>
      <c r="S244" s="828"/>
      <c r="T244" s="830"/>
      <c r="U244" s="828"/>
      <c r="V244" s="828"/>
      <c r="W244" s="828"/>
    </row>
    <row r="245" spans="1:23" ht="16.5" customHeight="1">
      <c r="A245" s="828"/>
      <c r="B245" s="828"/>
      <c r="C245" s="828"/>
      <c r="D245" s="828"/>
      <c r="E245" s="828"/>
      <c r="F245" s="828"/>
      <c r="G245" s="828"/>
      <c r="H245" s="828"/>
      <c r="I245" s="828"/>
      <c r="J245" s="828"/>
      <c r="K245" s="829"/>
      <c r="L245" s="829"/>
      <c r="M245" s="828"/>
      <c r="N245" s="828"/>
      <c r="O245" s="828"/>
      <c r="P245" s="828"/>
      <c r="Q245" s="828"/>
      <c r="R245" s="828"/>
      <c r="S245" s="828"/>
      <c r="T245" s="830"/>
      <c r="U245" s="828"/>
      <c r="V245" s="828"/>
      <c r="W245" s="828"/>
    </row>
    <row r="246" spans="1:23" ht="16.5" customHeight="1">
      <c r="A246" s="828"/>
      <c r="B246" s="828"/>
      <c r="C246" s="828"/>
      <c r="D246" s="828"/>
      <c r="E246" s="828"/>
      <c r="F246" s="828"/>
      <c r="G246" s="828"/>
      <c r="H246" s="828"/>
      <c r="I246" s="828"/>
      <c r="J246" s="828"/>
      <c r="K246" s="829"/>
      <c r="L246" s="829"/>
      <c r="M246" s="828"/>
      <c r="N246" s="828"/>
      <c r="O246" s="828"/>
      <c r="P246" s="828"/>
      <c r="Q246" s="828"/>
      <c r="R246" s="828"/>
      <c r="S246" s="828"/>
      <c r="T246" s="830"/>
      <c r="U246" s="828"/>
      <c r="V246" s="828"/>
      <c r="W246" s="828"/>
    </row>
    <row r="247" spans="1:23" ht="16.5" customHeight="1">
      <c r="A247" s="828"/>
      <c r="B247" s="828"/>
      <c r="C247" s="828"/>
      <c r="D247" s="828"/>
      <c r="E247" s="828"/>
      <c r="F247" s="828"/>
      <c r="G247" s="828"/>
      <c r="H247" s="828"/>
      <c r="I247" s="828"/>
      <c r="J247" s="828"/>
      <c r="K247" s="829"/>
      <c r="L247" s="829"/>
      <c r="M247" s="828"/>
      <c r="N247" s="828"/>
      <c r="O247" s="828"/>
      <c r="P247" s="828"/>
      <c r="Q247" s="828"/>
      <c r="R247" s="828"/>
      <c r="S247" s="828"/>
      <c r="T247" s="830"/>
      <c r="U247" s="828"/>
      <c r="V247" s="828"/>
      <c r="W247" s="828"/>
    </row>
    <row r="248" spans="1:23" ht="16.5" customHeight="1">
      <c r="A248" s="828"/>
      <c r="B248" s="828"/>
      <c r="C248" s="828"/>
      <c r="D248" s="828"/>
      <c r="E248" s="828"/>
      <c r="F248" s="828"/>
      <c r="G248" s="828"/>
      <c r="H248" s="828"/>
      <c r="I248" s="828"/>
      <c r="J248" s="828"/>
      <c r="K248" s="829"/>
      <c r="L248" s="829"/>
      <c r="M248" s="828"/>
      <c r="N248" s="828"/>
      <c r="O248" s="828"/>
      <c r="P248" s="828"/>
      <c r="Q248" s="828"/>
      <c r="R248" s="828"/>
      <c r="S248" s="828"/>
      <c r="T248" s="830"/>
      <c r="U248" s="828"/>
      <c r="V248" s="828"/>
      <c r="W248" s="828"/>
    </row>
    <row r="249" spans="1:23" ht="16.5" customHeight="1">
      <c r="A249" s="828"/>
      <c r="B249" s="828"/>
      <c r="C249" s="828"/>
      <c r="D249" s="828"/>
      <c r="E249" s="828"/>
      <c r="F249" s="828"/>
      <c r="G249" s="828"/>
      <c r="H249" s="828"/>
      <c r="I249" s="828"/>
      <c r="J249" s="828"/>
      <c r="K249" s="829"/>
      <c r="L249" s="829"/>
      <c r="M249" s="828"/>
      <c r="N249" s="828"/>
      <c r="O249" s="828"/>
      <c r="P249" s="828"/>
      <c r="Q249" s="828"/>
      <c r="R249" s="828"/>
      <c r="S249" s="828"/>
      <c r="T249" s="830"/>
      <c r="U249" s="828"/>
      <c r="V249" s="828"/>
      <c r="W249" s="828"/>
    </row>
    <row r="250" spans="1:23" ht="16.5" customHeight="1">
      <c r="A250" s="828"/>
      <c r="B250" s="828"/>
      <c r="C250" s="828"/>
      <c r="D250" s="828"/>
      <c r="E250" s="828"/>
      <c r="F250" s="828"/>
      <c r="G250" s="828"/>
      <c r="H250" s="828"/>
      <c r="I250" s="828"/>
      <c r="J250" s="828"/>
      <c r="K250" s="829"/>
      <c r="L250" s="829"/>
      <c r="M250" s="828"/>
      <c r="N250" s="828"/>
      <c r="O250" s="828"/>
      <c r="P250" s="828"/>
      <c r="Q250" s="828"/>
      <c r="R250" s="828"/>
      <c r="S250" s="828"/>
      <c r="T250" s="830"/>
      <c r="U250" s="828"/>
      <c r="V250" s="828"/>
      <c r="W250" s="828"/>
    </row>
    <row r="251" spans="1:23" ht="16.5" customHeight="1">
      <c r="A251" s="828"/>
      <c r="B251" s="828"/>
      <c r="C251" s="828"/>
      <c r="D251" s="828"/>
      <c r="E251" s="828"/>
      <c r="F251" s="828"/>
      <c r="G251" s="828"/>
      <c r="H251" s="828"/>
      <c r="I251" s="828"/>
      <c r="J251" s="828"/>
      <c r="K251" s="829"/>
      <c r="L251" s="829"/>
      <c r="M251" s="828"/>
      <c r="N251" s="828"/>
      <c r="O251" s="828"/>
      <c r="P251" s="828"/>
      <c r="Q251" s="828"/>
      <c r="R251" s="828"/>
      <c r="S251" s="828"/>
      <c r="T251" s="830"/>
      <c r="U251" s="828"/>
      <c r="V251" s="828"/>
      <c r="W251" s="828"/>
    </row>
    <row r="252" spans="1:23" ht="16.5" customHeight="1">
      <c r="A252" s="828"/>
      <c r="B252" s="828"/>
      <c r="C252" s="828"/>
      <c r="D252" s="828"/>
      <c r="E252" s="828"/>
      <c r="F252" s="828"/>
      <c r="G252" s="828"/>
      <c r="H252" s="828"/>
      <c r="I252" s="828"/>
      <c r="J252" s="828"/>
      <c r="K252" s="829"/>
      <c r="L252" s="829"/>
      <c r="M252" s="828"/>
      <c r="N252" s="828"/>
      <c r="O252" s="828"/>
      <c r="P252" s="828"/>
      <c r="Q252" s="828"/>
      <c r="R252" s="828"/>
      <c r="S252" s="828"/>
      <c r="T252" s="830"/>
      <c r="U252" s="828"/>
      <c r="V252" s="828"/>
      <c r="W252" s="828"/>
    </row>
    <row r="253" spans="1:23" ht="16.5" customHeight="1">
      <c r="A253" s="828"/>
      <c r="B253" s="828"/>
      <c r="C253" s="828"/>
      <c r="D253" s="828"/>
      <c r="E253" s="828"/>
      <c r="F253" s="828"/>
      <c r="G253" s="828"/>
      <c r="H253" s="828"/>
      <c r="I253" s="828"/>
      <c r="J253" s="828"/>
      <c r="K253" s="829"/>
      <c r="L253" s="829"/>
      <c r="M253" s="828"/>
      <c r="N253" s="828"/>
      <c r="O253" s="828"/>
      <c r="P253" s="828"/>
      <c r="Q253" s="828"/>
      <c r="R253" s="828"/>
      <c r="S253" s="828"/>
      <c r="T253" s="830"/>
      <c r="U253" s="828"/>
      <c r="V253" s="828"/>
      <c r="W253" s="828"/>
    </row>
    <row r="254" spans="1:23" ht="16.5" customHeight="1">
      <c r="A254" s="828"/>
      <c r="B254" s="828"/>
      <c r="C254" s="828"/>
      <c r="D254" s="828"/>
      <c r="E254" s="828"/>
      <c r="F254" s="828"/>
      <c r="G254" s="828"/>
      <c r="H254" s="828"/>
      <c r="I254" s="828"/>
      <c r="J254" s="828"/>
      <c r="K254" s="829"/>
      <c r="L254" s="829"/>
      <c r="M254" s="828"/>
      <c r="N254" s="828"/>
      <c r="O254" s="828"/>
      <c r="P254" s="828"/>
      <c r="Q254" s="828"/>
      <c r="R254" s="828"/>
      <c r="S254" s="828"/>
      <c r="T254" s="830"/>
      <c r="U254" s="828"/>
      <c r="V254" s="828"/>
      <c r="W254" s="828"/>
    </row>
    <row r="255" spans="1:23" ht="16.5" customHeight="1">
      <c r="A255" s="828"/>
      <c r="B255" s="828"/>
      <c r="C255" s="828"/>
      <c r="D255" s="828"/>
      <c r="E255" s="828"/>
      <c r="F255" s="828"/>
      <c r="G255" s="828"/>
      <c r="H255" s="828"/>
      <c r="I255" s="828"/>
      <c r="J255" s="828"/>
      <c r="K255" s="829"/>
      <c r="L255" s="829"/>
      <c r="M255" s="828"/>
      <c r="N255" s="828"/>
      <c r="O255" s="828"/>
      <c r="P255" s="828"/>
      <c r="Q255" s="828"/>
      <c r="R255" s="828"/>
      <c r="S255" s="828"/>
      <c r="T255" s="830"/>
      <c r="U255" s="828"/>
      <c r="V255" s="828"/>
      <c r="W255" s="828"/>
    </row>
    <row r="256" spans="1:23" ht="16.5" customHeight="1">
      <c r="A256" s="828"/>
      <c r="B256" s="828"/>
      <c r="C256" s="828"/>
      <c r="D256" s="828"/>
      <c r="E256" s="828"/>
      <c r="F256" s="828"/>
      <c r="G256" s="828"/>
      <c r="H256" s="828"/>
      <c r="I256" s="828"/>
      <c r="J256" s="828"/>
      <c r="K256" s="829"/>
      <c r="L256" s="829"/>
      <c r="M256" s="828"/>
      <c r="N256" s="828"/>
      <c r="O256" s="828"/>
      <c r="P256" s="828"/>
      <c r="Q256" s="828"/>
      <c r="R256" s="828"/>
      <c r="S256" s="828"/>
      <c r="T256" s="830"/>
      <c r="U256" s="828"/>
      <c r="V256" s="828"/>
      <c r="W256" s="828"/>
    </row>
    <row r="257" spans="1:23" ht="16.5" customHeight="1">
      <c r="A257" s="828"/>
      <c r="B257" s="828"/>
      <c r="C257" s="828"/>
      <c r="D257" s="828"/>
      <c r="E257" s="828"/>
      <c r="F257" s="828"/>
      <c r="G257" s="828"/>
      <c r="H257" s="828"/>
      <c r="I257" s="828"/>
      <c r="J257" s="828"/>
      <c r="K257" s="829"/>
      <c r="L257" s="829"/>
      <c r="M257" s="828"/>
      <c r="N257" s="828"/>
      <c r="O257" s="828"/>
      <c r="P257" s="828"/>
      <c r="Q257" s="828"/>
      <c r="R257" s="828"/>
      <c r="S257" s="828"/>
      <c r="T257" s="830"/>
      <c r="U257" s="828"/>
      <c r="V257" s="828"/>
      <c r="W257" s="828"/>
    </row>
    <row r="258" spans="1:23" ht="16.5" customHeight="1">
      <c r="A258" s="828"/>
      <c r="B258" s="828"/>
      <c r="C258" s="828"/>
      <c r="D258" s="828"/>
      <c r="E258" s="828"/>
      <c r="F258" s="828"/>
      <c r="G258" s="828"/>
      <c r="H258" s="828"/>
      <c r="I258" s="828"/>
      <c r="J258" s="828"/>
      <c r="K258" s="829"/>
      <c r="L258" s="829"/>
      <c r="M258" s="828"/>
      <c r="N258" s="828"/>
      <c r="O258" s="828"/>
      <c r="P258" s="828"/>
      <c r="Q258" s="828"/>
      <c r="R258" s="828"/>
      <c r="S258" s="828"/>
      <c r="T258" s="830"/>
      <c r="U258" s="828"/>
      <c r="V258" s="828"/>
      <c r="W258" s="828"/>
    </row>
    <row r="259" spans="1:23" ht="16.5" customHeight="1">
      <c r="A259" s="828"/>
      <c r="B259" s="828"/>
      <c r="C259" s="828"/>
      <c r="D259" s="828"/>
      <c r="E259" s="828"/>
      <c r="F259" s="828"/>
      <c r="G259" s="828"/>
      <c r="H259" s="828"/>
      <c r="I259" s="828"/>
      <c r="J259" s="828"/>
      <c r="K259" s="829"/>
      <c r="L259" s="829"/>
      <c r="M259" s="828"/>
      <c r="N259" s="828"/>
      <c r="O259" s="828"/>
      <c r="P259" s="828"/>
      <c r="Q259" s="828"/>
      <c r="R259" s="828"/>
      <c r="S259" s="828"/>
      <c r="T259" s="830"/>
      <c r="U259" s="828"/>
      <c r="V259" s="828"/>
      <c r="W259" s="828"/>
    </row>
    <row r="260" spans="1:23" ht="16.5" customHeight="1">
      <c r="A260" s="828"/>
      <c r="B260" s="828"/>
      <c r="C260" s="828"/>
      <c r="D260" s="828"/>
      <c r="E260" s="828"/>
      <c r="F260" s="828"/>
      <c r="G260" s="828"/>
      <c r="H260" s="828"/>
      <c r="I260" s="828"/>
      <c r="J260" s="828"/>
      <c r="K260" s="829"/>
      <c r="L260" s="829"/>
      <c r="M260" s="828"/>
      <c r="N260" s="828"/>
      <c r="O260" s="828"/>
      <c r="P260" s="828"/>
      <c r="Q260" s="828"/>
      <c r="R260" s="828"/>
      <c r="S260" s="828"/>
      <c r="T260" s="830"/>
      <c r="U260" s="828"/>
      <c r="V260" s="828"/>
      <c r="W260" s="828"/>
    </row>
    <row r="261" spans="1:23" ht="16.5" customHeight="1">
      <c r="A261" s="828"/>
      <c r="B261" s="828"/>
      <c r="C261" s="828"/>
      <c r="D261" s="828"/>
      <c r="E261" s="828"/>
      <c r="F261" s="828"/>
      <c r="G261" s="828"/>
      <c r="H261" s="828"/>
      <c r="I261" s="828"/>
      <c r="J261" s="828"/>
      <c r="K261" s="829"/>
      <c r="L261" s="829"/>
      <c r="M261" s="828"/>
      <c r="N261" s="828"/>
      <c r="O261" s="828"/>
      <c r="P261" s="828"/>
      <c r="Q261" s="828"/>
      <c r="R261" s="828"/>
      <c r="S261" s="828"/>
      <c r="T261" s="830"/>
      <c r="U261" s="828"/>
      <c r="V261" s="828"/>
      <c r="W261" s="828"/>
    </row>
    <row r="262" spans="1:23" ht="16.5" customHeight="1">
      <c r="A262" s="828"/>
      <c r="B262" s="828"/>
      <c r="C262" s="828"/>
      <c r="D262" s="828"/>
      <c r="E262" s="828"/>
      <c r="F262" s="828"/>
      <c r="G262" s="828"/>
      <c r="H262" s="828"/>
      <c r="I262" s="828"/>
      <c r="J262" s="828"/>
      <c r="K262" s="829"/>
      <c r="L262" s="829"/>
      <c r="M262" s="828"/>
      <c r="N262" s="828"/>
      <c r="O262" s="828"/>
      <c r="P262" s="828"/>
      <c r="Q262" s="828"/>
      <c r="R262" s="828"/>
      <c r="S262" s="828"/>
      <c r="T262" s="830"/>
      <c r="U262" s="828"/>
      <c r="V262" s="828"/>
      <c r="W262" s="828"/>
    </row>
    <row r="263" spans="1:23" ht="16.5" customHeight="1">
      <c r="A263" s="828"/>
      <c r="B263" s="828"/>
      <c r="C263" s="828"/>
      <c r="D263" s="828"/>
      <c r="E263" s="828"/>
      <c r="F263" s="828"/>
      <c r="G263" s="828"/>
      <c r="H263" s="828"/>
      <c r="I263" s="828"/>
      <c r="J263" s="828"/>
      <c r="K263" s="829"/>
      <c r="L263" s="829"/>
      <c r="M263" s="828"/>
      <c r="N263" s="828"/>
      <c r="O263" s="828"/>
      <c r="P263" s="828"/>
      <c r="Q263" s="828"/>
      <c r="R263" s="828"/>
      <c r="S263" s="828"/>
      <c r="T263" s="830"/>
      <c r="U263" s="828"/>
      <c r="V263" s="828"/>
      <c r="W263" s="828"/>
    </row>
    <row r="264" spans="1:23" ht="16.5" customHeight="1">
      <c r="A264" s="828"/>
      <c r="B264" s="828"/>
      <c r="C264" s="828"/>
      <c r="D264" s="828"/>
      <c r="E264" s="828"/>
      <c r="F264" s="828"/>
      <c r="G264" s="828"/>
      <c r="H264" s="828"/>
      <c r="I264" s="828"/>
      <c r="J264" s="828"/>
      <c r="K264" s="829"/>
      <c r="L264" s="829"/>
      <c r="M264" s="828"/>
      <c r="N264" s="828"/>
      <c r="O264" s="828"/>
      <c r="P264" s="828"/>
      <c r="Q264" s="828"/>
      <c r="R264" s="828"/>
      <c r="S264" s="828"/>
      <c r="T264" s="830"/>
      <c r="U264" s="828"/>
      <c r="V264" s="828"/>
      <c r="W264" s="828"/>
    </row>
    <row r="265" spans="1:23" ht="16.5" customHeight="1">
      <c r="A265" s="828"/>
      <c r="B265" s="828"/>
      <c r="C265" s="828"/>
      <c r="D265" s="828"/>
      <c r="E265" s="828"/>
      <c r="F265" s="828"/>
      <c r="G265" s="828"/>
      <c r="H265" s="828"/>
      <c r="I265" s="828"/>
      <c r="J265" s="828"/>
      <c r="K265" s="829"/>
      <c r="L265" s="829"/>
      <c r="M265" s="828"/>
      <c r="N265" s="828"/>
      <c r="O265" s="828"/>
      <c r="P265" s="828"/>
      <c r="Q265" s="828"/>
      <c r="R265" s="828"/>
      <c r="S265" s="828"/>
      <c r="T265" s="830"/>
      <c r="U265" s="828"/>
      <c r="V265" s="828"/>
      <c r="W265" s="828"/>
    </row>
    <row r="266" spans="1:23" ht="16.5" customHeight="1">
      <c r="A266" s="828"/>
      <c r="B266" s="828"/>
      <c r="C266" s="828"/>
      <c r="D266" s="828"/>
      <c r="E266" s="828"/>
      <c r="F266" s="828"/>
      <c r="G266" s="828"/>
      <c r="H266" s="828"/>
      <c r="I266" s="828"/>
      <c r="J266" s="828"/>
      <c r="K266" s="829"/>
      <c r="L266" s="829"/>
      <c r="M266" s="828"/>
      <c r="N266" s="828"/>
      <c r="O266" s="828"/>
      <c r="P266" s="828"/>
      <c r="Q266" s="828"/>
      <c r="R266" s="828"/>
      <c r="S266" s="828"/>
      <c r="T266" s="830"/>
      <c r="U266" s="828"/>
      <c r="V266" s="828"/>
      <c r="W266" s="828"/>
    </row>
    <row r="267" spans="1:23" ht="16.5" customHeight="1">
      <c r="A267" s="828"/>
      <c r="B267" s="828"/>
      <c r="C267" s="828"/>
      <c r="D267" s="828"/>
      <c r="E267" s="828"/>
      <c r="F267" s="828"/>
      <c r="G267" s="828"/>
      <c r="H267" s="828"/>
      <c r="I267" s="828"/>
      <c r="J267" s="828"/>
      <c r="K267" s="829"/>
      <c r="L267" s="829"/>
      <c r="M267" s="828"/>
      <c r="N267" s="828"/>
      <c r="O267" s="828"/>
      <c r="P267" s="828"/>
      <c r="Q267" s="828"/>
      <c r="R267" s="828"/>
      <c r="S267" s="828"/>
      <c r="T267" s="830"/>
      <c r="U267" s="828"/>
      <c r="V267" s="828"/>
      <c r="W267" s="828"/>
    </row>
    <row r="268" spans="1:23" ht="16.5" customHeight="1">
      <c r="A268" s="828"/>
      <c r="B268" s="828"/>
      <c r="C268" s="828"/>
      <c r="D268" s="828"/>
      <c r="E268" s="828"/>
      <c r="F268" s="828"/>
      <c r="G268" s="828"/>
      <c r="H268" s="828"/>
      <c r="I268" s="828"/>
      <c r="J268" s="828"/>
      <c r="K268" s="829"/>
      <c r="L268" s="829"/>
      <c r="M268" s="828"/>
      <c r="N268" s="828"/>
      <c r="O268" s="828"/>
      <c r="P268" s="828"/>
      <c r="Q268" s="828"/>
      <c r="R268" s="828"/>
      <c r="S268" s="828"/>
      <c r="T268" s="830"/>
      <c r="U268" s="828"/>
      <c r="V268" s="828"/>
      <c r="W268" s="828"/>
    </row>
    <row r="269" spans="1:23" ht="16.5" customHeight="1">
      <c r="A269" s="828"/>
      <c r="B269" s="828"/>
      <c r="C269" s="828"/>
      <c r="D269" s="828"/>
      <c r="E269" s="828"/>
      <c r="F269" s="828"/>
      <c r="G269" s="828"/>
      <c r="H269" s="828"/>
      <c r="I269" s="828"/>
      <c r="J269" s="828"/>
      <c r="K269" s="829"/>
      <c r="L269" s="829"/>
      <c r="M269" s="828"/>
      <c r="N269" s="828"/>
      <c r="O269" s="828"/>
      <c r="P269" s="828"/>
      <c r="Q269" s="828"/>
      <c r="R269" s="828"/>
      <c r="S269" s="828"/>
      <c r="T269" s="830"/>
      <c r="U269" s="828"/>
      <c r="V269" s="828"/>
      <c r="W269" s="828"/>
    </row>
    <row r="270" spans="1:23" ht="16.5" customHeight="1">
      <c r="A270" s="828"/>
      <c r="B270" s="828"/>
      <c r="C270" s="828"/>
      <c r="D270" s="828"/>
      <c r="E270" s="828"/>
      <c r="F270" s="828"/>
      <c r="G270" s="828"/>
      <c r="H270" s="828"/>
      <c r="I270" s="828"/>
      <c r="J270" s="828"/>
      <c r="K270" s="829"/>
      <c r="L270" s="829"/>
      <c r="M270" s="828"/>
      <c r="N270" s="828"/>
      <c r="O270" s="828"/>
      <c r="P270" s="828"/>
      <c r="Q270" s="828"/>
      <c r="R270" s="828"/>
      <c r="S270" s="828"/>
      <c r="T270" s="830"/>
      <c r="U270" s="828"/>
      <c r="V270" s="828"/>
      <c r="W270" s="828"/>
    </row>
    <row r="271" spans="1:23" ht="16.5" customHeight="1">
      <c r="A271" s="828"/>
      <c r="B271" s="828"/>
      <c r="C271" s="828"/>
      <c r="D271" s="828"/>
      <c r="E271" s="828"/>
      <c r="F271" s="828"/>
      <c r="G271" s="828"/>
      <c r="H271" s="828"/>
      <c r="I271" s="828"/>
      <c r="J271" s="828"/>
      <c r="K271" s="829"/>
      <c r="L271" s="829"/>
      <c r="M271" s="828"/>
      <c r="N271" s="828"/>
      <c r="O271" s="828"/>
      <c r="P271" s="828"/>
      <c r="Q271" s="828"/>
      <c r="R271" s="828"/>
      <c r="S271" s="828"/>
      <c r="T271" s="830"/>
      <c r="U271" s="828"/>
      <c r="V271" s="828"/>
      <c r="W271" s="828"/>
    </row>
    <row r="272" spans="1:23" ht="16.5" customHeight="1">
      <c r="A272" s="828"/>
      <c r="B272" s="828"/>
      <c r="C272" s="828"/>
      <c r="D272" s="828"/>
      <c r="E272" s="828"/>
      <c r="F272" s="828"/>
      <c r="G272" s="828"/>
      <c r="H272" s="828"/>
      <c r="I272" s="828"/>
      <c r="J272" s="828"/>
      <c r="K272" s="829"/>
      <c r="L272" s="829"/>
      <c r="M272" s="828"/>
      <c r="N272" s="828"/>
      <c r="O272" s="828"/>
      <c r="P272" s="828"/>
      <c r="Q272" s="828"/>
      <c r="R272" s="828"/>
      <c r="S272" s="828"/>
      <c r="T272" s="830"/>
      <c r="U272" s="828"/>
      <c r="V272" s="828"/>
      <c r="W272" s="828"/>
    </row>
    <row r="273" spans="1:23" ht="16.5" customHeight="1">
      <c r="A273" s="828"/>
      <c r="B273" s="828"/>
      <c r="C273" s="828"/>
      <c r="D273" s="828"/>
      <c r="E273" s="828"/>
      <c r="F273" s="828"/>
      <c r="G273" s="828"/>
      <c r="H273" s="828"/>
      <c r="I273" s="828"/>
      <c r="J273" s="828"/>
      <c r="K273" s="829"/>
      <c r="L273" s="829"/>
      <c r="M273" s="828"/>
      <c r="N273" s="828"/>
      <c r="O273" s="828"/>
      <c r="P273" s="828"/>
      <c r="Q273" s="828"/>
      <c r="R273" s="828"/>
      <c r="S273" s="828"/>
      <c r="T273" s="830"/>
      <c r="U273" s="828"/>
      <c r="V273" s="828"/>
      <c r="W273" s="828"/>
    </row>
    <row r="274" spans="1:23" ht="16.5" customHeight="1">
      <c r="A274" s="828"/>
      <c r="B274" s="828"/>
      <c r="C274" s="828"/>
      <c r="D274" s="828"/>
      <c r="E274" s="828"/>
      <c r="F274" s="828"/>
      <c r="G274" s="828"/>
      <c r="H274" s="828"/>
      <c r="I274" s="828"/>
      <c r="J274" s="828"/>
      <c r="K274" s="829"/>
      <c r="L274" s="829"/>
      <c r="M274" s="828"/>
      <c r="N274" s="828"/>
      <c r="O274" s="828"/>
      <c r="P274" s="828"/>
      <c r="Q274" s="828"/>
      <c r="R274" s="828"/>
      <c r="S274" s="828"/>
      <c r="T274" s="830"/>
      <c r="U274" s="828"/>
      <c r="V274" s="828"/>
      <c r="W274" s="828"/>
    </row>
    <row r="275" spans="1:23" ht="16.5" customHeight="1">
      <c r="A275" s="828"/>
      <c r="B275" s="828"/>
      <c r="C275" s="828"/>
      <c r="D275" s="828"/>
      <c r="E275" s="828"/>
      <c r="F275" s="828"/>
      <c r="G275" s="828"/>
      <c r="H275" s="828"/>
      <c r="I275" s="828"/>
      <c r="J275" s="828"/>
      <c r="K275" s="829"/>
      <c r="L275" s="829"/>
      <c r="M275" s="828"/>
      <c r="N275" s="828"/>
      <c r="O275" s="828"/>
      <c r="P275" s="828"/>
      <c r="Q275" s="828"/>
      <c r="R275" s="828"/>
      <c r="S275" s="828"/>
      <c r="T275" s="830"/>
      <c r="U275" s="828"/>
      <c r="V275" s="828"/>
      <c r="W275" s="828"/>
    </row>
    <row r="276" spans="1:23" ht="16.5" customHeight="1">
      <c r="A276" s="828"/>
      <c r="B276" s="828"/>
      <c r="C276" s="828"/>
      <c r="D276" s="828"/>
      <c r="E276" s="828"/>
      <c r="F276" s="828"/>
      <c r="G276" s="828"/>
      <c r="H276" s="828"/>
      <c r="I276" s="828"/>
      <c r="J276" s="828"/>
      <c r="K276" s="829"/>
      <c r="L276" s="829"/>
      <c r="M276" s="828"/>
      <c r="N276" s="828"/>
      <c r="O276" s="828"/>
      <c r="P276" s="828"/>
      <c r="Q276" s="828"/>
      <c r="R276" s="828"/>
      <c r="S276" s="828"/>
      <c r="T276" s="830"/>
      <c r="U276" s="828"/>
      <c r="V276" s="828"/>
      <c r="W276" s="828"/>
    </row>
    <row r="277" spans="1:23" ht="16.5" customHeight="1">
      <c r="A277" s="828"/>
      <c r="B277" s="828"/>
      <c r="C277" s="828"/>
      <c r="D277" s="828"/>
      <c r="E277" s="828"/>
      <c r="F277" s="828"/>
      <c r="G277" s="828"/>
      <c r="H277" s="828"/>
      <c r="I277" s="828"/>
      <c r="J277" s="828"/>
      <c r="K277" s="829"/>
      <c r="L277" s="829"/>
      <c r="M277" s="828"/>
      <c r="N277" s="828"/>
      <c r="O277" s="828"/>
      <c r="P277" s="828"/>
      <c r="Q277" s="828"/>
      <c r="R277" s="828"/>
      <c r="S277" s="828"/>
      <c r="T277" s="830"/>
      <c r="U277" s="828"/>
      <c r="V277" s="828"/>
      <c r="W277" s="828"/>
    </row>
    <row r="278" spans="1:23" ht="16.5" customHeight="1">
      <c r="A278" s="828"/>
      <c r="B278" s="828"/>
      <c r="C278" s="828"/>
      <c r="D278" s="828"/>
      <c r="E278" s="828"/>
      <c r="F278" s="828"/>
      <c r="G278" s="828"/>
      <c r="H278" s="828"/>
      <c r="I278" s="828"/>
      <c r="J278" s="828"/>
      <c r="K278" s="829"/>
      <c r="L278" s="829"/>
      <c r="M278" s="828"/>
      <c r="N278" s="828"/>
      <c r="O278" s="828"/>
      <c r="P278" s="828"/>
      <c r="Q278" s="828"/>
      <c r="R278" s="828"/>
      <c r="S278" s="828"/>
      <c r="T278" s="830"/>
      <c r="U278" s="828"/>
      <c r="V278" s="828"/>
      <c r="W278" s="828"/>
    </row>
    <row r="279" spans="1:23" ht="16.5" customHeight="1">
      <c r="A279" s="828"/>
      <c r="B279" s="828"/>
      <c r="C279" s="828"/>
      <c r="D279" s="828"/>
      <c r="E279" s="828"/>
      <c r="F279" s="828"/>
      <c r="G279" s="828"/>
      <c r="H279" s="828"/>
      <c r="I279" s="828"/>
      <c r="J279" s="828"/>
      <c r="K279" s="829"/>
      <c r="L279" s="829"/>
      <c r="M279" s="828"/>
      <c r="N279" s="828"/>
      <c r="O279" s="828"/>
      <c r="P279" s="828"/>
      <c r="Q279" s="828"/>
      <c r="R279" s="828"/>
      <c r="S279" s="828"/>
      <c r="T279" s="830"/>
      <c r="U279" s="828"/>
      <c r="V279" s="828"/>
      <c r="W279" s="828"/>
    </row>
    <row r="280" spans="1:23" ht="16.5" customHeight="1">
      <c r="A280" s="828"/>
      <c r="B280" s="828"/>
      <c r="C280" s="828"/>
      <c r="D280" s="828"/>
      <c r="E280" s="828"/>
      <c r="F280" s="828"/>
      <c r="G280" s="828"/>
      <c r="H280" s="828"/>
      <c r="I280" s="828"/>
      <c r="J280" s="828"/>
      <c r="K280" s="829"/>
      <c r="L280" s="829"/>
      <c r="M280" s="828"/>
      <c r="N280" s="828"/>
      <c r="O280" s="828"/>
      <c r="P280" s="828"/>
      <c r="Q280" s="828"/>
      <c r="R280" s="828"/>
      <c r="S280" s="828"/>
      <c r="T280" s="830"/>
      <c r="U280" s="828"/>
      <c r="V280" s="828"/>
      <c r="W280" s="828"/>
    </row>
    <row r="281" spans="1:23" ht="16.5" customHeight="1">
      <c r="A281" s="828"/>
      <c r="B281" s="828"/>
      <c r="C281" s="828"/>
      <c r="D281" s="828"/>
      <c r="E281" s="828"/>
      <c r="F281" s="828"/>
      <c r="G281" s="828"/>
      <c r="H281" s="828"/>
      <c r="I281" s="828"/>
      <c r="J281" s="828"/>
      <c r="K281" s="829"/>
      <c r="L281" s="829"/>
      <c r="M281" s="828"/>
      <c r="N281" s="828"/>
      <c r="O281" s="828"/>
      <c r="P281" s="828"/>
      <c r="Q281" s="828"/>
      <c r="R281" s="828"/>
      <c r="S281" s="828"/>
      <c r="T281" s="830"/>
      <c r="U281" s="828"/>
      <c r="V281" s="828"/>
      <c r="W281" s="828"/>
    </row>
    <row r="282" spans="1:23" ht="16.5" customHeight="1">
      <c r="A282" s="828"/>
      <c r="B282" s="828"/>
      <c r="C282" s="828"/>
      <c r="D282" s="828"/>
      <c r="E282" s="828"/>
      <c r="F282" s="828"/>
      <c r="G282" s="828"/>
      <c r="H282" s="828"/>
      <c r="I282" s="828"/>
      <c r="J282" s="828"/>
      <c r="K282" s="829"/>
      <c r="L282" s="829"/>
      <c r="M282" s="828"/>
      <c r="N282" s="828"/>
      <c r="O282" s="828"/>
      <c r="P282" s="828"/>
      <c r="Q282" s="828"/>
      <c r="R282" s="828"/>
      <c r="S282" s="828"/>
      <c r="T282" s="830"/>
      <c r="U282" s="828"/>
      <c r="V282" s="828"/>
      <c r="W282" s="828"/>
    </row>
    <row r="283" spans="1:23" ht="16.5" customHeight="1">
      <c r="A283" s="828"/>
      <c r="B283" s="828"/>
      <c r="C283" s="828"/>
      <c r="D283" s="828"/>
      <c r="E283" s="828"/>
      <c r="F283" s="828"/>
      <c r="G283" s="828"/>
      <c r="H283" s="828"/>
      <c r="I283" s="828"/>
      <c r="J283" s="828"/>
      <c r="K283" s="829"/>
      <c r="L283" s="829"/>
      <c r="M283" s="828"/>
      <c r="N283" s="828"/>
      <c r="O283" s="828"/>
      <c r="P283" s="828"/>
      <c r="Q283" s="828"/>
      <c r="R283" s="828"/>
      <c r="S283" s="828"/>
      <c r="T283" s="830"/>
      <c r="U283" s="828"/>
      <c r="V283" s="828"/>
      <c r="W283" s="828"/>
    </row>
    <row r="284" spans="1:23" ht="16.5" customHeight="1">
      <c r="A284" s="828"/>
      <c r="B284" s="828"/>
      <c r="C284" s="828"/>
      <c r="D284" s="828"/>
      <c r="E284" s="828"/>
      <c r="F284" s="828"/>
      <c r="G284" s="828"/>
      <c r="H284" s="828"/>
      <c r="I284" s="828"/>
      <c r="J284" s="828"/>
      <c r="K284" s="829"/>
      <c r="L284" s="829"/>
      <c r="M284" s="828"/>
      <c r="N284" s="828"/>
      <c r="O284" s="828"/>
      <c r="P284" s="828"/>
      <c r="Q284" s="828"/>
      <c r="R284" s="828"/>
      <c r="S284" s="828"/>
      <c r="T284" s="830"/>
      <c r="U284" s="828"/>
      <c r="V284" s="828"/>
      <c r="W284" s="828"/>
    </row>
    <row r="285" spans="1:23" ht="16.5" customHeight="1">
      <c r="A285" s="828"/>
      <c r="B285" s="828"/>
      <c r="C285" s="828"/>
      <c r="D285" s="828"/>
      <c r="E285" s="828"/>
      <c r="F285" s="828"/>
      <c r="G285" s="828"/>
      <c r="H285" s="828"/>
      <c r="I285" s="828"/>
      <c r="J285" s="828"/>
      <c r="K285" s="829"/>
      <c r="L285" s="829"/>
      <c r="M285" s="828"/>
      <c r="N285" s="828"/>
      <c r="O285" s="828"/>
      <c r="P285" s="828"/>
      <c r="Q285" s="828"/>
      <c r="R285" s="828"/>
      <c r="S285" s="828"/>
      <c r="T285" s="830"/>
      <c r="U285" s="828"/>
      <c r="V285" s="828"/>
      <c r="W285" s="828"/>
    </row>
    <row r="286" spans="1:23" ht="16.5" customHeight="1">
      <c r="A286" s="828"/>
      <c r="B286" s="828"/>
      <c r="C286" s="828"/>
      <c r="D286" s="828"/>
      <c r="E286" s="828"/>
      <c r="F286" s="828"/>
      <c r="G286" s="828"/>
      <c r="H286" s="828"/>
      <c r="I286" s="828"/>
      <c r="J286" s="828"/>
      <c r="K286" s="829"/>
      <c r="L286" s="829"/>
      <c r="M286" s="828"/>
      <c r="N286" s="828"/>
      <c r="O286" s="828"/>
      <c r="P286" s="828"/>
      <c r="Q286" s="828"/>
      <c r="R286" s="828"/>
      <c r="S286" s="828"/>
      <c r="T286" s="830"/>
      <c r="U286" s="828"/>
      <c r="V286" s="828"/>
      <c r="W286" s="828"/>
    </row>
    <row r="287" spans="1:23" ht="16.5" customHeight="1">
      <c r="A287" s="828"/>
      <c r="B287" s="828"/>
      <c r="C287" s="828"/>
      <c r="D287" s="828"/>
      <c r="E287" s="828"/>
      <c r="F287" s="828"/>
      <c r="G287" s="828"/>
      <c r="H287" s="828"/>
      <c r="I287" s="828"/>
      <c r="J287" s="828"/>
      <c r="K287" s="829"/>
      <c r="L287" s="829"/>
      <c r="M287" s="828"/>
      <c r="N287" s="828"/>
      <c r="O287" s="828"/>
      <c r="P287" s="828"/>
      <c r="Q287" s="828"/>
      <c r="R287" s="828"/>
      <c r="S287" s="828"/>
      <c r="T287" s="830"/>
      <c r="U287" s="828"/>
      <c r="V287" s="828"/>
      <c r="W287" s="828"/>
    </row>
    <row r="288" spans="1:23" ht="16.5" customHeight="1">
      <c r="A288" s="828"/>
      <c r="B288" s="828"/>
      <c r="C288" s="828"/>
      <c r="D288" s="828"/>
      <c r="E288" s="828"/>
      <c r="F288" s="828"/>
      <c r="G288" s="828"/>
      <c r="H288" s="828"/>
      <c r="I288" s="828"/>
      <c r="J288" s="828"/>
      <c r="K288" s="829"/>
      <c r="L288" s="829"/>
      <c r="M288" s="828"/>
      <c r="N288" s="828"/>
      <c r="O288" s="828"/>
      <c r="P288" s="828"/>
      <c r="Q288" s="828"/>
      <c r="R288" s="828"/>
      <c r="S288" s="828"/>
      <c r="T288" s="830"/>
      <c r="U288" s="828"/>
      <c r="V288" s="828"/>
      <c r="W288" s="828"/>
    </row>
    <row r="289" spans="1:23" ht="16.5" customHeight="1">
      <c r="A289" s="828"/>
      <c r="B289" s="828"/>
      <c r="C289" s="828"/>
      <c r="D289" s="828"/>
      <c r="E289" s="828"/>
      <c r="F289" s="828"/>
      <c r="G289" s="828"/>
      <c r="H289" s="828"/>
      <c r="I289" s="828"/>
      <c r="J289" s="828"/>
      <c r="K289" s="829"/>
      <c r="L289" s="829"/>
      <c r="M289" s="828"/>
      <c r="N289" s="828"/>
      <c r="O289" s="828"/>
      <c r="P289" s="828"/>
      <c r="Q289" s="828"/>
      <c r="R289" s="828"/>
      <c r="S289" s="828"/>
      <c r="T289" s="830"/>
      <c r="U289" s="828"/>
      <c r="V289" s="828"/>
      <c r="W289" s="828"/>
    </row>
    <row r="290" spans="1:23" ht="16.5" customHeight="1">
      <c r="A290" s="828"/>
      <c r="B290" s="828"/>
      <c r="C290" s="828"/>
      <c r="D290" s="828"/>
      <c r="E290" s="828"/>
      <c r="F290" s="828"/>
      <c r="G290" s="828"/>
      <c r="H290" s="828"/>
      <c r="I290" s="828"/>
      <c r="J290" s="828"/>
      <c r="K290" s="829"/>
      <c r="L290" s="829"/>
      <c r="M290" s="828"/>
      <c r="N290" s="828"/>
      <c r="O290" s="828"/>
      <c r="P290" s="828"/>
      <c r="Q290" s="828"/>
      <c r="R290" s="828"/>
      <c r="S290" s="828"/>
      <c r="T290" s="830"/>
      <c r="U290" s="828"/>
      <c r="V290" s="828"/>
      <c r="W290" s="828"/>
    </row>
    <row r="291" spans="1:23" ht="16.5" customHeight="1">
      <c r="A291" s="828"/>
      <c r="B291" s="828"/>
      <c r="C291" s="828"/>
      <c r="D291" s="828"/>
      <c r="E291" s="828"/>
      <c r="F291" s="828"/>
      <c r="G291" s="828"/>
      <c r="H291" s="828"/>
      <c r="I291" s="828"/>
      <c r="J291" s="828"/>
      <c r="K291" s="829"/>
      <c r="L291" s="829"/>
      <c r="M291" s="828"/>
      <c r="N291" s="828"/>
      <c r="O291" s="828"/>
      <c r="P291" s="828"/>
      <c r="Q291" s="828"/>
      <c r="R291" s="828"/>
      <c r="S291" s="828"/>
      <c r="T291" s="830"/>
      <c r="U291" s="828"/>
      <c r="V291" s="828"/>
      <c r="W291" s="828"/>
    </row>
    <row r="292" spans="1:23" ht="16.5" customHeight="1">
      <c r="A292" s="828"/>
      <c r="B292" s="828"/>
      <c r="C292" s="828"/>
      <c r="D292" s="828"/>
      <c r="E292" s="828"/>
      <c r="F292" s="828"/>
      <c r="G292" s="828"/>
      <c r="H292" s="828"/>
      <c r="I292" s="828"/>
      <c r="J292" s="828"/>
      <c r="K292" s="829"/>
      <c r="L292" s="829"/>
      <c r="M292" s="828"/>
      <c r="N292" s="828"/>
      <c r="O292" s="828"/>
      <c r="P292" s="828"/>
      <c r="Q292" s="828"/>
      <c r="R292" s="828"/>
      <c r="S292" s="828"/>
      <c r="T292" s="830"/>
      <c r="U292" s="828"/>
      <c r="V292" s="828"/>
      <c r="W292" s="828"/>
    </row>
    <row r="293" spans="1:23" ht="16.5" customHeight="1">
      <c r="A293" s="828"/>
      <c r="B293" s="828"/>
      <c r="C293" s="828"/>
      <c r="D293" s="828"/>
      <c r="E293" s="828"/>
      <c r="F293" s="828"/>
      <c r="G293" s="828"/>
      <c r="H293" s="828"/>
      <c r="I293" s="828"/>
      <c r="J293" s="828"/>
      <c r="K293" s="829"/>
      <c r="L293" s="829"/>
      <c r="M293" s="828"/>
      <c r="N293" s="828"/>
      <c r="O293" s="828"/>
      <c r="P293" s="828"/>
      <c r="Q293" s="828"/>
      <c r="R293" s="828"/>
      <c r="S293" s="828"/>
      <c r="T293" s="830"/>
      <c r="U293" s="828"/>
      <c r="V293" s="828"/>
      <c r="W293" s="828"/>
    </row>
    <row r="294" spans="1:23" ht="16.5" customHeight="1">
      <c r="A294" s="828"/>
      <c r="B294" s="828"/>
      <c r="C294" s="828"/>
      <c r="D294" s="828"/>
      <c r="E294" s="828"/>
      <c r="F294" s="828"/>
      <c r="G294" s="828"/>
      <c r="H294" s="828"/>
      <c r="I294" s="828"/>
      <c r="J294" s="828"/>
      <c r="K294" s="829"/>
      <c r="L294" s="829"/>
      <c r="M294" s="828"/>
      <c r="N294" s="828"/>
      <c r="O294" s="828"/>
      <c r="P294" s="828"/>
      <c r="Q294" s="828"/>
      <c r="R294" s="828"/>
      <c r="S294" s="828"/>
      <c r="T294" s="830"/>
      <c r="U294" s="828"/>
      <c r="V294" s="828"/>
      <c r="W294" s="828"/>
    </row>
    <row r="295" spans="1:23" ht="16.5" customHeight="1">
      <c r="A295" s="828"/>
      <c r="B295" s="828"/>
      <c r="C295" s="828"/>
      <c r="D295" s="828"/>
      <c r="E295" s="828"/>
      <c r="F295" s="828"/>
      <c r="G295" s="828"/>
      <c r="H295" s="828"/>
      <c r="I295" s="828"/>
      <c r="J295" s="828"/>
      <c r="K295" s="829"/>
      <c r="L295" s="829"/>
      <c r="M295" s="828"/>
      <c r="N295" s="828"/>
      <c r="O295" s="828"/>
      <c r="P295" s="828"/>
      <c r="Q295" s="828"/>
      <c r="R295" s="828"/>
      <c r="S295" s="828"/>
      <c r="T295" s="830"/>
      <c r="U295" s="828"/>
      <c r="V295" s="828"/>
      <c r="W295" s="828"/>
    </row>
    <row r="296" spans="1:23" ht="16.5" customHeight="1">
      <c r="A296" s="828"/>
      <c r="B296" s="828"/>
      <c r="C296" s="828"/>
      <c r="D296" s="828"/>
      <c r="E296" s="828"/>
      <c r="F296" s="828"/>
      <c r="G296" s="828"/>
      <c r="H296" s="828"/>
      <c r="I296" s="828"/>
      <c r="J296" s="828"/>
      <c r="K296" s="829"/>
      <c r="L296" s="829"/>
      <c r="M296" s="828"/>
      <c r="N296" s="828"/>
      <c r="O296" s="828"/>
      <c r="P296" s="828"/>
      <c r="Q296" s="828"/>
      <c r="R296" s="828"/>
      <c r="S296" s="828"/>
      <c r="T296" s="830"/>
      <c r="U296" s="828"/>
      <c r="V296" s="828"/>
      <c r="W296" s="828"/>
    </row>
    <row r="297" spans="1:23" ht="16.5" customHeight="1">
      <c r="A297" s="828"/>
      <c r="B297" s="828"/>
      <c r="C297" s="828"/>
      <c r="D297" s="828"/>
      <c r="E297" s="828"/>
      <c r="F297" s="828"/>
      <c r="G297" s="828"/>
      <c r="H297" s="828"/>
      <c r="I297" s="828"/>
      <c r="J297" s="828"/>
      <c r="K297" s="829"/>
      <c r="L297" s="829"/>
      <c r="M297" s="828"/>
      <c r="N297" s="828"/>
      <c r="O297" s="828"/>
      <c r="P297" s="828"/>
      <c r="Q297" s="828"/>
      <c r="R297" s="828"/>
      <c r="S297" s="828"/>
      <c r="T297" s="830"/>
      <c r="U297" s="828"/>
      <c r="V297" s="828"/>
      <c r="W297" s="828"/>
    </row>
    <row r="298" spans="1:23" ht="16.5" customHeight="1">
      <c r="A298" s="828"/>
      <c r="B298" s="828"/>
      <c r="C298" s="828"/>
      <c r="D298" s="828"/>
      <c r="E298" s="828"/>
      <c r="F298" s="828"/>
      <c r="G298" s="828"/>
      <c r="H298" s="828"/>
      <c r="I298" s="828"/>
      <c r="J298" s="828"/>
      <c r="K298" s="829"/>
      <c r="L298" s="829"/>
      <c r="M298" s="828"/>
      <c r="N298" s="828"/>
      <c r="O298" s="828"/>
      <c r="P298" s="828"/>
      <c r="Q298" s="828"/>
      <c r="R298" s="828"/>
      <c r="S298" s="828"/>
      <c r="T298" s="830"/>
      <c r="U298" s="828"/>
      <c r="V298" s="828"/>
      <c r="W298" s="828"/>
    </row>
    <row r="299" spans="1:23" ht="16.5" customHeight="1">
      <c r="A299" s="828"/>
      <c r="B299" s="828"/>
      <c r="C299" s="828"/>
      <c r="D299" s="828"/>
      <c r="E299" s="828"/>
      <c r="F299" s="828"/>
      <c r="G299" s="828"/>
      <c r="H299" s="828"/>
      <c r="I299" s="828"/>
      <c r="J299" s="828"/>
      <c r="K299" s="829"/>
      <c r="L299" s="829"/>
      <c r="M299" s="828"/>
      <c r="N299" s="828"/>
      <c r="O299" s="828"/>
      <c r="P299" s="828"/>
      <c r="Q299" s="828"/>
      <c r="R299" s="828"/>
      <c r="S299" s="828"/>
      <c r="T299" s="830"/>
      <c r="U299" s="828"/>
      <c r="V299" s="828"/>
      <c r="W299" s="828"/>
    </row>
    <row r="300" spans="1:23" ht="16.5" customHeight="1">
      <c r="A300" s="828"/>
      <c r="B300" s="828"/>
      <c r="C300" s="828"/>
      <c r="D300" s="828"/>
      <c r="E300" s="828"/>
      <c r="F300" s="828"/>
      <c r="G300" s="828"/>
      <c r="H300" s="828"/>
      <c r="I300" s="828"/>
      <c r="J300" s="828"/>
      <c r="K300" s="829"/>
      <c r="L300" s="829"/>
      <c r="M300" s="828"/>
      <c r="N300" s="828"/>
      <c r="O300" s="828"/>
      <c r="P300" s="828"/>
      <c r="Q300" s="828"/>
      <c r="R300" s="828"/>
      <c r="S300" s="828"/>
      <c r="T300" s="830"/>
      <c r="U300" s="828"/>
      <c r="V300" s="828"/>
      <c r="W300" s="828"/>
    </row>
    <row r="301" spans="1:23" ht="16.5" customHeight="1">
      <c r="A301" s="828"/>
      <c r="B301" s="828"/>
      <c r="C301" s="828"/>
      <c r="D301" s="828"/>
      <c r="E301" s="828"/>
      <c r="F301" s="828"/>
      <c r="G301" s="828"/>
      <c r="H301" s="828"/>
      <c r="I301" s="828"/>
      <c r="J301" s="828"/>
      <c r="K301" s="829"/>
      <c r="L301" s="829"/>
      <c r="M301" s="828"/>
      <c r="N301" s="828"/>
      <c r="O301" s="828"/>
      <c r="P301" s="828"/>
      <c r="Q301" s="828"/>
      <c r="R301" s="828"/>
      <c r="S301" s="828"/>
      <c r="T301" s="830"/>
      <c r="U301" s="828"/>
      <c r="V301" s="828"/>
      <c r="W301" s="828"/>
    </row>
    <row r="302" spans="1:23" ht="16.5" customHeight="1">
      <c r="A302" s="828"/>
      <c r="B302" s="828"/>
      <c r="C302" s="828"/>
      <c r="D302" s="828"/>
      <c r="E302" s="828"/>
      <c r="F302" s="828"/>
      <c r="G302" s="828"/>
      <c r="H302" s="828"/>
      <c r="I302" s="828"/>
      <c r="J302" s="828"/>
      <c r="K302" s="829"/>
      <c r="L302" s="829"/>
      <c r="M302" s="828"/>
      <c r="N302" s="828"/>
      <c r="O302" s="828"/>
      <c r="P302" s="828"/>
      <c r="Q302" s="828"/>
      <c r="R302" s="828"/>
      <c r="S302" s="828"/>
      <c r="T302" s="830"/>
      <c r="U302" s="828"/>
      <c r="V302" s="828"/>
      <c r="W302" s="828"/>
    </row>
    <row r="303" spans="1:23" ht="16.5" customHeight="1">
      <c r="A303" s="828"/>
      <c r="B303" s="828"/>
      <c r="C303" s="828"/>
      <c r="D303" s="828"/>
      <c r="E303" s="828"/>
      <c r="F303" s="828"/>
      <c r="G303" s="828"/>
      <c r="H303" s="828"/>
      <c r="I303" s="828"/>
      <c r="J303" s="828"/>
      <c r="K303" s="829"/>
      <c r="L303" s="829"/>
      <c r="M303" s="828"/>
      <c r="N303" s="828"/>
      <c r="O303" s="828"/>
      <c r="P303" s="828"/>
      <c r="Q303" s="828"/>
      <c r="R303" s="828"/>
      <c r="S303" s="828"/>
      <c r="T303" s="830"/>
      <c r="U303" s="828"/>
      <c r="V303" s="828"/>
      <c r="W303" s="828"/>
    </row>
    <row r="304" spans="1:23" ht="16.5" customHeight="1">
      <c r="A304" s="828"/>
      <c r="B304" s="828"/>
      <c r="C304" s="828"/>
      <c r="D304" s="828"/>
      <c r="E304" s="828"/>
      <c r="F304" s="828"/>
      <c r="G304" s="828"/>
      <c r="H304" s="828"/>
      <c r="I304" s="828"/>
      <c r="J304" s="828"/>
      <c r="K304" s="829"/>
      <c r="L304" s="829"/>
      <c r="M304" s="828"/>
      <c r="N304" s="828"/>
      <c r="O304" s="828"/>
      <c r="P304" s="828"/>
      <c r="Q304" s="828"/>
      <c r="R304" s="828"/>
      <c r="S304" s="828"/>
      <c r="T304" s="830"/>
      <c r="U304" s="828"/>
      <c r="V304" s="828"/>
      <c r="W304" s="828"/>
    </row>
    <row r="305" spans="1:23" ht="16.5" customHeight="1">
      <c r="A305" s="828"/>
      <c r="B305" s="828"/>
      <c r="C305" s="828"/>
      <c r="D305" s="828"/>
      <c r="E305" s="828"/>
      <c r="F305" s="828"/>
      <c r="G305" s="828"/>
      <c r="H305" s="828"/>
      <c r="I305" s="828"/>
      <c r="J305" s="828"/>
      <c r="K305" s="829"/>
      <c r="L305" s="829"/>
      <c r="M305" s="828"/>
      <c r="N305" s="828"/>
      <c r="O305" s="828"/>
      <c r="P305" s="828"/>
      <c r="Q305" s="828"/>
      <c r="R305" s="828"/>
      <c r="S305" s="828"/>
      <c r="T305" s="830"/>
      <c r="U305" s="828"/>
      <c r="V305" s="828"/>
      <c r="W305" s="828"/>
    </row>
    <row r="306" spans="1:23" ht="16.5" customHeight="1">
      <c r="A306" s="828"/>
      <c r="B306" s="828"/>
      <c r="C306" s="828"/>
      <c r="D306" s="828"/>
      <c r="E306" s="828"/>
      <c r="F306" s="828"/>
      <c r="G306" s="828"/>
      <c r="H306" s="828"/>
      <c r="I306" s="828"/>
      <c r="J306" s="828"/>
      <c r="K306" s="829"/>
      <c r="L306" s="829"/>
      <c r="M306" s="828"/>
      <c r="N306" s="828"/>
      <c r="O306" s="828"/>
      <c r="P306" s="828"/>
      <c r="Q306" s="828"/>
      <c r="R306" s="828"/>
      <c r="S306" s="828"/>
      <c r="T306" s="830"/>
      <c r="U306" s="828"/>
      <c r="V306" s="828"/>
      <c r="W306" s="828"/>
    </row>
    <row r="307" spans="1:23" ht="16.5" customHeight="1">
      <c r="A307" s="828"/>
      <c r="B307" s="828"/>
      <c r="C307" s="828"/>
      <c r="D307" s="828"/>
      <c r="E307" s="828"/>
      <c r="F307" s="828"/>
      <c r="G307" s="828"/>
      <c r="H307" s="828"/>
      <c r="I307" s="828"/>
      <c r="J307" s="828"/>
      <c r="K307" s="829"/>
      <c r="L307" s="829"/>
      <c r="M307" s="828"/>
      <c r="N307" s="828"/>
      <c r="O307" s="828"/>
      <c r="P307" s="828"/>
      <c r="Q307" s="828"/>
      <c r="R307" s="828"/>
      <c r="S307" s="828"/>
      <c r="T307" s="830"/>
      <c r="U307" s="828"/>
      <c r="V307" s="828"/>
      <c r="W307" s="828"/>
    </row>
    <row r="308" spans="1:23" ht="16.5" customHeight="1">
      <c r="A308" s="828"/>
      <c r="B308" s="828"/>
      <c r="C308" s="828"/>
      <c r="D308" s="828"/>
      <c r="E308" s="828"/>
      <c r="F308" s="828"/>
      <c r="G308" s="828"/>
      <c r="H308" s="828"/>
      <c r="I308" s="828"/>
      <c r="J308" s="828"/>
      <c r="K308" s="829"/>
      <c r="L308" s="829"/>
      <c r="M308" s="828"/>
      <c r="N308" s="828"/>
      <c r="O308" s="828"/>
      <c r="P308" s="828"/>
      <c r="Q308" s="828"/>
      <c r="R308" s="828"/>
      <c r="S308" s="828"/>
      <c r="T308" s="830"/>
      <c r="U308" s="828"/>
      <c r="V308" s="828"/>
      <c r="W308" s="828"/>
    </row>
    <row r="309" spans="1:23" ht="16.5" customHeight="1">
      <c r="A309" s="828"/>
      <c r="B309" s="828"/>
      <c r="C309" s="828"/>
      <c r="D309" s="828"/>
      <c r="E309" s="828"/>
      <c r="F309" s="828"/>
      <c r="G309" s="828"/>
      <c r="H309" s="828"/>
      <c r="I309" s="828"/>
      <c r="J309" s="828"/>
      <c r="K309" s="829"/>
      <c r="L309" s="829"/>
      <c r="M309" s="828"/>
      <c r="N309" s="828"/>
      <c r="O309" s="828"/>
      <c r="P309" s="828"/>
      <c r="Q309" s="828"/>
      <c r="R309" s="828"/>
      <c r="S309" s="828"/>
      <c r="T309" s="830"/>
      <c r="U309" s="828"/>
      <c r="V309" s="828"/>
      <c r="W309" s="828"/>
    </row>
    <row r="310" spans="1:23" ht="16.5" customHeight="1">
      <c r="A310" s="828"/>
      <c r="B310" s="828"/>
      <c r="C310" s="828"/>
      <c r="D310" s="828"/>
      <c r="E310" s="828"/>
      <c r="F310" s="828"/>
      <c r="G310" s="828"/>
      <c r="H310" s="828"/>
      <c r="I310" s="828"/>
      <c r="J310" s="828"/>
      <c r="K310" s="829"/>
      <c r="L310" s="829"/>
      <c r="M310" s="828"/>
      <c r="N310" s="828"/>
      <c r="O310" s="828"/>
      <c r="P310" s="828"/>
      <c r="Q310" s="828"/>
      <c r="R310" s="828"/>
      <c r="S310" s="828"/>
      <c r="T310" s="830"/>
      <c r="U310" s="828"/>
      <c r="V310" s="828"/>
      <c r="W310" s="828"/>
    </row>
    <row r="311" spans="1:23" ht="16.5" customHeight="1">
      <c r="A311" s="828"/>
      <c r="B311" s="828"/>
      <c r="C311" s="828"/>
      <c r="D311" s="828"/>
      <c r="E311" s="828"/>
      <c r="F311" s="828"/>
      <c r="G311" s="828"/>
      <c r="H311" s="828"/>
      <c r="I311" s="828"/>
      <c r="J311" s="828"/>
      <c r="K311" s="829"/>
      <c r="L311" s="829"/>
      <c r="M311" s="828"/>
      <c r="N311" s="828"/>
      <c r="O311" s="828"/>
      <c r="P311" s="828"/>
      <c r="Q311" s="828"/>
      <c r="R311" s="828"/>
      <c r="S311" s="828"/>
      <c r="T311" s="830"/>
      <c r="U311" s="828"/>
      <c r="V311" s="828"/>
      <c r="W311" s="828"/>
    </row>
    <row r="312" spans="1:23" ht="16.5" customHeight="1">
      <c r="A312" s="828"/>
      <c r="B312" s="828"/>
      <c r="C312" s="828"/>
      <c r="D312" s="828"/>
      <c r="E312" s="828"/>
      <c r="F312" s="828"/>
      <c r="G312" s="828"/>
      <c r="H312" s="828"/>
      <c r="I312" s="828"/>
      <c r="J312" s="828"/>
      <c r="K312" s="829"/>
      <c r="L312" s="829"/>
      <c r="M312" s="828"/>
      <c r="N312" s="828"/>
      <c r="O312" s="828"/>
      <c r="P312" s="828"/>
      <c r="Q312" s="828"/>
      <c r="R312" s="828"/>
      <c r="S312" s="828"/>
      <c r="T312" s="830"/>
      <c r="U312" s="828"/>
      <c r="V312" s="828"/>
      <c r="W312" s="828"/>
    </row>
    <row r="313" spans="1:23" ht="16.5" customHeight="1">
      <c r="A313" s="828"/>
      <c r="B313" s="828"/>
      <c r="C313" s="828"/>
      <c r="D313" s="828"/>
      <c r="E313" s="828"/>
      <c r="F313" s="828"/>
      <c r="G313" s="828"/>
      <c r="H313" s="828"/>
      <c r="I313" s="828"/>
      <c r="J313" s="828"/>
      <c r="K313" s="829"/>
      <c r="L313" s="829"/>
      <c r="M313" s="828"/>
      <c r="N313" s="828"/>
      <c r="O313" s="828"/>
      <c r="P313" s="828"/>
      <c r="Q313" s="828"/>
      <c r="R313" s="828"/>
      <c r="S313" s="828"/>
      <c r="T313" s="830"/>
      <c r="U313" s="828"/>
      <c r="V313" s="828"/>
      <c r="W313" s="828"/>
    </row>
    <row r="314" spans="1:23" ht="16.5" customHeight="1">
      <c r="A314" s="828"/>
      <c r="B314" s="828"/>
      <c r="C314" s="828"/>
      <c r="D314" s="828"/>
      <c r="E314" s="828"/>
      <c r="F314" s="828"/>
      <c r="G314" s="828"/>
      <c r="H314" s="828"/>
      <c r="I314" s="828"/>
      <c r="J314" s="828"/>
      <c r="K314" s="829"/>
      <c r="L314" s="829"/>
      <c r="M314" s="828"/>
      <c r="N314" s="828"/>
      <c r="O314" s="828"/>
      <c r="P314" s="828"/>
      <c r="Q314" s="828"/>
      <c r="R314" s="828"/>
      <c r="S314" s="828"/>
      <c r="T314" s="830"/>
      <c r="U314" s="828"/>
      <c r="V314" s="828"/>
      <c r="W314" s="828"/>
    </row>
    <row r="315" spans="1:23" ht="16.5" customHeight="1">
      <c r="A315" s="828"/>
      <c r="B315" s="828"/>
      <c r="C315" s="828"/>
      <c r="D315" s="828"/>
      <c r="E315" s="828"/>
      <c r="F315" s="828"/>
      <c r="G315" s="828"/>
      <c r="H315" s="828"/>
      <c r="I315" s="828"/>
      <c r="J315" s="828"/>
      <c r="K315" s="829"/>
      <c r="L315" s="829"/>
      <c r="M315" s="828"/>
      <c r="N315" s="828"/>
      <c r="O315" s="828"/>
      <c r="P315" s="828"/>
      <c r="Q315" s="828"/>
      <c r="R315" s="828"/>
      <c r="S315" s="828"/>
      <c r="T315" s="830"/>
      <c r="U315" s="828"/>
      <c r="V315" s="828"/>
      <c r="W315" s="828"/>
    </row>
    <row r="316" spans="1:23" ht="16.5" customHeight="1">
      <c r="A316" s="828"/>
      <c r="B316" s="828"/>
      <c r="C316" s="828"/>
      <c r="D316" s="828"/>
      <c r="E316" s="828"/>
      <c r="F316" s="828"/>
      <c r="G316" s="828"/>
      <c r="H316" s="828"/>
      <c r="I316" s="828"/>
      <c r="J316" s="828"/>
      <c r="K316" s="829"/>
      <c r="L316" s="829"/>
      <c r="M316" s="828"/>
      <c r="N316" s="828"/>
      <c r="O316" s="828"/>
      <c r="P316" s="828"/>
      <c r="Q316" s="828"/>
      <c r="R316" s="828"/>
      <c r="S316" s="828"/>
      <c r="T316" s="830"/>
      <c r="U316" s="828"/>
      <c r="V316" s="828"/>
      <c r="W316" s="828"/>
    </row>
    <row r="317" spans="1:23" ht="16.5" customHeight="1">
      <c r="A317" s="828"/>
      <c r="B317" s="828"/>
      <c r="C317" s="828"/>
      <c r="D317" s="828"/>
      <c r="E317" s="828"/>
      <c r="F317" s="828"/>
      <c r="G317" s="828"/>
      <c r="H317" s="828"/>
      <c r="I317" s="828"/>
      <c r="J317" s="828"/>
      <c r="K317" s="829"/>
      <c r="L317" s="829"/>
      <c r="M317" s="828"/>
      <c r="N317" s="828"/>
      <c r="O317" s="828"/>
      <c r="P317" s="828"/>
      <c r="Q317" s="828"/>
      <c r="R317" s="828"/>
      <c r="S317" s="828"/>
      <c r="T317" s="830"/>
      <c r="U317" s="828"/>
      <c r="V317" s="828"/>
      <c r="W317" s="828"/>
    </row>
    <row r="318" spans="1:23" ht="16.5" customHeight="1">
      <c r="A318" s="828"/>
      <c r="B318" s="828"/>
      <c r="C318" s="828"/>
      <c r="D318" s="828"/>
      <c r="E318" s="828"/>
      <c r="F318" s="828"/>
      <c r="G318" s="828"/>
      <c r="H318" s="828"/>
      <c r="I318" s="828"/>
      <c r="J318" s="828"/>
      <c r="K318" s="829"/>
      <c r="L318" s="829"/>
      <c r="M318" s="828"/>
      <c r="N318" s="828"/>
      <c r="O318" s="828"/>
      <c r="P318" s="828"/>
      <c r="Q318" s="828"/>
      <c r="R318" s="828"/>
      <c r="S318" s="828"/>
      <c r="T318" s="830"/>
      <c r="U318" s="828"/>
      <c r="V318" s="828"/>
      <c r="W318" s="828"/>
    </row>
    <row r="319" spans="1:23" ht="16.5" customHeight="1">
      <c r="A319" s="828"/>
      <c r="B319" s="828"/>
      <c r="C319" s="828"/>
      <c r="D319" s="828"/>
      <c r="E319" s="828"/>
      <c r="F319" s="828"/>
      <c r="G319" s="828"/>
      <c r="H319" s="828"/>
      <c r="I319" s="828"/>
      <c r="J319" s="828"/>
      <c r="K319" s="829"/>
      <c r="L319" s="829"/>
      <c r="M319" s="828"/>
      <c r="N319" s="828"/>
      <c r="O319" s="828"/>
      <c r="P319" s="828"/>
      <c r="Q319" s="828"/>
      <c r="R319" s="828"/>
      <c r="S319" s="828"/>
      <c r="T319" s="830"/>
      <c r="U319" s="828"/>
      <c r="V319" s="828"/>
      <c r="W319" s="828"/>
    </row>
    <row r="320" spans="1:23" ht="16.5" customHeight="1">
      <c r="A320" s="828"/>
      <c r="B320" s="828"/>
      <c r="C320" s="828"/>
      <c r="D320" s="828"/>
      <c r="E320" s="828"/>
      <c r="F320" s="828"/>
      <c r="G320" s="828"/>
      <c r="H320" s="828"/>
      <c r="I320" s="828"/>
      <c r="J320" s="828"/>
      <c r="K320" s="829"/>
      <c r="L320" s="829"/>
      <c r="M320" s="828"/>
      <c r="N320" s="828"/>
      <c r="O320" s="828"/>
      <c r="P320" s="828"/>
      <c r="Q320" s="828"/>
      <c r="R320" s="828"/>
      <c r="S320" s="828"/>
      <c r="T320" s="830"/>
      <c r="U320" s="828"/>
      <c r="V320" s="828"/>
      <c r="W320" s="828"/>
    </row>
    <row r="321" spans="1:23" ht="16.5" customHeight="1">
      <c r="A321" s="828"/>
      <c r="B321" s="828"/>
      <c r="C321" s="828"/>
      <c r="D321" s="828"/>
      <c r="E321" s="828"/>
      <c r="F321" s="828"/>
      <c r="G321" s="828"/>
      <c r="H321" s="828"/>
      <c r="I321" s="828"/>
      <c r="J321" s="828"/>
      <c r="K321" s="829"/>
      <c r="L321" s="829"/>
      <c r="M321" s="828"/>
      <c r="N321" s="828"/>
      <c r="O321" s="828"/>
      <c r="P321" s="828"/>
      <c r="Q321" s="828"/>
      <c r="R321" s="828"/>
      <c r="S321" s="828"/>
      <c r="T321" s="830"/>
      <c r="U321" s="828"/>
      <c r="V321" s="828"/>
      <c r="W321" s="828"/>
    </row>
    <row r="322" spans="1:23" ht="16.5" customHeight="1">
      <c r="A322" s="828"/>
      <c r="B322" s="828"/>
      <c r="C322" s="828"/>
      <c r="D322" s="828"/>
      <c r="E322" s="828"/>
      <c r="F322" s="828"/>
      <c r="G322" s="828"/>
      <c r="H322" s="828"/>
      <c r="I322" s="828"/>
      <c r="J322" s="828"/>
      <c r="K322" s="829"/>
      <c r="L322" s="829"/>
      <c r="M322" s="828"/>
      <c r="N322" s="828"/>
      <c r="O322" s="828"/>
      <c r="P322" s="828"/>
      <c r="Q322" s="828"/>
      <c r="R322" s="828"/>
      <c r="S322" s="828"/>
      <c r="T322" s="830"/>
      <c r="U322" s="828"/>
      <c r="V322" s="828"/>
      <c r="W322" s="828"/>
    </row>
    <row r="323" spans="1:23" ht="16.5" customHeight="1">
      <c r="A323" s="828"/>
      <c r="B323" s="828"/>
      <c r="C323" s="828"/>
      <c r="D323" s="828"/>
      <c r="E323" s="828"/>
      <c r="F323" s="828"/>
      <c r="G323" s="828"/>
      <c r="H323" s="828"/>
      <c r="I323" s="828"/>
      <c r="J323" s="828"/>
      <c r="K323" s="829"/>
      <c r="L323" s="829"/>
      <c r="M323" s="828"/>
      <c r="N323" s="828"/>
      <c r="O323" s="828"/>
      <c r="P323" s="828"/>
      <c r="Q323" s="828"/>
      <c r="R323" s="828"/>
      <c r="S323" s="828"/>
      <c r="T323" s="830"/>
      <c r="U323" s="828"/>
      <c r="V323" s="828"/>
      <c r="W323" s="828"/>
    </row>
    <row r="324" spans="1:23" ht="16.5" customHeight="1">
      <c r="A324" s="828"/>
      <c r="B324" s="828"/>
      <c r="C324" s="828"/>
      <c r="D324" s="828"/>
      <c r="E324" s="828"/>
      <c r="F324" s="828"/>
      <c r="G324" s="828"/>
      <c r="H324" s="828"/>
      <c r="I324" s="828"/>
      <c r="J324" s="828"/>
      <c r="K324" s="829"/>
      <c r="L324" s="829"/>
      <c r="M324" s="828"/>
      <c r="N324" s="828"/>
      <c r="O324" s="828"/>
      <c r="P324" s="828"/>
      <c r="Q324" s="828"/>
      <c r="R324" s="828"/>
      <c r="S324" s="828"/>
      <c r="T324" s="830"/>
      <c r="U324" s="828"/>
      <c r="V324" s="828"/>
      <c r="W324" s="828"/>
    </row>
    <row r="325" spans="1:23" ht="16.5" customHeight="1">
      <c r="A325" s="828"/>
      <c r="B325" s="828"/>
      <c r="C325" s="828"/>
      <c r="D325" s="828"/>
      <c r="E325" s="828"/>
      <c r="F325" s="828"/>
      <c r="G325" s="828"/>
      <c r="H325" s="828"/>
      <c r="I325" s="828"/>
      <c r="J325" s="828"/>
      <c r="K325" s="829"/>
      <c r="L325" s="829"/>
      <c r="M325" s="828"/>
      <c r="N325" s="828"/>
      <c r="O325" s="828"/>
      <c r="P325" s="828"/>
      <c r="Q325" s="828"/>
      <c r="R325" s="828"/>
      <c r="S325" s="828"/>
      <c r="T325" s="830"/>
      <c r="U325" s="828"/>
      <c r="V325" s="828"/>
      <c r="W325" s="828"/>
    </row>
    <row r="326" spans="1:23" ht="16.5" customHeight="1">
      <c r="A326" s="828"/>
      <c r="B326" s="828"/>
      <c r="C326" s="828"/>
      <c r="D326" s="828"/>
      <c r="E326" s="828"/>
      <c r="F326" s="828"/>
      <c r="G326" s="828"/>
      <c r="H326" s="828"/>
      <c r="I326" s="828"/>
      <c r="J326" s="828"/>
      <c r="K326" s="829"/>
      <c r="L326" s="829"/>
      <c r="M326" s="828"/>
      <c r="N326" s="828"/>
      <c r="O326" s="828"/>
      <c r="P326" s="828"/>
      <c r="Q326" s="828"/>
      <c r="R326" s="828"/>
      <c r="S326" s="828"/>
      <c r="T326" s="830"/>
      <c r="U326" s="828"/>
      <c r="V326" s="828"/>
      <c r="W326" s="828"/>
    </row>
    <row r="327" spans="1:23" ht="16.5" customHeight="1">
      <c r="A327" s="828"/>
      <c r="B327" s="828"/>
      <c r="C327" s="828"/>
      <c r="D327" s="828"/>
      <c r="E327" s="828"/>
      <c r="F327" s="828"/>
      <c r="G327" s="828"/>
      <c r="H327" s="828"/>
      <c r="I327" s="828"/>
      <c r="J327" s="828"/>
      <c r="K327" s="829"/>
      <c r="L327" s="829"/>
      <c r="M327" s="828"/>
      <c r="N327" s="828"/>
      <c r="O327" s="828"/>
      <c r="P327" s="828"/>
      <c r="Q327" s="828"/>
      <c r="R327" s="828"/>
      <c r="S327" s="828"/>
      <c r="T327" s="830"/>
      <c r="U327" s="828"/>
      <c r="V327" s="828"/>
      <c r="W327" s="828"/>
    </row>
    <row r="328" spans="1:23" ht="16.5" customHeight="1">
      <c r="A328" s="828"/>
      <c r="B328" s="828"/>
      <c r="C328" s="828"/>
      <c r="D328" s="828"/>
      <c r="E328" s="828"/>
      <c r="F328" s="828"/>
      <c r="G328" s="828"/>
      <c r="H328" s="828"/>
      <c r="I328" s="828"/>
      <c r="J328" s="828"/>
      <c r="K328" s="829"/>
      <c r="L328" s="829"/>
      <c r="M328" s="828"/>
      <c r="N328" s="828"/>
      <c r="O328" s="828"/>
      <c r="P328" s="828"/>
      <c r="Q328" s="828"/>
      <c r="R328" s="828"/>
      <c r="S328" s="828"/>
      <c r="T328" s="830"/>
      <c r="U328" s="828"/>
      <c r="V328" s="828"/>
      <c r="W328" s="828"/>
    </row>
    <row r="329" spans="1:23" ht="16.5" customHeight="1">
      <c r="A329" s="828"/>
      <c r="B329" s="828"/>
      <c r="C329" s="828"/>
      <c r="D329" s="828"/>
      <c r="E329" s="828"/>
      <c r="F329" s="828"/>
      <c r="G329" s="828"/>
      <c r="H329" s="828"/>
      <c r="I329" s="828"/>
      <c r="J329" s="828"/>
      <c r="K329" s="829"/>
      <c r="L329" s="829"/>
      <c r="M329" s="828"/>
      <c r="N329" s="828"/>
      <c r="O329" s="828"/>
      <c r="P329" s="828"/>
      <c r="Q329" s="828"/>
      <c r="R329" s="828"/>
      <c r="S329" s="828"/>
      <c r="T329" s="830"/>
      <c r="U329" s="828"/>
      <c r="V329" s="828"/>
      <c r="W329" s="828"/>
    </row>
    <row r="330" spans="1:23" ht="16.5" customHeight="1">
      <c r="A330" s="828"/>
      <c r="B330" s="828"/>
      <c r="C330" s="828"/>
      <c r="D330" s="828"/>
      <c r="E330" s="828"/>
      <c r="F330" s="828"/>
      <c r="G330" s="828"/>
      <c r="H330" s="828"/>
      <c r="I330" s="828"/>
      <c r="J330" s="828"/>
      <c r="K330" s="829"/>
      <c r="L330" s="829"/>
      <c r="M330" s="828"/>
      <c r="N330" s="828"/>
      <c r="O330" s="828"/>
      <c r="P330" s="828"/>
      <c r="Q330" s="828"/>
      <c r="R330" s="828"/>
      <c r="S330" s="828"/>
      <c r="T330" s="830"/>
      <c r="U330" s="828"/>
      <c r="V330" s="828"/>
      <c r="W330" s="828"/>
    </row>
    <row r="331" spans="1:23" ht="16.5" customHeight="1">
      <c r="A331" s="828"/>
      <c r="B331" s="828"/>
      <c r="C331" s="828"/>
      <c r="D331" s="828"/>
      <c r="E331" s="828"/>
      <c r="F331" s="828"/>
      <c r="G331" s="828"/>
      <c r="H331" s="828"/>
      <c r="I331" s="828"/>
      <c r="J331" s="828"/>
      <c r="K331" s="829"/>
      <c r="L331" s="829"/>
      <c r="M331" s="828"/>
      <c r="N331" s="828"/>
      <c r="O331" s="828"/>
      <c r="P331" s="828"/>
      <c r="Q331" s="828"/>
      <c r="R331" s="828"/>
      <c r="S331" s="828"/>
      <c r="T331" s="830"/>
      <c r="U331" s="828"/>
      <c r="V331" s="828"/>
      <c r="W331" s="828"/>
    </row>
    <row r="332" spans="1:23" ht="16.5" customHeight="1">
      <c r="A332" s="828"/>
      <c r="B332" s="828"/>
      <c r="C332" s="828"/>
      <c r="D332" s="828"/>
      <c r="E332" s="828"/>
      <c r="F332" s="828"/>
      <c r="G332" s="828"/>
      <c r="H332" s="828"/>
      <c r="I332" s="828"/>
      <c r="J332" s="828"/>
      <c r="K332" s="829"/>
      <c r="L332" s="829"/>
      <c r="M332" s="828"/>
      <c r="N332" s="828"/>
      <c r="O332" s="828"/>
      <c r="P332" s="828"/>
      <c r="Q332" s="828"/>
      <c r="R332" s="828"/>
      <c r="S332" s="828"/>
      <c r="T332" s="830"/>
      <c r="U332" s="828"/>
      <c r="V332" s="828"/>
      <c r="W332" s="828"/>
    </row>
    <row r="333" spans="1:23" ht="16.5" customHeight="1">
      <c r="A333" s="828"/>
      <c r="B333" s="828"/>
      <c r="C333" s="828"/>
      <c r="D333" s="828"/>
      <c r="E333" s="828"/>
      <c r="F333" s="828"/>
      <c r="G333" s="828"/>
      <c r="H333" s="828"/>
      <c r="I333" s="828"/>
      <c r="J333" s="828"/>
      <c r="K333" s="829"/>
      <c r="L333" s="829"/>
      <c r="M333" s="828"/>
      <c r="N333" s="828"/>
      <c r="O333" s="828"/>
      <c r="P333" s="828"/>
      <c r="Q333" s="828"/>
      <c r="R333" s="828"/>
      <c r="S333" s="828"/>
      <c r="T333" s="830"/>
      <c r="U333" s="828"/>
      <c r="V333" s="828"/>
      <c r="W333" s="828"/>
    </row>
    <row r="334" spans="1:23" ht="16.5" customHeight="1">
      <c r="A334" s="828"/>
      <c r="B334" s="828"/>
      <c r="C334" s="828"/>
      <c r="D334" s="828"/>
      <c r="E334" s="828"/>
      <c r="F334" s="828"/>
      <c r="G334" s="828"/>
      <c r="H334" s="828"/>
      <c r="I334" s="828"/>
      <c r="J334" s="828"/>
      <c r="K334" s="829"/>
      <c r="L334" s="829"/>
      <c r="M334" s="828"/>
      <c r="N334" s="828"/>
      <c r="O334" s="828"/>
      <c r="P334" s="828"/>
      <c r="Q334" s="828"/>
      <c r="R334" s="828"/>
      <c r="S334" s="828"/>
      <c r="T334" s="830"/>
      <c r="U334" s="828"/>
      <c r="V334" s="828"/>
      <c r="W334" s="828"/>
    </row>
    <row r="335" spans="1:23" ht="16.5" customHeight="1">
      <c r="A335" s="828"/>
      <c r="B335" s="828"/>
      <c r="C335" s="828"/>
      <c r="D335" s="828"/>
      <c r="E335" s="828"/>
      <c r="F335" s="828"/>
      <c r="G335" s="828"/>
      <c r="H335" s="828"/>
      <c r="I335" s="828"/>
      <c r="J335" s="828"/>
      <c r="K335" s="829"/>
      <c r="L335" s="829"/>
      <c r="M335" s="828"/>
      <c r="N335" s="828"/>
      <c r="O335" s="828"/>
      <c r="P335" s="828"/>
      <c r="Q335" s="828"/>
      <c r="R335" s="828"/>
      <c r="S335" s="828"/>
      <c r="T335" s="830"/>
      <c r="U335" s="828"/>
      <c r="V335" s="828"/>
      <c r="W335" s="828"/>
    </row>
    <row r="336" spans="1:23" ht="16.5" customHeight="1">
      <c r="A336" s="828"/>
      <c r="B336" s="828"/>
      <c r="C336" s="828"/>
      <c r="D336" s="828"/>
      <c r="E336" s="828"/>
      <c r="F336" s="828"/>
      <c r="G336" s="828"/>
      <c r="H336" s="828"/>
      <c r="I336" s="828"/>
      <c r="J336" s="828"/>
      <c r="K336" s="829"/>
      <c r="L336" s="829"/>
      <c r="M336" s="828"/>
      <c r="N336" s="828"/>
      <c r="O336" s="828"/>
      <c r="P336" s="828"/>
      <c r="Q336" s="828"/>
      <c r="R336" s="828"/>
      <c r="S336" s="828"/>
      <c r="T336" s="830"/>
      <c r="U336" s="828"/>
      <c r="V336" s="828"/>
      <c r="W336" s="828"/>
    </row>
    <row r="337" spans="1:23" ht="16.5" customHeight="1">
      <c r="A337" s="828"/>
      <c r="B337" s="828"/>
      <c r="C337" s="828"/>
      <c r="D337" s="828"/>
      <c r="E337" s="828"/>
      <c r="F337" s="828"/>
      <c r="G337" s="828"/>
      <c r="H337" s="828"/>
      <c r="I337" s="828"/>
      <c r="J337" s="828"/>
      <c r="K337" s="829"/>
      <c r="L337" s="829"/>
      <c r="M337" s="828"/>
      <c r="N337" s="828"/>
      <c r="O337" s="828"/>
      <c r="P337" s="828"/>
      <c r="Q337" s="828"/>
      <c r="R337" s="828"/>
      <c r="S337" s="828"/>
      <c r="T337" s="830"/>
      <c r="U337" s="828"/>
      <c r="V337" s="828"/>
      <c r="W337" s="828"/>
    </row>
    <row r="338" spans="1:23" ht="16.5" customHeight="1">
      <c r="A338" s="828"/>
      <c r="B338" s="828"/>
      <c r="C338" s="828"/>
      <c r="D338" s="828"/>
      <c r="E338" s="828"/>
      <c r="F338" s="828"/>
      <c r="G338" s="828"/>
      <c r="H338" s="828"/>
      <c r="I338" s="828"/>
      <c r="J338" s="828"/>
      <c r="K338" s="829"/>
      <c r="L338" s="829"/>
      <c r="M338" s="828"/>
      <c r="N338" s="828"/>
      <c r="O338" s="828"/>
      <c r="P338" s="828"/>
      <c r="Q338" s="828"/>
      <c r="R338" s="828"/>
      <c r="S338" s="828"/>
      <c r="T338" s="830"/>
      <c r="U338" s="828"/>
      <c r="V338" s="828"/>
      <c r="W338" s="828"/>
    </row>
    <row r="339" spans="1:23" ht="16.5" customHeight="1">
      <c r="A339" s="828"/>
      <c r="B339" s="828"/>
      <c r="C339" s="828"/>
      <c r="D339" s="828"/>
      <c r="E339" s="828"/>
      <c r="F339" s="828"/>
      <c r="G339" s="828"/>
      <c r="H339" s="828"/>
      <c r="I339" s="828"/>
      <c r="J339" s="828"/>
      <c r="K339" s="829"/>
      <c r="L339" s="829"/>
      <c r="M339" s="828"/>
      <c r="N339" s="828"/>
      <c r="O339" s="828"/>
      <c r="P339" s="828"/>
      <c r="Q339" s="828"/>
      <c r="R339" s="828"/>
      <c r="S339" s="828"/>
      <c r="T339" s="830"/>
      <c r="U339" s="828"/>
      <c r="V339" s="828"/>
      <c r="W339" s="828"/>
    </row>
    <row r="340" spans="1:23" ht="16.5" customHeight="1">
      <c r="A340" s="828"/>
      <c r="B340" s="828"/>
      <c r="C340" s="828"/>
      <c r="D340" s="828"/>
      <c r="E340" s="828"/>
      <c r="F340" s="828"/>
      <c r="G340" s="828"/>
      <c r="H340" s="828"/>
      <c r="I340" s="828"/>
      <c r="J340" s="828"/>
      <c r="K340" s="829"/>
      <c r="L340" s="829"/>
      <c r="M340" s="828"/>
      <c r="N340" s="828"/>
      <c r="O340" s="828"/>
      <c r="P340" s="828"/>
      <c r="Q340" s="828"/>
      <c r="R340" s="828"/>
      <c r="S340" s="828"/>
      <c r="T340" s="830"/>
      <c r="U340" s="828"/>
      <c r="V340" s="828"/>
      <c r="W340" s="828"/>
    </row>
    <row r="341" spans="1:23" ht="16.5" customHeight="1">
      <c r="A341" s="828"/>
      <c r="B341" s="828"/>
      <c r="C341" s="828"/>
      <c r="D341" s="828"/>
      <c r="E341" s="828"/>
      <c r="F341" s="828"/>
      <c r="G341" s="828"/>
      <c r="H341" s="828"/>
      <c r="I341" s="828"/>
      <c r="J341" s="828"/>
      <c r="K341" s="829"/>
      <c r="L341" s="829"/>
      <c r="M341" s="828"/>
      <c r="N341" s="828"/>
      <c r="O341" s="828"/>
      <c r="P341" s="828"/>
      <c r="Q341" s="828"/>
      <c r="R341" s="828"/>
      <c r="S341" s="828"/>
      <c r="T341" s="830"/>
      <c r="U341" s="828"/>
      <c r="V341" s="828"/>
      <c r="W341" s="828"/>
    </row>
    <row r="342" spans="1:23" ht="16.5" customHeight="1">
      <c r="A342" s="828"/>
      <c r="B342" s="828"/>
      <c r="C342" s="828"/>
      <c r="D342" s="828"/>
      <c r="E342" s="828"/>
      <c r="F342" s="828"/>
      <c r="G342" s="828"/>
      <c r="H342" s="828"/>
      <c r="I342" s="828"/>
      <c r="J342" s="828"/>
      <c r="K342" s="829"/>
      <c r="L342" s="829"/>
      <c r="M342" s="828"/>
      <c r="N342" s="828"/>
      <c r="O342" s="828"/>
      <c r="P342" s="828"/>
      <c r="Q342" s="828"/>
      <c r="R342" s="828"/>
      <c r="S342" s="828"/>
      <c r="T342" s="830"/>
      <c r="U342" s="828"/>
      <c r="V342" s="828"/>
      <c r="W342" s="828"/>
    </row>
    <row r="343" spans="1:23" ht="16.5" customHeight="1">
      <c r="A343" s="828"/>
      <c r="B343" s="828"/>
      <c r="C343" s="828"/>
      <c r="D343" s="828"/>
      <c r="E343" s="828"/>
      <c r="F343" s="828"/>
      <c r="G343" s="828"/>
      <c r="H343" s="828"/>
      <c r="I343" s="828"/>
      <c r="J343" s="828"/>
      <c r="K343" s="829"/>
      <c r="L343" s="829"/>
      <c r="M343" s="828"/>
      <c r="N343" s="828"/>
      <c r="O343" s="828"/>
      <c r="P343" s="828"/>
      <c r="Q343" s="828"/>
      <c r="R343" s="828"/>
      <c r="S343" s="828"/>
      <c r="T343" s="830"/>
      <c r="U343" s="828"/>
      <c r="V343" s="828"/>
      <c r="W343" s="828"/>
    </row>
    <row r="344" spans="1:23" ht="16.5" customHeight="1">
      <c r="A344" s="828"/>
      <c r="B344" s="828"/>
      <c r="C344" s="828"/>
      <c r="D344" s="828"/>
      <c r="E344" s="828"/>
      <c r="F344" s="828"/>
      <c r="G344" s="828"/>
      <c r="H344" s="828"/>
      <c r="I344" s="828"/>
      <c r="J344" s="828"/>
      <c r="K344" s="829"/>
      <c r="L344" s="829"/>
      <c r="M344" s="828"/>
      <c r="N344" s="828"/>
      <c r="O344" s="828"/>
      <c r="P344" s="828"/>
      <c r="Q344" s="828"/>
      <c r="R344" s="828"/>
      <c r="S344" s="828"/>
      <c r="T344" s="830"/>
      <c r="U344" s="828"/>
      <c r="V344" s="828"/>
      <c r="W344" s="828"/>
    </row>
    <row r="345" spans="1:23" ht="16.5" customHeight="1">
      <c r="A345" s="828"/>
      <c r="B345" s="828"/>
      <c r="C345" s="828"/>
      <c r="D345" s="828"/>
      <c r="E345" s="828"/>
      <c r="F345" s="828"/>
      <c r="G345" s="828"/>
      <c r="H345" s="828"/>
      <c r="I345" s="828"/>
      <c r="J345" s="828"/>
      <c r="K345" s="829"/>
      <c r="L345" s="829"/>
      <c r="M345" s="828"/>
      <c r="N345" s="828"/>
      <c r="O345" s="828"/>
      <c r="P345" s="828"/>
      <c r="Q345" s="828"/>
      <c r="R345" s="828"/>
      <c r="S345" s="828"/>
      <c r="T345" s="830"/>
      <c r="U345" s="828"/>
      <c r="V345" s="828"/>
      <c r="W345" s="828"/>
    </row>
    <row r="346" spans="1:23" ht="16.5" customHeight="1">
      <c r="A346" s="828"/>
      <c r="B346" s="828"/>
      <c r="C346" s="828"/>
      <c r="D346" s="828"/>
      <c r="E346" s="828"/>
      <c r="F346" s="828"/>
      <c r="G346" s="828"/>
      <c r="H346" s="828"/>
      <c r="I346" s="828"/>
      <c r="J346" s="828"/>
      <c r="K346" s="829"/>
      <c r="L346" s="829"/>
      <c r="M346" s="828"/>
      <c r="N346" s="828"/>
      <c r="O346" s="828"/>
      <c r="P346" s="828"/>
      <c r="Q346" s="828"/>
      <c r="R346" s="828"/>
      <c r="S346" s="828"/>
      <c r="T346" s="830"/>
      <c r="U346" s="828"/>
      <c r="V346" s="828"/>
      <c r="W346" s="828"/>
    </row>
    <row r="347" spans="1:23" ht="16.5" customHeight="1">
      <c r="A347" s="828"/>
      <c r="B347" s="828"/>
      <c r="C347" s="828"/>
      <c r="D347" s="828"/>
      <c r="E347" s="828"/>
      <c r="F347" s="828"/>
      <c r="G347" s="828"/>
      <c r="H347" s="828"/>
      <c r="I347" s="828"/>
      <c r="J347" s="828"/>
      <c r="K347" s="829"/>
      <c r="L347" s="829"/>
      <c r="M347" s="828"/>
      <c r="N347" s="828"/>
      <c r="O347" s="828"/>
      <c r="P347" s="828"/>
      <c r="Q347" s="828"/>
      <c r="R347" s="828"/>
      <c r="S347" s="828"/>
      <c r="T347" s="830"/>
      <c r="U347" s="828"/>
      <c r="V347" s="828"/>
      <c r="W347" s="828"/>
    </row>
    <row r="348" spans="1:23" ht="16.5" customHeight="1">
      <c r="A348" s="828"/>
      <c r="B348" s="828"/>
      <c r="C348" s="828"/>
      <c r="D348" s="828"/>
      <c r="E348" s="828"/>
      <c r="F348" s="828"/>
      <c r="G348" s="828"/>
      <c r="H348" s="828"/>
      <c r="I348" s="828"/>
      <c r="J348" s="828"/>
      <c r="K348" s="829"/>
      <c r="L348" s="829"/>
      <c r="M348" s="828"/>
      <c r="N348" s="828"/>
      <c r="O348" s="828"/>
      <c r="P348" s="828"/>
      <c r="Q348" s="828"/>
      <c r="R348" s="828"/>
      <c r="S348" s="828"/>
      <c r="T348" s="830"/>
      <c r="U348" s="828"/>
      <c r="V348" s="828"/>
      <c r="W348" s="828"/>
    </row>
    <row r="349" spans="1:23" ht="16.5" customHeight="1">
      <c r="A349" s="828"/>
      <c r="B349" s="828"/>
      <c r="C349" s="828"/>
      <c r="D349" s="828"/>
      <c r="E349" s="828"/>
      <c r="F349" s="828"/>
      <c r="G349" s="828"/>
      <c r="H349" s="828"/>
      <c r="I349" s="828"/>
      <c r="J349" s="828"/>
      <c r="K349" s="829"/>
      <c r="L349" s="829"/>
      <c r="M349" s="828"/>
      <c r="N349" s="828"/>
      <c r="O349" s="828"/>
      <c r="P349" s="828"/>
      <c r="Q349" s="828"/>
      <c r="R349" s="828"/>
      <c r="S349" s="828"/>
      <c r="T349" s="830"/>
      <c r="U349" s="828"/>
      <c r="V349" s="828"/>
      <c r="W349" s="828"/>
    </row>
    <row r="350" spans="1:23" ht="16.5" customHeight="1">
      <c r="A350" s="828"/>
      <c r="B350" s="828"/>
      <c r="C350" s="828"/>
      <c r="D350" s="828"/>
      <c r="E350" s="828"/>
      <c r="F350" s="828"/>
      <c r="G350" s="828"/>
      <c r="H350" s="828"/>
      <c r="I350" s="828"/>
      <c r="J350" s="828"/>
      <c r="K350" s="829"/>
      <c r="L350" s="829"/>
      <c r="M350" s="828"/>
      <c r="N350" s="828"/>
      <c r="O350" s="828"/>
      <c r="P350" s="828"/>
      <c r="Q350" s="828"/>
      <c r="R350" s="828"/>
      <c r="S350" s="828"/>
      <c r="T350" s="830"/>
      <c r="U350" s="828"/>
      <c r="V350" s="828"/>
      <c r="W350" s="828"/>
    </row>
    <row r="351" spans="1:23" ht="16.5" customHeight="1">
      <c r="A351" s="828"/>
      <c r="B351" s="828"/>
      <c r="C351" s="828"/>
      <c r="D351" s="828"/>
      <c r="E351" s="828"/>
      <c r="F351" s="828"/>
      <c r="G351" s="828"/>
      <c r="H351" s="828"/>
      <c r="I351" s="828"/>
      <c r="J351" s="828"/>
      <c r="K351" s="829"/>
      <c r="L351" s="829"/>
      <c r="M351" s="828"/>
      <c r="N351" s="828"/>
      <c r="O351" s="828"/>
      <c r="P351" s="828"/>
      <c r="Q351" s="828"/>
      <c r="R351" s="828"/>
      <c r="S351" s="828"/>
      <c r="T351" s="830"/>
      <c r="U351" s="828"/>
      <c r="V351" s="828"/>
      <c r="W351" s="828"/>
    </row>
    <row r="352" spans="1:23" ht="16.5" customHeight="1">
      <c r="A352" s="828"/>
      <c r="B352" s="828"/>
      <c r="C352" s="828"/>
      <c r="D352" s="828"/>
      <c r="E352" s="828"/>
      <c r="F352" s="828"/>
      <c r="G352" s="828"/>
      <c r="H352" s="828"/>
      <c r="I352" s="828"/>
      <c r="J352" s="828"/>
      <c r="K352" s="829"/>
      <c r="L352" s="829"/>
      <c r="M352" s="828"/>
      <c r="N352" s="828"/>
      <c r="O352" s="828"/>
      <c r="P352" s="828"/>
      <c r="Q352" s="828"/>
      <c r="R352" s="828"/>
      <c r="S352" s="828"/>
      <c r="T352" s="830"/>
      <c r="U352" s="828"/>
      <c r="V352" s="828"/>
      <c r="W352" s="828"/>
    </row>
    <row r="353" spans="1:23" ht="16.5" customHeight="1">
      <c r="A353" s="828"/>
      <c r="B353" s="828"/>
      <c r="C353" s="828"/>
      <c r="D353" s="828"/>
      <c r="E353" s="828"/>
      <c r="F353" s="828"/>
      <c r="G353" s="828"/>
      <c r="H353" s="828"/>
      <c r="I353" s="828"/>
      <c r="J353" s="828"/>
      <c r="K353" s="829"/>
      <c r="L353" s="829"/>
      <c r="M353" s="828"/>
      <c r="N353" s="828"/>
      <c r="O353" s="828"/>
      <c r="P353" s="828"/>
      <c r="Q353" s="828"/>
      <c r="R353" s="828"/>
      <c r="S353" s="828"/>
      <c r="T353" s="830"/>
      <c r="U353" s="828"/>
      <c r="V353" s="828"/>
      <c r="W353" s="828"/>
    </row>
    <row r="354" spans="1:23" ht="16.5" customHeight="1">
      <c r="A354" s="828"/>
      <c r="B354" s="828"/>
      <c r="C354" s="828"/>
      <c r="D354" s="828"/>
      <c r="E354" s="828"/>
      <c r="F354" s="828"/>
      <c r="G354" s="828"/>
      <c r="H354" s="828"/>
      <c r="I354" s="828"/>
      <c r="J354" s="828"/>
      <c r="K354" s="829"/>
      <c r="L354" s="829"/>
      <c r="M354" s="828"/>
      <c r="N354" s="828"/>
      <c r="O354" s="828"/>
      <c r="P354" s="828"/>
      <c r="Q354" s="828"/>
      <c r="R354" s="828"/>
      <c r="S354" s="828"/>
      <c r="T354" s="830"/>
      <c r="U354" s="828"/>
      <c r="V354" s="828"/>
      <c r="W354" s="828"/>
    </row>
    <row r="355" spans="1:23" ht="16.5" customHeight="1">
      <c r="A355" s="828"/>
      <c r="B355" s="828"/>
      <c r="C355" s="828"/>
      <c r="D355" s="828"/>
      <c r="E355" s="828"/>
      <c r="F355" s="828"/>
      <c r="G355" s="828"/>
      <c r="H355" s="828"/>
      <c r="I355" s="828"/>
      <c r="J355" s="828"/>
      <c r="K355" s="829"/>
      <c r="L355" s="829"/>
      <c r="M355" s="828"/>
      <c r="N355" s="828"/>
      <c r="O355" s="828"/>
      <c r="P355" s="828"/>
      <c r="Q355" s="828"/>
      <c r="R355" s="828"/>
      <c r="S355" s="828"/>
      <c r="T355" s="830"/>
      <c r="U355" s="828"/>
      <c r="V355" s="828"/>
      <c r="W355" s="828"/>
    </row>
    <row r="356" spans="1:23" ht="16.5" customHeight="1">
      <c r="A356" s="828"/>
      <c r="B356" s="828"/>
      <c r="C356" s="828"/>
      <c r="D356" s="828"/>
      <c r="E356" s="828"/>
      <c r="F356" s="828"/>
      <c r="G356" s="828"/>
      <c r="H356" s="828"/>
      <c r="I356" s="828"/>
      <c r="J356" s="828"/>
      <c r="K356" s="829"/>
      <c r="L356" s="829"/>
      <c r="M356" s="828"/>
      <c r="N356" s="828"/>
      <c r="O356" s="828"/>
      <c r="P356" s="828"/>
      <c r="Q356" s="828"/>
      <c r="R356" s="828"/>
      <c r="S356" s="828"/>
      <c r="T356" s="830"/>
      <c r="U356" s="828"/>
      <c r="V356" s="828"/>
      <c r="W356" s="828"/>
    </row>
    <row r="357" spans="1:23" ht="16.5" customHeight="1">
      <c r="A357" s="828"/>
      <c r="B357" s="828"/>
      <c r="C357" s="828"/>
      <c r="D357" s="828"/>
      <c r="E357" s="828"/>
      <c r="F357" s="828"/>
      <c r="G357" s="828"/>
      <c r="H357" s="828"/>
      <c r="I357" s="828"/>
      <c r="J357" s="828"/>
      <c r="K357" s="829"/>
      <c r="L357" s="829"/>
      <c r="M357" s="828"/>
      <c r="N357" s="828"/>
      <c r="O357" s="828"/>
      <c r="P357" s="828"/>
      <c r="Q357" s="828"/>
      <c r="R357" s="828"/>
      <c r="S357" s="828"/>
      <c r="T357" s="830"/>
      <c r="U357" s="828"/>
      <c r="V357" s="828"/>
      <c r="W357" s="828"/>
    </row>
    <row r="358" spans="1:23" ht="16.5" customHeight="1">
      <c r="A358" s="828"/>
      <c r="B358" s="828"/>
      <c r="C358" s="828"/>
      <c r="D358" s="828"/>
      <c r="E358" s="828"/>
      <c r="F358" s="828"/>
      <c r="G358" s="828"/>
      <c r="H358" s="828"/>
      <c r="I358" s="828"/>
      <c r="J358" s="828"/>
      <c r="K358" s="829"/>
      <c r="L358" s="829"/>
      <c r="M358" s="828"/>
      <c r="N358" s="828"/>
      <c r="O358" s="828"/>
      <c r="P358" s="828"/>
      <c r="Q358" s="828"/>
      <c r="R358" s="828"/>
      <c r="S358" s="828"/>
      <c r="T358" s="830"/>
      <c r="U358" s="828"/>
      <c r="V358" s="828"/>
      <c r="W358" s="828"/>
    </row>
    <row r="359" spans="1:23" ht="16.5" customHeight="1">
      <c r="A359" s="828"/>
      <c r="B359" s="828"/>
      <c r="C359" s="828"/>
      <c r="D359" s="828"/>
      <c r="E359" s="828"/>
      <c r="F359" s="828"/>
      <c r="G359" s="828"/>
      <c r="H359" s="828"/>
      <c r="I359" s="828"/>
      <c r="J359" s="828"/>
      <c r="K359" s="829"/>
      <c r="L359" s="829"/>
      <c r="M359" s="828"/>
      <c r="N359" s="828"/>
      <c r="O359" s="828"/>
      <c r="P359" s="828"/>
      <c r="Q359" s="828"/>
      <c r="R359" s="828"/>
      <c r="S359" s="828"/>
      <c r="T359" s="830"/>
      <c r="U359" s="828"/>
      <c r="V359" s="828"/>
      <c r="W359" s="828"/>
    </row>
    <row r="360" spans="1:23" ht="16.5" customHeight="1">
      <c r="A360" s="828"/>
      <c r="B360" s="828"/>
      <c r="C360" s="828"/>
      <c r="D360" s="828"/>
      <c r="E360" s="828"/>
      <c r="F360" s="828"/>
      <c r="G360" s="828"/>
      <c r="H360" s="828"/>
      <c r="I360" s="828"/>
      <c r="J360" s="828"/>
      <c r="K360" s="829"/>
      <c r="L360" s="829"/>
      <c r="M360" s="828"/>
      <c r="N360" s="828"/>
      <c r="O360" s="828"/>
      <c r="P360" s="828"/>
      <c r="Q360" s="828"/>
      <c r="R360" s="828"/>
      <c r="S360" s="828"/>
      <c r="T360" s="830"/>
      <c r="U360" s="828"/>
      <c r="V360" s="828"/>
      <c r="W360" s="828"/>
    </row>
    <row r="361" spans="1:23" ht="16.5" customHeight="1">
      <c r="A361" s="828"/>
      <c r="B361" s="828"/>
      <c r="C361" s="828"/>
      <c r="D361" s="828"/>
      <c r="E361" s="828"/>
      <c r="F361" s="828"/>
      <c r="G361" s="828"/>
      <c r="H361" s="828"/>
      <c r="I361" s="828"/>
      <c r="J361" s="828"/>
      <c r="K361" s="829"/>
      <c r="L361" s="829"/>
      <c r="M361" s="828"/>
      <c r="N361" s="828"/>
      <c r="O361" s="828"/>
      <c r="P361" s="828"/>
      <c r="Q361" s="828"/>
      <c r="R361" s="828"/>
      <c r="S361" s="828"/>
      <c r="T361" s="830"/>
      <c r="U361" s="828"/>
      <c r="V361" s="828"/>
      <c r="W361" s="828"/>
    </row>
    <row r="362" spans="1:23" ht="16.5" customHeight="1">
      <c r="A362" s="828"/>
      <c r="B362" s="828"/>
      <c r="C362" s="828"/>
      <c r="D362" s="828"/>
      <c r="E362" s="828"/>
      <c r="F362" s="828"/>
      <c r="G362" s="828"/>
      <c r="H362" s="828"/>
      <c r="I362" s="828"/>
      <c r="J362" s="828"/>
      <c r="K362" s="829"/>
      <c r="L362" s="829"/>
      <c r="M362" s="828"/>
      <c r="N362" s="828"/>
      <c r="O362" s="828"/>
      <c r="P362" s="828"/>
      <c r="Q362" s="828"/>
      <c r="R362" s="828"/>
      <c r="S362" s="828"/>
      <c r="T362" s="830"/>
      <c r="U362" s="828"/>
      <c r="V362" s="828"/>
      <c r="W362" s="828"/>
    </row>
    <row r="363" spans="1:23" ht="16.5" customHeight="1">
      <c r="A363" s="828"/>
      <c r="B363" s="828"/>
      <c r="C363" s="828"/>
      <c r="D363" s="828"/>
      <c r="E363" s="828"/>
      <c r="F363" s="828"/>
      <c r="G363" s="828"/>
      <c r="H363" s="828"/>
      <c r="I363" s="828"/>
      <c r="J363" s="828"/>
      <c r="K363" s="829"/>
      <c r="L363" s="829"/>
      <c r="M363" s="828"/>
      <c r="N363" s="828"/>
      <c r="O363" s="828"/>
      <c r="P363" s="828"/>
      <c r="Q363" s="828"/>
      <c r="R363" s="828"/>
      <c r="S363" s="828"/>
      <c r="T363" s="830"/>
      <c r="U363" s="828"/>
      <c r="V363" s="828"/>
      <c r="W363" s="828"/>
    </row>
    <row r="364" spans="1:23" ht="16.5" customHeight="1">
      <c r="A364" s="828"/>
      <c r="B364" s="828"/>
      <c r="C364" s="828"/>
      <c r="D364" s="828"/>
      <c r="E364" s="828"/>
      <c r="F364" s="828"/>
      <c r="G364" s="828"/>
      <c r="H364" s="828"/>
      <c r="I364" s="828"/>
      <c r="J364" s="828"/>
      <c r="K364" s="829"/>
      <c r="L364" s="829"/>
      <c r="M364" s="828"/>
      <c r="N364" s="828"/>
      <c r="O364" s="828"/>
      <c r="P364" s="828"/>
      <c r="Q364" s="828"/>
      <c r="R364" s="828"/>
      <c r="S364" s="828"/>
      <c r="T364" s="830"/>
      <c r="U364" s="828"/>
      <c r="V364" s="828"/>
      <c r="W364" s="828"/>
    </row>
    <row r="365" spans="1:23" ht="16.5" customHeight="1">
      <c r="A365" s="828"/>
      <c r="B365" s="828"/>
      <c r="C365" s="828"/>
      <c r="D365" s="828"/>
      <c r="E365" s="828"/>
      <c r="F365" s="828"/>
      <c r="G365" s="828"/>
      <c r="H365" s="828"/>
      <c r="I365" s="828"/>
      <c r="J365" s="828"/>
      <c r="K365" s="829"/>
      <c r="L365" s="829"/>
      <c r="M365" s="828"/>
      <c r="N365" s="828"/>
      <c r="O365" s="828"/>
      <c r="P365" s="828"/>
      <c r="Q365" s="828"/>
      <c r="R365" s="828"/>
      <c r="S365" s="828"/>
      <c r="T365" s="830"/>
      <c r="U365" s="828"/>
      <c r="V365" s="828"/>
      <c r="W365" s="828"/>
    </row>
    <row r="366" spans="1:23" ht="16.5" customHeight="1">
      <c r="A366" s="828"/>
      <c r="B366" s="828"/>
      <c r="C366" s="828"/>
      <c r="D366" s="828"/>
      <c r="E366" s="828"/>
      <c r="F366" s="828"/>
      <c r="G366" s="828"/>
      <c r="H366" s="828"/>
      <c r="I366" s="828"/>
      <c r="J366" s="828"/>
      <c r="K366" s="829"/>
      <c r="L366" s="829"/>
      <c r="M366" s="828"/>
      <c r="N366" s="828"/>
      <c r="O366" s="828"/>
      <c r="P366" s="828"/>
      <c r="Q366" s="828"/>
      <c r="R366" s="828"/>
      <c r="S366" s="828"/>
      <c r="T366" s="830"/>
      <c r="U366" s="828"/>
      <c r="V366" s="828"/>
      <c r="W366" s="828"/>
    </row>
    <row r="367" spans="1:23" ht="16.5" customHeight="1">
      <c r="A367" s="828"/>
      <c r="B367" s="828"/>
      <c r="C367" s="828"/>
      <c r="D367" s="828"/>
      <c r="E367" s="828"/>
      <c r="F367" s="828"/>
      <c r="G367" s="828"/>
      <c r="H367" s="828"/>
      <c r="I367" s="828"/>
      <c r="J367" s="828"/>
      <c r="K367" s="829"/>
      <c r="L367" s="829"/>
      <c r="M367" s="828"/>
      <c r="N367" s="828"/>
      <c r="O367" s="828"/>
      <c r="P367" s="828"/>
      <c r="Q367" s="828"/>
      <c r="R367" s="828"/>
      <c r="S367" s="828"/>
      <c r="T367" s="830"/>
      <c r="U367" s="828"/>
      <c r="V367" s="828"/>
      <c r="W367" s="828"/>
    </row>
    <row r="368" spans="1:23" ht="16.5" customHeight="1">
      <c r="A368" s="828"/>
      <c r="B368" s="828"/>
      <c r="C368" s="828"/>
      <c r="D368" s="828"/>
      <c r="E368" s="828"/>
      <c r="F368" s="828"/>
      <c r="G368" s="828"/>
      <c r="H368" s="828"/>
      <c r="I368" s="828"/>
      <c r="J368" s="828"/>
      <c r="K368" s="829"/>
      <c r="L368" s="829"/>
      <c r="M368" s="828"/>
      <c r="N368" s="828"/>
      <c r="O368" s="828"/>
      <c r="P368" s="828"/>
      <c r="Q368" s="828"/>
      <c r="R368" s="828"/>
      <c r="S368" s="828"/>
      <c r="T368" s="830"/>
      <c r="U368" s="828"/>
      <c r="V368" s="828"/>
      <c r="W368" s="828"/>
    </row>
    <row r="369" spans="1:23" ht="16.5" customHeight="1">
      <c r="A369" s="828"/>
      <c r="B369" s="828"/>
      <c r="C369" s="828"/>
      <c r="D369" s="828"/>
      <c r="E369" s="828"/>
      <c r="F369" s="828"/>
      <c r="G369" s="828"/>
      <c r="H369" s="828"/>
      <c r="I369" s="828"/>
      <c r="J369" s="828"/>
      <c r="K369" s="829"/>
      <c r="L369" s="829"/>
      <c r="M369" s="828"/>
      <c r="N369" s="828"/>
      <c r="O369" s="828"/>
      <c r="P369" s="828"/>
      <c r="Q369" s="828"/>
      <c r="R369" s="828"/>
      <c r="S369" s="828"/>
      <c r="T369" s="830"/>
      <c r="U369" s="828"/>
      <c r="V369" s="828"/>
      <c r="W369" s="828"/>
    </row>
    <row r="370" spans="1:23" ht="16.5" customHeight="1">
      <c r="A370" s="828"/>
      <c r="B370" s="828"/>
      <c r="C370" s="828"/>
      <c r="D370" s="828"/>
      <c r="E370" s="828"/>
      <c r="F370" s="828"/>
      <c r="G370" s="828"/>
      <c r="H370" s="828"/>
      <c r="I370" s="828"/>
      <c r="J370" s="828"/>
      <c r="K370" s="829"/>
      <c r="L370" s="829"/>
      <c r="M370" s="828"/>
      <c r="N370" s="828"/>
      <c r="O370" s="828"/>
      <c r="P370" s="828"/>
      <c r="Q370" s="828"/>
      <c r="R370" s="828"/>
      <c r="S370" s="828"/>
      <c r="T370" s="830"/>
      <c r="U370" s="828"/>
      <c r="V370" s="828"/>
      <c r="W370" s="828"/>
    </row>
    <row r="371" spans="1:23" ht="16.5" customHeight="1">
      <c r="A371" s="828"/>
      <c r="B371" s="828"/>
      <c r="C371" s="828"/>
      <c r="D371" s="828"/>
      <c r="E371" s="828"/>
      <c r="F371" s="828"/>
      <c r="G371" s="828"/>
      <c r="H371" s="828"/>
      <c r="I371" s="828"/>
      <c r="J371" s="828"/>
      <c r="K371" s="829"/>
      <c r="L371" s="829"/>
      <c r="M371" s="828"/>
      <c r="N371" s="828"/>
      <c r="O371" s="828"/>
      <c r="P371" s="828"/>
      <c r="Q371" s="828"/>
      <c r="R371" s="828"/>
      <c r="S371" s="828"/>
      <c r="T371" s="830"/>
      <c r="U371" s="828"/>
      <c r="V371" s="828"/>
      <c r="W371" s="828"/>
    </row>
    <row r="372" spans="1:23" ht="16.5" customHeight="1">
      <c r="A372" s="828"/>
      <c r="B372" s="828"/>
      <c r="C372" s="828"/>
      <c r="D372" s="828"/>
      <c r="E372" s="828"/>
      <c r="F372" s="828"/>
      <c r="G372" s="828"/>
      <c r="H372" s="828"/>
      <c r="I372" s="828"/>
      <c r="J372" s="828"/>
      <c r="K372" s="829"/>
      <c r="L372" s="829"/>
      <c r="M372" s="828"/>
      <c r="N372" s="828"/>
      <c r="O372" s="828"/>
      <c r="P372" s="828"/>
      <c r="Q372" s="828"/>
      <c r="R372" s="828"/>
      <c r="S372" s="828"/>
      <c r="T372" s="830"/>
      <c r="U372" s="828"/>
      <c r="V372" s="828"/>
      <c r="W372" s="828"/>
    </row>
    <row r="373" spans="1:23" ht="16.5" customHeight="1">
      <c r="A373" s="828"/>
      <c r="B373" s="828"/>
      <c r="C373" s="828"/>
      <c r="D373" s="828"/>
      <c r="E373" s="828"/>
      <c r="F373" s="828"/>
      <c r="G373" s="828"/>
      <c r="H373" s="828"/>
      <c r="I373" s="828"/>
      <c r="J373" s="828"/>
      <c r="K373" s="829"/>
      <c r="L373" s="829"/>
      <c r="M373" s="828"/>
      <c r="N373" s="828"/>
      <c r="O373" s="828"/>
      <c r="P373" s="828"/>
      <c r="Q373" s="828"/>
      <c r="R373" s="828"/>
      <c r="S373" s="828"/>
      <c r="T373" s="830"/>
      <c r="U373" s="828"/>
      <c r="V373" s="828"/>
      <c r="W373" s="828"/>
    </row>
    <row r="374" spans="1:23" ht="16.5" customHeight="1">
      <c r="A374" s="828"/>
      <c r="B374" s="828"/>
      <c r="C374" s="828"/>
      <c r="D374" s="828"/>
      <c r="E374" s="828"/>
      <c r="F374" s="828"/>
      <c r="G374" s="828"/>
      <c r="H374" s="828"/>
      <c r="I374" s="828"/>
      <c r="J374" s="828"/>
      <c r="K374" s="829"/>
      <c r="L374" s="829"/>
      <c r="M374" s="828"/>
      <c r="N374" s="828"/>
      <c r="O374" s="828"/>
      <c r="P374" s="828"/>
      <c r="Q374" s="828"/>
      <c r="R374" s="828"/>
      <c r="S374" s="828"/>
      <c r="T374" s="830"/>
      <c r="U374" s="828"/>
      <c r="V374" s="828"/>
      <c r="W374" s="828"/>
    </row>
    <row r="375" spans="1:23" ht="16.5" customHeight="1">
      <c r="A375" s="828"/>
      <c r="B375" s="828"/>
      <c r="C375" s="828"/>
      <c r="D375" s="828"/>
      <c r="E375" s="828"/>
      <c r="F375" s="828"/>
      <c r="G375" s="828"/>
      <c r="H375" s="828"/>
      <c r="I375" s="828"/>
      <c r="J375" s="828"/>
      <c r="K375" s="829"/>
      <c r="L375" s="829"/>
      <c r="M375" s="828"/>
      <c r="N375" s="828"/>
      <c r="O375" s="828"/>
      <c r="P375" s="828"/>
      <c r="Q375" s="828"/>
      <c r="R375" s="828"/>
      <c r="S375" s="828"/>
      <c r="T375" s="830"/>
      <c r="U375" s="828"/>
      <c r="V375" s="828"/>
      <c r="W375" s="828"/>
    </row>
    <row r="376" spans="1:23" ht="16.5" customHeight="1">
      <c r="A376" s="828"/>
      <c r="B376" s="828"/>
      <c r="C376" s="828"/>
      <c r="D376" s="828"/>
      <c r="E376" s="828"/>
      <c r="F376" s="828"/>
      <c r="G376" s="828"/>
      <c r="H376" s="828"/>
      <c r="I376" s="828"/>
      <c r="J376" s="828"/>
      <c r="K376" s="829"/>
      <c r="L376" s="829"/>
      <c r="M376" s="828"/>
      <c r="N376" s="828"/>
      <c r="O376" s="828"/>
      <c r="P376" s="828"/>
      <c r="Q376" s="828"/>
      <c r="R376" s="828"/>
      <c r="S376" s="828"/>
      <c r="T376" s="830"/>
      <c r="U376" s="828"/>
      <c r="V376" s="828"/>
      <c r="W376" s="828"/>
    </row>
    <row r="377" spans="1:23" ht="16.5" customHeight="1">
      <c r="A377" s="828"/>
      <c r="B377" s="828"/>
      <c r="C377" s="828"/>
      <c r="D377" s="828"/>
      <c r="E377" s="828"/>
      <c r="F377" s="828"/>
      <c r="G377" s="828"/>
      <c r="H377" s="828"/>
      <c r="I377" s="828"/>
      <c r="J377" s="828"/>
      <c r="K377" s="829"/>
      <c r="L377" s="829"/>
      <c r="M377" s="828"/>
      <c r="N377" s="828"/>
      <c r="O377" s="828"/>
      <c r="P377" s="828"/>
      <c r="Q377" s="828"/>
      <c r="R377" s="828"/>
      <c r="S377" s="828"/>
      <c r="T377" s="830"/>
      <c r="U377" s="828"/>
      <c r="V377" s="828"/>
      <c r="W377" s="828"/>
    </row>
    <row r="378" spans="1:23" ht="16.5" customHeight="1">
      <c r="A378" s="828"/>
      <c r="B378" s="828"/>
      <c r="C378" s="828"/>
      <c r="D378" s="828"/>
      <c r="E378" s="828"/>
      <c r="F378" s="828"/>
      <c r="G378" s="828"/>
      <c r="H378" s="828"/>
      <c r="I378" s="828"/>
      <c r="J378" s="828"/>
      <c r="K378" s="829"/>
      <c r="L378" s="829"/>
      <c r="M378" s="828"/>
      <c r="N378" s="828"/>
      <c r="O378" s="828"/>
      <c r="P378" s="828"/>
      <c r="Q378" s="828"/>
      <c r="R378" s="828"/>
      <c r="S378" s="828"/>
      <c r="T378" s="830"/>
      <c r="U378" s="828"/>
      <c r="V378" s="828"/>
      <c r="W378" s="828"/>
    </row>
    <row r="379" spans="1:23" ht="16.5" customHeight="1">
      <c r="A379" s="828"/>
      <c r="B379" s="828"/>
      <c r="C379" s="828"/>
      <c r="D379" s="828"/>
      <c r="E379" s="828"/>
      <c r="F379" s="828"/>
      <c r="G379" s="828"/>
      <c r="H379" s="828"/>
      <c r="I379" s="828"/>
      <c r="J379" s="828"/>
      <c r="K379" s="829"/>
      <c r="L379" s="829"/>
      <c r="M379" s="828"/>
      <c r="N379" s="828"/>
      <c r="O379" s="828"/>
      <c r="P379" s="828"/>
      <c r="Q379" s="828"/>
      <c r="R379" s="828"/>
      <c r="S379" s="828"/>
      <c r="T379" s="830"/>
      <c r="U379" s="828"/>
      <c r="V379" s="828"/>
      <c r="W379" s="828"/>
    </row>
    <row r="380" spans="1:23" ht="16.5" customHeight="1">
      <c r="A380" s="828"/>
      <c r="B380" s="828"/>
      <c r="C380" s="828"/>
      <c r="D380" s="828"/>
      <c r="E380" s="828"/>
      <c r="F380" s="828"/>
      <c r="G380" s="828"/>
      <c r="H380" s="828"/>
      <c r="I380" s="828"/>
      <c r="J380" s="828"/>
      <c r="K380" s="829"/>
      <c r="L380" s="829"/>
      <c r="M380" s="828"/>
      <c r="N380" s="828"/>
      <c r="O380" s="828"/>
      <c r="P380" s="828"/>
      <c r="Q380" s="828"/>
      <c r="R380" s="828"/>
      <c r="S380" s="828"/>
      <c r="T380" s="830"/>
      <c r="U380" s="828"/>
      <c r="V380" s="828"/>
      <c r="W380" s="828"/>
    </row>
    <row r="381" spans="1:23" ht="16.5" customHeight="1">
      <c r="A381" s="828"/>
      <c r="B381" s="828"/>
      <c r="C381" s="828"/>
      <c r="D381" s="828"/>
      <c r="E381" s="828"/>
      <c r="F381" s="828"/>
      <c r="G381" s="828"/>
      <c r="H381" s="828"/>
      <c r="I381" s="828"/>
      <c r="J381" s="828"/>
      <c r="K381" s="829"/>
      <c r="L381" s="829"/>
      <c r="M381" s="828"/>
      <c r="N381" s="828"/>
      <c r="O381" s="828"/>
      <c r="P381" s="828"/>
      <c r="Q381" s="828"/>
      <c r="R381" s="828"/>
      <c r="S381" s="828"/>
      <c r="T381" s="830"/>
      <c r="U381" s="828"/>
      <c r="V381" s="828"/>
      <c r="W381" s="828"/>
    </row>
    <row r="382" spans="1:23" ht="16.5" customHeight="1">
      <c r="A382" s="828"/>
      <c r="B382" s="828"/>
      <c r="C382" s="828"/>
      <c r="D382" s="828"/>
      <c r="E382" s="828"/>
      <c r="F382" s="828"/>
      <c r="G382" s="828"/>
      <c r="H382" s="828"/>
      <c r="I382" s="828"/>
      <c r="J382" s="828"/>
      <c r="K382" s="829"/>
      <c r="L382" s="829"/>
      <c r="M382" s="828"/>
      <c r="N382" s="828"/>
      <c r="O382" s="828"/>
      <c r="P382" s="828"/>
      <c r="Q382" s="828"/>
      <c r="R382" s="828"/>
      <c r="S382" s="828"/>
      <c r="T382" s="830"/>
      <c r="U382" s="828"/>
      <c r="V382" s="828"/>
      <c r="W382" s="828"/>
    </row>
    <row r="383" spans="1:23" ht="16.5" customHeight="1">
      <c r="A383" s="828"/>
      <c r="B383" s="828"/>
      <c r="C383" s="828"/>
      <c r="D383" s="828"/>
      <c r="E383" s="828"/>
      <c r="F383" s="828"/>
      <c r="G383" s="828"/>
      <c r="H383" s="828"/>
      <c r="I383" s="828"/>
      <c r="J383" s="828"/>
      <c r="K383" s="829"/>
      <c r="L383" s="829"/>
      <c r="M383" s="828"/>
      <c r="N383" s="828"/>
      <c r="O383" s="828"/>
      <c r="P383" s="828"/>
      <c r="Q383" s="828"/>
      <c r="R383" s="828"/>
      <c r="S383" s="828"/>
      <c r="T383" s="830"/>
      <c r="U383" s="828"/>
      <c r="V383" s="828"/>
      <c r="W383" s="828"/>
    </row>
    <row r="384" spans="1:23" ht="16.5" customHeight="1">
      <c r="A384" s="828"/>
      <c r="B384" s="828"/>
      <c r="C384" s="828"/>
      <c r="D384" s="828"/>
      <c r="E384" s="828"/>
      <c r="F384" s="828"/>
      <c r="G384" s="828"/>
      <c r="H384" s="828"/>
      <c r="I384" s="828"/>
      <c r="J384" s="828"/>
      <c r="K384" s="829"/>
      <c r="L384" s="829"/>
      <c r="M384" s="828"/>
      <c r="N384" s="828"/>
      <c r="O384" s="828"/>
      <c r="P384" s="828"/>
      <c r="Q384" s="828"/>
      <c r="R384" s="828"/>
      <c r="S384" s="828"/>
      <c r="T384" s="830"/>
      <c r="U384" s="828"/>
      <c r="V384" s="828"/>
      <c r="W384" s="828"/>
    </row>
    <row r="385" spans="1:23" ht="16.5" customHeight="1">
      <c r="A385" s="828"/>
      <c r="B385" s="828"/>
      <c r="C385" s="828"/>
      <c r="D385" s="828"/>
      <c r="E385" s="828"/>
      <c r="F385" s="828"/>
      <c r="G385" s="828"/>
      <c r="H385" s="828"/>
      <c r="I385" s="828"/>
      <c r="J385" s="828"/>
      <c r="K385" s="829"/>
      <c r="L385" s="829"/>
      <c r="M385" s="828"/>
      <c r="N385" s="828"/>
      <c r="O385" s="828"/>
      <c r="P385" s="828"/>
      <c r="Q385" s="828"/>
      <c r="R385" s="828"/>
      <c r="S385" s="828"/>
      <c r="T385" s="830"/>
      <c r="U385" s="828"/>
      <c r="V385" s="828"/>
      <c r="W385" s="828"/>
    </row>
    <row r="386" spans="1:23" ht="16.5" customHeight="1">
      <c r="A386" s="828"/>
      <c r="B386" s="828"/>
      <c r="C386" s="828"/>
      <c r="D386" s="828"/>
      <c r="E386" s="828"/>
      <c r="F386" s="828"/>
      <c r="G386" s="828"/>
      <c r="H386" s="828"/>
      <c r="I386" s="828"/>
      <c r="J386" s="828"/>
      <c r="K386" s="829"/>
      <c r="L386" s="829"/>
      <c r="M386" s="828"/>
      <c r="N386" s="828"/>
      <c r="O386" s="828"/>
      <c r="P386" s="828"/>
      <c r="Q386" s="828"/>
      <c r="R386" s="828"/>
      <c r="S386" s="828"/>
      <c r="T386" s="830"/>
      <c r="U386" s="828"/>
      <c r="V386" s="828"/>
      <c r="W386" s="828"/>
    </row>
    <row r="387" spans="1:23" ht="16.5" customHeight="1">
      <c r="A387" s="828"/>
      <c r="B387" s="828"/>
      <c r="C387" s="828"/>
      <c r="D387" s="828"/>
      <c r="E387" s="828"/>
      <c r="F387" s="828"/>
      <c r="G387" s="828"/>
      <c r="H387" s="828"/>
      <c r="I387" s="828"/>
      <c r="J387" s="828"/>
      <c r="K387" s="829"/>
      <c r="L387" s="829"/>
      <c r="M387" s="828"/>
      <c r="N387" s="828"/>
      <c r="O387" s="828"/>
      <c r="P387" s="828"/>
      <c r="Q387" s="828"/>
      <c r="R387" s="828"/>
      <c r="S387" s="828"/>
      <c r="T387" s="830"/>
      <c r="U387" s="828"/>
      <c r="V387" s="828"/>
      <c r="W387" s="828"/>
    </row>
    <row r="388" spans="1:23" ht="16.5" customHeight="1">
      <c r="A388" s="828"/>
      <c r="B388" s="828"/>
      <c r="C388" s="828"/>
      <c r="D388" s="828"/>
      <c r="E388" s="828"/>
      <c r="F388" s="828"/>
      <c r="G388" s="828"/>
      <c r="H388" s="828"/>
      <c r="I388" s="828"/>
      <c r="J388" s="828"/>
      <c r="K388" s="829"/>
      <c r="L388" s="829"/>
      <c r="M388" s="828"/>
      <c r="N388" s="828"/>
      <c r="O388" s="828"/>
      <c r="P388" s="828"/>
      <c r="Q388" s="828"/>
      <c r="R388" s="828"/>
      <c r="S388" s="828"/>
      <c r="T388" s="830"/>
      <c r="U388" s="828"/>
      <c r="V388" s="828"/>
      <c r="W388" s="828"/>
    </row>
    <row r="389" spans="1:23" ht="16.5" customHeight="1">
      <c r="A389" s="828"/>
      <c r="B389" s="828"/>
      <c r="C389" s="828"/>
      <c r="D389" s="828"/>
      <c r="E389" s="828"/>
      <c r="F389" s="828"/>
      <c r="G389" s="828"/>
      <c r="H389" s="828"/>
      <c r="I389" s="828"/>
      <c r="J389" s="828"/>
      <c r="K389" s="829"/>
      <c r="L389" s="829"/>
      <c r="M389" s="828"/>
      <c r="N389" s="828"/>
      <c r="O389" s="828"/>
      <c r="P389" s="828"/>
      <c r="Q389" s="828"/>
      <c r="R389" s="828"/>
      <c r="S389" s="828"/>
      <c r="T389" s="830"/>
      <c r="U389" s="828"/>
      <c r="V389" s="828"/>
      <c r="W389" s="828"/>
    </row>
    <row r="390" spans="1:23" ht="16.5" customHeight="1">
      <c r="A390" s="828"/>
      <c r="B390" s="828"/>
      <c r="C390" s="828"/>
      <c r="D390" s="828"/>
      <c r="E390" s="828"/>
      <c r="F390" s="828"/>
      <c r="G390" s="828"/>
      <c r="H390" s="828"/>
      <c r="I390" s="828"/>
      <c r="J390" s="828"/>
      <c r="K390" s="829"/>
      <c r="L390" s="829"/>
      <c r="M390" s="828"/>
      <c r="N390" s="828"/>
      <c r="O390" s="828"/>
      <c r="P390" s="828"/>
      <c r="Q390" s="828"/>
      <c r="R390" s="828"/>
      <c r="S390" s="828"/>
      <c r="T390" s="830"/>
      <c r="U390" s="828"/>
      <c r="V390" s="828"/>
      <c r="W390" s="828"/>
    </row>
    <row r="391" spans="1:23" ht="16.5" customHeight="1">
      <c r="A391" s="828"/>
      <c r="B391" s="828"/>
      <c r="C391" s="828"/>
      <c r="D391" s="828"/>
      <c r="E391" s="828"/>
      <c r="F391" s="828"/>
      <c r="G391" s="828"/>
      <c r="H391" s="828"/>
      <c r="I391" s="828"/>
      <c r="J391" s="828"/>
      <c r="K391" s="829"/>
      <c r="L391" s="829"/>
      <c r="M391" s="828"/>
      <c r="N391" s="828"/>
      <c r="O391" s="828"/>
      <c r="P391" s="828"/>
      <c r="Q391" s="828"/>
      <c r="R391" s="828"/>
      <c r="S391" s="828"/>
      <c r="T391" s="830"/>
      <c r="U391" s="828"/>
      <c r="V391" s="828"/>
      <c r="W391" s="828"/>
    </row>
    <row r="392" spans="1:23" ht="16.5" customHeight="1">
      <c r="A392" s="828"/>
      <c r="B392" s="828"/>
      <c r="C392" s="828"/>
      <c r="D392" s="828"/>
      <c r="E392" s="828"/>
      <c r="F392" s="828"/>
      <c r="G392" s="828"/>
      <c r="H392" s="828"/>
      <c r="I392" s="828"/>
      <c r="J392" s="828"/>
      <c r="K392" s="829"/>
      <c r="L392" s="829"/>
      <c r="M392" s="828"/>
      <c r="N392" s="828"/>
      <c r="O392" s="828"/>
      <c r="P392" s="828"/>
      <c r="Q392" s="828"/>
      <c r="R392" s="828"/>
      <c r="S392" s="828"/>
      <c r="T392" s="830"/>
      <c r="U392" s="828"/>
      <c r="V392" s="828"/>
      <c r="W392" s="828"/>
    </row>
    <row r="393" spans="1:23" ht="16.5" customHeight="1">
      <c r="A393" s="828"/>
      <c r="B393" s="828"/>
      <c r="C393" s="828"/>
      <c r="D393" s="828"/>
      <c r="E393" s="828"/>
      <c r="F393" s="828"/>
      <c r="G393" s="828"/>
      <c r="H393" s="828"/>
      <c r="I393" s="828"/>
      <c r="J393" s="828"/>
      <c r="K393" s="829"/>
      <c r="L393" s="829"/>
      <c r="M393" s="828"/>
      <c r="N393" s="828"/>
      <c r="O393" s="828"/>
      <c r="P393" s="828"/>
      <c r="Q393" s="828"/>
      <c r="R393" s="828"/>
      <c r="S393" s="828"/>
      <c r="T393" s="830"/>
      <c r="U393" s="828"/>
      <c r="V393" s="828"/>
      <c r="W393" s="828"/>
    </row>
    <row r="394" spans="1:23" ht="16.5" customHeight="1">
      <c r="A394" s="828"/>
      <c r="B394" s="828"/>
      <c r="C394" s="828"/>
      <c r="D394" s="828"/>
      <c r="E394" s="828"/>
      <c r="F394" s="828"/>
      <c r="G394" s="828"/>
      <c r="H394" s="828"/>
      <c r="I394" s="828"/>
      <c r="J394" s="828"/>
      <c r="K394" s="829"/>
      <c r="L394" s="829"/>
      <c r="M394" s="828"/>
      <c r="N394" s="828"/>
      <c r="O394" s="828"/>
      <c r="P394" s="828"/>
      <c r="Q394" s="828"/>
      <c r="R394" s="828"/>
      <c r="S394" s="828"/>
      <c r="T394" s="830"/>
      <c r="U394" s="828"/>
      <c r="V394" s="828"/>
      <c r="W394" s="828"/>
    </row>
    <row r="395" spans="1:23" ht="16.5" customHeight="1">
      <c r="A395" s="828"/>
      <c r="B395" s="828"/>
      <c r="C395" s="828"/>
      <c r="D395" s="828"/>
      <c r="E395" s="828"/>
      <c r="F395" s="828"/>
      <c r="G395" s="828"/>
      <c r="H395" s="828"/>
      <c r="I395" s="828"/>
      <c r="J395" s="828"/>
      <c r="K395" s="829"/>
      <c r="L395" s="829"/>
      <c r="M395" s="828"/>
      <c r="N395" s="828"/>
      <c r="O395" s="828"/>
      <c r="P395" s="828"/>
      <c r="Q395" s="828"/>
      <c r="R395" s="828"/>
      <c r="S395" s="828"/>
      <c r="T395" s="830"/>
      <c r="U395" s="828"/>
      <c r="V395" s="828"/>
      <c r="W395" s="828"/>
    </row>
    <row r="396" spans="1:23" ht="16.5" customHeight="1">
      <c r="A396" s="828"/>
      <c r="B396" s="828"/>
      <c r="C396" s="828"/>
      <c r="D396" s="828"/>
      <c r="E396" s="828"/>
      <c r="F396" s="828"/>
      <c r="G396" s="828"/>
      <c r="H396" s="828"/>
      <c r="I396" s="828"/>
      <c r="J396" s="828"/>
      <c r="K396" s="829"/>
      <c r="L396" s="829"/>
      <c r="M396" s="828"/>
      <c r="N396" s="828"/>
      <c r="O396" s="828"/>
      <c r="P396" s="828"/>
      <c r="Q396" s="828"/>
      <c r="R396" s="828"/>
      <c r="S396" s="828"/>
      <c r="T396" s="830"/>
      <c r="U396" s="828"/>
      <c r="V396" s="828"/>
      <c r="W396" s="828"/>
    </row>
    <row r="397" spans="1:23" ht="16.5" customHeight="1">
      <c r="A397" s="828"/>
      <c r="B397" s="828"/>
      <c r="C397" s="828"/>
      <c r="D397" s="828"/>
      <c r="E397" s="828"/>
      <c r="F397" s="828"/>
      <c r="G397" s="828"/>
      <c r="H397" s="828"/>
      <c r="I397" s="828"/>
      <c r="J397" s="828"/>
      <c r="K397" s="829"/>
      <c r="L397" s="829"/>
      <c r="M397" s="828"/>
      <c r="N397" s="828"/>
      <c r="O397" s="828"/>
      <c r="P397" s="828"/>
      <c r="Q397" s="828"/>
      <c r="R397" s="828"/>
      <c r="S397" s="828"/>
      <c r="T397" s="830"/>
      <c r="U397" s="828"/>
      <c r="V397" s="828"/>
      <c r="W397" s="828"/>
    </row>
    <row r="398" spans="1:23" ht="16.5" customHeight="1">
      <c r="A398" s="828"/>
      <c r="B398" s="828"/>
      <c r="C398" s="828"/>
      <c r="D398" s="828"/>
      <c r="E398" s="828"/>
      <c r="F398" s="828"/>
      <c r="G398" s="828"/>
      <c r="H398" s="828"/>
      <c r="I398" s="828"/>
      <c r="J398" s="828"/>
      <c r="K398" s="829"/>
      <c r="L398" s="829"/>
      <c r="M398" s="828"/>
      <c r="N398" s="828"/>
      <c r="O398" s="828"/>
      <c r="P398" s="828"/>
      <c r="Q398" s="828"/>
      <c r="R398" s="828"/>
      <c r="S398" s="828"/>
      <c r="T398" s="830"/>
      <c r="U398" s="828"/>
      <c r="V398" s="828"/>
      <c r="W398" s="828"/>
    </row>
    <row r="399" spans="1:23" ht="16.5" customHeight="1">
      <c r="A399" s="828"/>
      <c r="B399" s="828"/>
      <c r="C399" s="828"/>
      <c r="D399" s="828"/>
      <c r="E399" s="828"/>
      <c r="F399" s="828"/>
      <c r="G399" s="828"/>
      <c r="H399" s="828"/>
      <c r="I399" s="828"/>
      <c r="J399" s="828"/>
      <c r="K399" s="829"/>
      <c r="L399" s="829"/>
      <c r="M399" s="828"/>
      <c r="N399" s="828"/>
      <c r="O399" s="828"/>
      <c r="P399" s="828"/>
      <c r="Q399" s="828"/>
      <c r="R399" s="828"/>
      <c r="S399" s="828"/>
      <c r="T399" s="830"/>
      <c r="U399" s="828"/>
      <c r="V399" s="828"/>
      <c r="W399" s="828"/>
    </row>
    <row r="400" spans="1:23" ht="16.5" customHeight="1">
      <c r="A400" s="828"/>
      <c r="B400" s="828"/>
      <c r="C400" s="828"/>
      <c r="D400" s="828"/>
      <c r="E400" s="828"/>
      <c r="F400" s="828"/>
      <c r="G400" s="828"/>
      <c r="H400" s="828"/>
      <c r="I400" s="828"/>
      <c r="J400" s="828"/>
      <c r="K400" s="829"/>
      <c r="L400" s="829"/>
      <c r="M400" s="828"/>
      <c r="N400" s="828"/>
      <c r="O400" s="828"/>
      <c r="P400" s="828"/>
      <c r="Q400" s="828"/>
      <c r="R400" s="828"/>
      <c r="S400" s="828"/>
      <c r="T400" s="830"/>
      <c r="U400" s="828"/>
      <c r="V400" s="828"/>
      <c r="W400" s="828"/>
    </row>
    <row r="401" spans="1:23" ht="16.5" customHeight="1">
      <c r="A401" s="828"/>
      <c r="B401" s="828"/>
      <c r="C401" s="828"/>
      <c r="D401" s="828"/>
      <c r="E401" s="828"/>
      <c r="F401" s="828"/>
      <c r="G401" s="828"/>
      <c r="H401" s="828"/>
      <c r="I401" s="828"/>
      <c r="J401" s="828"/>
      <c r="K401" s="829"/>
      <c r="L401" s="829"/>
      <c r="M401" s="828"/>
      <c r="N401" s="828"/>
      <c r="O401" s="828"/>
      <c r="P401" s="828"/>
      <c r="Q401" s="828"/>
      <c r="R401" s="828"/>
      <c r="S401" s="828"/>
      <c r="T401" s="830"/>
      <c r="U401" s="828"/>
      <c r="V401" s="828"/>
      <c r="W401" s="828"/>
    </row>
    <row r="402" spans="1:23" ht="16.5" customHeight="1">
      <c r="A402" s="828"/>
      <c r="B402" s="828"/>
      <c r="C402" s="828"/>
      <c r="D402" s="828"/>
      <c r="E402" s="828"/>
      <c r="F402" s="828"/>
      <c r="G402" s="828"/>
      <c r="H402" s="828"/>
      <c r="I402" s="828"/>
      <c r="J402" s="828"/>
      <c r="K402" s="829"/>
      <c r="L402" s="829"/>
      <c r="M402" s="828"/>
      <c r="N402" s="828"/>
      <c r="O402" s="828"/>
      <c r="P402" s="828"/>
      <c r="Q402" s="828"/>
      <c r="R402" s="828"/>
      <c r="S402" s="828"/>
      <c r="T402" s="830"/>
      <c r="U402" s="828"/>
      <c r="V402" s="828"/>
      <c r="W402" s="828"/>
    </row>
    <row r="403" spans="1:23" ht="16.5" customHeight="1">
      <c r="A403" s="828"/>
      <c r="B403" s="828"/>
      <c r="C403" s="828"/>
      <c r="D403" s="828"/>
      <c r="E403" s="828"/>
      <c r="F403" s="828"/>
      <c r="G403" s="828"/>
      <c r="H403" s="828"/>
      <c r="I403" s="828"/>
      <c r="J403" s="828"/>
      <c r="K403" s="829"/>
      <c r="L403" s="829"/>
      <c r="M403" s="828"/>
      <c r="N403" s="828"/>
      <c r="O403" s="828"/>
      <c r="P403" s="828"/>
      <c r="Q403" s="828"/>
      <c r="R403" s="828"/>
      <c r="S403" s="828"/>
      <c r="T403" s="830"/>
      <c r="U403" s="828"/>
      <c r="V403" s="828"/>
      <c r="W403" s="828"/>
    </row>
    <row r="404" spans="1:23" ht="16.5" customHeight="1">
      <c r="A404" s="828"/>
      <c r="B404" s="828"/>
      <c r="C404" s="828"/>
      <c r="D404" s="828"/>
      <c r="E404" s="828"/>
      <c r="F404" s="828"/>
      <c r="G404" s="828"/>
      <c r="H404" s="828"/>
      <c r="I404" s="828"/>
      <c r="J404" s="828"/>
      <c r="K404" s="829"/>
      <c r="L404" s="829"/>
      <c r="M404" s="828"/>
      <c r="N404" s="828"/>
      <c r="O404" s="828"/>
      <c r="P404" s="828"/>
      <c r="Q404" s="828"/>
      <c r="R404" s="828"/>
      <c r="S404" s="828"/>
      <c r="T404" s="830"/>
      <c r="U404" s="828"/>
      <c r="V404" s="828"/>
      <c r="W404" s="828"/>
    </row>
    <row r="405" spans="1:23" ht="16.5" customHeight="1">
      <c r="A405" s="828"/>
      <c r="B405" s="828"/>
      <c r="C405" s="828"/>
      <c r="D405" s="828"/>
      <c r="E405" s="828"/>
      <c r="F405" s="828"/>
      <c r="G405" s="828"/>
      <c r="H405" s="828"/>
      <c r="I405" s="828"/>
      <c r="J405" s="828"/>
      <c r="K405" s="829"/>
      <c r="L405" s="829"/>
      <c r="M405" s="828"/>
      <c r="N405" s="828"/>
      <c r="O405" s="828"/>
      <c r="P405" s="828"/>
      <c r="Q405" s="828"/>
      <c r="R405" s="828"/>
      <c r="S405" s="828"/>
      <c r="T405" s="830"/>
      <c r="U405" s="828"/>
      <c r="V405" s="828"/>
      <c r="W405" s="828"/>
    </row>
    <row r="406" spans="1:23" ht="16.5" customHeight="1">
      <c r="A406" s="828"/>
      <c r="B406" s="828"/>
      <c r="C406" s="828"/>
      <c r="D406" s="828"/>
      <c r="E406" s="828"/>
      <c r="F406" s="828"/>
      <c r="G406" s="828"/>
      <c r="H406" s="828"/>
      <c r="I406" s="828"/>
      <c r="J406" s="828"/>
      <c r="K406" s="829"/>
      <c r="L406" s="829"/>
      <c r="M406" s="828"/>
      <c r="N406" s="828"/>
      <c r="O406" s="828"/>
      <c r="P406" s="828"/>
      <c r="Q406" s="828"/>
      <c r="R406" s="828"/>
      <c r="S406" s="828"/>
      <c r="T406" s="830"/>
      <c r="U406" s="828"/>
      <c r="V406" s="828"/>
      <c r="W406" s="828"/>
    </row>
    <row r="407" spans="1:23" ht="16.5" customHeight="1">
      <c r="A407" s="828"/>
      <c r="B407" s="828"/>
      <c r="C407" s="828"/>
      <c r="D407" s="828"/>
      <c r="E407" s="828"/>
      <c r="F407" s="828"/>
      <c r="G407" s="828"/>
      <c r="H407" s="828"/>
      <c r="I407" s="828"/>
      <c r="J407" s="828"/>
      <c r="K407" s="829"/>
      <c r="L407" s="829"/>
      <c r="M407" s="828"/>
      <c r="N407" s="828"/>
      <c r="O407" s="828"/>
      <c r="P407" s="828"/>
      <c r="Q407" s="828"/>
      <c r="R407" s="828"/>
      <c r="S407" s="828"/>
      <c r="T407" s="830"/>
      <c r="U407" s="828"/>
      <c r="V407" s="828"/>
      <c r="W407" s="828"/>
    </row>
    <row r="408" spans="1:23" ht="16.5" customHeight="1">
      <c r="A408" s="828"/>
      <c r="B408" s="828"/>
      <c r="C408" s="828"/>
      <c r="D408" s="828"/>
      <c r="E408" s="828"/>
      <c r="F408" s="828"/>
      <c r="G408" s="828"/>
      <c r="H408" s="828"/>
      <c r="I408" s="828"/>
      <c r="J408" s="828"/>
      <c r="K408" s="829"/>
      <c r="L408" s="829"/>
      <c r="M408" s="828"/>
      <c r="N408" s="828"/>
      <c r="O408" s="828"/>
      <c r="P408" s="828"/>
      <c r="Q408" s="828"/>
      <c r="R408" s="828"/>
      <c r="S408" s="828"/>
      <c r="T408" s="830"/>
      <c r="U408" s="828"/>
      <c r="V408" s="828"/>
      <c r="W408" s="828"/>
    </row>
    <row r="409" spans="1:23" ht="16.5" customHeight="1">
      <c r="A409" s="828"/>
      <c r="B409" s="828"/>
      <c r="C409" s="828"/>
      <c r="D409" s="828"/>
      <c r="E409" s="828"/>
      <c r="F409" s="828"/>
      <c r="G409" s="828"/>
      <c r="H409" s="828"/>
      <c r="I409" s="828"/>
      <c r="J409" s="828"/>
      <c r="K409" s="829"/>
      <c r="L409" s="829"/>
      <c r="M409" s="828"/>
      <c r="N409" s="828"/>
      <c r="O409" s="828"/>
      <c r="P409" s="828"/>
      <c r="Q409" s="828"/>
      <c r="R409" s="828"/>
      <c r="S409" s="828"/>
      <c r="T409" s="830"/>
      <c r="U409" s="828"/>
      <c r="V409" s="828"/>
      <c r="W409" s="828"/>
    </row>
    <row r="410" spans="1:23" ht="16.5" customHeight="1">
      <c r="A410" s="828"/>
      <c r="B410" s="828"/>
      <c r="C410" s="828"/>
      <c r="D410" s="828"/>
      <c r="E410" s="828"/>
      <c r="F410" s="828"/>
      <c r="G410" s="828"/>
      <c r="H410" s="828"/>
      <c r="I410" s="828"/>
      <c r="J410" s="828"/>
      <c r="K410" s="829"/>
      <c r="L410" s="829"/>
      <c r="M410" s="828"/>
      <c r="N410" s="828"/>
      <c r="O410" s="828"/>
      <c r="P410" s="828"/>
      <c r="Q410" s="828"/>
      <c r="R410" s="828"/>
      <c r="S410" s="828"/>
      <c r="T410" s="830"/>
      <c r="U410" s="828"/>
      <c r="V410" s="828"/>
      <c r="W410" s="828"/>
    </row>
    <row r="411" spans="1:23" ht="16.5" customHeight="1">
      <c r="A411" s="828"/>
      <c r="B411" s="828"/>
      <c r="C411" s="828"/>
      <c r="D411" s="828"/>
      <c r="E411" s="828"/>
      <c r="F411" s="828"/>
      <c r="G411" s="828"/>
      <c r="H411" s="828"/>
      <c r="I411" s="828"/>
      <c r="J411" s="828"/>
      <c r="K411" s="829"/>
      <c r="L411" s="829"/>
      <c r="M411" s="828"/>
      <c r="N411" s="828"/>
      <c r="O411" s="828"/>
      <c r="P411" s="828"/>
      <c r="Q411" s="828"/>
      <c r="R411" s="828"/>
      <c r="S411" s="828"/>
      <c r="T411" s="830"/>
      <c r="U411" s="828"/>
      <c r="V411" s="828"/>
      <c r="W411" s="828"/>
    </row>
    <row r="412" spans="1:23" ht="16.5" customHeight="1">
      <c r="A412" s="828"/>
      <c r="B412" s="828"/>
      <c r="C412" s="828"/>
      <c r="D412" s="828"/>
      <c r="E412" s="828"/>
      <c r="F412" s="828"/>
      <c r="G412" s="828"/>
      <c r="H412" s="828"/>
      <c r="I412" s="828"/>
      <c r="J412" s="828"/>
      <c r="K412" s="829"/>
      <c r="L412" s="829"/>
      <c r="M412" s="828"/>
      <c r="N412" s="828"/>
      <c r="O412" s="828"/>
      <c r="P412" s="828"/>
      <c r="Q412" s="828"/>
      <c r="R412" s="828"/>
      <c r="S412" s="828"/>
      <c r="T412" s="830"/>
      <c r="U412" s="828"/>
      <c r="V412" s="828"/>
      <c r="W412" s="828"/>
    </row>
    <row r="413" spans="1:23" ht="16.5" customHeight="1">
      <c r="A413" s="828"/>
      <c r="B413" s="828"/>
      <c r="C413" s="828"/>
      <c r="D413" s="828"/>
      <c r="E413" s="828"/>
      <c r="F413" s="828"/>
      <c r="G413" s="828"/>
      <c r="H413" s="828"/>
      <c r="I413" s="828"/>
      <c r="J413" s="828"/>
      <c r="K413" s="829"/>
      <c r="L413" s="829"/>
      <c r="M413" s="828"/>
      <c r="N413" s="828"/>
      <c r="O413" s="828"/>
      <c r="P413" s="828"/>
      <c r="Q413" s="828"/>
      <c r="R413" s="828"/>
      <c r="S413" s="828"/>
      <c r="T413" s="830"/>
      <c r="U413" s="828"/>
      <c r="V413" s="828"/>
      <c r="W413" s="828"/>
    </row>
    <row r="414" spans="1:23" ht="16.5" customHeight="1">
      <c r="A414" s="828"/>
      <c r="B414" s="828"/>
      <c r="C414" s="828"/>
      <c r="D414" s="828"/>
      <c r="E414" s="828"/>
      <c r="F414" s="828"/>
      <c r="G414" s="828"/>
      <c r="H414" s="828"/>
      <c r="I414" s="828"/>
      <c r="J414" s="828"/>
      <c r="K414" s="829"/>
      <c r="L414" s="829"/>
      <c r="M414" s="828"/>
      <c r="N414" s="828"/>
      <c r="O414" s="828"/>
      <c r="P414" s="828"/>
      <c r="Q414" s="828"/>
      <c r="R414" s="828"/>
      <c r="S414" s="828"/>
      <c r="T414" s="830"/>
      <c r="U414" s="828"/>
      <c r="V414" s="828"/>
      <c r="W414" s="828"/>
    </row>
    <row r="415" spans="1:23" ht="16.5" customHeight="1">
      <c r="A415" s="828"/>
      <c r="B415" s="828"/>
      <c r="C415" s="828"/>
      <c r="D415" s="828"/>
      <c r="E415" s="828"/>
      <c r="F415" s="828"/>
      <c r="G415" s="828"/>
      <c r="H415" s="828"/>
      <c r="I415" s="828"/>
      <c r="J415" s="828"/>
      <c r="K415" s="829"/>
      <c r="L415" s="829"/>
      <c r="M415" s="828"/>
      <c r="N415" s="828"/>
      <c r="O415" s="828"/>
      <c r="P415" s="828"/>
      <c r="Q415" s="828"/>
      <c r="R415" s="828"/>
      <c r="S415" s="828"/>
      <c r="T415" s="830"/>
      <c r="U415" s="828"/>
      <c r="V415" s="828"/>
      <c r="W415" s="828"/>
    </row>
    <row r="416" spans="1:23" ht="16.5" customHeight="1">
      <c r="A416" s="828"/>
      <c r="B416" s="828"/>
      <c r="C416" s="828"/>
      <c r="D416" s="828"/>
      <c r="E416" s="828"/>
      <c r="F416" s="828"/>
      <c r="G416" s="828"/>
      <c r="H416" s="828"/>
      <c r="I416" s="828"/>
      <c r="J416" s="828"/>
      <c r="K416" s="829"/>
      <c r="L416" s="829"/>
      <c r="M416" s="828"/>
      <c r="N416" s="828"/>
      <c r="O416" s="828"/>
      <c r="P416" s="828"/>
      <c r="Q416" s="828"/>
      <c r="R416" s="828"/>
      <c r="S416" s="828"/>
      <c r="T416" s="830"/>
      <c r="U416" s="828"/>
      <c r="V416" s="828"/>
      <c r="W416" s="828"/>
    </row>
    <row r="417" spans="1:23" ht="16.5" customHeight="1">
      <c r="A417" s="828"/>
      <c r="B417" s="828"/>
      <c r="C417" s="828"/>
      <c r="D417" s="828"/>
      <c r="E417" s="828"/>
      <c r="F417" s="828"/>
      <c r="G417" s="828"/>
      <c r="H417" s="828"/>
      <c r="I417" s="828"/>
      <c r="J417" s="828"/>
      <c r="K417" s="829"/>
      <c r="L417" s="829"/>
      <c r="M417" s="828"/>
      <c r="N417" s="828"/>
      <c r="O417" s="828"/>
      <c r="P417" s="828"/>
      <c r="Q417" s="828"/>
      <c r="R417" s="828"/>
      <c r="S417" s="828"/>
      <c r="T417" s="830"/>
      <c r="U417" s="828"/>
      <c r="V417" s="828"/>
      <c r="W417" s="828"/>
    </row>
    <row r="418" spans="1:23" ht="16.5" customHeight="1">
      <c r="A418" s="828"/>
      <c r="B418" s="828"/>
      <c r="C418" s="828"/>
      <c r="D418" s="828"/>
      <c r="E418" s="828"/>
      <c r="F418" s="828"/>
      <c r="G418" s="828"/>
      <c r="H418" s="828"/>
      <c r="I418" s="828"/>
      <c r="J418" s="828"/>
      <c r="K418" s="829"/>
      <c r="L418" s="829"/>
      <c r="M418" s="828"/>
      <c r="N418" s="828"/>
      <c r="O418" s="828"/>
      <c r="P418" s="828"/>
      <c r="Q418" s="828"/>
      <c r="R418" s="828"/>
      <c r="S418" s="828"/>
      <c r="T418" s="830"/>
      <c r="U418" s="828"/>
      <c r="V418" s="828"/>
      <c r="W418" s="828"/>
    </row>
    <row r="419" spans="1:23" ht="16.5" customHeight="1">
      <c r="A419" s="828"/>
      <c r="B419" s="828"/>
      <c r="C419" s="828"/>
      <c r="D419" s="828"/>
      <c r="E419" s="828"/>
      <c r="F419" s="828"/>
      <c r="G419" s="828"/>
      <c r="H419" s="828"/>
      <c r="I419" s="828"/>
      <c r="J419" s="828"/>
      <c r="K419" s="829"/>
      <c r="L419" s="829"/>
      <c r="M419" s="828"/>
      <c r="N419" s="828"/>
      <c r="O419" s="828"/>
      <c r="P419" s="828"/>
      <c r="Q419" s="828"/>
      <c r="R419" s="828"/>
      <c r="S419" s="828"/>
      <c r="T419" s="830"/>
      <c r="U419" s="828"/>
      <c r="V419" s="828"/>
      <c r="W419" s="828"/>
    </row>
    <row r="420" spans="1:23" ht="16.5" customHeight="1">
      <c r="A420" s="828"/>
      <c r="B420" s="828"/>
      <c r="C420" s="828"/>
      <c r="D420" s="828"/>
      <c r="E420" s="828"/>
      <c r="F420" s="828"/>
      <c r="G420" s="828"/>
      <c r="H420" s="828"/>
      <c r="I420" s="828"/>
      <c r="J420" s="828"/>
      <c r="K420" s="829"/>
      <c r="L420" s="829"/>
      <c r="M420" s="828"/>
      <c r="N420" s="828"/>
      <c r="O420" s="828"/>
      <c r="P420" s="828"/>
      <c r="Q420" s="828"/>
      <c r="R420" s="828"/>
      <c r="S420" s="828"/>
      <c r="T420" s="830"/>
      <c r="U420" s="828"/>
      <c r="V420" s="828"/>
      <c r="W420" s="828"/>
    </row>
    <row r="421" spans="1:23" ht="16.5" customHeight="1">
      <c r="A421" s="828"/>
      <c r="B421" s="828"/>
      <c r="C421" s="828"/>
      <c r="D421" s="828"/>
      <c r="E421" s="828"/>
      <c r="F421" s="828"/>
      <c r="G421" s="828"/>
      <c r="H421" s="828"/>
      <c r="I421" s="828"/>
      <c r="J421" s="828"/>
      <c r="K421" s="829"/>
      <c r="L421" s="829"/>
      <c r="M421" s="828"/>
      <c r="N421" s="828"/>
      <c r="O421" s="828"/>
      <c r="P421" s="828"/>
      <c r="Q421" s="828"/>
      <c r="R421" s="828"/>
      <c r="S421" s="828"/>
      <c r="T421" s="830"/>
      <c r="U421" s="828"/>
      <c r="V421" s="828"/>
      <c r="W421" s="828"/>
    </row>
    <row r="422" spans="1:23" ht="16.5" customHeight="1">
      <c r="A422" s="828"/>
      <c r="B422" s="828"/>
      <c r="C422" s="828"/>
      <c r="D422" s="828"/>
      <c r="E422" s="828"/>
      <c r="F422" s="828"/>
      <c r="G422" s="828"/>
      <c r="H422" s="828"/>
      <c r="I422" s="828"/>
      <c r="J422" s="828"/>
      <c r="K422" s="829"/>
      <c r="L422" s="829"/>
      <c r="M422" s="828"/>
      <c r="N422" s="828"/>
      <c r="O422" s="828"/>
      <c r="P422" s="828"/>
      <c r="Q422" s="828"/>
      <c r="R422" s="828"/>
      <c r="S422" s="828"/>
      <c r="T422" s="830"/>
      <c r="U422" s="828"/>
      <c r="V422" s="828"/>
      <c r="W422" s="828"/>
    </row>
    <row r="423" spans="1:23" ht="16.5" customHeight="1">
      <c r="A423" s="828"/>
      <c r="B423" s="828"/>
      <c r="C423" s="828"/>
      <c r="D423" s="828"/>
      <c r="E423" s="828"/>
      <c r="F423" s="828"/>
      <c r="G423" s="828"/>
      <c r="H423" s="828"/>
      <c r="I423" s="828"/>
      <c r="J423" s="828"/>
      <c r="K423" s="829"/>
      <c r="L423" s="829"/>
      <c r="M423" s="828"/>
      <c r="N423" s="828"/>
      <c r="O423" s="828"/>
      <c r="P423" s="828"/>
      <c r="Q423" s="828"/>
      <c r="R423" s="828"/>
      <c r="S423" s="828"/>
      <c r="T423" s="830"/>
      <c r="U423" s="828"/>
      <c r="V423" s="828"/>
      <c r="W423" s="828"/>
    </row>
    <row r="424" spans="1:23" ht="16.5" customHeight="1">
      <c r="A424" s="828"/>
      <c r="B424" s="828"/>
      <c r="C424" s="828"/>
      <c r="D424" s="828"/>
      <c r="E424" s="828"/>
      <c r="F424" s="828"/>
      <c r="G424" s="828"/>
      <c r="H424" s="828"/>
      <c r="I424" s="828"/>
      <c r="J424" s="828"/>
      <c r="K424" s="829"/>
      <c r="L424" s="829"/>
      <c r="M424" s="828"/>
      <c r="N424" s="828"/>
      <c r="O424" s="828"/>
      <c r="P424" s="828"/>
      <c r="Q424" s="828"/>
      <c r="R424" s="828"/>
      <c r="S424" s="828"/>
      <c r="T424" s="830"/>
      <c r="U424" s="828"/>
      <c r="V424" s="828"/>
      <c r="W424" s="828"/>
    </row>
    <row r="425" spans="1:23" ht="16.5" customHeight="1">
      <c r="A425" s="828"/>
      <c r="B425" s="828"/>
      <c r="C425" s="828"/>
      <c r="D425" s="828"/>
      <c r="E425" s="828"/>
      <c r="F425" s="828"/>
      <c r="G425" s="828"/>
      <c r="H425" s="828"/>
      <c r="I425" s="828"/>
      <c r="J425" s="828"/>
      <c r="K425" s="829"/>
      <c r="L425" s="829"/>
      <c r="M425" s="828"/>
      <c r="N425" s="828"/>
      <c r="O425" s="828"/>
      <c r="P425" s="828"/>
      <c r="Q425" s="828"/>
      <c r="R425" s="828"/>
      <c r="S425" s="828"/>
      <c r="T425" s="830"/>
      <c r="U425" s="828"/>
      <c r="V425" s="828"/>
      <c r="W425" s="828"/>
    </row>
    <row r="426" spans="1:23" ht="16.5" customHeight="1">
      <c r="A426" s="828"/>
      <c r="B426" s="828"/>
      <c r="C426" s="828"/>
      <c r="D426" s="828"/>
      <c r="E426" s="828"/>
      <c r="F426" s="828"/>
      <c r="G426" s="828"/>
      <c r="H426" s="828"/>
      <c r="I426" s="828"/>
      <c r="J426" s="828"/>
      <c r="K426" s="829"/>
      <c r="L426" s="829"/>
      <c r="M426" s="828"/>
      <c r="N426" s="828"/>
      <c r="O426" s="828"/>
      <c r="P426" s="828"/>
      <c r="Q426" s="828"/>
      <c r="R426" s="828"/>
      <c r="S426" s="828"/>
      <c r="T426" s="830"/>
      <c r="U426" s="828"/>
      <c r="V426" s="828"/>
      <c r="W426" s="828"/>
    </row>
    <row r="427" spans="1:23" ht="16.5" customHeight="1">
      <c r="A427" s="828"/>
      <c r="B427" s="828"/>
      <c r="C427" s="828"/>
      <c r="D427" s="828"/>
      <c r="E427" s="828"/>
      <c r="F427" s="828"/>
      <c r="G427" s="828"/>
      <c r="H427" s="828"/>
      <c r="I427" s="828"/>
      <c r="J427" s="828"/>
      <c r="K427" s="829"/>
      <c r="L427" s="829"/>
      <c r="M427" s="828"/>
      <c r="N427" s="828"/>
      <c r="O427" s="828"/>
      <c r="P427" s="828"/>
      <c r="Q427" s="828"/>
      <c r="R427" s="828"/>
      <c r="S427" s="828"/>
      <c r="T427" s="830"/>
      <c r="U427" s="828"/>
      <c r="V427" s="828"/>
      <c r="W427" s="828"/>
    </row>
    <row r="428" spans="1:23" ht="16.5" customHeight="1">
      <c r="A428" s="828"/>
      <c r="B428" s="828"/>
      <c r="C428" s="828"/>
      <c r="D428" s="828"/>
      <c r="E428" s="828"/>
      <c r="F428" s="828"/>
      <c r="G428" s="828"/>
      <c r="H428" s="828"/>
      <c r="I428" s="828"/>
      <c r="J428" s="828"/>
      <c r="K428" s="829"/>
      <c r="L428" s="829"/>
      <c r="M428" s="828"/>
      <c r="N428" s="828"/>
      <c r="O428" s="828"/>
      <c r="P428" s="828"/>
      <c r="Q428" s="828"/>
      <c r="R428" s="828"/>
      <c r="S428" s="828"/>
      <c r="T428" s="830"/>
      <c r="U428" s="828"/>
      <c r="V428" s="828"/>
      <c r="W428" s="828"/>
    </row>
    <row r="429" spans="1:23" ht="16.5" customHeight="1">
      <c r="A429" s="828"/>
      <c r="B429" s="828"/>
      <c r="C429" s="828"/>
      <c r="D429" s="828"/>
      <c r="E429" s="828"/>
      <c r="F429" s="828"/>
      <c r="G429" s="828"/>
      <c r="H429" s="828"/>
      <c r="I429" s="828"/>
      <c r="J429" s="828"/>
      <c r="K429" s="829"/>
      <c r="L429" s="829"/>
      <c r="M429" s="828"/>
      <c r="N429" s="828"/>
      <c r="O429" s="828"/>
      <c r="P429" s="828"/>
      <c r="Q429" s="828"/>
      <c r="R429" s="828"/>
      <c r="S429" s="828"/>
      <c r="T429" s="830"/>
      <c r="U429" s="828"/>
      <c r="V429" s="828"/>
      <c r="W429" s="828"/>
    </row>
    <row r="430" spans="1:23" ht="16.5" customHeight="1">
      <c r="A430" s="828"/>
      <c r="B430" s="828"/>
      <c r="C430" s="828"/>
      <c r="D430" s="828"/>
      <c r="E430" s="828"/>
      <c r="F430" s="828"/>
      <c r="G430" s="828"/>
      <c r="H430" s="828"/>
      <c r="I430" s="828"/>
      <c r="J430" s="828"/>
      <c r="K430" s="829"/>
      <c r="L430" s="829"/>
      <c r="M430" s="828"/>
      <c r="N430" s="828"/>
      <c r="O430" s="828"/>
      <c r="P430" s="828"/>
      <c r="Q430" s="828"/>
      <c r="R430" s="828"/>
      <c r="S430" s="828"/>
      <c r="T430" s="830"/>
      <c r="U430" s="828"/>
      <c r="V430" s="828"/>
      <c r="W430" s="828"/>
    </row>
    <row r="431" spans="1:23" ht="16.5" customHeight="1">
      <c r="A431" s="828"/>
      <c r="B431" s="828"/>
      <c r="C431" s="828"/>
      <c r="D431" s="828"/>
      <c r="E431" s="828"/>
      <c r="F431" s="828"/>
      <c r="G431" s="828"/>
      <c r="H431" s="828"/>
      <c r="I431" s="828"/>
      <c r="J431" s="828"/>
      <c r="K431" s="829"/>
      <c r="L431" s="829"/>
      <c r="M431" s="828"/>
      <c r="N431" s="828"/>
      <c r="O431" s="828"/>
      <c r="P431" s="828"/>
      <c r="Q431" s="828"/>
      <c r="R431" s="828"/>
      <c r="S431" s="828"/>
      <c r="T431" s="830"/>
      <c r="U431" s="828"/>
      <c r="V431" s="828"/>
      <c r="W431" s="828"/>
    </row>
    <row r="432" spans="1:23" ht="16.5" customHeight="1">
      <c r="A432" s="828"/>
      <c r="B432" s="828"/>
      <c r="C432" s="828"/>
      <c r="D432" s="828"/>
      <c r="E432" s="828"/>
      <c r="F432" s="828"/>
      <c r="G432" s="828"/>
      <c r="H432" s="828"/>
      <c r="I432" s="828"/>
      <c r="J432" s="828"/>
      <c r="K432" s="829"/>
      <c r="L432" s="829"/>
      <c r="M432" s="828"/>
      <c r="N432" s="828"/>
      <c r="O432" s="828"/>
      <c r="P432" s="828"/>
      <c r="Q432" s="828"/>
      <c r="R432" s="828"/>
      <c r="S432" s="828"/>
      <c r="T432" s="830"/>
      <c r="U432" s="828"/>
      <c r="V432" s="828"/>
      <c r="W432" s="828"/>
    </row>
    <row r="433" spans="1:23" ht="16.5" customHeight="1">
      <c r="A433" s="828"/>
      <c r="B433" s="828"/>
      <c r="C433" s="828"/>
      <c r="D433" s="828"/>
      <c r="E433" s="828"/>
      <c r="F433" s="828"/>
      <c r="G433" s="828"/>
      <c r="H433" s="828"/>
      <c r="I433" s="828"/>
      <c r="J433" s="828"/>
      <c r="K433" s="829"/>
      <c r="L433" s="829"/>
      <c r="M433" s="828"/>
      <c r="N433" s="828"/>
      <c r="O433" s="828"/>
      <c r="P433" s="828"/>
      <c r="Q433" s="828"/>
      <c r="R433" s="828"/>
      <c r="S433" s="828"/>
      <c r="T433" s="830"/>
      <c r="U433" s="828"/>
      <c r="V433" s="828"/>
      <c r="W433" s="828"/>
    </row>
    <row r="434" spans="1:23" ht="16.5" customHeight="1">
      <c r="A434" s="828"/>
      <c r="B434" s="828"/>
      <c r="C434" s="828"/>
      <c r="D434" s="828"/>
      <c r="E434" s="828"/>
      <c r="F434" s="828"/>
      <c r="G434" s="828"/>
      <c r="H434" s="828"/>
      <c r="I434" s="828"/>
      <c r="J434" s="828"/>
      <c r="K434" s="829"/>
      <c r="L434" s="829"/>
      <c r="M434" s="828"/>
      <c r="N434" s="828"/>
      <c r="O434" s="828"/>
      <c r="P434" s="828"/>
      <c r="Q434" s="828"/>
      <c r="R434" s="828"/>
      <c r="S434" s="828"/>
      <c r="T434" s="830"/>
      <c r="U434" s="828"/>
      <c r="V434" s="828"/>
      <c r="W434" s="828"/>
    </row>
    <row r="435" spans="1:23" ht="16.5" customHeight="1">
      <c r="A435" s="828"/>
      <c r="B435" s="828"/>
      <c r="C435" s="828"/>
      <c r="D435" s="828"/>
      <c r="E435" s="828"/>
      <c r="F435" s="828"/>
      <c r="G435" s="828"/>
      <c r="H435" s="828"/>
      <c r="I435" s="828"/>
      <c r="J435" s="828"/>
      <c r="K435" s="829"/>
      <c r="L435" s="829"/>
      <c r="M435" s="828"/>
      <c r="N435" s="828"/>
      <c r="O435" s="828"/>
      <c r="P435" s="828"/>
      <c r="Q435" s="828"/>
      <c r="R435" s="828"/>
      <c r="S435" s="828"/>
      <c r="T435" s="830"/>
      <c r="U435" s="828"/>
      <c r="V435" s="828"/>
      <c r="W435" s="828"/>
    </row>
    <row r="436" spans="1:23" ht="16.5" customHeight="1">
      <c r="A436" s="828"/>
      <c r="B436" s="828"/>
      <c r="C436" s="828"/>
      <c r="D436" s="828"/>
      <c r="E436" s="828"/>
      <c r="F436" s="828"/>
      <c r="G436" s="828"/>
      <c r="H436" s="828"/>
      <c r="I436" s="828"/>
      <c r="J436" s="828"/>
      <c r="K436" s="829"/>
      <c r="L436" s="829"/>
      <c r="M436" s="828"/>
      <c r="N436" s="828"/>
      <c r="O436" s="828"/>
      <c r="P436" s="828"/>
      <c r="Q436" s="828"/>
      <c r="R436" s="828"/>
      <c r="S436" s="828"/>
      <c r="T436" s="830"/>
      <c r="U436" s="828"/>
      <c r="V436" s="828"/>
      <c r="W436" s="828"/>
    </row>
    <row r="437" spans="1:23" ht="16.5" customHeight="1">
      <c r="A437" s="828"/>
      <c r="B437" s="828"/>
      <c r="C437" s="828"/>
      <c r="D437" s="828"/>
      <c r="E437" s="828"/>
      <c r="F437" s="828"/>
      <c r="G437" s="828"/>
      <c r="H437" s="828"/>
      <c r="I437" s="828"/>
      <c r="J437" s="828"/>
      <c r="K437" s="829"/>
      <c r="L437" s="829"/>
      <c r="M437" s="828"/>
      <c r="N437" s="828"/>
      <c r="O437" s="828"/>
      <c r="P437" s="828"/>
      <c r="Q437" s="828"/>
      <c r="R437" s="828"/>
      <c r="S437" s="828"/>
      <c r="T437" s="830"/>
      <c r="U437" s="828"/>
      <c r="V437" s="828"/>
      <c r="W437" s="828"/>
    </row>
    <row r="438" spans="1:23" ht="16.5" customHeight="1">
      <c r="A438" s="828"/>
      <c r="B438" s="828"/>
      <c r="C438" s="828"/>
      <c r="D438" s="828"/>
      <c r="E438" s="828"/>
      <c r="F438" s="828"/>
      <c r="G438" s="828"/>
      <c r="H438" s="828"/>
      <c r="I438" s="828"/>
      <c r="J438" s="828"/>
      <c r="K438" s="829"/>
      <c r="L438" s="829"/>
      <c r="M438" s="828"/>
      <c r="N438" s="828"/>
      <c r="O438" s="828"/>
      <c r="P438" s="828"/>
      <c r="Q438" s="828"/>
      <c r="R438" s="828"/>
      <c r="S438" s="828"/>
      <c r="T438" s="830"/>
      <c r="U438" s="828"/>
      <c r="V438" s="828"/>
      <c r="W438" s="828"/>
    </row>
    <row r="439" spans="1:23" ht="16.5" customHeight="1">
      <c r="A439" s="828"/>
      <c r="B439" s="828"/>
      <c r="C439" s="828"/>
      <c r="D439" s="828"/>
      <c r="E439" s="828"/>
      <c r="F439" s="828"/>
      <c r="G439" s="828"/>
      <c r="H439" s="828"/>
      <c r="I439" s="828"/>
      <c r="J439" s="828"/>
      <c r="K439" s="829"/>
      <c r="L439" s="829"/>
      <c r="M439" s="828"/>
      <c r="N439" s="828"/>
      <c r="O439" s="828"/>
      <c r="P439" s="828"/>
      <c r="Q439" s="828"/>
      <c r="R439" s="828"/>
      <c r="S439" s="828"/>
      <c r="T439" s="830"/>
      <c r="U439" s="828"/>
      <c r="V439" s="828"/>
      <c r="W439" s="828"/>
    </row>
    <row r="440" spans="1:23" ht="16.5" customHeight="1">
      <c r="A440" s="828"/>
      <c r="B440" s="828"/>
      <c r="C440" s="828"/>
      <c r="D440" s="828"/>
      <c r="E440" s="828"/>
      <c r="F440" s="828"/>
      <c r="G440" s="828"/>
      <c r="H440" s="828"/>
      <c r="I440" s="828"/>
      <c r="J440" s="828"/>
      <c r="K440" s="829"/>
      <c r="L440" s="829"/>
      <c r="M440" s="828"/>
      <c r="N440" s="828"/>
      <c r="O440" s="828"/>
      <c r="P440" s="828"/>
      <c r="Q440" s="828"/>
      <c r="R440" s="828"/>
      <c r="S440" s="828"/>
      <c r="T440" s="830"/>
      <c r="U440" s="828"/>
      <c r="V440" s="828"/>
      <c r="W440" s="828"/>
    </row>
    <row r="441" spans="1:23" ht="16.5" customHeight="1">
      <c r="A441" s="828"/>
      <c r="B441" s="828"/>
      <c r="C441" s="828"/>
      <c r="D441" s="828"/>
      <c r="E441" s="828"/>
      <c r="F441" s="828"/>
      <c r="G441" s="828"/>
      <c r="H441" s="828"/>
      <c r="I441" s="828"/>
      <c r="J441" s="828"/>
      <c r="K441" s="829"/>
      <c r="L441" s="829"/>
      <c r="M441" s="828"/>
      <c r="N441" s="828"/>
      <c r="O441" s="828"/>
      <c r="P441" s="828"/>
      <c r="Q441" s="828"/>
      <c r="R441" s="828"/>
      <c r="S441" s="828"/>
      <c r="T441" s="830"/>
      <c r="U441" s="828"/>
      <c r="V441" s="828"/>
      <c r="W441" s="828"/>
    </row>
    <row r="442" spans="1:23" ht="16.5" customHeight="1">
      <c r="A442" s="828"/>
      <c r="B442" s="828"/>
      <c r="C442" s="828"/>
      <c r="D442" s="828"/>
      <c r="E442" s="828"/>
      <c r="F442" s="828"/>
      <c r="G442" s="828"/>
      <c r="H442" s="828"/>
      <c r="I442" s="828"/>
      <c r="J442" s="828"/>
      <c r="K442" s="829"/>
      <c r="L442" s="829"/>
      <c r="M442" s="828"/>
      <c r="N442" s="828"/>
      <c r="O442" s="828"/>
      <c r="P442" s="828"/>
      <c r="Q442" s="828"/>
      <c r="R442" s="828"/>
      <c r="S442" s="828"/>
      <c r="T442" s="830"/>
      <c r="U442" s="828"/>
      <c r="V442" s="828"/>
      <c r="W442" s="828"/>
    </row>
    <row r="443" spans="1:23" ht="16.5" customHeight="1">
      <c r="A443" s="828"/>
      <c r="B443" s="828"/>
      <c r="C443" s="828"/>
      <c r="D443" s="828"/>
      <c r="E443" s="828"/>
      <c r="F443" s="828"/>
      <c r="G443" s="828"/>
      <c r="H443" s="828"/>
      <c r="I443" s="828"/>
      <c r="J443" s="828"/>
      <c r="K443" s="829"/>
      <c r="L443" s="829"/>
      <c r="M443" s="828"/>
      <c r="N443" s="828"/>
      <c r="O443" s="828"/>
      <c r="P443" s="828"/>
      <c r="Q443" s="828"/>
      <c r="R443" s="828"/>
      <c r="S443" s="828"/>
      <c r="T443" s="830"/>
      <c r="U443" s="828"/>
      <c r="V443" s="828"/>
      <c r="W443" s="828"/>
    </row>
    <row r="444" spans="1:23" ht="16.5" customHeight="1">
      <c r="A444" s="828"/>
      <c r="B444" s="828"/>
      <c r="C444" s="828"/>
      <c r="D444" s="828"/>
      <c r="E444" s="828"/>
      <c r="F444" s="828"/>
      <c r="G444" s="828"/>
      <c r="H444" s="828"/>
      <c r="I444" s="828"/>
      <c r="J444" s="828"/>
      <c r="K444" s="829"/>
      <c r="L444" s="829"/>
      <c r="M444" s="828"/>
      <c r="N444" s="828"/>
      <c r="O444" s="828"/>
      <c r="P444" s="828"/>
      <c r="Q444" s="828"/>
      <c r="R444" s="828"/>
      <c r="S444" s="828"/>
      <c r="T444" s="830"/>
      <c r="U444" s="828"/>
      <c r="V444" s="828"/>
      <c r="W444" s="828"/>
    </row>
    <row r="445" spans="1:23" ht="16.5" customHeight="1">
      <c r="A445" s="828"/>
      <c r="B445" s="828"/>
      <c r="C445" s="828"/>
      <c r="D445" s="828"/>
      <c r="E445" s="828"/>
      <c r="F445" s="828"/>
      <c r="G445" s="828"/>
      <c r="H445" s="828"/>
      <c r="I445" s="828"/>
      <c r="J445" s="828"/>
      <c r="K445" s="829"/>
      <c r="L445" s="829"/>
      <c r="M445" s="828"/>
      <c r="N445" s="828"/>
      <c r="O445" s="828"/>
      <c r="P445" s="828"/>
      <c r="Q445" s="828"/>
      <c r="R445" s="828"/>
      <c r="S445" s="828"/>
      <c r="T445" s="830"/>
      <c r="U445" s="828"/>
      <c r="V445" s="828"/>
      <c r="W445" s="828"/>
    </row>
    <row r="446" spans="1:23" ht="16.5" customHeight="1">
      <c r="A446" s="828"/>
      <c r="B446" s="828"/>
      <c r="C446" s="828"/>
      <c r="D446" s="828"/>
      <c r="E446" s="828"/>
      <c r="F446" s="828"/>
      <c r="G446" s="828"/>
      <c r="H446" s="828"/>
      <c r="I446" s="828"/>
      <c r="J446" s="828"/>
      <c r="K446" s="829"/>
      <c r="L446" s="829"/>
      <c r="M446" s="828"/>
      <c r="N446" s="828"/>
      <c r="O446" s="828"/>
      <c r="P446" s="828"/>
      <c r="Q446" s="828"/>
      <c r="R446" s="828"/>
      <c r="S446" s="828"/>
      <c r="T446" s="830"/>
      <c r="U446" s="828"/>
      <c r="V446" s="828"/>
      <c r="W446" s="828"/>
    </row>
    <row r="447" spans="1:23" ht="16.5" customHeight="1">
      <c r="A447" s="828"/>
      <c r="B447" s="828"/>
      <c r="C447" s="828"/>
      <c r="D447" s="828"/>
      <c r="E447" s="828"/>
      <c r="F447" s="828"/>
      <c r="G447" s="828"/>
      <c r="H447" s="828"/>
      <c r="I447" s="828"/>
      <c r="J447" s="828"/>
      <c r="K447" s="829"/>
      <c r="L447" s="829"/>
      <c r="M447" s="828"/>
      <c r="N447" s="828"/>
      <c r="O447" s="828"/>
      <c r="P447" s="828"/>
      <c r="Q447" s="828"/>
      <c r="R447" s="828"/>
      <c r="S447" s="828"/>
      <c r="T447" s="830"/>
      <c r="U447" s="828"/>
      <c r="V447" s="828"/>
      <c r="W447" s="828"/>
    </row>
    <row r="448" spans="1:23" ht="16.5" customHeight="1">
      <c r="A448" s="828"/>
      <c r="B448" s="828"/>
      <c r="C448" s="828"/>
      <c r="D448" s="828"/>
      <c r="E448" s="828"/>
      <c r="F448" s="828"/>
      <c r="G448" s="828"/>
      <c r="H448" s="828"/>
      <c r="I448" s="828"/>
      <c r="J448" s="828"/>
      <c r="K448" s="829"/>
      <c r="L448" s="829"/>
      <c r="M448" s="828"/>
      <c r="N448" s="828"/>
      <c r="O448" s="828"/>
      <c r="P448" s="828"/>
      <c r="Q448" s="828"/>
      <c r="R448" s="828"/>
      <c r="S448" s="828"/>
      <c r="T448" s="830"/>
      <c r="U448" s="828"/>
      <c r="V448" s="828"/>
      <c r="W448" s="828"/>
    </row>
    <row r="449" spans="1:23" ht="16.5" customHeight="1">
      <c r="A449" s="828"/>
      <c r="B449" s="828"/>
      <c r="C449" s="828"/>
      <c r="D449" s="828"/>
      <c r="E449" s="828"/>
      <c r="F449" s="828"/>
      <c r="G449" s="828"/>
      <c r="H449" s="828"/>
      <c r="I449" s="828"/>
      <c r="J449" s="828"/>
      <c r="K449" s="829"/>
      <c r="L449" s="829"/>
      <c r="M449" s="828"/>
      <c r="N449" s="828"/>
      <c r="O449" s="828"/>
      <c r="P449" s="828"/>
      <c r="Q449" s="828"/>
      <c r="R449" s="828"/>
      <c r="S449" s="828"/>
      <c r="T449" s="830"/>
      <c r="U449" s="828"/>
      <c r="V449" s="828"/>
      <c r="W449" s="828"/>
    </row>
    <row r="450" spans="1:23" ht="16.5" customHeight="1">
      <c r="A450" s="828"/>
      <c r="B450" s="828"/>
      <c r="C450" s="828"/>
      <c r="D450" s="828"/>
      <c r="E450" s="828"/>
      <c r="F450" s="828"/>
      <c r="G450" s="828"/>
      <c r="H450" s="828"/>
      <c r="I450" s="828"/>
      <c r="J450" s="828"/>
      <c r="K450" s="829"/>
      <c r="L450" s="829"/>
      <c r="M450" s="828"/>
      <c r="N450" s="828"/>
      <c r="O450" s="828"/>
      <c r="P450" s="828"/>
      <c r="Q450" s="828"/>
      <c r="R450" s="828"/>
      <c r="S450" s="828"/>
      <c r="T450" s="830"/>
      <c r="U450" s="828"/>
      <c r="V450" s="828"/>
      <c r="W450" s="828"/>
    </row>
    <row r="451" spans="1:23" ht="16.5" customHeight="1">
      <c r="A451" s="828"/>
      <c r="B451" s="828"/>
      <c r="C451" s="828"/>
      <c r="D451" s="828"/>
      <c r="E451" s="828"/>
      <c r="F451" s="828"/>
      <c r="G451" s="828"/>
      <c r="H451" s="828"/>
      <c r="I451" s="828"/>
      <c r="J451" s="828"/>
      <c r="K451" s="829"/>
      <c r="L451" s="829"/>
      <c r="M451" s="828"/>
      <c r="N451" s="828"/>
      <c r="O451" s="828"/>
      <c r="P451" s="828"/>
      <c r="Q451" s="828"/>
      <c r="R451" s="828"/>
      <c r="S451" s="828"/>
      <c r="T451" s="830"/>
      <c r="U451" s="828"/>
      <c r="V451" s="828"/>
      <c r="W451" s="828"/>
    </row>
    <row r="452" spans="1:23" ht="16.5" customHeight="1">
      <c r="A452" s="828"/>
      <c r="B452" s="828"/>
      <c r="C452" s="828"/>
      <c r="D452" s="828"/>
      <c r="E452" s="828"/>
      <c r="F452" s="828"/>
      <c r="G452" s="828"/>
      <c r="H452" s="828"/>
      <c r="I452" s="828"/>
      <c r="J452" s="828"/>
      <c r="K452" s="829"/>
      <c r="L452" s="829"/>
      <c r="M452" s="828"/>
      <c r="N452" s="828"/>
      <c r="O452" s="828"/>
      <c r="P452" s="828"/>
      <c r="Q452" s="828"/>
      <c r="R452" s="828"/>
      <c r="S452" s="828"/>
      <c r="T452" s="830"/>
      <c r="U452" s="828"/>
      <c r="V452" s="828"/>
      <c r="W452" s="828"/>
    </row>
    <row r="453" spans="1:23" ht="16.5" customHeight="1">
      <c r="A453" s="828"/>
      <c r="B453" s="828"/>
      <c r="C453" s="828"/>
      <c r="D453" s="828"/>
      <c r="E453" s="828"/>
      <c r="F453" s="828"/>
      <c r="G453" s="828"/>
      <c r="H453" s="828"/>
      <c r="I453" s="828"/>
      <c r="J453" s="828"/>
      <c r="K453" s="829"/>
      <c r="L453" s="829"/>
      <c r="M453" s="828"/>
      <c r="N453" s="828"/>
      <c r="O453" s="828"/>
      <c r="P453" s="828"/>
      <c r="Q453" s="828"/>
      <c r="R453" s="828"/>
      <c r="S453" s="828"/>
      <c r="T453" s="830"/>
      <c r="U453" s="828"/>
      <c r="V453" s="828"/>
      <c r="W453" s="828"/>
    </row>
    <row r="454" spans="1:23" ht="16.5" customHeight="1">
      <c r="A454" s="828"/>
      <c r="B454" s="828"/>
      <c r="C454" s="828"/>
      <c r="D454" s="828"/>
      <c r="E454" s="828"/>
      <c r="F454" s="828"/>
      <c r="G454" s="828"/>
      <c r="H454" s="828"/>
      <c r="I454" s="828"/>
      <c r="J454" s="828"/>
      <c r="K454" s="829"/>
      <c r="L454" s="829"/>
      <c r="M454" s="828"/>
      <c r="N454" s="828"/>
      <c r="O454" s="828"/>
      <c r="P454" s="828"/>
      <c r="Q454" s="828"/>
      <c r="R454" s="828"/>
      <c r="S454" s="828"/>
      <c r="T454" s="830"/>
      <c r="U454" s="828"/>
      <c r="V454" s="828"/>
      <c r="W454" s="828"/>
    </row>
    <row r="455" spans="1:23" ht="16.5" customHeight="1">
      <c r="A455" s="828"/>
      <c r="B455" s="828"/>
      <c r="C455" s="828"/>
      <c r="D455" s="828"/>
      <c r="E455" s="828"/>
      <c r="F455" s="828"/>
      <c r="G455" s="828"/>
      <c r="H455" s="828"/>
      <c r="I455" s="828"/>
      <c r="J455" s="828"/>
      <c r="K455" s="829"/>
      <c r="L455" s="829"/>
      <c r="M455" s="828"/>
      <c r="N455" s="828"/>
      <c r="O455" s="828"/>
      <c r="P455" s="828"/>
      <c r="Q455" s="828"/>
      <c r="R455" s="828"/>
      <c r="S455" s="828"/>
      <c r="T455" s="830"/>
      <c r="U455" s="828"/>
      <c r="V455" s="828"/>
      <c r="W455" s="828"/>
    </row>
    <row r="456" spans="1:23" ht="16.5" customHeight="1">
      <c r="A456" s="828"/>
      <c r="B456" s="828"/>
      <c r="C456" s="828"/>
      <c r="D456" s="828"/>
      <c r="E456" s="828"/>
      <c r="F456" s="828"/>
      <c r="G456" s="828"/>
      <c r="H456" s="828"/>
      <c r="I456" s="828"/>
      <c r="J456" s="828"/>
      <c r="K456" s="829"/>
      <c r="L456" s="829"/>
      <c r="M456" s="828"/>
      <c r="N456" s="828"/>
      <c r="O456" s="828"/>
      <c r="P456" s="828"/>
      <c r="Q456" s="828"/>
      <c r="R456" s="828"/>
      <c r="S456" s="828"/>
      <c r="T456" s="830"/>
      <c r="U456" s="828"/>
      <c r="V456" s="828"/>
      <c r="W456" s="828"/>
    </row>
    <row r="457" spans="1:23" ht="16.5" customHeight="1">
      <c r="A457" s="828"/>
      <c r="B457" s="828"/>
      <c r="C457" s="828"/>
      <c r="D457" s="828"/>
      <c r="E457" s="828"/>
      <c r="F457" s="828"/>
      <c r="G457" s="828"/>
      <c r="H457" s="828"/>
      <c r="I457" s="828"/>
      <c r="J457" s="828"/>
      <c r="K457" s="829"/>
      <c r="L457" s="829"/>
      <c r="M457" s="828"/>
      <c r="N457" s="828"/>
      <c r="O457" s="828"/>
      <c r="P457" s="828"/>
      <c r="Q457" s="828"/>
      <c r="R457" s="828"/>
      <c r="S457" s="828"/>
      <c r="T457" s="830"/>
      <c r="U457" s="828"/>
      <c r="V457" s="828"/>
      <c r="W457" s="828"/>
    </row>
    <row r="458" spans="1:23" ht="16.5" customHeight="1">
      <c r="A458" s="828"/>
      <c r="B458" s="828"/>
      <c r="C458" s="828"/>
      <c r="D458" s="828"/>
      <c r="E458" s="828"/>
      <c r="F458" s="828"/>
      <c r="G458" s="828"/>
      <c r="H458" s="828"/>
      <c r="I458" s="828"/>
      <c r="J458" s="828"/>
      <c r="K458" s="829"/>
      <c r="L458" s="829"/>
      <c r="M458" s="828"/>
      <c r="N458" s="828"/>
      <c r="O458" s="828"/>
      <c r="P458" s="828"/>
      <c r="Q458" s="828"/>
      <c r="R458" s="828"/>
      <c r="S458" s="828"/>
      <c r="T458" s="830"/>
      <c r="U458" s="828"/>
      <c r="V458" s="828"/>
      <c r="W458" s="828"/>
    </row>
    <row r="459" spans="1:23" ht="16.5" customHeight="1">
      <c r="A459" s="828"/>
      <c r="B459" s="828"/>
      <c r="C459" s="828"/>
      <c r="D459" s="828"/>
      <c r="E459" s="828"/>
      <c r="F459" s="828"/>
      <c r="G459" s="828"/>
      <c r="H459" s="828"/>
      <c r="I459" s="828"/>
      <c r="J459" s="828"/>
      <c r="K459" s="829"/>
      <c r="L459" s="829"/>
      <c r="M459" s="828"/>
      <c r="N459" s="828"/>
      <c r="O459" s="828"/>
      <c r="P459" s="828"/>
      <c r="Q459" s="828"/>
      <c r="R459" s="828"/>
      <c r="S459" s="828"/>
      <c r="T459" s="830"/>
      <c r="U459" s="828"/>
      <c r="V459" s="828"/>
      <c r="W459" s="828"/>
    </row>
    <row r="460" spans="1:23" ht="16.5" customHeight="1">
      <c r="A460" s="828"/>
      <c r="B460" s="828"/>
      <c r="C460" s="828"/>
      <c r="D460" s="828"/>
      <c r="E460" s="828"/>
      <c r="F460" s="828"/>
      <c r="G460" s="828"/>
      <c r="H460" s="828"/>
      <c r="I460" s="828"/>
      <c r="J460" s="828"/>
      <c r="K460" s="829"/>
      <c r="L460" s="829"/>
      <c r="M460" s="828"/>
      <c r="N460" s="828"/>
      <c r="O460" s="828"/>
      <c r="P460" s="828"/>
      <c r="Q460" s="828"/>
      <c r="R460" s="828"/>
      <c r="S460" s="828"/>
      <c r="T460" s="830"/>
      <c r="U460" s="828"/>
      <c r="V460" s="828"/>
      <c r="W460" s="828"/>
    </row>
    <row r="461" spans="1:23" ht="16.5" customHeight="1">
      <c r="A461" s="828"/>
      <c r="B461" s="828"/>
      <c r="C461" s="828"/>
      <c r="D461" s="828"/>
      <c r="E461" s="828"/>
      <c r="F461" s="828"/>
      <c r="G461" s="828"/>
      <c r="H461" s="828"/>
      <c r="I461" s="828"/>
      <c r="J461" s="828"/>
      <c r="K461" s="829"/>
      <c r="L461" s="829"/>
      <c r="M461" s="828"/>
      <c r="N461" s="828"/>
      <c r="O461" s="828"/>
      <c r="P461" s="828"/>
      <c r="Q461" s="828"/>
      <c r="R461" s="828"/>
      <c r="S461" s="828"/>
      <c r="T461" s="830"/>
      <c r="U461" s="828"/>
      <c r="V461" s="828"/>
      <c r="W461" s="828"/>
    </row>
    <row r="462" spans="1:23" ht="16.5" customHeight="1">
      <c r="A462" s="828"/>
      <c r="B462" s="828"/>
      <c r="C462" s="828"/>
      <c r="D462" s="828"/>
      <c r="E462" s="828"/>
      <c r="F462" s="828"/>
      <c r="G462" s="828"/>
      <c r="H462" s="828"/>
      <c r="I462" s="828"/>
      <c r="J462" s="828"/>
      <c r="K462" s="829"/>
      <c r="L462" s="829"/>
      <c r="M462" s="828"/>
      <c r="N462" s="828"/>
      <c r="O462" s="828"/>
      <c r="P462" s="828"/>
      <c r="Q462" s="828"/>
      <c r="R462" s="828"/>
      <c r="S462" s="828"/>
      <c r="T462" s="830"/>
      <c r="U462" s="828"/>
      <c r="V462" s="828"/>
      <c r="W462" s="828"/>
    </row>
    <row r="463" spans="1:23" ht="16.5" customHeight="1">
      <c r="A463" s="828"/>
      <c r="B463" s="828"/>
      <c r="C463" s="828"/>
      <c r="D463" s="828"/>
      <c r="E463" s="828"/>
      <c r="F463" s="828"/>
      <c r="G463" s="828"/>
      <c r="H463" s="828"/>
      <c r="I463" s="828"/>
      <c r="J463" s="828"/>
      <c r="K463" s="829"/>
      <c r="L463" s="829"/>
      <c r="M463" s="828"/>
      <c r="N463" s="828"/>
      <c r="O463" s="828"/>
      <c r="P463" s="828"/>
      <c r="Q463" s="828"/>
      <c r="R463" s="828"/>
      <c r="S463" s="828"/>
      <c r="T463" s="830"/>
      <c r="U463" s="828"/>
      <c r="V463" s="828"/>
      <c r="W463" s="828"/>
    </row>
    <row r="464" spans="1:23" ht="16.5" customHeight="1">
      <c r="A464" s="828"/>
      <c r="B464" s="828"/>
      <c r="C464" s="828"/>
      <c r="D464" s="828"/>
      <c r="E464" s="828"/>
      <c r="F464" s="828"/>
      <c r="G464" s="828"/>
      <c r="H464" s="828"/>
      <c r="I464" s="828"/>
      <c r="J464" s="828"/>
      <c r="K464" s="829"/>
      <c r="L464" s="829"/>
      <c r="M464" s="828"/>
      <c r="N464" s="828"/>
      <c r="O464" s="828"/>
      <c r="P464" s="828"/>
      <c r="Q464" s="828"/>
      <c r="R464" s="828"/>
      <c r="S464" s="828"/>
      <c r="T464" s="830"/>
      <c r="U464" s="828"/>
      <c r="V464" s="828"/>
      <c r="W464" s="828"/>
    </row>
    <row r="465" spans="1:23" ht="16.5" customHeight="1">
      <c r="A465" s="828"/>
      <c r="B465" s="828"/>
      <c r="C465" s="828"/>
      <c r="D465" s="828"/>
      <c r="E465" s="828"/>
      <c r="F465" s="828"/>
      <c r="G465" s="828"/>
      <c r="H465" s="828"/>
      <c r="I465" s="828"/>
      <c r="J465" s="828"/>
      <c r="K465" s="829"/>
      <c r="L465" s="829"/>
      <c r="M465" s="828"/>
      <c r="N465" s="828"/>
      <c r="O465" s="828"/>
      <c r="P465" s="828"/>
      <c r="Q465" s="828"/>
      <c r="R465" s="828"/>
      <c r="S465" s="828"/>
      <c r="T465" s="830"/>
      <c r="U465" s="828"/>
      <c r="V465" s="828"/>
      <c r="W465" s="828"/>
    </row>
    <row r="466" spans="1:23" ht="16.5" customHeight="1">
      <c r="A466" s="828"/>
      <c r="B466" s="828"/>
      <c r="C466" s="828"/>
      <c r="D466" s="828"/>
      <c r="E466" s="828"/>
      <c r="F466" s="828"/>
      <c r="G466" s="828"/>
      <c r="H466" s="828"/>
      <c r="I466" s="828"/>
      <c r="J466" s="828"/>
      <c r="K466" s="829"/>
      <c r="L466" s="829"/>
      <c r="M466" s="828"/>
      <c r="N466" s="828"/>
      <c r="O466" s="828"/>
      <c r="P466" s="828"/>
      <c r="Q466" s="828"/>
      <c r="R466" s="828"/>
      <c r="S466" s="828"/>
      <c r="T466" s="830"/>
      <c r="U466" s="828"/>
      <c r="V466" s="828"/>
      <c r="W466" s="828"/>
    </row>
    <row r="467" spans="1:23" ht="16.5" customHeight="1">
      <c r="A467" s="828"/>
      <c r="B467" s="828"/>
      <c r="C467" s="828"/>
      <c r="D467" s="828"/>
      <c r="E467" s="828"/>
      <c r="F467" s="828"/>
      <c r="G467" s="828"/>
      <c r="H467" s="828"/>
      <c r="I467" s="828"/>
      <c r="J467" s="828"/>
      <c r="K467" s="829"/>
      <c r="L467" s="829"/>
      <c r="M467" s="828"/>
      <c r="N467" s="828"/>
      <c r="O467" s="828"/>
      <c r="P467" s="828"/>
      <c r="Q467" s="828"/>
      <c r="R467" s="828"/>
      <c r="S467" s="828"/>
      <c r="T467" s="830"/>
      <c r="U467" s="828"/>
      <c r="V467" s="828"/>
      <c r="W467" s="828"/>
    </row>
    <row r="468" spans="1:23" ht="16.5" customHeight="1">
      <c r="A468" s="828"/>
      <c r="B468" s="828"/>
      <c r="C468" s="828"/>
      <c r="D468" s="828"/>
      <c r="E468" s="828"/>
      <c r="F468" s="828"/>
      <c r="G468" s="828"/>
      <c r="H468" s="828"/>
      <c r="I468" s="828"/>
      <c r="J468" s="828"/>
      <c r="K468" s="829"/>
      <c r="L468" s="829"/>
      <c r="M468" s="828"/>
      <c r="N468" s="828"/>
      <c r="O468" s="828"/>
      <c r="P468" s="828"/>
      <c r="Q468" s="828"/>
      <c r="R468" s="828"/>
      <c r="S468" s="828"/>
      <c r="T468" s="830"/>
      <c r="U468" s="828"/>
      <c r="V468" s="828"/>
      <c r="W468" s="828"/>
    </row>
    <row r="469" spans="1:23" ht="16.5" customHeight="1">
      <c r="A469" s="828"/>
      <c r="B469" s="828"/>
      <c r="C469" s="828"/>
      <c r="D469" s="828"/>
      <c r="E469" s="828"/>
      <c r="F469" s="828"/>
      <c r="G469" s="828"/>
      <c r="H469" s="828"/>
      <c r="I469" s="828"/>
      <c r="J469" s="828"/>
      <c r="K469" s="829"/>
      <c r="L469" s="829"/>
      <c r="M469" s="828"/>
      <c r="N469" s="828"/>
      <c r="O469" s="828"/>
      <c r="P469" s="828"/>
      <c r="Q469" s="828"/>
      <c r="R469" s="828"/>
      <c r="S469" s="828"/>
      <c r="T469" s="830"/>
      <c r="U469" s="828"/>
      <c r="V469" s="828"/>
      <c r="W469" s="828"/>
    </row>
    <row r="470" spans="1:23" ht="16.5" customHeight="1">
      <c r="A470" s="828"/>
      <c r="B470" s="828"/>
      <c r="C470" s="828"/>
      <c r="D470" s="828"/>
      <c r="E470" s="828"/>
      <c r="F470" s="828"/>
      <c r="G470" s="828"/>
      <c r="H470" s="828"/>
      <c r="I470" s="828"/>
      <c r="J470" s="828"/>
      <c r="K470" s="829"/>
      <c r="L470" s="829"/>
      <c r="M470" s="828"/>
      <c r="N470" s="828"/>
      <c r="O470" s="828"/>
      <c r="P470" s="828"/>
      <c r="Q470" s="828"/>
      <c r="R470" s="828"/>
      <c r="S470" s="828"/>
      <c r="T470" s="830"/>
      <c r="U470" s="828"/>
      <c r="V470" s="828"/>
      <c r="W470" s="828"/>
    </row>
    <row r="471" spans="1:23" ht="16.5" customHeight="1">
      <c r="A471" s="828"/>
      <c r="B471" s="828"/>
      <c r="C471" s="828"/>
      <c r="D471" s="828"/>
      <c r="E471" s="828"/>
      <c r="F471" s="828"/>
      <c r="G471" s="828"/>
      <c r="H471" s="828"/>
      <c r="I471" s="828"/>
      <c r="J471" s="828"/>
      <c r="K471" s="829"/>
      <c r="L471" s="829"/>
      <c r="M471" s="828"/>
      <c r="N471" s="828"/>
      <c r="O471" s="828"/>
      <c r="P471" s="828"/>
      <c r="Q471" s="828"/>
      <c r="R471" s="828"/>
      <c r="S471" s="828"/>
      <c r="T471" s="830"/>
      <c r="U471" s="828"/>
      <c r="V471" s="828"/>
      <c r="W471" s="828"/>
    </row>
    <row r="472" spans="1:23" ht="16.5" customHeight="1">
      <c r="A472" s="828"/>
      <c r="B472" s="828"/>
      <c r="C472" s="828"/>
      <c r="D472" s="828"/>
      <c r="E472" s="828"/>
      <c r="F472" s="828"/>
      <c r="G472" s="828"/>
      <c r="H472" s="828"/>
      <c r="I472" s="828"/>
      <c r="J472" s="828"/>
      <c r="K472" s="829"/>
      <c r="L472" s="829"/>
      <c r="M472" s="828"/>
      <c r="N472" s="828"/>
      <c r="O472" s="828"/>
      <c r="P472" s="828"/>
      <c r="Q472" s="828"/>
      <c r="R472" s="828"/>
      <c r="S472" s="828"/>
      <c r="T472" s="830"/>
      <c r="U472" s="828"/>
      <c r="V472" s="828"/>
      <c r="W472" s="828"/>
    </row>
    <row r="473" spans="1:23" ht="16.5" customHeight="1">
      <c r="A473" s="828"/>
      <c r="B473" s="828"/>
      <c r="C473" s="828"/>
      <c r="D473" s="828"/>
      <c r="E473" s="828"/>
      <c r="F473" s="828"/>
      <c r="G473" s="828"/>
      <c r="H473" s="828"/>
      <c r="I473" s="828"/>
      <c r="J473" s="828"/>
      <c r="K473" s="829"/>
      <c r="L473" s="829"/>
      <c r="M473" s="828"/>
      <c r="N473" s="828"/>
      <c r="O473" s="828"/>
      <c r="P473" s="828"/>
      <c r="Q473" s="828"/>
      <c r="R473" s="828"/>
      <c r="S473" s="828"/>
      <c r="T473" s="830"/>
      <c r="U473" s="828"/>
      <c r="V473" s="828"/>
      <c r="W473" s="828"/>
    </row>
    <row r="474" spans="1:23" ht="16.5" customHeight="1">
      <c r="A474" s="828"/>
      <c r="B474" s="828"/>
      <c r="C474" s="828"/>
      <c r="D474" s="828"/>
      <c r="E474" s="828"/>
      <c r="F474" s="828"/>
      <c r="G474" s="828"/>
      <c r="H474" s="828"/>
      <c r="I474" s="828"/>
      <c r="J474" s="828"/>
      <c r="K474" s="829"/>
      <c r="L474" s="829"/>
      <c r="M474" s="828"/>
      <c r="N474" s="828"/>
      <c r="O474" s="828"/>
      <c r="P474" s="828"/>
      <c r="Q474" s="828"/>
      <c r="R474" s="828"/>
      <c r="S474" s="828"/>
      <c r="T474" s="830"/>
      <c r="U474" s="828"/>
      <c r="V474" s="828"/>
      <c r="W474" s="828"/>
    </row>
    <row r="475" spans="1:23" ht="16.5" customHeight="1">
      <c r="A475" s="828"/>
      <c r="B475" s="828"/>
      <c r="C475" s="828"/>
      <c r="D475" s="828"/>
      <c r="E475" s="828"/>
      <c r="F475" s="828"/>
      <c r="G475" s="828"/>
      <c r="H475" s="828"/>
      <c r="I475" s="828"/>
      <c r="J475" s="828"/>
      <c r="K475" s="829"/>
      <c r="L475" s="829"/>
      <c r="M475" s="828"/>
      <c r="N475" s="828"/>
      <c r="O475" s="828"/>
      <c r="P475" s="828"/>
      <c r="Q475" s="828"/>
      <c r="R475" s="828"/>
      <c r="S475" s="828"/>
      <c r="T475" s="830"/>
      <c r="U475" s="828"/>
      <c r="V475" s="828"/>
      <c r="W475" s="828"/>
    </row>
    <row r="476" spans="1:23" ht="16.5" customHeight="1">
      <c r="A476" s="828"/>
      <c r="B476" s="828"/>
      <c r="C476" s="828"/>
      <c r="D476" s="828"/>
      <c r="E476" s="828"/>
      <c r="F476" s="828"/>
      <c r="G476" s="828"/>
      <c r="H476" s="828"/>
      <c r="I476" s="828"/>
      <c r="J476" s="828"/>
      <c r="K476" s="829"/>
      <c r="L476" s="829"/>
      <c r="M476" s="828"/>
      <c r="N476" s="828"/>
      <c r="O476" s="828"/>
      <c r="P476" s="828"/>
      <c r="Q476" s="828"/>
      <c r="R476" s="828"/>
      <c r="S476" s="828"/>
      <c r="T476" s="830"/>
      <c r="U476" s="828"/>
      <c r="V476" s="828"/>
      <c r="W476" s="828"/>
    </row>
    <row r="477" spans="1:23" ht="16.5" customHeight="1">
      <c r="A477" s="828"/>
      <c r="B477" s="828"/>
      <c r="C477" s="828"/>
      <c r="D477" s="828"/>
      <c r="E477" s="828"/>
      <c r="F477" s="828"/>
      <c r="G477" s="828"/>
      <c r="H477" s="828"/>
      <c r="I477" s="828"/>
      <c r="J477" s="828"/>
      <c r="K477" s="829"/>
      <c r="L477" s="829"/>
      <c r="M477" s="828"/>
      <c r="N477" s="828"/>
      <c r="O477" s="828"/>
      <c r="P477" s="828"/>
      <c r="Q477" s="828"/>
      <c r="R477" s="828"/>
      <c r="S477" s="828"/>
      <c r="T477" s="830"/>
      <c r="U477" s="828"/>
      <c r="V477" s="828"/>
      <c r="W477" s="828"/>
    </row>
    <row r="478" spans="1:23" ht="16.5" customHeight="1">
      <c r="A478" s="828"/>
      <c r="B478" s="828"/>
      <c r="C478" s="828"/>
      <c r="D478" s="828"/>
      <c r="E478" s="828"/>
      <c r="F478" s="828"/>
      <c r="G478" s="828"/>
      <c r="H478" s="828"/>
      <c r="I478" s="828"/>
      <c r="J478" s="828"/>
      <c r="K478" s="829"/>
      <c r="L478" s="829"/>
      <c r="M478" s="828"/>
      <c r="N478" s="828"/>
      <c r="O478" s="828"/>
      <c r="P478" s="828"/>
      <c r="Q478" s="828"/>
      <c r="R478" s="828"/>
      <c r="S478" s="828"/>
      <c r="T478" s="830"/>
      <c r="U478" s="828"/>
      <c r="V478" s="828"/>
      <c r="W478" s="828"/>
    </row>
    <row r="479" spans="1:23" ht="16.5" customHeight="1">
      <c r="A479" s="828"/>
      <c r="B479" s="828"/>
      <c r="C479" s="828"/>
      <c r="D479" s="828"/>
      <c r="E479" s="828"/>
      <c r="F479" s="828"/>
      <c r="G479" s="828"/>
      <c r="H479" s="828"/>
      <c r="I479" s="828"/>
      <c r="J479" s="828"/>
      <c r="K479" s="829"/>
      <c r="L479" s="829"/>
      <c r="M479" s="828"/>
      <c r="N479" s="828"/>
      <c r="O479" s="828"/>
      <c r="P479" s="828"/>
      <c r="Q479" s="828"/>
      <c r="R479" s="828"/>
      <c r="S479" s="828"/>
      <c r="T479" s="830"/>
      <c r="U479" s="828"/>
      <c r="V479" s="828"/>
      <c r="W479" s="828"/>
    </row>
    <row r="480" spans="1:23" ht="16.5" customHeight="1">
      <c r="A480" s="828"/>
      <c r="B480" s="828"/>
      <c r="C480" s="828"/>
      <c r="D480" s="828"/>
      <c r="E480" s="828"/>
      <c r="F480" s="828"/>
      <c r="G480" s="828"/>
      <c r="H480" s="828"/>
      <c r="I480" s="828"/>
      <c r="J480" s="828"/>
      <c r="K480" s="829"/>
      <c r="L480" s="829"/>
      <c r="M480" s="828"/>
      <c r="N480" s="828"/>
      <c r="O480" s="828"/>
      <c r="P480" s="828"/>
      <c r="Q480" s="828"/>
      <c r="R480" s="828"/>
      <c r="S480" s="828"/>
      <c r="T480" s="830"/>
      <c r="U480" s="828"/>
      <c r="V480" s="828"/>
      <c r="W480" s="828"/>
    </row>
    <row r="481" spans="1:23" ht="16.5" customHeight="1">
      <c r="A481" s="828"/>
      <c r="B481" s="828"/>
      <c r="C481" s="828"/>
      <c r="D481" s="828"/>
      <c r="E481" s="828"/>
      <c r="F481" s="828"/>
      <c r="G481" s="828"/>
      <c r="H481" s="828"/>
      <c r="I481" s="828"/>
      <c r="J481" s="828"/>
      <c r="K481" s="829"/>
      <c r="L481" s="829"/>
      <c r="M481" s="828"/>
      <c r="N481" s="828"/>
      <c r="O481" s="828"/>
      <c r="P481" s="828"/>
      <c r="Q481" s="828"/>
      <c r="R481" s="828"/>
      <c r="S481" s="828"/>
      <c r="T481" s="830"/>
      <c r="U481" s="828"/>
      <c r="V481" s="828"/>
      <c r="W481" s="828"/>
    </row>
    <row r="482" spans="1:23" ht="16.5" customHeight="1">
      <c r="A482" s="828"/>
      <c r="B482" s="828"/>
      <c r="C482" s="828"/>
      <c r="D482" s="828"/>
      <c r="E482" s="828"/>
      <c r="F482" s="828"/>
      <c r="G482" s="828"/>
      <c r="H482" s="828"/>
      <c r="I482" s="828"/>
      <c r="J482" s="828"/>
      <c r="K482" s="829"/>
      <c r="L482" s="829"/>
      <c r="M482" s="828"/>
      <c r="N482" s="828"/>
      <c r="O482" s="828"/>
      <c r="P482" s="828"/>
      <c r="Q482" s="828"/>
      <c r="R482" s="828"/>
      <c r="S482" s="828"/>
      <c r="T482" s="830"/>
      <c r="U482" s="828"/>
      <c r="V482" s="828"/>
      <c r="W482" s="828"/>
    </row>
    <row r="483" spans="1:23" ht="16.5" customHeight="1">
      <c r="A483" s="828"/>
      <c r="B483" s="828"/>
      <c r="C483" s="828"/>
      <c r="D483" s="828"/>
      <c r="E483" s="828"/>
      <c r="F483" s="828"/>
      <c r="G483" s="828"/>
      <c r="H483" s="828"/>
      <c r="I483" s="828"/>
      <c r="J483" s="828"/>
      <c r="K483" s="829"/>
      <c r="L483" s="829"/>
      <c r="M483" s="828"/>
      <c r="N483" s="828"/>
      <c r="O483" s="828"/>
      <c r="P483" s="828"/>
      <c r="Q483" s="828"/>
      <c r="R483" s="828"/>
      <c r="S483" s="828"/>
      <c r="T483" s="830"/>
      <c r="U483" s="828"/>
      <c r="V483" s="828"/>
      <c r="W483" s="828"/>
    </row>
    <row r="484" spans="1:23" ht="16.5" customHeight="1">
      <c r="A484" s="828"/>
      <c r="B484" s="828"/>
      <c r="C484" s="828"/>
      <c r="D484" s="828"/>
      <c r="E484" s="828"/>
      <c r="F484" s="828"/>
      <c r="G484" s="828"/>
      <c r="H484" s="828"/>
      <c r="I484" s="828"/>
      <c r="J484" s="828"/>
      <c r="K484" s="829"/>
      <c r="L484" s="829"/>
      <c r="M484" s="828"/>
      <c r="N484" s="828"/>
      <c r="O484" s="828"/>
      <c r="P484" s="828"/>
      <c r="Q484" s="828"/>
      <c r="R484" s="828"/>
      <c r="S484" s="828"/>
      <c r="T484" s="830"/>
      <c r="U484" s="828"/>
      <c r="V484" s="828"/>
      <c r="W484" s="828"/>
    </row>
    <row r="485" spans="1:23" ht="16.5" customHeight="1">
      <c r="A485" s="828"/>
      <c r="B485" s="828"/>
      <c r="C485" s="828"/>
      <c r="D485" s="828"/>
      <c r="E485" s="828"/>
      <c r="F485" s="828"/>
      <c r="G485" s="828"/>
      <c r="H485" s="828"/>
      <c r="I485" s="828"/>
      <c r="J485" s="828"/>
      <c r="K485" s="829"/>
      <c r="L485" s="829"/>
      <c r="M485" s="828"/>
      <c r="N485" s="828"/>
      <c r="O485" s="828"/>
      <c r="P485" s="828"/>
      <c r="Q485" s="828"/>
      <c r="R485" s="828"/>
      <c r="S485" s="828"/>
      <c r="T485" s="830"/>
      <c r="U485" s="828"/>
      <c r="V485" s="828"/>
      <c r="W485" s="828"/>
    </row>
    <row r="486" spans="1:23" ht="16.5" customHeight="1">
      <c r="A486" s="828"/>
      <c r="B486" s="828"/>
      <c r="C486" s="828"/>
      <c r="D486" s="828"/>
      <c r="E486" s="828"/>
      <c r="F486" s="828"/>
      <c r="G486" s="828"/>
      <c r="H486" s="828"/>
      <c r="I486" s="828"/>
      <c r="J486" s="828"/>
      <c r="K486" s="829"/>
      <c r="L486" s="829"/>
      <c r="M486" s="828"/>
      <c r="N486" s="828"/>
      <c r="O486" s="828"/>
      <c r="P486" s="828"/>
      <c r="Q486" s="828"/>
      <c r="R486" s="828"/>
      <c r="S486" s="828"/>
      <c r="T486" s="830"/>
      <c r="U486" s="828"/>
      <c r="V486" s="828"/>
      <c r="W486" s="828"/>
    </row>
    <row r="487" spans="1:23" ht="16.5" customHeight="1">
      <c r="A487" s="828"/>
      <c r="B487" s="828"/>
      <c r="C487" s="828"/>
      <c r="D487" s="828"/>
      <c r="E487" s="828"/>
      <c r="F487" s="828"/>
      <c r="G487" s="828"/>
      <c r="H487" s="828"/>
      <c r="I487" s="828"/>
      <c r="J487" s="828"/>
      <c r="K487" s="829"/>
      <c r="L487" s="829"/>
      <c r="M487" s="828"/>
      <c r="N487" s="828"/>
      <c r="O487" s="828"/>
      <c r="P487" s="828"/>
      <c r="Q487" s="828"/>
      <c r="R487" s="828"/>
      <c r="S487" s="828"/>
      <c r="T487" s="830"/>
      <c r="U487" s="828"/>
      <c r="V487" s="828"/>
      <c r="W487" s="828"/>
    </row>
    <row r="488" spans="1:23" ht="16.5" customHeight="1">
      <c r="A488" s="828"/>
      <c r="B488" s="828"/>
      <c r="C488" s="828"/>
      <c r="D488" s="828"/>
      <c r="E488" s="828"/>
      <c r="F488" s="828"/>
      <c r="G488" s="828"/>
      <c r="H488" s="828"/>
      <c r="I488" s="828"/>
      <c r="J488" s="828"/>
      <c r="K488" s="829"/>
      <c r="L488" s="829"/>
      <c r="M488" s="828"/>
      <c r="N488" s="828"/>
      <c r="O488" s="828"/>
      <c r="P488" s="828"/>
      <c r="Q488" s="828"/>
      <c r="R488" s="828"/>
      <c r="S488" s="828"/>
      <c r="T488" s="830"/>
      <c r="U488" s="828"/>
      <c r="V488" s="828"/>
      <c r="W488" s="828"/>
    </row>
    <row r="489" spans="1:23" ht="16.5" customHeight="1">
      <c r="A489" s="828"/>
      <c r="B489" s="828"/>
      <c r="C489" s="828"/>
      <c r="D489" s="828"/>
      <c r="E489" s="828"/>
      <c r="F489" s="828"/>
      <c r="G489" s="828"/>
      <c r="H489" s="828"/>
      <c r="I489" s="828"/>
      <c r="J489" s="828"/>
      <c r="K489" s="829"/>
      <c r="L489" s="829"/>
      <c r="M489" s="828"/>
      <c r="N489" s="828"/>
      <c r="O489" s="828"/>
      <c r="P489" s="828"/>
      <c r="Q489" s="828"/>
      <c r="R489" s="828"/>
      <c r="S489" s="828"/>
      <c r="T489" s="830"/>
      <c r="U489" s="828"/>
      <c r="V489" s="828"/>
      <c r="W489" s="828"/>
    </row>
    <row r="490" spans="1:23" ht="16.5" customHeight="1">
      <c r="A490" s="828"/>
      <c r="B490" s="828"/>
      <c r="C490" s="828"/>
      <c r="D490" s="828"/>
      <c r="E490" s="828"/>
      <c r="F490" s="828"/>
      <c r="G490" s="828"/>
      <c r="H490" s="828"/>
      <c r="I490" s="828"/>
      <c r="J490" s="828"/>
      <c r="K490" s="829"/>
      <c r="L490" s="829"/>
      <c r="M490" s="828"/>
      <c r="N490" s="828"/>
      <c r="O490" s="828"/>
      <c r="P490" s="828"/>
      <c r="Q490" s="828"/>
      <c r="R490" s="828"/>
      <c r="S490" s="828"/>
      <c r="T490" s="830"/>
      <c r="U490" s="828"/>
      <c r="V490" s="828"/>
      <c r="W490" s="828"/>
    </row>
    <row r="491" spans="1:23" ht="16.5" customHeight="1">
      <c r="A491" s="828"/>
      <c r="B491" s="828"/>
      <c r="C491" s="828"/>
      <c r="D491" s="828"/>
      <c r="E491" s="828"/>
      <c r="F491" s="828"/>
      <c r="G491" s="828"/>
      <c r="H491" s="828"/>
      <c r="I491" s="828"/>
      <c r="J491" s="828"/>
      <c r="K491" s="829"/>
      <c r="L491" s="829"/>
      <c r="M491" s="828"/>
      <c r="N491" s="828"/>
      <c r="O491" s="828"/>
      <c r="P491" s="828"/>
      <c r="Q491" s="828"/>
      <c r="R491" s="828"/>
      <c r="S491" s="828"/>
      <c r="T491" s="830"/>
      <c r="U491" s="828"/>
      <c r="V491" s="828"/>
      <c r="W491" s="828"/>
    </row>
    <row r="492" spans="1:23" ht="16.5" customHeight="1">
      <c r="A492" s="828"/>
      <c r="B492" s="828"/>
      <c r="C492" s="828"/>
      <c r="D492" s="828"/>
      <c r="E492" s="828"/>
      <c r="F492" s="828"/>
      <c r="G492" s="828"/>
      <c r="H492" s="828"/>
      <c r="I492" s="828"/>
      <c r="J492" s="828"/>
      <c r="K492" s="829"/>
      <c r="L492" s="829"/>
      <c r="M492" s="828"/>
      <c r="N492" s="828"/>
      <c r="O492" s="828"/>
      <c r="P492" s="828"/>
      <c r="Q492" s="828"/>
      <c r="R492" s="828"/>
      <c r="S492" s="828"/>
      <c r="T492" s="830"/>
      <c r="U492" s="828"/>
      <c r="V492" s="828"/>
      <c r="W492" s="828"/>
    </row>
    <row r="493" spans="1:23" ht="16.5" customHeight="1">
      <c r="A493" s="828"/>
      <c r="B493" s="828"/>
      <c r="C493" s="828"/>
      <c r="D493" s="828"/>
      <c r="E493" s="828"/>
      <c r="F493" s="828"/>
      <c r="G493" s="828"/>
      <c r="H493" s="828"/>
      <c r="I493" s="828"/>
      <c r="J493" s="828"/>
      <c r="K493" s="829"/>
      <c r="L493" s="829"/>
      <c r="M493" s="828"/>
      <c r="N493" s="828"/>
      <c r="O493" s="828"/>
      <c r="P493" s="828"/>
      <c r="Q493" s="828"/>
      <c r="R493" s="828"/>
      <c r="S493" s="828"/>
      <c r="T493" s="830"/>
      <c r="U493" s="828"/>
      <c r="V493" s="828"/>
      <c r="W493" s="828"/>
    </row>
    <row r="494" spans="1:23" ht="16.5" customHeight="1">
      <c r="A494" s="828"/>
      <c r="B494" s="828"/>
      <c r="C494" s="828"/>
      <c r="D494" s="828"/>
      <c r="E494" s="828"/>
      <c r="F494" s="828"/>
      <c r="G494" s="828"/>
      <c r="H494" s="828"/>
      <c r="I494" s="828"/>
      <c r="J494" s="828"/>
      <c r="K494" s="829"/>
      <c r="L494" s="829"/>
      <c r="M494" s="828"/>
      <c r="N494" s="828"/>
      <c r="O494" s="828"/>
      <c r="P494" s="828"/>
      <c r="Q494" s="828"/>
      <c r="R494" s="828"/>
      <c r="S494" s="828"/>
      <c r="T494" s="830"/>
      <c r="U494" s="828"/>
      <c r="V494" s="828"/>
      <c r="W494" s="828"/>
    </row>
    <row r="495" spans="1:23" ht="16.5" customHeight="1">
      <c r="A495" s="828"/>
      <c r="B495" s="828"/>
      <c r="C495" s="828"/>
      <c r="D495" s="828"/>
      <c r="E495" s="828"/>
      <c r="F495" s="828"/>
      <c r="G495" s="828"/>
      <c r="H495" s="828"/>
      <c r="I495" s="828"/>
      <c r="J495" s="828"/>
      <c r="K495" s="829"/>
      <c r="L495" s="829"/>
      <c r="M495" s="828"/>
      <c r="N495" s="828"/>
      <c r="O495" s="828"/>
      <c r="P495" s="828"/>
      <c r="Q495" s="828"/>
      <c r="R495" s="828"/>
      <c r="S495" s="828"/>
      <c r="T495" s="830"/>
      <c r="U495" s="828"/>
      <c r="V495" s="828"/>
      <c r="W495" s="828"/>
    </row>
    <row r="496" spans="1:23" ht="16.5" customHeight="1">
      <c r="A496" s="828"/>
      <c r="B496" s="828"/>
      <c r="C496" s="828"/>
      <c r="D496" s="828"/>
      <c r="E496" s="828"/>
      <c r="F496" s="828"/>
      <c r="G496" s="828"/>
      <c r="H496" s="828"/>
      <c r="I496" s="828"/>
      <c r="J496" s="828"/>
      <c r="K496" s="829"/>
      <c r="L496" s="829"/>
      <c r="M496" s="828"/>
      <c r="N496" s="828"/>
      <c r="O496" s="828"/>
      <c r="P496" s="828"/>
      <c r="Q496" s="828"/>
      <c r="R496" s="828"/>
      <c r="S496" s="828"/>
      <c r="T496" s="830"/>
      <c r="U496" s="828"/>
      <c r="V496" s="828"/>
      <c r="W496" s="828"/>
    </row>
    <row r="497" spans="1:23" ht="16.5" customHeight="1">
      <c r="A497" s="828"/>
      <c r="B497" s="828"/>
      <c r="C497" s="828"/>
      <c r="D497" s="828"/>
      <c r="E497" s="828"/>
      <c r="F497" s="828"/>
      <c r="G497" s="828"/>
      <c r="H497" s="828"/>
      <c r="I497" s="828"/>
      <c r="J497" s="828"/>
      <c r="K497" s="829"/>
      <c r="L497" s="829"/>
      <c r="M497" s="828"/>
      <c r="N497" s="828"/>
      <c r="O497" s="828"/>
      <c r="P497" s="828"/>
      <c r="Q497" s="828"/>
      <c r="R497" s="828"/>
      <c r="S497" s="828"/>
      <c r="T497" s="830"/>
      <c r="U497" s="828"/>
      <c r="V497" s="828"/>
      <c r="W497" s="828"/>
    </row>
    <row r="498" spans="1:23" ht="16.5" customHeight="1">
      <c r="A498" s="828"/>
      <c r="B498" s="828"/>
      <c r="C498" s="828"/>
      <c r="D498" s="828"/>
      <c r="E498" s="828"/>
      <c r="F498" s="828"/>
      <c r="G498" s="828"/>
      <c r="H498" s="828"/>
      <c r="I498" s="828"/>
      <c r="J498" s="828"/>
      <c r="K498" s="829"/>
      <c r="L498" s="829"/>
      <c r="M498" s="828"/>
      <c r="N498" s="828"/>
      <c r="O498" s="828"/>
      <c r="P498" s="828"/>
      <c r="Q498" s="828"/>
      <c r="R498" s="828"/>
      <c r="S498" s="828"/>
      <c r="T498" s="830"/>
      <c r="U498" s="828"/>
      <c r="V498" s="828"/>
      <c r="W498" s="828"/>
    </row>
    <row r="499" spans="1:23" ht="16.5" customHeight="1">
      <c r="A499" s="828"/>
      <c r="B499" s="828"/>
      <c r="C499" s="828"/>
      <c r="D499" s="828"/>
      <c r="E499" s="828"/>
      <c r="F499" s="828"/>
      <c r="G499" s="828"/>
      <c r="H499" s="828"/>
      <c r="I499" s="828"/>
      <c r="J499" s="828"/>
      <c r="K499" s="829"/>
      <c r="L499" s="829"/>
      <c r="M499" s="828"/>
      <c r="N499" s="828"/>
      <c r="O499" s="828"/>
      <c r="P499" s="828"/>
      <c r="Q499" s="828"/>
      <c r="R499" s="828"/>
      <c r="S499" s="828"/>
      <c r="T499" s="830"/>
      <c r="U499" s="828"/>
      <c r="V499" s="828"/>
      <c r="W499" s="828"/>
    </row>
    <row r="500" spans="1:23" ht="16.5" customHeight="1">
      <c r="A500" s="828"/>
      <c r="B500" s="828"/>
      <c r="C500" s="828"/>
      <c r="D500" s="828"/>
      <c r="E500" s="828"/>
      <c r="F500" s="828"/>
      <c r="G500" s="828"/>
      <c r="H500" s="828"/>
      <c r="I500" s="828"/>
      <c r="J500" s="828"/>
      <c r="K500" s="829"/>
      <c r="L500" s="829"/>
      <c r="M500" s="828"/>
      <c r="N500" s="828"/>
      <c r="O500" s="828"/>
      <c r="P500" s="828"/>
      <c r="Q500" s="828"/>
      <c r="R500" s="828"/>
      <c r="S500" s="828"/>
      <c r="T500" s="830"/>
      <c r="U500" s="828"/>
      <c r="V500" s="828"/>
      <c r="W500" s="828"/>
    </row>
    <row r="501" spans="1:23" ht="16.5" customHeight="1">
      <c r="A501" s="828"/>
      <c r="B501" s="828"/>
      <c r="C501" s="828"/>
      <c r="D501" s="828"/>
      <c r="E501" s="828"/>
      <c r="F501" s="828"/>
      <c r="G501" s="828"/>
      <c r="H501" s="828"/>
      <c r="I501" s="828"/>
      <c r="J501" s="828"/>
      <c r="K501" s="829"/>
      <c r="L501" s="829"/>
      <c r="M501" s="828"/>
      <c r="N501" s="828"/>
      <c r="O501" s="828"/>
      <c r="P501" s="828"/>
      <c r="Q501" s="828"/>
      <c r="R501" s="828"/>
      <c r="S501" s="828"/>
      <c r="T501" s="830"/>
      <c r="U501" s="828"/>
      <c r="V501" s="828"/>
      <c r="W501" s="828"/>
    </row>
    <row r="502" spans="1:23" ht="16.5" customHeight="1">
      <c r="A502" s="828"/>
      <c r="B502" s="828"/>
      <c r="C502" s="828"/>
      <c r="D502" s="828"/>
      <c r="E502" s="828"/>
      <c r="F502" s="828"/>
      <c r="G502" s="828"/>
      <c r="H502" s="828"/>
      <c r="I502" s="828"/>
      <c r="J502" s="828"/>
      <c r="K502" s="829"/>
      <c r="L502" s="829"/>
      <c r="M502" s="828"/>
      <c r="N502" s="828"/>
      <c r="O502" s="828"/>
      <c r="P502" s="828"/>
      <c r="Q502" s="828"/>
      <c r="R502" s="828"/>
      <c r="S502" s="828"/>
      <c r="T502" s="830"/>
      <c r="U502" s="828"/>
      <c r="V502" s="828"/>
      <c r="W502" s="828"/>
    </row>
    <row r="503" spans="1:23" ht="16.5" customHeight="1">
      <c r="A503" s="828"/>
      <c r="B503" s="828"/>
      <c r="C503" s="828"/>
      <c r="D503" s="828"/>
      <c r="E503" s="828"/>
      <c r="F503" s="828"/>
      <c r="G503" s="828"/>
      <c r="H503" s="828"/>
      <c r="I503" s="828"/>
      <c r="J503" s="828"/>
      <c r="K503" s="829"/>
      <c r="L503" s="829"/>
      <c r="M503" s="828"/>
      <c r="N503" s="828"/>
      <c r="O503" s="828"/>
      <c r="P503" s="828"/>
      <c r="Q503" s="828"/>
      <c r="R503" s="828"/>
      <c r="S503" s="828"/>
      <c r="T503" s="830"/>
      <c r="U503" s="828"/>
      <c r="V503" s="828"/>
      <c r="W503" s="828"/>
    </row>
    <row r="504" spans="1:23" ht="16.5" customHeight="1">
      <c r="A504" s="828"/>
      <c r="B504" s="828"/>
      <c r="C504" s="828"/>
      <c r="D504" s="828"/>
      <c r="E504" s="828"/>
      <c r="F504" s="828"/>
      <c r="G504" s="828"/>
      <c r="H504" s="828"/>
      <c r="I504" s="828"/>
      <c r="J504" s="828"/>
      <c r="K504" s="829"/>
      <c r="L504" s="829"/>
      <c r="M504" s="828"/>
      <c r="N504" s="828"/>
      <c r="O504" s="828"/>
      <c r="P504" s="828"/>
      <c r="Q504" s="828"/>
      <c r="R504" s="828"/>
      <c r="S504" s="828"/>
      <c r="T504" s="830"/>
      <c r="U504" s="828"/>
      <c r="V504" s="828"/>
      <c r="W504" s="828"/>
    </row>
    <row r="505" spans="1:23" ht="16.5" customHeight="1">
      <c r="A505" s="828"/>
      <c r="B505" s="828"/>
      <c r="C505" s="828"/>
      <c r="D505" s="828"/>
      <c r="E505" s="828"/>
      <c r="F505" s="828"/>
      <c r="G505" s="828"/>
      <c r="H505" s="828"/>
      <c r="I505" s="828"/>
      <c r="J505" s="828"/>
      <c r="K505" s="829"/>
      <c r="L505" s="829"/>
      <c r="M505" s="828"/>
      <c r="N505" s="828"/>
      <c r="O505" s="828"/>
      <c r="P505" s="828"/>
      <c r="Q505" s="828"/>
      <c r="R505" s="828"/>
      <c r="S505" s="828"/>
      <c r="T505" s="830"/>
      <c r="U505" s="828"/>
      <c r="V505" s="828"/>
      <c r="W505" s="828"/>
    </row>
    <row r="506" spans="1:23" ht="16.5" customHeight="1">
      <c r="A506" s="828"/>
      <c r="B506" s="828"/>
      <c r="C506" s="828"/>
      <c r="D506" s="828"/>
      <c r="E506" s="828"/>
      <c r="F506" s="828"/>
      <c r="G506" s="828"/>
      <c r="H506" s="828"/>
      <c r="I506" s="828"/>
      <c r="J506" s="828"/>
      <c r="K506" s="829"/>
      <c r="L506" s="829"/>
      <c r="M506" s="828"/>
      <c r="N506" s="828"/>
      <c r="O506" s="828"/>
      <c r="P506" s="828"/>
      <c r="Q506" s="828"/>
      <c r="R506" s="828"/>
      <c r="S506" s="828"/>
      <c r="T506" s="830"/>
      <c r="U506" s="828"/>
      <c r="V506" s="828"/>
      <c r="W506" s="828"/>
    </row>
    <row r="507" spans="1:23" ht="16.5" customHeight="1">
      <c r="A507" s="828"/>
      <c r="B507" s="828"/>
      <c r="C507" s="828"/>
      <c r="D507" s="828"/>
      <c r="E507" s="828"/>
      <c r="F507" s="828"/>
      <c r="G507" s="828"/>
      <c r="H507" s="828"/>
      <c r="I507" s="828"/>
      <c r="J507" s="828"/>
      <c r="K507" s="829"/>
      <c r="L507" s="829"/>
      <c r="M507" s="828"/>
      <c r="N507" s="828"/>
      <c r="O507" s="828"/>
      <c r="P507" s="828"/>
      <c r="Q507" s="828"/>
      <c r="R507" s="828"/>
      <c r="S507" s="828"/>
      <c r="T507" s="830"/>
      <c r="U507" s="828"/>
      <c r="V507" s="828"/>
      <c r="W507" s="828"/>
    </row>
    <row r="508" spans="1:23" ht="16.5" customHeight="1">
      <c r="A508" s="828"/>
      <c r="B508" s="828"/>
      <c r="C508" s="828"/>
      <c r="D508" s="828"/>
      <c r="E508" s="828"/>
      <c r="F508" s="828"/>
      <c r="G508" s="828"/>
      <c r="H508" s="828"/>
      <c r="I508" s="828"/>
      <c r="J508" s="828"/>
      <c r="K508" s="829"/>
      <c r="L508" s="829"/>
      <c r="M508" s="828"/>
      <c r="N508" s="828"/>
      <c r="O508" s="828"/>
      <c r="P508" s="828"/>
      <c r="Q508" s="828"/>
      <c r="R508" s="828"/>
      <c r="S508" s="828"/>
      <c r="T508" s="830"/>
      <c r="U508" s="828"/>
      <c r="V508" s="828"/>
      <c r="W508" s="828"/>
    </row>
    <row r="509" spans="1:23" ht="16.5" customHeight="1">
      <c r="A509" s="828"/>
      <c r="B509" s="828"/>
      <c r="C509" s="828"/>
      <c r="D509" s="828"/>
      <c r="E509" s="828"/>
      <c r="F509" s="828"/>
      <c r="G509" s="828"/>
      <c r="H509" s="828"/>
      <c r="I509" s="828"/>
      <c r="J509" s="828"/>
      <c r="K509" s="829"/>
      <c r="L509" s="829"/>
      <c r="M509" s="828"/>
      <c r="N509" s="828"/>
      <c r="O509" s="828"/>
      <c r="P509" s="828"/>
      <c r="Q509" s="828"/>
      <c r="R509" s="828"/>
      <c r="S509" s="828"/>
      <c r="T509" s="830"/>
      <c r="U509" s="828"/>
      <c r="V509" s="828"/>
      <c r="W509" s="828"/>
    </row>
    <row r="510" spans="1:23" ht="16.5" customHeight="1">
      <c r="A510" s="828"/>
      <c r="B510" s="828"/>
      <c r="C510" s="828"/>
      <c r="D510" s="828"/>
      <c r="E510" s="828"/>
      <c r="F510" s="828"/>
      <c r="G510" s="828"/>
      <c r="H510" s="828"/>
      <c r="I510" s="828"/>
      <c r="J510" s="828"/>
      <c r="K510" s="829"/>
      <c r="L510" s="829"/>
      <c r="M510" s="828"/>
      <c r="N510" s="828"/>
      <c r="O510" s="828"/>
      <c r="P510" s="828"/>
      <c r="Q510" s="828"/>
      <c r="R510" s="828"/>
      <c r="S510" s="828"/>
      <c r="T510" s="830"/>
      <c r="U510" s="828"/>
      <c r="V510" s="828"/>
      <c r="W510" s="828"/>
    </row>
    <row r="511" spans="1:23" ht="16.5" customHeight="1">
      <c r="A511" s="828"/>
      <c r="B511" s="828"/>
      <c r="C511" s="828"/>
      <c r="D511" s="828"/>
      <c r="E511" s="828"/>
      <c r="F511" s="828"/>
      <c r="G511" s="828"/>
      <c r="H511" s="828"/>
      <c r="I511" s="828"/>
      <c r="J511" s="828"/>
      <c r="K511" s="829"/>
      <c r="L511" s="829"/>
      <c r="M511" s="828"/>
      <c r="N511" s="828"/>
      <c r="O511" s="828"/>
      <c r="P511" s="828"/>
      <c r="Q511" s="828"/>
      <c r="R511" s="828"/>
      <c r="S511" s="828"/>
      <c r="T511" s="830"/>
      <c r="U511" s="828"/>
      <c r="V511" s="828"/>
      <c r="W511" s="828"/>
    </row>
    <row r="512" spans="1:23" ht="16.5" customHeight="1">
      <c r="A512" s="828"/>
      <c r="B512" s="828"/>
      <c r="C512" s="828"/>
      <c r="D512" s="828"/>
      <c r="E512" s="828"/>
      <c r="F512" s="828"/>
      <c r="G512" s="828"/>
      <c r="H512" s="828"/>
      <c r="I512" s="828"/>
      <c r="J512" s="828"/>
      <c r="K512" s="829"/>
      <c r="L512" s="829"/>
      <c r="M512" s="828"/>
      <c r="N512" s="828"/>
      <c r="O512" s="828"/>
      <c r="P512" s="828"/>
      <c r="Q512" s="828"/>
      <c r="R512" s="828"/>
      <c r="S512" s="828"/>
      <c r="T512" s="830"/>
      <c r="U512" s="828"/>
      <c r="V512" s="828"/>
      <c r="W512" s="828"/>
    </row>
    <row r="513" spans="1:23" ht="16.5" customHeight="1">
      <c r="A513" s="828"/>
      <c r="B513" s="828"/>
      <c r="C513" s="828"/>
      <c r="D513" s="828"/>
      <c r="E513" s="828"/>
      <c r="F513" s="828"/>
      <c r="G513" s="828"/>
      <c r="H513" s="828"/>
      <c r="I513" s="828"/>
      <c r="J513" s="828"/>
      <c r="K513" s="829"/>
      <c r="L513" s="829"/>
      <c r="M513" s="828"/>
      <c r="N513" s="828"/>
      <c r="O513" s="828"/>
      <c r="P513" s="828"/>
      <c r="Q513" s="828"/>
      <c r="R513" s="828"/>
      <c r="S513" s="828"/>
      <c r="T513" s="830"/>
      <c r="U513" s="828"/>
      <c r="V513" s="828"/>
      <c r="W513" s="828"/>
    </row>
    <row r="514" spans="1:23" ht="16.5" customHeight="1">
      <c r="A514" s="828"/>
      <c r="B514" s="828"/>
      <c r="C514" s="828"/>
      <c r="D514" s="828"/>
      <c r="E514" s="828"/>
      <c r="F514" s="828"/>
      <c r="G514" s="828"/>
      <c r="H514" s="828"/>
      <c r="I514" s="828"/>
      <c r="J514" s="828"/>
      <c r="K514" s="829"/>
      <c r="L514" s="829"/>
      <c r="M514" s="828"/>
      <c r="N514" s="828"/>
      <c r="O514" s="828"/>
      <c r="P514" s="828"/>
      <c r="Q514" s="828"/>
      <c r="R514" s="828"/>
      <c r="S514" s="828"/>
      <c r="T514" s="830"/>
      <c r="U514" s="828"/>
      <c r="V514" s="828"/>
      <c r="W514" s="828"/>
    </row>
    <row r="515" spans="1:23" ht="16.5" customHeight="1">
      <c r="A515" s="828"/>
      <c r="B515" s="828"/>
      <c r="C515" s="828"/>
      <c r="D515" s="828"/>
      <c r="E515" s="828"/>
      <c r="F515" s="828"/>
      <c r="G515" s="828"/>
      <c r="H515" s="828"/>
      <c r="I515" s="828"/>
      <c r="J515" s="828"/>
      <c r="K515" s="829"/>
      <c r="L515" s="829"/>
      <c r="M515" s="828"/>
      <c r="N515" s="828"/>
      <c r="O515" s="828"/>
      <c r="P515" s="828"/>
      <c r="Q515" s="828"/>
      <c r="R515" s="828"/>
      <c r="S515" s="828"/>
      <c r="T515" s="830"/>
      <c r="U515" s="828"/>
      <c r="V515" s="828"/>
      <c r="W515" s="828"/>
    </row>
    <row r="516" spans="1:23" ht="16.5" customHeight="1">
      <c r="A516" s="828"/>
      <c r="B516" s="828"/>
      <c r="C516" s="828"/>
      <c r="D516" s="828"/>
      <c r="E516" s="828"/>
      <c r="F516" s="828"/>
      <c r="G516" s="828"/>
      <c r="H516" s="828"/>
      <c r="I516" s="828"/>
      <c r="J516" s="828"/>
      <c r="K516" s="829"/>
      <c r="L516" s="829"/>
      <c r="M516" s="828"/>
      <c r="N516" s="828"/>
      <c r="O516" s="828"/>
      <c r="P516" s="828"/>
      <c r="Q516" s="828"/>
      <c r="R516" s="828"/>
      <c r="S516" s="828"/>
      <c r="T516" s="830"/>
      <c r="U516" s="828"/>
      <c r="V516" s="828"/>
      <c r="W516" s="828"/>
    </row>
    <row r="517" spans="1:23" ht="16.5" customHeight="1">
      <c r="A517" s="828"/>
      <c r="B517" s="828"/>
      <c r="C517" s="828"/>
      <c r="D517" s="828"/>
      <c r="E517" s="828"/>
      <c r="F517" s="828"/>
      <c r="G517" s="828"/>
      <c r="H517" s="828"/>
      <c r="I517" s="828"/>
      <c r="J517" s="828"/>
      <c r="K517" s="829"/>
      <c r="L517" s="829"/>
      <c r="M517" s="828"/>
      <c r="N517" s="828"/>
      <c r="O517" s="828"/>
      <c r="P517" s="828"/>
      <c r="Q517" s="828"/>
      <c r="R517" s="828"/>
      <c r="S517" s="828"/>
      <c r="T517" s="830"/>
      <c r="U517" s="828"/>
      <c r="V517" s="828"/>
      <c r="W517" s="828"/>
    </row>
    <row r="518" spans="1:23" ht="16.5" customHeight="1">
      <c r="A518" s="828"/>
      <c r="B518" s="828"/>
      <c r="C518" s="828"/>
      <c r="D518" s="828"/>
      <c r="E518" s="828"/>
      <c r="F518" s="828"/>
      <c r="G518" s="828"/>
      <c r="H518" s="828"/>
      <c r="I518" s="828"/>
      <c r="J518" s="828"/>
      <c r="K518" s="829"/>
      <c r="L518" s="829"/>
      <c r="M518" s="828"/>
      <c r="N518" s="828"/>
      <c r="O518" s="828"/>
      <c r="P518" s="828"/>
      <c r="Q518" s="828"/>
      <c r="R518" s="828"/>
      <c r="S518" s="828"/>
      <c r="T518" s="830"/>
      <c r="U518" s="828"/>
      <c r="V518" s="828"/>
      <c r="W518" s="828"/>
    </row>
    <row r="519" spans="1:23" ht="16.5" customHeight="1">
      <c r="A519" s="828"/>
      <c r="B519" s="828"/>
      <c r="C519" s="828"/>
      <c r="D519" s="828"/>
      <c r="E519" s="828"/>
      <c r="F519" s="828"/>
      <c r="G519" s="828"/>
      <c r="H519" s="828"/>
      <c r="I519" s="828"/>
      <c r="J519" s="828"/>
      <c r="K519" s="829"/>
      <c r="L519" s="829"/>
      <c r="M519" s="828"/>
      <c r="N519" s="828"/>
      <c r="O519" s="828"/>
      <c r="P519" s="828"/>
      <c r="Q519" s="828"/>
      <c r="R519" s="828"/>
      <c r="S519" s="828"/>
      <c r="T519" s="830"/>
      <c r="U519" s="828"/>
      <c r="V519" s="828"/>
      <c r="W519" s="828"/>
    </row>
    <row r="520" spans="1:23" ht="16.5" customHeight="1">
      <c r="A520" s="828"/>
      <c r="B520" s="828"/>
      <c r="C520" s="828"/>
      <c r="D520" s="828"/>
      <c r="E520" s="828"/>
      <c r="F520" s="828"/>
      <c r="G520" s="828"/>
      <c r="H520" s="828"/>
      <c r="I520" s="828"/>
      <c r="J520" s="828"/>
      <c r="K520" s="829"/>
      <c r="L520" s="829"/>
      <c r="M520" s="828"/>
      <c r="N520" s="828"/>
      <c r="O520" s="828"/>
      <c r="P520" s="828"/>
      <c r="Q520" s="828"/>
      <c r="R520" s="828"/>
      <c r="S520" s="828"/>
      <c r="T520" s="830"/>
      <c r="U520" s="828"/>
      <c r="V520" s="828"/>
      <c r="W520" s="828"/>
    </row>
    <row r="521" spans="1:23" ht="16.5" customHeight="1">
      <c r="A521" s="828"/>
      <c r="B521" s="828"/>
      <c r="C521" s="828"/>
      <c r="D521" s="828"/>
      <c r="E521" s="828"/>
      <c r="F521" s="828"/>
      <c r="G521" s="828"/>
      <c r="H521" s="828"/>
      <c r="I521" s="828"/>
      <c r="J521" s="828"/>
      <c r="K521" s="829"/>
      <c r="L521" s="829"/>
      <c r="M521" s="828"/>
      <c r="N521" s="828"/>
      <c r="O521" s="828"/>
      <c r="P521" s="828"/>
      <c r="Q521" s="828"/>
      <c r="R521" s="828"/>
      <c r="S521" s="828"/>
      <c r="T521" s="830"/>
      <c r="U521" s="828"/>
      <c r="V521" s="828"/>
      <c r="W521" s="828"/>
    </row>
    <row r="522" spans="1:23" ht="16.5" customHeight="1">
      <c r="A522" s="828"/>
      <c r="B522" s="828"/>
      <c r="C522" s="828"/>
      <c r="D522" s="828"/>
      <c r="E522" s="828"/>
      <c r="F522" s="828"/>
      <c r="G522" s="828"/>
      <c r="H522" s="828"/>
      <c r="I522" s="828"/>
      <c r="J522" s="828"/>
      <c r="K522" s="829"/>
      <c r="L522" s="829"/>
      <c r="M522" s="828"/>
      <c r="N522" s="828"/>
      <c r="O522" s="828"/>
      <c r="P522" s="828"/>
      <c r="Q522" s="828"/>
      <c r="R522" s="828"/>
      <c r="S522" s="828"/>
      <c r="T522" s="830"/>
      <c r="U522" s="828"/>
      <c r="V522" s="828"/>
      <c r="W522" s="828"/>
    </row>
    <row r="523" spans="1:23" ht="16.5" customHeight="1">
      <c r="A523" s="828"/>
      <c r="B523" s="828"/>
      <c r="C523" s="828"/>
      <c r="D523" s="828"/>
      <c r="E523" s="828"/>
      <c r="F523" s="828"/>
      <c r="G523" s="828"/>
      <c r="H523" s="828"/>
      <c r="I523" s="828"/>
      <c r="J523" s="828"/>
      <c r="K523" s="829"/>
      <c r="L523" s="829"/>
      <c r="M523" s="828"/>
      <c r="N523" s="828"/>
      <c r="O523" s="828"/>
      <c r="P523" s="828"/>
      <c r="Q523" s="828"/>
      <c r="R523" s="828"/>
      <c r="S523" s="828"/>
      <c r="T523" s="830"/>
      <c r="U523" s="828"/>
      <c r="V523" s="828"/>
      <c r="W523" s="828"/>
    </row>
    <row r="524" spans="1:23" ht="16.5" customHeight="1">
      <c r="A524" s="828"/>
      <c r="B524" s="828"/>
      <c r="C524" s="828"/>
      <c r="D524" s="828"/>
      <c r="E524" s="828"/>
      <c r="F524" s="828"/>
      <c r="G524" s="828"/>
      <c r="H524" s="828"/>
      <c r="I524" s="828"/>
      <c r="J524" s="828"/>
      <c r="K524" s="829"/>
      <c r="L524" s="829"/>
      <c r="M524" s="828"/>
      <c r="N524" s="828"/>
      <c r="O524" s="828"/>
      <c r="P524" s="828"/>
      <c r="Q524" s="828"/>
      <c r="R524" s="828"/>
      <c r="S524" s="828"/>
      <c r="T524" s="830"/>
      <c r="U524" s="828"/>
      <c r="V524" s="828"/>
      <c r="W524" s="828"/>
    </row>
    <row r="525" spans="1:23" ht="16.5" customHeight="1">
      <c r="A525" s="828"/>
      <c r="B525" s="828"/>
      <c r="C525" s="828"/>
      <c r="D525" s="828"/>
      <c r="E525" s="828"/>
      <c r="F525" s="828"/>
      <c r="G525" s="828"/>
      <c r="H525" s="828"/>
      <c r="I525" s="828"/>
      <c r="J525" s="828"/>
      <c r="K525" s="829"/>
      <c r="L525" s="829"/>
      <c r="M525" s="828"/>
      <c r="N525" s="828"/>
      <c r="O525" s="828"/>
      <c r="P525" s="828"/>
      <c r="Q525" s="828"/>
      <c r="R525" s="828"/>
      <c r="S525" s="828"/>
      <c r="T525" s="830"/>
      <c r="U525" s="828"/>
      <c r="V525" s="828"/>
      <c r="W525" s="828"/>
    </row>
    <row r="526" spans="1:23" ht="16.5" customHeight="1">
      <c r="A526" s="828"/>
      <c r="B526" s="828"/>
      <c r="C526" s="828"/>
      <c r="D526" s="828"/>
      <c r="E526" s="828"/>
      <c r="F526" s="828"/>
      <c r="G526" s="828"/>
      <c r="H526" s="828"/>
      <c r="I526" s="828"/>
      <c r="J526" s="828"/>
      <c r="K526" s="829"/>
      <c r="L526" s="829"/>
      <c r="M526" s="828"/>
      <c r="N526" s="828"/>
      <c r="O526" s="828"/>
      <c r="P526" s="828"/>
      <c r="Q526" s="828"/>
      <c r="R526" s="828"/>
      <c r="S526" s="828"/>
      <c r="T526" s="830"/>
      <c r="U526" s="828"/>
      <c r="V526" s="828"/>
      <c r="W526" s="828"/>
    </row>
    <row r="527" spans="1:23" ht="16.5" customHeight="1">
      <c r="A527" s="828"/>
      <c r="B527" s="828"/>
      <c r="C527" s="828"/>
      <c r="D527" s="828"/>
      <c r="E527" s="828"/>
      <c r="F527" s="828"/>
      <c r="G527" s="828"/>
      <c r="H527" s="828"/>
      <c r="I527" s="828"/>
      <c r="J527" s="828"/>
      <c r="K527" s="829"/>
      <c r="L527" s="829"/>
      <c r="M527" s="828"/>
      <c r="N527" s="828"/>
      <c r="O527" s="828"/>
      <c r="P527" s="828"/>
      <c r="Q527" s="828"/>
      <c r="R527" s="828"/>
      <c r="S527" s="828"/>
      <c r="T527" s="830"/>
      <c r="U527" s="828"/>
      <c r="V527" s="828"/>
      <c r="W527" s="828"/>
    </row>
    <row r="528" spans="1:23" ht="16.5" customHeight="1">
      <c r="A528" s="828"/>
      <c r="B528" s="828"/>
      <c r="C528" s="828"/>
      <c r="D528" s="828"/>
      <c r="E528" s="828"/>
      <c r="F528" s="828"/>
      <c r="G528" s="828"/>
      <c r="H528" s="828"/>
      <c r="I528" s="828"/>
      <c r="J528" s="828"/>
      <c r="K528" s="829"/>
      <c r="L528" s="829"/>
      <c r="M528" s="828"/>
      <c r="N528" s="828"/>
      <c r="O528" s="828"/>
      <c r="P528" s="828"/>
      <c r="Q528" s="828"/>
      <c r="R528" s="828"/>
      <c r="S528" s="828"/>
      <c r="T528" s="830"/>
      <c r="U528" s="828"/>
      <c r="V528" s="828"/>
      <c r="W528" s="828"/>
    </row>
    <row r="529" spans="1:23" ht="16.5" customHeight="1">
      <c r="A529" s="828"/>
      <c r="B529" s="828"/>
      <c r="C529" s="828"/>
      <c r="D529" s="828"/>
      <c r="E529" s="828"/>
      <c r="F529" s="828"/>
      <c r="G529" s="828"/>
      <c r="H529" s="828"/>
      <c r="I529" s="828"/>
      <c r="J529" s="828"/>
      <c r="K529" s="829"/>
      <c r="L529" s="829"/>
      <c r="M529" s="828"/>
      <c r="N529" s="828"/>
      <c r="O529" s="828"/>
      <c r="P529" s="828"/>
      <c r="Q529" s="828"/>
      <c r="R529" s="828"/>
      <c r="S529" s="828"/>
      <c r="T529" s="830"/>
      <c r="U529" s="828"/>
      <c r="V529" s="828"/>
      <c r="W529" s="828"/>
    </row>
    <row r="530" spans="1:23" ht="16.5" customHeight="1">
      <c r="A530" s="828"/>
      <c r="B530" s="828"/>
      <c r="C530" s="828"/>
      <c r="D530" s="828"/>
      <c r="E530" s="828"/>
      <c r="F530" s="828"/>
      <c r="G530" s="828"/>
      <c r="H530" s="828"/>
      <c r="I530" s="828"/>
      <c r="J530" s="828"/>
      <c r="K530" s="829"/>
      <c r="L530" s="829"/>
      <c r="M530" s="828"/>
      <c r="N530" s="828"/>
      <c r="O530" s="828"/>
      <c r="P530" s="828"/>
      <c r="Q530" s="828"/>
      <c r="R530" s="828"/>
      <c r="S530" s="828"/>
      <c r="T530" s="830"/>
      <c r="U530" s="828"/>
      <c r="V530" s="828"/>
      <c r="W530" s="828"/>
    </row>
    <row r="531" spans="1:23" ht="16.5" customHeight="1">
      <c r="A531" s="828"/>
      <c r="B531" s="828"/>
      <c r="C531" s="828"/>
      <c r="D531" s="828"/>
      <c r="E531" s="828"/>
      <c r="F531" s="828"/>
      <c r="G531" s="828"/>
      <c r="H531" s="828"/>
      <c r="I531" s="828"/>
      <c r="J531" s="828"/>
      <c r="K531" s="829"/>
      <c r="L531" s="829"/>
      <c r="M531" s="828"/>
      <c r="N531" s="828"/>
      <c r="O531" s="828"/>
      <c r="P531" s="828"/>
      <c r="Q531" s="828"/>
      <c r="R531" s="828"/>
      <c r="S531" s="828"/>
      <c r="T531" s="830"/>
      <c r="U531" s="828"/>
      <c r="V531" s="828"/>
      <c r="W531" s="828"/>
    </row>
    <row r="532" spans="1:23" ht="16.5" customHeight="1">
      <c r="A532" s="828"/>
      <c r="B532" s="828"/>
      <c r="C532" s="828"/>
      <c r="D532" s="828"/>
      <c r="E532" s="828"/>
      <c r="F532" s="828"/>
      <c r="G532" s="828"/>
      <c r="H532" s="828"/>
      <c r="I532" s="828"/>
      <c r="J532" s="828"/>
      <c r="K532" s="829"/>
      <c r="L532" s="829"/>
      <c r="M532" s="828"/>
      <c r="N532" s="828"/>
      <c r="O532" s="828"/>
      <c r="P532" s="828"/>
      <c r="Q532" s="828"/>
      <c r="R532" s="828"/>
      <c r="S532" s="828"/>
      <c r="T532" s="830"/>
      <c r="U532" s="828"/>
      <c r="V532" s="828"/>
      <c r="W532" s="828"/>
    </row>
    <row r="533" spans="1:23" ht="16.5" customHeight="1">
      <c r="A533" s="828"/>
      <c r="B533" s="828"/>
      <c r="C533" s="828"/>
      <c r="D533" s="828"/>
      <c r="E533" s="828"/>
      <c r="F533" s="828"/>
      <c r="G533" s="828"/>
      <c r="H533" s="828"/>
      <c r="I533" s="828"/>
      <c r="J533" s="828"/>
      <c r="K533" s="829"/>
      <c r="L533" s="829"/>
      <c r="M533" s="828"/>
      <c r="N533" s="828"/>
      <c r="O533" s="828"/>
      <c r="P533" s="828"/>
      <c r="Q533" s="828"/>
      <c r="R533" s="828"/>
      <c r="S533" s="828"/>
      <c r="T533" s="830"/>
      <c r="U533" s="828"/>
      <c r="V533" s="828"/>
      <c r="W533" s="828"/>
    </row>
    <row r="534" spans="1:23" ht="16.5" customHeight="1">
      <c r="A534" s="828"/>
      <c r="B534" s="828"/>
      <c r="C534" s="828"/>
      <c r="D534" s="828"/>
      <c r="E534" s="828"/>
      <c r="F534" s="828"/>
      <c r="G534" s="828"/>
      <c r="H534" s="828"/>
      <c r="I534" s="828"/>
      <c r="J534" s="828"/>
      <c r="K534" s="829"/>
      <c r="L534" s="829"/>
      <c r="M534" s="828"/>
      <c r="N534" s="828"/>
      <c r="O534" s="828"/>
      <c r="P534" s="828"/>
      <c r="Q534" s="828"/>
      <c r="R534" s="828"/>
      <c r="S534" s="828"/>
      <c r="T534" s="830"/>
      <c r="U534" s="828"/>
      <c r="V534" s="828"/>
      <c r="W534" s="828"/>
    </row>
    <row r="535" spans="1:23" ht="16.5" customHeight="1">
      <c r="A535" s="828"/>
      <c r="B535" s="828"/>
      <c r="C535" s="828"/>
      <c r="D535" s="828"/>
      <c r="E535" s="828"/>
      <c r="F535" s="828"/>
      <c r="G535" s="828"/>
      <c r="H535" s="828"/>
      <c r="I535" s="828"/>
      <c r="J535" s="828"/>
      <c r="K535" s="829"/>
      <c r="L535" s="829"/>
      <c r="M535" s="828"/>
      <c r="N535" s="828"/>
      <c r="O535" s="828"/>
      <c r="P535" s="828"/>
      <c r="Q535" s="828"/>
      <c r="R535" s="828"/>
      <c r="S535" s="828"/>
      <c r="T535" s="830"/>
      <c r="U535" s="828"/>
      <c r="V535" s="828"/>
      <c r="W535" s="828"/>
    </row>
    <row r="536" spans="1:23" ht="16.5" customHeight="1">
      <c r="A536" s="828"/>
      <c r="B536" s="828"/>
      <c r="C536" s="828"/>
      <c r="D536" s="828"/>
      <c r="E536" s="828"/>
      <c r="F536" s="828"/>
      <c r="G536" s="828"/>
      <c r="H536" s="828"/>
      <c r="I536" s="828"/>
      <c r="J536" s="828"/>
      <c r="K536" s="829"/>
      <c r="L536" s="829"/>
      <c r="M536" s="828"/>
      <c r="N536" s="828"/>
      <c r="O536" s="828"/>
      <c r="P536" s="828"/>
      <c r="Q536" s="828"/>
      <c r="R536" s="828"/>
      <c r="S536" s="828"/>
      <c r="T536" s="830"/>
      <c r="U536" s="828"/>
      <c r="V536" s="828"/>
      <c r="W536" s="828"/>
    </row>
    <row r="537" spans="1:23" ht="16.5" customHeight="1">
      <c r="A537" s="828"/>
      <c r="B537" s="828"/>
      <c r="C537" s="828"/>
      <c r="D537" s="828"/>
      <c r="E537" s="828"/>
      <c r="F537" s="828"/>
      <c r="G537" s="828"/>
      <c r="H537" s="828"/>
      <c r="I537" s="828"/>
      <c r="J537" s="828"/>
      <c r="K537" s="829"/>
      <c r="L537" s="829"/>
      <c r="M537" s="828"/>
      <c r="N537" s="828"/>
      <c r="O537" s="828"/>
      <c r="P537" s="828"/>
      <c r="Q537" s="828"/>
      <c r="R537" s="828"/>
      <c r="S537" s="828"/>
      <c r="T537" s="830"/>
      <c r="U537" s="828"/>
      <c r="V537" s="828"/>
      <c r="W537" s="828"/>
    </row>
    <row r="538" spans="1:23" ht="16.5" customHeight="1">
      <c r="A538" s="828"/>
      <c r="B538" s="828"/>
      <c r="C538" s="828"/>
      <c r="D538" s="828"/>
      <c r="E538" s="828"/>
      <c r="F538" s="828"/>
      <c r="G538" s="828"/>
      <c r="H538" s="828"/>
      <c r="I538" s="828"/>
      <c r="J538" s="828"/>
      <c r="K538" s="829"/>
      <c r="L538" s="829"/>
      <c r="M538" s="828"/>
      <c r="N538" s="828"/>
      <c r="O538" s="828"/>
      <c r="P538" s="828"/>
      <c r="Q538" s="828"/>
      <c r="R538" s="828"/>
      <c r="S538" s="828"/>
      <c r="T538" s="830"/>
      <c r="U538" s="828"/>
      <c r="V538" s="828"/>
      <c r="W538" s="828"/>
    </row>
    <row r="539" spans="1:23" ht="16.5" customHeight="1">
      <c r="A539" s="828"/>
      <c r="B539" s="828"/>
      <c r="C539" s="828"/>
      <c r="D539" s="828"/>
      <c r="E539" s="828"/>
      <c r="F539" s="828"/>
      <c r="G539" s="828"/>
      <c r="H539" s="828"/>
      <c r="I539" s="828"/>
      <c r="J539" s="828"/>
      <c r="K539" s="829"/>
      <c r="L539" s="829"/>
      <c r="M539" s="828"/>
      <c r="N539" s="828"/>
      <c r="O539" s="828"/>
      <c r="P539" s="828"/>
      <c r="Q539" s="828"/>
      <c r="R539" s="828"/>
      <c r="S539" s="828"/>
      <c r="T539" s="830"/>
      <c r="U539" s="828"/>
      <c r="V539" s="828"/>
      <c r="W539" s="828"/>
    </row>
    <row r="540" spans="1:23" ht="16.5" customHeight="1">
      <c r="A540" s="828"/>
      <c r="B540" s="828"/>
      <c r="C540" s="828"/>
      <c r="D540" s="828"/>
      <c r="E540" s="828"/>
      <c r="F540" s="828"/>
      <c r="G540" s="828"/>
      <c r="H540" s="828"/>
      <c r="I540" s="828"/>
      <c r="J540" s="828"/>
      <c r="K540" s="829"/>
      <c r="L540" s="829"/>
      <c r="M540" s="828"/>
      <c r="N540" s="828"/>
      <c r="O540" s="828"/>
      <c r="P540" s="828"/>
      <c r="Q540" s="828"/>
      <c r="R540" s="828"/>
      <c r="S540" s="828"/>
      <c r="T540" s="830"/>
      <c r="U540" s="828"/>
      <c r="V540" s="828"/>
      <c r="W540" s="828"/>
    </row>
    <row r="541" spans="1:23" ht="16.5" customHeight="1">
      <c r="A541" s="828"/>
      <c r="B541" s="828"/>
      <c r="C541" s="828"/>
      <c r="D541" s="828"/>
      <c r="E541" s="828"/>
      <c r="F541" s="828"/>
      <c r="G541" s="828"/>
      <c r="H541" s="828"/>
      <c r="I541" s="828"/>
      <c r="J541" s="828"/>
      <c r="K541" s="829"/>
      <c r="L541" s="829"/>
      <c r="M541" s="828"/>
      <c r="N541" s="828"/>
      <c r="O541" s="828"/>
      <c r="P541" s="828"/>
      <c r="Q541" s="828"/>
      <c r="R541" s="828"/>
      <c r="S541" s="828"/>
      <c r="T541" s="830"/>
      <c r="U541" s="828"/>
      <c r="V541" s="828"/>
      <c r="W541" s="828"/>
    </row>
    <row r="542" spans="1:23" ht="16.5" customHeight="1">
      <c r="A542" s="828"/>
      <c r="B542" s="828"/>
      <c r="C542" s="828"/>
      <c r="D542" s="828"/>
      <c r="E542" s="828"/>
      <c r="F542" s="828"/>
      <c r="G542" s="828"/>
      <c r="H542" s="828"/>
      <c r="I542" s="828"/>
      <c r="J542" s="828"/>
      <c r="K542" s="829"/>
      <c r="L542" s="829"/>
      <c r="M542" s="828"/>
      <c r="N542" s="828"/>
      <c r="O542" s="828"/>
      <c r="P542" s="828"/>
      <c r="Q542" s="828"/>
      <c r="R542" s="828"/>
      <c r="S542" s="828"/>
      <c r="T542" s="830"/>
      <c r="U542" s="828"/>
      <c r="V542" s="828"/>
      <c r="W542" s="828"/>
    </row>
    <row r="543" spans="1:23" ht="16.5" customHeight="1">
      <c r="A543" s="828"/>
      <c r="B543" s="828"/>
      <c r="C543" s="828"/>
      <c r="D543" s="828"/>
      <c r="E543" s="828"/>
      <c r="F543" s="828"/>
      <c r="G543" s="828"/>
      <c r="H543" s="828"/>
      <c r="I543" s="828"/>
      <c r="J543" s="828"/>
      <c r="K543" s="829"/>
      <c r="L543" s="829"/>
      <c r="M543" s="828"/>
      <c r="N543" s="828"/>
      <c r="O543" s="828"/>
      <c r="P543" s="828"/>
      <c r="Q543" s="828"/>
      <c r="R543" s="828"/>
      <c r="S543" s="828"/>
      <c r="T543" s="830"/>
      <c r="U543" s="828"/>
      <c r="V543" s="828"/>
      <c r="W543" s="828"/>
    </row>
    <row r="544" spans="1:23" ht="16.5" customHeight="1">
      <c r="A544" s="828"/>
      <c r="B544" s="828"/>
      <c r="C544" s="828"/>
      <c r="D544" s="828"/>
      <c r="E544" s="828"/>
      <c r="F544" s="828"/>
      <c r="G544" s="828"/>
      <c r="H544" s="828"/>
      <c r="I544" s="828"/>
      <c r="J544" s="828"/>
      <c r="K544" s="829"/>
      <c r="L544" s="829"/>
      <c r="M544" s="828"/>
      <c r="N544" s="828"/>
      <c r="O544" s="828"/>
      <c r="P544" s="828"/>
      <c r="Q544" s="828"/>
      <c r="R544" s="828"/>
      <c r="S544" s="828"/>
      <c r="T544" s="830"/>
      <c r="U544" s="828"/>
      <c r="V544" s="828"/>
      <c r="W544" s="828"/>
    </row>
    <row r="545" spans="1:23" ht="16.5" customHeight="1">
      <c r="A545" s="828"/>
      <c r="B545" s="828"/>
      <c r="C545" s="828"/>
      <c r="D545" s="828"/>
      <c r="E545" s="828"/>
      <c r="F545" s="828"/>
      <c r="G545" s="828"/>
      <c r="H545" s="828"/>
      <c r="I545" s="828"/>
      <c r="J545" s="828"/>
      <c r="K545" s="829"/>
      <c r="L545" s="829"/>
      <c r="M545" s="828"/>
      <c r="N545" s="828"/>
      <c r="O545" s="828"/>
      <c r="P545" s="828"/>
      <c r="Q545" s="828"/>
      <c r="R545" s="828"/>
      <c r="S545" s="828"/>
      <c r="T545" s="830"/>
      <c r="U545" s="828"/>
      <c r="V545" s="828"/>
      <c r="W545" s="828"/>
    </row>
    <row r="546" spans="1:23" ht="16.5" customHeight="1">
      <c r="A546" s="828"/>
      <c r="B546" s="828"/>
      <c r="C546" s="828"/>
      <c r="D546" s="828"/>
      <c r="E546" s="828"/>
      <c r="F546" s="828"/>
      <c r="G546" s="828"/>
      <c r="H546" s="828"/>
      <c r="I546" s="828"/>
      <c r="J546" s="828"/>
      <c r="K546" s="829"/>
      <c r="L546" s="829"/>
      <c r="M546" s="828"/>
      <c r="N546" s="828"/>
      <c r="O546" s="828"/>
      <c r="P546" s="828"/>
      <c r="Q546" s="828"/>
      <c r="R546" s="828"/>
      <c r="S546" s="828"/>
      <c r="T546" s="830"/>
      <c r="U546" s="828"/>
      <c r="V546" s="828"/>
      <c r="W546" s="828"/>
    </row>
    <row r="547" spans="1:23" ht="16.5" customHeight="1">
      <c r="A547" s="828"/>
      <c r="B547" s="828"/>
      <c r="C547" s="828"/>
      <c r="D547" s="828"/>
      <c r="E547" s="828"/>
      <c r="F547" s="828"/>
      <c r="G547" s="828"/>
      <c r="H547" s="828"/>
      <c r="I547" s="828"/>
      <c r="J547" s="828"/>
      <c r="K547" s="829"/>
      <c r="L547" s="829"/>
      <c r="M547" s="828"/>
      <c r="N547" s="828"/>
      <c r="O547" s="828"/>
      <c r="P547" s="828"/>
      <c r="Q547" s="828"/>
      <c r="R547" s="828"/>
      <c r="S547" s="828"/>
      <c r="T547" s="830"/>
      <c r="U547" s="828"/>
      <c r="V547" s="828"/>
      <c r="W547" s="828"/>
    </row>
    <row r="548" spans="1:23" ht="16.5" customHeight="1">
      <c r="A548" s="828"/>
      <c r="B548" s="828"/>
      <c r="C548" s="828"/>
      <c r="D548" s="828"/>
      <c r="E548" s="828"/>
      <c r="F548" s="828"/>
      <c r="G548" s="828"/>
      <c r="H548" s="828"/>
      <c r="I548" s="828"/>
      <c r="J548" s="828"/>
      <c r="K548" s="829"/>
      <c r="L548" s="829"/>
      <c r="M548" s="828"/>
      <c r="N548" s="828"/>
      <c r="O548" s="828"/>
      <c r="P548" s="828"/>
      <c r="Q548" s="828"/>
      <c r="R548" s="828"/>
      <c r="S548" s="828"/>
      <c r="T548" s="830"/>
      <c r="U548" s="828"/>
      <c r="V548" s="828"/>
      <c r="W548" s="828"/>
    </row>
    <row r="549" spans="1:23" ht="16.5" customHeight="1">
      <c r="A549" s="828"/>
      <c r="B549" s="828"/>
      <c r="C549" s="828"/>
      <c r="D549" s="828"/>
      <c r="E549" s="828"/>
      <c r="F549" s="828"/>
      <c r="G549" s="828"/>
      <c r="H549" s="828"/>
      <c r="I549" s="828"/>
      <c r="J549" s="828"/>
      <c r="K549" s="829"/>
      <c r="L549" s="829"/>
      <c r="M549" s="828"/>
      <c r="N549" s="828"/>
      <c r="O549" s="828"/>
      <c r="P549" s="828"/>
      <c r="Q549" s="828"/>
      <c r="R549" s="828"/>
      <c r="S549" s="828"/>
      <c r="T549" s="830"/>
      <c r="U549" s="828"/>
      <c r="V549" s="828"/>
      <c r="W549" s="828"/>
    </row>
    <row r="550" spans="1:23" ht="16.5" customHeight="1">
      <c r="A550" s="828"/>
      <c r="B550" s="828"/>
      <c r="C550" s="828"/>
      <c r="D550" s="828"/>
      <c r="E550" s="828"/>
      <c r="F550" s="828"/>
      <c r="G550" s="828"/>
      <c r="H550" s="828"/>
      <c r="I550" s="828"/>
      <c r="J550" s="828"/>
      <c r="K550" s="829"/>
      <c r="L550" s="829"/>
      <c r="M550" s="828"/>
      <c r="N550" s="828"/>
      <c r="O550" s="828"/>
      <c r="P550" s="828"/>
      <c r="Q550" s="828"/>
      <c r="R550" s="828"/>
      <c r="S550" s="828"/>
      <c r="T550" s="830"/>
      <c r="U550" s="828"/>
      <c r="V550" s="828"/>
      <c r="W550" s="828"/>
    </row>
    <row r="551" spans="1:23" ht="16.5" customHeight="1">
      <c r="A551" s="828"/>
      <c r="B551" s="828"/>
      <c r="C551" s="828"/>
      <c r="D551" s="828"/>
      <c r="E551" s="828"/>
      <c r="F551" s="828"/>
      <c r="G551" s="828"/>
      <c r="H551" s="828"/>
      <c r="I551" s="828"/>
      <c r="J551" s="828"/>
      <c r="K551" s="829"/>
      <c r="L551" s="829"/>
      <c r="M551" s="828"/>
      <c r="N551" s="828"/>
      <c r="O551" s="828"/>
      <c r="P551" s="828"/>
      <c r="Q551" s="828"/>
      <c r="R551" s="828"/>
      <c r="S551" s="828"/>
      <c r="T551" s="830"/>
      <c r="U551" s="828"/>
      <c r="V551" s="828"/>
      <c r="W551" s="828"/>
    </row>
    <row r="552" spans="1:23" ht="16.5" customHeight="1">
      <c r="A552" s="828"/>
      <c r="B552" s="828"/>
      <c r="C552" s="828"/>
      <c r="D552" s="828"/>
      <c r="E552" s="828"/>
      <c r="F552" s="828"/>
      <c r="G552" s="828"/>
      <c r="H552" s="828"/>
      <c r="I552" s="828"/>
      <c r="J552" s="828"/>
      <c r="K552" s="829"/>
      <c r="L552" s="829"/>
      <c r="M552" s="828"/>
      <c r="N552" s="828"/>
      <c r="O552" s="828"/>
      <c r="P552" s="828"/>
      <c r="Q552" s="828"/>
      <c r="R552" s="828"/>
      <c r="S552" s="828"/>
      <c r="T552" s="830"/>
      <c r="U552" s="828"/>
      <c r="V552" s="828"/>
      <c r="W552" s="828"/>
    </row>
    <row r="553" spans="1:23" ht="16.5" customHeight="1">
      <c r="A553" s="828"/>
      <c r="B553" s="828"/>
      <c r="C553" s="828"/>
      <c r="D553" s="828"/>
      <c r="E553" s="828"/>
      <c r="F553" s="828"/>
      <c r="G553" s="828"/>
      <c r="H553" s="828"/>
      <c r="I553" s="828"/>
      <c r="J553" s="828"/>
      <c r="K553" s="829"/>
      <c r="L553" s="829"/>
      <c r="M553" s="828"/>
      <c r="N553" s="828"/>
      <c r="O553" s="828"/>
      <c r="P553" s="828"/>
      <c r="Q553" s="828"/>
      <c r="R553" s="828"/>
      <c r="S553" s="828"/>
      <c r="T553" s="830"/>
      <c r="U553" s="828"/>
      <c r="V553" s="828"/>
      <c r="W553" s="828"/>
    </row>
    <row r="554" spans="1:23" ht="16.5" customHeight="1">
      <c r="A554" s="828"/>
      <c r="B554" s="828"/>
      <c r="C554" s="828"/>
      <c r="D554" s="828"/>
      <c r="E554" s="828"/>
      <c r="F554" s="828"/>
      <c r="G554" s="828"/>
      <c r="H554" s="828"/>
      <c r="I554" s="828"/>
      <c r="J554" s="828"/>
      <c r="K554" s="829"/>
      <c r="L554" s="829"/>
      <c r="M554" s="828"/>
      <c r="N554" s="828"/>
      <c r="O554" s="828"/>
      <c r="P554" s="828"/>
      <c r="Q554" s="828"/>
      <c r="R554" s="828"/>
      <c r="S554" s="828"/>
      <c r="T554" s="830"/>
      <c r="U554" s="828"/>
      <c r="V554" s="828"/>
      <c r="W554" s="828"/>
    </row>
    <row r="555" spans="1:23" ht="16.5" customHeight="1">
      <c r="A555" s="828"/>
      <c r="B555" s="828"/>
      <c r="C555" s="828"/>
      <c r="D555" s="828"/>
      <c r="E555" s="828"/>
      <c r="F555" s="828"/>
      <c r="G555" s="828"/>
      <c r="H555" s="828"/>
      <c r="I555" s="828"/>
      <c r="J555" s="828"/>
      <c r="K555" s="829"/>
      <c r="L555" s="829"/>
      <c r="M555" s="828"/>
      <c r="N555" s="828"/>
      <c r="O555" s="828"/>
      <c r="P555" s="828"/>
      <c r="Q555" s="828"/>
      <c r="R555" s="828"/>
      <c r="S555" s="828"/>
      <c r="T555" s="830"/>
      <c r="U555" s="828"/>
      <c r="V555" s="828"/>
      <c r="W555" s="828"/>
    </row>
    <row r="556" spans="1:23" ht="16.5" customHeight="1">
      <c r="A556" s="828"/>
      <c r="B556" s="828"/>
      <c r="C556" s="828"/>
      <c r="D556" s="828"/>
      <c r="E556" s="828"/>
      <c r="F556" s="828"/>
      <c r="G556" s="828"/>
      <c r="H556" s="828"/>
      <c r="I556" s="828"/>
      <c r="J556" s="828"/>
      <c r="K556" s="829"/>
      <c r="L556" s="829"/>
      <c r="M556" s="828"/>
      <c r="N556" s="828"/>
      <c r="O556" s="828"/>
      <c r="P556" s="828"/>
      <c r="Q556" s="828"/>
      <c r="R556" s="828"/>
      <c r="S556" s="828"/>
      <c r="T556" s="830"/>
      <c r="U556" s="828"/>
      <c r="V556" s="828"/>
      <c r="W556" s="828"/>
    </row>
    <row r="557" spans="1:23" ht="16.5" customHeight="1">
      <c r="A557" s="828"/>
      <c r="B557" s="828"/>
      <c r="C557" s="828"/>
      <c r="D557" s="828"/>
      <c r="E557" s="828"/>
      <c r="F557" s="828"/>
      <c r="G557" s="828"/>
      <c r="H557" s="828"/>
      <c r="I557" s="828"/>
      <c r="J557" s="828"/>
      <c r="K557" s="829"/>
      <c r="L557" s="829"/>
      <c r="M557" s="828"/>
      <c r="N557" s="828"/>
      <c r="O557" s="828"/>
      <c r="P557" s="828"/>
      <c r="Q557" s="828"/>
      <c r="R557" s="828"/>
      <c r="S557" s="828"/>
      <c r="T557" s="830"/>
      <c r="U557" s="828"/>
      <c r="V557" s="828"/>
      <c r="W557" s="828"/>
    </row>
    <row r="558" spans="1:23" ht="16.5" customHeight="1">
      <c r="A558" s="828"/>
      <c r="B558" s="828"/>
      <c r="C558" s="828"/>
      <c r="D558" s="828"/>
      <c r="E558" s="828"/>
      <c r="F558" s="828"/>
      <c r="G558" s="828"/>
      <c r="H558" s="828"/>
      <c r="I558" s="828"/>
      <c r="J558" s="828"/>
      <c r="K558" s="829"/>
      <c r="L558" s="829"/>
      <c r="M558" s="828"/>
      <c r="N558" s="828"/>
      <c r="O558" s="828"/>
      <c r="P558" s="828"/>
      <c r="Q558" s="828"/>
      <c r="R558" s="828"/>
      <c r="S558" s="828"/>
      <c r="T558" s="830"/>
      <c r="U558" s="828"/>
      <c r="V558" s="828"/>
      <c r="W558" s="828"/>
    </row>
    <row r="559" spans="1:23" ht="16.5" customHeight="1">
      <c r="A559" s="828"/>
      <c r="B559" s="828"/>
      <c r="C559" s="828"/>
      <c r="D559" s="828"/>
      <c r="E559" s="828"/>
      <c r="F559" s="828"/>
      <c r="G559" s="828"/>
      <c r="H559" s="828"/>
      <c r="I559" s="828"/>
      <c r="J559" s="828"/>
      <c r="K559" s="829"/>
      <c r="L559" s="829"/>
      <c r="M559" s="828"/>
      <c r="N559" s="828"/>
      <c r="O559" s="828"/>
      <c r="P559" s="828"/>
      <c r="Q559" s="828"/>
      <c r="R559" s="828"/>
      <c r="S559" s="828"/>
      <c r="T559" s="830"/>
      <c r="U559" s="828"/>
      <c r="V559" s="828"/>
      <c r="W559" s="828"/>
    </row>
    <row r="560" spans="1:23" ht="16.5" customHeight="1">
      <c r="A560" s="828"/>
      <c r="B560" s="828"/>
      <c r="C560" s="828"/>
      <c r="D560" s="828"/>
      <c r="E560" s="828"/>
      <c r="F560" s="828"/>
      <c r="G560" s="828"/>
      <c r="H560" s="828"/>
      <c r="I560" s="828"/>
      <c r="J560" s="828"/>
      <c r="K560" s="829"/>
      <c r="L560" s="829"/>
      <c r="M560" s="828"/>
      <c r="N560" s="828"/>
      <c r="O560" s="828"/>
      <c r="P560" s="828"/>
      <c r="Q560" s="828"/>
      <c r="R560" s="828"/>
      <c r="S560" s="828"/>
      <c r="T560" s="830"/>
      <c r="U560" s="828"/>
      <c r="V560" s="828"/>
      <c r="W560" s="828"/>
    </row>
    <row r="561" spans="1:23" ht="16.5" customHeight="1">
      <c r="A561" s="828"/>
      <c r="B561" s="828"/>
      <c r="C561" s="828"/>
      <c r="D561" s="828"/>
      <c r="E561" s="828"/>
      <c r="F561" s="828"/>
      <c r="G561" s="828"/>
      <c r="H561" s="828"/>
      <c r="I561" s="828"/>
      <c r="J561" s="828"/>
      <c r="K561" s="829"/>
      <c r="L561" s="829"/>
      <c r="M561" s="828"/>
      <c r="N561" s="828"/>
      <c r="O561" s="828"/>
      <c r="P561" s="828"/>
      <c r="Q561" s="828"/>
      <c r="R561" s="828"/>
      <c r="S561" s="828"/>
      <c r="T561" s="830"/>
      <c r="U561" s="828"/>
      <c r="V561" s="828"/>
      <c r="W561" s="828"/>
    </row>
    <row r="562" spans="1:23" ht="16.5" customHeight="1">
      <c r="A562" s="828"/>
      <c r="B562" s="828"/>
      <c r="C562" s="828"/>
      <c r="D562" s="828"/>
      <c r="E562" s="828"/>
      <c r="F562" s="828"/>
      <c r="G562" s="828"/>
      <c r="H562" s="828"/>
      <c r="I562" s="828"/>
      <c r="J562" s="828"/>
      <c r="K562" s="829"/>
      <c r="L562" s="829"/>
      <c r="M562" s="828"/>
      <c r="N562" s="828"/>
      <c r="O562" s="828"/>
      <c r="P562" s="828"/>
      <c r="Q562" s="828"/>
      <c r="R562" s="828"/>
      <c r="S562" s="828"/>
      <c r="T562" s="830"/>
      <c r="U562" s="828"/>
      <c r="V562" s="828"/>
      <c r="W562" s="828"/>
    </row>
    <row r="563" spans="1:23" ht="16.5" customHeight="1">
      <c r="A563" s="828"/>
      <c r="B563" s="828"/>
      <c r="C563" s="828"/>
      <c r="D563" s="828"/>
      <c r="E563" s="828"/>
      <c r="F563" s="828"/>
      <c r="G563" s="828"/>
      <c r="H563" s="828"/>
      <c r="I563" s="828"/>
      <c r="J563" s="828"/>
      <c r="K563" s="829"/>
      <c r="L563" s="829"/>
      <c r="M563" s="828"/>
      <c r="N563" s="828"/>
      <c r="O563" s="828"/>
      <c r="P563" s="828"/>
      <c r="Q563" s="828"/>
      <c r="R563" s="828"/>
      <c r="S563" s="828"/>
      <c r="T563" s="830"/>
      <c r="U563" s="828"/>
      <c r="V563" s="828"/>
      <c r="W563" s="828"/>
    </row>
    <row r="564" spans="1:23" ht="16.5" customHeight="1">
      <c r="A564" s="828"/>
      <c r="B564" s="828"/>
      <c r="C564" s="828"/>
      <c r="D564" s="828"/>
      <c r="E564" s="828"/>
      <c r="F564" s="828"/>
      <c r="G564" s="828"/>
      <c r="H564" s="828"/>
      <c r="I564" s="828"/>
      <c r="J564" s="828"/>
      <c r="K564" s="829"/>
      <c r="L564" s="829"/>
      <c r="M564" s="828"/>
      <c r="N564" s="828"/>
      <c r="O564" s="828"/>
      <c r="P564" s="828"/>
      <c r="Q564" s="828"/>
      <c r="R564" s="828"/>
      <c r="S564" s="828"/>
      <c r="T564" s="830"/>
      <c r="U564" s="828"/>
      <c r="V564" s="828"/>
      <c r="W564" s="828"/>
    </row>
    <row r="565" spans="1:23" ht="16.5" customHeight="1">
      <c r="A565" s="828"/>
      <c r="B565" s="828"/>
      <c r="C565" s="828"/>
      <c r="D565" s="828"/>
      <c r="E565" s="828"/>
      <c r="F565" s="828"/>
      <c r="G565" s="828"/>
      <c r="H565" s="828"/>
      <c r="I565" s="828"/>
      <c r="J565" s="828"/>
      <c r="K565" s="829"/>
      <c r="L565" s="829"/>
      <c r="M565" s="828"/>
      <c r="N565" s="828"/>
      <c r="O565" s="828"/>
      <c r="P565" s="828"/>
      <c r="Q565" s="828"/>
      <c r="R565" s="828"/>
      <c r="S565" s="828"/>
      <c r="T565" s="830"/>
      <c r="U565" s="828"/>
      <c r="V565" s="828"/>
      <c r="W565" s="828"/>
    </row>
    <row r="566" spans="1:23" ht="16.5" customHeight="1">
      <c r="A566" s="828"/>
      <c r="B566" s="828"/>
      <c r="C566" s="828"/>
      <c r="D566" s="828"/>
      <c r="E566" s="828"/>
      <c r="F566" s="828"/>
      <c r="G566" s="828"/>
      <c r="H566" s="828"/>
      <c r="I566" s="828"/>
      <c r="J566" s="828"/>
      <c r="K566" s="829"/>
      <c r="L566" s="829"/>
      <c r="M566" s="828"/>
      <c r="N566" s="828"/>
      <c r="O566" s="828"/>
      <c r="P566" s="828"/>
      <c r="Q566" s="828"/>
      <c r="R566" s="828"/>
      <c r="S566" s="828"/>
      <c r="T566" s="830"/>
      <c r="U566" s="828"/>
      <c r="V566" s="828"/>
      <c r="W566" s="828"/>
    </row>
    <row r="567" spans="1:23" ht="16.5" customHeight="1">
      <c r="A567" s="828"/>
      <c r="B567" s="828"/>
      <c r="C567" s="828"/>
      <c r="D567" s="828"/>
      <c r="E567" s="828"/>
      <c r="F567" s="828"/>
      <c r="G567" s="828"/>
      <c r="H567" s="828"/>
      <c r="I567" s="828"/>
      <c r="J567" s="828"/>
      <c r="K567" s="829"/>
      <c r="L567" s="829"/>
      <c r="M567" s="828"/>
      <c r="N567" s="828"/>
      <c r="O567" s="828"/>
      <c r="P567" s="828"/>
      <c r="Q567" s="828"/>
      <c r="R567" s="828"/>
      <c r="S567" s="828"/>
      <c r="T567" s="830"/>
      <c r="U567" s="828"/>
      <c r="V567" s="828"/>
      <c r="W567" s="828"/>
    </row>
    <row r="568" spans="1:23" ht="16.5" customHeight="1">
      <c r="A568" s="828"/>
      <c r="B568" s="828"/>
      <c r="C568" s="828"/>
      <c r="D568" s="828"/>
      <c r="E568" s="828"/>
      <c r="F568" s="828"/>
      <c r="G568" s="828"/>
      <c r="H568" s="828"/>
      <c r="I568" s="828"/>
      <c r="J568" s="828"/>
      <c r="K568" s="829"/>
      <c r="L568" s="829"/>
      <c r="M568" s="828"/>
      <c r="N568" s="828"/>
      <c r="O568" s="828"/>
      <c r="P568" s="828"/>
      <c r="Q568" s="828"/>
      <c r="R568" s="828"/>
      <c r="S568" s="828"/>
      <c r="T568" s="830"/>
      <c r="U568" s="828"/>
      <c r="V568" s="828"/>
      <c r="W568" s="828"/>
    </row>
    <row r="569" spans="1:23" ht="16.5" customHeight="1">
      <c r="A569" s="828"/>
      <c r="B569" s="828"/>
      <c r="C569" s="828"/>
      <c r="D569" s="828"/>
      <c r="E569" s="828"/>
      <c r="F569" s="828"/>
      <c r="G569" s="828"/>
      <c r="H569" s="828"/>
      <c r="I569" s="828"/>
      <c r="J569" s="828"/>
      <c r="K569" s="829"/>
      <c r="L569" s="829"/>
      <c r="M569" s="828"/>
      <c r="N569" s="828"/>
      <c r="O569" s="828"/>
      <c r="P569" s="828"/>
      <c r="Q569" s="828"/>
      <c r="R569" s="828"/>
      <c r="S569" s="828"/>
      <c r="T569" s="830"/>
      <c r="U569" s="828"/>
      <c r="V569" s="828"/>
      <c r="W569" s="828"/>
    </row>
    <row r="570" spans="1:23" ht="16.5" customHeight="1">
      <c r="A570" s="828"/>
      <c r="B570" s="828"/>
      <c r="C570" s="828"/>
      <c r="D570" s="828"/>
      <c r="E570" s="828"/>
      <c r="F570" s="828"/>
      <c r="G570" s="828"/>
      <c r="H570" s="828"/>
      <c r="I570" s="828"/>
      <c r="J570" s="828"/>
      <c r="K570" s="829"/>
      <c r="L570" s="829"/>
      <c r="M570" s="828"/>
      <c r="N570" s="828"/>
      <c r="O570" s="828"/>
      <c r="P570" s="828"/>
      <c r="Q570" s="828"/>
      <c r="R570" s="828"/>
      <c r="S570" s="828"/>
      <c r="T570" s="830"/>
      <c r="U570" s="828"/>
      <c r="V570" s="828"/>
      <c r="W570" s="828"/>
    </row>
    <row r="571" spans="1:23" ht="16.5" customHeight="1">
      <c r="A571" s="828"/>
      <c r="B571" s="828"/>
      <c r="C571" s="828"/>
      <c r="D571" s="828"/>
      <c r="E571" s="828"/>
      <c r="F571" s="828"/>
      <c r="G571" s="828"/>
      <c r="H571" s="828"/>
      <c r="I571" s="828"/>
      <c r="J571" s="828"/>
      <c r="K571" s="829"/>
      <c r="L571" s="829"/>
      <c r="M571" s="828"/>
      <c r="N571" s="828"/>
      <c r="O571" s="828"/>
      <c r="P571" s="828"/>
      <c r="Q571" s="828"/>
      <c r="R571" s="828"/>
      <c r="S571" s="828"/>
      <c r="T571" s="830"/>
      <c r="U571" s="828"/>
      <c r="V571" s="828"/>
      <c r="W571" s="828"/>
    </row>
    <row r="572" spans="1:23" ht="16.5" customHeight="1">
      <c r="A572" s="828"/>
      <c r="B572" s="828"/>
      <c r="C572" s="828"/>
      <c r="D572" s="828"/>
      <c r="E572" s="828"/>
      <c r="F572" s="828"/>
      <c r="G572" s="828"/>
      <c r="H572" s="828"/>
      <c r="I572" s="828"/>
      <c r="J572" s="828"/>
      <c r="K572" s="829"/>
      <c r="L572" s="829"/>
      <c r="M572" s="828"/>
      <c r="N572" s="828"/>
      <c r="O572" s="828"/>
      <c r="P572" s="828"/>
      <c r="Q572" s="828"/>
      <c r="R572" s="828"/>
      <c r="S572" s="828"/>
      <c r="T572" s="830"/>
      <c r="U572" s="828"/>
      <c r="V572" s="828"/>
      <c r="W572" s="828"/>
    </row>
    <row r="573" spans="1:23" ht="16.5" customHeight="1">
      <c r="A573" s="828"/>
      <c r="B573" s="828"/>
      <c r="C573" s="828"/>
      <c r="D573" s="828"/>
      <c r="E573" s="828"/>
      <c r="F573" s="828"/>
      <c r="G573" s="828"/>
      <c r="H573" s="828"/>
      <c r="I573" s="828"/>
      <c r="J573" s="828"/>
      <c r="K573" s="829"/>
      <c r="L573" s="829"/>
      <c r="M573" s="828"/>
      <c r="N573" s="828"/>
      <c r="O573" s="828"/>
      <c r="P573" s="828"/>
      <c r="Q573" s="828"/>
      <c r="R573" s="828"/>
      <c r="S573" s="828"/>
      <c r="T573" s="830"/>
      <c r="U573" s="828"/>
      <c r="V573" s="828"/>
      <c r="W573" s="828"/>
    </row>
    <row r="574" spans="1:23" ht="16.5" customHeight="1">
      <c r="A574" s="828"/>
      <c r="B574" s="828"/>
      <c r="C574" s="828"/>
      <c r="D574" s="828"/>
      <c r="E574" s="828"/>
      <c r="F574" s="828"/>
      <c r="G574" s="828"/>
      <c r="H574" s="828"/>
      <c r="I574" s="828"/>
      <c r="J574" s="828"/>
      <c r="K574" s="829"/>
      <c r="L574" s="829"/>
      <c r="M574" s="828"/>
      <c r="N574" s="828"/>
      <c r="O574" s="828"/>
      <c r="P574" s="828"/>
      <c r="Q574" s="828"/>
      <c r="R574" s="828"/>
      <c r="S574" s="828"/>
      <c r="T574" s="830"/>
      <c r="U574" s="828"/>
      <c r="V574" s="828"/>
      <c r="W574" s="828"/>
    </row>
    <row r="575" spans="1:23" ht="16.5" customHeight="1">
      <c r="A575" s="828"/>
      <c r="B575" s="828"/>
      <c r="C575" s="828"/>
      <c r="D575" s="828"/>
      <c r="E575" s="828"/>
      <c r="F575" s="828"/>
      <c r="G575" s="828"/>
      <c r="H575" s="828"/>
      <c r="I575" s="828"/>
      <c r="J575" s="828"/>
      <c r="K575" s="829"/>
      <c r="L575" s="829"/>
      <c r="M575" s="828"/>
      <c r="N575" s="828"/>
      <c r="O575" s="828"/>
      <c r="P575" s="828"/>
      <c r="Q575" s="828"/>
      <c r="R575" s="828"/>
      <c r="S575" s="828"/>
      <c r="T575" s="830"/>
      <c r="U575" s="828"/>
      <c r="V575" s="828"/>
      <c r="W575" s="828"/>
    </row>
    <row r="576" spans="1:23" ht="16.5" customHeight="1">
      <c r="A576" s="828"/>
      <c r="B576" s="828"/>
      <c r="C576" s="828"/>
      <c r="D576" s="828"/>
      <c r="E576" s="828"/>
      <c r="F576" s="828"/>
      <c r="G576" s="828"/>
      <c r="H576" s="828"/>
      <c r="I576" s="828"/>
      <c r="J576" s="828"/>
      <c r="K576" s="829"/>
      <c r="L576" s="829"/>
      <c r="M576" s="828"/>
      <c r="N576" s="828"/>
      <c r="O576" s="828"/>
      <c r="P576" s="828"/>
      <c r="Q576" s="828"/>
      <c r="R576" s="828"/>
      <c r="S576" s="828"/>
      <c r="T576" s="830"/>
      <c r="U576" s="828"/>
      <c r="V576" s="828"/>
      <c r="W576" s="828"/>
    </row>
    <row r="577" spans="1:23" ht="16.5" customHeight="1">
      <c r="A577" s="828"/>
      <c r="B577" s="828"/>
      <c r="C577" s="828"/>
      <c r="D577" s="828"/>
      <c r="E577" s="828"/>
      <c r="F577" s="828"/>
      <c r="G577" s="828"/>
      <c r="H577" s="828"/>
      <c r="I577" s="828"/>
      <c r="J577" s="828"/>
      <c r="K577" s="829"/>
      <c r="L577" s="829"/>
      <c r="M577" s="828"/>
      <c r="N577" s="828"/>
      <c r="O577" s="828"/>
      <c r="P577" s="828"/>
      <c r="Q577" s="828"/>
      <c r="R577" s="828"/>
      <c r="S577" s="828"/>
      <c r="T577" s="830"/>
      <c r="U577" s="828"/>
      <c r="V577" s="828"/>
      <c r="W577" s="828"/>
    </row>
    <row r="578" spans="1:23" ht="16.5" customHeight="1">
      <c r="A578" s="828"/>
      <c r="B578" s="828"/>
      <c r="C578" s="828"/>
      <c r="D578" s="828"/>
      <c r="E578" s="828"/>
      <c r="F578" s="828"/>
      <c r="G578" s="828"/>
      <c r="H578" s="828"/>
      <c r="I578" s="828"/>
      <c r="J578" s="828"/>
      <c r="K578" s="829"/>
      <c r="L578" s="829"/>
      <c r="M578" s="828"/>
      <c r="N578" s="828"/>
      <c r="O578" s="828"/>
      <c r="P578" s="828"/>
      <c r="Q578" s="828"/>
      <c r="R578" s="828"/>
      <c r="S578" s="828"/>
      <c r="T578" s="830"/>
      <c r="U578" s="828"/>
      <c r="V578" s="828"/>
      <c r="W578" s="828"/>
    </row>
    <row r="579" spans="1:23" ht="16.5" customHeight="1">
      <c r="A579" s="828"/>
      <c r="B579" s="828"/>
      <c r="C579" s="828"/>
      <c r="D579" s="828"/>
      <c r="E579" s="828"/>
      <c r="F579" s="828"/>
      <c r="G579" s="828"/>
      <c r="H579" s="828"/>
      <c r="I579" s="828"/>
      <c r="J579" s="828"/>
      <c r="K579" s="829"/>
      <c r="L579" s="829"/>
      <c r="M579" s="828"/>
      <c r="N579" s="828"/>
      <c r="O579" s="828"/>
      <c r="P579" s="828"/>
      <c r="Q579" s="828"/>
      <c r="R579" s="828"/>
      <c r="S579" s="828"/>
      <c r="T579" s="830"/>
      <c r="U579" s="828"/>
      <c r="V579" s="828"/>
      <c r="W579" s="828"/>
    </row>
    <row r="580" spans="1:23" ht="16.5" customHeight="1">
      <c r="A580" s="828"/>
      <c r="B580" s="828"/>
      <c r="C580" s="828"/>
      <c r="D580" s="828"/>
      <c r="E580" s="828"/>
      <c r="F580" s="828"/>
      <c r="G580" s="828"/>
      <c r="H580" s="828"/>
      <c r="I580" s="828"/>
      <c r="J580" s="828"/>
      <c r="K580" s="829"/>
      <c r="L580" s="829"/>
      <c r="M580" s="828"/>
      <c r="N580" s="828"/>
      <c r="O580" s="828"/>
      <c r="P580" s="828"/>
      <c r="Q580" s="828"/>
      <c r="R580" s="828"/>
      <c r="S580" s="828"/>
      <c r="T580" s="830"/>
      <c r="U580" s="828"/>
      <c r="V580" s="828"/>
      <c r="W580" s="828"/>
    </row>
    <row r="581" spans="1:23" ht="16.5" customHeight="1">
      <c r="A581" s="828"/>
      <c r="B581" s="828"/>
      <c r="C581" s="828"/>
      <c r="D581" s="828"/>
      <c r="E581" s="828"/>
      <c r="F581" s="828"/>
      <c r="G581" s="828"/>
      <c r="H581" s="828"/>
      <c r="I581" s="828"/>
      <c r="J581" s="828"/>
      <c r="K581" s="829"/>
      <c r="L581" s="829"/>
      <c r="M581" s="828"/>
      <c r="N581" s="828"/>
      <c r="O581" s="828"/>
      <c r="P581" s="828"/>
      <c r="Q581" s="828"/>
      <c r="R581" s="828"/>
      <c r="S581" s="828"/>
      <c r="T581" s="830"/>
      <c r="U581" s="828"/>
      <c r="V581" s="828"/>
      <c r="W581" s="828"/>
    </row>
    <row r="582" spans="1:23" ht="16.5" customHeight="1">
      <c r="A582" s="828"/>
      <c r="B582" s="828"/>
      <c r="C582" s="828"/>
      <c r="D582" s="828"/>
      <c r="E582" s="828"/>
      <c r="F582" s="828"/>
      <c r="G582" s="828"/>
      <c r="H582" s="828"/>
      <c r="I582" s="828"/>
      <c r="J582" s="828"/>
      <c r="K582" s="829"/>
      <c r="L582" s="829"/>
      <c r="M582" s="828"/>
      <c r="N582" s="828"/>
      <c r="O582" s="828"/>
      <c r="P582" s="828"/>
      <c r="Q582" s="828"/>
      <c r="R582" s="828"/>
      <c r="S582" s="828"/>
      <c r="T582" s="830"/>
      <c r="U582" s="828"/>
      <c r="V582" s="828"/>
      <c r="W582" s="828"/>
    </row>
    <row r="583" spans="1:23" ht="16.5" customHeight="1">
      <c r="A583" s="828"/>
      <c r="B583" s="828"/>
      <c r="C583" s="828"/>
      <c r="D583" s="828"/>
      <c r="E583" s="828"/>
      <c r="F583" s="828"/>
      <c r="G583" s="828"/>
      <c r="H583" s="828"/>
      <c r="I583" s="828"/>
      <c r="J583" s="828"/>
      <c r="K583" s="829"/>
      <c r="L583" s="829"/>
      <c r="M583" s="828"/>
      <c r="N583" s="828"/>
      <c r="O583" s="828"/>
      <c r="P583" s="828"/>
      <c r="Q583" s="828"/>
      <c r="R583" s="828"/>
      <c r="S583" s="828"/>
      <c r="T583" s="830"/>
      <c r="U583" s="828"/>
      <c r="V583" s="828"/>
      <c r="W583" s="828"/>
    </row>
    <row r="584" spans="1:23" ht="16.5" customHeight="1">
      <c r="A584" s="828"/>
      <c r="B584" s="828"/>
      <c r="C584" s="828"/>
      <c r="D584" s="828"/>
      <c r="E584" s="828"/>
      <c r="F584" s="828"/>
      <c r="G584" s="828"/>
      <c r="H584" s="828"/>
      <c r="I584" s="828"/>
      <c r="J584" s="828"/>
      <c r="K584" s="829"/>
      <c r="L584" s="829"/>
      <c r="M584" s="828"/>
      <c r="N584" s="828"/>
      <c r="O584" s="828"/>
      <c r="P584" s="828"/>
      <c r="Q584" s="828"/>
      <c r="R584" s="828"/>
      <c r="S584" s="828"/>
      <c r="T584" s="830"/>
      <c r="U584" s="828"/>
      <c r="V584" s="828"/>
      <c r="W584" s="828"/>
    </row>
    <row r="585" spans="1:23" ht="16.5" customHeight="1">
      <c r="A585" s="828"/>
      <c r="B585" s="828"/>
      <c r="C585" s="828"/>
      <c r="D585" s="828"/>
      <c r="E585" s="828"/>
      <c r="F585" s="828"/>
      <c r="G585" s="828"/>
      <c r="H585" s="828"/>
      <c r="I585" s="828"/>
      <c r="J585" s="828"/>
      <c r="K585" s="829"/>
      <c r="L585" s="829"/>
      <c r="M585" s="828"/>
      <c r="N585" s="828"/>
      <c r="O585" s="828"/>
      <c r="P585" s="828"/>
      <c r="Q585" s="828"/>
      <c r="R585" s="828"/>
      <c r="S585" s="828"/>
      <c r="T585" s="830"/>
      <c r="U585" s="828"/>
      <c r="V585" s="828"/>
      <c r="W585" s="828"/>
    </row>
    <row r="586" spans="1:23" ht="16.5" customHeight="1">
      <c r="A586" s="828"/>
      <c r="B586" s="828"/>
      <c r="C586" s="828"/>
      <c r="D586" s="828"/>
      <c r="E586" s="828"/>
      <c r="F586" s="828"/>
      <c r="G586" s="828"/>
      <c r="H586" s="828"/>
      <c r="I586" s="828"/>
      <c r="J586" s="828"/>
      <c r="K586" s="829"/>
      <c r="L586" s="829"/>
      <c r="M586" s="828"/>
      <c r="N586" s="828"/>
      <c r="O586" s="828"/>
      <c r="P586" s="828"/>
      <c r="Q586" s="828"/>
      <c r="R586" s="828"/>
      <c r="S586" s="828"/>
      <c r="T586" s="830"/>
      <c r="U586" s="828"/>
      <c r="V586" s="828"/>
      <c r="W586" s="828"/>
    </row>
    <row r="587" spans="1:23" ht="16.5" customHeight="1">
      <c r="A587" s="828"/>
      <c r="B587" s="828"/>
      <c r="C587" s="828"/>
      <c r="D587" s="828"/>
      <c r="E587" s="828"/>
      <c r="F587" s="828"/>
      <c r="G587" s="828"/>
      <c r="H587" s="828"/>
      <c r="I587" s="828"/>
      <c r="J587" s="828"/>
      <c r="K587" s="829"/>
      <c r="L587" s="829"/>
      <c r="M587" s="828"/>
      <c r="N587" s="828"/>
      <c r="O587" s="828"/>
      <c r="P587" s="828"/>
      <c r="Q587" s="828"/>
      <c r="R587" s="828"/>
      <c r="S587" s="828"/>
      <c r="T587" s="830"/>
      <c r="U587" s="828"/>
      <c r="V587" s="828"/>
      <c r="W587" s="828"/>
    </row>
    <row r="588" spans="1:23" ht="16.5" customHeight="1">
      <c r="A588" s="828"/>
      <c r="B588" s="828"/>
      <c r="C588" s="828"/>
      <c r="D588" s="828"/>
      <c r="E588" s="828"/>
      <c r="F588" s="828"/>
      <c r="G588" s="828"/>
      <c r="H588" s="828"/>
      <c r="I588" s="828"/>
      <c r="J588" s="828"/>
      <c r="K588" s="829"/>
      <c r="L588" s="829"/>
      <c r="M588" s="828"/>
      <c r="N588" s="828"/>
      <c r="O588" s="828"/>
      <c r="P588" s="828"/>
      <c r="Q588" s="828"/>
      <c r="R588" s="828"/>
      <c r="S588" s="828"/>
      <c r="T588" s="830"/>
      <c r="U588" s="828"/>
      <c r="V588" s="828"/>
      <c r="W588" s="828"/>
    </row>
    <row r="589" spans="1:23" ht="16.5" customHeight="1">
      <c r="A589" s="828"/>
      <c r="B589" s="828"/>
      <c r="C589" s="828"/>
      <c r="D589" s="828"/>
      <c r="E589" s="828"/>
      <c r="F589" s="828"/>
      <c r="G589" s="828"/>
      <c r="H589" s="828"/>
      <c r="I589" s="828"/>
      <c r="J589" s="828"/>
      <c r="K589" s="829"/>
      <c r="L589" s="829"/>
      <c r="M589" s="828"/>
      <c r="N589" s="828"/>
      <c r="O589" s="828"/>
      <c r="P589" s="828"/>
      <c r="Q589" s="828"/>
      <c r="R589" s="828"/>
      <c r="S589" s="828"/>
      <c r="T589" s="830"/>
      <c r="U589" s="828"/>
      <c r="V589" s="828"/>
      <c r="W589" s="828"/>
    </row>
    <row r="590" spans="1:23" ht="16.5" customHeight="1">
      <c r="A590" s="828"/>
      <c r="B590" s="828"/>
      <c r="C590" s="828"/>
      <c r="D590" s="828"/>
      <c r="E590" s="828"/>
      <c r="F590" s="828"/>
      <c r="G590" s="828"/>
      <c r="H590" s="828"/>
      <c r="I590" s="828"/>
      <c r="J590" s="828"/>
      <c r="K590" s="829"/>
      <c r="L590" s="829"/>
      <c r="M590" s="828"/>
      <c r="N590" s="828"/>
      <c r="O590" s="828"/>
      <c r="P590" s="828"/>
      <c r="Q590" s="828"/>
      <c r="R590" s="828"/>
      <c r="S590" s="828"/>
      <c r="T590" s="830"/>
      <c r="U590" s="828"/>
      <c r="V590" s="828"/>
      <c r="W590" s="828"/>
    </row>
    <row r="591" spans="1:23" ht="16.5" customHeight="1">
      <c r="A591" s="828"/>
      <c r="B591" s="828"/>
      <c r="C591" s="828"/>
      <c r="D591" s="828"/>
      <c r="E591" s="828"/>
      <c r="F591" s="828"/>
      <c r="G591" s="828"/>
      <c r="H591" s="828"/>
      <c r="I591" s="828"/>
      <c r="J591" s="828"/>
      <c r="K591" s="829"/>
      <c r="L591" s="829"/>
      <c r="M591" s="828"/>
      <c r="N591" s="828"/>
      <c r="O591" s="828"/>
      <c r="P591" s="828"/>
      <c r="Q591" s="828"/>
      <c r="R591" s="828"/>
      <c r="S591" s="828"/>
      <c r="T591" s="830"/>
      <c r="U591" s="828"/>
      <c r="V591" s="828"/>
      <c r="W591" s="828"/>
    </row>
    <row r="592" spans="1:23" ht="16.5" customHeight="1">
      <c r="A592" s="828"/>
      <c r="B592" s="828"/>
      <c r="C592" s="828"/>
      <c r="D592" s="828"/>
      <c r="E592" s="828"/>
      <c r="F592" s="828"/>
      <c r="G592" s="828"/>
      <c r="H592" s="828"/>
      <c r="I592" s="828"/>
      <c r="J592" s="828"/>
      <c r="K592" s="829"/>
      <c r="L592" s="829"/>
      <c r="M592" s="828"/>
      <c r="N592" s="828"/>
      <c r="O592" s="828"/>
      <c r="P592" s="828"/>
      <c r="Q592" s="828"/>
      <c r="R592" s="828"/>
      <c r="S592" s="828"/>
      <c r="T592" s="830"/>
      <c r="U592" s="828"/>
      <c r="V592" s="828"/>
      <c r="W592" s="828"/>
    </row>
    <row r="593" spans="1:23" ht="16.5" customHeight="1">
      <c r="A593" s="828"/>
      <c r="B593" s="828"/>
      <c r="C593" s="828"/>
      <c r="D593" s="828"/>
      <c r="E593" s="828"/>
      <c r="F593" s="828"/>
      <c r="G593" s="828"/>
      <c r="H593" s="828"/>
      <c r="I593" s="828"/>
      <c r="J593" s="828"/>
      <c r="K593" s="829"/>
      <c r="L593" s="829"/>
      <c r="M593" s="828"/>
      <c r="N593" s="828"/>
      <c r="O593" s="828"/>
      <c r="P593" s="828"/>
      <c r="Q593" s="828"/>
      <c r="R593" s="828"/>
      <c r="S593" s="828"/>
      <c r="T593" s="830"/>
      <c r="U593" s="828"/>
      <c r="V593" s="828"/>
      <c r="W593" s="828"/>
    </row>
    <row r="594" spans="1:23" ht="16.5" customHeight="1">
      <c r="A594" s="828"/>
      <c r="B594" s="828"/>
      <c r="C594" s="828"/>
      <c r="D594" s="828"/>
      <c r="E594" s="828"/>
      <c r="F594" s="828"/>
      <c r="G594" s="828"/>
      <c r="H594" s="828"/>
      <c r="I594" s="828"/>
      <c r="J594" s="828"/>
      <c r="K594" s="829"/>
      <c r="L594" s="829"/>
      <c r="M594" s="828"/>
      <c r="N594" s="828"/>
      <c r="O594" s="828"/>
      <c r="P594" s="828"/>
      <c r="Q594" s="828"/>
      <c r="R594" s="828"/>
      <c r="S594" s="828"/>
      <c r="T594" s="830"/>
      <c r="U594" s="828"/>
      <c r="V594" s="828"/>
      <c r="W594" s="828"/>
    </row>
    <row r="595" spans="1:23" ht="16.5" customHeight="1">
      <c r="A595" s="828"/>
      <c r="B595" s="828"/>
      <c r="C595" s="828"/>
      <c r="D595" s="828"/>
      <c r="E595" s="828"/>
      <c r="F595" s="828"/>
      <c r="G595" s="828"/>
      <c r="H595" s="828"/>
      <c r="I595" s="828"/>
      <c r="J595" s="828"/>
      <c r="K595" s="829"/>
      <c r="L595" s="829"/>
      <c r="M595" s="828"/>
      <c r="N595" s="828"/>
      <c r="O595" s="828"/>
      <c r="P595" s="828"/>
      <c r="Q595" s="828"/>
      <c r="R595" s="828"/>
      <c r="S595" s="828"/>
      <c r="T595" s="830"/>
      <c r="U595" s="828"/>
      <c r="V595" s="828"/>
      <c r="W595" s="828"/>
    </row>
    <row r="596" spans="1:23" ht="16.5" customHeight="1">
      <c r="A596" s="828"/>
      <c r="B596" s="828"/>
      <c r="C596" s="828"/>
      <c r="D596" s="828"/>
      <c r="E596" s="828"/>
      <c r="F596" s="828"/>
      <c r="G596" s="828"/>
      <c r="H596" s="828"/>
      <c r="I596" s="828"/>
      <c r="J596" s="828"/>
      <c r="K596" s="829"/>
      <c r="L596" s="829"/>
      <c r="M596" s="828"/>
      <c r="N596" s="828"/>
      <c r="O596" s="828"/>
      <c r="P596" s="828"/>
      <c r="Q596" s="828"/>
      <c r="R596" s="828"/>
      <c r="S596" s="828"/>
      <c r="T596" s="830"/>
      <c r="U596" s="828"/>
      <c r="V596" s="828"/>
      <c r="W596" s="828"/>
    </row>
    <row r="597" spans="1:23" ht="16.5" customHeight="1">
      <c r="A597" s="828"/>
      <c r="B597" s="828"/>
      <c r="C597" s="828"/>
      <c r="D597" s="828"/>
      <c r="E597" s="828"/>
      <c r="F597" s="828"/>
      <c r="G597" s="828"/>
      <c r="H597" s="828"/>
      <c r="I597" s="828"/>
      <c r="J597" s="828"/>
      <c r="K597" s="829"/>
      <c r="L597" s="829"/>
      <c r="M597" s="828"/>
      <c r="N597" s="828"/>
      <c r="O597" s="828"/>
      <c r="P597" s="828"/>
      <c r="Q597" s="828"/>
      <c r="R597" s="828"/>
      <c r="S597" s="828"/>
      <c r="T597" s="830"/>
      <c r="U597" s="828"/>
      <c r="V597" s="828"/>
      <c r="W597" s="828"/>
    </row>
    <row r="598" spans="1:23" ht="16.5" customHeight="1">
      <c r="A598" s="828"/>
      <c r="B598" s="828"/>
      <c r="C598" s="828"/>
      <c r="D598" s="828"/>
      <c r="E598" s="828"/>
      <c r="F598" s="828"/>
      <c r="G598" s="828"/>
      <c r="H598" s="828"/>
      <c r="I598" s="828"/>
      <c r="J598" s="828"/>
      <c r="K598" s="829"/>
      <c r="L598" s="829"/>
      <c r="M598" s="828"/>
      <c r="N598" s="828"/>
      <c r="O598" s="828"/>
      <c r="P598" s="828"/>
      <c r="Q598" s="828"/>
      <c r="R598" s="828"/>
      <c r="S598" s="828"/>
      <c r="T598" s="830"/>
      <c r="U598" s="828"/>
      <c r="V598" s="828"/>
      <c r="W598" s="828"/>
    </row>
    <row r="599" spans="1:23" ht="16.5" customHeight="1">
      <c r="A599" s="828"/>
      <c r="B599" s="828"/>
      <c r="C599" s="828"/>
      <c r="D599" s="828"/>
      <c r="E599" s="828"/>
      <c r="F599" s="828"/>
      <c r="G599" s="828"/>
      <c r="H599" s="828"/>
      <c r="I599" s="828"/>
      <c r="J599" s="828"/>
      <c r="K599" s="829"/>
      <c r="L599" s="829"/>
      <c r="M599" s="828"/>
      <c r="N599" s="828"/>
      <c r="O599" s="828"/>
      <c r="P599" s="828"/>
      <c r="Q599" s="828"/>
      <c r="R599" s="828"/>
      <c r="S599" s="828"/>
      <c r="T599" s="830"/>
      <c r="U599" s="828"/>
      <c r="V599" s="828"/>
      <c r="W599" s="828"/>
    </row>
    <row r="600" spans="1:23" ht="16.5" customHeight="1">
      <c r="A600" s="828"/>
      <c r="B600" s="828"/>
      <c r="C600" s="828"/>
      <c r="D600" s="828"/>
      <c r="E600" s="828"/>
      <c r="F600" s="828"/>
      <c r="G600" s="828"/>
      <c r="H600" s="828"/>
      <c r="I600" s="828"/>
      <c r="J600" s="828"/>
      <c r="K600" s="829"/>
      <c r="L600" s="829"/>
      <c r="M600" s="828"/>
      <c r="N600" s="828"/>
      <c r="O600" s="828"/>
      <c r="P600" s="828"/>
      <c r="Q600" s="828"/>
      <c r="R600" s="828"/>
      <c r="S600" s="828"/>
      <c r="T600" s="830"/>
      <c r="U600" s="828"/>
      <c r="V600" s="828"/>
      <c r="W600" s="828"/>
    </row>
    <row r="601" spans="1:23" ht="16.5" customHeight="1">
      <c r="A601" s="828"/>
      <c r="B601" s="828"/>
      <c r="C601" s="828"/>
      <c r="D601" s="828"/>
      <c r="E601" s="828"/>
      <c r="F601" s="828"/>
      <c r="G601" s="828"/>
      <c r="H601" s="828"/>
      <c r="I601" s="828"/>
      <c r="J601" s="828"/>
      <c r="K601" s="829"/>
      <c r="L601" s="829"/>
      <c r="M601" s="828"/>
      <c r="N601" s="828"/>
      <c r="O601" s="828"/>
      <c r="P601" s="828"/>
      <c r="Q601" s="828"/>
      <c r="R601" s="828"/>
      <c r="S601" s="828"/>
      <c r="T601" s="830"/>
      <c r="U601" s="828"/>
      <c r="V601" s="828"/>
      <c r="W601" s="828"/>
    </row>
    <row r="602" spans="1:23" ht="16.5" customHeight="1">
      <c r="A602" s="828"/>
      <c r="B602" s="828"/>
      <c r="C602" s="828"/>
      <c r="D602" s="828"/>
      <c r="E602" s="828"/>
      <c r="F602" s="828"/>
      <c r="G602" s="828"/>
      <c r="H602" s="828"/>
      <c r="I602" s="828"/>
      <c r="J602" s="828"/>
      <c r="K602" s="829"/>
      <c r="L602" s="829"/>
      <c r="M602" s="828"/>
      <c r="N602" s="828"/>
      <c r="O602" s="828"/>
      <c r="P602" s="828"/>
      <c r="Q602" s="828"/>
      <c r="R602" s="828"/>
      <c r="S602" s="828"/>
      <c r="T602" s="830"/>
      <c r="U602" s="828"/>
      <c r="V602" s="828"/>
      <c r="W602" s="828"/>
    </row>
    <row r="603" spans="1:23" ht="16.5" customHeight="1">
      <c r="A603" s="828"/>
      <c r="B603" s="828"/>
      <c r="C603" s="828"/>
      <c r="D603" s="828"/>
      <c r="E603" s="828"/>
      <c r="F603" s="828"/>
      <c r="G603" s="828"/>
      <c r="H603" s="828"/>
      <c r="I603" s="828"/>
      <c r="J603" s="828"/>
      <c r="K603" s="829"/>
      <c r="L603" s="829"/>
      <c r="M603" s="828"/>
      <c r="N603" s="828"/>
      <c r="O603" s="828"/>
      <c r="P603" s="828"/>
      <c r="Q603" s="828"/>
      <c r="R603" s="828"/>
      <c r="S603" s="828"/>
      <c r="T603" s="830"/>
      <c r="U603" s="828"/>
      <c r="V603" s="828"/>
      <c r="W603" s="828"/>
    </row>
    <row r="604" spans="1:23" ht="16.5" customHeight="1">
      <c r="A604" s="828"/>
      <c r="B604" s="828"/>
      <c r="C604" s="828"/>
      <c r="D604" s="828"/>
      <c r="E604" s="828"/>
      <c r="F604" s="828"/>
      <c r="G604" s="828"/>
      <c r="H604" s="828"/>
      <c r="I604" s="828"/>
      <c r="J604" s="828"/>
      <c r="K604" s="829"/>
      <c r="L604" s="829"/>
      <c r="M604" s="828"/>
      <c r="N604" s="828"/>
      <c r="O604" s="828"/>
      <c r="P604" s="828"/>
      <c r="Q604" s="828"/>
      <c r="R604" s="828"/>
      <c r="S604" s="828"/>
      <c r="T604" s="830"/>
      <c r="U604" s="828"/>
      <c r="V604" s="828"/>
      <c r="W604" s="828"/>
    </row>
    <row r="605" spans="1:23" ht="16.5" customHeight="1">
      <c r="A605" s="828"/>
      <c r="B605" s="828"/>
      <c r="C605" s="828"/>
      <c r="D605" s="828"/>
      <c r="E605" s="828"/>
      <c r="F605" s="828"/>
      <c r="G605" s="828"/>
      <c r="H605" s="828"/>
      <c r="I605" s="828"/>
      <c r="J605" s="828"/>
      <c r="K605" s="829"/>
      <c r="L605" s="829"/>
      <c r="M605" s="828"/>
      <c r="N605" s="828"/>
      <c r="O605" s="828"/>
      <c r="P605" s="828"/>
      <c r="Q605" s="828"/>
      <c r="R605" s="828"/>
      <c r="S605" s="828"/>
      <c r="T605" s="830"/>
      <c r="U605" s="828"/>
      <c r="V605" s="828"/>
      <c r="W605" s="828"/>
    </row>
    <row r="606" spans="1:23" ht="16.5" customHeight="1">
      <c r="A606" s="828"/>
      <c r="B606" s="828"/>
      <c r="C606" s="828"/>
      <c r="D606" s="828"/>
      <c r="E606" s="828"/>
      <c r="F606" s="828"/>
      <c r="G606" s="828"/>
      <c r="H606" s="828"/>
      <c r="I606" s="828"/>
      <c r="J606" s="828"/>
      <c r="K606" s="829"/>
      <c r="L606" s="829"/>
      <c r="M606" s="828"/>
      <c r="N606" s="828"/>
      <c r="O606" s="828"/>
      <c r="P606" s="828"/>
      <c r="Q606" s="828"/>
      <c r="R606" s="828"/>
      <c r="S606" s="828"/>
      <c r="T606" s="830"/>
      <c r="U606" s="828"/>
      <c r="V606" s="828"/>
      <c r="W606" s="828"/>
    </row>
    <row r="607" spans="1:23" ht="16.5" customHeight="1">
      <c r="A607" s="828"/>
      <c r="B607" s="828"/>
      <c r="C607" s="828"/>
      <c r="D607" s="828"/>
      <c r="E607" s="828"/>
      <c r="F607" s="828"/>
      <c r="G607" s="828"/>
      <c r="H607" s="828"/>
      <c r="I607" s="828"/>
      <c r="J607" s="828"/>
      <c r="K607" s="829"/>
      <c r="L607" s="829"/>
      <c r="M607" s="828"/>
      <c r="N607" s="828"/>
      <c r="O607" s="828"/>
      <c r="P607" s="828"/>
      <c r="Q607" s="828"/>
      <c r="R607" s="828"/>
      <c r="S607" s="828"/>
      <c r="T607" s="830"/>
      <c r="U607" s="828"/>
      <c r="V607" s="828"/>
      <c r="W607" s="828"/>
    </row>
    <row r="608" spans="1:23" ht="16.5" customHeight="1">
      <c r="A608" s="828"/>
      <c r="B608" s="828"/>
      <c r="C608" s="828"/>
      <c r="D608" s="828"/>
      <c r="E608" s="828"/>
      <c r="F608" s="828"/>
      <c r="G608" s="828"/>
      <c r="H608" s="828"/>
      <c r="I608" s="828"/>
      <c r="J608" s="828"/>
      <c r="K608" s="829"/>
      <c r="L608" s="829"/>
      <c r="M608" s="828"/>
      <c r="N608" s="828"/>
      <c r="O608" s="828"/>
      <c r="P608" s="828"/>
      <c r="Q608" s="828"/>
      <c r="R608" s="828"/>
      <c r="S608" s="828"/>
      <c r="T608" s="830"/>
      <c r="U608" s="828"/>
      <c r="V608" s="828"/>
      <c r="W608" s="828"/>
    </row>
    <row r="609" spans="1:23" ht="16.5" customHeight="1">
      <c r="A609" s="828"/>
      <c r="B609" s="828"/>
      <c r="C609" s="828"/>
      <c r="D609" s="828"/>
      <c r="E609" s="828"/>
      <c r="F609" s="828"/>
      <c r="G609" s="828"/>
      <c r="H609" s="828"/>
      <c r="I609" s="828"/>
      <c r="J609" s="828"/>
      <c r="K609" s="829"/>
      <c r="L609" s="829"/>
      <c r="M609" s="828"/>
      <c r="N609" s="828"/>
      <c r="O609" s="828"/>
      <c r="P609" s="828"/>
      <c r="Q609" s="828"/>
      <c r="R609" s="828"/>
      <c r="S609" s="828"/>
      <c r="T609" s="830"/>
      <c r="U609" s="828"/>
      <c r="V609" s="828"/>
      <c r="W609" s="828"/>
    </row>
    <row r="610" spans="1:23" ht="16.5" customHeight="1">
      <c r="A610" s="828"/>
      <c r="B610" s="828"/>
      <c r="C610" s="828"/>
      <c r="D610" s="828"/>
      <c r="E610" s="828"/>
      <c r="F610" s="828"/>
      <c r="G610" s="828"/>
      <c r="H610" s="828"/>
      <c r="I610" s="828"/>
      <c r="J610" s="828"/>
      <c r="K610" s="829"/>
      <c r="L610" s="829"/>
      <c r="M610" s="828"/>
      <c r="N610" s="828"/>
      <c r="O610" s="828"/>
      <c r="P610" s="828"/>
      <c r="Q610" s="828"/>
      <c r="R610" s="828"/>
      <c r="S610" s="828"/>
      <c r="T610" s="830"/>
      <c r="U610" s="828"/>
      <c r="V610" s="828"/>
      <c r="W610" s="828"/>
    </row>
    <row r="611" spans="1:23" ht="16.5" customHeight="1">
      <c r="A611" s="828"/>
      <c r="B611" s="828"/>
      <c r="C611" s="828"/>
      <c r="D611" s="828"/>
      <c r="E611" s="828"/>
      <c r="F611" s="828"/>
      <c r="G611" s="828"/>
      <c r="H611" s="828"/>
      <c r="I611" s="828"/>
      <c r="J611" s="828"/>
      <c r="K611" s="829"/>
      <c r="L611" s="829"/>
      <c r="M611" s="828"/>
      <c r="N611" s="828"/>
      <c r="O611" s="828"/>
      <c r="P611" s="828"/>
      <c r="Q611" s="828"/>
      <c r="R611" s="828"/>
      <c r="S611" s="828"/>
      <c r="T611" s="830"/>
      <c r="U611" s="828"/>
      <c r="V611" s="828"/>
      <c r="W611" s="828"/>
    </row>
    <row r="612" spans="1:23" ht="16.5" customHeight="1">
      <c r="A612" s="828"/>
      <c r="B612" s="828"/>
      <c r="C612" s="828"/>
      <c r="D612" s="828"/>
      <c r="E612" s="828"/>
      <c r="F612" s="828"/>
      <c r="G612" s="828"/>
      <c r="H612" s="828"/>
      <c r="I612" s="828"/>
      <c r="J612" s="828"/>
      <c r="K612" s="829"/>
      <c r="L612" s="829"/>
      <c r="M612" s="828"/>
      <c r="N612" s="828"/>
      <c r="O612" s="828"/>
      <c r="P612" s="828"/>
      <c r="Q612" s="828"/>
      <c r="R612" s="828"/>
      <c r="S612" s="828"/>
      <c r="T612" s="830"/>
      <c r="U612" s="828"/>
      <c r="V612" s="828"/>
      <c r="W612" s="828"/>
    </row>
    <row r="613" spans="1:23" ht="16.5" customHeight="1">
      <c r="A613" s="828"/>
      <c r="B613" s="828"/>
      <c r="C613" s="828"/>
      <c r="D613" s="828"/>
      <c r="E613" s="828"/>
      <c r="F613" s="828"/>
      <c r="G613" s="828"/>
      <c r="H613" s="828"/>
      <c r="I613" s="828"/>
      <c r="J613" s="828"/>
      <c r="K613" s="829"/>
      <c r="L613" s="829"/>
      <c r="M613" s="828"/>
      <c r="N613" s="828"/>
      <c r="O613" s="828"/>
      <c r="P613" s="828"/>
      <c r="Q613" s="828"/>
      <c r="R613" s="828"/>
      <c r="S613" s="828"/>
      <c r="T613" s="830"/>
      <c r="U613" s="828"/>
      <c r="V613" s="828"/>
      <c r="W613" s="828"/>
    </row>
    <row r="614" spans="1:23" ht="16.5" customHeight="1">
      <c r="A614" s="828"/>
      <c r="B614" s="828"/>
      <c r="C614" s="828"/>
      <c r="D614" s="828"/>
      <c r="E614" s="828"/>
      <c r="F614" s="828"/>
      <c r="G614" s="828"/>
      <c r="H614" s="828"/>
      <c r="I614" s="828"/>
      <c r="J614" s="828"/>
      <c r="K614" s="829"/>
      <c r="L614" s="829"/>
      <c r="M614" s="828"/>
      <c r="N614" s="828"/>
      <c r="O614" s="828"/>
      <c r="P614" s="828"/>
      <c r="Q614" s="828"/>
      <c r="R614" s="828"/>
      <c r="S614" s="828"/>
      <c r="T614" s="830"/>
      <c r="U614" s="828"/>
      <c r="V614" s="828"/>
      <c r="W614" s="828"/>
    </row>
    <row r="615" spans="1:23" ht="16.5" customHeight="1">
      <c r="A615" s="828"/>
      <c r="B615" s="828"/>
      <c r="C615" s="828"/>
      <c r="D615" s="828"/>
      <c r="E615" s="828"/>
      <c r="F615" s="828"/>
      <c r="G615" s="828"/>
      <c r="H615" s="828"/>
      <c r="I615" s="828"/>
      <c r="J615" s="828"/>
      <c r="K615" s="829"/>
      <c r="L615" s="829"/>
      <c r="M615" s="828"/>
      <c r="N615" s="828"/>
      <c r="O615" s="828"/>
      <c r="P615" s="828"/>
      <c r="Q615" s="828"/>
      <c r="R615" s="828"/>
      <c r="S615" s="828"/>
      <c r="T615" s="830"/>
      <c r="U615" s="828"/>
      <c r="V615" s="828"/>
      <c r="W615" s="828"/>
    </row>
    <row r="616" spans="1:23" ht="16.5" customHeight="1">
      <c r="A616" s="828"/>
      <c r="B616" s="828"/>
      <c r="C616" s="828"/>
      <c r="D616" s="828"/>
      <c r="E616" s="828"/>
      <c r="F616" s="828"/>
      <c r="G616" s="828"/>
      <c r="H616" s="828"/>
      <c r="I616" s="828"/>
      <c r="J616" s="828"/>
      <c r="K616" s="829"/>
      <c r="L616" s="829"/>
      <c r="M616" s="828"/>
      <c r="N616" s="828"/>
      <c r="O616" s="828"/>
      <c r="P616" s="828"/>
      <c r="Q616" s="828"/>
      <c r="R616" s="828"/>
      <c r="S616" s="828"/>
      <c r="T616" s="830"/>
      <c r="U616" s="828"/>
      <c r="V616" s="828"/>
      <c r="W616" s="828"/>
    </row>
    <row r="617" spans="1:23" ht="16.5" customHeight="1">
      <c r="A617" s="828"/>
      <c r="B617" s="828"/>
      <c r="C617" s="828"/>
      <c r="D617" s="828"/>
      <c r="E617" s="828"/>
      <c r="F617" s="828"/>
      <c r="G617" s="828"/>
      <c r="H617" s="828"/>
      <c r="I617" s="828"/>
      <c r="J617" s="828"/>
      <c r="K617" s="829"/>
      <c r="L617" s="829"/>
      <c r="M617" s="828"/>
      <c r="N617" s="828"/>
      <c r="O617" s="828"/>
      <c r="P617" s="828"/>
      <c r="Q617" s="828"/>
      <c r="R617" s="828"/>
      <c r="S617" s="828"/>
      <c r="T617" s="830"/>
      <c r="U617" s="828"/>
      <c r="V617" s="828"/>
      <c r="W617" s="828"/>
    </row>
    <row r="618" spans="1:23" ht="16.5" customHeight="1">
      <c r="A618" s="828"/>
      <c r="B618" s="828"/>
      <c r="C618" s="828"/>
      <c r="D618" s="828"/>
      <c r="E618" s="828"/>
      <c r="F618" s="828"/>
      <c r="G618" s="828"/>
      <c r="H618" s="828"/>
      <c r="I618" s="828"/>
      <c r="J618" s="828"/>
      <c r="K618" s="829"/>
      <c r="L618" s="829"/>
      <c r="M618" s="828"/>
      <c r="N618" s="828"/>
      <c r="O618" s="828"/>
      <c r="P618" s="828"/>
      <c r="Q618" s="828"/>
      <c r="R618" s="828"/>
      <c r="S618" s="828"/>
      <c r="T618" s="830"/>
      <c r="U618" s="828"/>
      <c r="V618" s="828"/>
      <c r="W618" s="828"/>
    </row>
    <row r="619" spans="1:23" ht="16.5" customHeight="1">
      <c r="A619" s="828"/>
      <c r="B619" s="828"/>
      <c r="C619" s="828"/>
      <c r="D619" s="828"/>
      <c r="E619" s="828"/>
      <c r="F619" s="828"/>
      <c r="G619" s="828"/>
      <c r="H619" s="828"/>
      <c r="I619" s="828"/>
      <c r="J619" s="828"/>
      <c r="K619" s="829"/>
      <c r="L619" s="829"/>
      <c r="M619" s="828"/>
      <c r="N619" s="828"/>
      <c r="O619" s="828"/>
      <c r="P619" s="828"/>
      <c r="Q619" s="828"/>
      <c r="R619" s="828"/>
      <c r="S619" s="828"/>
      <c r="T619" s="830"/>
      <c r="U619" s="828"/>
      <c r="V619" s="828"/>
      <c r="W619" s="828"/>
    </row>
    <row r="620" spans="1:23" ht="16.5" customHeight="1">
      <c r="A620" s="828"/>
      <c r="B620" s="828"/>
      <c r="C620" s="828"/>
      <c r="D620" s="828"/>
      <c r="E620" s="828"/>
      <c r="F620" s="828"/>
      <c r="G620" s="828"/>
      <c r="H620" s="828"/>
      <c r="I620" s="828"/>
      <c r="J620" s="828"/>
      <c r="K620" s="829"/>
      <c r="L620" s="829"/>
      <c r="M620" s="828"/>
      <c r="N620" s="828"/>
      <c r="O620" s="828"/>
      <c r="P620" s="828"/>
      <c r="Q620" s="828"/>
      <c r="R620" s="828"/>
      <c r="S620" s="828"/>
      <c r="T620" s="830"/>
      <c r="U620" s="828"/>
      <c r="V620" s="828"/>
      <c r="W620" s="828"/>
    </row>
    <row r="621" spans="1:23" ht="16.5" customHeight="1">
      <c r="A621" s="828"/>
      <c r="B621" s="828"/>
      <c r="C621" s="828"/>
      <c r="D621" s="828"/>
      <c r="E621" s="828"/>
      <c r="F621" s="828"/>
      <c r="G621" s="828"/>
      <c r="H621" s="828"/>
      <c r="I621" s="828"/>
      <c r="J621" s="828"/>
      <c r="K621" s="829"/>
      <c r="L621" s="829"/>
      <c r="M621" s="828"/>
      <c r="N621" s="828"/>
      <c r="O621" s="828"/>
      <c r="P621" s="828"/>
      <c r="Q621" s="828"/>
      <c r="R621" s="828"/>
      <c r="S621" s="828"/>
      <c r="T621" s="830"/>
      <c r="U621" s="828"/>
      <c r="V621" s="828"/>
      <c r="W621" s="828"/>
    </row>
    <row r="622" spans="1:23" ht="16.5" customHeight="1">
      <c r="A622" s="828"/>
      <c r="B622" s="828"/>
      <c r="C622" s="828"/>
      <c r="D622" s="828"/>
      <c r="E622" s="828"/>
      <c r="F622" s="828"/>
      <c r="G622" s="828"/>
      <c r="H622" s="828"/>
      <c r="I622" s="828"/>
      <c r="J622" s="828"/>
      <c r="K622" s="829"/>
      <c r="L622" s="829"/>
      <c r="M622" s="828"/>
      <c r="N622" s="828"/>
      <c r="O622" s="828"/>
      <c r="P622" s="828"/>
      <c r="Q622" s="828"/>
      <c r="R622" s="828"/>
      <c r="S622" s="828"/>
      <c r="T622" s="830"/>
      <c r="U622" s="828"/>
      <c r="V622" s="828"/>
      <c r="W622" s="828"/>
    </row>
    <row r="623" spans="1:23" ht="16.5" customHeight="1">
      <c r="A623" s="828"/>
      <c r="B623" s="828"/>
      <c r="C623" s="828"/>
      <c r="D623" s="828"/>
      <c r="E623" s="828"/>
      <c r="F623" s="828"/>
      <c r="G623" s="828"/>
      <c r="H623" s="828"/>
      <c r="I623" s="828"/>
      <c r="J623" s="828"/>
      <c r="K623" s="829"/>
      <c r="L623" s="829"/>
      <c r="M623" s="828"/>
      <c r="N623" s="828"/>
      <c r="O623" s="828"/>
      <c r="P623" s="828"/>
      <c r="Q623" s="828"/>
      <c r="R623" s="828"/>
      <c r="S623" s="828"/>
      <c r="T623" s="830"/>
      <c r="U623" s="828"/>
      <c r="V623" s="828"/>
      <c r="W623" s="828"/>
    </row>
    <row r="624" spans="1:23" ht="16.5" customHeight="1">
      <c r="A624" s="828"/>
      <c r="B624" s="828"/>
      <c r="C624" s="828"/>
      <c r="D624" s="828"/>
      <c r="E624" s="828"/>
      <c r="F624" s="828"/>
      <c r="G624" s="828"/>
      <c r="H624" s="828"/>
      <c r="I624" s="828"/>
      <c r="J624" s="828"/>
      <c r="K624" s="829"/>
      <c r="L624" s="829"/>
      <c r="M624" s="828"/>
      <c r="N624" s="828"/>
      <c r="O624" s="828"/>
      <c r="P624" s="828"/>
      <c r="Q624" s="828"/>
      <c r="R624" s="828"/>
      <c r="S624" s="828"/>
      <c r="T624" s="830"/>
      <c r="U624" s="828"/>
      <c r="V624" s="828"/>
      <c r="W624" s="828"/>
    </row>
    <row r="625" spans="1:23" ht="16.5" customHeight="1">
      <c r="A625" s="828"/>
      <c r="B625" s="828"/>
      <c r="C625" s="828"/>
      <c r="D625" s="828"/>
      <c r="E625" s="828"/>
      <c r="F625" s="828"/>
      <c r="G625" s="828"/>
      <c r="H625" s="828"/>
      <c r="I625" s="828"/>
      <c r="J625" s="828"/>
      <c r="K625" s="829"/>
      <c r="L625" s="829"/>
      <c r="M625" s="828"/>
      <c r="N625" s="828"/>
      <c r="O625" s="828"/>
      <c r="P625" s="828"/>
      <c r="Q625" s="828"/>
      <c r="R625" s="828"/>
      <c r="S625" s="828"/>
      <c r="T625" s="830"/>
      <c r="U625" s="828"/>
      <c r="V625" s="828"/>
      <c r="W625" s="828"/>
    </row>
    <row r="626" spans="1:23" ht="16.5" customHeight="1">
      <c r="A626" s="828"/>
      <c r="B626" s="828"/>
      <c r="C626" s="828"/>
      <c r="D626" s="828"/>
      <c r="E626" s="828"/>
      <c r="F626" s="828"/>
      <c r="G626" s="828"/>
      <c r="H626" s="828"/>
      <c r="I626" s="828"/>
      <c r="J626" s="828"/>
      <c r="K626" s="829"/>
      <c r="L626" s="829"/>
      <c r="M626" s="828"/>
      <c r="N626" s="828"/>
      <c r="O626" s="828"/>
      <c r="P626" s="828"/>
      <c r="Q626" s="828"/>
      <c r="R626" s="828"/>
      <c r="S626" s="828"/>
      <c r="T626" s="830"/>
      <c r="U626" s="828"/>
      <c r="V626" s="828"/>
      <c r="W626" s="828"/>
    </row>
    <row r="627" spans="1:23" ht="16.5" customHeight="1">
      <c r="A627" s="828"/>
      <c r="B627" s="828"/>
      <c r="C627" s="828"/>
      <c r="D627" s="828"/>
      <c r="E627" s="828"/>
      <c r="F627" s="828"/>
      <c r="G627" s="828"/>
      <c r="H627" s="828"/>
      <c r="I627" s="828"/>
      <c r="J627" s="828"/>
      <c r="K627" s="829"/>
      <c r="L627" s="829"/>
      <c r="M627" s="828"/>
      <c r="N627" s="828"/>
      <c r="O627" s="828"/>
      <c r="P627" s="828"/>
      <c r="Q627" s="828"/>
      <c r="R627" s="828"/>
      <c r="S627" s="828"/>
      <c r="T627" s="830"/>
      <c r="U627" s="828"/>
      <c r="V627" s="828"/>
      <c r="W627" s="828"/>
    </row>
    <row r="628" spans="1:23" ht="16.5" customHeight="1">
      <c r="A628" s="828"/>
      <c r="B628" s="828"/>
      <c r="C628" s="828"/>
      <c r="D628" s="828"/>
      <c r="E628" s="828"/>
      <c r="F628" s="828"/>
      <c r="G628" s="828"/>
      <c r="H628" s="828"/>
      <c r="I628" s="828"/>
      <c r="J628" s="828"/>
      <c r="K628" s="829"/>
      <c r="L628" s="829"/>
      <c r="M628" s="828"/>
      <c r="N628" s="828"/>
      <c r="O628" s="828"/>
      <c r="P628" s="828"/>
      <c r="Q628" s="828"/>
      <c r="R628" s="828"/>
      <c r="S628" s="828"/>
      <c r="T628" s="830"/>
      <c r="U628" s="828"/>
      <c r="V628" s="828"/>
      <c r="W628" s="828"/>
    </row>
    <row r="629" spans="1:23" ht="16.5" customHeight="1">
      <c r="A629" s="828"/>
      <c r="B629" s="828"/>
      <c r="C629" s="828"/>
      <c r="D629" s="828"/>
      <c r="E629" s="828"/>
      <c r="F629" s="828"/>
      <c r="G629" s="828"/>
      <c r="H629" s="828"/>
      <c r="I629" s="828"/>
      <c r="J629" s="828"/>
      <c r="K629" s="829"/>
      <c r="L629" s="829"/>
      <c r="M629" s="828"/>
      <c r="N629" s="828"/>
      <c r="O629" s="828"/>
      <c r="P629" s="828"/>
      <c r="Q629" s="828"/>
      <c r="R629" s="828"/>
      <c r="S629" s="828"/>
      <c r="T629" s="830"/>
      <c r="U629" s="828"/>
      <c r="V629" s="828"/>
      <c r="W629" s="828"/>
    </row>
    <row r="630" spans="1:23" ht="16.5" customHeight="1">
      <c r="A630" s="828"/>
      <c r="B630" s="828"/>
      <c r="C630" s="828"/>
      <c r="D630" s="828"/>
      <c r="E630" s="828"/>
      <c r="F630" s="828"/>
      <c r="G630" s="828"/>
      <c r="H630" s="828"/>
      <c r="I630" s="828"/>
      <c r="J630" s="828"/>
      <c r="K630" s="829"/>
      <c r="L630" s="829"/>
      <c r="M630" s="828"/>
      <c r="N630" s="828"/>
      <c r="O630" s="828"/>
      <c r="P630" s="828"/>
      <c r="Q630" s="828"/>
      <c r="R630" s="828"/>
      <c r="S630" s="828"/>
      <c r="T630" s="830"/>
      <c r="U630" s="828"/>
      <c r="V630" s="828"/>
      <c r="W630" s="828"/>
    </row>
    <row r="631" spans="1:23" ht="16.5" customHeight="1">
      <c r="A631" s="828"/>
      <c r="B631" s="828"/>
      <c r="C631" s="828"/>
      <c r="D631" s="828"/>
      <c r="E631" s="828"/>
      <c r="F631" s="828"/>
      <c r="G631" s="828"/>
      <c r="H631" s="828"/>
      <c r="I631" s="828"/>
      <c r="J631" s="828"/>
      <c r="K631" s="829"/>
      <c r="L631" s="829"/>
      <c r="M631" s="828"/>
      <c r="N631" s="828"/>
      <c r="O631" s="828"/>
      <c r="P631" s="828"/>
      <c r="Q631" s="828"/>
      <c r="R631" s="828"/>
      <c r="S631" s="828"/>
      <c r="T631" s="830"/>
      <c r="U631" s="828"/>
      <c r="V631" s="828"/>
      <c r="W631" s="828"/>
    </row>
    <row r="632" spans="1:23" ht="16.5" customHeight="1">
      <c r="A632" s="828"/>
      <c r="B632" s="828"/>
      <c r="C632" s="828"/>
      <c r="D632" s="828"/>
      <c r="E632" s="828"/>
      <c r="F632" s="828"/>
      <c r="G632" s="828"/>
      <c r="H632" s="828"/>
      <c r="I632" s="828"/>
      <c r="J632" s="828"/>
      <c r="K632" s="829"/>
      <c r="L632" s="829"/>
      <c r="M632" s="828"/>
      <c r="N632" s="828"/>
      <c r="O632" s="828"/>
      <c r="P632" s="828"/>
      <c r="Q632" s="828"/>
      <c r="R632" s="828"/>
      <c r="S632" s="828"/>
      <c r="T632" s="830"/>
      <c r="U632" s="828"/>
      <c r="V632" s="828"/>
      <c r="W632" s="828"/>
    </row>
    <row r="633" spans="1:23" ht="16.5" customHeight="1">
      <c r="A633" s="828"/>
      <c r="B633" s="828"/>
      <c r="C633" s="828"/>
      <c r="D633" s="828"/>
      <c r="E633" s="828"/>
      <c r="F633" s="828"/>
      <c r="G633" s="828"/>
      <c r="H633" s="828"/>
      <c r="I633" s="828"/>
      <c r="J633" s="828"/>
      <c r="K633" s="829"/>
      <c r="L633" s="829"/>
      <c r="M633" s="828"/>
      <c r="N633" s="828"/>
      <c r="O633" s="828"/>
      <c r="P633" s="828"/>
      <c r="Q633" s="828"/>
      <c r="R633" s="828"/>
      <c r="S633" s="828"/>
      <c r="T633" s="830"/>
      <c r="U633" s="828"/>
      <c r="V633" s="828"/>
      <c r="W633" s="828"/>
    </row>
    <row r="634" spans="1:23" ht="16.5" customHeight="1">
      <c r="A634" s="828"/>
      <c r="B634" s="828"/>
      <c r="C634" s="828"/>
      <c r="D634" s="828"/>
      <c r="E634" s="828"/>
      <c r="F634" s="828"/>
      <c r="G634" s="828"/>
      <c r="H634" s="828"/>
      <c r="I634" s="828"/>
      <c r="J634" s="828"/>
      <c r="K634" s="829"/>
      <c r="L634" s="829"/>
      <c r="M634" s="828"/>
      <c r="N634" s="828"/>
      <c r="O634" s="828"/>
      <c r="P634" s="828"/>
      <c r="Q634" s="828"/>
      <c r="R634" s="828"/>
      <c r="S634" s="828"/>
      <c r="T634" s="830"/>
      <c r="U634" s="828"/>
      <c r="V634" s="828"/>
      <c r="W634" s="828"/>
    </row>
    <row r="635" spans="1:23" ht="16.5" customHeight="1">
      <c r="A635" s="828"/>
      <c r="B635" s="828"/>
      <c r="C635" s="828"/>
      <c r="D635" s="828"/>
      <c r="E635" s="828"/>
      <c r="F635" s="828"/>
      <c r="G635" s="828"/>
      <c r="H635" s="828"/>
      <c r="I635" s="828"/>
      <c r="J635" s="828"/>
      <c r="K635" s="829"/>
      <c r="L635" s="829"/>
      <c r="M635" s="828"/>
      <c r="N635" s="828"/>
      <c r="O635" s="828"/>
      <c r="P635" s="828"/>
      <c r="Q635" s="828"/>
      <c r="R635" s="828"/>
      <c r="S635" s="828"/>
      <c r="T635" s="830"/>
      <c r="U635" s="828"/>
      <c r="V635" s="828"/>
      <c r="W635" s="828"/>
    </row>
    <row r="636" spans="1:23" ht="16.5" customHeight="1">
      <c r="A636" s="828"/>
      <c r="B636" s="828"/>
      <c r="C636" s="828"/>
      <c r="D636" s="828"/>
      <c r="E636" s="828"/>
      <c r="F636" s="828"/>
      <c r="G636" s="828"/>
      <c r="H636" s="828"/>
      <c r="I636" s="828"/>
      <c r="J636" s="828"/>
      <c r="K636" s="829"/>
      <c r="L636" s="829"/>
      <c r="M636" s="828"/>
      <c r="N636" s="828"/>
      <c r="O636" s="828"/>
      <c r="P636" s="828"/>
      <c r="Q636" s="828"/>
      <c r="R636" s="828"/>
      <c r="S636" s="828"/>
      <c r="T636" s="830"/>
      <c r="U636" s="828"/>
      <c r="V636" s="828"/>
      <c r="W636" s="828"/>
    </row>
    <row r="637" spans="1:23" ht="16.5" customHeight="1">
      <c r="A637" s="828"/>
      <c r="B637" s="828"/>
      <c r="C637" s="828"/>
      <c r="D637" s="828"/>
      <c r="E637" s="828"/>
      <c r="F637" s="828"/>
      <c r="G637" s="828"/>
      <c r="H637" s="828"/>
      <c r="I637" s="828"/>
      <c r="J637" s="828"/>
      <c r="K637" s="829"/>
      <c r="L637" s="829"/>
      <c r="M637" s="828"/>
      <c r="N637" s="828"/>
      <c r="O637" s="828"/>
      <c r="P637" s="828"/>
      <c r="Q637" s="828"/>
      <c r="R637" s="828"/>
      <c r="S637" s="828"/>
      <c r="T637" s="830"/>
      <c r="U637" s="828"/>
      <c r="V637" s="828"/>
      <c r="W637" s="828"/>
    </row>
    <row r="638" spans="1:23" ht="16.5" customHeight="1">
      <c r="A638" s="828"/>
      <c r="B638" s="828"/>
      <c r="C638" s="828"/>
      <c r="D638" s="828"/>
      <c r="E638" s="828"/>
      <c r="F638" s="828"/>
      <c r="G638" s="828"/>
      <c r="H638" s="828"/>
      <c r="I638" s="828"/>
      <c r="J638" s="828"/>
      <c r="K638" s="829"/>
      <c r="L638" s="829"/>
      <c r="M638" s="828"/>
      <c r="N638" s="828"/>
      <c r="O638" s="828"/>
      <c r="P638" s="828"/>
      <c r="Q638" s="828"/>
      <c r="R638" s="828"/>
      <c r="S638" s="828"/>
      <c r="T638" s="830"/>
      <c r="U638" s="828"/>
      <c r="V638" s="828"/>
      <c r="W638" s="828"/>
    </row>
    <row r="639" spans="1:23" ht="16.5" customHeight="1">
      <c r="A639" s="828"/>
      <c r="B639" s="828"/>
      <c r="C639" s="828"/>
      <c r="D639" s="828"/>
      <c r="E639" s="828"/>
      <c r="F639" s="828"/>
      <c r="G639" s="828"/>
      <c r="H639" s="828"/>
      <c r="I639" s="828"/>
      <c r="J639" s="828"/>
      <c r="K639" s="829"/>
      <c r="L639" s="829"/>
      <c r="M639" s="828"/>
      <c r="N639" s="828"/>
      <c r="O639" s="828"/>
      <c r="P639" s="828"/>
      <c r="Q639" s="828"/>
      <c r="R639" s="828"/>
      <c r="S639" s="828"/>
      <c r="T639" s="830"/>
      <c r="U639" s="828"/>
      <c r="V639" s="828"/>
      <c r="W639" s="828"/>
    </row>
    <row r="640" spans="1:23" ht="16.5" customHeight="1">
      <c r="A640" s="828"/>
      <c r="B640" s="828"/>
      <c r="C640" s="828"/>
      <c r="D640" s="828"/>
      <c r="E640" s="828"/>
      <c r="F640" s="828"/>
      <c r="G640" s="828"/>
      <c r="H640" s="828"/>
      <c r="I640" s="828"/>
      <c r="J640" s="828"/>
      <c r="K640" s="829"/>
      <c r="L640" s="829"/>
      <c r="M640" s="828"/>
      <c r="N640" s="828"/>
      <c r="O640" s="828"/>
      <c r="P640" s="828"/>
      <c r="Q640" s="828"/>
      <c r="R640" s="828"/>
      <c r="S640" s="828"/>
      <c r="T640" s="830"/>
      <c r="U640" s="828"/>
      <c r="V640" s="828"/>
      <c r="W640" s="828"/>
    </row>
    <row r="641" spans="1:23" ht="16.5" customHeight="1">
      <c r="A641" s="828"/>
      <c r="B641" s="828"/>
      <c r="C641" s="828"/>
      <c r="D641" s="828"/>
      <c r="E641" s="828"/>
      <c r="F641" s="828"/>
      <c r="G641" s="828"/>
      <c r="H641" s="828"/>
      <c r="I641" s="828"/>
      <c r="J641" s="828"/>
      <c r="K641" s="829"/>
      <c r="L641" s="829"/>
      <c r="M641" s="828"/>
      <c r="N641" s="828"/>
      <c r="O641" s="828"/>
      <c r="P641" s="828"/>
      <c r="Q641" s="828"/>
      <c r="R641" s="828"/>
      <c r="S641" s="828"/>
      <c r="T641" s="830"/>
      <c r="U641" s="828"/>
      <c r="V641" s="828"/>
      <c r="W641" s="828"/>
    </row>
    <row r="642" spans="1:23" ht="16.5" customHeight="1">
      <c r="A642" s="828"/>
      <c r="B642" s="828"/>
      <c r="C642" s="828"/>
      <c r="D642" s="828"/>
      <c r="E642" s="828"/>
      <c r="F642" s="828"/>
      <c r="G642" s="828"/>
      <c r="H642" s="828"/>
      <c r="I642" s="828"/>
      <c r="J642" s="828"/>
      <c r="K642" s="829"/>
      <c r="L642" s="829"/>
      <c r="M642" s="828"/>
      <c r="N642" s="828"/>
      <c r="O642" s="828"/>
      <c r="P642" s="828"/>
      <c r="Q642" s="828"/>
      <c r="R642" s="828"/>
      <c r="S642" s="828"/>
      <c r="T642" s="830"/>
      <c r="U642" s="828"/>
      <c r="V642" s="828"/>
      <c r="W642" s="828"/>
    </row>
    <row r="643" spans="1:23" ht="16.5" customHeight="1">
      <c r="A643" s="828"/>
      <c r="B643" s="828"/>
      <c r="C643" s="828"/>
      <c r="D643" s="828"/>
      <c r="E643" s="828"/>
      <c r="F643" s="828"/>
      <c r="G643" s="828"/>
      <c r="H643" s="828"/>
      <c r="I643" s="828"/>
      <c r="J643" s="828"/>
      <c r="K643" s="829"/>
      <c r="L643" s="829"/>
      <c r="M643" s="828"/>
      <c r="N643" s="828"/>
      <c r="O643" s="828"/>
      <c r="P643" s="828"/>
      <c r="Q643" s="828"/>
      <c r="R643" s="828"/>
      <c r="S643" s="828"/>
      <c r="T643" s="830"/>
      <c r="U643" s="828"/>
      <c r="V643" s="828"/>
      <c r="W643" s="828"/>
    </row>
    <row r="644" spans="1:23" ht="16.5" customHeight="1">
      <c r="A644" s="828"/>
      <c r="B644" s="828"/>
      <c r="C644" s="828"/>
      <c r="D644" s="828"/>
      <c r="E644" s="828"/>
      <c r="F644" s="828"/>
      <c r="G644" s="828"/>
      <c r="H644" s="828"/>
      <c r="I644" s="828"/>
      <c r="J644" s="828"/>
      <c r="K644" s="829"/>
      <c r="L644" s="829"/>
      <c r="M644" s="828"/>
      <c r="N644" s="828"/>
      <c r="O644" s="828"/>
      <c r="P644" s="828"/>
      <c r="Q644" s="828"/>
      <c r="R644" s="828"/>
      <c r="S644" s="828"/>
      <c r="T644" s="830"/>
      <c r="U644" s="828"/>
      <c r="V644" s="828"/>
      <c r="W644" s="828"/>
    </row>
    <row r="645" spans="1:23" ht="16.5" customHeight="1">
      <c r="A645" s="828"/>
      <c r="B645" s="828"/>
      <c r="C645" s="828"/>
      <c r="D645" s="828"/>
      <c r="E645" s="828"/>
      <c r="F645" s="828"/>
      <c r="G645" s="828"/>
      <c r="H645" s="828"/>
      <c r="I645" s="828"/>
      <c r="J645" s="828"/>
      <c r="K645" s="829"/>
      <c r="L645" s="829"/>
      <c r="M645" s="828"/>
      <c r="N645" s="828"/>
      <c r="O645" s="828"/>
      <c r="P645" s="828"/>
      <c r="Q645" s="828"/>
      <c r="R645" s="828"/>
      <c r="S645" s="828"/>
      <c r="T645" s="830"/>
      <c r="U645" s="828"/>
      <c r="V645" s="828"/>
      <c r="W645" s="828"/>
    </row>
    <row r="646" spans="1:23" ht="16.5" customHeight="1">
      <c r="A646" s="828"/>
      <c r="B646" s="828"/>
      <c r="C646" s="828"/>
      <c r="D646" s="828"/>
      <c r="E646" s="828"/>
      <c r="F646" s="828"/>
      <c r="G646" s="828"/>
      <c r="H646" s="828"/>
      <c r="I646" s="828"/>
      <c r="J646" s="828"/>
      <c r="K646" s="829"/>
      <c r="L646" s="829"/>
      <c r="M646" s="828"/>
      <c r="N646" s="828"/>
      <c r="O646" s="828"/>
      <c r="P646" s="828"/>
      <c r="Q646" s="828"/>
      <c r="R646" s="828"/>
      <c r="S646" s="828"/>
      <c r="T646" s="830"/>
      <c r="U646" s="828"/>
      <c r="V646" s="828"/>
      <c r="W646" s="828"/>
    </row>
    <row r="647" spans="1:23" ht="16.5" customHeight="1">
      <c r="A647" s="828"/>
      <c r="B647" s="828"/>
      <c r="C647" s="828"/>
      <c r="D647" s="828"/>
      <c r="E647" s="828"/>
      <c r="F647" s="828"/>
      <c r="G647" s="828"/>
      <c r="H647" s="828"/>
      <c r="I647" s="828"/>
      <c r="J647" s="828"/>
      <c r="K647" s="829"/>
      <c r="L647" s="829"/>
      <c r="M647" s="828"/>
      <c r="N647" s="828"/>
      <c r="O647" s="828"/>
      <c r="P647" s="828"/>
      <c r="Q647" s="828"/>
      <c r="R647" s="828"/>
      <c r="S647" s="828"/>
      <c r="T647" s="830"/>
      <c r="U647" s="828"/>
      <c r="V647" s="828"/>
      <c r="W647" s="828"/>
    </row>
    <row r="648" spans="1:23" ht="16.5" customHeight="1">
      <c r="A648" s="828"/>
      <c r="B648" s="828"/>
      <c r="C648" s="828"/>
      <c r="D648" s="828"/>
      <c r="E648" s="828"/>
      <c r="F648" s="828"/>
      <c r="G648" s="828"/>
      <c r="H648" s="828"/>
      <c r="I648" s="828"/>
      <c r="J648" s="828"/>
      <c r="K648" s="829"/>
      <c r="L648" s="829"/>
      <c r="M648" s="828"/>
      <c r="N648" s="828"/>
      <c r="O648" s="828"/>
      <c r="P648" s="828"/>
      <c r="Q648" s="828"/>
      <c r="R648" s="828"/>
      <c r="S648" s="828"/>
      <c r="T648" s="830"/>
      <c r="U648" s="828"/>
      <c r="V648" s="828"/>
      <c r="W648" s="828"/>
    </row>
    <row r="649" spans="1:23" ht="16.5" customHeight="1">
      <c r="A649" s="828"/>
      <c r="B649" s="828"/>
      <c r="C649" s="828"/>
      <c r="D649" s="828"/>
      <c r="E649" s="828"/>
      <c r="F649" s="828"/>
      <c r="G649" s="828"/>
      <c r="H649" s="828"/>
      <c r="I649" s="828"/>
      <c r="J649" s="828"/>
      <c r="K649" s="829"/>
      <c r="L649" s="829"/>
      <c r="M649" s="828"/>
      <c r="N649" s="828"/>
      <c r="O649" s="828"/>
      <c r="P649" s="828"/>
      <c r="Q649" s="828"/>
      <c r="R649" s="828"/>
      <c r="S649" s="828"/>
      <c r="T649" s="830"/>
      <c r="U649" s="828"/>
      <c r="V649" s="828"/>
      <c r="W649" s="828"/>
    </row>
    <row r="650" spans="1:23" ht="16.5" customHeight="1">
      <c r="A650" s="828"/>
      <c r="B650" s="828"/>
      <c r="C650" s="828"/>
      <c r="D650" s="828"/>
      <c r="E650" s="828"/>
      <c r="F650" s="828"/>
      <c r="G650" s="828"/>
      <c r="H650" s="828"/>
      <c r="I650" s="828"/>
      <c r="J650" s="828"/>
      <c r="K650" s="829"/>
      <c r="L650" s="829"/>
      <c r="M650" s="828"/>
      <c r="N650" s="828"/>
      <c r="O650" s="828"/>
      <c r="P650" s="828"/>
      <c r="Q650" s="828"/>
      <c r="R650" s="828"/>
      <c r="S650" s="828"/>
      <c r="T650" s="830"/>
      <c r="U650" s="828"/>
      <c r="V650" s="828"/>
      <c r="W650" s="828"/>
    </row>
    <row r="651" spans="1:23" ht="16.5" customHeight="1">
      <c r="A651" s="828"/>
      <c r="B651" s="828"/>
      <c r="C651" s="828"/>
      <c r="D651" s="828"/>
      <c r="E651" s="828"/>
      <c r="F651" s="828"/>
      <c r="G651" s="828"/>
      <c r="H651" s="828"/>
      <c r="I651" s="828"/>
      <c r="J651" s="828"/>
      <c r="K651" s="829"/>
      <c r="L651" s="829"/>
      <c r="M651" s="828"/>
      <c r="N651" s="828"/>
      <c r="O651" s="828"/>
      <c r="P651" s="828"/>
      <c r="Q651" s="828"/>
      <c r="R651" s="828"/>
      <c r="S651" s="828"/>
      <c r="T651" s="830"/>
      <c r="U651" s="828"/>
      <c r="V651" s="828"/>
      <c r="W651" s="828"/>
    </row>
    <row r="652" spans="1:23" ht="16.5" customHeight="1">
      <c r="A652" s="828"/>
      <c r="B652" s="828"/>
      <c r="C652" s="828"/>
      <c r="D652" s="828"/>
      <c r="E652" s="828"/>
      <c r="F652" s="828"/>
      <c r="G652" s="828"/>
      <c r="H652" s="828"/>
      <c r="I652" s="828"/>
      <c r="J652" s="828"/>
      <c r="K652" s="829"/>
      <c r="L652" s="829"/>
      <c r="M652" s="828"/>
      <c r="N652" s="828"/>
      <c r="O652" s="828"/>
      <c r="P652" s="828"/>
      <c r="Q652" s="828"/>
      <c r="R652" s="828"/>
      <c r="S652" s="828"/>
      <c r="T652" s="830"/>
      <c r="U652" s="828"/>
      <c r="V652" s="828"/>
      <c r="W652" s="828"/>
    </row>
    <row r="653" spans="1:23" ht="16.5" customHeight="1">
      <c r="A653" s="828"/>
      <c r="B653" s="828"/>
      <c r="C653" s="828"/>
      <c r="D653" s="828"/>
      <c r="E653" s="828"/>
      <c r="F653" s="828"/>
      <c r="G653" s="828"/>
      <c r="H653" s="828"/>
      <c r="I653" s="828"/>
      <c r="J653" s="828"/>
      <c r="K653" s="829"/>
      <c r="L653" s="829"/>
      <c r="M653" s="828"/>
      <c r="N653" s="828"/>
      <c r="O653" s="828"/>
      <c r="P653" s="828"/>
      <c r="Q653" s="828"/>
      <c r="R653" s="828"/>
      <c r="S653" s="828"/>
      <c r="T653" s="830"/>
      <c r="U653" s="828"/>
      <c r="V653" s="828"/>
      <c r="W653" s="828"/>
    </row>
    <row r="654" spans="1:23" ht="16.5" customHeight="1">
      <c r="A654" s="828"/>
      <c r="B654" s="828"/>
      <c r="C654" s="828"/>
      <c r="D654" s="828"/>
      <c r="E654" s="828"/>
      <c r="F654" s="828"/>
      <c r="G654" s="828"/>
      <c r="H654" s="828"/>
      <c r="I654" s="828"/>
      <c r="J654" s="828"/>
      <c r="K654" s="829"/>
      <c r="L654" s="829"/>
      <c r="M654" s="828"/>
      <c r="N654" s="828"/>
      <c r="O654" s="828"/>
      <c r="P654" s="828"/>
      <c r="Q654" s="828"/>
      <c r="R654" s="828"/>
      <c r="S654" s="828"/>
      <c r="T654" s="830"/>
      <c r="U654" s="828"/>
      <c r="V654" s="828"/>
      <c r="W654" s="828"/>
    </row>
    <row r="655" spans="1:23" ht="16.5" customHeight="1">
      <c r="A655" s="828"/>
      <c r="B655" s="828"/>
      <c r="C655" s="828"/>
      <c r="D655" s="828"/>
      <c r="E655" s="828"/>
      <c r="F655" s="828"/>
      <c r="G655" s="828"/>
      <c r="H655" s="828"/>
      <c r="I655" s="828"/>
      <c r="J655" s="828"/>
      <c r="K655" s="829"/>
      <c r="L655" s="829"/>
      <c r="M655" s="828"/>
      <c r="N655" s="828"/>
      <c r="O655" s="828"/>
      <c r="P655" s="828"/>
      <c r="Q655" s="828"/>
      <c r="R655" s="828"/>
      <c r="S655" s="828"/>
      <c r="T655" s="830"/>
      <c r="U655" s="828"/>
      <c r="V655" s="828"/>
      <c r="W655" s="828"/>
    </row>
    <row r="656" spans="1:23" ht="16.5" customHeight="1">
      <c r="A656" s="828"/>
      <c r="B656" s="828"/>
      <c r="C656" s="828"/>
      <c r="D656" s="828"/>
      <c r="E656" s="828"/>
      <c r="F656" s="828"/>
      <c r="G656" s="828"/>
      <c r="H656" s="828"/>
      <c r="I656" s="828"/>
      <c r="J656" s="828"/>
      <c r="K656" s="829"/>
      <c r="L656" s="829"/>
      <c r="M656" s="828"/>
      <c r="N656" s="828"/>
      <c r="O656" s="828"/>
      <c r="P656" s="828"/>
      <c r="Q656" s="828"/>
      <c r="R656" s="828"/>
      <c r="S656" s="828"/>
      <c r="T656" s="830"/>
      <c r="U656" s="828"/>
      <c r="V656" s="828"/>
      <c r="W656" s="828"/>
    </row>
    <row r="657" spans="1:23" ht="16.5" customHeight="1">
      <c r="A657" s="828"/>
      <c r="B657" s="828"/>
      <c r="C657" s="828"/>
      <c r="D657" s="828"/>
      <c r="E657" s="828"/>
      <c r="F657" s="828"/>
      <c r="G657" s="828"/>
      <c r="H657" s="828"/>
      <c r="I657" s="828"/>
      <c r="J657" s="828"/>
      <c r="K657" s="829"/>
      <c r="L657" s="829"/>
      <c r="M657" s="828"/>
      <c r="N657" s="828"/>
      <c r="O657" s="828"/>
      <c r="P657" s="828"/>
      <c r="Q657" s="828"/>
      <c r="R657" s="828"/>
      <c r="S657" s="828"/>
      <c r="T657" s="830"/>
      <c r="U657" s="828"/>
      <c r="V657" s="828"/>
      <c r="W657" s="828"/>
    </row>
    <row r="658" spans="1:23" ht="16.5" customHeight="1">
      <c r="A658" s="828"/>
      <c r="B658" s="828"/>
      <c r="C658" s="828"/>
      <c r="D658" s="828"/>
      <c r="E658" s="828"/>
      <c r="F658" s="828"/>
      <c r="G658" s="828"/>
      <c r="H658" s="828"/>
      <c r="I658" s="828"/>
      <c r="J658" s="828"/>
      <c r="K658" s="829"/>
      <c r="L658" s="829"/>
      <c r="M658" s="828"/>
      <c r="N658" s="828"/>
      <c r="O658" s="828"/>
      <c r="P658" s="828"/>
      <c r="Q658" s="828"/>
      <c r="R658" s="828"/>
      <c r="S658" s="828"/>
      <c r="T658" s="830"/>
      <c r="U658" s="828"/>
      <c r="V658" s="828"/>
      <c r="W658" s="828"/>
    </row>
    <row r="659" spans="1:23" ht="16.5" customHeight="1">
      <c r="A659" s="828"/>
      <c r="B659" s="828"/>
      <c r="C659" s="828"/>
      <c r="D659" s="828"/>
      <c r="E659" s="828"/>
      <c r="F659" s="828"/>
      <c r="G659" s="828"/>
      <c r="H659" s="828"/>
      <c r="I659" s="828"/>
      <c r="J659" s="828"/>
      <c r="K659" s="829"/>
      <c r="L659" s="829"/>
      <c r="M659" s="828"/>
      <c r="N659" s="828"/>
      <c r="O659" s="828"/>
      <c r="P659" s="828"/>
      <c r="Q659" s="828"/>
      <c r="R659" s="828"/>
      <c r="S659" s="828"/>
      <c r="T659" s="830"/>
      <c r="U659" s="828"/>
      <c r="V659" s="828"/>
      <c r="W659" s="828"/>
    </row>
    <row r="660" spans="1:23" ht="16.5" customHeight="1">
      <c r="A660" s="828"/>
      <c r="B660" s="828"/>
      <c r="C660" s="828"/>
      <c r="D660" s="828"/>
      <c r="E660" s="828"/>
      <c r="F660" s="828"/>
      <c r="G660" s="828"/>
      <c r="H660" s="828"/>
      <c r="I660" s="828"/>
      <c r="J660" s="828"/>
      <c r="K660" s="829"/>
      <c r="L660" s="829"/>
      <c r="M660" s="828"/>
      <c r="N660" s="828"/>
      <c r="O660" s="828"/>
      <c r="P660" s="828"/>
      <c r="Q660" s="828"/>
      <c r="R660" s="828"/>
      <c r="S660" s="828"/>
      <c r="T660" s="830"/>
      <c r="U660" s="828"/>
      <c r="V660" s="828"/>
      <c r="W660" s="828"/>
    </row>
    <row r="661" spans="1:23" ht="16.5" customHeight="1">
      <c r="A661" s="828"/>
      <c r="B661" s="828"/>
      <c r="C661" s="828"/>
      <c r="D661" s="828"/>
      <c r="E661" s="828"/>
      <c r="F661" s="828"/>
      <c r="G661" s="828"/>
      <c r="H661" s="828"/>
      <c r="I661" s="828"/>
      <c r="J661" s="828"/>
      <c r="K661" s="829"/>
      <c r="L661" s="829"/>
      <c r="M661" s="828"/>
      <c r="N661" s="828"/>
      <c r="O661" s="828"/>
      <c r="P661" s="828"/>
      <c r="Q661" s="828"/>
      <c r="R661" s="828"/>
      <c r="S661" s="828"/>
      <c r="T661" s="830"/>
      <c r="U661" s="828"/>
      <c r="V661" s="828"/>
      <c r="W661" s="828"/>
    </row>
    <row r="662" spans="1:23" ht="16.5" customHeight="1">
      <c r="A662" s="828"/>
      <c r="B662" s="828"/>
      <c r="C662" s="828"/>
      <c r="D662" s="828"/>
      <c r="E662" s="828"/>
      <c r="F662" s="828"/>
      <c r="G662" s="828"/>
      <c r="H662" s="828"/>
      <c r="I662" s="828"/>
      <c r="J662" s="828"/>
      <c r="K662" s="829"/>
      <c r="L662" s="829"/>
      <c r="M662" s="828"/>
      <c r="N662" s="828"/>
      <c r="O662" s="828"/>
      <c r="P662" s="828"/>
      <c r="Q662" s="828"/>
      <c r="R662" s="828"/>
      <c r="S662" s="828"/>
      <c r="T662" s="830"/>
      <c r="U662" s="828"/>
      <c r="V662" s="828"/>
      <c r="W662" s="828"/>
    </row>
    <row r="663" spans="1:23" ht="16.5" customHeight="1">
      <c r="A663" s="828"/>
      <c r="B663" s="828"/>
      <c r="C663" s="828"/>
      <c r="D663" s="828"/>
      <c r="E663" s="828"/>
      <c r="F663" s="828"/>
      <c r="G663" s="828"/>
      <c r="H663" s="828"/>
      <c r="I663" s="828"/>
      <c r="J663" s="828"/>
      <c r="K663" s="829"/>
      <c r="L663" s="829"/>
      <c r="M663" s="828"/>
      <c r="N663" s="828"/>
      <c r="O663" s="828"/>
      <c r="P663" s="828"/>
      <c r="Q663" s="828"/>
      <c r="R663" s="828"/>
      <c r="S663" s="828"/>
      <c r="T663" s="830"/>
      <c r="U663" s="828"/>
      <c r="V663" s="828"/>
      <c r="W663" s="828"/>
    </row>
    <row r="664" spans="1:23" ht="16.5" customHeight="1">
      <c r="A664" s="828"/>
      <c r="B664" s="828"/>
      <c r="C664" s="828"/>
      <c r="D664" s="828"/>
      <c r="E664" s="828"/>
      <c r="F664" s="828"/>
      <c r="G664" s="828"/>
      <c r="H664" s="828"/>
      <c r="I664" s="828"/>
      <c r="J664" s="828"/>
      <c r="K664" s="829"/>
      <c r="L664" s="829"/>
      <c r="M664" s="828"/>
      <c r="N664" s="828"/>
      <c r="O664" s="828"/>
      <c r="P664" s="828"/>
      <c r="Q664" s="828"/>
      <c r="R664" s="828"/>
      <c r="S664" s="828"/>
      <c r="T664" s="830"/>
      <c r="U664" s="828"/>
      <c r="V664" s="828"/>
      <c r="W664" s="828"/>
    </row>
    <row r="665" spans="1:23" ht="16.5" customHeight="1">
      <c r="A665" s="828"/>
      <c r="B665" s="828"/>
      <c r="C665" s="828"/>
      <c r="D665" s="828"/>
      <c r="E665" s="828"/>
      <c r="F665" s="828"/>
      <c r="G665" s="828"/>
      <c r="H665" s="828"/>
      <c r="I665" s="828"/>
      <c r="J665" s="828"/>
      <c r="K665" s="829"/>
      <c r="L665" s="829"/>
      <c r="M665" s="828"/>
      <c r="N665" s="828"/>
      <c r="O665" s="828"/>
      <c r="P665" s="828"/>
      <c r="Q665" s="828"/>
      <c r="R665" s="828"/>
      <c r="S665" s="828"/>
      <c r="T665" s="830"/>
      <c r="U665" s="828"/>
      <c r="V665" s="828"/>
      <c r="W665" s="828"/>
    </row>
    <row r="666" spans="1:23" ht="16.5" customHeight="1">
      <c r="A666" s="828"/>
      <c r="B666" s="828"/>
      <c r="C666" s="828"/>
      <c r="D666" s="828"/>
      <c r="E666" s="828"/>
      <c r="F666" s="828"/>
      <c r="G666" s="828"/>
      <c r="H666" s="828"/>
      <c r="I666" s="828"/>
      <c r="J666" s="828"/>
      <c r="K666" s="829"/>
      <c r="L666" s="829"/>
      <c r="M666" s="828"/>
      <c r="N666" s="828"/>
      <c r="O666" s="828"/>
      <c r="P666" s="828"/>
      <c r="Q666" s="828"/>
      <c r="R666" s="828"/>
      <c r="S666" s="828"/>
      <c r="T666" s="830"/>
      <c r="U666" s="828"/>
      <c r="V666" s="828"/>
      <c r="W666" s="828"/>
    </row>
    <row r="667" spans="1:23" ht="16.5" customHeight="1">
      <c r="A667" s="828"/>
      <c r="B667" s="828"/>
      <c r="C667" s="828"/>
      <c r="D667" s="828"/>
      <c r="E667" s="828"/>
      <c r="F667" s="828"/>
      <c r="G667" s="828"/>
      <c r="H667" s="828"/>
      <c r="I667" s="828"/>
      <c r="J667" s="828"/>
      <c r="K667" s="829"/>
      <c r="L667" s="829"/>
      <c r="M667" s="828"/>
      <c r="N667" s="828"/>
      <c r="O667" s="828"/>
      <c r="P667" s="828"/>
      <c r="Q667" s="828"/>
      <c r="R667" s="828"/>
      <c r="S667" s="828"/>
      <c r="T667" s="830"/>
      <c r="U667" s="828"/>
      <c r="V667" s="828"/>
      <c r="W667" s="828"/>
    </row>
    <row r="668" spans="1:23" ht="16.5" customHeight="1">
      <c r="A668" s="828"/>
      <c r="B668" s="828"/>
      <c r="C668" s="828"/>
      <c r="D668" s="828"/>
      <c r="E668" s="828"/>
      <c r="F668" s="828"/>
      <c r="G668" s="828"/>
      <c r="H668" s="828"/>
      <c r="I668" s="828"/>
      <c r="J668" s="828"/>
      <c r="K668" s="829"/>
      <c r="L668" s="829"/>
      <c r="M668" s="828"/>
      <c r="N668" s="828"/>
      <c r="O668" s="828"/>
      <c r="P668" s="828"/>
      <c r="Q668" s="828"/>
      <c r="R668" s="828"/>
      <c r="S668" s="828"/>
      <c r="T668" s="830"/>
      <c r="U668" s="828"/>
      <c r="V668" s="828"/>
      <c r="W668" s="828"/>
    </row>
    <row r="669" spans="1:23" ht="16.5" customHeight="1">
      <c r="A669" s="828"/>
      <c r="B669" s="828"/>
      <c r="C669" s="828"/>
      <c r="D669" s="828"/>
      <c r="E669" s="828"/>
      <c r="F669" s="828"/>
      <c r="G669" s="828"/>
      <c r="H669" s="828"/>
      <c r="I669" s="828"/>
      <c r="J669" s="828"/>
      <c r="K669" s="829"/>
      <c r="L669" s="829"/>
      <c r="M669" s="828"/>
      <c r="N669" s="828"/>
      <c r="O669" s="828"/>
      <c r="P669" s="828"/>
      <c r="Q669" s="828"/>
      <c r="R669" s="828"/>
      <c r="S669" s="828"/>
      <c r="T669" s="830"/>
      <c r="U669" s="828"/>
      <c r="V669" s="828"/>
      <c r="W669" s="828"/>
    </row>
    <row r="670" spans="1:23" ht="16.5" customHeight="1">
      <c r="A670" s="828"/>
      <c r="B670" s="828"/>
      <c r="C670" s="828"/>
      <c r="D670" s="828"/>
      <c r="E670" s="828"/>
      <c r="F670" s="828"/>
      <c r="G670" s="828"/>
      <c r="H670" s="828"/>
      <c r="I670" s="828"/>
      <c r="J670" s="828"/>
      <c r="K670" s="829"/>
      <c r="L670" s="829"/>
      <c r="M670" s="828"/>
      <c r="N670" s="828"/>
      <c r="O670" s="828"/>
      <c r="P670" s="828"/>
      <c r="Q670" s="828"/>
      <c r="R670" s="828"/>
      <c r="S670" s="828"/>
      <c r="T670" s="830"/>
      <c r="U670" s="828"/>
      <c r="V670" s="828"/>
      <c r="W670" s="828"/>
    </row>
    <row r="671" spans="1:23" ht="16.5" customHeight="1">
      <c r="A671" s="828"/>
      <c r="B671" s="828"/>
      <c r="C671" s="828"/>
      <c r="D671" s="828"/>
      <c r="E671" s="828"/>
      <c r="F671" s="828"/>
      <c r="G671" s="828"/>
      <c r="H671" s="828"/>
      <c r="I671" s="828"/>
      <c r="J671" s="828"/>
      <c r="K671" s="829"/>
      <c r="L671" s="829"/>
      <c r="M671" s="828"/>
      <c r="N671" s="828"/>
      <c r="O671" s="828"/>
      <c r="P671" s="828"/>
      <c r="Q671" s="828"/>
      <c r="R671" s="828"/>
      <c r="S671" s="828"/>
      <c r="T671" s="830"/>
      <c r="U671" s="828"/>
      <c r="V671" s="828"/>
      <c r="W671" s="828"/>
    </row>
    <row r="672" spans="1:23" ht="16.5" customHeight="1">
      <c r="A672" s="828"/>
      <c r="B672" s="828"/>
      <c r="C672" s="828"/>
      <c r="D672" s="828"/>
      <c r="E672" s="828"/>
      <c r="F672" s="828"/>
      <c r="G672" s="828"/>
      <c r="H672" s="828"/>
      <c r="I672" s="828"/>
      <c r="J672" s="828"/>
      <c r="K672" s="829"/>
      <c r="L672" s="829"/>
      <c r="M672" s="828"/>
      <c r="N672" s="828"/>
      <c r="O672" s="828"/>
      <c r="P672" s="828"/>
      <c r="Q672" s="828"/>
      <c r="R672" s="828"/>
      <c r="S672" s="828"/>
      <c r="T672" s="830"/>
      <c r="U672" s="828"/>
      <c r="V672" s="828"/>
      <c r="W672" s="828"/>
    </row>
    <row r="673" spans="1:23" ht="16.5" customHeight="1">
      <c r="A673" s="828"/>
      <c r="B673" s="828"/>
      <c r="C673" s="828"/>
      <c r="D673" s="828"/>
      <c r="E673" s="828"/>
      <c r="F673" s="828"/>
      <c r="G673" s="828"/>
      <c r="H673" s="828"/>
      <c r="I673" s="828"/>
      <c r="J673" s="828"/>
      <c r="K673" s="829"/>
      <c r="L673" s="829"/>
      <c r="M673" s="828"/>
      <c r="N673" s="828"/>
      <c r="O673" s="828"/>
      <c r="P673" s="828"/>
      <c r="Q673" s="828"/>
      <c r="R673" s="828"/>
      <c r="S673" s="828"/>
      <c r="T673" s="830"/>
      <c r="U673" s="828"/>
      <c r="V673" s="828"/>
      <c r="W673" s="828"/>
    </row>
    <row r="674" spans="1:23" ht="16.5" customHeight="1">
      <c r="A674" s="828"/>
      <c r="B674" s="828"/>
      <c r="C674" s="828"/>
      <c r="D674" s="828"/>
      <c r="E674" s="828"/>
      <c r="F674" s="828"/>
      <c r="G674" s="828"/>
      <c r="H674" s="828"/>
      <c r="I674" s="828"/>
      <c r="J674" s="828"/>
      <c r="K674" s="829"/>
      <c r="L674" s="829"/>
      <c r="M674" s="828"/>
      <c r="N674" s="828"/>
      <c r="O674" s="828"/>
      <c r="P674" s="828"/>
      <c r="Q674" s="828"/>
      <c r="R674" s="828"/>
      <c r="S674" s="828"/>
      <c r="T674" s="830"/>
      <c r="U674" s="828"/>
      <c r="V674" s="828"/>
      <c r="W674" s="828"/>
    </row>
    <row r="675" spans="1:23" ht="16.5" customHeight="1">
      <c r="A675" s="828"/>
      <c r="B675" s="828"/>
      <c r="C675" s="828"/>
      <c r="D675" s="828"/>
      <c r="E675" s="828"/>
      <c r="F675" s="828"/>
      <c r="G675" s="828"/>
      <c r="H675" s="828"/>
      <c r="I675" s="828"/>
      <c r="J675" s="828"/>
      <c r="K675" s="829"/>
      <c r="L675" s="829"/>
      <c r="M675" s="828"/>
      <c r="N675" s="828"/>
      <c r="O675" s="828"/>
      <c r="P675" s="828"/>
      <c r="Q675" s="828"/>
      <c r="R675" s="828"/>
      <c r="S675" s="828"/>
      <c r="T675" s="830"/>
      <c r="U675" s="828"/>
      <c r="V675" s="828"/>
      <c r="W675" s="828"/>
    </row>
    <row r="676" spans="1:23" ht="16.5" customHeight="1">
      <c r="A676" s="828"/>
      <c r="B676" s="828"/>
      <c r="C676" s="828"/>
      <c r="D676" s="828"/>
      <c r="E676" s="828"/>
      <c r="F676" s="828"/>
      <c r="G676" s="828"/>
      <c r="H676" s="828"/>
      <c r="I676" s="828"/>
      <c r="J676" s="828"/>
      <c r="K676" s="829"/>
      <c r="L676" s="829"/>
      <c r="M676" s="828"/>
      <c r="N676" s="828"/>
      <c r="O676" s="828"/>
      <c r="P676" s="828"/>
      <c r="Q676" s="828"/>
      <c r="R676" s="828"/>
      <c r="S676" s="828"/>
      <c r="T676" s="830"/>
      <c r="U676" s="828"/>
      <c r="V676" s="828"/>
      <c r="W676" s="828"/>
    </row>
    <row r="677" spans="1:23" ht="16.5" customHeight="1">
      <c r="A677" s="828"/>
      <c r="B677" s="828"/>
      <c r="C677" s="828"/>
      <c r="D677" s="828"/>
      <c r="E677" s="828"/>
      <c r="F677" s="828"/>
      <c r="G677" s="828"/>
      <c r="H677" s="828"/>
      <c r="I677" s="828"/>
      <c r="J677" s="828"/>
      <c r="K677" s="829"/>
      <c r="L677" s="829"/>
      <c r="M677" s="828"/>
      <c r="N677" s="828"/>
      <c r="O677" s="828"/>
      <c r="P677" s="828"/>
      <c r="Q677" s="828"/>
      <c r="R677" s="828"/>
      <c r="S677" s="828"/>
      <c r="T677" s="830"/>
      <c r="U677" s="828"/>
      <c r="V677" s="828"/>
      <c r="W677" s="828"/>
    </row>
    <row r="678" spans="1:23" ht="16.5" customHeight="1">
      <c r="A678" s="828"/>
      <c r="B678" s="828"/>
      <c r="C678" s="828"/>
      <c r="D678" s="828"/>
      <c r="E678" s="828"/>
      <c r="F678" s="828"/>
      <c r="G678" s="828"/>
      <c r="H678" s="828"/>
      <c r="I678" s="828"/>
      <c r="J678" s="828"/>
      <c r="K678" s="829"/>
      <c r="L678" s="829"/>
      <c r="M678" s="828"/>
      <c r="N678" s="828"/>
      <c r="O678" s="828"/>
      <c r="P678" s="828"/>
      <c r="Q678" s="828"/>
      <c r="R678" s="828"/>
      <c r="S678" s="828"/>
      <c r="T678" s="830"/>
      <c r="U678" s="828"/>
      <c r="V678" s="828"/>
      <c r="W678" s="828"/>
    </row>
    <row r="679" spans="1:23" ht="16.5" customHeight="1">
      <c r="A679" s="828"/>
      <c r="B679" s="828"/>
      <c r="C679" s="828"/>
      <c r="D679" s="828"/>
      <c r="E679" s="828"/>
      <c r="F679" s="828"/>
      <c r="G679" s="828"/>
      <c r="H679" s="828"/>
      <c r="I679" s="828"/>
      <c r="J679" s="828"/>
      <c r="K679" s="829"/>
      <c r="L679" s="829"/>
      <c r="M679" s="828"/>
      <c r="N679" s="828"/>
      <c r="O679" s="828"/>
      <c r="P679" s="828"/>
      <c r="Q679" s="828"/>
      <c r="R679" s="828"/>
      <c r="S679" s="828"/>
      <c r="T679" s="830"/>
      <c r="U679" s="828"/>
      <c r="V679" s="828"/>
      <c r="W679" s="828"/>
    </row>
    <row r="680" spans="1:23" ht="16.5" customHeight="1">
      <c r="A680" s="828"/>
      <c r="B680" s="828"/>
      <c r="C680" s="828"/>
      <c r="D680" s="828"/>
      <c r="E680" s="828"/>
      <c r="F680" s="828"/>
      <c r="G680" s="828"/>
      <c r="H680" s="828"/>
      <c r="I680" s="828"/>
      <c r="J680" s="828"/>
      <c r="K680" s="829"/>
      <c r="L680" s="829"/>
      <c r="M680" s="828"/>
      <c r="N680" s="828"/>
      <c r="O680" s="828"/>
      <c r="P680" s="828"/>
      <c r="Q680" s="828"/>
      <c r="R680" s="828"/>
      <c r="S680" s="828"/>
      <c r="T680" s="830"/>
      <c r="U680" s="828"/>
      <c r="V680" s="828"/>
      <c r="W680" s="828"/>
    </row>
    <row r="681" spans="1:23" ht="16.5" customHeight="1">
      <c r="A681" s="828"/>
      <c r="B681" s="828"/>
      <c r="C681" s="828"/>
      <c r="D681" s="828"/>
      <c r="E681" s="828"/>
      <c r="F681" s="828"/>
      <c r="G681" s="828"/>
      <c r="H681" s="828"/>
      <c r="I681" s="828"/>
      <c r="J681" s="828"/>
      <c r="K681" s="829"/>
      <c r="L681" s="829"/>
      <c r="M681" s="828"/>
      <c r="N681" s="828"/>
      <c r="O681" s="828"/>
      <c r="P681" s="828"/>
      <c r="Q681" s="828"/>
      <c r="R681" s="828"/>
      <c r="S681" s="828"/>
      <c r="T681" s="830"/>
      <c r="U681" s="828"/>
      <c r="V681" s="828"/>
      <c r="W681" s="828"/>
    </row>
    <row r="682" spans="1:23" ht="16.5" customHeight="1">
      <c r="A682" s="828"/>
      <c r="B682" s="828"/>
      <c r="C682" s="828"/>
      <c r="D682" s="828"/>
      <c r="E682" s="828"/>
      <c r="F682" s="828"/>
      <c r="G682" s="828"/>
      <c r="H682" s="828"/>
      <c r="I682" s="828"/>
      <c r="J682" s="828"/>
      <c r="K682" s="829"/>
      <c r="L682" s="829"/>
      <c r="M682" s="828"/>
      <c r="N682" s="828"/>
      <c r="O682" s="828"/>
      <c r="P682" s="828"/>
      <c r="Q682" s="828"/>
      <c r="R682" s="828"/>
      <c r="S682" s="828"/>
      <c r="T682" s="830"/>
      <c r="U682" s="828"/>
      <c r="V682" s="828"/>
      <c r="W682" s="828"/>
    </row>
    <row r="683" spans="1:23" ht="16.5" customHeight="1">
      <c r="A683" s="828"/>
      <c r="B683" s="828"/>
      <c r="C683" s="828"/>
      <c r="D683" s="828"/>
      <c r="E683" s="828"/>
      <c r="F683" s="828"/>
      <c r="G683" s="828"/>
      <c r="H683" s="828"/>
      <c r="I683" s="828"/>
      <c r="J683" s="828"/>
      <c r="K683" s="829"/>
      <c r="L683" s="829"/>
      <c r="M683" s="828"/>
      <c r="N683" s="828"/>
      <c r="O683" s="828"/>
      <c r="P683" s="828"/>
      <c r="Q683" s="828"/>
      <c r="R683" s="828"/>
      <c r="S683" s="828"/>
      <c r="T683" s="830"/>
      <c r="U683" s="828"/>
      <c r="V683" s="828"/>
      <c r="W683" s="828"/>
    </row>
    <row r="684" spans="1:23" ht="16.5" customHeight="1">
      <c r="A684" s="828"/>
      <c r="B684" s="828"/>
      <c r="C684" s="828"/>
      <c r="D684" s="828"/>
      <c r="E684" s="828"/>
      <c r="F684" s="828"/>
      <c r="G684" s="828"/>
      <c r="H684" s="828"/>
      <c r="I684" s="828"/>
      <c r="J684" s="828"/>
      <c r="K684" s="829"/>
      <c r="L684" s="829"/>
      <c r="M684" s="828"/>
      <c r="N684" s="828"/>
      <c r="O684" s="828"/>
      <c r="P684" s="828"/>
      <c r="Q684" s="828"/>
      <c r="R684" s="828"/>
      <c r="S684" s="828"/>
      <c r="T684" s="830"/>
      <c r="U684" s="828"/>
      <c r="V684" s="828"/>
      <c r="W684" s="828"/>
    </row>
    <row r="685" spans="1:23" ht="16.5" customHeight="1">
      <c r="A685" s="828"/>
      <c r="B685" s="828"/>
      <c r="C685" s="828"/>
      <c r="D685" s="828"/>
      <c r="E685" s="828"/>
      <c r="F685" s="828"/>
      <c r="G685" s="828"/>
      <c r="H685" s="828"/>
      <c r="I685" s="828"/>
      <c r="J685" s="828"/>
      <c r="K685" s="829"/>
      <c r="L685" s="829"/>
      <c r="M685" s="828"/>
      <c r="N685" s="828"/>
      <c r="O685" s="828"/>
      <c r="P685" s="828"/>
      <c r="Q685" s="828"/>
      <c r="R685" s="828"/>
      <c r="S685" s="828"/>
      <c r="T685" s="830"/>
      <c r="U685" s="828"/>
      <c r="V685" s="828"/>
      <c r="W685" s="828"/>
    </row>
    <row r="686" spans="1:23" ht="16.5" customHeight="1">
      <c r="A686" s="828"/>
      <c r="B686" s="828"/>
      <c r="C686" s="828"/>
      <c r="D686" s="828"/>
      <c r="E686" s="828"/>
      <c r="F686" s="828"/>
      <c r="G686" s="828"/>
      <c r="H686" s="828"/>
      <c r="I686" s="828"/>
      <c r="J686" s="828"/>
      <c r="K686" s="829"/>
      <c r="L686" s="829"/>
      <c r="M686" s="828"/>
      <c r="N686" s="828"/>
      <c r="O686" s="828"/>
      <c r="P686" s="828"/>
      <c r="Q686" s="828"/>
      <c r="R686" s="828"/>
      <c r="S686" s="828"/>
      <c r="T686" s="830"/>
      <c r="U686" s="828"/>
      <c r="V686" s="828"/>
      <c r="W686" s="828"/>
    </row>
    <row r="687" spans="1:23" ht="16.5" customHeight="1">
      <c r="A687" s="828"/>
      <c r="B687" s="828"/>
      <c r="C687" s="828"/>
      <c r="D687" s="828"/>
      <c r="E687" s="828"/>
      <c r="F687" s="828"/>
      <c r="G687" s="828"/>
      <c r="H687" s="828"/>
      <c r="I687" s="828"/>
      <c r="J687" s="828"/>
      <c r="K687" s="829"/>
      <c r="L687" s="829"/>
      <c r="M687" s="828"/>
      <c r="N687" s="828"/>
      <c r="O687" s="828"/>
      <c r="P687" s="828"/>
      <c r="Q687" s="828"/>
      <c r="R687" s="828"/>
      <c r="S687" s="828"/>
      <c r="T687" s="830"/>
      <c r="U687" s="828"/>
      <c r="V687" s="828"/>
      <c r="W687" s="828"/>
    </row>
    <row r="688" spans="1:23" ht="16.5" customHeight="1">
      <c r="A688" s="828"/>
      <c r="B688" s="828"/>
      <c r="C688" s="828"/>
      <c r="D688" s="828"/>
      <c r="E688" s="828"/>
      <c r="F688" s="828"/>
      <c r="G688" s="828"/>
      <c r="H688" s="828"/>
      <c r="I688" s="828"/>
      <c r="J688" s="828"/>
      <c r="K688" s="829"/>
      <c r="L688" s="829"/>
      <c r="M688" s="828"/>
      <c r="N688" s="828"/>
      <c r="O688" s="828"/>
      <c r="P688" s="828"/>
      <c r="Q688" s="828"/>
      <c r="R688" s="828"/>
      <c r="S688" s="828"/>
      <c r="T688" s="830"/>
      <c r="U688" s="828"/>
      <c r="V688" s="828"/>
      <c r="W688" s="828"/>
    </row>
    <row r="689" spans="1:23" ht="16.5" customHeight="1">
      <c r="A689" s="828"/>
      <c r="B689" s="828"/>
      <c r="C689" s="828"/>
      <c r="D689" s="828"/>
      <c r="E689" s="828"/>
      <c r="F689" s="828"/>
      <c r="G689" s="828"/>
      <c r="H689" s="828"/>
      <c r="I689" s="828"/>
      <c r="J689" s="828"/>
      <c r="K689" s="829"/>
      <c r="L689" s="829"/>
      <c r="M689" s="828"/>
      <c r="N689" s="828"/>
      <c r="O689" s="828"/>
      <c r="P689" s="828"/>
      <c r="Q689" s="828"/>
      <c r="R689" s="828"/>
      <c r="S689" s="828"/>
      <c r="T689" s="830"/>
      <c r="U689" s="828"/>
      <c r="V689" s="828"/>
      <c r="W689" s="828"/>
    </row>
    <row r="690" spans="1:23" ht="16.5" customHeight="1">
      <c r="A690" s="828"/>
      <c r="B690" s="828"/>
      <c r="C690" s="828"/>
      <c r="D690" s="828"/>
      <c r="E690" s="828"/>
      <c r="F690" s="828"/>
      <c r="G690" s="828"/>
      <c r="H690" s="828"/>
      <c r="I690" s="828"/>
      <c r="J690" s="828"/>
      <c r="K690" s="829"/>
      <c r="L690" s="829"/>
      <c r="M690" s="828"/>
      <c r="N690" s="828"/>
      <c r="O690" s="828"/>
      <c r="P690" s="828"/>
      <c r="Q690" s="828"/>
      <c r="R690" s="828"/>
      <c r="S690" s="828"/>
      <c r="T690" s="830"/>
      <c r="U690" s="828"/>
      <c r="V690" s="828"/>
      <c r="W690" s="828"/>
    </row>
    <row r="691" spans="1:23" ht="16.5" customHeight="1">
      <c r="A691" s="828"/>
      <c r="B691" s="828"/>
      <c r="C691" s="828"/>
      <c r="D691" s="828"/>
      <c r="E691" s="828"/>
      <c r="F691" s="828"/>
      <c r="G691" s="828"/>
      <c r="H691" s="828"/>
      <c r="I691" s="828"/>
      <c r="J691" s="828"/>
      <c r="K691" s="829"/>
      <c r="L691" s="829"/>
      <c r="M691" s="828"/>
      <c r="N691" s="828"/>
      <c r="O691" s="828"/>
      <c r="P691" s="828"/>
      <c r="Q691" s="828"/>
      <c r="R691" s="828"/>
      <c r="S691" s="828"/>
      <c r="T691" s="830"/>
      <c r="U691" s="828"/>
      <c r="V691" s="828"/>
      <c r="W691" s="828"/>
    </row>
    <row r="692" spans="1:23" ht="16.5" customHeight="1">
      <c r="A692" s="828"/>
      <c r="B692" s="828"/>
      <c r="C692" s="828"/>
      <c r="D692" s="828"/>
      <c r="E692" s="828"/>
      <c r="F692" s="828"/>
      <c r="G692" s="828"/>
      <c r="H692" s="828"/>
      <c r="I692" s="828"/>
      <c r="J692" s="828"/>
      <c r="K692" s="829"/>
      <c r="L692" s="829"/>
      <c r="M692" s="828"/>
      <c r="N692" s="828"/>
      <c r="O692" s="828"/>
      <c r="P692" s="828"/>
      <c r="Q692" s="828"/>
      <c r="R692" s="828"/>
      <c r="S692" s="828"/>
      <c r="T692" s="830"/>
      <c r="U692" s="828"/>
      <c r="V692" s="828"/>
      <c r="W692" s="828"/>
    </row>
    <row r="693" spans="1:23" ht="16.5" customHeight="1">
      <c r="A693" s="828"/>
      <c r="B693" s="828"/>
      <c r="C693" s="828"/>
      <c r="D693" s="828"/>
      <c r="E693" s="828"/>
      <c r="F693" s="828"/>
      <c r="G693" s="828"/>
      <c r="H693" s="828"/>
      <c r="I693" s="828"/>
      <c r="J693" s="828"/>
      <c r="K693" s="829"/>
      <c r="L693" s="829"/>
      <c r="M693" s="828"/>
      <c r="N693" s="828"/>
      <c r="O693" s="828"/>
      <c r="P693" s="828"/>
      <c r="Q693" s="828"/>
      <c r="R693" s="828"/>
      <c r="S693" s="828"/>
      <c r="T693" s="830"/>
      <c r="U693" s="828"/>
      <c r="V693" s="828"/>
      <c r="W693" s="828"/>
    </row>
    <row r="694" spans="1:23" ht="16.5" customHeight="1">
      <c r="A694" s="828"/>
      <c r="B694" s="828"/>
      <c r="C694" s="828"/>
      <c r="D694" s="828"/>
      <c r="E694" s="828"/>
      <c r="F694" s="828"/>
      <c r="G694" s="828"/>
      <c r="H694" s="828"/>
      <c r="I694" s="828"/>
      <c r="J694" s="828"/>
      <c r="K694" s="829"/>
      <c r="L694" s="829"/>
      <c r="M694" s="828"/>
      <c r="N694" s="828"/>
      <c r="O694" s="828"/>
      <c r="P694" s="828"/>
      <c r="Q694" s="828"/>
      <c r="R694" s="828"/>
      <c r="S694" s="828"/>
      <c r="T694" s="830"/>
      <c r="U694" s="828"/>
      <c r="V694" s="828"/>
      <c r="W694" s="828"/>
    </row>
    <row r="695" spans="1:23" ht="16.5" customHeight="1">
      <c r="A695" s="828"/>
      <c r="B695" s="828"/>
      <c r="C695" s="828"/>
      <c r="D695" s="828"/>
      <c r="E695" s="828"/>
      <c r="F695" s="828"/>
      <c r="G695" s="828"/>
      <c r="H695" s="828"/>
      <c r="I695" s="828"/>
      <c r="J695" s="828"/>
      <c r="K695" s="829"/>
      <c r="L695" s="829"/>
      <c r="M695" s="828"/>
      <c r="N695" s="828"/>
      <c r="O695" s="828"/>
      <c r="P695" s="828"/>
      <c r="Q695" s="828"/>
      <c r="R695" s="828"/>
      <c r="S695" s="828"/>
      <c r="T695" s="830"/>
      <c r="U695" s="828"/>
      <c r="V695" s="828"/>
      <c r="W695" s="828"/>
    </row>
    <row r="696" spans="1:23" ht="16.5" customHeight="1">
      <c r="A696" s="828"/>
      <c r="B696" s="828"/>
      <c r="C696" s="828"/>
      <c r="D696" s="828"/>
      <c r="E696" s="828"/>
      <c r="F696" s="828"/>
      <c r="G696" s="828"/>
      <c r="H696" s="828"/>
      <c r="I696" s="828"/>
      <c r="J696" s="828"/>
      <c r="K696" s="829"/>
      <c r="L696" s="829"/>
      <c r="M696" s="828"/>
      <c r="N696" s="828"/>
      <c r="O696" s="828"/>
      <c r="P696" s="828"/>
      <c r="Q696" s="828"/>
      <c r="R696" s="828"/>
      <c r="S696" s="828"/>
      <c r="T696" s="830"/>
      <c r="U696" s="828"/>
      <c r="V696" s="828"/>
      <c r="W696" s="828"/>
    </row>
    <row r="697" spans="1:23" ht="16.5" customHeight="1">
      <c r="A697" s="828"/>
      <c r="B697" s="828"/>
      <c r="C697" s="828"/>
      <c r="D697" s="828"/>
      <c r="E697" s="828"/>
      <c r="F697" s="828"/>
      <c r="G697" s="828"/>
      <c r="H697" s="828"/>
      <c r="I697" s="828"/>
      <c r="J697" s="828"/>
      <c r="K697" s="829"/>
      <c r="L697" s="829"/>
      <c r="M697" s="828"/>
      <c r="N697" s="828"/>
      <c r="O697" s="828"/>
      <c r="P697" s="828"/>
      <c r="Q697" s="828"/>
      <c r="R697" s="828"/>
      <c r="S697" s="828"/>
      <c r="T697" s="830"/>
      <c r="U697" s="828"/>
      <c r="V697" s="828"/>
      <c r="W697" s="828"/>
    </row>
    <row r="698" spans="1:23" ht="16.5" customHeight="1">
      <c r="A698" s="828"/>
      <c r="B698" s="828"/>
      <c r="C698" s="828"/>
      <c r="D698" s="828"/>
      <c r="E698" s="828"/>
      <c r="F698" s="828"/>
      <c r="G698" s="828"/>
      <c r="H698" s="828"/>
      <c r="I698" s="828"/>
      <c r="J698" s="828"/>
      <c r="K698" s="829"/>
      <c r="L698" s="829"/>
      <c r="M698" s="828"/>
      <c r="N698" s="828"/>
      <c r="O698" s="828"/>
      <c r="P698" s="828"/>
      <c r="Q698" s="828"/>
      <c r="R698" s="828"/>
      <c r="S698" s="828"/>
      <c r="T698" s="830"/>
      <c r="U698" s="828"/>
      <c r="V698" s="828"/>
      <c r="W698" s="828"/>
    </row>
    <row r="699" spans="1:23" ht="16.5" customHeight="1">
      <c r="A699" s="828"/>
      <c r="B699" s="828"/>
      <c r="C699" s="828"/>
      <c r="D699" s="828"/>
      <c r="E699" s="828"/>
      <c r="F699" s="828"/>
      <c r="G699" s="828"/>
      <c r="H699" s="828"/>
      <c r="I699" s="828"/>
      <c r="J699" s="828"/>
      <c r="K699" s="829"/>
      <c r="L699" s="829"/>
      <c r="M699" s="828"/>
      <c r="N699" s="828"/>
      <c r="O699" s="828"/>
      <c r="P699" s="828"/>
      <c r="Q699" s="828"/>
      <c r="R699" s="828"/>
      <c r="S699" s="828"/>
      <c r="T699" s="830"/>
      <c r="U699" s="828"/>
      <c r="V699" s="828"/>
      <c r="W699" s="828"/>
    </row>
    <row r="700" spans="1:23" ht="16.5" customHeight="1">
      <c r="A700" s="828"/>
      <c r="B700" s="828"/>
      <c r="C700" s="828"/>
      <c r="D700" s="828"/>
      <c r="E700" s="828"/>
      <c r="F700" s="828"/>
      <c r="G700" s="828"/>
      <c r="H700" s="828"/>
      <c r="I700" s="828"/>
      <c r="J700" s="828"/>
      <c r="K700" s="829"/>
      <c r="L700" s="829"/>
      <c r="M700" s="828"/>
      <c r="N700" s="828"/>
      <c r="O700" s="828"/>
      <c r="P700" s="828"/>
      <c r="Q700" s="828"/>
      <c r="R700" s="828"/>
      <c r="S700" s="828"/>
      <c r="T700" s="830"/>
      <c r="U700" s="828"/>
      <c r="V700" s="828"/>
      <c r="W700" s="828"/>
    </row>
    <row r="701" spans="1:23" ht="16.5" customHeight="1">
      <c r="A701" s="828"/>
      <c r="B701" s="828"/>
      <c r="C701" s="828"/>
      <c r="D701" s="828"/>
      <c r="E701" s="828"/>
      <c r="F701" s="828"/>
      <c r="G701" s="828"/>
      <c r="H701" s="828"/>
      <c r="I701" s="828"/>
      <c r="J701" s="828"/>
      <c r="K701" s="829"/>
      <c r="L701" s="829"/>
      <c r="M701" s="828"/>
      <c r="N701" s="828"/>
      <c r="O701" s="828"/>
      <c r="P701" s="828"/>
      <c r="Q701" s="828"/>
      <c r="R701" s="828"/>
      <c r="S701" s="828"/>
      <c r="T701" s="830"/>
      <c r="U701" s="828"/>
      <c r="V701" s="828"/>
      <c r="W701" s="828"/>
    </row>
    <row r="702" spans="1:23" ht="16.5" customHeight="1">
      <c r="A702" s="828"/>
      <c r="B702" s="828"/>
      <c r="C702" s="828"/>
      <c r="D702" s="828"/>
      <c r="E702" s="828"/>
      <c r="F702" s="828"/>
      <c r="G702" s="828"/>
      <c r="H702" s="828"/>
      <c r="I702" s="828"/>
      <c r="J702" s="828"/>
      <c r="K702" s="829"/>
      <c r="L702" s="829"/>
      <c r="M702" s="828"/>
      <c r="N702" s="828"/>
      <c r="O702" s="828"/>
      <c r="P702" s="828"/>
      <c r="Q702" s="828"/>
      <c r="R702" s="828"/>
      <c r="S702" s="828"/>
      <c r="T702" s="830"/>
      <c r="U702" s="828"/>
      <c r="V702" s="828"/>
      <c r="W702" s="828"/>
    </row>
    <row r="703" spans="1:23" ht="16.5" customHeight="1">
      <c r="A703" s="828"/>
      <c r="B703" s="828"/>
      <c r="C703" s="828"/>
      <c r="D703" s="828"/>
      <c r="E703" s="828"/>
      <c r="F703" s="828"/>
      <c r="G703" s="828"/>
      <c r="H703" s="828"/>
      <c r="I703" s="828"/>
      <c r="J703" s="828"/>
      <c r="K703" s="829"/>
      <c r="L703" s="829"/>
      <c r="M703" s="828"/>
      <c r="N703" s="828"/>
      <c r="O703" s="828"/>
      <c r="P703" s="828"/>
      <c r="Q703" s="828"/>
      <c r="R703" s="828"/>
      <c r="S703" s="828"/>
      <c r="T703" s="830"/>
      <c r="U703" s="828"/>
      <c r="V703" s="828"/>
      <c r="W703" s="828"/>
    </row>
    <row r="704" spans="1:23" ht="16.5" customHeight="1">
      <c r="A704" s="828"/>
      <c r="B704" s="828"/>
      <c r="C704" s="828"/>
      <c r="D704" s="828"/>
      <c r="E704" s="828"/>
      <c r="F704" s="828"/>
      <c r="G704" s="828"/>
      <c r="H704" s="828"/>
      <c r="I704" s="828"/>
      <c r="J704" s="828"/>
      <c r="K704" s="829"/>
      <c r="L704" s="829"/>
      <c r="M704" s="828"/>
      <c r="N704" s="828"/>
      <c r="O704" s="828"/>
      <c r="P704" s="828"/>
      <c r="Q704" s="828"/>
      <c r="R704" s="828"/>
      <c r="S704" s="828"/>
      <c r="T704" s="830"/>
      <c r="U704" s="828"/>
      <c r="V704" s="828"/>
      <c r="W704" s="828"/>
    </row>
    <row r="705" spans="1:23" ht="16.5" customHeight="1">
      <c r="A705" s="828"/>
      <c r="B705" s="828"/>
      <c r="C705" s="828"/>
      <c r="D705" s="828"/>
      <c r="E705" s="828"/>
      <c r="F705" s="828"/>
      <c r="G705" s="828"/>
      <c r="H705" s="828"/>
      <c r="I705" s="828"/>
      <c r="J705" s="828"/>
      <c r="K705" s="829"/>
      <c r="L705" s="829"/>
      <c r="M705" s="828"/>
      <c r="N705" s="828"/>
      <c r="O705" s="828"/>
      <c r="P705" s="828"/>
      <c r="Q705" s="828"/>
      <c r="R705" s="828"/>
      <c r="S705" s="828"/>
      <c r="T705" s="830"/>
      <c r="U705" s="828"/>
      <c r="V705" s="828"/>
      <c r="W705" s="828"/>
    </row>
    <row r="706" spans="1:23" ht="16.5" customHeight="1">
      <c r="A706" s="828"/>
      <c r="B706" s="828"/>
      <c r="C706" s="828"/>
      <c r="D706" s="828"/>
      <c r="E706" s="828"/>
      <c r="F706" s="828"/>
      <c r="G706" s="828"/>
      <c r="H706" s="828"/>
      <c r="I706" s="828"/>
      <c r="J706" s="828"/>
      <c r="K706" s="829"/>
      <c r="L706" s="829"/>
      <c r="M706" s="828"/>
      <c r="N706" s="828"/>
      <c r="O706" s="828"/>
      <c r="P706" s="828"/>
      <c r="Q706" s="828"/>
      <c r="R706" s="828"/>
      <c r="S706" s="828"/>
      <c r="T706" s="830"/>
      <c r="U706" s="828"/>
      <c r="V706" s="828"/>
      <c r="W706" s="828"/>
    </row>
    <row r="707" spans="1:23" ht="16.5" customHeight="1">
      <c r="A707" s="828"/>
      <c r="B707" s="828"/>
      <c r="C707" s="828"/>
      <c r="D707" s="828"/>
      <c r="E707" s="828"/>
      <c r="F707" s="828"/>
      <c r="G707" s="828"/>
      <c r="H707" s="828"/>
      <c r="I707" s="828"/>
      <c r="J707" s="828"/>
      <c r="K707" s="829"/>
      <c r="L707" s="829"/>
      <c r="M707" s="828"/>
      <c r="N707" s="828"/>
      <c r="O707" s="828"/>
      <c r="P707" s="828"/>
      <c r="Q707" s="828"/>
      <c r="R707" s="828"/>
      <c r="S707" s="828"/>
      <c r="T707" s="830"/>
      <c r="U707" s="828"/>
      <c r="V707" s="828"/>
      <c r="W707" s="828"/>
    </row>
    <row r="708" spans="1:23" ht="16.5" customHeight="1">
      <c r="A708" s="828"/>
      <c r="B708" s="828"/>
      <c r="C708" s="828"/>
      <c r="D708" s="828"/>
      <c r="E708" s="828"/>
      <c r="F708" s="828"/>
      <c r="G708" s="828"/>
      <c r="H708" s="828"/>
      <c r="I708" s="828"/>
      <c r="J708" s="828"/>
      <c r="K708" s="829"/>
      <c r="L708" s="829"/>
      <c r="M708" s="828"/>
      <c r="N708" s="828"/>
      <c r="O708" s="828"/>
      <c r="P708" s="828"/>
      <c r="Q708" s="828"/>
      <c r="R708" s="828"/>
      <c r="S708" s="828"/>
      <c r="T708" s="830"/>
      <c r="U708" s="828"/>
      <c r="V708" s="828"/>
      <c r="W708" s="828"/>
    </row>
    <row r="709" spans="1:23" ht="16.5" customHeight="1">
      <c r="A709" s="828"/>
      <c r="B709" s="828"/>
      <c r="C709" s="828"/>
      <c r="D709" s="828"/>
      <c r="E709" s="828"/>
      <c r="F709" s="828"/>
      <c r="G709" s="828"/>
      <c r="H709" s="828"/>
      <c r="I709" s="828"/>
      <c r="J709" s="828"/>
      <c r="K709" s="829"/>
      <c r="L709" s="829"/>
      <c r="M709" s="828"/>
      <c r="N709" s="828"/>
      <c r="O709" s="828"/>
      <c r="P709" s="828"/>
      <c r="Q709" s="828"/>
      <c r="R709" s="828"/>
      <c r="S709" s="828"/>
      <c r="T709" s="830"/>
      <c r="U709" s="828"/>
      <c r="V709" s="828"/>
      <c r="W709" s="828"/>
    </row>
    <row r="710" spans="1:23" ht="16.5" customHeight="1">
      <c r="A710" s="828"/>
      <c r="B710" s="828"/>
      <c r="C710" s="828"/>
      <c r="D710" s="828"/>
      <c r="E710" s="828"/>
      <c r="F710" s="828"/>
      <c r="G710" s="828"/>
      <c r="H710" s="828"/>
      <c r="I710" s="828"/>
      <c r="J710" s="828"/>
      <c r="K710" s="829"/>
      <c r="L710" s="829"/>
      <c r="M710" s="828"/>
      <c r="N710" s="828"/>
      <c r="O710" s="828"/>
      <c r="P710" s="828"/>
      <c r="Q710" s="828"/>
      <c r="R710" s="828"/>
      <c r="S710" s="828"/>
      <c r="T710" s="830"/>
      <c r="U710" s="828"/>
      <c r="V710" s="828"/>
      <c r="W710" s="828"/>
    </row>
    <row r="711" spans="1:23" ht="16.5" customHeight="1">
      <c r="A711" s="828"/>
      <c r="B711" s="828"/>
      <c r="C711" s="828"/>
      <c r="D711" s="828"/>
      <c r="E711" s="828"/>
      <c r="F711" s="828"/>
      <c r="G711" s="828"/>
      <c r="H711" s="828"/>
      <c r="I711" s="828"/>
      <c r="J711" s="828"/>
      <c r="K711" s="829"/>
      <c r="L711" s="829"/>
      <c r="M711" s="828"/>
      <c r="N711" s="828"/>
      <c r="O711" s="828"/>
      <c r="P711" s="828"/>
      <c r="Q711" s="828"/>
      <c r="R711" s="828"/>
      <c r="S711" s="828"/>
      <c r="T711" s="830"/>
      <c r="U711" s="828"/>
      <c r="V711" s="828"/>
      <c r="W711" s="828"/>
    </row>
    <row r="712" spans="1:23" ht="16.5" customHeight="1">
      <c r="A712" s="828"/>
      <c r="B712" s="828"/>
      <c r="C712" s="828"/>
      <c r="D712" s="828"/>
      <c r="E712" s="828"/>
      <c r="F712" s="828"/>
      <c r="G712" s="828"/>
      <c r="H712" s="828"/>
      <c r="I712" s="828"/>
      <c r="J712" s="828"/>
      <c r="K712" s="829"/>
      <c r="L712" s="829"/>
      <c r="M712" s="828"/>
      <c r="N712" s="828"/>
      <c r="O712" s="828"/>
      <c r="P712" s="828"/>
      <c r="Q712" s="828"/>
      <c r="R712" s="828"/>
      <c r="S712" s="828"/>
      <c r="T712" s="830"/>
      <c r="U712" s="828"/>
      <c r="V712" s="828"/>
      <c r="W712" s="828"/>
    </row>
    <row r="713" spans="1:23" ht="16.5" customHeight="1">
      <c r="A713" s="828"/>
      <c r="B713" s="828"/>
      <c r="C713" s="828"/>
      <c r="D713" s="828"/>
      <c r="E713" s="828"/>
      <c r="F713" s="828"/>
      <c r="G713" s="828"/>
      <c r="H713" s="828"/>
      <c r="I713" s="828"/>
      <c r="J713" s="828"/>
      <c r="K713" s="829"/>
      <c r="L713" s="829"/>
      <c r="M713" s="828"/>
      <c r="N713" s="828"/>
      <c r="O713" s="828"/>
      <c r="P713" s="828"/>
      <c r="Q713" s="828"/>
      <c r="R713" s="828"/>
      <c r="S713" s="828"/>
      <c r="T713" s="830"/>
      <c r="U713" s="828"/>
      <c r="V713" s="828"/>
      <c r="W713" s="828"/>
    </row>
    <row r="714" spans="1:23" ht="16.5" customHeight="1">
      <c r="A714" s="828"/>
      <c r="B714" s="828"/>
      <c r="C714" s="828"/>
      <c r="D714" s="828"/>
      <c r="E714" s="828"/>
      <c r="F714" s="828"/>
      <c r="G714" s="828"/>
      <c r="H714" s="828"/>
      <c r="I714" s="828"/>
      <c r="J714" s="828"/>
      <c r="K714" s="829"/>
      <c r="L714" s="829"/>
      <c r="M714" s="828"/>
      <c r="N714" s="828"/>
      <c r="O714" s="828"/>
      <c r="P714" s="828"/>
      <c r="Q714" s="828"/>
      <c r="R714" s="828"/>
      <c r="S714" s="828"/>
      <c r="T714" s="830"/>
      <c r="U714" s="828"/>
      <c r="V714" s="828"/>
      <c r="W714" s="828"/>
    </row>
    <row r="715" spans="1:23" ht="16.5" customHeight="1">
      <c r="A715" s="828"/>
      <c r="B715" s="828"/>
      <c r="C715" s="828"/>
      <c r="D715" s="828"/>
      <c r="E715" s="828"/>
      <c r="F715" s="828"/>
      <c r="G715" s="828"/>
      <c r="H715" s="828"/>
      <c r="I715" s="828"/>
      <c r="J715" s="828"/>
      <c r="K715" s="829"/>
      <c r="L715" s="829"/>
      <c r="M715" s="828"/>
      <c r="N715" s="828"/>
      <c r="O715" s="828"/>
      <c r="P715" s="828"/>
      <c r="Q715" s="828"/>
      <c r="R715" s="828"/>
      <c r="S715" s="828"/>
      <c r="T715" s="830"/>
      <c r="U715" s="828"/>
      <c r="V715" s="828"/>
      <c r="W715" s="828"/>
    </row>
    <row r="716" spans="1:23" ht="16.5" customHeight="1">
      <c r="A716" s="828"/>
      <c r="B716" s="828"/>
      <c r="C716" s="828"/>
      <c r="D716" s="828"/>
      <c r="E716" s="828"/>
      <c r="F716" s="828"/>
      <c r="G716" s="828"/>
      <c r="H716" s="828"/>
      <c r="I716" s="828"/>
      <c r="J716" s="828"/>
      <c r="K716" s="829"/>
      <c r="L716" s="829"/>
      <c r="M716" s="828"/>
      <c r="N716" s="828"/>
      <c r="O716" s="828"/>
      <c r="P716" s="828"/>
      <c r="Q716" s="828"/>
      <c r="R716" s="828"/>
      <c r="S716" s="828"/>
      <c r="T716" s="830"/>
      <c r="U716" s="828"/>
      <c r="V716" s="828"/>
      <c r="W716" s="828"/>
    </row>
    <row r="717" spans="1:23" ht="16.5" customHeight="1">
      <c r="A717" s="828"/>
      <c r="B717" s="828"/>
      <c r="C717" s="828"/>
      <c r="D717" s="828"/>
      <c r="E717" s="828"/>
      <c r="F717" s="828"/>
      <c r="G717" s="828"/>
      <c r="H717" s="828"/>
      <c r="I717" s="828"/>
      <c r="J717" s="828"/>
      <c r="K717" s="829"/>
      <c r="L717" s="829"/>
      <c r="M717" s="828"/>
      <c r="N717" s="828"/>
      <c r="O717" s="828"/>
      <c r="P717" s="828"/>
      <c r="Q717" s="828"/>
      <c r="R717" s="828"/>
      <c r="S717" s="828"/>
      <c r="T717" s="830"/>
      <c r="U717" s="828"/>
      <c r="V717" s="828"/>
      <c r="W717" s="828"/>
    </row>
    <row r="718" spans="1:23" ht="16.5" customHeight="1">
      <c r="A718" s="828"/>
      <c r="B718" s="828"/>
      <c r="C718" s="828"/>
      <c r="D718" s="828"/>
      <c r="E718" s="828"/>
      <c r="F718" s="828"/>
      <c r="G718" s="828"/>
      <c r="H718" s="828"/>
      <c r="I718" s="828"/>
      <c r="J718" s="828"/>
      <c r="K718" s="829"/>
      <c r="L718" s="829"/>
      <c r="M718" s="828"/>
      <c r="N718" s="828"/>
      <c r="O718" s="828"/>
      <c r="P718" s="828"/>
      <c r="Q718" s="828"/>
      <c r="R718" s="828"/>
      <c r="S718" s="828"/>
      <c r="T718" s="830"/>
      <c r="U718" s="828"/>
      <c r="V718" s="828"/>
      <c r="W718" s="828"/>
    </row>
    <row r="719" spans="1:23" ht="16.5" customHeight="1">
      <c r="A719" s="828"/>
      <c r="B719" s="828"/>
      <c r="C719" s="828"/>
      <c r="D719" s="828"/>
      <c r="E719" s="828"/>
      <c r="F719" s="828"/>
      <c r="G719" s="828"/>
      <c r="H719" s="828"/>
      <c r="I719" s="828"/>
      <c r="J719" s="828"/>
      <c r="K719" s="829"/>
      <c r="L719" s="829"/>
      <c r="M719" s="828"/>
      <c r="N719" s="828"/>
      <c r="O719" s="828"/>
      <c r="P719" s="828"/>
      <c r="Q719" s="828"/>
      <c r="R719" s="828"/>
      <c r="S719" s="828"/>
      <c r="T719" s="830"/>
      <c r="U719" s="828"/>
      <c r="V719" s="828"/>
      <c r="W719" s="828"/>
    </row>
    <row r="720" spans="1:23" ht="16.5" customHeight="1">
      <c r="A720" s="828"/>
      <c r="B720" s="828"/>
      <c r="C720" s="828"/>
      <c r="D720" s="828"/>
      <c r="E720" s="828"/>
      <c r="F720" s="828"/>
      <c r="G720" s="828"/>
      <c r="H720" s="828"/>
      <c r="I720" s="828"/>
      <c r="J720" s="828"/>
      <c r="K720" s="829"/>
      <c r="L720" s="829"/>
      <c r="M720" s="828"/>
      <c r="N720" s="828"/>
      <c r="O720" s="828"/>
      <c r="P720" s="828"/>
      <c r="Q720" s="828"/>
      <c r="R720" s="828"/>
      <c r="S720" s="828"/>
      <c r="T720" s="830"/>
      <c r="U720" s="828"/>
      <c r="V720" s="828"/>
      <c r="W720" s="828"/>
    </row>
    <row r="721" spans="1:23" ht="16.5" customHeight="1">
      <c r="A721" s="828"/>
      <c r="B721" s="828"/>
      <c r="C721" s="828"/>
      <c r="D721" s="828"/>
      <c r="E721" s="828"/>
      <c r="F721" s="828"/>
      <c r="G721" s="828"/>
      <c r="H721" s="828"/>
      <c r="I721" s="828"/>
      <c r="J721" s="828"/>
      <c r="K721" s="829"/>
      <c r="L721" s="829"/>
      <c r="M721" s="828"/>
      <c r="N721" s="828"/>
      <c r="O721" s="828"/>
      <c r="P721" s="828"/>
      <c r="Q721" s="828"/>
      <c r="R721" s="828"/>
      <c r="S721" s="828"/>
      <c r="T721" s="830"/>
      <c r="U721" s="828"/>
      <c r="V721" s="828"/>
      <c r="W721" s="828"/>
    </row>
    <row r="722" spans="1:23" ht="16.5" customHeight="1">
      <c r="A722" s="828"/>
      <c r="B722" s="828"/>
      <c r="C722" s="828"/>
      <c r="D722" s="828"/>
      <c r="E722" s="828"/>
      <c r="F722" s="828"/>
      <c r="G722" s="828"/>
      <c r="H722" s="828"/>
      <c r="I722" s="828"/>
      <c r="J722" s="828"/>
      <c r="K722" s="829"/>
      <c r="L722" s="829"/>
      <c r="M722" s="828"/>
      <c r="N722" s="828"/>
      <c r="O722" s="828"/>
      <c r="P722" s="828"/>
      <c r="Q722" s="828"/>
      <c r="R722" s="828"/>
      <c r="S722" s="828"/>
      <c r="T722" s="830"/>
      <c r="U722" s="828"/>
      <c r="V722" s="828"/>
      <c r="W722" s="828"/>
    </row>
    <row r="723" spans="1:23" ht="16.5" customHeight="1">
      <c r="A723" s="828"/>
      <c r="B723" s="828"/>
      <c r="C723" s="828"/>
      <c r="D723" s="828"/>
      <c r="E723" s="828"/>
      <c r="F723" s="828"/>
      <c r="G723" s="828"/>
      <c r="H723" s="828"/>
      <c r="I723" s="828"/>
      <c r="J723" s="828"/>
      <c r="K723" s="829"/>
      <c r="L723" s="829"/>
      <c r="M723" s="828"/>
      <c r="N723" s="828"/>
      <c r="O723" s="828"/>
      <c r="P723" s="828"/>
      <c r="Q723" s="828"/>
      <c r="R723" s="828"/>
      <c r="S723" s="828"/>
      <c r="T723" s="830"/>
      <c r="U723" s="828"/>
      <c r="V723" s="828"/>
      <c r="W723" s="828"/>
    </row>
    <row r="724" spans="1:23" ht="16.5" customHeight="1">
      <c r="A724" s="828"/>
      <c r="B724" s="828"/>
      <c r="C724" s="828"/>
      <c r="D724" s="828"/>
      <c r="E724" s="828"/>
      <c r="F724" s="828"/>
      <c r="G724" s="828"/>
      <c r="H724" s="828"/>
      <c r="I724" s="828"/>
      <c r="J724" s="828"/>
      <c r="K724" s="829"/>
      <c r="L724" s="829"/>
      <c r="M724" s="828"/>
      <c r="N724" s="828"/>
      <c r="O724" s="828"/>
      <c r="P724" s="828"/>
      <c r="Q724" s="828"/>
      <c r="R724" s="828"/>
      <c r="S724" s="828"/>
      <c r="T724" s="830"/>
      <c r="U724" s="828"/>
      <c r="V724" s="828"/>
      <c r="W724" s="828"/>
    </row>
    <row r="725" spans="1:23" ht="16.5" customHeight="1">
      <c r="A725" s="828"/>
      <c r="B725" s="828"/>
      <c r="C725" s="828"/>
      <c r="D725" s="828"/>
      <c r="E725" s="828"/>
      <c r="F725" s="828"/>
      <c r="G725" s="828"/>
      <c r="H725" s="828"/>
      <c r="I725" s="828"/>
      <c r="J725" s="828"/>
      <c r="K725" s="829"/>
      <c r="L725" s="829"/>
      <c r="M725" s="828"/>
      <c r="N725" s="828"/>
      <c r="O725" s="828"/>
      <c r="P725" s="828"/>
      <c r="Q725" s="828"/>
      <c r="R725" s="828"/>
      <c r="S725" s="828"/>
      <c r="T725" s="830"/>
      <c r="U725" s="828"/>
      <c r="V725" s="828"/>
      <c r="W725" s="828"/>
    </row>
    <row r="726" spans="1:23" ht="16.5" customHeight="1">
      <c r="A726" s="828"/>
      <c r="B726" s="828"/>
      <c r="C726" s="828"/>
      <c r="D726" s="828"/>
      <c r="E726" s="828"/>
      <c r="F726" s="828"/>
      <c r="G726" s="828"/>
      <c r="H726" s="828"/>
      <c r="I726" s="828"/>
      <c r="J726" s="828"/>
      <c r="K726" s="829"/>
      <c r="L726" s="829"/>
      <c r="M726" s="828"/>
      <c r="N726" s="828"/>
      <c r="O726" s="828"/>
      <c r="P726" s="828"/>
      <c r="Q726" s="828"/>
      <c r="R726" s="828"/>
      <c r="S726" s="828"/>
      <c r="T726" s="830"/>
      <c r="U726" s="828"/>
      <c r="V726" s="828"/>
      <c r="W726" s="828"/>
    </row>
    <row r="727" spans="1:23" ht="16.5" customHeight="1">
      <c r="A727" s="828"/>
      <c r="B727" s="828"/>
      <c r="C727" s="828"/>
      <c r="D727" s="828"/>
      <c r="E727" s="828"/>
      <c r="F727" s="828"/>
      <c r="G727" s="828"/>
      <c r="H727" s="828"/>
      <c r="I727" s="828"/>
      <c r="J727" s="828"/>
      <c r="K727" s="829"/>
      <c r="L727" s="829"/>
      <c r="M727" s="828"/>
      <c r="N727" s="828"/>
      <c r="O727" s="828"/>
      <c r="P727" s="828"/>
      <c r="Q727" s="828"/>
      <c r="R727" s="828"/>
      <c r="S727" s="828"/>
      <c r="T727" s="830"/>
      <c r="U727" s="828"/>
      <c r="V727" s="828"/>
      <c r="W727" s="828"/>
    </row>
    <row r="728" spans="1:23" ht="16.5" customHeight="1">
      <c r="A728" s="828"/>
      <c r="B728" s="828"/>
      <c r="C728" s="828"/>
      <c r="D728" s="828"/>
      <c r="E728" s="828"/>
      <c r="F728" s="828"/>
      <c r="G728" s="828"/>
      <c r="H728" s="828"/>
      <c r="I728" s="828"/>
      <c r="J728" s="828"/>
      <c r="K728" s="829"/>
      <c r="L728" s="829"/>
      <c r="M728" s="828"/>
      <c r="N728" s="828"/>
      <c r="O728" s="828"/>
      <c r="P728" s="828"/>
      <c r="Q728" s="828"/>
      <c r="R728" s="828"/>
      <c r="S728" s="828"/>
      <c r="T728" s="830"/>
      <c r="U728" s="828"/>
      <c r="V728" s="828"/>
      <c r="W728" s="828"/>
    </row>
    <row r="729" spans="1:23" ht="16.5" customHeight="1">
      <c r="A729" s="828"/>
      <c r="B729" s="828"/>
      <c r="C729" s="828"/>
      <c r="D729" s="828"/>
      <c r="E729" s="828"/>
      <c r="F729" s="828"/>
      <c r="G729" s="828"/>
      <c r="H729" s="828"/>
      <c r="I729" s="828"/>
      <c r="J729" s="828"/>
      <c r="K729" s="829"/>
      <c r="L729" s="829"/>
      <c r="M729" s="828"/>
      <c r="N729" s="828"/>
      <c r="O729" s="828"/>
      <c r="P729" s="828"/>
      <c r="Q729" s="828"/>
      <c r="R729" s="828"/>
      <c r="S729" s="828"/>
      <c r="T729" s="830"/>
      <c r="U729" s="828"/>
      <c r="V729" s="828"/>
      <c r="W729" s="828"/>
    </row>
    <row r="730" spans="1:23" ht="16.5" customHeight="1">
      <c r="A730" s="828"/>
      <c r="B730" s="828"/>
      <c r="C730" s="828"/>
      <c r="D730" s="828"/>
      <c r="E730" s="828"/>
      <c r="F730" s="828"/>
      <c r="G730" s="828"/>
      <c r="H730" s="828"/>
      <c r="I730" s="828"/>
      <c r="J730" s="828"/>
      <c r="K730" s="829"/>
      <c r="L730" s="829"/>
      <c r="M730" s="828"/>
      <c r="N730" s="828"/>
      <c r="O730" s="828"/>
      <c r="P730" s="828"/>
      <c r="Q730" s="828"/>
      <c r="R730" s="828"/>
      <c r="S730" s="828"/>
      <c r="T730" s="830"/>
      <c r="U730" s="828"/>
      <c r="V730" s="828"/>
      <c r="W730" s="828"/>
    </row>
    <row r="731" spans="1:23" ht="16.5" customHeight="1">
      <c r="A731" s="828"/>
      <c r="B731" s="828"/>
      <c r="C731" s="828"/>
      <c r="D731" s="828"/>
      <c r="E731" s="828"/>
      <c r="F731" s="828"/>
      <c r="G731" s="828"/>
      <c r="H731" s="828"/>
      <c r="I731" s="828"/>
      <c r="J731" s="828"/>
      <c r="K731" s="829"/>
      <c r="L731" s="829"/>
      <c r="M731" s="828"/>
      <c r="N731" s="828"/>
      <c r="O731" s="828"/>
      <c r="P731" s="828"/>
      <c r="Q731" s="828"/>
      <c r="R731" s="828"/>
      <c r="S731" s="828"/>
      <c r="T731" s="830"/>
      <c r="U731" s="828"/>
      <c r="V731" s="828"/>
      <c r="W731" s="828"/>
    </row>
    <row r="732" spans="1:23" ht="16.5" customHeight="1">
      <c r="A732" s="828"/>
      <c r="B732" s="828"/>
      <c r="C732" s="828"/>
      <c r="D732" s="828"/>
      <c r="E732" s="828"/>
      <c r="F732" s="828"/>
      <c r="G732" s="828"/>
      <c r="H732" s="828"/>
      <c r="I732" s="828"/>
      <c r="J732" s="828"/>
      <c r="K732" s="829"/>
      <c r="L732" s="829"/>
      <c r="M732" s="828"/>
      <c r="N732" s="828"/>
      <c r="O732" s="828"/>
      <c r="P732" s="828"/>
      <c r="Q732" s="828"/>
      <c r="R732" s="828"/>
      <c r="S732" s="828"/>
      <c r="T732" s="830"/>
      <c r="U732" s="828"/>
      <c r="V732" s="828"/>
      <c r="W732" s="828"/>
    </row>
    <row r="733" spans="1:23" ht="16.5" customHeight="1">
      <c r="A733" s="828"/>
      <c r="B733" s="828"/>
      <c r="C733" s="828"/>
      <c r="D733" s="828"/>
      <c r="E733" s="828"/>
      <c r="F733" s="828"/>
      <c r="G733" s="828"/>
      <c r="H733" s="828"/>
      <c r="I733" s="828"/>
      <c r="J733" s="828"/>
      <c r="K733" s="829"/>
      <c r="L733" s="829"/>
      <c r="M733" s="828"/>
      <c r="N733" s="828"/>
      <c r="O733" s="828"/>
      <c r="P733" s="828"/>
      <c r="Q733" s="828"/>
      <c r="R733" s="828"/>
      <c r="S733" s="828"/>
      <c r="T733" s="830"/>
      <c r="U733" s="828"/>
      <c r="V733" s="828"/>
      <c r="W733" s="828"/>
    </row>
    <row r="734" spans="1:23" ht="16.5" customHeight="1">
      <c r="A734" s="828"/>
      <c r="B734" s="828"/>
      <c r="C734" s="828"/>
      <c r="D734" s="828"/>
      <c r="E734" s="828"/>
      <c r="F734" s="828"/>
      <c r="G734" s="828"/>
      <c r="H734" s="828"/>
      <c r="I734" s="828"/>
      <c r="J734" s="828"/>
      <c r="K734" s="829"/>
      <c r="L734" s="829"/>
      <c r="M734" s="828"/>
      <c r="N734" s="828"/>
      <c r="O734" s="828"/>
      <c r="P734" s="828"/>
      <c r="Q734" s="828"/>
      <c r="R734" s="828"/>
      <c r="S734" s="828"/>
      <c r="T734" s="830"/>
      <c r="U734" s="828"/>
      <c r="V734" s="828"/>
      <c r="W734" s="828"/>
    </row>
    <row r="735" spans="1:23" ht="16.5" customHeight="1">
      <c r="A735" s="828"/>
      <c r="B735" s="828"/>
      <c r="C735" s="828"/>
      <c r="D735" s="828"/>
      <c r="E735" s="828"/>
      <c r="F735" s="828"/>
      <c r="G735" s="828"/>
      <c r="H735" s="828"/>
      <c r="I735" s="828"/>
      <c r="J735" s="828"/>
      <c r="K735" s="829"/>
      <c r="L735" s="829"/>
      <c r="M735" s="828"/>
      <c r="N735" s="828"/>
      <c r="O735" s="828"/>
      <c r="P735" s="828"/>
      <c r="Q735" s="828"/>
      <c r="R735" s="828"/>
      <c r="S735" s="828"/>
      <c r="T735" s="830"/>
      <c r="U735" s="828"/>
      <c r="V735" s="828"/>
      <c r="W735" s="828"/>
    </row>
    <row r="736" spans="1:23" ht="16.5" customHeight="1">
      <c r="A736" s="828"/>
      <c r="B736" s="828"/>
      <c r="C736" s="828"/>
      <c r="D736" s="828"/>
      <c r="E736" s="828"/>
      <c r="F736" s="828"/>
      <c r="G736" s="828"/>
      <c r="H736" s="828"/>
      <c r="I736" s="828"/>
      <c r="J736" s="828"/>
      <c r="K736" s="829"/>
      <c r="L736" s="829"/>
      <c r="M736" s="828"/>
      <c r="N736" s="828"/>
      <c r="O736" s="828"/>
      <c r="P736" s="828"/>
      <c r="Q736" s="828"/>
      <c r="R736" s="828"/>
      <c r="S736" s="828"/>
      <c r="T736" s="830"/>
      <c r="U736" s="828"/>
      <c r="V736" s="828"/>
      <c r="W736" s="828"/>
    </row>
    <row r="737" spans="1:23" ht="16.5" customHeight="1">
      <c r="A737" s="828"/>
      <c r="B737" s="828"/>
      <c r="C737" s="828"/>
      <c r="D737" s="828"/>
      <c r="E737" s="828"/>
      <c r="F737" s="828"/>
      <c r="G737" s="828"/>
      <c r="H737" s="828"/>
      <c r="I737" s="828"/>
      <c r="J737" s="828"/>
      <c r="K737" s="829"/>
      <c r="L737" s="829"/>
      <c r="M737" s="828"/>
      <c r="N737" s="828"/>
      <c r="O737" s="828"/>
      <c r="P737" s="828"/>
      <c r="Q737" s="828"/>
      <c r="R737" s="828"/>
      <c r="S737" s="828"/>
      <c r="T737" s="830"/>
      <c r="U737" s="828"/>
      <c r="V737" s="828"/>
      <c r="W737" s="828"/>
    </row>
    <row r="738" spans="1:23" ht="16.5" customHeight="1">
      <c r="A738" s="828"/>
      <c r="B738" s="828"/>
      <c r="C738" s="828"/>
      <c r="D738" s="828"/>
      <c r="E738" s="828"/>
      <c r="F738" s="828"/>
      <c r="G738" s="828"/>
      <c r="H738" s="828"/>
      <c r="I738" s="828"/>
      <c r="J738" s="828"/>
      <c r="K738" s="829"/>
      <c r="L738" s="829"/>
      <c r="M738" s="828"/>
      <c r="N738" s="828"/>
      <c r="O738" s="828"/>
      <c r="P738" s="828"/>
      <c r="Q738" s="828"/>
      <c r="R738" s="828"/>
      <c r="S738" s="828"/>
      <c r="T738" s="830"/>
      <c r="U738" s="828"/>
      <c r="V738" s="828"/>
      <c r="W738" s="828"/>
    </row>
    <row r="739" spans="1:23" ht="16.5" customHeight="1">
      <c r="A739" s="828"/>
      <c r="B739" s="828"/>
      <c r="C739" s="828"/>
      <c r="D739" s="828"/>
      <c r="E739" s="828"/>
      <c r="F739" s="828"/>
      <c r="G739" s="828"/>
      <c r="H739" s="828"/>
      <c r="I739" s="828"/>
      <c r="J739" s="828"/>
      <c r="K739" s="829"/>
      <c r="L739" s="829"/>
      <c r="M739" s="828"/>
      <c r="N739" s="828"/>
      <c r="O739" s="828"/>
      <c r="P739" s="828"/>
      <c r="Q739" s="828"/>
      <c r="R739" s="828"/>
      <c r="S739" s="828"/>
      <c r="T739" s="830"/>
      <c r="U739" s="828"/>
      <c r="V739" s="828"/>
      <c r="W739" s="828"/>
    </row>
    <row r="740" spans="1:23" ht="16.5" customHeight="1">
      <c r="A740" s="828"/>
      <c r="B740" s="828"/>
      <c r="C740" s="828"/>
      <c r="D740" s="828"/>
      <c r="E740" s="828"/>
      <c r="F740" s="828"/>
      <c r="G740" s="828"/>
      <c r="H740" s="828"/>
      <c r="I740" s="828"/>
      <c r="J740" s="828"/>
      <c r="K740" s="829"/>
      <c r="L740" s="829"/>
      <c r="M740" s="828"/>
      <c r="N740" s="828"/>
      <c r="O740" s="828"/>
      <c r="P740" s="828"/>
      <c r="Q740" s="828"/>
      <c r="R740" s="828"/>
      <c r="S740" s="828"/>
      <c r="T740" s="830"/>
      <c r="U740" s="828"/>
      <c r="V740" s="828"/>
      <c r="W740" s="828"/>
    </row>
    <row r="741" spans="1:23" ht="16.5" customHeight="1">
      <c r="A741" s="828"/>
      <c r="B741" s="828"/>
      <c r="C741" s="828"/>
      <c r="D741" s="828"/>
      <c r="E741" s="828"/>
      <c r="F741" s="828"/>
      <c r="G741" s="828"/>
      <c r="H741" s="828"/>
      <c r="I741" s="828"/>
      <c r="J741" s="828"/>
      <c r="K741" s="829"/>
      <c r="L741" s="829"/>
      <c r="M741" s="828"/>
      <c r="N741" s="828"/>
      <c r="O741" s="828"/>
      <c r="P741" s="828"/>
      <c r="Q741" s="828"/>
      <c r="R741" s="828"/>
      <c r="S741" s="828"/>
      <c r="T741" s="830"/>
      <c r="U741" s="828"/>
      <c r="V741" s="828"/>
      <c r="W741" s="828"/>
    </row>
    <row r="742" spans="1:23" ht="16.5" customHeight="1">
      <c r="A742" s="828"/>
      <c r="B742" s="828"/>
      <c r="C742" s="828"/>
      <c r="D742" s="828"/>
      <c r="E742" s="828"/>
      <c r="F742" s="828"/>
      <c r="G742" s="828"/>
      <c r="H742" s="828"/>
      <c r="I742" s="828"/>
      <c r="J742" s="828"/>
      <c r="K742" s="829"/>
      <c r="L742" s="829"/>
      <c r="M742" s="828"/>
      <c r="N742" s="828"/>
      <c r="O742" s="828"/>
      <c r="P742" s="828"/>
      <c r="Q742" s="828"/>
      <c r="R742" s="828"/>
      <c r="S742" s="828"/>
      <c r="T742" s="830"/>
      <c r="U742" s="828"/>
      <c r="V742" s="828"/>
      <c r="W742" s="828"/>
    </row>
    <row r="743" spans="1:23" ht="16.5" customHeight="1">
      <c r="A743" s="828"/>
      <c r="B743" s="828"/>
      <c r="C743" s="828"/>
      <c r="D743" s="828"/>
      <c r="E743" s="828"/>
      <c r="F743" s="828"/>
      <c r="G743" s="828"/>
      <c r="H743" s="828"/>
      <c r="I743" s="828"/>
      <c r="J743" s="828"/>
      <c r="K743" s="829"/>
      <c r="L743" s="829"/>
      <c r="M743" s="828"/>
      <c r="N743" s="828"/>
      <c r="O743" s="828"/>
      <c r="P743" s="828"/>
      <c r="Q743" s="828"/>
      <c r="R743" s="828"/>
      <c r="S743" s="828"/>
      <c r="T743" s="830"/>
      <c r="U743" s="828"/>
      <c r="V743" s="828"/>
      <c r="W743" s="828"/>
    </row>
    <row r="744" spans="1:23" ht="16.5" customHeight="1">
      <c r="A744" s="828"/>
      <c r="B744" s="828"/>
      <c r="C744" s="828"/>
      <c r="D744" s="828"/>
      <c r="E744" s="828"/>
      <c r="F744" s="828"/>
      <c r="G744" s="828"/>
      <c r="H744" s="828"/>
      <c r="I744" s="828"/>
      <c r="J744" s="828"/>
      <c r="K744" s="829"/>
      <c r="L744" s="829"/>
      <c r="M744" s="828"/>
      <c r="N744" s="828"/>
      <c r="O744" s="828"/>
      <c r="P744" s="828"/>
      <c r="Q744" s="828"/>
      <c r="R744" s="828"/>
      <c r="S744" s="828"/>
      <c r="T744" s="830"/>
      <c r="U744" s="828"/>
      <c r="V744" s="828"/>
      <c r="W744" s="828"/>
    </row>
    <row r="745" spans="1:23" ht="16.5" customHeight="1">
      <c r="A745" s="828"/>
      <c r="B745" s="828"/>
      <c r="C745" s="828"/>
      <c r="D745" s="828"/>
      <c r="E745" s="828"/>
      <c r="F745" s="828"/>
      <c r="G745" s="828"/>
      <c r="H745" s="828"/>
      <c r="I745" s="828"/>
      <c r="J745" s="828"/>
      <c r="K745" s="829"/>
      <c r="L745" s="829"/>
      <c r="M745" s="828"/>
      <c r="N745" s="828"/>
      <c r="O745" s="828"/>
      <c r="P745" s="828"/>
      <c r="Q745" s="828"/>
      <c r="R745" s="828"/>
      <c r="S745" s="828"/>
      <c r="T745" s="830"/>
      <c r="U745" s="828"/>
      <c r="V745" s="828"/>
      <c r="W745" s="828"/>
    </row>
    <row r="746" spans="1:23" ht="16.5" customHeight="1">
      <c r="A746" s="828"/>
      <c r="B746" s="828"/>
      <c r="C746" s="828"/>
      <c r="D746" s="828"/>
      <c r="E746" s="828"/>
      <c r="F746" s="828"/>
      <c r="G746" s="828"/>
      <c r="H746" s="828"/>
      <c r="I746" s="828"/>
      <c r="J746" s="828"/>
      <c r="K746" s="829"/>
      <c r="L746" s="829"/>
      <c r="M746" s="828"/>
      <c r="N746" s="828"/>
      <c r="O746" s="828"/>
      <c r="P746" s="828"/>
      <c r="Q746" s="828"/>
      <c r="R746" s="828"/>
      <c r="S746" s="828"/>
      <c r="T746" s="830"/>
      <c r="U746" s="828"/>
      <c r="V746" s="828"/>
      <c r="W746" s="828"/>
    </row>
    <row r="747" spans="1:23" ht="16.5" customHeight="1">
      <c r="A747" s="828"/>
      <c r="B747" s="828"/>
      <c r="C747" s="828"/>
      <c r="D747" s="828"/>
      <c r="E747" s="828"/>
      <c r="F747" s="828"/>
      <c r="G747" s="828"/>
      <c r="H747" s="828"/>
      <c r="I747" s="828"/>
      <c r="J747" s="828"/>
      <c r="K747" s="829"/>
      <c r="L747" s="829"/>
      <c r="M747" s="828"/>
      <c r="N747" s="828"/>
      <c r="O747" s="828"/>
      <c r="P747" s="828"/>
      <c r="Q747" s="828"/>
      <c r="R747" s="828"/>
      <c r="S747" s="828"/>
      <c r="T747" s="830"/>
      <c r="U747" s="828"/>
      <c r="V747" s="828"/>
      <c r="W747" s="828"/>
    </row>
    <row r="748" spans="1:23" ht="16.5" customHeight="1">
      <c r="A748" s="828"/>
      <c r="B748" s="828"/>
      <c r="C748" s="828"/>
      <c r="D748" s="828"/>
      <c r="E748" s="828"/>
      <c r="F748" s="828"/>
      <c r="G748" s="828"/>
      <c r="H748" s="828"/>
      <c r="I748" s="828"/>
      <c r="J748" s="828"/>
      <c r="K748" s="829"/>
      <c r="L748" s="829"/>
      <c r="M748" s="828"/>
      <c r="N748" s="828"/>
      <c r="O748" s="828"/>
      <c r="P748" s="828"/>
      <c r="Q748" s="828"/>
      <c r="R748" s="828"/>
      <c r="S748" s="828"/>
      <c r="T748" s="830"/>
      <c r="U748" s="828"/>
      <c r="V748" s="828"/>
      <c r="W748" s="828"/>
    </row>
    <row r="749" spans="1:23" ht="16.5" customHeight="1">
      <c r="A749" s="828"/>
      <c r="B749" s="828"/>
      <c r="C749" s="828"/>
      <c r="D749" s="828"/>
      <c r="E749" s="828"/>
      <c r="F749" s="828"/>
      <c r="G749" s="828"/>
      <c r="H749" s="828"/>
      <c r="I749" s="828"/>
      <c r="J749" s="828"/>
      <c r="K749" s="829"/>
      <c r="L749" s="829"/>
      <c r="M749" s="828"/>
      <c r="N749" s="828"/>
      <c r="O749" s="828"/>
      <c r="P749" s="828"/>
      <c r="Q749" s="828"/>
      <c r="R749" s="828"/>
      <c r="S749" s="828"/>
      <c r="T749" s="830"/>
      <c r="U749" s="828"/>
      <c r="V749" s="828"/>
      <c r="W749" s="828"/>
    </row>
    <row r="750" spans="1:23" ht="16.5" customHeight="1">
      <c r="A750" s="828"/>
      <c r="B750" s="828"/>
      <c r="C750" s="828"/>
      <c r="D750" s="828"/>
      <c r="E750" s="828"/>
      <c r="F750" s="828"/>
      <c r="G750" s="828"/>
      <c r="H750" s="828"/>
      <c r="I750" s="828"/>
      <c r="J750" s="828"/>
      <c r="K750" s="829"/>
      <c r="L750" s="829"/>
      <c r="M750" s="828"/>
      <c r="N750" s="828"/>
      <c r="O750" s="828"/>
      <c r="P750" s="828"/>
      <c r="Q750" s="828"/>
      <c r="R750" s="828"/>
      <c r="S750" s="828"/>
      <c r="T750" s="830"/>
      <c r="U750" s="828"/>
      <c r="V750" s="828"/>
      <c r="W750" s="828"/>
    </row>
    <row r="751" spans="1:23" ht="16.5" customHeight="1">
      <c r="A751" s="828"/>
      <c r="B751" s="828"/>
      <c r="C751" s="828"/>
      <c r="D751" s="828"/>
      <c r="E751" s="828"/>
      <c r="F751" s="828"/>
      <c r="G751" s="828"/>
      <c r="H751" s="828"/>
      <c r="I751" s="828"/>
      <c r="J751" s="828"/>
      <c r="K751" s="829"/>
      <c r="L751" s="829"/>
      <c r="M751" s="828"/>
      <c r="N751" s="828"/>
      <c r="O751" s="828"/>
      <c r="P751" s="828"/>
      <c r="Q751" s="828"/>
      <c r="R751" s="828"/>
      <c r="S751" s="828"/>
      <c r="T751" s="830"/>
      <c r="U751" s="828"/>
      <c r="V751" s="828"/>
      <c r="W751" s="828"/>
    </row>
    <row r="752" spans="1:23" ht="16.5" customHeight="1">
      <c r="A752" s="828"/>
      <c r="B752" s="828"/>
      <c r="C752" s="828"/>
      <c r="D752" s="828"/>
      <c r="E752" s="828"/>
      <c r="F752" s="828"/>
      <c r="G752" s="828"/>
      <c r="H752" s="828"/>
      <c r="I752" s="828"/>
      <c r="J752" s="828"/>
      <c r="K752" s="829"/>
      <c r="L752" s="829"/>
      <c r="M752" s="828"/>
      <c r="N752" s="828"/>
      <c r="O752" s="828"/>
      <c r="P752" s="828"/>
      <c r="Q752" s="828"/>
      <c r="R752" s="828"/>
      <c r="S752" s="828"/>
      <c r="T752" s="830"/>
      <c r="U752" s="828"/>
      <c r="V752" s="828"/>
      <c r="W752" s="828"/>
    </row>
    <row r="753" spans="1:23" ht="16.5" customHeight="1">
      <c r="A753" s="828"/>
      <c r="B753" s="828"/>
      <c r="C753" s="828"/>
      <c r="D753" s="828"/>
      <c r="E753" s="828"/>
      <c r="F753" s="828"/>
      <c r="G753" s="828"/>
      <c r="H753" s="828"/>
      <c r="I753" s="828"/>
      <c r="J753" s="828"/>
      <c r="K753" s="829"/>
      <c r="L753" s="829"/>
      <c r="M753" s="828"/>
      <c r="N753" s="828"/>
      <c r="O753" s="828"/>
      <c r="P753" s="828"/>
      <c r="Q753" s="828"/>
      <c r="R753" s="828"/>
      <c r="S753" s="828"/>
      <c r="T753" s="830"/>
      <c r="U753" s="828"/>
      <c r="V753" s="828"/>
      <c r="W753" s="828"/>
    </row>
    <row r="754" spans="1:23" ht="16.5" customHeight="1">
      <c r="A754" s="828"/>
      <c r="B754" s="828"/>
      <c r="C754" s="828"/>
      <c r="D754" s="828"/>
      <c r="E754" s="828"/>
      <c r="F754" s="828"/>
      <c r="G754" s="828"/>
      <c r="H754" s="828"/>
      <c r="I754" s="828"/>
      <c r="J754" s="828"/>
      <c r="K754" s="829"/>
      <c r="L754" s="829"/>
      <c r="M754" s="828"/>
      <c r="N754" s="828"/>
      <c r="O754" s="828"/>
      <c r="P754" s="828"/>
      <c r="Q754" s="828"/>
      <c r="R754" s="828"/>
      <c r="S754" s="828"/>
      <c r="T754" s="830"/>
      <c r="U754" s="828"/>
      <c r="V754" s="828"/>
      <c r="W754" s="828"/>
    </row>
    <row r="755" spans="1:23" ht="16.5" customHeight="1">
      <c r="A755" s="828"/>
      <c r="B755" s="828"/>
      <c r="C755" s="828"/>
      <c r="D755" s="828"/>
      <c r="E755" s="828"/>
      <c r="F755" s="828"/>
      <c r="G755" s="828"/>
      <c r="H755" s="828"/>
      <c r="I755" s="828"/>
      <c r="J755" s="828"/>
      <c r="K755" s="829"/>
      <c r="L755" s="829"/>
      <c r="M755" s="828"/>
      <c r="N755" s="828"/>
      <c r="O755" s="828"/>
      <c r="P755" s="828"/>
      <c r="Q755" s="828"/>
      <c r="R755" s="828"/>
      <c r="S755" s="828"/>
      <c r="T755" s="830"/>
      <c r="U755" s="828"/>
      <c r="V755" s="828"/>
      <c r="W755" s="828"/>
    </row>
    <row r="756" spans="1:23" ht="16.5" customHeight="1">
      <c r="A756" s="828"/>
      <c r="B756" s="828"/>
      <c r="C756" s="828"/>
      <c r="D756" s="828"/>
      <c r="E756" s="828"/>
      <c r="F756" s="828"/>
      <c r="G756" s="828"/>
      <c r="H756" s="828"/>
      <c r="I756" s="828"/>
      <c r="J756" s="828"/>
      <c r="K756" s="829"/>
      <c r="L756" s="829"/>
      <c r="M756" s="828"/>
      <c r="N756" s="828"/>
      <c r="O756" s="828"/>
      <c r="P756" s="828"/>
      <c r="Q756" s="828"/>
      <c r="R756" s="828"/>
      <c r="S756" s="828"/>
      <c r="T756" s="830"/>
      <c r="U756" s="828"/>
      <c r="V756" s="828"/>
      <c r="W756" s="828"/>
    </row>
    <row r="757" spans="1:23" ht="16.5" customHeight="1">
      <c r="A757" s="828"/>
      <c r="B757" s="828"/>
      <c r="C757" s="828"/>
      <c r="D757" s="828"/>
      <c r="E757" s="828"/>
      <c r="F757" s="828"/>
      <c r="G757" s="828"/>
      <c r="H757" s="828"/>
      <c r="I757" s="828"/>
      <c r="J757" s="828"/>
      <c r="K757" s="829"/>
      <c r="L757" s="829"/>
      <c r="M757" s="828"/>
      <c r="N757" s="828"/>
      <c r="O757" s="828"/>
      <c r="P757" s="828"/>
      <c r="Q757" s="828"/>
      <c r="R757" s="828"/>
      <c r="S757" s="828"/>
      <c r="T757" s="830"/>
      <c r="U757" s="828"/>
      <c r="V757" s="828"/>
      <c r="W757" s="828"/>
    </row>
    <row r="758" spans="1:23" ht="16.5" customHeight="1">
      <c r="A758" s="828"/>
      <c r="B758" s="828"/>
      <c r="C758" s="828"/>
      <c r="D758" s="828"/>
      <c r="E758" s="828"/>
      <c r="F758" s="828"/>
      <c r="G758" s="828"/>
      <c r="H758" s="828"/>
      <c r="I758" s="828"/>
      <c r="J758" s="828"/>
      <c r="K758" s="829"/>
      <c r="L758" s="829"/>
      <c r="M758" s="828"/>
      <c r="N758" s="828"/>
      <c r="O758" s="828"/>
      <c r="P758" s="828"/>
      <c r="Q758" s="828"/>
      <c r="R758" s="828"/>
      <c r="S758" s="828"/>
      <c r="T758" s="830"/>
      <c r="U758" s="828"/>
      <c r="V758" s="828"/>
      <c r="W758" s="828"/>
    </row>
    <row r="759" spans="1:23" ht="16.5" customHeight="1">
      <c r="A759" s="828"/>
      <c r="B759" s="828"/>
      <c r="C759" s="828"/>
      <c r="D759" s="828"/>
      <c r="E759" s="828"/>
      <c r="F759" s="828"/>
      <c r="G759" s="828"/>
      <c r="H759" s="828"/>
      <c r="I759" s="828"/>
      <c r="J759" s="828"/>
      <c r="K759" s="829"/>
      <c r="L759" s="829"/>
      <c r="M759" s="828"/>
      <c r="N759" s="828"/>
      <c r="O759" s="828"/>
      <c r="P759" s="828"/>
      <c r="Q759" s="828"/>
      <c r="R759" s="828"/>
      <c r="S759" s="828"/>
      <c r="T759" s="830"/>
      <c r="U759" s="828"/>
      <c r="V759" s="828"/>
      <c r="W759" s="828"/>
    </row>
    <row r="760" spans="1:23" ht="16.5" customHeight="1">
      <c r="A760" s="828"/>
      <c r="B760" s="828"/>
      <c r="C760" s="828"/>
      <c r="D760" s="828"/>
      <c r="E760" s="828"/>
      <c r="F760" s="828"/>
      <c r="G760" s="828"/>
      <c r="H760" s="828"/>
      <c r="I760" s="828"/>
      <c r="J760" s="828"/>
      <c r="K760" s="829"/>
      <c r="L760" s="829"/>
      <c r="M760" s="828"/>
      <c r="N760" s="828"/>
      <c r="O760" s="828"/>
      <c r="P760" s="828"/>
      <c r="Q760" s="828"/>
      <c r="R760" s="828"/>
      <c r="S760" s="828"/>
      <c r="T760" s="830"/>
      <c r="U760" s="828"/>
      <c r="V760" s="828"/>
      <c r="W760" s="828"/>
    </row>
    <row r="761" spans="1:23" ht="16.5" customHeight="1">
      <c r="A761" s="828"/>
      <c r="B761" s="828"/>
      <c r="C761" s="828"/>
      <c r="D761" s="828"/>
      <c r="E761" s="828"/>
      <c r="F761" s="828"/>
      <c r="G761" s="828"/>
      <c r="H761" s="828"/>
      <c r="I761" s="828"/>
      <c r="J761" s="828"/>
      <c r="K761" s="829"/>
      <c r="L761" s="829"/>
      <c r="M761" s="828"/>
      <c r="N761" s="828"/>
      <c r="O761" s="828"/>
      <c r="P761" s="828"/>
      <c r="Q761" s="828"/>
      <c r="R761" s="828"/>
      <c r="S761" s="828"/>
      <c r="T761" s="830"/>
      <c r="U761" s="828"/>
      <c r="V761" s="828"/>
      <c r="W761" s="828"/>
    </row>
    <row r="762" spans="1:23" ht="16.5" customHeight="1">
      <c r="A762" s="828"/>
      <c r="B762" s="828"/>
      <c r="C762" s="828"/>
      <c r="D762" s="828"/>
      <c r="E762" s="828"/>
      <c r="F762" s="828"/>
      <c r="G762" s="828"/>
      <c r="H762" s="828"/>
      <c r="I762" s="828"/>
      <c r="J762" s="828"/>
      <c r="K762" s="829"/>
      <c r="L762" s="829"/>
      <c r="M762" s="828"/>
      <c r="N762" s="828"/>
      <c r="O762" s="828"/>
      <c r="P762" s="828"/>
      <c r="Q762" s="828"/>
      <c r="R762" s="828"/>
      <c r="S762" s="828"/>
      <c r="T762" s="830"/>
      <c r="U762" s="828"/>
      <c r="V762" s="828"/>
      <c r="W762" s="828"/>
    </row>
    <row r="763" spans="1:23" ht="16.5" customHeight="1">
      <c r="A763" s="828"/>
      <c r="B763" s="828"/>
      <c r="C763" s="828"/>
      <c r="D763" s="828"/>
      <c r="E763" s="828"/>
      <c r="F763" s="828"/>
      <c r="G763" s="828"/>
      <c r="H763" s="828"/>
      <c r="I763" s="828"/>
      <c r="J763" s="828"/>
      <c r="K763" s="829"/>
      <c r="L763" s="829"/>
      <c r="M763" s="828"/>
      <c r="N763" s="828"/>
      <c r="O763" s="828"/>
      <c r="P763" s="828"/>
      <c r="Q763" s="828"/>
      <c r="R763" s="828"/>
      <c r="S763" s="828"/>
      <c r="T763" s="830"/>
      <c r="U763" s="828"/>
      <c r="V763" s="828"/>
      <c r="W763" s="828"/>
    </row>
    <row r="764" spans="1:23" ht="16.5" customHeight="1">
      <c r="A764" s="828"/>
      <c r="B764" s="828"/>
      <c r="C764" s="828"/>
      <c r="D764" s="828"/>
      <c r="E764" s="828"/>
      <c r="F764" s="828"/>
      <c r="G764" s="828"/>
      <c r="H764" s="828"/>
      <c r="I764" s="828"/>
      <c r="J764" s="828"/>
      <c r="K764" s="829"/>
      <c r="L764" s="829"/>
      <c r="M764" s="828"/>
      <c r="N764" s="828"/>
      <c r="O764" s="828"/>
      <c r="P764" s="828"/>
      <c r="Q764" s="828"/>
      <c r="R764" s="828"/>
      <c r="S764" s="828"/>
      <c r="T764" s="830"/>
      <c r="U764" s="828"/>
      <c r="V764" s="828"/>
      <c r="W764" s="828"/>
    </row>
    <row r="765" spans="1:23" ht="16.5" customHeight="1">
      <c r="A765" s="828"/>
      <c r="B765" s="828"/>
      <c r="C765" s="828"/>
      <c r="D765" s="828"/>
      <c r="E765" s="828"/>
      <c r="F765" s="828"/>
      <c r="G765" s="828"/>
      <c r="H765" s="828"/>
      <c r="I765" s="828"/>
      <c r="J765" s="828"/>
      <c r="K765" s="829"/>
      <c r="L765" s="829"/>
      <c r="M765" s="828"/>
      <c r="N765" s="828"/>
      <c r="O765" s="828"/>
      <c r="P765" s="828"/>
      <c r="Q765" s="828"/>
      <c r="R765" s="828"/>
      <c r="S765" s="828"/>
      <c r="T765" s="830"/>
      <c r="U765" s="828"/>
      <c r="V765" s="828"/>
      <c r="W765" s="828"/>
    </row>
    <row r="766" spans="1:23" ht="16.5" customHeight="1">
      <c r="A766" s="828"/>
      <c r="B766" s="828"/>
      <c r="C766" s="828"/>
      <c r="D766" s="828"/>
      <c r="E766" s="828"/>
      <c r="F766" s="828"/>
      <c r="G766" s="828"/>
      <c r="H766" s="828"/>
      <c r="I766" s="828"/>
      <c r="J766" s="828"/>
      <c r="K766" s="829"/>
      <c r="L766" s="829"/>
      <c r="M766" s="828"/>
      <c r="N766" s="828"/>
      <c r="O766" s="828"/>
      <c r="P766" s="828"/>
      <c r="Q766" s="828"/>
      <c r="R766" s="828"/>
      <c r="S766" s="828"/>
      <c r="T766" s="830"/>
      <c r="U766" s="828"/>
      <c r="V766" s="828"/>
      <c r="W766" s="828"/>
    </row>
    <row r="767" spans="1:23" ht="16.5" customHeight="1">
      <c r="A767" s="828"/>
      <c r="B767" s="828"/>
      <c r="C767" s="828"/>
      <c r="D767" s="828"/>
      <c r="E767" s="828"/>
      <c r="F767" s="828"/>
      <c r="G767" s="828"/>
      <c r="H767" s="828"/>
      <c r="I767" s="828"/>
      <c r="J767" s="828"/>
      <c r="K767" s="829"/>
      <c r="L767" s="829"/>
      <c r="M767" s="828"/>
      <c r="N767" s="828"/>
      <c r="O767" s="828"/>
      <c r="P767" s="828"/>
      <c r="Q767" s="828"/>
      <c r="R767" s="828"/>
      <c r="S767" s="828"/>
      <c r="T767" s="830"/>
      <c r="U767" s="828"/>
      <c r="V767" s="828"/>
      <c r="W767" s="828"/>
    </row>
    <row r="768" spans="1:23" ht="16.5" customHeight="1">
      <c r="A768" s="828"/>
      <c r="B768" s="828"/>
      <c r="C768" s="828"/>
      <c r="D768" s="828"/>
      <c r="E768" s="828"/>
      <c r="F768" s="828"/>
      <c r="G768" s="828"/>
      <c r="H768" s="828"/>
      <c r="I768" s="828"/>
      <c r="J768" s="828"/>
      <c r="K768" s="829"/>
      <c r="L768" s="829"/>
      <c r="M768" s="828"/>
      <c r="N768" s="828"/>
      <c r="O768" s="828"/>
      <c r="P768" s="828"/>
      <c r="Q768" s="828"/>
      <c r="R768" s="828"/>
      <c r="S768" s="828"/>
      <c r="T768" s="830"/>
      <c r="U768" s="828"/>
      <c r="V768" s="828"/>
      <c r="W768" s="828"/>
    </row>
    <row r="769" spans="1:23" ht="16.5" customHeight="1">
      <c r="A769" s="828"/>
      <c r="B769" s="828"/>
      <c r="C769" s="828"/>
      <c r="D769" s="828"/>
      <c r="E769" s="828"/>
      <c r="F769" s="828"/>
      <c r="G769" s="828"/>
      <c r="H769" s="828"/>
      <c r="I769" s="828"/>
      <c r="J769" s="828"/>
      <c r="K769" s="829"/>
      <c r="L769" s="829"/>
      <c r="M769" s="828"/>
      <c r="N769" s="828"/>
      <c r="O769" s="828"/>
      <c r="P769" s="828"/>
      <c r="Q769" s="828"/>
      <c r="R769" s="828"/>
      <c r="S769" s="828"/>
      <c r="T769" s="830"/>
      <c r="U769" s="828"/>
      <c r="V769" s="828"/>
      <c r="W769" s="828"/>
    </row>
    <row r="770" spans="1:23" ht="16.5" customHeight="1">
      <c r="A770" s="828"/>
      <c r="B770" s="828"/>
      <c r="C770" s="828"/>
      <c r="D770" s="828"/>
      <c r="E770" s="828"/>
      <c r="F770" s="828"/>
      <c r="G770" s="828"/>
      <c r="H770" s="828"/>
      <c r="I770" s="828"/>
      <c r="J770" s="828"/>
      <c r="K770" s="829"/>
      <c r="L770" s="829"/>
      <c r="M770" s="828"/>
      <c r="N770" s="828"/>
      <c r="O770" s="828"/>
      <c r="P770" s="828"/>
      <c r="Q770" s="828"/>
      <c r="R770" s="828"/>
      <c r="S770" s="828"/>
      <c r="T770" s="830"/>
      <c r="U770" s="828"/>
      <c r="V770" s="828"/>
      <c r="W770" s="828"/>
    </row>
    <row r="771" spans="1:23" ht="16.5" customHeight="1">
      <c r="A771" s="828"/>
      <c r="B771" s="828"/>
      <c r="C771" s="828"/>
      <c r="D771" s="828"/>
      <c r="E771" s="828"/>
      <c r="F771" s="828"/>
      <c r="G771" s="828"/>
      <c r="H771" s="828"/>
      <c r="I771" s="828"/>
      <c r="J771" s="828"/>
      <c r="K771" s="829"/>
      <c r="L771" s="829"/>
      <c r="M771" s="828"/>
      <c r="N771" s="828"/>
      <c r="O771" s="828"/>
      <c r="P771" s="828"/>
      <c r="Q771" s="828"/>
      <c r="R771" s="828"/>
      <c r="S771" s="828"/>
      <c r="T771" s="830"/>
      <c r="U771" s="828"/>
      <c r="V771" s="828"/>
      <c r="W771" s="828"/>
    </row>
    <row r="772" spans="1:23" ht="16.5" customHeight="1">
      <c r="A772" s="828"/>
      <c r="B772" s="828"/>
      <c r="C772" s="828"/>
      <c r="D772" s="828"/>
      <c r="E772" s="828"/>
      <c r="F772" s="828"/>
      <c r="G772" s="828"/>
      <c r="H772" s="828"/>
      <c r="I772" s="828"/>
      <c r="J772" s="828"/>
      <c r="K772" s="829"/>
      <c r="L772" s="829"/>
      <c r="M772" s="828"/>
      <c r="N772" s="828"/>
      <c r="O772" s="828"/>
      <c r="P772" s="828"/>
      <c r="Q772" s="828"/>
      <c r="R772" s="828"/>
      <c r="S772" s="828"/>
      <c r="T772" s="830"/>
      <c r="U772" s="828"/>
      <c r="V772" s="828"/>
      <c r="W772" s="828"/>
    </row>
    <row r="773" spans="1:23" ht="16.5" customHeight="1">
      <c r="A773" s="828"/>
      <c r="B773" s="828"/>
      <c r="C773" s="828"/>
      <c r="D773" s="828"/>
      <c r="E773" s="828"/>
      <c r="F773" s="828"/>
      <c r="G773" s="828"/>
      <c r="H773" s="828"/>
      <c r="I773" s="828"/>
      <c r="J773" s="828"/>
      <c r="K773" s="829"/>
      <c r="L773" s="829"/>
      <c r="M773" s="828"/>
      <c r="N773" s="828"/>
      <c r="O773" s="828"/>
      <c r="P773" s="828"/>
      <c r="Q773" s="828"/>
      <c r="R773" s="828"/>
      <c r="S773" s="828"/>
      <c r="T773" s="830"/>
      <c r="U773" s="828"/>
      <c r="V773" s="828"/>
      <c r="W773" s="828"/>
    </row>
    <row r="774" spans="1:23" ht="16.5" customHeight="1">
      <c r="A774" s="828"/>
      <c r="B774" s="828"/>
      <c r="C774" s="828"/>
      <c r="D774" s="828"/>
      <c r="E774" s="828"/>
      <c r="F774" s="828"/>
      <c r="G774" s="828"/>
      <c r="H774" s="828"/>
      <c r="I774" s="828"/>
      <c r="J774" s="828"/>
      <c r="K774" s="829"/>
      <c r="L774" s="829"/>
      <c r="M774" s="828"/>
      <c r="N774" s="828"/>
      <c r="O774" s="828"/>
      <c r="P774" s="828"/>
      <c r="Q774" s="828"/>
      <c r="R774" s="828"/>
      <c r="S774" s="828"/>
      <c r="T774" s="830"/>
      <c r="U774" s="828"/>
      <c r="V774" s="828"/>
      <c r="W774" s="828"/>
    </row>
    <row r="775" spans="1:23" ht="16.5" customHeight="1">
      <c r="A775" s="828"/>
      <c r="B775" s="828"/>
      <c r="C775" s="828"/>
      <c r="D775" s="828"/>
      <c r="E775" s="828"/>
      <c r="F775" s="828"/>
      <c r="G775" s="828"/>
      <c r="H775" s="828"/>
      <c r="I775" s="828"/>
      <c r="J775" s="828"/>
      <c r="K775" s="829"/>
      <c r="L775" s="829"/>
      <c r="M775" s="828"/>
      <c r="N775" s="828"/>
      <c r="O775" s="828"/>
      <c r="P775" s="828"/>
      <c r="Q775" s="828"/>
      <c r="R775" s="828"/>
      <c r="S775" s="828"/>
      <c r="T775" s="830"/>
      <c r="U775" s="828"/>
      <c r="V775" s="828"/>
      <c r="W775" s="828"/>
    </row>
    <row r="776" spans="1:23" ht="16.5" customHeight="1">
      <c r="A776" s="828"/>
      <c r="B776" s="828"/>
      <c r="C776" s="828"/>
      <c r="D776" s="828"/>
      <c r="E776" s="828"/>
      <c r="F776" s="828"/>
      <c r="G776" s="828"/>
      <c r="H776" s="828"/>
      <c r="I776" s="828"/>
      <c r="J776" s="828"/>
      <c r="K776" s="829"/>
      <c r="L776" s="829"/>
      <c r="M776" s="828"/>
      <c r="N776" s="828"/>
      <c r="O776" s="828"/>
      <c r="P776" s="828"/>
      <c r="Q776" s="828"/>
      <c r="R776" s="828"/>
      <c r="S776" s="828"/>
      <c r="T776" s="830"/>
      <c r="U776" s="828"/>
      <c r="V776" s="828"/>
      <c r="W776" s="828"/>
    </row>
    <row r="777" spans="1:23" ht="16.5" customHeight="1">
      <c r="A777" s="828"/>
      <c r="B777" s="828"/>
      <c r="C777" s="828"/>
      <c r="D777" s="828"/>
      <c r="E777" s="828"/>
      <c r="F777" s="828"/>
      <c r="G777" s="828"/>
      <c r="H777" s="828"/>
      <c r="I777" s="828"/>
      <c r="J777" s="828"/>
      <c r="K777" s="829"/>
      <c r="L777" s="829"/>
      <c r="M777" s="828"/>
      <c r="N777" s="828"/>
      <c r="O777" s="828"/>
      <c r="P777" s="828"/>
      <c r="Q777" s="828"/>
      <c r="R777" s="828"/>
      <c r="S777" s="828"/>
      <c r="T777" s="830"/>
      <c r="U777" s="828"/>
      <c r="V777" s="828"/>
      <c r="W777" s="828"/>
    </row>
    <row r="778" spans="1:23" ht="16.5" customHeight="1">
      <c r="A778" s="828"/>
      <c r="B778" s="828"/>
      <c r="C778" s="828"/>
      <c r="D778" s="828"/>
      <c r="E778" s="828"/>
      <c r="F778" s="828"/>
      <c r="G778" s="828"/>
      <c r="H778" s="828"/>
      <c r="I778" s="828"/>
      <c r="J778" s="828"/>
      <c r="K778" s="829"/>
      <c r="L778" s="829"/>
      <c r="M778" s="828"/>
      <c r="N778" s="828"/>
      <c r="O778" s="828"/>
      <c r="P778" s="828"/>
      <c r="Q778" s="828"/>
      <c r="R778" s="828"/>
      <c r="S778" s="828"/>
      <c r="T778" s="830"/>
      <c r="U778" s="828"/>
      <c r="V778" s="828"/>
      <c r="W778" s="828"/>
    </row>
    <row r="779" spans="1:23" ht="16.5" customHeight="1">
      <c r="A779" s="828"/>
      <c r="B779" s="828"/>
      <c r="C779" s="828"/>
      <c r="D779" s="828"/>
      <c r="E779" s="828"/>
      <c r="F779" s="828"/>
      <c r="G779" s="828"/>
      <c r="H779" s="828"/>
      <c r="I779" s="828"/>
      <c r="J779" s="828"/>
      <c r="K779" s="829"/>
      <c r="L779" s="829"/>
      <c r="M779" s="828"/>
      <c r="N779" s="828"/>
      <c r="O779" s="828"/>
      <c r="P779" s="828"/>
      <c r="Q779" s="828"/>
      <c r="R779" s="828"/>
      <c r="S779" s="828"/>
      <c r="T779" s="830"/>
      <c r="U779" s="828"/>
      <c r="V779" s="828"/>
      <c r="W779" s="828"/>
    </row>
    <row r="780" spans="1:23" ht="16.5" customHeight="1">
      <c r="A780" s="828"/>
      <c r="B780" s="828"/>
      <c r="C780" s="828"/>
      <c r="D780" s="828"/>
      <c r="E780" s="828"/>
      <c r="F780" s="828"/>
      <c r="G780" s="828"/>
      <c r="H780" s="828"/>
      <c r="I780" s="828"/>
      <c r="J780" s="828"/>
      <c r="K780" s="829"/>
      <c r="L780" s="829"/>
      <c r="M780" s="828"/>
      <c r="N780" s="828"/>
      <c r="O780" s="828"/>
      <c r="P780" s="828"/>
      <c r="Q780" s="828"/>
      <c r="R780" s="828"/>
      <c r="S780" s="828"/>
      <c r="T780" s="830"/>
      <c r="U780" s="828"/>
      <c r="V780" s="828"/>
      <c r="W780" s="828"/>
    </row>
    <row r="781" spans="1:23" ht="16.5" customHeight="1">
      <c r="A781" s="828"/>
      <c r="B781" s="828"/>
      <c r="C781" s="828"/>
      <c r="D781" s="828"/>
      <c r="E781" s="828"/>
      <c r="F781" s="828"/>
      <c r="G781" s="828"/>
      <c r="H781" s="828"/>
      <c r="I781" s="828"/>
      <c r="J781" s="828"/>
      <c r="K781" s="829"/>
      <c r="L781" s="829"/>
      <c r="M781" s="828"/>
      <c r="N781" s="828"/>
      <c r="O781" s="828"/>
      <c r="P781" s="828"/>
      <c r="Q781" s="828"/>
      <c r="R781" s="828"/>
      <c r="S781" s="828"/>
      <c r="T781" s="830"/>
      <c r="U781" s="828"/>
      <c r="V781" s="828"/>
      <c r="W781" s="828"/>
    </row>
    <row r="782" spans="1:23" ht="16.5" customHeight="1">
      <c r="A782" s="828"/>
      <c r="B782" s="828"/>
      <c r="C782" s="828"/>
      <c r="D782" s="828"/>
      <c r="E782" s="828"/>
      <c r="F782" s="828"/>
      <c r="G782" s="828"/>
      <c r="H782" s="828"/>
      <c r="I782" s="828"/>
      <c r="J782" s="828"/>
      <c r="K782" s="829"/>
      <c r="L782" s="829"/>
      <c r="M782" s="828"/>
      <c r="N782" s="828"/>
      <c r="O782" s="828"/>
      <c r="P782" s="828"/>
      <c r="Q782" s="828"/>
      <c r="R782" s="828"/>
      <c r="S782" s="828"/>
      <c r="T782" s="830"/>
      <c r="U782" s="828"/>
      <c r="V782" s="828"/>
      <c r="W782" s="828"/>
    </row>
    <row r="783" spans="1:23" ht="16.5" customHeight="1">
      <c r="A783" s="828"/>
      <c r="B783" s="828"/>
      <c r="C783" s="828"/>
      <c r="D783" s="828"/>
      <c r="E783" s="828"/>
      <c r="F783" s="828"/>
      <c r="G783" s="828"/>
      <c r="H783" s="828"/>
      <c r="I783" s="828"/>
      <c r="J783" s="828"/>
      <c r="K783" s="829"/>
      <c r="L783" s="829"/>
      <c r="M783" s="828"/>
      <c r="N783" s="828"/>
      <c r="O783" s="828"/>
      <c r="P783" s="828"/>
      <c r="Q783" s="828"/>
      <c r="R783" s="828"/>
      <c r="S783" s="828"/>
      <c r="T783" s="830"/>
      <c r="U783" s="828"/>
      <c r="V783" s="828"/>
      <c r="W783" s="828"/>
    </row>
    <row r="784" spans="1:23" ht="16.5" customHeight="1">
      <c r="A784" s="828"/>
      <c r="B784" s="828"/>
      <c r="C784" s="828"/>
      <c r="D784" s="828"/>
      <c r="E784" s="828"/>
      <c r="F784" s="828"/>
      <c r="G784" s="828"/>
      <c r="H784" s="828"/>
      <c r="I784" s="828"/>
      <c r="J784" s="828"/>
      <c r="K784" s="829"/>
      <c r="L784" s="829"/>
      <c r="M784" s="828"/>
      <c r="N784" s="828"/>
      <c r="O784" s="828"/>
      <c r="P784" s="828"/>
      <c r="Q784" s="828"/>
      <c r="R784" s="828"/>
      <c r="S784" s="828"/>
      <c r="T784" s="830"/>
      <c r="U784" s="828"/>
      <c r="V784" s="828"/>
      <c r="W784" s="828"/>
    </row>
    <row r="785" spans="1:23" ht="16.5" customHeight="1">
      <c r="A785" s="828"/>
      <c r="B785" s="828"/>
      <c r="C785" s="828"/>
      <c r="D785" s="828"/>
      <c r="E785" s="828"/>
      <c r="F785" s="828"/>
      <c r="G785" s="828"/>
      <c r="H785" s="828"/>
      <c r="I785" s="828"/>
      <c r="J785" s="828"/>
      <c r="K785" s="829"/>
      <c r="L785" s="829"/>
      <c r="M785" s="828"/>
      <c r="N785" s="828"/>
      <c r="O785" s="828"/>
      <c r="P785" s="828"/>
      <c r="Q785" s="828"/>
      <c r="R785" s="828"/>
      <c r="S785" s="828"/>
      <c r="T785" s="830"/>
      <c r="U785" s="828"/>
      <c r="V785" s="828"/>
      <c r="W785" s="828"/>
    </row>
    <row r="786" spans="1:23" ht="16.5" customHeight="1">
      <c r="A786" s="828"/>
      <c r="B786" s="828"/>
      <c r="C786" s="828"/>
      <c r="D786" s="828"/>
      <c r="E786" s="828"/>
      <c r="F786" s="828"/>
      <c r="G786" s="828"/>
      <c r="H786" s="828"/>
      <c r="I786" s="828"/>
      <c r="J786" s="828"/>
      <c r="K786" s="829"/>
      <c r="L786" s="829"/>
      <c r="M786" s="828"/>
      <c r="N786" s="828"/>
      <c r="O786" s="828"/>
      <c r="P786" s="828"/>
      <c r="Q786" s="828"/>
      <c r="R786" s="828"/>
      <c r="S786" s="828"/>
      <c r="T786" s="830"/>
      <c r="U786" s="828"/>
      <c r="V786" s="828"/>
      <c r="W786" s="828"/>
    </row>
    <row r="787" spans="1:23" ht="16.5" customHeight="1">
      <c r="A787" s="828"/>
      <c r="B787" s="828"/>
      <c r="C787" s="828"/>
      <c r="D787" s="828"/>
      <c r="E787" s="828"/>
      <c r="F787" s="828"/>
      <c r="G787" s="828"/>
      <c r="H787" s="828"/>
      <c r="I787" s="828"/>
      <c r="J787" s="828"/>
      <c r="K787" s="829"/>
      <c r="L787" s="829"/>
      <c r="M787" s="828"/>
      <c r="N787" s="828"/>
      <c r="O787" s="828"/>
      <c r="P787" s="828"/>
      <c r="Q787" s="828"/>
      <c r="R787" s="828"/>
      <c r="S787" s="828"/>
      <c r="T787" s="830"/>
      <c r="U787" s="828"/>
      <c r="V787" s="828"/>
      <c r="W787" s="828"/>
    </row>
    <row r="788" spans="1:23" ht="16.5" customHeight="1">
      <c r="A788" s="828"/>
      <c r="B788" s="828"/>
      <c r="C788" s="828"/>
      <c r="D788" s="828"/>
      <c r="E788" s="828"/>
      <c r="F788" s="828"/>
      <c r="G788" s="828"/>
      <c r="H788" s="828"/>
      <c r="I788" s="828"/>
      <c r="J788" s="828"/>
      <c r="K788" s="829"/>
      <c r="L788" s="829"/>
      <c r="M788" s="828"/>
      <c r="N788" s="828"/>
      <c r="O788" s="828"/>
      <c r="P788" s="828"/>
      <c r="Q788" s="828"/>
      <c r="R788" s="828"/>
      <c r="S788" s="828"/>
      <c r="T788" s="830"/>
      <c r="U788" s="828"/>
      <c r="V788" s="828"/>
      <c r="W788" s="828"/>
    </row>
    <row r="789" spans="1:23" ht="16.5" customHeight="1">
      <c r="A789" s="828"/>
      <c r="B789" s="828"/>
      <c r="C789" s="828"/>
      <c r="D789" s="828"/>
      <c r="E789" s="828"/>
      <c r="F789" s="828"/>
      <c r="G789" s="828"/>
      <c r="H789" s="828"/>
      <c r="I789" s="828"/>
      <c r="J789" s="828"/>
      <c r="K789" s="829"/>
      <c r="L789" s="829"/>
      <c r="M789" s="828"/>
      <c r="N789" s="828"/>
      <c r="O789" s="828"/>
      <c r="P789" s="828"/>
      <c r="Q789" s="828"/>
      <c r="R789" s="828"/>
      <c r="S789" s="828"/>
      <c r="T789" s="830"/>
      <c r="U789" s="828"/>
      <c r="V789" s="828"/>
      <c r="W789" s="828"/>
    </row>
    <row r="790" spans="1:23" ht="16.5" customHeight="1">
      <c r="A790" s="828"/>
      <c r="B790" s="828"/>
      <c r="C790" s="828"/>
      <c r="D790" s="828"/>
      <c r="E790" s="828"/>
      <c r="F790" s="828"/>
      <c r="G790" s="828"/>
      <c r="H790" s="828"/>
      <c r="I790" s="828"/>
      <c r="J790" s="828"/>
      <c r="K790" s="829"/>
      <c r="L790" s="829"/>
      <c r="M790" s="828"/>
      <c r="N790" s="828"/>
      <c r="O790" s="828"/>
      <c r="P790" s="828"/>
      <c r="Q790" s="828"/>
      <c r="R790" s="828"/>
      <c r="S790" s="828"/>
      <c r="T790" s="830"/>
      <c r="U790" s="828"/>
      <c r="V790" s="828"/>
      <c r="W790" s="828"/>
    </row>
    <row r="791" spans="1:23" ht="16.5" customHeight="1">
      <c r="A791" s="828"/>
      <c r="B791" s="828"/>
      <c r="C791" s="828"/>
      <c r="D791" s="828"/>
      <c r="E791" s="828"/>
      <c r="F791" s="828"/>
      <c r="G791" s="828"/>
      <c r="H791" s="828"/>
      <c r="I791" s="828"/>
      <c r="J791" s="828"/>
      <c r="K791" s="829"/>
      <c r="L791" s="829"/>
      <c r="M791" s="828"/>
      <c r="N791" s="828"/>
      <c r="O791" s="828"/>
      <c r="P791" s="828"/>
      <c r="Q791" s="828"/>
      <c r="R791" s="828"/>
      <c r="S791" s="828"/>
      <c r="T791" s="830"/>
      <c r="U791" s="828"/>
      <c r="V791" s="828"/>
      <c r="W791" s="828"/>
    </row>
    <row r="792" spans="1:23" ht="16.5" customHeight="1">
      <c r="A792" s="828"/>
      <c r="B792" s="828"/>
      <c r="C792" s="828"/>
      <c r="D792" s="828"/>
      <c r="E792" s="828"/>
      <c r="F792" s="828"/>
      <c r="G792" s="828"/>
      <c r="H792" s="828"/>
      <c r="I792" s="828"/>
      <c r="J792" s="828"/>
      <c r="K792" s="829"/>
      <c r="L792" s="829"/>
      <c r="M792" s="828"/>
      <c r="N792" s="828"/>
      <c r="O792" s="828"/>
      <c r="P792" s="828"/>
      <c r="Q792" s="828"/>
      <c r="R792" s="828"/>
      <c r="S792" s="828"/>
      <c r="T792" s="830"/>
      <c r="U792" s="828"/>
      <c r="V792" s="828"/>
      <c r="W792" s="828"/>
    </row>
    <row r="793" spans="1:23" ht="16.5" customHeight="1">
      <c r="A793" s="828"/>
      <c r="B793" s="828"/>
      <c r="C793" s="828"/>
      <c r="D793" s="828"/>
      <c r="E793" s="828"/>
      <c r="F793" s="828"/>
      <c r="G793" s="828"/>
      <c r="H793" s="828"/>
      <c r="I793" s="828"/>
      <c r="J793" s="828"/>
      <c r="K793" s="829"/>
      <c r="L793" s="829"/>
      <c r="M793" s="828"/>
      <c r="N793" s="828"/>
      <c r="O793" s="828"/>
      <c r="P793" s="828"/>
      <c r="Q793" s="828"/>
      <c r="R793" s="828"/>
      <c r="S793" s="828"/>
      <c r="T793" s="830"/>
      <c r="U793" s="828"/>
      <c r="V793" s="828"/>
      <c r="W793" s="828"/>
    </row>
    <row r="794" spans="1:23" ht="16.5" customHeight="1">
      <c r="A794" s="828"/>
      <c r="B794" s="828"/>
      <c r="C794" s="828"/>
      <c r="D794" s="828"/>
      <c r="E794" s="828"/>
      <c r="F794" s="828"/>
      <c r="G794" s="828"/>
      <c r="H794" s="828"/>
      <c r="I794" s="828"/>
      <c r="J794" s="828"/>
      <c r="K794" s="829"/>
      <c r="L794" s="829"/>
      <c r="M794" s="828"/>
      <c r="N794" s="828"/>
      <c r="O794" s="828"/>
      <c r="P794" s="828"/>
      <c r="Q794" s="828"/>
      <c r="R794" s="828"/>
      <c r="S794" s="828"/>
      <c r="T794" s="830"/>
      <c r="U794" s="828"/>
      <c r="V794" s="828"/>
      <c r="W794" s="828"/>
    </row>
    <row r="795" spans="1:23" ht="16.5" customHeight="1">
      <c r="A795" s="828"/>
      <c r="B795" s="828"/>
      <c r="C795" s="828"/>
      <c r="D795" s="828"/>
      <c r="E795" s="828"/>
      <c r="F795" s="828"/>
      <c r="G795" s="828"/>
      <c r="H795" s="828"/>
      <c r="I795" s="828"/>
      <c r="J795" s="828"/>
      <c r="K795" s="829"/>
      <c r="L795" s="829"/>
      <c r="M795" s="828"/>
      <c r="N795" s="828"/>
      <c r="O795" s="828"/>
      <c r="P795" s="828"/>
      <c r="Q795" s="828"/>
      <c r="R795" s="828"/>
      <c r="S795" s="828"/>
      <c r="T795" s="830"/>
      <c r="U795" s="828"/>
      <c r="V795" s="828"/>
      <c r="W795" s="828"/>
    </row>
    <row r="796" spans="1:23" ht="16.5" customHeight="1">
      <c r="A796" s="828"/>
      <c r="B796" s="828"/>
      <c r="C796" s="828"/>
      <c r="D796" s="828"/>
      <c r="E796" s="828"/>
      <c r="F796" s="828"/>
      <c r="G796" s="828"/>
      <c r="H796" s="828"/>
      <c r="I796" s="828"/>
      <c r="J796" s="828"/>
      <c r="K796" s="829"/>
      <c r="L796" s="829"/>
      <c r="M796" s="828"/>
      <c r="N796" s="828"/>
      <c r="O796" s="828"/>
      <c r="P796" s="828"/>
      <c r="Q796" s="828"/>
      <c r="R796" s="828"/>
      <c r="S796" s="828"/>
      <c r="T796" s="830"/>
      <c r="U796" s="828"/>
      <c r="V796" s="828"/>
      <c r="W796" s="828"/>
    </row>
    <row r="797" spans="1:23" ht="16.5" customHeight="1">
      <c r="A797" s="828"/>
      <c r="B797" s="828"/>
      <c r="C797" s="828"/>
      <c r="D797" s="828"/>
      <c r="E797" s="828"/>
      <c r="F797" s="828"/>
      <c r="G797" s="828"/>
      <c r="H797" s="828"/>
      <c r="I797" s="828"/>
      <c r="J797" s="828"/>
      <c r="K797" s="829"/>
      <c r="L797" s="829"/>
      <c r="M797" s="828"/>
      <c r="N797" s="828"/>
      <c r="O797" s="828"/>
      <c r="P797" s="828"/>
      <c r="Q797" s="828"/>
      <c r="R797" s="828"/>
      <c r="S797" s="828"/>
      <c r="T797" s="830"/>
      <c r="U797" s="828"/>
      <c r="V797" s="828"/>
      <c r="W797" s="828"/>
    </row>
    <row r="798" spans="1:23" ht="16.5" customHeight="1">
      <c r="A798" s="828"/>
      <c r="B798" s="828"/>
      <c r="C798" s="828"/>
      <c r="D798" s="828"/>
      <c r="E798" s="828"/>
      <c r="F798" s="828"/>
      <c r="G798" s="828"/>
      <c r="H798" s="828"/>
      <c r="I798" s="828"/>
      <c r="J798" s="828"/>
      <c r="K798" s="829"/>
      <c r="L798" s="829"/>
      <c r="M798" s="828"/>
      <c r="N798" s="828"/>
      <c r="O798" s="828"/>
      <c r="P798" s="828"/>
      <c r="Q798" s="828"/>
      <c r="R798" s="828"/>
      <c r="S798" s="828"/>
      <c r="T798" s="830"/>
      <c r="U798" s="828"/>
      <c r="V798" s="828"/>
      <c r="W798" s="828"/>
    </row>
    <row r="799" spans="1:23" ht="16.5" customHeight="1">
      <c r="A799" s="828"/>
      <c r="B799" s="828"/>
      <c r="C799" s="828"/>
      <c r="D799" s="828"/>
      <c r="E799" s="828"/>
      <c r="F799" s="828"/>
      <c r="G799" s="828"/>
      <c r="H799" s="828"/>
      <c r="I799" s="828"/>
      <c r="J799" s="828"/>
      <c r="K799" s="829"/>
      <c r="L799" s="829"/>
      <c r="M799" s="828"/>
      <c r="N799" s="828"/>
      <c r="O799" s="828"/>
      <c r="P799" s="828"/>
      <c r="Q799" s="828"/>
      <c r="R799" s="828"/>
      <c r="S799" s="828"/>
      <c r="T799" s="830"/>
      <c r="U799" s="828"/>
      <c r="V799" s="828"/>
      <c r="W799" s="828"/>
    </row>
    <row r="800" spans="1:23" ht="16.5" customHeight="1">
      <c r="A800" s="828"/>
      <c r="B800" s="828"/>
      <c r="C800" s="828"/>
      <c r="D800" s="828"/>
      <c r="E800" s="828"/>
      <c r="F800" s="828"/>
      <c r="G800" s="828"/>
      <c r="H800" s="828"/>
      <c r="I800" s="828"/>
      <c r="J800" s="828"/>
      <c r="K800" s="829"/>
      <c r="L800" s="829"/>
      <c r="M800" s="828"/>
      <c r="N800" s="828"/>
      <c r="O800" s="828"/>
      <c r="P800" s="828"/>
      <c r="Q800" s="828"/>
      <c r="R800" s="828"/>
      <c r="S800" s="828"/>
      <c r="T800" s="830"/>
      <c r="U800" s="828"/>
      <c r="V800" s="828"/>
      <c r="W800" s="828"/>
    </row>
    <row r="801" spans="1:23" ht="16.5" customHeight="1">
      <c r="A801" s="828"/>
      <c r="B801" s="828"/>
      <c r="C801" s="828"/>
      <c r="D801" s="828"/>
      <c r="E801" s="828"/>
      <c r="F801" s="828"/>
      <c r="G801" s="828"/>
      <c r="H801" s="828"/>
      <c r="I801" s="828"/>
      <c r="J801" s="828"/>
      <c r="K801" s="829"/>
      <c r="L801" s="829"/>
      <c r="M801" s="828"/>
      <c r="N801" s="828"/>
      <c r="O801" s="828"/>
      <c r="P801" s="828"/>
      <c r="Q801" s="828"/>
      <c r="R801" s="828"/>
      <c r="S801" s="828"/>
      <c r="T801" s="830"/>
      <c r="U801" s="828"/>
      <c r="V801" s="828"/>
      <c r="W801" s="828"/>
    </row>
    <row r="802" spans="1:23" ht="16.5" customHeight="1">
      <c r="A802" s="828"/>
      <c r="B802" s="828"/>
      <c r="C802" s="828"/>
      <c r="D802" s="828"/>
      <c r="E802" s="828"/>
      <c r="F802" s="828"/>
      <c r="G802" s="828"/>
      <c r="H802" s="828"/>
      <c r="I802" s="828"/>
      <c r="J802" s="828"/>
      <c r="K802" s="829"/>
      <c r="L802" s="829"/>
      <c r="M802" s="828"/>
      <c r="N802" s="828"/>
      <c r="O802" s="828"/>
      <c r="P802" s="828"/>
      <c r="Q802" s="828"/>
      <c r="R802" s="828"/>
      <c r="S802" s="828"/>
      <c r="T802" s="830"/>
      <c r="U802" s="828"/>
      <c r="V802" s="828"/>
      <c r="W802" s="828"/>
    </row>
    <row r="803" spans="1:23" ht="16.5" customHeight="1">
      <c r="A803" s="828"/>
      <c r="B803" s="828"/>
      <c r="C803" s="828"/>
      <c r="D803" s="828"/>
      <c r="E803" s="828"/>
      <c r="F803" s="828"/>
      <c r="G803" s="828"/>
      <c r="H803" s="828"/>
      <c r="I803" s="828"/>
      <c r="J803" s="828"/>
      <c r="K803" s="829"/>
      <c r="L803" s="829"/>
      <c r="M803" s="828"/>
      <c r="N803" s="828"/>
      <c r="O803" s="828"/>
      <c r="P803" s="828"/>
      <c r="Q803" s="828"/>
      <c r="R803" s="828"/>
      <c r="S803" s="828"/>
      <c r="T803" s="830"/>
      <c r="U803" s="828"/>
      <c r="V803" s="828"/>
      <c r="W803" s="828"/>
    </row>
    <row r="804" spans="1:23" ht="16.5" customHeight="1">
      <c r="A804" s="828"/>
      <c r="B804" s="828"/>
      <c r="C804" s="828"/>
      <c r="D804" s="828"/>
      <c r="E804" s="828"/>
      <c r="F804" s="828"/>
      <c r="G804" s="828"/>
      <c r="H804" s="828"/>
      <c r="I804" s="828"/>
      <c r="J804" s="828"/>
      <c r="K804" s="829"/>
      <c r="L804" s="829"/>
      <c r="M804" s="828"/>
      <c r="N804" s="828"/>
      <c r="O804" s="828"/>
      <c r="P804" s="828"/>
      <c r="Q804" s="828"/>
      <c r="R804" s="828"/>
      <c r="S804" s="828"/>
      <c r="T804" s="830"/>
      <c r="U804" s="828"/>
      <c r="V804" s="828"/>
      <c r="W804" s="828"/>
    </row>
    <row r="805" spans="1:23" ht="16.5" customHeight="1">
      <c r="A805" s="828"/>
      <c r="B805" s="828"/>
      <c r="C805" s="828"/>
      <c r="D805" s="828"/>
      <c r="E805" s="828"/>
      <c r="F805" s="828"/>
      <c r="G805" s="828"/>
      <c r="H805" s="828"/>
      <c r="I805" s="828"/>
      <c r="J805" s="828"/>
      <c r="K805" s="829"/>
      <c r="L805" s="829"/>
      <c r="M805" s="828"/>
      <c r="N805" s="828"/>
      <c r="O805" s="828"/>
      <c r="P805" s="828"/>
      <c r="Q805" s="828"/>
      <c r="R805" s="828"/>
      <c r="S805" s="828"/>
      <c r="T805" s="830"/>
      <c r="U805" s="828"/>
      <c r="V805" s="828"/>
      <c r="W805" s="828"/>
    </row>
    <row r="806" spans="1:23" ht="16.5" customHeight="1">
      <c r="A806" s="828"/>
      <c r="B806" s="828"/>
      <c r="C806" s="828"/>
      <c r="D806" s="828"/>
      <c r="E806" s="828"/>
      <c r="F806" s="828"/>
      <c r="G806" s="828"/>
      <c r="H806" s="828"/>
      <c r="I806" s="828"/>
      <c r="J806" s="828"/>
      <c r="K806" s="829"/>
      <c r="L806" s="829"/>
      <c r="M806" s="828"/>
      <c r="N806" s="828"/>
      <c r="O806" s="828"/>
      <c r="P806" s="828"/>
      <c r="Q806" s="828"/>
      <c r="R806" s="828"/>
      <c r="S806" s="828"/>
      <c r="T806" s="830"/>
      <c r="U806" s="828"/>
      <c r="V806" s="828"/>
      <c r="W806" s="828"/>
    </row>
    <row r="807" spans="1:23" ht="16.5" customHeight="1">
      <c r="A807" s="828"/>
      <c r="B807" s="828"/>
      <c r="C807" s="828"/>
      <c r="D807" s="828"/>
      <c r="E807" s="828"/>
      <c r="F807" s="828"/>
      <c r="G807" s="828"/>
      <c r="H807" s="828"/>
      <c r="I807" s="828"/>
      <c r="J807" s="828"/>
      <c r="K807" s="829"/>
      <c r="L807" s="829"/>
      <c r="M807" s="828"/>
      <c r="N807" s="828"/>
      <c r="O807" s="828"/>
      <c r="P807" s="828"/>
      <c r="Q807" s="828"/>
      <c r="R807" s="828"/>
      <c r="S807" s="828"/>
      <c r="T807" s="830"/>
      <c r="U807" s="828"/>
      <c r="V807" s="828"/>
      <c r="W807" s="828"/>
    </row>
    <row r="808" spans="1:23" ht="16.5" customHeight="1">
      <c r="A808" s="828"/>
      <c r="B808" s="828"/>
      <c r="C808" s="828"/>
      <c r="D808" s="828"/>
      <c r="E808" s="828"/>
      <c r="F808" s="828"/>
      <c r="G808" s="828"/>
      <c r="H808" s="828"/>
      <c r="I808" s="828"/>
      <c r="J808" s="828"/>
      <c r="K808" s="829"/>
      <c r="L808" s="829"/>
      <c r="M808" s="828"/>
      <c r="N808" s="828"/>
      <c r="O808" s="828"/>
      <c r="P808" s="828"/>
      <c r="Q808" s="828"/>
      <c r="R808" s="828"/>
      <c r="S808" s="828"/>
      <c r="T808" s="830"/>
      <c r="U808" s="828"/>
      <c r="V808" s="828"/>
      <c r="W808" s="828"/>
    </row>
    <row r="809" spans="1:23" ht="16.5" customHeight="1">
      <c r="A809" s="828"/>
      <c r="B809" s="828"/>
      <c r="C809" s="828"/>
      <c r="D809" s="828"/>
      <c r="E809" s="828"/>
      <c r="F809" s="828"/>
      <c r="G809" s="828"/>
      <c r="H809" s="828"/>
      <c r="I809" s="828"/>
      <c r="J809" s="828"/>
      <c r="K809" s="829"/>
      <c r="L809" s="829"/>
      <c r="M809" s="828"/>
      <c r="N809" s="828"/>
      <c r="O809" s="828"/>
      <c r="P809" s="828"/>
      <c r="Q809" s="828"/>
      <c r="R809" s="828"/>
      <c r="S809" s="828"/>
      <c r="T809" s="830"/>
      <c r="U809" s="828"/>
      <c r="V809" s="828"/>
      <c r="W809" s="828"/>
    </row>
    <row r="810" spans="1:23" ht="16.5" customHeight="1">
      <c r="A810" s="828"/>
      <c r="B810" s="828"/>
      <c r="C810" s="828"/>
      <c r="D810" s="828"/>
      <c r="E810" s="828"/>
      <c r="F810" s="828"/>
      <c r="G810" s="828"/>
      <c r="H810" s="828"/>
      <c r="I810" s="828"/>
      <c r="J810" s="828"/>
      <c r="K810" s="829"/>
      <c r="L810" s="829"/>
      <c r="M810" s="828"/>
      <c r="N810" s="828"/>
      <c r="O810" s="828"/>
      <c r="P810" s="828"/>
      <c r="Q810" s="828"/>
      <c r="R810" s="828"/>
      <c r="S810" s="828"/>
      <c r="T810" s="830"/>
      <c r="U810" s="828"/>
      <c r="V810" s="828"/>
      <c r="W810" s="828"/>
    </row>
    <row r="811" spans="1:23" ht="16.5" customHeight="1">
      <c r="A811" s="828"/>
      <c r="B811" s="828"/>
      <c r="C811" s="828"/>
      <c r="D811" s="828"/>
      <c r="E811" s="828"/>
      <c r="F811" s="828"/>
      <c r="G811" s="828"/>
      <c r="H811" s="828"/>
      <c r="I811" s="828"/>
      <c r="J811" s="828"/>
      <c r="K811" s="829"/>
      <c r="L811" s="829"/>
      <c r="M811" s="828"/>
      <c r="N811" s="828"/>
      <c r="O811" s="828"/>
      <c r="P811" s="828"/>
      <c r="Q811" s="828"/>
      <c r="R811" s="828"/>
      <c r="S811" s="828"/>
      <c r="T811" s="830"/>
      <c r="U811" s="828"/>
      <c r="V811" s="828"/>
      <c r="W811" s="828"/>
    </row>
    <row r="812" spans="1:23" ht="16.5" customHeight="1">
      <c r="A812" s="828"/>
      <c r="B812" s="828"/>
      <c r="C812" s="828"/>
      <c r="D812" s="828"/>
      <c r="E812" s="828"/>
      <c r="F812" s="828"/>
      <c r="G812" s="828"/>
      <c r="H812" s="828"/>
      <c r="I812" s="828"/>
      <c r="J812" s="828"/>
      <c r="K812" s="829"/>
      <c r="L812" s="829"/>
      <c r="M812" s="828"/>
      <c r="N812" s="828"/>
      <c r="O812" s="828"/>
      <c r="P812" s="828"/>
      <c r="Q812" s="828"/>
      <c r="R812" s="828"/>
      <c r="S812" s="828"/>
      <c r="T812" s="830"/>
      <c r="U812" s="828"/>
      <c r="V812" s="828"/>
      <c r="W812" s="828"/>
    </row>
    <row r="813" spans="1:23" ht="16.5" customHeight="1">
      <c r="A813" s="828"/>
      <c r="B813" s="828"/>
      <c r="C813" s="828"/>
      <c r="D813" s="828"/>
      <c r="E813" s="828"/>
      <c r="F813" s="828"/>
      <c r="G813" s="828"/>
      <c r="H813" s="828"/>
      <c r="I813" s="828"/>
      <c r="J813" s="828"/>
      <c r="K813" s="829"/>
      <c r="L813" s="829"/>
      <c r="M813" s="828"/>
      <c r="N813" s="828"/>
      <c r="O813" s="828"/>
      <c r="P813" s="828"/>
      <c r="Q813" s="828"/>
      <c r="R813" s="828"/>
      <c r="S813" s="828"/>
      <c r="T813" s="830"/>
      <c r="U813" s="828"/>
      <c r="V813" s="828"/>
      <c r="W813" s="828"/>
    </row>
    <row r="814" spans="1:23" ht="16.5" customHeight="1">
      <c r="A814" s="828"/>
      <c r="B814" s="828"/>
      <c r="C814" s="828"/>
      <c r="D814" s="828"/>
      <c r="E814" s="828"/>
      <c r="F814" s="828"/>
      <c r="G814" s="828"/>
      <c r="H814" s="828"/>
      <c r="I814" s="828"/>
      <c r="J814" s="828"/>
      <c r="K814" s="829"/>
      <c r="L814" s="829"/>
      <c r="M814" s="828"/>
      <c r="N814" s="828"/>
      <c r="O814" s="828"/>
      <c r="P814" s="828"/>
      <c r="Q814" s="828"/>
      <c r="R814" s="828"/>
      <c r="S814" s="828"/>
      <c r="T814" s="830"/>
      <c r="U814" s="828"/>
      <c r="V814" s="828"/>
      <c r="W814" s="828"/>
    </row>
    <row r="815" spans="1:23" ht="16.5" customHeight="1">
      <c r="A815" s="828"/>
      <c r="B815" s="828"/>
      <c r="C815" s="828"/>
      <c r="D815" s="828"/>
      <c r="E815" s="828"/>
      <c r="F815" s="828"/>
      <c r="G815" s="828"/>
      <c r="H815" s="828"/>
      <c r="I815" s="828"/>
      <c r="J815" s="828"/>
      <c r="K815" s="829"/>
      <c r="L815" s="829"/>
      <c r="M815" s="828"/>
      <c r="N815" s="828"/>
      <c r="O815" s="828"/>
      <c r="P815" s="828"/>
      <c r="Q815" s="828"/>
      <c r="R815" s="828"/>
      <c r="S815" s="828"/>
      <c r="T815" s="830"/>
      <c r="U815" s="828"/>
      <c r="V815" s="828"/>
      <c r="W815" s="828"/>
    </row>
    <row r="816" spans="1:23" ht="16.5" customHeight="1">
      <c r="A816" s="828"/>
      <c r="B816" s="828"/>
      <c r="C816" s="828"/>
      <c r="D816" s="828"/>
      <c r="E816" s="828"/>
      <c r="F816" s="828"/>
      <c r="G816" s="828"/>
      <c r="H816" s="828"/>
      <c r="I816" s="828"/>
      <c r="J816" s="828"/>
      <c r="K816" s="829"/>
      <c r="L816" s="829"/>
      <c r="M816" s="828"/>
      <c r="N816" s="828"/>
      <c r="O816" s="828"/>
      <c r="P816" s="828"/>
      <c r="Q816" s="828"/>
      <c r="R816" s="828"/>
      <c r="S816" s="828"/>
      <c r="T816" s="830"/>
      <c r="U816" s="828"/>
      <c r="V816" s="828"/>
      <c r="W816" s="828"/>
    </row>
    <row r="817" spans="1:23" ht="16.5" customHeight="1">
      <c r="A817" s="828"/>
      <c r="B817" s="828"/>
      <c r="C817" s="828"/>
      <c r="D817" s="828"/>
      <c r="E817" s="828"/>
      <c r="F817" s="828"/>
      <c r="G817" s="828"/>
      <c r="H817" s="828"/>
      <c r="I817" s="828"/>
      <c r="J817" s="828"/>
      <c r="K817" s="829"/>
      <c r="L817" s="829"/>
      <c r="M817" s="828"/>
      <c r="N817" s="828"/>
      <c r="O817" s="828"/>
      <c r="P817" s="828"/>
      <c r="Q817" s="828"/>
      <c r="R817" s="828"/>
      <c r="S817" s="828"/>
      <c r="T817" s="830"/>
      <c r="U817" s="828"/>
      <c r="V817" s="828"/>
      <c r="W817" s="828"/>
    </row>
    <row r="818" spans="1:23" ht="16.5" customHeight="1">
      <c r="A818" s="828"/>
      <c r="B818" s="828"/>
      <c r="C818" s="828"/>
      <c r="D818" s="828"/>
      <c r="E818" s="828"/>
      <c r="F818" s="828"/>
      <c r="G818" s="828"/>
      <c r="H818" s="828"/>
      <c r="I818" s="828"/>
      <c r="J818" s="828"/>
      <c r="K818" s="829"/>
      <c r="L818" s="829"/>
      <c r="M818" s="828"/>
      <c r="N818" s="828"/>
      <c r="O818" s="828"/>
      <c r="P818" s="828"/>
      <c r="Q818" s="828"/>
      <c r="R818" s="828"/>
      <c r="S818" s="828"/>
      <c r="T818" s="830"/>
      <c r="U818" s="828"/>
      <c r="V818" s="828"/>
      <c r="W818" s="828"/>
    </row>
    <row r="819" spans="1:23" ht="16.5" customHeight="1">
      <c r="A819" s="828"/>
      <c r="B819" s="828"/>
      <c r="C819" s="828"/>
      <c r="D819" s="828"/>
      <c r="E819" s="828"/>
      <c r="F819" s="828"/>
      <c r="G819" s="828"/>
      <c r="H819" s="828"/>
      <c r="I819" s="828"/>
      <c r="J819" s="828"/>
      <c r="K819" s="829"/>
      <c r="L819" s="829"/>
      <c r="M819" s="828"/>
      <c r="N819" s="828"/>
      <c r="O819" s="828"/>
      <c r="P819" s="828"/>
      <c r="Q819" s="828"/>
      <c r="R819" s="828"/>
      <c r="S819" s="828"/>
      <c r="T819" s="830"/>
      <c r="U819" s="828"/>
      <c r="V819" s="828"/>
      <c r="W819" s="828"/>
    </row>
    <row r="820" spans="1:23" ht="16.5" customHeight="1">
      <c r="A820" s="828"/>
      <c r="B820" s="828"/>
      <c r="C820" s="828"/>
      <c r="D820" s="828"/>
      <c r="E820" s="828"/>
      <c r="F820" s="828"/>
      <c r="G820" s="828"/>
      <c r="H820" s="828"/>
      <c r="I820" s="828"/>
      <c r="J820" s="828"/>
      <c r="K820" s="829"/>
      <c r="L820" s="829"/>
      <c r="M820" s="828"/>
      <c r="N820" s="828"/>
      <c r="O820" s="828"/>
      <c r="P820" s="828"/>
      <c r="Q820" s="828"/>
      <c r="R820" s="828"/>
      <c r="S820" s="828"/>
      <c r="T820" s="830"/>
      <c r="U820" s="828"/>
      <c r="V820" s="828"/>
      <c r="W820" s="828"/>
    </row>
    <row r="821" spans="1:23" ht="16.5" customHeight="1">
      <c r="A821" s="828"/>
      <c r="B821" s="828"/>
      <c r="C821" s="828"/>
      <c r="D821" s="828"/>
      <c r="E821" s="828"/>
      <c r="F821" s="828"/>
      <c r="G821" s="828"/>
      <c r="H821" s="828"/>
      <c r="I821" s="828"/>
      <c r="J821" s="828"/>
      <c r="K821" s="829"/>
      <c r="L821" s="829"/>
      <c r="M821" s="828"/>
      <c r="N821" s="828"/>
      <c r="O821" s="828"/>
      <c r="P821" s="828"/>
      <c r="Q821" s="828"/>
      <c r="R821" s="828"/>
      <c r="S821" s="828"/>
      <c r="T821" s="830"/>
      <c r="U821" s="828"/>
      <c r="V821" s="828"/>
      <c r="W821" s="828"/>
    </row>
    <row r="822" spans="1:23" ht="16.5" customHeight="1">
      <c r="A822" s="828"/>
      <c r="B822" s="828"/>
      <c r="C822" s="828"/>
      <c r="D822" s="828"/>
      <c r="E822" s="828"/>
      <c r="F822" s="828"/>
      <c r="G822" s="828"/>
      <c r="H822" s="828"/>
      <c r="I822" s="828"/>
      <c r="J822" s="828"/>
      <c r="K822" s="829"/>
      <c r="L822" s="829"/>
      <c r="M822" s="828"/>
      <c r="N822" s="828"/>
      <c r="O822" s="828"/>
      <c r="P822" s="828"/>
      <c r="Q822" s="828"/>
      <c r="R822" s="828"/>
      <c r="S822" s="828"/>
      <c r="T822" s="830"/>
      <c r="U822" s="828"/>
      <c r="V822" s="828"/>
      <c r="W822" s="828"/>
    </row>
    <row r="823" spans="1:23" ht="16.5" customHeight="1">
      <c r="A823" s="828"/>
      <c r="B823" s="828"/>
      <c r="C823" s="828"/>
      <c r="D823" s="828"/>
      <c r="E823" s="828"/>
      <c r="F823" s="828"/>
      <c r="G823" s="828"/>
      <c r="H823" s="828"/>
      <c r="I823" s="828"/>
      <c r="J823" s="828"/>
      <c r="K823" s="829"/>
      <c r="L823" s="829"/>
      <c r="M823" s="828"/>
      <c r="N823" s="828"/>
      <c r="O823" s="828"/>
      <c r="P823" s="828"/>
      <c r="Q823" s="828"/>
      <c r="R823" s="828"/>
      <c r="S823" s="828"/>
      <c r="T823" s="830"/>
      <c r="U823" s="828"/>
      <c r="V823" s="828"/>
      <c r="W823" s="828"/>
    </row>
    <row r="824" spans="1:23" ht="16.5" customHeight="1">
      <c r="A824" s="828"/>
      <c r="B824" s="828"/>
      <c r="C824" s="828"/>
      <c r="D824" s="828"/>
      <c r="E824" s="828"/>
      <c r="F824" s="828"/>
      <c r="G824" s="828"/>
      <c r="H824" s="828"/>
      <c r="I824" s="828"/>
      <c r="J824" s="828"/>
      <c r="K824" s="829"/>
      <c r="L824" s="829"/>
      <c r="M824" s="828"/>
      <c r="N824" s="828"/>
      <c r="O824" s="828"/>
      <c r="P824" s="828"/>
      <c r="Q824" s="828"/>
      <c r="R824" s="828"/>
      <c r="S824" s="828"/>
      <c r="T824" s="830"/>
      <c r="U824" s="828"/>
      <c r="V824" s="828"/>
      <c r="W824" s="828"/>
    </row>
    <row r="825" spans="1:23" ht="16.5" customHeight="1">
      <c r="A825" s="828"/>
      <c r="B825" s="828"/>
      <c r="C825" s="828"/>
      <c r="D825" s="828"/>
      <c r="E825" s="828"/>
      <c r="F825" s="828"/>
      <c r="G825" s="828"/>
      <c r="H825" s="828"/>
      <c r="I825" s="828"/>
      <c r="J825" s="828"/>
      <c r="K825" s="829"/>
      <c r="L825" s="829"/>
      <c r="M825" s="828"/>
      <c r="N825" s="828"/>
      <c r="O825" s="828"/>
      <c r="P825" s="828"/>
      <c r="Q825" s="828"/>
      <c r="R825" s="828"/>
      <c r="S825" s="828"/>
      <c r="T825" s="830"/>
      <c r="U825" s="828"/>
      <c r="V825" s="828"/>
      <c r="W825" s="828"/>
    </row>
    <row r="826" spans="1:23" ht="16.5" customHeight="1">
      <c r="A826" s="828"/>
      <c r="B826" s="828"/>
      <c r="C826" s="828"/>
      <c r="D826" s="828"/>
      <c r="E826" s="828"/>
      <c r="F826" s="828"/>
      <c r="G826" s="828"/>
      <c r="H826" s="828"/>
      <c r="I826" s="828"/>
      <c r="J826" s="828"/>
      <c r="K826" s="829"/>
      <c r="L826" s="829"/>
      <c r="M826" s="828"/>
      <c r="N826" s="828"/>
      <c r="O826" s="828"/>
      <c r="P826" s="828"/>
      <c r="Q826" s="828"/>
      <c r="R826" s="828"/>
      <c r="S826" s="828"/>
      <c r="T826" s="830"/>
      <c r="U826" s="828"/>
      <c r="V826" s="828"/>
      <c r="W826" s="828"/>
    </row>
    <row r="827" spans="1:23" ht="16.5" customHeight="1">
      <c r="A827" s="828"/>
      <c r="B827" s="828"/>
      <c r="C827" s="828"/>
      <c r="D827" s="828"/>
      <c r="E827" s="828"/>
      <c r="F827" s="828"/>
      <c r="G827" s="828"/>
      <c r="H827" s="828"/>
      <c r="I827" s="828"/>
      <c r="J827" s="828"/>
      <c r="K827" s="829"/>
      <c r="L827" s="829"/>
      <c r="M827" s="828"/>
      <c r="N827" s="828"/>
      <c r="O827" s="828"/>
      <c r="P827" s="828"/>
      <c r="Q827" s="828"/>
      <c r="R827" s="828"/>
      <c r="S827" s="828"/>
      <c r="T827" s="830"/>
      <c r="U827" s="828"/>
      <c r="V827" s="828"/>
      <c r="W827" s="828"/>
    </row>
    <row r="828" spans="1:23" ht="16.5" customHeight="1">
      <c r="A828" s="828"/>
      <c r="B828" s="828"/>
      <c r="C828" s="828"/>
      <c r="D828" s="828"/>
      <c r="E828" s="828"/>
      <c r="F828" s="828"/>
      <c r="G828" s="828"/>
      <c r="H828" s="828"/>
      <c r="I828" s="828"/>
      <c r="J828" s="828"/>
      <c r="K828" s="829"/>
      <c r="L828" s="829"/>
      <c r="M828" s="828"/>
      <c r="N828" s="828"/>
      <c r="O828" s="828"/>
      <c r="P828" s="828"/>
      <c r="Q828" s="828"/>
      <c r="R828" s="828"/>
      <c r="S828" s="828"/>
      <c r="T828" s="830"/>
      <c r="U828" s="828"/>
      <c r="V828" s="828"/>
      <c r="W828" s="828"/>
    </row>
    <row r="829" spans="1:23" ht="16.5" customHeight="1">
      <c r="A829" s="828"/>
      <c r="B829" s="828"/>
      <c r="C829" s="828"/>
      <c r="D829" s="828"/>
      <c r="E829" s="828"/>
      <c r="F829" s="828"/>
      <c r="G829" s="828"/>
      <c r="H829" s="828"/>
      <c r="I829" s="828"/>
      <c r="J829" s="828"/>
      <c r="K829" s="829"/>
      <c r="L829" s="829"/>
      <c r="M829" s="828"/>
      <c r="N829" s="828"/>
      <c r="O829" s="828"/>
      <c r="P829" s="828"/>
      <c r="Q829" s="828"/>
      <c r="R829" s="828"/>
      <c r="S829" s="828"/>
      <c r="T829" s="830"/>
      <c r="U829" s="828"/>
      <c r="V829" s="828"/>
      <c r="W829" s="828"/>
    </row>
    <row r="830" spans="1:23" ht="16.5" customHeight="1">
      <c r="A830" s="828"/>
      <c r="B830" s="828"/>
      <c r="C830" s="828"/>
      <c r="D830" s="828"/>
      <c r="E830" s="828"/>
      <c r="F830" s="828"/>
      <c r="G830" s="828"/>
      <c r="H830" s="828"/>
      <c r="I830" s="828"/>
      <c r="J830" s="828"/>
      <c r="K830" s="829"/>
      <c r="L830" s="829"/>
      <c r="M830" s="828"/>
      <c r="N830" s="828"/>
      <c r="O830" s="828"/>
      <c r="P830" s="828"/>
      <c r="Q830" s="828"/>
      <c r="R830" s="828"/>
      <c r="S830" s="828"/>
      <c r="T830" s="830"/>
      <c r="U830" s="828"/>
      <c r="V830" s="828"/>
      <c r="W830" s="828"/>
    </row>
    <row r="831" spans="1:23" ht="16.5" customHeight="1">
      <c r="A831" s="828"/>
      <c r="B831" s="828"/>
      <c r="C831" s="828"/>
      <c r="D831" s="828"/>
      <c r="E831" s="828"/>
      <c r="F831" s="828"/>
      <c r="G831" s="828"/>
      <c r="H831" s="828"/>
      <c r="I831" s="828"/>
      <c r="J831" s="828"/>
      <c r="K831" s="829"/>
      <c r="L831" s="829"/>
      <c r="M831" s="828"/>
      <c r="N831" s="828"/>
      <c r="O831" s="828"/>
      <c r="P831" s="828"/>
      <c r="Q831" s="828"/>
      <c r="R831" s="828"/>
      <c r="S831" s="828"/>
      <c r="T831" s="830"/>
      <c r="U831" s="828"/>
      <c r="V831" s="828"/>
      <c r="W831" s="828"/>
    </row>
    <row r="832" spans="1:23" ht="16.5" customHeight="1">
      <c r="A832" s="828"/>
      <c r="B832" s="828"/>
      <c r="C832" s="828"/>
      <c r="D832" s="828"/>
      <c r="E832" s="828"/>
      <c r="F832" s="828"/>
      <c r="G832" s="828"/>
      <c r="H832" s="828"/>
      <c r="I832" s="828"/>
      <c r="J832" s="828"/>
      <c r="K832" s="829"/>
      <c r="L832" s="829"/>
      <c r="M832" s="828"/>
      <c r="N832" s="828"/>
      <c r="O832" s="828"/>
      <c r="P832" s="828"/>
      <c r="Q832" s="828"/>
      <c r="R832" s="828"/>
      <c r="S832" s="828"/>
      <c r="T832" s="830"/>
      <c r="U832" s="828"/>
      <c r="V832" s="828"/>
      <c r="W832" s="828"/>
    </row>
    <row r="833" spans="1:23" ht="16.5" customHeight="1">
      <c r="A833" s="828"/>
      <c r="B833" s="828"/>
      <c r="C833" s="828"/>
      <c r="D833" s="828"/>
      <c r="E833" s="828"/>
      <c r="F833" s="828"/>
      <c r="G833" s="828"/>
      <c r="H833" s="828"/>
      <c r="I833" s="828"/>
      <c r="J833" s="828"/>
      <c r="K833" s="829"/>
      <c r="L833" s="829"/>
      <c r="M833" s="828"/>
      <c r="N833" s="828"/>
      <c r="O833" s="828"/>
      <c r="P833" s="828"/>
      <c r="Q833" s="828"/>
      <c r="R833" s="828"/>
      <c r="S833" s="828"/>
      <c r="T833" s="830"/>
      <c r="U833" s="828"/>
      <c r="V833" s="828"/>
      <c r="W833" s="828"/>
    </row>
    <row r="834" spans="1:23" ht="16.5" customHeight="1">
      <c r="A834" s="828"/>
      <c r="B834" s="828"/>
      <c r="C834" s="828"/>
      <c r="D834" s="828"/>
      <c r="E834" s="828"/>
      <c r="F834" s="828"/>
      <c r="G834" s="828"/>
      <c r="H834" s="828"/>
      <c r="I834" s="828"/>
      <c r="J834" s="828"/>
      <c r="K834" s="829"/>
      <c r="L834" s="829"/>
      <c r="M834" s="828"/>
      <c r="N834" s="828"/>
      <c r="O834" s="828"/>
      <c r="P834" s="828"/>
      <c r="Q834" s="828"/>
      <c r="R834" s="828"/>
      <c r="S834" s="828"/>
      <c r="T834" s="830"/>
      <c r="U834" s="828"/>
      <c r="V834" s="828"/>
      <c r="W834" s="828"/>
    </row>
    <row r="835" spans="1:23" ht="16.5" customHeight="1">
      <c r="A835" s="828"/>
      <c r="B835" s="828"/>
      <c r="C835" s="828"/>
      <c r="D835" s="828"/>
      <c r="E835" s="828"/>
      <c r="F835" s="828"/>
      <c r="G835" s="828"/>
      <c r="H835" s="828"/>
      <c r="I835" s="828"/>
      <c r="J835" s="828"/>
      <c r="K835" s="829"/>
      <c r="L835" s="829"/>
      <c r="M835" s="828"/>
      <c r="N835" s="828"/>
      <c r="O835" s="828"/>
      <c r="P835" s="828"/>
      <c r="Q835" s="828"/>
      <c r="R835" s="828"/>
      <c r="S835" s="828"/>
      <c r="T835" s="830"/>
      <c r="U835" s="828"/>
      <c r="V835" s="828"/>
      <c r="W835" s="828"/>
    </row>
    <row r="836" spans="1:23" ht="16.5" customHeight="1">
      <c r="A836" s="828"/>
      <c r="B836" s="828"/>
      <c r="C836" s="828"/>
      <c r="D836" s="828"/>
      <c r="E836" s="828"/>
      <c r="F836" s="828"/>
      <c r="G836" s="828"/>
      <c r="H836" s="828"/>
      <c r="I836" s="828"/>
      <c r="J836" s="828"/>
      <c r="K836" s="829"/>
      <c r="L836" s="829"/>
      <c r="M836" s="828"/>
      <c r="N836" s="828"/>
      <c r="O836" s="828"/>
      <c r="P836" s="828"/>
      <c r="Q836" s="828"/>
      <c r="R836" s="828"/>
      <c r="S836" s="828"/>
      <c r="T836" s="830"/>
      <c r="U836" s="828"/>
      <c r="V836" s="828"/>
      <c r="W836" s="828"/>
    </row>
    <row r="837" spans="1:23" ht="16.5" customHeight="1">
      <c r="A837" s="828"/>
      <c r="B837" s="828"/>
      <c r="C837" s="828"/>
      <c r="D837" s="828"/>
      <c r="E837" s="828"/>
      <c r="F837" s="828"/>
      <c r="G837" s="828"/>
      <c r="H837" s="828"/>
      <c r="I837" s="828"/>
      <c r="J837" s="828"/>
      <c r="K837" s="829"/>
      <c r="L837" s="829"/>
      <c r="M837" s="828"/>
      <c r="N837" s="828"/>
      <c r="O837" s="828"/>
      <c r="P837" s="828"/>
      <c r="Q837" s="828"/>
      <c r="R837" s="828"/>
      <c r="S837" s="828"/>
      <c r="T837" s="830"/>
      <c r="U837" s="828"/>
      <c r="V837" s="828"/>
      <c r="W837" s="828"/>
    </row>
    <row r="838" spans="1:23" ht="16.5" customHeight="1">
      <c r="A838" s="828"/>
      <c r="B838" s="828"/>
      <c r="C838" s="828"/>
      <c r="D838" s="828"/>
      <c r="E838" s="828"/>
      <c r="F838" s="828"/>
      <c r="G838" s="828"/>
      <c r="H838" s="828"/>
      <c r="I838" s="828"/>
      <c r="J838" s="828"/>
      <c r="K838" s="829"/>
      <c r="L838" s="829"/>
      <c r="M838" s="828"/>
      <c r="N838" s="828"/>
      <c r="O838" s="828"/>
      <c r="P838" s="828"/>
      <c r="Q838" s="828"/>
      <c r="R838" s="828"/>
      <c r="S838" s="828"/>
      <c r="T838" s="830"/>
      <c r="U838" s="828"/>
      <c r="V838" s="828"/>
      <c r="W838" s="828"/>
    </row>
    <row r="839" spans="1:23" ht="16.5" customHeight="1">
      <c r="A839" s="828"/>
      <c r="B839" s="828"/>
      <c r="C839" s="828"/>
      <c r="D839" s="828"/>
      <c r="E839" s="828"/>
      <c r="F839" s="828"/>
      <c r="G839" s="828"/>
      <c r="H839" s="828"/>
      <c r="I839" s="828"/>
      <c r="J839" s="828"/>
      <c r="K839" s="829"/>
      <c r="L839" s="829"/>
      <c r="M839" s="828"/>
      <c r="N839" s="828"/>
      <c r="O839" s="828"/>
      <c r="P839" s="828"/>
      <c r="Q839" s="828"/>
      <c r="R839" s="828"/>
      <c r="S839" s="828"/>
      <c r="T839" s="830"/>
      <c r="U839" s="828"/>
      <c r="V839" s="828"/>
      <c r="W839" s="828"/>
    </row>
    <row r="840" spans="1:23" ht="16.5" customHeight="1">
      <c r="A840" s="828"/>
      <c r="B840" s="828"/>
      <c r="C840" s="828"/>
      <c r="D840" s="828"/>
      <c r="E840" s="828"/>
      <c r="F840" s="828"/>
      <c r="G840" s="828"/>
      <c r="H840" s="828"/>
      <c r="I840" s="828"/>
      <c r="J840" s="828"/>
      <c r="K840" s="829"/>
      <c r="L840" s="829"/>
      <c r="M840" s="828"/>
      <c r="N840" s="828"/>
      <c r="O840" s="828"/>
      <c r="P840" s="828"/>
      <c r="Q840" s="828"/>
      <c r="R840" s="828"/>
      <c r="S840" s="828"/>
      <c r="T840" s="830"/>
      <c r="U840" s="828"/>
      <c r="V840" s="828"/>
      <c r="W840" s="828"/>
    </row>
    <row r="841" spans="1:23" ht="16.5" customHeight="1">
      <c r="A841" s="828"/>
      <c r="B841" s="828"/>
      <c r="C841" s="828"/>
      <c r="D841" s="828"/>
      <c r="E841" s="828"/>
      <c r="F841" s="828"/>
      <c r="G841" s="828"/>
      <c r="H841" s="828"/>
      <c r="I841" s="828"/>
      <c r="J841" s="828"/>
      <c r="K841" s="829"/>
      <c r="L841" s="829"/>
      <c r="M841" s="828"/>
      <c r="N841" s="828"/>
      <c r="O841" s="828"/>
      <c r="P841" s="828"/>
      <c r="Q841" s="828"/>
      <c r="R841" s="828"/>
      <c r="S841" s="828"/>
      <c r="T841" s="830"/>
      <c r="U841" s="828"/>
      <c r="V841" s="828"/>
      <c r="W841" s="828"/>
    </row>
    <row r="842" spans="1:23" ht="16.5" customHeight="1">
      <c r="A842" s="828"/>
      <c r="B842" s="828"/>
      <c r="C842" s="828"/>
      <c r="D842" s="828"/>
      <c r="E842" s="828"/>
      <c r="F842" s="828"/>
      <c r="G842" s="828"/>
      <c r="H842" s="828"/>
      <c r="I842" s="828"/>
      <c r="J842" s="828"/>
      <c r="K842" s="829"/>
      <c r="L842" s="829"/>
      <c r="M842" s="828"/>
      <c r="N842" s="828"/>
      <c r="O842" s="828"/>
      <c r="P842" s="828"/>
      <c r="Q842" s="828"/>
      <c r="R842" s="828"/>
      <c r="S842" s="828"/>
      <c r="T842" s="830"/>
      <c r="U842" s="828"/>
      <c r="V842" s="828"/>
      <c r="W842" s="828"/>
    </row>
    <row r="843" spans="1:23" ht="16.5" customHeight="1">
      <c r="A843" s="828"/>
      <c r="B843" s="828"/>
      <c r="C843" s="828"/>
      <c r="D843" s="828"/>
      <c r="E843" s="828"/>
      <c r="F843" s="828"/>
      <c r="G843" s="828"/>
      <c r="H843" s="828"/>
      <c r="I843" s="828"/>
      <c r="J843" s="828"/>
      <c r="K843" s="829"/>
      <c r="L843" s="829"/>
      <c r="M843" s="828"/>
      <c r="N843" s="828"/>
      <c r="O843" s="828"/>
      <c r="P843" s="828"/>
      <c r="Q843" s="828"/>
      <c r="R843" s="828"/>
      <c r="S843" s="828"/>
      <c r="T843" s="830"/>
      <c r="U843" s="828"/>
      <c r="V843" s="828"/>
      <c r="W843" s="828"/>
    </row>
    <row r="844" spans="1:23" ht="16.5" customHeight="1">
      <c r="A844" s="828"/>
      <c r="B844" s="828"/>
      <c r="C844" s="828"/>
      <c r="D844" s="828"/>
      <c r="E844" s="828"/>
      <c r="F844" s="828"/>
      <c r="G844" s="828"/>
      <c r="H844" s="828"/>
      <c r="I844" s="828"/>
      <c r="J844" s="828"/>
      <c r="K844" s="829"/>
      <c r="L844" s="829"/>
      <c r="M844" s="828"/>
      <c r="N844" s="828"/>
      <c r="O844" s="828"/>
      <c r="P844" s="828"/>
      <c r="Q844" s="828"/>
      <c r="R844" s="828"/>
      <c r="S844" s="828"/>
      <c r="T844" s="830"/>
      <c r="U844" s="828"/>
      <c r="V844" s="828"/>
      <c r="W844" s="828"/>
    </row>
    <row r="845" spans="1:23" ht="16.5" customHeight="1">
      <c r="A845" s="828"/>
      <c r="B845" s="828"/>
      <c r="C845" s="828"/>
      <c r="D845" s="828"/>
      <c r="E845" s="828"/>
      <c r="F845" s="828"/>
      <c r="G845" s="828"/>
      <c r="H845" s="828"/>
      <c r="I845" s="828"/>
      <c r="J845" s="828"/>
      <c r="K845" s="829"/>
      <c r="L845" s="829"/>
      <c r="M845" s="828"/>
      <c r="N845" s="828"/>
      <c r="O845" s="828"/>
      <c r="P845" s="828"/>
      <c r="Q845" s="828"/>
      <c r="R845" s="828"/>
      <c r="S845" s="828"/>
      <c r="T845" s="830"/>
      <c r="U845" s="828"/>
      <c r="V845" s="828"/>
      <c r="W845" s="828"/>
    </row>
    <row r="846" spans="1:23" ht="16.5" customHeight="1">
      <c r="A846" s="828"/>
      <c r="B846" s="828"/>
      <c r="C846" s="828"/>
      <c r="D846" s="828"/>
      <c r="E846" s="828"/>
      <c r="F846" s="828"/>
      <c r="G846" s="828"/>
      <c r="H846" s="828"/>
      <c r="I846" s="828"/>
      <c r="J846" s="828"/>
      <c r="K846" s="829"/>
      <c r="L846" s="829"/>
      <c r="M846" s="828"/>
      <c r="N846" s="828"/>
      <c r="O846" s="828"/>
      <c r="P846" s="828"/>
      <c r="Q846" s="828"/>
      <c r="R846" s="828"/>
      <c r="S846" s="828"/>
      <c r="T846" s="830"/>
      <c r="U846" s="828"/>
      <c r="V846" s="828"/>
      <c r="W846" s="828"/>
    </row>
    <row r="847" spans="1:23" ht="16.5" customHeight="1">
      <c r="A847" s="828"/>
      <c r="B847" s="828"/>
      <c r="C847" s="828"/>
      <c r="D847" s="828"/>
      <c r="E847" s="828"/>
      <c r="F847" s="828"/>
      <c r="G847" s="828"/>
      <c r="H847" s="828"/>
      <c r="I847" s="828"/>
      <c r="J847" s="828"/>
      <c r="K847" s="829"/>
      <c r="L847" s="829"/>
      <c r="M847" s="828"/>
      <c r="N847" s="828"/>
      <c r="O847" s="828"/>
      <c r="P847" s="828"/>
      <c r="Q847" s="828"/>
      <c r="R847" s="828"/>
      <c r="S847" s="828"/>
      <c r="T847" s="830"/>
      <c r="U847" s="828"/>
      <c r="V847" s="828"/>
      <c r="W847" s="828"/>
    </row>
    <row r="848" spans="1:23" ht="16.5" customHeight="1">
      <c r="A848" s="828"/>
      <c r="B848" s="828"/>
      <c r="C848" s="828"/>
      <c r="D848" s="828"/>
      <c r="E848" s="828"/>
      <c r="F848" s="828"/>
      <c r="G848" s="828"/>
      <c r="H848" s="828"/>
      <c r="I848" s="828"/>
      <c r="J848" s="828"/>
      <c r="K848" s="829"/>
      <c r="L848" s="829"/>
      <c r="M848" s="828"/>
      <c r="N848" s="828"/>
      <c r="O848" s="828"/>
      <c r="P848" s="828"/>
      <c r="Q848" s="828"/>
      <c r="R848" s="828"/>
      <c r="S848" s="828"/>
      <c r="T848" s="830"/>
      <c r="U848" s="828"/>
      <c r="V848" s="828"/>
      <c r="W848" s="828"/>
    </row>
    <row r="849" spans="1:23" ht="16.5" customHeight="1">
      <c r="A849" s="828"/>
      <c r="B849" s="828"/>
      <c r="C849" s="828"/>
      <c r="D849" s="828"/>
      <c r="E849" s="828"/>
      <c r="F849" s="828"/>
      <c r="G849" s="828"/>
      <c r="H849" s="828"/>
      <c r="I849" s="828"/>
      <c r="J849" s="828"/>
      <c r="K849" s="829"/>
      <c r="L849" s="829"/>
      <c r="M849" s="828"/>
      <c r="N849" s="828"/>
      <c r="O849" s="828"/>
      <c r="P849" s="828"/>
      <c r="Q849" s="828"/>
      <c r="R849" s="828"/>
      <c r="S849" s="828"/>
      <c r="T849" s="830"/>
      <c r="U849" s="828"/>
      <c r="V849" s="828"/>
      <c r="W849" s="828"/>
    </row>
    <row r="850" spans="1:23" ht="16.5" customHeight="1">
      <c r="A850" s="828"/>
      <c r="B850" s="828"/>
      <c r="C850" s="828"/>
      <c r="D850" s="828"/>
      <c r="E850" s="828"/>
      <c r="F850" s="828"/>
      <c r="G850" s="828"/>
      <c r="H850" s="828"/>
      <c r="I850" s="828"/>
      <c r="J850" s="828"/>
      <c r="K850" s="829"/>
      <c r="L850" s="829"/>
      <c r="M850" s="828"/>
      <c r="N850" s="828"/>
      <c r="O850" s="828"/>
      <c r="P850" s="828"/>
      <c r="Q850" s="828"/>
      <c r="R850" s="828"/>
      <c r="S850" s="828"/>
      <c r="T850" s="830"/>
      <c r="U850" s="828"/>
      <c r="V850" s="828"/>
      <c r="W850" s="828"/>
    </row>
    <row r="851" spans="1:23" ht="16.5" customHeight="1">
      <c r="A851" s="828"/>
      <c r="B851" s="828"/>
      <c r="C851" s="828"/>
      <c r="D851" s="828"/>
      <c r="E851" s="828"/>
      <c r="F851" s="828"/>
      <c r="G851" s="828"/>
      <c r="H851" s="828"/>
      <c r="I851" s="828"/>
      <c r="J851" s="828"/>
      <c r="K851" s="829"/>
      <c r="L851" s="829"/>
      <c r="M851" s="828"/>
      <c r="N851" s="828"/>
      <c r="O851" s="828"/>
      <c r="P851" s="828"/>
      <c r="Q851" s="828"/>
      <c r="R851" s="828"/>
      <c r="S851" s="828"/>
      <c r="T851" s="830"/>
      <c r="U851" s="828"/>
      <c r="V851" s="828"/>
      <c r="W851" s="828"/>
    </row>
    <row r="852" spans="1:23" ht="16.5" customHeight="1">
      <c r="A852" s="828"/>
      <c r="B852" s="828"/>
      <c r="C852" s="828"/>
      <c r="D852" s="828"/>
      <c r="E852" s="828"/>
      <c r="F852" s="828"/>
      <c r="G852" s="828"/>
      <c r="H852" s="828"/>
      <c r="I852" s="828"/>
      <c r="J852" s="828"/>
      <c r="K852" s="829"/>
      <c r="L852" s="829"/>
      <c r="M852" s="828"/>
      <c r="N852" s="828"/>
      <c r="O852" s="828"/>
      <c r="P852" s="828"/>
      <c r="Q852" s="828"/>
      <c r="R852" s="828"/>
      <c r="S852" s="828"/>
      <c r="T852" s="830"/>
      <c r="U852" s="828"/>
      <c r="V852" s="828"/>
      <c r="W852" s="828"/>
    </row>
    <row r="853" spans="1:23" ht="16.5" customHeight="1">
      <c r="A853" s="828"/>
      <c r="B853" s="828"/>
      <c r="C853" s="828"/>
      <c r="D853" s="828"/>
      <c r="E853" s="828"/>
      <c r="F853" s="828"/>
      <c r="G853" s="828"/>
      <c r="H853" s="828"/>
      <c r="I853" s="828"/>
      <c r="J853" s="828"/>
      <c r="K853" s="829"/>
      <c r="L853" s="829"/>
      <c r="M853" s="828"/>
      <c r="N853" s="828"/>
      <c r="O853" s="828"/>
      <c r="P853" s="828"/>
      <c r="Q853" s="828"/>
      <c r="R853" s="828"/>
      <c r="S853" s="828"/>
      <c r="T853" s="830"/>
      <c r="U853" s="828"/>
      <c r="V853" s="828"/>
      <c r="W853" s="828"/>
    </row>
    <row r="854" spans="1:23" ht="16.5" customHeight="1">
      <c r="A854" s="828"/>
      <c r="B854" s="828"/>
      <c r="C854" s="828"/>
      <c r="D854" s="828"/>
      <c r="E854" s="828"/>
      <c r="F854" s="828"/>
      <c r="G854" s="828"/>
      <c r="H854" s="828"/>
      <c r="I854" s="828"/>
      <c r="J854" s="828"/>
      <c r="K854" s="829"/>
      <c r="L854" s="829"/>
      <c r="M854" s="828"/>
      <c r="N854" s="828"/>
      <c r="O854" s="828"/>
      <c r="P854" s="828"/>
      <c r="Q854" s="828"/>
      <c r="R854" s="828"/>
      <c r="S854" s="828"/>
      <c r="T854" s="830"/>
      <c r="U854" s="828"/>
      <c r="V854" s="828"/>
      <c r="W854" s="828"/>
    </row>
    <row r="855" spans="1:23" ht="16.5" customHeight="1">
      <c r="A855" s="828"/>
      <c r="B855" s="828"/>
      <c r="C855" s="828"/>
      <c r="D855" s="828"/>
      <c r="E855" s="828"/>
      <c r="F855" s="828"/>
      <c r="G855" s="828"/>
      <c r="H855" s="828"/>
      <c r="I855" s="828"/>
      <c r="J855" s="828"/>
      <c r="K855" s="829"/>
      <c r="L855" s="829"/>
      <c r="M855" s="828"/>
      <c r="N855" s="828"/>
      <c r="O855" s="828"/>
      <c r="P855" s="828"/>
      <c r="Q855" s="828"/>
      <c r="R855" s="828"/>
      <c r="S855" s="828"/>
      <c r="T855" s="830"/>
      <c r="U855" s="828"/>
      <c r="V855" s="828"/>
      <c r="W855" s="828"/>
    </row>
    <row r="856" spans="1:23" ht="16.5" customHeight="1">
      <c r="A856" s="828"/>
      <c r="B856" s="828"/>
      <c r="C856" s="828"/>
      <c r="D856" s="828"/>
      <c r="E856" s="828"/>
      <c r="F856" s="828"/>
      <c r="G856" s="828"/>
      <c r="H856" s="828"/>
      <c r="I856" s="828"/>
      <c r="J856" s="828"/>
      <c r="K856" s="829"/>
      <c r="L856" s="829"/>
      <c r="M856" s="828"/>
      <c r="N856" s="828"/>
      <c r="O856" s="828"/>
      <c r="P856" s="828"/>
      <c r="Q856" s="828"/>
      <c r="R856" s="828"/>
      <c r="S856" s="828"/>
      <c r="T856" s="830"/>
      <c r="U856" s="828"/>
      <c r="V856" s="828"/>
      <c r="W856" s="828"/>
    </row>
    <row r="857" spans="1:23" ht="16.5" customHeight="1">
      <c r="A857" s="828"/>
      <c r="B857" s="828"/>
      <c r="C857" s="828"/>
      <c r="D857" s="828"/>
      <c r="E857" s="828"/>
      <c r="F857" s="828"/>
      <c r="G857" s="828"/>
      <c r="H857" s="828"/>
      <c r="I857" s="828"/>
      <c r="J857" s="828"/>
      <c r="K857" s="829"/>
      <c r="L857" s="829"/>
      <c r="M857" s="828"/>
      <c r="N857" s="828"/>
      <c r="O857" s="828"/>
      <c r="P857" s="828"/>
      <c r="Q857" s="828"/>
      <c r="R857" s="828"/>
      <c r="S857" s="828"/>
      <c r="T857" s="830"/>
      <c r="U857" s="828"/>
      <c r="V857" s="828"/>
      <c r="W857" s="828"/>
    </row>
    <row r="858" spans="1:23" ht="16.5" customHeight="1">
      <c r="A858" s="828"/>
      <c r="B858" s="828"/>
      <c r="C858" s="828"/>
      <c r="D858" s="828"/>
      <c r="E858" s="828"/>
      <c r="F858" s="828"/>
      <c r="G858" s="828"/>
      <c r="H858" s="828"/>
      <c r="I858" s="828"/>
      <c r="J858" s="828"/>
      <c r="K858" s="829"/>
      <c r="L858" s="829"/>
      <c r="M858" s="828"/>
      <c r="N858" s="828"/>
      <c r="O858" s="828"/>
      <c r="P858" s="828"/>
      <c r="Q858" s="828"/>
      <c r="R858" s="828"/>
      <c r="S858" s="828"/>
      <c r="T858" s="830"/>
      <c r="U858" s="828"/>
      <c r="V858" s="828"/>
      <c r="W858" s="828"/>
    </row>
    <row r="859" spans="1:23" ht="16.5" customHeight="1">
      <c r="A859" s="828"/>
      <c r="B859" s="828"/>
      <c r="C859" s="828"/>
      <c r="D859" s="828"/>
      <c r="E859" s="828"/>
      <c r="F859" s="828"/>
      <c r="G859" s="828"/>
      <c r="H859" s="828"/>
      <c r="I859" s="828"/>
      <c r="J859" s="828"/>
      <c r="K859" s="829"/>
      <c r="L859" s="829"/>
      <c r="M859" s="828"/>
      <c r="N859" s="828"/>
      <c r="O859" s="828"/>
      <c r="P859" s="828"/>
      <c r="Q859" s="828"/>
      <c r="R859" s="828"/>
      <c r="S859" s="828"/>
      <c r="T859" s="830"/>
      <c r="U859" s="828"/>
      <c r="V859" s="828"/>
      <c r="W859" s="828"/>
    </row>
    <row r="860" spans="1:23" ht="16.5" customHeight="1">
      <c r="A860" s="828"/>
      <c r="B860" s="828"/>
      <c r="C860" s="828"/>
      <c r="D860" s="828"/>
      <c r="E860" s="828"/>
      <c r="F860" s="828"/>
      <c r="G860" s="828"/>
      <c r="H860" s="828"/>
      <c r="I860" s="828"/>
      <c r="J860" s="828"/>
      <c r="K860" s="829"/>
      <c r="L860" s="829"/>
      <c r="M860" s="828"/>
      <c r="N860" s="828"/>
      <c r="O860" s="828"/>
      <c r="P860" s="828"/>
      <c r="Q860" s="828"/>
      <c r="R860" s="828"/>
      <c r="S860" s="828"/>
      <c r="T860" s="830"/>
      <c r="U860" s="828"/>
      <c r="V860" s="828"/>
      <c r="W860" s="828"/>
    </row>
    <row r="861" spans="1:23" ht="16.5" customHeight="1">
      <c r="A861" s="828"/>
      <c r="B861" s="828"/>
      <c r="C861" s="828"/>
      <c r="D861" s="828"/>
      <c r="E861" s="828"/>
      <c r="F861" s="828"/>
      <c r="G861" s="828"/>
      <c r="H861" s="828"/>
      <c r="I861" s="828"/>
      <c r="J861" s="828"/>
      <c r="K861" s="829"/>
      <c r="L861" s="829"/>
      <c r="M861" s="828"/>
      <c r="N861" s="828"/>
      <c r="O861" s="828"/>
      <c r="P861" s="828"/>
      <c r="Q861" s="828"/>
      <c r="R861" s="828"/>
      <c r="S861" s="828"/>
      <c r="T861" s="830"/>
      <c r="U861" s="828"/>
      <c r="V861" s="828"/>
      <c r="W861" s="828"/>
    </row>
    <row r="862" spans="1:23" ht="16.5" customHeight="1">
      <c r="A862" s="828"/>
      <c r="B862" s="828"/>
      <c r="C862" s="828"/>
      <c r="D862" s="828"/>
      <c r="E862" s="828"/>
      <c r="F862" s="828"/>
      <c r="G862" s="828"/>
      <c r="H862" s="828"/>
      <c r="I862" s="828"/>
      <c r="J862" s="828"/>
      <c r="K862" s="829"/>
      <c r="L862" s="829"/>
      <c r="M862" s="828"/>
      <c r="N862" s="828"/>
      <c r="O862" s="828"/>
      <c r="P862" s="828"/>
      <c r="Q862" s="828"/>
      <c r="R862" s="828"/>
      <c r="S862" s="828"/>
      <c r="T862" s="830"/>
      <c r="U862" s="828"/>
      <c r="V862" s="828"/>
      <c r="W862" s="828"/>
    </row>
    <row r="863" spans="1:23" ht="16.5" customHeight="1">
      <c r="A863" s="828"/>
      <c r="B863" s="828"/>
      <c r="C863" s="828"/>
      <c r="D863" s="828"/>
      <c r="E863" s="828"/>
      <c r="F863" s="828"/>
      <c r="G863" s="828"/>
      <c r="H863" s="828"/>
      <c r="I863" s="828"/>
      <c r="J863" s="828"/>
      <c r="K863" s="829"/>
      <c r="L863" s="829"/>
      <c r="M863" s="828"/>
      <c r="N863" s="828"/>
      <c r="O863" s="828"/>
      <c r="P863" s="828"/>
      <c r="Q863" s="828"/>
      <c r="R863" s="828"/>
      <c r="S863" s="828"/>
      <c r="T863" s="830"/>
      <c r="U863" s="828"/>
      <c r="V863" s="828"/>
      <c r="W863" s="828"/>
    </row>
    <row r="864" spans="1:23" ht="16.5" customHeight="1">
      <c r="A864" s="828"/>
      <c r="B864" s="828"/>
      <c r="C864" s="828"/>
      <c r="D864" s="828"/>
      <c r="E864" s="828"/>
      <c r="F864" s="828"/>
      <c r="G864" s="828"/>
      <c r="H864" s="828"/>
      <c r="I864" s="828"/>
      <c r="J864" s="828"/>
      <c r="K864" s="829"/>
      <c r="L864" s="829"/>
      <c r="M864" s="828"/>
      <c r="N864" s="828"/>
      <c r="O864" s="828"/>
      <c r="P864" s="828"/>
      <c r="Q864" s="828"/>
      <c r="R864" s="828"/>
      <c r="S864" s="828"/>
      <c r="T864" s="830"/>
      <c r="U864" s="828"/>
      <c r="V864" s="828"/>
      <c r="W864" s="828"/>
    </row>
    <row r="865" spans="1:23" ht="16.5" customHeight="1">
      <c r="A865" s="828"/>
      <c r="B865" s="828"/>
      <c r="C865" s="828"/>
      <c r="D865" s="828"/>
      <c r="E865" s="828"/>
      <c r="F865" s="828"/>
      <c r="G865" s="828"/>
      <c r="H865" s="828"/>
      <c r="I865" s="828"/>
      <c r="J865" s="828"/>
      <c r="K865" s="829"/>
      <c r="L865" s="829"/>
      <c r="M865" s="828"/>
      <c r="N865" s="828"/>
      <c r="O865" s="828"/>
      <c r="P865" s="828"/>
      <c r="Q865" s="828"/>
      <c r="R865" s="828"/>
      <c r="S865" s="828"/>
      <c r="T865" s="830"/>
      <c r="U865" s="828"/>
      <c r="V865" s="828"/>
      <c r="W865" s="828"/>
    </row>
    <row r="866" spans="1:23" ht="16.5" customHeight="1">
      <c r="A866" s="828"/>
      <c r="B866" s="828"/>
      <c r="C866" s="828"/>
      <c r="D866" s="828"/>
      <c r="E866" s="828"/>
      <c r="F866" s="828"/>
      <c r="G866" s="828"/>
      <c r="H866" s="828"/>
      <c r="I866" s="828"/>
      <c r="J866" s="828"/>
      <c r="K866" s="829"/>
      <c r="L866" s="829"/>
      <c r="M866" s="828"/>
      <c r="N866" s="828"/>
      <c r="O866" s="828"/>
      <c r="P866" s="828"/>
      <c r="Q866" s="828"/>
      <c r="R866" s="828"/>
      <c r="S866" s="828"/>
      <c r="T866" s="830"/>
      <c r="U866" s="828"/>
      <c r="V866" s="828"/>
      <c r="W866" s="828"/>
    </row>
    <row r="867" spans="1:23" ht="16.5" customHeight="1">
      <c r="A867" s="828"/>
      <c r="B867" s="828"/>
      <c r="C867" s="828"/>
      <c r="D867" s="828"/>
      <c r="E867" s="828"/>
      <c r="F867" s="828"/>
      <c r="G867" s="828"/>
      <c r="H867" s="828"/>
      <c r="I867" s="828"/>
      <c r="J867" s="828"/>
      <c r="K867" s="829"/>
      <c r="L867" s="829"/>
      <c r="M867" s="828"/>
      <c r="N867" s="828"/>
      <c r="O867" s="828"/>
      <c r="P867" s="828"/>
      <c r="Q867" s="828"/>
      <c r="R867" s="828"/>
      <c r="S867" s="828"/>
      <c r="T867" s="830"/>
      <c r="U867" s="828"/>
      <c r="V867" s="828"/>
      <c r="W867" s="828"/>
    </row>
    <row r="868" spans="1:23" ht="16.5" customHeight="1">
      <c r="A868" s="828"/>
      <c r="B868" s="828"/>
      <c r="C868" s="828"/>
      <c r="D868" s="828"/>
      <c r="E868" s="828"/>
      <c r="F868" s="828"/>
      <c r="G868" s="828"/>
      <c r="H868" s="828"/>
      <c r="I868" s="828"/>
      <c r="J868" s="828"/>
      <c r="K868" s="829"/>
      <c r="L868" s="829"/>
      <c r="M868" s="828"/>
      <c r="N868" s="828"/>
      <c r="O868" s="828"/>
      <c r="P868" s="828"/>
      <c r="Q868" s="828"/>
      <c r="R868" s="828"/>
      <c r="S868" s="828"/>
      <c r="T868" s="830"/>
      <c r="U868" s="828"/>
      <c r="V868" s="828"/>
      <c r="W868" s="828"/>
    </row>
    <row r="869" spans="1:23" ht="16.5" customHeight="1">
      <c r="A869" s="828"/>
      <c r="B869" s="828"/>
      <c r="C869" s="828"/>
      <c r="D869" s="828"/>
      <c r="E869" s="828"/>
      <c r="F869" s="828"/>
      <c r="G869" s="828"/>
      <c r="H869" s="828"/>
      <c r="I869" s="828"/>
      <c r="J869" s="828"/>
      <c r="K869" s="829"/>
      <c r="L869" s="829"/>
      <c r="M869" s="828"/>
      <c r="N869" s="828"/>
      <c r="O869" s="828"/>
      <c r="P869" s="828"/>
      <c r="Q869" s="828"/>
      <c r="R869" s="828"/>
      <c r="S869" s="828"/>
      <c r="T869" s="830"/>
      <c r="U869" s="828"/>
      <c r="V869" s="828"/>
      <c r="W869" s="828"/>
    </row>
    <row r="870" spans="1:23" ht="16.5" customHeight="1">
      <c r="A870" s="828"/>
      <c r="B870" s="828"/>
      <c r="C870" s="828"/>
      <c r="D870" s="828"/>
      <c r="E870" s="828"/>
      <c r="F870" s="828"/>
      <c r="G870" s="828"/>
      <c r="H870" s="828"/>
      <c r="I870" s="828"/>
      <c r="J870" s="828"/>
      <c r="K870" s="829"/>
      <c r="L870" s="829"/>
      <c r="M870" s="828"/>
      <c r="N870" s="828"/>
      <c r="O870" s="828"/>
      <c r="P870" s="828"/>
      <c r="Q870" s="828"/>
      <c r="R870" s="828"/>
      <c r="S870" s="828"/>
      <c r="T870" s="830"/>
      <c r="U870" s="828"/>
      <c r="V870" s="828"/>
      <c r="W870" s="828"/>
    </row>
    <row r="871" spans="1:23" ht="16.5" customHeight="1">
      <c r="A871" s="828"/>
      <c r="B871" s="828"/>
      <c r="C871" s="828"/>
      <c r="D871" s="828"/>
      <c r="E871" s="828"/>
      <c r="F871" s="828"/>
      <c r="G871" s="828"/>
      <c r="H871" s="828"/>
      <c r="I871" s="828"/>
      <c r="J871" s="828"/>
      <c r="K871" s="829"/>
      <c r="L871" s="829"/>
      <c r="M871" s="828"/>
      <c r="N871" s="828"/>
      <c r="O871" s="828"/>
      <c r="P871" s="828"/>
      <c r="Q871" s="828"/>
      <c r="R871" s="828"/>
      <c r="S871" s="828"/>
      <c r="T871" s="830"/>
      <c r="U871" s="828"/>
      <c r="V871" s="828"/>
      <c r="W871" s="828"/>
    </row>
    <row r="872" spans="1:23" ht="16.5" customHeight="1">
      <c r="A872" s="828"/>
      <c r="B872" s="828"/>
      <c r="C872" s="828"/>
      <c r="D872" s="828"/>
      <c r="E872" s="828"/>
      <c r="F872" s="828"/>
      <c r="G872" s="828"/>
      <c r="H872" s="828"/>
      <c r="I872" s="828"/>
      <c r="J872" s="828"/>
      <c r="K872" s="829"/>
      <c r="L872" s="829"/>
      <c r="M872" s="828"/>
      <c r="N872" s="828"/>
      <c r="O872" s="828"/>
      <c r="P872" s="828"/>
      <c r="Q872" s="828"/>
      <c r="R872" s="828"/>
      <c r="S872" s="828"/>
      <c r="T872" s="830"/>
      <c r="U872" s="828"/>
      <c r="V872" s="828"/>
      <c r="W872" s="828"/>
    </row>
    <row r="873" spans="1:23" ht="16.5" customHeight="1">
      <c r="A873" s="828"/>
      <c r="B873" s="828"/>
      <c r="C873" s="828"/>
      <c r="D873" s="828"/>
      <c r="E873" s="828"/>
      <c r="F873" s="828"/>
      <c r="G873" s="828"/>
      <c r="H873" s="828"/>
      <c r="I873" s="828"/>
      <c r="J873" s="828"/>
      <c r="K873" s="829"/>
      <c r="L873" s="829"/>
      <c r="M873" s="828"/>
      <c r="N873" s="828"/>
      <c r="O873" s="828"/>
      <c r="P873" s="828"/>
      <c r="Q873" s="828"/>
      <c r="R873" s="828"/>
      <c r="S873" s="828"/>
      <c r="T873" s="830"/>
      <c r="U873" s="828"/>
      <c r="V873" s="828"/>
      <c r="W873" s="828"/>
    </row>
    <row r="874" spans="1:23" ht="16.5" customHeight="1">
      <c r="A874" s="828"/>
      <c r="B874" s="828"/>
      <c r="C874" s="828"/>
      <c r="D874" s="828"/>
      <c r="E874" s="828"/>
      <c r="F874" s="828"/>
      <c r="G874" s="828"/>
      <c r="H874" s="828"/>
      <c r="I874" s="828"/>
      <c r="J874" s="828"/>
      <c r="K874" s="829"/>
      <c r="L874" s="829"/>
      <c r="M874" s="828"/>
      <c r="N874" s="828"/>
      <c r="O874" s="828"/>
      <c r="P874" s="828"/>
      <c r="Q874" s="828"/>
      <c r="R874" s="828"/>
      <c r="S874" s="828"/>
      <c r="T874" s="830"/>
      <c r="U874" s="828"/>
      <c r="V874" s="828"/>
      <c r="W874" s="828"/>
    </row>
    <row r="875" spans="1:23" ht="16.5" customHeight="1">
      <c r="A875" s="828"/>
      <c r="B875" s="828"/>
      <c r="C875" s="828"/>
      <c r="D875" s="828"/>
      <c r="E875" s="828"/>
      <c r="F875" s="828"/>
      <c r="G875" s="828"/>
      <c r="H875" s="828"/>
      <c r="I875" s="828"/>
      <c r="J875" s="828"/>
      <c r="K875" s="829"/>
      <c r="L875" s="829"/>
      <c r="M875" s="828"/>
      <c r="N875" s="828"/>
      <c r="O875" s="828"/>
      <c r="P875" s="828"/>
      <c r="Q875" s="828"/>
      <c r="R875" s="828"/>
      <c r="S875" s="828"/>
      <c r="T875" s="830"/>
      <c r="U875" s="828"/>
      <c r="V875" s="828"/>
      <c r="W875" s="828"/>
    </row>
    <row r="876" spans="1:23" ht="16.5" customHeight="1">
      <c r="A876" s="828"/>
      <c r="B876" s="828"/>
      <c r="C876" s="828"/>
      <c r="D876" s="828"/>
      <c r="E876" s="828"/>
      <c r="F876" s="828"/>
      <c r="G876" s="828"/>
      <c r="H876" s="828"/>
      <c r="I876" s="828"/>
      <c r="J876" s="828"/>
      <c r="K876" s="829"/>
      <c r="L876" s="829"/>
      <c r="M876" s="828"/>
      <c r="N876" s="828"/>
      <c r="O876" s="828"/>
      <c r="P876" s="828"/>
      <c r="Q876" s="828"/>
      <c r="R876" s="828"/>
      <c r="S876" s="828"/>
      <c r="T876" s="830"/>
      <c r="U876" s="828"/>
      <c r="V876" s="828"/>
      <c r="W876" s="828"/>
    </row>
    <row r="877" spans="1:23" ht="16.5" customHeight="1">
      <c r="A877" s="828"/>
      <c r="B877" s="828"/>
      <c r="C877" s="828"/>
      <c r="D877" s="828"/>
      <c r="E877" s="828"/>
      <c r="F877" s="828"/>
      <c r="G877" s="828"/>
      <c r="H877" s="828"/>
      <c r="I877" s="828"/>
      <c r="J877" s="828"/>
      <c r="K877" s="829"/>
      <c r="L877" s="829"/>
      <c r="M877" s="828"/>
      <c r="N877" s="828"/>
      <c r="O877" s="828"/>
      <c r="P877" s="828"/>
      <c r="Q877" s="828"/>
      <c r="R877" s="828"/>
      <c r="S877" s="828"/>
      <c r="T877" s="830"/>
      <c r="U877" s="828"/>
      <c r="V877" s="828"/>
      <c r="W877" s="828"/>
    </row>
    <row r="878" spans="1:23" ht="16.5" customHeight="1">
      <c r="A878" s="828"/>
      <c r="B878" s="828"/>
      <c r="C878" s="828"/>
      <c r="D878" s="828"/>
      <c r="E878" s="828"/>
      <c r="F878" s="828"/>
      <c r="G878" s="828"/>
      <c r="H878" s="828"/>
      <c r="I878" s="828"/>
      <c r="J878" s="828"/>
      <c r="K878" s="829"/>
      <c r="L878" s="829"/>
      <c r="M878" s="828"/>
      <c r="N878" s="828"/>
      <c r="O878" s="828"/>
      <c r="P878" s="828"/>
      <c r="Q878" s="828"/>
      <c r="R878" s="828"/>
      <c r="S878" s="828"/>
      <c r="T878" s="830"/>
      <c r="U878" s="828"/>
      <c r="V878" s="828"/>
      <c r="W878" s="828"/>
    </row>
    <row r="879" spans="1:23" ht="16.5" customHeight="1">
      <c r="A879" s="828"/>
      <c r="B879" s="828"/>
      <c r="C879" s="828"/>
      <c r="D879" s="828"/>
      <c r="E879" s="828"/>
      <c r="F879" s="828"/>
      <c r="G879" s="828"/>
      <c r="H879" s="828"/>
      <c r="I879" s="828"/>
      <c r="J879" s="828"/>
      <c r="K879" s="829"/>
      <c r="L879" s="829"/>
      <c r="M879" s="828"/>
      <c r="N879" s="828"/>
      <c r="O879" s="828"/>
      <c r="P879" s="828"/>
      <c r="Q879" s="828"/>
      <c r="R879" s="828"/>
      <c r="S879" s="828"/>
      <c r="T879" s="830"/>
      <c r="U879" s="828"/>
      <c r="V879" s="828"/>
      <c r="W879" s="828"/>
    </row>
    <row r="880" spans="1:23" ht="16.5" customHeight="1">
      <c r="A880" s="828"/>
      <c r="B880" s="828"/>
      <c r="C880" s="828"/>
      <c r="D880" s="828"/>
      <c r="E880" s="828"/>
      <c r="F880" s="828"/>
      <c r="G880" s="828"/>
      <c r="H880" s="828"/>
      <c r="I880" s="828"/>
      <c r="J880" s="828"/>
      <c r="K880" s="829"/>
      <c r="L880" s="829"/>
      <c r="M880" s="828"/>
      <c r="N880" s="828"/>
      <c r="O880" s="828"/>
      <c r="P880" s="828"/>
      <c r="Q880" s="828"/>
      <c r="R880" s="828"/>
      <c r="S880" s="828"/>
      <c r="T880" s="830"/>
      <c r="U880" s="828"/>
      <c r="V880" s="828"/>
      <c r="W880" s="828"/>
    </row>
    <row r="881" spans="1:23" ht="16.5" customHeight="1">
      <c r="A881" s="828"/>
      <c r="B881" s="828"/>
      <c r="C881" s="828"/>
      <c r="D881" s="828"/>
      <c r="E881" s="828"/>
      <c r="F881" s="828"/>
      <c r="G881" s="828"/>
      <c r="H881" s="828"/>
      <c r="I881" s="828"/>
      <c r="J881" s="828"/>
      <c r="K881" s="829"/>
      <c r="L881" s="829"/>
      <c r="M881" s="828"/>
      <c r="N881" s="828"/>
      <c r="O881" s="828"/>
      <c r="P881" s="828"/>
      <c r="Q881" s="828"/>
      <c r="R881" s="828"/>
      <c r="S881" s="828"/>
      <c r="T881" s="830"/>
      <c r="U881" s="828"/>
      <c r="V881" s="828"/>
      <c r="W881" s="828"/>
    </row>
    <row r="882" spans="1:23" ht="16.5" customHeight="1">
      <c r="A882" s="828"/>
      <c r="B882" s="828"/>
      <c r="C882" s="828"/>
      <c r="D882" s="828"/>
      <c r="E882" s="828"/>
      <c r="F882" s="828"/>
      <c r="G882" s="828"/>
      <c r="H882" s="828"/>
      <c r="I882" s="828"/>
      <c r="J882" s="828"/>
      <c r="K882" s="829"/>
      <c r="L882" s="829"/>
      <c r="M882" s="828"/>
      <c r="N882" s="828"/>
      <c r="O882" s="828"/>
      <c r="P882" s="828"/>
      <c r="Q882" s="828"/>
      <c r="R882" s="828"/>
      <c r="S882" s="828"/>
      <c r="T882" s="830"/>
      <c r="U882" s="828"/>
      <c r="V882" s="828"/>
      <c r="W882" s="828"/>
    </row>
    <row r="883" spans="1:23" ht="16.5" customHeight="1">
      <c r="A883" s="828"/>
      <c r="B883" s="828"/>
      <c r="C883" s="828"/>
      <c r="D883" s="828"/>
      <c r="E883" s="828"/>
      <c r="F883" s="828"/>
      <c r="G883" s="828"/>
      <c r="H883" s="828"/>
      <c r="I883" s="828"/>
      <c r="J883" s="828"/>
      <c r="K883" s="829"/>
      <c r="L883" s="829"/>
      <c r="M883" s="828"/>
      <c r="N883" s="828"/>
      <c r="O883" s="828"/>
      <c r="P883" s="828"/>
      <c r="Q883" s="828"/>
      <c r="R883" s="828"/>
      <c r="S883" s="828"/>
      <c r="T883" s="830"/>
      <c r="U883" s="828"/>
      <c r="V883" s="828"/>
      <c r="W883" s="828"/>
    </row>
    <row r="884" spans="1:23" ht="16.5" customHeight="1">
      <c r="A884" s="828"/>
      <c r="B884" s="828"/>
      <c r="C884" s="828"/>
      <c r="D884" s="828"/>
      <c r="E884" s="828"/>
      <c r="F884" s="828"/>
      <c r="G884" s="828"/>
      <c r="H884" s="828"/>
      <c r="I884" s="828"/>
      <c r="J884" s="828"/>
      <c r="K884" s="829"/>
      <c r="L884" s="829"/>
      <c r="M884" s="828"/>
      <c r="N884" s="828"/>
      <c r="O884" s="828"/>
      <c r="P884" s="828"/>
      <c r="Q884" s="828"/>
      <c r="R884" s="828"/>
      <c r="S884" s="828"/>
      <c r="T884" s="830"/>
      <c r="U884" s="828"/>
      <c r="V884" s="828"/>
      <c r="W884" s="828"/>
    </row>
    <row r="885" spans="1:23" ht="16.5" customHeight="1">
      <c r="A885" s="828"/>
      <c r="B885" s="828"/>
      <c r="C885" s="828"/>
      <c r="D885" s="828"/>
      <c r="E885" s="828"/>
      <c r="F885" s="828"/>
      <c r="G885" s="828"/>
      <c r="H885" s="828"/>
      <c r="I885" s="828"/>
      <c r="J885" s="828"/>
      <c r="K885" s="829"/>
      <c r="L885" s="829"/>
      <c r="M885" s="828"/>
      <c r="N885" s="828"/>
      <c r="O885" s="828"/>
      <c r="P885" s="828"/>
      <c r="Q885" s="828"/>
      <c r="R885" s="828"/>
      <c r="S885" s="828"/>
      <c r="T885" s="830"/>
      <c r="U885" s="828"/>
      <c r="V885" s="828"/>
      <c r="W885" s="828"/>
    </row>
    <row r="886" spans="1:23" ht="16.5" customHeight="1">
      <c r="A886" s="828"/>
      <c r="B886" s="828"/>
      <c r="C886" s="828"/>
      <c r="D886" s="828"/>
      <c r="E886" s="828"/>
      <c r="F886" s="828"/>
      <c r="G886" s="828"/>
      <c r="H886" s="828"/>
      <c r="I886" s="828"/>
      <c r="J886" s="828"/>
      <c r="K886" s="829"/>
      <c r="L886" s="829"/>
      <c r="M886" s="828"/>
      <c r="N886" s="828"/>
      <c r="O886" s="828"/>
      <c r="P886" s="828"/>
      <c r="Q886" s="828"/>
      <c r="R886" s="828"/>
      <c r="S886" s="828"/>
      <c r="T886" s="830"/>
      <c r="U886" s="828"/>
      <c r="V886" s="828"/>
      <c r="W886" s="828"/>
    </row>
    <row r="887" spans="1:23" ht="16.5" customHeight="1">
      <c r="A887" s="828"/>
      <c r="B887" s="828"/>
      <c r="C887" s="828"/>
      <c r="D887" s="828"/>
      <c r="E887" s="828"/>
      <c r="F887" s="828"/>
      <c r="G887" s="828"/>
      <c r="H887" s="828"/>
      <c r="I887" s="828"/>
      <c r="J887" s="828"/>
      <c r="K887" s="829"/>
      <c r="L887" s="829"/>
      <c r="M887" s="828"/>
      <c r="N887" s="828"/>
      <c r="O887" s="828"/>
      <c r="P887" s="828"/>
      <c r="Q887" s="828"/>
      <c r="R887" s="828"/>
      <c r="S887" s="828"/>
      <c r="T887" s="830"/>
      <c r="U887" s="828"/>
      <c r="V887" s="828"/>
      <c r="W887" s="828"/>
    </row>
    <row r="888" spans="1:23" ht="16.5" customHeight="1">
      <c r="A888" s="828"/>
      <c r="B888" s="828"/>
      <c r="C888" s="828"/>
      <c r="D888" s="828"/>
      <c r="E888" s="828"/>
      <c r="F888" s="828"/>
      <c r="G888" s="828"/>
      <c r="H888" s="828"/>
      <c r="I888" s="828"/>
      <c r="J888" s="828"/>
      <c r="K888" s="829"/>
      <c r="L888" s="829"/>
      <c r="M888" s="828"/>
      <c r="N888" s="828"/>
      <c r="O888" s="828"/>
      <c r="P888" s="828"/>
      <c r="Q888" s="828"/>
      <c r="R888" s="828"/>
      <c r="S888" s="828"/>
      <c r="T888" s="830"/>
      <c r="U888" s="828"/>
      <c r="V888" s="828"/>
      <c r="W888" s="828"/>
    </row>
    <row r="889" spans="1:23" ht="16.5" customHeight="1">
      <c r="A889" s="828"/>
      <c r="B889" s="828"/>
      <c r="C889" s="828"/>
      <c r="D889" s="828"/>
      <c r="E889" s="828"/>
      <c r="F889" s="828"/>
      <c r="G889" s="828"/>
      <c r="H889" s="828"/>
      <c r="I889" s="828"/>
      <c r="J889" s="828"/>
      <c r="K889" s="829"/>
      <c r="L889" s="829"/>
      <c r="M889" s="828"/>
      <c r="N889" s="828"/>
      <c r="O889" s="828"/>
      <c r="P889" s="828"/>
      <c r="Q889" s="828"/>
      <c r="R889" s="828"/>
      <c r="S889" s="828"/>
      <c r="T889" s="830"/>
      <c r="U889" s="828"/>
      <c r="V889" s="828"/>
      <c r="W889" s="828"/>
    </row>
    <row r="890" spans="1:23" ht="16.5" customHeight="1">
      <c r="A890" s="828"/>
      <c r="B890" s="828"/>
      <c r="C890" s="828"/>
      <c r="D890" s="828"/>
      <c r="E890" s="828"/>
      <c r="F890" s="828"/>
      <c r="G890" s="828"/>
      <c r="H890" s="828"/>
      <c r="I890" s="828"/>
      <c r="J890" s="828"/>
      <c r="K890" s="829"/>
      <c r="L890" s="829"/>
      <c r="M890" s="828"/>
      <c r="N890" s="828"/>
      <c r="O890" s="828"/>
      <c r="P890" s="828"/>
      <c r="Q890" s="828"/>
      <c r="R890" s="828"/>
      <c r="S890" s="828"/>
      <c r="T890" s="830"/>
      <c r="U890" s="828"/>
      <c r="V890" s="828"/>
      <c r="W890" s="828"/>
    </row>
    <row r="891" spans="1:23" ht="16.5" customHeight="1">
      <c r="A891" s="828"/>
      <c r="B891" s="828"/>
      <c r="C891" s="828"/>
      <c r="D891" s="828"/>
      <c r="E891" s="828"/>
      <c r="F891" s="828"/>
      <c r="G891" s="828"/>
      <c r="H891" s="828"/>
      <c r="I891" s="828"/>
      <c r="J891" s="828"/>
      <c r="K891" s="829"/>
      <c r="L891" s="829"/>
      <c r="M891" s="828"/>
      <c r="N891" s="828"/>
      <c r="O891" s="828"/>
      <c r="P891" s="828"/>
      <c r="Q891" s="828"/>
      <c r="R891" s="828"/>
      <c r="S891" s="828"/>
      <c r="T891" s="830"/>
      <c r="U891" s="828"/>
      <c r="V891" s="828"/>
      <c r="W891" s="828"/>
    </row>
    <row r="892" spans="1:23" ht="16.5" customHeight="1">
      <c r="A892" s="828"/>
      <c r="B892" s="828"/>
      <c r="C892" s="828"/>
      <c r="D892" s="828"/>
      <c r="E892" s="828"/>
      <c r="F892" s="828"/>
      <c r="G892" s="828"/>
      <c r="H892" s="828"/>
      <c r="I892" s="828"/>
      <c r="J892" s="828"/>
      <c r="K892" s="829"/>
      <c r="L892" s="829"/>
      <c r="M892" s="828"/>
      <c r="N892" s="828"/>
      <c r="O892" s="828"/>
      <c r="P892" s="828"/>
      <c r="Q892" s="828"/>
      <c r="R892" s="828"/>
      <c r="S892" s="828"/>
      <c r="T892" s="830"/>
      <c r="U892" s="828"/>
      <c r="V892" s="828"/>
      <c r="W892" s="828"/>
    </row>
    <row r="893" spans="1:23" ht="16.5" customHeight="1">
      <c r="A893" s="828"/>
      <c r="B893" s="828"/>
      <c r="C893" s="828"/>
      <c r="D893" s="828"/>
      <c r="E893" s="828"/>
      <c r="F893" s="828"/>
      <c r="G893" s="828"/>
      <c r="H893" s="828"/>
      <c r="I893" s="828"/>
      <c r="J893" s="828"/>
      <c r="K893" s="829"/>
      <c r="L893" s="829"/>
      <c r="M893" s="828"/>
      <c r="N893" s="828"/>
      <c r="O893" s="828"/>
      <c r="P893" s="828"/>
      <c r="Q893" s="828"/>
      <c r="R893" s="828"/>
      <c r="S893" s="828"/>
      <c r="T893" s="830"/>
      <c r="U893" s="828"/>
      <c r="V893" s="828"/>
      <c r="W893" s="828"/>
    </row>
    <row r="894" spans="1:23" ht="16.5" customHeight="1">
      <c r="A894" s="828"/>
      <c r="B894" s="828"/>
      <c r="C894" s="828"/>
      <c r="D894" s="828"/>
      <c r="E894" s="828"/>
      <c r="F894" s="828"/>
      <c r="G894" s="828"/>
      <c r="H894" s="828"/>
      <c r="I894" s="828"/>
      <c r="J894" s="828"/>
      <c r="K894" s="829"/>
      <c r="L894" s="829"/>
      <c r="M894" s="828"/>
      <c r="N894" s="828"/>
      <c r="O894" s="828"/>
      <c r="P894" s="828"/>
      <c r="Q894" s="828"/>
      <c r="R894" s="828"/>
      <c r="S894" s="828"/>
      <c r="T894" s="830"/>
      <c r="U894" s="828"/>
      <c r="V894" s="828"/>
      <c r="W894" s="828"/>
    </row>
    <row r="895" spans="1:23" ht="16.5" customHeight="1">
      <c r="A895" s="828"/>
      <c r="B895" s="828"/>
      <c r="C895" s="828"/>
      <c r="D895" s="828"/>
      <c r="E895" s="828"/>
      <c r="F895" s="828"/>
      <c r="G895" s="828"/>
      <c r="H895" s="828"/>
      <c r="I895" s="828"/>
      <c r="J895" s="828"/>
      <c r="K895" s="829"/>
      <c r="L895" s="829"/>
      <c r="M895" s="828"/>
      <c r="N895" s="828"/>
      <c r="O895" s="828"/>
      <c r="P895" s="828"/>
      <c r="Q895" s="828"/>
      <c r="R895" s="828"/>
      <c r="S895" s="828"/>
      <c r="T895" s="830"/>
      <c r="U895" s="828"/>
      <c r="V895" s="828"/>
      <c r="W895" s="828"/>
    </row>
    <row r="896" spans="1:23" ht="16.5" customHeight="1">
      <c r="A896" s="828"/>
      <c r="B896" s="828"/>
      <c r="C896" s="828"/>
      <c r="D896" s="828"/>
      <c r="E896" s="828"/>
      <c r="F896" s="828"/>
      <c r="G896" s="828"/>
      <c r="H896" s="828"/>
      <c r="I896" s="828"/>
      <c r="J896" s="828"/>
      <c r="K896" s="829"/>
      <c r="L896" s="829"/>
      <c r="M896" s="828"/>
      <c r="N896" s="828"/>
      <c r="O896" s="828"/>
      <c r="P896" s="828"/>
      <c r="Q896" s="828"/>
      <c r="R896" s="828"/>
      <c r="S896" s="828"/>
      <c r="T896" s="830"/>
      <c r="U896" s="828"/>
      <c r="V896" s="828"/>
      <c r="W896" s="828"/>
    </row>
    <row r="897" spans="1:23" ht="16.5" customHeight="1">
      <c r="A897" s="828"/>
      <c r="B897" s="828"/>
      <c r="C897" s="828"/>
      <c r="D897" s="828"/>
      <c r="E897" s="828"/>
      <c r="F897" s="828"/>
      <c r="G897" s="828"/>
      <c r="H897" s="828"/>
      <c r="I897" s="828"/>
      <c r="J897" s="828"/>
      <c r="K897" s="829"/>
      <c r="L897" s="829"/>
      <c r="M897" s="828"/>
      <c r="N897" s="828"/>
      <c r="O897" s="828"/>
      <c r="P897" s="828"/>
      <c r="Q897" s="828"/>
      <c r="R897" s="828"/>
      <c r="S897" s="828"/>
      <c r="T897" s="830"/>
      <c r="U897" s="828"/>
      <c r="V897" s="828"/>
      <c r="W897" s="828"/>
    </row>
    <row r="898" spans="1:23" ht="16.5" customHeight="1">
      <c r="A898" s="828"/>
      <c r="B898" s="828"/>
      <c r="C898" s="828"/>
      <c r="D898" s="828"/>
      <c r="E898" s="828"/>
      <c r="F898" s="828"/>
      <c r="G898" s="828"/>
      <c r="H898" s="828"/>
      <c r="I898" s="828"/>
      <c r="J898" s="828"/>
      <c r="K898" s="829"/>
      <c r="L898" s="829"/>
      <c r="M898" s="828"/>
      <c r="N898" s="828"/>
      <c r="O898" s="828"/>
      <c r="P898" s="828"/>
      <c r="Q898" s="828"/>
      <c r="R898" s="828"/>
      <c r="S898" s="828"/>
      <c r="T898" s="830"/>
      <c r="U898" s="828"/>
      <c r="V898" s="828"/>
      <c r="W898" s="828"/>
    </row>
    <row r="899" spans="1:23" ht="16.5" customHeight="1">
      <c r="A899" s="828"/>
      <c r="B899" s="828"/>
      <c r="C899" s="828"/>
      <c r="D899" s="828"/>
      <c r="E899" s="828"/>
      <c r="F899" s="828"/>
      <c r="G899" s="828"/>
      <c r="H899" s="828"/>
      <c r="I899" s="828"/>
      <c r="J899" s="828"/>
      <c r="K899" s="829"/>
      <c r="L899" s="829"/>
      <c r="M899" s="828"/>
      <c r="N899" s="828"/>
      <c r="O899" s="828"/>
      <c r="P899" s="828"/>
      <c r="Q899" s="828"/>
      <c r="R899" s="828"/>
      <c r="S899" s="828"/>
      <c r="T899" s="830"/>
      <c r="U899" s="828"/>
      <c r="V899" s="828"/>
      <c r="W899" s="828"/>
    </row>
    <row r="900" spans="1:23" ht="16.5" customHeight="1">
      <c r="A900" s="828"/>
      <c r="B900" s="828"/>
      <c r="C900" s="828"/>
      <c r="D900" s="828"/>
      <c r="E900" s="828"/>
      <c r="F900" s="828"/>
      <c r="G900" s="828"/>
      <c r="H900" s="828"/>
      <c r="I900" s="828"/>
      <c r="J900" s="828"/>
      <c r="K900" s="829"/>
      <c r="L900" s="829"/>
      <c r="M900" s="828"/>
      <c r="N900" s="828"/>
      <c r="O900" s="828"/>
      <c r="P900" s="828"/>
      <c r="Q900" s="828"/>
      <c r="R900" s="828"/>
      <c r="S900" s="828"/>
      <c r="T900" s="830"/>
      <c r="U900" s="828"/>
      <c r="V900" s="828"/>
      <c r="W900" s="828"/>
    </row>
    <row r="901" spans="1:23" ht="16.5" customHeight="1">
      <c r="A901" s="828"/>
      <c r="B901" s="828"/>
      <c r="C901" s="828"/>
      <c r="D901" s="828"/>
      <c r="E901" s="828"/>
      <c r="F901" s="828"/>
      <c r="G901" s="828"/>
      <c r="H901" s="828"/>
      <c r="I901" s="828"/>
      <c r="J901" s="828"/>
      <c r="K901" s="829"/>
      <c r="L901" s="829"/>
      <c r="M901" s="828"/>
      <c r="N901" s="828"/>
      <c r="O901" s="828"/>
      <c r="P901" s="828"/>
      <c r="Q901" s="828"/>
      <c r="R901" s="828"/>
      <c r="S901" s="828"/>
      <c r="T901" s="830"/>
      <c r="U901" s="828"/>
      <c r="V901" s="828"/>
      <c r="W901" s="828"/>
    </row>
    <row r="902" spans="1:23" ht="16.5" customHeight="1">
      <c r="A902" s="828"/>
      <c r="B902" s="828"/>
      <c r="C902" s="828"/>
      <c r="D902" s="828"/>
      <c r="E902" s="828"/>
      <c r="F902" s="828"/>
      <c r="G902" s="828"/>
      <c r="H902" s="828"/>
      <c r="I902" s="828"/>
      <c r="J902" s="828"/>
      <c r="K902" s="829"/>
      <c r="L902" s="829"/>
      <c r="M902" s="828"/>
      <c r="N902" s="828"/>
      <c r="O902" s="828"/>
      <c r="P902" s="828"/>
      <c r="Q902" s="828"/>
      <c r="R902" s="828"/>
      <c r="S902" s="828"/>
      <c r="T902" s="830"/>
      <c r="U902" s="828"/>
      <c r="V902" s="828"/>
      <c r="W902" s="828"/>
    </row>
    <row r="903" spans="1:23" ht="16.5" customHeight="1">
      <c r="A903" s="828"/>
      <c r="B903" s="828"/>
      <c r="C903" s="828"/>
      <c r="D903" s="828"/>
      <c r="E903" s="828"/>
      <c r="F903" s="828"/>
      <c r="G903" s="828"/>
      <c r="H903" s="828"/>
      <c r="I903" s="828"/>
      <c r="J903" s="828"/>
      <c r="K903" s="829"/>
      <c r="L903" s="829"/>
      <c r="M903" s="828"/>
      <c r="N903" s="828"/>
      <c r="O903" s="828"/>
      <c r="P903" s="828"/>
      <c r="Q903" s="828"/>
      <c r="R903" s="828"/>
      <c r="S903" s="828"/>
      <c r="T903" s="830"/>
      <c r="U903" s="828"/>
      <c r="V903" s="828"/>
      <c r="W903" s="828"/>
    </row>
    <row r="904" spans="1:23" ht="16.5" customHeight="1">
      <c r="A904" s="828"/>
      <c r="B904" s="828"/>
      <c r="C904" s="828"/>
      <c r="D904" s="828"/>
      <c r="E904" s="828"/>
      <c r="F904" s="828"/>
      <c r="G904" s="828"/>
      <c r="H904" s="828"/>
      <c r="I904" s="828"/>
      <c r="J904" s="828"/>
      <c r="K904" s="829"/>
      <c r="L904" s="829"/>
      <c r="M904" s="828"/>
      <c r="N904" s="828"/>
      <c r="O904" s="828"/>
      <c r="P904" s="828"/>
      <c r="Q904" s="828"/>
      <c r="R904" s="828"/>
      <c r="S904" s="828"/>
      <c r="T904" s="830"/>
      <c r="U904" s="828"/>
      <c r="V904" s="828"/>
      <c r="W904" s="828"/>
    </row>
    <row r="905" spans="1:23" ht="16.5" customHeight="1">
      <c r="A905" s="828"/>
      <c r="B905" s="828"/>
      <c r="C905" s="828"/>
      <c r="D905" s="828"/>
      <c r="E905" s="828"/>
      <c r="F905" s="828"/>
      <c r="G905" s="828"/>
      <c r="H905" s="828"/>
      <c r="I905" s="828"/>
      <c r="J905" s="828"/>
      <c r="K905" s="829"/>
      <c r="L905" s="829"/>
      <c r="M905" s="828"/>
      <c r="N905" s="828"/>
      <c r="O905" s="828"/>
      <c r="P905" s="828"/>
      <c r="Q905" s="828"/>
      <c r="R905" s="828"/>
      <c r="S905" s="828"/>
      <c r="T905" s="830"/>
      <c r="U905" s="828"/>
      <c r="V905" s="828"/>
      <c r="W905" s="828"/>
    </row>
    <row r="906" spans="1:23" ht="16.5" customHeight="1">
      <c r="A906" s="828"/>
      <c r="B906" s="828"/>
      <c r="C906" s="828"/>
      <c r="D906" s="828"/>
      <c r="E906" s="828"/>
      <c r="F906" s="828"/>
      <c r="G906" s="828"/>
      <c r="H906" s="828"/>
      <c r="I906" s="828"/>
      <c r="J906" s="828"/>
      <c r="K906" s="829"/>
      <c r="L906" s="829"/>
      <c r="M906" s="828"/>
      <c r="N906" s="828"/>
      <c r="O906" s="828"/>
      <c r="P906" s="828"/>
      <c r="Q906" s="828"/>
      <c r="R906" s="828"/>
      <c r="S906" s="828"/>
      <c r="T906" s="830"/>
      <c r="U906" s="828"/>
      <c r="V906" s="828"/>
      <c r="W906" s="828"/>
    </row>
    <row r="907" spans="1:23" ht="16.5" customHeight="1">
      <c r="A907" s="828"/>
      <c r="B907" s="828"/>
      <c r="C907" s="828"/>
      <c r="D907" s="828"/>
      <c r="E907" s="828"/>
      <c r="F907" s="828"/>
      <c r="G907" s="828"/>
      <c r="H907" s="828"/>
      <c r="I907" s="828"/>
      <c r="J907" s="828"/>
      <c r="K907" s="829"/>
      <c r="L907" s="829"/>
      <c r="M907" s="828"/>
      <c r="N907" s="828"/>
      <c r="O907" s="828"/>
      <c r="P907" s="828"/>
      <c r="Q907" s="828"/>
      <c r="R907" s="828"/>
      <c r="S907" s="828"/>
      <c r="T907" s="830"/>
      <c r="U907" s="828"/>
      <c r="V907" s="828"/>
      <c r="W907" s="828"/>
    </row>
    <row r="908" spans="1:23" ht="16.5" customHeight="1">
      <c r="A908" s="828"/>
      <c r="B908" s="828"/>
      <c r="C908" s="828"/>
      <c r="D908" s="828"/>
      <c r="E908" s="828"/>
      <c r="F908" s="828"/>
      <c r="G908" s="828"/>
      <c r="H908" s="828"/>
      <c r="I908" s="828"/>
      <c r="J908" s="828"/>
      <c r="K908" s="829"/>
      <c r="L908" s="829"/>
      <c r="M908" s="828"/>
      <c r="N908" s="828"/>
      <c r="O908" s="828"/>
      <c r="P908" s="828"/>
      <c r="Q908" s="828"/>
      <c r="R908" s="828"/>
      <c r="S908" s="828"/>
      <c r="T908" s="830"/>
      <c r="U908" s="828"/>
      <c r="V908" s="828"/>
      <c r="W908" s="828"/>
    </row>
    <row r="909" spans="1:23" ht="16.5" customHeight="1">
      <c r="A909" s="828"/>
      <c r="B909" s="828"/>
      <c r="C909" s="828"/>
      <c r="D909" s="828"/>
      <c r="E909" s="828"/>
      <c r="F909" s="828"/>
      <c r="G909" s="828"/>
      <c r="H909" s="828"/>
      <c r="I909" s="828"/>
      <c r="J909" s="828"/>
      <c r="K909" s="829"/>
      <c r="L909" s="829"/>
      <c r="M909" s="828"/>
      <c r="N909" s="828"/>
      <c r="O909" s="828"/>
      <c r="P909" s="828"/>
      <c r="Q909" s="828"/>
      <c r="R909" s="828"/>
      <c r="S909" s="828"/>
      <c r="T909" s="830"/>
      <c r="U909" s="828"/>
      <c r="V909" s="828"/>
      <c r="W909" s="828"/>
    </row>
    <row r="910" spans="1:23" ht="16.5" customHeight="1">
      <c r="A910" s="828"/>
      <c r="B910" s="828"/>
      <c r="C910" s="828"/>
      <c r="D910" s="828"/>
      <c r="E910" s="828"/>
      <c r="F910" s="828"/>
      <c r="G910" s="828"/>
      <c r="H910" s="828"/>
      <c r="I910" s="828"/>
      <c r="J910" s="828"/>
      <c r="K910" s="829"/>
      <c r="L910" s="829"/>
      <c r="M910" s="828"/>
      <c r="N910" s="828"/>
      <c r="O910" s="828"/>
      <c r="P910" s="828"/>
      <c r="Q910" s="828"/>
      <c r="R910" s="828"/>
      <c r="S910" s="828"/>
      <c r="T910" s="830"/>
      <c r="U910" s="828"/>
      <c r="V910" s="828"/>
      <c r="W910" s="828"/>
    </row>
    <row r="911" spans="1:23" ht="16.5" customHeight="1">
      <c r="A911" s="828"/>
      <c r="B911" s="828"/>
      <c r="C911" s="828"/>
      <c r="D911" s="828"/>
      <c r="E911" s="828"/>
      <c r="F911" s="828"/>
      <c r="G911" s="828"/>
      <c r="H911" s="828"/>
      <c r="I911" s="828"/>
      <c r="J911" s="828"/>
      <c r="K911" s="829"/>
      <c r="L911" s="829"/>
      <c r="M911" s="828"/>
      <c r="N911" s="828"/>
      <c r="O911" s="828"/>
      <c r="P911" s="828"/>
      <c r="Q911" s="828"/>
      <c r="R911" s="828"/>
      <c r="S911" s="828"/>
      <c r="T911" s="830"/>
      <c r="U911" s="828"/>
      <c r="V911" s="828"/>
      <c r="W911" s="828"/>
    </row>
    <row r="912" spans="1:23" ht="16.5" customHeight="1">
      <c r="A912" s="828"/>
      <c r="B912" s="828"/>
      <c r="C912" s="828"/>
      <c r="D912" s="828"/>
      <c r="E912" s="828"/>
      <c r="F912" s="828"/>
      <c r="G912" s="828"/>
      <c r="H912" s="828"/>
      <c r="I912" s="828"/>
      <c r="J912" s="828"/>
      <c r="K912" s="829"/>
      <c r="L912" s="829"/>
      <c r="M912" s="828"/>
      <c r="N912" s="828"/>
      <c r="O912" s="828"/>
      <c r="P912" s="828"/>
      <c r="Q912" s="828"/>
      <c r="R912" s="828"/>
      <c r="S912" s="828"/>
      <c r="T912" s="830"/>
      <c r="U912" s="828"/>
      <c r="V912" s="828"/>
      <c r="W912" s="828"/>
    </row>
    <row r="913" spans="1:23" ht="16.5" customHeight="1">
      <c r="A913" s="828"/>
      <c r="B913" s="828"/>
      <c r="C913" s="828"/>
      <c r="D913" s="828"/>
      <c r="E913" s="828"/>
      <c r="F913" s="828"/>
      <c r="G913" s="828"/>
      <c r="H913" s="828"/>
      <c r="I913" s="828"/>
      <c r="J913" s="828"/>
      <c r="K913" s="829"/>
      <c r="L913" s="829"/>
      <c r="M913" s="828"/>
      <c r="N913" s="828"/>
      <c r="O913" s="828"/>
      <c r="P913" s="828"/>
      <c r="Q913" s="828"/>
      <c r="R913" s="828"/>
      <c r="S913" s="828"/>
      <c r="T913" s="830"/>
      <c r="U913" s="828"/>
      <c r="V913" s="828"/>
      <c r="W913" s="828"/>
    </row>
    <row r="914" spans="1:23" ht="16.5" customHeight="1">
      <c r="A914" s="828"/>
      <c r="B914" s="828"/>
      <c r="C914" s="828"/>
      <c r="D914" s="828"/>
      <c r="E914" s="828"/>
      <c r="F914" s="828"/>
      <c r="G914" s="828"/>
      <c r="H914" s="828"/>
      <c r="I914" s="828"/>
      <c r="J914" s="828"/>
      <c r="K914" s="829"/>
      <c r="L914" s="829"/>
      <c r="M914" s="828"/>
      <c r="N914" s="828"/>
      <c r="O914" s="828"/>
      <c r="P914" s="828"/>
      <c r="Q914" s="828"/>
      <c r="R914" s="828"/>
      <c r="S914" s="828"/>
      <c r="T914" s="830"/>
      <c r="U914" s="828"/>
      <c r="V914" s="828"/>
      <c r="W914" s="828"/>
    </row>
    <row r="915" spans="1:23" ht="16.5" customHeight="1">
      <c r="A915" s="828"/>
      <c r="B915" s="828"/>
      <c r="C915" s="828"/>
      <c r="D915" s="828"/>
      <c r="E915" s="828"/>
      <c r="F915" s="828"/>
      <c r="G915" s="828"/>
      <c r="H915" s="828"/>
      <c r="I915" s="828"/>
      <c r="J915" s="828"/>
      <c r="K915" s="829"/>
      <c r="L915" s="829"/>
      <c r="M915" s="828"/>
      <c r="N915" s="828"/>
      <c r="O915" s="828"/>
      <c r="P915" s="828"/>
      <c r="Q915" s="828"/>
      <c r="R915" s="828"/>
      <c r="S915" s="828"/>
      <c r="T915" s="830"/>
      <c r="U915" s="828"/>
      <c r="V915" s="828"/>
      <c r="W915" s="828"/>
    </row>
    <row r="916" spans="1:23" ht="16.5" customHeight="1">
      <c r="A916" s="828"/>
      <c r="B916" s="828"/>
      <c r="C916" s="828"/>
      <c r="D916" s="828"/>
      <c r="E916" s="828"/>
      <c r="F916" s="828"/>
      <c r="G916" s="828"/>
      <c r="H916" s="828"/>
      <c r="I916" s="828"/>
      <c r="J916" s="828"/>
      <c r="K916" s="829"/>
      <c r="L916" s="829"/>
      <c r="M916" s="828"/>
      <c r="N916" s="828"/>
      <c r="O916" s="828"/>
      <c r="P916" s="828"/>
      <c r="Q916" s="828"/>
      <c r="R916" s="828"/>
      <c r="S916" s="828"/>
      <c r="T916" s="830"/>
      <c r="U916" s="828"/>
      <c r="V916" s="828"/>
      <c r="W916" s="828"/>
    </row>
    <row r="917" spans="1:23" ht="16.5" customHeight="1">
      <c r="A917" s="828"/>
      <c r="B917" s="828"/>
      <c r="C917" s="828"/>
      <c r="D917" s="828"/>
      <c r="E917" s="828"/>
      <c r="F917" s="828"/>
      <c r="G917" s="828"/>
      <c r="H917" s="828"/>
      <c r="I917" s="828"/>
      <c r="J917" s="828"/>
      <c r="K917" s="829"/>
      <c r="L917" s="829"/>
      <c r="M917" s="828"/>
      <c r="N917" s="828"/>
      <c r="O917" s="828"/>
      <c r="P917" s="828"/>
      <c r="Q917" s="828"/>
      <c r="R917" s="828"/>
      <c r="S917" s="828"/>
      <c r="T917" s="830"/>
      <c r="U917" s="828"/>
      <c r="V917" s="828"/>
      <c r="W917" s="828"/>
    </row>
    <row r="918" spans="1:23" ht="16.5" customHeight="1">
      <c r="A918" s="828"/>
      <c r="B918" s="828"/>
      <c r="C918" s="828"/>
      <c r="D918" s="828"/>
      <c r="E918" s="828"/>
      <c r="F918" s="828"/>
      <c r="G918" s="828"/>
      <c r="H918" s="828"/>
      <c r="I918" s="828"/>
      <c r="J918" s="828"/>
      <c r="K918" s="829"/>
      <c r="L918" s="829"/>
      <c r="M918" s="828"/>
      <c r="N918" s="828"/>
      <c r="O918" s="828"/>
      <c r="P918" s="828"/>
      <c r="Q918" s="828"/>
      <c r="R918" s="828"/>
      <c r="S918" s="828"/>
      <c r="T918" s="830"/>
      <c r="U918" s="828"/>
      <c r="V918" s="828"/>
      <c r="W918" s="828"/>
    </row>
    <row r="919" spans="1:23" ht="16.5" customHeight="1">
      <c r="A919" s="828"/>
      <c r="B919" s="828"/>
      <c r="C919" s="828"/>
      <c r="D919" s="828"/>
      <c r="E919" s="828"/>
      <c r="F919" s="828"/>
      <c r="G919" s="828"/>
      <c r="H919" s="828"/>
      <c r="I919" s="828"/>
      <c r="J919" s="828"/>
      <c r="K919" s="829"/>
      <c r="L919" s="829"/>
      <c r="M919" s="828"/>
      <c r="N919" s="828"/>
      <c r="O919" s="828"/>
      <c r="P919" s="828"/>
      <c r="Q919" s="828"/>
      <c r="R919" s="828"/>
      <c r="S919" s="828"/>
      <c r="T919" s="830"/>
      <c r="U919" s="828"/>
      <c r="V919" s="828"/>
      <c r="W919" s="828"/>
    </row>
    <row r="920" spans="1:23" ht="16.5" customHeight="1">
      <c r="A920" s="828"/>
      <c r="B920" s="828"/>
      <c r="C920" s="828"/>
      <c r="D920" s="828"/>
      <c r="E920" s="828"/>
      <c r="F920" s="828"/>
      <c r="G920" s="828"/>
      <c r="H920" s="828"/>
      <c r="I920" s="828"/>
      <c r="J920" s="828"/>
      <c r="K920" s="829"/>
      <c r="L920" s="829"/>
      <c r="M920" s="828"/>
      <c r="N920" s="828"/>
      <c r="O920" s="828"/>
      <c r="P920" s="828"/>
      <c r="Q920" s="828"/>
      <c r="R920" s="828"/>
      <c r="S920" s="828"/>
      <c r="T920" s="830"/>
      <c r="U920" s="828"/>
      <c r="V920" s="828"/>
      <c r="W920" s="828"/>
    </row>
    <row r="921" spans="1:23" ht="16.5" customHeight="1">
      <c r="A921" s="828"/>
      <c r="B921" s="828"/>
      <c r="C921" s="828"/>
      <c r="D921" s="828"/>
      <c r="E921" s="828"/>
      <c r="F921" s="828"/>
      <c r="G921" s="828"/>
      <c r="H921" s="828"/>
      <c r="I921" s="828"/>
      <c r="J921" s="828"/>
      <c r="K921" s="829"/>
      <c r="L921" s="829"/>
      <c r="M921" s="828"/>
      <c r="N921" s="828"/>
      <c r="O921" s="828"/>
      <c r="P921" s="828"/>
      <c r="Q921" s="828"/>
      <c r="R921" s="828"/>
      <c r="S921" s="828"/>
      <c r="T921" s="830"/>
      <c r="U921" s="828"/>
      <c r="V921" s="828"/>
      <c r="W921" s="828"/>
    </row>
    <row r="922" spans="1:23" ht="16.5" customHeight="1">
      <c r="A922" s="828"/>
      <c r="B922" s="828"/>
      <c r="C922" s="828"/>
      <c r="D922" s="828"/>
      <c r="E922" s="828"/>
      <c r="F922" s="828"/>
      <c r="G922" s="828"/>
      <c r="H922" s="828"/>
      <c r="I922" s="828"/>
      <c r="J922" s="828"/>
      <c r="K922" s="829"/>
      <c r="L922" s="829"/>
      <c r="M922" s="828"/>
      <c r="N922" s="828"/>
      <c r="O922" s="828"/>
      <c r="P922" s="828"/>
      <c r="Q922" s="828"/>
      <c r="R922" s="828"/>
      <c r="S922" s="828"/>
      <c r="T922" s="830"/>
      <c r="U922" s="828"/>
      <c r="V922" s="828"/>
      <c r="W922" s="828"/>
    </row>
    <row r="923" spans="1:23" ht="16.5" customHeight="1">
      <c r="A923" s="828"/>
      <c r="B923" s="828"/>
      <c r="C923" s="828"/>
      <c r="D923" s="828"/>
      <c r="E923" s="828"/>
      <c r="F923" s="828"/>
      <c r="G923" s="828"/>
      <c r="H923" s="828"/>
      <c r="I923" s="828"/>
      <c r="J923" s="828"/>
      <c r="K923" s="829"/>
      <c r="L923" s="829"/>
      <c r="M923" s="828"/>
      <c r="N923" s="828"/>
      <c r="O923" s="828"/>
      <c r="P923" s="828"/>
      <c r="Q923" s="828"/>
      <c r="R923" s="828"/>
      <c r="S923" s="828"/>
      <c r="T923" s="830"/>
      <c r="U923" s="828"/>
      <c r="V923" s="828"/>
      <c r="W923" s="828"/>
    </row>
    <row r="924" spans="1:23" ht="16.5" customHeight="1">
      <c r="A924" s="828"/>
      <c r="B924" s="828"/>
      <c r="C924" s="828"/>
      <c r="D924" s="828"/>
      <c r="E924" s="828"/>
      <c r="F924" s="828"/>
      <c r="G924" s="828"/>
      <c r="H924" s="828"/>
      <c r="I924" s="828"/>
      <c r="J924" s="828"/>
      <c r="K924" s="829"/>
      <c r="L924" s="829"/>
      <c r="M924" s="828"/>
      <c r="N924" s="828"/>
      <c r="O924" s="828"/>
      <c r="P924" s="828"/>
      <c r="Q924" s="828"/>
      <c r="R924" s="828"/>
      <c r="S924" s="828"/>
      <c r="T924" s="830"/>
      <c r="U924" s="828"/>
      <c r="V924" s="828"/>
      <c r="W924" s="828"/>
    </row>
    <row r="925" spans="1:23" ht="16.5" customHeight="1">
      <c r="A925" s="828"/>
      <c r="B925" s="828"/>
      <c r="C925" s="828"/>
      <c r="D925" s="828"/>
      <c r="E925" s="828"/>
      <c r="F925" s="828"/>
      <c r="G925" s="828"/>
      <c r="H925" s="828"/>
      <c r="I925" s="828"/>
      <c r="J925" s="828"/>
      <c r="K925" s="829"/>
      <c r="L925" s="829"/>
      <c r="M925" s="828"/>
      <c r="N925" s="828"/>
      <c r="O925" s="828"/>
      <c r="P925" s="828"/>
      <c r="Q925" s="828"/>
      <c r="R925" s="828"/>
      <c r="S925" s="828"/>
      <c r="T925" s="830"/>
      <c r="U925" s="828"/>
      <c r="V925" s="828"/>
      <c r="W925" s="828"/>
    </row>
    <row r="926" spans="1:23" ht="16.5" customHeight="1">
      <c r="A926" s="828"/>
      <c r="B926" s="828"/>
      <c r="C926" s="828"/>
      <c r="D926" s="828"/>
      <c r="E926" s="828"/>
      <c r="F926" s="828"/>
      <c r="G926" s="828"/>
      <c r="H926" s="828"/>
      <c r="I926" s="828"/>
      <c r="J926" s="828"/>
      <c r="K926" s="829"/>
      <c r="L926" s="829"/>
      <c r="M926" s="828"/>
      <c r="N926" s="828"/>
      <c r="O926" s="828"/>
      <c r="P926" s="828"/>
      <c r="Q926" s="828"/>
      <c r="R926" s="828"/>
      <c r="S926" s="828"/>
      <c r="T926" s="830"/>
      <c r="U926" s="828"/>
      <c r="V926" s="828"/>
      <c r="W926" s="828"/>
    </row>
    <row r="927" spans="1:23" ht="16.5" customHeight="1">
      <c r="A927" s="828"/>
      <c r="B927" s="828"/>
      <c r="C927" s="828"/>
      <c r="D927" s="828"/>
      <c r="E927" s="828"/>
      <c r="F927" s="828"/>
      <c r="G927" s="828"/>
      <c r="H927" s="828"/>
      <c r="I927" s="828"/>
      <c r="J927" s="828"/>
      <c r="K927" s="829"/>
      <c r="L927" s="829"/>
      <c r="M927" s="828"/>
      <c r="N927" s="828"/>
      <c r="O927" s="828"/>
      <c r="P927" s="828"/>
      <c r="Q927" s="828"/>
      <c r="R927" s="828"/>
      <c r="S927" s="828"/>
      <c r="T927" s="830"/>
      <c r="U927" s="828"/>
      <c r="V927" s="828"/>
      <c r="W927" s="828"/>
    </row>
    <row r="928" spans="1:23" ht="16.5" customHeight="1">
      <c r="A928" s="828"/>
      <c r="B928" s="828"/>
      <c r="C928" s="828"/>
      <c r="D928" s="828"/>
      <c r="E928" s="828"/>
      <c r="F928" s="828"/>
      <c r="G928" s="828"/>
      <c r="H928" s="828"/>
      <c r="I928" s="828"/>
      <c r="J928" s="828"/>
      <c r="K928" s="829"/>
      <c r="L928" s="829"/>
      <c r="M928" s="828"/>
      <c r="N928" s="828"/>
      <c r="O928" s="828"/>
      <c r="P928" s="828"/>
      <c r="Q928" s="828"/>
      <c r="R928" s="828"/>
      <c r="S928" s="828"/>
      <c r="T928" s="830"/>
      <c r="U928" s="828"/>
      <c r="V928" s="828"/>
      <c r="W928" s="828"/>
    </row>
    <row r="929" spans="1:23" ht="16.5" customHeight="1">
      <c r="A929" s="828"/>
      <c r="B929" s="828"/>
      <c r="C929" s="828"/>
      <c r="D929" s="828"/>
      <c r="E929" s="828"/>
      <c r="F929" s="828"/>
      <c r="G929" s="828"/>
      <c r="H929" s="828"/>
      <c r="I929" s="828"/>
      <c r="J929" s="828"/>
      <c r="K929" s="829"/>
      <c r="L929" s="829"/>
      <c r="M929" s="828"/>
      <c r="N929" s="828"/>
      <c r="O929" s="828"/>
      <c r="P929" s="828"/>
      <c r="Q929" s="828"/>
      <c r="R929" s="828"/>
      <c r="S929" s="828"/>
      <c r="T929" s="830"/>
      <c r="U929" s="828"/>
      <c r="V929" s="828"/>
      <c r="W929" s="828"/>
    </row>
    <row r="930" spans="1:23" ht="16.5" customHeight="1">
      <c r="A930" s="828"/>
      <c r="B930" s="828"/>
      <c r="C930" s="828"/>
      <c r="D930" s="828"/>
      <c r="E930" s="828"/>
      <c r="F930" s="828"/>
      <c r="G930" s="828"/>
      <c r="H930" s="828"/>
      <c r="I930" s="828"/>
      <c r="J930" s="828"/>
      <c r="K930" s="829"/>
      <c r="L930" s="829"/>
      <c r="M930" s="828"/>
      <c r="N930" s="828"/>
      <c r="O930" s="828"/>
      <c r="P930" s="828"/>
      <c r="Q930" s="828"/>
      <c r="R930" s="828"/>
      <c r="S930" s="828"/>
      <c r="T930" s="830"/>
      <c r="U930" s="828"/>
      <c r="V930" s="828"/>
      <c r="W930" s="828"/>
    </row>
    <row r="931" spans="1:23" ht="16.5" customHeight="1">
      <c r="A931" s="828"/>
      <c r="B931" s="828"/>
      <c r="C931" s="828"/>
      <c r="D931" s="828"/>
      <c r="E931" s="828"/>
      <c r="F931" s="828"/>
      <c r="G931" s="828"/>
      <c r="H931" s="828"/>
      <c r="I931" s="828"/>
      <c r="J931" s="828"/>
      <c r="K931" s="829"/>
      <c r="L931" s="829"/>
      <c r="M931" s="828"/>
      <c r="N931" s="828"/>
      <c r="O931" s="828"/>
      <c r="P931" s="828"/>
      <c r="Q931" s="828"/>
      <c r="R931" s="828"/>
      <c r="S931" s="828"/>
      <c r="T931" s="830"/>
      <c r="U931" s="828"/>
      <c r="V931" s="828"/>
      <c r="W931" s="828"/>
    </row>
    <row r="932" spans="1:23" ht="16.5" customHeight="1">
      <c r="A932" s="828"/>
      <c r="B932" s="828"/>
      <c r="C932" s="828"/>
      <c r="D932" s="828"/>
      <c r="E932" s="828"/>
      <c r="F932" s="828"/>
      <c r="G932" s="828"/>
      <c r="H932" s="828"/>
      <c r="I932" s="828"/>
      <c r="J932" s="828"/>
      <c r="K932" s="829"/>
      <c r="L932" s="829"/>
      <c r="M932" s="828"/>
      <c r="N932" s="828"/>
      <c r="O932" s="828"/>
      <c r="P932" s="828"/>
      <c r="Q932" s="828"/>
      <c r="R932" s="828"/>
      <c r="S932" s="828"/>
      <c r="T932" s="830"/>
      <c r="U932" s="828"/>
      <c r="V932" s="828"/>
      <c r="W932" s="828"/>
    </row>
    <row r="933" spans="1:23" ht="16.5" customHeight="1">
      <c r="A933" s="828"/>
      <c r="B933" s="828"/>
      <c r="C933" s="828"/>
      <c r="D933" s="828"/>
      <c r="E933" s="828"/>
      <c r="F933" s="828"/>
      <c r="G933" s="828"/>
      <c r="H933" s="828"/>
      <c r="I933" s="828"/>
      <c r="J933" s="828"/>
      <c r="K933" s="829"/>
      <c r="L933" s="829"/>
      <c r="M933" s="828"/>
      <c r="N933" s="828"/>
      <c r="O933" s="828"/>
      <c r="P933" s="828"/>
      <c r="Q933" s="828"/>
      <c r="R933" s="828"/>
      <c r="S933" s="828"/>
      <c r="T933" s="830"/>
      <c r="U933" s="828"/>
      <c r="V933" s="828"/>
      <c r="W933" s="828"/>
    </row>
    <row r="934" spans="1:23" ht="16.5" customHeight="1">
      <c r="A934" s="828"/>
      <c r="B934" s="828"/>
      <c r="C934" s="828"/>
      <c r="D934" s="828"/>
      <c r="E934" s="828"/>
      <c r="F934" s="828"/>
      <c r="G934" s="828"/>
      <c r="H934" s="828"/>
      <c r="I934" s="828"/>
      <c r="J934" s="828"/>
      <c r="K934" s="829"/>
      <c r="L934" s="829"/>
      <c r="M934" s="828"/>
      <c r="N934" s="828"/>
      <c r="O934" s="828"/>
      <c r="P934" s="828"/>
      <c r="Q934" s="828"/>
      <c r="R934" s="828"/>
      <c r="S934" s="828"/>
      <c r="T934" s="830"/>
      <c r="U934" s="828"/>
      <c r="V934" s="828"/>
      <c r="W934" s="828"/>
    </row>
    <row r="935" spans="1:23" ht="16.5" customHeight="1">
      <c r="A935" s="828"/>
      <c r="B935" s="828"/>
      <c r="C935" s="828"/>
      <c r="D935" s="828"/>
      <c r="E935" s="828"/>
      <c r="F935" s="828"/>
      <c r="G935" s="828"/>
      <c r="H935" s="828"/>
      <c r="I935" s="828"/>
      <c r="J935" s="828"/>
      <c r="K935" s="829"/>
      <c r="L935" s="829"/>
      <c r="M935" s="828"/>
      <c r="N935" s="828"/>
      <c r="O935" s="828"/>
      <c r="P935" s="828"/>
      <c r="Q935" s="828"/>
      <c r="R935" s="828"/>
      <c r="S935" s="828"/>
      <c r="T935" s="830"/>
      <c r="U935" s="828"/>
      <c r="V935" s="828"/>
      <c r="W935" s="828"/>
    </row>
    <row r="936" spans="1:23" ht="16.5" customHeight="1">
      <c r="A936" s="828"/>
      <c r="B936" s="828"/>
      <c r="C936" s="828"/>
      <c r="D936" s="828"/>
      <c r="E936" s="828"/>
      <c r="F936" s="828"/>
      <c r="G936" s="828"/>
      <c r="H936" s="828"/>
      <c r="I936" s="828"/>
      <c r="J936" s="828"/>
      <c r="K936" s="829"/>
      <c r="L936" s="829"/>
      <c r="M936" s="828"/>
      <c r="N936" s="828"/>
      <c r="O936" s="828"/>
      <c r="P936" s="828"/>
      <c r="Q936" s="828"/>
      <c r="R936" s="828"/>
      <c r="S936" s="828"/>
      <c r="T936" s="830"/>
      <c r="U936" s="828"/>
      <c r="V936" s="828"/>
      <c r="W936" s="828"/>
    </row>
    <row r="937" spans="1:23" ht="16.5" customHeight="1">
      <c r="A937" s="828"/>
      <c r="B937" s="828"/>
      <c r="C937" s="828"/>
      <c r="D937" s="828"/>
      <c r="E937" s="828"/>
      <c r="F937" s="828"/>
      <c r="G937" s="828"/>
      <c r="H937" s="828"/>
      <c r="I937" s="828"/>
      <c r="J937" s="828"/>
      <c r="K937" s="829"/>
      <c r="L937" s="829"/>
      <c r="M937" s="828"/>
      <c r="N937" s="828"/>
      <c r="O937" s="828"/>
      <c r="P937" s="828"/>
      <c r="Q937" s="828"/>
      <c r="R937" s="828"/>
      <c r="S937" s="828"/>
      <c r="T937" s="830"/>
      <c r="U937" s="828"/>
      <c r="V937" s="828"/>
      <c r="W937" s="828"/>
    </row>
    <row r="938" spans="1:23" ht="16.5" customHeight="1">
      <c r="A938" s="828"/>
      <c r="B938" s="828"/>
      <c r="C938" s="828"/>
      <c r="D938" s="828"/>
      <c r="E938" s="828"/>
      <c r="F938" s="828"/>
      <c r="G938" s="828"/>
      <c r="H938" s="828"/>
      <c r="I938" s="828"/>
      <c r="J938" s="828"/>
      <c r="K938" s="829"/>
      <c r="L938" s="829"/>
      <c r="M938" s="828"/>
      <c r="N938" s="828"/>
      <c r="O938" s="828"/>
      <c r="P938" s="828"/>
      <c r="Q938" s="828"/>
      <c r="R938" s="828"/>
      <c r="S938" s="828"/>
      <c r="T938" s="830"/>
      <c r="U938" s="828"/>
      <c r="V938" s="828"/>
      <c r="W938" s="828"/>
    </row>
    <row r="939" spans="1:23" ht="16.5" customHeight="1">
      <c r="A939" s="828"/>
      <c r="B939" s="828"/>
      <c r="C939" s="828"/>
      <c r="D939" s="828"/>
      <c r="E939" s="828"/>
      <c r="F939" s="828"/>
      <c r="G939" s="828"/>
      <c r="H939" s="828"/>
      <c r="I939" s="828"/>
      <c r="J939" s="828"/>
      <c r="K939" s="829"/>
      <c r="L939" s="829"/>
      <c r="M939" s="828"/>
      <c r="N939" s="828"/>
      <c r="O939" s="828"/>
      <c r="P939" s="828"/>
      <c r="Q939" s="828"/>
      <c r="R939" s="828"/>
      <c r="S939" s="828"/>
      <c r="T939" s="830"/>
      <c r="U939" s="828"/>
      <c r="V939" s="828"/>
      <c r="W939" s="828"/>
    </row>
    <row r="940" spans="1:23" ht="16.5" customHeight="1">
      <c r="A940" s="828"/>
      <c r="B940" s="828"/>
      <c r="C940" s="828"/>
      <c r="D940" s="828"/>
      <c r="E940" s="828"/>
      <c r="F940" s="828"/>
      <c r="G940" s="828"/>
      <c r="H940" s="828"/>
      <c r="I940" s="828"/>
      <c r="J940" s="828"/>
      <c r="K940" s="829"/>
      <c r="L940" s="829"/>
      <c r="M940" s="828"/>
      <c r="N940" s="828"/>
      <c r="O940" s="828"/>
      <c r="P940" s="828"/>
      <c r="Q940" s="828"/>
      <c r="R940" s="828"/>
      <c r="S940" s="828"/>
      <c r="T940" s="830"/>
      <c r="U940" s="828"/>
      <c r="V940" s="828"/>
      <c r="W940" s="828"/>
    </row>
    <row r="941" spans="1:23" ht="16.5" customHeight="1">
      <c r="A941" s="828"/>
      <c r="B941" s="828"/>
      <c r="C941" s="828"/>
      <c r="D941" s="828"/>
      <c r="E941" s="828"/>
      <c r="F941" s="828"/>
      <c r="G941" s="828"/>
      <c r="H941" s="828"/>
      <c r="I941" s="828"/>
      <c r="J941" s="828"/>
      <c r="K941" s="829"/>
      <c r="L941" s="829"/>
      <c r="M941" s="828"/>
      <c r="N941" s="828"/>
      <c r="O941" s="828"/>
      <c r="P941" s="828"/>
      <c r="Q941" s="828"/>
      <c r="R941" s="828"/>
      <c r="S941" s="828"/>
      <c r="T941" s="830"/>
      <c r="U941" s="828"/>
      <c r="V941" s="828"/>
      <c r="W941" s="828"/>
    </row>
    <row r="942" spans="1:23" ht="16.5" customHeight="1">
      <c r="A942" s="828"/>
      <c r="B942" s="828"/>
      <c r="C942" s="828"/>
      <c r="D942" s="828"/>
      <c r="E942" s="828"/>
      <c r="F942" s="828"/>
      <c r="G942" s="828"/>
      <c r="H942" s="828"/>
      <c r="I942" s="828"/>
      <c r="J942" s="828"/>
      <c r="K942" s="829"/>
      <c r="L942" s="829"/>
      <c r="M942" s="828"/>
      <c r="N942" s="828"/>
      <c r="O942" s="828"/>
      <c r="P942" s="828"/>
      <c r="Q942" s="828"/>
      <c r="R942" s="828"/>
      <c r="S942" s="828"/>
      <c r="T942" s="830"/>
      <c r="U942" s="828"/>
      <c r="V942" s="828"/>
      <c r="W942" s="828"/>
    </row>
    <row r="943" spans="1:23" ht="16.5" customHeight="1">
      <c r="A943" s="828"/>
      <c r="B943" s="828"/>
      <c r="C943" s="828"/>
      <c r="D943" s="828"/>
      <c r="E943" s="828"/>
      <c r="F943" s="828"/>
      <c r="G943" s="828"/>
      <c r="H943" s="828"/>
      <c r="I943" s="828"/>
      <c r="J943" s="828"/>
      <c r="K943" s="829"/>
      <c r="L943" s="829"/>
      <c r="M943" s="828"/>
      <c r="N943" s="828"/>
      <c r="O943" s="828"/>
      <c r="P943" s="828"/>
      <c r="Q943" s="828"/>
      <c r="R943" s="828"/>
      <c r="S943" s="828"/>
      <c r="T943" s="830"/>
      <c r="U943" s="828"/>
      <c r="V943" s="828"/>
      <c r="W943" s="828"/>
    </row>
    <row r="944" spans="1:23" ht="16.5" customHeight="1">
      <c r="A944" s="828"/>
      <c r="B944" s="828"/>
      <c r="C944" s="828"/>
      <c r="D944" s="828"/>
      <c r="E944" s="828"/>
      <c r="F944" s="828"/>
      <c r="G944" s="828"/>
      <c r="H944" s="828"/>
      <c r="I944" s="828"/>
      <c r="J944" s="828"/>
      <c r="K944" s="829"/>
      <c r="L944" s="829"/>
      <c r="M944" s="828"/>
      <c r="N944" s="828"/>
      <c r="O944" s="828"/>
      <c r="P944" s="828"/>
      <c r="Q944" s="828"/>
      <c r="R944" s="828"/>
      <c r="S944" s="828"/>
      <c r="T944" s="830"/>
      <c r="U944" s="828"/>
      <c r="V944" s="828"/>
      <c r="W944" s="828"/>
    </row>
    <row r="945" spans="1:23" ht="16.5" customHeight="1">
      <c r="A945" s="828"/>
      <c r="B945" s="828"/>
      <c r="C945" s="828"/>
      <c r="D945" s="828"/>
      <c r="E945" s="828"/>
      <c r="F945" s="828"/>
      <c r="G945" s="828"/>
      <c r="H945" s="828"/>
      <c r="I945" s="828"/>
      <c r="J945" s="828"/>
      <c r="K945" s="829"/>
      <c r="L945" s="829"/>
      <c r="M945" s="828"/>
      <c r="N945" s="828"/>
      <c r="O945" s="828"/>
      <c r="P945" s="828"/>
      <c r="Q945" s="828"/>
      <c r="R945" s="828"/>
      <c r="S945" s="828"/>
      <c r="T945" s="830"/>
      <c r="U945" s="828"/>
      <c r="V945" s="828"/>
      <c r="W945" s="828"/>
    </row>
    <row r="946" spans="1:23" ht="16.5" customHeight="1">
      <c r="A946" s="828"/>
      <c r="B946" s="828"/>
      <c r="C946" s="828"/>
      <c r="D946" s="828"/>
      <c r="E946" s="828"/>
      <c r="F946" s="828"/>
      <c r="G946" s="828"/>
      <c r="H946" s="828"/>
      <c r="I946" s="828"/>
      <c r="J946" s="828"/>
      <c r="K946" s="829"/>
      <c r="L946" s="829"/>
      <c r="M946" s="828"/>
      <c r="N946" s="828"/>
      <c r="O946" s="828"/>
      <c r="P946" s="828"/>
      <c r="Q946" s="828"/>
      <c r="R946" s="828"/>
      <c r="S946" s="828"/>
      <c r="T946" s="830"/>
      <c r="U946" s="828"/>
      <c r="V946" s="828"/>
      <c r="W946" s="828"/>
    </row>
    <row r="947" spans="1:23" ht="16.5" customHeight="1">
      <c r="A947" s="828"/>
      <c r="B947" s="828"/>
      <c r="C947" s="828"/>
      <c r="D947" s="828"/>
      <c r="E947" s="828"/>
      <c r="F947" s="828"/>
      <c r="G947" s="828"/>
      <c r="H947" s="828"/>
      <c r="I947" s="828"/>
      <c r="J947" s="828"/>
      <c r="K947" s="829"/>
      <c r="L947" s="829"/>
      <c r="M947" s="828"/>
      <c r="N947" s="828"/>
      <c r="O947" s="828"/>
      <c r="P947" s="828"/>
      <c r="Q947" s="828"/>
      <c r="R947" s="828"/>
      <c r="S947" s="828"/>
      <c r="T947" s="830"/>
      <c r="U947" s="828"/>
      <c r="V947" s="828"/>
      <c r="W947" s="828"/>
    </row>
    <row r="948" spans="1:23" ht="16.5" customHeight="1">
      <c r="A948" s="828"/>
      <c r="B948" s="828"/>
      <c r="C948" s="828"/>
      <c r="D948" s="828"/>
      <c r="E948" s="828"/>
      <c r="F948" s="828"/>
      <c r="G948" s="828"/>
      <c r="H948" s="828"/>
      <c r="I948" s="828"/>
      <c r="J948" s="828"/>
      <c r="K948" s="829"/>
      <c r="L948" s="829"/>
      <c r="M948" s="828"/>
      <c r="N948" s="828"/>
      <c r="O948" s="828"/>
      <c r="P948" s="828"/>
      <c r="Q948" s="828"/>
      <c r="R948" s="828"/>
      <c r="S948" s="828"/>
      <c r="T948" s="830"/>
      <c r="U948" s="828"/>
      <c r="V948" s="828"/>
      <c r="W948" s="828"/>
    </row>
    <row r="949" spans="1:23" ht="16.5" customHeight="1">
      <c r="A949" s="828"/>
      <c r="B949" s="828"/>
      <c r="C949" s="828"/>
      <c r="D949" s="828"/>
      <c r="E949" s="828"/>
      <c r="F949" s="828"/>
      <c r="G949" s="828"/>
      <c r="H949" s="828"/>
      <c r="I949" s="828"/>
      <c r="J949" s="828"/>
      <c r="K949" s="829"/>
      <c r="L949" s="829"/>
      <c r="M949" s="828"/>
      <c r="N949" s="828"/>
      <c r="O949" s="828"/>
      <c r="P949" s="828"/>
      <c r="Q949" s="828"/>
      <c r="R949" s="828"/>
      <c r="S949" s="828"/>
      <c r="T949" s="830"/>
      <c r="U949" s="828"/>
      <c r="V949" s="828"/>
      <c r="W949" s="828"/>
    </row>
    <row r="950" spans="1:23" ht="16.5" customHeight="1">
      <c r="A950" s="828"/>
      <c r="B950" s="828"/>
      <c r="C950" s="828"/>
      <c r="D950" s="828"/>
      <c r="E950" s="828"/>
      <c r="F950" s="828"/>
      <c r="G950" s="828"/>
      <c r="H950" s="828"/>
      <c r="I950" s="828"/>
      <c r="J950" s="828"/>
      <c r="K950" s="829"/>
      <c r="L950" s="829"/>
      <c r="M950" s="828"/>
      <c r="N950" s="828"/>
      <c r="O950" s="828"/>
      <c r="P950" s="828"/>
      <c r="Q950" s="828"/>
      <c r="R950" s="828"/>
      <c r="S950" s="828"/>
      <c r="T950" s="830"/>
      <c r="U950" s="828"/>
      <c r="V950" s="828"/>
      <c r="W950" s="828"/>
    </row>
    <row r="951" spans="1:23" ht="16.5" customHeight="1">
      <c r="A951" s="828"/>
      <c r="B951" s="828"/>
      <c r="C951" s="828"/>
      <c r="D951" s="828"/>
      <c r="E951" s="828"/>
      <c r="F951" s="828"/>
      <c r="G951" s="828"/>
      <c r="H951" s="828"/>
      <c r="I951" s="828"/>
      <c r="J951" s="828"/>
      <c r="K951" s="829"/>
      <c r="L951" s="829"/>
      <c r="M951" s="828"/>
      <c r="N951" s="828"/>
      <c r="O951" s="828"/>
      <c r="P951" s="828"/>
      <c r="Q951" s="828"/>
      <c r="R951" s="828"/>
      <c r="S951" s="828"/>
      <c r="T951" s="830"/>
      <c r="U951" s="828"/>
      <c r="V951" s="828"/>
      <c r="W951" s="828"/>
    </row>
    <row r="952" spans="1:23" ht="16.5" customHeight="1">
      <c r="A952" s="828"/>
      <c r="B952" s="828"/>
      <c r="C952" s="828"/>
      <c r="D952" s="828"/>
      <c r="E952" s="828"/>
      <c r="F952" s="828"/>
      <c r="G952" s="828"/>
      <c r="H952" s="828"/>
      <c r="I952" s="828"/>
      <c r="J952" s="828"/>
      <c r="K952" s="829"/>
      <c r="L952" s="829"/>
      <c r="M952" s="828"/>
      <c r="N952" s="828"/>
      <c r="O952" s="828"/>
      <c r="P952" s="828"/>
      <c r="Q952" s="828"/>
      <c r="R952" s="828"/>
      <c r="S952" s="828"/>
      <c r="T952" s="830"/>
      <c r="U952" s="828"/>
      <c r="V952" s="828"/>
      <c r="W952" s="828"/>
    </row>
    <row r="953" spans="1:23" ht="16.5" customHeight="1">
      <c r="A953" s="828"/>
      <c r="B953" s="828"/>
      <c r="C953" s="828"/>
      <c r="D953" s="828"/>
      <c r="E953" s="828"/>
      <c r="F953" s="828"/>
      <c r="G953" s="828"/>
      <c r="H953" s="828"/>
      <c r="I953" s="828"/>
      <c r="J953" s="828"/>
      <c r="K953" s="829"/>
      <c r="L953" s="829"/>
      <c r="M953" s="828"/>
      <c r="N953" s="828"/>
      <c r="O953" s="828"/>
      <c r="P953" s="828"/>
      <c r="Q953" s="828"/>
      <c r="R953" s="828"/>
      <c r="S953" s="828"/>
      <c r="T953" s="830"/>
      <c r="U953" s="828"/>
      <c r="V953" s="828"/>
      <c r="W953" s="828"/>
    </row>
    <row r="954" spans="1:23" ht="16.5" customHeight="1">
      <c r="A954" s="828"/>
      <c r="B954" s="828"/>
      <c r="C954" s="828"/>
      <c r="D954" s="828"/>
      <c r="E954" s="828"/>
      <c r="F954" s="828"/>
      <c r="G954" s="828"/>
      <c r="H954" s="828"/>
      <c r="I954" s="828"/>
      <c r="J954" s="828"/>
      <c r="K954" s="829"/>
      <c r="L954" s="829"/>
      <c r="M954" s="828"/>
      <c r="N954" s="828"/>
      <c r="O954" s="828"/>
      <c r="P954" s="828"/>
      <c r="Q954" s="828"/>
      <c r="R954" s="828"/>
      <c r="S954" s="828"/>
      <c r="T954" s="830"/>
      <c r="U954" s="828"/>
      <c r="V954" s="828"/>
      <c r="W954" s="828"/>
    </row>
    <row r="955" spans="1:23" ht="16.5" customHeight="1">
      <c r="A955" s="828"/>
      <c r="B955" s="828"/>
      <c r="C955" s="828"/>
      <c r="D955" s="828"/>
      <c r="E955" s="828"/>
      <c r="F955" s="828"/>
      <c r="G955" s="828"/>
      <c r="H955" s="828"/>
      <c r="I955" s="828"/>
      <c r="J955" s="828"/>
      <c r="K955" s="829"/>
      <c r="L955" s="829"/>
      <c r="M955" s="828"/>
      <c r="N955" s="828"/>
      <c r="O955" s="828"/>
      <c r="P955" s="828"/>
      <c r="Q955" s="828"/>
      <c r="R955" s="828"/>
      <c r="S955" s="828"/>
      <c r="T955" s="830"/>
      <c r="U955" s="828"/>
      <c r="V955" s="828"/>
      <c r="W955" s="828"/>
    </row>
    <row r="956" spans="1:23" ht="16.5" customHeight="1">
      <c r="A956" s="828"/>
      <c r="B956" s="828"/>
      <c r="C956" s="828"/>
      <c r="D956" s="828"/>
      <c r="E956" s="828"/>
      <c r="F956" s="828"/>
      <c r="G956" s="828"/>
      <c r="H956" s="828"/>
      <c r="I956" s="828"/>
      <c r="J956" s="828"/>
      <c r="K956" s="829"/>
      <c r="L956" s="829"/>
      <c r="M956" s="828"/>
      <c r="N956" s="828"/>
      <c r="O956" s="828"/>
      <c r="P956" s="828"/>
      <c r="Q956" s="828"/>
      <c r="R956" s="828"/>
      <c r="S956" s="828"/>
      <c r="T956" s="830"/>
      <c r="U956" s="828"/>
      <c r="V956" s="828"/>
      <c r="W956" s="828"/>
    </row>
    <row r="957" spans="1:23" ht="16.5" customHeight="1">
      <c r="A957" s="828"/>
      <c r="B957" s="828"/>
      <c r="C957" s="828"/>
      <c r="D957" s="828"/>
      <c r="E957" s="828"/>
      <c r="F957" s="828"/>
      <c r="G957" s="828"/>
      <c r="H957" s="828"/>
      <c r="I957" s="828"/>
      <c r="J957" s="828"/>
      <c r="K957" s="829"/>
      <c r="L957" s="829"/>
      <c r="M957" s="828"/>
      <c r="N957" s="828"/>
      <c r="O957" s="828"/>
      <c r="P957" s="828"/>
      <c r="Q957" s="828"/>
      <c r="R957" s="828"/>
      <c r="S957" s="828"/>
      <c r="T957" s="830"/>
      <c r="U957" s="828"/>
      <c r="V957" s="828"/>
      <c r="W957" s="828"/>
    </row>
    <row r="958" spans="1:23" ht="16.5" customHeight="1">
      <c r="A958" s="828"/>
      <c r="B958" s="828"/>
      <c r="C958" s="828"/>
      <c r="D958" s="828"/>
      <c r="E958" s="828"/>
      <c r="F958" s="828"/>
      <c r="G958" s="828"/>
      <c r="H958" s="828"/>
      <c r="I958" s="828"/>
      <c r="J958" s="828"/>
      <c r="K958" s="829"/>
      <c r="L958" s="829"/>
      <c r="M958" s="828"/>
      <c r="N958" s="828"/>
      <c r="O958" s="828"/>
      <c r="P958" s="828"/>
      <c r="Q958" s="828"/>
      <c r="R958" s="828"/>
      <c r="S958" s="828"/>
      <c r="T958" s="830"/>
      <c r="U958" s="828"/>
      <c r="V958" s="828"/>
      <c r="W958" s="828"/>
    </row>
    <row r="959" spans="1:23" ht="16.5" customHeight="1">
      <c r="A959" s="828"/>
      <c r="B959" s="828"/>
      <c r="C959" s="828"/>
      <c r="D959" s="828"/>
      <c r="E959" s="828"/>
      <c r="F959" s="828"/>
      <c r="G959" s="828"/>
      <c r="H959" s="828"/>
      <c r="I959" s="828"/>
      <c r="J959" s="828"/>
      <c r="K959" s="829"/>
      <c r="L959" s="829"/>
      <c r="M959" s="828"/>
      <c r="N959" s="828"/>
      <c r="O959" s="828"/>
      <c r="P959" s="828"/>
      <c r="Q959" s="828"/>
      <c r="R959" s="828"/>
      <c r="S959" s="828"/>
      <c r="T959" s="830"/>
      <c r="U959" s="828"/>
      <c r="V959" s="828"/>
      <c r="W959" s="828"/>
    </row>
    <row r="960" spans="1:23" ht="16.5" customHeight="1">
      <c r="A960" s="828"/>
      <c r="B960" s="828"/>
      <c r="C960" s="828"/>
      <c r="D960" s="828"/>
      <c r="E960" s="828"/>
      <c r="F960" s="828"/>
      <c r="G960" s="828"/>
      <c r="H960" s="828"/>
      <c r="I960" s="828"/>
      <c r="J960" s="828"/>
      <c r="K960" s="829"/>
      <c r="L960" s="829"/>
      <c r="M960" s="828"/>
      <c r="N960" s="828"/>
      <c r="O960" s="828"/>
      <c r="P960" s="828"/>
      <c r="Q960" s="828"/>
      <c r="R960" s="828"/>
      <c r="S960" s="828"/>
      <c r="T960" s="830"/>
      <c r="U960" s="828"/>
      <c r="V960" s="828"/>
      <c r="W960" s="828"/>
    </row>
    <row r="961" spans="1:23" ht="16.5" customHeight="1">
      <c r="A961" s="828"/>
      <c r="B961" s="828"/>
      <c r="C961" s="828"/>
      <c r="D961" s="828"/>
      <c r="E961" s="828"/>
      <c r="F961" s="828"/>
      <c r="G961" s="828"/>
      <c r="H961" s="828"/>
      <c r="I961" s="828"/>
      <c r="J961" s="828"/>
      <c r="K961" s="829"/>
      <c r="L961" s="829"/>
      <c r="M961" s="828"/>
      <c r="N961" s="828"/>
      <c r="O961" s="828"/>
      <c r="P961" s="828"/>
      <c r="Q961" s="828"/>
      <c r="R961" s="828"/>
      <c r="S961" s="828"/>
      <c r="T961" s="830"/>
      <c r="U961" s="828"/>
      <c r="V961" s="828"/>
      <c r="W961" s="828"/>
    </row>
    <row r="962" spans="1:23" ht="16.5" customHeight="1">
      <c r="A962" s="828"/>
      <c r="B962" s="828"/>
      <c r="C962" s="828"/>
      <c r="D962" s="828"/>
      <c r="E962" s="828"/>
      <c r="F962" s="828"/>
      <c r="G962" s="828"/>
      <c r="H962" s="828"/>
      <c r="I962" s="828"/>
      <c r="J962" s="828"/>
      <c r="K962" s="829"/>
      <c r="L962" s="829"/>
      <c r="M962" s="828"/>
      <c r="N962" s="828"/>
      <c r="O962" s="828"/>
      <c r="P962" s="828"/>
      <c r="Q962" s="828"/>
      <c r="R962" s="828"/>
      <c r="S962" s="828"/>
      <c r="T962" s="830"/>
      <c r="U962" s="828"/>
      <c r="V962" s="828"/>
      <c r="W962" s="828"/>
    </row>
    <row r="963" spans="1:23" ht="16.5" customHeight="1">
      <c r="A963" s="828"/>
      <c r="B963" s="828"/>
      <c r="C963" s="828"/>
      <c r="D963" s="828"/>
      <c r="E963" s="828"/>
      <c r="F963" s="828"/>
      <c r="G963" s="828"/>
      <c r="H963" s="828"/>
      <c r="I963" s="828"/>
      <c r="J963" s="828"/>
      <c r="K963" s="829"/>
      <c r="L963" s="829"/>
      <c r="M963" s="828"/>
      <c r="N963" s="828"/>
      <c r="O963" s="828"/>
      <c r="P963" s="828"/>
      <c r="Q963" s="828"/>
      <c r="R963" s="828"/>
      <c r="S963" s="828"/>
      <c r="T963" s="830"/>
      <c r="U963" s="828"/>
      <c r="V963" s="828"/>
      <c r="W963" s="828"/>
    </row>
    <row r="964" spans="1:23" ht="16.5" customHeight="1">
      <c r="A964" s="828"/>
      <c r="B964" s="828"/>
      <c r="C964" s="828"/>
      <c r="D964" s="828"/>
      <c r="E964" s="828"/>
      <c r="F964" s="828"/>
      <c r="G964" s="828"/>
      <c r="H964" s="828"/>
      <c r="I964" s="828"/>
      <c r="J964" s="828"/>
      <c r="K964" s="829"/>
      <c r="L964" s="829"/>
      <c r="M964" s="828"/>
      <c r="N964" s="828"/>
      <c r="O964" s="828"/>
      <c r="P964" s="828"/>
      <c r="Q964" s="828"/>
      <c r="R964" s="828"/>
      <c r="S964" s="828"/>
      <c r="T964" s="830"/>
      <c r="U964" s="828"/>
      <c r="V964" s="828"/>
      <c r="W964" s="828"/>
    </row>
    <row r="965" spans="1:23" ht="16.5" customHeight="1">
      <c r="A965" s="828"/>
      <c r="B965" s="828"/>
      <c r="C965" s="828"/>
      <c r="D965" s="828"/>
      <c r="E965" s="828"/>
      <c r="F965" s="828"/>
      <c r="G965" s="828"/>
      <c r="H965" s="828"/>
      <c r="I965" s="828"/>
      <c r="J965" s="828"/>
      <c r="K965" s="829"/>
      <c r="L965" s="829"/>
      <c r="M965" s="828"/>
      <c r="N965" s="828"/>
      <c r="O965" s="828"/>
      <c r="P965" s="828"/>
      <c r="Q965" s="828"/>
      <c r="R965" s="828"/>
      <c r="S965" s="828"/>
      <c r="T965" s="830"/>
      <c r="U965" s="828"/>
      <c r="V965" s="828"/>
      <c r="W965" s="828"/>
    </row>
    <row r="966" spans="1:23" ht="16.5" customHeight="1">
      <c r="A966" s="828"/>
      <c r="B966" s="828"/>
      <c r="C966" s="828"/>
      <c r="D966" s="828"/>
      <c r="E966" s="828"/>
      <c r="F966" s="828"/>
      <c r="G966" s="828"/>
      <c r="H966" s="828"/>
      <c r="I966" s="828"/>
      <c r="J966" s="828"/>
      <c r="K966" s="829"/>
      <c r="L966" s="829"/>
      <c r="M966" s="828"/>
      <c r="N966" s="828"/>
      <c r="O966" s="828"/>
      <c r="P966" s="828"/>
      <c r="Q966" s="828"/>
      <c r="R966" s="828"/>
      <c r="S966" s="828"/>
      <c r="T966" s="830"/>
      <c r="U966" s="828"/>
      <c r="V966" s="828"/>
      <c r="W966" s="828"/>
    </row>
    <row r="967" spans="1:23" ht="16.5" customHeight="1">
      <c r="A967" s="828"/>
      <c r="B967" s="828"/>
      <c r="C967" s="828"/>
      <c r="D967" s="828"/>
      <c r="E967" s="828"/>
      <c r="F967" s="828"/>
      <c r="G967" s="828"/>
      <c r="H967" s="828"/>
      <c r="I967" s="828"/>
      <c r="J967" s="828"/>
      <c r="K967" s="829"/>
      <c r="L967" s="829"/>
      <c r="M967" s="828"/>
      <c r="N967" s="828"/>
      <c r="O967" s="828"/>
      <c r="P967" s="828"/>
      <c r="Q967" s="828"/>
      <c r="R967" s="828"/>
      <c r="S967" s="828"/>
      <c r="T967" s="830"/>
      <c r="U967" s="828"/>
      <c r="V967" s="828"/>
      <c r="W967" s="828"/>
    </row>
    <row r="968" spans="1:23" ht="16.5" customHeight="1">
      <c r="A968" s="828"/>
      <c r="B968" s="828"/>
      <c r="C968" s="828"/>
      <c r="D968" s="828"/>
      <c r="E968" s="828"/>
      <c r="F968" s="828"/>
      <c r="G968" s="828"/>
      <c r="H968" s="828"/>
      <c r="I968" s="828"/>
      <c r="J968" s="828"/>
      <c r="K968" s="829"/>
      <c r="L968" s="829"/>
      <c r="M968" s="828"/>
      <c r="N968" s="828"/>
      <c r="O968" s="828"/>
      <c r="P968" s="828"/>
      <c r="Q968" s="828"/>
      <c r="R968" s="828"/>
      <c r="S968" s="828"/>
      <c r="T968" s="830"/>
      <c r="U968" s="828"/>
      <c r="V968" s="828"/>
      <c r="W968" s="828"/>
    </row>
    <row r="969" spans="1:23" ht="16.5" customHeight="1">
      <c r="A969" s="828"/>
      <c r="B969" s="828"/>
      <c r="C969" s="828"/>
      <c r="D969" s="828"/>
      <c r="E969" s="828"/>
      <c r="F969" s="828"/>
      <c r="G969" s="828"/>
      <c r="H969" s="828"/>
      <c r="I969" s="828"/>
      <c r="J969" s="828"/>
      <c r="K969" s="829"/>
      <c r="L969" s="829"/>
      <c r="M969" s="828"/>
      <c r="N969" s="828"/>
      <c r="O969" s="828"/>
      <c r="P969" s="828"/>
      <c r="Q969" s="828"/>
      <c r="R969" s="828"/>
      <c r="S969" s="828"/>
      <c r="T969" s="830"/>
      <c r="U969" s="828"/>
      <c r="V969" s="828"/>
      <c r="W969" s="828"/>
    </row>
    <row r="970" spans="1:23" ht="16.5" customHeight="1">
      <c r="A970" s="828"/>
      <c r="B970" s="828"/>
      <c r="C970" s="828"/>
      <c r="D970" s="828"/>
      <c r="E970" s="828"/>
      <c r="F970" s="828"/>
      <c r="G970" s="828"/>
      <c r="H970" s="828"/>
      <c r="I970" s="828"/>
      <c r="J970" s="828"/>
      <c r="K970" s="829"/>
      <c r="L970" s="829"/>
      <c r="M970" s="828"/>
      <c r="N970" s="828"/>
      <c r="O970" s="828"/>
      <c r="P970" s="828"/>
      <c r="Q970" s="828"/>
      <c r="R970" s="828"/>
      <c r="S970" s="828"/>
      <c r="T970" s="830"/>
      <c r="U970" s="828"/>
      <c r="V970" s="828"/>
      <c r="W970" s="828"/>
    </row>
    <row r="971" spans="1:23" ht="16.5" customHeight="1">
      <c r="A971" s="828"/>
      <c r="B971" s="828"/>
      <c r="C971" s="828"/>
      <c r="D971" s="828"/>
      <c r="E971" s="828"/>
      <c r="F971" s="828"/>
      <c r="G971" s="828"/>
      <c r="H971" s="828"/>
      <c r="I971" s="828"/>
      <c r="J971" s="828"/>
      <c r="K971" s="829"/>
      <c r="L971" s="829"/>
      <c r="M971" s="828"/>
      <c r="N971" s="828"/>
      <c r="O971" s="828"/>
      <c r="P971" s="828"/>
      <c r="Q971" s="828"/>
      <c r="R971" s="828"/>
      <c r="S971" s="828"/>
      <c r="T971" s="830"/>
      <c r="U971" s="828"/>
      <c r="V971" s="828"/>
      <c r="W971" s="828"/>
    </row>
    <row r="972" spans="1:23" ht="16.5" customHeight="1">
      <c r="A972" s="828"/>
      <c r="B972" s="828"/>
      <c r="C972" s="828"/>
      <c r="D972" s="828"/>
      <c r="E972" s="828"/>
      <c r="F972" s="828"/>
      <c r="G972" s="828"/>
      <c r="H972" s="828"/>
      <c r="I972" s="828"/>
      <c r="J972" s="828"/>
      <c r="K972" s="829"/>
      <c r="L972" s="829"/>
      <c r="M972" s="828"/>
      <c r="N972" s="828"/>
      <c r="O972" s="828"/>
      <c r="P972" s="828"/>
      <c r="Q972" s="828"/>
      <c r="R972" s="828"/>
      <c r="S972" s="828"/>
      <c r="T972" s="830"/>
      <c r="U972" s="828"/>
      <c r="V972" s="828"/>
      <c r="W972" s="828"/>
    </row>
    <row r="973" spans="1:23" ht="16.5" customHeight="1">
      <c r="A973" s="828"/>
      <c r="B973" s="828"/>
      <c r="C973" s="828"/>
      <c r="D973" s="828"/>
      <c r="E973" s="828"/>
      <c r="F973" s="828"/>
      <c r="G973" s="828"/>
      <c r="H973" s="828"/>
      <c r="I973" s="828"/>
      <c r="J973" s="828"/>
      <c r="K973" s="829"/>
      <c r="L973" s="829"/>
      <c r="M973" s="828"/>
      <c r="N973" s="828"/>
      <c r="O973" s="828"/>
      <c r="P973" s="828"/>
      <c r="Q973" s="828"/>
      <c r="R973" s="828"/>
      <c r="S973" s="828"/>
      <c r="T973" s="830"/>
      <c r="U973" s="828"/>
      <c r="V973" s="828"/>
      <c r="W973" s="828"/>
    </row>
    <row r="974" spans="1:23" ht="16.5" customHeight="1">
      <c r="A974" s="828"/>
      <c r="B974" s="828"/>
      <c r="C974" s="828"/>
      <c r="D974" s="828"/>
      <c r="E974" s="828"/>
      <c r="F974" s="828"/>
      <c r="G974" s="828"/>
      <c r="H974" s="828"/>
      <c r="I974" s="828"/>
      <c r="J974" s="828"/>
      <c r="K974" s="829"/>
      <c r="L974" s="829"/>
      <c r="M974" s="828"/>
      <c r="N974" s="828"/>
      <c r="O974" s="828"/>
      <c r="P974" s="828"/>
      <c r="Q974" s="828"/>
      <c r="R974" s="828"/>
      <c r="S974" s="828"/>
      <c r="T974" s="830"/>
      <c r="U974" s="828"/>
      <c r="V974" s="828"/>
      <c r="W974" s="828"/>
    </row>
    <row r="975" spans="1:23" ht="16.5" customHeight="1">
      <c r="A975" s="828"/>
      <c r="B975" s="828"/>
      <c r="C975" s="828"/>
      <c r="D975" s="828"/>
      <c r="E975" s="828"/>
      <c r="F975" s="828"/>
      <c r="G975" s="828"/>
      <c r="H975" s="828"/>
      <c r="I975" s="828"/>
      <c r="J975" s="828"/>
      <c r="K975" s="829"/>
      <c r="L975" s="829"/>
      <c r="M975" s="828"/>
      <c r="N975" s="828"/>
      <c r="O975" s="828"/>
      <c r="P975" s="828"/>
      <c r="Q975" s="828"/>
      <c r="R975" s="828"/>
      <c r="S975" s="828"/>
      <c r="T975" s="830"/>
      <c r="U975" s="828"/>
      <c r="V975" s="828"/>
      <c r="W975" s="828"/>
    </row>
    <row r="976" spans="1:23" ht="16.5" customHeight="1">
      <c r="A976" s="828"/>
      <c r="B976" s="828"/>
      <c r="C976" s="828"/>
      <c r="D976" s="828"/>
      <c r="E976" s="828"/>
      <c r="F976" s="828"/>
      <c r="G976" s="828"/>
      <c r="H976" s="828"/>
      <c r="I976" s="828"/>
      <c r="J976" s="828"/>
      <c r="K976" s="829"/>
      <c r="L976" s="829"/>
      <c r="M976" s="828"/>
      <c r="N976" s="828"/>
      <c r="O976" s="828"/>
      <c r="P976" s="828"/>
      <c r="Q976" s="828"/>
      <c r="R976" s="828"/>
      <c r="S976" s="828"/>
      <c r="T976" s="830"/>
      <c r="U976" s="828"/>
      <c r="V976" s="828"/>
      <c r="W976" s="828"/>
    </row>
    <row r="977" spans="1:23" ht="16.5" customHeight="1">
      <c r="A977" s="828"/>
      <c r="B977" s="828"/>
      <c r="C977" s="828"/>
      <c r="D977" s="828"/>
      <c r="E977" s="828"/>
      <c r="F977" s="828"/>
      <c r="G977" s="828"/>
      <c r="H977" s="828"/>
      <c r="I977" s="828"/>
      <c r="J977" s="828"/>
      <c r="K977" s="829"/>
      <c r="L977" s="829"/>
      <c r="M977" s="828"/>
      <c r="N977" s="828"/>
      <c r="O977" s="828"/>
      <c r="P977" s="828"/>
      <c r="Q977" s="828"/>
      <c r="R977" s="828"/>
      <c r="S977" s="828"/>
      <c r="T977" s="830"/>
      <c r="U977" s="828"/>
      <c r="V977" s="828"/>
      <c r="W977" s="828"/>
    </row>
    <row r="978" spans="1:23" ht="16.5" customHeight="1">
      <c r="A978" s="828"/>
      <c r="B978" s="828"/>
      <c r="C978" s="828"/>
      <c r="D978" s="828"/>
      <c r="E978" s="828"/>
      <c r="F978" s="828"/>
      <c r="G978" s="828"/>
      <c r="H978" s="828"/>
      <c r="I978" s="828"/>
      <c r="J978" s="828"/>
      <c r="K978" s="829"/>
      <c r="L978" s="829"/>
      <c r="M978" s="828"/>
      <c r="N978" s="828"/>
      <c r="O978" s="828"/>
      <c r="P978" s="828"/>
      <c r="Q978" s="828"/>
      <c r="R978" s="828"/>
      <c r="S978" s="828"/>
      <c r="T978" s="830"/>
      <c r="U978" s="828"/>
      <c r="V978" s="828"/>
      <c r="W978" s="828"/>
    </row>
    <row r="979" spans="1:23" ht="16.5" customHeight="1">
      <c r="A979" s="828"/>
      <c r="B979" s="828"/>
      <c r="C979" s="828"/>
      <c r="D979" s="828"/>
      <c r="E979" s="828"/>
      <c r="F979" s="828"/>
      <c r="G979" s="828"/>
      <c r="H979" s="828"/>
      <c r="I979" s="828"/>
      <c r="J979" s="828"/>
      <c r="K979" s="829"/>
      <c r="L979" s="829"/>
      <c r="M979" s="828"/>
      <c r="N979" s="828"/>
      <c r="O979" s="828"/>
      <c r="P979" s="828"/>
      <c r="Q979" s="828"/>
      <c r="R979" s="828"/>
      <c r="S979" s="828"/>
      <c r="T979" s="830"/>
      <c r="U979" s="828"/>
      <c r="V979" s="828"/>
      <c r="W979" s="828"/>
    </row>
    <row r="980" spans="1:23" ht="16.5" customHeight="1">
      <c r="A980" s="828"/>
      <c r="B980" s="828"/>
      <c r="C980" s="828"/>
      <c r="D980" s="828"/>
      <c r="E980" s="828"/>
      <c r="F980" s="828"/>
      <c r="G980" s="828"/>
      <c r="H980" s="828"/>
      <c r="I980" s="828"/>
      <c r="J980" s="828"/>
      <c r="K980" s="829"/>
      <c r="L980" s="829"/>
      <c r="M980" s="828"/>
      <c r="N980" s="828"/>
      <c r="O980" s="828"/>
      <c r="P980" s="828"/>
      <c r="Q980" s="828"/>
      <c r="R980" s="828"/>
      <c r="S980" s="828"/>
      <c r="T980" s="830"/>
      <c r="U980" s="828"/>
      <c r="V980" s="828"/>
      <c r="W980" s="828"/>
    </row>
    <row r="981" spans="1:23" ht="16.5" customHeight="1">
      <c r="A981" s="828"/>
      <c r="B981" s="828"/>
      <c r="C981" s="828"/>
      <c r="D981" s="828"/>
      <c r="E981" s="828"/>
      <c r="F981" s="828"/>
      <c r="G981" s="828"/>
      <c r="H981" s="828"/>
      <c r="I981" s="828"/>
      <c r="J981" s="828"/>
      <c r="K981" s="829"/>
      <c r="L981" s="829"/>
      <c r="M981" s="828"/>
      <c r="N981" s="828"/>
      <c r="O981" s="828"/>
      <c r="P981" s="828"/>
      <c r="Q981" s="828"/>
      <c r="R981" s="828"/>
      <c r="S981" s="828"/>
      <c r="T981" s="830"/>
      <c r="U981" s="828"/>
      <c r="V981" s="828"/>
      <c r="W981" s="828"/>
    </row>
    <row r="982" spans="1:23" ht="16.5" customHeight="1">
      <c r="A982" s="828"/>
      <c r="B982" s="828"/>
      <c r="C982" s="828"/>
      <c r="D982" s="828"/>
      <c r="E982" s="828"/>
      <c r="F982" s="828"/>
      <c r="G982" s="828"/>
      <c r="H982" s="828"/>
      <c r="I982" s="828"/>
      <c r="J982" s="828"/>
      <c r="K982" s="829"/>
      <c r="L982" s="829"/>
      <c r="M982" s="828"/>
      <c r="N982" s="828"/>
      <c r="O982" s="828"/>
      <c r="P982" s="828"/>
      <c r="Q982" s="828"/>
      <c r="R982" s="828"/>
      <c r="S982" s="828"/>
      <c r="T982" s="830"/>
      <c r="U982" s="828"/>
      <c r="V982" s="828"/>
      <c r="W982" s="828"/>
    </row>
    <row r="983" spans="1:23" ht="16.5" customHeight="1">
      <c r="A983" s="828"/>
      <c r="B983" s="828"/>
      <c r="C983" s="828"/>
      <c r="D983" s="828"/>
      <c r="E983" s="828"/>
      <c r="F983" s="828"/>
      <c r="G983" s="828"/>
      <c r="H983" s="828"/>
      <c r="I983" s="828"/>
      <c r="J983" s="828"/>
      <c r="K983" s="829"/>
      <c r="L983" s="829"/>
      <c r="M983" s="828"/>
      <c r="N983" s="828"/>
      <c r="O983" s="828"/>
      <c r="P983" s="828"/>
      <c r="Q983" s="828"/>
      <c r="R983" s="828"/>
      <c r="S983" s="828"/>
      <c r="T983" s="830"/>
      <c r="U983" s="828"/>
      <c r="V983" s="828"/>
      <c r="W983" s="828"/>
    </row>
    <row r="984" spans="1:23" ht="16.5" customHeight="1">
      <c r="A984" s="828"/>
      <c r="B984" s="828"/>
      <c r="C984" s="828"/>
      <c r="D984" s="828"/>
      <c r="E984" s="828"/>
      <c r="F984" s="828"/>
      <c r="G984" s="828"/>
      <c r="H984" s="828"/>
      <c r="I984" s="828"/>
      <c r="J984" s="828"/>
      <c r="K984" s="829"/>
      <c r="L984" s="829"/>
      <c r="M984" s="828"/>
      <c r="N984" s="828"/>
      <c r="O984" s="828"/>
      <c r="P984" s="828"/>
      <c r="Q984" s="828"/>
      <c r="R984" s="828"/>
      <c r="S984" s="828"/>
      <c r="T984" s="830"/>
      <c r="U984" s="828"/>
      <c r="V984" s="828"/>
      <c r="W984" s="828"/>
    </row>
    <row r="985" spans="1:23" ht="16.5" customHeight="1">
      <c r="A985" s="828"/>
      <c r="B985" s="828"/>
      <c r="C985" s="828"/>
      <c r="D985" s="828"/>
      <c r="E985" s="828"/>
      <c r="F985" s="828"/>
      <c r="G985" s="828"/>
      <c r="H985" s="828"/>
      <c r="I985" s="828"/>
      <c r="J985" s="828"/>
      <c r="K985" s="829"/>
      <c r="L985" s="829"/>
      <c r="M985" s="828"/>
      <c r="N985" s="828"/>
      <c r="O985" s="828"/>
      <c r="P985" s="828"/>
      <c r="Q985" s="828"/>
      <c r="R985" s="828"/>
      <c r="S985" s="828"/>
      <c r="T985" s="830"/>
      <c r="U985" s="828"/>
      <c r="V985" s="828"/>
      <c r="W985" s="828"/>
    </row>
    <row r="986" spans="1:23" ht="16.5" customHeight="1">
      <c r="A986" s="828"/>
      <c r="B986" s="828"/>
      <c r="C986" s="828"/>
      <c r="D986" s="828"/>
      <c r="E986" s="828"/>
      <c r="F986" s="828"/>
      <c r="G986" s="828"/>
      <c r="H986" s="828"/>
      <c r="I986" s="828"/>
      <c r="J986" s="828"/>
      <c r="K986" s="829"/>
      <c r="L986" s="829"/>
      <c r="M986" s="828"/>
      <c r="N986" s="828"/>
      <c r="O986" s="828"/>
      <c r="P986" s="828"/>
      <c r="Q986" s="828"/>
      <c r="R986" s="828"/>
      <c r="S986" s="828"/>
      <c r="T986" s="830"/>
      <c r="U986" s="828"/>
      <c r="V986" s="828"/>
      <c r="W986" s="828"/>
    </row>
    <row r="987" spans="1:23" ht="16.5" customHeight="1">
      <c r="A987" s="828"/>
      <c r="B987" s="828"/>
      <c r="C987" s="828"/>
      <c r="D987" s="828"/>
      <c r="E987" s="828"/>
      <c r="F987" s="828"/>
      <c r="G987" s="828"/>
      <c r="H987" s="828"/>
      <c r="I987" s="828"/>
      <c r="J987" s="828"/>
      <c r="K987" s="829"/>
      <c r="L987" s="829"/>
      <c r="M987" s="828"/>
      <c r="N987" s="828"/>
      <c r="O987" s="828"/>
      <c r="P987" s="828"/>
      <c r="Q987" s="828"/>
      <c r="R987" s="828"/>
      <c r="S987" s="828"/>
      <c r="T987" s="830"/>
      <c r="U987" s="828"/>
      <c r="V987" s="828"/>
      <c r="W987" s="828"/>
    </row>
    <row r="988" spans="1:23" ht="16.5" customHeight="1">
      <c r="A988" s="828"/>
      <c r="B988" s="828"/>
      <c r="C988" s="828"/>
      <c r="D988" s="828"/>
      <c r="E988" s="828"/>
      <c r="F988" s="828"/>
      <c r="G988" s="828"/>
      <c r="H988" s="828"/>
      <c r="I988" s="828"/>
      <c r="J988" s="828"/>
      <c r="K988" s="829"/>
      <c r="L988" s="829"/>
      <c r="M988" s="828"/>
      <c r="N988" s="828"/>
      <c r="O988" s="828"/>
      <c r="P988" s="828"/>
      <c r="Q988" s="828"/>
      <c r="R988" s="828"/>
      <c r="S988" s="828"/>
      <c r="T988" s="830"/>
      <c r="U988" s="828"/>
      <c r="V988" s="828"/>
      <c r="W988" s="828"/>
    </row>
    <row r="989" spans="1:23" ht="16.5" customHeight="1">
      <c r="A989" s="828"/>
      <c r="B989" s="828"/>
      <c r="C989" s="828"/>
      <c r="D989" s="828"/>
      <c r="E989" s="828"/>
      <c r="F989" s="828"/>
      <c r="G989" s="828"/>
      <c r="H989" s="828"/>
      <c r="I989" s="828"/>
      <c r="J989" s="828"/>
      <c r="K989" s="829"/>
      <c r="L989" s="829"/>
      <c r="M989" s="828"/>
      <c r="N989" s="828"/>
      <c r="O989" s="828"/>
      <c r="P989" s="828"/>
      <c r="Q989" s="828"/>
      <c r="R989" s="828"/>
      <c r="S989" s="828"/>
      <c r="T989" s="830"/>
      <c r="U989" s="828"/>
      <c r="V989" s="828"/>
      <c r="W989" s="828"/>
    </row>
    <row r="990" spans="1:23" ht="16.5" customHeight="1">
      <c r="A990" s="828"/>
      <c r="B990" s="828"/>
      <c r="C990" s="828"/>
      <c r="D990" s="828"/>
      <c r="E990" s="828"/>
      <c r="F990" s="828"/>
      <c r="G990" s="828"/>
      <c r="H990" s="828"/>
      <c r="I990" s="828"/>
      <c r="J990" s="828"/>
      <c r="K990" s="829"/>
      <c r="L990" s="829"/>
      <c r="M990" s="828"/>
      <c r="N990" s="828"/>
      <c r="O990" s="828"/>
      <c r="P990" s="828"/>
      <c r="Q990" s="828"/>
      <c r="R990" s="828"/>
      <c r="S990" s="828"/>
      <c r="T990" s="830"/>
      <c r="U990" s="828"/>
      <c r="V990" s="828"/>
      <c r="W990" s="828"/>
    </row>
    <row r="991" spans="1:23" ht="16.5" customHeight="1">
      <c r="A991" s="828"/>
      <c r="B991" s="828"/>
      <c r="C991" s="828"/>
      <c r="D991" s="828"/>
      <c r="E991" s="828"/>
      <c r="F991" s="828"/>
      <c r="G991" s="828"/>
      <c r="H991" s="828"/>
      <c r="I991" s="828"/>
      <c r="J991" s="828"/>
      <c r="K991" s="829"/>
      <c r="L991" s="829"/>
      <c r="M991" s="828"/>
      <c r="N991" s="828"/>
      <c r="O991" s="828"/>
      <c r="P991" s="828"/>
      <c r="Q991" s="828"/>
      <c r="R991" s="828"/>
      <c r="S991" s="828"/>
      <c r="T991" s="830"/>
      <c r="U991" s="828"/>
      <c r="V991" s="828"/>
      <c r="W991" s="828"/>
    </row>
    <row r="992" spans="1:23" ht="16.5" customHeight="1">
      <c r="A992" s="828"/>
      <c r="B992" s="828"/>
      <c r="C992" s="828"/>
      <c r="D992" s="828"/>
      <c r="E992" s="828"/>
      <c r="F992" s="828"/>
      <c r="G992" s="828"/>
      <c r="H992" s="828"/>
      <c r="I992" s="828"/>
      <c r="J992" s="828"/>
      <c r="K992" s="829"/>
      <c r="L992" s="829"/>
      <c r="M992" s="828"/>
      <c r="N992" s="828"/>
      <c r="O992" s="828"/>
      <c r="P992" s="828"/>
      <c r="Q992" s="828"/>
      <c r="R992" s="828"/>
      <c r="S992" s="828"/>
      <c r="T992" s="830"/>
      <c r="U992" s="828"/>
      <c r="V992" s="828"/>
      <c r="W992" s="828"/>
    </row>
    <row r="993" spans="1:23" ht="16.5" customHeight="1">
      <c r="A993" s="828"/>
      <c r="B993" s="828"/>
      <c r="C993" s="828"/>
      <c r="D993" s="828"/>
      <c r="E993" s="828"/>
      <c r="F993" s="828"/>
      <c r="G993" s="828"/>
      <c r="H993" s="828"/>
      <c r="I993" s="828"/>
      <c r="J993" s="828"/>
      <c r="K993" s="829"/>
      <c r="L993" s="829"/>
      <c r="M993" s="828"/>
      <c r="N993" s="828"/>
      <c r="O993" s="828"/>
      <c r="P993" s="828"/>
      <c r="Q993" s="828"/>
      <c r="R993" s="828"/>
      <c r="S993" s="828"/>
      <c r="T993" s="830"/>
      <c r="U993" s="828"/>
      <c r="V993" s="828"/>
      <c r="W993" s="828"/>
    </row>
    <row r="994" spans="1:23" ht="16.5" customHeight="1">
      <c r="A994" s="828"/>
      <c r="B994" s="828"/>
      <c r="C994" s="828"/>
      <c r="D994" s="828"/>
      <c r="E994" s="828"/>
      <c r="F994" s="828"/>
      <c r="G994" s="828"/>
      <c r="H994" s="828"/>
      <c r="I994" s="828"/>
      <c r="J994" s="828"/>
      <c r="K994" s="829"/>
      <c r="L994" s="829"/>
      <c r="M994" s="828"/>
      <c r="N994" s="828"/>
      <c r="O994" s="828"/>
      <c r="P994" s="828"/>
      <c r="Q994" s="828"/>
      <c r="R994" s="828"/>
      <c r="S994" s="828"/>
      <c r="T994" s="830"/>
      <c r="U994" s="828"/>
      <c r="V994" s="828"/>
      <c r="W994" s="828"/>
    </row>
    <row r="995" spans="1:23" ht="16.5" customHeight="1">
      <c r="A995" s="828"/>
      <c r="B995" s="828"/>
      <c r="C995" s="828"/>
      <c r="D995" s="828"/>
      <c r="E995" s="828"/>
      <c r="F995" s="828"/>
      <c r="G995" s="828"/>
      <c r="H995" s="828"/>
      <c r="I995" s="828"/>
      <c r="J995" s="828"/>
      <c r="K995" s="829"/>
      <c r="L995" s="829"/>
      <c r="M995" s="828"/>
      <c r="N995" s="828"/>
      <c r="O995" s="828"/>
      <c r="P995" s="828"/>
      <c r="Q995" s="828"/>
      <c r="R995" s="828"/>
      <c r="S995" s="828"/>
      <c r="T995" s="830"/>
      <c r="U995" s="828"/>
      <c r="V995" s="828"/>
      <c r="W995" s="828"/>
    </row>
    <row r="996" spans="1:23" ht="16.5" customHeight="1">
      <c r="A996" s="828"/>
      <c r="B996" s="828"/>
      <c r="C996" s="828"/>
      <c r="D996" s="828"/>
      <c r="E996" s="828"/>
      <c r="F996" s="828"/>
      <c r="G996" s="828"/>
      <c r="H996" s="828"/>
      <c r="I996" s="828"/>
      <c r="J996" s="828"/>
      <c r="K996" s="829"/>
      <c r="L996" s="829"/>
      <c r="M996" s="828"/>
      <c r="N996" s="828"/>
      <c r="O996" s="828"/>
      <c r="P996" s="828"/>
      <c r="Q996" s="828"/>
      <c r="R996" s="828"/>
      <c r="S996" s="828"/>
      <c r="T996" s="830"/>
      <c r="U996" s="828"/>
      <c r="V996" s="828"/>
      <c r="W996" s="828"/>
    </row>
    <row r="997" spans="1:23" ht="16.5" customHeight="1">
      <c r="A997" s="828"/>
      <c r="B997" s="828"/>
      <c r="C997" s="828"/>
      <c r="D997" s="828"/>
      <c r="E997" s="828"/>
      <c r="F997" s="828"/>
      <c r="G997" s="828"/>
      <c r="H997" s="828"/>
      <c r="I997" s="828"/>
      <c r="J997" s="828"/>
      <c r="K997" s="829"/>
      <c r="L997" s="829"/>
      <c r="M997" s="828"/>
      <c r="N997" s="828"/>
      <c r="O997" s="828"/>
      <c r="P997" s="828"/>
      <c r="Q997" s="828"/>
      <c r="R997" s="828"/>
      <c r="S997" s="828"/>
      <c r="T997" s="830"/>
      <c r="U997" s="828"/>
      <c r="V997" s="828"/>
      <c r="W997" s="828"/>
    </row>
    <row r="998" spans="1:23" ht="16.5" customHeight="1">
      <c r="A998" s="828"/>
      <c r="B998" s="828"/>
      <c r="C998" s="828"/>
      <c r="D998" s="828"/>
      <c r="E998" s="828"/>
      <c r="F998" s="828"/>
      <c r="G998" s="828"/>
      <c r="H998" s="828"/>
      <c r="I998" s="828"/>
      <c r="J998" s="828"/>
      <c r="K998" s="829"/>
      <c r="L998" s="829"/>
      <c r="M998" s="828"/>
      <c r="N998" s="828"/>
      <c r="O998" s="828"/>
      <c r="P998" s="828"/>
      <c r="Q998" s="828"/>
      <c r="R998" s="828"/>
      <c r="S998" s="828"/>
      <c r="T998" s="830"/>
      <c r="U998" s="828"/>
      <c r="V998" s="828"/>
      <c r="W998" s="828"/>
    </row>
    <row r="999" spans="1:23" ht="16.5" customHeight="1">
      <c r="A999" s="828"/>
      <c r="B999" s="828"/>
      <c r="C999" s="828"/>
      <c r="D999" s="828"/>
      <c r="E999" s="828"/>
      <c r="F999" s="828"/>
      <c r="G999" s="828"/>
      <c r="H999" s="828"/>
      <c r="I999" s="828"/>
      <c r="J999" s="828"/>
      <c r="K999" s="829"/>
      <c r="L999" s="829"/>
      <c r="M999" s="828"/>
      <c r="N999" s="828"/>
      <c r="O999" s="828"/>
      <c r="P999" s="828"/>
      <c r="Q999" s="828"/>
      <c r="R999" s="828"/>
      <c r="S999" s="828"/>
      <c r="T999" s="830"/>
      <c r="U999" s="828"/>
      <c r="V999" s="828"/>
      <c r="W999" s="828"/>
    </row>
    <row r="1000" spans="1:23" ht="16.5" customHeight="1">
      <c r="A1000" s="828"/>
      <c r="B1000" s="828"/>
      <c r="C1000" s="828"/>
      <c r="D1000" s="828"/>
      <c r="E1000" s="828"/>
      <c r="F1000" s="828"/>
      <c r="G1000" s="828"/>
      <c r="H1000" s="828"/>
      <c r="I1000" s="828"/>
      <c r="J1000" s="828"/>
      <c r="K1000" s="829"/>
      <c r="L1000" s="829"/>
      <c r="M1000" s="828"/>
      <c r="N1000" s="828"/>
      <c r="O1000" s="828"/>
      <c r="P1000" s="828"/>
      <c r="Q1000" s="828"/>
      <c r="R1000" s="828"/>
      <c r="S1000" s="828"/>
      <c r="T1000" s="830"/>
      <c r="U1000" s="828"/>
      <c r="V1000" s="828"/>
      <c r="W1000" s="828"/>
    </row>
    <row r="1001" spans="1:23" ht="16.5" customHeight="1">
      <c r="A1001" s="828"/>
      <c r="B1001" s="828"/>
      <c r="C1001" s="828"/>
      <c r="D1001" s="828"/>
      <c r="E1001" s="828"/>
      <c r="F1001" s="828"/>
      <c r="G1001" s="828"/>
      <c r="H1001" s="828"/>
      <c r="I1001" s="828"/>
      <c r="J1001" s="828"/>
      <c r="K1001" s="829"/>
      <c r="L1001" s="829"/>
      <c r="M1001" s="828"/>
      <c r="N1001" s="828"/>
      <c r="O1001" s="828"/>
      <c r="P1001" s="828"/>
      <c r="Q1001" s="828"/>
      <c r="R1001" s="828"/>
      <c r="S1001" s="828"/>
      <c r="T1001" s="830"/>
      <c r="U1001" s="828"/>
      <c r="V1001" s="828"/>
      <c r="W1001" s="828"/>
    </row>
    <row r="1002" spans="1:23" ht="16.5" customHeight="1">
      <c r="A1002" s="828"/>
      <c r="B1002" s="828"/>
      <c r="C1002" s="828"/>
      <c r="D1002" s="828"/>
      <c r="E1002" s="828"/>
      <c r="F1002" s="828"/>
      <c r="G1002" s="828"/>
      <c r="H1002" s="828"/>
      <c r="I1002" s="828"/>
      <c r="J1002" s="828"/>
      <c r="K1002" s="829"/>
      <c r="L1002" s="829"/>
      <c r="M1002" s="828"/>
      <c r="N1002" s="828"/>
      <c r="O1002" s="828"/>
      <c r="P1002" s="828"/>
      <c r="Q1002" s="828"/>
      <c r="R1002" s="828"/>
      <c r="S1002" s="828"/>
      <c r="T1002" s="830"/>
      <c r="U1002" s="828"/>
      <c r="V1002" s="828"/>
      <c r="W1002" s="828"/>
    </row>
    <row r="1003" spans="1:23" ht="16.5" customHeight="1">
      <c r="A1003" s="828"/>
      <c r="B1003" s="828"/>
      <c r="C1003" s="828"/>
      <c r="D1003" s="828"/>
      <c r="E1003" s="828"/>
      <c r="F1003" s="828"/>
      <c r="G1003" s="828"/>
      <c r="H1003" s="828"/>
      <c r="I1003" s="828"/>
      <c r="J1003" s="828"/>
      <c r="K1003" s="829"/>
      <c r="L1003" s="829"/>
      <c r="M1003" s="828"/>
      <c r="N1003" s="828"/>
      <c r="O1003" s="828"/>
      <c r="P1003" s="828"/>
      <c r="Q1003" s="828"/>
      <c r="R1003" s="828"/>
      <c r="S1003" s="828"/>
      <c r="T1003" s="830"/>
      <c r="U1003" s="828"/>
      <c r="V1003" s="828"/>
      <c r="W1003" s="828"/>
    </row>
    <row r="1004" spans="1:23" ht="16.5" customHeight="1">
      <c r="A1004" s="828"/>
      <c r="B1004" s="828"/>
      <c r="C1004" s="828"/>
      <c r="D1004" s="828"/>
      <c r="E1004" s="828"/>
      <c r="F1004" s="828"/>
      <c r="G1004" s="828"/>
      <c r="H1004" s="828"/>
      <c r="I1004" s="828"/>
      <c r="J1004" s="828"/>
      <c r="K1004" s="829"/>
      <c r="L1004" s="829"/>
      <c r="M1004" s="828"/>
      <c r="N1004" s="828"/>
      <c r="O1004" s="828"/>
      <c r="P1004" s="828"/>
      <c r="Q1004" s="828"/>
      <c r="R1004" s="828"/>
      <c r="S1004" s="828"/>
      <c r="T1004" s="830"/>
      <c r="U1004" s="828"/>
      <c r="V1004" s="828"/>
      <c r="W1004" s="828"/>
    </row>
    <row r="1005" spans="1:23" ht="16.5" customHeight="1">
      <c r="A1005" s="828"/>
      <c r="B1005" s="828"/>
      <c r="C1005" s="828"/>
      <c r="D1005" s="828"/>
      <c r="E1005" s="828"/>
      <c r="F1005" s="828"/>
      <c r="G1005" s="828"/>
      <c r="H1005" s="828"/>
      <c r="I1005" s="828"/>
      <c r="J1005" s="828"/>
      <c r="K1005" s="829"/>
      <c r="L1005" s="829"/>
      <c r="M1005" s="828"/>
      <c r="N1005" s="828"/>
      <c r="O1005" s="828"/>
      <c r="P1005" s="828"/>
      <c r="Q1005" s="828"/>
      <c r="R1005" s="828"/>
      <c r="S1005" s="828"/>
      <c r="T1005" s="830"/>
      <c r="U1005" s="828"/>
      <c r="V1005" s="828"/>
      <c r="W1005" s="828"/>
    </row>
    <row r="1006" spans="1:23" ht="16.5" customHeight="1">
      <c r="A1006" s="828"/>
      <c r="B1006" s="828"/>
      <c r="C1006" s="828"/>
      <c r="D1006" s="828"/>
      <c r="E1006" s="828"/>
      <c r="F1006" s="828"/>
      <c r="G1006" s="828"/>
      <c r="H1006" s="828"/>
      <c r="I1006" s="828"/>
      <c r="J1006" s="828"/>
      <c r="K1006" s="829"/>
      <c r="L1006" s="829"/>
      <c r="M1006" s="828"/>
      <c r="N1006" s="828"/>
      <c r="O1006" s="828"/>
      <c r="P1006" s="828"/>
      <c r="Q1006" s="828"/>
      <c r="R1006" s="828"/>
      <c r="S1006" s="828"/>
      <c r="T1006" s="830"/>
      <c r="U1006" s="828"/>
      <c r="V1006" s="828"/>
      <c r="W1006" s="828"/>
    </row>
    <row r="1007" spans="1:23" ht="16.5" customHeight="1">
      <c r="A1007" s="828"/>
      <c r="B1007" s="828"/>
      <c r="C1007" s="828"/>
      <c r="D1007" s="828"/>
      <c r="E1007" s="828"/>
      <c r="F1007" s="828"/>
      <c r="G1007" s="828"/>
      <c r="H1007" s="828"/>
      <c r="I1007" s="828"/>
      <c r="J1007" s="828"/>
      <c r="K1007" s="829"/>
      <c r="L1007" s="829"/>
      <c r="M1007" s="828"/>
      <c r="N1007" s="828"/>
      <c r="O1007" s="828"/>
      <c r="P1007" s="828"/>
      <c r="Q1007" s="828"/>
      <c r="R1007" s="828"/>
      <c r="S1007" s="828"/>
      <c r="T1007" s="830"/>
      <c r="U1007" s="828"/>
      <c r="V1007" s="828"/>
      <c r="W1007" s="828"/>
    </row>
    <row r="1008" spans="1:23" ht="16.5" customHeight="1">
      <c r="A1008" s="828"/>
      <c r="B1008" s="828"/>
      <c r="C1008" s="828"/>
      <c r="D1008" s="828"/>
      <c r="E1008" s="828"/>
      <c r="F1008" s="828"/>
      <c r="G1008" s="828"/>
      <c r="H1008" s="828"/>
      <c r="I1008" s="828"/>
      <c r="J1008" s="828"/>
      <c r="K1008" s="829"/>
      <c r="L1008" s="829"/>
      <c r="M1008" s="828"/>
      <c r="N1008" s="828"/>
      <c r="O1008" s="828"/>
      <c r="P1008" s="828"/>
      <c r="Q1008" s="828"/>
      <c r="R1008" s="828"/>
      <c r="S1008" s="828"/>
      <c r="T1008" s="830"/>
      <c r="U1008" s="828"/>
      <c r="V1008" s="828"/>
      <c r="W1008" s="828"/>
    </row>
    <row r="1009" spans="1:23" ht="16.5" customHeight="1">
      <c r="A1009" s="828"/>
      <c r="B1009" s="828"/>
      <c r="C1009" s="828"/>
      <c r="D1009" s="828"/>
      <c r="E1009" s="828"/>
      <c r="F1009" s="828"/>
      <c r="G1009" s="828"/>
      <c r="H1009" s="828"/>
      <c r="I1009" s="828"/>
      <c r="J1009" s="828"/>
      <c r="K1009" s="829"/>
      <c r="L1009" s="829"/>
      <c r="M1009" s="828"/>
      <c r="N1009" s="828"/>
      <c r="O1009" s="828"/>
      <c r="P1009" s="828"/>
      <c r="Q1009" s="828"/>
      <c r="R1009" s="828"/>
      <c r="S1009" s="828"/>
      <c r="T1009" s="830"/>
      <c r="U1009" s="828"/>
      <c r="V1009" s="828"/>
      <c r="W1009" s="828"/>
    </row>
    <row r="1010" spans="1:23" ht="16.5" customHeight="1">
      <c r="A1010" s="828"/>
      <c r="B1010" s="828"/>
      <c r="C1010" s="828"/>
      <c r="D1010" s="828"/>
      <c r="E1010" s="828"/>
      <c r="F1010" s="828"/>
      <c r="G1010" s="828"/>
      <c r="H1010" s="828"/>
      <c r="I1010" s="828"/>
      <c r="J1010" s="828"/>
      <c r="K1010" s="829"/>
      <c r="L1010" s="829"/>
      <c r="M1010" s="828"/>
      <c r="N1010" s="828"/>
      <c r="O1010" s="828"/>
      <c r="P1010" s="828"/>
      <c r="Q1010" s="828"/>
      <c r="R1010" s="828"/>
      <c r="S1010" s="828"/>
      <c r="T1010" s="830"/>
      <c r="U1010" s="828"/>
      <c r="V1010" s="828"/>
      <c r="W1010" s="828"/>
    </row>
  </sheetData>
  <mergeCells count="30">
    <mergeCell ref="A7:P7"/>
    <mergeCell ref="A8:P8"/>
    <mergeCell ref="A9:H9"/>
    <mergeCell ref="A10:P10"/>
    <mergeCell ref="A12:A13"/>
    <mergeCell ref="B12:B13"/>
    <mergeCell ref="C12:C13"/>
    <mergeCell ref="D12:D13"/>
    <mergeCell ref="E12:E13"/>
    <mergeCell ref="F12:F13"/>
    <mergeCell ref="G12:G13"/>
    <mergeCell ref="J32:P32"/>
    <mergeCell ref="A34:B34"/>
    <mergeCell ref="N12:N13"/>
    <mergeCell ref="O12:O13"/>
    <mergeCell ref="P12:P13"/>
    <mergeCell ref="A25:T25"/>
    <mergeCell ref="A27:P27"/>
    <mergeCell ref="H12:H13"/>
    <mergeCell ref="I12:I13"/>
    <mergeCell ref="J12:J13"/>
    <mergeCell ref="K12:K13"/>
    <mergeCell ref="L12:L13"/>
    <mergeCell ref="M12:M13"/>
    <mergeCell ref="Q10:U10"/>
    <mergeCell ref="A28:P28"/>
    <mergeCell ref="A29:P29"/>
    <mergeCell ref="J30:P30"/>
    <mergeCell ref="J31:P31"/>
    <mergeCell ref="Q12:U12"/>
  </mergeCells>
  <printOptions horizontalCentered="1"/>
  <pageMargins left="1.1811023622047245" right="0.59055118110236227" top="0.78740157480314965" bottom="0.78740157480314965" header="0.31496062992125984" footer="0.31496062992125984"/>
  <pageSetup paperSize="9" scale="5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1037"/>
  <sheetViews>
    <sheetView topLeftCell="A5" zoomScale="85" zoomScaleNormal="85" workbookViewId="0">
      <pane xSplit="7" ySplit="4" topLeftCell="IH9" activePane="bottomRight" state="frozen"/>
      <selection activeCell="A5" sqref="A5"/>
      <selection pane="topRight" activeCell="H5" sqref="H5"/>
      <selection pane="bottomLeft" activeCell="A9" sqref="A9"/>
      <selection pane="bottomRight" activeCell="C10" sqref="C10"/>
    </sheetView>
  </sheetViews>
  <sheetFormatPr defaultColWidth="14.42578125" defaultRowHeight="15" customHeight="1"/>
  <cols>
    <col min="1" max="1" width="6.7109375" style="488" customWidth="1"/>
    <col min="2" max="2" width="16.85546875" style="488" customWidth="1"/>
    <col min="3" max="3" width="22.85546875" style="488" customWidth="1"/>
    <col min="4" max="4" width="18.5703125" style="488" customWidth="1"/>
    <col min="5" max="5" width="16.85546875" style="488" customWidth="1"/>
    <col min="6" max="6" width="66.85546875" style="488" customWidth="1"/>
    <col min="7" max="7" width="68.140625" style="488" customWidth="1"/>
    <col min="8" max="11" width="8.7109375" style="488" customWidth="1"/>
    <col min="12" max="12" width="13.85546875" style="488" hidden="1" customWidth="1"/>
    <col min="13" max="13" width="13.42578125" style="488" hidden="1" customWidth="1"/>
    <col min="14" max="14" width="12.28515625" style="488" hidden="1" customWidth="1"/>
    <col min="15" max="21" width="12.85546875" style="488" hidden="1" customWidth="1"/>
    <col min="22" max="24" width="12.28515625" style="488" customWidth="1"/>
    <col min="25" max="25" width="11.28515625" style="488" hidden="1" customWidth="1"/>
    <col min="26" max="26" width="12.28515625" style="488" hidden="1" customWidth="1"/>
    <col min="27" max="27" width="14.7109375" style="488" hidden="1" customWidth="1"/>
    <col min="28" max="28" width="11.28515625" style="488" hidden="1" customWidth="1"/>
    <col min="29" max="29" width="12.7109375" style="488" customWidth="1"/>
    <col min="30" max="30" width="15.85546875" style="488" customWidth="1"/>
    <col min="31" max="31" width="12.42578125" style="488" customWidth="1"/>
    <col min="32" max="32" width="71.140625" style="488" customWidth="1"/>
    <col min="33" max="33" width="28.85546875" style="488" customWidth="1"/>
    <col min="34" max="34" width="18.5703125" style="488" customWidth="1"/>
    <col min="35" max="35" width="23.42578125" style="488" customWidth="1"/>
    <col min="36" max="36" width="14.85546875" style="488" customWidth="1"/>
    <col min="37" max="37" width="15.85546875" style="488" customWidth="1"/>
    <col min="38" max="38" width="9.140625" style="488" customWidth="1"/>
    <col min="39" max="43" width="14.42578125" style="488" customWidth="1"/>
    <col min="44" max="16384" width="14.42578125" style="488"/>
  </cols>
  <sheetData>
    <row r="1" spans="1:56" ht="21" customHeight="1">
      <c r="A1" s="1" t="s">
        <v>0</v>
      </c>
      <c r="B1" s="2"/>
      <c r="C1" s="1"/>
      <c r="D1" s="1"/>
      <c r="E1" s="1"/>
      <c r="F1" s="1"/>
      <c r="G1" s="1"/>
      <c r="H1" s="3"/>
      <c r="I1" s="3"/>
      <c r="J1" s="3"/>
      <c r="K1" s="3"/>
      <c r="L1" s="3"/>
      <c r="M1" s="4"/>
      <c r="N1" s="4"/>
      <c r="O1" s="4"/>
      <c r="P1" s="3"/>
      <c r="Q1" s="3"/>
      <c r="R1" s="3"/>
      <c r="S1" s="3"/>
      <c r="T1" s="3"/>
      <c r="U1" s="3"/>
      <c r="V1" s="3"/>
      <c r="W1" s="3"/>
      <c r="X1" s="3"/>
      <c r="Y1" s="3"/>
      <c r="Z1" s="3"/>
      <c r="AA1" s="3"/>
      <c r="AB1" s="3"/>
      <c r="AC1" s="6"/>
      <c r="AD1" s="7"/>
      <c r="AE1" s="7"/>
      <c r="AF1" s="7"/>
      <c r="AG1" s="247"/>
      <c r="AH1" s="247"/>
      <c r="AI1" s="7"/>
      <c r="AJ1" s="7"/>
      <c r="AK1" s="7"/>
      <c r="AL1" s="7"/>
      <c r="AM1" s="7"/>
      <c r="AN1" s="7"/>
      <c r="AO1" s="7"/>
      <c r="AP1" s="7"/>
      <c r="AQ1" s="7"/>
      <c r="AR1" s="7"/>
      <c r="AS1" s="7"/>
      <c r="AT1" s="7"/>
      <c r="AU1" s="7"/>
      <c r="AV1" s="7"/>
      <c r="AW1" s="7"/>
      <c r="AX1" s="7"/>
      <c r="AY1" s="7"/>
      <c r="AZ1" s="7"/>
      <c r="BA1" s="7"/>
      <c r="BB1" s="7"/>
      <c r="BC1" s="7"/>
      <c r="BD1" s="7"/>
    </row>
    <row r="2" spans="1:56" ht="27" customHeight="1">
      <c r="A2" s="9" t="s">
        <v>1</v>
      </c>
      <c r="B2" s="2"/>
      <c r="C2" s="1"/>
      <c r="D2" s="1"/>
      <c r="E2" s="1"/>
      <c r="F2" s="1"/>
      <c r="G2" s="1"/>
      <c r="H2" s="3"/>
      <c r="I2" s="3"/>
      <c r="J2" s="3"/>
      <c r="K2" s="3"/>
      <c r="L2" s="3"/>
      <c r="M2" s="4"/>
      <c r="N2" s="4"/>
      <c r="O2" s="4"/>
      <c r="P2" s="3"/>
      <c r="Q2" s="3"/>
      <c r="R2" s="3"/>
      <c r="S2" s="3"/>
      <c r="T2" s="3"/>
      <c r="U2" s="3"/>
      <c r="V2" s="3"/>
      <c r="W2" s="3"/>
      <c r="X2" s="3"/>
      <c r="Y2" s="3"/>
      <c r="Z2" s="3"/>
      <c r="AA2" s="3"/>
      <c r="AB2" s="3"/>
      <c r="AC2" s="6"/>
      <c r="AD2" s="7"/>
      <c r="AE2" s="7"/>
      <c r="AF2" s="7"/>
      <c r="AG2" s="247"/>
      <c r="AH2" s="247"/>
      <c r="AI2" s="7"/>
      <c r="AJ2" s="7"/>
      <c r="AK2" s="7"/>
      <c r="AL2" s="7"/>
      <c r="AM2" s="7"/>
      <c r="AN2" s="7"/>
      <c r="AO2" s="7"/>
      <c r="AP2" s="7"/>
      <c r="AQ2" s="7"/>
      <c r="AR2" s="7"/>
      <c r="AS2" s="7"/>
      <c r="AT2" s="7"/>
      <c r="AU2" s="7"/>
      <c r="AV2" s="7"/>
      <c r="AW2" s="7"/>
      <c r="AX2" s="7"/>
      <c r="AY2" s="7"/>
      <c r="AZ2" s="7"/>
      <c r="BA2" s="7"/>
      <c r="BB2" s="7"/>
      <c r="BC2" s="7"/>
      <c r="BD2" s="7"/>
    </row>
    <row r="3" spans="1:56" ht="27" customHeight="1">
      <c r="A3" s="248" t="s">
        <v>2</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15"/>
      <c r="AH3" s="15"/>
      <c r="AI3" s="8"/>
      <c r="AJ3" s="8"/>
      <c r="AK3" s="8"/>
      <c r="AL3" s="8"/>
      <c r="AM3" s="8"/>
      <c r="AN3" s="8"/>
      <c r="AO3" s="8"/>
      <c r="AP3" s="8"/>
      <c r="AQ3" s="8"/>
      <c r="AR3" s="8"/>
      <c r="AS3" s="8"/>
      <c r="AT3" s="8"/>
      <c r="AU3" s="8"/>
      <c r="AV3" s="8"/>
      <c r="AW3" s="8"/>
      <c r="AX3" s="8"/>
      <c r="AY3" s="8"/>
      <c r="AZ3" s="8"/>
      <c r="BA3" s="8"/>
      <c r="BB3" s="8"/>
      <c r="BC3" s="8"/>
      <c r="BD3" s="8"/>
    </row>
    <row r="4" spans="1:56" ht="27" customHeight="1">
      <c r="A4" s="248" t="s">
        <v>3243</v>
      </c>
      <c r="B4" s="248"/>
      <c r="C4" s="248"/>
      <c r="D4" s="248"/>
      <c r="E4" s="248"/>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f>SUM(AD61:AD977)</f>
        <v>2312</v>
      </c>
      <c r="AE4" s="249"/>
      <c r="AF4" s="249"/>
      <c r="AG4" s="250"/>
      <c r="AH4" s="250"/>
      <c r="AI4" s="249"/>
      <c r="AJ4" s="249"/>
      <c r="AK4" s="249"/>
      <c r="AL4" s="249"/>
      <c r="AM4" s="249"/>
      <c r="AN4" s="249"/>
      <c r="AO4" s="249"/>
      <c r="AP4" s="249"/>
      <c r="AQ4" s="249"/>
      <c r="AR4" s="249"/>
      <c r="AS4" s="249"/>
      <c r="AT4" s="249"/>
      <c r="AU4" s="249"/>
      <c r="AV4" s="249"/>
      <c r="AW4" s="249"/>
      <c r="AX4" s="249"/>
      <c r="AY4" s="249"/>
      <c r="AZ4" s="249"/>
      <c r="BA4" s="249"/>
      <c r="BB4" s="249"/>
      <c r="BC4" s="249"/>
      <c r="BD4" s="249"/>
    </row>
    <row r="5" spans="1:56" ht="16.5" customHeight="1">
      <c r="A5" s="251"/>
      <c r="B5" s="215"/>
      <c r="C5" s="215"/>
      <c r="D5" s="215"/>
      <c r="E5" s="215"/>
      <c r="F5" s="215"/>
      <c r="G5" s="215"/>
      <c r="H5" s="252"/>
      <c r="I5" s="251"/>
      <c r="J5" s="251"/>
      <c r="K5" s="251"/>
      <c r="L5" s="253"/>
      <c r="M5" s="253"/>
      <c r="N5" s="253"/>
      <c r="O5" s="253"/>
      <c r="P5" s="253"/>
      <c r="Q5" s="253"/>
      <c r="R5" s="253"/>
      <c r="S5" s="253"/>
      <c r="T5" s="253"/>
      <c r="U5" s="253"/>
      <c r="V5" s="253"/>
      <c r="W5" s="487"/>
      <c r="X5" s="941"/>
      <c r="Y5" s="942"/>
      <c r="Z5" s="942"/>
      <c r="AA5" s="942"/>
      <c r="AB5" s="942"/>
      <c r="AC5" s="942"/>
      <c r="AD5" s="942"/>
      <c r="AE5" s="942"/>
      <c r="AF5" s="255"/>
      <c r="AG5" s="253"/>
      <c r="AH5" s="253"/>
      <c r="AI5" s="255"/>
      <c r="AJ5" s="255"/>
      <c r="AK5" s="255"/>
      <c r="AL5" s="255"/>
    </row>
    <row r="6" spans="1:56" ht="34.5" customHeight="1">
      <c r="A6" s="256" t="s">
        <v>5</v>
      </c>
      <c r="B6" s="485" t="s">
        <v>6</v>
      </c>
      <c r="C6" s="947" t="s">
        <v>3244</v>
      </c>
      <c r="D6" s="892"/>
      <c r="E6" s="890"/>
      <c r="F6" s="947" t="s">
        <v>3245</v>
      </c>
      <c r="G6" s="890"/>
      <c r="H6" s="947" t="s">
        <v>3246</v>
      </c>
      <c r="I6" s="892"/>
      <c r="J6" s="892"/>
      <c r="K6" s="890"/>
      <c r="L6" s="257" t="s">
        <v>3247</v>
      </c>
      <c r="M6" s="943" t="s">
        <v>3248</v>
      </c>
      <c r="N6" s="890"/>
      <c r="O6" s="943" t="s">
        <v>3249</v>
      </c>
      <c r="P6" s="890"/>
      <c r="Q6" s="943" t="s">
        <v>10</v>
      </c>
      <c r="R6" s="890"/>
      <c r="S6" s="943" t="s">
        <v>11</v>
      </c>
      <c r="T6" s="892"/>
      <c r="U6" s="890"/>
      <c r="V6" s="895" t="s">
        <v>13</v>
      </c>
      <c r="W6" s="258"/>
      <c r="X6" s="945" t="s">
        <v>3250</v>
      </c>
      <c r="Y6" s="892"/>
      <c r="Z6" s="892"/>
      <c r="AA6" s="892"/>
      <c r="AB6" s="892"/>
      <c r="AC6" s="892"/>
      <c r="AD6" s="892"/>
      <c r="AE6" s="890"/>
      <c r="AF6" s="259" t="s">
        <v>3251</v>
      </c>
      <c r="AG6" s="276" t="s">
        <v>3252</v>
      </c>
      <c r="AH6" s="276" t="s">
        <v>17</v>
      </c>
      <c r="AI6" s="276" t="s">
        <v>18</v>
      </c>
      <c r="AJ6" s="276" t="s">
        <v>19</v>
      </c>
      <c r="AK6" s="946" t="s">
        <v>6716</v>
      </c>
      <c r="AL6" s="261"/>
      <c r="AM6" s="261"/>
      <c r="AN6" s="261"/>
      <c r="AO6" s="261"/>
      <c r="AP6" s="261"/>
      <c r="AQ6" s="261"/>
      <c r="AR6" s="261"/>
      <c r="AS6" s="261"/>
      <c r="AT6" s="261"/>
      <c r="AU6" s="261"/>
      <c r="AV6" s="261"/>
      <c r="AW6" s="261"/>
      <c r="AX6" s="261"/>
      <c r="AY6" s="261"/>
      <c r="AZ6" s="261"/>
      <c r="BA6" s="261"/>
      <c r="BB6" s="261"/>
      <c r="BC6" s="261"/>
      <c r="BD6" s="261"/>
    </row>
    <row r="7" spans="1:56" ht="50.25" customHeight="1">
      <c r="A7" s="262"/>
      <c r="B7" s="263"/>
      <c r="C7" s="21" t="s">
        <v>3253</v>
      </c>
      <c r="D7" s="21" t="s">
        <v>3254</v>
      </c>
      <c r="E7" s="22" t="s">
        <v>3255</v>
      </c>
      <c r="F7" s="264" t="s">
        <v>3256</v>
      </c>
      <c r="G7" s="22" t="s">
        <v>3257</v>
      </c>
      <c r="H7" s="265" t="s">
        <v>25</v>
      </c>
      <c r="I7" s="21" t="s">
        <v>3258</v>
      </c>
      <c r="J7" s="266" t="s">
        <v>3259</v>
      </c>
      <c r="K7" s="22" t="s">
        <v>3260</v>
      </c>
      <c r="L7" s="267"/>
      <c r="M7" s="23" t="s">
        <v>3261</v>
      </c>
      <c r="N7" s="23" t="s">
        <v>3262</v>
      </c>
      <c r="O7" s="23" t="s">
        <v>3263</v>
      </c>
      <c r="P7" s="23" t="s">
        <v>3262</v>
      </c>
      <c r="Q7" s="268" t="s">
        <v>3264</v>
      </c>
      <c r="R7" s="23" t="s">
        <v>3265</v>
      </c>
      <c r="S7" s="269" t="s">
        <v>30</v>
      </c>
      <c r="T7" s="269" t="s">
        <v>31</v>
      </c>
      <c r="U7" s="269" t="s">
        <v>32</v>
      </c>
      <c r="V7" s="944"/>
      <c r="W7" s="270" t="s">
        <v>49</v>
      </c>
      <c r="X7" s="270" t="s">
        <v>36</v>
      </c>
      <c r="Y7" s="270" t="s">
        <v>3266</v>
      </c>
      <c r="Z7" s="270" t="s">
        <v>46</v>
      </c>
      <c r="AA7" s="270" t="s">
        <v>47</v>
      </c>
      <c r="AB7" s="270" t="s">
        <v>53</v>
      </c>
      <c r="AC7" s="270" t="s">
        <v>55</v>
      </c>
      <c r="AD7" s="270" t="s">
        <v>3267</v>
      </c>
      <c r="AE7" s="270" t="s">
        <v>3268</v>
      </c>
      <c r="AF7" s="259"/>
      <c r="AG7" s="276"/>
      <c r="AH7" s="276" t="s">
        <v>17</v>
      </c>
      <c r="AI7" s="276" t="s">
        <v>18</v>
      </c>
      <c r="AJ7" s="276"/>
      <c r="AK7" s="946"/>
      <c r="AL7" s="255"/>
      <c r="AM7" s="8"/>
      <c r="AN7" s="8"/>
      <c r="AO7" s="8"/>
      <c r="AP7" s="8"/>
      <c r="AQ7" s="8"/>
      <c r="AR7" s="8"/>
      <c r="AS7" s="8"/>
      <c r="AT7" s="8"/>
      <c r="AU7" s="8"/>
      <c r="AV7" s="8"/>
      <c r="AW7" s="8"/>
      <c r="AX7" s="8"/>
      <c r="AY7" s="8"/>
      <c r="AZ7" s="8"/>
      <c r="BA7" s="8"/>
      <c r="BB7" s="8"/>
      <c r="BC7" s="8"/>
      <c r="BD7" s="8"/>
    </row>
    <row r="8" spans="1:56" ht="20.25" customHeight="1">
      <c r="A8" s="271">
        <v>3</v>
      </c>
      <c r="B8" s="271">
        <v>2</v>
      </c>
      <c r="C8" s="271">
        <v>3.1</v>
      </c>
      <c r="D8" s="272">
        <v>4</v>
      </c>
      <c r="E8" s="271">
        <v>5</v>
      </c>
      <c r="F8" s="271">
        <v>6</v>
      </c>
      <c r="G8" s="272">
        <v>7</v>
      </c>
      <c r="H8" s="271">
        <v>8</v>
      </c>
      <c r="I8" s="271">
        <v>9</v>
      </c>
      <c r="J8" s="272">
        <v>10</v>
      </c>
      <c r="K8" s="271">
        <v>11</v>
      </c>
      <c r="L8" s="271">
        <v>12</v>
      </c>
      <c r="M8" s="272">
        <v>13</v>
      </c>
      <c r="N8" s="271">
        <v>14</v>
      </c>
      <c r="O8" s="271">
        <v>15</v>
      </c>
      <c r="P8" s="272">
        <v>16</v>
      </c>
      <c r="Q8" s="271">
        <v>17</v>
      </c>
      <c r="R8" s="271">
        <v>18</v>
      </c>
      <c r="S8" s="272">
        <v>19</v>
      </c>
      <c r="T8" s="271">
        <v>20</v>
      </c>
      <c r="U8" s="271">
        <v>21</v>
      </c>
      <c r="V8" s="272">
        <v>22</v>
      </c>
      <c r="W8" s="271"/>
      <c r="X8" s="271">
        <v>23</v>
      </c>
      <c r="Y8" s="271">
        <v>24</v>
      </c>
      <c r="Z8" s="272">
        <v>25</v>
      </c>
      <c r="AA8" s="271">
        <v>26</v>
      </c>
      <c r="AB8" s="271">
        <v>27</v>
      </c>
      <c r="AC8" s="272">
        <v>28</v>
      </c>
      <c r="AD8" s="271">
        <v>29</v>
      </c>
      <c r="AE8" s="271">
        <v>30</v>
      </c>
      <c r="AF8" s="272">
        <v>31</v>
      </c>
      <c r="AG8" s="273">
        <v>32</v>
      </c>
      <c r="AH8" s="273">
        <v>33</v>
      </c>
      <c r="AI8" s="272">
        <v>34</v>
      </c>
      <c r="AJ8" s="271">
        <v>35</v>
      </c>
      <c r="AK8" s="255"/>
      <c r="AL8" s="255"/>
      <c r="AM8" s="8"/>
      <c r="AN8" s="8"/>
      <c r="AO8" s="8"/>
      <c r="AP8" s="8"/>
      <c r="AQ8" s="8"/>
      <c r="AR8" s="8"/>
      <c r="AS8" s="8"/>
      <c r="AT8" s="8"/>
      <c r="AU8" s="8"/>
      <c r="AV8" s="8"/>
      <c r="AW8" s="8"/>
      <c r="AX8" s="8"/>
      <c r="AY8" s="8"/>
      <c r="AZ8" s="8"/>
      <c r="BA8" s="8"/>
      <c r="BB8" s="8"/>
      <c r="BC8" s="8"/>
      <c r="BD8" s="8"/>
    </row>
    <row r="9" spans="1:56" s="638" customFormat="1" ht="152.25" customHeight="1">
      <c r="A9" s="635">
        <v>1</v>
      </c>
      <c r="B9" s="499" t="s">
        <v>3269</v>
      </c>
      <c r="C9" s="499" t="s">
        <v>3270</v>
      </c>
      <c r="D9" s="499">
        <v>0</v>
      </c>
      <c r="E9" s="499"/>
      <c r="F9" s="330" t="s">
        <v>6789</v>
      </c>
      <c r="G9" s="324"/>
      <c r="H9" s="636" t="s">
        <v>3272</v>
      </c>
      <c r="I9" s="635" t="s">
        <v>2594</v>
      </c>
      <c r="J9" s="635"/>
      <c r="K9" s="635"/>
      <c r="L9" s="637">
        <v>10</v>
      </c>
      <c r="M9" s="499">
        <v>5</v>
      </c>
      <c r="N9" s="499"/>
      <c r="O9" s="499"/>
      <c r="P9" s="499"/>
      <c r="Q9" s="499"/>
      <c r="R9" s="499"/>
      <c r="S9" s="499"/>
      <c r="T9" s="499"/>
      <c r="U9" s="499">
        <f t="shared" ref="U9:U43" si="0">SUM(S9:T9)</f>
        <v>0</v>
      </c>
      <c r="V9" s="495">
        <f>SUM(W9:AE9)</f>
        <v>35</v>
      </c>
      <c r="W9" s="496"/>
      <c r="X9" s="496">
        <v>35</v>
      </c>
      <c r="Y9" s="496"/>
      <c r="Z9" s="497"/>
      <c r="AA9" s="496"/>
      <c r="AB9" s="496"/>
      <c r="AC9" s="496"/>
      <c r="AD9" s="496"/>
      <c r="AE9" s="496"/>
      <c r="AF9" s="498"/>
      <c r="AG9" s="499">
        <v>0</v>
      </c>
      <c r="AH9" s="499"/>
      <c r="AI9" s="499">
        <f t="shared" ref="AI9:AI43" si="1">+AH9*V9</f>
        <v>0</v>
      </c>
      <c r="AJ9" s="324"/>
      <c r="AK9" s="316" t="e">
        <f>VLOOKUP(B9,'[1]BCDG-CG KT'!C$14:BC$962,53,0)</f>
        <v>#N/A</v>
      </c>
      <c r="AL9" s="316"/>
      <c r="AM9" s="315"/>
      <c r="AN9" s="315"/>
      <c r="AO9" s="315"/>
      <c r="AP9" s="315"/>
      <c r="AQ9" s="315"/>
      <c r="AR9" s="315"/>
      <c r="AS9" s="315"/>
      <c r="AT9" s="315"/>
      <c r="AU9" s="315"/>
      <c r="AV9" s="315"/>
      <c r="AW9" s="315"/>
      <c r="AX9" s="315"/>
      <c r="AY9" s="315"/>
      <c r="AZ9" s="315"/>
      <c r="BA9" s="315"/>
      <c r="BB9" s="315"/>
      <c r="BC9" s="315"/>
      <c r="BD9" s="315"/>
    </row>
    <row r="10" spans="1:56" s="638" customFormat="1" ht="125.25" customHeight="1">
      <c r="A10" s="635">
        <v>2</v>
      </c>
      <c r="B10" s="499" t="s">
        <v>3273</v>
      </c>
      <c r="C10" s="499" t="s">
        <v>3274</v>
      </c>
      <c r="D10" s="499">
        <v>0</v>
      </c>
      <c r="E10" s="499"/>
      <c r="F10" s="330" t="s">
        <v>6790</v>
      </c>
      <c r="G10" s="324"/>
      <c r="H10" s="636">
        <v>0</v>
      </c>
      <c r="I10" s="635" t="s">
        <v>84</v>
      </c>
      <c r="J10" s="635"/>
      <c r="K10" s="635"/>
      <c r="L10" s="637">
        <v>5</v>
      </c>
      <c r="M10" s="499"/>
      <c r="N10" s="499"/>
      <c r="O10" s="499"/>
      <c r="P10" s="499"/>
      <c r="Q10" s="499"/>
      <c r="R10" s="499"/>
      <c r="S10" s="499"/>
      <c r="T10" s="499"/>
      <c r="U10" s="499">
        <f t="shared" si="0"/>
        <v>0</v>
      </c>
      <c r="V10" s="495">
        <f t="shared" ref="V10:V43" si="2">SUM(W10:AE10)</f>
        <v>30</v>
      </c>
      <c r="W10" s="496"/>
      <c r="X10" s="496">
        <v>30</v>
      </c>
      <c r="Y10" s="496"/>
      <c r="Z10" s="502"/>
      <c r="AA10" s="496"/>
      <c r="AB10" s="496"/>
      <c r="AC10" s="496"/>
      <c r="AD10" s="496"/>
      <c r="AE10" s="496"/>
      <c r="AF10" s="498"/>
      <c r="AG10" s="499">
        <v>0</v>
      </c>
      <c r="AH10" s="499"/>
      <c r="AI10" s="499">
        <f t="shared" si="1"/>
        <v>0</v>
      </c>
      <c r="AJ10" s="324"/>
      <c r="AK10" s="316" t="e">
        <f>VLOOKUP(B10,'[1]BCDG-CG KT'!C$14:BC$962,53,0)</f>
        <v>#N/A</v>
      </c>
      <c r="AL10" s="316"/>
      <c r="AM10" s="315"/>
      <c r="AN10" s="315"/>
      <c r="AO10" s="315"/>
      <c r="AP10" s="315"/>
      <c r="AQ10" s="315"/>
      <c r="AR10" s="315"/>
      <c r="AS10" s="315"/>
      <c r="AT10" s="315"/>
      <c r="AU10" s="315"/>
      <c r="AV10" s="315"/>
      <c r="AW10" s="315"/>
      <c r="AX10" s="315"/>
      <c r="AY10" s="315"/>
      <c r="AZ10" s="315"/>
      <c r="BA10" s="315"/>
      <c r="BB10" s="315"/>
      <c r="BC10" s="315"/>
      <c r="BD10" s="315"/>
    </row>
    <row r="11" spans="1:56" s="638" customFormat="1" ht="126" customHeight="1">
      <c r="A11" s="635">
        <v>3</v>
      </c>
      <c r="B11" s="499" t="s">
        <v>3276</v>
      </c>
      <c r="C11" s="499" t="s">
        <v>3277</v>
      </c>
      <c r="D11" s="499">
        <v>0</v>
      </c>
      <c r="E11" s="499"/>
      <c r="F11" s="324" t="s">
        <v>3278</v>
      </c>
      <c r="G11" s="324"/>
      <c r="H11" s="636">
        <v>0</v>
      </c>
      <c r="I11" s="635" t="s">
        <v>84</v>
      </c>
      <c r="J11" s="635"/>
      <c r="K11" s="635"/>
      <c r="L11" s="637">
        <v>5</v>
      </c>
      <c r="M11" s="499"/>
      <c r="N11" s="499"/>
      <c r="O11" s="499"/>
      <c r="P11" s="499"/>
      <c r="Q11" s="499"/>
      <c r="R11" s="499"/>
      <c r="S11" s="499"/>
      <c r="T11" s="499"/>
      <c r="U11" s="499">
        <f t="shared" si="0"/>
        <v>0</v>
      </c>
      <c r="V11" s="495">
        <f t="shared" si="2"/>
        <v>30</v>
      </c>
      <c r="W11" s="496"/>
      <c r="X11" s="496">
        <v>30</v>
      </c>
      <c r="Y11" s="496"/>
      <c r="Z11" s="502"/>
      <c r="AA11" s="496"/>
      <c r="AB11" s="496"/>
      <c r="AC11" s="496"/>
      <c r="AD11" s="496"/>
      <c r="AE11" s="496"/>
      <c r="AF11" s="498"/>
      <c r="AG11" s="499">
        <v>0</v>
      </c>
      <c r="AH11" s="499"/>
      <c r="AI11" s="499">
        <f t="shared" si="1"/>
        <v>0</v>
      </c>
      <c r="AJ11" s="324"/>
      <c r="AK11" s="316" t="e">
        <f>VLOOKUP(B11,'[1]BCDG-CG KT'!C$14:BC$962,53,0)</f>
        <v>#N/A</v>
      </c>
      <c r="AL11" s="316"/>
      <c r="AM11" s="315"/>
      <c r="AN11" s="315"/>
      <c r="AO11" s="315"/>
      <c r="AP11" s="315"/>
      <c r="AQ11" s="315"/>
      <c r="AR11" s="315"/>
      <c r="AS11" s="315"/>
      <c r="AT11" s="315"/>
      <c r="AU11" s="315"/>
      <c r="AV11" s="315"/>
      <c r="AW11" s="315"/>
      <c r="AX11" s="315"/>
      <c r="AY11" s="315"/>
      <c r="AZ11" s="315"/>
      <c r="BA11" s="315"/>
      <c r="BB11" s="315"/>
      <c r="BC11" s="315"/>
      <c r="BD11" s="315"/>
    </row>
    <row r="12" spans="1:56" s="638" customFormat="1" ht="99" customHeight="1">
      <c r="A12" s="635">
        <v>4</v>
      </c>
      <c r="B12" s="499" t="s">
        <v>3279</v>
      </c>
      <c r="C12" s="499" t="s">
        <v>3280</v>
      </c>
      <c r="D12" s="499">
        <v>0</v>
      </c>
      <c r="E12" s="499"/>
      <c r="F12" s="324" t="s">
        <v>3281</v>
      </c>
      <c r="G12" s="324"/>
      <c r="H12" s="636">
        <v>0</v>
      </c>
      <c r="I12" s="635" t="s">
        <v>84</v>
      </c>
      <c r="J12" s="635"/>
      <c r="K12" s="635"/>
      <c r="L12" s="637">
        <v>5</v>
      </c>
      <c r="M12" s="499"/>
      <c r="N12" s="499"/>
      <c r="O12" s="499"/>
      <c r="P12" s="499"/>
      <c r="Q12" s="499"/>
      <c r="R12" s="499"/>
      <c r="S12" s="499"/>
      <c r="T12" s="499"/>
      <c r="U12" s="499">
        <f t="shared" si="0"/>
        <v>0</v>
      </c>
      <c r="V12" s="495">
        <f t="shared" si="2"/>
        <v>30</v>
      </c>
      <c r="W12" s="496"/>
      <c r="X12" s="496">
        <v>30</v>
      </c>
      <c r="Y12" s="496"/>
      <c r="Z12" s="502"/>
      <c r="AA12" s="496"/>
      <c r="AB12" s="496"/>
      <c r="AC12" s="496"/>
      <c r="AD12" s="496"/>
      <c r="AE12" s="496"/>
      <c r="AF12" s="498"/>
      <c r="AG12" s="499"/>
      <c r="AH12" s="499"/>
      <c r="AI12" s="499">
        <f t="shared" si="1"/>
        <v>0</v>
      </c>
      <c r="AJ12" s="324"/>
      <c r="AK12" s="316" t="str">
        <f>VLOOKUP(B12,'[1]BCDG-CG KT'!C$14:BC$962,53,0)</f>
        <v>HSDT Không cung cấp mẫu 22</v>
      </c>
      <c r="AL12" s="316"/>
      <c r="AM12" s="315"/>
      <c r="AN12" s="315"/>
      <c r="AO12" s="315"/>
      <c r="AP12" s="315"/>
      <c r="AQ12" s="315"/>
      <c r="AR12" s="315"/>
      <c r="AS12" s="315"/>
      <c r="AT12" s="315"/>
      <c r="AU12" s="315"/>
      <c r="AV12" s="315"/>
      <c r="AW12" s="315"/>
      <c r="AX12" s="315"/>
      <c r="AY12" s="315"/>
      <c r="AZ12" s="315"/>
      <c r="BA12" s="315"/>
      <c r="BB12" s="315"/>
      <c r="BC12" s="315"/>
      <c r="BD12" s="315"/>
    </row>
    <row r="13" spans="1:56" s="638" customFormat="1" ht="121.5" customHeight="1">
      <c r="A13" s="635">
        <v>5</v>
      </c>
      <c r="B13" s="499" t="s">
        <v>3282</v>
      </c>
      <c r="C13" s="499" t="s">
        <v>3283</v>
      </c>
      <c r="D13" s="499">
        <v>0</v>
      </c>
      <c r="E13" s="499"/>
      <c r="F13" s="324" t="s">
        <v>3284</v>
      </c>
      <c r="G13" s="324"/>
      <c r="H13" s="636">
        <v>0</v>
      </c>
      <c r="I13" s="635" t="s">
        <v>84</v>
      </c>
      <c r="J13" s="635"/>
      <c r="K13" s="635"/>
      <c r="L13" s="637">
        <v>1</v>
      </c>
      <c r="M13" s="499"/>
      <c r="N13" s="499"/>
      <c r="O13" s="499"/>
      <c r="P13" s="499"/>
      <c r="Q13" s="499"/>
      <c r="R13" s="499"/>
      <c r="S13" s="499"/>
      <c r="T13" s="499"/>
      <c r="U13" s="499">
        <f t="shared" si="0"/>
        <v>0</v>
      </c>
      <c r="V13" s="495">
        <f t="shared" si="2"/>
        <v>20</v>
      </c>
      <c r="W13" s="496"/>
      <c r="X13" s="496">
        <v>20</v>
      </c>
      <c r="Y13" s="496"/>
      <c r="Z13" s="502"/>
      <c r="AA13" s="496"/>
      <c r="AB13" s="496"/>
      <c r="AC13" s="496"/>
      <c r="AD13" s="496"/>
      <c r="AE13" s="496"/>
      <c r="AF13" s="498"/>
      <c r="AG13" s="499"/>
      <c r="AH13" s="499"/>
      <c r="AI13" s="499">
        <f t="shared" si="1"/>
        <v>0</v>
      </c>
      <c r="AJ13" s="324"/>
      <c r="AK13" s="316" t="str">
        <f>VLOOKUP(B13,'[1]BCDG-CG KT'!C$14:BC$962,53,0)</f>
        <v>E-HSMT: Chiều dài catheter: 80cm - 135 cm
E-HSDT: Chiều dài catheter: 80cm - 120 cm</v>
      </c>
      <c r="AL13" s="316"/>
      <c r="AM13" s="315"/>
      <c r="AN13" s="315"/>
      <c r="AO13" s="315"/>
      <c r="AP13" s="315"/>
      <c r="AQ13" s="315"/>
      <c r="AR13" s="315"/>
      <c r="AS13" s="315"/>
      <c r="AT13" s="315"/>
      <c r="AU13" s="315"/>
      <c r="AV13" s="315"/>
      <c r="AW13" s="315"/>
      <c r="AX13" s="315"/>
      <c r="AY13" s="315"/>
      <c r="AZ13" s="315"/>
      <c r="BA13" s="315"/>
      <c r="BB13" s="315"/>
      <c r="BC13" s="315"/>
      <c r="BD13" s="315"/>
    </row>
    <row r="14" spans="1:56" s="638" customFormat="1" ht="97.5" customHeight="1">
      <c r="A14" s="635">
        <v>6</v>
      </c>
      <c r="B14" s="499" t="s">
        <v>3285</v>
      </c>
      <c r="C14" s="499" t="s">
        <v>3286</v>
      </c>
      <c r="D14" s="499">
        <v>0</v>
      </c>
      <c r="E14" s="499"/>
      <c r="F14" s="324" t="s">
        <v>3287</v>
      </c>
      <c r="G14" s="324"/>
      <c r="H14" s="636">
        <v>0</v>
      </c>
      <c r="I14" s="635" t="s">
        <v>84</v>
      </c>
      <c r="J14" s="635"/>
      <c r="K14" s="635"/>
      <c r="L14" s="637">
        <v>2</v>
      </c>
      <c r="M14" s="499"/>
      <c r="N14" s="499"/>
      <c r="O14" s="499"/>
      <c r="P14" s="499"/>
      <c r="Q14" s="499"/>
      <c r="R14" s="499"/>
      <c r="S14" s="499"/>
      <c r="T14" s="499"/>
      <c r="U14" s="499">
        <f t="shared" si="0"/>
        <v>0</v>
      </c>
      <c r="V14" s="495">
        <f t="shared" si="2"/>
        <v>20</v>
      </c>
      <c r="W14" s="496"/>
      <c r="X14" s="496">
        <v>20</v>
      </c>
      <c r="Y14" s="496"/>
      <c r="Z14" s="502"/>
      <c r="AA14" s="496"/>
      <c r="AB14" s="496"/>
      <c r="AC14" s="496"/>
      <c r="AD14" s="496"/>
      <c r="AE14" s="496"/>
      <c r="AF14" s="498"/>
      <c r="AG14" s="499"/>
      <c r="AH14" s="499"/>
      <c r="AI14" s="499">
        <f t="shared" si="1"/>
        <v>0</v>
      </c>
      <c r="AJ14" s="324"/>
      <c r="AK14" s="316">
        <f>VLOOKUP(B14,'[1]BCDG-CG KT'!C$14:BC$962,53,0)</f>
        <v>0</v>
      </c>
      <c r="AL14" s="316"/>
      <c r="AM14" s="315"/>
      <c r="AN14" s="315"/>
      <c r="AO14" s="315"/>
      <c r="AP14" s="315"/>
      <c r="AQ14" s="315"/>
      <c r="AR14" s="315"/>
      <c r="AS14" s="315"/>
      <c r="AT14" s="315"/>
      <c r="AU14" s="315"/>
      <c r="AV14" s="315"/>
      <c r="AW14" s="315"/>
      <c r="AX14" s="315"/>
      <c r="AY14" s="315"/>
      <c r="AZ14" s="315"/>
      <c r="BA14" s="315"/>
      <c r="BB14" s="315"/>
      <c r="BC14" s="315"/>
      <c r="BD14" s="315"/>
    </row>
    <row r="15" spans="1:56" s="638" customFormat="1" ht="87.75" customHeight="1">
      <c r="A15" s="635">
        <v>7</v>
      </c>
      <c r="B15" s="499" t="s">
        <v>3288</v>
      </c>
      <c r="C15" s="499" t="s">
        <v>3289</v>
      </c>
      <c r="D15" s="499">
        <v>0</v>
      </c>
      <c r="E15" s="499"/>
      <c r="F15" s="324" t="s">
        <v>3290</v>
      </c>
      <c r="G15" s="324"/>
      <c r="H15" s="636" t="s">
        <v>3291</v>
      </c>
      <c r="I15" s="635" t="s">
        <v>379</v>
      </c>
      <c r="J15" s="635"/>
      <c r="K15" s="635"/>
      <c r="L15" s="637">
        <v>50</v>
      </c>
      <c r="M15" s="499">
        <v>10</v>
      </c>
      <c r="N15" s="499"/>
      <c r="O15" s="499"/>
      <c r="P15" s="499"/>
      <c r="Q15" s="499"/>
      <c r="R15" s="499"/>
      <c r="S15" s="499"/>
      <c r="T15" s="499"/>
      <c r="U15" s="499">
        <f t="shared" si="0"/>
        <v>0</v>
      </c>
      <c r="V15" s="495">
        <f t="shared" si="2"/>
        <v>100</v>
      </c>
      <c r="W15" s="496"/>
      <c r="X15" s="496">
        <v>100</v>
      </c>
      <c r="Y15" s="496"/>
      <c r="Z15" s="502"/>
      <c r="AA15" s="496"/>
      <c r="AB15" s="496"/>
      <c r="AC15" s="496"/>
      <c r="AD15" s="496"/>
      <c r="AE15" s="496"/>
      <c r="AF15" s="498"/>
      <c r="AG15" s="499"/>
      <c r="AH15" s="499"/>
      <c r="AI15" s="499">
        <f t="shared" si="1"/>
        <v>0</v>
      </c>
      <c r="AJ15" s="324"/>
      <c r="AK15" s="316">
        <f>VLOOKUP(B15,'[1]BCDG-CG KT'!C$14:BC$962,53,0)</f>
        <v>0</v>
      </c>
      <c r="AL15" s="316"/>
      <c r="AM15" s="315"/>
      <c r="AN15" s="315"/>
      <c r="AO15" s="315"/>
      <c r="AP15" s="315"/>
      <c r="AQ15" s="315"/>
      <c r="AR15" s="315"/>
      <c r="AS15" s="315"/>
      <c r="AT15" s="315"/>
      <c r="AU15" s="315"/>
      <c r="AV15" s="315"/>
      <c r="AW15" s="315"/>
      <c r="AX15" s="315"/>
      <c r="AY15" s="315"/>
      <c r="AZ15" s="315"/>
      <c r="BA15" s="315"/>
      <c r="BB15" s="315"/>
      <c r="BC15" s="315"/>
      <c r="BD15" s="315"/>
    </row>
    <row r="16" spans="1:56" s="638" customFormat="1" ht="94.5" customHeight="1">
      <c r="A16" s="635">
        <v>8</v>
      </c>
      <c r="B16" s="499" t="s">
        <v>3292</v>
      </c>
      <c r="C16" s="499" t="s">
        <v>3293</v>
      </c>
      <c r="D16" s="499">
        <v>0</v>
      </c>
      <c r="E16" s="499"/>
      <c r="F16" s="324" t="s">
        <v>3294</v>
      </c>
      <c r="G16" s="324"/>
      <c r="H16" s="636" t="s">
        <v>3295</v>
      </c>
      <c r="I16" s="635" t="s">
        <v>379</v>
      </c>
      <c r="J16" s="635"/>
      <c r="K16" s="635"/>
      <c r="L16" s="637">
        <v>20</v>
      </c>
      <c r="M16" s="499">
        <v>25</v>
      </c>
      <c r="N16" s="499"/>
      <c r="O16" s="499"/>
      <c r="P16" s="499"/>
      <c r="Q16" s="499"/>
      <c r="R16" s="499"/>
      <c r="S16" s="499"/>
      <c r="T16" s="499"/>
      <c r="U16" s="499">
        <f t="shared" si="0"/>
        <v>0</v>
      </c>
      <c r="V16" s="495">
        <f t="shared" si="2"/>
        <v>50</v>
      </c>
      <c r="W16" s="496"/>
      <c r="X16" s="496">
        <v>50</v>
      </c>
      <c r="Y16" s="496"/>
      <c r="Z16" s="502"/>
      <c r="AA16" s="496"/>
      <c r="AB16" s="496"/>
      <c r="AC16" s="496"/>
      <c r="AD16" s="496"/>
      <c r="AE16" s="496"/>
      <c r="AF16" s="498"/>
      <c r="AG16" s="499"/>
      <c r="AH16" s="499"/>
      <c r="AI16" s="499">
        <f t="shared" si="1"/>
        <v>0</v>
      </c>
      <c r="AJ16" s="324"/>
      <c r="AK16" s="316">
        <f>VLOOKUP(B16,'[1]BCDG-CG KT'!C$14:BC$962,53,0)</f>
        <v>0</v>
      </c>
      <c r="AL16" s="316"/>
      <c r="AM16" s="315"/>
      <c r="AN16" s="315"/>
      <c r="AO16" s="315"/>
      <c r="AP16" s="315"/>
      <c r="AQ16" s="315"/>
      <c r="AR16" s="315"/>
      <c r="AS16" s="315"/>
      <c r="AT16" s="315"/>
      <c r="AU16" s="315"/>
      <c r="AV16" s="315"/>
      <c r="AW16" s="315"/>
      <c r="AX16" s="315"/>
      <c r="AY16" s="315"/>
      <c r="AZ16" s="315"/>
      <c r="BA16" s="315"/>
      <c r="BB16" s="315"/>
      <c r="BC16" s="315"/>
      <c r="BD16" s="315"/>
    </row>
    <row r="17" spans="1:56" s="638" customFormat="1" ht="141.75" customHeight="1">
      <c r="A17" s="635">
        <v>9</v>
      </c>
      <c r="B17" s="499" t="s">
        <v>3296</v>
      </c>
      <c r="C17" s="499" t="s">
        <v>3297</v>
      </c>
      <c r="D17" s="499">
        <v>0</v>
      </c>
      <c r="E17" s="499"/>
      <c r="F17" s="324" t="s">
        <v>3298</v>
      </c>
      <c r="G17" s="324"/>
      <c r="H17" s="636" t="s">
        <v>3299</v>
      </c>
      <c r="I17" s="635" t="s">
        <v>379</v>
      </c>
      <c r="J17" s="635"/>
      <c r="K17" s="635"/>
      <c r="L17" s="637">
        <v>30</v>
      </c>
      <c r="M17" s="499">
        <v>20</v>
      </c>
      <c r="N17" s="499"/>
      <c r="O17" s="499"/>
      <c r="P17" s="499"/>
      <c r="Q17" s="499"/>
      <c r="R17" s="499"/>
      <c r="S17" s="499"/>
      <c r="T17" s="499"/>
      <c r="U17" s="499">
        <f t="shared" si="0"/>
        <v>0</v>
      </c>
      <c r="V17" s="495">
        <f t="shared" si="2"/>
        <v>50</v>
      </c>
      <c r="W17" s="496"/>
      <c r="X17" s="496">
        <v>50</v>
      </c>
      <c r="Y17" s="496"/>
      <c r="Z17" s="502"/>
      <c r="AA17" s="496"/>
      <c r="AB17" s="496"/>
      <c r="AC17" s="496"/>
      <c r="AD17" s="496"/>
      <c r="AE17" s="496"/>
      <c r="AF17" s="498"/>
      <c r="AG17" s="499"/>
      <c r="AH17" s="499"/>
      <c r="AI17" s="499">
        <f t="shared" si="1"/>
        <v>0</v>
      </c>
      <c r="AJ17" s="324"/>
      <c r="AK17" s="316">
        <f>VLOOKUP(B17,'[1]BCDG-CG KT'!C$14:BC$962,53,0)</f>
        <v>0</v>
      </c>
      <c r="AL17" s="316"/>
      <c r="AM17" s="315"/>
      <c r="AN17" s="315"/>
      <c r="AO17" s="315"/>
      <c r="AP17" s="315"/>
      <c r="AQ17" s="315"/>
      <c r="AR17" s="315"/>
      <c r="AS17" s="315"/>
      <c r="AT17" s="315"/>
      <c r="AU17" s="315"/>
      <c r="AV17" s="315"/>
      <c r="AW17" s="315"/>
      <c r="AX17" s="315"/>
      <c r="AY17" s="315"/>
      <c r="AZ17" s="315"/>
      <c r="BA17" s="315"/>
      <c r="BB17" s="315"/>
      <c r="BC17" s="315"/>
      <c r="BD17" s="315"/>
    </row>
    <row r="18" spans="1:56" s="638" customFormat="1" ht="210" customHeight="1">
      <c r="A18" s="635">
        <v>10</v>
      </c>
      <c r="B18" s="499" t="s">
        <v>3300</v>
      </c>
      <c r="C18" s="499" t="s">
        <v>3301</v>
      </c>
      <c r="D18" s="499">
        <v>0</v>
      </c>
      <c r="E18" s="499"/>
      <c r="F18" s="324" t="s">
        <v>3302</v>
      </c>
      <c r="G18" s="324"/>
      <c r="H18" s="636" t="s">
        <v>3295</v>
      </c>
      <c r="I18" s="635" t="s">
        <v>379</v>
      </c>
      <c r="J18" s="635"/>
      <c r="K18" s="635"/>
      <c r="L18" s="637">
        <v>100</v>
      </c>
      <c r="M18" s="499">
        <v>25</v>
      </c>
      <c r="N18" s="499"/>
      <c r="O18" s="499"/>
      <c r="P18" s="499"/>
      <c r="Q18" s="499"/>
      <c r="R18" s="499"/>
      <c r="S18" s="499"/>
      <c r="T18" s="499"/>
      <c r="U18" s="499">
        <f t="shared" si="0"/>
        <v>0</v>
      </c>
      <c r="V18" s="495">
        <f t="shared" si="2"/>
        <v>150</v>
      </c>
      <c r="W18" s="496"/>
      <c r="X18" s="496">
        <v>150</v>
      </c>
      <c r="Y18" s="496"/>
      <c r="Z18" s="502"/>
      <c r="AA18" s="496"/>
      <c r="AB18" s="496"/>
      <c r="AC18" s="496"/>
      <c r="AD18" s="496"/>
      <c r="AE18" s="496"/>
      <c r="AF18" s="498" t="s">
        <v>3303</v>
      </c>
      <c r="AG18" s="499"/>
      <c r="AH18" s="499"/>
      <c r="AI18" s="499">
        <f t="shared" si="1"/>
        <v>0</v>
      </c>
      <c r="AJ18" s="324"/>
      <c r="AK18" s="316" t="str">
        <f>VLOOKUP(B18,'[1]BCDG-CG KT'!C$14:BC$962,53,0)</f>
        <v>E-HSMT yêu cầu đặc tính kỹ thuật : Vật liệu nút mạch tải thuốc điều trị ung thư gan có kích thước hạt từ 70µm-700µm nhưng đặc tính kỹ thuật sản phẩm dự thầu chỉ có 3 loại kích thước hạt từ 70-150µm; 100-300µm; 300-500µm.</v>
      </c>
      <c r="AL18" s="316"/>
      <c r="AM18" s="315"/>
      <c r="AN18" s="315"/>
      <c r="AO18" s="315"/>
      <c r="AP18" s="315"/>
      <c r="AQ18" s="315"/>
      <c r="AR18" s="315"/>
      <c r="AS18" s="315"/>
      <c r="AT18" s="315"/>
      <c r="AU18" s="315"/>
      <c r="AV18" s="315"/>
      <c r="AW18" s="315"/>
      <c r="AX18" s="315"/>
      <c r="AY18" s="315"/>
      <c r="AZ18" s="315"/>
      <c r="BA18" s="315"/>
      <c r="BB18" s="315"/>
      <c r="BC18" s="315"/>
      <c r="BD18" s="315"/>
    </row>
    <row r="19" spans="1:56" s="638" customFormat="1" ht="136.5" customHeight="1">
      <c r="A19" s="635">
        <v>11</v>
      </c>
      <c r="B19" s="499" t="s">
        <v>3304</v>
      </c>
      <c r="C19" s="499" t="s">
        <v>3305</v>
      </c>
      <c r="D19" s="499">
        <v>0</v>
      </c>
      <c r="E19" s="499"/>
      <c r="F19" s="324" t="s">
        <v>3306</v>
      </c>
      <c r="G19" s="324"/>
      <c r="H19" s="636" t="s">
        <v>3307</v>
      </c>
      <c r="I19" s="635" t="s">
        <v>379</v>
      </c>
      <c r="J19" s="635"/>
      <c r="K19" s="635"/>
      <c r="L19" s="637">
        <v>90</v>
      </c>
      <c r="M19" s="499">
        <v>50</v>
      </c>
      <c r="N19" s="499"/>
      <c r="O19" s="499"/>
      <c r="P19" s="499"/>
      <c r="Q19" s="499"/>
      <c r="R19" s="499"/>
      <c r="S19" s="499"/>
      <c r="T19" s="499"/>
      <c r="U19" s="499">
        <f t="shared" si="0"/>
        <v>0</v>
      </c>
      <c r="V19" s="495">
        <f t="shared" si="2"/>
        <v>150</v>
      </c>
      <c r="W19" s="496"/>
      <c r="X19" s="496">
        <v>150</v>
      </c>
      <c r="Y19" s="496"/>
      <c r="Z19" s="502"/>
      <c r="AA19" s="496"/>
      <c r="AB19" s="496"/>
      <c r="AC19" s="496"/>
      <c r="AD19" s="496"/>
      <c r="AE19" s="496"/>
      <c r="AF19" s="498"/>
      <c r="AG19" s="499"/>
      <c r="AH19" s="499"/>
      <c r="AI19" s="499">
        <f t="shared" si="1"/>
        <v>0</v>
      </c>
      <c r="AJ19" s="324"/>
      <c r="AK19" s="316">
        <f>VLOOKUP(B19,'[1]BCDG-CG KT'!C$14:BC$962,53,0)</f>
        <v>0</v>
      </c>
      <c r="AL19" s="316"/>
      <c r="AM19" s="315"/>
      <c r="AN19" s="315"/>
      <c r="AO19" s="315"/>
      <c r="AP19" s="315"/>
      <c r="AQ19" s="315"/>
      <c r="AR19" s="315"/>
      <c r="AS19" s="315"/>
      <c r="AT19" s="315"/>
      <c r="AU19" s="315"/>
      <c r="AV19" s="315"/>
      <c r="AW19" s="315"/>
      <c r="AX19" s="315"/>
      <c r="AY19" s="315"/>
      <c r="AZ19" s="315"/>
      <c r="BA19" s="315"/>
      <c r="BB19" s="315"/>
      <c r="BC19" s="315"/>
      <c r="BD19" s="315"/>
    </row>
    <row r="20" spans="1:56" s="638" customFormat="1" ht="82.5" customHeight="1">
      <c r="A20" s="635">
        <v>12</v>
      </c>
      <c r="B20" s="499" t="s">
        <v>3308</v>
      </c>
      <c r="C20" s="499" t="s">
        <v>3309</v>
      </c>
      <c r="D20" s="499">
        <v>0</v>
      </c>
      <c r="E20" s="499"/>
      <c r="F20" s="324" t="s">
        <v>3310</v>
      </c>
      <c r="G20" s="324"/>
      <c r="H20" s="636" t="s">
        <v>3311</v>
      </c>
      <c r="I20" s="635" t="s">
        <v>84</v>
      </c>
      <c r="J20" s="635"/>
      <c r="K20" s="635"/>
      <c r="L20" s="637">
        <v>30</v>
      </c>
      <c r="M20" s="499"/>
      <c r="N20" s="499"/>
      <c r="O20" s="499"/>
      <c r="P20" s="499"/>
      <c r="Q20" s="499"/>
      <c r="R20" s="499"/>
      <c r="S20" s="499"/>
      <c r="T20" s="499"/>
      <c r="U20" s="499">
        <f t="shared" si="0"/>
        <v>0</v>
      </c>
      <c r="V20" s="495">
        <f t="shared" si="2"/>
        <v>100</v>
      </c>
      <c r="W20" s="496"/>
      <c r="X20" s="496">
        <v>100</v>
      </c>
      <c r="Y20" s="496"/>
      <c r="Z20" s="502"/>
      <c r="AA20" s="496"/>
      <c r="AB20" s="496"/>
      <c r="AC20" s="496"/>
      <c r="AD20" s="496"/>
      <c r="AE20" s="496"/>
      <c r="AF20" s="498"/>
      <c r="AG20" s="499"/>
      <c r="AH20" s="499"/>
      <c r="AI20" s="499">
        <f t="shared" si="1"/>
        <v>0</v>
      </c>
      <c r="AJ20" s="324"/>
      <c r="AK20" s="316" t="str">
        <f>VLOOKUP(B20,'[1]BCDG-CG KT'!C$14:BC$962,53,0)</f>
        <v>Không đạt
E-HSMT: Chiều dài dây dẫn 135cm - 180cm
E-HSDT: Chiều dài dây dẫn: 180cm; 200cm</v>
      </c>
      <c r="AL20" s="316"/>
      <c r="AM20" s="315"/>
      <c r="AN20" s="315"/>
      <c r="AO20" s="315"/>
      <c r="AP20" s="315"/>
      <c r="AQ20" s="315"/>
      <c r="AR20" s="315"/>
      <c r="AS20" s="315"/>
      <c r="AT20" s="315"/>
      <c r="AU20" s="315"/>
      <c r="AV20" s="315"/>
      <c r="AW20" s="315"/>
      <c r="AX20" s="315"/>
      <c r="AY20" s="315"/>
      <c r="AZ20" s="315"/>
      <c r="BA20" s="315"/>
      <c r="BB20" s="315"/>
      <c r="BC20" s="315"/>
      <c r="BD20" s="315"/>
    </row>
    <row r="21" spans="1:56" s="638" customFormat="1" ht="89.25" customHeight="1">
      <c r="A21" s="635">
        <v>13</v>
      </c>
      <c r="B21" s="499" t="s">
        <v>3312</v>
      </c>
      <c r="C21" s="499" t="s">
        <v>3313</v>
      </c>
      <c r="D21" s="499">
        <v>0</v>
      </c>
      <c r="E21" s="499"/>
      <c r="F21" s="324" t="s">
        <v>3314</v>
      </c>
      <c r="G21" s="324"/>
      <c r="H21" s="636">
        <v>0</v>
      </c>
      <c r="I21" s="635" t="s">
        <v>84</v>
      </c>
      <c r="J21" s="635"/>
      <c r="K21" s="635"/>
      <c r="L21" s="637">
        <v>50</v>
      </c>
      <c r="M21" s="499"/>
      <c r="N21" s="499"/>
      <c r="O21" s="499"/>
      <c r="P21" s="499"/>
      <c r="Q21" s="499"/>
      <c r="R21" s="499"/>
      <c r="S21" s="499"/>
      <c r="T21" s="499"/>
      <c r="U21" s="499">
        <f t="shared" si="0"/>
        <v>0</v>
      </c>
      <c r="V21" s="495">
        <f t="shared" si="2"/>
        <v>150</v>
      </c>
      <c r="W21" s="496"/>
      <c r="X21" s="496">
        <v>150</v>
      </c>
      <c r="Y21" s="496"/>
      <c r="Z21" s="502"/>
      <c r="AA21" s="496"/>
      <c r="AB21" s="496"/>
      <c r="AC21" s="496"/>
      <c r="AD21" s="496"/>
      <c r="AE21" s="496"/>
      <c r="AF21" s="498"/>
      <c r="AG21" s="499"/>
      <c r="AH21" s="499"/>
      <c r="AI21" s="499">
        <f t="shared" si="1"/>
        <v>0</v>
      </c>
      <c r="AJ21" s="324"/>
      <c r="AK21" s="316">
        <f>VLOOKUP(B21,'[1]BCDG-CG KT'!C$14:BC$962,53,0)</f>
        <v>0</v>
      </c>
      <c r="AL21" s="316"/>
      <c r="AM21" s="315"/>
      <c r="AN21" s="315"/>
      <c r="AO21" s="315"/>
      <c r="AP21" s="315"/>
      <c r="AQ21" s="315"/>
      <c r="AR21" s="315"/>
      <c r="AS21" s="315"/>
      <c r="AT21" s="315"/>
      <c r="AU21" s="315"/>
      <c r="AV21" s="315"/>
      <c r="AW21" s="315"/>
      <c r="AX21" s="315"/>
      <c r="AY21" s="315"/>
      <c r="AZ21" s="315"/>
      <c r="BA21" s="315"/>
      <c r="BB21" s="315"/>
      <c r="BC21" s="315"/>
      <c r="BD21" s="315"/>
    </row>
    <row r="22" spans="1:56" s="638" customFormat="1" ht="120" customHeight="1">
      <c r="A22" s="635">
        <v>14</v>
      </c>
      <c r="B22" s="499" t="s">
        <v>3315</v>
      </c>
      <c r="C22" s="499" t="s">
        <v>3316</v>
      </c>
      <c r="D22" s="499">
        <v>0</v>
      </c>
      <c r="E22" s="499"/>
      <c r="F22" s="324" t="s">
        <v>3317</v>
      </c>
      <c r="G22" s="324"/>
      <c r="H22" s="636" t="s">
        <v>3318</v>
      </c>
      <c r="I22" s="635" t="s">
        <v>84</v>
      </c>
      <c r="J22" s="635"/>
      <c r="K22" s="635"/>
      <c r="L22" s="637">
        <v>20</v>
      </c>
      <c r="M22" s="499"/>
      <c r="N22" s="499"/>
      <c r="O22" s="499"/>
      <c r="P22" s="499"/>
      <c r="Q22" s="499"/>
      <c r="R22" s="499"/>
      <c r="S22" s="499"/>
      <c r="T22" s="499"/>
      <c r="U22" s="499">
        <f t="shared" si="0"/>
        <v>0</v>
      </c>
      <c r="V22" s="495">
        <f t="shared" si="2"/>
        <v>50</v>
      </c>
      <c r="W22" s="496"/>
      <c r="X22" s="496">
        <v>50</v>
      </c>
      <c r="Y22" s="496"/>
      <c r="Z22" s="502"/>
      <c r="AA22" s="496"/>
      <c r="AB22" s="496"/>
      <c r="AC22" s="496"/>
      <c r="AD22" s="496"/>
      <c r="AE22" s="496"/>
      <c r="AF22" s="498"/>
      <c r="AG22" s="499"/>
      <c r="AH22" s="499"/>
      <c r="AI22" s="499">
        <f t="shared" si="1"/>
        <v>0</v>
      </c>
      <c r="AJ22" s="324"/>
      <c r="AK22" s="316">
        <f>VLOOKUP(B22,'[1]BCDG-CG KT'!C$14:BC$962,53,0)</f>
        <v>0</v>
      </c>
      <c r="AL22" s="316"/>
      <c r="AM22" s="315"/>
      <c r="AN22" s="315"/>
      <c r="AO22" s="315"/>
      <c r="AP22" s="315"/>
      <c r="AQ22" s="315"/>
      <c r="AR22" s="315"/>
      <c r="AS22" s="315"/>
      <c r="AT22" s="315"/>
      <c r="AU22" s="315"/>
      <c r="AV22" s="315"/>
      <c r="AW22" s="315"/>
      <c r="AX22" s="315"/>
      <c r="AY22" s="315"/>
      <c r="AZ22" s="315"/>
      <c r="BA22" s="315"/>
      <c r="BB22" s="315"/>
      <c r="BC22" s="315"/>
      <c r="BD22" s="315"/>
    </row>
    <row r="23" spans="1:56" s="638" customFormat="1" ht="78.75" customHeight="1">
      <c r="A23" s="635">
        <v>15</v>
      </c>
      <c r="B23" s="499" t="s">
        <v>3319</v>
      </c>
      <c r="C23" s="499" t="s">
        <v>3320</v>
      </c>
      <c r="D23" s="499">
        <v>0</v>
      </c>
      <c r="E23" s="499"/>
      <c r="F23" s="324" t="s">
        <v>3321</v>
      </c>
      <c r="G23" s="324"/>
      <c r="H23" s="636" t="s">
        <v>3322</v>
      </c>
      <c r="I23" s="635" t="s">
        <v>84</v>
      </c>
      <c r="J23" s="635"/>
      <c r="K23" s="635"/>
      <c r="L23" s="637">
        <v>20</v>
      </c>
      <c r="M23" s="499">
        <v>10</v>
      </c>
      <c r="N23" s="499"/>
      <c r="O23" s="499"/>
      <c r="P23" s="499"/>
      <c r="Q23" s="499"/>
      <c r="R23" s="499"/>
      <c r="S23" s="499"/>
      <c r="T23" s="499"/>
      <c r="U23" s="499">
        <f t="shared" si="0"/>
        <v>0</v>
      </c>
      <c r="V23" s="495">
        <f t="shared" si="2"/>
        <v>35</v>
      </c>
      <c r="W23" s="496"/>
      <c r="X23" s="496">
        <v>35</v>
      </c>
      <c r="Y23" s="496"/>
      <c r="Z23" s="502"/>
      <c r="AA23" s="496"/>
      <c r="AB23" s="496"/>
      <c r="AC23" s="496"/>
      <c r="AD23" s="496"/>
      <c r="AE23" s="496"/>
      <c r="AF23" s="498"/>
      <c r="AG23" s="499"/>
      <c r="AH23" s="499"/>
      <c r="AI23" s="499">
        <f t="shared" si="1"/>
        <v>0</v>
      </c>
      <c r="AJ23" s="324"/>
      <c r="AK23" s="316">
        <f>VLOOKUP(B23,'[1]BCDG-CG KT'!C$14:BC$962,53,0)</f>
        <v>0</v>
      </c>
      <c r="AL23" s="316"/>
      <c r="AM23" s="315"/>
      <c r="AN23" s="315"/>
      <c r="AO23" s="315"/>
      <c r="AP23" s="315"/>
      <c r="AQ23" s="315"/>
      <c r="AR23" s="315"/>
      <c r="AS23" s="315"/>
      <c r="AT23" s="315"/>
      <c r="AU23" s="315"/>
      <c r="AV23" s="315"/>
      <c r="AW23" s="315"/>
      <c r="AX23" s="315"/>
      <c r="AY23" s="315"/>
      <c r="AZ23" s="315"/>
      <c r="BA23" s="315"/>
      <c r="BB23" s="315"/>
      <c r="BC23" s="315"/>
      <c r="BD23" s="315"/>
    </row>
    <row r="24" spans="1:56" s="638" customFormat="1" ht="94.5" customHeight="1">
      <c r="A24" s="635">
        <v>16</v>
      </c>
      <c r="B24" s="499" t="s">
        <v>3323</v>
      </c>
      <c r="C24" s="499" t="s">
        <v>3324</v>
      </c>
      <c r="D24" s="499">
        <v>0</v>
      </c>
      <c r="E24" s="499"/>
      <c r="F24" s="324" t="s">
        <v>3325</v>
      </c>
      <c r="G24" s="324"/>
      <c r="H24" s="636" t="s">
        <v>3326</v>
      </c>
      <c r="I24" s="635" t="s">
        <v>1153</v>
      </c>
      <c r="J24" s="635"/>
      <c r="K24" s="635"/>
      <c r="L24" s="637">
        <v>20</v>
      </c>
      <c r="M24" s="499">
        <v>30</v>
      </c>
      <c r="N24" s="499"/>
      <c r="O24" s="499"/>
      <c r="P24" s="499"/>
      <c r="Q24" s="499"/>
      <c r="R24" s="499"/>
      <c r="S24" s="499"/>
      <c r="T24" s="499"/>
      <c r="U24" s="499">
        <f t="shared" si="0"/>
        <v>0</v>
      </c>
      <c r="V24" s="495">
        <f t="shared" si="2"/>
        <v>50</v>
      </c>
      <c r="W24" s="496"/>
      <c r="X24" s="496">
        <v>50</v>
      </c>
      <c r="Y24" s="496"/>
      <c r="Z24" s="502"/>
      <c r="AA24" s="496"/>
      <c r="AB24" s="496"/>
      <c r="AC24" s="496"/>
      <c r="AD24" s="496"/>
      <c r="AE24" s="496"/>
      <c r="AF24" s="498"/>
      <c r="AG24" s="499"/>
      <c r="AH24" s="499"/>
      <c r="AI24" s="499">
        <f t="shared" si="1"/>
        <v>0</v>
      </c>
      <c r="AJ24" s="324"/>
      <c r="AK24" s="316">
        <f>VLOOKUP(B24,'[1]BCDG-CG KT'!C$14:BC$962,53,0)</f>
        <v>0</v>
      </c>
      <c r="AL24" s="316"/>
      <c r="AM24" s="315"/>
      <c r="AN24" s="315"/>
      <c r="AO24" s="315"/>
      <c r="AP24" s="315"/>
      <c r="AQ24" s="315"/>
      <c r="AR24" s="315"/>
      <c r="AS24" s="315"/>
      <c r="AT24" s="315"/>
      <c r="AU24" s="315"/>
      <c r="AV24" s="315"/>
      <c r="AW24" s="315"/>
      <c r="AX24" s="315"/>
      <c r="AY24" s="315"/>
      <c r="AZ24" s="315"/>
      <c r="BA24" s="315"/>
      <c r="BB24" s="315"/>
      <c r="BC24" s="315"/>
      <c r="BD24" s="315"/>
    </row>
    <row r="25" spans="1:56" s="638" customFormat="1" ht="94.5" customHeight="1">
      <c r="A25" s="635">
        <v>17</v>
      </c>
      <c r="B25" s="499" t="s">
        <v>3327</v>
      </c>
      <c r="C25" s="499" t="s">
        <v>3328</v>
      </c>
      <c r="D25" s="499">
        <v>0</v>
      </c>
      <c r="E25" s="499"/>
      <c r="F25" s="324" t="s">
        <v>3329</v>
      </c>
      <c r="G25" s="324"/>
      <c r="H25" s="636">
        <v>0</v>
      </c>
      <c r="I25" s="635" t="s">
        <v>84</v>
      </c>
      <c r="J25" s="635"/>
      <c r="K25" s="635"/>
      <c r="L25" s="637">
        <v>100</v>
      </c>
      <c r="M25" s="499"/>
      <c r="N25" s="499"/>
      <c r="O25" s="499"/>
      <c r="P25" s="499"/>
      <c r="Q25" s="499"/>
      <c r="R25" s="499"/>
      <c r="S25" s="499"/>
      <c r="T25" s="499"/>
      <c r="U25" s="499">
        <f t="shared" si="0"/>
        <v>0</v>
      </c>
      <c r="V25" s="495">
        <f t="shared" si="2"/>
        <v>150</v>
      </c>
      <c r="W25" s="496"/>
      <c r="X25" s="496">
        <v>150</v>
      </c>
      <c r="Y25" s="496"/>
      <c r="Z25" s="502"/>
      <c r="AA25" s="496"/>
      <c r="AB25" s="496"/>
      <c r="AC25" s="496"/>
      <c r="AD25" s="496"/>
      <c r="AE25" s="496"/>
      <c r="AF25" s="498"/>
      <c r="AG25" s="499"/>
      <c r="AH25" s="499"/>
      <c r="AI25" s="499">
        <f t="shared" si="1"/>
        <v>0</v>
      </c>
      <c r="AJ25" s="324"/>
      <c r="AK25" s="316">
        <f>VLOOKUP(B25,'[1]BCDG-CG KT'!C$14:BC$962,53,0)</f>
        <v>0</v>
      </c>
      <c r="AL25" s="316"/>
      <c r="AM25" s="315"/>
      <c r="AN25" s="315"/>
      <c r="AO25" s="315"/>
      <c r="AP25" s="315"/>
      <c r="AQ25" s="315"/>
      <c r="AR25" s="315"/>
      <c r="AS25" s="315"/>
      <c r="AT25" s="315"/>
      <c r="AU25" s="315"/>
      <c r="AV25" s="315"/>
      <c r="AW25" s="315"/>
      <c r="AX25" s="315"/>
      <c r="AY25" s="315"/>
      <c r="AZ25" s="315"/>
      <c r="BA25" s="315"/>
      <c r="BB25" s="315"/>
      <c r="BC25" s="315"/>
      <c r="BD25" s="315"/>
    </row>
    <row r="26" spans="1:56" s="638" customFormat="1" ht="110.25" customHeight="1">
      <c r="A26" s="635">
        <v>18</v>
      </c>
      <c r="B26" s="499" t="s">
        <v>3330</v>
      </c>
      <c r="C26" s="499" t="s">
        <v>3331</v>
      </c>
      <c r="D26" s="499">
        <v>0</v>
      </c>
      <c r="E26" s="499"/>
      <c r="F26" s="324" t="s">
        <v>3332</v>
      </c>
      <c r="G26" s="324"/>
      <c r="H26" s="636" t="s">
        <v>3326</v>
      </c>
      <c r="I26" s="635" t="s">
        <v>84</v>
      </c>
      <c r="J26" s="635"/>
      <c r="K26" s="635"/>
      <c r="L26" s="637">
        <v>20</v>
      </c>
      <c r="M26" s="499">
        <v>25</v>
      </c>
      <c r="N26" s="499"/>
      <c r="O26" s="499"/>
      <c r="P26" s="499"/>
      <c r="Q26" s="499"/>
      <c r="R26" s="499"/>
      <c r="S26" s="499"/>
      <c r="T26" s="499"/>
      <c r="U26" s="499">
        <f t="shared" si="0"/>
        <v>0</v>
      </c>
      <c r="V26" s="495">
        <f t="shared" si="2"/>
        <v>50</v>
      </c>
      <c r="W26" s="496"/>
      <c r="X26" s="496">
        <v>50</v>
      </c>
      <c r="Y26" s="496"/>
      <c r="Z26" s="502"/>
      <c r="AA26" s="496"/>
      <c r="AB26" s="496"/>
      <c r="AC26" s="496"/>
      <c r="AD26" s="496"/>
      <c r="AE26" s="496"/>
      <c r="AF26" s="498"/>
      <c r="AG26" s="499"/>
      <c r="AH26" s="499"/>
      <c r="AI26" s="499">
        <f t="shared" si="1"/>
        <v>0</v>
      </c>
      <c r="AJ26" s="324"/>
      <c r="AK26" s="316">
        <f>VLOOKUP(B26,'[1]BCDG-CG KT'!C$14:BC$962,53,0)</f>
        <v>0</v>
      </c>
      <c r="AL26" s="316"/>
      <c r="AM26" s="315"/>
      <c r="AN26" s="315"/>
      <c r="AO26" s="315"/>
      <c r="AP26" s="315"/>
      <c r="AQ26" s="315"/>
      <c r="AR26" s="315"/>
      <c r="AS26" s="315"/>
      <c r="AT26" s="315"/>
      <c r="AU26" s="315"/>
      <c r="AV26" s="315"/>
      <c r="AW26" s="315"/>
      <c r="AX26" s="315"/>
      <c r="AY26" s="315"/>
      <c r="AZ26" s="315"/>
      <c r="BA26" s="315"/>
      <c r="BB26" s="315"/>
      <c r="BC26" s="315"/>
      <c r="BD26" s="315"/>
    </row>
    <row r="27" spans="1:56" s="638" customFormat="1" ht="63" customHeight="1">
      <c r="A27" s="635">
        <v>19</v>
      </c>
      <c r="B27" s="499" t="s">
        <v>3333</v>
      </c>
      <c r="C27" s="499" t="s">
        <v>3334</v>
      </c>
      <c r="D27" s="499">
        <v>0</v>
      </c>
      <c r="E27" s="499"/>
      <c r="F27" s="324" t="s">
        <v>3335</v>
      </c>
      <c r="G27" s="324"/>
      <c r="H27" s="636">
        <v>0</v>
      </c>
      <c r="I27" s="635" t="s">
        <v>379</v>
      </c>
      <c r="J27" s="635"/>
      <c r="K27" s="635"/>
      <c r="L27" s="637">
        <v>10</v>
      </c>
      <c r="M27" s="499"/>
      <c r="N27" s="499"/>
      <c r="O27" s="499"/>
      <c r="P27" s="499"/>
      <c r="Q27" s="499"/>
      <c r="R27" s="499"/>
      <c r="S27" s="499"/>
      <c r="T27" s="499"/>
      <c r="U27" s="499">
        <f t="shared" si="0"/>
        <v>0</v>
      </c>
      <c r="V27" s="495">
        <f t="shared" si="2"/>
        <v>30</v>
      </c>
      <c r="W27" s="496"/>
      <c r="X27" s="496">
        <v>30</v>
      </c>
      <c r="Y27" s="496"/>
      <c r="Z27" s="502"/>
      <c r="AA27" s="496"/>
      <c r="AB27" s="496"/>
      <c r="AC27" s="496"/>
      <c r="AD27" s="496"/>
      <c r="AE27" s="496"/>
      <c r="AF27" s="498"/>
      <c r="AG27" s="499"/>
      <c r="AH27" s="499"/>
      <c r="AI27" s="499">
        <f t="shared" si="1"/>
        <v>0</v>
      </c>
      <c r="AJ27" s="324"/>
      <c r="AK27" s="316">
        <f>VLOOKUP(B27,'[1]BCDG-CG KT'!C$14:BC$962,53,0)</f>
        <v>0</v>
      </c>
      <c r="AL27" s="316"/>
      <c r="AM27" s="315"/>
      <c r="AN27" s="315"/>
      <c r="AO27" s="315"/>
      <c r="AP27" s="315"/>
      <c r="AQ27" s="315"/>
      <c r="AR27" s="315"/>
      <c r="AS27" s="315"/>
      <c r="AT27" s="315"/>
      <c r="AU27" s="315"/>
      <c r="AV27" s="315"/>
      <c r="AW27" s="315"/>
      <c r="AX27" s="315"/>
      <c r="AY27" s="315"/>
      <c r="AZ27" s="315"/>
      <c r="BA27" s="315"/>
      <c r="BB27" s="315"/>
      <c r="BC27" s="315"/>
      <c r="BD27" s="315"/>
    </row>
    <row r="28" spans="1:56" s="638" customFormat="1" ht="110.25" customHeight="1">
      <c r="A28" s="635">
        <v>20</v>
      </c>
      <c r="B28" s="499" t="s">
        <v>3336</v>
      </c>
      <c r="C28" s="499" t="s">
        <v>3337</v>
      </c>
      <c r="D28" s="499">
        <v>0</v>
      </c>
      <c r="E28" s="499"/>
      <c r="F28" s="324" t="s">
        <v>3338</v>
      </c>
      <c r="G28" s="324"/>
      <c r="H28" s="636">
        <v>0</v>
      </c>
      <c r="I28" s="635" t="s">
        <v>84</v>
      </c>
      <c r="J28" s="635"/>
      <c r="K28" s="635"/>
      <c r="L28" s="637">
        <v>3</v>
      </c>
      <c r="M28" s="499"/>
      <c r="N28" s="499"/>
      <c r="O28" s="499"/>
      <c r="P28" s="499"/>
      <c r="Q28" s="499"/>
      <c r="R28" s="499"/>
      <c r="S28" s="499"/>
      <c r="T28" s="499"/>
      <c r="U28" s="499">
        <f t="shared" si="0"/>
        <v>0</v>
      </c>
      <c r="V28" s="495">
        <f t="shared" si="2"/>
        <v>10</v>
      </c>
      <c r="W28" s="496"/>
      <c r="X28" s="496">
        <v>10</v>
      </c>
      <c r="Y28" s="496"/>
      <c r="Z28" s="502"/>
      <c r="AA28" s="496"/>
      <c r="AB28" s="496"/>
      <c r="AC28" s="496"/>
      <c r="AD28" s="496"/>
      <c r="AE28" s="496"/>
      <c r="AF28" s="498"/>
      <c r="AG28" s="499"/>
      <c r="AH28" s="499"/>
      <c r="AI28" s="499">
        <f t="shared" si="1"/>
        <v>0</v>
      </c>
      <c r="AJ28" s="324"/>
      <c r="AK28" s="316">
        <f>VLOOKUP(B28,'[1]BCDG-CG KT'!C$14:BC$962,53,0)</f>
        <v>0</v>
      </c>
      <c r="AL28" s="316"/>
      <c r="AM28" s="315"/>
      <c r="AN28" s="315"/>
      <c r="AO28" s="315"/>
      <c r="AP28" s="315"/>
      <c r="AQ28" s="315"/>
      <c r="AR28" s="315"/>
      <c r="AS28" s="315"/>
      <c r="AT28" s="315"/>
      <c r="AU28" s="315"/>
      <c r="AV28" s="315"/>
      <c r="AW28" s="315"/>
      <c r="AX28" s="315"/>
      <c r="AY28" s="315"/>
      <c r="AZ28" s="315"/>
      <c r="BA28" s="315"/>
      <c r="BB28" s="315"/>
      <c r="BC28" s="315"/>
      <c r="BD28" s="315"/>
    </row>
    <row r="29" spans="1:56" s="638" customFormat="1" ht="141.75" customHeight="1">
      <c r="A29" s="635">
        <v>21</v>
      </c>
      <c r="B29" s="499" t="s">
        <v>3339</v>
      </c>
      <c r="C29" s="499" t="s">
        <v>3340</v>
      </c>
      <c r="D29" s="499">
        <v>0</v>
      </c>
      <c r="E29" s="499"/>
      <c r="F29" s="324" t="s">
        <v>3341</v>
      </c>
      <c r="G29" s="324"/>
      <c r="H29" s="636">
        <v>0</v>
      </c>
      <c r="I29" s="635" t="s">
        <v>84</v>
      </c>
      <c r="J29" s="635"/>
      <c r="K29" s="635"/>
      <c r="L29" s="637">
        <v>3</v>
      </c>
      <c r="M29" s="499"/>
      <c r="N29" s="499"/>
      <c r="O29" s="499"/>
      <c r="P29" s="499"/>
      <c r="Q29" s="499"/>
      <c r="R29" s="499"/>
      <c r="S29" s="499"/>
      <c r="T29" s="499"/>
      <c r="U29" s="499">
        <f t="shared" si="0"/>
        <v>0</v>
      </c>
      <c r="V29" s="495">
        <f t="shared" si="2"/>
        <v>15</v>
      </c>
      <c r="W29" s="496"/>
      <c r="X29" s="496">
        <v>15</v>
      </c>
      <c r="Y29" s="496"/>
      <c r="Z29" s="502"/>
      <c r="AA29" s="496"/>
      <c r="AB29" s="496"/>
      <c r="AC29" s="496"/>
      <c r="AD29" s="496"/>
      <c r="AE29" s="496"/>
      <c r="AF29" s="498"/>
      <c r="AG29" s="499"/>
      <c r="AH29" s="499"/>
      <c r="AI29" s="499">
        <f t="shared" si="1"/>
        <v>0</v>
      </c>
      <c r="AJ29" s="324"/>
      <c r="AK29" s="316">
        <f>VLOOKUP(B29,'[1]BCDG-CG KT'!C$14:BC$962,53,0)</f>
        <v>0</v>
      </c>
      <c r="AL29" s="316"/>
      <c r="AM29" s="315"/>
      <c r="AN29" s="315"/>
      <c r="AO29" s="315"/>
      <c r="AP29" s="315"/>
      <c r="AQ29" s="315"/>
      <c r="AR29" s="315"/>
      <c r="AS29" s="315"/>
      <c r="AT29" s="315"/>
      <c r="AU29" s="315"/>
      <c r="AV29" s="315"/>
      <c r="AW29" s="315"/>
      <c r="AX29" s="315"/>
      <c r="AY29" s="315"/>
      <c r="AZ29" s="315"/>
      <c r="BA29" s="315"/>
      <c r="BB29" s="315"/>
      <c r="BC29" s="315"/>
      <c r="BD29" s="315"/>
    </row>
    <row r="30" spans="1:56" s="638" customFormat="1" ht="173.25" customHeight="1">
      <c r="A30" s="635">
        <v>22</v>
      </c>
      <c r="B30" s="499" t="s">
        <v>3342</v>
      </c>
      <c r="C30" s="499" t="s">
        <v>3343</v>
      </c>
      <c r="D30" s="499">
        <v>0</v>
      </c>
      <c r="E30" s="499"/>
      <c r="F30" s="330" t="s">
        <v>6717</v>
      </c>
      <c r="G30" s="324"/>
      <c r="H30" s="636" t="s">
        <v>3345</v>
      </c>
      <c r="I30" s="635" t="s">
        <v>2594</v>
      </c>
      <c r="J30" s="635"/>
      <c r="K30" s="635"/>
      <c r="L30" s="637">
        <v>1000</v>
      </c>
      <c r="M30" s="499">
        <v>600</v>
      </c>
      <c r="N30" s="499"/>
      <c r="O30" s="499"/>
      <c r="P30" s="499"/>
      <c r="Q30" s="499"/>
      <c r="R30" s="499"/>
      <c r="S30" s="499"/>
      <c r="T30" s="499"/>
      <c r="U30" s="499">
        <f t="shared" si="0"/>
        <v>0</v>
      </c>
      <c r="V30" s="495">
        <f t="shared" si="2"/>
        <v>100</v>
      </c>
      <c r="W30" s="496">
        <v>100</v>
      </c>
      <c r="X30" s="496"/>
      <c r="Y30" s="496"/>
      <c r="Z30" s="502"/>
      <c r="AA30" s="496"/>
      <c r="AB30" s="496"/>
      <c r="AC30" s="496"/>
      <c r="AD30" s="496"/>
      <c r="AE30" s="496"/>
      <c r="AF30" s="498" t="s">
        <v>3346</v>
      </c>
      <c r="AG30" s="499"/>
      <c r="AH30" s="499"/>
      <c r="AI30" s="499">
        <f t="shared" si="1"/>
        <v>0</v>
      </c>
      <c r="AJ30" s="324"/>
      <c r="AK30" s="316">
        <f>VLOOKUP(B30,'[1]BCDG-CG KT'!C$14:BC$962,53,0)</f>
        <v>0</v>
      </c>
      <c r="AL30" s="316"/>
      <c r="AM30" s="315"/>
      <c r="AN30" s="315"/>
      <c r="AO30" s="315"/>
      <c r="AP30" s="315"/>
      <c r="AQ30" s="315"/>
      <c r="AR30" s="315"/>
      <c r="AS30" s="315"/>
      <c r="AT30" s="315"/>
      <c r="AU30" s="315"/>
      <c r="AV30" s="315"/>
      <c r="AW30" s="315"/>
      <c r="AX30" s="315"/>
      <c r="AY30" s="315"/>
      <c r="AZ30" s="315"/>
      <c r="BA30" s="315"/>
      <c r="BB30" s="315"/>
      <c r="BC30" s="315"/>
      <c r="BD30" s="315"/>
    </row>
    <row r="31" spans="1:56" s="638" customFormat="1" ht="138.75" customHeight="1">
      <c r="A31" s="635">
        <v>23</v>
      </c>
      <c r="B31" s="499" t="s">
        <v>3347</v>
      </c>
      <c r="C31" s="499" t="s">
        <v>3348</v>
      </c>
      <c r="D31" s="499">
        <v>0</v>
      </c>
      <c r="E31" s="499"/>
      <c r="F31" s="324" t="s">
        <v>3349</v>
      </c>
      <c r="G31" s="324"/>
      <c r="H31" s="636" t="s">
        <v>3350</v>
      </c>
      <c r="I31" s="635" t="s">
        <v>2594</v>
      </c>
      <c r="J31" s="635"/>
      <c r="K31" s="635"/>
      <c r="L31" s="637">
        <v>10</v>
      </c>
      <c r="M31" s="499"/>
      <c r="N31" s="499"/>
      <c r="O31" s="499"/>
      <c r="P31" s="499"/>
      <c r="Q31" s="499"/>
      <c r="R31" s="499"/>
      <c r="S31" s="499"/>
      <c r="T31" s="499"/>
      <c r="U31" s="499">
        <f t="shared" si="0"/>
        <v>0</v>
      </c>
      <c r="V31" s="495">
        <f t="shared" si="2"/>
        <v>50</v>
      </c>
      <c r="W31" s="496"/>
      <c r="X31" s="496"/>
      <c r="Y31" s="496">
        <v>50</v>
      </c>
      <c r="Z31" s="502"/>
      <c r="AA31" s="496"/>
      <c r="AB31" s="496"/>
      <c r="AC31" s="496"/>
      <c r="AD31" s="496"/>
      <c r="AE31" s="496"/>
      <c r="AF31" s="498"/>
      <c r="AG31" s="499"/>
      <c r="AH31" s="499"/>
      <c r="AI31" s="499">
        <f t="shared" si="1"/>
        <v>0</v>
      </c>
      <c r="AJ31" s="324"/>
      <c r="AK31" s="316" t="str">
        <f>VLOOKUP(B31,'[1]BCDG-CG KT'!C$14:BC$962,53,0)</f>
        <v xml:space="preserve">Kích thước không đạt yêu cầu E.HSMT : 
HSMT : Đường kính ngoài 3.0 - 3.3mm,
Dụng cụ đặt thả catheter 38cm
Có troca cỡ 10F dài 15cm
HSDT :Đường kính ngoài 2.8mm,
Dụng cụ đặt thả catheter 35cm
Có troca cỡ 9F dài 15cm </v>
      </c>
      <c r="AL31" s="316"/>
      <c r="AM31" s="315"/>
      <c r="AN31" s="315"/>
      <c r="AO31" s="315"/>
      <c r="AP31" s="315"/>
      <c r="AQ31" s="315"/>
      <c r="AR31" s="315"/>
      <c r="AS31" s="315"/>
      <c r="AT31" s="315"/>
      <c r="AU31" s="315"/>
      <c r="AV31" s="315"/>
      <c r="AW31" s="315"/>
      <c r="AX31" s="315"/>
      <c r="AY31" s="315"/>
      <c r="AZ31" s="315"/>
      <c r="BA31" s="315"/>
      <c r="BB31" s="315"/>
      <c r="BC31" s="315"/>
      <c r="BD31" s="315"/>
    </row>
    <row r="32" spans="1:56" s="638" customFormat="1" ht="63" customHeight="1">
      <c r="A32" s="635">
        <v>24</v>
      </c>
      <c r="B32" s="499" t="s">
        <v>3351</v>
      </c>
      <c r="C32" s="499" t="s">
        <v>3352</v>
      </c>
      <c r="D32" s="499">
        <v>0</v>
      </c>
      <c r="E32" s="499"/>
      <c r="F32" s="324" t="s">
        <v>3353</v>
      </c>
      <c r="G32" s="324"/>
      <c r="H32" s="636" t="s">
        <v>3354</v>
      </c>
      <c r="I32" s="635" t="s">
        <v>84</v>
      </c>
      <c r="J32" s="635"/>
      <c r="K32" s="635"/>
      <c r="L32" s="637">
        <v>5</v>
      </c>
      <c r="M32" s="499">
        <v>5</v>
      </c>
      <c r="N32" s="499"/>
      <c r="O32" s="499"/>
      <c r="P32" s="499"/>
      <c r="Q32" s="499"/>
      <c r="R32" s="499"/>
      <c r="S32" s="499"/>
      <c r="T32" s="499"/>
      <c r="U32" s="499">
        <f t="shared" si="0"/>
        <v>0</v>
      </c>
      <c r="V32" s="495">
        <f t="shared" si="2"/>
        <v>5</v>
      </c>
      <c r="W32" s="496"/>
      <c r="X32" s="496"/>
      <c r="Y32" s="496"/>
      <c r="Z32" s="502"/>
      <c r="AA32" s="496">
        <v>5</v>
      </c>
      <c r="AB32" s="496"/>
      <c r="AC32" s="496"/>
      <c r="AD32" s="496"/>
      <c r="AE32" s="496"/>
      <c r="AF32" s="498"/>
      <c r="AG32" s="499"/>
      <c r="AH32" s="499"/>
      <c r="AI32" s="499">
        <f t="shared" si="1"/>
        <v>0</v>
      </c>
      <c r="AJ32" s="324"/>
      <c r="AK32" s="316">
        <f>VLOOKUP(B32,'[1]BCDG-CG KT'!C$14:BC$962,53,0)</f>
        <v>0</v>
      </c>
      <c r="AL32" s="316"/>
      <c r="AM32" s="315"/>
      <c r="AN32" s="315"/>
      <c r="AO32" s="315"/>
      <c r="AP32" s="315"/>
      <c r="AQ32" s="315"/>
      <c r="AR32" s="315"/>
      <c r="AS32" s="315"/>
      <c r="AT32" s="315"/>
      <c r="AU32" s="315"/>
      <c r="AV32" s="315"/>
      <c r="AW32" s="315"/>
      <c r="AX32" s="315"/>
      <c r="AY32" s="315"/>
      <c r="AZ32" s="315"/>
      <c r="BA32" s="315"/>
      <c r="BB32" s="315"/>
      <c r="BC32" s="315"/>
      <c r="BD32" s="315"/>
    </row>
    <row r="33" spans="1:56" s="638" customFormat="1" ht="110.25" customHeight="1">
      <c r="A33" s="635">
        <v>25</v>
      </c>
      <c r="B33" s="499" t="s">
        <v>3355</v>
      </c>
      <c r="C33" s="499" t="s">
        <v>3356</v>
      </c>
      <c r="D33" s="499">
        <v>0</v>
      </c>
      <c r="E33" s="499"/>
      <c r="F33" s="324" t="s">
        <v>3357</v>
      </c>
      <c r="G33" s="324"/>
      <c r="H33" s="636">
        <v>0</v>
      </c>
      <c r="I33" s="635" t="s">
        <v>2594</v>
      </c>
      <c r="J33" s="635"/>
      <c r="K33" s="635"/>
      <c r="L33" s="637">
        <v>10</v>
      </c>
      <c r="M33" s="499"/>
      <c r="N33" s="499"/>
      <c r="O33" s="499"/>
      <c r="P33" s="499"/>
      <c r="Q33" s="499"/>
      <c r="R33" s="499"/>
      <c r="S33" s="499"/>
      <c r="T33" s="499"/>
      <c r="U33" s="499">
        <f t="shared" si="0"/>
        <v>0</v>
      </c>
      <c r="V33" s="495">
        <f t="shared" si="2"/>
        <v>10</v>
      </c>
      <c r="W33" s="496"/>
      <c r="X33" s="496"/>
      <c r="Y33" s="496"/>
      <c r="Z33" s="502">
        <v>10</v>
      </c>
      <c r="AA33" s="496"/>
      <c r="AB33" s="496"/>
      <c r="AC33" s="496"/>
      <c r="AD33" s="496"/>
      <c r="AE33" s="496"/>
      <c r="AF33" s="498"/>
      <c r="AG33" s="499"/>
      <c r="AH33" s="499"/>
      <c r="AI33" s="499">
        <f t="shared" si="1"/>
        <v>0</v>
      </c>
      <c r="AJ33" s="324"/>
      <c r="AK33" s="316" t="str">
        <f>VLOOKUP(B33,'[1]BCDG-CG KT'!C$14:BC$962,53,0)</f>
        <v>Không đạt do không đáp ứng HSMT về kích thước</v>
      </c>
      <c r="AL33" s="316"/>
      <c r="AM33" s="315"/>
      <c r="AN33" s="315"/>
      <c r="AO33" s="315"/>
      <c r="AP33" s="315"/>
      <c r="AQ33" s="315"/>
      <c r="AR33" s="315"/>
      <c r="AS33" s="315"/>
      <c r="AT33" s="315"/>
      <c r="AU33" s="315"/>
      <c r="AV33" s="315"/>
      <c r="AW33" s="315"/>
      <c r="AX33" s="315"/>
      <c r="AY33" s="315"/>
      <c r="AZ33" s="315"/>
      <c r="BA33" s="315"/>
      <c r="BB33" s="315"/>
      <c r="BC33" s="315"/>
      <c r="BD33" s="315"/>
    </row>
    <row r="34" spans="1:56" s="638" customFormat="1" ht="123" customHeight="1">
      <c r="A34" s="635">
        <v>26</v>
      </c>
      <c r="B34" s="499" t="s">
        <v>3358</v>
      </c>
      <c r="C34" s="499" t="s">
        <v>3359</v>
      </c>
      <c r="D34" s="499">
        <v>0</v>
      </c>
      <c r="E34" s="499"/>
      <c r="F34" s="324" t="s">
        <v>3360</v>
      </c>
      <c r="G34" s="324"/>
      <c r="H34" s="636">
        <v>0</v>
      </c>
      <c r="I34" s="635" t="s">
        <v>2594</v>
      </c>
      <c r="J34" s="635"/>
      <c r="K34" s="635"/>
      <c r="L34" s="637">
        <v>10</v>
      </c>
      <c r="M34" s="499"/>
      <c r="N34" s="499"/>
      <c r="O34" s="499"/>
      <c r="P34" s="499"/>
      <c r="Q34" s="499"/>
      <c r="R34" s="499"/>
      <c r="S34" s="499"/>
      <c r="T34" s="499"/>
      <c r="U34" s="499">
        <f t="shared" si="0"/>
        <v>0</v>
      </c>
      <c r="V34" s="495">
        <f t="shared" si="2"/>
        <v>10</v>
      </c>
      <c r="W34" s="496"/>
      <c r="X34" s="496"/>
      <c r="Y34" s="496"/>
      <c r="Z34" s="502">
        <v>10</v>
      </c>
      <c r="AA34" s="496"/>
      <c r="AB34" s="496"/>
      <c r="AC34" s="496"/>
      <c r="AD34" s="496"/>
      <c r="AE34" s="496"/>
      <c r="AF34" s="498"/>
      <c r="AG34" s="499"/>
      <c r="AH34" s="499"/>
      <c r="AI34" s="499">
        <f t="shared" si="1"/>
        <v>0</v>
      </c>
      <c r="AJ34" s="324"/>
      <c r="AK34" s="316">
        <f>VLOOKUP(B34,'[1]BCDG-CG KT'!C$14:BC$962,53,0)</f>
        <v>0</v>
      </c>
      <c r="AL34" s="316"/>
      <c r="AM34" s="315"/>
      <c r="AN34" s="315"/>
      <c r="AO34" s="315"/>
      <c r="AP34" s="315"/>
      <c r="AQ34" s="315"/>
      <c r="AR34" s="315"/>
      <c r="AS34" s="315"/>
      <c r="AT34" s="315"/>
      <c r="AU34" s="315"/>
      <c r="AV34" s="315"/>
      <c r="AW34" s="315"/>
      <c r="AX34" s="315"/>
      <c r="AY34" s="315"/>
      <c r="AZ34" s="315"/>
      <c r="BA34" s="315"/>
      <c r="BB34" s="315"/>
      <c r="BC34" s="315"/>
      <c r="BD34" s="315"/>
    </row>
    <row r="35" spans="1:56" s="638" customFormat="1" ht="157.5" customHeight="1">
      <c r="A35" s="635">
        <v>27</v>
      </c>
      <c r="B35" s="499" t="s">
        <v>3361</v>
      </c>
      <c r="C35" s="499" t="s">
        <v>3362</v>
      </c>
      <c r="D35" s="499">
        <v>0</v>
      </c>
      <c r="E35" s="499"/>
      <c r="F35" s="324" t="s">
        <v>3363</v>
      </c>
      <c r="G35" s="324"/>
      <c r="H35" s="636">
        <v>0</v>
      </c>
      <c r="I35" s="635" t="s">
        <v>2594</v>
      </c>
      <c r="J35" s="635"/>
      <c r="K35" s="635"/>
      <c r="L35" s="637">
        <v>10</v>
      </c>
      <c r="M35" s="499"/>
      <c r="N35" s="499"/>
      <c r="O35" s="499"/>
      <c r="P35" s="499"/>
      <c r="Q35" s="499"/>
      <c r="R35" s="499"/>
      <c r="S35" s="499"/>
      <c r="T35" s="499"/>
      <c r="U35" s="499">
        <f t="shared" si="0"/>
        <v>0</v>
      </c>
      <c r="V35" s="495">
        <f t="shared" si="2"/>
        <v>10</v>
      </c>
      <c r="W35" s="496"/>
      <c r="X35" s="496"/>
      <c r="Y35" s="496"/>
      <c r="Z35" s="502">
        <v>10</v>
      </c>
      <c r="AA35" s="496"/>
      <c r="AB35" s="496"/>
      <c r="AC35" s="496"/>
      <c r="AD35" s="496"/>
      <c r="AE35" s="496"/>
      <c r="AF35" s="498"/>
      <c r="AG35" s="499"/>
      <c r="AH35" s="499"/>
      <c r="AI35" s="499">
        <f t="shared" si="1"/>
        <v>0</v>
      </c>
      <c r="AJ35" s="324"/>
      <c r="AK35" s="316" t="str">
        <f>VLOOKUP(B35,'[1]BCDG-CG KT'!C$14:BC$962,53,0)</f>
        <v>Không đạt do không đáp ứng HSMT về kích thước nắp đinh</v>
      </c>
      <c r="AL35" s="316"/>
      <c r="AM35" s="315"/>
      <c r="AN35" s="315"/>
      <c r="AO35" s="315"/>
      <c r="AP35" s="315"/>
      <c r="AQ35" s="315"/>
      <c r="AR35" s="315"/>
      <c r="AS35" s="315"/>
      <c r="AT35" s="315"/>
      <c r="AU35" s="315"/>
      <c r="AV35" s="315"/>
      <c r="AW35" s="315"/>
      <c r="AX35" s="315"/>
      <c r="AY35" s="315"/>
      <c r="AZ35" s="315"/>
      <c r="BA35" s="315"/>
      <c r="BB35" s="315"/>
      <c r="BC35" s="315"/>
      <c r="BD35" s="315"/>
    </row>
    <row r="36" spans="1:56" s="638" customFormat="1" ht="78.75" customHeight="1">
      <c r="A36" s="635">
        <v>28</v>
      </c>
      <c r="B36" s="499" t="s">
        <v>3364</v>
      </c>
      <c r="C36" s="499" t="s">
        <v>3365</v>
      </c>
      <c r="D36" s="499">
        <v>0</v>
      </c>
      <c r="E36" s="499"/>
      <c r="F36" s="324" t="s">
        <v>3366</v>
      </c>
      <c r="G36" s="324"/>
      <c r="H36" s="636" t="s">
        <v>3311</v>
      </c>
      <c r="I36" s="635" t="s">
        <v>84</v>
      </c>
      <c r="J36" s="635"/>
      <c r="K36" s="635"/>
      <c r="L36" s="637">
        <v>20</v>
      </c>
      <c r="M36" s="499"/>
      <c r="N36" s="499"/>
      <c r="O36" s="499"/>
      <c r="P36" s="499"/>
      <c r="Q36" s="499"/>
      <c r="R36" s="499"/>
      <c r="S36" s="499"/>
      <c r="T36" s="499"/>
      <c r="U36" s="499">
        <f t="shared" si="0"/>
        <v>0</v>
      </c>
      <c r="V36" s="495">
        <f t="shared" si="2"/>
        <v>70</v>
      </c>
      <c r="W36" s="496"/>
      <c r="X36" s="496">
        <v>70</v>
      </c>
      <c r="Y36" s="496"/>
      <c r="Z36" s="502"/>
      <c r="AA36" s="496"/>
      <c r="AB36" s="496"/>
      <c r="AC36" s="496"/>
      <c r="AD36" s="496"/>
      <c r="AE36" s="496"/>
      <c r="AF36" s="498"/>
      <c r="AG36" s="499"/>
      <c r="AH36" s="499"/>
      <c r="AI36" s="499">
        <f t="shared" si="1"/>
        <v>0</v>
      </c>
      <c r="AJ36" s="324"/>
      <c r="AK36" s="316" t="str">
        <f>VLOOKUP(B36,'[1]BCDG-CG KT'!C$14:BC$962,53,0)</f>
        <v xml:space="preserve">E-HSMT"Nước sản xuất là Hàn Quốc". E-HSĐT"catalog làm rõ: Nước sản xuất là Nhật bản". </v>
      </c>
      <c r="AL36" s="316"/>
      <c r="AM36" s="315"/>
      <c r="AN36" s="315"/>
      <c r="AO36" s="315"/>
      <c r="AP36" s="315"/>
      <c r="AQ36" s="315"/>
      <c r="AR36" s="315"/>
      <c r="AS36" s="315"/>
      <c r="AT36" s="315"/>
      <c r="AU36" s="315"/>
      <c r="AV36" s="315"/>
      <c r="AW36" s="315"/>
      <c r="AX36" s="315"/>
      <c r="AY36" s="315"/>
      <c r="AZ36" s="315"/>
      <c r="BA36" s="315"/>
      <c r="BB36" s="315"/>
      <c r="BC36" s="315"/>
      <c r="BD36" s="315"/>
    </row>
    <row r="37" spans="1:56" s="638" customFormat="1" ht="84.75" customHeight="1">
      <c r="A37" s="635">
        <v>29</v>
      </c>
      <c r="B37" s="499" t="s">
        <v>3367</v>
      </c>
      <c r="C37" s="499" t="s">
        <v>3368</v>
      </c>
      <c r="D37" s="499">
        <v>0</v>
      </c>
      <c r="E37" s="499"/>
      <c r="F37" s="324" t="s">
        <v>3369</v>
      </c>
      <c r="G37" s="324"/>
      <c r="H37" s="636" t="s">
        <v>3370</v>
      </c>
      <c r="I37" s="635" t="s">
        <v>84</v>
      </c>
      <c r="J37" s="635"/>
      <c r="K37" s="635"/>
      <c r="L37" s="637">
        <v>50</v>
      </c>
      <c r="M37" s="499">
        <v>36</v>
      </c>
      <c r="N37" s="499"/>
      <c r="O37" s="499"/>
      <c r="P37" s="499"/>
      <c r="Q37" s="499"/>
      <c r="R37" s="499"/>
      <c r="S37" s="499"/>
      <c r="T37" s="499"/>
      <c r="U37" s="499">
        <f t="shared" si="0"/>
        <v>0</v>
      </c>
      <c r="V37" s="495">
        <f t="shared" si="2"/>
        <v>400</v>
      </c>
      <c r="W37" s="496">
        <v>200</v>
      </c>
      <c r="X37" s="496">
        <v>200</v>
      </c>
      <c r="Y37" s="496"/>
      <c r="Z37" s="502"/>
      <c r="AA37" s="496"/>
      <c r="AB37" s="496"/>
      <c r="AC37" s="496"/>
      <c r="AD37" s="496"/>
      <c r="AE37" s="496"/>
      <c r="AF37" s="498"/>
      <c r="AG37" s="499"/>
      <c r="AH37" s="499"/>
      <c r="AI37" s="499">
        <f t="shared" si="1"/>
        <v>0</v>
      </c>
      <c r="AJ37" s="324"/>
      <c r="AK37" s="316">
        <f>VLOOKUP(B37,'[1]BCDG-CG KT'!C$14:BC$962,53,0)</f>
        <v>0</v>
      </c>
      <c r="AL37" s="316"/>
      <c r="AM37" s="315"/>
      <c r="AN37" s="315"/>
      <c r="AO37" s="315"/>
      <c r="AP37" s="315"/>
      <c r="AQ37" s="315"/>
      <c r="AR37" s="315"/>
      <c r="AS37" s="315"/>
      <c r="AT37" s="315"/>
      <c r="AU37" s="315"/>
      <c r="AV37" s="315"/>
      <c r="AW37" s="315"/>
      <c r="AX37" s="315"/>
      <c r="AY37" s="315"/>
      <c r="AZ37" s="315"/>
      <c r="BA37" s="315"/>
      <c r="BB37" s="315"/>
      <c r="BC37" s="315"/>
      <c r="BD37" s="315"/>
    </row>
    <row r="38" spans="1:56" s="638" customFormat="1" ht="241.5" customHeight="1">
      <c r="A38" s="635">
        <v>30</v>
      </c>
      <c r="B38" s="499" t="s">
        <v>3374</v>
      </c>
      <c r="C38" s="499" t="s">
        <v>3375</v>
      </c>
      <c r="D38" s="499">
        <v>0</v>
      </c>
      <c r="E38" s="499"/>
      <c r="F38" s="666" t="s">
        <v>6718</v>
      </c>
      <c r="G38" s="666" t="s">
        <v>6797</v>
      </c>
      <c r="H38" s="636" t="s">
        <v>3377</v>
      </c>
      <c r="I38" s="635" t="s">
        <v>84</v>
      </c>
      <c r="J38" s="635"/>
      <c r="K38" s="635"/>
      <c r="L38" s="637">
        <v>1000</v>
      </c>
      <c r="M38" s="499">
        <v>500</v>
      </c>
      <c r="N38" s="499"/>
      <c r="O38" s="499"/>
      <c r="P38" s="499"/>
      <c r="Q38" s="499"/>
      <c r="R38" s="499"/>
      <c r="S38" s="499"/>
      <c r="T38" s="499"/>
      <c r="U38" s="499">
        <f t="shared" si="0"/>
        <v>0</v>
      </c>
      <c r="V38" s="495">
        <f t="shared" si="2"/>
        <v>1450</v>
      </c>
      <c r="W38" s="496">
        <v>1200</v>
      </c>
      <c r="X38" s="496">
        <v>250</v>
      </c>
      <c r="Y38" s="496"/>
      <c r="Z38" s="502"/>
      <c r="AA38" s="496"/>
      <c r="AB38" s="496"/>
      <c r="AC38" s="496">
        <v>0</v>
      </c>
      <c r="AD38" s="496"/>
      <c r="AE38" s="496">
        <v>0</v>
      </c>
      <c r="AF38" s="498" t="s">
        <v>3378</v>
      </c>
      <c r="AG38" s="499"/>
      <c r="AH38" s="499"/>
      <c r="AI38" s="499">
        <f t="shared" si="1"/>
        <v>0</v>
      </c>
      <c r="AJ38" s="324"/>
      <c r="AK38" s="316">
        <f>VLOOKUP(B38,'[1]BCDG-CG KT'!C$14:BC$962,53,0)</f>
        <v>0</v>
      </c>
      <c r="AL38" s="316"/>
      <c r="AM38" s="315"/>
      <c r="AN38" s="315"/>
      <c r="AO38" s="315"/>
      <c r="AP38" s="315"/>
      <c r="AQ38" s="315"/>
      <c r="AR38" s="315"/>
      <c r="AS38" s="315"/>
      <c r="AT38" s="315"/>
      <c r="AU38" s="315"/>
      <c r="AV38" s="315"/>
      <c r="AW38" s="315"/>
      <c r="AX38" s="315"/>
      <c r="AY38" s="315"/>
      <c r="AZ38" s="315"/>
      <c r="BA38" s="315"/>
      <c r="BB38" s="315"/>
      <c r="BC38" s="315"/>
      <c r="BD38" s="315"/>
    </row>
    <row r="39" spans="1:56" s="638" customFormat="1" ht="100.5" customHeight="1">
      <c r="A39" s="635">
        <v>31</v>
      </c>
      <c r="B39" s="499" t="s">
        <v>3379</v>
      </c>
      <c r="C39" s="499" t="s">
        <v>3380</v>
      </c>
      <c r="D39" s="499">
        <v>0</v>
      </c>
      <c r="E39" s="499"/>
      <c r="F39" s="324" t="s">
        <v>3381</v>
      </c>
      <c r="G39" s="330" t="s">
        <v>6798</v>
      </c>
      <c r="H39" s="636">
        <v>0</v>
      </c>
      <c r="I39" s="635" t="s">
        <v>84</v>
      </c>
      <c r="J39" s="635"/>
      <c r="K39" s="635"/>
      <c r="L39" s="637">
        <v>50</v>
      </c>
      <c r="M39" s="499"/>
      <c r="N39" s="499"/>
      <c r="O39" s="499"/>
      <c r="P39" s="499"/>
      <c r="Q39" s="499"/>
      <c r="R39" s="499"/>
      <c r="S39" s="499"/>
      <c r="T39" s="499"/>
      <c r="U39" s="499">
        <f t="shared" si="0"/>
        <v>0</v>
      </c>
      <c r="V39" s="495">
        <f t="shared" si="2"/>
        <v>70</v>
      </c>
      <c r="W39" s="496">
        <v>70</v>
      </c>
      <c r="X39" s="496"/>
      <c r="Y39" s="496"/>
      <c r="Z39" s="502"/>
      <c r="AA39" s="496"/>
      <c r="AB39" s="496"/>
      <c r="AC39" s="496">
        <v>0</v>
      </c>
      <c r="AD39" s="496"/>
      <c r="AE39" s="496">
        <v>0</v>
      </c>
      <c r="AF39" s="498" t="s">
        <v>3382</v>
      </c>
      <c r="AG39" s="499"/>
      <c r="AH39" s="499"/>
      <c r="AI39" s="499">
        <f t="shared" si="1"/>
        <v>0</v>
      </c>
      <c r="AJ39" s="324"/>
      <c r="AK39" s="316">
        <f>VLOOKUP(B39,'[1]BCDG-CG KT'!C$14:BC$962,53,0)</f>
        <v>0</v>
      </c>
      <c r="AL39" s="316"/>
      <c r="AM39" s="315"/>
      <c r="AN39" s="315"/>
      <c r="AO39" s="315"/>
      <c r="AP39" s="315"/>
      <c r="AQ39" s="315"/>
      <c r="AR39" s="315"/>
      <c r="AS39" s="315"/>
      <c r="AT39" s="315"/>
      <c r="AU39" s="315"/>
      <c r="AV39" s="315"/>
      <c r="AW39" s="315"/>
      <c r="AX39" s="315"/>
      <c r="AY39" s="315"/>
      <c r="AZ39" s="315"/>
      <c r="BA39" s="315"/>
      <c r="BB39" s="315"/>
      <c r="BC39" s="315"/>
      <c r="BD39" s="315"/>
    </row>
    <row r="40" spans="1:56" s="638" customFormat="1" ht="198" customHeight="1">
      <c r="A40" s="635">
        <v>32</v>
      </c>
      <c r="B40" s="499" t="s">
        <v>3383</v>
      </c>
      <c r="C40" s="499" t="s">
        <v>3384</v>
      </c>
      <c r="D40" s="499">
        <v>0</v>
      </c>
      <c r="E40" s="499"/>
      <c r="F40" s="324" t="s">
        <v>3385</v>
      </c>
      <c r="G40" s="324"/>
      <c r="H40" s="636" t="s">
        <v>3386</v>
      </c>
      <c r="I40" s="635" t="s">
        <v>2594</v>
      </c>
      <c r="J40" s="635"/>
      <c r="K40" s="635"/>
      <c r="L40" s="637">
        <v>50</v>
      </c>
      <c r="M40" s="499"/>
      <c r="N40" s="499"/>
      <c r="O40" s="499"/>
      <c r="P40" s="499"/>
      <c r="Q40" s="499"/>
      <c r="R40" s="499"/>
      <c r="S40" s="499"/>
      <c r="T40" s="499"/>
      <c r="U40" s="499">
        <f t="shared" si="0"/>
        <v>0</v>
      </c>
      <c r="V40" s="495">
        <f t="shared" si="2"/>
        <v>150</v>
      </c>
      <c r="W40" s="496"/>
      <c r="X40" s="496"/>
      <c r="Y40" s="496"/>
      <c r="Z40" s="502"/>
      <c r="AA40" s="496">
        <v>100</v>
      </c>
      <c r="AB40" s="496"/>
      <c r="AC40" s="496"/>
      <c r="AD40" s="496"/>
      <c r="AE40" s="496">
        <v>50</v>
      </c>
      <c r="AF40" s="498" t="s">
        <v>3387</v>
      </c>
      <c r="AG40" s="499"/>
      <c r="AH40" s="499"/>
      <c r="AI40" s="499">
        <f t="shared" si="1"/>
        <v>0</v>
      </c>
      <c r="AJ40" s="324"/>
      <c r="AK40" s="316" t="str">
        <f>VLOOKUP(B40,'[1]BCDG-CG KT'!C$14:BC$962,53,0)</f>
        <v xml:space="preserve">E-HSDT:
 - Chiều dài đầu tip: 2.5 mm.
 - Lớp phủ ái nước Hydrophilic dài 30 cm.
E-HSMT:
- Chiều dài đầu tip: 6 mm
- Lớp phủ ái nước Hydrophilic dài 40 cm
Không đáp ứng yêu cầu HSMT
</v>
      </c>
      <c r="AL40" s="316"/>
      <c r="AM40" s="315"/>
      <c r="AN40" s="315"/>
      <c r="AO40" s="315"/>
      <c r="AP40" s="315"/>
      <c r="AQ40" s="315"/>
      <c r="AR40" s="315"/>
      <c r="AS40" s="315"/>
      <c r="AT40" s="315"/>
      <c r="AU40" s="315"/>
      <c r="AV40" s="315"/>
      <c r="AW40" s="315"/>
      <c r="AX40" s="315"/>
      <c r="AY40" s="315"/>
      <c r="AZ40" s="315"/>
      <c r="BA40" s="315"/>
      <c r="BB40" s="315"/>
      <c r="BC40" s="315"/>
      <c r="BD40" s="315"/>
    </row>
    <row r="41" spans="1:56" s="638" customFormat="1" ht="110.25" customHeight="1">
      <c r="A41" s="635">
        <v>33</v>
      </c>
      <c r="B41" s="499" t="s">
        <v>3388</v>
      </c>
      <c r="C41" s="499" t="s">
        <v>3389</v>
      </c>
      <c r="D41" s="499">
        <v>0</v>
      </c>
      <c r="E41" s="499"/>
      <c r="F41" s="324" t="s">
        <v>3390</v>
      </c>
      <c r="G41" s="639" t="s">
        <v>3391</v>
      </c>
      <c r="H41" s="636" t="s">
        <v>3322</v>
      </c>
      <c r="I41" s="635" t="s">
        <v>84</v>
      </c>
      <c r="J41" s="635"/>
      <c r="K41" s="635"/>
      <c r="L41" s="637">
        <v>100</v>
      </c>
      <c r="M41" s="499"/>
      <c r="N41" s="499"/>
      <c r="O41" s="499"/>
      <c r="P41" s="499"/>
      <c r="Q41" s="499"/>
      <c r="R41" s="499"/>
      <c r="S41" s="499"/>
      <c r="T41" s="499"/>
      <c r="U41" s="499">
        <f t="shared" si="0"/>
        <v>0</v>
      </c>
      <c r="V41" s="495">
        <f t="shared" si="2"/>
        <v>100</v>
      </c>
      <c r="W41" s="496"/>
      <c r="X41" s="496"/>
      <c r="Y41" s="496"/>
      <c r="Z41" s="502"/>
      <c r="AA41" s="496"/>
      <c r="AB41" s="496"/>
      <c r="AC41" s="496">
        <v>0</v>
      </c>
      <c r="AD41" s="496"/>
      <c r="AE41" s="496">
        <v>100</v>
      </c>
      <c r="AF41" s="498" t="s">
        <v>3392</v>
      </c>
      <c r="AG41" s="499">
        <v>0</v>
      </c>
      <c r="AH41" s="499"/>
      <c r="AI41" s="499">
        <f t="shared" si="1"/>
        <v>0</v>
      </c>
      <c r="AJ41" s="324"/>
      <c r="AK41" s="316" t="e">
        <f>VLOOKUP(B41,'[1]BCDG-CG KT'!C$14:BC$962,53,0)</f>
        <v>#N/A</v>
      </c>
      <c r="AL41" s="316"/>
      <c r="AM41" s="315"/>
      <c r="AN41" s="315"/>
      <c r="AO41" s="315"/>
      <c r="AP41" s="315"/>
      <c r="AQ41" s="315"/>
      <c r="AR41" s="315"/>
      <c r="AS41" s="315"/>
      <c r="AT41" s="315"/>
      <c r="AU41" s="315"/>
      <c r="AV41" s="315"/>
      <c r="AW41" s="315"/>
      <c r="AX41" s="315"/>
      <c r="AY41" s="315"/>
      <c r="AZ41" s="315"/>
      <c r="BA41" s="315"/>
      <c r="BB41" s="315"/>
      <c r="BC41" s="315"/>
      <c r="BD41" s="315"/>
    </row>
    <row r="42" spans="1:56" s="638" customFormat="1" ht="169.5" customHeight="1">
      <c r="A42" s="635">
        <v>34</v>
      </c>
      <c r="B42" s="499" t="s">
        <v>3393</v>
      </c>
      <c r="C42" s="499" t="s">
        <v>3394</v>
      </c>
      <c r="D42" s="499">
        <v>0</v>
      </c>
      <c r="E42" s="499"/>
      <c r="F42" s="330" t="s">
        <v>6799</v>
      </c>
      <c r="G42" s="330" t="s">
        <v>6835</v>
      </c>
      <c r="H42" s="636" t="s">
        <v>3396</v>
      </c>
      <c r="I42" s="635" t="s">
        <v>84</v>
      </c>
      <c r="J42" s="635"/>
      <c r="K42" s="635"/>
      <c r="L42" s="637">
        <v>1500</v>
      </c>
      <c r="M42" s="499">
        <v>1500</v>
      </c>
      <c r="N42" s="499"/>
      <c r="O42" s="499"/>
      <c r="P42" s="499"/>
      <c r="Q42" s="499"/>
      <c r="R42" s="499"/>
      <c r="S42" s="499"/>
      <c r="T42" s="499"/>
      <c r="U42" s="499">
        <f t="shared" si="0"/>
        <v>0</v>
      </c>
      <c r="V42" s="495">
        <f t="shared" si="2"/>
        <v>1800</v>
      </c>
      <c r="W42" s="496">
        <v>1800</v>
      </c>
      <c r="X42" s="496"/>
      <c r="Y42" s="496"/>
      <c r="Z42" s="502"/>
      <c r="AA42" s="496"/>
      <c r="AB42" s="496"/>
      <c r="AC42" s="496">
        <v>0</v>
      </c>
      <c r="AD42" s="496"/>
      <c r="AE42" s="496"/>
      <c r="AF42" s="505" t="s">
        <v>3397</v>
      </c>
      <c r="AG42" s="499"/>
      <c r="AH42" s="499"/>
      <c r="AI42" s="499">
        <f t="shared" si="1"/>
        <v>0</v>
      </c>
      <c r="AJ42" s="324"/>
      <c r="AK42" s="316">
        <f>VLOOKUP(B42,'[1]BCDG-CG KT'!C$14:BC$962,53,0)</f>
        <v>0</v>
      </c>
      <c r="AL42" s="316"/>
      <c r="AM42" s="315"/>
      <c r="AN42" s="315"/>
      <c r="AO42" s="315"/>
      <c r="AP42" s="315"/>
      <c r="AQ42" s="315"/>
      <c r="AR42" s="315"/>
      <c r="AS42" s="315"/>
      <c r="AT42" s="315"/>
      <c r="AU42" s="315"/>
      <c r="AV42" s="315"/>
      <c r="AW42" s="315"/>
      <c r="AX42" s="315"/>
      <c r="AY42" s="315"/>
      <c r="AZ42" s="315"/>
      <c r="BA42" s="315"/>
      <c r="BB42" s="315"/>
      <c r="BC42" s="315"/>
      <c r="BD42" s="315"/>
    </row>
    <row r="43" spans="1:56" s="638" customFormat="1" ht="117" customHeight="1">
      <c r="A43" s="635">
        <v>35</v>
      </c>
      <c r="B43" s="499" t="s">
        <v>3398</v>
      </c>
      <c r="C43" s="499" t="s">
        <v>3399</v>
      </c>
      <c r="D43" s="499">
        <v>0</v>
      </c>
      <c r="E43" s="499"/>
      <c r="F43" s="324" t="s">
        <v>3400</v>
      </c>
      <c r="G43" s="324"/>
      <c r="H43" s="636" t="s">
        <v>3322</v>
      </c>
      <c r="I43" s="635" t="s">
        <v>84</v>
      </c>
      <c r="J43" s="635"/>
      <c r="K43" s="635"/>
      <c r="L43" s="637">
        <v>100</v>
      </c>
      <c r="M43" s="499"/>
      <c r="N43" s="499"/>
      <c r="O43" s="499"/>
      <c r="P43" s="499"/>
      <c r="Q43" s="499"/>
      <c r="R43" s="499"/>
      <c r="S43" s="499"/>
      <c r="T43" s="499"/>
      <c r="U43" s="499">
        <f t="shared" si="0"/>
        <v>0</v>
      </c>
      <c r="V43" s="495">
        <f t="shared" si="2"/>
        <v>50</v>
      </c>
      <c r="W43" s="496"/>
      <c r="X43" s="496"/>
      <c r="Y43" s="496"/>
      <c r="Z43" s="502"/>
      <c r="AA43" s="496"/>
      <c r="AB43" s="496"/>
      <c r="AC43" s="496">
        <v>0</v>
      </c>
      <c r="AD43" s="496"/>
      <c r="AE43" s="496">
        <v>50</v>
      </c>
      <c r="AF43" s="505" t="s">
        <v>3401</v>
      </c>
      <c r="AG43" s="499">
        <v>0</v>
      </c>
      <c r="AH43" s="499"/>
      <c r="AI43" s="499">
        <f t="shared" si="1"/>
        <v>0</v>
      </c>
      <c r="AJ43" s="324"/>
      <c r="AK43" s="316" t="e">
        <f>VLOOKUP(B43,'[1]BCDG-CG KT'!C$14:BC$962,53,0)</f>
        <v>#N/A</v>
      </c>
      <c r="AL43" s="316"/>
      <c r="AM43" s="315"/>
      <c r="AN43" s="315"/>
      <c r="AO43" s="315"/>
      <c r="AP43" s="315"/>
      <c r="AQ43" s="315"/>
      <c r="AR43" s="315"/>
      <c r="AS43" s="315"/>
      <c r="AT43" s="315"/>
      <c r="AU43" s="315"/>
      <c r="AV43" s="315"/>
      <c r="AW43" s="315"/>
      <c r="AX43" s="315"/>
      <c r="AY43" s="315"/>
      <c r="AZ43" s="315"/>
      <c r="BA43" s="315"/>
      <c r="BB43" s="315"/>
      <c r="BC43" s="315"/>
      <c r="BD43" s="315"/>
    </row>
    <row r="44" spans="1:56" s="638" customFormat="1" ht="153.75" customHeight="1">
      <c r="A44" s="677">
        <v>183</v>
      </c>
      <c r="B44" s="499" t="s">
        <v>3935</v>
      </c>
      <c r="C44" s="499" t="s">
        <v>3936</v>
      </c>
      <c r="D44" s="499">
        <v>0</v>
      </c>
      <c r="E44" s="499"/>
      <c r="F44" s="330" t="s">
        <v>6729</v>
      </c>
      <c r="G44" s="692" t="s">
        <v>6768</v>
      </c>
      <c r="H44" s="636" t="s">
        <v>3938</v>
      </c>
      <c r="I44" s="635" t="s">
        <v>84</v>
      </c>
      <c r="J44" s="635"/>
      <c r="K44" s="635"/>
      <c r="L44" s="637">
        <v>600</v>
      </c>
      <c r="M44" s="499">
        <v>228</v>
      </c>
      <c r="N44" s="499"/>
      <c r="O44" s="499"/>
      <c r="P44" s="499"/>
      <c r="Q44" s="499"/>
      <c r="R44" s="499"/>
      <c r="S44" s="499"/>
      <c r="T44" s="499"/>
      <c r="U44" s="499">
        <f t="shared" ref="U44:U107" si="3">SUM(S44:T44)</f>
        <v>0</v>
      </c>
      <c r="V44" s="495">
        <f t="shared" ref="V44:V107" si="4">SUM(W44:AE44)</f>
        <v>690</v>
      </c>
      <c r="W44" s="496"/>
      <c r="X44" s="496"/>
      <c r="Y44" s="496"/>
      <c r="Z44" s="502"/>
      <c r="AA44" s="496"/>
      <c r="AB44" s="496"/>
      <c r="AC44" s="496">
        <v>90</v>
      </c>
      <c r="AD44" s="496"/>
      <c r="AE44" s="496">
        <v>600</v>
      </c>
      <c r="AF44" s="498" t="s">
        <v>3939</v>
      </c>
      <c r="AG44" s="499"/>
      <c r="AH44" s="499"/>
      <c r="AI44" s="499">
        <f t="shared" ref="AI44:AI107" si="5">+AH44*V44</f>
        <v>0</v>
      </c>
      <c r="AJ44" s="324"/>
      <c r="AK44" s="316">
        <f>VLOOKUP(B44,'[1]BCDG-CG KT'!C$14:BC$962,53,0)</f>
        <v>0</v>
      </c>
      <c r="AL44" s="316"/>
      <c r="AM44" s="315"/>
      <c r="AN44" s="315"/>
      <c r="AO44" s="315"/>
      <c r="AP44" s="315"/>
      <c r="AQ44" s="315"/>
      <c r="AR44" s="315"/>
      <c r="AS44" s="315"/>
      <c r="AT44" s="315"/>
      <c r="AU44" s="315"/>
      <c r="AV44" s="315"/>
      <c r="AW44" s="315"/>
      <c r="AX44" s="315"/>
      <c r="AY44" s="315"/>
      <c r="AZ44" s="315"/>
      <c r="BA44" s="315"/>
      <c r="BB44" s="315"/>
      <c r="BC44" s="315"/>
      <c r="BD44" s="315"/>
    </row>
    <row r="45" spans="1:56" s="638" customFormat="1" ht="236.25" customHeight="1">
      <c r="A45" s="635">
        <v>37</v>
      </c>
      <c r="B45" s="499" t="s">
        <v>3405</v>
      </c>
      <c r="C45" s="499" t="s">
        <v>3406</v>
      </c>
      <c r="D45" s="499">
        <v>0</v>
      </c>
      <c r="E45" s="499"/>
      <c r="F45" s="324" t="s">
        <v>3407</v>
      </c>
      <c r="G45" s="324"/>
      <c r="H45" s="636" t="s">
        <v>3408</v>
      </c>
      <c r="I45" s="635" t="s">
        <v>3409</v>
      </c>
      <c r="J45" s="635"/>
      <c r="K45" s="635"/>
      <c r="L45" s="637">
        <v>20</v>
      </c>
      <c r="M45" s="499"/>
      <c r="N45" s="499"/>
      <c r="O45" s="499"/>
      <c r="P45" s="499"/>
      <c r="Q45" s="499"/>
      <c r="R45" s="499"/>
      <c r="S45" s="499"/>
      <c r="T45" s="499"/>
      <c r="U45" s="499">
        <f t="shared" si="3"/>
        <v>0</v>
      </c>
      <c r="V45" s="495">
        <f t="shared" si="4"/>
        <v>20</v>
      </c>
      <c r="W45" s="496"/>
      <c r="X45" s="496"/>
      <c r="Y45" s="496"/>
      <c r="Z45" s="502"/>
      <c r="AA45" s="496"/>
      <c r="AB45" s="496"/>
      <c r="AC45" s="496"/>
      <c r="AD45" s="496"/>
      <c r="AE45" s="496">
        <v>20</v>
      </c>
      <c r="AF45" s="498"/>
      <c r="AG45" s="499"/>
      <c r="AH45" s="499"/>
      <c r="AI45" s="499">
        <f t="shared" si="5"/>
        <v>0</v>
      </c>
      <c r="AJ45" s="324"/>
      <c r="AK45" s="316" t="str">
        <f>VLOOKUP(B45,'[1]BCDG-CG KT'!C$14:BC$962,53,0)</f>
        <v xml:space="preserve">HSMT "Đường kính trong lòng loại 6F và 7F lần lượt là 0.041", 0.053"
HSDT " Đường kính trong lòng loại 6F và 7F lần lượt là 0.071", 0.081"
Không đáp ứng HSMT.
</v>
      </c>
      <c r="AL45" s="316"/>
      <c r="AM45" s="315"/>
      <c r="AN45" s="315"/>
      <c r="AO45" s="315"/>
      <c r="AP45" s="315"/>
      <c r="AQ45" s="315"/>
      <c r="AR45" s="315"/>
      <c r="AS45" s="315"/>
      <c r="AT45" s="315"/>
      <c r="AU45" s="315"/>
      <c r="AV45" s="315"/>
      <c r="AW45" s="315"/>
      <c r="AX45" s="315"/>
      <c r="AY45" s="315"/>
      <c r="AZ45" s="315"/>
      <c r="BA45" s="315"/>
      <c r="BB45" s="315"/>
      <c r="BC45" s="315"/>
      <c r="BD45" s="315"/>
    </row>
    <row r="46" spans="1:56" s="638" customFormat="1" ht="126" customHeight="1">
      <c r="A46" s="635">
        <v>38</v>
      </c>
      <c r="B46" s="499" t="s">
        <v>3410</v>
      </c>
      <c r="C46" s="499" t="s">
        <v>3411</v>
      </c>
      <c r="D46" s="499">
        <v>0</v>
      </c>
      <c r="E46" s="499"/>
      <c r="F46" s="324" t="s">
        <v>3412</v>
      </c>
      <c r="G46" s="324"/>
      <c r="H46" s="636">
        <v>0</v>
      </c>
      <c r="I46" s="635" t="s">
        <v>2594</v>
      </c>
      <c r="J46" s="635"/>
      <c r="K46" s="635"/>
      <c r="L46" s="637">
        <v>25</v>
      </c>
      <c r="M46" s="499"/>
      <c r="N46" s="499"/>
      <c r="O46" s="499"/>
      <c r="P46" s="499"/>
      <c r="Q46" s="499"/>
      <c r="R46" s="499"/>
      <c r="S46" s="499"/>
      <c r="T46" s="499"/>
      <c r="U46" s="499">
        <f t="shared" si="3"/>
        <v>0</v>
      </c>
      <c r="V46" s="495">
        <f t="shared" si="4"/>
        <v>20</v>
      </c>
      <c r="W46" s="496"/>
      <c r="X46" s="496"/>
      <c r="Y46" s="496"/>
      <c r="Z46" s="502"/>
      <c r="AA46" s="496"/>
      <c r="AB46" s="496"/>
      <c r="AC46" s="496"/>
      <c r="AD46" s="496"/>
      <c r="AE46" s="496">
        <v>20</v>
      </c>
      <c r="AF46" s="498"/>
      <c r="AG46" s="499"/>
      <c r="AH46" s="499"/>
      <c r="AI46" s="499">
        <f t="shared" si="5"/>
        <v>0</v>
      </c>
      <c r="AJ46" s="324"/>
      <c r="AK46" s="316">
        <f>VLOOKUP(B46,'[1]BCDG-CG KT'!C$14:BC$962,53,0)</f>
        <v>0</v>
      </c>
      <c r="AL46" s="316"/>
      <c r="AM46" s="315"/>
      <c r="AN46" s="315"/>
      <c r="AO46" s="315"/>
      <c r="AP46" s="315"/>
      <c r="AQ46" s="315"/>
      <c r="AR46" s="315"/>
      <c r="AS46" s="315"/>
      <c r="AT46" s="315"/>
      <c r="AU46" s="315"/>
      <c r="AV46" s="315"/>
      <c r="AW46" s="315"/>
      <c r="AX46" s="315"/>
      <c r="AY46" s="315"/>
      <c r="AZ46" s="315"/>
      <c r="BA46" s="315"/>
      <c r="BB46" s="315"/>
      <c r="BC46" s="315"/>
      <c r="BD46" s="315"/>
    </row>
    <row r="47" spans="1:56" s="638" customFormat="1" ht="141.75" customHeight="1">
      <c r="A47" s="635">
        <v>39</v>
      </c>
      <c r="B47" s="499" t="s">
        <v>3413</v>
      </c>
      <c r="C47" s="499" t="s">
        <v>3414</v>
      </c>
      <c r="D47" s="499">
        <v>0</v>
      </c>
      <c r="E47" s="499"/>
      <c r="F47" s="324" t="s">
        <v>3415</v>
      </c>
      <c r="G47" s="324"/>
      <c r="H47" s="636">
        <v>0</v>
      </c>
      <c r="I47" s="635" t="s">
        <v>2594</v>
      </c>
      <c r="J47" s="635"/>
      <c r="K47" s="635"/>
      <c r="L47" s="637">
        <v>20</v>
      </c>
      <c r="M47" s="499"/>
      <c r="N47" s="499"/>
      <c r="O47" s="499"/>
      <c r="P47" s="499"/>
      <c r="Q47" s="499"/>
      <c r="R47" s="499"/>
      <c r="S47" s="499"/>
      <c r="T47" s="499"/>
      <c r="U47" s="499">
        <f t="shared" si="3"/>
        <v>0</v>
      </c>
      <c r="V47" s="495">
        <f t="shared" si="4"/>
        <v>20</v>
      </c>
      <c r="W47" s="496"/>
      <c r="X47" s="496"/>
      <c r="Y47" s="496"/>
      <c r="Z47" s="502">
        <v>20</v>
      </c>
      <c r="AA47" s="496"/>
      <c r="AB47" s="496"/>
      <c r="AC47" s="496"/>
      <c r="AD47" s="496"/>
      <c r="AE47" s="496"/>
      <c r="AF47" s="498"/>
      <c r="AG47" s="499"/>
      <c r="AH47" s="499"/>
      <c r="AI47" s="499">
        <f t="shared" si="5"/>
        <v>0</v>
      </c>
      <c r="AJ47" s="324"/>
      <c r="AK47" s="316">
        <f>VLOOKUP(B47,'[1]BCDG-CG KT'!C$14:BC$962,53,0)</f>
        <v>0</v>
      </c>
      <c r="AL47" s="316"/>
      <c r="AM47" s="315"/>
      <c r="AN47" s="315"/>
      <c r="AO47" s="315"/>
      <c r="AP47" s="315"/>
      <c r="AQ47" s="315"/>
      <c r="AR47" s="315"/>
      <c r="AS47" s="315"/>
      <c r="AT47" s="315"/>
      <c r="AU47" s="315"/>
      <c r="AV47" s="315"/>
      <c r="AW47" s="315"/>
      <c r="AX47" s="315"/>
      <c r="AY47" s="315"/>
      <c r="AZ47" s="315"/>
      <c r="BA47" s="315"/>
      <c r="BB47" s="315"/>
      <c r="BC47" s="315"/>
      <c r="BD47" s="315"/>
    </row>
    <row r="48" spans="1:56" s="638" customFormat="1" ht="94.5" customHeight="1">
      <c r="A48" s="635">
        <v>40</v>
      </c>
      <c r="B48" s="499" t="s">
        <v>3416</v>
      </c>
      <c r="C48" s="499" t="s">
        <v>3417</v>
      </c>
      <c r="D48" s="499">
        <v>0</v>
      </c>
      <c r="E48" s="499"/>
      <c r="F48" s="324" t="s">
        <v>3418</v>
      </c>
      <c r="G48" s="324"/>
      <c r="H48" s="636" t="s">
        <v>3419</v>
      </c>
      <c r="I48" s="635" t="s">
        <v>2594</v>
      </c>
      <c r="J48" s="635"/>
      <c r="K48" s="635"/>
      <c r="L48" s="637">
        <v>20</v>
      </c>
      <c r="M48" s="499">
        <v>100</v>
      </c>
      <c r="N48" s="499"/>
      <c r="O48" s="499"/>
      <c r="P48" s="499"/>
      <c r="Q48" s="499"/>
      <c r="R48" s="499"/>
      <c r="S48" s="499"/>
      <c r="T48" s="499"/>
      <c r="U48" s="499">
        <f t="shared" si="3"/>
        <v>0</v>
      </c>
      <c r="V48" s="495">
        <f t="shared" si="4"/>
        <v>20</v>
      </c>
      <c r="W48" s="496"/>
      <c r="X48" s="496"/>
      <c r="Y48" s="496">
        <v>20</v>
      </c>
      <c r="Z48" s="502"/>
      <c r="AA48" s="496"/>
      <c r="AB48" s="496"/>
      <c r="AC48" s="496"/>
      <c r="AD48" s="496"/>
      <c r="AE48" s="496"/>
      <c r="AF48" s="498"/>
      <c r="AG48" s="499"/>
      <c r="AH48" s="499"/>
      <c r="AI48" s="499">
        <f t="shared" si="5"/>
        <v>0</v>
      </c>
      <c r="AJ48" s="324"/>
      <c r="AK48" s="316" t="str">
        <f>VLOOKUP(B48,'[1]BCDG-CG KT'!C$14:BC$962,53,0)</f>
        <v/>
      </c>
      <c r="AL48" s="316"/>
      <c r="AM48" s="315"/>
      <c r="AN48" s="315"/>
      <c r="AO48" s="315"/>
      <c r="AP48" s="315"/>
      <c r="AQ48" s="315"/>
      <c r="AR48" s="315"/>
      <c r="AS48" s="315"/>
      <c r="AT48" s="315"/>
      <c r="AU48" s="315"/>
      <c r="AV48" s="315"/>
      <c r="AW48" s="315"/>
      <c r="AX48" s="315"/>
      <c r="AY48" s="315"/>
      <c r="AZ48" s="315"/>
      <c r="BA48" s="315"/>
      <c r="BB48" s="315"/>
      <c r="BC48" s="315"/>
      <c r="BD48" s="315"/>
    </row>
    <row r="49" spans="1:56" s="638" customFormat="1" ht="126" customHeight="1">
      <c r="A49" s="635">
        <v>41</v>
      </c>
      <c r="B49" s="499" t="s">
        <v>3420</v>
      </c>
      <c r="C49" s="499" t="s">
        <v>3421</v>
      </c>
      <c r="D49" s="499">
        <v>0</v>
      </c>
      <c r="E49" s="499"/>
      <c r="F49" s="324" t="s">
        <v>3422</v>
      </c>
      <c r="G49" s="324"/>
      <c r="H49" s="636" t="s">
        <v>3423</v>
      </c>
      <c r="I49" s="635" t="s">
        <v>2594</v>
      </c>
      <c r="J49" s="635"/>
      <c r="K49" s="635"/>
      <c r="L49" s="637">
        <v>25</v>
      </c>
      <c r="M49" s="499">
        <v>3</v>
      </c>
      <c r="N49" s="499"/>
      <c r="O49" s="499"/>
      <c r="P49" s="499"/>
      <c r="Q49" s="499"/>
      <c r="R49" s="499"/>
      <c r="S49" s="499"/>
      <c r="T49" s="499"/>
      <c r="U49" s="499">
        <f t="shared" si="3"/>
        <v>0</v>
      </c>
      <c r="V49" s="495">
        <f t="shared" si="4"/>
        <v>20</v>
      </c>
      <c r="W49" s="496"/>
      <c r="X49" s="496"/>
      <c r="Y49" s="496"/>
      <c r="Z49" s="502"/>
      <c r="AA49" s="496"/>
      <c r="AB49" s="496"/>
      <c r="AC49" s="496"/>
      <c r="AD49" s="496"/>
      <c r="AE49" s="496">
        <v>20</v>
      </c>
      <c r="AF49" s="498"/>
      <c r="AG49" s="499"/>
      <c r="AH49" s="499"/>
      <c r="AI49" s="499">
        <f t="shared" si="5"/>
        <v>0</v>
      </c>
      <c r="AJ49" s="324"/>
      <c r="AK49" s="316">
        <f>VLOOKUP(B49,'[1]BCDG-CG KT'!C$14:BC$962,53,0)</f>
        <v>0</v>
      </c>
      <c r="AL49" s="316"/>
      <c r="AM49" s="315"/>
      <c r="AN49" s="315"/>
      <c r="AO49" s="315"/>
      <c r="AP49" s="315"/>
      <c r="AQ49" s="315"/>
      <c r="AR49" s="315"/>
      <c r="AS49" s="315"/>
      <c r="AT49" s="315"/>
      <c r="AU49" s="315"/>
      <c r="AV49" s="315"/>
      <c r="AW49" s="315"/>
      <c r="AX49" s="315"/>
      <c r="AY49" s="315"/>
      <c r="AZ49" s="315"/>
      <c r="BA49" s="315"/>
      <c r="BB49" s="315"/>
      <c r="BC49" s="315"/>
      <c r="BD49" s="315"/>
    </row>
    <row r="50" spans="1:56" s="638" customFormat="1" ht="94.5" customHeight="1">
      <c r="A50" s="635">
        <v>42</v>
      </c>
      <c r="B50" s="499" t="s">
        <v>3424</v>
      </c>
      <c r="C50" s="499" t="s">
        <v>3425</v>
      </c>
      <c r="D50" s="499">
        <v>0</v>
      </c>
      <c r="E50" s="499"/>
      <c r="F50" s="324" t="s">
        <v>3426</v>
      </c>
      <c r="G50" s="324"/>
      <c r="H50" s="636" t="s">
        <v>3423</v>
      </c>
      <c r="I50" s="635" t="s">
        <v>2594</v>
      </c>
      <c r="J50" s="635"/>
      <c r="K50" s="635"/>
      <c r="L50" s="637">
        <v>3</v>
      </c>
      <c r="M50" s="499"/>
      <c r="N50" s="499"/>
      <c r="O50" s="499"/>
      <c r="P50" s="499"/>
      <c r="Q50" s="499"/>
      <c r="R50" s="499"/>
      <c r="S50" s="499"/>
      <c r="T50" s="499"/>
      <c r="U50" s="499">
        <f t="shared" si="3"/>
        <v>0</v>
      </c>
      <c r="V50" s="495">
        <f t="shared" si="4"/>
        <v>3</v>
      </c>
      <c r="W50" s="496"/>
      <c r="X50" s="496"/>
      <c r="Y50" s="496"/>
      <c r="Z50" s="502"/>
      <c r="AA50" s="496"/>
      <c r="AB50" s="496"/>
      <c r="AC50" s="496"/>
      <c r="AD50" s="496"/>
      <c r="AE50" s="496">
        <v>3</v>
      </c>
      <c r="AF50" s="498"/>
      <c r="AG50" s="499"/>
      <c r="AH50" s="499"/>
      <c r="AI50" s="499">
        <f t="shared" si="5"/>
        <v>0</v>
      </c>
      <c r="AJ50" s="324"/>
      <c r="AK50" s="316">
        <f>VLOOKUP(B50,'[1]BCDG-CG KT'!C$14:BC$962,53,0)</f>
        <v>0</v>
      </c>
      <c r="AL50" s="316"/>
      <c r="AM50" s="315"/>
      <c r="AN50" s="315"/>
      <c r="AO50" s="315"/>
      <c r="AP50" s="315"/>
      <c r="AQ50" s="315"/>
      <c r="AR50" s="315"/>
      <c r="AS50" s="315"/>
      <c r="AT50" s="315"/>
      <c r="AU50" s="315"/>
      <c r="AV50" s="315"/>
      <c r="AW50" s="315"/>
      <c r="AX50" s="315"/>
      <c r="AY50" s="315"/>
      <c r="AZ50" s="315"/>
      <c r="BA50" s="315"/>
      <c r="BB50" s="315"/>
      <c r="BC50" s="315"/>
      <c r="BD50" s="315"/>
    </row>
    <row r="51" spans="1:56" s="638" customFormat="1" ht="189" customHeight="1">
      <c r="A51" s="635">
        <v>43</v>
      </c>
      <c r="B51" s="499" t="s">
        <v>3427</v>
      </c>
      <c r="C51" s="499" t="s">
        <v>3428</v>
      </c>
      <c r="D51" s="499">
        <v>0</v>
      </c>
      <c r="E51" s="499"/>
      <c r="F51" s="324" t="s">
        <v>3429</v>
      </c>
      <c r="G51" s="324"/>
      <c r="H51" s="636">
        <v>0</v>
      </c>
      <c r="I51" s="635" t="s">
        <v>2594</v>
      </c>
      <c r="J51" s="635"/>
      <c r="K51" s="635"/>
      <c r="L51" s="637">
        <v>3</v>
      </c>
      <c r="M51" s="499"/>
      <c r="N51" s="499"/>
      <c r="O51" s="499"/>
      <c r="P51" s="499"/>
      <c r="Q51" s="499"/>
      <c r="R51" s="499"/>
      <c r="S51" s="499"/>
      <c r="T51" s="499"/>
      <c r="U51" s="499">
        <f t="shared" si="3"/>
        <v>0</v>
      </c>
      <c r="V51" s="495">
        <f t="shared" si="4"/>
        <v>3</v>
      </c>
      <c r="W51" s="496"/>
      <c r="X51" s="496"/>
      <c r="Y51" s="496"/>
      <c r="Z51" s="502"/>
      <c r="AA51" s="496"/>
      <c r="AB51" s="496"/>
      <c r="AC51" s="496"/>
      <c r="AD51" s="496"/>
      <c r="AE51" s="496">
        <v>3</v>
      </c>
      <c r="AF51" s="498"/>
      <c r="AG51" s="499"/>
      <c r="AH51" s="499"/>
      <c r="AI51" s="499">
        <f t="shared" si="5"/>
        <v>0</v>
      </c>
      <c r="AJ51" s="324"/>
      <c r="AK51" s="316">
        <f>VLOOKUP(B51,'[1]BCDG-CG KT'!C$14:BC$962,53,0)</f>
        <v>0</v>
      </c>
      <c r="AL51" s="316"/>
      <c r="AM51" s="315"/>
      <c r="AN51" s="315"/>
      <c r="AO51" s="315"/>
      <c r="AP51" s="315"/>
      <c r="AQ51" s="315"/>
      <c r="AR51" s="315"/>
      <c r="AS51" s="315"/>
      <c r="AT51" s="315"/>
      <c r="AU51" s="315"/>
      <c r="AV51" s="315"/>
      <c r="AW51" s="315"/>
      <c r="AX51" s="315"/>
      <c r="AY51" s="315"/>
      <c r="AZ51" s="315"/>
      <c r="BA51" s="315"/>
      <c r="BB51" s="315"/>
      <c r="BC51" s="315"/>
      <c r="BD51" s="315"/>
    </row>
    <row r="52" spans="1:56" s="638" customFormat="1" ht="94.5" customHeight="1">
      <c r="A52" s="635">
        <v>44</v>
      </c>
      <c r="B52" s="514" t="s">
        <v>3430</v>
      </c>
      <c r="C52" s="514" t="s">
        <v>3431</v>
      </c>
      <c r="D52" s="514">
        <v>0</v>
      </c>
      <c r="E52" s="514"/>
      <c r="F52" s="515" t="s">
        <v>3432</v>
      </c>
      <c r="G52" s="515"/>
      <c r="H52" s="641" t="s">
        <v>3433</v>
      </c>
      <c r="I52" s="640" t="s">
        <v>2594</v>
      </c>
      <c r="J52" s="640"/>
      <c r="K52" s="640"/>
      <c r="L52" s="642">
        <v>100</v>
      </c>
      <c r="M52" s="514"/>
      <c r="N52" s="514"/>
      <c r="O52" s="514"/>
      <c r="P52" s="514"/>
      <c r="Q52" s="514"/>
      <c r="R52" s="514"/>
      <c r="S52" s="514"/>
      <c r="T52" s="514"/>
      <c r="U52" s="514">
        <f t="shared" si="3"/>
        <v>0</v>
      </c>
      <c r="V52" s="495">
        <f t="shared" si="4"/>
        <v>100</v>
      </c>
      <c r="W52" s="511"/>
      <c r="X52" s="511"/>
      <c r="Y52" s="511"/>
      <c r="Z52" s="512"/>
      <c r="AA52" s="511"/>
      <c r="AB52" s="511"/>
      <c r="AC52" s="511"/>
      <c r="AD52" s="511"/>
      <c r="AE52" s="511">
        <v>100</v>
      </c>
      <c r="AF52" s="513" t="s">
        <v>3387</v>
      </c>
      <c r="AG52" s="514"/>
      <c r="AH52" s="514"/>
      <c r="AI52" s="514">
        <f t="shared" si="5"/>
        <v>0</v>
      </c>
      <c r="AJ52" s="515"/>
      <c r="AK52" s="316">
        <f>VLOOKUP(B52,'[1]BCDG-CG KT'!C$14:BC$962,53,0)</f>
        <v>0</v>
      </c>
      <c r="AL52" s="516"/>
      <c r="AM52" s="643"/>
      <c r="AN52" s="643"/>
      <c r="AO52" s="643"/>
      <c r="AP52" s="643"/>
      <c r="AQ52" s="643"/>
      <c r="AR52" s="643"/>
      <c r="AS52" s="643"/>
      <c r="AT52" s="643"/>
      <c r="AU52" s="643"/>
      <c r="AV52" s="643"/>
      <c r="AW52" s="643"/>
      <c r="AX52" s="643"/>
      <c r="AY52" s="643"/>
      <c r="AZ52" s="643"/>
      <c r="BA52" s="643"/>
      <c r="BB52" s="643"/>
      <c r="BC52" s="643"/>
      <c r="BD52" s="643"/>
    </row>
    <row r="53" spans="1:56" s="638" customFormat="1" ht="110.25" customHeight="1">
      <c r="A53" s="635">
        <v>45</v>
      </c>
      <c r="B53" s="499" t="s">
        <v>3434</v>
      </c>
      <c r="C53" s="499" t="s">
        <v>3435</v>
      </c>
      <c r="D53" s="499">
        <v>0</v>
      </c>
      <c r="E53" s="499"/>
      <c r="F53" s="324" t="s">
        <v>3436</v>
      </c>
      <c r="G53" s="324"/>
      <c r="H53" s="636" t="s">
        <v>3322</v>
      </c>
      <c r="I53" s="635" t="s">
        <v>84</v>
      </c>
      <c r="J53" s="635"/>
      <c r="K53" s="635"/>
      <c r="L53" s="637">
        <v>100</v>
      </c>
      <c r="M53" s="499"/>
      <c r="N53" s="499"/>
      <c r="O53" s="499"/>
      <c r="P53" s="499"/>
      <c r="Q53" s="499"/>
      <c r="R53" s="499"/>
      <c r="S53" s="499"/>
      <c r="T53" s="499"/>
      <c r="U53" s="499">
        <f t="shared" si="3"/>
        <v>0</v>
      </c>
      <c r="V53" s="495">
        <f t="shared" si="4"/>
        <v>120</v>
      </c>
      <c r="W53" s="496"/>
      <c r="X53" s="496"/>
      <c r="Y53" s="496"/>
      <c r="Z53" s="502"/>
      <c r="AA53" s="496"/>
      <c r="AB53" s="496"/>
      <c r="AC53" s="496">
        <v>0</v>
      </c>
      <c r="AD53" s="496"/>
      <c r="AE53" s="496">
        <v>120</v>
      </c>
      <c r="AF53" s="498"/>
      <c r="AG53" s="499"/>
      <c r="AH53" s="499"/>
      <c r="AI53" s="499">
        <f t="shared" si="5"/>
        <v>0</v>
      </c>
      <c r="AJ53" s="324"/>
      <c r="AK53" s="316" t="str">
        <f>VLOOKUP(B53,'[1]BCDG-CG KT'!C$14:BC$962,53,0)</f>
        <v/>
      </c>
      <c r="AL53" s="316"/>
      <c r="AM53" s="315"/>
      <c r="AN53" s="315"/>
      <c r="AO53" s="315"/>
      <c r="AP53" s="315"/>
      <c r="AQ53" s="315"/>
      <c r="AR53" s="315"/>
      <c r="AS53" s="315"/>
      <c r="AT53" s="315"/>
      <c r="AU53" s="315"/>
      <c r="AV53" s="315"/>
      <c r="AW53" s="315"/>
      <c r="AX53" s="315"/>
      <c r="AY53" s="315"/>
      <c r="AZ53" s="315"/>
      <c r="BA53" s="315"/>
      <c r="BB53" s="315"/>
      <c r="BC53" s="315"/>
      <c r="BD53" s="315"/>
    </row>
    <row r="54" spans="1:56" s="638" customFormat="1" ht="148.5" customHeight="1">
      <c r="A54" s="635">
        <v>46</v>
      </c>
      <c r="B54" s="499" t="s">
        <v>3437</v>
      </c>
      <c r="C54" s="499" t="s">
        <v>3438</v>
      </c>
      <c r="D54" s="499">
        <v>0</v>
      </c>
      <c r="E54" s="499"/>
      <c r="F54" s="324" t="s">
        <v>3439</v>
      </c>
      <c r="G54" s="324"/>
      <c r="H54" s="636" t="s">
        <v>3322</v>
      </c>
      <c r="I54" s="635" t="s">
        <v>84</v>
      </c>
      <c r="J54" s="635"/>
      <c r="K54" s="635"/>
      <c r="L54" s="637">
        <v>100</v>
      </c>
      <c r="M54" s="499"/>
      <c r="N54" s="499"/>
      <c r="O54" s="499"/>
      <c r="P54" s="499"/>
      <c r="Q54" s="499"/>
      <c r="R54" s="499"/>
      <c r="S54" s="499"/>
      <c r="T54" s="499"/>
      <c r="U54" s="499">
        <f t="shared" si="3"/>
        <v>0</v>
      </c>
      <c r="V54" s="495">
        <f t="shared" si="4"/>
        <v>120</v>
      </c>
      <c r="W54" s="496"/>
      <c r="X54" s="496"/>
      <c r="Y54" s="496"/>
      <c r="Z54" s="502"/>
      <c r="AA54" s="496"/>
      <c r="AB54" s="496"/>
      <c r="AC54" s="496">
        <v>0</v>
      </c>
      <c r="AD54" s="496"/>
      <c r="AE54" s="496">
        <v>120</v>
      </c>
      <c r="AF54" s="498"/>
      <c r="AG54" s="499"/>
      <c r="AH54" s="499"/>
      <c r="AI54" s="499">
        <f t="shared" si="5"/>
        <v>0</v>
      </c>
      <c r="AJ54" s="324"/>
      <c r="AK54" s="316" t="str">
        <f>VLOOKUP(B54,'[1]BCDG-CG KT'!C$14:BC$962,53,0)</f>
        <v>1 catalogue tham dự nhiều mã phần lô (PP2300519933, PP2300519951, PP2300520179, PP2300520365)
-&gt; Nhà thầu xác định tham gia 1 mã phần lô PP2300520365</v>
      </c>
      <c r="AL54" s="316"/>
      <c r="AM54" s="315"/>
      <c r="AN54" s="315"/>
      <c r="AO54" s="315"/>
      <c r="AP54" s="315"/>
      <c r="AQ54" s="315"/>
      <c r="AR54" s="315"/>
      <c r="AS54" s="315"/>
      <c r="AT54" s="315"/>
      <c r="AU54" s="315"/>
      <c r="AV54" s="315"/>
      <c r="AW54" s="315"/>
      <c r="AX54" s="315"/>
      <c r="AY54" s="315"/>
      <c r="AZ54" s="315"/>
      <c r="BA54" s="315"/>
      <c r="BB54" s="315"/>
      <c r="BC54" s="315"/>
      <c r="BD54" s="315"/>
    </row>
    <row r="55" spans="1:56" s="638" customFormat="1" ht="125.25" customHeight="1">
      <c r="A55" s="635">
        <v>47</v>
      </c>
      <c r="B55" s="499" t="s">
        <v>3440</v>
      </c>
      <c r="C55" s="499" t="s">
        <v>3441</v>
      </c>
      <c r="D55" s="499">
        <v>0</v>
      </c>
      <c r="E55" s="499"/>
      <c r="F55" s="324" t="s">
        <v>3442</v>
      </c>
      <c r="G55" s="324"/>
      <c r="H55" s="636" t="s">
        <v>3322</v>
      </c>
      <c r="I55" s="635" t="s">
        <v>84</v>
      </c>
      <c r="J55" s="635"/>
      <c r="K55" s="635"/>
      <c r="L55" s="637">
        <v>80</v>
      </c>
      <c r="M55" s="499"/>
      <c r="N55" s="499"/>
      <c r="O55" s="499"/>
      <c r="P55" s="499"/>
      <c r="Q55" s="499"/>
      <c r="R55" s="499"/>
      <c r="S55" s="499"/>
      <c r="T55" s="499"/>
      <c r="U55" s="499">
        <f t="shared" si="3"/>
        <v>0</v>
      </c>
      <c r="V55" s="495">
        <f t="shared" si="4"/>
        <v>100</v>
      </c>
      <c r="W55" s="496"/>
      <c r="X55" s="496"/>
      <c r="Y55" s="496"/>
      <c r="Z55" s="502"/>
      <c r="AA55" s="496"/>
      <c r="AB55" s="496"/>
      <c r="AC55" s="496">
        <v>0</v>
      </c>
      <c r="AD55" s="496"/>
      <c r="AE55" s="496">
        <v>100</v>
      </c>
      <c r="AF55" s="498"/>
      <c r="AG55" s="499"/>
      <c r="AH55" s="499"/>
      <c r="AI55" s="499">
        <f t="shared" si="5"/>
        <v>0</v>
      </c>
      <c r="AJ55" s="324"/>
      <c r="AK55" s="316">
        <f>VLOOKUP(B55,'[1]BCDG-CG KT'!C$14:BC$962,53,0)</f>
        <v>0</v>
      </c>
      <c r="AL55" s="316"/>
      <c r="AM55" s="315"/>
      <c r="AN55" s="315"/>
      <c r="AO55" s="315"/>
      <c r="AP55" s="315"/>
      <c r="AQ55" s="315"/>
      <c r="AR55" s="315"/>
      <c r="AS55" s="315"/>
      <c r="AT55" s="315"/>
      <c r="AU55" s="315"/>
      <c r="AV55" s="315"/>
      <c r="AW55" s="315"/>
      <c r="AX55" s="315"/>
      <c r="AY55" s="315"/>
      <c r="AZ55" s="315"/>
      <c r="BA55" s="315"/>
      <c r="BB55" s="315"/>
      <c r="BC55" s="315"/>
      <c r="BD55" s="315"/>
    </row>
    <row r="56" spans="1:56" s="638" customFormat="1" ht="126" customHeight="1">
      <c r="A56" s="635">
        <v>48</v>
      </c>
      <c r="B56" s="499" t="s">
        <v>3443</v>
      </c>
      <c r="C56" s="499" t="s">
        <v>3444</v>
      </c>
      <c r="D56" s="499">
        <v>0</v>
      </c>
      <c r="E56" s="499"/>
      <c r="F56" s="324" t="s">
        <v>3445</v>
      </c>
      <c r="G56" s="324"/>
      <c r="H56" s="636" t="s">
        <v>3322</v>
      </c>
      <c r="I56" s="635" t="s">
        <v>84</v>
      </c>
      <c r="J56" s="635"/>
      <c r="K56" s="635"/>
      <c r="L56" s="637">
        <v>80</v>
      </c>
      <c r="M56" s="499"/>
      <c r="N56" s="499"/>
      <c r="O56" s="499"/>
      <c r="P56" s="499"/>
      <c r="Q56" s="499"/>
      <c r="R56" s="499"/>
      <c r="S56" s="499"/>
      <c r="T56" s="499"/>
      <c r="U56" s="499">
        <f t="shared" si="3"/>
        <v>0</v>
      </c>
      <c r="V56" s="495">
        <f t="shared" si="4"/>
        <v>100</v>
      </c>
      <c r="W56" s="496"/>
      <c r="X56" s="496"/>
      <c r="Y56" s="496"/>
      <c r="Z56" s="502"/>
      <c r="AA56" s="496"/>
      <c r="AB56" s="496"/>
      <c r="AC56" s="496">
        <v>0</v>
      </c>
      <c r="AD56" s="496"/>
      <c r="AE56" s="496">
        <v>100</v>
      </c>
      <c r="AF56" s="498"/>
      <c r="AG56" s="499"/>
      <c r="AH56" s="499"/>
      <c r="AI56" s="499">
        <f t="shared" si="5"/>
        <v>0</v>
      </c>
      <c r="AJ56" s="324"/>
      <c r="AK56" s="316">
        <f>VLOOKUP(B56,'[1]BCDG-CG KT'!C$14:BC$962,53,0)</f>
        <v>0</v>
      </c>
      <c r="AL56" s="316"/>
      <c r="AM56" s="315"/>
      <c r="AN56" s="315"/>
      <c r="AO56" s="315"/>
      <c r="AP56" s="315"/>
      <c r="AQ56" s="315"/>
      <c r="AR56" s="315"/>
      <c r="AS56" s="315"/>
      <c r="AT56" s="315"/>
      <c r="AU56" s="315"/>
      <c r="AV56" s="315"/>
      <c r="AW56" s="315"/>
      <c r="AX56" s="315"/>
      <c r="AY56" s="315"/>
      <c r="AZ56" s="315"/>
      <c r="BA56" s="315"/>
      <c r="BB56" s="315"/>
      <c r="BC56" s="315"/>
      <c r="BD56" s="315"/>
    </row>
    <row r="57" spans="1:56" s="638" customFormat="1" ht="110.25" customHeight="1">
      <c r="A57" s="635">
        <v>49</v>
      </c>
      <c r="B57" s="499" t="s">
        <v>3446</v>
      </c>
      <c r="C57" s="499" t="s">
        <v>3447</v>
      </c>
      <c r="D57" s="499">
        <v>0</v>
      </c>
      <c r="E57" s="499"/>
      <c r="F57" s="324" t="s">
        <v>3448</v>
      </c>
      <c r="G57" s="324"/>
      <c r="H57" s="636" t="s">
        <v>3322</v>
      </c>
      <c r="I57" s="635" t="s">
        <v>84</v>
      </c>
      <c r="J57" s="635"/>
      <c r="K57" s="635"/>
      <c r="L57" s="637">
        <v>30</v>
      </c>
      <c r="M57" s="499"/>
      <c r="N57" s="499"/>
      <c r="O57" s="499"/>
      <c r="P57" s="499"/>
      <c r="Q57" s="499"/>
      <c r="R57" s="499"/>
      <c r="S57" s="499"/>
      <c r="T57" s="499"/>
      <c r="U57" s="499">
        <f t="shared" si="3"/>
        <v>0</v>
      </c>
      <c r="V57" s="495">
        <f t="shared" si="4"/>
        <v>80</v>
      </c>
      <c r="W57" s="496"/>
      <c r="X57" s="496"/>
      <c r="Y57" s="496"/>
      <c r="Z57" s="502"/>
      <c r="AA57" s="496"/>
      <c r="AB57" s="496"/>
      <c r="AC57" s="496">
        <v>0</v>
      </c>
      <c r="AD57" s="496"/>
      <c r="AE57" s="496">
        <v>80</v>
      </c>
      <c r="AF57" s="498" t="s">
        <v>3449</v>
      </c>
      <c r="AG57" s="499" t="s">
        <v>3450</v>
      </c>
      <c r="AH57" s="499"/>
      <c r="AI57" s="499">
        <f t="shared" si="5"/>
        <v>0</v>
      </c>
      <c r="AJ57" s="324"/>
      <c r="AK57" s="316" t="e">
        <f>VLOOKUP(B57,'[1]BCDG-CG KT'!C$14:BC$962,53,0)</f>
        <v>#N/A</v>
      </c>
      <c r="AL57" s="316"/>
      <c r="AM57" s="315"/>
      <c r="AN57" s="315"/>
      <c r="AO57" s="315"/>
      <c r="AP57" s="315"/>
      <c r="AQ57" s="315"/>
      <c r="AR57" s="315"/>
      <c r="AS57" s="315"/>
      <c r="AT57" s="315"/>
      <c r="AU57" s="315"/>
      <c r="AV57" s="315"/>
      <c r="AW57" s="315"/>
      <c r="AX57" s="315"/>
      <c r="AY57" s="315"/>
      <c r="AZ57" s="315"/>
      <c r="BA57" s="315"/>
      <c r="BB57" s="315"/>
      <c r="BC57" s="315"/>
      <c r="BD57" s="315"/>
    </row>
    <row r="58" spans="1:56" s="638" customFormat="1" ht="173.25" customHeight="1">
      <c r="A58" s="635">
        <v>50</v>
      </c>
      <c r="B58" s="499" t="s">
        <v>3451</v>
      </c>
      <c r="C58" s="499" t="s">
        <v>3452</v>
      </c>
      <c r="D58" s="499">
        <v>0</v>
      </c>
      <c r="E58" s="499"/>
      <c r="F58" s="324" t="s">
        <v>3453</v>
      </c>
      <c r="G58" s="324"/>
      <c r="H58" s="636" t="s">
        <v>3386</v>
      </c>
      <c r="I58" s="635" t="s">
        <v>84</v>
      </c>
      <c r="J58" s="635"/>
      <c r="K58" s="635"/>
      <c r="L58" s="637">
        <v>80</v>
      </c>
      <c r="M58" s="499">
        <v>78</v>
      </c>
      <c r="N58" s="499"/>
      <c r="O58" s="499"/>
      <c r="P58" s="499"/>
      <c r="Q58" s="499"/>
      <c r="R58" s="499"/>
      <c r="S58" s="499"/>
      <c r="T58" s="499"/>
      <c r="U58" s="499">
        <f t="shared" si="3"/>
        <v>0</v>
      </c>
      <c r="V58" s="495">
        <f t="shared" si="4"/>
        <v>100</v>
      </c>
      <c r="W58" s="496"/>
      <c r="X58" s="496"/>
      <c r="Y58" s="496"/>
      <c r="Z58" s="502"/>
      <c r="AA58" s="496"/>
      <c r="AB58" s="496"/>
      <c r="AC58" s="496">
        <v>0</v>
      </c>
      <c r="AD58" s="496"/>
      <c r="AE58" s="496">
        <v>100</v>
      </c>
      <c r="AF58" s="498"/>
      <c r="AG58" s="499"/>
      <c r="AH58" s="499"/>
      <c r="AI58" s="499">
        <f t="shared" si="5"/>
        <v>0</v>
      </c>
      <c r="AJ58" s="324"/>
      <c r="AK58" s="316" t="str">
        <f>VLOOKUP(B58,'[1]BCDG-CG KT'!C$14:BC$962,53,0)</f>
        <v>HSMT yêu cầu áp lực tối đa: 22atm
HSDT áp suất giới hạn 20atm</v>
      </c>
      <c r="AL58" s="316"/>
      <c r="AM58" s="315"/>
      <c r="AN58" s="315"/>
      <c r="AO58" s="315"/>
      <c r="AP58" s="315"/>
      <c r="AQ58" s="315"/>
      <c r="AR58" s="315"/>
      <c r="AS58" s="315"/>
      <c r="AT58" s="315"/>
      <c r="AU58" s="315"/>
      <c r="AV58" s="315"/>
      <c r="AW58" s="315"/>
      <c r="AX58" s="315"/>
      <c r="AY58" s="315"/>
      <c r="AZ58" s="315"/>
      <c r="BA58" s="315"/>
      <c r="BB58" s="315"/>
      <c r="BC58" s="315"/>
      <c r="BD58" s="315"/>
    </row>
    <row r="59" spans="1:56" s="638" customFormat="1" ht="236.25" customHeight="1">
      <c r="A59" s="635">
        <v>51</v>
      </c>
      <c r="B59" s="499" t="s">
        <v>3454</v>
      </c>
      <c r="C59" s="499" t="s">
        <v>3455</v>
      </c>
      <c r="D59" s="499">
        <v>0</v>
      </c>
      <c r="E59" s="499"/>
      <c r="F59" s="324" t="s">
        <v>3456</v>
      </c>
      <c r="G59" s="324"/>
      <c r="H59" s="636">
        <v>0</v>
      </c>
      <c r="I59" s="635" t="s">
        <v>84</v>
      </c>
      <c r="J59" s="635"/>
      <c r="K59" s="635"/>
      <c r="L59" s="637">
        <v>80</v>
      </c>
      <c r="M59" s="499"/>
      <c r="N59" s="499"/>
      <c r="O59" s="499"/>
      <c r="P59" s="499"/>
      <c r="Q59" s="499"/>
      <c r="R59" s="499"/>
      <c r="S59" s="499"/>
      <c r="T59" s="499"/>
      <c r="U59" s="499">
        <f t="shared" si="3"/>
        <v>0</v>
      </c>
      <c r="V59" s="495">
        <f t="shared" si="4"/>
        <v>100</v>
      </c>
      <c r="W59" s="496"/>
      <c r="X59" s="496"/>
      <c r="Y59" s="496"/>
      <c r="Z59" s="502"/>
      <c r="AA59" s="496"/>
      <c r="AB59" s="496"/>
      <c r="AC59" s="496">
        <v>0</v>
      </c>
      <c r="AD59" s="496"/>
      <c r="AE59" s="496">
        <v>100</v>
      </c>
      <c r="AF59" s="498"/>
      <c r="AG59" s="499"/>
      <c r="AH59" s="499"/>
      <c r="AI59" s="499">
        <f t="shared" si="5"/>
        <v>0</v>
      </c>
      <c r="AJ59" s="324"/>
      <c r="AK59" s="316" t="str">
        <f>VLOOKUP(B59,'[1]BCDG-CG KT'!C$14:BC$962,53,0)</f>
        <v>E-HSMT yêu cầu đặc tính kỹ thuật là lớp phủ Hydrophobic và Hydrophilic nhưng đặc tính kỹ thuật của sản phẩm dự thầu chỉ có lớp phủ Hydrophilic</v>
      </c>
      <c r="AL59" s="316"/>
      <c r="AM59" s="315"/>
      <c r="AN59" s="315"/>
      <c r="AO59" s="315"/>
      <c r="AP59" s="315"/>
      <c r="AQ59" s="315"/>
      <c r="AR59" s="315"/>
      <c r="AS59" s="315"/>
      <c r="AT59" s="315"/>
      <c r="AU59" s="315"/>
      <c r="AV59" s="315"/>
      <c r="AW59" s="315"/>
      <c r="AX59" s="315"/>
      <c r="AY59" s="315"/>
      <c r="AZ59" s="315"/>
      <c r="BA59" s="315"/>
      <c r="BB59" s="315"/>
      <c r="BC59" s="315"/>
      <c r="BD59" s="315"/>
    </row>
    <row r="60" spans="1:56" s="638" customFormat="1" ht="141.75" customHeight="1">
      <c r="A60" s="635">
        <v>52</v>
      </c>
      <c r="B60" s="499" t="s">
        <v>3457</v>
      </c>
      <c r="C60" s="499" t="s">
        <v>3458</v>
      </c>
      <c r="D60" s="499">
        <v>0</v>
      </c>
      <c r="E60" s="499"/>
      <c r="F60" s="324" t="s">
        <v>3459</v>
      </c>
      <c r="G60" s="324"/>
      <c r="H60" s="636" t="s">
        <v>3386</v>
      </c>
      <c r="I60" s="635" t="s">
        <v>84</v>
      </c>
      <c r="J60" s="635"/>
      <c r="K60" s="635"/>
      <c r="L60" s="637">
        <v>60</v>
      </c>
      <c r="M60" s="499">
        <v>60</v>
      </c>
      <c r="N60" s="499"/>
      <c r="O60" s="499"/>
      <c r="P60" s="499"/>
      <c r="Q60" s="499"/>
      <c r="R60" s="499"/>
      <c r="S60" s="499"/>
      <c r="T60" s="499"/>
      <c r="U60" s="499">
        <f t="shared" si="3"/>
        <v>0</v>
      </c>
      <c r="V60" s="495">
        <f t="shared" si="4"/>
        <v>80</v>
      </c>
      <c r="W60" s="496"/>
      <c r="X60" s="496"/>
      <c r="Y60" s="496"/>
      <c r="Z60" s="502"/>
      <c r="AA60" s="496"/>
      <c r="AB60" s="496"/>
      <c r="AC60" s="496">
        <v>0</v>
      </c>
      <c r="AD60" s="496"/>
      <c r="AE60" s="496">
        <v>80</v>
      </c>
      <c r="AF60" s="498"/>
      <c r="AG60" s="499"/>
      <c r="AH60" s="499"/>
      <c r="AI60" s="499">
        <f t="shared" si="5"/>
        <v>0</v>
      </c>
      <c r="AJ60" s="324"/>
      <c r="AK60" s="316">
        <f>VLOOKUP(B60,'[1]BCDG-CG KT'!C$14:BC$962,53,0)</f>
        <v>0</v>
      </c>
      <c r="AL60" s="316"/>
      <c r="AM60" s="315"/>
      <c r="AN60" s="315"/>
      <c r="AO60" s="315"/>
      <c r="AP60" s="315"/>
      <c r="AQ60" s="315"/>
      <c r="AR60" s="315"/>
      <c r="AS60" s="315"/>
      <c r="AT60" s="315"/>
      <c r="AU60" s="315"/>
      <c r="AV60" s="315"/>
      <c r="AW60" s="315"/>
      <c r="AX60" s="315"/>
      <c r="AY60" s="315"/>
      <c r="AZ60" s="315"/>
      <c r="BA60" s="315"/>
      <c r="BB60" s="315"/>
      <c r="BC60" s="315"/>
      <c r="BD60" s="315"/>
    </row>
    <row r="61" spans="1:56" s="638" customFormat="1" ht="47.25" customHeight="1">
      <c r="A61" s="635">
        <v>53</v>
      </c>
      <c r="B61" s="499" t="s">
        <v>3460</v>
      </c>
      <c r="C61" s="499" t="s">
        <v>3461</v>
      </c>
      <c r="D61" s="499">
        <v>0</v>
      </c>
      <c r="E61" s="644" t="s">
        <v>3462</v>
      </c>
      <c r="F61" s="324" t="s">
        <v>3463</v>
      </c>
      <c r="G61" s="645" t="s">
        <v>3464</v>
      </c>
      <c r="H61" s="636" t="s">
        <v>3322</v>
      </c>
      <c r="I61" s="635" t="s">
        <v>84</v>
      </c>
      <c r="J61" s="635"/>
      <c r="K61" s="635"/>
      <c r="L61" s="637">
        <v>30</v>
      </c>
      <c r="M61" s="499"/>
      <c r="N61" s="499"/>
      <c r="O61" s="499"/>
      <c r="P61" s="499"/>
      <c r="Q61" s="499"/>
      <c r="R61" s="499"/>
      <c r="S61" s="499"/>
      <c r="T61" s="499"/>
      <c r="U61" s="499">
        <f t="shared" si="3"/>
        <v>0</v>
      </c>
      <c r="V61" s="495">
        <f t="shared" si="4"/>
        <v>40</v>
      </c>
      <c r="W61" s="496"/>
      <c r="X61" s="496"/>
      <c r="Y61" s="496"/>
      <c r="Z61" s="502"/>
      <c r="AA61" s="496"/>
      <c r="AB61" s="496"/>
      <c r="AC61" s="496"/>
      <c r="AD61" s="520">
        <v>40</v>
      </c>
      <c r="AE61" s="496"/>
      <c r="AF61" s="498"/>
      <c r="AG61" s="499"/>
      <c r="AH61" s="499">
        <v>22000000</v>
      </c>
      <c r="AI61" s="499">
        <f t="shared" si="5"/>
        <v>880000000</v>
      </c>
      <c r="AJ61" s="324"/>
      <c r="AK61" s="316">
        <f>VLOOKUP(B61,'[1]BCDG-CG KT'!C$14:BC$962,53,0)</f>
        <v>0</v>
      </c>
      <c r="AL61" s="316"/>
      <c r="AM61" s="315"/>
      <c r="AN61" s="315"/>
      <c r="AO61" s="315"/>
      <c r="AP61" s="315"/>
      <c r="AQ61" s="315"/>
      <c r="AR61" s="315"/>
      <c r="AS61" s="315"/>
      <c r="AT61" s="315"/>
      <c r="AU61" s="315"/>
      <c r="AV61" s="315"/>
      <c r="AW61" s="315"/>
      <c r="AX61" s="315"/>
      <c r="AY61" s="315"/>
      <c r="AZ61" s="315"/>
      <c r="BA61" s="315"/>
      <c r="BB61" s="315"/>
      <c r="BC61" s="315"/>
      <c r="BD61" s="315"/>
    </row>
    <row r="62" spans="1:56" s="638" customFormat="1" ht="94.5" customHeight="1">
      <c r="A62" s="635">
        <v>54</v>
      </c>
      <c r="B62" s="499" t="s">
        <v>3465</v>
      </c>
      <c r="C62" s="499" t="s">
        <v>3466</v>
      </c>
      <c r="D62" s="499">
        <v>0</v>
      </c>
      <c r="E62" s="499"/>
      <c r="F62" s="324" t="s">
        <v>3467</v>
      </c>
      <c r="G62" s="324"/>
      <c r="H62" s="636">
        <v>0</v>
      </c>
      <c r="I62" s="635" t="s">
        <v>84</v>
      </c>
      <c r="J62" s="635"/>
      <c r="K62" s="635"/>
      <c r="L62" s="637">
        <v>5</v>
      </c>
      <c r="M62" s="499"/>
      <c r="N62" s="499"/>
      <c r="O62" s="499"/>
      <c r="P62" s="499"/>
      <c r="Q62" s="499"/>
      <c r="R62" s="499"/>
      <c r="S62" s="499"/>
      <c r="T62" s="499"/>
      <c r="U62" s="499">
        <f t="shared" si="3"/>
        <v>0</v>
      </c>
      <c r="V62" s="495">
        <f t="shared" si="4"/>
        <v>30</v>
      </c>
      <c r="W62" s="496"/>
      <c r="X62" s="496">
        <v>30</v>
      </c>
      <c r="Y62" s="496"/>
      <c r="Z62" s="502"/>
      <c r="AA62" s="496"/>
      <c r="AB62" s="496"/>
      <c r="AC62" s="496"/>
      <c r="AD62" s="496"/>
      <c r="AE62" s="496"/>
      <c r="AF62" s="498"/>
      <c r="AG62" s="499"/>
      <c r="AH62" s="499"/>
      <c r="AI62" s="499">
        <f t="shared" si="5"/>
        <v>0</v>
      </c>
      <c r="AJ62" s="324"/>
      <c r="AK62" s="316">
        <f>VLOOKUP(B62,'[1]BCDG-CG KT'!C$14:BC$962,53,0)</f>
        <v>0</v>
      </c>
      <c r="AL62" s="316"/>
      <c r="AM62" s="315"/>
      <c r="AN62" s="315"/>
      <c r="AO62" s="315"/>
      <c r="AP62" s="315"/>
      <c r="AQ62" s="315"/>
      <c r="AR62" s="315"/>
      <c r="AS62" s="315"/>
      <c r="AT62" s="315"/>
      <c r="AU62" s="315"/>
      <c r="AV62" s="315"/>
      <c r="AW62" s="315"/>
      <c r="AX62" s="315"/>
      <c r="AY62" s="315"/>
      <c r="AZ62" s="315"/>
      <c r="BA62" s="315"/>
      <c r="BB62" s="315"/>
      <c r="BC62" s="315"/>
      <c r="BD62" s="315"/>
    </row>
    <row r="63" spans="1:56" s="638" customFormat="1" ht="236.25" customHeight="1">
      <c r="A63" s="635">
        <v>55</v>
      </c>
      <c r="B63" s="499" t="s">
        <v>3468</v>
      </c>
      <c r="C63" s="499" t="s">
        <v>3469</v>
      </c>
      <c r="D63" s="499">
        <v>0</v>
      </c>
      <c r="E63" s="499"/>
      <c r="F63" s="324" t="s">
        <v>3470</v>
      </c>
      <c r="G63" s="324"/>
      <c r="H63" s="636" t="s">
        <v>3471</v>
      </c>
      <c r="I63" s="635" t="s">
        <v>84</v>
      </c>
      <c r="J63" s="635"/>
      <c r="K63" s="635"/>
      <c r="L63" s="637">
        <v>100</v>
      </c>
      <c r="M63" s="499"/>
      <c r="N63" s="499"/>
      <c r="O63" s="499"/>
      <c r="P63" s="499"/>
      <c r="Q63" s="499"/>
      <c r="R63" s="499"/>
      <c r="S63" s="499"/>
      <c r="T63" s="499"/>
      <c r="U63" s="499">
        <f t="shared" si="3"/>
        <v>0</v>
      </c>
      <c r="V63" s="495">
        <f t="shared" si="4"/>
        <v>100</v>
      </c>
      <c r="W63" s="496"/>
      <c r="X63" s="496"/>
      <c r="Y63" s="496"/>
      <c r="Z63" s="502"/>
      <c r="AA63" s="496"/>
      <c r="AB63" s="496"/>
      <c r="AC63" s="496">
        <v>0</v>
      </c>
      <c r="AD63" s="496"/>
      <c r="AE63" s="496">
        <v>100</v>
      </c>
      <c r="AF63" s="498"/>
      <c r="AG63" s="499"/>
      <c r="AH63" s="499"/>
      <c r="AI63" s="499">
        <f t="shared" si="5"/>
        <v>0</v>
      </c>
      <c r="AJ63" s="324"/>
      <c r="AK63" s="316">
        <f>VLOOKUP(B63,'[1]BCDG-CG KT'!C$14:BC$962,53,0)</f>
        <v>0</v>
      </c>
      <c r="AL63" s="316"/>
      <c r="AM63" s="315"/>
      <c r="AN63" s="315"/>
      <c r="AO63" s="315"/>
      <c r="AP63" s="315"/>
      <c r="AQ63" s="315"/>
      <c r="AR63" s="315"/>
      <c r="AS63" s="315"/>
      <c r="AT63" s="315"/>
      <c r="AU63" s="315"/>
      <c r="AV63" s="315"/>
      <c r="AW63" s="315"/>
      <c r="AX63" s="315"/>
      <c r="AY63" s="315"/>
      <c r="AZ63" s="315"/>
      <c r="BA63" s="315"/>
      <c r="BB63" s="315"/>
      <c r="BC63" s="315"/>
      <c r="BD63" s="315"/>
    </row>
    <row r="64" spans="1:56" s="638" customFormat="1" ht="220.5" customHeight="1">
      <c r="A64" s="635">
        <v>56</v>
      </c>
      <c r="B64" s="499" t="s">
        <v>3472</v>
      </c>
      <c r="C64" s="499" t="s">
        <v>3473</v>
      </c>
      <c r="D64" s="499">
        <v>0</v>
      </c>
      <c r="E64" s="499"/>
      <c r="F64" s="324" t="s">
        <v>3474</v>
      </c>
      <c r="G64" s="324"/>
      <c r="H64" s="636" t="s">
        <v>3475</v>
      </c>
      <c r="I64" s="635" t="s">
        <v>84</v>
      </c>
      <c r="J64" s="635"/>
      <c r="K64" s="635"/>
      <c r="L64" s="637">
        <v>130</v>
      </c>
      <c r="M64" s="499"/>
      <c r="N64" s="499"/>
      <c r="O64" s="499"/>
      <c r="P64" s="499"/>
      <c r="Q64" s="499"/>
      <c r="R64" s="499"/>
      <c r="S64" s="499"/>
      <c r="T64" s="499"/>
      <c r="U64" s="499">
        <f t="shared" si="3"/>
        <v>0</v>
      </c>
      <c r="V64" s="495">
        <f t="shared" si="4"/>
        <v>120</v>
      </c>
      <c r="W64" s="496"/>
      <c r="X64" s="496"/>
      <c r="Y64" s="496"/>
      <c r="Z64" s="502"/>
      <c r="AA64" s="496"/>
      <c r="AB64" s="496"/>
      <c r="AC64" s="496">
        <v>0</v>
      </c>
      <c r="AD64" s="496"/>
      <c r="AE64" s="496">
        <v>120</v>
      </c>
      <c r="AF64" s="498"/>
      <c r="AG64" s="499"/>
      <c r="AH64" s="499"/>
      <c r="AI64" s="499">
        <f t="shared" si="5"/>
        <v>0</v>
      </c>
      <c r="AJ64" s="324"/>
      <c r="AK64" s="316">
        <f>VLOOKUP(B64,'[1]BCDG-CG KT'!C$14:BC$962,53,0)</f>
        <v>0</v>
      </c>
      <c r="AL64" s="316"/>
      <c r="AM64" s="315"/>
      <c r="AN64" s="315"/>
      <c r="AO64" s="315"/>
      <c r="AP64" s="315"/>
      <c r="AQ64" s="315"/>
      <c r="AR64" s="315"/>
      <c r="AS64" s="315"/>
      <c r="AT64" s="315"/>
      <c r="AU64" s="315"/>
      <c r="AV64" s="315"/>
      <c r="AW64" s="315"/>
      <c r="AX64" s="315"/>
      <c r="AY64" s="315"/>
      <c r="AZ64" s="315"/>
      <c r="BA64" s="315"/>
      <c r="BB64" s="315"/>
      <c r="BC64" s="315"/>
      <c r="BD64" s="315"/>
    </row>
    <row r="65" spans="1:56" s="638" customFormat="1" ht="170.25" customHeight="1">
      <c r="A65" s="635">
        <v>57</v>
      </c>
      <c r="B65" s="499" t="s">
        <v>3476</v>
      </c>
      <c r="C65" s="499" t="s">
        <v>3477</v>
      </c>
      <c r="D65" s="499">
        <v>0</v>
      </c>
      <c r="E65" s="499"/>
      <c r="F65" s="339" t="s">
        <v>3478</v>
      </c>
      <c r="G65" s="324"/>
      <c r="H65" s="636" t="s">
        <v>3479</v>
      </c>
      <c r="I65" s="635" t="s">
        <v>84</v>
      </c>
      <c r="J65" s="635"/>
      <c r="K65" s="635"/>
      <c r="L65" s="637">
        <v>100</v>
      </c>
      <c r="M65" s="499"/>
      <c r="N65" s="499"/>
      <c r="O65" s="499"/>
      <c r="P65" s="499"/>
      <c r="Q65" s="499"/>
      <c r="R65" s="499"/>
      <c r="S65" s="499"/>
      <c r="T65" s="499"/>
      <c r="U65" s="499">
        <f t="shared" si="3"/>
        <v>0</v>
      </c>
      <c r="V65" s="495">
        <f t="shared" si="4"/>
        <v>100</v>
      </c>
      <c r="W65" s="496"/>
      <c r="X65" s="496"/>
      <c r="Y65" s="496"/>
      <c r="Z65" s="502"/>
      <c r="AA65" s="496"/>
      <c r="AB65" s="496"/>
      <c r="AC65" s="496">
        <v>0</v>
      </c>
      <c r="AD65" s="496"/>
      <c r="AE65" s="496">
        <v>100</v>
      </c>
      <c r="AF65" s="498" t="s">
        <v>3480</v>
      </c>
      <c r="AG65" s="499"/>
      <c r="AH65" s="499"/>
      <c r="AI65" s="499">
        <f t="shared" si="5"/>
        <v>0</v>
      </c>
      <c r="AJ65" s="324"/>
      <c r="AK65" s="316" t="str">
        <f>VLOOKUP(B65,'[1]BCDG-CG KT'!C$14:BC$962,53,0)</f>
        <v>E-HSDT:
- Đường kính bóng: 1.2 mm - 3.5mm.
- Chiều dài bóng: 6mm - 20mm.
E-HSMT:
- Đường kính bóng: 1.2 mm - 4.0 mm.
- Chiều dài bóng: 8 mm - 30 mm.
Không đáp ứng yêu cầu HSMT.</v>
      </c>
      <c r="AL65" s="316"/>
      <c r="AM65" s="315"/>
      <c r="AN65" s="315"/>
      <c r="AO65" s="315"/>
      <c r="AP65" s="315"/>
      <c r="AQ65" s="315"/>
      <c r="AR65" s="315"/>
      <c r="AS65" s="315"/>
      <c r="AT65" s="315"/>
      <c r="AU65" s="315"/>
      <c r="AV65" s="315"/>
      <c r="AW65" s="315"/>
      <c r="AX65" s="315"/>
      <c r="AY65" s="315"/>
      <c r="AZ65" s="315"/>
      <c r="BA65" s="315"/>
      <c r="BB65" s="315"/>
      <c r="BC65" s="315"/>
      <c r="BD65" s="315"/>
    </row>
    <row r="66" spans="1:56" s="638" customFormat="1" ht="132" customHeight="1">
      <c r="A66" s="635">
        <v>58</v>
      </c>
      <c r="B66" s="499" t="s">
        <v>3481</v>
      </c>
      <c r="C66" s="499" t="s">
        <v>3482</v>
      </c>
      <c r="D66" s="499">
        <v>0</v>
      </c>
      <c r="E66" s="499"/>
      <c r="F66" s="324" t="s">
        <v>3483</v>
      </c>
      <c r="G66" s="324"/>
      <c r="H66" s="636" t="s">
        <v>3386</v>
      </c>
      <c r="I66" s="635" t="s">
        <v>84</v>
      </c>
      <c r="J66" s="635"/>
      <c r="K66" s="635"/>
      <c r="L66" s="637">
        <v>80</v>
      </c>
      <c r="M66" s="499"/>
      <c r="N66" s="499"/>
      <c r="O66" s="499"/>
      <c r="P66" s="499"/>
      <c r="Q66" s="499"/>
      <c r="R66" s="499"/>
      <c r="S66" s="499"/>
      <c r="T66" s="499"/>
      <c r="U66" s="499">
        <f t="shared" si="3"/>
        <v>0</v>
      </c>
      <c r="V66" s="495">
        <f t="shared" si="4"/>
        <v>80</v>
      </c>
      <c r="W66" s="496"/>
      <c r="X66" s="496"/>
      <c r="Y66" s="496"/>
      <c r="Z66" s="502"/>
      <c r="AA66" s="496"/>
      <c r="AB66" s="496"/>
      <c r="AC66" s="496">
        <v>0</v>
      </c>
      <c r="AD66" s="496"/>
      <c r="AE66" s="496">
        <v>80</v>
      </c>
      <c r="AF66" s="498"/>
      <c r="AG66" s="499"/>
      <c r="AH66" s="499"/>
      <c r="AI66" s="499">
        <f t="shared" si="5"/>
        <v>0</v>
      </c>
      <c r="AJ66" s="324"/>
      <c r="AK66" s="316" t="str">
        <f>VLOOKUP(B66,'[1]BCDG-CG KT'!C$14:BC$962,53,0)</f>
        <v>E-HSMT yêu cầu đặc tính kỹ thuật là đường kính 2.0mm - 5.0mm, chiều dài 6.0mm - 30mm nhưng đặc tính kỹ thuật của sản phẩm dự thầu đường kính 2.0mm - 5.0mm, chiều dài 6.0mm - 27mm</v>
      </c>
      <c r="AL66" s="316"/>
      <c r="AM66" s="315"/>
      <c r="AN66" s="315"/>
      <c r="AO66" s="315"/>
      <c r="AP66" s="315"/>
      <c r="AQ66" s="315"/>
      <c r="AR66" s="315"/>
      <c r="AS66" s="315"/>
      <c r="AT66" s="315"/>
      <c r="AU66" s="315"/>
      <c r="AV66" s="315"/>
      <c r="AW66" s="315"/>
      <c r="AX66" s="315"/>
      <c r="AY66" s="315"/>
      <c r="AZ66" s="315"/>
      <c r="BA66" s="315"/>
      <c r="BB66" s="315"/>
      <c r="BC66" s="315"/>
      <c r="BD66" s="315"/>
    </row>
    <row r="67" spans="1:56" s="638" customFormat="1" ht="94.5" customHeight="1">
      <c r="A67" s="635">
        <v>59</v>
      </c>
      <c r="B67" s="499" t="s">
        <v>3484</v>
      </c>
      <c r="C67" s="499" t="s">
        <v>3485</v>
      </c>
      <c r="D67" s="499">
        <v>0</v>
      </c>
      <c r="E67" s="499"/>
      <c r="F67" s="324" t="s">
        <v>3486</v>
      </c>
      <c r="G67" s="324"/>
      <c r="H67" s="636" t="s">
        <v>3386</v>
      </c>
      <c r="I67" s="635" t="s">
        <v>84</v>
      </c>
      <c r="J67" s="635"/>
      <c r="K67" s="635"/>
      <c r="L67" s="637">
        <v>80</v>
      </c>
      <c r="M67" s="499"/>
      <c r="N67" s="499"/>
      <c r="O67" s="499"/>
      <c r="P67" s="499"/>
      <c r="Q67" s="499"/>
      <c r="R67" s="499"/>
      <c r="S67" s="499"/>
      <c r="T67" s="499"/>
      <c r="U67" s="499">
        <f t="shared" si="3"/>
        <v>0</v>
      </c>
      <c r="V67" s="495">
        <f t="shared" si="4"/>
        <v>80</v>
      </c>
      <c r="W67" s="496"/>
      <c r="X67" s="496"/>
      <c r="Y67" s="496"/>
      <c r="Z67" s="502"/>
      <c r="AA67" s="496"/>
      <c r="AB67" s="496"/>
      <c r="AC67" s="496"/>
      <c r="AD67" s="496"/>
      <c r="AE67" s="496">
        <v>80</v>
      </c>
      <c r="AF67" s="498"/>
      <c r="AG67" s="499"/>
      <c r="AH67" s="499"/>
      <c r="AI67" s="499">
        <f t="shared" si="5"/>
        <v>0</v>
      </c>
      <c r="AJ67" s="324"/>
      <c r="AK67" s="316">
        <f>VLOOKUP(B67,'[1]BCDG-CG KT'!C$14:BC$962,53,0)</f>
        <v>0</v>
      </c>
      <c r="AL67" s="316"/>
      <c r="AM67" s="315"/>
      <c r="AN67" s="315"/>
      <c r="AO67" s="315"/>
      <c r="AP67" s="315"/>
      <c r="AQ67" s="315"/>
      <c r="AR67" s="315"/>
      <c r="AS67" s="315"/>
      <c r="AT67" s="315"/>
      <c r="AU67" s="315"/>
      <c r="AV67" s="315"/>
      <c r="AW67" s="315"/>
      <c r="AX67" s="315"/>
      <c r="AY67" s="315"/>
      <c r="AZ67" s="315"/>
      <c r="BA67" s="315"/>
      <c r="BB67" s="315"/>
      <c r="BC67" s="315"/>
      <c r="BD67" s="315"/>
    </row>
    <row r="68" spans="1:56" s="638" customFormat="1" ht="94.5" customHeight="1">
      <c r="A68" s="635">
        <v>60</v>
      </c>
      <c r="B68" s="499" t="s">
        <v>3487</v>
      </c>
      <c r="C68" s="499" t="s">
        <v>3488</v>
      </c>
      <c r="D68" s="499">
        <v>0</v>
      </c>
      <c r="E68" s="499"/>
      <c r="F68" s="324" t="s">
        <v>3489</v>
      </c>
      <c r="G68" s="324"/>
      <c r="H68" s="636">
        <v>0</v>
      </c>
      <c r="I68" s="635" t="s">
        <v>84</v>
      </c>
      <c r="J68" s="635"/>
      <c r="K68" s="635"/>
      <c r="L68" s="637">
        <v>200</v>
      </c>
      <c r="M68" s="499">
        <v>100</v>
      </c>
      <c r="N68" s="499"/>
      <c r="O68" s="499"/>
      <c r="P68" s="499"/>
      <c r="Q68" s="499"/>
      <c r="R68" s="499"/>
      <c r="S68" s="499"/>
      <c r="T68" s="499"/>
      <c r="U68" s="499">
        <f t="shared" si="3"/>
        <v>0</v>
      </c>
      <c r="V68" s="495">
        <f t="shared" si="4"/>
        <v>120</v>
      </c>
      <c r="W68" s="496"/>
      <c r="X68" s="496"/>
      <c r="Y68" s="496"/>
      <c r="Z68" s="502"/>
      <c r="AA68" s="496"/>
      <c r="AB68" s="496"/>
      <c r="AC68" s="496">
        <v>0</v>
      </c>
      <c r="AD68" s="496"/>
      <c r="AE68" s="496">
        <v>120</v>
      </c>
      <c r="AF68" s="498"/>
      <c r="AG68" s="499"/>
      <c r="AH68" s="499"/>
      <c r="AI68" s="499">
        <f t="shared" si="5"/>
        <v>0</v>
      </c>
      <c r="AJ68" s="324"/>
      <c r="AK68" s="316">
        <f>VLOOKUP(B68,'[1]BCDG-CG KT'!C$14:BC$962,53,0)</f>
        <v>0</v>
      </c>
      <c r="AL68" s="316"/>
      <c r="AM68" s="315"/>
      <c r="AN68" s="315"/>
      <c r="AO68" s="315"/>
      <c r="AP68" s="315"/>
      <c r="AQ68" s="315"/>
      <c r="AR68" s="315"/>
      <c r="AS68" s="315"/>
      <c r="AT68" s="315"/>
      <c r="AU68" s="315"/>
      <c r="AV68" s="315"/>
      <c r="AW68" s="315"/>
      <c r="AX68" s="315"/>
      <c r="AY68" s="315"/>
      <c r="AZ68" s="315"/>
      <c r="BA68" s="315"/>
      <c r="BB68" s="315"/>
      <c r="BC68" s="315"/>
      <c r="BD68" s="315"/>
    </row>
    <row r="69" spans="1:56" s="638" customFormat="1" ht="220.5" customHeight="1">
      <c r="A69" s="635">
        <v>61</v>
      </c>
      <c r="B69" s="499" t="s">
        <v>3490</v>
      </c>
      <c r="C69" s="499" t="s">
        <v>3491</v>
      </c>
      <c r="D69" s="499">
        <v>0</v>
      </c>
      <c r="E69" s="499"/>
      <c r="F69" s="324" t="s">
        <v>3492</v>
      </c>
      <c r="G69" s="324"/>
      <c r="H69" s="636" t="s">
        <v>3493</v>
      </c>
      <c r="I69" s="635" t="s">
        <v>84</v>
      </c>
      <c r="J69" s="635"/>
      <c r="K69" s="635"/>
      <c r="L69" s="637">
        <v>40</v>
      </c>
      <c r="M69" s="499"/>
      <c r="N69" s="499"/>
      <c r="O69" s="499"/>
      <c r="P69" s="499"/>
      <c r="Q69" s="499"/>
      <c r="R69" s="499"/>
      <c r="S69" s="499"/>
      <c r="T69" s="499"/>
      <c r="U69" s="499">
        <f t="shared" si="3"/>
        <v>0</v>
      </c>
      <c r="V69" s="495">
        <f t="shared" si="4"/>
        <v>60</v>
      </c>
      <c r="W69" s="496"/>
      <c r="X69" s="496"/>
      <c r="Y69" s="496"/>
      <c r="Z69" s="502"/>
      <c r="AA69" s="496"/>
      <c r="AB69" s="496"/>
      <c r="AC69" s="496">
        <v>0</v>
      </c>
      <c r="AD69" s="496"/>
      <c r="AE69" s="496">
        <v>60</v>
      </c>
      <c r="AF69" s="498"/>
      <c r="AG69" s="499"/>
      <c r="AH69" s="499"/>
      <c r="AI69" s="499">
        <f t="shared" si="5"/>
        <v>0</v>
      </c>
      <c r="AJ69" s="339" t="s">
        <v>3494</v>
      </c>
      <c r="AK69" s="316">
        <f>VLOOKUP(B69,'[1]BCDG-CG KT'!C$14:BC$962,53,0)</f>
        <v>0</v>
      </c>
      <c r="AL69" s="316"/>
      <c r="AM69" s="315"/>
      <c r="AN69" s="315"/>
      <c r="AO69" s="315"/>
      <c r="AP69" s="315"/>
      <c r="AQ69" s="315"/>
      <c r="AR69" s="315"/>
      <c r="AS69" s="315"/>
      <c r="AT69" s="315"/>
      <c r="AU69" s="315"/>
      <c r="AV69" s="315"/>
      <c r="AW69" s="315"/>
      <c r="AX69" s="315"/>
      <c r="AY69" s="315"/>
      <c r="AZ69" s="315"/>
      <c r="BA69" s="315"/>
      <c r="BB69" s="315"/>
      <c r="BC69" s="315"/>
      <c r="BD69" s="315"/>
    </row>
    <row r="70" spans="1:56" s="638" customFormat="1" ht="169.5" customHeight="1">
      <c r="A70" s="635">
        <v>62</v>
      </c>
      <c r="B70" s="499" t="s">
        <v>3495</v>
      </c>
      <c r="C70" s="499" t="s">
        <v>3496</v>
      </c>
      <c r="D70" s="499">
        <v>0</v>
      </c>
      <c r="E70" s="499"/>
      <c r="F70" s="339" t="s">
        <v>3497</v>
      </c>
      <c r="G70" s="639" t="s">
        <v>3498</v>
      </c>
      <c r="H70" s="636" t="s">
        <v>3322</v>
      </c>
      <c r="I70" s="635" t="s">
        <v>84</v>
      </c>
      <c r="J70" s="635"/>
      <c r="K70" s="635"/>
      <c r="L70" s="637">
        <v>200</v>
      </c>
      <c r="M70" s="499"/>
      <c r="N70" s="499"/>
      <c r="O70" s="499"/>
      <c r="P70" s="499"/>
      <c r="Q70" s="499"/>
      <c r="R70" s="499"/>
      <c r="S70" s="499"/>
      <c r="T70" s="499"/>
      <c r="U70" s="499">
        <f t="shared" si="3"/>
        <v>0</v>
      </c>
      <c r="V70" s="495">
        <f t="shared" si="4"/>
        <v>250</v>
      </c>
      <c r="W70" s="496"/>
      <c r="X70" s="496"/>
      <c r="Y70" s="496"/>
      <c r="Z70" s="502"/>
      <c r="AA70" s="496"/>
      <c r="AB70" s="496"/>
      <c r="AC70" s="496">
        <v>0</v>
      </c>
      <c r="AD70" s="496"/>
      <c r="AE70" s="496">
        <v>250</v>
      </c>
      <c r="AF70" s="498" t="s">
        <v>3480</v>
      </c>
      <c r="AG70" s="499"/>
      <c r="AH70" s="499"/>
      <c r="AI70" s="499">
        <f t="shared" si="5"/>
        <v>0</v>
      </c>
      <c r="AJ70" s="522" t="s">
        <v>3494</v>
      </c>
      <c r="AK70" s="316">
        <f>VLOOKUP(B70,'[1]BCDG-CG KT'!C$14:BC$962,53,0)</f>
        <v>0</v>
      </c>
      <c r="AL70" s="316"/>
      <c r="AM70" s="315"/>
      <c r="AN70" s="315"/>
      <c r="AO70" s="315"/>
      <c r="AP70" s="315"/>
      <c r="AQ70" s="315"/>
      <c r="AR70" s="315"/>
      <c r="AS70" s="315"/>
      <c r="AT70" s="315"/>
      <c r="AU70" s="315"/>
      <c r="AV70" s="315"/>
      <c r="AW70" s="315"/>
      <c r="AX70" s="315"/>
      <c r="AY70" s="315"/>
      <c r="AZ70" s="315"/>
      <c r="BA70" s="315"/>
      <c r="BB70" s="315"/>
      <c r="BC70" s="315"/>
      <c r="BD70" s="315"/>
    </row>
    <row r="71" spans="1:56" s="638" customFormat="1" ht="94.5" customHeight="1">
      <c r="A71" s="635">
        <v>63</v>
      </c>
      <c r="B71" s="499" t="s">
        <v>3499</v>
      </c>
      <c r="C71" s="499" t="s">
        <v>3500</v>
      </c>
      <c r="D71" s="499">
        <v>0</v>
      </c>
      <c r="E71" s="499"/>
      <c r="F71" s="324" t="s">
        <v>3501</v>
      </c>
      <c r="G71" s="324"/>
      <c r="H71" s="636" t="s">
        <v>3322</v>
      </c>
      <c r="I71" s="635" t="s">
        <v>84</v>
      </c>
      <c r="J71" s="635"/>
      <c r="K71" s="635"/>
      <c r="L71" s="637">
        <v>200</v>
      </c>
      <c r="M71" s="499">
        <v>80</v>
      </c>
      <c r="N71" s="499"/>
      <c r="O71" s="499"/>
      <c r="P71" s="499"/>
      <c r="Q71" s="499"/>
      <c r="R71" s="499"/>
      <c r="S71" s="499"/>
      <c r="T71" s="499"/>
      <c r="U71" s="499">
        <f t="shared" si="3"/>
        <v>0</v>
      </c>
      <c r="V71" s="495">
        <f t="shared" si="4"/>
        <v>100</v>
      </c>
      <c r="W71" s="496"/>
      <c r="X71" s="496"/>
      <c r="Y71" s="496"/>
      <c r="Z71" s="502"/>
      <c r="AA71" s="496"/>
      <c r="AB71" s="496"/>
      <c r="AC71" s="496"/>
      <c r="AD71" s="496"/>
      <c r="AE71" s="496">
        <v>100</v>
      </c>
      <c r="AF71" s="498"/>
      <c r="AG71" s="499"/>
      <c r="AH71" s="499"/>
      <c r="AI71" s="499">
        <f t="shared" si="5"/>
        <v>0</v>
      </c>
      <c r="AJ71" s="339" t="s">
        <v>3494</v>
      </c>
      <c r="AK71" s="316">
        <f>VLOOKUP(B71,'[1]BCDG-CG KT'!C$14:BC$962,53,0)</f>
        <v>0</v>
      </c>
      <c r="AL71" s="316"/>
      <c r="AM71" s="315"/>
      <c r="AN71" s="315"/>
      <c r="AO71" s="315"/>
      <c r="AP71" s="315"/>
      <c r="AQ71" s="315"/>
      <c r="AR71" s="315"/>
      <c r="AS71" s="315"/>
      <c r="AT71" s="315"/>
      <c r="AU71" s="315"/>
      <c r="AV71" s="315"/>
      <c r="AW71" s="315"/>
      <c r="AX71" s="315"/>
      <c r="AY71" s="315"/>
      <c r="AZ71" s="315"/>
      <c r="BA71" s="315"/>
      <c r="BB71" s="315"/>
      <c r="BC71" s="315"/>
      <c r="BD71" s="315"/>
    </row>
    <row r="72" spans="1:56" s="638" customFormat="1" ht="173.25" customHeight="1">
      <c r="A72" s="635">
        <v>64</v>
      </c>
      <c r="B72" s="499" t="s">
        <v>3502</v>
      </c>
      <c r="C72" s="499" t="s">
        <v>3503</v>
      </c>
      <c r="D72" s="499">
        <v>0</v>
      </c>
      <c r="E72" s="499"/>
      <c r="F72" s="324" t="s">
        <v>3504</v>
      </c>
      <c r="G72" s="324"/>
      <c r="H72" s="636" t="s">
        <v>3493</v>
      </c>
      <c r="I72" s="635" t="s">
        <v>84</v>
      </c>
      <c r="J72" s="635"/>
      <c r="K72" s="635"/>
      <c r="L72" s="637">
        <v>100</v>
      </c>
      <c r="M72" s="499"/>
      <c r="N72" s="499"/>
      <c r="O72" s="499"/>
      <c r="P72" s="499"/>
      <c r="Q72" s="499"/>
      <c r="R72" s="499"/>
      <c r="S72" s="499"/>
      <c r="T72" s="499"/>
      <c r="U72" s="499">
        <f t="shared" si="3"/>
        <v>0</v>
      </c>
      <c r="V72" s="495">
        <f t="shared" si="4"/>
        <v>100</v>
      </c>
      <c r="W72" s="496"/>
      <c r="X72" s="496"/>
      <c r="Y72" s="496"/>
      <c r="Z72" s="502"/>
      <c r="AA72" s="496"/>
      <c r="AB72" s="496"/>
      <c r="AC72" s="496">
        <v>0</v>
      </c>
      <c r="AD72" s="496"/>
      <c r="AE72" s="496">
        <v>100</v>
      </c>
      <c r="AF72" s="498"/>
      <c r="AG72" s="499"/>
      <c r="AH72" s="499"/>
      <c r="AI72" s="499">
        <f t="shared" si="5"/>
        <v>0</v>
      </c>
      <c r="AJ72" s="324"/>
      <c r="AK72" s="316">
        <f>VLOOKUP(B72,'[1]BCDG-CG KT'!C$14:BC$962,53,0)</f>
        <v>0</v>
      </c>
      <c r="AL72" s="316"/>
      <c r="AM72" s="315"/>
      <c r="AN72" s="315"/>
      <c r="AO72" s="315"/>
      <c r="AP72" s="315"/>
      <c r="AQ72" s="315"/>
      <c r="AR72" s="315"/>
      <c r="AS72" s="315"/>
      <c r="AT72" s="315"/>
      <c r="AU72" s="315"/>
      <c r="AV72" s="315"/>
      <c r="AW72" s="315"/>
      <c r="AX72" s="315"/>
      <c r="AY72" s="315"/>
      <c r="AZ72" s="315"/>
      <c r="BA72" s="315"/>
      <c r="BB72" s="315"/>
      <c r="BC72" s="315"/>
      <c r="BD72" s="315"/>
    </row>
    <row r="73" spans="1:56" s="638" customFormat="1" ht="63" customHeight="1">
      <c r="A73" s="635">
        <v>65</v>
      </c>
      <c r="B73" s="499" t="s">
        <v>3505</v>
      </c>
      <c r="C73" s="499" t="s">
        <v>3506</v>
      </c>
      <c r="D73" s="499">
        <v>0</v>
      </c>
      <c r="E73" s="499"/>
      <c r="F73" s="324" t="s">
        <v>3507</v>
      </c>
      <c r="G73" s="324"/>
      <c r="H73" s="636"/>
      <c r="I73" s="635" t="s">
        <v>84</v>
      </c>
      <c r="J73" s="635"/>
      <c r="K73" s="635"/>
      <c r="L73" s="637">
        <v>30</v>
      </c>
      <c r="M73" s="499"/>
      <c r="N73" s="499"/>
      <c r="O73" s="499"/>
      <c r="P73" s="499"/>
      <c r="Q73" s="499"/>
      <c r="R73" s="499"/>
      <c r="S73" s="499"/>
      <c r="T73" s="499"/>
      <c r="U73" s="499">
        <f t="shared" si="3"/>
        <v>0</v>
      </c>
      <c r="V73" s="495">
        <f t="shared" si="4"/>
        <v>30</v>
      </c>
      <c r="W73" s="496"/>
      <c r="X73" s="496"/>
      <c r="Y73" s="496"/>
      <c r="Z73" s="502">
        <v>30</v>
      </c>
      <c r="AA73" s="496"/>
      <c r="AB73" s="496"/>
      <c r="AC73" s="496"/>
      <c r="AD73" s="496"/>
      <c r="AE73" s="496"/>
      <c r="AF73" s="498"/>
      <c r="AG73" s="499">
        <v>0</v>
      </c>
      <c r="AH73" s="499"/>
      <c r="AI73" s="499">
        <f t="shared" si="5"/>
        <v>0</v>
      </c>
      <c r="AJ73" s="324"/>
      <c r="AK73" s="316" t="e">
        <f>VLOOKUP(B73,'[1]BCDG-CG KT'!C$14:BC$962,53,0)</f>
        <v>#N/A</v>
      </c>
      <c r="AL73" s="316"/>
      <c r="AM73" s="315"/>
      <c r="AN73" s="315"/>
      <c r="AO73" s="315"/>
      <c r="AP73" s="315"/>
      <c r="AQ73" s="315"/>
      <c r="AR73" s="315"/>
      <c r="AS73" s="315"/>
      <c r="AT73" s="315"/>
      <c r="AU73" s="315"/>
      <c r="AV73" s="315"/>
      <c r="AW73" s="315"/>
      <c r="AX73" s="315"/>
      <c r="AY73" s="315"/>
      <c r="AZ73" s="315"/>
      <c r="BA73" s="315"/>
      <c r="BB73" s="315"/>
      <c r="BC73" s="315"/>
      <c r="BD73" s="315"/>
    </row>
    <row r="74" spans="1:56" s="638" customFormat="1" ht="63" customHeight="1">
      <c r="A74" s="635">
        <v>66</v>
      </c>
      <c r="B74" s="499" t="s">
        <v>3508</v>
      </c>
      <c r="C74" s="499" t="s">
        <v>3509</v>
      </c>
      <c r="D74" s="499">
        <v>0</v>
      </c>
      <c r="E74" s="499"/>
      <c r="F74" s="324" t="s">
        <v>3510</v>
      </c>
      <c r="G74" s="324"/>
      <c r="H74" s="636" t="s">
        <v>3511</v>
      </c>
      <c r="I74" s="635" t="s">
        <v>84</v>
      </c>
      <c r="J74" s="635"/>
      <c r="K74" s="635"/>
      <c r="L74" s="637">
        <v>200</v>
      </c>
      <c r="M74" s="499">
        <v>30</v>
      </c>
      <c r="N74" s="499"/>
      <c r="O74" s="499"/>
      <c r="P74" s="499"/>
      <c r="Q74" s="499"/>
      <c r="R74" s="499"/>
      <c r="S74" s="499"/>
      <c r="T74" s="499"/>
      <c r="U74" s="499">
        <f t="shared" si="3"/>
        <v>0</v>
      </c>
      <c r="V74" s="495">
        <f t="shared" si="4"/>
        <v>200</v>
      </c>
      <c r="W74" s="496"/>
      <c r="X74" s="496"/>
      <c r="Y74" s="496"/>
      <c r="Z74" s="502">
        <v>200</v>
      </c>
      <c r="AA74" s="496"/>
      <c r="AB74" s="496"/>
      <c r="AC74" s="496"/>
      <c r="AD74" s="496"/>
      <c r="AE74" s="496"/>
      <c r="AF74" s="498"/>
      <c r="AG74" s="499"/>
      <c r="AH74" s="499"/>
      <c r="AI74" s="499">
        <f t="shared" si="5"/>
        <v>0</v>
      </c>
      <c r="AJ74" s="324"/>
      <c r="AK74" s="316">
        <f>VLOOKUP(B74,'[1]BCDG-CG KT'!C$14:BC$962,53,0)</f>
        <v>0</v>
      </c>
      <c r="AL74" s="316"/>
      <c r="AM74" s="315"/>
      <c r="AN74" s="315"/>
      <c r="AO74" s="315"/>
      <c r="AP74" s="315"/>
      <c r="AQ74" s="315"/>
      <c r="AR74" s="315"/>
      <c r="AS74" s="315"/>
      <c r="AT74" s="315"/>
      <c r="AU74" s="315"/>
      <c r="AV74" s="315"/>
      <c r="AW74" s="315"/>
      <c r="AX74" s="315"/>
      <c r="AY74" s="315"/>
      <c r="AZ74" s="315"/>
      <c r="BA74" s="315"/>
      <c r="BB74" s="315"/>
      <c r="BC74" s="315"/>
      <c r="BD74" s="315"/>
    </row>
    <row r="75" spans="1:56" s="638" customFormat="1" ht="63" customHeight="1">
      <c r="A75" s="635">
        <v>67</v>
      </c>
      <c r="B75" s="499" t="s">
        <v>3512</v>
      </c>
      <c r="C75" s="499" t="s">
        <v>3513</v>
      </c>
      <c r="D75" s="499">
        <v>0</v>
      </c>
      <c r="E75" s="499"/>
      <c r="F75" s="324" t="s">
        <v>3514</v>
      </c>
      <c r="G75" s="324"/>
      <c r="H75" s="636">
        <v>0</v>
      </c>
      <c r="I75" s="635" t="s">
        <v>84</v>
      </c>
      <c r="J75" s="635"/>
      <c r="K75" s="635"/>
      <c r="L75" s="637">
        <v>70</v>
      </c>
      <c r="M75" s="499"/>
      <c r="N75" s="499"/>
      <c r="O75" s="499"/>
      <c r="P75" s="499"/>
      <c r="Q75" s="499"/>
      <c r="R75" s="499"/>
      <c r="S75" s="499"/>
      <c r="T75" s="499"/>
      <c r="U75" s="499">
        <f t="shared" si="3"/>
        <v>0</v>
      </c>
      <c r="V75" s="495">
        <f t="shared" si="4"/>
        <v>70</v>
      </c>
      <c r="W75" s="496"/>
      <c r="X75" s="496"/>
      <c r="Y75" s="496"/>
      <c r="Z75" s="502">
        <v>70</v>
      </c>
      <c r="AA75" s="496"/>
      <c r="AB75" s="496"/>
      <c r="AC75" s="496"/>
      <c r="AD75" s="496"/>
      <c r="AE75" s="496"/>
      <c r="AF75" s="498"/>
      <c r="AG75" s="499"/>
      <c r="AH75" s="499"/>
      <c r="AI75" s="499">
        <f t="shared" si="5"/>
        <v>0</v>
      </c>
      <c r="AJ75" s="324"/>
      <c r="AK75" s="316">
        <f>VLOOKUP(B75,'[1]BCDG-CG KT'!C$14:BC$962,53,0)</f>
        <v>0</v>
      </c>
      <c r="AL75" s="316"/>
      <c r="AM75" s="315"/>
      <c r="AN75" s="315"/>
      <c r="AO75" s="315"/>
      <c r="AP75" s="315"/>
      <c r="AQ75" s="315"/>
      <c r="AR75" s="315"/>
      <c r="AS75" s="315"/>
      <c r="AT75" s="315"/>
      <c r="AU75" s="315"/>
      <c r="AV75" s="315"/>
      <c r="AW75" s="315"/>
      <c r="AX75" s="315"/>
      <c r="AY75" s="315"/>
      <c r="AZ75" s="315"/>
      <c r="BA75" s="315"/>
      <c r="BB75" s="315"/>
      <c r="BC75" s="315"/>
      <c r="BD75" s="315"/>
    </row>
    <row r="76" spans="1:56" s="638" customFormat="1" ht="78.75" customHeight="1">
      <c r="A76" s="635">
        <v>68</v>
      </c>
      <c r="B76" s="499" t="s">
        <v>3515</v>
      </c>
      <c r="C76" s="499" t="s">
        <v>3516</v>
      </c>
      <c r="D76" s="499">
        <v>0</v>
      </c>
      <c r="E76" s="499"/>
      <c r="F76" s="324" t="s">
        <v>3517</v>
      </c>
      <c r="G76" s="324"/>
      <c r="H76" s="636" t="s">
        <v>3518</v>
      </c>
      <c r="I76" s="635" t="s">
        <v>84</v>
      </c>
      <c r="J76" s="635"/>
      <c r="K76" s="635"/>
      <c r="L76" s="637">
        <v>70</v>
      </c>
      <c r="M76" s="499">
        <v>50</v>
      </c>
      <c r="N76" s="499"/>
      <c r="O76" s="499"/>
      <c r="P76" s="499"/>
      <c r="Q76" s="499"/>
      <c r="R76" s="499"/>
      <c r="S76" s="499"/>
      <c r="T76" s="499"/>
      <c r="U76" s="499">
        <f t="shared" si="3"/>
        <v>0</v>
      </c>
      <c r="V76" s="495">
        <f t="shared" si="4"/>
        <v>100</v>
      </c>
      <c r="W76" s="496"/>
      <c r="X76" s="496"/>
      <c r="Y76" s="496"/>
      <c r="Z76" s="502">
        <v>100</v>
      </c>
      <c r="AA76" s="496"/>
      <c r="AB76" s="496"/>
      <c r="AC76" s="496"/>
      <c r="AD76" s="496"/>
      <c r="AE76" s="496"/>
      <c r="AF76" s="498"/>
      <c r="AG76" s="499"/>
      <c r="AH76" s="499"/>
      <c r="AI76" s="499">
        <f t="shared" si="5"/>
        <v>0</v>
      </c>
      <c r="AJ76" s="324"/>
      <c r="AK76" s="316">
        <f>VLOOKUP(B76,'[1]BCDG-CG KT'!C$14:BC$962,53,0)</f>
        <v>0</v>
      </c>
      <c r="AL76" s="316"/>
      <c r="AM76" s="315"/>
      <c r="AN76" s="315"/>
      <c r="AO76" s="315"/>
      <c r="AP76" s="315"/>
      <c r="AQ76" s="315"/>
      <c r="AR76" s="315"/>
      <c r="AS76" s="315"/>
      <c r="AT76" s="315"/>
      <c r="AU76" s="315"/>
      <c r="AV76" s="315"/>
      <c r="AW76" s="315"/>
      <c r="AX76" s="315"/>
      <c r="AY76" s="315"/>
      <c r="AZ76" s="315"/>
      <c r="BA76" s="315"/>
      <c r="BB76" s="315"/>
      <c r="BC76" s="315"/>
      <c r="BD76" s="315"/>
    </row>
    <row r="77" spans="1:56" s="638" customFormat="1" ht="150.75" customHeight="1">
      <c r="A77" s="635">
        <v>69</v>
      </c>
      <c r="B77" s="499" t="s">
        <v>3519</v>
      </c>
      <c r="C77" s="499" t="s">
        <v>3520</v>
      </c>
      <c r="D77" s="499">
        <v>0</v>
      </c>
      <c r="E77" s="499"/>
      <c r="F77" s="324" t="s">
        <v>6719</v>
      </c>
      <c r="G77" s="330" t="s">
        <v>6800</v>
      </c>
      <c r="H77" s="636" t="s">
        <v>3522</v>
      </c>
      <c r="I77" s="635" t="s">
        <v>84</v>
      </c>
      <c r="J77" s="635"/>
      <c r="K77" s="635"/>
      <c r="L77" s="637">
        <v>1400</v>
      </c>
      <c r="M77" s="499">
        <v>2000</v>
      </c>
      <c r="N77" s="499"/>
      <c r="O77" s="499"/>
      <c r="P77" s="499"/>
      <c r="Q77" s="499"/>
      <c r="R77" s="499"/>
      <c r="S77" s="499"/>
      <c r="T77" s="499"/>
      <c r="U77" s="499">
        <f t="shared" si="3"/>
        <v>0</v>
      </c>
      <c r="V77" s="495">
        <f t="shared" si="4"/>
        <v>1800</v>
      </c>
      <c r="W77" s="496">
        <v>1800</v>
      </c>
      <c r="X77" s="496"/>
      <c r="Y77" s="496"/>
      <c r="Z77" s="502"/>
      <c r="AA77" s="496"/>
      <c r="AB77" s="496"/>
      <c r="AC77" s="496">
        <v>0</v>
      </c>
      <c r="AD77" s="496"/>
      <c r="AE77" s="496"/>
      <c r="AF77" s="498" t="s">
        <v>3346</v>
      </c>
      <c r="AG77" s="499"/>
      <c r="AH77" s="499"/>
      <c r="AI77" s="499">
        <f t="shared" si="5"/>
        <v>0</v>
      </c>
      <c r="AJ77" s="324"/>
      <c r="AK77" s="316">
        <f>VLOOKUP(B77,'[1]BCDG-CG KT'!C$14:BC$962,53,0)</f>
        <v>0</v>
      </c>
      <c r="AL77" s="316"/>
      <c r="AM77" s="315"/>
      <c r="AN77" s="315"/>
      <c r="AO77" s="315"/>
      <c r="AP77" s="315"/>
      <c r="AQ77" s="315"/>
      <c r="AR77" s="315"/>
      <c r="AS77" s="315"/>
      <c r="AT77" s="315"/>
      <c r="AU77" s="315"/>
      <c r="AV77" s="315"/>
      <c r="AW77" s="315"/>
      <c r="AX77" s="315"/>
      <c r="AY77" s="315"/>
      <c r="AZ77" s="315"/>
      <c r="BA77" s="315"/>
      <c r="BB77" s="315"/>
      <c r="BC77" s="315"/>
      <c r="BD77" s="315"/>
    </row>
    <row r="78" spans="1:56" s="638" customFormat="1" ht="236.25" customHeight="1">
      <c r="A78" s="635">
        <v>70</v>
      </c>
      <c r="B78" s="499" t="s">
        <v>3523</v>
      </c>
      <c r="C78" s="499" t="s">
        <v>3524</v>
      </c>
      <c r="D78" s="499">
        <v>0</v>
      </c>
      <c r="E78" s="499"/>
      <c r="F78" s="324" t="s">
        <v>3525</v>
      </c>
      <c r="G78" s="324"/>
      <c r="H78" s="636" t="s">
        <v>3377</v>
      </c>
      <c r="I78" s="635" t="s">
        <v>84</v>
      </c>
      <c r="J78" s="635"/>
      <c r="K78" s="635"/>
      <c r="L78" s="637">
        <v>500</v>
      </c>
      <c r="M78" s="499">
        <v>80</v>
      </c>
      <c r="N78" s="499"/>
      <c r="O78" s="499"/>
      <c r="P78" s="499"/>
      <c r="Q78" s="499"/>
      <c r="R78" s="499"/>
      <c r="S78" s="499"/>
      <c r="T78" s="499"/>
      <c r="U78" s="499">
        <f t="shared" si="3"/>
        <v>0</v>
      </c>
      <c r="V78" s="495">
        <f t="shared" si="4"/>
        <v>500</v>
      </c>
      <c r="W78" s="496"/>
      <c r="X78" s="496"/>
      <c r="Y78" s="496"/>
      <c r="Z78" s="502"/>
      <c r="AA78" s="496"/>
      <c r="AB78" s="496"/>
      <c r="AC78" s="496"/>
      <c r="AD78" s="496"/>
      <c r="AE78" s="496">
        <v>500</v>
      </c>
      <c r="AF78" s="498" t="s">
        <v>3526</v>
      </c>
      <c r="AG78" s="499"/>
      <c r="AH78" s="499"/>
      <c r="AI78" s="499">
        <f t="shared" si="5"/>
        <v>0</v>
      </c>
      <c r="AJ78" s="324"/>
      <c r="AK78" s="316">
        <f>VLOOKUP(B78,'[1]BCDG-CG KT'!C$14:BC$962,53,0)</f>
        <v>0</v>
      </c>
      <c r="AL78" s="316"/>
      <c r="AM78" s="315"/>
      <c r="AN78" s="315"/>
      <c r="AO78" s="315"/>
      <c r="AP78" s="315"/>
      <c r="AQ78" s="315"/>
      <c r="AR78" s="315"/>
      <c r="AS78" s="315"/>
      <c r="AT78" s="315"/>
      <c r="AU78" s="315"/>
      <c r="AV78" s="315"/>
      <c r="AW78" s="315"/>
      <c r="AX78" s="315"/>
      <c r="AY78" s="315"/>
      <c r="AZ78" s="315"/>
      <c r="BA78" s="315"/>
      <c r="BB78" s="315"/>
      <c r="BC78" s="315"/>
      <c r="BD78" s="315"/>
    </row>
    <row r="79" spans="1:56" s="638" customFormat="1" ht="110.25" customHeight="1">
      <c r="A79" s="635">
        <v>71</v>
      </c>
      <c r="B79" s="499" t="s">
        <v>3527</v>
      </c>
      <c r="C79" s="499" t="s">
        <v>3528</v>
      </c>
      <c r="D79" s="499">
        <v>0</v>
      </c>
      <c r="E79" s="499"/>
      <c r="F79" s="324" t="s">
        <v>3529</v>
      </c>
      <c r="G79" s="324"/>
      <c r="H79" s="636" t="s">
        <v>3471</v>
      </c>
      <c r="I79" s="635" t="s">
        <v>84</v>
      </c>
      <c r="J79" s="635"/>
      <c r="K79" s="635"/>
      <c r="L79" s="637">
        <v>50</v>
      </c>
      <c r="M79" s="499">
        <v>25</v>
      </c>
      <c r="N79" s="499"/>
      <c r="O79" s="499"/>
      <c r="P79" s="499"/>
      <c r="Q79" s="499"/>
      <c r="R79" s="499"/>
      <c r="S79" s="499"/>
      <c r="T79" s="499"/>
      <c r="U79" s="499">
        <f t="shared" si="3"/>
        <v>0</v>
      </c>
      <c r="V79" s="495">
        <f t="shared" si="4"/>
        <v>60</v>
      </c>
      <c r="W79" s="496"/>
      <c r="X79" s="496"/>
      <c r="Y79" s="496"/>
      <c r="Z79" s="502"/>
      <c r="AA79" s="496"/>
      <c r="AB79" s="496"/>
      <c r="AC79" s="496">
        <v>0</v>
      </c>
      <c r="AD79" s="496"/>
      <c r="AE79" s="496">
        <v>60</v>
      </c>
      <c r="AF79" s="498"/>
      <c r="AG79" s="499"/>
      <c r="AH79" s="499"/>
      <c r="AI79" s="499">
        <f t="shared" si="5"/>
        <v>0</v>
      </c>
      <c r="AJ79" s="324"/>
      <c r="AK79" s="316">
        <f>VLOOKUP(B79,'[1]BCDG-CG KT'!C$14:BC$962,53,0)</f>
        <v>0</v>
      </c>
      <c r="AL79" s="316"/>
      <c r="AM79" s="315"/>
      <c r="AN79" s="315"/>
      <c r="AO79" s="315"/>
      <c r="AP79" s="315"/>
      <c r="AQ79" s="315"/>
      <c r="AR79" s="315"/>
      <c r="AS79" s="315"/>
      <c r="AT79" s="315"/>
      <c r="AU79" s="315"/>
      <c r="AV79" s="315"/>
      <c r="AW79" s="315"/>
      <c r="AX79" s="315"/>
      <c r="AY79" s="315"/>
      <c r="AZ79" s="315"/>
      <c r="BA79" s="315"/>
      <c r="BB79" s="315"/>
      <c r="BC79" s="315"/>
      <c r="BD79" s="315"/>
    </row>
    <row r="80" spans="1:56" s="638" customFormat="1" ht="126" customHeight="1">
      <c r="A80" s="635">
        <v>72</v>
      </c>
      <c r="B80" s="646" t="s">
        <v>3530</v>
      </c>
      <c r="C80" s="499" t="s">
        <v>3531</v>
      </c>
      <c r="D80" s="499">
        <v>0</v>
      </c>
      <c r="E80" s="499"/>
      <c r="F80" s="324" t="s">
        <v>3532</v>
      </c>
      <c r="G80" s="324"/>
      <c r="H80" s="636" t="s">
        <v>3533</v>
      </c>
      <c r="I80" s="635" t="s">
        <v>84</v>
      </c>
      <c r="J80" s="635"/>
      <c r="K80" s="635"/>
      <c r="L80" s="637">
        <v>240</v>
      </c>
      <c r="M80" s="499">
        <v>100</v>
      </c>
      <c r="N80" s="499"/>
      <c r="O80" s="499"/>
      <c r="P80" s="499"/>
      <c r="Q80" s="499"/>
      <c r="R80" s="499"/>
      <c r="S80" s="499"/>
      <c r="T80" s="499"/>
      <c r="U80" s="499">
        <f t="shared" si="3"/>
        <v>0</v>
      </c>
      <c r="V80" s="495">
        <f t="shared" si="4"/>
        <v>240</v>
      </c>
      <c r="W80" s="496"/>
      <c r="X80" s="496"/>
      <c r="Y80" s="496"/>
      <c r="Z80" s="502"/>
      <c r="AA80" s="496"/>
      <c r="AB80" s="496"/>
      <c r="AC80" s="496">
        <v>0</v>
      </c>
      <c r="AD80" s="496"/>
      <c r="AE80" s="524">
        <v>240</v>
      </c>
      <c r="AF80" s="498" t="s">
        <v>3534</v>
      </c>
      <c r="AG80" s="499"/>
      <c r="AH80" s="499"/>
      <c r="AI80" s="499">
        <f t="shared" si="5"/>
        <v>0</v>
      </c>
      <c r="AJ80" s="324"/>
      <c r="AK80" s="316">
        <f>VLOOKUP(B80,'[1]BCDG-CG KT'!C$14:BC$962,53,0)</f>
        <v>0</v>
      </c>
      <c r="AL80" s="316"/>
      <c r="AM80" s="315"/>
      <c r="AN80" s="315"/>
      <c r="AO80" s="315"/>
      <c r="AP80" s="315"/>
      <c r="AQ80" s="315"/>
      <c r="AR80" s="315"/>
      <c r="AS80" s="315"/>
      <c r="AT80" s="315"/>
      <c r="AU80" s="315"/>
      <c r="AV80" s="315"/>
      <c r="AW80" s="315"/>
      <c r="AX80" s="315"/>
      <c r="AY80" s="315"/>
      <c r="AZ80" s="315"/>
      <c r="BA80" s="315"/>
      <c r="BB80" s="315"/>
      <c r="BC80" s="315"/>
      <c r="BD80" s="315"/>
    </row>
    <row r="81" spans="1:56" s="638" customFormat="1" ht="78.75" customHeight="1">
      <c r="A81" s="635">
        <v>73</v>
      </c>
      <c r="B81" s="499" t="s">
        <v>3535</v>
      </c>
      <c r="C81" s="499" t="s">
        <v>3536</v>
      </c>
      <c r="D81" s="499">
        <v>0</v>
      </c>
      <c r="E81" s="499"/>
      <c r="F81" s="324" t="s">
        <v>3537</v>
      </c>
      <c r="G81" s="324"/>
      <c r="H81" s="636" t="s">
        <v>3471</v>
      </c>
      <c r="I81" s="635" t="s">
        <v>84</v>
      </c>
      <c r="J81" s="635"/>
      <c r="K81" s="635"/>
      <c r="L81" s="637">
        <v>50</v>
      </c>
      <c r="M81" s="499">
        <v>20</v>
      </c>
      <c r="N81" s="499"/>
      <c r="O81" s="499"/>
      <c r="P81" s="499"/>
      <c r="Q81" s="499"/>
      <c r="R81" s="499"/>
      <c r="S81" s="499"/>
      <c r="T81" s="499"/>
      <c r="U81" s="499">
        <f t="shared" si="3"/>
        <v>0</v>
      </c>
      <c r="V81" s="495">
        <f t="shared" si="4"/>
        <v>100</v>
      </c>
      <c r="W81" s="496"/>
      <c r="X81" s="496"/>
      <c r="Y81" s="496"/>
      <c r="Z81" s="502"/>
      <c r="AA81" s="496"/>
      <c r="AB81" s="496"/>
      <c r="AC81" s="496">
        <v>0</v>
      </c>
      <c r="AD81" s="496"/>
      <c r="AE81" s="496">
        <v>100</v>
      </c>
      <c r="AF81" s="498" t="s">
        <v>3538</v>
      </c>
      <c r="AG81" s="499"/>
      <c r="AH81" s="499"/>
      <c r="AI81" s="499">
        <f t="shared" si="5"/>
        <v>0</v>
      </c>
      <c r="AJ81" s="339" t="s">
        <v>3494</v>
      </c>
      <c r="AK81" s="316">
        <f>VLOOKUP(B81,'[1]BCDG-CG KT'!C$14:BC$962,53,0)</f>
        <v>0</v>
      </c>
      <c r="AL81" s="316"/>
      <c r="AM81" s="315"/>
      <c r="AN81" s="315"/>
      <c r="AO81" s="315"/>
      <c r="AP81" s="315"/>
      <c r="AQ81" s="315"/>
      <c r="AR81" s="315"/>
      <c r="AS81" s="315"/>
      <c r="AT81" s="315"/>
      <c r="AU81" s="315"/>
      <c r="AV81" s="315"/>
      <c r="AW81" s="315"/>
      <c r="AX81" s="315"/>
      <c r="AY81" s="315"/>
      <c r="AZ81" s="315"/>
      <c r="BA81" s="315"/>
      <c r="BB81" s="315"/>
      <c r="BC81" s="315"/>
      <c r="BD81" s="315"/>
    </row>
    <row r="82" spans="1:56" s="638" customFormat="1" ht="47.25" customHeight="1">
      <c r="A82" s="635">
        <v>74</v>
      </c>
      <c r="B82" s="499" t="s">
        <v>3539</v>
      </c>
      <c r="C82" s="528" t="s">
        <v>3540</v>
      </c>
      <c r="D82" s="499">
        <v>0</v>
      </c>
      <c r="E82" s="499"/>
      <c r="F82" s="537" t="s">
        <v>3541</v>
      </c>
      <c r="G82" s="324"/>
      <c r="H82" s="636" t="s">
        <v>3542</v>
      </c>
      <c r="I82" s="635" t="s">
        <v>379</v>
      </c>
      <c r="J82" s="635"/>
      <c r="K82" s="635"/>
      <c r="L82" s="637">
        <v>2</v>
      </c>
      <c r="M82" s="499"/>
      <c r="N82" s="499"/>
      <c r="O82" s="499"/>
      <c r="P82" s="499"/>
      <c r="Q82" s="499"/>
      <c r="R82" s="499"/>
      <c r="S82" s="499"/>
      <c r="T82" s="499"/>
      <c r="U82" s="499">
        <f t="shared" si="3"/>
        <v>0</v>
      </c>
      <c r="V82" s="495">
        <f t="shared" si="4"/>
        <v>2</v>
      </c>
      <c r="W82" s="496"/>
      <c r="X82" s="496"/>
      <c r="Y82" s="496"/>
      <c r="Z82" s="502"/>
      <c r="AA82" s="496"/>
      <c r="AB82" s="496"/>
      <c r="AC82" s="496"/>
      <c r="AD82" s="520">
        <v>2</v>
      </c>
      <c r="AE82" s="496"/>
      <c r="AF82" s="498"/>
      <c r="AG82" s="499"/>
      <c r="AH82" s="499">
        <v>1200000</v>
      </c>
      <c r="AI82" s="499">
        <f t="shared" si="5"/>
        <v>2400000</v>
      </c>
      <c r="AJ82" s="324"/>
      <c r="AK82" s="316">
        <f>VLOOKUP(B82,'[1]BCDG-CG KT'!C$14:BC$962,53,0)</f>
        <v>0</v>
      </c>
      <c r="AL82" s="316"/>
      <c r="AM82" s="315"/>
      <c r="AN82" s="315"/>
      <c r="AO82" s="315"/>
      <c r="AP82" s="315"/>
      <c r="AQ82" s="315"/>
      <c r="AR82" s="315"/>
      <c r="AS82" s="315"/>
      <c r="AT82" s="315"/>
      <c r="AU82" s="315"/>
      <c r="AV82" s="315"/>
      <c r="AW82" s="315"/>
      <c r="AX82" s="315"/>
      <c r="AY82" s="315"/>
      <c r="AZ82" s="315"/>
      <c r="BA82" s="315"/>
      <c r="BB82" s="315"/>
      <c r="BC82" s="315"/>
      <c r="BD82" s="315"/>
    </row>
    <row r="83" spans="1:56" s="638" customFormat="1" ht="330.75" customHeight="1">
      <c r="A83" s="635">
        <v>75</v>
      </c>
      <c r="B83" s="499" t="s">
        <v>3543</v>
      </c>
      <c r="C83" s="499" t="s">
        <v>3544</v>
      </c>
      <c r="D83" s="499">
        <v>0</v>
      </c>
      <c r="E83" s="499"/>
      <c r="F83" s="324" t="s">
        <v>3545</v>
      </c>
      <c r="G83" s="693" t="s">
        <v>6801</v>
      </c>
      <c r="H83" s="636" t="s">
        <v>3546</v>
      </c>
      <c r="I83" s="635" t="s">
        <v>84</v>
      </c>
      <c r="J83" s="635"/>
      <c r="K83" s="635"/>
      <c r="L83" s="637">
        <v>1500</v>
      </c>
      <c r="M83" s="499">
        <v>400</v>
      </c>
      <c r="N83" s="499"/>
      <c r="O83" s="499"/>
      <c r="P83" s="499"/>
      <c r="Q83" s="499"/>
      <c r="R83" s="499"/>
      <c r="S83" s="499"/>
      <c r="T83" s="499"/>
      <c r="U83" s="499">
        <f t="shared" si="3"/>
        <v>0</v>
      </c>
      <c r="V83" s="495">
        <f t="shared" si="4"/>
        <v>1800</v>
      </c>
      <c r="W83" s="496">
        <v>1800</v>
      </c>
      <c r="X83" s="496"/>
      <c r="Y83" s="496"/>
      <c r="Z83" s="502"/>
      <c r="AA83" s="496"/>
      <c r="AB83" s="496"/>
      <c r="AC83" s="496">
        <v>0</v>
      </c>
      <c r="AD83" s="496"/>
      <c r="AE83" s="496"/>
      <c r="AF83" s="498" t="s">
        <v>3346</v>
      </c>
      <c r="AG83" s="499"/>
      <c r="AH83" s="499"/>
      <c r="AI83" s="499">
        <f t="shared" si="5"/>
        <v>0</v>
      </c>
      <c r="AJ83" s="324"/>
      <c r="AK83" s="316">
        <f>VLOOKUP(B83,'[1]BCDG-CG KT'!C$14:BC$962,53,0)</f>
        <v>0</v>
      </c>
      <c r="AL83" s="316"/>
      <c r="AM83" s="315"/>
      <c r="AN83" s="315"/>
      <c r="AO83" s="315"/>
      <c r="AP83" s="315"/>
      <c r="AQ83" s="315"/>
      <c r="AR83" s="315"/>
      <c r="AS83" s="315"/>
      <c r="AT83" s="315"/>
      <c r="AU83" s="315"/>
      <c r="AV83" s="315"/>
      <c r="AW83" s="315"/>
      <c r="AX83" s="315"/>
      <c r="AY83" s="315"/>
      <c r="AZ83" s="315"/>
      <c r="BA83" s="315"/>
      <c r="BB83" s="315"/>
      <c r="BC83" s="315"/>
      <c r="BD83" s="315"/>
    </row>
    <row r="84" spans="1:56" s="638" customFormat="1" ht="126" customHeight="1">
      <c r="A84" s="635">
        <v>76</v>
      </c>
      <c r="B84" s="499" t="s">
        <v>3547</v>
      </c>
      <c r="C84" s="499" t="s">
        <v>3548</v>
      </c>
      <c r="D84" s="499">
        <v>0</v>
      </c>
      <c r="E84" s="499"/>
      <c r="F84" s="316" t="s">
        <v>3549</v>
      </c>
      <c r="G84" s="324"/>
      <c r="H84" s="636" t="s">
        <v>3322</v>
      </c>
      <c r="I84" s="635" t="s">
        <v>84</v>
      </c>
      <c r="J84" s="635"/>
      <c r="K84" s="635"/>
      <c r="L84" s="637">
        <v>200</v>
      </c>
      <c r="M84" s="499"/>
      <c r="N84" s="499"/>
      <c r="O84" s="499"/>
      <c r="P84" s="499"/>
      <c r="Q84" s="499"/>
      <c r="R84" s="499"/>
      <c r="S84" s="499"/>
      <c r="T84" s="499"/>
      <c r="U84" s="499">
        <f t="shared" si="3"/>
        <v>0</v>
      </c>
      <c r="V84" s="495">
        <f t="shared" si="4"/>
        <v>400</v>
      </c>
      <c r="W84" s="496"/>
      <c r="X84" s="496"/>
      <c r="Y84" s="496"/>
      <c r="Z84" s="502"/>
      <c r="AA84" s="496"/>
      <c r="AB84" s="496"/>
      <c r="AC84" s="496"/>
      <c r="AD84" s="520">
        <v>200</v>
      </c>
      <c r="AE84" s="496">
        <v>200</v>
      </c>
      <c r="AF84" s="498" t="s">
        <v>3526</v>
      </c>
      <c r="AG84" s="499"/>
      <c r="AH84" s="499"/>
      <c r="AI84" s="499">
        <f t="shared" si="5"/>
        <v>0</v>
      </c>
      <c r="AJ84" s="324"/>
      <c r="AK84" s="316">
        <f>VLOOKUP(B84,'[1]BCDG-CG KT'!C$14:BC$962,53,0)</f>
        <v>0</v>
      </c>
      <c r="AL84" s="316"/>
      <c r="AM84" s="315"/>
      <c r="AN84" s="315"/>
      <c r="AO84" s="315"/>
      <c r="AP84" s="315"/>
      <c r="AQ84" s="315"/>
      <c r="AR84" s="315"/>
      <c r="AS84" s="315"/>
      <c r="AT84" s="315"/>
      <c r="AU84" s="315"/>
      <c r="AV84" s="315"/>
      <c r="AW84" s="315"/>
      <c r="AX84" s="315"/>
      <c r="AY84" s="315"/>
      <c r="AZ84" s="315"/>
      <c r="BA84" s="315"/>
      <c r="BB84" s="315"/>
      <c r="BC84" s="315"/>
      <c r="BD84" s="315"/>
    </row>
    <row r="85" spans="1:56" s="638" customFormat="1" ht="63" customHeight="1">
      <c r="A85" s="635">
        <v>77</v>
      </c>
      <c r="B85" s="499" t="s">
        <v>3550</v>
      </c>
      <c r="C85" s="499" t="s">
        <v>3551</v>
      </c>
      <c r="D85" s="499">
        <v>0</v>
      </c>
      <c r="E85" s="499"/>
      <c r="F85" s="324" t="s">
        <v>3552</v>
      </c>
      <c r="G85" s="324"/>
      <c r="H85" s="636">
        <v>0</v>
      </c>
      <c r="I85" s="635" t="s">
        <v>84</v>
      </c>
      <c r="J85" s="635"/>
      <c r="K85" s="635"/>
      <c r="L85" s="637">
        <v>70</v>
      </c>
      <c r="M85" s="499"/>
      <c r="N85" s="499"/>
      <c r="O85" s="499"/>
      <c r="P85" s="499"/>
      <c r="Q85" s="499"/>
      <c r="R85" s="499"/>
      <c r="S85" s="499"/>
      <c r="T85" s="499"/>
      <c r="U85" s="499">
        <f t="shared" si="3"/>
        <v>0</v>
      </c>
      <c r="V85" s="495">
        <f t="shared" si="4"/>
        <v>100</v>
      </c>
      <c r="W85" s="496"/>
      <c r="X85" s="496"/>
      <c r="Y85" s="496"/>
      <c r="Z85" s="502">
        <v>100</v>
      </c>
      <c r="AA85" s="496"/>
      <c r="AB85" s="496"/>
      <c r="AC85" s="496"/>
      <c r="AD85" s="496"/>
      <c r="AE85" s="496"/>
      <c r="AF85" s="498"/>
      <c r="AG85" s="499"/>
      <c r="AH85" s="499"/>
      <c r="AI85" s="499">
        <f t="shared" si="5"/>
        <v>0</v>
      </c>
      <c r="AJ85" s="324"/>
      <c r="AK85" s="316" t="str">
        <f>VLOOKUP(B85,'[1]BCDG-CG KT'!C$14:BC$962,53,0)</f>
        <v>Catalogue không đáp ứng HSMT</v>
      </c>
      <c r="AL85" s="316"/>
      <c r="AM85" s="315"/>
      <c r="AN85" s="315"/>
      <c r="AO85" s="315"/>
      <c r="AP85" s="315"/>
      <c r="AQ85" s="315"/>
      <c r="AR85" s="315"/>
      <c r="AS85" s="315"/>
      <c r="AT85" s="315"/>
      <c r="AU85" s="315"/>
      <c r="AV85" s="315"/>
      <c r="AW85" s="315"/>
      <c r="AX85" s="315"/>
      <c r="AY85" s="315"/>
      <c r="AZ85" s="315"/>
      <c r="BA85" s="315"/>
      <c r="BB85" s="315"/>
      <c r="BC85" s="315"/>
      <c r="BD85" s="315"/>
    </row>
    <row r="86" spans="1:56" s="638" customFormat="1" ht="198" customHeight="1">
      <c r="A86" s="635">
        <v>78</v>
      </c>
      <c r="B86" s="499" t="s">
        <v>3556</v>
      </c>
      <c r="C86" s="499" t="s">
        <v>3557</v>
      </c>
      <c r="D86" s="499">
        <v>0</v>
      </c>
      <c r="E86" s="499" t="s">
        <v>6804</v>
      </c>
      <c r="F86" s="316" t="s">
        <v>3558</v>
      </c>
      <c r="G86" s="717" t="s">
        <v>6802</v>
      </c>
      <c r="H86" s="636" t="s">
        <v>3533</v>
      </c>
      <c r="I86" s="635" t="s">
        <v>84</v>
      </c>
      <c r="J86" s="635"/>
      <c r="K86" s="635"/>
      <c r="L86" s="637">
        <v>1000</v>
      </c>
      <c r="M86" s="499"/>
      <c r="N86" s="499"/>
      <c r="O86" s="499"/>
      <c r="P86" s="499"/>
      <c r="Q86" s="499"/>
      <c r="R86" s="499"/>
      <c r="S86" s="499"/>
      <c r="T86" s="499"/>
      <c r="U86" s="499">
        <f t="shared" si="3"/>
        <v>0</v>
      </c>
      <c r="V86" s="495">
        <f t="shared" si="4"/>
        <v>1800</v>
      </c>
      <c r="W86" s="496">
        <v>1300</v>
      </c>
      <c r="X86" s="496">
        <v>500</v>
      </c>
      <c r="Y86" s="496"/>
      <c r="Z86" s="502"/>
      <c r="AA86" s="496"/>
      <c r="AB86" s="496"/>
      <c r="AC86" s="496">
        <v>0</v>
      </c>
      <c r="AD86" s="496"/>
      <c r="AE86" s="496"/>
      <c r="AF86" s="498" t="s">
        <v>3346</v>
      </c>
      <c r="AG86" s="499"/>
      <c r="AH86" s="499"/>
      <c r="AI86" s="499">
        <f t="shared" si="5"/>
        <v>0</v>
      </c>
      <c r="AJ86" s="324"/>
      <c r="AK86" s="316">
        <f>VLOOKUP(B86,'[1]BCDG-CG KT'!C$14:BC$962,53,0)</f>
        <v>0</v>
      </c>
      <c r="AL86" s="316"/>
      <c r="AM86" s="315"/>
      <c r="AN86" s="315"/>
      <c r="AO86" s="315"/>
      <c r="AP86" s="315"/>
      <c r="AQ86" s="315"/>
      <c r="AR86" s="315"/>
      <c r="AS86" s="315"/>
      <c r="AT86" s="315"/>
      <c r="AU86" s="315"/>
      <c r="AV86" s="315"/>
      <c r="AW86" s="315"/>
      <c r="AX86" s="315"/>
      <c r="AY86" s="315"/>
      <c r="AZ86" s="315"/>
      <c r="BA86" s="315"/>
      <c r="BB86" s="315"/>
      <c r="BC86" s="315"/>
      <c r="BD86" s="315"/>
    </row>
    <row r="87" spans="1:56" s="638" customFormat="1" ht="132" customHeight="1">
      <c r="A87" s="635">
        <v>79</v>
      </c>
      <c r="B87" s="499" t="s">
        <v>3559</v>
      </c>
      <c r="C87" s="499" t="s">
        <v>3560</v>
      </c>
      <c r="D87" s="499">
        <v>0</v>
      </c>
      <c r="E87" s="499"/>
      <c r="F87" s="324" t="s">
        <v>3561</v>
      </c>
      <c r="G87" s="324"/>
      <c r="H87" s="636" t="s">
        <v>3326</v>
      </c>
      <c r="I87" s="635" t="s">
        <v>1115</v>
      </c>
      <c r="J87" s="635"/>
      <c r="K87" s="635"/>
      <c r="L87" s="637">
        <v>15</v>
      </c>
      <c r="M87" s="499">
        <v>5</v>
      </c>
      <c r="N87" s="499"/>
      <c r="O87" s="499"/>
      <c r="P87" s="499"/>
      <c r="Q87" s="499"/>
      <c r="R87" s="499"/>
      <c r="S87" s="499"/>
      <c r="T87" s="499"/>
      <c r="U87" s="499">
        <f t="shared" si="3"/>
        <v>0</v>
      </c>
      <c r="V87" s="495">
        <f t="shared" si="4"/>
        <v>10</v>
      </c>
      <c r="W87" s="496"/>
      <c r="X87" s="496"/>
      <c r="Y87" s="496"/>
      <c r="Z87" s="502"/>
      <c r="AA87" s="496"/>
      <c r="AB87" s="496"/>
      <c r="AC87" s="496"/>
      <c r="AD87" s="520">
        <v>10</v>
      </c>
      <c r="AE87" s="496"/>
      <c r="AF87" s="498"/>
      <c r="AG87" s="528" t="s">
        <v>3562</v>
      </c>
      <c r="AH87" s="499">
        <v>26000000</v>
      </c>
      <c r="AI87" s="499">
        <f t="shared" si="5"/>
        <v>260000000</v>
      </c>
      <c r="AJ87" s="324"/>
      <c r="AK87" s="316" t="str">
        <f>VLOOKUP(B87,'[1]BCDG-CG KT'!C$14:BC$962,53,0)</f>
        <v>E-HSMT yêu cầu đặc tính kỹ thuật : Dây dẫn có lưới lọc bảo vệ trong can thiệp mạch cảnh đường kính lưới 3-7mm nhưng đặc tính kỹ thuật của sản phẩm dự thầu đường kính khoảng từ 3.5 đến 5.5mm</v>
      </c>
      <c r="AL87" s="316"/>
      <c r="AM87" s="315"/>
      <c r="AN87" s="315"/>
      <c r="AO87" s="315"/>
      <c r="AP87" s="315"/>
      <c r="AQ87" s="315"/>
      <c r="AR87" s="315"/>
      <c r="AS87" s="315"/>
      <c r="AT87" s="315"/>
      <c r="AU87" s="315"/>
      <c r="AV87" s="315"/>
      <c r="AW87" s="315"/>
      <c r="AX87" s="315"/>
      <c r="AY87" s="315"/>
      <c r="AZ87" s="315"/>
      <c r="BA87" s="315"/>
      <c r="BB87" s="315"/>
      <c r="BC87" s="315"/>
      <c r="BD87" s="315"/>
    </row>
    <row r="88" spans="1:56" s="638" customFormat="1" ht="183" customHeight="1">
      <c r="A88" s="635">
        <v>80</v>
      </c>
      <c r="B88" s="499" t="s">
        <v>3563</v>
      </c>
      <c r="C88" s="499" t="s">
        <v>3564</v>
      </c>
      <c r="D88" s="499">
        <v>0</v>
      </c>
      <c r="E88" s="499" t="s">
        <v>6805</v>
      </c>
      <c r="F88" s="316" t="s">
        <v>3565</v>
      </c>
      <c r="G88" s="667" t="s">
        <v>6803</v>
      </c>
      <c r="H88" s="636">
        <v>0</v>
      </c>
      <c r="I88" s="635" t="s">
        <v>1153</v>
      </c>
      <c r="J88" s="635"/>
      <c r="K88" s="635"/>
      <c r="L88" s="637">
        <v>35</v>
      </c>
      <c r="M88" s="499"/>
      <c r="N88" s="499"/>
      <c r="O88" s="499"/>
      <c r="P88" s="499"/>
      <c r="Q88" s="499"/>
      <c r="R88" s="499"/>
      <c r="S88" s="499"/>
      <c r="T88" s="499"/>
      <c r="U88" s="499">
        <f t="shared" si="3"/>
        <v>0</v>
      </c>
      <c r="V88" s="495">
        <f t="shared" si="4"/>
        <v>650</v>
      </c>
      <c r="W88" s="496">
        <v>500</v>
      </c>
      <c r="X88" s="496"/>
      <c r="Y88" s="496"/>
      <c r="Z88" s="502"/>
      <c r="AA88" s="496"/>
      <c r="AB88" s="496"/>
      <c r="AC88" s="496">
        <v>0</v>
      </c>
      <c r="AD88" s="520">
        <v>50</v>
      </c>
      <c r="AE88" s="496">
        <v>100</v>
      </c>
      <c r="AF88" s="498" t="s">
        <v>3566</v>
      </c>
      <c r="AG88" s="499"/>
      <c r="AH88" s="499">
        <v>690000</v>
      </c>
      <c r="AI88" s="499">
        <f t="shared" si="5"/>
        <v>448500000</v>
      </c>
      <c r="AJ88" s="324"/>
      <c r="AK88" s="316">
        <f>VLOOKUP(B88,'[1]BCDG-CG KT'!C$14:BC$962,53,0)</f>
        <v>0</v>
      </c>
      <c r="AL88" s="316"/>
      <c r="AM88" s="315"/>
      <c r="AN88" s="315"/>
      <c r="AO88" s="315"/>
      <c r="AP88" s="315"/>
      <c r="AQ88" s="315"/>
      <c r="AR88" s="315"/>
      <c r="AS88" s="315"/>
      <c r="AT88" s="315"/>
      <c r="AU88" s="315"/>
      <c r="AV88" s="315"/>
      <c r="AW88" s="315"/>
      <c r="AX88" s="315"/>
      <c r="AY88" s="315"/>
      <c r="AZ88" s="315"/>
      <c r="BA88" s="315"/>
      <c r="BB88" s="315"/>
      <c r="BC88" s="315"/>
      <c r="BD88" s="315"/>
    </row>
    <row r="89" spans="1:56" s="638" customFormat="1" ht="141.75" customHeight="1">
      <c r="A89" s="635">
        <v>81</v>
      </c>
      <c r="B89" s="499" t="s">
        <v>3567</v>
      </c>
      <c r="C89" s="499" t="s">
        <v>3568</v>
      </c>
      <c r="D89" s="499">
        <v>0</v>
      </c>
      <c r="E89" s="499"/>
      <c r="F89" s="324" t="s">
        <v>3569</v>
      </c>
      <c r="G89" s="324"/>
      <c r="H89" s="636" t="s">
        <v>3311</v>
      </c>
      <c r="I89" s="635" t="s">
        <v>84</v>
      </c>
      <c r="J89" s="635"/>
      <c r="K89" s="635"/>
      <c r="L89" s="637">
        <v>10</v>
      </c>
      <c r="M89" s="499">
        <v>1</v>
      </c>
      <c r="N89" s="499"/>
      <c r="O89" s="499"/>
      <c r="P89" s="499"/>
      <c r="Q89" s="499"/>
      <c r="R89" s="499"/>
      <c r="S89" s="499"/>
      <c r="T89" s="499"/>
      <c r="U89" s="499">
        <f t="shared" si="3"/>
        <v>0</v>
      </c>
      <c r="V89" s="495">
        <f t="shared" si="4"/>
        <v>20</v>
      </c>
      <c r="W89" s="496"/>
      <c r="X89" s="496"/>
      <c r="Y89" s="496">
        <v>20</v>
      </c>
      <c r="Z89" s="502"/>
      <c r="AA89" s="496"/>
      <c r="AB89" s="496"/>
      <c r="AC89" s="496"/>
      <c r="AD89" s="496"/>
      <c r="AE89" s="496"/>
      <c r="AF89" s="498"/>
      <c r="AG89" s="499"/>
      <c r="AH89" s="499"/>
      <c r="AI89" s="499">
        <f t="shared" si="5"/>
        <v>0</v>
      </c>
      <c r="AJ89" s="324"/>
      <c r="AK89" s="316">
        <f>VLOOKUP(B89,'[1]BCDG-CG KT'!C$14:BC$962,53,0)</f>
        <v>0</v>
      </c>
      <c r="AL89" s="316"/>
      <c r="AM89" s="315"/>
      <c r="AN89" s="315"/>
      <c r="AO89" s="315"/>
      <c r="AP89" s="315"/>
      <c r="AQ89" s="315"/>
      <c r="AR89" s="315"/>
      <c r="AS89" s="315"/>
      <c r="AT89" s="315"/>
      <c r="AU89" s="315"/>
      <c r="AV89" s="315"/>
      <c r="AW89" s="315"/>
      <c r="AX89" s="315"/>
      <c r="AY89" s="315"/>
      <c r="AZ89" s="315"/>
      <c r="BA89" s="315"/>
      <c r="BB89" s="315"/>
      <c r="BC89" s="315"/>
      <c r="BD89" s="315"/>
    </row>
    <row r="90" spans="1:56" s="638" customFormat="1" ht="236.25" customHeight="1">
      <c r="A90" s="635">
        <v>82</v>
      </c>
      <c r="B90" s="499" t="s">
        <v>3570</v>
      </c>
      <c r="C90" s="499" t="s">
        <v>3571</v>
      </c>
      <c r="D90" s="499">
        <v>0</v>
      </c>
      <c r="E90" s="499"/>
      <c r="F90" s="324" t="s">
        <v>3572</v>
      </c>
      <c r="G90" s="324"/>
      <c r="H90" s="636" t="s">
        <v>3311</v>
      </c>
      <c r="I90" s="635" t="s">
        <v>84</v>
      </c>
      <c r="J90" s="635"/>
      <c r="K90" s="635"/>
      <c r="L90" s="637">
        <v>50</v>
      </c>
      <c r="M90" s="499">
        <v>30</v>
      </c>
      <c r="N90" s="499"/>
      <c r="O90" s="499"/>
      <c r="P90" s="499"/>
      <c r="Q90" s="499"/>
      <c r="R90" s="499"/>
      <c r="S90" s="499"/>
      <c r="T90" s="499"/>
      <c r="U90" s="499">
        <f t="shared" si="3"/>
        <v>0</v>
      </c>
      <c r="V90" s="495">
        <f t="shared" si="4"/>
        <v>200</v>
      </c>
      <c r="W90" s="496"/>
      <c r="X90" s="496"/>
      <c r="Y90" s="496">
        <v>200</v>
      </c>
      <c r="Z90" s="502"/>
      <c r="AA90" s="496"/>
      <c r="AB90" s="496"/>
      <c r="AC90" s="496"/>
      <c r="AD90" s="496"/>
      <c r="AE90" s="496"/>
      <c r="AF90" s="498"/>
      <c r="AG90" s="499"/>
      <c r="AH90" s="499"/>
      <c r="AI90" s="499">
        <f t="shared" si="5"/>
        <v>0</v>
      </c>
      <c r="AJ90" s="324"/>
      <c r="AK90" s="316">
        <f>VLOOKUP(B90,'[1]BCDG-CG KT'!C$14:BC$962,53,0)</f>
        <v>0</v>
      </c>
      <c r="AL90" s="316"/>
      <c r="AM90" s="315"/>
      <c r="AN90" s="315"/>
      <c r="AO90" s="315"/>
      <c r="AP90" s="315"/>
      <c r="AQ90" s="315"/>
      <c r="AR90" s="315"/>
      <c r="AS90" s="315"/>
      <c r="AT90" s="315"/>
      <c r="AU90" s="315"/>
      <c r="AV90" s="315"/>
      <c r="AW90" s="315"/>
      <c r="AX90" s="315"/>
      <c r="AY90" s="315"/>
      <c r="AZ90" s="315"/>
      <c r="BA90" s="315"/>
      <c r="BB90" s="315"/>
      <c r="BC90" s="315"/>
      <c r="BD90" s="315"/>
    </row>
    <row r="91" spans="1:56" s="638" customFormat="1" ht="173.25" customHeight="1">
      <c r="A91" s="635">
        <v>83</v>
      </c>
      <c r="B91" s="499" t="s">
        <v>3573</v>
      </c>
      <c r="C91" s="499" t="s">
        <v>3574</v>
      </c>
      <c r="D91" s="499">
        <v>0</v>
      </c>
      <c r="E91" s="499"/>
      <c r="F91" s="324" t="s">
        <v>3575</v>
      </c>
      <c r="G91" s="324"/>
      <c r="H91" s="636" t="s">
        <v>3311</v>
      </c>
      <c r="I91" s="635" t="s">
        <v>84</v>
      </c>
      <c r="J91" s="635"/>
      <c r="K91" s="635"/>
      <c r="L91" s="637">
        <v>10</v>
      </c>
      <c r="M91" s="499">
        <v>10</v>
      </c>
      <c r="N91" s="499"/>
      <c r="O91" s="499"/>
      <c r="P91" s="499"/>
      <c r="Q91" s="499"/>
      <c r="R91" s="499"/>
      <c r="S91" s="499"/>
      <c r="T91" s="499"/>
      <c r="U91" s="499">
        <f t="shared" si="3"/>
        <v>0</v>
      </c>
      <c r="V91" s="495">
        <f t="shared" si="4"/>
        <v>20</v>
      </c>
      <c r="W91" s="496"/>
      <c r="X91" s="496"/>
      <c r="Y91" s="496">
        <v>20</v>
      </c>
      <c r="Z91" s="502"/>
      <c r="AA91" s="496"/>
      <c r="AB91" s="496"/>
      <c r="AC91" s="496"/>
      <c r="AD91" s="496"/>
      <c r="AE91" s="496"/>
      <c r="AF91" s="498"/>
      <c r="AG91" s="499"/>
      <c r="AH91" s="499"/>
      <c r="AI91" s="499">
        <f t="shared" si="5"/>
        <v>0</v>
      </c>
      <c r="AJ91" s="324"/>
      <c r="AK91" s="316" t="str">
        <f>VLOOKUP(B91,'[1]BCDG-CG KT'!C$14:BC$962,53,0)</f>
        <v>Không dạt do chất liệu ,độ dài,độ cao không đáp ứng HDMT</v>
      </c>
      <c r="AL91" s="316"/>
      <c r="AM91" s="315"/>
      <c r="AN91" s="315"/>
      <c r="AO91" s="315"/>
      <c r="AP91" s="315"/>
      <c r="AQ91" s="315"/>
      <c r="AR91" s="315"/>
      <c r="AS91" s="315"/>
      <c r="AT91" s="315"/>
      <c r="AU91" s="315"/>
      <c r="AV91" s="315"/>
      <c r="AW91" s="315"/>
      <c r="AX91" s="315"/>
      <c r="AY91" s="315"/>
      <c r="AZ91" s="315"/>
      <c r="BA91" s="315"/>
      <c r="BB91" s="315"/>
      <c r="BC91" s="315"/>
      <c r="BD91" s="315"/>
    </row>
    <row r="92" spans="1:56" s="638" customFormat="1" ht="47.25" customHeight="1">
      <c r="A92" s="635">
        <v>84</v>
      </c>
      <c r="B92" s="499" t="s">
        <v>3579</v>
      </c>
      <c r="C92" s="499" t="s">
        <v>3580</v>
      </c>
      <c r="D92" s="499">
        <v>0</v>
      </c>
      <c r="E92" s="499"/>
      <c r="F92" s="324" t="s">
        <v>3581</v>
      </c>
      <c r="G92" s="324"/>
      <c r="H92" s="636" t="s">
        <v>3582</v>
      </c>
      <c r="I92" s="635" t="s">
        <v>416</v>
      </c>
      <c r="J92" s="635"/>
      <c r="K92" s="635"/>
      <c r="L92" s="637">
        <v>20</v>
      </c>
      <c r="M92" s="499">
        <v>65</v>
      </c>
      <c r="N92" s="499"/>
      <c r="O92" s="499"/>
      <c r="P92" s="499"/>
      <c r="Q92" s="499"/>
      <c r="R92" s="499"/>
      <c r="S92" s="499"/>
      <c r="T92" s="499"/>
      <c r="U92" s="499">
        <f t="shared" si="3"/>
        <v>0</v>
      </c>
      <c r="V92" s="495">
        <f t="shared" si="4"/>
        <v>20</v>
      </c>
      <c r="W92" s="496"/>
      <c r="X92" s="496"/>
      <c r="Y92" s="496"/>
      <c r="Z92" s="502">
        <v>20</v>
      </c>
      <c r="AA92" s="496"/>
      <c r="AB92" s="496"/>
      <c r="AC92" s="496"/>
      <c r="AD92" s="496"/>
      <c r="AE92" s="496"/>
      <c r="AF92" s="498"/>
      <c r="AG92" s="499"/>
      <c r="AH92" s="499"/>
      <c r="AI92" s="499">
        <f t="shared" si="5"/>
        <v>0</v>
      </c>
      <c r="AJ92" s="324"/>
      <c r="AK92" s="316">
        <f>VLOOKUP(B92,'[1]BCDG-CG KT'!C$14:BC$962,53,0)</f>
        <v>0</v>
      </c>
      <c r="AL92" s="316"/>
      <c r="AM92" s="315"/>
      <c r="AN92" s="315"/>
      <c r="AO92" s="315"/>
      <c r="AP92" s="315"/>
      <c r="AQ92" s="315"/>
      <c r="AR92" s="315"/>
      <c r="AS92" s="315"/>
      <c r="AT92" s="315"/>
      <c r="AU92" s="315"/>
      <c r="AV92" s="315"/>
      <c r="AW92" s="315"/>
      <c r="AX92" s="315"/>
      <c r="AY92" s="315"/>
      <c r="AZ92" s="315"/>
      <c r="BA92" s="315"/>
      <c r="BB92" s="315"/>
      <c r="BC92" s="315"/>
      <c r="BD92" s="315"/>
    </row>
    <row r="93" spans="1:56" s="638" customFormat="1" ht="31.5" customHeight="1">
      <c r="A93" s="635">
        <v>85</v>
      </c>
      <c r="B93" s="499" t="s">
        <v>3583</v>
      </c>
      <c r="C93" s="499" t="s">
        <v>3584</v>
      </c>
      <c r="D93" s="499">
        <v>0</v>
      </c>
      <c r="E93" s="499"/>
      <c r="F93" s="324" t="s">
        <v>3585</v>
      </c>
      <c r="G93" s="324"/>
      <c r="H93" s="636" t="s">
        <v>3582</v>
      </c>
      <c r="I93" s="635" t="s">
        <v>416</v>
      </c>
      <c r="J93" s="635"/>
      <c r="K93" s="635"/>
      <c r="L93" s="637">
        <v>20</v>
      </c>
      <c r="M93" s="499">
        <v>30</v>
      </c>
      <c r="N93" s="499"/>
      <c r="O93" s="499"/>
      <c r="P93" s="499"/>
      <c r="Q93" s="499"/>
      <c r="R93" s="499"/>
      <c r="S93" s="499"/>
      <c r="T93" s="499"/>
      <c r="U93" s="499">
        <f t="shared" si="3"/>
        <v>0</v>
      </c>
      <c r="V93" s="495">
        <f t="shared" si="4"/>
        <v>20</v>
      </c>
      <c r="W93" s="496"/>
      <c r="X93" s="496"/>
      <c r="Y93" s="496"/>
      <c r="Z93" s="502">
        <v>20</v>
      </c>
      <c r="AA93" s="496"/>
      <c r="AB93" s="496"/>
      <c r="AC93" s="496"/>
      <c r="AD93" s="496"/>
      <c r="AE93" s="496"/>
      <c r="AF93" s="498"/>
      <c r="AG93" s="499"/>
      <c r="AH93" s="499"/>
      <c r="AI93" s="499">
        <f t="shared" si="5"/>
        <v>0</v>
      </c>
      <c r="AJ93" s="324"/>
      <c r="AK93" s="316">
        <f>VLOOKUP(B93,'[1]BCDG-CG KT'!C$14:BC$962,53,0)</f>
        <v>0</v>
      </c>
      <c r="AL93" s="316"/>
      <c r="AM93" s="315"/>
      <c r="AN93" s="315"/>
      <c r="AO93" s="315"/>
      <c r="AP93" s="315"/>
      <c r="AQ93" s="315"/>
      <c r="AR93" s="315"/>
      <c r="AS93" s="315"/>
      <c r="AT93" s="315"/>
      <c r="AU93" s="315"/>
      <c r="AV93" s="315"/>
      <c r="AW93" s="315"/>
      <c r="AX93" s="315"/>
      <c r="AY93" s="315"/>
      <c r="AZ93" s="315"/>
      <c r="BA93" s="315"/>
      <c r="BB93" s="315"/>
      <c r="BC93" s="315"/>
      <c r="BD93" s="315"/>
    </row>
    <row r="94" spans="1:56" s="638" customFormat="1" ht="162.75" customHeight="1">
      <c r="A94" s="677">
        <v>190</v>
      </c>
      <c r="B94" s="499" t="s">
        <v>3964</v>
      </c>
      <c r="C94" s="499" t="s">
        <v>3965</v>
      </c>
      <c r="D94" s="499">
        <v>0</v>
      </c>
      <c r="E94" s="499"/>
      <c r="F94" s="324" t="s">
        <v>3966</v>
      </c>
      <c r="G94" s="330" t="s">
        <v>6730</v>
      </c>
      <c r="H94" s="636" t="s">
        <v>3967</v>
      </c>
      <c r="I94" s="635" t="s">
        <v>84</v>
      </c>
      <c r="J94" s="635"/>
      <c r="K94" s="635"/>
      <c r="L94" s="637">
        <v>30</v>
      </c>
      <c r="M94" s="499"/>
      <c r="N94" s="499"/>
      <c r="O94" s="499"/>
      <c r="P94" s="499"/>
      <c r="Q94" s="499"/>
      <c r="R94" s="499"/>
      <c r="S94" s="499"/>
      <c r="T94" s="499"/>
      <c r="U94" s="499">
        <f t="shared" si="3"/>
        <v>0</v>
      </c>
      <c r="V94" s="495">
        <f t="shared" si="4"/>
        <v>45</v>
      </c>
      <c r="W94" s="496"/>
      <c r="X94" s="496"/>
      <c r="Y94" s="496"/>
      <c r="Z94" s="502"/>
      <c r="AA94" s="496"/>
      <c r="AB94" s="496"/>
      <c r="AC94" s="496">
        <v>15</v>
      </c>
      <c r="AD94" s="496"/>
      <c r="AE94" s="496">
        <v>30</v>
      </c>
      <c r="AF94" s="498"/>
      <c r="AG94" s="499">
        <v>0</v>
      </c>
      <c r="AH94" s="499"/>
      <c r="AI94" s="499">
        <f t="shared" si="5"/>
        <v>0</v>
      </c>
      <c r="AJ94" s="324"/>
      <c r="AK94" s="316" t="e">
        <f>VLOOKUP(B94,'[1]BCDG-CG KT'!C$14:BC$962,53,0)</f>
        <v>#N/A</v>
      </c>
      <c r="AL94" s="316"/>
      <c r="AM94" s="315"/>
      <c r="AN94" s="315"/>
      <c r="AO94" s="315"/>
      <c r="AP94" s="315"/>
      <c r="AQ94" s="315"/>
      <c r="AR94" s="315"/>
      <c r="AS94" s="315"/>
      <c r="AT94" s="315"/>
      <c r="AU94" s="315"/>
      <c r="AV94" s="315"/>
      <c r="AW94" s="315"/>
      <c r="AX94" s="315"/>
      <c r="AY94" s="315"/>
      <c r="AZ94" s="315"/>
      <c r="BA94" s="315"/>
      <c r="BB94" s="315"/>
      <c r="BC94" s="315"/>
      <c r="BD94" s="315"/>
    </row>
    <row r="95" spans="1:56" s="638" customFormat="1" ht="78.75" customHeight="1">
      <c r="A95" s="635">
        <v>87</v>
      </c>
      <c r="B95" s="499" t="s">
        <v>3590</v>
      </c>
      <c r="C95" s="499" t="s">
        <v>3591</v>
      </c>
      <c r="D95" s="499">
        <v>0</v>
      </c>
      <c r="E95" s="499"/>
      <c r="F95" s="339" t="s">
        <v>3592</v>
      </c>
      <c r="G95" s="324"/>
      <c r="H95" s="636" t="s">
        <v>3593</v>
      </c>
      <c r="I95" s="635" t="s">
        <v>84</v>
      </c>
      <c r="J95" s="635"/>
      <c r="K95" s="635"/>
      <c r="L95" s="637">
        <v>5</v>
      </c>
      <c r="M95" s="499">
        <v>100</v>
      </c>
      <c r="N95" s="499"/>
      <c r="O95" s="499"/>
      <c r="P95" s="499"/>
      <c r="Q95" s="499"/>
      <c r="R95" s="499"/>
      <c r="S95" s="499"/>
      <c r="T95" s="499"/>
      <c r="U95" s="499">
        <f t="shared" si="3"/>
        <v>0</v>
      </c>
      <c r="V95" s="495">
        <f t="shared" si="4"/>
        <v>60</v>
      </c>
      <c r="W95" s="496"/>
      <c r="X95" s="496"/>
      <c r="Y95" s="496"/>
      <c r="Z95" s="502"/>
      <c r="AA95" s="496"/>
      <c r="AB95" s="496"/>
      <c r="AC95" s="496"/>
      <c r="AD95" s="496"/>
      <c r="AE95" s="496">
        <v>60</v>
      </c>
      <c r="AF95" s="498"/>
      <c r="AG95" s="499"/>
      <c r="AH95" s="499"/>
      <c r="AI95" s="499">
        <f t="shared" si="5"/>
        <v>0</v>
      </c>
      <c r="AJ95" s="324"/>
      <c r="AK95" s="316" t="str">
        <f>VLOOKUP(B95,'[1]BCDG-CG KT'!C$14:BC$962,53,0)</f>
        <v>HSMT yêu cầu 65cm
HSDT: 62cm</v>
      </c>
      <c r="AL95" s="316"/>
      <c r="AM95" s="315"/>
      <c r="AN95" s="315"/>
      <c r="AO95" s="315"/>
      <c r="AP95" s="315"/>
      <c r="AQ95" s="315"/>
      <c r="AR95" s="315"/>
      <c r="AS95" s="315"/>
      <c r="AT95" s="315"/>
      <c r="AU95" s="315"/>
      <c r="AV95" s="315"/>
      <c r="AW95" s="315"/>
      <c r="AX95" s="315"/>
      <c r="AY95" s="315"/>
      <c r="AZ95" s="315"/>
      <c r="BA95" s="315"/>
      <c r="BB95" s="315"/>
      <c r="BC95" s="315"/>
      <c r="BD95" s="315"/>
    </row>
    <row r="96" spans="1:56" s="638" customFormat="1" ht="110.25" customHeight="1">
      <c r="A96" s="635">
        <v>88</v>
      </c>
      <c r="B96" s="499" t="s">
        <v>3594</v>
      </c>
      <c r="C96" s="499" t="s">
        <v>3595</v>
      </c>
      <c r="D96" s="499">
        <v>0</v>
      </c>
      <c r="E96" s="499"/>
      <c r="F96" s="324" t="s">
        <v>3596</v>
      </c>
      <c r="G96" s="324"/>
      <c r="H96" s="636" t="s">
        <v>3354</v>
      </c>
      <c r="I96" s="635" t="s">
        <v>84</v>
      </c>
      <c r="J96" s="635"/>
      <c r="K96" s="635"/>
      <c r="L96" s="637">
        <v>10</v>
      </c>
      <c r="M96" s="499"/>
      <c r="N96" s="499"/>
      <c r="O96" s="499"/>
      <c r="P96" s="499"/>
      <c r="Q96" s="499"/>
      <c r="R96" s="499"/>
      <c r="S96" s="499"/>
      <c r="T96" s="499"/>
      <c r="U96" s="499">
        <f t="shared" si="3"/>
        <v>0</v>
      </c>
      <c r="V96" s="495">
        <f t="shared" si="4"/>
        <v>20</v>
      </c>
      <c r="W96" s="496"/>
      <c r="X96" s="496"/>
      <c r="Y96" s="496"/>
      <c r="Z96" s="502"/>
      <c r="AA96" s="496">
        <v>20</v>
      </c>
      <c r="AB96" s="496"/>
      <c r="AC96" s="496"/>
      <c r="AD96" s="496"/>
      <c r="AE96" s="496"/>
      <c r="AF96" s="498"/>
      <c r="AG96" s="499"/>
      <c r="AH96" s="499"/>
      <c r="AI96" s="499">
        <f t="shared" si="5"/>
        <v>0</v>
      </c>
      <c r="AJ96" s="324"/>
      <c r="AK96" s="316">
        <f>VLOOKUP(B96,'[1]BCDG-CG KT'!C$14:BC$962,53,0)</f>
        <v>0</v>
      </c>
      <c r="AL96" s="316"/>
      <c r="AM96" s="315"/>
      <c r="AN96" s="315"/>
      <c r="AO96" s="315"/>
      <c r="AP96" s="315"/>
      <c r="AQ96" s="315"/>
      <c r="AR96" s="315"/>
      <c r="AS96" s="315"/>
      <c r="AT96" s="315"/>
      <c r="AU96" s="315"/>
      <c r="AV96" s="315"/>
      <c r="AW96" s="315"/>
      <c r="AX96" s="315"/>
      <c r="AY96" s="315"/>
      <c r="AZ96" s="315"/>
      <c r="BA96" s="315"/>
      <c r="BB96" s="315"/>
      <c r="BC96" s="315"/>
      <c r="BD96" s="315"/>
    </row>
    <row r="97" spans="1:56" s="638" customFormat="1" ht="47.25" customHeight="1">
      <c r="A97" s="635">
        <v>89</v>
      </c>
      <c r="B97" s="499" t="s">
        <v>3597</v>
      </c>
      <c r="C97" s="499" t="s">
        <v>3598</v>
      </c>
      <c r="D97" s="499">
        <v>0</v>
      </c>
      <c r="E97" s="499"/>
      <c r="F97" s="324" t="s">
        <v>3599</v>
      </c>
      <c r="G97" s="324"/>
      <c r="H97" s="636" t="s">
        <v>3354</v>
      </c>
      <c r="I97" s="635" t="s">
        <v>84</v>
      </c>
      <c r="J97" s="635"/>
      <c r="K97" s="635"/>
      <c r="L97" s="637">
        <v>10</v>
      </c>
      <c r="M97" s="499"/>
      <c r="N97" s="499"/>
      <c r="O97" s="499"/>
      <c r="P97" s="499"/>
      <c r="Q97" s="499"/>
      <c r="R97" s="499"/>
      <c r="S97" s="499"/>
      <c r="T97" s="499"/>
      <c r="U97" s="499">
        <f t="shared" si="3"/>
        <v>0</v>
      </c>
      <c r="V97" s="495">
        <f t="shared" si="4"/>
        <v>20</v>
      </c>
      <c r="W97" s="496"/>
      <c r="X97" s="496"/>
      <c r="Y97" s="496"/>
      <c r="Z97" s="502"/>
      <c r="AA97" s="496">
        <v>20</v>
      </c>
      <c r="AB97" s="496"/>
      <c r="AC97" s="496"/>
      <c r="AD97" s="496"/>
      <c r="AE97" s="496"/>
      <c r="AF97" s="498"/>
      <c r="AG97" s="499"/>
      <c r="AH97" s="499"/>
      <c r="AI97" s="499">
        <f t="shared" si="5"/>
        <v>0</v>
      </c>
      <c r="AJ97" s="324"/>
      <c r="AK97" s="316">
        <f>VLOOKUP(B97,'[1]BCDG-CG KT'!C$14:BC$962,53,0)</f>
        <v>0</v>
      </c>
      <c r="AL97" s="316"/>
      <c r="AM97" s="315"/>
      <c r="AN97" s="315"/>
      <c r="AO97" s="315"/>
      <c r="AP97" s="315"/>
      <c r="AQ97" s="315"/>
      <c r="AR97" s="315"/>
      <c r="AS97" s="315"/>
      <c r="AT97" s="315"/>
      <c r="AU97" s="315"/>
      <c r="AV97" s="315"/>
      <c r="AW97" s="315"/>
      <c r="AX97" s="315"/>
      <c r="AY97" s="315"/>
      <c r="AZ97" s="315"/>
      <c r="BA97" s="315"/>
      <c r="BB97" s="315"/>
      <c r="BC97" s="315"/>
      <c r="BD97" s="315"/>
    </row>
    <row r="98" spans="1:56" s="638" customFormat="1" ht="94.5" customHeight="1">
      <c r="A98" s="635">
        <v>90</v>
      </c>
      <c r="B98" s="499" t="s">
        <v>3600</v>
      </c>
      <c r="C98" s="499" t="s">
        <v>3601</v>
      </c>
      <c r="D98" s="499">
        <v>0</v>
      </c>
      <c r="E98" s="499"/>
      <c r="F98" s="324" t="s">
        <v>3602</v>
      </c>
      <c r="G98" s="324"/>
      <c r="H98" s="636" t="s">
        <v>3603</v>
      </c>
      <c r="I98" s="635" t="s">
        <v>84</v>
      </c>
      <c r="J98" s="635"/>
      <c r="K98" s="635"/>
      <c r="L98" s="637">
        <v>10</v>
      </c>
      <c r="M98" s="499"/>
      <c r="N98" s="499"/>
      <c r="O98" s="499"/>
      <c r="P98" s="499"/>
      <c r="Q98" s="499"/>
      <c r="R98" s="499"/>
      <c r="S98" s="499"/>
      <c r="T98" s="499"/>
      <c r="U98" s="499">
        <f t="shared" si="3"/>
        <v>0</v>
      </c>
      <c r="V98" s="495">
        <f t="shared" si="4"/>
        <v>20</v>
      </c>
      <c r="W98" s="496"/>
      <c r="X98" s="496"/>
      <c r="Y98" s="496"/>
      <c r="Z98" s="502"/>
      <c r="AA98" s="496">
        <v>20</v>
      </c>
      <c r="AB98" s="496"/>
      <c r="AC98" s="496"/>
      <c r="AD98" s="496"/>
      <c r="AE98" s="496"/>
      <c r="AF98" s="498"/>
      <c r="AG98" s="499"/>
      <c r="AH98" s="499"/>
      <c r="AI98" s="499">
        <f t="shared" si="5"/>
        <v>0</v>
      </c>
      <c r="AJ98" s="324"/>
      <c r="AK98" s="316">
        <f>VLOOKUP(B98,'[1]BCDG-CG KT'!C$14:BC$962,53,0)</f>
        <v>0</v>
      </c>
      <c r="AL98" s="316"/>
      <c r="AM98" s="315"/>
      <c r="AN98" s="315"/>
      <c r="AO98" s="315"/>
      <c r="AP98" s="315"/>
      <c r="AQ98" s="315"/>
      <c r="AR98" s="315"/>
      <c r="AS98" s="315"/>
      <c r="AT98" s="315"/>
      <c r="AU98" s="315"/>
      <c r="AV98" s="315"/>
      <c r="AW98" s="315"/>
      <c r="AX98" s="315"/>
      <c r="AY98" s="315"/>
      <c r="AZ98" s="315"/>
      <c r="BA98" s="315"/>
      <c r="BB98" s="315"/>
      <c r="BC98" s="315"/>
      <c r="BD98" s="315"/>
    </row>
    <row r="99" spans="1:56" s="638" customFormat="1" ht="241.5" customHeight="1">
      <c r="A99" s="677">
        <v>271</v>
      </c>
      <c r="B99" s="499" t="s">
        <v>4266</v>
      </c>
      <c r="C99" s="499" t="s">
        <v>4267</v>
      </c>
      <c r="D99" s="680"/>
      <c r="E99" s="653" t="s">
        <v>6733</v>
      </c>
      <c r="F99" s="324" t="s">
        <v>4269</v>
      </c>
      <c r="G99" s="689" t="s">
        <v>6738</v>
      </c>
      <c r="H99" s="636" t="s">
        <v>3967</v>
      </c>
      <c r="I99" s="635" t="s">
        <v>84</v>
      </c>
      <c r="J99" s="635"/>
      <c r="K99" s="635"/>
      <c r="L99" s="637">
        <v>50</v>
      </c>
      <c r="M99" s="499"/>
      <c r="N99" s="499"/>
      <c r="O99" s="499"/>
      <c r="P99" s="499"/>
      <c r="Q99" s="499"/>
      <c r="R99" s="499"/>
      <c r="S99" s="499"/>
      <c r="T99" s="499"/>
      <c r="U99" s="499">
        <f t="shared" si="3"/>
        <v>0</v>
      </c>
      <c r="V99" s="495">
        <f t="shared" si="4"/>
        <v>15</v>
      </c>
      <c r="W99" s="496"/>
      <c r="X99" s="496"/>
      <c r="Y99" s="496"/>
      <c r="Z99" s="502"/>
      <c r="AA99" s="496"/>
      <c r="AB99" s="496"/>
      <c r="AC99" s="496">
        <v>15</v>
      </c>
      <c r="AD99" s="496"/>
      <c r="AE99" s="496"/>
      <c r="AF99" s="546" t="s">
        <v>4271</v>
      </c>
      <c r="AG99" s="499"/>
      <c r="AH99" s="499"/>
      <c r="AI99" s="499">
        <f t="shared" si="5"/>
        <v>0</v>
      </c>
      <c r="AJ99" s="324"/>
      <c r="AK99" s="316">
        <f>VLOOKUP(B99,'[1]BCDG-CG KT'!C$14:BC$962,53,0)</f>
        <v>0</v>
      </c>
      <c r="AL99" s="316"/>
      <c r="AM99" s="315"/>
      <c r="AN99" s="315"/>
      <c r="AO99" s="315"/>
      <c r="AP99" s="315"/>
      <c r="AQ99" s="315"/>
      <c r="AR99" s="315"/>
      <c r="AS99" s="315"/>
      <c r="AT99" s="315"/>
      <c r="AU99" s="315"/>
      <c r="AV99" s="315"/>
      <c r="AW99" s="315"/>
      <c r="AX99" s="315"/>
      <c r="AY99" s="315"/>
      <c r="AZ99" s="315"/>
      <c r="BA99" s="315"/>
      <c r="BB99" s="315"/>
      <c r="BC99" s="315"/>
      <c r="BD99" s="315"/>
    </row>
    <row r="100" spans="1:56" s="638" customFormat="1" ht="189" customHeight="1">
      <c r="A100" s="635">
        <v>92</v>
      </c>
      <c r="B100" s="499" t="s">
        <v>3611</v>
      </c>
      <c r="C100" s="499" t="s">
        <v>3612</v>
      </c>
      <c r="D100" s="499">
        <v>0</v>
      </c>
      <c r="E100" s="499"/>
      <c r="F100" s="339" t="s">
        <v>3613</v>
      </c>
      <c r="G100" s="324"/>
      <c r="H100" s="636" t="s">
        <v>3614</v>
      </c>
      <c r="I100" s="635" t="s">
        <v>84</v>
      </c>
      <c r="J100" s="635"/>
      <c r="K100" s="635"/>
      <c r="L100" s="637">
        <v>10</v>
      </c>
      <c r="M100" s="499">
        <v>5</v>
      </c>
      <c r="N100" s="499"/>
      <c r="O100" s="499"/>
      <c r="P100" s="499"/>
      <c r="Q100" s="499"/>
      <c r="R100" s="499"/>
      <c r="S100" s="499"/>
      <c r="T100" s="499"/>
      <c r="U100" s="499">
        <f t="shared" si="3"/>
        <v>0</v>
      </c>
      <c r="V100" s="495">
        <f t="shared" si="4"/>
        <v>10</v>
      </c>
      <c r="W100" s="496"/>
      <c r="X100" s="496"/>
      <c r="Y100" s="496"/>
      <c r="Z100" s="502"/>
      <c r="AA100" s="496"/>
      <c r="AB100" s="496"/>
      <c r="AC100" s="496">
        <v>0</v>
      </c>
      <c r="AD100" s="496"/>
      <c r="AE100" s="496">
        <v>10</v>
      </c>
      <c r="AF100" s="498"/>
      <c r="AG100" s="499"/>
      <c r="AH100" s="499"/>
      <c r="AI100" s="499">
        <f t="shared" si="5"/>
        <v>0</v>
      </c>
      <c r="AJ100" s="324"/>
      <c r="AK100" s="316">
        <f>VLOOKUP(B100,'[1]BCDG-CG KT'!C$14:BC$962,53,0)</f>
        <v>0</v>
      </c>
      <c r="AL100" s="316"/>
      <c r="AM100" s="315"/>
      <c r="AN100" s="315"/>
      <c r="AO100" s="315"/>
      <c r="AP100" s="315"/>
      <c r="AQ100" s="315"/>
      <c r="AR100" s="315"/>
      <c r="AS100" s="315"/>
      <c r="AT100" s="315"/>
      <c r="AU100" s="315"/>
      <c r="AV100" s="315"/>
      <c r="AW100" s="315"/>
      <c r="AX100" s="315"/>
      <c r="AY100" s="315"/>
      <c r="AZ100" s="315"/>
      <c r="BA100" s="315"/>
      <c r="BB100" s="315"/>
      <c r="BC100" s="315"/>
      <c r="BD100" s="315"/>
    </row>
    <row r="101" spans="1:56" s="638" customFormat="1" ht="225.75" customHeight="1">
      <c r="A101" s="635">
        <v>93</v>
      </c>
      <c r="B101" s="499" t="s">
        <v>3615</v>
      </c>
      <c r="C101" s="499" t="s">
        <v>3616</v>
      </c>
      <c r="D101" s="499">
        <v>0</v>
      </c>
      <c r="E101" s="499"/>
      <c r="F101" s="339" t="s">
        <v>3617</v>
      </c>
      <c r="G101" s="324"/>
      <c r="H101" s="636" t="s">
        <v>3614</v>
      </c>
      <c r="I101" s="635" t="s">
        <v>84</v>
      </c>
      <c r="J101" s="635"/>
      <c r="K101" s="635"/>
      <c r="L101" s="637">
        <v>5</v>
      </c>
      <c r="M101" s="499">
        <v>5</v>
      </c>
      <c r="N101" s="499"/>
      <c r="O101" s="499"/>
      <c r="P101" s="499"/>
      <c r="Q101" s="499"/>
      <c r="R101" s="499"/>
      <c r="S101" s="499"/>
      <c r="T101" s="499"/>
      <c r="U101" s="499">
        <f t="shared" si="3"/>
        <v>0</v>
      </c>
      <c r="V101" s="495">
        <f t="shared" si="4"/>
        <v>10</v>
      </c>
      <c r="W101" s="496"/>
      <c r="X101" s="496"/>
      <c r="Y101" s="496"/>
      <c r="Z101" s="502"/>
      <c r="AA101" s="496"/>
      <c r="AB101" s="496"/>
      <c r="AC101" s="496"/>
      <c r="AD101" s="496"/>
      <c r="AE101" s="496">
        <v>10</v>
      </c>
      <c r="AF101" s="498"/>
      <c r="AG101" s="499"/>
      <c r="AH101" s="499"/>
      <c r="AI101" s="499">
        <f t="shared" si="5"/>
        <v>0</v>
      </c>
      <c r="AJ101" s="324"/>
      <c r="AK101" s="316">
        <f>VLOOKUP(B101,'[1]BCDG-CG KT'!C$14:BC$962,53,0)</f>
        <v>0</v>
      </c>
      <c r="AL101" s="316"/>
      <c r="AM101" s="315"/>
      <c r="AN101" s="315"/>
      <c r="AO101" s="315"/>
      <c r="AP101" s="315"/>
      <c r="AQ101" s="315"/>
      <c r="AR101" s="315"/>
      <c r="AS101" s="315"/>
      <c r="AT101" s="315"/>
      <c r="AU101" s="315"/>
      <c r="AV101" s="315"/>
      <c r="AW101" s="315"/>
      <c r="AX101" s="315"/>
      <c r="AY101" s="315"/>
      <c r="AZ101" s="315"/>
      <c r="BA101" s="315"/>
      <c r="BB101" s="315"/>
      <c r="BC101" s="315"/>
      <c r="BD101" s="315"/>
    </row>
    <row r="102" spans="1:56" s="638" customFormat="1" ht="207" customHeight="1">
      <c r="A102" s="635">
        <v>95</v>
      </c>
      <c r="B102" s="499" t="s">
        <v>3622</v>
      </c>
      <c r="C102" s="499" t="s">
        <v>3623</v>
      </c>
      <c r="D102" s="499">
        <v>0</v>
      </c>
      <c r="E102" s="499"/>
      <c r="F102" s="672" t="s">
        <v>3624</v>
      </c>
      <c r="G102" s="672" t="s">
        <v>6806</v>
      </c>
      <c r="H102" s="636" t="s">
        <v>3533</v>
      </c>
      <c r="I102" s="635" t="s">
        <v>84</v>
      </c>
      <c r="J102" s="635"/>
      <c r="K102" s="635"/>
      <c r="L102" s="637">
        <v>1000</v>
      </c>
      <c r="M102" s="499">
        <v>280</v>
      </c>
      <c r="N102" s="499"/>
      <c r="O102" s="499"/>
      <c r="P102" s="499"/>
      <c r="Q102" s="499"/>
      <c r="R102" s="499"/>
      <c r="S102" s="499"/>
      <c r="T102" s="499"/>
      <c r="U102" s="499">
        <f t="shared" si="3"/>
        <v>0</v>
      </c>
      <c r="V102" s="495">
        <f t="shared" si="4"/>
        <v>3000</v>
      </c>
      <c r="W102" s="496">
        <v>1500</v>
      </c>
      <c r="X102" s="496"/>
      <c r="Y102" s="496"/>
      <c r="Z102" s="502"/>
      <c r="AA102" s="496"/>
      <c r="AB102" s="496"/>
      <c r="AC102" s="496">
        <v>0</v>
      </c>
      <c r="AD102" s="520">
        <v>1000</v>
      </c>
      <c r="AE102" s="496">
        <v>500</v>
      </c>
      <c r="AF102" s="498" t="s">
        <v>3625</v>
      </c>
      <c r="AG102" s="499"/>
      <c r="AH102" s="499">
        <v>518000</v>
      </c>
      <c r="AI102" s="499">
        <f t="shared" si="5"/>
        <v>1554000000</v>
      </c>
      <c r="AJ102" s="324"/>
      <c r="AK102" s="316">
        <f>VLOOKUP(B102,'[1]BCDG-CG KT'!C$14:BC$962,53,0)</f>
        <v>0</v>
      </c>
      <c r="AL102" s="316"/>
      <c r="AM102" s="315"/>
      <c r="AN102" s="315"/>
      <c r="AO102" s="315"/>
      <c r="AP102" s="315"/>
      <c r="AQ102" s="315"/>
      <c r="AR102" s="315"/>
      <c r="AS102" s="315"/>
      <c r="AT102" s="315"/>
      <c r="AU102" s="315"/>
      <c r="AV102" s="315"/>
      <c r="AW102" s="315"/>
      <c r="AX102" s="315"/>
      <c r="AY102" s="315"/>
      <c r="AZ102" s="315"/>
      <c r="BA102" s="315"/>
      <c r="BB102" s="315"/>
      <c r="BC102" s="315"/>
      <c r="BD102" s="315"/>
    </row>
    <row r="103" spans="1:56" s="638" customFormat="1" ht="99.75" customHeight="1">
      <c r="A103" s="635">
        <v>96</v>
      </c>
      <c r="B103" s="499" t="s">
        <v>3626</v>
      </c>
      <c r="C103" s="499" t="s">
        <v>3627</v>
      </c>
      <c r="D103" s="499">
        <v>0</v>
      </c>
      <c r="E103" s="528" t="s">
        <v>3628</v>
      </c>
      <c r="F103" s="324" t="s">
        <v>3629</v>
      </c>
      <c r="G103" s="647" t="s">
        <v>3630</v>
      </c>
      <c r="H103" s="636">
        <v>0</v>
      </c>
      <c r="I103" s="635" t="s">
        <v>84</v>
      </c>
      <c r="J103" s="635"/>
      <c r="K103" s="635"/>
      <c r="L103" s="637">
        <v>20</v>
      </c>
      <c r="M103" s="499"/>
      <c r="N103" s="499"/>
      <c r="O103" s="499"/>
      <c r="P103" s="499"/>
      <c r="Q103" s="499"/>
      <c r="R103" s="499"/>
      <c r="S103" s="499"/>
      <c r="T103" s="499"/>
      <c r="U103" s="499">
        <f t="shared" si="3"/>
        <v>0</v>
      </c>
      <c r="V103" s="495">
        <f t="shared" si="4"/>
        <v>10</v>
      </c>
      <c r="W103" s="496"/>
      <c r="X103" s="496"/>
      <c r="Y103" s="496"/>
      <c r="Z103" s="502"/>
      <c r="AA103" s="496"/>
      <c r="AB103" s="496"/>
      <c r="AC103" s="496"/>
      <c r="AD103" s="520">
        <v>10</v>
      </c>
      <c r="AE103" s="496"/>
      <c r="AF103" s="535" t="s">
        <v>3631</v>
      </c>
      <c r="AG103" s="499"/>
      <c r="AH103" s="499"/>
      <c r="AI103" s="499">
        <f t="shared" si="5"/>
        <v>0</v>
      </c>
      <c r="AJ103" s="324"/>
      <c r="AK103" s="316">
        <f>VLOOKUP(B103,'[1]BCDG-CG KT'!C$14:BC$962,53,0)</f>
        <v>0</v>
      </c>
      <c r="AL103" s="316"/>
      <c r="AM103" s="315"/>
      <c r="AN103" s="315"/>
      <c r="AO103" s="315"/>
      <c r="AP103" s="315"/>
      <c r="AQ103" s="315"/>
      <c r="AR103" s="315"/>
      <c r="AS103" s="315"/>
      <c r="AT103" s="315"/>
      <c r="AU103" s="315"/>
      <c r="AV103" s="315"/>
      <c r="AW103" s="315"/>
      <c r="AX103" s="315"/>
      <c r="AY103" s="315"/>
      <c r="AZ103" s="315"/>
      <c r="BA103" s="315"/>
      <c r="BB103" s="315"/>
      <c r="BC103" s="315"/>
      <c r="BD103" s="315"/>
    </row>
    <row r="104" spans="1:56" s="638" customFormat="1" ht="110.25" customHeight="1">
      <c r="A104" s="635">
        <v>97</v>
      </c>
      <c r="B104" s="499" t="s">
        <v>3632</v>
      </c>
      <c r="C104" s="499" t="s">
        <v>3633</v>
      </c>
      <c r="D104" s="499">
        <v>0</v>
      </c>
      <c r="E104" s="499"/>
      <c r="F104" s="324" t="s">
        <v>3634</v>
      </c>
      <c r="G104" s="324"/>
      <c r="H104" s="636" t="s">
        <v>3635</v>
      </c>
      <c r="I104" s="635" t="s">
        <v>2594</v>
      </c>
      <c r="J104" s="635"/>
      <c r="K104" s="635"/>
      <c r="L104" s="637">
        <v>50</v>
      </c>
      <c r="M104" s="499"/>
      <c r="N104" s="499"/>
      <c r="O104" s="499"/>
      <c r="P104" s="499"/>
      <c r="Q104" s="499"/>
      <c r="R104" s="499"/>
      <c r="S104" s="499"/>
      <c r="T104" s="499"/>
      <c r="U104" s="499">
        <f t="shared" si="3"/>
        <v>0</v>
      </c>
      <c r="V104" s="495">
        <f t="shared" si="4"/>
        <v>150</v>
      </c>
      <c r="W104" s="496"/>
      <c r="X104" s="496"/>
      <c r="Y104" s="496"/>
      <c r="Z104" s="502"/>
      <c r="AA104" s="496">
        <v>100</v>
      </c>
      <c r="AB104" s="496"/>
      <c r="AC104" s="496"/>
      <c r="AD104" s="496"/>
      <c r="AE104" s="496">
        <v>50</v>
      </c>
      <c r="AF104" s="498" t="s">
        <v>3636</v>
      </c>
      <c r="AG104" s="499"/>
      <c r="AH104" s="499"/>
      <c r="AI104" s="499">
        <f t="shared" si="5"/>
        <v>0</v>
      </c>
      <c r="AJ104" s="324"/>
      <c r="AK104" s="316">
        <f>VLOOKUP(B104,'[1]BCDG-CG KT'!C$14:BC$962,53,0)</f>
        <v>0</v>
      </c>
      <c r="AL104" s="316"/>
      <c r="AM104" s="315"/>
      <c r="AN104" s="315"/>
      <c r="AO104" s="315"/>
      <c r="AP104" s="315"/>
      <c r="AQ104" s="315"/>
      <c r="AR104" s="315"/>
      <c r="AS104" s="315"/>
      <c r="AT104" s="315"/>
      <c r="AU104" s="315"/>
      <c r="AV104" s="315"/>
      <c r="AW104" s="315"/>
      <c r="AX104" s="315"/>
      <c r="AY104" s="315"/>
      <c r="AZ104" s="315"/>
      <c r="BA104" s="315"/>
      <c r="BB104" s="315"/>
      <c r="BC104" s="315"/>
      <c r="BD104" s="315"/>
    </row>
    <row r="105" spans="1:56" s="638" customFormat="1" ht="78.75" customHeight="1">
      <c r="A105" s="635">
        <v>98</v>
      </c>
      <c r="B105" s="499" t="s">
        <v>3637</v>
      </c>
      <c r="C105" s="499" t="s">
        <v>3638</v>
      </c>
      <c r="D105" s="499">
        <v>0</v>
      </c>
      <c r="E105" s="528" t="s">
        <v>3639</v>
      </c>
      <c r="F105" s="324" t="s">
        <v>3640</v>
      </c>
      <c r="G105" s="535" t="s">
        <v>3641</v>
      </c>
      <c r="H105" s="636" t="s">
        <v>3386</v>
      </c>
      <c r="I105" s="635" t="s">
        <v>84</v>
      </c>
      <c r="J105" s="635"/>
      <c r="K105" s="635"/>
      <c r="L105" s="637">
        <v>15</v>
      </c>
      <c r="M105" s="499">
        <v>5</v>
      </c>
      <c r="N105" s="499"/>
      <c r="O105" s="499"/>
      <c r="P105" s="499"/>
      <c r="Q105" s="499"/>
      <c r="R105" s="499"/>
      <c r="S105" s="499"/>
      <c r="T105" s="499"/>
      <c r="U105" s="499">
        <f t="shared" si="3"/>
        <v>0</v>
      </c>
      <c r="V105" s="495">
        <f t="shared" si="4"/>
        <v>10</v>
      </c>
      <c r="W105" s="496"/>
      <c r="X105" s="496"/>
      <c r="Y105" s="496"/>
      <c r="Z105" s="502"/>
      <c r="AA105" s="496"/>
      <c r="AB105" s="496"/>
      <c r="AC105" s="496"/>
      <c r="AD105" s="520">
        <v>10</v>
      </c>
      <c r="AE105" s="496"/>
      <c r="AF105" s="498"/>
      <c r="AG105" s="499"/>
      <c r="AH105" s="499">
        <v>26500000</v>
      </c>
      <c r="AI105" s="499">
        <f t="shared" si="5"/>
        <v>265000000</v>
      </c>
      <c r="AJ105" s="324"/>
      <c r="AK105" s="316">
        <f>VLOOKUP(B105,'[1]BCDG-CG KT'!C$14:BC$962,53,0)</f>
        <v>0</v>
      </c>
      <c r="AL105" s="316"/>
      <c r="AM105" s="315"/>
      <c r="AN105" s="315"/>
      <c r="AO105" s="315"/>
      <c r="AP105" s="315"/>
      <c r="AQ105" s="315"/>
      <c r="AR105" s="315"/>
      <c r="AS105" s="315"/>
      <c r="AT105" s="315"/>
      <c r="AU105" s="315"/>
      <c r="AV105" s="315"/>
      <c r="AW105" s="315"/>
      <c r="AX105" s="315"/>
      <c r="AY105" s="315"/>
      <c r="AZ105" s="315"/>
      <c r="BA105" s="315"/>
      <c r="BB105" s="315"/>
      <c r="BC105" s="315"/>
      <c r="BD105" s="315"/>
    </row>
    <row r="106" spans="1:56" s="638" customFormat="1" ht="225" customHeight="1">
      <c r="A106" s="635">
        <v>99</v>
      </c>
      <c r="B106" s="499" t="s">
        <v>3645</v>
      </c>
      <c r="C106" s="499" t="s">
        <v>3646</v>
      </c>
      <c r="D106" s="499">
        <v>0</v>
      </c>
      <c r="E106" s="499"/>
      <c r="F106" s="339" t="s">
        <v>3647</v>
      </c>
      <c r="G106" s="324"/>
      <c r="H106" s="636" t="s">
        <v>3493</v>
      </c>
      <c r="I106" s="635" t="s">
        <v>84</v>
      </c>
      <c r="J106" s="635"/>
      <c r="K106" s="635"/>
      <c r="L106" s="637">
        <v>50</v>
      </c>
      <c r="M106" s="499"/>
      <c r="N106" s="499"/>
      <c r="O106" s="499"/>
      <c r="P106" s="499"/>
      <c r="Q106" s="499"/>
      <c r="R106" s="499"/>
      <c r="S106" s="499"/>
      <c r="T106" s="499"/>
      <c r="U106" s="499">
        <f t="shared" si="3"/>
        <v>0</v>
      </c>
      <c r="V106" s="495">
        <f t="shared" si="4"/>
        <v>150</v>
      </c>
      <c r="W106" s="496"/>
      <c r="X106" s="496"/>
      <c r="Y106" s="496"/>
      <c r="Z106" s="502"/>
      <c r="AA106" s="496"/>
      <c r="AB106" s="496"/>
      <c r="AC106" s="496"/>
      <c r="AD106" s="496"/>
      <c r="AE106" s="496">
        <v>150</v>
      </c>
      <c r="AF106" s="498"/>
      <c r="AG106" s="499"/>
      <c r="AH106" s="499"/>
      <c r="AI106" s="499">
        <f t="shared" si="5"/>
        <v>0</v>
      </c>
      <c r="AJ106" s="324"/>
      <c r="AK106" s="316">
        <f>VLOOKUP(B106,'[1]BCDG-CG KT'!C$14:BC$962,53,0)</f>
        <v>0</v>
      </c>
      <c r="AL106" s="316"/>
      <c r="AM106" s="315"/>
      <c r="AN106" s="315"/>
      <c r="AO106" s="315"/>
      <c r="AP106" s="315"/>
      <c r="AQ106" s="315"/>
      <c r="AR106" s="315"/>
      <c r="AS106" s="315"/>
      <c r="AT106" s="315"/>
      <c r="AU106" s="315"/>
      <c r="AV106" s="315"/>
      <c r="AW106" s="315"/>
      <c r="AX106" s="315"/>
      <c r="AY106" s="315"/>
      <c r="AZ106" s="315"/>
      <c r="BA106" s="315"/>
      <c r="BB106" s="315"/>
      <c r="BC106" s="315"/>
      <c r="BD106" s="315"/>
    </row>
    <row r="107" spans="1:56" s="638" customFormat="1" ht="291" customHeight="1">
      <c r="A107" s="635">
        <v>100</v>
      </c>
      <c r="B107" s="499" t="s">
        <v>3648</v>
      </c>
      <c r="C107" s="499" t="s">
        <v>3649</v>
      </c>
      <c r="D107" s="499">
        <v>0</v>
      </c>
      <c r="E107" s="499"/>
      <c r="F107" s="339" t="s">
        <v>3650</v>
      </c>
      <c r="G107" s="324"/>
      <c r="H107" s="636" t="s">
        <v>3322</v>
      </c>
      <c r="I107" s="635" t="s">
        <v>84</v>
      </c>
      <c r="J107" s="635"/>
      <c r="K107" s="635"/>
      <c r="L107" s="637">
        <v>200</v>
      </c>
      <c r="M107" s="499"/>
      <c r="N107" s="499"/>
      <c r="O107" s="499"/>
      <c r="P107" s="499"/>
      <c r="Q107" s="499"/>
      <c r="R107" s="499"/>
      <c r="S107" s="499"/>
      <c r="T107" s="499"/>
      <c r="U107" s="499">
        <f t="shared" si="3"/>
        <v>0</v>
      </c>
      <c r="V107" s="495">
        <f t="shared" si="4"/>
        <v>120</v>
      </c>
      <c r="W107" s="496"/>
      <c r="X107" s="496"/>
      <c r="Y107" s="496"/>
      <c r="Z107" s="502"/>
      <c r="AA107" s="496"/>
      <c r="AB107" s="496"/>
      <c r="AC107" s="496"/>
      <c r="AD107" s="496"/>
      <c r="AE107" s="496">
        <v>120</v>
      </c>
      <c r="AF107" s="498"/>
      <c r="AG107" s="499"/>
      <c r="AH107" s="499"/>
      <c r="AI107" s="499">
        <f t="shared" si="5"/>
        <v>0</v>
      </c>
      <c r="AJ107" s="324"/>
      <c r="AK107" s="316">
        <f>VLOOKUP(B107,'[1]BCDG-CG KT'!C$14:BC$962,53,0)</f>
        <v>0</v>
      </c>
      <c r="AL107" s="316"/>
      <c r="AM107" s="315"/>
      <c r="AN107" s="315"/>
      <c r="AO107" s="315"/>
      <c r="AP107" s="315"/>
      <c r="AQ107" s="315"/>
      <c r="AR107" s="315"/>
      <c r="AS107" s="315"/>
      <c r="AT107" s="315"/>
      <c r="AU107" s="315"/>
      <c r="AV107" s="315"/>
      <c r="AW107" s="315"/>
      <c r="AX107" s="315"/>
      <c r="AY107" s="315"/>
      <c r="AZ107" s="315"/>
      <c r="BA107" s="315"/>
      <c r="BB107" s="315"/>
      <c r="BC107" s="315"/>
      <c r="BD107" s="315"/>
    </row>
    <row r="108" spans="1:56" s="638" customFormat="1" ht="47.25" customHeight="1">
      <c r="A108" s="635">
        <v>101</v>
      </c>
      <c r="B108" s="499" t="s">
        <v>3651</v>
      </c>
      <c r="C108" s="499" t="s">
        <v>3652</v>
      </c>
      <c r="D108" s="499">
        <v>0</v>
      </c>
      <c r="E108" s="499"/>
      <c r="F108" s="324" t="s">
        <v>3653</v>
      </c>
      <c r="G108" s="324"/>
      <c r="H108" s="636" t="s">
        <v>3654</v>
      </c>
      <c r="I108" s="635" t="s">
        <v>84</v>
      </c>
      <c r="J108" s="635"/>
      <c r="K108" s="635"/>
      <c r="L108" s="637">
        <v>20</v>
      </c>
      <c r="M108" s="499">
        <v>10</v>
      </c>
      <c r="N108" s="499"/>
      <c r="O108" s="499"/>
      <c r="P108" s="499"/>
      <c r="Q108" s="499"/>
      <c r="R108" s="499"/>
      <c r="S108" s="499"/>
      <c r="T108" s="499"/>
      <c r="U108" s="499">
        <f t="shared" ref="U108:U171" si="6">SUM(S108:T108)</f>
        <v>0</v>
      </c>
      <c r="V108" s="495">
        <f t="shared" ref="V108:V171" si="7">SUM(W108:AE108)</f>
        <v>20</v>
      </c>
      <c r="W108" s="496"/>
      <c r="X108" s="496"/>
      <c r="Y108" s="496"/>
      <c r="Z108" s="502">
        <v>20</v>
      </c>
      <c r="AA108" s="496"/>
      <c r="AB108" s="496"/>
      <c r="AC108" s="496"/>
      <c r="AD108" s="496"/>
      <c r="AE108" s="496"/>
      <c r="AF108" s="498"/>
      <c r="AG108" s="499"/>
      <c r="AH108" s="499"/>
      <c r="AI108" s="499">
        <f t="shared" ref="AI108:AI171" si="8">+AH108*V108</f>
        <v>0</v>
      </c>
      <c r="AJ108" s="324"/>
      <c r="AK108" s="316" t="str">
        <f>VLOOKUP(B108,'[1]BCDG-CG KT'!C$14:BC$962,53,0)</f>
        <v/>
      </c>
      <c r="AL108" s="316"/>
      <c r="AM108" s="315"/>
      <c r="AN108" s="315"/>
      <c r="AO108" s="315"/>
      <c r="AP108" s="315"/>
      <c r="AQ108" s="315"/>
      <c r="AR108" s="315"/>
      <c r="AS108" s="315"/>
      <c r="AT108" s="315"/>
      <c r="AU108" s="315"/>
      <c r="AV108" s="315"/>
      <c r="AW108" s="315"/>
      <c r="AX108" s="315"/>
      <c r="AY108" s="315"/>
      <c r="AZ108" s="315"/>
      <c r="BA108" s="315"/>
      <c r="BB108" s="315"/>
      <c r="BC108" s="315"/>
      <c r="BD108" s="315"/>
    </row>
    <row r="109" spans="1:56" s="638" customFormat="1" ht="173.25" customHeight="1">
      <c r="A109" s="635">
        <v>102</v>
      </c>
      <c r="B109" s="499" t="s">
        <v>3655</v>
      </c>
      <c r="C109" s="499" t="s">
        <v>3656</v>
      </c>
      <c r="D109" s="499">
        <v>0</v>
      </c>
      <c r="E109" s="499"/>
      <c r="F109" s="324" t="s">
        <v>3657</v>
      </c>
      <c r="G109" s="324"/>
      <c r="H109" s="636">
        <v>0</v>
      </c>
      <c r="I109" s="635" t="s">
        <v>2594</v>
      </c>
      <c r="J109" s="635"/>
      <c r="K109" s="635"/>
      <c r="L109" s="637">
        <v>10</v>
      </c>
      <c r="M109" s="499">
        <v>7</v>
      </c>
      <c r="N109" s="499"/>
      <c r="O109" s="499"/>
      <c r="P109" s="499"/>
      <c r="Q109" s="499"/>
      <c r="R109" s="499"/>
      <c r="S109" s="499"/>
      <c r="T109" s="499"/>
      <c r="U109" s="499">
        <f t="shared" si="6"/>
        <v>0</v>
      </c>
      <c r="V109" s="495">
        <f t="shared" si="7"/>
        <v>10</v>
      </c>
      <c r="W109" s="496"/>
      <c r="X109" s="496"/>
      <c r="Y109" s="496"/>
      <c r="Z109" s="502">
        <v>10</v>
      </c>
      <c r="AA109" s="496"/>
      <c r="AB109" s="496"/>
      <c r="AC109" s="496"/>
      <c r="AD109" s="496"/>
      <c r="AE109" s="496"/>
      <c r="AF109" s="498"/>
      <c r="AG109" s="499"/>
      <c r="AH109" s="499"/>
      <c r="AI109" s="499">
        <f t="shared" si="8"/>
        <v>0</v>
      </c>
      <c r="AJ109" s="324"/>
      <c r="AK109" s="316">
        <f>VLOOKUP(B109,'[1]BCDG-CG KT'!C$14:BC$962,53,0)</f>
        <v>0</v>
      </c>
      <c r="AL109" s="316"/>
      <c r="AM109" s="315"/>
      <c r="AN109" s="315"/>
      <c r="AO109" s="315"/>
      <c r="AP109" s="315"/>
      <c r="AQ109" s="315"/>
      <c r="AR109" s="315"/>
      <c r="AS109" s="315"/>
      <c r="AT109" s="315"/>
      <c r="AU109" s="315"/>
      <c r="AV109" s="315"/>
      <c r="AW109" s="315"/>
      <c r="AX109" s="315"/>
      <c r="AY109" s="315"/>
      <c r="AZ109" s="315"/>
      <c r="BA109" s="315"/>
      <c r="BB109" s="315"/>
      <c r="BC109" s="315"/>
      <c r="BD109" s="315"/>
    </row>
    <row r="110" spans="1:56" s="638" customFormat="1" ht="173.25" customHeight="1">
      <c r="A110" s="635">
        <v>103</v>
      </c>
      <c r="B110" s="499" t="s">
        <v>3658</v>
      </c>
      <c r="C110" s="499" t="s">
        <v>3659</v>
      </c>
      <c r="D110" s="499">
        <v>0</v>
      </c>
      <c r="E110" s="499"/>
      <c r="F110" s="324" t="s">
        <v>3660</v>
      </c>
      <c r="G110" s="324"/>
      <c r="H110" s="636" t="s">
        <v>3661</v>
      </c>
      <c r="I110" s="635" t="s">
        <v>2594</v>
      </c>
      <c r="J110" s="635"/>
      <c r="K110" s="635"/>
      <c r="L110" s="637">
        <v>10</v>
      </c>
      <c r="M110" s="499">
        <v>25</v>
      </c>
      <c r="N110" s="499"/>
      <c r="O110" s="499"/>
      <c r="P110" s="499"/>
      <c r="Q110" s="499"/>
      <c r="R110" s="499"/>
      <c r="S110" s="499"/>
      <c r="T110" s="499"/>
      <c r="U110" s="499">
        <f t="shared" si="6"/>
        <v>0</v>
      </c>
      <c r="V110" s="495">
        <f t="shared" si="7"/>
        <v>15</v>
      </c>
      <c r="W110" s="496"/>
      <c r="X110" s="496"/>
      <c r="Y110" s="496"/>
      <c r="Z110" s="502">
        <v>15</v>
      </c>
      <c r="AA110" s="496"/>
      <c r="AB110" s="496"/>
      <c r="AC110" s="496"/>
      <c r="AD110" s="496"/>
      <c r="AE110" s="496"/>
      <c r="AF110" s="498"/>
      <c r="AG110" s="499"/>
      <c r="AH110" s="499"/>
      <c r="AI110" s="499">
        <f t="shared" si="8"/>
        <v>0</v>
      </c>
      <c r="AJ110" s="324"/>
      <c r="AK110" s="316">
        <f>VLOOKUP(B110,'[1]BCDG-CG KT'!C$14:BC$962,53,0)</f>
        <v>0</v>
      </c>
      <c r="AL110" s="316"/>
      <c r="AM110" s="315"/>
      <c r="AN110" s="315"/>
      <c r="AO110" s="315"/>
      <c r="AP110" s="315"/>
      <c r="AQ110" s="315"/>
      <c r="AR110" s="315"/>
      <c r="AS110" s="315"/>
      <c r="AT110" s="315"/>
      <c r="AU110" s="315"/>
      <c r="AV110" s="315"/>
      <c r="AW110" s="315"/>
      <c r="AX110" s="315"/>
      <c r="AY110" s="315"/>
      <c r="AZ110" s="315"/>
      <c r="BA110" s="315"/>
      <c r="BB110" s="315"/>
      <c r="BC110" s="315"/>
      <c r="BD110" s="315"/>
    </row>
    <row r="111" spans="1:56" s="638" customFormat="1" ht="126" customHeight="1">
      <c r="A111" s="635">
        <v>104</v>
      </c>
      <c r="B111" s="499" t="s">
        <v>3662</v>
      </c>
      <c r="C111" s="499" t="s">
        <v>3663</v>
      </c>
      <c r="D111" s="499">
        <v>0</v>
      </c>
      <c r="E111" s="499"/>
      <c r="F111" s="324" t="s">
        <v>3664</v>
      </c>
      <c r="G111" s="324"/>
      <c r="H111" s="636" t="s">
        <v>3661</v>
      </c>
      <c r="I111" s="635" t="s">
        <v>2594</v>
      </c>
      <c r="J111" s="635"/>
      <c r="K111" s="635"/>
      <c r="L111" s="637">
        <v>30</v>
      </c>
      <c r="M111" s="499"/>
      <c r="N111" s="499"/>
      <c r="O111" s="499"/>
      <c r="P111" s="499"/>
      <c r="Q111" s="499"/>
      <c r="R111" s="499"/>
      <c r="S111" s="499"/>
      <c r="T111" s="499"/>
      <c r="U111" s="499">
        <f t="shared" si="6"/>
        <v>0</v>
      </c>
      <c r="V111" s="495">
        <f t="shared" si="7"/>
        <v>30</v>
      </c>
      <c r="W111" s="496"/>
      <c r="X111" s="496"/>
      <c r="Y111" s="496"/>
      <c r="Z111" s="502">
        <v>30</v>
      </c>
      <c r="AA111" s="496"/>
      <c r="AB111" s="496"/>
      <c r="AC111" s="496"/>
      <c r="AD111" s="496"/>
      <c r="AE111" s="496"/>
      <c r="AF111" s="498"/>
      <c r="AG111" s="499"/>
      <c r="AH111" s="499"/>
      <c r="AI111" s="499">
        <f t="shared" si="8"/>
        <v>0</v>
      </c>
      <c r="AJ111" s="324"/>
      <c r="AK111" s="316" t="str">
        <f>VLOOKUP(B111,'[1]BCDG-CG KT'!C$14:BC$962,53,0)</f>
        <v/>
      </c>
      <c r="AL111" s="316"/>
      <c r="AM111" s="315"/>
      <c r="AN111" s="315"/>
      <c r="AO111" s="315"/>
      <c r="AP111" s="315"/>
      <c r="AQ111" s="315"/>
      <c r="AR111" s="315"/>
      <c r="AS111" s="315"/>
      <c r="AT111" s="315"/>
      <c r="AU111" s="315"/>
      <c r="AV111" s="315"/>
      <c r="AW111" s="315"/>
      <c r="AX111" s="315"/>
      <c r="AY111" s="315"/>
      <c r="AZ111" s="315"/>
      <c r="BA111" s="315"/>
      <c r="BB111" s="315"/>
      <c r="BC111" s="315"/>
      <c r="BD111" s="315"/>
    </row>
    <row r="112" spans="1:56" s="638" customFormat="1" ht="126" customHeight="1">
      <c r="A112" s="635">
        <v>105</v>
      </c>
      <c r="B112" s="499" t="s">
        <v>3668</v>
      </c>
      <c r="C112" s="499" t="s">
        <v>3669</v>
      </c>
      <c r="D112" s="499">
        <v>0</v>
      </c>
      <c r="E112" s="499"/>
      <c r="F112" s="324" t="s">
        <v>3670</v>
      </c>
      <c r="G112" s="324"/>
      <c r="H112" s="636">
        <v>0</v>
      </c>
      <c r="I112" s="635" t="s">
        <v>2594</v>
      </c>
      <c r="J112" s="635"/>
      <c r="K112" s="635"/>
      <c r="L112" s="637">
        <v>40</v>
      </c>
      <c r="M112" s="499">
        <v>10</v>
      </c>
      <c r="N112" s="499"/>
      <c r="O112" s="499"/>
      <c r="P112" s="499"/>
      <c r="Q112" s="499"/>
      <c r="R112" s="499"/>
      <c r="S112" s="499"/>
      <c r="T112" s="499"/>
      <c r="U112" s="499">
        <f t="shared" si="6"/>
        <v>0</v>
      </c>
      <c r="V112" s="495">
        <f t="shared" si="7"/>
        <v>50</v>
      </c>
      <c r="W112" s="496"/>
      <c r="X112" s="496"/>
      <c r="Y112" s="496"/>
      <c r="Z112" s="502">
        <v>50</v>
      </c>
      <c r="AA112" s="496"/>
      <c r="AB112" s="496"/>
      <c r="AC112" s="496"/>
      <c r="AD112" s="496"/>
      <c r="AE112" s="496"/>
      <c r="AF112" s="498"/>
      <c r="AG112" s="499"/>
      <c r="AH112" s="499"/>
      <c r="AI112" s="499">
        <f t="shared" si="8"/>
        <v>0</v>
      </c>
      <c r="AJ112" s="324"/>
      <c r="AK112" s="316">
        <f>VLOOKUP(B112,'[1]BCDG-CG KT'!C$14:BC$962,53,0)</f>
        <v>0</v>
      </c>
      <c r="AL112" s="316"/>
      <c r="AM112" s="315"/>
      <c r="AN112" s="315"/>
      <c r="AO112" s="315"/>
      <c r="AP112" s="315"/>
      <c r="AQ112" s="315"/>
      <c r="AR112" s="315"/>
      <c r="AS112" s="315"/>
      <c r="AT112" s="315"/>
      <c r="AU112" s="315"/>
      <c r="AV112" s="315"/>
      <c r="AW112" s="315"/>
      <c r="AX112" s="315"/>
      <c r="AY112" s="315"/>
      <c r="AZ112" s="315"/>
      <c r="BA112" s="315"/>
      <c r="BB112" s="315"/>
      <c r="BC112" s="315"/>
      <c r="BD112" s="315"/>
    </row>
    <row r="113" spans="1:56" s="638" customFormat="1" ht="110.25" customHeight="1">
      <c r="A113" s="635">
        <v>106</v>
      </c>
      <c r="B113" s="499" t="s">
        <v>3671</v>
      </c>
      <c r="C113" s="499" t="s">
        <v>3672</v>
      </c>
      <c r="D113" s="499">
        <v>0</v>
      </c>
      <c r="E113" s="499"/>
      <c r="F113" s="324" t="s">
        <v>3673</v>
      </c>
      <c r="G113" s="324"/>
      <c r="H113" s="636">
        <v>0</v>
      </c>
      <c r="I113" s="635" t="s">
        <v>2594</v>
      </c>
      <c r="J113" s="635"/>
      <c r="K113" s="635"/>
      <c r="L113" s="637">
        <v>20</v>
      </c>
      <c r="M113" s="499"/>
      <c r="N113" s="499"/>
      <c r="O113" s="499"/>
      <c r="P113" s="499"/>
      <c r="Q113" s="499"/>
      <c r="R113" s="499"/>
      <c r="S113" s="499"/>
      <c r="T113" s="499"/>
      <c r="U113" s="499">
        <f t="shared" si="6"/>
        <v>0</v>
      </c>
      <c r="V113" s="495">
        <f t="shared" si="7"/>
        <v>30</v>
      </c>
      <c r="W113" s="496"/>
      <c r="X113" s="496"/>
      <c r="Y113" s="496"/>
      <c r="Z113" s="502">
        <v>30</v>
      </c>
      <c r="AA113" s="496"/>
      <c r="AB113" s="496"/>
      <c r="AC113" s="496"/>
      <c r="AD113" s="496"/>
      <c r="AE113" s="496"/>
      <c r="AF113" s="498"/>
      <c r="AG113" s="499"/>
      <c r="AH113" s="499"/>
      <c r="AI113" s="499">
        <f t="shared" si="8"/>
        <v>0</v>
      </c>
      <c r="AJ113" s="324"/>
      <c r="AK113" s="316">
        <f>VLOOKUP(B113,'[1]BCDG-CG KT'!C$14:BC$962,53,0)</f>
        <v>0</v>
      </c>
      <c r="AL113" s="316"/>
      <c r="AM113" s="315"/>
      <c r="AN113" s="315"/>
      <c r="AO113" s="315"/>
      <c r="AP113" s="315"/>
      <c r="AQ113" s="315"/>
      <c r="AR113" s="315"/>
      <c r="AS113" s="315"/>
      <c r="AT113" s="315"/>
      <c r="AU113" s="315"/>
      <c r="AV113" s="315"/>
      <c r="AW113" s="315"/>
      <c r="AX113" s="315"/>
      <c r="AY113" s="315"/>
      <c r="AZ113" s="315"/>
      <c r="BA113" s="315"/>
      <c r="BB113" s="315"/>
      <c r="BC113" s="315"/>
      <c r="BD113" s="315"/>
    </row>
    <row r="114" spans="1:56" s="638" customFormat="1" ht="157.5" customHeight="1">
      <c r="A114" s="635">
        <v>107</v>
      </c>
      <c r="B114" s="499" t="s">
        <v>3674</v>
      </c>
      <c r="C114" s="499" t="s">
        <v>3675</v>
      </c>
      <c r="D114" s="499">
        <v>0</v>
      </c>
      <c r="E114" s="499"/>
      <c r="F114" s="324" t="s">
        <v>3676</v>
      </c>
      <c r="G114" s="324"/>
      <c r="H114" s="636">
        <v>0</v>
      </c>
      <c r="I114" s="635" t="s">
        <v>2594</v>
      </c>
      <c r="J114" s="635"/>
      <c r="K114" s="635"/>
      <c r="L114" s="637">
        <v>10</v>
      </c>
      <c r="M114" s="499"/>
      <c r="N114" s="499"/>
      <c r="O114" s="499"/>
      <c r="P114" s="499"/>
      <c r="Q114" s="499"/>
      <c r="R114" s="499"/>
      <c r="S114" s="499"/>
      <c r="T114" s="499"/>
      <c r="U114" s="499">
        <f t="shared" si="6"/>
        <v>0</v>
      </c>
      <c r="V114" s="495">
        <f t="shared" si="7"/>
        <v>20</v>
      </c>
      <c r="W114" s="496"/>
      <c r="X114" s="496"/>
      <c r="Y114" s="496"/>
      <c r="Z114" s="502">
        <v>20</v>
      </c>
      <c r="AA114" s="496"/>
      <c r="AB114" s="496"/>
      <c r="AC114" s="496"/>
      <c r="AD114" s="496"/>
      <c r="AE114" s="496"/>
      <c r="AF114" s="498"/>
      <c r="AG114" s="499"/>
      <c r="AH114" s="499"/>
      <c r="AI114" s="499">
        <f t="shared" si="8"/>
        <v>0</v>
      </c>
      <c r="AJ114" s="324"/>
      <c r="AK114" s="316">
        <f>VLOOKUP(B114,'[1]BCDG-CG KT'!C$14:BC$962,53,0)</f>
        <v>0</v>
      </c>
      <c r="AL114" s="316"/>
      <c r="AM114" s="315"/>
      <c r="AN114" s="315"/>
      <c r="AO114" s="315"/>
      <c r="AP114" s="315"/>
      <c r="AQ114" s="315"/>
      <c r="AR114" s="315"/>
      <c r="AS114" s="315"/>
      <c r="AT114" s="315"/>
      <c r="AU114" s="315"/>
      <c r="AV114" s="315"/>
      <c r="AW114" s="315"/>
      <c r="AX114" s="315"/>
      <c r="AY114" s="315"/>
      <c r="AZ114" s="315"/>
      <c r="BA114" s="315"/>
      <c r="BB114" s="315"/>
      <c r="BC114" s="315"/>
      <c r="BD114" s="315"/>
    </row>
    <row r="115" spans="1:56" s="638" customFormat="1" ht="78.75" customHeight="1">
      <c r="A115" s="635">
        <v>108</v>
      </c>
      <c r="B115" s="499" t="s">
        <v>3677</v>
      </c>
      <c r="C115" s="528" t="s">
        <v>3678</v>
      </c>
      <c r="D115" s="499">
        <v>0</v>
      </c>
      <c r="E115" s="499"/>
      <c r="F115" s="535" t="s">
        <v>3679</v>
      </c>
      <c r="G115" s="324"/>
      <c r="H115" s="636">
        <v>0</v>
      </c>
      <c r="I115" s="635" t="s">
        <v>84</v>
      </c>
      <c r="J115" s="635"/>
      <c r="K115" s="635"/>
      <c r="L115" s="637">
        <v>5</v>
      </c>
      <c r="M115" s="499"/>
      <c r="N115" s="499"/>
      <c r="O115" s="499"/>
      <c r="P115" s="499"/>
      <c r="Q115" s="499"/>
      <c r="R115" s="499"/>
      <c r="S115" s="499"/>
      <c r="T115" s="499"/>
      <c r="U115" s="499">
        <f t="shared" si="6"/>
        <v>0</v>
      </c>
      <c r="V115" s="495">
        <f t="shared" si="7"/>
        <v>3</v>
      </c>
      <c r="W115" s="496"/>
      <c r="X115" s="496"/>
      <c r="Y115" s="496"/>
      <c r="Z115" s="502"/>
      <c r="AA115" s="496"/>
      <c r="AB115" s="496"/>
      <c r="AC115" s="496"/>
      <c r="AD115" s="520">
        <v>3</v>
      </c>
      <c r="AE115" s="496"/>
      <c r="AF115" s="498"/>
      <c r="AG115" s="499"/>
      <c r="AH115" s="499">
        <v>176000000</v>
      </c>
      <c r="AI115" s="499">
        <f t="shared" si="8"/>
        <v>528000000</v>
      </c>
      <c r="AJ115" s="324"/>
      <c r="AK115" s="316">
        <f>VLOOKUP(B115,'[1]BCDG-CG KT'!C$14:BC$962,53,0)</f>
        <v>0</v>
      </c>
      <c r="AL115" s="316"/>
      <c r="AM115" s="315"/>
      <c r="AN115" s="315"/>
      <c r="AO115" s="315"/>
      <c r="AP115" s="315"/>
      <c r="AQ115" s="315"/>
      <c r="AR115" s="315"/>
      <c r="AS115" s="315"/>
      <c r="AT115" s="315"/>
      <c r="AU115" s="315"/>
      <c r="AV115" s="315"/>
      <c r="AW115" s="315"/>
      <c r="AX115" s="315"/>
      <c r="AY115" s="315"/>
      <c r="AZ115" s="315"/>
      <c r="BA115" s="315"/>
      <c r="BB115" s="315"/>
      <c r="BC115" s="315"/>
      <c r="BD115" s="315"/>
    </row>
    <row r="116" spans="1:56" s="638" customFormat="1" ht="47.25" customHeight="1">
      <c r="A116" s="635">
        <v>109</v>
      </c>
      <c r="B116" s="499" t="s">
        <v>3680</v>
      </c>
      <c r="C116" s="499" t="s">
        <v>3681</v>
      </c>
      <c r="D116" s="499">
        <v>0</v>
      </c>
      <c r="E116" s="499"/>
      <c r="F116" s="324" t="s">
        <v>3682</v>
      </c>
      <c r="G116" s="535" t="s">
        <v>3683</v>
      </c>
      <c r="H116" s="636">
        <v>0</v>
      </c>
      <c r="I116" s="635" t="s">
        <v>379</v>
      </c>
      <c r="J116" s="635"/>
      <c r="K116" s="635"/>
      <c r="L116" s="637">
        <v>10</v>
      </c>
      <c r="M116" s="499"/>
      <c r="N116" s="499"/>
      <c r="O116" s="499"/>
      <c r="P116" s="499"/>
      <c r="Q116" s="499"/>
      <c r="R116" s="499"/>
      <c r="S116" s="499"/>
      <c r="T116" s="499"/>
      <c r="U116" s="499">
        <f t="shared" si="6"/>
        <v>0</v>
      </c>
      <c r="V116" s="495">
        <f t="shared" si="7"/>
        <v>5</v>
      </c>
      <c r="W116" s="496"/>
      <c r="X116" s="496"/>
      <c r="Y116" s="496"/>
      <c r="Z116" s="502"/>
      <c r="AA116" s="496"/>
      <c r="AB116" s="496"/>
      <c r="AC116" s="496"/>
      <c r="AD116" s="520">
        <v>5</v>
      </c>
      <c r="AE116" s="496"/>
      <c r="AF116" s="498"/>
      <c r="AG116" s="499"/>
      <c r="AH116" s="499"/>
      <c r="AI116" s="499">
        <f t="shared" si="8"/>
        <v>0</v>
      </c>
      <c r="AJ116" s="324"/>
      <c r="AK116" s="316">
        <f>VLOOKUP(B116,'[1]BCDG-CG KT'!C$14:BC$962,53,0)</f>
        <v>0</v>
      </c>
      <c r="AL116" s="316"/>
      <c r="AM116" s="315"/>
      <c r="AN116" s="315"/>
      <c r="AO116" s="315"/>
      <c r="AP116" s="315"/>
      <c r="AQ116" s="315"/>
      <c r="AR116" s="315"/>
      <c r="AS116" s="315"/>
      <c r="AT116" s="315"/>
      <c r="AU116" s="315"/>
      <c r="AV116" s="315"/>
      <c r="AW116" s="315"/>
      <c r="AX116" s="315"/>
      <c r="AY116" s="315"/>
      <c r="AZ116" s="315"/>
      <c r="BA116" s="315"/>
      <c r="BB116" s="315"/>
      <c r="BC116" s="315"/>
      <c r="BD116" s="315"/>
    </row>
    <row r="117" spans="1:56" s="638" customFormat="1" ht="47.25" customHeight="1">
      <c r="A117" s="635">
        <v>110</v>
      </c>
      <c r="B117" s="499" t="s">
        <v>3684</v>
      </c>
      <c r="C117" s="499" t="s">
        <v>3685</v>
      </c>
      <c r="D117" s="499">
        <v>0</v>
      </c>
      <c r="E117" s="499"/>
      <c r="F117" s="324" t="s">
        <v>3686</v>
      </c>
      <c r="G117" s="324"/>
      <c r="H117" s="636" t="s">
        <v>3687</v>
      </c>
      <c r="I117" s="635" t="s">
        <v>84</v>
      </c>
      <c r="J117" s="635"/>
      <c r="K117" s="635"/>
      <c r="L117" s="637">
        <v>20</v>
      </c>
      <c r="M117" s="499">
        <v>100</v>
      </c>
      <c r="N117" s="499"/>
      <c r="O117" s="499"/>
      <c r="P117" s="499"/>
      <c r="Q117" s="499"/>
      <c r="R117" s="499"/>
      <c r="S117" s="499"/>
      <c r="T117" s="499"/>
      <c r="U117" s="499">
        <f t="shared" si="6"/>
        <v>0</v>
      </c>
      <c r="V117" s="495">
        <f t="shared" si="7"/>
        <v>50</v>
      </c>
      <c r="W117" s="496"/>
      <c r="X117" s="496"/>
      <c r="Y117" s="496">
        <v>50</v>
      </c>
      <c r="Z117" s="502"/>
      <c r="AA117" s="496"/>
      <c r="AB117" s="496"/>
      <c r="AC117" s="496"/>
      <c r="AD117" s="496"/>
      <c r="AE117" s="496"/>
      <c r="AF117" s="498"/>
      <c r="AG117" s="499"/>
      <c r="AH117" s="499"/>
      <c r="AI117" s="499">
        <f t="shared" si="8"/>
        <v>0</v>
      </c>
      <c r="AJ117" s="324"/>
      <c r="AK117" s="316" t="str">
        <f>VLOOKUP(B117,'[1]BCDG-CG KT'!C$14:BC$962,53,0)</f>
        <v/>
      </c>
      <c r="AL117" s="316"/>
      <c r="AM117" s="315"/>
      <c r="AN117" s="315"/>
      <c r="AO117" s="315"/>
      <c r="AP117" s="315"/>
      <c r="AQ117" s="315"/>
      <c r="AR117" s="315"/>
      <c r="AS117" s="315"/>
      <c r="AT117" s="315"/>
      <c r="AU117" s="315"/>
      <c r="AV117" s="315"/>
      <c r="AW117" s="315"/>
      <c r="AX117" s="315"/>
      <c r="AY117" s="315"/>
      <c r="AZ117" s="315"/>
      <c r="BA117" s="315"/>
      <c r="BB117" s="315"/>
      <c r="BC117" s="315"/>
      <c r="BD117" s="315"/>
    </row>
    <row r="118" spans="1:56" s="638" customFormat="1" ht="63" customHeight="1">
      <c r="A118" s="635">
        <v>111</v>
      </c>
      <c r="B118" s="499" t="s">
        <v>3688</v>
      </c>
      <c r="C118" s="499" t="s">
        <v>3689</v>
      </c>
      <c r="D118" s="499">
        <v>0</v>
      </c>
      <c r="E118" s="499"/>
      <c r="F118" s="324" t="s">
        <v>3690</v>
      </c>
      <c r="G118" s="324"/>
      <c r="H118" s="636">
        <v>0</v>
      </c>
      <c r="I118" s="635" t="s">
        <v>84</v>
      </c>
      <c r="J118" s="635"/>
      <c r="K118" s="635"/>
      <c r="L118" s="637">
        <v>100</v>
      </c>
      <c r="M118" s="499">
        <v>35</v>
      </c>
      <c r="N118" s="499"/>
      <c r="O118" s="499"/>
      <c r="P118" s="499"/>
      <c r="Q118" s="499"/>
      <c r="R118" s="499"/>
      <c r="S118" s="499"/>
      <c r="T118" s="499"/>
      <c r="U118" s="499">
        <f t="shared" si="6"/>
        <v>0</v>
      </c>
      <c r="V118" s="495">
        <f t="shared" si="7"/>
        <v>100</v>
      </c>
      <c r="W118" s="496"/>
      <c r="X118" s="496"/>
      <c r="Y118" s="496"/>
      <c r="Z118" s="502">
        <v>100</v>
      </c>
      <c r="AA118" s="496"/>
      <c r="AB118" s="496"/>
      <c r="AC118" s="496"/>
      <c r="AD118" s="496"/>
      <c r="AE118" s="496"/>
      <c r="AF118" s="498"/>
      <c r="AG118" s="499"/>
      <c r="AH118" s="499"/>
      <c r="AI118" s="499">
        <f t="shared" si="8"/>
        <v>0</v>
      </c>
      <c r="AJ118" s="324"/>
      <c r="AK118" s="316">
        <f>VLOOKUP(B118,'[1]BCDG-CG KT'!C$14:BC$962,53,0)</f>
        <v>0</v>
      </c>
      <c r="AL118" s="316"/>
      <c r="AM118" s="315"/>
      <c r="AN118" s="315"/>
      <c r="AO118" s="315"/>
      <c r="AP118" s="315"/>
      <c r="AQ118" s="315"/>
      <c r="AR118" s="315"/>
      <c r="AS118" s="315"/>
      <c r="AT118" s="315"/>
      <c r="AU118" s="315"/>
      <c r="AV118" s="315"/>
      <c r="AW118" s="315"/>
      <c r="AX118" s="315"/>
      <c r="AY118" s="315"/>
      <c r="AZ118" s="315"/>
      <c r="BA118" s="315"/>
      <c r="BB118" s="315"/>
      <c r="BC118" s="315"/>
      <c r="BD118" s="315"/>
    </row>
    <row r="119" spans="1:56" s="638" customFormat="1" ht="94.5" customHeight="1">
      <c r="A119" s="635">
        <v>112</v>
      </c>
      <c r="B119" s="499" t="s">
        <v>3691</v>
      </c>
      <c r="C119" s="499" t="s">
        <v>3692</v>
      </c>
      <c r="D119" s="499">
        <v>0</v>
      </c>
      <c r="E119" s="499"/>
      <c r="F119" s="324" t="s">
        <v>3693</v>
      </c>
      <c r="G119" s="324"/>
      <c r="H119" s="636">
        <v>0</v>
      </c>
      <c r="I119" s="635" t="s">
        <v>84</v>
      </c>
      <c r="J119" s="635"/>
      <c r="K119" s="635"/>
      <c r="L119" s="637">
        <v>100</v>
      </c>
      <c r="M119" s="499">
        <v>24</v>
      </c>
      <c r="N119" s="499"/>
      <c r="O119" s="499"/>
      <c r="P119" s="499"/>
      <c r="Q119" s="499"/>
      <c r="R119" s="499"/>
      <c r="S119" s="499"/>
      <c r="T119" s="499"/>
      <c r="U119" s="499">
        <f t="shared" si="6"/>
        <v>0</v>
      </c>
      <c r="V119" s="495">
        <f t="shared" si="7"/>
        <v>100</v>
      </c>
      <c r="W119" s="496"/>
      <c r="X119" s="496"/>
      <c r="Y119" s="496"/>
      <c r="Z119" s="502">
        <v>100</v>
      </c>
      <c r="AA119" s="496"/>
      <c r="AB119" s="496"/>
      <c r="AC119" s="496"/>
      <c r="AD119" s="496"/>
      <c r="AE119" s="496"/>
      <c r="AF119" s="498"/>
      <c r="AG119" s="499"/>
      <c r="AH119" s="499"/>
      <c r="AI119" s="499">
        <f t="shared" si="8"/>
        <v>0</v>
      </c>
      <c r="AJ119" s="324"/>
      <c r="AK119" s="316" t="str">
        <f>VLOOKUP(B119,'[1]BCDG-CG KT'!C$14:BC$962,53,0)</f>
        <v>Catalogue không đáp ứng HSMT</v>
      </c>
      <c r="AL119" s="316"/>
      <c r="AM119" s="315"/>
      <c r="AN119" s="315"/>
      <c r="AO119" s="315"/>
      <c r="AP119" s="315"/>
      <c r="AQ119" s="315"/>
      <c r="AR119" s="315"/>
      <c r="AS119" s="315"/>
      <c r="AT119" s="315"/>
      <c r="AU119" s="315"/>
      <c r="AV119" s="315"/>
      <c r="AW119" s="315"/>
      <c r="AX119" s="315"/>
      <c r="AY119" s="315"/>
      <c r="AZ119" s="315"/>
      <c r="BA119" s="315"/>
      <c r="BB119" s="315"/>
      <c r="BC119" s="315"/>
      <c r="BD119" s="315"/>
    </row>
    <row r="120" spans="1:56" s="638" customFormat="1" ht="47.25" customHeight="1">
      <c r="A120" s="635">
        <v>113</v>
      </c>
      <c r="B120" s="499" t="s">
        <v>3694</v>
      </c>
      <c r="C120" s="499" t="s">
        <v>3695</v>
      </c>
      <c r="D120" s="499">
        <v>0</v>
      </c>
      <c r="E120" s="499"/>
      <c r="F120" s="324" t="s">
        <v>3696</v>
      </c>
      <c r="G120" s="324"/>
      <c r="H120" s="636"/>
      <c r="I120" s="635" t="s">
        <v>84</v>
      </c>
      <c r="J120" s="635"/>
      <c r="K120" s="635"/>
      <c r="L120" s="637">
        <v>20</v>
      </c>
      <c r="M120" s="499"/>
      <c r="N120" s="499"/>
      <c r="O120" s="499"/>
      <c r="P120" s="499"/>
      <c r="Q120" s="499"/>
      <c r="R120" s="499"/>
      <c r="S120" s="499"/>
      <c r="T120" s="499"/>
      <c r="U120" s="499">
        <f t="shared" si="6"/>
        <v>0</v>
      </c>
      <c r="V120" s="495">
        <f t="shared" si="7"/>
        <v>20</v>
      </c>
      <c r="W120" s="496"/>
      <c r="X120" s="496"/>
      <c r="Y120" s="496"/>
      <c r="Z120" s="502">
        <v>20</v>
      </c>
      <c r="AA120" s="496"/>
      <c r="AB120" s="496"/>
      <c r="AC120" s="496"/>
      <c r="AD120" s="496"/>
      <c r="AE120" s="496"/>
      <c r="AF120" s="498"/>
      <c r="AG120" s="499">
        <v>0</v>
      </c>
      <c r="AH120" s="499"/>
      <c r="AI120" s="499">
        <f t="shared" si="8"/>
        <v>0</v>
      </c>
      <c r="AJ120" s="324"/>
      <c r="AK120" s="316" t="e">
        <f>VLOOKUP(B120,'[1]BCDG-CG KT'!C$14:BC$962,53,0)</f>
        <v>#N/A</v>
      </c>
      <c r="AL120" s="316"/>
      <c r="AM120" s="315"/>
      <c r="AN120" s="315"/>
      <c r="AO120" s="315"/>
      <c r="AP120" s="315"/>
      <c r="AQ120" s="315"/>
      <c r="AR120" s="315"/>
      <c r="AS120" s="315"/>
      <c r="AT120" s="315"/>
      <c r="AU120" s="315"/>
      <c r="AV120" s="315"/>
      <c r="AW120" s="315"/>
      <c r="AX120" s="315"/>
      <c r="AY120" s="315"/>
      <c r="AZ120" s="315"/>
      <c r="BA120" s="315"/>
      <c r="BB120" s="315"/>
      <c r="BC120" s="315"/>
      <c r="BD120" s="315"/>
    </row>
    <row r="121" spans="1:56" s="638" customFormat="1" ht="110.25" customHeight="1">
      <c r="A121" s="635">
        <v>114</v>
      </c>
      <c r="B121" s="499" t="s">
        <v>3697</v>
      </c>
      <c r="C121" s="499" t="s">
        <v>3698</v>
      </c>
      <c r="D121" s="499">
        <v>0</v>
      </c>
      <c r="E121" s="499"/>
      <c r="F121" s="324" t="s">
        <v>3699</v>
      </c>
      <c r="G121" s="324"/>
      <c r="H121" s="636" t="s">
        <v>3700</v>
      </c>
      <c r="I121" s="635" t="s">
        <v>84</v>
      </c>
      <c r="J121" s="635"/>
      <c r="K121" s="635"/>
      <c r="L121" s="637">
        <v>100</v>
      </c>
      <c r="M121" s="499">
        <v>35</v>
      </c>
      <c r="N121" s="499"/>
      <c r="O121" s="499"/>
      <c r="P121" s="499"/>
      <c r="Q121" s="499"/>
      <c r="R121" s="499"/>
      <c r="S121" s="499"/>
      <c r="T121" s="499"/>
      <c r="U121" s="499">
        <f t="shared" si="6"/>
        <v>0</v>
      </c>
      <c r="V121" s="495">
        <f t="shared" si="7"/>
        <v>100</v>
      </c>
      <c r="W121" s="496"/>
      <c r="X121" s="496"/>
      <c r="Y121" s="496"/>
      <c r="Z121" s="502">
        <v>100</v>
      </c>
      <c r="AA121" s="496"/>
      <c r="AB121" s="496"/>
      <c r="AC121" s="496"/>
      <c r="AD121" s="496"/>
      <c r="AE121" s="496"/>
      <c r="AF121" s="498"/>
      <c r="AG121" s="499"/>
      <c r="AH121" s="499"/>
      <c r="AI121" s="499">
        <f t="shared" si="8"/>
        <v>0</v>
      </c>
      <c r="AJ121" s="324"/>
      <c r="AK121" s="316" t="str">
        <f>VLOOKUP(B121,'[1]BCDG-CG KT'!C$14:BC$962,53,0)</f>
        <v>Catalogue không đáp ứng HSMT</v>
      </c>
      <c r="AL121" s="316"/>
      <c r="AM121" s="315"/>
      <c r="AN121" s="315"/>
      <c r="AO121" s="315"/>
      <c r="AP121" s="315"/>
      <c r="AQ121" s="315"/>
      <c r="AR121" s="315"/>
      <c r="AS121" s="315"/>
      <c r="AT121" s="315"/>
      <c r="AU121" s="315"/>
      <c r="AV121" s="315"/>
      <c r="AW121" s="315"/>
      <c r="AX121" s="315"/>
      <c r="AY121" s="315"/>
      <c r="AZ121" s="315"/>
      <c r="BA121" s="315"/>
      <c r="BB121" s="315"/>
      <c r="BC121" s="315"/>
      <c r="BD121" s="315"/>
    </row>
    <row r="122" spans="1:56" s="638" customFormat="1" ht="94.5" customHeight="1">
      <c r="A122" s="635">
        <v>115</v>
      </c>
      <c r="B122" s="499" t="s">
        <v>3704</v>
      </c>
      <c r="C122" s="499" t="s">
        <v>3705</v>
      </c>
      <c r="D122" s="499">
        <v>0</v>
      </c>
      <c r="E122" s="499"/>
      <c r="F122" s="324" t="s">
        <v>3706</v>
      </c>
      <c r="G122" s="324"/>
      <c r="H122" s="636" t="s">
        <v>3707</v>
      </c>
      <c r="I122" s="635" t="s">
        <v>84</v>
      </c>
      <c r="J122" s="635"/>
      <c r="K122" s="635"/>
      <c r="L122" s="637">
        <v>5</v>
      </c>
      <c r="M122" s="499"/>
      <c r="N122" s="499"/>
      <c r="O122" s="499"/>
      <c r="P122" s="499"/>
      <c r="Q122" s="499"/>
      <c r="R122" s="499"/>
      <c r="S122" s="499"/>
      <c r="T122" s="499"/>
      <c r="U122" s="499">
        <f t="shared" si="6"/>
        <v>0</v>
      </c>
      <c r="V122" s="495">
        <f t="shared" si="7"/>
        <v>10</v>
      </c>
      <c r="W122" s="496"/>
      <c r="X122" s="496"/>
      <c r="Y122" s="496">
        <v>10</v>
      </c>
      <c r="Z122" s="502"/>
      <c r="AA122" s="496"/>
      <c r="AB122" s="496"/>
      <c r="AC122" s="496"/>
      <c r="AD122" s="496"/>
      <c r="AE122" s="496"/>
      <c r="AF122" s="498"/>
      <c r="AG122" s="499"/>
      <c r="AH122" s="499"/>
      <c r="AI122" s="499">
        <f t="shared" si="8"/>
        <v>0</v>
      </c>
      <c r="AJ122" s="324"/>
      <c r="AK122" s="316">
        <f>VLOOKUP(B122,'[1]BCDG-CG KT'!C$14:BC$962,53,0)</f>
        <v>0</v>
      </c>
      <c r="AL122" s="316"/>
      <c r="AM122" s="315"/>
      <c r="AN122" s="315"/>
      <c r="AO122" s="315"/>
      <c r="AP122" s="315"/>
      <c r="AQ122" s="315"/>
      <c r="AR122" s="315"/>
      <c r="AS122" s="315"/>
      <c r="AT122" s="315"/>
      <c r="AU122" s="315"/>
      <c r="AV122" s="315"/>
      <c r="AW122" s="315"/>
      <c r="AX122" s="315"/>
      <c r="AY122" s="315"/>
      <c r="AZ122" s="315"/>
      <c r="BA122" s="315"/>
      <c r="BB122" s="315"/>
      <c r="BC122" s="315"/>
      <c r="BD122" s="315"/>
    </row>
    <row r="123" spans="1:56" s="638" customFormat="1" ht="94.5" customHeight="1">
      <c r="A123" s="635">
        <v>116</v>
      </c>
      <c r="B123" s="499" t="s">
        <v>3708</v>
      </c>
      <c r="C123" s="499" t="s">
        <v>3709</v>
      </c>
      <c r="D123" s="499">
        <v>0</v>
      </c>
      <c r="E123" s="499"/>
      <c r="F123" s="324" t="s">
        <v>3710</v>
      </c>
      <c r="G123" s="324"/>
      <c r="H123" s="636" t="s">
        <v>3707</v>
      </c>
      <c r="I123" s="635" t="s">
        <v>84</v>
      </c>
      <c r="J123" s="635"/>
      <c r="K123" s="635"/>
      <c r="L123" s="637">
        <v>5</v>
      </c>
      <c r="M123" s="499"/>
      <c r="N123" s="499"/>
      <c r="O123" s="499"/>
      <c r="P123" s="499"/>
      <c r="Q123" s="499"/>
      <c r="R123" s="499"/>
      <c r="S123" s="499"/>
      <c r="T123" s="499"/>
      <c r="U123" s="499">
        <f t="shared" si="6"/>
        <v>0</v>
      </c>
      <c r="V123" s="495">
        <f t="shared" si="7"/>
        <v>10</v>
      </c>
      <c r="W123" s="496"/>
      <c r="X123" s="496"/>
      <c r="Y123" s="496">
        <v>10</v>
      </c>
      <c r="Z123" s="502"/>
      <c r="AA123" s="496"/>
      <c r="AB123" s="496"/>
      <c r="AC123" s="496"/>
      <c r="AD123" s="496"/>
      <c r="AE123" s="496"/>
      <c r="AF123" s="498"/>
      <c r="AG123" s="499"/>
      <c r="AH123" s="499"/>
      <c r="AI123" s="499">
        <f t="shared" si="8"/>
        <v>0</v>
      </c>
      <c r="AJ123" s="324"/>
      <c r="AK123" s="316">
        <f>VLOOKUP(B123,'[1]BCDG-CG KT'!C$14:BC$962,53,0)</f>
        <v>0</v>
      </c>
      <c r="AL123" s="316"/>
      <c r="AM123" s="315"/>
      <c r="AN123" s="315"/>
      <c r="AO123" s="315"/>
      <c r="AP123" s="315"/>
      <c r="AQ123" s="315"/>
      <c r="AR123" s="315"/>
      <c r="AS123" s="315"/>
      <c r="AT123" s="315"/>
      <c r="AU123" s="315"/>
      <c r="AV123" s="315"/>
      <c r="AW123" s="315"/>
      <c r="AX123" s="315"/>
      <c r="AY123" s="315"/>
      <c r="AZ123" s="315"/>
      <c r="BA123" s="315"/>
      <c r="BB123" s="315"/>
      <c r="BC123" s="315"/>
      <c r="BD123" s="315"/>
    </row>
    <row r="124" spans="1:56" s="638" customFormat="1" ht="94.5" customHeight="1">
      <c r="A124" s="635">
        <v>117</v>
      </c>
      <c r="B124" s="499" t="s">
        <v>3711</v>
      </c>
      <c r="C124" s="499" t="s">
        <v>3712</v>
      </c>
      <c r="D124" s="499">
        <v>0</v>
      </c>
      <c r="E124" s="499"/>
      <c r="F124" s="324" t="s">
        <v>3713</v>
      </c>
      <c r="G124" s="324"/>
      <c r="H124" s="636" t="s">
        <v>3707</v>
      </c>
      <c r="I124" s="635" t="s">
        <v>84</v>
      </c>
      <c r="J124" s="635"/>
      <c r="K124" s="635"/>
      <c r="L124" s="637">
        <v>5</v>
      </c>
      <c r="M124" s="499"/>
      <c r="N124" s="499"/>
      <c r="O124" s="499"/>
      <c r="P124" s="499"/>
      <c r="Q124" s="499"/>
      <c r="R124" s="499"/>
      <c r="S124" s="499"/>
      <c r="T124" s="499"/>
      <c r="U124" s="499">
        <f t="shared" si="6"/>
        <v>0</v>
      </c>
      <c r="V124" s="495">
        <f t="shared" si="7"/>
        <v>10</v>
      </c>
      <c r="W124" s="496"/>
      <c r="X124" s="496"/>
      <c r="Y124" s="496">
        <v>10</v>
      </c>
      <c r="Z124" s="502"/>
      <c r="AA124" s="496"/>
      <c r="AB124" s="496"/>
      <c r="AC124" s="496"/>
      <c r="AD124" s="496"/>
      <c r="AE124" s="496"/>
      <c r="AF124" s="498"/>
      <c r="AG124" s="499"/>
      <c r="AH124" s="499"/>
      <c r="AI124" s="499">
        <f t="shared" si="8"/>
        <v>0</v>
      </c>
      <c r="AJ124" s="324"/>
      <c r="AK124" s="316">
        <f>VLOOKUP(B124,'[1]BCDG-CG KT'!C$14:BC$962,53,0)</f>
        <v>0</v>
      </c>
      <c r="AL124" s="316"/>
      <c r="AM124" s="315"/>
      <c r="AN124" s="315"/>
      <c r="AO124" s="315"/>
      <c r="AP124" s="315"/>
      <c r="AQ124" s="315"/>
      <c r="AR124" s="315"/>
      <c r="AS124" s="315"/>
      <c r="AT124" s="315"/>
      <c r="AU124" s="315"/>
      <c r="AV124" s="315"/>
      <c r="AW124" s="315"/>
      <c r="AX124" s="315"/>
      <c r="AY124" s="315"/>
      <c r="AZ124" s="315"/>
      <c r="BA124" s="315"/>
      <c r="BB124" s="315"/>
      <c r="BC124" s="315"/>
      <c r="BD124" s="315"/>
    </row>
    <row r="125" spans="1:56" s="638" customFormat="1" ht="47.25" customHeight="1">
      <c r="A125" s="635">
        <v>118</v>
      </c>
      <c r="B125" s="499" t="s">
        <v>3714</v>
      </c>
      <c r="C125" s="499" t="s">
        <v>3715</v>
      </c>
      <c r="D125" s="499">
        <v>0</v>
      </c>
      <c r="E125" s="499"/>
      <c r="F125" s="324" t="s">
        <v>3716</v>
      </c>
      <c r="G125" s="324"/>
      <c r="H125" s="636">
        <v>0</v>
      </c>
      <c r="I125" s="635" t="s">
        <v>84</v>
      </c>
      <c r="J125" s="635"/>
      <c r="K125" s="635"/>
      <c r="L125" s="637">
        <v>5</v>
      </c>
      <c r="M125" s="499"/>
      <c r="N125" s="499"/>
      <c r="O125" s="499"/>
      <c r="P125" s="499"/>
      <c r="Q125" s="499"/>
      <c r="R125" s="499"/>
      <c r="S125" s="499"/>
      <c r="T125" s="499"/>
      <c r="U125" s="499">
        <f t="shared" si="6"/>
        <v>0</v>
      </c>
      <c r="V125" s="495">
        <f t="shared" si="7"/>
        <v>5</v>
      </c>
      <c r="W125" s="496"/>
      <c r="X125" s="496"/>
      <c r="Y125" s="496">
        <v>5</v>
      </c>
      <c r="Z125" s="502"/>
      <c r="AA125" s="496"/>
      <c r="AB125" s="496"/>
      <c r="AC125" s="496"/>
      <c r="AD125" s="496"/>
      <c r="AE125" s="496"/>
      <c r="AF125" s="498"/>
      <c r="AG125" s="499"/>
      <c r="AH125" s="499"/>
      <c r="AI125" s="499">
        <f t="shared" si="8"/>
        <v>0</v>
      </c>
      <c r="AJ125" s="324"/>
      <c r="AK125" s="316">
        <f>VLOOKUP(B125,'[1]BCDG-CG KT'!C$14:BC$962,53,0)</f>
        <v>0</v>
      </c>
      <c r="AL125" s="316"/>
      <c r="AM125" s="315"/>
      <c r="AN125" s="315"/>
      <c r="AO125" s="315"/>
      <c r="AP125" s="315"/>
      <c r="AQ125" s="315"/>
      <c r="AR125" s="315"/>
      <c r="AS125" s="315"/>
      <c r="AT125" s="315"/>
      <c r="AU125" s="315"/>
      <c r="AV125" s="315"/>
      <c r="AW125" s="315"/>
      <c r="AX125" s="315"/>
      <c r="AY125" s="315"/>
      <c r="AZ125" s="315"/>
      <c r="BA125" s="315"/>
      <c r="BB125" s="315"/>
      <c r="BC125" s="315"/>
      <c r="BD125" s="315"/>
    </row>
    <row r="126" spans="1:56" s="638" customFormat="1" ht="148.5" customHeight="1">
      <c r="A126" s="635">
        <v>119</v>
      </c>
      <c r="B126" s="499" t="s">
        <v>3717</v>
      </c>
      <c r="C126" s="499" t="s">
        <v>3718</v>
      </c>
      <c r="D126" s="499">
        <v>0</v>
      </c>
      <c r="E126" s="499"/>
      <c r="F126" s="324" t="s">
        <v>3719</v>
      </c>
      <c r="G126" s="324"/>
      <c r="H126" s="636">
        <v>0</v>
      </c>
      <c r="I126" s="635" t="s">
        <v>84</v>
      </c>
      <c r="J126" s="635"/>
      <c r="K126" s="635"/>
      <c r="L126" s="637">
        <v>5</v>
      </c>
      <c r="M126" s="499"/>
      <c r="N126" s="499"/>
      <c r="O126" s="499"/>
      <c r="P126" s="499"/>
      <c r="Q126" s="499"/>
      <c r="R126" s="499"/>
      <c r="S126" s="499"/>
      <c r="T126" s="499"/>
      <c r="U126" s="499">
        <f t="shared" si="6"/>
        <v>0</v>
      </c>
      <c r="V126" s="495">
        <f t="shared" si="7"/>
        <v>5</v>
      </c>
      <c r="W126" s="496"/>
      <c r="X126" s="496"/>
      <c r="Y126" s="496">
        <v>5</v>
      </c>
      <c r="Z126" s="502"/>
      <c r="AA126" s="496"/>
      <c r="AB126" s="496"/>
      <c r="AC126" s="496"/>
      <c r="AD126" s="496"/>
      <c r="AE126" s="496"/>
      <c r="AF126" s="498"/>
      <c r="AG126" s="499"/>
      <c r="AH126" s="499"/>
      <c r="AI126" s="499">
        <f t="shared" si="8"/>
        <v>0</v>
      </c>
      <c r="AJ126" s="324"/>
      <c r="AK126" s="316" t="str">
        <f>VLOOKUP(B126,'[1]BCDG-CG KT'!C$14:BC$962,53,0)</f>
        <v>Khác thông số :
 HSMT :Kích thước 150 x 150mm 
- Dùng với vít High Torque HT chống long vít.
HSDT : Kích thước 148 x 148mm
- Dùng với vít hệ thống 1.5/1.6mm</v>
      </c>
      <c r="AL126" s="316"/>
      <c r="AM126" s="315"/>
      <c r="AN126" s="315"/>
      <c r="AO126" s="315"/>
      <c r="AP126" s="315"/>
      <c r="AQ126" s="315"/>
      <c r="AR126" s="315"/>
      <c r="AS126" s="315"/>
      <c r="AT126" s="315"/>
      <c r="AU126" s="315"/>
      <c r="AV126" s="315"/>
      <c r="AW126" s="315"/>
      <c r="AX126" s="315"/>
      <c r="AY126" s="315"/>
      <c r="AZ126" s="315"/>
      <c r="BA126" s="315"/>
      <c r="BB126" s="315"/>
      <c r="BC126" s="315"/>
      <c r="BD126" s="315"/>
    </row>
    <row r="127" spans="1:56" s="638" customFormat="1" ht="47.25" customHeight="1">
      <c r="A127" s="635">
        <v>120</v>
      </c>
      <c r="B127" s="499" t="s">
        <v>3720</v>
      </c>
      <c r="C127" s="499" t="s">
        <v>3721</v>
      </c>
      <c r="D127" s="499">
        <v>0</v>
      </c>
      <c r="E127" s="499"/>
      <c r="F127" s="324" t="s">
        <v>3722</v>
      </c>
      <c r="G127" s="324"/>
      <c r="H127" s="636">
        <v>0</v>
      </c>
      <c r="I127" s="635" t="s">
        <v>84</v>
      </c>
      <c r="J127" s="635"/>
      <c r="K127" s="635"/>
      <c r="L127" s="637">
        <v>5</v>
      </c>
      <c r="M127" s="499"/>
      <c r="N127" s="499"/>
      <c r="O127" s="499"/>
      <c r="P127" s="499"/>
      <c r="Q127" s="499"/>
      <c r="R127" s="499"/>
      <c r="S127" s="499"/>
      <c r="T127" s="499"/>
      <c r="U127" s="499">
        <f t="shared" si="6"/>
        <v>0</v>
      </c>
      <c r="V127" s="495">
        <f t="shared" si="7"/>
        <v>20</v>
      </c>
      <c r="W127" s="496"/>
      <c r="X127" s="496"/>
      <c r="Y127" s="496">
        <v>20</v>
      </c>
      <c r="Z127" s="502"/>
      <c r="AA127" s="496"/>
      <c r="AB127" s="496"/>
      <c r="AC127" s="496"/>
      <c r="AD127" s="496"/>
      <c r="AE127" s="496"/>
      <c r="AF127" s="498"/>
      <c r="AG127" s="499"/>
      <c r="AH127" s="499"/>
      <c r="AI127" s="499">
        <f t="shared" si="8"/>
        <v>0</v>
      </c>
      <c r="AJ127" s="324"/>
      <c r="AK127" s="316">
        <f>VLOOKUP(B127,'[1]BCDG-CG KT'!C$14:BC$962,53,0)</f>
        <v>0</v>
      </c>
      <c r="AL127" s="316"/>
      <c r="AM127" s="315"/>
      <c r="AN127" s="315"/>
      <c r="AO127" s="315"/>
      <c r="AP127" s="315"/>
      <c r="AQ127" s="315"/>
      <c r="AR127" s="315"/>
      <c r="AS127" s="315"/>
      <c r="AT127" s="315"/>
      <c r="AU127" s="315"/>
      <c r="AV127" s="315"/>
      <c r="AW127" s="315"/>
      <c r="AX127" s="315"/>
      <c r="AY127" s="315"/>
      <c r="AZ127" s="315"/>
      <c r="BA127" s="315"/>
      <c r="BB127" s="315"/>
      <c r="BC127" s="315"/>
      <c r="BD127" s="315"/>
    </row>
    <row r="128" spans="1:56" s="638" customFormat="1" ht="47.25" customHeight="1">
      <c r="A128" s="635">
        <v>121</v>
      </c>
      <c r="B128" s="499" t="s">
        <v>3723</v>
      </c>
      <c r="C128" s="499" t="s">
        <v>3724</v>
      </c>
      <c r="D128" s="499">
        <v>0</v>
      </c>
      <c r="E128" s="499"/>
      <c r="F128" s="324" t="s">
        <v>3725</v>
      </c>
      <c r="G128" s="324"/>
      <c r="H128" s="636">
        <v>0</v>
      </c>
      <c r="I128" s="635" t="s">
        <v>84</v>
      </c>
      <c r="J128" s="635"/>
      <c r="K128" s="635"/>
      <c r="L128" s="637">
        <v>10</v>
      </c>
      <c r="M128" s="499"/>
      <c r="N128" s="499"/>
      <c r="O128" s="499"/>
      <c r="P128" s="499"/>
      <c r="Q128" s="499"/>
      <c r="R128" s="499"/>
      <c r="S128" s="499"/>
      <c r="T128" s="499"/>
      <c r="U128" s="499">
        <f t="shared" si="6"/>
        <v>0</v>
      </c>
      <c r="V128" s="495">
        <f t="shared" si="7"/>
        <v>10</v>
      </c>
      <c r="W128" s="496"/>
      <c r="X128" s="496"/>
      <c r="Y128" s="496">
        <v>10</v>
      </c>
      <c r="Z128" s="502"/>
      <c r="AA128" s="496"/>
      <c r="AB128" s="496"/>
      <c r="AC128" s="496"/>
      <c r="AD128" s="496"/>
      <c r="AE128" s="496"/>
      <c r="AF128" s="498"/>
      <c r="AG128" s="499"/>
      <c r="AH128" s="499"/>
      <c r="AI128" s="499">
        <f t="shared" si="8"/>
        <v>0</v>
      </c>
      <c r="AJ128" s="324"/>
      <c r="AK128" s="316">
        <f>VLOOKUP(B128,'[1]BCDG-CG KT'!C$14:BC$962,53,0)</f>
        <v>0</v>
      </c>
      <c r="AL128" s="316"/>
      <c r="AM128" s="315"/>
      <c r="AN128" s="315"/>
      <c r="AO128" s="315"/>
      <c r="AP128" s="315"/>
      <c r="AQ128" s="315"/>
      <c r="AR128" s="315"/>
      <c r="AS128" s="315"/>
      <c r="AT128" s="315"/>
      <c r="AU128" s="315"/>
      <c r="AV128" s="315"/>
      <c r="AW128" s="315"/>
      <c r="AX128" s="315"/>
      <c r="AY128" s="315"/>
      <c r="AZ128" s="315"/>
      <c r="BA128" s="315"/>
      <c r="BB128" s="315"/>
      <c r="BC128" s="315"/>
      <c r="BD128" s="315"/>
    </row>
    <row r="129" spans="1:56" s="638" customFormat="1" ht="94.5" customHeight="1">
      <c r="A129" s="635">
        <v>122</v>
      </c>
      <c r="B129" s="499" t="s">
        <v>3726</v>
      </c>
      <c r="C129" s="499" t="s">
        <v>3727</v>
      </c>
      <c r="D129" s="499">
        <v>0</v>
      </c>
      <c r="E129" s="499"/>
      <c r="F129" s="324" t="s">
        <v>3728</v>
      </c>
      <c r="G129" s="324"/>
      <c r="H129" s="636">
        <v>0</v>
      </c>
      <c r="I129" s="635" t="s">
        <v>84</v>
      </c>
      <c r="J129" s="635"/>
      <c r="K129" s="635"/>
      <c r="L129" s="637">
        <v>50</v>
      </c>
      <c r="M129" s="499"/>
      <c r="N129" s="499"/>
      <c r="O129" s="499"/>
      <c r="P129" s="499"/>
      <c r="Q129" s="499"/>
      <c r="R129" s="499"/>
      <c r="S129" s="499"/>
      <c r="T129" s="499"/>
      <c r="U129" s="499">
        <f t="shared" si="6"/>
        <v>0</v>
      </c>
      <c r="V129" s="495">
        <f t="shared" si="7"/>
        <v>50</v>
      </c>
      <c r="W129" s="496"/>
      <c r="X129" s="496"/>
      <c r="Y129" s="496"/>
      <c r="Z129" s="502">
        <v>50</v>
      </c>
      <c r="AA129" s="496"/>
      <c r="AB129" s="496"/>
      <c r="AC129" s="496"/>
      <c r="AD129" s="496"/>
      <c r="AE129" s="496"/>
      <c r="AF129" s="498"/>
      <c r="AG129" s="499"/>
      <c r="AH129" s="499"/>
      <c r="AI129" s="499">
        <f t="shared" si="8"/>
        <v>0</v>
      </c>
      <c r="AJ129" s="324"/>
      <c r="AK129" s="316">
        <f>VLOOKUP(B129,'[1]BCDG-CG KT'!C$14:BC$962,53,0)</f>
        <v>0</v>
      </c>
      <c r="AL129" s="316"/>
      <c r="AM129" s="315"/>
      <c r="AN129" s="315"/>
      <c r="AO129" s="315"/>
      <c r="AP129" s="315"/>
      <c r="AQ129" s="315"/>
      <c r="AR129" s="315"/>
      <c r="AS129" s="315"/>
      <c r="AT129" s="315"/>
      <c r="AU129" s="315"/>
      <c r="AV129" s="315"/>
      <c r="AW129" s="315"/>
      <c r="AX129" s="315"/>
      <c r="AY129" s="315"/>
      <c r="AZ129" s="315"/>
      <c r="BA129" s="315"/>
      <c r="BB129" s="315"/>
      <c r="BC129" s="315"/>
      <c r="BD129" s="315"/>
    </row>
    <row r="130" spans="1:56" s="638" customFormat="1" ht="31.5" customHeight="1">
      <c r="A130" s="635">
        <v>123</v>
      </c>
      <c r="B130" s="499" t="s">
        <v>3729</v>
      </c>
      <c r="C130" s="499" t="s">
        <v>3730</v>
      </c>
      <c r="D130" s="499">
        <v>0</v>
      </c>
      <c r="E130" s="499"/>
      <c r="F130" s="324" t="s">
        <v>3731</v>
      </c>
      <c r="G130" s="324"/>
      <c r="H130" s="636" t="s">
        <v>3732</v>
      </c>
      <c r="I130" s="635" t="s">
        <v>3733</v>
      </c>
      <c r="J130" s="635"/>
      <c r="K130" s="635"/>
      <c r="L130" s="637">
        <v>10</v>
      </c>
      <c r="M130" s="499">
        <v>8</v>
      </c>
      <c r="N130" s="499"/>
      <c r="O130" s="499"/>
      <c r="P130" s="499"/>
      <c r="Q130" s="499"/>
      <c r="R130" s="499"/>
      <c r="S130" s="499"/>
      <c r="T130" s="499"/>
      <c r="U130" s="499">
        <f t="shared" si="6"/>
        <v>0</v>
      </c>
      <c r="V130" s="495">
        <f t="shared" si="7"/>
        <v>10</v>
      </c>
      <c r="W130" s="496"/>
      <c r="X130" s="496"/>
      <c r="Y130" s="496"/>
      <c r="Z130" s="502">
        <v>10</v>
      </c>
      <c r="AA130" s="496"/>
      <c r="AB130" s="496"/>
      <c r="AC130" s="496"/>
      <c r="AD130" s="496"/>
      <c r="AE130" s="496"/>
      <c r="AF130" s="498"/>
      <c r="AG130" s="499"/>
      <c r="AH130" s="499"/>
      <c r="AI130" s="499">
        <f t="shared" si="8"/>
        <v>0</v>
      </c>
      <c r="AJ130" s="324"/>
      <c r="AK130" s="316">
        <f>VLOOKUP(B130,'[1]BCDG-CG KT'!C$14:BC$962,53,0)</f>
        <v>0</v>
      </c>
      <c r="AL130" s="316"/>
      <c r="AM130" s="315"/>
      <c r="AN130" s="315"/>
      <c r="AO130" s="315"/>
      <c r="AP130" s="315"/>
      <c r="AQ130" s="315"/>
      <c r="AR130" s="315"/>
      <c r="AS130" s="315"/>
      <c r="AT130" s="315"/>
      <c r="AU130" s="315"/>
      <c r="AV130" s="315"/>
      <c r="AW130" s="315"/>
      <c r="AX130" s="315"/>
      <c r="AY130" s="315"/>
      <c r="AZ130" s="315"/>
      <c r="BA130" s="315"/>
      <c r="BB130" s="315"/>
      <c r="BC130" s="315"/>
      <c r="BD130" s="315"/>
    </row>
    <row r="131" spans="1:56" s="638" customFormat="1" ht="173.25" customHeight="1">
      <c r="A131" s="635">
        <v>124</v>
      </c>
      <c r="B131" s="499" t="s">
        <v>3734</v>
      </c>
      <c r="C131" s="499" t="s">
        <v>3735</v>
      </c>
      <c r="D131" s="499">
        <v>0</v>
      </c>
      <c r="E131" s="499"/>
      <c r="F131" s="324" t="s">
        <v>3736</v>
      </c>
      <c r="G131" s="324"/>
      <c r="H131" s="636" t="s">
        <v>3311</v>
      </c>
      <c r="I131" s="635" t="s">
        <v>84</v>
      </c>
      <c r="J131" s="635"/>
      <c r="K131" s="635"/>
      <c r="L131" s="637">
        <v>3</v>
      </c>
      <c r="M131" s="499">
        <v>5</v>
      </c>
      <c r="N131" s="499"/>
      <c r="O131" s="499"/>
      <c r="P131" s="499"/>
      <c r="Q131" s="499"/>
      <c r="R131" s="499"/>
      <c r="S131" s="499"/>
      <c r="T131" s="499"/>
      <c r="U131" s="499">
        <f t="shared" si="6"/>
        <v>0</v>
      </c>
      <c r="V131" s="495">
        <f t="shared" si="7"/>
        <v>2</v>
      </c>
      <c r="W131" s="496"/>
      <c r="X131" s="496"/>
      <c r="Y131" s="496">
        <v>2</v>
      </c>
      <c r="Z131" s="502"/>
      <c r="AA131" s="496"/>
      <c r="AB131" s="496"/>
      <c r="AC131" s="496"/>
      <c r="AD131" s="496"/>
      <c r="AE131" s="496"/>
      <c r="AF131" s="498"/>
      <c r="AG131" s="499"/>
      <c r="AH131" s="499"/>
      <c r="AI131" s="499">
        <f t="shared" si="8"/>
        <v>0</v>
      </c>
      <c r="AJ131" s="324"/>
      <c r="AK131" s="316">
        <f>VLOOKUP(B131,'[1]BCDG-CG KT'!C$14:BC$962,53,0)</f>
        <v>0</v>
      </c>
      <c r="AL131" s="316"/>
      <c r="AM131" s="315"/>
      <c r="AN131" s="315"/>
      <c r="AO131" s="315"/>
      <c r="AP131" s="315"/>
      <c r="AQ131" s="315"/>
      <c r="AR131" s="315"/>
      <c r="AS131" s="315"/>
      <c r="AT131" s="315"/>
      <c r="AU131" s="315"/>
      <c r="AV131" s="315"/>
      <c r="AW131" s="315"/>
      <c r="AX131" s="315"/>
      <c r="AY131" s="315"/>
      <c r="AZ131" s="315"/>
      <c r="BA131" s="315"/>
      <c r="BB131" s="315"/>
      <c r="BC131" s="315"/>
      <c r="BD131" s="315"/>
    </row>
    <row r="132" spans="1:56" s="638" customFormat="1" ht="141.75" customHeight="1">
      <c r="A132" s="635">
        <v>125</v>
      </c>
      <c r="B132" s="499" t="s">
        <v>3737</v>
      </c>
      <c r="C132" s="499" t="s">
        <v>3738</v>
      </c>
      <c r="D132" s="499">
        <v>0</v>
      </c>
      <c r="E132" s="499"/>
      <c r="F132" s="324" t="s">
        <v>3739</v>
      </c>
      <c r="G132" s="324"/>
      <c r="H132" s="636" t="s">
        <v>3311</v>
      </c>
      <c r="I132" s="635" t="s">
        <v>84</v>
      </c>
      <c r="J132" s="635"/>
      <c r="K132" s="635"/>
      <c r="L132" s="637">
        <v>3</v>
      </c>
      <c r="M132" s="499">
        <v>5</v>
      </c>
      <c r="N132" s="499"/>
      <c r="O132" s="499"/>
      <c r="P132" s="499"/>
      <c r="Q132" s="499"/>
      <c r="R132" s="499"/>
      <c r="S132" s="499"/>
      <c r="T132" s="499"/>
      <c r="U132" s="499">
        <f t="shared" si="6"/>
        <v>0</v>
      </c>
      <c r="V132" s="495">
        <f t="shared" si="7"/>
        <v>2</v>
      </c>
      <c r="W132" s="496"/>
      <c r="X132" s="496"/>
      <c r="Y132" s="496">
        <v>2</v>
      </c>
      <c r="Z132" s="502"/>
      <c r="AA132" s="496"/>
      <c r="AB132" s="496"/>
      <c r="AC132" s="496"/>
      <c r="AD132" s="496"/>
      <c r="AE132" s="496"/>
      <c r="AF132" s="498"/>
      <c r="AG132" s="499"/>
      <c r="AH132" s="499"/>
      <c r="AI132" s="499">
        <f t="shared" si="8"/>
        <v>0</v>
      </c>
      <c r="AJ132" s="324"/>
      <c r="AK132" s="316">
        <f>VLOOKUP(B132,'[1]BCDG-CG KT'!C$14:BC$962,53,0)</f>
        <v>0</v>
      </c>
      <c r="AL132" s="316"/>
      <c r="AM132" s="315"/>
      <c r="AN132" s="315"/>
      <c r="AO132" s="315"/>
      <c r="AP132" s="315"/>
      <c r="AQ132" s="315"/>
      <c r="AR132" s="315"/>
      <c r="AS132" s="315"/>
      <c r="AT132" s="315"/>
      <c r="AU132" s="315"/>
      <c r="AV132" s="315"/>
      <c r="AW132" s="315"/>
      <c r="AX132" s="315"/>
      <c r="AY132" s="315"/>
      <c r="AZ132" s="315"/>
      <c r="BA132" s="315"/>
      <c r="BB132" s="315"/>
      <c r="BC132" s="315"/>
      <c r="BD132" s="315"/>
    </row>
    <row r="133" spans="1:56" s="638" customFormat="1" ht="204.75" customHeight="1">
      <c r="A133" s="635">
        <v>126</v>
      </c>
      <c r="B133" s="499" t="s">
        <v>3740</v>
      </c>
      <c r="C133" s="499" t="s">
        <v>3741</v>
      </c>
      <c r="D133" s="499">
        <v>0</v>
      </c>
      <c r="E133" s="499"/>
      <c r="F133" s="324" t="s">
        <v>3742</v>
      </c>
      <c r="G133" s="324"/>
      <c r="H133" s="636" t="s">
        <v>3311</v>
      </c>
      <c r="I133" s="635" t="s">
        <v>84</v>
      </c>
      <c r="J133" s="635"/>
      <c r="K133" s="635"/>
      <c r="L133" s="637">
        <v>5</v>
      </c>
      <c r="M133" s="499">
        <v>10</v>
      </c>
      <c r="N133" s="499"/>
      <c r="O133" s="499"/>
      <c r="P133" s="499"/>
      <c r="Q133" s="499"/>
      <c r="R133" s="499"/>
      <c r="S133" s="499"/>
      <c r="T133" s="499"/>
      <c r="U133" s="499">
        <f t="shared" si="6"/>
        <v>0</v>
      </c>
      <c r="V133" s="495">
        <f t="shared" si="7"/>
        <v>20</v>
      </c>
      <c r="W133" s="496"/>
      <c r="X133" s="496"/>
      <c r="Y133" s="496">
        <v>20</v>
      </c>
      <c r="Z133" s="502"/>
      <c r="AA133" s="496"/>
      <c r="AB133" s="496"/>
      <c r="AC133" s="496"/>
      <c r="AD133" s="496"/>
      <c r="AE133" s="496"/>
      <c r="AF133" s="498"/>
      <c r="AG133" s="499"/>
      <c r="AH133" s="499"/>
      <c r="AI133" s="499">
        <f t="shared" si="8"/>
        <v>0</v>
      </c>
      <c r="AJ133" s="324"/>
      <c r="AK133" s="316">
        <f>VLOOKUP(B133,'[1]BCDG-CG KT'!C$14:BC$962,53,0)</f>
        <v>0</v>
      </c>
      <c r="AL133" s="316"/>
      <c r="AM133" s="315"/>
      <c r="AN133" s="315"/>
      <c r="AO133" s="315"/>
      <c r="AP133" s="315"/>
      <c r="AQ133" s="315"/>
      <c r="AR133" s="315"/>
      <c r="AS133" s="315"/>
      <c r="AT133" s="315"/>
      <c r="AU133" s="315"/>
      <c r="AV133" s="315"/>
      <c r="AW133" s="315"/>
      <c r="AX133" s="315"/>
      <c r="AY133" s="315"/>
      <c r="AZ133" s="315"/>
      <c r="BA133" s="315"/>
      <c r="BB133" s="315"/>
      <c r="BC133" s="315"/>
      <c r="BD133" s="315"/>
    </row>
    <row r="134" spans="1:56" s="638" customFormat="1" ht="63" customHeight="1">
      <c r="A134" s="635">
        <v>127</v>
      </c>
      <c r="B134" s="499" t="s">
        <v>3746</v>
      </c>
      <c r="C134" s="499" t="s">
        <v>3747</v>
      </c>
      <c r="D134" s="499">
        <v>0</v>
      </c>
      <c r="E134" s="499"/>
      <c r="F134" s="324" t="s">
        <v>3748</v>
      </c>
      <c r="G134" s="324"/>
      <c r="H134" s="636" t="s">
        <v>3354</v>
      </c>
      <c r="I134" s="635" t="s">
        <v>84</v>
      </c>
      <c r="J134" s="635"/>
      <c r="K134" s="635"/>
      <c r="L134" s="637">
        <v>10</v>
      </c>
      <c r="M134" s="499"/>
      <c r="N134" s="499"/>
      <c r="O134" s="499"/>
      <c r="P134" s="499"/>
      <c r="Q134" s="499"/>
      <c r="R134" s="499"/>
      <c r="S134" s="499"/>
      <c r="T134" s="499"/>
      <c r="U134" s="499">
        <f t="shared" si="6"/>
        <v>0</v>
      </c>
      <c r="V134" s="495">
        <f t="shared" si="7"/>
        <v>50</v>
      </c>
      <c r="W134" s="496"/>
      <c r="X134" s="496"/>
      <c r="Y134" s="496">
        <v>50</v>
      </c>
      <c r="Z134" s="502"/>
      <c r="AA134" s="496"/>
      <c r="AB134" s="496"/>
      <c r="AC134" s="496"/>
      <c r="AD134" s="496"/>
      <c r="AE134" s="496"/>
      <c r="AF134" s="498"/>
      <c r="AG134" s="499"/>
      <c r="AH134" s="499"/>
      <c r="AI134" s="499">
        <f t="shared" si="8"/>
        <v>0</v>
      </c>
      <c r="AJ134" s="324"/>
      <c r="AK134" s="316">
        <f>VLOOKUP(B134,'[1]BCDG-CG KT'!C$14:BC$962,53,0)</f>
        <v>0</v>
      </c>
      <c r="AL134" s="316"/>
      <c r="AM134" s="315"/>
      <c r="AN134" s="315"/>
      <c r="AO134" s="315"/>
      <c r="AP134" s="315"/>
      <c r="AQ134" s="315"/>
      <c r="AR134" s="315"/>
      <c r="AS134" s="315"/>
      <c r="AT134" s="315"/>
      <c r="AU134" s="315"/>
      <c r="AV134" s="315"/>
      <c r="AW134" s="315"/>
      <c r="AX134" s="315"/>
      <c r="AY134" s="315"/>
      <c r="AZ134" s="315"/>
      <c r="BA134" s="315"/>
      <c r="BB134" s="315"/>
      <c r="BC134" s="315"/>
      <c r="BD134" s="315"/>
    </row>
    <row r="135" spans="1:56" s="638" customFormat="1" ht="63" customHeight="1">
      <c r="A135" s="635">
        <v>128</v>
      </c>
      <c r="B135" s="499" t="s">
        <v>3752</v>
      </c>
      <c r="C135" s="499" t="s">
        <v>3753</v>
      </c>
      <c r="D135" s="499">
        <v>0</v>
      </c>
      <c r="E135" s="499"/>
      <c r="F135" s="324" t="s">
        <v>3754</v>
      </c>
      <c r="G135" s="324"/>
      <c r="H135" s="636" t="s">
        <v>3707</v>
      </c>
      <c r="I135" s="635" t="s">
        <v>84</v>
      </c>
      <c r="J135" s="635"/>
      <c r="K135" s="635"/>
      <c r="L135" s="637">
        <v>30</v>
      </c>
      <c r="M135" s="499"/>
      <c r="N135" s="499"/>
      <c r="O135" s="499"/>
      <c r="P135" s="499"/>
      <c r="Q135" s="499"/>
      <c r="R135" s="499"/>
      <c r="S135" s="499"/>
      <c r="T135" s="499"/>
      <c r="U135" s="499">
        <f t="shared" si="6"/>
        <v>0</v>
      </c>
      <c r="V135" s="495">
        <f t="shared" si="7"/>
        <v>100</v>
      </c>
      <c r="W135" s="496"/>
      <c r="X135" s="496"/>
      <c r="Y135" s="496">
        <v>100</v>
      </c>
      <c r="Z135" s="502"/>
      <c r="AA135" s="496"/>
      <c r="AB135" s="496"/>
      <c r="AC135" s="496"/>
      <c r="AD135" s="496"/>
      <c r="AE135" s="496"/>
      <c r="AF135" s="498"/>
      <c r="AG135" s="499"/>
      <c r="AH135" s="499"/>
      <c r="AI135" s="499">
        <f t="shared" si="8"/>
        <v>0</v>
      </c>
      <c r="AJ135" s="324"/>
      <c r="AK135" s="316">
        <f>VLOOKUP(B135,'[1]BCDG-CG KT'!C$14:BC$962,53,0)</f>
        <v>0</v>
      </c>
      <c r="AL135" s="316"/>
      <c r="AM135" s="315"/>
      <c r="AN135" s="315"/>
      <c r="AO135" s="315"/>
      <c r="AP135" s="315"/>
      <c r="AQ135" s="315"/>
      <c r="AR135" s="315"/>
      <c r="AS135" s="315"/>
      <c r="AT135" s="315"/>
      <c r="AU135" s="315"/>
      <c r="AV135" s="315"/>
      <c r="AW135" s="315"/>
      <c r="AX135" s="315"/>
      <c r="AY135" s="315"/>
      <c r="AZ135" s="315"/>
      <c r="BA135" s="315"/>
      <c r="BB135" s="315"/>
      <c r="BC135" s="315"/>
      <c r="BD135" s="315"/>
    </row>
    <row r="136" spans="1:56" s="638" customFormat="1" ht="220.5" customHeight="1">
      <c r="A136" s="635">
        <v>129</v>
      </c>
      <c r="B136" s="499" t="s">
        <v>3755</v>
      </c>
      <c r="C136" s="499" t="s">
        <v>3756</v>
      </c>
      <c r="D136" s="499">
        <v>0</v>
      </c>
      <c r="E136" s="499"/>
      <c r="F136" s="324" t="s">
        <v>3757</v>
      </c>
      <c r="G136" s="324"/>
      <c r="H136" s="636" t="s">
        <v>3354</v>
      </c>
      <c r="I136" s="635" t="s">
        <v>84</v>
      </c>
      <c r="J136" s="635"/>
      <c r="K136" s="635"/>
      <c r="L136" s="637">
        <v>15</v>
      </c>
      <c r="M136" s="499">
        <v>5</v>
      </c>
      <c r="N136" s="499"/>
      <c r="O136" s="499"/>
      <c r="P136" s="499"/>
      <c r="Q136" s="499"/>
      <c r="R136" s="499"/>
      <c r="S136" s="499"/>
      <c r="T136" s="499"/>
      <c r="U136" s="499">
        <f t="shared" si="6"/>
        <v>0</v>
      </c>
      <c r="V136" s="495">
        <f t="shared" si="7"/>
        <v>10</v>
      </c>
      <c r="W136" s="496"/>
      <c r="X136" s="496"/>
      <c r="Y136" s="496">
        <v>10</v>
      </c>
      <c r="Z136" s="502"/>
      <c r="AA136" s="496"/>
      <c r="AB136" s="496"/>
      <c r="AC136" s="496"/>
      <c r="AD136" s="496"/>
      <c r="AE136" s="496"/>
      <c r="AF136" s="498"/>
      <c r="AG136" s="499"/>
      <c r="AH136" s="499"/>
      <c r="AI136" s="499">
        <f t="shared" si="8"/>
        <v>0</v>
      </c>
      <c r="AJ136" s="324"/>
      <c r="AK136" s="316" t="str">
        <f>VLOOKUP(B136,'[1]BCDG-CG KT'!C$14:BC$962,53,0)</f>
        <v/>
      </c>
      <c r="AL136" s="316"/>
      <c r="AM136" s="315"/>
      <c r="AN136" s="315"/>
      <c r="AO136" s="315"/>
      <c r="AP136" s="315"/>
      <c r="AQ136" s="315"/>
      <c r="AR136" s="315"/>
      <c r="AS136" s="315"/>
      <c r="AT136" s="315"/>
      <c r="AU136" s="315"/>
      <c r="AV136" s="315"/>
      <c r="AW136" s="315"/>
      <c r="AX136" s="315"/>
      <c r="AY136" s="315"/>
      <c r="AZ136" s="315"/>
      <c r="BA136" s="315"/>
      <c r="BB136" s="315"/>
      <c r="BC136" s="315"/>
      <c r="BD136" s="315"/>
    </row>
    <row r="137" spans="1:56" s="638" customFormat="1" ht="78.75" customHeight="1">
      <c r="A137" s="635">
        <v>130</v>
      </c>
      <c r="B137" s="499" t="s">
        <v>3758</v>
      </c>
      <c r="C137" s="499" t="s">
        <v>3759</v>
      </c>
      <c r="D137" s="499">
        <v>0</v>
      </c>
      <c r="E137" s="499"/>
      <c r="F137" s="324" t="s">
        <v>3760</v>
      </c>
      <c r="G137" s="324"/>
      <c r="H137" s="636">
        <v>0</v>
      </c>
      <c r="I137" s="635" t="s">
        <v>84</v>
      </c>
      <c r="J137" s="635"/>
      <c r="K137" s="635"/>
      <c r="L137" s="637">
        <v>10</v>
      </c>
      <c r="M137" s="499"/>
      <c r="N137" s="499"/>
      <c r="O137" s="499"/>
      <c r="P137" s="499"/>
      <c r="Q137" s="499"/>
      <c r="R137" s="499"/>
      <c r="S137" s="499"/>
      <c r="T137" s="499"/>
      <c r="U137" s="499">
        <f t="shared" si="6"/>
        <v>0</v>
      </c>
      <c r="V137" s="495">
        <f t="shared" si="7"/>
        <v>10</v>
      </c>
      <c r="W137" s="496"/>
      <c r="X137" s="496"/>
      <c r="Y137" s="496"/>
      <c r="Z137" s="502">
        <v>10</v>
      </c>
      <c r="AA137" s="496"/>
      <c r="AB137" s="496"/>
      <c r="AC137" s="496"/>
      <c r="AD137" s="496"/>
      <c r="AE137" s="496"/>
      <c r="AF137" s="498"/>
      <c r="AG137" s="499"/>
      <c r="AH137" s="499"/>
      <c r="AI137" s="499">
        <f t="shared" si="8"/>
        <v>0</v>
      </c>
      <c r="AJ137" s="324"/>
      <c r="AK137" s="316">
        <f>VLOOKUP(B137,'[1]BCDG-CG KT'!C$14:BC$962,53,0)</f>
        <v>0</v>
      </c>
      <c r="AL137" s="316"/>
      <c r="AM137" s="315"/>
      <c r="AN137" s="315"/>
      <c r="AO137" s="315"/>
      <c r="AP137" s="315"/>
      <c r="AQ137" s="315"/>
      <c r="AR137" s="315"/>
      <c r="AS137" s="315"/>
      <c r="AT137" s="315"/>
      <c r="AU137" s="315"/>
      <c r="AV137" s="315"/>
      <c r="AW137" s="315"/>
      <c r="AX137" s="315"/>
      <c r="AY137" s="315"/>
      <c r="AZ137" s="315"/>
      <c r="BA137" s="315"/>
      <c r="BB137" s="315"/>
      <c r="BC137" s="315"/>
      <c r="BD137" s="315"/>
    </row>
    <row r="138" spans="1:56" s="638" customFormat="1" ht="78.75" customHeight="1">
      <c r="A138" s="635">
        <v>131</v>
      </c>
      <c r="B138" s="499" t="s">
        <v>3761</v>
      </c>
      <c r="C138" s="499" t="s">
        <v>3762</v>
      </c>
      <c r="D138" s="499">
        <v>0</v>
      </c>
      <c r="E138" s="499"/>
      <c r="F138" s="324" t="s">
        <v>3763</v>
      </c>
      <c r="G138" s="324"/>
      <c r="H138" s="636">
        <v>0</v>
      </c>
      <c r="I138" s="635" t="s">
        <v>84</v>
      </c>
      <c r="J138" s="635"/>
      <c r="K138" s="635"/>
      <c r="L138" s="637">
        <v>10</v>
      </c>
      <c r="M138" s="499"/>
      <c r="N138" s="499"/>
      <c r="O138" s="499"/>
      <c r="P138" s="499"/>
      <c r="Q138" s="499"/>
      <c r="R138" s="499"/>
      <c r="S138" s="499"/>
      <c r="T138" s="499"/>
      <c r="U138" s="499">
        <f t="shared" si="6"/>
        <v>0</v>
      </c>
      <c r="V138" s="495">
        <f t="shared" si="7"/>
        <v>10</v>
      </c>
      <c r="W138" s="496"/>
      <c r="X138" s="496"/>
      <c r="Y138" s="496"/>
      <c r="Z138" s="502">
        <v>10</v>
      </c>
      <c r="AA138" s="496"/>
      <c r="AB138" s="496"/>
      <c r="AC138" s="496"/>
      <c r="AD138" s="496"/>
      <c r="AE138" s="496"/>
      <c r="AF138" s="498"/>
      <c r="AG138" s="499"/>
      <c r="AH138" s="499"/>
      <c r="AI138" s="499">
        <f t="shared" si="8"/>
        <v>0</v>
      </c>
      <c r="AJ138" s="324"/>
      <c r="AK138" s="316">
        <f>VLOOKUP(B138,'[1]BCDG-CG KT'!C$14:BC$962,53,0)</f>
        <v>0</v>
      </c>
      <c r="AL138" s="316"/>
      <c r="AM138" s="315"/>
      <c r="AN138" s="315"/>
      <c r="AO138" s="315"/>
      <c r="AP138" s="315"/>
      <c r="AQ138" s="315"/>
      <c r="AR138" s="315"/>
      <c r="AS138" s="315"/>
      <c r="AT138" s="315"/>
      <c r="AU138" s="315"/>
      <c r="AV138" s="315"/>
      <c r="AW138" s="315"/>
      <c r="AX138" s="315"/>
      <c r="AY138" s="315"/>
      <c r="AZ138" s="315"/>
      <c r="BA138" s="315"/>
      <c r="BB138" s="315"/>
      <c r="BC138" s="315"/>
      <c r="BD138" s="315"/>
    </row>
    <row r="139" spans="1:56" s="638" customFormat="1" ht="94.5" customHeight="1">
      <c r="A139" s="635">
        <v>132</v>
      </c>
      <c r="B139" s="499" t="s">
        <v>3764</v>
      </c>
      <c r="C139" s="499" t="s">
        <v>3765</v>
      </c>
      <c r="D139" s="499">
        <v>0</v>
      </c>
      <c r="E139" s="499"/>
      <c r="F139" s="324" t="s">
        <v>3766</v>
      </c>
      <c r="G139" s="324"/>
      <c r="H139" s="636" t="s">
        <v>3354</v>
      </c>
      <c r="I139" s="635" t="s">
        <v>84</v>
      </c>
      <c r="J139" s="635"/>
      <c r="K139" s="635"/>
      <c r="L139" s="637">
        <v>5</v>
      </c>
      <c r="M139" s="499"/>
      <c r="N139" s="499"/>
      <c r="O139" s="499"/>
      <c r="P139" s="499"/>
      <c r="Q139" s="499"/>
      <c r="R139" s="499"/>
      <c r="S139" s="499"/>
      <c r="T139" s="499"/>
      <c r="U139" s="499">
        <f t="shared" si="6"/>
        <v>0</v>
      </c>
      <c r="V139" s="495">
        <f t="shared" si="7"/>
        <v>10</v>
      </c>
      <c r="W139" s="496"/>
      <c r="X139" s="496"/>
      <c r="Y139" s="496"/>
      <c r="Z139" s="502">
        <v>10</v>
      </c>
      <c r="AA139" s="496"/>
      <c r="AB139" s="496"/>
      <c r="AC139" s="496"/>
      <c r="AD139" s="496"/>
      <c r="AE139" s="496"/>
      <c r="AF139" s="498"/>
      <c r="AG139" s="499"/>
      <c r="AH139" s="499"/>
      <c r="AI139" s="499">
        <f t="shared" si="8"/>
        <v>0</v>
      </c>
      <c r="AJ139" s="324"/>
      <c r="AK139" s="316" t="str">
        <f>VLOOKUP(B139,'[1]BCDG-CG KT'!C$14:BC$962,53,0)</f>
        <v/>
      </c>
      <c r="AL139" s="316"/>
      <c r="AM139" s="315"/>
      <c r="AN139" s="315"/>
      <c r="AO139" s="315"/>
      <c r="AP139" s="315"/>
      <c r="AQ139" s="315"/>
      <c r="AR139" s="315"/>
      <c r="AS139" s="315"/>
      <c r="AT139" s="315"/>
      <c r="AU139" s="315"/>
      <c r="AV139" s="315"/>
      <c r="AW139" s="315"/>
      <c r="AX139" s="315"/>
      <c r="AY139" s="315"/>
      <c r="AZ139" s="315"/>
      <c r="BA139" s="315"/>
      <c r="BB139" s="315"/>
      <c r="BC139" s="315"/>
      <c r="BD139" s="315"/>
    </row>
    <row r="140" spans="1:56" s="638" customFormat="1" ht="63" customHeight="1">
      <c r="A140" s="635">
        <v>133</v>
      </c>
      <c r="B140" s="499" t="s">
        <v>3767</v>
      </c>
      <c r="C140" s="499" t="s">
        <v>3768</v>
      </c>
      <c r="D140" s="499">
        <v>0</v>
      </c>
      <c r="E140" s="499"/>
      <c r="F140" s="324" t="s">
        <v>3769</v>
      </c>
      <c r="G140" s="324"/>
      <c r="H140" s="636" t="s">
        <v>3770</v>
      </c>
      <c r="I140" s="635" t="s">
        <v>84</v>
      </c>
      <c r="J140" s="635"/>
      <c r="K140" s="635"/>
      <c r="L140" s="637">
        <v>20</v>
      </c>
      <c r="M140" s="499">
        <v>30</v>
      </c>
      <c r="N140" s="499"/>
      <c r="O140" s="499"/>
      <c r="P140" s="499"/>
      <c r="Q140" s="499"/>
      <c r="R140" s="499"/>
      <c r="S140" s="499"/>
      <c r="T140" s="499"/>
      <c r="U140" s="499">
        <f t="shared" si="6"/>
        <v>0</v>
      </c>
      <c r="V140" s="495">
        <f t="shared" si="7"/>
        <v>20</v>
      </c>
      <c r="W140" s="496"/>
      <c r="X140" s="496"/>
      <c r="Y140" s="496"/>
      <c r="Z140" s="502">
        <v>20</v>
      </c>
      <c r="AA140" s="496"/>
      <c r="AB140" s="496"/>
      <c r="AC140" s="496"/>
      <c r="AD140" s="496"/>
      <c r="AE140" s="496"/>
      <c r="AF140" s="498"/>
      <c r="AG140" s="499"/>
      <c r="AH140" s="499"/>
      <c r="AI140" s="499">
        <f t="shared" si="8"/>
        <v>0</v>
      </c>
      <c r="AJ140" s="324"/>
      <c r="AK140" s="316">
        <f>VLOOKUP(B140,'[1]BCDG-CG KT'!C$14:BC$962,53,0)</f>
        <v>0</v>
      </c>
      <c r="AL140" s="316"/>
      <c r="AM140" s="315"/>
      <c r="AN140" s="315"/>
      <c r="AO140" s="315"/>
      <c r="AP140" s="315"/>
      <c r="AQ140" s="315"/>
      <c r="AR140" s="315"/>
      <c r="AS140" s="315"/>
      <c r="AT140" s="315"/>
      <c r="AU140" s="315"/>
      <c r="AV140" s="315"/>
      <c r="AW140" s="315"/>
      <c r="AX140" s="315"/>
      <c r="AY140" s="315"/>
      <c r="AZ140" s="315"/>
      <c r="BA140" s="315"/>
      <c r="BB140" s="315"/>
      <c r="BC140" s="315"/>
      <c r="BD140" s="315"/>
    </row>
    <row r="141" spans="1:56" s="638" customFormat="1" ht="63" customHeight="1">
      <c r="A141" s="635">
        <v>134</v>
      </c>
      <c r="B141" s="499" t="s">
        <v>3771</v>
      </c>
      <c r="C141" s="499" t="s">
        <v>3772</v>
      </c>
      <c r="D141" s="499">
        <v>0</v>
      </c>
      <c r="E141" s="499"/>
      <c r="F141" s="324" t="s">
        <v>3773</v>
      </c>
      <c r="G141" s="324"/>
      <c r="H141" s="636" t="s">
        <v>3770</v>
      </c>
      <c r="I141" s="635" t="s">
        <v>84</v>
      </c>
      <c r="J141" s="635"/>
      <c r="K141" s="635"/>
      <c r="L141" s="637">
        <v>30</v>
      </c>
      <c r="M141" s="499">
        <v>200</v>
      </c>
      <c r="N141" s="499"/>
      <c r="O141" s="499"/>
      <c r="P141" s="499"/>
      <c r="Q141" s="499"/>
      <c r="R141" s="499"/>
      <c r="S141" s="499"/>
      <c r="T141" s="499"/>
      <c r="U141" s="499">
        <f t="shared" si="6"/>
        <v>0</v>
      </c>
      <c r="V141" s="495">
        <f t="shared" si="7"/>
        <v>30</v>
      </c>
      <c r="W141" s="496"/>
      <c r="X141" s="496"/>
      <c r="Y141" s="496"/>
      <c r="Z141" s="502">
        <v>30</v>
      </c>
      <c r="AA141" s="496"/>
      <c r="AB141" s="496"/>
      <c r="AC141" s="496"/>
      <c r="AD141" s="496"/>
      <c r="AE141" s="496"/>
      <c r="AF141" s="498"/>
      <c r="AG141" s="499"/>
      <c r="AH141" s="499"/>
      <c r="AI141" s="499">
        <f t="shared" si="8"/>
        <v>0</v>
      </c>
      <c r="AJ141" s="324"/>
      <c r="AK141" s="316">
        <f>VLOOKUP(B141,'[1]BCDG-CG KT'!C$14:BC$962,53,0)</f>
        <v>0</v>
      </c>
      <c r="AL141" s="316"/>
      <c r="AM141" s="315"/>
      <c r="AN141" s="315"/>
      <c r="AO141" s="315"/>
      <c r="AP141" s="315"/>
      <c r="AQ141" s="315"/>
      <c r="AR141" s="315"/>
      <c r="AS141" s="315"/>
      <c r="AT141" s="315"/>
      <c r="AU141" s="315"/>
      <c r="AV141" s="315"/>
      <c r="AW141" s="315"/>
      <c r="AX141" s="315"/>
      <c r="AY141" s="315"/>
      <c r="AZ141" s="315"/>
      <c r="BA141" s="315"/>
      <c r="BB141" s="315"/>
      <c r="BC141" s="315"/>
      <c r="BD141" s="315"/>
    </row>
    <row r="142" spans="1:56" s="638" customFormat="1" ht="63" customHeight="1">
      <c r="A142" s="635">
        <v>135</v>
      </c>
      <c r="B142" s="499" t="s">
        <v>3774</v>
      </c>
      <c r="C142" s="499" t="s">
        <v>3775</v>
      </c>
      <c r="D142" s="499">
        <v>0</v>
      </c>
      <c r="E142" s="499"/>
      <c r="F142" s="324" t="s">
        <v>3776</v>
      </c>
      <c r="G142" s="324"/>
      <c r="H142" s="636" t="s">
        <v>3770</v>
      </c>
      <c r="I142" s="635" t="s">
        <v>84</v>
      </c>
      <c r="J142" s="635"/>
      <c r="K142" s="635"/>
      <c r="L142" s="637">
        <v>20</v>
      </c>
      <c r="M142" s="499">
        <v>8</v>
      </c>
      <c r="N142" s="499"/>
      <c r="O142" s="499"/>
      <c r="P142" s="499"/>
      <c r="Q142" s="499"/>
      <c r="R142" s="499"/>
      <c r="S142" s="499"/>
      <c r="T142" s="499"/>
      <c r="U142" s="499">
        <f t="shared" si="6"/>
        <v>0</v>
      </c>
      <c r="V142" s="495">
        <f t="shared" si="7"/>
        <v>20</v>
      </c>
      <c r="W142" s="496"/>
      <c r="X142" s="496"/>
      <c r="Y142" s="496"/>
      <c r="Z142" s="502">
        <v>20</v>
      </c>
      <c r="AA142" s="496"/>
      <c r="AB142" s="496"/>
      <c r="AC142" s="496"/>
      <c r="AD142" s="496"/>
      <c r="AE142" s="496"/>
      <c r="AF142" s="498"/>
      <c r="AG142" s="499"/>
      <c r="AH142" s="499"/>
      <c r="AI142" s="499">
        <f t="shared" si="8"/>
        <v>0</v>
      </c>
      <c r="AJ142" s="324"/>
      <c r="AK142" s="316">
        <f>VLOOKUP(B142,'[1]BCDG-CG KT'!C$14:BC$962,53,0)</f>
        <v>0</v>
      </c>
      <c r="AL142" s="316"/>
      <c r="AM142" s="315"/>
      <c r="AN142" s="315"/>
      <c r="AO142" s="315"/>
      <c r="AP142" s="315"/>
      <c r="AQ142" s="315"/>
      <c r="AR142" s="315"/>
      <c r="AS142" s="315"/>
      <c r="AT142" s="315"/>
      <c r="AU142" s="315"/>
      <c r="AV142" s="315"/>
      <c r="AW142" s="315"/>
      <c r="AX142" s="315"/>
      <c r="AY142" s="315"/>
      <c r="AZ142" s="315"/>
      <c r="BA142" s="315"/>
      <c r="BB142" s="315"/>
      <c r="BC142" s="315"/>
      <c r="BD142" s="315"/>
    </row>
    <row r="143" spans="1:56" s="638" customFormat="1" ht="47.25" customHeight="1">
      <c r="A143" s="635">
        <v>136</v>
      </c>
      <c r="B143" s="499" t="s">
        <v>3777</v>
      </c>
      <c r="C143" s="499" t="s">
        <v>3778</v>
      </c>
      <c r="D143" s="499">
        <v>0</v>
      </c>
      <c r="E143" s="499"/>
      <c r="F143" s="324" t="s">
        <v>3779</v>
      </c>
      <c r="G143" s="324"/>
      <c r="H143" s="636" t="s">
        <v>3770</v>
      </c>
      <c r="I143" s="635" t="s">
        <v>84</v>
      </c>
      <c r="J143" s="635"/>
      <c r="K143" s="635"/>
      <c r="L143" s="637">
        <v>20</v>
      </c>
      <c r="M143" s="499">
        <v>65</v>
      </c>
      <c r="N143" s="499"/>
      <c r="O143" s="499"/>
      <c r="P143" s="499"/>
      <c r="Q143" s="499"/>
      <c r="R143" s="499"/>
      <c r="S143" s="499"/>
      <c r="T143" s="499"/>
      <c r="U143" s="499">
        <f t="shared" si="6"/>
        <v>0</v>
      </c>
      <c r="V143" s="495">
        <f t="shared" si="7"/>
        <v>20</v>
      </c>
      <c r="W143" s="496"/>
      <c r="X143" s="496"/>
      <c r="Y143" s="496"/>
      <c r="Z143" s="502">
        <v>20</v>
      </c>
      <c r="AA143" s="496"/>
      <c r="AB143" s="496"/>
      <c r="AC143" s="496"/>
      <c r="AD143" s="496"/>
      <c r="AE143" s="496"/>
      <c r="AF143" s="498"/>
      <c r="AG143" s="499"/>
      <c r="AH143" s="499"/>
      <c r="AI143" s="499">
        <f t="shared" si="8"/>
        <v>0</v>
      </c>
      <c r="AJ143" s="324"/>
      <c r="AK143" s="316">
        <f>VLOOKUP(B143,'[1]BCDG-CG KT'!C$14:BC$962,53,0)</f>
        <v>0</v>
      </c>
      <c r="AL143" s="316"/>
      <c r="AM143" s="315"/>
      <c r="AN143" s="315"/>
      <c r="AO143" s="315"/>
      <c r="AP143" s="315"/>
      <c r="AQ143" s="315"/>
      <c r="AR143" s="315"/>
      <c r="AS143" s="315"/>
      <c r="AT143" s="315"/>
      <c r="AU143" s="315"/>
      <c r="AV143" s="315"/>
      <c r="AW143" s="315"/>
      <c r="AX143" s="315"/>
      <c r="AY143" s="315"/>
      <c r="AZ143" s="315"/>
      <c r="BA143" s="315"/>
      <c r="BB143" s="315"/>
      <c r="BC143" s="315"/>
      <c r="BD143" s="315"/>
    </row>
    <row r="144" spans="1:56" s="638" customFormat="1" ht="63" customHeight="1">
      <c r="A144" s="635">
        <v>137</v>
      </c>
      <c r="B144" s="499" t="s">
        <v>3780</v>
      </c>
      <c r="C144" s="499" t="s">
        <v>3781</v>
      </c>
      <c r="D144" s="499">
        <v>0</v>
      </c>
      <c r="E144" s="499"/>
      <c r="F144" s="324" t="s">
        <v>3782</v>
      </c>
      <c r="G144" s="324"/>
      <c r="H144" s="636" t="s">
        <v>3770</v>
      </c>
      <c r="I144" s="635" t="s">
        <v>84</v>
      </c>
      <c r="J144" s="635"/>
      <c r="K144" s="635"/>
      <c r="L144" s="637">
        <v>20</v>
      </c>
      <c r="M144" s="499">
        <v>115</v>
      </c>
      <c r="N144" s="499"/>
      <c r="O144" s="499"/>
      <c r="P144" s="499"/>
      <c r="Q144" s="499"/>
      <c r="R144" s="499"/>
      <c r="S144" s="499"/>
      <c r="T144" s="499"/>
      <c r="U144" s="499">
        <f t="shared" si="6"/>
        <v>0</v>
      </c>
      <c r="V144" s="495">
        <f t="shared" si="7"/>
        <v>20</v>
      </c>
      <c r="W144" s="496"/>
      <c r="X144" s="496"/>
      <c r="Y144" s="496"/>
      <c r="Z144" s="502">
        <v>20</v>
      </c>
      <c r="AA144" s="496"/>
      <c r="AB144" s="496"/>
      <c r="AC144" s="496"/>
      <c r="AD144" s="496"/>
      <c r="AE144" s="496"/>
      <c r="AF144" s="498"/>
      <c r="AG144" s="499"/>
      <c r="AH144" s="499"/>
      <c r="AI144" s="499">
        <f t="shared" si="8"/>
        <v>0</v>
      </c>
      <c r="AJ144" s="324"/>
      <c r="AK144" s="316">
        <f>VLOOKUP(B144,'[1]BCDG-CG KT'!C$14:BC$962,53,0)</f>
        <v>0</v>
      </c>
      <c r="AL144" s="316"/>
      <c r="AM144" s="315"/>
      <c r="AN144" s="315"/>
      <c r="AO144" s="315"/>
      <c r="AP144" s="315"/>
      <c r="AQ144" s="315"/>
      <c r="AR144" s="315"/>
      <c r="AS144" s="315"/>
      <c r="AT144" s="315"/>
      <c r="AU144" s="315"/>
      <c r="AV144" s="315"/>
      <c r="AW144" s="315"/>
      <c r="AX144" s="315"/>
      <c r="AY144" s="315"/>
      <c r="AZ144" s="315"/>
      <c r="BA144" s="315"/>
      <c r="BB144" s="315"/>
      <c r="BC144" s="315"/>
      <c r="BD144" s="315"/>
    </row>
    <row r="145" spans="1:56" s="638" customFormat="1" ht="47.25" customHeight="1">
      <c r="A145" s="635">
        <v>138</v>
      </c>
      <c r="B145" s="499" t="s">
        <v>3783</v>
      </c>
      <c r="C145" s="499" t="s">
        <v>3784</v>
      </c>
      <c r="D145" s="499">
        <v>0</v>
      </c>
      <c r="E145" s="499"/>
      <c r="F145" s="324" t="s">
        <v>3785</v>
      </c>
      <c r="G145" s="324"/>
      <c r="H145" s="636" t="s">
        <v>3770</v>
      </c>
      <c r="I145" s="635" t="s">
        <v>84</v>
      </c>
      <c r="J145" s="635"/>
      <c r="K145" s="635"/>
      <c r="L145" s="637">
        <v>10</v>
      </c>
      <c r="M145" s="499">
        <v>60</v>
      </c>
      <c r="N145" s="499"/>
      <c r="O145" s="499"/>
      <c r="P145" s="499"/>
      <c r="Q145" s="499"/>
      <c r="R145" s="499"/>
      <c r="S145" s="499"/>
      <c r="T145" s="499"/>
      <c r="U145" s="499">
        <f t="shared" si="6"/>
        <v>0</v>
      </c>
      <c r="V145" s="495">
        <f t="shared" si="7"/>
        <v>10</v>
      </c>
      <c r="W145" s="496"/>
      <c r="X145" s="496"/>
      <c r="Y145" s="496"/>
      <c r="Z145" s="502">
        <v>10</v>
      </c>
      <c r="AA145" s="496"/>
      <c r="AB145" s="496"/>
      <c r="AC145" s="496"/>
      <c r="AD145" s="496"/>
      <c r="AE145" s="496"/>
      <c r="AF145" s="498"/>
      <c r="AG145" s="499"/>
      <c r="AH145" s="499"/>
      <c r="AI145" s="499">
        <f t="shared" si="8"/>
        <v>0</v>
      </c>
      <c r="AJ145" s="324"/>
      <c r="AK145" s="316">
        <f>VLOOKUP(B145,'[1]BCDG-CG KT'!C$14:BC$962,53,0)</f>
        <v>0</v>
      </c>
      <c r="AL145" s="316"/>
      <c r="AM145" s="315"/>
      <c r="AN145" s="315"/>
      <c r="AO145" s="315"/>
      <c r="AP145" s="315"/>
      <c r="AQ145" s="315"/>
      <c r="AR145" s="315"/>
      <c r="AS145" s="315"/>
      <c r="AT145" s="315"/>
      <c r="AU145" s="315"/>
      <c r="AV145" s="315"/>
      <c r="AW145" s="315"/>
      <c r="AX145" s="315"/>
      <c r="AY145" s="315"/>
      <c r="AZ145" s="315"/>
      <c r="BA145" s="315"/>
      <c r="BB145" s="315"/>
      <c r="BC145" s="315"/>
      <c r="BD145" s="315"/>
    </row>
    <row r="146" spans="1:56" s="638" customFormat="1" ht="63" customHeight="1">
      <c r="A146" s="635">
        <v>139</v>
      </c>
      <c r="B146" s="499" t="s">
        <v>3786</v>
      </c>
      <c r="C146" s="499" t="s">
        <v>3787</v>
      </c>
      <c r="D146" s="499">
        <v>0</v>
      </c>
      <c r="E146" s="499"/>
      <c r="F146" s="324" t="s">
        <v>3788</v>
      </c>
      <c r="G146" s="324"/>
      <c r="H146" s="636" t="s">
        <v>3770</v>
      </c>
      <c r="I146" s="635" t="s">
        <v>84</v>
      </c>
      <c r="J146" s="635"/>
      <c r="K146" s="635"/>
      <c r="L146" s="637">
        <v>30</v>
      </c>
      <c r="M146" s="499"/>
      <c r="N146" s="499"/>
      <c r="O146" s="499"/>
      <c r="P146" s="499"/>
      <c r="Q146" s="499"/>
      <c r="R146" s="499"/>
      <c r="S146" s="499"/>
      <c r="T146" s="499"/>
      <c r="U146" s="499">
        <f t="shared" si="6"/>
        <v>0</v>
      </c>
      <c r="V146" s="495">
        <f t="shared" si="7"/>
        <v>30</v>
      </c>
      <c r="W146" s="496"/>
      <c r="X146" s="496"/>
      <c r="Y146" s="496"/>
      <c r="Z146" s="502">
        <v>30</v>
      </c>
      <c r="AA146" s="496"/>
      <c r="AB146" s="496"/>
      <c r="AC146" s="496"/>
      <c r="AD146" s="496"/>
      <c r="AE146" s="496"/>
      <c r="AF146" s="498"/>
      <c r="AG146" s="499"/>
      <c r="AH146" s="499"/>
      <c r="AI146" s="499">
        <f t="shared" si="8"/>
        <v>0</v>
      </c>
      <c r="AJ146" s="324"/>
      <c r="AK146" s="316">
        <f>VLOOKUP(B146,'[1]BCDG-CG KT'!C$14:BC$962,53,0)</f>
        <v>0</v>
      </c>
      <c r="AL146" s="316"/>
      <c r="AM146" s="315"/>
      <c r="AN146" s="315"/>
      <c r="AO146" s="315"/>
      <c r="AP146" s="315"/>
      <c r="AQ146" s="315"/>
      <c r="AR146" s="315"/>
      <c r="AS146" s="315"/>
      <c r="AT146" s="315"/>
      <c r="AU146" s="315"/>
      <c r="AV146" s="315"/>
      <c r="AW146" s="315"/>
      <c r="AX146" s="315"/>
      <c r="AY146" s="315"/>
      <c r="AZ146" s="315"/>
      <c r="BA146" s="315"/>
      <c r="BB146" s="315"/>
      <c r="BC146" s="315"/>
      <c r="BD146" s="315"/>
    </row>
    <row r="147" spans="1:56" s="638" customFormat="1" ht="78.75" customHeight="1">
      <c r="A147" s="635">
        <v>140</v>
      </c>
      <c r="B147" s="499" t="s">
        <v>3789</v>
      </c>
      <c r="C147" s="499" t="s">
        <v>3790</v>
      </c>
      <c r="D147" s="499">
        <v>0</v>
      </c>
      <c r="E147" s="499"/>
      <c r="F147" s="324" t="s">
        <v>3791</v>
      </c>
      <c r="G147" s="324"/>
      <c r="H147" s="636" t="s">
        <v>3770</v>
      </c>
      <c r="I147" s="635" t="s">
        <v>84</v>
      </c>
      <c r="J147" s="635"/>
      <c r="K147" s="635"/>
      <c r="L147" s="637">
        <v>20</v>
      </c>
      <c r="M147" s="499"/>
      <c r="N147" s="499"/>
      <c r="O147" s="499"/>
      <c r="P147" s="499"/>
      <c r="Q147" s="499"/>
      <c r="R147" s="499"/>
      <c r="S147" s="499"/>
      <c r="T147" s="499"/>
      <c r="U147" s="499">
        <f t="shared" si="6"/>
        <v>0</v>
      </c>
      <c r="V147" s="495">
        <f t="shared" si="7"/>
        <v>20</v>
      </c>
      <c r="W147" s="496"/>
      <c r="X147" s="496"/>
      <c r="Y147" s="496"/>
      <c r="Z147" s="502">
        <v>20</v>
      </c>
      <c r="AA147" s="496"/>
      <c r="AB147" s="496"/>
      <c r="AC147" s="496"/>
      <c r="AD147" s="496"/>
      <c r="AE147" s="496"/>
      <c r="AF147" s="498"/>
      <c r="AG147" s="499"/>
      <c r="AH147" s="499"/>
      <c r="AI147" s="499">
        <f t="shared" si="8"/>
        <v>0</v>
      </c>
      <c r="AJ147" s="324"/>
      <c r="AK147" s="316" t="str">
        <f>VLOOKUP(B147,'[1]BCDG-CG KT'!C$14:BC$962,53,0)</f>
        <v>Không đáp ứng yêu cầu kỹ thuật của E-HSMT:"Dùng vít 2.7/ 4.0 mm, đầu nẹp có 3 lỗ vít khóa đa hướng".</v>
      </c>
      <c r="AL147" s="316"/>
      <c r="AM147" s="315"/>
      <c r="AN147" s="315"/>
      <c r="AO147" s="315"/>
      <c r="AP147" s="315"/>
      <c r="AQ147" s="315"/>
      <c r="AR147" s="315"/>
      <c r="AS147" s="315"/>
      <c r="AT147" s="315"/>
      <c r="AU147" s="315"/>
      <c r="AV147" s="315"/>
      <c r="AW147" s="315"/>
      <c r="AX147" s="315"/>
      <c r="AY147" s="315"/>
      <c r="AZ147" s="315"/>
      <c r="BA147" s="315"/>
      <c r="BB147" s="315"/>
      <c r="BC147" s="315"/>
      <c r="BD147" s="315"/>
    </row>
    <row r="148" spans="1:56" s="638" customFormat="1" ht="78.75" customHeight="1">
      <c r="A148" s="635">
        <v>141</v>
      </c>
      <c r="B148" s="499" t="s">
        <v>3792</v>
      </c>
      <c r="C148" s="499" t="s">
        <v>3793</v>
      </c>
      <c r="D148" s="499">
        <v>0</v>
      </c>
      <c r="E148" s="499"/>
      <c r="F148" s="324" t="s">
        <v>3794</v>
      </c>
      <c r="G148" s="324"/>
      <c r="H148" s="636" t="s">
        <v>3770</v>
      </c>
      <c r="I148" s="635" t="s">
        <v>84</v>
      </c>
      <c r="J148" s="635"/>
      <c r="K148" s="635"/>
      <c r="L148" s="637">
        <v>20</v>
      </c>
      <c r="M148" s="499">
        <v>15</v>
      </c>
      <c r="N148" s="499"/>
      <c r="O148" s="499"/>
      <c r="P148" s="499"/>
      <c r="Q148" s="499"/>
      <c r="R148" s="499"/>
      <c r="S148" s="499"/>
      <c r="T148" s="499"/>
      <c r="U148" s="499">
        <f t="shared" si="6"/>
        <v>0</v>
      </c>
      <c r="V148" s="495">
        <f t="shared" si="7"/>
        <v>20</v>
      </c>
      <c r="W148" s="496"/>
      <c r="X148" s="496"/>
      <c r="Y148" s="496"/>
      <c r="Z148" s="502">
        <v>20</v>
      </c>
      <c r="AA148" s="496"/>
      <c r="AB148" s="496"/>
      <c r="AC148" s="496"/>
      <c r="AD148" s="496"/>
      <c r="AE148" s="496"/>
      <c r="AF148" s="498"/>
      <c r="AG148" s="499"/>
      <c r="AH148" s="499"/>
      <c r="AI148" s="499">
        <f t="shared" si="8"/>
        <v>0</v>
      </c>
      <c r="AJ148" s="324"/>
      <c r="AK148" s="316">
        <f>VLOOKUP(B148,'[1]BCDG-CG KT'!C$14:BC$962,53,0)</f>
        <v>0</v>
      </c>
      <c r="AL148" s="316"/>
      <c r="AM148" s="315"/>
      <c r="AN148" s="315"/>
      <c r="AO148" s="315"/>
      <c r="AP148" s="315"/>
      <c r="AQ148" s="315"/>
      <c r="AR148" s="315"/>
      <c r="AS148" s="315"/>
      <c r="AT148" s="315"/>
      <c r="AU148" s="315"/>
      <c r="AV148" s="315"/>
      <c r="AW148" s="315"/>
      <c r="AX148" s="315"/>
      <c r="AY148" s="315"/>
      <c r="AZ148" s="315"/>
      <c r="BA148" s="315"/>
      <c r="BB148" s="315"/>
      <c r="BC148" s="315"/>
      <c r="BD148" s="315"/>
    </row>
    <row r="149" spans="1:56" s="638" customFormat="1" ht="132" customHeight="1">
      <c r="A149" s="635">
        <v>142</v>
      </c>
      <c r="B149" s="499" t="s">
        <v>3795</v>
      </c>
      <c r="C149" s="499" t="s">
        <v>3796</v>
      </c>
      <c r="D149" s="499">
        <v>0</v>
      </c>
      <c r="E149" s="499"/>
      <c r="F149" s="324" t="s">
        <v>3797</v>
      </c>
      <c r="G149" s="324"/>
      <c r="H149" s="636" t="s">
        <v>3354</v>
      </c>
      <c r="I149" s="635" t="s">
        <v>84</v>
      </c>
      <c r="J149" s="635"/>
      <c r="K149" s="635"/>
      <c r="L149" s="637">
        <v>15</v>
      </c>
      <c r="M149" s="499">
        <v>35</v>
      </c>
      <c r="N149" s="499"/>
      <c r="O149" s="499"/>
      <c r="P149" s="499"/>
      <c r="Q149" s="499"/>
      <c r="R149" s="499"/>
      <c r="S149" s="499"/>
      <c r="T149" s="499"/>
      <c r="U149" s="499">
        <f t="shared" si="6"/>
        <v>0</v>
      </c>
      <c r="V149" s="495">
        <f t="shared" si="7"/>
        <v>5</v>
      </c>
      <c r="W149" s="496"/>
      <c r="X149" s="496"/>
      <c r="Y149" s="496"/>
      <c r="Z149" s="502">
        <v>5</v>
      </c>
      <c r="AA149" s="496"/>
      <c r="AB149" s="496"/>
      <c r="AC149" s="496"/>
      <c r="AD149" s="496"/>
      <c r="AE149" s="496"/>
      <c r="AF149" s="498"/>
      <c r="AG149" s="499"/>
      <c r="AH149" s="499"/>
      <c r="AI149" s="499">
        <f t="shared" si="8"/>
        <v>0</v>
      </c>
      <c r="AJ149" s="324"/>
      <c r="AK149" s="316" t="str">
        <f>VLOOKUP(B149,'[1]BCDG-CG KT'!C$14:BC$962,53,0)</f>
        <v>Đường kính vit không đạt theo HSMT( đã xin ý kiến CG) :
HSMT : Sử dụng vít tự khóa titanium đường kính 2.5mm-3.5mm,
HSDT : Sử dụng vít khoá đường kính 4.0mm</v>
      </c>
      <c r="AL149" s="316"/>
      <c r="AM149" s="315"/>
      <c r="AN149" s="315"/>
      <c r="AO149" s="315"/>
      <c r="AP149" s="315"/>
      <c r="AQ149" s="315"/>
      <c r="AR149" s="315"/>
      <c r="AS149" s="315"/>
      <c r="AT149" s="315"/>
      <c r="AU149" s="315"/>
      <c r="AV149" s="315"/>
      <c r="AW149" s="315"/>
      <c r="AX149" s="315"/>
      <c r="AY149" s="315"/>
      <c r="AZ149" s="315"/>
      <c r="BA149" s="315"/>
      <c r="BB149" s="315"/>
      <c r="BC149" s="315"/>
      <c r="BD149" s="315"/>
    </row>
    <row r="150" spans="1:56" s="638" customFormat="1" ht="115.5" customHeight="1">
      <c r="A150" s="635">
        <v>143</v>
      </c>
      <c r="B150" s="499" t="s">
        <v>3798</v>
      </c>
      <c r="C150" s="499" t="s">
        <v>3799</v>
      </c>
      <c r="D150" s="499">
        <v>0</v>
      </c>
      <c r="E150" s="499"/>
      <c r="F150" s="324" t="s">
        <v>3800</v>
      </c>
      <c r="G150" s="324"/>
      <c r="H150" s="636" t="s">
        <v>3354</v>
      </c>
      <c r="I150" s="635" t="s">
        <v>84</v>
      </c>
      <c r="J150" s="635"/>
      <c r="K150" s="635"/>
      <c r="L150" s="637">
        <v>20</v>
      </c>
      <c r="M150" s="499">
        <v>20</v>
      </c>
      <c r="N150" s="499"/>
      <c r="O150" s="499"/>
      <c r="P150" s="499"/>
      <c r="Q150" s="499"/>
      <c r="R150" s="499"/>
      <c r="S150" s="499"/>
      <c r="T150" s="499"/>
      <c r="U150" s="499">
        <f t="shared" si="6"/>
        <v>0</v>
      </c>
      <c r="V150" s="495">
        <f t="shared" si="7"/>
        <v>20</v>
      </c>
      <c r="W150" s="496"/>
      <c r="X150" s="496"/>
      <c r="Y150" s="496"/>
      <c r="Z150" s="502">
        <v>20</v>
      </c>
      <c r="AA150" s="496"/>
      <c r="AB150" s="496"/>
      <c r="AC150" s="496"/>
      <c r="AD150" s="496"/>
      <c r="AE150" s="496"/>
      <c r="AF150" s="498"/>
      <c r="AG150" s="499"/>
      <c r="AH150" s="499"/>
      <c r="AI150" s="499">
        <f t="shared" si="8"/>
        <v>0</v>
      </c>
      <c r="AJ150" s="324"/>
      <c r="AK150" s="316" t="str">
        <f>VLOOKUP(B150,'[1]BCDG-CG KT'!C$14:BC$962,53,0)</f>
        <v>Đường kính vit không đạt theo HSMT( đã xin ý kiến CG) :
HSMT : Vít tự khóa titanium đường kính 3.5mm
HSDT :Sử dụng vít khoá đường kính 4.0mm</v>
      </c>
      <c r="AL150" s="316"/>
      <c r="AM150" s="315"/>
      <c r="AN150" s="315"/>
      <c r="AO150" s="315"/>
      <c r="AP150" s="315"/>
      <c r="AQ150" s="315"/>
      <c r="AR150" s="315"/>
      <c r="AS150" s="315"/>
      <c r="AT150" s="315"/>
      <c r="AU150" s="315"/>
      <c r="AV150" s="315"/>
      <c r="AW150" s="315"/>
      <c r="AX150" s="315"/>
      <c r="AY150" s="315"/>
      <c r="AZ150" s="315"/>
      <c r="BA150" s="315"/>
      <c r="BB150" s="315"/>
      <c r="BC150" s="315"/>
      <c r="BD150" s="315"/>
    </row>
    <row r="151" spans="1:56" s="638" customFormat="1" ht="115.5" customHeight="1">
      <c r="A151" s="635">
        <v>144</v>
      </c>
      <c r="B151" s="499" t="s">
        <v>3801</v>
      </c>
      <c r="C151" s="499" t="s">
        <v>3802</v>
      </c>
      <c r="D151" s="499">
        <v>0</v>
      </c>
      <c r="E151" s="499"/>
      <c r="F151" s="324" t="s">
        <v>3803</v>
      </c>
      <c r="G151" s="324"/>
      <c r="H151" s="636" t="s">
        <v>3354</v>
      </c>
      <c r="I151" s="635" t="s">
        <v>84</v>
      </c>
      <c r="J151" s="635"/>
      <c r="K151" s="635"/>
      <c r="L151" s="637">
        <v>20</v>
      </c>
      <c r="M151" s="499"/>
      <c r="N151" s="499"/>
      <c r="O151" s="499"/>
      <c r="P151" s="499"/>
      <c r="Q151" s="499"/>
      <c r="R151" s="499"/>
      <c r="S151" s="499"/>
      <c r="T151" s="499"/>
      <c r="U151" s="499">
        <f t="shared" si="6"/>
        <v>0</v>
      </c>
      <c r="V151" s="495">
        <f t="shared" si="7"/>
        <v>20</v>
      </c>
      <c r="W151" s="496"/>
      <c r="X151" s="496"/>
      <c r="Y151" s="496"/>
      <c r="Z151" s="502">
        <v>20</v>
      </c>
      <c r="AA151" s="496"/>
      <c r="AB151" s="496"/>
      <c r="AC151" s="496"/>
      <c r="AD151" s="496"/>
      <c r="AE151" s="496"/>
      <c r="AF151" s="498"/>
      <c r="AG151" s="499"/>
      <c r="AH151" s="499"/>
      <c r="AI151" s="499">
        <f t="shared" si="8"/>
        <v>0</v>
      </c>
      <c r="AJ151" s="324"/>
      <c r="AK151" s="316" t="str">
        <f>VLOOKUP(B151,'[1]BCDG-CG KT'!C$14:BC$962,53,0)</f>
        <v>Đường kính vit không đạt theo HSMT( đã xin ý kiến CG)
HSMT : Đường kính vít:  2.5mm -&gt; 3.5mm
HSDT : Sử dụng vít khoá đường kính 2.7/4.0mm</v>
      </c>
      <c r="AL151" s="316"/>
      <c r="AM151" s="315"/>
      <c r="AN151" s="315"/>
      <c r="AO151" s="315"/>
      <c r="AP151" s="315"/>
      <c r="AQ151" s="315"/>
      <c r="AR151" s="315"/>
      <c r="AS151" s="315"/>
      <c r="AT151" s="315"/>
      <c r="AU151" s="315"/>
      <c r="AV151" s="315"/>
      <c r="AW151" s="315"/>
      <c r="AX151" s="315"/>
      <c r="AY151" s="315"/>
      <c r="AZ151" s="315"/>
      <c r="BA151" s="315"/>
      <c r="BB151" s="315"/>
      <c r="BC151" s="315"/>
      <c r="BD151" s="315"/>
    </row>
    <row r="152" spans="1:56" s="638" customFormat="1" ht="157.5" customHeight="1">
      <c r="A152" s="635">
        <v>145</v>
      </c>
      <c r="B152" s="499" t="s">
        <v>3804</v>
      </c>
      <c r="C152" s="499" t="s">
        <v>3805</v>
      </c>
      <c r="D152" s="499">
        <v>0</v>
      </c>
      <c r="E152" s="499"/>
      <c r="F152" s="324" t="s">
        <v>3806</v>
      </c>
      <c r="G152" s="324"/>
      <c r="H152" s="636" t="s">
        <v>2780</v>
      </c>
      <c r="I152" s="635" t="s">
        <v>84</v>
      </c>
      <c r="J152" s="635"/>
      <c r="K152" s="635"/>
      <c r="L152" s="637">
        <v>80</v>
      </c>
      <c r="M152" s="499"/>
      <c r="N152" s="499"/>
      <c r="O152" s="499"/>
      <c r="P152" s="499"/>
      <c r="Q152" s="499"/>
      <c r="R152" s="499"/>
      <c r="S152" s="499"/>
      <c r="T152" s="499"/>
      <c r="U152" s="499">
        <f t="shared" si="6"/>
        <v>0</v>
      </c>
      <c r="V152" s="495">
        <f t="shared" si="7"/>
        <v>80</v>
      </c>
      <c r="W152" s="496"/>
      <c r="X152" s="496"/>
      <c r="Y152" s="496"/>
      <c r="Z152" s="502">
        <v>80</v>
      </c>
      <c r="AA152" s="496"/>
      <c r="AB152" s="496"/>
      <c r="AC152" s="496"/>
      <c r="AD152" s="496"/>
      <c r="AE152" s="496"/>
      <c r="AF152" s="498"/>
      <c r="AG152" s="499">
        <v>0</v>
      </c>
      <c r="AH152" s="499"/>
      <c r="AI152" s="499">
        <f t="shared" si="8"/>
        <v>0</v>
      </c>
      <c r="AJ152" s="324"/>
      <c r="AK152" s="316" t="e">
        <f>VLOOKUP(B152,'[1]BCDG-CG KT'!C$14:BC$962,53,0)</f>
        <v>#N/A</v>
      </c>
      <c r="AL152" s="316"/>
      <c r="AM152" s="315"/>
      <c r="AN152" s="315"/>
      <c r="AO152" s="315"/>
      <c r="AP152" s="315"/>
      <c r="AQ152" s="315"/>
      <c r="AR152" s="315"/>
      <c r="AS152" s="315"/>
      <c r="AT152" s="315"/>
      <c r="AU152" s="315"/>
      <c r="AV152" s="315"/>
      <c r="AW152" s="315"/>
      <c r="AX152" s="315"/>
      <c r="AY152" s="315"/>
      <c r="AZ152" s="315"/>
      <c r="BA152" s="315"/>
      <c r="BB152" s="315"/>
      <c r="BC152" s="315"/>
      <c r="BD152" s="315"/>
    </row>
    <row r="153" spans="1:56" s="638" customFormat="1" ht="94.5" customHeight="1">
      <c r="A153" s="635">
        <v>146</v>
      </c>
      <c r="B153" s="499" t="s">
        <v>3807</v>
      </c>
      <c r="C153" s="499" t="s">
        <v>3808</v>
      </c>
      <c r="D153" s="499">
        <v>0</v>
      </c>
      <c r="E153" s="499"/>
      <c r="F153" s="324" t="s">
        <v>3809</v>
      </c>
      <c r="G153" s="324"/>
      <c r="H153" s="636" t="s">
        <v>3354</v>
      </c>
      <c r="I153" s="635" t="s">
        <v>84</v>
      </c>
      <c r="J153" s="635"/>
      <c r="K153" s="635"/>
      <c r="L153" s="637">
        <v>20</v>
      </c>
      <c r="M153" s="499">
        <v>35</v>
      </c>
      <c r="N153" s="499"/>
      <c r="O153" s="499"/>
      <c r="P153" s="499"/>
      <c r="Q153" s="499"/>
      <c r="R153" s="499"/>
      <c r="S153" s="499"/>
      <c r="T153" s="499"/>
      <c r="U153" s="499">
        <f t="shared" si="6"/>
        <v>0</v>
      </c>
      <c r="V153" s="495">
        <f t="shared" si="7"/>
        <v>20</v>
      </c>
      <c r="W153" s="496"/>
      <c r="X153" s="496"/>
      <c r="Y153" s="496"/>
      <c r="Z153" s="502">
        <v>20</v>
      </c>
      <c r="AA153" s="496"/>
      <c r="AB153" s="496"/>
      <c r="AC153" s="496"/>
      <c r="AD153" s="496"/>
      <c r="AE153" s="496"/>
      <c r="AF153" s="498"/>
      <c r="AG153" s="499"/>
      <c r="AH153" s="499"/>
      <c r="AI153" s="499">
        <f t="shared" si="8"/>
        <v>0</v>
      </c>
      <c r="AJ153" s="324"/>
      <c r="AK153" s="316" t="str">
        <f>VLOOKUP(B153,'[1]BCDG-CG KT'!C$14:BC$962,53,0)</f>
        <v/>
      </c>
      <c r="AL153" s="316"/>
      <c r="AM153" s="315"/>
      <c r="AN153" s="315"/>
      <c r="AO153" s="315"/>
      <c r="AP153" s="315"/>
      <c r="AQ153" s="315"/>
      <c r="AR153" s="315"/>
      <c r="AS153" s="315"/>
      <c r="AT153" s="315"/>
      <c r="AU153" s="315"/>
      <c r="AV153" s="315"/>
      <c r="AW153" s="315"/>
      <c r="AX153" s="315"/>
      <c r="AY153" s="315"/>
      <c r="AZ153" s="315"/>
      <c r="BA153" s="315"/>
      <c r="BB153" s="315"/>
      <c r="BC153" s="315"/>
      <c r="BD153" s="315"/>
    </row>
    <row r="154" spans="1:56" s="638" customFormat="1" ht="157.5" customHeight="1">
      <c r="A154" s="635">
        <v>147</v>
      </c>
      <c r="B154" s="499" t="s">
        <v>3810</v>
      </c>
      <c r="C154" s="499" t="s">
        <v>3811</v>
      </c>
      <c r="D154" s="499">
        <v>0</v>
      </c>
      <c r="E154" s="499"/>
      <c r="F154" s="324" t="s">
        <v>3812</v>
      </c>
      <c r="G154" s="324"/>
      <c r="H154" s="636">
        <v>0</v>
      </c>
      <c r="I154" s="635" t="s">
        <v>84</v>
      </c>
      <c r="J154" s="635"/>
      <c r="K154" s="635"/>
      <c r="L154" s="637">
        <v>20</v>
      </c>
      <c r="M154" s="499"/>
      <c r="N154" s="499"/>
      <c r="O154" s="499"/>
      <c r="P154" s="499"/>
      <c r="Q154" s="499"/>
      <c r="R154" s="499"/>
      <c r="S154" s="499"/>
      <c r="T154" s="499"/>
      <c r="U154" s="499">
        <f t="shared" si="6"/>
        <v>0</v>
      </c>
      <c r="V154" s="495">
        <f t="shared" si="7"/>
        <v>20</v>
      </c>
      <c r="W154" s="496"/>
      <c r="X154" s="496"/>
      <c r="Y154" s="496"/>
      <c r="Z154" s="502">
        <v>20</v>
      </c>
      <c r="AA154" s="496"/>
      <c r="AB154" s="496"/>
      <c r="AC154" s="496"/>
      <c r="AD154" s="496"/>
      <c r="AE154" s="496"/>
      <c r="AF154" s="498"/>
      <c r="AG154" s="499"/>
      <c r="AH154" s="499"/>
      <c r="AI154" s="499">
        <f t="shared" si="8"/>
        <v>0</v>
      </c>
      <c r="AJ154" s="324"/>
      <c r="AK154" s="316">
        <f>VLOOKUP(B154,'[1]BCDG-CG KT'!C$14:BC$962,53,0)</f>
        <v>0</v>
      </c>
      <c r="AL154" s="316"/>
      <c r="AM154" s="315"/>
      <c r="AN154" s="315"/>
      <c r="AO154" s="315"/>
      <c r="AP154" s="315"/>
      <c r="AQ154" s="315"/>
      <c r="AR154" s="315"/>
      <c r="AS154" s="315"/>
      <c r="AT154" s="315"/>
      <c r="AU154" s="315"/>
      <c r="AV154" s="315"/>
      <c r="AW154" s="315"/>
      <c r="AX154" s="315"/>
      <c r="AY154" s="315"/>
      <c r="AZ154" s="315"/>
      <c r="BA154" s="315"/>
      <c r="BB154" s="315"/>
      <c r="BC154" s="315"/>
      <c r="BD154" s="315"/>
    </row>
    <row r="155" spans="1:56" s="638" customFormat="1" ht="165" customHeight="1">
      <c r="A155" s="635">
        <v>148</v>
      </c>
      <c r="B155" s="499" t="s">
        <v>3813</v>
      </c>
      <c r="C155" s="499" t="s">
        <v>3814</v>
      </c>
      <c r="D155" s="499">
        <v>0</v>
      </c>
      <c r="E155" s="499"/>
      <c r="F155" s="324" t="s">
        <v>3815</v>
      </c>
      <c r="G155" s="324"/>
      <c r="H155" s="636" t="s">
        <v>3354</v>
      </c>
      <c r="I155" s="635" t="s">
        <v>84</v>
      </c>
      <c r="J155" s="635"/>
      <c r="K155" s="635"/>
      <c r="L155" s="637">
        <v>20</v>
      </c>
      <c r="M155" s="499">
        <v>15</v>
      </c>
      <c r="N155" s="499"/>
      <c r="O155" s="499"/>
      <c r="P155" s="499"/>
      <c r="Q155" s="499"/>
      <c r="R155" s="499"/>
      <c r="S155" s="499"/>
      <c r="T155" s="499"/>
      <c r="U155" s="499">
        <f t="shared" si="6"/>
        <v>0</v>
      </c>
      <c r="V155" s="495">
        <f t="shared" si="7"/>
        <v>30</v>
      </c>
      <c r="W155" s="496"/>
      <c r="X155" s="496"/>
      <c r="Y155" s="496"/>
      <c r="Z155" s="502">
        <v>30</v>
      </c>
      <c r="AA155" s="496"/>
      <c r="AB155" s="496"/>
      <c r="AC155" s="496"/>
      <c r="AD155" s="496"/>
      <c r="AE155" s="496"/>
      <c r="AF155" s="498"/>
      <c r="AG155" s="499"/>
      <c r="AH155" s="499"/>
      <c r="AI155" s="499">
        <f t="shared" si="8"/>
        <v>0</v>
      </c>
      <c r="AJ155" s="324"/>
      <c r="AK155" s="316" t="str">
        <f>VLOOKUP(B155,'[1]BCDG-CG KT'!C$14:BC$962,53,0)</f>
        <v xml:space="preserve">Đầu nẹp ( số lỗ ) và 
đường kính vit khóa ko khớp với HSMT :
HSMT : Đầu nẹp có 7 lỗ khóa và 0 lỗ free,Đường kính vít 3.5mm
HSDT : đầu nẹp có 9 lỗ vít khoá và 1 lỗ vít hình giọt nước ,Sử dụng vít khoá đường kính 4.0mm ,  </v>
      </c>
      <c r="AL155" s="316"/>
      <c r="AM155" s="315"/>
      <c r="AN155" s="315"/>
      <c r="AO155" s="315"/>
      <c r="AP155" s="315"/>
      <c r="AQ155" s="315"/>
      <c r="AR155" s="315"/>
      <c r="AS155" s="315"/>
      <c r="AT155" s="315"/>
      <c r="AU155" s="315"/>
      <c r="AV155" s="315"/>
      <c r="AW155" s="315"/>
      <c r="AX155" s="315"/>
      <c r="AY155" s="315"/>
      <c r="AZ155" s="315"/>
      <c r="BA155" s="315"/>
      <c r="BB155" s="315"/>
      <c r="BC155" s="315"/>
      <c r="BD155" s="315"/>
    </row>
    <row r="156" spans="1:56" s="638" customFormat="1" ht="94.5" customHeight="1">
      <c r="A156" s="635">
        <v>149</v>
      </c>
      <c r="B156" s="499" t="s">
        <v>3816</v>
      </c>
      <c r="C156" s="499" t="s">
        <v>3817</v>
      </c>
      <c r="D156" s="499">
        <v>0</v>
      </c>
      <c r="E156" s="499"/>
      <c r="F156" s="324" t="s">
        <v>3818</v>
      </c>
      <c r="G156" s="324"/>
      <c r="H156" s="636">
        <v>0</v>
      </c>
      <c r="I156" s="635" t="s">
        <v>84</v>
      </c>
      <c r="J156" s="635"/>
      <c r="K156" s="635"/>
      <c r="L156" s="637">
        <v>20</v>
      </c>
      <c r="M156" s="499"/>
      <c r="N156" s="499"/>
      <c r="O156" s="499"/>
      <c r="P156" s="499"/>
      <c r="Q156" s="499"/>
      <c r="R156" s="499"/>
      <c r="S156" s="499"/>
      <c r="T156" s="499"/>
      <c r="U156" s="499">
        <f t="shared" si="6"/>
        <v>0</v>
      </c>
      <c r="V156" s="495">
        <f t="shared" si="7"/>
        <v>20</v>
      </c>
      <c r="W156" s="496"/>
      <c r="X156" s="496"/>
      <c r="Y156" s="496"/>
      <c r="Z156" s="502">
        <v>20</v>
      </c>
      <c r="AA156" s="496"/>
      <c r="AB156" s="496"/>
      <c r="AC156" s="496"/>
      <c r="AD156" s="496"/>
      <c r="AE156" s="496"/>
      <c r="AF156" s="498"/>
      <c r="AG156" s="499"/>
      <c r="AH156" s="499"/>
      <c r="AI156" s="499">
        <f t="shared" si="8"/>
        <v>0</v>
      </c>
      <c r="AJ156" s="324"/>
      <c r="AK156" s="316" t="str">
        <f>VLOOKUP(B156,'[1]BCDG-CG KT'!C$14:BC$962,53,0)</f>
        <v>Chất liệu và số lỗ không đáp ứng HSMT</v>
      </c>
      <c r="AL156" s="316"/>
      <c r="AM156" s="315"/>
      <c r="AN156" s="315"/>
      <c r="AO156" s="315"/>
      <c r="AP156" s="315"/>
      <c r="AQ156" s="315"/>
      <c r="AR156" s="315"/>
      <c r="AS156" s="315"/>
      <c r="AT156" s="315"/>
      <c r="AU156" s="315"/>
      <c r="AV156" s="315"/>
      <c r="AW156" s="315"/>
      <c r="AX156" s="315"/>
      <c r="AY156" s="315"/>
      <c r="AZ156" s="315"/>
      <c r="BA156" s="315"/>
      <c r="BB156" s="315"/>
      <c r="BC156" s="315"/>
      <c r="BD156" s="315"/>
    </row>
    <row r="157" spans="1:56" s="638" customFormat="1" ht="126" customHeight="1">
      <c r="A157" s="635">
        <v>150</v>
      </c>
      <c r="B157" s="499" t="s">
        <v>3819</v>
      </c>
      <c r="C157" s="499" t="s">
        <v>3820</v>
      </c>
      <c r="D157" s="499">
        <v>0</v>
      </c>
      <c r="E157" s="499"/>
      <c r="F157" s="324" t="s">
        <v>3821</v>
      </c>
      <c r="G157" s="324"/>
      <c r="H157" s="636" t="s">
        <v>3354</v>
      </c>
      <c r="I157" s="635" t="s">
        <v>84</v>
      </c>
      <c r="J157" s="635"/>
      <c r="K157" s="635"/>
      <c r="L157" s="637">
        <v>30</v>
      </c>
      <c r="M157" s="499">
        <v>15</v>
      </c>
      <c r="N157" s="499"/>
      <c r="O157" s="499"/>
      <c r="P157" s="499"/>
      <c r="Q157" s="499"/>
      <c r="R157" s="499"/>
      <c r="S157" s="499"/>
      <c r="T157" s="499"/>
      <c r="U157" s="499">
        <f t="shared" si="6"/>
        <v>0</v>
      </c>
      <c r="V157" s="495">
        <f t="shared" si="7"/>
        <v>30</v>
      </c>
      <c r="W157" s="496"/>
      <c r="X157" s="496"/>
      <c r="Y157" s="496"/>
      <c r="Z157" s="502">
        <v>30</v>
      </c>
      <c r="AA157" s="496"/>
      <c r="AB157" s="496"/>
      <c r="AC157" s="496"/>
      <c r="AD157" s="496"/>
      <c r="AE157" s="496"/>
      <c r="AF157" s="498"/>
      <c r="AG157" s="499"/>
      <c r="AH157" s="499"/>
      <c r="AI157" s="499">
        <f t="shared" si="8"/>
        <v>0</v>
      </c>
      <c r="AJ157" s="324"/>
      <c r="AK157" s="316" t="str">
        <f>VLOOKUP(B157,'[1]BCDG-CG KT'!C$14:BC$962,53,0)</f>
        <v/>
      </c>
      <c r="AL157" s="316"/>
      <c r="AM157" s="315"/>
      <c r="AN157" s="315"/>
      <c r="AO157" s="315"/>
      <c r="AP157" s="315"/>
      <c r="AQ157" s="315"/>
      <c r="AR157" s="315"/>
      <c r="AS157" s="315"/>
      <c r="AT157" s="315"/>
      <c r="AU157" s="315"/>
      <c r="AV157" s="315"/>
      <c r="AW157" s="315"/>
      <c r="AX157" s="315"/>
      <c r="AY157" s="315"/>
      <c r="AZ157" s="315"/>
      <c r="BA157" s="315"/>
      <c r="BB157" s="315"/>
      <c r="BC157" s="315"/>
      <c r="BD157" s="315"/>
    </row>
    <row r="158" spans="1:56" s="638" customFormat="1" ht="220.5" customHeight="1">
      <c r="A158" s="635">
        <v>151</v>
      </c>
      <c r="B158" s="499" t="s">
        <v>3822</v>
      </c>
      <c r="C158" s="499" t="s">
        <v>3823</v>
      </c>
      <c r="D158" s="499">
        <v>0</v>
      </c>
      <c r="E158" s="499"/>
      <c r="F158" s="324" t="s">
        <v>3824</v>
      </c>
      <c r="G158" s="324"/>
      <c r="H158" s="636">
        <v>0</v>
      </c>
      <c r="I158" s="635" t="s">
        <v>84</v>
      </c>
      <c r="J158" s="635"/>
      <c r="K158" s="635"/>
      <c r="L158" s="637">
        <v>20</v>
      </c>
      <c r="M158" s="499"/>
      <c r="N158" s="499"/>
      <c r="O158" s="499"/>
      <c r="P158" s="499"/>
      <c r="Q158" s="499"/>
      <c r="R158" s="499"/>
      <c r="S158" s="499"/>
      <c r="T158" s="499"/>
      <c r="U158" s="499">
        <f t="shared" si="6"/>
        <v>0</v>
      </c>
      <c r="V158" s="495">
        <f t="shared" si="7"/>
        <v>20</v>
      </c>
      <c r="W158" s="496"/>
      <c r="X158" s="496"/>
      <c r="Y158" s="496"/>
      <c r="Z158" s="502">
        <v>20</v>
      </c>
      <c r="AA158" s="496"/>
      <c r="AB158" s="496"/>
      <c r="AC158" s="496"/>
      <c r="AD158" s="496"/>
      <c r="AE158" s="496"/>
      <c r="AF158" s="498"/>
      <c r="AG158" s="499"/>
      <c r="AH158" s="499"/>
      <c r="AI158" s="499">
        <f t="shared" si="8"/>
        <v>0</v>
      </c>
      <c r="AJ158" s="324"/>
      <c r="AK158" s="316">
        <f>VLOOKUP(B158,'[1]BCDG-CG KT'!C$14:BC$962,53,0)</f>
        <v>0</v>
      </c>
      <c r="AL158" s="316"/>
      <c r="AM158" s="315"/>
      <c r="AN158" s="315"/>
      <c r="AO158" s="315"/>
      <c r="AP158" s="315"/>
      <c r="AQ158" s="315"/>
      <c r="AR158" s="315"/>
      <c r="AS158" s="315"/>
      <c r="AT158" s="315"/>
      <c r="AU158" s="315"/>
      <c r="AV158" s="315"/>
      <c r="AW158" s="315"/>
      <c r="AX158" s="315"/>
      <c r="AY158" s="315"/>
      <c r="AZ158" s="315"/>
      <c r="BA158" s="315"/>
      <c r="BB158" s="315"/>
      <c r="BC158" s="315"/>
      <c r="BD158" s="315"/>
    </row>
    <row r="159" spans="1:56" s="638" customFormat="1" ht="141.75" customHeight="1">
      <c r="A159" s="635">
        <v>152</v>
      </c>
      <c r="B159" s="499" t="s">
        <v>3825</v>
      </c>
      <c r="C159" s="499" t="s">
        <v>3826</v>
      </c>
      <c r="D159" s="499">
        <v>0</v>
      </c>
      <c r="E159" s="499"/>
      <c r="F159" s="324" t="s">
        <v>3827</v>
      </c>
      <c r="G159" s="324"/>
      <c r="H159" s="636">
        <v>0</v>
      </c>
      <c r="I159" s="635" t="s">
        <v>84</v>
      </c>
      <c r="J159" s="635"/>
      <c r="K159" s="635"/>
      <c r="L159" s="637">
        <v>20</v>
      </c>
      <c r="M159" s="499"/>
      <c r="N159" s="499"/>
      <c r="O159" s="499"/>
      <c r="P159" s="499"/>
      <c r="Q159" s="499"/>
      <c r="R159" s="499"/>
      <c r="S159" s="499"/>
      <c r="T159" s="499"/>
      <c r="U159" s="499">
        <f t="shared" si="6"/>
        <v>0</v>
      </c>
      <c r="V159" s="495">
        <f t="shared" si="7"/>
        <v>20</v>
      </c>
      <c r="W159" s="496"/>
      <c r="X159" s="496"/>
      <c r="Y159" s="496"/>
      <c r="Z159" s="502">
        <v>20</v>
      </c>
      <c r="AA159" s="496"/>
      <c r="AB159" s="496"/>
      <c r="AC159" s="496"/>
      <c r="AD159" s="496"/>
      <c r="AE159" s="496"/>
      <c r="AF159" s="498"/>
      <c r="AG159" s="499"/>
      <c r="AH159" s="499"/>
      <c r="AI159" s="499">
        <f t="shared" si="8"/>
        <v>0</v>
      </c>
      <c r="AJ159" s="324"/>
      <c r="AK159" s="316">
        <f>VLOOKUP(B159,'[1]BCDG-CG KT'!C$14:BC$962,53,0)</f>
        <v>0</v>
      </c>
      <c r="AL159" s="316"/>
      <c r="AM159" s="315"/>
      <c r="AN159" s="315"/>
      <c r="AO159" s="315"/>
      <c r="AP159" s="315"/>
      <c r="AQ159" s="315"/>
      <c r="AR159" s="315"/>
      <c r="AS159" s="315"/>
      <c r="AT159" s="315"/>
      <c r="AU159" s="315"/>
      <c r="AV159" s="315"/>
      <c r="AW159" s="315"/>
      <c r="AX159" s="315"/>
      <c r="AY159" s="315"/>
      <c r="AZ159" s="315"/>
      <c r="BA159" s="315"/>
      <c r="BB159" s="315"/>
      <c r="BC159" s="315"/>
      <c r="BD159" s="315"/>
    </row>
    <row r="160" spans="1:56" s="638" customFormat="1" ht="126" customHeight="1">
      <c r="A160" s="635">
        <v>153</v>
      </c>
      <c r="B160" s="499" t="s">
        <v>3828</v>
      </c>
      <c r="C160" s="499" t="s">
        <v>3829</v>
      </c>
      <c r="D160" s="499">
        <v>0</v>
      </c>
      <c r="E160" s="499"/>
      <c r="F160" s="324" t="s">
        <v>3830</v>
      </c>
      <c r="G160" s="324"/>
      <c r="H160" s="636">
        <v>0</v>
      </c>
      <c r="I160" s="635" t="s">
        <v>84</v>
      </c>
      <c r="J160" s="635"/>
      <c r="K160" s="635"/>
      <c r="L160" s="637">
        <v>50</v>
      </c>
      <c r="M160" s="499"/>
      <c r="N160" s="499"/>
      <c r="O160" s="499"/>
      <c r="P160" s="499"/>
      <c r="Q160" s="499"/>
      <c r="R160" s="499"/>
      <c r="S160" s="499"/>
      <c r="T160" s="499"/>
      <c r="U160" s="499">
        <f t="shared" si="6"/>
        <v>0</v>
      </c>
      <c r="V160" s="495">
        <f t="shared" si="7"/>
        <v>50</v>
      </c>
      <c r="W160" s="496"/>
      <c r="X160" s="496"/>
      <c r="Y160" s="496"/>
      <c r="Z160" s="502">
        <v>50</v>
      </c>
      <c r="AA160" s="496"/>
      <c r="AB160" s="496"/>
      <c r="AC160" s="496"/>
      <c r="AD160" s="496"/>
      <c r="AE160" s="496"/>
      <c r="AF160" s="498"/>
      <c r="AG160" s="499"/>
      <c r="AH160" s="499"/>
      <c r="AI160" s="499">
        <f t="shared" si="8"/>
        <v>0</v>
      </c>
      <c r="AJ160" s="324"/>
      <c r="AK160" s="316">
        <f>VLOOKUP(B160,'[1]BCDG-CG KT'!C$14:BC$962,53,0)</f>
        <v>0</v>
      </c>
      <c r="AL160" s="316"/>
      <c r="AM160" s="315"/>
      <c r="AN160" s="315"/>
      <c r="AO160" s="315"/>
      <c r="AP160" s="315"/>
      <c r="AQ160" s="315"/>
      <c r="AR160" s="315"/>
      <c r="AS160" s="315"/>
      <c r="AT160" s="315"/>
      <c r="AU160" s="315"/>
      <c r="AV160" s="315"/>
      <c r="AW160" s="315"/>
      <c r="AX160" s="315"/>
      <c r="AY160" s="315"/>
      <c r="AZ160" s="315"/>
      <c r="BA160" s="315"/>
      <c r="BB160" s="315"/>
      <c r="BC160" s="315"/>
      <c r="BD160" s="315"/>
    </row>
    <row r="161" spans="1:56" s="638" customFormat="1" ht="141.75" customHeight="1">
      <c r="A161" s="635">
        <v>154</v>
      </c>
      <c r="B161" s="499" t="s">
        <v>3831</v>
      </c>
      <c r="C161" s="499" t="s">
        <v>3832</v>
      </c>
      <c r="D161" s="499">
        <v>0</v>
      </c>
      <c r="E161" s="499"/>
      <c r="F161" s="324" t="s">
        <v>3833</v>
      </c>
      <c r="G161" s="324"/>
      <c r="H161" s="636">
        <v>0</v>
      </c>
      <c r="I161" s="635" t="s">
        <v>84</v>
      </c>
      <c r="J161" s="635"/>
      <c r="K161" s="635"/>
      <c r="L161" s="637">
        <v>30</v>
      </c>
      <c r="M161" s="499"/>
      <c r="N161" s="499"/>
      <c r="O161" s="499"/>
      <c r="P161" s="499"/>
      <c r="Q161" s="499"/>
      <c r="R161" s="499"/>
      <c r="S161" s="499"/>
      <c r="T161" s="499"/>
      <c r="U161" s="499">
        <f t="shared" si="6"/>
        <v>0</v>
      </c>
      <c r="V161" s="495">
        <f t="shared" si="7"/>
        <v>30</v>
      </c>
      <c r="W161" s="496"/>
      <c r="X161" s="496"/>
      <c r="Y161" s="496"/>
      <c r="Z161" s="502">
        <v>30</v>
      </c>
      <c r="AA161" s="496"/>
      <c r="AB161" s="496"/>
      <c r="AC161" s="496"/>
      <c r="AD161" s="496"/>
      <c r="AE161" s="496"/>
      <c r="AF161" s="498"/>
      <c r="AG161" s="499"/>
      <c r="AH161" s="499"/>
      <c r="AI161" s="499">
        <f t="shared" si="8"/>
        <v>0</v>
      </c>
      <c r="AJ161" s="324"/>
      <c r="AK161" s="316">
        <f>VLOOKUP(B161,'[1]BCDG-CG KT'!C$14:BC$962,53,0)</f>
        <v>0</v>
      </c>
      <c r="AL161" s="316"/>
      <c r="AM161" s="315"/>
      <c r="AN161" s="315"/>
      <c r="AO161" s="315"/>
      <c r="AP161" s="315"/>
      <c r="AQ161" s="315"/>
      <c r="AR161" s="315"/>
      <c r="AS161" s="315"/>
      <c r="AT161" s="315"/>
      <c r="AU161" s="315"/>
      <c r="AV161" s="315"/>
      <c r="AW161" s="315"/>
      <c r="AX161" s="315"/>
      <c r="AY161" s="315"/>
      <c r="AZ161" s="315"/>
      <c r="BA161" s="315"/>
      <c r="BB161" s="315"/>
      <c r="BC161" s="315"/>
      <c r="BD161" s="315"/>
    </row>
    <row r="162" spans="1:56" s="638" customFormat="1" ht="157.5" customHeight="1">
      <c r="A162" s="635">
        <v>155</v>
      </c>
      <c r="B162" s="499" t="s">
        <v>3834</v>
      </c>
      <c r="C162" s="499" t="s">
        <v>3835</v>
      </c>
      <c r="D162" s="499">
        <v>0</v>
      </c>
      <c r="E162" s="499"/>
      <c r="F162" s="324" t="s">
        <v>3836</v>
      </c>
      <c r="G162" s="324"/>
      <c r="H162" s="636" t="s">
        <v>2780</v>
      </c>
      <c r="I162" s="635" t="s">
        <v>84</v>
      </c>
      <c r="J162" s="635"/>
      <c r="K162" s="635"/>
      <c r="L162" s="637">
        <v>30</v>
      </c>
      <c r="M162" s="499"/>
      <c r="N162" s="499"/>
      <c r="O162" s="499"/>
      <c r="P162" s="499"/>
      <c r="Q162" s="499"/>
      <c r="R162" s="499"/>
      <c r="S162" s="499"/>
      <c r="T162" s="499"/>
      <c r="U162" s="499">
        <f t="shared" si="6"/>
        <v>0</v>
      </c>
      <c r="V162" s="495">
        <f t="shared" si="7"/>
        <v>70</v>
      </c>
      <c r="W162" s="496"/>
      <c r="X162" s="496"/>
      <c r="Y162" s="496"/>
      <c r="Z162" s="502">
        <v>70</v>
      </c>
      <c r="AA162" s="496"/>
      <c r="AB162" s="496"/>
      <c r="AC162" s="496"/>
      <c r="AD162" s="496"/>
      <c r="AE162" s="496"/>
      <c r="AF162" s="498"/>
      <c r="AG162" s="499"/>
      <c r="AH162" s="499"/>
      <c r="AI162" s="499">
        <f t="shared" si="8"/>
        <v>0</v>
      </c>
      <c r="AJ162" s="324"/>
      <c r="AK162" s="316">
        <f>VLOOKUP(B162,'[1]BCDG-CG KT'!C$14:BC$962,53,0)</f>
        <v>0</v>
      </c>
      <c r="AL162" s="316"/>
      <c r="AM162" s="315"/>
      <c r="AN162" s="315"/>
      <c r="AO162" s="315"/>
      <c r="AP162" s="315"/>
      <c r="AQ162" s="315"/>
      <c r="AR162" s="315"/>
      <c r="AS162" s="315"/>
      <c r="AT162" s="315"/>
      <c r="AU162" s="315"/>
      <c r="AV162" s="315"/>
      <c r="AW162" s="315"/>
      <c r="AX162" s="315"/>
      <c r="AY162" s="315"/>
      <c r="AZ162" s="315"/>
      <c r="BA162" s="315"/>
      <c r="BB162" s="315"/>
      <c r="BC162" s="315"/>
      <c r="BD162" s="315"/>
    </row>
    <row r="163" spans="1:56" s="638" customFormat="1" ht="126" customHeight="1">
      <c r="A163" s="635">
        <v>156</v>
      </c>
      <c r="B163" s="499" t="s">
        <v>3837</v>
      </c>
      <c r="C163" s="499" t="s">
        <v>3838</v>
      </c>
      <c r="D163" s="499">
        <v>0</v>
      </c>
      <c r="E163" s="499"/>
      <c r="F163" s="324" t="s">
        <v>3839</v>
      </c>
      <c r="G163" s="324"/>
      <c r="H163" s="636">
        <v>0</v>
      </c>
      <c r="I163" s="635" t="s">
        <v>84</v>
      </c>
      <c r="J163" s="635"/>
      <c r="K163" s="635"/>
      <c r="L163" s="637">
        <v>70</v>
      </c>
      <c r="M163" s="499"/>
      <c r="N163" s="499"/>
      <c r="O163" s="499"/>
      <c r="P163" s="499"/>
      <c r="Q163" s="499"/>
      <c r="R163" s="499"/>
      <c r="S163" s="499"/>
      <c r="T163" s="499"/>
      <c r="U163" s="499">
        <f t="shared" si="6"/>
        <v>0</v>
      </c>
      <c r="V163" s="495">
        <f t="shared" si="7"/>
        <v>70</v>
      </c>
      <c r="W163" s="496"/>
      <c r="X163" s="496"/>
      <c r="Y163" s="496"/>
      <c r="Z163" s="502">
        <v>70</v>
      </c>
      <c r="AA163" s="496"/>
      <c r="AB163" s="496"/>
      <c r="AC163" s="496"/>
      <c r="AD163" s="496"/>
      <c r="AE163" s="496"/>
      <c r="AF163" s="498"/>
      <c r="AG163" s="499"/>
      <c r="AH163" s="499"/>
      <c r="AI163" s="499">
        <f t="shared" si="8"/>
        <v>0</v>
      </c>
      <c r="AJ163" s="324"/>
      <c r="AK163" s="316">
        <f>VLOOKUP(B163,'[1]BCDG-CG KT'!C$14:BC$962,53,0)</f>
        <v>0</v>
      </c>
      <c r="AL163" s="316"/>
      <c r="AM163" s="315"/>
      <c r="AN163" s="315"/>
      <c r="AO163" s="315"/>
      <c r="AP163" s="315"/>
      <c r="AQ163" s="315"/>
      <c r="AR163" s="315"/>
      <c r="AS163" s="315"/>
      <c r="AT163" s="315"/>
      <c r="AU163" s="315"/>
      <c r="AV163" s="315"/>
      <c r="AW163" s="315"/>
      <c r="AX163" s="315"/>
      <c r="AY163" s="315"/>
      <c r="AZ163" s="315"/>
      <c r="BA163" s="315"/>
      <c r="BB163" s="315"/>
      <c r="BC163" s="315"/>
      <c r="BD163" s="315"/>
    </row>
    <row r="164" spans="1:56" s="638" customFormat="1" ht="110.25" customHeight="1">
      <c r="A164" s="635">
        <v>157</v>
      </c>
      <c r="B164" s="499" t="s">
        <v>3840</v>
      </c>
      <c r="C164" s="499" t="s">
        <v>3841</v>
      </c>
      <c r="D164" s="499">
        <v>0</v>
      </c>
      <c r="E164" s="499"/>
      <c r="F164" s="324" t="s">
        <v>3842</v>
      </c>
      <c r="G164" s="324"/>
      <c r="H164" s="636"/>
      <c r="I164" s="635" t="s">
        <v>84</v>
      </c>
      <c r="J164" s="635"/>
      <c r="K164" s="635"/>
      <c r="L164" s="637">
        <v>30</v>
      </c>
      <c r="M164" s="499">
        <v>20</v>
      </c>
      <c r="N164" s="499"/>
      <c r="O164" s="499"/>
      <c r="P164" s="499"/>
      <c r="Q164" s="499"/>
      <c r="R164" s="499"/>
      <c r="S164" s="499"/>
      <c r="T164" s="499"/>
      <c r="U164" s="499">
        <f t="shared" si="6"/>
        <v>0</v>
      </c>
      <c r="V164" s="495">
        <f t="shared" si="7"/>
        <v>30</v>
      </c>
      <c r="W164" s="496"/>
      <c r="X164" s="496"/>
      <c r="Y164" s="496"/>
      <c r="Z164" s="502">
        <v>30</v>
      </c>
      <c r="AA164" s="496"/>
      <c r="AB164" s="496"/>
      <c r="AC164" s="496"/>
      <c r="AD164" s="496"/>
      <c r="AE164" s="496"/>
      <c r="AF164" s="498"/>
      <c r="AG164" s="499">
        <v>0</v>
      </c>
      <c r="AH164" s="499"/>
      <c r="AI164" s="499">
        <f t="shared" si="8"/>
        <v>0</v>
      </c>
      <c r="AJ164" s="324"/>
      <c r="AK164" s="316" t="e">
        <f>VLOOKUP(B164,'[1]BCDG-CG KT'!C$14:BC$962,53,0)</f>
        <v>#N/A</v>
      </c>
      <c r="AL164" s="316"/>
      <c r="AM164" s="315"/>
      <c r="AN164" s="315"/>
      <c r="AO164" s="315"/>
      <c r="AP164" s="315"/>
      <c r="AQ164" s="315"/>
      <c r="AR164" s="315"/>
      <c r="AS164" s="315"/>
      <c r="AT164" s="315"/>
      <c r="AU164" s="315"/>
      <c r="AV164" s="315"/>
      <c r="AW164" s="315"/>
      <c r="AX164" s="315"/>
      <c r="AY164" s="315"/>
      <c r="AZ164" s="315"/>
      <c r="BA164" s="315"/>
      <c r="BB164" s="315"/>
      <c r="BC164" s="315"/>
      <c r="BD164" s="315"/>
    </row>
    <row r="165" spans="1:56" s="638" customFormat="1" ht="110.25" customHeight="1">
      <c r="A165" s="635">
        <v>158</v>
      </c>
      <c r="B165" s="499" t="s">
        <v>3843</v>
      </c>
      <c r="C165" s="499" t="s">
        <v>3844</v>
      </c>
      <c r="D165" s="499">
        <v>0</v>
      </c>
      <c r="E165" s="499"/>
      <c r="F165" s="324" t="s">
        <v>3845</v>
      </c>
      <c r="G165" s="324"/>
      <c r="H165" s="636"/>
      <c r="I165" s="635" t="s">
        <v>84</v>
      </c>
      <c r="J165" s="635"/>
      <c r="K165" s="635"/>
      <c r="L165" s="637">
        <v>10</v>
      </c>
      <c r="M165" s="499"/>
      <c r="N165" s="499"/>
      <c r="O165" s="499"/>
      <c r="P165" s="499"/>
      <c r="Q165" s="499"/>
      <c r="R165" s="499"/>
      <c r="S165" s="499"/>
      <c r="T165" s="499"/>
      <c r="U165" s="499">
        <f t="shared" si="6"/>
        <v>0</v>
      </c>
      <c r="V165" s="495">
        <f t="shared" si="7"/>
        <v>10</v>
      </c>
      <c r="W165" s="496"/>
      <c r="X165" s="496"/>
      <c r="Y165" s="496"/>
      <c r="Z165" s="502">
        <v>10</v>
      </c>
      <c r="AA165" s="496"/>
      <c r="AB165" s="496"/>
      <c r="AC165" s="496"/>
      <c r="AD165" s="496"/>
      <c r="AE165" s="496"/>
      <c r="AF165" s="498"/>
      <c r="AG165" s="499">
        <v>0</v>
      </c>
      <c r="AH165" s="499"/>
      <c r="AI165" s="499">
        <f t="shared" si="8"/>
        <v>0</v>
      </c>
      <c r="AJ165" s="324"/>
      <c r="AK165" s="316" t="e">
        <f>VLOOKUP(B165,'[1]BCDG-CG KT'!C$14:BC$962,53,0)</f>
        <v>#N/A</v>
      </c>
      <c r="AL165" s="316"/>
      <c r="AM165" s="315"/>
      <c r="AN165" s="315"/>
      <c r="AO165" s="315"/>
      <c r="AP165" s="315"/>
      <c r="AQ165" s="315"/>
      <c r="AR165" s="315"/>
      <c r="AS165" s="315"/>
      <c r="AT165" s="315"/>
      <c r="AU165" s="315"/>
      <c r="AV165" s="315"/>
      <c r="AW165" s="315"/>
      <c r="AX165" s="315"/>
      <c r="AY165" s="315"/>
      <c r="AZ165" s="315"/>
      <c r="BA165" s="315"/>
      <c r="BB165" s="315"/>
      <c r="BC165" s="315"/>
      <c r="BD165" s="315"/>
    </row>
    <row r="166" spans="1:56" s="638" customFormat="1" ht="94.5" customHeight="1">
      <c r="A166" s="635">
        <v>159</v>
      </c>
      <c r="B166" s="499" t="s">
        <v>3846</v>
      </c>
      <c r="C166" s="499" t="s">
        <v>3847</v>
      </c>
      <c r="D166" s="499">
        <v>0</v>
      </c>
      <c r="E166" s="499"/>
      <c r="F166" s="324" t="s">
        <v>3848</v>
      </c>
      <c r="G166" s="324"/>
      <c r="H166" s="636" t="s">
        <v>2780</v>
      </c>
      <c r="I166" s="635" t="s">
        <v>84</v>
      </c>
      <c r="J166" s="635"/>
      <c r="K166" s="635"/>
      <c r="L166" s="637">
        <v>50</v>
      </c>
      <c r="M166" s="499"/>
      <c r="N166" s="499"/>
      <c r="O166" s="499"/>
      <c r="P166" s="499"/>
      <c r="Q166" s="499"/>
      <c r="R166" s="499"/>
      <c r="S166" s="499"/>
      <c r="T166" s="499"/>
      <c r="U166" s="499">
        <f t="shared" si="6"/>
        <v>0</v>
      </c>
      <c r="V166" s="495">
        <f t="shared" si="7"/>
        <v>50</v>
      </c>
      <c r="W166" s="496"/>
      <c r="X166" s="496"/>
      <c r="Y166" s="496"/>
      <c r="Z166" s="502">
        <v>50</v>
      </c>
      <c r="AA166" s="496"/>
      <c r="AB166" s="496"/>
      <c r="AC166" s="496"/>
      <c r="AD166" s="496"/>
      <c r="AE166" s="496"/>
      <c r="AF166" s="498"/>
      <c r="AG166" s="499"/>
      <c r="AH166" s="499"/>
      <c r="AI166" s="499">
        <f t="shared" si="8"/>
        <v>0</v>
      </c>
      <c r="AJ166" s="324"/>
      <c r="AK166" s="316">
        <f>VLOOKUP(B166,'[1]BCDG-CG KT'!C$14:BC$962,53,0)</f>
        <v>0</v>
      </c>
      <c r="AL166" s="316"/>
      <c r="AM166" s="315"/>
      <c r="AN166" s="315"/>
      <c r="AO166" s="315"/>
      <c r="AP166" s="315"/>
      <c r="AQ166" s="315"/>
      <c r="AR166" s="315"/>
      <c r="AS166" s="315"/>
      <c r="AT166" s="315"/>
      <c r="AU166" s="315"/>
      <c r="AV166" s="315"/>
      <c r="AW166" s="315"/>
      <c r="AX166" s="315"/>
      <c r="AY166" s="315"/>
      <c r="AZ166" s="315"/>
      <c r="BA166" s="315"/>
      <c r="BB166" s="315"/>
      <c r="BC166" s="315"/>
      <c r="BD166" s="315"/>
    </row>
    <row r="167" spans="1:56" s="638" customFormat="1" ht="78.75" customHeight="1">
      <c r="A167" s="635">
        <v>160</v>
      </c>
      <c r="B167" s="499" t="s">
        <v>3849</v>
      </c>
      <c r="C167" s="499" t="s">
        <v>3850</v>
      </c>
      <c r="D167" s="499">
        <v>0</v>
      </c>
      <c r="E167" s="499"/>
      <c r="F167" s="324" t="s">
        <v>3851</v>
      </c>
      <c r="G167" s="324"/>
      <c r="H167" s="636">
        <v>0</v>
      </c>
      <c r="I167" s="635" t="s">
        <v>84</v>
      </c>
      <c r="J167" s="635"/>
      <c r="K167" s="635"/>
      <c r="L167" s="637">
        <v>100</v>
      </c>
      <c r="M167" s="499"/>
      <c r="N167" s="499"/>
      <c r="O167" s="499"/>
      <c r="P167" s="499"/>
      <c r="Q167" s="499"/>
      <c r="R167" s="499"/>
      <c r="S167" s="499"/>
      <c r="T167" s="499"/>
      <c r="U167" s="499">
        <f t="shared" si="6"/>
        <v>0</v>
      </c>
      <c r="V167" s="495">
        <f t="shared" si="7"/>
        <v>70</v>
      </c>
      <c r="W167" s="496"/>
      <c r="X167" s="496"/>
      <c r="Y167" s="496"/>
      <c r="Z167" s="502">
        <v>70</v>
      </c>
      <c r="AA167" s="496"/>
      <c r="AB167" s="496"/>
      <c r="AC167" s="496"/>
      <c r="AD167" s="496"/>
      <c r="AE167" s="496"/>
      <c r="AF167" s="498"/>
      <c r="AG167" s="499"/>
      <c r="AH167" s="499"/>
      <c r="AI167" s="499">
        <f t="shared" si="8"/>
        <v>0</v>
      </c>
      <c r="AJ167" s="324"/>
      <c r="AK167" s="316">
        <f>VLOOKUP(B167,'[1]BCDG-CG KT'!C$14:BC$962,53,0)</f>
        <v>0</v>
      </c>
      <c r="AL167" s="316"/>
      <c r="AM167" s="315"/>
      <c r="AN167" s="315"/>
      <c r="AO167" s="315"/>
      <c r="AP167" s="315"/>
      <c r="AQ167" s="315"/>
      <c r="AR167" s="315"/>
      <c r="AS167" s="315"/>
      <c r="AT167" s="315"/>
      <c r="AU167" s="315"/>
      <c r="AV167" s="315"/>
      <c r="AW167" s="315"/>
      <c r="AX167" s="315"/>
      <c r="AY167" s="315"/>
      <c r="AZ167" s="315"/>
      <c r="BA167" s="315"/>
      <c r="BB167" s="315"/>
      <c r="BC167" s="315"/>
      <c r="BD167" s="315"/>
    </row>
    <row r="168" spans="1:56" s="638" customFormat="1" ht="94.5" customHeight="1">
      <c r="A168" s="635">
        <v>161</v>
      </c>
      <c r="B168" s="499" t="s">
        <v>3852</v>
      </c>
      <c r="C168" s="499" t="s">
        <v>3853</v>
      </c>
      <c r="D168" s="499">
        <v>0</v>
      </c>
      <c r="E168" s="499"/>
      <c r="F168" s="324" t="s">
        <v>3854</v>
      </c>
      <c r="G168" s="324"/>
      <c r="H168" s="636" t="s">
        <v>3354</v>
      </c>
      <c r="I168" s="635" t="s">
        <v>84</v>
      </c>
      <c r="J168" s="635"/>
      <c r="K168" s="635"/>
      <c r="L168" s="637">
        <v>10</v>
      </c>
      <c r="M168" s="499">
        <v>20</v>
      </c>
      <c r="N168" s="499"/>
      <c r="O168" s="499"/>
      <c r="P168" s="499"/>
      <c r="Q168" s="499"/>
      <c r="R168" s="499"/>
      <c r="S168" s="499"/>
      <c r="T168" s="499"/>
      <c r="U168" s="499">
        <f t="shared" si="6"/>
        <v>0</v>
      </c>
      <c r="V168" s="495">
        <f t="shared" si="7"/>
        <v>10</v>
      </c>
      <c r="W168" s="496"/>
      <c r="X168" s="496"/>
      <c r="Y168" s="496"/>
      <c r="Z168" s="502">
        <v>10</v>
      </c>
      <c r="AA168" s="496"/>
      <c r="AB168" s="496"/>
      <c r="AC168" s="496"/>
      <c r="AD168" s="496"/>
      <c r="AE168" s="496"/>
      <c r="AF168" s="498"/>
      <c r="AG168" s="499"/>
      <c r="AH168" s="499"/>
      <c r="AI168" s="499">
        <f t="shared" si="8"/>
        <v>0</v>
      </c>
      <c r="AJ168" s="324"/>
      <c r="AK168" s="316" t="str">
        <f>VLOOKUP(B168,'[1]BCDG-CG KT'!C$14:BC$962,53,0)</f>
        <v/>
      </c>
      <c r="AL168" s="316"/>
      <c r="AM168" s="315"/>
      <c r="AN168" s="315"/>
      <c r="AO168" s="315"/>
      <c r="AP168" s="315"/>
      <c r="AQ168" s="315"/>
      <c r="AR168" s="315"/>
      <c r="AS168" s="315"/>
      <c r="AT168" s="315"/>
      <c r="AU168" s="315"/>
      <c r="AV168" s="315"/>
      <c r="AW168" s="315"/>
      <c r="AX168" s="315"/>
      <c r="AY168" s="315"/>
      <c r="AZ168" s="315"/>
      <c r="BA168" s="315"/>
      <c r="BB168" s="315"/>
      <c r="BC168" s="315"/>
      <c r="BD168" s="315"/>
    </row>
    <row r="169" spans="1:56" s="638" customFormat="1" ht="78.75" customHeight="1">
      <c r="A169" s="635">
        <v>162</v>
      </c>
      <c r="B169" s="499" t="s">
        <v>3855</v>
      </c>
      <c r="C169" s="499" t="s">
        <v>3856</v>
      </c>
      <c r="D169" s="499">
        <v>0</v>
      </c>
      <c r="E169" s="499"/>
      <c r="F169" s="324" t="s">
        <v>3857</v>
      </c>
      <c r="G169" s="324"/>
      <c r="H169" s="636" t="s">
        <v>2780</v>
      </c>
      <c r="I169" s="635" t="s">
        <v>84</v>
      </c>
      <c r="J169" s="635"/>
      <c r="K169" s="635"/>
      <c r="L169" s="637">
        <v>50</v>
      </c>
      <c r="M169" s="499">
        <v>25</v>
      </c>
      <c r="N169" s="499"/>
      <c r="O169" s="499"/>
      <c r="P169" s="499"/>
      <c r="Q169" s="499"/>
      <c r="R169" s="499"/>
      <c r="S169" s="499"/>
      <c r="T169" s="499"/>
      <c r="U169" s="499">
        <f t="shared" si="6"/>
        <v>0</v>
      </c>
      <c r="V169" s="495">
        <f t="shared" si="7"/>
        <v>50</v>
      </c>
      <c r="W169" s="496"/>
      <c r="X169" s="496"/>
      <c r="Y169" s="496"/>
      <c r="Z169" s="502">
        <v>50</v>
      </c>
      <c r="AA169" s="496"/>
      <c r="AB169" s="496"/>
      <c r="AC169" s="496"/>
      <c r="AD169" s="496"/>
      <c r="AE169" s="496"/>
      <c r="AF169" s="498"/>
      <c r="AG169" s="499"/>
      <c r="AH169" s="499"/>
      <c r="AI169" s="499">
        <f t="shared" si="8"/>
        <v>0</v>
      </c>
      <c r="AJ169" s="324"/>
      <c r="AK169" s="316">
        <f>VLOOKUP(B169,'[1]BCDG-CG KT'!C$14:BC$962,53,0)</f>
        <v>0</v>
      </c>
      <c r="AL169" s="316"/>
      <c r="AM169" s="315"/>
      <c r="AN169" s="315"/>
      <c r="AO169" s="315"/>
      <c r="AP169" s="315"/>
      <c r="AQ169" s="315"/>
      <c r="AR169" s="315"/>
      <c r="AS169" s="315"/>
      <c r="AT169" s="315"/>
      <c r="AU169" s="315"/>
      <c r="AV169" s="315"/>
      <c r="AW169" s="315"/>
      <c r="AX169" s="315"/>
      <c r="AY169" s="315"/>
      <c r="AZ169" s="315"/>
      <c r="BA169" s="315"/>
      <c r="BB169" s="315"/>
      <c r="BC169" s="315"/>
      <c r="BD169" s="315"/>
    </row>
    <row r="170" spans="1:56" s="638" customFormat="1" ht="78.75" customHeight="1">
      <c r="A170" s="635">
        <v>163</v>
      </c>
      <c r="B170" s="499" t="s">
        <v>3858</v>
      </c>
      <c r="C170" s="499" t="s">
        <v>3859</v>
      </c>
      <c r="D170" s="499">
        <v>0</v>
      </c>
      <c r="E170" s="499"/>
      <c r="F170" s="324" t="s">
        <v>3860</v>
      </c>
      <c r="G170" s="324"/>
      <c r="H170" s="636" t="s">
        <v>3354</v>
      </c>
      <c r="I170" s="635" t="s">
        <v>84</v>
      </c>
      <c r="J170" s="635"/>
      <c r="K170" s="635"/>
      <c r="L170" s="637">
        <v>15</v>
      </c>
      <c r="M170" s="499">
        <v>8</v>
      </c>
      <c r="N170" s="499"/>
      <c r="O170" s="499"/>
      <c r="P170" s="499"/>
      <c r="Q170" s="499"/>
      <c r="R170" s="499"/>
      <c r="S170" s="499"/>
      <c r="T170" s="499"/>
      <c r="U170" s="499">
        <f t="shared" si="6"/>
        <v>0</v>
      </c>
      <c r="V170" s="495">
        <f t="shared" si="7"/>
        <v>10</v>
      </c>
      <c r="W170" s="496"/>
      <c r="X170" s="496"/>
      <c r="Y170" s="496"/>
      <c r="Z170" s="502">
        <v>10</v>
      </c>
      <c r="AA170" s="496"/>
      <c r="AB170" s="496"/>
      <c r="AC170" s="496"/>
      <c r="AD170" s="496"/>
      <c r="AE170" s="496"/>
      <c r="AF170" s="498"/>
      <c r="AG170" s="499"/>
      <c r="AH170" s="499"/>
      <c r="AI170" s="499">
        <f t="shared" si="8"/>
        <v>0</v>
      </c>
      <c r="AJ170" s="324"/>
      <c r="AK170" s="316" t="str">
        <f>VLOOKUP(B170,'[1]BCDG-CG KT'!C$14:BC$962,53,0)</f>
        <v>Không đạt do không đáp ứng HSMTvề  số lỗ va chiều dài</v>
      </c>
      <c r="AL170" s="316"/>
      <c r="AM170" s="315"/>
      <c r="AN170" s="315"/>
      <c r="AO170" s="315"/>
      <c r="AP170" s="315"/>
      <c r="AQ170" s="315"/>
      <c r="AR170" s="315"/>
      <c r="AS170" s="315"/>
      <c r="AT170" s="315"/>
      <c r="AU170" s="315"/>
      <c r="AV170" s="315"/>
      <c r="AW170" s="315"/>
      <c r="AX170" s="315"/>
      <c r="AY170" s="315"/>
      <c r="AZ170" s="315"/>
      <c r="BA170" s="315"/>
      <c r="BB170" s="315"/>
      <c r="BC170" s="315"/>
      <c r="BD170" s="315"/>
    </row>
    <row r="171" spans="1:56" s="638" customFormat="1" ht="78.75" customHeight="1">
      <c r="A171" s="635">
        <v>164</v>
      </c>
      <c r="B171" s="499" t="s">
        <v>3861</v>
      </c>
      <c r="C171" s="499" t="s">
        <v>3862</v>
      </c>
      <c r="D171" s="499">
        <v>0</v>
      </c>
      <c r="E171" s="499"/>
      <c r="F171" s="324" t="s">
        <v>3863</v>
      </c>
      <c r="G171" s="324"/>
      <c r="H171" s="636" t="s">
        <v>3354</v>
      </c>
      <c r="I171" s="635" t="s">
        <v>84</v>
      </c>
      <c r="J171" s="635"/>
      <c r="K171" s="635"/>
      <c r="L171" s="637">
        <v>20</v>
      </c>
      <c r="M171" s="499">
        <v>80</v>
      </c>
      <c r="N171" s="499"/>
      <c r="O171" s="499"/>
      <c r="P171" s="499"/>
      <c r="Q171" s="499"/>
      <c r="R171" s="499"/>
      <c r="S171" s="499"/>
      <c r="T171" s="499"/>
      <c r="U171" s="499">
        <f t="shared" si="6"/>
        <v>0</v>
      </c>
      <c r="V171" s="495">
        <f t="shared" si="7"/>
        <v>20</v>
      </c>
      <c r="W171" s="496"/>
      <c r="X171" s="496"/>
      <c r="Y171" s="496"/>
      <c r="Z171" s="502">
        <v>20</v>
      </c>
      <c r="AA171" s="496"/>
      <c r="AB171" s="496"/>
      <c r="AC171" s="496"/>
      <c r="AD171" s="496"/>
      <c r="AE171" s="496"/>
      <c r="AF171" s="498"/>
      <c r="AG171" s="499"/>
      <c r="AH171" s="499"/>
      <c r="AI171" s="499">
        <f t="shared" si="8"/>
        <v>0</v>
      </c>
      <c r="AJ171" s="324"/>
      <c r="AK171" s="316">
        <f>VLOOKUP(B171,'[1]BCDG-CG KT'!C$14:BC$962,53,0)</f>
        <v>0</v>
      </c>
      <c r="AL171" s="316"/>
      <c r="AM171" s="315"/>
      <c r="AN171" s="315"/>
      <c r="AO171" s="315"/>
      <c r="AP171" s="315"/>
      <c r="AQ171" s="315"/>
      <c r="AR171" s="315"/>
      <c r="AS171" s="315"/>
      <c r="AT171" s="315"/>
      <c r="AU171" s="315"/>
      <c r="AV171" s="315"/>
      <c r="AW171" s="315"/>
      <c r="AX171" s="315"/>
      <c r="AY171" s="315"/>
      <c r="AZ171" s="315"/>
      <c r="BA171" s="315"/>
      <c r="BB171" s="315"/>
      <c r="BC171" s="315"/>
      <c r="BD171" s="315"/>
    </row>
    <row r="172" spans="1:56" s="638" customFormat="1" ht="78.75" customHeight="1">
      <c r="A172" s="635">
        <v>165</v>
      </c>
      <c r="B172" s="499" t="s">
        <v>3864</v>
      </c>
      <c r="C172" s="499" t="s">
        <v>3865</v>
      </c>
      <c r="D172" s="499">
        <v>0</v>
      </c>
      <c r="E172" s="499"/>
      <c r="F172" s="324" t="s">
        <v>3866</v>
      </c>
      <c r="G172" s="324"/>
      <c r="H172" s="636" t="s">
        <v>3354</v>
      </c>
      <c r="I172" s="635" t="s">
        <v>84</v>
      </c>
      <c r="J172" s="635"/>
      <c r="K172" s="635"/>
      <c r="L172" s="637">
        <v>20</v>
      </c>
      <c r="M172" s="499">
        <v>35</v>
      </c>
      <c r="N172" s="499"/>
      <c r="O172" s="499"/>
      <c r="P172" s="499"/>
      <c r="Q172" s="499"/>
      <c r="R172" s="499"/>
      <c r="S172" s="499"/>
      <c r="T172" s="499"/>
      <c r="U172" s="499">
        <f t="shared" ref="U172:U235" si="9">SUM(S172:T172)</f>
        <v>0</v>
      </c>
      <c r="V172" s="495">
        <f t="shared" ref="V172:V235" si="10">SUM(W172:AE172)</f>
        <v>20</v>
      </c>
      <c r="W172" s="496"/>
      <c r="X172" s="496"/>
      <c r="Y172" s="496"/>
      <c r="Z172" s="502">
        <v>20</v>
      </c>
      <c r="AA172" s="496"/>
      <c r="AB172" s="496"/>
      <c r="AC172" s="496"/>
      <c r="AD172" s="496"/>
      <c r="AE172" s="496"/>
      <c r="AF172" s="498"/>
      <c r="AG172" s="499"/>
      <c r="AH172" s="499"/>
      <c r="AI172" s="499">
        <f t="shared" ref="AI172:AI235" si="11">+AH172*V172</f>
        <v>0</v>
      </c>
      <c r="AJ172" s="324"/>
      <c r="AK172" s="316" t="str">
        <f>VLOOKUP(B172,'[1]BCDG-CG KT'!C$14:BC$962,53,0)</f>
        <v/>
      </c>
      <c r="AL172" s="316"/>
      <c r="AM172" s="315"/>
      <c r="AN172" s="315"/>
      <c r="AO172" s="315"/>
      <c r="AP172" s="315"/>
      <c r="AQ172" s="315"/>
      <c r="AR172" s="315"/>
      <c r="AS172" s="315"/>
      <c r="AT172" s="315"/>
      <c r="AU172" s="315"/>
      <c r="AV172" s="315"/>
      <c r="AW172" s="315"/>
      <c r="AX172" s="315"/>
      <c r="AY172" s="315"/>
      <c r="AZ172" s="315"/>
      <c r="BA172" s="315"/>
      <c r="BB172" s="315"/>
      <c r="BC172" s="315"/>
      <c r="BD172" s="315"/>
    </row>
    <row r="173" spans="1:56" s="638" customFormat="1" ht="94.5" customHeight="1">
      <c r="A173" s="635">
        <v>166</v>
      </c>
      <c r="B173" s="499" t="s">
        <v>3867</v>
      </c>
      <c r="C173" s="499" t="s">
        <v>3868</v>
      </c>
      <c r="D173" s="499">
        <v>0</v>
      </c>
      <c r="E173" s="499"/>
      <c r="F173" s="324" t="s">
        <v>3869</v>
      </c>
      <c r="G173" s="324"/>
      <c r="H173" s="636">
        <v>0</v>
      </c>
      <c r="I173" s="635" t="s">
        <v>84</v>
      </c>
      <c r="J173" s="635"/>
      <c r="K173" s="635"/>
      <c r="L173" s="637">
        <v>100</v>
      </c>
      <c r="M173" s="499"/>
      <c r="N173" s="499"/>
      <c r="O173" s="499"/>
      <c r="P173" s="499"/>
      <c r="Q173" s="499"/>
      <c r="R173" s="499"/>
      <c r="S173" s="499"/>
      <c r="T173" s="499"/>
      <c r="U173" s="499">
        <f t="shared" si="9"/>
        <v>0</v>
      </c>
      <c r="V173" s="495">
        <f t="shared" si="10"/>
        <v>100</v>
      </c>
      <c r="W173" s="496"/>
      <c r="X173" s="496"/>
      <c r="Y173" s="496"/>
      <c r="Z173" s="502">
        <v>100</v>
      </c>
      <c r="AA173" s="496"/>
      <c r="AB173" s="496"/>
      <c r="AC173" s="496"/>
      <c r="AD173" s="496"/>
      <c r="AE173" s="496"/>
      <c r="AF173" s="498"/>
      <c r="AG173" s="499"/>
      <c r="AH173" s="499"/>
      <c r="AI173" s="499">
        <f t="shared" si="11"/>
        <v>0</v>
      </c>
      <c r="AJ173" s="324"/>
      <c r="AK173" s="316">
        <f>VLOOKUP(B173,'[1]BCDG-CG KT'!C$14:BC$962,53,0)</f>
        <v>0</v>
      </c>
      <c r="AL173" s="316"/>
      <c r="AM173" s="315"/>
      <c r="AN173" s="315"/>
      <c r="AO173" s="315"/>
      <c r="AP173" s="315"/>
      <c r="AQ173" s="315"/>
      <c r="AR173" s="315"/>
      <c r="AS173" s="315"/>
      <c r="AT173" s="315"/>
      <c r="AU173" s="315"/>
      <c r="AV173" s="315"/>
      <c r="AW173" s="315"/>
      <c r="AX173" s="315"/>
      <c r="AY173" s="315"/>
      <c r="AZ173" s="315"/>
      <c r="BA173" s="315"/>
      <c r="BB173" s="315"/>
      <c r="BC173" s="315"/>
      <c r="BD173" s="315"/>
    </row>
    <row r="174" spans="1:56" s="638" customFormat="1" ht="94.5" customHeight="1">
      <c r="A174" s="635">
        <v>167</v>
      </c>
      <c r="B174" s="499" t="s">
        <v>3870</v>
      </c>
      <c r="C174" s="499" t="s">
        <v>3871</v>
      </c>
      <c r="D174" s="499">
        <v>0</v>
      </c>
      <c r="E174" s="499"/>
      <c r="F174" s="324" t="s">
        <v>3872</v>
      </c>
      <c r="G174" s="324"/>
      <c r="H174" s="636">
        <v>0</v>
      </c>
      <c r="I174" s="635" t="s">
        <v>84</v>
      </c>
      <c r="J174" s="635"/>
      <c r="K174" s="635"/>
      <c r="L174" s="637">
        <v>20</v>
      </c>
      <c r="M174" s="499"/>
      <c r="N174" s="499"/>
      <c r="O174" s="499"/>
      <c r="P174" s="499"/>
      <c r="Q174" s="499"/>
      <c r="R174" s="499"/>
      <c r="S174" s="499"/>
      <c r="T174" s="499"/>
      <c r="U174" s="499">
        <f t="shared" si="9"/>
        <v>0</v>
      </c>
      <c r="V174" s="495">
        <f t="shared" si="10"/>
        <v>20</v>
      </c>
      <c r="W174" s="496"/>
      <c r="X174" s="496"/>
      <c r="Y174" s="496"/>
      <c r="Z174" s="502">
        <v>20</v>
      </c>
      <c r="AA174" s="496"/>
      <c r="AB174" s="496"/>
      <c r="AC174" s="496"/>
      <c r="AD174" s="496"/>
      <c r="AE174" s="496"/>
      <c r="AF174" s="498"/>
      <c r="AG174" s="499">
        <v>0</v>
      </c>
      <c r="AH174" s="499"/>
      <c r="AI174" s="499">
        <f t="shared" si="11"/>
        <v>0</v>
      </c>
      <c r="AJ174" s="324"/>
      <c r="AK174" s="316" t="e">
        <f>VLOOKUP(B174,'[1]BCDG-CG KT'!C$14:BC$962,53,0)</f>
        <v>#N/A</v>
      </c>
      <c r="AL174" s="316"/>
      <c r="AM174" s="315"/>
      <c r="AN174" s="315"/>
      <c r="AO174" s="315"/>
      <c r="AP174" s="315"/>
      <c r="AQ174" s="315"/>
      <c r="AR174" s="315"/>
      <c r="AS174" s="315"/>
      <c r="AT174" s="315"/>
      <c r="AU174" s="315"/>
      <c r="AV174" s="315"/>
      <c r="AW174" s="315"/>
      <c r="AX174" s="315"/>
      <c r="AY174" s="315"/>
      <c r="AZ174" s="315"/>
      <c r="BA174" s="315"/>
      <c r="BB174" s="315"/>
      <c r="BC174" s="315"/>
      <c r="BD174" s="315"/>
    </row>
    <row r="175" spans="1:56" s="638" customFormat="1" ht="181.5" customHeight="1">
      <c r="A175" s="635">
        <v>168</v>
      </c>
      <c r="B175" s="499" t="s">
        <v>3873</v>
      </c>
      <c r="C175" s="499" t="s">
        <v>3874</v>
      </c>
      <c r="D175" s="499">
        <v>0</v>
      </c>
      <c r="E175" s="499"/>
      <c r="F175" s="324" t="s">
        <v>3875</v>
      </c>
      <c r="G175" s="324"/>
      <c r="H175" s="636" t="s">
        <v>2780</v>
      </c>
      <c r="I175" s="635" t="s">
        <v>84</v>
      </c>
      <c r="J175" s="635"/>
      <c r="K175" s="635"/>
      <c r="L175" s="637">
        <v>50</v>
      </c>
      <c r="M175" s="499"/>
      <c r="N175" s="499"/>
      <c r="O175" s="499"/>
      <c r="P175" s="499"/>
      <c r="Q175" s="499"/>
      <c r="R175" s="499"/>
      <c r="S175" s="499"/>
      <c r="T175" s="499"/>
      <c r="U175" s="499">
        <f t="shared" si="9"/>
        <v>0</v>
      </c>
      <c r="V175" s="495">
        <f t="shared" si="10"/>
        <v>50</v>
      </c>
      <c r="W175" s="496"/>
      <c r="X175" s="496"/>
      <c r="Y175" s="496"/>
      <c r="Z175" s="502">
        <v>50</v>
      </c>
      <c r="AA175" s="496"/>
      <c r="AB175" s="496"/>
      <c r="AC175" s="496"/>
      <c r="AD175" s="496"/>
      <c r="AE175" s="496"/>
      <c r="AF175" s="498"/>
      <c r="AG175" s="499"/>
      <c r="AH175" s="499"/>
      <c r="AI175" s="499">
        <f t="shared" si="11"/>
        <v>0</v>
      </c>
      <c r="AJ175" s="324"/>
      <c r="AK175" s="316" t="str">
        <f>VLOOKUP(B175,'[1]BCDG-CG KT'!C$14:BC$962,53,0)</f>
        <v xml:space="preserve">Thông số không khớp yêu cầu HSMT :
HSMT : Đầu mặt khớp có 8 lỗ, dùng vít khóa 2,4/3,5mm, vít vỏ đường kính 3,5mm
HSDT : Đầu nẹp có 6 lỗ, vít khóa đường kính 2,7/4,0mm, vít vỏ đường kính 2,7/4,0mm
</v>
      </c>
      <c r="AL175" s="316"/>
      <c r="AM175" s="315"/>
      <c r="AN175" s="315"/>
      <c r="AO175" s="315"/>
      <c r="AP175" s="315"/>
      <c r="AQ175" s="315"/>
      <c r="AR175" s="315"/>
      <c r="AS175" s="315"/>
      <c r="AT175" s="315"/>
      <c r="AU175" s="315"/>
      <c r="AV175" s="315"/>
      <c r="AW175" s="315"/>
      <c r="AX175" s="315"/>
      <c r="AY175" s="315"/>
      <c r="AZ175" s="315"/>
      <c r="BA175" s="315"/>
      <c r="BB175" s="315"/>
      <c r="BC175" s="315"/>
      <c r="BD175" s="315"/>
    </row>
    <row r="176" spans="1:56" s="638" customFormat="1" ht="94.5" customHeight="1">
      <c r="A176" s="635">
        <v>169</v>
      </c>
      <c r="B176" s="499" t="s">
        <v>3876</v>
      </c>
      <c r="C176" s="499" t="s">
        <v>3877</v>
      </c>
      <c r="D176" s="499">
        <v>0</v>
      </c>
      <c r="E176" s="499"/>
      <c r="F176" s="324" t="s">
        <v>3878</v>
      </c>
      <c r="G176" s="324"/>
      <c r="H176" s="636">
        <v>0</v>
      </c>
      <c r="I176" s="635" t="s">
        <v>84</v>
      </c>
      <c r="J176" s="635"/>
      <c r="K176" s="635"/>
      <c r="L176" s="637">
        <v>20</v>
      </c>
      <c r="M176" s="499"/>
      <c r="N176" s="499"/>
      <c r="O176" s="499"/>
      <c r="P176" s="499"/>
      <c r="Q176" s="499"/>
      <c r="R176" s="499"/>
      <c r="S176" s="499"/>
      <c r="T176" s="499"/>
      <c r="U176" s="499">
        <f t="shared" si="9"/>
        <v>0</v>
      </c>
      <c r="V176" s="495">
        <f t="shared" si="10"/>
        <v>20</v>
      </c>
      <c r="W176" s="496"/>
      <c r="X176" s="496"/>
      <c r="Y176" s="496"/>
      <c r="Z176" s="502">
        <v>20</v>
      </c>
      <c r="AA176" s="496"/>
      <c r="AB176" s="496"/>
      <c r="AC176" s="496"/>
      <c r="AD176" s="496"/>
      <c r="AE176" s="496"/>
      <c r="AF176" s="498"/>
      <c r="AG176" s="499"/>
      <c r="AH176" s="499"/>
      <c r="AI176" s="499">
        <f t="shared" si="11"/>
        <v>0</v>
      </c>
      <c r="AJ176" s="324"/>
      <c r="AK176" s="316" t="str">
        <f>VLOOKUP(B176,'[1]BCDG-CG KT'!C$14:BC$962,53,0)</f>
        <v/>
      </c>
      <c r="AL176" s="316"/>
      <c r="AM176" s="315"/>
      <c r="AN176" s="315"/>
      <c r="AO176" s="315"/>
      <c r="AP176" s="315"/>
      <c r="AQ176" s="315"/>
      <c r="AR176" s="315"/>
      <c r="AS176" s="315"/>
      <c r="AT176" s="315"/>
      <c r="AU176" s="315"/>
      <c r="AV176" s="315"/>
      <c r="AW176" s="315"/>
      <c r="AX176" s="315"/>
      <c r="AY176" s="315"/>
      <c r="AZ176" s="315"/>
      <c r="BA176" s="315"/>
      <c r="BB176" s="315"/>
      <c r="BC176" s="315"/>
      <c r="BD176" s="315"/>
    </row>
    <row r="177" spans="1:56" s="638" customFormat="1" ht="181.5" customHeight="1">
      <c r="A177" s="635">
        <v>170</v>
      </c>
      <c r="B177" s="499" t="s">
        <v>3879</v>
      </c>
      <c r="C177" s="499" t="s">
        <v>3880</v>
      </c>
      <c r="D177" s="499">
        <v>0</v>
      </c>
      <c r="E177" s="499"/>
      <c r="F177" s="324" t="s">
        <v>3881</v>
      </c>
      <c r="G177" s="324"/>
      <c r="H177" s="636" t="s">
        <v>2780</v>
      </c>
      <c r="I177" s="635" t="s">
        <v>84</v>
      </c>
      <c r="J177" s="635"/>
      <c r="K177" s="635"/>
      <c r="L177" s="637">
        <v>70</v>
      </c>
      <c r="M177" s="499"/>
      <c r="N177" s="499"/>
      <c r="O177" s="499"/>
      <c r="P177" s="499"/>
      <c r="Q177" s="499"/>
      <c r="R177" s="499"/>
      <c r="S177" s="499"/>
      <c r="T177" s="499"/>
      <c r="U177" s="499">
        <f t="shared" si="9"/>
        <v>0</v>
      </c>
      <c r="V177" s="495">
        <f t="shared" si="10"/>
        <v>70</v>
      </c>
      <c r="W177" s="496"/>
      <c r="X177" s="496"/>
      <c r="Y177" s="496"/>
      <c r="Z177" s="502">
        <v>70</v>
      </c>
      <c r="AA177" s="496"/>
      <c r="AB177" s="496"/>
      <c r="AC177" s="496"/>
      <c r="AD177" s="496"/>
      <c r="AE177" s="496"/>
      <c r="AF177" s="498"/>
      <c r="AG177" s="499"/>
      <c r="AH177" s="499"/>
      <c r="AI177" s="499">
        <f t="shared" si="11"/>
        <v>0</v>
      </c>
      <c r="AJ177" s="324"/>
      <c r="AK177" s="316" t="str">
        <f>VLOOKUP(B177,'[1]BCDG-CG KT'!C$14:BC$962,53,0)</f>
        <v xml:space="preserve">Không khớp thông số kĩ thuật HSMT:
HSMT : Loại 5-11 lỗ, đường kính vít khóa 3,5mm, vít vỏ 3,5mm, chất liệu Pure titanum
HSDT : Loại 4-10 lỗ, đường kính vít khóa 4mm, vít vỏ 4mm, chất liệu Titanum
</v>
      </c>
      <c r="AL177" s="316"/>
      <c r="AM177" s="315"/>
      <c r="AN177" s="315"/>
      <c r="AO177" s="315"/>
      <c r="AP177" s="315"/>
      <c r="AQ177" s="315"/>
      <c r="AR177" s="315"/>
      <c r="AS177" s="315"/>
      <c r="AT177" s="315"/>
      <c r="AU177" s="315"/>
      <c r="AV177" s="315"/>
      <c r="AW177" s="315"/>
      <c r="AX177" s="315"/>
      <c r="AY177" s="315"/>
      <c r="AZ177" s="315"/>
      <c r="BA177" s="315"/>
      <c r="BB177" s="315"/>
      <c r="BC177" s="315"/>
      <c r="BD177" s="315"/>
    </row>
    <row r="178" spans="1:56" s="638" customFormat="1" ht="63" customHeight="1">
      <c r="A178" s="635">
        <v>171</v>
      </c>
      <c r="B178" s="499" t="s">
        <v>3882</v>
      </c>
      <c r="C178" s="499" t="s">
        <v>3883</v>
      </c>
      <c r="D178" s="499">
        <v>0</v>
      </c>
      <c r="E178" s="499"/>
      <c r="F178" s="324" t="s">
        <v>3884</v>
      </c>
      <c r="G178" s="324"/>
      <c r="H178" s="636" t="s">
        <v>3354</v>
      </c>
      <c r="I178" s="635" t="s">
        <v>84</v>
      </c>
      <c r="J178" s="635"/>
      <c r="K178" s="635"/>
      <c r="L178" s="637">
        <v>10</v>
      </c>
      <c r="M178" s="499">
        <v>15</v>
      </c>
      <c r="N178" s="499"/>
      <c r="O178" s="499"/>
      <c r="P178" s="499"/>
      <c r="Q178" s="499"/>
      <c r="R178" s="499"/>
      <c r="S178" s="499"/>
      <c r="T178" s="499"/>
      <c r="U178" s="499">
        <f t="shared" si="9"/>
        <v>0</v>
      </c>
      <c r="V178" s="495">
        <f t="shared" si="10"/>
        <v>10</v>
      </c>
      <c r="W178" s="496"/>
      <c r="X178" s="496"/>
      <c r="Y178" s="496"/>
      <c r="Z178" s="502">
        <v>10</v>
      </c>
      <c r="AA178" s="496"/>
      <c r="AB178" s="496"/>
      <c r="AC178" s="496"/>
      <c r="AD178" s="496"/>
      <c r="AE178" s="496"/>
      <c r="AF178" s="498"/>
      <c r="AG178" s="499"/>
      <c r="AH178" s="499"/>
      <c r="AI178" s="499">
        <f t="shared" si="11"/>
        <v>0</v>
      </c>
      <c r="AJ178" s="324"/>
      <c r="AK178" s="316" t="str">
        <f>VLOOKUP(B178,'[1]BCDG-CG KT'!C$14:BC$962,53,0)</f>
        <v/>
      </c>
      <c r="AL178" s="316"/>
      <c r="AM178" s="315"/>
      <c r="AN178" s="315"/>
      <c r="AO178" s="315"/>
      <c r="AP178" s="315"/>
      <c r="AQ178" s="315"/>
      <c r="AR178" s="315"/>
      <c r="AS178" s="315"/>
      <c r="AT178" s="315"/>
      <c r="AU178" s="315"/>
      <c r="AV178" s="315"/>
      <c r="AW178" s="315"/>
      <c r="AX178" s="315"/>
      <c r="AY178" s="315"/>
      <c r="AZ178" s="315"/>
      <c r="BA178" s="315"/>
      <c r="BB178" s="315"/>
      <c r="BC178" s="315"/>
      <c r="BD178" s="315"/>
    </row>
    <row r="179" spans="1:56" s="638" customFormat="1" ht="63" customHeight="1">
      <c r="A179" s="635">
        <v>172</v>
      </c>
      <c r="B179" s="499" t="s">
        <v>3891</v>
      </c>
      <c r="C179" s="499" t="s">
        <v>3892</v>
      </c>
      <c r="D179" s="499">
        <v>0</v>
      </c>
      <c r="E179" s="499"/>
      <c r="F179" s="324" t="s">
        <v>3893</v>
      </c>
      <c r="G179" s="535" t="s">
        <v>3894</v>
      </c>
      <c r="H179" s="636" t="s">
        <v>3322</v>
      </c>
      <c r="I179" s="635" t="s">
        <v>84</v>
      </c>
      <c r="J179" s="635"/>
      <c r="K179" s="635"/>
      <c r="L179" s="637">
        <v>20</v>
      </c>
      <c r="M179" s="499">
        <v>3</v>
      </c>
      <c r="N179" s="499"/>
      <c r="O179" s="499"/>
      <c r="P179" s="499"/>
      <c r="Q179" s="499"/>
      <c r="R179" s="499"/>
      <c r="S179" s="499"/>
      <c r="T179" s="499"/>
      <c r="U179" s="499">
        <f t="shared" si="9"/>
        <v>0</v>
      </c>
      <c r="V179" s="495">
        <f t="shared" si="10"/>
        <v>8</v>
      </c>
      <c r="W179" s="496"/>
      <c r="X179" s="496"/>
      <c r="Y179" s="496"/>
      <c r="Z179" s="502"/>
      <c r="AA179" s="496"/>
      <c r="AB179" s="496"/>
      <c r="AC179" s="496"/>
      <c r="AD179" s="520">
        <v>8</v>
      </c>
      <c r="AE179" s="496"/>
      <c r="AF179" s="498"/>
      <c r="AG179" s="499"/>
      <c r="AH179" s="499"/>
      <c r="AI179" s="499">
        <f t="shared" si="11"/>
        <v>0</v>
      </c>
      <c r="AJ179" s="324"/>
      <c r="AK179" s="316">
        <f>VLOOKUP(B179,'[1]BCDG-CG KT'!C$14:BC$962,53,0)</f>
        <v>0</v>
      </c>
      <c r="AL179" s="316"/>
      <c r="AM179" s="315"/>
      <c r="AN179" s="315"/>
      <c r="AO179" s="315"/>
      <c r="AP179" s="315"/>
      <c r="AQ179" s="315"/>
      <c r="AR179" s="315"/>
      <c r="AS179" s="315"/>
      <c r="AT179" s="315"/>
      <c r="AU179" s="315"/>
      <c r="AV179" s="315"/>
      <c r="AW179" s="315"/>
      <c r="AX179" s="315"/>
      <c r="AY179" s="315"/>
      <c r="AZ179" s="315"/>
      <c r="BA179" s="315"/>
      <c r="BB179" s="315"/>
      <c r="BC179" s="315"/>
      <c r="BD179" s="315"/>
    </row>
    <row r="180" spans="1:56" s="638" customFormat="1" ht="78.75" customHeight="1">
      <c r="A180" s="635">
        <v>173</v>
      </c>
      <c r="B180" s="499" t="s">
        <v>3895</v>
      </c>
      <c r="C180" s="499" t="s">
        <v>3896</v>
      </c>
      <c r="D180" s="499">
        <v>0</v>
      </c>
      <c r="E180" s="499"/>
      <c r="F180" s="324" t="s">
        <v>3897</v>
      </c>
      <c r="G180" s="324"/>
      <c r="H180" s="636" t="s">
        <v>3386</v>
      </c>
      <c r="I180" s="635" t="s">
        <v>84</v>
      </c>
      <c r="J180" s="635"/>
      <c r="K180" s="635"/>
      <c r="L180" s="637">
        <v>180</v>
      </c>
      <c r="M180" s="499"/>
      <c r="N180" s="499"/>
      <c r="O180" s="499"/>
      <c r="P180" s="499"/>
      <c r="Q180" s="499"/>
      <c r="R180" s="499"/>
      <c r="S180" s="499"/>
      <c r="T180" s="499"/>
      <c r="U180" s="499">
        <f t="shared" si="9"/>
        <v>0</v>
      </c>
      <c r="V180" s="495">
        <f t="shared" si="10"/>
        <v>120</v>
      </c>
      <c r="W180" s="496"/>
      <c r="X180" s="496"/>
      <c r="Y180" s="496"/>
      <c r="Z180" s="502"/>
      <c r="AA180" s="496"/>
      <c r="AB180" s="496"/>
      <c r="AC180" s="496">
        <v>0</v>
      </c>
      <c r="AD180" s="496"/>
      <c r="AE180" s="496">
        <v>120</v>
      </c>
      <c r="AF180" s="498"/>
      <c r="AG180" s="499"/>
      <c r="AH180" s="499"/>
      <c r="AI180" s="499">
        <f t="shared" si="11"/>
        <v>0</v>
      </c>
      <c r="AJ180" s="324"/>
      <c r="AK180" s="316" t="str">
        <f>VLOOKUP(B180,'[1]BCDG-CG KT'!C$14:BC$962,53,0)</f>
        <v>E-HSMT yêu cầu đặc tính kỹ thuật : Khung giá đỡ mạch vành phủ thuốc đường kính từ 2.0mm - 4.5mm, chiều dài từ 9mm - 39mm ; độ dày stent: 71µm -85µm nhưng đặc tính kỹ thuật sản phẩm dự thầu chỉ có đường kính  2.25, 2.5, 2.75, 3.0, 3.5, 4.0mm ; chiều dài: 13mm, 16mm, 18mm, 21mm, 23mm, 26mm, 29mm, 31mm, 33mm, 35mm,38mm ; Độ dày stent: 86 µm. ( 96.5 µm đối với đường kính lớn  3.5, 4.0mm).</v>
      </c>
      <c r="AL180" s="316"/>
      <c r="AM180" s="315"/>
      <c r="AN180" s="315"/>
      <c r="AO180" s="315"/>
      <c r="AP180" s="315"/>
      <c r="AQ180" s="315"/>
      <c r="AR180" s="315"/>
      <c r="AS180" s="315"/>
      <c r="AT180" s="315"/>
      <c r="AU180" s="315"/>
      <c r="AV180" s="315"/>
      <c r="AW180" s="315"/>
      <c r="AX180" s="315"/>
      <c r="AY180" s="315"/>
      <c r="AZ180" s="315"/>
      <c r="BA180" s="315"/>
      <c r="BB180" s="315"/>
      <c r="BC180" s="315"/>
      <c r="BD180" s="315"/>
    </row>
    <row r="181" spans="1:56" s="638" customFormat="1" ht="60.75" customHeight="1">
      <c r="A181" s="635">
        <v>174</v>
      </c>
      <c r="B181" s="499" t="s">
        <v>3898</v>
      </c>
      <c r="C181" s="528" t="s">
        <v>3899</v>
      </c>
      <c r="D181" s="499">
        <v>0</v>
      </c>
      <c r="E181" s="499"/>
      <c r="F181" s="535" t="s">
        <v>3900</v>
      </c>
      <c r="G181" s="535" t="s">
        <v>3901</v>
      </c>
      <c r="H181" s="636" t="s">
        <v>3902</v>
      </c>
      <c r="I181" s="635" t="s">
        <v>84</v>
      </c>
      <c r="J181" s="635"/>
      <c r="K181" s="635"/>
      <c r="L181" s="637">
        <v>60</v>
      </c>
      <c r="M181" s="499"/>
      <c r="N181" s="499"/>
      <c r="O181" s="499"/>
      <c r="P181" s="499"/>
      <c r="Q181" s="499"/>
      <c r="R181" s="499"/>
      <c r="S181" s="499"/>
      <c r="T181" s="499"/>
      <c r="U181" s="499">
        <f t="shared" si="9"/>
        <v>0</v>
      </c>
      <c r="V181" s="495">
        <f t="shared" si="10"/>
        <v>60</v>
      </c>
      <c r="W181" s="496"/>
      <c r="X181" s="496"/>
      <c r="Y181" s="496"/>
      <c r="Z181" s="502"/>
      <c r="AA181" s="496"/>
      <c r="AB181" s="496"/>
      <c r="AC181" s="496"/>
      <c r="AD181" s="520">
        <v>60</v>
      </c>
      <c r="AE181" s="496"/>
      <c r="AF181" s="498" t="s">
        <v>3903</v>
      </c>
      <c r="AG181" s="499"/>
      <c r="AH181" s="499"/>
      <c r="AI181" s="499">
        <f t="shared" si="11"/>
        <v>0</v>
      </c>
      <c r="AJ181" s="324"/>
      <c r="AK181" s="316">
        <f>VLOOKUP(B181,'[1]BCDG-CG KT'!C$14:BC$962,53,0)</f>
        <v>0</v>
      </c>
      <c r="AL181" s="316"/>
      <c r="AM181" s="315"/>
      <c r="AN181" s="315"/>
      <c r="AO181" s="315"/>
      <c r="AP181" s="315"/>
      <c r="AQ181" s="315"/>
      <c r="AR181" s="315"/>
      <c r="AS181" s="315"/>
      <c r="AT181" s="315"/>
      <c r="AU181" s="315"/>
      <c r="AV181" s="315"/>
      <c r="AW181" s="315"/>
      <c r="AX181" s="315"/>
      <c r="AY181" s="315"/>
      <c r="AZ181" s="315"/>
      <c r="BA181" s="315"/>
      <c r="BB181" s="315"/>
      <c r="BC181" s="315"/>
      <c r="BD181" s="315"/>
    </row>
    <row r="182" spans="1:56" s="638" customFormat="1" ht="78.75" customHeight="1">
      <c r="A182" s="635">
        <v>175</v>
      </c>
      <c r="B182" s="499" t="s">
        <v>3904</v>
      </c>
      <c r="C182" s="499" t="s">
        <v>3905</v>
      </c>
      <c r="D182" s="499">
        <v>0</v>
      </c>
      <c r="E182" s="499"/>
      <c r="F182" s="324" t="s">
        <v>3906</v>
      </c>
      <c r="G182" s="324"/>
      <c r="H182" s="636" t="s">
        <v>3603</v>
      </c>
      <c r="I182" s="635" t="s">
        <v>84</v>
      </c>
      <c r="J182" s="635"/>
      <c r="K182" s="635"/>
      <c r="L182" s="637">
        <v>10</v>
      </c>
      <c r="M182" s="499"/>
      <c r="N182" s="499"/>
      <c r="O182" s="499"/>
      <c r="P182" s="499"/>
      <c r="Q182" s="499"/>
      <c r="R182" s="499"/>
      <c r="S182" s="499"/>
      <c r="T182" s="499"/>
      <c r="U182" s="499">
        <f t="shared" si="9"/>
        <v>0</v>
      </c>
      <c r="V182" s="495">
        <f t="shared" si="10"/>
        <v>20</v>
      </c>
      <c r="W182" s="496"/>
      <c r="X182" s="496"/>
      <c r="Y182" s="496"/>
      <c r="Z182" s="502"/>
      <c r="AA182" s="496">
        <v>20</v>
      </c>
      <c r="AB182" s="496"/>
      <c r="AC182" s="496"/>
      <c r="AD182" s="496"/>
      <c r="AE182" s="496"/>
      <c r="AF182" s="498"/>
      <c r="AG182" s="499"/>
      <c r="AH182" s="499"/>
      <c r="AI182" s="499">
        <f t="shared" si="11"/>
        <v>0</v>
      </c>
      <c r="AJ182" s="324"/>
      <c r="AK182" s="316">
        <f>VLOOKUP(B182,'[1]BCDG-CG KT'!C$14:BC$962,53,0)</f>
        <v>0</v>
      </c>
      <c r="AL182" s="316"/>
      <c r="AM182" s="315"/>
      <c r="AN182" s="315"/>
      <c r="AO182" s="315"/>
      <c r="AP182" s="315"/>
      <c r="AQ182" s="315"/>
      <c r="AR182" s="315"/>
      <c r="AS182" s="315"/>
      <c r="AT182" s="315"/>
      <c r="AU182" s="315"/>
      <c r="AV182" s="315"/>
      <c r="AW182" s="315"/>
      <c r="AX182" s="315"/>
      <c r="AY182" s="315"/>
      <c r="AZ182" s="315"/>
      <c r="BA182" s="315"/>
      <c r="BB182" s="315"/>
      <c r="BC182" s="315"/>
      <c r="BD182" s="315"/>
    </row>
    <row r="183" spans="1:56" s="638" customFormat="1" ht="126" customHeight="1">
      <c r="A183" s="635">
        <v>176</v>
      </c>
      <c r="B183" s="499" t="s">
        <v>3907</v>
      </c>
      <c r="C183" s="499" t="s">
        <v>3908</v>
      </c>
      <c r="D183" s="499">
        <v>0</v>
      </c>
      <c r="E183" s="499"/>
      <c r="F183" s="324" t="s">
        <v>3909</v>
      </c>
      <c r="G183" s="324"/>
      <c r="H183" s="636" t="s">
        <v>3910</v>
      </c>
      <c r="I183" s="635" t="s">
        <v>84</v>
      </c>
      <c r="J183" s="635"/>
      <c r="K183" s="635"/>
      <c r="L183" s="637">
        <v>200</v>
      </c>
      <c r="M183" s="499"/>
      <c r="N183" s="499"/>
      <c r="O183" s="499"/>
      <c r="P183" s="499"/>
      <c r="Q183" s="499"/>
      <c r="R183" s="499"/>
      <c r="S183" s="499"/>
      <c r="T183" s="499"/>
      <c r="U183" s="499">
        <f t="shared" si="9"/>
        <v>0</v>
      </c>
      <c r="V183" s="495">
        <f t="shared" si="10"/>
        <v>200</v>
      </c>
      <c r="W183" s="496"/>
      <c r="X183" s="496"/>
      <c r="Y183" s="496"/>
      <c r="Z183" s="502"/>
      <c r="AA183" s="496"/>
      <c r="AB183" s="496"/>
      <c r="AC183" s="496"/>
      <c r="AD183" s="496"/>
      <c r="AE183" s="496">
        <v>200</v>
      </c>
      <c r="AF183" s="498"/>
      <c r="AG183" s="499"/>
      <c r="AH183" s="499"/>
      <c r="AI183" s="499">
        <f t="shared" si="11"/>
        <v>0</v>
      </c>
      <c r="AJ183" s="324"/>
      <c r="AK183" s="316">
        <f>VLOOKUP(B183,'[1]BCDG-CG KT'!C$14:BC$962,53,0)</f>
        <v>0</v>
      </c>
      <c r="AL183" s="316"/>
      <c r="AM183" s="315"/>
      <c r="AN183" s="315"/>
      <c r="AO183" s="315"/>
      <c r="AP183" s="315"/>
      <c r="AQ183" s="315"/>
      <c r="AR183" s="315"/>
      <c r="AS183" s="315"/>
      <c r="AT183" s="315"/>
      <c r="AU183" s="315"/>
      <c r="AV183" s="315"/>
      <c r="AW183" s="315"/>
      <c r="AX183" s="315"/>
      <c r="AY183" s="315"/>
      <c r="AZ183" s="315"/>
      <c r="BA183" s="315"/>
      <c r="BB183" s="315"/>
      <c r="BC183" s="315"/>
      <c r="BD183" s="315"/>
    </row>
    <row r="184" spans="1:56" s="638" customFormat="1" ht="110.25" customHeight="1">
      <c r="A184" s="635">
        <v>177</v>
      </c>
      <c r="B184" s="499" t="s">
        <v>3911</v>
      </c>
      <c r="C184" s="499" t="s">
        <v>3912</v>
      </c>
      <c r="D184" s="499">
        <v>0</v>
      </c>
      <c r="E184" s="499"/>
      <c r="F184" s="324" t="s">
        <v>3913</v>
      </c>
      <c r="G184" s="324"/>
      <c r="H184" s="636" t="s">
        <v>3910</v>
      </c>
      <c r="I184" s="635" t="s">
        <v>84</v>
      </c>
      <c r="J184" s="635"/>
      <c r="K184" s="635"/>
      <c r="L184" s="637">
        <v>200</v>
      </c>
      <c r="M184" s="499"/>
      <c r="N184" s="499"/>
      <c r="O184" s="499"/>
      <c r="P184" s="499"/>
      <c r="Q184" s="499"/>
      <c r="R184" s="499"/>
      <c r="S184" s="499"/>
      <c r="T184" s="499"/>
      <c r="U184" s="499">
        <f t="shared" si="9"/>
        <v>0</v>
      </c>
      <c r="V184" s="495">
        <f t="shared" si="10"/>
        <v>300</v>
      </c>
      <c r="W184" s="496"/>
      <c r="X184" s="496"/>
      <c r="Y184" s="496"/>
      <c r="Z184" s="502"/>
      <c r="AA184" s="496"/>
      <c r="AB184" s="496"/>
      <c r="AC184" s="496"/>
      <c r="AD184" s="520">
        <v>100</v>
      </c>
      <c r="AE184" s="496">
        <v>200</v>
      </c>
      <c r="AF184" s="498"/>
      <c r="AG184" s="499"/>
      <c r="AH184" s="499"/>
      <c r="AI184" s="499">
        <f t="shared" si="11"/>
        <v>0</v>
      </c>
      <c r="AJ184" s="324"/>
      <c r="AK184" s="316" t="str">
        <f>VLOOKUP(B184,'[1]BCDG-CG KT'!C$14:BC$962,53,0)</f>
        <v>HSMT: yêu cầu có Introducer
HSDT:  Không thể hiện</v>
      </c>
      <c r="AL184" s="316"/>
      <c r="AM184" s="315"/>
      <c r="AN184" s="315"/>
      <c r="AO184" s="315"/>
      <c r="AP184" s="315"/>
      <c r="AQ184" s="315"/>
      <c r="AR184" s="315"/>
      <c r="AS184" s="315"/>
      <c r="AT184" s="315"/>
      <c r="AU184" s="315"/>
      <c r="AV184" s="315"/>
      <c r="AW184" s="315"/>
      <c r="AX184" s="315"/>
      <c r="AY184" s="315"/>
      <c r="AZ184" s="315"/>
      <c r="BA184" s="315"/>
      <c r="BB184" s="315"/>
      <c r="BC184" s="315"/>
      <c r="BD184" s="315"/>
    </row>
    <row r="185" spans="1:56" s="638" customFormat="1" ht="118.5" customHeight="1">
      <c r="A185" s="635">
        <v>178</v>
      </c>
      <c r="B185" s="499" t="s">
        <v>3914</v>
      </c>
      <c r="C185" s="499" t="s">
        <v>3915</v>
      </c>
      <c r="D185" s="499">
        <v>0</v>
      </c>
      <c r="E185" s="499"/>
      <c r="F185" s="324" t="s">
        <v>3916</v>
      </c>
      <c r="G185" s="324"/>
      <c r="H185" s="636" t="s">
        <v>3533</v>
      </c>
      <c r="I185" s="635" t="s">
        <v>84</v>
      </c>
      <c r="J185" s="635"/>
      <c r="K185" s="635"/>
      <c r="L185" s="637">
        <v>10</v>
      </c>
      <c r="M185" s="499"/>
      <c r="N185" s="499"/>
      <c r="O185" s="499"/>
      <c r="P185" s="499"/>
      <c r="Q185" s="499"/>
      <c r="R185" s="499"/>
      <c r="S185" s="499"/>
      <c r="T185" s="499"/>
      <c r="U185" s="499">
        <f t="shared" si="9"/>
        <v>0</v>
      </c>
      <c r="V185" s="719">
        <f t="shared" si="10"/>
        <v>220</v>
      </c>
      <c r="W185" s="496">
        <v>200</v>
      </c>
      <c r="X185" s="496"/>
      <c r="Y185" s="496"/>
      <c r="Z185" s="502"/>
      <c r="AA185" s="496"/>
      <c r="AB185" s="496"/>
      <c r="AC185" s="496"/>
      <c r="AD185" s="496"/>
      <c r="AE185" s="496">
        <v>20</v>
      </c>
      <c r="AF185" s="498"/>
      <c r="AG185" s="499">
        <v>0</v>
      </c>
      <c r="AH185" s="499"/>
      <c r="AI185" s="499">
        <f t="shared" si="11"/>
        <v>0</v>
      </c>
      <c r="AJ185" s="324"/>
      <c r="AK185" s="316" t="e">
        <f>VLOOKUP(B185,'[1]BCDG-CG KT'!C$14:BC$962,53,0)</f>
        <v>#N/A</v>
      </c>
      <c r="AL185" s="316"/>
      <c r="AM185" s="315"/>
      <c r="AN185" s="315"/>
      <c r="AO185" s="315"/>
      <c r="AP185" s="315"/>
      <c r="AQ185" s="315"/>
      <c r="AR185" s="315"/>
      <c r="AS185" s="315"/>
      <c r="AT185" s="315"/>
      <c r="AU185" s="315"/>
      <c r="AV185" s="315"/>
      <c r="AW185" s="315"/>
      <c r="AX185" s="315"/>
      <c r="AY185" s="315"/>
      <c r="AZ185" s="315"/>
      <c r="BA185" s="315"/>
      <c r="BB185" s="315"/>
      <c r="BC185" s="315"/>
      <c r="BD185" s="315"/>
    </row>
    <row r="186" spans="1:56" s="638" customFormat="1" ht="63" customHeight="1">
      <c r="A186" s="635">
        <v>179</v>
      </c>
      <c r="B186" s="499" t="s">
        <v>3917</v>
      </c>
      <c r="C186" s="499" t="s">
        <v>3918</v>
      </c>
      <c r="D186" s="499">
        <v>0</v>
      </c>
      <c r="E186" s="499"/>
      <c r="F186" s="324" t="s">
        <v>3919</v>
      </c>
      <c r="G186" s="324"/>
      <c r="H186" s="636" t="s">
        <v>3920</v>
      </c>
      <c r="I186" s="635" t="s">
        <v>84</v>
      </c>
      <c r="J186" s="635"/>
      <c r="K186" s="635"/>
      <c r="L186" s="637">
        <v>500</v>
      </c>
      <c r="M186" s="499"/>
      <c r="N186" s="499"/>
      <c r="O186" s="499"/>
      <c r="P186" s="499"/>
      <c r="Q186" s="499"/>
      <c r="R186" s="499"/>
      <c r="S186" s="499"/>
      <c r="T186" s="499"/>
      <c r="U186" s="499">
        <f t="shared" si="9"/>
        <v>0</v>
      </c>
      <c r="V186" s="495">
        <f t="shared" si="10"/>
        <v>500</v>
      </c>
      <c r="W186" s="496"/>
      <c r="X186" s="496"/>
      <c r="Y186" s="496"/>
      <c r="Z186" s="502"/>
      <c r="AA186" s="496"/>
      <c r="AB186" s="496"/>
      <c r="AC186" s="496">
        <v>0</v>
      </c>
      <c r="AD186" s="496"/>
      <c r="AE186" s="496">
        <v>500</v>
      </c>
      <c r="AF186" s="498" t="s">
        <v>3625</v>
      </c>
      <c r="AG186" s="499"/>
      <c r="AH186" s="499"/>
      <c r="AI186" s="499">
        <f t="shared" si="11"/>
        <v>0</v>
      </c>
      <c r="AJ186" s="324"/>
      <c r="AK186" s="316" t="str">
        <f>VLOOKUP(B186,'[1]BCDG-CG KT'!C$14:BC$962,53,0)</f>
        <v>Catalogue tham dự thầu không có TNKT đáp ứng E-HSMT: Cấu tạo sợi bện kép</v>
      </c>
      <c r="AL186" s="316"/>
      <c r="AM186" s="315"/>
      <c r="AN186" s="315"/>
      <c r="AO186" s="315"/>
      <c r="AP186" s="315"/>
      <c r="AQ186" s="315"/>
      <c r="AR186" s="315"/>
      <c r="AS186" s="315"/>
      <c r="AT186" s="315"/>
      <c r="AU186" s="315"/>
      <c r="AV186" s="315"/>
      <c r="AW186" s="315"/>
      <c r="AX186" s="315"/>
      <c r="AY186" s="315"/>
      <c r="AZ186" s="315"/>
      <c r="BA186" s="315"/>
      <c r="BB186" s="315"/>
      <c r="BC186" s="315"/>
      <c r="BD186" s="315"/>
    </row>
    <row r="187" spans="1:56" s="638" customFormat="1" ht="149.25" customHeight="1">
      <c r="A187" s="635">
        <v>36</v>
      </c>
      <c r="B187" s="499" t="s">
        <v>3402</v>
      </c>
      <c r="C187" s="499" t="s">
        <v>3403</v>
      </c>
      <c r="D187" s="499">
        <v>0</v>
      </c>
      <c r="E187" s="499"/>
      <c r="F187" s="330" t="s">
        <v>6739</v>
      </c>
      <c r="G187" s="330" t="s">
        <v>6740</v>
      </c>
      <c r="H187" s="636" t="s">
        <v>3386</v>
      </c>
      <c r="I187" s="635" t="s">
        <v>84</v>
      </c>
      <c r="J187" s="635"/>
      <c r="K187" s="635"/>
      <c r="L187" s="637">
        <v>30</v>
      </c>
      <c r="M187" s="499"/>
      <c r="N187" s="499"/>
      <c r="O187" s="499"/>
      <c r="P187" s="499"/>
      <c r="Q187" s="499"/>
      <c r="R187" s="499"/>
      <c r="S187" s="499"/>
      <c r="T187" s="499"/>
      <c r="U187" s="499">
        <f t="shared" si="9"/>
        <v>0</v>
      </c>
      <c r="V187" s="495">
        <f t="shared" si="10"/>
        <v>40</v>
      </c>
      <c r="W187" s="496"/>
      <c r="X187" s="496"/>
      <c r="Y187" s="496"/>
      <c r="Z187" s="502"/>
      <c r="AA187" s="496"/>
      <c r="AB187" s="496"/>
      <c r="AC187" s="496">
        <v>10</v>
      </c>
      <c r="AD187" s="496"/>
      <c r="AE187" s="496">
        <v>30</v>
      </c>
      <c r="AF187" s="498"/>
      <c r="AG187" s="499"/>
      <c r="AH187" s="499"/>
      <c r="AI187" s="499">
        <f t="shared" si="11"/>
        <v>0</v>
      </c>
      <c r="AJ187" s="324"/>
      <c r="AK187" s="316">
        <f>VLOOKUP(B187,'[1]BCDG-CG KT'!C$14:BC$962,53,0)</f>
        <v>0</v>
      </c>
      <c r="AL187" s="316"/>
      <c r="AM187" s="315"/>
      <c r="AN187" s="315"/>
      <c r="AO187" s="315"/>
      <c r="AP187" s="315"/>
      <c r="AQ187" s="315"/>
      <c r="AR187" s="315"/>
      <c r="AS187" s="315"/>
      <c r="AT187" s="315"/>
      <c r="AU187" s="315"/>
      <c r="AV187" s="315"/>
      <c r="AW187" s="315"/>
      <c r="AX187" s="315"/>
      <c r="AY187" s="315"/>
      <c r="AZ187" s="315"/>
      <c r="BA187" s="315"/>
      <c r="BB187" s="315"/>
      <c r="BC187" s="315"/>
      <c r="BD187" s="315"/>
    </row>
    <row r="188" spans="1:56" s="638" customFormat="1" ht="186.75" customHeight="1">
      <c r="A188" s="635">
        <v>181</v>
      </c>
      <c r="B188" s="499" t="s">
        <v>3925</v>
      </c>
      <c r="C188" s="499" t="s">
        <v>3926</v>
      </c>
      <c r="D188" s="499">
        <v>0</v>
      </c>
      <c r="E188" s="499"/>
      <c r="F188" s="324" t="s">
        <v>3927</v>
      </c>
      <c r="G188" s="718" t="s">
        <v>3928</v>
      </c>
      <c r="H188" s="636" t="s">
        <v>3311</v>
      </c>
      <c r="I188" s="635" t="s">
        <v>84</v>
      </c>
      <c r="J188" s="635"/>
      <c r="K188" s="635"/>
      <c r="L188" s="637">
        <v>70</v>
      </c>
      <c r="M188" s="499"/>
      <c r="N188" s="499"/>
      <c r="O188" s="499"/>
      <c r="P188" s="499"/>
      <c r="Q188" s="499"/>
      <c r="R188" s="499"/>
      <c r="S188" s="499"/>
      <c r="T188" s="499"/>
      <c r="U188" s="499">
        <f t="shared" si="9"/>
        <v>0</v>
      </c>
      <c r="V188" s="495">
        <f t="shared" si="10"/>
        <v>470</v>
      </c>
      <c r="W188" s="496">
        <v>300</v>
      </c>
      <c r="X188" s="496">
        <v>100</v>
      </c>
      <c r="Y188" s="496"/>
      <c r="Z188" s="502"/>
      <c r="AA188" s="496"/>
      <c r="AB188" s="496"/>
      <c r="AC188" s="496"/>
      <c r="AD188" s="520">
        <v>70</v>
      </c>
      <c r="AE188" s="496"/>
      <c r="AF188" s="535" t="s">
        <v>3929</v>
      </c>
      <c r="AG188" s="499"/>
      <c r="AH188" s="499"/>
      <c r="AI188" s="499">
        <f t="shared" si="11"/>
        <v>0</v>
      </c>
      <c r="AJ188" s="537" t="s">
        <v>3929</v>
      </c>
      <c r="AK188" s="316">
        <f>VLOOKUP(B188,'[1]BCDG-CG KT'!C$14:BC$962,53,0)</f>
        <v>0</v>
      </c>
      <c r="AL188" s="316"/>
      <c r="AM188" s="315"/>
      <c r="AN188" s="315"/>
      <c r="AO188" s="315"/>
      <c r="AP188" s="315"/>
      <c r="AQ188" s="315"/>
      <c r="AR188" s="315"/>
      <c r="AS188" s="315"/>
      <c r="AT188" s="315"/>
      <c r="AU188" s="315"/>
      <c r="AV188" s="315"/>
      <c r="AW188" s="315"/>
      <c r="AX188" s="315"/>
      <c r="AY188" s="315"/>
      <c r="AZ188" s="315"/>
      <c r="BA188" s="315"/>
      <c r="BB188" s="315"/>
      <c r="BC188" s="315"/>
      <c r="BD188" s="315"/>
    </row>
    <row r="189" spans="1:56" s="638" customFormat="1" ht="82.5" customHeight="1">
      <c r="A189" s="635">
        <v>182</v>
      </c>
      <c r="B189" s="499" t="s">
        <v>3930</v>
      </c>
      <c r="C189" s="499" t="s">
        <v>3931</v>
      </c>
      <c r="D189" s="499">
        <v>0</v>
      </c>
      <c r="E189" s="528" t="s">
        <v>3932</v>
      </c>
      <c r="F189" s="324" t="s">
        <v>3933</v>
      </c>
      <c r="G189" s="535" t="s">
        <v>3934</v>
      </c>
      <c r="H189" s="636" t="s">
        <v>3603</v>
      </c>
      <c r="I189" s="635" t="s">
        <v>84</v>
      </c>
      <c r="J189" s="635"/>
      <c r="K189" s="635"/>
      <c r="L189" s="637">
        <v>10</v>
      </c>
      <c r="M189" s="499"/>
      <c r="N189" s="499"/>
      <c r="O189" s="499"/>
      <c r="P189" s="499"/>
      <c r="Q189" s="499"/>
      <c r="R189" s="499"/>
      <c r="S189" s="499"/>
      <c r="T189" s="499"/>
      <c r="U189" s="499">
        <f t="shared" si="9"/>
        <v>0</v>
      </c>
      <c r="V189" s="495">
        <f t="shared" si="10"/>
        <v>5</v>
      </c>
      <c r="W189" s="496"/>
      <c r="X189" s="496"/>
      <c r="Y189" s="496"/>
      <c r="Z189" s="502"/>
      <c r="AA189" s="496"/>
      <c r="AB189" s="496"/>
      <c r="AC189" s="496"/>
      <c r="AD189" s="520">
        <v>5</v>
      </c>
      <c r="AE189" s="496"/>
      <c r="AF189" s="498"/>
      <c r="AG189" s="499"/>
      <c r="AH189" s="499">
        <v>10300000</v>
      </c>
      <c r="AI189" s="499">
        <f t="shared" si="11"/>
        <v>51500000</v>
      </c>
      <c r="AJ189" s="324"/>
      <c r="AK189" s="316">
        <f>VLOOKUP(B189,'[1]BCDG-CG KT'!C$14:BC$962,53,0)</f>
        <v>0</v>
      </c>
      <c r="AL189" s="316"/>
      <c r="AM189" s="315"/>
      <c r="AN189" s="315"/>
      <c r="AO189" s="315"/>
      <c r="AP189" s="315"/>
      <c r="AQ189" s="315"/>
      <c r="AR189" s="315"/>
      <c r="AS189" s="315"/>
      <c r="AT189" s="315"/>
      <c r="AU189" s="315"/>
      <c r="AV189" s="315"/>
      <c r="AW189" s="315"/>
      <c r="AX189" s="315"/>
      <c r="AY189" s="315"/>
      <c r="AZ189" s="315"/>
      <c r="BA189" s="315"/>
      <c r="BB189" s="315"/>
      <c r="BC189" s="315"/>
      <c r="BD189" s="315"/>
    </row>
    <row r="190" spans="1:56" s="638" customFormat="1" ht="165.75" customHeight="1">
      <c r="A190" s="635">
        <v>86</v>
      </c>
      <c r="B190" s="499" t="s">
        <v>3586</v>
      </c>
      <c r="C190" s="499" t="s">
        <v>3587</v>
      </c>
      <c r="D190" s="499">
        <v>0</v>
      </c>
      <c r="E190" s="499"/>
      <c r="F190" s="672" t="s">
        <v>6725</v>
      </c>
      <c r="G190" s="324"/>
      <c r="H190" s="636">
        <v>0</v>
      </c>
      <c r="I190" s="635" t="s">
        <v>3589</v>
      </c>
      <c r="J190" s="635"/>
      <c r="K190" s="635"/>
      <c r="L190" s="637">
        <v>50</v>
      </c>
      <c r="M190" s="499"/>
      <c r="N190" s="499"/>
      <c r="O190" s="499"/>
      <c r="P190" s="499"/>
      <c r="Q190" s="499"/>
      <c r="R190" s="499"/>
      <c r="S190" s="499"/>
      <c r="T190" s="499"/>
      <c r="U190" s="499">
        <f t="shared" si="9"/>
        <v>0</v>
      </c>
      <c r="V190" s="495">
        <f t="shared" si="10"/>
        <v>65</v>
      </c>
      <c r="W190" s="496"/>
      <c r="X190" s="496"/>
      <c r="Y190" s="496"/>
      <c r="Z190" s="502"/>
      <c r="AA190" s="496"/>
      <c r="AB190" s="496"/>
      <c r="AC190" s="496">
        <v>15</v>
      </c>
      <c r="AD190" s="496"/>
      <c r="AE190" s="496">
        <v>50</v>
      </c>
      <c r="AF190" s="498"/>
      <c r="AG190" s="499"/>
      <c r="AH190" s="499"/>
      <c r="AI190" s="499">
        <f t="shared" si="11"/>
        <v>0</v>
      </c>
      <c r="AJ190" s="324"/>
      <c r="AK190" s="316">
        <f>VLOOKUP(B190,'[1]BCDG-CG KT'!C$14:BC$962,53,0)</f>
        <v>0</v>
      </c>
      <c r="AL190" s="316"/>
      <c r="AM190" s="315"/>
      <c r="AN190" s="315"/>
      <c r="AO190" s="315"/>
      <c r="AP190" s="315"/>
      <c r="AQ190" s="315"/>
      <c r="AR190" s="315"/>
      <c r="AS190" s="315"/>
      <c r="AT190" s="315"/>
      <c r="AU190" s="315"/>
      <c r="AV190" s="315"/>
      <c r="AW190" s="315"/>
      <c r="AX190" s="315"/>
      <c r="AY190" s="315"/>
      <c r="AZ190" s="315"/>
      <c r="BA190" s="315"/>
      <c r="BB190" s="315"/>
      <c r="BC190" s="315"/>
      <c r="BD190" s="315"/>
    </row>
    <row r="191" spans="1:56" s="638" customFormat="1" ht="141.75" customHeight="1">
      <c r="A191" s="635">
        <v>184</v>
      </c>
      <c r="B191" s="499" t="s">
        <v>3940</v>
      </c>
      <c r="C191" s="499" t="s">
        <v>3941</v>
      </c>
      <c r="D191" s="499">
        <v>0</v>
      </c>
      <c r="E191" s="499"/>
      <c r="F191" s="324" t="s">
        <v>3942</v>
      </c>
      <c r="G191" s="721" t="s">
        <v>6807</v>
      </c>
      <c r="H191" s="636" t="s">
        <v>3533</v>
      </c>
      <c r="I191" s="635" t="s">
        <v>84</v>
      </c>
      <c r="J191" s="635"/>
      <c r="K191" s="635"/>
      <c r="L191" s="637">
        <v>200</v>
      </c>
      <c r="M191" s="499">
        <v>10</v>
      </c>
      <c r="N191" s="499"/>
      <c r="O191" s="499"/>
      <c r="P191" s="499"/>
      <c r="Q191" s="499"/>
      <c r="R191" s="499"/>
      <c r="S191" s="499"/>
      <c r="T191" s="499"/>
      <c r="U191" s="499">
        <f t="shared" si="9"/>
        <v>0</v>
      </c>
      <c r="V191" s="495">
        <f t="shared" si="10"/>
        <v>250</v>
      </c>
      <c r="W191" s="496">
        <v>200</v>
      </c>
      <c r="X191" s="496"/>
      <c r="Y191" s="496"/>
      <c r="Z191" s="502"/>
      <c r="AA191" s="496"/>
      <c r="AB191" s="496"/>
      <c r="AC191" s="496">
        <v>0</v>
      </c>
      <c r="AD191" s="496"/>
      <c r="AE191" s="496">
        <v>50</v>
      </c>
      <c r="AF191" s="498" t="s">
        <v>3625</v>
      </c>
      <c r="AG191" s="499"/>
      <c r="AH191" s="499"/>
      <c r="AI191" s="499">
        <f t="shared" si="11"/>
        <v>0</v>
      </c>
      <c r="AJ191" s="324"/>
      <c r="AK191" s="316">
        <f>VLOOKUP(B191,'[1]BCDG-CG KT'!C$14:BC$962,53,0)</f>
        <v>0</v>
      </c>
      <c r="AL191" s="316"/>
      <c r="AM191" s="315"/>
      <c r="AN191" s="315"/>
      <c r="AO191" s="315"/>
      <c r="AP191" s="315"/>
      <c r="AQ191" s="315"/>
      <c r="AR191" s="315"/>
      <c r="AS191" s="315"/>
      <c r="AT191" s="315"/>
      <c r="AU191" s="315"/>
      <c r="AV191" s="315"/>
      <c r="AW191" s="315"/>
      <c r="AX191" s="315"/>
      <c r="AY191" s="315"/>
      <c r="AZ191" s="315"/>
      <c r="BA191" s="315"/>
      <c r="BB191" s="315"/>
      <c r="BC191" s="315"/>
      <c r="BD191" s="315"/>
    </row>
    <row r="192" spans="1:56" s="638" customFormat="1" ht="126" customHeight="1">
      <c r="A192" s="635">
        <v>185</v>
      </c>
      <c r="B192" s="499" t="s">
        <v>3943</v>
      </c>
      <c r="C192" s="499" t="s">
        <v>3944</v>
      </c>
      <c r="D192" s="499">
        <v>0</v>
      </c>
      <c r="E192" s="499"/>
      <c r="F192" s="324" t="s">
        <v>3945</v>
      </c>
      <c r="G192" s="324"/>
      <c r="H192" s="636" t="s">
        <v>3386</v>
      </c>
      <c r="I192" s="635" t="s">
        <v>84</v>
      </c>
      <c r="J192" s="635"/>
      <c r="K192" s="635"/>
      <c r="L192" s="637">
        <v>100</v>
      </c>
      <c r="M192" s="499">
        <v>90</v>
      </c>
      <c r="N192" s="499"/>
      <c r="O192" s="499"/>
      <c r="P192" s="499"/>
      <c r="Q192" s="499"/>
      <c r="R192" s="499"/>
      <c r="S192" s="499"/>
      <c r="T192" s="499"/>
      <c r="U192" s="499">
        <f t="shared" si="9"/>
        <v>0</v>
      </c>
      <c r="V192" s="495">
        <f t="shared" si="10"/>
        <v>200</v>
      </c>
      <c r="W192" s="496"/>
      <c r="X192" s="496"/>
      <c r="Y192" s="496"/>
      <c r="Z192" s="502"/>
      <c r="AA192" s="496"/>
      <c r="AB192" s="496"/>
      <c r="AC192" s="496"/>
      <c r="AD192" s="496"/>
      <c r="AE192" s="496">
        <v>200</v>
      </c>
      <c r="AF192" s="498"/>
      <c r="AG192" s="499"/>
      <c r="AH192" s="499"/>
      <c r="AI192" s="499">
        <f t="shared" si="11"/>
        <v>0</v>
      </c>
      <c r="AJ192" s="324"/>
      <c r="AK192" s="316">
        <f>VLOOKUP(B192,'[1]BCDG-CG KT'!C$14:BC$962,53,0)</f>
        <v>0</v>
      </c>
      <c r="AL192" s="316"/>
      <c r="AM192" s="315"/>
      <c r="AN192" s="315"/>
      <c r="AO192" s="315"/>
      <c r="AP192" s="315"/>
      <c r="AQ192" s="315"/>
      <c r="AR192" s="315"/>
      <c r="AS192" s="315"/>
      <c r="AT192" s="315"/>
      <c r="AU192" s="315"/>
      <c r="AV192" s="315"/>
      <c r="AW192" s="315"/>
      <c r="AX192" s="315"/>
      <c r="AY192" s="315"/>
      <c r="AZ192" s="315"/>
      <c r="BA192" s="315"/>
      <c r="BB192" s="315"/>
      <c r="BC192" s="315"/>
      <c r="BD192" s="315"/>
    </row>
    <row r="193" spans="1:56" s="638" customFormat="1" ht="173.25" customHeight="1">
      <c r="A193" s="635">
        <v>186</v>
      </c>
      <c r="B193" s="499" t="s">
        <v>3946</v>
      </c>
      <c r="C193" s="499" t="s">
        <v>3947</v>
      </c>
      <c r="D193" s="499">
        <v>0</v>
      </c>
      <c r="E193" s="499"/>
      <c r="F193" s="324" t="s">
        <v>3948</v>
      </c>
      <c r="G193" s="324"/>
      <c r="H193" s="636" t="s">
        <v>3322</v>
      </c>
      <c r="I193" s="635" t="s">
        <v>84</v>
      </c>
      <c r="J193" s="635"/>
      <c r="K193" s="635"/>
      <c r="L193" s="637">
        <v>300</v>
      </c>
      <c r="M193" s="499">
        <v>200</v>
      </c>
      <c r="N193" s="499"/>
      <c r="O193" s="499"/>
      <c r="P193" s="499"/>
      <c r="Q193" s="499"/>
      <c r="R193" s="499"/>
      <c r="S193" s="499"/>
      <c r="T193" s="499"/>
      <c r="U193" s="499">
        <f t="shared" si="9"/>
        <v>0</v>
      </c>
      <c r="V193" s="495">
        <f t="shared" si="10"/>
        <v>300</v>
      </c>
      <c r="W193" s="496"/>
      <c r="X193" s="496"/>
      <c r="Y193" s="496"/>
      <c r="Z193" s="502"/>
      <c r="AA193" s="496"/>
      <c r="AB193" s="496"/>
      <c r="AC193" s="496"/>
      <c r="AD193" s="496"/>
      <c r="AE193" s="496">
        <v>300</v>
      </c>
      <c r="AF193" s="498" t="s">
        <v>3949</v>
      </c>
      <c r="AG193" s="499"/>
      <c r="AH193" s="499"/>
      <c r="AI193" s="499">
        <f t="shared" si="11"/>
        <v>0</v>
      </c>
      <c r="AJ193" s="324"/>
      <c r="AK193" s="316">
        <f>VLOOKUP(B193,'[1]BCDG-CG KT'!C$14:BC$962,53,0)</f>
        <v>0</v>
      </c>
      <c r="AL193" s="316"/>
      <c r="AM193" s="315"/>
      <c r="AN193" s="315"/>
      <c r="AO193" s="315"/>
      <c r="AP193" s="315"/>
      <c r="AQ193" s="315"/>
      <c r="AR193" s="315"/>
      <c r="AS193" s="315"/>
      <c r="AT193" s="315"/>
      <c r="AU193" s="315"/>
      <c r="AV193" s="315"/>
      <c r="AW193" s="315"/>
      <c r="AX193" s="315"/>
      <c r="AY193" s="315"/>
      <c r="AZ193" s="315"/>
      <c r="BA193" s="315"/>
      <c r="BB193" s="315"/>
      <c r="BC193" s="315"/>
      <c r="BD193" s="315"/>
    </row>
    <row r="194" spans="1:56" s="638" customFormat="1" ht="132.75" customHeight="1">
      <c r="A194" s="635">
        <v>187</v>
      </c>
      <c r="B194" s="499" t="s">
        <v>3950</v>
      </c>
      <c r="C194" s="499" t="s">
        <v>3951</v>
      </c>
      <c r="D194" s="499">
        <v>0</v>
      </c>
      <c r="E194" s="499"/>
      <c r="F194" s="330" t="s">
        <v>6808</v>
      </c>
      <c r="G194" s="721"/>
      <c r="H194" s="636" t="s">
        <v>3533</v>
      </c>
      <c r="I194" s="635" t="s">
        <v>84</v>
      </c>
      <c r="J194" s="635"/>
      <c r="K194" s="635"/>
      <c r="L194" s="637">
        <v>800</v>
      </c>
      <c r="M194" s="499">
        <v>1405</v>
      </c>
      <c r="N194" s="499"/>
      <c r="O194" s="499"/>
      <c r="P194" s="499"/>
      <c r="Q194" s="499"/>
      <c r="R194" s="499"/>
      <c r="S194" s="499"/>
      <c r="T194" s="499"/>
      <c r="U194" s="499">
        <f t="shared" si="9"/>
        <v>0</v>
      </c>
      <c r="V194" s="495">
        <f t="shared" si="10"/>
        <v>1800</v>
      </c>
      <c r="W194" s="496">
        <v>1800</v>
      </c>
      <c r="X194" s="496"/>
      <c r="Y194" s="496"/>
      <c r="Z194" s="502"/>
      <c r="AA194" s="496"/>
      <c r="AB194" s="496"/>
      <c r="AC194" s="496">
        <v>0</v>
      </c>
      <c r="AD194" s="496"/>
      <c r="AE194" s="496"/>
      <c r="AF194" s="498" t="s">
        <v>3953</v>
      </c>
      <c r="AG194" s="499"/>
      <c r="AH194" s="499"/>
      <c r="AI194" s="499">
        <f t="shared" si="11"/>
        <v>0</v>
      </c>
      <c r="AJ194" s="324"/>
      <c r="AK194" s="316">
        <f>VLOOKUP(B194,'[1]BCDG-CG KT'!C$14:BC$962,53,0)</f>
        <v>0</v>
      </c>
      <c r="AL194" s="316"/>
      <c r="AM194" s="315"/>
      <c r="AN194" s="315"/>
      <c r="AO194" s="315"/>
      <c r="AP194" s="315"/>
      <c r="AQ194" s="315"/>
      <c r="AR194" s="315"/>
      <c r="AS194" s="315"/>
      <c r="AT194" s="315"/>
      <c r="AU194" s="315"/>
      <c r="AV194" s="315"/>
      <c r="AW194" s="315"/>
      <c r="AX194" s="315"/>
      <c r="AY194" s="315"/>
      <c r="AZ194" s="315"/>
      <c r="BA194" s="315"/>
      <c r="BB194" s="315"/>
      <c r="BC194" s="315"/>
      <c r="BD194" s="315"/>
    </row>
    <row r="195" spans="1:56" s="638" customFormat="1" ht="109.5" customHeight="1">
      <c r="A195" s="635">
        <v>188</v>
      </c>
      <c r="B195" s="499" t="s">
        <v>3954</v>
      </c>
      <c r="C195" s="499" t="s">
        <v>3955</v>
      </c>
      <c r="D195" s="499">
        <v>0</v>
      </c>
      <c r="E195" s="499"/>
      <c r="F195" s="324" t="s">
        <v>3956</v>
      </c>
      <c r="G195" s="324"/>
      <c r="H195" s="636" t="s">
        <v>3533</v>
      </c>
      <c r="I195" s="635" t="s">
        <v>84</v>
      </c>
      <c r="J195" s="635"/>
      <c r="K195" s="635"/>
      <c r="L195" s="637">
        <v>800</v>
      </c>
      <c r="M195" s="499">
        <v>500</v>
      </c>
      <c r="N195" s="499"/>
      <c r="O195" s="499"/>
      <c r="P195" s="499"/>
      <c r="Q195" s="499"/>
      <c r="R195" s="499"/>
      <c r="S195" s="499"/>
      <c r="T195" s="499"/>
      <c r="U195" s="499">
        <f t="shared" si="9"/>
        <v>0</v>
      </c>
      <c r="V195" s="495">
        <f t="shared" si="10"/>
        <v>1200</v>
      </c>
      <c r="W195" s="496">
        <v>1200</v>
      </c>
      <c r="X195" s="496"/>
      <c r="Y195" s="496"/>
      <c r="Z195" s="502"/>
      <c r="AA195" s="496"/>
      <c r="AB195" s="496"/>
      <c r="AC195" s="496"/>
      <c r="AD195" s="496"/>
      <c r="AE195" s="496"/>
      <c r="AF195" s="498" t="s">
        <v>3534</v>
      </c>
      <c r="AG195" s="499"/>
      <c r="AH195" s="499"/>
      <c r="AI195" s="499">
        <f t="shared" si="11"/>
        <v>0</v>
      </c>
      <c r="AJ195" s="324"/>
      <c r="AK195" s="316">
        <f>VLOOKUP(B195,'[1]BCDG-CG KT'!C$14:BC$962,53,0)</f>
        <v>0</v>
      </c>
      <c r="AL195" s="316"/>
      <c r="AM195" s="315"/>
      <c r="AN195" s="315"/>
      <c r="AO195" s="315"/>
      <c r="AP195" s="315"/>
      <c r="AQ195" s="315"/>
      <c r="AR195" s="315"/>
      <c r="AS195" s="315"/>
      <c r="AT195" s="315"/>
      <c r="AU195" s="315"/>
      <c r="AV195" s="315"/>
      <c r="AW195" s="315"/>
      <c r="AX195" s="315"/>
      <c r="AY195" s="315"/>
      <c r="AZ195" s="315"/>
      <c r="BA195" s="315"/>
      <c r="BB195" s="315"/>
      <c r="BC195" s="315"/>
      <c r="BD195" s="315"/>
    </row>
    <row r="196" spans="1:56" s="638" customFormat="1" ht="141.75" customHeight="1">
      <c r="A196" s="635">
        <v>189</v>
      </c>
      <c r="B196" s="499" t="s">
        <v>3960</v>
      </c>
      <c r="C196" s="499" t="s">
        <v>3961</v>
      </c>
      <c r="D196" s="499">
        <v>0</v>
      </c>
      <c r="E196" s="499"/>
      <c r="F196" s="324" t="s">
        <v>3962</v>
      </c>
      <c r="G196" s="324"/>
      <c r="H196" s="636" t="s">
        <v>3963</v>
      </c>
      <c r="I196" s="635" t="s">
        <v>84</v>
      </c>
      <c r="J196" s="635"/>
      <c r="K196" s="635"/>
      <c r="L196" s="637">
        <v>580</v>
      </c>
      <c r="M196" s="499">
        <v>80</v>
      </c>
      <c r="N196" s="499"/>
      <c r="O196" s="499"/>
      <c r="P196" s="499"/>
      <c r="Q196" s="499"/>
      <c r="R196" s="499"/>
      <c r="S196" s="499"/>
      <c r="T196" s="499"/>
      <c r="U196" s="499">
        <f t="shared" si="9"/>
        <v>0</v>
      </c>
      <c r="V196" s="495">
        <f t="shared" si="10"/>
        <v>100</v>
      </c>
      <c r="W196" s="496"/>
      <c r="X196" s="496">
        <v>100</v>
      </c>
      <c r="Y196" s="496"/>
      <c r="Z196" s="502"/>
      <c r="AA196" s="496"/>
      <c r="AB196" s="496"/>
      <c r="AC196" s="496"/>
      <c r="AD196" s="496"/>
      <c r="AE196" s="496"/>
      <c r="AF196" s="498"/>
      <c r="AG196" s="499"/>
      <c r="AH196" s="499"/>
      <c r="AI196" s="499">
        <f t="shared" si="11"/>
        <v>0</v>
      </c>
      <c r="AJ196" s="324"/>
      <c r="AK196" s="316">
        <f>VLOOKUP(B196,'[1]BCDG-CG KT'!C$14:BC$962,53,0)</f>
        <v>0</v>
      </c>
      <c r="AL196" s="316"/>
      <c r="AM196" s="315"/>
      <c r="AN196" s="315"/>
      <c r="AO196" s="315"/>
      <c r="AP196" s="315"/>
      <c r="AQ196" s="315"/>
      <c r="AR196" s="315"/>
      <c r="AS196" s="315"/>
      <c r="AT196" s="315"/>
      <c r="AU196" s="315"/>
      <c r="AV196" s="315"/>
      <c r="AW196" s="315"/>
      <c r="AX196" s="315"/>
      <c r="AY196" s="315"/>
      <c r="AZ196" s="315"/>
      <c r="BA196" s="315"/>
      <c r="BB196" s="315"/>
      <c r="BC196" s="315"/>
      <c r="BD196" s="315"/>
    </row>
    <row r="197" spans="1:56" s="638" customFormat="1" ht="140.25" customHeight="1">
      <c r="A197" s="635">
        <v>91</v>
      </c>
      <c r="B197" s="499" t="s">
        <v>3604</v>
      </c>
      <c r="C197" s="499" t="s">
        <v>3605</v>
      </c>
      <c r="D197" s="499">
        <v>0</v>
      </c>
      <c r="E197" s="673" t="s">
        <v>3606</v>
      </c>
      <c r="F197" s="324" t="s">
        <v>3607</v>
      </c>
      <c r="G197" s="674" t="s">
        <v>6726</v>
      </c>
      <c r="H197" s="636">
        <v>0</v>
      </c>
      <c r="I197" s="635" t="s">
        <v>1153</v>
      </c>
      <c r="J197" s="635"/>
      <c r="K197" s="635"/>
      <c r="L197" s="637">
        <v>5</v>
      </c>
      <c r="M197" s="499"/>
      <c r="N197" s="499"/>
      <c r="O197" s="499"/>
      <c r="P197" s="499"/>
      <c r="Q197" s="499"/>
      <c r="R197" s="499"/>
      <c r="S197" s="499"/>
      <c r="T197" s="499"/>
      <c r="U197" s="499">
        <f t="shared" si="9"/>
        <v>0</v>
      </c>
      <c r="V197" s="495">
        <f t="shared" si="10"/>
        <v>105</v>
      </c>
      <c r="W197" s="496"/>
      <c r="X197" s="496"/>
      <c r="Y197" s="496"/>
      <c r="Z197" s="502"/>
      <c r="AA197" s="496">
        <v>20</v>
      </c>
      <c r="AB197" s="496"/>
      <c r="AC197" s="496">
        <v>5</v>
      </c>
      <c r="AD197" s="520">
        <v>80</v>
      </c>
      <c r="AE197" s="496"/>
      <c r="AF197" s="532" t="s">
        <v>3609</v>
      </c>
      <c r="AG197" s="499" t="s">
        <v>3610</v>
      </c>
      <c r="AH197" s="499"/>
      <c r="AI197" s="499">
        <f t="shared" si="11"/>
        <v>0</v>
      </c>
      <c r="AJ197" s="324"/>
      <c r="AK197" s="316">
        <f>VLOOKUP(B197,'[1]BCDG-CG KT'!C$14:BC$962,53,0)</f>
        <v>0</v>
      </c>
      <c r="AL197" s="316"/>
      <c r="AM197" s="315"/>
      <c r="AN197" s="315"/>
      <c r="AO197" s="315"/>
      <c r="AP197" s="315"/>
      <c r="AQ197" s="315"/>
      <c r="AR197" s="315"/>
      <c r="AS197" s="315"/>
      <c r="AT197" s="315"/>
      <c r="AU197" s="315"/>
      <c r="AV197" s="315"/>
      <c r="AW197" s="315"/>
      <c r="AX197" s="315"/>
      <c r="AY197" s="315"/>
      <c r="AZ197" s="315"/>
      <c r="BA197" s="315"/>
      <c r="BB197" s="315"/>
      <c r="BC197" s="315"/>
      <c r="BD197" s="315"/>
    </row>
    <row r="198" spans="1:56" s="638" customFormat="1" ht="106.5" customHeight="1">
      <c r="A198" s="635">
        <v>191</v>
      </c>
      <c r="B198" s="499" t="s">
        <v>3968</v>
      </c>
      <c r="C198" s="499" t="s">
        <v>3969</v>
      </c>
      <c r="D198" s="499">
        <v>0</v>
      </c>
      <c r="E198" s="499"/>
      <c r="F198" s="324" t="s">
        <v>3970</v>
      </c>
      <c r="G198" s="535" t="s">
        <v>3971</v>
      </c>
      <c r="H198" s="636">
        <v>0</v>
      </c>
      <c r="I198" s="635" t="s">
        <v>84</v>
      </c>
      <c r="J198" s="635"/>
      <c r="K198" s="635"/>
      <c r="L198" s="637">
        <v>5</v>
      </c>
      <c r="M198" s="499"/>
      <c r="N198" s="499"/>
      <c r="O198" s="499"/>
      <c r="P198" s="499"/>
      <c r="Q198" s="499"/>
      <c r="R198" s="499"/>
      <c r="S198" s="499"/>
      <c r="T198" s="499"/>
      <c r="U198" s="499">
        <f t="shared" si="9"/>
        <v>0</v>
      </c>
      <c r="V198" s="495">
        <f t="shared" si="10"/>
        <v>3</v>
      </c>
      <c r="W198" s="496"/>
      <c r="X198" s="496"/>
      <c r="Y198" s="496"/>
      <c r="Z198" s="502"/>
      <c r="AA198" s="496"/>
      <c r="AB198" s="496"/>
      <c r="AC198" s="496"/>
      <c r="AD198" s="520">
        <v>3</v>
      </c>
      <c r="AE198" s="496"/>
      <c r="AF198" s="498"/>
      <c r="AG198" s="499"/>
      <c r="AH198" s="499">
        <v>68000000</v>
      </c>
      <c r="AI198" s="499">
        <f t="shared" si="11"/>
        <v>204000000</v>
      </c>
      <c r="AJ198" s="324"/>
      <c r="AK198" s="316">
        <f>VLOOKUP(B198,'[1]BCDG-CG KT'!C$14:BC$962,53,0)</f>
        <v>0</v>
      </c>
      <c r="AL198" s="316"/>
      <c r="AM198" s="315"/>
      <c r="AN198" s="315"/>
      <c r="AO198" s="315"/>
      <c r="AP198" s="315"/>
      <c r="AQ198" s="315"/>
      <c r="AR198" s="315"/>
      <c r="AS198" s="315"/>
      <c r="AT198" s="315"/>
      <c r="AU198" s="315"/>
      <c r="AV198" s="315"/>
      <c r="AW198" s="315"/>
      <c r="AX198" s="315"/>
      <c r="AY198" s="315"/>
      <c r="AZ198" s="315"/>
      <c r="BA198" s="315"/>
      <c r="BB198" s="315"/>
      <c r="BC198" s="315"/>
      <c r="BD198" s="315"/>
    </row>
    <row r="199" spans="1:56" s="638" customFormat="1" ht="189" customHeight="1">
      <c r="A199" s="635">
        <v>192</v>
      </c>
      <c r="B199" s="499" t="s">
        <v>3972</v>
      </c>
      <c r="C199" s="499" t="s">
        <v>3973</v>
      </c>
      <c r="D199" s="499">
        <v>0</v>
      </c>
      <c r="E199" s="499"/>
      <c r="F199" s="324" t="s">
        <v>3974</v>
      </c>
      <c r="G199" s="324"/>
      <c r="H199" s="636" t="s">
        <v>3493</v>
      </c>
      <c r="I199" s="635" t="s">
        <v>84</v>
      </c>
      <c r="J199" s="635"/>
      <c r="K199" s="635"/>
      <c r="L199" s="637">
        <v>6</v>
      </c>
      <c r="M199" s="499"/>
      <c r="N199" s="499"/>
      <c r="O199" s="499"/>
      <c r="P199" s="499"/>
      <c r="Q199" s="499"/>
      <c r="R199" s="499"/>
      <c r="S199" s="499"/>
      <c r="T199" s="499"/>
      <c r="U199" s="499">
        <f t="shared" si="9"/>
        <v>0</v>
      </c>
      <c r="V199" s="495">
        <f t="shared" si="10"/>
        <v>5</v>
      </c>
      <c r="W199" s="496"/>
      <c r="X199" s="496"/>
      <c r="Y199" s="496"/>
      <c r="Z199" s="502"/>
      <c r="AA199" s="496"/>
      <c r="AB199" s="496"/>
      <c r="AC199" s="496"/>
      <c r="AD199" s="496"/>
      <c r="AE199" s="496">
        <v>5</v>
      </c>
      <c r="AF199" s="498"/>
      <c r="AG199" s="499"/>
      <c r="AH199" s="499"/>
      <c r="AI199" s="499">
        <f t="shared" si="11"/>
        <v>0</v>
      </c>
      <c r="AJ199" s="324"/>
      <c r="AK199" s="316">
        <f>VLOOKUP(B199,'[1]BCDG-CG KT'!C$14:BC$962,53,0)</f>
        <v>0</v>
      </c>
      <c r="AL199" s="316"/>
      <c r="AM199" s="315"/>
      <c r="AN199" s="315"/>
      <c r="AO199" s="315"/>
      <c r="AP199" s="315"/>
      <c r="AQ199" s="315"/>
      <c r="AR199" s="315"/>
      <c r="AS199" s="315"/>
      <c r="AT199" s="315"/>
      <c r="AU199" s="315"/>
      <c r="AV199" s="315"/>
      <c r="AW199" s="315"/>
      <c r="AX199" s="315"/>
      <c r="AY199" s="315"/>
      <c r="AZ199" s="315"/>
      <c r="BA199" s="315"/>
      <c r="BB199" s="315"/>
      <c r="BC199" s="315"/>
      <c r="BD199" s="315"/>
    </row>
    <row r="200" spans="1:56" s="638" customFormat="1" ht="126" customHeight="1">
      <c r="A200" s="635">
        <v>193</v>
      </c>
      <c r="B200" s="499" t="s">
        <v>3975</v>
      </c>
      <c r="C200" s="499" t="s">
        <v>3976</v>
      </c>
      <c r="D200" s="499">
        <v>0</v>
      </c>
      <c r="E200" s="499"/>
      <c r="F200" s="324" t="s">
        <v>3977</v>
      </c>
      <c r="G200" s="324"/>
      <c r="H200" s="636" t="s">
        <v>3322</v>
      </c>
      <c r="I200" s="635" t="s">
        <v>84</v>
      </c>
      <c r="J200" s="635"/>
      <c r="K200" s="635"/>
      <c r="L200" s="637">
        <v>200</v>
      </c>
      <c r="M200" s="499"/>
      <c r="N200" s="499"/>
      <c r="O200" s="499"/>
      <c r="P200" s="499"/>
      <c r="Q200" s="499"/>
      <c r="R200" s="499"/>
      <c r="S200" s="499"/>
      <c r="T200" s="499"/>
      <c r="U200" s="499">
        <f t="shared" si="9"/>
        <v>0</v>
      </c>
      <c r="V200" s="495">
        <f t="shared" si="10"/>
        <v>200</v>
      </c>
      <c r="W200" s="496"/>
      <c r="X200" s="496"/>
      <c r="Y200" s="496"/>
      <c r="Z200" s="502"/>
      <c r="AA200" s="496"/>
      <c r="AB200" s="496"/>
      <c r="AC200" s="496">
        <v>0</v>
      </c>
      <c r="AD200" s="496"/>
      <c r="AE200" s="496">
        <v>200</v>
      </c>
      <c r="AF200" s="498" t="s">
        <v>3480</v>
      </c>
      <c r="AG200" s="499"/>
      <c r="AH200" s="499"/>
      <c r="AI200" s="499">
        <f t="shared" si="11"/>
        <v>0</v>
      </c>
      <c r="AJ200" s="324"/>
      <c r="AK200" s="316">
        <f>VLOOKUP(B200,'[1]BCDG-CG KT'!C$14:BC$962,53,0)</f>
        <v>0</v>
      </c>
      <c r="AL200" s="316"/>
      <c r="AM200" s="315"/>
      <c r="AN200" s="315"/>
      <c r="AO200" s="315"/>
      <c r="AP200" s="315"/>
      <c r="AQ200" s="315"/>
      <c r="AR200" s="315"/>
      <c r="AS200" s="315"/>
      <c r="AT200" s="315"/>
      <c r="AU200" s="315"/>
      <c r="AV200" s="315"/>
      <c r="AW200" s="315"/>
      <c r="AX200" s="315"/>
      <c r="AY200" s="315"/>
      <c r="AZ200" s="315"/>
      <c r="BA200" s="315"/>
      <c r="BB200" s="315"/>
      <c r="BC200" s="315"/>
      <c r="BD200" s="315"/>
    </row>
    <row r="201" spans="1:56" s="638" customFormat="1" ht="243" customHeight="1">
      <c r="A201" s="635">
        <v>194</v>
      </c>
      <c r="B201" s="499" t="s">
        <v>3978</v>
      </c>
      <c r="C201" s="499" t="s">
        <v>3979</v>
      </c>
      <c r="D201" s="499">
        <v>0</v>
      </c>
      <c r="E201" s="499"/>
      <c r="F201" s="339" t="s">
        <v>3980</v>
      </c>
      <c r="G201" s="324"/>
      <c r="H201" s="636" t="s">
        <v>3981</v>
      </c>
      <c r="I201" s="635" t="s">
        <v>84</v>
      </c>
      <c r="J201" s="635"/>
      <c r="K201" s="635"/>
      <c r="L201" s="637">
        <v>60</v>
      </c>
      <c r="M201" s="499"/>
      <c r="N201" s="499"/>
      <c r="O201" s="499"/>
      <c r="P201" s="499"/>
      <c r="Q201" s="499"/>
      <c r="R201" s="499"/>
      <c r="S201" s="499"/>
      <c r="T201" s="499"/>
      <c r="U201" s="499">
        <f t="shared" si="9"/>
        <v>0</v>
      </c>
      <c r="V201" s="495">
        <f t="shared" si="10"/>
        <v>80</v>
      </c>
      <c r="W201" s="496"/>
      <c r="X201" s="496"/>
      <c r="Y201" s="496"/>
      <c r="Z201" s="502"/>
      <c r="AA201" s="496"/>
      <c r="AB201" s="496"/>
      <c r="AC201" s="496">
        <v>0</v>
      </c>
      <c r="AD201" s="496"/>
      <c r="AE201" s="496">
        <v>80</v>
      </c>
      <c r="AF201" s="498"/>
      <c r="AG201" s="499"/>
      <c r="AH201" s="499"/>
      <c r="AI201" s="499">
        <f t="shared" si="11"/>
        <v>0</v>
      </c>
      <c r="AJ201" s="324"/>
      <c r="AK201" s="316">
        <f>VLOOKUP(B201,'[1]BCDG-CG KT'!C$14:BC$962,53,0)</f>
        <v>0</v>
      </c>
      <c r="AL201" s="316"/>
      <c r="AM201" s="315"/>
      <c r="AN201" s="315"/>
      <c r="AO201" s="315"/>
      <c r="AP201" s="315"/>
      <c r="AQ201" s="315"/>
      <c r="AR201" s="315"/>
      <c r="AS201" s="315"/>
      <c r="AT201" s="315"/>
      <c r="AU201" s="315"/>
      <c r="AV201" s="315"/>
      <c r="AW201" s="315"/>
      <c r="AX201" s="315"/>
      <c r="AY201" s="315"/>
      <c r="AZ201" s="315"/>
      <c r="BA201" s="315"/>
      <c r="BB201" s="315"/>
      <c r="BC201" s="315"/>
      <c r="BD201" s="315"/>
    </row>
    <row r="202" spans="1:56" s="638" customFormat="1" ht="63" customHeight="1">
      <c r="A202" s="635">
        <v>195</v>
      </c>
      <c r="B202" s="499" t="s">
        <v>3982</v>
      </c>
      <c r="C202" s="499" t="s">
        <v>3983</v>
      </c>
      <c r="D202" s="499">
        <v>0</v>
      </c>
      <c r="E202" s="499"/>
      <c r="F202" s="324" t="s">
        <v>3984</v>
      </c>
      <c r="G202" s="324"/>
      <c r="H202" s="636" t="s">
        <v>3938</v>
      </c>
      <c r="I202" s="635" t="s">
        <v>84</v>
      </c>
      <c r="J202" s="635"/>
      <c r="K202" s="635"/>
      <c r="L202" s="637">
        <v>10</v>
      </c>
      <c r="M202" s="499"/>
      <c r="N202" s="499"/>
      <c r="O202" s="499"/>
      <c r="P202" s="499"/>
      <c r="Q202" s="499"/>
      <c r="R202" s="499"/>
      <c r="S202" s="499"/>
      <c r="T202" s="499"/>
      <c r="U202" s="499">
        <f t="shared" si="9"/>
        <v>0</v>
      </c>
      <c r="V202" s="495">
        <f t="shared" si="10"/>
        <v>20</v>
      </c>
      <c r="W202" s="496"/>
      <c r="X202" s="496">
        <v>20</v>
      </c>
      <c r="Y202" s="496"/>
      <c r="Z202" s="502"/>
      <c r="AA202" s="496"/>
      <c r="AB202" s="496"/>
      <c r="AC202" s="496"/>
      <c r="AD202" s="496"/>
      <c r="AE202" s="496"/>
      <c r="AF202" s="498"/>
      <c r="AG202" s="499"/>
      <c r="AH202" s="499"/>
      <c r="AI202" s="499">
        <f t="shared" si="11"/>
        <v>0</v>
      </c>
      <c r="AJ202" s="324"/>
      <c r="AK202" s="316">
        <f>VLOOKUP(B202,'[1]BCDG-CG KT'!C$14:BC$962,53,0)</f>
        <v>0</v>
      </c>
      <c r="AL202" s="316"/>
      <c r="AM202" s="315"/>
      <c r="AN202" s="315"/>
      <c r="AO202" s="315"/>
      <c r="AP202" s="315"/>
      <c r="AQ202" s="315"/>
      <c r="AR202" s="315"/>
      <c r="AS202" s="315"/>
      <c r="AT202" s="315"/>
      <c r="AU202" s="315"/>
      <c r="AV202" s="315"/>
      <c r="AW202" s="315"/>
      <c r="AX202" s="315"/>
      <c r="AY202" s="315"/>
      <c r="AZ202" s="315"/>
      <c r="BA202" s="315"/>
      <c r="BB202" s="315"/>
      <c r="BC202" s="315"/>
      <c r="BD202" s="315"/>
    </row>
    <row r="203" spans="1:56" s="638" customFormat="1" ht="124.5" customHeight="1">
      <c r="A203" s="635">
        <v>196</v>
      </c>
      <c r="B203" s="499" t="s">
        <v>3997</v>
      </c>
      <c r="C203" s="499" t="s">
        <v>3998</v>
      </c>
      <c r="D203" s="499">
        <v>0</v>
      </c>
      <c r="E203" s="499"/>
      <c r="F203" s="339" t="s">
        <v>3999</v>
      </c>
      <c r="G203" s="324"/>
      <c r="H203" s="636" t="s">
        <v>3322</v>
      </c>
      <c r="I203" s="635" t="s">
        <v>84</v>
      </c>
      <c r="J203" s="635"/>
      <c r="K203" s="635"/>
      <c r="L203" s="637">
        <v>100</v>
      </c>
      <c r="M203" s="499"/>
      <c r="N203" s="499"/>
      <c r="O203" s="499"/>
      <c r="P203" s="499"/>
      <c r="Q203" s="499"/>
      <c r="R203" s="499"/>
      <c r="S203" s="499"/>
      <c r="T203" s="499"/>
      <c r="U203" s="499">
        <f t="shared" si="9"/>
        <v>0</v>
      </c>
      <c r="V203" s="495">
        <f t="shared" si="10"/>
        <v>100</v>
      </c>
      <c r="W203" s="496"/>
      <c r="X203" s="496"/>
      <c r="Y203" s="496"/>
      <c r="Z203" s="502"/>
      <c r="AA203" s="496"/>
      <c r="AB203" s="496"/>
      <c r="AC203" s="496">
        <v>0</v>
      </c>
      <c r="AD203" s="496"/>
      <c r="AE203" s="496">
        <v>100</v>
      </c>
      <c r="AF203" s="498" t="s">
        <v>4000</v>
      </c>
      <c r="AG203" s="499"/>
      <c r="AH203" s="499"/>
      <c r="AI203" s="499">
        <f t="shared" si="11"/>
        <v>0</v>
      </c>
      <c r="AJ203" s="324"/>
      <c r="AK203" s="316">
        <f>VLOOKUP(B203,'[1]BCDG-CG KT'!C$14:BC$962,53,0)</f>
        <v>0</v>
      </c>
      <c r="AL203" s="316"/>
      <c r="AM203" s="315"/>
      <c r="AN203" s="315"/>
      <c r="AO203" s="315"/>
      <c r="AP203" s="315"/>
      <c r="AQ203" s="315"/>
      <c r="AR203" s="315"/>
      <c r="AS203" s="315"/>
      <c r="AT203" s="315"/>
      <c r="AU203" s="315"/>
      <c r="AV203" s="315"/>
      <c r="AW203" s="315"/>
      <c r="AX203" s="315"/>
      <c r="AY203" s="315"/>
      <c r="AZ203" s="315"/>
      <c r="BA203" s="315"/>
      <c r="BB203" s="315"/>
      <c r="BC203" s="315"/>
      <c r="BD203" s="315"/>
    </row>
    <row r="204" spans="1:56" s="638" customFormat="1" ht="78.75" customHeight="1">
      <c r="A204" s="635">
        <v>197</v>
      </c>
      <c r="B204" s="499" t="s">
        <v>4001</v>
      </c>
      <c r="C204" s="499" t="s">
        <v>4002</v>
      </c>
      <c r="D204" s="499">
        <v>0</v>
      </c>
      <c r="E204" s="528"/>
      <c r="F204" s="537" t="s">
        <v>4003</v>
      </c>
      <c r="G204" s="535" t="s">
        <v>4004</v>
      </c>
      <c r="H204" s="636">
        <v>0</v>
      </c>
      <c r="I204" s="635" t="s">
        <v>84</v>
      </c>
      <c r="J204" s="635"/>
      <c r="K204" s="635"/>
      <c r="L204" s="637">
        <v>30</v>
      </c>
      <c r="M204" s="499"/>
      <c r="N204" s="499"/>
      <c r="O204" s="499"/>
      <c r="P204" s="499"/>
      <c r="Q204" s="499"/>
      <c r="R204" s="499"/>
      <c r="S204" s="499"/>
      <c r="T204" s="499"/>
      <c r="U204" s="499">
        <f t="shared" si="9"/>
        <v>0</v>
      </c>
      <c r="V204" s="495">
        <f t="shared" si="10"/>
        <v>30</v>
      </c>
      <c r="W204" s="496"/>
      <c r="X204" s="496"/>
      <c r="Y204" s="496"/>
      <c r="Z204" s="502"/>
      <c r="AA204" s="496"/>
      <c r="AB204" s="496"/>
      <c r="AC204" s="496"/>
      <c r="AD204" s="520">
        <v>30</v>
      </c>
      <c r="AE204" s="496"/>
      <c r="AF204" s="498"/>
      <c r="AG204" s="499"/>
      <c r="AH204" s="499"/>
      <c r="AI204" s="499">
        <f t="shared" si="11"/>
        <v>0</v>
      </c>
      <c r="AJ204" s="324"/>
      <c r="AK204" s="316">
        <f>VLOOKUP(B204,'[1]BCDG-CG KT'!C$14:BC$962,53,0)</f>
        <v>0</v>
      </c>
      <c r="AL204" s="316"/>
      <c r="AM204" s="315"/>
      <c r="AN204" s="315"/>
      <c r="AO204" s="315"/>
      <c r="AP204" s="315"/>
      <c r="AQ204" s="315"/>
      <c r="AR204" s="315"/>
      <c r="AS204" s="315"/>
      <c r="AT204" s="315"/>
      <c r="AU204" s="315"/>
      <c r="AV204" s="315"/>
      <c r="AW204" s="315"/>
      <c r="AX204" s="315"/>
      <c r="AY204" s="315"/>
      <c r="AZ204" s="315"/>
      <c r="BA204" s="315"/>
      <c r="BB204" s="315"/>
      <c r="BC204" s="315"/>
      <c r="BD204" s="315"/>
    </row>
    <row r="205" spans="1:56" s="638" customFormat="1" ht="252" customHeight="1">
      <c r="A205" s="635">
        <v>198</v>
      </c>
      <c r="B205" s="499" t="s">
        <v>4005</v>
      </c>
      <c r="C205" s="499" t="s">
        <v>4006</v>
      </c>
      <c r="D205" s="499">
        <v>0</v>
      </c>
      <c r="E205" s="499"/>
      <c r="F205" s="324" t="s">
        <v>4007</v>
      </c>
      <c r="G205" s="324"/>
      <c r="H205" s="636" t="s">
        <v>3471</v>
      </c>
      <c r="I205" s="635" t="s">
        <v>84</v>
      </c>
      <c r="J205" s="635"/>
      <c r="K205" s="635"/>
      <c r="L205" s="637">
        <v>100</v>
      </c>
      <c r="M205" s="499">
        <v>83</v>
      </c>
      <c r="N205" s="499"/>
      <c r="O205" s="499"/>
      <c r="P205" s="499"/>
      <c r="Q205" s="499"/>
      <c r="R205" s="499"/>
      <c r="S205" s="499"/>
      <c r="T205" s="499"/>
      <c r="U205" s="499">
        <f t="shared" si="9"/>
        <v>0</v>
      </c>
      <c r="V205" s="495">
        <f t="shared" si="10"/>
        <v>120</v>
      </c>
      <c r="W205" s="496"/>
      <c r="X205" s="496"/>
      <c r="Y205" s="496"/>
      <c r="Z205" s="502"/>
      <c r="AA205" s="496"/>
      <c r="AB205" s="496"/>
      <c r="AC205" s="496">
        <v>0</v>
      </c>
      <c r="AD205" s="496"/>
      <c r="AE205" s="496">
        <v>120</v>
      </c>
      <c r="AF205" s="498"/>
      <c r="AG205" s="499"/>
      <c r="AH205" s="499"/>
      <c r="AI205" s="499">
        <f t="shared" si="11"/>
        <v>0</v>
      </c>
      <c r="AJ205" s="324"/>
      <c r="AK205" s="316" t="str">
        <f>VLOOKUP(B205,'[1]BCDG-CG KT'!C$14:BC$962,53,0)</f>
        <v>HSMT: Độ dày thanh chống 68 μm- 80 μm HSDT: Mẫu 22 - Độ dày thanh chống: 65μm ± 10
Cataloge: - Độ dày thanh chống: 55μm - 75μm</v>
      </c>
      <c r="AL205" s="316"/>
      <c r="AM205" s="315"/>
      <c r="AN205" s="315"/>
      <c r="AO205" s="315"/>
      <c r="AP205" s="315"/>
      <c r="AQ205" s="315"/>
      <c r="AR205" s="315"/>
      <c r="AS205" s="315"/>
      <c r="AT205" s="315"/>
      <c r="AU205" s="315"/>
      <c r="AV205" s="315"/>
      <c r="AW205" s="315"/>
      <c r="AX205" s="315"/>
      <c r="AY205" s="315"/>
      <c r="AZ205" s="315"/>
      <c r="BA205" s="315"/>
      <c r="BB205" s="315"/>
      <c r="BC205" s="315"/>
      <c r="BD205" s="315"/>
    </row>
    <row r="206" spans="1:56" s="638" customFormat="1" ht="204.75" customHeight="1">
      <c r="A206" s="635">
        <v>199</v>
      </c>
      <c r="B206" s="499" t="s">
        <v>4008</v>
      </c>
      <c r="C206" s="499" t="s">
        <v>4009</v>
      </c>
      <c r="D206" s="648" t="s">
        <v>4010</v>
      </c>
      <c r="E206" s="649" t="s">
        <v>4011</v>
      </c>
      <c r="F206" s="672" t="s">
        <v>6731</v>
      </c>
      <c r="G206" s="324"/>
      <c r="H206" s="636" t="s">
        <v>3479</v>
      </c>
      <c r="I206" s="635" t="s">
        <v>84</v>
      </c>
      <c r="J206" s="635"/>
      <c r="K206" s="635"/>
      <c r="L206" s="637">
        <v>150</v>
      </c>
      <c r="M206" s="499"/>
      <c r="N206" s="499"/>
      <c r="O206" s="499"/>
      <c r="P206" s="499"/>
      <c r="Q206" s="499"/>
      <c r="R206" s="499"/>
      <c r="S206" s="499"/>
      <c r="T206" s="499"/>
      <c r="U206" s="499">
        <f t="shared" si="9"/>
        <v>0</v>
      </c>
      <c r="V206" s="495">
        <f t="shared" si="10"/>
        <v>250</v>
      </c>
      <c r="W206" s="496"/>
      <c r="X206" s="496"/>
      <c r="Y206" s="496"/>
      <c r="Z206" s="502"/>
      <c r="AA206" s="496"/>
      <c r="AB206" s="496"/>
      <c r="AC206" s="496"/>
      <c r="AD206" s="496"/>
      <c r="AE206" s="496">
        <v>250</v>
      </c>
      <c r="AF206" s="498"/>
      <c r="AG206" s="499">
        <v>0</v>
      </c>
      <c r="AH206" s="499"/>
      <c r="AI206" s="499">
        <f t="shared" si="11"/>
        <v>0</v>
      </c>
      <c r="AJ206" s="324"/>
      <c r="AK206" s="316" t="e">
        <f>VLOOKUP(B206,'[1]BCDG-CG KT'!C$14:BC$962,53,0)</f>
        <v>#N/A</v>
      </c>
      <c r="AL206" s="316"/>
      <c r="AM206" s="315"/>
      <c r="AN206" s="315"/>
      <c r="AO206" s="315"/>
      <c r="AP206" s="315"/>
      <c r="AQ206" s="315"/>
      <c r="AR206" s="315"/>
      <c r="AS206" s="315"/>
      <c r="AT206" s="315"/>
      <c r="AU206" s="315"/>
      <c r="AV206" s="315"/>
      <c r="AW206" s="315"/>
      <c r="AX206" s="315"/>
      <c r="AY206" s="315"/>
      <c r="AZ206" s="315"/>
      <c r="BA206" s="315"/>
      <c r="BB206" s="315"/>
      <c r="BC206" s="315"/>
      <c r="BD206" s="315"/>
    </row>
    <row r="207" spans="1:56" s="638" customFormat="1" ht="192" customHeight="1">
      <c r="A207" s="635">
        <v>94</v>
      </c>
      <c r="B207" s="499" t="s">
        <v>3618</v>
      </c>
      <c r="C207" s="499" t="s">
        <v>3619</v>
      </c>
      <c r="D207" s="499">
        <v>0</v>
      </c>
      <c r="E207" s="499"/>
      <c r="F207" s="672" t="s">
        <v>6727</v>
      </c>
      <c r="G207" s="324"/>
      <c r="H207" s="636" t="s">
        <v>3621</v>
      </c>
      <c r="I207" s="635" t="s">
        <v>2594</v>
      </c>
      <c r="J207" s="635"/>
      <c r="K207" s="635"/>
      <c r="L207" s="637">
        <v>20</v>
      </c>
      <c r="M207" s="499">
        <v>20</v>
      </c>
      <c r="N207" s="499"/>
      <c r="O207" s="499"/>
      <c r="P207" s="499"/>
      <c r="Q207" s="499"/>
      <c r="R207" s="499"/>
      <c r="S207" s="499"/>
      <c r="T207" s="499"/>
      <c r="U207" s="499">
        <f t="shared" si="9"/>
        <v>0</v>
      </c>
      <c r="V207" s="495">
        <f t="shared" si="10"/>
        <v>55</v>
      </c>
      <c r="W207" s="496"/>
      <c r="X207" s="496"/>
      <c r="Y207" s="496"/>
      <c r="Z207" s="502"/>
      <c r="AA207" s="496">
        <v>20</v>
      </c>
      <c r="AB207" s="496"/>
      <c r="AC207" s="496">
        <v>15</v>
      </c>
      <c r="AD207" s="496"/>
      <c r="AE207" s="496">
        <v>20</v>
      </c>
      <c r="AF207" s="498"/>
      <c r="AG207" s="499"/>
      <c r="AH207" s="499"/>
      <c r="AI207" s="499">
        <f t="shared" si="11"/>
        <v>0</v>
      </c>
      <c r="AJ207" s="324"/>
      <c r="AK207" s="316">
        <f>VLOOKUP(B207,'[1]BCDG-CG KT'!C$14:BC$962,53,0)</f>
        <v>0</v>
      </c>
      <c r="AL207" s="316"/>
      <c r="AM207" s="315"/>
      <c r="AN207" s="315"/>
      <c r="AO207" s="315"/>
      <c r="AP207" s="315"/>
      <c r="AQ207" s="315"/>
      <c r="AR207" s="315"/>
      <c r="AS207" s="315"/>
      <c r="AT207" s="315"/>
      <c r="AU207" s="315"/>
      <c r="AV207" s="315"/>
      <c r="AW207" s="315"/>
      <c r="AX207" s="315"/>
      <c r="AY207" s="315"/>
      <c r="AZ207" s="315"/>
      <c r="BA207" s="315"/>
      <c r="BB207" s="315"/>
      <c r="BC207" s="315"/>
      <c r="BD207" s="315"/>
    </row>
    <row r="208" spans="1:56" s="638" customFormat="1" ht="78.75" customHeight="1">
      <c r="A208" s="635">
        <v>201</v>
      </c>
      <c r="B208" s="499" t="s">
        <v>4020</v>
      </c>
      <c r="C208" s="499" t="s">
        <v>4021</v>
      </c>
      <c r="D208" s="499">
        <v>0</v>
      </c>
      <c r="E208" s="499"/>
      <c r="F208" s="324" t="s">
        <v>4022</v>
      </c>
      <c r="G208" s="324"/>
      <c r="H208" s="636">
        <v>0</v>
      </c>
      <c r="I208" s="635" t="s">
        <v>84</v>
      </c>
      <c r="J208" s="635"/>
      <c r="K208" s="635"/>
      <c r="L208" s="637">
        <v>30</v>
      </c>
      <c r="M208" s="499"/>
      <c r="N208" s="499"/>
      <c r="O208" s="499"/>
      <c r="P208" s="499"/>
      <c r="Q208" s="499"/>
      <c r="R208" s="499"/>
      <c r="S208" s="499"/>
      <c r="T208" s="499"/>
      <c r="U208" s="499">
        <f t="shared" si="9"/>
        <v>0</v>
      </c>
      <c r="V208" s="495">
        <f t="shared" si="10"/>
        <v>40</v>
      </c>
      <c r="W208" s="496"/>
      <c r="X208" s="496"/>
      <c r="Y208" s="496"/>
      <c r="Z208" s="502"/>
      <c r="AA208" s="496">
        <v>40</v>
      </c>
      <c r="AB208" s="496"/>
      <c r="AC208" s="496"/>
      <c r="AD208" s="496"/>
      <c r="AE208" s="496"/>
      <c r="AF208" s="498"/>
      <c r="AG208" s="499"/>
      <c r="AH208" s="499"/>
      <c r="AI208" s="499">
        <f t="shared" si="11"/>
        <v>0</v>
      </c>
      <c r="AJ208" s="324"/>
      <c r="AK208" s="316">
        <f>VLOOKUP(B208,'[1]BCDG-CG KT'!C$14:BC$962,53,0)</f>
        <v>0</v>
      </c>
      <c r="AL208" s="316"/>
      <c r="AM208" s="315"/>
      <c r="AN208" s="315"/>
      <c r="AO208" s="315"/>
      <c r="AP208" s="315"/>
      <c r="AQ208" s="315"/>
      <c r="AR208" s="315"/>
      <c r="AS208" s="315"/>
      <c r="AT208" s="315"/>
      <c r="AU208" s="315"/>
      <c r="AV208" s="315"/>
      <c r="AW208" s="315"/>
      <c r="AX208" s="315"/>
      <c r="AY208" s="315"/>
      <c r="AZ208" s="315"/>
      <c r="BA208" s="315"/>
      <c r="BB208" s="315"/>
      <c r="BC208" s="315"/>
      <c r="BD208" s="315"/>
    </row>
    <row r="209" spans="1:56" s="638" customFormat="1" ht="63" customHeight="1">
      <c r="A209" s="635">
        <v>202</v>
      </c>
      <c r="B209" s="499" t="s">
        <v>4023</v>
      </c>
      <c r="C209" s="499" t="s">
        <v>4024</v>
      </c>
      <c r="D209" s="499">
        <v>0</v>
      </c>
      <c r="E209" s="499"/>
      <c r="F209" s="324" t="s">
        <v>4025</v>
      </c>
      <c r="G209" s="324"/>
      <c r="H209" s="636">
        <v>0</v>
      </c>
      <c r="I209" s="635" t="s">
        <v>84</v>
      </c>
      <c r="J209" s="635"/>
      <c r="K209" s="635"/>
      <c r="L209" s="637">
        <v>20</v>
      </c>
      <c r="M209" s="499"/>
      <c r="N209" s="499"/>
      <c r="O209" s="499"/>
      <c r="P209" s="499"/>
      <c r="Q209" s="499"/>
      <c r="R209" s="499"/>
      <c r="S209" s="499"/>
      <c r="T209" s="499"/>
      <c r="U209" s="499">
        <f t="shared" si="9"/>
        <v>0</v>
      </c>
      <c r="V209" s="495">
        <f t="shared" si="10"/>
        <v>10</v>
      </c>
      <c r="W209" s="496"/>
      <c r="X209" s="496"/>
      <c r="Y209" s="496"/>
      <c r="Z209" s="502"/>
      <c r="AA209" s="496">
        <v>10</v>
      </c>
      <c r="AB209" s="496"/>
      <c r="AC209" s="496"/>
      <c r="AD209" s="496"/>
      <c r="AE209" s="496"/>
      <c r="AF209" s="498"/>
      <c r="AG209" s="499"/>
      <c r="AH209" s="499"/>
      <c r="AI209" s="499">
        <f t="shared" si="11"/>
        <v>0</v>
      </c>
      <c r="AJ209" s="324"/>
      <c r="AK209" s="316">
        <f>VLOOKUP(B209,'[1]BCDG-CG KT'!C$14:BC$962,53,0)</f>
        <v>0</v>
      </c>
      <c r="AL209" s="316"/>
      <c r="AM209" s="315"/>
      <c r="AN209" s="315"/>
      <c r="AO209" s="315"/>
      <c r="AP209" s="315"/>
      <c r="AQ209" s="315"/>
      <c r="AR209" s="315"/>
      <c r="AS209" s="315"/>
      <c r="AT209" s="315"/>
      <c r="AU209" s="315"/>
      <c r="AV209" s="315"/>
      <c r="AW209" s="315"/>
      <c r="AX209" s="315"/>
      <c r="AY209" s="315"/>
      <c r="AZ209" s="315"/>
      <c r="BA209" s="315"/>
      <c r="BB209" s="315"/>
      <c r="BC209" s="315"/>
      <c r="BD209" s="315"/>
    </row>
    <row r="210" spans="1:56" s="638" customFormat="1" ht="157.5" customHeight="1">
      <c r="A210" s="635">
        <v>203</v>
      </c>
      <c r="B210" s="499" t="s">
        <v>4026</v>
      </c>
      <c r="C210" s="499" t="s">
        <v>4027</v>
      </c>
      <c r="D210" s="499">
        <v>0</v>
      </c>
      <c r="E210" s="499"/>
      <c r="F210" s="324" t="s">
        <v>4028</v>
      </c>
      <c r="G210" s="324"/>
      <c r="H210" s="636">
        <v>0</v>
      </c>
      <c r="I210" s="635" t="s">
        <v>84</v>
      </c>
      <c r="J210" s="635"/>
      <c r="K210" s="635"/>
      <c r="L210" s="637">
        <v>200</v>
      </c>
      <c r="M210" s="499"/>
      <c r="N210" s="499"/>
      <c r="O210" s="499"/>
      <c r="P210" s="499"/>
      <c r="Q210" s="499"/>
      <c r="R210" s="499"/>
      <c r="S210" s="499"/>
      <c r="T210" s="499"/>
      <c r="U210" s="499">
        <f t="shared" si="9"/>
        <v>0</v>
      </c>
      <c r="V210" s="495">
        <f t="shared" si="10"/>
        <v>300</v>
      </c>
      <c r="W210" s="496"/>
      <c r="X210" s="496"/>
      <c r="Y210" s="496"/>
      <c r="Z210" s="502"/>
      <c r="AA210" s="496"/>
      <c r="AB210" s="496">
        <v>300</v>
      </c>
      <c r="AC210" s="496"/>
      <c r="AD210" s="496"/>
      <c r="AE210" s="496"/>
      <c r="AF210" s="498"/>
      <c r="AG210" s="499"/>
      <c r="AH210" s="499"/>
      <c r="AI210" s="499">
        <f t="shared" si="11"/>
        <v>0</v>
      </c>
      <c r="AJ210" s="324"/>
      <c r="AK210" s="316">
        <f>VLOOKUP(B210,'[1]BCDG-CG KT'!C$14:BC$962,53,0)</f>
        <v>0</v>
      </c>
      <c r="AL210" s="316"/>
      <c r="AM210" s="315"/>
      <c r="AN210" s="315"/>
      <c r="AO210" s="315"/>
      <c r="AP210" s="315"/>
      <c r="AQ210" s="315"/>
      <c r="AR210" s="315"/>
      <c r="AS210" s="315"/>
      <c r="AT210" s="315"/>
      <c r="AU210" s="315"/>
      <c r="AV210" s="315"/>
      <c r="AW210" s="315"/>
      <c r="AX210" s="315"/>
      <c r="AY210" s="315"/>
      <c r="AZ210" s="315"/>
      <c r="BA210" s="315"/>
      <c r="BB210" s="315"/>
      <c r="BC210" s="315"/>
      <c r="BD210" s="315"/>
    </row>
    <row r="211" spans="1:56" s="638" customFormat="1" ht="126" customHeight="1">
      <c r="A211" s="635">
        <v>204</v>
      </c>
      <c r="B211" s="499" t="s">
        <v>4036</v>
      </c>
      <c r="C211" s="499" t="s">
        <v>4037</v>
      </c>
      <c r="D211" s="499">
        <v>0</v>
      </c>
      <c r="E211" s="499"/>
      <c r="F211" s="324" t="s">
        <v>4038</v>
      </c>
      <c r="G211" s="324"/>
      <c r="H211" s="636" t="s">
        <v>3967</v>
      </c>
      <c r="I211" s="635" t="s">
        <v>84</v>
      </c>
      <c r="J211" s="635"/>
      <c r="K211" s="635"/>
      <c r="L211" s="637">
        <v>500</v>
      </c>
      <c r="M211" s="499">
        <v>400</v>
      </c>
      <c r="N211" s="499"/>
      <c r="O211" s="499">
        <v>400</v>
      </c>
      <c r="P211" s="499">
        <v>400</v>
      </c>
      <c r="Q211" s="499"/>
      <c r="R211" s="499"/>
      <c r="S211" s="499"/>
      <c r="T211" s="499"/>
      <c r="U211" s="499">
        <f t="shared" si="9"/>
        <v>0</v>
      </c>
      <c r="V211" s="495">
        <f t="shared" si="10"/>
        <v>500</v>
      </c>
      <c r="W211" s="496"/>
      <c r="X211" s="496"/>
      <c r="Y211" s="496"/>
      <c r="Z211" s="502"/>
      <c r="AA211" s="496"/>
      <c r="AB211" s="496">
        <v>500</v>
      </c>
      <c r="AC211" s="496"/>
      <c r="AD211" s="496"/>
      <c r="AE211" s="496"/>
      <c r="AF211" s="498" t="s">
        <v>4039</v>
      </c>
      <c r="AG211" s="499"/>
      <c r="AH211" s="499"/>
      <c r="AI211" s="499">
        <f t="shared" si="11"/>
        <v>0</v>
      </c>
      <c r="AJ211" s="324"/>
      <c r="AK211" s="316">
        <f>VLOOKUP(B211,'[1]BCDG-CG KT'!C$14:BC$962,53,0)</f>
        <v>0</v>
      </c>
      <c r="AL211" s="316"/>
      <c r="AM211" s="315"/>
      <c r="AN211" s="315"/>
      <c r="AO211" s="315"/>
      <c r="AP211" s="315"/>
      <c r="AQ211" s="315"/>
      <c r="AR211" s="315"/>
      <c r="AS211" s="315"/>
      <c r="AT211" s="315"/>
      <c r="AU211" s="315"/>
      <c r="AV211" s="315"/>
      <c r="AW211" s="315"/>
      <c r="AX211" s="315"/>
      <c r="AY211" s="315"/>
      <c r="AZ211" s="315"/>
      <c r="BA211" s="315"/>
      <c r="BB211" s="315"/>
      <c r="BC211" s="315"/>
      <c r="BD211" s="315"/>
    </row>
    <row r="212" spans="1:56" s="638" customFormat="1" ht="173.25" customHeight="1">
      <c r="A212" s="635">
        <v>205</v>
      </c>
      <c r="B212" s="499" t="s">
        <v>4040</v>
      </c>
      <c r="C212" s="499" t="s">
        <v>4041</v>
      </c>
      <c r="D212" s="499">
        <v>0</v>
      </c>
      <c r="E212" s="499"/>
      <c r="F212" s="324" t="s">
        <v>4042</v>
      </c>
      <c r="G212" s="324"/>
      <c r="H212" s="636">
        <v>0</v>
      </c>
      <c r="I212" s="635" t="s">
        <v>84</v>
      </c>
      <c r="J212" s="635"/>
      <c r="K212" s="635"/>
      <c r="L212" s="637">
        <v>500</v>
      </c>
      <c r="M212" s="499"/>
      <c r="N212" s="499"/>
      <c r="O212" s="499">
        <v>330</v>
      </c>
      <c r="P212" s="499">
        <v>330</v>
      </c>
      <c r="Q212" s="499"/>
      <c r="R212" s="499"/>
      <c r="S212" s="499"/>
      <c r="T212" s="499"/>
      <c r="U212" s="499">
        <f t="shared" si="9"/>
        <v>0</v>
      </c>
      <c r="V212" s="495">
        <f t="shared" si="10"/>
        <v>500</v>
      </c>
      <c r="W212" s="496"/>
      <c r="X212" s="496"/>
      <c r="Y212" s="496"/>
      <c r="Z212" s="502"/>
      <c r="AA212" s="496"/>
      <c r="AB212" s="496">
        <v>500</v>
      </c>
      <c r="AC212" s="496"/>
      <c r="AD212" s="496"/>
      <c r="AE212" s="496"/>
      <c r="AF212" s="498" t="s">
        <v>4043</v>
      </c>
      <c r="AG212" s="499"/>
      <c r="AH212" s="499"/>
      <c r="AI212" s="499">
        <f t="shared" si="11"/>
        <v>0</v>
      </c>
      <c r="AJ212" s="324"/>
      <c r="AK212" s="316">
        <f>VLOOKUP(B212,'[1]BCDG-CG KT'!C$14:BC$962,53,0)</f>
        <v>0</v>
      </c>
      <c r="AL212" s="316"/>
      <c r="AM212" s="315"/>
      <c r="AN212" s="315"/>
      <c r="AO212" s="315"/>
      <c r="AP212" s="315"/>
      <c r="AQ212" s="315"/>
      <c r="AR212" s="315"/>
      <c r="AS212" s="315"/>
      <c r="AT212" s="315"/>
      <c r="AU212" s="315"/>
      <c r="AV212" s="315"/>
      <c r="AW212" s="315"/>
      <c r="AX212" s="315"/>
      <c r="AY212" s="315"/>
      <c r="AZ212" s="315"/>
      <c r="BA212" s="315"/>
      <c r="BB212" s="315"/>
      <c r="BC212" s="315"/>
      <c r="BD212" s="315"/>
    </row>
    <row r="213" spans="1:56" s="638" customFormat="1" ht="220.5" customHeight="1">
      <c r="A213" s="635">
        <v>206</v>
      </c>
      <c r="B213" s="499" t="s">
        <v>4044</v>
      </c>
      <c r="C213" s="499" t="s">
        <v>4045</v>
      </c>
      <c r="D213" s="499">
        <v>0</v>
      </c>
      <c r="E213" s="499"/>
      <c r="F213" s="324" t="s">
        <v>4046</v>
      </c>
      <c r="G213" s="324"/>
      <c r="H213" s="636" t="s">
        <v>4032</v>
      </c>
      <c r="I213" s="635" t="s">
        <v>1354</v>
      </c>
      <c r="J213" s="635"/>
      <c r="K213" s="635"/>
      <c r="L213" s="637">
        <v>20</v>
      </c>
      <c r="M213" s="499"/>
      <c r="N213" s="499"/>
      <c r="O213" s="499"/>
      <c r="P213" s="499"/>
      <c r="Q213" s="499"/>
      <c r="R213" s="499"/>
      <c r="S213" s="499"/>
      <c r="T213" s="499"/>
      <c r="U213" s="499">
        <f t="shared" si="9"/>
        <v>0</v>
      </c>
      <c r="V213" s="495">
        <f t="shared" si="10"/>
        <v>20</v>
      </c>
      <c r="W213" s="496"/>
      <c r="X213" s="496"/>
      <c r="Y213" s="496"/>
      <c r="Z213" s="502"/>
      <c r="AA213" s="496"/>
      <c r="AB213" s="496">
        <v>20</v>
      </c>
      <c r="AC213" s="496"/>
      <c r="AD213" s="496"/>
      <c r="AE213" s="496"/>
      <c r="AF213" s="498"/>
      <c r="AG213" s="499"/>
      <c r="AH213" s="499"/>
      <c r="AI213" s="499">
        <f t="shared" si="11"/>
        <v>0</v>
      </c>
      <c r="AJ213" s="324"/>
      <c r="AK213" s="316">
        <f>VLOOKUP(B213,'[1]BCDG-CG KT'!C$14:BC$962,53,0)</f>
        <v>0</v>
      </c>
      <c r="AL213" s="316"/>
      <c r="AM213" s="315"/>
      <c r="AN213" s="315"/>
      <c r="AO213" s="315"/>
      <c r="AP213" s="315"/>
      <c r="AQ213" s="315"/>
      <c r="AR213" s="315"/>
      <c r="AS213" s="315"/>
      <c r="AT213" s="315"/>
      <c r="AU213" s="315"/>
      <c r="AV213" s="315"/>
      <c r="AW213" s="315"/>
      <c r="AX213" s="315"/>
      <c r="AY213" s="315"/>
      <c r="AZ213" s="315"/>
      <c r="BA213" s="315"/>
      <c r="BB213" s="315"/>
      <c r="BC213" s="315"/>
      <c r="BD213" s="315"/>
    </row>
    <row r="214" spans="1:56" s="638" customFormat="1" ht="236.25" customHeight="1">
      <c r="A214" s="635">
        <v>207</v>
      </c>
      <c r="B214" s="499" t="s">
        <v>4047</v>
      </c>
      <c r="C214" s="499" t="s">
        <v>4048</v>
      </c>
      <c r="D214" s="499">
        <v>0</v>
      </c>
      <c r="E214" s="499"/>
      <c r="F214" s="324" t="s">
        <v>4049</v>
      </c>
      <c r="G214" s="324"/>
      <c r="H214" s="636" t="s">
        <v>3322</v>
      </c>
      <c r="I214" s="635" t="s">
        <v>84</v>
      </c>
      <c r="J214" s="635"/>
      <c r="K214" s="635"/>
      <c r="L214" s="637">
        <v>120</v>
      </c>
      <c r="M214" s="499">
        <v>100</v>
      </c>
      <c r="N214" s="499"/>
      <c r="O214" s="499"/>
      <c r="P214" s="499"/>
      <c r="Q214" s="499"/>
      <c r="R214" s="499"/>
      <c r="S214" s="499"/>
      <c r="T214" s="499"/>
      <c r="U214" s="499">
        <f t="shared" si="9"/>
        <v>0</v>
      </c>
      <c r="V214" s="495">
        <f t="shared" si="10"/>
        <v>120</v>
      </c>
      <c r="W214" s="496"/>
      <c r="X214" s="496"/>
      <c r="Y214" s="496"/>
      <c r="Z214" s="502"/>
      <c r="AA214" s="496"/>
      <c r="AB214" s="496"/>
      <c r="AC214" s="496">
        <v>0</v>
      </c>
      <c r="AD214" s="496"/>
      <c r="AE214" s="496">
        <v>120</v>
      </c>
      <c r="AF214" s="498"/>
      <c r="AG214" s="499"/>
      <c r="AH214" s="499"/>
      <c r="AI214" s="499">
        <f t="shared" si="11"/>
        <v>0</v>
      </c>
      <c r="AJ214" s="324"/>
      <c r="AK214" s="316">
        <f>VLOOKUP(B214,'[1]BCDG-CG KT'!C$14:BC$962,53,0)</f>
        <v>0</v>
      </c>
      <c r="AL214" s="316"/>
      <c r="AM214" s="315"/>
      <c r="AN214" s="315"/>
      <c r="AO214" s="315"/>
      <c r="AP214" s="315"/>
      <c r="AQ214" s="315"/>
      <c r="AR214" s="315"/>
      <c r="AS214" s="315"/>
      <c r="AT214" s="315"/>
      <c r="AU214" s="315"/>
      <c r="AV214" s="315"/>
      <c r="AW214" s="315"/>
      <c r="AX214" s="315"/>
      <c r="AY214" s="315"/>
      <c r="AZ214" s="315"/>
      <c r="BA214" s="315"/>
      <c r="BB214" s="315"/>
      <c r="BC214" s="315"/>
      <c r="BD214" s="315"/>
    </row>
    <row r="215" spans="1:56" s="638" customFormat="1" ht="126" customHeight="1">
      <c r="A215" s="635">
        <v>208</v>
      </c>
      <c r="B215" s="499" t="s">
        <v>4050</v>
      </c>
      <c r="C215" s="499" t="s">
        <v>4051</v>
      </c>
      <c r="D215" s="499">
        <v>0</v>
      </c>
      <c r="E215" s="499"/>
      <c r="F215" s="330" t="s">
        <v>6809</v>
      </c>
      <c r="G215" s="324"/>
      <c r="H215" s="636" t="s">
        <v>4053</v>
      </c>
      <c r="I215" s="635" t="s">
        <v>84</v>
      </c>
      <c r="J215" s="635"/>
      <c r="K215" s="635"/>
      <c r="L215" s="637">
        <v>1000</v>
      </c>
      <c r="M215" s="499">
        <v>2000</v>
      </c>
      <c r="N215" s="499"/>
      <c r="O215" s="499"/>
      <c r="P215" s="499"/>
      <c r="Q215" s="499"/>
      <c r="R215" s="499"/>
      <c r="S215" s="499"/>
      <c r="T215" s="499"/>
      <c r="U215" s="499">
        <f t="shared" si="9"/>
        <v>0</v>
      </c>
      <c r="V215" s="495">
        <f t="shared" si="10"/>
        <v>1450</v>
      </c>
      <c r="W215" s="496">
        <v>1300</v>
      </c>
      <c r="X215" s="496"/>
      <c r="Y215" s="496"/>
      <c r="Z215" s="502"/>
      <c r="AA215" s="496"/>
      <c r="AB215" s="496"/>
      <c r="AC215" s="496"/>
      <c r="AD215" s="520">
        <v>150</v>
      </c>
      <c r="AE215" s="496"/>
      <c r="AF215" s="498" t="s">
        <v>4054</v>
      </c>
      <c r="AG215" s="499"/>
      <c r="AH215" s="499">
        <v>832500</v>
      </c>
      <c r="AI215" s="499">
        <f t="shared" si="11"/>
        <v>1207125000</v>
      </c>
      <c r="AJ215" s="324"/>
      <c r="AK215" s="316">
        <f>VLOOKUP(B215,'[1]BCDG-CG KT'!C$14:BC$962,53,0)</f>
        <v>0</v>
      </c>
      <c r="AL215" s="316"/>
      <c r="AM215" s="315"/>
      <c r="AN215" s="315"/>
      <c r="AO215" s="315"/>
      <c r="AP215" s="315"/>
      <c r="AQ215" s="315"/>
      <c r="AR215" s="315"/>
      <c r="AS215" s="315"/>
      <c r="AT215" s="315"/>
      <c r="AU215" s="315"/>
      <c r="AV215" s="315"/>
      <c r="AW215" s="315"/>
      <c r="AX215" s="315"/>
      <c r="AY215" s="315"/>
      <c r="AZ215" s="315"/>
      <c r="BA215" s="315"/>
      <c r="BB215" s="315"/>
      <c r="BC215" s="315"/>
      <c r="BD215" s="315"/>
    </row>
    <row r="216" spans="1:56" s="638" customFormat="1" ht="141.75" customHeight="1">
      <c r="A216" s="635">
        <v>209</v>
      </c>
      <c r="B216" s="499" t="s">
        <v>4055</v>
      </c>
      <c r="C216" s="499" t="s">
        <v>4056</v>
      </c>
      <c r="D216" s="499">
        <v>0</v>
      </c>
      <c r="E216" s="499"/>
      <c r="F216" s="324" t="s">
        <v>4057</v>
      </c>
      <c r="G216" s="324"/>
      <c r="H216" s="636" t="s">
        <v>3354</v>
      </c>
      <c r="I216" s="635" t="s">
        <v>84</v>
      </c>
      <c r="J216" s="635"/>
      <c r="K216" s="635"/>
      <c r="L216" s="637">
        <v>10</v>
      </c>
      <c r="M216" s="499"/>
      <c r="N216" s="499"/>
      <c r="O216" s="499"/>
      <c r="P216" s="499"/>
      <c r="Q216" s="499"/>
      <c r="R216" s="499"/>
      <c r="S216" s="499"/>
      <c r="T216" s="499"/>
      <c r="U216" s="499">
        <f t="shared" si="9"/>
        <v>0</v>
      </c>
      <c r="V216" s="495">
        <f t="shared" si="10"/>
        <v>5</v>
      </c>
      <c r="W216" s="496"/>
      <c r="X216" s="496"/>
      <c r="Y216" s="496"/>
      <c r="Z216" s="502"/>
      <c r="AA216" s="496">
        <v>5</v>
      </c>
      <c r="AB216" s="496"/>
      <c r="AC216" s="496"/>
      <c r="AD216" s="496"/>
      <c r="AE216" s="496"/>
      <c r="AF216" s="498"/>
      <c r="AG216" s="499"/>
      <c r="AH216" s="499"/>
      <c r="AI216" s="499">
        <f t="shared" si="11"/>
        <v>0</v>
      </c>
      <c r="AJ216" s="324"/>
      <c r="AK216" s="316">
        <f>VLOOKUP(B216,'[1]BCDG-CG KT'!C$14:BC$962,53,0)</f>
        <v>0</v>
      </c>
      <c r="AL216" s="316"/>
      <c r="AM216" s="315"/>
      <c r="AN216" s="315"/>
      <c r="AO216" s="315"/>
      <c r="AP216" s="315"/>
      <c r="AQ216" s="315"/>
      <c r="AR216" s="315"/>
      <c r="AS216" s="315"/>
      <c r="AT216" s="315"/>
      <c r="AU216" s="315"/>
      <c r="AV216" s="315"/>
      <c r="AW216" s="315"/>
      <c r="AX216" s="315"/>
      <c r="AY216" s="315"/>
      <c r="AZ216" s="315"/>
      <c r="BA216" s="315"/>
      <c r="BB216" s="315"/>
      <c r="BC216" s="315"/>
      <c r="BD216" s="315"/>
    </row>
    <row r="217" spans="1:56" s="638" customFormat="1" ht="110.25" customHeight="1">
      <c r="A217" s="635">
        <v>210</v>
      </c>
      <c r="B217" s="499" t="s">
        <v>4058</v>
      </c>
      <c r="C217" s="499" t="s">
        <v>4059</v>
      </c>
      <c r="D217" s="499">
        <v>0</v>
      </c>
      <c r="E217" s="644" t="s">
        <v>4060</v>
      </c>
      <c r="F217" s="324" t="s">
        <v>4061</v>
      </c>
      <c r="G217" s="324"/>
      <c r="H217" s="636" t="s">
        <v>3354</v>
      </c>
      <c r="I217" s="635" t="s">
        <v>84</v>
      </c>
      <c r="J217" s="635"/>
      <c r="K217" s="635"/>
      <c r="L217" s="637">
        <v>12</v>
      </c>
      <c r="M217" s="499">
        <v>5</v>
      </c>
      <c r="N217" s="499"/>
      <c r="O217" s="499"/>
      <c r="P217" s="499"/>
      <c r="Q217" s="499"/>
      <c r="R217" s="499"/>
      <c r="S217" s="499"/>
      <c r="T217" s="499"/>
      <c r="U217" s="499">
        <f t="shared" si="9"/>
        <v>0</v>
      </c>
      <c r="V217" s="495">
        <f t="shared" si="10"/>
        <v>15</v>
      </c>
      <c r="W217" s="496"/>
      <c r="X217" s="496"/>
      <c r="Y217" s="496"/>
      <c r="Z217" s="502"/>
      <c r="AA217" s="496">
        <v>15</v>
      </c>
      <c r="AB217" s="496"/>
      <c r="AC217" s="496"/>
      <c r="AD217" s="496"/>
      <c r="AE217" s="496"/>
      <c r="AF217" s="498"/>
      <c r="AG217" s="499"/>
      <c r="AH217" s="499"/>
      <c r="AI217" s="499">
        <f t="shared" si="11"/>
        <v>0</v>
      </c>
      <c r="AJ217" s="324"/>
      <c r="AK217" s="316">
        <f>VLOOKUP(B217,'[1]BCDG-CG KT'!C$14:BC$962,53,0)</f>
        <v>0</v>
      </c>
      <c r="AL217" s="316"/>
      <c r="AM217" s="315"/>
      <c r="AN217" s="315"/>
      <c r="AO217" s="315"/>
      <c r="AP217" s="315"/>
      <c r="AQ217" s="315"/>
      <c r="AR217" s="315"/>
      <c r="AS217" s="315"/>
      <c r="AT217" s="315"/>
      <c r="AU217" s="315"/>
      <c r="AV217" s="315"/>
      <c r="AW217" s="315"/>
      <c r="AX217" s="315"/>
      <c r="AY217" s="315"/>
      <c r="AZ217" s="315"/>
      <c r="BA217" s="315"/>
      <c r="BB217" s="315"/>
      <c r="BC217" s="315"/>
      <c r="BD217" s="315"/>
    </row>
    <row r="218" spans="1:56" s="638" customFormat="1" ht="141.75" customHeight="1">
      <c r="A218" s="635">
        <v>211</v>
      </c>
      <c r="B218" s="499" t="s">
        <v>4062</v>
      </c>
      <c r="C218" s="499" t="s">
        <v>4063</v>
      </c>
      <c r="D218" s="499">
        <v>0</v>
      </c>
      <c r="E218" s="499"/>
      <c r="F218" s="324" t="s">
        <v>4064</v>
      </c>
      <c r="G218" s="324"/>
      <c r="H218" s="636" t="s">
        <v>3354</v>
      </c>
      <c r="I218" s="635" t="s">
        <v>84</v>
      </c>
      <c r="J218" s="635"/>
      <c r="K218" s="635"/>
      <c r="L218" s="637">
        <v>10</v>
      </c>
      <c r="M218" s="499">
        <v>10</v>
      </c>
      <c r="N218" s="499"/>
      <c r="O218" s="499"/>
      <c r="P218" s="499"/>
      <c r="Q218" s="499"/>
      <c r="R218" s="499"/>
      <c r="S218" s="499"/>
      <c r="T218" s="499"/>
      <c r="U218" s="499">
        <f t="shared" si="9"/>
        <v>0</v>
      </c>
      <c r="V218" s="495">
        <f t="shared" si="10"/>
        <v>5</v>
      </c>
      <c r="W218" s="496"/>
      <c r="X218" s="496"/>
      <c r="Y218" s="496"/>
      <c r="Z218" s="502"/>
      <c r="AA218" s="496">
        <v>5</v>
      </c>
      <c r="AB218" s="496"/>
      <c r="AC218" s="496"/>
      <c r="AD218" s="496"/>
      <c r="AE218" s="496"/>
      <c r="AF218" s="498"/>
      <c r="AG218" s="499"/>
      <c r="AH218" s="499"/>
      <c r="AI218" s="499">
        <f t="shared" si="11"/>
        <v>0</v>
      </c>
      <c r="AJ218" s="324"/>
      <c r="AK218" s="316">
        <f>VLOOKUP(B218,'[1]BCDG-CG KT'!C$14:BC$962,53,0)</f>
        <v>0</v>
      </c>
      <c r="AL218" s="316"/>
      <c r="AM218" s="315"/>
      <c r="AN218" s="315"/>
      <c r="AO218" s="315"/>
      <c r="AP218" s="315"/>
      <c r="AQ218" s="315"/>
      <c r="AR218" s="315"/>
      <c r="AS218" s="315"/>
      <c r="AT218" s="315"/>
      <c r="AU218" s="315"/>
      <c r="AV218" s="315"/>
      <c r="AW218" s="315"/>
      <c r="AX218" s="315"/>
      <c r="AY218" s="315"/>
      <c r="AZ218" s="315"/>
      <c r="BA218" s="315"/>
      <c r="BB218" s="315"/>
      <c r="BC218" s="315"/>
      <c r="BD218" s="315"/>
    </row>
    <row r="219" spans="1:56" s="638" customFormat="1" ht="31.5" customHeight="1">
      <c r="A219" s="635">
        <v>212</v>
      </c>
      <c r="B219" s="499" t="s">
        <v>4065</v>
      </c>
      <c r="C219" s="499" t="s">
        <v>4066</v>
      </c>
      <c r="D219" s="499">
        <v>0</v>
      </c>
      <c r="E219" s="644" t="s">
        <v>4067</v>
      </c>
      <c r="F219" s="324" t="s">
        <v>4068</v>
      </c>
      <c r="G219" s="652" t="s">
        <v>4069</v>
      </c>
      <c r="H219" s="636" t="s">
        <v>3354</v>
      </c>
      <c r="I219" s="635" t="s">
        <v>84</v>
      </c>
      <c r="J219" s="635"/>
      <c r="K219" s="635"/>
      <c r="L219" s="637">
        <v>20</v>
      </c>
      <c r="M219" s="499"/>
      <c r="N219" s="499"/>
      <c r="O219" s="499"/>
      <c r="P219" s="499"/>
      <c r="Q219" s="499"/>
      <c r="R219" s="499"/>
      <c r="S219" s="499"/>
      <c r="T219" s="499"/>
      <c r="U219" s="499">
        <f t="shared" si="9"/>
        <v>0</v>
      </c>
      <c r="V219" s="495">
        <f t="shared" si="10"/>
        <v>20</v>
      </c>
      <c r="W219" s="496"/>
      <c r="X219" s="496"/>
      <c r="Y219" s="496"/>
      <c r="Z219" s="502"/>
      <c r="AA219" s="496">
        <v>20</v>
      </c>
      <c r="AB219" s="496"/>
      <c r="AC219" s="496"/>
      <c r="AD219" s="496"/>
      <c r="AE219" s="496"/>
      <c r="AF219" s="498"/>
      <c r="AG219" s="499"/>
      <c r="AH219" s="499"/>
      <c r="AI219" s="499">
        <f t="shared" si="11"/>
        <v>0</v>
      </c>
      <c r="AJ219" s="324"/>
      <c r="AK219" s="316">
        <f>VLOOKUP(B219,'[1]BCDG-CG KT'!C$14:BC$962,53,0)</f>
        <v>0</v>
      </c>
      <c r="AL219" s="316"/>
      <c r="AM219" s="315"/>
      <c r="AN219" s="315"/>
      <c r="AO219" s="315"/>
      <c r="AP219" s="315"/>
      <c r="AQ219" s="315"/>
      <c r="AR219" s="315"/>
      <c r="AS219" s="315"/>
      <c r="AT219" s="315"/>
      <c r="AU219" s="315"/>
      <c r="AV219" s="315"/>
      <c r="AW219" s="315"/>
      <c r="AX219" s="315"/>
      <c r="AY219" s="315"/>
      <c r="AZ219" s="315"/>
      <c r="BA219" s="315"/>
      <c r="BB219" s="315"/>
      <c r="BC219" s="315"/>
      <c r="BD219" s="315"/>
    </row>
    <row r="220" spans="1:56" s="638" customFormat="1" ht="94.5" customHeight="1">
      <c r="A220" s="635">
        <v>213</v>
      </c>
      <c r="B220" s="499" t="s">
        <v>4070</v>
      </c>
      <c r="C220" s="499" t="s">
        <v>4071</v>
      </c>
      <c r="D220" s="499">
        <v>0</v>
      </c>
      <c r="E220" s="499"/>
      <c r="F220" s="324" t="s">
        <v>4072</v>
      </c>
      <c r="G220" s="324"/>
      <c r="H220" s="636" t="s">
        <v>3326</v>
      </c>
      <c r="I220" s="635" t="s">
        <v>84</v>
      </c>
      <c r="J220" s="635"/>
      <c r="K220" s="635"/>
      <c r="L220" s="637">
        <v>100</v>
      </c>
      <c r="M220" s="499"/>
      <c r="N220" s="499"/>
      <c r="O220" s="499"/>
      <c r="P220" s="499"/>
      <c r="Q220" s="499"/>
      <c r="R220" s="499"/>
      <c r="S220" s="499"/>
      <c r="T220" s="499"/>
      <c r="U220" s="499">
        <f t="shared" si="9"/>
        <v>0</v>
      </c>
      <c r="V220" s="495">
        <f t="shared" si="10"/>
        <v>100</v>
      </c>
      <c r="W220" s="496"/>
      <c r="X220" s="496"/>
      <c r="Y220" s="496"/>
      <c r="Z220" s="502"/>
      <c r="AA220" s="496">
        <v>100</v>
      </c>
      <c r="AB220" s="496"/>
      <c r="AC220" s="496"/>
      <c r="AD220" s="496"/>
      <c r="AE220" s="496"/>
      <c r="AF220" s="498"/>
      <c r="AG220" s="499"/>
      <c r="AH220" s="499"/>
      <c r="AI220" s="499">
        <f t="shared" si="11"/>
        <v>0</v>
      </c>
      <c r="AJ220" s="324"/>
      <c r="AK220" s="316">
        <f>VLOOKUP(B220,'[1]BCDG-CG KT'!C$14:BC$962,53,0)</f>
        <v>0</v>
      </c>
      <c r="AL220" s="316"/>
      <c r="AM220" s="315"/>
      <c r="AN220" s="315"/>
      <c r="AO220" s="315"/>
      <c r="AP220" s="315"/>
      <c r="AQ220" s="315"/>
      <c r="AR220" s="315"/>
      <c r="AS220" s="315"/>
      <c r="AT220" s="315"/>
      <c r="AU220" s="315"/>
      <c r="AV220" s="315"/>
      <c r="AW220" s="315"/>
      <c r="AX220" s="315"/>
      <c r="AY220" s="315"/>
      <c r="AZ220" s="315"/>
      <c r="BA220" s="315"/>
      <c r="BB220" s="315"/>
      <c r="BC220" s="315"/>
      <c r="BD220" s="315"/>
    </row>
    <row r="221" spans="1:56" s="638" customFormat="1" ht="78.75" customHeight="1">
      <c r="A221" s="635">
        <v>214</v>
      </c>
      <c r="B221" s="499" t="s">
        <v>4073</v>
      </c>
      <c r="C221" s="499" t="s">
        <v>4074</v>
      </c>
      <c r="D221" s="499">
        <v>0</v>
      </c>
      <c r="E221" s="499"/>
      <c r="F221" s="324" t="s">
        <v>4075</v>
      </c>
      <c r="G221" s="324"/>
      <c r="H221" s="636" t="s">
        <v>3326</v>
      </c>
      <c r="I221" s="635" t="s">
        <v>84</v>
      </c>
      <c r="J221" s="635"/>
      <c r="K221" s="635"/>
      <c r="L221" s="637">
        <v>100</v>
      </c>
      <c r="M221" s="499">
        <v>100</v>
      </c>
      <c r="N221" s="499"/>
      <c r="O221" s="499"/>
      <c r="P221" s="499"/>
      <c r="Q221" s="499"/>
      <c r="R221" s="499"/>
      <c r="S221" s="499"/>
      <c r="T221" s="499"/>
      <c r="U221" s="499">
        <f t="shared" si="9"/>
        <v>0</v>
      </c>
      <c r="V221" s="495">
        <f t="shared" si="10"/>
        <v>100</v>
      </c>
      <c r="W221" s="496"/>
      <c r="X221" s="496"/>
      <c r="Y221" s="496"/>
      <c r="Z221" s="502"/>
      <c r="AA221" s="496">
        <v>100</v>
      </c>
      <c r="AB221" s="496"/>
      <c r="AC221" s="496"/>
      <c r="AD221" s="496"/>
      <c r="AE221" s="496"/>
      <c r="AF221" s="498"/>
      <c r="AG221" s="499"/>
      <c r="AH221" s="499"/>
      <c r="AI221" s="499">
        <f t="shared" si="11"/>
        <v>0</v>
      </c>
      <c r="AJ221" s="324"/>
      <c r="AK221" s="316">
        <f>VLOOKUP(B221,'[1]BCDG-CG KT'!C$14:BC$962,53,0)</f>
        <v>0</v>
      </c>
      <c r="AL221" s="316"/>
      <c r="AM221" s="315"/>
      <c r="AN221" s="315"/>
      <c r="AO221" s="315"/>
      <c r="AP221" s="315"/>
      <c r="AQ221" s="315"/>
      <c r="AR221" s="315"/>
      <c r="AS221" s="315"/>
      <c r="AT221" s="315"/>
      <c r="AU221" s="315"/>
      <c r="AV221" s="315"/>
      <c r="AW221" s="315"/>
      <c r="AX221" s="315"/>
      <c r="AY221" s="315"/>
      <c r="AZ221" s="315"/>
      <c r="BA221" s="315"/>
      <c r="BB221" s="315"/>
      <c r="BC221" s="315"/>
      <c r="BD221" s="315"/>
    </row>
    <row r="222" spans="1:56" s="638" customFormat="1" ht="110.25" customHeight="1">
      <c r="A222" s="635">
        <v>215</v>
      </c>
      <c r="B222" s="499" t="s">
        <v>4082</v>
      </c>
      <c r="C222" s="528" t="s">
        <v>4083</v>
      </c>
      <c r="D222" s="499">
        <v>0</v>
      </c>
      <c r="E222" s="499"/>
      <c r="F222" s="537" t="s">
        <v>4084</v>
      </c>
      <c r="G222" s="535"/>
      <c r="H222" s="636" t="s">
        <v>3354</v>
      </c>
      <c r="I222" s="635" t="s">
        <v>84</v>
      </c>
      <c r="J222" s="635"/>
      <c r="K222" s="635"/>
      <c r="L222" s="637">
        <v>5</v>
      </c>
      <c r="M222" s="499"/>
      <c r="N222" s="499"/>
      <c r="O222" s="499"/>
      <c r="P222" s="499"/>
      <c r="Q222" s="499"/>
      <c r="R222" s="499"/>
      <c r="S222" s="499"/>
      <c r="T222" s="499"/>
      <c r="U222" s="499">
        <f t="shared" si="9"/>
        <v>0</v>
      </c>
      <c r="V222" s="495">
        <f t="shared" si="10"/>
        <v>5</v>
      </c>
      <c r="W222" s="496"/>
      <c r="X222" s="496"/>
      <c r="Y222" s="496"/>
      <c r="Z222" s="502"/>
      <c r="AA222" s="496"/>
      <c r="AB222" s="496"/>
      <c r="AC222" s="496"/>
      <c r="AD222" s="520">
        <v>5</v>
      </c>
      <c r="AE222" s="496"/>
      <c r="AF222" s="498"/>
      <c r="AG222" s="499"/>
      <c r="AH222" s="499">
        <v>17900000</v>
      </c>
      <c r="AI222" s="499">
        <f t="shared" si="11"/>
        <v>89500000</v>
      </c>
      <c r="AJ222" s="324"/>
      <c r="AK222" s="316">
        <f>VLOOKUP(B222,'[1]BCDG-CG KT'!C$14:BC$962,53,0)</f>
        <v>0</v>
      </c>
      <c r="AL222" s="316"/>
      <c r="AM222" s="315"/>
      <c r="AN222" s="315"/>
      <c r="AO222" s="315"/>
      <c r="AP222" s="315"/>
      <c r="AQ222" s="315"/>
      <c r="AR222" s="315"/>
      <c r="AS222" s="315"/>
      <c r="AT222" s="315"/>
      <c r="AU222" s="315"/>
      <c r="AV222" s="315"/>
      <c r="AW222" s="315"/>
      <c r="AX222" s="315"/>
      <c r="AY222" s="315"/>
      <c r="AZ222" s="315"/>
      <c r="BA222" s="315"/>
      <c r="BB222" s="315"/>
      <c r="BC222" s="315"/>
      <c r="BD222" s="315"/>
    </row>
    <row r="223" spans="1:56" s="638" customFormat="1" ht="188.25" customHeight="1">
      <c r="A223" s="635">
        <v>216</v>
      </c>
      <c r="B223" s="499" t="s">
        <v>4085</v>
      </c>
      <c r="C223" s="499" t="s">
        <v>4086</v>
      </c>
      <c r="D223" s="499">
        <v>0</v>
      </c>
      <c r="E223" s="499"/>
      <c r="F223" s="324" t="s">
        <v>4087</v>
      </c>
      <c r="G223" s="672" t="s">
        <v>6732</v>
      </c>
      <c r="H223" s="636" t="s">
        <v>3311</v>
      </c>
      <c r="I223" s="635" t="s">
        <v>84</v>
      </c>
      <c r="J223" s="635"/>
      <c r="K223" s="635"/>
      <c r="L223" s="637">
        <v>700</v>
      </c>
      <c r="M223" s="499">
        <v>10</v>
      </c>
      <c r="N223" s="499"/>
      <c r="O223" s="499"/>
      <c r="P223" s="499"/>
      <c r="Q223" s="499"/>
      <c r="R223" s="499"/>
      <c r="S223" s="499"/>
      <c r="T223" s="499"/>
      <c r="U223" s="499">
        <f t="shared" si="9"/>
        <v>0</v>
      </c>
      <c r="V223" s="495">
        <f t="shared" si="10"/>
        <v>900</v>
      </c>
      <c r="W223" s="496"/>
      <c r="X223" s="496">
        <v>200</v>
      </c>
      <c r="Y223" s="496"/>
      <c r="Z223" s="502"/>
      <c r="AA223" s="496"/>
      <c r="AB223" s="496"/>
      <c r="AC223" s="496"/>
      <c r="AD223" s="496"/>
      <c r="AE223" s="496">
        <v>700</v>
      </c>
      <c r="AF223" s="498" t="s">
        <v>4054</v>
      </c>
      <c r="AG223" s="499"/>
      <c r="AH223" s="499"/>
      <c r="AI223" s="499">
        <f t="shared" si="11"/>
        <v>0</v>
      </c>
      <c r="AJ223" s="324"/>
      <c r="AK223" s="316">
        <f>VLOOKUP(B223,'[1]BCDG-CG KT'!C$14:BC$962,53,0)</f>
        <v>0</v>
      </c>
      <c r="AL223" s="316"/>
      <c r="AM223" s="315"/>
      <c r="AN223" s="315"/>
      <c r="AO223" s="315"/>
      <c r="AP223" s="315"/>
      <c r="AQ223" s="315"/>
      <c r="AR223" s="315"/>
      <c r="AS223" s="315"/>
      <c r="AT223" s="315"/>
      <c r="AU223" s="315"/>
      <c r="AV223" s="315"/>
      <c r="AW223" s="315"/>
      <c r="AX223" s="315"/>
      <c r="AY223" s="315"/>
      <c r="AZ223" s="315"/>
      <c r="BA223" s="315"/>
      <c r="BB223" s="315"/>
      <c r="BC223" s="315"/>
      <c r="BD223" s="315"/>
    </row>
    <row r="224" spans="1:56" s="638" customFormat="1" ht="94.5" customHeight="1">
      <c r="A224" s="635">
        <v>217</v>
      </c>
      <c r="B224" s="499" t="s">
        <v>4089</v>
      </c>
      <c r="C224" s="499" t="s">
        <v>4090</v>
      </c>
      <c r="D224" s="499">
        <v>0</v>
      </c>
      <c r="E224" s="499"/>
      <c r="F224" s="324" t="s">
        <v>4091</v>
      </c>
      <c r="G224" s="324"/>
      <c r="H224" s="636">
        <v>0</v>
      </c>
      <c r="I224" s="635" t="s">
        <v>84</v>
      </c>
      <c r="J224" s="635"/>
      <c r="K224" s="635"/>
      <c r="L224" s="637">
        <v>20</v>
      </c>
      <c r="M224" s="499"/>
      <c r="N224" s="499"/>
      <c r="O224" s="499"/>
      <c r="P224" s="499"/>
      <c r="Q224" s="499"/>
      <c r="R224" s="499"/>
      <c r="S224" s="499"/>
      <c r="T224" s="499"/>
      <c r="U224" s="499">
        <f t="shared" si="9"/>
        <v>0</v>
      </c>
      <c r="V224" s="495">
        <f t="shared" si="10"/>
        <v>10</v>
      </c>
      <c r="W224" s="496"/>
      <c r="X224" s="496"/>
      <c r="Y224" s="496"/>
      <c r="Z224" s="502"/>
      <c r="AA224" s="496"/>
      <c r="AB224" s="496"/>
      <c r="AC224" s="496"/>
      <c r="AD224" s="520">
        <v>10</v>
      </c>
      <c r="AE224" s="496"/>
      <c r="AF224" s="498"/>
      <c r="AG224" s="499"/>
      <c r="AH224" s="499"/>
      <c r="AI224" s="499">
        <f t="shared" si="11"/>
        <v>0</v>
      </c>
      <c r="AJ224" s="324"/>
      <c r="AK224" s="316">
        <f>VLOOKUP(B224,'[1]BCDG-CG KT'!C$14:BC$962,53,0)</f>
        <v>0</v>
      </c>
      <c r="AL224" s="316"/>
      <c r="AM224" s="315"/>
      <c r="AN224" s="315"/>
      <c r="AO224" s="315"/>
      <c r="AP224" s="315"/>
      <c r="AQ224" s="315"/>
      <c r="AR224" s="315"/>
      <c r="AS224" s="315"/>
      <c r="AT224" s="315"/>
      <c r="AU224" s="315"/>
      <c r="AV224" s="315"/>
      <c r="AW224" s="315"/>
      <c r="AX224" s="315"/>
      <c r="AY224" s="315"/>
      <c r="AZ224" s="315"/>
      <c r="BA224" s="315"/>
      <c r="BB224" s="315"/>
      <c r="BC224" s="315"/>
      <c r="BD224" s="315"/>
    </row>
    <row r="225" spans="1:56" s="638" customFormat="1" ht="78.75" customHeight="1">
      <c r="A225" s="635">
        <v>218</v>
      </c>
      <c r="B225" s="499" t="s">
        <v>4092</v>
      </c>
      <c r="C225" s="499" t="s">
        <v>4093</v>
      </c>
      <c r="D225" s="499">
        <v>0</v>
      </c>
      <c r="E225" s="499"/>
      <c r="F225" s="324" t="s">
        <v>4094</v>
      </c>
      <c r="G225" s="324"/>
      <c r="H225" s="636"/>
      <c r="I225" s="635" t="s">
        <v>84</v>
      </c>
      <c r="J225" s="635"/>
      <c r="K225" s="635"/>
      <c r="L225" s="637">
        <v>20</v>
      </c>
      <c r="M225" s="499"/>
      <c r="N225" s="499"/>
      <c r="O225" s="499"/>
      <c r="P225" s="499"/>
      <c r="Q225" s="499"/>
      <c r="R225" s="499"/>
      <c r="S225" s="499"/>
      <c r="T225" s="499"/>
      <c r="U225" s="499">
        <f t="shared" si="9"/>
        <v>0</v>
      </c>
      <c r="V225" s="495">
        <f t="shared" si="10"/>
        <v>30</v>
      </c>
      <c r="W225" s="496"/>
      <c r="X225" s="496"/>
      <c r="Y225" s="496"/>
      <c r="Z225" s="502">
        <v>30</v>
      </c>
      <c r="AA225" s="496"/>
      <c r="AB225" s="496"/>
      <c r="AC225" s="496"/>
      <c r="AD225" s="496"/>
      <c r="AE225" s="496"/>
      <c r="AF225" s="498"/>
      <c r="AG225" s="499">
        <v>0</v>
      </c>
      <c r="AH225" s="499"/>
      <c r="AI225" s="499">
        <f t="shared" si="11"/>
        <v>0</v>
      </c>
      <c r="AJ225" s="324"/>
      <c r="AK225" s="316" t="e">
        <f>VLOOKUP(B225,'[1]BCDG-CG KT'!C$14:BC$962,53,0)</f>
        <v>#N/A</v>
      </c>
      <c r="AL225" s="316"/>
      <c r="AM225" s="315"/>
      <c r="AN225" s="315"/>
      <c r="AO225" s="315"/>
      <c r="AP225" s="315"/>
      <c r="AQ225" s="315"/>
      <c r="AR225" s="315"/>
      <c r="AS225" s="315"/>
      <c r="AT225" s="315"/>
      <c r="AU225" s="315"/>
      <c r="AV225" s="315"/>
      <c r="AW225" s="315"/>
      <c r="AX225" s="315"/>
      <c r="AY225" s="315"/>
      <c r="AZ225" s="315"/>
      <c r="BA225" s="315"/>
      <c r="BB225" s="315"/>
      <c r="BC225" s="315"/>
      <c r="BD225" s="315"/>
    </row>
    <row r="226" spans="1:56" s="638" customFormat="1" ht="63" customHeight="1">
      <c r="A226" s="635">
        <v>219</v>
      </c>
      <c r="B226" s="499" t="s">
        <v>4095</v>
      </c>
      <c r="C226" s="499" t="s">
        <v>4096</v>
      </c>
      <c r="D226" s="499">
        <v>0</v>
      </c>
      <c r="E226" s="499"/>
      <c r="F226" s="324" t="s">
        <v>4097</v>
      </c>
      <c r="G226" s="324"/>
      <c r="H226" s="636"/>
      <c r="I226" s="635" t="s">
        <v>84</v>
      </c>
      <c r="J226" s="635"/>
      <c r="K226" s="635"/>
      <c r="L226" s="637">
        <v>50</v>
      </c>
      <c r="M226" s="499"/>
      <c r="N226" s="499"/>
      <c r="O226" s="499"/>
      <c r="P226" s="499"/>
      <c r="Q226" s="499"/>
      <c r="R226" s="499"/>
      <c r="S226" s="499"/>
      <c r="T226" s="499"/>
      <c r="U226" s="499">
        <f t="shared" si="9"/>
        <v>0</v>
      </c>
      <c r="V226" s="495">
        <f t="shared" si="10"/>
        <v>70</v>
      </c>
      <c r="W226" s="496"/>
      <c r="X226" s="496"/>
      <c r="Y226" s="496"/>
      <c r="Z226" s="502">
        <v>70</v>
      </c>
      <c r="AA226" s="496"/>
      <c r="AB226" s="496"/>
      <c r="AC226" s="496"/>
      <c r="AD226" s="496"/>
      <c r="AE226" s="496"/>
      <c r="AF226" s="498"/>
      <c r="AG226" s="499">
        <v>0</v>
      </c>
      <c r="AH226" s="499"/>
      <c r="AI226" s="499">
        <f t="shared" si="11"/>
        <v>0</v>
      </c>
      <c r="AJ226" s="324"/>
      <c r="AK226" s="316" t="e">
        <f>VLOOKUP(B226,'[1]BCDG-CG KT'!C$14:BC$962,53,0)</f>
        <v>#N/A</v>
      </c>
      <c r="AL226" s="316"/>
      <c r="AM226" s="315"/>
      <c r="AN226" s="315"/>
      <c r="AO226" s="315"/>
      <c r="AP226" s="315"/>
      <c r="AQ226" s="315"/>
      <c r="AR226" s="315"/>
      <c r="AS226" s="315"/>
      <c r="AT226" s="315"/>
      <c r="AU226" s="315"/>
      <c r="AV226" s="315"/>
      <c r="AW226" s="315"/>
      <c r="AX226" s="315"/>
      <c r="AY226" s="315"/>
      <c r="AZ226" s="315"/>
      <c r="BA226" s="315"/>
      <c r="BB226" s="315"/>
      <c r="BC226" s="315"/>
      <c r="BD226" s="315"/>
    </row>
    <row r="227" spans="1:56" s="638" customFormat="1" ht="63" customHeight="1">
      <c r="A227" s="635">
        <v>220</v>
      </c>
      <c r="B227" s="499" t="s">
        <v>4098</v>
      </c>
      <c r="C227" s="499" t="s">
        <v>4099</v>
      </c>
      <c r="D227" s="499">
        <v>0</v>
      </c>
      <c r="E227" s="499"/>
      <c r="F227" s="324" t="s">
        <v>4100</v>
      </c>
      <c r="G227" s="324"/>
      <c r="H227" s="636"/>
      <c r="I227" s="635" t="s">
        <v>84</v>
      </c>
      <c r="J227" s="635"/>
      <c r="K227" s="635"/>
      <c r="L227" s="637">
        <v>20</v>
      </c>
      <c r="M227" s="499"/>
      <c r="N227" s="499"/>
      <c r="O227" s="499"/>
      <c r="P227" s="499"/>
      <c r="Q227" s="499"/>
      <c r="R227" s="499"/>
      <c r="S227" s="499"/>
      <c r="T227" s="499"/>
      <c r="U227" s="499">
        <f t="shared" si="9"/>
        <v>0</v>
      </c>
      <c r="V227" s="495">
        <f t="shared" si="10"/>
        <v>30</v>
      </c>
      <c r="W227" s="496"/>
      <c r="X227" s="496"/>
      <c r="Y227" s="496"/>
      <c r="Z227" s="502">
        <v>30</v>
      </c>
      <c r="AA227" s="496"/>
      <c r="AB227" s="496"/>
      <c r="AC227" s="496"/>
      <c r="AD227" s="496"/>
      <c r="AE227" s="496"/>
      <c r="AF227" s="498"/>
      <c r="AG227" s="499">
        <v>0</v>
      </c>
      <c r="AH227" s="499"/>
      <c r="AI227" s="499">
        <f t="shared" si="11"/>
        <v>0</v>
      </c>
      <c r="AJ227" s="324"/>
      <c r="AK227" s="316" t="e">
        <f>VLOOKUP(B227,'[1]BCDG-CG KT'!C$14:BC$962,53,0)</f>
        <v>#N/A</v>
      </c>
      <c r="AL227" s="316"/>
      <c r="AM227" s="315"/>
      <c r="AN227" s="315"/>
      <c r="AO227" s="315"/>
      <c r="AP227" s="315"/>
      <c r="AQ227" s="315"/>
      <c r="AR227" s="315"/>
      <c r="AS227" s="315"/>
      <c r="AT227" s="315"/>
      <c r="AU227" s="315"/>
      <c r="AV227" s="315"/>
      <c r="AW227" s="315"/>
      <c r="AX227" s="315"/>
      <c r="AY227" s="315"/>
      <c r="AZ227" s="315"/>
      <c r="BA227" s="315"/>
      <c r="BB227" s="315"/>
      <c r="BC227" s="315"/>
      <c r="BD227" s="315"/>
    </row>
    <row r="228" spans="1:56" s="638" customFormat="1" ht="78.75" customHeight="1">
      <c r="A228" s="635">
        <v>221</v>
      </c>
      <c r="B228" s="499" t="s">
        <v>4101</v>
      </c>
      <c r="C228" s="499" t="s">
        <v>4102</v>
      </c>
      <c r="D228" s="499">
        <v>0</v>
      </c>
      <c r="E228" s="499"/>
      <c r="F228" s="324" t="s">
        <v>4103</v>
      </c>
      <c r="G228" s="324"/>
      <c r="H228" s="636" t="s">
        <v>4104</v>
      </c>
      <c r="I228" s="635" t="s">
        <v>84</v>
      </c>
      <c r="J228" s="635"/>
      <c r="K228" s="635"/>
      <c r="L228" s="637">
        <v>50</v>
      </c>
      <c r="M228" s="499">
        <v>20</v>
      </c>
      <c r="N228" s="499"/>
      <c r="O228" s="499"/>
      <c r="P228" s="499"/>
      <c r="Q228" s="499"/>
      <c r="R228" s="499"/>
      <c r="S228" s="499"/>
      <c r="T228" s="499"/>
      <c r="U228" s="499">
        <f t="shared" si="9"/>
        <v>0</v>
      </c>
      <c r="V228" s="495">
        <f t="shared" si="10"/>
        <v>50</v>
      </c>
      <c r="W228" s="496"/>
      <c r="X228" s="496"/>
      <c r="Y228" s="496">
        <v>50</v>
      </c>
      <c r="Z228" s="502"/>
      <c r="AA228" s="496"/>
      <c r="AB228" s="496"/>
      <c r="AC228" s="496"/>
      <c r="AD228" s="496"/>
      <c r="AE228" s="496"/>
      <c r="AF228" s="498"/>
      <c r="AG228" s="499"/>
      <c r="AH228" s="499"/>
      <c r="AI228" s="499">
        <f t="shared" si="11"/>
        <v>0</v>
      </c>
      <c r="AJ228" s="324"/>
      <c r="AK228" s="316" t="str">
        <f>VLOOKUP(B228,'[1]BCDG-CG KT'!C$14:BC$962,53,0)</f>
        <v/>
      </c>
      <c r="AL228" s="316"/>
      <c r="AM228" s="315"/>
      <c r="AN228" s="315"/>
      <c r="AO228" s="315"/>
      <c r="AP228" s="315"/>
      <c r="AQ228" s="315"/>
      <c r="AR228" s="315"/>
      <c r="AS228" s="315"/>
      <c r="AT228" s="315"/>
      <c r="AU228" s="315"/>
      <c r="AV228" s="315"/>
      <c r="AW228" s="315"/>
      <c r="AX228" s="315"/>
      <c r="AY228" s="315"/>
      <c r="AZ228" s="315"/>
      <c r="BA228" s="315"/>
      <c r="BB228" s="315"/>
      <c r="BC228" s="315"/>
      <c r="BD228" s="315"/>
    </row>
    <row r="229" spans="1:56" s="638" customFormat="1" ht="110.25" customHeight="1">
      <c r="A229" s="635">
        <v>222</v>
      </c>
      <c r="B229" s="499" t="s">
        <v>4108</v>
      </c>
      <c r="C229" s="499" t="s">
        <v>4109</v>
      </c>
      <c r="D229" s="499">
        <v>0</v>
      </c>
      <c r="E229" s="499"/>
      <c r="F229" s="324" t="s">
        <v>4110</v>
      </c>
      <c r="G229" s="324"/>
      <c r="H229" s="636" t="s">
        <v>2780</v>
      </c>
      <c r="I229" s="635" t="s">
        <v>84</v>
      </c>
      <c r="J229" s="635"/>
      <c r="K229" s="635"/>
      <c r="L229" s="637">
        <v>200</v>
      </c>
      <c r="M229" s="499">
        <v>200</v>
      </c>
      <c r="N229" s="499"/>
      <c r="O229" s="499"/>
      <c r="P229" s="499"/>
      <c r="Q229" s="499"/>
      <c r="R229" s="499"/>
      <c r="S229" s="499"/>
      <c r="T229" s="499"/>
      <c r="U229" s="499">
        <f t="shared" si="9"/>
        <v>0</v>
      </c>
      <c r="V229" s="495">
        <f t="shared" si="10"/>
        <v>300</v>
      </c>
      <c r="W229" s="496"/>
      <c r="X229" s="496"/>
      <c r="Y229" s="496">
        <v>300</v>
      </c>
      <c r="Z229" s="502"/>
      <c r="AA229" s="496"/>
      <c r="AB229" s="496"/>
      <c r="AC229" s="496"/>
      <c r="AD229" s="496"/>
      <c r="AE229" s="496"/>
      <c r="AF229" s="498"/>
      <c r="AG229" s="499"/>
      <c r="AH229" s="499"/>
      <c r="AI229" s="499">
        <f t="shared" si="11"/>
        <v>0</v>
      </c>
      <c r="AJ229" s="324"/>
      <c r="AK229" s="316">
        <f>VLOOKUP(B229,'[1]BCDG-CG KT'!C$14:BC$962,53,0)</f>
        <v>0</v>
      </c>
      <c r="AL229" s="316"/>
      <c r="AM229" s="315"/>
      <c r="AN229" s="315"/>
      <c r="AO229" s="315"/>
      <c r="AP229" s="315"/>
      <c r="AQ229" s="315"/>
      <c r="AR229" s="315"/>
      <c r="AS229" s="315"/>
      <c r="AT229" s="315"/>
      <c r="AU229" s="315"/>
      <c r="AV229" s="315"/>
      <c r="AW229" s="315"/>
      <c r="AX229" s="315"/>
      <c r="AY229" s="315"/>
      <c r="AZ229" s="315"/>
      <c r="BA229" s="315"/>
      <c r="BB229" s="315"/>
      <c r="BC229" s="315"/>
      <c r="BD229" s="315"/>
    </row>
    <row r="230" spans="1:56" s="638" customFormat="1" ht="94.5" customHeight="1">
      <c r="A230" s="635">
        <v>223</v>
      </c>
      <c r="B230" s="499" t="s">
        <v>4111</v>
      </c>
      <c r="C230" s="499" t="s">
        <v>4112</v>
      </c>
      <c r="D230" s="499">
        <v>0</v>
      </c>
      <c r="E230" s="499"/>
      <c r="F230" s="324" t="s">
        <v>4113</v>
      </c>
      <c r="G230" s="324"/>
      <c r="H230" s="636">
        <v>0</v>
      </c>
      <c r="I230" s="635" t="s">
        <v>84</v>
      </c>
      <c r="J230" s="635"/>
      <c r="K230" s="635"/>
      <c r="L230" s="637">
        <v>100</v>
      </c>
      <c r="M230" s="499"/>
      <c r="N230" s="499"/>
      <c r="O230" s="499"/>
      <c r="P230" s="499"/>
      <c r="Q230" s="499"/>
      <c r="R230" s="499"/>
      <c r="S230" s="499"/>
      <c r="T230" s="499"/>
      <c r="U230" s="499">
        <f t="shared" si="9"/>
        <v>0</v>
      </c>
      <c r="V230" s="495">
        <f t="shared" si="10"/>
        <v>100</v>
      </c>
      <c r="W230" s="496"/>
      <c r="X230" s="496"/>
      <c r="Y230" s="496">
        <v>100</v>
      </c>
      <c r="Z230" s="502"/>
      <c r="AA230" s="496"/>
      <c r="AB230" s="496"/>
      <c r="AC230" s="496"/>
      <c r="AD230" s="496"/>
      <c r="AE230" s="496"/>
      <c r="AF230" s="498"/>
      <c r="AG230" s="499"/>
      <c r="AH230" s="499"/>
      <c r="AI230" s="499">
        <f t="shared" si="11"/>
        <v>0</v>
      </c>
      <c r="AJ230" s="324"/>
      <c r="AK230" s="316">
        <f>VLOOKUP(B230,'[1]BCDG-CG KT'!C$14:BC$962,53,0)</f>
        <v>0</v>
      </c>
      <c r="AL230" s="316"/>
      <c r="AM230" s="315"/>
      <c r="AN230" s="315"/>
      <c r="AO230" s="315"/>
      <c r="AP230" s="315"/>
      <c r="AQ230" s="315"/>
      <c r="AR230" s="315"/>
      <c r="AS230" s="315"/>
      <c r="AT230" s="315"/>
      <c r="AU230" s="315"/>
      <c r="AV230" s="315"/>
      <c r="AW230" s="315"/>
      <c r="AX230" s="315"/>
      <c r="AY230" s="315"/>
      <c r="AZ230" s="315"/>
      <c r="BA230" s="315"/>
      <c r="BB230" s="315"/>
      <c r="BC230" s="315"/>
      <c r="BD230" s="315"/>
    </row>
    <row r="231" spans="1:56" s="638" customFormat="1" ht="189" customHeight="1">
      <c r="A231" s="635">
        <v>224</v>
      </c>
      <c r="B231" s="499" t="s">
        <v>4114</v>
      </c>
      <c r="C231" s="499" t="s">
        <v>4115</v>
      </c>
      <c r="D231" s="499">
        <v>0</v>
      </c>
      <c r="E231" s="499"/>
      <c r="F231" s="324" t="s">
        <v>4116</v>
      </c>
      <c r="G231" s="324"/>
      <c r="H231" s="636" t="s">
        <v>3354</v>
      </c>
      <c r="I231" s="635" t="s">
        <v>84</v>
      </c>
      <c r="J231" s="635"/>
      <c r="K231" s="635"/>
      <c r="L231" s="637">
        <v>20</v>
      </c>
      <c r="M231" s="499"/>
      <c r="N231" s="499"/>
      <c r="O231" s="499"/>
      <c r="P231" s="499"/>
      <c r="Q231" s="499"/>
      <c r="R231" s="499"/>
      <c r="S231" s="499"/>
      <c r="T231" s="499"/>
      <c r="U231" s="499">
        <f t="shared" si="9"/>
        <v>0</v>
      </c>
      <c r="V231" s="495">
        <f t="shared" si="10"/>
        <v>50</v>
      </c>
      <c r="W231" s="496"/>
      <c r="X231" s="496"/>
      <c r="Y231" s="496">
        <v>50</v>
      </c>
      <c r="Z231" s="502"/>
      <c r="AA231" s="496"/>
      <c r="AB231" s="496"/>
      <c r="AC231" s="496"/>
      <c r="AD231" s="496"/>
      <c r="AE231" s="496"/>
      <c r="AF231" s="498"/>
      <c r="AG231" s="499"/>
      <c r="AH231" s="499"/>
      <c r="AI231" s="499">
        <f t="shared" si="11"/>
        <v>0</v>
      </c>
      <c r="AJ231" s="324"/>
      <c r="AK231" s="316">
        <f>VLOOKUP(B231,'[1]BCDG-CG KT'!C$14:BC$962,53,0)</f>
        <v>0</v>
      </c>
      <c r="AL231" s="316"/>
      <c r="AM231" s="315"/>
      <c r="AN231" s="315"/>
      <c r="AO231" s="315"/>
      <c r="AP231" s="315"/>
      <c r="AQ231" s="315"/>
      <c r="AR231" s="315"/>
      <c r="AS231" s="315"/>
      <c r="AT231" s="315"/>
      <c r="AU231" s="315"/>
      <c r="AV231" s="315"/>
      <c r="AW231" s="315"/>
      <c r="AX231" s="315"/>
      <c r="AY231" s="315"/>
      <c r="AZ231" s="315"/>
      <c r="BA231" s="315"/>
      <c r="BB231" s="315"/>
      <c r="BC231" s="315"/>
      <c r="BD231" s="315"/>
    </row>
    <row r="232" spans="1:56" s="638" customFormat="1" ht="78.75" customHeight="1">
      <c r="A232" s="635">
        <v>225</v>
      </c>
      <c r="B232" s="499" t="s">
        <v>4117</v>
      </c>
      <c r="C232" s="499" t="s">
        <v>4118</v>
      </c>
      <c r="D232" s="499">
        <v>0</v>
      </c>
      <c r="E232" s="499"/>
      <c r="F232" s="324" t="s">
        <v>4119</v>
      </c>
      <c r="G232" s="324"/>
      <c r="H232" s="636" t="s">
        <v>3354</v>
      </c>
      <c r="I232" s="635" t="s">
        <v>84</v>
      </c>
      <c r="J232" s="635"/>
      <c r="K232" s="635"/>
      <c r="L232" s="637">
        <v>30</v>
      </c>
      <c r="M232" s="499">
        <v>10</v>
      </c>
      <c r="N232" s="499"/>
      <c r="O232" s="499"/>
      <c r="P232" s="499"/>
      <c r="Q232" s="499"/>
      <c r="R232" s="499"/>
      <c r="S232" s="499"/>
      <c r="T232" s="499"/>
      <c r="U232" s="499">
        <f t="shared" si="9"/>
        <v>0</v>
      </c>
      <c r="V232" s="495">
        <f t="shared" si="10"/>
        <v>80</v>
      </c>
      <c r="W232" s="496"/>
      <c r="X232" s="496"/>
      <c r="Y232" s="496">
        <v>80</v>
      </c>
      <c r="Z232" s="502"/>
      <c r="AA232" s="496"/>
      <c r="AB232" s="496"/>
      <c r="AC232" s="496"/>
      <c r="AD232" s="496"/>
      <c r="AE232" s="496"/>
      <c r="AF232" s="498"/>
      <c r="AG232" s="499"/>
      <c r="AH232" s="499"/>
      <c r="AI232" s="499">
        <f t="shared" si="11"/>
        <v>0</v>
      </c>
      <c r="AJ232" s="324"/>
      <c r="AK232" s="316" t="str">
        <f>VLOOKUP(B232,'[1]BCDG-CG KT'!C$14:BC$962,53,0)</f>
        <v/>
      </c>
      <c r="AL232" s="316"/>
      <c r="AM232" s="315"/>
      <c r="AN232" s="315"/>
      <c r="AO232" s="315"/>
      <c r="AP232" s="315"/>
      <c r="AQ232" s="315"/>
      <c r="AR232" s="315"/>
      <c r="AS232" s="315"/>
      <c r="AT232" s="315"/>
      <c r="AU232" s="315"/>
      <c r="AV232" s="315"/>
      <c r="AW232" s="315"/>
      <c r="AX232" s="315"/>
      <c r="AY232" s="315"/>
      <c r="AZ232" s="315"/>
      <c r="BA232" s="315"/>
      <c r="BB232" s="315"/>
      <c r="BC232" s="315"/>
      <c r="BD232" s="315"/>
    </row>
    <row r="233" spans="1:56" s="638" customFormat="1" ht="47.25" customHeight="1">
      <c r="A233" s="635">
        <v>226</v>
      </c>
      <c r="B233" s="499" t="s">
        <v>4120</v>
      </c>
      <c r="C233" s="499" t="s">
        <v>4121</v>
      </c>
      <c r="D233" s="499">
        <v>0</v>
      </c>
      <c r="E233" s="499"/>
      <c r="F233" s="324" t="s">
        <v>4122</v>
      </c>
      <c r="G233" s="324"/>
      <c r="H233" s="636">
        <v>0</v>
      </c>
      <c r="I233" s="635" t="s">
        <v>84</v>
      </c>
      <c r="J233" s="635"/>
      <c r="K233" s="635"/>
      <c r="L233" s="637">
        <v>200</v>
      </c>
      <c r="M233" s="499">
        <v>1900</v>
      </c>
      <c r="N233" s="499"/>
      <c r="O233" s="499"/>
      <c r="P233" s="499"/>
      <c r="Q233" s="499"/>
      <c r="R233" s="499"/>
      <c r="S233" s="499"/>
      <c r="T233" s="499"/>
      <c r="U233" s="499">
        <f t="shared" si="9"/>
        <v>0</v>
      </c>
      <c r="V233" s="495">
        <f t="shared" si="10"/>
        <v>200</v>
      </c>
      <c r="W233" s="496"/>
      <c r="X233" s="496"/>
      <c r="Y233" s="511"/>
      <c r="Z233" s="502">
        <v>200</v>
      </c>
      <c r="AA233" s="496"/>
      <c r="AB233" s="496"/>
      <c r="AC233" s="496"/>
      <c r="AD233" s="496"/>
      <c r="AE233" s="496"/>
      <c r="AF233" s="498"/>
      <c r="AG233" s="499"/>
      <c r="AH233" s="499"/>
      <c r="AI233" s="499">
        <f t="shared" si="11"/>
        <v>0</v>
      </c>
      <c r="AJ233" s="324"/>
      <c r="AK233" s="316">
        <f>VLOOKUP(B233,'[1]BCDG-CG KT'!C$14:BC$962,53,0)</f>
        <v>0</v>
      </c>
      <c r="AL233" s="316"/>
      <c r="AM233" s="315"/>
      <c r="AN233" s="315"/>
      <c r="AO233" s="315"/>
      <c r="AP233" s="315"/>
      <c r="AQ233" s="315"/>
      <c r="AR233" s="315"/>
      <c r="AS233" s="315"/>
      <c r="AT233" s="315"/>
      <c r="AU233" s="315"/>
      <c r="AV233" s="315"/>
      <c r="AW233" s="315"/>
      <c r="AX233" s="315"/>
      <c r="AY233" s="315"/>
      <c r="AZ233" s="315"/>
      <c r="BA233" s="315"/>
      <c r="BB233" s="315"/>
      <c r="BC233" s="315"/>
      <c r="BD233" s="315"/>
    </row>
    <row r="234" spans="1:56" s="638" customFormat="1" ht="47.25" customHeight="1">
      <c r="A234" s="635">
        <v>227</v>
      </c>
      <c r="B234" s="499" t="s">
        <v>4123</v>
      </c>
      <c r="C234" s="499" t="s">
        <v>4124</v>
      </c>
      <c r="D234" s="499">
        <v>0</v>
      </c>
      <c r="E234" s="499"/>
      <c r="F234" s="324" t="s">
        <v>4125</v>
      </c>
      <c r="G234" s="324"/>
      <c r="H234" s="636">
        <v>0</v>
      </c>
      <c r="I234" s="635" t="s">
        <v>84</v>
      </c>
      <c r="J234" s="635"/>
      <c r="K234" s="635"/>
      <c r="L234" s="637">
        <v>500</v>
      </c>
      <c r="M234" s="499"/>
      <c r="N234" s="499"/>
      <c r="O234" s="499"/>
      <c r="P234" s="499"/>
      <c r="Q234" s="499"/>
      <c r="R234" s="499"/>
      <c r="S234" s="499"/>
      <c r="T234" s="499"/>
      <c r="U234" s="499">
        <f t="shared" si="9"/>
        <v>0</v>
      </c>
      <c r="V234" s="495">
        <f t="shared" si="10"/>
        <v>500</v>
      </c>
      <c r="W234" s="496"/>
      <c r="X234" s="496"/>
      <c r="Y234" s="511"/>
      <c r="Z234" s="502">
        <v>500</v>
      </c>
      <c r="AA234" s="496"/>
      <c r="AB234" s="496"/>
      <c r="AC234" s="496"/>
      <c r="AD234" s="496"/>
      <c r="AE234" s="496"/>
      <c r="AF234" s="498"/>
      <c r="AG234" s="499"/>
      <c r="AH234" s="499"/>
      <c r="AI234" s="499">
        <f t="shared" si="11"/>
        <v>0</v>
      </c>
      <c r="AJ234" s="324"/>
      <c r="AK234" s="316">
        <f>VLOOKUP(B234,'[1]BCDG-CG KT'!C$14:BC$962,53,0)</f>
        <v>0</v>
      </c>
      <c r="AL234" s="316"/>
      <c r="AM234" s="315"/>
      <c r="AN234" s="315"/>
      <c r="AO234" s="315"/>
      <c r="AP234" s="315"/>
      <c r="AQ234" s="315"/>
      <c r="AR234" s="315"/>
      <c r="AS234" s="315"/>
      <c r="AT234" s="315"/>
      <c r="AU234" s="315"/>
      <c r="AV234" s="315"/>
      <c r="AW234" s="315"/>
      <c r="AX234" s="315"/>
      <c r="AY234" s="315"/>
      <c r="AZ234" s="315"/>
      <c r="BA234" s="315"/>
      <c r="BB234" s="315"/>
      <c r="BC234" s="315"/>
      <c r="BD234" s="315"/>
    </row>
    <row r="235" spans="1:56" s="638" customFormat="1" ht="47.25" customHeight="1">
      <c r="A235" s="635">
        <v>228</v>
      </c>
      <c r="B235" s="499" t="s">
        <v>4126</v>
      </c>
      <c r="C235" s="499" t="s">
        <v>4127</v>
      </c>
      <c r="D235" s="499">
        <v>0</v>
      </c>
      <c r="E235" s="499"/>
      <c r="F235" s="324" t="s">
        <v>4128</v>
      </c>
      <c r="G235" s="324"/>
      <c r="H235" s="636">
        <v>0</v>
      </c>
      <c r="I235" s="635" t="s">
        <v>1153</v>
      </c>
      <c r="J235" s="635"/>
      <c r="K235" s="635"/>
      <c r="L235" s="637">
        <v>400</v>
      </c>
      <c r="M235" s="499"/>
      <c r="N235" s="499"/>
      <c r="O235" s="499"/>
      <c r="P235" s="499"/>
      <c r="Q235" s="499"/>
      <c r="R235" s="499"/>
      <c r="S235" s="499"/>
      <c r="T235" s="499"/>
      <c r="U235" s="499">
        <f t="shared" si="9"/>
        <v>0</v>
      </c>
      <c r="V235" s="495">
        <f t="shared" si="10"/>
        <v>400</v>
      </c>
      <c r="W235" s="496"/>
      <c r="X235" s="496"/>
      <c r="Y235" s="511"/>
      <c r="Z235" s="502">
        <v>400</v>
      </c>
      <c r="AA235" s="496"/>
      <c r="AB235" s="496"/>
      <c r="AC235" s="496"/>
      <c r="AD235" s="496"/>
      <c r="AE235" s="496"/>
      <c r="AF235" s="498"/>
      <c r="AG235" s="499"/>
      <c r="AH235" s="499"/>
      <c r="AI235" s="499">
        <f t="shared" si="11"/>
        <v>0</v>
      </c>
      <c r="AJ235" s="324"/>
      <c r="AK235" s="316">
        <f>VLOOKUP(B235,'[1]BCDG-CG KT'!C$14:BC$962,53,0)</f>
        <v>0</v>
      </c>
      <c r="AL235" s="316"/>
      <c r="AM235" s="315"/>
      <c r="AN235" s="315"/>
      <c r="AO235" s="315"/>
      <c r="AP235" s="315"/>
      <c r="AQ235" s="315"/>
      <c r="AR235" s="315"/>
      <c r="AS235" s="315"/>
      <c r="AT235" s="315"/>
      <c r="AU235" s="315"/>
      <c r="AV235" s="315"/>
      <c r="AW235" s="315"/>
      <c r="AX235" s="315"/>
      <c r="AY235" s="315"/>
      <c r="AZ235" s="315"/>
      <c r="BA235" s="315"/>
      <c r="BB235" s="315"/>
      <c r="BC235" s="315"/>
      <c r="BD235" s="315"/>
    </row>
    <row r="236" spans="1:56" s="638" customFormat="1" ht="47.25" customHeight="1">
      <c r="A236" s="635">
        <v>229</v>
      </c>
      <c r="B236" s="499" t="s">
        <v>4129</v>
      </c>
      <c r="C236" s="499" t="s">
        <v>4130</v>
      </c>
      <c r="D236" s="499">
        <v>0</v>
      </c>
      <c r="E236" s="499"/>
      <c r="F236" s="324" t="s">
        <v>4131</v>
      </c>
      <c r="G236" s="324"/>
      <c r="H236" s="636"/>
      <c r="I236" s="635" t="s">
        <v>84</v>
      </c>
      <c r="J236" s="635"/>
      <c r="K236" s="635"/>
      <c r="L236" s="637">
        <v>200</v>
      </c>
      <c r="M236" s="499"/>
      <c r="N236" s="499"/>
      <c r="O236" s="499"/>
      <c r="P236" s="499"/>
      <c r="Q236" s="499"/>
      <c r="R236" s="499"/>
      <c r="S236" s="499"/>
      <c r="T236" s="499"/>
      <c r="U236" s="499">
        <f t="shared" ref="U236:U299" si="12">SUM(S236:T236)</f>
        <v>0</v>
      </c>
      <c r="V236" s="495">
        <f t="shared" ref="V236:V299" si="13">SUM(W236:AE236)</f>
        <v>200</v>
      </c>
      <c r="W236" s="496"/>
      <c r="X236" s="496"/>
      <c r="Y236" s="511"/>
      <c r="Z236" s="502">
        <v>200</v>
      </c>
      <c r="AA236" s="496"/>
      <c r="AB236" s="496"/>
      <c r="AC236" s="496"/>
      <c r="AD236" s="496"/>
      <c r="AE236" s="496"/>
      <c r="AF236" s="498"/>
      <c r="AG236" s="499">
        <v>0</v>
      </c>
      <c r="AH236" s="499"/>
      <c r="AI236" s="499">
        <f t="shared" ref="AI236:AI299" si="14">+AH236*V236</f>
        <v>0</v>
      </c>
      <c r="AJ236" s="324"/>
      <c r="AK236" s="316" t="e">
        <f>VLOOKUP(B236,'[1]BCDG-CG KT'!C$14:BC$962,53,0)</f>
        <v>#N/A</v>
      </c>
      <c r="AL236" s="316"/>
      <c r="AM236" s="315"/>
      <c r="AN236" s="315"/>
      <c r="AO236" s="315"/>
      <c r="AP236" s="315"/>
      <c r="AQ236" s="315"/>
      <c r="AR236" s="315"/>
      <c r="AS236" s="315"/>
      <c r="AT236" s="315"/>
      <c r="AU236" s="315"/>
      <c r="AV236" s="315"/>
      <c r="AW236" s="315"/>
      <c r="AX236" s="315"/>
      <c r="AY236" s="315"/>
      <c r="AZ236" s="315"/>
      <c r="BA236" s="315"/>
      <c r="BB236" s="315"/>
      <c r="BC236" s="315"/>
      <c r="BD236" s="315"/>
    </row>
    <row r="237" spans="1:56" s="638" customFormat="1" ht="63" customHeight="1">
      <c r="A237" s="635">
        <v>230</v>
      </c>
      <c r="B237" s="499" t="s">
        <v>4132</v>
      </c>
      <c r="C237" s="499" t="s">
        <v>4133</v>
      </c>
      <c r="D237" s="499">
        <v>0</v>
      </c>
      <c r="E237" s="499"/>
      <c r="F237" s="324" t="s">
        <v>4134</v>
      </c>
      <c r="G237" s="324"/>
      <c r="H237" s="636" t="s">
        <v>3770</v>
      </c>
      <c r="I237" s="635" t="s">
        <v>84</v>
      </c>
      <c r="J237" s="635"/>
      <c r="K237" s="635"/>
      <c r="L237" s="637">
        <v>100</v>
      </c>
      <c r="M237" s="499">
        <v>1400</v>
      </c>
      <c r="N237" s="499"/>
      <c r="O237" s="499"/>
      <c r="P237" s="499"/>
      <c r="Q237" s="499"/>
      <c r="R237" s="499"/>
      <c r="S237" s="499"/>
      <c r="T237" s="499"/>
      <c r="U237" s="499">
        <f t="shared" si="12"/>
        <v>0</v>
      </c>
      <c r="V237" s="495">
        <f t="shared" si="13"/>
        <v>100</v>
      </c>
      <c r="W237" s="496"/>
      <c r="X237" s="496"/>
      <c r="Y237" s="511"/>
      <c r="Z237" s="502">
        <v>100</v>
      </c>
      <c r="AA237" s="496"/>
      <c r="AB237" s="496"/>
      <c r="AC237" s="496"/>
      <c r="AD237" s="496"/>
      <c r="AE237" s="496"/>
      <c r="AF237" s="498"/>
      <c r="AG237" s="499"/>
      <c r="AH237" s="499"/>
      <c r="AI237" s="499">
        <f t="shared" si="14"/>
        <v>0</v>
      </c>
      <c r="AJ237" s="324"/>
      <c r="AK237" s="316">
        <f>VLOOKUP(B237,'[1]BCDG-CG KT'!C$14:BC$962,53,0)</f>
        <v>0</v>
      </c>
      <c r="AL237" s="316"/>
      <c r="AM237" s="315"/>
      <c r="AN237" s="315"/>
      <c r="AO237" s="315"/>
      <c r="AP237" s="315"/>
      <c r="AQ237" s="315"/>
      <c r="AR237" s="315"/>
      <c r="AS237" s="315"/>
      <c r="AT237" s="315"/>
      <c r="AU237" s="315"/>
      <c r="AV237" s="315"/>
      <c r="AW237" s="315"/>
      <c r="AX237" s="315"/>
      <c r="AY237" s="315"/>
      <c r="AZ237" s="315"/>
      <c r="BA237" s="315"/>
      <c r="BB237" s="315"/>
      <c r="BC237" s="315"/>
      <c r="BD237" s="315"/>
    </row>
    <row r="238" spans="1:56" s="638" customFormat="1" ht="47.25" customHeight="1">
      <c r="A238" s="635">
        <v>231</v>
      </c>
      <c r="B238" s="499" t="s">
        <v>4135</v>
      </c>
      <c r="C238" s="499" t="s">
        <v>4136</v>
      </c>
      <c r="D238" s="499">
        <v>0</v>
      </c>
      <c r="E238" s="499"/>
      <c r="F238" s="324" t="s">
        <v>4137</v>
      </c>
      <c r="G238" s="324"/>
      <c r="H238" s="636" t="s">
        <v>3770</v>
      </c>
      <c r="I238" s="635" t="s">
        <v>84</v>
      </c>
      <c r="J238" s="635"/>
      <c r="K238" s="635"/>
      <c r="L238" s="637">
        <v>50</v>
      </c>
      <c r="M238" s="499">
        <v>850</v>
      </c>
      <c r="N238" s="499"/>
      <c r="O238" s="499"/>
      <c r="P238" s="499"/>
      <c r="Q238" s="499"/>
      <c r="R238" s="499"/>
      <c r="S238" s="499"/>
      <c r="T238" s="499"/>
      <c r="U238" s="499">
        <f t="shared" si="12"/>
        <v>0</v>
      </c>
      <c r="V238" s="495">
        <f t="shared" si="13"/>
        <v>50</v>
      </c>
      <c r="W238" s="496"/>
      <c r="X238" s="496"/>
      <c r="Y238" s="511"/>
      <c r="Z238" s="502">
        <v>50</v>
      </c>
      <c r="AA238" s="496"/>
      <c r="AB238" s="496"/>
      <c r="AC238" s="496"/>
      <c r="AD238" s="496"/>
      <c r="AE238" s="496"/>
      <c r="AF238" s="498"/>
      <c r="AG238" s="499"/>
      <c r="AH238" s="499"/>
      <c r="AI238" s="499">
        <f t="shared" si="14"/>
        <v>0</v>
      </c>
      <c r="AJ238" s="324"/>
      <c r="AK238" s="316">
        <f>VLOOKUP(B238,'[1]BCDG-CG KT'!C$14:BC$962,53,0)</f>
        <v>0</v>
      </c>
      <c r="AL238" s="316"/>
      <c r="AM238" s="315"/>
      <c r="AN238" s="315"/>
      <c r="AO238" s="315"/>
      <c r="AP238" s="315"/>
      <c r="AQ238" s="315"/>
      <c r="AR238" s="315"/>
      <c r="AS238" s="315"/>
      <c r="AT238" s="315"/>
      <c r="AU238" s="315"/>
      <c r="AV238" s="315"/>
      <c r="AW238" s="315"/>
      <c r="AX238" s="315"/>
      <c r="AY238" s="315"/>
      <c r="AZ238" s="315"/>
      <c r="BA238" s="315"/>
      <c r="BB238" s="315"/>
      <c r="BC238" s="315"/>
      <c r="BD238" s="315"/>
    </row>
    <row r="239" spans="1:56" s="638" customFormat="1" ht="47.25" customHeight="1">
      <c r="A239" s="635">
        <v>232</v>
      </c>
      <c r="B239" s="499" t="s">
        <v>4138</v>
      </c>
      <c r="C239" s="499" t="s">
        <v>4139</v>
      </c>
      <c r="D239" s="499">
        <v>0</v>
      </c>
      <c r="E239" s="499"/>
      <c r="F239" s="324" t="s">
        <v>4140</v>
      </c>
      <c r="G239" s="324"/>
      <c r="H239" s="636">
        <v>0</v>
      </c>
      <c r="I239" s="635" t="s">
        <v>84</v>
      </c>
      <c r="J239" s="635"/>
      <c r="K239" s="635"/>
      <c r="L239" s="637">
        <v>200</v>
      </c>
      <c r="M239" s="499"/>
      <c r="N239" s="499"/>
      <c r="O239" s="499"/>
      <c r="P239" s="499"/>
      <c r="Q239" s="499"/>
      <c r="R239" s="499"/>
      <c r="S239" s="499"/>
      <c r="T239" s="499"/>
      <c r="U239" s="499">
        <f t="shared" si="12"/>
        <v>0</v>
      </c>
      <c r="V239" s="495">
        <f t="shared" si="13"/>
        <v>200</v>
      </c>
      <c r="W239" s="496"/>
      <c r="X239" s="496"/>
      <c r="Y239" s="511"/>
      <c r="Z239" s="502">
        <v>200</v>
      </c>
      <c r="AA239" s="496"/>
      <c r="AB239" s="496"/>
      <c r="AC239" s="496"/>
      <c r="AD239" s="496"/>
      <c r="AE239" s="496"/>
      <c r="AF239" s="498"/>
      <c r="AG239" s="499"/>
      <c r="AH239" s="499"/>
      <c r="AI239" s="499">
        <f t="shared" si="14"/>
        <v>0</v>
      </c>
      <c r="AJ239" s="324"/>
      <c r="AK239" s="316">
        <f>VLOOKUP(B239,'[1]BCDG-CG KT'!C$14:BC$962,53,0)</f>
        <v>0</v>
      </c>
      <c r="AL239" s="316"/>
      <c r="AM239" s="315"/>
      <c r="AN239" s="315"/>
      <c r="AO239" s="315"/>
      <c r="AP239" s="315"/>
      <c r="AQ239" s="315"/>
      <c r="AR239" s="315"/>
      <c r="AS239" s="315"/>
      <c r="AT239" s="315"/>
      <c r="AU239" s="315"/>
      <c r="AV239" s="315"/>
      <c r="AW239" s="315"/>
      <c r="AX239" s="315"/>
      <c r="AY239" s="315"/>
      <c r="AZ239" s="315"/>
      <c r="BA239" s="315"/>
      <c r="BB239" s="315"/>
      <c r="BC239" s="315"/>
      <c r="BD239" s="315"/>
    </row>
    <row r="240" spans="1:56" s="638" customFormat="1" ht="47.25" customHeight="1">
      <c r="A240" s="635">
        <v>233</v>
      </c>
      <c r="B240" s="499" t="s">
        <v>4141</v>
      </c>
      <c r="C240" s="499" t="s">
        <v>4142</v>
      </c>
      <c r="D240" s="499">
        <v>0</v>
      </c>
      <c r="E240" s="499"/>
      <c r="F240" s="324" t="s">
        <v>4143</v>
      </c>
      <c r="G240" s="324"/>
      <c r="H240" s="636">
        <v>0</v>
      </c>
      <c r="I240" s="635" t="s">
        <v>84</v>
      </c>
      <c r="J240" s="635"/>
      <c r="K240" s="635"/>
      <c r="L240" s="637">
        <v>700</v>
      </c>
      <c r="M240" s="499"/>
      <c r="N240" s="499"/>
      <c r="O240" s="499"/>
      <c r="P240" s="499"/>
      <c r="Q240" s="499"/>
      <c r="R240" s="499"/>
      <c r="S240" s="499"/>
      <c r="T240" s="499"/>
      <c r="U240" s="499">
        <f t="shared" si="12"/>
        <v>0</v>
      </c>
      <c r="V240" s="495">
        <f t="shared" si="13"/>
        <v>700</v>
      </c>
      <c r="W240" s="496"/>
      <c r="X240" s="496"/>
      <c r="Y240" s="511"/>
      <c r="Z240" s="502">
        <v>700</v>
      </c>
      <c r="AA240" s="496"/>
      <c r="AB240" s="496"/>
      <c r="AC240" s="496"/>
      <c r="AD240" s="496"/>
      <c r="AE240" s="496"/>
      <c r="AF240" s="498"/>
      <c r="AG240" s="499"/>
      <c r="AH240" s="499"/>
      <c r="AI240" s="499">
        <f t="shared" si="14"/>
        <v>0</v>
      </c>
      <c r="AJ240" s="324"/>
      <c r="AK240" s="316">
        <f>VLOOKUP(B240,'[1]BCDG-CG KT'!C$14:BC$962,53,0)</f>
        <v>0</v>
      </c>
      <c r="AL240" s="316"/>
      <c r="AM240" s="315"/>
      <c r="AN240" s="315"/>
      <c r="AO240" s="315"/>
      <c r="AP240" s="315"/>
      <c r="AQ240" s="315"/>
      <c r="AR240" s="315"/>
      <c r="AS240" s="315"/>
      <c r="AT240" s="315"/>
      <c r="AU240" s="315"/>
      <c r="AV240" s="315"/>
      <c r="AW240" s="315"/>
      <c r="AX240" s="315"/>
      <c r="AY240" s="315"/>
      <c r="AZ240" s="315"/>
      <c r="BA240" s="315"/>
      <c r="BB240" s="315"/>
      <c r="BC240" s="315"/>
      <c r="BD240" s="315"/>
    </row>
    <row r="241" spans="1:56" s="638" customFormat="1" ht="47.25" customHeight="1">
      <c r="A241" s="635">
        <v>234</v>
      </c>
      <c r="B241" s="499" t="s">
        <v>4144</v>
      </c>
      <c r="C241" s="499" t="s">
        <v>4145</v>
      </c>
      <c r="D241" s="499">
        <v>0</v>
      </c>
      <c r="E241" s="499"/>
      <c r="F241" s="324" t="s">
        <v>4146</v>
      </c>
      <c r="G241" s="324"/>
      <c r="H241" s="636"/>
      <c r="I241" s="635" t="s">
        <v>84</v>
      </c>
      <c r="J241" s="635"/>
      <c r="K241" s="635"/>
      <c r="L241" s="637">
        <v>500</v>
      </c>
      <c r="M241" s="499"/>
      <c r="N241" s="499"/>
      <c r="O241" s="499"/>
      <c r="P241" s="499"/>
      <c r="Q241" s="499"/>
      <c r="R241" s="499"/>
      <c r="S241" s="499"/>
      <c r="T241" s="499"/>
      <c r="U241" s="499">
        <f t="shared" si="12"/>
        <v>0</v>
      </c>
      <c r="V241" s="495">
        <f t="shared" si="13"/>
        <v>500</v>
      </c>
      <c r="W241" s="496"/>
      <c r="X241" s="496"/>
      <c r="Y241" s="511"/>
      <c r="Z241" s="502">
        <v>500</v>
      </c>
      <c r="AA241" s="496"/>
      <c r="AB241" s="496"/>
      <c r="AC241" s="496"/>
      <c r="AD241" s="496"/>
      <c r="AE241" s="496"/>
      <c r="AF241" s="498"/>
      <c r="AG241" s="499">
        <v>0</v>
      </c>
      <c r="AH241" s="499"/>
      <c r="AI241" s="499">
        <f t="shared" si="14"/>
        <v>0</v>
      </c>
      <c r="AJ241" s="324"/>
      <c r="AK241" s="316" t="e">
        <f>VLOOKUP(B241,'[1]BCDG-CG KT'!C$14:BC$962,53,0)</f>
        <v>#N/A</v>
      </c>
      <c r="AL241" s="316"/>
      <c r="AM241" s="315"/>
      <c r="AN241" s="315"/>
      <c r="AO241" s="315"/>
      <c r="AP241" s="315"/>
      <c r="AQ241" s="315"/>
      <c r="AR241" s="315"/>
      <c r="AS241" s="315"/>
      <c r="AT241" s="315"/>
      <c r="AU241" s="315"/>
      <c r="AV241" s="315"/>
      <c r="AW241" s="315"/>
      <c r="AX241" s="315"/>
      <c r="AY241" s="315"/>
      <c r="AZ241" s="315"/>
      <c r="BA241" s="315"/>
      <c r="BB241" s="315"/>
      <c r="BC241" s="315"/>
      <c r="BD241" s="315"/>
    </row>
    <row r="242" spans="1:56" s="638" customFormat="1" ht="63" customHeight="1">
      <c r="A242" s="635">
        <v>235</v>
      </c>
      <c r="B242" s="499" t="s">
        <v>4147</v>
      </c>
      <c r="C242" s="499" t="s">
        <v>4148</v>
      </c>
      <c r="D242" s="499">
        <v>0</v>
      </c>
      <c r="E242" s="499"/>
      <c r="F242" s="324" t="s">
        <v>4149</v>
      </c>
      <c r="G242" s="324"/>
      <c r="H242" s="636">
        <v>0</v>
      </c>
      <c r="I242" s="635" t="s">
        <v>84</v>
      </c>
      <c r="J242" s="635"/>
      <c r="K242" s="635"/>
      <c r="L242" s="637">
        <v>500</v>
      </c>
      <c r="M242" s="499"/>
      <c r="N242" s="499"/>
      <c r="O242" s="499"/>
      <c r="P242" s="499"/>
      <c r="Q242" s="499"/>
      <c r="R242" s="499"/>
      <c r="S242" s="499"/>
      <c r="T242" s="499"/>
      <c r="U242" s="499">
        <f t="shared" si="12"/>
        <v>0</v>
      </c>
      <c r="V242" s="495">
        <f t="shared" si="13"/>
        <v>500</v>
      </c>
      <c r="W242" s="496"/>
      <c r="X242" s="496"/>
      <c r="Y242" s="511"/>
      <c r="Z242" s="502">
        <v>500</v>
      </c>
      <c r="AA242" s="496"/>
      <c r="AB242" s="496"/>
      <c r="AC242" s="496"/>
      <c r="AD242" s="496"/>
      <c r="AE242" s="496"/>
      <c r="AF242" s="498"/>
      <c r="AG242" s="499"/>
      <c r="AH242" s="499"/>
      <c r="AI242" s="499">
        <f t="shared" si="14"/>
        <v>0</v>
      </c>
      <c r="AJ242" s="324"/>
      <c r="AK242" s="316" t="str">
        <f>VLOOKUP(B242,'[1]BCDG-CG KT'!C$14:BC$962,53,0)</f>
        <v/>
      </c>
      <c r="AL242" s="316"/>
      <c r="AM242" s="315"/>
      <c r="AN242" s="315"/>
      <c r="AO242" s="315"/>
      <c r="AP242" s="315"/>
      <c r="AQ242" s="315"/>
      <c r="AR242" s="315"/>
      <c r="AS242" s="315"/>
      <c r="AT242" s="315"/>
      <c r="AU242" s="315"/>
      <c r="AV242" s="315"/>
      <c r="AW242" s="315"/>
      <c r="AX242" s="315"/>
      <c r="AY242" s="315"/>
      <c r="AZ242" s="315"/>
      <c r="BA242" s="315"/>
      <c r="BB242" s="315"/>
      <c r="BC242" s="315"/>
      <c r="BD242" s="315"/>
    </row>
    <row r="243" spans="1:56" s="638" customFormat="1" ht="63" customHeight="1">
      <c r="A243" s="635">
        <v>236</v>
      </c>
      <c r="B243" s="499" t="s">
        <v>4150</v>
      </c>
      <c r="C243" s="499" t="s">
        <v>4151</v>
      </c>
      <c r="D243" s="499">
        <v>0</v>
      </c>
      <c r="E243" s="499"/>
      <c r="F243" s="324" t="s">
        <v>4152</v>
      </c>
      <c r="G243" s="324"/>
      <c r="H243" s="636">
        <v>0</v>
      </c>
      <c r="I243" s="635" t="s">
        <v>84</v>
      </c>
      <c r="J243" s="635"/>
      <c r="K243" s="635"/>
      <c r="L243" s="637">
        <v>700</v>
      </c>
      <c r="M243" s="499"/>
      <c r="N243" s="499"/>
      <c r="O243" s="499"/>
      <c r="P243" s="499"/>
      <c r="Q243" s="499"/>
      <c r="R243" s="499"/>
      <c r="S243" s="499"/>
      <c r="T243" s="499"/>
      <c r="U243" s="499">
        <f t="shared" si="12"/>
        <v>0</v>
      </c>
      <c r="V243" s="495">
        <f t="shared" si="13"/>
        <v>700</v>
      </c>
      <c r="W243" s="496"/>
      <c r="X243" s="496"/>
      <c r="Y243" s="511"/>
      <c r="Z243" s="502">
        <v>700</v>
      </c>
      <c r="AA243" s="496"/>
      <c r="AB243" s="496"/>
      <c r="AC243" s="496"/>
      <c r="AD243" s="496"/>
      <c r="AE243" s="496"/>
      <c r="AF243" s="498"/>
      <c r="AG243" s="499"/>
      <c r="AH243" s="499"/>
      <c r="AI243" s="499">
        <f t="shared" si="14"/>
        <v>0</v>
      </c>
      <c r="AJ243" s="324"/>
      <c r="AK243" s="316">
        <f>VLOOKUP(B243,'[1]BCDG-CG KT'!C$14:BC$962,53,0)</f>
        <v>0</v>
      </c>
      <c r="AL243" s="316"/>
      <c r="AM243" s="315"/>
      <c r="AN243" s="315"/>
      <c r="AO243" s="315"/>
      <c r="AP243" s="315"/>
      <c r="AQ243" s="315"/>
      <c r="AR243" s="315"/>
      <c r="AS243" s="315"/>
      <c r="AT243" s="315"/>
      <c r="AU243" s="315"/>
      <c r="AV243" s="315"/>
      <c r="AW243" s="315"/>
      <c r="AX243" s="315"/>
      <c r="AY243" s="315"/>
      <c r="AZ243" s="315"/>
      <c r="BA243" s="315"/>
      <c r="BB243" s="315"/>
      <c r="BC243" s="315"/>
      <c r="BD243" s="315"/>
    </row>
    <row r="244" spans="1:56" s="638" customFormat="1" ht="63" customHeight="1">
      <c r="A244" s="635">
        <v>237</v>
      </c>
      <c r="B244" s="499" t="s">
        <v>4153</v>
      </c>
      <c r="C244" s="499" t="s">
        <v>4154</v>
      </c>
      <c r="D244" s="499">
        <v>0</v>
      </c>
      <c r="E244" s="499"/>
      <c r="F244" s="324" t="s">
        <v>4155</v>
      </c>
      <c r="G244" s="324"/>
      <c r="H244" s="636">
        <v>0</v>
      </c>
      <c r="I244" s="635" t="s">
        <v>84</v>
      </c>
      <c r="J244" s="635"/>
      <c r="K244" s="635"/>
      <c r="L244" s="637">
        <v>700</v>
      </c>
      <c r="M244" s="499"/>
      <c r="N244" s="499"/>
      <c r="O244" s="499"/>
      <c r="P244" s="499"/>
      <c r="Q244" s="499"/>
      <c r="R244" s="499"/>
      <c r="S244" s="499"/>
      <c r="T244" s="499"/>
      <c r="U244" s="499">
        <f t="shared" si="12"/>
        <v>0</v>
      </c>
      <c r="V244" s="495">
        <f t="shared" si="13"/>
        <v>700</v>
      </c>
      <c r="W244" s="496"/>
      <c r="X244" s="496"/>
      <c r="Y244" s="511"/>
      <c r="Z244" s="502">
        <v>700</v>
      </c>
      <c r="AA244" s="496"/>
      <c r="AB244" s="496"/>
      <c r="AC244" s="496"/>
      <c r="AD244" s="496"/>
      <c r="AE244" s="496"/>
      <c r="AF244" s="498"/>
      <c r="AG244" s="499">
        <v>0</v>
      </c>
      <c r="AH244" s="499"/>
      <c r="AI244" s="499">
        <f t="shared" si="14"/>
        <v>0</v>
      </c>
      <c r="AJ244" s="324"/>
      <c r="AK244" s="316" t="e">
        <f>VLOOKUP(B244,'[1]BCDG-CG KT'!C$14:BC$962,53,0)</f>
        <v>#N/A</v>
      </c>
      <c r="AL244" s="316"/>
      <c r="AM244" s="315"/>
      <c r="AN244" s="315"/>
      <c r="AO244" s="315"/>
      <c r="AP244" s="315"/>
      <c r="AQ244" s="315"/>
      <c r="AR244" s="315"/>
      <c r="AS244" s="315"/>
      <c r="AT244" s="315"/>
      <c r="AU244" s="315"/>
      <c r="AV244" s="315"/>
      <c r="AW244" s="315"/>
      <c r="AX244" s="315"/>
      <c r="AY244" s="315"/>
      <c r="AZ244" s="315"/>
      <c r="BA244" s="315"/>
      <c r="BB244" s="315"/>
      <c r="BC244" s="315"/>
      <c r="BD244" s="315"/>
    </row>
    <row r="245" spans="1:56" s="638" customFormat="1" ht="63" customHeight="1">
      <c r="A245" s="635">
        <v>238</v>
      </c>
      <c r="B245" s="499" t="s">
        <v>4156</v>
      </c>
      <c r="C245" s="499" t="s">
        <v>4157</v>
      </c>
      <c r="D245" s="499">
        <v>0</v>
      </c>
      <c r="E245" s="499"/>
      <c r="F245" s="324" t="s">
        <v>4158</v>
      </c>
      <c r="G245" s="324"/>
      <c r="H245" s="636">
        <v>0</v>
      </c>
      <c r="I245" s="635" t="s">
        <v>84</v>
      </c>
      <c r="J245" s="635"/>
      <c r="K245" s="635"/>
      <c r="L245" s="637">
        <v>100</v>
      </c>
      <c r="M245" s="499"/>
      <c r="N245" s="499"/>
      <c r="O245" s="499"/>
      <c r="P245" s="499"/>
      <c r="Q245" s="499"/>
      <c r="R245" s="499"/>
      <c r="S245" s="499"/>
      <c r="T245" s="499"/>
      <c r="U245" s="499">
        <f t="shared" si="12"/>
        <v>0</v>
      </c>
      <c r="V245" s="495">
        <f t="shared" si="13"/>
        <v>100</v>
      </c>
      <c r="W245" s="496"/>
      <c r="X245" s="496"/>
      <c r="Y245" s="511"/>
      <c r="Z245" s="502">
        <v>100</v>
      </c>
      <c r="AA245" s="496"/>
      <c r="AB245" s="496"/>
      <c r="AC245" s="496"/>
      <c r="AD245" s="496"/>
      <c r="AE245" s="496"/>
      <c r="AF245" s="498"/>
      <c r="AG245" s="499"/>
      <c r="AH245" s="499"/>
      <c r="AI245" s="499">
        <f t="shared" si="14"/>
        <v>0</v>
      </c>
      <c r="AJ245" s="324"/>
      <c r="AK245" s="316" t="str">
        <f>VLOOKUP(B245,'[1]BCDG-CG KT'!C$14:BC$962,53,0)</f>
        <v/>
      </c>
      <c r="AL245" s="316"/>
      <c r="AM245" s="315"/>
      <c r="AN245" s="315"/>
      <c r="AO245" s="315"/>
      <c r="AP245" s="315"/>
      <c r="AQ245" s="315"/>
      <c r="AR245" s="315"/>
      <c r="AS245" s="315"/>
      <c r="AT245" s="315"/>
      <c r="AU245" s="315"/>
      <c r="AV245" s="315"/>
      <c r="AW245" s="315"/>
      <c r="AX245" s="315"/>
      <c r="AY245" s="315"/>
      <c r="AZ245" s="315"/>
      <c r="BA245" s="315"/>
      <c r="BB245" s="315"/>
      <c r="BC245" s="315"/>
      <c r="BD245" s="315"/>
    </row>
    <row r="246" spans="1:56" s="638" customFormat="1" ht="63" customHeight="1">
      <c r="A246" s="635">
        <v>239</v>
      </c>
      <c r="B246" s="499" t="s">
        <v>4159</v>
      </c>
      <c r="C246" s="499" t="s">
        <v>4160</v>
      </c>
      <c r="D246" s="499">
        <v>0</v>
      </c>
      <c r="E246" s="499"/>
      <c r="F246" s="324" t="s">
        <v>4161</v>
      </c>
      <c r="G246" s="324"/>
      <c r="H246" s="636">
        <v>0</v>
      </c>
      <c r="I246" s="635" t="s">
        <v>84</v>
      </c>
      <c r="J246" s="635"/>
      <c r="K246" s="635"/>
      <c r="L246" s="637">
        <v>200</v>
      </c>
      <c r="M246" s="499"/>
      <c r="N246" s="499"/>
      <c r="O246" s="499"/>
      <c r="P246" s="499"/>
      <c r="Q246" s="499"/>
      <c r="R246" s="499"/>
      <c r="S246" s="499"/>
      <c r="T246" s="499"/>
      <c r="U246" s="499">
        <f t="shared" si="12"/>
        <v>0</v>
      </c>
      <c r="V246" s="495">
        <f t="shared" si="13"/>
        <v>200</v>
      </c>
      <c r="W246" s="496"/>
      <c r="X246" s="496"/>
      <c r="Y246" s="511"/>
      <c r="Z246" s="502">
        <v>200</v>
      </c>
      <c r="AA246" s="496"/>
      <c r="AB246" s="496"/>
      <c r="AC246" s="496"/>
      <c r="AD246" s="496"/>
      <c r="AE246" s="496"/>
      <c r="AF246" s="498"/>
      <c r="AG246" s="499"/>
      <c r="AH246" s="499"/>
      <c r="AI246" s="499">
        <f t="shared" si="14"/>
        <v>0</v>
      </c>
      <c r="AJ246" s="324"/>
      <c r="AK246" s="316">
        <f>VLOOKUP(B246,'[1]BCDG-CG KT'!C$14:BC$962,53,0)</f>
        <v>0</v>
      </c>
      <c r="AL246" s="316"/>
      <c r="AM246" s="315"/>
      <c r="AN246" s="315"/>
      <c r="AO246" s="315"/>
      <c r="AP246" s="315"/>
      <c r="AQ246" s="315"/>
      <c r="AR246" s="315"/>
      <c r="AS246" s="315"/>
      <c r="AT246" s="315"/>
      <c r="AU246" s="315"/>
      <c r="AV246" s="315"/>
      <c r="AW246" s="315"/>
      <c r="AX246" s="315"/>
      <c r="AY246" s="315"/>
      <c r="AZ246" s="315"/>
      <c r="BA246" s="315"/>
      <c r="BB246" s="315"/>
      <c r="BC246" s="315"/>
      <c r="BD246" s="315"/>
    </row>
    <row r="247" spans="1:56" s="638" customFormat="1" ht="63" customHeight="1">
      <c r="A247" s="635">
        <v>240</v>
      </c>
      <c r="B247" s="499" t="s">
        <v>4162</v>
      </c>
      <c r="C247" s="499" t="s">
        <v>4163</v>
      </c>
      <c r="D247" s="499">
        <v>0</v>
      </c>
      <c r="E247" s="499"/>
      <c r="F247" s="324" t="s">
        <v>4164</v>
      </c>
      <c r="G247" s="324"/>
      <c r="H247" s="636"/>
      <c r="I247" s="635" t="s">
        <v>84</v>
      </c>
      <c r="J247" s="635"/>
      <c r="K247" s="635"/>
      <c r="L247" s="637">
        <v>200</v>
      </c>
      <c r="M247" s="499"/>
      <c r="N247" s="499"/>
      <c r="O247" s="499"/>
      <c r="P247" s="499"/>
      <c r="Q247" s="499"/>
      <c r="R247" s="499"/>
      <c r="S247" s="499"/>
      <c r="T247" s="499"/>
      <c r="U247" s="499">
        <f t="shared" si="12"/>
        <v>0</v>
      </c>
      <c r="V247" s="495">
        <f t="shared" si="13"/>
        <v>200</v>
      </c>
      <c r="W247" s="496"/>
      <c r="X247" s="496"/>
      <c r="Y247" s="511"/>
      <c r="Z247" s="502">
        <v>200</v>
      </c>
      <c r="AA247" s="496"/>
      <c r="AB247" s="496"/>
      <c r="AC247" s="496"/>
      <c r="AD247" s="496"/>
      <c r="AE247" s="496"/>
      <c r="AF247" s="498"/>
      <c r="AG247" s="499">
        <v>0</v>
      </c>
      <c r="AH247" s="499"/>
      <c r="AI247" s="499">
        <f t="shared" si="14"/>
        <v>0</v>
      </c>
      <c r="AJ247" s="324"/>
      <c r="AK247" s="316" t="e">
        <f>VLOOKUP(B247,'[1]BCDG-CG KT'!C$14:BC$962,53,0)</f>
        <v>#N/A</v>
      </c>
      <c r="AL247" s="316"/>
      <c r="AM247" s="315"/>
      <c r="AN247" s="315"/>
      <c r="AO247" s="315"/>
      <c r="AP247" s="315"/>
      <c r="AQ247" s="315"/>
      <c r="AR247" s="315"/>
      <c r="AS247" s="315"/>
      <c r="AT247" s="315"/>
      <c r="AU247" s="315"/>
      <c r="AV247" s="315"/>
      <c r="AW247" s="315"/>
      <c r="AX247" s="315"/>
      <c r="AY247" s="315"/>
      <c r="AZ247" s="315"/>
      <c r="BA247" s="315"/>
      <c r="BB247" s="315"/>
      <c r="BC247" s="315"/>
      <c r="BD247" s="315"/>
    </row>
    <row r="248" spans="1:56" s="638" customFormat="1" ht="31.5" customHeight="1">
      <c r="A248" s="635">
        <v>241</v>
      </c>
      <c r="B248" s="499" t="s">
        <v>4165</v>
      </c>
      <c r="C248" s="499" t="s">
        <v>4166</v>
      </c>
      <c r="D248" s="499">
        <v>0</v>
      </c>
      <c r="E248" s="499"/>
      <c r="F248" s="324" t="s">
        <v>4167</v>
      </c>
      <c r="G248" s="324"/>
      <c r="H248" s="636">
        <v>0</v>
      </c>
      <c r="I248" s="635" t="s">
        <v>84</v>
      </c>
      <c r="J248" s="635"/>
      <c r="K248" s="635"/>
      <c r="L248" s="637">
        <v>400</v>
      </c>
      <c r="M248" s="499"/>
      <c r="N248" s="499"/>
      <c r="O248" s="499"/>
      <c r="P248" s="499"/>
      <c r="Q248" s="499"/>
      <c r="R248" s="499"/>
      <c r="S248" s="499"/>
      <c r="T248" s="499"/>
      <c r="U248" s="499">
        <f t="shared" si="12"/>
        <v>0</v>
      </c>
      <c r="V248" s="495">
        <f t="shared" si="13"/>
        <v>500</v>
      </c>
      <c r="W248" s="496"/>
      <c r="X248" s="496"/>
      <c r="Y248" s="496">
        <v>500</v>
      </c>
      <c r="Z248" s="502"/>
      <c r="AA248" s="496"/>
      <c r="AB248" s="496"/>
      <c r="AC248" s="496"/>
      <c r="AD248" s="496"/>
      <c r="AE248" s="496"/>
      <c r="AF248" s="498"/>
      <c r="AG248" s="499"/>
      <c r="AH248" s="499"/>
      <c r="AI248" s="499">
        <f t="shared" si="14"/>
        <v>0</v>
      </c>
      <c r="AJ248" s="324"/>
      <c r="AK248" s="316">
        <f>VLOOKUP(B248,'[1]BCDG-CG KT'!C$14:BC$962,53,0)</f>
        <v>0</v>
      </c>
      <c r="AL248" s="316"/>
      <c r="AM248" s="315"/>
      <c r="AN248" s="315"/>
      <c r="AO248" s="315"/>
      <c r="AP248" s="315"/>
      <c r="AQ248" s="315"/>
      <c r="AR248" s="315"/>
      <c r="AS248" s="315"/>
      <c r="AT248" s="315"/>
      <c r="AU248" s="315"/>
      <c r="AV248" s="315"/>
      <c r="AW248" s="315"/>
      <c r="AX248" s="315"/>
      <c r="AY248" s="315"/>
      <c r="AZ248" s="315"/>
      <c r="BA248" s="315"/>
      <c r="BB248" s="315"/>
      <c r="BC248" s="315"/>
      <c r="BD248" s="315"/>
    </row>
    <row r="249" spans="1:56" s="638" customFormat="1" ht="94.5" customHeight="1">
      <c r="A249" s="635">
        <v>242</v>
      </c>
      <c r="B249" s="499" t="s">
        <v>4168</v>
      </c>
      <c r="C249" s="499" t="s">
        <v>4169</v>
      </c>
      <c r="D249" s="499">
        <v>0</v>
      </c>
      <c r="E249" s="499"/>
      <c r="F249" s="324" t="s">
        <v>4170</v>
      </c>
      <c r="G249" s="324"/>
      <c r="H249" s="636">
        <v>0</v>
      </c>
      <c r="I249" s="635" t="s">
        <v>84</v>
      </c>
      <c r="J249" s="635"/>
      <c r="K249" s="635"/>
      <c r="L249" s="637">
        <v>50</v>
      </c>
      <c r="M249" s="499"/>
      <c r="N249" s="499"/>
      <c r="O249" s="499"/>
      <c r="P249" s="499"/>
      <c r="Q249" s="499"/>
      <c r="R249" s="499"/>
      <c r="S249" s="499"/>
      <c r="T249" s="499"/>
      <c r="U249" s="499">
        <f t="shared" si="12"/>
        <v>0</v>
      </c>
      <c r="V249" s="495">
        <f t="shared" si="13"/>
        <v>100</v>
      </c>
      <c r="W249" s="496"/>
      <c r="X249" s="496"/>
      <c r="Y249" s="496"/>
      <c r="Z249" s="502">
        <v>100</v>
      </c>
      <c r="AA249" s="496"/>
      <c r="AB249" s="496"/>
      <c r="AC249" s="496"/>
      <c r="AD249" s="496"/>
      <c r="AE249" s="496"/>
      <c r="AF249" s="498"/>
      <c r="AG249" s="499"/>
      <c r="AH249" s="499"/>
      <c r="AI249" s="499">
        <f t="shared" si="14"/>
        <v>0</v>
      </c>
      <c r="AJ249" s="324"/>
      <c r="AK249" s="316">
        <f>VLOOKUP(B249,'[1]BCDG-CG KT'!C$14:BC$962,53,0)</f>
        <v>0</v>
      </c>
      <c r="AL249" s="316"/>
      <c r="AM249" s="315"/>
      <c r="AN249" s="315"/>
      <c r="AO249" s="315"/>
      <c r="AP249" s="315"/>
      <c r="AQ249" s="315"/>
      <c r="AR249" s="315"/>
      <c r="AS249" s="315"/>
      <c r="AT249" s="315"/>
      <c r="AU249" s="315"/>
      <c r="AV249" s="315"/>
      <c r="AW249" s="315"/>
      <c r="AX249" s="315"/>
      <c r="AY249" s="315"/>
      <c r="AZ249" s="315"/>
      <c r="BA249" s="315"/>
      <c r="BB249" s="315"/>
      <c r="BC249" s="315"/>
      <c r="BD249" s="315"/>
    </row>
    <row r="250" spans="1:56" s="638" customFormat="1" ht="157.5" customHeight="1">
      <c r="A250" s="635">
        <v>243</v>
      </c>
      <c r="B250" s="499" t="s">
        <v>4171</v>
      </c>
      <c r="C250" s="499" t="s">
        <v>4172</v>
      </c>
      <c r="D250" s="499">
        <v>0</v>
      </c>
      <c r="E250" s="499"/>
      <c r="F250" s="324" t="s">
        <v>4173</v>
      </c>
      <c r="G250" s="324"/>
      <c r="H250" s="636">
        <v>0</v>
      </c>
      <c r="I250" s="635" t="s">
        <v>84</v>
      </c>
      <c r="J250" s="635"/>
      <c r="K250" s="635"/>
      <c r="L250" s="637">
        <v>70</v>
      </c>
      <c r="M250" s="499"/>
      <c r="N250" s="499"/>
      <c r="O250" s="499"/>
      <c r="P250" s="499"/>
      <c r="Q250" s="499"/>
      <c r="R250" s="499"/>
      <c r="S250" s="499"/>
      <c r="T250" s="499"/>
      <c r="U250" s="499">
        <f t="shared" si="12"/>
        <v>0</v>
      </c>
      <c r="V250" s="495">
        <f t="shared" si="13"/>
        <v>70</v>
      </c>
      <c r="W250" s="496"/>
      <c r="X250" s="496"/>
      <c r="Y250" s="496"/>
      <c r="Z250" s="502">
        <v>70</v>
      </c>
      <c r="AA250" s="496"/>
      <c r="AB250" s="496"/>
      <c r="AC250" s="496"/>
      <c r="AD250" s="496"/>
      <c r="AE250" s="496"/>
      <c r="AF250" s="498"/>
      <c r="AG250" s="499"/>
      <c r="AH250" s="499"/>
      <c r="AI250" s="499">
        <f t="shared" si="14"/>
        <v>0</v>
      </c>
      <c r="AJ250" s="324"/>
      <c r="AK250" s="316">
        <f>VLOOKUP(B250,'[1]BCDG-CG KT'!C$14:BC$962,53,0)</f>
        <v>0</v>
      </c>
      <c r="AL250" s="316"/>
      <c r="AM250" s="315"/>
      <c r="AN250" s="315"/>
      <c r="AO250" s="315"/>
      <c r="AP250" s="315"/>
      <c r="AQ250" s="315"/>
      <c r="AR250" s="315"/>
      <c r="AS250" s="315"/>
      <c r="AT250" s="315"/>
      <c r="AU250" s="315"/>
      <c r="AV250" s="315"/>
      <c r="AW250" s="315"/>
      <c r="AX250" s="315"/>
      <c r="AY250" s="315"/>
      <c r="AZ250" s="315"/>
      <c r="BA250" s="315"/>
      <c r="BB250" s="315"/>
      <c r="BC250" s="315"/>
      <c r="BD250" s="315"/>
    </row>
    <row r="251" spans="1:56" s="638" customFormat="1" ht="31.5" customHeight="1">
      <c r="A251" s="635">
        <v>244</v>
      </c>
      <c r="B251" s="499" t="s">
        <v>4174</v>
      </c>
      <c r="C251" s="499" t="s">
        <v>4175</v>
      </c>
      <c r="D251" s="499">
        <v>0</v>
      </c>
      <c r="E251" s="499"/>
      <c r="F251" s="324" t="s">
        <v>4176</v>
      </c>
      <c r="G251" s="324"/>
      <c r="H251" s="636" t="s">
        <v>3770</v>
      </c>
      <c r="I251" s="635" t="s">
        <v>84</v>
      </c>
      <c r="J251" s="635"/>
      <c r="K251" s="635"/>
      <c r="L251" s="637">
        <v>50</v>
      </c>
      <c r="M251" s="499">
        <v>85</v>
      </c>
      <c r="N251" s="499"/>
      <c r="O251" s="499"/>
      <c r="P251" s="499"/>
      <c r="Q251" s="499"/>
      <c r="R251" s="499"/>
      <c r="S251" s="499"/>
      <c r="T251" s="499"/>
      <c r="U251" s="499">
        <f t="shared" si="12"/>
        <v>0</v>
      </c>
      <c r="V251" s="495">
        <f t="shared" si="13"/>
        <v>50</v>
      </c>
      <c r="W251" s="496"/>
      <c r="X251" s="496"/>
      <c r="Y251" s="496"/>
      <c r="Z251" s="502">
        <v>50</v>
      </c>
      <c r="AA251" s="496"/>
      <c r="AB251" s="496"/>
      <c r="AC251" s="496"/>
      <c r="AD251" s="496"/>
      <c r="AE251" s="496"/>
      <c r="AF251" s="498"/>
      <c r="AG251" s="499"/>
      <c r="AH251" s="499"/>
      <c r="AI251" s="499">
        <f t="shared" si="14"/>
        <v>0</v>
      </c>
      <c r="AJ251" s="324"/>
      <c r="AK251" s="316">
        <f>VLOOKUP(B251,'[1]BCDG-CG KT'!C$14:BC$962,53,0)</f>
        <v>0</v>
      </c>
      <c r="AL251" s="316"/>
      <c r="AM251" s="315"/>
      <c r="AN251" s="315"/>
      <c r="AO251" s="315"/>
      <c r="AP251" s="315"/>
      <c r="AQ251" s="315"/>
      <c r="AR251" s="315"/>
      <c r="AS251" s="315"/>
      <c r="AT251" s="315"/>
      <c r="AU251" s="315"/>
      <c r="AV251" s="315"/>
      <c r="AW251" s="315"/>
      <c r="AX251" s="315"/>
      <c r="AY251" s="315"/>
      <c r="AZ251" s="315"/>
      <c r="BA251" s="315"/>
      <c r="BB251" s="315"/>
      <c r="BC251" s="315"/>
      <c r="BD251" s="315"/>
    </row>
    <row r="252" spans="1:56" s="638" customFormat="1" ht="94.5" customHeight="1">
      <c r="A252" s="635">
        <v>245</v>
      </c>
      <c r="B252" s="499" t="s">
        <v>4177</v>
      </c>
      <c r="C252" s="499" t="s">
        <v>4178</v>
      </c>
      <c r="D252" s="499">
        <v>0</v>
      </c>
      <c r="E252" s="499"/>
      <c r="F252" s="324" t="s">
        <v>4179</v>
      </c>
      <c r="G252" s="324"/>
      <c r="H252" s="636">
        <v>0</v>
      </c>
      <c r="I252" s="635" t="s">
        <v>84</v>
      </c>
      <c r="J252" s="635"/>
      <c r="K252" s="635"/>
      <c r="L252" s="637">
        <v>30</v>
      </c>
      <c r="M252" s="499"/>
      <c r="N252" s="499"/>
      <c r="O252" s="499"/>
      <c r="P252" s="499"/>
      <c r="Q252" s="499"/>
      <c r="R252" s="499"/>
      <c r="S252" s="499"/>
      <c r="T252" s="499"/>
      <c r="U252" s="499">
        <f t="shared" si="12"/>
        <v>0</v>
      </c>
      <c r="V252" s="495">
        <f t="shared" si="13"/>
        <v>30</v>
      </c>
      <c r="W252" s="496"/>
      <c r="X252" s="496"/>
      <c r="Y252" s="496"/>
      <c r="Z252" s="502">
        <v>30</v>
      </c>
      <c r="AA252" s="496"/>
      <c r="AB252" s="496"/>
      <c r="AC252" s="496"/>
      <c r="AD252" s="496"/>
      <c r="AE252" s="496"/>
      <c r="AF252" s="498"/>
      <c r="AG252" s="499"/>
      <c r="AH252" s="499"/>
      <c r="AI252" s="499">
        <f t="shared" si="14"/>
        <v>0</v>
      </c>
      <c r="AJ252" s="324"/>
      <c r="AK252" s="316">
        <f>VLOOKUP(B252,'[1]BCDG-CG KT'!C$14:BC$962,53,0)</f>
        <v>0</v>
      </c>
      <c r="AL252" s="316"/>
      <c r="AM252" s="315"/>
      <c r="AN252" s="315"/>
      <c r="AO252" s="315"/>
      <c r="AP252" s="315"/>
      <c r="AQ252" s="315"/>
      <c r="AR252" s="315"/>
      <c r="AS252" s="315"/>
      <c r="AT252" s="315"/>
      <c r="AU252" s="315"/>
      <c r="AV252" s="315"/>
      <c r="AW252" s="315"/>
      <c r="AX252" s="315"/>
      <c r="AY252" s="315"/>
      <c r="AZ252" s="315"/>
      <c r="BA252" s="315"/>
      <c r="BB252" s="315"/>
      <c r="BC252" s="315"/>
      <c r="BD252" s="315"/>
    </row>
    <row r="253" spans="1:56" s="638" customFormat="1" ht="115.5" customHeight="1">
      <c r="A253" s="635">
        <v>246</v>
      </c>
      <c r="B253" s="499" t="s">
        <v>4180</v>
      </c>
      <c r="C253" s="499" t="s">
        <v>4181</v>
      </c>
      <c r="D253" s="499">
        <v>0</v>
      </c>
      <c r="E253" s="499"/>
      <c r="F253" s="324" t="s">
        <v>4182</v>
      </c>
      <c r="G253" s="324"/>
      <c r="H253" s="636">
        <v>0</v>
      </c>
      <c r="I253" s="635" t="s">
        <v>84</v>
      </c>
      <c r="J253" s="635"/>
      <c r="K253" s="635"/>
      <c r="L253" s="637">
        <v>20</v>
      </c>
      <c r="M253" s="499"/>
      <c r="N253" s="499"/>
      <c r="O253" s="499"/>
      <c r="P253" s="499"/>
      <c r="Q253" s="499"/>
      <c r="R253" s="499"/>
      <c r="S253" s="499"/>
      <c r="T253" s="499"/>
      <c r="U253" s="499">
        <f t="shared" si="12"/>
        <v>0</v>
      </c>
      <c r="V253" s="495">
        <f t="shared" si="13"/>
        <v>20</v>
      </c>
      <c r="W253" s="496"/>
      <c r="X253" s="496"/>
      <c r="Y253" s="496"/>
      <c r="Z253" s="502">
        <v>20</v>
      </c>
      <c r="AA253" s="496"/>
      <c r="AB253" s="496"/>
      <c r="AC253" s="496"/>
      <c r="AD253" s="496"/>
      <c r="AE253" s="496"/>
      <c r="AF253" s="498"/>
      <c r="AG253" s="499"/>
      <c r="AH253" s="499"/>
      <c r="AI253" s="499">
        <f t="shared" si="14"/>
        <v>0</v>
      </c>
      <c r="AJ253" s="324"/>
      <c r="AK253" s="316" t="str">
        <f>VLOOKUP(B253,'[1]BCDG-CG KT'!C$14:BC$962,53,0)</f>
        <v>Không đạt do không đáp ứng HSMT về kích thước 15mm-&gt;70mm với bước ren  tăng 2mm/ 5mm.
HSDT:Dài 16-50mm với bước tăng 2mm, từ 50-60mm với bước tăng 5mm.</v>
      </c>
      <c r="AL253" s="316"/>
      <c r="AM253" s="315"/>
      <c r="AN253" s="315"/>
      <c r="AO253" s="315"/>
      <c r="AP253" s="315"/>
      <c r="AQ253" s="315"/>
      <c r="AR253" s="315"/>
      <c r="AS253" s="315"/>
      <c r="AT253" s="315"/>
      <c r="AU253" s="315"/>
      <c r="AV253" s="315"/>
      <c r="AW253" s="315"/>
      <c r="AX253" s="315"/>
      <c r="AY253" s="315"/>
      <c r="AZ253" s="315"/>
      <c r="BA253" s="315"/>
      <c r="BB253" s="315"/>
      <c r="BC253" s="315"/>
      <c r="BD253" s="315"/>
    </row>
    <row r="254" spans="1:56" s="638" customFormat="1" ht="115.5" customHeight="1">
      <c r="A254" s="635">
        <v>247</v>
      </c>
      <c r="B254" s="499" t="s">
        <v>4183</v>
      </c>
      <c r="C254" s="499" t="s">
        <v>4184</v>
      </c>
      <c r="D254" s="499">
        <v>0</v>
      </c>
      <c r="E254" s="499"/>
      <c r="F254" s="324" t="s">
        <v>4185</v>
      </c>
      <c r="G254" s="324"/>
      <c r="H254" s="636">
        <v>0</v>
      </c>
      <c r="I254" s="635" t="s">
        <v>84</v>
      </c>
      <c r="J254" s="635"/>
      <c r="K254" s="635"/>
      <c r="L254" s="637">
        <v>30</v>
      </c>
      <c r="M254" s="499"/>
      <c r="N254" s="499"/>
      <c r="O254" s="499"/>
      <c r="P254" s="499"/>
      <c r="Q254" s="499"/>
      <c r="R254" s="499"/>
      <c r="S254" s="499"/>
      <c r="T254" s="499"/>
      <c r="U254" s="499">
        <f t="shared" si="12"/>
        <v>0</v>
      </c>
      <c r="V254" s="495">
        <f t="shared" si="13"/>
        <v>30</v>
      </c>
      <c r="W254" s="496"/>
      <c r="X254" s="496"/>
      <c r="Y254" s="496"/>
      <c r="Z254" s="502">
        <v>30</v>
      </c>
      <c r="AA254" s="496"/>
      <c r="AB254" s="496"/>
      <c r="AC254" s="496"/>
      <c r="AD254" s="496"/>
      <c r="AE254" s="496"/>
      <c r="AF254" s="498"/>
      <c r="AG254" s="499"/>
      <c r="AH254" s="499"/>
      <c r="AI254" s="499">
        <f t="shared" si="14"/>
        <v>0</v>
      </c>
      <c r="AJ254" s="324"/>
      <c r="AK254" s="316" t="str">
        <f>VLOOKUP(B254,'[1]BCDG-CG KT'!C$14:BC$962,53,0)</f>
        <v>Không đạt do không đáp ứng HSMT về kích thước 15mm-&gt;80mm với bước ren  tăng 2mm/ 5mm.
HSDT Dài 16-50mm với bước tăng 2mm, từ 50-75mm với bước tăng 5mm.</v>
      </c>
      <c r="AL254" s="316"/>
      <c r="AM254" s="315"/>
      <c r="AN254" s="315"/>
      <c r="AO254" s="315"/>
      <c r="AP254" s="315"/>
      <c r="AQ254" s="315"/>
      <c r="AR254" s="315"/>
      <c r="AS254" s="315"/>
      <c r="AT254" s="315"/>
      <c r="AU254" s="315"/>
      <c r="AV254" s="315"/>
      <c r="AW254" s="315"/>
      <c r="AX254" s="315"/>
      <c r="AY254" s="315"/>
      <c r="AZ254" s="315"/>
      <c r="BA254" s="315"/>
      <c r="BB254" s="315"/>
      <c r="BC254" s="315"/>
      <c r="BD254" s="315"/>
    </row>
    <row r="255" spans="1:56" s="638" customFormat="1" ht="78.75" customHeight="1">
      <c r="A255" s="635">
        <v>248</v>
      </c>
      <c r="B255" s="499" t="s">
        <v>4186</v>
      </c>
      <c r="C255" s="499" t="s">
        <v>4187</v>
      </c>
      <c r="D255" s="499">
        <v>0</v>
      </c>
      <c r="E255" s="499"/>
      <c r="F255" s="324" t="s">
        <v>4188</v>
      </c>
      <c r="G255" s="324"/>
      <c r="H255" s="636">
        <v>0</v>
      </c>
      <c r="I255" s="635" t="s">
        <v>84</v>
      </c>
      <c r="J255" s="635"/>
      <c r="K255" s="635"/>
      <c r="L255" s="637">
        <v>30</v>
      </c>
      <c r="M255" s="499"/>
      <c r="N255" s="499"/>
      <c r="O255" s="499"/>
      <c r="P255" s="499"/>
      <c r="Q255" s="499"/>
      <c r="R255" s="499"/>
      <c r="S255" s="499"/>
      <c r="T255" s="499"/>
      <c r="U255" s="499">
        <f t="shared" si="12"/>
        <v>0</v>
      </c>
      <c r="V255" s="495">
        <f t="shared" si="13"/>
        <v>30</v>
      </c>
      <c r="W255" s="496"/>
      <c r="X255" s="496"/>
      <c r="Y255" s="496"/>
      <c r="Z255" s="502">
        <v>30</v>
      </c>
      <c r="AA255" s="496"/>
      <c r="AB255" s="496"/>
      <c r="AC255" s="496"/>
      <c r="AD255" s="496"/>
      <c r="AE255" s="496"/>
      <c r="AF255" s="498"/>
      <c r="AG255" s="499"/>
      <c r="AH255" s="499"/>
      <c r="AI255" s="499">
        <f t="shared" si="14"/>
        <v>0</v>
      </c>
      <c r="AJ255" s="324"/>
      <c r="AK255" s="316" t="str">
        <f>VLOOKUP(B255,'[1]BCDG-CG KT'!C$14:BC$962,53,0)</f>
        <v>Không đạt do không đáp ứng HSMT về kích thước</v>
      </c>
      <c r="AL255" s="316"/>
      <c r="AM255" s="315"/>
      <c r="AN255" s="315"/>
      <c r="AO255" s="315"/>
      <c r="AP255" s="315"/>
      <c r="AQ255" s="315"/>
      <c r="AR255" s="315"/>
      <c r="AS255" s="315"/>
      <c r="AT255" s="315"/>
      <c r="AU255" s="315"/>
      <c r="AV255" s="315"/>
      <c r="AW255" s="315"/>
      <c r="AX255" s="315"/>
      <c r="AY255" s="315"/>
      <c r="AZ255" s="315"/>
      <c r="BA255" s="315"/>
      <c r="BB255" s="315"/>
      <c r="BC255" s="315"/>
      <c r="BD255" s="315"/>
    </row>
    <row r="256" spans="1:56" s="638" customFormat="1" ht="47.25" customHeight="1">
      <c r="A256" s="635">
        <v>249</v>
      </c>
      <c r="B256" s="499" t="s">
        <v>4189</v>
      </c>
      <c r="C256" s="499" t="s">
        <v>4190</v>
      </c>
      <c r="D256" s="499">
        <v>0</v>
      </c>
      <c r="E256" s="499"/>
      <c r="F256" s="324" t="s">
        <v>4191</v>
      </c>
      <c r="G256" s="324"/>
      <c r="H256" s="636" t="s">
        <v>4192</v>
      </c>
      <c r="I256" s="635" t="s">
        <v>84</v>
      </c>
      <c r="J256" s="635"/>
      <c r="K256" s="635"/>
      <c r="L256" s="637">
        <v>100</v>
      </c>
      <c r="M256" s="499">
        <v>600</v>
      </c>
      <c r="N256" s="499"/>
      <c r="O256" s="499"/>
      <c r="P256" s="499"/>
      <c r="Q256" s="499"/>
      <c r="R256" s="499"/>
      <c r="S256" s="499"/>
      <c r="T256" s="499"/>
      <c r="U256" s="499">
        <f t="shared" si="12"/>
        <v>0</v>
      </c>
      <c r="V256" s="495">
        <f t="shared" si="13"/>
        <v>100</v>
      </c>
      <c r="W256" s="496"/>
      <c r="X256" s="496"/>
      <c r="Y256" s="496"/>
      <c r="Z256" s="502">
        <v>100</v>
      </c>
      <c r="AA256" s="496"/>
      <c r="AB256" s="496"/>
      <c r="AC256" s="496"/>
      <c r="AD256" s="496"/>
      <c r="AE256" s="496"/>
      <c r="AF256" s="498"/>
      <c r="AG256" s="499"/>
      <c r="AH256" s="499"/>
      <c r="AI256" s="499">
        <f t="shared" si="14"/>
        <v>0</v>
      </c>
      <c r="AJ256" s="324"/>
      <c r="AK256" s="316">
        <f>VLOOKUP(B256,'[1]BCDG-CG KT'!C$14:BC$962,53,0)</f>
        <v>0</v>
      </c>
      <c r="AL256" s="316"/>
      <c r="AM256" s="315"/>
      <c r="AN256" s="315"/>
      <c r="AO256" s="315"/>
      <c r="AP256" s="315"/>
      <c r="AQ256" s="315"/>
      <c r="AR256" s="315"/>
      <c r="AS256" s="315"/>
      <c r="AT256" s="315"/>
      <c r="AU256" s="315"/>
      <c r="AV256" s="315"/>
      <c r="AW256" s="315"/>
      <c r="AX256" s="315"/>
      <c r="AY256" s="315"/>
      <c r="AZ256" s="315"/>
      <c r="BA256" s="315"/>
      <c r="BB256" s="315"/>
      <c r="BC256" s="315"/>
      <c r="BD256" s="315"/>
    </row>
    <row r="257" spans="1:56" s="638" customFormat="1" ht="47.25" customHeight="1">
      <c r="A257" s="635">
        <v>250</v>
      </c>
      <c r="B257" s="499" t="s">
        <v>4193</v>
      </c>
      <c r="C257" s="499" t="s">
        <v>4194</v>
      </c>
      <c r="D257" s="499">
        <v>0</v>
      </c>
      <c r="E257" s="499"/>
      <c r="F257" s="324" t="s">
        <v>4195</v>
      </c>
      <c r="G257" s="324"/>
      <c r="H257" s="636">
        <v>0</v>
      </c>
      <c r="I257" s="635" t="s">
        <v>84</v>
      </c>
      <c r="J257" s="635"/>
      <c r="K257" s="635"/>
      <c r="L257" s="637">
        <v>200</v>
      </c>
      <c r="M257" s="499"/>
      <c r="N257" s="499"/>
      <c r="O257" s="499"/>
      <c r="P257" s="499"/>
      <c r="Q257" s="499"/>
      <c r="R257" s="499"/>
      <c r="S257" s="499"/>
      <c r="T257" s="499"/>
      <c r="U257" s="499">
        <f t="shared" si="12"/>
        <v>0</v>
      </c>
      <c r="V257" s="495">
        <f t="shared" si="13"/>
        <v>200</v>
      </c>
      <c r="W257" s="496"/>
      <c r="X257" s="496"/>
      <c r="Y257" s="496"/>
      <c r="Z257" s="502">
        <v>200</v>
      </c>
      <c r="AA257" s="496"/>
      <c r="AB257" s="496"/>
      <c r="AC257" s="496"/>
      <c r="AD257" s="496"/>
      <c r="AE257" s="496"/>
      <c r="AF257" s="498"/>
      <c r="AG257" s="499"/>
      <c r="AH257" s="499"/>
      <c r="AI257" s="499">
        <f t="shared" si="14"/>
        <v>0</v>
      </c>
      <c r="AJ257" s="324"/>
      <c r="AK257" s="316">
        <f>VLOOKUP(B257,'[1]BCDG-CG KT'!C$14:BC$962,53,0)</f>
        <v>0</v>
      </c>
      <c r="AL257" s="316"/>
      <c r="AM257" s="315"/>
      <c r="AN257" s="315"/>
      <c r="AO257" s="315"/>
      <c r="AP257" s="315"/>
      <c r="AQ257" s="315"/>
      <c r="AR257" s="315"/>
      <c r="AS257" s="315"/>
      <c r="AT257" s="315"/>
      <c r="AU257" s="315"/>
      <c r="AV257" s="315"/>
      <c r="AW257" s="315"/>
      <c r="AX257" s="315"/>
      <c r="AY257" s="315"/>
      <c r="AZ257" s="315"/>
      <c r="BA257" s="315"/>
      <c r="BB257" s="315"/>
      <c r="BC257" s="315"/>
      <c r="BD257" s="315"/>
    </row>
    <row r="258" spans="1:56" s="638" customFormat="1" ht="47.25" customHeight="1">
      <c r="A258" s="635">
        <v>251</v>
      </c>
      <c r="B258" s="499" t="s">
        <v>4196</v>
      </c>
      <c r="C258" s="499" t="s">
        <v>4197</v>
      </c>
      <c r="D258" s="499">
        <v>0</v>
      </c>
      <c r="E258" s="499"/>
      <c r="F258" s="324" t="s">
        <v>4198</v>
      </c>
      <c r="G258" s="324"/>
      <c r="H258" s="636" t="s">
        <v>4192</v>
      </c>
      <c r="I258" s="635" t="s">
        <v>84</v>
      </c>
      <c r="J258" s="635"/>
      <c r="K258" s="635"/>
      <c r="L258" s="637">
        <v>300</v>
      </c>
      <c r="M258" s="499">
        <v>1400</v>
      </c>
      <c r="N258" s="499"/>
      <c r="O258" s="499"/>
      <c r="P258" s="499"/>
      <c r="Q258" s="499"/>
      <c r="R258" s="499"/>
      <c r="S258" s="499"/>
      <c r="T258" s="499"/>
      <c r="U258" s="499">
        <f t="shared" si="12"/>
        <v>0</v>
      </c>
      <c r="V258" s="495">
        <f t="shared" si="13"/>
        <v>300</v>
      </c>
      <c r="W258" s="496"/>
      <c r="X258" s="496"/>
      <c r="Y258" s="496"/>
      <c r="Z258" s="502">
        <v>300</v>
      </c>
      <c r="AA258" s="496"/>
      <c r="AB258" s="496"/>
      <c r="AC258" s="496"/>
      <c r="AD258" s="496"/>
      <c r="AE258" s="496"/>
      <c r="AF258" s="498"/>
      <c r="AG258" s="499"/>
      <c r="AH258" s="499"/>
      <c r="AI258" s="499">
        <f t="shared" si="14"/>
        <v>0</v>
      </c>
      <c r="AJ258" s="324"/>
      <c r="AK258" s="316">
        <f>VLOOKUP(B258,'[1]BCDG-CG KT'!C$14:BC$962,53,0)</f>
        <v>0</v>
      </c>
      <c r="AL258" s="316"/>
      <c r="AM258" s="315"/>
      <c r="AN258" s="315"/>
      <c r="AO258" s="315"/>
      <c r="AP258" s="315"/>
      <c r="AQ258" s="315"/>
      <c r="AR258" s="315"/>
      <c r="AS258" s="315"/>
      <c r="AT258" s="315"/>
      <c r="AU258" s="315"/>
      <c r="AV258" s="315"/>
      <c r="AW258" s="315"/>
      <c r="AX258" s="315"/>
      <c r="AY258" s="315"/>
      <c r="AZ258" s="315"/>
      <c r="BA258" s="315"/>
      <c r="BB258" s="315"/>
      <c r="BC258" s="315"/>
      <c r="BD258" s="315"/>
    </row>
    <row r="259" spans="1:56" s="638" customFormat="1" ht="47.25" customHeight="1">
      <c r="A259" s="635">
        <v>252</v>
      </c>
      <c r="B259" s="499" t="s">
        <v>4199</v>
      </c>
      <c r="C259" s="499" t="s">
        <v>4200</v>
      </c>
      <c r="D259" s="499">
        <v>0</v>
      </c>
      <c r="E259" s="499"/>
      <c r="F259" s="324" t="s">
        <v>4201</v>
      </c>
      <c r="G259" s="324"/>
      <c r="H259" s="636">
        <v>0</v>
      </c>
      <c r="I259" s="635" t="s">
        <v>84</v>
      </c>
      <c r="J259" s="635"/>
      <c r="K259" s="635"/>
      <c r="L259" s="637">
        <v>200</v>
      </c>
      <c r="M259" s="499"/>
      <c r="N259" s="499"/>
      <c r="O259" s="499"/>
      <c r="P259" s="499"/>
      <c r="Q259" s="499"/>
      <c r="R259" s="499"/>
      <c r="S259" s="499"/>
      <c r="T259" s="499"/>
      <c r="U259" s="499">
        <f t="shared" si="12"/>
        <v>0</v>
      </c>
      <c r="V259" s="495">
        <f t="shared" si="13"/>
        <v>200</v>
      </c>
      <c r="W259" s="496"/>
      <c r="X259" s="496"/>
      <c r="Y259" s="496"/>
      <c r="Z259" s="502">
        <v>200</v>
      </c>
      <c r="AA259" s="496"/>
      <c r="AB259" s="496"/>
      <c r="AC259" s="496"/>
      <c r="AD259" s="496"/>
      <c r="AE259" s="496"/>
      <c r="AF259" s="498"/>
      <c r="AG259" s="499"/>
      <c r="AH259" s="499"/>
      <c r="AI259" s="499">
        <f t="shared" si="14"/>
        <v>0</v>
      </c>
      <c r="AJ259" s="324"/>
      <c r="AK259" s="316">
        <f>VLOOKUP(B259,'[1]BCDG-CG KT'!C$14:BC$962,53,0)</f>
        <v>0</v>
      </c>
      <c r="AL259" s="316"/>
      <c r="AM259" s="315"/>
      <c r="AN259" s="315"/>
      <c r="AO259" s="315"/>
      <c r="AP259" s="315"/>
      <c r="AQ259" s="315"/>
      <c r="AR259" s="315"/>
      <c r="AS259" s="315"/>
      <c r="AT259" s="315"/>
      <c r="AU259" s="315"/>
      <c r="AV259" s="315"/>
      <c r="AW259" s="315"/>
      <c r="AX259" s="315"/>
      <c r="AY259" s="315"/>
      <c r="AZ259" s="315"/>
      <c r="BA259" s="315"/>
      <c r="BB259" s="315"/>
      <c r="BC259" s="315"/>
      <c r="BD259" s="315"/>
    </row>
    <row r="260" spans="1:56" s="638" customFormat="1" ht="47.25" customHeight="1">
      <c r="A260" s="635">
        <v>253</v>
      </c>
      <c r="B260" s="499" t="s">
        <v>4202</v>
      </c>
      <c r="C260" s="499" t="s">
        <v>4203</v>
      </c>
      <c r="D260" s="499">
        <v>0</v>
      </c>
      <c r="E260" s="499"/>
      <c r="F260" s="324" t="s">
        <v>4204</v>
      </c>
      <c r="G260" s="324"/>
      <c r="H260" s="636" t="s">
        <v>4192</v>
      </c>
      <c r="I260" s="635" t="s">
        <v>84</v>
      </c>
      <c r="J260" s="635"/>
      <c r="K260" s="635"/>
      <c r="L260" s="637">
        <v>200</v>
      </c>
      <c r="M260" s="499">
        <v>1100</v>
      </c>
      <c r="N260" s="499"/>
      <c r="O260" s="499"/>
      <c r="P260" s="499"/>
      <c r="Q260" s="499"/>
      <c r="R260" s="499"/>
      <c r="S260" s="499"/>
      <c r="T260" s="499"/>
      <c r="U260" s="499">
        <f t="shared" si="12"/>
        <v>0</v>
      </c>
      <c r="V260" s="495">
        <f t="shared" si="13"/>
        <v>200</v>
      </c>
      <c r="W260" s="496"/>
      <c r="X260" s="496"/>
      <c r="Y260" s="496"/>
      <c r="Z260" s="502">
        <v>200</v>
      </c>
      <c r="AA260" s="496"/>
      <c r="AB260" s="496"/>
      <c r="AC260" s="496"/>
      <c r="AD260" s="496"/>
      <c r="AE260" s="496"/>
      <c r="AF260" s="498"/>
      <c r="AG260" s="499"/>
      <c r="AH260" s="499"/>
      <c r="AI260" s="499">
        <f t="shared" si="14"/>
        <v>0</v>
      </c>
      <c r="AJ260" s="324"/>
      <c r="AK260" s="316">
        <f>VLOOKUP(B260,'[1]BCDG-CG KT'!C$14:BC$962,53,0)</f>
        <v>0</v>
      </c>
      <c r="AL260" s="316"/>
      <c r="AM260" s="315"/>
      <c r="AN260" s="315"/>
      <c r="AO260" s="315"/>
      <c r="AP260" s="315"/>
      <c r="AQ260" s="315"/>
      <c r="AR260" s="315"/>
      <c r="AS260" s="315"/>
      <c r="AT260" s="315"/>
      <c r="AU260" s="315"/>
      <c r="AV260" s="315"/>
      <c r="AW260" s="315"/>
      <c r="AX260" s="315"/>
      <c r="AY260" s="315"/>
      <c r="AZ260" s="315"/>
      <c r="BA260" s="315"/>
      <c r="BB260" s="315"/>
      <c r="BC260" s="315"/>
      <c r="BD260" s="315"/>
    </row>
    <row r="261" spans="1:56" s="638" customFormat="1" ht="63" customHeight="1">
      <c r="A261" s="635">
        <v>254</v>
      </c>
      <c r="B261" s="499" t="s">
        <v>4205</v>
      </c>
      <c r="C261" s="499" t="s">
        <v>4206</v>
      </c>
      <c r="D261" s="499">
        <v>0</v>
      </c>
      <c r="E261" s="499"/>
      <c r="F261" s="324" t="s">
        <v>4207</v>
      </c>
      <c r="G261" s="324"/>
      <c r="H261" s="636">
        <v>0</v>
      </c>
      <c r="I261" s="635" t="s">
        <v>84</v>
      </c>
      <c r="J261" s="635"/>
      <c r="K261" s="635"/>
      <c r="L261" s="637">
        <v>300</v>
      </c>
      <c r="M261" s="499"/>
      <c r="N261" s="499"/>
      <c r="O261" s="499"/>
      <c r="P261" s="499"/>
      <c r="Q261" s="499"/>
      <c r="R261" s="499"/>
      <c r="S261" s="499"/>
      <c r="T261" s="499"/>
      <c r="U261" s="499">
        <f t="shared" si="12"/>
        <v>0</v>
      </c>
      <c r="V261" s="495">
        <f t="shared" si="13"/>
        <v>300</v>
      </c>
      <c r="W261" s="496"/>
      <c r="X261" s="496"/>
      <c r="Y261" s="496"/>
      <c r="Z261" s="502">
        <v>300</v>
      </c>
      <c r="AA261" s="496"/>
      <c r="AB261" s="496"/>
      <c r="AC261" s="496"/>
      <c r="AD261" s="496"/>
      <c r="AE261" s="496"/>
      <c r="AF261" s="498"/>
      <c r="AG261" s="499"/>
      <c r="AH261" s="499"/>
      <c r="AI261" s="499">
        <f t="shared" si="14"/>
        <v>0</v>
      </c>
      <c r="AJ261" s="324"/>
      <c r="AK261" s="316">
        <f>VLOOKUP(B261,'[1]BCDG-CG KT'!C$14:BC$962,53,0)</f>
        <v>0</v>
      </c>
      <c r="AL261" s="316"/>
      <c r="AM261" s="315"/>
      <c r="AN261" s="315"/>
      <c r="AO261" s="315"/>
      <c r="AP261" s="315"/>
      <c r="AQ261" s="315"/>
      <c r="AR261" s="315"/>
      <c r="AS261" s="315"/>
      <c r="AT261" s="315"/>
      <c r="AU261" s="315"/>
      <c r="AV261" s="315"/>
      <c r="AW261" s="315"/>
      <c r="AX261" s="315"/>
      <c r="AY261" s="315"/>
      <c r="AZ261" s="315"/>
      <c r="BA261" s="315"/>
      <c r="BB261" s="315"/>
      <c r="BC261" s="315"/>
      <c r="BD261" s="315"/>
    </row>
    <row r="262" spans="1:56" s="638" customFormat="1" ht="47.25" customHeight="1">
      <c r="A262" s="635">
        <v>255</v>
      </c>
      <c r="B262" s="499" t="s">
        <v>4208</v>
      </c>
      <c r="C262" s="499" t="s">
        <v>4209</v>
      </c>
      <c r="D262" s="499">
        <v>0</v>
      </c>
      <c r="E262" s="499"/>
      <c r="F262" s="324" t="s">
        <v>4210</v>
      </c>
      <c r="G262" s="324"/>
      <c r="H262" s="636">
        <v>0</v>
      </c>
      <c r="I262" s="635" t="s">
        <v>84</v>
      </c>
      <c r="J262" s="635"/>
      <c r="K262" s="635"/>
      <c r="L262" s="637">
        <v>500</v>
      </c>
      <c r="M262" s="499"/>
      <c r="N262" s="499"/>
      <c r="O262" s="499"/>
      <c r="P262" s="499"/>
      <c r="Q262" s="499"/>
      <c r="R262" s="499"/>
      <c r="S262" s="499"/>
      <c r="T262" s="499"/>
      <c r="U262" s="499">
        <f t="shared" si="12"/>
        <v>0</v>
      </c>
      <c r="V262" s="495">
        <f t="shared" si="13"/>
        <v>500</v>
      </c>
      <c r="W262" s="496"/>
      <c r="X262" s="496"/>
      <c r="Y262" s="496"/>
      <c r="Z262" s="502">
        <v>500</v>
      </c>
      <c r="AA262" s="496"/>
      <c r="AB262" s="496"/>
      <c r="AC262" s="496"/>
      <c r="AD262" s="496"/>
      <c r="AE262" s="496"/>
      <c r="AF262" s="498"/>
      <c r="AG262" s="499"/>
      <c r="AH262" s="499"/>
      <c r="AI262" s="499">
        <f t="shared" si="14"/>
        <v>0</v>
      </c>
      <c r="AJ262" s="324"/>
      <c r="AK262" s="316">
        <f>VLOOKUP(B262,'[1]BCDG-CG KT'!C$14:BC$962,53,0)</f>
        <v>0</v>
      </c>
      <c r="AL262" s="316"/>
      <c r="AM262" s="315"/>
      <c r="AN262" s="315"/>
      <c r="AO262" s="315"/>
      <c r="AP262" s="315"/>
      <c r="AQ262" s="315"/>
      <c r="AR262" s="315"/>
      <c r="AS262" s="315"/>
      <c r="AT262" s="315"/>
      <c r="AU262" s="315"/>
      <c r="AV262" s="315"/>
      <c r="AW262" s="315"/>
      <c r="AX262" s="315"/>
      <c r="AY262" s="315"/>
      <c r="AZ262" s="315"/>
      <c r="BA262" s="315"/>
      <c r="BB262" s="315"/>
      <c r="BC262" s="315"/>
      <c r="BD262" s="315"/>
    </row>
    <row r="263" spans="1:56" s="638" customFormat="1" ht="47.25" customHeight="1">
      <c r="A263" s="635">
        <v>256</v>
      </c>
      <c r="B263" s="499" t="s">
        <v>4211</v>
      </c>
      <c r="C263" s="499" t="s">
        <v>4212</v>
      </c>
      <c r="D263" s="499">
        <v>0</v>
      </c>
      <c r="E263" s="499"/>
      <c r="F263" s="324" t="s">
        <v>4213</v>
      </c>
      <c r="G263" s="324"/>
      <c r="H263" s="636">
        <v>0</v>
      </c>
      <c r="I263" s="635" t="s">
        <v>84</v>
      </c>
      <c r="J263" s="635"/>
      <c r="K263" s="635"/>
      <c r="L263" s="637">
        <v>100</v>
      </c>
      <c r="M263" s="499"/>
      <c r="N263" s="499"/>
      <c r="O263" s="499"/>
      <c r="P263" s="499"/>
      <c r="Q263" s="499"/>
      <c r="R263" s="499"/>
      <c r="S263" s="499"/>
      <c r="T263" s="499"/>
      <c r="U263" s="499">
        <f t="shared" si="12"/>
        <v>0</v>
      </c>
      <c r="V263" s="495">
        <f t="shared" si="13"/>
        <v>100</v>
      </c>
      <c r="W263" s="496"/>
      <c r="X263" s="496"/>
      <c r="Y263" s="496"/>
      <c r="Z263" s="502">
        <v>100</v>
      </c>
      <c r="AA263" s="496"/>
      <c r="AB263" s="496"/>
      <c r="AC263" s="496"/>
      <c r="AD263" s="496"/>
      <c r="AE263" s="496"/>
      <c r="AF263" s="498"/>
      <c r="AG263" s="499"/>
      <c r="AH263" s="499"/>
      <c r="AI263" s="499">
        <f t="shared" si="14"/>
        <v>0</v>
      </c>
      <c r="AJ263" s="324"/>
      <c r="AK263" s="316">
        <f>VLOOKUP(B263,'[1]BCDG-CG KT'!C$14:BC$962,53,0)</f>
        <v>0</v>
      </c>
      <c r="AL263" s="316"/>
      <c r="AM263" s="315"/>
      <c r="AN263" s="315"/>
      <c r="AO263" s="315"/>
      <c r="AP263" s="315"/>
      <c r="AQ263" s="315"/>
      <c r="AR263" s="315"/>
      <c r="AS263" s="315"/>
      <c r="AT263" s="315"/>
      <c r="AU263" s="315"/>
      <c r="AV263" s="315"/>
      <c r="AW263" s="315"/>
      <c r="AX263" s="315"/>
      <c r="AY263" s="315"/>
      <c r="AZ263" s="315"/>
      <c r="BA263" s="315"/>
      <c r="BB263" s="315"/>
      <c r="BC263" s="315"/>
      <c r="BD263" s="315"/>
    </row>
    <row r="264" spans="1:56" s="638" customFormat="1" ht="33" customHeight="1">
      <c r="A264" s="635">
        <v>257</v>
      </c>
      <c r="B264" s="499" t="s">
        <v>4214</v>
      </c>
      <c r="C264" s="499" t="s">
        <v>4215</v>
      </c>
      <c r="D264" s="499">
        <v>0</v>
      </c>
      <c r="E264" s="499"/>
      <c r="F264" s="324" t="s">
        <v>4216</v>
      </c>
      <c r="G264" s="324"/>
      <c r="H264" s="636">
        <v>0</v>
      </c>
      <c r="I264" s="635" t="s">
        <v>84</v>
      </c>
      <c r="J264" s="635"/>
      <c r="K264" s="635"/>
      <c r="L264" s="637">
        <v>500</v>
      </c>
      <c r="M264" s="499"/>
      <c r="N264" s="499"/>
      <c r="O264" s="499"/>
      <c r="P264" s="499"/>
      <c r="Q264" s="499"/>
      <c r="R264" s="499"/>
      <c r="S264" s="499"/>
      <c r="T264" s="499"/>
      <c r="U264" s="499">
        <f t="shared" si="12"/>
        <v>0</v>
      </c>
      <c r="V264" s="495">
        <f t="shared" si="13"/>
        <v>300</v>
      </c>
      <c r="W264" s="496"/>
      <c r="X264" s="496"/>
      <c r="Y264" s="496"/>
      <c r="Z264" s="502">
        <v>300</v>
      </c>
      <c r="AA264" s="496"/>
      <c r="AB264" s="496"/>
      <c r="AC264" s="496"/>
      <c r="AD264" s="496"/>
      <c r="AE264" s="496"/>
      <c r="AF264" s="498"/>
      <c r="AG264" s="499"/>
      <c r="AH264" s="499"/>
      <c r="AI264" s="499">
        <f t="shared" si="14"/>
        <v>0</v>
      </c>
      <c r="AJ264" s="324"/>
      <c r="AK264" s="316" t="str">
        <f>VLOOKUP(B264,'[1]BCDG-CG KT'!C$14:BC$962,53,0)</f>
        <v>Không đạt do không đáp ứng HSMT về đường kính</v>
      </c>
      <c r="AL264" s="316"/>
      <c r="AM264" s="315"/>
      <c r="AN264" s="315"/>
      <c r="AO264" s="315"/>
      <c r="AP264" s="315"/>
      <c r="AQ264" s="315"/>
      <c r="AR264" s="315"/>
      <c r="AS264" s="315"/>
      <c r="AT264" s="315"/>
      <c r="AU264" s="315"/>
      <c r="AV264" s="315"/>
      <c r="AW264" s="315"/>
      <c r="AX264" s="315"/>
      <c r="AY264" s="315"/>
      <c r="AZ264" s="315"/>
      <c r="BA264" s="315"/>
      <c r="BB264" s="315"/>
      <c r="BC264" s="315"/>
      <c r="BD264" s="315"/>
    </row>
    <row r="265" spans="1:56" s="638" customFormat="1" ht="47.25" customHeight="1">
      <c r="A265" s="635">
        <v>258</v>
      </c>
      <c r="B265" s="499" t="s">
        <v>4217</v>
      </c>
      <c r="C265" s="499" t="s">
        <v>4218</v>
      </c>
      <c r="D265" s="499">
        <v>0</v>
      </c>
      <c r="E265" s="499"/>
      <c r="F265" s="324" t="s">
        <v>4219</v>
      </c>
      <c r="G265" s="324"/>
      <c r="H265" s="636">
        <v>0</v>
      </c>
      <c r="I265" s="635" t="s">
        <v>84</v>
      </c>
      <c r="J265" s="635"/>
      <c r="K265" s="635"/>
      <c r="L265" s="637">
        <v>200</v>
      </c>
      <c r="M265" s="499"/>
      <c r="N265" s="499"/>
      <c r="O265" s="499"/>
      <c r="P265" s="499"/>
      <c r="Q265" s="499"/>
      <c r="R265" s="499"/>
      <c r="S265" s="499"/>
      <c r="T265" s="499"/>
      <c r="U265" s="499">
        <f t="shared" si="12"/>
        <v>0</v>
      </c>
      <c r="V265" s="495">
        <f t="shared" si="13"/>
        <v>200</v>
      </c>
      <c r="W265" s="496"/>
      <c r="X265" s="496"/>
      <c r="Y265" s="496"/>
      <c r="Z265" s="502">
        <v>200</v>
      </c>
      <c r="AA265" s="496"/>
      <c r="AB265" s="496"/>
      <c r="AC265" s="496"/>
      <c r="AD265" s="496"/>
      <c r="AE265" s="496"/>
      <c r="AF265" s="498"/>
      <c r="AG265" s="499"/>
      <c r="AH265" s="499"/>
      <c r="AI265" s="499">
        <f t="shared" si="14"/>
        <v>0</v>
      </c>
      <c r="AJ265" s="324"/>
      <c r="AK265" s="316">
        <f>VLOOKUP(B265,'[1]BCDG-CG KT'!C$14:BC$962,53,0)</f>
        <v>0</v>
      </c>
      <c r="AL265" s="316"/>
      <c r="AM265" s="315"/>
      <c r="AN265" s="315"/>
      <c r="AO265" s="315"/>
      <c r="AP265" s="315"/>
      <c r="AQ265" s="315"/>
      <c r="AR265" s="315"/>
      <c r="AS265" s="315"/>
      <c r="AT265" s="315"/>
      <c r="AU265" s="315"/>
      <c r="AV265" s="315"/>
      <c r="AW265" s="315"/>
      <c r="AX265" s="315"/>
      <c r="AY265" s="315"/>
      <c r="AZ265" s="315"/>
      <c r="BA265" s="315"/>
      <c r="BB265" s="315"/>
      <c r="BC265" s="315"/>
      <c r="BD265" s="315"/>
    </row>
    <row r="266" spans="1:56" s="638" customFormat="1" ht="47.25" customHeight="1">
      <c r="A266" s="635">
        <v>259</v>
      </c>
      <c r="B266" s="499" t="s">
        <v>4220</v>
      </c>
      <c r="C266" s="499" t="s">
        <v>4221</v>
      </c>
      <c r="D266" s="499">
        <v>0</v>
      </c>
      <c r="E266" s="499"/>
      <c r="F266" s="324" t="s">
        <v>4222</v>
      </c>
      <c r="G266" s="324"/>
      <c r="H266" s="636">
        <v>0</v>
      </c>
      <c r="I266" s="635" t="s">
        <v>84</v>
      </c>
      <c r="J266" s="635"/>
      <c r="K266" s="635"/>
      <c r="L266" s="637">
        <v>200</v>
      </c>
      <c r="M266" s="499"/>
      <c r="N266" s="499"/>
      <c r="O266" s="499"/>
      <c r="P266" s="499"/>
      <c r="Q266" s="499"/>
      <c r="R266" s="499"/>
      <c r="S266" s="499"/>
      <c r="T266" s="499"/>
      <c r="U266" s="499">
        <f t="shared" si="12"/>
        <v>0</v>
      </c>
      <c r="V266" s="495">
        <f t="shared" si="13"/>
        <v>200</v>
      </c>
      <c r="W266" s="496"/>
      <c r="X266" s="496"/>
      <c r="Y266" s="496"/>
      <c r="Z266" s="502">
        <v>200</v>
      </c>
      <c r="AA266" s="496"/>
      <c r="AB266" s="496"/>
      <c r="AC266" s="496"/>
      <c r="AD266" s="496"/>
      <c r="AE266" s="496"/>
      <c r="AF266" s="498"/>
      <c r="AG266" s="499"/>
      <c r="AH266" s="499"/>
      <c r="AI266" s="499">
        <f t="shared" si="14"/>
        <v>0</v>
      </c>
      <c r="AJ266" s="324"/>
      <c r="AK266" s="316">
        <f>VLOOKUP(B266,'[1]BCDG-CG KT'!C$14:BC$962,53,0)</f>
        <v>0</v>
      </c>
      <c r="AL266" s="316"/>
      <c r="AM266" s="315"/>
      <c r="AN266" s="315"/>
      <c r="AO266" s="315"/>
      <c r="AP266" s="315"/>
      <c r="AQ266" s="315"/>
      <c r="AR266" s="315"/>
      <c r="AS266" s="315"/>
      <c r="AT266" s="315"/>
      <c r="AU266" s="315"/>
      <c r="AV266" s="315"/>
      <c r="AW266" s="315"/>
      <c r="AX266" s="315"/>
      <c r="AY266" s="315"/>
      <c r="AZ266" s="315"/>
      <c r="BA266" s="315"/>
      <c r="BB266" s="315"/>
      <c r="BC266" s="315"/>
      <c r="BD266" s="315"/>
    </row>
    <row r="267" spans="1:56" s="638" customFormat="1" ht="47.25" customHeight="1">
      <c r="A267" s="635">
        <v>260</v>
      </c>
      <c r="B267" s="499" t="s">
        <v>4223</v>
      </c>
      <c r="C267" s="499" t="s">
        <v>4224</v>
      </c>
      <c r="D267" s="499">
        <v>0</v>
      </c>
      <c r="E267" s="499"/>
      <c r="F267" s="324" t="s">
        <v>4225</v>
      </c>
      <c r="G267" s="324"/>
      <c r="H267" s="636" t="s">
        <v>3770</v>
      </c>
      <c r="I267" s="635" t="s">
        <v>84</v>
      </c>
      <c r="J267" s="635"/>
      <c r="K267" s="635"/>
      <c r="L267" s="637">
        <v>100</v>
      </c>
      <c r="M267" s="499">
        <v>400</v>
      </c>
      <c r="N267" s="499"/>
      <c r="O267" s="499"/>
      <c r="P267" s="499"/>
      <c r="Q267" s="499"/>
      <c r="R267" s="499"/>
      <c r="S267" s="499"/>
      <c r="T267" s="499"/>
      <c r="U267" s="499">
        <f t="shared" si="12"/>
        <v>0</v>
      </c>
      <c r="V267" s="495">
        <f t="shared" si="13"/>
        <v>100</v>
      </c>
      <c r="W267" s="496"/>
      <c r="X267" s="496"/>
      <c r="Y267" s="496"/>
      <c r="Z267" s="502">
        <v>100</v>
      </c>
      <c r="AA267" s="496"/>
      <c r="AB267" s="496"/>
      <c r="AC267" s="496"/>
      <c r="AD267" s="496"/>
      <c r="AE267" s="496"/>
      <c r="AF267" s="498"/>
      <c r="AG267" s="499"/>
      <c r="AH267" s="499"/>
      <c r="AI267" s="499">
        <f t="shared" si="14"/>
        <v>0</v>
      </c>
      <c r="AJ267" s="324"/>
      <c r="AK267" s="316">
        <f>VLOOKUP(B267,'[1]BCDG-CG KT'!C$14:BC$962,53,0)</f>
        <v>0</v>
      </c>
      <c r="AL267" s="316"/>
      <c r="AM267" s="315"/>
      <c r="AN267" s="315"/>
      <c r="AO267" s="315"/>
      <c r="AP267" s="315"/>
      <c r="AQ267" s="315"/>
      <c r="AR267" s="315"/>
      <c r="AS267" s="315"/>
      <c r="AT267" s="315"/>
      <c r="AU267" s="315"/>
      <c r="AV267" s="315"/>
      <c r="AW267" s="315"/>
      <c r="AX267" s="315"/>
      <c r="AY267" s="315"/>
      <c r="AZ267" s="315"/>
      <c r="BA267" s="315"/>
      <c r="BB267" s="315"/>
      <c r="BC267" s="315"/>
      <c r="BD267" s="315"/>
    </row>
    <row r="268" spans="1:56" s="638" customFormat="1" ht="78.75" customHeight="1">
      <c r="A268" s="635">
        <v>261</v>
      </c>
      <c r="B268" s="499" t="s">
        <v>4226</v>
      </c>
      <c r="C268" s="499" t="s">
        <v>4227</v>
      </c>
      <c r="D268" s="499">
        <v>0</v>
      </c>
      <c r="E268" s="499"/>
      <c r="F268" s="324" t="s">
        <v>4228</v>
      </c>
      <c r="G268" s="324"/>
      <c r="H268" s="636" t="s">
        <v>3770</v>
      </c>
      <c r="I268" s="635" t="s">
        <v>84</v>
      </c>
      <c r="J268" s="635"/>
      <c r="K268" s="635"/>
      <c r="L268" s="637">
        <v>50</v>
      </c>
      <c r="M268" s="499">
        <v>200</v>
      </c>
      <c r="N268" s="499"/>
      <c r="O268" s="499"/>
      <c r="P268" s="499"/>
      <c r="Q268" s="499"/>
      <c r="R268" s="499"/>
      <c r="S268" s="499"/>
      <c r="T268" s="499"/>
      <c r="U268" s="499">
        <f t="shared" si="12"/>
        <v>0</v>
      </c>
      <c r="V268" s="495">
        <f t="shared" si="13"/>
        <v>50</v>
      </c>
      <c r="W268" s="496"/>
      <c r="X268" s="496"/>
      <c r="Y268" s="496"/>
      <c r="Z268" s="502">
        <v>50</v>
      </c>
      <c r="AA268" s="496"/>
      <c r="AB268" s="496"/>
      <c r="AC268" s="496"/>
      <c r="AD268" s="496"/>
      <c r="AE268" s="496"/>
      <c r="AF268" s="498"/>
      <c r="AG268" s="499"/>
      <c r="AH268" s="499"/>
      <c r="AI268" s="499">
        <f t="shared" si="14"/>
        <v>0</v>
      </c>
      <c r="AJ268" s="324"/>
      <c r="AK268" s="316">
        <f>VLOOKUP(B268,'[1]BCDG-CG KT'!C$14:BC$962,53,0)</f>
        <v>0</v>
      </c>
      <c r="AL268" s="316"/>
      <c r="AM268" s="315"/>
      <c r="AN268" s="315"/>
      <c r="AO268" s="315"/>
      <c r="AP268" s="315"/>
      <c r="AQ268" s="315"/>
      <c r="AR268" s="315"/>
      <c r="AS268" s="315"/>
      <c r="AT268" s="315"/>
      <c r="AU268" s="315"/>
      <c r="AV268" s="315"/>
      <c r="AW268" s="315"/>
      <c r="AX268" s="315"/>
      <c r="AY268" s="315"/>
      <c r="AZ268" s="315"/>
      <c r="BA268" s="315"/>
      <c r="BB268" s="315"/>
      <c r="BC268" s="315"/>
      <c r="BD268" s="315"/>
    </row>
    <row r="269" spans="1:56" s="638" customFormat="1" ht="47.25" customHeight="1">
      <c r="A269" s="635">
        <v>262</v>
      </c>
      <c r="B269" s="499" t="s">
        <v>4229</v>
      </c>
      <c r="C269" s="499" t="s">
        <v>4230</v>
      </c>
      <c r="D269" s="499">
        <v>0</v>
      </c>
      <c r="E269" s="499"/>
      <c r="F269" s="324" t="s">
        <v>4231</v>
      </c>
      <c r="G269" s="324"/>
      <c r="H269" s="636"/>
      <c r="I269" s="635" t="s">
        <v>84</v>
      </c>
      <c r="J269" s="635"/>
      <c r="K269" s="635"/>
      <c r="L269" s="637">
        <v>200</v>
      </c>
      <c r="M269" s="499"/>
      <c r="N269" s="499"/>
      <c r="O269" s="499"/>
      <c r="P269" s="499"/>
      <c r="Q269" s="499"/>
      <c r="R269" s="499"/>
      <c r="S269" s="499"/>
      <c r="T269" s="499"/>
      <c r="U269" s="499">
        <f t="shared" si="12"/>
        <v>0</v>
      </c>
      <c r="V269" s="495">
        <f t="shared" si="13"/>
        <v>200</v>
      </c>
      <c r="W269" s="496"/>
      <c r="X269" s="496"/>
      <c r="Y269" s="496"/>
      <c r="Z269" s="502">
        <v>200</v>
      </c>
      <c r="AA269" s="496"/>
      <c r="AB269" s="496"/>
      <c r="AC269" s="496"/>
      <c r="AD269" s="496"/>
      <c r="AE269" s="496"/>
      <c r="AF269" s="498"/>
      <c r="AG269" s="499">
        <v>0</v>
      </c>
      <c r="AH269" s="499"/>
      <c r="AI269" s="499">
        <f t="shared" si="14"/>
        <v>0</v>
      </c>
      <c r="AJ269" s="324"/>
      <c r="AK269" s="316" t="e">
        <f>VLOOKUP(B269,'[1]BCDG-CG KT'!C$14:BC$962,53,0)</f>
        <v>#N/A</v>
      </c>
      <c r="AL269" s="316"/>
      <c r="AM269" s="315"/>
      <c r="AN269" s="315"/>
      <c r="AO269" s="315"/>
      <c r="AP269" s="315"/>
      <c r="AQ269" s="315"/>
      <c r="AR269" s="315"/>
      <c r="AS269" s="315"/>
      <c r="AT269" s="315"/>
      <c r="AU269" s="315"/>
      <c r="AV269" s="315"/>
      <c r="AW269" s="315"/>
      <c r="AX269" s="315"/>
      <c r="AY269" s="315"/>
      <c r="AZ269" s="315"/>
      <c r="BA269" s="315"/>
      <c r="BB269" s="315"/>
      <c r="BC269" s="315"/>
      <c r="BD269" s="315"/>
    </row>
    <row r="270" spans="1:56" s="638" customFormat="1" ht="47.25" customHeight="1">
      <c r="A270" s="635">
        <v>263</v>
      </c>
      <c r="B270" s="499" t="s">
        <v>4232</v>
      </c>
      <c r="C270" s="499" t="s">
        <v>4233</v>
      </c>
      <c r="D270" s="499">
        <v>0</v>
      </c>
      <c r="E270" s="499"/>
      <c r="F270" s="324" t="s">
        <v>4234</v>
      </c>
      <c r="G270" s="324"/>
      <c r="H270" s="636" t="s">
        <v>3354</v>
      </c>
      <c r="I270" s="635" t="s">
        <v>84</v>
      </c>
      <c r="J270" s="635"/>
      <c r="K270" s="635"/>
      <c r="L270" s="637">
        <v>10</v>
      </c>
      <c r="M270" s="499"/>
      <c r="N270" s="499"/>
      <c r="O270" s="499"/>
      <c r="P270" s="499"/>
      <c r="Q270" s="499"/>
      <c r="R270" s="499"/>
      <c r="S270" s="499"/>
      <c r="T270" s="499"/>
      <c r="U270" s="499">
        <f t="shared" si="12"/>
        <v>0</v>
      </c>
      <c r="V270" s="495">
        <f t="shared" si="13"/>
        <v>5</v>
      </c>
      <c r="W270" s="496"/>
      <c r="X270" s="496"/>
      <c r="Y270" s="496"/>
      <c r="Z270" s="502"/>
      <c r="AA270" s="496">
        <v>5</v>
      </c>
      <c r="AB270" s="496"/>
      <c r="AC270" s="496"/>
      <c r="AD270" s="496"/>
      <c r="AE270" s="496"/>
      <c r="AF270" s="498"/>
      <c r="AG270" s="499"/>
      <c r="AH270" s="499"/>
      <c r="AI270" s="499">
        <f t="shared" si="14"/>
        <v>0</v>
      </c>
      <c r="AJ270" s="324"/>
      <c r="AK270" s="316">
        <f>VLOOKUP(B270,'[1]BCDG-CG KT'!C$14:BC$962,53,0)</f>
        <v>0</v>
      </c>
      <c r="AL270" s="316"/>
      <c r="AM270" s="315"/>
      <c r="AN270" s="315"/>
      <c r="AO270" s="315"/>
      <c r="AP270" s="315"/>
      <c r="AQ270" s="315"/>
      <c r="AR270" s="315"/>
      <c r="AS270" s="315"/>
      <c r="AT270" s="315"/>
      <c r="AU270" s="315"/>
      <c r="AV270" s="315"/>
      <c r="AW270" s="315"/>
      <c r="AX270" s="315"/>
      <c r="AY270" s="315"/>
      <c r="AZ270" s="315"/>
      <c r="BA270" s="315"/>
      <c r="BB270" s="315"/>
      <c r="BC270" s="315"/>
      <c r="BD270" s="315"/>
    </row>
    <row r="271" spans="1:56" s="638" customFormat="1" ht="63" customHeight="1">
      <c r="A271" s="635">
        <v>264</v>
      </c>
      <c r="B271" s="499" t="s">
        <v>4235</v>
      </c>
      <c r="C271" s="499" t="s">
        <v>4236</v>
      </c>
      <c r="D271" s="499">
        <v>0</v>
      </c>
      <c r="E271" s="644" t="s">
        <v>4237</v>
      </c>
      <c r="F271" s="324" t="s">
        <v>4238</v>
      </c>
      <c r="G271" s="652" t="s">
        <v>4239</v>
      </c>
      <c r="H271" s="636" t="s">
        <v>3322</v>
      </c>
      <c r="I271" s="635" t="s">
        <v>84</v>
      </c>
      <c r="J271" s="635"/>
      <c r="K271" s="635"/>
      <c r="L271" s="637">
        <v>200</v>
      </c>
      <c r="M271" s="499"/>
      <c r="N271" s="499"/>
      <c r="O271" s="499"/>
      <c r="P271" s="499"/>
      <c r="Q271" s="499"/>
      <c r="R271" s="499"/>
      <c r="S271" s="499"/>
      <c r="T271" s="499"/>
      <c r="U271" s="499">
        <f t="shared" si="12"/>
        <v>0</v>
      </c>
      <c r="V271" s="495">
        <f t="shared" si="13"/>
        <v>150</v>
      </c>
      <c r="W271" s="496"/>
      <c r="X271" s="496"/>
      <c r="Y271" s="496"/>
      <c r="Z271" s="502"/>
      <c r="AA271" s="496">
        <v>150</v>
      </c>
      <c r="AB271" s="496"/>
      <c r="AC271" s="496"/>
      <c r="AD271" s="496"/>
      <c r="AE271" s="496"/>
      <c r="AF271" s="498"/>
      <c r="AG271" s="499"/>
      <c r="AH271" s="499"/>
      <c r="AI271" s="499">
        <f t="shared" si="14"/>
        <v>0</v>
      </c>
      <c r="AJ271" s="324"/>
      <c r="AK271" s="316">
        <f>VLOOKUP(B271,'[1]BCDG-CG KT'!C$14:BC$962,53,0)</f>
        <v>0</v>
      </c>
      <c r="AL271" s="316"/>
      <c r="AM271" s="315"/>
      <c r="AN271" s="315"/>
      <c r="AO271" s="315"/>
      <c r="AP271" s="315"/>
      <c r="AQ271" s="315"/>
      <c r="AR271" s="315"/>
      <c r="AS271" s="315"/>
      <c r="AT271" s="315"/>
      <c r="AU271" s="315"/>
      <c r="AV271" s="315"/>
      <c r="AW271" s="315"/>
      <c r="AX271" s="315"/>
      <c r="AY271" s="315"/>
      <c r="AZ271" s="315"/>
      <c r="BA271" s="315"/>
      <c r="BB271" s="315"/>
      <c r="BC271" s="315"/>
      <c r="BD271" s="315"/>
    </row>
    <row r="272" spans="1:56" s="638" customFormat="1" ht="63" customHeight="1">
      <c r="A272" s="635">
        <v>265</v>
      </c>
      <c r="B272" s="499" t="s">
        <v>4240</v>
      </c>
      <c r="C272" s="499" t="s">
        <v>4241</v>
      </c>
      <c r="D272" s="499">
        <v>0</v>
      </c>
      <c r="E272" s="644" t="s">
        <v>4242</v>
      </c>
      <c r="F272" s="324" t="s">
        <v>4243</v>
      </c>
      <c r="G272" s="652" t="s">
        <v>4244</v>
      </c>
      <c r="H272" s="636" t="s">
        <v>3322</v>
      </c>
      <c r="I272" s="635" t="s">
        <v>84</v>
      </c>
      <c r="J272" s="635"/>
      <c r="K272" s="635"/>
      <c r="L272" s="637">
        <v>50</v>
      </c>
      <c r="M272" s="499"/>
      <c r="N272" s="499"/>
      <c r="O272" s="499"/>
      <c r="P272" s="499"/>
      <c r="Q272" s="499"/>
      <c r="R272" s="499"/>
      <c r="S272" s="499"/>
      <c r="T272" s="499"/>
      <c r="U272" s="499">
        <f t="shared" si="12"/>
        <v>0</v>
      </c>
      <c r="V272" s="495">
        <f t="shared" si="13"/>
        <v>25</v>
      </c>
      <c r="W272" s="496"/>
      <c r="X272" s="496"/>
      <c r="Y272" s="496"/>
      <c r="Z272" s="502"/>
      <c r="AA272" s="496">
        <v>25</v>
      </c>
      <c r="AB272" s="496"/>
      <c r="AC272" s="496"/>
      <c r="AD272" s="496"/>
      <c r="AE272" s="496"/>
      <c r="AF272" s="498"/>
      <c r="AG272" s="499"/>
      <c r="AH272" s="499"/>
      <c r="AI272" s="499">
        <f t="shared" si="14"/>
        <v>0</v>
      </c>
      <c r="AJ272" s="324"/>
      <c r="AK272" s="316">
        <f>VLOOKUP(B272,'[1]BCDG-CG KT'!C$14:BC$962,53,0)</f>
        <v>0</v>
      </c>
      <c r="AL272" s="316"/>
      <c r="AM272" s="315"/>
      <c r="AN272" s="315"/>
      <c r="AO272" s="315"/>
      <c r="AP272" s="315"/>
      <c r="AQ272" s="315"/>
      <c r="AR272" s="315"/>
      <c r="AS272" s="315"/>
      <c r="AT272" s="315"/>
      <c r="AU272" s="315"/>
      <c r="AV272" s="315"/>
      <c r="AW272" s="315"/>
      <c r="AX272" s="315"/>
      <c r="AY272" s="315"/>
      <c r="AZ272" s="315"/>
      <c r="BA272" s="315"/>
      <c r="BB272" s="315"/>
      <c r="BC272" s="315"/>
      <c r="BD272" s="315"/>
    </row>
    <row r="273" spans="1:56" s="638" customFormat="1" ht="78.75" customHeight="1">
      <c r="A273" s="635">
        <v>266</v>
      </c>
      <c r="B273" s="499" t="s">
        <v>4245</v>
      </c>
      <c r="C273" s="499" t="s">
        <v>4246</v>
      </c>
      <c r="D273" s="499">
        <v>0</v>
      </c>
      <c r="E273" s="499"/>
      <c r="F273" s="324" t="s">
        <v>4247</v>
      </c>
      <c r="G273" s="324"/>
      <c r="H273" s="636" t="s">
        <v>3354</v>
      </c>
      <c r="I273" s="635" t="s">
        <v>84</v>
      </c>
      <c r="J273" s="635"/>
      <c r="K273" s="635"/>
      <c r="L273" s="637">
        <v>10</v>
      </c>
      <c r="M273" s="499"/>
      <c r="N273" s="499"/>
      <c r="O273" s="499"/>
      <c r="P273" s="499"/>
      <c r="Q273" s="499"/>
      <c r="R273" s="499"/>
      <c r="S273" s="499"/>
      <c r="T273" s="499"/>
      <c r="U273" s="499">
        <f t="shared" si="12"/>
        <v>0</v>
      </c>
      <c r="V273" s="495">
        <f t="shared" si="13"/>
        <v>5</v>
      </c>
      <c r="W273" s="496"/>
      <c r="X273" s="496"/>
      <c r="Y273" s="496"/>
      <c r="Z273" s="502"/>
      <c r="AA273" s="496">
        <v>5</v>
      </c>
      <c r="AB273" s="496"/>
      <c r="AC273" s="496"/>
      <c r="AD273" s="496"/>
      <c r="AE273" s="496"/>
      <c r="AF273" s="498"/>
      <c r="AG273" s="499"/>
      <c r="AH273" s="499"/>
      <c r="AI273" s="499">
        <f t="shared" si="14"/>
        <v>0</v>
      </c>
      <c r="AJ273" s="324"/>
      <c r="AK273" s="316">
        <f>VLOOKUP(B273,'[1]BCDG-CG KT'!C$14:BC$962,53,0)</f>
        <v>0</v>
      </c>
      <c r="AL273" s="316"/>
      <c r="AM273" s="315"/>
      <c r="AN273" s="315"/>
      <c r="AO273" s="315"/>
      <c r="AP273" s="315"/>
      <c r="AQ273" s="315"/>
      <c r="AR273" s="315"/>
      <c r="AS273" s="315"/>
      <c r="AT273" s="315"/>
      <c r="AU273" s="315"/>
      <c r="AV273" s="315"/>
      <c r="AW273" s="315"/>
      <c r="AX273" s="315"/>
      <c r="AY273" s="315"/>
      <c r="AZ273" s="315"/>
      <c r="BA273" s="315"/>
      <c r="BB273" s="315"/>
      <c r="BC273" s="315"/>
      <c r="BD273" s="315"/>
    </row>
    <row r="274" spans="1:56" s="638" customFormat="1" ht="78.75" customHeight="1">
      <c r="A274" s="635">
        <v>267</v>
      </c>
      <c r="B274" s="499" t="s">
        <v>4248</v>
      </c>
      <c r="C274" s="499" t="s">
        <v>4249</v>
      </c>
      <c r="D274" s="499">
        <v>0</v>
      </c>
      <c r="E274" s="499"/>
      <c r="F274" s="324" t="s">
        <v>4250</v>
      </c>
      <c r="G274" s="535" t="s">
        <v>4251</v>
      </c>
      <c r="H274" s="636">
        <v>0</v>
      </c>
      <c r="I274" s="635" t="s">
        <v>84</v>
      </c>
      <c r="J274" s="635"/>
      <c r="K274" s="635"/>
      <c r="L274" s="637">
        <v>10</v>
      </c>
      <c r="M274" s="499"/>
      <c r="N274" s="499"/>
      <c r="O274" s="499"/>
      <c r="P274" s="499"/>
      <c r="Q274" s="499"/>
      <c r="R274" s="499"/>
      <c r="S274" s="499"/>
      <c r="T274" s="499"/>
      <c r="U274" s="499">
        <f t="shared" si="12"/>
        <v>0</v>
      </c>
      <c r="V274" s="495">
        <f t="shared" si="13"/>
        <v>5</v>
      </c>
      <c r="W274" s="496"/>
      <c r="X274" s="496"/>
      <c r="Y274" s="496"/>
      <c r="Z274" s="502"/>
      <c r="AA274" s="496"/>
      <c r="AB274" s="496"/>
      <c r="AC274" s="496"/>
      <c r="AD274" s="520">
        <v>5</v>
      </c>
      <c r="AE274" s="496"/>
      <c r="AF274" s="498"/>
      <c r="AG274" s="499"/>
      <c r="AH274" s="499">
        <v>9450000</v>
      </c>
      <c r="AI274" s="499">
        <f t="shared" si="14"/>
        <v>47250000</v>
      </c>
      <c r="AJ274" s="324"/>
      <c r="AK274" s="316">
        <f>VLOOKUP(B274,'[1]BCDG-CG KT'!C$14:BC$962,53,0)</f>
        <v>0</v>
      </c>
      <c r="AL274" s="316"/>
      <c r="AM274" s="315"/>
      <c r="AN274" s="315"/>
      <c r="AO274" s="315"/>
      <c r="AP274" s="315"/>
      <c r="AQ274" s="315"/>
      <c r="AR274" s="315"/>
      <c r="AS274" s="315"/>
      <c r="AT274" s="315"/>
      <c r="AU274" s="315"/>
      <c r="AV274" s="315"/>
      <c r="AW274" s="315"/>
      <c r="AX274" s="315"/>
      <c r="AY274" s="315"/>
      <c r="AZ274" s="315"/>
      <c r="BA274" s="315"/>
      <c r="BB274" s="315"/>
      <c r="BC274" s="315"/>
      <c r="BD274" s="315"/>
    </row>
    <row r="275" spans="1:56" s="638" customFormat="1" ht="78.75" customHeight="1">
      <c r="A275" s="635">
        <v>268</v>
      </c>
      <c r="B275" s="499" t="s">
        <v>4252</v>
      </c>
      <c r="C275" s="499" t="s">
        <v>4253</v>
      </c>
      <c r="D275" s="499">
        <v>0</v>
      </c>
      <c r="E275" s="499"/>
      <c r="F275" s="324" t="s">
        <v>4254</v>
      </c>
      <c r="G275" s="535" t="s">
        <v>4255</v>
      </c>
      <c r="H275" s="636" t="s">
        <v>3354</v>
      </c>
      <c r="I275" s="635" t="s">
        <v>84</v>
      </c>
      <c r="J275" s="635"/>
      <c r="K275" s="635"/>
      <c r="L275" s="637">
        <v>70</v>
      </c>
      <c r="M275" s="499"/>
      <c r="N275" s="499"/>
      <c r="O275" s="499"/>
      <c r="P275" s="499"/>
      <c r="Q275" s="499"/>
      <c r="R275" s="499"/>
      <c r="S275" s="499"/>
      <c r="T275" s="499"/>
      <c r="U275" s="499">
        <f t="shared" si="12"/>
        <v>0</v>
      </c>
      <c r="V275" s="495">
        <f t="shared" si="13"/>
        <v>20</v>
      </c>
      <c r="W275" s="496"/>
      <c r="X275" s="496"/>
      <c r="Y275" s="496"/>
      <c r="Z275" s="502"/>
      <c r="AA275" s="496"/>
      <c r="AB275" s="496"/>
      <c r="AC275" s="496"/>
      <c r="AD275" s="520">
        <v>20</v>
      </c>
      <c r="AE275" s="496"/>
      <c r="AF275" s="498"/>
      <c r="AG275" s="499"/>
      <c r="AH275" s="499">
        <v>11850000</v>
      </c>
      <c r="AI275" s="499">
        <f t="shared" si="14"/>
        <v>237000000</v>
      </c>
      <c r="AJ275" s="324"/>
      <c r="AK275" s="316">
        <f>VLOOKUP(B275,'[1]BCDG-CG KT'!C$14:BC$962,53,0)</f>
        <v>0</v>
      </c>
      <c r="AL275" s="316"/>
      <c r="AM275" s="315"/>
      <c r="AN275" s="315"/>
      <c r="AO275" s="315"/>
      <c r="AP275" s="315"/>
      <c r="AQ275" s="315"/>
      <c r="AR275" s="315"/>
      <c r="AS275" s="315"/>
      <c r="AT275" s="315"/>
      <c r="AU275" s="315"/>
      <c r="AV275" s="315"/>
      <c r="AW275" s="315"/>
      <c r="AX275" s="315"/>
      <c r="AY275" s="315"/>
      <c r="AZ275" s="315"/>
      <c r="BA275" s="315"/>
      <c r="BB275" s="315"/>
      <c r="BC275" s="315"/>
      <c r="BD275" s="315"/>
    </row>
    <row r="276" spans="1:56" s="638" customFormat="1" ht="63" customHeight="1">
      <c r="A276" s="635">
        <v>269</v>
      </c>
      <c r="B276" s="499" t="s">
        <v>4256</v>
      </c>
      <c r="C276" s="499" t="s">
        <v>4257</v>
      </c>
      <c r="D276" s="499">
        <v>0</v>
      </c>
      <c r="E276" s="499"/>
      <c r="F276" s="324" t="s">
        <v>4258</v>
      </c>
      <c r="G276" s="324"/>
      <c r="H276" s="636" t="s">
        <v>4259</v>
      </c>
      <c r="I276" s="635" t="s">
        <v>1115</v>
      </c>
      <c r="J276" s="635"/>
      <c r="K276" s="635"/>
      <c r="L276" s="637">
        <v>10</v>
      </c>
      <c r="M276" s="499">
        <v>20</v>
      </c>
      <c r="N276" s="499"/>
      <c r="O276" s="499"/>
      <c r="P276" s="499"/>
      <c r="Q276" s="499"/>
      <c r="R276" s="499"/>
      <c r="S276" s="499"/>
      <c r="T276" s="499"/>
      <c r="U276" s="499">
        <f t="shared" si="12"/>
        <v>0</v>
      </c>
      <c r="V276" s="495">
        <f t="shared" si="13"/>
        <v>10</v>
      </c>
      <c r="W276" s="496"/>
      <c r="X276" s="496"/>
      <c r="Y276" s="496"/>
      <c r="Z276" s="502">
        <v>10</v>
      </c>
      <c r="AA276" s="496"/>
      <c r="AB276" s="496"/>
      <c r="AC276" s="496"/>
      <c r="AD276" s="496"/>
      <c r="AE276" s="496"/>
      <c r="AF276" s="498"/>
      <c r="AG276" s="499"/>
      <c r="AH276" s="499"/>
      <c r="AI276" s="499">
        <f t="shared" si="14"/>
        <v>0</v>
      </c>
      <c r="AJ276" s="324"/>
      <c r="AK276" s="316">
        <f>VLOOKUP(B276,'[1]BCDG-CG KT'!C$14:BC$962,53,0)</f>
        <v>0</v>
      </c>
      <c r="AL276" s="316"/>
      <c r="AM276" s="315"/>
      <c r="AN276" s="315"/>
      <c r="AO276" s="315"/>
      <c r="AP276" s="315"/>
      <c r="AQ276" s="315"/>
      <c r="AR276" s="315"/>
      <c r="AS276" s="315"/>
      <c r="AT276" s="315"/>
      <c r="AU276" s="315"/>
      <c r="AV276" s="315"/>
      <c r="AW276" s="315"/>
      <c r="AX276" s="315"/>
      <c r="AY276" s="315"/>
      <c r="AZ276" s="315"/>
      <c r="BA276" s="315"/>
      <c r="BB276" s="315"/>
      <c r="BC276" s="315"/>
      <c r="BD276" s="315"/>
    </row>
    <row r="277" spans="1:56" s="638" customFormat="1" ht="63" customHeight="1">
      <c r="A277" s="635">
        <v>270</v>
      </c>
      <c r="B277" s="499" t="s">
        <v>4260</v>
      </c>
      <c r="C277" s="499" t="s">
        <v>4261</v>
      </c>
      <c r="D277" s="499">
        <v>0</v>
      </c>
      <c r="E277" s="499"/>
      <c r="F277" s="324" t="s">
        <v>4262</v>
      </c>
      <c r="G277" s="324"/>
      <c r="H277" s="636">
        <v>0</v>
      </c>
      <c r="I277" s="635" t="s">
        <v>84</v>
      </c>
      <c r="J277" s="635"/>
      <c r="K277" s="635"/>
      <c r="L277" s="637">
        <v>30</v>
      </c>
      <c r="M277" s="499"/>
      <c r="N277" s="499"/>
      <c r="O277" s="499"/>
      <c r="P277" s="499"/>
      <c r="Q277" s="499"/>
      <c r="R277" s="499"/>
      <c r="S277" s="499"/>
      <c r="T277" s="499"/>
      <c r="U277" s="499">
        <f t="shared" si="12"/>
        <v>0</v>
      </c>
      <c r="V277" s="495">
        <f t="shared" si="13"/>
        <v>30</v>
      </c>
      <c r="W277" s="496"/>
      <c r="X277" s="496"/>
      <c r="Y277" s="496"/>
      <c r="Z277" s="502">
        <v>30</v>
      </c>
      <c r="AA277" s="496"/>
      <c r="AB277" s="496"/>
      <c r="AC277" s="496"/>
      <c r="AD277" s="496"/>
      <c r="AE277" s="496"/>
      <c r="AF277" s="498"/>
      <c r="AG277" s="499"/>
      <c r="AH277" s="499"/>
      <c r="AI277" s="499">
        <f t="shared" si="14"/>
        <v>0</v>
      </c>
      <c r="AJ277" s="324"/>
      <c r="AK277" s="316" t="str">
        <f>VLOOKUP(B277,'[1]BCDG-CG KT'!C$14:BC$962,53,0)</f>
        <v>Catalogue không đáp ứng HSMT</v>
      </c>
      <c r="AL277" s="316"/>
      <c r="AM277" s="315"/>
      <c r="AN277" s="315"/>
      <c r="AO277" s="315"/>
      <c r="AP277" s="315"/>
      <c r="AQ277" s="315"/>
      <c r="AR277" s="315"/>
      <c r="AS277" s="315"/>
      <c r="AT277" s="315"/>
      <c r="AU277" s="315"/>
      <c r="AV277" s="315"/>
      <c r="AW277" s="315"/>
      <c r="AX277" s="315"/>
      <c r="AY277" s="315"/>
      <c r="AZ277" s="315"/>
      <c r="BA277" s="315"/>
      <c r="BB277" s="315"/>
      <c r="BC277" s="315"/>
      <c r="BD277" s="315"/>
    </row>
    <row r="278" spans="1:56" s="638" customFormat="1" ht="199.5" customHeight="1">
      <c r="A278" s="635">
        <v>180</v>
      </c>
      <c r="B278" s="499" t="s">
        <v>3921</v>
      </c>
      <c r="C278" s="499" t="s">
        <v>3922</v>
      </c>
      <c r="D278" s="681">
        <v>0</v>
      </c>
      <c r="E278" s="675" t="s">
        <v>3923</v>
      </c>
      <c r="F278" s="330" t="s">
        <v>6728</v>
      </c>
      <c r="G278" s="324"/>
      <c r="H278" s="636" t="s">
        <v>3322</v>
      </c>
      <c r="I278" s="635" t="s">
        <v>84</v>
      </c>
      <c r="J278" s="635"/>
      <c r="K278" s="635"/>
      <c r="L278" s="637">
        <v>10</v>
      </c>
      <c r="M278" s="499">
        <v>10</v>
      </c>
      <c r="N278" s="499"/>
      <c r="O278" s="499"/>
      <c r="P278" s="499"/>
      <c r="Q278" s="499"/>
      <c r="R278" s="499"/>
      <c r="S278" s="499"/>
      <c r="T278" s="499"/>
      <c r="U278" s="499">
        <f t="shared" si="12"/>
        <v>0</v>
      </c>
      <c r="V278" s="495">
        <f t="shared" si="13"/>
        <v>30</v>
      </c>
      <c r="W278" s="496"/>
      <c r="X278" s="496"/>
      <c r="Y278" s="496"/>
      <c r="Z278" s="502"/>
      <c r="AA278" s="496"/>
      <c r="AB278" s="496"/>
      <c r="AC278" s="496">
        <v>10</v>
      </c>
      <c r="AD278" s="496"/>
      <c r="AE278" s="496">
        <v>20</v>
      </c>
      <c r="AF278" s="498"/>
      <c r="AG278" s="499"/>
      <c r="AH278" s="499"/>
      <c r="AI278" s="499">
        <f t="shared" si="14"/>
        <v>0</v>
      </c>
      <c r="AJ278" s="324"/>
      <c r="AK278" s="316" t="str">
        <f>VLOOKUP(B278,'[1]BCDG-CG KT'!C$14:BC$962,53,0)</f>
        <v>E-HSMT: Thiết kế ống hình bầu dục.
E-HSDT (Catalogue): Hình Oval</v>
      </c>
      <c r="AL278" s="316"/>
      <c r="AM278" s="315"/>
      <c r="AN278" s="315"/>
      <c r="AO278" s="315"/>
      <c r="AP278" s="315"/>
      <c r="AQ278" s="315"/>
      <c r="AR278" s="315"/>
      <c r="AS278" s="315"/>
      <c r="AT278" s="315"/>
      <c r="AU278" s="315"/>
      <c r="AV278" s="315"/>
      <c r="AW278" s="315"/>
      <c r="AX278" s="315"/>
      <c r="AY278" s="315"/>
      <c r="AZ278" s="315"/>
      <c r="BA278" s="315"/>
      <c r="BB278" s="315"/>
      <c r="BC278" s="315"/>
      <c r="BD278" s="315"/>
    </row>
    <row r="279" spans="1:56" s="638" customFormat="1" ht="135.75" customHeight="1">
      <c r="A279" s="635">
        <v>272</v>
      </c>
      <c r="B279" s="499" t="s">
        <v>4272</v>
      </c>
      <c r="C279" s="499" t="s">
        <v>4273</v>
      </c>
      <c r="D279" s="499">
        <v>0</v>
      </c>
      <c r="E279" s="499"/>
      <c r="F279" s="339" t="s">
        <v>4274</v>
      </c>
      <c r="G279" s="639" t="s">
        <v>4275</v>
      </c>
      <c r="H279" s="636" t="s">
        <v>3967</v>
      </c>
      <c r="I279" s="635" t="s">
        <v>84</v>
      </c>
      <c r="J279" s="635"/>
      <c r="K279" s="635"/>
      <c r="L279" s="637">
        <v>100</v>
      </c>
      <c r="M279" s="499"/>
      <c r="N279" s="499"/>
      <c r="O279" s="499"/>
      <c r="P279" s="499"/>
      <c r="Q279" s="499"/>
      <c r="R279" s="499"/>
      <c r="S279" s="499"/>
      <c r="T279" s="499"/>
      <c r="U279" s="499">
        <f t="shared" si="12"/>
        <v>0</v>
      </c>
      <c r="V279" s="495">
        <f t="shared" si="13"/>
        <v>180</v>
      </c>
      <c r="W279" s="496"/>
      <c r="X279" s="496"/>
      <c r="Y279" s="496"/>
      <c r="Z279" s="502"/>
      <c r="AA279" s="496"/>
      <c r="AB279" s="496"/>
      <c r="AC279" s="496">
        <v>0</v>
      </c>
      <c r="AD279" s="496"/>
      <c r="AE279" s="547">
        <v>180</v>
      </c>
      <c r="AF279" s="498" t="s">
        <v>4276</v>
      </c>
      <c r="AG279" s="499"/>
      <c r="AH279" s="499"/>
      <c r="AI279" s="499">
        <f t="shared" si="14"/>
        <v>0</v>
      </c>
      <c r="AJ279" s="324"/>
      <c r="AK279" s="316">
        <f>VLOOKUP(B279,'[1]BCDG-CG KT'!C$14:BC$962,53,0)</f>
        <v>0</v>
      </c>
      <c r="AL279" s="316"/>
      <c r="AM279" s="315"/>
      <c r="AN279" s="315"/>
      <c r="AO279" s="315"/>
      <c r="AP279" s="315"/>
      <c r="AQ279" s="315"/>
      <c r="AR279" s="315"/>
      <c r="AS279" s="315"/>
      <c r="AT279" s="315"/>
      <c r="AU279" s="315"/>
      <c r="AV279" s="315"/>
      <c r="AW279" s="315"/>
      <c r="AX279" s="315"/>
      <c r="AY279" s="315"/>
      <c r="AZ279" s="315"/>
      <c r="BA279" s="315"/>
      <c r="BB279" s="315"/>
      <c r="BC279" s="315"/>
      <c r="BD279" s="315"/>
    </row>
    <row r="280" spans="1:56" s="638" customFormat="1" ht="110.25" customHeight="1">
      <c r="A280" s="635">
        <v>200</v>
      </c>
      <c r="B280" s="499" t="s">
        <v>4013</v>
      </c>
      <c r="C280" s="499" t="s">
        <v>4014</v>
      </c>
      <c r="D280" s="499">
        <v>0</v>
      </c>
      <c r="E280" s="650" t="s">
        <v>4015</v>
      </c>
      <c r="F280" s="324" t="s">
        <v>4016</v>
      </c>
      <c r="G280" s="651" t="s">
        <v>4017</v>
      </c>
      <c r="H280" s="636" t="s">
        <v>3479</v>
      </c>
      <c r="I280" s="635" t="s">
        <v>1757</v>
      </c>
      <c r="J280" s="635"/>
      <c r="K280" s="635"/>
      <c r="L280" s="637">
        <v>100</v>
      </c>
      <c r="M280" s="499">
        <v>100</v>
      </c>
      <c r="N280" s="499"/>
      <c r="O280" s="499"/>
      <c r="P280" s="499"/>
      <c r="Q280" s="499"/>
      <c r="R280" s="499"/>
      <c r="S280" s="499"/>
      <c r="T280" s="499"/>
      <c r="U280" s="499">
        <f t="shared" si="12"/>
        <v>0</v>
      </c>
      <c r="V280" s="495">
        <f t="shared" si="13"/>
        <v>25</v>
      </c>
      <c r="W280" s="496"/>
      <c r="X280" s="496"/>
      <c r="Y280" s="496"/>
      <c r="Z280" s="502"/>
      <c r="AA280" s="496"/>
      <c r="AB280" s="496"/>
      <c r="AC280" s="496">
        <v>25</v>
      </c>
      <c r="AD280" s="496"/>
      <c r="AE280" s="496">
        <v>0</v>
      </c>
      <c r="AF280" s="498" t="s">
        <v>4018</v>
      </c>
      <c r="AG280" s="499">
        <v>0</v>
      </c>
      <c r="AH280" s="499"/>
      <c r="AI280" s="499">
        <f t="shared" si="14"/>
        <v>0</v>
      </c>
      <c r="AJ280" s="339" t="s">
        <v>4019</v>
      </c>
      <c r="AK280" s="316" t="e">
        <f>VLOOKUP(B280,'[1]BCDG-CG KT'!C$14:BC$962,53,0)</f>
        <v>#N/A</v>
      </c>
      <c r="AL280" s="316"/>
      <c r="AM280" s="315"/>
      <c r="AN280" s="315"/>
      <c r="AO280" s="315"/>
      <c r="AP280" s="315"/>
      <c r="AQ280" s="315"/>
      <c r="AR280" s="315"/>
      <c r="AS280" s="315"/>
      <c r="AT280" s="315"/>
      <c r="AU280" s="315"/>
      <c r="AV280" s="315"/>
      <c r="AW280" s="315"/>
      <c r="AX280" s="315"/>
      <c r="AY280" s="315"/>
      <c r="AZ280" s="315"/>
      <c r="BA280" s="315"/>
      <c r="BB280" s="315"/>
      <c r="BC280" s="315"/>
      <c r="BD280" s="315"/>
    </row>
    <row r="281" spans="1:56" s="638" customFormat="1" ht="138.75" customHeight="1">
      <c r="A281" s="635">
        <v>273</v>
      </c>
      <c r="B281" s="499" t="s">
        <v>4280</v>
      </c>
      <c r="C281" s="499" t="s">
        <v>6741</v>
      </c>
      <c r="D281" s="499">
        <v>0</v>
      </c>
      <c r="E281" s="499"/>
      <c r="F281" s="339" t="s">
        <v>4282</v>
      </c>
      <c r="G281" s="672" t="s">
        <v>6742</v>
      </c>
      <c r="H281" s="636" t="s">
        <v>4284</v>
      </c>
      <c r="I281" s="635" t="s">
        <v>84</v>
      </c>
      <c r="J281" s="635"/>
      <c r="K281" s="635"/>
      <c r="L281" s="637">
        <v>50</v>
      </c>
      <c r="M281" s="499"/>
      <c r="N281" s="499"/>
      <c r="O281" s="499"/>
      <c r="P281" s="499"/>
      <c r="Q281" s="499"/>
      <c r="R281" s="499"/>
      <c r="S281" s="499"/>
      <c r="T281" s="499"/>
      <c r="U281" s="499">
        <f t="shared" si="12"/>
        <v>0</v>
      </c>
      <c r="V281" s="495">
        <f t="shared" si="13"/>
        <v>80</v>
      </c>
      <c r="W281" s="496"/>
      <c r="X281" s="496"/>
      <c r="Y281" s="496"/>
      <c r="Z281" s="502"/>
      <c r="AA281" s="496"/>
      <c r="AB281" s="496"/>
      <c r="AC281" s="496">
        <v>30</v>
      </c>
      <c r="AD281" s="496"/>
      <c r="AE281" s="547">
        <v>50</v>
      </c>
      <c r="AF281" s="498" t="s">
        <v>3387</v>
      </c>
      <c r="AG281" s="499"/>
      <c r="AH281" s="499"/>
      <c r="AI281" s="499">
        <f t="shared" si="14"/>
        <v>0</v>
      </c>
      <c r="AJ281" s="324"/>
      <c r="AK281" s="316">
        <f>VLOOKUP(B281,'[1]BCDG-CG KT'!C$14:BC$962,53,0)</f>
        <v>0</v>
      </c>
      <c r="AL281" s="316"/>
      <c r="AM281" s="315"/>
      <c r="AN281" s="315"/>
      <c r="AO281" s="315"/>
      <c r="AP281" s="315"/>
      <c r="AQ281" s="315"/>
      <c r="AR281" s="315"/>
      <c r="AS281" s="315"/>
      <c r="AT281" s="315"/>
      <c r="AU281" s="315"/>
      <c r="AV281" s="315"/>
      <c r="AW281" s="315"/>
      <c r="AX281" s="315"/>
      <c r="AY281" s="315"/>
      <c r="AZ281" s="315"/>
      <c r="BA281" s="315"/>
      <c r="BB281" s="315"/>
      <c r="BC281" s="315"/>
      <c r="BD281" s="315"/>
    </row>
    <row r="282" spans="1:56" s="638" customFormat="1" ht="105" customHeight="1">
      <c r="A282" s="635">
        <v>275</v>
      </c>
      <c r="B282" s="499" t="s">
        <v>4287</v>
      </c>
      <c r="C282" s="499" t="s">
        <v>4288</v>
      </c>
      <c r="D282" s="499">
        <v>0</v>
      </c>
      <c r="E282" s="499"/>
      <c r="F282" s="722" t="s">
        <v>6810</v>
      </c>
      <c r="G282" s="324"/>
      <c r="H282" s="636" t="s">
        <v>4290</v>
      </c>
      <c r="I282" s="635" t="s">
        <v>84</v>
      </c>
      <c r="J282" s="635"/>
      <c r="K282" s="635"/>
      <c r="L282" s="637">
        <v>100</v>
      </c>
      <c r="M282" s="499"/>
      <c r="N282" s="499"/>
      <c r="O282" s="499"/>
      <c r="P282" s="499"/>
      <c r="Q282" s="499"/>
      <c r="R282" s="499"/>
      <c r="S282" s="499"/>
      <c r="T282" s="499"/>
      <c r="U282" s="499">
        <f t="shared" si="12"/>
        <v>0</v>
      </c>
      <c r="V282" s="495">
        <f t="shared" si="13"/>
        <v>100</v>
      </c>
      <c r="W282" s="496">
        <v>100</v>
      </c>
      <c r="X282" s="496"/>
      <c r="Y282" s="496"/>
      <c r="Z282" s="502"/>
      <c r="AA282" s="496"/>
      <c r="AB282" s="496"/>
      <c r="AC282" s="496">
        <v>0</v>
      </c>
      <c r="AD282" s="496"/>
      <c r="AE282" s="496"/>
      <c r="AF282" s="498"/>
      <c r="AG282" s="499"/>
      <c r="AH282" s="499"/>
      <c r="AI282" s="499">
        <f t="shared" si="14"/>
        <v>0</v>
      </c>
      <c r="AJ282" s="324"/>
      <c r="AK282" s="316">
        <f>VLOOKUP(B282,'[1]BCDG-CG KT'!C$14:BC$962,53,0)</f>
        <v>0</v>
      </c>
      <c r="AL282" s="316"/>
      <c r="AM282" s="315"/>
      <c r="AN282" s="315"/>
      <c r="AO282" s="315"/>
      <c r="AP282" s="315"/>
      <c r="AQ282" s="315"/>
      <c r="AR282" s="315"/>
      <c r="AS282" s="315"/>
      <c r="AT282" s="315"/>
      <c r="AU282" s="315"/>
      <c r="AV282" s="315"/>
      <c r="AW282" s="315"/>
      <c r="AX282" s="315"/>
      <c r="AY282" s="315"/>
      <c r="AZ282" s="315"/>
      <c r="BA282" s="315"/>
      <c r="BB282" s="315"/>
      <c r="BC282" s="315"/>
      <c r="BD282" s="315"/>
    </row>
    <row r="283" spans="1:56" s="638" customFormat="1" ht="102" customHeight="1">
      <c r="A283" s="635">
        <v>274</v>
      </c>
      <c r="B283" s="646" t="s">
        <v>4285</v>
      </c>
      <c r="C283" s="499" t="s">
        <v>3531</v>
      </c>
      <c r="D283" s="499">
        <v>0</v>
      </c>
      <c r="E283" s="499" t="s">
        <v>6837</v>
      </c>
      <c r="F283" s="330" t="s">
        <v>6743</v>
      </c>
      <c r="G283" s="330" t="s">
        <v>6836</v>
      </c>
      <c r="H283" s="690" t="s">
        <v>4284</v>
      </c>
      <c r="I283" s="635" t="s">
        <v>84</v>
      </c>
      <c r="J283" s="635"/>
      <c r="K283" s="635"/>
      <c r="L283" s="637">
        <v>150</v>
      </c>
      <c r="M283" s="499">
        <v>100</v>
      </c>
      <c r="N283" s="499"/>
      <c r="O283" s="499"/>
      <c r="P283" s="499"/>
      <c r="Q283" s="499"/>
      <c r="R283" s="499"/>
      <c r="S283" s="499"/>
      <c r="T283" s="499"/>
      <c r="U283" s="499">
        <f t="shared" si="12"/>
        <v>0</v>
      </c>
      <c r="V283" s="495">
        <f t="shared" si="13"/>
        <v>250</v>
      </c>
      <c r="W283" s="496"/>
      <c r="X283" s="496"/>
      <c r="Y283" s="496"/>
      <c r="Z283" s="502"/>
      <c r="AA283" s="496"/>
      <c r="AB283" s="496"/>
      <c r="AC283" s="524">
        <v>100</v>
      </c>
      <c r="AD283" s="496"/>
      <c r="AE283" s="547">
        <v>150</v>
      </c>
      <c r="AF283" s="498" t="s">
        <v>3387</v>
      </c>
      <c r="AG283" s="499"/>
      <c r="AH283" s="499"/>
      <c r="AI283" s="499">
        <f t="shared" si="14"/>
        <v>0</v>
      </c>
      <c r="AJ283" s="324"/>
      <c r="AK283" s="316">
        <f>VLOOKUP(B283,'[1]BCDG-CG KT'!C$14:BC$962,53,0)</f>
        <v>0</v>
      </c>
      <c r="AL283" s="316"/>
      <c r="AM283" s="315"/>
      <c r="AN283" s="315"/>
      <c r="AO283" s="315"/>
      <c r="AP283" s="315"/>
      <c r="AQ283" s="315"/>
      <c r="AR283" s="315"/>
      <c r="AS283" s="315"/>
      <c r="AT283" s="315"/>
      <c r="AU283" s="315"/>
      <c r="AV283" s="315"/>
      <c r="AW283" s="315"/>
      <c r="AX283" s="315"/>
      <c r="AY283" s="315"/>
      <c r="AZ283" s="315"/>
      <c r="BA283" s="315"/>
      <c r="BB283" s="315"/>
      <c r="BC283" s="315"/>
      <c r="BD283" s="315"/>
    </row>
    <row r="284" spans="1:56" s="638" customFormat="1" ht="108.75" customHeight="1">
      <c r="A284" s="635">
        <v>276</v>
      </c>
      <c r="B284" s="499" t="s">
        <v>4297</v>
      </c>
      <c r="C284" s="499" t="s">
        <v>4298</v>
      </c>
      <c r="D284" s="499">
        <v>0</v>
      </c>
      <c r="E284" s="499"/>
      <c r="F284" s="324" t="s">
        <v>4299</v>
      </c>
      <c r="G284" s="324"/>
      <c r="H284" s="636" t="s">
        <v>3910</v>
      </c>
      <c r="I284" s="635" t="s">
        <v>84</v>
      </c>
      <c r="J284" s="635"/>
      <c r="K284" s="635"/>
      <c r="L284" s="637">
        <v>50</v>
      </c>
      <c r="M284" s="499"/>
      <c r="N284" s="499"/>
      <c r="O284" s="499"/>
      <c r="P284" s="499"/>
      <c r="Q284" s="499"/>
      <c r="R284" s="499"/>
      <c r="S284" s="499"/>
      <c r="T284" s="499"/>
      <c r="U284" s="499">
        <f t="shared" si="12"/>
        <v>0</v>
      </c>
      <c r="V284" s="495">
        <f t="shared" si="13"/>
        <v>115</v>
      </c>
      <c r="W284" s="496"/>
      <c r="X284" s="496"/>
      <c r="Y284" s="496"/>
      <c r="Z284" s="502"/>
      <c r="AA284" s="496"/>
      <c r="AB284" s="496"/>
      <c r="AC284" s="496">
        <v>15</v>
      </c>
      <c r="AD284" s="496"/>
      <c r="AE284" s="547">
        <v>100</v>
      </c>
      <c r="AF284" s="498"/>
      <c r="AG284" s="499"/>
      <c r="AH284" s="499"/>
      <c r="AI284" s="499">
        <f t="shared" si="14"/>
        <v>0</v>
      </c>
      <c r="AJ284" s="324"/>
      <c r="AK284" s="316">
        <f>VLOOKUP(B284,'[1]BCDG-CG KT'!C$14:BC$962,53,0)</f>
        <v>0</v>
      </c>
      <c r="AL284" s="316"/>
      <c r="AM284" s="315"/>
      <c r="AN284" s="315"/>
      <c r="AO284" s="315"/>
      <c r="AP284" s="315"/>
      <c r="AQ284" s="315"/>
      <c r="AR284" s="315"/>
      <c r="AS284" s="315"/>
      <c r="AT284" s="315"/>
      <c r="AU284" s="315"/>
      <c r="AV284" s="315"/>
      <c r="AW284" s="315"/>
      <c r="AX284" s="315"/>
      <c r="AY284" s="315"/>
      <c r="AZ284" s="315"/>
      <c r="BA284" s="315"/>
      <c r="BB284" s="315"/>
      <c r="BC284" s="315"/>
      <c r="BD284" s="315"/>
    </row>
    <row r="285" spans="1:56" s="638" customFormat="1" ht="165" customHeight="1">
      <c r="A285" s="635">
        <v>278</v>
      </c>
      <c r="B285" s="499" t="s">
        <v>4303</v>
      </c>
      <c r="C285" s="499" t="s">
        <v>4304</v>
      </c>
      <c r="D285" s="499">
        <v>0</v>
      </c>
      <c r="E285" s="499"/>
      <c r="F285" s="324" t="s">
        <v>4305</v>
      </c>
      <c r="G285" s="324"/>
      <c r="H285" s="636">
        <v>0</v>
      </c>
      <c r="I285" s="635" t="s">
        <v>2594</v>
      </c>
      <c r="J285" s="635"/>
      <c r="K285" s="635"/>
      <c r="L285" s="637">
        <v>5</v>
      </c>
      <c r="M285" s="499"/>
      <c r="N285" s="499"/>
      <c r="O285" s="499"/>
      <c r="P285" s="499"/>
      <c r="Q285" s="499"/>
      <c r="R285" s="499"/>
      <c r="S285" s="499"/>
      <c r="T285" s="499"/>
      <c r="U285" s="499">
        <f t="shared" si="12"/>
        <v>0</v>
      </c>
      <c r="V285" s="495">
        <f t="shared" si="13"/>
        <v>5</v>
      </c>
      <c r="W285" s="496"/>
      <c r="X285" s="496"/>
      <c r="Y285" s="496">
        <v>5</v>
      </c>
      <c r="Z285" s="502"/>
      <c r="AA285" s="496"/>
      <c r="AB285" s="496"/>
      <c r="AC285" s="496"/>
      <c r="AD285" s="496"/>
      <c r="AE285" s="496"/>
      <c r="AF285" s="498"/>
      <c r="AG285" s="499"/>
      <c r="AH285" s="499"/>
      <c r="AI285" s="499">
        <f t="shared" si="14"/>
        <v>0</v>
      </c>
      <c r="AJ285" s="324"/>
      <c r="AK285" s="316" t="str">
        <f>VLOOKUP(B285,'[1]BCDG-CG KT'!C$14:BC$962,53,0)</f>
        <v xml:space="preserve">HSMT : Thiết kế kiểu van tự động đáp ứng các mức áp lực khác nhau, không cần sử dụng dụng cụ điều chỉnh bên ngoài. 
HSDT :  Thiết kế kiểu van có thể đáp ứng các mức áp lực khác nhau, sử dụng dụng cụ điều chỉnh bên ngoài. </v>
      </c>
      <c r="AL285" s="316"/>
      <c r="AM285" s="315"/>
      <c r="AN285" s="315"/>
      <c r="AO285" s="315"/>
      <c r="AP285" s="315"/>
      <c r="AQ285" s="315"/>
      <c r="AR285" s="315"/>
      <c r="AS285" s="315"/>
      <c r="AT285" s="315"/>
      <c r="AU285" s="315"/>
      <c r="AV285" s="315"/>
      <c r="AW285" s="315"/>
      <c r="AX285" s="315"/>
      <c r="AY285" s="315"/>
      <c r="AZ285" s="315"/>
      <c r="BA285" s="315"/>
      <c r="BB285" s="315"/>
      <c r="BC285" s="315"/>
      <c r="BD285" s="315"/>
    </row>
    <row r="286" spans="1:56" s="638" customFormat="1" ht="94.5" customHeight="1">
      <c r="A286" s="635">
        <v>279</v>
      </c>
      <c r="B286" s="499" t="s">
        <v>4306</v>
      </c>
      <c r="C286" s="499" t="s">
        <v>4307</v>
      </c>
      <c r="D286" s="499">
        <v>0</v>
      </c>
      <c r="E286" s="499"/>
      <c r="F286" s="324" t="s">
        <v>4308</v>
      </c>
      <c r="G286" s="324"/>
      <c r="H286" s="636">
        <v>0</v>
      </c>
      <c r="I286" s="635" t="s">
        <v>2594</v>
      </c>
      <c r="J286" s="635"/>
      <c r="K286" s="635"/>
      <c r="L286" s="637">
        <v>5</v>
      </c>
      <c r="M286" s="499"/>
      <c r="N286" s="499"/>
      <c r="O286" s="499"/>
      <c r="P286" s="499"/>
      <c r="Q286" s="499"/>
      <c r="R286" s="499"/>
      <c r="S286" s="499"/>
      <c r="T286" s="499"/>
      <c r="U286" s="499">
        <f t="shared" si="12"/>
        <v>0</v>
      </c>
      <c r="V286" s="495">
        <f t="shared" si="13"/>
        <v>5</v>
      </c>
      <c r="W286" s="496"/>
      <c r="X286" s="496"/>
      <c r="Y286" s="496">
        <v>5</v>
      </c>
      <c r="Z286" s="502"/>
      <c r="AA286" s="496"/>
      <c r="AB286" s="496"/>
      <c r="AC286" s="496"/>
      <c r="AD286" s="496"/>
      <c r="AE286" s="496"/>
      <c r="AF286" s="498"/>
      <c r="AG286" s="499"/>
      <c r="AH286" s="499"/>
      <c r="AI286" s="499">
        <f t="shared" si="14"/>
        <v>0</v>
      </c>
      <c r="AJ286" s="324"/>
      <c r="AK286" s="316">
        <f>VLOOKUP(B286,'[1]BCDG-CG KT'!C$14:BC$962,53,0)</f>
        <v>0</v>
      </c>
      <c r="AL286" s="316"/>
      <c r="AM286" s="315"/>
      <c r="AN286" s="315"/>
      <c r="AO286" s="315"/>
      <c r="AP286" s="315"/>
      <c r="AQ286" s="315"/>
      <c r="AR286" s="315"/>
      <c r="AS286" s="315"/>
      <c r="AT286" s="315"/>
      <c r="AU286" s="315"/>
      <c r="AV286" s="315"/>
      <c r="AW286" s="315"/>
      <c r="AX286" s="315"/>
      <c r="AY286" s="315"/>
      <c r="AZ286" s="315"/>
      <c r="BA286" s="315"/>
      <c r="BB286" s="315"/>
      <c r="BC286" s="315"/>
      <c r="BD286" s="315"/>
    </row>
    <row r="287" spans="1:56" s="638" customFormat="1" ht="126" customHeight="1">
      <c r="A287" s="635">
        <v>280</v>
      </c>
      <c r="B287" s="499" t="s">
        <v>4309</v>
      </c>
      <c r="C287" s="499" t="s">
        <v>4310</v>
      </c>
      <c r="D287" s="499">
        <v>0</v>
      </c>
      <c r="E287" s="499"/>
      <c r="F287" s="324" t="s">
        <v>4311</v>
      </c>
      <c r="G287" s="324"/>
      <c r="H287" s="636">
        <v>0</v>
      </c>
      <c r="I287" s="635" t="s">
        <v>2594</v>
      </c>
      <c r="J287" s="635"/>
      <c r="K287" s="635"/>
      <c r="L287" s="637">
        <v>3</v>
      </c>
      <c r="M287" s="499"/>
      <c r="N287" s="499"/>
      <c r="O287" s="499"/>
      <c r="P287" s="499"/>
      <c r="Q287" s="499"/>
      <c r="R287" s="499"/>
      <c r="S287" s="499"/>
      <c r="T287" s="499"/>
      <c r="U287" s="499">
        <f t="shared" si="12"/>
        <v>0</v>
      </c>
      <c r="V287" s="495">
        <f t="shared" si="13"/>
        <v>5</v>
      </c>
      <c r="W287" s="496"/>
      <c r="X287" s="496"/>
      <c r="Y287" s="496">
        <v>5</v>
      </c>
      <c r="Z287" s="502"/>
      <c r="AA287" s="496"/>
      <c r="AB287" s="496"/>
      <c r="AC287" s="496"/>
      <c r="AD287" s="496"/>
      <c r="AE287" s="496"/>
      <c r="AF287" s="498"/>
      <c r="AG287" s="499"/>
      <c r="AH287" s="499"/>
      <c r="AI287" s="499">
        <f t="shared" si="14"/>
        <v>0</v>
      </c>
      <c r="AJ287" s="324"/>
      <c r="AK287" s="316" t="str">
        <f>VLOOKUP(B287,'[1]BCDG-CG KT'!C$14:BC$962,53,0)</f>
        <v>Khác thông số :
 HSMT : kim cùn cỡ 22G
 HSDT : kim cùn cỡ 20G</v>
      </c>
      <c r="AL287" s="316"/>
      <c r="AM287" s="315"/>
      <c r="AN287" s="315"/>
      <c r="AO287" s="315"/>
      <c r="AP287" s="315"/>
      <c r="AQ287" s="315"/>
      <c r="AR287" s="315"/>
      <c r="AS287" s="315"/>
      <c r="AT287" s="315"/>
      <c r="AU287" s="315"/>
      <c r="AV287" s="315"/>
      <c r="AW287" s="315"/>
      <c r="AX287" s="315"/>
      <c r="AY287" s="315"/>
      <c r="AZ287" s="315"/>
      <c r="BA287" s="315"/>
      <c r="BB287" s="315"/>
      <c r="BC287" s="315"/>
      <c r="BD287" s="315"/>
    </row>
    <row r="288" spans="1:56" s="638" customFormat="1" ht="110.25" customHeight="1">
      <c r="A288" s="635">
        <v>281</v>
      </c>
      <c r="B288" s="499" t="s">
        <v>4312</v>
      </c>
      <c r="C288" s="499" t="s">
        <v>4313</v>
      </c>
      <c r="D288" s="499">
        <v>0</v>
      </c>
      <c r="E288" s="499"/>
      <c r="F288" s="324" t="s">
        <v>4314</v>
      </c>
      <c r="G288" s="324"/>
      <c r="H288" s="636">
        <v>0</v>
      </c>
      <c r="I288" s="635" t="s">
        <v>84</v>
      </c>
      <c r="J288" s="635"/>
      <c r="K288" s="635"/>
      <c r="L288" s="637">
        <v>5</v>
      </c>
      <c r="M288" s="499"/>
      <c r="N288" s="499"/>
      <c r="O288" s="499"/>
      <c r="P288" s="499"/>
      <c r="Q288" s="499"/>
      <c r="R288" s="499"/>
      <c r="S288" s="499"/>
      <c r="T288" s="499"/>
      <c r="U288" s="499">
        <f t="shared" si="12"/>
        <v>0</v>
      </c>
      <c r="V288" s="495">
        <f t="shared" si="13"/>
        <v>20</v>
      </c>
      <c r="W288" s="496"/>
      <c r="X288" s="496"/>
      <c r="Y288" s="496">
        <v>20</v>
      </c>
      <c r="Z288" s="502"/>
      <c r="AA288" s="496"/>
      <c r="AB288" s="496"/>
      <c r="AC288" s="496"/>
      <c r="AD288" s="496"/>
      <c r="AE288" s="496"/>
      <c r="AF288" s="498"/>
      <c r="AG288" s="499"/>
      <c r="AH288" s="499"/>
      <c r="AI288" s="499">
        <f t="shared" si="14"/>
        <v>0</v>
      </c>
      <c r="AJ288" s="324"/>
      <c r="AK288" s="316">
        <f>VLOOKUP(B288,'[1]BCDG-CG KT'!C$14:BC$962,53,0)</f>
        <v>0</v>
      </c>
      <c r="AL288" s="316"/>
      <c r="AM288" s="315"/>
      <c r="AN288" s="315"/>
      <c r="AO288" s="315"/>
      <c r="AP288" s="315"/>
      <c r="AQ288" s="315"/>
      <c r="AR288" s="315"/>
      <c r="AS288" s="315"/>
      <c r="AT288" s="315"/>
      <c r="AU288" s="315"/>
      <c r="AV288" s="315"/>
      <c r="AW288" s="315"/>
      <c r="AX288" s="315"/>
      <c r="AY288" s="315"/>
      <c r="AZ288" s="315"/>
      <c r="BA288" s="315"/>
      <c r="BB288" s="315"/>
      <c r="BC288" s="315"/>
      <c r="BD288" s="315"/>
    </row>
    <row r="289" spans="1:56" s="638" customFormat="1" ht="78.75" customHeight="1">
      <c r="A289" s="635">
        <v>282</v>
      </c>
      <c r="B289" s="499" t="s">
        <v>4315</v>
      </c>
      <c r="C289" s="499" t="s">
        <v>4316</v>
      </c>
      <c r="D289" s="499">
        <v>0</v>
      </c>
      <c r="E289" s="499"/>
      <c r="F289" s="324" t="s">
        <v>4317</v>
      </c>
      <c r="G289" s="324"/>
      <c r="H289" s="636">
        <v>0</v>
      </c>
      <c r="I289" s="635" t="s">
        <v>606</v>
      </c>
      <c r="J289" s="635"/>
      <c r="K289" s="635"/>
      <c r="L289" s="637">
        <v>2</v>
      </c>
      <c r="M289" s="499"/>
      <c r="N289" s="499"/>
      <c r="O289" s="499"/>
      <c r="P289" s="499"/>
      <c r="Q289" s="499"/>
      <c r="R289" s="499"/>
      <c r="S289" s="499"/>
      <c r="T289" s="499"/>
      <c r="U289" s="499">
        <f t="shared" si="12"/>
        <v>0</v>
      </c>
      <c r="V289" s="495">
        <f t="shared" si="13"/>
        <v>20</v>
      </c>
      <c r="W289" s="496"/>
      <c r="X289" s="496"/>
      <c r="Y289" s="496">
        <v>20</v>
      </c>
      <c r="Z289" s="502"/>
      <c r="AA289" s="496"/>
      <c r="AB289" s="496"/>
      <c r="AC289" s="496"/>
      <c r="AD289" s="496"/>
      <c r="AE289" s="496"/>
      <c r="AF289" s="498"/>
      <c r="AG289" s="499"/>
      <c r="AH289" s="499"/>
      <c r="AI289" s="499">
        <f t="shared" si="14"/>
        <v>0</v>
      </c>
      <c r="AJ289" s="324"/>
      <c r="AK289" s="316">
        <f>VLOOKUP(B289,'[1]BCDG-CG KT'!C$14:BC$962,53,0)</f>
        <v>0</v>
      </c>
      <c r="AL289" s="316"/>
      <c r="AM289" s="315"/>
      <c r="AN289" s="315"/>
      <c r="AO289" s="315"/>
      <c r="AP289" s="315"/>
      <c r="AQ289" s="315"/>
      <c r="AR289" s="315"/>
      <c r="AS289" s="315"/>
      <c r="AT289" s="315"/>
      <c r="AU289" s="315"/>
      <c r="AV289" s="315"/>
      <c r="AW289" s="315"/>
      <c r="AX289" s="315"/>
      <c r="AY289" s="315"/>
      <c r="AZ289" s="315"/>
      <c r="BA289" s="315"/>
      <c r="BB289" s="315"/>
      <c r="BC289" s="315"/>
      <c r="BD289" s="315"/>
    </row>
    <row r="290" spans="1:56" s="638" customFormat="1" ht="78.75" customHeight="1">
      <c r="A290" s="635">
        <v>283</v>
      </c>
      <c r="B290" s="499" t="s">
        <v>4322</v>
      </c>
      <c r="C290" s="499" t="s">
        <v>4323</v>
      </c>
      <c r="D290" s="499">
        <v>0</v>
      </c>
      <c r="E290" s="499"/>
      <c r="F290" s="324" t="s">
        <v>4324</v>
      </c>
      <c r="G290" s="324"/>
      <c r="H290" s="636" t="s">
        <v>4321</v>
      </c>
      <c r="I290" s="635" t="s">
        <v>84</v>
      </c>
      <c r="J290" s="635"/>
      <c r="K290" s="635"/>
      <c r="L290" s="637">
        <v>5</v>
      </c>
      <c r="M290" s="499"/>
      <c r="N290" s="499"/>
      <c r="O290" s="499"/>
      <c r="P290" s="499"/>
      <c r="Q290" s="499"/>
      <c r="R290" s="499"/>
      <c r="S290" s="499"/>
      <c r="T290" s="499"/>
      <c r="U290" s="499">
        <f t="shared" si="12"/>
        <v>0</v>
      </c>
      <c r="V290" s="495">
        <f t="shared" si="13"/>
        <v>10</v>
      </c>
      <c r="W290" s="496"/>
      <c r="X290" s="496"/>
      <c r="Y290" s="496">
        <v>10</v>
      </c>
      <c r="Z290" s="502"/>
      <c r="AA290" s="496"/>
      <c r="AB290" s="496"/>
      <c r="AC290" s="496"/>
      <c r="AD290" s="496"/>
      <c r="AE290" s="496"/>
      <c r="AF290" s="498"/>
      <c r="AG290" s="499"/>
      <c r="AH290" s="499"/>
      <c r="AI290" s="499">
        <f t="shared" si="14"/>
        <v>0</v>
      </c>
      <c r="AJ290" s="324"/>
      <c r="AK290" s="316">
        <f>VLOOKUP(B290,'[1]BCDG-CG KT'!C$14:BC$962,53,0)</f>
        <v>0</v>
      </c>
      <c r="AL290" s="316"/>
      <c r="AM290" s="315"/>
      <c r="AN290" s="315"/>
      <c r="AO290" s="315"/>
      <c r="AP290" s="315"/>
      <c r="AQ290" s="315"/>
      <c r="AR290" s="315"/>
      <c r="AS290" s="315"/>
      <c r="AT290" s="315"/>
      <c r="AU290" s="315"/>
      <c r="AV290" s="315"/>
      <c r="AW290" s="315"/>
      <c r="AX290" s="315"/>
      <c r="AY290" s="315"/>
      <c r="AZ290" s="315"/>
      <c r="BA290" s="315"/>
      <c r="BB290" s="315"/>
      <c r="BC290" s="315"/>
      <c r="BD290" s="315"/>
    </row>
    <row r="291" spans="1:56" s="638" customFormat="1" ht="157.5" customHeight="1">
      <c r="A291" s="635">
        <v>284</v>
      </c>
      <c r="B291" s="499" t="s">
        <v>4339</v>
      </c>
      <c r="C291" s="499" t="s">
        <v>4340</v>
      </c>
      <c r="D291" s="499">
        <v>0</v>
      </c>
      <c r="E291" s="499"/>
      <c r="F291" s="324" t="s">
        <v>4341</v>
      </c>
      <c r="G291" s="324"/>
      <c r="H291" s="636" t="s">
        <v>3700</v>
      </c>
      <c r="I291" s="635" t="s">
        <v>84</v>
      </c>
      <c r="J291" s="635"/>
      <c r="K291" s="635"/>
      <c r="L291" s="637">
        <v>20</v>
      </c>
      <c r="M291" s="499"/>
      <c r="N291" s="499"/>
      <c r="O291" s="499"/>
      <c r="P291" s="499"/>
      <c r="Q291" s="499"/>
      <c r="R291" s="499"/>
      <c r="S291" s="499"/>
      <c r="T291" s="499"/>
      <c r="U291" s="499">
        <f t="shared" si="12"/>
        <v>0</v>
      </c>
      <c r="V291" s="495">
        <f t="shared" si="13"/>
        <v>20</v>
      </c>
      <c r="W291" s="496"/>
      <c r="X291" s="496"/>
      <c r="Y291" s="496">
        <v>20</v>
      </c>
      <c r="Z291" s="502"/>
      <c r="AA291" s="496"/>
      <c r="AB291" s="496"/>
      <c r="AC291" s="496"/>
      <c r="AD291" s="496"/>
      <c r="AE291" s="496"/>
      <c r="AF291" s="498"/>
      <c r="AG291" s="499"/>
      <c r="AH291" s="499"/>
      <c r="AI291" s="499">
        <f t="shared" si="14"/>
        <v>0</v>
      </c>
      <c r="AJ291" s="324"/>
      <c r="AK291" s="316">
        <f>VLOOKUP(B291,'[1]BCDG-CG KT'!C$14:BC$962,53,0)</f>
        <v>0</v>
      </c>
      <c r="AL291" s="316"/>
      <c r="AM291" s="315"/>
      <c r="AN291" s="315"/>
      <c r="AO291" s="315"/>
      <c r="AP291" s="315"/>
      <c r="AQ291" s="315"/>
      <c r="AR291" s="315"/>
      <c r="AS291" s="315"/>
      <c r="AT291" s="315"/>
      <c r="AU291" s="315"/>
      <c r="AV291" s="315"/>
      <c r="AW291" s="315"/>
      <c r="AX291" s="315"/>
      <c r="AY291" s="315"/>
      <c r="AZ291" s="315"/>
      <c r="BA291" s="315"/>
      <c r="BB291" s="315"/>
      <c r="BC291" s="315"/>
      <c r="BD291" s="315"/>
    </row>
    <row r="292" spans="1:56" s="638" customFormat="1" ht="126" customHeight="1">
      <c r="A292" s="635">
        <v>285</v>
      </c>
      <c r="B292" s="499" t="s">
        <v>4345</v>
      </c>
      <c r="C292" s="499" t="s">
        <v>4346</v>
      </c>
      <c r="D292" s="499">
        <v>0</v>
      </c>
      <c r="E292" s="499"/>
      <c r="F292" s="324" t="s">
        <v>4347</v>
      </c>
      <c r="G292" s="324"/>
      <c r="H292" s="636" t="s">
        <v>3518</v>
      </c>
      <c r="I292" s="635" t="s">
        <v>84</v>
      </c>
      <c r="J292" s="635"/>
      <c r="K292" s="635"/>
      <c r="L292" s="637">
        <v>5</v>
      </c>
      <c r="M292" s="499"/>
      <c r="N292" s="499"/>
      <c r="O292" s="499"/>
      <c r="P292" s="499"/>
      <c r="Q292" s="499"/>
      <c r="R292" s="499"/>
      <c r="S292" s="499"/>
      <c r="T292" s="499"/>
      <c r="U292" s="499">
        <f t="shared" si="12"/>
        <v>0</v>
      </c>
      <c r="V292" s="495">
        <f t="shared" si="13"/>
        <v>40</v>
      </c>
      <c r="W292" s="496"/>
      <c r="X292" s="496"/>
      <c r="Y292" s="496">
        <v>40</v>
      </c>
      <c r="Z292" s="502"/>
      <c r="AA292" s="496"/>
      <c r="AB292" s="496"/>
      <c r="AC292" s="496"/>
      <c r="AD292" s="496"/>
      <c r="AE292" s="496"/>
      <c r="AF292" s="498"/>
      <c r="AG292" s="499"/>
      <c r="AH292" s="499"/>
      <c r="AI292" s="499">
        <f t="shared" si="14"/>
        <v>0</v>
      </c>
      <c r="AJ292" s="324"/>
      <c r="AK292" s="316">
        <f>VLOOKUP(B292,'[1]BCDG-CG KT'!C$14:BC$962,53,0)</f>
        <v>0</v>
      </c>
      <c r="AL292" s="316"/>
      <c r="AM292" s="315"/>
      <c r="AN292" s="315"/>
      <c r="AO292" s="315"/>
      <c r="AP292" s="315"/>
      <c r="AQ292" s="315"/>
      <c r="AR292" s="315"/>
      <c r="AS292" s="315"/>
      <c r="AT292" s="315"/>
      <c r="AU292" s="315"/>
      <c r="AV292" s="315"/>
      <c r="AW292" s="315"/>
      <c r="AX292" s="315"/>
      <c r="AY292" s="315"/>
      <c r="AZ292" s="315"/>
      <c r="BA292" s="315"/>
      <c r="BB292" s="315"/>
      <c r="BC292" s="315"/>
      <c r="BD292" s="315"/>
    </row>
    <row r="293" spans="1:56" s="638" customFormat="1" ht="141.75" customHeight="1">
      <c r="A293" s="635">
        <v>286</v>
      </c>
      <c r="B293" s="499" t="s">
        <v>4354</v>
      </c>
      <c r="C293" s="499" t="s">
        <v>4355</v>
      </c>
      <c r="D293" s="499">
        <v>0</v>
      </c>
      <c r="E293" s="499"/>
      <c r="F293" s="324" t="s">
        <v>4356</v>
      </c>
      <c r="G293" s="324"/>
      <c r="H293" s="636" t="s">
        <v>4357</v>
      </c>
      <c r="I293" s="635" t="s">
        <v>2594</v>
      </c>
      <c r="J293" s="635"/>
      <c r="K293" s="635"/>
      <c r="L293" s="637">
        <v>5</v>
      </c>
      <c r="M293" s="499"/>
      <c r="N293" s="499"/>
      <c r="O293" s="499"/>
      <c r="P293" s="499"/>
      <c r="Q293" s="499"/>
      <c r="R293" s="499"/>
      <c r="S293" s="499"/>
      <c r="T293" s="499"/>
      <c r="U293" s="499">
        <f t="shared" si="12"/>
        <v>0</v>
      </c>
      <c r="V293" s="495">
        <f t="shared" si="13"/>
        <v>20</v>
      </c>
      <c r="W293" s="496"/>
      <c r="X293" s="496"/>
      <c r="Y293" s="496">
        <v>20</v>
      </c>
      <c r="Z293" s="502"/>
      <c r="AA293" s="496"/>
      <c r="AB293" s="496"/>
      <c r="AC293" s="496"/>
      <c r="AD293" s="496"/>
      <c r="AE293" s="496"/>
      <c r="AF293" s="498"/>
      <c r="AG293" s="499"/>
      <c r="AH293" s="499"/>
      <c r="AI293" s="499">
        <f t="shared" si="14"/>
        <v>0</v>
      </c>
      <c r="AJ293" s="324"/>
      <c r="AK293" s="316">
        <f>VLOOKUP(B293,'[1]BCDG-CG KT'!C$14:BC$962,53,0)</f>
        <v>0</v>
      </c>
      <c r="AL293" s="316"/>
      <c r="AM293" s="315"/>
      <c r="AN293" s="315"/>
      <c r="AO293" s="315"/>
      <c r="AP293" s="315"/>
      <c r="AQ293" s="315"/>
      <c r="AR293" s="315"/>
      <c r="AS293" s="315"/>
      <c r="AT293" s="315"/>
      <c r="AU293" s="315"/>
      <c r="AV293" s="315"/>
      <c r="AW293" s="315"/>
      <c r="AX293" s="315"/>
      <c r="AY293" s="315"/>
      <c r="AZ293" s="315"/>
      <c r="BA293" s="315"/>
      <c r="BB293" s="315"/>
      <c r="BC293" s="315"/>
      <c r="BD293" s="315"/>
    </row>
    <row r="294" spans="1:56" s="638" customFormat="1" ht="220.5" customHeight="1">
      <c r="A294" s="635">
        <v>287</v>
      </c>
      <c r="B294" s="499" t="s">
        <v>4361</v>
      </c>
      <c r="C294" s="499" t="s">
        <v>4362</v>
      </c>
      <c r="D294" s="499">
        <v>0</v>
      </c>
      <c r="E294" s="499"/>
      <c r="F294" s="324" t="s">
        <v>4363</v>
      </c>
      <c r="G294" s="324"/>
      <c r="H294" s="636" t="s">
        <v>3518</v>
      </c>
      <c r="I294" s="635" t="s">
        <v>84</v>
      </c>
      <c r="J294" s="635"/>
      <c r="K294" s="635"/>
      <c r="L294" s="637">
        <v>7</v>
      </c>
      <c r="M294" s="499"/>
      <c r="N294" s="499"/>
      <c r="O294" s="499"/>
      <c r="P294" s="499"/>
      <c r="Q294" s="499"/>
      <c r="R294" s="499"/>
      <c r="S294" s="499"/>
      <c r="T294" s="499"/>
      <c r="U294" s="499">
        <f t="shared" si="12"/>
        <v>0</v>
      </c>
      <c r="V294" s="495">
        <f t="shared" si="13"/>
        <v>20</v>
      </c>
      <c r="W294" s="496"/>
      <c r="X294" s="496"/>
      <c r="Y294" s="496">
        <v>20</v>
      </c>
      <c r="Z294" s="502"/>
      <c r="AA294" s="496"/>
      <c r="AB294" s="496"/>
      <c r="AC294" s="496"/>
      <c r="AD294" s="496"/>
      <c r="AE294" s="496"/>
      <c r="AF294" s="498"/>
      <c r="AG294" s="499"/>
      <c r="AH294" s="499"/>
      <c r="AI294" s="499">
        <f t="shared" si="14"/>
        <v>0</v>
      </c>
      <c r="AJ294" s="324"/>
      <c r="AK294" s="316">
        <f>VLOOKUP(B294,'[1]BCDG-CG KT'!C$14:BC$962,53,0)</f>
        <v>0</v>
      </c>
      <c r="AL294" s="316"/>
      <c r="AM294" s="315"/>
      <c r="AN294" s="315"/>
      <c r="AO294" s="315"/>
      <c r="AP294" s="315"/>
      <c r="AQ294" s="315"/>
      <c r="AR294" s="315"/>
      <c r="AS294" s="315"/>
      <c r="AT294" s="315"/>
      <c r="AU294" s="315"/>
      <c r="AV294" s="315"/>
      <c r="AW294" s="315"/>
      <c r="AX294" s="315"/>
      <c r="AY294" s="315"/>
      <c r="AZ294" s="315"/>
      <c r="BA294" s="315"/>
      <c r="BB294" s="315"/>
      <c r="BC294" s="315"/>
      <c r="BD294" s="315"/>
    </row>
    <row r="295" spans="1:56" s="638" customFormat="1" ht="157.5" customHeight="1">
      <c r="A295" s="635">
        <v>288</v>
      </c>
      <c r="B295" s="499" t="s">
        <v>4364</v>
      </c>
      <c r="C295" s="499" t="s">
        <v>4365</v>
      </c>
      <c r="D295" s="499">
        <v>0</v>
      </c>
      <c r="E295" s="499"/>
      <c r="F295" s="324" t="s">
        <v>4366</v>
      </c>
      <c r="G295" s="324"/>
      <c r="H295" s="636" t="s">
        <v>3518</v>
      </c>
      <c r="I295" s="635" t="s">
        <v>84</v>
      </c>
      <c r="J295" s="635"/>
      <c r="K295" s="635"/>
      <c r="L295" s="637">
        <v>20</v>
      </c>
      <c r="M295" s="499"/>
      <c r="N295" s="499"/>
      <c r="O295" s="499"/>
      <c r="P295" s="499"/>
      <c r="Q295" s="499"/>
      <c r="R295" s="499"/>
      <c r="S295" s="499"/>
      <c r="T295" s="499"/>
      <c r="U295" s="499">
        <f t="shared" si="12"/>
        <v>0</v>
      </c>
      <c r="V295" s="495">
        <f t="shared" si="13"/>
        <v>100</v>
      </c>
      <c r="W295" s="496"/>
      <c r="X295" s="496"/>
      <c r="Y295" s="496">
        <v>100</v>
      </c>
      <c r="Z295" s="502"/>
      <c r="AA295" s="496"/>
      <c r="AB295" s="496"/>
      <c r="AC295" s="496"/>
      <c r="AD295" s="496"/>
      <c r="AE295" s="496"/>
      <c r="AF295" s="498"/>
      <c r="AG295" s="499"/>
      <c r="AH295" s="499"/>
      <c r="AI295" s="499">
        <f t="shared" si="14"/>
        <v>0</v>
      </c>
      <c r="AJ295" s="324"/>
      <c r="AK295" s="316">
        <f>VLOOKUP(B295,'[1]BCDG-CG KT'!C$14:BC$962,53,0)</f>
        <v>0</v>
      </c>
      <c r="AL295" s="316"/>
      <c r="AM295" s="315"/>
      <c r="AN295" s="315"/>
      <c r="AO295" s="315"/>
      <c r="AP295" s="315"/>
      <c r="AQ295" s="315"/>
      <c r="AR295" s="315"/>
      <c r="AS295" s="315"/>
      <c r="AT295" s="315"/>
      <c r="AU295" s="315"/>
      <c r="AV295" s="315"/>
      <c r="AW295" s="315"/>
      <c r="AX295" s="315"/>
      <c r="AY295" s="315"/>
      <c r="AZ295" s="315"/>
      <c r="BA295" s="315"/>
      <c r="BB295" s="315"/>
      <c r="BC295" s="315"/>
      <c r="BD295" s="315"/>
    </row>
    <row r="296" spans="1:56" s="638" customFormat="1" ht="78.75" customHeight="1">
      <c r="A296" s="635">
        <v>289</v>
      </c>
      <c r="B296" s="499" t="s">
        <v>4370</v>
      </c>
      <c r="C296" s="499" t="s">
        <v>4371</v>
      </c>
      <c r="D296" s="499">
        <v>0</v>
      </c>
      <c r="E296" s="499"/>
      <c r="F296" s="324" t="s">
        <v>4372</v>
      </c>
      <c r="G296" s="324"/>
      <c r="H296" s="636" t="s">
        <v>3518</v>
      </c>
      <c r="I296" s="635" t="s">
        <v>84</v>
      </c>
      <c r="J296" s="635"/>
      <c r="K296" s="635"/>
      <c r="L296" s="637">
        <v>10</v>
      </c>
      <c r="M296" s="499"/>
      <c r="N296" s="499"/>
      <c r="O296" s="499"/>
      <c r="P296" s="499"/>
      <c r="Q296" s="499"/>
      <c r="R296" s="499"/>
      <c r="S296" s="499"/>
      <c r="T296" s="499"/>
      <c r="U296" s="499">
        <f t="shared" si="12"/>
        <v>0</v>
      </c>
      <c r="V296" s="495">
        <f t="shared" si="13"/>
        <v>150</v>
      </c>
      <c r="W296" s="496"/>
      <c r="X296" s="496"/>
      <c r="Y296" s="496">
        <v>150</v>
      </c>
      <c r="Z296" s="502"/>
      <c r="AA296" s="496"/>
      <c r="AB296" s="496"/>
      <c r="AC296" s="496"/>
      <c r="AD296" s="496"/>
      <c r="AE296" s="496"/>
      <c r="AF296" s="498"/>
      <c r="AG296" s="499"/>
      <c r="AH296" s="499"/>
      <c r="AI296" s="499">
        <f t="shared" si="14"/>
        <v>0</v>
      </c>
      <c r="AJ296" s="324"/>
      <c r="AK296" s="316">
        <f>VLOOKUP(B296,'[1]BCDG-CG KT'!C$14:BC$962,53,0)</f>
        <v>0</v>
      </c>
      <c r="AL296" s="316"/>
      <c r="AM296" s="315"/>
      <c r="AN296" s="315"/>
      <c r="AO296" s="315"/>
      <c r="AP296" s="315"/>
      <c r="AQ296" s="315"/>
      <c r="AR296" s="315"/>
      <c r="AS296" s="315"/>
      <c r="AT296" s="315"/>
      <c r="AU296" s="315"/>
      <c r="AV296" s="315"/>
      <c r="AW296" s="315"/>
      <c r="AX296" s="315"/>
      <c r="AY296" s="315"/>
      <c r="AZ296" s="315"/>
      <c r="BA296" s="315"/>
      <c r="BB296" s="315"/>
      <c r="BC296" s="315"/>
      <c r="BD296" s="315"/>
    </row>
    <row r="297" spans="1:56" s="638" customFormat="1" ht="315" customHeight="1">
      <c r="A297" s="635">
        <v>290</v>
      </c>
      <c r="B297" s="499" t="s">
        <v>4376</v>
      </c>
      <c r="C297" s="499" t="s">
        <v>4377</v>
      </c>
      <c r="D297" s="499">
        <v>0</v>
      </c>
      <c r="E297" s="499"/>
      <c r="F297" s="654" t="s">
        <v>4378</v>
      </c>
      <c r="G297" s="720" t="s">
        <v>6811</v>
      </c>
      <c r="H297" s="636" t="s">
        <v>3345</v>
      </c>
      <c r="I297" s="635" t="s">
        <v>84</v>
      </c>
      <c r="J297" s="635"/>
      <c r="K297" s="635"/>
      <c r="L297" s="637">
        <v>500</v>
      </c>
      <c r="M297" s="499"/>
      <c r="N297" s="499"/>
      <c r="O297" s="499"/>
      <c r="P297" s="499"/>
      <c r="Q297" s="499"/>
      <c r="R297" s="499"/>
      <c r="S297" s="499"/>
      <c r="T297" s="499"/>
      <c r="U297" s="499">
        <f t="shared" si="12"/>
        <v>0</v>
      </c>
      <c r="V297" s="495">
        <f t="shared" si="13"/>
        <v>1300</v>
      </c>
      <c r="W297" s="496">
        <v>1300</v>
      </c>
      <c r="X297" s="496"/>
      <c r="Y297" s="496"/>
      <c r="Z297" s="502"/>
      <c r="AA297" s="496"/>
      <c r="AB297" s="496"/>
      <c r="AC297" s="496"/>
      <c r="AD297" s="496"/>
      <c r="AE297" s="547"/>
      <c r="AF297" s="498" t="s">
        <v>3526</v>
      </c>
      <c r="AG297" s="499"/>
      <c r="AH297" s="499"/>
      <c r="AI297" s="499">
        <f t="shared" si="14"/>
        <v>0</v>
      </c>
      <c r="AJ297" s="324"/>
      <c r="AK297" s="316">
        <f>VLOOKUP(B297,'[1]BCDG-CG KT'!C$14:BC$962,53,0)</f>
        <v>0</v>
      </c>
      <c r="AL297" s="316"/>
      <c r="AM297" s="315"/>
      <c r="AN297" s="315"/>
      <c r="AO297" s="315"/>
      <c r="AP297" s="315"/>
      <c r="AQ297" s="315"/>
      <c r="AR297" s="315"/>
      <c r="AS297" s="315"/>
      <c r="AT297" s="315"/>
      <c r="AU297" s="315"/>
      <c r="AV297" s="315"/>
      <c r="AW297" s="315"/>
      <c r="AX297" s="315"/>
      <c r="AY297" s="315"/>
      <c r="AZ297" s="315"/>
      <c r="BA297" s="315"/>
      <c r="BB297" s="315"/>
      <c r="BC297" s="315"/>
      <c r="BD297" s="315"/>
    </row>
    <row r="298" spans="1:56" s="638" customFormat="1" ht="300.75" customHeight="1">
      <c r="A298" s="635">
        <v>291</v>
      </c>
      <c r="B298" s="499" t="s">
        <v>4379</v>
      </c>
      <c r="C298" s="499" t="s">
        <v>4380</v>
      </c>
      <c r="D298" s="499">
        <v>0</v>
      </c>
      <c r="E298" s="499"/>
      <c r="F298" s="654" t="s">
        <v>4381</v>
      </c>
      <c r="G298" s="721" t="s">
        <v>6812</v>
      </c>
      <c r="H298" s="636">
        <v>0</v>
      </c>
      <c r="I298" s="635" t="s">
        <v>84</v>
      </c>
      <c r="J298" s="635"/>
      <c r="K298" s="635"/>
      <c r="L298" s="637">
        <v>500</v>
      </c>
      <c r="M298" s="499"/>
      <c r="N298" s="499"/>
      <c r="O298" s="499"/>
      <c r="P298" s="499"/>
      <c r="Q298" s="499"/>
      <c r="R298" s="499"/>
      <c r="S298" s="499"/>
      <c r="T298" s="499"/>
      <c r="U298" s="499">
        <f t="shared" si="12"/>
        <v>0</v>
      </c>
      <c r="V298" s="495">
        <f t="shared" si="13"/>
        <v>800</v>
      </c>
      <c r="W298" s="496">
        <v>800</v>
      </c>
      <c r="X298" s="496"/>
      <c r="Y298" s="496"/>
      <c r="Z298" s="502"/>
      <c r="AA298" s="496"/>
      <c r="AB298" s="496"/>
      <c r="AC298" s="496">
        <v>0</v>
      </c>
      <c r="AD298" s="496"/>
      <c r="AE298" s="547"/>
      <c r="AF298" s="498" t="s">
        <v>3346</v>
      </c>
      <c r="AG298" s="499"/>
      <c r="AH298" s="499"/>
      <c r="AI298" s="499">
        <f t="shared" si="14"/>
        <v>0</v>
      </c>
      <c r="AJ298" s="324"/>
      <c r="AK298" s="316">
        <f>VLOOKUP(B298,'[1]BCDG-CG KT'!C$14:BC$962,53,0)</f>
        <v>0</v>
      </c>
      <c r="AL298" s="316"/>
      <c r="AM298" s="315"/>
      <c r="AN298" s="315"/>
      <c r="AO298" s="315"/>
      <c r="AP298" s="315"/>
      <c r="AQ298" s="315"/>
      <c r="AR298" s="315"/>
      <c r="AS298" s="315"/>
      <c r="AT298" s="315"/>
      <c r="AU298" s="315"/>
      <c r="AV298" s="315"/>
      <c r="AW298" s="315"/>
      <c r="AX298" s="315"/>
      <c r="AY298" s="315"/>
      <c r="AZ298" s="315"/>
      <c r="BA298" s="315"/>
      <c r="BB298" s="315"/>
      <c r="BC298" s="315"/>
      <c r="BD298" s="315"/>
    </row>
    <row r="299" spans="1:56" s="638" customFormat="1" ht="346.5" customHeight="1">
      <c r="A299" s="635">
        <v>292</v>
      </c>
      <c r="B299" s="499" t="s">
        <v>4382</v>
      </c>
      <c r="C299" s="499" t="s">
        <v>4383</v>
      </c>
      <c r="D299" s="499">
        <v>0</v>
      </c>
      <c r="E299" s="499"/>
      <c r="F299" s="655" t="s">
        <v>4384</v>
      </c>
      <c r="G299" s="654"/>
      <c r="H299" s="636" t="s">
        <v>3377</v>
      </c>
      <c r="I299" s="635" t="s">
        <v>84</v>
      </c>
      <c r="J299" s="635"/>
      <c r="K299" s="635"/>
      <c r="L299" s="637">
        <v>30</v>
      </c>
      <c r="M299" s="499"/>
      <c r="N299" s="499"/>
      <c r="O299" s="499"/>
      <c r="P299" s="499"/>
      <c r="Q299" s="499"/>
      <c r="R299" s="499"/>
      <c r="S299" s="499"/>
      <c r="T299" s="499"/>
      <c r="U299" s="499">
        <f t="shared" si="12"/>
        <v>0</v>
      </c>
      <c r="V299" s="495">
        <f t="shared" si="13"/>
        <v>50</v>
      </c>
      <c r="W299" s="496"/>
      <c r="X299" s="496"/>
      <c r="Y299" s="496"/>
      <c r="Z299" s="502"/>
      <c r="AA299" s="496"/>
      <c r="AB299" s="496"/>
      <c r="AC299" s="496"/>
      <c r="AD299" s="496"/>
      <c r="AE299" s="547">
        <v>50</v>
      </c>
      <c r="AF299" s="498"/>
      <c r="AG299" s="499"/>
      <c r="AH299" s="499"/>
      <c r="AI299" s="499">
        <f t="shared" si="14"/>
        <v>0</v>
      </c>
      <c r="AJ299" s="324"/>
      <c r="AK299" s="316">
        <f>VLOOKUP(B299,'[1]BCDG-CG KT'!C$14:BC$962,53,0)</f>
        <v>0</v>
      </c>
      <c r="AL299" s="316"/>
      <c r="AM299" s="315"/>
      <c r="AN299" s="315"/>
      <c r="AO299" s="315"/>
      <c r="AP299" s="315"/>
      <c r="AQ299" s="315"/>
      <c r="AR299" s="315"/>
      <c r="AS299" s="315"/>
      <c r="AT299" s="315"/>
      <c r="AU299" s="315"/>
      <c r="AV299" s="315"/>
      <c r="AW299" s="315"/>
      <c r="AX299" s="315"/>
      <c r="AY299" s="315"/>
      <c r="AZ299" s="315"/>
      <c r="BA299" s="315"/>
      <c r="BB299" s="315"/>
      <c r="BC299" s="315"/>
      <c r="BD299" s="315"/>
    </row>
    <row r="300" spans="1:56" s="638" customFormat="1" ht="204.75" customHeight="1">
      <c r="A300" s="723">
        <v>293</v>
      </c>
      <c r="B300" s="724" t="s">
        <v>4385</v>
      </c>
      <c r="C300" s="724" t="s">
        <v>4386</v>
      </c>
      <c r="D300" s="724">
        <v>0</v>
      </c>
      <c r="E300" s="724"/>
      <c r="F300" s="725" t="s">
        <v>4387</v>
      </c>
      <c r="G300" s="725"/>
      <c r="H300" s="726" t="s">
        <v>3522</v>
      </c>
      <c r="I300" s="723" t="s">
        <v>84</v>
      </c>
      <c r="J300" s="723"/>
      <c r="K300" s="723"/>
      <c r="L300" s="637">
        <v>1000</v>
      </c>
      <c r="M300" s="499"/>
      <c r="N300" s="499"/>
      <c r="O300" s="499"/>
      <c r="P300" s="499"/>
      <c r="Q300" s="499"/>
      <c r="R300" s="499"/>
      <c r="S300" s="499"/>
      <c r="T300" s="499"/>
      <c r="U300" s="499">
        <f t="shared" ref="U300:U363" si="15">SUM(S300:T300)</f>
        <v>0</v>
      </c>
      <c r="V300" s="727">
        <f t="shared" ref="V300:V363" si="16">SUM(W300:AE300)</f>
        <v>0</v>
      </c>
      <c r="W300" s="728">
        <v>0</v>
      </c>
      <c r="X300" s="728"/>
      <c r="Y300" s="496"/>
      <c r="Z300" s="502"/>
      <c r="AA300" s="496"/>
      <c r="AB300" s="496"/>
      <c r="AC300" s="728">
        <v>0</v>
      </c>
      <c r="AD300" s="728"/>
      <c r="AE300" s="729"/>
      <c r="AF300" s="730" t="s">
        <v>3346</v>
      </c>
      <c r="AG300" s="499"/>
      <c r="AH300" s="499"/>
      <c r="AI300" s="499">
        <f t="shared" ref="AI300:AI363" si="17">+AH300*V300</f>
        <v>0</v>
      </c>
      <c r="AJ300" s="324"/>
      <c r="AK300" s="316">
        <f>VLOOKUP(B300,'[1]BCDG-CG KT'!C$14:BC$962,53,0)</f>
        <v>0</v>
      </c>
      <c r="AL300" s="316"/>
      <c r="AM300" s="315"/>
      <c r="AN300" s="315"/>
      <c r="AO300" s="315"/>
      <c r="AP300" s="315"/>
      <c r="AQ300" s="315"/>
      <c r="AR300" s="315"/>
      <c r="AS300" s="315"/>
      <c r="AT300" s="315"/>
      <c r="AU300" s="315"/>
      <c r="AV300" s="315"/>
      <c r="AW300" s="315"/>
      <c r="AX300" s="315"/>
      <c r="AY300" s="315"/>
      <c r="AZ300" s="315"/>
      <c r="BA300" s="315"/>
      <c r="BB300" s="315"/>
      <c r="BC300" s="315"/>
      <c r="BD300" s="315"/>
    </row>
    <row r="301" spans="1:56" s="638" customFormat="1" ht="220.5" customHeight="1">
      <c r="A301" s="723">
        <v>294</v>
      </c>
      <c r="B301" s="724" t="s">
        <v>4388</v>
      </c>
      <c r="C301" s="724" t="s">
        <v>4389</v>
      </c>
      <c r="D301" s="724">
        <v>0</v>
      </c>
      <c r="E301" s="724"/>
      <c r="F301" s="725" t="s">
        <v>4390</v>
      </c>
      <c r="G301" s="725"/>
      <c r="H301" s="636" t="s">
        <v>3522</v>
      </c>
      <c r="I301" s="635" t="s">
        <v>84</v>
      </c>
      <c r="J301" s="635"/>
      <c r="K301" s="635"/>
      <c r="L301" s="637">
        <v>1000</v>
      </c>
      <c r="M301" s="499"/>
      <c r="N301" s="499"/>
      <c r="O301" s="499"/>
      <c r="P301" s="499"/>
      <c r="Q301" s="499"/>
      <c r="R301" s="499"/>
      <c r="S301" s="499"/>
      <c r="T301" s="499"/>
      <c r="U301" s="499">
        <f t="shared" si="15"/>
        <v>0</v>
      </c>
      <c r="V301" s="495">
        <f t="shared" si="16"/>
        <v>0</v>
      </c>
      <c r="W301" s="496">
        <v>0</v>
      </c>
      <c r="X301" s="496"/>
      <c r="Y301" s="496"/>
      <c r="Z301" s="502"/>
      <c r="AA301" s="496"/>
      <c r="AB301" s="496"/>
      <c r="AC301" s="496">
        <v>0</v>
      </c>
      <c r="AD301" s="496"/>
      <c r="AE301" s="547"/>
      <c r="AF301" s="498" t="s">
        <v>3346</v>
      </c>
      <c r="AG301" s="499"/>
      <c r="AH301" s="499"/>
      <c r="AI301" s="499">
        <f t="shared" si="17"/>
        <v>0</v>
      </c>
      <c r="AJ301" s="324"/>
      <c r="AK301" s="316">
        <f>VLOOKUP(B301,'[1]BCDG-CG KT'!C$14:BC$962,53,0)</f>
        <v>0</v>
      </c>
      <c r="AL301" s="316"/>
      <c r="AM301" s="315"/>
      <c r="AN301" s="315"/>
      <c r="AO301" s="315"/>
      <c r="AP301" s="315"/>
      <c r="AQ301" s="315"/>
      <c r="AR301" s="315"/>
      <c r="AS301" s="315"/>
      <c r="AT301" s="315"/>
      <c r="AU301" s="315"/>
      <c r="AV301" s="315"/>
      <c r="AW301" s="315"/>
      <c r="AX301" s="315"/>
      <c r="AY301" s="315"/>
      <c r="AZ301" s="315"/>
      <c r="BA301" s="315"/>
      <c r="BB301" s="315"/>
      <c r="BC301" s="315"/>
      <c r="BD301" s="315"/>
    </row>
    <row r="302" spans="1:56" s="638" customFormat="1" ht="141.75" customHeight="1">
      <c r="A302" s="635">
        <v>295</v>
      </c>
      <c r="B302" s="499" t="s">
        <v>4391</v>
      </c>
      <c r="C302" s="328" t="s">
        <v>4392</v>
      </c>
      <c r="D302" s="499">
        <v>0</v>
      </c>
      <c r="E302" s="328"/>
      <c r="F302" s="654" t="s">
        <v>4393</v>
      </c>
      <c r="G302" s="654"/>
      <c r="H302" s="636" t="s">
        <v>3322</v>
      </c>
      <c r="I302" s="635" t="s">
        <v>84</v>
      </c>
      <c r="J302" s="635"/>
      <c r="K302" s="635"/>
      <c r="L302" s="637">
        <v>100</v>
      </c>
      <c r="M302" s="499"/>
      <c r="N302" s="499"/>
      <c r="O302" s="499"/>
      <c r="P302" s="499"/>
      <c r="Q302" s="499"/>
      <c r="R302" s="499"/>
      <c r="S302" s="499"/>
      <c r="T302" s="499"/>
      <c r="U302" s="499">
        <f t="shared" si="15"/>
        <v>0</v>
      </c>
      <c r="V302" s="495">
        <f t="shared" si="16"/>
        <v>200</v>
      </c>
      <c r="W302" s="496"/>
      <c r="X302" s="496"/>
      <c r="Y302" s="496"/>
      <c r="Z302" s="502"/>
      <c r="AA302" s="496"/>
      <c r="AB302" s="496"/>
      <c r="AC302" s="496">
        <v>50</v>
      </c>
      <c r="AD302" s="496"/>
      <c r="AE302" s="547">
        <v>150</v>
      </c>
      <c r="AF302" s="498"/>
      <c r="AG302" s="499">
        <v>0</v>
      </c>
      <c r="AH302" s="499"/>
      <c r="AI302" s="499">
        <f t="shared" si="17"/>
        <v>0</v>
      </c>
      <c r="AJ302" s="324"/>
      <c r="AK302" s="316" t="e">
        <f>VLOOKUP(B302,'[1]BCDG-CG KT'!C$14:BC$962,53,0)</f>
        <v>#N/A</v>
      </c>
      <c r="AL302" s="316"/>
      <c r="AM302" s="315"/>
      <c r="AN302" s="315"/>
      <c r="AO302" s="315"/>
      <c r="AP302" s="315"/>
      <c r="AQ302" s="315"/>
      <c r="AR302" s="315"/>
      <c r="AS302" s="315"/>
      <c r="AT302" s="315"/>
      <c r="AU302" s="315"/>
      <c r="AV302" s="315"/>
      <c r="AW302" s="315"/>
      <c r="AX302" s="315"/>
      <c r="AY302" s="315"/>
      <c r="AZ302" s="315"/>
      <c r="BA302" s="315"/>
      <c r="BB302" s="315"/>
      <c r="BC302" s="315"/>
      <c r="BD302" s="315"/>
    </row>
    <row r="303" spans="1:56" s="638" customFormat="1" ht="94.5" customHeight="1">
      <c r="A303" s="635">
        <v>296</v>
      </c>
      <c r="B303" s="499" t="s">
        <v>4394</v>
      </c>
      <c r="C303" s="499" t="s">
        <v>4395</v>
      </c>
      <c r="D303" s="499">
        <v>0</v>
      </c>
      <c r="E303" s="499"/>
      <c r="F303" s="324" t="s">
        <v>4396</v>
      </c>
      <c r="G303" s="324"/>
      <c r="H303" s="636" t="s">
        <v>2895</v>
      </c>
      <c r="I303" s="635" t="s">
        <v>3152</v>
      </c>
      <c r="J303" s="635"/>
      <c r="K303" s="635"/>
      <c r="L303" s="637">
        <v>5</v>
      </c>
      <c r="M303" s="499"/>
      <c r="N303" s="499"/>
      <c r="O303" s="499"/>
      <c r="P303" s="499"/>
      <c r="Q303" s="499"/>
      <c r="R303" s="499"/>
      <c r="S303" s="499"/>
      <c r="T303" s="499"/>
      <c r="U303" s="499">
        <f t="shared" si="15"/>
        <v>0</v>
      </c>
      <c r="V303" s="495">
        <f t="shared" si="16"/>
        <v>20</v>
      </c>
      <c r="W303" s="496"/>
      <c r="X303" s="496"/>
      <c r="Y303" s="496">
        <v>20</v>
      </c>
      <c r="Z303" s="502"/>
      <c r="AA303" s="496"/>
      <c r="AB303" s="496"/>
      <c r="AC303" s="496"/>
      <c r="AD303" s="496"/>
      <c r="AE303" s="496"/>
      <c r="AF303" s="498"/>
      <c r="AG303" s="499"/>
      <c r="AH303" s="499"/>
      <c r="AI303" s="499">
        <f t="shared" si="17"/>
        <v>0</v>
      </c>
      <c r="AJ303" s="324"/>
      <c r="AK303" s="316">
        <f>VLOOKUP(B303,'[1]BCDG-CG KT'!C$14:BC$962,53,0)</f>
        <v>0</v>
      </c>
      <c r="AL303" s="316"/>
      <c r="AM303" s="315"/>
      <c r="AN303" s="315"/>
      <c r="AO303" s="315"/>
      <c r="AP303" s="315"/>
      <c r="AQ303" s="315"/>
      <c r="AR303" s="315"/>
      <c r="AS303" s="315"/>
      <c r="AT303" s="315"/>
      <c r="AU303" s="315"/>
      <c r="AV303" s="315"/>
      <c r="AW303" s="315"/>
      <c r="AX303" s="315"/>
      <c r="AY303" s="315"/>
      <c r="AZ303" s="315"/>
      <c r="BA303" s="315"/>
      <c r="BB303" s="315"/>
      <c r="BC303" s="315"/>
      <c r="BD303" s="315"/>
    </row>
    <row r="304" spans="1:56" s="638" customFormat="1" ht="94.5" customHeight="1">
      <c r="A304" s="635">
        <v>297</v>
      </c>
      <c r="B304" s="499" t="s">
        <v>4397</v>
      </c>
      <c r="C304" s="499" t="s">
        <v>4398</v>
      </c>
      <c r="D304" s="499">
        <v>0</v>
      </c>
      <c r="E304" s="499"/>
      <c r="F304" s="324" t="s">
        <v>4399</v>
      </c>
      <c r="G304" s="324"/>
      <c r="H304" s="636" t="s">
        <v>2895</v>
      </c>
      <c r="I304" s="635" t="s">
        <v>3152</v>
      </c>
      <c r="J304" s="635"/>
      <c r="K304" s="635"/>
      <c r="L304" s="637">
        <v>5</v>
      </c>
      <c r="M304" s="499"/>
      <c r="N304" s="499"/>
      <c r="O304" s="499"/>
      <c r="P304" s="499"/>
      <c r="Q304" s="499"/>
      <c r="R304" s="499"/>
      <c r="S304" s="499"/>
      <c r="T304" s="499"/>
      <c r="U304" s="499">
        <f t="shared" si="15"/>
        <v>0</v>
      </c>
      <c r="V304" s="495">
        <f t="shared" si="16"/>
        <v>20</v>
      </c>
      <c r="W304" s="496"/>
      <c r="X304" s="496"/>
      <c r="Y304" s="496">
        <v>20</v>
      </c>
      <c r="Z304" s="502"/>
      <c r="AA304" s="496"/>
      <c r="AB304" s="496"/>
      <c r="AC304" s="496"/>
      <c r="AD304" s="496"/>
      <c r="AE304" s="496"/>
      <c r="AF304" s="498"/>
      <c r="AG304" s="499"/>
      <c r="AH304" s="499"/>
      <c r="AI304" s="499">
        <f t="shared" si="17"/>
        <v>0</v>
      </c>
      <c r="AJ304" s="324"/>
      <c r="AK304" s="316">
        <f>VLOOKUP(B304,'[1]BCDG-CG KT'!C$14:BC$962,53,0)</f>
        <v>0</v>
      </c>
      <c r="AL304" s="316"/>
      <c r="AM304" s="315"/>
      <c r="AN304" s="315"/>
      <c r="AO304" s="315"/>
      <c r="AP304" s="315"/>
      <c r="AQ304" s="315"/>
      <c r="AR304" s="315"/>
      <c r="AS304" s="315"/>
      <c r="AT304" s="315"/>
      <c r="AU304" s="315"/>
      <c r="AV304" s="315"/>
      <c r="AW304" s="315"/>
      <c r="AX304" s="315"/>
      <c r="AY304" s="315"/>
      <c r="AZ304" s="315"/>
      <c r="BA304" s="315"/>
      <c r="BB304" s="315"/>
      <c r="BC304" s="315"/>
      <c r="BD304" s="315"/>
    </row>
    <row r="305" spans="1:56" s="638" customFormat="1" ht="204.75" customHeight="1">
      <c r="A305" s="635">
        <v>298</v>
      </c>
      <c r="B305" s="499" t="s">
        <v>4400</v>
      </c>
      <c r="C305" s="499" t="s">
        <v>4401</v>
      </c>
      <c r="D305" s="499">
        <v>0</v>
      </c>
      <c r="E305" s="499"/>
      <c r="F305" s="324" t="s">
        <v>4402</v>
      </c>
      <c r="G305" s="324"/>
      <c r="H305" s="636" t="s">
        <v>3493</v>
      </c>
      <c r="I305" s="635" t="s">
        <v>84</v>
      </c>
      <c r="J305" s="635"/>
      <c r="K305" s="635"/>
      <c r="L305" s="637">
        <v>5</v>
      </c>
      <c r="M305" s="499"/>
      <c r="N305" s="499"/>
      <c r="O305" s="499"/>
      <c r="P305" s="499"/>
      <c r="Q305" s="499"/>
      <c r="R305" s="499"/>
      <c r="S305" s="499"/>
      <c r="T305" s="499"/>
      <c r="U305" s="499">
        <f t="shared" si="15"/>
        <v>0</v>
      </c>
      <c r="V305" s="495">
        <f t="shared" si="16"/>
        <v>5</v>
      </c>
      <c r="W305" s="496"/>
      <c r="X305" s="496"/>
      <c r="Y305" s="496">
        <v>5</v>
      </c>
      <c r="Z305" s="502"/>
      <c r="AA305" s="496"/>
      <c r="AB305" s="496"/>
      <c r="AC305" s="496"/>
      <c r="AD305" s="496"/>
      <c r="AE305" s="496"/>
      <c r="AF305" s="498"/>
      <c r="AG305" s="499"/>
      <c r="AH305" s="499"/>
      <c r="AI305" s="499">
        <f t="shared" si="17"/>
        <v>0</v>
      </c>
      <c r="AJ305" s="324"/>
      <c r="AK305" s="316">
        <f>VLOOKUP(B305,'[1]BCDG-CG KT'!C$14:BC$962,53,0)</f>
        <v>0</v>
      </c>
      <c r="AL305" s="316"/>
      <c r="AM305" s="315"/>
      <c r="AN305" s="315"/>
      <c r="AO305" s="315"/>
      <c r="AP305" s="315"/>
      <c r="AQ305" s="315"/>
      <c r="AR305" s="315"/>
      <c r="AS305" s="315"/>
      <c r="AT305" s="315"/>
      <c r="AU305" s="315"/>
      <c r="AV305" s="315"/>
      <c r="AW305" s="315"/>
      <c r="AX305" s="315"/>
      <c r="AY305" s="315"/>
      <c r="AZ305" s="315"/>
      <c r="BA305" s="315"/>
      <c r="BB305" s="315"/>
      <c r="BC305" s="315"/>
      <c r="BD305" s="315"/>
    </row>
    <row r="306" spans="1:56" s="638" customFormat="1" ht="110.25" customHeight="1">
      <c r="A306" s="635">
        <v>299</v>
      </c>
      <c r="B306" s="499" t="s">
        <v>4403</v>
      </c>
      <c r="C306" s="499" t="s">
        <v>4404</v>
      </c>
      <c r="D306" s="499">
        <v>0</v>
      </c>
      <c r="E306" s="499"/>
      <c r="F306" s="324" t="s">
        <v>4405</v>
      </c>
      <c r="G306" s="324"/>
      <c r="H306" s="636" t="s">
        <v>3493</v>
      </c>
      <c r="I306" s="635" t="s">
        <v>1354</v>
      </c>
      <c r="J306" s="635"/>
      <c r="K306" s="635"/>
      <c r="L306" s="637">
        <v>5</v>
      </c>
      <c r="M306" s="499"/>
      <c r="N306" s="499"/>
      <c r="O306" s="499"/>
      <c r="P306" s="499"/>
      <c r="Q306" s="499"/>
      <c r="R306" s="499"/>
      <c r="S306" s="499"/>
      <c r="T306" s="499"/>
      <c r="U306" s="499">
        <f t="shared" si="15"/>
        <v>0</v>
      </c>
      <c r="V306" s="495">
        <f t="shared" si="16"/>
        <v>100</v>
      </c>
      <c r="W306" s="496"/>
      <c r="X306" s="496"/>
      <c r="Y306" s="496">
        <v>100</v>
      </c>
      <c r="Z306" s="502"/>
      <c r="AA306" s="496"/>
      <c r="AB306" s="496"/>
      <c r="AC306" s="496"/>
      <c r="AD306" s="496"/>
      <c r="AE306" s="496"/>
      <c r="AF306" s="498"/>
      <c r="AG306" s="499"/>
      <c r="AH306" s="499"/>
      <c r="AI306" s="499">
        <f t="shared" si="17"/>
        <v>0</v>
      </c>
      <c r="AJ306" s="324"/>
      <c r="AK306" s="316">
        <f>VLOOKUP(B306,'[1]BCDG-CG KT'!C$14:BC$962,53,0)</f>
        <v>0</v>
      </c>
      <c r="AL306" s="316"/>
      <c r="AM306" s="315"/>
      <c r="AN306" s="315"/>
      <c r="AO306" s="315"/>
      <c r="AP306" s="315"/>
      <c r="AQ306" s="315"/>
      <c r="AR306" s="315"/>
      <c r="AS306" s="315"/>
      <c r="AT306" s="315"/>
      <c r="AU306" s="315"/>
      <c r="AV306" s="315"/>
      <c r="AW306" s="315"/>
      <c r="AX306" s="315"/>
      <c r="AY306" s="315"/>
      <c r="AZ306" s="315"/>
      <c r="BA306" s="315"/>
      <c r="BB306" s="315"/>
      <c r="BC306" s="315"/>
      <c r="BD306" s="315"/>
    </row>
    <row r="307" spans="1:56" s="638" customFormat="1" ht="110.25" customHeight="1">
      <c r="A307" s="635">
        <v>300</v>
      </c>
      <c r="B307" s="499" t="s">
        <v>4406</v>
      </c>
      <c r="C307" s="499" t="s">
        <v>4407</v>
      </c>
      <c r="D307" s="499">
        <v>0</v>
      </c>
      <c r="E307" s="499"/>
      <c r="F307" s="324" t="s">
        <v>4408</v>
      </c>
      <c r="G307" s="324"/>
      <c r="H307" s="636" t="s">
        <v>3493</v>
      </c>
      <c r="I307" s="635" t="s">
        <v>1354</v>
      </c>
      <c r="J307" s="635"/>
      <c r="K307" s="635"/>
      <c r="L307" s="637">
        <v>5</v>
      </c>
      <c r="M307" s="499"/>
      <c r="N307" s="499"/>
      <c r="O307" s="499"/>
      <c r="P307" s="499"/>
      <c r="Q307" s="499"/>
      <c r="R307" s="499"/>
      <c r="S307" s="499"/>
      <c r="T307" s="499"/>
      <c r="U307" s="499">
        <f t="shared" si="15"/>
        <v>0</v>
      </c>
      <c r="V307" s="495">
        <f t="shared" si="16"/>
        <v>40</v>
      </c>
      <c r="W307" s="496"/>
      <c r="X307" s="496"/>
      <c r="Y307" s="496">
        <v>40</v>
      </c>
      <c r="Z307" s="502"/>
      <c r="AA307" s="496"/>
      <c r="AB307" s="496"/>
      <c r="AC307" s="496"/>
      <c r="AD307" s="496"/>
      <c r="AE307" s="496"/>
      <c r="AF307" s="498"/>
      <c r="AG307" s="499"/>
      <c r="AH307" s="499"/>
      <c r="AI307" s="499">
        <f t="shared" si="17"/>
        <v>0</v>
      </c>
      <c r="AJ307" s="324"/>
      <c r="AK307" s="316">
        <f>VLOOKUP(B307,'[1]BCDG-CG KT'!C$14:BC$962,53,0)</f>
        <v>0</v>
      </c>
      <c r="AL307" s="316"/>
      <c r="AM307" s="315"/>
      <c r="AN307" s="315"/>
      <c r="AO307" s="315"/>
      <c r="AP307" s="315"/>
      <c r="AQ307" s="315"/>
      <c r="AR307" s="315"/>
      <c r="AS307" s="315"/>
      <c r="AT307" s="315"/>
      <c r="AU307" s="315"/>
      <c r="AV307" s="315"/>
      <c r="AW307" s="315"/>
      <c r="AX307" s="315"/>
      <c r="AY307" s="315"/>
      <c r="AZ307" s="315"/>
      <c r="BA307" s="315"/>
      <c r="BB307" s="315"/>
      <c r="BC307" s="315"/>
      <c r="BD307" s="315"/>
    </row>
    <row r="308" spans="1:56" s="638" customFormat="1" ht="126" customHeight="1">
      <c r="A308" s="635">
        <v>301</v>
      </c>
      <c r="B308" s="499" t="s">
        <v>4409</v>
      </c>
      <c r="C308" s="499" t="s">
        <v>4410</v>
      </c>
      <c r="D308" s="499">
        <v>0</v>
      </c>
      <c r="E308" s="499"/>
      <c r="F308" s="324" t="s">
        <v>4411</v>
      </c>
      <c r="G308" s="324"/>
      <c r="H308" s="636" t="s">
        <v>4412</v>
      </c>
      <c r="I308" s="635" t="s">
        <v>1354</v>
      </c>
      <c r="J308" s="635"/>
      <c r="K308" s="635"/>
      <c r="L308" s="637">
        <v>350</v>
      </c>
      <c r="M308" s="499"/>
      <c r="N308" s="499"/>
      <c r="O308" s="499"/>
      <c r="P308" s="499"/>
      <c r="Q308" s="499"/>
      <c r="R308" s="499"/>
      <c r="S308" s="499"/>
      <c r="T308" s="499"/>
      <c r="U308" s="499">
        <f t="shared" si="15"/>
        <v>0</v>
      </c>
      <c r="V308" s="495">
        <f t="shared" si="16"/>
        <v>350</v>
      </c>
      <c r="W308" s="496"/>
      <c r="X308" s="496"/>
      <c r="Y308" s="496">
        <v>350</v>
      </c>
      <c r="Z308" s="502"/>
      <c r="AA308" s="496"/>
      <c r="AB308" s="496"/>
      <c r="AC308" s="496"/>
      <c r="AD308" s="496"/>
      <c r="AE308" s="496"/>
      <c r="AF308" s="498"/>
      <c r="AG308" s="499"/>
      <c r="AH308" s="499"/>
      <c r="AI308" s="499">
        <f t="shared" si="17"/>
        <v>0</v>
      </c>
      <c r="AJ308" s="324"/>
      <c r="AK308" s="316">
        <f>VLOOKUP(B308,'[1]BCDG-CG KT'!C$14:BC$962,53,0)</f>
        <v>0</v>
      </c>
      <c r="AL308" s="316"/>
      <c r="AM308" s="315"/>
      <c r="AN308" s="315"/>
      <c r="AO308" s="315"/>
      <c r="AP308" s="315"/>
      <c r="AQ308" s="315"/>
      <c r="AR308" s="315"/>
      <c r="AS308" s="315"/>
      <c r="AT308" s="315"/>
      <c r="AU308" s="315"/>
      <c r="AV308" s="315"/>
      <c r="AW308" s="315"/>
      <c r="AX308" s="315"/>
      <c r="AY308" s="315"/>
      <c r="AZ308" s="315"/>
      <c r="BA308" s="315"/>
      <c r="BB308" s="315"/>
      <c r="BC308" s="315"/>
      <c r="BD308" s="315"/>
    </row>
    <row r="309" spans="1:56" s="638" customFormat="1" ht="126" customHeight="1">
      <c r="A309" s="635">
        <v>302</v>
      </c>
      <c r="B309" s="499" t="s">
        <v>4413</v>
      </c>
      <c r="C309" s="499" t="s">
        <v>4414</v>
      </c>
      <c r="D309" s="499">
        <v>0</v>
      </c>
      <c r="E309" s="499"/>
      <c r="F309" s="324" t="s">
        <v>4415</v>
      </c>
      <c r="G309" s="324"/>
      <c r="H309" s="636" t="s">
        <v>4416</v>
      </c>
      <c r="I309" s="635" t="s">
        <v>3233</v>
      </c>
      <c r="J309" s="635"/>
      <c r="K309" s="635"/>
      <c r="L309" s="637">
        <v>5</v>
      </c>
      <c r="M309" s="499"/>
      <c r="N309" s="499"/>
      <c r="O309" s="499"/>
      <c r="P309" s="499"/>
      <c r="Q309" s="499"/>
      <c r="R309" s="499"/>
      <c r="S309" s="499"/>
      <c r="T309" s="499"/>
      <c r="U309" s="499">
        <f t="shared" si="15"/>
        <v>0</v>
      </c>
      <c r="V309" s="495">
        <f t="shared" si="16"/>
        <v>5</v>
      </c>
      <c r="W309" s="496"/>
      <c r="X309" s="496"/>
      <c r="Y309" s="496">
        <v>5</v>
      </c>
      <c r="Z309" s="502"/>
      <c r="AA309" s="496"/>
      <c r="AB309" s="496"/>
      <c r="AC309" s="496"/>
      <c r="AD309" s="496"/>
      <c r="AE309" s="496"/>
      <c r="AF309" s="498"/>
      <c r="AG309" s="499"/>
      <c r="AH309" s="499"/>
      <c r="AI309" s="499">
        <f t="shared" si="17"/>
        <v>0</v>
      </c>
      <c r="AJ309" s="324"/>
      <c r="AK309" s="316">
        <f>VLOOKUP(B309,'[1]BCDG-CG KT'!C$14:BC$962,53,0)</f>
        <v>0</v>
      </c>
      <c r="AL309" s="316"/>
      <c r="AM309" s="315"/>
      <c r="AN309" s="315"/>
      <c r="AO309" s="315"/>
      <c r="AP309" s="315"/>
      <c r="AQ309" s="315"/>
      <c r="AR309" s="315"/>
      <c r="AS309" s="315"/>
      <c r="AT309" s="315"/>
      <c r="AU309" s="315"/>
      <c r="AV309" s="315"/>
      <c r="AW309" s="315"/>
      <c r="AX309" s="315"/>
      <c r="AY309" s="315"/>
      <c r="AZ309" s="315"/>
      <c r="BA309" s="315"/>
      <c r="BB309" s="315"/>
      <c r="BC309" s="315"/>
      <c r="BD309" s="315"/>
    </row>
    <row r="310" spans="1:56" s="638" customFormat="1" ht="204.75" customHeight="1">
      <c r="A310" s="635">
        <v>303</v>
      </c>
      <c r="B310" s="499" t="s">
        <v>4417</v>
      </c>
      <c r="C310" s="499" t="s">
        <v>4418</v>
      </c>
      <c r="D310" s="499">
        <v>0</v>
      </c>
      <c r="E310" s="499"/>
      <c r="F310" s="324" t="s">
        <v>4419</v>
      </c>
      <c r="G310" s="324"/>
      <c r="H310" s="636" t="s">
        <v>4416</v>
      </c>
      <c r="I310" s="635" t="s">
        <v>3233</v>
      </c>
      <c r="J310" s="635"/>
      <c r="K310" s="635"/>
      <c r="L310" s="637">
        <v>5</v>
      </c>
      <c r="M310" s="499"/>
      <c r="N310" s="499"/>
      <c r="O310" s="499"/>
      <c r="P310" s="499"/>
      <c r="Q310" s="499"/>
      <c r="R310" s="499"/>
      <c r="S310" s="499"/>
      <c r="T310" s="499"/>
      <c r="U310" s="499">
        <f t="shared" si="15"/>
        <v>0</v>
      </c>
      <c r="V310" s="495">
        <f t="shared" si="16"/>
        <v>5</v>
      </c>
      <c r="W310" s="496"/>
      <c r="X310" s="496"/>
      <c r="Y310" s="496">
        <v>5</v>
      </c>
      <c r="Z310" s="502"/>
      <c r="AA310" s="496"/>
      <c r="AB310" s="496"/>
      <c r="AC310" s="496"/>
      <c r="AD310" s="496"/>
      <c r="AE310" s="496"/>
      <c r="AF310" s="498"/>
      <c r="AG310" s="499"/>
      <c r="AH310" s="499"/>
      <c r="AI310" s="499">
        <f t="shared" si="17"/>
        <v>0</v>
      </c>
      <c r="AJ310" s="324"/>
      <c r="AK310" s="316">
        <f>VLOOKUP(B310,'[1]BCDG-CG KT'!C$14:BC$962,53,0)</f>
        <v>0</v>
      </c>
      <c r="AL310" s="316"/>
      <c r="AM310" s="315"/>
      <c r="AN310" s="315"/>
      <c r="AO310" s="315"/>
      <c r="AP310" s="315"/>
      <c r="AQ310" s="315"/>
      <c r="AR310" s="315"/>
      <c r="AS310" s="315"/>
      <c r="AT310" s="315"/>
      <c r="AU310" s="315"/>
      <c r="AV310" s="315"/>
      <c r="AW310" s="315"/>
      <c r="AX310" s="315"/>
      <c r="AY310" s="315"/>
      <c r="AZ310" s="315"/>
      <c r="BA310" s="315"/>
      <c r="BB310" s="315"/>
      <c r="BC310" s="315"/>
      <c r="BD310" s="315"/>
    </row>
    <row r="311" spans="1:56" s="638" customFormat="1" ht="189" customHeight="1">
      <c r="A311" s="635">
        <v>304</v>
      </c>
      <c r="B311" s="499" t="s">
        <v>4420</v>
      </c>
      <c r="C311" s="499" t="s">
        <v>4421</v>
      </c>
      <c r="D311" s="499">
        <v>0</v>
      </c>
      <c r="E311" s="499"/>
      <c r="F311" s="324" t="s">
        <v>4422</v>
      </c>
      <c r="G311" s="324"/>
      <c r="H311" s="636" t="s">
        <v>4416</v>
      </c>
      <c r="I311" s="635" t="s">
        <v>3233</v>
      </c>
      <c r="J311" s="635"/>
      <c r="K311" s="635"/>
      <c r="L311" s="637">
        <v>5</v>
      </c>
      <c r="M311" s="499"/>
      <c r="N311" s="499"/>
      <c r="O311" s="499"/>
      <c r="P311" s="499"/>
      <c r="Q311" s="499"/>
      <c r="R311" s="499"/>
      <c r="S311" s="499"/>
      <c r="T311" s="499"/>
      <c r="U311" s="499">
        <f t="shared" si="15"/>
        <v>0</v>
      </c>
      <c r="V311" s="495">
        <f t="shared" si="16"/>
        <v>5</v>
      </c>
      <c r="W311" s="496"/>
      <c r="X311" s="496"/>
      <c r="Y311" s="496">
        <v>5</v>
      </c>
      <c r="Z311" s="502"/>
      <c r="AA311" s="496"/>
      <c r="AB311" s="496"/>
      <c r="AC311" s="496"/>
      <c r="AD311" s="496"/>
      <c r="AE311" s="496"/>
      <c r="AF311" s="498"/>
      <c r="AG311" s="499"/>
      <c r="AH311" s="499"/>
      <c r="AI311" s="499">
        <f t="shared" si="17"/>
        <v>0</v>
      </c>
      <c r="AJ311" s="324"/>
      <c r="AK311" s="316">
        <f>VLOOKUP(B311,'[1]BCDG-CG KT'!C$14:BC$962,53,0)</f>
        <v>0</v>
      </c>
      <c r="AL311" s="316"/>
      <c r="AM311" s="315"/>
      <c r="AN311" s="315"/>
      <c r="AO311" s="315"/>
      <c r="AP311" s="315"/>
      <c r="AQ311" s="315"/>
      <c r="AR311" s="315"/>
      <c r="AS311" s="315"/>
      <c r="AT311" s="315"/>
      <c r="AU311" s="315"/>
      <c r="AV311" s="315"/>
      <c r="AW311" s="315"/>
      <c r="AX311" s="315"/>
      <c r="AY311" s="315"/>
      <c r="AZ311" s="315"/>
      <c r="BA311" s="315"/>
      <c r="BB311" s="315"/>
      <c r="BC311" s="315"/>
      <c r="BD311" s="315"/>
    </row>
    <row r="312" spans="1:56" s="638" customFormat="1" ht="204.75" customHeight="1">
      <c r="A312" s="635">
        <v>305</v>
      </c>
      <c r="B312" s="499" t="s">
        <v>4423</v>
      </c>
      <c r="C312" s="499" t="s">
        <v>4424</v>
      </c>
      <c r="D312" s="499">
        <v>0</v>
      </c>
      <c r="E312" s="499"/>
      <c r="F312" s="324" t="s">
        <v>4425</v>
      </c>
      <c r="G312" s="324"/>
      <c r="H312" s="636" t="s">
        <v>4416</v>
      </c>
      <c r="I312" s="635" t="s">
        <v>3233</v>
      </c>
      <c r="J312" s="635"/>
      <c r="K312" s="635"/>
      <c r="L312" s="637">
        <v>5</v>
      </c>
      <c r="M312" s="499"/>
      <c r="N312" s="499"/>
      <c r="O312" s="499"/>
      <c r="P312" s="499"/>
      <c r="Q312" s="499"/>
      <c r="R312" s="499"/>
      <c r="S312" s="499"/>
      <c r="T312" s="499"/>
      <c r="U312" s="499">
        <f t="shared" si="15"/>
        <v>0</v>
      </c>
      <c r="V312" s="495">
        <f t="shared" si="16"/>
        <v>10</v>
      </c>
      <c r="W312" s="496"/>
      <c r="X312" s="496"/>
      <c r="Y312" s="496">
        <v>10</v>
      </c>
      <c r="Z312" s="502"/>
      <c r="AA312" s="496"/>
      <c r="AB312" s="496"/>
      <c r="AC312" s="496"/>
      <c r="AD312" s="496"/>
      <c r="AE312" s="496"/>
      <c r="AF312" s="498"/>
      <c r="AG312" s="499"/>
      <c r="AH312" s="499"/>
      <c r="AI312" s="499">
        <f t="shared" si="17"/>
        <v>0</v>
      </c>
      <c r="AJ312" s="324"/>
      <c r="AK312" s="316">
        <f>VLOOKUP(B312,'[1]BCDG-CG KT'!C$14:BC$962,53,0)</f>
        <v>0</v>
      </c>
      <c r="AL312" s="316"/>
      <c r="AM312" s="315"/>
      <c r="AN312" s="315"/>
      <c r="AO312" s="315"/>
      <c r="AP312" s="315"/>
      <c r="AQ312" s="315"/>
      <c r="AR312" s="315"/>
      <c r="AS312" s="315"/>
      <c r="AT312" s="315"/>
      <c r="AU312" s="315"/>
      <c r="AV312" s="315"/>
      <c r="AW312" s="315"/>
      <c r="AX312" s="315"/>
      <c r="AY312" s="315"/>
      <c r="AZ312" s="315"/>
      <c r="BA312" s="315"/>
      <c r="BB312" s="315"/>
      <c r="BC312" s="315"/>
      <c r="BD312" s="315"/>
    </row>
    <row r="313" spans="1:56" s="638" customFormat="1" ht="252" customHeight="1">
      <c r="A313" s="635">
        <v>306</v>
      </c>
      <c r="B313" s="499" t="s">
        <v>4426</v>
      </c>
      <c r="C313" s="499" t="s">
        <v>4427</v>
      </c>
      <c r="D313" s="499">
        <v>0</v>
      </c>
      <c r="E313" s="499"/>
      <c r="F313" s="324" t="s">
        <v>4428</v>
      </c>
      <c r="G313" s="324"/>
      <c r="H313" s="636" t="s">
        <v>4416</v>
      </c>
      <c r="I313" s="635" t="s">
        <v>3233</v>
      </c>
      <c r="J313" s="635"/>
      <c r="K313" s="635"/>
      <c r="L313" s="637">
        <v>5</v>
      </c>
      <c r="M313" s="499"/>
      <c r="N313" s="499"/>
      <c r="O313" s="499"/>
      <c r="P313" s="499"/>
      <c r="Q313" s="499"/>
      <c r="R313" s="499"/>
      <c r="S313" s="499"/>
      <c r="T313" s="499"/>
      <c r="U313" s="499">
        <f t="shared" si="15"/>
        <v>0</v>
      </c>
      <c r="V313" s="495">
        <f t="shared" si="16"/>
        <v>5</v>
      </c>
      <c r="W313" s="496"/>
      <c r="X313" s="496"/>
      <c r="Y313" s="496">
        <v>5</v>
      </c>
      <c r="Z313" s="502"/>
      <c r="AA313" s="496"/>
      <c r="AB313" s="496"/>
      <c r="AC313" s="496"/>
      <c r="AD313" s="496"/>
      <c r="AE313" s="496"/>
      <c r="AF313" s="498"/>
      <c r="AG313" s="499"/>
      <c r="AH313" s="499"/>
      <c r="AI313" s="499">
        <f t="shared" si="17"/>
        <v>0</v>
      </c>
      <c r="AJ313" s="324"/>
      <c r="AK313" s="316">
        <f>VLOOKUP(B313,'[1]BCDG-CG KT'!C$14:BC$962,53,0)</f>
        <v>0</v>
      </c>
      <c r="AL313" s="316"/>
      <c r="AM313" s="315"/>
      <c r="AN313" s="315"/>
      <c r="AO313" s="315"/>
      <c r="AP313" s="315"/>
      <c r="AQ313" s="315"/>
      <c r="AR313" s="315"/>
      <c r="AS313" s="315"/>
      <c r="AT313" s="315"/>
      <c r="AU313" s="315"/>
      <c r="AV313" s="315"/>
      <c r="AW313" s="315"/>
      <c r="AX313" s="315"/>
      <c r="AY313" s="315"/>
      <c r="AZ313" s="315"/>
      <c r="BA313" s="315"/>
      <c r="BB313" s="315"/>
      <c r="BC313" s="315"/>
      <c r="BD313" s="315"/>
    </row>
    <row r="314" spans="1:56" s="638" customFormat="1" ht="299.25" customHeight="1">
      <c r="A314" s="635">
        <v>307</v>
      </c>
      <c r="B314" s="499" t="s">
        <v>4429</v>
      </c>
      <c r="C314" s="499" t="s">
        <v>4430</v>
      </c>
      <c r="D314" s="499">
        <v>0</v>
      </c>
      <c r="E314" s="499"/>
      <c r="F314" s="324" t="s">
        <v>4431</v>
      </c>
      <c r="G314" s="324"/>
      <c r="H314" s="636" t="s">
        <v>4416</v>
      </c>
      <c r="I314" s="635" t="s">
        <v>3233</v>
      </c>
      <c r="J314" s="635"/>
      <c r="K314" s="635"/>
      <c r="L314" s="637">
        <v>5</v>
      </c>
      <c r="M314" s="499"/>
      <c r="N314" s="499"/>
      <c r="O314" s="499"/>
      <c r="P314" s="499"/>
      <c r="Q314" s="499"/>
      <c r="R314" s="499"/>
      <c r="S314" s="499"/>
      <c r="T314" s="499"/>
      <c r="U314" s="499">
        <f t="shared" si="15"/>
        <v>0</v>
      </c>
      <c r="V314" s="495">
        <f t="shared" si="16"/>
        <v>5</v>
      </c>
      <c r="W314" s="496"/>
      <c r="X314" s="496"/>
      <c r="Y314" s="496">
        <v>5</v>
      </c>
      <c r="Z314" s="502"/>
      <c r="AA314" s="496"/>
      <c r="AB314" s="496"/>
      <c r="AC314" s="496"/>
      <c r="AD314" s="496"/>
      <c r="AE314" s="496"/>
      <c r="AF314" s="498"/>
      <c r="AG314" s="499"/>
      <c r="AH314" s="499"/>
      <c r="AI314" s="499">
        <f t="shared" si="17"/>
        <v>0</v>
      </c>
      <c r="AJ314" s="324"/>
      <c r="AK314" s="316">
        <f>VLOOKUP(B314,'[1]BCDG-CG KT'!C$14:BC$962,53,0)</f>
        <v>0</v>
      </c>
      <c r="AL314" s="316"/>
      <c r="AM314" s="315"/>
      <c r="AN314" s="315"/>
      <c r="AO314" s="315"/>
      <c r="AP314" s="315"/>
      <c r="AQ314" s="315"/>
      <c r="AR314" s="315"/>
      <c r="AS314" s="315"/>
      <c r="AT314" s="315"/>
      <c r="AU314" s="315"/>
      <c r="AV314" s="315"/>
      <c r="AW314" s="315"/>
      <c r="AX314" s="315"/>
      <c r="AY314" s="315"/>
      <c r="AZ314" s="315"/>
      <c r="BA314" s="315"/>
      <c r="BB314" s="315"/>
      <c r="BC314" s="315"/>
      <c r="BD314" s="315"/>
    </row>
    <row r="315" spans="1:56" s="638" customFormat="1" ht="110.25" customHeight="1">
      <c r="A315" s="635">
        <v>308</v>
      </c>
      <c r="B315" s="499" t="s">
        <v>4432</v>
      </c>
      <c r="C315" s="499" t="s">
        <v>4433</v>
      </c>
      <c r="D315" s="499">
        <v>0</v>
      </c>
      <c r="E315" s="499"/>
      <c r="F315" s="324" t="s">
        <v>4434</v>
      </c>
      <c r="G315" s="324"/>
      <c r="H315" s="636" t="s">
        <v>3910</v>
      </c>
      <c r="I315" s="635" t="s">
        <v>84</v>
      </c>
      <c r="J315" s="635"/>
      <c r="K315" s="635"/>
      <c r="L315" s="637">
        <v>50</v>
      </c>
      <c r="M315" s="499"/>
      <c r="N315" s="499"/>
      <c r="O315" s="499"/>
      <c r="P315" s="499"/>
      <c r="Q315" s="499"/>
      <c r="R315" s="499"/>
      <c r="S315" s="499"/>
      <c r="T315" s="499"/>
      <c r="U315" s="499">
        <f t="shared" si="15"/>
        <v>0</v>
      </c>
      <c r="V315" s="495">
        <f t="shared" si="16"/>
        <v>50</v>
      </c>
      <c r="W315" s="496"/>
      <c r="X315" s="496"/>
      <c r="Y315" s="496">
        <v>50</v>
      </c>
      <c r="Z315" s="502"/>
      <c r="AA315" s="496"/>
      <c r="AB315" s="496"/>
      <c r="AC315" s="496"/>
      <c r="AD315" s="496"/>
      <c r="AE315" s="496"/>
      <c r="AF315" s="498"/>
      <c r="AG315" s="499"/>
      <c r="AH315" s="499"/>
      <c r="AI315" s="499">
        <f t="shared" si="17"/>
        <v>0</v>
      </c>
      <c r="AJ315" s="324"/>
      <c r="AK315" s="316">
        <f>VLOOKUP(B315,'[1]BCDG-CG KT'!C$14:BC$962,53,0)</f>
        <v>0</v>
      </c>
      <c r="AL315" s="316"/>
      <c r="AM315" s="315"/>
      <c r="AN315" s="315"/>
      <c r="AO315" s="315"/>
      <c r="AP315" s="315"/>
      <c r="AQ315" s="315"/>
      <c r="AR315" s="315"/>
      <c r="AS315" s="315"/>
      <c r="AT315" s="315"/>
      <c r="AU315" s="315"/>
      <c r="AV315" s="315"/>
      <c r="AW315" s="315"/>
      <c r="AX315" s="315"/>
      <c r="AY315" s="315"/>
      <c r="AZ315" s="315"/>
      <c r="BA315" s="315"/>
      <c r="BB315" s="315"/>
      <c r="BC315" s="315"/>
      <c r="BD315" s="315"/>
    </row>
    <row r="316" spans="1:56" s="638" customFormat="1" ht="126" customHeight="1">
      <c r="A316" s="635">
        <v>309</v>
      </c>
      <c r="B316" s="499" t="s">
        <v>4441</v>
      </c>
      <c r="C316" s="499" t="s">
        <v>4442</v>
      </c>
      <c r="D316" s="499">
        <v>0</v>
      </c>
      <c r="E316" s="499"/>
      <c r="F316" s="324" t="s">
        <v>4443</v>
      </c>
      <c r="G316" s="324"/>
      <c r="H316" s="636" t="s">
        <v>3910</v>
      </c>
      <c r="I316" s="635" t="s">
        <v>84</v>
      </c>
      <c r="J316" s="635"/>
      <c r="K316" s="635"/>
      <c r="L316" s="637">
        <v>100</v>
      </c>
      <c r="M316" s="499"/>
      <c r="N316" s="499"/>
      <c r="O316" s="499"/>
      <c r="P316" s="499"/>
      <c r="Q316" s="499"/>
      <c r="R316" s="499"/>
      <c r="S316" s="499"/>
      <c r="T316" s="499"/>
      <c r="U316" s="499">
        <f t="shared" si="15"/>
        <v>0</v>
      </c>
      <c r="V316" s="495">
        <f t="shared" si="16"/>
        <v>100</v>
      </c>
      <c r="W316" s="496"/>
      <c r="X316" s="496"/>
      <c r="Y316" s="496">
        <v>100</v>
      </c>
      <c r="Z316" s="502"/>
      <c r="AA316" s="496"/>
      <c r="AB316" s="496"/>
      <c r="AC316" s="496"/>
      <c r="AD316" s="496"/>
      <c r="AE316" s="496"/>
      <c r="AF316" s="498"/>
      <c r="AG316" s="499"/>
      <c r="AH316" s="499"/>
      <c r="AI316" s="499">
        <f t="shared" si="17"/>
        <v>0</v>
      </c>
      <c r="AJ316" s="324"/>
      <c r="AK316" s="316">
        <f>VLOOKUP(B316,'[1]BCDG-CG KT'!C$14:BC$962,53,0)</f>
        <v>0</v>
      </c>
      <c r="AL316" s="316"/>
      <c r="AM316" s="315"/>
      <c r="AN316" s="315"/>
      <c r="AO316" s="315"/>
      <c r="AP316" s="315"/>
      <c r="AQ316" s="315"/>
      <c r="AR316" s="315"/>
      <c r="AS316" s="315"/>
      <c r="AT316" s="315"/>
      <c r="AU316" s="315"/>
      <c r="AV316" s="315"/>
      <c r="AW316" s="315"/>
      <c r="AX316" s="315"/>
      <c r="AY316" s="315"/>
      <c r="AZ316" s="315"/>
      <c r="BA316" s="315"/>
      <c r="BB316" s="315"/>
      <c r="BC316" s="315"/>
      <c r="BD316" s="315"/>
    </row>
    <row r="317" spans="1:56" s="638" customFormat="1" ht="252" customHeight="1">
      <c r="A317" s="635">
        <v>310</v>
      </c>
      <c r="B317" s="499" t="s">
        <v>4459</v>
      </c>
      <c r="C317" s="499" t="s">
        <v>4460</v>
      </c>
      <c r="D317" s="499">
        <v>0</v>
      </c>
      <c r="E317" s="499"/>
      <c r="F317" s="324" t="s">
        <v>4461</v>
      </c>
      <c r="G317" s="324"/>
      <c r="H317" s="636">
        <v>0</v>
      </c>
      <c r="I317" s="635" t="s">
        <v>84</v>
      </c>
      <c r="J317" s="635"/>
      <c r="K317" s="635"/>
      <c r="L317" s="637">
        <v>3</v>
      </c>
      <c r="M317" s="499">
        <v>5</v>
      </c>
      <c r="N317" s="499"/>
      <c r="O317" s="499"/>
      <c r="P317" s="499"/>
      <c r="Q317" s="499"/>
      <c r="R317" s="499"/>
      <c r="S317" s="499"/>
      <c r="T317" s="499"/>
      <c r="U317" s="499">
        <f t="shared" si="15"/>
        <v>0</v>
      </c>
      <c r="V317" s="495">
        <f t="shared" si="16"/>
        <v>3</v>
      </c>
      <c r="W317" s="496"/>
      <c r="X317" s="496"/>
      <c r="Y317" s="496">
        <v>3</v>
      </c>
      <c r="Z317" s="502"/>
      <c r="AA317" s="496"/>
      <c r="AB317" s="496"/>
      <c r="AC317" s="496"/>
      <c r="AD317" s="496"/>
      <c r="AE317" s="496"/>
      <c r="AF317" s="498"/>
      <c r="AG317" s="499"/>
      <c r="AH317" s="499"/>
      <c r="AI317" s="499">
        <f t="shared" si="17"/>
        <v>0</v>
      </c>
      <c r="AJ317" s="324"/>
      <c r="AK317" s="316">
        <f>VLOOKUP(B317,'[1]BCDG-CG KT'!C$14:BC$962,53,0)</f>
        <v>0</v>
      </c>
      <c r="AL317" s="316"/>
      <c r="AM317" s="315"/>
      <c r="AN317" s="315"/>
      <c r="AO317" s="315"/>
      <c r="AP317" s="315"/>
      <c r="AQ317" s="315"/>
      <c r="AR317" s="315"/>
      <c r="AS317" s="315"/>
      <c r="AT317" s="315"/>
      <c r="AU317" s="315"/>
      <c r="AV317" s="315"/>
      <c r="AW317" s="315"/>
      <c r="AX317" s="315"/>
      <c r="AY317" s="315"/>
      <c r="AZ317" s="315"/>
      <c r="BA317" s="315"/>
      <c r="BB317" s="315"/>
      <c r="BC317" s="315"/>
      <c r="BD317" s="315"/>
    </row>
    <row r="318" spans="1:56" s="638" customFormat="1" ht="236.25" customHeight="1">
      <c r="A318" s="635">
        <v>311</v>
      </c>
      <c r="B318" s="499" t="s">
        <v>4462</v>
      </c>
      <c r="C318" s="499" t="s">
        <v>4463</v>
      </c>
      <c r="D318" s="499">
        <v>0</v>
      </c>
      <c r="E318" s="499"/>
      <c r="F318" s="324" t="s">
        <v>4464</v>
      </c>
      <c r="G318" s="324"/>
      <c r="H318" s="636">
        <v>0</v>
      </c>
      <c r="I318" s="635" t="s">
        <v>84</v>
      </c>
      <c r="J318" s="635"/>
      <c r="K318" s="635"/>
      <c r="L318" s="637">
        <v>10</v>
      </c>
      <c r="M318" s="499">
        <v>20</v>
      </c>
      <c r="N318" s="499"/>
      <c r="O318" s="499"/>
      <c r="P318" s="499"/>
      <c r="Q318" s="499"/>
      <c r="R318" s="499"/>
      <c r="S318" s="499"/>
      <c r="T318" s="499"/>
      <c r="U318" s="499">
        <f t="shared" si="15"/>
        <v>0</v>
      </c>
      <c r="V318" s="495">
        <f t="shared" si="16"/>
        <v>50</v>
      </c>
      <c r="W318" s="496"/>
      <c r="X318" s="496"/>
      <c r="Y318" s="496">
        <v>50</v>
      </c>
      <c r="Z318" s="502"/>
      <c r="AA318" s="496"/>
      <c r="AB318" s="496"/>
      <c r="AC318" s="496"/>
      <c r="AD318" s="496"/>
      <c r="AE318" s="496"/>
      <c r="AF318" s="498"/>
      <c r="AG318" s="499"/>
      <c r="AH318" s="499"/>
      <c r="AI318" s="499">
        <f t="shared" si="17"/>
        <v>0</v>
      </c>
      <c r="AJ318" s="324"/>
      <c r="AK318" s="316">
        <f>VLOOKUP(B318,'[1]BCDG-CG KT'!C$14:BC$962,53,0)</f>
        <v>0</v>
      </c>
      <c r="AL318" s="316"/>
      <c r="AM318" s="315"/>
      <c r="AN318" s="315"/>
      <c r="AO318" s="315"/>
      <c r="AP318" s="315"/>
      <c r="AQ318" s="315"/>
      <c r="AR318" s="315"/>
      <c r="AS318" s="315"/>
      <c r="AT318" s="315"/>
      <c r="AU318" s="315"/>
      <c r="AV318" s="315"/>
      <c r="AW318" s="315"/>
      <c r="AX318" s="315"/>
      <c r="AY318" s="315"/>
      <c r="AZ318" s="315"/>
      <c r="BA318" s="315"/>
      <c r="BB318" s="315"/>
      <c r="BC318" s="315"/>
      <c r="BD318" s="315"/>
    </row>
    <row r="319" spans="1:56" s="638" customFormat="1" ht="267.75" customHeight="1">
      <c r="A319" s="635">
        <v>312</v>
      </c>
      <c r="B319" s="499" t="s">
        <v>4468</v>
      </c>
      <c r="C319" s="499" t="s">
        <v>4469</v>
      </c>
      <c r="D319" s="499">
        <v>0</v>
      </c>
      <c r="E319" s="499"/>
      <c r="F319" s="324" t="s">
        <v>4470</v>
      </c>
      <c r="G319" s="324"/>
      <c r="H319" s="636">
        <v>0</v>
      </c>
      <c r="I319" s="635" t="s">
        <v>84</v>
      </c>
      <c r="J319" s="635"/>
      <c r="K319" s="635"/>
      <c r="L319" s="637">
        <v>25</v>
      </c>
      <c r="M319" s="499">
        <v>100</v>
      </c>
      <c r="N319" s="499"/>
      <c r="O319" s="499"/>
      <c r="P319" s="499"/>
      <c r="Q319" s="499"/>
      <c r="R319" s="499"/>
      <c r="S319" s="499"/>
      <c r="T319" s="499"/>
      <c r="U319" s="499">
        <f t="shared" si="15"/>
        <v>0</v>
      </c>
      <c r="V319" s="495">
        <f t="shared" si="16"/>
        <v>200</v>
      </c>
      <c r="W319" s="496"/>
      <c r="X319" s="496"/>
      <c r="Y319" s="496">
        <v>200</v>
      </c>
      <c r="Z319" s="502"/>
      <c r="AA319" s="496"/>
      <c r="AB319" s="496"/>
      <c r="AC319" s="496"/>
      <c r="AD319" s="496"/>
      <c r="AE319" s="496"/>
      <c r="AF319" s="498"/>
      <c r="AG319" s="499"/>
      <c r="AH319" s="499"/>
      <c r="AI319" s="499">
        <f t="shared" si="17"/>
        <v>0</v>
      </c>
      <c r="AJ319" s="324"/>
      <c r="AK319" s="316" t="str">
        <f>VLOOKUP(B319,'[1]BCDG-CG KT'!C$14:BC$962,53,0)</f>
        <v>HSDT chưa có các tài liệu mô tả tính năng kĩ thuật như yêu cầu của HSMT</v>
      </c>
      <c r="AL319" s="316"/>
      <c r="AM319" s="315"/>
      <c r="AN319" s="315"/>
      <c r="AO319" s="315"/>
      <c r="AP319" s="315"/>
      <c r="AQ319" s="315"/>
      <c r="AR319" s="315"/>
      <c r="AS319" s="315"/>
      <c r="AT319" s="315"/>
      <c r="AU319" s="315"/>
      <c r="AV319" s="315"/>
      <c r="AW319" s="315"/>
      <c r="AX319" s="315"/>
      <c r="AY319" s="315"/>
      <c r="AZ319" s="315"/>
      <c r="BA319" s="315"/>
      <c r="BB319" s="315"/>
      <c r="BC319" s="315"/>
      <c r="BD319" s="315"/>
    </row>
    <row r="320" spans="1:56" s="638" customFormat="1" ht="267.75" customHeight="1">
      <c r="A320" s="635">
        <v>313</v>
      </c>
      <c r="B320" s="499" t="s">
        <v>4474</v>
      </c>
      <c r="C320" s="499" t="s">
        <v>4475</v>
      </c>
      <c r="D320" s="499">
        <v>0</v>
      </c>
      <c r="E320" s="499"/>
      <c r="F320" s="324" t="s">
        <v>4476</v>
      </c>
      <c r="G320" s="324"/>
      <c r="H320" s="636">
        <v>0</v>
      </c>
      <c r="I320" s="635" t="s">
        <v>84</v>
      </c>
      <c r="J320" s="635"/>
      <c r="K320" s="635"/>
      <c r="L320" s="637">
        <v>25</v>
      </c>
      <c r="M320" s="499">
        <v>20</v>
      </c>
      <c r="N320" s="499"/>
      <c r="O320" s="499"/>
      <c r="P320" s="499"/>
      <c r="Q320" s="499"/>
      <c r="R320" s="499"/>
      <c r="S320" s="499"/>
      <c r="T320" s="499"/>
      <c r="U320" s="499">
        <f t="shared" si="15"/>
        <v>0</v>
      </c>
      <c r="V320" s="495">
        <f t="shared" si="16"/>
        <v>100</v>
      </c>
      <c r="W320" s="496"/>
      <c r="X320" s="496"/>
      <c r="Y320" s="496">
        <v>100</v>
      </c>
      <c r="Z320" s="502"/>
      <c r="AA320" s="496"/>
      <c r="AB320" s="496"/>
      <c r="AC320" s="496"/>
      <c r="AD320" s="496"/>
      <c r="AE320" s="496"/>
      <c r="AF320" s="498"/>
      <c r="AG320" s="499"/>
      <c r="AH320" s="499"/>
      <c r="AI320" s="499">
        <f t="shared" si="17"/>
        <v>0</v>
      </c>
      <c r="AJ320" s="324"/>
      <c r="AK320" s="316">
        <f>VLOOKUP(B320,'[1]BCDG-CG KT'!C$14:BC$962,53,0)</f>
        <v>0</v>
      </c>
      <c r="AL320" s="316"/>
      <c r="AM320" s="315"/>
      <c r="AN320" s="315"/>
      <c r="AO320" s="315"/>
      <c r="AP320" s="315"/>
      <c r="AQ320" s="315"/>
      <c r="AR320" s="315"/>
      <c r="AS320" s="315"/>
      <c r="AT320" s="315"/>
      <c r="AU320" s="315"/>
      <c r="AV320" s="315"/>
      <c r="AW320" s="315"/>
      <c r="AX320" s="315"/>
      <c r="AY320" s="315"/>
      <c r="AZ320" s="315"/>
      <c r="BA320" s="315"/>
      <c r="BB320" s="315"/>
      <c r="BC320" s="315"/>
      <c r="BD320" s="315"/>
    </row>
    <row r="321" spans="1:56" s="638" customFormat="1" ht="252" customHeight="1">
      <c r="A321" s="635">
        <v>314</v>
      </c>
      <c r="B321" s="499" t="s">
        <v>4477</v>
      </c>
      <c r="C321" s="499" t="s">
        <v>4478</v>
      </c>
      <c r="D321" s="499">
        <v>0</v>
      </c>
      <c r="E321" s="499"/>
      <c r="F321" s="324" t="s">
        <v>4479</v>
      </c>
      <c r="G321" s="324"/>
      <c r="H321" s="636">
        <v>0</v>
      </c>
      <c r="I321" s="635" t="s">
        <v>84</v>
      </c>
      <c r="J321" s="635"/>
      <c r="K321" s="635"/>
      <c r="L321" s="637">
        <v>40</v>
      </c>
      <c r="M321" s="499">
        <v>20</v>
      </c>
      <c r="N321" s="499"/>
      <c r="O321" s="499"/>
      <c r="P321" s="499"/>
      <c r="Q321" s="499"/>
      <c r="R321" s="499"/>
      <c r="S321" s="499"/>
      <c r="T321" s="499"/>
      <c r="U321" s="499">
        <f t="shared" si="15"/>
        <v>0</v>
      </c>
      <c r="V321" s="495">
        <f t="shared" si="16"/>
        <v>100</v>
      </c>
      <c r="W321" s="496"/>
      <c r="X321" s="496"/>
      <c r="Y321" s="496">
        <v>100</v>
      </c>
      <c r="Z321" s="502"/>
      <c r="AA321" s="496"/>
      <c r="AB321" s="496"/>
      <c r="AC321" s="496"/>
      <c r="AD321" s="496"/>
      <c r="AE321" s="496"/>
      <c r="AF321" s="498"/>
      <c r="AG321" s="499"/>
      <c r="AH321" s="499"/>
      <c r="AI321" s="499">
        <f t="shared" si="17"/>
        <v>0</v>
      </c>
      <c r="AJ321" s="324"/>
      <c r="AK321" s="316">
        <f>VLOOKUP(B321,'[1]BCDG-CG KT'!C$14:BC$962,53,0)</f>
        <v>0</v>
      </c>
      <c r="AL321" s="316"/>
      <c r="AM321" s="315"/>
      <c r="AN321" s="315"/>
      <c r="AO321" s="315"/>
      <c r="AP321" s="315"/>
      <c r="AQ321" s="315"/>
      <c r="AR321" s="315"/>
      <c r="AS321" s="315"/>
      <c r="AT321" s="315"/>
      <c r="AU321" s="315"/>
      <c r="AV321" s="315"/>
      <c r="AW321" s="315"/>
      <c r="AX321" s="315"/>
      <c r="AY321" s="315"/>
      <c r="AZ321" s="315"/>
      <c r="BA321" s="315"/>
      <c r="BB321" s="315"/>
      <c r="BC321" s="315"/>
      <c r="BD321" s="315"/>
    </row>
    <row r="322" spans="1:56" s="638" customFormat="1" ht="220.5" customHeight="1">
      <c r="A322" s="635">
        <v>315</v>
      </c>
      <c r="B322" s="499" t="s">
        <v>4480</v>
      </c>
      <c r="C322" s="499" t="s">
        <v>4481</v>
      </c>
      <c r="D322" s="499">
        <v>0</v>
      </c>
      <c r="E322" s="499"/>
      <c r="F322" s="324" t="s">
        <v>4482</v>
      </c>
      <c r="G322" s="324"/>
      <c r="H322" s="636">
        <v>0</v>
      </c>
      <c r="I322" s="635" t="s">
        <v>84</v>
      </c>
      <c r="J322" s="635"/>
      <c r="K322" s="635"/>
      <c r="L322" s="637">
        <v>40</v>
      </c>
      <c r="M322" s="499">
        <v>5</v>
      </c>
      <c r="N322" s="499"/>
      <c r="O322" s="499"/>
      <c r="P322" s="499"/>
      <c r="Q322" s="499"/>
      <c r="R322" s="499"/>
      <c r="S322" s="499"/>
      <c r="T322" s="499"/>
      <c r="U322" s="499">
        <f t="shared" si="15"/>
        <v>0</v>
      </c>
      <c r="V322" s="495">
        <f t="shared" si="16"/>
        <v>50</v>
      </c>
      <c r="W322" s="496"/>
      <c r="X322" s="496"/>
      <c r="Y322" s="496">
        <v>50</v>
      </c>
      <c r="Z322" s="502"/>
      <c r="AA322" s="496"/>
      <c r="AB322" s="496"/>
      <c r="AC322" s="496"/>
      <c r="AD322" s="496"/>
      <c r="AE322" s="496"/>
      <c r="AF322" s="498"/>
      <c r="AG322" s="499"/>
      <c r="AH322" s="499"/>
      <c r="AI322" s="499">
        <f t="shared" si="17"/>
        <v>0</v>
      </c>
      <c r="AJ322" s="324"/>
      <c r="AK322" s="316">
        <f>VLOOKUP(B322,'[1]BCDG-CG KT'!C$14:BC$962,53,0)</f>
        <v>0</v>
      </c>
      <c r="AL322" s="316"/>
      <c r="AM322" s="315"/>
      <c r="AN322" s="315"/>
      <c r="AO322" s="315"/>
      <c r="AP322" s="315"/>
      <c r="AQ322" s="315"/>
      <c r="AR322" s="315"/>
      <c r="AS322" s="315"/>
      <c r="AT322" s="315"/>
      <c r="AU322" s="315"/>
      <c r="AV322" s="315"/>
      <c r="AW322" s="315"/>
      <c r="AX322" s="315"/>
      <c r="AY322" s="315"/>
      <c r="AZ322" s="315"/>
      <c r="BA322" s="315"/>
      <c r="BB322" s="315"/>
      <c r="BC322" s="315"/>
      <c r="BD322" s="315"/>
    </row>
    <row r="323" spans="1:56" s="638" customFormat="1" ht="63" customHeight="1">
      <c r="A323" s="635">
        <v>316</v>
      </c>
      <c r="B323" s="499" t="s">
        <v>4485</v>
      </c>
      <c r="C323" s="499" t="s">
        <v>4486</v>
      </c>
      <c r="D323" s="499">
        <v>0</v>
      </c>
      <c r="E323" s="499"/>
      <c r="F323" s="324" t="s">
        <v>4487</v>
      </c>
      <c r="G323" s="324"/>
      <c r="H323" s="636">
        <v>0</v>
      </c>
      <c r="I323" s="635" t="s">
        <v>84</v>
      </c>
      <c r="J323" s="635"/>
      <c r="K323" s="635"/>
      <c r="L323" s="637">
        <v>60</v>
      </c>
      <c r="M323" s="499"/>
      <c r="N323" s="499"/>
      <c r="O323" s="499"/>
      <c r="P323" s="499"/>
      <c r="Q323" s="499"/>
      <c r="R323" s="499"/>
      <c r="S323" s="499"/>
      <c r="T323" s="499"/>
      <c r="U323" s="499">
        <f t="shared" si="15"/>
        <v>0</v>
      </c>
      <c r="V323" s="495">
        <f t="shared" si="16"/>
        <v>20</v>
      </c>
      <c r="W323" s="496"/>
      <c r="X323" s="496"/>
      <c r="Y323" s="496"/>
      <c r="Z323" s="502"/>
      <c r="AA323" s="496"/>
      <c r="AB323" s="496"/>
      <c r="AC323" s="496"/>
      <c r="AD323" s="520">
        <v>20</v>
      </c>
      <c r="AE323" s="496"/>
      <c r="AF323" s="498"/>
      <c r="AG323" s="499"/>
      <c r="AH323" s="499">
        <v>5980000</v>
      </c>
      <c r="AI323" s="499">
        <f t="shared" si="17"/>
        <v>119600000</v>
      </c>
      <c r="AJ323" s="324"/>
      <c r="AK323" s="316">
        <f>VLOOKUP(B323,'[1]BCDG-CG KT'!C$14:BC$962,53,0)</f>
        <v>0</v>
      </c>
      <c r="AL323" s="316"/>
      <c r="AM323" s="315"/>
      <c r="AN323" s="315"/>
      <c r="AO323" s="315"/>
      <c r="AP323" s="315"/>
      <c r="AQ323" s="315"/>
      <c r="AR323" s="315"/>
      <c r="AS323" s="315"/>
      <c r="AT323" s="315"/>
      <c r="AU323" s="315"/>
      <c r="AV323" s="315"/>
      <c r="AW323" s="315"/>
      <c r="AX323" s="315"/>
      <c r="AY323" s="315"/>
      <c r="AZ323" s="315"/>
      <c r="BA323" s="315"/>
      <c r="BB323" s="315"/>
      <c r="BC323" s="315"/>
      <c r="BD323" s="315"/>
    </row>
    <row r="324" spans="1:56" s="638" customFormat="1" ht="94.5" customHeight="1">
      <c r="A324" s="635">
        <v>317</v>
      </c>
      <c r="B324" s="499" t="s">
        <v>4488</v>
      </c>
      <c r="C324" s="528" t="s">
        <v>4489</v>
      </c>
      <c r="D324" s="499">
        <v>0</v>
      </c>
      <c r="E324" s="499"/>
      <c r="F324" s="535" t="s">
        <v>4490</v>
      </c>
      <c r="G324" s="324"/>
      <c r="H324" s="636">
        <v>0</v>
      </c>
      <c r="I324" s="635" t="s">
        <v>84</v>
      </c>
      <c r="J324" s="635"/>
      <c r="K324" s="635"/>
      <c r="L324" s="637">
        <v>10</v>
      </c>
      <c r="M324" s="499"/>
      <c r="N324" s="499"/>
      <c r="O324" s="499"/>
      <c r="P324" s="499"/>
      <c r="Q324" s="499"/>
      <c r="R324" s="499"/>
      <c r="S324" s="499"/>
      <c r="T324" s="499"/>
      <c r="U324" s="499">
        <f t="shared" si="15"/>
        <v>0</v>
      </c>
      <c r="V324" s="495">
        <f t="shared" si="16"/>
        <v>5</v>
      </c>
      <c r="W324" s="496"/>
      <c r="X324" s="496"/>
      <c r="Y324" s="496"/>
      <c r="Z324" s="502"/>
      <c r="AA324" s="496"/>
      <c r="AB324" s="496"/>
      <c r="AC324" s="496"/>
      <c r="AD324" s="520">
        <v>5</v>
      </c>
      <c r="AE324" s="496"/>
      <c r="AF324" s="498"/>
      <c r="AG324" s="499"/>
      <c r="AH324" s="499">
        <v>26000000</v>
      </c>
      <c r="AI324" s="499">
        <f t="shared" si="17"/>
        <v>130000000</v>
      </c>
      <c r="AJ324" s="324"/>
      <c r="AK324" s="316">
        <f>VLOOKUP(B324,'[1]BCDG-CG KT'!C$14:BC$962,53,0)</f>
        <v>0</v>
      </c>
      <c r="AL324" s="316"/>
      <c r="AM324" s="315"/>
      <c r="AN324" s="315"/>
      <c r="AO324" s="315"/>
      <c r="AP324" s="315"/>
      <c r="AQ324" s="315"/>
      <c r="AR324" s="315"/>
      <c r="AS324" s="315"/>
      <c r="AT324" s="315"/>
      <c r="AU324" s="315"/>
      <c r="AV324" s="315"/>
      <c r="AW324" s="315"/>
      <c r="AX324" s="315"/>
      <c r="AY324" s="315"/>
      <c r="AZ324" s="315"/>
      <c r="BA324" s="315"/>
      <c r="BB324" s="315"/>
      <c r="BC324" s="315"/>
      <c r="BD324" s="315"/>
    </row>
    <row r="325" spans="1:56" s="638" customFormat="1" ht="126" customHeight="1">
      <c r="A325" s="635">
        <v>318</v>
      </c>
      <c r="B325" s="499" t="s">
        <v>4491</v>
      </c>
      <c r="C325" s="528" t="s">
        <v>4492</v>
      </c>
      <c r="D325" s="499">
        <v>0</v>
      </c>
      <c r="E325" s="528" t="s">
        <v>4493</v>
      </c>
      <c r="F325" s="535" t="s">
        <v>4494</v>
      </c>
      <c r="G325" s="535" t="s">
        <v>4495</v>
      </c>
      <c r="H325" s="636">
        <v>0</v>
      </c>
      <c r="I325" s="635" t="s">
        <v>84</v>
      </c>
      <c r="J325" s="635"/>
      <c r="K325" s="635"/>
      <c r="L325" s="637">
        <v>30</v>
      </c>
      <c r="M325" s="499"/>
      <c r="N325" s="499"/>
      <c r="O325" s="499"/>
      <c r="P325" s="499"/>
      <c r="Q325" s="499"/>
      <c r="R325" s="499"/>
      <c r="S325" s="499"/>
      <c r="T325" s="499"/>
      <c r="U325" s="499">
        <f t="shared" si="15"/>
        <v>0</v>
      </c>
      <c r="V325" s="495">
        <f t="shared" si="16"/>
        <v>20</v>
      </c>
      <c r="W325" s="496"/>
      <c r="X325" s="496"/>
      <c r="Y325" s="496"/>
      <c r="Z325" s="502"/>
      <c r="AA325" s="496"/>
      <c r="AB325" s="496"/>
      <c r="AC325" s="496"/>
      <c r="AD325" s="520">
        <v>20</v>
      </c>
      <c r="AE325" s="496"/>
      <c r="AF325" s="498"/>
      <c r="AG325" s="499"/>
      <c r="AH325" s="499">
        <v>7490000</v>
      </c>
      <c r="AI325" s="499">
        <f t="shared" si="17"/>
        <v>149800000</v>
      </c>
      <c r="AJ325" s="324"/>
      <c r="AK325" s="316">
        <f>VLOOKUP(B325,'[1]BCDG-CG KT'!C$14:BC$962,53,0)</f>
        <v>0</v>
      </c>
      <c r="AL325" s="316"/>
      <c r="AM325" s="315"/>
      <c r="AN325" s="315"/>
      <c r="AO325" s="315"/>
      <c r="AP325" s="315"/>
      <c r="AQ325" s="315"/>
      <c r="AR325" s="315"/>
      <c r="AS325" s="315"/>
      <c r="AT325" s="315"/>
      <c r="AU325" s="315"/>
      <c r="AV325" s="315"/>
      <c r="AW325" s="315"/>
      <c r="AX325" s="315"/>
      <c r="AY325" s="315"/>
      <c r="AZ325" s="315"/>
      <c r="BA325" s="315"/>
      <c r="BB325" s="315"/>
      <c r="BC325" s="315"/>
      <c r="BD325" s="315"/>
    </row>
    <row r="326" spans="1:56" s="638" customFormat="1" ht="126" customHeight="1">
      <c r="A326" s="635">
        <v>319</v>
      </c>
      <c r="B326" s="499" t="s">
        <v>4496</v>
      </c>
      <c r="C326" s="528" t="s">
        <v>4497</v>
      </c>
      <c r="D326" s="499">
        <v>0</v>
      </c>
      <c r="E326" s="499"/>
      <c r="F326" s="535" t="s">
        <v>4498</v>
      </c>
      <c r="G326" s="324"/>
      <c r="H326" s="636">
        <v>0</v>
      </c>
      <c r="I326" s="635" t="s">
        <v>84</v>
      </c>
      <c r="J326" s="635"/>
      <c r="K326" s="635"/>
      <c r="L326" s="637">
        <v>5</v>
      </c>
      <c r="M326" s="499"/>
      <c r="N326" s="499"/>
      <c r="O326" s="499"/>
      <c r="P326" s="499"/>
      <c r="Q326" s="499"/>
      <c r="R326" s="499"/>
      <c r="S326" s="499"/>
      <c r="T326" s="499"/>
      <c r="U326" s="499">
        <f t="shared" si="15"/>
        <v>0</v>
      </c>
      <c r="V326" s="495">
        <f t="shared" si="16"/>
        <v>5</v>
      </c>
      <c r="W326" s="496"/>
      <c r="X326" s="496"/>
      <c r="Y326" s="496"/>
      <c r="Z326" s="502"/>
      <c r="AA326" s="496"/>
      <c r="AB326" s="496"/>
      <c r="AC326" s="496"/>
      <c r="AD326" s="520">
        <v>5</v>
      </c>
      <c r="AE326" s="496"/>
      <c r="AF326" s="498"/>
      <c r="AG326" s="499"/>
      <c r="AH326" s="499">
        <v>1575000</v>
      </c>
      <c r="AI326" s="499">
        <f t="shared" si="17"/>
        <v>7875000</v>
      </c>
      <c r="AJ326" s="324"/>
      <c r="AK326" s="316">
        <f>VLOOKUP(B326,'[1]BCDG-CG KT'!C$14:BC$962,53,0)</f>
        <v>0</v>
      </c>
      <c r="AL326" s="316"/>
      <c r="AM326" s="315"/>
      <c r="AN326" s="315"/>
      <c r="AO326" s="315"/>
      <c r="AP326" s="315"/>
      <c r="AQ326" s="315"/>
      <c r="AR326" s="315"/>
      <c r="AS326" s="315"/>
      <c r="AT326" s="315"/>
      <c r="AU326" s="315"/>
      <c r="AV326" s="315"/>
      <c r="AW326" s="315"/>
      <c r="AX326" s="315"/>
      <c r="AY326" s="315"/>
      <c r="AZ326" s="315"/>
      <c r="BA326" s="315"/>
      <c r="BB326" s="315"/>
      <c r="BC326" s="315"/>
      <c r="BD326" s="315"/>
    </row>
    <row r="327" spans="1:56" s="638" customFormat="1" ht="126" customHeight="1">
      <c r="A327" s="635">
        <v>320</v>
      </c>
      <c r="B327" s="499" t="s">
        <v>4499</v>
      </c>
      <c r="C327" s="499" t="s">
        <v>4500</v>
      </c>
      <c r="D327" s="499">
        <v>0</v>
      </c>
      <c r="E327" s="499"/>
      <c r="F327" s="324" t="s">
        <v>4501</v>
      </c>
      <c r="G327" s="535" t="s">
        <v>4502</v>
      </c>
      <c r="H327" s="636">
        <v>0</v>
      </c>
      <c r="I327" s="635" t="s">
        <v>84</v>
      </c>
      <c r="J327" s="635"/>
      <c r="K327" s="635"/>
      <c r="L327" s="637">
        <v>20</v>
      </c>
      <c r="M327" s="499"/>
      <c r="N327" s="499"/>
      <c r="O327" s="499"/>
      <c r="P327" s="499"/>
      <c r="Q327" s="499"/>
      <c r="R327" s="499"/>
      <c r="S327" s="499"/>
      <c r="T327" s="499"/>
      <c r="U327" s="499">
        <f t="shared" si="15"/>
        <v>0</v>
      </c>
      <c r="V327" s="495">
        <f t="shared" si="16"/>
        <v>10</v>
      </c>
      <c r="W327" s="496"/>
      <c r="X327" s="496"/>
      <c r="Y327" s="496"/>
      <c r="Z327" s="502"/>
      <c r="AA327" s="496"/>
      <c r="AB327" s="496"/>
      <c r="AC327" s="496"/>
      <c r="AD327" s="520">
        <v>10</v>
      </c>
      <c r="AE327" s="496"/>
      <c r="AF327" s="498"/>
      <c r="AG327" s="499"/>
      <c r="AH327" s="499">
        <v>2200000</v>
      </c>
      <c r="AI327" s="499">
        <f t="shared" si="17"/>
        <v>22000000</v>
      </c>
      <c r="AJ327" s="324"/>
      <c r="AK327" s="316">
        <f>VLOOKUP(B327,'[1]BCDG-CG KT'!C$14:BC$962,53,0)</f>
        <v>0</v>
      </c>
      <c r="AL327" s="316"/>
      <c r="AM327" s="315"/>
      <c r="AN327" s="315"/>
      <c r="AO327" s="315"/>
      <c r="AP327" s="315"/>
      <c r="AQ327" s="315"/>
      <c r="AR327" s="315"/>
      <c r="AS327" s="315"/>
      <c r="AT327" s="315"/>
      <c r="AU327" s="315"/>
      <c r="AV327" s="315"/>
      <c r="AW327" s="315"/>
      <c r="AX327" s="315"/>
      <c r="AY327" s="315"/>
      <c r="AZ327" s="315"/>
      <c r="BA327" s="315"/>
      <c r="BB327" s="315"/>
      <c r="BC327" s="315"/>
      <c r="BD327" s="315"/>
    </row>
    <row r="328" spans="1:56" s="638" customFormat="1" ht="126" customHeight="1">
      <c r="A328" s="635">
        <v>321</v>
      </c>
      <c r="B328" s="499" t="s">
        <v>4503</v>
      </c>
      <c r="C328" s="499" t="s">
        <v>4504</v>
      </c>
      <c r="D328" s="499">
        <v>0</v>
      </c>
      <c r="E328" s="499"/>
      <c r="F328" s="324" t="s">
        <v>4505</v>
      </c>
      <c r="G328" s="535" t="s">
        <v>4506</v>
      </c>
      <c r="H328" s="636">
        <v>0</v>
      </c>
      <c r="I328" s="635" t="s">
        <v>84</v>
      </c>
      <c r="J328" s="635"/>
      <c r="K328" s="635"/>
      <c r="L328" s="637">
        <v>50</v>
      </c>
      <c r="M328" s="499"/>
      <c r="N328" s="499"/>
      <c r="O328" s="499"/>
      <c r="P328" s="499"/>
      <c r="Q328" s="499"/>
      <c r="R328" s="499"/>
      <c r="S328" s="499"/>
      <c r="T328" s="499"/>
      <c r="U328" s="499">
        <f t="shared" si="15"/>
        <v>0</v>
      </c>
      <c r="V328" s="495">
        <f t="shared" si="16"/>
        <v>15</v>
      </c>
      <c r="W328" s="496"/>
      <c r="X328" s="496"/>
      <c r="Y328" s="496"/>
      <c r="Z328" s="502"/>
      <c r="AA328" s="496"/>
      <c r="AB328" s="496"/>
      <c r="AC328" s="496"/>
      <c r="AD328" s="520">
        <v>15</v>
      </c>
      <c r="AE328" s="496"/>
      <c r="AF328" s="535"/>
      <c r="AG328" s="528" t="s">
        <v>4507</v>
      </c>
      <c r="AH328" s="499">
        <v>8400000</v>
      </c>
      <c r="AI328" s="499">
        <f t="shared" si="17"/>
        <v>126000000</v>
      </c>
      <c r="AJ328" s="324"/>
      <c r="AK328" s="316" t="str">
        <f>VLOOKUP(B328,'[1]BCDG-CG KT'!C$14:BC$962,53,0)</f>
        <v>E-HSMT: Chiều dài: 90-120cm
E-HSDT: mã sản phẩm dự thầu 80cm, 90cm, 105cm</v>
      </c>
      <c r="AL328" s="316"/>
      <c r="AM328" s="315"/>
      <c r="AN328" s="315"/>
      <c r="AO328" s="315"/>
      <c r="AP328" s="315"/>
      <c r="AQ328" s="315"/>
      <c r="AR328" s="315"/>
      <c r="AS328" s="315"/>
      <c r="AT328" s="315"/>
      <c r="AU328" s="315"/>
      <c r="AV328" s="315"/>
      <c r="AW328" s="315"/>
      <c r="AX328" s="315"/>
      <c r="AY328" s="315"/>
      <c r="AZ328" s="315"/>
      <c r="BA328" s="315"/>
      <c r="BB328" s="315"/>
      <c r="BC328" s="315"/>
      <c r="BD328" s="315"/>
    </row>
    <row r="329" spans="1:56" s="638" customFormat="1" ht="126" customHeight="1">
      <c r="A329" s="635">
        <v>322</v>
      </c>
      <c r="B329" s="499" t="s">
        <v>4508</v>
      </c>
      <c r="C329" s="499" t="s">
        <v>4509</v>
      </c>
      <c r="D329" s="499">
        <v>0</v>
      </c>
      <c r="E329" s="499"/>
      <c r="F329" s="324" t="s">
        <v>4510</v>
      </c>
      <c r="G329" s="324"/>
      <c r="H329" s="636">
        <v>0</v>
      </c>
      <c r="I329" s="635" t="s">
        <v>84</v>
      </c>
      <c r="J329" s="635"/>
      <c r="K329" s="635"/>
      <c r="L329" s="637">
        <v>50</v>
      </c>
      <c r="M329" s="499"/>
      <c r="N329" s="499"/>
      <c r="O329" s="499"/>
      <c r="P329" s="499"/>
      <c r="Q329" s="499"/>
      <c r="R329" s="499"/>
      <c r="S329" s="499"/>
      <c r="T329" s="499"/>
      <c r="U329" s="499">
        <f t="shared" si="15"/>
        <v>0</v>
      </c>
      <c r="V329" s="495">
        <f t="shared" si="16"/>
        <v>50</v>
      </c>
      <c r="W329" s="496"/>
      <c r="X329" s="496"/>
      <c r="Y329" s="496"/>
      <c r="Z329" s="502">
        <v>50</v>
      </c>
      <c r="AA329" s="496"/>
      <c r="AB329" s="496"/>
      <c r="AC329" s="496"/>
      <c r="AD329" s="496"/>
      <c r="AE329" s="496"/>
      <c r="AF329" s="498"/>
      <c r="AG329" s="499"/>
      <c r="AH329" s="499"/>
      <c r="AI329" s="499">
        <f t="shared" si="17"/>
        <v>0</v>
      </c>
      <c r="AJ329" s="324"/>
      <c r="AK329" s="316">
        <f>VLOOKUP(B329,'[1]BCDG-CG KT'!C$14:BC$962,53,0)</f>
        <v>0</v>
      </c>
      <c r="AL329" s="316"/>
      <c r="AM329" s="315"/>
      <c r="AN329" s="315"/>
      <c r="AO329" s="315"/>
      <c r="AP329" s="315"/>
      <c r="AQ329" s="315"/>
      <c r="AR329" s="315"/>
      <c r="AS329" s="315"/>
      <c r="AT329" s="315"/>
      <c r="AU329" s="315"/>
      <c r="AV329" s="315"/>
      <c r="AW329" s="315"/>
      <c r="AX329" s="315"/>
      <c r="AY329" s="315"/>
      <c r="AZ329" s="315"/>
      <c r="BA329" s="315"/>
      <c r="BB329" s="315"/>
      <c r="BC329" s="315"/>
      <c r="BD329" s="315"/>
    </row>
    <row r="330" spans="1:56" s="638" customFormat="1" ht="126" customHeight="1">
      <c r="A330" s="635">
        <v>323</v>
      </c>
      <c r="B330" s="499" t="s">
        <v>4511</v>
      </c>
      <c r="C330" s="499" t="s">
        <v>4512</v>
      </c>
      <c r="D330" s="499">
        <v>0</v>
      </c>
      <c r="E330" s="499"/>
      <c r="F330" s="324" t="s">
        <v>4513</v>
      </c>
      <c r="G330" s="324"/>
      <c r="H330" s="636">
        <v>0</v>
      </c>
      <c r="I330" s="635" t="s">
        <v>84</v>
      </c>
      <c r="J330" s="635"/>
      <c r="K330" s="635"/>
      <c r="L330" s="637">
        <v>50</v>
      </c>
      <c r="M330" s="499"/>
      <c r="N330" s="499"/>
      <c r="O330" s="499"/>
      <c r="P330" s="499"/>
      <c r="Q330" s="499"/>
      <c r="R330" s="499"/>
      <c r="S330" s="499"/>
      <c r="T330" s="499"/>
      <c r="U330" s="499">
        <f t="shared" si="15"/>
        <v>0</v>
      </c>
      <c r="V330" s="495">
        <f t="shared" si="16"/>
        <v>50</v>
      </c>
      <c r="W330" s="496"/>
      <c r="X330" s="496"/>
      <c r="Y330" s="496"/>
      <c r="Z330" s="502">
        <v>50</v>
      </c>
      <c r="AA330" s="496"/>
      <c r="AB330" s="496"/>
      <c r="AC330" s="496"/>
      <c r="AD330" s="496"/>
      <c r="AE330" s="496"/>
      <c r="AF330" s="498"/>
      <c r="AG330" s="499"/>
      <c r="AH330" s="499"/>
      <c r="AI330" s="499">
        <f t="shared" si="17"/>
        <v>0</v>
      </c>
      <c r="AJ330" s="324"/>
      <c r="AK330" s="316">
        <f>VLOOKUP(B330,'[1]BCDG-CG KT'!C$14:BC$962,53,0)</f>
        <v>0</v>
      </c>
      <c r="AL330" s="316"/>
      <c r="AM330" s="315"/>
      <c r="AN330" s="315"/>
      <c r="AO330" s="315"/>
      <c r="AP330" s="315"/>
      <c r="AQ330" s="315"/>
      <c r="AR330" s="315"/>
      <c r="AS330" s="315"/>
      <c r="AT330" s="315"/>
      <c r="AU330" s="315"/>
      <c r="AV330" s="315"/>
      <c r="AW330" s="315"/>
      <c r="AX330" s="315"/>
      <c r="AY330" s="315"/>
      <c r="AZ330" s="315"/>
      <c r="BA330" s="315"/>
      <c r="BB330" s="315"/>
      <c r="BC330" s="315"/>
      <c r="BD330" s="315"/>
    </row>
    <row r="331" spans="1:56" s="638" customFormat="1" ht="126" customHeight="1">
      <c r="A331" s="635">
        <v>324</v>
      </c>
      <c r="B331" s="499" t="s">
        <v>4514</v>
      </c>
      <c r="C331" s="499" t="s">
        <v>4515</v>
      </c>
      <c r="D331" s="499">
        <v>0</v>
      </c>
      <c r="E331" s="499"/>
      <c r="F331" s="324" t="s">
        <v>4516</v>
      </c>
      <c r="G331" s="324"/>
      <c r="H331" s="636">
        <v>0</v>
      </c>
      <c r="I331" s="635" t="s">
        <v>84</v>
      </c>
      <c r="J331" s="635"/>
      <c r="K331" s="635"/>
      <c r="L331" s="637">
        <v>50</v>
      </c>
      <c r="M331" s="499"/>
      <c r="N331" s="499"/>
      <c r="O331" s="499"/>
      <c r="P331" s="499"/>
      <c r="Q331" s="499"/>
      <c r="R331" s="499"/>
      <c r="S331" s="499"/>
      <c r="T331" s="499"/>
      <c r="U331" s="499">
        <f t="shared" si="15"/>
        <v>0</v>
      </c>
      <c r="V331" s="495">
        <f t="shared" si="16"/>
        <v>50</v>
      </c>
      <c r="W331" s="496"/>
      <c r="X331" s="496"/>
      <c r="Y331" s="496"/>
      <c r="Z331" s="502">
        <v>50</v>
      </c>
      <c r="AA331" s="496"/>
      <c r="AB331" s="496"/>
      <c r="AC331" s="496"/>
      <c r="AD331" s="496"/>
      <c r="AE331" s="496"/>
      <c r="AF331" s="498"/>
      <c r="AG331" s="499"/>
      <c r="AH331" s="499"/>
      <c r="AI331" s="499">
        <f t="shared" si="17"/>
        <v>0</v>
      </c>
      <c r="AJ331" s="324"/>
      <c r="AK331" s="316">
        <f>VLOOKUP(B331,'[1]BCDG-CG KT'!C$14:BC$962,53,0)</f>
        <v>0</v>
      </c>
      <c r="AL331" s="316"/>
      <c r="AM331" s="315"/>
      <c r="AN331" s="315"/>
      <c r="AO331" s="315"/>
      <c r="AP331" s="315"/>
      <c r="AQ331" s="315"/>
      <c r="AR331" s="315"/>
      <c r="AS331" s="315"/>
      <c r="AT331" s="315"/>
      <c r="AU331" s="315"/>
      <c r="AV331" s="315"/>
      <c r="AW331" s="315"/>
      <c r="AX331" s="315"/>
      <c r="AY331" s="315"/>
      <c r="AZ331" s="315"/>
      <c r="BA331" s="315"/>
      <c r="BB331" s="315"/>
      <c r="BC331" s="315"/>
      <c r="BD331" s="315"/>
    </row>
    <row r="332" spans="1:56" s="638" customFormat="1" ht="126" customHeight="1">
      <c r="A332" s="635">
        <v>325</v>
      </c>
      <c r="B332" s="499" t="s">
        <v>4517</v>
      </c>
      <c r="C332" s="499" t="s">
        <v>4518</v>
      </c>
      <c r="D332" s="499">
        <v>0</v>
      </c>
      <c r="E332" s="499"/>
      <c r="F332" s="324" t="s">
        <v>4519</v>
      </c>
      <c r="G332" s="324"/>
      <c r="H332" s="636">
        <v>0</v>
      </c>
      <c r="I332" s="635" t="s">
        <v>84</v>
      </c>
      <c r="J332" s="635"/>
      <c r="K332" s="635"/>
      <c r="L332" s="637">
        <v>50</v>
      </c>
      <c r="M332" s="499"/>
      <c r="N332" s="499"/>
      <c r="O332" s="499"/>
      <c r="P332" s="499"/>
      <c r="Q332" s="499"/>
      <c r="R332" s="499"/>
      <c r="S332" s="499"/>
      <c r="T332" s="499"/>
      <c r="U332" s="499">
        <f t="shared" si="15"/>
        <v>0</v>
      </c>
      <c r="V332" s="495">
        <f t="shared" si="16"/>
        <v>50</v>
      </c>
      <c r="W332" s="496"/>
      <c r="X332" s="496"/>
      <c r="Y332" s="496"/>
      <c r="Z332" s="502">
        <v>50</v>
      </c>
      <c r="AA332" s="496"/>
      <c r="AB332" s="496"/>
      <c r="AC332" s="496"/>
      <c r="AD332" s="496"/>
      <c r="AE332" s="496"/>
      <c r="AF332" s="498"/>
      <c r="AG332" s="499"/>
      <c r="AH332" s="499"/>
      <c r="AI332" s="499">
        <f t="shared" si="17"/>
        <v>0</v>
      </c>
      <c r="AJ332" s="324"/>
      <c r="AK332" s="316">
        <f>VLOOKUP(B332,'[1]BCDG-CG KT'!C$14:BC$962,53,0)</f>
        <v>0</v>
      </c>
      <c r="AL332" s="316"/>
      <c r="AM332" s="315"/>
      <c r="AN332" s="315"/>
      <c r="AO332" s="315"/>
      <c r="AP332" s="315"/>
      <c r="AQ332" s="315"/>
      <c r="AR332" s="315"/>
      <c r="AS332" s="315"/>
      <c r="AT332" s="315"/>
      <c r="AU332" s="315"/>
      <c r="AV332" s="315"/>
      <c r="AW332" s="315"/>
      <c r="AX332" s="315"/>
      <c r="AY332" s="315"/>
      <c r="AZ332" s="315"/>
      <c r="BA332" s="315"/>
      <c r="BB332" s="315"/>
      <c r="BC332" s="315"/>
      <c r="BD332" s="315"/>
    </row>
    <row r="333" spans="1:56" s="638" customFormat="1" ht="126" customHeight="1">
      <c r="A333" s="635">
        <v>326</v>
      </c>
      <c r="B333" s="499" t="s">
        <v>4520</v>
      </c>
      <c r="C333" s="499" t="s">
        <v>4521</v>
      </c>
      <c r="D333" s="499">
        <v>0</v>
      </c>
      <c r="E333" s="499"/>
      <c r="F333" s="324" t="s">
        <v>4522</v>
      </c>
      <c r="G333" s="324"/>
      <c r="H333" s="636">
        <v>0</v>
      </c>
      <c r="I333" s="635" t="s">
        <v>84</v>
      </c>
      <c r="J333" s="635"/>
      <c r="K333" s="635"/>
      <c r="L333" s="637">
        <v>40</v>
      </c>
      <c r="M333" s="499"/>
      <c r="N333" s="499"/>
      <c r="O333" s="499"/>
      <c r="P333" s="499"/>
      <c r="Q333" s="499"/>
      <c r="R333" s="499"/>
      <c r="S333" s="499"/>
      <c r="T333" s="499"/>
      <c r="U333" s="499">
        <f t="shared" si="15"/>
        <v>0</v>
      </c>
      <c r="V333" s="495">
        <f t="shared" si="16"/>
        <v>40</v>
      </c>
      <c r="W333" s="496"/>
      <c r="X333" s="496"/>
      <c r="Y333" s="496"/>
      <c r="Z333" s="502">
        <v>40</v>
      </c>
      <c r="AA333" s="496"/>
      <c r="AB333" s="496"/>
      <c r="AC333" s="496"/>
      <c r="AD333" s="496"/>
      <c r="AE333" s="496"/>
      <c r="AF333" s="498"/>
      <c r="AG333" s="499"/>
      <c r="AH333" s="499"/>
      <c r="AI333" s="499">
        <f t="shared" si="17"/>
        <v>0</v>
      </c>
      <c r="AJ333" s="324"/>
      <c r="AK333" s="316">
        <f>VLOOKUP(B333,'[1]BCDG-CG KT'!C$14:BC$962,53,0)</f>
        <v>0</v>
      </c>
      <c r="AL333" s="316"/>
      <c r="AM333" s="315"/>
      <c r="AN333" s="315"/>
      <c r="AO333" s="315"/>
      <c r="AP333" s="315"/>
      <c r="AQ333" s="315"/>
      <c r="AR333" s="315"/>
      <c r="AS333" s="315"/>
      <c r="AT333" s="315"/>
      <c r="AU333" s="315"/>
      <c r="AV333" s="315"/>
      <c r="AW333" s="315"/>
      <c r="AX333" s="315"/>
      <c r="AY333" s="315"/>
      <c r="AZ333" s="315"/>
      <c r="BA333" s="315"/>
      <c r="BB333" s="315"/>
      <c r="BC333" s="315"/>
      <c r="BD333" s="315"/>
    </row>
    <row r="334" spans="1:56" s="638" customFormat="1" ht="126" customHeight="1">
      <c r="A334" s="635">
        <v>327</v>
      </c>
      <c r="B334" s="499" t="s">
        <v>4523</v>
      </c>
      <c r="C334" s="499" t="s">
        <v>4524</v>
      </c>
      <c r="D334" s="499">
        <v>0</v>
      </c>
      <c r="E334" s="499"/>
      <c r="F334" s="324" t="s">
        <v>4525</v>
      </c>
      <c r="G334" s="324"/>
      <c r="H334" s="636">
        <v>0</v>
      </c>
      <c r="I334" s="635" t="s">
        <v>84</v>
      </c>
      <c r="J334" s="635"/>
      <c r="K334" s="635"/>
      <c r="L334" s="637">
        <v>10</v>
      </c>
      <c r="M334" s="499"/>
      <c r="N334" s="499"/>
      <c r="O334" s="499"/>
      <c r="P334" s="499"/>
      <c r="Q334" s="499"/>
      <c r="R334" s="499"/>
      <c r="S334" s="499"/>
      <c r="T334" s="499"/>
      <c r="U334" s="499">
        <f t="shared" si="15"/>
        <v>0</v>
      </c>
      <c r="V334" s="495">
        <f t="shared" si="16"/>
        <v>30</v>
      </c>
      <c r="W334" s="496"/>
      <c r="X334" s="496"/>
      <c r="Y334" s="496"/>
      <c r="Z334" s="502">
        <v>30</v>
      </c>
      <c r="AA334" s="496"/>
      <c r="AB334" s="496"/>
      <c r="AC334" s="496"/>
      <c r="AD334" s="496"/>
      <c r="AE334" s="496"/>
      <c r="AF334" s="498"/>
      <c r="AG334" s="499"/>
      <c r="AH334" s="499"/>
      <c r="AI334" s="499">
        <f t="shared" si="17"/>
        <v>0</v>
      </c>
      <c r="AJ334" s="324"/>
      <c r="AK334" s="316">
        <f>VLOOKUP(B334,'[1]BCDG-CG KT'!C$14:BC$962,53,0)</f>
        <v>0</v>
      </c>
      <c r="AL334" s="316"/>
      <c r="AM334" s="315"/>
      <c r="AN334" s="315"/>
      <c r="AO334" s="315"/>
      <c r="AP334" s="315"/>
      <c r="AQ334" s="315"/>
      <c r="AR334" s="315"/>
      <c r="AS334" s="315"/>
      <c r="AT334" s="315"/>
      <c r="AU334" s="315"/>
      <c r="AV334" s="315"/>
      <c r="AW334" s="315"/>
      <c r="AX334" s="315"/>
      <c r="AY334" s="315"/>
      <c r="AZ334" s="315"/>
      <c r="BA334" s="315"/>
      <c r="BB334" s="315"/>
      <c r="BC334" s="315"/>
      <c r="BD334" s="315"/>
    </row>
    <row r="335" spans="1:56" s="638" customFormat="1" ht="126" customHeight="1">
      <c r="A335" s="635">
        <v>328</v>
      </c>
      <c r="B335" s="499" t="s">
        <v>4526</v>
      </c>
      <c r="C335" s="499" t="s">
        <v>4527</v>
      </c>
      <c r="D335" s="499">
        <v>0</v>
      </c>
      <c r="E335" s="499"/>
      <c r="F335" s="324" t="s">
        <v>4528</v>
      </c>
      <c r="G335" s="324"/>
      <c r="H335" s="636">
        <v>0</v>
      </c>
      <c r="I335" s="635" t="s">
        <v>84</v>
      </c>
      <c r="J335" s="635"/>
      <c r="K335" s="635"/>
      <c r="L335" s="637">
        <v>50</v>
      </c>
      <c r="M335" s="499"/>
      <c r="N335" s="499"/>
      <c r="O335" s="499"/>
      <c r="P335" s="499"/>
      <c r="Q335" s="499"/>
      <c r="R335" s="499"/>
      <c r="S335" s="499"/>
      <c r="T335" s="499"/>
      <c r="U335" s="499">
        <f t="shared" si="15"/>
        <v>0</v>
      </c>
      <c r="V335" s="495">
        <f t="shared" si="16"/>
        <v>50</v>
      </c>
      <c r="W335" s="496"/>
      <c r="X335" s="496"/>
      <c r="Y335" s="496"/>
      <c r="Z335" s="502">
        <v>50</v>
      </c>
      <c r="AA335" s="496"/>
      <c r="AB335" s="496"/>
      <c r="AC335" s="496"/>
      <c r="AD335" s="496"/>
      <c r="AE335" s="496"/>
      <c r="AF335" s="498"/>
      <c r="AG335" s="499"/>
      <c r="AH335" s="499"/>
      <c r="AI335" s="499">
        <f t="shared" si="17"/>
        <v>0</v>
      </c>
      <c r="AJ335" s="324"/>
      <c r="AK335" s="316">
        <f>VLOOKUP(B335,'[1]BCDG-CG KT'!C$14:BC$962,53,0)</f>
        <v>0</v>
      </c>
      <c r="AL335" s="316"/>
      <c r="AM335" s="315"/>
      <c r="AN335" s="315"/>
      <c r="AO335" s="315"/>
      <c r="AP335" s="315"/>
      <c r="AQ335" s="315"/>
      <c r="AR335" s="315"/>
      <c r="AS335" s="315"/>
      <c r="AT335" s="315"/>
      <c r="AU335" s="315"/>
      <c r="AV335" s="315"/>
      <c r="AW335" s="315"/>
      <c r="AX335" s="315"/>
      <c r="AY335" s="315"/>
      <c r="AZ335" s="315"/>
      <c r="BA335" s="315"/>
      <c r="BB335" s="315"/>
      <c r="BC335" s="315"/>
      <c r="BD335" s="315"/>
    </row>
    <row r="336" spans="1:56" s="638" customFormat="1" ht="126" customHeight="1">
      <c r="A336" s="635">
        <v>329</v>
      </c>
      <c r="B336" s="499" t="s">
        <v>4529</v>
      </c>
      <c r="C336" s="499" t="s">
        <v>4530</v>
      </c>
      <c r="D336" s="499">
        <v>0</v>
      </c>
      <c r="E336" s="499"/>
      <c r="F336" s="324" t="s">
        <v>4531</v>
      </c>
      <c r="G336" s="324"/>
      <c r="H336" s="636">
        <v>0</v>
      </c>
      <c r="I336" s="635" t="s">
        <v>84</v>
      </c>
      <c r="J336" s="635"/>
      <c r="K336" s="635"/>
      <c r="L336" s="637">
        <v>50</v>
      </c>
      <c r="M336" s="499"/>
      <c r="N336" s="499"/>
      <c r="O336" s="499"/>
      <c r="P336" s="499"/>
      <c r="Q336" s="499"/>
      <c r="R336" s="499"/>
      <c r="S336" s="499"/>
      <c r="T336" s="499"/>
      <c r="U336" s="499">
        <f t="shared" si="15"/>
        <v>0</v>
      </c>
      <c r="V336" s="495">
        <f t="shared" si="16"/>
        <v>50</v>
      </c>
      <c r="W336" s="496"/>
      <c r="X336" s="496"/>
      <c r="Y336" s="496"/>
      <c r="Z336" s="502">
        <v>50</v>
      </c>
      <c r="AA336" s="496"/>
      <c r="AB336" s="496"/>
      <c r="AC336" s="496"/>
      <c r="AD336" s="496"/>
      <c r="AE336" s="496"/>
      <c r="AF336" s="498"/>
      <c r="AG336" s="499"/>
      <c r="AH336" s="499"/>
      <c r="AI336" s="499">
        <f t="shared" si="17"/>
        <v>0</v>
      </c>
      <c r="AJ336" s="324"/>
      <c r="AK336" s="316">
        <f>VLOOKUP(B336,'[1]BCDG-CG KT'!C$14:BC$962,53,0)</f>
        <v>0</v>
      </c>
      <c r="AL336" s="316"/>
      <c r="AM336" s="315"/>
      <c r="AN336" s="315"/>
      <c r="AO336" s="315"/>
      <c r="AP336" s="315"/>
      <c r="AQ336" s="315"/>
      <c r="AR336" s="315"/>
      <c r="AS336" s="315"/>
      <c r="AT336" s="315"/>
      <c r="AU336" s="315"/>
      <c r="AV336" s="315"/>
      <c r="AW336" s="315"/>
      <c r="AX336" s="315"/>
      <c r="AY336" s="315"/>
      <c r="AZ336" s="315"/>
      <c r="BA336" s="315"/>
      <c r="BB336" s="315"/>
      <c r="BC336" s="315"/>
      <c r="BD336" s="315"/>
    </row>
    <row r="337" spans="1:56" s="638" customFormat="1" ht="126" customHeight="1">
      <c r="A337" s="635">
        <v>330</v>
      </c>
      <c r="B337" s="499" t="s">
        <v>4532</v>
      </c>
      <c r="C337" s="499" t="s">
        <v>4533</v>
      </c>
      <c r="D337" s="499">
        <v>0</v>
      </c>
      <c r="E337" s="499"/>
      <c r="F337" s="324" t="s">
        <v>4534</v>
      </c>
      <c r="G337" s="324"/>
      <c r="H337" s="636">
        <v>0</v>
      </c>
      <c r="I337" s="635" t="s">
        <v>84</v>
      </c>
      <c r="J337" s="635"/>
      <c r="K337" s="635"/>
      <c r="L337" s="637">
        <v>20</v>
      </c>
      <c r="M337" s="499"/>
      <c r="N337" s="499"/>
      <c r="O337" s="499"/>
      <c r="P337" s="499"/>
      <c r="Q337" s="499"/>
      <c r="R337" s="499"/>
      <c r="S337" s="499"/>
      <c r="T337" s="499"/>
      <c r="U337" s="499">
        <f t="shared" si="15"/>
        <v>0</v>
      </c>
      <c r="V337" s="495">
        <f t="shared" si="16"/>
        <v>20</v>
      </c>
      <c r="W337" s="496"/>
      <c r="X337" s="496"/>
      <c r="Y337" s="496"/>
      <c r="Z337" s="502">
        <v>20</v>
      </c>
      <c r="AA337" s="496"/>
      <c r="AB337" s="496"/>
      <c r="AC337" s="496"/>
      <c r="AD337" s="496"/>
      <c r="AE337" s="496"/>
      <c r="AF337" s="498"/>
      <c r="AG337" s="499"/>
      <c r="AH337" s="499"/>
      <c r="AI337" s="499">
        <f t="shared" si="17"/>
        <v>0</v>
      </c>
      <c r="AJ337" s="324"/>
      <c r="AK337" s="316">
        <f>VLOOKUP(B337,'[1]BCDG-CG KT'!C$14:BC$962,53,0)</f>
        <v>0</v>
      </c>
      <c r="AL337" s="316"/>
      <c r="AM337" s="315"/>
      <c r="AN337" s="315"/>
      <c r="AO337" s="315"/>
      <c r="AP337" s="315"/>
      <c r="AQ337" s="315"/>
      <c r="AR337" s="315"/>
      <c r="AS337" s="315"/>
      <c r="AT337" s="315"/>
      <c r="AU337" s="315"/>
      <c r="AV337" s="315"/>
      <c r="AW337" s="315"/>
      <c r="AX337" s="315"/>
      <c r="AY337" s="315"/>
      <c r="AZ337" s="315"/>
      <c r="BA337" s="315"/>
      <c r="BB337" s="315"/>
      <c r="BC337" s="315"/>
      <c r="BD337" s="315"/>
    </row>
    <row r="338" spans="1:56" s="638" customFormat="1" ht="126" customHeight="1">
      <c r="A338" s="635">
        <v>331</v>
      </c>
      <c r="B338" s="499" t="s">
        <v>4535</v>
      </c>
      <c r="C338" s="499" t="s">
        <v>4536</v>
      </c>
      <c r="D338" s="499">
        <v>0</v>
      </c>
      <c r="E338" s="499"/>
      <c r="F338" s="324" t="s">
        <v>4537</v>
      </c>
      <c r="G338" s="324"/>
      <c r="H338" s="636">
        <v>0</v>
      </c>
      <c r="I338" s="635" t="s">
        <v>84</v>
      </c>
      <c r="J338" s="635"/>
      <c r="K338" s="635"/>
      <c r="L338" s="637">
        <v>20</v>
      </c>
      <c r="M338" s="499"/>
      <c r="N338" s="499"/>
      <c r="O338" s="499"/>
      <c r="P338" s="499"/>
      <c r="Q338" s="499"/>
      <c r="R338" s="499"/>
      <c r="S338" s="499"/>
      <c r="T338" s="499"/>
      <c r="U338" s="499">
        <f t="shared" si="15"/>
        <v>0</v>
      </c>
      <c r="V338" s="495">
        <f t="shared" si="16"/>
        <v>20</v>
      </c>
      <c r="W338" s="496"/>
      <c r="X338" s="496"/>
      <c r="Y338" s="496"/>
      <c r="Z338" s="502">
        <v>20</v>
      </c>
      <c r="AA338" s="496"/>
      <c r="AB338" s="496"/>
      <c r="AC338" s="496"/>
      <c r="AD338" s="496"/>
      <c r="AE338" s="496"/>
      <c r="AF338" s="498"/>
      <c r="AG338" s="499"/>
      <c r="AH338" s="499"/>
      <c r="AI338" s="499">
        <f t="shared" si="17"/>
        <v>0</v>
      </c>
      <c r="AJ338" s="324"/>
      <c r="AK338" s="316">
        <f>VLOOKUP(B338,'[1]BCDG-CG KT'!C$14:BC$962,53,0)</f>
        <v>0</v>
      </c>
      <c r="AL338" s="316"/>
      <c r="AM338" s="315"/>
      <c r="AN338" s="315"/>
      <c r="AO338" s="315"/>
      <c r="AP338" s="315"/>
      <c r="AQ338" s="315"/>
      <c r="AR338" s="315"/>
      <c r="AS338" s="315"/>
      <c r="AT338" s="315"/>
      <c r="AU338" s="315"/>
      <c r="AV338" s="315"/>
      <c r="AW338" s="315"/>
      <c r="AX338" s="315"/>
      <c r="AY338" s="315"/>
      <c r="AZ338" s="315"/>
      <c r="BA338" s="315"/>
      <c r="BB338" s="315"/>
      <c r="BC338" s="315"/>
      <c r="BD338" s="315"/>
    </row>
    <row r="339" spans="1:56" s="638" customFormat="1" ht="126" customHeight="1">
      <c r="A339" s="635">
        <v>332</v>
      </c>
      <c r="B339" s="499" t="s">
        <v>4538</v>
      </c>
      <c r="C339" s="499" t="s">
        <v>4539</v>
      </c>
      <c r="D339" s="499">
        <v>0</v>
      </c>
      <c r="E339" s="499"/>
      <c r="F339" s="324" t="s">
        <v>4540</v>
      </c>
      <c r="G339" s="324"/>
      <c r="H339" s="636">
        <v>0</v>
      </c>
      <c r="I339" s="635" t="s">
        <v>84</v>
      </c>
      <c r="J339" s="635"/>
      <c r="K339" s="635"/>
      <c r="L339" s="637">
        <v>20</v>
      </c>
      <c r="M339" s="499"/>
      <c r="N339" s="499"/>
      <c r="O339" s="499"/>
      <c r="P339" s="499"/>
      <c r="Q339" s="499"/>
      <c r="R339" s="499"/>
      <c r="S339" s="499"/>
      <c r="T339" s="499"/>
      <c r="U339" s="499">
        <f t="shared" si="15"/>
        <v>0</v>
      </c>
      <c r="V339" s="495">
        <f t="shared" si="16"/>
        <v>20</v>
      </c>
      <c r="W339" s="496"/>
      <c r="X339" s="496"/>
      <c r="Y339" s="496"/>
      <c r="Z339" s="502">
        <v>20</v>
      </c>
      <c r="AA339" s="496"/>
      <c r="AB339" s="496"/>
      <c r="AC339" s="496"/>
      <c r="AD339" s="496"/>
      <c r="AE339" s="496"/>
      <c r="AF339" s="498"/>
      <c r="AG339" s="499"/>
      <c r="AH339" s="499"/>
      <c r="AI339" s="499">
        <f t="shared" si="17"/>
        <v>0</v>
      </c>
      <c r="AJ339" s="324"/>
      <c r="AK339" s="316">
        <f>VLOOKUP(B339,'[1]BCDG-CG KT'!C$14:BC$962,53,0)</f>
        <v>0</v>
      </c>
      <c r="AL339" s="316"/>
      <c r="AM339" s="315"/>
      <c r="AN339" s="315"/>
      <c r="AO339" s="315"/>
      <c r="AP339" s="315"/>
      <c r="AQ339" s="315"/>
      <c r="AR339" s="315"/>
      <c r="AS339" s="315"/>
      <c r="AT339" s="315"/>
      <c r="AU339" s="315"/>
      <c r="AV339" s="315"/>
      <c r="AW339" s="315"/>
      <c r="AX339" s="315"/>
      <c r="AY339" s="315"/>
      <c r="AZ339" s="315"/>
      <c r="BA339" s="315"/>
      <c r="BB339" s="315"/>
      <c r="BC339" s="315"/>
      <c r="BD339" s="315"/>
    </row>
    <row r="340" spans="1:56" s="638" customFormat="1" ht="126" customHeight="1">
      <c r="A340" s="635">
        <v>333</v>
      </c>
      <c r="B340" s="499" t="s">
        <v>4541</v>
      </c>
      <c r="C340" s="499" t="s">
        <v>4542</v>
      </c>
      <c r="D340" s="499">
        <v>0</v>
      </c>
      <c r="E340" s="499"/>
      <c r="F340" s="324" t="s">
        <v>4543</v>
      </c>
      <c r="G340" s="324"/>
      <c r="H340" s="636">
        <v>0</v>
      </c>
      <c r="I340" s="635" t="s">
        <v>84</v>
      </c>
      <c r="J340" s="635"/>
      <c r="K340" s="635"/>
      <c r="L340" s="637">
        <v>20</v>
      </c>
      <c r="M340" s="499"/>
      <c r="N340" s="499"/>
      <c r="O340" s="499"/>
      <c r="P340" s="499"/>
      <c r="Q340" s="499"/>
      <c r="R340" s="499"/>
      <c r="S340" s="499"/>
      <c r="T340" s="499"/>
      <c r="U340" s="499">
        <f t="shared" si="15"/>
        <v>0</v>
      </c>
      <c r="V340" s="495">
        <f t="shared" si="16"/>
        <v>20</v>
      </c>
      <c r="W340" s="496"/>
      <c r="X340" s="496"/>
      <c r="Y340" s="496"/>
      <c r="Z340" s="502">
        <v>20</v>
      </c>
      <c r="AA340" s="496"/>
      <c r="AB340" s="496"/>
      <c r="AC340" s="496"/>
      <c r="AD340" s="496"/>
      <c r="AE340" s="496"/>
      <c r="AF340" s="498"/>
      <c r="AG340" s="499"/>
      <c r="AH340" s="499"/>
      <c r="AI340" s="499">
        <f t="shared" si="17"/>
        <v>0</v>
      </c>
      <c r="AJ340" s="324"/>
      <c r="AK340" s="316" t="str">
        <f>VLOOKUP(B340,'[1]BCDG-CG KT'!C$14:BC$962,53,0)</f>
        <v>Không đạt do không đáp ứng yêu cầu của E-HSMT về chất liệu</v>
      </c>
      <c r="AL340" s="316"/>
      <c r="AM340" s="315"/>
      <c r="AN340" s="315"/>
      <c r="AO340" s="315"/>
      <c r="AP340" s="315"/>
      <c r="AQ340" s="315"/>
      <c r="AR340" s="315"/>
      <c r="AS340" s="315"/>
      <c r="AT340" s="315"/>
      <c r="AU340" s="315"/>
      <c r="AV340" s="315"/>
      <c r="AW340" s="315"/>
      <c r="AX340" s="315"/>
      <c r="AY340" s="315"/>
      <c r="AZ340" s="315"/>
      <c r="BA340" s="315"/>
      <c r="BB340" s="315"/>
      <c r="BC340" s="315"/>
      <c r="BD340" s="315"/>
    </row>
    <row r="341" spans="1:56" s="638" customFormat="1" ht="126" customHeight="1">
      <c r="A341" s="635">
        <v>334</v>
      </c>
      <c r="B341" s="499" t="s">
        <v>4544</v>
      </c>
      <c r="C341" s="499" t="s">
        <v>4545</v>
      </c>
      <c r="D341" s="499">
        <v>0</v>
      </c>
      <c r="E341" s="499"/>
      <c r="F341" s="324" t="s">
        <v>4546</v>
      </c>
      <c r="G341" s="324"/>
      <c r="H341" s="636">
        <v>0</v>
      </c>
      <c r="I341" s="635" t="s">
        <v>84</v>
      </c>
      <c r="J341" s="635"/>
      <c r="K341" s="635"/>
      <c r="L341" s="637">
        <v>30</v>
      </c>
      <c r="M341" s="499"/>
      <c r="N341" s="499"/>
      <c r="O341" s="499"/>
      <c r="P341" s="499"/>
      <c r="Q341" s="499"/>
      <c r="R341" s="499"/>
      <c r="S341" s="499"/>
      <c r="T341" s="499"/>
      <c r="U341" s="499">
        <f t="shared" si="15"/>
        <v>0</v>
      </c>
      <c r="V341" s="495">
        <f t="shared" si="16"/>
        <v>30</v>
      </c>
      <c r="W341" s="496"/>
      <c r="X341" s="496"/>
      <c r="Y341" s="496"/>
      <c r="Z341" s="502">
        <v>30</v>
      </c>
      <c r="AA341" s="496"/>
      <c r="AB341" s="496"/>
      <c r="AC341" s="496"/>
      <c r="AD341" s="496"/>
      <c r="AE341" s="496"/>
      <c r="AF341" s="498"/>
      <c r="AG341" s="499"/>
      <c r="AH341" s="499"/>
      <c r="AI341" s="499">
        <f t="shared" si="17"/>
        <v>0</v>
      </c>
      <c r="AJ341" s="324"/>
      <c r="AK341" s="316">
        <f>VLOOKUP(B341,'[1]BCDG-CG KT'!C$14:BC$962,53,0)</f>
        <v>0</v>
      </c>
      <c r="AL341" s="316"/>
      <c r="AM341" s="315"/>
      <c r="AN341" s="315"/>
      <c r="AO341" s="315"/>
      <c r="AP341" s="315"/>
      <c r="AQ341" s="315"/>
      <c r="AR341" s="315"/>
      <c r="AS341" s="315"/>
      <c r="AT341" s="315"/>
      <c r="AU341" s="315"/>
      <c r="AV341" s="315"/>
      <c r="AW341" s="315"/>
      <c r="AX341" s="315"/>
      <c r="AY341" s="315"/>
      <c r="AZ341" s="315"/>
      <c r="BA341" s="315"/>
      <c r="BB341" s="315"/>
      <c r="BC341" s="315"/>
      <c r="BD341" s="315"/>
    </row>
    <row r="342" spans="1:56" s="638" customFormat="1" ht="126" customHeight="1">
      <c r="A342" s="635">
        <v>335</v>
      </c>
      <c r="B342" s="499" t="s">
        <v>4547</v>
      </c>
      <c r="C342" s="499" t="s">
        <v>4548</v>
      </c>
      <c r="D342" s="499">
        <v>0</v>
      </c>
      <c r="E342" s="499"/>
      <c r="F342" s="324" t="s">
        <v>4549</v>
      </c>
      <c r="G342" s="324"/>
      <c r="H342" s="636">
        <v>0</v>
      </c>
      <c r="I342" s="635" t="s">
        <v>84</v>
      </c>
      <c r="J342" s="635"/>
      <c r="K342" s="635"/>
      <c r="L342" s="637">
        <v>30</v>
      </c>
      <c r="M342" s="499"/>
      <c r="N342" s="499"/>
      <c r="O342" s="499"/>
      <c r="P342" s="499"/>
      <c r="Q342" s="499"/>
      <c r="R342" s="499"/>
      <c r="S342" s="499"/>
      <c r="T342" s="499"/>
      <c r="U342" s="499">
        <f t="shared" si="15"/>
        <v>0</v>
      </c>
      <c r="V342" s="495">
        <f t="shared" si="16"/>
        <v>30</v>
      </c>
      <c r="W342" s="496"/>
      <c r="X342" s="496"/>
      <c r="Y342" s="496"/>
      <c r="Z342" s="502">
        <v>30</v>
      </c>
      <c r="AA342" s="496"/>
      <c r="AB342" s="496"/>
      <c r="AC342" s="496"/>
      <c r="AD342" s="496"/>
      <c r="AE342" s="496"/>
      <c r="AF342" s="498"/>
      <c r="AG342" s="499"/>
      <c r="AH342" s="499"/>
      <c r="AI342" s="499">
        <f t="shared" si="17"/>
        <v>0</v>
      </c>
      <c r="AJ342" s="324"/>
      <c r="AK342" s="316">
        <f>VLOOKUP(B342,'[1]BCDG-CG KT'!C$14:BC$962,53,0)</f>
        <v>0</v>
      </c>
      <c r="AL342" s="316"/>
      <c r="AM342" s="315"/>
      <c r="AN342" s="315"/>
      <c r="AO342" s="315"/>
      <c r="AP342" s="315"/>
      <c r="AQ342" s="315"/>
      <c r="AR342" s="315"/>
      <c r="AS342" s="315"/>
      <c r="AT342" s="315"/>
      <c r="AU342" s="315"/>
      <c r="AV342" s="315"/>
      <c r="AW342" s="315"/>
      <c r="AX342" s="315"/>
      <c r="AY342" s="315"/>
      <c r="AZ342" s="315"/>
      <c r="BA342" s="315"/>
      <c r="BB342" s="315"/>
      <c r="BC342" s="315"/>
      <c r="BD342" s="315"/>
    </row>
    <row r="343" spans="1:56" s="638" customFormat="1" ht="126" customHeight="1">
      <c r="A343" s="635">
        <v>336</v>
      </c>
      <c r="B343" s="499" t="s">
        <v>4550</v>
      </c>
      <c r="C343" s="499" t="s">
        <v>4551</v>
      </c>
      <c r="D343" s="499">
        <v>0</v>
      </c>
      <c r="E343" s="499"/>
      <c r="F343" s="324" t="s">
        <v>4552</v>
      </c>
      <c r="G343" s="324"/>
      <c r="H343" s="636">
        <v>0</v>
      </c>
      <c r="I343" s="635" t="s">
        <v>2733</v>
      </c>
      <c r="J343" s="635"/>
      <c r="K343" s="635"/>
      <c r="L343" s="637">
        <v>50</v>
      </c>
      <c r="M343" s="499"/>
      <c r="N343" s="499"/>
      <c r="O343" s="499"/>
      <c r="P343" s="499"/>
      <c r="Q343" s="499"/>
      <c r="R343" s="499"/>
      <c r="S343" s="499"/>
      <c r="T343" s="499"/>
      <c r="U343" s="499">
        <f t="shared" si="15"/>
        <v>0</v>
      </c>
      <c r="V343" s="495">
        <f t="shared" si="16"/>
        <v>50</v>
      </c>
      <c r="W343" s="496"/>
      <c r="X343" s="496"/>
      <c r="Y343" s="496"/>
      <c r="Z343" s="502">
        <v>50</v>
      </c>
      <c r="AA343" s="496"/>
      <c r="AB343" s="496"/>
      <c r="AC343" s="496"/>
      <c r="AD343" s="496"/>
      <c r="AE343" s="496"/>
      <c r="AF343" s="498"/>
      <c r="AG343" s="499"/>
      <c r="AH343" s="499"/>
      <c r="AI343" s="499">
        <f t="shared" si="17"/>
        <v>0</v>
      </c>
      <c r="AJ343" s="324"/>
      <c r="AK343" s="316">
        <f>VLOOKUP(B343,'[1]BCDG-CG KT'!C$14:BC$962,53,0)</f>
        <v>0</v>
      </c>
      <c r="AL343" s="316"/>
      <c r="AM343" s="315"/>
      <c r="AN343" s="315"/>
      <c r="AO343" s="315"/>
      <c r="AP343" s="315"/>
      <c r="AQ343" s="315"/>
      <c r="AR343" s="315"/>
      <c r="AS343" s="315"/>
      <c r="AT343" s="315"/>
      <c r="AU343" s="315"/>
      <c r="AV343" s="315"/>
      <c r="AW343" s="315"/>
      <c r="AX343" s="315"/>
      <c r="AY343" s="315"/>
      <c r="AZ343" s="315"/>
      <c r="BA343" s="315"/>
      <c r="BB343" s="315"/>
      <c r="BC343" s="315"/>
      <c r="BD343" s="315"/>
    </row>
    <row r="344" spans="1:56" s="638" customFormat="1" ht="126" customHeight="1">
      <c r="A344" s="635">
        <v>337</v>
      </c>
      <c r="B344" s="499" t="s">
        <v>4553</v>
      </c>
      <c r="C344" s="499" t="s">
        <v>4554</v>
      </c>
      <c r="D344" s="499">
        <v>0</v>
      </c>
      <c r="E344" s="499"/>
      <c r="F344" s="324" t="s">
        <v>4555</v>
      </c>
      <c r="G344" s="324"/>
      <c r="H344" s="636">
        <v>0</v>
      </c>
      <c r="I344" s="635" t="s">
        <v>84</v>
      </c>
      <c r="J344" s="635"/>
      <c r="K344" s="635"/>
      <c r="L344" s="637">
        <v>30</v>
      </c>
      <c r="M344" s="499"/>
      <c r="N344" s="499"/>
      <c r="O344" s="499"/>
      <c r="P344" s="499"/>
      <c r="Q344" s="499"/>
      <c r="R344" s="499"/>
      <c r="S344" s="499"/>
      <c r="T344" s="499"/>
      <c r="U344" s="499">
        <f t="shared" si="15"/>
        <v>0</v>
      </c>
      <c r="V344" s="495">
        <f t="shared" si="16"/>
        <v>30</v>
      </c>
      <c r="W344" s="496"/>
      <c r="X344" s="496"/>
      <c r="Y344" s="496"/>
      <c r="Z344" s="502">
        <v>30</v>
      </c>
      <c r="AA344" s="496"/>
      <c r="AB344" s="496"/>
      <c r="AC344" s="496"/>
      <c r="AD344" s="496"/>
      <c r="AE344" s="496"/>
      <c r="AF344" s="498"/>
      <c r="AG344" s="499"/>
      <c r="AH344" s="499"/>
      <c r="AI344" s="499">
        <f t="shared" si="17"/>
        <v>0</v>
      </c>
      <c r="AJ344" s="324"/>
      <c r="AK344" s="316">
        <f>VLOOKUP(B344,'[1]BCDG-CG KT'!C$14:BC$962,53,0)</f>
        <v>0</v>
      </c>
      <c r="AL344" s="316"/>
      <c r="AM344" s="315"/>
      <c r="AN344" s="315"/>
      <c r="AO344" s="315"/>
      <c r="AP344" s="315"/>
      <c r="AQ344" s="315"/>
      <c r="AR344" s="315"/>
      <c r="AS344" s="315"/>
      <c r="AT344" s="315"/>
      <c r="AU344" s="315"/>
      <c r="AV344" s="315"/>
      <c r="AW344" s="315"/>
      <c r="AX344" s="315"/>
      <c r="AY344" s="315"/>
      <c r="AZ344" s="315"/>
      <c r="BA344" s="315"/>
      <c r="BB344" s="315"/>
      <c r="BC344" s="315"/>
      <c r="BD344" s="315"/>
    </row>
    <row r="345" spans="1:56" s="638" customFormat="1" ht="126" customHeight="1">
      <c r="A345" s="635">
        <v>338</v>
      </c>
      <c r="B345" s="499" t="s">
        <v>4556</v>
      </c>
      <c r="C345" s="499" t="s">
        <v>4557</v>
      </c>
      <c r="D345" s="499">
        <v>0</v>
      </c>
      <c r="E345" s="499"/>
      <c r="F345" s="324" t="s">
        <v>4558</v>
      </c>
      <c r="G345" s="324"/>
      <c r="H345" s="636">
        <v>0</v>
      </c>
      <c r="I345" s="635" t="s">
        <v>84</v>
      </c>
      <c r="J345" s="635"/>
      <c r="K345" s="635"/>
      <c r="L345" s="637">
        <v>1000</v>
      </c>
      <c r="M345" s="499"/>
      <c r="N345" s="499"/>
      <c r="O345" s="499"/>
      <c r="P345" s="499"/>
      <c r="Q345" s="499"/>
      <c r="R345" s="499"/>
      <c r="S345" s="499"/>
      <c r="T345" s="499"/>
      <c r="U345" s="499">
        <f t="shared" si="15"/>
        <v>0</v>
      </c>
      <c r="V345" s="495">
        <f t="shared" si="16"/>
        <v>1000</v>
      </c>
      <c r="W345" s="496"/>
      <c r="X345" s="496"/>
      <c r="Y345" s="496"/>
      <c r="Z345" s="502">
        <v>1000</v>
      </c>
      <c r="AA345" s="496"/>
      <c r="AB345" s="496"/>
      <c r="AC345" s="496"/>
      <c r="AD345" s="496"/>
      <c r="AE345" s="496"/>
      <c r="AF345" s="498"/>
      <c r="AG345" s="499"/>
      <c r="AH345" s="499"/>
      <c r="AI345" s="499">
        <f t="shared" si="17"/>
        <v>0</v>
      </c>
      <c r="AJ345" s="324"/>
      <c r="AK345" s="316">
        <f>VLOOKUP(B345,'[1]BCDG-CG KT'!C$14:BC$962,53,0)</f>
        <v>0</v>
      </c>
      <c r="AL345" s="316"/>
      <c r="AM345" s="315"/>
      <c r="AN345" s="315"/>
      <c r="AO345" s="315"/>
      <c r="AP345" s="315"/>
      <c r="AQ345" s="315"/>
      <c r="AR345" s="315"/>
      <c r="AS345" s="315"/>
      <c r="AT345" s="315"/>
      <c r="AU345" s="315"/>
      <c r="AV345" s="315"/>
      <c r="AW345" s="315"/>
      <c r="AX345" s="315"/>
      <c r="AY345" s="315"/>
      <c r="AZ345" s="315"/>
      <c r="BA345" s="315"/>
      <c r="BB345" s="315"/>
      <c r="BC345" s="315"/>
      <c r="BD345" s="315"/>
    </row>
    <row r="346" spans="1:56" s="638" customFormat="1" ht="126" customHeight="1">
      <c r="A346" s="635">
        <v>339</v>
      </c>
      <c r="B346" s="499" t="s">
        <v>4559</v>
      </c>
      <c r="C346" s="499" t="s">
        <v>4560</v>
      </c>
      <c r="D346" s="499">
        <v>0</v>
      </c>
      <c r="E346" s="499"/>
      <c r="F346" s="324" t="s">
        <v>4561</v>
      </c>
      <c r="G346" s="324"/>
      <c r="H346" s="636"/>
      <c r="I346" s="635" t="s">
        <v>84</v>
      </c>
      <c r="J346" s="635"/>
      <c r="K346" s="635"/>
      <c r="L346" s="637">
        <v>10</v>
      </c>
      <c r="M346" s="499"/>
      <c r="N346" s="499"/>
      <c r="O346" s="499"/>
      <c r="P346" s="499"/>
      <c r="Q346" s="499"/>
      <c r="R346" s="499"/>
      <c r="S346" s="499"/>
      <c r="T346" s="499"/>
      <c r="U346" s="499">
        <f t="shared" si="15"/>
        <v>0</v>
      </c>
      <c r="V346" s="495">
        <f t="shared" si="16"/>
        <v>10</v>
      </c>
      <c r="W346" s="496"/>
      <c r="X346" s="496"/>
      <c r="Y346" s="496"/>
      <c r="Z346" s="502">
        <v>10</v>
      </c>
      <c r="AA346" s="496"/>
      <c r="AB346" s="496"/>
      <c r="AC346" s="496"/>
      <c r="AD346" s="496"/>
      <c r="AE346" s="496"/>
      <c r="AF346" s="498"/>
      <c r="AG346" s="499">
        <v>0</v>
      </c>
      <c r="AH346" s="499"/>
      <c r="AI346" s="499">
        <f t="shared" si="17"/>
        <v>0</v>
      </c>
      <c r="AJ346" s="324"/>
      <c r="AK346" s="316" t="e">
        <f>VLOOKUP(B346,'[1]BCDG-CG KT'!C$14:BC$962,53,0)</f>
        <v>#N/A</v>
      </c>
      <c r="AL346" s="316"/>
      <c r="AM346" s="315"/>
      <c r="AN346" s="315"/>
      <c r="AO346" s="315"/>
      <c r="AP346" s="315"/>
      <c r="AQ346" s="315"/>
      <c r="AR346" s="315"/>
      <c r="AS346" s="315"/>
      <c r="AT346" s="315"/>
      <c r="AU346" s="315"/>
      <c r="AV346" s="315"/>
      <c r="AW346" s="315"/>
      <c r="AX346" s="315"/>
      <c r="AY346" s="315"/>
      <c r="AZ346" s="315"/>
      <c r="BA346" s="315"/>
      <c r="BB346" s="315"/>
      <c r="BC346" s="315"/>
      <c r="BD346" s="315"/>
    </row>
    <row r="347" spans="1:56" s="638" customFormat="1" ht="126" customHeight="1">
      <c r="A347" s="635">
        <v>340</v>
      </c>
      <c r="B347" s="499" t="s">
        <v>4562</v>
      </c>
      <c r="C347" s="499" t="s">
        <v>4563</v>
      </c>
      <c r="D347" s="499">
        <v>0</v>
      </c>
      <c r="E347" s="499"/>
      <c r="F347" s="324" t="s">
        <v>4564</v>
      </c>
      <c r="G347" s="324"/>
      <c r="H347" s="636">
        <v>0</v>
      </c>
      <c r="I347" s="635" t="s">
        <v>84</v>
      </c>
      <c r="J347" s="635"/>
      <c r="K347" s="635"/>
      <c r="L347" s="637">
        <v>30</v>
      </c>
      <c r="M347" s="499"/>
      <c r="N347" s="499"/>
      <c r="O347" s="499"/>
      <c r="P347" s="499"/>
      <c r="Q347" s="499"/>
      <c r="R347" s="499"/>
      <c r="S347" s="499"/>
      <c r="T347" s="499"/>
      <c r="U347" s="499">
        <f t="shared" si="15"/>
        <v>0</v>
      </c>
      <c r="V347" s="495">
        <f t="shared" si="16"/>
        <v>30</v>
      </c>
      <c r="W347" s="496"/>
      <c r="X347" s="496"/>
      <c r="Y347" s="496"/>
      <c r="Z347" s="502">
        <v>30</v>
      </c>
      <c r="AA347" s="496"/>
      <c r="AB347" s="496"/>
      <c r="AC347" s="496"/>
      <c r="AD347" s="496"/>
      <c r="AE347" s="496"/>
      <c r="AF347" s="498"/>
      <c r="AG347" s="499"/>
      <c r="AH347" s="499"/>
      <c r="AI347" s="499">
        <f t="shared" si="17"/>
        <v>0</v>
      </c>
      <c r="AJ347" s="324"/>
      <c r="AK347" s="316">
        <f>VLOOKUP(B347,'[1]BCDG-CG KT'!C$14:BC$962,53,0)</f>
        <v>0</v>
      </c>
      <c r="AL347" s="316"/>
      <c r="AM347" s="315"/>
      <c r="AN347" s="315"/>
      <c r="AO347" s="315"/>
      <c r="AP347" s="315"/>
      <c r="AQ347" s="315"/>
      <c r="AR347" s="315"/>
      <c r="AS347" s="315"/>
      <c r="AT347" s="315"/>
      <c r="AU347" s="315"/>
      <c r="AV347" s="315"/>
      <c r="AW347" s="315"/>
      <c r="AX347" s="315"/>
      <c r="AY347" s="315"/>
      <c r="AZ347" s="315"/>
      <c r="BA347" s="315"/>
      <c r="BB347" s="315"/>
      <c r="BC347" s="315"/>
      <c r="BD347" s="315"/>
    </row>
    <row r="348" spans="1:56" s="638" customFormat="1" ht="126" customHeight="1">
      <c r="A348" s="635">
        <v>341</v>
      </c>
      <c r="B348" s="499" t="s">
        <v>4565</v>
      </c>
      <c r="C348" s="499" t="s">
        <v>4566</v>
      </c>
      <c r="D348" s="499">
        <v>0</v>
      </c>
      <c r="E348" s="499"/>
      <c r="F348" s="324" t="s">
        <v>4567</v>
      </c>
      <c r="G348" s="324"/>
      <c r="H348" s="636">
        <v>0</v>
      </c>
      <c r="I348" s="635" t="s">
        <v>2594</v>
      </c>
      <c r="J348" s="635"/>
      <c r="K348" s="635"/>
      <c r="L348" s="637">
        <v>15</v>
      </c>
      <c r="M348" s="499"/>
      <c r="N348" s="499"/>
      <c r="O348" s="499"/>
      <c r="P348" s="499"/>
      <c r="Q348" s="499"/>
      <c r="R348" s="499"/>
      <c r="S348" s="499"/>
      <c r="T348" s="499"/>
      <c r="U348" s="499">
        <f t="shared" si="15"/>
        <v>0</v>
      </c>
      <c r="V348" s="495">
        <f t="shared" si="16"/>
        <v>20</v>
      </c>
      <c r="W348" s="496"/>
      <c r="X348" s="496"/>
      <c r="Y348" s="496"/>
      <c r="Z348" s="502">
        <v>20</v>
      </c>
      <c r="AA348" s="496"/>
      <c r="AB348" s="496"/>
      <c r="AC348" s="496"/>
      <c r="AD348" s="496"/>
      <c r="AE348" s="496"/>
      <c r="AF348" s="498"/>
      <c r="AG348" s="499"/>
      <c r="AH348" s="499"/>
      <c r="AI348" s="499">
        <f t="shared" si="17"/>
        <v>0</v>
      </c>
      <c r="AJ348" s="324"/>
      <c r="AK348" s="316">
        <f>VLOOKUP(B348,'[1]BCDG-CG KT'!C$14:BC$962,53,0)</f>
        <v>0</v>
      </c>
      <c r="AL348" s="316"/>
      <c r="AM348" s="315"/>
      <c r="AN348" s="315"/>
      <c r="AO348" s="315"/>
      <c r="AP348" s="315"/>
      <c r="AQ348" s="315"/>
      <c r="AR348" s="315"/>
      <c r="AS348" s="315"/>
      <c r="AT348" s="315"/>
      <c r="AU348" s="315"/>
      <c r="AV348" s="315"/>
      <c r="AW348" s="315"/>
      <c r="AX348" s="315"/>
      <c r="AY348" s="315"/>
      <c r="AZ348" s="315"/>
      <c r="BA348" s="315"/>
      <c r="BB348" s="315"/>
      <c r="BC348" s="315"/>
      <c r="BD348" s="315"/>
    </row>
    <row r="349" spans="1:56" s="638" customFormat="1" ht="126" customHeight="1">
      <c r="A349" s="635">
        <v>342</v>
      </c>
      <c r="B349" s="499" t="s">
        <v>4568</v>
      </c>
      <c r="C349" s="499" t="s">
        <v>4569</v>
      </c>
      <c r="D349" s="499">
        <v>0</v>
      </c>
      <c r="E349" s="499"/>
      <c r="F349" s="324" t="s">
        <v>4570</v>
      </c>
      <c r="G349" s="324"/>
      <c r="H349" s="636">
        <v>0</v>
      </c>
      <c r="I349" s="635" t="s">
        <v>2594</v>
      </c>
      <c r="J349" s="635"/>
      <c r="K349" s="635"/>
      <c r="L349" s="637">
        <v>15</v>
      </c>
      <c r="M349" s="499"/>
      <c r="N349" s="499"/>
      <c r="O349" s="499"/>
      <c r="P349" s="499"/>
      <c r="Q349" s="499"/>
      <c r="R349" s="499"/>
      <c r="S349" s="499"/>
      <c r="T349" s="499"/>
      <c r="U349" s="499">
        <f t="shared" si="15"/>
        <v>0</v>
      </c>
      <c r="V349" s="495">
        <f t="shared" si="16"/>
        <v>15</v>
      </c>
      <c r="W349" s="496"/>
      <c r="X349" s="496"/>
      <c r="Y349" s="496"/>
      <c r="Z349" s="502">
        <v>15</v>
      </c>
      <c r="AA349" s="496"/>
      <c r="AB349" s="496"/>
      <c r="AC349" s="496"/>
      <c r="AD349" s="496"/>
      <c r="AE349" s="496"/>
      <c r="AF349" s="498"/>
      <c r="AG349" s="499"/>
      <c r="AH349" s="499"/>
      <c r="AI349" s="499">
        <f t="shared" si="17"/>
        <v>0</v>
      </c>
      <c r="AJ349" s="324"/>
      <c r="AK349" s="316">
        <f>VLOOKUP(B349,'[1]BCDG-CG KT'!C$14:BC$962,53,0)</f>
        <v>0</v>
      </c>
      <c r="AL349" s="316"/>
      <c r="AM349" s="315"/>
      <c r="AN349" s="315"/>
      <c r="AO349" s="315"/>
      <c r="AP349" s="315"/>
      <c r="AQ349" s="315"/>
      <c r="AR349" s="315"/>
      <c r="AS349" s="315"/>
      <c r="AT349" s="315"/>
      <c r="AU349" s="315"/>
      <c r="AV349" s="315"/>
      <c r="AW349" s="315"/>
      <c r="AX349" s="315"/>
      <c r="AY349" s="315"/>
      <c r="AZ349" s="315"/>
      <c r="BA349" s="315"/>
      <c r="BB349" s="315"/>
      <c r="BC349" s="315"/>
      <c r="BD349" s="315"/>
    </row>
    <row r="350" spans="1:56" s="638" customFormat="1" ht="126" customHeight="1">
      <c r="A350" s="635">
        <v>343</v>
      </c>
      <c r="B350" s="499" t="s">
        <v>4571</v>
      </c>
      <c r="C350" s="499" t="s">
        <v>4572</v>
      </c>
      <c r="D350" s="499">
        <v>0</v>
      </c>
      <c r="E350" s="499"/>
      <c r="F350" s="324" t="s">
        <v>4573</v>
      </c>
      <c r="G350" s="324"/>
      <c r="H350" s="636">
        <v>0</v>
      </c>
      <c r="I350" s="635" t="s">
        <v>2594</v>
      </c>
      <c r="J350" s="635"/>
      <c r="K350" s="635"/>
      <c r="L350" s="637">
        <v>5</v>
      </c>
      <c r="M350" s="499"/>
      <c r="N350" s="499"/>
      <c r="O350" s="499"/>
      <c r="P350" s="499"/>
      <c r="Q350" s="499"/>
      <c r="R350" s="499"/>
      <c r="S350" s="499"/>
      <c r="T350" s="499"/>
      <c r="U350" s="499">
        <f t="shared" si="15"/>
        <v>0</v>
      </c>
      <c r="V350" s="495">
        <f t="shared" si="16"/>
        <v>5</v>
      </c>
      <c r="W350" s="496"/>
      <c r="X350" s="496"/>
      <c r="Y350" s="496"/>
      <c r="Z350" s="502">
        <v>5</v>
      </c>
      <c r="AA350" s="496"/>
      <c r="AB350" s="496"/>
      <c r="AC350" s="496"/>
      <c r="AD350" s="496"/>
      <c r="AE350" s="496"/>
      <c r="AF350" s="498"/>
      <c r="AG350" s="499"/>
      <c r="AH350" s="499"/>
      <c r="AI350" s="499">
        <f t="shared" si="17"/>
        <v>0</v>
      </c>
      <c r="AJ350" s="324"/>
      <c r="AK350" s="316">
        <f>VLOOKUP(B350,'[1]BCDG-CG KT'!C$14:BC$962,53,0)</f>
        <v>0</v>
      </c>
      <c r="AL350" s="316"/>
      <c r="AM350" s="315"/>
      <c r="AN350" s="315"/>
      <c r="AO350" s="315"/>
      <c r="AP350" s="315"/>
      <c r="AQ350" s="315"/>
      <c r="AR350" s="315"/>
      <c r="AS350" s="315"/>
      <c r="AT350" s="315"/>
      <c r="AU350" s="315"/>
      <c r="AV350" s="315"/>
      <c r="AW350" s="315"/>
      <c r="AX350" s="315"/>
      <c r="AY350" s="315"/>
      <c r="AZ350" s="315"/>
      <c r="BA350" s="315"/>
      <c r="BB350" s="315"/>
      <c r="BC350" s="315"/>
      <c r="BD350" s="315"/>
    </row>
    <row r="351" spans="1:56" s="638" customFormat="1" ht="126" customHeight="1">
      <c r="A351" s="635">
        <v>344</v>
      </c>
      <c r="B351" s="499" t="s">
        <v>4574</v>
      </c>
      <c r="C351" s="499" t="s">
        <v>4575</v>
      </c>
      <c r="D351" s="499">
        <v>0</v>
      </c>
      <c r="E351" s="499"/>
      <c r="F351" s="324" t="s">
        <v>4576</v>
      </c>
      <c r="G351" s="324"/>
      <c r="H351" s="636">
        <v>0</v>
      </c>
      <c r="I351" s="635" t="s">
        <v>2594</v>
      </c>
      <c r="J351" s="635"/>
      <c r="K351" s="635"/>
      <c r="L351" s="637">
        <v>5</v>
      </c>
      <c r="M351" s="499"/>
      <c r="N351" s="499"/>
      <c r="O351" s="499"/>
      <c r="P351" s="499"/>
      <c r="Q351" s="499"/>
      <c r="R351" s="499"/>
      <c r="S351" s="499"/>
      <c r="T351" s="499"/>
      <c r="U351" s="499">
        <f t="shared" si="15"/>
        <v>0</v>
      </c>
      <c r="V351" s="495">
        <f t="shared" si="16"/>
        <v>5</v>
      </c>
      <c r="W351" s="496"/>
      <c r="X351" s="496"/>
      <c r="Y351" s="496"/>
      <c r="Z351" s="502">
        <v>5</v>
      </c>
      <c r="AA351" s="496"/>
      <c r="AB351" s="496"/>
      <c r="AC351" s="496"/>
      <c r="AD351" s="496"/>
      <c r="AE351" s="496"/>
      <c r="AF351" s="498"/>
      <c r="AG351" s="499"/>
      <c r="AH351" s="499"/>
      <c r="AI351" s="499">
        <f t="shared" si="17"/>
        <v>0</v>
      </c>
      <c r="AJ351" s="324"/>
      <c r="AK351" s="316">
        <f>VLOOKUP(B351,'[1]BCDG-CG KT'!C$14:BC$962,53,0)</f>
        <v>0</v>
      </c>
      <c r="AL351" s="316"/>
      <c r="AM351" s="315"/>
      <c r="AN351" s="315"/>
      <c r="AO351" s="315"/>
      <c r="AP351" s="315"/>
      <c r="AQ351" s="315"/>
      <c r="AR351" s="315"/>
      <c r="AS351" s="315"/>
      <c r="AT351" s="315"/>
      <c r="AU351" s="315"/>
      <c r="AV351" s="315"/>
      <c r="AW351" s="315"/>
      <c r="AX351" s="315"/>
      <c r="AY351" s="315"/>
      <c r="AZ351" s="315"/>
      <c r="BA351" s="315"/>
      <c r="BB351" s="315"/>
      <c r="BC351" s="315"/>
      <c r="BD351" s="315"/>
    </row>
    <row r="352" spans="1:56" s="638" customFormat="1" ht="126" customHeight="1">
      <c r="A352" s="635">
        <v>345</v>
      </c>
      <c r="B352" s="499" t="s">
        <v>4577</v>
      </c>
      <c r="C352" s="499" t="s">
        <v>4578</v>
      </c>
      <c r="D352" s="499">
        <v>0</v>
      </c>
      <c r="E352" s="499"/>
      <c r="F352" s="324" t="s">
        <v>4579</v>
      </c>
      <c r="G352" s="324"/>
      <c r="H352" s="636">
        <v>0</v>
      </c>
      <c r="I352" s="635" t="s">
        <v>2594</v>
      </c>
      <c r="J352" s="635"/>
      <c r="K352" s="635"/>
      <c r="L352" s="637">
        <v>10</v>
      </c>
      <c r="M352" s="499"/>
      <c r="N352" s="499"/>
      <c r="O352" s="499"/>
      <c r="P352" s="499"/>
      <c r="Q352" s="499"/>
      <c r="R352" s="499"/>
      <c r="S352" s="499"/>
      <c r="T352" s="499"/>
      <c r="U352" s="499">
        <f t="shared" si="15"/>
        <v>0</v>
      </c>
      <c r="V352" s="495">
        <f t="shared" si="16"/>
        <v>10</v>
      </c>
      <c r="W352" s="496"/>
      <c r="X352" s="496"/>
      <c r="Y352" s="496"/>
      <c r="Z352" s="502">
        <v>10</v>
      </c>
      <c r="AA352" s="496"/>
      <c r="AB352" s="496"/>
      <c r="AC352" s="496"/>
      <c r="AD352" s="496"/>
      <c r="AE352" s="496"/>
      <c r="AF352" s="498"/>
      <c r="AG352" s="499"/>
      <c r="AH352" s="499"/>
      <c r="AI352" s="499">
        <f t="shared" si="17"/>
        <v>0</v>
      </c>
      <c r="AJ352" s="324"/>
      <c r="AK352" s="316">
        <f>VLOOKUP(B352,'[1]BCDG-CG KT'!C$14:BC$962,53,0)</f>
        <v>0</v>
      </c>
      <c r="AL352" s="316"/>
      <c r="AM352" s="315"/>
      <c r="AN352" s="315"/>
      <c r="AO352" s="315"/>
      <c r="AP352" s="315"/>
      <c r="AQ352" s="315"/>
      <c r="AR352" s="315"/>
      <c r="AS352" s="315"/>
      <c r="AT352" s="315"/>
      <c r="AU352" s="315"/>
      <c r="AV352" s="315"/>
      <c r="AW352" s="315"/>
      <c r="AX352" s="315"/>
      <c r="AY352" s="315"/>
      <c r="AZ352" s="315"/>
      <c r="BA352" s="315"/>
      <c r="BB352" s="315"/>
      <c r="BC352" s="315"/>
      <c r="BD352" s="315"/>
    </row>
    <row r="353" spans="1:56" s="638" customFormat="1" ht="126" customHeight="1">
      <c r="A353" s="635">
        <v>346</v>
      </c>
      <c r="B353" s="499" t="s">
        <v>4580</v>
      </c>
      <c r="C353" s="499" t="s">
        <v>4581</v>
      </c>
      <c r="D353" s="499">
        <v>0</v>
      </c>
      <c r="E353" s="499"/>
      <c r="F353" s="324" t="s">
        <v>4582</v>
      </c>
      <c r="G353" s="324"/>
      <c r="H353" s="636">
        <v>0</v>
      </c>
      <c r="I353" s="635" t="s">
        <v>2594</v>
      </c>
      <c r="J353" s="635"/>
      <c r="K353" s="635"/>
      <c r="L353" s="637">
        <v>5</v>
      </c>
      <c r="M353" s="499"/>
      <c r="N353" s="499"/>
      <c r="O353" s="499"/>
      <c r="P353" s="499"/>
      <c r="Q353" s="499"/>
      <c r="R353" s="499"/>
      <c r="S353" s="499"/>
      <c r="T353" s="499"/>
      <c r="U353" s="499">
        <f t="shared" si="15"/>
        <v>0</v>
      </c>
      <c r="V353" s="495">
        <f t="shared" si="16"/>
        <v>5</v>
      </c>
      <c r="W353" s="496"/>
      <c r="X353" s="496"/>
      <c r="Y353" s="496"/>
      <c r="Z353" s="502">
        <v>5</v>
      </c>
      <c r="AA353" s="496"/>
      <c r="AB353" s="496"/>
      <c r="AC353" s="496"/>
      <c r="AD353" s="496"/>
      <c r="AE353" s="496"/>
      <c r="AF353" s="498"/>
      <c r="AG353" s="499"/>
      <c r="AH353" s="499"/>
      <c r="AI353" s="499">
        <f t="shared" si="17"/>
        <v>0</v>
      </c>
      <c r="AJ353" s="324"/>
      <c r="AK353" s="316" t="str">
        <f>VLOOKUP(B353,'[1]BCDG-CG KT'!C$14:BC$962,53,0)</f>
        <v>Chưa đáp ứng E-HSMT: Khung cố định ngoài cẳng chân, loại không cản quan (yêu cầu thép không rỉ)
E-HSDT:  Catalogue không thể hiện, đã yêu cầu làm rõ</v>
      </c>
      <c r="AL353" s="316"/>
      <c r="AM353" s="315"/>
      <c r="AN353" s="315"/>
      <c r="AO353" s="315"/>
      <c r="AP353" s="315"/>
      <c r="AQ353" s="315"/>
      <c r="AR353" s="315"/>
      <c r="AS353" s="315"/>
      <c r="AT353" s="315"/>
      <c r="AU353" s="315"/>
      <c r="AV353" s="315"/>
      <c r="AW353" s="315"/>
      <c r="AX353" s="315"/>
      <c r="AY353" s="315"/>
      <c r="AZ353" s="315"/>
      <c r="BA353" s="315"/>
      <c r="BB353" s="315"/>
      <c r="BC353" s="315"/>
      <c r="BD353" s="315"/>
    </row>
    <row r="354" spans="1:56" s="638" customFormat="1" ht="126" customHeight="1">
      <c r="A354" s="635">
        <v>347</v>
      </c>
      <c r="B354" s="499" t="s">
        <v>4583</v>
      </c>
      <c r="C354" s="499" t="s">
        <v>4584</v>
      </c>
      <c r="D354" s="499">
        <v>0</v>
      </c>
      <c r="E354" s="499"/>
      <c r="F354" s="324" t="s">
        <v>4585</v>
      </c>
      <c r="G354" s="324"/>
      <c r="H354" s="636">
        <v>0</v>
      </c>
      <c r="I354" s="635" t="s">
        <v>84</v>
      </c>
      <c r="J354" s="635"/>
      <c r="K354" s="635"/>
      <c r="L354" s="637">
        <v>100</v>
      </c>
      <c r="M354" s="499"/>
      <c r="N354" s="499"/>
      <c r="O354" s="499"/>
      <c r="P354" s="499"/>
      <c r="Q354" s="499"/>
      <c r="R354" s="499"/>
      <c r="S354" s="499"/>
      <c r="T354" s="499"/>
      <c r="U354" s="499">
        <f t="shared" si="15"/>
        <v>0</v>
      </c>
      <c r="V354" s="495">
        <f t="shared" si="16"/>
        <v>300</v>
      </c>
      <c r="W354" s="496"/>
      <c r="X354" s="496"/>
      <c r="Y354" s="496"/>
      <c r="Z354" s="502">
        <v>300</v>
      </c>
      <c r="AA354" s="496"/>
      <c r="AB354" s="496"/>
      <c r="AC354" s="496"/>
      <c r="AD354" s="496"/>
      <c r="AE354" s="496"/>
      <c r="AF354" s="498"/>
      <c r="AG354" s="499"/>
      <c r="AH354" s="499"/>
      <c r="AI354" s="499">
        <f t="shared" si="17"/>
        <v>0</v>
      </c>
      <c r="AJ354" s="324"/>
      <c r="AK354" s="316">
        <f>VLOOKUP(B354,'[1]BCDG-CG KT'!C$14:BC$962,53,0)</f>
        <v>0</v>
      </c>
      <c r="AL354" s="316"/>
      <c r="AM354" s="315"/>
      <c r="AN354" s="315"/>
      <c r="AO354" s="315"/>
      <c r="AP354" s="315"/>
      <c r="AQ354" s="315"/>
      <c r="AR354" s="315"/>
      <c r="AS354" s="315"/>
      <c r="AT354" s="315"/>
      <c r="AU354" s="315"/>
      <c r="AV354" s="315"/>
      <c r="AW354" s="315"/>
      <c r="AX354" s="315"/>
      <c r="AY354" s="315"/>
      <c r="AZ354" s="315"/>
      <c r="BA354" s="315"/>
      <c r="BB354" s="315"/>
      <c r="BC354" s="315"/>
      <c r="BD354" s="315"/>
    </row>
    <row r="355" spans="1:56" s="638" customFormat="1" ht="126" customHeight="1">
      <c r="A355" s="635">
        <v>348</v>
      </c>
      <c r="B355" s="499" t="s">
        <v>4586</v>
      </c>
      <c r="C355" s="499" t="s">
        <v>4587</v>
      </c>
      <c r="D355" s="499">
        <v>0</v>
      </c>
      <c r="E355" s="499"/>
      <c r="F355" s="324" t="s">
        <v>4588</v>
      </c>
      <c r="G355" s="324"/>
      <c r="H355" s="636">
        <v>0</v>
      </c>
      <c r="I355" s="635" t="s">
        <v>84</v>
      </c>
      <c r="J355" s="635"/>
      <c r="K355" s="635"/>
      <c r="L355" s="637">
        <v>500</v>
      </c>
      <c r="M355" s="499"/>
      <c r="N355" s="499"/>
      <c r="O355" s="499"/>
      <c r="P355" s="499"/>
      <c r="Q355" s="499"/>
      <c r="R355" s="499"/>
      <c r="S355" s="499"/>
      <c r="T355" s="499"/>
      <c r="U355" s="499">
        <f t="shared" si="15"/>
        <v>0</v>
      </c>
      <c r="V355" s="495">
        <f t="shared" si="16"/>
        <v>500</v>
      </c>
      <c r="W355" s="496"/>
      <c r="X355" s="496"/>
      <c r="Y355" s="496"/>
      <c r="Z355" s="502">
        <v>500</v>
      </c>
      <c r="AA355" s="496"/>
      <c r="AB355" s="496"/>
      <c r="AC355" s="496"/>
      <c r="AD355" s="496"/>
      <c r="AE355" s="496"/>
      <c r="AF355" s="498"/>
      <c r="AG355" s="499"/>
      <c r="AH355" s="499"/>
      <c r="AI355" s="499">
        <f t="shared" si="17"/>
        <v>0</v>
      </c>
      <c r="AJ355" s="324"/>
      <c r="AK355" s="316">
        <f>VLOOKUP(B355,'[1]BCDG-CG KT'!C$14:BC$962,53,0)</f>
        <v>0</v>
      </c>
      <c r="AL355" s="316"/>
      <c r="AM355" s="315"/>
      <c r="AN355" s="315"/>
      <c r="AO355" s="315"/>
      <c r="AP355" s="315"/>
      <c r="AQ355" s="315"/>
      <c r="AR355" s="315"/>
      <c r="AS355" s="315"/>
      <c r="AT355" s="315"/>
      <c r="AU355" s="315"/>
      <c r="AV355" s="315"/>
      <c r="AW355" s="315"/>
      <c r="AX355" s="315"/>
      <c r="AY355" s="315"/>
      <c r="AZ355" s="315"/>
      <c r="BA355" s="315"/>
      <c r="BB355" s="315"/>
      <c r="BC355" s="315"/>
      <c r="BD355" s="315"/>
    </row>
    <row r="356" spans="1:56" s="638" customFormat="1" ht="126" customHeight="1">
      <c r="A356" s="635">
        <v>349</v>
      </c>
      <c r="B356" s="499" t="s">
        <v>4589</v>
      </c>
      <c r="C356" s="499" t="s">
        <v>4590</v>
      </c>
      <c r="D356" s="499">
        <v>0</v>
      </c>
      <c r="E356" s="499"/>
      <c r="F356" s="324" t="s">
        <v>4591</v>
      </c>
      <c r="G356" s="324"/>
      <c r="H356" s="636">
        <v>0</v>
      </c>
      <c r="I356" s="635" t="s">
        <v>84</v>
      </c>
      <c r="J356" s="635"/>
      <c r="K356" s="635"/>
      <c r="L356" s="637">
        <v>500</v>
      </c>
      <c r="M356" s="499"/>
      <c r="N356" s="499"/>
      <c r="O356" s="499"/>
      <c r="P356" s="499"/>
      <c r="Q356" s="499"/>
      <c r="R356" s="499"/>
      <c r="S356" s="499"/>
      <c r="T356" s="499"/>
      <c r="U356" s="499">
        <f t="shared" si="15"/>
        <v>0</v>
      </c>
      <c r="V356" s="495">
        <f t="shared" si="16"/>
        <v>500</v>
      </c>
      <c r="W356" s="496"/>
      <c r="X356" s="496"/>
      <c r="Y356" s="496"/>
      <c r="Z356" s="502">
        <v>500</v>
      </c>
      <c r="AA356" s="496"/>
      <c r="AB356" s="496"/>
      <c r="AC356" s="496"/>
      <c r="AD356" s="496"/>
      <c r="AE356" s="496"/>
      <c r="AF356" s="498"/>
      <c r="AG356" s="499"/>
      <c r="AH356" s="499"/>
      <c r="AI356" s="499">
        <f t="shared" si="17"/>
        <v>0</v>
      </c>
      <c r="AJ356" s="324"/>
      <c r="AK356" s="316" t="str">
        <f>VLOOKUP(B356,'[1]BCDG-CG KT'!C$14:BC$962,53,0)</f>
        <v>Đường kính:
E-HSMT: đường kính 3.5mm
E-HDMT: đường kính 4.5mm</v>
      </c>
      <c r="AL356" s="316"/>
      <c r="AM356" s="315"/>
      <c r="AN356" s="315"/>
      <c r="AO356" s="315"/>
      <c r="AP356" s="315"/>
      <c r="AQ356" s="315"/>
      <c r="AR356" s="315"/>
      <c r="AS356" s="315"/>
      <c r="AT356" s="315"/>
      <c r="AU356" s="315"/>
      <c r="AV356" s="315"/>
      <c r="AW356" s="315"/>
      <c r="AX356" s="315"/>
      <c r="AY356" s="315"/>
      <c r="AZ356" s="315"/>
      <c r="BA356" s="315"/>
      <c r="BB356" s="315"/>
      <c r="BC356" s="315"/>
      <c r="BD356" s="315"/>
    </row>
    <row r="357" spans="1:56" s="638" customFormat="1" ht="126" customHeight="1">
      <c r="A357" s="635">
        <v>350</v>
      </c>
      <c r="B357" s="499" t="s">
        <v>4592</v>
      </c>
      <c r="C357" s="499" t="s">
        <v>4593</v>
      </c>
      <c r="D357" s="499">
        <v>0</v>
      </c>
      <c r="E357" s="499"/>
      <c r="F357" s="324" t="s">
        <v>4594</v>
      </c>
      <c r="G357" s="324"/>
      <c r="H357" s="636">
        <v>0</v>
      </c>
      <c r="I357" s="635" t="s">
        <v>84</v>
      </c>
      <c r="J357" s="635"/>
      <c r="K357" s="635"/>
      <c r="L357" s="637">
        <v>100</v>
      </c>
      <c r="M357" s="499"/>
      <c r="N357" s="499"/>
      <c r="O357" s="499"/>
      <c r="P357" s="499"/>
      <c r="Q357" s="499"/>
      <c r="R357" s="499"/>
      <c r="S357" s="499"/>
      <c r="T357" s="499"/>
      <c r="U357" s="499">
        <f t="shared" si="15"/>
        <v>0</v>
      </c>
      <c r="V357" s="495">
        <f t="shared" si="16"/>
        <v>100</v>
      </c>
      <c r="W357" s="496"/>
      <c r="X357" s="496"/>
      <c r="Y357" s="496"/>
      <c r="Z357" s="502">
        <v>100</v>
      </c>
      <c r="AA357" s="496"/>
      <c r="AB357" s="496"/>
      <c r="AC357" s="496"/>
      <c r="AD357" s="496"/>
      <c r="AE357" s="496"/>
      <c r="AF357" s="498"/>
      <c r="AG357" s="499"/>
      <c r="AH357" s="499"/>
      <c r="AI357" s="499">
        <f t="shared" si="17"/>
        <v>0</v>
      </c>
      <c r="AJ357" s="324"/>
      <c r="AK357" s="316">
        <f>VLOOKUP(B357,'[1]BCDG-CG KT'!C$14:BC$962,53,0)</f>
        <v>0</v>
      </c>
      <c r="AL357" s="316"/>
      <c r="AM357" s="315"/>
      <c r="AN357" s="315"/>
      <c r="AO357" s="315"/>
      <c r="AP357" s="315"/>
      <c r="AQ357" s="315"/>
      <c r="AR357" s="315"/>
      <c r="AS357" s="315"/>
      <c r="AT357" s="315"/>
      <c r="AU357" s="315"/>
      <c r="AV357" s="315"/>
      <c r="AW357" s="315"/>
      <c r="AX357" s="315"/>
      <c r="AY357" s="315"/>
      <c r="AZ357" s="315"/>
      <c r="BA357" s="315"/>
      <c r="BB357" s="315"/>
      <c r="BC357" s="315"/>
      <c r="BD357" s="315"/>
    </row>
    <row r="358" spans="1:56" s="638" customFormat="1" ht="126" customHeight="1">
      <c r="A358" s="635">
        <v>351</v>
      </c>
      <c r="B358" s="499" t="s">
        <v>4595</v>
      </c>
      <c r="C358" s="499" t="s">
        <v>4596</v>
      </c>
      <c r="D358" s="499">
        <v>0</v>
      </c>
      <c r="E358" s="499"/>
      <c r="F358" s="324" t="s">
        <v>4597</v>
      </c>
      <c r="G358" s="324"/>
      <c r="H358" s="636">
        <v>0</v>
      </c>
      <c r="I358" s="635" t="s">
        <v>84</v>
      </c>
      <c r="J358" s="635"/>
      <c r="K358" s="635"/>
      <c r="L358" s="637">
        <v>100</v>
      </c>
      <c r="M358" s="499"/>
      <c r="N358" s="499"/>
      <c r="O358" s="499"/>
      <c r="P358" s="499"/>
      <c r="Q358" s="499"/>
      <c r="R358" s="499"/>
      <c r="S358" s="499"/>
      <c r="T358" s="499"/>
      <c r="U358" s="499">
        <f t="shared" si="15"/>
        <v>0</v>
      </c>
      <c r="V358" s="495">
        <f t="shared" si="16"/>
        <v>100</v>
      </c>
      <c r="W358" s="496"/>
      <c r="X358" s="496"/>
      <c r="Y358" s="496"/>
      <c r="Z358" s="502">
        <v>100</v>
      </c>
      <c r="AA358" s="496"/>
      <c r="AB358" s="496"/>
      <c r="AC358" s="496"/>
      <c r="AD358" s="496"/>
      <c r="AE358" s="496"/>
      <c r="AF358" s="498"/>
      <c r="AG358" s="499"/>
      <c r="AH358" s="499"/>
      <c r="AI358" s="499">
        <f t="shared" si="17"/>
        <v>0</v>
      </c>
      <c r="AJ358" s="324"/>
      <c r="AK358" s="316">
        <f>VLOOKUP(B358,'[1]BCDG-CG KT'!C$14:BC$962,53,0)</f>
        <v>0</v>
      </c>
      <c r="AL358" s="316"/>
      <c r="AM358" s="315"/>
      <c r="AN358" s="315"/>
      <c r="AO358" s="315"/>
      <c r="AP358" s="315"/>
      <c r="AQ358" s="315"/>
      <c r="AR358" s="315"/>
      <c r="AS358" s="315"/>
      <c r="AT358" s="315"/>
      <c r="AU358" s="315"/>
      <c r="AV358" s="315"/>
      <c r="AW358" s="315"/>
      <c r="AX358" s="315"/>
      <c r="AY358" s="315"/>
      <c r="AZ358" s="315"/>
      <c r="BA358" s="315"/>
      <c r="BB358" s="315"/>
      <c r="BC358" s="315"/>
      <c r="BD358" s="315"/>
    </row>
    <row r="359" spans="1:56" s="638" customFormat="1" ht="126" customHeight="1">
      <c r="A359" s="635">
        <v>352</v>
      </c>
      <c r="B359" s="499" t="s">
        <v>4598</v>
      </c>
      <c r="C359" s="499" t="s">
        <v>4599</v>
      </c>
      <c r="D359" s="499">
        <v>0</v>
      </c>
      <c r="E359" s="499"/>
      <c r="F359" s="324" t="s">
        <v>4600</v>
      </c>
      <c r="G359" s="324"/>
      <c r="H359" s="636">
        <v>0</v>
      </c>
      <c r="I359" s="635" t="s">
        <v>84</v>
      </c>
      <c r="J359" s="635"/>
      <c r="K359" s="635"/>
      <c r="L359" s="637">
        <v>300</v>
      </c>
      <c r="M359" s="499"/>
      <c r="N359" s="499"/>
      <c r="O359" s="499"/>
      <c r="P359" s="499"/>
      <c r="Q359" s="499"/>
      <c r="R359" s="499"/>
      <c r="S359" s="499"/>
      <c r="T359" s="499"/>
      <c r="U359" s="499">
        <f t="shared" si="15"/>
        <v>0</v>
      </c>
      <c r="V359" s="495">
        <f t="shared" si="16"/>
        <v>300</v>
      </c>
      <c r="W359" s="496"/>
      <c r="X359" s="496"/>
      <c r="Y359" s="496"/>
      <c r="Z359" s="502">
        <v>300</v>
      </c>
      <c r="AA359" s="496"/>
      <c r="AB359" s="496"/>
      <c r="AC359" s="496"/>
      <c r="AD359" s="496"/>
      <c r="AE359" s="496"/>
      <c r="AF359" s="498"/>
      <c r="AG359" s="499"/>
      <c r="AH359" s="499"/>
      <c r="AI359" s="499">
        <f t="shared" si="17"/>
        <v>0</v>
      </c>
      <c r="AJ359" s="324"/>
      <c r="AK359" s="316" t="str">
        <f>VLOOKUP(B359,'[1]BCDG-CG KT'!C$14:BC$962,53,0)</f>
        <v xml:space="preserve">Không đạt do không đáp ứng HSMT ,Mô tả hàng hóa DT thiếu vít 2.7mm;dài 8-60mm,trên catalogue  vít 2.7 mm dài 10-30 mm </v>
      </c>
      <c r="AL359" s="316"/>
      <c r="AM359" s="315"/>
      <c r="AN359" s="315"/>
      <c r="AO359" s="315"/>
      <c r="AP359" s="315"/>
      <c r="AQ359" s="315"/>
      <c r="AR359" s="315"/>
      <c r="AS359" s="315"/>
      <c r="AT359" s="315"/>
      <c r="AU359" s="315"/>
      <c r="AV359" s="315"/>
      <c r="AW359" s="315"/>
      <c r="AX359" s="315"/>
      <c r="AY359" s="315"/>
      <c r="AZ359" s="315"/>
      <c r="BA359" s="315"/>
      <c r="BB359" s="315"/>
      <c r="BC359" s="315"/>
      <c r="BD359" s="315"/>
    </row>
    <row r="360" spans="1:56" s="638" customFormat="1" ht="126" customHeight="1">
      <c r="A360" s="635">
        <v>353</v>
      </c>
      <c r="B360" s="499" t="s">
        <v>4601</v>
      </c>
      <c r="C360" s="499" t="s">
        <v>4602</v>
      </c>
      <c r="D360" s="499">
        <v>0</v>
      </c>
      <c r="E360" s="499"/>
      <c r="F360" s="324" t="s">
        <v>4603</v>
      </c>
      <c r="G360" s="324"/>
      <c r="H360" s="636">
        <v>0</v>
      </c>
      <c r="I360" s="635" t="s">
        <v>84</v>
      </c>
      <c r="J360" s="635"/>
      <c r="K360" s="635"/>
      <c r="L360" s="637">
        <v>500</v>
      </c>
      <c r="M360" s="499"/>
      <c r="N360" s="499"/>
      <c r="O360" s="499"/>
      <c r="P360" s="499"/>
      <c r="Q360" s="499"/>
      <c r="R360" s="499"/>
      <c r="S360" s="499"/>
      <c r="T360" s="499"/>
      <c r="U360" s="499">
        <f t="shared" si="15"/>
        <v>0</v>
      </c>
      <c r="V360" s="495">
        <f t="shared" si="16"/>
        <v>500</v>
      </c>
      <c r="W360" s="496"/>
      <c r="X360" s="496"/>
      <c r="Y360" s="496"/>
      <c r="Z360" s="502">
        <v>500</v>
      </c>
      <c r="AA360" s="496"/>
      <c r="AB360" s="496"/>
      <c r="AC360" s="496"/>
      <c r="AD360" s="496"/>
      <c r="AE360" s="496"/>
      <c r="AF360" s="498"/>
      <c r="AG360" s="499"/>
      <c r="AH360" s="499"/>
      <c r="AI360" s="499">
        <f t="shared" si="17"/>
        <v>0</v>
      </c>
      <c r="AJ360" s="324"/>
      <c r="AK360" s="316">
        <f>VLOOKUP(B360,'[1]BCDG-CG KT'!C$14:BC$962,53,0)</f>
        <v>0</v>
      </c>
      <c r="AL360" s="316"/>
      <c r="AM360" s="315"/>
      <c r="AN360" s="315"/>
      <c r="AO360" s="315"/>
      <c r="AP360" s="315"/>
      <c r="AQ360" s="315"/>
      <c r="AR360" s="315"/>
      <c r="AS360" s="315"/>
      <c r="AT360" s="315"/>
      <c r="AU360" s="315"/>
      <c r="AV360" s="315"/>
      <c r="AW360" s="315"/>
      <c r="AX360" s="315"/>
      <c r="AY360" s="315"/>
      <c r="AZ360" s="315"/>
      <c r="BA360" s="315"/>
      <c r="BB360" s="315"/>
      <c r="BC360" s="315"/>
      <c r="BD360" s="315"/>
    </row>
    <row r="361" spans="1:56" s="638" customFormat="1" ht="126" customHeight="1">
      <c r="A361" s="635">
        <v>354</v>
      </c>
      <c r="B361" s="499" t="s">
        <v>4604</v>
      </c>
      <c r="C361" s="499" t="s">
        <v>4605</v>
      </c>
      <c r="D361" s="499">
        <v>0</v>
      </c>
      <c r="E361" s="499"/>
      <c r="F361" s="324" t="s">
        <v>4606</v>
      </c>
      <c r="G361" s="324"/>
      <c r="H361" s="636">
        <v>0</v>
      </c>
      <c r="I361" s="635" t="s">
        <v>84</v>
      </c>
      <c r="J361" s="635"/>
      <c r="K361" s="635"/>
      <c r="L361" s="637">
        <v>500</v>
      </c>
      <c r="M361" s="499"/>
      <c r="N361" s="499"/>
      <c r="O361" s="499"/>
      <c r="P361" s="499"/>
      <c r="Q361" s="499"/>
      <c r="R361" s="499"/>
      <c r="S361" s="499"/>
      <c r="T361" s="499"/>
      <c r="U361" s="499">
        <f t="shared" si="15"/>
        <v>0</v>
      </c>
      <c r="V361" s="495">
        <f t="shared" si="16"/>
        <v>500</v>
      </c>
      <c r="W361" s="496"/>
      <c r="X361" s="496"/>
      <c r="Y361" s="496"/>
      <c r="Z361" s="502">
        <v>500</v>
      </c>
      <c r="AA361" s="496"/>
      <c r="AB361" s="496"/>
      <c r="AC361" s="496"/>
      <c r="AD361" s="496"/>
      <c r="AE361" s="496"/>
      <c r="AF361" s="498"/>
      <c r="AG361" s="499"/>
      <c r="AH361" s="499"/>
      <c r="AI361" s="499">
        <f t="shared" si="17"/>
        <v>0</v>
      </c>
      <c r="AJ361" s="324"/>
      <c r="AK361" s="316">
        <f>VLOOKUP(B361,'[1]BCDG-CG KT'!C$14:BC$962,53,0)</f>
        <v>0</v>
      </c>
      <c r="AL361" s="316"/>
      <c r="AM361" s="315"/>
      <c r="AN361" s="315"/>
      <c r="AO361" s="315"/>
      <c r="AP361" s="315"/>
      <c r="AQ361" s="315"/>
      <c r="AR361" s="315"/>
      <c r="AS361" s="315"/>
      <c r="AT361" s="315"/>
      <c r="AU361" s="315"/>
      <c r="AV361" s="315"/>
      <c r="AW361" s="315"/>
      <c r="AX361" s="315"/>
      <c r="AY361" s="315"/>
      <c r="AZ361" s="315"/>
      <c r="BA361" s="315"/>
      <c r="BB361" s="315"/>
      <c r="BC361" s="315"/>
      <c r="BD361" s="315"/>
    </row>
    <row r="362" spans="1:56" s="638" customFormat="1" ht="126" customHeight="1">
      <c r="A362" s="635">
        <v>355</v>
      </c>
      <c r="B362" s="499" t="s">
        <v>4607</v>
      </c>
      <c r="C362" s="499" t="s">
        <v>4608</v>
      </c>
      <c r="D362" s="499">
        <v>0</v>
      </c>
      <c r="E362" s="499"/>
      <c r="F362" s="324" t="s">
        <v>4609</v>
      </c>
      <c r="G362" s="324"/>
      <c r="H362" s="636">
        <v>0</v>
      </c>
      <c r="I362" s="635" t="s">
        <v>84</v>
      </c>
      <c r="J362" s="635"/>
      <c r="K362" s="635"/>
      <c r="L362" s="637">
        <v>15</v>
      </c>
      <c r="M362" s="499"/>
      <c r="N362" s="499"/>
      <c r="O362" s="499"/>
      <c r="P362" s="499"/>
      <c r="Q362" s="499"/>
      <c r="R362" s="499"/>
      <c r="S362" s="499"/>
      <c r="T362" s="499"/>
      <c r="U362" s="499">
        <f t="shared" si="15"/>
        <v>0</v>
      </c>
      <c r="V362" s="495">
        <f t="shared" si="16"/>
        <v>30</v>
      </c>
      <c r="W362" s="496"/>
      <c r="X362" s="496"/>
      <c r="Y362" s="496"/>
      <c r="Z362" s="502">
        <v>30</v>
      </c>
      <c r="AA362" s="496"/>
      <c r="AB362" s="496"/>
      <c r="AC362" s="496"/>
      <c r="AD362" s="496"/>
      <c r="AE362" s="496"/>
      <c r="AF362" s="498"/>
      <c r="AG362" s="499"/>
      <c r="AH362" s="499"/>
      <c r="AI362" s="499">
        <f t="shared" si="17"/>
        <v>0</v>
      </c>
      <c r="AJ362" s="324"/>
      <c r="AK362" s="316">
        <f>VLOOKUP(B362,'[1]BCDG-CG KT'!C$14:BC$962,53,0)</f>
        <v>0</v>
      </c>
      <c r="AL362" s="316"/>
      <c r="AM362" s="315"/>
      <c r="AN362" s="315"/>
      <c r="AO362" s="315"/>
      <c r="AP362" s="315"/>
      <c r="AQ362" s="315"/>
      <c r="AR362" s="315"/>
      <c r="AS362" s="315"/>
      <c r="AT362" s="315"/>
      <c r="AU362" s="315"/>
      <c r="AV362" s="315"/>
      <c r="AW362" s="315"/>
      <c r="AX362" s="315"/>
      <c r="AY362" s="315"/>
      <c r="AZ362" s="315"/>
      <c r="BA362" s="315"/>
      <c r="BB362" s="315"/>
      <c r="BC362" s="315"/>
      <c r="BD362" s="315"/>
    </row>
    <row r="363" spans="1:56" s="638" customFormat="1" ht="126" customHeight="1">
      <c r="A363" s="635">
        <v>356</v>
      </c>
      <c r="B363" s="499" t="s">
        <v>4610</v>
      </c>
      <c r="C363" s="499" t="s">
        <v>4611</v>
      </c>
      <c r="D363" s="499">
        <v>0</v>
      </c>
      <c r="E363" s="499"/>
      <c r="F363" s="324" t="s">
        <v>4612</v>
      </c>
      <c r="G363" s="324"/>
      <c r="H363" s="636">
        <v>0</v>
      </c>
      <c r="I363" s="635" t="s">
        <v>84</v>
      </c>
      <c r="J363" s="635"/>
      <c r="K363" s="635"/>
      <c r="L363" s="637">
        <v>100</v>
      </c>
      <c r="M363" s="499"/>
      <c r="N363" s="499"/>
      <c r="O363" s="499"/>
      <c r="P363" s="499"/>
      <c r="Q363" s="499"/>
      <c r="R363" s="499"/>
      <c r="S363" s="499"/>
      <c r="T363" s="499"/>
      <c r="U363" s="499">
        <f t="shared" si="15"/>
        <v>0</v>
      </c>
      <c r="V363" s="495">
        <f t="shared" si="16"/>
        <v>70</v>
      </c>
      <c r="W363" s="496"/>
      <c r="X363" s="496"/>
      <c r="Y363" s="496"/>
      <c r="Z363" s="502">
        <v>70</v>
      </c>
      <c r="AA363" s="496"/>
      <c r="AB363" s="496"/>
      <c r="AC363" s="496"/>
      <c r="AD363" s="496"/>
      <c r="AE363" s="496"/>
      <c r="AF363" s="498"/>
      <c r="AG363" s="499"/>
      <c r="AH363" s="499"/>
      <c r="AI363" s="499">
        <f t="shared" si="17"/>
        <v>0</v>
      </c>
      <c r="AJ363" s="324"/>
      <c r="AK363" s="316">
        <f>VLOOKUP(B363,'[1]BCDG-CG KT'!C$14:BC$962,53,0)</f>
        <v>0</v>
      </c>
      <c r="AL363" s="316"/>
      <c r="AM363" s="315"/>
      <c r="AN363" s="315"/>
      <c r="AO363" s="315"/>
      <c r="AP363" s="315"/>
      <c r="AQ363" s="315"/>
      <c r="AR363" s="315"/>
      <c r="AS363" s="315"/>
      <c r="AT363" s="315"/>
      <c r="AU363" s="315"/>
      <c r="AV363" s="315"/>
      <c r="AW363" s="315"/>
      <c r="AX363" s="315"/>
      <c r="AY363" s="315"/>
      <c r="AZ363" s="315"/>
      <c r="BA363" s="315"/>
      <c r="BB363" s="315"/>
      <c r="BC363" s="315"/>
      <c r="BD363" s="315"/>
    </row>
    <row r="364" spans="1:56" s="638" customFormat="1" ht="126" customHeight="1">
      <c r="A364" s="635">
        <v>357</v>
      </c>
      <c r="B364" s="499" t="s">
        <v>4613</v>
      </c>
      <c r="C364" s="499" t="s">
        <v>4614</v>
      </c>
      <c r="D364" s="499">
        <v>0</v>
      </c>
      <c r="E364" s="499"/>
      <c r="F364" s="324" t="s">
        <v>4615</v>
      </c>
      <c r="G364" s="324"/>
      <c r="H364" s="636">
        <v>0</v>
      </c>
      <c r="I364" s="635" t="s">
        <v>84</v>
      </c>
      <c r="J364" s="635"/>
      <c r="K364" s="635"/>
      <c r="L364" s="637">
        <v>20</v>
      </c>
      <c r="M364" s="499"/>
      <c r="N364" s="499"/>
      <c r="O364" s="499"/>
      <c r="P364" s="499"/>
      <c r="Q364" s="499"/>
      <c r="R364" s="499"/>
      <c r="S364" s="499"/>
      <c r="T364" s="499"/>
      <c r="U364" s="499">
        <f t="shared" ref="U364:U427" si="18">SUM(S364:T364)</f>
        <v>0</v>
      </c>
      <c r="V364" s="495">
        <f t="shared" ref="V364:V427" si="19">SUM(W364:AE364)</f>
        <v>20</v>
      </c>
      <c r="W364" s="496"/>
      <c r="X364" s="496"/>
      <c r="Y364" s="496"/>
      <c r="Z364" s="502">
        <v>20</v>
      </c>
      <c r="AA364" s="496"/>
      <c r="AB364" s="496"/>
      <c r="AC364" s="496"/>
      <c r="AD364" s="496"/>
      <c r="AE364" s="496"/>
      <c r="AF364" s="498"/>
      <c r="AG364" s="499"/>
      <c r="AH364" s="499"/>
      <c r="AI364" s="499">
        <f t="shared" ref="AI364:AI427" si="20">+AH364*V364</f>
        <v>0</v>
      </c>
      <c r="AJ364" s="324"/>
      <c r="AK364" s="316">
        <f>VLOOKUP(B364,'[1]BCDG-CG KT'!C$14:BC$962,53,0)</f>
        <v>0</v>
      </c>
      <c r="AL364" s="316"/>
      <c r="AM364" s="315"/>
      <c r="AN364" s="315"/>
      <c r="AO364" s="315"/>
      <c r="AP364" s="315"/>
      <c r="AQ364" s="315"/>
      <c r="AR364" s="315"/>
      <c r="AS364" s="315"/>
      <c r="AT364" s="315"/>
      <c r="AU364" s="315"/>
      <c r="AV364" s="315"/>
      <c r="AW364" s="315"/>
      <c r="AX364" s="315"/>
      <c r="AY364" s="315"/>
      <c r="AZ364" s="315"/>
      <c r="BA364" s="315"/>
      <c r="BB364" s="315"/>
      <c r="BC364" s="315"/>
      <c r="BD364" s="315"/>
    </row>
    <row r="365" spans="1:56" s="638" customFormat="1" ht="126" customHeight="1">
      <c r="A365" s="635">
        <v>358</v>
      </c>
      <c r="B365" s="499" t="s">
        <v>4616</v>
      </c>
      <c r="C365" s="499" t="s">
        <v>4617</v>
      </c>
      <c r="D365" s="499">
        <v>0</v>
      </c>
      <c r="E365" s="499"/>
      <c r="F365" s="324" t="s">
        <v>4618</v>
      </c>
      <c r="G365" s="324"/>
      <c r="H365" s="636">
        <v>0</v>
      </c>
      <c r="I365" s="635" t="s">
        <v>84</v>
      </c>
      <c r="J365" s="635"/>
      <c r="K365" s="635"/>
      <c r="L365" s="637">
        <v>15</v>
      </c>
      <c r="M365" s="499"/>
      <c r="N365" s="499"/>
      <c r="O365" s="499"/>
      <c r="P365" s="499"/>
      <c r="Q365" s="499"/>
      <c r="R365" s="499"/>
      <c r="S365" s="499"/>
      <c r="T365" s="499"/>
      <c r="U365" s="499">
        <f t="shared" si="18"/>
        <v>0</v>
      </c>
      <c r="V365" s="495">
        <f t="shared" si="19"/>
        <v>15</v>
      </c>
      <c r="W365" s="496"/>
      <c r="X365" s="496"/>
      <c r="Y365" s="496"/>
      <c r="Z365" s="502">
        <v>15</v>
      </c>
      <c r="AA365" s="496"/>
      <c r="AB365" s="496"/>
      <c r="AC365" s="496"/>
      <c r="AD365" s="496"/>
      <c r="AE365" s="496"/>
      <c r="AF365" s="498"/>
      <c r="AG365" s="499"/>
      <c r="AH365" s="499"/>
      <c r="AI365" s="499">
        <f t="shared" si="20"/>
        <v>0</v>
      </c>
      <c r="AJ365" s="324"/>
      <c r="AK365" s="316">
        <f>VLOOKUP(B365,'[1]BCDG-CG KT'!C$14:BC$962,53,0)</f>
        <v>0</v>
      </c>
      <c r="AL365" s="316"/>
      <c r="AM365" s="315"/>
      <c r="AN365" s="315"/>
      <c r="AO365" s="315"/>
      <c r="AP365" s="315"/>
      <c r="AQ365" s="315"/>
      <c r="AR365" s="315"/>
      <c r="AS365" s="315"/>
      <c r="AT365" s="315"/>
      <c r="AU365" s="315"/>
      <c r="AV365" s="315"/>
      <c r="AW365" s="315"/>
      <c r="AX365" s="315"/>
      <c r="AY365" s="315"/>
      <c r="AZ365" s="315"/>
      <c r="BA365" s="315"/>
      <c r="BB365" s="315"/>
      <c r="BC365" s="315"/>
      <c r="BD365" s="315"/>
    </row>
    <row r="366" spans="1:56" s="638" customFormat="1" ht="126" customHeight="1">
      <c r="A366" s="635">
        <v>359</v>
      </c>
      <c r="B366" s="499" t="s">
        <v>4619</v>
      </c>
      <c r="C366" s="499" t="s">
        <v>4620</v>
      </c>
      <c r="D366" s="499">
        <v>0</v>
      </c>
      <c r="E366" s="499"/>
      <c r="F366" s="324" t="s">
        <v>4621</v>
      </c>
      <c r="G366" s="324"/>
      <c r="H366" s="636">
        <v>0</v>
      </c>
      <c r="I366" s="635" t="s">
        <v>84</v>
      </c>
      <c r="J366" s="635"/>
      <c r="K366" s="635"/>
      <c r="L366" s="637">
        <v>10</v>
      </c>
      <c r="M366" s="499"/>
      <c r="N366" s="499"/>
      <c r="O366" s="499"/>
      <c r="P366" s="499"/>
      <c r="Q366" s="499"/>
      <c r="R366" s="499"/>
      <c r="S366" s="499"/>
      <c r="T366" s="499"/>
      <c r="U366" s="499">
        <f t="shared" si="18"/>
        <v>0</v>
      </c>
      <c r="V366" s="495">
        <f t="shared" si="19"/>
        <v>15</v>
      </c>
      <c r="W366" s="496"/>
      <c r="X366" s="496"/>
      <c r="Y366" s="496"/>
      <c r="Z366" s="502">
        <v>15</v>
      </c>
      <c r="AA366" s="496"/>
      <c r="AB366" s="496"/>
      <c r="AC366" s="496"/>
      <c r="AD366" s="496"/>
      <c r="AE366" s="496"/>
      <c r="AF366" s="498"/>
      <c r="AG366" s="499"/>
      <c r="AH366" s="499"/>
      <c r="AI366" s="499">
        <f t="shared" si="20"/>
        <v>0</v>
      </c>
      <c r="AJ366" s="324"/>
      <c r="AK366" s="316">
        <f>VLOOKUP(B366,'[1]BCDG-CG KT'!C$14:BC$962,53,0)</f>
        <v>0</v>
      </c>
      <c r="AL366" s="316"/>
      <c r="AM366" s="315"/>
      <c r="AN366" s="315"/>
      <c r="AO366" s="315"/>
      <c r="AP366" s="315"/>
      <c r="AQ366" s="315"/>
      <c r="AR366" s="315"/>
      <c r="AS366" s="315"/>
      <c r="AT366" s="315"/>
      <c r="AU366" s="315"/>
      <c r="AV366" s="315"/>
      <c r="AW366" s="315"/>
      <c r="AX366" s="315"/>
      <c r="AY366" s="315"/>
      <c r="AZ366" s="315"/>
      <c r="BA366" s="315"/>
      <c r="BB366" s="315"/>
      <c r="BC366" s="315"/>
      <c r="BD366" s="315"/>
    </row>
    <row r="367" spans="1:56" s="638" customFormat="1" ht="126" customHeight="1">
      <c r="A367" s="635">
        <v>360</v>
      </c>
      <c r="B367" s="499" t="s">
        <v>4622</v>
      </c>
      <c r="C367" s="499" t="s">
        <v>4623</v>
      </c>
      <c r="D367" s="499">
        <v>0</v>
      </c>
      <c r="E367" s="499"/>
      <c r="F367" s="324" t="s">
        <v>4624</v>
      </c>
      <c r="G367" s="324"/>
      <c r="H367" s="636">
        <v>0</v>
      </c>
      <c r="I367" s="635" t="s">
        <v>84</v>
      </c>
      <c r="J367" s="635"/>
      <c r="K367" s="635"/>
      <c r="L367" s="637">
        <v>20</v>
      </c>
      <c r="M367" s="499"/>
      <c r="N367" s="499"/>
      <c r="O367" s="499"/>
      <c r="P367" s="499"/>
      <c r="Q367" s="499"/>
      <c r="R367" s="499"/>
      <c r="S367" s="499"/>
      <c r="T367" s="499"/>
      <c r="U367" s="499">
        <f t="shared" si="18"/>
        <v>0</v>
      </c>
      <c r="V367" s="495">
        <f t="shared" si="19"/>
        <v>20</v>
      </c>
      <c r="W367" s="496"/>
      <c r="X367" s="496"/>
      <c r="Y367" s="496"/>
      <c r="Z367" s="502">
        <v>20</v>
      </c>
      <c r="AA367" s="496"/>
      <c r="AB367" s="496"/>
      <c r="AC367" s="496"/>
      <c r="AD367" s="496"/>
      <c r="AE367" s="496"/>
      <c r="AF367" s="498"/>
      <c r="AG367" s="499"/>
      <c r="AH367" s="499"/>
      <c r="AI367" s="499">
        <f t="shared" si="20"/>
        <v>0</v>
      </c>
      <c r="AJ367" s="324"/>
      <c r="AK367" s="316">
        <f>VLOOKUP(B367,'[1]BCDG-CG KT'!C$14:BC$962,53,0)</f>
        <v>0</v>
      </c>
      <c r="AL367" s="316"/>
      <c r="AM367" s="315"/>
      <c r="AN367" s="315"/>
      <c r="AO367" s="315"/>
      <c r="AP367" s="315"/>
      <c r="AQ367" s="315"/>
      <c r="AR367" s="315"/>
      <c r="AS367" s="315"/>
      <c r="AT367" s="315"/>
      <c r="AU367" s="315"/>
      <c r="AV367" s="315"/>
      <c r="AW367" s="315"/>
      <c r="AX367" s="315"/>
      <c r="AY367" s="315"/>
      <c r="AZ367" s="315"/>
      <c r="BA367" s="315"/>
      <c r="BB367" s="315"/>
      <c r="BC367" s="315"/>
      <c r="BD367" s="315"/>
    </row>
    <row r="368" spans="1:56" s="638" customFormat="1" ht="126" customHeight="1">
      <c r="A368" s="635">
        <v>361</v>
      </c>
      <c r="B368" s="499" t="s">
        <v>4625</v>
      </c>
      <c r="C368" s="499" t="s">
        <v>4626</v>
      </c>
      <c r="D368" s="499">
        <v>0</v>
      </c>
      <c r="E368" s="499"/>
      <c r="F368" s="324" t="s">
        <v>4627</v>
      </c>
      <c r="G368" s="324"/>
      <c r="H368" s="636">
        <v>0</v>
      </c>
      <c r="I368" s="635" t="s">
        <v>84</v>
      </c>
      <c r="J368" s="635"/>
      <c r="K368" s="635"/>
      <c r="L368" s="637">
        <v>20</v>
      </c>
      <c r="M368" s="499"/>
      <c r="N368" s="499"/>
      <c r="O368" s="499"/>
      <c r="P368" s="499"/>
      <c r="Q368" s="499"/>
      <c r="R368" s="499"/>
      <c r="S368" s="499"/>
      <c r="T368" s="499"/>
      <c r="U368" s="499">
        <f t="shared" si="18"/>
        <v>0</v>
      </c>
      <c r="V368" s="495">
        <f t="shared" si="19"/>
        <v>20</v>
      </c>
      <c r="W368" s="496"/>
      <c r="X368" s="496"/>
      <c r="Y368" s="496"/>
      <c r="Z368" s="502">
        <v>20</v>
      </c>
      <c r="AA368" s="496"/>
      <c r="AB368" s="496"/>
      <c r="AC368" s="496"/>
      <c r="AD368" s="496"/>
      <c r="AE368" s="496"/>
      <c r="AF368" s="498"/>
      <c r="AG368" s="499"/>
      <c r="AH368" s="499"/>
      <c r="AI368" s="499">
        <f t="shared" si="20"/>
        <v>0</v>
      </c>
      <c r="AJ368" s="324"/>
      <c r="AK368" s="316">
        <f>VLOOKUP(B368,'[1]BCDG-CG KT'!C$14:BC$962,53,0)</f>
        <v>0</v>
      </c>
      <c r="AL368" s="316"/>
      <c r="AM368" s="315"/>
      <c r="AN368" s="315"/>
      <c r="AO368" s="315"/>
      <c r="AP368" s="315"/>
      <c r="AQ368" s="315"/>
      <c r="AR368" s="315"/>
      <c r="AS368" s="315"/>
      <c r="AT368" s="315"/>
      <c r="AU368" s="315"/>
      <c r="AV368" s="315"/>
      <c r="AW368" s="315"/>
      <c r="AX368" s="315"/>
      <c r="AY368" s="315"/>
      <c r="AZ368" s="315"/>
      <c r="BA368" s="315"/>
      <c r="BB368" s="315"/>
      <c r="BC368" s="315"/>
      <c r="BD368" s="315"/>
    </row>
    <row r="369" spans="1:56" s="638" customFormat="1" ht="126" customHeight="1">
      <c r="A369" s="635">
        <v>362</v>
      </c>
      <c r="B369" s="499" t="s">
        <v>4628</v>
      </c>
      <c r="C369" s="499" t="s">
        <v>4629</v>
      </c>
      <c r="D369" s="499">
        <v>0</v>
      </c>
      <c r="E369" s="499"/>
      <c r="F369" s="324" t="s">
        <v>4630</v>
      </c>
      <c r="G369" s="324"/>
      <c r="H369" s="636">
        <v>0</v>
      </c>
      <c r="I369" s="635" t="s">
        <v>2594</v>
      </c>
      <c r="J369" s="635"/>
      <c r="K369" s="635"/>
      <c r="L369" s="637">
        <v>20</v>
      </c>
      <c r="M369" s="499"/>
      <c r="N369" s="499"/>
      <c r="O369" s="499"/>
      <c r="P369" s="499"/>
      <c r="Q369" s="499"/>
      <c r="R369" s="499"/>
      <c r="S369" s="499"/>
      <c r="T369" s="499"/>
      <c r="U369" s="499">
        <f t="shared" si="18"/>
        <v>0</v>
      </c>
      <c r="V369" s="495">
        <f t="shared" si="19"/>
        <v>20</v>
      </c>
      <c r="W369" s="496"/>
      <c r="X369" s="496"/>
      <c r="Y369" s="496"/>
      <c r="Z369" s="502">
        <v>20</v>
      </c>
      <c r="AA369" s="496"/>
      <c r="AB369" s="496"/>
      <c r="AC369" s="496"/>
      <c r="AD369" s="496"/>
      <c r="AE369" s="496"/>
      <c r="AF369" s="498"/>
      <c r="AG369" s="499"/>
      <c r="AH369" s="499"/>
      <c r="AI369" s="499">
        <f t="shared" si="20"/>
        <v>0</v>
      </c>
      <c r="AJ369" s="324"/>
      <c r="AK369" s="316">
        <f>VLOOKUP(B369,'[1]BCDG-CG KT'!C$14:BC$962,53,0)</f>
        <v>0</v>
      </c>
      <c r="AL369" s="316"/>
      <c r="AM369" s="315"/>
      <c r="AN369" s="315"/>
      <c r="AO369" s="315"/>
      <c r="AP369" s="315"/>
      <c r="AQ369" s="315"/>
      <c r="AR369" s="315"/>
      <c r="AS369" s="315"/>
      <c r="AT369" s="315"/>
      <c r="AU369" s="315"/>
      <c r="AV369" s="315"/>
      <c r="AW369" s="315"/>
      <c r="AX369" s="315"/>
      <c r="AY369" s="315"/>
      <c r="AZ369" s="315"/>
      <c r="BA369" s="315"/>
      <c r="BB369" s="315"/>
      <c r="BC369" s="315"/>
      <c r="BD369" s="315"/>
    </row>
    <row r="370" spans="1:56" s="638" customFormat="1" ht="126" customHeight="1">
      <c r="A370" s="635">
        <v>363</v>
      </c>
      <c r="B370" s="499" t="s">
        <v>4631</v>
      </c>
      <c r="C370" s="499" t="s">
        <v>4632</v>
      </c>
      <c r="D370" s="499">
        <v>0</v>
      </c>
      <c r="E370" s="499"/>
      <c r="F370" s="324" t="s">
        <v>4633</v>
      </c>
      <c r="G370" s="324"/>
      <c r="H370" s="636">
        <v>0</v>
      </c>
      <c r="I370" s="635" t="s">
        <v>84</v>
      </c>
      <c r="J370" s="635"/>
      <c r="K370" s="635"/>
      <c r="L370" s="637">
        <v>30</v>
      </c>
      <c r="M370" s="499"/>
      <c r="N370" s="499"/>
      <c r="O370" s="499"/>
      <c r="P370" s="499"/>
      <c r="Q370" s="499"/>
      <c r="R370" s="499"/>
      <c r="S370" s="499"/>
      <c r="T370" s="499"/>
      <c r="U370" s="499">
        <f t="shared" si="18"/>
        <v>0</v>
      </c>
      <c r="V370" s="495">
        <f t="shared" si="19"/>
        <v>30</v>
      </c>
      <c r="W370" s="496"/>
      <c r="X370" s="496"/>
      <c r="Y370" s="496"/>
      <c r="Z370" s="502">
        <v>30</v>
      </c>
      <c r="AA370" s="496"/>
      <c r="AB370" s="496"/>
      <c r="AC370" s="496"/>
      <c r="AD370" s="496"/>
      <c r="AE370" s="496"/>
      <c r="AF370" s="498"/>
      <c r="AG370" s="499"/>
      <c r="AH370" s="499"/>
      <c r="AI370" s="499">
        <f t="shared" si="20"/>
        <v>0</v>
      </c>
      <c r="AJ370" s="324"/>
      <c r="AK370" s="316">
        <f>VLOOKUP(B370,'[1]BCDG-CG KT'!C$14:BC$962,53,0)</f>
        <v>0</v>
      </c>
      <c r="AL370" s="316"/>
      <c r="AM370" s="315"/>
      <c r="AN370" s="315"/>
      <c r="AO370" s="315"/>
      <c r="AP370" s="315"/>
      <c r="AQ370" s="315"/>
      <c r="AR370" s="315"/>
      <c r="AS370" s="315"/>
      <c r="AT370" s="315"/>
      <c r="AU370" s="315"/>
      <c r="AV370" s="315"/>
      <c r="AW370" s="315"/>
      <c r="AX370" s="315"/>
      <c r="AY370" s="315"/>
      <c r="AZ370" s="315"/>
      <c r="BA370" s="315"/>
      <c r="BB370" s="315"/>
      <c r="BC370" s="315"/>
      <c r="BD370" s="315"/>
    </row>
    <row r="371" spans="1:56" s="638" customFormat="1" ht="126" customHeight="1">
      <c r="A371" s="635">
        <v>364</v>
      </c>
      <c r="B371" s="499" t="s">
        <v>4634</v>
      </c>
      <c r="C371" s="499" t="s">
        <v>4635</v>
      </c>
      <c r="D371" s="499">
        <v>0</v>
      </c>
      <c r="E371" s="499"/>
      <c r="F371" s="324" t="s">
        <v>4636</v>
      </c>
      <c r="G371" s="324"/>
      <c r="H371" s="636">
        <v>0</v>
      </c>
      <c r="I371" s="635" t="s">
        <v>84</v>
      </c>
      <c r="J371" s="635"/>
      <c r="K371" s="635"/>
      <c r="L371" s="637">
        <v>5</v>
      </c>
      <c r="M371" s="499"/>
      <c r="N371" s="499"/>
      <c r="O371" s="499"/>
      <c r="P371" s="499"/>
      <c r="Q371" s="499"/>
      <c r="R371" s="499"/>
      <c r="S371" s="499"/>
      <c r="T371" s="499"/>
      <c r="U371" s="499">
        <f t="shared" si="18"/>
        <v>0</v>
      </c>
      <c r="V371" s="495">
        <f t="shared" si="19"/>
        <v>5</v>
      </c>
      <c r="W371" s="496"/>
      <c r="X371" s="496"/>
      <c r="Y371" s="496"/>
      <c r="Z371" s="502">
        <v>5</v>
      </c>
      <c r="AA371" s="496"/>
      <c r="AB371" s="496"/>
      <c r="AC371" s="496"/>
      <c r="AD371" s="496"/>
      <c r="AE371" s="496"/>
      <c r="AF371" s="498"/>
      <c r="AG371" s="499"/>
      <c r="AH371" s="499"/>
      <c r="AI371" s="499">
        <f t="shared" si="20"/>
        <v>0</v>
      </c>
      <c r="AJ371" s="324"/>
      <c r="AK371" s="316">
        <f>VLOOKUP(B371,'[1]BCDG-CG KT'!C$14:BC$962,53,0)</f>
        <v>0</v>
      </c>
      <c r="AL371" s="316"/>
      <c r="AM371" s="315"/>
      <c r="AN371" s="315"/>
      <c r="AO371" s="315"/>
      <c r="AP371" s="315"/>
      <c r="AQ371" s="315"/>
      <c r="AR371" s="315"/>
      <c r="AS371" s="315"/>
      <c r="AT371" s="315"/>
      <c r="AU371" s="315"/>
      <c r="AV371" s="315"/>
      <c r="AW371" s="315"/>
      <c r="AX371" s="315"/>
      <c r="AY371" s="315"/>
      <c r="AZ371" s="315"/>
      <c r="BA371" s="315"/>
      <c r="BB371" s="315"/>
      <c r="BC371" s="315"/>
      <c r="BD371" s="315"/>
    </row>
    <row r="372" spans="1:56" s="638" customFormat="1" ht="126" customHeight="1">
      <c r="A372" s="635">
        <v>365</v>
      </c>
      <c r="B372" s="499" t="s">
        <v>4637</v>
      </c>
      <c r="C372" s="499" t="s">
        <v>4638</v>
      </c>
      <c r="D372" s="499">
        <v>0</v>
      </c>
      <c r="E372" s="499"/>
      <c r="F372" s="324" t="s">
        <v>4639</v>
      </c>
      <c r="G372" s="324"/>
      <c r="H372" s="636">
        <v>0</v>
      </c>
      <c r="I372" s="635" t="s">
        <v>84</v>
      </c>
      <c r="J372" s="635"/>
      <c r="K372" s="635"/>
      <c r="L372" s="637">
        <v>50</v>
      </c>
      <c r="M372" s="499"/>
      <c r="N372" s="499"/>
      <c r="O372" s="499"/>
      <c r="P372" s="499"/>
      <c r="Q372" s="499"/>
      <c r="R372" s="499"/>
      <c r="S372" s="499"/>
      <c r="T372" s="499"/>
      <c r="U372" s="499">
        <f t="shared" si="18"/>
        <v>0</v>
      </c>
      <c r="V372" s="495">
        <f t="shared" si="19"/>
        <v>100</v>
      </c>
      <c r="W372" s="496"/>
      <c r="X372" s="496"/>
      <c r="Y372" s="496"/>
      <c r="Z372" s="502">
        <v>100</v>
      </c>
      <c r="AA372" s="496"/>
      <c r="AB372" s="496"/>
      <c r="AC372" s="496"/>
      <c r="AD372" s="496"/>
      <c r="AE372" s="496"/>
      <c r="AF372" s="498"/>
      <c r="AG372" s="499"/>
      <c r="AH372" s="499"/>
      <c r="AI372" s="499">
        <f t="shared" si="20"/>
        <v>0</v>
      </c>
      <c r="AJ372" s="324"/>
      <c r="AK372" s="316" t="str">
        <f>VLOOKUP(B372,'[1]BCDG-CG KT'!C$14:BC$962,53,0)</f>
        <v>Không khớp với:
 HSMT " -Nẹp thẳng có 2-7 lỗ, chiều dài 12-42mm
- Nẹp chữ T 10-11 lỗ, chiều dài 40mm"
HSDT "Nẹp thẳng có 4/ 5/ 6/ 7/ 8/ 10/ 12 lỗ ứng với chiều dài 24/ 30/ 36/ 42/ 48/ 61/ 73mm
Nẹp chữ T có 4/ 5/ 6/ 7 lỗ ứng với chiều dài 34/ 41/ 47/ 53mm"</v>
      </c>
      <c r="AL372" s="316"/>
      <c r="AM372" s="315"/>
      <c r="AN372" s="315"/>
      <c r="AO372" s="315"/>
      <c r="AP372" s="315"/>
      <c r="AQ372" s="315"/>
      <c r="AR372" s="315"/>
      <c r="AS372" s="315"/>
      <c r="AT372" s="315"/>
      <c r="AU372" s="315"/>
      <c r="AV372" s="315"/>
      <c r="AW372" s="315"/>
      <c r="AX372" s="315"/>
      <c r="AY372" s="315"/>
      <c r="AZ372" s="315"/>
      <c r="BA372" s="315"/>
      <c r="BB372" s="315"/>
      <c r="BC372" s="315"/>
      <c r="BD372" s="315"/>
    </row>
    <row r="373" spans="1:56" s="638" customFormat="1" ht="126" customHeight="1">
      <c r="A373" s="635">
        <v>366</v>
      </c>
      <c r="B373" s="499" t="s">
        <v>4640</v>
      </c>
      <c r="C373" s="499" t="s">
        <v>4641</v>
      </c>
      <c r="D373" s="499">
        <v>0</v>
      </c>
      <c r="E373" s="499"/>
      <c r="F373" s="324" t="s">
        <v>4642</v>
      </c>
      <c r="G373" s="324"/>
      <c r="H373" s="636">
        <v>0</v>
      </c>
      <c r="I373" s="635" t="s">
        <v>84</v>
      </c>
      <c r="J373" s="635"/>
      <c r="K373" s="635"/>
      <c r="L373" s="637">
        <v>200</v>
      </c>
      <c r="M373" s="499"/>
      <c r="N373" s="499"/>
      <c r="O373" s="499"/>
      <c r="P373" s="499"/>
      <c r="Q373" s="499"/>
      <c r="R373" s="499"/>
      <c r="S373" s="499"/>
      <c r="T373" s="499"/>
      <c r="U373" s="499">
        <f t="shared" si="18"/>
        <v>0</v>
      </c>
      <c r="V373" s="495">
        <f t="shared" si="19"/>
        <v>400</v>
      </c>
      <c r="W373" s="496"/>
      <c r="X373" s="496"/>
      <c r="Y373" s="496"/>
      <c r="Z373" s="502">
        <v>400</v>
      </c>
      <c r="AA373" s="496"/>
      <c r="AB373" s="496"/>
      <c r="AC373" s="496"/>
      <c r="AD373" s="496"/>
      <c r="AE373" s="496"/>
      <c r="AF373" s="498"/>
      <c r="AG373" s="499"/>
      <c r="AH373" s="499"/>
      <c r="AI373" s="499">
        <f t="shared" si="20"/>
        <v>0</v>
      </c>
      <c r="AJ373" s="324"/>
      <c r="AK373" s="316" t="str">
        <f>VLOOKUP(B373,'[1]BCDG-CG KT'!C$14:BC$962,53,0)</f>
        <v>- Mã sản phẩm dự thầu không thể hiện trong giấy phép nhập khẩu TTBYT.</v>
      </c>
      <c r="AL373" s="316"/>
      <c r="AM373" s="315"/>
      <c r="AN373" s="315"/>
      <c r="AO373" s="315"/>
      <c r="AP373" s="315"/>
      <c r="AQ373" s="315"/>
      <c r="AR373" s="315"/>
      <c r="AS373" s="315"/>
      <c r="AT373" s="315"/>
      <c r="AU373" s="315"/>
      <c r="AV373" s="315"/>
      <c r="AW373" s="315"/>
      <c r="AX373" s="315"/>
      <c r="AY373" s="315"/>
      <c r="AZ373" s="315"/>
      <c r="BA373" s="315"/>
      <c r="BB373" s="315"/>
      <c r="BC373" s="315"/>
      <c r="BD373" s="315"/>
    </row>
    <row r="374" spans="1:56" s="638" customFormat="1" ht="126" customHeight="1">
      <c r="A374" s="635">
        <v>367</v>
      </c>
      <c r="B374" s="499" t="s">
        <v>4643</v>
      </c>
      <c r="C374" s="499" t="s">
        <v>4644</v>
      </c>
      <c r="D374" s="499">
        <v>0</v>
      </c>
      <c r="E374" s="499"/>
      <c r="F374" s="324" t="s">
        <v>4645</v>
      </c>
      <c r="G374" s="324"/>
      <c r="H374" s="636">
        <v>0</v>
      </c>
      <c r="I374" s="635" t="s">
        <v>84</v>
      </c>
      <c r="J374" s="635"/>
      <c r="K374" s="635"/>
      <c r="L374" s="637">
        <v>500</v>
      </c>
      <c r="M374" s="499"/>
      <c r="N374" s="499"/>
      <c r="O374" s="499"/>
      <c r="P374" s="499"/>
      <c r="Q374" s="499"/>
      <c r="R374" s="499"/>
      <c r="S374" s="499"/>
      <c r="T374" s="499"/>
      <c r="U374" s="499">
        <f t="shared" si="18"/>
        <v>0</v>
      </c>
      <c r="V374" s="495">
        <f t="shared" si="19"/>
        <v>500</v>
      </c>
      <c r="W374" s="496"/>
      <c r="X374" s="496"/>
      <c r="Y374" s="496"/>
      <c r="Z374" s="502">
        <v>500</v>
      </c>
      <c r="AA374" s="496"/>
      <c r="AB374" s="496"/>
      <c r="AC374" s="496"/>
      <c r="AD374" s="496"/>
      <c r="AE374" s="496"/>
      <c r="AF374" s="498"/>
      <c r="AG374" s="499"/>
      <c r="AH374" s="499"/>
      <c r="AI374" s="499">
        <f t="shared" si="20"/>
        <v>0</v>
      </c>
      <c r="AJ374" s="324"/>
      <c r="AK374" s="316">
        <f>VLOOKUP(B374,'[1]BCDG-CG KT'!C$14:BC$962,53,0)</f>
        <v>0</v>
      </c>
      <c r="AL374" s="316"/>
      <c r="AM374" s="315"/>
      <c r="AN374" s="315"/>
      <c r="AO374" s="315"/>
      <c r="AP374" s="315"/>
      <c r="AQ374" s="315"/>
      <c r="AR374" s="315"/>
      <c r="AS374" s="315"/>
      <c r="AT374" s="315"/>
      <c r="AU374" s="315"/>
      <c r="AV374" s="315"/>
      <c r="AW374" s="315"/>
      <c r="AX374" s="315"/>
      <c r="AY374" s="315"/>
      <c r="AZ374" s="315"/>
      <c r="BA374" s="315"/>
      <c r="BB374" s="315"/>
      <c r="BC374" s="315"/>
      <c r="BD374" s="315"/>
    </row>
    <row r="375" spans="1:56" s="638" customFormat="1" ht="126" customHeight="1">
      <c r="A375" s="635">
        <v>368</v>
      </c>
      <c r="B375" s="499" t="s">
        <v>4646</v>
      </c>
      <c r="C375" s="499" t="s">
        <v>4647</v>
      </c>
      <c r="D375" s="499">
        <v>0</v>
      </c>
      <c r="E375" s="499"/>
      <c r="F375" s="324" t="s">
        <v>4648</v>
      </c>
      <c r="G375" s="324"/>
      <c r="H375" s="636">
        <v>0</v>
      </c>
      <c r="I375" s="635" t="s">
        <v>84</v>
      </c>
      <c r="J375" s="635"/>
      <c r="K375" s="635"/>
      <c r="L375" s="637">
        <v>500</v>
      </c>
      <c r="M375" s="499"/>
      <c r="N375" s="499"/>
      <c r="O375" s="499"/>
      <c r="P375" s="499"/>
      <c r="Q375" s="499"/>
      <c r="R375" s="499"/>
      <c r="S375" s="499"/>
      <c r="T375" s="499"/>
      <c r="U375" s="499">
        <f t="shared" si="18"/>
        <v>0</v>
      </c>
      <c r="V375" s="495">
        <f t="shared" si="19"/>
        <v>500</v>
      </c>
      <c r="W375" s="496"/>
      <c r="X375" s="496"/>
      <c r="Y375" s="496"/>
      <c r="Z375" s="502">
        <v>500</v>
      </c>
      <c r="AA375" s="496"/>
      <c r="AB375" s="496"/>
      <c r="AC375" s="496"/>
      <c r="AD375" s="496"/>
      <c r="AE375" s="496"/>
      <c r="AF375" s="498"/>
      <c r="AG375" s="499"/>
      <c r="AH375" s="499"/>
      <c r="AI375" s="499">
        <f t="shared" si="20"/>
        <v>0</v>
      </c>
      <c r="AJ375" s="324"/>
      <c r="AK375" s="316">
        <f>VLOOKUP(B375,'[1]BCDG-CG KT'!C$14:BC$962,53,0)</f>
        <v>0</v>
      </c>
      <c r="AL375" s="316"/>
      <c r="AM375" s="315"/>
      <c r="AN375" s="315"/>
      <c r="AO375" s="315"/>
      <c r="AP375" s="315"/>
      <c r="AQ375" s="315"/>
      <c r="AR375" s="315"/>
      <c r="AS375" s="315"/>
      <c r="AT375" s="315"/>
      <c r="AU375" s="315"/>
      <c r="AV375" s="315"/>
      <c r="AW375" s="315"/>
      <c r="AX375" s="315"/>
      <c r="AY375" s="315"/>
      <c r="AZ375" s="315"/>
      <c r="BA375" s="315"/>
      <c r="BB375" s="315"/>
      <c r="BC375" s="315"/>
      <c r="BD375" s="315"/>
    </row>
    <row r="376" spans="1:56" s="638" customFormat="1" ht="126" customHeight="1">
      <c r="A376" s="635">
        <v>369</v>
      </c>
      <c r="B376" s="499" t="s">
        <v>4649</v>
      </c>
      <c r="C376" s="499" t="s">
        <v>4650</v>
      </c>
      <c r="D376" s="499">
        <v>0</v>
      </c>
      <c r="E376" s="499"/>
      <c r="F376" s="324" t="s">
        <v>4651</v>
      </c>
      <c r="G376" s="324"/>
      <c r="H376" s="636">
        <v>0</v>
      </c>
      <c r="I376" s="635" t="s">
        <v>84</v>
      </c>
      <c r="J376" s="635"/>
      <c r="K376" s="635"/>
      <c r="L376" s="637">
        <v>100</v>
      </c>
      <c r="M376" s="499"/>
      <c r="N376" s="499"/>
      <c r="O376" s="499"/>
      <c r="P376" s="499"/>
      <c r="Q376" s="499"/>
      <c r="R376" s="499"/>
      <c r="S376" s="499"/>
      <c r="T376" s="499"/>
      <c r="U376" s="499">
        <f t="shared" si="18"/>
        <v>0</v>
      </c>
      <c r="V376" s="495">
        <f t="shared" si="19"/>
        <v>100</v>
      </c>
      <c r="W376" s="496"/>
      <c r="X376" s="496"/>
      <c r="Y376" s="496"/>
      <c r="Z376" s="502">
        <v>100</v>
      </c>
      <c r="AA376" s="496"/>
      <c r="AB376" s="496"/>
      <c r="AC376" s="496"/>
      <c r="AD376" s="496"/>
      <c r="AE376" s="496"/>
      <c r="AF376" s="498"/>
      <c r="AG376" s="499"/>
      <c r="AH376" s="499"/>
      <c r="AI376" s="499">
        <f t="shared" si="20"/>
        <v>0</v>
      </c>
      <c r="AJ376" s="324"/>
      <c r="AK376" s="316">
        <f>VLOOKUP(B376,'[1]BCDG-CG KT'!C$14:BC$962,53,0)</f>
        <v>0</v>
      </c>
      <c r="AL376" s="316"/>
      <c r="AM376" s="315"/>
      <c r="AN376" s="315"/>
      <c r="AO376" s="315"/>
      <c r="AP376" s="315"/>
      <c r="AQ376" s="315"/>
      <c r="AR376" s="315"/>
      <c r="AS376" s="315"/>
      <c r="AT376" s="315"/>
      <c r="AU376" s="315"/>
      <c r="AV376" s="315"/>
      <c r="AW376" s="315"/>
      <c r="AX376" s="315"/>
      <c r="AY376" s="315"/>
      <c r="AZ376" s="315"/>
      <c r="BA376" s="315"/>
      <c r="BB376" s="315"/>
      <c r="BC376" s="315"/>
      <c r="BD376" s="315"/>
    </row>
    <row r="377" spans="1:56" s="638" customFormat="1" ht="126" customHeight="1">
      <c r="A377" s="635">
        <v>370</v>
      </c>
      <c r="B377" s="499" t="s">
        <v>4652</v>
      </c>
      <c r="C377" s="499" t="s">
        <v>4653</v>
      </c>
      <c r="D377" s="499">
        <v>0</v>
      </c>
      <c r="E377" s="499"/>
      <c r="F377" s="324" t="s">
        <v>4654</v>
      </c>
      <c r="G377" s="324"/>
      <c r="H377" s="636">
        <v>0</v>
      </c>
      <c r="I377" s="635" t="s">
        <v>84</v>
      </c>
      <c r="J377" s="635"/>
      <c r="K377" s="635"/>
      <c r="L377" s="637">
        <v>50</v>
      </c>
      <c r="M377" s="499"/>
      <c r="N377" s="499"/>
      <c r="O377" s="499"/>
      <c r="P377" s="499"/>
      <c r="Q377" s="499"/>
      <c r="R377" s="499"/>
      <c r="S377" s="499"/>
      <c r="T377" s="499"/>
      <c r="U377" s="499">
        <f t="shared" si="18"/>
        <v>0</v>
      </c>
      <c r="V377" s="495">
        <f t="shared" si="19"/>
        <v>50</v>
      </c>
      <c r="W377" s="496"/>
      <c r="X377" s="496"/>
      <c r="Y377" s="496"/>
      <c r="Z377" s="502">
        <v>50</v>
      </c>
      <c r="AA377" s="496"/>
      <c r="AB377" s="496"/>
      <c r="AC377" s="496"/>
      <c r="AD377" s="496"/>
      <c r="AE377" s="496"/>
      <c r="AF377" s="498"/>
      <c r="AG377" s="499"/>
      <c r="AH377" s="499"/>
      <c r="AI377" s="499">
        <f t="shared" si="20"/>
        <v>0</v>
      </c>
      <c r="AJ377" s="324"/>
      <c r="AK377" s="316">
        <f>VLOOKUP(B377,'[1]BCDG-CG KT'!C$14:BC$962,53,0)</f>
        <v>0</v>
      </c>
      <c r="AL377" s="316"/>
      <c r="AM377" s="315"/>
      <c r="AN377" s="315"/>
      <c r="AO377" s="315"/>
      <c r="AP377" s="315"/>
      <c r="AQ377" s="315"/>
      <c r="AR377" s="315"/>
      <c r="AS377" s="315"/>
      <c r="AT377" s="315"/>
      <c r="AU377" s="315"/>
      <c r="AV377" s="315"/>
      <c r="AW377" s="315"/>
      <c r="AX377" s="315"/>
      <c r="AY377" s="315"/>
      <c r="AZ377" s="315"/>
      <c r="BA377" s="315"/>
      <c r="BB377" s="315"/>
      <c r="BC377" s="315"/>
      <c r="BD377" s="315"/>
    </row>
    <row r="378" spans="1:56" s="638" customFormat="1" ht="126" customHeight="1">
      <c r="A378" s="635">
        <v>371</v>
      </c>
      <c r="B378" s="499" t="s">
        <v>4655</v>
      </c>
      <c r="C378" s="499" t="s">
        <v>4656</v>
      </c>
      <c r="D378" s="499">
        <v>0</v>
      </c>
      <c r="E378" s="499"/>
      <c r="F378" s="324" t="s">
        <v>4657</v>
      </c>
      <c r="G378" s="324"/>
      <c r="H378" s="636">
        <v>0</v>
      </c>
      <c r="I378" s="635" t="s">
        <v>84</v>
      </c>
      <c r="J378" s="635"/>
      <c r="K378" s="635"/>
      <c r="L378" s="637">
        <v>50</v>
      </c>
      <c r="M378" s="499"/>
      <c r="N378" s="499"/>
      <c r="O378" s="499"/>
      <c r="P378" s="499"/>
      <c r="Q378" s="499"/>
      <c r="R378" s="499"/>
      <c r="S378" s="499"/>
      <c r="T378" s="499"/>
      <c r="U378" s="499">
        <f t="shared" si="18"/>
        <v>0</v>
      </c>
      <c r="V378" s="495">
        <f t="shared" si="19"/>
        <v>100</v>
      </c>
      <c r="W378" s="496"/>
      <c r="X378" s="496"/>
      <c r="Y378" s="496"/>
      <c r="Z378" s="502">
        <v>100</v>
      </c>
      <c r="AA378" s="496"/>
      <c r="AB378" s="496"/>
      <c r="AC378" s="496"/>
      <c r="AD378" s="496"/>
      <c r="AE378" s="496"/>
      <c r="AF378" s="498"/>
      <c r="AG378" s="499"/>
      <c r="AH378" s="499"/>
      <c r="AI378" s="499">
        <f t="shared" si="20"/>
        <v>0</v>
      </c>
      <c r="AJ378" s="324"/>
      <c r="AK378" s="316" t="str">
        <f>VLOOKUP(B378,'[1]BCDG-CG KT'!C$14:BC$962,53,0)</f>
        <v>- Mã sản phẩm dự thầu không có trong bản phân loại TTBYT.</v>
      </c>
      <c r="AL378" s="316"/>
      <c r="AM378" s="315"/>
      <c r="AN378" s="315"/>
      <c r="AO378" s="315"/>
      <c r="AP378" s="315"/>
      <c r="AQ378" s="315"/>
      <c r="AR378" s="315"/>
      <c r="AS378" s="315"/>
      <c r="AT378" s="315"/>
      <c r="AU378" s="315"/>
      <c r="AV378" s="315"/>
      <c r="AW378" s="315"/>
      <c r="AX378" s="315"/>
      <c r="AY378" s="315"/>
      <c r="AZ378" s="315"/>
      <c r="BA378" s="315"/>
      <c r="BB378" s="315"/>
      <c r="BC378" s="315"/>
      <c r="BD378" s="315"/>
    </row>
    <row r="379" spans="1:56" s="638" customFormat="1" ht="126" customHeight="1">
      <c r="A379" s="635">
        <v>372</v>
      </c>
      <c r="B379" s="499" t="s">
        <v>4658</v>
      </c>
      <c r="C379" s="499" t="s">
        <v>4659</v>
      </c>
      <c r="D379" s="499">
        <v>0</v>
      </c>
      <c r="E379" s="499"/>
      <c r="F379" s="324" t="s">
        <v>4660</v>
      </c>
      <c r="G379" s="324"/>
      <c r="H379" s="636">
        <v>0</v>
      </c>
      <c r="I379" s="635" t="s">
        <v>84</v>
      </c>
      <c r="J379" s="635"/>
      <c r="K379" s="635"/>
      <c r="L379" s="637">
        <v>500</v>
      </c>
      <c r="M379" s="499"/>
      <c r="N379" s="499"/>
      <c r="O379" s="499"/>
      <c r="P379" s="499"/>
      <c r="Q379" s="499"/>
      <c r="R379" s="499"/>
      <c r="S379" s="499"/>
      <c r="T379" s="499"/>
      <c r="U379" s="499">
        <f t="shared" si="18"/>
        <v>0</v>
      </c>
      <c r="V379" s="495">
        <f t="shared" si="19"/>
        <v>500</v>
      </c>
      <c r="W379" s="496"/>
      <c r="X379" s="496"/>
      <c r="Y379" s="496"/>
      <c r="Z379" s="502">
        <v>500</v>
      </c>
      <c r="AA379" s="496"/>
      <c r="AB379" s="496"/>
      <c r="AC379" s="496"/>
      <c r="AD379" s="496"/>
      <c r="AE379" s="496"/>
      <c r="AF379" s="498"/>
      <c r="AG379" s="499"/>
      <c r="AH379" s="499"/>
      <c r="AI379" s="499">
        <f t="shared" si="20"/>
        <v>0</v>
      </c>
      <c r="AJ379" s="324"/>
      <c r="AK379" s="316">
        <f>VLOOKUP(B379,'[1]BCDG-CG KT'!C$14:BC$962,53,0)</f>
        <v>0</v>
      </c>
      <c r="AL379" s="316"/>
      <c r="AM379" s="315"/>
      <c r="AN379" s="315"/>
      <c r="AO379" s="315"/>
      <c r="AP379" s="315"/>
      <c r="AQ379" s="315"/>
      <c r="AR379" s="315"/>
      <c r="AS379" s="315"/>
      <c r="AT379" s="315"/>
      <c r="AU379" s="315"/>
      <c r="AV379" s="315"/>
      <c r="AW379" s="315"/>
      <c r="AX379" s="315"/>
      <c r="AY379" s="315"/>
      <c r="AZ379" s="315"/>
      <c r="BA379" s="315"/>
      <c r="BB379" s="315"/>
      <c r="BC379" s="315"/>
      <c r="BD379" s="315"/>
    </row>
    <row r="380" spans="1:56" s="638" customFormat="1" ht="126" customHeight="1">
      <c r="A380" s="635">
        <v>373</v>
      </c>
      <c r="B380" s="499" t="s">
        <v>4661</v>
      </c>
      <c r="C380" s="499" t="s">
        <v>4662</v>
      </c>
      <c r="D380" s="499">
        <v>0</v>
      </c>
      <c r="E380" s="499"/>
      <c r="F380" s="324" t="s">
        <v>4663</v>
      </c>
      <c r="G380" s="324"/>
      <c r="H380" s="636">
        <v>0</v>
      </c>
      <c r="I380" s="635" t="s">
        <v>84</v>
      </c>
      <c r="J380" s="635"/>
      <c r="K380" s="635"/>
      <c r="L380" s="637">
        <v>20</v>
      </c>
      <c r="M380" s="499"/>
      <c r="N380" s="499"/>
      <c r="O380" s="499"/>
      <c r="P380" s="499"/>
      <c r="Q380" s="499"/>
      <c r="R380" s="499"/>
      <c r="S380" s="499"/>
      <c r="T380" s="499"/>
      <c r="U380" s="499">
        <f t="shared" si="18"/>
        <v>0</v>
      </c>
      <c r="V380" s="495">
        <f t="shared" si="19"/>
        <v>20</v>
      </c>
      <c r="W380" s="496"/>
      <c r="X380" s="496"/>
      <c r="Y380" s="496"/>
      <c r="Z380" s="502">
        <v>20</v>
      </c>
      <c r="AA380" s="496"/>
      <c r="AB380" s="496"/>
      <c r="AC380" s="496"/>
      <c r="AD380" s="496"/>
      <c r="AE380" s="496"/>
      <c r="AF380" s="498"/>
      <c r="AG380" s="499"/>
      <c r="AH380" s="499"/>
      <c r="AI380" s="499">
        <f t="shared" si="20"/>
        <v>0</v>
      </c>
      <c r="AJ380" s="324"/>
      <c r="AK380" s="316">
        <f>VLOOKUP(B380,'[1]BCDG-CG KT'!C$14:BC$962,53,0)</f>
        <v>0</v>
      </c>
      <c r="AL380" s="316"/>
      <c r="AM380" s="315"/>
      <c r="AN380" s="315"/>
      <c r="AO380" s="315"/>
      <c r="AP380" s="315"/>
      <c r="AQ380" s="315"/>
      <c r="AR380" s="315"/>
      <c r="AS380" s="315"/>
      <c r="AT380" s="315"/>
      <c r="AU380" s="315"/>
      <c r="AV380" s="315"/>
      <c r="AW380" s="315"/>
      <c r="AX380" s="315"/>
      <c r="AY380" s="315"/>
      <c r="AZ380" s="315"/>
      <c r="BA380" s="315"/>
      <c r="BB380" s="315"/>
      <c r="BC380" s="315"/>
      <c r="BD380" s="315"/>
    </row>
    <row r="381" spans="1:56" s="638" customFormat="1" ht="126" customHeight="1">
      <c r="A381" s="635">
        <v>374</v>
      </c>
      <c r="B381" s="499" t="s">
        <v>4664</v>
      </c>
      <c r="C381" s="499" t="s">
        <v>4665</v>
      </c>
      <c r="D381" s="499">
        <v>0</v>
      </c>
      <c r="E381" s="499"/>
      <c r="F381" s="324" t="s">
        <v>4666</v>
      </c>
      <c r="G381" s="324"/>
      <c r="H381" s="636">
        <v>0</v>
      </c>
      <c r="I381" s="635" t="s">
        <v>84</v>
      </c>
      <c r="J381" s="635"/>
      <c r="K381" s="635"/>
      <c r="L381" s="637">
        <v>20</v>
      </c>
      <c r="M381" s="499"/>
      <c r="N381" s="499"/>
      <c r="O381" s="499"/>
      <c r="P381" s="499"/>
      <c r="Q381" s="499"/>
      <c r="R381" s="499"/>
      <c r="S381" s="499"/>
      <c r="T381" s="499"/>
      <c r="U381" s="499">
        <f t="shared" si="18"/>
        <v>0</v>
      </c>
      <c r="V381" s="495">
        <f t="shared" si="19"/>
        <v>20</v>
      </c>
      <c r="W381" s="496"/>
      <c r="X381" s="496"/>
      <c r="Y381" s="496"/>
      <c r="Z381" s="502">
        <v>20</v>
      </c>
      <c r="AA381" s="496"/>
      <c r="AB381" s="496"/>
      <c r="AC381" s="496"/>
      <c r="AD381" s="496"/>
      <c r="AE381" s="496"/>
      <c r="AF381" s="498"/>
      <c r="AG381" s="499"/>
      <c r="AH381" s="499"/>
      <c r="AI381" s="499">
        <f t="shared" si="20"/>
        <v>0</v>
      </c>
      <c r="AJ381" s="324"/>
      <c r="AK381" s="316">
        <f>VLOOKUP(B381,'[1]BCDG-CG KT'!C$14:BC$962,53,0)</f>
        <v>0</v>
      </c>
      <c r="AL381" s="316"/>
      <c r="AM381" s="315"/>
      <c r="AN381" s="315"/>
      <c r="AO381" s="315"/>
      <c r="AP381" s="315"/>
      <c r="AQ381" s="315"/>
      <c r="AR381" s="315"/>
      <c r="AS381" s="315"/>
      <c r="AT381" s="315"/>
      <c r="AU381" s="315"/>
      <c r="AV381" s="315"/>
      <c r="AW381" s="315"/>
      <c r="AX381" s="315"/>
      <c r="AY381" s="315"/>
      <c r="AZ381" s="315"/>
      <c r="BA381" s="315"/>
      <c r="BB381" s="315"/>
      <c r="BC381" s="315"/>
      <c r="BD381" s="315"/>
    </row>
    <row r="382" spans="1:56" s="638" customFormat="1" ht="126" customHeight="1">
      <c r="A382" s="635">
        <v>375</v>
      </c>
      <c r="B382" s="499" t="s">
        <v>4667</v>
      </c>
      <c r="C382" s="499" t="s">
        <v>4668</v>
      </c>
      <c r="D382" s="499">
        <v>0</v>
      </c>
      <c r="E382" s="499"/>
      <c r="F382" s="324" t="s">
        <v>4669</v>
      </c>
      <c r="G382" s="324"/>
      <c r="H382" s="636">
        <v>0</v>
      </c>
      <c r="I382" s="635" t="s">
        <v>84</v>
      </c>
      <c r="J382" s="635"/>
      <c r="K382" s="635"/>
      <c r="L382" s="637">
        <v>20</v>
      </c>
      <c r="M382" s="499"/>
      <c r="N382" s="499"/>
      <c r="O382" s="499"/>
      <c r="P382" s="499"/>
      <c r="Q382" s="499"/>
      <c r="R382" s="499"/>
      <c r="S382" s="499"/>
      <c r="T382" s="499"/>
      <c r="U382" s="499">
        <f t="shared" si="18"/>
        <v>0</v>
      </c>
      <c r="V382" s="495">
        <f t="shared" si="19"/>
        <v>20</v>
      </c>
      <c r="W382" s="496"/>
      <c r="X382" s="496"/>
      <c r="Y382" s="496"/>
      <c r="Z382" s="502">
        <v>20</v>
      </c>
      <c r="AA382" s="496"/>
      <c r="AB382" s="496"/>
      <c r="AC382" s="496"/>
      <c r="AD382" s="496"/>
      <c r="AE382" s="496"/>
      <c r="AF382" s="498"/>
      <c r="AG382" s="499"/>
      <c r="AH382" s="499"/>
      <c r="AI382" s="499">
        <f t="shared" si="20"/>
        <v>0</v>
      </c>
      <c r="AJ382" s="324"/>
      <c r="AK382" s="316">
        <f>VLOOKUP(B382,'[1]BCDG-CG KT'!C$14:BC$962,53,0)</f>
        <v>0</v>
      </c>
      <c r="AL382" s="316"/>
      <c r="AM382" s="315"/>
      <c r="AN382" s="315"/>
      <c r="AO382" s="315"/>
      <c r="AP382" s="315"/>
      <c r="AQ382" s="315"/>
      <c r="AR382" s="315"/>
      <c r="AS382" s="315"/>
      <c r="AT382" s="315"/>
      <c r="AU382" s="315"/>
      <c r="AV382" s="315"/>
      <c r="AW382" s="315"/>
      <c r="AX382" s="315"/>
      <c r="AY382" s="315"/>
      <c r="AZ382" s="315"/>
      <c r="BA382" s="315"/>
      <c r="BB382" s="315"/>
      <c r="BC382" s="315"/>
      <c r="BD382" s="315"/>
    </row>
    <row r="383" spans="1:56" s="638" customFormat="1" ht="126" customHeight="1">
      <c r="A383" s="635">
        <v>376</v>
      </c>
      <c r="B383" s="499" t="s">
        <v>4670</v>
      </c>
      <c r="C383" s="499" t="s">
        <v>4671</v>
      </c>
      <c r="D383" s="499">
        <v>0</v>
      </c>
      <c r="E383" s="499"/>
      <c r="F383" s="324" t="s">
        <v>4672</v>
      </c>
      <c r="G383" s="324"/>
      <c r="H383" s="636">
        <v>0</v>
      </c>
      <c r="I383" s="635" t="s">
        <v>84</v>
      </c>
      <c r="J383" s="635"/>
      <c r="K383" s="635"/>
      <c r="L383" s="637">
        <v>50</v>
      </c>
      <c r="M383" s="499"/>
      <c r="N383" s="499"/>
      <c r="O383" s="499"/>
      <c r="P383" s="499"/>
      <c r="Q383" s="499"/>
      <c r="R383" s="499"/>
      <c r="S383" s="499"/>
      <c r="T383" s="499"/>
      <c r="U383" s="499">
        <f t="shared" si="18"/>
        <v>0</v>
      </c>
      <c r="V383" s="495">
        <f t="shared" si="19"/>
        <v>50</v>
      </c>
      <c r="W383" s="496"/>
      <c r="X383" s="496"/>
      <c r="Y383" s="496"/>
      <c r="Z383" s="502">
        <v>50</v>
      </c>
      <c r="AA383" s="496"/>
      <c r="AB383" s="496"/>
      <c r="AC383" s="496"/>
      <c r="AD383" s="496"/>
      <c r="AE383" s="496"/>
      <c r="AF383" s="498"/>
      <c r="AG383" s="499"/>
      <c r="AH383" s="499"/>
      <c r="AI383" s="499">
        <f t="shared" si="20"/>
        <v>0</v>
      </c>
      <c r="AJ383" s="324"/>
      <c r="AK383" s="316">
        <f>VLOOKUP(B383,'[1]BCDG-CG KT'!C$14:BC$962,53,0)</f>
        <v>0</v>
      </c>
      <c r="AL383" s="316"/>
      <c r="AM383" s="315"/>
      <c r="AN383" s="315"/>
      <c r="AO383" s="315"/>
      <c r="AP383" s="315"/>
      <c r="AQ383" s="315"/>
      <c r="AR383" s="315"/>
      <c r="AS383" s="315"/>
      <c r="AT383" s="315"/>
      <c r="AU383" s="315"/>
      <c r="AV383" s="315"/>
      <c r="AW383" s="315"/>
      <c r="AX383" s="315"/>
      <c r="AY383" s="315"/>
      <c r="AZ383" s="315"/>
      <c r="BA383" s="315"/>
      <c r="BB383" s="315"/>
      <c r="BC383" s="315"/>
      <c r="BD383" s="315"/>
    </row>
    <row r="384" spans="1:56" s="638" customFormat="1" ht="126" customHeight="1">
      <c r="A384" s="635">
        <v>377</v>
      </c>
      <c r="B384" s="499" t="s">
        <v>4673</v>
      </c>
      <c r="C384" s="499" t="s">
        <v>4674</v>
      </c>
      <c r="D384" s="499">
        <v>0</v>
      </c>
      <c r="E384" s="499"/>
      <c r="F384" s="324" t="s">
        <v>4675</v>
      </c>
      <c r="G384" s="324"/>
      <c r="H384" s="636">
        <v>0</v>
      </c>
      <c r="I384" s="635" t="s">
        <v>84</v>
      </c>
      <c r="J384" s="635"/>
      <c r="K384" s="635"/>
      <c r="L384" s="637">
        <v>5</v>
      </c>
      <c r="M384" s="499"/>
      <c r="N384" s="499"/>
      <c r="O384" s="499"/>
      <c r="P384" s="499"/>
      <c r="Q384" s="499"/>
      <c r="R384" s="499"/>
      <c r="S384" s="499"/>
      <c r="T384" s="499"/>
      <c r="U384" s="499">
        <f t="shared" si="18"/>
        <v>0</v>
      </c>
      <c r="V384" s="495">
        <f t="shared" si="19"/>
        <v>5</v>
      </c>
      <c r="W384" s="496"/>
      <c r="X384" s="496"/>
      <c r="Y384" s="496"/>
      <c r="Z384" s="502">
        <v>5</v>
      </c>
      <c r="AA384" s="496"/>
      <c r="AB384" s="496"/>
      <c r="AC384" s="496"/>
      <c r="AD384" s="496"/>
      <c r="AE384" s="496"/>
      <c r="AF384" s="498"/>
      <c r="AG384" s="499"/>
      <c r="AH384" s="499"/>
      <c r="AI384" s="499">
        <f t="shared" si="20"/>
        <v>0</v>
      </c>
      <c r="AJ384" s="324"/>
      <c r="AK384" s="316">
        <f>VLOOKUP(B384,'[1]BCDG-CG KT'!C$14:BC$962,53,0)</f>
        <v>0</v>
      </c>
      <c r="AL384" s="316"/>
      <c r="AM384" s="315"/>
      <c r="AN384" s="315"/>
      <c r="AO384" s="315"/>
      <c r="AP384" s="315"/>
      <c r="AQ384" s="315"/>
      <c r="AR384" s="315"/>
      <c r="AS384" s="315"/>
      <c r="AT384" s="315"/>
      <c r="AU384" s="315"/>
      <c r="AV384" s="315"/>
      <c r="AW384" s="315"/>
      <c r="AX384" s="315"/>
      <c r="AY384" s="315"/>
      <c r="AZ384" s="315"/>
      <c r="BA384" s="315"/>
      <c r="BB384" s="315"/>
      <c r="BC384" s="315"/>
      <c r="BD384" s="315"/>
    </row>
    <row r="385" spans="1:56" s="638" customFormat="1" ht="126" customHeight="1">
      <c r="A385" s="635">
        <v>378</v>
      </c>
      <c r="B385" s="499" t="s">
        <v>4676</v>
      </c>
      <c r="C385" s="499" t="s">
        <v>4677</v>
      </c>
      <c r="D385" s="499">
        <v>0</v>
      </c>
      <c r="E385" s="499"/>
      <c r="F385" s="324" t="s">
        <v>4678</v>
      </c>
      <c r="G385" s="324"/>
      <c r="H385" s="636">
        <v>0</v>
      </c>
      <c r="I385" s="635" t="s">
        <v>84</v>
      </c>
      <c r="J385" s="635"/>
      <c r="K385" s="635"/>
      <c r="L385" s="637">
        <v>50</v>
      </c>
      <c r="M385" s="499"/>
      <c r="N385" s="499"/>
      <c r="O385" s="499"/>
      <c r="P385" s="499"/>
      <c r="Q385" s="499"/>
      <c r="R385" s="499"/>
      <c r="S385" s="499"/>
      <c r="T385" s="499"/>
      <c r="U385" s="499">
        <f t="shared" si="18"/>
        <v>0</v>
      </c>
      <c r="V385" s="495">
        <f t="shared" si="19"/>
        <v>50</v>
      </c>
      <c r="W385" s="496"/>
      <c r="X385" s="496"/>
      <c r="Y385" s="496"/>
      <c r="Z385" s="502">
        <v>50</v>
      </c>
      <c r="AA385" s="496"/>
      <c r="AB385" s="496"/>
      <c r="AC385" s="496"/>
      <c r="AD385" s="496"/>
      <c r="AE385" s="496"/>
      <c r="AF385" s="498"/>
      <c r="AG385" s="499"/>
      <c r="AH385" s="499"/>
      <c r="AI385" s="499">
        <f t="shared" si="20"/>
        <v>0</v>
      </c>
      <c r="AJ385" s="324"/>
      <c r="AK385" s="316" t="str">
        <f>VLOOKUP(B385,'[1]BCDG-CG KT'!C$14:BC$962,53,0)</f>
        <v>Không đạt do khác chất liệu và kích thước với HSMT</v>
      </c>
      <c r="AL385" s="316"/>
      <c r="AM385" s="315"/>
      <c r="AN385" s="315"/>
      <c r="AO385" s="315"/>
      <c r="AP385" s="315"/>
      <c r="AQ385" s="315"/>
      <c r="AR385" s="315"/>
      <c r="AS385" s="315"/>
      <c r="AT385" s="315"/>
      <c r="AU385" s="315"/>
      <c r="AV385" s="315"/>
      <c r="AW385" s="315"/>
      <c r="AX385" s="315"/>
      <c r="AY385" s="315"/>
      <c r="AZ385" s="315"/>
      <c r="BA385" s="315"/>
      <c r="BB385" s="315"/>
      <c r="BC385" s="315"/>
      <c r="BD385" s="315"/>
    </row>
    <row r="386" spans="1:56" s="638" customFormat="1" ht="126" customHeight="1">
      <c r="A386" s="635">
        <v>379</v>
      </c>
      <c r="B386" s="499" t="s">
        <v>4679</v>
      </c>
      <c r="C386" s="499" t="s">
        <v>4680</v>
      </c>
      <c r="D386" s="499">
        <v>0</v>
      </c>
      <c r="E386" s="499"/>
      <c r="F386" s="324" t="s">
        <v>4681</v>
      </c>
      <c r="G386" s="324"/>
      <c r="H386" s="636">
        <v>0</v>
      </c>
      <c r="I386" s="635" t="s">
        <v>2594</v>
      </c>
      <c r="J386" s="635"/>
      <c r="K386" s="635"/>
      <c r="L386" s="637">
        <v>5</v>
      </c>
      <c r="M386" s="499"/>
      <c r="N386" s="499"/>
      <c r="O386" s="499"/>
      <c r="P386" s="499"/>
      <c r="Q386" s="499"/>
      <c r="R386" s="499"/>
      <c r="S386" s="499"/>
      <c r="T386" s="499"/>
      <c r="U386" s="499">
        <f t="shared" si="18"/>
        <v>0</v>
      </c>
      <c r="V386" s="495">
        <f t="shared" si="19"/>
        <v>5</v>
      </c>
      <c r="W386" s="496"/>
      <c r="X386" s="496"/>
      <c r="Y386" s="496"/>
      <c r="Z386" s="502">
        <v>5</v>
      </c>
      <c r="AA386" s="496"/>
      <c r="AB386" s="496"/>
      <c r="AC386" s="496"/>
      <c r="AD386" s="496"/>
      <c r="AE386" s="496"/>
      <c r="AF386" s="498"/>
      <c r="AG386" s="499"/>
      <c r="AH386" s="499"/>
      <c r="AI386" s="499">
        <f t="shared" si="20"/>
        <v>0</v>
      </c>
      <c r="AJ386" s="324"/>
      <c r="AK386" s="316">
        <f>VLOOKUP(B386,'[1]BCDG-CG KT'!C$14:BC$962,53,0)</f>
        <v>0</v>
      </c>
      <c r="AL386" s="316"/>
      <c r="AM386" s="315"/>
      <c r="AN386" s="315"/>
      <c r="AO386" s="315"/>
      <c r="AP386" s="315"/>
      <c r="AQ386" s="315"/>
      <c r="AR386" s="315"/>
      <c r="AS386" s="315"/>
      <c r="AT386" s="315"/>
      <c r="AU386" s="315"/>
      <c r="AV386" s="315"/>
      <c r="AW386" s="315"/>
      <c r="AX386" s="315"/>
      <c r="AY386" s="315"/>
      <c r="AZ386" s="315"/>
      <c r="BA386" s="315"/>
      <c r="BB386" s="315"/>
      <c r="BC386" s="315"/>
      <c r="BD386" s="315"/>
    </row>
    <row r="387" spans="1:56" s="638" customFormat="1" ht="126" customHeight="1">
      <c r="A387" s="635">
        <v>380</v>
      </c>
      <c r="B387" s="499" t="s">
        <v>4682</v>
      </c>
      <c r="C387" s="499" t="s">
        <v>4683</v>
      </c>
      <c r="D387" s="499">
        <v>0</v>
      </c>
      <c r="E387" s="499"/>
      <c r="F387" s="324" t="s">
        <v>4684</v>
      </c>
      <c r="G387" s="324"/>
      <c r="H387" s="636">
        <v>0</v>
      </c>
      <c r="I387" s="635" t="s">
        <v>2594</v>
      </c>
      <c r="J387" s="635"/>
      <c r="K387" s="635"/>
      <c r="L387" s="637">
        <v>20</v>
      </c>
      <c r="M387" s="499"/>
      <c r="N387" s="499"/>
      <c r="O387" s="499"/>
      <c r="P387" s="499"/>
      <c r="Q387" s="499"/>
      <c r="R387" s="499"/>
      <c r="S387" s="499"/>
      <c r="T387" s="499"/>
      <c r="U387" s="499">
        <f t="shared" si="18"/>
        <v>0</v>
      </c>
      <c r="V387" s="495">
        <f t="shared" si="19"/>
        <v>40</v>
      </c>
      <c r="W387" s="496"/>
      <c r="X387" s="496"/>
      <c r="Y387" s="496"/>
      <c r="Z387" s="502">
        <v>40</v>
      </c>
      <c r="AA387" s="496"/>
      <c r="AB387" s="496"/>
      <c r="AC387" s="496"/>
      <c r="AD387" s="496"/>
      <c r="AE387" s="496"/>
      <c r="AF387" s="498"/>
      <c r="AG387" s="499"/>
      <c r="AH387" s="499"/>
      <c r="AI387" s="499">
        <f t="shared" si="20"/>
        <v>0</v>
      </c>
      <c r="AJ387" s="324"/>
      <c r="AK387" s="316">
        <f>VLOOKUP(B387,'[1]BCDG-CG KT'!C$14:BC$962,53,0)</f>
        <v>0</v>
      </c>
      <c r="AL387" s="316"/>
      <c r="AM387" s="315"/>
      <c r="AN387" s="315"/>
      <c r="AO387" s="315"/>
      <c r="AP387" s="315"/>
      <c r="AQ387" s="315"/>
      <c r="AR387" s="315"/>
      <c r="AS387" s="315"/>
      <c r="AT387" s="315"/>
      <c r="AU387" s="315"/>
      <c r="AV387" s="315"/>
      <c r="AW387" s="315"/>
      <c r="AX387" s="315"/>
      <c r="AY387" s="315"/>
      <c r="AZ387" s="315"/>
      <c r="BA387" s="315"/>
      <c r="BB387" s="315"/>
      <c r="BC387" s="315"/>
      <c r="BD387" s="315"/>
    </row>
    <row r="388" spans="1:56" s="638" customFormat="1" ht="126" customHeight="1">
      <c r="A388" s="635">
        <v>381</v>
      </c>
      <c r="B388" s="499" t="s">
        <v>4685</v>
      </c>
      <c r="C388" s="499" t="s">
        <v>4686</v>
      </c>
      <c r="D388" s="499">
        <v>0</v>
      </c>
      <c r="E388" s="499"/>
      <c r="F388" s="324" t="s">
        <v>4687</v>
      </c>
      <c r="G388" s="324"/>
      <c r="H388" s="636">
        <v>0</v>
      </c>
      <c r="I388" s="635" t="s">
        <v>84</v>
      </c>
      <c r="J388" s="635"/>
      <c r="K388" s="635"/>
      <c r="L388" s="637">
        <v>3</v>
      </c>
      <c r="M388" s="499"/>
      <c r="N388" s="499"/>
      <c r="O388" s="499"/>
      <c r="P388" s="499"/>
      <c r="Q388" s="499"/>
      <c r="R388" s="499"/>
      <c r="S388" s="499"/>
      <c r="T388" s="499"/>
      <c r="U388" s="499">
        <f t="shared" si="18"/>
        <v>0</v>
      </c>
      <c r="V388" s="495">
        <f t="shared" si="19"/>
        <v>3</v>
      </c>
      <c r="W388" s="496"/>
      <c r="X388" s="496"/>
      <c r="Y388" s="496"/>
      <c r="Z388" s="502">
        <v>3</v>
      </c>
      <c r="AA388" s="496"/>
      <c r="AB388" s="496"/>
      <c r="AC388" s="496"/>
      <c r="AD388" s="496"/>
      <c r="AE388" s="496"/>
      <c r="AF388" s="498"/>
      <c r="AG388" s="499"/>
      <c r="AH388" s="499"/>
      <c r="AI388" s="499">
        <f t="shared" si="20"/>
        <v>0</v>
      </c>
      <c r="AJ388" s="324"/>
      <c r="AK388" s="316" t="str">
        <f>VLOOKUP(B388,'[1]BCDG-CG KT'!C$14:BC$962,53,0)</f>
        <v/>
      </c>
      <c r="AL388" s="316"/>
      <c r="AM388" s="315"/>
      <c r="AN388" s="315"/>
      <c r="AO388" s="315"/>
      <c r="AP388" s="315"/>
      <c r="AQ388" s="315"/>
      <c r="AR388" s="315"/>
      <c r="AS388" s="315"/>
      <c r="AT388" s="315"/>
      <c r="AU388" s="315"/>
      <c r="AV388" s="315"/>
      <c r="AW388" s="315"/>
      <c r="AX388" s="315"/>
      <c r="AY388" s="315"/>
      <c r="AZ388" s="315"/>
      <c r="BA388" s="315"/>
      <c r="BB388" s="315"/>
      <c r="BC388" s="315"/>
      <c r="BD388" s="315"/>
    </row>
    <row r="389" spans="1:56" s="638" customFormat="1" ht="126" customHeight="1">
      <c r="A389" s="635">
        <v>382</v>
      </c>
      <c r="B389" s="499" t="s">
        <v>4688</v>
      </c>
      <c r="C389" s="499" t="s">
        <v>4689</v>
      </c>
      <c r="D389" s="499">
        <v>0</v>
      </c>
      <c r="E389" s="499"/>
      <c r="F389" s="324" t="s">
        <v>4690</v>
      </c>
      <c r="G389" s="324"/>
      <c r="H389" s="636">
        <v>0</v>
      </c>
      <c r="I389" s="635" t="s">
        <v>84</v>
      </c>
      <c r="J389" s="635"/>
      <c r="K389" s="635"/>
      <c r="L389" s="637">
        <v>70</v>
      </c>
      <c r="M389" s="499">
        <v>10</v>
      </c>
      <c r="N389" s="499"/>
      <c r="O389" s="499"/>
      <c r="P389" s="499"/>
      <c r="Q389" s="499"/>
      <c r="R389" s="499"/>
      <c r="S389" s="499"/>
      <c r="T389" s="499"/>
      <c r="U389" s="499">
        <f t="shared" si="18"/>
        <v>0</v>
      </c>
      <c r="V389" s="495">
        <f t="shared" si="19"/>
        <v>50</v>
      </c>
      <c r="W389" s="496"/>
      <c r="X389" s="496"/>
      <c r="Y389" s="496"/>
      <c r="Z389" s="502">
        <v>50</v>
      </c>
      <c r="AA389" s="496"/>
      <c r="AB389" s="496"/>
      <c r="AC389" s="496"/>
      <c r="AD389" s="496"/>
      <c r="AE389" s="496"/>
      <c r="AF389" s="498"/>
      <c r="AG389" s="499"/>
      <c r="AH389" s="499"/>
      <c r="AI389" s="499">
        <f t="shared" si="20"/>
        <v>0</v>
      </c>
      <c r="AJ389" s="324"/>
      <c r="AK389" s="316">
        <f>VLOOKUP(B389,'[1]BCDG-CG KT'!C$14:BC$962,53,0)</f>
        <v>0</v>
      </c>
      <c r="AL389" s="316"/>
      <c r="AM389" s="315"/>
      <c r="AN389" s="315"/>
      <c r="AO389" s="315"/>
      <c r="AP389" s="315"/>
      <c r="AQ389" s="315"/>
      <c r="AR389" s="315"/>
      <c r="AS389" s="315"/>
      <c r="AT389" s="315"/>
      <c r="AU389" s="315"/>
      <c r="AV389" s="315"/>
      <c r="AW389" s="315"/>
      <c r="AX389" s="315"/>
      <c r="AY389" s="315"/>
      <c r="AZ389" s="315"/>
      <c r="BA389" s="315"/>
      <c r="BB389" s="315"/>
      <c r="BC389" s="315"/>
      <c r="BD389" s="315"/>
    </row>
    <row r="390" spans="1:56" s="638" customFormat="1" ht="126" customHeight="1">
      <c r="A390" s="635">
        <v>383</v>
      </c>
      <c r="B390" s="499" t="s">
        <v>4691</v>
      </c>
      <c r="C390" s="499" t="s">
        <v>4692</v>
      </c>
      <c r="D390" s="499">
        <v>0</v>
      </c>
      <c r="E390" s="499"/>
      <c r="F390" s="324" t="s">
        <v>4693</v>
      </c>
      <c r="G390" s="324"/>
      <c r="H390" s="636">
        <v>0</v>
      </c>
      <c r="I390" s="635" t="s">
        <v>84</v>
      </c>
      <c r="J390" s="635"/>
      <c r="K390" s="635"/>
      <c r="L390" s="637">
        <v>50</v>
      </c>
      <c r="M390" s="499"/>
      <c r="N390" s="499"/>
      <c r="O390" s="499"/>
      <c r="P390" s="499"/>
      <c r="Q390" s="499"/>
      <c r="R390" s="499"/>
      <c r="S390" s="499"/>
      <c r="T390" s="499"/>
      <c r="U390" s="499">
        <f t="shared" si="18"/>
        <v>0</v>
      </c>
      <c r="V390" s="495">
        <f t="shared" si="19"/>
        <v>30</v>
      </c>
      <c r="W390" s="496"/>
      <c r="X390" s="496"/>
      <c r="Y390" s="496"/>
      <c r="Z390" s="502">
        <v>30</v>
      </c>
      <c r="AA390" s="496"/>
      <c r="AB390" s="496"/>
      <c r="AC390" s="496"/>
      <c r="AD390" s="496"/>
      <c r="AE390" s="496"/>
      <c r="AF390" s="498"/>
      <c r="AG390" s="499"/>
      <c r="AH390" s="499"/>
      <c r="AI390" s="499">
        <f t="shared" si="20"/>
        <v>0</v>
      </c>
      <c r="AJ390" s="324"/>
      <c r="AK390" s="316">
        <f>VLOOKUP(B390,'[1]BCDG-CG KT'!C$14:BC$962,53,0)</f>
        <v>0</v>
      </c>
      <c r="AL390" s="316"/>
      <c r="AM390" s="315"/>
      <c r="AN390" s="315"/>
      <c r="AO390" s="315"/>
      <c r="AP390" s="315"/>
      <c r="AQ390" s="315"/>
      <c r="AR390" s="315"/>
      <c r="AS390" s="315"/>
      <c r="AT390" s="315"/>
      <c r="AU390" s="315"/>
      <c r="AV390" s="315"/>
      <c r="AW390" s="315"/>
      <c r="AX390" s="315"/>
      <c r="AY390" s="315"/>
      <c r="AZ390" s="315"/>
      <c r="BA390" s="315"/>
      <c r="BB390" s="315"/>
      <c r="BC390" s="315"/>
      <c r="BD390" s="315"/>
    </row>
    <row r="391" spans="1:56" s="638" customFormat="1" ht="126" customHeight="1">
      <c r="A391" s="635">
        <v>384</v>
      </c>
      <c r="B391" s="499" t="s">
        <v>4694</v>
      </c>
      <c r="C391" s="499" t="s">
        <v>4695</v>
      </c>
      <c r="D391" s="499">
        <v>0</v>
      </c>
      <c r="E391" s="499"/>
      <c r="F391" s="324" t="s">
        <v>4696</v>
      </c>
      <c r="G391" s="324"/>
      <c r="H391" s="636">
        <v>0</v>
      </c>
      <c r="I391" s="635" t="s">
        <v>84</v>
      </c>
      <c r="J391" s="635"/>
      <c r="K391" s="635"/>
      <c r="L391" s="637">
        <v>70</v>
      </c>
      <c r="M391" s="499"/>
      <c r="N391" s="499"/>
      <c r="O391" s="499"/>
      <c r="P391" s="499"/>
      <c r="Q391" s="499"/>
      <c r="R391" s="499"/>
      <c r="S391" s="499"/>
      <c r="T391" s="499"/>
      <c r="U391" s="499">
        <f t="shared" si="18"/>
        <v>0</v>
      </c>
      <c r="V391" s="495">
        <f t="shared" si="19"/>
        <v>50</v>
      </c>
      <c r="W391" s="496"/>
      <c r="X391" s="496"/>
      <c r="Y391" s="496"/>
      <c r="Z391" s="502">
        <v>50</v>
      </c>
      <c r="AA391" s="496"/>
      <c r="AB391" s="496"/>
      <c r="AC391" s="496"/>
      <c r="AD391" s="496"/>
      <c r="AE391" s="496"/>
      <c r="AF391" s="498"/>
      <c r="AG391" s="499"/>
      <c r="AH391" s="499"/>
      <c r="AI391" s="499">
        <f t="shared" si="20"/>
        <v>0</v>
      </c>
      <c r="AJ391" s="324"/>
      <c r="AK391" s="316">
        <f>VLOOKUP(B391,'[1]BCDG-CG KT'!C$14:BC$962,53,0)</f>
        <v>0</v>
      </c>
      <c r="AL391" s="316"/>
      <c r="AM391" s="315"/>
      <c r="AN391" s="315"/>
      <c r="AO391" s="315"/>
      <c r="AP391" s="315"/>
      <c r="AQ391" s="315"/>
      <c r="AR391" s="315"/>
      <c r="AS391" s="315"/>
      <c r="AT391" s="315"/>
      <c r="AU391" s="315"/>
      <c r="AV391" s="315"/>
      <c r="AW391" s="315"/>
      <c r="AX391" s="315"/>
      <c r="AY391" s="315"/>
      <c r="AZ391" s="315"/>
      <c r="BA391" s="315"/>
      <c r="BB391" s="315"/>
      <c r="BC391" s="315"/>
      <c r="BD391" s="315"/>
    </row>
    <row r="392" spans="1:56" s="638" customFormat="1" ht="126" customHeight="1">
      <c r="A392" s="635">
        <v>385</v>
      </c>
      <c r="B392" s="499" t="s">
        <v>4697</v>
      </c>
      <c r="C392" s="499" t="s">
        <v>4698</v>
      </c>
      <c r="D392" s="499">
        <v>0</v>
      </c>
      <c r="E392" s="499"/>
      <c r="F392" s="324" t="s">
        <v>4699</v>
      </c>
      <c r="G392" s="324"/>
      <c r="H392" s="636">
        <v>0</v>
      </c>
      <c r="I392" s="635" t="s">
        <v>84</v>
      </c>
      <c r="J392" s="635"/>
      <c r="K392" s="635"/>
      <c r="L392" s="637">
        <v>70</v>
      </c>
      <c r="M392" s="499"/>
      <c r="N392" s="499"/>
      <c r="O392" s="499"/>
      <c r="P392" s="499"/>
      <c r="Q392" s="499"/>
      <c r="R392" s="499"/>
      <c r="S392" s="499"/>
      <c r="T392" s="499"/>
      <c r="U392" s="499">
        <f t="shared" si="18"/>
        <v>0</v>
      </c>
      <c r="V392" s="495">
        <f t="shared" si="19"/>
        <v>50</v>
      </c>
      <c r="W392" s="496"/>
      <c r="X392" s="496"/>
      <c r="Y392" s="496"/>
      <c r="Z392" s="502">
        <v>50</v>
      </c>
      <c r="AA392" s="496"/>
      <c r="AB392" s="496"/>
      <c r="AC392" s="496"/>
      <c r="AD392" s="496"/>
      <c r="AE392" s="496"/>
      <c r="AF392" s="498"/>
      <c r="AG392" s="499"/>
      <c r="AH392" s="499"/>
      <c r="AI392" s="499">
        <f t="shared" si="20"/>
        <v>0</v>
      </c>
      <c r="AJ392" s="324"/>
      <c r="AK392" s="316">
        <f>VLOOKUP(B392,'[1]BCDG-CG KT'!C$14:BC$962,53,0)</f>
        <v>0</v>
      </c>
      <c r="AL392" s="316"/>
      <c r="AM392" s="315"/>
      <c r="AN392" s="315"/>
      <c r="AO392" s="315"/>
      <c r="AP392" s="315"/>
      <c r="AQ392" s="315"/>
      <c r="AR392" s="315"/>
      <c r="AS392" s="315"/>
      <c r="AT392" s="315"/>
      <c r="AU392" s="315"/>
      <c r="AV392" s="315"/>
      <c r="AW392" s="315"/>
      <c r="AX392" s="315"/>
      <c r="AY392" s="315"/>
      <c r="AZ392" s="315"/>
      <c r="BA392" s="315"/>
      <c r="BB392" s="315"/>
      <c r="BC392" s="315"/>
      <c r="BD392" s="315"/>
    </row>
    <row r="393" spans="1:56" s="638" customFormat="1" ht="126" customHeight="1">
      <c r="A393" s="635">
        <v>386</v>
      </c>
      <c r="B393" s="499" t="s">
        <v>4700</v>
      </c>
      <c r="C393" s="499" t="s">
        <v>4701</v>
      </c>
      <c r="D393" s="499">
        <v>0</v>
      </c>
      <c r="E393" s="499"/>
      <c r="F393" s="324" t="s">
        <v>4702</v>
      </c>
      <c r="G393" s="324"/>
      <c r="H393" s="636">
        <v>0</v>
      </c>
      <c r="I393" s="635" t="s">
        <v>84</v>
      </c>
      <c r="J393" s="635"/>
      <c r="K393" s="635"/>
      <c r="L393" s="637">
        <v>50</v>
      </c>
      <c r="M393" s="499"/>
      <c r="N393" s="499"/>
      <c r="O393" s="499"/>
      <c r="P393" s="499"/>
      <c r="Q393" s="499"/>
      <c r="R393" s="499"/>
      <c r="S393" s="499"/>
      <c r="T393" s="499"/>
      <c r="U393" s="499">
        <f t="shared" si="18"/>
        <v>0</v>
      </c>
      <c r="V393" s="495">
        <f t="shared" si="19"/>
        <v>50</v>
      </c>
      <c r="W393" s="496"/>
      <c r="X393" s="496"/>
      <c r="Y393" s="496"/>
      <c r="Z393" s="502">
        <v>50</v>
      </c>
      <c r="AA393" s="496"/>
      <c r="AB393" s="496"/>
      <c r="AC393" s="496"/>
      <c r="AD393" s="496"/>
      <c r="AE393" s="496"/>
      <c r="AF393" s="498"/>
      <c r="AG393" s="499"/>
      <c r="AH393" s="499"/>
      <c r="AI393" s="499">
        <f t="shared" si="20"/>
        <v>0</v>
      </c>
      <c r="AJ393" s="324"/>
      <c r="AK393" s="316">
        <f>VLOOKUP(B393,'[1]BCDG-CG KT'!C$14:BC$962,53,0)</f>
        <v>0</v>
      </c>
      <c r="AL393" s="316"/>
      <c r="AM393" s="315"/>
      <c r="AN393" s="315"/>
      <c r="AO393" s="315"/>
      <c r="AP393" s="315"/>
      <c r="AQ393" s="315"/>
      <c r="AR393" s="315"/>
      <c r="AS393" s="315"/>
      <c r="AT393" s="315"/>
      <c r="AU393" s="315"/>
      <c r="AV393" s="315"/>
      <c r="AW393" s="315"/>
      <c r="AX393" s="315"/>
      <c r="AY393" s="315"/>
      <c r="AZ393" s="315"/>
      <c r="BA393" s="315"/>
      <c r="BB393" s="315"/>
      <c r="BC393" s="315"/>
      <c r="BD393" s="315"/>
    </row>
    <row r="394" spans="1:56" s="638" customFormat="1" ht="126" customHeight="1">
      <c r="A394" s="635">
        <v>387</v>
      </c>
      <c r="B394" s="499" t="s">
        <v>4703</v>
      </c>
      <c r="C394" s="499" t="s">
        <v>4704</v>
      </c>
      <c r="D394" s="499">
        <v>0</v>
      </c>
      <c r="E394" s="499"/>
      <c r="F394" s="324" t="s">
        <v>4705</v>
      </c>
      <c r="G394" s="324"/>
      <c r="H394" s="636">
        <v>0</v>
      </c>
      <c r="I394" s="635" t="s">
        <v>84</v>
      </c>
      <c r="J394" s="635"/>
      <c r="K394" s="635"/>
      <c r="L394" s="637">
        <v>70</v>
      </c>
      <c r="M394" s="499"/>
      <c r="N394" s="499"/>
      <c r="O394" s="499"/>
      <c r="P394" s="499"/>
      <c r="Q394" s="499"/>
      <c r="R394" s="499"/>
      <c r="S394" s="499"/>
      <c r="T394" s="499"/>
      <c r="U394" s="499">
        <f t="shared" si="18"/>
        <v>0</v>
      </c>
      <c r="V394" s="495">
        <f t="shared" si="19"/>
        <v>50</v>
      </c>
      <c r="W394" s="496"/>
      <c r="X394" s="496"/>
      <c r="Y394" s="496"/>
      <c r="Z394" s="502">
        <v>50</v>
      </c>
      <c r="AA394" s="496"/>
      <c r="AB394" s="496"/>
      <c r="AC394" s="496"/>
      <c r="AD394" s="496"/>
      <c r="AE394" s="496"/>
      <c r="AF394" s="498"/>
      <c r="AG394" s="499"/>
      <c r="AH394" s="499"/>
      <c r="AI394" s="499">
        <f t="shared" si="20"/>
        <v>0</v>
      </c>
      <c r="AJ394" s="324"/>
      <c r="AK394" s="316" t="str">
        <f>VLOOKUP(B394,'[1]BCDG-CG KT'!C$14:BC$962,53,0)</f>
        <v>Không đạt do không đáp ứng yêu cầu của E-HSMT về đường kính</v>
      </c>
      <c r="AL394" s="316"/>
      <c r="AM394" s="315"/>
      <c r="AN394" s="315"/>
      <c r="AO394" s="315"/>
      <c r="AP394" s="315"/>
      <c r="AQ394" s="315"/>
      <c r="AR394" s="315"/>
      <c r="AS394" s="315"/>
      <c r="AT394" s="315"/>
      <c r="AU394" s="315"/>
      <c r="AV394" s="315"/>
      <c r="AW394" s="315"/>
      <c r="AX394" s="315"/>
      <c r="AY394" s="315"/>
      <c r="AZ394" s="315"/>
      <c r="BA394" s="315"/>
      <c r="BB394" s="315"/>
      <c r="BC394" s="315"/>
      <c r="BD394" s="315"/>
    </row>
    <row r="395" spans="1:56" s="638" customFormat="1" ht="126" customHeight="1">
      <c r="A395" s="635">
        <v>388</v>
      </c>
      <c r="B395" s="499" t="s">
        <v>4706</v>
      </c>
      <c r="C395" s="499" t="s">
        <v>4707</v>
      </c>
      <c r="D395" s="499">
        <v>0</v>
      </c>
      <c r="E395" s="499"/>
      <c r="F395" s="324" t="s">
        <v>4708</v>
      </c>
      <c r="G395" s="324"/>
      <c r="H395" s="636">
        <v>0</v>
      </c>
      <c r="I395" s="635" t="s">
        <v>2594</v>
      </c>
      <c r="J395" s="635"/>
      <c r="K395" s="635"/>
      <c r="L395" s="637">
        <v>2</v>
      </c>
      <c r="M395" s="499"/>
      <c r="N395" s="499"/>
      <c r="O395" s="499"/>
      <c r="P395" s="499"/>
      <c r="Q395" s="499"/>
      <c r="R395" s="499"/>
      <c r="S395" s="499"/>
      <c r="T395" s="499"/>
      <c r="U395" s="499">
        <f t="shared" si="18"/>
        <v>0</v>
      </c>
      <c r="V395" s="495">
        <f t="shared" si="19"/>
        <v>2</v>
      </c>
      <c r="W395" s="496"/>
      <c r="X395" s="496"/>
      <c r="Y395" s="496"/>
      <c r="Z395" s="502">
        <v>2</v>
      </c>
      <c r="AA395" s="496"/>
      <c r="AB395" s="496"/>
      <c r="AC395" s="496"/>
      <c r="AD395" s="496"/>
      <c r="AE395" s="496"/>
      <c r="AF395" s="498"/>
      <c r="AG395" s="499"/>
      <c r="AH395" s="499"/>
      <c r="AI395" s="499">
        <f t="shared" si="20"/>
        <v>0</v>
      </c>
      <c r="AJ395" s="324"/>
      <c r="AK395" s="316">
        <f>VLOOKUP(B395,'[1]BCDG-CG KT'!C$14:BC$962,53,0)</f>
        <v>0</v>
      </c>
      <c r="AL395" s="316"/>
      <c r="AM395" s="315"/>
      <c r="AN395" s="315"/>
      <c r="AO395" s="315"/>
      <c r="AP395" s="315"/>
      <c r="AQ395" s="315"/>
      <c r="AR395" s="315"/>
      <c r="AS395" s="315"/>
      <c r="AT395" s="315"/>
      <c r="AU395" s="315"/>
      <c r="AV395" s="315"/>
      <c r="AW395" s="315"/>
      <c r="AX395" s="315"/>
      <c r="AY395" s="315"/>
      <c r="AZ395" s="315"/>
      <c r="BA395" s="315"/>
      <c r="BB395" s="315"/>
      <c r="BC395" s="315"/>
      <c r="BD395" s="315"/>
    </row>
    <row r="396" spans="1:56" s="638" customFormat="1" ht="126" customHeight="1">
      <c r="A396" s="635">
        <v>389</v>
      </c>
      <c r="B396" s="499" t="s">
        <v>4709</v>
      </c>
      <c r="C396" s="499" t="s">
        <v>4710</v>
      </c>
      <c r="D396" s="499">
        <v>0</v>
      </c>
      <c r="E396" s="499"/>
      <c r="F396" s="324" t="s">
        <v>4711</v>
      </c>
      <c r="G396" s="324"/>
      <c r="H396" s="636">
        <v>0</v>
      </c>
      <c r="I396" s="635" t="s">
        <v>2594</v>
      </c>
      <c r="J396" s="635"/>
      <c r="K396" s="635"/>
      <c r="L396" s="637">
        <v>30</v>
      </c>
      <c r="M396" s="499"/>
      <c r="N396" s="499"/>
      <c r="O396" s="499"/>
      <c r="P396" s="499"/>
      <c r="Q396" s="499"/>
      <c r="R396" s="499"/>
      <c r="S396" s="499"/>
      <c r="T396" s="499"/>
      <c r="U396" s="499">
        <f t="shared" si="18"/>
        <v>0</v>
      </c>
      <c r="V396" s="495">
        <f t="shared" si="19"/>
        <v>30</v>
      </c>
      <c r="W396" s="496"/>
      <c r="X396" s="496"/>
      <c r="Y396" s="496"/>
      <c r="Z396" s="502">
        <v>30</v>
      </c>
      <c r="AA396" s="496"/>
      <c r="AB396" s="496"/>
      <c r="AC396" s="496"/>
      <c r="AD396" s="496"/>
      <c r="AE396" s="496"/>
      <c r="AF396" s="498"/>
      <c r="AG396" s="499"/>
      <c r="AH396" s="499"/>
      <c r="AI396" s="499">
        <f t="shared" si="20"/>
        <v>0</v>
      </c>
      <c r="AJ396" s="324"/>
      <c r="AK396" s="316">
        <f>VLOOKUP(B396,'[1]BCDG-CG KT'!C$14:BC$962,53,0)</f>
        <v>0</v>
      </c>
      <c r="AL396" s="316"/>
      <c r="AM396" s="315"/>
      <c r="AN396" s="315"/>
      <c r="AO396" s="315"/>
      <c r="AP396" s="315"/>
      <c r="AQ396" s="315"/>
      <c r="AR396" s="315"/>
      <c r="AS396" s="315"/>
      <c r="AT396" s="315"/>
      <c r="AU396" s="315"/>
      <c r="AV396" s="315"/>
      <c r="AW396" s="315"/>
      <c r="AX396" s="315"/>
      <c r="AY396" s="315"/>
      <c r="AZ396" s="315"/>
      <c r="BA396" s="315"/>
      <c r="BB396" s="315"/>
      <c r="BC396" s="315"/>
      <c r="BD396" s="315"/>
    </row>
    <row r="397" spans="1:56" s="638" customFormat="1" ht="126" customHeight="1">
      <c r="A397" s="635">
        <v>390</v>
      </c>
      <c r="B397" s="499" t="s">
        <v>4712</v>
      </c>
      <c r="C397" s="499" t="s">
        <v>4713</v>
      </c>
      <c r="D397" s="499">
        <v>0</v>
      </c>
      <c r="E397" s="499"/>
      <c r="F397" s="324" t="s">
        <v>4714</v>
      </c>
      <c r="G397" s="324"/>
      <c r="H397" s="636">
        <v>0</v>
      </c>
      <c r="I397" s="635" t="s">
        <v>2594</v>
      </c>
      <c r="J397" s="635"/>
      <c r="K397" s="635"/>
      <c r="L397" s="637">
        <v>5</v>
      </c>
      <c r="M397" s="499"/>
      <c r="N397" s="499"/>
      <c r="O397" s="499"/>
      <c r="P397" s="499"/>
      <c r="Q397" s="499"/>
      <c r="R397" s="499"/>
      <c r="S397" s="499"/>
      <c r="T397" s="499"/>
      <c r="U397" s="499">
        <f t="shared" si="18"/>
        <v>0</v>
      </c>
      <c r="V397" s="495">
        <f t="shared" si="19"/>
        <v>5</v>
      </c>
      <c r="W397" s="496"/>
      <c r="X397" s="496"/>
      <c r="Y397" s="496"/>
      <c r="Z397" s="502">
        <v>5</v>
      </c>
      <c r="AA397" s="496"/>
      <c r="AB397" s="496"/>
      <c r="AC397" s="496"/>
      <c r="AD397" s="496"/>
      <c r="AE397" s="496"/>
      <c r="AF397" s="498"/>
      <c r="AG397" s="499"/>
      <c r="AH397" s="499"/>
      <c r="AI397" s="499">
        <f t="shared" si="20"/>
        <v>0</v>
      </c>
      <c r="AJ397" s="324"/>
      <c r="AK397" s="316">
        <f>VLOOKUP(B397,'[1]BCDG-CG KT'!C$14:BC$962,53,0)</f>
        <v>0</v>
      </c>
      <c r="AL397" s="316"/>
      <c r="AM397" s="315"/>
      <c r="AN397" s="315"/>
      <c r="AO397" s="315"/>
      <c r="AP397" s="315"/>
      <c r="AQ397" s="315"/>
      <c r="AR397" s="315"/>
      <c r="AS397" s="315"/>
      <c r="AT397" s="315"/>
      <c r="AU397" s="315"/>
      <c r="AV397" s="315"/>
      <c r="AW397" s="315"/>
      <c r="AX397" s="315"/>
      <c r="AY397" s="315"/>
      <c r="AZ397" s="315"/>
      <c r="BA397" s="315"/>
      <c r="BB397" s="315"/>
      <c r="BC397" s="315"/>
      <c r="BD397" s="315"/>
    </row>
    <row r="398" spans="1:56" s="638" customFormat="1" ht="126" customHeight="1">
      <c r="A398" s="635">
        <v>391</v>
      </c>
      <c r="B398" s="499" t="s">
        <v>4715</v>
      </c>
      <c r="C398" s="499" t="s">
        <v>4716</v>
      </c>
      <c r="D398" s="499">
        <v>0</v>
      </c>
      <c r="E398" s="499"/>
      <c r="F398" s="324" t="s">
        <v>4717</v>
      </c>
      <c r="G398" s="324"/>
      <c r="H398" s="636">
        <v>0</v>
      </c>
      <c r="I398" s="635" t="s">
        <v>2594</v>
      </c>
      <c r="J398" s="635"/>
      <c r="K398" s="635"/>
      <c r="L398" s="637">
        <v>10</v>
      </c>
      <c r="M398" s="499"/>
      <c r="N398" s="499"/>
      <c r="O398" s="499"/>
      <c r="P398" s="499"/>
      <c r="Q398" s="499"/>
      <c r="R398" s="499"/>
      <c r="S398" s="499"/>
      <c r="T398" s="499"/>
      <c r="U398" s="499">
        <f t="shared" si="18"/>
        <v>0</v>
      </c>
      <c r="V398" s="495">
        <f t="shared" si="19"/>
        <v>10</v>
      </c>
      <c r="W398" s="496"/>
      <c r="X398" s="496"/>
      <c r="Y398" s="496"/>
      <c r="Z398" s="502">
        <v>10</v>
      </c>
      <c r="AA398" s="496"/>
      <c r="AB398" s="496"/>
      <c r="AC398" s="496"/>
      <c r="AD398" s="496"/>
      <c r="AE398" s="496"/>
      <c r="AF398" s="498"/>
      <c r="AG398" s="499"/>
      <c r="AH398" s="499"/>
      <c r="AI398" s="499">
        <f t="shared" si="20"/>
        <v>0</v>
      </c>
      <c r="AJ398" s="324"/>
      <c r="AK398" s="316">
        <f>VLOOKUP(B398,'[1]BCDG-CG KT'!C$14:BC$962,53,0)</f>
        <v>0</v>
      </c>
      <c r="AL398" s="316"/>
      <c r="AM398" s="315"/>
      <c r="AN398" s="315"/>
      <c r="AO398" s="315"/>
      <c r="AP398" s="315"/>
      <c r="AQ398" s="315"/>
      <c r="AR398" s="315"/>
      <c r="AS398" s="315"/>
      <c r="AT398" s="315"/>
      <c r="AU398" s="315"/>
      <c r="AV398" s="315"/>
      <c r="AW398" s="315"/>
      <c r="AX398" s="315"/>
      <c r="AY398" s="315"/>
      <c r="AZ398" s="315"/>
      <c r="BA398" s="315"/>
      <c r="BB398" s="315"/>
      <c r="BC398" s="315"/>
      <c r="BD398" s="315"/>
    </row>
    <row r="399" spans="1:56" s="638" customFormat="1" ht="126" customHeight="1">
      <c r="A399" s="635">
        <v>392</v>
      </c>
      <c r="B399" s="499" t="s">
        <v>4718</v>
      </c>
      <c r="C399" s="499" t="s">
        <v>4719</v>
      </c>
      <c r="D399" s="499">
        <v>0</v>
      </c>
      <c r="E399" s="499"/>
      <c r="F399" s="324" t="s">
        <v>4720</v>
      </c>
      <c r="G399" s="324"/>
      <c r="H399" s="636">
        <v>0</v>
      </c>
      <c r="I399" s="635" t="s">
        <v>2594</v>
      </c>
      <c r="J399" s="635"/>
      <c r="K399" s="635"/>
      <c r="L399" s="637">
        <v>5</v>
      </c>
      <c r="M399" s="499"/>
      <c r="N399" s="499"/>
      <c r="O399" s="499"/>
      <c r="P399" s="499"/>
      <c r="Q399" s="499"/>
      <c r="R399" s="499"/>
      <c r="S399" s="499"/>
      <c r="T399" s="499"/>
      <c r="U399" s="499">
        <f t="shared" si="18"/>
        <v>0</v>
      </c>
      <c r="V399" s="495">
        <f t="shared" si="19"/>
        <v>5</v>
      </c>
      <c r="W399" s="496"/>
      <c r="X399" s="496"/>
      <c r="Y399" s="496"/>
      <c r="Z399" s="502">
        <v>5</v>
      </c>
      <c r="AA399" s="496"/>
      <c r="AB399" s="496"/>
      <c r="AC399" s="496"/>
      <c r="AD399" s="496"/>
      <c r="AE399" s="496"/>
      <c r="AF399" s="498"/>
      <c r="AG399" s="499"/>
      <c r="AH399" s="499"/>
      <c r="AI399" s="499">
        <f t="shared" si="20"/>
        <v>0</v>
      </c>
      <c r="AJ399" s="324"/>
      <c r="AK399" s="316">
        <f>VLOOKUP(B399,'[1]BCDG-CG KT'!C$14:BC$962,53,0)</f>
        <v>0</v>
      </c>
      <c r="AL399" s="316"/>
      <c r="AM399" s="315"/>
      <c r="AN399" s="315"/>
      <c r="AO399" s="315"/>
      <c r="AP399" s="315"/>
      <c r="AQ399" s="315"/>
      <c r="AR399" s="315"/>
      <c r="AS399" s="315"/>
      <c r="AT399" s="315"/>
      <c r="AU399" s="315"/>
      <c r="AV399" s="315"/>
      <c r="AW399" s="315"/>
      <c r="AX399" s="315"/>
      <c r="AY399" s="315"/>
      <c r="AZ399" s="315"/>
      <c r="BA399" s="315"/>
      <c r="BB399" s="315"/>
      <c r="BC399" s="315"/>
      <c r="BD399" s="315"/>
    </row>
    <row r="400" spans="1:56" s="638" customFormat="1" ht="126" customHeight="1">
      <c r="A400" s="635">
        <v>393</v>
      </c>
      <c r="B400" s="499" t="s">
        <v>4721</v>
      </c>
      <c r="C400" s="499" t="s">
        <v>4722</v>
      </c>
      <c r="D400" s="499">
        <v>0</v>
      </c>
      <c r="E400" s="499"/>
      <c r="F400" s="324" t="s">
        <v>4723</v>
      </c>
      <c r="G400" s="324"/>
      <c r="H400" s="636">
        <v>0</v>
      </c>
      <c r="I400" s="635" t="s">
        <v>2594</v>
      </c>
      <c r="J400" s="635"/>
      <c r="K400" s="635"/>
      <c r="L400" s="637">
        <v>10</v>
      </c>
      <c r="M400" s="499"/>
      <c r="N400" s="499"/>
      <c r="O400" s="499"/>
      <c r="P400" s="499"/>
      <c r="Q400" s="499"/>
      <c r="R400" s="499"/>
      <c r="S400" s="499"/>
      <c r="T400" s="499"/>
      <c r="U400" s="499">
        <f t="shared" si="18"/>
        <v>0</v>
      </c>
      <c r="V400" s="495">
        <f t="shared" si="19"/>
        <v>10</v>
      </c>
      <c r="W400" s="496"/>
      <c r="X400" s="496"/>
      <c r="Y400" s="496"/>
      <c r="Z400" s="502">
        <v>10</v>
      </c>
      <c r="AA400" s="496"/>
      <c r="AB400" s="496"/>
      <c r="AC400" s="496"/>
      <c r="AD400" s="496"/>
      <c r="AE400" s="496"/>
      <c r="AF400" s="498"/>
      <c r="AG400" s="499"/>
      <c r="AH400" s="499"/>
      <c r="AI400" s="499">
        <f t="shared" si="20"/>
        <v>0</v>
      </c>
      <c r="AJ400" s="324"/>
      <c r="AK400" s="316">
        <f>VLOOKUP(B400,'[1]BCDG-CG KT'!C$14:BC$962,53,0)</f>
        <v>0</v>
      </c>
      <c r="AL400" s="316"/>
      <c r="AM400" s="315"/>
      <c r="AN400" s="315"/>
      <c r="AO400" s="315"/>
      <c r="AP400" s="315"/>
      <c r="AQ400" s="315"/>
      <c r="AR400" s="315"/>
      <c r="AS400" s="315"/>
      <c r="AT400" s="315"/>
      <c r="AU400" s="315"/>
      <c r="AV400" s="315"/>
      <c r="AW400" s="315"/>
      <c r="AX400" s="315"/>
      <c r="AY400" s="315"/>
      <c r="AZ400" s="315"/>
      <c r="BA400" s="315"/>
      <c r="BB400" s="315"/>
      <c r="BC400" s="315"/>
      <c r="BD400" s="315"/>
    </row>
    <row r="401" spans="1:56" s="638" customFormat="1" ht="126" customHeight="1">
      <c r="A401" s="635">
        <v>394</v>
      </c>
      <c r="B401" s="499" t="s">
        <v>4724</v>
      </c>
      <c r="C401" s="499" t="s">
        <v>4725</v>
      </c>
      <c r="D401" s="499">
        <v>0</v>
      </c>
      <c r="E401" s="499"/>
      <c r="F401" s="324" t="s">
        <v>4726</v>
      </c>
      <c r="G401" s="324"/>
      <c r="H401" s="636">
        <v>0</v>
      </c>
      <c r="I401" s="635" t="s">
        <v>84</v>
      </c>
      <c r="J401" s="635"/>
      <c r="K401" s="635"/>
      <c r="L401" s="637">
        <v>70</v>
      </c>
      <c r="M401" s="499"/>
      <c r="N401" s="499"/>
      <c r="O401" s="499"/>
      <c r="P401" s="499"/>
      <c r="Q401" s="499"/>
      <c r="R401" s="499"/>
      <c r="S401" s="499"/>
      <c r="T401" s="499"/>
      <c r="U401" s="499">
        <f t="shared" si="18"/>
        <v>0</v>
      </c>
      <c r="V401" s="495">
        <f t="shared" si="19"/>
        <v>70</v>
      </c>
      <c r="W401" s="496"/>
      <c r="X401" s="496"/>
      <c r="Y401" s="496"/>
      <c r="Z401" s="502">
        <v>70</v>
      </c>
      <c r="AA401" s="496"/>
      <c r="AB401" s="496"/>
      <c r="AC401" s="496"/>
      <c r="AD401" s="496"/>
      <c r="AE401" s="496"/>
      <c r="AF401" s="498"/>
      <c r="AG401" s="499"/>
      <c r="AH401" s="499"/>
      <c r="AI401" s="499">
        <f t="shared" si="20"/>
        <v>0</v>
      </c>
      <c r="AJ401" s="324"/>
      <c r="AK401" s="316" t="str">
        <f>VLOOKUP(B401,'[1]BCDG-CG KT'!C$14:BC$962,53,0)</f>
        <v>Không đạt do không đáp ứng yêu cầu của E-HSMT về chất liệu</v>
      </c>
      <c r="AL401" s="316"/>
      <c r="AM401" s="315"/>
      <c r="AN401" s="315"/>
      <c r="AO401" s="315"/>
      <c r="AP401" s="315"/>
      <c r="AQ401" s="315"/>
      <c r="AR401" s="315"/>
      <c r="AS401" s="315"/>
      <c r="AT401" s="315"/>
      <c r="AU401" s="315"/>
      <c r="AV401" s="315"/>
      <c r="AW401" s="315"/>
      <c r="AX401" s="315"/>
      <c r="AY401" s="315"/>
      <c r="AZ401" s="315"/>
      <c r="BA401" s="315"/>
      <c r="BB401" s="315"/>
      <c r="BC401" s="315"/>
      <c r="BD401" s="315"/>
    </row>
    <row r="402" spans="1:56" s="638" customFormat="1" ht="126" customHeight="1">
      <c r="A402" s="635">
        <v>395</v>
      </c>
      <c r="B402" s="499" t="s">
        <v>4727</v>
      </c>
      <c r="C402" s="499" t="s">
        <v>4728</v>
      </c>
      <c r="D402" s="499">
        <v>0</v>
      </c>
      <c r="E402" s="499"/>
      <c r="F402" s="324" t="s">
        <v>4729</v>
      </c>
      <c r="G402" s="324"/>
      <c r="H402" s="636"/>
      <c r="I402" s="635" t="s">
        <v>84</v>
      </c>
      <c r="J402" s="635"/>
      <c r="K402" s="635"/>
      <c r="L402" s="637">
        <v>20</v>
      </c>
      <c r="M402" s="499"/>
      <c r="N402" s="499"/>
      <c r="O402" s="499"/>
      <c r="P402" s="499"/>
      <c r="Q402" s="499"/>
      <c r="R402" s="499"/>
      <c r="S402" s="499"/>
      <c r="T402" s="499"/>
      <c r="U402" s="499">
        <f t="shared" si="18"/>
        <v>0</v>
      </c>
      <c r="V402" s="495">
        <f t="shared" si="19"/>
        <v>20</v>
      </c>
      <c r="W402" s="496"/>
      <c r="X402" s="496"/>
      <c r="Y402" s="496"/>
      <c r="Z402" s="502">
        <v>20</v>
      </c>
      <c r="AA402" s="496"/>
      <c r="AB402" s="496"/>
      <c r="AC402" s="496"/>
      <c r="AD402" s="496"/>
      <c r="AE402" s="496"/>
      <c r="AF402" s="498"/>
      <c r="AG402" s="499">
        <v>0</v>
      </c>
      <c r="AH402" s="499"/>
      <c r="AI402" s="499">
        <f t="shared" si="20"/>
        <v>0</v>
      </c>
      <c r="AJ402" s="324"/>
      <c r="AK402" s="316" t="e">
        <f>VLOOKUP(B402,'[1]BCDG-CG KT'!C$14:BC$962,53,0)</f>
        <v>#N/A</v>
      </c>
      <c r="AL402" s="316"/>
      <c r="AM402" s="315"/>
      <c r="AN402" s="315"/>
      <c r="AO402" s="315"/>
      <c r="AP402" s="315"/>
      <c r="AQ402" s="315"/>
      <c r="AR402" s="315"/>
      <c r="AS402" s="315"/>
      <c r="AT402" s="315"/>
      <c r="AU402" s="315"/>
      <c r="AV402" s="315"/>
      <c r="AW402" s="315"/>
      <c r="AX402" s="315"/>
      <c r="AY402" s="315"/>
      <c r="AZ402" s="315"/>
      <c r="BA402" s="315"/>
      <c r="BB402" s="315"/>
      <c r="BC402" s="315"/>
      <c r="BD402" s="315"/>
    </row>
    <row r="403" spans="1:56" s="638" customFormat="1" ht="126" customHeight="1">
      <c r="A403" s="635">
        <v>396</v>
      </c>
      <c r="B403" s="499" t="s">
        <v>4730</v>
      </c>
      <c r="C403" s="499" t="s">
        <v>4731</v>
      </c>
      <c r="D403" s="499">
        <v>0</v>
      </c>
      <c r="E403" s="499"/>
      <c r="F403" s="324" t="s">
        <v>4732</v>
      </c>
      <c r="G403" s="324"/>
      <c r="H403" s="636">
        <v>0</v>
      </c>
      <c r="I403" s="635" t="s">
        <v>84</v>
      </c>
      <c r="J403" s="635"/>
      <c r="K403" s="635"/>
      <c r="L403" s="637">
        <v>30</v>
      </c>
      <c r="M403" s="499"/>
      <c r="N403" s="499"/>
      <c r="O403" s="499"/>
      <c r="P403" s="499"/>
      <c r="Q403" s="499"/>
      <c r="R403" s="499"/>
      <c r="S403" s="499"/>
      <c r="T403" s="499"/>
      <c r="U403" s="499">
        <f t="shared" si="18"/>
        <v>0</v>
      </c>
      <c r="V403" s="495">
        <f t="shared" si="19"/>
        <v>30</v>
      </c>
      <c r="W403" s="496"/>
      <c r="X403" s="496"/>
      <c r="Y403" s="496"/>
      <c r="Z403" s="502">
        <v>30</v>
      </c>
      <c r="AA403" s="496"/>
      <c r="AB403" s="496"/>
      <c r="AC403" s="496"/>
      <c r="AD403" s="496"/>
      <c r="AE403" s="496"/>
      <c r="AF403" s="498"/>
      <c r="AG403" s="499"/>
      <c r="AH403" s="499"/>
      <c r="AI403" s="499">
        <f t="shared" si="20"/>
        <v>0</v>
      </c>
      <c r="AJ403" s="324"/>
      <c r="AK403" s="316" t="str">
        <f>VLOOKUP(B403,'[1]BCDG-CG KT'!C$14:BC$962,53,0)</f>
        <v>E-HSMT: 
+ Đường kính 4.5mm - 8.5mm
+ Chiều dài 45mm - 90mm
E-HSDT: 
Đường kính và chiều dài : 6mm I.D. x 7 cm/ 7mm x 7cm/ 8.25mm x 7cm</v>
      </c>
      <c r="AL403" s="316"/>
      <c r="AM403" s="315"/>
      <c r="AN403" s="315"/>
      <c r="AO403" s="315"/>
      <c r="AP403" s="315"/>
      <c r="AQ403" s="315"/>
      <c r="AR403" s="315"/>
      <c r="AS403" s="315"/>
      <c r="AT403" s="315"/>
      <c r="AU403" s="315"/>
      <c r="AV403" s="315"/>
      <c r="AW403" s="315"/>
      <c r="AX403" s="315"/>
      <c r="AY403" s="315"/>
      <c r="AZ403" s="315"/>
      <c r="BA403" s="315"/>
      <c r="BB403" s="315"/>
      <c r="BC403" s="315"/>
      <c r="BD403" s="315"/>
    </row>
    <row r="404" spans="1:56" s="638" customFormat="1" ht="126" customHeight="1">
      <c r="A404" s="635">
        <v>397</v>
      </c>
      <c r="B404" s="499" t="s">
        <v>4733</v>
      </c>
      <c r="C404" s="499" t="s">
        <v>3663</v>
      </c>
      <c r="D404" s="499">
        <v>0</v>
      </c>
      <c r="E404" s="499"/>
      <c r="F404" s="324" t="s">
        <v>4734</v>
      </c>
      <c r="G404" s="324"/>
      <c r="H404" s="636"/>
      <c r="I404" s="635" t="s">
        <v>2594</v>
      </c>
      <c r="J404" s="635"/>
      <c r="K404" s="635"/>
      <c r="L404" s="637">
        <v>30</v>
      </c>
      <c r="M404" s="499"/>
      <c r="N404" s="499"/>
      <c r="O404" s="499"/>
      <c r="P404" s="499"/>
      <c r="Q404" s="499"/>
      <c r="R404" s="499"/>
      <c r="S404" s="499"/>
      <c r="T404" s="499"/>
      <c r="U404" s="499">
        <f t="shared" si="18"/>
        <v>0</v>
      </c>
      <c r="V404" s="495">
        <f t="shared" si="19"/>
        <v>30</v>
      </c>
      <c r="W404" s="496"/>
      <c r="X404" s="496"/>
      <c r="Y404" s="496"/>
      <c r="Z404" s="502">
        <v>30</v>
      </c>
      <c r="AA404" s="496"/>
      <c r="AB404" s="496"/>
      <c r="AC404" s="496"/>
      <c r="AD404" s="496"/>
      <c r="AE404" s="496"/>
      <c r="AF404" s="498"/>
      <c r="AG404" s="499">
        <v>0</v>
      </c>
      <c r="AH404" s="499"/>
      <c r="AI404" s="499">
        <f t="shared" si="20"/>
        <v>0</v>
      </c>
      <c r="AJ404" s="324"/>
      <c r="AK404" s="316" t="e">
        <f>VLOOKUP(B404,'[1]BCDG-CG KT'!C$14:BC$962,53,0)</f>
        <v>#N/A</v>
      </c>
      <c r="AL404" s="316"/>
      <c r="AM404" s="315"/>
      <c r="AN404" s="315"/>
      <c r="AO404" s="315"/>
      <c r="AP404" s="315"/>
      <c r="AQ404" s="315"/>
      <c r="AR404" s="315"/>
      <c r="AS404" s="315"/>
      <c r="AT404" s="315"/>
      <c r="AU404" s="315"/>
      <c r="AV404" s="315"/>
      <c r="AW404" s="315"/>
      <c r="AX404" s="315"/>
      <c r="AY404" s="315"/>
      <c r="AZ404" s="315"/>
      <c r="BA404" s="315"/>
      <c r="BB404" s="315"/>
      <c r="BC404" s="315"/>
      <c r="BD404" s="315"/>
    </row>
    <row r="405" spans="1:56" s="638" customFormat="1" ht="126" customHeight="1">
      <c r="A405" s="635">
        <v>398</v>
      </c>
      <c r="B405" s="499" t="s">
        <v>4735</v>
      </c>
      <c r="C405" s="499" t="s">
        <v>4736</v>
      </c>
      <c r="D405" s="499">
        <v>0</v>
      </c>
      <c r="E405" s="499"/>
      <c r="F405" s="324" t="s">
        <v>4737</v>
      </c>
      <c r="G405" s="324"/>
      <c r="H405" s="636">
        <v>0</v>
      </c>
      <c r="I405" s="635" t="s">
        <v>84</v>
      </c>
      <c r="J405" s="635"/>
      <c r="K405" s="635"/>
      <c r="L405" s="637">
        <v>20</v>
      </c>
      <c r="M405" s="499"/>
      <c r="N405" s="499"/>
      <c r="O405" s="499"/>
      <c r="P405" s="499"/>
      <c r="Q405" s="499"/>
      <c r="R405" s="499"/>
      <c r="S405" s="499"/>
      <c r="T405" s="499"/>
      <c r="U405" s="499">
        <f t="shared" si="18"/>
        <v>0</v>
      </c>
      <c r="V405" s="495">
        <f t="shared" si="19"/>
        <v>20</v>
      </c>
      <c r="W405" s="496"/>
      <c r="X405" s="496"/>
      <c r="Y405" s="496"/>
      <c r="Z405" s="502">
        <v>20</v>
      </c>
      <c r="AA405" s="496"/>
      <c r="AB405" s="496"/>
      <c r="AC405" s="496"/>
      <c r="AD405" s="496"/>
      <c r="AE405" s="496"/>
      <c r="AF405" s="498"/>
      <c r="AG405" s="499"/>
      <c r="AH405" s="499"/>
      <c r="AI405" s="499">
        <f t="shared" si="20"/>
        <v>0</v>
      </c>
      <c r="AJ405" s="324"/>
      <c r="AK405" s="316" t="str">
        <f>VLOOKUP(B405,'[1]BCDG-CG KT'!C$14:BC$962,53,0)</f>
        <v>Catalogue không đáp ứng HSMT</v>
      </c>
      <c r="AL405" s="316"/>
      <c r="AM405" s="315"/>
      <c r="AN405" s="315"/>
      <c r="AO405" s="315"/>
      <c r="AP405" s="315"/>
      <c r="AQ405" s="315"/>
      <c r="AR405" s="315"/>
      <c r="AS405" s="315"/>
      <c r="AT405" s="315"/>
      <c r="AU405" s="315"/>
      <c r="AV405" s="315"/>
      <c r="AW405" s="315"/>
      <c r="AX405" s="315"/>
      <c r="AY405" s="315"/>
      <c r="AZ405" s="315"/>
      <c r="BA405" s="315"/>
      <c r="BB405" s="315"/>
      <c r="BC405" s="315"/>
      <c r="BD405" s="315"/>
    </row>
    <row r="406" spans="1:56" s="638" customFormat="1" ht="126" customHeight="1">
      <c r="A406" s="635">
        <v>399</v>
      </c>
      <c r="B406" s="499" t="s">
        <v>4738</v>
      </c>
      <c r="C406" s="499" t="s">
        <v>4739</v>
      </c>
      <c r="D406" s="499">
        <v>0</v>
      </c>
      <c r="E406" s="499"/>
      <c r="F406" s="324" t="s">
        <v>4740</v>
      </c>
      <c r="G406" s="324"/>
      <c r="H406" s="636">
        <v>0</v>
      </c>
      <c r="I406" s="635" t="s">
        <v>84</v>
      </c>
      <c r="J406" s="635"/>
      <c r="K406" s="635"/>
      <c r="L406" s="637">
        <v>100</v>
      </c>
      <c r="M406" s="499"/>
      <c r="N406" s="499"/>
      <c r="O406" s="499"/>
      <c r="P406" s="499"/>
      <c r="Q406" s="499"/>
      <c r="R406" s="499"/>
      <c r="S406" s="499"/>
      <c r="T406" s="499"/>
      <c r="U406" s="499">
        <f t="shared" si="18"/>
        <v>0</v>
      </c>
      <c r="V406" s="495">
        <f t="shared" si="19"/>
        <v>100</v>
      </c>
      <c r="W406" s="496"/>
      <c r="X406" s="496"/>
      <c r="Y406" s="496"/>
      <c r="Z406" s="502">
        <v>100</v>
      </c>
      <c r="AA406" s="496"/>
      <c r="AB406" s="496"/>
      <c r="AC406" s="496"/>
      <c r="AD406" s="496"/>
      <c r="AE406" s="496"/>
      <c r="AF406" s="498"/>
      <c r="AG406" s="499"/>
      <c r="AH406" s="499"/>
      <c r="AI406" s="499">
        <f t="shared" si="20"/>
        <v>0</v>
      </c>
      <c r="AJ406" s="324"/>
      <c r="AK406" s="316">
        <f>VLOOKUP(B406,'[1]BCDG-CG KT'!C$14:BC$962,53,0)</f>
        <v>0</v>
      </c>
      <c r="AL406" s="316"/>
      <c r="AM406" s="315"/>
      <c r="AN406" s="315"/>
      <c r="AO406" s="315"/>
      <c r="AP406" s="315"/>
      <c r="AQ406" s="315"/>
      <c r="AR406" s="315"/>
      <c r="AS406" s="315"/>
      <c r="AT406" s="315"/>
      <c r="AU406" s="315"/>
      <c r="AV406" s="315"/>
      <c r="AW406" s="315"/>
      <c r="AX406" s="315"/>
      <c r="AY406" s="315"/>
      <c r="AZ406" s="315"/>
      <c r="BA406" s="315"/>
      <c r="BB406" s="315"/>
      <c r="BC406" s="315"/>
      <c r="BD406" s="315"/>
    </row>
    <row r="407" spans="1:56" s="638" customFormat="1" ht="126" customHeight="1">
      <c r="A407" s="635">
        <v>400</v>
      </c>
      <c r="B407" s="499" t="s">
        <v>4741</v>
      </c>
      <c r="C407" s="499" t="s">
        <v>4742</v>
      </c>
      <c r="D407" s="499">
        <v>0</v>
      </c>
      <c r="E407" s="499"/>
      <c r="F407" s="324" t="s">
        <v>4743</v>
      </c>
      <c r="G407" s="324"/>
      <c r="H407" s="636">
        <v>0</v>
      </c>
      <c r="I407" s="635" t="s">
        <v>84</v>
      </c>
      <c r="J407" s="635"/>
      <c r="K407" s="635"/>
      <c r="L407" s="637">
        <v>300</v>
      </c>
      <c r="M407" s="499"/>
      <c r="N407" s="499"/>
      <c r="O407" s="499"/>
      <c r="P407" s="499"/>
      <c r="Q407" s="499"/>
      <c r="R407" s="499"/>
      <c r="S407" s="499"/>
      <c r="T407" s="499"/>
      <c r="U407" s="499">
        <f t="shared" si="18"/>
        <v>0</v>
      </c>
      <c r="V407" s="495">
        <f t="shared" si="19"/>
        <v>300</v>
      </c>
      <c r="W407" s="496"/>
      <c r="X407" s="496"/>
      <c r="Y407" s="496"/>
      <c r="Z407" s="502">
        <v>300</v>
      </c>
      <c r="AA407" s="496"/>
      <c r="AB407" s="496"/>
      <c r="AC407" s="496"/>
      <c r="AD407" s="496"/>
      <c r="AE407" s="496"/>
      <c r="AF407" s="498"/>
      <c r="AG407" s="499"/>
      <c r="AH407" s="499"/>
      <c r="AI407" s="499">
        <f t="shared" si="20"/>
        <v>0</v>
      </c>
      <c r="AJ407" s="324"/>
      <c r="AK407" s="316">
        <f>VLOOKUP(B407,'[1]BCDG-CG KT'!C$14:BC$962,53,0)</f>
        <v>0</v>
      </c>
      <c r="AL407" s="316"/>
      <c r="AM407" s="315"/>
      <c r="AN407" s="315"/>
      <c r="AO407" s="315"/>
      <c r="AP407" s="315"/>
      <c r="AQ407" s="315"/>
      <c r="AR407" s="315"/>
      <c r="AS407" s="315"/>
      <c r="AT407" s="315"/>
      <c r="AU407" s="315"/>
      <c r="AV407" s="315"/>
      <c r="AW407" s="315"/>
      <c r="AX407" s="315"/>
      <c r="AY407" s="315"/>
      <c r="AZ407" s="315"/>
      <c r="BA407" s="315"/>
      <c r="BB407" s="315"/>
      <c r="BC407" s="315"/>
      <c r="BD407" s="315"/>
    </row>
    <row r="408" spans="1:56" s="638" customFormat="1" ht="126" customHeight="1">
      <c r="A408" s="635">
        <v>401</v>
      </c>
      <c r="B408" s="499" t="s">
        <v>4744</v>
      </c>
      <c r="C408" s="499" t="s">
        <v>3669</v>
      </c>
      <c r="D408" s="499">
        <v>0</v>
      </c>
      <c r="E408" s="499"/>
      <c r="F408" s="324" t="s">
        <v>4745</v>
      </c>
      <c r="G408" s="324"/>
      <c r="H408" s="636">
        <v>0</v>
      </c>
      <c r="I408" s="635" t="s">
        <v>2594</v>
      </c>
      <c r="J408" s="635"/>
      <c r="K408" s="635"/>
      <c r="L408" s="637">
        <v>20</v>
      </c>
      <c r="M408" s="499">
        <v>10</v>
      </c>
      <c r="N408" s="499"/>
      <c r="O408" s="499"/>
      <c r="P408" s="499"/>
      <c r="Q408" s="499"/>
      <c r="R408" s="499"/>
      <c r="S408" s="499"/>
      <c r="T408" s="499"/>
      <c r="U408" s="499">
        <f t="shared" si="18"/>
        <v>0</v>
      </c>
      <c r="V408" s="495">
        <f t="shared" si="19"/>
        <v>20</v>
      </c>
      <c r="W408" s="496"/>
      <c r="X408" s="496"/>
      <c r="Y408" s="496"/>
      <c r="Z408" s="502">
        <v>20</v>
      </c>
      <c r="AA408" s="496"/>
      <c r="AB408" s="496"/>
      <c r="AC408" s="496"/>
      <c r="AD408" s="496"/>
      <c r="AE408" s="496"/>
      <c r="AF408" s="498"/>
      <c r="AG408" s="499"/>
      <c r="AH408" s="499"/>
      <c r="AI408" s="499">
        <f t="shared" si="20"/>
        <v>0</v>
      </c>
      <c r="AJ408" s="324"/>
      <c r="AK408" s="316">
        <f>VLOOKUP(B408,'[1]BCDG-CG KT'!C$14:BC$962,53,0)</f>
        <v>0</v>
      </c>
      <c r="AL408" s="316"/>
      <c r="AM408" s="315"/>
      <c r="AN408" s="315"/>
      <c r="AO408" s="315"/>
      <c r="AP408" s="315"/>
      <c r="AQ408" s="315"/>
      <c r="AR408" s="315"/>
      <c r="AS408" s="315"/>
      <c r="AT408" s="315"/>
      <c r="AU408" s="315"/>
      <c r="AV408" s="315"/>
      <c r="AW408" s="315"/>
      <c r="AX408" s="315"/>
      <c r="AY408" s="315"/>
      <c r="AZ408" s="315"/>
      <c r="BA408" s="315"/>
      <c r="BB408" s="315"/>
      <c r="BC408" s="315"/>
      <c r="BD408" s="315"/>
    </row>
    <row r="409" spans="1:56" s="638" customFormat="1" ht="126" customHeight="1">
      <c r="A409" s="635">
        <v>402</v>
      </c>
      <c r="B409" s="499" t="s">
        <v>4746</v>
      </c>
      <c r="C409" s="499" t="s">
        <v>4747</v>
      </c>
      <c r="D409" s="499">
        <v>0</v>
      </c>
      <c r="E409" s="499"/>
      <c r="F409" s="324" t="s">
        <v>4748</v>
      </c>
      <c r="G409" s="324"/>
      <c r="H409" s="636">
        <v>0</v>
      </c>
      <c r="I409" s="635" t="s">
        <v>2594</v>
      </c>
      <c r="J409" s="635"/>
      <c r="K409" s="635"/>
      <c r="L409" s="637">
        <v>10</v>
      </c>
      <c r="M409" s="499"/>
      <c r="N409" s="499"/>
      <c r="O409" s="499"/>
      <c r="P409" s="499"/>
      <c r="Q409" s="499"/>
      <c r="R409" s="499"/>
      <c r="S409" s="499"/>
      <c r="T409" s="499"/>
      <c r="U409" s="499">
        <f t="shared" si="18"/>
        <v>0</v>
      </c>
      <c r="V409" s="495">
        <f t="shared" si="19"/>
        <v>10</v>
      </c>
      <c r="W409" s="496"/>
      <c r="X409" s="496"/>
      <c r="Y409" s="496"/>
      <c r="Z409" s="502">
        <v>10</v>
      </c>
      <c r="AA409" s="496"/>
      <c r="AB409" s="496"/>
      <c r="AC409" s="496"/>
      <c r="AD409" s="496"/>
      <c r="AE409" s="496"/>
      <c r="AF409" s="498"/>
      <c r="AG409" s="499"/>
      <c r="AH409" s="499"/>
      <c r="AI409" s="499">
        <f t="shared" si="20"/>
        <v>0</v>
      </c>
      <c r="AJ409" s="324"/>
      <c r="AK409" s="316">
        <f>VLOOKUP(B409,'[1]BCDG-CG KT'!C$14:BC$962,53,0)</f>
        <v>0</v>
      </c>
      <c r="AL409" s="316"/>
      <c r="AM409" s="315"/>
      <c r="AN409" s="315"/>
      <c r="AO409" s="315"/>
      <c r="AP409" s="315"/>
      <c r="AQ409" s="315"/>
      <c r="AR409" s="315"/>
      <c r="AS409" s="315"/>
      <c r="AT409" s="315"/>
      <c r="AU409" s="315"/>
      <c r="AV409" s="315"/>
      <c r="AW409" s="315"/>
      <c r="AX409" s="315"/>
      <c r="AY409" s="315"/>
      <c r="AZ409" s="315"/>
      <c r="BA409" s="315"/>
      <c r="BB409" s="315"/>
      <c r="BC409" s="315"/>
      <c r="BD409" s="315"/>
    </row>
    <row r="410" spans="1:56" s="638" customFormat="1" ht="126" customHeight="1">
      <c r="A410" s="635">
        <v>403</v>
      </c>
      <c r="B410" s="499" t="s">
        <v>4749</v>
      </c>
      <c r="C410" s="499" t="s">
        <v>4750</v>
      </c>
      <c r="D410" s="499">
        <v>0</v>
      </c>
      <c r="E410" s="499"/>
      <c r="F410" s="324" t="s">
        <v>4751</v>
      </c>
      <c r="G410" s="324"/>
      <c r="H410" s="636">
        <v>0</v>
      </c>
      <c r="I410" s="635" t="s">
        <v>2594</v>
      </c>
      <c r="J410" s="635"/>
      <c r="K410" s="635"/>
      <c r="L410" s="637">
        <v>5</v>
      </c>
      <c r="M410" s="499"/>
      <c r="N410" s="499"/>
      <c r="O410" s="499"/>
      <c r="P410" s="499"/>
      <c r="Q410" s="499"/>
      <c r="R410" s="499"/>
      <c r="S410" s="499"/>
      <c r="T410" s="499"/>
      <c r="U410" s="499">
        <f t="shared" si="18"/>
        <v>0</v>
      </c>
      <c r="V410" s="495">
        <f t="shared" si="19"/>
        <v>5</v>
      </c>
      <c r="W410" s="496"/>
      <c r="X410" s="496"/>
      <c r="Y410" s="496"/>
      <c r="Z410" s="502">
        <v>5</v>
      </c>
      <c r="AA410" s="496"/>
      <c r="AB410" s="496"/>
      <c r="AC410" s="496"/>
      <c r="AD410" s="496"/>
      <c r="AE410" s="496"/>
      <c r="AF410" s="498"/>
      <c r="AG410" s="499"/>
      <c r="AH410" s="499"/>
      <c r="AI410" s="499">
        <f t="shared" si="20"/>
        <v>0</v>
      </c>
      <c r="AJ410" s="324"/>
      <c r="AK410" s="316">
        <f>VLOOKUP(B410,'[1]BCDG-CG KT'!C$14:BC$962,53,0)</f>
        <v>0</v>
      </c>
      <c r="AL410" s="316"/>
      <c r="AM410" s="315"/>
      <c r="AN410" s="315"/>
      <c r="AO410" s="315"/>
      <c r="AP410" s="315"/>
      <c r="AQ410" s="315"/>
      <c r="AR410" s="315"/>
      <c r="AS410" s="315"/>
      <c r="AT410" s="315"/>
      <c r="AU410" s="315"/>
      <c r="AV410" s="315"/>
      <c r="AW410" s="315"/>
      <c r="AX410" s="315"/>
      <c r="AY410" s="315"/>
      <c r="AZ410" s="315"/>
      <c r="BA410" s="315"/>
      <c r="BB410" s="315"/>
      <c r="BC410" s="315"/>
      <c r="BD410" s="315"/>
    </row>
    <row r="411" spans="1:56" s="638" customFormat="1" ht="126" customHeight="1">
      <c r="A411" s="635">
        <v>404</v>
      </c>
      <c r="B411" s="499" t="s">
        <v>4752</v>
      </c>
      <c r="C411" s="499" t="s">
        <v>4753</v>
      </c>
      <c r="D411" s="499">
        <v>0</v>
      </c>
      <c r="E411" s="499"/>
      <c r="F411" s="324" t="s">
        <v>4754</v>
      </c>
      <c r="G411" s="324"/>
      <c r="H411" s="636">
        <v>0</v>
      </c>
      <c r="I411" s="635" t="s">
        <v>2594</v>
      </c>
      <c r="J411" s="635"/>
      <c r="K411" s="635"/>
      <c r="L411" s="637">
        <v>5</v>
      </c>
      <c r="M411" s="499"/>
      <c r="N411" s="499"/>
      <c r="O411" s="499"/>
      <c r="P411" s="499"/>
      <c r="Q411" s="499"/>
      <c r="R411" s="499"/>
      <c r="S411" s="499"/>
      <c r="T411" s="499"/>
      <c r="U411" s="499">
        <f t="shared" si="18"/>
        <v>0</v>
      </c>
      <c r="V411" s="495">
        <f t="shared" si="19"/>
        <v>5</v>
      </c>
      <c r="W411" s="496"/>
      <c r="X411" s="496"/>
      <c r="Y411" s="496"/>
      <c r="Z411" s="502">
        <v>5</v>
      </c>
      <c r="AA411" s="496"/>
      <c r="AB411" s="496"/>
      <c r="AC411" s="496"/>
      <c r="AD411" s="496"/>
      <c r="AE411" s="496"/>
      <c r="AF411" s="498"/>
      <c r="AG411" s="499"/>
      <c r="AH411" s="499"/>
      <c r="AI411" s="499">
        <f t="shared" si="20"/>
        <v>0</v>
      </c>
      <c r="AJ411" s="324"/>
      <c r="AK411" s="316">
        <f>VLOOKUP(B411,'[1]BCDG-CG KT'!C$14:BC$962,53,0)</f>
        <v>0</v>
      </c>
      <c r="AL411" s="316"/>
      <c r="AM411" s="315"/>
      <c r="AN411" s="315"/>
      <c r="AO411" s="315"/>
      <c r="AP411" s="315"/>
      <c r="AQ411" s="315"/>
      <c r="AR411" s="315"/>
      <c r="AS411" s="315"/>
      <c r="AT411" s="315"/>
      <c r="AU411" s="315"/>
      <c r="AV411" s="315"/>
      <c r="AW411" s="315"/>
      <c r="AX411" s="315"/>
      <c r="AY411" s="315"/>
      <c r="AZ411" s="315"/>
      <c r="BA411" s="315"/>
      <c r="BB411" s="315"/>
      <c r="BC411" s="315"/>
      <c r="BD411" s="315"/>
    </row>
    <row r="412" spans="1:56" s="638" customFormat="1" ht="126" customHeight="1">
      <c r="A412" s="635">
        <v>405</v>
      </c>
      <c r="B412" s="499" t="s">
        <v>4755</v>
      </c>
      <c r="C412" s="499" t="s">
        <v>4756</v>
      </c>
      <c r="D412" s="499">
        <v>0</v>
      </c>
      <c r="E412" s="499"/>
      <c r="F412" s="324" t="s">
        <v>4757</v>
      </c>
      <c r="G412" s="324"/>
      <c r="H412" s="636">
        <v>0</v>
      </c>
      <c r="I412" s="635" t="s">
        <v>2594</v>
      </c>
      <c r="J412" s="635"/>
      <c r="K412" s="635"/>
      <c r="L412" s="637">
        <v>5</v>
      </c>
      <c r="M412" s="499"/>
      <c r="N412" s="499"/>
      <c r="O412" s="499"/>
      <c r="P412" s="499"/>
      <c r="Q412" s="499"/>
      <c r="R412" s="499"/>
      <c r="S412" s="499"/>
      <c r="T412" s="499"/>
      <c r="U412" s="499">
        <f t="shared" si="18"/>
        <v>0</v>
      </c>
      <c r="V412" s="495">
        <f t="shared" si="19"/>
        <v>5</v>
      </c>
      <c r="W412" s="496"/>
      <c r="X412" s="496"/>
      <c r="Y412" s="496"/>
      <c r="Z412" s="502">
        <v>5</v>
      </c>
      <c r="AA412" s="496"/>
      <c r="AB412" s="496"/>
      <c r="AC412" s="496"/>
      <c r="AD412" s="496"/>
      <c r="AE412" s="496"/>
      <c r="AF412" s="498"/>
      <c r="AG412" s="499"/>
      <c r="AH412" s="499"/>
      <c r="AI412" s="499">
        <f t="shared" si="20"/>
        <v>0</v>
      </c>
      <c r="AJ412" s="324"/>
      <c r="AK412" s="316" t="str">
        <f>VLOOKUP(B412,'[1]BCDG-CG KT'!C$14:BC$962,53,0)</f>
        <v>Catalogue không đáp ứng HSMT</v>
      </c>
      <c r="AL412" s="316"/>
      <c r="AM412" s="315"/>
      <c r="AN412" s="315"/>
      <c r="AO412" s="315"/>
      <c r="AP412" s="315"/>
      <c r="AQ412" s="315"/>
      <c r="AR412" s="315"/>
      <c r="AS412" s="315"/>
      <c r="AT412" s="315"/>
      <c r="AU412" s="315"/>
      <c r="AV412" s="315"/>
      <c r="AW412" s="315"/>
      <c r="AX412" s="315"/>
      <c r="AY412" s="315"/>
      <c r="AZ412" s="315"/>
      <c r="BA412" s="315"/>
      <c r="BB412" s="315"/>
      <c r="BC412" s="315"/>
      <c r="BD412" s="315"/>
    </row>
    <row r="413" spans="1:56" s="638" customFormat="1" ht="126" customHeight="1">
      <c r="A413" s="635">
        <v>406</v>
      </c>
      <c r="B413" s="499" t="s">
        <v>4758</v>
      </c>
      <c r="C413" s="499" t="s">
        <v>4759</v>
      </c>
      <c r="D413" s="499">
        <v>0</v>
      </c>
      <c r="E413" s="499"/>
      <c r="F413" s="324" t="s">
        <v>4760</v>
      </c>
      <c r="G413" s="324"/>
      <c r="H413" s="636">
        <v>0</v>
      </c>
      <c r="I413" s="635" t="s">
        <v>2594</v>
      </c>
      <c r="J413" s="635"/>
      <c r="K413" s="635"/>
      <c r="L413" s="637">
        <v>2</v>
      </c>
      <c r="M413" s="499"/>
      <c r="N413" s="499"/>
      <c r="O413" s="499"/>
      <c r="P413" s="499"/>
      <c r="Q413" s="499"/>
      <c r="R413" s="499"/>
      <c r="S413" s="499"/>
      <c r="T413" s="499"/>
      <c r="U413" s="499">
        <f t="shared" si="18"/>
        <v>0</v>
      </c>
      <c r="V413" s="495">
        <f t="shared" si="19"/>
        <v>2</v>
      </c>
      <c r="W413" s="496"/>
      <c r="X413" s="496"/>
      <c r="Y413" s="496"/>
      <c r="Z413" s="502">
        <v>2</v>
      </c>
      <c r="AA413" s="496"/>
      <c r="AB413" s="496"/>
      <c r="AC413" s="496"/>
      <c r="AD413" s="496"/>
      <c r="AE413" s="496"/>
      <c r="AF413" s="498"/>
      <c r="AG413" s="499"/>
      <c r="AH413" s="499"/>
      <c r="AI413" s="499">
        <f t="shared" si="20"/>
        <v>0</v>
      </c>
      <c r="AJ413" s="324"/>
      <c r="AK413" s="316">
        <f>VLOOKUP(B413,'[1]BCDG-CG KT'!C$14:BC$962,53,0)</f>
        <v>0</v>
      </c>
      <c r="AL413" s="316"/>
      <c r="AM413" s="315"/>
      <c r="AN413" s="315"/>
      <c r="AO413" s="315"/>
      <c r="AP413" s="315"/>
      <c r="AQ413" s="315"/>
      <c r="AR413" s="315"/>
      <c r="AS413" s="315"/>
      <c r="AT413" s="315"/>
      <c r="AU413" s="315"/>
      <c r="AV413" s="315"/>
      <c r="AW413" s="315"/>
      <c r="AX413" s="315"/>
      <c r="AY413" s="315"/>
      <c r="AZ413" s="315"/>
      <c r="BA413" s="315"/>
      <c r="BB413" s="315"/>
      <c r="BC413" s="315"/>
      <c r="BD413" s="315"/>
    </row>
    <row r="414" spans="1:56" s="638" customFormat="1" ht="126" customHeight="1">
      <c r="A414" s="635">
        <v>407</v>
      </c>
      <c r="B414" s="499" t="s">
        <v>4761</v>
      </c>
      <c r="C414" s="499" t="s">
        <v>4762</v>
      </c>
      <c r="D414" s="499">
        <v>0</v>
      </c>
      <c r="E414" s="499"/>
      <c r="F414" s="324" t="s">
        <v>4763</v>
      </c>
      <c r="G414" s="324"/>
      <c r="H414" s="636">
        <v>0</v>
      </c>
      <c r="I414" s="635" t="s">
        <v>2594</v>
      </c>
      <c r="J414" s="635"/>
      <c r="K414" s="635"/>
      <c r="L414" s="637">
        <v>3</v>
      </c>
      <c r="M414" s="499"/>
      <c r="N414" s="499"/>
      <c r="O414" s="499"/>
      <c r="P414" s="499"/>
      <c r="Q414" s="499"/>
      <c r="R414" s="499"/>
      <c r="S414" s="499"/>
      <c r="T414" s="499"/>
      <c r="U414" s="499">
        <f t="shared" si="18"/>
        <v>0</v>
      </c>
      <c r="V414" s="495">
        <f t="shared" si="19"/>
        <v>3</v>
      </c>
      <c r="W414" s="496"/>
      <c r="X414" s="496"/>
      <c r="Y414" s="496"/>
      <c r="Z414" s="502">
        <v>3</v>
      </c>
      <c r="AA414" s="496"/>
      <c r="AB414" s="496"/>
      <c r="AC414" s="496"/>
      <c r="AD414" s="496"/>
      <c r="AE414" s="496"/>
      <c r="AF414" s="498"/>
      <c r="AG414" s="499"/>
      <c r="AH414" s="499"/>
      <c r="AI414" s="499">
        <f t="shared" si="20"/>
        <v>0</v>
      </c>
      <c r="AJ414" s="324"/>
      <c r="AK414" s="316">
        <f>VLOOKUP(B414,'[1]BCDG-CG KT'!C$14:BC$962,53,0)</f>
        <v>0</v>
      </c>
      <c r="AL414" s="316"/>
      <c r="AM414" s="315"/>
      <c r="AN414" s="315"/>
      <c r="AO414" s="315"/>
      <c r="AP414" s="315"/>
      <c r="AQ414" s="315"/>
      <c r="AR414" s="315"/>
      <c r="AS414" s="315"/>
      <c r="AT414" s="315"/>
      <c r="AU414" s="315"/>
      <c r="AV414" s="315"/>
      <c r="AW414" s="315"/>
      <c r="AX414" s="315"/>
      <c r="AY414" s="315"/>
      <c r="AZ414" s="315"/>
      <c r="BA414" s="315"/>
      <c r="BB414" s="315"/>
      <c r="BC414" s="315"/>
      <c r="BD414" s="315"/>
    </row>
    <row r="415" spans="1:56" s="638" customFormat="1" ht="126" customHeight="1">
      <c r="A415" s="635">
        <v>408</v>
      </c>
      <c r="B415" s="499" t="s">
        <v>4764</v>
      </c>
      <c r="C415" s="499" t="s">
        <v>4765</v>
      </c>
      <c r="D415" s="499">
        <v>0</v>
      </c>
      <c r="E415" s="499"/>
      <c r="F415" s="324" t="s">
        <v>4766</v>
      </c>
      <c r="G415" s="324"/>
      <c r="H415" s="636">
        <v>0</v>
      </c>
      <c r="I415" s="635" t="s">
        <v>84</v>
      </c>
      <c r="J415" s="635"/>
      <c r="K415" s="635"/>
      <c r="L415" s="637">
        <v>50</v>
      </c>
      <c r="M415" s="499"/>
      <c r="N415" s="499"/>
      <c r="O415" s="499"/>
      <c r="P415" s="499"/>
      <c r="Q415" s="499"/>
      <c r="R415" s="499"/>
      <c r="S415" s="499"/>
      <c r="T415" s="499"/>
      <c r="U415" s="499">
        <f t="shared" si="18"/>
        <v>0</v>
      </c>
      <c r="V415" s="495">
        <f t="shared" si="19"/>
        <v>50</v>
      </c>
      <c r="W415" s="496"/>
      <c r="X415" s="496"/>
      <c r="Y415" s="496"/>
      <c r="Z415" s="502">
        <v>50</v>
      </c>
      <c r="AA415" s="496"/>
      <c r="AB415" s="496"/>
      <c r="AC415" s="496"/>
      <c r="AD415" s="496"/>
      <c r="AE415" s="496"/>
      <c r="AF415" s="498"/>
      <c r="AG415" s="499"/>
      <c r="AH415" s="499"/>
      <c r="AI415" s="499">
        <f t="shared" si="20"/>
        <v>0</v>
      </c>
      <c r="AJ415" s="324"/>
      <c r="AK415" s="316" t="str">
        <f>VLOOKUP(B415,'[1]BCDG-CG KT'!C$14:BC$962,53,0)</f>
        <v>Không đáp ứng yêu cầu kỹ thuật của E-HSMT:" Rộng 10.5mm; dày 3.2mm".</v>
      </c>
      <c r="AL415" s="316"/>
      <c r="AM415" s="315"/>
      <c r="AN415" s="315"/>
      <c r="AO415" s="315"/>
      <c r="AP415" s="315"/>
      <c r="AQ415" s="315"/>
      <c r="AR415" s="315"/>
      <c r="AS415" s="315"/>
      <c r="AT415" s="315"/>
      <c r="AU415" s="315"/>
      <c r="AV415" s="315"/>
      <c r="AW415" s="315"/>
      <c r="AX415" s="315"/>
      <c r="AY415" s="315"/>
      <c r="AZ415" s="315"/>
      <c r="BA415" s="315"/>
      <c r="BB415" s="315"/>
      <c r="BC415" s="315"/>
      <c r="BD415" s="315"/>
    </row>
    <row r="416" spans="1:56" s="638" customFormat="1" ht="126" customHeight="1">
      <c r="A416" s="635">
        <v>409</v>
      </c>
      <c r="B416" s="499" t="s">
        <v>4767</v>
      </c>
      <c r="C416" s="499" t="s">
        <v>4768</v>
      </c>
      <c r="D416" s="499">
        <v>0</v>
      </c>
      <c r="E416" s="499"/>
      <c r="F416" s="324" t="s">
        <v>4769</v>
      </c>
      <c r="G416" s="324"/>
      <c r="H416" s="636">
        <v>0</v>
      </c>
      <c r="I416" s="635" t="s">
        <v>84</v>
      </c>
      <c r="J416" s="635"/>
      <c r="K416" s="635"/>
      <c r="L416" s="637">
        <v>30</v>
      </c>
      <c r="M416" s="499"/>
      <c r="N416" s="499"/>
      <c r="O416" s="499"/>
      <c r="P416" s="499"/>
      <c r="Q416" s="499"/>
      <c r="R416" s="499"/>
      <c r="S416" s="499"/>
      <c r="T416" s="499"/>
      <c r="U416" s="499">
        <f t="shared" si="18"/>
        <v>0</v>
      </c>
      <c r="V416" s="495">
        <f t="shared" si="19"/>
        <v>30</v>
      </c>
      <c r="W416" s="496"/>
      <c r="X416" s="496"/>
      <c r="Y416" s="496"/>
      <c r="Z416" s="502">
        <v>30</v>
      </c>
      <c r="AA416" s="496"/>
      <c r="AB416" s="496"/>
      <c r="AC416" s="496"/>
      <c r="AD416" s="496"/>
      <c r="AE416" s="496"/>
      <c r="AF416" s="498"/>
      <c r="AG416" s="499"/>
      <c r="AH416" s="499"/>
      <c r="AI416" s="499">
        <f t="shared" si="20"/>
        <v>0</v>
      </c>
      <c r="AJ416" s="324"/>
      <c r="AK416" s="316" t="str">
        <f>VLOOKUP(B416,'[1]BCDG-CG KT'!C$14:BC$962,53,0)</f>
        <v>Không đạt do khác chất liệu HSMT</v>
      </c>
      <c r="AL416" s="316"/>
      <c r="AM416" s="315"/>
      <c r="AN416" s="315"/>
      <c r="AO416" s="315"/>
      <c r="AP416" s="315"/>
      <c r="AQ416" s="315"/>
      <c r="AR416" s="315"/>
      <c r="AS416" s="315"/>
      <c r="AT416" s="315"/>
      <c r="AU416" s="315"/>
      <c r="AV416" s="315"/>
      <c r="AW416" s="315"/>
      <c r="AX416" s="315"/>
      <c r="AY416" s="315"/>
      <c r="AZ416" s="315"/>
      <c r="BA416" s="315"/>
      <c r="BB416" s="315"/>
      <c r="BC416" s="315"/>
      <c r="BD416" s="315"/>
    </row>
    <row r="417" spans="1:56" s="638" customFormat="1" ht="126" customHeight="1">
      <c r="A417" s="635">
        <v>410</v>
      </c>
      <c r="B417" s="499" t="s">
        <v>4770</v>
      </c>
      <c r="C417" s="499" t="s">
        <v>4771</v>
      </c>
      <c r="D417" s="499">
        <v>0</v>
      </c>
      <c r="E417" s="499"/>
      <c r="F417" s="324" t="s">
        <v>4772</v>
      </c>
      <c r="G417" s="324"/>
      <c r="H417" s="636">
        <v>0</v>
      </c>
      <c r="I417" s="635" t="s">
        <v>84</v>
      </c>
      <c r="J417" s="635"/>
      <c r="K417" s="635"/>
      <c r="L417" s="637">
        <v>5</v>
      </c>
      <c r="M417" s="499"/>
      <c r="N417" s="499"/>
      <c r="O417" s="499"/>
      <c r="P417" s="499"/>
      <c r="Q417" s="499"/>
      <c r="R417" s="499"/>
      <c r="S417" s="499"/>
      <c r="T417" s="499"/>
      <c r="U417" s="499">
        <f t="shared" si="18"/>
        <v>0</v>
      </c>
      <c r="V417" s="495">
        <f t="shared" si="19"/>
        <v>5</v>
      </c>
      <c r="W417" s="496"/>
      <c r="X417" s="496"/>
      <c r="Y417" s="496"/>
      <c r="Z417" s="502">
        <v>5</v>
      </c>
      <c r="AA417" s="496"/>
      <c r="AB417" s="496"/>
      <c r="AC417" s="496"/>
      <c r="AD417" s="496"/>
      <c r="AE417" s="496"/>
      <c r="AF417" s="498"/>
      <c r="AG417" s="499"/>
      <c r="AH417" s="499"/>
      <c r="AI417" s="499">
        <f t="shared" si="20"/>
        <v>0</v>
      </c>
      <c r="AJ417" s="324"/>
      <c r="AK417" s="316">
        <f>VLOOKUP(B417,'[1]BCDG-CG KT'!C$14:BC$962,53,0)</f>
        <v>0</v>
      </c>
      <c r="AL417" s="316"/>
      <c r="AM417" s="315"/>
      <c r="AN417" s="315"/>
      <c r="AO417" s="315"/>
      <c r="AP417" s="315"/>
      <c r="AQ417" s="315"/>
      <c r="AR417" s="315"/>
      <c r="AS417" s="315"/>
      <c r="AT417" s="315"/>
      <c r="AU417" s="315"/>
      <c r="AV417" s="315"/>
      <c r="AW417" s="315"/>
      <c r="AX417" s="315"/>
      <c r="AY417" s="315"/>
      <c r="AZ417" s="315"/>
      <c r="BA417" s="315"/>
      <c r="BB417" s="315"/>
      <c r="BC417" s="315"/>
      <c r="BD417" s="315"/>
    </row>
    <row r="418" spans="1:56" s="638" customFormat="1" ht="126" customHeight="1">
      <c r="A418" s="635">
        <v>411</v>
      </c>
      <c r="B418" s="499" t="s">
        <v>4773</v>
      </c>
      <c r="C418" s="499" t="s">
        <v>4774</v>
      </c>
      <c r="D418" s="499">
        <v>0</v>
      </c>
      <c r="E418" s="499"/>
      <c r="F418" s="324" t="s">
        <v>4775</v>
      </c>
      <c r="G418" s="324"/>
      <c r="H418" s="636">
        <v>0</v>
      </c>
      <c r="I418" s="635" t="s">
        <v>84</v>
      </c>
      <c r="J418" s="635"/>
      <c r="K418" s="635"/>
      <c r="L418" s="637">
        <v>20</v>
      </c>
      <c r="M418" s="499"/>
      <c r="N418" s="499"/>
      <c r="O418" s="499"/>
      <c r="P418" s="499"/>
      <c r="Q418" s="499"/>
      <c r="R418" s="499"/>
      <c r="S418" s="499"/>
      <c r="T418" s="499"/>
      <c r="U418" s="499">
        <f t="shared" si="18"/>
        <v>0</v>
      </c>
      <c r="V418" s="495">
        <f t="shared" si="19"/>
        <v>20</v>
      </c>
      <c r="W418" s="496"/>
      <c r="X418" s="496"/>
      <c r="Y418" s="496"/>
      <c r="Z418" s="502">
        <v>20</v>
      </c>
      <c r="AA418" s="496"/>
      <c r="AB418" s="496"/>
      <c r="AC418" s="496"/>
      <c r="AD418" s="496"/>
      <c r="AE418" s="496"/>
      <c r="AF418" s="498"/>
      <c r="AG418" s="499"/>
      <c r="AH418" s="499"/>
      <c r="AI418" s="499">
        <f t="shared" si="20"/>
        <v>0</v>
      </c>
      <c r="AJ418" s="324"/>
      <c r="AK418" s="316" t="str">
        <f>VLOOKUP(B418,'[1]BCDG-CG KT'!C$14:BC$962,53,0)</f>
        <v>HSMT: Yêu cầu rông 8.25mm
HSDT: rộng 10.3 mm</v>
      </c>
      <c r="AL418" s="316"/>
      <c r="AM418" s="315"/>
      <c r="AN418" s="315"/>
      <c r="AO418" s="315"/>
      <c r="AP418" s="315"/>
      <c r="AQ418" s="315"/>
      <c r="AR418" s="315"/>
      <c r="AS418" s="315"/>
      <c r="AT418" s="315"/>
      <c r="AU418" s="315"/>
      <c r="AV418" s="315"/>
      <c r="AW418" s="315"/>
      <c r="AX418" s="315"/>
      <c r="AY418" s="315"/>
      <c r="AZ418" s="315"/>
      <c r="BA418" s="315"/>
      <c r="BB418" s="315"/>
      <c r="BC418" s="315"/>
      <c r="BD418" s="315"/>
    </row>
    <row r="419" spans="1:56" s="638" customFormat="1" ht="126" customHeight="1">
      <c r="A419" s="635">
        <v>412</v>
      </c>
      <c r="B419" s="499" t="s">
        <v>4776</v>
      </c>
      <c r="C419" s="499" t="s">
        <v>4777</v>
      </c>
      <c r="D419" s="499">
        <v>0</v>
      </c>
      <c r="E419" s="499"/>
      <c r="F419" s="324" t="s">
        <v>4778</v>
      </c>
      <c r="G419" s="324"/>
      <c r="H419" s="636">
        <v>0</v>
      </c>
      <c r="I419" s="635" t="s">
        <v>84</v>
      </c>
      <c r="J419" s="635"/>
      <c r="K419" s="635"/>
      <c r="L419" s="637">
        <v>10</v>
      </c>
      <c r="M419" s="499"/>
      <c r="N419" s="499"/>
      <c r="O419" s="499"/>
      <c r="P419" s="499"/>
      <c r="Q419" s="499"/>
      <c r="R419" s="499"/>
      <c r="S419" s="499"/>
      <c r="T419" s="499"/>
      <c r="U419" s="499">
        <f t="shared" si="18"/>
        <v>0</v>
      </c>
      <c r="V419" s="495">
        <f t="shared" si="19"/>
        <v>10</v>
      </c>
      <c r="W419" s="496"/>
      <c r="X419" s="496"/>
      <c r="Y419" s="496"/>
      <c r="Z419" s="502">
        <v>10</v>
      </c>
      <c r="AA419" s="496"/>
      <c r="AB419" s="496"/>
      <c r="AC419" s="496"/>
      <c r="AD419" s="496"/>
      <c r="AE419" s="496"/>
      <c r="AF419" s="498"/>
      <c r="AG419" s="499"/>
      <c r="AH419" s="499"/>
      <c r="AI419" s="499">
        <f t="shared" si="20"/>
        <v>0</v>
      </c>
      <c r="AJ419" s="324"/>
      <c r="AK419" s="316" t="str">
        <f>VLOOKUP(B419,'[1]BCDG-CG KT'!C$14:BC$962,53,0)</f>
        <v>Không đáp ứng yêu cầu kỹ thuật của E-HSMT" Rộng 10.5mm; dày 3mm".</v>
      </c>
      <c r="AL419" s="316"/>
      <c r="AM419" s="315"/>
      <c r="AN419" s="315"/>
      <c r="AO419" s="315"/>
      <c r="AP419" s="315"/>
      <c r="AQ419" s="315"/>
      <c r="AR419" s="315"/>
      <c r="AS419" s="315"/>
      <c r="AT419" s="315"/>
      <c r="AU419" s="315"/>
      <c r="AV419" s="315"/>
      <c r="AW419" s="315"/>
      <c r="AX419" s="315"/>
      <c r="AY419" s="315"/>
      <c r="AZ419" s="315"/>
      <c r="BA419" s="315"/>
      <c r="BB419" s="315"/>
      <c r="BC419" s="315"/>
      <c r="BD419" s="315"/>
    </row>
    <row r="420" spans="1:56" s="638" customFormat="1" ht="126" customHeight="1">
      <c r="A420" s="635">
        <v>413</v>
      </c>
      <c r="B420" s="499" t="s">
        <v>4779</v>
      </c>
      <c r="C420" s="499" t="s">
        <v>4780</v>
      </c>
      <c r="D420" s="499">
        <v>0</v>
      </c>
      <c r="E420" s="499"/>
      <c r="F420" s="324" t="s">
        <v>4781</v>
      </c>
      <c r="G420" s="324"/>
      <c r="H420" s="636">
        <v>0</v>
      </c>
      <c r="I420" s="635" t="s">
        <v>84</v>
      </c>
      <c r="J420" s="635"/>
      <c r="K420" s="635"/>
      <c r="L420" s="637">
        <v>10</v>
      </c>
      <c r="M420" s="499"/>
      <c r="N420" s="499"/>
      <c r="O420" s="499"/>
      <c r="P420" s="499"/>
      <c r="Q420" s="499"/>
      <c r="R420" s="499"/>
      <c r="S420" s="499"/>
      <c r="T420" s="499"/>
      <c r="U420" s="499">
        <f t="shared" si="18"/>
        <v>0</v>
      </c>
      <c r="V420" s="495">
        <f t="shared" si="19"/>
        <v>10</v>
      </c>
      <c r="W420" s="496"/>
      <c r="X420" s="496"/>
      <c r="Y420" s="496"/>
      <c r="Z420" s="502">
        <v>10</v>
      </c>
      <c r="AA420" s="496"/>
      <c r="AB420" s="496"/>
      <c r="AC420" s="496"/>
      <c r="AD420" s="496"/>
      <c r="AE420" s="496"/>
      <c r="AF420" s="498"/>
      <c r="AG420" s="499"/>
      <c r="AH420" s="499"/>
      <c r="AI420" s="499">
        <f t="shared" si="20"/>
        <v>0</v>
      </c>
      <c r="AJ420" s="324"/>
      <c r="AK420" s="316" t="str">
        <f>VLOOKUP(B420,'[1]BCDG-CG KT'!C$14:BC$962,53,0)</f>
        <v>HSMT: yêu cầu rộng 4.9mm
HSDT: Rộng 4.5mm</v>
      </c>
      <c r="AL420" s="316"/>
      <c r="AM420" s="315"/>
      <c r="AN420" s="315"/>
      <c r="AO420" s="315"/>
      <c r="AP420" s="315"/>
      <c r="AQ420" s="315"/>
      <c r="AR420" s="315"/>
      <c r="AS420" s="315"/>
      <c r="AT420" s="315"/>
      <c r="AU420" s="315"/>
      <c r="AV420" s="315"/>
      <c r="AW420" s="315"/>
      <c r="AX420" s="315"/>
      <c r="AY420" s="315"/>
      <c r="AZ420" s="315"/>
      <c r="BA420" s="315"/>
      <c r="BB420" s="315"/>
      <c r="BC420" s="315"/>
      <c r="BD420" s="315"/>
    </row>
    <row r="421" spans="1:56" s="638" customFormat="1" ht="126" customHeight="1">
      <c r="A421" s="635">
        <v>414</v>
      </c>
      <c r="B421" s="499" t="s">
        <v>4782</v>
      </c>
      <c r="C421" s="499" t="s">
        <v>4783</v>
      </c>
      <c r="D421" s="499">
        <v>0</v>
      </c>
      <c r="E421" s="499"/>
      <c r="F421" s="324" t="s">
        <v>4784</v>
      </c>
      <c r="G421" s="324"/>
      <c r="H421" s="636">
        <v>0</v>
      </c>
      <c r="I421" s="635" t="s">
        <v>84</v>
      </c>
      <c r="J421" s="635"/>
      <c r="K421" s="635"/>
      <c r="L421" s="637">
        <v>10</v>
      </c>
      <c r="M421" s="499"/>
      <c r="N421" s="499"/>
      <c r="O421" s="499"/>
      <c r="P421" s="499"/>
      <c r="Q421" s="499"/>
      <c r="R421" s="499"/>
      <c r="S421" s="499"/>
      <c r="T421" s="499"/>
      <c r="U421" s="499">
        <f t="shared" si="18"/>
        <v>0</v>
      </c>
      <c r="V421" s="495">
        <f t="shared" si="19"/>
        <v>10</v>
      </c>
      <c r="W421" s="496"/>
      <c r="X421" s="496"/>
      <c r="Y421" s="496"/>
      <c r="Z421" s="502">
        <v>10</v>
      </c>
      <c r="AA421" s="496"/>
      <c r="AB421" s="496"/>
      <c r="AC421" s="496"/>
      <c r="AD421" s="496"/>
      <c r="AE421" s="496"/>
      <c r="AF421" s="498"/>
      <c r="AG421" s="499"/>
      <c r="AH421" s="499"/>
      <c r="AI421" s="499">
        <f t="shared" si="20"/>
        <v>0</v>
      </c>
      <c r="AJ421" s="324"/>
      <c r="AK421" s="316">
        <f>VLOOKUP(B421,'[1]BCDG-CG KT'!C$14:BC$962,53,0)</f>
        <v>0</v>
      </c>
      <c r="AL421" s="316"/>
      <c r="AM421" s="315"/>
      <c r="AN421" s="315"/>
      <c r="AO421" s="315"/>
      <c r="AP421" s="315"/>
      <c r="AQ421" s="315"/>
      <c r="AR421" s="315"/>
      <c r="AS421" s="315"/>
      <c r="AT421" s="315"/>
      <c r="AU421" s="315"/>
      <c r="AV421" s="315"/>
      <c r="AW421" s="315"/>
      <c r="AX421" s="315"/>
      <c r="AY421" s="315"/>
      <c r="AZ421" s="315"/>
      <c r="BA421" s="315"/>
      <c r="BB421" s="315"/>
      <c r="BC421" s="315"/>
      <c r="BD421" s="315"/>
    </row>
    <row r="422" spans="1:56" s="638" customFormat="1" ht="126" customHeight="1">
      <c r="A422" s="635">
        <v>415</v>
      </c>
      <c r="B422" s="499" t="s">
        <v>4785</v>
      </c>
      <c r="C422" s="499" t="s">
        <v>4786</v>
      </c>
      <c r="D422" s="499">
        <v>0</v>
      </c>
      <c r="E422" s="499"/>
      <c r="F422" s="324" t="s">
        <v>4787</v>
      </c>
      <c r="G422" s="324"/>
      <c r="H422" s="636">
        <v>0</v>
      </c>
      <c r="I422" s="635" t="s">
        <v>84</v>
      </c>
      <c r="J422" s="635"/>
      <c r="K422" s="635"/>
      <c r="L422" s="637">
        <v>20</v>
      </c>
      <c r="M422" s="499"/>
      <c r="N422" s="499"/>
      <c r="O422" s="499"/>
      <c r="P422" s="499"/>
      <c r="Q422" s="499"/>
      <c r="R422" s="499"/>
      <c r="S422" s="499"/>
      <c r="T422" s="499"/>
      <c r="U422" s="499">
        <f t="shared" si="18"/>
        <v>0</v>
      </c>
      <c r="V422" s="495">
        <f t="shared" si="19"/>
        <v>20</v>
      </c>
      <c r="W422" s="496"/>
      <c r="X422" s="496"/>
      <c r="Y422" s="496"/>
      <c r="Z422" s="502">
        <v>20</v>
      </c>
      <c r="AA422" s="496"/>
      <c r="AB422" s="496"/>
      <c r="AC422" s="496"/>
      <c r="AD422" s="496"/>
      <c r="AE422" s="496"/>
      <c r="AF422" s="498"/>
      <c r="AG422" s="499"/>
      <c r="AH422" s="499"/>
      <c r="AI422" s="499">
        <f t="shared" si="20"/>
        <v>0</v>
      </c>
      <c r="AJ422" s="324"/>
      <c r="AK422" s="316">
        <f>VLOOKUP(B422,'[1]BCDG-CG KT'!C$14:BC$962,53,0)</f>
        <v>0</v>
      </c>
      <c r="AL422" s="316"/>
      <c r="AM422" s="315"/>
      <c r="AN422" s="315"/>
      <c r="AO422" s="315"/>
      <c r="AP422" s="315"/>
      <c r="AQ422" s="315"/>
      <c r="AR422" s="315"/>
      <c r="AS422" s="315"/>
      <c r="AT422" s="315"/>
      <c r="AU422" s="315"/>
      <c r="AV422" s="315"/>
      <c r="AW422" s="315"/>
      <c r="AX422" s="315"/>
      <c r="AY422" s="315"/>
      <c r="AZ422" s="315"/>
      <c r="BA422" s="315"/>
      <c r="BB422" s="315"/>
      <c r="BC422" s="315"/>
      <c r="BD422" s="315"/>
    </row>
    <row r="423" spans="1:56" s="638" customFormat="1" ht="126" customHeight="1">
      <c r="A423" s="635">
        <v>416</v>
      </c>
      <c r="B423" s="499" t="s">
        <v>4788</v>
      </c>
      <c r="C423" s="499" t="s">
        <v>4789</v>
      </c>
      <c r="D423" s="499">
        <v>0</v>
      </c>
      <c r="E423" s="499"/>
      <c r="F423" s="324" t="s">
        <v>4790</v>
      </c>
      <c r="G423" s="324"/>
      <c r="H423" s="636">
        <v>0</v>
      </c>
      <c r="I423" s="635" t="s">
        <v>84</v>
      </c>
      <c r="J423" s="635"/>
      <c r="K423" s="635"/>
      <c r="L423" s="637">
        <v>10</v>
      </c>
      <c r="M423" s="499">
        <v>30</v>
      </c>
      <c r="N423" s="499"/>
      <c r="O423" s="499"/>
      <c r="P423" s="499"/>
      <c r="Q423" s="499"/>
      <c r="R423" s="499"/>
      <c r="S423" s="499"/>
      <c r="T423" s="499"/>
      <c r="U423" s="499">
        <f t="shared" si="18"/>
        <v>0</v>
      </c>
      <c r="V423" s="495">
        <f t="shared" si="19"/>
        <v>10</v>
      </c>
      <c r="W423" s="496"/>
      <c r="X423" s="496"/>
      <c r="Y423" s="496"/>
      <c r="Z423" s="502">
        <v>10</v>
      </c>
      <c r="AA423" s="496"/>
      <c r="AB423" s="496"/>
      <c r="AC423" s="496"/>
      <c r="AD423" s="496"/>
      <c r="AE423" s="496"/>
      <c r="AF423" s="498"/>
      <c r="AG423" s="499"/>
      <c r="AH423" s="499"/>
      <c r="AI423" s="499">
        <f t="shared" si="20"/>
        <v>0</v>
      </c>
      <c r="AJ423" s="324"/>
      <c r="AK423" s="316">
        <f>VLOOKUP(B423,'[1]BCDG-CG KT'!C$14:BC$962,53,0)</f>
        <v>0</v>
      </c>
      <c r="AL423" s="316"/>
      <c r="AM423" s="315"/>
      <c r="AN423" s="315"/>
      <c r="AO423" s="315"/>
      <c r="AP423" s="315"/>
      <c r="AQ423" s="315"/>
      <c r="AR423" s="315"/>
      <c r="AS423" s="315"/>
      <c r="AT423" s="315"/>
      <c r="AU423" s="315"/>
      <c r="AV423" s="315"/>
      <c r="AW423" s="315"/>
      <c r="AX423" s="315"/>
      <c r="AY423" s="315"/>
      <c r="AZ423" s="315"/>
      <c r="BA423" s="315"/>
      <c r="BB423" s="315"/>
      <c r="BC423" s="315"/>
      <c r="BD423" s="315"/>
    </row>
    <row r="424" spans="1:56" s="638" customFormat="1" ht="126" customHeight="1">
      <c r="A424" s="635">
        <v>417</v>
      </c>
      <c r="B424" s="499" t="s">
        <v>4791</v>
      </c>
      <c r="C424" s="499" t="s">
        <v>4792</v>
      </c>
      <c r="D424" s="499">
        <v>0</v>
      </c>
      <c r="E424" s="499"/>
      <c r="F424" s="324" t="s">
        <v>4793</v>
      </c>
      <c r="G424" s="324"/>
      <c r="H424" s="636">
        <v>0</v>
      </c>
      <c r="I424" s="635" t="s">
        <v>84</v>
      </c>
      <c r="J424" s="635"/>
      <c r="K424" s="635"/>
      <c r="L424" s="637">
        <v>30</v>
      </c>
      <c r="M424" s="499">
        <v>40</v>
      </c>
      <c r="N424" s="499"/>
      <c r="O424" s="499"/>
      <c r="P424" s="499"/>
      <c r="Q424" s="499"/>
      <c r="R424" s="499"/>
      <c r="S424" s="499"/>
      <c r="T424" s="499"/>
      <c r="U424" s="499">
        <f t="shared" si="18"/>
        <v>0</v>
      </c>
      <c r="V424" s="495">
        <f t="shared" si="19"/>
        <v>30</v>
      </c>
      <c r="W424" s="496"/>
      <c r="X424" s="496"/>
      <c r="Y424" s="496"/>
      <c r="Z424" s="502">
        <v>30</v>
      </c>
      <c r="AA424" s="496"/>
      <c r="AB424" s="496"/>
      <c r="AC424" s="496"/>
      <c r="AD424" s="496"/>
      <c r="AE424" s="496"/>
      <c r="AF424" s="498"/>
      <c r="AG424" s="499"/>
      <c r="AH424" s="499"/>
      <c r="AI424" s="499">
        <f t="shared" si="20"/>
        <v>0</v>
      </c>
      <c r="AJ424" s="324"/>
      <c r="AK424" s="316">
        <f>VLOOKUP(B424,'[1]BCDG-CG KT'!C$14:BC$962,53,0)</f>
        <v>0</v>
      </c>
      <c r="AL424" s="316"/>
      <c r="AM424" s="315"/>
      <c r="AN424" s="315"/>
      <c r="AO424" s="315"/>
      <c r="AP424" s="315"/>
      <c r="AQ424" s="315"/>
      <c r="AR424" s="315"/>
      <c r="AS424" s="315"/>
      <c r="AT424" s="315"/>
      <c r="AU424" s="315"/>
      <c r="AV424" s="315"/>
      <c r="AW424" s="315"/>
      <c r="AX424" s="315"/>
      <c r="AY424" s="315"/>
      <c r="AZ424" s="315"/>
      <c r="BA424" s="315"/>
      <c r="BB424" s="315"/>
      <c r="BC424" s="315"/>
      <c r="BD424" s="315"/>
    </row>
    <row r="425" spans="1:56" s="638" customFormat="1" ht="126" customHeight="1">
      <c r="A425" s="635">
        <v>418</v>
      </c>
      <c r="B425" s="499" t="s">
        <v>4794</v>
      </c>
      <c r="C425" s="499" t="s">
        <v>4795</v>
      </c>
      <c r="D425" s="499">
        <v>0</v>
      </c>
      <c r="E425" s="499"/>
      <c r="F425" s="324" t="s">
        <v>4796</v>
      </c>
      <c r="G425" s="324"/>
      <c r="H425" s="636" t="s">
        <v>4797</v>
      </c>
      <c r="I425" s="635" t="s">
        <v>84</v>
      </c>
      <c r="J425" s="635"/>
      <c r="K425" s="635"/>
      <c r="L425" s="637">
        <v>200</v>
      </c>
      <c r="M425" s="499"/>
      <c r="N425" s="499"/>
      <c r="O425" s="499"/>
      <c r="P425" s="499"/>
      <c r="Q425" s="499"/>
      <c r="R425" s="499"/>
      <c r="S425" s="499"/>
      <c r="T425" s="499"/>
      <c r="U425" s="499">
        <f t="shared" si="18"/>
        <v>0</v>
      </c>
      <c r="V425" s="495">
        <f t="shared" si="19"/>
        <v>200</v>
      </c>
      <c r="W425" s="496"/>
      <c r="X425" s="496"/>
      <c r="Y425" s="496"/>
      <c r="Z425" s="502">
        <v>200</v>
      </c>
      <c r="AA425" s="496"/>
      <c r="AB425" s="496"/>
      <c r="AC425" s="496"/>
      <c r="AD425" s="496"/>
      <c r="AE425" s="496"/>
      <c r="AF425" s="498"/>
      <c r="AG425" s="499"/>
      <c r="AH425" s="499"/>
      <c r="AI425" s="499">
        <f t="shared" si="20"/>
        <v>0</v>
      </c>
      <c r="AJ425" s="324"/>
      <c r="AK425" s="316">
        <f>VLOOKUP(B425,'[1]BCDG-CG KT'!C$14:BC$962,53,0)</f>
        <v>0</v>
      </c>
      <c r="AL425" s="316"/>
      <c r="AM425" s="315"/>
      <c r="AN425" s="315"/>
      <c r="AO425" s="315"/>
      <c r="AP425" s="315"/>
      <c r="AQ425" s="315"/>
      <c r="AR425" s="315"/>
      <c r="AS425" s="315"/>
      <c r="AT425" s="315"/>
      <c r="AU425" s="315"/>
      <c r="AV425" s="315"/>
      <c r="AW425" s="315"/>
      <c r="AX425" s="315"/>
      <c r="AY425" s="315"/>
      <c r="AZ425" s="315"/>
      <c r="BA425" s="315"/>
      <c r="BB425" s="315"/>
      <c r="BC425" s="315"/>
      <c r="BD425" s="315"/>
    </row>
    <row r="426" spans="1:56" s="638" customFormat="1" ht="126" customHeight="1">
      <c r="A426" s="635">
        <v>419</v>
      </c>
      <c r="B426" s="499" t="s">
        <v>4798</v>
      </c>
      <c r="C426" s="499" t="s">
        <v>4151</v>
      </c>
      <c r="D426" s="499">
        <v>0</v>
      </c>
      <c r="E426" s="499"/>
      <c r="F426" s="324" t="s">
        <v>4799</v>
      </c>
      <c r="G426" s="324"/>
      <c r="H426" s="636" t="s">
        <v>4797</v>
      </c>
      <c r="I426" s="635" t="s">
        <v>84</v>
      </c>
      <c r="J426" s="635"/>
      <c r="K426" s="635"/>
      <c r="L426" s="637">
        <v>300</v>
      </c>
      <c r="M426" s="499"/>
      <c r="N426" s="499"/>
      <c r="O426" s="499"/>
      <c r="P426" s="499"/>
      <c r="Q426" s="499"/>
      <c r="R426" s="499"/>
      <c r="S426" s="499"/>
      <c r="T426" s="499"/>
      <c r="U426" s="499">
        <f t="shared" si="18"/>
        <v>0</v>
      </c>
      <c r="V426" s="495">
        <f t="shared" si="19"/>
        <v>300</v>
      </c>
      <c r="W426" s="496"/>
      <c r="X426" s="496"/>
      <c r="Y426" s="496"/>
      <c r="Z426" s="502">
        <v>300</v>
      </c>
      <c r="AA426" s="496"/>
      <c r="AB426" s="496"/>
      <c r="AC426" s="496"/>
      <c r="AD426" s="496"/>
      <c r="AE426" s="496"/>
      <c r="AF426" s="498"/>
      <c r="AG426" s="499"/>
      <c r="AH426" s="499"/>
      <c r="AI426" s="499">
        <f t="shared" si="20"/>
        <v>0</v>
      </c>
      <c r="AJ426" s="324"/>
      <c r="AK426" s="316">
        <f>VLOOKUP(B426,'[1]BCDG-CG KT'!C$14:BC$962,53,0)</f>
        <v>0</v>
      </c>
      <c r="AL426" s="316"/>
      <c r="AM426" s="315"/>
      <c r="AN426" s="315"/>
      <c r="AO426" s="315"/>
      <c r="AP426" s="315"/>
      <c r="AQ426" s="315"/>
      <c r="AR426" s="315"/>
      <c r="AS426" s="315"/>
      <c r="AT426" s="315"/>
      <c r="AU426" s="315"/>
      <c r="AV426" s="315"/>
      <c r="AW426" s="315"/>
      <c r="AX426" s="315"/>
      <c r="AY426" s="315"/>
      <c r="AZ426" s="315"/>
      <c r="BA426" s="315"/>
      <c r="BB426" s="315"/>
      <c r="BC426" s="315"/>
      <c r="BD426" s="315"/>
    </row>
    <row r="427" spans="1:56" s="638" customFormat="1" ht="126" customHeight="1">
      <c r="A427" s="635">
        <v>420</v>
      </c>
      <c r="B427" s="499" t="s">
        <v>4800</v>
      </c>
      <c r="C427" s="499" t="s">
        <v>4154</v>
      </c>
      <c r="D427" s="499">
        <v>0</v>
      </c>
      <c r="E427" s="499"/>
      <c r="F427" s="324" t="s">
        <v>4801</v>
      </c>
      <c r="G427" s="324"/>
      <c r="H427" s="636" t="s">
        <v>4797</v>
      </c>
      <c r="I427" s="635" t="s">
        <v>84</v>
      </c>
      <c r="J427" s="635"/>
      <c r="K427" s="635"/>
      <c r="L427" s="637">
        <v>400</v>
      </c>
      <c r="M427" s="499"/>
      <c r="N427" s="499"/>
      <c r="O427" s="499"/>
      <c r="P427" s="499"/>
      <c r="Q427" s="499"/>
      <c r="R427" s="499"/>
      <c r="S427" s="499"/>
      <c r="T427" s="499"/>
      <c r="U427" s="499">
        <f t="shared" si="18"/>
        <v>0</v>
      </c>
      <c r="V427" s="495">
        <f t="shared" si="19"/>
        <v>400</v>
      </c>
      <c r="W427" s="496"/>
      <c r="X427" s="496"/>
      <c r="Y427" s="496"/>
      <c r="Z427" s="502">
        <v>400</v>
      </c>
      <c r="AA427" s="496"/>
      <c r="AB427" s="496"/>
      <c r="AC427" s="496"/>
      <c r="AD427" s="496"/>
      <c r="AE427" s="496"/>
      <c r="AF427" s="498"/>
      <c r="AG427" s="499"/>
      <c r="AH427" s="499"/>
      <c r="AI427" s="499">
        <f t="shared" si="20"/>
        <v>0</v>
      </c>
      <c r="AJ427" s="324"/>
      <c r="AK427" s="316">
        <f>VLOOKUP(B427,'[1]BCDG-CG KT'!C$14:BC$962,53,0)</f>
        <v>0</v>
      </c>
      <c r="AL427" s="316"/>
      <c r="AM427" s="315"/>
      <c r="AN427" s="315"/>
      <c r="AO427" s="315"/>
      <c r="AP427" s="315"/>
      <c r="AQ427" s="315"/>
      <c r="AR427" s="315"/>
      <c r="AS427" s="315"/>
      <c r="AT427" s="315"/>
      <c r="AU427" s="315"/>
      <c r="AV427" s="315"/>
      <c r="AW427" s="315"/>
      <c r="AX427" s="315"/>
      <c r="AY427" s="315"/>
      <c r="AZ427" s="315"/>
      <c r="BA427" s="315"/>
      <c r="BB427" s="315"/>
      <c r="BC427" s="315"/>
      <c r="BD427" s="315"/>
    </row>
    <row r="428" spans="1:56" s="638" customFormat="1" ht="126" customHeight="1">
      <c r="A428" s="635">
        <v>421</v>
      </c>
      <c r="B428" s="499" t="s">
        <v>4802</v>
      </c>
      <c r="C428" s="499" t="s">
        <v>4803</v>
      </c>
      <c r="D428" s="499">
        <v>0</v>
      </c>
      <c r="E428" s="499"/>
      <c r="F428" s="324" t="s">
        <v>4799</v>
      </c>
      <c r="G428" s="324"/>
      <c r="H428" s="636" t="s">
        <v>4797</v>
      </c>
      <c r="I428" s="635" t="s">
        <v>84</v>
      </c>
      <c r="J428" s="635"/>
      <c r="K428" s="635"/>
      <c r="L428" s="637">
        <v>300</v>
      </c>
      <c r="M428" s="499"/>
      <c r="N428" s="499"/>
      <c r="O428" s="499"/>
      <c r="P428" s="499"/>
      <c r="Q428" s="499"/>
      <c r="R428" s="499"/>
      <c r="S428" s="499"/>
      <c r="T428" s="499"/>
      <c r="U428" s="499">
        <f t="shared" ref="U428:U491" si="21">SUM(S428:T428)</f>
        <v>0</v>
      </c>
      <c r="V428" s="495">
        <f t="shared" ref="V428:V491" si="22">SUM(W428:AE428)</f>
        <v>300</v>
      </c>
      <c r="W428" s="496"/>
      <c r="X428" s="496"/>
      <c r="Y428" s="496"/>
      <c r="Z428" s="502">
        <v>300</v>
      </c>
      <c r="AA428" s="496"/>
      <c r="AB428" s="496"/>
      <c r="AC428" s="496"/>
      <c r="AD428" s="496"/>
      <c r="AE428" s="496"/>
      <c r="AF428" s="498"/>
      <c r="AG428" s="499"/>
      <c r="AH428" s="499"/>
      <c r="AI428" s="499">
        <f t="shared" ref="AI428:AI491" si="23">+AH428*V428</f>
        <v>0</v>
      </c>
      <c r="AJ428" s="324"/>
      <c r="AK428" s="316">
        <f>VLOOKUP(B428,'[1]BCDG-CG KT'!C$14:BC$962,53,0)</f>
        <v>0</v>
      </c>
      <c r="AL428" s="316"/>
      <c r="AM428" s="315"/>
      <c r="AN428" s="315"/>
      <c r="AO428" s="315"/>
      <c r="AP428" s="315"/>
      <c r="AQ428" s="315"/>
      <c r="AR428" s="315"/>
      <c r="AS428" s="315"/>
      <c r="AT428" s="315"/>
      <c r="AU428" s="315"/>
      <c r="AV428" s="315"/>
      <c r="AW428" s="315"/>
      <c r="AX428" s="315"/>
      <c r="AY428" s="315"/>
      <c r="AZ428" s="315"/>
      <c r="BA428" s="315"/>
      <c r="BB428" s="315"/>
      <c r="BC428" s="315"/>
      <c r="BD428" s="315"/>
    </row>
    <row r="429" spans="1:56" s="638" customFormat="1" ht="126" customHeight="1">
      <c r="A429" s="635">
        <v>422</v>
      </c>
      <c r="B429" s="499" t="s">
        <v>4804</v>
      </c>
      <c r="C429" s="499" t="s">
        <v>4805</v>
      </c>
      <c r="D429" s="499">
        <v>0</v>
      </c>
      <c r="E429" s="499"/>
      <c r="F429" s="324" t="s">
        <v>4806</v>
      </c>
      <c r="G429" s="324"/>
      <c r="H429" s="636" t="s">
        <v>4797</v>
      </c>
      <c r="I429" s="635" t="s">
        <v>84</v>
      </c>
      <c r="J429" s="635"/>
      <c r="K429" s="635"/>
      <c r="L429" s="637">
        <v>300</v>
      </c>
      <c r="M429" s="499"/>
      <c r="N429" s="499"/>
      <c r="O429" s="499"/>
      <c r="P429" s="499"/>
      <c r="Q429" s="499"/>
      <c r="R429" s="499"/>
      <c r="S429" s="499"/>
      <c r="T429" s="499"/>
      <c r="U429" s="499">
        <f t="shared" si="21"/>
        <v>0</v>
      </c>
      <c r="V429" s="495">
        <f t="shared" si="22"/>
        <v>300</v>
      </c>
      <c r="W429" s="496"/>
      <c r="X429" s="496"/>
      <c r="Y429" s="496"/>
      <c r="Z429" s="502">
        <v>300</v>
      </c>
      <c r="AA429" s="496"/>
      <c r="AB429" s="496"/>
      <c r="AC429" s="496"/>
      <c r="AD429" s="496"/>
      <c r="AE429" s="496"/>
      <c r="AF429" s="498"/>
      <c r="AG429" s="499"/>
      <c r="AH429" s="499"/>
      <c r="AI429" s="499">
        <f t="shared" si="23"/>
        <v>0</v>
      </c>
      <c r="AJ429" s="324"/>
      <c r="AK429" s="316">
        <f>VLOOKUP(B429,'[1]BCDG-CG KT'!C$14:BC$962,53,0)</f>
        <v>0</v>
      </c>
      <c r="AL429" s="316"/>
      <c r="AM429" s="315"/>
      <c r="AN429" s="315"/>
      <c r="AO429" s="315"/>
      <c r="AP429" s="315"/>
      <c r="AQ429" s="315"/>
      <c r="AR429" s="315"/>
      <c r="AS429" s="315"/>
      <c r="AT429" s="315"/>
      <c r="AU429" s="315"/>
      <c r="AV429" s="315"/>
      <c r="AW429" s="315"/>
      <c r="AX429" s="315"/>
      <c r="AY429" s="315"/>
      <c r="AZ429" s="315"/>
      <c r="BA429" s="315"/>
      <c r="BB429" s="315"/>
      <c r="BC429" s="315"/>
      <c r="BD429" s="315"/>
    </row>
    <row r="430" spans="1:56" s="638" customFormat="1" ht="126" customHeight="1">
      <c r="A430" s="635">
        <v>423</v>
      </c>
      <c r="B430" s="499" t="s">
        <v>4807</v>
      </c>
      <c r="C430" s="499" t="s">
        <v>4808</v>
      </c>
      <c r="D430" s="499">
        <v>0</v>
      </c>
      <c r="E430" s="499"/>
      <c r="F430" s="324" t="s">
        <v>4799</v>
      </c>
      <c r="G430" s="324"/>
      <c r="H430" s="636" t="s">
        <v>4797</v>
      </c>
      <c r="I430" s="635" t="s">
        <v>84</v>
      </c>
      <c r="J430" s="635"/>
      <c r="K430" s="635"/>
      <c r="L430" s="637">
        <v>300</v>
      </c>
      <c r="M430" s="499"/>
      <c r="N430" s="499"/>
      <c r="O430" s="499"/>
      <c r="P430" s="499"/>
      <c r="Q430" s="499"/>
      <c r="R430" s="499"/>
      <c r="S430" s="499"/>
      <c r="T430" s="499"/>
      <c r="U430" s="499">
        <f t="shared" si="21"/>
        <v>0</v>
      </c>
      <c r="V430" s="495">
        <f t="shared" si="22"/>
        <v>300</v>
      </c>
      <c r="W430" s="496"/>
      <c r="X430" s="496"/>
      <c r="Y430" s="496"/>
      <c r="Z430" s="502">
        <v>300</v>
      </c>
      <c r="AA430" s="496"/>
      <c r="AB430" s="496"/>
      <c r="AC430" s="496"/>
      <c r="AD430" s="496"/>
      <c r="AE430" s="496"/>
      <c r="AF430" s="498"/>
      <c r="AG430" s="499"/>
      <c r="AH430" s="499"/>
      <c r="AI430" s="499">
        <f t="shared" si="23"/>
        <v>0</v>
      </c>
      <c r="AJ430" s="324"/>
      <c r="AK430" s="316" t="str">
        <f>VLOOKUP(B430,'[1]BCDG-CG KT'!C$14:BC$962,53,0)</f>
        <v>Không đạt do khác chất liệu HSMT</v>
      </c>
      <c r="AL430" s="316"/>
      <c r="AM430" s="315"/>
      <c r="AN430" s="315"/>
      <c r="AO430" s="315"/>
      <c r="AP430" s="315"/>
      <c r="AQ430" s="315"/>
      <c r="AR430" s="315"/>
      <c r="AS430" s="315"/>
      <c r="AT430" s="315"/>
      <c r="AU430" s="315"/>
      <c r="AV430" s="315"/>
      <c r="AW430" s="315"/>
      <c r="AX430" s="315"/>
      <c r="AY430" s="315"/>
      <c r="AZ430" s="315"/>
      <c r="BA430" s="315"/>
      <c r="BB430" s="315"/>
      <c r="BC430" s="315"/>
      <c r="BD430" s="315"/>
    </row>
    <row r="431" spans="1:56" s="638" customFormat="1" ht="126" customHeight="1">
      <c r="A431" s="635">
        <v>424</v>
      </c>
      <c r="B431" s="499" t="s">
        <v>4809</v>
      </c>
      <c r="C431" s="499" t="s">
        <v>4810</v>
      </c>
      <c r="D431" s="499">
        <v>0</v>
      </c>
      <c r="E431" s="499"/>
      <c r="F431" s="324" t="s">
        <v>4811</v>
      </c>
      <c r="G431" s="324"/>
      <c r="H431" s="636" t="s">
        <v>4797</v>
      </c>
      <c r="I431" s="635" t="s">
        <v>84</v>
      </c>
      <c r="J431" s="635"/>
      <c r="K431" s="635"/>
      <c r="L431" s="637">
        <v>150</v>
      </c>
      <c r="M431" s="499"/>
      <c r="N431" s="499"/>
      <c r="O431" s="499"/>
      <c r="P431" s="499"/>
      <c r="Q431" s="499"/>
      <c r="R431" s="499"/>
      <c r="S431" s="499"/>
      <c r="T431" s="499"/>
      <c r="U431" s="499">
        <f t="shared" si="21"/>
        <v>0</v>
      </c>
      <c r="V431" s="495">
        <f t="shared" si="22"/>
        <v>150</v>
      </c>
      <c r="W431" s="496"/>
      <c r="X431" s="496"/>
      <c r="Y431" s="496"/>
      <c r="Z431" s="502">
        <v>150</v>
      </c>
      <c r="AA431" s="496"/>
      <c r="AB431" s="496"/>
      <c r="AC431" s="496"/>
      <c r="AD431" s="496"/>
      <c r="AE431" s="496"/>
      <c r="AF431" s="498"/>
      <c r="AG431" s="499"/>
      <c r="AH431" s="499"/>
      <c r="AI431" s="499">
        <f t="shared" si="23"/>
        <v>0</v>
      </c>
      <c r="AJ431" s="324"/>
      <c r="AK431" s="316" t="str">
        <f>VLOOKUP(B431,'[1]BCDG-CG KT'!C$14:BC$962,53,0)</f>
        <v>Không đạt do khác chất liệu HSMT</v>
      </c>
      <c r="AL431" s="316"/>
      <c r="AM431" s="315"/>
      <c r="AN431" s="315"/>
      <c r="AO431" s="315"/>
      <c r="AP431" s="315"/>
      <c r="AQ431" s="315"/>
      <c r="AR431" s="315"/>
      <c r="AS431" s="315"/>
      <c r="AT431" s="315"/>
      <c r="AU431" s="315"/>
      <c r="AV431" s="315"/>
      <c r="AW431" s="315"/>
      <c r="AX431" s="315"/>
      <c r="AY431" s="315"/>
      <c r="AZ431" s="315"/>
      <c r="BA431" s="315"/>
      <c r="BB431" s="315"/>
      <c r="BC431" s="315"/>
      <c r="BD431" s="315"/>
    </row>
    <row r="432" spans="1:56" s="638" customFormat="1" ht="126" customHeight="1">
      <c r="A432" s="635">
        <v>425</v>
      </c>
      <c r="B432" s="499" t="s">
        <v>4812</v>
      </c>
      <c r="C432" s="499" t="s">
        <v>4813</v>
      </c>
      <c r="D432" s="499">
        <v>0</v>
      </c>
      <c r="E432" s="499"/>
      <c r="F432" s="324" t="s">
        <v>4814</v>
      </c>
      <c r="G432" s="324"/>
      <c r="H432" s="636" t="s">
        <v>4797</v>
      </c>
      <c r="I432" s="635" t="s">
        <v>84</v>
      </c>
      <c r="J432" s="635"/>
      <c r="K432" s="635"/>
      <c r="L432" s="637">
        <v>200</v>
      </c>
      <c r="M432" s="499"/>
      <c r="N432" s="499"/>
      <c r="O432" s="499"/>
      <c r="P432" s="499"/>
      <c r="Q432" s="499"/>
      <c r="R432" s="499"/>
      <c r="S432" s="499"/>
      <c r="T432" s="499"/>
      <c r="U432" s="499">
        <f t="shared" si="21"/>
        <v>0</v>
      </c>
      <c r="V432" s="495">
        <f t="shared" si="22"/>
        <v>200</v>
      </c>
      <c r="W432" s="496"/>
      <c r="X432" s="496"/>
      <c r="Y432" s="496"/>
      <c r="Z432" s="502">
        <v>200</v>
      </c>
      <c r="AA432" s="496"/>
      <c r="AB432" s="496"/>
      <c r="AC432" s="496"/>
      <c r="AD432" s="496"/>
      <c r="AE432" s="496"/>
      <c r="AF432" s="498"/>
      <c r="AG432" s="499"/>
      <c r="AH432" s="499"/>
      <c r="AI432" s="499">
        <f t="shared" si="23"/>
        <v>0</v>
      </c>
      <c r="AJ432" s="324"/>
      <c r="AK432" s="316">
        <f>VLOOKUP(B432,'[1]BCDG-CG KT'!C$14:BC$962,53,0)</f>
        <v>0</v>
      </c>
      <c r="AL432" s="316"/>
      <c r="AM432" s="315"/>
      <c r="AN432" s="315"/>
      <c r="AO432" s="315"/>
      <c r="AP432" s="315"/>
      <c r="AQ432" s="315"/>
      <c r="AR432" s="315"/>
      <c r="AS432" s="315"/>
      <c r="AT432" s="315"/>
      <c r="AU432" s="315"/>
      <c r="AV432" s="315"/>
      <c r="AW432" s="315"/>
      <c r="AX432" s="315"/>
      <c r="AY432" s="315"/>
      <c r="AZ432" s="315"/>
      <c r="BA432" s="315"/>
      <c r="BB432" s="315"/>
      <c r="BC432" s="315"/>
      <c r="BD432" s="315"/>
    </row>
    <row r="433" spans="1:56" s="638" customFormat="1" ht="126" customHeight="1">
      <c r="A433" s="635">
        <v>426</v>
      </c>
      <c r="B433" s="499" t="s">
        <v>4815</v>
      </c>
      <c r="C433" s="499" t="s">
        <v>4816</v>
      </c>
      <c r="D433" s="499">
        <v>0</v>
      </c>
      <c r="E433" s="499"/>
      <c r="F433" s="324" t="s">
        <v>4817</v>
      </c>
      <c r="G433" s="324"/>
      <c r="H433" s="636" t="s">
        <v>4797</v>
      </c>
      <c r="I433" s="635" t="s">
        <v>84</v>
      </c>
      <c r="J433" s="635"/>
      <c r="K433" s="635"/>
      <c r="L433" s="637">
        <v>100</v>
      </c>
      <c r="M433" s="499"/>
      <c r="N433" s="499"/>
      <c r="O433" s="499"/>
      <c r="P433" s="499"/>
      <c r="Q433" s="499"/>
      <c r="R433" s="499"/>
      <c r="S433" s="499"/>
      <c r="T433" s="499"/>
      <c r="U433" s="499">
        <f t="shared" si="21"/>
        <v>0</v>
      </c>
      <c r="V433" s="495">
        <f t="shared" si="22"/>
        <v>100</v>
      </c>
      <c r="W433" s="496"/>
      <c r="X433" s="496"/>
      <c r="Y433" s="496"/>
      <c r="Z433" s="502">
        <v>100</v>
      </c>
      <c r="AA433" s="496"/>
      <c r="AB433" s="496"/>
      <c r="AC433" s="496"/>
      <c r="AD433" s="496"/>
      <c r="AE433" s="496"/>
      <c r="AF433" s="498"/>
      <c r="AG433" s="499"/>
      <c r="AH433" s="499"/>
      <c r="AI433" s="499">
        <f t="shared" si="23"/>
        <v>0</v>
      </c>
      <c r="AJ433" s="324"/>
      <c r="AK433" s="316">
        <f>VLOOKUP(B433,'[1]BCDG-CG KT'!C$14:BC$962,53,0)</f>
        <v>0</v>
      </c>
      <c r="AL433" s="316"/>
      <c r="AM433" s="315"/>
      <c r="AN433" s="315"/>
      <c r="AO433" s="315"/>
      <c r="AP433" s="315"/>
      <c r="AQ433" s="315"/>
      <c r="AR433" s="315"/>
      <c r="AS433" s="315"/>
      <c r="AT433" s="315"/>
      <c r="AU433" s="315"/>
      <c r="AV433" s="315"/>
      <c r="AW433" s="315"/>
      <c r="AX433" s="315"/>
      <c r="AY433" s="315"/>
      <c r="AZ433" s="315"/>
      <c r="BA433" s="315"/>
      <c r="BB433" s="315"/>
      <c r="BC433" s="315"/>
      <c r="BD433" s="315"/>
    </row>
    <row r="434" spans="1:56" s="638" customFormat="1" ht="126" customHeight="1">
      <c r="A434" s="635">
        <v>427</v>
      </c>
      <c r="B434" s="499" t="s">
        <v>4818</v>
      </c>
      <c r="C434" s="499" t="s">
        <v>4819</v>
      </c>
      <c r="D434" s="499">
        <v>0</v>
      </c>
      <c r="E434" s="499"/>
      <c r="F434" s="324" t="s">
        <v>4820</v>
      </c>
      <c r="G434" s="324"/>
      <c r="H434" s="636" t="s">
        <v>4797</v>
      </c>
      <c r="I434" s="635" t="s">
        <v>84</v>
      </c>
      <c r="J434" s="635"/>
      <c r="K434" s="635"/>
      <c r="L434" s="637">
        <v>200</v>
      </c>
      <c r="M434" s="499"/>
      <c r="N434" s="499"/>
      <c r="O434" s="499"/>
      <c r="P434" s="499"/>
      <c r="Q434" s="499"/>
      <c r="R434" s="499"/>
      <c r="S434" s="499"/>
      <c r="T434" s="499"/>
      <c r="U434" s="499">
        <f t="shared" si="21"/>
        <v>0</v>
      </c>
      <c r="V434" s="495">
        <f t="shared" si="22"/>
        <v>200</v>
      </c>
      <c r="W434" s="496"/>
      <c r="X434" s="496"/>
      <c r="Y434" s="496"/>
      <c r="Z434" s="502">
        <v>200</v>
      </c>
      <c r="AA434" s="496"/>
      <c r="AB434" s="496"/>
      <c r="AC434" s="496"/>
      <c r="AD434" s="496"/>
      <c r="AE434" s="496"/>
      <c r="AF434" s="498"/>
      <c r="AG434" s="499"/>
      <c r="AH434" s="499"/>
      <c r="AI434" s="499">
        <f t="shared" si="23"/>
        <v>0</v>
      </c>
      <c r="AJ434" s="324"/>
      <c r="AK434" s="316" t="str">
        <f>VLOOKUP(B434,'[1]BCDG-CG KT'!C$14:BC$962,53,0)</f>
        <v>Không khớp với:
 HSMT "Chiều dài: 8mm -&gt; 34mm"
HSDT"Dài từ 6-16mm với bước tăng 1mm, từ 16-30mm với bước tăng 2mm"</v>
      </c>
      <c r="AL434" s="316"/>
      <c r="AM434" s="315"/>
      <c r="AN434" s="315"/>
      <c r="AO434" s="315"/>
      <c r="AP434" s="315"/>
      <c r="AQ434" s="315"/>
      <c r="AR434" s="315"/>
      <c r="AS434" s="315"/>
      <c r="AT434" s="315"/>
      <c r="AU434" s="315"/>
      <c r="AV434" s="315"/>
      <c r="AW434" s="315"/>
      <c r="AX434" s="315"/>
      <c r="AY434" s="315"/>
      <c r="AZ434" s="315"/>
      <c r="BA434" s="315"/>
      <c r="BB434" s="315"/>
      <c r="BC434" s="315"/>
      <c r="BD434" s="315"/>
    </row>
    <row r="435" spans="1:56" s="638" customFormat="1" ht="126" customHeight="1">
      <c r="A435" s="635">
        <v>428</v>
      </c>
      <c r="B435" s="499" t="s">
        <v>4821</v>
      </c>
      <c r="C435" s="499" t="s">
        <v>4822</v>
      </c>
      <c r="D435" s="499">
        <v>0</v>
      </c>
      <c r="E435" s="499"/>
      <c r="F435" s="324" t="s">
        <v>4823</v>
      </c>
      <c r="G435" s="324"/>
      <c r="H435" s="636" t="s">
        <v>4824</v>
      </c>
      <c r="I435" s="635" t="s">
        <v>2594</v>
      </c>
      <c r="J435" s="635"/>
      <c r="K435" s="635"/>
      <c r="L435" s="637">
        <v>10</v>
      </c>
      <c r="M435" s="499"/>
      <c r="N435" s="499"/>
      <c r="O435" s="499"/>
      <c r="P435" s="499"/>
      <c r="Q435" s="499"/>
      <c r="R435" s="499"/>
      <c r="S435" s="499"/>
      <c r="T435" s="499"/>
      <c r="U435" s="499">
        <f t="shared" si="21"/>
        <v>0</v>
      </c>
      <c r="V435" s="495">
        <f t="shared" si="22"/>
        <v>10</v>
      </c>
      <c r="W435" s="496"/>
      <c r="X435" s="496"/>
      <c r="Y435" s="496"/>
      <c r="Z435" s="502">
        <v>10</v>
      </c>
      <c r="AA435" s="496"/>
      <c r="AB435" s="496"/>
      <c r="AC435" s="496"/>
      <c r="AD435" s="496"/>
      <c r="AE435" s="496"/>
      <c r="AF435" s="498"/>
      <c r="AG435" s="499"/>
      <c r="AH435" s="499"/>
      <c r="AI435" s="499">
        <f t="shared" si="23"/>
        <v>0</v>
      </c>
      <c r="AJ435" s="324"/>
      <c r="AK435" s="316">
        <f>VLOOKUP(B435,'[1]BCDG-CG KT'!C$14:BC$962,53,0)</f>
        <v>0</v>
      </c>
      <c r="AL435" s="316"/>
      <c r="AM435" s="315"/>
      <c r="AN435" s="315"/>
      <c r="AO435" s="315"/>
      <c r="AP435" s="315"/>
      <c r="AQ435" s="315"/>
      <c r="AR435" s="315"/>
      <c r="AS435" s="315"/>
      <c r="AT435" s="315"/>
      <c r="AU435" s="315"/>
      <c r="AV435" s="315"/>
      <c r="AW435" s="315"/>
      <c r="AX435" s="315"/>
      <c r="AY435" s="315"/>
      <c r="AZ435" s="315"/>
      <c r="BA435" s="315"/>
      <c r="BB435" s="315"/>
      <c r="BC435" s="315"/>
      <c r="BD435" s="315"/>
    </row>
    <row r="436" spans="1:56" s="638" customFormat="1" ht="126" customHeight="1">
      <c r="A436" s="635">
        <v>429</v>
      </c>
      <c r="B436" s="499" t="s">
        <v>4825</v>
      </c>
      <c r="C436" s="499" t="s">
        <v>4826</v>
      </c>
      <c r="D436" s="499">
        <v>0</v>
      </c>
      <c r="E436" s="499"/>
      <c r="F436" s="324" t="s">
        <v>4827</v>
      </c>
      <c r="G436" s="324"/>
      <c r="H436" s="636" t="s">
        <v>4824</v>
      </c>
      <c r="I436" s="635" t="s">
        <v>2594</v>
      </c>
      <c r="J436" s="635"/>
      <c r="K436" s="635"/>
      <c r="L436" s="637">
        <v>20</v>
      </c>
      <c r="M436" s="499"/>
      <c r="N436" s="499"/>
      <c r="O436" s="499"/>
      <c r="P436" s="499"/>
      <c r="Q436" s="499"/>
      <c r="R436" s="499"/>
      <c r="S436" s="499"/>
      <c r="T436" s="499"/>
      <c r="U436" s="499">
        <f t="shared" si="21"/>
        <v>0</v>
      </c>
      <c r="V436" s="495">
        <f t="shared" si="22"/>
        <v>20</v>
      </c>
      <c r="W436" s="496"/>
      <c r="X436" s="496"/>
      <c r="Y436" s="496"/>
      <c r="Z436" s="502">
        <v>20</v>
      </c>
      <c r="AA436" s="496"/>
      <c r="AB436" s="496"/>
      <c r="AC436" s="496"/>
      <c r="AD436" s="496"/>
      <c r="AE436" s="496"/>
      <c r="AF436" s="498"/>
      <c r="AG436" s="499"/>
      <c r="AH436" s="499"/>
      <c r="AI436" s="499">
        <f t="shared" si="23"/>
        <v>0</v>
      </c>
      <c r="AJ436" s="324"/>
      <c r="AK436" s="316">
        <f>VLOOKUP(B436,'[1]BCDG-CG KT'!C$14:BC$962,53,0)</f>
        <v>0</v>
      </c>
      <c r="AL436" s="316"/>
      <c r="AM436" s="315"/>
      <c r="AN436" s="315"/>
      <c r="AO436" s="315"/>
      <c r="AP436" s="315"/>
      <c r="AQ436" s="315"/>
      <c r="AR436" s="315"/>
      <c r="AS436" s="315"/>
      <c r="AT436" s="315"/>
      <c r="AU436" s="315"/>
      <c r="AV436" s="315"/>
      <c r="AW436" s="315"/>
      <c r="AX436" s="315"/>
      <c r="AY436" s="315"/>
      <c r="AZ436" s="315"/>
      <c r="BA436" s="315"/>
      <c r="BB436" s="315"/>
      <c r="BC436" s="315"/>
      <c r="BD436" s="315"/>
    </row>
    <row r="437" spans="1:56" s="638" customFormat="1" ht="126" customHeight="1">
      <c r="A437" s="635">
        <v>430</v>
      </c>
      <c r="B437" s="499" t="s">
        <v>4828</v>
      </c>
      <c r="C437" s="499" t="s">
        <v>4829</v>
      </c>
      <c r="D437" s="499">
        <v>0</v>
      </c>
      <c r="E437" s="499"/>
      <c r="F437" s="324" t="s">
        <v>4830</v>
      </c>
      <c r="G437" s="324"/>
      <c r="H437" s="636"/>
      <c r="I437" s="635" t="s">
        <v>2733</v>
      </c>
      <c r="J437" s="635"/>
      <c r="K437" s="635"/>
      <c r="L437" s="637">
        <v>300</v>
      </c>
      <c r="M437" s="499"/>
      <c r="N437" s="499"/>
      <c r="O437" s="499"/>
      <c r="P437" s="499"/>
      <c r="Q437" s="499"/>
      <c r="R437" s="499"/>
      <c r="S437" s="499"/>
      <c r="T437" s="499"/>
      <c r="U437" s="499">
        <f t="shared" si="21"/>
        <v>0</v>
      </c>
      <c r="V437" s="495">
        <f t="shared" si="22"/>
        <v>300</v>
      </c>
      <c r="W437" s="496"/>
      <c r="X437" s="496"/>
      <c r="Y437" s="496"/>
      <c r="Z437" s="502">
        <v>300</v>
      </c>
      <c r="AA437" s="496"/>
      <c r="AB437" s="496"/>
      <c r="AC437" s="496"/>
      <c r="AD437" s="496"/>
      <c r="AE437" s="496"/>
      <c r="AF437" s="498"/>
      <c r="AG437" s="499">
        <v>0</v>
      </c>
      <c r="AH437" s="499"/>
      <c r="AI437" s="499">
        <f t="shared" si="23"/>
        <v>0</v>
      </c>
      <c r="AJ437" s="324"/>
      <c r="AK437" s="316" t="e">
        <f>VLOOKUP(B437,'[1]BCDG-CG KT'!C$14:BC$962,53,0)</f>
        <v>#N/A</v>
      </c>
      <c r="AL437" s="316"/>
      <c r="AM437" s="315"/>
      <c r="AN437" s="315"/>
      <c r="AO437" s="315"/>
      <c r="AP437" s="315"/>
      <c r="AQ437" s="315"/>
      <c r="AR437" s="315"/>
      <c r="AS437" s="315"/>
      <c r="AT437" s="315"/>
      <c r="AU437" s="315"/>
      <c r="AV437" s="315"/>
      <c r="AW437" s="315"/>
      <c r="AX437" s="315"/>
      <c r="AY437" s="315"/>
      <c r="AZ437" s="315"/>
      <c r="BA437" s="315"/>
      <c r="BB437" s="315"/>
      <c r="BC437" s="315"/>
      <c r="BD437" s="315"/>
    </row>
    <row r="438" spans="1:56" s="638" customFormat="1" ht="126" customHeight="1">
      <c r="A438" s="635">
        <v>431</v>
      </c>
      <c r="B438" s="499" t="s">
        <v>4834</v>
      </c>
      <c r="C438" s="499" t="s">
        <v>4835</v>
      </c>
      <c r="D438" s="499">
        <v>0</v>
      </c>
      <c r="E438" s="499"/>
      <c r="F438" s="324" t="s">
        <v>4836</v>
      </c>
      <c r="G438" s="324"/>
      <c r="H438" s="636" t="s">
        <v>3386</v>
      </c>
      <c r="I438" s="635" t="s">
        <v>84</v>
      </c>
      <c r="J438" s="635"/>
      <c r="K438" s="635"/>
      <c r="L438" s="637">
        <v>100</v>
      </c>
      <c r="M438" s="499"/>
      <c r="N438" s="499"/>
      <c r="O438" s="499"/>
      <c r="P438" s="499"/>
      <c r="Q438" s="499"/>
      <c r="R438" s="499"/>
      <c r="S438" s="499"/>
      <c r="T438" s="499"/>
      <c r="U438" s="499">
        <f t="shared" si="21"/>
        <v>0</v>
      </c>
      <c r="V438" s="495">
        <f t="shared" si="22"/>
        <v>120</v>
      </c>
      <c r="W438" s="496"/>
      <c r="X438" s="496"/>
      <c r="Y438" s="496"/>
      <c r="Z438" s="502"/>
      <c r="AA438" s="496"/>
      <c r="AB438" s="496"/>
      <c r="AC438" s="496">
        <v>0</v>
      </c>
      <c r="AD438" s="496"/>
      <c r="AE438" s="547">
        <v>120</v>
      </c>
      <c r="AF438" s="498"/>
      <c r="AG438" s="499"/>
      <c r="AH438" s="499"/>
      <c r="AI438" s="499">
        <f t="shared" si="23"/>
        <v>0</v>
      </c>
      <c r="AJ438" s="324"/>
      <c r="AK438" s="316">
        <f>VLOOKUP(B438,'[1]BCDG-CG KT'!C$14:BC$962,53,0)</f>
        <v>0</v>
      </c>
      <c r="AL438" s="316"/>
      <c r="AM438" s="315"/>
      <c r="AN438" s="315"/>
      <c r="AO438" s="315"/>
      <c r="AP438" s="315"/>
      <c r="AQ438" s="315"/>
      <c r="AR438" s="315"/>
      <c r="AS438" s="315"/>
      <c r="AT438" s="315"/>
      <c r="AU438" s="315"/>
      <c r="AV438" s="315"/>
      <c r="AW438" s="315"/>
      <c r="AX438" s="315"/>
      <c r="AY438" s="315"/>
      <c r="AZ438" s="315"/>
      <c r="BA438" s="315"/>
      <c r="BB438" s="315"/>
      <c r="BC438" s="315"/>
      <c r="BD438" s="315"/>
    </row>
    <row r="439" spans="1:56" s="638" customFormat="1" ht="126" customHeight="1">
      <c r="A439" s="635">
        <v>432</v>
      </c>
      <c r="B439" s="499" t="s">
        <v>4837</v>
      </c>
      <c r="C439" s="499" t="s">
        <v>4838</v>
      </c>
      <c r="D439" s="499">
        <v>0</v>
      </c>
      <c r="E439" s="499"/>
      <c r="F439" s="654" t="s">
        <v>4839</v>
      </c>
      <c r="G439" s="654"/>
      <c r="H439" s="636" t="s">
        <v>3386</v>
      </c>
      <c r="I439" s="635" t="s">
        <v>84</v>
      </c>
      <c r="J439" s="635"/>
      <c r="K439" s="635"/>
      <c r="L439" s="637">
        <v>100</v>
      </c>
      <c r="M439" s="499"/>
      <c r="N439" s="499"/>
      <c r="O439" s="499"/>
      <c r="P439" s="499"/>
      <c r="Q439" s="499"/>
      <c r="R439" s="499"/>
      <c r="S439" s="499"/>
      <c r="T439" s="499"/>
      <c r="U439" s="499">
        <f t="shared" si="21"/>
        <v>0</v>
      </c>
      <c r="V439" s="495">
        <f t="shared" si="22"/>
        <v>120</v>
      </c>
      <c r="W439" s="496"/>
      <c r="X439" s="496"/>
      <c r="Y439" s="496"/>
      <c r="Z439" s="502"/>
      <c r="AA439" s="496"/>
      <c r="AB439" s="496"/>
      <c r="AC439" s="496">
        <v>0</v>
      </c>
      <c r="AD439" s="496"/>
      <c r="AE439" s="547">
        <v>120</v>
      </c>
      <c r="AF439" s="498"/>
      <c r="AG439" s="499"/>
      <c r="AH439" s="499"/>
      <c r="AI439" s="499">
        <f t="shared" si="23"/>
        <v>0</v>
      </c>
      <c r="AJ439" s="324"/>
      <c r="AK439" s="316" t="str">
        <f>VLOOKUP(B439,'[1]BCDG-CG KT'!C$14:BC$962,53,0)</f>
        <v xml:space="preserve">E-HSMT yêu cầu đặc tính kỹ thuật : Bóng nong mạch vành bán đàn hồi chất liệu Polyamide nhưng đặc tính kỹ thuật sản phẩm dự thầu là Bóng nong động mạch vành áp lực thường, chất liệu Pebax </v>
      </c>
      <c r="AL439" s="316"/>
      <c r="AM439" s="315"/>
      <c r="AN439" s="315"/>
      <c r="AO439" s="315"/>
      <c r="AP439" s="315"/>
      <c r="AQ439" s="315"/>
      <c r="AR439" s="315"/>
      <c r="AS439" s="315"/>
      <c r="AT439" s="315"/>
      <c r="AU439" s="315"/>
      <c r="AV439" s="315"/>
      <c r="AW439" s="315"/>
      <c r="AX439" s="315"/>
      <c r="AY439" s="315"/>
      <c r="AZ439" s="315"/>
      <c r="BA439" s="315"/>
      <c r="BB439" s="315"/>
      <c r="BC439" s="315"/>
      <c r="BD439" s="315"/>
    </row>
    <row r="440" spans="1:56" s="638" customFormat="1" ht="126" customHeight="1">
      <c r="A440" s="635">
        <v>433</v>
      </c>
      <c r="B440" s="499" t="s">
        <v>4840</v>
      </c>
      <c r="C440" s="499" t="s">
        <v>4841</v>
      </c>
      <c r="D440" s="499">
        <v>0</v>
      </c>
      <c r="E440" s="499"/>
      <c r="F440" s="654" t="s">
        <v>4842</v>
      </c>
      <c r="G440" s="654"/>
      <c r="H440" s="636" t="s">
        <v>3386</v>
      </c>
      <c r="I440" s="635" t="s">
        <v>84</v>
      </c>
      <c r="J440" s="635"/>
      <c r="K440" s="635"/>
      <c r="L440" s="637">
        <v>100</v>
      </c>
      <c r="M440" s="499"/>
      <c r="N440" s="499"/>
      <c r="O440" s="499"/>
      <c r="P440" s="499"/>
      <c r="Q440" s="499"/>
      <c r="R440" s="499"/>
      <c r="S440" s="499"/>
      <c r="T440" s="499"/>
      <c r="U440" s="499">
        <f t="shared" si="21"/>
        <v>0</v>
      </c>
      <c r="V440" s="495">
        <f t="shared" si="22"/>
        <v>120</v>
      </c>
      <c r="W440" s="496"/>
      <c r="X440" s="496"/>
      <c r="Y440" s="496"/>
      <c r="Z440" s="502"/>
      <c r="AA440" s="496"/>
      <c r="AB440" s="496"/>
      <c r="AC440" s="496"/>
      <c r="AD440" s="496"/>
      <c r="AE440" s="547">
        <v>120</v>
      </c>
      <c r="AF440" s="498"/>
      <c r="AG440" s="499"/>
      <c r="AH440" s="499"/>
      <c r="AI440" s="499">
        <f t="shared" si="23"/>
        <v>0</v>
      </c>
      <c r="AJ440" s="324"/>
      <c r="AK440" s="316">
        <f>VLOOKUP(B440,'[1]BCDG-CG KT'!C$14:BC$962,53,0)</f>
        <v>0</v>
      </c>
      <c r="AL440" s="316"/>
      <c r="AM440" s="315"/>
      <c r="AN440" s="315"/>
      <c r="AO440" s="315"/>
      <c r="AP440" s="315"/>
      <c r="AQ440" s="315"/>
      <c r="AR440" s="315"/>
      <c r="AS440" s="315"/>
      <c r="AT440" s="315"/>
      <c r="AU440" s="315"/>
      <c r="AV440" s="315"/>
      <c r="AW440" s="315"/>
      <c r="AX440" s="315"/>
      <c r="AY440" s="315"/>
      <c r="AZ440" s="315"/>
      <c r="BA440" s="315"/>
      <c r="BB440" s="315"/>
      <c r="BC440" s="315"/>
      <c r="BD440" s="315"/>
    </row>
    <row r="441" spans="1:56" s="638" customFormat="1" ht="126" customHeight="1">
      <c r="A441" s="635">
        <v>277</v>
      </c>
      <c r="B441" s="499" t="s">
        <v>4300</v>
      </c>
      <c r="C441" s="499" t="s">
        <v>4301</v>
      </c>
      <c r="D441" s="499">
        <v>0</v>
      </c>
      <c r="E441" s="499"/>
      <c r="F441" s="330" t="s">
        <v>6744</v>
      </c>
      <c r="G441" s="324"/>
      <c r="H441" s="636" t="s">
        <v>3910</v>
      </c>
      <c r="I441" s="635" t="s">
        <v>84</v>
      </c>
      <c r="J441" s="635"/>
      <c r="K441" s="635"/>
      <c r="L441" s="637">
        <v>50</v>
      </c>
      <c r="M441" s="499"/>
      <c r="N441" s="499"/>
      <c r="O441" s="499"/>
      <c r="P441" s="499"/>
      <c r="Q441" s="499"/>
      <c r="R441" s="499"/>
      <c r="S441" s="499"/>
      <c r="T441" s="499"/>
      <c r="U441" s="499">
        <f t="shared" si="21"/>
        <v>0</v>
      </c>
      <c r="V441" s="495">
        <f t="shared" si="22"/>
        <v>115</v>
      </c>
      <c r="W441" s="496"/>
      <c r="X441" s="496"/>
      <c r="Y441" s="496"/>
      <c r="Z441" s="502"/>
      <c r="AA441" s="496"/>
      <c r="AB441" s="496"/>
      <c r="AC441" s="496">
        <v>15</v>
      </c>
      <c r="AD441" s="496"/>
      <c r="AE441" s="547">
        <v>100</v>
      </c>
      <c r="AF441" s="498"/>
      <c r="AG441" s="499"/>
      <c r="AH441" s="499"/>
      <c r="AI441" s="499">
        <f t="shared" si="23"/>
        <v>0</v>
      </c>
      <c r="AJ441" s="324"/>
      <c r="AK441" s="316" t="str">
        <f>VLOOKUP(B441,'[1]BCDG-CG KT'!C$14:BC$962,53,0)</f>
        <v>E-HSMT: Dây dẫn đa lõi
E-HSDT (Catalogue): Dây dẫn đơn lõi</v>
      </c>
      <c r="AL441" s="316"/>
      <c r="AM441" s="315"/>
      <c r="AN441" s="315"/>
      <c r="AO441" s="315"/>
      <c r="AP441" s="315"/>
      <c r="AQ441" s="315"/>
      <c r="AR441" s="315"/>
      <c r="AS441" s="315"/>
      <c r="AT441" s="315"/>
      <c r="AU441" s="315"/>
      <c r="AV441" s="315"/>
      <c r="AW441" s="315"/>
      <c r="AX441" s="315"/>
      <c r="AY441" s="315"/>
      <c r="AZ441" s="315"/>
      <c r="BA441" s="315"/>
      <c r="BB441" s="315"/>
      <c r="BC441" s="315"/>
      <c r="BD441" s="315"/>
    </row>
    <row r="442" spans="1:56" s="638" customFormat="1" ht="126" customHeight="1">
      <c r="A442" s="635">
        <v>435</v>
      </c>
      <c r="B442" s="499" t="s">
        <v>4846</v>
      </c>
      <c r="C442" s="499" t="s">
        <v>4847</v>
      </c>
      <c r="D442" s="499">
        <v>0</v>
      </c>
      <c r="E442" s="499"/>
      <c r="F442" s="654" t="s">
        <v>4848</v>
      </c>
      <c r="G442" s="654"/>
      <c r="H442" s="636" t="s">
        <v>3593</v>
      </c>
      <c r="I442" s="635" t="s">
        <v>84</v>
      </c>
      <c r="J442" s="635"/>
      <c r="K442" s="635"/>
      <c r="L442" s="637">
        <v>25</v>
      </c>
      <c r="M442" s="499"/>
      <c r="N442" s="499"/>
      <c r="O442" s="499"/>
      <c r="P442" s="499"/>
      <c r="Q442" s="499"/>
      <c r="R442" s="499"/>
      <c r="S442" s="499"/>
      <c r="T442" s="499"/>
      <c r="U442" s="499">
        <f t="shared" si="21"/>
        <v>0</v>
      </c>
      <c r="V442" s="495">
        <f t="shared" si="22"/>
        <v>20</v>
      </c>
      <c r="W442" s="496"/>
      <c r="X442" s="496"/>
      <c r="Y442" s="496"/>
      <c r="Z442" s="502"/>
      <c r="AA442" s="496"/>
      <c r="AB442" s="496"/>
      <c r="AC442" s="496"/>
      <c r="AD442" s="496"/>
      <c r="AE442" s="547">
        <v>20</v>
      </c>
      <c r="AF442" s="498"/>
      <c r="AG442" s="499"/>
      <c r="AH442" s="499"/>
      <c r="AI442" s="499">
        <f t="shared" si="23"/>
        <v>0</v>
      </c>
      <c r="AJ442" s="324"/>
      <c r="AK442" s="316">
        <f>VLOOKUP(B442,'[1]BCDG-CG KT'!C$14:BC$962,53,0)</f>
        <v>0</v>
      </c>
      <c r="AL442" s="316"/>
      <c r="AM442" s="315"/>
      <c r="AN442" s="315"/>
      <c r="AO442" s="315"/>
      <c r="AP442" s="315"/>
      <c r="AQ442" s="315"/>
      <c r="AR442" s="315"/>
      <c r="AS442" s="315"/>
      <c r="AT442" s="315"/>
      <c r="AU442" s="315"/>
      <c r="AV442" s="315"/>
      <c r="AW442" s="315"/>
      <c r="AX442" s="315"/>
      <c r="AY442" s="315"/>
      <c r="AZ442" s="315"/>
      <c r="BA442" s="315"/>
      <c r="BB442" s="315"/>
      <c r="BC442" s="315"/>
      <c r="BD442" s="315"/>
    </row>
    <row r="443" spans="1:56" s="638" customFormat="1" ht="126" customHeight="1">
      <c r="A443" s="635">
        <v>436</v>
      </c>
      <c r="B443" s="499" t="s">
        <v>4849</v>
      </c>
      <c r="C443" s="499" t="s">
        <v>4850</v>
      </c>
      <c r="D443" s="499">
        <v>0</v>
      </c>
      <c r="E443" s="499"/>
      <c r="F443" s="654" t="s">
        <v>4851</v>
      </c>
      <c r="G443" s="654"/>
      <c r="H443" s="636" t="s">
        <v>3593</v>
      </c>
      <c r="I443" s="635" t="s">
        <v>84</v>
      </c>
      <c r="J443" s="635"/>
      <c r="K443" s="635"/>
      <c r="L443" s="637">
        <v>25</v>
      </c>
      <c r="M443" s="499"/>
      <c r="N443" s="499"/>
      <c r="O443" s="499"/>
      <c r="P443" s="499"/>
      <c r="Q443" s="499"/>
      <c r="R443" s="499"/>
      <c r="S443" s="499"/>
      <c r="T443" s="499"/>
      <c r="U443" s="499">
        <f t="shared" si="21"/>
        <v>0</v>
      </c>
      <c r="V443" s="495">
        <f t="shared" si="22"/>
        <v>20</v>
      </c>
      <c r="W443" s="496"/>
      <c r="X443" s="496"/>
      <c r="Y443" s="496"/>
      <c r="Z443" s="502"/>
      <c r="AA443" s="496"/>
      <c r="AB443" s="496"/>
      <c r="AC443" s="496"/>
      <c r="AD443" s="496"/>
      <c r="AE443" s="547">
        <v>20</v>
      </c>
      <c r="AF443" s="498"/>
      <c r="AG443" s="499"/>
      <c r="AH443" s="499"/>
      <c r="AI443" s="499">
        <f t="shared" si="23"/>
        <v>0</v>
      </c>
      <c r="AJ443" s="324"/>
      <c r="AK443" s="316">
        <f>VLOOKUP(B443,'[1]BCDG-CG KT'!C$14:BC$962,53,0)</f>
        <v>0</v>
      </c>
      <c r="AL443" s="316"/>
      <c r="AM443" s="315"/>
      <c r="AN443" s="315"/>
      <c r="AO443" s="315"/>
      <c r="AP443" s="315"/>
      <c r="AQ443" s="315"/>
      <c r="AR443" s="315"/>
      <c r="AS443" s="315"/>
      <c r="AT443" s="315"/>
      <c r="AU443" s="315"/>
      <c r="AV443" s="315"/>
      <c r="AW443" s="315"/>
      <c r="AX443" s="315"/>
      <c r="AY443" s="315"/>
      <c r="AZ443" s="315"/>
      <c r="BA443" s="315"/>
      <c r="BB443" s="315"/>
      <c r="BC443" s="315"/>
      <c r="BD443" s="315"/>
    </row>
    <row r="444" spans="1:56" s="638" customFormat="1" ht="126" customHeight="1">
      <c r="A444" s="635">
        <v>437</v>
      </c>
      <c r="B444" s="499" t="s">
        <v>4852</v>
      </c>
      <c r="C444" s="499" t="s">
        <v>4853</v>
      </c>
      <c r="D444" s="499">
        <v>0</v>
      </c>
      <c r="E444" s="499"/>
      <c r="F444" s="654" t="s">
        <v>4854</v>
      </c>
      <c r="G444" s="654"/>
      <c r="H444" s="636" t="s">
        <v>3423</v>
      </c>
      <c r="I444" s="635" t="s">
        <v>2594</v>
      </c>
      <c r="J444" s="635"/>
      <c r="K444" s="635"/>
      <c r="L444" s="637">
        <v>2</v>
      </c>
      <c r="M444" s="499"/>
      <c r="N444" s="499"/>
      <c r="O444" s="499"/>
      <c r="P444" s="499"/>
      <c r="Q444" s="499"/>
      <c r="R444" s="499"/>
      <c r="S444" s="499"/>
      <c r="T444" s="499"/>
      <c r="U444" s="499">
        <f t="shared" si="21"/>
        <v>0</v>
      </c>
      <c r="V444" s="495">
        <f t="shared" si="22"/>
        <v>2</v>
      </c>
      <c r="W444" s="496"/>
      <c r="X444" s="496"/>
      <c r="Y444" s="496"/>
      <c r="Z444" s="502"/>
      <c r="AA444" s="496"/>
      <c r="AB444" s="496"/>
      <c r="AC444" s="496"/>
      <c r="AD444" s="496"/>
      <c r="AE444" s="547">
        <v>2</v>
      </c>
      <c r="AF444" s="498"/>
      <c r="AG444" s="499"/>
      <c r="AH444" s="499"/>
      <c r="AI444" s="499">
        <f t="shared" si="23"/>
        <v>0</v>
      </c>
      <c r="AJ444" s="324"/>
      <c r="AK444" s="316">
        <f>VLOOKUP(B444,'[1]BCDG-CG KT'!C$14:BC$962,53,0)</f>
        <v>0</v>
      </c>
      <c r="AL444" s="316"/>
      <c r="AM444" s="315"/>
      <c r="AN444" s="315"/>
      <c r="AO444" s="315"/>
      <c r="AP444" s="315"/>
      <c r="AQ444" s="315"/>
      <c r="AR444" s="315"/>
      <c r="AS444" s="315"/>
      <c r="AT444" s="315"/>
      <c r="AU444" s="315"/>
      <c r="AV444" s="315"/>
      <c r="AW444" s="315"/>
      <c r="AX444" s="315"/>
      <c r="AY444" s="315"/>
      <c r="AZ444" s="315"/>
      <c r="BA444" s="315"/>
      <c r="BB444" s="315"/>
      <c r="BC444" s="315"/>
      <c r="BD444" s="315"/>
    </row>
    <row r="445" spans="1:56" s="638" customFormat="1" ht="126" customHeight="1">
      <c r="A445" s="635">
        <v>438</v>
      </c>
      <c r="B445" s="499" t="s">
        <v>4855</v>
      </c>
      <c r="C445" s="499" t="s">
        <v>4856</v>
      </c>
      <c r="D445" s="499">
        <v>0</v>
      </c>
      <c r="E445" s="499"/>
      <c r="F445" s="324" t="s">
        <v>4857</v>
      </c>
      <c r="G445" s="324"/>
      <c r="H445" s="636" t="s">
        <v>4858</v>
      </c>
      <c r="I445" s="635" t="s">
        <v>84</v>
      </c>
      <c r="J445" s="635"/>
      <c r="K445" s="635"/>
      <c r="L445" s="637">
        <v>5</v>
      </c>
      <c r="M445" s="499"/>
      <c r="N445" s="499"/>
      <c r="O445" s="499"/>
      <c r="P445" s="499"/>
      <c r="Q445" s="499"/>
      <c r="R445" s="499"/>
      <c r="S445" s="499"/>
      <c r="T445" s="499"/>
      <c r="U445" s="499">
        <f t="shared" si="21"/>
        <v>0</v>
      </c>
      <c r="V445" s="495">
        <f t="shared" si="22"/>
        <v>10</v>
      </c>
      <c r="W445" s="496"/>
      <c r="X445" s="496"/>
      <c r="Y445" s="496"/>
      <c r="Z445" s="502"/>
      <c r="AA445" s="496">
        <v>10</v>
      </c>
      <c r="AB445" s="496"/>
      <c r="AC445" s="496"/>
      <c r="AD445" s="496"/>
      <c r="AE445" s="496"/>
      <c r="AF445" s="498"/>
      <c r="AG445" s="499">
        <v>0</v>
      </c>
      <c r="AH445" s="499"/>
      <c r="AI445" s="499">
        <f t="shared" si="23"/>
        <v>0</v>
      </c>
      <c r="AJ445" s="324"/>
      <c r="AK445" s="316" t="e">
        <f>VLOOKUP(B445,'[1]BCDG-CG KT'!C$14:BC$962,53,0)</f>
        <v>#N/A</v>
      </c>
      <c r="AL445" s="316"/>
      <c r="AM445" s="315"/>
      <c r="AN445" s="315"/>
      <c r="AO445" s="315"/>
      <c r="AP445" s="315"/>
      <c r="AQ445" s="315"/>
      <c r="AR445" s="315"/>
      <c r="AS445" s="315"/>
      <c r="AT445" s="315"/>
      <c r="AU445" s="315"/>
      <c r="AV445" s="315"/>
      <c r="AW445" s="315"/>
      <c r="AX445" s="315"/>
      <c r="AY445" s="315"/>
      <c r="AZ445" s="315"/>
      <c r="BA445" s="315"/>
      <c r="BB445" s="315"/>
      <c r="BC445" s="315"/>
      <c r="BD445" s="315"/>
    </row>
    <row r="446" spans="1:56" s="638" customFormat="1" ht="126" customHeight="1">
      <c r="A446" s="635">
        <v>439</v>
      </c>
      <c r="B446" s="499" t="s">
        <v>4859</v>
      </c>
      <c r="C446" s="499" t="s">
        <v>4860</v>
      </c>
      <c r="D446" s="499">
        <v>0</v>
      </c>
      <c r="E446" s="499"/>
      <c r="F446" s="324" t="s">
        <v>4861</v>
      </c>
      <c r="G446" s="324"/>
      <c r="H446" s="636" t="s">
        <v>4079</v>
      </c>
      <c r="I446" s="635" t="s">
        <v>84</v>
      </c>
      <c r="J446" s="635"/>
      <c r="K446" s="635"/>
      <c r="L446" s="637">
        <v>5</v>
      </c>
      <c r="M446" s="499"/>
      <c r="N446" s="499"/>
      <c r="O446" s="499"/>
      <c r="P446" s="499"/>
      <c r="Q446" s="499"/>
      <c r="R446" s="499"/>
      <c r="S446" s="499"/>
      <c r="T446" s="499"/>
      <c r="U446" s="499">
        <f t="shared" si="21"/>
        <v>0</v>
      </c>
      <c r="V446" s="495">
        <f t="shared" si="22"/>
        <v>5</v>
      </c>
      <c r="W446" s="496"/>
      <c r="X446" s="496"/>
      <c r="Y446" s="496"/>
      <c r="Z446" s="502"/>
      <c r="AA446" s="496">
        <v>5</v>
      </c>
      <c r="AB446" s="496"/>
      <c r="AC446" s="496"/>
      <c r="AD446" s="496"/>
      <c r="AE446" s="496"/>
      <c r="AF446" s="498"/>
      <c r="AG446" s="499"/>
      <c r="AH446" s="499"/>
      <c r="AI446" s="499">
        <f t="shared" si="23"/>
        <v>0</v>
      </c>
      <c r="AJ446" s="324"/>
      <c r="AK446" s="316">
        <f>VLOOKUP(B446,'[1]BCDG-CG KT'!C$14:BC$962,53,0)</f>
        <v>0</v>
      </c>
      <c r="AL446" s="316"/>
      <c r="AM446" s="315"/>
      <c r="AN446" s="315"/>
      <c r="AO446" s="315"/>
      <c r="AP446" s="315"/>
      <c r="AQ446" s="315"/>
      <c r="AR446" s="315"/>
      <c r="AS446" s="315"/>
      <c r="AT446" s="315"/>
      <c r="AU446" s="315"/>
      <c r="AV446" s="315"/>
      <c r="AW446" s="315"/>
      <c r="AX446" s="315"/>
      <c r="AY446" s="315"/>
      <c r="AZ446" s="315"/>
      <c r="BA446" s="315"/>
      <c r="BB446" s="315"/>
      <c r="BC446" s="315"/>
      <c r="BD446" s="315"/>
    </row>
    <row r="447" spans="1:56" s="638" customFormat="1" ht="126" customHeight="1">
      <c r="A447" s="635">
        <v>440</v>
      </c>
      <c r="B447" s="499" t="s">
        <v>4862</v>
      </c>
      <c r="C447" s="499" t="s">
        <v>4863</v>
      </c>
      <c r="D447" s="499">
        <v>0</v>
      </c>
      <c r="E447" s="499"/>
      <c r="F447" s="324" t="s">
        <v>4864</v>
      </c>
      <c r="G447" s="324"/>
      <c r="H447" s="636" t="s">
        <v>4079</v>
      </c>
      <c r="I447" s="635" t="s">
        <v>84</v>
      </c>
      <c r="J447" s="635"/>
      <c r="K447" s="635"/>
      <c r="L447" s="637">
        <v>5</v>
      </c>
      <c r="M447" s="499"/>
      <c r="N447" s="499"/>
      <c r="O447" s="499"/>
      <c r="P447" s="499"/>
      <c r="Q447" s="499"/>
      <c r="R447" s="499"/>
      <c r="S447" s="499"/>
      <c r="T447" s="499"/>
      <c r="U447" s="499">
        <f t="shared" si="21"/>
        <v>0</v>
      </c>
      <c r="V447" s="495">
        <f t="shared" si="22"/>
        <v>2</v>
      </c>
      <c r="W447" s="496"/>
      <c r="X447" s="496"/>
      <c r="Y447" s="496"/>
      <c r="Z447" s="502"/>
      <c r="AA447" s="496">
        <v>2</v>
      </c>
      <c r="AB447" s="496"/>
      <c r="AC447" s="496"/>
      <c r="AD447" s="496"/>
      <c r="AE447" s="496"/>
      <c r="AF447" s="498"/>
      <c r="AG447" s="499"/>
      <c r="AH447" s="499"/>
      <c r="AI447" s="499">
        <f t="shared" si="23"/>
        <v>0</v>
      </c>
      <c r="AJ447" s="324"/>
      <c r="AK447" s="316">
        <f>VLOOKUP(B447,'[1]BCDG-CG KT'!C$14:BC$962,53,0)</f>
        <v>0</v>
      </c>
      <c r="AL447" s="316"/>
      <c r="AM447" s="315"/>
      <c r="AN447" s="315"/>
      <c r="AO447" s="315"/>
      <c r="AP447" s="315"/>
      <c r="AQ447" s="315"/>
      <c r="AR447" s="315"/>
      <c r="AS447" s="315"/>
      <c r="AT447" s="315"/>
      <c r="AU447" s="315"/>
      <c r="AV447" s="315"/>
      <c r="AW447" s="315"/>
      <c r="AX447" s="315"/>
      <c r="AY447" s="315"/>
      <c r="AZ447" s="315"/>
      <c r="BA447" s="315"/>
      <c r="BB447" s="315"/>
      <c r="BC447" s="315"/>
      <c r="BD447" s="315"/>
    </row>
    <row r="448" spans="1:56" s="638" customFormat="1" ht="126" customHeight="1">
      <c r="A448" s="635">
        <v>441</v>
      </c>
      <c r="B448" s="499" t="s">
        <v>4865</v>
      </c>
      <c r="C448" s="499" t="s">
        <v>4866</v>
      </c>
      <c r="D448" s="499">
        <v>0</v>
      </c>
      <c r="E448" s="499"/>
      <c r="F448" s="324" t="s">
        <v>4867</v>
      </c>
      <c r="G448" s="324"/>
      <c r="H448" s="636" t="s">
        <v>4079</v>
      </c>
      <c r="I448" s="635" t="s">
        <v>84</v>
      </c>
      <c r="J448" s="635"/>
      <c r="K448" s="635"/>
      <c r="L448" s="637">
        <v>2</v>
      </c>
      <c r="M448" s="499"/>
      <c r="N448" s="499"/>
      <c r="O448" s="499"/>
      <c r="P448" s="499"/>
      <c r="Q448" s="499"/>
      <c r="R448" s="499"/>
      <c r="S448" s="499"/>
      <c r="T448" s="499"/>
      <c r="U448" s="499">
        <f t="shared" si="21"/>
        <v>0</v>
      </c>
      <c r="V448" s="495">
        <f t="shared" si="22"/>
        <v>2</v>
      </c>
      <c r="W448" s="496"/>
      <c r="X448" s="496"/>
      <c r="Y448" s="496"/>
      <c r="Z448" s="502"/>
      <c r="AA448" s="496">
        <v>2</v>
      </c>
      <c r="AB448" s="496"/>
      <c r="AC448" s="496"/>
      <c r="AD448" s="496"/>
      <c r="AE448" s="496"/>
      <c r="AF448" s="498"/>
      <c r="AG448" s="499">
        <v>0</v>
      </c>
      <c r="AH448" s="499"/>
      <c r="AI448" s="499">
        <f t="shared" si="23"/>
        <v>0</v>
      </c>
      <c r="AJ448" s="324"/>
      <c r="AK448" s="316" t="e">
        <f>VLOOKUP(B448,'[1]BCDG-CG KT'!C$14:BC$962,53,0)</f>
        <v>#N/A</v>
      </c>
      <c r="AL448" s="316"/>
      <c r="AM448" s="315"/>
      <c r="AN448" s="315"/>
      <c r="AO448" s="315"/>
      <c r="AP448" s="315"/>
      <c r="AQ448" s="315"/>
      <c r="AR448" s="315"/>
      <c r="AS448" s="315"/>
      <c r="AT448" s="315"/>
      <c r="AU448" s="315"/>
      <c r="AV448" s="315"/>
      <c r="AW448" s="315"/>
      <c r="AX448" s="315"/>
      <c r="AY448" s="315"/>
      <c r="AZ448" s="315"/>
      <c r="BA448" s="315"/>
      <c r="BB448" s="315"/>
      <c r="BC448" s="315"/>
      <c r="BD448" s="315"/>
    </row>
    <row r="449" spans="1:56" s="638" customFormat="1" ht="126" customHeight="1">
      <c r="A449" s="635">
        <v>442</v>
      </c>
      <c r="B449" s="499" t="s">
        <v>4868</v>
      </c>
      <c r="C449" s="499" t="s">
        <v>4869</v>
      </c>
      <c r="D449" s="499">
        <v>0</v>
      </c>
      <c r="E449" s="499"/>
      <c r="F449" s="324" t="s">
        <v>4870</v>
      </c>
      <c r="G449" s="324"/>
      <c r="H449" s="636" t="s">
        <v>4079</v>
      </c>
      <c r="I449" s="635" t="s">
        <v>84</v>
      </c>
      <c r="J449" s="635"/>
      <c r="K449" s="635"/>
      <c r="L449" s="637">
        <v>5</v>
      </c>
      <c r="M449" s="499"/>
      <c r="N449" s="499"/>
      <c r="O449" s="499"/>
      <c r="P449" s="499"/>
      <c r="Q449" s="499"/>
      <c r="R449" s="499"/>
      <c r="S449" s="499"/>
      <c r="T449" s="499"/>
      <c r="U449" s="499">
        <f t="shared" si="21"/>
        <v>0</v>
      </c>
      <c r="V449" s="495">
        <f t="shared" si="22"/>
        <v>2</v>
      </c>
      <c r="W449" s="496"/>
      <c r="X449" s="496"/>
      <c r="Y449" s="496"/>
      <c r="Z449" s="502"/>
      <c r="AA449" s="496">
        <v>2</v>
      </c>
      <c r="AB449" s="496"/>
      <c r="AC449" s="496"/>
      <c r="AD449" s="496"/>
      <c r="AE449" s="496"/>
      <c r="AF449" s="498"/>
      <c r="AG449" s="499"/>
      <c r="AH449" s="499"/>
      <c r="AI449" s="499">
        <f t="shared" si="23"/>
        <v>0</v>
      </c>
      <c r="AJ449" s="324"/>
      <c r="AK449" s="316">
        <f>VLOOKUP(B449,'[1]BCDG-CG KT'!C$14:BC$962,53,0)</f>
        <v>0</v>
      </c>
      <c r="AL449" s="316"/>
      <c r="AM449" s="315"/>
      <c r="AN449" s="315"/>
      <c r="AO449" s="315"/>
      <c r="AP449" s="315"/>
      <c r="AQ449" s="315"/>
      <c r="AR449" s="315"/>
      <c r="AS449" s="315"/>
      <c r="AT449" s="315"/>
      <c r="AU449" s="315"/>
      <c r="AV449" s="315"/>
      <c r="AW449" s="315"/>
      <c r="AX449" s="315"/>
      <c r="AY449" s="315"/>
      <c r="AZ449" s="315"/>
      <c r="BA449" s="315"/>
      <c r="BB449" s="315"/>
      <c r="BC449" s="315"/>
      <c r="BD449" s="315"/>
    </row>
    <row r="450" spans="1:56" s="638" customFormat="1" ht="126" customHeight="1">
      <c r="A450" s="635">
        <v>443</v>
      </c>
      <c r="B450" s="499" t="s">
        <v>4871</v>
      </c>
      <c r="C450" s="499" t="s">
        <v>4872</v>
      </c>
      <c r="D450" s="499">
        <v>0</v>
      </c>
      <c r="E450" s="499"/>
      <c r="F450" s="324" t="s">
        <v>4873</v>
      </c>
      <c r="G450" s="324"/>
      <c r="H450" s="636" t="s">
        <v>4079</v>
      </c>
      <c r="I450" s="635" t="s">
        <v>84</v>
      </c>
      <c r="J450" s="635"/>
      <c r="K450" s="635"/>
      <c r="L450" s="637">
        <v>10</v>
      </c>
      <c r="M450" s="499"/>
      <c r="N450" s="499"/>
      <c r="O450" s="499"/>
      <c r="P450" s="499"/>
      <c r="Q450" s="499"/>
      <c r="R450" s="499"/>
      <c r="S450" s="499"/>
      <c r="T450" s="499"/>
      <c r="U450" s="499">
        <f t="shared" si="21"/>
        <v>0</v>
      </c>
      <c r="V450" s="495">
        <f t="shared" si="22"/>
        <v>5</v>
      </c>
      <c r="W450" s="496"/>
      <c r="X450" s="496"/>
      <c r="Y450" s="496"/>
      <c r="Z450" s="502"/>
      <c r="AA450" s="496">
        <v>5</v>
      </c>
      <c r="AB450" s="496"/>
      <c r="AC450" s="496"/>
      <c r="AD450" s="496"/>
      <c r="AE450" s="496"/>
      <c r="AF450" s="498"/>
      <c r="AG450" s="499"/>
      <c r="AH450" s="499"/>
      <c r="AI450" s="499">
        <f t="shared" si="23"/>
        <v>0</v>
      </c>
      <c r="AJ450" s="324"/>
      <c r="AK450" s="316">
        <f>VLOOKUP(B450,'[1]BCDG-CG KT'!C$14:BC$962,53,0)</f>
        <v>0</v>
      </c>
      <c r="AL450" s="316"/>
      <c r="AM450" s="315"/>
      <c r="AN450" s="315"/>
      <c r="AO450" s="315"/>
      <c r="AP450" s="315"/>
      <c r="AQ450" s="315"/>
      <c r="AR450" s="315"/>
      <c r="AS450" s="315"/>
      <c r="AT450" s="315"/>
      <c r="AU450" s="315"/>
      <c r="AV450" s="315"/>
      <c r="AW450" s="315"/>
      <c r="AX450" s="315"/>
      <c r="AY450" s="315"/>
      <c r="AZ450" s="315"/>
      <c r="BA450" s="315"/>
      <c r="BB450" s="315"/>
      <c r="BC450" s="315"/>
      <c r="BD450" s="315"/>
    </row>
    <row r="451" spans="1:56" s="638" customFormat="1" ht="126" customHeight="1">
      <c r="A451" s="635">
        <v>444</v>
      </c>
      <c r="B451" s="499" t="s">
        <v>4874</v>
      </c>
      <c r="C451" s="499" t="s">
        <v>4875</v>
      </c>
      <c r="D451" s="499">
        <v>0</v>
      </c>
      <c r="E451" s="499"/>
      <c r="F451" s="324" t="s">
        <v>4876</v>
      </c>
      <c r="G451" s="324"/>
      <c r="H451" s="636" t="s">
        <v>4079</v>
      </c>
      <c r="I451" s="635" t="s">
        <v>84</v>
      </c>
      <c r="J451" s="635"/>
      <c r="K451" s="635"/>
      <c r="L451" s="637">
        <v>5</v>
      </c>
      <c r="M451" s="499"/>
      <c r="N451" s="499"/>
      <c r="O451" s="499"/>
      <c r="P451" s="499"/>
      <c r="Q451" s="499"/>
      <c r="R451" s="499"/>
      <c r="S451" s="499"/>
      <c r="T451" s="499"/>
      <c r="U451" s="499">
        <f t="shared" si="21"/>
        <v>0</v>
      </c>
      <c r="V451" s="495">
        <f t="shared" si="22"/>
        <v>5</v>
      </c>
      <c r="W451" s="496"/>
      <c r="X451" s="496"/>
      <c r="Y451" s="496"/>
      <c r="Z451" s="502"/>
      <c r="AA451" s="496">
        <v>5</v>
      </c>
      <c r="AB451" s="496"/>
      <c r="AC451" s="496"/>
      <c r="AD451" s="496"/>
      <c r="AE451" s="496"/>
      <c r="AF451" s="498"/>
      <c r="AG451" s="499"/>
      <c r="AH451" s="499"/>
      <c r="AI451" s="499">
        <f t="shared" si="23"/>
        <v>0</v>
      </c>
      <c r="AJ451" s="324"/>
      <c r="AK451" s="316">
        <f>VLOOKUP(B451,'[1]BCDG-CG KT'!C$14:BC$962,53,0)</f>
        <v>0</v>
      </c>
      <c r="AL451" s="316"/>
      <c r="AM451" s="315"/>
      <c r="AN451" s="315"/>
      <c r="AO451" s="315"/>
      <c r="AP451" s="315"/>
      <c r="AQ451" s="315"/>
      <c r="AR451" s="315"/>
      <c r="AS451" s="315"/>
      <c r="AT451" s="315"/>
      <c r="AU451" s="315"/>
      <c r="AV451" s="315"/>
      <c r="AW451" s="315"/>
      <c r="AX451" s="315"/>
      <c r="AY451" s="315"/>
      <c r="AZ451" s="315"/>
      <c r="BA451" s="315"/>
      <c r="BB451" s="315"/>
      <c r="BC451" s="315"/>
      <c r="BD451" s="315"/>
    </row>
    <row r="452" spans="1:56" s="638" customFormat="1" ht="126" customHeight="1">
      <c r="A452" s="635">
        <v>445</v>
      </c>
      <c r="B452" s="499" t="s">
        <v>4877</v>
      </c>
      <c r="C452" s="499" t="s">
        <v>4878</v>
      </c>
      <c r="D452" s="499">
        <v>0</v>
      </c>
      <c r="E452" s="528" t="s">
        <v>4879</v>
      </c>
      <c r="F452" s="324" t="s">
        <v>4880</v>
      </c>
      <c r="G452" s="535" t="s">
        <v>4881</v>
      </c>
      <c r="H452" s="636" t="s">
        <v>4079</v>
      </c>
      <c r="I452" s="635" t="s">
        <v>84</v>
      </c>
      <c r="J452" s="635"/>
      <c r="K452" s="635"/>
      <c r="L452" s="637">
        <v>60</v>
      </c>
      <c r="M452" s="499"/>
      <c r="N452" s="499"/>
      <c r="O452" s="499"/>
      <c r="P452" s="499"/>
      <c r="Q452" s="499"/>
      <c r="R452" s="499"/>
      <c r="S452" s="499"/>
      <c r="T452" s="499"/>
      <c r="U452" s="499">
        <f t="shared" si="21"/>
        <v>0</v>
      </c>
      <c r="V452" s="495">
        <f t="shared" si="22"/>
        <v>40</v>
      </c>
      <c r="W452" s="496"/>
      <c r="X452" s="496"/>
      <c r="Y452" s="496"/>
      <c r="Z452" s="502"/>
      <c r="AA452" s="496"/>
      <c r="AB452" s="496"/>
      <c r="AC452" s="496"/>
      <c r="AD452" s="520">
        <v>40</v>
      </c>
      <c r="AE452" s="496"/>
      <c r="AF452" s="498"/>
      <c r="AG452" s="499"/>
      <c r="AH452" s="499">
        <v>8500000</v>
      </c>
      <c r="AI452" s="499">
        <f t="shared" si="23"/>
        <v>340000000</v>
      </c>
      <c r="AJ452" s="324"/>
      <c r="AK452" s="316">
        <f>VLOOKUP(B452,'[1]BCDG-CG KT'!C$14:BC$962,53,0)</f>
        <v>0</v>
      </c>
      <c r="AL452" s="316"/>
      <c r="AM452" s="315"/>
      <c r="AN452" s="315"/>
      <c r="AO452" s="315"/>
      <c r="AP452" s="315"/>
      <c r="AQ452" s="315"/>
      <c r="AR452" s="315"/>
      <c r="AS452" s="315"/>
      <c r="AT452" s="315"/>
      <c r="AU452" s="315"/>
      <c r="AV452" s="315"/>
      <c r="AW452" s="315"/>
      <c r="AX452" s="315"/>
      <c r="AY452" s="315"/>
      <c r="AZ452" s="315"/>
      <c r="BA452" s="315"/>
      <c r="BB452" s="315"/>
      <c r="BC452" s="315"/>
      <c r="BD452" s="315"/>
    </row>
    <row r="453" spans="1:56" s="638" customFormat="1" ht="155.25" customHeight="1">
      <c r="A453" s="635">
        <v>446</v>
      </c>
      <c r="B453" s="499" t="s">
        <v>4886</v>
      </c>
      <c r="C453" s="499" t="s">
        <v>4887</v>
      </c>
      <c r="D453" s="499">
        <v>0</v>
      </c>
      <c r="E453" s="499"/>
      <c r="F453" s="654" t="s">
        <v>6813</v>
      </c>
      <c r="G453" s="721" t="s">
        <v>6814</v>
      </c>
      <c r="H453" s="636" t="s">
        <v>4889</v>
      </c>
      <c r="I453" s="635" t="s">
        <v>1354</v>
      </c>
      <c r="J453" s="635"/>
      <c r="K453" s="635"/>
      <c r="L453" s="637">
        <v>1000</v>
      </c>
      <c r="M453" s="499"/>
      <c r="N453" s="499"/>
      <c r="O453" s="499"/>
      <c r="P453" s="499"/>
      <c r="Q453" s="499"/>
      <c r="R453" s="499"/>
      <c r="S453" s="499"/>
      <c r="T453" s="499"/>
      <c r="U453" s="499">
        <f t="shared" si="21"/>
        <v>0</v>
      </c>
      <c r="V453" s="495">
        <f t="shared" si="22"/>
        <v>1800</v>
      </c>
      <c r="W453" s="496">
        <v>1800</v>
      </c>
      <c r="X453" s="496"/>
      <c r="Y453" s="496"/>
      <c r="Z453" s="502"/>
      <c r="AA453" s="496"/>
      <c r="AB453" s="496"/>
      <c r="AC453" s="496">
        <v>0</v>
      </c>
      <c r="AD453" s="496"/>
      <c r="AE453" s="547"/>
      <c r="AF453" s="498" t="s">
        <v>3346</v>
      </c>
      <c r="AG453" s="499"/>
      <c r="AH453" s="499"/>
      <c r="AI453" s="499">
        <f t="shared" si="23"/>
        <v>0</v>
      </c>
      <c r="AJ453" s="324"/>
      <c r="AK453" s="316">
        <f>VLOOKUP(B453,'[1]BCDG-CG KT'!C$14:BC$962,53,0)</f>
        <v>0</v>
      </c>
      <c r="AL453" s="316"/>
      <c r="AM453" s="315"/>
      <c r="AN453" s="315"/>
      <c r="AO453" s="315"/>
      <c r="AP453" s="315"/>
      <c r="AQ453" s="315"/>
      <c r="AR453" s="315"/>
      <c r="AS453" s="315"/>
      <c r="AT453" s="315"/>
      <c r="AU453" s="315"/>
      <c r="AV453" s="315"/>
      <c r="AW453" s="315"/>
      <c r="AX453" s="315"/>
      <c r="AY453" s="315"/>
      <c r="AZ453" s="315"/>
      <c r="BA453" s="315"/>
      <c r="BB453" s="315"/>
      <c r="BC453" s="315"/>
      <c r="BD453" s="315"/>
    </row>
    <row r="454" spans="1:56" s="638" customFormat="1" ht="126" customHeight="1">
      <c r="A454" s="635">
        <v>447</v>
      </c>
      <c r="B454" s="499" t="s">
        <v>4890</v>
      </c>
      <c r="C454" s="499" t="s">
        <v>4891</v>
      </c>
      <c r="D454" s="499">
        <v>0</v>
      </c>
      <c r="E454" s="499"/>
      <c r="F454" s="654" t="s">
        <v>4892</v>
      </c>
      <c r="G454" s="721" t="s">
        <v>6815</v>
      </c>
      <c r="H454" s="636" t="s">
        <v>84</v>
      </c>
      <c r="I454" s="635" t="s">
        <v>84</v>
      </c>
      <c r="J454" s="635"/>
      <c r="K454" s="635"/>
      <c r="L454" s="637">
        <v>20</v>
      </c>
      <c r="M454" s="499"/>
      <c r="N454" s="499"/>
      <c r="O454" s="499"/>
      <c r="P454" s="499"/>
      <c r="Q454" s="499"/>
      <c r="R454" s="499"/>
      <c r="S454" s="499"/>
      <c r="T454" s="499"/>
      <c r="U454" s="499">
        <f t="shared" si="21"/>
        <v>0</v>
      </c>
      <c r="V454" s="495">
        <f t="shared" si="22"/>
        <v>120</v>
      </c>
      <c r="W454" s="496">
        <v>120</v>
      </c>
      <c r="X454" s="496"/>
      <c r="Y454" s="496"/>
      <c r="Z454" s="502"/>
      <c r="AA454" s="496"/>
      <c r="AB454" s="496"/>
      <c r="AC454" s="496"/>
      <c r="AD454" s="496"/>
      <c r="AE454" s="547"/>
      <c r="AF454" s="498"/>
      <c r="AG454" s="499"/>
      <c r="AH454" s="499"/>
      <c r="AI454" s="499">
        <f t="shared" si="23"/>
        <v>0</v>
      </c>
      <c r="AJ454" s="324"/>
      <c r="AK454" s="316">
        <f>VLOOKUP(B454,'[1]BCDG-CG KT'!C$14:BC$962,53,0)</f>
        <v>0</v>
      </c>
      <c r="AL454" s="316"/>
      <c r="AM454" s="315"/>
      <c r="AN454" s="315"/>
      <c r="AO454" s="315"/>
      <c r="AP454" s="315"/>
      <c r="AQ454" s="315"/>
      <c r="AR454" s="315"/>
      <c r="AS454" s="315"/>
      <c r="AT454" s="315"/>
      <c r="AU454" s="315"/>
      <c r="AV454" s="315"/>
      <c r="AW454" s="315"/>
      <c r="AX454" s="315"/>
      <c r="AY454" s="315"/>
      <c r="AZ454" s="315"/>
      <c r="BA454" s="315"/>
      <c r="BB454" s="315"/>
      <c r="BC454" s="315"/>
      <c r="BD454" s="315"/>
    </row>
    <row r="455" spans="1:56" s="638" customFormat="1" ht="126" customHeight="1">
      <c r="A455" s="635">
        <v>434</v>
      </c>
      <c r="B455" s="499" t="s">
        <v>4843</v>
      </c>
      <c r="C455" s="499" t="s">
        <v>4844</v>
      </c>
      <c r="D455" s="499">
        <v>0</v>
      </c>
      <c r="E455" s="499"/>
      <c r="F455" s="654" t="s">
        <v>4845</v>
      </c>
      <c r="G455" s="654"/>
      <c r="H455" s="636"/>
      <c r="I455" s="635" t="s">
        <v>84</v>
      </c>
      <c r="J455" s="635"/>
      <c r="K455" s="635"/>
      <c r="L455" s="637">
        <v>20</v>
      </c>
      <c r="M455" s="499"/>
      <c r="N455" s="499"/>
      <c r="O455" s="499"/>
      <c r="P455" s="499"/>
      <c r="Q455" s="499"/>
      <c r="R455" s="499"/>
      <c r="S455" s="499"/>
      <c r="T455" s="499"/>
      <c r="U455" s="499">
        <f t="shared" si="21"/>
        <v>0</v>
      </c>
      <c r="V455" s="495">
        <f t="shared" si="22"/>
        <v>60</v>
      </c>
      <c r="W455" s="496"/>
      <c r="X455" s="496"/>
      <c r="Y455" s="496"/>
      <c r="Z455" s="502"/>
      <c r="AA455" s="496">
        <v>10</v>
      </c>
      <c r="AB455" s="496"/>
      <c r="AC455" s="496"/>
      <c r="AD455" s="496"/>
      <c r="AE455" s="547">
        <v>50</v>
      </c>
      <c r="AF455" s="498"/>
      <c r="AG455" s="499">
        <v>0</v>
      </c>
      <c r="AH455" s="499"/>
      <c r="AI455" s="499">
        <f t="shared" si="23"/>
        <v>0</v>
      </c>
      <c r="AJ455" s="324"/>
      <c r="AK455" s="316" t="e">
        <f>VLOOKUP(B455,'[1]BCDG-CG KT'!C$14:BC$962,53,0)</f>
        <v>#N/A</v>
      </c>
      <c r="AL455" s="316"/>
      <c r="AM455" s="315"/>
      <c r="AN455" s="315"/>
      <c r="AO455" s="315"/>
      <c r="AP455" s="315"/>
      <c r="AQ455" s="315"/>
      <c r="AR455" s="315"/>
      <c r="AS455" s="315"/>
      <c r="AT455" s="315"/>
      <c r="AU455" s="315"/>
      <c r="AV455" s="315"/>
      <c r="AW455" s="315"/>
      <c r="AX455" s="315"/>
      <c r="AY455" s="315"/>
      <c r="AZ455" s="315"/>
      <c r="BA455" s="315"/>
      <c r="BB455" s="315"/>
      <c r="BC455" s="315"/>
      <c r="BD455" s="315"/>
    </row>
    <row r="456" spans="1:56" s="638" customFormat="1" ht="126" customHeight="1">
      <c r="A456" s="635">
        <v>449</v>
      </c>
      <c r="B456" s="499" t="s">
        <v>4902</v>
      </c>
      <c r="C456" s="499" t="s">
        <v>4903</v>
      </c>
      <c r="D456" s="499">
        <v>0</v>
      </c>
      <c r="E456" s="499"/>
      <c r="F456" s="324" t="s">
        <v>4904</v>
      </c>
      <c r="G456" s="720"/>
      <c r="H456" s="636" t="s">
        <v>4905</v>
      </c>
      <c r="I456" s="635" t="s">
        <v>2514</v>
      </c>
      <c r="J456" s="635"/>
      <c r="K456" s="635"/>
      <c r="L456" s="637">
        <v>500</v>
      </c>
      <c r="M456" s="499"/>
      <c r="N456" s="499"/>
      <c r="O456" s="499"/>
      <c r="P456" s="499"/>
      <c r="Q456" s="499"/>
      <c r="R456" s="499"/>
      <c r="S456" s="499"/>
      <c r="T456" s="499"/>
      <c r="U456" s="499">
        <f t="shared" si="21"/>
        <v>0</v>
      </c>
      <c r="V456" s="495">
        <f t="shared" si="22"/>
        <v>750</v>
      </c>
      <c r="W456" s="496">
        <v>250</v>
      </c>
      <c r="X456" s="496"/>
      <c r="Y456" s="496"/>
      <c r="Z456" s="502"/>
      <c r="AA456" s="496">
        <v>500</v>
      </c>
      <c r="AB456" s="496"/>
      <c r="AC456" s="496"/>
      <c r="AD456" s="496"/>
      <c r="AE456" s="496"/>
      <c r="AF456" s="498"/>
      <c r="AG456" s="499">
        <v>0</v>
      </c>
      <c r="AH456" s="499"/>
      <c r="AI456" s="499">
        <f t="shared" si="23"/>
        <v>0</v>
      </c>
      <c r="AJ456" s="324"/>
      <c r="AK456" s="316" t="e">
        <f>VLOOKUP(B456,'[1]BCDG-CG KT'!C$14:BC$962,53,0)</f>
        <v>#N/A</v>
      </c>
      <c r="AL456" s="316"/>
      <c r="AM456" s="315"/>
      <c r="AN456" s="315"/>
      <c r="AO456" s="315"/>
      <c r="AP456" s="315"/>
      <c r="AQ456" s="315"/>
      <c r="AR456" s="315"/>
      <c r="AS456" s="315"/>
      <c r="AT456" s="315"/>
      <c r="AU456" s="315"/>
      <c r="AV456" s="315"/>
      <c r="AW456" s="315"/>
      <c r="AX456" s="315"/>
      <c r="AY456" s="315"/>
      <c r="AZ456" s="315"/>
      <c r="BA456" s="315"/>
      <c r="BB456" s="315"/>
      <c r="BC456" s="315"/>
      <c r="BD456" s="315"/>
    </row>
    <row r="457" spans="1:56" s="638" customFormat="1" ht="126" customHeight="1">
      <c r="A457" s="635">
        <v>450</v>
      </c>
      <c r="B457" s="499" t="s">
        <v>4913</v>
      </c>
      <c r="C457" s="499" t="s">
        <v>4914</v>
      </c>
      <c r="D457" s="499">
        <v>0</v>
      </c>
      <c r="E457" s="499"/>
      <c r="F457" s="324" t="s">
        <v>4915</v>
      </c>
      <c r="G457" s="324"/>
      <c r="H457" s="636">
        <v>0</v>
      </c>
      <c r="I457" s="635" t="s">
        <v>2594</v>
      </c>
      <c r="J457" s="635"/>
      <c r="K457" s="635"/>
      <c r="L457" s="637">
        <v>10</v>
      </c>
      <c r="M457" s="499"/>
      <c r="N457" s="499"/>
      <c r="O457" s="499"/>
      <c r="P457" s="499"/>
      <c r="Q457" s="499"/>
      <c r="R457" s="499"/>
      <c r="S457" s="499"/>
      <c r="T457" s="499"/>
      <c r="U457" s="499">
        <f t="shared" si="21"/>
        <v>0</v>
      </c>
      <c r="V457" s="495">
        <f t="shared" si="22"/>
        <v>10</v>
      </c>
      <c r="W457" s="496"/>
      <c r="X457" s="496"/>
      <c r="Y457" s="496"/>
      <c r="Z457" s="502"/>
      <c r="AA457" s="496">
        <v>10</v>
      </c>
      <c r="AB457" s="496"/>
      <c r="AC457" s="496"/>
      <c r="AD457" s="496"/>
      <c r="AE457" s="496"/>
      <c r="AF457" s="498"/>
      <c r="AG457" s="499">
        <v>0</v>
      </c>
      <c r="AH457" s="499"/>
      <c r="AI457" s="499">
        <f t="shared" si="23"/>
        <v>0</v>
      </c>
      <c r="AJ457" s="324"/>
      <c r="AK457" s="316" t="e">
        <f>VLOOKUP(B457,'[1]BCDG-CG KT'!C$14:BC$962,53,0)</f>
        <v>#N/A</v>
      </c>
      <c r="AL457" s="316"/>
      <c r="AM457" s="315"/>
      <c r="AN457" s="315"/>
      <c r="AO457" s="315"/>
      <c r="AP457" s="315"/>
      <c r="AQ457" s="315"/>
      <c r="AR457" s="315"/>
      <c r="AS457" s="315"/>
      <c r="AT457" s="315"/>
      <c r="AU457" s="315"/>
      <c r="AV457" s="315"/>
      <c r="AW457" s="315"/>
      <c r="AX457" s="315"/>
      <c r="AY457" s="315"/>
      <c r="AZ457" s="315"/>
      <c r="BA457" s="315"/>
      <c r="BB457" s="315"/>
      <c r="BC457" s="315"/>
      <c r="BD457" s="315"/>
    </row>
    <row r="458" spans="1:56" s="638" customFormat="1" ht="30" customHeight="1">
      <c r="A458" s="635">
        <v>451</v>
      </c>
      <c r="B458" s="499" t="s">
        <v>4916</v>
      </c>
      <c r="C458" s="499" t="s">
        <v>4917</v>
      </c>
      <c r="D458" s="499">
        <v>0</v>
      </c>
      <c r="E458" s="499"/>
      <c r="F458" s="324" t="s">
        <v>4918</v>
      </c>
      <c r="G458" s="324"/>
      <c r="H458" s="636">
        <v>0</v>
      </c>
      <c r="I458" s="635" t="s">
        <v>84</v>
      </c>
      <c r="J458" s="635"/>
      <c r="K458" s="635"/>
      <c r="L458" s="637">
        <v>100</v>
      </c>
      <c r="M458" s="499"/>
      <c r="N458" s="499"/>
      <c r="O458" s="499"/>
      <c r="P458" s="499"/>
      <c r="Q458" s="499"/>
      <c r="R458" s="499"/>
      <c r="S458" s="499"/>
      <c r="T458" s="499"/>
      <c r="U458" s="499">
        <f t="shared" si="21"/>
        <v>0</v>
      </c>
      <c r="V458" s="495">
        <f t="shared" si="22"/>
        <v>100</v>
      </c>
      <c r="W458" s="496"/>
      <c r="X458" s="496"/>
      <c r="Y458" s="496"/>
      <c r="Z458" s="502"/>
      <c r="AA458" s="496">
        <v>100</v>
      </c>
      <c r="AB458" s="496"/>
      <c r="AC458" s="496"/>
      <c r="AD458" s="496"/>
      <c r="AE458" s="496"/>
      <c r="AF458" s="498"/>
      <c r="AG458" s="499">
        <v>0</v>
      </c>
      <c r="AH458" s="499"/>
      <c r="AI458" s="499">
        <f t="shared" si="23"/>
        <v>0</v>
      </c>
      <c r="AJ458" s="324"/>
      <c r="AK458" s="316" t="e">
        <f>VLOOKUP(B458,'[1]BCDG-CG KT'!C$14:BC$962,53,0)</f>
        <v>#N/A</v>
      </c>
      <c r="AL458" s="316"/>
      <c r="AM458" s="315"/>
      <c r="AN458" s="315"/>
      <c r="AO458" s="315"/>
      <c r="AP458" s="315"/>
      <c r="AQ458" s="315"/>
      <c r="AR458" s="315"/>
      <c r="AS458" s="315"/>
      <c r="AT458" s="315"/>
      <c r="AU458" s="315"/>
      <c r="AV458" s="315"/>
      <c r="AW458" s="315"/>
      <c r="AX458" s="315"/>
      <c r="AY458" s="315"/>
      <c r="AZ458" s="315"/>
      <c r="BA458" s="315"/>
      <c r="BB458" s="315"/>
      <c r="BC458" s="315"/>
      <c r="BD458" s="315"/>
    </row>
    <row r="459" spans="1:56" s="638" customFormat="1" ht="156" customHeight="1">
      <c r="A459" s="635">
        <v>448</v>
      </c>
      <c r="B459" s="499" t="s">
        <v>4898</v>
      </c>
      <c r="C459" s="499" t="s">
        <v>4899</v>
      </c>
      <c r="D459" s="499">
        <v>0</v>
      </c>
      <c r="E459" s="499"/>
      <c r="F459" s="324" t="s">
        <v>4900</v>
      </c>
      <c r="G459" s="324"/>
      <c r="H459" s="636" t="s">
        <v>5116</v>
      </c>
      <c r="I459" s="635" t="s">
        <v>84</v>
      </c>
      <c r="J459" s="635"/>
      <c r="K459" s="635"/>
      <c r="L459" s="637">
        <v>50</v>
      </c>
      <c r="M459" s="499"/>
      <c r="N459" s="499"/>
      <c r="O459" s="499"/>
      <c r="P459" s="499"/>
      <c r="Q459" s="499"/>
      <c r="R459" s="499"/>
      <c r="S459" s="499"/>
      <c r="T459" s="499"/>
      <c r="U459" s="499">
        <f t="shared" si="21"/>
        <v>0</v>
      </c>
      <c r="V459" s="495">
        <f t="shared" si="22"/>
        <v>100</v>
      </c>
      <c r="W459" s="496"/>
      <c r="X459" s="496"/>
      <c r="Y459" s="496"/>
      <c r="Z459" s="502"/>
      <c r="AA459" s="496"/>
      <c r="AB459" s="496"/>
      <c r="AC459" s="496">
        <v>100</v>
      </c>
      <c r="AD459" s="496"/>
      <c r="AE459" s="547">
        <v>0</v>
      </c>
      <c r="AF459" s="553" t="s">
        <v>4901</v>
      </c>
      <c r="AG459" s="499"/>
      <c r="AH459" s="499"/>
      <c r="AI459" s="499">
        <f t="shared" si="23"/>
        <v>0</v>
      </c>
      <c r="AJ459" s="324"/>
      <c r="AK459" s="316">
        <f>VLOOKUP(B459,'[1]BCDG-CG KT'!C$14:BC$962,53,0)</f>
        <v>0</v>
      </c>
      <c r="AL459" s="316"/>
      <c r="AM459" s="315"/>
      <c r="AN459" s="315"/>
      <c r="AO459" s="315"/>
      <c r="AP459" s="315"/>
      <c r="AQ459" s="315"/>
      <c r="AR459" s="315"/>
      <c r="AS459" s="315"/>
      <c r="AT459" s="315"/>
      <c r="AU459" s="315"/>
      <c r="AV459" s="315"/>
      <c r="AW459" s="315"/>
      <c r="AX459" s="315"/>
      <c r="AY459" s="315"/>
      <c r="AZ459" s="315"/>
      <c r="BA459" s="315"/>
      <c r="BB459" s="315"/>
      <c r="BC459" s="315"/>
      <c r="BD459" s="315"/>
    </row>
    <row r="460" spans="1:56" s="638" customFormat="1" ht="137.25" customHeight="1">
      <c r="A460" s="635">
        <v>452</v>
      </c>
      <c r="B460" s="324" t="s">
        <v>6041</v>
      </c>
      <c r="C460" s="324" t="s">
        <v>4933</v>
      </c>
      <c r="D460" s="499">
        <v>0</v>
      </c>
      <c r="E460" s="324"/>
      <c r="F460" s="330" t="s">
        <v>6745</v>
      </c>
      <c r="G460" s="330" t="s">
        <v>6746</v>
      </c>
      <c r="H460" s="636"/>
      <c r="I460" s="635"/>
      <c r="J460" s="635"/>
      <c r="K460" s="635"/>
      <c r="L460" s="499"/>
      <c r="M460" s="499"/>
      <c r="N460" s="499"/>
      <c r="O460" s="499"/>
      <c r="P460" s="499"/>
      <c r="Q460" s="499"/>
      <c r="R460" s="499"/>
      <c r="S460" s="499"/>
      <c r="T460" s="499"/>
      <c r="U460" s="499">
        <f t="shared" si="21"/>
        <v>0</v>
      </c>
      <c r="V460" s="495">
        <f t="shared" si="22"/>
        <v>10</v>
      </c>
      <c r="W460" s="496"/>
      <c r="X460" s="496"/>
      <c r="Y460" s="496"/>
      <c r="Z460" s="502"/>
      <c r="AA460" s="496"/>
      <c r="AB460" s="496"/>
      <c r="AC460" s="496">
        <v>10</v>
      </c>
      <c r="AD460" s="496"/>
      <c r="AE460" s="496"/>
      <c r="AF460" s="498" t="s">
        <v>4935</v>
      </c>
      <c r="AG460" s="499">
        <v>0</v>
      </c>
      <c r="AH460" s="499">
        <v>0</v>
      </c>
      <c r="AI460" s="499">
        <f t="shared" si="23"/>
        <v>0</v>
      </c>
      <c r="AJ460" s="324"/>
      <c r="AK460" s="316" t="e">
        <f>VLOOKUP(B460,'[1]BCDG-CG KT'!C$14:BC$962,53,0)</f>
        <v>#N/A</v>
      </c>
      <c r="AL460" s="316"/>
      <c r="AM460" s="315"/>
      <c r="AN460" s="315"/>
      <c r="AO460" s="315"/>
      <c r="AP460" s="315"/>
      <c r="AQ460" s="315"/>
      <c r="AR460" s="315"/>
      <c r="AS460" s="315"/>
      <c r="AT460" s="315"/>
      <c r="AU460" s="315"/>
      <c r="AV460" s="315"/>
      <c r="AW460" s="315"/>
      <c r="AX460" s="315"/>
      <c r="AY460" s="315"/>
      <c r="AZ460" s="315"/>
      <c r="BA460" s="315"/>
      <c r="BB460" s="315"/>
      <c r="BC460" s="315"/>
      <c r="BD460" s="315"/>
    </row>
    <row r="461" spans="1:56" s="638" customFormat="1" ht="61.5" customHeight="1">
      <c r="A461" s="635">
        <v>453</v>
      </c>
      <c r="B461" s="324" t="s">
        <v>6043</v>
      </c>
      <c r="C461" s="691" t="s">
        <v>4938</v>
      </c>
      <c r="D461" s="499">
        <v>0</v>
      </c>
      <c r="E461" s="324"/>
      <c r="F461" s="692" t="s">
        <v>6747</v>
      </c>
      <c r="G461" s="324"/>
      <c r="H461" s="636"/>
      <c r="I461" s="635"/>
      <c r="J461" s="635"/>
      <c r="K461" s="635"/>
      <c r="L461" s="499"/>
      <c r="M461" s="499"/>
      <c r="N461" s="499"/>
      <c r="O461" s="499"/>
      <c r="P461" s="499"/>
      <c r="Q461" s="499"/>
      <c r="R461" s="499"/>
      <c r="S461" s="499"/>
      <c r="T461" s="499"/>
      <c r="U461" s="499">
        <f t="shared" si="21"/>
        <v>0</v>
      </c>
      <c r="V461" s="495">
        <f t="shared" si="22"/>
        <v>0</v>
      </c>
      <c r="W461" s="496"/>
      <c r="X461" s="496"/>
      <c r="Y461" s="496"/>
      <c r="Z461" s="502"/>
      <c r="AA461" s="496"/>
      <c r="AB461" s="496"/>
      <c r="AC461" s="496"/>
      <c r="AD461" s="496"/>
      <c r="AE461" s="496"/>
      <c r="AF461" s="498" t="s">
        <v>4935</v>
      </c>
      <c r="AG461" s="499">
        <v>0</v>
      </c>
      <c r="AH461" s="499">
        <v>0</v>
      </c>
      <c r="AI461" s="499">
        <f t="shared" si="23"/>
        <v>0</v>
      </c>
      <c r="AJ461" s="324"/>
      <c r="AK461" s="316" t="e">
        <f>VLOOKUP(B461,'[1]BCDG-CG KT'!C$14:BC$962,53,0)</f>
        <v>#N/A</v>
      </c>
      <c r="AL461" s="316"/>
      <c r="AM461" s="315"/>
      <c r="AN461" s="315"/>
      <c r="AO461" s="315"/>
      <c r="AP461" s="315"/>
      <c r="AQ461" s="315"/>
      <c r="AR461" s="315"/>
      <c r="AS461" s="315"/>
      <c r="AT461" s="315"/>
      <c r="AU461" s="315"/>
      <c r="AV461" s="315"/>
      <c r="AW461" s="315"/>
      <c r="AX461" s="315"/>
      <c r="AY461" s="315"/>
      <c r="AZ461" s="315"/>
      <c r="BA461" s="315"/>
      <c r="BB461" s="315"/>
      <c r="BC461" s="315"/>
      <c r="BD461" s="315"/>
    </row>
    <row r="462" spans="1:56" s="638" customFormat="1" ht="126" customHeight="1">
      <c r="A462" s="635">
        <v>455</v>
      </c>
      <c r="B462" s="324" t="s">
        <v>6049</v>
      </c>
      <c r="C462" s="328" t="s">
        <v>4949</v>
      </c>
      <c r="D462" s="499" t="s">
        <v>4950</v>
      </c>
      <c r="E462" s="644" t="s">
        <v>4951</v>
      </c>
      <c r="F462" s="324"/>
      <c r="G462" s="324"/>
      <c r="H462" s="636"/>
      <c r="I462" s="635" t="s">
        <v>84</v>
      </c>
      <c r="J462" s="635"/>
      <c r="K462" s="635"/>
      <c r="L462" s="499"/>
      <c r="M462" s="499"/>
      <c r="N462" s="499"/>
      <c r="O462" s="499"/>
      <c r="P462" s="499"/>
      <c r="Q462" s="499"/>
      <c r="R462" s="499"/>
      <c r="S462" s="499"/>
      <c r="T462" s="499"/>
      <c r="U462" s="499">
        <f t="shared" si="21"/>
        <v>0</v>
      </c>
      <c r="V462" s="495">
        <f t="shared" si="22"/>
        <v>5</v>
      </c>
      <c r="W462" s="496"/>
      <c r="X462" s="496"/>
      <c r="Y462" s="496"/>
      <c r="Z462" s="502"/>
      <c r="AA462" s="555">
        <v>5</v>
      </c>
      <c r="AB462" s="496"/>
      <c r="AC462" s="496"/>
      <c r="AD462" s="496"/>
      <c r="AE462" s="496"/>
      <c r="AF462" s="498" t="s">
        <v>4935</v>
      </c>
      <c r="AG462" s="499">
        <v>0</v>
      </c>
      <c r="AH462" s="499">
        <v>0</v>
      </c>
      <c r="AI462" s="499">
        <f t="shared" si="23"/>
        <v>0</v>
      </c>
      <c r="AJ462" s="324"/>
      <c r="AK462" s="316" t="e">
        <f>VLOOKUP(B462,'[1]BCDG-CG KT'!C$14:BC$962,53,0)</f>
        <v>#N/A</v>
      </c>
      <c r="AL462" s="316"/>
      <c r="AM462" s="315"/>
      <c r="AN462" s="315"/>
      <c r="AO462" s="315"/>
      <c r="AP462" s="315"/>
      <c r="AQ462" s="315"/>
      <c r="AR462" s="315"/>
      <c r="AS462" s="315"/>
      <c r="AT462" s="315"/>
      <c r="AU462" s="315"/>
      <c r="AV462" s="315"/>
      <c r="AW462" s="315"/>
      <c r="AX462" s="315"/>
      <c r="AY462" s="315"/>
      <c r="AZ462" s="315"/>
      <c r="BA462" s="315"/>
      <c r="BB462" s="315"/>
      <c r="BC462" s="315"/>
      <c r="BD462" s="315"/>
    </row>
    <row r="463" spans="1:56" s="638" customFormat="1" ht="126" customHeight="1">
      <c r="A463" s="635">
        <v>456</v>
      </c>
      <c r="B463" s="324" t="s">
        <v>6050</v>
      </c>
      <c r="C463" s="328" t="s">
        <v>4949</v>
      </c>
      <c r="D463" s="499" t="s">
        <v>4952</v>
      </c>
      <c r="E463" s="644" t="s">
        <v>4953</v>
      </c>
      <c r="F463" s="324"/>
      <c r="G463" s="324"/>
      <c r="H463" s="636"/>
      <c r="I463" s="635" t="s">
        <v>84</v>
      </c>
      <c r="J463" s="635"/>
      <c r="K463" s="635"/>
      <c r="L463" s="499"/>
      <c r="M463" s="499"/>
      <c r="N463" s="499"/>
      <c r="O463" s="499"/>
      <c r="P463" s="499"/>
      <c r="Q463" s="499"/>
      <c r="R463" s="499"/>
      <c r="S463" s="499"/>
      <c r="T463" s="499"/>
      <c r="U463" s="499">
        <f t="shared" si="21"/>
        <v>0</v>
      </c>
      <c r="V463" s="495">
        <f t="shared" si="22"/>
        <v>5</v>
      </c>
      <c r="W463" s="496"/>
      <c r="X463" s="496"/>
      <c r="Y463" s="496"/>
      <c r="Z463" s="502"/>
      <c r="AA463" s="555">
        <v>5</v>
      </c>
      <c r="AB463" s="496"/>
      <c r="AC463" s="496"/>
      <c r="AD463" s="496"/>
      <c r="AE463" s="496"/>
      <c r="AF463" s="498" t="s">
        <v>4935</v>
      </c>
      <c r="AG463" s="499">
        <v>0</v>
      </c>
      <c r="AH463" s="499">
        <v>0</v>
      </c>
      <c r="AI463" s="499">
        <f t="shared" si="23"/>
        <v>0</v>
      </c>
      <c r="AJ463" s="324"/>
      <c r="AK463" s="316" t="e">
        <f>VLOOKUP(B463,'[1]BCDG-CG KT'!C$14:BC$962,53,0)</f>
        <v>#N/A</v>
      </c>
      <c r="AL463" s="316"/>
      <c r="AM463" s="315"/>
      <c r="AN463" s="315"/>
      <c r="AO463" s="315"/>
      <c r="AP463" s="315"/>
      <c r="AQ463" s="315"/>
      <c r="AR463" s="315"/>
      <c r="AS463" s="315"/>
      <c r="AT463" s="315"/>
      <c r="AU463" s="315"/>
      <c r="AV463" s="315"/>
      <c r="AW463" s="315"/>
      <c r="AX463" s="315"/>
      <c r="AY463" s="315"/>
      <c r="AZ463" s="315"/>
      <c r="BA463" s="315"/>
      <c r="BB463" s="315"/>
      <c r="BC463" s="315"/>
      <c r="BD463" s="315"/>
    </row>
    <row r="464" spans="1:56" s="638" customFormat="1" ht="126" customHeight="1">
      <c r="A464" s="635">
        <v>457</v>
      </c>
      <c r="B464" s="324" t="s">
        <v>6051</v>
      </c>
      <c r="C464" s="328" t="s">
        <v>4954</v>
      </c>
      <c r="D464" s="499" t="s">
        <v>4955</v>
      </c>
      <c r="E464" s="644" t="s">
        <v>4956</v>
      </c>
      <c r="F464" s="324"/>
      <c r="G464" s="324"/>
      <c r="H464" s="636"/>
      <c r="I464" s="635" t="s">
        <v>84</v>
      </c>
      <c r="J464" s="635"/>
      <c r="K464" s="635"/>
      <c r="L464" s="499"/>
      <c r="M464" s="499"/>
      <c r="N464" s="499"/>
      <c r="O464" s="499"/>
      <c r="P464" s="499"/>
      <c r="Q464" s="499"/>
      <c r="R464" s="499"/>
      <c r="S464" s="499"/>
      <c r="T464" s="499"/>
      <c r="U464" s="499">
        <f t="shared" si="21"/>
        <v>0</v>
      </c>
      <c r="V464" s="495">
        <f t="shared" si="22"/>
        <v>10</v>
      </c>
      <c r="W464" s="496"/>
      <c r="X464" s="496"/>
      <c r="Y464" s="496"/>
      <c r="Z464" s="502"/>
      <c r="AA464" s="555">
        <v>10</v>
      </c>
      <c r="AB464" s="496"/>
      <c r="AC464" s="496"/>
      <c r="AD464" s="496"/>
      <c r="AE464" s="496"/>
      <c r="AF464" s="498" t="s">
        <v>4935</v>
      </c>
      <c r="AG464" s="499">
        <v>0</v>
      </c>
      <c r="AH464" s="499">
        <v>0</v>
      </c>
      <c r="AI464" s="499">
        <f t="shared" si="23"/>
        <v>0</v>
      </c>
      <c r="AJ464" s="324"/>
      <c r="AK464" s="316" t="e">
        <f>VLOOKUP(B464,'[1]BCDG-CG KT'!C$14:BC$962,53,0)</f>
        <v>#N/A</v>
      </c>
      <c r="AL464" s="316"/>
      <c r="AM464" s="315"/>
      <c r="AN464" s="315"/>
      <c r="AO464" s="315"/>
      <c r="AP464" s="315"/>
      <c r="AQ464" s="315"/>
      <c r="AR464" s="315"/>
      <c r="AS464" s="315"/>
      <c r="AT464" s="315"/>
      <c r="AU464" s="315"/>
      <c r="AV464" s="315"/>
      <c r="AW464" s="315"/>
      <c r="AX464" s="315"/>
      <c r="AY464" s="315"/>
      <c r="AZ464" s="315"/>
      <c r="BA464" s="315"/>
      <c r="BB464" s="315"/>
      <c r="BC464" s="315"/>
      <c r="BD464" s="315"/>
    </row>
    <row r="465" spans="1:56" s="638" customFormat="1" ht="126" customHeight="1">
      <c r="A465" s="635">
        <v>458</v>
      </c>
      <c r="B465" s="324" t="s">
        <v>6052</v>
      </c>
      <c r="C465" s="328" t="s">
        <v>4954</v>
      </c>
      <c r="D465" s="499" t="s">
        <v>4957</v>
      </c>
      <c r="E465" s="644" t="s">
        <v>4958</v>
      </c>
      <c r="F465" s="324"/>
      <c r="G465" s="324"/>
      <c r="H465" s="636"/>
      <c r="I465" s="635" t="s">
        <v>84</v>
      </c>
      <c r="J465" s="635"/>
      <c r="K465" s="635"/>
      <c r="L465" s="499"/>
      <c r="M465" s="499"/>
      <c r="N465" s="499"/>
      <c r="O465" s="499"/>
      <c r="P465" s="499"/>
      <c r="Q465" s="499"/>
      <c r="R465" s="499"/>
      <c r="S465" s="499"/>
      <c r="T465" s="499"/>
      <c r="U465" s="499">
        <f t="shared" si="21"/>
        <v>0</v>
      </c>
      <c r="V465" s="495">
        <f t="shared" si="22"/>
        <v>15</v>
      </c>
      <c r="W465" s="496"/>
      <c r="X465" s="496"/>
      <c r="Y465" s="496"/>
      <c r="Z465" s="502"/>
      <c r="AA465" s="555">
        <v>15</v>
      </c>
      <c r="AB465" s="496"/>
      <c r="AC465" s="496"/>
      <c r="AD465" s="496"/>
      <c r="AE465" s="496"/>
      <c r="AF465" s="498" t="s">
        <v>4935</v>
      </c>
      <c r="AG465" s="499">
        <v>0</v>
      </c>
      <c r="AH465" s="499">
        <v>0</v>
      </c>
      <c r="AI465" s="499">
        <f t="shared" si="23"/>
        <v>0</v>
      </c>
      <c r="AJ465" s="324"/>
      <c r="AK465" s="316" t="e">
        <f>VLOOKUP(B465,'[1]BCDG-CG KT'!C$14:BC$962,53,0)</f>
        <v>#N/A</v>
      </c>
      <c r="AL465" s="316"/>
      <c r="AM465" s="315"/>
      <c r="AN465" s="315"/>
      <c r="AO465" s="315"/>
      <c r="AP465" s="315"/>
      <c r="AQ465" s="315"/>
      <c r="AR465" s="315"/>
      <c r="AS465" s="315"/>
      <c r="AT465" s="315"/>
      <c r="AU465" s="315"/>
      <c r="AV465" s="315"/>
      <c r="AW465" s="315"/>
      <c r="AX465" s="315"/>
      <c r="AY465" s="315"/>
      <c r="AZ465" s="315"/>
      <c r="BA465" s="315"/>
      <c r="BB465" s="315"/>
      <c r="BC465" s="315"/>
      <c r="BD465" s="315"/>
    </row>
    <row r="466" spans="1:56" s="638" customFormat="1" ht="126" customHeight="1">
      <c r="A466" s="635">
        <v>459</v>
      </c>
      <c r="B466" s="324" t="s">
        <v>6053</v>
      </c>
      <c r="C466" s="328" t="s">
        <v>4959</v>
      </c>
      <c r="D466" s="499" t="s">
        <v>4960</v>
      </c>
      <c r="E466" s="644" t="s">
        <v>4961</v>
      </c>
      <c r="F466" s="324"/>
      <c r="G466" s="324"/>
      <c r="H466" s="636"/>
      <c r="I466" s="635" t="s">
        <v>84</v>
      </c>
      <c r="J466" s="635"/>
      <c r="K466" s="635"/>
      <c r="L466" s="499"/>
      <c r="M466" s="499"/>
      <c r="N466" s="499"/>
      <c r="O466" s="499"/>
      <c r="P466" s="499"/>
      <c r="Q466" s="499"/>
      <c r="R466" s="499"/>
      <c r="S466" s="499"/>
      <c r="T466" s="499"/>
      <c r="U466" s="499">
        <f t="shared" si="21"/>
        <v>0</v>
      </c>
      <c r="V466" s="495">
        <f t="shared" si="22"/>
        <v>5</v>
      </c>
      <c r="W466" s="496"/>
      <c r="X466" s="496"/>
      <c r="Y466" s="496"/>
      <c r="Z466" s="502"/>
      <c r="AA466" s="555">
        <v>5</v>
      </c>
      <c r="AB466" s="496"/>
      <c r="AC466" s="496"/>
      <c r="AD466" s="496"/>
      <c r="AE466" s="496"/>
      <c r="AF466" s="498" t="s">
        <v>4935</v>
      </c>
      <c r="AG466" s="499">
        <v>0</v>
      </c>
      <c r="AH466" s="499">
        <v>0</v>
      </c>
      <c r="AI466" s="499">
        <f t="shared" si="23"/>
        <v>0</v>
      </c>
      <c r="AJ466" s="324"/>
      <c r="AK466" s="316" t="e">
        <f>VLOOKUP(B466,'[1]BCDG-CG KT'!C$14:BC$962,53,0)</f>
        <v>#N/A</v>
      </c>
      <c r="AL466" s="316"/>
      <c r="AM466" s="315"/>
      <c r="AN466" s="315"/>
      <c r="AO466" s="315"/>
      <c r="AP466" s="315"/>
      <c r="AQ466" s="315"/>
      <c r="AR466" s="315"/>
      <c r="AS466" s="315"/>
      <c r="AT466" s="315"/>
      <c r="AU466" s="315"/>
      <c r="AV466" s="315"/>
      <c r="AW466" s="315"/>
      <c r="AX466" s="315"/>
      <c r="AY466" s="315"/>
      <c r="AZ466" s="315"/>
      <c r="BA466" s="315"/>
      <c r="BB466" s="315"/>
      <c r="BC466" s="315"/>
      <c r="BD466" s="315"/>
    </row>
    <row r="467" spans="1:56" s="638" customFormat="1" ht="126" customHeight="1">
      <c r="A467" s="635">
        <v>460</v>
      </c>
      <c r="B467" s="324" t="s">
        <v>6054</v>
      </c>
      <c r="C467" s="328" t="s">
        <v>4962</v>
      </c>
      <c r="D467" s="499" t="s">
        <v>4963</v>
      </c>
      <c r="E467" s="644" t="s">
        <v>4964</v>
      </c>
      <c r="F467" s="324"/>
      <c r="G467" s="324"/>
      <c r="H467" s="636"/>
      <c r="I467" s="635" t="s">
        <v>84</v>
      </c>
      <c r="J467" s="635"/>
      <c r="K467" s="635"/>
      <c r="L467" s="499"/>
      <c r="M467" s="499">
        <v>25</v>
      </c>
      <c r="N467" s="499"/>
      <c r="O467" s="499"/>
      <c r="P467" s="499"/>
      <c r="Q467" s="499"/>
      <c r="R467" s="499"/>
      <c r="S467" s="499"/>
      <c r="T467" s="499"/>
      <c r="U467" s="499">
        <f t="shared" si="21"/>
        <v>0</v>
      </c>
      <c r="V467" s="495">
        <f t="shared" si="22"/>
        <v>20</v>
      </c>
      <c r="W467" s="496"/>
      <c r="X467" s="496"/>
      <c r="Y467" s="496"/>
      <c r="Z467" s="502"/>
      <c r="AA467" s="555">
        <v>20</v>
      </c>
      <c r="AB467" s="496"/>
      <c r="AC467" s="496"/>
      <c r="AD467" s="496"/>
      <c r="AE467" s="496"/>
      <c r="AF467" s="498" t="s">
        <v>4935</v>
      </c>
      <c r="AG467" s="499">
        <v>0</v>
      </c>
      <c r="AH467" s="499">
        <v>0</v>
      </c>
      <c r="AI467" s="499">
        <f t="shared" si="23"/>
        <v>0</v>
      </c>
      <c r="AJ467" s="324"/>
      <c r="AK467" s="316" t="e">
        <f>VLOOKUP(B467,'[1]BCDG-CG KT'!C$14:BC$962,53,0)</f>
        <v>#N/A</v>
      </c>
      <c r="AL467" s="316"/>
      <c r="AM467" s="315"/>
      <c r="AN467" s="315"/>
      <c r="AO467" s="315"/>
      <c r="AP467" s="315"/>
      <c r="AQ467" s="315"/>
      <c r="AR467" s="315"/>
      <c r="AS467" s="315"/>
      <c r="AT467" s="315"/>
      <c r="AU467" s="315"/>
      <c r="AV467" s="315"/>
      <c r="AW467" s="315"/>
      <c r="AX467" s="315"/>
      <c r="AY467" s="315"/>
      <c r="AZ467" s="315"/>
      <c r="BA467" s="315"/>
      <c r="BB467" s="315"/>
      <c r="BC467" s="315"/>
      <c r="BD467" s="315"/>
    </row>
    <row r="468" spans="1:56" s="638" customFormat="1" ht="126" customHeight="1">
      <c r="A468" s="635">
        <v>461</v>
      </c>
      <c r="B468" s="324" t="s">
        <v>6055</v>
      </c>
      <c r="C468" s="328" t="s">
        <v>4965</v>
      </c>
      <c r="D468" s="499" t="s">
        <v>4966</v>
      </c>
      <c r="E468" s="644" t="s">
        <v>4967</v>
      </c>
      <c r="F468" s="324"/>
      <c r="G468" s="324"/>
      <c r="H468" s="636"/>
      <c r="I468" s="635" t="s">
        <v>84</v>
      </c>
      <c r="J468" s="635"/>
      <c r="K468" s="635"/>
      <c r="L468" s="499"/>
      <c r="M468" s="499"/>
      <c r="N468" s="499"/>
      <c r="O468" s="499"/>
      <c r="P468" s="499"/>
      <c r="Q468" s="499"/>
      <c r="R468" s="499"/>
      <c r="S468" s="499"/>
      <c r="T468" s="499"/>
      <c r="U468" s="499">
        <f t="shared" si="21"/>
        <v>0</v>
      </c>
      <c r="V468" s="495">
        <f t="shared" si="22"/>
        <v>5</v>
      </c>
      <c r="W468" s="496"/>
      <c r="X468" s="496"/>
      <c r="Y468" s="496"/>
      <c r="Z468" s="502"/>
      <c r="AA468" s="555">
        <v>5</v>
      </c>
      <c r="AB468" s="496"/>
      <c r="AC468" s="496"/>
      <c r="AD468" s="496"/>
      <c r="AE468" s="496"/>
      <c r="AF468" s="498" t="s">
        <v>4935</v>
      </c>
      <c r="AG468" s="499">
        <v>0</v>
      </c>
      <c r="AH468" s="499">
        <v>0</v>
      </c>
      <c r="AI468" s="499">
        <f t="shared" si="23"/>
        <v>0</v>
      </c>
      <c r="AJ468" s="324"/>
      <c r="AK468" s="316" t="e">
        <f>VLOOKUP(B468,'[1]BCDG-CG KT'!C$14:BC$962,53,0)</f>
        <v>#N/A</v>
      </c>
      <c r="AL468" s="316"/>
      <c r="AM468" s="315"/>
      <c r="AN468" s="315"/>
      <c r="AO468" s="315"/>
      <c r="AP468" s="315"/>
      <c r="AQ468" s="315"/>
      <c r="AR468" s="315"/>
      <c r="AS468" s="315"/>
      <c r="AT468" s="315"/>
      <c r="AU468" s="315"/>
      <c r="AV468" s="315"/>
      <c r="AW468" s="315"/>
      <c r="AX468" s="315"/>
      <c r="AY468" s="315"/>
      <c r="AZ468" s="315"/>
      <c r="BA468" s="315"/>
      <c r="BB468" s="315"/>
      <c r="BC468" s="315"/>
      <c r="BD468" s="315"/>
    </row>
    <row r="469" spans="1:56" s="638" customFormat="1" ht="126" customHeight="1">
      <c r="A469" s="635">
        <v>462</v>
      </c>
      <c r="B469" s="324" t="s">
        <v>6056</v>
      </c>
      <c r="C469" s="328" t="s">
        <v>4965</v>
      </c>
      <c r="D469" s="499" t="s">
        <v>4968</v>
      </c>
      <c r="E469" s="644" t="s">
        <v>4969</v>
      </c>
      <c r="F469" s="324"/>
      <c r="G469" s="324"/>
      <c r="H469" s="636"/>
      <c r="I469" s="635" t="s">
        <v>84</v>
      </c>
      <c r="J469" s="635"/>
      <c r="K469" s="635"/>
      <c r="L469" s="499"/>
      <c r="M469" s="499"/>
      <c r="N469" s="499"/>
      <c r="O469" s="499"/>
      <c r="P469" s="499"/>
      <c r="Q469" s="499"/>
      <c r="R469" s="499"/>
      <c r="S469" s="499"/>
      <c r="T469" s="499"/>
      <c r="U469" s="499">
        <f t="shared" si="21"/>
        <v>0</v>
      </c>
      <c r="V469" s="495">
        <f t="shared" si="22"/>
        <v>10</v>
      </c>
      <c r="W469" s="496"/>
      <c r="X469" s="496"/>
      <c r="Y469" s="496"/>
      <c r="Z469" s="502"/>
      <c r="AA469" s="555">
        <v>10</v>
      </c>
      <c r="AB469" s="496"/>
      <c r="AC469" s="496"/>
      <c r="AD469" s="496"/>
      <c r="AE469" s="496"/>
      <c r="AF469" s="498" t="s">
        <v>4935</v>
      </c>
      <c r="AG469" s="499">
        <v>0</v>
      </c>
      <c r="AH469" s="499">
        <v>0</v>
      </c>
      <c r="AI469" s="499">
        <f t="shared" si="23"/>
        <v>0</v>
      </c>
      <c r="AJ469" s="324"/>
      <c r="AK469" s="316" t="e">
        <f>VLOOKUP(B469,'[1]BCDG-CG KT'!C$14:BC$962,53,0)</f>
        <v>#N/A</v>
      </c>
      <c r="AL469" s="316"/>
      <c r="AM469" s="315"/>
      <c r="AN469" s="315"/>
      <c r="AO469" s="315"/>
      <c r="AP469" s="315"/>
      <c r="AQ469" s="315"/>
      <c r="AR469" s="315"/>
      <c r="AS469" s="315"/>
      <c r="AT469" s="315"/>
      <c r="AU469" s="315"/>
      <c r="AV469" s="315"/>
      <c r="AW469" s="315"/>
      <c r="AX469" s="315"/>
      <c r="AY469" s="315"/>
      <c r="AZ469" s="315"/>
      <c r="BA469" s="315"/>
      <c r="BB469" s="315"/>
      <c r="BC469" s="315"/>
      <c r="BD469" s="315"/>
    </row>
    <row r="470" spans="1:56" s="638" customFormat="1" ht="126" customHeight="1">
      <c r="A470" s="635">
        <v>463</v>
      </c>
      <c r="B470" s="324" t="s">
        <v>6057</v>
      </c>
      <c r="C470" s="328" t="s">
        <v>4970</v>
      </c>
      <c r="D470" s="499" t="s">
        <v>4971</v>
      </c>
      <c r="E470" s="644" t="s">
        <v>4972</v>
      </c>
      <c r="F470" s="324"/>
      <c r="G470" s="324"/>
      <c r="H470" s="636"/>
      <c r="I470" s="635" t="s">
        <v>84</v>
      </c>
      <c r="J470" s="635"/>
      <c r="K470" s="635"/>
      <c r="L470" s="499"/>
      <c r="M470" s="499"/>
      <c r="N470" s="499"/>
      <c r="O470" s="499"/>
      <c r="P470" s="499"/>
      <c r="Q470" s="499"/>
      <c r="R470" s="499"/>
      <c r="S470" s="499"/>
      <c r="T470" s="499"/>
      <c r="U470" s="499">
        <f t="shared" si="21"/>
        <v>0</v>
      </c>
      <c r="V470" s="495">
        <f t="shared" si="22"/>
        <v>10</v>
      </c>
      <c r="W470" s="496"/>
      <c r="X470" s="496"/>
      <c r="Y470" s="496"/>
      <c r="Z470" s="502"/>
      <c r="AA470" s="555">
        <v>10</v>
      </c>
      <c r="AB470" s="496"/>
      <c r="AC470" s="496"/>
      <c r="AD470" s="496"/>
      <c r="AE470" s="496"/>
      <c r="AF470" s="498" t="s">
        <v>4935</v>
      </c>
      <c r="AG470" s="499">
        <v>0</v>
      </c>
      <c r="AH470" s="499">
        <v>0</v>
      </c>
      <c r="AI470" s="499">
        <f t="shared" si="23"/>
        <v>0</v>
      </c>
      <c r="AJ470" s="324"/>
      <c r="AK470" s="316" t="e">
        <f>VLOOKUP(B470,'[1]BCDG-CG KT'!C$14:BC$962,53,0)</f>
        <v>#N/A</v>
      </c>
      <c r="AL470" s="316"/>
      <c r="AM470" s="315"/>
      <c r="AN470" s="315"/>
      <c r="AO470" s="315"/>
      <c r="AP470" s="315"/>
      <c r="AQ470" s="315"/>
      <c r="AR470" s="315"/>
      <c r="AS470" s="315"/>
      <c r="AT470" s="315"/>
      <c r="AU470" s="315"/>
      <c r="AV470" s="315"/>
      <c r="AW470" s="315"/>
      <c r="AX470" s="315"/>
      <c r="AY470" s="315"/>
      <c r="AZ470" s="315"/>
      <c r="BA470" s="315"/>
      <c r="BB470" s="315"/>
      <c r="BC470" s="315"/>
      <c r="BD470" s="315"/>
    </row>
    <row r="471" spans="1:56" s="638" customFormat="1" ht="126" customHeight="1">
      <c r="A471" s="635">
        <v>464</v>
      </c>
      <c r="B471" s="324" t="s">
        <v>6058</v>
      </c>
      <c r="C471" s="328" t="s">
        <v>4973</v>
      </c>
      <c r="D471" s="499" t="s">
        <v>4974</v>
      </c>
      <c r="E471" s="644" t="s">
        <v>4975</v>
      </c>
      <c r="F471" s="324"/>
      <c r="G471" s="324"/>
      <c r="H471" s="636"/>
      <c r="I471" s="635" t="s">
        <v>84</v>
      </c>
      <c r="J471" s="635"/>
      <c r="K471" s="635"/>
      <c r="L471" s="499"/>
      <c r="M471" s="499"/>
      <c r="N471" s="499"/>
      <c r="O471" s="499"/>
      <c r="P471" s="499"/>
      <c r="Q471" s="499"/>
      <c r="R471" s="499"/>
      <c r="S471" s="499"/>
      <c r="T471" s="499"/>
      <c r="U471" s="499">
        <f t="shared" si="21"/>
        <v>0</v>
      </c>
      <c r="V471" s="495">
        <f t="shared" si="22"/>
        <v>10</v>
      </c>
      <c r="W471" s="496"/>
      <c r="X471" s="496"/>
      <c r="Y471" s="496"/>
      <c r="Z471" s="502"/>
      <c r="AA471" s="555">
        <v>10</v>
      </c>
      <c r="AB471" s="496"/>
      <c r="AC471" s="496"/>
      <c r="AD471" s="496"/>
      <c r="AE471" s="496"/>
      <c r="AF471" s="498" t="s">
        <v>4935</v>
      </c>
      <c r="AG471" s="499">
        <v>0</v>
      </c>
      <c r="AH471" s="499">
        <v>0</v>
      </c>
      <c r="AI471" s="499">
        <f t="shared" si="23"/>
        <v>0</v>
      </c>
      <c r="AJ471" s="324"/>
      <c r="AK471" s="316" t="e">
        <f>VLOOKUP(B471,'[1]BCDG-CG KT'!C$14:BC$962,53,0)</f>
        <v>#N/A</v>
      </c>
      <c r="AL471" s="316"/>
      <c r="AM471" s="315"/>
      <c r="AN471" s="315"/>
      <c r="AO471" s="315"/>
      <c r="AP471" s="315"/>
      <c r="AQ471" s="315"/>
      <c r="AR471" s="315"/>
      <c r="AS471" s="315"/>
      <c r="AT471" s="315"/>
      <c r="AU471" s="315"/>
      <c r="AV471" s="315"/>
      <c r="AW471" s="315"/>
      <c r="AX471" s="315"/>
      <c r="AY471" s="315"/>
      <c r="AZ471" s="315"/>
      <c r="BA471" s="315"/>
      <c r="BB471" s="315"/>
      <c r="BC471" s="315"/>
      <c r="BD471" s="315"/>
    </row>
    <row r="472" spans="1:56" s="638" customFormat="1" ht="126" customHeight="1">
      <c r="A472" s="635">
        <v>465</v>
      </c>
      <c r="B472" s="324" t="s">
        <v>6059</v>
      </c>
      <c r="C472" s="328" t="s">
        <v>4976</v>
      </c>
      <c r="D472" s="499" t="s">
        <v>4977</v>
      </c>
      <c r="E472" s="644" t="s">
        <v>4978</v>
      </c>
      <c r="F472" s="324"/>
      <c r="G472" s="324"/>
      <c r="H472" s="636"/>
      <c r="I472" s="635" t="s">
        <v>84</v>
      </c>
      <c r="J472" s="635"/>
      <c r="K472" s="635"/>
      <c r="L472" s="499"/>
      <c r="M472" s="499"/>
      <c r="N472" s="499"/>
      <c r="O472" s="499"/>
      <c r="P472" s="499"/>
      <c r="Q472" s="499"/>
      <c r="R472" s="499"/>
      <c r="S472" s="499"/>
      <c r="T472" s="499"/>
      <c r="U472" s="499">
        <f t="shared" si="21"/>
        <v>0</v>
      </c>
      <c r="V472" s="495">
        <f t="shared" si="22"/>
        <v>20</v>
      </c>
      <c r="W472" s="496"/>
      <c r="X472" s="496"/>
      <c r="Y472" s="496"/>
      <c r="Z472" s="502"/>
      <c r="AA472" s="555">
        <v>20</v>
      </c>
      <c r="AB472" s="496"/>
      <c r="AC472" s="496"/>
      <c r="AD472" s="496"/>
      <c r="AE472" s="496"/>
      <c r="AF472" s="498" t="s">
        <v>4935</v>
      </c>
      <c r="AG472" s="499">
        <v>0</v>
      </c>
      <c r="AH472" s="499">
        <v>0</v>
      </c>
      <c r="AI472" s="499">
        <f t="shared" si="23"/>
        <v>0</v>
      </c>
      <c r="AJ472" s="324"/>
      <c r="AK472" s="316" t="e">
        <f>VLOOKUP(B472,'[1]BCDG-CG KT'!C$14:BC$962,53,0)</f>
        <v>#N/A</v>
      </c>
      <c r="AL472" s="316"/>
      <c r="AM472" s="315"/>
      <c r="AN472" s="315"/>
      <c r="AO472" s="315"/>
      <c r="AP472" s="315"/>
      <c r="AQ472" s="315"/>
      <c r="AR472" s="315"/>
      <c r="AS472" s="315"/>
      <c r="AT472" s="315"/>
      <c r="AU472" s="315"/>
      <c r="AV472" s="315"/>
      <c r="AW472" s="315"/>
      <c r="AX472" s="315"/>
      <c r="AY472" s="315"/>
      <c r="AZ472" s="315"/>
      <c r="BA472" s="315"/>
      <c r="BB472" s="315"/>
      <c r="BC472" s="315"/>
      <c r="BD472" s="315"/>
    </row>
    <row r="473" spans="1:56" s="638" customFormat="1" ht="126" customHeight="1">
      <c r="A473" s="635">
        <v>466</v>
      </c>
      <c r="B473" s="324" t="s">
        <v>6060</v>
      </c>
      <c r="C473" s="328" t="s">
        <v>4979</v>
      </c>
      <c r="D473" s="499" t="s">
        <v>4980</v>
      </c>
      <c r="E473" s="644" t="s">
        <v>4981</v>
      </c>
      <c r="F473" s="324"/>
      <c r="G473" s="324"/>
      <c r="H473" s="636"/>
      <c r="I473" s="635" t="s">
        <v>84</v>
      </c>
      <c r="J473" s="635"/>
      <c r="K473" s="635"/>
      <c r="L473" s="499"/>
      <c r="M473" s="499"/>
      <c r="N473" s="499"/>
      <c r="O473" s="499"/>
      <c r="P473" s="499"/>
      <c r="Q473" s="499"/>
      <c r="R473" s="499"/>
      <c r="S473" s="499"/>
      <c r="T473" s="499"/>
      <c r="U473" s="499">
        <f t="shared" si="21"/>
        <v>0</v>
      </c>
      <c r="V473" s="495">
        <f t="shared" si="22"/>
        <v>10</v>
      </c>
      <c r="W473" s="496"/>
      <c r="X473" s="496"/>
      <c r="Y473" s="496"/>
      <c r="Z473" s="502"/>
      <c r="AA473" s="555">
        <v>10</v>
      </c>
      <c r="AB473" s="496"/>
      <c r="AC473" s="496"/>
      <c r="AD473" s="496"/>
      <c r="AE473" s="496"/>
      <c r="AF473" s="498" t="s">
        <v>4935</v>
      </c>
      <c r="AG473" s="499">
        <v>0</v>
      </c>
      <c r="AH473" s="499">
        <v>0</v>
      </c>
      <c r="AI473" s="499">
        <f t="shared" si="23"/>
        <v>0</v>
      </c>
      <c r="AJ473" s="324"/>
      <c r="AK473" s="316" t="e">
        <f>VLOOKUP(B473,'[1]BCDG-CG KT'!C$14:BC$962,53,0)</f>
        <v>#N/A</v>
      </c>
      <c r="AL473" s="316"/>
      <c r="AM473" s="315"/>
      <c r="AN473" s="315"/>
      <c r="AO473" s="315"/>
      <c r="AP473" s="315"/>
      <c r="AQ473" s="315"/>
      <c r="AR473" s="315"/>
      <c r="AS473" s="315"/>
      <c r="AT473" s="315"/>
      <c r="AU473" s="315"/>
      <c r="AV473" s="315"/>
      <c r="AW473" s="315"/>
      <c r="AX473" s="315"/>
      <c r="AY473" s="315"/>
      <c r="AZ473" s="315"/>
      <c r="BA473" s="315"/>
      <c r="BB473" s="315"/>
      <c r="BC473" s="315"/>
      <c r="BD473" s="315"/>
    </row>
    <row r="474" spans="1:56" s="638" customFormat="1" ht="126" customHeight="1">
      <c r="A474" s="635">
        <v>467</v>
      </c>
      <c r="B474" s="324" t="s">
        <v>6061</v>
      </c>
      <c r="C474" s="328" t="s">
        <v>4982</v>
      </c>
      <c r="D474" s="499" t="s">
        <v>4983</v>
      </c>
      <c r="E474" s="644" t="s">
        <v>4984</v>
      </c>
      <c r="F474" s="324"/>
      <c r="G474" s="324"/>
      <c r="H474" s="636"/>
      <c r="I474" s="635" t="s">
        <v>84</v>
      </c>
      <c r="J474" s="635"/>
      <c r="K474" s="635"/>
      <c r="L474" s="499"/>
      <c r="M474" s="499"/>
      <c r="N474" s="499"/>
      <c r="O474" s="499"/>
      <c r="P474" s="499"/>
      <c r="Q474" s="499"/>
      <c r="R474" s="499"/>
      <c r="S474" s="499"/>
      <c r="T474" s="499"/>
      <c r="U474" s="499">
        <f t="shared" si="21"/>
        <v>0</v>
      </c>
      <c r="V474" s="495">
        <f t="shared" si="22"/>
        <v>10</v>
      </c>
      <c r="W474" s="496"/>
      <c r="X474" s="496"/>
      <c r="Y474" s="496"/>
      <c r="Z474" s="502"/>
      <c r="AA474" s="555">
        <v>10</v>
      </c>
      <c r="AB474" s="496"/>
      <c r="AC474" s="496"/>
      <c r="AD474" s="496"/>
      <c r="AE474" s="496"/>
      <c r="AF474" s="498" t="s">
        <v>4935</v>
      </c>
      <c r="AG474" s="499">
        <v>0</v>
      </c>
      <c r="AH474" s="499">
        <v>0</v>
      </c>
      <c r="AI474" s="499">
        <f t="shared" si="23"/>
        <v>0</v>
      </c>
      <c r="AJ474" s="324"/>
      <c r="AK474" s="316" t="e">
        <f>VLOOKUP(B474,'[1]BCDG-CG KT'!C$14:BC$962,53,0)</f>
        <v>#N/A</v>
      </c>
      <c r="AL474" s="316"/>
      <c r="AM474" s="315"/>
      <c r="AN474" s="315"/>
      <c r="AO474" s="315"/>
      <c r="AP474" s="315"/>
      <c r="AQ474" s="315"/>
      <c r="AR474" s="315"/>
      <c r="AS474" s="315"/>
      <c r="AT474" s="315"/>
      <c r="AU474" s="315"/>
      <c r="AV474" s="315"/>
      <c r="AW474" s="315"/>
      <c r="AX474" s="315"/>
      <c r="AY474" s="315"/>
      <c r="AZ474" s="315"/>
      <c r="BA474" s="315"/>
      <c r="BB474" s="315"/>
      <c r="BC474" s="315"/>
      <c r="BD474" s="315"/>
    </row>
    <row r="475" spans="1:56" s="638" customFormat="1" ht="126" customHeight="1">
      <c r="A475" s="635">
        <v>468</v>
      </c>
      <c r="B475" s="324" t="s">
        <v>6062</v>
      </c>
      <c r="C475" s="328" t="s">
        <v>4985</v>
      </c>
      <c r="D475" s="499" t="s">
        <v>4986</v>
      </c>
      <c r="E475" s="644" t="s">
        <v>4987</v>
      </c>
      <c r="F475" s="324"/>
      <c r="G475" s="324"/>
      <c r="H475" s="636"/>
      <c r="I475" s="635" t="s">
        <v>84</v>
      </c>
      <c r="J475" s="635"/>
      <c r="K475" s="635"/>
      <c r="L475" s="499"/>
      <c r="M475" s="499"/>
      <c r="N475" s="499"/>
      <c r="O475" s="499"/>
      <c r="P475" s="499"/>
      <c r="Q475" s="499"/>
      <c r="R475" s="499"/>
      <c r="S475" s="499"/>
      <c r="T475" s="499"/>
      <c r="U475" s="499">
        <f t="shared" si="21"/>
        <v>0</v>
      </c>
      <c r="V475" s="495">
        <f t="shared" si="22"/>
        <v>10</v>
      </c>
      <c r="W475" s="496"/>
      <c r="X475" s="496"/>
      <c r="Y475" s="496"/>
      <c r="Z475" s="502"/>
      <c r="AA475" s="555">
        <v>10</v>
      </c>
      <c r="AB475" s="496"/>
      <c r="AC475" s="496"/>
      <c r="AD475" s="496"/>
      <c r="AE475" s="496"/>
      <c r="AF475" s="498" t="s">
        <v>4935</v>
      </c>
      <c r="AG475" s="499">
        <v>0</v>
      </c>
      <c r="AH475" s="499">
        <v>0</v>
      </c>
      <c r="AI475" s="499">
        <f t="shared" si="23"/>
        <v>0</v>
      </c>
      <c r="AJ475" s="324"/>
      <c r="AK475" s="316" t="e">
        <f>VLOOKUP(B475,'[1]BCDG-CG KT'!C$14:BC$962,53,0)</f>
        <v>#N/A</v>
      </c>
      <c r="AL475" s="316"/>
      <c r="AM475" s="315"/>
      <c r="AN475" s="315"/>
      <c r="AO475" s="315"/>
      <c r="AP475" s="315"/>
      <c r="AQ475" s="315"/>
      <c r="AR475" s="315"/>
      <c r="AS475" s="315"/>
      <c r="AT475" s="315"/>
      <c r="AU475" s="315"/>
      <c r="AV475" s="315"/>
      <c r="AW475" s="315"/>
      <c r="AX475" s="315"/>
      <c r="AY475" s="315"/>
      <c r="AZ475" s="315"/>
      <c r="BA475" s="315"/>
      <c r="BB475" s="315"/>
      <c r="BC475" s="315"/>
      <c r="BD475" s="315"/>
    </row>
    <row r="476" spans="1:56" s="638" customFormat="1" ht="126" customHeight="1">
      <c r="A476" s="635">
        <v>469</v>
      </c>
      <c r="B476" s="324" t="s">
        <v>6063</v>
      </c>
      <c r="C476" s="328" t="s">
        <v>4988</v>
      </c>
      <c r="D476" s="499" t="s">
        <v>4989</v>
      </c>
      <c r="E476" s="644" t="s">
        <v>4990</v>
      </c>
      <c r="F476" s="324"/>
      <c r="G476" s="324"/>
      <c r="H476" s="636"/>
      <c r="I476" s="635" t="s">
        <v>84</v>
      </c>
      <c r="J476" s="635"/>
      <c r="K476" s="635"/>
      <c r="L476" s="499"/>
      <c r="M476" s="499"/>
      <c r="N476" s="499"/>
      <c r="O476" s="499"/>
      <c r="P476" s="499"/>
      <c r="Q476" s="499"/>
      <c r="R476" s="499"/>
      <c r="S476" s="499"/>
      <c r="T476" s="499"/>
      <c r="U476" s="499">
        <f t="shared" si="21"/>
        <v>0</v>
      </c>
      <c r="V476" s="495">
        <f t="shared" si="22"/>
        <v>10</v>
      </c>
      <c r="W476" s="496"/>
      <c r="X476" s="496"/>
      <c r="Y476" s="496"/>
      <c r="Z476" s="502"/>
      <c r="AA476" s="555">
        <v>10</v>
      </c>
      <c r="AB476" s="496"/>
      <c r="AC476" s="496"/>
      <c r="AD476" s="496"/>
      <c r="AE476" s="496"/>
      <c r="AF476" s="498" t="s">
        <v>4935</v>
      </c>
      <c r="AG476" s="499">
        <v>0</v>
      </c>
      <c r="AH476" s="499">
        <v>0</v>
      </c>
      <c r="AI476" s="499">
        <f t="shared" si="23"/>
        <v>0</v>
      </c>
      <c r="AJ476" s="324"/>
      <c r="AK476" s="316" t="e">
        <f>VLOOKUP(B476,'[1]BCDG-CG KT'!C$14:BC$962,53,0)</f>
        <v>#N/A</v>
      </c>
      <c r="AL476" s="316"/>
      <c r="AM476" s="315"/>
      <c r="AN476" s="315"/>
      <c r="AO476" s="315"/>
      <c r="AP476" s="315"/>
      <c r="AQ476" s="315"/>
      <c r="AR476" s="315"/>
      <c r="AS476" s="315"/>
      <c r="AT476" s="315"/>
      <c r="AU476" s="315"/>
      <c r="AV476" s="315"/>
      <c r="AW476" s="315"/>
      <c r="AX476" s="315"/>
      <c r="AY476" s="315"/>
      <c r="AZ476" s="315"/>
      <c r="BA476" s="315"/>
      <c r="BB476" s="315"/>
      <c r="BC476" s="315"/>
      <c r="BD476" s="315"/>
    </row>
    <row r="477" spans="1:56" s="638" customFormat="1" ht="126" customHeight="1">
      <c r="A477" s="635">
        <v>470</v>
      </c>
      <c r="B477" s="324" t="s">
        <v>6064</v>
      </c>
      <c r="C477" s="328" t="s">
        <v>4991</v>
      </c>
      <c r="D477" s="499" t="s">
        <v>4992</v>
      </c>
      <c r="E477" s="644" t="s">
        <v>4993</v>
      </c>
      <c r="F477" s="324"/>
      <c r="G477" s="324"/>
      <c r="H477" s="636"/>
      <c r="I477" s="635" t="s">
        <v>84</v>
      </c>
      <c r="J477" s="635"/>
      <c r="K477" s="635"/>
      <c r="L477" s="499"/>
      <c r="M477" s="499"/>
      <c r="N477" s="499"/>
      <c r="O477" s="499"/>
      <c r="P477" s="499"/>
      <c r="Q477" s="499"/>
      <c r="R477" s="499"/>
      <c r="S477" s="499"/>
      <c r="T477" s="499"/>
      <c r="U477" s="499">
        <f t="shared" si="21"/>
        <v>0</v>
      </c>
      <c r="V477" s="495">
        <f t="shared" si="22"/>
        <v>10</v>
      </c>
      <c r="W477" s="496"/>
      <c r="X477" s="496"/>
      <c r="Y477" s="496"/>
      <c r="Z477" s="502"/>
      <c r="AA477" s="555">
        <v>10</v>
      </c>
      <c r="AB477" s="496"/>
      <c r="AC477" s="496"/>
      <c r="AD477" s="496"/>
      <c r="AE477" s="496"/>
      <c r="AF477" s="498" t="s">
        <v>4935</v>
      </c>
      <c r="AG477" s="499">
        <v>0</v>
      </c>
      <c r="AH477" s="499">
        <v>0</v>
      </c>
      <c r="AI477" s="499">
        <f t="shared" si="23"/>
        <v>0</v>
      </c>
      <c r="AJ477" s="324"/>
      <c r="AK477" s="316" t="e">
        <f>VLOOKUP(B477,'[1]BCDG-CG KT'!C$14:BC$962,53,0)</f>
        <v>#N/A</v>
      </c>
      <c r="AL477" s="316"/>
      <c r="AM477" s="315"/>
      <c r="AN477" s="315"/>
      <c r="AO477" s="315"/>
      <c r="AP477" s="315"/>
      <c r="AQ477" s="315"/>
      <c r="AR477" s="315"/>
      <c r="AS477" s="315"/>
      <c r="AT477" s="315"/>
      <c r="AU477" s="315"/>
      <c r="AV477" s="315"/>
      <c r="AW477" s="315"/>
      <c r="AX477" s="315"/>
      <c r="AY477" s="315"/>
      <c r="AZ477" s="315"/>
      <c r="BA477" s="315"/>
      <c r="BB477" s="315"/>
      <c r="BC477" s="315"/>
      <c r="BD477" s="315"/>
    </row>
    <row r="478" spans="1:56" s="638" customFormat="1" ht="126" customHeight="1">
      <c r="A478" s="635">
        <v>471</v>
      </c>
      <c r="B478" s="324" t="s">
        <v>6065</v>
      </c>
      <c r="C478" s="328" t="s">
        <v>4994</v>
      </c>
      <c r="D478" s="499" t="s">
        <v>4995</v>
      </c>
      <c r="E478" s="644" t="s">
        <v>4996</v>
      </c>
      <c r="F478" s="324"/>
      <c r="G478" s="324"/>
      <c r="H478" s="636"/>
      <c r="I478" s="635" t="s">
        <v>84</v>
      </c>
      <c r="J478" s="635"/>
      <c r="K478" s="635"/>
      <c r="L478" s="499"/>
      <c r="M478" s="499"/>
      <c r="N478" s="499"/>
      <c r="O478" s="499"/>
      <c r="P478" s="499"/>
      <c r="Q478" s="499"/>
      <c r="R478" s="499"/>
      <c r="S478" s="499"/>
      <c r="T478" s="499"/>
      <c r="U478" s="499">
        <f t="shared" si="21"/>
        <v>0</v>
      </c>
      <c r="V478" s="495">
        <f t="shared" si="22"/>
        <v>10</v>
      </c>
      <c r="W478" s="496"/>
      <c r="X478" s="496"/>
      <c r="Y478" s="496"/>
      <c r="Z478" s="502"/>
      <c r="AA478" s="555">
        <v>10</v>
      </c>
      <c r="AB478" s="496"/>
      <c r="AC478" s="496"/>
      <c r="AD478" s="496"/>
      <c r="AE478" s="496"/>
      <c r="AF478" s="498" t="s">
        <v>4935</v>
      </c>
      <c r="AG478" s="499">
        <v>0</v>
      </c>
      <c r="AH478" s="499">
        <v>0</v>
      </c>
      <c r="AI478" s="499">
        <f t="shared" si="23"/>
        <v>0</v>
      </c>
      <c r="AJ478" s="324"/>
      <c r="AK478" s="316" t="e">
        <f>VLOOKUP(B478,'[1]BCDG-CG KT'!C$14:BC$962,53,0)</f>
        <v>#N/A</v>
      </c>
      <c r="AL478" s="316"/>
      <c r="AM478" s="315"/>
      <c r="AN478" s="315"/>
      <c r="AO478" s="315"/>
      <c r="AP478" s="315"/>
      <c r="AQ478" s="315"/>
      <c r="AR478" s="315"/>
      <c r="AS478" s="315"/>
      <c r="AT478" s="315"/>
      <c r="AU478" s="315"/>
      <c r="AV478" s="315"/>
      <c r="AW478" s="315"/>
      <c r="AX478" s="315"/>
      <c r="AY478" s="315"/>
      <c r="AZ478" s="315"/>
      <c r="BA478" s="315"/>
      <c r="BB478" s="315"/>
      <c r="BC478" s="315"/>
      <c r="BD478" s="315"/>
    </row>
    <row r="479" spans="1:56" s="638" customFormat="1" ht="126" customHeight="1">
      <c r="A479" s="635">
        <v>472</v>
      </c>
      <c r="B479" s="324" t="s">
        <v>6066</v>
      </c>
      <c r="C479" s="328" t="s">
        <v>4997</v>
      </c>
      <c r="D479" s="499" t="s">
        <v>4998</v>
      </c>
      <c r="E479" s="644" t="s">
        <v>4999</v>
      </c>
      <c r="F479" s="324"/>
      <c r="G479" s="324"/>
      <c r="H479" s="636"/>
      <c r="I479" s="635" t="s">
        <v>84</v>
      </c>
      <c r="J479" s="635"/>
      <c r="K479" s="635"/>
      <c r="L479" s="499"/>
      <c r="M479" s="499"/>
      <c r="N479" s="499"/>
      <c r="O479" s="499"/>
      <c r="P479" s="499"/>
      <c r="Q479" s="499"/>
      <c r="R479" s="499"/>
      <c r="S479" s="499"/>
      <c r="T479" s="499"/>
      <c r="U479" s="499">
        <f t="shared" si="21"/>
        <v>0</v>
      </c>
      <c r="V479" s="495">
        <f t="shared" si="22"/>
        <v>10</v>
      </c>
      <c r="W479" s="496"/>
      <c r="X479" s="496"/>
      <c r="Y479" s="496"/>
      <c r="Z479" s="502"/>
      <c r="AA479" s="555">
        <v>10</v>
      </c>
      <c r="AB479" s="496"/>
      <c r="AC479" s="496"/>
      <c r="AD479" s="496"/>
      <c r="AE479" s="496"/>
      <c r="AF479" s="498" t="s">
        <v>4935</v>
      </c>
      <c r="AG479" s="499">
        <v>0</v>
      </c>
      <c r="AH479" s="499">
        <v>0</v>
      </c>
      <c r="AI479" s="499">
        <f t="shared" si="23"/>
        <v>0</v>
      </c>
      <c r="AJ479" s="324"/>
      <c r="AK479" s="316" t="e">
        <f>VLOOKUP(B479,'[1]BCDG-CG KT'!C$14:BC$962,53,0)</f>
        <v>#N/A</v>
      </c>
      <c r="AL479" s="316"/>
      <c r="AM479" s="315"/>
      <c r="AN479" s="315"/>
      <c r="AO479" s="315"/>
      <c r="AP479" s="315"/>
      <c r="AQ479" s="315"/>
      <c r="AR479" s="315"/>
      <c r="AS479" s="315"/>
      <c r="AT479" s="315"/>
      <c r="AU479" s="315"/>
      <c r="AV479" s="315"/>
      <c r="AW479" s="315"/>
      <c r="AX479" s="315"/>
      <c r="AY479" s="315"/>
      <c r="AZ479" s="315"/>
      <c r="BA479" s="315"/>
      <c r="BB479" s="315"/>
      <c r="BC479" s="315"/>
      <c r="BD479" s="315"/>
    </row>
    <row r="480" spans="1:56" s="638" customFormat="1" ht="126" customHeight="1">
      <c r="A480" s="635">
        <v>473</v>
      </c>
      <c r="B480" s="324" t="s">
        <v>6067</v>
      </c>
      <c r="C480" s="328" t="s">
        <v>5000</v>
      </c>
      <c r="D480" s="499" t="s">
        <v>5001</v>
      </c>
      <c r="E480" s="644" t="s">
        <v>5002</v>
      </c>
      <c r="F480" s="324"/>
      <c r="G480" s="324"/>
      <c r="H480" s="636"/>
      <c r="I480" s="635" t="s">
        <v>84</v>
      </c>
      <c r="J480" s="635"/>
      <c r="K480" s="635"/>
      <c r="L480" s="499"/>
      <c r="M480" s="499"/>
      <c r="N480" s="499"/>
      <c r="O480" s="499"/>
      <c r="P480" s="499"/>
      <c r="Q480" s="499"/>
      <c r="R480" s="499"/>
      <c r="S480" s="499"/>
      <c r="T480" s="499"/>
      <c r="U480" s="499">
        <f t="shared" si="21"/>
        <v>0</v>
      </c>
      <c r="V480" s="495">
        <f t="shared" si="22"/>
        <v>5</v>
      </c>
      <c r="W480" s="496"/>
      <c r="X480" s="496"/>
      <c r="Y480" s="496"/>
      <c r="Z480" s="502"/>
      <c r="AA480" s="555">
        <v>5</v>
      </c>
      <c r="AB480" s="496"/>
      <c r="AC480" s="496"/>
      <c r="AD480" s="496"/>
      <c r="AE480" s="496"/>
      <c r="AF480" s="498" t="s">
        <v>4935</v>
      </c>
      <c r="AG480" s="499">
        <v>0</v>
      </c>
      <c r="AH480" s="499">
        <v>0</v>
      </c>
      <c r="AI480" s="499">
        <f t="shared" si="23"/>
        <v>0</v>
      </c>
      <c r="AJ480" s="324"/>
      <c r="AK480" s="316" t="e">
        <f>VLOOKUP(B480,'[1]BCDG-CG KT'!C$14:BC$962,53,0)</f>
        <v>#N/A</v>
      </c>
      <c r="AL480" s="316"/>
      <c r="AM480" s="315"/>
      <c r="AN480" s="315"/>
      <c r="AO480" s="315"/>
      <c r="AP480" s="315"/>
      <c r="AQ480" s="315"/>
      <c r="AR480" s="315"/>
      <c r="AS480" s="315"/>
      <c r="AT480" s="315"/>
      <c r="AU480" s="315"/>
      <c r="AV480" s="315"/>
      <c r="AW480" s="315"/>
      <c r="AX480" s="315"/>
      <c r="AY480" s="315"/>
      <c r="AZ480" s="315"/>
      <c r="BA480" s="315"/>
      <c r="BB480" s="315"/>
      <c r="BC480" s="315"/>
      <c r="BD480" s="315"/>
    </row>
    <row r="481" spans="1:56" s="638" customFormat="1" ht="126" customHeight="1">
      <c r="A481" s="635">
        <v>474</v>
      </c>
      <c r="B481" s="324" t="s">
        <v>6068</v>
      </c>
      <c r="C481" s="328" t="s">
        <v>5003</v>
      </c>
      <c r="D481" s="499" t="s">
        <v>5004</v>
      </c>
      <c r="E481" s="644" t="s">
        <v>5005</v>
      </c>
      <c r="F481" s="324"/>
      <c r="G481" s="324"/>
      <c r="H481" s="636"/>
      <c r="I481" s="635" t="s">
        <v>84</v>
      </c>
      <c r="J481" s="635"/>
      <c r="K481" s="635"/>
      <c r="L481" s="499"/>
      <c r="M481" s="499"/>
      <c r="N481" s="499"/>
      <c r="O481" s="499"/>
      <c r="P481" s="499"/>
      <c r="Q481" s="499"/>
      <c r="R481" s="499"/>
      <c r="S481" s="499"/>
      <c r="T481" s="499"/>
      <c r="U481" s="499">
        <f t="shared" si="21"/>
        <v>0</v>
      </c>
      <c r="V481" s="495">
        <f t="shared" si="22"/>
        <v>20</v>
      </c>
      <c r="W481" s="496"/>
      <c r="X481" s="496"/>
      <c r="Y481" s="496"/>
      <c r="Z481" s="502"/>
      <c r="AA481" s="555">
        <v>20</v>
      </c>
      <c r="AB481" s="496"/>
      <c r="AC481" s="496"/>
      <c r="AD481" s="496"/>
      <c r="AE481" s="496"/>
      <c r="AF481" s="498" t="s">
        <v>4935</v>
      </c>
      <c r="AG481" s="499">
        <v>0</v>
      </c>
      <c r="AH481" s="499">
        <v>0</v>
      </c>
      <c r="AI481" s="499">
        <f t="shared" si="23"/>
        <v>0</v>
      </c>
      <c r="AJ481" s="324"/>
      <c r="AK481" s="316" t="e">
        <f>VLOOKUP(B481,'[1]BCDG-CG KT'!C$14:BC$962,53,0)</f>
        <v>#N/A</v>
      </c>
      <c r="AL481" s="316"/>
      <c r="AM481" s="315"/>
      <c r="AN481" s="315"/>
      <c r="AO481" s="315"/>
      <c r="AP481" s="315"/>
      <c r="AQ481" s="315"/>
      <c r="AR481" s="315"/>
      <c r="AS481" s="315"/>
      <c r="AT481" s="315"/>
      <c r="AU481" s="315"/>
      <c r="AV481" s="315"/>
      <c r="AW481" s="315"/>
      <c r="AX481" s="315"/>
      <c r="AY481" s="315"/>
      <c r="AZ481" s="315"/>
      <c r="BA481" s="315"/>
      <c r="BB481" s="315"/>
      <c r="BC481" s="315"/>
      <c r="BD481" s="315"/>
    </row>
    <row r="482" spans="1:56" s="638" customFormat="1" ht="126" customHeight="1">
      <c r="A482" s="635">
        <v>475</v>
      </c>
      <c r="B482" s="324" t="s">
        <v>6069</v>
      </c>
      <c r="C482" s="339" t="s">
        <v>5006</v>
      </c>
      <c r="D482" s="499" t="s">
        <v>5007</v>
      </c>
      <c r="E482" s="644" t="s">
        <v>5008</v>
      </c>
      <c r="F482" s="324"/>
      <c r="G482" s="324"/>
      <c r="H482" s="636"/>
      <c r="I482" s="635" t="s">
        <v>84</v>
      </c>
      <c r="J482" s="635"/>
      <c r="K482" s="635"/>
      <c r="L482" s="499"/>
      <c r="M482" s="499"/>
      <c r="N482" s="499"/>
      <c r="O482" s="499"/>
      <c r="P482" s="499"/>
      <c r="Q482" s="499"/>
      <c r="R482" s="499"/>
      <c r="S482" s="499"/>
      <c r="T482" s="499"/>
      <c r="U482" s="499">
        <f t="shared" si="21"/>
        <v>0</v>
      </c>
      <c r="V482" s="495">
        <f t="shared" si="22"/>
        <v>5</v>
      </c>
      <c r="W482" s="496"/>
      <c r="X482" s="496"/>
      <c r="Y482" s="496"/>
      <c r="Z482" s="502"/>
      <c r="AA482" s="555">
        <v>5</v>
      </c>
      <c r="AB482" s="496"/>
      <c r="AC482" s="496"/>
      <c r="AD482" s="496"/>
      <c r="AE482" s="496"/>
      <c r="AF482" s="498" t="s">
        <v>4935</v>
      </c>
      <c r="AG482" s="499">
        <v>0</v>
      </c>
      <c r="AH482" s="499">
        <v>0</v>
      </c>
      <c r="AI482" s="499">
        <f t="shared" si="23"/>
        <v>0</v>
      </c>
      <c r="AJ482" s="324"/>
      <c r="AK482" s="316" t="e">
        <f>VLOOKUP(B482,'[1]BCDG-CG KT'!C$14:BC$962,53,0)</f>
        <v>#N/A</v>
      </c>
      <c r="AL482" s="316"/>
      <c r="AM482" s="315"/>
      <c r="AN482" s="315"/>
      <c r="AO482" s="315"/>
      <c r="AP482" s="315"/>
      <c r="AQ482" s="315"/>
      <c r="AR482" s="315"/>
      <c r="AS482" s="315"/>
      <c r="AT482" s="315"/>
      <c r="AU482" s="315"/>
      <c r="AV482" s="315"/>
      <c r="AW482" s="315"/>
      <c r="AX482" s="315"/>
      <c r="AY482" s="315"/>
      <c r="AZ482" s="315"/>
      <c r="BA482" s="315"/>
      <c r="BB482" s="315"/>
      <c r="BC482" s="315"/>
      <c r="BD482" s="315"/>
    </row>
    <row r="483" spans="1:56" s="638" customFormat="1" ht="126" customHeight="1">
      <c r="A483" s="635">
        <v>476</v>
      </c>
      <c r="B483" s="324" t="s">
        <v>6070</v>
      </c>
      <c r="C483" s="339" t="s">
        <v>5009</v>
      </c>
      <c r="D483" s="499" t="s">
        <v>5010</v>
      </c>
      <c r="E483" s="644" t="s">
        <v>5011</v>
      </c>
      <c r="F483" s="324"/>
      <c r="G483" s="324"/>
      <c r="H483" s="636"/>
      <c r="I483" s="635" t="s">
        <v>84</v>
      </c>
      <c r="J483" s="635"/>
      <c r="K483" s="635"/>
      <c r="L483" s="499"/>
      <c r="M483" s="499"/>
      <c r="N483" s="499"/>
      <c r="O483" s="499"/>
      <c r="P483" s="499"/>
      <c r="Q483" s="499"/>
      <c r="R483" s="499"/>
      <c r="S483" s="499"/>
      <c r="T483" s="499"/>
      <c r="U483" s="499">
        <f t="shared" si="21"/>
        <v>0</v>
      </c>
      <c r="V483" s="495">
        <f t="shared" si="22"/>
        <v>6</v>
      </c>
      <c r="W483" s="496"/>
      <c r="X483" s="496"/>
      <c r="Y483" s="496"/>
      <c r="Z483" s="502"/>
      <c r="AA483" s="555">
        <v>6</v>
      </c>
      <c r="AB483" s="496"/>
      <c r="AC483" s="496"/>
      <c r="AD483" s="496"/>
      <c r="AE483" s="496"/>
      <c r="AF483" s="498" t="s">
        <v>4935</v>
      </c>
      <c r="AG483" s="499">
        <v>0</v>
      </c>
      <c r="AH483" s="499">
        <v>0</v>
      </c>
      <c r="AI483" s="499">
        <f t="shared" si="23"/>
        <v>0</v>
      </c>
      <c r="AJ483" s="324"/>
      <c r="AK483" s="316" t="e">
        <f>VLOOKUP(B483,'[1]BCDG-CG KT'!C$14:BC$962,53,0)</f>
        <v>#N/A</v>
      </c>
      <c r="AL483" s="316"/>
      <c r="AM483" s="315"/>
      <c r="AN483" s="315"/>
      <c r="AO483" s="315"/>
      <c r="AP483" s="315"/>
      <c r="AQ483" s="315"/>
      <c r="AR483" s="315"/>
      <c r="AS483" s="315"/>
      <c r="AT483" s="315"/>
      <c r="AU483" s="315"/>
      <c r="AV483" s="315"/>
      <c r="AW483" s="315"/>
      <c r="AX483" s="315"/>
      <c r="AY483" s="315"/>
      <c r="AZ483" s="315"/>
      <c r="BA483" s="315"/>
      <c r="BB483" s="315"/>
      <c r="BC483" s="315"/>
      <c r="BD483" s="315"/>
    </row>
    <row r="484" spans="1:56" s="638" customFormat="1" ht="126" customHeight="1">
      <c r="A484" s="635">
        <v>477</v>
      </c>
      <c r="B484" s="324" t="s">
        <v>6071</v>
      </c>
      <c r="C484" s="328" t="s">
        <v>3995</v>
      </c>
      <c r="D484" s="499" t="s">
        <v>5012</v>
      </c>
      <c r="E484" s="644" t="s">
        <v>5013</v>
      </c>
      <c r="F484" s="324"/>
      <c r="G484" s="324"/>
      <c r="H484" s="636"/>
      <c r="I484" s="635" t="s">
        <v>84</v>
      </c>
      <c r="J484" s="635"/>
      <c r="K484" s="635"/>
      <c r="L484" s="499"/>
      <c r="M484" s="499"/>
      <c r="N484" s="499"/>
      <c r="O484" s="499"/>
      <c r="P484" s="499"/>
      <c r="Q484" s="499"/>
      <c r="R484" s="499"/>
      <c r="S484" s="499"/>
      <c r="T484" s="499"/>
      <c r="U484" s="499">
        <f t="shared" si="21"/>
        <v>0</v>
      </c>
      <c r="V484" s="495">
        <f t="shared" si="22"/>
        <v>5</v>
      </c>
      <c r="W484" s="496"/>
      <c r="X484" s="496"/>
      <c r="Y484" s="496"/>
      <c r="Z484" s="502"/>
      <c r="AA484" s="555">
        <v>5</v>
      </c>
      <c r="AB484" s="496"/>
      <c r="AC484" s="496"/>
      <c r="AD484" s="496"/>
      <c r="AE484" s="496"/>
      <c r="AF484" s="498" t="s">
        <v>4935</v>
      </c>
      <c r="AG484" s="499">
        <v>0</v>
      </c>
      <c r="AH484" s="499">
        <v>0</v>
      </c>
      <c r="AI484" s="499">
        <f t="shared" si="23"/>
        <v>0</v>
      </c>
      <c r="AJ484" s="324"/>
      <c r="AK484" s="316" t="e">
        <f>VLOOKUP(B484,'[1]BCDG-CG KT'!C$14:BC$962,53,0)</f>
        <v>#N/A</v>
      </c>
      <c r="AL484" s="316"/>
      <c r="AM484" s="315"/>
      <c r="AN484" s="315"/>
      <c r="AO484" s="315"/>
      <c r="AP484" s="315"/>
      <c r="AQ484" s="315"/>
      <c r="AR484" s="315"/>
      <c r="AS484" s="315"/>
      <c r="AT484" s="315"/>
      <c r="AU484" s="315"/>
      <c r="AV484" s="315"/>
      <c r="AW484" s="315"/>
      <c r="AX484" s="315"/>
      <c r="AY484" s="315"/>
      <c r="AZ484" s="315"/>
      <c r="BA484" s="315"/>
      <c r="BB484" s="315"/>
      <c r="BC484" s="315"/>
      <c r="BD484" s="315"/>
    </row>
    <row r="485" spans="1:56" s="638" customFormat="1" ht="126" customHeight="1">
      <c r="A485" s="635">
        <v>478</v>
      </c>
      <c r="B485" s="324" t="s">
        <v>6072</v>
      </c>
      <c r="C485" s="328" t="s">
        <v>5014</v>
      </c>
      <c r="D485" s="499" t="s">
        <v>5015</v>
      </c>
      <c r="E485" s="644" t="s">
        <v>5016</v>
      </c>
      <c r="F485" s="324"/>
      <c r="G485" s="324"/>
      <c r="H485" s="636"/>
      <c r="I485" s="635" t="s">
        <v>84</v>
      </c>
      <c r="J485" s="635"/>
      <c r="K485" s="635"/>
      <c r="L485" s="499"/>
      <c r="M485" s="499"/>
      <c r="N485" s="499"/>
      <c r="O485" s="499"/>
      <c r="P485" s="499"/>
      <c r="Q485" s="499"/>
      <c r="R485" s="499"/>
      <c r="S485" s="499"/>
      <c r="T485" s="499"/>
      <c r="U485" s="499">
        <f t="shared" si="21"/>
        <v>0</v>
      </c>
      <c r="V485" s="495">
        <f t="shared" si="22"/>
        <v>5</v>
      </c>
      <c r="W485" s="496"/>
      <c r="X485" s="496"/>
      <c r="Y485" s="496"/>
      <c r="Z485" s="502"/>
      <c r="AA485" s="555">
        <v>5</v>
      </c>
      <c r="AB485" s="496"/>
      <c r="AC485" s="496"/>
      <c r="AD485" s="496"/>
      <c r="AE485" s="496"/>
      <c r="AF485" s="498" t="s">
        <v>4935</v>
      </c>
      <c r="AG485" s="499">
        <v>0</v>
      </c>
      <c r="AH485" s="499">
        <v>0</v>
      </c>
      <c r="AI485" s="499">
        <f t="shared" si="23"/>
        <v>0</v>
      </c>
      <c r="AJ485" s="324"/>
      <c r="AK485" s="316" t="e">
        <f>VLOOKUP(B485,'[1]BCDG-CG KT'!C$14:BC$962,53,0)</f>
        <v>#N/A</v>
      </c>
      <c r="AL485" s="324"/>
      <c r="AM485" s="315"/>
      <c r="AN485" s="315"/>
      <c r="AO485" s="315"/>
      <c r="AP485" s="315"/>
      <c r="AQ485" s="315"/>
      <c r="AR485" s="315"/>
      <c r="AS485" s="315"/>
      <c r="AT485" s="315"/>
      <c r="AU485" s="315"/>
      <c r="AV485" s="315"/>
      <c r="AW485" s="315"/>
      <c r="AX485" s="315"/>
      <c r="AY485" s="315"/>
      <c r="AZ485" s="315"/>
      <c r="BA485" s="315"/>
      <c r="BB485" s="315"/>
      <c r="BC485" s="315"/>
      <c r="BD485" s="315"/>
    </row>
    <row r="486" spans="1:56" s="638" customFormat="1" ht="126" customHeight="1">
      <c r="A486" s="635">
        <v>479</v>
      </c>
      <c r="B486" s="324" t="s">
        <v>6073</v>
      </c>
      <c r="C486" s="339" t="s">
        <v>4832</v>
      </c>
      <c r="D486" s="499" t="s">
        <v>5017</v>
      </c>
      <c r="E486" s="644" t="s">
        <v>5018</v>
      </c>
      <c r="F486" s="324"/>
      <c r="G486" s="324"/>
      <c r="H486" s="636"/>
      <c r="I486" s="635" t="s">
        <v>84</v>
      </c>
      <c r="J486" s="635"/>
      <c r="K486" s="635"/>
      <c r="L486" s="499"/>
      <c r="M486" s="499"/>
      <c r="N486" s="499"/>
      <c r="O486" s="499"/>
      <c r="P486" s="499"/>
      <c r="Q486" s="499"/>
      <c r="R486" s="499"/>
      <c r="S486" s="499"/>
      <c r="T486" s="499"/>
      <c r="U486" s="499">
        <f t="shared" si="21"/>
        <v>0</v>
      </c>
      <c r="V486" s="495">
        <f t="shared" si="22"/>
        <v>5</v>
      </c>
      <c r="W486" s="496"/>
      <c r="X486" s="496"/>
      <c r="Y486" s="496"/>
      <c r="Z486" s="502"/>
      <c r="AA486" s="555">
        <v>5</v>
      </c>
      <c r="AB486" s="496"/>
      <c r="AC486" s="496"/>
      <c r="AD486" s="496"/>
      <c r="AE486" s="496"/>
      <c r="AF486" s="498" t="s">
        <v>4935</v>
      </c>
      <c r="AG486" s="499">
        <v>0</v>
      </c>
      <c r="AH486" s="499">
        <v>0</v>
      </c>
      <c r="AI486" s="499">
        <f t="shared" si="23"/>
        <v>0</v>
      </c>
      <c r="AJ486" s="324"/>
      <c r="AK486" s="316" t="e">
        <f>VLOOKUP(B486,'[1]BCDG-CG KT'!C$14:BC$962,53,0)</f>
        <v>#N/A</v>
      </c>
      <c r="AL486" s="556"/>
      <c r="AM486" s="315"/>
      <c r="AN486" s="315"/>
      <c r="AO486" s="315"/>
      <c r="AP486" s="315"/>
      <c r="AQ486" s="315"/>
      <c r="AR486" s="315"/>
      <c r="AS486" s="315"/>
      <c r="AT486" s="315"/>
      <c r="AU486" s="315"/>
      <c r="AV486" s="315"/>
      <c r="AW486" s="315"/>
      <c r="AX486" s="315"/>
      <c r="AY486" s="315"/>
      <c r="AZ486" s="315"/>
      <c r="BA486" s="315"/>
      <c r="BB486" s="315"/>
      <c r="BC486" s="315"/>
      <c r="BD486" s="315"/>
    </row>
    <row r="487" spans="1:56" s="638" customFormat="1" ht="126" customHeight="1">
      <c r="A487" s="635">
        <v>480</v>
      </c>
      <c r="B487" s="324" t="s">
        <v>6074</v>
      </c>
      <c r="C487" s="328" t="s">
        <v>3995</v>
      </c>
      <c r="D487" s="499" t="s">
        <v>5019</v>
      </c>
      <c r="E487" s="644" t="s">
        <v>5020</v>
      </c>
      <c r="F487" s="324"/>
      <c r="G487" s="324"/>
      <c r="H487" s="636"/>
      <c r="I487" s="635" t="s">
        <v>84</v>
      </c>
      <c r="J487" s="635"/>
      <c r="K487" s="635"/>
      <c r="L487" s="499"/>
      <c r="M487" s="499"/>
      <c r="N487" s="499"/>
      <c r="O487" s="499"/>
      <c r="P487" s="499"/>
      <c r="Q487" s="499"/>
      <c r="R487" s="499"/>
      <c r="S487" s="499"/>
      <c r="T487" s="499"/>
      <c r="U487" s="499">
        <f t="shared" si="21"/>
        <v>0</v>
      </c>
      <c r="V487" s="495">
        <f t="shared" si="22"/>
        <v>1</v>
      </c>
      <c r="W487" s="496"/>
      <c r="X487" s="496"/>
      <c r="Y487" s="496"/>
      <c r="Z487" s="502"/>
      <c r="AA487" s="555">
        <v>1</v>
      </c>
      <c r="AB487" s="496"/>
      <c r="AC487" s="496"/>
      <c r="AD487" s="496"/>
      <c r="AE487" s="496"/>
      <c r="AF487" s="498" t="s">
        <v>4935</v>
      </c>
      <c r="AG487" s="499">
        <v>0</v>
      </c>
      <c r="AH487" s="499">
        <v>0</v>
      </c>
      <c r="AI487" s="499">
        <f t="shared" si="23"/>
        <v>0</v>
      </c>
      <c r="AJ487" s="324"/>
      <c r="AK487" s="316" t="e">
        <f>VLOOKUP(B487,'[1]BCDG-CG KT'!C$14:BC$962,53,0)</f>
        <v>#N/A</v>
      </c>
      <c r="AL487" s="316"/>
      <c r="AM487" s="315"/>
      <c r="AN487" s="315"/>
      <c r="AO487" s="315"/>
      <c r="AP487" s="315"/>
      <c r="AQ487" s="315"/>
      <c r="AR487" s="315"/>
      <c r="AS487" s="315"/>
      <c r="AT487" s="315"/>
      <c r="AU487" s="315"/>
      <c r="AV487" s="315"/>
      <c r="AW487" s="315"/>
      <c r="AX487" s="315"/>
      <c r="AY487" s="315"/>
      <c r="AZ487" s="315"/>
      <c r="BA487" s="315"/>
      <c r="BB487" s="315"/>
      <c r="BC487" s="315"/>
      <c r="BD487" s="315"/>
    </row>
    <row r="488" spans="1:56" s="638" customFormat="1" ht="126" customHeight="1">
      <c r="A488" s="635">
        <v>481</v>
      </c>
      <c r="B488" s="324" t="s">
        <v>6075</v>
      </c>
      <c r="C488" s="328" t="s">
        <v>5021</v>
      </c>
      <c r="D488" s="499" t="s">
        <v>5022</v>
      </c>
      <c r="E488" s="644" t="s">
        <v>5023</v>
      </c>
      <c r="F488" s="324"/>
      <c r="G488" s="324"/>
      <c r="H488" s="636"/>
      <c r="I488" s="635" t="s">
        <v>84</v>
      </c>
      <c r="J488" s="635"/>
      <c r="K488" s="635"/>
      <c r="L488" s="499"/>
      <c r="M488" s="499"/>
      <c r="N488" s="499"/>
      <c r="O488" s="499"/>
      <c r="P488" s="499"/>
      <c r="Q488" s="499"/>
      <c r="R488" s="499"/>
      <c r="S488" s="499"/>
      <c r="T488" s="499"/>
      <c r="U488" s="499">
        <f t="shared" si="21"/>
        <v>0</v>
      </c>
      <c r="V488" s="495">
        <f t="shared" si="22"/>
        <v>1</v>
      </c>
      <c r="W488" s="496"/>
      <c r="X488" s="496"/>
      <c r="Y488" s="496"/>
      <c r="Z488" s="502"/>
      <c r="AA488" s="555">
        <v>1</v>
      </c>
      <c r="AB488" s="496"/>
      <c r="AC488" s="496"/>
      <c r="AD488" s="496"/>
      <c r="AE488" s="496"/>
      <c r="AF488" s="498" t="s">
        <v>4935</v>
      </c>
      <c r="AG488" s="499">
        <v>0</v>
      </c>
      <c r="AH488" s="499">
        <v>0</v>
      </c>
      <c r="AI488" s="499">
        <f t="shared" si="23"/>
        <v>0</v>
      </c>
      <c r="AJ488" s="324"/>
      <c r="AK488" s="316" t="e">
        <f>VLOOKUP(B488,'[1]BCDG-CG KT'!C$14:BC$962,53,0)</f>
        <v>#N/A</v>
      </c>
      <c r="AL488" s="316"/>
      <c r="AM488" s="315"/>
      <c r="AN488" s="315"/>
      <c r="AO488" s="315"/>
      <c r="AP488" s="315"/>
      <c r="AQ488" s="315"/>
      <c r="AR488" s="315"/>
      <c r="AS488" s="315"/>
      <c r="AT488" s="315"/>
      <c r="AU488" s="315"/>
      <c r="AV488" s="315"/>
      <c r="AW488" s="315"/>
      <c r="AX488" s="315"/>
      <c r="AY488" s="315"/>
      <c r="AZ488" s="315"/>
      <c r="BA488" s="315"/>
      <c r="BB488" s="315"/>
      <c r="BC488" s="315"/>
      <c r="BD488" s="315"/>
    </row>
    <row r="489" spans="1:56" s="638" customFormat="1" ht="126" customHeight="1">
      <c r="A489" s="635">
        <v>482</v>
      </c>
      <c r="B489" s="324" t="s">
        <v>6076</v>
      </c>
      <c r="C489" s="656" t="s">
        <v>5024</v>
      </c>
      <c r="D489" s="499" t="s">
        <v>5025</v>
      </c>
      <c r="E489" s="644" t="s">
        <v>5026</v>
      </c>
      <c r="F489" s="324"/>
      <c r="G489" s="324"/>
      <c r="H489" s="636"/>
      <c r="I489" s="635" t="s">
        <v>84</v>
      </c>
      <c r="J489" s="635"/>
      <c r="K489" s="635"/>
      <c r="L489" s="499"/>
      <c r="M489" s="499"/>
      <c r="N489" s="499"/>
      <c r="O489" s="499"/>
      <c r="P489" s="499"/>
      <c r="Q489" s="499"/>
      <c r="R489" s="499"/>
      <c r="S489" s="499"/>
      <c r="T489" s="499"/>
      <c r="U489" s="499">
        <f t="shared" si="21"/>
        <v>0</v>
      </c>
      <c r="V489" s="495">
        <f t="shared" si="22"/>
        <v>20</v>
      </c>
      <c r="W489" s="496"/>
      <c r="X489" s="496"/>
      <c r="Y489" s="496"/>
      <c r="Z489" s="502"/>
      <c r="AA489" s="496">
        <v>20</v>
      </c>
      <c r="AB489" s="496"/>
      <c r="AC489" s="496"/>
      <c r="AD489" s="496"/>
      <c r="AE489" s="496"/>
      <c r="AF489" s="498" t="s">
        <v>4935</v>
      </c>
      <c r="AG489" s="499">
        <v>0</v>
      </c>
      <c r="AH489" s="499">
        <v>0</v>
      </c>
      <c r="AI489" s="499">
        <f t="shared" si="23"/>
        <v>0</v>
      </c>
      <c r="AJ489" s="324"/>
      <c r="AK489" s="316" t="e">
        <f>VLOOKUP(B489,'[1]BCDG-CG KT'!C$14:BC$962,53,0)</f>
        <v>#N/A</v>
      </c>
      <c r="AL489" s="316"/>
      <c r="AM489" s="315"/>
      <c r="AN489" s="315"/>
      <c r="AO489" s="315"/>
      <c r="AP489" s="315"/>
      <c r="AQ489" s="315"/>
      <c r="AR489" s="315"/>
      <c r="AS489" s="315"/>
      <c r="AT489" s="315"/>
      <c r="AU489" s="315"/>
      <c r="AV489" s="315"/>
      <c r="AW489" s="315"/>
      <c r="AX489" s="315"/>
      <c r="AY489" s="315"/>
      <c r="AZ489" s="315"/>
      <c r="BA489" s="315"/>
      <c r="BB489" s="315"/>
      <c r="BC489" s="315"/>
      <c r="BD489" s="315"/>
    </row>
    <row r="490" spans="1:56" s="638" customFormat="1" ht="126" customHeight="1">
      <c r="A490" s="635">
        <v>483</v>
      </c>
      <c r="B490" s="324" t="s">
        <v>6077</v>
      </c>
      <c r="C490" s="635" t="s">
        <v>5027</v>
      </c>
      <c r="D490" s="499">
        <v>0</v>
      </c>
      <c r="E490" s="635"/>
      <c r="F490" s="328" t="s">
        <v>5028</v>
      </c>
      <c r="G490" s="328"/>
      <c r="H490" s="636"/>
      <c r="I490" s="635" t="s">
        <v>379</v>
      </c>
      <c r="J490" s="635"/>
      <c r="K490" s="635"/>
      <c r="L490" s="499"/>
      <c r="M490" s="499"/>
      <c r="N490" s="499"/>
      <c r="O490" s="499"/>
      <c r="P490" s="499"/>
      <c r="Q490" s="499"/>
      <c r="R490" s="499"/>
      <c r="S490" s="499"/>
      <c r="T490" s="499"/>
      <c r="U490" s="499">
        <f t="shared" si="21"/>
        <v>0</v>
      </c>
      <c r="V490" s="495">
        <f t="shared" si="22"/>
        <v>50</v>
      </c>
      <c r="W490" s="496"/>
      <c r="X490" s="496">
        <v>50</v>
      </c>
      <c r="Y490" s="496"/>
      <c r="Z490" s="502"/>
      <c r="AA490" s="496"/>
      <c r="AB490" s="496"/>
      <c r="AC490" s="496"/>
      <c r="AD490" s="496"/>
      <c r="AE490" s="496"/>
      <c r="AF490" s="498" t="s">
        <v>4935</v>
      </c>
      <c r="AG490" s="499">
        <v>0</v>
      </c>
      <c r="AH490" s="499">
        <v>0</v>
      </c>
      <c r="AI490" s="499">
        <f t="shared" si="23"/>
        <v>0</v>
      </c>
      <c r="AJ490" s="324"/>
      <c r="AK490" s="316" t="e">
        <f>VLOOKUP(B490,'[1]BCDG-CG KT'!C$14:BC$962,53,0)</f>
        <v>#N/A</v>
      </c>
      <c r="AL490" s="316"/>
      <c r="AM490" s="315"/>
      <c r="AN490" s="315"/>
      <c r="AO490" s="315"/>
      <c r="AP490" s="315"/>
      <c r="AQ490" s="315"/>
      <c r="AR490" s="315"/>
      <c r="AS490" s="315"/>
      <c r="AT490" s="315"/>
      <c r="AU490" s="315"/>
      <c r="AV490" s="315"/>
      <c r="AW490" s="315"/>
      <c r="AX490" s="315"/>
      <c r="AY490" s="315"/>
      <c r="AZ490" s="315"/>
      <c r="BA490" s="315"/>
      <c r="BB490" s="315"/>
      <c r="BC490" s="315"/>
      <c r="BD490" s="315"/>
    </row>
    <row r="491" spans="1:56" s="638" customFormat="1" ht="126" customHeight="1">
      <c r="A491" s="635">
        <v>484</v>
      </c>
      <c r="B491" s="324" t="s">
        <v>6078</v>
      </c>
      <c r="C491" s="635" t="s">
        <v>5029</v>
      </c>
      <c r="D491" s="499">
        <v>0</v>
      </c>
      <c r="E491" s="635"/>
      <c r="F491" s="328" t="s">
        <v>5030</v>
      </c>
      <c r="G491" s="328"/>
      <c r="H491" s="636"/>
      <c r="I491" s="635" t="s">
        <v>379</v>
      </c>
      <c r="J491" s="635"/>
      <c r="K491" s="635"/>
      <c r="L491" s="499"/>
      <c r="M491" s="499"/>
      <c r="N491" s="499"/>
      <c r="O491" s="499"/>
      <c r="P491" s="499"/>
      <c r="Q491" s="499"/>
      <c r="R491" s="499"/>
      <c r="S491" s="499"/>
      <c r="T491" s="499"/>
      <c r="U491" s="499">
        <f t="shared" si="21"/>
        <v>0</v>
      </c>
      <c r="V491" s="495">
        <f t="shared" si="22"/>
        <v>50</v>
      </c>
      <c r="W491" s="496"/>
      <c r="X491" s="496">
        <v>50</v>
      </c>
      <c r="Y491" s="496"/>
      <c r="Z491" s="502"/>
      <c r="AA491" s="496"/>
      <c r="AB491" s="496"/>
      <c r="AC491" s="496"/>
      <c r="AD491" s="496"/>
      <c r="AE491" s="496"/>
      <c r="AF491" s="498" t="s">
        <v>4935</v>
      </c>
      <c r="AG491" s="499">
        <v>0</v>
      </c>
      <c r="AH491" s="499">
        <v>0</v>
      </c>
      <c r="AI491" s="499">
        <f t="shared" si="23"/>
        <v>0</v>
      </c>
      <c r="AJ491" s="324"/>
      <c r="AK491" s="316" t="e">
        <f>VLOOKUP(B491,'[1]BCDG-CG KT'!C$14:BC$962,53,0)</f>
        <v>#N/A</v>
      </c>
      <c r="AL491" s="316"/>
      <c r="AM491" s="315"/>
      <c r="AN491" s="315"/>
      <c r="AO491" s="315"/>
      <c r="AP491" s="315"/>
      <c r="AQ491" s="315"/>
      <c r="AR491" s="315"/>
      <c r="AS491" s="315"/>
      <c r="AT491" s="315"/>
      <c r="AU491" s="315"/>
      <c r="AV491" s="315"/>
      <c r="AW491" s="315"/>
      <c r="AX491" s="315"/>
      <c r="AY491" s="315"/>
      <c r="AZ491" s="315"/>
      <c r="BA491" s="315"/>
      <c r="BB491" s="315"/>
      <c r="BC491" s="315"/>
      <c r="BD491" s="315"/>
    </row>
    <row r="492" spans="1:56" s="638" customFormat="1" ht="126" customHeight="1">
      <c r="A492" s="635">
        <v>485</v>
      </c>
      <c r="B492" s="324" t="s">
        <v>6079</v>
      </c>
      <c r="C492" s="635" t="s">
        <v>5031</v>
      </c>
      <c r="D492" s="499">
        <v>0</v>
      </c>
      <c r="E492" s="635"/>
      <c r="F492" s="328" t="s">
        <v>5032</v>
      </c>
      <c r="G492" s="328"/>
      <c r="H492" s="636"/>
      <c r="I492" s="635" t="s">
        <v>84</v>
      </c>
      <c r="J492" s="635"/>
      <c r="K492" s="635"/>
      <c r="L492" s="499"/>
      <c r="M492" s="499"/>
      <c r="N492" s="499"/>
      <c r="O492" s="499"/>
      <c r="P492" s="499"/>
      <c r="Q492" s="499"/>
      <c r="R492" s="499"/>
      <c r="S492" s="499"/>
      <c r="T492" s="499"/>
      <c r="U492" s="499">
        <f t="shared" ref="U492:U555" si="24">SUM(S492:T492)</f>
        <v>0</v>
      </c>
      <c r="V492" s="495">
        <f t="shared" ref="V492:V555" si="25">SUM(W492:AE492)</f>
        <v>35</v>
      </c>
      <c r="W492" s="496"/>
      <c r="X492" s="496">
        <v>35</v>
      </c>
      <c r="Y492" s="496"/>
      <c r="Z492" s="502"/>
      <c r="AA492" s="496"/>
      <c r="AB492" s="496"/>
      <c r="AC492" s="496"/>
      <c r="AD492" s="496"/>
      <c r="AE492" s="496"/>
      <c r="AF492" s="498" t="s">
        <v>4935</v>
      </c>
      <c r="AG492" s="499">
        <v>0</v>
      </c>
      <c r="AH492" s="499">
        <v>0</v>
      </c>
      <c r="AI492" s="499">
        <f t="shared" ref="AI492:AI555" si="26">+AH492*V492</f>
        <v>0</v>
      </c>
      <c r="AJ492" s="324"/>
      <c r="AK492" s="316" t="e">
        <f>VLOOKUP(B492,'[1]BCDG-CG KT'!C$14:BC$962,53,0)</f>
        <v>#N/A</v>
      </c>
      <c r="AL492" s="316"/>
      <c r="AM492" s="315"/>
      <c r="AN492" s="315"/>
      <c r="AO492" s="315"/>
      <c r="AP492" s="315"/>
      <c r="AQ492" s="315"/>
      <c r="AR492" s="315"/>
      <c r="AS492" s="315"/>
      <c r="AT492" s="315"/>
      <c r="AU492" s="315"/>
      <c r="AV492" s="315"/>
      <c r="AW492" s="315"/>
      <c r="AX492" s="315"/>
      <c r="AY492" s="315"/>
      <c r="AZ492" s="315"/>
      <c r="BA492" s="315"/>
      <c r="BB492" s="315"/>
      <c r="BC492" s="315"/>
      <c r="BD492" s="315"/>
    </row>
    <row r="493" spans="1:56" s="638" customFormat="1" ht="126" customHeight="1">
      <c r="A493" s="635">
        <v>486</v>
      </c>
      <c r="B493" s="324" t="s">
        <v>6080</v>
      </c>
      <c r="C493" s="324" t="s">
        <v>5033</v>
      </c>
      <c r="D493" s="499">
        <v>0</v>
      </c>
      <c r="E493" s="324"/>
      <c r="F493" s="655" t="s">
        <v>5034</v>
      </c>
      <c r="G493" s="654"/>
      <c r="H493" s="635" t="s">
        <v>3322</v>
      </c>
      <c r="I493" s="635" t="s">
        <v>84</v>
      </c>
      <c r="J493" s="635"/>
      <c r="K493" s="635"/>
      <c r="L493" s="499"/>
      <c r="M493" s="499"/>
      <c r="N493" s="499"/>
      <c r="O493" s="499"/>
      <c r="P493" s="499"/>
      <c r="Q493" s="499"/>
      <c r="R493" s="499"/>
      <c r="S493" s="499"/>
      <c r="T493" s="499"/>
      <c r="U493" s="499">
        <f t="shared" si="24"/>
        <v>0</v>
      </c>
      <c r="V493" s="495">
        <f t="shared" si="25"/>
        <v>200</v>
      </c>
      <c r="W493" s="496"/>
      <c r="X493" s="496"/>
      <c r="Y493" s="496"/>
      <c r="Z493" s="502"/>
      <c r="AA493" s="496"/>
      <c r="AB493" s="496"/>
      <c r="AC493" s="496"/>
      <c r="AD493" s="496"/>
      <c r="AE493" s="547">
        <v>200</v>
      </c>
      <c r="AF493" s="558" t="s">
        <v>5035</v>
      </c>
      <c r="AG493" s="499">
        <v>0</v>
      </c>
      <c r="AH493" s="499">
        <v>0</v>
      </c>
      <c r="AI493" s="499">
        <f t="shared" si="26"/>
        <v>0</v>
      </c>
      <c r="AJ493" s="324"/>
      <c r="AK493" s="316" t="e">
        <f>VLOOKUP(B493,'[1]BCDG-CG KT'!C$14:BC$962,53,0)</f>
        <v>#N/A</v>
      </c>
      <c r="AL493" s="316"/>
      <c r="AM493" s="316"/>
      <c r="AN493" s="316"/>
      <c r="AO493" s="316"/>
      <c r="AP493" s="316"/>
      <c r="AQ493" s="316"/>
      <c r="AR493" s="316"/>
      <c r="AS493" s="316"/>
      <c r="AT493" s="316"/>
      <c r="AU493" s="316"/>
      <c r="AV493" s="316"/>
      <c r="AW493" s="316"/>
      <c r="AX493" s="316"/>
      <c r="AY493" s="316"/>
      <c r="AZ493" s="316"/>
      <c r="BA493" s="316"/>
      <c r="BB493" s="316"/>
      <c r="BC493" s="316"/>
      <c r="BD493" s="316"/>
    </row>
    <row r="494" spans="1:56" s="638" customFormat="1" ht="126" customHeight="1">
      <c r="A494" s="635">
        <v>487</v>
      </c>
      <c r="B494" s="324" t="s">
        <v>6081</v>
      </c>
      <c r="C494" s="324" t="s">
        <v>5036</v>
      </c>
      <c r="D494" s="499">
        <v>0</v>
      </c>
      <c r="E494" s="324"/>
      <c r="F494" s="324" t="s">
        <v>5037</v>
      </c>
      <c r="G494" s="324"/>
      <c r="H494" s="635"/>
      <c r="I494" s="635" t="s">
        <v>84</v>
      </c>
      <c r="J494" s="635"/>
      <c r="K494" s="635"/>
      <c r="L494" s="499"/>
      <c r="M494" s="499"/>
      <c r="N494" s="499"/>
      <c r="O494" s="499"/>
      <c r="P494" s="499"/>
      <c r="Q494" s="499"/>
      <c r="R494" s="499"/>
      <c r="S494" s="499"/>
      <c r="T494" s="499"/>
      <c r="U494" s="499">
        <f t="shared" si="24"/>
        <v>0</v>
      </c>
      <c r="V494" s="495">
        <f t="shared" si="25"/>
        <v>30</v>
      </c>
      <c r="W494" s="496"/>
      <c r="X494" s="496"/>
      <c r="Y494" s="496"/>
      <c r="Z494" s="502"/>
      <c r="AA494" s="496"/>
      <c r="AB494" s="496"/>
      <c r="AC494" s="496"/>
      <c r="AD494" s="496"/>
      <c r="AE494" s="547">
        <v>30</v>
      </c>
      <c r="AF494" s="558" t="s">
        <v>5035</v>
      </c>
      <c r="AG494" s="499">
        <v>0</v>
      </c>
      <c r="AH494" s="499">
        <v>0</v>
      </c>
      <c r="AI494" s="499">
        <f t="shared" si="26"/>
        <v>0</v>
      </c>
      <c r="AJ494" s="324"/>
      <c r="AK494" s="316" t="e">
        <f>VLOOKUP(B494,'[1]BCDG-CG KT'!C$14:BC$962,53,0)</f>
        <v>#N/A</v>
      </c>
      <c r="AL494" s="316"/>
      <c r="AM494" s="316"/>
      <c r="AN494" s="316"/>
      <c r="AO494" s="316"/>
      <c r="AP494" s="316"/>
      <c r="AQ494" s="316"/>
      <c r="AR494" s="316"/>
      <c r="AS494" s="316"/>
      <c r="AT494" s="316"/>
      <c r="AU494" s="316"/>
      <c r="AV494" s="316"/>
      <c r="AW494" s="316"/>
      <c r="AX494" s="316"/>
      <c r="AY494" s="316"/>
      <c r="AZ494" s="316"/>
      <c r="BA494" s="316"/>
      <c r="BB494" s="316"/>
      <c r="BC494" s="316"/>
      <c r="BD494" s="316"/>
    </row>
    <row r="495" spans="1:56" s="638" customFormat="1" ht="126" customHeight="1">
      <c r="A495" s="635">
        <v>488</v>
      </c>
      <c r="B495" s="324" t="s">
        <v>6082</v>
      </c>
      <c r="C495" s="324" t="s">
        <v>5038</v>
      </c>
      <c r="D495" s="499">
        <v>0</v>
      </c>
      <c r="E495" s="324"/>
      <c r="F495" s="325" t="s">
        <v>5039</v>
      </c>
      <c r="G495" s="325"/>
      <c r="H495" s="657"/>
      <c r="I495" s="657" t="s">
        <v>84</v>
      </c>
      <c r="J495" s="657"/>
      <c r="K495" s="657"/>
      <c r="L495" s="499"/>
      <c r="M495" s="499"/>
      <c r="N495" s="499"/>
      <c r="O495" s="499"/>
      <c r="P495" s="499"/>
      <c r="Q495" s="499"/>
      <c r="R495" s="499"/>
      <c r="S495" s="499"/>
      <c r="T495" s="499"/>
      <c r="U495" s="499">
        <f t="shared" si="24"/>
        <v>0</v>
      </c>
      <c r="V495" s="495">
        <f t="shared" si="25"/>
        <v>50</v>
      </c>
      <c r="W495" s="496"/>
      <c r="X495" s="496"/>
      <c r="Y495" s="496"/>
      <c r="Z495" s="502"/>
      <c r="AA495" s="496"/>
      <c r="AB495" s="496"/>
      <c r="AC495" s="496"/>
      <c r="AD495" s="496"/>
      <c r="AE495" s="547">
        <v>50</v>
      </c>
      <c r="AF495" s="558" t="s">
        <v>5035</v>
      </c>
      <c r="AG495" s="499">
        <v>0</v>
      </c>
      <c r="AH495" s="499">
        <v>0</v>
      </c>
      <c r="AI495" s="499">
        <f t="shared" si="26"/>
        <v>0</v>
      </c>
      <c r="AJ495" s="324"/>
      <c r="AK495" s="316" t="e">
        <f>VLOOKUP(B495,'[1]BCDG-CG KT'!C$14:BC$962,53,0)</f>
        <v>#N/A</v>
      </c>
      <c r="AL495" s="316"/>
      <c r="AM495" s="315"/>
      <c r="AN495" s="315"/>
      <c r="AO495" s="315"/>
      <c r="AP495" s="315"/>
      <c r="AQ495" s="315"/>
      <c r="AR495" s="315"/>
      <c r="AS495" s="315"/>
      <c r="AT495" s="315"/>
      <c r="AU495" s="315"/>
      <c r="AV495" s="315"/>
      <c r="AW495" s="315"/>
      <c r="AX495" s="315"/>
      <c r="AY495" s="315"/>
      <c r="AZ495" s="315"/>
      <c r="BA495" s="315"/>
      <c r="BB495" s="315"/>
      <c r="BC495" s="315"/>
      <c r="BD495" s="315"/>
    </row>
    <row r="496" spans="1:56" s="638" customFormat="1" ht="126" customHeight="1">
      <c r="A496" s="635">
        <v>489</v>
      </c>
      <c r="B496" s="324" t="s">
        <v>6083</v>
      </c>
      <c r="C496" s="324" t="s">
        <v>5040</v>
      </c>
      <c r="D496" s="499">
        <v>0</v>
      </c>
      <c r="E496" s="324"/>
      <c r="F496" s="339" t="s">
        <v>5041</v>
      </c>
      <c r="G496" s="325"/>
      <c r="H496" s="657"/>
      <c r="I496" s="635" t="s">
        <v>84</v>
      </c>
      <c r="J496" s="657"/>
      <c r="K496" s="657"/>
      <c r="L496" s="499"/>
      <c r="M496" s="499">
        <v>400</v>
      </c>
      <c r="N496" s="499"/>
      <c r="O496" s="499"/>
      <c r="P496" s="499"/>
      <c r="Q496" s="499"/>
      <c r="R496" s="499"/>
      <c r="S496" s="499"/>
      <c r="T496" s="499"/>
      <c r="U496" s="499">
        <f t="shared" si="24"/>
        <v>0</v>
      </c>
      <c r="V496" s="495">
        <f t="shared" si="25"/>
        <v>100</v>
      </c>
      <c r="W496" s="496"/>
      <c r="X496" s="496"/>
      <c r="Y496" s="496"/>
      <c r="Z496" s="502"/>
      <c r="AA496" s="496"/>
      <c r="AB496" s="496"/>
      <c r="AC496" s="496"/>
      <c r="AD496" s="496"/>
      <c r="AE496" s="547">
        <v>100</v>
      </c>
      <c r="AF496" s="558" t="s">
        <v>5035</v>
      </c>
      <c r="AG496" s="499">
        <v>0</v>
      </c>
      <c r="AH496" s="499">
        <v>0</v>
      </c>
      <c r="AI496" s="499">
        <f t="shared" si="26"/>
        <v>0</v>
      </c>
      <c r="AJ496" s="324"/>
      <c r="AK496" s="316" t="e">
        <f>VLOOKUP(B496,'[1]BCDG-CG KT'!C$14:BC$962,53,0)</f>
        <v>#N/A</v>
      </c>
      <c r="AL496" s="316"/>
      <c r="AM496" s="315"/>
      <c r="AN496" s="315"/>
      <c r="AO496" s="315"/>
      <c r="AP496" s="315"/>
      <c r="AQ496" s="315"/>
      <c r="AR496" s="315"/>
      <c r="AS496" s="315"/>
      <c r="AT496" s="315"/>
      <c r="AU496" s="315"/>
      <c r="AV496" s="315"/>
      <c r="AW496" s="315"/>
      <c r="AX496" s="315"/>
      <c r="AY496" s="315"/>
      <c r="AZ496" s="315"/>
      <c r="BA496" s="315"/>
      <c r="BB496" s="315"/>
      <c r="BC496" s="315"/>
      <c r="BD496" s="315"/>
    </row>
    <row r="497" spans="1:56" s="638" customFormat="1" ht="126" customHeight="1">
      <c r="A497" s="635">
        <v>490</v>
      </c>
      <c r="B497" s="324" t="s">
        <v>6084</v>
      </c>
      <c r="C497" s="324" t="s">
        <v>5042</v>
      </c>
      <c r="D497" s="499">
        <v>0</v>
      </c>
      <c r="E497" s="324"/>
      <c r="F497" s="324" t="s">
        <v>5043</v>
      </c>
      <c r="G497" s="324"/>
      <c r="H497" s="635"/>
      <c r="I497" s="635" t="s">
        <v>84</v>
      </c>
      <c r="J497" s="635"/>
      <c r="K497" s="635"/>
      <c r="L497" s="499"/>
      <c r="M497" s="499">
        <v>30</v>
      </c>
      <c r="N497" s="499"/>
      <c r="O497" s="499"/>
      <c r="P497" s="499"/>
      <c r="Q497" s="499"/>
      <c r="R497" s="499"/>
      <c r="S497" s="499"/>
      <c r="T497" s="499"/>
      <c r="U497" s="499">
        <f t="shared" si="24"/>
        <v>0</v>
      </c>
      <c r="V497" s="495">
        <f t="shared" si="25"/>
        <v>50</v>
      </c>
      <c r="W497" s="496"/>
      <c r="X497" s="496"/>
      <c r="Y497" s="496"/>
      <c r="Z497" s="502"/>
      <c r="AA497" s="496"/>
      <c r="AB497" s="496"/>
      <c r="AC497" s="496"/>
      <c r="AD497" s="496"/>
      <c r="AE497" s="547">
        <v>50</v>
      </c>
      <c r="AF497" s="558" t="s">
        <v>5035</v>
      </c>
      <c r="AG497" s="499">
        <v>0</v>
      </c>
      <c r="AH497" s="499">
        <v>0</v>
      </c>
      <c r="AI497" s="499">
        <f t="shared" si="26"/>
        <v>0</v>
      </c>
      <c r="AJ497" s="324"/>
      <c r="AK497" s="316" t="e">
        <f>VLOOKUP(B497,'[1]BCDG-CG KT'!C$14:BC$962,53,0)</f>
        <v>#N/A</v>
      </c>
      <c r="AL497" s="316"/>
      <c r="AM497" s="316"/>
      <c r="AN497" s="316"/>
      <c r="AO497" s="316"/>
      <c r="AP497" s="316"/>
      <c r="AQ497" s="316"/>
      <c r="AR497" s="316"/>
      <c r="AS497" s="316"/>
      <c r="AT497" s="316"/>
      <c r="AU497" s="316"/>
      <c r="AV497" s="316"/>
      <c r="AW497" s="316"/>
      <c r="AX497" s="316"/>
      <c r="AY497" s="316"/>
      <c r="AZ497" s="316"/>
      <c r="BA497" s="316"/>
      <c r="BB497" s="316"/>
      <c r="BC497" s="316"/>
      <c r="BD497" s="316"/>
    </row>
    <row r="498" spans="1:56" s="638" customFormat="1" ht="126" customHeight="1">
      <c r="A498" s="635">
        <v>491</v>
      </c>
      <c r="B498" s="324" t="s">
        <v>6085</v>
      </c>
      <c r="C498" s="324" t="s">
        <v>5044</v>
      </c>
      <c r="D498" s="499">
        <v>0</v>
      </c>
      <c r="E498" s="324"/>
      <c r="F498" s="339" t="s">
        <v>5045</v>
      </c>
      <c r="G498" s="324"/>
      <c r="H498" s="635" t="s">
        <v>3386</v>
      </c>
      <c r="I498" s="635" t="s">
        <v>84</v>
      </c>
      <c r="J498" s="635"/>
      <c r="K498" s="635"/>
      <c r="L498" s="499"/>
      <c r="M498" s="499"/>
      <c r="N498" s="499"/>
      <c r="O498" s="499"/>
      <c r="P498" s="499"/>
      <c r="Q498" s="499"/>
      <c r="R498" s="499"/>
      <c r="S498" s="499"/>
      <c r="T498" s="499"/>
      <c r="U498" s="499">
        <f t="shared" si="24"/>
        <v>0</v>
      </c>
      <c r="V498" s="495">
        <f t="shared" si="25"/>
        <v>50</v>
      </c>
      <c r="W498" s="496"/>
      <c r="X498" s="496"/>
      <c r="Y498" s="496"/>
      <c r="Z498" s="502"/>
      <c r="AA498" s="496"/>
      <c r="AB498" s="496"/>
      <c r="AC498" s="496"/>
      <c r="AD498" s="496"/>
      <c r="AE498" s="547">
        <v>50</v>
      </c>
      <c r="AF498" s="558" t="s">
        <v>5035</v>
      </c>
      <c r="AG498" s="499">
        <v>0</v>
      </c>
      <c r="AH498" s="499">
        <v>0</v>
      </c>
      <c r="AI498" s="499">
        <f t="shared" si="26"/>
        <v>0</v>
      </c>
      <c r="AJ498" s="324"/>
      <c r="AK498" s="316" t="e">
        <f>VLOOKUP(B498,'[1]BCDG-CG KT'!C$14:BC$962,53,0)</f>
        <v>#N/A</v>
      </c>
      <c r="AL498" s="316"/>
      <c r="AM498" s="315"/>
      <c r="AN498" s="315"/>
      <c r="AO498" s="315"/>
      <c r="AP498" s="315"/>
      <c r="AQ498" s="315"/>
      <c r="AR498" s="315"/>
      <c r="AS498" s="315"/>
      <c r="AT498" s="315"/>
      <c r="AU498" s="315"/>
      <c r="AV498" s="315"/>
      <c r="AW498" s="315"/>
      <c r="AX498" s="315"/>
      <c r="AY498" s="315"/>
      <c r="AZ498" s="315"/>
      <c r="BA498" s="315"/>
      <c r="BB498" s="315"/>
      <c r="BC498" s="315"/>
      <c r="BD498" s="315"/>
    </row>
    <row r="499" spans="1:56" s="638" customFormat="1" ht="126" customHeight="1">
      <c r="A499" s="635">
        <v>492</v>
      </c>
      <c r="B499" s="324" t="s">
        <v>6086</v>
      </c>
      <c r="C499" s="324" t="s">
        <v>5046</v>
      </c>
      <c r="D499" s="499">
        <v>0</v>
      </c>
      <c r="E499" s="324"/>
      <c r="F499" s="324" t="s">
        <v>5047</v>
      </c>
      <c r="G499" s="324"/>
      <c r="H499" s="635" t="s">
        <v>3386</v>
      </c>
      <c r="I499" s="635" t="s">
        <v>84</v>
      </c>
      <c r="J499" s="635"/>
      <c r="K499" s="635"/>
      <c r="L499" s="499"/>
      <c r="M499" s="499"/>
      <c r="N499" s="499"/>
      <c r="O499" s="499"/>
      <c r="P499" s="499"/>
      <c r="Q499" s="499"/>
      <c r="R499" s="499"/>
      <c r="S499" s="499"/>
      <c r="T499" s="499"/>
      <c r="U499" s="499">
        <f t="shared" si="24"/>
        <v>0</v>
      </c>
      <c r="V499" s="495">
        <f t="shared" si="25"/>
        <v>200</v>
      </c>
      <c r="W499" s="496"/>
      <c r="X499" s="496"/>
      <c r="Y499" s="496"/>
      <c r="Z499" s="502"/>
      <c r="AA499" s="496"/>
      <c r="AB499" s="496"/>
      <c r="AC499" s="496"/>
      <c r="AD499" s="496"/>
      <c r="AE499" s="547">
        <v>200</v>
      </c>
      <c r="AF499" s="558" t="s">
        <v>5035</v>
      </c>
      <c r="AG499" s="499">
        <v>0</v>
      </c>
      <c r="AH499" s="499">
        <v>0</v>
      </c>
      <c r="AI499" s="499">
        <f t="shared" si="26"/>
        <v>0</v>
      </c>
      <c r="AJ499" s="324"/>
      <c r="AK499" s="316" t="e">
        <f>VLOOKUP(B499,'[1]BCDG-CG KT'!C$14:BC$962,53,0)</f>
        <v>#N/A</v>
      </c>
      <c r="AL499" s="316"/>
      <c r="AM499" s="315"/>
      <c r="AN499" s="315"/>
      <c r="AO499" s="315"/>
      <c r="AP499" s="315"/>
      <c r="AQ499" s="315"/>
      <c r="AR499" s="315"/>
      <c r="AS499" s="315"/>
      <c r="AT499" s="315"/>
      <c r="AU499" s="315"/>
      <c r="AV499" s="315"/>
      <c r="AW499" s="315"/>
      <c r="AX499" s="315"/>
      <c r="AY499" s="315"/>
      <c r="AZ499" s="315"/>
      <c r="BA499" s="315"/>
      <c r="BB499" s="315"/>
      <c r="BC499" s="315"/>
      <c r="BD499" s="315"/>
    </row>
    <row r="500" spans="1:56" s="638" customFormat="1" ht="126" customHeight="1">
      <c r="A500" s="635">
        <v>493</v>
      </c>
      <c r="B500" s="324" t="s">
        <v>6087</v>
      </c>
      <c r="C500" s="324" t="s">
        <v>5048</v>
      </c>
      <c r="D500" s="499">
        <v>0</v>
      </c>
      <c r="E500" s="324"/>
      <c r="F500" s="324" t="s">
        <v>5049</v>
      </c>
      <c r="G500" s="324"/>
      <c r="H500" s="635" t="s">
        <v>3386</v>
      </c>
      <c r="I500" s="635" t="s">
        <v>84</v>
      </c>
      <c r="J500" s="635"/>
      <c r="K500" s="635"/>
      <c r="L500" s="499"/>
      <c r="M500" s="499"/>
      <c r="N500" s="499"/>
      <c r="O500" s="499"/>
      <c r="P500" s="499"/>
      <c r="Q500" s="499"/>
      <c r="R500" s="499"/>
      <c r="S500" s="499"/>
      <c r="T500" s="499"/>
      <c r="U500" s="499">
        <f t="shared" si="24"/>
        <v>0</v>
      </c>
      <c r="V500" s="495">
        <f t="shared" si="25"/>
        <v>30</v>
      </c>
      <c r="W500" s="496"/>
      <c r="X500" s="496"/>
      <c r="Y500" s="496"/>
      <c r="Z500" s="502"/>
      <c r="AA500" s="496"/>
      <c r="AB500" s="496"/>
      <c r="AC500" s="496"/>
      <c r="AD500" s="496"/>
      <c r="AE500" s="547">
        <v>30</v>
      </c>
      <c r="AF500" s="558" t="s">
        <v>5035</v>
      </c>
      <c r="AG500" s="499">
        <v>0</v>
      </c>
      <c r="AH500" s="499">
        <v>0</v>
      </c>
      <c r="AI500" s="499">
        <f t="shared" si="26"/>
        <v>0</v>
      </c>
      <c r="AJ500" s="324"/>
      <c r="AK500" s="316" t="e">
        <f>VLOOKUP(B500,'[1]BCDG-CG KT'!C$14:BC$962,53,0)</f>
        <v>#N/A</v>
      </c>
      <c r="AL500" s="316"/>
      <c r="AM500" s="315"/>
      <c r="AN500" s="315"/>
      <c r="AO500" s="315"/>
      <c r="AP500" s="315"/>
      <c r="AQ500" s="315"/>
      <c r="AR500" s="315"/>
      <c r="AS500" s="315"/>
      <c r="AT500" s="315"/>
      <c r="AU500" s="315"/>
      <c r="AV500" s="315"/>
      <c r="AW500" s="315"/>
      <c r="AX500" s="315"/>
      <c r="AY500" s="315"/>
      <c r="AZ500" s="315"/>
      <c r="BA500" s="315"/>
      <c r="BB500" s="315"/>
      <c r="BC500" s="315"/>
      <c r="BD500" s="315"/>
    </row>
    <row r="501" spans="1:56" s="638" customFormat="1" ht="126" customHeight="1">
      <c r="A501" s="635">
        <v>494</v>
      </c>
      <c r="B501" s="324" t="s">
        <v>6088</v>
      </c>
      <c r="C501" s="324" t="s">
        <v>5050</v>
      </c>
      <c r="D501" s="499">
        <v>0</v>
      </c>
      <c r="E501" s="324"/>
      <c r="F501" s="324" t="s">
        <v>5051</v>
      </c>
      <c r="G501" s="324"/>
      <c r="H501" s="635" t="s">
        <v>3533</v>
      </c>
      <c r="I501" s="635" t="s">
        <v>84</v>
      </c>
      <c r="J501" s="635"/>
      <c r="K501" s="635"/>
      <c r="L501" s="499"/>
      <c r="M501" s="499"/>
      <c r="N501" s="499"/>
      <c r="O501" s="499"/>
      <c r="P501" s="499"/>
      <c r="Q501" s="499"/>
      <c r="R501" s="499"/>
      <c r="S501" s="499"/>
      <c r="T501" s="499"/>
      <c r="U501" s="499">
        <f t="shared" si="24"/>
        <v>0</v>
      </c>
      <c r="V501" s="495">
        <f t="shared" si="25"/>
        <v>100</v>
      </c>
      <c r="W501" s="496"/>
      <c r="X501" s="496"/>
      <c r="Y501" s="496"/>
      <c r="Z501" s="502"/>
      <c r="AA501" s="496"/>
      <c r="AB501" s="496"/>
      <c r="AC501" s="496"/>
      <c r="AD501" s="496"/>
      <c r="AE501" s="547">
        <v>100</v>
      </c>
      <c r="AF501" s="558" t="s">
        <v>5035</v>
      </c>
      <c r="AG501" s="499">
        <v>0</v>
      </c>
      <c r="AH501" s="499">
        <v>0</v>
      </c>
      <c r="AI501" s="499">
        <f t="shared" si="26"/>
        <v>0</v>
      </c>
      <c r="AJ501" s="324"/>
      <c r="AK501" s="316" t="e">
        <f>VLOOKUP(B501,'[1]BCDG-CG KT'!C$14:BC$962,53,0)</f>
        <v>#N/A</v>
      </c>
      <c r="AL501" s="316"/>
      <c r="AM501" s="315"/>
      <c r="AN501" s="315"/>
      <c r="AO501" s="315"/>
      <c r="AP501" s="315"/>
      <c r="AQ501" s="315"/>
      <c r="AR501" s="315"/>
      <c r="AS501" s="315"/>
      <c r="AT501" s="315"/>
      <c r="AU501" s="315"/>
      <c r="AV501" s="315"/>
      <c r="AW501" s="315"/>
      <c r="AX501" s="315"/>
      <c r="AY501" s="315"/>
      <c r="AZ501" s="315"/>
      <c r="BA501" s="315"/>
      <c r="BB501" s="315"/>
      <c r="BC501" s="315"/>
      <c r="BD501" s="315"/>
    </row>
    <row r="502" spans="1:56" s="638" customFormat="1" ht="152.25" customHeight="1">
      <c r="A502" s="635">
        <v>454</v>
      </c>
      <c r="B502" s="324" t="s">
        <v>6046</v>
      </c>
      <c r="C502" s="324" t="s">
        <v>4944</v>
      </c>
      <c r="D502" s="499">
        <v>0</v>
      </c>
      <c r="E502" s="324"/>
      <c r="F502" s="324" t="s">
        <v>4945</v>
      </c>
      <c r="G502" s="324"/>
      <c r="H502" s="636"/>
      <c r="I502" s="635"/>
      <c r="J502" s="635"/>
      <c r="K502" s="635"/>
      <c r="L502" s="499"/>
      <c r="M502" s="499"/>
      <c r="N502" s="499"/>
      <c r="O502" s="499"/>
      <c r="P502" s="499"/>
      <c r="Q502" s="499"/>
      <c r="R502" s="499"/>
      <c r="S502" s="499"/>
      <c r="T502" s="499"/>
      <c r="U502" s="499">
        <f t="shared" si="24"/>
        <v>0</v>
      </c>
      <c r="V502" s="495">
        <f t="shared" si="25"/>
        <v>0</v>
      </c>
      <c r="W502" s="496"/>
      <c r="X502" s="496"/>
      <c r="Y502" s="496"/>
      <c r="Z502" s="502"/>
      <c r="AA502" s="496"/>
      <c r="AB502" s="496"/>
      <c r="AC502" s="496"/>
      <c r="AD502" s="496"/>
      <c r="AE502" s="496"/>
      <c r="AF502" s="498" t="s">
        <v>4935</v>
      </c>
      <c r="AG502" s="499">
        <v>0</v>
      </c>
      <c r="AH502" s="499">
        <v>0</v>
      </c>
      <c r="AI502" s="499">
        <f t="shared" si="26"/>
        <v>0</v>
      </c>
      <c r="AJ502" s="324"/>
      <c r="AK502" s="316" t="e">
        <f>VLOOKUP(B502,'[1]BCDG-CG KT'!C$14:BC$962,53,0)</f>
        <v>#N/A</v>
      </c>
      <c r="AL502" s="316"/>
      <c r="AM502" s="315"/>
      <c r="AN502" s="315"/>
      <c r="AO502" s="315"/>
      <c r="AP502" s="315"/>
      <c r="AQ502" s="315"/>
      <c r="AR502" s="315"/>
      <c r="AS502" s="315"/>
      <c r="AT502" s="315"/>
      <c r="AU502" s="315"/>
      <c r="AV502" s="315"/>
      <c r="AW502" s="315"/>
      <c r="AX502" s="315"/>
      <c r="AY502" s="315"/>
      <c r="AZ502" s="315"/>
      <c r="BA502" s="315"/>
      <c r="BB502" s="315"/>
      <c r="BC502" s="315"/>
      <c r="BD502" s="315"/>
    </row>
    <row r="503" spans="1:56" s="638" customFormat="1" ht="126" customHeight="1">
      <c r="A503" s="635">
        <v>496</v>
      </c>
      <c r="B503" s="324" t="s">
        <v>6090</v>
      </c>
      <c r="C503" s="324" t="s">
        <v>5054</v>
      </c>
      <c r="D503" s="499">
        <v>0</v>
      </c>
      <c r="E503" s="324"/>
      <c r="F503" s="324" t="s">
        <v>5055</v>
      </c>
      <c r="G503" s="324"/>
      <c r="H503" s="635"/>
      <c r="I503" s="635" t="s">
        <v>84</v>
      </c>
      <c r="J503" s="635"/>
      <c r="K503" s="635"/>
      <c r="L503" s="499"/>
      <c r="M503" s="499"/>
      <c r="N503" s="499"/>
      <c r="O503" s="499"/>
      <c r="P503" s="499"/>
      <c r="Q503" s="499"/>
      <c r="R503" s="499"/>
      <c r="S503" s="499"/>
      <c r="T503" s="499"/>
      <c r="U503" s="499">
        <f t="shared" si="24"/>
        <v>0</v>
      </c>
      <c r="V503" s="495">
        <f t="shared" si="25"/>
        <v>30</v>
      </c>
      <c r="W503" s="496"/>
      <c r="X503" s="496"/>
      <c r="Y503" s="496"/>
      <c r="Z503" s="502"/>
      <c r="AA503" s="496"/>
      <c r="AB503" s="496"/>
      <c r="AC503" s="496"/>
      <c r="AD503" s="496"/>
      <c r="AE503" s="547">
        <v>30</v>
      </c>
      <c r="AF503" s="558" t="s">
        <v>5035</v>
      </c>
      <c r="AG503" s="499">
        <v>0</v>
      </c>
      <c r="AH503" s="499">
        <v>0</v>
      </c>
      <c r="AI503" s="499">
        <f t="shared" si="26"/>
        <v>0</v>
      </c>
      <c r="AJ503" s="324"/>
      <c r="AK503" s="316" t="e">
        <f>VLOOKUP(B503,'[1]BCDG-CG KT'!C$14:BC$962,53,0)</f>
        <v>#N/A</v>
      </c>
      <c r="AL503" s="316"/>
      <c r="AM503" s="315"/>
      <c r="AN503" s="315"/>
      <c r="AO503" s="315"/>
      <c r="AP503" s="315"/>
      <c r="AQ503" s="315"/>
      <c r="AR503" s="315"/>
      <c r="AS503" s="315"/>
      <c r="AT503" s="315"/>
      <c r="AU503" s="315"/>
      <c r="AV503" s="315"/>
      <c r="AW503" s="315"/>
      <c r="AX503" s="315"/>
      <c r="AY503" s="315"/>
      <c r="AZ503" s="315"/>
      <c r="BA503" s="315"/>
      <c r="BB503" s="315"/>
      <c r="BC503" s="315"/>
      <c r="BD503" s="315"/>
    </row>
    <row r="504" spans="1:56" s="638" customFormat="1" ht="126" customHeight="1">
      <c r="A504" s="635">
        <v>497</v>
      </c>
      <c r="B504" s="324" t="s">
        <v>6091</v>
      </c>
      <c r="C504" s="324" t="s">
        <v>5056</v>
      </c>
      <c r="D504" s="499">
        <v>0</v>
      </c>
      <c r="E504" s="324"/>
      <c r="F504" s="324" t="s">
        <v>5057</v>
      </c>
      <c r="G504" s="324"/>
      <c r="H504" s="635"/>
      <c r="I504" s="635" t="s">
        <v>5058</v>
      </c>
      <c r="J504" s="635"/>
      <c r="K504" s="635"/>
      <c r="L504" s="499"/>
      <c r="M504" s="499"/>
      <c r="N504" s="499"/>
      <c r="O504" s="499"/>
      <c r="P504" s="499"/>
      <c r="Q504" s="499"/>
      <c r="R504" s="499"/>
      <c r="S504" s="499"/>
      <c r="T504" s="499"/>
      <c r="U504" s="499">
        <f t="shared" si="24"/>
        <v>0</v>
      </c>
      <c r="V504" s="495">
        <f t="shared" si="25"/>
        <v>100</v>
      </c>
      <c r="W504" s="496"/>
      <c r="X504" s="496"/>
      <c r="Y504" s="496"/>
      <c r="Z504" s="502"/>
      <c r="AA504" s="496"/>
      <c r="AB504" s="496"/>
      <c r="AC504" s="496"/>
      <c r="AD504" s="496"/>
      <c r="AE504" s="547">
        <v>100</v>
      </c>
      <c r="AF504" s="558" t="s">
        <v>5035</v>
      </c>
      <c r="AG504" s="499">
        <v>0</v>
      </c>
      <c r="AH504" s="499">
        <v>0</v>
      </c>
      <c r="AI504" s="499">
        <f t="shared" si="26"/>
        <v>0</v>
      </c>
      <c r="AJ504" s="324"/>
      <c r="AK504" s="316" t="e">
        <f>VLOOKUP(B504,'[1]BCDG-CG KT'!C$14:BC$962,53,0)</f>
        <v>#N/A</v>
      </c>
      <c r="AL504" s="316"/>
      <c r="AM504" s="315"/>
      <c r="AN504" s="315"/>
      <c r="AO504" s="315"/>
      <c r="AP504" s="315"/>
      <c r="AQ504" s="315"/>
      <c r="AR504" s="315"/>
      <c r="AS504" s="315"/>
      <c r="AT504" s="315"/>
      <c r="AU504" s="315"/>
      <c r="AV504" s="315"/>
      <c r="AW504" s="315"/>
      <c r="AX504" s="315"/>
      <c r="AY504" s="315"/>
      <c r="AZ504" s="315"/>
      <c r="BA504" s="315"/>
      <c r="BB504" s="315"/>
      <c r="BC504" s="315"/>
      <c r="BD504" s="315"/>
    </row>
    <row r="505" spans="1:56" s="638" customFormat="1" ht="126" customHeight="1">
      <c r="A505" s="635">
        <v>498</v>
      </c>
      <c r="B505" s="324" t="s">
        <v>6092</v>
      </c>
      <c r="C505" s="324" t="s">
        <v>5059</v>
      </c>
      <c r="D505" s="499">
        <v>0</v>
      </c>
      <c r="E505" s="324"/>
      <c r="F505" s="324" t="s">
        <v>5060</v>
      </c>
      <c r="G505" s="324"/>
      <c r="H505" s="635" t="s">
        <v>3386</v>
      </c>
      <c r="I505" s="635" t="s">
        <v>84</v>
      </c>
      <c r="J505" s="635"/>
      <c r="K505" s="635"/>
      <c r="L505" s="499"/>
      <c r="M505" s="499"/>
      <c r="N505" s="499"/>
      <c r="O505" s="499"/>
      <c r="P505" s="499"/>
      <c r="Q505" s="499"/>
      <c r="R505" s="499"/>
      <c r="S505" s="499"/>
      <c r="T505" s="499"/>
      <c r="U505" s="499">
        <f t="shared" si="24"/>
        <v>0</v>
      </c>
      <c r="V505" s="495">
        <f t="shared" si="25"/>
        <v>60</v>
      </c>
      <c r="W505" s="496"/>
      <c r="X505" s="496"/>
      <c r="Y505" s="496"/>
      <c r="Z505" s="502"/>
      <c r="AA505" s="496"/>
      <c r="AB505" s="496"/>
      <c r="AC505" s="496"/>
      <c r="AD505" s="496"/>
      <c r="AE505" s="547">
        <v>60</v>
      </c>
      <c r="AF505" s="558" t="s">
        <v>5035</v>
      </c>
      <c r="AG505" s="499">
        <v>0</v>
      </c>
      <c r="AH505" s="499">
        <v>0</v>
      </c>
      <c r="AI505" s="499">
        <f t="shared" si="26"/>
        <v>0</v>
      </c>
      <c r="AJ505" s="324"/>
      <c r="AK505" s="316" t="e">
        <f>VLOOKUP(B505,'[1]BCDG-CG KT'!C$14:BC$962,53,0)</f>
        <v>#N/A</v>
      </c>
      <c r="AL505" s="316"/>
      <c r="AM505" s="315"/>
      <c r="AN505" s="315"/>
      <c r="AO505" s="315"/>
      <c r="AP505" s="315"/>
      <c r="AQ505" s="315"/>
      <c r="AR505" s="315"/>
      <c r="AS505" s="315"/>
      <c r="AT505" s="315"/>
      <c r="AU505" s="315"/>
      <c r="AV505" s="315"/>
      <c r="AW505" s="315"/>
      <c r="AX505" s="315"/>
      <c r="AY505" s="315"/>
      <c r="AZ505" s="315"/>
      <c r="BA505" s="315"/>
      <c r="BB505" s="315"/>
      <c r="BC505" s="315"/>
      <c r="BD505" s="315"/>
    </row>
    <row r="506" spans="1:56" s="638" customFormat="1" ht="126" customHeight="1">
      <c r="A506" s="635">
        <v>499</v>
      </c>
      <c r="B506" s="324" t="s">
        <v>6093</v>
      </c>
      <c r="C506" s="324" t="s">
        <v>5061</v>
      </c>
      <c r="D506" s="499">
        <v>0</v>
      </c>
      <c r="E506" s="324"/>
      <c r="F506" s="330" t="s">
        <v>5062</v>
      </c>
      <c r="G506" s="324"/>
      <c r="H506" s="635" t="s">
        <v>3386</v>
      </c>
      <c r="I506" s="635" t="s">
        <v>84</v>
      </c>
      <c r="J506" s="635"/>
      <c r="K506" s="635"/>
      <c r="L506" s="499"/>
      <c r="M506" s="499"/>
      <c r="N506" s="499"/>
      <c r="O506" s="499"/>
      <c r="P506" s="499"/>
      <c r="Q506" s="499"/>
      <c r="R506" s="499"/>
      <c r="S506" s="499"/>
      <c r="T506" s="499"/>
      <c r="U506" s="499">
        <f t="shared" si="24"/>
        <v>0</v>
      </c>
      <c r="V506" s="495">
        <f t="shared" si="25"/>
        <v>60</v>
      </c>
      <c r="W506" s="496"/>
      <c r="X506" s="496"/>
      <c r="Y506" s="496"/>
      <c r="Z506" s="502"/>
      <c r="AA506" s="496"/>
      <c r="AB506" s="496"/>
      <c r="AC506" s="496"/>
      <c r="AD506" s="496"/>
      <c r="AE506" s="547">
        <v>60</v>
      </c>
      <c r="AF506" s="558" t="s">
        <v>5035</v>
      </c>
      <c r="AG506" s="499">
        <v>0</v>
      </c>
      <c r="AH506" s="499">
        <v>0</v>
      </c>
      <c r="AI506" s="499">
        <f t="shared" si="26"/>
        <v>0</v>
      </c>
      <c r="AJ506" s="324"/>
      <c r="AK506" s="316" t="e">
        <f>VLOOKUP(B506,'[1]BCDG-CG KT'!C$14:BC$962,53,0)</f>
        <v>#N/A</v>
      </c>
      <c r="AL506" s="316"/>
      <c r="AM506" s="315"/>
      <c r="AN506" s="315"/>
      <c r="AO506" s="315"/>
      <c r="AP506" s="315"/>
      <c r="AQ506" s="315"/>
      <c r="AR506" s="315"/>
      <c r="AS506" s="315"/>
      <c r="AT506" s="315"/>
      <c r="AU506" s="315"/>
      <c r="AV506" s="315"/>
      <c r="AW506" s="315"/>
      <c r="AX506" s="315"/>
      <c r="AY506" s="315"/>
      <c r="AZ506" s="315"/>
      <c r="BA506" s="315"/>
      <c r="BB506" s="315"/>
      <c r="BC506" s="315"/>
      <c r="BD506" s="315"/>
    </row>
    <row r="507" spans="1:56" s="638" customFormat="1" ht="126" customHeight="1">
      <c r="A507" s="635">
        <v>500</v>
      </c>
      <c r="B507" s="324" t="s">
        <v>6094</v>
      </c>
      <c r="C507" s="324" t="s">
        <v>5063</v>
      </c>
      <c r="D507" s="499">
        <v>0</v>
      </c>
      <c r="E507" s="324"/>
      <c r="F507" s="324" t="s">
        <v>5064</v>
      </c>
      <c r="G507" s="324"/>
      <c r="H507" s="635" t="s">
        <v>3386</v>
      </c>
      <c r="I507" s="635" t="s">
        <v>84</v>
      </c>
      <c r="J507" s="635"/>
      <c r="K507" s="635"/>
      <c r="L507" s="499"/>
      <c r="M507" s="499"/>
      <c r="N507" s="499"/>
      <c r="O507" s="499"/>
      <c r="P507" s="499"/>
      <c r="Q507" s="499"/>
      <c r="R507" s="499"/>
      <c r="S507" s="499"/>
      <c r="T507" s="499"/>
      <c r="U507" s="499">
        <f t="shared" si="24"/>
        <v>0</v>
      </c>
      <c r="V507" s="495">
        <f t="shared" si="25"/>
        <v>30</v>
      </c>
      <c r="W507" s="496"/>
      <c r="X507" s="496"/>
      <c r="Y507" s="496"/>
      <c r="Z507" s="502"/>
      <c r="AA507" s="496"/>
      <c r="AB507" s="496"/>
      <c r="AC507" s="496"/>
      <c r="AD507" s="496"/>
      <c r="AE507" s="547">
        <v>30</v>
      </c>
      <c r="AF507" s="558" t="s">
        <v>5035</v>
      </c>
      <c r="AG507" s="499">
        <v>0</v>
      </c>
      <c r="AH507" s="499">
        <v>0</v>
      </c>
      <c r="AI507" s="499">
        <f t="shared" si="26"/>
        <v>0</v>
      </c>
      <c r="AJ507" s="324"/>
      <c r="AK507" s="316" t="e">
        <f>VLOOKUP(B507,'[1]BCDG-CG KT'!C$14:BC$962,53,0)</f>
        <v>#N/A</v>
      </c>
      <c r="AL507" s="316"/>
      <c r="AM507" s="315"/>
      <c r="AN507" s="315"/>
      <c r="AO507" s="315"/>
      <c r="AP507" s="315"/>
      <c r="AQ507" s="315"/>
      <c r="AR507" s="315"/>
      <c r="AS507" s="315"/>
      <c r="AT507" s="315"/>
      <c r="AU507" s="315"/>
      <c r="AV507" s="315"/>
      <c r="AW507" s="315"/>
      <c r="AX507" s="315"/>
      <c r="AY507" s="315"/>
      <c r="AZ507" s="315"/>
      <c r="BA507" s="315"/>
      <c r="BB507" s="315"/>
      <c r="BC507" s="315"/>
      <c r="BD507" s="315"/>
    </row>
    <row r="508" spans="1:56" s="638" customFormat="1" ht="126" customHeight="1">
      <c r="A508" s="635">
        <v>501</v>
      </c>
      <c r="B508" s="324" t="s">
        <v>6095</v>
      </c>
      <c r="C508" s="324" t="s">
        <v>5065</v>
      </c>
      <c r="D508" s="499">
        <v>0</v>
      </c>
      <c r="E508" s="324"/>
      <c r="F508" s="324" t="s">
        <v>5066</v>
      </c>
      <c r="G508" s="324"/>
      <c r="H508" s="635" t="s">
        <v>3386</v>
      </c>
      <c r="I508" s="635" t="s">
        <v>84</v>
      </c>
      <c r="J508" s="635"/>
      <c r="K508" s="635"/>
      <c r="L508" s="499"/>
      <c r="M508" s="499"/>
      <c r="N508" s="499"/>
      <c r="O508" s="499"/>
      <c r="P508" s="499"/>
      <c r="Q508" s="499"/>
      <c r="R508" s="499"/>
      <c r="S508" s="499"/>
      <c r="T508" s="499"/>
      <c r="U508" s="499">
        <f t="shared" si="24"/>
        <v>0</v>
      </c>
      <c r="V508" s="495">
        <f t="shared" si="25"/>
        <v>50</v>
      </c>
      <c r="W508" s="496"/>
      <c r="X508" s="496"/>
      <c r="Y508" s="496"/>
      <c r="Z508" s="502"/>
      <c r="AA508" s="496"/>
      <c r="AB508" s="496"/>
      <c r="AC508" s="496"/>
      <c r="AD508" s="496"/>
      <c r="AE508" s="547">
        <v>50</v>
      </c>
      <c r="AF508" s="558" t="s">
        <v>5035</v>
      </c>
      <c r="AG508" s="499">
        <v>0</v>
      </c>
      <c r="AH508" s="499">
        <v>0</v>
      </c>
      <c r="AI508" s="499">
        <f t="shared" si="26"/>
        <v>0</v>
      </c>
      <c r="AJ508" s="324"/>
      <c r="AK508" s="316" t="e">
        <f>VLOOKUP(B508,'[1]BCDG-CG KT'!C$14:BC$962,53,0)</f>
        <v>#N/A</v>
      </c>
      <c r="AL508" s="316"/>
      <c r="AM508" s="315"/>
      <c r="AN508" s="315"/>
      <c r="AO508" s="315"/>
      <c r="AP508" s="315"/>
      <c r="AQ508" s="315"/>
      <c r="AR508" s="315"/>
      <c r="AS508" s="315"/>
      <c r="AT508" s="315"/>
      <c r="AU508" s="315"/>
      <c r="AV508" s="315"/>
      <c r="AW508" s="315"/>
      <c r="AX508" s="315"/>
      <c r="AY508" s="315"/>
      <c r="AZ508" s="315"/>
      <c r="BA508" s="315"/>
      <c r="BB508" s="315"/>
      <c r="BC508" s="315"/>
      <c r="BD508" s="315"/>
    </row>
    <row r="509" spans="1:56" s="638" customFormat="1" ht="126" customHeight="1">
      <c r="A509" s="635">
        <v>502</v>
      </c>
      <c r="B509" s="324" t="s">
        <v>6096</v>
      </c>
      <c r="C509" s="324" t="s">
        <v>5067</v>
      </c>
      <c r="D509" s="499">
        <v>0</v>
      </c>
      <c r="E509" s="324"/>
      <c r="F509" s="324" t="s">
        <v>5068</v>
      </c>
      <c r="G509" s="325"/>
      <c r="H509" s="635"/>
      <c r="I509" s="635" t="s">
        <v>84</v>
      </c>
      <c r="J509" s="635"/>
      <c r="K509" s="635"/>
      <c r="L509" s="499"/>
      <c r="M509" s="499"/>
      <c r="N509" s="499"/>
      <c r="O509" s="499"/>
      <c r="P509" s="499"/>
      <c r="Q509" s="499"/>
      <c r="R509" s="499"/>
      <c r="S509" s="499"/>
      <c r="T509" s="499"/>
      <c r="U509" s="499">
        <f t="shared" si="24"/>
        <v>0</v>
      </c>
      <c r="V509" s="495">
        <f t="shared" si="25"/>
        <v>60</v>
      </c>
      <c r="W509" s="496"/>
      <c r="X509" s="496"/>
      <c r="Y509" s="496"/>
      <c r="Z509" s="502"/>
      <c r="AA509" s="496"/>
      <c r="AB509" s="496"/>
      <c r="AC509" s="496"/>
      <c r="AD509" s="496"/>
      <c r="AE509" s="547">
        <v>60</v>
      </c>
      <c r="AF509" s="558" t="s">
        <v>5035</v>
      </c>
      <c r="AG509" s="499">
        <v>0</v>
      </c>
      <c r="AH509" s="499">
        <v>0</v>
      </c>
      <c r="AI509" s="499">
        <f t="shared" si="26"/>
        <v>0</v>
      </c>
      <c r="AJ509" s="324"/>
      <c r="AK509" s="316" t="e">
        <f>VLOOKUP(B509,'[1]BCDG-CG KT'!C$14:BC$962,53,0)</f>
        <v>#N/A</v>
      </c>
      <c r="AL509" s="316"/>
      <c r="AM509" s="315"/>
      <c r="AN509" s="315"/>
      <c r="AO509" s="315"/>
      <c r="AP509" s="315"/>
      <c r="AQ509" s="315"/>
      <c r="AR509" s="315"/>
      <c r="AS509" s="315"/>
      <c r="AT509" s="315"/>
      <c r="AU509" s="315"/>
      <c r="AV509" s="315"/>
      <c r="AW509" s="315"/>
      <c r="AX509" s="315"/>
      <c r="AY509" s="315"/>
      <c r="AZ509" s="315"/>
      <c r="BA509" s="315"/>
      <c r="BB509" s="315"/>
      <c r="BC509" s="315"/>
      <c r="BD509" s="315"/>
    </row>
    <row r="510" spans="1:56" s="638" customFormat="1" ht="126" customHeight="1">
      <c r="A510" s="635">
        <v>503</v>
      </c>
      <c r="B510" s="324" t="s">
        <v>6097</v>
      </c>
      <c r="C510" s="324" t="s">
        <v>5069</v>
      </c>
      <c r="D510" s="499">
        <v>0</v>
      </c>
      <c r="E510" s="324"/>
      <c r="F510" s="324" t="s">
        <v>5070</v>
      </c>
      <c r="G510" s="324"/>
      <c r="H510" s="635"/>
      <c r="I510" s="635" t="s">
        <v>84</v>
      </c>
      <c r="J510" s="635"/>
      <c r="K510" s="635"/>
      <c r="L510" s="499"/>
      <c r="M510" s="499"/>
      <c r="N510" s="499"/>
      <c r="O510" s="499"/>
      <c r="P510" s="499"/>
      <c r="Q510" s="499"/>
      <c r="R510" s="499"/>
      <c r="S510" s="499"/>
      <c r="T510" s="499"/>
      <c r="U510" s="499">
        <f t="shared" si="24"/>
        <v>0</v>
      </c>
      <c r="V510" s="495">
        <f t="shared" si="25"/>
        <v>60</v>
      </c>
      <c r="W510" s="496"/>
      <c r="X510" s="496"/>
      <c r="Y510" s="496"/>
      <c r="Z510" s="502"/>
      <c r="AA510" s="496"/>
      <c r="AB510" s="496"/>
      <c r="AC510" s="496"/>
      <c r="AD510" s="496"/>
      <c r="AE510" s="547">
        <v>60</v>
      </c>
      <c r="AF510" s="558" t="s">
        <v>5035</v>
      </c>
      <c r="AG510" s="499">
        <v>0</v>
      </c>
      <c r="AH510" s="499">
        <v>0</v>
      </c>
      <c r="AI510" s="499">
        <f t="shared" si="26"/>
        <v>0</v>
      </c>
      <c r="AJ510" s="324"/>
      <c r="AK510" s="316" t="e">
        <f>VLOOKUP(B510,'[1]BCDG-CG KT'!C$14:BC$962,53,0)</f>
        <v>#N/A</v>
      </c>
      <c r="AL510" s="316"/>
      <c r="AM510" s="315"/>
      <c r="AN510" s="315"/>
      <c r="AO510" s="315"/>
      <c r="AP510" s="315"/>
      <c r="AQ510" s="315"/>
      <c r="AR510" s="315"/>
      <c r="AS510" s="315"/>
      <c r="AT510" s="315"/>
      <c r="AU510" s="315"/>
      <c r="AV510" s="315"/>
      <c r="AW510" s="315"/>
      <c r="AX510" s="315"/>
      <c r="AY510" s="315"/>
      <c r="AZ510" s="315"/>
      <c r="BA510" s="315"/>
      <c r="BB510" s="315"/>
      <c r="BC510" s="315"/>
      <c r="BD510" s="315"/>
    </row>
    <row r="511" spans="1:56" s="638" customFormat="1" ht="126" customHeight="1">
      <c r="A511" s="635">
        <v>504</v>
      </c>
      <c r="B511" s="324" t="s">
        <v>6098</v>
      </c>
      <c r="C511" s="324" t="s">
        <v>5071</v>
      </c>
      <c r="D511" s="499">
        <v>0</v>
      </c>
      <c r="E511" s="324"/>
      <c r="F511" s="324" t="s">
        <v>5072</v>
      </c>
      <c r="G511" s="325"/>
      <c r="H511" s="635"/>
      <c r="I511" s="635" t="s">
        <v>2594</v>
      </c>
      <c r="J511" s="635"/>
      <c r="K511" s="635"/>
      <c r="L511" s="499"/>
      <c r="M511" s="499"/>
      <c r="N511" s="499"/>
      <c r="O511" s="499"/>
      <c r="P511" s="499"/>
      <c r="Q511" s="499"/>
      <c r="R511" s="499"/>
      <c r="S511" s="499"/>
      <c r="T511" s="499"/>
      <c r="U511" s="499">
        <f t="shared" si="24"/>
        <v>0</v>
      </c>
      <c r="V511" s="495">
        <f t="shared" si="25"/>
        <v>20</v>
      </c>
      <c r="W511" s="496"/>
      <c r="X511" s="496"/>
      <c r="Y511" s="496"/>
      <c r="Z511" s="502"/>
      <c r="AA511" s="496"/>
      <c r="AB511" s="496"/>
      <c r="AC511" s="496"/>
      <c r="AD511" s="496"/>
      <c r="AE511" s="547">
        <v>20</v>
      </c>
      <c r="AF511" s="498" t="s">
        <v>5073</v>
      </c>
      <c r="AG511" s="499">
        <v>0</v>
      </c>
      <c r="AH511" s="499">
        <v>0</v>
      </c>
      <c r="AI511" s="499">
        <f t="shared" si="26"/>
        <v>0</v>
      </c>
      <c r="AJ511" s="324"/>
      <c r="AK511" s="316" t="e">
        <f>VLOOKUP(B511,'[1]BCDG-CG KT'!C$14:BC$962,53,0)</f>
        <v>#N/A</v>
      </c>
      <c r="AL511" s="316"/>
      <c r="AM511" s="315"/>
      <c r="AN511" s="315"/>
      <c r="AO511" s="315"/>
      <c r="AP511" s="315"/>
      <c r="AQ511" s="315"/>
      <c r="AR511" s="315"/>
      <c r="AS511" s="315"/>
      <c r="AT511" s="315"/>
      <c r="AU511" s="315"/>
      <c r="AV511" s="315"/>
      <c r="AW511" s="315"/>
      <c r="AX511" s="315"/>
      <c r="AY511" s="315"/>
      <c r="AZ511" s="315"/>
      <c r="BA511" s="315"/>
      <c r="BB511" s="315"/>
      <c r="BC511" s="315"/>
      <c r="BD511" s="315"/>
    </row>
    <row r="512" spans="1:56" s="638" customFormat="1" ht="126" customHeight="1">
      <c r="A512" s="635">
        <v>505</v>
      </c>
      <c r="B512" s="324" t="s">
        <v>6099</v>
      </c>
      <c r="C512" s="324" t="s">
        <v>5074</v>
      </c>
      <c r="D512" s="499">
        <v>0</v>
      </c>
      <c r="E512" s="324"/>
      <c r="F512" s="324" t="s">
        <v>5075</v>
      </c>
      <c r="G512" s="325"/>
      <c r="H512" s="635"/>
      <c r="I512" s="635" t="s">
        <v>2594</v>
      </c>
      <c r="J512" s="635"/>
      <c r="K512" s="635"/>
      <c r="L512" s="499"/>
      <c r="M512" s="499"/>
      <c r="N512" s="499"/>
      <c r="O512" s="499"/>
      <c r="P512" s="499"/>
      <c r="Q512" s="499"/>
      <c r="R512" s="499"/>
      <c r="S512" s="499"/>
      <c r="T512" s="499"/>
      <c r="U512" s="499">
        <f t="shared" si="24"/>
        <v>0</v>
      </c>
      <c r="V512" s="495">
        <f t="shared" si="25"/>
        <v>20</v>
      </c>
      <c r="W512" s="496"/>
      <c r="X512" s="496"/>
      <c r="Y512" s="496"/>
      <c r="Z512" s="502"/>
      <c r="AA512" s="496"/>
      <c r="AB512" s="496"/>
      <c r="AC512" s="496"/>
      <c r="AD512" s="496"/>
      <c r="AE512" s="547">
        <v>20</v>
      </c>
      <c r="AF512" s="498" t="s">
        <v>5073</v>
      </c>
      <c r="AG512" s="499">
        <v>0</v>
      </c>
      <c r="AH512" s="499">
        <v>0</v>
      </c>
      <c r="AI512" s="499">
        <f t="shared" si="26"/>
        <v>0</v>
      </c>
      <c r="AJ512" s="324"/>
      <c r="AK512" s="316" t="e">
        <f>VLOOKUP(B512,'[1]BCDG-CG KT'!C$14:BC$962,53,0)</f>
        <v>#N/A</v>
      </c>
      <c r="AL512" s="316"/>
      <c r="AM512" s="315"/>
      <c r="AN512" s="315"/>
      <c r="AO512" s="315"/>
      <c r="AP512" s="315"/>
      <c r="AQ512" s="315"/>
      <c r="AR512" s="315"/>
      <c r="AS512" s="315"/>
      <c r="AT512" s="315"/>
      <c r="AU512" s="315"/>
      <c r="AV512" s="315"/>
      <c r="AW512" s="315"/>
      <c r="AX512" s="315"/>
      <c r="AY512" s="315"/>
      <c r="AZ512" s="315"/>
      <c r="BA512" s="315"/>
      <c r="BB512" s="315"/>
      <c r="BC512" s="315"/>
      <c r="BD512" s="315"/>
    </row>
    <row r="513" spans="1:56" s="638" customFormat="1" ht="126" customHeight="1">
      <c r="A513" s="635">
        <v>506</v>
      </c>
      <c r="B513" s="324" t="s">
        <v>6100</v>
      </c>
      <c r="C513" s="324" t="s">
        <v>5076</v>
      </c>
      <c r="D513" s="499">
        <v>0</v>
      </c>
      <c r="E513" s="324"/>
      <c r="F513" s="324" t="s">
        <v>5077</v>
      </c>
      <c r="G513" s="325"/>
      <c r="H513" s="635"/>
      <c r="I513" s="635" t="s">
        <v>84</v>
      </c>
      <c r="J513" s="635"/>
      <c r="K513" s="635"/>
      <c r="L513" s="499"/>
      <c r="M513" s="499"/>
      <c r="N513" s="499"/>
      <c r="O513" s="499"/>
      <c r="P513" s="499"/>
      <c r="Q513" s="499"/>
      <c r="R513" s="499"/>
      <c r="S513" s="499"/>
      <c r="T513" s="499"/>
      <c r="U513" s="499">
        <f t="shared" si="24"/>
        <v>0</v>
      </c>
      <c r="V513" s="495">
        <f t="shared" si="25"/>
        <v>30</v>
      </c>
      <c r="W513" s="496"/>
      <c r="X513" s="496"/>
      <c r="Y513" s="496"/>
      <c r="Z513" s="502"/>
      <c r="AA513" s="496"/>
      <c r="AB513" s="496"/>
      <c r="AC513" s="496"/>
      <c r="AD513" s="496"/>
      <c r="AE513" s="547">
        <v>30</v>
      </c>
      <c r="AF513" s="498" t="s">
        <v>5078</v>
      </c>
      <c r="AG513" s="499">
        <v>0</v>
      </c>
      <c r="AH513" s="499">
        <v>0</v>
      </c>
      <c r="AI513" s="499">
        <f t="shared" si="26"/>
        <v>0</v>
      </c>
      <c r="AJ513" s="324"/>
      <c r="AK513" s="316" t="e">
        <f>VLOOKUP(B513,'[1]BCDG-CG KT'!C$14:BC$962,53,0)</f>
        <v>#N/A</v>
      </c>
      <c r="AL513" s="316"/>
      <c r="AM513" s="315"/>
      <c r="AN513" s="315"/>
      <c r="AO513" s="315"/>
      <c r="AP513" s="315"/>
      <c r="AQ513" s="315"/>
      <c r="AR513" s="315"/>
      <c r="AS513" s="315"/>
      <c r="AT513" s="315"/>
      <c r="AU513" s="315"/>
      <c r="AV513" s="315"/>
      <c r="AW513" s="315"/>
      <c r="AX513" s="315"/>
      <c r="AY513" s="315"/>
      <c r="AZ513" s="315"/>
      <c r="BA513" s="315"/>
      <c r="BB513" s="315"/>
      <c r="BC513" s="315"/>
      <c r="BD513" s="315"/>
    </row>
    <row r="514" spans="1:56" s="638" customFormat="1" ht="126" customHeight="1">
      <c r="A514" s="635">
        <v>507</v>
      </c>
      <c r="B514" s="324" t="s">
        <v>6101</v>
      </c>
      <c r="C514" s="324" t="s">
        <v>5079</v>
      </c>
      <c r="D514" s="499">
        <v>0</v>
      </c>
      <c r="E514" s="324"/>
      <c r="F514" s="324" t="s">
        <v>5080</v>
      </c>
      <c r="G514" s="325"/>
      <c r="H514" s="635"/>
      <c r="I514" s="635" t="s">
        <v>379</v>
      </c>
      <c r="J514" s="635"/>
      <c r="K514" s="635"/>
      <c r="L514" s="499"/>
      <c r="M514" s="499"/>
      <c r="N514" s="499"/>
      <c r="O514" s="499"/>
      <c r="P514" s="499"/>
      <c r="Q514" s="499"/>
      <c r="R514" s="499"/>
      <c r="S514" s="499"/>
      <c r="T514" s="499"/>
      <c r="U514" s="499">
        <f t="shared" si="24"/>
        <v>0</v>
      </c>
      <c r="V514" s="495">
        <f t="shared" si="25"/>
        <v>30</v>
      </c>
      <c r="W514" s="496"/>
      <c r="X514" s="496"/>
      <c r="Y514" s="496"/>
      <c r="Z514" s="502"/>
      <c r="AA514" s="496"/>
      <c r="AB514" s="496"/>
      <c r="AC514" s="496"/>
      <c r="AD514" s="496"/>
      <c r="AE514" s="547">
        <v>30</v>
      </c>
      <c r="AF514" s="498" t="s">
        <v>5078</v>
      </c>
      <c r="AG514" s="499">
        <v>0</v>
      </c>
      <c r="AH514" s="499">
        <v>0</v>
      </c>
      <c r="AI514" s="499">
        <f t="shared" si="26"/>
        <v>0</v>
      </c>
      <c r="AJ514" s="324"/>
      <c r="AK514" s="316" t="e">
        <f>VLOOKUP(B514,'[1]BCDG-CG KT'!C$14:BC$962,53,0)</f>
        <v>#N/A</v>
      </c>
      <c r="AL514" s="316"/>
      <c r="AM514" s="315"/>
      <c r="AN514" s="315"/>
      <c r="AO514" s="315"/>
      <c r="AP514" s="315"/>
      <c r="AQ514" s="315"/>
      <c r="AR514" s="315"/>
      <c r="AS514" s="315"/>
      <c r="AT514" s="315"/>
      <c r="AU514" s="315"/>
      <c r="AV514" s="315"/>
      <c r="AW514" s="315"/>
      <c r="AX514" s="315"/>
      <c r="AY514" s="315"/>
      <c r="AZ514" s="315"/>
      <c r="BA514" s="315"/>
      <c r="BB514" s="315"/>
      <c r="BC514" s="315"/>
      <c r="BD514" s="315"/>
    </row>
    <row r="515" spans="1:56" s="638" customFormat="1" ht="126" customHeight="1">
      <c r="A515" s="635">
        <v>508</v>
      </c>
      <c r="B515" s="324" t="s">
        <v>6102</v>
      </c>
      <c r="C515" s="324" t="s">
        <v>5081</v>
      </c>
      <c r="D515" s="499">
        <v>0</v>
      </c>
      <c r="E515" s="324"/>
      <c r="F515" s="325" t="s">
        <v>5082</v>
      </c>
      <c r="G515" s="325"/>
      <c r="H515" s="635"/>
      <c r="I515" s="635" t="s">
        <v>84</v>
      </c>
      <c r="J515" s="635"/>
      <c r="K515" s="635"/>
      <c r="L515" s="499"/>
      <c r="M515" s="499"/>
      <c r="N515" s="499"/>
      <c r="O515" s="499"/>
      <c r="P515" s="499"/>
      <c r="Q515" s="499"/>
      <c r="R515" s="499"/>
      <c r="S515" s="499"/>
      <c r="T515" s="499"/>
      <c r="U515" s="499">
        <f t="shared" si="24"/>
        <v>0</v>
      </c>
      <c r="V515" s="495">
        <f t="shared" si="25"/>
        <v>50</v>
      </c>
      <c r="W515" s="496"/>
      <c r="X515" s="496"/>
      <c r="Y515" s="496"/>
      <c r="Z515" s="502"/>
      <c r="AA515" s="496"/>
      <c r="AB515" s="496"/>
      <c r="AC515" s="496"/>
      <c r="AD515" s="496"/>
      <c r="AE515" s="547">
        <v>50</v>
      </c>
      <c r="AF515" s="498" t="s">
        <v>5078</v>
      </c>
      <c r="AG515" s="499">
        <v>0</v>
      </c>
      <c r="AH515" s="499">
        <v>0</v>
      </c>
      <c r="AI515" s="499">
        <f t="shared" si="26"/>
        <v>0</v>
      </c>
      <c r="AJ515" s="324"/>
      <c r="AK515" s="316" t="e">
        <f>VLOOKUP(B515,'[1]BCDG-CG KT'!C$14:BC$962,53,0)</f>
        <v>#N/A</v>
      </c>
      <c r="AL515" s="316"/>
      <c r="AM515" s="315"/>
      <c r="AN515" s="315"/>
      <c r="AO515" s="315"/>
      <c r="AP515" s="315"/>
      <c r="AQ515" s="315"/>
      <c r="AR515" s="315"/>
      <c r="AS515" s="315"/>
      <c r="AT515" s="315"/>
      <c r="AU515" s="315"/>
      <c r="AV515" s="315"/>
      <c r="AW515" s="315"/>
      <c r="AX515" s="315"/>
      <c r="AY515" s="315"/>
      <c r="AZ515" s="315"/>
      <c r="BA515" s="315"/>
      <c r="BB515" s="315"/>
      <c r="BC515" s="315"/>
      <c r="BD515" s="315"/>
    </row>
    <row r="516" spans="1:56" s="638" customFormat="1" ht="126" customHeight="1">
      <c r="A516" s="635">
        <v>509</v>
      </c>
      <c r="B516" s="324" t="s">
        <v>6103</v>
      </c>
      <c r="C516" s="535" t="s">
        <v>5083</v>
      </c>
      <c r="D516" s="499">
        <v>0</v>
      </c>
      <c r="E516" s="324"/>
      <c r="F516" s="537" t="s">
        <v>5084</v>
      </c>
      <c r="G516" s="537" t="s">
        <v>5085</v>
      </c>
      <c r="H516" s="635"/>
      <c r="I516" s="635" t="s">
        <v>1354</v>
      </c>
      <c r="J516" s="635"/>
      <c r="K516" s="635"/>
      <c r="L516" s="499"/>
      <c r="M516" s="499"/>
      <c r="N516" s="499"/>
      <c r="O516" s="499"/>
      <c r="P516" s="499"/>
      <c r="Q516" s="499"/>
      <c r="R516" s="499"/>
      <c r="S516" s="499"/>
      <c r="T516" s="499"/>
      <c r="U516" s="499">
        <f t="shared" si="24"/>
        <v>0</v>
      </c>
      <c r="V516" s="495">
        <f t="shared" si="25"/>
        <v>30</v>
      </c>
      <c r="W516" s="496"/>
      <c r="X516" s="496"/>
      <c r="Y516" s="496"/>
      <c r="Z516" s="502"/>
      <c r="AA516" s="496"/>
      <c r="AB516" s="496"/>
      <c r="AC516" s="496"/>
      <c r="AD516" s="520">
        <v>30</v>
      </c>
      <c r="AE516" s="547"/>
      <c r="AF516" s="498" t="s">
        <v>4935</v>
      </c>
      <c r="AG516" s="499">
        <v>0</v>
      </c>
      <c r="AH516" s="499">
        <v>0</v>
      </c>
      <c r="AI516" s="499">
        <f t="shared" si="26"/>
        <v>0</v>
      </c>
      <c r="AJ516" s="324"/>
      <c r="AK516" s="316" t="e">
        <f>VLOOKUP(B516,'[1]BCDG-CG KT'!C$14:BC$962,53,0)</f>
        <v>#N/A</v>
      </c>
      <c r="AL516" s="316"/>
      <c r="AM516" s="315"/>
      <c r="AN516" s="315"/>
      <c r="AO516" s="315"/>
      <c r="AP516" s="315"/>
      <c r="AQ516" s="315"/>
      <c r="AR516" s="315"/>
      <c r="AS516" s="315"/>
      <c r="AT516" s="315"/>
      <c r="AU516" s="315"/>
      <c r="AV516" s="315"/>
      <c r="AW516" s="315"/>
      <c r="AX516" s="315"/>
      <c r="AY516" s="315"/>
      <c r="AZ516" s="315"/>
      <c r="BA516" s="315"/>
      <c r="BB516" s="315"/>
      <c r="BC516" s="315"/>
      <c r="BD516" s="315"/>
    </row>
    <row r="517" spans="1:56" s="638" customFormat="1" ht="126" customHeight="1">
      <c r="A517" s="635">
        <v>510</v>
      </c>
      <c r="B517" s="324" t="s">
        <v>6408</v>
      </c>
      <c r="C517" s="535" t="s">
        <v>5086</v>
      </c>
      <c r="D517" s="499">
        <v>0</v>
      </c>
      <c r="E517" s="324"/>
      <c r="F517" s="537" t="s">
        <v>5087</v>
      </c>
      <c r="G517" s="587"/>
      <c r="H517" s="635"/>
      <c r="I517" s="635" t="s">
        <v>1354</v>
      </c>
      <c r="J517" s="635"/>
      <c r="K517" s="635"/>
      <c r="L517" s="499"/>
      <c r="M517" s="499"/>
      <c r="N517" s="499"/>
      <c r="O517" s="499"/>
      <c r="P517" s="499"/>
      <c r="Q517" s="499"/>
      <c r="R517" s="499"/>
      <c r="S517" s="499"/>
      <c r="T517" s="499"/>
      <c r="U517" s="499">
        <f t="shared" si="24"/>
        <v>0</v>
      </c>
      <c r="V517" s="495">
        <f t="shared" si="25"/>
        <v>3</v>
      </c>
      <c r="W517" s="496"/>
      <c r="X517" s="496"/>
      <c r="Y517" s="496"/>
      <c r="Z517" s="502"/>
      <c r="AA517" s="496"/>
      <c r="AB517" s="496"/>
      <c r="AC517" s="496"/>
      <c r="AD517" s="520">
        <v>3</v>
      </c>
      <c r="AE517" s="547"/>
      <c r="AF517" s="498" t="s">
        <v>4935</v>
      </c>
      <c r="AG517" s="499">
        <v>0</v>
      </c>
      <c r="AH517" s="499">
        <v>0</v>
      </c>
      <c r="AI517" s="499">
        <f t="shared" si="26"/>
        <v>0</v>
      </c>
      <c r="AJ517" s="324"/>
      <c r="AK517" s="316" t="e">
        <f>VLOOKUP(B517,'[1]BCDG-CG KT'!C$14:BC$962,53,0)</f>
        <v>#N/A</v>
      </c>
      <c r="AL517" s="316"/>
      <c r="AM517" s="315"/>
      <c r="AN517" s="315"/>
      <c r="AO517" s="315"/>
      <c r="AP517" s="315"/>
      <c r="AQ517" s="315"/>
      <c r="AR517" s="315"/>
      <c r="AS517" s="315"/>
      <c r="AT517" s="315"/>
      <c r="AU517" s="315"/>
      <c r="AV517" s="315"/>
      <c r="AW517" s="315"/>
      <c r="AX517" s="315"/>
      <c r="AY517" s="315"/>
      <c r="AZ517" s="315"/>
      <c r="BA517" s="315"/>
      <c r="BB517" s="315"/>
      <c r="BC517" s="315"/>
      <c r="BD517" s="315"/>
    </row>
    <row r="518" spans="1:56" s="638" customFormat="1" ht="126" customHeight="1">
      <c r="A518" s="635">
        <v>511</v>
      </c>
      <c r="B518" s="324" t="s">
        <v>6104</v>
      </c>
      <c r="C518" s="324" t="s">
        <v>5088</v>
      </c>
      <c r="D518" s="499">
        <v>0</v>
      </c>
      <c r="E518" s="324"/>
      <c r="F518" s="325" t="s">
        <v>5089</v>
      </c>
      <c r="G518" s="325"/>
      <c r="H518" s="635"/>
      <c r="I518" s="635" t="s">
        <v>1354</v>
      </c>
      <c r="J518" s="635"/>
      <c r="K518" s="635"/>
      <c r="L518" s="499"/>
      <c r="M518" s="499"/>
      <c r="N518" s="499"/>
      <c r="O518" s="499"/>
      <c r="P518" s="499"/>
      <c r="Q518" s="499"/>
      <c r="R518" s="499"/>
      <c r="S518" s="499"/>
      <c r="T518" s="499"/>
      <c r="U518" s="499">
        <f t="shared" si="24"/>
        <v>0</v>
      </c>
      <c r="V518" s="495">
        <f t="shared" si="25"/>
        <v>10</v>
      </c>
      <c r="W518" s="496"/>
      <c r="X518" s="496"/>
      <c r="Y518" s="496"/>
      <c r="Z518" s="502"/>
      <c r="AA518" s="496"/>
      <c r="AB518" s="496"/>
      <c r="AC518" s="496"/>
      <c r="AD518" s="520">
        <v>10</v>
      </c>
      <c r="AE518" s="547"/>
      <c r="AF518" s="498" t="s">
        <v>5090</v>
      </c>
      <c r="AG518" s="499">
        <v>0</v>
      </c>
      <c r="AH518" s="499">
        <v>0</v>
      </c>
      <c r="AI518" s="499">
        <f t="shared" si="26"/>
        <v>0</v>
      </c>
      <c r="AJ518" s="324"/>
      <c r="AK518" s="316" t="e">
        <f>VLOOKUP(B518,'[1]BCDG-CG KT'!C$14:BC$962,53,0)</f>
        <v>#N/A</v>
      </c>
      <c r="AL518" s="316"/>
      <c r="AM518" s="315"/>
      <c r="AN518" s="315"/>
      <c r="AO518" s="315"/>
      <c r="AP518" s="315"/>
      <c r="AQ518" s="315"/>
      <c r="AR518" s="315"/>
      <c r="AS518" s="315"/>
      <c r="AT518" s="315"/>
      <c r="AU518" s="315"/>
      <c r="AV518" s="315"/>
      <c r="AW518" s="315"/>
      <c r="AX518" s="315"/>
      <c r="AY518" s="315"/>
      <c r="AZ518" s="315"/>
      <c r="BA518" s="315"/>
      <c r="BB518" s="315"/>
      <c r="BC518" s="315"/>
      <c r="BD518" s="315"/>
    </row>
    <row r="519" spans="1:56" s="638" customFormat="1" ht="126" customHeight="1">
      <c r="A519" s="635">
        <v>512</v>
      </c>
      <c r="B519" s="324" t="s">
        <v>6105</v>
      </c>
      <c r="C519" s="535" t="s">
        <v>5091</v>
      </c>
      <c r="D519" s="499">
        <v>0</v>
      </c>
      <c r="E519" s="324"/>
      <c r="F519" s="325" t="s">
        <v>5092</v>
      </c>
      <c r="G519" s="535" t="s">
        <v>5093</v>
      </c>
      <c r="H519" s="635"/>
      <c r="I519" s="635" t="s">
        <v>1354</v>
      </c>
      <c r="J519" s="635"/>
      <c r="K519" s="635"/>
      <c r="L519" s="499"/>
      <c r="M519" s="499"/>
      <c r="N519" s="499"/>
      <c r="O519" s="499"/>
      <c r="P519" s="499"/>
      <c r="Q519" s="499"/>
      <c r="R519" s="499"/>
      <c r="S519" s="499"/>
      <c r="T519" s="499"/>
      <c r="U519" s="499">
        <f t="shared" si="24"/>
        <v>0</v>
      </c>
      <c r="V519" s="495">
        <f t="shared" si="25"/>
        <v>5</v>
      </c>
      <c r="W519" s="496"/>
      <c r="X519" s="496"/>
      <c r="Y519" s="496"/>
      <c r="Z519" s="502"/>
      <c r="AA519" s="496"/>
      <c r="AB519" s="496"/>
      <c r="AC519" s="496"/>
      <c r="AD519" s="520">
        <v>5</v>
      </c>
      <c r="AE519" s="547"/>
      <c r="AF519" s="498" t="s">
        <v>5090</v>
      </c>
      <c r="AG519" s="499">
        <v>0</v>
      </c>
      <c r="AH519" s="499">
        <v>0</v>
      </c>
      <c r="AI519" s="499">
        <f t="shared" si="26"/>
        <v>0</v>
      </c>
      <c r="AJ519" s="324"/>
      <c r="AK519" s="316" t="e">
        <f>VLOOKUP(B519,'[1]BCDG-CG KT'!C$14:BC$962,53,0)</f>
        <v>#N/A</v>
      </c>
      <c r="AL519" s="316"/>
      <c r="AM519" s="315"/>
      <c r="AN519" s="315"/>
      <c r="AO519" s="315"/>
      <c r="AP519" s="315"/>
      <c r="AQ519" s="315"/>
      <c r="AR519" s="315"/>
      <c r="AS519" s="315"/>
      <c r="AT519" s="315"/>
      <c r="AU519" s="315"/>
      <c r="AV519" s="315"/>
      <c r="AW519" s="315"/>
      <c r="AX519" s="315"/>
      <c r="AY519" s="315"/>
      <c r="AZ519" s="315"/>
      <c r="BA519" s="315"/>
      <c r="BB519" s="315"/>
      <c r="BC519" s="315"/>
      <c r="BD519" s="315"/>
    </row>
    <row r="520" spans="1:56" s="638" customFormat="1" ht="126" customHeight="1">
      <c r="A520" s="635">
        <v>513</v>
      </c>
      <c r="B520" s="324" t="s">
        <v>6106</v>
      </c>
      <c r="C520" s="324" t="s">
        <v>5094</v>
      </c>
      <c r="D520" s="499">
        <v>0</v>
      </c>
      <c r="E520" s="535"/>
      <c r="F520" s="325" t="s">
        <v>5095</v>
      </c>
      <c r="G520" s="537" t="s">
        <v>5096</v>
      </c>
      <c r="H520" s="635"/>
      <c r="I520" s="635" t="s">
        <v>1354</v>
      </c>
      <c r="J520" s="635"/>
      <c r="K520" s="635"/>
      <c r="L520" s="499"/>
      <c r="M520" s="499"/>
      <c r="N520" s="499"/>
      <c r="O520" s="499"/>
      <c r="P520" s="499"/>
      <c r="Q520" s="499"/>
      <c r="R520" s="499"/>
      <c r="S520" s="499"/>
      <c r="T520" s="499"/>
      <c r="U520" s="499">
        <f t="shared" si="24"/>
        <v>0</v>
      </c>
      <c r="V520" s="495">
        <f t="shared" si="25"/>
        <v>15</v>
      </c>
      <c r="W520" s="496"/>
      <c r="X520" s="496"/>
      <c r="Y520" s="496"/>
      <c r="Z520" s="502"/>
      <c r="AA520" s="496"/>
      <c r="AB520" s="496"/>
      <c r="AC520" s="496"/>
      <c r="AD520" s="520">
        <v>15</v>
      </c>
      <c r="AE520" s="547"/>
      <c r="AF520" s="498" t="s">
        <v>5090</v>
      </c>
      <c r="AG520" s="499">
        <v>0</v>
      </c>
      <c r="AH520" s="499">
        <v>0</v>
      </c>
      <c r="AI520" s="499">
        <f t="shared" si="26"/>
        <v>0</v>
      </c>
      <c r="AJ520" s="324"/>
      <c r="AK520" s="316" t="e">
        <f>VLOOKUP(B520,'[1]BCDG-CG KT'!C$14:BC$962,53,0)</f>
        <v>#N/A</v>
      </c>
      <c r="AL520" s="316"/>
      <c r="AM520" s="315"/>
      <c r="AN520" s="315"/>
      <c r="AO520" s="315"/>
      <c r="AP520" s="315"/>
      <c r="AQ520" s="315"/>
      <c r="AR520" s="315"/>
      <c r="AS520" s="315"/>
      <c r="AT520" s="315"/>
      <c r="AU520" s="315"/>
      <c r="AV520" s="315"/>
      <c r="AW520" s="315"/>
      <c r="AX520" s="315"/>
      <c r="AY520" s="315"/>
      <c r="AZ520" s="315"/>
      <c r="BA520" s="315"/>
      <c r="BB520" s="315"/>
      <c r="BC520" s="315"/>
      <c r="BD520" s="315"/>
    </row>
    <row r="521" spans="1:56" s="638" customFormat="1" ht="82.5" customHeight="1">
      <c r="A521" s="635">
        <v>514</v>
      </c>
      <c r="B521" s="324" t="s">
        <v>6112</v>
      </c>
      <c r="C521" s="535" t="s">
        <v>5107</v>
      </c>
      <c r="D521" s="499">
        <v>0</v>
      </c>
      <c r="E521" s="324"/>
      <c r="F521" s="535" t="s">
        <v>5108</v>
      </c>
      <c r="G521" s="537" t="s">
        <v>5109</v>
      </c>
      <c r="H521" s="635"/>
      <c r="I521" s="635" t="s">
        <v>1354</v>
      </c>
      <c r="J521" s="635"/>
      <c r="K521" s="635"/>
      <c r="L521" s="499"/>
      <c r="M521" s="499"/>
      <c r="N521" s="499"/>
      <c r="O521" s="499"/>
      <c r="P521" s="499"/>
      <c r="Q521" s="499"/>
      <c r="R521" s="499"/>
      <c r="S521" s="499"/>
      <c r="T521" s="499"/>
      <c r="U521" s="499">
        <f t="shared" si="24"/>
        <v>0</v>
      </c>
      <c r="V521" s="495">
        <f t="shared" si="25"/>
        <v>10</v>
      </c>
      <c r="W521" s="496"/>
      <c r="X521" s="496"/>
      <c r="Y521" s="496"/>
      <c r="Z521" s="502"/>
      <c r="AA521" s="496"/>
      <c r="AB521" s="496"/>
      <c r="AC521" s="496"/>
      <c r="AD521" s="520">
        <v>10</v>
      </c>
      <c r="AE521" s="547"/>
      <c r="AF521" s="498" t="s">
        <v>5090</v>
      </c>
      <c r="AG521" s="499">
        <v>0</v>
      </c>
      <c r="AH521" s="499">
        <v>0</v>
      </c>
      <c r="AI521" s="499">
        <f t="shared" si="26"/>
        <v>0</v>
      </c>
      <c r="AJ521" s="324"/>
      <c r="AK521" s="316" t="e">
        <f>VLOOKUP(B521,'[1]BCDG-CG KT'!C$14:BC$962,53,0)</f>
        <v>#N/A</v>
      </c>
      <c r="AL521" s="316"/>
      <c r="AM521" s="315"/>
      <c r="AN521" s="315"/>
      <c r="AO521" s="315"/>
      <c r="AP521" s="315"/>
      <c r="AQ521" s="315"/>
      <c r="AR521" s="315"/>
      <c r="AS521" s="315"/>
      <c r="AT521" s="315"/>
      <c r="AU521" s="315"/>
      <c r="AV521" s="315"/>
      <c r="AW521" s="315"/>
      <c r="AX521" s="315"/>
      <c r="AY521" s="315"/>
      <c r="AZ521" s="315"/>
      <c r="BA521" s="315"/>
      <c r="BB521" s="315"/>
      <c r="BC521" s="315"/>
      <c r="BD521" s="315"/>
    </row>
    <row r="522" spans="1:56" s="638" customFormat="1" ht="126" customHeight="1">
      <c r="A522" s="635">
        <v>515</v>
      </c>
      <c r="B522" s="324" t="s">
        <v>6113</v>
      </c>
      <c r="C522" s="324" t="s">
        <v>5110</v>
      </c>
      <c r="D522" s="499">
        <v>0</v>
      </c>
      <c r="E522" s="324"/>
      <c r="F522" s="324" t="s">
        <v>5111</v>
      </c>
      <c r="G522" s="324"/>
      <c r="H522" s="635" t="s">
        <v>5112</v>
      </c>
      <c r="I522" s="635" t="s">
        <v>84</v>
      </c>
      <c r="J522" s="635"/>
      <c r="K522" s="635"/>
      <c r="L522" s="499"/>
      <c r="M522" s="499"/>
      <c r="N522" s="499"/>
      <c r="O522" s="499"/>
      <c r="P522" s="499"/>
      <c r="Q522" s="499"/>
      <c r="R522" s="499"/>
      <c r="S522" s="499"/>
      <c r="T522" s="499"/>
      <c r="U522" s="499">
        <f t="shared" si="24"/>
        <v>0</v>
      </c>
      <c r="V522" s="495">
        <f t="shared" si="25"/>
        <v>200</v>
      </c>
      <c r="W522" s="496"/>
      <c r="X522" s="496"/>
      <c r="Y522" s="496"/>
      <c r="Z522" s="502"/>
      <c r="AA522" s="496"/>
      <c r="AB522" s="496">
        <v>200</v>
      </c>
      <c r="AC522" s="496"/>
      <c r="AD522" s="496"/>
      <c r="AE522" s="547"/>
      <c r="AF522" s="498" t="s">
        <v>5113</v>
      </c>
      <c r="AG522" s="499">
        <v>0</v>
      </c>
      <c r="AH522" s="499">
        <v>0</v>
      </c>
      <c r="AI522" s="499">
        <f t="shared" si="26"/>
        <v>0</v>
      </c>
      <c r="AJ522" s="324"/>
      <c r="AK522" s="316" t="e">
        <f>VLOOKUP(B522,'[1]BCDG-CG KT'!C$14:BC$962,53,0)</f>
        <v>#N/A</v>
      </c>
      <c r="AL522" s="316"/>
      <c r="AM522" s="315"/>
      <c r="AN522" s="315"/>
      <c r="AO522" s="315"/>
      <c r="AP522" s="315"/>
      <c r="AQ522" s="315"/>
      <c r="AR522" s="315"/>
      <c r="AS522" s="315"/>
      <c r="AT522" s="315"/>
      <c r="AU522" s="315"/>
      <c r="AV522" s="315"/>
      <c r="AW522" s="315"/>
      <c r="AX522" s="315"/>
      <c r="AY522" s="315"/>
      <c r="AZ522" s="315"/>
      <c r="BA522" s="315"/>
      <c r="BB522" s="315"/>
      <c r="BC522" s="315"/>
      <c r="BD522" s="315"/>
    </row>
    <row r="523" spans="1:56" s="638" customFormat="1" ht="16.5" customHeight="1">
      <c r="A523" s="635">
        <v>516</v>
      </c>
      <c r="B523" s="324" t="s">
        <v>6114</v>
      </c>
      <c r="C523" s="324" t="s">
        <v>5114</v>
      </c>
      <c r="D523" s="499">
        <v>0</v>
      </c>
      <c r="E523" s="324"/>
      <c r="F523" s="324" t="s">
        <v>5115</v>
      </c>
      <c r="G523" s="324"/>
      <c r="H523" s="635" t="s">
        <v>5116</v>
      </c>
      <c r="I523" s="635" t="s">
        <v>84</v>
      </c>
      <c r="J523" s="635"/>
      <c r="K523" s="635"/>
      <c r="L523" s="499"/>
      <c r="M523" s="499"/>
      <c r="N523" s="499"/>
      <c r="O523" s="499"/>
      <c r="P523" s="499"/>
      <c r="Q523" s="499"/>
      <c r="R523" s="499"/>
      <c r="S523" s="499"/>
      <c r="T523" s="499"/>
      <c r="U523" s="499">
        <f t="shared" si="24"/>
        <v>0</v>
      </c>
      <c r="V523" s="495">
        <f t="shared" si="25"/>
        <v>100</v>
      </c>
      <c r="W523" s="496"/>
      <c r="X523" s="496"/>
      <c r="Y523" s="496"/>
      <c r="Z523" s="502">
        <v>100</v>
      </c>
      <c r="AA523" s="496"/>
      <c r="AB523" s="496"/>
      <c r="AC523" s="496"/>
      <c r="AD523" s="496"/>
      <c r="AE523" s="547"/>
      <c r="AF523" s="498" t="s">
        <v>4922</v>
      </c>
      <c r="AG523" s="499">
        <v>0</v>
      </c>
      <c r="AH523" s="499">
        <v>0</v>
      </c>
      <c r="AI523" s="499">
        <f t="shared" si="26"/>
        <v>0</v>
      </c>
      <c r="AJ523" s="324"/>
      <c r="AK523" s="316" t="e">
        <f>VLOOKUP(B523,'[1]BCDG-CG KT'!C$14:BC$962,53,0)</f>
        <v>#N/A</v>
      </c>
      <c r="AL523" s="316"/>
      <c r="AM523" s="315"/>
      <c r="AN523" s="315"/>
      <c r="AO523" s="315"/>
      <c r="AP523" s="315"/>
      <c r="AQ523" s="315"/>
      <c r="AR523" s="315"/>
      <c r="AS523" s="315"/>
      <c r="AT523" s="315"/>
      <c r="AU523" s="315"/>
      <c r="AV523" s="315"/>
      <c r="AW523" s="315"/>
      <c r="AX523" s="315"/>
      <c r="AY523" s="315"/>
      <c r="AZ523" s="315"/>
      <c r="BA523" s="315"/>
      <c r="BB523" s="315"/>
      <c r="BC523" s="315"/>
      <c r="BD523" s="315"/>
    </row>
    <row r="524" spans="1:56" s="638" customFormat="1" ht="47.25" customHeight="1">
      <c r="A524" s="635">
        <v>517</v>
      </c>
      <c r="B524" s="324" t="s">
        <v>6116</v>
      </c>
      <c r="C524" s="324" t="s">
        <v>5119</v>
      </c>
      <c r="D524" s="499">
        <v>0</v>
      </c>
      <c r="E524" s="324"/>
      <c r="F524" s="324" t="s">
        <v>5120</v>
      </c>
      <c r="G524" s="324"/>
      <c r="H524" s="635"/>
      <c r="I524" s="635" t="s">
        <v>84</v>
      </c>
      <c r="J524" s="635"/>
      <c r="K524" s="635"/>
      <c r="L524" s="499"/>
      <c r="M524" s="499"/>
      <c r="N524" s="499"/>
      <c r="O524" s="499"/>
      <c r="P524" s="499"/>
      <c r="Q524" s="499"/>
      <c r="R524" s="499"/>
      <c r="S524" s="499"/>
      <c r="T524" s="499"/>
      <c r="U524" s="499">
        <f t="shared" si="24"/>
        <v>0</v>
      </c>
      <c r="V524" s="495">
        <f t="shared" si="25"/>
        <v>20</v>
      </c>
      <c r="W524" s="496"/>
      <c r="X524" s="496"/>
      <c r="Y524" s="496"/>
      <c r="Z524" s="502">
        <v>20</v>
      </c>
      <c r="AA524" s="496"/>
      <c r="AB524" s="496"/>
      <c r="AC524" s="496"/>
      <c r="AD524" s="496"/>
      <c r="AE524" s="547"/>
      <c r="AF524" s="498" t="s">
        <v>4922</v>
      </c>
      <c r="AG524" s="499">
        <v>0</v>
      </c>
      <c r="AH524" s="499">
        <v>0</v>
      </c>
      <c r="AI524" s="499">
        <f t="shared" si="26"/>
        <v>0</v>
      </c>
      <c r="AJ524" s="324"/>
      <c r="AK524" s="316" t="e">
        <f>VLOOKUP(B524,'[1]BCDG-CG KT'!C$14:BC$962,53,0)</f>
        <v>#N/A</v>
      </c>
      <c r="AL524" s="316"/>
      <c r="AM524" s="315"/>
      <c r="AN524" s="315"/>
      <c r="AO524" s="315"/>
      <c r="AP524" s="315"/>
      <c r="AQ524" s="315"/>
      <c r="AR524" s="315"/>
      <c r="AS524" s="315"/>
      <c r="AT524" s="315"/>
      <c r="AU524" s="315"/>
      <c r="AV524" s="315"/>
      <c r="AW524" s="315"/>
      <c r="AX524" s="315"/>
      <c r="AY524" s="315"/>
      <c r="AZ524" s="315"/>
      <c r="BA524" s="315"/>
      <c r="BB524" s="315"/>
      <c r="BC524" s="315"/>
      <c r="BD524" s="315"/>
    </row>
    <row r="525" spans="1:56" s="638" customFormat="1" ht="47.25" customHeight="1">
      <c r="A525" s="635">
        <v>518</v>
      </c>
      <c r="B525" s="324" t="s">
        <v>6117</v>
      </c>
      <c r="C525" s="324" t="s">
        <v>5121</v>
      </c>
      <c r="D525" s="499">
        <v>0</v>
      </c>
      <c r="E525" s="324"/>
      <c r="F525" s="324" t="s">
        <v>5122</v>
      </c>
      <c r="G525" s="324"/>
      <c r="H525" s="635"/>
      <c r="I525" s="635" t="s">
        <v>84</v>
      </c>
      <c r="J525" s="635"/>
      <c r="K525" s="635"/>
      <c r="L525" s="499"/>
      <c r="M525" s="499"/>
      <c r="N525" s="499"/>
      <c r="O525" s="499"/>
      <c r="P525" s="499"/>
      <c r="Q525" s="499"/>
      <c r="R525" s="499"/>
      <c r="S525" s="499"/>
      <c r="T525" s="499"/>
      <c r="U525" s="499">
        <f t="shared" si="24"/>
        <v>0</v>
      </c>
      <c r="V525" s="495">
        <f t="shared" si="25"/>
        <v>20</v>
      </c>
      <c r="W525" s="496"/>
      <c r="X525" s="496"/>
      <c r="Y525" s="496"/>
      <c r="Z525" s="502">
        <v>20</v>
      </c>
      <c r="AA525" s="496"/>
      <c r="AB525" s="496"/>
      <c r="AC525" s="496"/>
      <c r="AD525" s="496"/>
      <c r="AE525" s="547"/>
      <c r="AF525" s="498" t="s">
        <v>4922</v>
      </c>
      <c r="AG525" s="499">
        <v>0</v>
      </c>
      <c r="AH525" s="499">
        <v>0</v>
      </c>
      <c r="AI525" s="499">
        <f t="shared" si="26"/>
        <v>0</v>
      </c>
      <c r="AJ525" s="324"/>
      <c r="AK525" s="316" t="e">
        <f>VLOOKUP(B525,'[1]BCDG-CG KT'!C$14:BC$962,53,0)</f>
        <v>#N/A</v>
      </c>
      <c r="AL525" s="316"/>
      <c r="AM525" s="315"/>
      <c r="AN525" s="315"/>
      <c r="AO525" s="315"/>
      <c r="AP525" s="315"/>
      <c r="AQ525" s="315"/>
      <c r="AR525" s="315"/>
      <c r="AS525" s="315"/>
      <c r="AT525" s="315"/>
      <c r="AU525" s="315"/>
      <c r="AV525" s="315"/>
      <c r="AW525" s="315"/>
      <c r="AX525" s="315"/>
      <c r="AY525" s="315"/>
      <c r="AZ525" s="315"/>
      <c r="BA525" s="315"/>
      <c r="BB525" s="315"/>
      <c r="BC525" s="315"/>
      <c r="BD525" s="315"/>
    </row>
    <row r="526" spans="1:56" s="638" customFormat="1" ht="252" customHeight="1">
      <c r="A526" s="635">
        <v>519</v>
      </c>
      <c r="B526" s="324" t="s">
        <v>6409</v>
      </c>
      <c r="C526" s="324" t="s">
        <v>5123</v>
      </c>
      <c r="D526" s="499">
        <v>0</v>
      </c>
      <c r="E526" s="324"/>
      <c r="F526" s="324" t="s">
        <v>5124</v>
      </c>
      <c r="G526" s="324"/>
      <c r="H526" s="635"/>
      <c r="I526" s="635" t="s">
        <v>2594</v>
      </c>
      <c r="J526" s="635"/>
      <c r="K526" s="635"/>
      <c r="L526" s="499"/>
      <c r="M526" s="499"/>
      <c r="N526" s="499"/>
      <c r="O526" s="499"/>
      <c r="P526" s="499"/>
      <c r="Q526" s="499"/>
      <c r="R526" s="499"/>
      <c r="S526" s="499"/>
      <c r="T526" s="499"/>
      <c r="U526" s="499">
        <f t="shared" si="24"/>
        <v>0</v>
      </c>
      <c r="V526" s="495">
        <f t="shared" si="25"/>
        <v>10</v>
      </c>
      <c r="W526" s="496"/>
      <c r="X526" s="496"/>
      <c r="Y526" s="496"/>
      <c r="Z526" s="502">
        <v>10</v>
      </c>
      <c r="AA526" s="496"/>
      <c r="AB526" s="496"/>
      <c r="AC526" s="496"/>
      <c r="AD526" s="496"/>
      <c r="AE526" s="547"/>
      <c r="AF526" s="498" t="s">
        <v>4922</v>
      </c>
      <c r="AG526" s="499">
        <v>0</v>
      </c>
      <c r="AH526" s="499">
        <v>0</v>
      </c>
      <c r="AI526" s="499">
        <f t="shared" si="26"/>
        <v>0</v>
      </c>
      <c r="AJ526" s="324"/>
      <c r="AK526" s="316" t="e">
        <f>VLOOKUP(B526,'[1]BCDG-CG KT'!C$14:BC$962,53,0)</f>
        <v>#N/A</v>
      </c>
      <c r="AL526" s="316"/>
      <c r="AM526" s="315"/>
      <c r="AN526" s="315"/>
      <c r="AO526" s="315"/>
      <c r="AP526" s="315"/>
      <c r="AQ526" s="315"/>
      <c r="AR526" s="315"/>
      <c r="AS526" s="315"/>
      <c r="AT526" s="315"/>
      <c r="AU526" s="315"/>
      <c r="AV526" s="315"/>
      <c r="AW526" s="315"/>
      <c r="AX526" s="315"/>
      <c r="AY526" s="315"/>
      <c r="AZ526" s="315"/>
      <c r="BA526" s="315"/>
      <c r="BB526" s="315"/>
      <c r="BC526" s="315"/>
      <c r="BD526" s="315"/>
    </row>
    <row r="527" spans="1:56" s="638" customFormat="1" ht="189" customHeight="1">
      <c r="A527" s="635">
        <v>520</v>
      </c>
      <c r="B527" s="324" t="s">
        <v>6118</v>
      </c>
      <c r="C527" s="324" t="s">
        <v>5125</v>
      </c>
      <c r="D527" s="499">
        <v>0</v>
      </c>
      <c r="E527" s="324"/>
      <c r="F527" s="324" t="s">
        <v>5126</v>
      </c>
      <c r="G527" s="324"/>
      <c r="H527" s="635"/>
      <c r="I527" s="635" t="s">
        <v>84</v>
      </c>
      <c r="J527" s="635"/>
      <c r="K527" s="635"/>
      <c r="L527" s="499"/>
      <c r="M527" s="499"/>
      <c r="N527" s="499"/>
      <c r="O527" s="499"/>
      <c r="P527" s="499"/>
      <c r="Q527" s="499"/>
      <c r="R527" s="499"/>
      <c r="S527" s="499"/>
      <c r="T527" s="499"/>
      <c r="U527" s="499">
        <f t="shared" si="24"/>
        <v>0</v>
      </c>
      <c r="V527" s="495">
        <f t="shared" si="25"/>
        <v>70</v>
      </c>
      <c r="W527" s="496"/>
      <c r="X527" s="496"/>
      <c r="Y527" s="496"/>
      <c r="Z527" s="502">
        <v>70</v>
      </c>
      <c r="AA527" s="496"/>
      <c r="AB527" s="496"/>
      <c r="AC527" s="496"/>
      <c r="AD527" s="496"/>
      <c r="AE527" s="547"/>
      <c r="AF527" s="498" t="s">
        <v>4922</v>
      </c>
      <c r="AG527" s="499">
        <v>0</v>
      </c>
      <c r="AH527" s="499">
        <v>0</v>
      </c>
      <c r="AI527" s="499">
        <f t="shared" si="26"/>
        <v>0</v>
      </c>
      <c r="AJ527" s="324"/>
      <c r="AK527" s="316" t="e">
        <f>VLOOKUP(B527,'[1]BCDG-CG KT'!C$14:BC$962,53,0)</f>
        <v>#N/A</v>
      </c>
      <c r="AL527" s="316"/>
      <c r="AM527" s="315"/>
      <c r="AN527" s="315"/>
      <c r="AO527" s="315"/>
      <c r="AP527" s="315"/>
      <c r="AQ527" s="315"/>
      <c r="AR527" s="315"/>
      <c r="AS527" s="315"/>
      <c r="AT527" s="315"/>
      <c r="AU527" s="315"/>
      <c r="AV527" s="315"/>
      <c r="AW527" s="315"/>
      <c r="AX527" s="315"/>
      <c r="AY527" s="315"/>
      <c r="AZ527" s="315"/>
      <c r="BA527" s="315"/>
      <c r="BB527" s="315"/>
      <c r="BC527" s="315"/>
      <c r="BD527" s="315"/>
    </row>
    <row r="528" spans="1:56" s="638" customFormat="1" ht="252" customHeight="1">
      <c r="A528" s="635">
        <v>521</v>
      </c>
      <c r="B528" s="324" t="s">
        <v>6120</v>
      </c>
      <c r="C528" s="324" t="s">
        <v>5127</v>
      </c>
      <c r="D528" s="499">
        <v>0</v>
      </c>
      <c r="E528" s="324"/>
      <c r="F528" s="324" t="s">
        <v>5128</v>
      </c>
      <c r="G528" s="324"/>
      <c r="H528" s="635"/>
      <c r="I528" s="635" t="s">
        <v>84</v>
      </c>
      <c r="J528" s="635"/>
      <c r="K528" s="635"/>
      <c r="L528" s="499"/>
      <c r="M528" s="499"/>
      <c r="N528" s="499"/>
      <c r="O528" s="499"/>
      <c r="P528" s="499"/>
      <c r="Q528" s="499"/>
      <c r="R528" s="499"/>
      <c r="S528" s="499"/>
      <c r="T528" s="499"/>
      <c r="U528" s="499">
        <f t="shared" si="24"/>
        <v>0</v>
      </c>
      <c r="V528" s="495">
        <f t="shared" si="25"/>
        <v>50</v>
      </c>
      <c r="W528" s="496"/>
      <c r="X528" s="496"/>
      <c r="Y528" s="496"/>
      <c r="Z528" s="502">
        <v>50</v>
      </c>
      <c r="AA528" s="496"/>
      <c r="AB528" s="496"/>
      <c r="AC528" s="496"/>
      <c r="AD528" s="496"/>
      <c r="AE528" s="547"/>
      <c r="AF528" s="498" t="s">
        <v>4922</v>
      </c>
      <c r="AG528" s="499">
        <v>0</v>
      </c>
      <c r="AH528" s="499">
        <v>0</v>
      </c>
      <c r="AI528" s="499">
        <f t="shared" si="26"/>
        <v>0</v>
      </c>
      <c r="AJ528" s="324"/>
      <c r="AK528" s="316" t="e">
        <f>VLOOKUP(B528,'[1]BCDG-CG KT'!C$14:BC$962,53,0)</f>
        <v>#N/A</v>
      </c>
      <c r="AL528" s="316"/>
      <c r="AM528" s="315"/>
      <c r="AN528" s="315"/>
      <c r="AO528" s="315"/>
      <c r="AP528" s="315"/>
      <c r="AQ528" s="315"/>
      <c r="AR528" s="315"/>
      <c r="AS528" s="315"/>
      <c r="AT528" s="315"/>
      <c r="AU528" s="315"/>
      <c r="AV528" s="315"/>
      <c r="AW528" s="315"/>
      <c r="AX528" s="315"/>
      <c r="AY528" s="315"/>
      <c r="AZ528" s="315"/>
      <c r="BA528" s="315"/>
      <c r="BB528" s="315"/>
      <c r="BC528" s="315"/>
      <c r="BD528" s="315"/>
    </row>
    <row r="529" spans="1:56" s="638" customFormat="1" ht="220.5" customHeight="1">
      <c r="A529" s="635">
        <v>522</v>
      </c>
      <c r="B529" s="324" t="s">
        <v>6121</v>
      </c>
      <c r="C529" s="324" t="s">
        <v>5129</v>
      </c>
      <c r="D529" s="499">
        <v>0</v>
      </c>
      <c r="E529" s="324"/>
      <c r="F529" s="324" t="s">
        <v>5130</v>
      </c>
      <c r="G529" s="324"/>
      <c r="H529" s="635"/>
      <c r="I529" s="635" t="s">
        <v>84</v>
      </c>
      <c r="J529" s="635"/>
      <c r="K529" s="635"/>
      <c r="L529" s="499"/>
      <c r="M529" s="499"/>
      <c r="N529" s="499"/>
      <c r="O529" s="499"/>
      <c r="P529" s="499"/>
      <c r="Q529" s="499"/>
      <c r="R529" s="499"/>
      <c r="S529" s="499"/>
      <c r="T529" s="499"/>
      <c r="U529" s="499">
        <f t="shared" si="24"/>
        <v>0</v>
      </c>
      <c r="V529" s="495">
        <f t="shared" si="25"/>
        <v>30</v>
      </c>
      <c r="W529" s="496"/>
      <c r="X529" s="496"/>
      <c r="Y529" s="496"/>
      <c r="Z529" s="502">
        <v>30</v>
      </c>
      <c r="AA529" s="496"/>
      <c r="AB529" s="496"/>
      <c r="AC529" s="496"/>
      <c r="AD529" s="496"/>
      <c r="AE529" s="547"/>
      <c r="AF529" s="498" t="s">
        <v>4922</v>
      </c>
      <c r="AG529" s="499">
        <v>0</v>
      </c>
      <c r="AH529" s="499">
        <v>0</v>
      </c>
      <c r="AI529" s="499">
        <f t="shared" si="26"/>
        <v>0</v>
      </c>
      <c r="AJ529" s="324"/>
      <c r="AK529" s="316" t="e">
        <f>VLOOKUP(B529,'[1]BCDG-CG KT'!C$14:BC$962,53,0)</f>
        <v>#N/A</v>
      </c>
      <c r="AL529" s="316"/>
      <c r="AM529" s="315"/>
      <c r="AN529" s="315"/>
      <c r="AO529" s="315"/>
      <c r="AP529" s="315"/>
      <c r="AQ529" s="315"/>
      <c r="AR529" s="315"/>
      <c r="AS529" s="315"/>
      <c r="AT529" s="315"/>
      <c r="AU529" s="315"/>
      <c r="AV529" s="315"/>
      <c r="AW529" s="315"/>
      <c r="AX529" s="315"/>
      <c r="AY529" s="315"/>
      <c r="AZ529" s="315"/>
      <c r="BA529" s="315"/>
      <c r="BB529" s="315"/>
      <c r="BC529" s="315"/>
      <c r="BD529" s="315"/>
    </row>
    <row r="530" spans="1:56" s="638" customFormat="1" ht="252" customHeight="1">
      <c r="A530" s="635">
        <v>523</v>
      </c>
      <c r="B530" s="324" t="s">
        <v>6122</v>
      </c>
      <c r="C530" s="324" t="s">
        <v>5131</v>
      </c>
      <c r="D530" s="499">
        <v>0</v>
      </c>
      <c r="E530" s="324"/>
      <c r="F530" s="324" t="s">
        <v>5132</v>
      </c>
      <c r="G530" s="324"/>
      <c r="H530" s="635"/>
      <c r="I530" s="635" t="s">
        <v>84</v>
      </c>
      <c r="J530" s="635"/>
      <c r="K530" s="635"/>
      <c r="L530" s="499"/>
      <c r="M530" s="499"/>
      <c r="N530" s="499"/>
      <c r="O530" s="499"/>
      <c r="P530" s="499"/>
      <c r="Q530" s="499"/>
      <c r="R530" s="499"/>
      <c r="S530" s="499"/>
      <c r="T530" s="499"/>
      <c r="U530" s="499">
        <f t="shared" si="24"/>
        <v>0</v>
      </c>
      <c r="V530" s="495">
        <f t="shared" si="25"/>
        <v>20</v>
      </c>
      <c r="W530" s="496"/>
      <c r="X530" s="496"/>
      <c r="Y530" s="496"/>
      <c r="Z530" s="502">
        <v>20</v>
      </c>
      <c r="AA530" s="496"/>
      <c r="AB530" s="496"/>
      <c r="AC530" s="496"/>
      <c r="AD530" s="496"/>
      <c r="AE530" s="547"/>
      <c r="AF530" s="498" t="s">
        <v>4922</v>
      </c>
      <c r="AG530" s="499">
        <v>0</v>
      </c>
      <c r="AH530" s="499">
        <v>0</v>
      </c>
      <c r="AI530" s="499">
        <f t="shared" si="26"/>
        <v>0</v>
      </c>
      <c r="AJ530" s="324"/>
      <c r="AK530" s="316" t="e">
        <f>VLOOKUP(B530,'[1]BCDG-CG KT'!C$14:BC$962,53,0)</f>
        <v>#N/A</v>
      </c>
      <c r="AL530" s="316"/>
      <c r="AM530" s="315"/>
      <c r="AN530" s="315"/>
      <c r="AO530" s="315"/>
      <c r="AP530" s="315"/>
      <c r="AQ530" s="315"/>
      <c r="AR530" s="315"/>
      <c r="AS530" s="315"/>
      <c r="AT530" s="315"/>
      <c r="AU530" s="315"/>
      <c r="AV530" s="315"/>
      <c r="AW530" s="315"/>
      <c r="AX530" s="315"/>
      <c r="AY530" s="315"/>
      <c r="AZ530" s="315"/>
      <c r="BA530" s="315"/>
      <c r="BB530" s="315"/>
      <c r="BC530" s="315"/>
      <c r="BD530" s="315"/>
    </row>
    <row r="531" spans="1:56" s="638" customFormat="1" ht="204.75" customHeight="1">
      <c r="A531" s="635">
        <v>524</v>
      </c>
      <c r="B531" s="324" t="s">
        <v>6119</v>
      </c>
      <c r="C531" s="324" t="s">
        <v>5133</v>
      </c>
      <c r="D531" s="499">
        <v>0</v>
      </c>
      <c r="E531" s="324"/>
      <c r="F531" s="324" t="s">
        <v>5134</v>
      </c>
      <c r="G531" s="324"/>
      <c r="H531" s="635"/>
      <c r="I531" s="635" t="s">
        <v>84</v>
      </c>
      <c r="J531" s="635"/>
      <c r="K531" s="635"/>
      <c r="L531" s="499"/>
      <c r="M531" s="499"/>
      <c r="N531" s="499"/>
      <c r="O531" s="499"/>
      <c r="P531" s="499"/>
      <c r="Q531" s="499"/>
      <c r="R531" s="499"/>
      <c r="S531" s="499"/>
      <c r="T531" s="499"/>
      <c r="U531" s="499">
        <f t="shared" si="24"/>
        <v>0</v>
      </c>
      <c r="V531" s="495">
        <f t="shared" si="25"/>
        <v>20</v>
      </c>
      <c r="W531" s="496"/>
      <c r="X531" s="496"/>
      <c r="Y531" s="496"/>
      <c r="Z531" s="502">
        <v>20</v>
      </c>
      <c r="AA531" s="496"/>
      <c r="AB531" s="496"/>
      <c r="AC531" s="496"/>
      <c r="AD531" s="496"/>
      <c r="AE531" s="547"/>
      <c r="AF531" s="498" t="s">
        <v>4922</v>
      </c>
      <c r="AG531" s="499">
        <v>0</v>
      </c>
      <c r="AH531" s="499">
        <v>0</v>
      </c>
      <c r="AI531" s="499">
        <f t="shared" si="26"/>
        <v>0</v>
      </c>
      <c r="AJ531" s="324"/>
      <c r="AK531" s="316" t="e">
        <f>VLOOKUP(B531,'[1]BCDG-CG KT'!C$14:BC$962,53,0)</f>
        <v>#N/A</v>
      </c>
      <c r="AL531" s="316"/>
      <c r="AM531" s="315"/>
      <c r="AN531" s="315"/>
      <c r="AO531" s="315"/>
      <c r="AP531" s="315"/>
      <c r="AQ531" s="315"/>
      <c r="AR531" s="315"/>
      <c r="AS531" s="315"/>
      <c r="AT531" s="315"/>
      <c r="AU531" s="315"/>
      <c r="AV531" s="315"/>
      <c r="AW531" s="315"/>
      <c r="AX531" s="315"/>
      <c r="AY531" s="315"/>
      <c r="AZ531" s="315"/>
      <c r="BA531" s="315"/>
      <c r="BB531" s="315"/>
      <c r="BC531" s="315"/>
      <c r="BD531" s="315"/>
    </row>
    <row r="532" spans="1:56" s="638" customFormat="1" ht="236.25" customHeight="1">
      <c r="A532" s="635">
        <v>525</v>
      </c>
      <c r="B532" s="324" t="s">
        <v>6123</v>
      </c>
      <c r="C532" s="324" t="s">
        <v>5135</v>
      </c>
      <c r="D532" s="499">
        <v>0</v>
      </c>
      <c r="E532" s="324"/>
      <c r="F532" s="324" t="s">
        <v>5136</v>
      </c>
      <c r="G532" s="324"/>
      <c r="H532" s="635"/>
      <c r="I532" s="635" t="s">
        <v>84</v>
      </c>
      <c r="J532" s="635"/>
      <c r="K532" s="635"/>
      <c r="L532" s="499"/>
      <c r="M532" s="499"/>
      <c r="N532" s="499"/>
      <c r="O532" s="499"/>
      <c r="P532" s="499"/>
      <c r="Q532" s="499"/>
      <c r="R532" s="499"/>
      <c r="S532" s="499"/>
      <c r="T532" s="499"/>
      <c r="U532" s="499">
        <f t="shared" si="24"/>
        <v>0</v>
      </c>
      <c r="V532" s="495">
        <f t="shared" si="25"/>
        <v>70</v>
      </c>
      <c r="W532" s="496"/>
      <c r="X532" s="496"/>
      <c r="Y532" s="496"/>
      <c r="Z532" s="502">
        <v>70</v>
      </c>
      <c r="AA532" s="496"/>
      <c r="AB532" s="496"/>
      <c r="AC532" s="496"/>
      <c r="AD532" s="496"/>
      <c r="AE532" s="547"/>
      <c r="AF532" s="498" t="s">
        <v>4922</v>
      </c>
      <c r="AG532" s="499">
        <v>0</v>
      </c>
      <c r="AH532" s="499">
        <v>0</v>
      </c>
      <c r="AI532" s="499">
        <f t="shared" si="26"/>
        <v>0</v>
      </c>
      <c r="AJ532" s="324"/>
      <c r="AK532" s="316" t="e">
        <f>VLOOKUP(B532,'[1]BCDG-CG KT'!C$14:BC$962,53,0)</f>
        <v>#N/A</v>
      </c>
      <c r="AL532" s="316"/>
      <c r="AM532" s="315"/>
      <c r="AN532" s="315"/>
      <c r="AO532" s="315"/>
      <c r="AP532" s="315"/>
      <c r="AQ532" s="315"/>
      <c r="AR532" s="315"/>
      <c r="AS532" s="315"/>
      <c r="AT532" s="315"/>
      <c r="AU532" s="315"/>
      <c r="AV532" s="315"/>
      <c r="AW532" s="315"/>
      <c r="AX532" s="315"/>
      <c r="AY532" s="315"/>
      <c r="AZ532" s="315"/>
      <c r="BA532" s="315"/>
      <c r="BB532" s="315"/>
      <c r="BC532" s="315"/>
      <c r="BD532" s="315"/>
    </row>
    <row r="533" spans="1:56" s="638" customFormat="1" ht="267.75" customHeight="1">
      <c r="A533" s="635">
        <v>526</v>
      </c>
      <c r="B533" s="324" t="s">
        <v>6124</v>
      </c>
      <c r="C533" s="324" t="s">
        <v>5137</v>
      </c>
      <c r="D533" s="499">
        <v>0</v>
      </c>
      <c r="E533" s="324"/>
      <c r="F533" s="324" t="s">
        <v>5138</v>
      </c>
      <c r="G533" s="324"/>
      <c r="H533" s="635"/>
      <c r="I533" s="635" t="s">
        <v>84</v>
      </c>
      <c r="J533" s="635"/>
      <c r="K533" s="635"/>
      <c r="L533" s="499"/>
      <c r="M533" s="499"/>
      <c r="N533" s="499"/>
      <c r="O533" s="499"/>
      <c r="P533" s="499"/>
      <c r="Q533" s="499"/>
      <c r="R533" s="499"/>
      <c r="S533" s="499"/>
      <c r="T533" s="499"/>
      <c r="U533" s="499">
        <f t="shared" si="24"/>
        <v>0</v>
      </c>
      <c r="V533" s="495">
        <f t="shared" si="25"/>
        <v>20</v>
      </c>
      <c r="W533" s="496"/>
      <c r="X533" s="496"/>
      <c r="Y533" s="496"/>
      <c r="Z533" s="502">
        <v>20</v>
      </c>
      <c r="AA533" s="496"/>
      <c r="AB533" s="496"/>
      <c r="AC533" s="496"/>
      <c r="AD533" s="496"/>
      <c r="AE533" s="547"/>
      <c r="AF533" s="498" t="s">
        <v>4922</v>
      </c>
      <c r="AG533" s="499">
        <v>0</v>
      </c>
      <c r="AH533" s="499">
        <v>0</v>
      </c>
      <c r="AI533" s="499">
        <f t="shared" si="26"/>
        <v>0</v>
      </c>
      <c r="AJ533" s="324"/>
      <c r="AK533" s="316" t="e">
        <f>VLOOKUP(B533,'[1]BCDG-CG KT'!C$14:BC$962,53,0)</f>
        <v>#N/A</v>
      </c>
      <c r="AL533" s="316"/>
      <c r="AM533" s="315"/>
      <c r="AN533" s="315"/>
      <c r="AO533" s="315"/>
      <c r="AP533" s="315"/>
      <c r="AQ533" s="315"/>
      <c r="AR533" s="315"/>
      <c r="AS533" s="315"/>
      <c r="AT533" s="315"/>
      <c r="AU533" s="315"/>
      <c r="AV533" s="315"/>
      <c r="AW533" s="315"/>
      <c r="AX533" s="315"/>
      <c r="AY533" s="315"/>
      <c r="AZ533" s="315"/>
      <c r="BA533" s="315"/>
      <c r="BB533" s="315"/>
      <c r="BC533" s="315"/>
      <c r="BD533" s="315"/>
    </row>
    <row r="534" spans="1:56" s="638" customFormat="1" ht="252" customHeight="1">
      <c r="A534" s="635">
        <v>527</v>
      </c>
      <c r="B534" s="324" t="s">
        <v>6125</v>
      </c>
      <c r="C534" s="324" t="s">
        <v>5139</v>
      </c>
      <c r="D534" s="499">
        <v>0</v>
      </c>
      <c r="E534" s="324"/>
      <c r="F534" s="324" t="s">
        <v>5140</v>
      </c>
      <c r="G534" s="324"/>
      <c r="H534" s="635"/>
      <c r="I534" s="635" t="s">
        <v>84</v>
      </c>
      <c r="J534" s="635"/>
      <c r="K534" s="635"/>
      <c r="L534" s="499"/>
      <c r="M534" s="499"/>
      <c r="N534" s="499"/>
      <c r="O534" s="499"/>
      <c r="P534" s="499"/>
      <c r="Q534" s="499"/>
      <c r="R534" s="499"/>
      <c r="S534" s="499"/>
      <c r="T534" s="499"/>
      <c r="U534" s="499">
        <f t="shared" si="24"/>
        <v>0</v>
      </c>
      <c r="V534" s="495">
        <f t="shared" si="25"/>
        <v>50</v>
      </c>
      <c r="W534" s="496"/>
      <c r="X534" s="496"/>
      <c r="Y534" s="496"/>
      <c r="Z534" s="502">
        <v>50</v>
      </c>
      <c r="AA534" s="496"/>
      <c r="AB534" s="496"/>
      <c r="AC534" s="496"/>
      <c r="AD534" s="496"/>
      <c r="AE534" s="547"/>
      <c r="AF534" s="498" t="s">
        <v>4922</v>
      </c>
      <c r="AG534" s="499">
        <v>0</v>
      </c>
      <c r="AH534" s="499">
        <v>0</v>
      </c>
      <c r="AI534" s="499">
        <f t="shared" si="26"/>
        <v>0</v>
      </c>
      <c r="AJ534" s="324"/>
      <c r="AK534" s="316" t="e">
        <f>VLOOKUP(B534,'[1]BCDG-CG KT'!C$14:BC$962,53,0)</f>
        <v>#N/A</v>
      </c>
      <c r="AL534" s="316"/>
      <c r="AM534" s="315"/>
      <c r="AN534" s="315"/>
      <c r="AO534" s="315"/>
      <c r="AP534" s="315"/>
      <c r="AQ534" s="315"/>
      <c r="AR534" s="315"/>
      <c r="AS534" s="315"/>
      <c r="AT534" s="315"/>
      <c r="AU534" s="315"/>
      <c r="AV534" s="315"/>
      <c r="AW534" s="315"/>
      <c r="AX534" s="315"/>
      <c r="AY534" s="315"/>
      <c r="AZ534" s="315"/>
      <c r="BA534" s="315"/>
      <c r="BB534" s="315"/>
      <c r="BC534" s="315"/>
      <c r="BD534" s="315"/>
    </row>
    <row r="535" spans="1:56" s="638" customFormat="1" ht="173.25" customHeight="1">
      <c r="A535" s="635">
        <v>528</v>
      </c>
      <c r="B535" s="324" t="s">
        <v>6126</v>
      </c>
      <c r="C535" s="324" t="s">
        <v>5141</v>
      </c>
      <c r="D535" s="499">
        <v>0</v>
      </c>
      <c r="E535" s="324"/>
      <c r="F535" s="324" t="s">
        <v>5142</v>
      </c>
      <c r="G535" s="324"/>
      <c r="H535" s="635"/>
      <c r="I535" s="635" t="s">
        <v>84</v>
      </c>
      <c r="J535" s="635"/>
      <c r="K535" s="635"/>
      <c r="L535" s="499"/>
      <c r="M535" s="499"/>
      <c r="N535" s="499"/>
      <c r="O535" s="499"/>
      <c r="P535" s="499"/>
      <c r="Q535" s="499"/>
      <c r="R535" s="499"/>
      <c r="S535" s="499"/>
      <c r="T535" s="499"/>
      <c r="U535" s="499">
        <f t="shared" si="24"/>
        <v>0</v>
      </c>
      <c r="V535" s="495">
        <f t="shared" si="25"/>
        <v>70</v>
      </c>
      <c r="W535" s="496"/>
      <c r="X535" s="496"/>
      <c r="Y535" s="496"/>
      <c r="Z535" s="502">
        <v>70</v>
      </c>
      <c r="AA535" s="496"/>
      <c r="AB535" s="496"/>
      <c r="AC535" s="496"/>
      <c r="AD535" s="496"/>
      <c r="AE535" s="547"/>
      <c r="AF535" s="498" t="s">
        <v>4922</v>
      </c>
      <c r="AG535" s="499">
        <v>0</v>
      </c>
      <c r="AH535" s="499">
        <v>0</v>
      </c>
      <c r="AI535" s="499">
        <f t="shared" si="26"/>
        <v>0</v>
      </c>
      <c r="AJ535" s="324"/>
      <c r="AK535" s="316" t="e">
        <f>VLOOKUP(B535,'[1]BCDG-CG KT'!C$14:BC$962,53,0)</f>
        <v>#N/A</v>
      </c>
      <c r="AL535" s="316"/>
      <c r="AM535" s="315"/>
      <c r="AN535" s="315"/>
      <c r="AO535" s="315"/>
      <c r="AP535" s="315"/>
      <c r="AQ535" s="315"/>
      <c r="AR535" s="315"/>
      <c r="AS535" s="315"/>
      <c r="AT535" s="315"/>
      <c r="AU535" s="315"/>
      <c r="AV535" s="315"/>
      <c r="AW535" s="315"/>
      <c r="AX535" s="315"/>
      <c r="AY535" s="315"/>
      <c r="AZ535" s="315"/>
      <c r="BA535" s="315"/>
      <c r="BB535" s="315"/>
      <c r="BC535" s="315"/>
      <c r="BD535" s="315"/>
    </row>
    <row r="536" spans="1:56" s="638" customFormat="1" ht="236.25" customHeight="1">
      <c r="A536" s="635">
        <v>529</v>
      </c>
      <c r="B536" s="324" t="s">
        <v>6127</v>
      </c>
      <c r="C536" s="324" t="s">
        <v>5143</v>
      </c>
      <c r="D536" s="499">
        <v>0</v>
      </c>
      <c r="E536" s="324"/>
      <c r="F536" s="324" t="s">
        <v>5144</v>
      </c>
      <c r="G536" s="324"/>
      <c r="H536" s="635"/>
      <c r="I536" s="635" t="s">
        <v>84</v>
      </c>
      <c r="J536" s="635"/>
      <c r="K536" s="635"/>
      <c r="L536" s="499"/>
      <c r="M536" s="499"/>
      <c r="N536" s="499"/>
      <c r="O536" s="499"/>
      <c r="P536" s="499"/>
      <c r="Q536" s="499"/>
      <c r="R536" s="499"/>
      <c r="S536" s="499"/>
      <c r="T536" s="499"/>
      <c r="U536" s="499">
        <f t="shared" si="24"/>
        <v>0</v>
      </c>
      <c r="V536" s="495">
        <f t="shared" si="25"/>
        <v>50</v>
      </c>
      <c r="W536" s="496"/>
      <c r="X536" s="496"/>
      <c r="Y536" s="496"/>
      <c r="Z536" s="502">
        <v>50</v>
      </c>
      <c r="AA536" s="496"/>
      <c r="AB536" s="496"/>
      <c r="AC536" s="496"/>
      <c r="AD536" s="496"/>
      <c r="AE536" s="547"/>
      <c r="AF536" s="498" t="s">
        <v>4922</v>
      </c>
      <c r="AG536" s="499">
        <v>0</v>
      </c>
      <c r="AH536" s="499">
        <v>0</v>
      </c>
      <c r="AI536" s="499">
        <f t="shared" si="26"/>
        <v>0</v>
      </c>
      <c r="AJ536" s="324"/>
      <c r="AK536" s="316" t="e">
        <f>VLOOKUP(B536,'[1]BCDG-CG KT'!C$14:BC$962,53,0)</f>
        <v>#N/A</v>
      </c>
      <c r="AL536" s="316"/>
      <c r="AM536" s="315"/>
      <c r="AN536" s="315"/>
      <c r="AO536" s="315"/>
      <c r="AP536" s="315"/>
      <c r="AQ536" s="315"/>
      <c r="AR536" s="315"/>
      <c r="AS536" s="315"/>
      <c r="AT536" s="315"/>
      <c r="AU536" s="315"/>
      <c r="AV536" s="315"/>
      <c r="AW536" s="315"/>
      <c r="AX536" s="315"/>
      <c r="AY536" s="315"/>
      <c r="AZ536" s="315"/>
      <c r="BA536" s="315"/>
      <c r="BB536" s="315"/>
      <c r="BC536" s="315"/>
      <c r="BD536" s="315"/>
    </row>
    <row r="537" spans="1:56" s="638" customFormat="1" ht="252" customHeight="1">
      <c r="A537" s="635">
        <v>530</v>
      </c>
      <c r="B537" s="324" t="s">
        <v>6128</v>
      </c>
      <c r="C537" s="324" t="s">
        <v>5145</v>
      </c>
      <c r="D537" s="499">
        <v>0</v>
      </c>
      <c r="E537" s="324"/>
      <c r="F537" s="324" t="s">
        <v>5146</v>
      </c>
      <c r="G537" s="324"/>
      <c r="H537" s="635"/>
      <c r="I537" s="635" t="s">
        <v>84</v>
      </c>
      <c r="J537" s="635"/>
      <c r="K537" s="635"/>
      <c r="L537" s="499"/>
      <c r="M537" s="499"/>
      <c r="N537" s="499"/>
      <c r="O537" s="499"/>
      <c r="P537" s="499"/>
      <c r="Q537" s="499"/>
      <c r="R537" s="499"/>
      <c r="S537" s="499"/>
      <c r="T537" s="499"/>
      <c r="U537" s="499">
        <f t="shared" si="24"/>
        <v>0</v>
      </c>
      <c r="V537" s="495">
        <f t="shared" si="25"/>
        <v>50</v>
      </c>
      <c r="W537" s="496"/>
      <c r="X537" s="496"/>
      <c r="Y537" s="496"/>
      <c r="Z537" s="502">
        <v>50</v>
      </c>
      <c r="AA537" s="496"/>
      <c r="AB537" s="496"/>
      <c r="AC537" s="496"/>
      <c r="AD537" s="496"/>
      <c r="AE537" s="547"/>
      <c r="AF537" s="498" t="s">
        <v>4922</v>
      </c>
      <c r="AG537" s="499">
        <v>0</v>
      </c>
      <c r="AH537" s="499">
        <v>0</v>
      </c>
      <c r="AI537" s="499">
        <f t="shared" si="26"/>
        <v>0</v>
      </c>
      <c r="AJ537" s="324"/>
      <c r="AK537" s="316" t="e">
        <f>VLOOKUP(B537,'[1]BCDG-CG KT'!C$14:BC$962,53,0)</f>
        <v>#N/A</v>
      </c>
      <c r="AL537" s="316"/>
      <c r="AM537" s="315"/>
      <c r="AN537" s="315"/>
      <c r="AO537" s="315"/>
      <c r="AP537" s="315"/>
      <c r="AQ537" s="315"/>
      <c r="AR537" s="315"/>
      <c r="AS537" s="315"/>
      <c r="AT537" s="315"/>
      <c r="AU537" s="315"/>
      <c r="AV537" s="315"/>
      <c r="AW537" s="315"/>
      <c r="AX537" s="315"/>
      <c r="AY537" s="315"/>
      <c r="AZ537" s="315"/>
      <c r="BA537" s="315"/>
      <c r="BB537" s="315"/>
      <c r="BC537" s="315"/>
      <c r="BD537" s="315"/>
    </row>
    <row r="538" spans="1:56" s="638" customFormat="1" ht="252" customHeight="1">
      <c r="A538" s="635">
        <v>531</v>
      </c>
      <c r="B538" s="324" t="s">
        <v>6129</v>
      </c>
      <c r="C538" s="324" t="s">
        <v>5147</v>
      </c>
      <c r="D538" s="499">
        <v>0</v>
      </c>
      <c r="E538" s="324"/>
      <c r="F538" s="324" t="s">
        <v>5148</v>
      </c>
      <c r="G538" s="324"/>
      <c r="H538" s="635"/>
      <c r="I538" s="635" t="s">
        <v>84</v>
      </c>
      <c r="J538" s="635"/>
      <c r="K538" s="635"/>
      <c r="L538" s="499"/>
      <c r="M538" s="499"/>
      <c r="N538" s="499"/>
      <c r="O538" s="499"/>
      <c r="P538" s="499"/>
      <c r="Q538" s="499"/>
      <c r="R538" s="499"/>
      <c r="S538" s="499"/>
      <c r="T538" s="499"/>
      <c r="U538" s="499">
        <f t="shared" si="24"/>
        <v>0</v>
      </c>
      <c r="V538" s="495">
        <f t="shared" si="25"/>
        <v>30</v>
      </c>
      <c r="W538" s="496"/>
      <c r="X538" s="496"/>
      <c r="Y538" s="496"/>
      <c r="Z538" s="502">
        <v>30</v>
      </c>
      <c r="AA538" s="496"/>
      <c r="AB538" s="496"/>
      <c r="AC538" s="496"/>
      <c r="AD538" s="496"/>
      <c r="AE538" s="547"/>
      <c r="AF538" s="498" t="s">
        <v>4922</v>
      </c>
      <c r="AG538" s="499">
        <v>0</v>
      </c>
      <c r="AH538" s="499">
        <v>0</v>
      </c>
      <c r="AI538" s="499">
        <f t="shared" si="26"/>
        <v>0</v>
      </c>
      <c r="AJ538" s="324"/>
      <c r="AK538" s="316" t="e">
        <f>VLOOKUP(B538,'[1]BCDG-CG KT'!C$14:BC$962,53,0)</f>
        <v>#N/A</v>
      </c>
      <c r="AL538" s="316"/>
      <c r="AM538" s="315"/>
      <c r="AN538" s="315"/>
      <c r="AO538" s="315"/>
      <c r="AP538" s="315"/>
      <c r="AQ538" s="315"/>
      <c r="AR538" s="315"/>
      <c r="AS538" s="315"/>
      <c r="AT538" s="315"/>
      <c r="AU538" s="315"/>
      <c r="AV538" s="315"/>
      <c r="AW538" s="315"/>
      <c r="AX538" s="315"/>
      <c r="AY538" s="315"/>
      <c r="AZ538" s="315"/>
      <c r="BA538" s="315"/>
      <c r="BB538" s="315"/>
      <c r="BC538" s="315"/>
      <c r="BD538" s="315"/>
    </row>
    <row r="539" spans="1:56" s="638" customFormat="1" ht="220.5" customHeight="1">
      <c r="A539" s="635">
        <v>532</v>
      </c>
      <c r="B539" s="324" t="s">
        <v>6130</v>
      </c>
      <c r="C539" s="324" t="s">
        <v>5149</v>
      </c>
      <c r="D539" s="499">
        <v>0</v>
      </c>
      <c r="E539" s="324"/>
      <c r="F539" s="324" t="s">
        <v>5150</v>
      </c>
      <c r="G539" s="324"/>
      <c r="H539" s="635"/>
      <c r="I539" s="635" t="s">
        <v>84</v>
      </c>
      <c r="J539" s="635"/>
      <c r="K539" s="635"/>
      <c r="L539" s="499"/>
      <c r="M539" s="499"/>
      <c r="N539" s="499"/>
      <c r="O539" s="499"/>
      <c r="P539" s="499"/>
      <c r="Q539" s="499"/>
      <c r="R539" s="499"/>
      <c r="S539" s="499"/>
      <c r="T539" s="499"/>
      <c r="U539" s="499">
        <f t="shared" si="24"/>
        <v>0</v>
      </c>
      <c r="V539" s="495">
        <f t="shared" si="25"/>
        <v>30</v>
      </c>
      <c r="W539" s="496"/>
      <c r="X539" s="496"/>
      <c r="Y539" s="496"/>
      <c r="Z539" s="502">
        <v>30</v>
      </c>
      <c r="AA539" s="496"/>
      <c r="AB539" s="496"/>
      <c r="AC539" s="496"/>
      <c r="AD539" s="496"/>
      <c r="AE539" s="547"/>
      <c r="AF539" s="498" t="s">
        <v>4922</v>
      </c>
      <c r="AG539" s="499">
        <v>0</v>
      </c>
      <c r="AH539" s="499">
        <v>0</v>
      </c>
      <c r="AI539" s="499">
        <f t="shared" si="26"/>
        <v>0</v>
      </c>
      <c r="AJ539" s="324"/>
      <c r="AK539" s="316" t="e">
        <f>VLOOKUP(B539,'[1]BCDG-CG KT'!C$14:BC$962,53,0)</f>
        <v>#N/A</v>
      </c>
      <c r="AL539" s="316"/>
      <c r="AM539" s="315"/>
      <c r="AN539" s="315"/>
      <c r="AO539" s="315"/>
      <c r="AP539" s="315"/>
      <c r="AQ539" s="315"/>
      <c r="AR539" s="315"/>
      <c r="AS539" s="315"/>
      <c r="AT539" s="315"/>
      <c r="AU539" s="315"/>
      <c r="AV539" s="315"/>
      <c r="AW539" s="315"/>
      <c r="AX539" s="315"/>
      <c r="AY539" s="315"/>
      <c r="AZ539" s="315"/>
      <c r="BA539" s="315"/>
      <c r="BB539" s="315"/>
      <c r="BC539" s="315"/>
      <c r="BD539" s="315"/>
    </row>
    <row r="540" spans="1:56" s="638" customFormat="1" ht="220.5" customHeight="1">
      <c r="A540" s="635">
        <v>533</v>
      </c>
      <c r="B540" s="324" t="s">
        <v>6131</v>
      </c>
      <c r="C540" s="324" t="s">
        <v>5151</v>
      </c>
      <c r="D540" s="499">
        <v>0</v>
      </c>
      <c r="E540" s="324"/>
      <c r="F540" s="324" t="s">
        <v>5152</v>
      </c>
      <c r="G540" s="324"/>
      <c r="H540" s="635"/>
      <c r="I540" s="635" t="s">
        <v>84</v>
      </c>
      <c r="J540" s="635"/>
      <c r="K540" s="635"/>
      <c r="L540" s="499"/>
      <c r="M540" s="499"/>
      <c r="N540" s="499"/>
      <c r="O540" s="499"/>
      <c r="P540" s="499"/>
      <c r="Q540" s="499"/>
      <c r="R540" s="499"/>
      <c r="S540" s="499"/>
      <c r="T540" s="499"/>
      <c r="U540" s="499">
        <f t="shared" si="24"/>
        <v>0</v>
      </c>
      <c r="V540" s="495">
        <f t="shared" si="25"/>
        <v>30</v>
      </c>
      <c r="W540" s="496"/>
      <c r="X540" s="496"/>
      <c r="Y540" s="496"/>
      <c r="Z540" s="502">
        <v>30</v>
      </c>
      <c r="AA540" s="496"/>
      <c r="AB540" s="496"/>
      <c r="AC540" s="496"/>
      <c r="AD540" s="496"/>
      <c r="AE540" s="547"/>
      <c r="AF540" s="498" t="s">
        <v>4922</v>
      </c>
      <c r="AG540" s="499">
        <v>0</v>
      </c>
      <c r="AH540" s="499">
        <v>0</v>
      </c>
      <c r="AI540" s="499">
        <f t="shared" si="26"/>
        <v>0</v>
      </c>
      <c r="AJ540" s="324"/>
      <c r="AK540" s="316" t="e">
        <f>VLOOKUP(B540,'[1]BCDG-CG KT'!C$14:BC$962,53,0)</f>
        <v>#N/A</v>
      </c>
      <c r="AL540" s="316"/>
      <c r="AM540" s="315"/>
      <c r="AN540" s="315"/>
      <c r="AO540" s="315"/>
      <c r="AP540" s="315"/>
      <c r="AQ540" s="315"/>
      <c r="AR540" s="315"/>
      <c r="AS540" s="315"/>
      <c r="AT540" s="315"/>
      <c r="AU540" s="315"/>
      <c r="AV540" s="315"/>
      <c r="AW540" s="315"/>
      <c r="AX540" s="315"/>
      <c r="AY540" s="315"/>
      <c r="AZ540" s="315"/>
      <c r="BA540" s="315"/>
      <c r="BB540" s="315"/>
      <c r="BC540" s="315"/>
      <c r="BD540" s="315"/>
    </row>
    <row r="541" spans="1:56" s="638" customFormat="1" ht="220.5" customHeight="1">
      <c r="A541" s="635">
        <v>534</v>
      </c>
      <c r="B541" s="324" t="s">
        <v>6132</v>
      </c>
      <c r="C541" s="324" t="s">
        <v>5153</v>
      </c>
      <c r="D541" s="499">
        <v>0</v>
      </c>
      <c r="E541" s="324"/>
      <c r="F541" s="324" t="s">
        <v>5154</v>
      </c>
      <c r="G541" s="324"/>
      <c r="H541" s="635"/>
      <c r="I541" s="635" t="s">
        <v>84</v>
      </c>
      <c r="J541" s="635"/>
      <c r="K541" s="635"/>
      <c r="L541" s="499"/>
      <c r="M541" s="499"/>
      <c r="N541" s="499"/>
      <c r="O541" s="499"/>
      <c r="P541" s="499"/>
      <c r="Q541" s="499"/>
      <c r="R541" s="499"/>
      <c r="S541" s="499"/>
      <c r="T541" s="499"/>
      <c r="U541" s="499">
        <f t="shared" si="24"/>
        <v>0</v>
      </c>
      <c r="V541" s="495">
        <f t="shared" si="25"/>
        <v>20</v>
      </c>
      <c r="W541" s="496"/>
      <c r="X541" s="496"/>
      <c r="Y541" s="496"/>
      <c r="Z541" s="502">
        <v>20</v>
      </c>
      <c r="AA541" s="496"/>
      <c r="AB541" s="496"/>
      <c r="AC541" s="496"/>
      <c r="AD541" s="496"/>
      <c r="AE541" s="547"/>
      <c r="AF541" s="498" t="s">
        <v>4922</v>
      </c>
      <c r="AG541" s="499">
        <v>0</v>
      </c>
      <c r="AH541" s="499">
        <v>0</v>
      </c>
      <c r="AI541" s="499">
        <f t="shared" si="26"/>
        <v>0</v>
      </c>
      <c r="AJ541" s="324"/>
      <c r="AK541" s="316" t="e">
        <f>VLOOKUP(B541,'[1]BCDG-CG KT'!C$14:BC$962,53,0)</f>
        <v>#N/A</v>
      </c>
      <c r="AL541" s="316"/>
      <c r="AM541" s="315"/>
      <c r="AN541" s="315"/>
      <c r="AO541" s="315"/>
      <c r="AP541" s="315"/>
      <c r="AQ541" s="315"/>
      <c r="AR541" s="315"/>
      <c r="AS541" s="315"/>
      <c r="AT541" s="315"/>
      <c r="AU541" s="315"/>
      <c r="AV541" s="315"/>
      <c r="AW541" s="315"/>
      <c r="AX541" s="315"/>
      <c r="AY541" s="315"/>
      <c r="AZ541" s="315"/>
      <c r="BA541" s="315"/>
      <c r="BB541" s="315"/>
      <c r="BC541" s="315"/>
      <c r="BD541" s="315"/>
    </row>
    <row r="542" spans="1:56" s="638" customFormat="1" ht="173.25" customHeight="1">
      <c r="A542" s="635">
        <v>535</v>
      </c>
      <c r="B542" s="324" t="s">
        <v>6133</v>
      </c>
      <c r="C542" s="324" t="s">
        <v>5155</v>
      </c>
      <c r="D542" s="499">
        <v>0</v>
      </c>
      <c r="E542" s="324"/>
      <c r="F542" s="324" t="s">
        <v>5156</v>
      </c>
      <c r="G542" s="324"/>
      <c r="H542" s="635"/>
      <c r="I542" s="635" t="s">
        <v>84</v>
      </c>
      <c r="J542" s="635"/>
      <c r="K542" s="635"/>
      <c r="L542" s="499"/>
      <c r="M542" s="499"/>
      <c r="N542" s="499"/>
      <c r="O542" s="499"/>
      <c r="P542" s="499"/>
      <c r="Q542" s="499"/>
      <c r="R542" s="499"/>
      <c r="S542" s="499"/>
      <c r="T542" s="499"/>
      <c r="U542" s="499">
        <f t="shared" si="24"/>
        <v>0</v>
      </c>
      <c r="V542" s="495">
        <f t="shared" si="25"/>
        <v>20</v>
      </c>
      <c r="W542" s="496"/>
      <c r="X542" s="496"/>
      <c r="Y542" s="496"/>
      <c r="Z542" s="502">
        <v>20</v>
      </c>
      <c r="AA542" s="496"/>
      <c r="AB542" s="496"/>
      <c r="AC542" s="496"/>
      <c r="AD542" s="496"/>
      <c r="AE542" s="547"/>
      <c r="AF542" s="498" t="s">
        <v>4922</v>
      </c>
      <c r="AG542" s="499">
        <v>0</v>
      </c>
      <c r="AH542" s="499">
        <v>0</v>
      </c>
      <c r="AI542" s="499">
        <f t="shared" si="26"/>
        <v>0</v>
      </c>
      <c r="AJ542" s="324"/>
      <c r="AK542" s="316" t="e">
        <f>VLOOKUP(B542,'[1]BCDG-CG KT'!C$14:BC$962,53,0)</f>
        <v>#N/A</v>
      </c>
      <c r="AL542" s="316"/>
      <c r="AM542" s="315"/>
      <c r="AN542" s="315"/>
      <c r="AO542" s="315"/>
      <c r="AP542" s="315"/>
      <c r="AQ542" s="315"/>
      <c r="AR542" s="315"/>
      <c r="AS542" s="315"/>
      <c r="AT542" s="315"/>
      <c r="AU542" s="315"/>
      <c r="AV542" s="315"/>
      <c r="AW542" s="315"/>
      <c r="AX542" s="315"/>
      <c r="AY542" s="315"/>
      <c r="AZ542" s="315"/>
      <c r="BA542" s="315"/>
      <c r="BB542" s="315"/>
      <c r="BC542" s="315"/>
      <c r="BD542" s="315"/>
    </row>
    <row r="543" spans="1:56" s="638" customFormat="1" ht="141.75" customHeight="1">
      <c r="A543" s="635">
        <v>536</v>
      </c>
      <c r="B543" s="324" t="s">
        <v>6134</v>
      </c>
      <c r="C543" s="324" t="s">
        <v>5157</v>
      </c>
      <c r="D543" s="499">
        <v>0</v>
      </c>
      <c r="E543" s="324"/>
      <c r="F543" s="324" t="s">
        <v>5158</v>
      </c>
      <c r="G543" s="324"/>
      <c r="H543" s="635"/>
      <c r="I543" s="635" t="s">
        <v>84</v>
      </c>
      <c r="J543" s="635"/>
      <c r="K543" s="635"/>
      <c r="L543" s="499"/>
      <c r="M543" s="499"/>
      <c r="N543" s="499"/>
      <c r="O543" s="499"/>
      <c r="P543" s="499"/>
      <c r="Q543" s="499"/>
      <c r="R543" s="499"/>
      <c r="S543" s="499"/>
      <c r="T543" s="499"/>
      <c r="U543" s="499">
        <f t="shared" si="24"/>
        <v>0</v>
      </c>
      <c r="V543" s="495">
        <f t="shared" si="25"/>
        <v>10</v>
      </c>
      <c r="W543" s="496"/>
      <c r="X543" s="496"/>
      <c r="Y543" s="496"/>
      <c r="Z543" s="502">
        <v>10</v>
      </c>
      <c r="AA543" s="496"/>
      <c r="AB543" s="496"/>
      <c r="AC543" s="496"/>
      <c r="AD543" s="496"/>
      <c r="AE543" s="547"/>
      <c r="AF543" s="498" t="s">
        <v>4922</v>
      </c>
      <c r="AG543" s="499">
        <v>0</v>
      </c>
      <c r="AH543" s="499">
        <v>0</v>
      </c>
      <c r="AI543" s="499">
        <f t="shared" si="26"/>
        <v>0</v>
      </c>
      <c r="AJ543" s="324"/>
      <c r="AK543" s="316" t="e">
        <f>VLOOKUP(B543,'[1]BCDG-CG KT'!C$14:BC$962,53,0)</f>
        <v>#N/A</v>
      </c>
      <c r="AL543" s="316"/>
      <c r="AM543" s="315"/>
      <c r="AN543" s="315"/>
      <c r="AO543" s="315"/>
      <c r="AP543" s="315"/>
      <c r="AQ543" s="315"/>
      <c r="AR543" s="315"/>
      <c r="AS543" s="315"/>
      <c r="AT543" s="315"/>
      <c r="AU543" s="315"/>
      <c r="AV543" s="315"/>
      <c r="AW543" s="315"/>
      <c r="AX543" s="315"/>
      <c r="AY543" s="315"/>
      <c r="AZ543" s="315"/>
      <c r="BA543" s="315"/>
      <c r="BB543" s="315"/>
      <c r="BC543" s="315"/>
      <c r="BD543" s="315"/>
    </row>
    <row r="544" spans="1:56" s="638" customFormat="1" ht="78.75" customHeight="1">
      <c r="A544" s="635">
        <v>537</v>
      </c>
      <c r="B544" s="324" t="s">
        <v>6135</v>
      </c>
      <c r="C544" s="324" t="s">
        <v>5159</v>
      </c>
      <c r="D544" s="499">
        <v>0</v>
      </c>
      <c r="E544" s="324"/>
      <c r="F544" s="324" t="s">
        <v>5160</v>
      </c>
      <c r="G544" s="324"/>
      <c r="H544" s="635"/>
      <c r="I544" s="635" t="s">
        <v>2594</v>
      </c>
      <c r="J544" s="635"/>
      <c r="K544" s="635"/>
      <c r="L544" s="499"/>
      <c r="M544" s="499"/>
      <c r="N544" s="499"/>
      <c r="O544" s="499"/>
      <c r="P544" s="499"/>
      <c r="Q544" s="499"/>
      <c r="R544" s="499"/>
      <c r="S544" s="499"/>
      <c r="T544" s="499"/>
      <c r="U544" s="499">
        <f t="shared" si="24"/>
        <v>0</v>
      </c>
      <c r="V544" s="495">
        <f t="shared" si="25"/>
        <v>20</v>
      </c>
      <c r="W544" s="496"/>
      <c r="X544" s="496"/>
      <c r="Y544" s="496"/>
      <c r="Z544" s="502">
        <v>20</v>
      </c>
      <c r="AA544" s="496"/>
      <c r="AB544" s="496"/>
      <c r="AC544" s="496"/>
      <c r="AD544" s="496"/>
      <c r="AE544" s="547"/>
      <c r="AF544" s="498" t="s">
        <v>4922</v>
      </c>
      <c r="AG544" s="499">
        <v>0</v>
      </c>
      <c r="AH544" s="499">
        <v>0</v>
      </c>
      <c r="AI544" s="499">
        <f t="shared" si="26"/>
        <v>0</v>
      </c>
      <c r="AJ544" s="324"/>
      <c r="AK544" s="316" t="e">
        <f>VLOOKUP(B544,'[1]BCDG-CG KT'!C$14:BC$962,53,0)</f>
        <v>#N/A</v>
      </c>
      <c r="AL544" s="316"/>
      <c r="AM544" s="315"/>
      <c r="AN544" s="315"/>
      <c r="AO544" s="315"/>
      <c r="AP544" s="315"/>
      <c r="AQ544" s="315"/>
      <c r="AR544" s="315"/>
      <c r="AS544" s="315"/>
      <c r="AT544" s="315"/>
      <c r="AU544" s="315"/>
      <c r="AV544" s="315"/>
      <c r="AW544" s="315"/>
      <c r="AX544" s="315"/>
      <c r="AY544" s="315"/>
      <c r="AZ544" s="315"/>
      <c r="BA544" s="315"/>
      <c r="BB544" s="315"/>
      <c r="BC544" s="315"/>
      <c r="BD544" s="315"/>
    </row>
    <row r="545" spans="1:56" s="638" customFormat="1" ht="378" customHeight="1">
      <c r="A545" s="635">
        <v>538</v>
      </c>
      <c r="B545" s="324" t="s">
        <v>6136</v>
      </c>
      <c r="C545" s="324" t="s">
        <v>5161</v>
      </c>
      <c r="D545" s="499">
        <v>0</v>
      </c>
      <c r="E545" s="324"/>
      <c r="F545" s="324" t="s">
        <v>5162</v>
      </c>
      <c r="G545" s="324"/>
      <c r="H545" s="635"/>
      <c r="I545" s="635" t="s">
        <v>2594</v>
      </c>
      <c r="J545" s="635"/>
      <c r="K545" s="635"/>
      <c r="L545" s="499"/>
      <c r="M545" s="499"/>
      <c r="N545" s="499"/>
      <c r="O545" s="499"/>
      <c r="P545" s="499"/>
      <c r="Q545" s="499"/>
      <c r="R545" s="499"/>
      <c r="S545" s="499"/>
      <c r="T545" s="499"/>
      <c r="U545" s="499">
        <f t="shared" si="24"/>
        <v>0</v>
      </c>
      <c r="V545" s="495">
        <f t="shared" si="25"/>
        <v>20</v>
      </c>
      <c r="W545" s="496"/>
      <c r="X545" s="496"/>
      <c r="Y545" s="496"/>
      <c r="Z545" s="502">
        <v>20</v>
      </c>
      <c r="AA545" s="496"/>
      <c r="AB545" s="496"/>
      <c r="AC545" s="496"/>
      <c r="AD545" s="496"/>
      <c r="AE545" s="547"/>
      <c r="AF545" s="498" t="s">
        <v>4922</v>
      </c>
      <c r="AG545" s="499">
        <v>0</v>
      </c>
      <c r="AH545" s="499">
        <v>0</v>
      </c>
      <c r="AI545" s="499">
        <f t="shared" si="26"/>
        <v>0</v>
      </c>
      <c r="AJ545" s="324"/>
      <c r="AK545" s="316" t="e">
        <f>VLOOKUP(B545,'[1]BCDG-CG KT'!C$14:BC$962,53,0)</f>
        <v>#N/A</v>
      </c>
      <c r="AL545" s="316"/>
      <c r="AM545" s="315"/>
      <c r="AN545" s="315"/>
      <c r="AO545" s="315"/>
      <c r="AP545" s="315"/>
      <c r="AQ545" s="315"/>
      <c r="AR545" s="315"/>
      <c r="AS545" s="315"/>
      <c r="AT545" s="315"/>
      <c r="AU545" s="315"/>
      <c r="AV545" s="315"/>
      <c r="AW545" s="315"/>
      <c r="AX545" s="315"/>
      <c r="AY545" s="315"/>
      <c r="AZ545" s="315"/>
      <c r="BA545" s="315"/>
      <c r="BB545" s="315"/>
      <c r="BC545" s="315"/>
      <c r="BD545" s="315"/>
    </row>
    <row r="546" spans="1:56" s="638" customFormat="1" ht="409.5" customHeight="1">
      <c r="A546" s="635">
        <v>539</v>
      </c>
      <c r="B546" s="324" t="s">
        <v>6137</v>
      </c>
      <c r="C546" s="324" t="s">
        <v>5163</v>
      </c>
      <c r="D546" s="499">
        <v>0</v>
      </c>
      <c r="E546" s="324"/>
      <c r="F546" s="324" t="s">
        <v>5164</v>
      </c>
      <c r="G546" s="324"/>
      <c r="H546" s="635"/>
      <c r="I546" s="635" t="s">
        <v>2594</v>
      </c>
      <c r="J546" s="635"/>
      <c r="K546" s="635"/>
      <c r="L546" s="499"/>
      <c r="M546" s="499"/>
      <c r="N546" s="499"/>
      <c r="O546" s="499"/>
      <c r="P546" s="499"/>
      <c r="Q546" s="499"/>
      <c r="R546" s="499"/>
      <c r="S546" s="499"/>
      <c r="T546" s="499"/>
      <c r="U546" s="499">
        <f t="shared" si="24"/>
        <v>0</v>
      </c>
      <c r="V546" s="495">
        <f t="shared" si="25"/>
        <v>20</v>
      </c>
      <c r="W546" s="496"/>
      <c r="X546" s="496"/>
      <c r="Y546" s="496"/>
      <c r="Z546" s="502">
        <v>20</v>
      </c>
      <c r="AA546" s="496"/>
      <c r="AB546" s="496"/>
      <c r="AC546" s="496"/>
      <c r="AD546" s="496"/>
      <c r="AE546" s="547"/>
      <c r="AF546" s="498" t="s">
        <v>4922</v>
      </c>
      <c r="AG546" s="499">
        <v>0</v>
      </c>
      <c r="AH546" s="499">
        <v>0</v>
      </c>
      <c r="AI546" s="499">
        <f t="shared" si="26"/>
        <v>0</v>
      </c>
      <c r="AJ546" s="324"/>
      <c r="AK546" s="316" t="e">
        <f>VLOOKUP(B546,'[1]BCDG-CG KT'!C$14:BC$962,53,0)</f>
        <v>#N/A</v>
      </c>
      <c r="AL546" s="316"/>
      <c r="AM546" s="315"/>
      <c r="AN546" s="315"/>
      <c r="AO546" s="315"/>
      <c r="AP546" s="315"/>
      <c r="AQ546" s="315"/>
      <c r="AR546" s="315"/>
      <c r="AS546" s="315"/>
      <c r="AT546" s="315"/>
      <c r="AU546" s="315"/>
      <c r="AV546" s="315"/>
      <c r="AW546" s="315"/>
      <c r="AX546" s="315"/>
      <c r="AY546" s="315"/>
      <c r="AZ546" s="315"/>
      <c r="BA546" s="315"/>
      <c r="BB546" s="315"/>
      <c r="BC546" s="315"/>
      <c r="BD546" s="315"/>
    </row>
    <row r="547" spans="1:56" s="638" customFormat="1" ht="362.25" customHeight="1">
      <c r="A547" s="635">
        <v>540</v>
      </c>
      <c r="B547" s="324" t="s">
        <v>6138</v>
      </c>
      <c r="C547" s="324" t="s">
        <v>5165</v>
      </c>
      <c r="D547" s="499">
        <v>0</v>
      </c>
      <c r="E547" s="324"/>
      <c r="F547" s="324" t="s">
        <v>5166</v>
      </c>
      <c r="G547" s="324"/>
      <c r="H547" s="635"/>
      <c r="I547" s="635" t="s">
        <v>2594</v>
      </c>
      <c r="J547" s="635"/>
      <c r="K547" s="635"/>
      <c r="L547" s="499"/>
      <c r="M547" s="499"/>
      <c r="N547" s="499"/>
      <c r="O547" s="499"/>
      <c r="P547" s="499"/>
      <c r="Q547" s="499"/>
      <c r="R547" s="499"/>
      <c r="S547" s="499"/>
      <c r="T547" s="499"/>
      <c r="U547" s="499">
        <f t="shared" si="24"/>
        <v>0</v>
      </c>
      <c r="V547" s="495">
        <f t="shared" si="25"/>
        <v>10</v>
      </c>
      <c r="W547" s="496"/>
      <c r="X547" s="496"/>
      <c r="Y547" s="496"/>
      <c r="Z547" s="502">
        <v>10</v>
      </c>
      <c r="AA547" s="496"/>
      <c r="AB547" s="496"/>
      <c r="AC547" s="496"/>
      <c r="AD547" s="496"/>
      <c r="AE547" s="547"/>
      <c r="AF547" s="498" t="s">
        <v>4922</v>
      </c>
      <c r="AG547" s="499">
        <v>0</v>
      </c>
      <c r="AH547" s="499">
        <v>0</v>
      </c>
      <c r="AI547" s="499">
        <f t="shared" si="26"/>
        <v>0</v>
      </c>
      <c r="AJ547" s="324"/>
      <c r="AK547" s="316" t="e">
        <f>VLOOKUP(B547,'[1]BCDG-CG KT'!C$14:BC$962,53,0)</f>
        <v>#N/A</v>
      </c>
      <c r="AL547" s="316"/>
      <c r="AM547" s="315"/>
      <c r="AN547" s="315"/>
      <c r="AO547" s="315"/>
      <c r="AP547" s="315"/>
      <c r="AQ547" s="315"/>
      <c r="AR547" s="315"/>
      <c r="AS547" s="315"/>
      <c r="AT547" s="315"/>
      <c r="AU547" s="315"/>
      <c r="AV547" s="315"/>
      <c r="AW547" s="315"/>
      <c r="AX547" s="315"/>
      <c r="AY547" s="315"/>
      <c r="AZ547" s="315"/>
      <c r="BA547" s="315"/>
      <c r="BB547" s="315"/>
      <c r="BC547" s="315"/>
      <c r="BD547" s="315"/>
    </row>
    <row r="548" spans="1:56" s="638" customFormat="1" ht="126" customHeight="1">
      <c r="A548" s="635">
        <v>541</v>
      </c>
      <c r="B548" s="324" t="s">
        <v>6139</v>
      </c>
      <c r="C548" s="324" t="s">
        <v>5167</v>
      </c>
      <c r="D548" s="499">
        <v>0</v>
      </c>
      <c r="E548" s="324"/>
      <c r="F548" s="324" t="s">
        <v>5168</v>
      </c>
      <c r="G548" s="324"/>
      <c r="H548" s="635"/>
      <c r="I548" s="635" t="s">
        <v>84</v>
      </c>
      <c r="J548" s="635"/>
      <c r="K548" s="635"/>
      <c r="L548" s="499"/>
      <c r="M548" s="499"/>
      <c r="N548" s="499"/>
      <c r="O548" s="499"/>
      <c r="P548" s="499"/>
      <c r="Q548" s="499"/>
      <c r="R548" s="499"/>
      <c r="S548" s="499"/>
      <c r="T548" s="499"/>
      <c r="U548" s="499">
        <f t="shared" si="24"/>
        <v>0</v>
      </c>
      <c r="V548" s="495">
        <f t="shared" si="25"/>
        <v>30</v>
      </c>
      <c r="W548" s="496"/>
      <c r="X548" s="496"/>
      <c r="Y548" s="496"/>
      <c r="Z548" s="502">
        <v>30</v>
      </c>
      <c r="AA548" s="496"/>
      <c r="AB548" s="496"/>
      <c r="AC548" s="496"/>
      <c r="AD548" s="496"/>
      <c r="AE548" s="547"/>
      <c r="AF548" s="498" t="s">
        <v>4922</v>
      </c>
      <c r="AG548" s="499">
        <v>0</v>
      </c>
      <c r="AH548" s="499">
        <v>0</v>
      </c>
      <c r="AI548" s="499">
        <f t="shared" si="26"/>
        <v>0</v>
      </c>
      <c r="AJ548" s="324"/>
      <c r="AK548" s="316" t="e">
        <f>VLOOKUP(B548,'[1]BCDG-CG KT'!C$14:BC$962,53,0)</f>
        <v>#N/A</v>
      </c>
      <c r="AL548" s="316"/>
      <c r="AM548" s="315"/>
      <c r="AN548" s="315"/>
      <c r="AO548" s="315"/>
      <c r="AP548" s="315"/>
      <c r="AQ548" s="315"/>
      <c r="AR548" s="315"/>
      <c r="AS548" s="315"/>
      <c r="AT548" s="315"/>
      <c r="AU548" s="315"/>
      <c r="AV548" s="315"/>
      <c r="AW548" s="315"/>
      <c r="AX548" s="315"/>
      <c r="AY548" s="315"/>
      <c r="AZ548" s="315"/>
      <c r="BA548" s="315"/>
      <c r="BB548" s="315"/>
      <c r="BC548" s="315"/>
      <c r="BD548" s="315"/>
    </row>
    <row r="549" spans="1:56" s="638" customFormat="1" ht="126" customHeight="1">
      <c r="A549" s="635">
        <v>542</v>
      </c>
      <c r="B549" s="324" t="s">
        <v>6140</v>
      </c>
      <c r="C549" s="324" t="s">
        <v>5169</v>
      </c>
      <c r="D549" s="499">
        <v>0</v>
      </c>
      <c r="E549" s="324"/>
      <c r="F549" s="324" t="s">
        <v>5170</v>
      </c>
      <c r="G549" s="324"/>
      <c r="H549" s="635"/>
      <c r="I549" s="635" t="s">
        <v>84</v>
      </c>
      <c r="J549" s="635"/>
      <c r="K549" s="635"/>
      <c r="L549" s="499"/>
      <c r="M549" s="499"/>
      <c r="N549" s="499"/>
      <c r="O549" s="499"/>
      <c r="P549" s="499"/>
      <c r="Q549" s="499"/>
      <c r="R549" s="499"/>
      <c r="S549" s="499"/>
      <c r="T549" s="499"/>
      <c r="U549" s="499">
        <f t="shared" si="24"/>
        <v>0</v>
      </c>
      <c r="V549" s="495">
        <f t="shared" si="25"/>
        <v>20</v>
      </c>
      <c r="W549" s="496"/>
      <c r="X549" s="496"/>
      <c r="Y549" s="496"/>
      <c r="Z549" s="502">
        <v>20</v>
      </c>
      <c r="AA549" s="496"/>
      <c r="AB549" s="496"/>
      <c r="AC549" s="496"/>
      <c r="AD549" s="496"/>
      <c r="AE549" s="547"/>
      <c r="AF549" s="498" t="s">
        <v>4922</v>
      </c>
      <c r="AG549" s="499">
        <v>0</v>
      </c>
      <c r="AH549" s="499">
        <v>0</v>
      </c>
      <c r="AI549" s="499">
        <f t="shared" si="26"/>
        <v>0</v>
      </c>
      <c r="AJ549" s="324"/>
      <c r="AK549" s="316" t="e">
        <f>VLOOKUP(B549,'[1]BCDG-CG KT'!C$14:BC$962,53,0)</f>
        <v>#N/A</v>
      </c>
      <c r="AL549" s="316"/>
      <c r="AM549" s="315"/>
      <c r="AN549" s="315"/>
      <c r="AO549" s="315"/>
      <c r="AP549" s="315"/>
      <c r="AQ549" s="315"/>
      <c r="AR549" s="315"/>
      <c r="AS549" s="315"/>
      <c r="AT549" s="315"/>
      <c r="AU549" s="315"/>
      <c r="AV549" s="315"/>
      <c r="AW549" s="315"/>
      <c r="AX549" s="315"/>
      <c r="AY549" s="315"/>
      <c r="AZ549" s="315"/>
      <c r="BA549" s="315"/>
      <c r="BB549" s="315"/>
      <c r="BC549" s="315"/>
      <c r="BD549" s="315"/>
    </row>
    <row r="550" spans="1:56" s="638" customFormat="1" ht="126" customHeight="1">
      <c r="A550" s="635">
        <v>543</v>
      </c>
      <c r="B550" s="324" t="s">
        <v>6141</v>
      </c>
      <c r="C550" s="324" t="s">
        <v>5171</v>
      </c>
      <c r="D550" s="499">
        <v>0</v>
      </c>
      <c r="E550" s="324"/>
      <c r="F550" s="324" t="s">
        <v>5172</v>
      </c>
      <c r="G550" s="324"/>
      <c r="H550" s="635"/>
      <c r="I550" s="635" t="s">
        <v>84</v>
      </c>
      <c r="J550" s="635"/>
      <c r="K550" s="635"/>
      <c r="L550" s="499"/>
      <c r="M550" s="499"/>
      <c r="N550" s="499"/>
      <c r="O550" s="499"/>
      <c r="P550" s="499"/>
      <c r="Q550" s="499"/>
      <c r="R550" s="499"/>
      <c r="S550" s="499"/>
      <c r="T550" s="499"/>
      <c r="U550" s="499">
        <f t="shared" si="24"/>
        <v>0</v>
      </c>
      <c r="V550" s="495">
        <f t="shared" si="25"/>
        <v>20</v>
      </c>
      <c r="W550" s="496"/>
      <c r="X550" s="496"/>
      <c r="Y550" s="496"/>
      <c r="Z550" s="502">
        <v>20</v>
      </c>
      <c r="AA550" s="496"/>
      <c r="AB550" s="496"/>
      <c r="AC550" s="496"/>
      <c r="AD550" s="496"/>
      <c r="AE550" s="547"/>
      <c r="AF550" s="498" t="s">
        <v>4922</v>
      </c>
      <c r="AG550" s="499">
        <v>0</v>
      </c>
      <c r="AH550" s="499">
        <v>0</v>
      </c>
      <c r="AI550" s="499">
        <f t="shared" si="26"/>
        <v>0</v>
      </c>
      <c r="AJ550" s="324"/>
      <c r="AK550" s="316" t="e">
        <f>VLOOKUP(B550,'[1]BCDG-CG KT'!C$14:BC$962,53,0)</f>
        <v>#N/A</v>
      </c>
      <c r="AL550" s="316"/>
      <c r="AM550" s="315"/>
      <c r="AN550" s="315"/>
      <c r="AO550" s="315"/>
      <c r="AP550" s="315"/>
      <c r="AQ550" s="315"/>
      <c r="AR550" s="315"/>
      <c r="AS550" s="315"/>
      <c r="AT550" s="315"/>
      <c r="AU550" s="315"/>
      <c r="AV550" s="315"/>
      <c r="AW550" s="315"/>
      <c r="AX550" s="315"/>
      <c r="AY550" s="315"/>
      <c r="AZ550" s="315"/>
      <c r="BA550" s="315"/>
      <c r="BB550" s="315"/>
      <c r="BC550" s="315"/>
      <c r="BD550" s="315"/>
    </row>
    <row r="551" spans="1:56" s="638" customFormat="1" ht="110.25" customHeight="1">
      <c r="A551" s="635">
        <v>544</v>
      </c>
      <c r="B551" s="324" t="s">
        <v>6142</v>
      </c>
      <c r="C551" s="324" t="s">
        <v>5173</v>
      </c>
      <c r="D551" s="499">
        <v>0</v>
      </c>
      <c r="E551" s="324"/>
      <c r="F551" s="324" t="s">
        <v>5174</v>
      </c>
      <c r="G551" s="324"/>
      <c r="H551" s="635"/>
      <c r="I551" s="635" t="s">
        <v>84</v>
      </c>
      <c r="J551" s="635"/>
      <c r="K551" s="635"/>
      <c r="L551" s="499"/>
      <c r="M551" s="499"/>
      <c r="N551" s="499"/>
      <c r="O551" s="499"/>
      <c r="P551" s="499"/>
      <c r="Q551" s="499"/>
      <c r="R551" s="499"/>
      <c r="S551" s="499"/>
      <c r="T551" s="499"/>
      <c r="U551" s="499">
        <f t="shared" si="24"/>
        <v>0</v>
      </c>
      <c r="V551" s="495">
        <f t="shared" si="25"/>
        <v>20</v>
      </c>
      <c r="W551" s="496"/>
      <c r="X551" s="496"/>
      <c r="Y551" s="496"/>
      <c r="Z551" s="502">
        <v>20</v>
      </c>
      <c r="AA551" s="496"/>
      <c r="AB551" s="496"/>
      <c r="AC551" s="496"/>
      <c r="AD551" s="496"/>
      <c r="AE551" s="547"/>
      <c r="AF551" s="498" t="s">
        <v>4922</v>
      </c>
      <c r="AG551" s="499">
        <v>0</v>
      </c>
      <c r="AH551" s="499">
        <v>0</v>
      </c>
      <c r="AI551" s="499">
        <f t="shared" si="26"/>
        <v>0</v>
      </c>
      <c r="AJ551" s="324"/>
      <c r="AK551" s="316" t="e">
        <f>VLOOKUP(B551,'[1]BCDG-CG KT'!C$14:BC$962,53,0)</f>
        <v>#N/A</v>
      </c>
      <c r="AL551" s="316"/>
      <c r="AM551" s="315"/>
      <c r="AN551" s="315"/>
      <c r="AO551" s="315"/>
      <c r="AP551" s="315"/>
      <c r="AQ551" s="315"/>
      <c r="AR551" s="315"/>
      <c r="AS551" s="315"/>
      <c r="AT551" s="315"/>
      <c r="AU551" s="315"/>
      <c r="AV551" s="315"/>
      <c r="AW551" s="315"/>
      <c r="AX551" s="315"/>
      <c r="AY551" s="315"/>
      <c r="AZ551" s="315"/>
      <c r="BA551" s="315"/>
      <c r="BB551" s="315"/>
      <c r="BC551" s="315"/>
      <c r="BD551" s="315"/>
    </row>
    <row r="552" spans="1:56" s="638" customFormat="1" ht="63" customHeight="1">
      <c r="A552" s="635">
        <v>545</v>
      </c>
      <c r="B552" s="324" t="s">
        <v>6143</v>
      </c>
      <c r="C552" s="324" t="s">
        <v>5175</v>
      </c>
      <c r="D552" s="499">
        <v>0</v>
      </c>
      <c r="E552" s="324"/>
      <c r="F552" s="324" t="s">
        <v>5176</v>
      </c>
      <c r="G552" s="324"/>
      <c r="H552" s="635"/>
      <c r="I552" s="635" t="s">
        <v>84</v>
      </c>
      <c r="J552" s="635"/>
      <c r="K552" s="635"/>
      <c r="L552" s="499"/>
      <c r="M552" s="499"/>
      <c r="N552" s="499"/>
      <c r="O552" s="499"/>
      <c r="P552" s="499"/>
      <c r="Q552" s="499"/>
      <c r="R552" s="499"/>
      <c r="S552" s="499"/>
      <c r="T552" s="499"/>
      <c r="U552" s="499">
        <f t="shared" si="24"/>
        <v>0</v>
      </c>
      <c r="V552" s="495">
        <f t="shared" si="25"/>
        <v>300</v>
      </c>
      <c r="W552" s="496"/>
      <c r="X552" s="496"/>
      <c r="Y552" s="496"/>
      <c r="Z552" s="502">
        <v>300</v>
      </c>
      <c r="AA552" s="496"/>
      <c r="AB552" s="496"/>
      <c r="AC552" s="496"/>
      <c r="AD552" s="496"/>
      <c r="AE552" s="547"/>
      <c r="AF552" s="498" t="s">
        <v>4922</v>
      </c>
      <c r="AG552" s="499">
        <v>0</v>
      </c>
      <c r="AH552" s="499">
        <v>0</v>
      </c>
      <c r="AI552" s="499">
        <f t="shared" si="26"/>
        <v>0</v>
      </c>
      <c r="AJ552" s="324"/>
      <c r="AK552" s="316" t="e">
        <f>VLOOKUP(B552,'[1]BCDG-CG KT'!C$14:BC$962,53,0)</f>
        <v>#N/A</v>
      </c>
      <c r="AL552" s="316"/>
      <c r="AM552" s="315"/>
      <c r="AN552" s="315"/>
      <c r="AO552" s="315"/>
      <c r="AP552" s="315"/>
      <c r="AQ552" s="315"/>
      <c r="AR552" s="315"/>
      <c r="AS552" s="315"/>
      <c r="AT552" s="315"/>
      <c r="AU552" s="315"/>
      <c r="AV552" s="315"/>
      <c r="AW552" s="315"/>
      <c r="AX552" s="315"/>
      <c r="AY552" s="315"/>
      <c r="AZ552" s="315"/>
      <c r="BA552" s="315"/>
      <c r="BB552" s="315"/>
      <c r="BC552" s="315"/>
      <c r="BD552" s="315"/>
    </row>
    <row r="553" spans="1:56" s="638" customFormat="1" ht="63" customHeight="1">
      <c r="A553" s="635">
        <v>546</v>
      </c>
      <c r="B553" s="324" t="s">
        <v>6144</v>
      </c>
      <c r="C553" s="324" t="s">
        <v>5177</v>
      </c>
      <c r="D553" s="499">
        <v>0</v>
      </c>
      <c r="E553" s="324"/>
      <c r="F553" s="324" t="s">
        <v>5178</v>
      </c>
      <c r="G553" s="324"/>
      <c r="H553" s="635"/>
      <c r="I553" s="635" t="s">
        <v>84</v>
      </c>
      <c r="J553" s="635"/>
      <c r="K553" s="635"/>
      <c r="L553" s="499"/>
      <c r="M553" s="499"/>
      <c r="N553" s="499"/>
      <c r="O553" s="499"/>
      <c r="P553" s="499"/>
      <c r="Q553" s="499"/>
      <c r="R553" s="499"/>
      <c r="S553" s="499"/>
      <c r="T553" s="499"/>
      <c r="U553" s="499">
        <f t="shared" si="24"/>
        <v>0</v>
      </c>
      <c r="V553" s="495">
        <f t="shared" si="25"/>
        <v>200</v>
      </c>
      <c r="W553" s="496"/>
      <c r="X553" s="496"/>
      <c r="Y553" s="496"/>
      <c r="Z553" s="502">
        <v>200</v>
      </c>
      <c r="AA553" s="496"/>
      <c r="AB553" s="496"/>
      <c r="AC553" s="496"/>
      <c r="AD553" s="496"/>
      <c r="AE553" s="547"/>
      <c r="AF553" s="498" t="s">
        <v>4922</v>
      </c>
      <c r="AG553" s="499">
        <v>0</v>
      </c>
      <c r="AH553" s="499">
        <v>0</v>
      </c>
      <c r="AI553" s="499">
        <f t="shared" si="26"/>
        <v>0</v>
      </c>
      <c r="AJ553" s="324"/>
      <c r="AK553" s="316" t="e">
        <f>VLOOKUP(B553,'[1]BCDG-CG KT'!C$14:BC$962,53,0)</f>
        <v>#N/A</v>
      </c>
      <c r="AL553" s="316"/>
      <c r="AM553" s="315"/>
      <c r="AN553" s="315"/>
      <c r="AO553" s="315"/>
      <c r="AP553" s="315"/>
      <c r="AQ553" s="315"/>
      <c r="AR553" s="315"/>
      <c r="AS553" s="315"/>
      <c r="AT553" s="315"/>
      <c r="AU553" s="315"/>
      <c r="AV553" s="315"/>
      <c r="AW553" s="315"/>
      <c r="AX553" s="315"/>
      <c r="AY553" s="315"/>
      <c r="AZ553" s="315"/>
      <c r="BA553" s="315"/>
      <c r="BB553" s="315"/>
      <c r="BC553" s="315"/>
      <c r="BD553" s="315"/>
    </row>
    <row r="554" spans="1:56" s="638" customFormat="1" ht="141.75" customHeight="1">
      <c r="A554" s="635">
        <v>547</v>
      </c>
      <c r="B554" s="324" t="s">
        <v>6145</v>
      </c>
      <c r="C554" s="324" t="s">
        <v>5179</v>
      </c>
      <c r="D554" s="499">
        <v>0</v>
      </c>
      <c r="E554" s="324"/>
      <c r="F554" s="324" t="s">
        <v>5180</v>
      </c>
      <c r="G554" s="324"/>
      <c r="H554" s="635"/>
      <c r="I554" s="635" t="s">
        <v>84</v>
      </c>
      <c r="J554" s="635"/>
      <c r="K554" s="635"/>
      <c r="L554" s="499"/>
      <c r="M554" s="499"/>
      <c r="N554" s="499"/>
      <c r="O554" s="499"/>
      <c r="P554" s="499"/>
      <c r="Q554" s="499"/>
      <c r="R554" s="499"/>
      <c r="S554" s="499"/>
      <c r="T554" s="499"/>
      <c r="U554" s="499">
        <f t="shared" si="24"/>
        <v>0</v>
      </c>
      <c r="V554" s="495">
        <f t="shared" si="25"/>
        <v>700</v>
      </c>
      <c r="W554" s="496"/>
      <c r="X554" s="496"/>
      <c r="Y554" s="496"/>
      <c r="Z554" s="502">
        <v>700</v>
      </c>
      <c r="AA554" s="496"/>
      <c r="AB554" s="496"/>
      <c r="AC554" s="496"/>
      <c r="AD554" s="496"/>
      <c r="AE554" s="547"/>
      <c r="AF554" s="498" t="s">
        <v>4922</v>
      </c>
      <c r="AG554" s="499">
        <v>0</v>
      </c>
      <c r="AH554" s="499">
        <v>0</v>
      </c>
      <c r="AI554" s="499">
        <f t="shared" si="26"/>
        <v>0</v>
      </c>
      <c r="AJ554" s="324"/>
      <c r="AK554" s="316" t="e">
        <f>VLOOKUP(B554,'[1]BCDG-CG KT'!C$14:BC$962,53,0)</f>
        <v>#N/A</v>
      </c>
      <c r="AL554" s="316"/>
      <c r="AM554" s="315"/>
      <c r="AN554" s="315"/>
      <c r="AO554" s="315"/>
      <c r="AP554" s="315"/>
      <c r="AQ554" s="315"/>
      <c r="AR554" s="315"/>
      <c r="AS554" s="315"/>
      <c r="AT554" s="315"/>
      <c r="AU554" s="315"/>
      <c r="AV554" s="315"/>
      <c r="AW554" s="315"/>
      <c r="AX554" s="315"/>
      <c r="AY554" s="315"/>
      <c r="AZ554" s="315"/>
      <c r="BA554" s="315"/>
      <c r="BB554" s="315"/>
      <c r="BC554" s="315"/>
      <c r="BD554" s="315"/>
    </row>
    <row r="555" spans="1:56" s="638" customFormat="1" ht="157.5" customHeight="1">
      <c r="A555" s="635">
        <v>548</v>
      </c>
      <c r="B555" s="324" t="s">
        <v>6146</v>
      </c>
      <c r="C555" s="324" t="s">
        <v>5181</v>
      </c>
      <c r="D555" s="499">
        <v>0</v>
      </c>
      <c r="E555" s="324"/>
      <c r="F555" s="324" t="s">
        <v>5182</v>
      </c>
      <c r="G555" s="324"/>
      <c r="H555" s="635"/>
      <c r="I555" s="635" t="s">
        <v>84</v>
      </c>
      <c r="J555" s="635"/>
      <c r="K555" s="635"/>
      <c r="L555" s="499"/>
      <c r="M555" s="499"/>
      <c r="N555" s="499"/>
      <c r="O555" s="499"/>
      <c r="P555" s="499"/>
      <c r="Q555" s="499"/>
      <c r="R555" s="499"/>
      <c r="S555" s="499"/>
      <c r="T555" s="499"/>
      <c r="U555" s="499">
        <f t="shared" si="24"/>
        <v>0</v>
      </c>
      <c r="V555" s="495">
        <f t="shared" si="25"/>
        <v>1000</v>
      </c>
      <c r="W555" s="496"/>
      <c r="X555" s="496"/>
      <c r="Y555" s="496"/>
      <c r="Z555" s="502">
        <v>1000</v>
      </c>
      <c r="AA555" s="496"/>
      <c r="AB555" s="496"/>
      <c r="AC555" s="496"/>
      <c r="AD555" s="496"/>
      <c r="AE555" s="547"/>
      <c r="AF555" s="498" t="s">
        <v>4922</v>
      </c>
      <c r="AG555" s="499">
        <v>0</v>
      </c>
      <c r="AH555" s="499">
        <v>0</v>
      </c>
      <c r="AI555" s="499">
        <f t="shared" si="26"/>
        <v>0</v>
      </c>
      <c r="AJ555" s="324"/>
      <c r="AK555" s="316" t="e">
        <f>VLOOKUP(B555,'[1]BCDG-CG KT'!C$14:BC$962,53,0)</f>
        <v>#N/A</v>
      </c>
      <c r="AL555" s="316"/>
      <c r="AM555" s="315"/>
      <c r="AN555" s="315"/>
      <c r="AO555" s="315"/>
      <c r="AP555" s="315"/>
      <c r="AQ555" s="315"/>
      <c r="AR555" s="315"/>
      <c r="AS555" s="315"/>
      <c r="AT555" s="315"/>
      <c r="AU555" s="315"/>
      <c r="AV555" s="315"/>
      <c r="AW555" s="315"/>
      <c r="AX555" s="315"/>
      <c r="AY555" s="315"/>
      <c r="AZ555" s="315"/>
      <c r="BA555" s="315"/>
      <c r="BB555" s="315"/>
      <c r="BC555" s="315"/>
      <c r="BD555" s="315"/>
    </row>
    <row r="556" spans="1:56" s="638" customFormat="1" ht="157.5" customHeight="1">
      <c r="A556" s="635">
        <v>549</v>
      </c>
      <c r="B556" s="324" t="s">
        <v>6147</v>
      </c>
      <c r="C556" s="324" t="s">
        <v>5183</v>
      </c>
      <c r="D556" s="499">
        <v>0</v>
      </c>
      <c r="E556" s="324"/>
      <c r="F556" s="324" t="s">
        <v>5184</v>
      </c>
      <c r="G556" s="324"/>
      <c r="H556" s="635"/>
      <c r="I556" s="635" t="s">
        <v>84</v>
      </c>
      <c r="J556" s="635"/>
      <c r="K556" s="635"/>
      <c r="L556" s="499"/>
      <c r="M556" s="499"/>
      <c r="N556" s="499"/>
      <c r="O556" s="499"/>
      <c r="P556" s="499"/>
      <c r="Q556" s="499"/>
      <c r="R556" s="499"/>
      <c r="S556" s="499"/>
      <c r="T556" s="499"/>
      <c r="U556" s="499">
        <f t="shared" ref="U556:U619" si="27">SUM(S556:T556)</f>
        <v>0</v>
      </c>
      <c r="V556" s="495">
        <f t="shared" ref="V556:V619" si="28">SUM(W556:AE556)</f>
        <v>500</v>
      </c>
      <c r="W556" s="496"/>
      <c r="X556" s="496"/>
      <c r="Y556" s="496"/>
      <c r="Z556" s="502">
        <v>500</v>
      </c>
      <c r="AA556" s="496"/>
      <c r="AB556" s="496"/>
      <c r="AC556" s="496"/>
      <c r="AD556" s="496"/>
      <c r="AE556" s="547"/>
      <c r="AF556" s="498" t="s">
        <v>4922</v>
      </c>
      <c r="AG556" s="499">
        <v>0</v>
      </c>
      <c r="AH556" s="499">
        <v>0</v>
      </c>
      <c r="AI556" s="499">
        <f t="shared" ref="AI556:AI619" si="29">+AH556*V556</f>
        <v>0</v>
      </c>
      <c r="AJ556" s="324"/>
      <c r="AK556" s="316" t="e">
        <f>VLOOKUP(B556,'[1]BCDG-CG KT'!C$14:BC$962,53,0)</f>
        <v>#N/A</v>
      </c>
      <c r="AL556" s="316"/>
      <c r="AM556" s="315"/>
      <c r="AN556" s="315"/>
      <c r="AO556" s="315"/>
      <c r="AP556" s="315"/>
      <c r="AQ556" s="315"/>
      <c r="AR556" s="315"/>
      <c r="AS556" s="315"/>
      <c r="AT556" s="315"/>
      <c r="AU556" s="315"/>
      <c r="AV556" s="315"/>
      <c r="AW556" s="315"/>
      <c r="AX556" s="315"/>
      <c r="AY556" s="315"/>
      <c r="AZ556" s="315"/>
      <c r="BA556" s="315"/>
      <c r="BB556" s="315"/>
      <c r="BC556" s="315"/>
      <c r="BD556" s="315"/>
    </row>
    <row r="557" spans="1:56" s="638" customFormat="1" ht="63" customHeight="1">
      <c r="A557" s="635">
        <v>550</v>
      </c>
      <c r="B557" s="324" t="s">
        <v>6148</v>
      </c>
      <c r="C557" s="324" t="s">
        <v>5185</v>
      </c>
      <c r="D557" s="499">
        <v>0</v>
      </c>
      <c r="E557" s="324"/>
      <c r="F557" s="324" t="s">
        <v>5178</v>
      </c>
      <c r="G557" s="324"/>
      <c r="H557" s="635"/>
      <c r="I557" s="635" t="s">
        <v>84</v>
      </c>
      <c r="J557" s="635"/>
      <c r="K557" s="635"/>
      <c r="L557" s="499"/>
      <c r="M557" s="499"/>
      <c r="N557" s="499"/>
      <c r="O557" s="499"/>
      <c r="P557" s="499"/>
      <c r="Q557" s="499"/>
      <c r="R557" s="499"/>
      <c r="S557" s="499"/>
      <c r="T557" s="499"/>
      <c r="U557" s="499">
        <f t="shared" si="27"/>
        <v>0</v>
      </c>
      <c r="V557" s="495">
        <f t="shared" si="28"/>
        <v>100</v>
      </c>
      <c r="W557" s="496"/>
      <c r="X557" s="496"/>
      <c r="Y557" s="496"/>
      <c r="Z557" s="502">
        <v>100</v>
      </c>
      <c r="AA557" s="496"/>
      <c r="AB557" s="496"/>
      <c r="AC557" s="496"/>
      <c r="AD557" s="496"/>
      <c r="AE557" s="547"/>
      <c r="AF557" s="498" t="s">
        <v>4922</v>
      </c>
      <c r="AG557" s="499">
        <v>0</v>
      </c>
      <c r="AH557" s="499">
        <v>0</v>
      </c>
      <c r="AI557" s="499">
        <f t="shared" si="29"/>
        <v>0</v>
      </c>
      <c r="AJ557" s="324"/>
      <c r="AK557" s="316" t="e">
        <f>VLOOKUP(B557,'[1]BCDG-CG KT'!C$14:BC$962,53,0)</f>
        <v>#N/A</v>
      </c>
      <c r="AL557" s="316"/>
      <c r="AM557" s="315"/>
      <c r="AN557" s="315"/>
      <c r="AO557" s="315"/>
      <c r="AP557" s="315"/>
      <c r="AQ557" s="315"/>
      <c r="AR557" s="315"/>
      <c r="AS557" s="315"/>
      <c r="AT557" s="315"/>
      <c r="AU557" s="315"/>
      <c r="AV557" s="315"/>
      <c r="AW557" s="315"/>
      <c r="AX557" s="315"/>
      <c r="AY557" s="315"/>
      <c r="AZ557" s="315"/>
      <c r="BA557" s="315"/>
      <c r="BB557" s="315"/>
      <c r="BC557" s="315"/>
      <c r="BD557" s="315"/>
    </row>
    <row r="558" spans="1:56" s="638" customFormat="1" ht="157.5" customHeight="1">
      <c r="A558" s="635">
        <v>551</v>
      </c>
      <c r="B558" s="324" t="s">
        <v>6149</v>
      </c>
      <c r="C558" s="324" t="s">
        <v>5186</v>
      </c>
      <c r="D558" s="499">
        <v>0</v>
      </c>
      <c r="E558" s="324"/>
      <c r="F558" s="324" t="s">
        <v>5187</v>
      </c>
      <c r="G558" s="324"/>
      <c r="H558" s="635"/>
      <c r="I558" s="635" t="s">
        <v>84</v>
      </c>
      <c r="J558" s="635"/>
      <c r="K558" s="635"/>
      <c r="L558" s="499"/>
      <c r="M558" s="499"/>
      <c r="N558" s="499"/>
      <c r="O558" s="499"/>
      <c r="P558" s="499"/>
      <c r="Q558" s="499"/>
      <c r="R558" s="499"/>
      <c r="S558" s="499"/>
      <c r="T558" s="499"/>
      <c r="U558" s="499">
        <f t="shared" si="27"/>
        <v>0</v>
      </c>
      <c r="V558" s="495">
        <f t="shared" si="28"/>
        <v>500</v>
      </c>
      <c r="W558" s="496"/>
      <c r="X558" s="496"/>
      <c r="Y558" s="496"/>
      <c r="Z558" s="502">
        <v>500</v>
      </c>
      <c r="AA558" s="496"/>
      <c r="AB558" s="496"/>
      <c r="AC558" s="496"/>
      <c r="AD558" s="496"/>
      <c r="AE558" s="547"/>
      <c r="AF558" s="498" t="s">
        <v>4922</v>
      </c>
      <c r="AG558" s="499">
        <v>0</v>
      </c>
      <c r="AH558" s="499">
        <v>0</v>
      </c>
      <c r="AI558" s="499">
        <f t="shared" si="29"/>
        <v>0</v>
      </c>
      <c r="AJ558" s="324"/>
      <c r="AK558" s="316" t="e">
        <f>VLOOKUP(B558,'[1]BCDG-CG KT'!C$14:BC$962,53,0)</f>
        <v>#N/A</v>
      </c>
      <c r="AL558" s="316"/>
      <c r="AM558" s="315"/>
      <c r="AN558" s="315"/>
      <c r="AO558" s="315"/>
      <c r="AP558" s="315"/>
      <c r="AQ558" s="315"/>
      <c r="AR558" s="315"/>
      <c r="AS558" s="315"/>
      <c r="AT558" s="315"/>
      <c r="AU558" s="315"/>
      <c r="AV558" s="315"/>
      <c r="AW558" s="315"/>
      <c r="AX558" s="315"/>
      <c r="AY558" s="315"/>
      <c r="AZ558" s="315"/>
      <c r="BA558" s="315"/>
      <c r="BB558" s="315"/>
      <c r="BC558" s="315"/>
      <c r="BD558" s="315"/>
    </row>
    <row r="559" spans="1:56" s="638" customFormat="1" ht="157.5" customHeight="1">
      <c r="A559" s="635">
        <v>552</v>
      </c>
      <c r="B559" s="324" t="s">
        <v>6150</v>
      </c>
      <c r="C559" s="324" t="s">
        <v>5188</v>
      </c>
      <c r="D559" s="499">
        <v>0</v>
      </c>
      <c r="E559" s="324"/>
      <c r="F559" s="324" t="s">
        <v>5189</v>
      </c>
      <c r="G559" s="324"/>
      <c r="H559" s="635"/>
      <c r="I559" s="635" t="s">
        <v>84</v>
      </c>
      <c r="J559" s="635"/>
      <c r="K559" s="635"/>
      <c r="L559" s="499"/>
      <c r="M559" s="499"/>
      <c r="N559" s="499"/>
      <c r="O559" s="499"/>
      <c r="P559" s="499"/>
      <c r="Q559" s="499"/>
      <c r="R559" s="499"/>
      <c r="S559" s="499"/>
      <c r="T559" s="499"/>
      <c r="U559" s="499">
        <f t="shared" si="27"/>
        <v>0</v>
      </c>
      <c r="V559" s="495">
        <f t="shared" si="28"/>
        <v>500</v>
      </c>
      <c r="W559" s="496"/>
      <c r="X559" s="496"/>
      <c r="Y559" s="496"/>
      <c r="Z559" s="502">
        <v>500</v>
      </c>
      <c r="AA559" s="496"/>
      <c r="AB559" s="496"/>
      <c r="AC559" s="496"/>
      <c r="AD559" s="496"/>
      <c r="AE559" s="547"/>
      <c r="AF559" s="498" t="s">
        <v>4922</v>
      </c>
      <c r="AG559" s="499">
        <v>0</v>
      </c>
      <c r="AH559" s="499">
        <v>0</v>
      </c>
      <c r="AI559" s="499">
        <f t="shared" si="29"/>
        <v>0</v>
      </c>
      <c r="AJ559" s="324"/>
      <c r="AK559" s="316" t="e">
        <f>VLOOKUP(B559,'[1]BCDG-CG KT'!C$14:BC$962,53,0)</f>
        <v>#N/A</v>
      </c>
      <c r="AL559" s="316"/>
      <c r="AM559" s="315"/>
      <c r="AN559" s="315"/>
      <c r="AO559" s="315"/>
      <c r="AP559" s="315"/>
      <c r="AQ559" s="315"/>
      <c r="AR559" s="315"/>
      <c r="AS559" s="315"/>
      <c r="AT559" s="315"/>
      <c r="AU559" s="315"/>
      <c r="AV559" s="315"/>
      <c r="AW559" s="315"/>
      <c r="AX559" s="315"/>
      <c r="AY559" s="315"/>
      <c r="AZ559" s="315"/>
      <c r="BA559" s="315"/>
      <c r="BB559" s="315"/>
      <c r="BC559" s="315"/>
      <c r="BD559" s="315"/>
    </row>
    <row r="560" spans="1:56" s="638" customFormat="1" ht="126" customHeight="1">
      <c r="A560" s="635">
        <v>553</v>
      </c>
      <c r="B560" s="324" t="s">
        <v>6151</v>
      </c>
      <c r="C560" s="324" t="s">
        <v>5190</v>
      </c>
      <c r="D560" s="499">
        <v>0</v>
      </c>
      <c r="E560" s="324"/>
      <c r="F560" s="324" t="s">
        <v>5191</v>
      </c>
      <c r="G560" s="324"/>
      <c r="H560" s="635"/>
      <c r="I560" s="635" t="s">
        <v>84</v>
      </c>
      <c r="J560" s="635"/>
      <c r="K560" s="635"/>
      <c r="L560" s="499"/>
      <c r="M560" s="499"/>
      <c r="N560" s="499"/>
      <c r="O560" s="499"/>
      <c r="P560" s="499"/>
      <c r="Q560" s="499"/>
      <c r="R560" s="499"/>
      <c r="S560" s="499"/>
      <c r="T560" s="499"/>
      <c r="U560" s="499">
        <f t="shared" si="27"/>
        <v>0</v>
      </c>
      <c r="V560" s="495">
        <f t="shared" si="28"/>
        <v>200</v>
      </c>
      <c r="W560" s="496"/>
      <c r="X560" s="496"/>
      <c r="Y560" s="496"/>
      <c r="Z560" s="502">
        <v>200</v>
      </c>
      <c r="AA560" s="496"/>
      <c r="AB560" s="496"/>
      <c r="AC560" s="496"/>
      <c r="AD560" s="496"/>
      <c r="AE560" s="547"/>
      <c r="AF560" s="498" t="s">
        <v>4922</v>
      </c>
      <c r="AG560" s="499">
        <v>0</v>
      </c>
      <c r="AH560" s="499">
        <v>0</v>
      </c>
      <c r="AI560" s="499">
        <f t="shared" si="29"/>
        <v>0</v>
      </c>
      <c r="AJ560" s="324"/>
      <c r="AK560" s="316" t="e">
        <f>VLOOKUP(B560,'[1]BCDG-CG KT'!C$14:BC$962,53,0)</f>
        <v>#N/A</v>
      </c>
      <c r="AL560" s="316"/>
      <c r="AM560" s="315"/>
      <c r="AN560" s="315"/>
      <c r="AO560" s="315"/>
      <c r="AP560" s="315"/>
      <c r="AQ560" s="315"/>
      <c r="AR560" s="315"/>
      <c r="AS560" s="315"/>
      <c r="AT560" s="315"/>
      <c r="AU560" s="315"/>
      <c r="AV560" s="315"/>
      <c r="AW560" s="315"/>
      <c r="AX560" s="315"/>
      <c r="AY560" s="315"/>
      <c r="AZ560" s="315"/>
      <c r="BA560" s="315"/>
      <c r="BB560" s="315"/>
      <c r="BC560" s="315"/>
      <c r="BD560" s="315"/>
    </row>
    <row r="561" spans="1:56" s="638" customFormat="1" ht="126" customHeight="1">
      <c r="A561" s="635">
        <v>554</v>
      </c>
      <c r="B561" s="324" t="s">
        <v>6152</v>
      </c>
      <c r="C561" s="324" t="s">
        <v>5192</v>
      </c>
      <c r="D561" s="499">
        <v>0</v>
      </c>
      <c r="E561" s="324"/>
      <c r="F561" s="324" t="s">
        <v>5193</v>
      </c>
      <c r="G561" s="324"/>
      <c r="H561" s="635"/>
      <c r="I561" s="635" t="s">
        <v>84</v>
      </c>
      <c r="J561" s="635"/>
      <c r="K561" s="635"/>
      <c r="L561" s="499"/>
      <c r="M561" s="499"/>
      <c r="N561" s="499"/>
      <c r="O561" s="499"/>
      <c r="P561" s="499"/>
      <c r="Q561" s="499"/>
      <c r="R561" s="499"/>
      <c r="S561" s="499"/>
      <c r="T561" s="499"/>
      <c r="U561" s="499">
        <f t="shared" si="27"/>
        <v>0</v>
      </c>
      <c r="V561" s="495">
        <f t="shared" si="28"/>
        <v>200</v>
      </c>
      <c r="W561" s="496"/>
      <c r="X561" s="496"/>
      <c r="Y561" s="496"/>
      <c r="Z561" s="502">
        <v>200</v>
      </c>
      <c r="AA561" s="496"/>
      <c r="AB561" s="496"/>
      <c r="AC561" s="496"/>
      <c r="AD561" s="496"/>
      <c r="AE561" s="547"/>
      <c r="AF561" s="498" t="s">
        <v>4922</v>
      </c>
      <c r="AG561" s="499">
        <v>0</v>
      </c>
      <c r="AH561" s="499">
        <v>0</v>
      </c>
      <c r="AI561" s="499">
        <f t="shared" si="29"/>
        <v>0</v>
      </c>
      <c r="AJ561" s="324"/>
      <c r="AK561" s="316" t="e">
        <f>VLOOKUP(B561,'[1]BCDG-CG KT'!C$14:BC$962,53,0)</f>
        <v>#N/A</v>
      </c>
      <c r="AL561" s="316"/>
      <c r="AM561" s="315"/>
      <c r="AN561" s="315"/>
      <c r="AO561" s="315"/>
      <c r="AP561" s="315"/>
      <c r="AQ561" s="315"/>
      <c r="AR561" s="315"/>
      <c r="AS561" s="315"/>
      <c r="AT561" s="315"/>
      <c r="AU561" s="315"/>
      <c r="AV561" s="315"/>
      <c r="AW561" s="315"/>
      <c r="AX561" s="315"/>
      <c r="AY561" s="315"/>
      <c r="AZ561" s="315"/>
      <c r="BA561" s="315"/>
      <c r="BB561" s="315"/>
      <c r="BC561" s="315"/>
      <c r="BD561" s="315"/>
    </row>
    <row r="562" spans="1:56" s="638" customFormat="1" ht="236.25" customHeight="1">
      <c r="A562" s="635">
        <v>555</v>
      </c>
      <c r="B562" s="324" t="s">
        <v>6153</v>
      </c>
      <c r="C562" s="324" t="s">
        <v>5194</v>
      </c>
      <c r="D562" s="499">
        <v>0</v>
      </c>
      <c r="E562" s="324"/>
      <c r="F562" s="324" t="s">
        <v>5195</v>
      </c>
      <c r="G562" s="324"/>
      <c r="H562" s="635"/>
      <c r="I562" s="635" t="s">
        <v>1115</v>
      </c>
      <c r="J562" s="635"/>
      <c r="K562" s="635"/>
      <c r="L562" s="499"/>
      <c r="M562" s="499"/>
      <c r="N562" s="499"/>
      <c r="O562" s="499"/>
      <c r="P562" s="499"/>
      <c r="Q562" s="499"/>
      <c r="R562" s="499"/>
      <c r="S562" s="499"/>
      <c r="T562" s="499"/>
      <c r="U562" s="499">
        <f t="shared" si="27"/>
        <v>0</v>
      </c>
      <c r="V562" s="495">
        <f t="shared" si="28"/>
        <v>20</v>
      </c>
      <c r="W562" s="496"/>
      <c r="X562" s="496"/>
      <c r="Y562" s="496"/>
      <c r="Z562" s="502">
        <v>20</v>
      </c>
      <c r="AA562" s="496"/>
      <c r="AB562" s="496"/>
      <c r="AC562" s="496"/>
      <c r="AD562" s="496"/>
      <c r="AE562" s="547"/>
      <c r="AF562" s="498" t="s">
        <v>4922</v>
      </c>
      <c r="AG562" s="499">
        <v>0</v>
      </c>
      <c r="AH562" s="499">
        <v>0</v>
      </c>
      <c r="AI562" s="499">
        <f t="shared" si="29"/>
        <v>0</v>
      </c>
      <c r="AJ562" s="324"/>
      <c r="AK562" s="316" t="e">
        <f>VLOOKUP(B562,'[1]BCDG-CG KT'!C$14:BC$962,53,0)</f>
        <v>#N/A</v>
      </c>
      <c r="AL562" s="316"/>
      <c r="AM562" s="315"/>
      <c r="AN562" s="315"/>
      <c r="AO562" s="315"/>
      <c r="AP562" s="315"/>
      <c r="AQ562" s="315"/>
      <c r="AR562" s="315"/>
      <c r="AS562" s="315"/>
      <c r="AT562" s="315"/>
      <c r="AU562" s="315"/>
      <c r="AV562" s="315"/>
      <c r="AW562" s="315"/>
      <c r="AX562" s="315"/>
      <c r="AY562" s="315"/>
      <c r="AZ562" s="315"/>
      <c r="BA562" s="315"/>
      <c r="BB562" s="315"/>
      <c r="BC562" s="315"/>
      <c r="BD562" s="315"/>
    </row>
    <row r="563" spans="1:56" s="638" customFormat="1" ht="236.25" customHeight="1">
      <c r="A563" s="635">
        <v>556</v>
      </c>
      <c r="B563" s="324" t="s">
        <v>6154</v>
      </c>
      <c r="C563" s="324" t="s">
        <v>5196</v>
      </c>
      <c r="D563" s="499">
        <v>0</v>
      </c>
      <c r="E563" s="324"/>
      <c r="F563" s="324" t="s">
        <v>5197</v>
      </c>
      <c r="G563" s="324"/>
      <c r="H563" s="635"/>
      <c r="I563" s="635" t="s">
        <v>1115</v>
      </c>
      <c r="J563" s="635"/>
      <c r="K563" s="635"/>
      <c r="L563" s="499"/>
      <c r="M563" s="499"/>
      <c r="N563" s="499"/>
      <c r="O563" s="499"/>
      <c r="P563" s="499"/>
      <c r="Q563" s="499"/>
      <c r="R563" s="499"/>
      <c r="S563" s="499"/>
      <c r="T563" s="499"/>
      <c r="U563" s="499">
        <f t="shared" si="27"/>
        <v>0</v>
      </c>
      <c r="V563" s="495">
        <f t="shared" si="28"/>
        <v>20</v>
      </c>
      <c r="W563" s="496"/>
      <c r="X563" s="496"/>
      <c r="Y563" s="496"/>
      <c r="Z563" s="502">
        <v>20</v>
      </c>
      <c r="AA563" s="496"/>
      <c r="AB563" s="496"/>
      <c r="AC563" s="496"/>
      <c r="AD563" s="496"/>
      <c r="AE563" s="547"/>
      <c r="AF563" s="498" t="s">
        <v>4922</v>
      </c>
      <c r="AG563" s="499">
        <v>0</v>
      </c>
      <c r="AH563" s="499">
        <v>0</v>
      </c>
      <c r="AI563" s="499">
        <f t="shared" si="29"/>
        <v>0</v>
      </c>
      <c r="AJ563" s="324"/>
      <c r="AK563" s="316" t="e">
        <f>VLOOKUP(B563,'[1]BCDG-CG KT'!C$14:BC$962,53,0)</f>
        <v>#N/A</v>
      </c>
      <c r="AL563" s="316"/>
      <c r="AM563" s="315"/>
      <c r="AN563" s="315"/>
      <c r="AO563" s="315"/>
      <c r="AP563" s="315"/>
      <c r="AQ563" s="315"/>
      <c r="AR563" s="315"/>
      <c r="AS563" s="315"/>
      <c r="AT563" s="315"/>
      <c r="AU563" s="315"/>
      <c r="AV563" s="315"/>
      <c r="AW563" s="315"/>
      <c r="AX563" s="315"/>
      <c r="AY563" s="315"/>
      <c r="AZ563" s="315"/>
      <c r="BA563" s="315"/>
      <c r="BB563" s="315"/>
      <c r="BC563" s="315"/>
      <c r="BD563" s="315"/>
    </row>
    <row r="564" spans="1:56" s="638" customFormat="1" ht="204.75" customHeight="1">
      <c r="A564" s="635">
        <v>557</v>
      </c>
      <c r="B564" s="324" t="s">
        <v>6155</v>
      </c>
      <c r="C564" s="324" t="s">
        <v>5198</v>
      </c>
      <c r="D564" s="499">
        <v>0</v>
      </c>
      <c r="E564" s="324"/>
      <c r="F564" s="324" t="s">
        <v>5199</v>
      </c>
      <c r="G564" s="324"/>
      <c r="H564" s="635"/>
      <c r="I564" s="635" t="s">
        <v>84</v>
      </c>
      <c r="J564" s="635"/>
      <c r="K564" s="635"/>
      <c r="L564" s="499"/>
      <c r="M564" s="499"/>
      <c r="N564" s="499"/>
      <c r="O564" s="499"/>
      <c r="P564" s="499"/>
      <c r="Q564" s="499"/>
      <c r="R564" s="499"/>
      <c r="S564" s="499"/>
      <c r="T564" s="499"/>
      <c r="U564" s="499">
        <f t="shared" si="27"/>
        <v>0</v>
      </c>
      <c r="V564" s="495">
        <f t="shared" si="28"/>
        <v>50</v>
      </c>
      <c r="W564" s="496"/>
      <c r="X564" s="496"/>
      <c r="Y564" s="496"/>
      <c r="Z564" s="502">
        <v>50</v>
      </c>
      <c r="AA564" s="496"/>
      <c r="AB564" s="496"/>
      <c r="AC564" s="496"/>
      <c r="AD564" s="496"/>
      <c r="AE564" s="547"/>
      <c r="AF564" s="498" t="s">
        <v>4922</v>
      </c>
      <c r="AG564" s="499">
        <v>0</v>
      </c>
      <c r="AH564" s="499">
        <v>0</v>
      </c>
      <c r="AI564" s="499">
        <f t="shared" si="29"/>
        <v>0</v>
      </c>
      <c r="AJ564" s="324"/>
      <c r="AK564" s="316" t="e">
        <f>VLOOKUP(B564,'[1]BCDG-CG KT'!C$14:BC$962,53,0)</f>
        <v>#N/A</v>
      </c>
      <c r="AL564" s="316"/>
      <c r="AM564" s="315"/>
      <c r="AN564" s="315"/>
      <c r="AO564" s="315"/>
      <c r="AP564" s="315"/>
      <c r="AQ564" s="315"/>
      <c r="AR564" s="315"/>
      <c r="AS564" s="315"/>
      <c r="AT564" s="315"/>
      <c r="AU564" s="315"/>
      <c r="AV564" s="315"/>
      <c r="AW564" s="315"/>
      <c r="AX564" s="315"/>
      <c r="AY564" s="315"/>
      <c r="AZ564" s="315"/>
      <c r="BA564" s="315"/>
      <c r="BB564" s="315"/>
      <c r="BC564" s="315"/>
      <c r="BD564" s="315"/>
    </row>
    <row r="565" spans="1:56" s="638" customFormat="1" ht="204.75" customHeight="1">
      <c r="A565" s="635">
        <v>558</v>
      </c>
      <c r="B565" s="324" t="s">
        <v>6156</v>
      </c>
      <c r="C565" s="324" t="s">
        <v>5200</v>
      </c>
      <c r="D565" s="499">
        <v>0</v>
      </c>
      <c r="E565" s="324"/>
      <c r="F565" s="324" t="s">
        <v>5201</v>
      </c>
      <c r="G565" s="324"/>
      <c r="H565" s="635"/>
      <c r="I565" s="635" t="s">
        <v>84</v>
      </c>
      <c r="J565" s="635"/>
      <c r="K565" s="635"/>
      <c r="L565" s="499"/>
      <c r="M565" s="499"/>
      <c r="N565" s="499"/>
      <c r="O565" s="499"/>
      <c r="P565" s="499"/>
      <c r="Q565" s="499"/>
      <c r="R565" s="499"/>
      <c r="S565" s="499"/>
      <c r="T565" s="499"/>
      <c r="U565" s="499">
        <f t="shared" si="27"/>
        <v>0</v>
      </c>
      <c r="V565" s="495">
        <f t="shared" si="28"/>
        <v>30</v>
      </c>
      <c r="W565" s="496"/>
      <c r="X565" s="496"/>
      <c r="Y565" s="496"/>
      <c r="Z565" s="502">
        <v>30</v>
      </c>
      <c r="AA565" s="496"/>
      <c r="AB565" s="496"/>
      <c r="AC565" s="496"/>
      <c r="AD565" s="496"/>
      <c r="AE565" s="547"/>
      <c r="AF565" s="498" t="s">
        <v>4922</v>
      </c>
      <c r="AG565" s="499">
        <v>0</v>
      </c>
      <c r="AH565" s="499">
        <v>0</v>
      </c>
      <c r="AI565" s="499">
        <f t="shared" si="29"/>
        <v>0</v>
      </c>
      <c r="AJ565" s="324"/>
      <c r="AK565" s="316" t="e">
        <f>VLOOKUP(B565,'[1]BCDG-CG KT'!C$14:BC$962,53,0)</f>
        <v>#N/A</v>
      </c>
      <c r="AL565" s="316"/>
      <c r="AM565" s="315"/>
      <c r="AN565" s="315"/>
      <c r="AO565" s="315"/>
      <c r="AP565" s="315"/>
      <c r="AQ565" s="315"/>
      <c r="AR565" s="315"/>
      <c r="AS565" s="315"/>
      <c r="AT565" s="315"/>
      <c r="AU565" s="315"/>
      <c r="AV565" s="315"/>
      <c r="AW565" s="315"/>
      <c r="AX565" s="315"/>
      <c r="AY565" s="315"/>
      <c r="AZ565" s="315"/>
      <c r="BA565" s="315"/>
      <c r="BB565" s="315"/>
      <c r="BC565" s="315"/>
      <c r="BD565" s="315"/>
    </row>
    <row r="566" spans="1:56" s="638" customFormat="1" ht="173.25" customHeight="1">
      <c r="A566" s="635">
        <v>559</v>
      </c>
      <c r="B566" s="324" t="s">
        <v>6157</v>
      </c>
      <c r="C566" s="324" t="s">
        <v>5202</v>
      </c>
      <c r="D566" s="499">
        <v>0</v>
      </c>
      <c r="E566" s="324"/>
      <c r="F566" s="324" t="s">
        <v>5203</v>
      </c>
      <c r="G566" s="324"/>
      <c r="H566" s="635"/>
      <c r="I566" s="635" t="s">
        <v>84</v>
      </c>
      <c r="J566" s="635"/>
      <c r="K566" s="635"/>
      <c r="L566" s="499"/>
      <c r="M566" s="499"/>
      <c r="N566" s="499"/>
      <c r="O566" s="499"/>
      <c r="P566" s="499"/>
      <c r="Q566" s="499"/>
      <c r="R566" s="499"/>
      <c r="S566" s="499"/>
      <c r="T566" s="499"/>
      <c r="U566" s="499">
        <f t="shared" si="27"/>
        <v>0</v>
      </c>
      <c r="V566" s="495">
        <f t="shared" si="28"/>
        <v>50</v>
      </c>
      <c r="W566" s="496"/>
      <c r="X566" s="496"/>
      <c r="Y566" s="496"/>
      <c r="Z566" s="502">
        <v>50</v>
      </c>
      <c r="AA566" s="496"/>
      <c r="AB566" s="496"/>
      <c r="AC566" s="496"/>
      <c r="AD566" s="496"/>
      <c r="AE566" s="547"/>
      <c r="AF566" s="498" t="s">
        <v>4922</v>
      </c>
      <c r="AG566" s="499">
        <v>0</v>
      </c>
      <c r="AH566" s="499">
        <v>0</v>
      </c>
      <c r="AI566" s="499">
        <f t="shared" si="29"/>
        <v>0</v>
      </c>
      <c r="AJ566" s="324"/>
      <c r="AK566" s="316" t="e">
        <f>VLOOKUP(B566,'[1]BCDG-CG KT'!C$14:BC$962,53,0)</f>
        <v>#N/A</v>
      </c>
      <c r="AL566" s="316"/>
      <c r="AM566" s="315"/>
      <c r="AN566" s="315"/>
      <c r="AO566" s="315"/>
      <c r="AP566" s="315"/>
      <c r="AQ566" s="315"/>
      <c r="AR566" s="315"/>
      <c r="AS566" s="315"/>
      <c r="AT566" s="315"/>
      <c r="AU566" s="315"/>
      <c r="AV566" s="315"/>
      <c r="AW566" s="315"/>
      <c r="AX566" s="315"/>
      <c r="AY566" s="315"/>
      <c r="AZ566" s="315"/>
      <c r="BA566" s="315"/>
      <c r="BB566" s="315"/>
      <c r="BC566" s="315"/>
      <c r="BD566" s="315"/>
    </row>
    <row r="567" spans="1:56" s="638" customFormat="1" ht="141.75" customHeight="1">
      <c r="A567" s="635">
        <v>560</v>
      </c>
      <c r="B567" s="324" t="s">
        <v>6158</v>
      </c>
      <c r="C567" s="324" t="s">
        <v>5204</v>
      </c>
      <c r="D567" s="499">
        <v>0</v>
      </c>
      <c r="E567" s="324"/>
      <c r="F567" s="324" t="s">
        <v>5205</v>
      </c>
      <c r="G567" s="324"/>
      <c r="H567" s="635"/>
      <c r="I567" s="635" t="s">
        <v>84</v>
      </c>
      <c r="J567" s="635"/>
      <c r="K567" s="635"/>
      <c r="L567" s="499"/>
      <c r="M567" s="499"/>
      <c r="N567" s="499"/>
      <c r="O567" s="499"/>
      <c r="P567" s="499"/>
      <c r="Q567" s="499"/>
      <c r="R567" s="499"/>
      <c r="S567" s="499"/>
      <c r="T567" s="499"/>
      <c r="U567" s="499">
        <f t="shared" si="27"/>
        <v>0</v>
      </c>
      <c r="V567" s="495">
        <f t="shared" si="28"/>
        <v>50</v>
      </c>
      <c r="W567" s="496"/>
      <c r="X567" s="496"/>
      <c r="Y567" s="496"/>
      <c r="Z567" s="502">
        <v>50</v>
      </c>
      <c r="AA567" s="496"/>
      <c r="AB567" s="496"/>
      <c r="AC567" s="496"/>
      <c r="AD567" s="496"/>
      <c r="AE567" s="547"/>
      <c r="AF567" s="498" t="s">
        <v>4922</v>
      </c>
      <c r="AG567" s="499">
        <v>0</v>
      </c>
      <c r="AH567" s="499">
        <v>0</v>
      </c>
      <c r="AI567" s="499">
        <f t="shared" si="29"/>
        <v>0</v>
      </c>
      <c r="AJ567" s="324"/>
      <c r="AK567" s="316" t="e">
        <f>VLOOKUP(B567,'[1]BCDG-CG KT'!C$14:BC$962,53,0)</f>
        <v>#N/A</v>
      </c>
      <c r="AL567" s="316"/>
      <c r="AM567" s="315"/>
      <c r="AN567" s="315"/>
      <c r="AO567" s="315"/>
      <c r="AP567" s="315"/>
      <c r="AQ567" s="315"/>
      <c r="AR567" s="315"/>
      <c r="AS567" s="315"/>
      <c r="AT567" s="315"/>
      <c r="AU567" s="315"/>
      <c r="AV567" s="315"/>
      <c r="AW567" s="315"/>
      <c r="AX567" s="315"/>
      <c r="AY567" s="315"/>
      <c r="AZ567" s="315"/>
      <c r="BA567" s="315"/>
      <c r="BB567" s="315"/>
      <c r="BC567" s="315"/>
      <c r="BD567" s="315"/>
    </row>
    <row r="568" spans="1:56" s="638" customFormat="1" ht="189" customHeight="1">
      <c r="A568" s="635">
        <v>561</v>
      </c>
      <c r="B568" s="324" t="s">
        <v>6159</v>
      </c>
      <c r="C568" s="324" t="s">
        <v>5206</v>
      </c>
      <c r="D568" s="499">
        <v>0</v>
      </c>
      <c r="E568" s="324"/>
      <c r="F568" s="324" t="s">
        <v>5207</v>
      </c>
      <c r="G568" s="324"/>
      <c r="H568" s="635"/>
      <c r="I568" s="635" t="s">
        <v>84</v>
      </c>
      <c r="J568" s="635"/>
      <c r="K568" s="635"/>
      <c r="L568" s="499"/>
      <c r="M568" s="499"/>
      <c r="N568" s="499"/>
      <c r="O568" s="499"/>
      <c r="P568" s="499"/>
      <c r="Q568" s="499"/>
      <c r="R568" s="499"/>
      <c r="S568" s="499"/>
      <c r="T568" s="499"/>
      <c r="U568" s="499">
        <f t="shared" si="27"/>
        <v>0</v>
      </c>
      <c r="V568" s="495">
        <f t="shared" si="28"/>
        <v>30</v>
      </c>
      <c r="W568" s="496"/>
      <c r="X568" s="496"/>
      <c r="Y568" s="496"/>
      <c r="Z568" s="502">
        <v>30</v>
      </c>
      <c r="AA568" s="496"/>
      <c r="AB568" s="496"/>
      <c r="AC568" s="496"/>
      <c r="AD568" s="496"/>
      <c r="AE568" s="547"/>
      <c r="AF568" s="498" t="s">
        <v>4922</v>
      </c>
      <c r="AG568" s="499">
        <v>0</v>
      </c>
      <c r="AH568" s="499">
        <v>0</v>
      </c>
      <c r="AI568" s="499">
        <f t="shared" si="29"/>
        <v>0</v>
      </c>
      <c r="AJ568" s="324"/>
      <c r="AK568" s="316" t="e">
        <f>VLOOKUP(B568,'[1]BCDG-CG KT'!C$14:BC$962,53,0)</f>
        <v>#N/A</v>
      </c>
      <c r="AL568" s="316"/>
      <c r="AM568" s="315"/>
      <c r="AN568" s="315"/>
      <c r="AO568" s="315"/>
      <c r="AP568" s="315"/>
      <c r="AQ568" s="315"/>
      <c r="AR568" s="315"/>
      <c r="AS568" s="315"/>
      <c r="AT568" s="315"/>
      <c r="AU568" s="315"/>
      <c r="AV568" s="315"/>
      <c r="AW568" s="315"/>
      <c r="AX568" s="315"/>
      <c r="AY568" s="315"/>
      <c r="AZ568" s="315"/>
      <c r="BA568" s="315"/>
      <c r="BB568" s="315"/>
      <c r="BC568" s="315"/>
      <c r="BD568" s="315"/>
    </row>
    <row r="569" spans="1:56" s="638" customFormat="1" ht="189" customHeight="1">
      <c r="A569" s="635">
        <v>562</v>
      </c>
      <c r="B569" s="324" t="s">
        <v>6160</v>
      </c>
      <c r="C569" s="324" t="s">
        <v>5208</v>
      </c>
      <c r="D569" s="499">
        <v>0</v>
      </c>
      <c r="E569" s="324"/>
      <c r="F569" s="324" t="s">
        <v>5209</v>
      </c>
      <c r="G569" s="324"/>
      <c r="H569" s="635"/>
      <c r="I569" s="635" t="s">
        <v>84</v>
      </c>
      <c r="J569" s="635"/>
      <c r="K569" s="635"/>
      <c r="L569" s="499"/>
      <c r="M569" s="499"/>
      <c r="N569" s="499"/>
      <c r="O569" s="499"/>
      <c r="P569" s="499"/>
      <c r="Q569" s="499"/>
      <c r="R569" s="499"/>
      <c r="S569" s="499"/>
      <c r="T569" s="499"/>
      <c r="U569" s="499">
        <f t="shared" si="27"/>
        <v>0</v>
      </c>
      <c r="V569" s="495">
        <f t="shared" si="28"/>
        <v>20</v>
      </c>
      <c r="W569" s="496"/>
      <c r="X569" s="496"/>
      <c r="Y569" s="496"/>
      <c r="Z569" s="502">
        <v>20</v>
      </c>
      <c r="AA569" s="496"/>
      <c r="AB569" s="496"/>
      <c r="AC569" s="496"/>
      <c r="AD569" s="496"/>
      <c r="AE569" s="547"/>
      <c r="AF569" s="498" t="s">
        <v>4922</v>
      </c>
      <c r="AG569" s="499">
        <v>0</v>
      </c>
      <c r="AH569" s="499">
        <v>0</v>
      </c>
      <c r="AI569" s="499">
        <f t="shared" si="29"/>
        <v>0</v>
      </c>
      <c r="AJ569" s="324"/>
      <c r="AK569" s="316" t="e">
        <f>VLOOKUP(B569,'[1]BCDG-CG KT'!C$14:BC$962,53,0)</f>
        <v>#N/A</v>
      </c>
      <c r="AL569" s="316"/>
      <c r="AM569" s="315"/>
      <c r="AN569" s="315"/>
      <c r="AO569" s="315"/>
      <c r="AP569" s="315"/>
      <c r="AQ569" s="315"/>
      <c r="AR569" s="315"/>
      <c r="AS569" s="315"/>
      <c r="AT569" s="315"/>
      <c r="AU569" s="315"/>
      <c r="AV569" s="315"/>
      <c r="AW569" s="315"/>
      <c r="AX569" s="315"/>
      <c r="AY569" s="315"/>
      <c r="AZ569" s="315"/>
      <c r="BA569" s="315"/>
      <c r="BB569" s="315"/>
      <c r="BC569" s="315"/>
      <c r="BD569" s="315"/>
    </row>
    <row r="570" spans="1:56" s="638" customFormat="1" ht="141.75" customHeight="1">
      <c r="A570" s="635">
        <v>563</v>
      </c>
      <c r="B570" s="324" t="s">
        <v>6161</v>
      </c>
      <c r="C570" s="324" t="s">
        <v>5210</v>
      </c>
      <c r="D570" s="499">
        <v>0</v>
      </c>
      <c r="E570" s="324"/>
      <c r="F570" s="324" t="s">
        <v>5211</v>
      </c>
      <c r="G570" s="324"/>
      <c r="H570" s="635"/>
      <c r="I570" s="635" t="s">
        <v>84</v>
      </c>
      <c r="J570" s="635"/>
      <c r="K570" s="635"/>
      <c r="L570" s="499"/>
      <c r="M570" s="499"/>
      <c r="N570" s="499"/>
      <c r="O570" s="499"/>
      <c r="P570" s="499"/>
      <c r="Q570" s="499"/>
      <c r="R570" s="499"/>
      <c r="S570" s="499"/>
      <c r="T570" s="499"/>
      <c r="U570" s="499">
        <f t="shared" si="27"/>
        <v>0</v>
      </c>
      <c r="V570" s="495">
        <f t="shared" si="28"/>
        <v>30</v>
      </c>
      <c r="W570" s="496"/>
      <c r="X570" s="496"/>
      <c r="Y570" s="496"/>
      <c r="Z570" s="502">
        <v>30</v>
      </c>
      <c r="AA570" s="496"/>
      <c r="AB570" s="496"/>
      <c r="AC570" s="496"/>
      <c r="AD570" s="496"/>
      <c r="AE570" s="547"/>
      <c r="AF570" s="498" t="s">
        <v>4922</v>
      </c>
      <c r="AG570" s="499">
        <v>0</v>
      </c>
      <c r="AH570" s="499">
        <v>0</v>
      </c>
      <c r="AI570" s="499">
        <f t="shared" si="29"/>
        <v>0</v>
      </c>
      <c r="AJ570" s="324"/>
      <c r="AK570" s="316" t="e">
        <f>VLOOKUP(B570,'[1]BCDG-CG KT'!C$14:BC$962,53,0)</f>
        <v>#N/A</v>
      </c>
      <c r="AL570" s="316"/>
      <c r="AM570" s="315"/>
      <c r="AN570" s="315"/>
      <c r="AO570" s="315"/>
      <c r="AP570" s="315"/>
      <c r="AQ570" s="315"/>
      <c r="AR570" s="315"/>
      <c r="AS570" s="315"/>
      <c r="AT570" s="315"/>
      <c r="AU570" s="315"/>
      <c r="AV570" s="315"/>
      <c r="AW570" s="315"/>
      <c r="AX570" s="315"/>
      <c r="AY570" s="315"/>
      <c r="AZ570" s="315"/>
      <c r="BA570" s="315"/>
      <c r="BB570" s="315"/>
      <c r="BC570" s="315"/>
      <c r="BD570" s="315"/>
    </row>
    <row r="571" spans="1:56" s="638" customFormat="1" ht="141.75" customHeight="1">
      <c r="A571" s="635">
        <v>564</v>
      </c>
      <c r="B571" s="324" t="s">
        <v>6162</v>
      </c>
      <c r="C571" s="324" t="s">
        <v>5212</v>
      </c>
      <c r="D571" s="499">
        <v>0</v>
      </c>
      <c r="E571" s="324"/>
      <c r="F571" s="324" t="s">
        <v>5213</v>
      </c>
      <c r="G571" s="324"/>
      <c r="H571" s="635"/>
      <c r="I571" s="635" t="s">
        <v>84</v>
      </c>
      <c r="J571" s="635"/>
      <c r="K571" s="635"/>
      <c r="L571" s="499"/>
      <c r="M571" s="499"/>
      <c r="N571" s="499"/>
      <c r="O571" s="499"/>
      <c r="P571" s="499"/>
      <c r="Q571" s="499"/>
      <c r="R571" s="499"/>
      <c r="S571" s="499"/>
      <c r="T571" s="499"/>
      <c r="U571" s="499">
        <f t="shared" si="27"/>
        <v>0</v>
      </c>
      <c r="V571" s="495">
        <f t="shared" si="28"/>
        <v>20</v>
      </c>
      <c r="W571" s="496"/>
      <c r="X571" s="496"/>
      <c r="Y571" s="496"/>
      <c r="Z571" s="502">
        <v>20</v>
      </c>
      <c r="AA571" s="496"/>
      <c r="AB571" s="496"/>
      <c r="AC571" s="496"/>
      <c r="AD571" s="496"/>
      <c r="AE571" s="547"/>
      <c r="AF571" s="498" t="s">
        <v>4922</v>
      </c>
      <c r="AG571" s="499">
        <v>0</v>
      </c>
      <c r="AH571" s="499">
        <v>0</v>
      </c>
      <c r="AI571" s="499">
        <f t="shared" si="29"/>
        <v>0</v>
      </c>
      <c r="AJ571" s="324"/>
      <c r="AK571" s="316" t="e">
        <f>VLOOKUP(B571,'[1]BCDG-CG KT'!C$14:BC$962,53,0)</f>
        <v>#N/A</v>
      </c>
      <c r="AL571" s="316"/>
      <c r="AM571" s="315"/>
      <c r="AN571" s="315"/>
      <c r="AO571" s="315"/>
      <c r="AP571" s="315"/>
      <c r="AQ571" s="315"/>
      <c r="AR571" s="315"/>
      <c r="AS571" s="315"/>
      <c r="AT571" s="315"/>
      <c r="AU571" s="315"/>
      <c r="AV571" s="315"/>
      <c r="AW571" s="315"/>
      <c r="AX571" s="315"/>
      <c r="AY571" s="315"/>
      <c r="AZ571" s="315"/>
      <c r="BA571" s="315"/>
      <c r="BB571" s="315"/>
      <c r="BC571" s="315"/>
      <c r="BD571" s="315"/>
    </row>
    <row r="572" spans="1:56" s="638" customFormat="1" ht="141.75" customHeight="1">
      <c r="A572" s="635">
        <v>565</v>
      </c>
      <c r="B572" s="324" t="s">
        <v>6163</v>
      </c>
      <c r="C572" s="324" t="s">
        <v>5214</v>
      </c>
      <c r="D572" s="499">
        <v>0</v>
      </c>
      <c r="E572" s="324"/>
      <c r="F572" s="324" t="s">
        <v>5215</v>
      </c>
      <c r="G572" s="324"/>
      <c r="H572" s="635"/>
      <c r="I572" s="635" t="s">
        <v>84</v>
      </c>
      <c r="J572" s="635"/>
      <c r="K572" s="635"/>
      <c r="L572" s="499"/>
      <c r="M572" s="499"/>
      <c r="N572" s="499"/>
      <c r="O572" s="499"/>
      <c r="P572" s="499"/>
      <c r="Q572" s="499"/>
      <c r="R572" s="499"/>
      <c r="S572" s="499"/>
      <c r="T572" s="499"/>
      <c r="U572" s="499">
        <f t="shared" si="27"/>
        <v>0</v>
      </c>
      <c r="V572" s="495">
        <f t="shared" si="28"/>
        <v>10</v>
      </c>
      <c r="W572" s="496"/>
      <c r="X572" s="496"/>
      <c r="Y572" s="496"/>
      <c r="Z572" s="502">
        <v>10</v>
      </c>
      <c r="AA572" s="496"/>
      <c r="AB572" s="496"/>
      <c r="AC572" s="496"/>
      <c r="AD572" s="496"/>
      <c r="AE572" s="547"/>
      <c r="AF572" s="498" t="s">
        <v>4922</v>
      </c>
      <c r="AG572" s="499">
        <v>0</v>
      </c>
      <c r="AH572" s="499">
        <v>0</v>
      </c>
      <c r="AI572" s="499">
        <f t="shared" si="29"/>
        <v>0</v>
      </c>
      <c r="AJ572" s="324"/>
      <c r="AK572" s="316" t="e">
        <f>VLOOKUP(B572,'[1]BCDG-CG KT'!C$14:BC$962,53,0)</f>
        <v>#N/A</v>
      </c>
      <c r="AL572" s="316"/>
      <c r="AM572" s="315"/>
      <c r="AN572" s="315"/>
      <c r="AO572" s="315"/>
      <c r="AP572" s="315"/>
      <c r="AQ572" s="315"/>
      <c r="AR572" s="315"/>
      <c r="AS572" s="315"/>
      <c r="AT572" s="315"/>
      <c r="AU572" s="315"/>
      <c r="AV572" s="315"/>
      <c r="AW572" s="315"/>
      <c r="AX572" s="315"/>
      <c r="AY572" s="315"/>
      <c r="AZ572" s="315"/>
      <c r="BA572" s="315"/>
      <c r="BB572" s="315"/>
      <c r="BC572" s="315"/>
      <c r="BD572" s="315"/>
    </row>
    <row r="573" spans="1:56" s="638" customFormat="1" ht="141.75" customHeight="1">
      <c r="A573" s="635">
        <v>566</v>
      </c>
      <c r="B573" s="324" t="s">
        <v>6164</v>
      </c>
      <c r="C573" s="324" t="s">
        <v>5216</v>
      </c>
      <c r="D573" s="499">
        <v>0</v>
      </c>
      <c r="E573" s="324"/>
      <c r="F573" s="324" t="s">
        <v>5217</v>
      </c>
      <c r="G573" s="324"/>
      <c r="H573" s="635"/>
      <c r="I573" s="635" t="s">
        <v>84</v>
      </c>
      <c r="J573" s="635"/>
      <c r="K573" s="635"/>
      <c r="L573" s="499"/>
      <c r="M573" s="499"/>
      <c r="N573" s="499"/>
      <c r="O573" s="499"/>
      <c r="P573" s="499"/>
      <c r="Q573" s="499"/>
      <c r="R573" s="499"/>
      <c r="S573" s="499"/>
      <c r="T573" s="499"/>
      <c r="U573" s="499">
        <f t="shared" si="27"/>
        <v>0</v>
      </c>
      <c r="V573" s="495">
        <f t="shared" si="28"/>
        <v>20</v>
      </c>
      <c r="W573" s="496"/>
      <c r="X573" s="496"/>
      <c r="Y573" s="496"/>
      <c r="Z573" s="502">
        <v>20</v>
      </c>
      <c r="AA573" s="496"/>
      <c r="AB573" s="496"/>
      <c r="AC573" s="496"/>
      <c r="AD573" s="496"/>
      <c r="AE573" s="547"/>
      <c r="AF573" s="498" t="s">
        <v>4922</v>
      </c>
      <c r="AG573" s="499">
        <v>0</v>
      </c>
      <c r="AH573" s="499">
        <v>0</v>
      </c>
      <c r="AI573" s="499">
        <f t="shared" si="29"/>
        <v>0</v>
      </c>
      <c r="AJ573" s="324"/>
      <c r="AK573" s="316" t="e">
        <f>VLOOKUP(B573,'[1]BCDG-CG KT'!C$14:BC$962,53,0)</f>
        <v>#N/A</v>
      </c>
      <c r="AL573" s="316"/>
      <c r="AM573" s="315"/>
      <c r="AN573" s="315"/>
      <c r="AO573" s="315"/>
      <c r="AP573" s="315"/>
      <c r="AQ573" s="315"/>
      <c r="AR573" s="315"/>
      <c r="AS573" s="315"/>
      <c r="AT573" s="315"/>
      <c r="AU573" s="315"/>
      <c r="AV573" s="315"/>
      <c r="AW573" s="315"/>
      <c r="AX573" s="315"/>
      <c r="AY573" s="315"/>
      <c r="AZ573" s="315"/>
      <c r="BA573" s="315"/>
      <c r="BB573" s="315"/>
      <c r="BC573" s="315"/>
      <c r="BD573" s="315"/>
    </row>
    <row r="574" spans="1:56" s="638" customFormat="1" ht="189" customHeight="1">
      <c r="A574" s="635">
        <v>567</v>
      </c>
      <c r="B574" s="324" t="s">
        <v>6165</v>
      </c>
      <c r="C574" s="324" t="s">
        <v>5218</v>
      </c>
      <c r="D574" s="499">
        <v>0</v>
      </c>
      <c r="E574" s="324"/>
      <c r="F574" s="324" t="s">
        <v>5219</v>
      </c>
      <c r="G574" s="324"/>
      <c r="H574" s="635"/>
      <c r="I574" s="635" t="s">
        <v>2594</v>
      </c>
      <c r="J574" s="635"/>
      <c r="K574" s="635"/>
      <c r="L574" s="499"/>
      <c r="M574" s="499"/>
      <c r="N574" s="499"/>
      <c r="O574" s="499"/>
      <c r="P574" s="499"/>
      <c r="Q574" s="499"/>
      <c r="R574" s="499"/>
      <c r="S574" s="499"/>
      <c r="T574" s="499"/>
      <c r="U574" s="499">
        <f t="shared" si="27"/>
        <v>0</v>
      </c>
      <c r="V574" s="495">
        <f t="shared" si="28"/>
        <v>10</v>
      </c>
      <c r="W574" s="496"/>
      <c r="X574" s="496"/>
      <c r="Y574" s="496"/>
      <c r="Z574" s="502">
        <v>10</v>
      </c>
      <c r="AA574" s="496"/>
      <c r="AB574" s="496"/>
      <c r="AC574" s="496"/>
      <c r="AD574" s="496"/>
      <c r="AE574" s="547"/>
      <c r="AF574" s="498" t="s">
        <v>4922</v>
      </c>
      <c r="AG574" s="499">
        <v>0</v>
      </c>
      <c r="AH574" s="499">
        <v>0</v>
      </c>
      <c r="AI574" s="499">
        <f t="shared" si="29"/>
        <v>0</v>
      </c>
      <c r="AJ574" s="324"/>
      <c r="AK574" s="316" t="e">
        <f>VLOOKUP(B574,'[1]BCDG-CG KT'!C$14:BC$962,53,0)</f>
        <v>#N/A</v>
      </c>
      <c r="AL574" s="316"/>
      <c r="AM574" s="315"/>
      <c r="AN574" s="315"/>
      <c r="AO574" s="315"/>
      <c r="AP574" s="315"/>
      <c r="AQ574" s="315"/>
      <c r="AR574" s="315"/>
      <c r="AS574" s="315"/>
      <c r="AT574" s="315"/>
      <c r="AU574" s="315"/>
      <c r="AV574" s="315"/>
      <c r="AW574" s="315"/>
      <c r="AX574" s="315"/>
      <c r="AY574" s="315"/>
      <c r="AZ574" s="315"/>
      <c r="BA574" s="315"/>
      <c r="BB574" s="315"/>
      <c r="BC574" s="315"/>
      <c r="BD574" s="315"/>
    </row>
    <row r="575" spans="1:56" s="638" customFormat="1" ht="299.25" customHeight="1">
      <c r="A575" s="635">
        <v>568</v>
      </c>
      <c r="B575" s="324" t="s">
        <v>6166</v>
      </c>
      <c r="C575" s="324" t="s">
        <v>5220</v>
      </c>
      <c r="D575" s="499">
        <v>0</v>
      </c>
      <c r="E575" s="324"/>
      <c r="F575" s="324" t="s">
        <v>5221</v>
      </c>
      <c r="G575" s="324"/>
      <c r="H575" s="635"/>
      <c r="I575" s="635" t="s">
        <v>2594</v>
      </c>
      <c r="J575" s="635"/>
      <c r="K575" s="635"/>
      <c r="L575" s="499"/>
      <c r="M575" s="499"/>
      <c r="N575" s="499"/>
      <c r="O575" s="499"/>
      <c r="P575" s="499"/>
      <c r="Q575" s="499"/>
      <c r="R575" s="499"/>
      <c r="S575" s="499"/>
      <c r="T575" s="499"/>
      <c r="U575" s="499">
        <f t="shared" si="27"/>
        <v>0</v>
      </c>
      <c r="V575" s="495">
        <f t="shared" si="28"/>
        <v>10</v>
      </c>
      <c r="W575" s="496"/>
      <c r="X575" s="496"/>
      <c r="Y575" s="496"/>
      <c r="Z575" s="502">
        <v>10</v>
      </c>
      <c r="AA575" s="496"/>
      <c r="AB575" s="496"/>
      <c r="AC575" s="496"/>
      <c r="AD575" s="496"/>
      <c r="AE575" s="547"/>
      <c r="AF575" s="498" t="s">
        <v>4922</v>
      </c>
      <c r="AG575" s="499">
        <v>0</v>
      </c>
      <c r="AH575" s="499">
        <v>0</v>
      </c>
      <c r="AI575" s="499">
        <f t="shared" si="29"/>
        <v>0</v>
      </c>
      <c r="AJ575" s="324"/>
      <c r="AK575" s="316" t="e">
        <f>VLOOKUP(B575,'[1]BCDG-CG KT'!C$14:BC$962,53,0)</f>
        <v>#N/A</v>
      </c>
      <c r="AL575" s="316"/>
      <c r="AM575" s="315"/>
      <c r="AN575" s="315"/>
      <c r="AO575" s="315"/>
      <c r="AP575" s="315"/>
      <c r="AQ575" s="315"/>
      <c r="AR575" s="315"/>
      <c r="AS575" s="315"/>
      <c r="AT575" s="315"/>
      <c r="AU575" s="315"/>
      <c r="AV575" s="315"/>
      <c r="AW575" s="315"/>
      <c r="AX575" s="315"/>
      <c r="AY575" s="315"/>
      <c r="AZ575" s="315"/>
      <c r="BA575" s="315"/>
      <c r="BB575" s="315"/>
      <c r="BC575" s="315"/>
      <c r="BD575" s="315"/>
    </row>
    <row r="576" spans="1:56" s="638" customFormat="1" ht="110.25" customHeight="1">
      <c r="A576" s="635">
        <v>569</v>
      </c>
      <c r="B576" s="324" t="s">
        <v>6167</v>
      </c>
      <c r="C576" s="324" t="s">
        <v>5222</v>
      </c>
      <c r="D576" s="499">
        <v>0</v>
      </c>
      <c r="E576" s="324"/>
      <c r="F576" s="324" t="s">
        <v>5223</v>
      </c>
      <c r="G576" s="324"/>
      <c r="H576" s="635"/>
      <c r="I576" s="635" t="s">
        <v>84</v>
      </c>
      <c r="J576" s="635"/>
      <c r="K576" s="635"/>
      <c r="L576" s="499"/>
      <c r="M576" s="499"/>
      <c r="N576" s="499"/>
      <c r="O576" s="499"/>
      <c r="P576" s="499"/>
      <c r="Q576" s="499"/>
      <c r="R576" s="499"/>
      <c r="S576" s="499"/>
      <c r="T576" s="499"/>
      <c r="U576" s="499">
        <f t="shared" si="27"/>
        <v>0</v>
      </c>
      <c r="V576" s="495">
        <f t="shared" si="28"/>
        <v>400</v>
      </c>
      <c r="W576" s="496"/>
      <c r="X576" s="496"/>
      <c r="Y576" s="496"/>
      <c r="Z576" s="502">
        <v>400</v>
      </c>
      <c r="AA576" s="496"/>
      <c r="AB576" s="496"/>
      <c r="AC576" s="496"/>
      <c r="AD576" s="496"/>
      <c r="AE576" s="547"/>
      <c r="AF576" s="498" t="s">
        <v>4922</v>
      </c>
      <c r="AG576" s="499">
        <v>0</v>
      </c>
      <c r="AH576" s="499">
        <v>0</v>
      </c>
      <c r="AI576" s="499">
        <f t="shared" si="29"/>
        <v>0</v>
      </c>
      <c r="AJ576" s="324"/>
      <c r="AK576" s="316" t="e">
        <f>VLOOKUP(B576,'[1]BCDG-CG KT'!C$14:BC$962,53,0)</f>
        <v>#N/A</v>
      </c>
      <c r="AL576" s="316"/>
      <c r="AM576" s="315"/>
      <c r="AN576" s="315"/>
      <c r="AO576" s="315"/>
      <c r="AP576" s="315"/>
      <c r="AQ576" s="315"/>
      <c r="AR576" s="315"/>
      <c r="AS576" s="315"/>
      <c r="AT576" s="315"/>
      <c r="AU576" s="315"/>
      <c r="AV576" s="315"/>
      <c r="AW576" s="315"/>
      <c r="AX576" s="315"/>
      <c r="AY576" s="315"/>
      <c r="AZ576" s="315"/>
      <c r="BA576" s="315"/>
      <c r="BB576" s="315"/>
      <c r="BC576" s="315"/>
      <c r="BD576" s="315"/>
    </row>
    <row r="577" spans="1:56" s="638" customFormat="1" ht="157.5" customHeight="1">
      <c r="A577" s="635">
        <v>570</v>
      </c>
      <c r="B577" s="324" t="s">
        <v>6168</v>
      </c>
      <c r="C577" s="324" t="s">
        <v>5224</v>
      </c>
      <c r="D577" s="499">
        <v>0</v>
      </c>
      <c r="E577" s="324"/>
      <c r="F577" s="324" t="s">
        <v>5225</v>
      </c>
      <c r="G577" s="324"/>
      <c r="H577" s="635"/>
      <c r="I577" s="635" t="s">
        <v>84</v>
      </c>
      <c r="J577" s="635"/>
      <c r="K577" s="635"/>
      <c r="L577" s="499"/>
      <c r="M577" s="499"/>
      <c r="N577" s="499"/>
      <c r="O577" s="499"/>
      <c r="P577" s="499"/>
      <c r="Q577" s="499"/>
      <c r="R577" s="499"/>
      <c r="S577" s="499"/>
      <c r="T577" s="499"/>
      <c r="U577" s="499">
        <f t="shared" si="27"/>
        <v>0</v>
      </c>
      <c r="V577" s="495">
        <f t="shared" si="28"/>
        <v>400</v>
      </c>
      <c r="W577" s="496"/>
      <c r="X577" s="496"/>
      <c r="Y577" s="496"/>
      <c r="Z577" s="502">
        <v>400</v>
      </c>
      <c r="AA577" s="496"/>
      <c r="AB577" s="496"/>
      <c r="AC577" s="496"/>
      <c r="AD577" s="496"/>
      <c r="AE577" s="547"/>
      <c r="AF577" s="498" t="s">
        <v>4922</v>
      </c>
      <c r="AG577" s="499">
        <v>0</v>
      </c>
      <c r="AH577" s="499">
        <v>0</v>
      </c>
      <c r="AI577" s="499">
        <f t="shared" si="29"/>
        <v>0</v>
      </c>
      <c r="AJ577" s="324"/>
      <c r="AK577" s="316" t="e">
        <f>VLOOKUP(B577,'[1]BCDG-CG KT'!C$14:BC$962,53,0)</f>
        <v>#N/A</v>
      </c>
      <c r="AL577" s="316"/>
      <c r="AM577" s="315"/>
      <c r="AN577" s="315"/>
      <c r="AO577" s="315"/>
      <c r="AP577" s="315"/>
      <c r="AQ577" s="315"/>
      <c r="AR577" s="315"/>
      <c r="AS577" s="315"/>
      <c r="AT577" s="315"/>
      <c r="AU577" s="315"/>
      <c r="AV577" s="315"/>
      <c r="AW577" s="315"/>
      <c r="AX577" s="315"/>
      <c r="AY577" s="315"/>
      <c r="AZ577" s="315"/>
      <c r="BA577" s="315"/>
      <c r="BB577" s="315"/>
      <c r="BC577" s="315"/>
      <c r="BD577" s="315"/>
    </row>
    <row r="578" spans="1:56" s="638" customFormat="1" ht="126" customHeight="1">
      <c r="A578" s="635">
        <v>571</v>
      </c>
      <c r="B578" s="324" t="s">
        <v>6169</v>
      </c>
      <c r="C578" s="324" t="s">
        <v>5226</v>
      </c>
      <c r="D578" s="499">
        <v>0</v>
      </c>
      <c r="E578" s="324"/>
      <c r="F578" s="324" t="s">
        <v>5227</v>
      </c>
      <c r="G578" s="324"/>
      <c r="H578" s="635"/>
      <c r="I578" s="635" t="s">
        <v>84</v>
      </c>
      <c r="J578" s="635"/>
      <c r="K578" s="635"/>
      <c r="L578" s="499"/>
      <c r="M578" s="499"/>
      <c r="N578" s="499"/>
      <c r="O578" s="499"/>
      <c r="P578" s="499"/>
      <c r="Q578" s="499"/>
      <c r="R578" s="499"/>
      <c r="S578" s="499"/>
      <c r="T578" s="499"/>
      <c r="U578" s="499">
        <f t="shared" si="27"/>
        <v>0</v>
      </c>
      <c r="V578" s="495">
        <f t="shared" si="28"/>
        <v>200</v>
      </c>
      <c r="W578" s="496"/>
      <c r="X578" s="496"/>
      <c r="Y578" s="496"/>
      <c r="Z578" s="502">
        <v>200</v>
      </c>
      <c r="AA578" s="496"/>
      <c r="AB578" s="496"/>
      <c r="AC578" s="496"/>
      <c r="AD578" s="496"/>
      <c r="AE578" s="547"/>
      <c r="AF578" s="498" t="s">
        <v>4922</v>
      </c>
      <c r="AG578" s="499">
        <v>0</v>
      </c>
      <c r="AH578" s="499">
        <v>0</v>
      </c>
      <c r="AI578" s="499">
        <f t="shared" si="29"/>
        <v>0</v>
      </c>
      <c r="AJ578" s="324"/>
      <c r="AK578" s="316" t="e">
        <f>VLOOKUP(B578,'[1]BCDG-CG KT'!C$14:BC$962,53,0)</f>
        <v>#N/A</v>
      </c>
      <c r="AL578" s="316"/>
      <c r="AM578" s="315"/>
      <c r="AN578" s="315"/>
      <c r="AO578" s="315"/>
      <c r="AP578" s="315"/>
      <c r="AQ578" s="315"/>
      <c r="AR578" s="315"/>
      <c r="AS578" s="315"/>
      <c r="AT578" s="315"/>
      <c r="AU578" s="315"/>
      <c r="AV578" s="315"/>
      <c r="AW578" s="315"/>
      <c r="AX578" s="315"/>
      <c r="AY578" s="315"/>
      <c r="AZ578" s="315"/>
      <c r="BA578" s="315"/>
      <c r="BB578" s="315"/>
      <c r="BC578" s="315"/>
      <c r="BD578" s="315"/>
    </row>
    <row r="579" spans="1:56" s="638" customFormat="1" ht="110.25" customHeight="1">
      <c r="A579" s="635">
        <v>572</v>
      </c>
      <c r="B579" s="324" t="s">
        <v>6170</v>
      </c>
      <c r="C579" s="324" t="s">
        <v>5228</v>
      </c>
      <c r="D579" s="499">
        <v>0</v>
      </c>
      <c r="E579" s="324"/>
      <c r="F579" s="324" t="s">
        <v>5229</v>
      </c>
      <c r="G579" s="324"/>
      <c r="H579" s="635"/>
      <c r="I579" s="635" t="s">
        <v>84</v>
      </c>
      <c r="J579" s="635"/>
      <c r="K579" s="635"/>
      <c r="L579" s="499"/>
      <c r="M579" s="499"/>
      <c r="N579" s="499"/>
      <c r="O579" s="499"/>
      <c r="P579" s="499"/>
      <c r="Q579" s="499"/>
      <c r="R579" s="499"/>
      <c r="S579" s="499"/>
      <c r="T579" s="499"/>
      <c r="U579" s="499">
        <f t="shared" si="27"/>
        <v>0</v>
      </c>
      <c r="V579" s="495">
        <f t="shared" si="28"/>
        <v>200</v>
      </c>
      <c r="W579" s="496"/>
      <c r="X579" s="496"/>
      <c r="Y579" s="496"/>
      <c r="Z579" s="502">
        <v>200</v>
      </c>
      <c r="AA579" s="496"/>
      <c r="AB579" s="496"/>
      <c r="AC579" s="496"/>
      <c r="AD579" s="496"/>
      <c r="AE579" s="547"/>
      <c r="AF579" s="498" t="s">
        <v>4922</v>
      </c>
      <c r="AG579" s="499">
        <v>0</v>
      </c>
      <c r="AH579" s="499">
        <v>0</v>
      </c>
      <c r="AI579" s="499">
        <f t="shared" si="29"/>
        <v>0</v>
      </c>
      <c r="AJ579" s="324"/>
      <c r="AK579" s="316" t="e">
        <f>VLOOKUP(B579,'[1]BCDG-CG KT'!C$14:BC$962,53,0)</f>
        <v>#N/A</v>
      </c>
      <c r="AL579" s="316"/>
      <c r="AM579" s="315"/>
      <c r="AN579" s="315"/>
      <c r="AO579" s="315"/>
      <c r="AP579" s="315"/>
      <c r="AQ579" s="315"/>
      <c r="AR579" s="315"/>
      <c r="AS579" s="315"/>
      <c r="AT579" s="315"/>
      <c r="AU579" s="315"/>
      <c r="AV579" s="315"/>
      <c r="AW579" s="315"/>
      <c r="AX579" s="315"/>
      <c r="AY579" s="315"/>
      <c r="AZ579" s="315"/>
      <c r="BA579" s="315"/>
      <c r="BB579" s="315"/>
      <c r="BC579" s="315"/>
      <c r="BD579" s="315"/>
    </row>
    <row r="580" spans="1:56" s="638" customFormat="1" ht="126" customHeight="1">
      <c r="A580" s="635">
        <v>573</v>
      </c>
      <c r="B580" s="324" t="s">
        <v>6171</v>
      </c>
      <c r="C580" s="324" t="s">
        <v>5230</v>
      </c>
      <c r="D580" s="499">
        <v>0</v>
      </c>
      <c r="E580" s="324"/>
      <c r="F580" s="324" t="s">
        <v>5231</v>
      </c>
      <c r="G580" s="324"/>
      <c r="H580" s="635"/>
      <c r="I580" s="635" t="s">
        <v>84</v>
      </c>
      <c r="J580" s="635"/>
      <c r="K580" s="635"/>
      <c r="L580" s="499"/>
      <c r="M580" s="499"/>
      <c r="N580" s="499"/>
      <c r="O580" s="499"/>
      <c r="P580" s="499"/>
      <c r="Q580" s="499"/>
      <c r="R580" s="499"/>
      <c r="S580" s="499"/>
      <c r="T580" s="499"/>
      <c r="U580" s="499">
        <f t="shared" si="27"/>
        <v>0</v>
      </c>
      <c r="V580" s="495">
        <f t="shared" si="28"/>
        <v>300</v>
      </c>
      <c r="W580" s="496"/>
      <c r="X580" s="496"/>
      <c r="Y580" s="496"/>
      <c r="Z580" s="502">
        <v>300</v>
      </c>
      <c r="AA580" s="496"/>
      <c r="AB580" s="496"/>
      <c r="AC580" s="496"/>
      <c r="AD580" s="496"/>
      <c r="AE580" s="547"/>
      <c r="AF580" s="498" t="s">
        <v>4922</v>
      </c>
      <c r="AG580" s="499">
        <v>0</v>
      </c>
      <c r="AH580" s="499">
        <v>0</v>
      </c>
      <c r="AI580" s="499">
        <f t="shared" si="29"/>
        <v>0</v>
      </c>
      <c r="AJ580" s="324"/>
      <c r="AK580" s="316" t="e">
        <f>VLOOKUP(B580,'[1]BCDG-CG KT'!C$14:BC$962,53,0)</f>
        <v>#N/A</v>
      </c>
      <c r="AL580" s="316"/>
      <c r="AM580" s="315"/>
      <c r="AN580" s="315"/>
      <c r="AO580" s="315"/>
      <c r="AP580" s="315"/>
      <c r="AQ580" s="315"/>
      <c r="AR580" s="315"/>
      <c r="AS580" s="315"/>
      <c r="AT580" s="315"/>
      <c r="AU580" s="315"/>
      <c r="AV580" s="315"/>
      <c r="AW580" s="315"/>
      <c r="AX580" s="315"/>
      <c r="AY580" s="315"/>
      <c r="AZ580" s="315"/>
      <c r="BA580" s="315"/>
      <c r="BB580" s="315"/>
      <c r="BC580" s="315"/>
      <c r="BD580" s="315"/>
    </row>
    <row r="581" spans="1:56" s="638" customFormat="1" ht="157.5" customHeight="1">
      <c r="A581" s="635">
        <v>574</v>
      </c>
      <c r="B581" s="324" t="s">
        <v>6172</v>
      </c>
      <c r="C581" s="324" t="s">
        <v>5232</v>
      </c>
      <c r="D581" s="499">
        <v>0</v>
      </c>
      <c r="E581" s="324"/>
      <c r="F581" s="324" t="s">
        <v>5233</v>
      </c>
      <c r="G581" s="324"/>
      <c r="H581" s="635"/>
      <c r="I581" s="635" t="s">
        <v>84</v>
      </c>
      <c r="J581" s="635"/>
      <c r="K581" s="635"/>
      <c r="L581" s="499"/>
      <c r="M581" s="499"/>
      <c r="N581" s="499"/>
      <c r="O581" s="499"/>
      <c r="P581" s="499"/>
      <c r="Q581" s="499"/>
      <c r="R581" s="499"/>
      <c r="S581" s="499"/>
      <c r="T581" s="499"/>
      <c r="U581" s="499">
        <f t="shared" si="27"/>
        <v>0</v>
      </c>
      <c r="V581" s="495">
        <f t="shared" si="28"/>
        <v>200</v>
      </c>
      <c r="W581" s="496"/>
      <c r="X581" s="496"/>
      <c r="Y581" s="496"/>
      <c r="Z581" s="502">
        <v>200</v>
      </c>
      <c r="AA581" s="496"/>
      <c r="AB581" s="496"/>
      <c r="AC581" s="496"/>
      <c r="AD581" s="496"/>
      <c r="AE581" s="547"/>
      <c r="AF581" s="498" t="s">
        <v>4922</v>
      </c>
      <c r="AG581" s="499">
        <v>0</v>
      </c>
      <c r="AH581" s="499">
        <v>0</v>
      </c>
      <c r="AI581" s="499">
        <f t="shared" si="29"/>
        <v>0</v>
      </c>
      <c r="AJ581" s="324"/>
      <c r="AK581" s="316" t="e">
        <f>VLOOKUP(B581,'[1]BCDG-CG KT'!C$14:BC$962,53,0)</f>
        <v>#N/A</v>
      </c>
      <c r="AL581" s="316"/>
      <c r="AM581" s="315"/>
      <c r="AN581" s="315"/>
      <c r="AO581" s="315"/>
      <c r="AP581" s="315"/>
      <c r="AQ581" s="315"/>
      <c r="AR581" s="315"/>
      <c r="AS581" s="315"/>
      <c r="AT581" s="315"/>
      <c r="AU581" s="315"/>
      <c r="AV581" s="315"/>
      <c r="AW581" s="315"/>
      <c r="AX581" s="315"/>
      <c r="AY581" s="315"/>
      <c r="AZ581" s="315"/>
      <c r="BA581" s="315"/>
      <c r="BB581" s="315"/>
      <c r="BC581" s="315"/>
      <c r="BD581" s="315"/>
    </row>
    <row r="582" spans="1:56" s="638" customFormat="1" ht="157.5" customHeight="1">
      <c r="A582" s="635">
        <v>575</v>
      </c>
      <c r="B582" s="324" t="s">
        <v>6173</v>
      </c>
      <c r="C582" s="324" t="s">
        <v>5234</v>
      </c>
      <c r="D582" s="499">
        <v>0</v>
      </c>
      <c r="E582" s="324"/>
      <c r="F582" s="324" t="s">
        <v>5235</v>
      </c>
      <c r="G582" s="324"/>
      <c r="H582" s="635" t="s">
        <v>3582</v>
      </c>
      <c r="I582" s="635" t="s">
        <v>416</v>
      </c>
      <c r="J582" s="635"/>
      <c r="K582" s="635"/>
      <c r="L582" s="499"/>
      <c r="M582" s="499"/>
      <c r="N582" s="499"/>
      <c r="O582" s="499"/>
      <c r="P582" s="499"/>
      <c r="Q582" s="499"/>
      <c r="R582" s="499"/>
      <c r="S582" s="499"/>
      <c r="T582" s="499"/>
      <c r="U582" s="499">
        <f t="shared" si="27"/>
        <v>0</v>
      </c>
      <c r="V582" s="495">
        <f t="shared" si="28"/>
        <v>20</v>
      </c>
      <c r="W582" s="496"/>
      <c r="X582" s="496"/>
      <c r="Y582" s="496"/>
      <c r="Z582" s="502">
        <v>20</v>
      </c>
      <c r="AA582" s="496"/>
      <c r="AB582" s="496"/>
      <c r="AC582" s="496"/>
      <c r="AD582" s="496"/>
      <c r="AE582" s="547"/>
      <c r="AF582" s="498" t="s">
        <v>4922</v>
      </c>
      <c r="AG582" s="499">
        <v>0</v>
      </c>
      <c r="AH582" s="499">
        <v>0</v>
      </c>
      <c r="AI582" s="499">
        <f t="shared" si="29"/>
        <v>0</v>
      </c>
      <c r="AJ582" s="324"/>
      <c r="AK582" s="316" t="e">
        <f>VLOOKUP(B582,'[1]BCDG-CG KT'!C$14:BC$962,53,0)</f>
        <v>#N/A</v>
      </c>
      <c r="AL582" s="316"/>
      <c r="AM582" s="315"/>
      <c r="AN582" s="315"/>
      <c r="AO582" s="315"/>
      <c r="AP582" s="315"/>
      <c r="AQ582" s="315"/>
      <c r="AR582" s="315"/>
      <c r="AS582" s="315"/>
      <c r="AT582" s="315"/>
      <c r="AU582" s="315"/>
      <c r="AV582" s="315"/>
      <c r="AW582" s="315"/>
      <c r="AX582" s="315"/>
      <c r="AY582" s="315"/>
      <c r="AZ582" s="315"/>
      <c r="BA582" s="315"/>
      <c r="BB582" s="315"/>
      <c r="BC582" s="315"/>
      <c r="BD582" s="315"/>
    </row>
    <row r="583" spans="1:56" s="638" customFormat="1" ht="157.5" customHeight="1">
      <c r="A583" s="635">
        <v>576</v>
      </c>
      <c r="B583" s="324" t="s">
        <v>6174</v>
      </c>
      <c r="C583" s="324" t="s">
        <v>5236</v>
      </c>
      <c r="D583" s="499">
        <v>0</v>
      </c>
      <c r="E583" s="324"/>
      <c r="F583" s="324" t="s">
        <v>5237</v>
      </c>
      <c r="G583" s="324"/>
      <c r="H583" s="635" t="s">
        <v>3582</v>
      </c>
      <c r="I583" s="635" t="s">
        <v>416</v>
      </c>
      <c r="J583" s="635"/>
      <c r="K583" s="635"/>
      <c r="L583" s="499"/>
      <c r="M583" s="499"/>
      <c r="N583" s="499"/>
      <c r="O583" s="499"/>
      <c r="P583" s="499"/>
      <c r="Q583" s="499"/>
      <c r="R583" s="499"/>
      <c r="S583" s="499"/>
      <c r="T583" s="499"/>
      <c r="U583" s="499">
        <f t="shared" si="27"/>
        <v>0</v>
      </c>
      <c r="V583" s="495">
        <f t="shared" si="28"/>
        <v>20</v>
      </c>
      <c r="W583" s="496"/>
      <c r="X583" s="496"/>
      <c r="Y583" s="496"/>
      <c r="Z583" s="502">
        <v>20</v>
      </c>
      <c r="AA583" s="496"/>
      <c r="AB583" s="496"/>
      <c r="AC583" s="496"/>
      <c r="AD583" s="496"/>
      <c r="AE583" s="547"/>
      <c r="AF583" s="498" t="s">
        <v>4922</v>
      </c>
      <c r="AG583" s="499">
        <v>0</v>
      </c>
      <c r="AH583" s="499">
        <v>0</v>
      </c>
      <c r="AI583" s="499">
        <f t="shared" si="29"/>
        <v>0</v>
      </c>
      <c r="AJ583" s="324"/>
      <c r="AK583" s="316" t="e">
        <f>VLOOKUP(B583,'[1]BCDG-CG KT'!C$14:BC$962,53,0)</f>
        <v>#N/A</v>
      </c>
      <c r="AL583" s="316"/>
      <c r="AM583" s="315"/>
      <c r="AN583" s="315"/>
      <c r="AO583" s="315"/>
      <c r="AP583" s="315"/>
      <c r="AQ583" s="315"/>
      <c r="AR583" s="315"/>
      <c r="AS583" s="315"/>
      <c r="AT583" s="315"/>
      <c r="AU583" s="315"/>
      <c r="AV583" s="315"/>
      <c r="AW583" s="315"/>
      <c r="AX583" s="315"/>
      <c r="AY583" s="315"/>
      <c r="AZ583" s="315"/>
      <c r="BA583" s="315"/>
      <c r="BB583" s="315"/>
      <c r="BC583" s="315"/>
      <c r="BD583" s="315"/>
    </row>
    <row r="584" spans="1:56" s="638" customFormat="1" ht="110.25" customHeight="1">
      <c r="A584" s="635">
        <v>577</v>
      </c>
      <c r="B584" s="324" t="s">
        <v>6175</v>
      </c>
      <c r="C584" s="324" t="s">
        <v>4175</v>
      </c>
      <c r="D584" s="499">
        <v>0</v>
      </c>
      <c r="E584" s="324"/>
      <c r="F584" s="324" t="s">
        <v>5238</v>
      </c>
      <c r="G584" s="324"/>
      <c r="H584" s="635" t="s">
        <v>3770</v>
      </c>
      <c r="I584" s="635" t="s">
        <v>84</v>
      </c>
      <c r="J584" s="635"/>
      <c r="K584" s="635"/>
      <c r="L584" s="499"/>
      <c r="M584" s="499"/>
      <c r="N584" s="499"/>
      <c r="O584" s="499"/>
      <c r="P584" s="499"/>
      <c r="Q584" s="499"/>
      <c r="R584" s="499"/>
      <c r="S584" s="499"/>
      <c r="T584" s="499"/>
      <c r="U584" s="499">
        <f t="shared" si="27"/>
        <v>0</v>
      </c>
      <c r="V584" s="495">
        <f t="shared" si="28"/>
        <v>20</v>
      </c>
      <c r="W584" s="496"/>
      <c r="X584" s="496"/>
      <c r="Y584" s="496"/>
      <c r="Z584" s="502">
        <v>20</v>
      </c>
      <c r="AA584" s="496"/>
      <c r="AB584" s="496"/>
      <c r="AC584" s="496"/>
      <c r="AD584" s="496"/>
      <c r="AE584" s="547"/>
      <c r="AF584" s="498" t="s">
        <v>4922</v>
      </c>
      <c r="AG584" s="499">
        <v>0</v>
      </c>
      <c r="AH584" s="499">
        <v>0</v>
      </c>
      <c r="AI584" s="499">
        <f t="shared" si="29"/>
        <v>0</v>
      </c>
      <c r="AJ584" s="324"/>
      <c r="AK584" s="316" t="e">
        <f>VLOOKUP(B584,'[1]BCDG-CG KT'!C$14:BC$962,53,0)</f>
        <v>#N/A</v>
      </c>
      <c r="AL584" s="316"/>
      <c r="AM584" s="315"/>
      <c r="AN584" s="315"/>
      <c r="AO584" s="315"/>
      <c r="AP584" s="315"/>
      <c r="AQ584" s="315"/>
      <c r="AR584" s="315"/>
      <c r="AS584" s="315"/>
      <c r="AT584" s="315"/>
      <c r="AU584" s="315"/>
      <c r="AV584" s="315"/>
      <c r="AW584" s="315"/>
      <c r="AX584" s="315"/>
      <c r="AY584" s="315"/>
      <c r="AZ584" s="315"/>
      <c r="BA584" s="315"/>
      <c r="BB584" s="315"/>
      <c r="BC584" s="315"/>
      <c r="BD584" s="315"/>
    </row>
    <row r="585" spans="1:56" s="638" customFormat="1" ht="110.25" customHeight="1">
      <c r="A585" s="635">
        <v>578</v>
      </c>
      <c r="B585" s="324" t="s">
        <v>6176</v>
      </c>
      <c r="C585" s="324" t="s">
        <v>4133</v>
      </c>
      <c r="D585" s="499">
        <v>0</v>
      </c>
      <c r="E585" s="324"/>
      <c r="F585" s="324" t="s">
        <v>5239</v>
      </c>
      <c r="G585" s="324"/>
      <c r="H585" s="635" t="s">
        <v>3770</v>
      </c>
      <c r="I585" s="635" t="s">
        <v>84</v>
      </c>
      <c r="J585" s="635"/>
      <c r="K585" s="635"/>
      <c r="L585" s="499"/>
      <c r="M585" s="499"/>
      <c r="N585" s="499"/>
      <c r="O585" s="499"/>
      <c r="P585" s="499"/>
      <c r="Q585" s="499"/>
      <c r="R585" s="499"/>
      <c r="S585" s="499"/>
      <c r="T585" s="499"/>
      <c r="U585" s="499">
        <f t="shared" si="27"/>
        <v>0</v>
      </c>
      <c r="V585" s="495">
        <f t="shared" si="28"/>
        <v>50</v>
      </c>
      <c r="W585" s="496"/>
      <c r="X585" s="496"/>
      <c r="Y585" s="496"/>
      <c r="Z585" s="502">
        <v>50</v>
      </c>
      <c r="AA585" s="496"/>
      <c r="AB585" s="496"/>
      <c r="AC585" s="496"/>
      <c r="AD585" s="496"/>
      <c r="AE585" s="547"/>
      <c r="AF585" s="498" t="s">
        <v>4922</v>
      </c>
      <c r="AG585" s="499">
        <v>0</v>
      </c>
      <c r="AH585" s="499">
        <v>0</v>
      </c>
      <c r="AI585" s="499">
        <f t="shared" si="29"/>
        <v>0</v>
      </c>
      <c r="AJ585" s="324"/>
      <c r="AK585" s="316" t="e">
        <f>VLOOKUP(B585,'[1]BCDG-CG KT'!C$14:BC$962,53,0)</f>
        <v>#N/A</v>
      </c>
      <c r="AL585" s="316"/>
      <c r="AM585" s="315"/>
      <c r="AN585" s="315"/>
      <c r="AO585" s="315"/>
      <c r="AP585" s="315"/>
      <c r="AQ585" s="315"/>
      <c r="AR585" s="315"/>
      <c r="AS585" s="315"/>
      <c r="AT585" s="315"/>
      <c r="AU585" s="315"/>
      <c r="AV585" s="315"/>
      <c r="AW585" s="315"/>
      <c r="AX585" s="315"/>
      <c r="AY585" s="315"/>
      <c r="AZ585" s="315"/>
      <c r="BA585" s="315"/>
      <c r="BB585" s="315"/>
      <c r="BC585" s="315"/>
      <c r="BD585" s="315"/>
    </row>
    <row r="586" spans="1:56" s="638" customFormat="1" ht="94.5" customHeight="1">
      <c r="A586" s="635">
        <v>579</v>
      </c>
      <c r="B586" s="324" t="s">
        <v>6177</v>
      </c>
      <c r="C586" s="324" t="s">
        <v>4136</v>
      </c>
      <c r="D586" s="499">
        <v>0</v>
      </c>
      <c r="E586" s="324"/>
      <c r="F586" s="324" t="s">
        <v>5240</v>
      </c>
      <c r="G586" s="324"/>
      <c r="H586" s="635" t="s">
        <v>3770</v>
      </c>
      <c r="I586" s="635" t="s">
        <v>84</v>
      </c>
      <c r="J586" s="635"/>
      <c r="K586" s="635"/>
      <c r="L586" s="499"/>
      <c r="M586" s="499"/>
      <c r="N586" s="499"/>
      <c r="O586" s="499"/>
      <c r="P586" s="499"/>
      <c r="Q586" s="499"/>
      <c r="R586" s="499"/>
      <c r="S586" s="499"/>
      <c r="T586" s="499"/>
      <c r="U586" s="499">
        <f t="shared" si="27"/>
        <v>0</v>
      </c>
      <c r="V586" s="495">
        <f t="shared" si="28"/>
        <v>50</v>
      </c>
      <c r="W586" s="496"/>
      <c r="X586" s="496"/>
      <c r="Y586" s="496"/>
      <c r="Z586" s="502">
        <v>50</v>
      </c>
      <c r="AA586" s="496"/>
      <c r="AB586" s="496"/>
      <c r="AC586" s="496"/>
      <c r="AD586" s="496"/>
      <c r="AE586" s="547"/>
      <c r="AF586" s="498" t="s">
        <v>4922</v>
      </c>
      <c r="AG586" s="499">
        <v>0</v>
      </c>
      <c r="AH586" s="499">
        <v>0</v>
      </c>
      <c r="AI586" s="499">
        <f t="shared" si="29"/>
        <v>0</v>
      </c>
      <c r="AJ586" s="324"/>
      <c r="AK586" s="316" t="e">
        <f>VLOOKUP(B586,'[1]BCDG-CG KT'!C$14:BC$962,53,0)</f>
        <v>#N/A</v>
      </c>
      <c r="AL586" s="316"/>
      <c r="AM586" s="315"/>
      <c r="AN586" s="315"/>
      <c r="AO586" s="315"/>
      <c r="AP586" s="315"/>
      <c r="AQ586" s="315"/>
      <c r="AR586" s="315"/>
      <c r="AS586" s="315"/>
      <c r="AT586" s="315"/>
      <c r="AU586" s="315"/>
      <c r="AV586" s="315"/>
      <c r="AW586" s="315"/>
      <c r="AX586" s="315"/>
      <c r="AY586" s="315"/>
      <c r="AZ586" s="315"/>
      <c r="BA586" s="315"/>
      <c r="BB586" s="315"/>
      <c r="BC586" s="315"/>
      <c r="BD586" s="315"/>
    </row>
    <row r="587" spans="1:56" s="638" customFormat="1" ht="126" customHeight="1">
      <c r="A587" s="635">
        <v>580</v>
      </c>
      <c r="B587" s="324" t="s">
        <v>6178</v>
      </c>
      <c r="C587" s="324" t="s">
        <v>5241</v>
      </c>
      <c r="D587" s="499">
        <v>0</v>
      </c>
      <c r="E587" s="324"/>
      <c r="F587" s="324" t="s">
        <v>5242</v>
      </c>
      <c r="G587" s="324"/>
      <c r="H587" s="635" t="s">
        <v>3770</v>
      </c>
      <c r="I587" s="635" t="s">
        <v>84</v>
      </c>
      <c r="J587" s="635"/>
      <c r="K587" s="635"/>
      <c r="L587" s="499"/>
      <c r="M587" s="499"/>
      <c r="N587" s="499"/>
      <c r="O587" s="499"/>
      <c r="P587" s="499"/>
      <c r="Q587" s="499"/>
      <c r="R587" s="499"/>
      <c r="S587" s="499"/>
      <c r="T587" s="499"/>
      <c r="U587" s="499">
        <f t="shared" si="27"/>
        <v>0</v>
      </c>
      <c r="V587" s="495">
        <f t="shared" si="28"/>
        <v>70</v>
      </c>
      <c r="W587" s="496"/>
      <c r="X587" s="496"/>
      <c r="Y587" s="496"/>
      <c r="Z587" s="502">
        <v>70</v>
      </c>
      <c r="AA587" s="496"/>
      <c r="AB587" s="496"/>
      <c r="AC587" s="496"/>
      <c r="AD587" s="496"/>
      <c r="AE587" s="547"/>
      <c r="AF587" s="498" t="s">
        <v>4922</v>
      </c>
      <c r="AG587" s="499">
        <v>0</v>
      </c>
      <c r="AH587" s="499">
        <v>0</v>
      </c>
      <c r="AI587" s="499">
        <f t="shared" si="29"/>
        <v>0</v>
      </c>
      <c r="AJ587" s="324"/>
      <c r="AK587" s="316" t="e">
        <f>VLOOKUP(B587,'[1]BCDG-CG KT'!C$14:BC$962,53,0)</f>
        <v>#N/A</v>
      </c>
      <c r="AL587" s="316"/>
      <c r="AM587" s="315"/>
      <c r="AN587" s="315"/>
      <c r="AO587" s="315"/>
      <c r="AP587" s="315"/>
      <c r="AQ587" s="315"/>
      <c r="AR587" s="315"/>
      <c r="AS587" s="315"/>
      <c r="AT587" s="315"/>
      <c r="AU587" s="315"/>
      <c r="AV587" s="315"/>
      <c r="AW587" s="315"/>
      <c r="AX587" s="315"/>
      <c r="AY587" s="315"/>
      <c r="AZ587" s="315"/>
      <c r="BA587" s="315"/>
      <c r="BB587" s="315"/>
      <c r="BC587" s="315"/>
      <c r="BD587" s="315"/>
    </row>
    <row r="588" spans="1:56" s="638" customFormat="1" ht="110.25" customHeight="1">
      <c r="A588" s="635">
        <v>581</v>
      </c>
      <c r="B588" s="324" t="s">
        <v>6179</v>
      </c>
      <c r="C588" s="324" t="s">
        <v>5243</v>
      </c>
      <c r="D588" s="499">
        <v>0</v>
      </c>
      <c r="E588" s="324"/>
      <c r="F588" s="324" t="s">
        <v>5244</v>
      </c>
      <c r="G588" s="324"/>
      <c r="H588" s="635" t="s">
        <v>4192</v>
      </c>
      <c r="I588" s="635" t="s">
        <v>84</v>
      </c>
      <c r="J588" s="635"/>
      <c r="K588" s="635"/>
      <c r="L588" s="499"/>
      <c r="M588" s="499"/>
      <c r="N588" s="499"/>
      <c r="O588" s="499"/>
      <c r="P588" s="499"/>
      <c r="Q588" s="499"/>
      <c r="R588" s="499"/>
      <c r="S588" s="499"/>
      <c r="T588" s="499"/>
      <c r="U588" s="499">
        <f t="shared" si="27"/>
        <v>0</v>
      </c>
      <c r="V588" s="495">
        <f t="shared" si="28"/>
        <v>200</v>
      </c>
      <c r="W588" s="496"/>
      <c r="X588" s="496"/>
      <c r="Y588" s="496"/>
      <c r="Z588" s="502">
        <v>200</v>
      </c>
      <c r="AA588" s="496"/>
      <c r="AB588" s="496"/>
      <c r="AC588" s="496"/>
      <c r="AD588" s="496"/>
      <c r="AE588" s="547"/>
      <c r="AF588" s="498" t="s">
        <v>4922</v>
      </c>
      <c r="AG588" s="499">
        <v>0</v>
      </c>
      <c r="AH588" s="499">
        <v>0</v>
      </c>
      <c r="AI588" s="499">
        <f t="shared" si="29"/>
        <v>0</v>
      </c>
      <c r="AJ588" s="324"/>
      <c r="AK588" s="316" t="e">
        <f>VLOOKUP(B588,'[1]BCDG-CG KT'!C$14:BC$962,53,0)</f>
        <v>#N/A</v>
      </c>
      <c r="AL588" s="316"/>
      <c r="AM588" s="315"/>
      <c r="AN588" s="315"/>
      <c r="AO588" s="315"/>
      <c r="AP588" s="315"/>
      <c r="AQ588" s="315"/>
      <c r="AR588" s="315"/>
      <c r="AS588" s="315"/>
      <c r="AT588" s="315"/>
      <c r="AU588" s="315"/>
      <c r="AV588" s="315"/>
      <c r="AW588" s="315"/>
      <c r="AX588" s="315"/>
      <c r="AY588" s="315"/>
      <c r="AZ588" s="315"/>
      <c r="BA588" s="315"/>
      <c r="BB588" s="315"/>
      <c r="BC588" s="315"/>
      <c r="BD588" s="315"/>
    </row>
    <row r="589" spans="1:56" s="638" customFormat="1" ht="94.5" customHeight="1">
      <c r="A589" s="635">
        <v>582</v>
      </c>
      <c r="B589" s="324" t="s">
        <v>6180</v>
      </c>
      <c r="C589" s="324" t="s">
        <v>4190</v>
      </c>
      <c r="D589" s="499">
        <v>0</v>
      </c>
      <c r="E589" s="324"/>
      <c r="F589" s="324" t="s">
        <v>5245</v>
      </c>
      <c r="G589" s="324"/>
      <c r="H589" s="635" t="s">
        <v>4192</v>
      </c>
      <c r="I589" s="635" t="s">
        <v>84</v>
      </c>
      <c r="J589" s="635"/>
      <c r="K589" s="635"/>
      <c r="L589" s="499"/>
      <c r="M589" s="499"/>
      <c r="N589" s="499"/>
      <c r="O589" s="499"/>
      <c r="P589" s="499"/>
      <c r="Q589" s="499"/>
      <c r="R589" s="499"/>
      <c r="S589" s="499"/>
      <c r="T589" s="499"/>
      <c r="U589" s="499">
        <f t="shared" si="27"/>
        <v>0</v>
      </c>
      <c r="V589" s="495">
        <f t="shared" si="28"/>
        <v>100</v>
      </c>
      <c r="W589" s="496"/>
      <c r="X589" s="496"/>
      <c r="Y589" s="496"/>
      <c r="Z589" s="502">
        <v>100</v>
      </c>
      <c r="AA589" s="496"/>
      <c r="AB589" s="496"/>
      <c r="AC589" s="496"/>
      <c r="AD589" s="496"/>
      <c r="AE589" s="547"/>
      <c r="AF589" s="498" t="s">
        <v>4922</v>
      </c>
      <c r="AG589" s="499">
        <v>0</v>
      </c>
      <c r="AH589" s="499">
        <v>0</v>
      </c>
      <c r="AI589" s="499">
        <f t="shared" si="29"/>
        <v>0</v>
      </c>
      <c r="AJ589" s="324"/>
      <c r="AK589" s="316" t="e">
        <f>VLOOKUP(B589,'[1]BCDG-CG KT'!C$14:BC$962,53,0)</f>
        <v>#N/A</v>
      </c>
      <c r="AL589" s="316"/>
      <c r="AM589" s="315"/>
      <c r="AN589" s="315"/>
      <c r="AO589" s="315"/>
      <c r="AP589" s="315"/>
      <c r="AQ589" s="315"/>
      <c r="AR589" s="315"/>
      <c r="AS589" s="315"/>
      <c r="AT589" s="315"/>
      <c r="AU589" s="315"/>
      <c r="AV589" s="315"/>
      <c r="AW589" s="315"/>
      <c r="AX589" s="315"/>
      <c r="AY589" s="315"/>
      <c r="AZ589" s="315"/>
      <c r="BA589" s="315"/>
      <c r="BB589" s="315"/>
      <c r="BC589" s="315"/>
      <c r="BD589" s="315"/>
    </row>
    <row r="590" spans="1:56" s="638" customFormat="1" ht="141.75" customHeight="1">
      <c r="A590" s="635">
        <v>583</v>
      </c>
      <c r="B590" s="324" t="s">
        <v>6181</v>
      </c>
      <c r="C590" s="324" t="s">
        <v>5246</v>
      </c>
      <c r="D590" s="499">
        <v>0</v>
      </c>
      <c r="E590" s="324"/>
      <c r="F590" s="324" t="s">
        <v>5247</v>
      </c>
      <c r="G590" s="324"/>
      <c r="H590" s="635" t="s">
        <v>3770</v>
      </c>
      <c r="I590" s="635" t="s">
        <v>84</v>
      </c>
      <c r="J590" s="635"/>
      <c r="K590" s="635"/>
      <c r="L590" s="499"/>
      <c r="M590" s="499"/>
      <c r="N590" s="499"/>
      <c r="O590" s="499"/>
      <c r="P590" s="499"/>
      <c r="Q590" s="499"/>
      <c r="R590" s="499"/>
      <c r="S590" s="499"/>
      <c r="T590" s="499"/>
      <c r="U590" s="499">
        <f t="shared" si="27"/>
        <v>0</v>
      </c>
      <c r="V590" s="495">
        <f t="shared" si="28"/>
        <v>20</v>
      </c>
      <c r="W590" s="496"/>
      <c r="X590" s="496"/>
      <c r="Y590" s="496"/>
      <c r="Z590" s="502">
        <v>20</v>
      </c>
      <c r="AA590" s="496"/>
      <c r="AB590" s="496"/>
      <c r="AC590" s="496"/>
      <c r="AD590" s="496"/>
      <c r="AE590" s="547"/>
      <c r="AF590" s="498" t="s">
        <v>4922</v>
      </c>
      <c r="AG590" s="499">
        <v>0</v>
      </c>
      <c r="AH590" s="499">
        <v>0</v>
      </c>
      <c r="AI590" s="499">
        <f t="shared" si="29"/>
        <v>0</v>
      </c>
      <c r="AJ590" s="324"/>
      <c r="AK590" s="316" t="e">
        <f>VLOOKUP(B590,'[1]BCDG-CG KT'!C$14:BC$962,53,0)</f>
        <v>#N/A</v>
      </c>
      <c r="AL590" s="316"/>
      <c r="AM590" s="315"/>
      <c r="AN590" s="315"/>
      <c r="AO590" s="315"/>
      <c r="AP590" s="315"/>
      <c r="AQ590" s="315"/>
      <c r="AR590" s="315"/>
      <c r="AS590" s="315"/>
      <c r="AT590" s="315"/>
      <c r="AU590" s="315"/>
      <c r="AV590" s="315"/>
      <c r="AW590" s="315"/>
      <c r="AX590" s="315"/>
      <c r="AY590" s="315"/>
      <c r="AZ590" s="315"/>
      <c r="BA590" s="315"/>
      <c r="BB590" s="315"/>
      <c r="BC590" s="315"/>
      <c r="BD590" s="315"/>
    </row>
    <row r="591" spans="1:56" s="638" customFormat="1" ht="110.25" customHeight="1">
      <c r="A591" s="635">
        <v>584</v>
      </c>
      <c r="B591" s="324" t="s">
        <v>6182</v>
      </c>
      <c r="C591" s="324" t="s">
        <v>5248</v>
      </c>
      <c r="D591" s="499">
        <v>0</v>
      </c>
      <c r="E591" s="324"/>
      <c r="F591" s="324" t="s">
        <v>5249</v>
      </c>
      <c r="G591" s="324"/>
      <c r="H591" s="635" t="s">
        <v>4192</v>
      </c>
      <c r="I591" s="635" t="s">
        <v>84</v>
      </c>
      <c r="J591" s="635"/>
      <c r="K591" s="635"/>
      <c r="L591" s="499"/>
      <c r="M591" s="499">
        <v>861</v>
      </c>
      <c r="N591" s="499"/>
      <c r="O591" s="499"/>
      <c r="P591" s="499"/>
      <c r="Q591" s="499"/>
      <c r="R591" s="499"/>
      <c r="S591" s="499"/>
      <c r="T591" s="499"/>
      <c r="U591" s="499">
        <f t="shared" si="27"/>
        <v>0</v>
      </c>
      <c r="V591" s="495">
        <f t="shared" si="28"/>
        <v>20</v>
      </c>
      <c r="W591" s="496"/>
      <c r="X591" s="496"/>
      <c r="Y591" s="496"/>
      <c r="Z591" s="502">
        <v>20</v>
      </c>
      <c r="AA591" s="496"/>
      <c r="AB591" s="496"/>
      <c r="AC591" s="496"/>
      <c r="AD591" s="496"/>
      <c r="AE591" s="547"/>
      <c r="AF591" s="498" t="s">
        <v>4922</v>
      </c>
      <c r="AG591" s="499">
        <v>0</v>
      </c>
      <c r="AH591" s="499">
        <v>0</v>
      </c>
      <c r="AI591" s="499">
        <f t="shared" si="29"/>
        <v>0</v>
      </c>
      <c r="AJ591" s="324"/>
      <c r="AK591" s="316" t="e">
        <f>VLOOKUP(B591,'[1]BCDG-CG KT'!C$14:BC$962,53,0)</f>
        <v>#N/A</v>
      </c>
      <c r="AL591" s="316"/>
      <c r="AM591" s="315"/>
      <c r="AN591" s="315"/>
      <c r="AO591" s="315"/>
      <c r="AP591" s="315"/>
      <c r="AQ591" s="315"/>
      <c r="AR591" s="315"/>
      <c r="AS591" s="315"/>
      <c r="AT591" s="315"/>
      <c r="AU591" s="315"/>
      <c r="AV591" s="315"/>
      <c r="AW591" s="315"/>
      <c r="AX591" s="315"/>
      <c r="AY591" s="315"/>
      <c r="AZ591" s="315"/>
      <c r="BA591" s="315"/>
      <c r="BB591" s="315"/>
      <c r="BC591" s="315"/>
      <c r="BD591" s="315"/>
    </row>
    <row r="592" spans="1:56" s="638" customFormat="1" ht="110.25" customHeight="1">
      <c r="A592" s="635">
        <v>585</v>
      </c>
      <c r="B592" s="324" t="s">
        <v>6183</v>
      </c>
      <c r="C592" s="324" t="s">
        <v>4203</v>
      </c>
      <c r="D592" s="499">
        <v>0</v>
      </c>
      <c r="E592" s="324"/>
      <c r="F592" s="324" t="s">
        <v>5249</v>
      </c>
      <c r="G592" s="324"/>
      <c r="H592" s="635" t="s">
        <v>4192</v>
      </c>
      <c r="I592" s="635" t="s">
        <v>84</v>
      </c>
      <c r="J592" s="635"/>
      <c r="K592" s="635"/>
      <c r="L592" s="499"/>
      <c r="M592" s="499"/>
      <c r="N592" s="499"/>
      <c r="O592" s="499"/>
      <c r="P592" s="499"/>
      <c r="Q592" s="499"/>
      <c r="R592" s="499"/>
      <c r="S592" s="499"/>
      <c r="T592" s="499"/>
      <c r="U592" s="499">
        <f t="shared" si="27"/>
        <v>0</v>
      </c>
      <c r="V592" s="495">
        <f t="shared" si="28"/>
        <v>60</v>
      </c>
      <c r="W592" s="496"/>
      <c r="X592" s="496"/>
      <c r="Y592" s="496"/>
      <c r="Z592" s="502">
        <v>60</v>
      </c>
      <c r="AA592" s="496"/>
      <c r="AB592" s="496"/>
      <c r="AC592" s="496"/>
      <c r="AD592" s="496"/>
      <c r="AE592" s="547"/>
      <c r="AF592" s="498" t="s">
        <v>4922</v>
      </c>
      <c r="AG592" s="499">
        <v>0</v>
      </c>
      <c r="AH592" s="499">
        <v>0</v>
      </c>
      <c r="AI592" s="499">
        <f t="shared" si="29"/>
        <v>0</v>
      </c>
      <c r="AJ592" s="324"/>
      <c r="AK592" s="316" t="e">
        <f>VLOOKUP(B592,'[1]BCDG-CG KT'!C$14:BC$962,53,0)</f>
        <v>#N/A</v>
      </c>
      <c r="AL592" s="316"/>
      <c r="AM592" s="315"/>
      <c r="AN592" s="315"/>
      <c r="AO592" s="315"/>
      <c r="AP592" s="315"/>
      <c r="AQ592" s="315"/>
      <c r="AR592" s="315"/>
      <c r="AS592" s="315"/>
      <c r="AT592" s="315"/>
      <c r="AU592" s="315"/>
      <c r="AV592" s="315"/>
      <c r="AW592" s="315"/>
      <c r="AX592" s="315"/>
      <c r="AY592" s="315"/>
      <c r="AZ592" s="315"/>
      <c r="BA592" s="315"/>
      <c r="BB592" s="315"/>
      <c r="BC592" s="315"/>
      <c r="BD592" s="315"/>
    </row>
    <row r="593" spans="1:56" s="638" customFormat="1" ht="141.75" customHeight="1">
      <c r="A593" s="635">
        <v>586</v>
      </c>
      <c r="B593" s="324" t="s">
        <v>6184</v>
      </c>
      <c r="C593" s="324" t="s">
        <v>5250</v>
      </c>
      <c r="D593" s="499">
        <v>0</v>
      </c>
      <c r="E593" s="324"/>
      <c r="F593" s="324" t="s">
        <v>5251</v>
      </c>
      <c r="G593" s="324"/>
      <c r="H593" s="635" t="s">
        <v>3770</v>
      </c>
      <c r="I593" s="635" t="s">
        <v>84</v>
      </c>
      <c r="J593" s="635"/>
      <c r="K593" s="635"/>
      <c r="L593" s="499"/>
      <c r="M593" s="499"/>
      <c r="N593" s="499"/>
      <c r="O593" s="499"/>
      <c r="P593" s="499"/>
      <c r="Q593" s="499"/>
      <c r="R593" s="499"/>
      <c r="S593" s="499"/>
      <c r="T593" s="499"/>
      <c r="U593" s="499">
        <f t="shared" si="27"/>
        <v>0</v>
      </c>
      <c r="V593" s="495">
        <f t="shared" si="28"/>
        <v>30</v>
      </c>
      <c r="W593" s="496"/>
      <c r="X593" s="496"/>
      <c r="Y593" s="496"/>
      <c r="Z593" s="502">
        <v>30</v>
      </c>
      <c r="AA593" s="496"/>
      <c r="AB593" s="496"/>
      <c r="AC593" s="496"/>
      <c r="AD593" s="496"/>
      <c r="AE593" s="547"/>
      <c r="AF593" s="498" t="s">
        <v>4922</v>
      </c>
      <c r="AG593" s="499">
        <v>0</v>
      </c>
      <c r="AH593" s="499">
        <v>0</v>
      </c>
      <c r="AI593" s="499">
        <f t="shared" si="29"/>
        <v>0</v>
      </c>
      <c r="AJ593" s="324"/>
      <c r="AK593" s="316" t="e">
        <f>VLOOKUP(B593,'[1]BCDG-CG KT'!C$14:BC$962,53,0)</f>
        <v>#N/A</v>
      </c>
      <c r="AL593" s="316"/>
      <c r="AM593" s="315"/>
      <c r="AN593" s="315"/>
      <c r="AO593" s="315"/>
      <c r="AP593" s="315"/>
      <c r="AQ593" s="315"/>
      <c r="AR593" s="315"/>
      <c r="AS593" s="315"/>
      <c r="AT593" s="315"/>
      <c r="AU593" s="315"/>
      <c r="AV593" s="315"/>
      <c r="AW593" s="315"/>
      <c r="AX593" s="315"/>
      <c r="AY593" s="315"/>
      <c r="AZ593" s="315"/>
      <c r="BA593" s="315"/>
      <c r="BB593" s="315"/>
      <c r="BC593" s="315"/>
      <c r="BD593" s="315"/>
    </row>
    <row r="594" spans="1:56" s="638" customFormat="1" ht="94.5" customHeight="1">
      <c r="A594" s="635">
        <v>587</v>
      </c>
      <c r="B594" s="324" t="s">
        <v>6185</v>
      </c>
      <c r="C594" s="324" t="s">
        <v>5252</v>
      </c>
      <c r="D594" s="499">
        <v>0</v>
      </c>
      <c r="E594" s="324"/>
      <c r="F594" s="324" t="s">
        <v>5253</v>
      </c>
      <c r="G594" s="324"/>
      <c r="H594" s="635" t="s">
        <v>4192</v>
      </c>
      <c r="I594" s="635" t="s">
        <v>84</v>
      </c>
      <c r="J594" s="635"/>
      <c r="K594" s="635"/>
      <c r="L594" s="499"/>
      <c r="M594" s="499"/>
      <c r="N594" s="499"/>
      <c r="O594" s="499"/>
      <c r="P594" s="499"/>
      <c r="Q594" s="499"/>
      <c r="R594" s="499"/>
      <c r="S594" s="499"/>
      <c r="T594" s="499"/>
      <c r="U594" s="499">
        <f t="shared" si="27"/>
        <v>0</v>
      </c>
      <c r="V594" s="495">
        <f t="shared" si="28"/>
        <v>100</v>
      </c>
      <c r="W594" s="496"/>
      <c r="X594" s="496"/>
      <c r="Y594" s="496"/>
      <c r="Z594" s="502">
        <v>100</v>
      </c>
      <c r="AA594" s="496"/>
      <c r="AB594" s="496"/>
      <c r="AC594" s="496"/>
      <c r="AD594" s="496"/>
      <c r="AE594" s="547"/>
      <c r="AF594" s="498" t="s">
        <v>4922</v>
      </c>
      <c r="AG594" s="499">
        <v>0</v>
      </c>
      <c r="AH594" s="499">
        <v>0</v>
      </c>
      <c r="AI594" s="499">
        <f t="shared" si="29"/>
        <v>0</v>
      </c>
      <c r="AJ594" s="324"/>
      <c r="AK594" s="316" t="e">
        <f>VLOOKUP(B594,'[1]BCDG-CG KT'!C$14:BC$962,53,0)</f>
        <v>#N/A</v>
      </c>
      <c r="AL594" s="316"/>
      <c r="AM594" s="315"/>
      <c r="AN594" s="315"/>
      <c r="AO594" s="315"/>
      <c r="AP594" s="315"/>
      <c r="AQ594" s="315"/>
      <c r="AR594" s="315"/>
      <c r="AS594" s="315"/>
      <c r="AT594" s="315"/>
      <c r="AU594" s="315"/>
      <c r="AV594" s="315"/>
      <c r="AW594" s="315"/>
      <c r="AX594" s="315"/>
      <c r="AY594" s="315"/>
      <c r="AZ594" s="315"/>
      <c r="BA594" s="315"/>
      <c r="BB594" s="315"/>
      <c r="BC594" s="315"/>
      <c r="BD594" s="315"/>
    </row>
    <row r="595" spans="1:56" s="638" customFormat="1" ht="94.5" customHeight="1">
      <c r="A595" s="635">
        <v>588</v>
      </c>
      <c r="B595" s="324" t="s">
        <v>6186</v>
      </c>
      <c r="C595" s="324" t="s">
        <v>5254</v>
      </c>
      <c r="D595" s="499">
        <v>0</v>
      </c>
      <c r="E595" s="324"/>
      <c r="F595" s="324" t="s">
        <v>5253</v>
      </c>
      <c r="G595" s="324"/>
      <c r="H595" s="635" t="s">
        <v>4192</v>
      </c>
      <c r="I595" s="635" t="s">
        <v>84</v>
      </c>
      <c r="J595" s="635"/>
      <c r="K595" s="635"/>
      <c r="L595" s="499"/>
      <c r="M595" s="499"/>
      <c r="N595" s="499"/>
      <c r="O595" s="499"/>
      <c r="P595" s="499"/>
      <c r="Q595" s="499"/>
      <c r="R595" s="499"/>
      <c r="S595" s="499"/>
      <c r="T595" s="499"/>
      <c r="U595" s="499">
        <f t="shared" si="27"/>
        <v>0</v>
      </c>
      <c r="V595" s="495">
        <f t="shared" si="28"/>
        <v>30</v>
      </c>
      <c r="W595" s="496"/>
      <c r="X595" s="496"/>
      <c r="Y595" s="496"/>
      <c r="Z595" s="502">
        <v>30</v>
      </c>
      <c r="AA595" s="496"/>
      <c r="AB595" s="496"/>
      <c r="AC595" s="496"/>
      <c r="AD595" s="496"/>
      <c r="AE595" s="547"/>
      <c r="AF595" s="498" t="s">
        <v>4922</v>
      </c>
      <c r="AG595" s="499">
        <v>0</v>
      </c>
      <c r="AH595" s="499">
        <v>0</v>
      </c>
      <c r="AI595" s="499">
        <f t="shared" si="29"/>
        <v>0</v>
      </c>
      <c r="AJ595" s="324"/>
      <c r="AK595" s="316" t="e">
        <f>VLOOKUP(B595,'[1]BCDG-CG KT'!C$14:BC$962,53,0)</f>
        <v>#N/A</v>
      </c>
      <c r="AL595" s="316"/>
      <c r="AM595" s="315"/>
      <c r="AN595" s="315"/>
      <c r="AO595" s="315"/>
      <c r="AP595" s="315"/>
      <c r="AQ595" s="315"/>
      <c r="AR595" s="315"/>
      <c r="AS595" s="315"/>
      <c r="AT595" s="315"/>
      <c r="AU595" s="315"/>
      <c r="AV595" s="315"/>
      <c r="AW595" s="315"/>
      <c r="AX595" s="315"/>
      <c r="AY595" s="315"/>
      <c r="AZ595" s="315"/>
      <c r="BA595" s="315"/>
      <c r="BB595" s="315"/>
      <c r="BC595" s="315"/>
      <c r="BD595" s="315"/>
    </row>
    <row r="596" spans="1:56" s="638" customFormat="1" ht="126" customHeight="1">
      <c r="A596" s="635">
        <v>589</v>
      </c>
      <c r="B596" s="324" t="s">
        <v>6187</v>
      </c>
      <c r="C596" s="324" t="s">
        <v>5255</v>
      </c>
      <c r="D596" s="499">
        <v>0</v>
      </c>
      <c r="E596" s="324"/>
      <c r="F596" s="324" t="s">
        <v>5256</v>
      </c>
      <c r="G596" s="324"/>
      <c r="H596" s="635" t="s">
        <v>3770</v>
      </c>
      <c r="I596" s="635" t="s">
        <v>84</v>
      </c>
      <c r="J596" s="635"/>
      <c r="K596" s="635"/>
      <c r="L596" s="499"/>
      <c r="M596" s="499"/>
      <c r="N596" s="499"/>
      <c r="O596" s="499"/>
      <c r="P596" s="499"/>
      <c r="Q596" s="499"/>
      <c r="R596" s="499"/>
      <c r="S596" s="499"/>
      <c r="T596" s="499"/>
      <c r="U596" s="499">
        <f t="shared" si="27"/>
        <v>0</v>
      </c>
      <c r="V596" s="495">
        <f t="shared" si="28"/>
        <v>30</v>
      </c>
      <c r="W596" s="496"/>
      <c r="X596" s="496"/>
      <c r="Y596" s="496"/>
      <c r="Z596" s="502">
        <v>30</v>
      </c>
      <c r="AA596" s="496"/>
      <c r="AB596" s="496"/>
      <c r="AC596" s="496"/>
      <c r="AD596" s="496"/>
      <c r="AE596" s="547"/>
      <c r="AF596" s="498" t="s">
        <v>4922</v>
      </c>
      <c r="AG596" s="499">
        <v>0</v>
      </c>
      <c r="AH596" s="499">
        <v>0</v>
      </c>
      <c r="AI596" s="499">
        <f t="shared" si="29"/>
        <v>0</v>
      </c>
      <c r="AJ596" s="324"/>
      <c r="AK596" s="316" t="e">
        <f>VLOOKUP(B596,'[1]BCDG-CG KT'!C$14:BC$962,53,0)</f>
        <v>#N/A</v>
      </c>
      <c r="AL596" s="316"/>
      <c r="AM596" s="315"/>
      <c r="AN596" s="315"/>
      <c r="AO596" s="315"/>
      <c r="AP596" s="315"/>
      <c r="AQ596" s="315"/>
      <c r="AR596" s="315"/>
      <c r="AS596" s="315"/>
      <c r="AT596" s="315"/>
      <c r="AU596" s="315"/>
      <c r="AV596" s="315"/>
      <c r="AW596" s="315"/>
      <c r="AX596" s="315"/>
      <c r="AY596" s="315"/>
      <c r="AZ596" s="315"/>
      <c r="BA596" s="315"/>
      <c r="BB596" s="315"/>
      <c r="BC596" s="315"/>
      <c r="BD596" s="315"/>
    </row>
    <row r="597" spans="1:56" s="638" customFormat="1" ht="94.5" customHeight="1">
      <c r="A597" s="635">
        <v>590</v>
      </c>
      <c r="B597" s="324" t="s">
        <v>6188</v>
      </c>
      <c r="C597" s="324" t="s">
        <v>5252</v>
      </c>
      <c r="D597" s="499">
        <v>0</v>
      </c>
      <c r="E597" s="324"/>
      <c r="F597" s="324" t="s">
        <v>5253</v>
      </c>
      <c r="G597" s="324"/>
      <c r="H597" s="635" t="s">
        <v>4192</v>
      </c>
      <c r="I597" s="635" t="s">
        <v>84</v>
      </c>
      <c r="J597" s="635"/>
      <c r="K597" s="635"/>
      <c r="L597" s="499"/>
      <c r="M597" s="499"/>
      <c r="N597" s="499"/>
      <c r="O597" s="499"/>
      <c r="P597" s="499"/>
      <c r="Q597" s="499"/>
      <c r="R597" s="499"/>
      <c r="S597" s="499"/>
      <c r="T597" s="499"/>
      <c r="U597" s="499">
        <f t="shared" si="27"/>
        <v>0</v>
      </c>
      <c r="V597" s="495">
        <f t="shared" si="28"/>
        <v>100</v>
      </c>
      <c r="W597" s="496"/>
      <c r="X597" s="496"/>
      <c r="Y597" s="496"/>
      <c r="Z597" s="502">
        <v>100</v>
      </c>
      <c r="AA597" s="496"/>
      <c r="AB597" s="496"/>
      <c r="AC597" s="496"/>
      <c r="AD597" s="496"/>
      <c r="AE597" s="547"/>
      <c r="AF597" s="498" t="s">
        <v>4922</v>
      </c>
      <c r="AG597" s="499">
        <v>0</v>
      </c>
      <c r="AH597" s="499">
        <v>0</v>
      </c>
      <c r="AI597" s="499">
        <f t="shared" si="29"/>
        <v>0</v>
      </c>
      <c r="AJ597" s="324"/>
      <c r="AK597" s="316" t="e">
        <f>VLOOKUP(B597,'[1]BCDG-CG KT'!C$14:BC$962,53,0)</f>
        <v>#N/A</v>
      </c>
      <c r="AL597" s="316"/>
      <c r="AM597" s="315"/>
      <c r="AN597" s="315"/>
      <c r="AO597" s="315"/>
      <c r="AP597" s="315"/>
      <c r="AQ597" s="315"/>
      <c r="AR597" s="315"/>
      <c r="AS597" s="315"/>
      <c r="AT597" s="315"/>
      <c r="AU597" s="315"/>
      <c r="AV597" s="315"/>
      <c r="AW597" s="315"/>
      <c r="AX597" s="315"/>
      <c r="AY597" s="315"/>
      <c r="AZ597" s="315"/>
      <c r="BA597" s="315"/>
      <c r="BB597" s="315"/>
      <c r="BC597" s="315"/>
      <c r="BD597" s="315"/>
    </row>
    <row r="598" spans="1:56" s="638" customFormat="1" ht="94.5" customHeight="1">
      <c r="A598" s="635">
        <v>591</v>
      </c>
      <c r="B598" s="324" t="s">
        <v>6189</v>
      </c>
      <c r="C598" s="324" t="s">
        <v>5254</v>
      </c>
      <c r="D598" s="499">
        <v>0</v>
      </c>
      <c r="E598" s="324"/>
      <c r="F598" s="324" t="s">
        <v>5253</v>
      </c>
      <c r="G598" s="324"/>
      <c r="H598" s="635" t="s">
        <v>4192</v>
      </c>
      <c r="I598" s="635" t="s">
        <v>84</v>
      </c>
      <c r="J598" s="635"/>
      <c r="K598" s="635"/>
      <c r="L598" s="499"/>
      <c r="M598" s="499"/>
      <c r="N598" s="499"/>
      <c r="O598" s="499"/>
      <c r="P598" s="499"/>
      <c r="Q598" s="499"/>
      <c r="R598" s="499"/>
      <c r="S598" s="499"/>
      <c r="T598" s="499"/>
      <c r="U598" s="499">
        <f t="shared" si="27"/>
        <v>0</v>
      </c>
      <c r="V598" s="495">
        <f t="shared" si="28"/>
        <v>30</v>
      </c>
      <c r="W598" s="496"/>
      <c r="X598" s="496"/>
      <c r="Y598" s="496"/>
      <c r="Z598" s="502">
        <v>30</v>
      </c>
      <c r="AA598" s="496"/>
      <c r="AB598" s="496"/>
      <c r="AC598" s="496"/>
      <c r="AD598" s="496"/>
      <c r="AE598" s="547"/>
      <c r="AF598" s="498" t="s">
        <v>4922</v>
      </c>
      <c r="AG598" s="499">
        <v>0</v>
      </c>
      <c r="AH598" s="499">
        <v>0</v>
      </c>
      <c r="AI598" s="499">
        <f t="shared" si="29"/>
        <v>0</v>
      </c>
      <c r="AJ598" s="324"/>
      <c r="AK598" s="316" t="e">
        <f>VLOOKUP(B598,'[1]BCDG-CG KT'!C$14:BC$962,53,0)</f>
        <v>#N/A</v>
      </c>
      <c r="AL598" s="316"/>
      <c r="AM598" s="315"/>
      <c r="AN598" s="315"/>
      <c r="AO598" s="315"/>
      <c r="AP598" s="315"/>
      <c r="AQ598" s="315"/>
      <c r="AR598" s="315"/>
      <c r="AS598" s="315"/>
      <c r="AT598" s="315"/>
      <c r="AU598" s="315"/>
      <c r="AV598" s="315"/>
      <c r="AW598" s="315"/>
      <c r="AX598" s="315"/>
      <c r="AY598" s="315"/>
      <c r="AZ598" s="315"/>
      <c r="BA598" s="315"/>
      <c r="BB598" s="315"/>
      <c r="BC598" s="315"/>
      <c r="BD598" s="315"/>
    </row>
    <row r="599" spans="1:56" s="638" customFormat="1" ht="141.75" customHeight="1">
      <c r="A599" s="635">
        <v>592</v>
      </c>
      <c r="B599" s="324" t="s">
        <v>6190</v>
      </c>
      <c r="C599" s="324" t="s">
        <v>5257</v>
      </c>
      <c r="D599" s="499">
        <v>0</v>
      </c>
      <c r="E599" s="324"/>
      <c r="F599" s="324" t="s">
        <v>5258</v>
      </c>
      <c r="G599" s="324"/>
      <c r="H599" s="635" t="s">
        <v>3770</v>
      </c>
      <c r="I599" s="635" t="s">
        <v>84</v>
      </c>
      <c r="J599" s="635"/>
      <c r="K599" s="635"/>
      <c r="L599" s="499"/>
      <c r="M599" s="499"/>
      <c r="N599" s="499"/>
      <c r="O599" s="499"/>
      <c r="P599" s="499"/>
      <c r="Q599" s="499"/>
      <c r="R599" s="499"/>
      <c r="S599" s="499"/>
      <c r="T599" s="499"/>
      <c r="U599" s="499">
        <f t="shared" si="27"/>
        <v>0</v>
      </c>
      <c r="V599" s="495">
        <f t="shared" si="28"/>
        <v>30</v>
      </c>
      <c r="W599" s="496"/>
      <c r="X599" s="496"/>
      <c r="Y599" s="496"/>
      <c r="Z599" s="502">
        <v>30</v>
      </c>
      <c r="AA599" s="496"/>
      <c r="AB599" s="496"/>
      <c r="AC599" s="496"/>
      <c r="AD599" s="496"/>
      <c r="AE599" s="547"/>
      <c r="AF599" s="498" t="s">
        <v>4922</v>
      </c>
      <c r="AG599" s="499">
        <v>0</v>
      </c>
      <c r="AH599" s="499">
        <v>0</v>
      </c>
      <c r="AI599" s="499">
        <f t="shared" si="29"/>
        <v>0</v>
      </c>
      <c r="AJ599" s="324"/>
      <c r="AK599" s="316" t="e">
        <f>VLOOKUP(B599,'[1]BCDG-CG KT'!C$14:BC$962,53,0)</f>
        <v>#N/A</v>
      </c>
      <c r="AL599" s="316"/>
      <c r="AM599" s="315"/>
      <c r="AN599" s="315"/>
      <c r="AO599" s="315"/>
      <c r="AP599" s="315"/>
      <c r="AQ599" s="315"/>
      <c r="AR599" s="315"/>
      <c r="AS599" s="315"/>
      <c r="AT599" s="315"/>
      <c r="AU599" s="315"/>
      <c r="AV599" s="315"/>
      <c r="AW599" s="315"/>
      <c r="AX599" s="315"/>
      <c r="AY599" s="315"/>
      <c r="AZ599" s="315"/>
      <c r="BA599" s="315"/>
      <c r="BB599" s="315"/>
      <c r="BC599" s="315"/>
      <c r="BD599" s="315"/>
    </row>
    <row r="600" spans="1:56" s="638" customFormat="1" ht="94.5" customHeight="1">
      <c r="A600" s="635">
        <v>593</v>
      </c>
      <c r="B600" s="324" t="s">
        <v>6191</v>
      </c>
      <c r="C600" s="324" t="s">
        <v>5252</v>
      </c>
      <c r="D600" s="499">
        <v>0</v>
      </c>
      <c r="E600" s="324"/>
      <c r="F600" s="324" t="s">
        <v>5253</v>
      </c>
      <c r="G600" s="324"/>
      <c r="H600" s="635" t="s">
        <v>4192</v>
      </c>
      <c r="I600" s="635" t="s">
        <v>84</v>
      </c>
      <c r="J600" s="635"/>
      <c r="K600" s="635"/>
      <c r="L600" s="499"/>
      <c r="M600" s="499"/>
      <c r="N600" s="499"/>
      <c r="O600" s="499"/>
      <c r="P600" s="499"/>
      <c r="Q600" s="499"/>
      <c r="R600" s="499"/>
      <c r="S600" s="499"/>
      <c r="T600" s="499"/>
      <c r="U600" s="499">
        <f t="shared" si="27"/>
        <v>0</v>
      </c>
      <c r="V600" s="495">
        <f t="shared" si="28"/>
        <v>100</v>
      </c>
      <c r="W600" s="496"/>
      <c r="X600" s="496"/>
      <c r="Y600" s="496"/>
      <c r="Z600" s="502">
        <v>100</v>
      </c>
      <c r="AA600" s="496"/>
      <c r="AB600" s="496"/>
      <c r="AC600" s="496"/>
      <c r="AD600" s="496"/>
      <c r="AE600" s="547"/>
      <c r="AF600" s="498" t="s">
        <v>4922</v>
      </c>
      <c r="AG600" s="499">
        <v>0</v>
      </c>
      <c r="AH600" s="499">
        <v>0</v>
      </c>
      <c r="AI600" s="499">
        <f t="shared" si="29"/>
        <v>0</v>
      </c>
      <c r="AJ600" s="324"/>
      <c r="AK600" s="316" t="e">
        <f>VLOOKUP(B600,'[1]BCDG-CG KT'!C$14:BC$962,53,0)</f>
        <v>#N/A</v>
      </c>
      <c r="AL600" s="316"/>
      <c r="AM600" s="315"/>
      <c r="AN600" s="315"/>
      <c r="AO600" s="315"/>
      <c r="AP600" s="315"/>
      <c r="AQ600" s="315"/>
      <c r="AR600" s="315"/>
      <c r="AS600" s="315"/>
      <c r="AT600" s="315"/>
      <c r="AU600" s="315"/>
      <c r="AV600" s="315"/>
      <c r="AW600" s="315"/>
      <c r="AX600" s="315"/>
      <c r="AY600" s="315"/>
      <c r="AZ600" s="315"/>
      <c r="BA600" s="315"/>
      <c r="BB600" s="315"/>
      <c r="BC600" s="315"/>
      <c r="BD600" s="315"/>
    </row>
    <row r="601" spans="1:56" s="638" customFormat="1" ht="94.5" customHeight="1">
      <c r="A601" s="635">
        <v>594</v>
      </c>
      <c r="B601" s="324" t="s">
        <v>6192</v>
      </c>
      <c r="C601" s="324" t="s">
        <v>5254</v>
      </c>
      <c r="D601" s="499">
        <v>0</v>
      </c>
      <c r="E601" s="324"/>
      <c r="F601" s="324" t="s">
        <v>5253</v>
      </c>
      <c r="G601" s="324"/>
      <c r="H601" s="635" t="s">
        <v>4192</v>
      </c>
      <c r="I601" s="635" t="s">
        <v>84</v>
      </c>
      <c r="J601" s="635"/>
      <c r="K601" s="635"/>
      <c r="L601" s="499"/>
      <c r="M601" s="499"/>
      <c r="N601" s="499"/>
      <c r="O601" s="499"/>
      <c r="P601" s="499"/>
      <c r="Q601" s="499"/>
      <c r="R601" s="499"/>
      <c r="S601" s="499"/>
      <c r="T601" s="499"/>
      <c r="U601" s="499">
        <f t="shared" si="27"/>
        <v>0</v>
      </c>
      <c r="V601" s="495">
        <f t="shared" si="28"/>
        <v>30</v>
      </c>
      <c r="W601" s="496"/>
      <c r="X601" s="496"/>
      <c r="Y601" s="496"/>
      <c r="Z601" s="502">
        <v>30</v>
      </c>
      <c r="AA601" s="496"/>
      <c r="AB601" s="496"/>
      <c r="AC601" s="496"/>
      <c r="AD601" s="496"/>
      <c r="AE601" s="547"/>
      <c r="AF601" s="498" t="s">
        <v>4922</v>
      </c>
      <c r="AG601" s="499">
        <v>0</v>
      </c>
      <c r="AH601" s="499">
        <v>0</v>
      </c>
      <c r="AI601" s="499">
        <f t="shared" si="29"/>
        <v>0</v>
      </c>
      <c r="AJ601" s="324"/>
      <c r="AK601" s="316" t="e">
        <f>VLOOKUP(B601,'[1]BCDG-CG KT'!C$14:BC$962,53,0)</f>
        <v>#N/A</v>
      </c>
      <c r="AL601" s="316"/>
      <c r="AM601" s="315"/>
      <c r="AN601" s="315"/>
      <c r="AO601" s="315"/>
      <c r="AP601" s="315"/>
      <c r="AQ601" s="315"/>
      <c r="AR601" s="315"/>
      <c r="AS601" s="315"/>
      <c r="AT601" s="315"/>
      <c r="AU601" s="315"/>
      <c r="AV601" s="315"/>
      <c r="AW601" s="315"/>
      <c r="AX601" s="315"/>
      <c r="AY601" s="315"/>
      <c r="AZ601" s="315"/>
      <c r="BA601" s="315"/>
      <c r="BB601" s="315"/>
      <c r="BC601" s="315"/>
      <c r="BD601" s="315"/>
    </row>
    <row r="602" spans="1:56" s="638" customFormat="1" ht="173.25" customHeight="1">
      <c r="A602" s="635">
        <v>595</v>
      </c>
      <c r="B602" s="324" t="s">
        <v>6193</v>
      </c>
      <c r="C602" s="324" t="s">
        <v>3772</v>
      </c>
      <c r="D602" s="499">
        <v>0</v>
      </c>
      <c r="E602" s="324"/>
      <c r="F602" s="324" t="s">
        <v>5259</v>
      </c>
      <c r="G602" s="324"/>
      <c r="H602" s="635" t="s">
        <v>3770</v>
      </c>
      <c r="I602" s="635" t="s">
        <v>84</v>
      </c>
      <c r="J602" s="635"/>
      <c r="K602" s="635"/>
      <c r="L602" s="499"/>
      <c r="M602" s="499"/>
      <c r="N602" s="499"/>
      <c r="O602" s="499"/>
      <c r="P602" s="499"/>
      <c r="Q602" s="499"/>
      <c r="R602" s="499"/>
      <c r="S602" s="499"/>
      <c r="T602" s="499"/>
      <c r="U602" s="499">
        <f t="shared" si="27"/>
        <v>0</v>
      </c>
      <c r="V602" s="495">
        <f t="shared" si="28"/>
        <v>100</v>
      </c>
      <c r="W602" s="496"/>
      <c r="X602" s="496"/>
      <c r="Y602" s="496"/>
      <c r="Z602" s="502">
        <v>100</v>
      </c>
      <c r="AA602" s="496"/>
      <c r="AB602" s="496"/>
      <c r="AC602" s="496"/>
      <c r="AD602" s="496"/>
      <c r="AE602" s="547"/>
      <c r="AF602" s="498" t="s">
        <v>4922</v>
      </c>
      <c r="AG602" s="499">
        <v>0</v>
      </c>
      <c r="AH602" s="499">
        <v>0</v>
      </c>
      <c r="AI602" s="499">
        <f t="shared" si="29"/>
        <v>0</v>
      </c>
      <c r="AJ602" s="324"/>
      <c r="AK602" s="316" t="e">
        <f>VLOOKUP(B602,'[1]BCDG-CG KT'!C$14:BC$962,53,0)</f>
        <v>#N/A</v>
      </c>
      <c r="AL602" s="316"/>
      <c r="AM602" s="315"/>
      <c r="AN602" s="315"/>
      <c r="AO602" s="315"/>
      <c r="AP602" s="315"/>
      <c r="AQ602" s="315"/>
      <c r="AR602" s="315"/>
      <c r="AS602" s="315"/>
      <c r="AT602" s="315"/>
      <c r="AU602" s="315"/>
      <c r="AV602" s="315"/>
      <c r="AW602" s="315"/>
      <c r="AX602" s="315"/>
      <c r="AY602" s="315"/>
      <c r="AZ602" s="315"/>
      <c r="BA602" s="315"/>
      <c r="BB602" s="315"/>
      <c r="BC602" s="315"/>
      <c r="BD602" s="315"/>
    </row>
    <row r="603" spans="1:56" s="638" customFormat="1" ht="110.25" customHeight="1">
      <c r="A603" s="635">
        <v>596</v>
      </c>
      <c r="B603" s="324" t="s">
        <v>6194</v>
      </c>
      <c r="C603" s="324" t="s">
        <v>4124</v>
      </c>
      <c r="D603" s="499">
        <v>0</v>
      </c>
      <c r="E603" s="324"/>
      <c r="F603" s="324" t="s">
        <v>5260</v>
      </c>
      <c r="G603" s="324"/>
      <c r="H603" s="635" t="s">
        <v>4192</v>
      </c>
      <c r="I603" s="635" t="s">
        <v>84</v>
      </c>
      <c r="J603" s="635"/>
      <c r="K603" s="635"/>
      <c r="L603" s="499"/>
      <c r="M603" s="499"/>
      <c r="N603" s="499"/>
      <c r="O603" s="499"/>
      <c r="P603" s="499"/>
      <c r="Q603" s="499"/>
      <c r="R603" s="499"/>
      <c r="S603" s="499"/>
      <c r="T603" s="499"/>
      <c r="U603" s="499">
        <f t="shared" si="27"/>
        <v>0</v>
      </c>
      <c r="V603" s="495">
        <f t="shared" si="28"/>
        <v>400</v>
      </c>
      <c r="W603" s="496"/>
      <c r="X603" s="496"/>
      <c r="Y603" s="496"/>
      <c r="Z603" s="502">
        <v>400</v>
      </c>
      <c r="AA603" s="496"/>
      <c r="AB603" s="496"/>
      <c r="AC603" s="496"/>
      <c r="AD603" s="496"/>
      <c r="AE603" s="547"/>
      <c r="AF603" s="498" t="s">
        <v>4922</v>
      </c>
      <c r="AG603" s="499">
        <v>0</v>
      </c>
      <c r="AH603" s="499">
        <v>0</v>
      </c>
      <c r="AI603" s="499">
        <f t="shared" si="29"/>
        <v>0</v>
      </c>
      <c r="AJ603" s="324"/>
      <c r="AK603" s="316" t="e">
        <f>VLOOKUP(B603,'[1]BCDG-CG KT'!C$14:BC$962,53,0)</f>
        <v>#N/A</v>
      </c>
      <c r="AL603" s="316"/>
      <c r="AM603" s="315"/>
      <c r="AN603" s="315"/>
      <c r="AO603" s="315"/>
      <c r="AP603" s="315"/>
      <c r="AQ603" s="315"/>
      <c r="AR603" s="315"/>
      <c r="AS603" s="315"/>
      <c r="AT603" s="315"/>
      <c r="AU603" s="315"/>
      <c r="AV603" s="315"/>
      <c r="AW603" s="315"/>
      <c r="AX603" s="315"/>
      <c r="AY603" s="315"/>
      <c r="AZ603" s="315"/>
      <c r="BA603" s="315"/>
      <c r="BB603" s="315"/>
      <c r="BC603" s="315"/>
      <c r="BD603" s="315"/>
    </row>
    <row r="604" spans="1:56" s="638" customFormat="1" ht="110.25" customHeight="1">
      <c r="A604" s="635">
        <v>597</v>
      </c>
      <c r="B604" s="324" t="s">
        <v>6195</v>
      </c>
      <c r="C604" s="324" t="s">
        <v>4197</v>
      </c>
      <c r="D604" s="499">
        <v>0</v>
      </c>
      <c r="E604" s="324"/>
      <c r="F604" s="324" t="s">
        <v>5260</v>
      </c>
      <c r="G604" s="324"/>
      <c r="H604" s="635" t="s">
        <v>4192</v>
      </c>
      <c r="I604" s="635" t="s">
        <v>84</v>
      </c>
      <c r="J604" s="635"/>
      <c r="K604" s="635"/>
      <c r="L604" s="499"/>
      <c r="M604" s="499"/>
      <c r="N604" s="499"/>
      <c r="O604" s="499"/>
      <c r="P604" s="499"/>
      <c r="Q604" s="499"/>
      <c r="R604" s="499"/>
      <c r="S604" s="499"/>
      <c r="T604" s="499"/>
      <c r="U604" s="499">
        <f t="shared" si="27"/>
        <v>0</v>
      </c>
      <c r="V604" s="495">
        <f t="shared" si="28"/>
        <v>100</v>
      </c>
      <c r="W604" s="496"/>
      <c r="X604" s="496"/>
      <c r="Y604" s="496"/>
      <c r="Z604" s="502">
        <v>100</v>
      </c>
      <c r="AA604" s="496"/>
      <c r="AB604" s="496"/>
      <c r="AC604" s="496"/>
      <c r="AD604" s="496"/>
      <c r="AE604" s="547"/>
      <c r="AF604" s="498" t="s">
        <v>4922</v>
      </c>
      <c r="AG604" s="499">
        <v>0</v>
      </c>
      <c r="AH604" s="499">
        <v>0</v>
      </c>
      <c r="AI604" s="499">
        <f t="shared" si="29"/>
        <v>0</v>
      </c>
      <c r="AJ604" s="324"/>
      <c r="AK604" s="316" t="e">
        <f>VLOOKUP(B604,'[1]BCDG-CG KT'!C$14:BC$962,53,0)</f>
        <v>#N/A</v>
      </c>
      <c r="AL604" s="316"/>
      <c r="AM604" s="315"/>
      <c r="AN604" s="315"/>
      <c r="AO604" s="315"/>
      <c r="AP604" s="315"/>
      <c r="AQ604" s="315"/>
      <c r="AR604" s="315"/>
      <c r="AS604" s="315"/>
      <c r="AT604" s="315"/>
      <c r="AU604" s="315"/>
      <c r="AV604" s="315"/>
      <c r="AW604" s="315"/>
      <c r="AX604" s="315"/>
      <c r="AY604" s="315"/>
      <c r="AZ604" s="315"/>
      <c r="BA604" s="315"/>
      <c r="BB604" s="315"/>
      <c r="BC604" s="315"/>
      <c r="BD604" s="315"/>
    </row>
    <row r="605" spans="1:56" s="638" customFormat="1" ht="173.25" customHeight="1">
      <c r="A605" s="635">
        <v>598</v>
      </c>
      <c r="B605" s="324" t="s">
        <v>6196</v>
      </c>
      <c r="C605" s="324" t="s">
        <v>5261</v>
      </c>
      <c r="D605" s="499">
        <v>0</v>
      </c>
      <c r="E605" s="324"/>
      <c r="F605" s="324" t="s">
        <v>5262</v>
      </c>
      <c r="G605" s="324"/>
      <c r="H605" s="635" t="s">
        <v>3770</v>
      </c>
      <c r="I605" s="635" t="s">
        <v>84</v>
      </c>
      <c r="J605" s="635"/>
      <c r="K605" s="635"/>
      <c r="L605" s="499"/>
      <c r="M605" s="499"/>
      <c r="N605" s="499"/>
      <c r="O605" s="499"/>
      <c r="P605" s="499"/>
      <c r="Q605" s="499"/>
      <c r="R605" s="499"/>
      <c r="S605" s="499"/>
      <c r="T605" s="499"/>
      <c r="U605" s="499">
        <f t="shared" si="27"/>
        <v>0</v>
      </c>
      <c r="V605" s="495">
        <f t="shared" si="28"/>
        <v>30</v>
      </c>
      <c r="W605" s="496"/>
      <c r="X605" s="496"/>
      <c r="Y605" s="496"/>
      <c r="Z605" s="502">
        <v>30</v>
      </c>
      <c r="AA605" s="496"/>
      <c r="AB605" s="496"/>
      <c r="AC605" s="496"/>
      <c r="AD605" s="496"/>
      <c r="AE605" s="547"/>
      <c r="AF605" s="498" t="s">
        <v>4922</v>
      </c>
      <c r="AG605" s="499">
        <v>0</v>
      </c>
      <c r="AH605" s="499">
        <v>0</v>
      </c>
      <c r="AI605" s="499">
        <f t="shared" si="29"/>
        <v>0</v>
      </c>
      <c r="AJ605" s="324"/>
      <c r="AK605" s="316" t="e">
        <f>VLOOKUP(B605,'[1]BCDG-CG KT'!C$14:BC$962,53,0)</f>
        <v>#N/A</v>
      </c>
      <c r="AL605" s="316"/>
      <c r="AM605" s="315"/>
      <c r="AN605" s="315"/>
      <c r="AO605" s="315"/>
      <c r="AP605" s="315"/>
      <c r="AQ605" s="315"/>
      <c r="AR605" s="315"/>
      <c r="AS605" s="315"/>
      <c r="AT605" s="315"/>
      <c r="AU605" s="315"/>
      <c r="AV605" s="315"/>
      <c r="AW605" s="315"/>
      <c r="AX605" s="315"/>
      <c r="AY605" s="315"/>
      <c r="AZ605" s="315"/>
      <c r="BA605" s="315"/>
      <c r="BB605" s="315"/>
      <c r="BC605" s="315"/>
      <c r="BD605" s="315"/>
    </row>
    <row r="606" spans="1:56" s="638" customFormat="1" ht="110.25" customHeight="1">
      <c r="A606" s="635">
        <v>599</v>
      </c>
      <c r="B606" s="324" t="s">
        <v>6197</v>
      </c>
      <c r="C606" s="324" t="s">
        <v>4124</v>
      </c>
      <c r="D606" s="499">
        <v>0</v>
      </c>
      <c r="E606" s="324"/>
      <c r="F606" s="324" t="s">
        <v>5260</v>
      </c>
      <c r="G606" s="324"/>
      <c r="H606" s="635" t="s">
        <v>4192</v>
      </c>
      <c r="I606" s="635" t="s">
        <v>84</v>
      </c>
      <c r="J606" s="635"/>
      <c r="K606" s="635"/>
      <c r="L606" s="499"/>
      <c r="M606" s="499"/>
      <c r="N606" s="499"/>
      <c r="O606" s="499"/>
      <c r="P606" s="499"/>
      <c r="Q606" s="499"/>
      <c r="R606" s="499"/>
      <c r="S606" s="499"/>
      <c r="T606" s="499"/>
      <c r="U606" s="499">
        <f t="shared" si="27"/>
        <v>0</v>
      </c>
      <c r="V606" s="495">
        <f t="shared" si="28"/>
        <v>100</v>
      </c>
      <c r="W606" s="496"/>
      <c r="X606" s="496"/>
      <c r="Y606" s="496"/>
      <c r="Z606" s="502">
        <v>100</v>
      </c>
      <c r="AA606" s="496"/>
      <c r="AB606" s="496"/>
      <c r="AC606" s="496"/>
      <c r="AD606" s="496"/>
      <c r="AE606" s="547"/>
      <c r="AF606" s="498" t="s">
        <v>4922</v>
      </c>
      <c r="AG606" s="499">
        <v>0</v>
      </c>
      <c r="AH606" s="499">
        <v>0</v>
      </c>
      <c r="AI606" s="499">
        <f t="shared" si="29"/>
        <v>0</v>
      </c>
      <c r="AJ606" s="324"/>
      <c r="AK606" s="316" t="e">
        <f>VLOOKUP(B606,'[1]BCDG-CG KT'!C$14:BC$962,53,0)</f>
        <v>#N/A</v>
      </c>
      <c r="AL606" s="316"/>
      <c r="AM606" s="315"/>
      <c r="AN606" s="315"/>
      <c r="AO606" s="315"/>
      <c r="AP606" s="315"/>
      <c r="AQ606" s="315"/>
      <c r="AR606" s="315"/>
      <c r="AS606" s="315"/>
      <c r="AT606" s="315"/>
      <c r="AU606" s="315"/>
      <c r="AV606" s="315"/>
      <c r="AW606" s="315"/>
      <c r="AX606" s="315"/>
      <c r="AY606" s="315"/>
      <c r="AZ606" s="315"/>
      <c r="BA606" s="315"/>
      <c r="BB606" s="315"/>
      <c r="BC606" s="315"/>
      <c r="BD606" s="315"/>
    </row>
    <row r="607" spans="1:56" s="638" customFormat="1" ht="110.25" customHeight="1">
      <c r="A607" s="635">
        <v>600</v>
      </c>
      <c r="B607" s="324" t="s">
        <v>6198</v>
      </c>
      <c r="C607" s="324" t="s">
        <v>4197</v>
      </c>
      <c r="D607" s="499">
        <v>0</v>
      </c>
      <c r="E607" s="324"/>
      <c r="F607" s="324" t="s">
        <v>5260</v>
      </c>
      <c r="G607" s="324"/>
      <c r="H607" s="635" t="s">
        <v>4192</v>
      </c>
      <c r="I607" s="635" t="s">
        <v>84</v>
      </c>
      <c r="J607" s="635"/>
      <c r="K607" s="635"/>
      <c r="L607" s="499"/>
      <c r="M607" s="499"/>
      <c r="N607" s="499"/>
      <c r="O607" s="499"/>
      <c r="P607" s="499"/>
      <c r="Q607" s="499"/>
      <c r="R607" s="499"/>
      <c r="S607" s="499"/>
      <c r="T607" s="499"/>
      <c r="U607" s="499">
        <f t="shared" si="27"/>
        <v>0</v>
      </c>
      <c r="V607" s="495">
        <f t="shared" si="28"/>
        <v>50</v>
      </c>
      <c r="W607" s="496"/>
      <c r="X607" s="496"/>
      <c r="Y607" s="496"/>
      <c r="Z607" s="502">
        <v>50</v>
      </c>
      <c r="AA607" s="496"/>
      <c r="AB607" s="496"/>
      <c r="AC607" s="496"/>
      <c r="AD607" s="496"/>
      <c r="AE607" s="547"/>
      <c r="AF607" s="498" t="s">
        <v>4922</v>
      </c>
      <c r="AG607" s="499">
        <v>0</v>
      </c>
      <c r="AH607" s="499">
        <v>0</v>
      </c>
      <c r="AI607" s="499">
        <f t="shared" si="29"/>
        <v>0</v>
      </c>
      <c r="AJ607" s="324"/>
      <c r="AK607" s="316" t="e">
        <f>VLOOKUP(B607,'[1]BCDG-CG KT'!C$14:BC$962,53,0)</f>
        <v>#N/A</v>
      </c>
      <c r="AL607" s="316"/>
      <c r="AM607" s="315"/>
      <c r="AN607" s="315"/>
      <c r="AO607" s="315"/>
      <c r="AP607" s="315"/>
      <c r="AQ607" s="315"/>
      <c r="AR607" s="315"/>
      <c r="AS607" s="315"/>
      <c r="AT607" s="315"/>
      <c r="AU607" s="315"/>
      <c r="AV607" s="315"/>
      <c r="AW607" s="315"/>
      <c r="AX607" s="315"/>
      <c r="AY607" s="315"/>
      <c r="AZ607" s="315"/>
      <c r="BA607" s="315"/>
      <c r="BB607" s="315"/>
      <c r="BC607" s="315"/>
      <c r="BD607" s="315"/>
    </row>
    <row r="608" spans="1:56" s="638" customFormat="1" ht="157.5" customHeight="1">
      <c r="A608" s="635">
        <v>601</v>
      </c>
      <c r="B608" s="324" t="s">
        <v>6199</v>
      </c>
      <c r="C608" s="324" t="s">
        <v>5263</v>
      </c>
      <c r="D608" s="499">
        <v>0</v>
      </c>
      <c r="E608" s="324"/>
      <c r="F608" s="324" t="s">
        <v>5264</v>
      </c>
      <c r="G608" s="324"/>
      <c r="H608" s="635" t="s">
        <v>3770</v>
      </c>
      <c r="I608" s="635" t="s">
        <v>84</v>
      </c>
      <c r="J608" s="635"/>
      <c r="K608" s="635"/>
      <c r="L608" s="499"/>
      <c r="M608" s="499"/>
      <c r="N608" s="499"/>
      <c r="O608" s="499"/>
      <c r="P608" s="499"/>
      <c r="Q608" s="499"/>
      <c r="R608" s="499"/>
      <c r="S608" s="499"/>
      <c r="T608" s="499"/>
      <c r="U608" s="499">
        <f t="shared" si="27"/>
        <v>0</v>
      </c>
      <c r="V608" s="495">
        <f t="shared" si="28"/>
        <v>50</v>
      </c>
      <c r="W608" s="496"/>
      <c r="X608" s="496"/>
      <c r="Y608" s="496"/>
      <c r="Z608" s="502">
        <v>50</v>
      </c>
      <c r="AA608" s="496"/>
      <c r="AB608" s="496"/>
      <c r="AC608" s="496"/>
      <c r="AD608" s="496"/>
      <c r="AE608" s="547"/>
      <c r="AF608" s="498" t="s">
        <v>4922</v>
      </c>
      <c r="AG608" s="499">
        <v>0</v>
      </c>
      <c r="AH608" s="499">
        <v>0</v>
      </c>
      <c r="AI608" s="499">
        <f t="shared" si="29"/>
        <v>0</v>
      </c>
      <c r="AJ608" s="324"/>
      <c r="AK608" s="316" t="e">
        <f>VLOOKUP(B608,'[1]BCDG-CG KT'!C$14:BC$962,53,0)</f>
        <v>#N/A</v>
      </c>
      <c r="AL608" s="316"/>
      <c r="AM608" s="315"/>
      <c r="AN608" s="315"/>
      <c r="AO608" s="315"/>
      <c r="AP608" s="315"/>
      <c r="AQ608" s="315"/>
      <c r="AR608" s="315"/>
      <c r="AS608" s="315"/>
      <c r="AT608" s="315"/>
      <c r="AU608" s="315"/>
      <c r="AV608" s="315"/>
      <c r="AW608" s="315"/>
      <c r="AX608" s="315"/>
      <c r="AY608" s="315"/>
      <c r="AZ608" s="315"/>
      <c r="BA608" s="315"/>
      <c r="BB608" s="315"/>
      <c r="BC608" s="315"/>
      <c r="BD608" s="315"/>
    </row>
    <row r="609" spans="1:56" s="638" customFormat="1" ht="110.25" customHeight="1">
      <c r="A609" s="635">
        <v>602</v>
      </c>
      <c r="B609" s="324" t="s">
        <v>6200</v>
      </c>
      <c r="C609" s="324" t="s">
        <v>4124</v>
      </c>
      <c r="D609" s="499">
        <v>0</v>
      </c>
      <c r="E609" s="324"/>
      <c r="F609" s="324" t="s">
        <v>5260</v>
      </c>
      <c r="G609" s="324"/>
      <c r="H609" s="635" t="s">
        <v>4192</v>
      </c>
      <c r="I609" s="635" t="s">
        <v>84</v>
      </c>
      <c r="J609" s="635"/>
      <c r="K609" s="635"/>
      <c r="L609" s="499"/>
      <c r="M609" s="499"/>
      <c r="N609" s="499"/>
      <c r="O609" s="499"/>
      <c r="P609" s="499"/>
      <c r="Q609" s="499"/>
      <c r="R609" s="499"/>
      <c r="S609" s="499"/>
      <c r="T609" s="499"/>
      <c r="U609" s="499">
        <f t="shared" si="27"/>
        <v>0</v>
      </c>
      <c r="V609" s="495">
        <f t="shared" si="28"/>
        <v>300</v>
      </c>
      <c r="W609" s="496"/>
      <c r="X609" s="496"/>
      <c r="Y609" s="496"/>
      <c r="Z609" s="502">
        <v>300</v>
      </c>
      <c r="AA609" s="496"/>
      <c r="AB609" s="496"/>
      <c r="AC609" s="496"/>
      <c r="AD609" s="496"/>
      <c r="AE609" s="547"/>
      <c r="AF609" s="498" t="s">
        <v>4922</v>
      </c>
      <c r="AG609" s="499">
        <v>0</v>
      </c>
      <c r="AH609" s="499">
        <v>0</v>
      </c>
      <c r="AI609" s="499">
        <f t="shared" si="29"/>
        <v>0</v>
      </c>
      <c r="AJ609" s="324"/>
      <c r="AK609" s="316" t="e">
        <f>VLOOKUP(B609,'[1]BCDG-CG KT'!C$14:BC$962,53,0)</f>
        <v>#N/A</v>
      </c>
      <c r="AL609" s="316"/>
      <c r="AM609" s="315"/>
      <c r="AN609" s="315"/>
      <c r="AO609" s="315"/>
      <c r="AP609" s="315"/>
      <c r="AQ609" s="315"/>
      <c r="AR609" s="315"/>
      <c r="AS609" s="315"/>
      <c r="AT609" s="315"/>
      <c r="AU609" s="315"/>
      <c r="AV609" s="315"/>
      <c r="AW609" s="315"/>
      <c r="AX609" s="315"/>
      <c r="AY609" s="315"/>
      <c r="AZ609" s="315"/>
      <c r="BA609" s="315"/>
      <c r="BB609" s="315"/>
      <c r="BC609" s="315"/>
      <c r="BD609" s="315"/>
    </row>
    <row r="610" spans="1:56" s="638" customFormat="1" ht="110.25" customHeight="1">
      <c r="A610" s="635">
        <v>603</v>
      </c>
      <c r="B610" s="324" t="s">
        <v>6201</v>
      </c>
      <c r="C610" s="324" t="s">
        <v>4197</v>
      </c>
      <c r="D610" s="499">
        <v>0</v>
      </c>
      <c r="E610" s="324"/>
      <c r="F610" s="324" t="s">
        <v>5260</v>
      </c>
      <c r="G610" s="324"/>
      <c r="H610" s="635" t="s">
        <v>4192</v>
      </c>
      <c r="I610" s="635" t="s">
        <v>84</v>
      </c>
      <c r="J610" s="635"/>
      <c r="K610" s="635"/>
      <c r="L610" s="499"/>
      <c r="M610" s="499"/>
      <c r="N610" s="499"/>
      <c r="O610" s="499"/>
      <c r="P610" s="499"/>
      <c r="Q610" s="499"/>
      <c r="R610" s="499"/>
      <c r="S610" s="499"/>
      <c r="T610" s="499"/>
      <c r="U610" s="499">
        <f t="shared" si="27"/>
        <v>0</v>
      </c>
      <c r="V610" s="495">
        <f t="shared" si="28"/>
        <v>50</v>
      </c>
      <c r="W610" s="496"/>
      <c r="X610" s="496"/>
      <c r="Y610" s="496"/>
      <c r="Z610" s="502">
        <v>50</v>
      </c>
      <c r="AA610" s="496"/>
      <c r="AB610" s="496"/>
      <c r="AC610" s="496"/>
      <c r="AD610" s="496"/>
      <c r="AE610" s="547"/>
      <c r="AF610" s="498" t="s">
        <v>4922</v>
      </c>
      <c r="AG610" s="499">
        <v>0</v>
      </c>
      <c r="AH610" s="499">
        <v>0</v>
      </c>
      <c r="AI610" s="499">
        <f t="shared" si="29"/>
        <v>0</v>
      </c>
      <c r="AJ610" s="324"/>
      <c r="AK610" s="316" t="e">
        <f>VLOOKUP(B610,'[1]BCDG-CG KT'!C$14:BC$962,53,0)</f>
        <v>#N/A</v>
      </c>
      <c r="AL610" s="316"/>
      <c r="AM610" s="315"/>
      <c r="AN610" s="315"/>
      <c r="AO610" s="315"/>
      <c r="AP610" s="315"/>
      <c r="AQ610" s="315"/>
      <c r="AR610" s="315"/>
      <c r="AS610" s="315"/>
      <c r="AT610" s="315"/>
      <c r="AU610" s="315"/>
      <c r="AV610" s="315"/>
      <c r="AW610" s="315"/>
      <c r="AX610" s="315"/>
      <c r="AY610" s="315"/>
      <c r="AZ610" s="315"/>
      <c r="BA610" s="315"/>
      <c r="BB610" s="315"/>
      <c r="BC610" s="315"/>
      <c r="BD610" s="315"/>
    </row>
    <row r="611" spans="1:56" s="638" customFormat="1" ht="173.25" customHeight="1">
      <c r="A611" s="635">
        <v>604</v>
      </c>
      <c r="B611" s="324" t="s">
        <v>6202</v>
      </c>
      <c r="C611" s="324" t="s">
        <v>5265</v>
      </c>
      <c r="D611" s="499">
        <v>0</v>
      </c>
      <c r="E611" s="324"/>
      <c r="F611" s="324" t="s">
        <v>5266</v>
      </c>
      <c r="G611" s="324"/>
      <c r="H611" s="635" t="s">
        <v>3770</v>
      </c>
      <c r="I611" s="635" t="s">
        <v>84</v>
      </c>
      <c r="J611" s="635"/>
      <c r="K611" s="635"/>
      <c r="L611" s="499"/>
      <c r="M611" s="499"/>
      <c r="N611" s="499"/>
      <c r="O611" s="499"/>
      <c r="P611" s="499"/>
      <c r="Q611" s="499"/>
      <c r="R611" s="499"/>
      <c r="S611" s="499"/>
      <c r="T611" s="499"/>
      <c r="U611" s="499">
        <f t="shared" si="27"/>
        <v>0</v>
      </c>
      <c r="V611" s="495">
        <f t="shared" si="28"/>
        <v>50</v>
      </c>
      <c r="W611" s="496"/>
      <c r="X611" s="496"/>
      <c r="Y611" s="496"/>
      <c r="Z611" s="502">
        <v>50</v>
      </c>
      <c r="AA611" s="496"/>
      <c r="AB611" s="496"/>
      <c r="AC611" s="496"/>
      <c r="AD611" s="496"/>
      <c r="AE611" s="547"/>
      <c r="AF611" s="498" t="s">
        <v>4922</v>
      </c>
      <c r="AG611" s="499">
        <v>0</v>
      </c>
      <c r="AH611" s="499">
        <v>0</v>
      </c>
      <c r="AI611" s="499">
        <f t="shared" si="29"/>
        <v>0</v>
      </c>
      <c r="AJ611" s="324"/>
      <c r="AK611" s="316" t="e">
        <f>VLOOKUP(B611,'[1]BCDG-CG KT'!C$14:BC$962,53,0)</f>
        <v>#N/A</v>
      </c>
      <c r="AL611" s="316"/>
      <c r="AM611" s="315"/>
      <c r="AN611" s="315"/>
      <c r="AO611" s="315"/>
      <c r="AP611" s="315"/>
      <c r="AQ611" s="315"/>
      <c r="AR611" s="315"/>
      <c r="AS611" s="315"/>
      <c r="AT611" s="315"/>
      <c r="AU611" s="315"/>
      <c r="AV611" s="315"/>
      <c r="AW611" s="315"/>
      <c r="AX611" s="315"/>
      <c r="AY611" s="315"/>
      <c r="AZ611" s="315"/>
      <c r="BA611" s="315"/>
      <c r="BB611" s="315"/>
      <c r="BC611" s="315"/>
      <c r="BD611" s="315"/>
    </row>
    <row r="612" spans="1:56" s="638" customFormat="1" ht="110.25" customHeight="1">
      <c r="A612" s="635">
        <v>605</v>
      </c>
      <c r="B612" s="324" t="s">
        <v>6203</v>
      </c>
      <c r="C612" s="324" t="s">
        <v>4124</v>
      </c>
      <c r="D612" s="499">
        <v>0</v>
      </c>
      <c r="E612" s="324"/>
      <c r="F612" s="324" t="s">
        <v>5260</v>
      </c>
      <c r="G612" s="324"/>
      <c r="H612" s="635" t="s">
        <v>4192</v>
      </c>
      <c r="I612" s="635" t="s">
        <v>84</v>
      </c>
      <c r="J612" s="635"/>
      <c r="K612" s="635"/>
      <c r="L612" s="499"/>
      <c r="M612" s="499"/>
      <c r="N612" s="499"/>
      <c r="O612" s="499"/>
      <c r="P612" s="499"/>
      <c r="Q612" s="499"/>
      <c r="R612" s="499"/>
      <c r="S612" s="499"/>
      <c r="T612" s="499"/>
      <c r="U612" s="499">
        <f t="shared" si="27"/>
        <v>0</v>
      </c>
      <c r="V612" s="495">
        <f t="shared" si="28"/>
        <v>300</v>
      </c>
      <c r="W612" s="496"/>
      <c r="X612" s="496"/>
      <c r="Y612" s="496"/>
      <c r="Z612" s="502">
        <v>300</v>
      </c>
      <c r="AA612" s="496"/>
      <c r="AB612" s="496"/>
      <c r="AC612" s="496"/>
      <c r="AD612" s="496"/>
      <c r="AE612" s="547"/>
      <c r="AF612" s="498" t="s">
        <v>4922</v>
      </c>
      <c r="AG612" s="499">
        <v>0</v>
      </c>
      <c r="AH612" s="499">
        <v>0</v>
      </c>
      <c r="AI612" s="499">
        <f t="shared" si="29"/>
        <v>0</v>
      </c>
      <c r="AJ612" s="324"/>
      <c r="AK612" s="316" t="e">
        <f>VLOOKUP(B612,'[1]BCDG-CG KT'!C$14:BC$962,53,0)</f>
        <v>#N/A</v>
      </c>
      <c r="AL612" s="316"/>
      <c r="AM612" s="315"/>
      <c r="AN612" s="315"/>
      <c r="AO612" s="315"/>
      <c r="AP612" s="315"/>
      <c r="AQ612" s="315"/>
      <c r="AR612" s="315"/>
      <c r="AS612" s="315"/>
      <c r="AT612" s="315"/>
      <c r="AU612" s="315"/>
      <c r="AV612" s="315"/>
      <c r="AW612" s="315"/>
      <c r="AX612" s="315"/>
      <c r="AY612" s="315"/>
      <c r="AZ612" s="315"/>
      <c r="BA612" s="315"/>
      <c r="BB612" s="315"/>
      <c r="BC612" s="315"/>
      <c r="BD612" s="315"/>
    </row>
    <row r="613" spans="1:56" s="638" customFormat="1" ht="110.25" customHeight="1">
      <c r="A613" s="635">
        <v>606</v>
      </c>
      <c r="B613" s="324" t="s">
        <v>6204</v>
      </c>
      <c r="C613" s="324" t="s">
        <v>4197</v>
      </c>
      <c r="D613" s="499">
        <v>0</v>
      </c>
      <c r="E613" s="324"/>
      <c r="F613" s="324" t="s">
        <v>5260</v>
      </c>
      <c r="G613" s="324"/>
      <c r="H613" s="635" t="s">
        <v>4192</v>
      </c>
      <c r="I613" s="635" t="s">
        <v>84</v>
      </c>
      <c r="J613" s="635"/>
      <c r="K613" s="635"/>
      <c r="L613" s="499"/>
      <c r="M613" s="499"/>
      <c r="N613" s="499"/>
      <c r="O613" s="499"/>
      <c r="P613" s="499"/>
      <c r="Q613" s="499"/>
      <c r="R613" s="499"/>
      <c r="S613" s="499"/>
      <c r="T613" s="499"/>
      <c r="U613" s="499">
        <f t="shared" si="27"/>
        <v>0</v>
      </c>
      <c r="V613" s="495">
        <f t="shared" si="28"/>
        <v>100</v>
      </c>
      <c r="W613" s="496"/>
      <c r="X613" s="496"/>
      <c r="Y613" s="496"/>
      <c r="Z613" s="502">
        <v>100</v>
      </c>
      <c r="AA613" s="496"/>
      <c r="AB613" s="496"/>
      <c r="AC613" s="496"/>
      <c r="AD613" s="496"/>
      <c r="AE613" s="547"/>
      <c r="AF613" s="498" t="s">
        <v>4922</v>
      </c>
      <c r="AG613" s="499">
        <v>0</v>
      </c>
      <c r="AH613" s="499">
        <v>0</v>
      </c>
      <c r="AI613" s="499">
        <f t="shared" si="29"/>
        <v>0</v>
      </c>
      <c r="AJ613" s="324"/>
      <c r="AK613" s="316" t="e">
        <f>VLOOKUP(B613,'[1]BCDG-CG KT'!C$14:BC$962,53,0)</f>
        <v>#N/A</v>
      </c>
      <c r="AL613" s="316"/>
      <c r="AM613" s="315"/>
      <c r="AN613" s="315"/>
      <c r="AO613" s="315"/>
      <c r="AP613" s="315"/>
      <c r="AQ613" s="315"/>
      <c r="AR613" s="315"/>
      <c r="AS613" s="315"/>
      <c r="AT613" s="315"/>
      <c r="AU613" s="315"/>
      <c r="AV613" s="315"/>
      <c r="AW613" s="315"/>
      <c r="AX613" s="315"/>
      <c r="AY613" s="315"/>
      <c r="AZ613" s="315"/>
      <c r="BA613" s="315"/>
      <c r="BB613" s="315"/>
      <c r="BC613" s="315"/>
      <c r="BD613" s="315"/>
    </row>
    <row r="614" spans="1:56" s="638" customFormat="1" ht="189" customHeight="1">
      <c r="A614" s="635">
        <v>607</v>
      </c>
      <c r="B614" s="324" t="s">
        <v>6205</v>
      </c>
      <c r="C614" s="324" t="s">
        <v>5267</v>
      </c>
      <c r="D614" s="499">
        <v>0</v>
      </c>
      <c r="E614" s="324"/>
      <c r="F614" s="324" t="s">
        <v>5268</v>
      </c>
      <c r="G614" s="324"/>
      <c r="H614" s="635" t="s">
        <v>3770</v>
      </c>
      <c r="I614" s="635" t="s">
        <v>84</v>
      </c>
      <c r="J614" s="635"/>
      <c r="K614" s="635"/>
      <c r="L614" s="499"/>
      <c r="M614" s="499"/>
      <c r="N614" s="499"/>
      <c r="O614" s="499"/>
      <c r="P614" s="499"/>
      <c r="Q614" s="499"/>
      <c r="R614" s="499"/>
      <c r="S614" s="499"/>
      <c r="T614" s="499"/>
      <c r="U614" s="499">
        <f t="shared" si="27"/>
        <v>0</v>
      </c>
      <c r="V614" s="495">
        <f t="shared" si="28"/>
        <v>30</v>
      </c>
      <c r="W614" s="496"/>
      <c r="X614" s="496"/>
      <c r="Y614" s="496"/>
      <c r="Z614" s="502">
        <v>30</v>
      </c>
      <c r="AA614" s="496"/>
      <c r="AB614" s="496"/>
      <c r="AC614" s="496"/>
      <c r="AD614" s="496"/>
      <c r="AE614" s="547"/>
      <c r="AF614" s="498" t="s">
        <v>4922</v>
      </c>
      <c r="AG614" s="499">
        <v>0</v>
      </c>
      <c r="AH614" s="499">
        <v>0</v>
      </c>
      <c r="AI614" s="499">
        <f t="shared" si="29"/>
        <v>0</v>
      </c>
      <c r="AJ614" s="324"/>
      <c r="AK614" s="316" t="e">
        <f>VLOOKUP(B614,'[1]BCDG-CG KT'!C$14:BC$962,53,0)</f>
        <v>#N/A</v>
      </c>
      <c r="AL614" s="316"/>
      <c r="AM614" s="315"/>
      <c r="AN614" s="315"/>
      <c r="AO614" s="315"/>
      <c r="AP614" s="315"/>
      <c r="AQ614" s="315"/>
      <c r="AR614" s="315"/>
      <c r="AS614" s="315"/>
      <c r="AT614" s="315"/>
      <c r="AU614" s="315"/>
      <c r="AV614" s="315"/>
      <c r="AW614" s="315"/>
      <c r="AX614" s="315"/>
      <c r="AY614" s="315"/>
      <c r="AZ614" s="315"/>
      <c r="BA614" s="315"/>
      <c r="BB614" s="315"/>
      <c r="BC614" s="315"/>
      <c r="BD614" s="315"/>
    </row>
    <row r="615" spans="1:56" s="638" customFormat="1" ht="110.25" customHeight="1">
      <c r="A615" s="635">
        <v>608</v>
      </c>
      <c r="B615" s="324" t="s">
        <v>6206</v>
      </c>
      <c r="C615" s="324" t="s">
        <v>4124</v>
      </c>
      <c r="D615" s="499">
        <v>0</v>
      </c>
      <c r="E615" s="324"/>
      <c r="F615" s="324" t="s">
        <v>5260</v>
      </c>
      <c r="G615" s="324"/>
      <c r="H615" s="635" t="s">
        <v>4192</v>
      </c>
      <c r="I615" s="635" t="s">
        <v>84</v>
      </c>
      <c r="J615" s="635"/>
      <c r="K615" s="635"/>
      <c r="L615" s="499"/>
      <c r="M615" s="499"/>
      <c r="N615" s="499"/>
      <c r="O615" s="499"/>
      <c r="P615" s="499"/>
      <c r="Q615" s="499"/>
      <c r="R615" s="499"/>
      <c r="S615" s="499"/>
      <c r="T615" s="499"/>
      <c r="U615" s="499">
        <f t="shared" si="27"/>
        <v>0</v>
      </c>
      <c r="V615" s="495">
        <f t="shared" si="28"/>
        <v>100</v>
      </c>
      <c r="W615" s="496"/>
      <c r="X615" s="496"/>
      <c r="Y615" s="496"/>
      <c r="Z615" s="502">
        <v>100</v>
      </c>
      <c r="AA615" s="496"/>
      <c r="AB615" s="496"/>
      <c r="AC615" s="496"/>
      <c r="AD615" s="496"/>
      <c r="AE615" s="547"/>
      <c r="AF615" s="498" t="s">
        <v>4922</v>
      </c>
      <c r="AG615" s="499">
        <v>0</v>
      </c>
      <c r="AH615" s="499">
        <v>0</v>
      </c>
      <c r="AI615" s="499">
        <f t="shared" si="29"/>
        <v>0</v>
      </c>
      <c r="AJ615" s="324"/>
      <c r="AK615" s="316" t="e">
        <f>VLOOKUP(B615,'[1]BCDG-CG KT'!C$14:BC$962,53,0)</f>
        <v>#N/A</v>
      </c>
      <c r="AL615" s="316"/>
      <c r="AM615" s="315"/>
      <c r="AN615" s="315"/>
      <c r="AO615" s="315"/>
      <c r="AP615" s="315"/>
      <c r="AQ615" s="315"/>
      <c r="AR615" s="315"/>
      <c r="AS615" s="315"/>
      <c r="AT615" s="315"/>
      <c r="AU615" s="315"/>
      <c r="AV615" s="315"/>
      <c r="AW615" s="315"/>
      <c r="AX615" s="315"/>
      <c r="AY615" s="315"/>
      <c r="AZ615" s="315"/>
      <c r="BA615" s="315"/>
      <c r="BB615" s="315"/>
      <c r="BC615" s="315"/>
      <c r="BD615" s="315"/>
    </row>
    <row r="616" spans="1:56" s="638" customFormat="1" ht="110.25" customHeight="1">
      <c r="A616" s="635">
        <v>609</v>
      </c>
      <c r="B616" s="324" t="s">
        <v>6207</v>
      </c>
      <c r="C616" s="324" t="s">
        <v>4197</v>
      </c>
      <c r="D616" s="499">
        <v>0</v>
      </c>
      <c r="E616" s="324"/>
      <c r="F616" s="324" t="s">
        <v>5260</v>
      </c>
      <c r="G616" s="324"/>
      <c r="H616" s="635" t="s">
        <v>4192</v>
      </c>
      <c r="I616" s="635" t="s">
        <v>84</v>
      </c>
      <c r="J616" s="635"/>
      <c r="K616" s="635"/>
      <c r="L616" s="499"/>
      <c r="M616" s="499"/>
      <c r="N616" s="499"/>
      <c r="O616" s="499"/>
      <c r="P616" s="499"/>
      <c r="Q616" s="499"/>
      <c r="R616" s="499"/>
      <c r="S616" s="499"/>
      <c r="T616" s="499"/>
      <c r="U616" s="499">
        <f t="shared" si="27"/>
        <v>0</v>
      </c>
      <c r="V616" s="495">
        <f t="shared" si="28"/>
        <v>50</v>
      </c>
      <c r="W616" s="496"/>
      <c r="X616" s="496"/>
      <c r="Y616" s="496"/>
      <c r="Z616" s="502">
        <v>50</v>
      </c>
      <c r="AA616" s="496"/>
      <c r="AB616" s="496"/>
      <c r="AC616" s="496"/>
      <c r="AD616" s="496"/>
      <c r="AE616" s="547"/>
      <c r="AF616" s="498" t="s">
        <v>4922</v>
      </c>
      <c r="AG616" s="499">
        <v>0</v>
      </c>
      <c r="AH616" s="499">
        <v>0</v>
      </c>
      <c r="AI616" s="499">
        <f t="shared" si="29"/>
        <v>0</v>
      </c>
      <c r="AJ616" s="324"/>
      <c r="AK616" s="316" t="e">
        <f>VLOOKUP(B616,'[1]BCDG-CG KT'!C$14:BC$962,53,0)</f>
        <v>#N/A</v>
      </c>
      <c r="AL616" s="316"/>
      <c r="AM616" s="315"/>
      <c r="AN616" s="315"/>
      <c r="AO616" s="315"/>
      <c r="AP616" s="315"/>
      <c r="AQ616" s="315"/>
      <c r="AR616" s="315"/>
      <c r="AS616" s="315"/>
      <c r="AT616" s="315"/>
      <c r="AU616" s="315"/>
      <c r="AV616" s="315"/>
      <c r="AW616" s="315"/>
      <c r="AX616" s="315"/>
      <c r="AY616" s="315"/>
      <c r="AZ616" s="315"/>
      <c r="BA616" s="315"/>
      <c r="BB616" s="315"/>
      <c r="BC616" s="315"/>
      <c r="BD616" s="315"/>
    </row>
    <row r="617" spans="1:56" s="638" customFormat="1" ht="173.25" customHeight="1">
      <c r="A617" s="635">
        <v>610</v>
      </c>
      <c r="B617" s="324" t="s">
        <v>6208</v>
      </c>
      <c r="C617" s="324" t="s">
        <v>5269</v>
      </c>
      <c r="D617" s="499">
        <v>0</v>
      </c>
      <c r="E617" s="324"/>
      <c r="F617" s="324" t="s">
        <v>5270</v>
      </c>
      <c r="G617" s="324"/>
      <c r="H617" s="635" t="s">
        <v>3770</v>
      </c>
      <c r="I617" s="635" t="s">
        <v>84</v>
      </c>
      <c r="J617" s="635"/>
      <c r="K617" s="635"/>
      <c r="L617" s="499"/>
      <c r="M617" s="499"/>
      <c r="N617" s="499"/>
      <c r="O617" s="499"/>
      <c r="P617" s="499"/>
      <c r="Q617" s="499"/>
      <c r="R617" s="499"/>
      <c r="S617" s="499"/>
      <c r="T617" s="499"/>
      <c r="U617" s="499">
        <f t="shared" si="27"/>
        <v>0</v>
      </c>
      <c r="V617" s="495">
        <f t="shared" si="28"/>
        <v>50</v>
      </c>
      <c r="W617" s="496"/>
      <c r="X617" s="496"/>
      <c r="Y617" s="496"/>
      <c r="Z617" s="502">
        <v>50</v>
      </c>
      <c r="AA617" s="496"/>
      <c r="AB617" s="496"/>
      <c r="AC617" s="496"/>
      <c r="AD617" s="496"/>
      <c r="AE617" s="547"/>
      <c r="AF617" s="498" t="s">
        <v>4922</v>
      </c>
      <c r="AG617" s="499">
        <v>0</v>
      </c>
      <c r="AH617" s="499">
        <v>0</v>
      </c>
      <c r="AI617" s="499">
        <f t="shared" si="29"/>
        <v>0</v>
      </c>
      <c r="AJ617" s="324"/>
      <c r="AK617" s="316" t="e">
        <f>VLOOKUP(B617,'[1]BCDG-CG KT'!C$14:BC$962,53,0)</f>
        <v>#N/A</v>
      </c>
      <c r="AL617" s="316"/>
      <c r="AM617" s="315"/>
      <c r="AN617" s="315"/>
      <c r="AO617" s="315"/>
      <c r="AP617" s="315"/>
      <c r="AQ617" s="315"/>
      <c r="AR617" s="315"/>
      <c r="AS617" s="315"/>
      <c r="AT617" s="315"/>
      <c r="AU617" s="315"/>
      <c r="AV617" s="315"/>
      <c r="AW617" s="315"/>
      <c r="AX617" s="315"/>
      <c r="AY617" s="315"/>
      <c r="AZ617" s="315"/>
      <c r="BA617" s="315"/>
      <c r="BB617" s="315"/>
      <c r="BC617" s="315"/>
      <c r="BD617" s="315"/>
    </row>
    <row r="618" spans="1:56" s="638" customFormat="1" ht="110.25" customHeight="1">
      <c r="A618" s="635">
        <v>611</v>
      </c>
      <c r="B618" s="324" t="s">
        <v>6209</v>
      </c>
      <c r="C618" s="324" t="s">
        <v>4124</v>
      </c>
      <c r="D618" s="499">
        <v>0</v>
      </c>
      <c r="E618" s="324"/>
      <c r="F618" s="324" t="s">
        <v>5260</v>
      </c>
      <c r="G618" s="324"/>
      <c r="H618" s="635" t="s">
        <v>4192</v>
      </c>
      <c r="I618" s="635" t="s">
        <v>84</v>
      </c>
      <c r="J618" s="635"/>
      <c r="K618" s="635"/>
      <c r="L618" s="499"/>
      <c r="M618" s="499"/>
      <c r="N618" s="499"/>
      <c r="O618" s="499"/>
      <c r="P618" s="499"/>
      <c r="Q618" s="499"/>
      <c r="R618" s="499"/>
      <c r="S618" s="499"/>
      <c r="T618" s="499"/>
      <c r="U618" s="499">
        <f t="shared" si="27"/>
        <v>0</v>
      </c>
      <c r="V618" s="495">
        <f t="shared" si="28"/>
        <v>200</v>
      </c>
      <c r="W618" s="496"/>
      <c r="X618" s="496"/>
      <c r="Y618" s="496"/>
      <c r="Z618" s="502">
        <v>200</v>
      </c>
      <c r="AA618" s="496"/>
      <c r="AB618" s="496"/>
      <c r="AC618" s="496"/>
      <c r="AD618" s="496"/>
      <c r="AE618" s="547"/>
      <c r="AF618" s="498" t="s">
        <v>4922</v>
      </c>
      <c r="AG618" s="499">
        <v>0</v>
      </c>
      <c r="AH618" s="499">
        <v>0</v>
      </c>
      <c r="AI618" s="499">
        <f t="shared" si="29"/>
        <v>0</v>
      </c>
      <c r="AJ618" s="324"/>
      <c r="AK618" s="316" t="e">
        <f>VLOOKUP(B618,'[1]BCDG-CG KT'!C$14:BC$962,53,0)</f>
        <v>#N/A</v>
      </c>
      <c r="AL618" s="316"/>
      <c r="AM618" s="315"/>
      <c r="AN618" s="315"/>
      <c r="AO618" s="315"/>
      <c r="AP618" s="315"/>
      <c r="AQ618" s="315"/>
      <c r="AR618" s="315"/>
      <c r="AS618" s="315"/>
      <c r="AT618" s="315"/>
      <c r="AU618" s="315"/>
      <c r="AV618" s="315"/>
      <c r="AW618" s="315"/>
      <c r="AX618" s="315"/>
      <c r="AY618" s="315"/>
      <c r="AZ618" s="315"/>
      <c r="BA618" s="315"/>
      <c r="BB618" s="315"/>
      <c r="BC618" s="315"/>
      <c r="BD618" s="315"/>
    </row>
    <row r="619" spans="1:56" s="638" customFormat="1" ht="110.25" customHeight="1">
      <c r="A619" s="635">
        <v>612</v>
      </c>
      <c r="B619" s="324" t="s">
        <v>6210</v>
      </c>
      <c r="C619" s="324" t="s">
        <v>4197</v>
      </c>
      <c r="D619" s="499">
        <v>0</v>
      </c>
      <c r="E619" s="324"/>
      <c r="F619" s="324" t="s">
        <v>5260</v>
      </c>
      <c r="G619" s="324"/>
      <c r="H619" s="635" t="s">
        <v>4192</v>
      </c>
      <c r="I619" s="635" t="s">
        <v>84</v>
      </c>
      <c r="J619" s="635"/>
      <c r="K619" s="635"/>
      <c r="L619" s="499"/>
      <c r="M619" s="499"/>
      <c r="N619" s="499"/>
      <c r="O619" s="499"/>
      <c r="P619" s="499"/>
      <c r="Q619" s="499"/>
      <c r="R619" s="499"/>
      <c r="S619" s="499"/>
      <c r="T619" s="499"/>
      <c r="U619" s="499">
        <f t="shared" si="27"/>
        <v>0</v>
      </c>
      <c r="V619" s="495">
        <f t="shared" si="28"/>
        <v>50</v>
      </c>
      <c r="W619" s="496"/>
      <c r="X619" s="496"/>
      <c r="Y619" s="496"/>
      <c r="Z619" s="502">
        <v>50</v>
      </c>
      <c r="AA619" s="496"/>
      <c r="AB619" s="496"/>
      <c r="AC619" s="496"/>
      <c r="AD619" s="496"/>
      <c r="AE619" s="547"/>
      <c r="AF619" s="498" t="s">
        <v>4922</v>
      </c>
      <c r="AG619" s="499">
        <v>0</v>
      </c>
      <c r="AH619" s="499">
        <v>0</v>
      </c>
      <c r="AI619" s="499">
        <f t="shared" si="29"/>
        <v>0</v>
      </c>
      <c r="AJ619" s="324"/>
      <c r="AK619" s="316" t="e">
        <f>VLOOKUP(B619,'[1]BCDG-CG KT'!C$14:BC$962,53,0)</f>
        <v>#N/A</v>
      </c>
      <c r="AL619" s="316"/>
      <c r="AM619" s="315"/>
      <c r="AN619" s="315"/>
      <c r="AO619" s="315"/>
      <c r="AP619" s="315"/>
      <c r="AQ619" s="315"/>
      <c r="AR619" s="315"/>
      <c r="AS619" s="315"/>
      <c r="AT619" s="315"/>
      <c r="AU619" s="315"/>
      <c r="AV619" s="315"/>
      <c r="AW619" s="315"/>
      <c r="AX619" s="315"/>
      <c r="AY619" s="315"/>
      <c r="AZ619" s="315"/>
      <c r="BA619" s="315"/>
      <c r="BB619" s="315"/>
      <c r="BC619" s="315"/>
      <c r="BD619" s="315"/>
    </row>
    <row r="620" spans="1:56" s="638" customFormat="1" ht="110.25" customHeight="1">
      <c r="A620" s="635">
        <v>613</v>
      </c>
      <c r="B620" s="324" t="s">
        <v>6211</v>
      </c>
      <c r="C620" s="324" t="s">
        <v>5243</v>
      </c>
      <c r="D620" s="499">
        <v>0</v>
      </c>
      <c r="E620" s="324"/>
      <c r="F620" s="324" t="s">
        <v>5244</v>
      </c>
      <c r="G620" s="324"/>
      <c r="H620" s="635" t="s">
        <v>4192</v>
      </c>
      <c r="I620" s="635" t="s">
        <v>84</v>
      </c>
      <c r="J620" s="635"/>
      <c r="K620" s="635"/>
      <c r="L620" s="499"/>
      <c r="M620" s="499"/>
      <c r="N620" s="499"/>
      <c r="O620" s="499"/>
      <c r="P620" s="499"/>
      <c r="Q620" s="499"/>
      <c r="R620" s="499"/>
      <c r="S620" s="499"/>
      <c r="T620" s="499"/>
      <c r="U620" s="499">
        <f t="shared" ref="U620:U683" si="30">SUM(S620:T620)</f>
        <v>0</v>
      </c>
      <c r="V620" s="495">
        <f t="shared" ref="V620:V683" si="31">SUM(W620:AE620)</f>
        <v>50</v>
      </c>
      <c r="W620" s="496"/>
      <c r="X620" s="496"/>
      <c r="Y620" s="496"/>
      <c r="Z620" s="502">
        <v>50</v>
      </c>
      <c r="AA620" s="496"/>
      <c r="AB620" s="496"/>
      <c r="AC620" s="496"/>
      <c r="AD620" s="496"/>
      <c r="AE620" s="547"/>
      <c r="AF620" s="498" t="s">
        <v>4922</v>
      </c>
      <c r="AG620" s="499">
        <v>0</v>
      </c>
      <c r="AH620" s="499">
        <v>0</v>
      </c>
      <c r="AI620" s="499">
        <f t="shared" ref="AI620:AI683" si="32">+AH620*V620</f>
        <v>0</v>
      </c>
      <c r="AJ620" s="324"/>
      <c r="AK620" s="316" t="e">
        <f>VLOOKUP(B620,'[1]BCDG-CG KT'!C$14:BC$962,53,0)</f>
        <v>#N/A</v>
      </c>
      <c r="AL620" s="316"/>
      <c r="AM620" s="315"/>
      <c r="AN620" s="315"/>
      <c r="AO620" s="315"/>
      <c r="AP620" s="315"/>
      <c r="AQ620" s="315"/>
      <c r="AR620" s="315"/>
      <c r="AS620" s="315"/>
      <c r="AT620" s="315"/>
      <c r="AU620" s="315"/>
      <c r="AV620" s="315"/>
      <c r="AW620" s="315"/>
      <c r="AX620" s="315"/>
      <c r="AY620" s="315"/>
      <c r="AZ620" s="315"/>
      <c r="BA620" s="315"/>
      <c r="BB620" s="315"/>
      <c r="BC620" s="315"/>
      <c r="BD620" s="315"/>
    </row>
    <row r="621" spans="1:56" s="638" customFormat="1" ht="94.5" customHeight="1">
      <c r="A621" s="635">
        <v>614</v>
      </c>
      <c r="B621" s="324" t="s">
        <v>6212</v>
      </c>
      <c r="C621" s="324" t="s">
        <v>4190</v>
      </c>
      <c r="D621" s="499">
        <v>0</v>
      </c>
      <c r="E621" s="324"/>
      <c r="F621" s="324" t="s">
        <v>5245</v>
      </c>
      <c r="G621" s="324"/>
      <c r="H621" s="635" t="s">
        <v>4192</v>
      </c>
      <c r="I621" s="635" t="s">
        <v>84</v>
      </c>
      <c r="J621" s="635"/>
      <c r="K621" s="635"/>
      <c r="L621" s="499"/>
      <c r="M621" s="499"/>
      <c r="N621" s="499"/>
      <c r="O621" s="499"/>
      <c r="P621" s="499"/>
      <c r="Q621" s="499"/>
      <c r="R621" s="499"/>
      <c r="S621" s="499"/>
      <c r="T621" s="499"/>
      <c r="U621" s="499">
        <f t="shared" si="30"/>
        <v>0</v>
      </c>
      <c r="V621" s="495">
        <f t="shared" si="31"/>
        <v>50</v>
      </c>
      <c r="W621" s="496"/>
      <c r="X621" s="496"/>
      <c r="Y621" s="496"/>
      <c r="Z621" s="502">
        <v>50</v>
      </c>
      <c r="AA621" s="496"/>
      <c r="AB621" s="496"/>
      <c r="AC621" s="496"/>
      <c r="AD621" s="496"/>
      <c r="AE621" s="547"/>
      <c r="AF621" s="498" t="s">
        <v>4922</v>
      </c>
      <c r="AG621" s="499">
        <v>0</v>
      </c>
      <c r="AH621" s="499">
        <v>0</v>
      </c>
      <c r="AI621" s="499">
        <f t="shared" si="32"/>
        <v>0</v>
      </c>
      <c r="AJ621" s="324"/>
      <c r="AK621" s="316" t="e">
        <f>VLOOKUP(B621,'[1]BCDG-CG KT'!C$14:BC$962,53,0)</f>
        <v>#N/A</v>
      </c>
      <c r="AL621" s="316"/>
      <c r="AM621" s="315"/>
      <c r="AN621" s="315"/>
      <c r="AO621" s="315"/>
      <c r="AP621" s="315"/>
      <c r="AQ621" s="315"/>
      <c r="AR621" s="315"/>
      <c r="AS621" s="315"/>
      <c r="AT621" s="315"/>
      <c r="AU621" s="315"/>
      <c r="AV621" s="315"/>
      <c r="AW621" s="315"/>
      <c r="AX621" s="315"/>
      <c r="AY621" s="315"/>
      <c r="AZ621" s="315"/>
      <c r="BA621" s="315"/>
      <c r="BB621" s="315"/>
      <c r="BC621" s="315"/>
      <c r="BD621" s="315"/>
    </row>
    <row r="622" spans="1:56" s="638" customFormat="1" ht="157.5" customHeight="1">
      <c r="A622" s="635">
        <v>615</v>
      </c>
      <c r="B622" s="324" t="s">
        <v>6213</v>
      </c>
      <c r="C622" s="324" t="s">
        <v>5271</v>
      </c>
      <c r="D622" s="499">
        <v>0</v>
      </c>
      <c r="E622" s="324"/>
      <c r="F622" s="324" t="s">
        <v>5272</v>
      </c>
      <c r="G622" s="324"/>
      <c r="H622" s="635" t="s">
        <v>3770</v>
      </c>
      <c r="I622" s="635" t="s">
        <v>84</v>
      </c>
      <c r="J622" s="635"/>
      <c r="K622" s="635"/>
      <c r="L622" s="499"/>
      <c r="M622" s="499"/>
      <c r="N622" s="499"/>
      <c r="O622" s="499"/>
      <c r="P622" s="499"/>
      <c r="Q622" s="499"/>
      <c r="R622" s="499"/>
      <c r="S622" s="499"/>
      <c r="T622" s="499"/>
      <c r="U622" s="499">
        <f t="shared" si="30"/>
        <v>0</v>
      </c>
      <c r="V622" s="495">
        <f t="shared" si="31"/>
        <v>50</v>
      </c>
      <c r="W622" s="496"/>
      <c r="X622" s="496"/>
      <c r="Y622" s="496"/>
      <c r="Z622" s="502">
        <v>50</v>
      </c>
      <c r="AA622" s="496"/>
      <c r="AB622" s="496"/>
      <c r="AC622" s="496"/>
      <c r="AD622" s="496"/>
      <c r="AE622" s="547"/>
      <c r="AF622" s="498" t="s">
        <v>4922</v>
      </c>
      <c r="AG622" s="499">
        <v>0</v>
      </c>
      <c r="AH622" s="499">
        <v>0</v>
      </c>
      <c r="AI622" s="499">
        <f t="shared" si="32"/>
        <v>0</v>
      </c>
      <c r="AJ622" s="324"/>
      <c r="AK622" s="316" t="e">
        <f>VLOOKUP(B622,'[1]BCDG-CG KT'!C$14:BC$962,53,0)</f>
        <v>#N/A</v>
      </c>
      <c r="AL622" s="316"/>
      <c r="AM622" s="315"/>
      <c r="AN622" s="315"/>
      <c r="AO622" s="315"/>
      <c r="AP622" s="315"/>
      <c r="AQ622" s="315"/>
      <c r="AR622" s="315"/>
      <c r="AS622" s="315"/>
      <c r="AT622" s="315"/>
      <c r="AU622" s="315"/>
      <c r="AV622" s="315"/>
      <c r="AW622" s="315"/>
      <c r="AX622" s="315"/>
      <c r="AY622" s="315"/>
      <c r="AZ622" s="315"/>
      <c r="BA622" s="315"/>
      <c r="BB622" s="315"/>
      <c r="BC622" s="315"/>
      <c r="BD622" s="315"/>
    </row>
    <row r="623" spans="1:56" s="638" customFormat="1" ht="110.25" customHeight="1">
      <c r="A623" s="635">
        <v>616</v>
      </c>
      <c r="B623" s="324" t="s">
        <v>6214</v>
      </c>
      <c r="C623" s="324" t="s">
        <v>5243</v>
      </c>
      <c r="D623" s="499">
        <v>0</v>
      </c>
      <c r="E623" s="324"/>
      <c r="F623" s="324" t="s">
        <v>5244</v>
      </c>
      <c r="G623" s="324"/>
      <c r="H623" s="635" t="s">
        <v>4192</v>
      </c>
      <c r="I623" s="635" t="s">
        <v>84</v>
      </c>
      <c r="J623" s="635"/>
      <c r="K623" s="635"/>
      <c r="L623" s="499"/>
      <c r="M623" s="499"/>
      <c r="N623" s="499"/>
      <c r="O623" s="499"/>
      <c r="P623" s="499"/>
      <c r="Q623" s="499"/>
      <c r="R623" s="499"/>
      <c r="S623" s="499"/>
      <c r="T623" s="499"/>
      <c r="U623" s="499">
        <f t="shared" si="30"/>
        <v>0</v>
      </c>
      <c r="V623" s="495">
        <f t="shared" si="31"/>
        <v>200</v>
      </c>
      <c r="W623" s="496"/>
      <c r="X623" s="496"/>
      <c r="Y623" s="496"/>
      <c r="Z623" s="502">
        <v>200</v>
      </c>
      <c r="AA623" s="496"/>
      <c r="AB623" s="496"/>
      <c r="AC623" s="496"/>
      <c r="AD623" s="496"/>
      <c r="AE623" s="547"/>
      <c r="AF623" s="498" t="s">
        <v>4922</v>
      </c>
      <c r="AG623" s="499">
        <v>0</v>
      </c>
      <c r="AH623" s="499">
        <v>0</v>
      </c>
      <c r="AI623" s="499">
        <f t="shared" si="32"/>
        <v>0</v>
      </c>
      <c r="AJ623" s="324"/>
      <c r="AK623" s="316" t="e">
        <f>VLOOKUP(B623,'[1]BCDG-CG KT'!C$14:BC$962,53,0)</f>
        <v>#N/A</v>
      </c>
      <c r="AL623" s="316"/>
      <c r="AM623" s="315"/>
      <c r="AN623" s="315"/>
      <c r="AO623" s="315"/>
      <c r="AP623" s="315"/>
      <c r="AQ623" s="315"/>
      <c r="AR623" s="315"/>
      <c r="AS623" s="315"/>
      <c r="AT623" s="315"/>
      <c r="AU623" s="315"/>
      <c r="AV623" s="315"/>
      <c r="AW623" s="315"/>
      <c r="AX623" s="315"/>
      <c r="AY623" s="315"/>
      <c r="AZ623" s="315"/>
      <c r="BA623" s="315"/>
      <c r="BB623" s="315"/>
      <c r="BC623" s="315"/>
      <c r="BD623" s="315"/>
    </row>
    <row r="624" spans="1:56" s="638" customFormat="1" ht="94.5" customHeight="1">
      <c r="A624" s="635">
        <v>617</v>
      </c>
      <c r="B624" s="324" t="s">
        <v>6215</v>
      </c>
      <c r="C624" s="324" t="s">
        <v>4190</v>
      </c>
      <c r="D624" s="499">
        <v>0</v>
      </c>
      <c r="E624" s="324"/>
      <c r="F624" s="324" t="s">
        <v>5245</v>
      </c>
      <c r="G624" s="324"/>
      <c r="H624" s="635" t="s">
        <v>4192</v>
      </c>
      <c r="I624" s="635" t="s">
        <v>84</v>
      </c>
      <c r="J624" s="635"/>
      <c r="K624" s="635"/>
      <c r="L624" s="499"/>
      <c r="M624" s="499"/>
      <c r="N624" s="499"/>
      <c r="O624" s="499"/>
      <c r="P624" s="499"/>
      <c r="Q624" s="499"/>
      <c r="R624" s="499"/>
      <c r="S624" s="499"/>
      <c r="T624" s="499"/>
      <c r="U624" s="499">
        <f t="shared" si="30"/>
        <v>0</v>
      </c>
      <c r="V624" s="495">
        <f t="shared" si="31"/>
        <v>100</v>
      </c>
      <c r="W624" s="496"/>
      <c r="X624" s="496"/>
      <c r="Y624" s="496"/>
      <c r="Z624" s="502">
        <v>100</v>
      </c>
      <c r="AA624" s="496"/>
      <c r="AB624" s="496"/>
      <c r="AC624" s="496"/>
      <c r="AD624" s="496"/>
      <c r="AE624" s="547"/>
      <c r="AF624" s="498" t="s">
        <v>4922</v>
      </c>
      <c r="AG624" s="499">
        <v>0</v>
      </c>
      <c r="AH624" s="499">
        <v>0</v>
      </c>
      <c r="AI624" s="499">
        <f t="shared" si="32"/>
        <v>0</v>
      </c>
      <c r="AJ624" s="324"/>
      <c r="AK624" s="316" t="e">
        <f>VLOOKUP(B624,'[1]BCDG-CG KT'!C$14:BC$962,53,0)</f>
        <v>#N/A</v>
      </c>
      <c r="AL624" s="316"/>
      <c r="AM624" s="315"/>
      <c r="AN624" s="315"/>
      <c r="AO624" s="315"/>
      <c r="AP624" s="315"/>
      <c r="AQ624" s="315"/>
      <c r="AR624" s="315"/>
      <c r="AS624" s="315"/>
      <c r="AT624" s="315"/>
      <c r="AU624" s="315"/>
      <c r="AV624" s="315"/>
      <c r="AW624" s="315"/>
      <c r="AX624" s="315"/>
      <c r="AY624" s="315"/>
      <c r="AZ624" s="315"/>
      <c r="BA624" s="315"/>
      <c r="BB624" s="315"/>
      <c r="BC624" s="315"/>
      <c r="BD624" s="315"/>
    </row>
    <row r="625" spans="1:56" s="638" customFormat="1" ht="157.5" customHeight="1">
      <c r="A625" s="635">
        <v>618</v>
      </c>
      <c r="B625" s="324" t="s">
        <v>6216</v>
      </c>
      <c r="C625" s="324" t="s">
        <v>3793</v>
      </c>
      <c r="D625" s="499">
        <v>0</v>
      </c>
      <c r="E625" s="324"/>
      <c r="F625" s="324" t="s">
        <v>5273</v>
      </c>
      <c r="G625" s="324"/>
      <c r="H625" s="635" t="s">
        <v>3770</v>
      </c>
      <c r="I625" s="635" t="s">
        <v>84</v>
      </c>
      <c r="J625" s="635"/>
      <c r="K625" s="635"/>
      <c r="L625" s="499"/>
      <c r="M625" s="499"/>
      <c r="N625" s="499"/>
      <c r="O625" s="499"/>
      <c r="P625" s="499"/>
      <c r="Q625" s="499"/>
      <c r="R625" s="499"/>
      <c r="S625" s="499"/>
      <c r="T625" s="499"/>
      <c r="U625" s="499">
        <f t="shared" si="30"/>
        <v>0</v>
      </c>
      <c r="V625" s="495">
        <f t="shared" si="31"/>
        <v>50</v>
      </c>
      <c r="W625" s="496"/>
      <c r="X625" s="496"/>
      <c r="Y625" s="496"/>
      <c r="Z625" s="502">
        <v>50</v>
      </c>
      <c r="AA625" s="496"/>
      <c r="AB625" s="496"/>
      <c r="AC625" s="496"/>
      <c r="AD625" s="496"/>
      <c r="AE625" s="547"/>
      <c r="AF625" s="498" t="s">
        <v>4922</v>
      </c>
      <c r="AG625" s="499">
        <v>0</v>
      </c>
      <c r="AH625" s="499">
        <v>0</v>
      </c>
      <c r="AI625" s="499">
        <f t="shared" si="32"/>
        <v>0</v>
      </c>
      <c r="AJ625" s="324"/>
      <c r="AK625" s="316" t="e">
        <f>VLOOKUP(B625,'[1]BCDG-CG KT'!C$14:BC$962,53,0)</f>
        <v>#N/A</v>
      </c>
      <c r="AL625" s="316"/>
      <c r="AM625" s="315"/>
      <c r="AN625" s="315"/>
      <c r="AO625" s="315"/>
      <c r="AP625" s="315"/>
      <c r="AQ625" s="315"/>
      <c r="AR625" s="315"/>
      <c r="AS625" s="315"/>
      <c r="AT625" s="315"/>
      <c r="AU625" s="315"/>
      <c r="AV625" s="315"/>
      <c r="AW625" s="315"/>
      <c r="AX625" s="315"/>
      <c r="AY625" s="315"/>
      <c r="AZ625" s="315"/>
      <c r="BA625" s="315"/>
      <c r="BB625" s="315"/>
      <c r="BC625" s="315"/>
      <c r="BD625" s="315"/>
    </row>
    <row r="626" spans="1:56" s="638" customFormat="1" ht="110.25" customHeight="1">
      <c r="A626" s="635">
        <v>619</v>
      </c>
      <c r="B626" s="324" t="s">
        <v>6217</v>
      </c>
      <c r="C626" s="324" t="s">
        <v>5248</v>
      </c>
      <c r="D626" s="499">
        <v>0</v>
      </c>
      <c r="E626" s="324"/>
      <c r="F626" s="324" t="s">
        <v>5249</v>
      </c>
      <c r="G626" s="324"/>
      <c r="H626" s="635" t="s">
        <v>4192</v>
      </c>
      <c r="I626" s="635" t="s">
        <v>84</v>
      </c>
      <c r="J626" s="635"/>
      <c r="K626" s="635"/>
      <c r="L626" s="499"/>
      <c r="M626" s="499"/>
      <c r="N626" s="499"/>
      <c r="O626" s="499"/>
      <c r="P626" s="499"/>
      <c r="Q626" s="499"/>
      <c r="R626" s="499"/>
      <c r="S626" s="499"/>
      <c r="T626" s="499"/>
      <c r="U626" s="499">
        <f t="shared" si="30"/>
        <v>0</v>
      </c>
      <c r="V626" s="495">
        <f t="shared" si="31"/>
        <v>200</v>
      </c>
      <c r="W626" s="496"/>
      <c r="X626" s="496"/>
      <c r="Y626" s="496"/>
      <c r="Z626" s="502">
        <v>200</v>
      </c>
      <c r="AA626" s="496"/>
      <c r="AB626" s="496"/>
      <c r="AC626" s="496"/>
      <c r="AD626" s="496"/>
      <c r="AE626" s="547"/>
      <c r="AF626" s="498" t="s">
        <v>4922</v>
      </c>
      <c r="AG626" s="499">
        <v>0</v>
      </c>
      <c r="AH626" s="499">
        <v>0</v>
      </c>
      <c r="AI626" s="499">
        <f t="shared" si="32"/>
        <v>0</v>
      </c>
      <c r="AJ626" s="324"/>
      <c r="AK626" s="316" t="e">
        <f>VLOOKUP(B626,'[1]BCDG-CG KT'!C$14:BC$962,53,0)</f>
        <v>#N/A</v>
      </c>
      <c r="AL626" s="316"/>
      <c r="AM626" s="315"/>
      <c r="AN626" s="315"/>
      <c r="AO626" s="315"/>
      <c r="AP626" s="315"/>
      <c r="AQ626" s="315"/>
      <c r="AR626" s="315"/>
      <c r="AS626" s="315"/>
      <c r="AT626" s="315"/>
      <c r="AU626" s="315"/>
      <c r="AV626" s="315"/>
      <c r="AW626" s="315"/>
      <c r="AX626" s="315"/>
      <c r="AY626" s="315"/>
      <c r="AZ626" s="315"/>
      <c r="BA626" s="315"/>
      <c r="BB626" s="315"/>
      <c r="BC626" s="315"/>
      <c r="BD626" s="315"/>
    </row>
    <row r="627" spans="1:56" s="638" customFormat="1" ht="110.25" customHeight="1">
      <c r="A627" s="635">
        <v>620</v>
      </c>
      <c r="B627" s="324" t="s">
        <v>6218</v>
      </c>
      <c r="C627" s="324" t="s">
        <v>4203</v>
      </c>
      <c r="D627" s="499">
        <v>0</v>
      </c>
      <c r="E627" s="324"/>
      <c r="F627" s="324" t="s">
        <v>5249</v>
      </c>
      <c r="G627" s="324"/>
      <c r="H627" s="635" t="s">
        <v>4192</v>
      </c>
      <c r="I627" s="635" t="s">
        <v>84</v>
      </c>
      <c r="J627" s="635"/>
      <c r="K627" s="635"/>
      <c r="L627" s="499"/>
      <c r="M627" s="499"/>
      <c r="N627" s="499"/>
      <c r="O627" s="499"/>
      <c r="P627" s="499"/>
      <c r="Q627" s="499"/>
      <c r="R627" s="499"/>
      <c r="S627" s="499"/>
      <c r="T627" s="499"/>
      <c r="U627" s="499">
        <f t="shared" si="30"/>
        <v>0</v>
      </c>
      <c r="V627" s="495">
        <f t="shared" si="31"/>
        <v>100</v>
      </c>
      <c r="W627" s="496"/>
      <c r="X627" s="496"/>
      <c r="Y627" s="496"/>
      <c r="Z627" s="502">
        <v>100</v>
      </c>
      <c r="AA627" s="496"/>
      <c r="AB627" s="496"/>
      <c r="AC627" s="496"/>
      <c r="AD627" s="496"/>
      <c r="AE627" s="547"/>
      <c r="AF627" s="498" t="s">
        <v>4922</v>
      </c>
      <c r="AG627" s="499">
        <v>0</v>
      </c>
      <c r="AH627" s="499">
        <v>0</v>
      </c>
      <c r="AI627" s="499">
        <f t="shared" si="32"/>
        <v>0</v>
      </c>
      <c r="AJ627" s="324"/>
      <c r="AK627" s="316" t="e">
        <f>VLOOKUP(B627,'[1]BCDG-CG KT'!C$14:BC$962,53,0)</f>
        <v>#N/A</v>
      </c>
      <c r="AL627" s="316"/>
      <c r="AM627" s="315"/>
      <c r="AN627" s="315"/>
      <c r="AO627" s="315"/>
      <c r="AP627" s="315"/>
      <c r="AQ627" s="315"/>
      <c r="AR627" s="315"/>
      <c r="AS627" s="315"/>
      <c r="AT627" s="315"/>
      <c r="AU627" s="315"/>
      <c r="AV627" s="315"/>
      <c r="AW627" s="315"/>
      <c r="AX627" s="315"/>
      <c r="AY627" s="315"/>
      <c r="AZ627" s="315"/>
      <c r="BA627" s="315"/>
      <c r="BB627" s="315"/>
      <c r="BC627" s="315"/>
      <c r="BD627" s="315"/>
    </row>
    <row r="628" spans="1:56" s="638" customFormat="1" ht="141.75" customHeight="1">
      <c r="A628" s="635">
        <v>621</v>
      </c>
      <c r="B628" s="324" t="s">
        <v>6219</v>
      </c>
      <c r="C628" s="324" t="s">
        <v>5274</v>
      </c>
      <c r="D628" s="499">
        <v>0</v>
      </c>
      <c r="E628" s="324"/>
      <c r="F628" s="324" t="s">
        <v>5275</v>
      </c>
      <c r="G628" s="324"/>
      <c r="H628" s="635" t="s">
        <v>3770</v>
      </c>
      <c r="I628" s="635" t="s">
        <v>84</v>
      </c>
      <c r="J628" s="635"/>
      <c r="K628" s="635"/>
      <c r="L628" s="499"/>
      <c r="M628" s="499"/>
      <c r="N628" s="499"/>
      <c r="O628" s="499"/>
      <c r="P628" s="499"/>
      <c r="Q628" s="499"/>
      <c r="R628" s="499"/>
      <c r="S628" s="499"/>
      <c r="T628" s="499"/>
      <c r="U628" s="499">
        <f t="shared" si="30"/>
        <v>0</v>
      </c>
      <c r="V628" s="495">
        <f t="shared" si="31"/>
        <v>30</v>
      </c>
      <c r="W628" s="496"/>
      <c r="X628" s="496"/>
      <c r="Y628" s="496"/>
      <c r="Z628" s="502">
        <v>30</v>
      </c>
      <c r="AA628" s="496"/>
      <c r="AB628" s="496"/>
      <c r="AC628" s="496"/>
      <c r="AD628" s="496"/>
      <c r="AE628" s="547"/>
      <c r="AF628" s="498" t="s">
        <v>4922</v>
      </c>
      <c r="AG628" s="499">
        <v>0</v>
      </c>
      <c r="AH628" s="499">
        <v>0</v>
      </c>
      <c r="AI628" s="499">
        <f t="shared" si="32"/>
        <v>0</v>
      </c>
      <c r="AJ628" s="324"/>
      <c r="AK628" s="316" t="e">
        <f>VLOOKUP(B628,'[1]BCDG-CG KT'!C$14:BC$962,53,0)</f>
        <v>#N/A</v>
      </c>
      <c r="AL628" s="316"/>
      <c r="AM628" s="315"/>
      <c r="AN628" s="315"/>
      <c r="AO628" s="315"/>
      <c r="AP628" s="315"/>
      <c r="AQ628" s="315"/>
      <c r="AR628" s="315"/>
      <c r="AS628" s="315"/>
      <c r="AT628" s="315"/>
      <c r="AU628" s="315"/>
      <c r="AV628" s="315"/>
      <c r="AW628" s="315"/>
      <c r="AX628" s="315"/>
      <c r="AY628" s="315"/>
      <c r="AZ628" s="315"/>
      <c r="BA628" s="315"/>
      <c r="BB628" s="315"/>
      <c r="BC628" s="315"/>
      <c r="BD628" s="315"/>
    </row>
    <row r="629" spans="1:56" s="638" customFormat="1" ht="110.25" customHeight="1">
      <c r="A629" s="635">
        <v>622</v>
      </c>
      <c r="B629" s="324" t="s">
        <v>6220</v>
      </c>
      <c r="C629" s="324" t="s">
        <v>5248</v>
      </c>
      <c r="D629" s="499">
        <v>0</v>
      </c>
      <c r="E629" s="324"/>
      <c r="F629" s="324" t="s">
        <v>5249</v>
      </c>
      <c r="G629" s="324"/>
      <c r="H629" s="635" t="s">
        <v>4192</v>
      </c>
      <c r="I629" s="635" t="s">
        <v>84</v>
      </c>
      <c r="J629" s="635"/>
      <c r="K629" s="635"/>
      <c r="L629" s="499"/>
      <c r="M629" s="499"/>
      <c r="N629" s="499"/>
      <c r="O629" s="499"/>
      <c r="P629" s="499"/>
      <c r="Q629" s="499"/>
      <c r="R629" s="499"/>
      <c r="S629" s="499"/>
      <c r="T629" s="499"/>
      <c r="U629" s="499">
        <f t="shared" si="30"/>
        <v>0</v>
      </c>
      <c r="V629" s="495">
        <f t="shared" si="31"/>
        <v>150</v>
      </c>
      <c r="W629" s="496"/>
      <c r="X629" s="496"/>
      <c r="Y629" s="496"/>
      <c r="Z629" s="502">
        <v>150</v>
      </c>
      <c r="AA629" s="496"/>
      <c r="AB629" s="496"/>
      <c r="AC629" s="496"/>
      <c r="AD629" s="496"/>
      <c r="AE629" s="547"/>
      <c r="AF629" s="498" t="s">
        <v>4922</v>
      </c>
      <c r="AG629" s="499">
        <v>0</v>
      </c>
      <c r="AH629" s="499">
        <v>0</v>
      </c>
      <c r="AI629" s="499">
        <f t="shared" si="32"/>
        <v>0</v>
      </c>
      <c r="AJ629" s="324"/>
      <c r="AK629" s="316" t="e">
        <f>VLOOKUP(B629,'[1]BCDG-CG KT'!C$14:BC$962,53,0)</f>
        <v>#N/A</v>
      </c>
      <c r="AL629" s="316"/>
      <c r="AM629" s="315"/>
      <c r="AN629" s="315"/>
      <c r="AO629" s="315"/>
      <c r="AP629" s="315"/>
      <c r="AQ629" s="315"/>
      <c r="AR629" s="315"/>
      <c r="AS629" s="315"/>
      <c r="AT629" s="315"/>
      <c r="AU629" s="315"/>
      <c r="AV629" s="315"/>
      <c r="AW629" s="315"/>
      <c r="AX629" s="315"/>
      <c r="AY629" s="315"/>
      <c r="AZ629" s="315"/>
      <c r="BA629" s="315"/>
      <c r="BB629" s="315"/>
      <c r="BC629" s="315"/>
      <c r="BD629" s="315"/>
    </row>
    <row r="630" spans="1:56" s="638" customFormat="1" ht="110.25" customHeight="1">
      <c r="A630" s="635">
        <v>623</v>
      </c>
      <c r="B630" s="324" t="s">
        <v>6221</v>
      </c>
      <c r="C630" s="324" t="s">
        <v>4203</v>
      </c>
      <c r="D630" s="499">
        <v>0</v>
      </c>
      <c r="E630" s="324"/>
      <c r="F630" s="324" t="s">
        <v>5249</v>
      </c>
      <c r="G630" s="324"/>
      <c r="H630" s="635" t="s">
        <v>4192</v>
      </c>
      <c r="I630" s="635" t="s">
        <v>84</v>
      </c>
      <c r="J630" s="635"/>
      <c r="K630" s="635"/>
      <c r="L630" s="499"/>
      <c r="M630" s="499"/>
      <c r="N630" s="499"/>
      <c r="O630" s="499"/>
      <c r="P630" s="499"/>
      <c r="Q630" s="499"/>
      <c r="R630" s="499"/>
      <c r="S630" s="499"/>
      <c r="T630" s="499"/>
      <c r="U630" s="499">
        <f t="shared" si="30"/>
        <v>0</v>
      </c>
      <c r="V630" s="495">
        <f t="shared" si="31"/>
        <v>50</v>
      </c>
      <c r="W630" s="496"/>
      <c r="X630" s="496"/>
      <c r="Y630" s="496"/>
      <c r="Z630" s="502">
        <v>50</v>
      </c>
      <c r="AA630" s="496"/>
      <c r="AB630" s="496"/>
      <c r="AC630" s="496"/>
      <c r="AD630" s="496"/>
      <c r="AE630" s="547"/>
      <c r="AF630" s="498" t="s">
        <v>4922</v>
      </c>
      <c r="AG630" s="499">
        <v>0</v>
      </c>
      <c r="AH630" s="499">
        <v>0</v>
      </c>
      <c r="AI630" s="499">
        <f t="shared" si="32"/>
        <v>0</v>
      </c>
      <c r="AJ630" s="324"/>
      <c r="AK630" s="316" t="e">
        <f>VLOOKUP(B630,'[1]BCDG-CG KT'!C$14:BC$962,53,0)</f>
        <v>#N/A</v>
      </c>
      <c r="AL630" s="316"/>
      <c r="AM630" s="315"/>
      <c r="AN630" s="315"/>
      <c r="AO630" s="315"/>
      <c r="AP630" s="315"/>
      <c r="AQ630" s="315"/>
      <c r="AR630" s="315"/>
      <c r="AS630" s="315"/>
      <c r="AT630" s="315"/>
      <c r="AU630" s="315"/>
      <c r="AV630" s="315"/>
      <c r="AW630" s="315"/>
      <c r="AX630" s="315"/>
      <c r="AY630" s="315"/>
      <c r="AZ630" s="315"/>
      <c r="BA630" s="315"/>
      <c r="BB630" s="315"/>
      <c r="BC630" s="315"/>
      <c r="BD630" s="315"/>
    </row>
    <row r="631" spans="1:56" s="638" customFormat="1" ht="173.25" customHeight="1">
      <c r="A631" s="635">
        <v>624</v>
      </c>
      <c r="B631" s="324" t="s">
        <v>6222</v>
      </c>
      <c r="C631" s="324" t="s">
        <v>3784</v>
      </c>
      <c r="D631" s="499">
        <v>0</v>
      </c>
      <c r="E631" s="324"/>
      <c r="F631" s="324" t="s">
        <v>5276</v>
      </c>
      <c r="G631" s="324"/>
      <c r="H631" s="635" t="s">
        <v>3770</v>
      </c>
      <c r="I631" s="635" t="s">
        <v>84</v>
      </c>
      <c r="J631" s="635"/>
      <c r="K631" s="635"/>
      <c r="L631" s="499"/>
      <c r="M631" s="499"/>
      <c r="N631" s="499"/>
      <c r="O631" s="499"/>
      <c r="P631" s="499"/>
      <c r="Q631" s="499"/>
      <c r="R631" s="499"/>
      <c r="S631" s="499"/>
      <c r="T631" s="499"/>
      <c r="U631" s="499">
        <f t="shared" si="30"/>
        <v>0</v>
      </c>
      <c r="V631" s="495">
        <f t="shared" si="31"/>
        <v>50</v>
      </c>
      <c r="W631" s="496"/>
      <c r="X631" s="496"/>
      <c r="Y631" s="496"/>
      <c r="Z631" s="502">
        <v>50</v>
      </c>
      <c r="AA631" s="496"/>
      <c r="AB631" s="496"/>
      <c r="AC631" s="496"/>
      <c r="AD631" s="496"/>
      <c r="AE631" s="547"/>
      <c r="AF631" s="498" t="s">
        <v>4922</v>
      </c>
      <c r="AG631" s="499">
        <v>0</v>
      </c>
      <c r="AH631" s="499">
        <v>0</v>
      </c>
      <c r="AI631" s="499">
        <f t="shared" si="32"/>
        <v>0</v>
      </c>
      <c r="AJ631" s="324"/>
      <c r="AK631" s="316" t="e">
        <f>VLOOKUP(B631,'[1]BCDG-CG KT'!C$14:BC$962,53,0)</f>
        <v>#N/A</v>
      </c>
      <c r="AL631" s="316"/>
      <c r="AM631" s="315"/>
      <c r="AN631" s="315"/>
      <c r="AO631" s="315"/>
      <c r="AP631" s="315"/>
      <c r="AQ631" s="315"/>
      <c r="AR631" s="315"/>
      <c r="AS631" s="315"/>
      <c r="AT631" s="315"/>
      <c r="AU631" s="315"/>
      <c r="AV631" s="315"/>
      <c r="AW631" s="315"/>
      <c r="AX631" s="315"/>
      <c r="AY631" s="315"/>
      <c r="AZ631" s="315"/>
      <c r="BA631" s="315"/>
      <c r="BB631" s="315"/>
      <c r="BC631" s="315"/>
      <c r="BD631" s="315"/>
    </row>
    <row r="632" spans="1:56" s="638" customFormat="1" ht="110.25" customHeight="1">
      <c r="A632" s="635">
        <v>625</v>
      </c>
      <c r="B632" s="324" t="s">
        <v>6223</v>
      </c>
      <c r="C632" s="324" t="s">
        <v>4124</v>
      </c>
      <c r="D632" s="499">
        <v>0</v>
      </c>
      <c r="E632" s="324"/>
      <c r="F632" s="324" t="s">
        <v>5260</v>
      </c>
      <c r="G632" s="324"/>
      <c r="H632" s="635" t="s">
        <v>4192</v>
      </c>
      <c r="I632" s="635" t="s">
        <v>84</v>
      </c>
      <c r="J632" s="635"/>
      <c r="K632" s="635"/>
      <c r="L632" s="499"/>
      <c r="M632" s="499"/>
      <c r="N632" s="499"/>
      <c r="O632" s="499"/>
      <c r="P632" s="499"/>
      <c r="Q632" s="499"/>
      <c r="R632" s="499"/>
      <c r="S632" s="499"/>
      <c r="T632" s="499"/>
      <c r="U632" s="499">
        <f t="shared" si="30"/>
        <v>0</v>
      </c>
      <c r="V632" s="495">
        <f t="shared" si="31"/>
        <v>250</v>
      </c>
      <c r="W632" s="496"/>
      <c r="X632" s="496"/>
      <c r="Y632" s="496"/>
      <c r="Z632" s="502">
        <v>250</v>
      </c>
      <c r="AA632" s="496"/>
      <c r="AB632" s="496"/>
      <c r="AC632" s="496"/>
      <c r="AD632" s="496"/>
      <c r="AE632" s="547"/>
      <c r="AF632" s="498" t="s">
        <v>4922</v>
      </c>
      <c r="AG632" s="499">
        <v>0</v>
      </c>
      <c r="AH632" s="499">
        <v>0</v>
      </c>
      <c r="AI632" s="499">
        <f t="shared" si="32"/>
        <v>0</v>
      </c>
      <c r="AJ632" s="324"/>
      <c r="AK632" s="316" t="e">
        <f>VLOOKUP(B632,'[1]BCDG-CG KT'!C$14:BC$962,53,0)</f>
        <v>#N/A</v>
      </c>
      <c r="AL632" s="316"/>
      <c r="AM632" s="315"/>
      <c r="AN632" s="315"/>
      <c r="AO632" s="315"/>
      <c r="AP632" s="315"/>
      <c r="AQ632" s="315"/>
      <c r="AR632" s="315"/>
      <c r="AS632" s="315"/>
      <c r="AT632" s="315"/>
      <c r="AU632" s="315"/>
      <c r="AV632" s="315"/>
      <c r="AW632" s="315"/>
      <c r="AX632" s="315"/>
      <c r="AY632" s="315"/>
      <c r="AZ632" s="315"/>
      <c r="BA632" s="315"/>
      <c r="BB632" s="315"/>
      <c r="BC632" s="315"/>
      <c r="BD632" s="315"/>
    </row>
    <row r="633" spans="1:56" s="638" customFormat="1" ht="110.25" customHeight="1">
      <c r="A633" s="635">
        <v>626</v>
      </c>
      <c r="B633" s="324" t="s">
        <v>6224</v>
      </c>
      <c r="C633" s="324" t="s">
        <v>4197</v>
      </c>
      <c r="D633" s="499">
        <v>0</v>
      </c>
      <c r="E633" s="324"/>
      <c r="F633" s="324" t="s">
        <v>5260</v>
      </c>
      <c r="G633" s="324"/>
      <c r="H633" s="635" t="s">
        <v>4192</v>
      </c>
      <c r="I633" s="635" t="s">
        <v>84</v>
      </c>
      <c r="J633" s="635"/>
      <c r="K633" s="635"/>
      <c r="L633" s="499"/>
      <c r="M633" s="499"/>
      <c r="N633" s="499"/>
      <c r="O633" s="499"/>
      <c r="P633" s="499"/>
      <c r="Q633" s="499"/>
      <c r="R633" s="499"/>
      <c r="S633" s="499"/>
      <c r="T633" s="499"/>
      <c r="U633" s="499">
        <f t="shared" si="30"/>
        <v>0</v>
      </c>
      <c r="V633" s="495">
        <f t="shared" si="31"/>
        <v>100</v>
      </c>
      <c r="W633" s="496"/>
      <c r="X633" s="496"/>
      <c r="Y633" s="496"/>
      <c r="Z633" s="502">
        <v>100</v>
      </c>
      <c r="AA633" s="496"/>
      <c r="AB633" s="496"/>
      <c r="AC633" s="496"/>
      <c r="AD633" s="496"/>
      <c r="AE633" s="547"/>
      <c r="AF633" s="498" t="s">
        <v>4922</v>
      </c>
      <c r="AG633" s="499">
        <v>0</v>
      </c>
      <c r="AH633" s="499">
        <v>0</v>
      </c>
      <c r="AI633" s="499">
        <f t="shared" si="32"/>
        <v>0</v>
      </c>
      <c r="AJ633" s="324"/>
      <c r="AK633" s="316" t="e">
        <f>VLOOKUP(B633,'[1]BCDG-CG KT'!C$14:BC$962,53,0)</f>
        <v>#N/A</v>
      </c>
      <c r="AL633" s="316"/>
      <c r="AM633" s="315"/>
      <c r="AN633" s="315"/>
      <c r="AO633" s="315"/>
      <c r="AP633" s="315"/>
      <c r="AQ633" s="315"/>
      <c r="AR633" s="315"/>
      <c r="AS633" s="315"/>
      <c r="AT633" s="315"/>
      <c r="AU633" s="315"/>
      <c r="AV633" s="315"/>
      <c r="AW633" s="315"/>
      <c r="AX633" s="315"/>
      <c r="AY633" s="315"/>
      <c r="AZ633" s="315"/>
      <c r="BA633" s="315"/>
      <c r="BB633" s="315"/>
      <c r="BC633" s="315"/>
      <c r="BD633" s="315"/>
    </row>
    <row r="634" spans="1:56" s="638" customFormat="1" ht="189" customHeight="1">
      <c r="A634" s="635">
        <v>627</v>
      </c>
      <c r="B634" s="324" t="s">
        <v>6225</v>
      </c>
      <c r="C634" s="324" t="s">
        <v>5277</v>
      </c>
      <c r="D634" s="499">
        <v>0</v>
      </c>
      <c r="E634" s="324"/>
      <c r="F634" s="324" t="s">
        <v>5278</v>
      </c>
      <c r="G634" s="324"/>
      <c r="H634" s="635" t="s">
        <v>3770</v>
      </c>
      <c r="I634" s="635" t="s">
        <v>84</v>
      </c>
      <c r="J634" s="635"/>
      <c r="K634" s="635"/>
      <c r="L634" s="499"/>
      <c r="M634" s="499"/>
      <c r="N634" s="499"/>
      <c r="O634" s="499"/>
      <c r="P634" s="499"/>
      <c r="Q634" s="499"/>
      <c r="R634" s="499"/>
      <c r="S634" s="499"/>
      <c r="T634" s="499"/>
      <c r="U634" s="499">
        <f t="shared" si="30"/>
        <v>0</v>
      </c>
      <c r="V634" s="495">
        <f t="shared" si="31"/>
        <v>30</v>
      </c>
      <c r="W634" s="496"/>
      <c r="X634" s="496"/>
      <c r="Y634" s="496"/>
      <c r="Z634" s="502">
        <v>30</v>
      </c>
      <c r="AA634" s="496"/>
      <c r="AB634" s="496"/>
      <c r="AC634" s="496"/>
      <c r="AD634" s="496"/>
      <c r="AE634" s="547"/>
      <c r="AF634" s="498" t="s">
        <v>4922</v>
      </c>
      <c r="AG634" s="499">
        <v>0</v>
      </c>
      <c r="AH634" s="499">
        <v>0</v>
      </c>
      <c r="AI634" s="499">
        <f t="shared" si="32"/>
        <v>0</v>
      </c>
      <c r="AJ634" s="324"/>
      <c r="AK634" s="316" t="e">
        <f>VLOOKUP(B634,'[1]BCDG-CG KT'!C$14:BC$962,53,0)</f>
        <v>#N/A</v>
      </c>
      <c r="AL634" s="316"/>
      <c r="AM634" s="315"/>
      <c r="AN634" s="315"/>
      <c r="AO634" s="315"/>
      <c r="AP634" s="315"/>
      <c r="AQ634" s="315"/>
      <c r="AR634" s="315"/>
      <c r="AS634" s="315"/>
      <c r="AT634" s="315"/>
      <c r="AU634" s="315"/>
      <c r="AV634" s="315"/>
      <c r="AW634" s="315"/>
      <c r="AX634" s="315"/>
      <c r="AY634" s="315"/>
      <c r="AZ634" s="315"/>
      <c r="BA634" s="315"/>
      <c r="BB634" s="315"/>
      <c r="BC634" s="315"/>
      <c r="BD634" s="315"/>
    </row>
    <row r="635" spans="1:56" s="638" customFormat="1" ht="110.25" customHeight="1">
      <c r="A635" s="635">
        <v>628</v>
      </c>
      <c r="B635" s="324" t="s">
        <v>6226</v>
      </c>
      <c r="C635" s="324" t="s">
        <v>4124</v>
      </c>
      <c r="D635" s="499">
        <v>0</v>
      </c>
      <c r="E635" s="324"/>
      <c r="F635" s="324" t="s">
        <v>5260</v>
      </c>
      <c r="G635" s="324"/>
      <c r="H635" s="635" t="s">
        <v>4192</v>
      </c>
      <c r="I635" s="635" t="s">
        <v>84</v>
      </c>
      <c r="J635" s="635"/>
      <c r="K635" s="635"/>
      <c r="L635" s="499"/>
      <c r="M635" s="499"/>
      <c r="N635" s="499"/>
      <c r="O635" s="499"/>
      <c r="P635" s="499"/>
      <c r="Q635" s="499"/>
      <c r="R635" s="499"/>
      <c r="S635" s="499"/>
      <c r="T635" s="499"/>
      <c r="U635" s="499">
        <f t="shared" si="30"/>
        <v>0</v>
      </c>
      <c r="V635" s="495">
        <f t="shared" si="31"/>
        <v>100</v>
      </c>
      <c r="W635" s="496"/>
      <c r="X635" s="496"/>
      <c r="Y635" s="496"/>
      <c r="Z635" s="502">
        <v>100</v>
      </c>
      <c r="AA635" s="496"/>
      <c r="AB635" s="496"/>
      <c r="AC635" s="496"/>
      <c r="AD635" s="496"/>
      <c r="AE635" s="547"/>
      <c r="AF635" s="498" t="s">
        <v>4922</v>
      </c>
      <c r="AG635" s="499">
        <v>0</v>
      </c>
      <c r="AH635" s="499">
        <v>0</v>
      </c>
      <c r="AI635" s="499">
        <f t="shared" si="32"/>
        <v>0</v>
      </c>
      <c r="AJ635" s="324"/>
      <c r="AK635" s="316" t="e">
        <f>VLOOKUP(B635,'[1]BCDG-CG KT'!C$14:BC$962,53,0)</f>
        <v>#N/A</v>
      </c>
      <c r="AL635" s="316"/>
      <c r="AM635" s="315"/>
      <c r="AN635" s="315"/>
      <c r="AO635" s="315"/>
      <c r="AP635" s="315"/>
      <c r="AQ635" s="315"/>
      <c r="AR635" s="315"/>
      <c r="AS635" s="315"/>
      <c r="AT635" s="315"/>
      <c r="AU635" s="315"/>
      <c r="AV635" s="315"/>
      <c r="AW635" s="315"/>
      <c r="AX635" s="315"/>
      <c r="AY635" s="315"/>
      <c r="AZ635" s="315"/>
      <c r="BA635" s="315"/>
      <c r="BB635" s="315"/>
      <c r="BC635" s="315"/>
      <c r="BD635" s="315"/>
    </row>
    <row r="636" spans="1:56" s="638" customFormat="1" ht="110.25" customHeight="1">
      <c r="A636" s="635">
        <v>629</v>
      </c>
      <c r="B636" s="324" t="s">
        <v>6227</v>
      </c>
      <c r="C636" s="324" t="s">
        <v>4197</v>
      </c>
      <c r="D636" s="499">
        <v>0</v>
      </c>
      <c r="E636" s="324"/>
      <c r="F636" s="324" t="s">
        <v>5260</v>
      </c>
      <c r="G636" s="324"/>
      <c r="H636" s="635" t="s">
        <v>4192</v>
      </c>
      <c r="I636" s="635" t="s">
        <v>84</v>
      </c>
      <c r="J636" s="635"/>
      <c r="K636" s="635"/>
      <c r="L636" s="499"/>
      <c r="M636" s="499"/>
      <c r="N636" s="499"/>
      <c r="O636" s="499"/>
      <c r="P636" s="499"/>
      <c r="Q636" s="499"/>
      <c r="R636" s="499"/>
      <c r="S636" s="499"/>
      <c r="T636" s="499"/>
      <c r="U636" s="499">
        <f t="shared" si="30"/>
        <v>0</v>
      </c>
      <c r="V636" s="495">
        <f t="shared" si="31"/>
        <v>50</v>
      </c>
      <c r="W636" s="496"/>
      <c r="X636" s="496"/>
      <c r="Y636" s="496"/>
      <c r="Z636" s="502">
        <v>50</v>
      </c>
      <c r="AA636" s="496"/>
      <c r="AB636" s="496"/>
      <c r="AC636" s="496"/>
      <c r="AD636" s="496"/>
      <c r="AE636" s="547"/>
      <c r="AF636" s="498" t="s">
        <v>4922</v>
      </c>
      <c r="AG636" s="499">
        <v>0</v>
      </c>
      <c r="AH636" s="499">
        <v>0</v>
      </c>
      <c r="AI636" s="499">
        <f t="shared" si="32"/>
        <v>0</v>
      </c>
      <c r="AJ636" s="324"/>
      <c r="AK636" s="316" t="e">
        <f>VLOOKUP(B636,'[1]BCDG-CG KT'!C$14:BC$962,53,0)</f>
        <v>#N/A</v>
      </c>
      <c r="AL636" s="316"/>
      <c r="AM636" s="315"/>
      <c r="AN636" s="315"/>
      <c r="AO636" s="315"/>
      <c r="AP636" s="315"/>
      <c r="AQ636" s="315"/>
      <c r="AR636" s="315"/>
      <c r="AS636" s="315"/>
      <c r="AT636" s="315"/>
      <c r="AU636" s="315"/>
      <c r="AV636" s="315"/>
      <c r="AW636" s="315"/>
      <c r="AX636" s="315"/>
      <c r="AY636" s="315"/>
      <c r="AZ636" s="315"/>
      <c r="BA636" s="315"/>
      <c r="BB636" s="315"/>
      <c r="BC636" s="315"/>
      <c r="BD636" s="315"/>
    </row>
    <row r="637" spans="1:56" s="638" customFormat="1" ht="110.25" customHeight="1">
      <c r="A637" s="635">
        <v>630</v>
      </c>
      <c r="B637" s="324" t="s">
        <v>6228</v>
      </c>
      <c r="C637" s="324" t="s">
        <v>5243</v>
      </c>
      <c r="D637" s="499">
        <v>0</v>
      </c>
      <c r="E637" s="324"/>
      <c r="F637" s="324" t="s">
        <v>5244</v>
      </c>
      <c r="G637" s="324"/>
      <c r="H637" s="635" t="s">
        <v>4192</v>
      </c>
      <c r="I637" s="635" t="s">
        <v>84</v>
      </c>
      <c r="J637" s="635"/>
      <c r="K637" s="635"/>
      <c r="L637" s="499"/>
      <c r="M637" s="499"/>
      <c r="N637" s="499"/>
      <c r="O637" s="499"/>
      <c r="P637" s="499"/>
      <c r="Q637" s="499"/>
      <c r="R637" s="499"/>
      <c r="S637" s="499"/>
      <c r="T637" s="499"/>
      <c r="U637" s="499">
        <f t="shared" si="30"/>
        <v>0</v>
      </c>
      <c r="V637" s="495">
        <f t="shared" si="31"/>
        <v>100</v>
      </c>
      <c r="W637" s="496"/>
      <c r="X637" s="496"/>
      <c r="Y637" s="496"/>
      <c r="Z637" s="502">
        <v>100</v>
      </c>
      <c r="AA637" s="496"/>
      <c r="AB637" s="496"/>
      <c r="AC637" s="496"/>
      <c r="AD637" s="496"/>
      <c r="AE637" s="547"/>
      <c r="AF637" s="498" t="s">
        <v>4922</v>
      </c>
      <c r="AG637" s="499">
        <v>0</v>
      </c>
      <c r="AH637" s="499">
        <v>0</v>
      </c>
      <c r="AI637" s="499">
        <f t="shared" si="32"/>
        <v>0</v>
      </c>
      <c r="AJ637" s="324"/>
      <c r="AK637" s="316" t="e">
        <f>VLOOKUP(B637,'[1]BCDG-CG KT'!C$14:BC$962,53,0)</f>
        <v>#N/A</v>
      </c>
      <c r="AL637" s="316"/>
      <c r="AM637" s="315"/>
      <c r="AN637" s="315"/>
      <c r="AO637" s="315"/>
      <c r="AP637" s="315"/>
      <c r="AQ637" s="315"/>
      <c r="AR637" s="315"/>
      <c r="AS637" s="315"/>
      <c r="AT637" s="315"/>
      <c r="AU637" s="315"/>
      <c r="AV637" s="315"/>
      <c r="AW637" s="315"/>
      <c r="AX637" s="315"/>
      <c r="AY637" s="315"/>
      <c r="AZ637" s="315"/>
      <c r="BA637" s="315"/>
      <c r="BB637" s="315"/>
      <c r="BC637" s="315"/>
      <c r="BD637" s="315"/>
    </row>
    <row r="638" spans="1:56" s="638" customFormat="1" ht="94.5" customHeight="1">
      <c r="A638" s="635">
        <v>631</v>
      </c>
      <c r="B638" s="324" t="s">
        <v>6229</v>
      </c>
      <c r="C638" s="324" t="s">
        <v>4190</v>
      </c>
      <c r="D638" s="499">
        <v>0</v>
      </c>
      <c r="E638" s="324"/>
      <c r="F638" s="324" t="s">
        <v>5245</v>
      </c>
      <c r="G638" s="324"/>
      <c r="H638" s="635" t="s">
        <v>4192</v>
      </c>
      <c r="I638" s="635" t="s">
        <v>84</v>
      </c>
      <c r="J638" s="635"/>
      <c r="K638" s="635"/>
      <c r="L638" s="499"/>
      <c r="M638" s="499"/>
      <c r="N638" s="499"/>
      <c r="O638" s="499"/>
      <c r="P638" s="499"/>
      <c r="Q638" s="499"/>
      <c r="R638" s="499"/>
      <c r="S638" s="499"/>
      <c r="T638" s="499"/>
      <c r="U638" s="499">
        <f t="shared" si="30"/>
        <v>0</v>
      </c>
      <c r="V638" s="495">
        <f t="shared" si="31"/>
        <v>50</v>
      </c>
      <c r="W638" s="496"/>
      <c r="X638" s="496"/>
      <c r="Y638" s="496"/>
      <c r="Z638" s="502">
        <v>50</v>
      </c>
      <c r="AA638" s="496"/>
      <c r="AB638" s="496"/>
      <c r="AC638" s="496"/>
      <c r="AD638" s="496"/>
      <c r="AE638" s="547"/>
      <c r="AF638" s="498" t="s">
        <v>4922</v>
      </c>
      <c r="AG638" s="499">
        <v>0</v>
      </c>
      <c r="AH638" s="499">
        <v>0</v>
      </c>
      <c r="AI638" s="499">
        <f t="shared" si="32"/>
        <v>0</v>
      </c>
      <c r="AJ638" s="324"/>
      <c r="AK638" s="316" t="e">
        <f>VLOOKUP(B638,'[1]BCDG-CG KT'!C$14:BC$962,53,0)</f>
        <v>#N/A</v>
      </c>
      <c r="AL638" s="316"/>
      <c r="AM638" s="315"/>
      <c r="AN638" s="315"/>
      <c r="AO638" s="315"/>
      <c r="AP638" s="315"/>
      <c r="AQ638" s="315"/>
      <c r="AR638" s="315"/>
      <c r="AS638" s="315"/>
      <c r="AT638" s="315"/>
      <c r="AU638" s="315"/>
      <c r="AV638" s="315"/>
      <c r="AW638" s="315"/>
      <c r="AX638" s="315"/>
      <c r="AY638" s="315"/>
      <c r="AZ638" s="315"/>
      <c r="BA638" s="315"/>
      <c r="BB638" s="315"/>
      <c r="BC638" s="315"/>
      <c r="BD638" s="315"/>
    </row>
    <row r="639" spans="1:56" s="638" customFormat="1" ht="189" customHeight="1">
      <c r="A639" s="635">
        <v>632</v>
      </c>
      <c r="B639" s="324" t="s">
        <v>6230</v>
      </c>
      <c r="C639" s="324" t="s">
        <v>5279</v>
      </c>
      <c r="D639" s="499">
        <v>0</v>
      </c>
      <c r="E639" s="324"/>
      <c r="F639" s="324" t="s">
        <v>5280</v>
      </c>
      <c r="G639" s="324"/>
      <c r="H639" s="635" t="s">
        <v>3770</v>
      </c>
      <c r="I639" s="635" t="s">
        <v>84</v>
      </c>
      <c r="J639" s="635"/>
      <c r="K639" s="635"/>
      <c r="L639" s="499"/>
      <c r="M639" s="499"/>
      <c r="N639" s="499"/>
      <c r="O639" s="499"/>
      <c r="P639" s="499"/>
      <c r="Q639" s="499"/>
      <c r="R639" s="499"/>
      <c r="S639" s="499"/>
      <c r="T639" s="499"/>
      <c r="U639" s="499">
        <f t="shared" si="30"/>
        <v>0</v>
      </c>
      <c r="V639" s="495">
        <f t="shared" si="31"/>
        <v>30</v>
      </c>
      <c r="W639" s="496"/>
      <c r="X639" s="496"/>
      <c r="Y639" s="496"/>
      <c r="Z639" s="502">
        <v>30</v>
      </c>
      <c r="AA639" s="496"/>
      <c r="AB639" s="496"/>
      <c r="AC639" s="496"/>
      <c r="AD639" s="496"/>
      <c r="AE639" s="547"/>
      <c r="AF639" s="498" t="s">
        <v>4922</v>
      </c>
      <c r="AG639" s="499">
        <v>0</v>
      </c>
      <c r="AH639" s="499">
        <v>0</v>
      </c>
      <c r="AI639" s="499">
        <f t="shared" si="32"/>
        <v>0</v>
      </c>
      <c r="AJ639" s="324"/>
      <c r="AK639" s="316" t="e">
        <f>VLOOKUP(B639,'[1]BCDG-CG KT'!C$14:BC$962,53,0)</f>
        <v>#N/A</v>
      </c>
      <c r="AL639" s="316"/>
      <c r="AM639" s="315"/>
      <c r="AN639" s="315"/>
      <c r="AO639" s="315"/>
      <c r="AP639" s="315"/>
      <c r="AQ639" s="315"/>
      <c r="AR639" s="315"/>
      <c r="AS639" s="315"/>
      <c r="AT639" s="315"/>
      <c r="AU639" s="315"/>
      <c r="AV639" s="315"/>
      <c r="AW639" s="315"/>
      <c r="AX639" s="315"/>
      <c r="AY639" s="315"/>
      <c r="AZ639" s="315"/>
      <c r="BA639" s="315"/>
      <c r="BB639" s="315"/>
      <c r="BC639" s="315"/>
      <c r="BD639" s="315"/>
    </row>
    <row r="640" spans="1:56" s="638" customFormat="1" ht="110.25" customHeight="1">
      <c r="A640" s="635">
        <v>633</v>
      </c>
      <c r="B640" s="324" t="s">
        <v>6231</v>
      </c>
      <c r="C640" s="324" t="s">
        <v>4124</v>
      </c>
      <c r="D640" s="499">
        <v>0</v>
      </c>
      <c r="E640" s="324"/>
      <c r="F640" s="324" t="s">
        <v>5260</v>
      </c>
      <c r="G640" s="324"/>
      <c r="H640" s="635" t="s">
        <v>4192</v>
      </c>
      <c r="I640" s="635" t="s">
        <v>84</v>
      </c>
      <c r="J640" s="635"/>
      <c r="K640" s="635"/>
      <c r="L640" s="499"/>
      <c r="M640" s="499"/>
      <c r="N640" s="499"/>
      <c r="O640" s="499"/>
      <c r="P640" s="499"/>
      <c r="Q640" s="499"/>
      <c r="R640" s="499"/>
      <c r="S640" s="499"/>
      <c r="T640" s="499"/>
      <c r="U640" s="499">
        <f t="shared" si="30"/>
        <v>0</v>
      </c>
      <c r="V640" s="495">
        <f t="shared" si="31"/>
        <v>100</v>
      </c>
      <c r="W640" s="496"/>
      <c r="X640" s="496"/>
      <c r="Y640" s="496"/>
      <c r="Z640" s="502">
        <v>100</v>
      </c>
      <c r="AA640" s="496"/>
      <c r="AB640" s="496"/>
      <c r="AC640" s="496"/>
      <c r="AD640" s="496"/>
      <c r="AE640" s="547"/>
      <c r="AF640" s="498" t="s">
        <v>4922</v>
      </c>
      <c r="AG640" s="499">
        <v>0</v>
      </c>
      <c r="AH640" s="499">
        <v>0</v>
      </c>
      <c r="AI640" s="499">
        <f t="shared" si="32"/>
        <v>0</v>
      </c>
      <c r="AJ640" s="324"/>
      <c r="AK640" s="316" t="e">
        <f>VLOOKUP(B640,'[1]BCDG-CG KT'!C$14:BC$962,53,0)</f>
        <v>#N/A</v>
      </c>
      <c r="AL640" s="316"/>
      <c r="AM640" s="315"/>
      <c r="AN640" s="315"/>
      <c r="AO640" s="315"/>
      <c r="AP640" s="315"/>
      <c r="AQ640" s="315"/>
      <c r="AR640" s="315"/>
      <c r="AS640" s="315"/>
      <c r="AT640" s="315"/>
      <c r="AU640" s="315"/>
      <c r="AV640" s="315"/>
      <c r="AW640" s="315"/>
      <c r="AX640" s="315"/>
      <c r="AY640" s="315"/>
      <c r="AZ640" s="315"/>
      <c r="BA640" s="315"/>
      <c r="BB640" s="315"/>
      <c r="BC640" s="315"/>
      <c r="BD640" s="315"/>
    </row>
    <row r="641" spans="1:56" s="638" customFormat="1" ht="110.25" customHeight="1">
      <c r="A641" s="635">
        <v>634</v>
      </c>
      <c r="B641" s="324" t="s">
        <v>6232</v>
      </c>
      <c r="C641" s="324" t="s">
        <v>4197</v>
      </c>
      <c r="D641" s="499">
        <v>0</v>
      </c>
      <c r="E641" s="324"/>
      <c r="F641" s="324" t="s">
        <v>5260</v>
      </c>
      <c r="G641" s="324"/>
      <c r="H641" s="635" t="s">
        <v>4192</v>
      </c>
      <c r="I641" s="635" t="s">
        <v>84</v>
      </c>
      <c r="J641" s="635"/>
      <c r="K641" s="635"/>
      <c r="L641" s="499"/>
      <c r="M641" s="499"/>
      <c r="N641" s="499"/>
      <c r="O641" s="499"/>
      <c r="P641" s="499"/>
      <c r="Q641" s="499"/>
      <c r="R641" s="499"/>
      <c r="S641" s="499"/>
      <c r="T641" s="499"/>
      <c r="U641" s="499">
        <f t="shared" si="30"/>
        <v>0</v>
      </c>
      <c r="V641" s="495">
        <f t="shared" si="31"/>
        <v>50</v>
      </c>
      <c r="W641" s="496"/>
      <c r="X641" s="496"/>
      <c r="Y641" s="496"/>
      <c r="Z641" s="502">
        <v>50</v>
      </c>
      <c r="AA641" s="496"/>
      <c r="AB641" s="496"/>
      <c r="AC641" s="496"/>
      <c r="AD641" s="496"/>
      <c r="AE641" s="547"/>
      <c r="AF641" s="498" t="s">
        <v>4922</v>
      </c>
      <c r="AG641" s="499">
        <v>0</v>
      </c>
      <c r="AH641" s="499">
        <v>0</v>
      </c>
      <c r="AI641" s="499">
        <f t="shared" si="32"/>
        <v>0</v>
      </c>
      <c r="AJ641" s="324"/>
      <c r="AK641" s="316" t="e">
        <f>VLOOKUP(B641,'[1]BCDG-CG KT'!C$14:BC$962,53,0)</f>
        <v>#N/A</v>
      </c>
      <c r="AL641" s="316"/>
      <c r="AM641" s="315"/>
      <c r="AN641" s="315"/>
      <c r="AO641" s="315"/>
      <c r="AP641" s="315"/>
      <c r="AQ641" s="315"/>
      <c r="AR641" s="315"/>
      <c r="AS641" s="315"/>
      <c r="AT641" s="315"/>
      <c r="AU641" s="315"/>
      <c r="AV641" s="315"/>
      <c r="AW641" s="315"/>
      <c r="AX641" s="315"/>
      <c r="AY641" s="315"/>
      <c r="AZ641" s="315"/>
      <c r="BA641" s="315"/>
      <c r="BB641" s="315"/>
      <c r="BC641" s="315"/>
      <c r="BD641" s="315"/>
    </row>
    <row r="642" spans="1:56" s="638" customFormat="1" ht="110.25" customHeight="1">
      <c r="A642" s="635">
        <v>635</v>
      </c>
      <c r="B642" s="324" t="s">
        <v>6233</v>
      </c>
      <c r="C642" s="324" t="s">
        <v>5243</v>
      </c>
      <c r="D642" s="499">
        <v>0</v>
      </c>
      <c r="E642" s="324"/>
      <c r="F642" s="324" t="s">
        <v>5244</v>
      </c>
      <c r="G642" s="324"/>
      <c r="H642" s="635" t="s">
        <v>4192</v>
      </c>
      <c r="I642" s="635" t="s">
        <v>84</v>
      </c>
      <c r="J642" s="635"/>
      <c r="K642" s="635"/>
      <c r="L642" s="499"/>
      <c r="M642" s="499"/>
      <c r="N642" s="499"/>
      <c r="O642" s="499"/>
      <c r="P642" s="499"/>
      <c r="Q642" s="499"/>
      <c r="R642" s="499"/>
      <c r="S642" s="499"/>
      <c r="T642" s="499"/>
      <c r="U642" s="499">
        <f t="shared" si="30"/>
        <v>0</v>
      </c>
      <c r="V642" s="495">
        <f t="shared" si="31"/>
        <v>50</v>
      </c>
      <c r="W642" s="496"/>
      <c r="X642" s="496"/>
      <c r="Y642" s="496"/>
      <c r="Z642" s="502">
        <v>50</v>
      </c>
      <c r="AA642" s="496"/>
      <c r="AB642" s="496"/>
      <c r="AC642" s="496"/>
      <c r="AD642" s="496"/>
      <c r="AE642" s="547"/>
      <c r="AF642" s="498" t="s">
        <v>4922</v>
      </c>
      <c r="AG642" s="499">
        <v>0</v>
      </c>
      <c r="AH642" s="499">
        <v>0</v>
      </c>
      <c r="AI642" s="499">
        <f t="shared" si="32"/>
        <v>0</v>
      </c>
      <c r="AJ642" s="324"/>
      <c r="AK642" s="316" t="e">
        <f>VLOOKUP(B642,'[1]BCDG-CG KT'!C$14:BC$962,53,0)</f>
        <v>#N/A</v>
      </c>
      <c r="AL642" s="316"/>
      <c r="AM642" s="315"/>
      <c r="AN642" s="315"/>
      <c r="AO642" s="315"/>
      <c r="AP642" s="315"/>
      <c r="AQ642" s="315"/>
      <c r="AR642" s="315"/>
      <c r="AS642" s="315"/>
      <c r="AT642" s="315"/>
      <c r="AU642" s="315"/>
      <c r="AV642" s="315"/>
      <c r="AW642" s="315"/>
      <c r="AX642" s="315"/>
      <c r="AY642" s="315"/>
      <c r="AZ642" s="315"/>
      <c r="BA642" s="315"/>
      <c r="BB642" s="315"/>
      <c r="BC642" s="315"/>
      <c r="BD642" s="315"/>
    </row>
    <row r="643" spans="1:56" s="638" customFormat="1" ht="94.5" customHeight="1">
      <c r="A643" s="635">
        <v>636</v>
      </c>
      <c r="B643" s="324" t="s">
        <v>6234</v>
      </c>
      <c r="C643" s="324" t="s">
        <v>4190</v>
      </c>
      <c r="D643" s="499">
        <v>0</v>
      </c>
      <c r="E643" s="324"/>
      <c r="F643" s="324" t="s">
        <v>5245</v>
      </c>
      <c r="G643" s="324"/>
      <c r="H643" s="635" t="s">
        <v>4192</v>
      </c>
      <c r="I643" s="635" t="s">
        <v>84</v>
      </c>
      <c r="J643" s="635"/>
      <c r="K643" s="635"/>
      <c r="L643" s="499"/>
      <c r="M643" s="499"/>
      <c r="N643" s="499"/>
      <c r="O643" s="499"/>
      <c r="P643" s="499"/>
      <c r="Q643" s="499"/>
      <c r="R643" s="499"/>
      <c r="S643" s="499"/>
      <c r="T643" s="499"/>
      <c r="U643" s="499">
        <f t="shared" si="30"/>
        <v>0</v>
      </c>
      <c r="V643" s="495">
        <f t="shared" si="31"/>
        <v>50</v>
      </c>
      <c r="W643" s="496"/>
      <c r="X643" s="496"/>
      <c r="Y643" s="496"/>
      <c r="Z643" s="502">
        <v>50</v>
      </c>
      <c r="AA643" s="496"/>
      <c r="AB643" s="496"/>
      <c r="AC643" s="496"/>
      <c r="AD643" s="496"/>
      <c r="AE643" s="547"/>
      <c r="AF643" s="498" t="s">
        <v>4922</v>
      </c>
      <c r="AG643" s="499">
        <v>0</v>
      </c>
      <c r="AH643" s="499">
        <v>0</v>
      </c>
      <c r="AI643" s="499">
        <f t="shared" si="32"/>
        <v>0</v>
      </c>
      <c r="AJ643" s="324"/>
      <c r="AK643" s="316" t="e">
        <f>VLOOKUP(B643,'[1]BCDG-CG KT'!C$14:BC$962,53,0)</f>
        <v>#N/A</v>
      </c>
      <c r="AL643" s="316"/>
      <c r="AM643" s="315"/>
      <c r="AN643" s="315"/>
      <c r="AO643" s="315"/>
      <c r="AP643" s="315"/>
      <c r="AQ643" s="315"/>
      <c r="AR643" s="315"/>
      <c r="AS643" s="315"/>
      <c r="AT643" s="315"/>
      <c r="AU643" s="315"/>
      <c r="AV643" s="315"/>
      <c r="AW643" s="315"/>
      <c r="AX643" s="315"/>
      <c r="AY643" s="315"/>
      <c r="AZ643" s="315"/>
      <c r="BA643" s="315"/>
      <c r="BB643" s="315"/>
      <c r="BC643" s="315"/>
      <c r="BD643" s="315"/>
    </row>
    <row r="644" spans="1:56" s="638" customFormat="1" ht="189" customHeight="1">
      <c r="A644" s="635">
        <v>637</v>
      </c>
      <c r="B644" s="324" t="s">
        <v>6235</v>
      </c>
      <c r="C644" s="324" t="s">
        <v>5281</v>
      </c>
      <c r="D644" s="499">
        <v>0</v>
      </c>
      <c r="E644" s="324"/>
      <c r="F644" s="324" t="s">
        <v>5282</v>
      </c>
      <c r="G644" s="324"/>
      <c r="H644" s="635" t="s">
        <v>3770</v>
      </c>
      <c r="I644" s="635" t="s">
        <v>84</v>
      </c>
      <c r="J644" s="635"/>
      <c r="K644" s="635"/>
      <c r="L644" s="499"/>
      <c r="M644" s="499"/>
      <c r="N644" s="499"/>
      <c r="O644" s="499"/>
      <c r="P644" s="499"/>
      <c r="Q644" s="499"/>
      <c r="R644" s="499"/>
      <c r="S644" s="499"/>
      <c r="T644" s="499"/>
      <c r="U644" s="499">
        <f t="shared" si="30"/>
        <v>0</v>
      </c>
      <c r="V644" s="495">
        <f t="shared" si="31"/>
        <v>30</v>
      </c>
      <c r="W644" s="496"/>
      <c r="X644" s="496"/>
      <c r="Y644" s="496"/>
      <c r="Z644" s="502">
        <v>30</v>
      </c>
      <c r="AA644" s="496"/>
      <c r="AB644" s="496"/>
      <c r="AC644" s="496"/>
      <c r="AD644" s="496"/>
      <c r="AE644" s="547"/>
      <c r="AF644" s="498" t="s">
        <v>4922</v>
      </c>
      <c r="AG644" s="499">
        <v>0</v>
      </c>
      <c r="AH644" s="499">
        <v>0</v>
      </c>
      <c r="AI644" s="499">
        <f t="shared" si="32"/>
        <v>0</v>
      </c>
      <c r="AJ644" s="324"/>
      <c r="AK644" s="316" t="e">
        <f>VLOOKUP(B644,'[1]BCDG-CG KT'!C$14:BC$962,53,0)</f>
        <v>#N/A</v>
      </c>
      <c r="AL644" s="316"/>
      <c r="AM644" s="315"/>
      <c r="AN644" s="315"/>
      <c r="AO644" s="315"/>
      <c r="AP644" s="315"/>
      <c r="AQ644" s="315"/>
      <c r="AR644" s="315"/>
      <c r="AS644" s="315"/>
      <c r="AT644" s="315"/>
      <c r="AU644" s="315"/>
      <c r="AV644" s="315"/>
      <c r="AW644" s="315"/>
      <c r="AX644" s="315"/>
      <c r="AY644" s="315"/>
      <c r="AZ644" s="315"/>
      <c r="BA644" s="315"/>
      <c r="BB644" s="315"/>
      <c r="BC644" s="315"/>
      <c r="BD644" s="315"/>
    </row>
    <row r="645" spans="1:56" s="638" customFormat="1" ht="110.25" customHeight="1">
      <c r="A645" s="635">
        <v>638</v>
      </c>
      <c r="B645" s="324" t="s">
        <v>6236</v>
      </c>
      <c r="C645" s="324" t="s">
        <v>4124</v>
      </c>
      <c r="D645" s="499">
        <v>0</v>
      </c>
      <c r="E645" s="324"/>
      <c r="F645" s="324" t="s">
        <v>5260</v>
      </c>
      <c r="G645" s="324"/>
      <c r="H645" s="635" t="s">
        <v>4192</v>
      </c>
      <c r="I645" s="635" t="s">
        <v>84</v>
      </c>
      <c r="J645" s="635"/>
      <c r="K645" s="635"/>
      <c r="L645" s="499"/>
      <c r="M645" s="499"/>
      <c r="N645" s="499"/>
      <c r="O645" s="499"/>
      <c r="P645" s="499"/>
      <c r="Q645" s="499"/>
      <c r="R645" s="499"/>
      <c r="S645" s="499"/>
      <c r="T645" s="499"/>
      <c r="U645" s="499">
        <f t="shared" si="30"/>
        <v>0</v>
      </c>
      <c r="V645" s="495">
        <f t="shared" si="31"/>
        <v>100</v>
      </c>
      <c r="W645" s="496"/>
      <c r="X645" s="496"/>
      <c r="Y645" s="496"/>
      <c r="Z645" s="502">
        <v>100</v>
      </c>
      <c r="AA645" s="496"/>
      <c r="AB645" s="496"/>
      <c r="AC645" s="496"/>
      <c r="AD645" s="496"/>
      <c r="AE645" s="547"/>
      <c r="AF645" s="498" t="s">
        <v>4922</v>
      </c>
      <c r="AG645" s="499">
        <v>0</v>
      </c>
      <c r="AH645" s="499">
        <v>0</v>
      </c>
      <c r="AI645" s="499">
        <f t="shared" si="32"/>
        <v>0</v>
      </c>
      <c r="AJ645" s="324"/>
      <c r="AK645" s="316" t="e">
        <f>VLOOKUP(B645,'[1]BCDG-CG KT'!C$14:BC$962,53,0)</f>
        <v>#N/A</v>
      </c>
      <c r="AL645" s="316"/>
      <c r="AM645" s="315"/>
      <c r="AN645" s="315"/>
      <c r="AO645" s="315"/>
      <c r="AP645" s="315"/>
      <c r="AQ645" s="315"/>
      <c r="AR645" s="315"/>
      <c r="AS645" s="315"/>
      <c r="AT645" s="315"/>
      <c r="AU645" s="315"/>
      <c r="AV645" s="315"/>
      <c r="AW645" s="315"/>
      <c r="AX645" s="315"/>
      <c r="AY645" s="315"/>
      <c r="AZ645" s="315"/>
      <c r="BA645" s="315"/>
      <c r="BB645" s="315"/>
      <c r="BC645" s="315"/>
      <c r="BD645" s="315"/>
    </row>
    <row r="646" spans="1:56" s="638" customFormat="1" ht="110.25" customHeight="1">
      <c r="A646" s="635">
        <v>639</v>
      </c>
      <c r="B646" s="324" t="s">
        <v>6237</v>
      </c>
      <c r="C646" s="324" t="s">
        <v>4197</v>
      </c>
      <c r="D646" s="499">
        <v>0</v>
      </c>
      <c r="E646" s="324"/>
      <c r="F646" s="324" t="s">
        <v>5260</v>
      </c>
      <c r="G646" s="324"/>
      <c r="H646" s="635" t="s">
        <v>4192</v>
      </c>
      <c r="I646" s="635" t="s">
        <v>84</v>
      </c>
      <c r="J646" s="635"/>
      <c r="K646" s="635"/>
      <c r="L646" s="499"/>
      <c r="M646" s="499"/>
      <c r="N646" s="499"/>
      <c r="O646" s="499"/>
      <c r="P646" s="499"/>
      <c r="Q646" s="499"/>
      <c r="R646" s="499"/>
      <c r="S646" s="499"/>
      <c r="T646" s="499"/>
      <c r="U646" s="499">
        <f t="shared" si="30"/>
        <v>0</v>
      </c>
      <c r="V646" s="495">
        <f t="shared" si="31"/>
        <v>50</v>
      </c>
      <c r="W646" s="496"/>
      <c r="X646" s="496"/>
      <c r="Y646" s="496"/>
      <c r="Z646" s="502">
        <v>50</v>
      </c>
      <c r="AA646" s="496"/>
      <c r="AB646" s="496"/>
      <c r="AC646" s="496"/>
      <c r="AD646" s="496"/>
      <c r="AE646" s="547"/>
      <c r="AF646" s="498" t="s">
        <v>4922</v>
      </c>
      <c r="AG646" s="499">
        <v>0</v>
      </c>
      <c r="AH646" s="499">
        <v>0</v>
      </c>
      <c r="AI646" s="499">
        <f t="shared" si="32"/>
        <v>0</v>
      </c>
      <c r="AJ646" s="324"/>
      <c r="AK646" s="316" t="e">
        <f>VLOOKUP(B646,'[1]BCDG-CG KT'!C$14:BC$962,53,0)</f>
        <v>#N/A</v>
      </c>
      <c r="AL646" s="316"/>
      <c r="AM646" s="315"/>
      <c r="AN646" s="315"/>
      <c r="AO646" s="315"/>
      <c r="AP646" s="315"/>
      <c r="AQ646" s="315"/>
      <c r="AR646" s="315"/>
      <c r="AS646" s="315"/>
      <c r="AT646" s="315"/>
      <c r="AU646" s="315"/>
      <c r="AV646" s="315"/>
      <c r="AW646" s="315"/>
      <c r="AX646" s="315"/>
      <c r="AY646" s="315"/>
      <c r="AZ646" s="315"/>
      <c r="BA646" s="315"/>
      <c r="BB646" s="315"/>
      <c r="BC646" s="315"/>
      <c r="BD646" s="315"/>
    </row>
    <row r="647" spans="1:56" s="638" customFormat="1" ht="204.75" customHeight="1">
      <c r="A647" s="635">
        <v>640</v>
      </c>
      <c r="B647" s="324" t="s">
        <v>6238</v>
      </c>
      <c r="C647" s="324" t="s">
        <v>5283</v>
      </c>
      <c r="D647" s="499">
        <v>0</v>
      </c>
      <c r="E647" s="324"/>
      <c r="F647" s="324" t="s">
        <v>5284</v>
      </c>
      <c r="G647" s="324"/>
      <c r="H647" s="635" t="s">
        <v>3770</v>
      </c>
      <c r="I647" s="635" t="s">
        <v>84</v>
      </c>
      <c r="J647" s="635"/>
      <c r="K647" s="635"/>
      <c r="L647" s="499"/>
      <c r="M647" s="499"/>
      <c r="N647" s="499"/>
      <c r="O647" s="499"/>
      <c r="P647" s="499"/>
      <c r="Q647" s="499"/>
      <c r="R647" s="499"/>
      <c r="S647" s="499"/>
      <c r="T647" s="499"/>
      <c r="U647" s="499">
        <f t="shared" si="30"/>
        <v>0</v>
      </c>
      <c r="V647" s="495">
        <f t="shared" si="31"/>
        <v>20</v>
      </c>
      <c r="W647" s="496"/>
      <c r="X647" s="496"/>
      <c r="Y647" s="496"/>
      <c r="Z647" s="502">
        <v>20</v>
      </c>
      <c r="AA647" s="496"/>
      <c r="AB647" s="496"/>
      <c r="AC647" s="496"/>
      <c r="AD647" s="496"/>
      <c r="AE647" s="547"/>
      <c r="AF647" s="498" t="s">
        <v>4922</v>
      </c>
      <c r="AG647" s="499">
        <v>0</v>
      </c>
      <c r="AH647" s="499">
        <v>0</v>
      </c>
      <c r="AI647" s="499">
        <f t="shared" si="32"/>
        <v>0</v>
      </c>
      <c r="AJ647" s="324"/>
      <c r="AK647" s="316" t="e">
        <f>VLOOKUP(B647,'[1]BCDG-CG KT'!C$14:BC$962,53,0)</f>
        <v>#N/A</v>
      </c>
      <c r="AL647" s="316"/>
      <c r="AM647" s="315"/>
      <c r="AN647" s="315"/>
      <c r="AO647" s="315"/>
      <c r="AP647" s="315"/>
      <c r="AQ647" s="315"/>
      <c r="AR647" s="315"/>
      <c r="AS647" s="315"/>
      <c r="AT647" s="315"/>
      <c r="AU647" s="315"/>
      <c r="AV647" s="315"/>
      <c r="AW647" s="315"/>
      <c r="AX647" s="315"/>
      <c r="AY647" s="315"/>
      <c r="AZ647" s="315"/>
      <c r="BA647" s="315"/>
      <c r="BB647" s="315"/>
      <c r="BC647" s="315"/>
      <c r="BD647" s="315"/>
    </row>
    <row r="648" spans="1:56" s="638" customFormat="1" ht="110.25" customHeight="1">
      <c r="A648" s="635">
        <v>641</v>
      </c>
      <c r="B648" s="324" t="s">
        <v>6239</v>
      </c>
      <c r="C648" s="324" t="s">
        <v>4124</v>
      </c>
      <c r="D648" s="499">
        <v>0</v>
      </c>
      <c r="E648" s="324"/>
      <c r="F648" s="324" t="s">
        <v>5260</v>
      </c>
      <c r="G648" s="324"/>
      <c r="H648" s="635" t="s">
        <v>4192</v>
      </c>
      <c r="I648" s="635" t="s">
        <v>84</v>
      </c>
      <c r="J648" s="635"/>
      <c r="K648" s="635"/>
      <c r="L648" s="499"/>
      <c r="M648" s="499"/>
      <c r="N648" s="499"/>
      <c r="O648" s="499"/>
      <c r="P648" s="499"/>
      <c r="Q648" s="499"/>
      <c r="R648" s="499"/>
      <c r="S648" s="499"/>
      <c r="T648" s="499"/>
      <c r="U648" s="499">
        <f t="shared" si="30"/>
        <v>0</v>
      </c>
      <c r="V648" s="495">
        <f t="shared" si="31"/>
        <v>100</v>
      </c>
      <c r="W648" s="496"/>
      <c r="X648" s="496"/>
      <c r="Y648" s="496"/>
      <c r="Z648" s="502">
        <v>100</v>
      </c>
      <c r="AA648" s="496"/>
      <c r="AB648" s="496"/>
      <c r="AC648" s="496"/>
      <c r="AD648" s="496"/>
      <c r="AE648" s="547"/>
      <c r="AF648" s="498" t="s">
        <v>4922</v>
      </c>
      <c r="AG648" s="499">
        <v>0</v>
      </c>
      <c r="AH648" s="499">
        <v>0</v>
      </c>
      <c r="AI648" s="499">
        <f t="shared" si="32"/>
        <v>0</v>
      </c>
      <c r="AJ648" s="324"/>
      <c r="AK648" s="316" t="e">
        <f>VLOOKUP(B648,'[1]BCDG-CG KT'!C$14:BC$962,53,0)</f>
        <v>#N/A</v>
      </c>
      <c r="AL648" s="316"/>
      <c r="AM648" s="315"/>
      <c r="AN648" s="315"/>
      <c r="AO648" s="315"/>
      <c r="AP648" s="315"/>
      <c r="AQ648" s="315"/>
      <c r="AR648" s="315"/>
      <c r="AS648" s="315"/>
      <c r="AT648" s="315"/>
      <c r="AU648" s="315"/>
      <c r="AV648" s="315"/>
      <c r="AW648" s="315"/>
      <c r="AX648" s="315"/>
      <c r="AY648" s="315"/>
      <c r="AZ648" s="315"/>
      <c r="BA648" s="315"/>
      <c r="BB648" s="315"/>
      <c r="BC648" s="315"/>
      <c r="BD648" s="315"/>
    </row>
    <row r="649" spans="1:56" s="638" customFormat="1" ht="110.25" customHeight="1">
      <c r="A649" s="635">
        <v>642</v>
      </c>
      <c r="B649" s="324" t="s">
        <v>6240</v>
      </c>
      <c r="C649" s="324" t="s">
        <v>4197</v>
      </c>
      <c r="D649" s="499">
        <v>0</v>
      </c>
      <c r="E649" s="324"/>
      <c r="F649" s="324" t="s">
        <v>5260</v>
      </c>
      <c r="G649" s="324"/>
      <c r="H649" s="635" t="s">
        <v>4192</v>
      </c>
      <c r="I649" s="635" t="s">
        <v>84</v>
      </c>
      <c r="J649" s="635"/>
      <c r="K649" s="635"/>
      <c r="L649" s="499"/>
      <c r="M649" s="499"/>
      <c r="N649" s="499"/>
      <c r="O649" s="499"/>
      <c r="P649" s="499"/>
      <c r="Q649" s="499"/>
      <c r="R649" s="499"/>
      <c r="S649" s="499"/>
      <c r="T649" s="499"/>
      <c r="U649" s="499">
        <f t="shared" si="30"/>
        <v>0</v>
      </c>
      <c r="V649" s="495">
        <f t="shared" si="31"/>
        <v>50</v>
      </c>
      <c r="W649" s="496"/>
      <c r="X649" s="496"/>
      <c r="Y649" s="496"/>
      <c r="Z649" s="502">
        <v>50</v>
      </c>
      <c r="AA649" s="496"/>
      <c r="AB649" s="496"/>
      <c r="AC649" s="496"/>
      <c r="AD649" s="496"/>
      <c r="AE649" s="547"/>
      <c r="AF649" s="498" t="s">
        <v>4922</v>
      </c>
      <c r="AG649" s="499">
        <v>0</v>
      </c>
      <c r="AH649" s="499">
        <v>0</v>
      </c>
      <c r="AI649" s="499">
        <f t="shared" si="32"/>
        <v>0</v>
      </c>
      <c r="AJ649" s="324"/>
      <c r="AK649" s="316" t="e">
        <f>VLOOKUP(B649,'[1]BCDG-CG KT'!C$14:BC$962,53,0)</f>
        <v>#N/A</v>
      </c>
      <c r="AL649" s="316"/>
      <c r="AM649" s="315"/>
      <c r="AN649" s="315"/>
      <c r="AO649" s="315"/>
      <c r="AP649" s="315"/>
      <c r="AQ649" s="315"/>
      <c r="AR649" s="315"/>
      <c r="AS649" s="315"/>
      <c r="AT649" s="315"/>
      <c r="AU649" s="315"/>
      <c r="AV649" s="315"/>
      <c r="AW649" s="315"/>
      <c r="AX649" s="315"/>
      <c r="AY649" s="315"/>
      <c r="AZ649" s="315"/>
      <c r="BA649" s="315"/>
      <c r="BB649" s="315"/>
      <c r="BC649" s="315"/>
      <c r="BD649" s="315"/>
    </row>
    <row r="650" spans="1:56" s="638" customFormat="1" ht="173.25" customHeight="1">
      <c r="A650" s="635">
        <v>643</v>
      </c>
      <c r="B650" s="324" t="s">
        <v>6241</v>
      </c>
      <c r="C650" s="324" t="s">
        <v>3768</v>
      </c>
      <c r="D650" s="499">
        <v>0</v>
      </c>
      <c r="E650" s="324"/>
      <c r="F650" s="324" t="s">
        <v>5285</v>
      </c>
      <c r="G650" s="324"/>
      <c r="H650" s="635" t="s">
        <v>3770</v>
      </c>
      <c r="I650" s="635" t="s">
        <v>84</v>
      </c>
      <c r="J650" s="635"/>
      <c r="K650" s="635"/>
      <c r="L650" s="499"/>
      <c r="M650" s="499"/>
      <c r="N650" s="499"/>
      <c r="O650" s="499"/>
      <c r="P650" s="499"/>
      <c r="Q650" s="499"/>
      <c r="R650" s="499"/>
      <c r="S650" s="499"/>
      <c r="T650" s="499"/>
      <c r="U650" s="499">
        <f t="shared" si="30"/>
        <v>0</v>
      </c>
      <c r="V650" s="495">
        <f t="shared" si="31"/>
        <v>30</v>
      </c>
      <c r="W650" s="496"/>
      <c r="X650" s="496"/>
      <c r="Y650" s="496"/>
      <c r="Z650" s="502">
        <v>30</v>
      </c>
      <c r="AA650" s="496"/>
      <c r="AB650" s="496"/>
      <c r="AC650" s="496"/>
      <c r="AD650" s="496"/>
      <c r="AE650" s="547"/>
      <c r="AF650" s="498" t="s">
        <v>4922</v>
      </c>
      <c r="AG650" s="499">
        <v>0</v>
      </c>
      <c r="AH650" s="499">
        <v>0</v>
      </c>
      <c r="AI650" s="499">
        <f t="shared" si="32"/>
        <v>0</v>
      </c>
      <c r="AJ650" s="324"/>
      <c r="AK650" s="316" t="e">
        <f>VLOOKUP(B650,'[1]BCDG-CG KT'!C$14:BC$962,53,0)</f>
        <v>#N/A</v>
      </c>
      <c r="AL650" s="316"/>
      <c r="AM650" s="315"/>
      <c r="AN650" s="315"/>
      <c r="AO650" s="315"/>
      <c r="AP650" s="315"/>
      <c r="AQ650" s="315"/>
      <c r="AR650" s="315"/>
      <c r="AS650" s="315"/>
      <c r="AT650" s="315"/>
      <c r="AU650" s="315"/>
      <c r="AV650" s="315"/>
      <c r="AW650" s="315"/>
      <c r="AX650" s="315"/>
      <c r="AY650" s="315"/>
      <c r="AZ650" s="315"/>
      <c r="BA650" s="315"/>
      <c r="BB650" s="315"/>
      <c r="BC650" s="315"/>
      <c r="BD650" s="315"/>
    </row>
    <row r="651" spans="1:56" s="638" customFormat="1" ht="110.25" customHeight="1">
      <c r="A651" s="635">
        <v>644</v>
      </c>
      <c r="B651" s="324" t="s">
        <v>6242</v>
      </c>
      <c r="C651" s="324" t="s">
        <v>5248</v>
      </c>
      <c r="D651" s="499">
        <v>0</v>
      </c>
      <c r="E651" s="324"/>
      <c r="F651" s="324" t="s">
        <v>5249</v>
      </c>
      <c r="G651" s="324"/>
      <c r="H651" s="635" t="s">
        <v>4192</v>
      </c>
      <c r="I651" s="635" t="s">
        <v>84</v>
      </c>
      <c r="J651" s="635"/>
      <c r="K651" s="635"/>
      <c r="L651" s="499"/>
      <c r="M651" s="499"/>
      <c r="N651" s="499"/>
      <c r="O651" s="499"/>
      <c r="P651" s="499"/>
      <c r="Q651" s="499"/>
      <c r="R651" s="499"/>
      <c r="S651" s="499"/>
      <c r="T651" s="499"/>
      <c r="U651" s="499">
        <f t="shared" si="30"/>
        <v>0</v>
      </c>
      <c r="V651" s="495">
        <f t="shared" si="31"/>
        <v>150</v>
      </c>
      <c r="W651" s="496"/>
      <c r="X651" s="496"/>
      <c r="Y651" s="496"/>
      <c r="Z651" s="502">
        <v>150</v>
      </c>
      <c r="AA651" s="496"/>
      <c r="AB651" s="496"/>
      <c r="AC651" s="496"/>
      <c r="AD651" s="496"/>
      <c r="AE651" s="547"/>
      <c r="AF651" s="498" t="s">
        <v>4922</v>
      </c>
      <c r="AG651" s="499">
        <v>0</v>
      </c>
      <c r="AH651" s="499">
        <v>0</v>
      </c>
      <c r="AI651" s="499">
        <f t="shared" si="32"/>
        <v>0</v>
      </c>
      <c r="AJ651" s="324"/>
      <c r="AK651" s="316" t="e">
        <f>VLOOKUP(B651,'[1]BCDG-CG KT'!C$14:BC$962,53,0)</f>
        <v>#N/A</v>
      </c>
      <c r="AL651" s="316"/>
      <c r="AM651" s="315"/>
      <c r="AN651" s="315"/>
      <c r="AO651" s="315"/>
      <c r="AP651" s="315"/>
      <c r="AQ651" s="315"/>
      <c r="AR651" s="315"/>
      <c r="AS651" s="315"/>
      <c r="AT651" s="315"/>
      <c r="AU651" s="315"/>
      <c r="AV651" s="315"/>
      <c r="AW651" s="315"/>
      <c r="AX651" s="315"/>
      <c r="AY651" s="315"/>
      <c r="AZ651" s="315"/>
      <c r="BA651" s="315"/>
      <c r="BB651" s="315"/>
      <c r="BC651" s="315"/>
      <c r="BD651" s="315"/>
    </row>
    <row r="652" spans="1:56" s="638" customFormat="1" ht="110.25" customHeight="1">
      <c r="A652" s="635">
        <v>645</v>
      </c>
      <c r="B652" s="324" t="s">
        <v>6243</v>
      </c>
      <c r="C652" s="324" t="s">
        <v>4203</v>
      </c>
      <c r="D652" s="499">
        <v>0</v>
      </c>
      <c r="E652" s="324"/>
      <c r="F652" s="324" t="s">
        <v>5249</v>
      </c>
      <c r="G652" s="324"/>
      <c r="H652" s="635" t="s">
        <v>4192</v>
      </c>
      <c r="I652" s="635" t="s">
        <v>84</v>
      </c>
      <c r="J652" s="635"/>
      <c r="K652" s="635"/>
      <c r="L652" s="499"/>
      <c r="M652" s="499"/>
      <c r="N652" s="499"/>
      <c r="O652" s="499"/>
      <c r="P652" s="499"/>
      <c r="Q652" s="499"/>
      <c r="R652" s="499"/>
      <c r="S652" s="499"/>
      <c r="T652" s="499"/>
      <c r="U652" s="499">
        <f t="shared" si="30"/>
        <v>0</v>
      </c>
      <c r="V652" s="495">
        <f t="shared" si="31"/>
        <v>50</v>
      </c>
      <c r="W652" s="496"/>
      <c r="X652" s="496"/>
      <c r="Y652" s="496"/>
      <c r="Z652" s="502">
        <v>50</v>
      </c>
      <c r="AA652" s="496"/>
      <c r="AB652" s="496"/>
      <c r="AC652" s="496"/>
      <c r="AD652" s="496"/>
      <c r="AE652" s="547"/>
      <c r="AF652" s="498" t="s">
        <v>4922</v>
      </c>
      <c r="AG652" s="499">
        <v>0</v>
      </c>
      <c r="AH652" s="499">
        <v>0</v>
      </c>
      <c r="AI652" s="499">
        <f t="shared" si="32"/>
        <v>0</v>
      </c>
      <c r="AJ652" s="324"/>
      <c r="AK652" s="316" t="e">
        <f>VLOOKUP(B652,'[1]BCDG-CG KT'!C$14:BC$962,53,0)</f>
        <v>#N/A</v>
      </c>
      <c r="AL652" s="316"/>
      <c r="AM652" s="315"/>
      <c r="AN652" s="315"/>
      <c r="AO652" s="315"/>
      <c r="AP652" s="315"/>
      <c r="AQ652" s="315"/>
      <c r="AR652" s="315"/>
      <c r="AS652" s="315"/>
      <c r="AT652" s="315"/>
      <c r="AU652" s="315"/>
      <c r="AV652" s="315"/>
      <c r="AW652" s="315"/>
      <c r="AX652" s="315"/>
      <c r="AY652" s="315"/>
      <c r="AZ652" s="315"/>
      <c r="BA652" s="315"/>
      <c r="BB652" s="315"/>
      <c r="BC652" s="315"/>
      <c r="BD652" s="315"/>
    </row>
    <row r="653" spans="1:56" s="638" customFormat="1" ht="173.25" customHeight="1">
      <c r="A653" s="635">
        <v>646</v>
      </c>
      <c r="B653" s="324" t="s">
        <v>6244</v>
      </c>
      <c r="C653" s="324" t="s">
        <v>5286</v>
      </c>
      <c r="D653" s="499">
        <v>0</v>
      </c>
      <c r="E653" s="324"/>
      <c r="F653" s="324" t="s">
        <v>5287</v>
      </c>
      <c r="G653" s="324"/>
      <c r="H653" s="635" t="s">
        <v>3770</v>
      </c>
      <c r="I653" s="635" t="s">
        <v>84</v>
      </c>
      <c r="J653" s="635"/>
      <c r="K653" s="635"/>
      <c r="L653" s="499"/>
      <c r="M653" s="499">
        <v>25</v>
      </c>
      <c r="N653" s="499"/>
      <c r="O653" s="499"/>
      <c r="P653" s="499"/>
      <c r="Q653" s="499"/>
      <c r="R653" s="499"/>
      <c r="S653" s="499"/>
      <c r="T653" s="499"/>
      <c r="U653" s="499">
        <f t="shared" si="30"/>
        <v>0</v>
      </c>
      <c r="V653" s="495">
        <f t="shared" si="31"/>
        <v>20</v>
      </c>
      <c r="W653" s="496"/>
      <c r="X653" s="496"/>
      <c r="Y653" s="496"/>
      <c r="Z653" s="502">
        <v>20</v>
      </c>
      <c r="AA653" s="496"/>
      <c r="AB653" s="496"/>
      <c r="AC653" s="496"/>
      <c r="AD653" s="496"/>
      <c r="AE653" s="547"/>
      <c r="AF653" s="498" t="s">
        <v>4922</v>
      </c>
      <c r="AG653" s="499">
        <v>0</v>
      </c>
      <c r="AH653" s="499">
        <v>0</v>
      </c>
      <c r="AI653" s="499">
        <f t="shared" si="32"/>
        <v>0</v>
      </c>
      <c r="AJ653" s="324"/>
      <c r="AK653" s="316" t="e">
        <f>VLOOKUP(B653,'[1]BCDG-CG KT'!C$14:BC$962,53,0)</f>
        <v>#N/A</v>
      </c>
      <c r="AL653" s="316"/>
      <c r="AM653" s="315"/>
      <c r="AN653" s="315"/>
      <c r="AO653" s="315"/>
      <c r="AP653" s="315"/>
      <c r="AQ653" s="315"/>
      <c r="AR653" s="315"/>
      <c r="AS653" s="315"/>
      <c r="AT653" s="315"/>
      <c r="AU653" s="315"/>
      <c r="AV653" s="315"/>
      <c r="AW653" s="315"/>
      <c r="AX653" s="315"/>
      <c r="AY653" s="315"/>
      <c r="AZ653" s="315"/>
      <c r="BA653" s="315"/>
      <c r="BB653" s="315"/>
      <c r="BC653" s="315"/>
      <c r="BD653" s="315"/>
    </row>
    <row r="654" spans="1:56" s="638" customFormat="1" ht="110.25" customHeight="1">
      <c r="A654" s="635">
        <v>647</v>
      </c>
      <c r="B654" s="324" t="s">
        <v>6245</v>
      </c>
      <c r="C654" s="324" t="s">
        <v>5248</v>
      </c>
      <c r="D654" s="499">
        <v>0</v>
      </c>
      <c r="E654" s="324"/>
      <c r="F654" s="324" t="s">
        <v>5249</v>
      </c>
      <c r="G654" s="324"/>
      <c r="H654" s="635" t="s">
        <v>4192</v>
      </c>
      <c r="I654" s="635" t="s">
        <v>84</v>
      </c>
      <c r="J654" s="635"/>
      <c r="K654" s="635"/>
      <c r="L654" s="499"/>
      <c r="M654" s="499"/>
      <c r="N654" s="499"/>
      <c r="O654" s="499"/>
      <c r="P654" s="499"/>
      <c r="Q654" s="499"/>
      <c r="R654" s="499"/>
      <c r="S654" s="499"/>
      <c r="T654" s="499"/>
      <c r="U654" s="499">
        <f t="shared" si="30"/>
        <v>0</v>
      </c>
      <c r="V654" s="495">
        <f t="shared" si="31"/>
        <v>150</v>
      </c>
      <c r="W654" s="496"/>
      <c r="X654" s="496"/>
      <c r="Y654" s="496"/>
      <c r="Z654" s="502">
        <v>150</v>
      </c>
      <c r="AA654" s="496"/>
      <c r="AB654" s="496"/>
      <c r="AC654" s="496"/>
      <c r="AD654" s="496"/>
      <c r="AE654" s="547"/>
      <c r="AF654" s="498" t="s">
        <v>4922</v>
      </c>
      <c r="AG654" s="499">
        <v>0</v>
      </c>
      <c r="AH654" s="499">
        <v>0</v>
      </c>
      <c r="AI654" s="499">
        <f t="shared" si="32"/>
        <v>0</v>
      </c>
      <c r="AJ654" s="324"/>
      <c r="AK654" s="316" t="e">
        <f>VLOOKUP(B654,'[1]BCDG-CG KT'!C$14:BC$962,53,0)</f>
        <v>#N/A</v>
      </c>
      <c r="AL654" s="316"/>
      <c r="AM654" s="315"/>
      <c r="AN654" s="315"/>
      <c r="AO654" s="315"/>
      <c r="AP654" s="315"/>
      <c r="AQ654" s="315"/>
      <c r="AR654" s="315"/>
      <c r="AS654" s="315"/>
      <c r="AT654" s="315"/>
      <c r="AU654" s="315"/>
      <c r="AV654" s="315"/>
      <c r="AW654" s="315"/>
      <c r="AX654" s="315"/>
      <c r="AY654" s="315"/>
      <c r="AZ654" s="315"/>
      <c r="BA654" s="315"/>
      <c r="BB654" s="315"/>
      <c r="BC654" s="315"/>
      <c r="BD654" s="315"/>
    </row>
    <row r="655" spans="1:56" s="638" customFormat="1" ht="110.25" customHeight="1">
      <c r="A655" s="635">
        <v>648</v>
      </c>
      <c r="B655" s="324" t="s">
        <v>6246</v>
      </c>
      <c r="C655" s="324" t="s">
        <v>4203</v>
      </c>
      <c r="D655" s="499">
        <v>0</v>
      </c>
      <c r="E655" s="324"/>
      <c r="F655" s="324" t="s">
        <v>5249</v>
      </c>
      <c r="G655" s="324"/>
      <c r="H655" s="635" t="s">
        <v>4192</v>
      </c>
      <c r="I655" s="635" t="s">
        <v>84</v>
      </c>
      <c r="J655" s="635"/>
      <c r="K655" s="635"/>
      <c r="L655" s="499"/>
      <c r="M655" s="499"/>
      <c r="N655" s="499"/>
      <c r="O655" s="499"/>
      <c r="P655" s="499"/>
      <c r="Q655" s="499"/>
      <c r="R655" s="499"/>
      <c r="S655" s="499"/>
      <c r="T655" s="499"/>
      <c r="U655" s="499">
        <f t="shared" si="30"/>
        <v>0</v>
      </c>
      <c r="V655" s="495">
        <f t="shared" si="31"/>
        <v>100</v>
      </c>
      <c r="W655" s="496"/>
      <c r="X655" s="496"/>
      <c r="Y655" s="496"/>
      <c r="Z655" s="502">
        <v>100</v>
      </c>
      <c r="AA655" s="496"/>
      <c r="AB655" s="496"/>
      <c r="AC655" s="496"/>
      <c r="AD655" s="496"/>
      <c r="AE655" s="547"/>
      <c r="AF655" s="498" t="s">
        <v>4922</v>
      </c>
      <c r="AG655" s="499">
        <v>0</v>
      </c>
      <c r="AH655" s="499">
        <v>0</v>
      </c>
      <c r="AI655" s="499">
        <f t="shared" si="32"/>
        <v>0</v>
      </c>
      <c r="AJ655" s="324"/>
      <c r="AK655" s="316" t="e">
        <f>VLOOKUP(B655,'[1]BCDG-CG KT'!C$14:BC$962,53,0)</f>
        <v>#N/A</v>
      </c>
      <c r="AL655" s="316"/>
      <c r="AM655" s="315"/>
      <c r="AN655" s="315"/>
      <c r="AO655" s="315"/>
      <c r="AP655" s="315"/>
      <c r="AQ655" s="315"/>
      <c r="AR655" s="315"/>
      <c r="AS655" s="315"/>
      <c r="AT655" s="315"/>
      <c r="AU655" s="315"/>
      <c r="AV655" s="315"/>
      <c r="AW655" s="315"/>
      <c r="AX655" s="315"/>
      <c r="AY655" s="315"/>
      <c r="AZ655" s="315"/>
      <c r="BA655" s="315"/>
      <c r="BB655" s="315"/>
      <c r="BC655" s="315"/>
      <c r="BD655" s="315"/>
    </row>
    <row r="656" spans="1:56" s="638" customFormat="1" ht="173.25" customHeight="1">
      <c r="A656" s="635">
        <v>649</v>
      </c>
      <c r="B656" s="324" t="s">
        <v>6247</v>
      </c>
      <c r="C656" s="324" t="s">
        <v>5288</v>
      </c>
      <c r="D656" s="499">
        <v>0</v>
      </c>
      <c r="E656" s="324"/>
      <c r="F656" s="324" t="s">
        <v>5289</v>
      </c>
      <c r="G656" s="324"/>
      <c r="H656" s="635" t="s">
        <v>3770</v>
      </c>
      <c r="I656" s="635" t="s">
        <v>84</v>
      </c>
      <c r="J656" s="635"/>
      <c r="K656" s="635"/>
      <c r="L656" s="499"/>
      <c r="M656" s="499"/>
      <c r="N656" s="499"/>
      <c r="O656" s="499"/>
      <c r="P656" s="499"/>
      <c r="Q656" s="499"/>
      <c r="R656" s="499"/>
      <c r="S656" s="499"/>
      <c r="T656" s="499"/>
      <c r="U656" s="499">
        <f t="shared" si="30"/>
        <v>0</v>
      </c>
      <c r="V656" s="495">
        <f t="shared" si="31"/>
        <v>30</v>
      </c>
      <c r="W656" s="496"/>
      <c r="X656" s="496"/>
      <c r="Y656" s="496"/>
      <c r="Z656" s="502">
        <v>30</v>
      </c>
      <c r="AA656" s="496"/>
      <c r="AB656" s="496"/>
      <c r="AC656" s="496"/>
      <c r="AD656" s="496"/>
      <c r="AE656" s="547"/>
      <c r="AF656" s="498" t="s">
        <v>4922</v>
      </c>
      <c r="AG656" s="499">
        <v>0</v>
      </c>
      <c r="AH656" s="499">
        <v>0</v>
      </c>
      <c r="AI656" s="499">
        <f t="shared" si="32"/>
        <v>0</v>
      </c>
      <c r="AJ656" s="324"/>
      <c r="AK656" s="316" t="e">
        <f>VLOOKUP(B656,'[1]BCDG-CG KT'!C$14:BC$962,53,0)</f>
        <v>#N/A</v>
      </c>
      <c r="AL656" s="316"/>
      <c r="AM656" s="315"/>
      <c r="AN656" s="315"/>
      <c r="AO656" s="315"/>
      <c r="AP656" s="315"/>
      <c r="AQ656" s="315"/>
      <c r="AR656" s="315"/>
      <c r="AS656" s="315"/>
      <c r="AT656" s="315"/>
      <c r="AU656" s="315"/>
      <c r="AV656" s="315"/>
      <c r="AW656" s="315"/>
      <c r="AX656" s="315"/>
      <c r="AY656" s="315"/>
      <c r="AZ656" s="315"/>
      <c r="BA656" s="315"/>
      <c r="BB656" s="315"/>
      <c r="BC656" s="315"/>
      <c r="BD656" s="315"/>
    </row>
    <row r="657" spans="1:56" s="638" customFormat="1" ht="110.25" customHeight="1">
      <c r="A657" s="635">
        <v>650</v>
      </c>
      <c r="B657" s="324" t="s">
        <v>6248</v>
      </c>
      <c r="C657" s="324" t="s">
        <v>5248</v>
      </c>
      <c r="D657" s="499">
        <v>0</v>
      </c>
      <c r="E657" s="324"/>
      <c r="F657" s="324" t="s">
        <v>5249</v>
      </c>
      <c r="G657" s="324"/>
      <c r="H657" s="635" t="s">
        <v>4192</v>
      </c>
      <c r="I657" s="635" t="s">
        <v>84</v>
      </c>
      <c r="J657" s="635"/>
      <c r="K657" s="635"/>
      <c r="L657" s="499"/>
      <c r="M657" s="499"/>
      <c r="N657" s="499"/>
      <c r="O657" s="499"/>
      <c r="P657" s="499"/>
      <c r="Q657" s="499"/>
      <c r="R657" s="499"/>
      <c r="S657" s="499"/>
      <c r="T657" s="499"/>
      <c r="U657" s="499">
        <f t="shared" si="30"/>
        <v>0</v>
      </c>
      <c r="V657" s="495">
        <f t="shared" si="31"/>
        <v>150</v>
      </c>
      <c r="W657" s="496"/>
      <c r="X657" s="496"/>
      <c r="Y657" s="496"/>
      <c r="Z657" s="502">
        <v>150</v>
      </c>
      <c r="AA657" s="496"/>
      <c r="AB657" s="496"/>
      <c r="AC657" s="496"/>
      <c r="AD657" s="496"/>
      <c r="AE657" s="547"/>
      <c r="AF657" s="498" t="s">
        <v>4922</v>
      </c>
      <c r="AG657" s="499">
        <v>0</v>
      </c>
      <c r="AH657" s="499">
        <v>0</v>
      </c>
      <c r="AI657" s="499">
        <f t="shared" si="32"/>
        <v>0</v>
      </c>
      <c r="AJ657" s="324"/>
      <c r="AK657" s="316" t="e">
        <f>VLOOKUP(B657,'[1]BCDG-CG KT'!C$14:BC$962,53,0)</f>
        <v>#N/A</v>
      </c>
      <c r="AL657" s="316"/>
      <c r="AM657" s="315"/>
      <c r="AN657" s="315"/>
      <c r="AO657" s="315"/>
      <c r="AP657" s="315"/>
      <c r="AQ657" s="315"/>
      <c r="AR657" s="315"/>
      <c r="AS657" s="315"/>
      <c r="AT657" s="315"/>
      <c r="AU657" s="315"/>
      <c r="AV657" s="315"/>
      <c r="AW657" s="315"/>
      <c r="AX657" s="315"/>
      <c r="AY657" s="315"/>
      <c r="AZ657" s="315"/>
      <c r="BA657" s="315"/>
      <c r="BB657" s="315"/>
      <c r="BC657" s="315"/>
      <c r="BD657" s="315"/>
    </row>
    <row r="658" spans="1:56" s="638" customFormat="1" ht="110.25" customHeight="1">
      <c r="A658" s="635">
        <v>651</v>
      </c>
      <c r="B658" s="324" t="s">
        <v>6249</v>
      </c>
      <c r="C658" s="324" t="s">
        <v>4203</v>
      </c>
      <c r="D658" s="499">
        <v>0</v>
      </c>
      <c r="E658" s="324"/>
      <c r="F658" s="324" t="s">
        <v>5249</v>
      </c>
      <c r="G658" s="324"/>
      <c r="H658" s="635" t="s">
        <v>4192</v>
      </c>
      <c r="I658" s="635" t="s">
        <v>84</v>
      </c>
      <c r="J658" s="635"/>
      <c r="K658" s="635"/>
      <c r="L658" s="499"/>
      <c r="M658" s="499"/>
      <c r="N658" s="499"/>
      <c r="O658" s="499"/>
      <c r="P658" s="499"/>
      <c r="Q658" s="499"/>
      <c r="R658" s="499"/>
      <c r="S658" s="499"/>
      <c r="T658" s="499"/>
      <c r="U658" s="499">
        <f t="shared" si="30"/>
        <v>0</v>
      </c>
      <c r="V658" s="495">
        <f t="shared" si="31"/>
        <v>100</v>
      </c>
      <c r="W658" s="496"/>
      <c r="X658" s="496"/>
      <c r="Y658" s="496"/>
      <c r="Z658" s="502">
        <v>100</v>
      </c>
      <c r="AA658" s="496"/>
      <c r="AB658" s="496"/>
      <c r="AC658" s="496"/>
      <c r="AD658" s="496"/>
      <c r="AE658" s="547"/>
      <c r="AF658" s="498" t="s">
        <v>4922</v>
      </c>
      <c r="AG658" s="499">
        <v>0</v>
      </c>
      <c r="AH658" s="499">
        <v>0</v>
      </c>
      <c r="AI658" s="499">
        <f t="shared" si="32"/>
        <v>0</v>
      </c>
      <c r="AJ658" s="324"/>
      <c r="AK658" s="316" t="e">
        <f>VLOOKUP(B658,'[1]BCDG-CG KT'!C$14:BC$962,53,0)</f>
        <v>#N/A</v>
      </c>
      <c r="AL658" s="316"/>
      <c r="AM658" s="315"/>
      <c r="AN658" s="315"/>
      <c r="AO658" s="315"/>
      <c r="AP658" s="315"/>
      <c r="AQ658" s="315"/>
      <c r="AR658" s="315"/>
      <c r="AS658" s="315"/>
      <c r="AT658" s="315"/>
      <c r="AU658" s="315"/>
      <c r="AV658" s="315"/>
      <c r="AW658" s="315"/>
      <c r="AX658" s="315"/>
      <c r="AY658" s="315"/>
      <c r="AZ658" s="315"/>
      <c r="BA658" s="315"/>
      <c r="BB658" s="315"/>
      <c r="BC658" s="315"/>
      <c r="BD658" s="315"/>
    </row>
    <row r="659" spans="1:56" s="638" customFormat="1" ht="189" customHeight="1">
      <c r="A659" s="635">
        <v>652</v>
      </c>
      <c r="B659" s="324" t="s">
        <v>6250</v>
      </c>
      <c r="C659" s="324" t="s">
        <v>5290</v>
      </c>
      <c r="D659" s="499">
        <v>0</v>
      </c>
      <c r="E659" s="324"/>
      <c r="F659" s="324" t="s">
        <v>5291</v>
      </c>
      <c r="G659" s="324"/>
      <c r="H659" s="635" t="s">
        <v>3770</v>
      </c>
      <c r="I659" s="635" t="s">
        <v>84</v>
      </c>
      <c r="J659" s="635"/>
      <c r="K659" s="635"/>
      <c r="L659" s="499"/>
      <c r="M659" s="499"/>
      <c r="N659" s="499"/>
      <c r="O659" s="499"/>
      <c r="P659" s="499"/>
      <c r="Q659" s="499"/>
      <c r="R659" s="499"/>
      <c r="S659" s="499"/>
      <c r="T659" s="499"/>
      <c r="U659" s="499">
        <f t="shared" si="30"/>
        <v>0</v>
      </c>
      <c r="V659" s="495">
        <f t="shared" si="31"/>
        <v>30</v>
      </c>
      <c r="W659" s="496"/>
      <c r="X659" s="496"/>
      <c r="Y659" s="496"/>
      <c r="Z659" s="502">
        <v>30</v>
      </c>
      <c r="AA659" s="496"/>
      <c r="AB659" s="496"/>
      <c r="AC659" s="496"/>
      <c r="AD659" s="496"/>
      <c r="AE659" s="547"/>
      <c r="AF659" s="498" t="s">
        <v>4922</v>
      </c>
      <c r="AG659" s="499">
        <v>0</v>
      </c>
      <c r="AH659" s="499">
        <v>0</v>
      </c>
      <c r="AI659" s="499">
        <f t="shared" si="32"/>
        <v>0</v>
      </c>
      <c r="AJ659" s="324"/>
      <c r="AK659" s="316" t="e">
        <f>VLOOKUP(B659,'[1]BCDG-CG KT'!C$14:BC$962,53,0)</f>
        <v>#N/A</v>
      </c>
      <c r="AL659" s="316"/>
      <c r="AM659" s="315"/>
      <c r="AN659" s="315"/>
      <c r="AO659" s="315"/>
      <c r="AP659" s="315"/>
      <c r="AQ659" s="315"/>
      <c r="AR659" s="315"/>
      <c r="AS659" s="315"/>
      <c r="AT659" s="315"/>
      <c r="AU659" s="315"/>
      <c r="AV659" s="315"/>
      <c r="AW659" s="315"/>
      <c r="AX659" s="315"/>
      <c r="AY659" s="315"/>
      <c r="AZ659" s="315"/>
      <c r="BA659" s="315"/>
      <c r="BB659" s="315"/>
      <c r="BC659" s="315"/>
      <c r="BD659" s="315"/>
    </row>
    <row r="660" spans="1:56" s="638" customFormat="1" ht="110.25" customHeight="1">
      <c r="A660" s="635">
        <v>653</v>
      </c>
      <c r="B660" s="324" t="s">
        <v>6251</v>
      </c>
      <c r="C660" s="324" t="s">
        <v>4124</v>
      </c>
      <c r="D660" s="499">
        <v>0</v>
      </c>
      <c r="E660" s="324"/>
      <c r="F660" s="324" t="s">
        <v>5260</v>
      </c>
      <c r="G660" s="324"/>
      <c r="H660" s="635" t="s">
        <v>4192</v>
      </c>
      <c r="I660" s="635" t="s">
        <v>84</v>
      </c>
      <c r="J660" s="635"/>
      <c r="K660" s="635"/>
      <c r="L660" s="499"/>
      <c r="M660" s="499"/>
      <c r="N660" s="499"/>
      <c r="O660" s="499"/>
      <c r="P660" s="499"/>
      <c r="Q660" s="499"/>
      <c r="R660" s="499"/>
      <c r="S660" s="499"/>
      <c r="T660" s="499"/>
      <c r="U660" s="499">
        <f t="shared" si="30"/>
        <v>0</v>
      </c>
      <c r="V660" s="495">
        <f t="shared" si="31"/>
        <v>200</v>
      </c>
      <c r="W660" s="496"/>
      <c r="X660" s="496"/>
      <c r="Y660" s="496"/>
      <c r="Z660" s="502">
        <v>200</v>
      </c>
      <c r="AA660" s="496"/>
      <c r="AB660" s="496"/>
      <c r="AC660" s="496"/>
      <c r="AD660" s="496"/>
      <c r="AE660" s="547"/>
      <c r="AF660" s="498" t="s">
        <v>4922</v>
      </c>
      <c r="AG660" s="499">
        <v>0</v>
      </c>
      <c r="AH660" s="499">
        <v>0</v>
      </c>
      <c r="AI660" s="499">
        <f t="shared" si="32"/>
        <v>0</v>
      </c>
      <c r="AJ660" s="324"/>
      <c r="AK660" s="316" t="e">
        <f>VLOOKUP(B660,'[1]BCDG-CG KT'!C$14:BC$962,53,0)</f>
        <v>#N/A</v>
      </c>
      <c r="AL660" s="316"/>
      <c r="AM660" s="315"/>
      <c r="AN660" s="315"/>
      <c r="AO660" s="315"/>
      <c r="AP660" s="315"/>
      <c r="AQ660" s="315"/>
      <c r="AR660" s="315"/>
      <c r="AS660" s="315"/>
      <c r="AT660" s="315"/>
      <c r="AU660" s="315"/>
      <c r="AV660" s="315"/>
      <c r="AW660" s="315"/>
      <c r="AX660" s="315"/>
      <c r="AY660" s="315"/>
      <c r="AZ660" s="315"/>
      <c r="BA660" s="315"/>
      <c r="BB660" s="315"/>
      <c r="BC660" s="315"/>
      <c r="BD660" s="315"/>
    </row>
    <row r="661" spans="1:56" s="638" customFormat="1" ht="110.25" customHeight="1">
      <c r="A661" s="635">
        <v>654</v>
      </c>
      <c r="B661" s="324" t="s">
        <v>6252</v>
      </c>
      <c r="C661" s="324" t="s">
        <v>4197</v>
      </c>
      <c r="D661" s="499">
        <v>0</v>
      </c>
      <c r="E661" s="324"/>
      <c r="F661" s="324" t="s">
        <v>5260</v>
      </c>
      <c r="G661" s="324"/>
      <c r="H661" s="635" t="s">
        <v>4192</v>
      </c>
      <c r="I661" s="635" t="s">
        <v>84</v>
      </c>
      <c r="J661" s="635"/>
      <c r="K661" s="635"/>
      <c r="L661" s="499"/>
      <c r="M661" s="499"/>
      <c r="N661" s="499"/>
      <c r="O661" s="499"/>
      <c r="P661" s="499"/>
      <c r="Q661" s="499"/>
      <c r="R661" s="499"/>
      <c r="S661" s="499"/>
      <c r="T661" s="499"/>
      <c r="U661" s="499">
        <f t="shared" si="30"/>
        <v>0</v>
      </c>
      <c r="V661" s="495">
        <f t="shared" si="31"/>
        <v>100</v>
      </c>
      <c r="W661" s="496"/>
      <c r="X661" s="496"/>
      <c r="Y661" s="496"/>
      <c r="Z661" s="502">
        <v>100</v>
      </c>
      <c r="AA661" s="496"/>
      <c r="AB661" s="496"/>
      <c r="AC661" s="496"/>
      <c r="AD661" s="496"/>
      <c r="AE661" s="547"/>
      <c r="AF661" s="498" t="s">
        <v>4922</v>
      </c>
      <c r="AG661" s="499">
        <v>0</v>
      </c>
      <c r="AH661" s="499">
        <v>0</v>
      </c>
      <c r="AI661" s="499">
        <f t="shared" si="32"/>
        <v>0</v>
      </c>
      <c r="AJ661" s="324"/>
      <c r="AK661" s="316" t="e">
        <f>VLOOKUP(B661,'[1]BCDG-CG KT'!C$14:BC$962,53,0)</f>
        <v>#N/A</v>
      </c>
      <c r="AL661" s="316"/>
      <c r="AM661" s="315"/>
      <c r="AN661" s="315"/>
      <c r="AO661" s="315"/>
      <c r="AP661" s="315"/>
      <c r="AQ661" s="315"/>
      <c r="AR661" s="315"/>
      <c r="AS661" s="315"/>
      <c r="AT661" s="315"/>
      <c r="AU661" s="315"/>
      <c r="AV661" s="315"/>
      <c r="AW661" s="315"/>
      <c r="AX661" s="315"/>
      <c r="AY661" s="315"/>
      <c r="AZ661" s="315"/>
      <c r="BA661" s="315"/>
      <c r="BB661" s="315"/>
      <c r="BC661" s="315"/>
      <c r="BD661" s="315"/>
    </row>
    <row r="662" spans="1:56" s="638" customFormat="1" ht="173.25" customHeight="1">
      <c r="A662" s="635">
        <v>655</v>
      </c>
      <c r="B662" s="324" t="s">
        <v>6253</v>
      </c>
      <c r="C662" s="324" t="s">
        <v>5292</v>
      </c>
      <c r="D662" s="499">
        <v>0</v>
      </c>
      <c r="E662" s="324"/>
      <c r="F662" s="324" t="s">
        <v>5293</v>
      </c>
      <c r="G662" s="324"/>
      <c r="H662" s="635" t="s">
        <v>3770</v>
      </c>
      <c r="I662" s="635" t="s">
        <v>84</v>
      </c>
      <c r="J662" s="635"/>
      <c r="K662" s="635"/>
      <c r="L662" s="499"/>
      <c r="M662" s="499"/>
      <c r="N662" s="499"/>
      <c r="O662" s="499"/>
      <c r="P662" s="499"/>
      <c r="Q662" s="499"/>
      <c r="R662" s="499"/>
      <c r="S662" s="499"/>
      <c r="T662" s="499"/>
      <c r="U662" s="499">
        <f t="shared" si="30"/>
        <v>0</v>
      </c>
      <c r="V662" s="495">
        <f t="shared" si="31"/>
        <v>20</v>
      </c>
      <c r="W662" s="496"/>
      <c r="X662" s="496"/>
      <c r="Y662" s="496"/>
      <c r="Z662" s="502">
        <v>20</v>
      </c>
      <c r="AA662" s="496"/>
      <c r="AB662" s="496"/>
      <c r="AC662" s="496"/>
      <c r="AD662" s="496"/>
      <c r="AE662" s="547"/>
      <c r="AF662" s="498" t="s">
        <v>4922</v>
      </c>
      <c r="AG662" s="499">
        <v>0</v>
      </c>
      <c r="AH662" s="499">
        <v>0</v>
      </c>
      <c r="AI662" s="499">
        <f t="shared" si="32"/>
        <v>0</v>
      </c>
      <c r="AJ662" s="324"/>
      <c r="AK662" s="316" t="e">
        <f>VLOOKUP(B662,'[1]BCDG-CG KT'!C$14:BC$962,53,0)</f>
        <v>#N/A</v>
      </c>
      <c r="AL662" s="316"/>
      <c r="AM662" s="315"/>
      <c r="AN662" s="315"/>
      <c r="AO662" s="315"/>
      <c r="AP662" s="315"/>
      <c r="AQ662" s="315"/>
      <c r="AR662" s="315"/>
      <c r="AS662" s="315"/>
      <c r="AT662" s="315"/>
      <c r="AU662" s="315"/>
      <c r="AV662" s="315"/>
      <c r="AW662" s="315"/>
      <c r="AX662" s="315"/>
      <c r="AY662" s="315"/>
      <c r="AZ662" s="315"/>
      <c r="BA662" s="315"/>
      <c r="BB662" s="315"/>
      <c r="BC662" s="315"/>
      <c r="BD662" s="315"/>
    </row>
    <row r="663" spans="1:56" s="638" customFormat="1" ht="110.25" customHeight="1">
      <c r="A663" s="635">
        <v>656</v>
      </c>
      <c r="B663" s="324" t="s">
        <v>6254</v>
      </c>
      <c r="C663" s="324" t="s">
        <v>5248</v>
      </c>
      <c r="D663" s="499">
        <v>0</v>
      </c>
      <c r="E663" s="324"/>
      <c r="F663" s="324" t="s">
        <v>5249</v>
      </c>
      <c r="G663" s="324"/>
      <c r="H663" s="635" t="s">
        <v>4192</v>
      </c>
      <c r="I663" s="635" t="s">
        <v>84</v>
      </c>
      <c r="J663" s="635"/>
      <c r="K663" s="635"/>
      <c r="L663" s="499"/>
      <c r="M663" s="499"/>
      <c r="N663" s="499"/>
      <c r="O663" s="499"/>
      <c r="P663" s="499"/>
      <c r="Q663" s="499"/>
      <c r="R663" s="499"/>
      <c r="S663" s="499"/>
      <c r="T663" s="499"/>
      <c r="U663" s="499">
        <f t="shared" si="30"/>
        <v>0</v>
      </c>
      <c r="V663" s="495">
        <f t="shared" si="31"/>
        <v>150</v>
      </c>
      <c r="W663" s="496"/>
      <c r="X663" s="496"/>
      <c r="Y663" s="496"/>
      <c r="Z663" s="502">
        <v>150</v>
      </c>
      <c r="AA663" s="496"/>
      <c r="AB663" s="496"/>
      <c r="AC663" s="496"/>
      <c r="AD663" s="496"/>
      <c r="AE663" s="547"/>
      <c r="AF663" s="498" t="s">
        <v>4922</v>
      </c>
      <c r="AG663" s="499">
        <v>0</v>
      </c>
      <c r="AH663" s="499">
        <v>0</v>
      </c>
      <c r="AI663" s="499">
        <f t="shared" si="32"/>
        <v>0</v>
      </c>
      <c r="AJ663" s="324"/>
      <c r="AK663" s="316" t="e">
        <f>VLOOKUP(B663,'[1]BCDG-CG KT'!C$14:BC$962,53,0)</f>
        <v>#N/A</v>
      </c>
      <c r="AL663" s="316"/>
      <c r="AM663" s="315"/>
      <c r="AN663" s="315"/>
      <c r="AO663" s="315"/>
      <c r="AP663" s="315"/>
      <c r="AQ663" s="315"/>
      <c r="AR663" s="315"/>
      <c r="AS663" s="315"/>
      <c r="AT663" s="315"/>
      <c r="AU663" s="315"/>
      <c r="AV663" s="315"/>
      <c r="AW663" s="315"/>
      <c r="AX663" s="315"/>
      <c r="AY663" s="315"/>
      <c r="AZ663" s="315"/>
      <c r="BA663" s="315"/>
      <c r="BB663" s="315"/>
      <c r="BC663" s="315"/>
      <c r="BD663" s="315"/>
    </row>
    <row r="664" spans="1:56" s="638" customFormat="1" ht="110.25" customHeight="1">
      <c r="A664" s="635">
        <v>657</v>
      </c>
      <c r="B664" s="324" t="s">
        <v>6255</v>
      </c>
      <c r="C664" s="324" t="s">
        <v>4203</v>
      </c>
      <c r="D664" s="499">
        <v>0</v>
      </c>
      <c r="E664" s="324"/>
      <c r="F664" s="324" t="s">
        <v>5249</v>
      </c>
      <c r="G664" s="324"/>
      <c r="H664" s="635" t="s">
        <v>4192</v>
      </c>
      <c r="I664" s="635" t="s">
        <v>84</v>
      </c>
      <c r="J664" s="635"/>
      <c r="K664" s="635"/>
      <c r="L664" s="499"/>
      <c r="M664" s="499"/>
      <c r="N664" s="499"/>
      <c r="O664" s="499"/>
      <c r="P664" s="499"/>
      <c r="Q664" s="499"/>
      <c r="R664" s="499"/>
      <c r="S664" s="499"/>
      <c r="T664" s="499"/>
      <c r="U664" s="499">
        <f t="shared" si="30"/>
        <v>0</v>
      </c>
      <c r="V664" s="495">
        <f t="shared" si="31"/>
        <v>100</v>
      </c>
      <c r="W664" s="496"/>
      <c r="X664" s="496"/>
      <c r="Y664" s="496"/>
      <c r="Z664" s="502">
        <v>100</v>
      </c>
      <c r="AA664" s="496"/>
      <c r="AB664" s="496"/>
      <c r="AC664" s="496"/>
      <c r="AD664" s="496"/>
      <c r="AE664" s="547"/>
      <c r="AF664" s="498" t="s">
        <v>4922</v>
      </c>
      <c r="AG664" s="499">
        <v>0</v>
      </c>
      <c r="AH664" s="499">
        <v>0</v>
      </c>
      <c r="AI664" s="499">
        <f t="shared" si="32"/>
        <v>0</v>
      </c>
      <c r="AJ664" s="324"/>
      <c r="AK664" s="316" t="e">
        <f>VLOOKUP(B664,'[1]BCDG-CG KT'!C$14:BC$962,53,0)</f>
        <v>#N/A</v>
      </c>
      <c r="AL664" s="316"/>
      <c r="AM664" s="315"/>
      <c r="AN664" s="315"/>
      <c r="AO664" s="315"/>
      <c r="AP664" s="315"/>
      <c r="AQ664" s="315"/>
      <c r="AR664" s="315"/>
      <c r="AS664" s="315"/>
      <c r="AT664" s="315"/>
      <c r="AU664" s="315"/>
      <c r="AV664" s="315"/>
      <c r="AW664" s="315"/>
      <c r="AX664" s="315"/>
      <c r="AY664" s="315"/>
      <c r="AZ664" s="315"/>
      <c r="BA664" s="315"/>
      <c r="BB664" s="315"/>
      <c r="BC664" s="315"/>
      <c r="BD664" s="315"/>
    </row>
    <row r="665" spans="1:56" s="638" customFormat="1" ht="173.25" customHeight="1">
      <c r="A665" s="635">
        <v>658</v>
      </c>
      <c r="B665" s="324" t="s">
        <v>6256</v>
      </c>
      <c r="C665" s="324" t="s">
        <v>5294</v>
      </c>
      <c r="D665" s="499">
        <v>0</v>
      </c>
      <c r="E665" s="324"/>
      <c r="F665" s="324" t="s">
        <v>5295</v>
      </c>
      <c r="G665" s="324"/>
      <c r="H665" s="635" t="s">
        <v>3770</v>
      </c>
      <c r="I665" s="635" t="s">
        <v>84</v>
      </c>
      <c r="J665" s="635"/>
      <c r="K665" s="635"/>
      <c r="L665" s="499"/>
      <c r="M665" s="499">
        <v>15</v>
      </c>
      <c r="N665" s="499"/>
      <c r="O665" s="499"/>
      <c r="P665" s="499"/>
      <c r="Q665" s="499"/>
      <c r="R665" s="499"/>
      <c r="S665" s="499"/>
      <c r="T665" s="499"/>
      <c r="U665" s="499">
        <f t="shared" si="30"/>
        <v>0</v>
      </c>
      <c r="V665" s="495">
        <f t="shared" si="31"/>
        <v>20</v>
      </c>
      <c r="W665" s="496"/>
      <c r="X665" s="496"/>
      <c r="Y665" s="496"/>
      <c r="Z665" s="502">
        <v>20</v>
      </c>
      <c r="AA665" s="496"/>
      <c r="AB665" s="496"/>
      <c r="AC665" s="496"/>
      <c r="AD665" s="496"/>
      <c r="AE665" s="547"/>
      <c r="AF665" s="498" t="s">
        <v>4922</v>
      </c>
      <c r="AG665" s="499">
        <v>0</v>
      </c>
      <c r="AH665" s="499">
        <v>0</v>
      </c>
      <c r="AI665" s="499">
        <f t="shared" si="32"/>
        <v>0</v>
      </c>
      <c r="AJ665" s="324"/>
      <c r="AK665" s="316" t="e">
        <f>VLOOKUP(B665,'[1]BCDG-CG KT'!C$14:BC$962,53,0)</f>
        <v>#N/A</v>
      </c>
      <c r="AL665" s="316"/>
      <c r="AM665" s="315"/>
      <c r="AN665" s="315"/>
      <c r="AO665" s="315"/>
      <c r="AP665" s="315"/>
      <c r="AQ665" s="315"/>
      <c r="AR665" s="315"/>
      <c r="AS665" s="315"/>
      <c r="AT665" s="315"/>
      <c r="AU665" s="315"/>
      <c r="AV665" s="315"/>
      <c r="AW665" s="315"/>
      <c r="AX665" s="315"/>
      <c r="AY665" s="315"/>
      <c r="AZ665" s="315"/>
      <c r="BA665" s="315"/>
      <c r="BB665" s="315"/>
      <c r="BC665" s="315"/>
      <c r="BD665" s="315"/>
    </row>
    <row r="666" spans="1:56" s="638" customFormat="1" ht="110.25" customHeight="1">
      <c r="A666" s="635">
        <v>659</v>
      </c>
      <c r="B666" s="324" t="s">
        <v>6257</v>
      </c>
      <c r="C666" s="324" t="s">
        <v>5248</v>
      </c>
      <c r="D666" s="499">
        <v>0</v>
      </c>
      <c r="E666" s="324"/>
      <c r="F666" s="324" t="s">
        <v>5249</v>
      </c>
      <c r="G666" s="324"/>
      <c r="H666" s="635" t="s">
        <v>4192</v>
      </c>
      <c r="I666" s="635" t="s">
        <v>84</v>
      </c>
      <c r="J666" s="635"/>
      <c r="K666" s="635"/>
      <c r="L666" s="499"/>
      <c r="M666" s="499"/>
      <c r="N666" s="499"/>
      <c r="O666" s="499"/>
      <c r="P666" s="499"/>
      <c r="Q666" s="499"/>
      <c r="R666" s="499"/>
      <c r="S666" s="499"/>
      <c r="T666" s="499"/>
      <c r="U666" s="499">
        <f t="shared" si="30"/>
        <v>0</v>
      </c>
      <c r="V666" s="495">
        <f t="shared" si="31"/>
        <v>150</v>
      </c>
      <c r="W666" s="496"/>
      <c r="X666" s="496"/>
      <c r="Y666" s="496"/>
      <c r="Z666" s="502">
        <v>150</v>
      </c>
      <c r="AA666" s="496"/>
      <c r="AB666" s="496"/>
      <c r="AC666" s="496"/>
      <c r="AD666" s="496"/>
      <c r="AE666" s="547"/>
      <c r="AF666" s="498" t="s">
        <v>4922</v>
      </c>
      <c r="AG666" s="499">
        <v>0</v>
      </c>
      <c r="AH666" s="499">
        <v>0</v>
      </c>
      <c r="AI666" s="499">
        <f t="shared" si="32"/>
        <v>0</v>
      </c>
      <c r="AJ666" s="324"/>
      <c r="AK666" s="316" t="e">
        <f>VLOOKUP(B666,'[1]BCDG-CG KT'!C$14:BC$962,53,0)</f>
        <v>#N/A</v>
      </c>
      <c r="AL666" s="316"/>
      <c r="AM666" s="315"/>
      <c r="AN666" s="315"/>
      <c r="AO666" s="315"/>
      <c r="AP666" s="315"/>
      <c r="AQ666" s="315"/>
      <c r="AR666" s="315"/>
      <c r="AS666" s="315"/>
      <c r="AT666" s="315"/>
      <c r="AU666" s="315"/>
      <c r="AV666" s="315"/>
      <c r="AW666" s="315"/>
      <c r="AX666" s="315"/>
      <c r="AY666" s="315"/>
      <c r="AZ666" s="315"/>
      <c r="BA666" s="315"/>
      <c r="BB666" s="315"/>
      <c r="BC666" s="315"/>
      <c r="BD666" s="315"/>
    </row>
    <row r="667" spans="1:56" s="638" customFormat="1" ht="110.25" customHeight="1">
      <c r="A667" s="635">
        <v>660</v>
      </c>
      <c r="B667" s="324" t="s">
        <v>6258</v>
      </c>
      <c r="C667" s="324" t="s">
        <v>4203</v>
      </c>
      <c r="D667" s="499">
        <v>0</v>
      </c>
      <c r="E667" s="324"/>
      <c r="F667" s="324" t="s">
        <v>5249</v>
      </c>
      <c r="G667" s="324"/>
      <c r="H667" s="635" t="s">
        <v>4192</v>
      </c>
      <c r="I667" s="635" t="s">
        <v>84</v>
      </c>
      <c r="J667" s="635"/>
      <c r="K667" s="635"/>
      <c r="L667" s="499"/>
      <c r="M667" s="499"/>
      <c r="N667" s="499"/>
      <c r="O667" s="499"/>
      <c r="P667" s="499"/>
      <c r="Q667" s="499"/>
      <c r="R667" s="499"/>
      <c r="S667" s="499"/>
      <c r="T667" s="499"/>
      <c r="U667" s="499">
        <f t="shared" si="30"/>
        <v>0</v>
      </c>
      <c r="V667" s="495">
        <f t="shared" si="31"/>
        <v>50</v>
      </c>
      <c r="W667" s="496"/>
      <c r="X667" s="496"/>
      <c r="Y667" s="496"/>
      <c r="Z667" s="502">
        <v>50</v>
      </c>
      <c r="AA667" s="496"/>
      <c r="AB667" s="496"/>
      <c r="AC667" s="496"/>
      <c r="AD667" s="496"/>
      <c r="AE667" s="547"/>
      <c r="AF667" s="498" t="s">
        <v>4922</v>
      </c>
      <c r="AG667" s="499">
        <v>0</v>
      </c>
      <c r="AH667" s="499">
        <v>0</v>
      </c>
      <c r="AI667" s="499">
        <f t="shared" si="32"/>
        <v>0</v>
      </c>
      <c r="AJ667" s="324"/>
      <c r="AK667" s="316" t="e">
        <f>VLOOKUP(B667,'[1]BCDG-CG KT'!C$14:BC$962,53,0)</f>
        <v>#N/A</v>
      </c>
      <c r="AL667" s="316"/>
      <c r="AM667" s="315"/>
      <c r="AN667" s="315"/>
      <c r="AO667" s="315"/>
      <c r="AP667" s="315"/>
      <c r="AQ667" s="315"/>
      <c r="AR667" s="315"/>
      <c r="AS667" s="315"/>
      <c r="AT667" s="315"/>
      <c r="AU667" s="315"/>
      <c r="AV667" s="315"/>
      <c r="AW667" s="315"/>
      <c r="AX667" s="315"/>
      <c r="AY667" s="315"/>
      <c r="AZ667" s="315"/>
      <c r="BA667" s="315"/>
      <c r="BB667" s="315"/>
      <c r="BC667" s="315"/>
      <c r="BD667" s="315"/>
    </row>
    <row r="668" spans="1:56" s="638" customFormat="1" ht="126" customHeight="1">
      <c r="A668" s="635">
        <v>661</v>
      </c>
      <c r="B668" s="324" t="s">
        <v>6259</v>
      </c>
      <c r="C668" s="324" t="s">
        <v>5296</v>
      </c>
      <c r="D668" s="499">
        <v>0</v>
      </c>
      <c r="E668" s="324"/>
      <c r="F668" s="324" t="s">
        <v>5297</v>
      </c>
      <c r="G668" s="324"/>
      <c r="H668" s="635" t="s">
        <v>3770</v>
      </c>
      <c r="I668" s="635" t="s">
        <v>84</v>
      </c>
      <c r="J668" s="635"/>
      <c r="K668" s="635"/>
      <c r="L668" s="499"/>
      <c r="M668" s="499"/>
      <c r="N668" s="499"/>
      <c r="O668" s="499"/>
      <c r="P668" s="499"/>
      <c r="Q668" s="499"/>
      <c r="R668" s="499"/>
      <c r="S668" s="499"/>
      <c r="T668" s="499"/>
      <c r="U668" s="499">
        <f t="shared" si="30"/>
        <v>0</v>
      </c>
      <c r="V668" s="495">
        <f t="shared" si="31"/>
        <v>20</v>
      </c>
      <c r="W668" s="496"/>
      <c r="X668" s="496"/>
      <c r="Y668" s="496"/>
      <c r="Z668" s="502">
        <v>20</v>
      </c>
      <c r="AA668" s="496"/>
      <c r="AB668" s="496"/>
      <c r="AC668" s="496"/>
      <c r="AD668" s="496"/>
      <c r="AE668" s="547"/>
      <c r="AF668" s="498" t="s">
        <v>4922</v>
      </c>
      <c r="AG668" s="499">
        <v>0</v>
      </c>
      <c r="AH668" s="499">
        <v>0</v>
      </c>
      <c r="AI668" s="499">
        <f t="shared" si="32"/>
        <v>0</v>
      </c>
      <c r="AJ668" s="324"/>
      <c r="AK668" s="316" t="e">
        <f>VLOOKUP(B668,'[1]BCDG-CG KT'!C$14:BC$962,53,0)</f>
        <v>#N/A</v>
      </c>
      <c r="AL668" s="316"/>
      <c r="AM668" s="315"/>
      <c r="AN668" s="315"/>
      <c r="AO668" s="315"/>
      <c r="AP668" s="315"/>
      <c r="AQ668" s="315"/>
      <c r="AR668" s="315"/>
      <c r="AS668" s="315"/>
      <c r="AT668" s="315"/>
      <c r="AU668" s="315"/>
      <c r="AV668" s="315"/>
      <c r="AW668" s="315"/>
      <c r="AX668" s="315"/>
      <c r="AY668" s="315"/>
      <c r="AZ668" s="315"/>
      <c r="BA668" s="315"/>
      <c r="BB668" s="315"/>
      <c r="BC668" s="315"/>
      <c r="BD668" s="315"/>
    </row>
    <row r="669" spans="1:56" s="638" customFormat="1" ht="110.25" customHeight="1">
      <c r="A669" s="635">
        <v>662</v>
      </c>
      <c r="B669" s="324" t="s">
        <v>6260</v>
      </c>
      <c r="C669" s="324" t="s">
        <v>4124</v>
      </c>
      <c r="D669" s="499">
        <v>0</v>
      </c>
      <c r="E669" s="324"/>
      <c r="F669" s="324" t="s">
        <v>5260</v>
      </c>
      <c r="G669" s="324"/>
      <c r="H669" s="635" t="s">
        <v>4192</v>
      </c>
      <c r="I669" s="635" t="s">
        <v>84</v>
      </c>
      <c r="J669" s="635"/>
      <c r="K669" s="635"/>
      <c r="L669" s="499"/>
      <c r="M669" s="499"/>
      <c r="N669" s="499"/>
      <c r="O669" s="499"/>
      <c r="P669" s="499"/>
      <c r="Q669" s="499"/>
      <c r="R669" s="499"/>
      <c r="S669" s="499"/>
      <c r="T669" s="499"/>
      <c r="U669" s="499">
        <f t="shared" si="30"/>
        <v>0</v>
      </c>
      <c r="V669" s="495">
        <f t="shared" si="31"/>
        <v>100</v>
      </c>
      <c r="W669" s="496"/>
      <c r="X669" s="496"/>
      <c r="Y669" s="496"/>
      <c r="Z669" s="502">
        <v>100</v>
      </c>
      <c r="AA669" s="496"/>
      <c r="AB669" s="496"/>
      <c r="AC669" s="496"/>
      <c r="AD669" s="496"/>
      <c r="AE669" s="547"/>
      <c r="AF669" s="498" t="s">
        <v>4922</v>
      </c>
      <c r="AG669" s="499">
        <v>0</v>
      </c>
      <c r="AH669" s="499">
        <v>0</v>
      </c>
      <c r="AI669" s="499">
        <f t="shared" si="32"/>
        <v>0</v>
      </c>
      <c r="AJ669" s="324"/>
      <c r="AK669" s="316" t="e">
        <f>VLOOKUP(B669,'[1]BCDG-CG KT'!C$14:BC$962,53,0)</f>
        <v>#N/A</v>
      </c>
      <c r="AL669" s="316"/>
      <c r="AM669" s="315"/>
      <c r="AN669" s="315"/>
      <c r="AO669" s="315"/>
      <c r="AP669" s="315"/>
      <c r="AQ669" s="315"/>
      <c r="AR669" s="315"/>
      <c r="AS669" s="315"/>
      <c r="AT669" s="315"/>
      <c r="AU669" s="315"/>
      <c r="AV669" s="315"/>
      <c r="AW669" s="315"/>
      <c r="AX669" s="315"/>
      <c r="AY669" s="315"/>
      <c r="AZ669" s="315"/>
      <c r="BA669" s="315"/>
      <c r="BB669" s="315"/>
      <c r="BC669" s="315"/>
      <c r="BD669" s="315"/>
    </row>
    <row r="670" spans="1:56" s="638" customFormat="1" ht="110.25" customHeight="1">
      <c r="A670" s="635">
        <v>663</v>
      </c>
      <c r="B670" s="324" t="s">
        <v>6261</v>
      </c>
      <c r="C670" s="324" t="s">
        <v>4197</v>
      </c>
      <c r="D670" s="499">
        <v>0</v>
      </c>
      <c r="E670" s="324"/>
      <c r="F670" s="324" t="s">
        <v>5260</v>
      </c>
      <c r="G670" s="324"/>
      <c r="H670" s="635" t="s">
        <v>4192</v>
      </c>
      <c r="I670" s="635" t="s">
        <v>84</v>
      </c>
      <c r="J670" s="635"/>
      <c r="K670" s="635"/>
      <c r="L670" s="499"/>
      <c r="M670" s="499"/>
      <c r="N670" s="499"/>
      <c r="O670" s="499"/>
      <c r="P670" s="499"/>
      <c r="Q670" s="499"/>
      <c r="R670" s="499"/>
      <c r="S670" s="499"/>
      <c r="T670" s="499"/>
      <c r="U670" s="499">
        <f t="shared" si="30"/>
        <v>0</v>
      </c>
      <c r="V670" s="495">
        <f t="shared" si="31"/>
        <v>50</v>
      </c>
      <c r="W670" s="496"/>
      <c r="X670" s="496"/>
      <c r="Y670" s="496"/>
      <c r="Z670" s="502">
        <v>50</v>
      </c>
      <c r="AA670" s="496"/>
      <c r="AB670" s="496"/>
      <c r="AC670" s="496"/>
      <c r="AD670" s="496"/>
      <c r="AE670" s="547"/>
      <c r="AF670" s="498" t="s">
        <v>4922</v>
      </c>
      <c r="AG670" s="499">
        <v>0</v>
      </c>
      <c r="AH670" s="499">
        <v>0</v>
      </c>
      <c r="AI670" s="499">
        <f t="shared" si="32"/>
        <v>0</v>
      </c>
      <c r="AJ670" s="324"/>
      <c r="AK670" s="316" t="e">
        <f>VLOOKUP(B670,'[1]BCDG-CG KT'!C$14:BC$962,53,0)</f>
        <v>#N/A</v>
      </c>
      <c r="AL670" s="316"/>
      <c r="AM670" s="315"/>
      <c r="AN670" s="315"/>
      <c r="AO670" s="315"/>
      <c r="AP670" s="315"/>
      <c r="AQ670" s="315"/>
      <c r="AR670" s="315"/>
      <c r="AS670" s="315"/>
      <c r="AT670" s="315"/>
      <c r="AU670" s="315"/>
      <c r="AV670" s="315"/>
      <c r="AW670" s="315"/>
      <c r="AX670" s="315"/>
      <c r="AY670" s="315"/>
      <c r="AZ670" s="315"/>
      <c r="BA670" s="315"/>
      <c r="BB670" s="315"/>
      <c r="BC670" s="315"/>
      <c r="BD670" s="315"/>
    </row>
    <row r="671" spans="1:56" s="638" customFormat="1" ht="204.75" customHeight="1">
      <c r="A671" s="635">
        <v>664</v>
      </c>
      <c r="B671" s="324" t="s">
        <v>6262</v>
      </c>
      <c r="C671" s="324" t="s">
        <v>3778</v>
      </c>
      <c r="D671" s="499">
        <v>0</v>
      </c>
      <c r="E671" s="324"/>
      <c r="F671" s="324" t="s">
        <v>5298</v>
      </c>
      <c r="G671" s="324"/>
      <c r="H671" s="635" t="s">
        <v>3770</v>
      </c>
      <c r="I671" s="635" t="s">
        <v>84</v>
      </c>
      <c r="J671" s="635"/>
      <c r="K671" s="635"/>
      <c r="L671" s="499"/>
      <c r="M671" s="499"/>
      <c r="N671" s="499"/>
      <c r="O671" s="499"/>
      <c r="P671" s="499"/>
      <c r="Q671" s="499"/>
      <c r="R671" s="499"/>
      <c r="S671" s="499"/>
      <c r="T671" s="499"/>
      <c r="U671" s="499">
        <f t="shared" si="30"/>
        <v>0</v>
      </c>
      <c r="V671" s="495">
        <f t="shared" si="31"/>
        <v>20</v>
      </c>
      <c r="W671" s="496"/>
      <c r="X671" s="496"/>
      <c r="Y671" s="496"/>
      <c r="Z671" s="502">
        <v>20</v>
      </c>
      <c r="AA671" s="496"/>
      <c r="AB671" s="496"/>
      <c r="AC671" s="496"/>
      <c r="AD671" s="496"/>
      <c r="AE671" s="547"/>
      <c r="AF671" s="498" t="s">
        <v>4922</v>
      </c>
      <c r="AG671" s="499">
        <v>0</v>
      </c>
      <c r="AH671" s="499">
        <v>0</v>
      </c>
      <c r="AI671" s="499">
        <f t="shared" si="32"/>
        <v>0</v>
      </c>
      <c r="AJ671" s="324"/>
      <c r="AK671" s="316" t="e">
        <f>VLOOKUP(B671,'[1]BCDG-CG KT'!C$14:BC$962,53,0)</f>
        <v>#N/A</v>
      </c>
      <c r="AL671" s="316"/>
      <c r="AM671" s="315"/>
      <c r="AN671" s="315"/>
      <c r="AO671" s="315"/>
      <c r="AP671" s="315"/>
      <c r="AQ671" s="315"/>
      <c r="AR671" s="315"/>
      <c r="AS671" s="315"/>
      <c r="AT671" s="315"/>
      <c r="AU671" s="315"/>
      <c r="AV671" s="315"/>
      <c r="AW671" s="315"/>
      <c r="AX671" s="315"/>
      <c r="AY671" s="315"/>
      <c r="AZ671" s="315"/>
      <c r="BA671" s="315"/>
      <c r="BB671" s="315"/>
      <c r="BC671" s="315"/>
      <c r="BD671" s="315"/>
    </row>
    <row r="672" spans="1:56" s="638" customFormat="1" ht="110.25" customHeight="1">
      <c r="A672" s="635">
        <v>665</v>
      </c>
      <c r="B672" s="324" t="s">
        <v>6263</v>
      </c>
      <c r="C672" s="324" t="s">
        <v>4124</v>
      </c>
      <c r="D672" s="499">
        <v>0</v>
      </c>
      <c r="E672" s="324"/>
      <c r="F672" s="324" t="s">
        <v>5260</v>
      </c>
      <c r="G672" s="324"/>
      <c r="H672" s="635" t="s">
        <v>4192</v>
      </c>
      <c r="I672" s="635" t="s">
        <v>84</v>
      </c>
      <c r="J672" s="635"/>
      <c r="K672" s="635"/>
      <c r="L672" s="499"/>
      <c r="M672" s="499"/>
      <c r="N672" s="499"/>
      <c r="O672" s="499"/>
      <c r="P672" s="499"/>
      <c r="Q672" s="499"/>
      <c r="R672" s="499"/>
      <c r="S672" s="499"/>
      <c r="T672" s="499"/>
      <c r="U672" s="499">
        <f t="shared" si="30"/>
        <v>0</v>
      </c>
      <c r="V672" s="495">
        <f t="shared" si="31"/>
        <v>100</v>
      </c>
      <c r="W672" s="496"/>
      <c r="X672" s="496"/>
      <c r="Y672" s="496"/>
      <c r="Z672" s="502">
        <v>100</v>
      </c>
      <c r="AA672" s="496"/>
      <c r="AB672" s="496"/>
      <c r="AC672" s="496"/>
      <c r="AD672" s="496"/>
      <c r="AE672" s="547"/>
      <c r="AF672" s="498" t="s">
        <v>4922</v>
      </c>
      <c r="AG672" s="499">
        <v>0</v>
      </c>
      <c r="AH672" s="499">
        <v>0</v>
      </c>
      <c r="AI672" s="499">
        <f t="shared" si="32"/>
        <v>0</v>
      </c>
      <c r="AJ672" s="324"/>
      <c r="AK672" s="316" t="e">
        <f>VLOOKUP(B672,'[1]BCDG-CG KT'!C$14:BC$962,53,0)</f>
        <v>#N/A</v>
      </c>
      <c r="AL672" s="316"/>
      <c r="AM672" s="315"/>
      <c r="AN672" s="315"/>
      <c r="AO672" s="315"/>
      <c r="AP672" s="315"/>
      <c r="AQ672" s="315"/>
      <c r="AR672" s="315"/>
      <c r="AS672" s="315"/>
      <c r="AT672" s="315"/>
      <c r="AU672" s="315"/>
      <c r="AV672" s="315"/>
      <c r="AW672" s="315"/>
      <c r="AX672" s="315"/>
      <c r="AY672" s="315"/>
      <c r="AZ672" s="315"/>
      <c r="BA672" s="315"/>
      <c r="BB672" s="315"/>
      <c r="BC672" s="315"/>
      <c r="BD672" s="315"/>
    </row>
    <row r="673" spans="1:56" s="638" customFormat="1" ht="110.25" customHeight="1">
      <c r="A673" s="635">
        <v>666</v>
      </c>
      <c r="B673" s="324" t="s">
        <v>6264</v>
      </c>
      <c r="C673" s="324" t="s">
        <v>4197</v>
      </c>
      <c r="D673" s="499">
        <v>0</v>
      </c>
      <c r="E673" s="324"/>
      <c r="F673" s="324" t="s">
        <v>5260</v>
      </c>
      <c r="G673" s="324"/>
      <c r="H673" s="635" t="s">
        <v>4192</v>
      </c>
      <c r="I673" s="635" t="s">
        <v>84</v>
      </c>
      <c r="J673" s="635"/>
      <c r="K673" s="635"/>
      <c r="L673" s="499"/>
      <c r="M673" s="499"/>
      <c r="N673" s="499"/>
      <c r="O673" s="499"/>
      <c r="P673" s="499"/>
      <c r="Q673" s="499"/>
      <c r="R673" s="499"/>
      <c r="S673" s="499"/>
      <c r="T673" s="499"/>
      <c r="U673" s="499">
        <f t="shared" si="30"/>
        <v>0</v>
      </c>
      <c r="V673" s="495">
        <f t="shared" si="31"/>
        <v>50</v>
      </c>
      <c r="W673" s="496"/>
      <c r="X673" s="496"/>
      <c r="Y673" s="496"/>
      <c r="Z673" s="502">
        <v>50</v>
      </c>
      <c r="AA673" s="496"/>
      <c r="AB673" s="496"/>
      <c r="AC673" s="496"/>
      <c r="AD673" s="496"/>
      <c r="AE673" s="547"/>
      <c r="AF673" s="498" t="s">
        <v>4922</v>
      </c>
      <c r="AG673" s="499">
        <v>0</v>
      </c>
      <c r="AH673" s="499">
        <v>0</v>
      </c>
      <c r="AI673" s="499">
        <f t="shared" si="32"/>
        <v>0</v>
      </c>
      <c r="AJ673" s="324"/>
      <c r="AK673" s="316" t="e">
        <f>VLOOKUP(B673,'[1]BCDG-CG KT'!C$14:BC$962,53,0)</f>
        <v>#N/A</v>
      </c>
      <c r="AL673" s="316"/>
      <c r="AM673" s="315"/>
      <c r="AN673" s="315"/>
      <c r="AO673" s="315"/>
      <c r="AP673" s="315"/>
      <c r="AQ673" s="315"/>
      <c r="AR673" s="315"/>
      <c r="AS673" s="315"/>
      <c r="AT673" s="315"/>
      <c r="AU673" s="315"/>
      <c r="AV673" s="315"/>
      <c r="AW673" s="315"/>
      <c r="AX673" s="315"/>
      <c r="AY673" s="315"/>
      <c r="AZ673" s="315"/>
      <c r="BA673" s="315"/>
      <c r="BB673" s="315"/>
      <c r="BC673" s="315"/>
      <c r="BD673" s="315"/>
    </row>
    <row r="674" spans="1:56" s="638" customFormat="1" ht="110.25" customHeight="1">
      <c r="A674" s="635">
        <v>667</v>
      </c>
      <c r="B674" s="324" t="s">
        <v>6265</v>
      </c>
      <c r="C674" s="324" t="s">
        <v>5243</v>
      </c>
      <c r="D674" s="499">
        <v>0</v>
      </c>
      <c r="E674" s="324"/>
      <c r="F674" s="324" t="s">
        <v>5244</v>
      </c>
      <c r="G674" s="324"/>
      <c r="H674" s="635" t="s">
        <v>4192</v>
      </c>
      <c r="I674" s="635" t="s">
        <v>84</v>
      </c>
      <c r="J674" s="635"/>
      <c r="K674" s="635"/>
      <c r="L674" s="499"/>
      <c r="M674" s="499"/>
      <c r="N674" s="499"/>
      <c r="O674" s="499"/>
      <c r="P674" s="499"/>
      <c r="Q674" s="499"/>
      <c r="R674" s="499"/>
      <c r="S674" s="499"/>
      <c r="T674" s="499"/>
      <c r="U674" s="499">
        <f t="shared" si="30"/>
        <v>0</v>
      </c>
      <c r="V674" s="495">
        <f t="shared" si="31"/>
        <v>50</v>
      </c>
      <c r="W674" s="496"/>
      <c r="X674" s="496"/>
      <c r="Y674" s="496"/>
      <c r="Z674" s="502">
        <v>50</v>
      </c>
      <c r="AA674" s="496"/>
      <c r="AB674" s="496"/>
      <c r="AC674" s="496"/>
      <c r="AD674" s="496"/>
      <c r="AE674" s="547"/>
      <c r="AF674" s="498" t="s">
        <v>4922</v>
      </c>
      <c r="AG674" s="499">
        <v>0</v>
      </c>
      <c r="AH674" s="499">
        <v>0</v>
      </c>
      <c r="AI674" s="499">
        <f t="shared" si="32"/>
        <v>0</v>
      </c>
      <c r="AJ674" s="324"/>
      <c r="AK674" s="316" t="e">
        <f>VLOOKUP(B674,'[1]BCDG-CG KT'!C$14:BC$962,53,0)</f>
        <v>#N/A</v>
      </c>
      <c r="AL674" s="316"/>
      <c r="AM674" s="315"/>
      <c r="AN674" s="315"/>
      <c r="AO674" s="315"/>
      <c r="AP674" s="315"/>
      <c r="AQ674" s="315"/>
      <c r="AR674" s="315"/>
      <c r="AS674" s="315"/>
      <c r="AT674" s="315"/>
      <c r="AU674" s="315"/>
      <c r="AV674" s="315"/>
      <c r="AW674" s="315"/>
      <c r="AX674" s="315"/>
      <c r="AY674" s="315"/>
      <c r="AZ674" s="315"/>
      <c r="BA674" s="315"/>
      <c r="BB674" s="315"/>
      <c r="BC674" s="315"/>
      <c r="BD674" s="315"/>
    </row>
    <row r="675" spans="1:56" s="638" customFormat="1" ht="94.5" customHeight="1">
      <c r="A675" s="635">
        <v>668</v>
      </c>
      <c r="B675" s="324" t="s">
        <v>6266</v>
      </c>
      <c r="C675" s="324" t="s">
        <v>4190</v>
      </c>
      <c r="D675" s="499">
        <v>0</v>
      </c>
      <c r="E675" s="324"/>
      <c r="F675" s="324" t="s">
        <v>5245</v>
      </c>
      <c r="G675" s="324"/>
      <c r="H675" s="635" t="s">
        <v>4192</v>
      </c>
      <c r="I675" s="635" t="s">
        <v>84</v>
      </c>
      <c r="J675" s="635"/>
      <c r="K675" s="635"/>
      <c r="L675" s="499"/>
      <c r="M675" s="499"/>
      <c r="N675" s="499"/>
      <c r="O675" s="499"/>
      <c r="P675" s="499"/>
      <c r="Q675" s="499"/>
      <c r="R675" s="499"/>
      <c r="S675" s="499"/>
      <c r="T675" s="499"/>
      <c r="U675" s="499">
        <f t="shared" si="30"/>
        <v>0</v>
      </c>
      <c r="V675" s="495">
        <f t="shared" si="31"/>
        <v>50</v>
      </c>
      <c r="W675" s="496"/>
      <c r="X675" s="496"/>
      <c r="Y675" s="496"/>
      <c r="Z675" s="502">
        <v>50</v>
      </c>
      <c r="AA675" s="496"/>
      <c r="AB675" s="496"/>
      <c r="AC675" s="496"/>
      <c r="AD675" s="496"/>
      <c r="AE675" s="547"/>
      <c r="AF675" s="498" t="s">
        <v>4922</v>
      </c>
      <c r="AG675" s="499">
        <v>0</v>
      </c>
      <c r="AH675" s="499">
        <v>0</v>
      </c>
      <c r="AI675" s="499">
        <f t="shared" si="32"/>
        <v>0</v>
      </c>
      <c r="AJ675" s="324"/>
      <c r="AK675" s="316" t="e">
        <f>VLOOKUP(B675,'[1]BCDG-CG KT'!C$14:BC$962,53,0)</f>
        <v>#N/A</v>
      </c>
      <c r="AL675" s="316"/>
      <c r="AM675" s="315"/>
      <c r="AN675" s="315"/>
      <c r="AO675" s="315"/>
      <c r="AP675" s="315"/>
      <c r="AQ675" s="315"/>
      <c r="AR675" s="315"/>
      <c r="AS675" s="315"/>
      <c r="AT675" s="315"/>
      <c r="AU675" s="315"/>
      <c r="AV675" s="315"/>
      <c r="AW675" s="315"/>
      <c r="AX675" s="315"/>
      <c r="AY675" s="315"/>
      <c r="AZ675" s="315"/>
      <c r="BA675" s="315"/>
      <c r="BB675" s="315"/>
      <c r="BC675" s="315"/>
      <c r="BD675" s="315"/>
    </row>
    <row r="676" spans="1:56" s="638" customFormat="1" ht="94.5" customHeight="1">
      <c r="A676" s="635">
        <v>669</v>
      </c>
      <c r="B676" s="324" t="s">
        <v>6267</v>
      </c>
      <c r="C676" s="324" t="s">
        <v>4224</v>
      </c>
      <c r="D676" s="499">
        <v>0</v>
      </c>
      <c r="E676" s="324"/>
      <c r="F676" s="324" t="s">
        <v>5299</v>
      </c>
      <c r="G676" s="324"/>
      <c r="H676" s="635" t="s">
        <v>3770</v>
      </c>
      <c r="I676" s="635" t="s">
        <v>84</v>
      </c>
      <c r="J676" s="635"/>
      <c r="K676" s="635"/>
      <c r="L676" s="499"/>
      <c r="M676" s="499"/>
      <c r="N676" s="499"/>
      <c r="O676" s="499"/>
      <c r="P676" s="499"/>
      <c r="Q676" s="499"/>
      <c r="R676" s="499"/>
      <c r="S676" s="499"/>
      <c r="T676" s="499"/>
      <c r="U676" s="499">
        <f t="shared" si="30"/>
        <v>0</v>
      </c>
      <c r="V676" s="495">
        <f t="shared" si="31"/>
        <v>50</v>
      </c>
      <c r="W676" s="496"/>
      <c r="X676" s="496"/>
      <c r="Y676" s="496"/>
      <c r="Z676" s="502">
        <v>50</v>
      </c>
      <c r="AA676" s="496"/>
      <c r="AB676" s="496"/>
      <c r="AC676" s="496"/>
      <c r="AD676" s="496"/>
      <c r="AE676" s="547"/>
      <c r="AF676" s="498" t="s">
        <v>4922</v>
      </c>
      <c r="AG676" s="499">
        <v>0</v>
      </c>
      <c r="AH676" s="499">
        <v>0</v>
      </c>
      <c r="AI676" s="499">
        <f t="shared" si="32"/>
        <v>0</v>
      </c>
      <c r="AJ676" s="324"/>
      <c r="AK676" s="316" t="e">
        <f>VLOOKUP(B676,'[1]BCDG-CG KT'!C$14:BC$962,53,0)</f>
        <v>#N/A</v>
      </c>
      <c r="AL676" s="316"/>
      <c r="AM676" s="315"/>
      <c r="AN676" s="315"/>
      <c r="AO676" s="315"/>
      <c r="AP676" s="315"/>
      <c r="AQ676" s="315"/>
      <c r="AR676" s="315"/>
      <c r="AS676" s="315"/>
      <c r="AT676" s="315"/>
      <c r="AU676" s="315"/>
      <c r="AV676" s="315"/>
      <c r="AW676" s="315"/>
      <c r="AX676" s="315"/>
      <c r="AY676" s="315"/>
      <c r="AZ676" s="315"/>
      <c r="BA676" s="315"/>
      <c r="BB676" s="315"/>
      <c r="BC676" s="315"/>
      <c r="BD676" s="315"/>
    </row>
    <row r="677" spans="1:56" s="638" customFormat="1" ht="110.25" customHeight="1">
      <c r="A677" s="635">
        <v>670</v>
      </c>
      <c r="B677" s="324" t="s">
        <v>6268</v>
      </c>
      <c r="C677" s="324" t="s">
        <v>4227</v>
      </c>
      <c r="D677" s="499">
        <v>0</v>
      </c>
      <c r="E677" s="324"/>
      <c r="F677" s="324" t="s">
        <v>5300</v>
      </c>
      <c r="G677" s="324"/>
      <c r="H677" s="635" t="s">
        <v>3770</v>
      </c>
      <c r="I677" s="635" t="s">
        <v>84</v>
      </c>
      <c r="J677" s="635"/>
      <c r="K677" s="635"/>
      <c r="L677" s="499"/>
      <c r="M677" s="499"/>
      <c r="N677" s="499"/>
      <c r="O677" s="499"/>
      <c r="P677" s="499"/>
      <c r="Q677" s="499"/>
      <c r="R677" s="499"/>
      <c r="S677" s="499"/>
      <c r="T677" s="499"/>
      <c r="U677" s="499">
        <f t="shared" si="30"/>
        <v>0</v>
      </c>
      <c r="V677" s="495">
        <f t="shared" si="31"/>
        <v>100</v>
      </c>
      <c r="W677" s="496"/>
      <c r="X677" s="496"/>
      <c r="Y677" s="496"/>
      <c r="Z677" s="502">
        <v>100</v>
      </c>
      <c r="AA677" s="496"/>
      <c r="AB677" s="496"/>
      <c r="AC677" s="496"/>
      <c r="AD677" s="496"/>
      <c r="AE677" s="547"/>
      <c r="AF677" s="498" t="s">
        <v>4922</v>
      </c>
      <c r="AG677" s="499">
        <v>0</v>
      </c>
      <c r="AH677" s="499">
        <v>0</v>
      </c>
      <c r="AI677" s="499">
        <f t="shared" si="32"/>
        <v>0</v>
      </c>
      <c r="AJ677" s="324"/>
      <c r="AK677" s="316" t="e">
        <f>VLOOKUP(B677,'[1]BCDG-CG KT'!C$14:BC$962,53,0)</f>
        <v>#N/A</v>
      </c>
      <c r="AL677" s="316"/>
      <c r="AM677" s="315"/>
      <c r="AN677" s="315"/>
      <c r="AO677" s="315"/>
      <c r="AP677" s="315"/>
      <c r="AQ677" s="315"/>
      <c r="AR677" s="315"/>
      <c r="AS677" s="315"/>
      <c r="AT677" s="315"/>
      <c r="AU677" s="315"/>
      <c r="AV677" s="315"/>
      <c r="AW677" s="315"/>
      <c r="AX677" s="315"/>
      <c r="AY677" s="315"/>
      <c r="AZ677" s="315"/>
      <c r="BA677" s="315"/>
      <c r="BB677" s="315"/>
      <c r="BC677" s="315"/>
      <c r="BD677" s="315"/>
    </row>
    <row r="678" spans="1:56" s="638" customFormat="1" ht="110.25" customHeight="1">
      <c r="A678" s="635">
        <v>671</v>
      </c>
      <c r="B678" s="324" t="s">
        <v>6269</v>
      </c>
      <c r="C678" s="324" t="s">
        <v>5301</v>
      </c>
      <c r="D678" s="499">
        <v>0</v>
      </c>
      <c r="E678" s="324"/>
      <c r="F678" s="324" t="s">
        <v>5302</v>
      </c>
      <c r="G678" s="324"/>
      <c r="H678" s="635" t="s">
        <v>3732</v>
      </c>
      <c r="I678" s="635" t="s">
        <v>5303</v>
      </c>
      <c r="J678" s="635"/>
      <c r="K678" s="635"/>
      <c r="L678" s="499"/>
      <c r="M678" s="499"/>
      <c r="N678" s="499"/>
      <c r="O678" s="499"/>
      <c r="P678" s="499"/>
      <c r="Q678" s="499"/>
      <c r="R678" s="499"/>
      <c r="S678" s="499"/>
      <c r="T678" s="499"/>
      <c r="U678" s="499">
        <f t="shared" si="30"/>
        <v>0</v>
      </c>
      <c r="V678" s="495">
        <f t="shared" si="31"/>
        <v>30</v>
      </c>
      <c r="W678" s="496"/>
      <c r="X678" s="496"/>
      <c r="Y678" s="496"/>
      <c r="Z678" s="502">
        <v>30</v>
      </c>
      <c r="AA678" s="496"/>
      <c r="AB678" s="496"/>
      <c r="AC678" s="496"/>
      <c r="AD678" s="496"/>
      <c r="AE678" s="547"/>
      <c r="AF678" s="498" t="s">
        <v>4922</v>
      </c>
      <c r="AG678" s="499">
        <v>0</v>
      </c>
      <c r="AH678" s="499">
        <v>0</v>
      </c>
      <c r="AI678" s="499">
        <f t="shared" si="32"/>
        <v>0</v>
      </c>
      <c r="AJ678" s="324"/>
      <c r="AK678" s="316" t="e">
        <f>VLOOKUP(B678,'[1]BCDG-CG KT'!C$14:BC$962,53,0)</f>
        <v>#N/A</v>
      </c>
      <c r="AL678" s="316"/>
      <c r="AM678" s="315"/>
      <c r="AN678" s="315"/>
      <c r="AO678" s="315"/>
      <c r="AP678" s="315"/>
      <c r="AQ678" s="315"/>
      <c r="AR678" s="315"/>
      <c r="AS678" s="315"/>
      <c r="AT678" s="315"/>
      <c r="AU678" s="315"/>
      <c r="AV678" s="315"/>
      <c r="AW678" s="315"/>
      <c r="AX678" s="315"/>
      <c r="AY678" s="315"/>
      <c r="AZ678" s="315"/>
      <c r="BA678" s="315"/>
      <c r="BB678" s="315"/>
      <c r="BC678" s="315"/>
      <c r="BD678" s="315"/>
    </row>
    <row r="679" spans="1:56" s="638" customFormat="1" ht="141.75" customHeight="1">
      <c r="A679" s="635">
        <v>672</v>
      </c>
      <c r="B679" s="324" t="s">
        <v>6270</v>
      </c>
      <c r="C679" s="324" t="s">
        <v>5304</v>
      </c>
      <c r="D679" s="499">
        <v>0</v>
      </c>
      <c r="E679" s="324"/>
      <c r="F679" s="324" t="s">
        <v>5305</v>
      </c>
      <c r="G679" s="324"/>
      <c r="H679" s="635" t="s">
        <v>3732</v>
      </c>
      <c r="I679" s="635" t="s">
        <v>5303</v>
      </c>
      <c r="J679" s="635"/>
      <c r="K679" s="635"/>
      <c r="L679" s="499"/>
      <c r="M679" s="499"/>
      <c r="N679" s="499"/>
      <c r="O679" s="499"/>
      <c r="P679" s="499"/>
      <c r="Q679" s="499"/>
      <c r="R679" s="499"/>
      <c r="S679" s="499"/>
      <c r="T679" s="499"/>
      <c r="U679" s="499">
        <f t="shared" si="30"/>
        <v>0</v>
      </c>
      <c r="V679" s="495">
        <f t="shared" si="31"/>
        <v>10</v>
      </c>
      <c r="W679" s="496"/>
      <c r="X679" s="496"/>
      <c r="Y679" s="496"/>
      <c r="Z679" s="502">
        <v>10</v>
      </c>
      <c r="AA679" s="496"/>
      <c r="AB679" s="496"/>
      <c r="AC679" s="496"/>
      <c r="AD679" s="496"/>
      <c r="AE679" s="547"/>
      <c r="AF679" s="498" t="s">
        <v>4922</v>
      </c>
      <c r="AG679" s="499">
        <v>0</v>
      </c>
      <c r="AH679" s="499">
        <v>0</v>
      </c>
      <c r="AI679" s="499">
        <f t="shared" si="32"/>
        <v>0</v>
      </c>
      <c r="AJ679" s="324"/>
      <c r="AK679" s="316" t="e">
        <f>VLOOKUP(B679,'[1]BCDG-CG KT'!C$14:BC$962,53,0)</f>
        <v>#N/A</v>
      </c>
      <c r="AL679" s="316"/>
      <c r="AM679" s="315"/>
      <c r="AN679" s="315"/>
      <c r="AO679" s="315"/>
      <c r="AP679" s="315"/>
      <c r="AQ679" s="315"/>
      <c r="AR679" s="315"/>
      <c r="AS679" s="315"/>
      <c r="AT679" s="315"/>
      <c r="AU679" s="315"/>
      <c r="AV679" s="315"/>
      <c r="AW679" s="315"/>
      <c r="AX679" s="315"/>
      <c r="AY679" s="315"/>
      <c r="AZ679" s="315"/>
      <c r="BA679" s="315"/>
      <c r="BB679" s="315"/>
      <c r="BC679" s="315"/>
      <c r="BD679" s="315"/>
    </row>
    <row r="680" spans="1:56" s="638" customFormat="1" ht="173.25" customHeight="1">
      <c r="A680" s="635">
        <v>673</v>
      </c>
      <c r="B680" s="324" t="s">
        <v>6271</v>
      </c>
      <c r="C680" s="324" t="s">
        <v>5306</v>
      </c>
      <c r="D680" s="499">
        <v>0</v>
      </c>
      <c r="E680" s="324"/>
      <c r="F680" s="324" t="s">
        <v>5307</v>
      </c>
      <c r="G680" s="324"/>
      <c r="H680" s="635" t="s">
        <v>3770</v>
      </c>
      <c r="I680" s="635" t="s">
        <v>84</v>
      </c>
      <c r="J680" s="635"/>
      <c r="K680" s="635"/>
      <c r="L680" s="499"/>
      <c r="M680" s="499"/>
      <c r="N680" s="499"/>
      <c r="O680" s="499"/>
      <c r="P680" s="499"/>
      <c r="Q680" s="499"/>
      <c r="R680" s="499"/>
      <c r="S680" s="499"/>
      <c r="T680" s="499"/>
      <c r="U680" s="499">
        <f t="shared" si="30"/>
        <v>0</v>
      </c>
      <c r="V680" s="495">
        <f t="shared" si="31"/>
        <v>300</v>
      </c>
      <c r="W680" s="496"/>
      <c r="X680" s="496"/>
      <c r="Y680" s="496"/>
      <c r="Z680" s="502">
        <v>300</v>
      </c>
      <c r="AA680" s="496"/>
      <c r="AB680" s="496"/>
      <c r="AC680" s="496"/>
      <c r="AD680" s="496"/>
      <c r="AE680" s="547"/>
      <c r="AF680" s="498" t="s">
        <v>4922</v>
      </c>
      <c r="AG680" s="499">
        <v>0</v>
      </c>
      <c r="AH680" s="499">
        <v>0</v>
      </c>
      <c r="AI680" s="499">
        <f t="shared" si="32"/>
        <v>0</v>
      </c>
      <c r="AJ680" s="324"/>
      <c r="AK680" s="316" t="e">
        <f>VLOOKUP(B680,'[1]BCDG-CG KT'!C$14:BC$962,53,0)</f>
        <v>#N/A</v>
      </c>
      <c r="AL680" s="316"/>
      <c r="AM680" s="315"/>
      <c r="AN680" s="315"/>
      <c r="AO680" s="315"/>
      <c r="AP680" s="315"/>
      <c r="AQ680" s="315"/>
      <c r="AR680" s="315"/>
      <c r="AS680" s="315"/>
      <c r="AT680" s="315"/>
      <c r="AU680" s="315"/>
      <c r="AV680" s="315"/>
      <c r="AW680" s="315"/>
      <c r="AX680" s="315"/>
      <c r="AY680" s="315"/>
      <c r="AZ680" s="315"/>
      <c r="BA680" s="315"/>
      <c r="BB680" s="315"/>
      <c r="BC680" s="315"/>
      <c r="BD680" s="315"/>
    </row>
    <row r="681" spans="1:56" s="638" customFormat="1" ht="173.25" customHeight="1">
      <c r="A681" s="635">
        <v>674</v>
      </c>
      <c r="B681" s="324" t="s">
        <v>6272</v>
      </c>
      <c r="C681" s="324" t="s">
        <v>5308</v>
      </c>
      <c r="D681" s="499">
        <v>0</v>
      </c>
      <c r="E681" s="324"/>
      <c r="F681" s="324" t="s">
        <v>5309</v>
      </c>
      <c r="G681" s="324"/>
      <c r="H681" s="635" t="s">
        <v>3770</v>
      </c>
      <c r="I681" s="635" t="s">
        <v>84</v>
      </c>
      <c r="J681" s="635"/>
      <c r="K681" s="635"/>
      <c r="L681" s="499"/>
      <c r="M681" s="499"/>
      <c r="N681" s="499"/>
      <c r="O681" s="499"/>
      <c r="P681" s="499"/>
      <c r="Q681" s="499"/>
      <c r="R681" s="499"/>
      <c r="S681" s="499"/>
      <c r="T681" s="499"/>
      <c r="U681" s="499">
        <f t="shared" si="30"/>
        <v>0</v>
      </c>
      <c r="V681" s="495">
        <f t="shared" si="31"/>
        <v>200</v>
      </c>
      <c r="W681" s="496"/>
      <c r="X681" s="496"/>
      <c r="Y681" s="496"/>
      <c r="Z681" s="502">
        <v>200</v>
      </c>
      <c r="AA681" s="496"/>
      <c r="AB681" s="496"/>
      <c r="AC681" s="496"/>
      <c r="AD681" s="496"/>
      <c r="AE681" s="547"/>
      <c r="AF681" s="498" t="s">
        <v>4922</v>
      </c>
      <c r="AG681" s="499">
        <v>0</v>
      </c>
      <c r="AH681" s="499">
        <v>0</v>
      </c>
      <c r="AI681" s="499">
        <f t="shared" si="32"/>
        <v>0</v>
      </c>
      <c r="AJ681" s="324"/>
      <c r="AK681" s="316" t="e">
        <f>VLOOKUP(B681,'[1]BCDG-CG KT'!C$14:BC$962,53,0)</f>
        <v>#N/A</v>
      </c>
      <c r="AL681" s="316"/>
      <c r="AM681" s="315"/>
      <c r="AN681" s="315"/>
      <c r="AO681" s="315"/>
      <c r="AP681" s="315"/>
      <c r="AQ681" s="315"/>
      <c r="AR681" s="315"/>
      <c r="AS681" s="315"/>
      <c r="AT681" s="315"/>
      <c r="AU681" s="315"/>
      <c r="AV681" s="315"/>
      <c r="AW681" s="315"/>
      <c r="AX681" s="315"/>
      <c r="AY681" s="315"/>
      <c r="AZ681" s="315"/>
      <c r="BA681" s="315"/>
      <c r="BB681" s="315"/>
      <c r="BC681" s="315"/>
      <c r="BD681" s="315"/>
    </row>
    <row r="682" spans="1:56" s="638" customFormat="1" ht="315" customHeight="1">
      <c r="A682" s="635">
        <v>675</v>
      </c>
      <c r="B682" s="324" t="s">
        <v>6273</v>
      </c>
      <c r="C682" s="324" t="s">
        <v>5310</v>
      </c>
      <c r="D682" s="499">
        <v>0</v>
      </c>
      <c r="E682" s="324"/>
      <c r="F682" s="324" t="s">
        <v>5311</v>
      </c>
      <c r="G682" s="324"/>
      <c r="H682" s="635" t="s">
        <v>3354</v>
      </c>
      <c r="I682" s="635" t="s">
        <v>2594</v>
      </c>
      <c r="J682" s="635"/>
      <c r="K682" s="635"/>
      <c r="L682" s="499"/>
      <c r="M682" s="499"/>
      <c r="N682" s="499"/>
      <c r="O682" s="499"/>
      <c r="P682" s="499"/>
      <c r="Q682" s="499"/>
      <c r="R682" s="499"/>
      <c r="S682" s="499"/>
      <c r="T682" s="499"/>
      <c r="U682" s="499">
        <f t="shared" si="30"/>
        <v>0</v>
      </c>
      <c r="V682" s="495">
        <f t="shared" si="31"/>
        <v>15</v>
      </c>
      <c r="W682" s="496"/>
      <c r="X682" s="496"/>
      <c r="Y682" s="496"/>
      <c r="Z682" s="502">
        <v>15</v>
      </c>
      <c r="AA682" s="496"/>
      <c r="AB682" s="496"/>
      <c r="AC682" s="496"/>
      <c r="AD682" s="496"/>
      <c r="AE682" s="547"/>
      <c r="AF682" s="498" t="s">
        <v>4922</v>
      </c>
      <c r="AG682" s="499">
        <v>0</v>
      </c>
      <c r="AH682" s="499">
        <v>0</v>
      </c>
      <c r="AI682" s="499">
        <f t="shared" si="32"/>
        <v>0</v>
      </c>
      <c r="AJ682" s="324"/>
      <c r="AK682" s="316" t="e">
        <f>VLOOKUP(B682,'[1]BCDG-CG KT'!C$14:BC$962,53,0)</f>
        <v>#N/A</v>
      </c>
      <c r="AL682" s="316"/>
      <c r="AM682" s="315"/>
      <c r="AN682" s="315"/>
      <c r="AO682" s="315"/>
      <c r="AP682" s="315"/>
      <c r="AQ682" s="315"/>
      <c r="AR682" s="315"/>
      <c r="AS682" s="315"/>
      <c r="AT682" s="315"/>
      <c r="AU682" s="315"/>
      <c r="AV682" s="315"/>
      <c r="AW682" s="315"/>
      <c r="AX682" s="315"/>
      <c r="AY682" s="315"/>
      <c r="AZ682" s="315"/>
      <c r="BA682" s="315"/>
      <c r="BB682" s="315"/>
      <c r="BC682" s="315"/>
      <c r="BD682" s="315"/>
    </row>
    <row r="683" spans="1:56" s="638" customFormat="1" ht="220.5" customHeight="1">
      <c r="A683" s="635">
        <v>676</v>
      </c>
      <c r="B683" s="324" t="s">
        <v>6274</v>
      </c>
      <c r="C683" s="324" t="s">
        <v>5312</v>
      </c>
      <c r="D683" s="499">
        <v>0</v>
      </c>
      <c r="E683" s="324"/>
      <c r="F683" s="324" t="s">
        <v>5313</v>
      </c>
      <c r="G683" s="324"/>
      <c r="H683" s="635" t="s">
        <v>3354</v>
      </c>
      <c r="I683" s="635" t="s">
        <v>2594</v>
      </c>
      <c r="J683" s="635"/>
      <c r="K683" s="635"/>
      <c r="L683" s="499"/>
      <c r="M683" s="499"/>
      <c r="N683" s="499"/>
      <c r="O683" s="499"/>
      <c r="P683" s="499"/>
      <c r="Q683" s="499"/>
      <c r="R683" s="499"/>
      <c r="S683" s="499"/>
      <c r="T683" s="499"/>
      <c r="U683" s="499">
        <f t="shared" si="30"/>
        <v>0</v>
      </c>
      <c r="V683" s="495">
        <f t="shared" si="31"/>
        <v>50</v>
      </c>
      <c r="W683" s="496"/>
      <c r="X683" s="496"/>
      <c r="Y683" s="496"/>
      <c r="Z683" s="502">
        <v>50</v>
      </c>
      <c r="AA683" s="496"/>
      <c r="AB683" s="496"/>
      <c r="AC683" s="496"/>
      <c r="AD683" s="496"/>
      <c r="AE683" s="547"/>
      <c r="AF683" s="498" t="s">
        <v>4922</v>
      </c>
      <c r="AG683" s="499">
        <v>0</v>
      </c>
      <c r="AH683" s="499">
        <v>0</v>
      </c>
      <c r="AI683" s="499">
        <f t="shared" si="32"/>
        <v>0</v>
      </c>
      <c r="AJ683" s="324"/>
      <c r="AK683" s="316" t="e">
        <f>VLOOKUP(B683,'[1]BCDG-CG KT'!C$14:BC$962,53,0)</f>
        <v>#N/A</v>
      </c>
      <c r="AL683" s="316"/>
      <c r="AM683" s="315"/>
      <c r="AN683" s="315"/>
      <c r="AO683" s="315"/>
      <c r="AP683" s="315"/>
      <c r="AQ683" s="315"/>
      <c r="AR683" s="315"/>
      <c r="AS683" s="315"/>
      <c r="AT683" s="315"/>
      <c r="AU683" s="315"/>
      <c r="AV683" s="315"/>
      <c r="AW683" s="315"/>
      <c r="AX683" s="315"/>
      <c r="AY683" s="315"/>
      <c r="AZ683" s="315"/>
      <c r="BA683" s="315"/>
      <c r="BB683" s="315"/>
      <c r="BC683" s="315"/>
      <c r="BD683" s="315"/>
    </row>
    <row r="684" spans="1:56" s="638" customFormat="1" ht="252" customHeight="1">
      <c r="A684" s="635">
        <v>677</v>
      </c>
      <c r="B684" s="324" t="s">
        <v>6275</v>
      </c>
      <c r="C684" s="324" t="s">
        <v>5314</v>
      </c>
      <c r="D684" s="499">
        <v>0</v>
      </c>
      <c r="E684" s="324"/>
      <c r="F684" s="324" t="s">
        <v>5315</v>
      </c>
      <c r="G684" s="324"/>
      <c r="H684" s="635" t="s">
        <v>3354</v>
      </c>
      <c r="I684" s="635" t="s">
        <v>2594</v>
      </c>
      <c r="J684" s="635"/>
      <c r="K684" s="635"/>
      <c r="L684" s="499"/>
      <c r="M684" s="499"/>
      <c r="N684" s="499"/>
      <c r="O684" s="499"/>
      <c r="P684" s="499"/>
      <c r="Q684" s="499"/>
      <c r="R684" s="499"/>
      <c r="S684" s="499"/>
      <c r="T684" s="499"/>
      <c r="U684" s="499">
        <f t="shared" ref="U684:U747" si="33">SUM(S684:T684)</f>
        <v>0</v>
      </c>
      <c r="V684" s="495">
        <f t="shared" ref="V684:V747" si="34">SUM(W684:AE684)</f>
        <v>70</v>
      </c>
      <c r="W684" s="496"/>
      <c r="X684" s="496"/>
      <c r="Y684" s="496"/>
      <c r="Z684" s="502">
        <v>70</v>
      </c>
      <c r="AA684" s="496"/>
      <c r="AB684" s="496"/>
      <c r="AC684" s="496"/>
      <c r="AD684" s="496"/>
      <c r="AE684" s="547"/>
      <c r="AF684" s="498" t="s">
        <v>4922</v>
      </c>
      <c r="AG684" s="499">
        <v>0</v>
      </c>
      <c r="AH684" s="499">
        <v>0</v>
      </c>
      <c r="AI684" s="499">
        <f t="shared" ref="AI684:AI747" si="35">+AH684*V684</f>
        <v>0</v>
      </c>
      <c r="AJ684" s="324"/>
      <c r="AK684" s="316" t="e">
        <f>VLOOKUP(B684,'[1]BCDG-CG KT'!C$14:BC$962,53,0)</f>
        <v>#N/A</v>
      </c>
      <c r="AL684" s="316"/>
      <c r="AM684" s="315"/>
      <c r="AN684" s="315"/>
      <c r="AO684" s="315"/>
      <c r="AP684" s="315"/>
      <c r="AQ684" s="315"/>
      <c r="AR684" s="315"/>
      <c r="AS684" s="315"/>
      <c r="AT684" s="315"/>
      <c r="AU684" s="315"/>
      <c r="AV684" s="315"/>
      <c r="AW684" s="315"/>
      <c r="AX684" s="315"/>
      <c r="AY684" s="315"/>
      <c r="AZ684" s="315"/>
      <c r="BA684" s="315"/>
      <c r="BB684" s="315"/>
      <c r="BC684" s="315"/>
      <c r="BD684" s="315"/>
    </row>
    <row r="685" spans="1:56" s="638" customFormat="1" ht="252" customHeight="1">
      <c r="A685" s="635">
        <v>678</v>
      </c>
      <c r="B685" s="324" t="s">
        <v>6276</v>
      </c>
      <c r="C685" s="324" t="s">
        <v>5316</v>
      </c>
      <c r="D685" s="499">
        <v>0</v>
      </c>
      <c r="E685" s="324"/>
      <c r="F685" s="324" t="s">
        <v>5317</v>
      </c>
      <c r="G685" s="324"/>
      <c r="H685" s="635" t="s">
        <v>3354</v>
      </c>
      <c r="I685" s="635" t="s">
        <v>2594</v>
      </c>
      <c r="J685" s="635"/>
      <c r="K685" s="635"/>
      <c r="L685" s="499"/>
      <c r="M685" s="499"/>
      <c r="N685" s="499"/>
      <c r="O685" s="499"/>
      <c r="P685" s="499"/>
      <c r="Q685" s="499"/>
      <c r="R685" s="499"/>
      <c r="S685" s="499"/>
      <c r="T685" s="499"/>
      <c r="U685" s="499">
        <f t="shared" si="33"/>
        <v>0</v>
      </c>
      <c r="V685" s="495">
        <f t="shared" si="34"/>
        <v>10</v>
      </c>
      <c r="W685" s="496"/>
      <c r="X685" s="496"/>
      <c r="Y685" s="496"/>
      <c r="Z685" s="502">
        <v>10</v>
      </c>
      <c r="AA685" s="496"/>
      <c r="AB685" s="496"/>
      <c r="AC685" s="496"/>
      <c r="AD685" s="496"/>
      <c r="AE685" s="547"/>
      <c r="AF685" s="498" t="s">
        <v>4922</v>
      </c>
      <c r="AG685" s="499">
        <v>0</v>
      </c>
      <c r="AH685" s="499">
        <v>0</v>
      </c>
      <c r="AI685" s="499">
        <f t="shared" si="35"/>
        <v>0</v>
      </c>
      <c r="AJ685" s="324"/>
      <c r="AK685" s="316" t="e">
        <f>VLOOKUP(B685,'[1]BCDG-CG KT'!C$14:BC$962,53,0)</f>
        <v>#N/A</v>
      </c>
      <c r="AL685" s="316"/>
      <c r="AM685" s="315"/>
      <c r="AN685" s="315"/>
      <c r="AO685" s="315"/>
      <c r="AP685" s="315"/>
      <c r="AQ685" s="315"/>
      <c r="AR685" s="315"/>
      <c r="AS685" s="315"/>
      <c r="AT685" s="315"/>
      <c r="AU685" s="315"/>
      <c r="AV685" s="315"/>
      <c r="AW685" s="315"/>
      <c r="AX685" s="315"/>
      <c r="AY685" s="315"/>
      <c r="AZ685" s="315"/>
      <c r="BA685" s="315"/>
      <c r="BB685" s="315"/>
      <c r="BC685" s="315"/>
      <c r="BD685" s="315"/>
    </row>
    <row r="686" spans="1:56" s="638" customFormat="1" ht="330.75" customHeight="1">
      <c r="A686" s="635">
        <v>679</v>
      </c>
      <c r="B686" s="324" t="s">
        <v>6277</v>
      </c>
      <c r="C686" s="324" t="s">
        <v>5318</v>
      </c>
      <c r="D686" s="499">
        <v>0</v>
      </c>
      <c r="E686" s="324"/>
      <c r="F686" s="324" t="s">
        <v>5319</v>
      </c>
      <c r="G686" s="324"/>
      <c r="H686" s="635" t="s">
        <v>3354</v>
      </c>
      <c r="I686" s="635" t="s">
        <v>2594</v>
      </c>
      <c r="J686" s="635"/>
      <c r="K686" s="635"/>
      <c r="L686" s="499"/>
      <c r="M686" s="499"/>
      <c r="N686" s="499"/>
      <c r="O686" s="499"/>
      <c r="P686" s="499"/>
      <c r="Q686" s="499"/>
      <c r="R686" s="499"/>
      <c r="S686" s="499"/>
      <c r="T686" s="499"/>
      <c r="U686" s="499">
        <f t="shared" si="33"/>
        <v>0</v>
      </c>
      <c r="V686" s="495">
        <f t="shared" si="34"/>
        <v>15</v>
      </c>
      <c r="W686" s="496"/>
      <c r="X686" s="496"/>
      <c r="Y686" s="496"/>
      <c r="Z686" s="502">
        <v>15</v>
      </c>
      <c r="AA686" s="496"/>
      <c r="AB686" s="496"/>
      <c r="AC686" s="496"/>
      <c r="AD686" s="496"/>
      <c r="AE686" s="547"/>
      <c r="AF686" s="498" t="s">
        <v>4922</v>
      </c>
      <c r="AG686" s="499">
        <v>0</v>
      </c>
      <c r="AH686" s="499">
        <v>0</v>
      </c>
      <c r="AI686" s="499">
        <f t="shared" si="35"/>
        <v>0</v>
      </c>
      <c r="AJ686" s="324"/>
      <c r="AK686" s="316" t="e">
        <f>VLOOKUP(B686,'[1]BCDG-CG KT'!C$14:BC$962,53,0)</f>
        <v>#N/A</v>
      </c>
      <c r="AL686" s="316"/>
      <c r="AM686" s="315"/>
      <c r="AN686" s="315"/>
      <c r="AO686" s="315"/>
      <c r="AP686" s="315"/>
      <c r="AQ686" s="315"/>
      <c r="AR686" s="315"/>
      <c r="AS686" s="315"/>
      <c r="AT686" s="315"/>
      <c r="AU686" s="315"/>
      <c r="AV686" s="315"/>
      <c r="AW686" s="315"/>
      <c r="AX686" s="315"/>
      <c r="AY686" s="315"/>
      <c r="AZ686" s="315"/>
      <c r="BA686" s="315"/>
      <c r="BB686" s="315"/>
      <c r="BC686" s="315"/>
      <c r="BD686" s="315"/>
    </row>
    <row r="687" spans="1:56" s="638" customFormat="1" ht="393.75" customHeight="1">
      <c r="A687" s="635">
        <v>680</v>
      </c>
      <c r="B687" s="324" t="s">
        <v>6278</v>
      </c>
      <c r="C687" s="324" t="s">
        <v>5320</v>
      </c>
      <c r="D687" s="499">
        <v>0</v>
      </c>
      <c r="E687" s="324"/>
      <c r="F687" s="324" t="s">
        <v>5321</v>
      </c>
      <c r="G687" s="324"/>
      <c r="H687" s="635" t="s">
        <v>3354</v>
      </c>
      <c r="I687" s="635" t="s">
        <v>2594</v>
      </c>
      <c r="J687" s="635"/>
      <c r="K687" s="635"/>
      <c r="L687" s="499"/>
      <c r="M687" s="499"/>
      <c r="N687" s="499"/>
      <c r="O687" s="499"/>
      <c r="P687" s="499"/>
      <c r="Q687" s="499"/>
      <c r="R687" s="499"/>
      <c r="S687" s="499"/>
      <c r="T687" s="499"/>
      <c r="U687" s="499">
        <f t="shared" si="33"/>
        <v>0</v>
      </c>
      <c r="V687" s="495">
        <f t="shared" si="34"/>
        <v>50</v>
      </c>
      <c r="W687" s="496"/>
      <c r="X687" s="496"/>
      <c r="Y687" s="496"/>
      <c r="Z687" s="502">
        <v>50</v>
      </c>
      <c r="AA687" s="496"/>
      <c r="AB687" s="496"/>
      <c r="AC687" s="496"/>
      <c r="AD687" s="496"/>
      <c r="AE687" s="547"/>
      <c r="AF687" s="498" t="s">
        <v>4922</v>
      </c>
      <c r="AG687" s="499">
        <v>0</v>
      </c>
      <c r="AH687" s="499">
        <v>0</v>
      </c>
      <c r="AI687" s="499">
        <f t="shared" si="35"/>
        <v>0</v>
      </c>
      <c r="AJ687" s="324"/>
      <c r="AK687" s="316" t="e">
        <f>VLOOKUP(B687,'[1]BCDG-CG KT'!C$14:BC$962,53,0)</f>
        <v>#N/A</v>
      </c>
      <c r="AL687" s="316"/>
      <c r="AM687" s="315"/>
      <c r="AN687" s="315"/>
      <c r="AO687" s="315"/>
      <c r="AP687" s="315"/>
      <c r="AQ687" s="315"/>
      <c r="AR687" s="315"/>
      <c r="AS687" s="315"/>
      <c r="AT687" s="315"/>
      <c r="AU687" s="315"/>
      <c r="AV687" s="315"/>
      <c r="AW687" s="315"/>
      <c r="AX687" s="315"/>
      <c r="AY687" s="315"/>
      <c r="AZ687" s="315"/>
      <c r="BA687" s="315"/>
      <c r="BB687" s="315"/>
      <c r="BC687" s="315"/>
      <c r="BD687" s="315"/>
    </row>
    <row r="688" spans="1:56" s="638" customFormat="1" ht="110.25" customHeight="1">
      <c r="A688" s="635">
        <v>681</v>
      </c>
      <c r="B688" s="324" t="s">
        <v>6279</v>
      </c>
      <c r="C688" s="324" t="s">
        <v>5322</v>
      </c>
      <c r="D688" s="499">
        <v>0</v>
      </c>
      <c r="E688" s="324"/>
      <c r="F688" s="324" t="s">
        <v>5323</v>
      </c>
      <c r="G688" s="324"/>
      <c r="H688" s="635" t="s">
        <v>3354</v>
      </c>
      <c r="I688" s="635" t="s">
        <v>84</v>
      </c>
      <c r="J688" s="635"/>
      <c r="K688" s="635"/>
      <c r="L688" s="499"/>
      <c r="M688" s="499"/>
      <c r="N688" s="499"/>
      <c r="O688" s="499"/>
      <c r="P688" s="499"/>
      <c r="Q688" s="499"/>
      <c r="R688" s="499"/>
      <c r="S688" s="499"/>
      <c r="T688" s="499"/>
      <c r="U688" s="499">
        <f t="shared" si="33"/>
        <v>0</v>
      </c>
      <c r="V688" s="495">
        <f t="shared" si="34"/>
        <v>10</v>
      </c>
      <c r="W688" s="496"/>
      <c r="X688" s="496"/>
      <c r="Y688" s="496"/>
      <c r="Z688" s="502">
        <v>10</v>
      </c>
      <c r="AA688" s="496"/>
      <c r="AB688" s="496"/>
      <c r="AC688" s="496"/>
      <c r="AD688" s="496"/>
      <c r="AE688" s="547"/>
      <c r="AF688" s="498" t="s">
        <v>4922</v>
      </c>
      <c r="AG688" s="499">
        <v>0</v>
      </c>
      <c r="AH688" s="499">
        <v>0</v>
      </c>
      <c r="AI688" s="499">
        <f t="shared" si="35"/>
        <v>0</v>
      </c>
      <c r="AJ688" s="324"/>
      <c r="AK688" s="316" t="e">
        <f>VLOOKUP(B688,'[1]BCDG-CG KT'!C$14:BC$962,53,0)</f>
        <v>#N/A</v>
      </c>
      <c r="AL688" s="316"/>
      <c r="AM688" s="315"/>
      <c r="AN688" s="315"/>
      <c r="AO688" s="315"/>
      <c r="AP688" s="315"/>
      <c r="AQ688" s="315"/>
      <c r="AR688" s="315"/>
      <c r="AS688" s="315"/>
      <c r="AT688" s="315"/>
      <c r="AU688" s="315"/>
      <c r="AV688" s="315"/>
      <c r="AW688" s="315"/>
      <c r="AX688" s="315"/>
      <c r="AY688" s="315"/>
      <c r="AZ688" s="315"/>
      <c r="BA688" s="315"/>
      <c r="BB688" s="315"/>
      <c r="BC688" s="315"/>
      <c r="BD688" s="315"/>
    </row>
    <row r="689" spans="1:56" s="638" customFormat="1" ht="126" customHeight="1">
      <c r="A689" s="635">
        <v>682</v>
      </c>
      <c r="B689" s="324" t="s">
        <v>6286</v>
      </c>
      <c r="C689" s="324" t="s">
        <v>5335</v>
      </c>
      <c r="D689" s="499">
        <v>0</v>
      </c>
      <c r="E689" s="324"/>
      <c r="F689" s="324" t="s">
        <v>5336</v>
      </c>
      <c r="G689" s="324"/>
      <c r="H689" s="635" t="s">
        <v>3354</v>
      </c>
      <c r="I689" s="635" t="s">
        <v>84</v>
      </c>
      <c r="J689" s="635"/>
      <c r="K689" s="635"/>
      <c r="L689" s="499"/>
      <c r="M689" s="499"/>
      <c r="N689" s="499"/>
      <c r="O689" s="499"/>
      <c r="P689" s="499"/>
      <c r="Q689" s="499"/>
      <c r="R689" s="499"/>
      <c r="S689" s="499"/>
      <c r="T689" s="499"/>
      <c r="U689" s="499">
        <f t="shared" si="33"/>
        <v>0</v>
      </c>
      <c r="V689" s="495">
        <f t="shared" si="34"/>
        <v>10</v>
      </c>
      <c r="W689" s="496"/>
      <c r="X689" s="496"/>
      <c r="Y689" s="496"/>
      <c r="Z689" s="502">
        <v>10</v>
      </c>
      <c r="AA689" s="496"/>
      <c r="AB689" s="496"/>
      <c r="AC689" s="496"/>
      <c r="AD689" s="496"/>
      <c r="AE689" s="547"/>
      <c r="AF689" s="498" t="s">
        <v>4922</v>
      </c>
      <c r="AG689" s="499">
        <v>0</v>
      </c>
      <c r="AH689" s="499">
        <v>0</v>
      </c>
      <c r="AI689" s="499">
        <f t="shared" si="35"/>
        <v>0</v>
      </c>
      <c r="AJ689" s="324"/>
      <c r="AK689" s="316" t="e">
        <f>VLOOKUP(B689,'[1]BCDG-CG KT'!C$14:BC$962,53,0)</f>
        <v>#N/A</v>
      </c>
      <c r="AL689" s="316"/>
      <c r="AM689" s="315"/>
      <c r="AN689" s="315"/>
      <c r="AO689" s="315"/>
      <c r="AP689" s="315"/>
      <c r="AQ689" s="315"/>
      <c r="AR689" s="315"/>
      <c r="AS689" s="315"/>
      <c r="AT689" s="315"/>
      <c r="AU689" s="315"/>
      <c r="AV689" s="315"/>
      <c r="AW689" s="315"/>
      <c r="AX689" s="315"/>
      <c r="AY689" s="315"/>
      <c r="AZ689" s="315"/>
      <c r="BA689" s="315"/>
      <c r="BB689" s="315"/>
      <c r="BC689" s="315"/>
      <c r="BD689" s="315"/>
    </row>
    <row r="690" spans="1:56" s="638" customFormat="1" ht="157.5" customHeight="1">
      <c r="A690" s="635">
        <v>683</v>
      </c>
      <c r="B690" s="324" t="s">
        <v>6289</v>
      </c>
      <c r="C690" s="324" t="s">
        <v>5340</v>
      </c>
      <c r="D690" s="499">
        <v>0</v>
      </c>
      <c r="E690" s="324"/>
      <c r="F690" s="324" t="s">
        <v>5341</v>
      </c>
      <c r="G690" s="324"/>
      <c r="H690" s="635" t="s">
        <v>3354</v>
      </c>
      <c r="I690" s="635" t="s">
        <v>84</v>
      </c>
      <c r="J690" s="635"/>
      <c r="K690" s="635"/>
      <c r="L690" s="499"/>
      <c r="M690" s="499"/>
      <c r="N690" s="499"/>
      <c r="O690" s="499"/>
      <c r="P690" s="499"/>
      <c r="Q690" s="499"/>
      <c r="R690" s="499"/>
      <c r="S690" s="499"/>
      <c r="T690" s="499"/>
      <c r="U690" s="499">
        <f t="shared" si="33"/>
        <v>0</v>
      </c>
      <c r="V690" s="495">
        <f t="shared" si="34"/>
        <v>70</v>
      </c>
      <c r="W690" s="496"/>
      <c r="X690" s="496"/>
      <c r="Y690" s="496"/>
      <c r="Z690" s="502">
        <v>70</v>
      </c>
      <c r="AA690" s="496"/>
      <c r="AB690" s="496"/>
      <c r="AC690" s="496"/>
      <c r="AD690" s="496"/>
      <c r="AE690" s="547"/>
      <c r="AF690" s="498" t="s">
        <v>4922</v>
      </c>
      <c r="AG690" s="499">
        <v>0</v>
      </c>
      <c r="AH690" s="499">
        <v>0</v>
      </c>
      <c r="AI690" s="499">
        <f t="shared" si="35"/>
        <v>0</v>
      </c>
      <c r="AJ690" s="324"/>
      <c r="AK690" s="316" t="e">
        <f>VLOOKUP(B690,'[1]BCDG-CG KT'!C$14:BC$962,53,0)</f>
        <v>#N/A</v>
      </c>
      <c r="AL690" s="316"/>
      <c r="AM690" s="315"/>
      <c r="AN690" s="315"/>
      <c r="AO690" s="315"/>
      <c r="AP690" s="315"/>
      <c r="AQ690" s="315"/>
      <c r="AR690" s="315"/>
      <c r="AS690" s="315"/>
      <c r="AT690" s="315"/>
      <c r="AU690" s="315"/>
      <c r="AV690" s="315"/>
      <c r="AW690" s="315"/>
      <c r="AX690" s="315"/>
      <c r="AY690" s="315"/>
      <c r="AZ690" s="315"/>
      <c r="BA690" s="315"/>
      <c r="BB690" s="315"/>
      <c r="BC690" s="315"/>
      <c r="BD690" s="315"/>
    </row>
    <row r="691" spans="1:56" s="638" customFormat="1" ht="157.5" customHeight="1">
      <c r="A691" s="635">
        <v>684</v>
      </c>
      <c r="B691" s="324" t="s">
        <v>6290</v>
      </c>
      <c r="C691" s="324" t="s">
        <v>5342</v>
      </c>
      <c r="D691" s="499">
        <v>0</v>
      </c>
      <c r="E691" s="324"/>
      <c r="F691" s="324" t="s">
        <v>5343</v>
      </c>
      <c r="G691" s="324"/>
      <c r="H691" s="635" t="s">
        <v>3354</v>
      </c>
      <c r="I691" s="635" t="s">
        <v>84</v>
      </c>
      <c r="J691" s="635"/>
      <c r="K691" s="635"/>
      <c r="L691" s="499"/>
      <c r="M691" s="499"/>
      <c r="N691" s="499"/>
      <c r="O691" s="499"/>
      <c r="P691" s="499"/>
      <c r="Q691" s="499"/>
      <c r="R691" s="499"/>
      <c r="S691" s="499"/>
      <c r="T691" s="499"/>
      <c r="U691" s="499">
        <f t="shared" si="33"/>
        <v>0</v>
      </c>
      <c r="V691" s="495">
        <f t="shared" si="34"/>
        <v>10</v>
      </c>
      <c r="W691" s="496"/>
      <c r="X691" s="496"/>
      <c r="Y691" s="496"/>
      <c r="Z691" s="502">
        <v>10</v>
      </c>
      <c r="AA691" s="496"/>
      <c r="AB691" s="496"/>
      <c r="AC691" s="496"/>
      <c r="AD691" s="496"/>
      <c r="AE691" s="547"/>
      <c r="AF691" s="498" t="s">
        <v>4922</v>
      </c>
      <c r="AG691" s="499">
        <v>0</v>
      </c>
      <c r="AH691" s="499">
        <v>0</v>
      </c>
      <c r="AI691" s="499">
        <f t="shared" si="35"/>
        <v>0</v>
      </c>
      <c r="AJ691" s="324"/>
      <c r="AK691" s="316" t="e">
        <f>VLOOKUP(B691,'[1]BCDG-CG KT'!C$14:BC$962,53,0)</f>
        <v>#N/A</v>
      </c>
      <c r="AL691" s="316"/>
      <c r="AM691" s="315"/>
      <c r="AN691" s="315"/>
      <c r="AO691" s="315"/>
      <c r="AP691" s="315"/>
      <c r="AQ691" s="315"/>
      <c r="AR691" s="315"/>
      <c r="AS691" s="315"/>
      <c r="AT691" s="315"/>
      <c r="AU691" s="315"/>
      <c r="AV691" s="315"/>
      <c r="AW691" s="315"/>
      <c r="AX691" s="315"/>
      <c r="AY691" s="315"/>
      <c r="AZ691" s="315"/>
      <c r="BA691" s="315"/>
      <c r="BB691" s="315"/>
      <c r="BC691" s="315"/>
      <c r="BD691" s="315"/>
    </row>
    <row r="692" spans="1:56" s="638" customFormat="1" ht="157.5" customHeight="1">
      <c r="A692" s="635">
        <v>685</v>
      </c>
      <c r="B692" s="324" t="s">
        <v>6291</v>
      </c>
      <c r="C692" s="324" t="s">
        <v>5344</v>
      </c>
      <c r="D692" s="499">
        <v>0</v>
      </c>
      <c r="E692" s="324"/>
      <c r="F692" s="324" t="s">
        <v>5345</v>
      </c>
      <c r="G692" s="324"/>
      <c r="H692" s="635" t="s">
        <v>3354</v>
      </c>
      <c r="I692" s="635" t="s">
        <v>84</v>
      </c>
      <c r="J692" s="635"/>
      <c r="K692" s="635"/>
      <c r="L692" s="499"/>
      <c r="M692" s="499"/>
      <c r="N692" s="499"/>
      <c r="O692" s="499"/>
      <c r="P692" s="499"/>
      <c r="Q692" s="499"/>
      <c r="R692" s="499"/>
      <c r="S692" s="499"/>
      <c r="T692" s="499"/>
      <c r="U692" s="499">
        <f t="shared" si="33"/>
        <v>0</v>
      </c>
      <c r="V692" s="495">
        <f t="shared" si="34"/>
        <v>10</v>
      </c>
      <c r="W692" s="496"/>
      <c r="X692" s="496"/>
      <c r="Y692" s="496"/>
      <c r="Z692" s="502">
        <v>10</v>
      </c>
      <c r="AA692" s="496"/>
      <c r="AB692" s="496"/>
      <c r="AC692" s="496"/>
      <c r="AD692" s="496"/>
      <c r="AE692" s="547"/>
      <c r="AF692" s="498" t="s">
        <v>4922</v>
      </c>
      <c r="AG692" s="499">
        <v>0</v>
      </c>
      <c r="AH692" s="499">
        <v>0</v>
      </c>
      <c r="AI692" s="499">
        <f t="shared" si="35"/>
        <v>0</v>
      </c>
      <c r="AJ692" s="324"/>
      <c r="AK692" s="316" t="e">
        <f>VLOOKUP(B692,'[1]BCDG-CG KT'!C$14:BC$962,53,0)</f>
        <v>#N/A</v>
      </c>
      <c r="AL692" s="316"/>
      <c r="AM692" s="315"/>
      <c r="AN692" s="315"/>
      <c r="AO692" s="315"/>
      <c r="AP692" s="315"/>
      <c r="AQ692" s="315"/>
      <c r="AR692" s="315"/>
      <c r="AS692" s="315"/>
      <c r="AT692" s="315"/>
      <c r="AU692" s="315"/>
      <c r="AV692" s="315"/>
      <c r="AW692" s="315"/>
      <c r="AX692" s="315"/>
      <c r="AY692" s="315"/>
      <c r="AZ692" s="315"/>
      <c r="BA692" s="315"/>
      <c r="BB692" s="315"/>
      <c r="BC692" s="315"/>
      <c r="BD692" s="315"/>
    </row>
    <row r="693" spans="1:56" s="638" customFormat="1" ht="157.5" customHeight="1">
      <c r="A693" s="635">
        <v>686</v>
      </c>
      <c r="B693" s="324" t="s">
        <v>6293</v>
      </c>
      <c r="C693" s="324" t="s">
        <v>5348</v>
      </c>
      <c r="D693" s="499">
        <v>0</v>
      </c>
      <c r="E693" s="324"/>
      <c r="F693" s="324" t="s">
        <v>5349</v>
      </c>
      <c r="G693" s="324"/>
      <c r="H693" s="635" t="s">
        <v>3354</v>
      </c>
      <c r="I693" s="635" t="s">
        <v>84</v>
      </c>
      <c r="J693" s="635"/>
      <c r="K693" s="635"/>
      <c r="L693" s="499"/>
      <c r="M693" s="499"/>
      <c r="N693" s="499"/>
      <c r="O693" s="499"/>
      <c r="P693" s="499"/>
      <c r="Q693" s="499"/>
      <c r="R693" s="499"/>
      <c r="S693" s="499"/>
      <c r="T693" s="499"/>
      <c r="U693" s="499">
        <f t="shared" si="33"/>
        <v>0</v>
      </c>
      <c r="V693" s="495">
        <f t="shared" si="34"/>
        <v>10</v>
      </c>
      <c r="W693" s="496"/>
      <c r="X693" s="496"/>
      <c r="Y693" s="496"/>
      <c r="Z693" s="502">
        <v>10</v>
      </c>
      <c r="AA693" s="496"/>
      <c r="AB693" s="496"/>
      <c r="AC693" s="496"/>
      <c r="AD693" s="496"/>
      <c r="AE693" s="547"/>
      <c r="AF693" s="498" t="s">
        <v>4922</v>
      </c>
      <c r="AG693" s="499">
        <v>0</v>
      </c>
      <c r="AH693" s="499">
        <v>0</v>
      </c>
      <c r="AI693" s="499">
        <f t="shared" si="35"/>
        <v>0</v>
      </c>
      <c r="AJ693" s="324"/>
      <c r="AK693" s="316" t="e">
        <f>VLOOKUP(B693,'[1]BCDG-CG KT'!C$14:BC$962,53,0)</f>
        <v>#N/A</v>
      </c>
      <c r="AL693" s="316"/>
      <c r="AM693" s="315"/>
      <c r="AN693" s="315"/>
      <c r="AO693" s="315"/>
      <c r="AP693" s="315"/>
      <c r="AQ693" s="315"/>
      <c r="AR693" s="315"/>
      <c r="AS693" s="315"/>
      <c r="AT693" s="315"/>
      <c r="AU693" s="315"/>
      <c r="AV693" s="315"/>
      <c r="AW693" s="315"/>
      <c r="AX693" s="315"/>
      <c r="AY693" s="315"/>
      <c r="AZ693" s="315"/>
      <c r="BA693" s="315"/>
      <c r="BB693" s="315"/>
      <c r="BC693" s="315"/>
      <c r="BD693" s="315"/>
    </row>
    <row r="694" spans="1:56" s="638" customFormat="1" ht="173.25" customHeight="1">
      <c r="A694" s="635">
        <v>687</v>
      </c>
      <c r="B694" s="324" t="s">
        <v>6294</v>
      </c>
      <c r="C694" s="324" t="s">
        <v>5350</v>
      </c>
      <c r="D694" s="499">
        <v>0</v>
      </c>
      <c r="E694" s="324"/>
      <c r="F694" s="324" t="s">
        <v>5351</v>
      </c>
      <c r="G694" s="324"/>
      <c r="H694" s="635" t="s">
        <v>3354</v>
      </c>
      <c r="I694" s="635" t="s">
        <v>84</v>
      </c>
      <c r="J694" s="635"/>
      <c r="K694" s="635"/>
      <c r="L694" s="499"/>
      <c r="M694" s="499"/>
      <c r="N694" s="499"/>
      <c r="O694" s="499"/>
      <c r="P694" s="499"/>
      <c r="Q694" s="499"/>
      <c r="R694" s="499"/>
      <c r="S694" s="499"/>
      <c r="T694" s="499"/>
      <c r="U694" s="499">
        <f t="shared" si="33"/>
        <v>0</v>
      </c>
      <c r="V694" s="495">
        <f t="shared" si="34"/>
        <v>40</v>
      </c>
      <c r="W694" s="496"/>
      <c r="X694" s="496"/>
      <c r="Y694" s="496"/>
      <c r="Z694" s="502">
        <v>40</v>
      </c>
      <c r="AA694" s="496"/>
      <c r="AB694" s="496"/>
      <c r="AC694" s="496"/>
      <c r="AD694" s="496"/>
      <c r="AE694" s="547"/>
      <c r="AF694" s="498" t="s">
        <v>4922</v>
      </c>
      <c r="AG694" s="499">
        <v>0</v>
      </c>
      <c r="AH694" s="499">
        <v>0</v>
      </c>
      <c r="AI694" s="499">
        <f t="shared" si="35"/>
        <v>0</v>
      </c>
      <c r="AJ694" s="324"/>
      <c r="AK694" s="316" t="e">
        <f>VLOOKUP(B694,'[1]BCDG-CG KT'!C$14:BC$962,53,0)</f>
        <v>#N/A</v>
      </c>
      <c r="AL694" s="316"/>
      <c r="AM694" s="315"/>
      <c r="AN694" s="315"/>
      <c r="AO694" s="315"/>
      <c r="AP694" s="315"/>
      <c r="AQ694" s="315"/>
      <c r="AR694" s="315"/>
      <c r="AS694" s="315"/>
      <c r="AT694" s="315"/>
      <c r="AU694" s="315"/>
      <c r="AV694" s="315"/>
      <c r="AW694" s="315"/>
      <c r="AX694" s="315"/>
      <c r="AY694" s="315"/>
      <c r="AZ694" s="315"/>
      <c r="BA694" s="315"/>
      <c r="BB694" s="315"/>
      <c r="BC694" s="315"/>
      <c r="BD694" s="315"/>
    </row>
    <row r="695" spans="1:56" s="638" customFormat="1" ht="126" customHeight="1">
      <c r="A695" s="635">
        <v>688</v>
      </c>
      <c r="B695" s="324" t="s">
        <v>6297</v>
      </c>
      <c r="C695" s="324" t="s">
        <v>5355</v>
      </c>
      <c r="D695" s="499">
        <v>0</v>
      </c>
      <c r="E695" s="324"/>
      <c r="F695" s="324" t="s">
        <v>5356</v>
      </c>
      <c r="G695" s="324"/>
      <c r="H695" s="635" t="s">
        <v>3354</v>
      </c>
      <c r="I695" s="635" t="s">
        <v>84</v>
      </c>
      <c r="J695" s="635"/>
      <c r="K695" s="635"/>
      <c r="L695" s="499"/>
      <c r="M695" s="499"/>
      <c r="N695" s="499"/>
      <c r="O695" s="499"/>
      <c r="P695" s="499"/>
      <c r="Q695" s="499"/>
      <c r="R695" s="499"/>
      <c r="S695" s="499"/>
      <c r="T695" s="499"/>
      <c r="U695" s="499">
        <f t="shared" si="33"/>
        <v>0</v>
      </c>
      <c r="V695" s="495">
        <f t="shared" si="34"/>
        <v>10</v>
      </c>
      <c r="W695" s="496"/>
      <c r="X695" s="496"/>
      <c r="Y695" s="496"/>
      <c r="Z695" s="502">
        <v>10</v>
      </c>
      <c r="AA695" s="496"/>
      <c r="AB695" s="496"/>
      <c r="AC695" s="496"/>
      <c r="AD695" s="496"/>
      <c r="AE695" s="547"/>
      <c r="AF695" s="498" t="s">
        <v>4922</v>
      </c>
      <c r="AG695" s="499">
        <v>0</v>
      </c>
      <c r="AH695" s="499">
        <v>0</v>
      </c>
      <c r="AI695" s="499">
        <f t="shared" si="35"/>
        <v>0</v>
      </c>
      <c r="AJ695" s="324"/>
      <c r="AK695" s="316" t="e">
        <f>VLOOKUP(B695,'[1]BCDG-CG KT'!C$14:BC$962,53,0)</f>
        <v>#N/A</v>
      </c>
      <c r="AL695" s="316"/>
      <c r="AM695" s="315"/>
      <c r="AN695" s="315"/>
      <c r="AO695" s="315"/>
      <c r="AP695" s="315"/>
      <c r="AQ695" s="315"/>
      <c r="AR695" s="315"/>
      <c r="AS695" s="315"/>
      <c r="AT695" s="315"/>
      <c r="AU695" s="315"/>
      <c r="AV695" s="315"/>
      <c r="AW695" s="315"/>
      <c r="AX695" s="315"/>
      <c r="AY695" s="315"/>
      <c r="AZ695" s="315"/>
      <c r="BA695" s="315"/>
      <c r="BB695" s="315"/>
      <c r="BC695" s="315"/>
      <c r="BD695" s="315"/>
    </row>
    <row r="696" spans="1:56" s="638" customFormat="1" ht="157.5" customHeight="1">
      <c r="A696" s="635">
        <v>689</v>
      </c>
      <c r="B696" s="324" t="s">
        <v>6299</v>
      </c>
      <c r="C696" s="324" t="s">
        <v>5359</v>
      </c>
      <c r="D696" s="499">
        <v>0</v>
      </c>
      <c r="E696" s="324"/>
      <c r="F696" s="324" t="s">
        <v>5360</v>
      </c>
      <c r="G696" s="324"/>
      <c r="H696" s="635" t="s">
        <v>3354</v>
      </c>
      <c r="I696" s="635" t="s">
        <v>84</v>
      </c>
      <c r="J696" s="635"/>
      <c r="K696" s="635"/>
      <c r="L696" s="499"/>
      <c r="M696" s="499"/>
      <c r="N696" s="499"/>
      <c r="O696" s="499"/>
      <c r="P696" s="499"/>
      <c r="Q696" s="499"/>
      <c r="R696" s="499"/>
      <c r="S696" s="499"/>
      <c r="T696" s="499"/>
      <c r="U696" s="499">
        <f t="shared" si="33"/>
        <v>0</v>
      </c>
      <c r="V696" s="495">
        <f t="shared" si="34"/>
        <v>20</v>
      </c>
      <c r="W696" s="496"/>
      <c r="X696" s="496"/>
      <c r="Y696" s="496"/>
      <c r="Z696" s="502">
        <v>20</v>
      </c>
      <c r="AA696" s="496"/>
      <c r="AB696" s="496"/>
      <c r="AC696" s="496"/>
      <c r="AD696" s="496"/>
      <c r="AE696" s="547"/>
      <c r="AF696" s="498" t="s">
        <v>4922</v>
      </c>
      <c r="AG696" s="499">
        <v>0</v>
      </c>
      <c r="AH696" s="499">
        <v>0</v>
      </c>
      <c r="AI696" s="499">
        <f t="shared" si="35"/>
        <v>0</v>
      </c>
      <c r="AJ696" s="324"/>
      <c r="AK696" s="316" t="e">
        <f>VLOOKUP(B696,'[1]BCDG-CG KT'!C$14:BC$962,53,0)</f>
        <v>#N/A</v>
      </c>
      <c r="AL696" s="316"/>
      <c r="AM696" s="315"/>
      <c r="AN696" s="315"/>
      <c r="AO696" s="315"/>
      <c r="AP696" s="315"/>
      <c r="AQ696" s="315"/>
      <c r="AR696" s="315"/>
      <c r="AS696" s="315"/>
      <c r="AT696" s="315"/>
      <c r="AU696" s="315"/>
      <c r="AV696" s="315"/>
      <c r="AW696" s="315"/>
      <c r="AX696" s="315"/>
      <c r="AY696" s="315"/>
      <c r="AZ696" s="315"/>
      <c r="BA696" s="315"/>
      <c r="BB696" s="315"/>
      <c r="BC696" s="315"/>
      <c r="BD696" s="315"/>
    </row>
    <row r="697" spans="1:56" s="638" customFormat="1" ht="141.75" customHeight="1">
      <c r="A697" s="635">
        <v>690</v>
      </c>
      <c r="B697" s="324" t="s">
        <v>6300</v>
      </c>
      <c r="C697" s="324" t="s">
        <v>5361</v>
      </c>
      <c r="D697" s="499">
        <v>0</v>
      </c>
      <c r="E697" s="324"/>
      <c r="F697" s="324" t="s">
        <v>5362</v>
      </c>
      <c r="G697" s="324"/>
      <c r="H697" s="635" t="s">
        <v>3354</v>
      </c>
      <c r="I697" s="635" t="s">
        <v>84</v>
      </c>
      <c r="J697" s="635"/>
      <c r="K697" s="635"/>
      <c r="L697" s="499"/>
      <c r="M697" s="499"/>
      <c r="N697" s="499"/>
      <c r="O697" s="499"/>
      <c r="P697" s="499"/>
      <c r="Q697" s="499"/>
      <c r="R697" s="499"/>
      <c r="S697" s="499"/>
      <c r="T697" s="499"/>
      <c r="U697" s="499">
        <f t="shared" si="33"/>
        <v>0</v>
      </c>
      <c r="V697" s="495">
        <f t="shared" si="34"/>
        <v>70</v>
      </c>
      <c r="W697" s="496"/>
      <c r="X697" s="496"/>
      <c r="Y697" s="496"/>
      <c r="Z697" s="502">
        <v>70</v>
      </c>
      <c r="AA697" s="496"/>
      <c r="AB697" s="496"/>
      <c r="AC697" s="496"/>
      <c r="AD697" s="496"/>
      <c r="AE697" s="547"/>
      <c r="AF697" s="498" t="s">
        <v>4922</v>
      </c>
      <c r="AG697" s="499">
        <v>0</v>
      </c>
      <c r="AH697" s="499">
        <v>0</v>
      </c>
      <c r="AI697" s="499">
        <f t="shared" si="35"/>
        <v>0</v>
      </c>
      <c r="AJ697" s="324"/>
      <c r="AK697" s="316" t="e">
        <f>VLOOKUP(B697,'[1]BCDG-CG KT'!C$14:BC$962,53,0)</f>
        <v>#N/A</v>
      </c>
      <c r="AL697" s="316"/>
      <c r="AM697" s="315"/>
      <c r="AN697" s="315"/>
      <c r="AO697" s="315"/>
      <c r="AP697" s="315"/>
      <c r="AQ697" s="315"/>
      <c r="AR697" s="315"/>
      <c r="AS697" s="315"/>
      <c r="AT697" s="315"/>
      <c r="AU697" s="315"/>
      <c r="AV697" s="315"/>
      <c r="AW697" s="315"/>
      <c r="AX697" s="315"/>
      <c r="AY697" s="315"/>
      <c r="AZ697" s="315"/>
      <c r="BA697" s="315"/>
      <c r="BB697" s="315"/>
      <c r="BC697" s="315"/>
      <c r="BD697" s="315"/>
    </row>
    <row r="698" spans="1:56" s="638" customFormat="1" ht="173.25" customHeight="1">
      <c r="A698" s="635">
        <v>691</v>
      </c>
      <c r="B698" s="324" t="s">
        <v>6301</v>
      </c>
      <c r="C698" s="324" t="s">
        <v>5363</v>
      </c>
      <c r="D698" s="499">
        <v>0</v>
      </c>
      <c r="E698" s="324"/>
      <c r="F698" s="324" t="s">
        <v>5364</v>
      </c>
      <c r="G698" s="324"/>
      <c r="H698" s="635" t="s">
        <v>3354</v>
      </c>
      <c r="I698" s="635" t="s">
        <v>84</v>
      </c>
      <c r="J698" s="635"/>
      <c r="K698" s="635"/>
      <c r="L698" s="499"/>
      <c r="M698" s="499"/>
      <c r="N698" s="499"/>
      <c r="O698" s="499"/>
      <c r="P698" s="499"/>
      <c r="Q698" s="499"/>
      <c r="R698" s="499"/>
      <c r="S698" s="499"/>
      <c r="T698" s="499"/>
      <c r="U698" s="499">
        <f t="shared" si="33"/>
        <v>0</v>
      </c>
      <c r="V698" s="495">
        <f t="shared" si="34"/>
        <v>50</v>
      </c>
      <c r="W698" s="496"/>
      <c r="X698" s="496"/>
      <c r="Y698" s="496"/>
      <c r="Z698" s="502">
        <v>50</v>
      </c>
      <c r="AA698" s="496"/>
      <c r="AB698" s="496"/>
      <c r="AC698" s="496"/>
      <c r="AD698" s="496"/>
      <c r="AE698" s="547"/>
      <c r="AF698" s="498" t="s">
        <v>4922</v>
      </c>
      <c r="AG698" s="499">
        <v>0</v>
      </c>
      <c r="AH698" s="499">
        <v>0</v>
      </c>
      <c r="AI698" s="499">
        <f t="shared" si="35"/>
        <v>0</v>
      </c>
      <c r="AJ698" s="324"/>
      <c r="AK698" s="316" t="e">
        <f>VLOOKUP(B698,'[1]BCDG-CG KT'!C$14:BC$962,53,0)</f>
        <v>#N/A</v>
      </c>
      <c r="AL698" s="316"/>
      <c r="AM698" s="315"/>
      <c r="AN698" s="315"/>
      <c r="AO698" s="315"/>
      <c r="AP698" s="315"/>
      <c r="AQ698" s="315"/>
      <c r="AR698" s="315"/>
      <c r="AS698" s="315"/>
      <c r="AT698" s="315"/>
      <c r="AU698" s="315"/>
      <c r="AV698" s="315"/>
      <c r="AW698" s="315"/>
      <c r="AX698" s="315"/>
      <c r="AY698" s="315"/>
      <c r="AZ698" s="315"/>
      <c r="BA698" s="315"/>
      <c r="BB698" s="315"/>
      <c r="BC698" s="315"/>
      <c r="BD698" s="315"/>
    </row>
    <row r="699" spans="1:56" s="638" customFormat="1" ht="126" customHeight="1">
      <c r="A699" s="635">
        <v>692</v>
      </c>
      <c r="B699" s="324" t="s">
        <v>6302</v>
      </c>
      <c r="C699" s="324" t="s">
        <v>4765</v>
      </c>
      <c r="D699" s="499">
        <v>0</v>
      </c>
      <c r="E699" s="324"/>
      <c r="F699" s="324" t="s">
        <v>5365</v>
      </c>
      <c r="G699" s="324"/>
      <c r="H699" s="635" t="s">
        <v>3354</v>
      </c>
      <c r="I699" s="635" t="s">
        <v>84</v>
      </c>
      <c r="J699" s="635"/>
      <c r="K699" s="635"/>
      <c r="L699" s="499"/>
      <c r="M699" s="499"/>
      <c r="N699" s="499"/>
      <c r="O699" s="499"/>
      <c r="P699" s="499"/>
      <c r="Q699" s="499"/>
      <c r="R699" s="499"/>
      <c r="S699" s="499"/>
      <c r="T699" s="499"/>
      <c r="U699" s="499">
        <f t="shared" si="33"/>
        <v>0</v>
      </c>
      <c r="V699" s="495">
        <f t="shared" si="34"/>
        <v>70</v>
      </c>
      <c r="W699" s="496"/>
      <c r="X699" s="496"/>
      <c r="Y699" s="496"/>
      <c r="Z699" s="502">
        <v>70</v>
      </c>
      <c r="AA699" s="496"/>
      <c r="AB699" s="496"/>
      <c r="AC699" s="496"/>
      <c r="AD699" s="496"/>
      <c r="AE699" s="547"/>
      <c r="AF699" s="498" t="s">
        <v>4922</v>
      </c>
      <c r="AG699" s="499">
        <v>0</v>
      </c>
      <c r="AH699" s="499">
        <v>0</v>
      </c>
      <c r="AI699" s="499">
        <f t="shared" si="35"/>
        <v>0</v>
      </c>
      <c r="AJ699" s="324"/>
      <c r="AK699" s="316" t="e">
        <f>VLOOKUP(B699,'[1]BCDG-CG KT'!C$14:BC$962,53,0)</f>
        <v>#N/A</v>
      </c>
      <c r="AL699" s="316"/>
      <c r="AM699" s="315"/>
      <c r="AN699" s="315"/>
      <c r="AO699" s="315"/>
      <c r="AP699" s="315"/>
      <c r="AQ699" s="315"/>
      <c r="AR699" s="315"/>
      <c r="AS699" s="315"/>
      <c r="AT699" s="315"/>
      <c r="AU699" s="315"/>
      <c r="AV699" s="315"/>
      <c r="AW699" s="315"/>
      <c r="AX699" s="315"/>
      <c r="AY699" s="315"/>
      <c r="AZ699" s="315"/>
      <c r="BA699" s="315"/>
      <c r="BB699" s="315"/>
      <c r="BC699" s="315"/>
      <c r="BD699" s="315"/>
    </row>
    <row r="700" spans="1:56" s="638" customFormat="1" ht="126" customHeight="1">
      <c r="A700" s="635">
        <v>693</v>
      </c>
      <c r="B700" s="324" t="s">
        <v>6306</v>
      </c>
      <c r="C700" s="324" t="s">
        <v>5370</v>
      </c>
      <c r="D700" s="499">
        <v>0</v>
      </c>
      <c r="E700" s="324"/>
      <c r="F700" s="324" t="s">
        <v>5371</v>
      </c>
      <c r="G700" s="324"/>
      <c r="H700" s="635" t="s">
        <v>3354</v>
      </c>
      <c r="I700" s="635" t="s">
        <v>84</v>
      </c>
      <c r="J700" s="635"/>
      <c r="K700" s="635"/>
      <c r="L700" s="499"/>
      <c r="M700" s="499"/>
      <c r="N700" s="499"/>
      <c r="O700" s="499"/>
      <c r="P700" s="499"/>
      <c r="Q700" s="499"/>
      <c r="R700" s="499"/>
      <c r="S700" s="499"/>
      <c r="T700" s="499"/>
      <c r="U700" s="499">
        <f t="shared" si="33"/>
        <v>0</v>
      </c>
      <c r="V700" s="495">
        <f t="shared" si="34"/>
        <v>40</v>
      </c>
      <c r="W700" s="496"/>
      <c r="X700" s="496"/>
      <c r="Y700" s="496"/>
      <c r="Z700" s="502">
        <v>40</v>
      </c>
      <c r="AA700" s="496"/>
      <c r="AB700" s="496"/>
      <c r="AC700" s="496"/>
      <c r="AD700" s="496"/>
      <c r="AE700" s="547"/>
      <c r="AF700" s="498" t="s">
        <v>4922</v>
      </c>
      <c r="AG700" s="499">
        <v>0</v>
      </c>
      <c r="AH700" s="499">
        <v>0</v>
      </c>
      <c r="AI700" s="499">
        <f t="shared" si="35"/>
        <v>0</v>
      </c>
      <c r="AJ700" s="324"/>
      <c r="AK700" s="316" t="e">
        <f>VLOOKUP(B700,'[1]BCDG-CG KT'!C$14:BC$962,53,0)</f>
        <v>#N/A</v>
      </c>
      <c r="AL700" s="316"/>
      <c r="AM700" s="315"/>
      <c r="AN700" s="315"/>
      <c r="AO700" s="315"/>
      <c r="AP700" s="315"/>
      <c r="AQ700" s="315"/>
      <c r="AR700" s="315"/>
      <c r="AS700" s="315"/>
      <c r="AT700" s="315"/>
      <c r="AU700" s="315"/>
      <c r="AV700" s="315"/>
      <c r="AW700" s="315"/>
      <c r="AX700" s="315"/>
      <c r="AY700" s="315"/>
      <c r="AZ700" s="315"/>
      <c r="BA700" s="315"/>
      <c r="BB700" s="315"/>
      <c r="BC700" s="315"/>
      <c r="BD700" s="315"/>
    </row>
    <row r="701" spans="1:56" s="638" customFormat="1" ht="126" customHeight="1">
      <c r="A701" s="635">
        <v>694</v>
      </c>
      <c r="B701" s="324" t="s">
        <v>6307</v>
      </c>
      <c r="C701" s="324" t="s">
        <v>5372</v>
      </c>
      <c r="D701" s="499">
        <v>0</v>
      </c>
      <c r="E701" s="324"/>
      <c r="F701" s="324" t="s">
        <v>5373</v>
      </c>
      <c r="G701" s="324"/>
      <c r="H701" s="635" t="s">
        <v>3354</v>
      </c>
      <c r="I701" s="635" t="s">
        <v>84</v>
      </c>
      <c r="J701" s="635"/>
      <c r="K701" s="635"/>
      <c r="L701" s="499"/>
      <c r="M701" s="499"/>
      <c r="N701" s="499"/>
      <c r="O701" s="499"/>
      <c r="P701" s="499"/>
      <c r="Q701" s="499"/>
      <c r="R701" s="499"/>
      <c r="S701" s="499"/>
      <c r="T701" s="499"/>
      <c r="U701" s="499">
        <f t="shared" si="33"/>
        <v>0</v>
      </c>
      <c r="V701" s="495">
        <f t="shared" si="34"/>
        <v>10</v>
      </c>
      <c r="W701" s="496"/>
      <c r="X701" s="496"/>
      <c r="Y701" s="496"/>
      <c r="Z701" s="502">
        <v>10</v>
      </c>
      <c r="AA701" s="496"/>
      <c r="AB701" s="496"/>
      <c r="AC701" s="496"/>
      <c r="AD701" s="496"/>
      <c r="AE701" s="547"/>
      <c r="AF701" s="498" t="s">
        <v>4922</v>
      </c>
      <c r="AG701" s="499">
        <v>0</v>
      </c>
      <c r="AH701" s="499">
        <v>0</v>
      </c>
      <c r="AI701" s="499">
        <f t="shared" si="35"/>
        <v>0</v>
      </c>
      <c r="AJ701" s="324"/>
      <c r="AK701" s="316" t="e">
        <f>VLOOKUP(B701,'[1]BCDG-CG KT'!C$14:BC$962,53,0)</f>
        <v>#N/A</v>
      </c>
      <c r="AL701" s="316"/>
      <c r="AM701" s="315"/>
      <c r="AN701" s="315"/>
      <c r="AO701" s="315"/>
      <c r="AP701" s="315"/>
      <c r="AQ701" s="315"/>
      <c r="AR701" s="315"/>
      <c r="AS701" s="315"/>
      <c r="AT701" s="315"/>
      <c r="AU701" s="315"/>
      <c r="AV701" s="315"/>
      <c r="AW701" s="315"/>
      <c r="AX701" s="315"/>
      <c r="AY701" s="315"/>
      <c r="AZ701" s="315"/>
      <c r="BA701" s="315"/>
      <c r="BB701" s="315"/>
      <c r="BC701" s="315"/>
      <c r="BD701" s="315"/>
    </row>
    <row r="702" spans="1:56" s="638" customFormat="1" ht="31.5" customHeight="1">
      <c r="A702" s="635">
        <v>695</v>
      </c>
      <c r="B702" s="324" t="s">
        <v>6312</v>
      </c>
      <c r="C702" s="324" t="s">
        <v>4230</v>
      </c>
      <c r="D702" s="499">
        <v>0</v>
      </c>
      <c r="E702" s="324"/>
      <c r="F702" s="324" t="s">
        <v>5379</v>
      </c>
      <c r="G702" s="324"/>
      <c r="H702" s="635" t="s">
        <v>3354</v>
      </c>
      <c r="I702" s="635" t="s">
        <v>84</v>
      </c>
      <c r="J702" s="635"/>
      <c r="K702" s="635"/>
      <c r="L702" s="499"/>
      <c r="M702" s="499"/>
      <c r="N702" s="499"/>
      <c r="O702" s="499"/>
      <c r="P702" s="499"/>
      <c r="Q702" s="499"/>
      <c r="R702" s="499"/>
      <c r="S702" s="499"/>
      <c r="T702" s="499"/>
      <c r="U702" s="499">
        <f t="shared" si="33"/>
        <v>0</v>
      </c>
      <c r="V702" s="495">
        <f t="shared" si="34"/>
        <v>50</v>
      </c>
      <c r="W702" s="496"/>
      <c r="X702" s="496"/>
      <c r="Y702" s="496"/>
      <c r="Z702" s="502">
        <v>50</v>
      </c>
      <c r="AA702" s="496"/>
      <c r="AB702" s="496"/>
      <c r="AC702" s="496"/>
      <c r="AD702" s="496"/>
      <c r="AE702" s="547"/>
      <c r="AF702" s="498" t="s">
        <v>4922</v>
      </c>
      <c r="AG702" s="499">
        <v>0</v>
      </c>
      <c r="AH702" s="499">
        <v>0</v>
      </c>
      <c r="AI702" s="499">
        <f t="shared" si="35"/>
        <v>0</v>
      </c>
      <c r="AJ702" s="324"/>
      <c r="AK702" s="316" t="e">
        <f>VLOOKUP(B702,'[1]BCDG-CG KT'!C$14:BC$962,53,0)</f>
        <v>#N/A</v>
      </c>
      <c r="AL702" s="316"/>
      <c r="AM702" s="315"/>
      <c r="AN702" s="315"/>
      <c r="AO702" s="315"/>
      <c r="AP702" s="315"/>
      <c r="AQ702" s="315"/>
      <c r="AR702" s="315"/>
      <c r="AS702" s="315"/>
      <c r="AT702" s="315"/>
      <c r="AU702" s="315"/>
      <c r="AV702" s="315"/>
      <c r="AW702" s="315"/>
      <c r="AX702" s="315"/>
      <c r="AY702" s="315"/>
      <c r="AZ702" s="315"/>
      <c r="BA702" s="315"/>
      <c r="BB702" s="315"/>
      <c r="BC702" s="315"/>
      <c r="BD702" s="315"/>
    </row>
    <row r="703" spans="1:56" s="638" customFormat="1" ht="204.75" customHeight="1">
      <c r="A703" s="635">
        <v>696</v>
      </c>
      <c r="B703" s="324" t="s">
        <v>6314</v>
      </c>
      <c r="C703" s="324" t="s">
        <v>5381</v>
      </c>
      <c r="D703" s="499">
        <v>0</v>
      </c>
      <c r="E703" s="324"/>
      <c r="F703" s="324" t="s">
        <v>5382</v>
      </c>
      <c r="G703" s="324"/>
      <c r="H703" s="635" t="s">
        <v>3354</v>
      </c>
      <c r="I703" s="635" t="s">
        <v>2594</v>
      </c>
      <c r="J703" s="635"/>
      <c r="K703" s="635"/>
      <c r="L703" s="499"/>
      <c r="M703" s="499"/>
      <c r="N703" s="499"/>
      <c r="O703" s="499"/>
      <c r="P703" s="499"/>
      <c r="Q703" s="499"/>
      <c r="R703" s="499"/>
      <c r="S703" s="499"/>
      <c r="T703" s="499"/>
      <c r="U703" s="499">
        <f t="shared" si="33"/>
        <v>0</v>
      </c>
      <c r="V703" s="495">
        <f t="shared" si="34"/>
        <v>30</v>
      </c>
      <c r="W703" s="496"/>
      <c r="X703" s="496"/>
      <c r="Y703" s="496"/>
      <c r="Z703" s="502">
        <v>30</v>
      </c>
      <c r="AA703" s="496"/>
      <c r="AB703" s="496"/>
      <c r="AC703" s="496"/>
      <c r="AD703" s="496"/>
      <c r="AE703" s="547"/>
      <c r="AF703" s="498" t="s">
        <v>4922</v>
      </c>
      <c r="AG703" s="499">
        <v>0</v>
      </c>
      <c r="AH703" s="499">
        <v>0</v>
      </c>
      <c r="AI703" s="499">
        <f t="shared" si="35"/>
        <v>0</v>
      </c>
      <c r="AJ703" s="324"/>
      <c r="AK703" s="316" t="e">
        <f>VLOOKUP(B703,'[1]BCDG-CG KT'!C$14:BC$962,53,0)</f>
        <v>#N/A</v>
      </c>
      <c r="AL703" s="316"/>
      <c r="AM703" s="315"/>
      <c r="AN703" s="315"/>
      <c r="AO703" s="315"/>
      <c r="AP703" s="315"/>
      <c r="AQ703" s="315"/>
      <c r="AR703" s="315"/>
      <c r="AS703" s="315"/>
      <c r="AT703" s="315"/>
      <c r="AU703" s="315"/>
      <c r="AV703" s="315"/>
      <c r="AW703" s="315"/>
      <c r="AX703" s="315"/>
      <c r="AY703" s="315"/>
      <c r="AZ703" s="315"/>
      <c r="BA703" s="315"/>
      <c r="BB703" s="315"/>
      <c r="BC703" s="315"/>
      <c r="BD703" s="315"/>
    </row>
    <row r="704" spans="1:56" s="638" customFormat="1" ht="204.75" customHeight="1">
      <c r="A704" s="635">
        <v>697</v>
      </c>
      <c r="B704" s="324" t="s">
        <v>6315</v>
      </c>
      <c r="C704" s="324" t="s">
        <v>5383</v>
      </c>
      <c r="D704" s="499">
        <v>0</v>
      </c>
      <c r="E704" s="324"/>
      <c r="F704" s="324" t="s">
        <v>5384</v>
      </c>
      <c r="G704" s="324"/>
      <c r="H704" s="635" t="s">
        <v>3354</v>
      </c>
      <c r="I704" s="635" t="s">
        <v>2594</v>
      </c>
      <c r="J704" s="635"/>
      <c r="K704" s="635"/>
      <c r="L704" s="499"/>
      <c r="M704" s="499"/>
      <c r="N704" s="499"/>
      <c r="O704" s="499"/>
      <c r="P704" s="499"/>
      <c r="Q704" s="499"/>
      <c r="R704" s="499"/>
      <c r="S704" s="499"/>
      <c r="T704" s="499"/>
      <c r="U704" s="499">
        <f t="shared" si="33"/>
        <v>0</v>
      </c>
      <c r="V704" s="495">
        <f t="shared" si="34"/>
        <v>10</v>
      </c>
      <c r="W704" s="496"/>
      <c r="X704" s="496"/>
      <c r="Y704" s="496"/>
      <c r="Z704" s="502">
        <v>10</v>
      </c>
      <c r="AA704" s="496"/>
      <c r="AB704" s="496"/>
      <c r="AC704" s="496"/>
      <c r="AD704" s="496"/>
      <c r="AE704" s="547"/>
      <c r="AF704" s="498" t="s">
        <v>4922</v>
      </c>
      <c r="AG704" s="499">
        <v>0</v>
      </c>
      <c r="AH704" s="499">
        <v>0</v>
      </c>
      <c r="AI704" s="499">
        <f t="shared" si="35"/>
        <v>0</v>
      </c>
      <c r="AJ704" s="324"/>
      <c r="AK704" s="316" t="e">
        <f>VLOOKUP(B704,'[1]BCDG-CG KT'!C$14:BC$962,53,0)</f>
        <v>#N/A</v>
      </c>
      <c r="AL704" s="316"/>
      <c r="AM704" s="315"/>
      <c r="AN704" s="315"/>
      <c r="AO704" s="315"/>
      <c r="AP704" s="315"/>
      <c r="AQ704" s="315"/>
      <c r="AR704" s="315"/>
      <c r="AS704" s="315"/>
      <c r="AT704" s="315"/>
      <c r="AU704" s="315"/>
      <c r="AV704" s="315"/>
      <c r="AW704" s="315"/>
      <c r="AX704" s="315"/>
      <c r="AY704" s="315"/>
      <c r="AZ704" s="315"/>
      <c r="BA704" s="315"/>
      <c r="BB704" s="315"/>
      <c r="BC704" s="315"/>
      <c r="BD704" s="315"/>
    </row>
    <row r="705" spans="1:56" s="638" customFormat="1" ht="47.25" customHeight="1">
      <c r="A705" s="635">
        <v>698</v>
      </c>
      <c r="B705" s="324" t="s">
        <v>6316</v>
      </c>
      <c r="C705" s="324" t="s">
        <v>5385</v>
      </c>
      <c r="D705" s="499">
        <v>0</v>
      </c>
      <c r="E705" s="324"/>
      <c r="F705" s="324" t="s">
        <v>5386</v>
      </c>
      <c r="G705" s="324"/>
      <c r="H705" s="635" t="s">
        <v>3354</v>
      </c>
      <c r="I705" s="635" t="s">
        <v>84</v>
      </c>
      <c r="J705" s="635"/>
      <c r="K705" s="635"/>
      <c r="L705" s="499"/>
      <c r="M705" s="499"/>
      <c r="N705" s="499"/>
      <c r="O705" s="499"/>
      <c r="P705" s="499"/>
      <c r="Q705" s="499"/>
      <c r="R705" s="499"/>
      <c r="S705" s="499"/>
      <c r="T705" s="499"/>
      <c r="U705" s="499">
        <f t="shared" si="33"/>
        <v>0</v>
      </c>
      <c r="V705" s="495">
        <f t="shared" si="34"/>
        <v>40</v>
      </c>
      <c r="W705" s="496"/>
      <c r="X705" s="496"/>
      <c r="Y705" s="496"/>
      <c r="Z705" s="502">
        <v>40</v>
      </c>
      <c r="AA705" s="496"/>
      <c r="AB705" s="496"/>
      <c r="AC705" s="496"/>
      <c r="AD705" s="496"/>
      <c r="AE705" s="547"/>
      <c r="AF705" s="498" t="s">
        <v>4922</v>
      </c>
      <c r="AG705" s="499">
        <v>0</v>
      </c>
      <c r="AH705" s="499">
        <v>0</v>
      </c>
      <c r="AI705" s="499">
        <f t="shared" si="35"/>
        <v>0</v>
      </c>
      <c r="AJ705" s="324"/>
      <c r="AK705" s="316" t="e">
        <f>VLOOKUP(B705,'[1]BCDG-CG KT'!C$14:BC$962,53,0)</f>
        <v>#N/A</v>
      </c>
      <c r="AL705" s="316"/>
      <c r="AM705" s="315"/>
      <c r="AN705" s="315"/>
      <c r="AO705" s="315"/>
      <c r="AP705" s="315"/>
      <c r="AQ705" s="315"/>
      <c r="AR705" s="315"/>
      <c r="AS705" s="315"/>
      <c r="AT705" s="315"/>
      <c r="AU705" s="315"/>
      <c r="AV705" s="315"/>
      <c r="AW705" s="315"/>
      <c r="AX705" s="315"/>
      <c r="AY705" s="315"/>
      <c r="AZ705" s="315"/>
      <c r="BA705" s="315"/>
      <c r="BB705" s="315"/>
      <c r="BC705" s="315"/>
      <c r="BD705" s="315"/>
    </row>
    <row r="706" spans="1:56" s="638" customFormat="1" ht="78.75" customHeight="1">
      <c r="A706" s="635">
        <v>699</v>
      </c>
      <c r="B706" s="324" t="s">
        <v>6317</v>
      </c>
      <c r="C706" s="324" t="s">
        <v>5387</v>
      </c>
      <c r="D706" s="499">
        <v>0</v>
      </c>
      <c r="E706" s="324"/>
      <c r="F706" s="324" t="s">
        <v>5388</v>
      </c>
      <c r="G706" s="324"/>
      <c r="H706" s="635" t="s">
        <v>5389</v>
      </c>
      <c r="I706" s="635" t="s">
        <v>1354</v>
      </c>
      <c r="J706" s="635"/>
      <c r="K706" s="635"/>
      <c r="L706" s="499"/>
      <c r="M706" s="499"/>
      <c r="N706" s="499"/>
      <c r="O706" s="499"/>
      <c r="P706" s="499"/>
      <c r="Q706" s="499"/>
      <c r="R706" s="499"/>
      <c r="S706" s="499"/>
      <c r="T706" s="499"/>
      <c r="U706" s="499">
        <f t="shared" si="33"/>
        <v>0</v>
      </c>
      <c r="V706" s="495">
        <f t="shared" si="34"/>
        <v>70</v>
      </c>
      <c r="W706" s="496"/>
      <c r="X706" s="496"/>
      <c r="Y706" s="496"/>
      <c r="Z706" s="502">
        <v>70</v>
      </c>
      <c r="AA706" s="496"/>
      <c r="AB706" s="496"/>
      <c r="AC706" s="496"/>
      <c r="AD706" s="496"/>
      <c r="AE706" s="547"/>
      <c r="AF706" s="498" t="s">
        <v>4922</v>
      </c>
      <c r="AG706" s="499">
        <v>0</v>
      </c>
      <c r="AH706" s="499">
        <v>0</v>
      </c>
      <c r="AI706" s="499">
        <f t="shared" si="35"/>
        <v>0</v>
      </c>
      <c r="AJ706" s="324"/>
      <c r="AK706" s="316" t="e">
        <f>VLOOKUP(B706,'[1]BCDG-CG KT'!C$14:BC$962,53,0)</f>
        <v>#N/A</v>
      </c>
      <c r="AL706" s="316"/>
      <c r="AM706" s="315"/>
      <c r="AN706" s="315"/>
      <c r="AO706" s="315"/>
      <c r="AP706" s="315"/>
      <c r="AQ706" s="315"/>
      <c r="AR706" s="315"/>
      <c r="AS706" s="315"/>
      <c r="AT706" s="315"/>
      <c r="AU706" s="315"/>
      <c r="AV706" s="315"/>
      <c r="AW706" s="315"/>
      <c r="AX706" s="315"/>
      <c r="AY706" s="315"/>
      <c r="AZ706" s="315"/>
      <c r="BA706" s="315"/>
      <c r="BB706" s="315"/>
      <c r="BC706" s="315"/>
      <c r="BD706" s="315"/>
    </row>
    <row r="707" spans="1:56" s="638" customFormat="1" ht="126" customHeight="1">
      <c r="A707" s="635">
        <v>700</v>
      </c>
      <c r="B707" s="324" t="s">
        <v>6318</v>
      </c>
      <c r="C707" s="324" t="s">
        <v>5390</v>
      </c>
      <c r="D707" s="499">
        <v>0</v>
      </c>
      <c r="E707" s="324"/>
      <c r="F707" s="324" t="s">
        <v>5391</v>
      </c>
      <c r="G707" s="324"/>
      <c r="H707" s="635" t="s">
        <v>5389</v>
      </c>
      <c r="I707" s="635" t="s">
        <v>1354</v>
      </c>
      <c r="J707" s="635"/>
      <c r="K707" s="635"/>
      <c r="L707" s="499"/>
      <c r="M707" s="499"/>
      <c r="N707" s="499"/>
      <c r="O707" s="499"/>
      <c r="P707" s="499"/>
      <c r="Q707" s="499"/>
      <c r="R707" s="499"/>
      <c r="S707" s="499"/>
      <c r="T707" s="499"/>
      <c r="U707" s="499">
        <f t="shared" si="33"/>
        <v>0</v>
      </c>
      <c r="V707" s="495">
        <f t="shared" si="34"/>
        <v>70</v>
      </c>
      <c r="W707" s="496"/>
      <c r="X707" s="496"/>
      <c r="Y707" s="496"/>
      <c r="Z707" s="502">
        <v>70</v>
      </c>
      <c r="AA707" s="496"/>
      <c r="AB707" s="496"/>
      <c r="AC707" s="496"/>
      <c r="AD707" s="496"/>
      <c r="AE707" s="547"/>
      <c r="AF707" s="498" t="s">
        <v>4922</v>
      </c>
      <c r="AG707" s="499">
        <v>0</v>
      </c>
      <c r="AH707" s="499">
        <v>0</v>
      </c>
      <c r="AI707" s="499">
        <f t="shared" si="35"/>
        <v>0</v>
      </c>
      <c r="AJ707" s="324"/>
      <c r="AK707" s="316" t="e">
        <f>VLOOKUP(B707,'[1]BCDG-CG KT'!C$14:BC$962,53,0)</f>
        <v>#N/A</v>
      </c>
      <c r="AL707" s="316"/>
      <c r="AM707" s="315"/>
      <c r="AN707" s="315"/>
      <c r="AO707" s="315"/>
      <c r="AP707" s="315"/>
      <c r="AQ707" s="315"/>
      <c r="AR707" s="315"/>
      <c r="AS707" s="315"/>
      <c r="AT707" s="315"/>
      <c r="AU707" s="315"/>
      <c r="AV707" s="315"/>
      <c r="AW707" s="315"/>
      <c r="AX707" s="315"/>
      <c r="AY707" s="315"/>
      <c r="AZ707" s="315"/>
      <c r="BA707" s="315"/>
      <c r="BB707" s="315"/>
      <c r="BC707" s="315"/>
      <c r="BD707" s="315"/>
    </row>
    <row r="708" spans="1:56" s="638" customFormat="1" ht="189" customHeight="1">
      <c r="A708" s="635">
        <v>701</v>
      </c>
      <c r="B708" s="324" t="s">
        <v>6319</v>
      </c>
      <c r="C708" s="324" t="s">
        <v>5392</v>
      </c>
      <c r="D708" s="499">
        <v>0</v>
      </c>
      <c r="E708" s="324"/>
      <c r="F708" s="324" t="s">
        <v>5393</v>
      </c>
      <c r="G708" s="324"/>
      <c r="H708" s="635" t="s">
        <v>5389</v>
      </c>
      <c r="I708" s="635" t="s">
        <v>1354</v>
      </c>
      <c r="J708" s="635"/>
      <c r="K708" s="635"/>
      <c r="L708" s="499"/>
      <c r="M708" s="499"/>
      <c r="N708" s="499"/>
      <c r="O708" s="499"/>
      <c r="P708" s="499"/>
      <c r="Q708" s="499"/>
      <c r="R708" s="499"/>
      <c r="S708" s="499"/>
      <c r="T708" s="499"/>
      <c r="U708" s="499">
        <f t="shared" si="33"/>
        <v>0</v>
      </c>
      <c r="V708" s="495">
        <f t="shared" si="34"/>
        <v>70</v>
      </c>
      <c r="W708" s="496"/>
      <c r="X708" s="496"/>
      <c r="Y708" s="496"/>
      <c r="Z708" s="502">
        <v>70</v>
      </c>
      <c r="AA708" s="496"/>
      <c r="AB708" s="496"/>
      <c r="AC708" s="496"/>
      <c r="AD708" s="496"/>
      <c r="AE708" s="547"/>
      <c r="AF708" s="498" t="s">
        <v>4922</v>
      </c>
      <c r="AG708" s="499">
        <v>0</v>
      </c>
      <c r="AH708" s="499">
        <v>0</v>
      </c>
      <c r="AI708" s="499">
        <f t="shared" si="35"/>
        <v>0</v>
      </c>
      <c r="AJ708" s="324"/>
      <c r="AK708" s="316" t="e">
        <f>VLOOKUP(B708,'[1]BCDG-CG KT'!C$14:BC$962,53,0)</f>
        <v>#N/A</v>
      </c>
      <c r="AL708" s="316"/>
      <c r="AM708" s="315"/>
      <c r="AN708" s="315"/>
      <c r="AO708" s="315"/>
      <c r="AP708" s="315"/>
      <c r="AQ708" s="315"/>
      <c r="AR708" s="315"/>
      <c r="AS708" s="315"/>
      <c r="AT708" s="315"/>
      <c r="AU708" s="315"/>
      <c r="AV708" s="315"/>
      <c r="AW708" s="315"/>
      <c r="AX708" s="315"/>
      <c r="AY708" s="315"/>
      <c r="AZ708" s="315"/>
      <c r="BA708" s="315"/>
      <c r="BB708" s="315"/>
      <c r="BC708" s="315"/>
      <c r="BD708" s="315"/>
    </row>
    <row r="709" spans="1:56" s="638" customFormat="1" ht="63" customHeight="1">
      <c r="A709" s="635">
        <v>702</v>
      </c>
      <c r="B709" s="324" t="s">
        <v>6320</v>
      </c>
      <c r="C709" s="324" t="s">
        <v>5394</v>
      </c>
      <c r="D709" s="499">
        <v>0</v>
      </c>
      <c r="E709" s="324"/>
      <c r="F709" s="324" t="s">
        <v>5395</v>
      </c>
      <c r="G709" s="324"/>
      <c r="H709" s="635" t="s">
        <v>5389</v>
      </c>
      <c r="I709" s="635" t="s">
        <v>1354</v>
      </c>
      <c r="J709" s="635"/>
      <c r="K709" s="635"/>
      <c r="L709" s="499"/>
      <c r="M709" s="499"/>
      <c r="N709" s="499"/>
      <c r="O709" s="499"/>
      <c r="P709" s="499"/>
      <c r="Q709" s="499"/>
      <c r="R709" s="499"/>
      <c r="S709" s="499"/>
      <c r="T709" s="499"/>
      <c r="U709" s="499">
        <f t="shared" si="33"/>
        <v>0</v>
      </c>
      <c r="V709" s="495">
        <f t="shared" si="34"/>
        <v>50</v>
      </c>
      <c r="W709" s="496"/>
      <c r="X709" s="496"/>
      <c r="Y709" s="496"/>
      <c r="Z709" s="502">
        <v>50</v>
      </c>
      <c r="AA709" s="496"/>
      <c r="AB709" s="496"/>
      <c r="AC709" s="496"/>
      <c r="AD709" s="496"/>
      <c r="AE709" s="547"/>
      <c r="AF709" s="498" t="s">
        <v>4922</v>
      </c>
      <c r="AG709" s="499">
        <v>0</v>
      </c>
      <c r="AH709" s="499">
        <v>0</v>
      </c>
      <c r="AI709" s="499">
        <f t="shared" si="35"/>
        <v>0</v>
      </c>
      <c r="AJ709" s="324"/>
      <c r="AK709" s="316" t="e">
        <f>VLOOKUP(B709,'[1]BCDG-CG KT'!C$14:BC$962,53,0)</f>
        <v>#N/A</v>
      </c>
      <c r="AL709" s="316"/>
      <c r="AM709" s="315"/>
      <c r="AN709" s="315"/>
      <c r="AO709" s="315"/>
      <c r="AP709" s="315"/>
      <c r="AQ709" s="315"/>
      <c r="AR709" s="315"/>
      <c r="AS709" s="315"/>
      <c r="AT709" s="315"/>
      <c r="AU709" s="315"/>
      <c r="AV709" s="315"/>
      <c r="AW709" s="315"/>
      <c r="AX709" s="315"/>
      <c r="AY709" s="315"/>
      <c r="AZ709" s="315"/>
      <c r="BA709" s="315"/>
      <c r="BB709" s="315"/>
      <c r="BC709" s="315"/>
      <c r="BD709" s="315"/>
    </row>
    <row r="710" spans="1:56" s="638" customFormat="1" ht="94.5" customHeight="1">
      <c r="A710" s="635">
        <v>703</v>
      </c>
      <c r="B710" s="324" t="s">
        <v>6321</v>
      </c>
      <c r="C710" s="324" t="s">
        <v>5396</v>
      </c>
      <c r="D710" s="499">
        <v>0</v>
      </c>
      <c r="E710" s="324"/>
      <c r="F710" s="324" t="s">
        <v>5397</v>
      </c>
      <c r="G710" s="324"/>
      <c r="H710" s="635" t="s">
        <v>5389</v>
      </c>
      <c r="I710" s="635" t="s">
        <v>1354</v>
      </c>
      <c r="J710" s="635"/>
      <c r="K710" s="635"/>
      <c r="L710" s="499"/>
      <c r="M710" s="499"/>
      <c r="N710" s="499"/>
      <c r="O710" s="499"/>
      <c r="P710" s="499"/>
      <c r="Q710" s="499"/>
      <c r="R710" s="499"/>
      <c r="S710" s="499"/>
      <c r="T710" s="499"/>
      <c r="U710" s="499">
        <f t="shared" si="33"/>
        <v>0</v>
      </c>
      <c r="V710" s="495">
        <f t="shared" si="34"/>
        <v>50</v>
      </c>
      <c r="W710" s="496"/>
      <c r="X710" s="496"/>
      <c r="Y710" s="496"/>
      <c r="Z710" s="502">
        <v>50</v>
      </c>
      <c r="AA710" s="496"/>
      <c r="AB710" s="496"/>
      <c r="AC710" s="496"/>
      <c r="AD710" s="496"/>
      <c r="AE710" s="547"/>
      <c r="AF710" s="498" t="s">
        <v>4922</v>
      </c>
      <c r="AG710" s="499">
        <v>0</v>
      </c>
      <c r="AH710" s="499">
        <v>0</v>
      </c>
      <c r="AI710" s="499">
        <f t="shared" si="35"/>
        <v>0</v>
      </c>
      <c r="AJ710" s="324"/>
      <c r="AK710" s="316" t="e">
        <f>VLOOKUP(B710,'[1]BCDG-CG KT'!C$14:BC$962,53,0)</f>
        <v>#N/A</v>
      </c>
      <c r="AL710" s="316"/>
      <c r="AM710" s="315"/>
      <c r="AN710" s="315"/>
      <c r="AO710" s="315"/>
      <c r="AP710" s="315"/>
      <c r="AQ710" s="315"/>
      <c r="AR710" s="315"/>
      <c r="AS710" s="315"/>
      <c r="AT710" s="315"/>
      <c r="AU710" s="315"/>
      <c r="AV710" s="315"/>
      <c r="AW710" s="315"/>
      <c r="AX710" s="315"/>
      <c r="AY710" s="315"/>
      <c r="AZ710" s="315"/>
      <c r="BA710" s="315"/>
      <c r="BB710" s="315"/>
      <c r="BC710" s="315"/>
      <c r="BD710" s="315"/>
    </row>
    <row r="711" spans="1:56" s="638" customFormat="1" ht="94.5" customHeight="1">
      <c r="A711" s="635">
        <v>704</v>
      </c>
      <c r="B711" s="324" t="s">
        <v>6322</v>
      </c>
      <c r="C711" s="324" t="s">
        <v>5398</v>
      </c>
      <c r="D711" s="499">
        <v>0</v>
      </c>
      <c r="E711" s="324"/>
      <c r="F711" s="324" t="s">
        <v>5399</v>
      </c>
      <c r="G711" s="324"/>
      <c r="H711" s="635" t="s">
        <v>5389</v>
      </c>
      <c r="I711" s="635" t="s">
        <v>1354</v>
      </c>
      <c r="J711" s="635"/>
      <c r="K711" s="635"/>
      <c r="L711" s="499"/>
      <c r="M711" s="499"/>
      <c r="N711" s="499"/>
      <c r="O711" s="499"/>
      <c r="P711" s="499"/>
      <c r="Q711" s="499"/>
      <c r="R711" s="499"/>
      <c r="S711" s="499"/>
      <c r="T711" s="499"/>
      <c r="U711" s="499">
        <f t="shared" si="33"/>
        <v>0</v>
      </c>
      <c r="V711" s="495">
        <f t="shared" si="34"/>
        <v>50</v>
      </c>
      <c r="W711" s="496"/>
      <c r="X711" s="496"/>
      <c r="Y711" s="496"/>
      <c r="Z711" s="502">
        <v>50</v>
      </c>
      <c r="AA711" s="496"/>
      <c r="AB711" s="496"/>
      <c r="AC711" s="496"/>
      <c r="AD711" s="496"/>
      <c r="AE711" s="547"/>
      <c r="AF711" s="498" t="s">
        <v>4922</v>
      </c>
      <c r="AG711" s="499">
        <v>0</v>
      </c>
      <c r="AH711" s="499">
        <v>0</v>
      </c>
      <c r="AI711" s="499">
        <f t="shared" si="35"/>
        <v>0</v>
      </c>
      <c r="AJ711" s="324"/>
      <c r="AK711" s="316" t="e">
        <f>VLOOKUP(B711,'[1]BCDG-CG KT'!C$14:BC$962,53,0)</f>
        <v>#N/A</v>
      </c>
      <c r="AL711" s="316"/>
      <c r="AM711" s="315"/>
      <c r="AN711" s="315"/>
      <c r="AO711" s="315"/>
      <c r="AP711" s="315"/>
      <c r="AQ711" s="315"/>
      <c r="AR711" s="315"/>
      <c r="AS711" s="315"/>
      <c r="AT711" s="315"/>
      <c r="AU711" s="315"/>
      <c r="AV711" s="315"/>
      <c r="AW711" s="315"/>
      <c r="AX711" s="315"/>
      <c r="AY711" s="315"/>
      <c r="AZ711" s="315"/>
      <c r="BA711" s="315"/>
      <c r="BB711" s="315"/>
      <c r="BC711" s="315"/>
      <c r="BD711" s="315"/>
    </row>
    <row r="712" spans="1:56" s="638" customFormat="1" ht="78.75" customHeight="1">
      <c r="A712" s="635">
        <v>705</v>
      </c>
      <c r="B712" s="324" t="s">
        <v>6323</v>
      </c>
      <c r="C712" s="324" t="s">
        <v>5400</v>
      </c>
      <c r="D712" s="499">
        <v>0</v>
      </c>
      <c r="E712" s="324"/>
      <c r="F712" s="324" t="s">
        <v>5401</v>
      </c>
      <c r="G712" s="324"/>
      <c r="H712" s="635" t="s">
        <v>5402</v>
      </c>
      <c r="I712" s="635" t="s">
        <v>1354</v>
      </c>
      <c r="J712" s="635"/>
      <c r="K712" s="635"/>
      <c r="L712" s="499"/>
      <c r="M712" s="499"/>
      <c r="N712" s="499"/>
      <c r="O712" s="499"/>
      <c r="P712" s="499"/>
      <c r="Q712" s="499"/>
      <c r="R712" s="499"/>
      <c r="S712" s="499"/>
      <c r="T712" s="499"/>
      <c r="U712" s="499">
        <f t="shared" si="33"/>
        <v>0</v>
      </c>
      <c r="V712" s="495">
        <f t="shared" si="34"/>
        <v>50</v>
      </c>
      <c r="W712" s="496"/>
      <c r="X712" s="496"/>
      <c r="Y712" s="496"/>
      <c r="Z712" s="502">
        <v>50</v>
      </c>
      <c r="AA712" s="496"/>
      <c r="AB712" s="496"/>
      <c r="AC712" s="496"/>
      <c r="AD712" s="496"/>
      <c r="AE712" s="547"/>
      <c r="AF712" s="498" t="s">
        <v>4922</v>
      </c>
      <c r="AG712" s="499">
        <v>0</v>
      </c>
      <c r="AH712" s="499">
        <v>0</v>
      </c>
      <c r="AI712" s="499">
        <f t="shared" si="35"/>
        <v>0</v>
      </c>
      <c r="AJ712" s="324"/>
      <c r="AK712" s="316" t="e">
        <f>VLOOKUP(B712,'[1]BCDG-CG KT'!C$14:BC$962,53,0)</f>
        <v>#N/A</v>
      </c>
      <c r="AL712" s="316"/>
      <c r="AM712" s="315"/>
      <c r="AN712" s="315"/>
      <c r="AO712" s="315"/>
      <c r="AP712" s="315"/>
      <c r="AQ712" s="315"/>
      <c r="AR712" s="315"/>
      <c r="AS712" s="315"/>
      <c r="AT712" s="315"/>
      <c r="AU712" s="315"/>
      <c r="AV712" s="315"/>
      <c r="AW712" s="315"/>
      <c r="AX712" s="315"/>
      <c r="AY712" s="315"/>
      <c r="AZ712" s="315"/>
      <c r="BA712" s="315"/>
      <c r="BB712" s="315"/>
      <c r="BC712" s="315"/>
      <c r="BD712" s="315"/>
    </row>
    <row r="713" spans="1:56" s="638" customFormat="1" ht="141.75" customHeight="1">
      <c r="A713" s="635">
        <v>706</v>
      </c>
      <c r="B713" s="324" t="s">
        <v>6324</v>
      </c>
      <c r="C713" s="324" t="s">
        <v>5403</v>
      </c>
      <c r="D713" s="499">
        <v>0</v>
      </c>
      <c r="E713" s="324"/>
      <c r="F713" s="324" t="s">
        <v>5404</v>
      </c>
      <c r="G713" s="324"/>
      <c r="H713" s="635" t="s">
        <v>5389</v>
      </c>
      <c r="I713" s="635" t="s">
        <v>1354</v>
      </c>
      <c r="J713" s="635"/>
      <c r="K713" s="635"/>
      <c r="L713" s="499"/>
      <c r="M713" s="499"/>
      <c r="N713" s="499"/>
      <c r="O713" s="499"/>
      <c r="P713" s="499"/>
      <c r="Q713" s="499"/>
      <c r="R713" s="499"/>
      <c r="S713" s="499"/>
      <c r="T713" s="499"/>
      <c r="U713" s="499">
        <f t="shared" si="33"/>
        <v>0</v>
      </c>
      <c r="V713" s="495">
        <f t="shared" si="34"/>
        <v>50</v>
      </c>
      <c r="W713" s="496"/>
      <c r="X713" s="496"/>
      <c r="Y713" s="496"/>
      <c r="Z713" s="502">
        <v>50</v>
      </c>
      <c r="AA713" s="496"/>
      <c r="AB713" s="496"/>
      <c r="AC713" s="496"/>
      <c r="AD713" s="496"/>
      <c r="AE713" s="547"/>
      <c r="AF713" s="498" t="s">
        <v>4922</v>
      </c>
      <c r="AG713" s="499">
        <v>0</v>
      </c>
      <c r="AH713" s="499">
        <v>0</v>
      </c>
      <c r="AI713" s="499">
        <f t="shared" si="35"/>
        <v>0</v>
      </c>
      <c r="AJ713" s="324"/>
      <c r="AK713" s="316" t="e">
        <f>VLOOKUP(B713,'[1]BCDG-CG KT'!C$14:BC$962,53,0)</f>
        <v>#N/A</v>
      </c>
      <c r="AL713" s="316"/>
      <c r="AM713" s="315"/>
      <c r="AN713" s="315"/>
      <c r="AO713" s="315"/>
      <c r="AP713" s="315"/>
      <c r="AQ713" s="315"/>
      <c r="AR713" s="315"/>
      <c r="AS713" s="315"/>
      <c r="AT713" s="315"/>
      <c r="AU713" s="315"/>
      <c r="AV713" s="315"/>
      <c r="AW713" s="315"/>
      <c r="AX713" s="315"/>
      <c r="AY713" s="315"/>
      <c r="AZ713" s="315"/>
      <c r="BA713" s="315"/>
      <c r="BB713" s="315"/>
      <c r="BC713" s="315"/>
      <c r="BD713" s="315"/>
    </row>
    <row r="714" spans="1:56" s="638" customFormat="1" ht="78.75" customHeight="1">
      <c r="A714" s="635">
        <v>707</v>
      </c>
      <c r="B714" s="324" t="s">
        <v>6325</v>
      </c>
      <c r="C714" s="324" t="s">
        <v>5405</v>
      </c>
      <c r="D714" s="499">
        <v>0</v>
      </c>
      <c r="E714" s="324"/>
      <c r="F714" s="324" t="s">
        <v>5406</v>
      </c>
      <c r="G714" s="324"/>
      <c r="H714" s="635" t="s">
        <v>5389</v>
      </c>
      <c r="I714" s="635" t="s">
        <v>1354</v>
      </c>
      <c r="J714" s="635"/>
      <c r="K714" s="635"/>
      <c r="L714" s="499"/>
      <c r="M714" s="499"/>
      <c r="N714" s="499"/>
      <c r="O714" s="499"/>
      <c r="P714" s="499"/>
      <c r="Q714" s="499"/>
      <c r="R714" s="499"/>
      <c r="S714" s="499"/>
      <c r="T714" s="499"/>
      <c r="U714" s="499">
        <f t="shared" si="33"/>
        <v>0</v>
      </c>
      <c r="V714" s="495">
        <f t="shared" si="34"/>
        <v>50</v>
      </c>
      <c r="W714" s="496"/>
      <c r="X714" s="496"/>
      <c r="Y714" s="496"/>
      <c r="Z714" s="502">
        <v>50</v>
      </c>
      <c r="AA714" s="496"/>
      <c r="AB714" s="496"/>
      <c r="AC714" s="496"/>
      <c r="AD714" s="496"/>
      <c r="AE714" s="547"/>
      <c r="AF714" s="498" t="s">
        <v>4922</v>
      </c>
      <c r="AG714" s="499">
        <v>0</v>
      </c>
      <c r="AH714" s="499">
        <v>0</v>
      </c>
      <c r="AI714" s="499">
        <f t="shared" si="35"/>
        <v>0</v>
      </c>
      <c r="AJ714" s="324"/>
      <c r="AK714" s="316" t="e">
        <f>VLOOKUP(B714,'[1]BCDG-CG KT'!C$14:BC$962,53,0)</f>
        <v>#N/A</v>
      </c>
      <c r="AL714" s="316"/>
      <c r="AM714" s="315"/>
      <c r="AN714" s="315"/>
      <c r="AO714" s="315"/>
      <c r="AP714" s="315"/>
      <c r="AQ714" s="315"/>
      <c r="AR714" s="315"/>
      <c r="AS714" s="315"/>
      <c r="AT714" s="315"/>
      <c r="AU714" s="315"/>
      <c r="AV714" s="315"/>
      <c r="AW714" s="315"/>
      <c r="AX714" s="315"/>
      <c r="AY714" s="315"/>
      <c r="AZ714" s="315"/>
      <c r="BA714" s="315"/>
      <c r="BB714" s="315"/>
      <c r="BC714" s="315"/>
      <c r="BD714" s="315"/>
    </row>
    <row r="715" spans="1:56" s="638" customFormat="1" ht="110.25" customHeight="1">
      <c r="A715" s="635">
        <v>708</v>
      </c>
      <c r="B715" s="324" t="s">
        <v>6410</v>
      </c>
      <c r="C715" s="324" t="s">
        <v>5407</v>
      </c>
      <c r="D715" s="499">
        <v>0</v>
      </c>
      <c r="E715" s="324"/>
      <c r="F715" s="324" t="s">
        <v>5408</v>
      </c>
      <c r="G715" s="324"/>
      <c r="H715" s="635" t="s">
        <v>5389</v>
      </c>
      <c r="I715" s="635" t="s">
        <v>1354</v>
      </c>
      <c r="J715" s="635"/>
      <c r="K715" s="635"/>
      <c r="L715" s="499"/>
      <c r="M715" s="499"/>
      <c r="N715" s="499"/>
      <c r="O715" s="499"/>
      <c r="P715" s="499"/>
      <c r="Q715" s="499"/>
      <c r="R715" s="499"/>
      <c r="S715" s="499"/>
      <c r="T715" s="499"/>
      <c r="U715" s="499">
        <f t="shared" si="33"/>
        <v>0</v>
      </c>
      <c r="V715" s="495">
        <f t="shared" si="34"/>
        <v>50</v>
      </c>
      <c r="W715" s="496"/>
      <c r="X715" s="496"/>
      <c r="Y715" s="496"/>
      <c r="Z715" s="502">
        <v>50</v>
      </c>
      <c r="AA715" s="496"/>
      <c r="AB715" s="496"/>
      <c r="AC715" s="496"/>
      <c r="AD715" s="496"/>
      <c r="AE715" s="547"/>
      <c r="AF715" s="498" t="s">
        <v>4922</v>
      </c>
      <c r="AG715" s="499">
        <v>0</v>
      </c>
      <c r="AH715" s="499">
        <v>0</v>
      </c>
      <c r="AI715" s="499">
        <f t="shared" si="35"/>
        <v>0</v>
      </c>
      <c r="AJ715" s="324"/>
      <c r="AK715" s="316" t="e">
        <f>VLOOKUP(B715,'[1]BCDG-CG KT'!C$14:BC$962,53,0)</f>
        <v>#N/A</v>
      </c>
      <c r="AL715" s="316"/>
      <c r="AM715" s="315"/>
      <c r="AN715" s="315"/>
      <c r="AO715" s="315"/>
      <c r="AP715" s="315"/>
      <c r="AQ715" s="315"/>
      <c r="AR715" s="315"/>
      <c r="AS715" s="315"/>
      <c r="AT715" s="315"/>
      <c r="AU715" s="315"/>
      <c r="AV715" s="315"/>
      <c r="AW715" s="315"/>
      <c r="AX715" s="315"/>
      <c r="AY715" s="315"/>
      <c r="AZ715" s="315"/>
      <c r="BA715" s="315"/>
      <c r="BB715" s="315"/>
      <c r="BC715" s="315"/>
      <c r="BD715" s="315"/>
    </row>
    <row r="716" spans="1:56" s="638" customFormat="1" ht="78.75" customHeight="1">
      <c r="A716" s="635">
        <v>709</v>
      </c>
      <c r="B716" s="324" t="s">
        <v>6411</v>
      </c>
      <c r="C716" s="324" t="s">
        <v>5409</v>
      </c>
      <c r="D716" s="499">
        <v>0</v>
      </c>
      <c r="E716" s="324"/>
      <c r="F716" s="324" t="s">
        <v>5410</v>
      </c>
      <c r="G716" s="324"/>
      <c r="H716" s="635" t="s">
        <v>5389</v>
      </c>
      <c r="I716" s="635" t="s">
        <v>1354</v>
      </c>
      <c r="J716" s="635"/>
      <c r="K716" s="635"/>
      <c r="L716" s="499"/>
      <c r="M716" s="499"/>
      <c r="N716" s="499"/>
      <c r="O716" s="499"/>
      <c r="P716" s="499"/>
      <c r="Q716" s="499"/>
      <c r="R716" s="499"/>
      <c r="S716" s="499"/>
      <c r="T716" s="499"/>
      <c r="U716" s="499">
        <f t="shared" si="33"/>
        <v>0</v>
      </c>
      <c r="V716" s="495">
        <f t="shared" si="34"/>
        <v>120</v>
      </c>
      <c r="W716" s="496"/>
      <c r="X716" s="496"/>
      <c r="Y716" s="496"/>
      <c r="Z716" s="502">
        <v>120</v>
      </c>
      <c r="AA716" s="496"/>
      <c r="AB716" s="496"/>
      <c r="AC716" s="496"/>
      <c r="AD716" s="496"/>
      <c r="AE716" s="547"/>
      <c r="AF716" s="498" t="s">
        <v>4922</v>
      </c>
      <c r="AG716" s="499">
        <v>0</v>
      </c>
      <c r="AH716" s="499">
        <v>0</v>
      </c>
      <c r="AI716" s="499">
        <f t="shared" si="35"/>
        <v>0</v>
      </c>
      <c r="AJ716" s="324"/>
      <c r="AK716" s="316" t="e">
        <f>VLOOKUP(B716,'[1]BCDG-CG KT'!C$14:BC$962,53,0)</f>
        <v>#N/A</v>
      </c>
      <c r="AL716" s="316"/>
      <c r="AM716" s="315"/>
      <c r="AN716" s="315"/>
      <c r="AO716" s="315"/>
      <c r="AP716" s="315"/>
      <c r="AQ716" s="315"/>
      <c r="AR716" s="315"/>
      <c r="AS716" s="315"/>
      <c r="AT716" s="315"/>
      <c r="AU716" s="315"/>
      <c r="AV716" s="315"/>
      <c r="AW716" s="315"/>
      <c r="AX716" s="315"/>
      <c r="AY716" s="315"/>
      <c r="AZ716" s="315"/>
      <c r="BA716" s="315"/>
      <c r="BB716" s="315"/>
      <c r="BC716" s="315"/>
      <c r="BD716" s="315"/>
    </row>
    <row r="717" spans="1:56" s="638" customFormat="1" ht="94.5" customHeight="1">
      <c r="A717" s="635">
        <v>710</v>
      </c>
      <c r="B717" s="324" t="s">
        <v>6412</v>
      </c>
      <c r="C717" s="324" t="s">
        <v>5411</v>
      </c>
      <c r="D717" s="499">
        <v>0</v>
      </c>
      <c r="E717" s="324"/>
      <c r="F717" s="324" t="s">
        <v>5412</v>
      </c>
      <c r="G717" s="324"/>
      <c r="H717" s="635" t="s">
        <v>5389</v>
      </c>
      <c r="I717" s="635" t="s">
        <v>1354</v>
      </c>
      <c r="J717" s="635"/>
      <c r="K717" s="635"/>
      <c r="L717" s="499"/>
      <c r="M717" s="499"/>
      <c r="N717" s="499"/>
      <c r="O717" s="499"/>
      <c r="P717" s="499"/>
      <c r="Q717" s="499"/>
      <c r="R717" s="499"/>
      <c r="S717" s="499"/>
      <c r="T717" s="499"/>
      <c r="U717" s="499">
        <f t="shared" si="33"/>
        <v>0</v>
      </c>
      <c r="V717" s="495">
        <f t="shared" si="34"/>
        <v>120</v>
      </c>
      <c r="W717" s="496"/>
      <c r="X717" s="496"/>
      <c r="Y717" s="496"/>
      <c r="Z717" s="502">
        <v>120</v>
      </c>
      <c r="AA717" s="496"/>
      <c r="AB717" s="496"/>
      <c r="AC717" s="496"/>
      <c r="AD717" s="496"/>
      <c r="AE717" s="547"/>
      <c r="AF717" s="498" t="s">
        <v>4922</v>
      </c>
      <c r="AG717" s="499">
        <v>0</v>
      </c>
      <c r="AH717" s="499">
        <v>0</v>
      </c>
      <c r="AI717" s="499">
        <f t="shared" si="35"/>
        <v>0</v>
      </c>
      <c r="AJ717" s="324"/>
      <c r="AK717" s="316" t="e">
        <f>VLOOKUP(B717,'[1]BCDG-CG KT'!C$14:BC$962,53,0)</f>
        <v>#N/A</v>
      </c>
      <c r="AL717" s="316"/>
      <c r="AM717" s="315"/>
      <c r="AN717" s="315"/>
      <c r="AO717" s="315"/>
      <c r="AP717" s="315"/>
      <c r="AQ717" s="315"/>
      <c r="AR717" s="315"/>
      <c r="AS717" s="315"/>
      <c r="AT717" s="315"/>
      <c r="AU717" s="315"/>
      <c r="AV717" s="315"/>
      <c r="AW717" s="315"/>
      <c r="AX717" s="315"/>
      <c r="AY717" s="315"/>
      <c r="AZ717" s="315"/>
      <c r="BA717" s="315"/>
      <c r="BB717" s="315"/>
      <c r="BC717" s="315"/>
      <c r="BD717" s="315"/>
    </row>
    <row r="718" spans="1:56" s="638" customFormat="1" ht="94.5" customHeight="1">
      <c r="A718" s="635">
        <v>711</v>
      </c>
      <c r="B718" s="324" t="s">
        <v>6413</v>
      </c>
      <c r="C718" s="324" t="s">
        <v>5413</v>
      </c>
      <c r="D718" s="499">
        <v>0</v>
      </c>
      <c r="E718" s="324"/>
      <c r="F718" s="324" t="s">
        <v>5414</v>
      </c>
      <c r="G718" s="324"/>
      <c r="H718" s="635" t="s">
        <v>5389</v>
      </c>
      <c r="I718" s="635" t="s">
        <v>1354</v>
      </c>
      <c r="J718" s="635"/>
      <c r="K718" s="635"/>
      <c r="L718" s="499"/>
      <c r="M718" s="499"/>
      <c r="N718" s="499"/>
      <c r="O718" s="499"/>
      <c r="P718" s="499"/>
      <c r="Q718" s="499"/>
      <c r="R718" s="499"/>
      <c r="S718" s="499"/>
      <c r="T718" s="499"/>
      <c r="U718" s="499">
        <f t="shared" si="33"/>
        <v>0</v>
      </c>
      <c r="V718" s="495">
        <f t="shared" si="34"/>
        <v>50</v>
      </c>
      <c r="W718" s="496"/>
      <c r="X718" s="496"/>
      <c r="Y718" s="496"/>
      <c r="Z718" s="502">
        <v>50</v>
      </c>
      <c r="AA718" s="496"/>
      <c r="AB718" s="496"/>
      <c r="AC718" s="496"/>
      <c r="AD718" s="496"/>
      <c r="AE718" s="547"/>
      <c r="AF718" s="498" t="s">
        <v>4922</v>
      </c>
      <c r="AG718" s="499">
        <v>0</v>
      </c>
      <c r="AH718" s="499">
        <v>0</v>
      </c>
      <c r="AI718" s="499">
        <f t="shared" si="35"/>
        <v>0</v>
      </c>
      <c r="AJ718" s="324"/>
      <c r="AK718" s="316" t="e">
        <f>VLOOKUP(B718,'[1]BCDG-CG KT'!C$14:BC$962,53,0)</f>
        <v>#N/A</v>
      </c>
      <c r="AL718" s="316"/>
      <c r="AM718" s="315"/>
      <c r="AN718" s="315"/>
      <c r="AO718" s="315"/>
      <c r="AP718" s="315"/>
      <c r="AQ718" s="315"/>
      <c r="AR718" s="315"/>
      <c r="AS718" s="315"/>
      <c r="AT718" s="315"/>
      <c r="AU718" s="315"/>
      <c r="AV718" s="315"/>
      <c r="AW718" s="315"/>
      <c r="AX718" s="315"/>
      <c r="AY718" s="315"/>
      <c r="AZ718" s="315"/>
      <c r="BA718" s="315"/>
      <c r="BB718" s="315"/>
      <c r="BC718" s="315"/>
      <c r="BD718" s="315"/>
    </row>
    <row r="719" spans="1:56" s="638" customFormat="1" ht="63" customHeight="1">
      <c r="A719" s="635">
        <v>712</v>
      </c>
      <c r="B719" s="324" t="s">
        <v>6414</v>
      </c>
      <c r="C719" s="324" t="s">
        <v>5415</v>
      </c>
      <c r="D719" s="499">
        <v>0</v>
      </c>
      <c r="E719" s="324"/>
      <c r="F719" s="324" t="s">
        <v>5416</v>
      </c>
      <c r="G719" s="324"/>
      <c r="H719" s="635" t="s">
        <v>5389</v>
      </c>
      <c r="I719" s="635" t="s">
        <v>1354</v>
      </c>
      <c r="J719" s="635"/>
      <c r="K719" s="635"/>
      <c r="L719" s="499"/>
      <c r="M719" s="499"/>
      <c r="N719" s="499"/>
      <c r="O719" s="499"/>
      <c r="P719" s="499"/>
      <c r="Q719" s="499"/>
      <c r="R719" s="499"/>
      <c r="S719" s="499"/>
      <c r="T719" s="499"/>
      <c r="U719" s="499">
        <f t="shared" si="33"/>
        <v>0</v>
      </c>
      <c r="V719" s="495">
        <f t="shared" si="34"/>
        <v>150</v>
      </c>
      <c r="W719" s="496"/>
      <c r="X719" s="496"/>
      <c r="Y719" s="496"/>
      <c r="Z719" s="502">
        <v>150</v>
      </c>
      <c r="AA719" s="496"/>
      <c r="AB719" s="496"/>
      <c r="AC719" s="496"/>
      <c r="AD719" s="496"/>
      <c r="AE719" s="547"/>
      <c r="AF719" s="498" t="s">
        <v>4922</v>
      </c>
      <c r="AG719" s="499">
        <v>0</v>
      </c>
      <c r="AH719" s="499">
        <v>0</v>
      </c>
      <c r="AI719" s="499">
        <f t="shared" si="35"/>
        <v>0</v>
      </c>
      <c r="AJ719" s="324"/>
      <c r="AK719" s="316" t="e">
        <f>VLOOKUP(B719,'[1]BCDG-CG KT'!C$14:BC$962,53,0)</f>
        <v>#N/A</v>
      </c>
      <c r="AL719" s="316"/>
      <c r="AM719" s="315"/>
      <c r="AN719" s="315"/>
      <c r="AO719" s="315"/>
      <c r="AP719" s="315"/>
      <c r="AQ719" s="315"/>
      <c r="AR719" s="315"/>
      <c r="AS719" s="315"/>
      <c r="AT719" s="315"/>
      <c r="AU719" s="315"/>
      <c r="AV719" s="315"/>
      <c r="AW719" s="315"/>
      <c r="AX719" s="315"/>
      <c r="AY719" s="315"/>
      <c r="AZ719" s="315"/>
      <c r="BA719" s="315"/>
      <c r="BB719" s="315"/>
      <c r="BC719" s="315"/>
      <c r="BD719" s="315"/>
    </row>
    <row r="720" spans="1:56" s="638" customFormat="1" ht="94.5" customHeight="1">
      <c r="A720" s="635">
        <v>713</v>
      </c>
      <c r="B720" s="324" t="s">
        <v>6415</v>
      </c>
      <c r="C720" s="324" t="s">
        <v>5417</v>
      </c>
      <c r="D720" s="499">
        <v>0</v>
      </c>
      <c r="E720" s="324"/>
      <c r="F720" s="324" t="s">
        <v>5418</v>
      </c>
      <c r="G720" s="324"/>
      <c r="H720" s="635" t="s">
        <v>5389</v>
      </c>
      <c r="I720" s="635" t="s">
        <v>1354</v>
      </c>
      <c r="J720" s="635"/>
      <c r="K720" s="635"/>
      <c r="L720" s="499"/>
      <c r="M720" s="499"/>
      <c r="N720" s="499"/>
      <c r="O720" s="499"/>
      <c r="P720" s="499"/>
      <c r="Q720" s="499"/>
      <c r="R720" s="499"/>
      <c r="S720" s="499"/>
      <c r="T720" s="499"/>
      <c r="U720" s="499">
        <f t="shared" si="33"/>
        <v>0</v>
      </c>
      <c r="V720" s="495">
        <f t="shared" si="34"/>
        <v>50</v>
      </c>
      <c r="W720" s="496"/>
      <c r="X720" s="496"/>
      <c r="Y720" s="496"/>
      <c r="Z720" s="502">
        <v>50</v>
      </c>
      <c r="AA720" s="496"/>
      <c r="AB720" s="496"/>
      <c r="AC720" s="496"/>
      <c r="AD720" s="496"/>
      <c r="AE720" s="547"/>
      <c r="AF720" s="498" t="s">
        <v>4922</v>
      </c>
      <c r="AG720" s="499">
        <v>0</v>
      </c>
      <c r="AH720" s="499">
        <v>0</v>
      </c>
      <c r="AI720" s="499">
        <f t="shared" si="35"/>
        <v>0</v>
      </c>
      <c r="AJ720" s="324"/>
      <c r="AK720" s="316" t="e">
        <f>VLOOKUP(B720,'[1]BCDG-CG KT'!C$14:BC$962,53,0)</f>
        <v>#N/A</v>
      </c>
      <c r="AL720" s="316"/>
      <c r="AM720" s="315"/>
      <c r="AN720" s="315"/>
      <c r="AO720" s="315"/>
      <c r="AP720" s="315"/>
      <c r="AQ720" s="315"/>
      <c r="AR720" s="315"/>
      <c r="AS720" s="315"/>
      <c r="AT720" s="315"/>
      <c r="AU720" s="315"/>
      <c r="AV720" s="315"/>
      <c r="AW720" s="315"/>
      <c r="AX720" s="315"/>
      <c r="AY720" s="315"/>
      <c r="AZ720" s="315"/>
      <c r="BA720" s="315"/>
      <c r="BB720" s="315"/>
      <c r="BC720" s="315"/>
      <c r="BD720" s="315"/>
    </row>
    <row r="721" spans="1:56" s="638" customFormat="1" ht="78.75" customHeight="1">
      <c r="A721" s="635">
        <v>714</v>
      </c>
      <c r="B721" s="324" t="s">
        <v>6416</v>
      </c>
      <c r="C721" s="324" t="s">
        <v>5419</v>
      </c>
      <c r="D721" s="499">
        <v>0</v>
      </c>
      <c r="E721" s="324"/>
      <c r="F721" s="324" t="s">
        <v>5420</v>
      </c>
      <c r="G721" s="324"/>
      <c r="H721" s="635" t="s">
        <v>5389</v>
      </c>
      <c r="I721" s="635" t="s">
        <v>1354</v>
      </c>
      <c r="J721" s="635"/>
      <c r="K721" s="635"/>
      <c r="L721" s="499"/>
      <c r="M721" s="499"/>
      <c r="N721" s="499"/>
      <c r="O721" s="499"/>
      <c r="P721" s="499"/>
      <c r="Q721" s="499"/>
      <c r="R721" s="499"/>
      <c r="S721" s="499"/>
      <c r="T721" s="499"/>
      <c r="U721" s="499">
        <f t="shared" si="33"/>
        <v>0</v>
      </c>
      <c r="V721" s="495">
        <f t="shared" si="34"/>
        <v>50</v>
      </c>
      <c r="W721" s="496"/>
      <c r="X721" s="496"/>
      <c r="Y721" s="496"/>
      <c r="Z721" s="502">
        <v>50</v>
      </c>
      <c r="AA721" s="496"/>
      <c r="AB721" s="496"/>
      <c r="AC721" s="496"/>
      <c r="AD721" s="496"/>
      <c r="AE721" s="547"/>
      <c r="AF721" s="498" t="s">
        <v>4922</v>
      </c>
      <c r="AG721" s="499">
        <v>0</v>
      </c>
      <c r="AH721" s="499">
        <v>0</v>
      </c>
      <c r="AI721" s="499">
        <f t="shared" si="35"/>
        <v>0</v>
      </c>
      <c r="AJ721" s="324"/>
      <c r="AK721" s="316" t="e">
        <f>VLOOKUP(B721,'[1]BCDG-CG KT'!C$14:BC$962,53,0)</f>
        <v>#N/A</v>
      </c>
      <c r="AL721" s="316"/>
      <c r="AM721" s="315"/>
      <c r="AN721" s="315"/>
      <c r="AO721" s="315"/>
      <c r="AP721" s="315"/>
      <c r="AQ721" s="315"/>
      <c r="AR721" s="315"/>
      <c r="AS721" s="315"/>
      <c r="AT721" s="315"/>
      <c r="AU721" s="315"/>
      <c r="AV721" s="315"/>
      <c r="AW721" s="315"/>
      <c r="AX721" s="315"/>
      <c r="AY721" s="315"/>
      <c r="AZ721" s="315"/>
      <c r="BA721" s="315"/>
      <c r="BB721" s="315"/>
      <c r="BC721" s="315"/>
      <c r="BD721" s="315"/>
    </row>
    <row r="722" spans="1:56" s="638" customFormat="1" ht="220.5" customHeight="1">
      <c r="A722" s="635">
        <v>715</v>
      </c>
      <c r="B722" s="324" t="s">
        <v>6417</v>
      </c>
      <c r="C722" s="324" t="s">
        <v>5421</v>
      </c>
      <c r="D722" s="499">
        <v>0</v>
      </c>
      <c r="E722" s="324"/>
      <c r="F722" s="324" t="s">
        <v>5422</v>
      </c>
      <c r="G722" s="324"/>
      <c r="H722" s="635" t="s">
        <v>5389</v>
      </c>
      <c r="I722" s="635" t="s">
        <v>1354</v>
      </c>
      <c r="J722" s="635"/>
      <c r="K722" s="635"/>
      <c r="L722" s="499"/>
      <c r="M722" s="499"/>
      <c r="N722" s="499"/>
      <c r="O722" s="499"/>
      <c r="P722" s="499"/>
      <c r="Q722" s="499"/>
      <c r="R722" s="499"/>
      <c r="S722" s="499"/>
      <c r="T722" s="499"/>
      <c r="U722" s="499">
        <f t="shared" si="33"/>
        <v>0</v>
      </c>
      <c r="V722" s="495">
        <f t="shared" si="34"/>
        <v>50</v>
      </c>
      <c r="W722" s="496"/>
      <c r="X722" s="496"/>
      <c r="Y722" s="496"/>
      <c r="Z722" s="502">
        <v>50</v>
      </c>
      <c r="AA722" s="496"/>
      <c r="AB722" s="496"/>
      <c r="AC722" s="496"/>
      <c r="AD722" s="496"/>
      <c r="AE722" s="547"/>
      <c r="AF722" s="498" t="s">
        <v>4922</v>
      </c>
      <c r="AG722" s="499">
        <v>0</v>
      </c>
      <c r="AH722" s="499">
        <v>0</v>
      </c>
      <c r="AI722" s="499">
        <f t="shared" si="35"/>
        <v>0</v>
      </c>
      <c r="AJ722" s="324"/>
      <c r="AK722" s="316" t="e">
        <f>VLOOKUP(B722,'[1]BCDG-CG KT'!C$14:BC$962,53,0)</f>
        <v>#N/A</v>
      </c>
      <c r="AL722" s="316"/>
      <c r="AM722" s="315"/>
      <c r="AN722" s="315"/>
      <c r="AO722" s="315"/>
      <c r="AP722" s="315"/>
      <c r="AQ722" s="315"/>
      <c r="AR722" s="315"/>
      <c r="AS722" s="315"/>
      <c r="AT722" s="315"/>
      <c r="AU722" s="315"/>
      <c r="AV722" s="315"/>
      <c r="AW722" s="315"/>
      <c r="AX722" s="315"/>
      <c r="AY722" s="315"/>
      <c r="AZ722" s="315"/>
      <c r="BA722" s="315"/>
      <c r="BB722" s="315"/>
      <c r="BC722" s="315"/>
      <c r="BD722" s="315"/>
    </row>
    <row r="723" spans="1:56" s="638" customFormat="1" ht="189" customHeight="1">
      <c r="A723" s="635">
        <v>716</v>
      </c>
      <c r="B723" s="324" t="s">
        <v>6418</v>
      </c>
      <c r="C723" s="324" t="s">
        <v>5423</v>
      </c>
      <c r="D723" s="499">
        <v>0</v>
      </c>
      <c r="E723" s="324"/>
      <c r="F723" s="324" t="s">
        <v>5424</v>
      </c>
      <c r="G723" s="324"/>
      <c r="H723" s="635" t="s">
        <v>5389</v>
      </c>
      <c r="I723" s="635" t="s">
        <v>1354</v>
      </c>
      <c r="J723" s="635"/>
      <c r="K723" s="635"/>
      <c r="L723" s="499"/>
      <c r="M723" s="499"/>
      <c r="N723" s="499"/>
      <c r="O723" s="499"/>
      <c r="P723" s="499"/>
      <c r="Q723" s="499"/>
      <c r="R723" s="499"/>
      <c r="S723" s="499"/>
      <c r="T723" s="499"/>
      <c r="U723" s="499">
        <f t="shared" si="33"/>
        <v>0</v>
      </c>
      <c r="V723" s="495">
        <f t="shared" si="34"/>
        <v>50</v>
      </c>
      <c r="W723" s="496"/>
      <c r="X723" s="496"/>
      <c r="Y723" s="496"/>
      <c r="Z723" s="502">
        <v>50</v>
      </c>
      <c r="AA723" s="496"/>
      <c r="AB723" s="496"/>
      <c r="AC723" s="496"/>
      <c r="AD723" s="496"/>
      <c r="AE723" s="547"/>
      <c r="AF723" s="498" t="s">
        <v>4922</v>
      </c>
      <c r="AG723" s="499">
        <v>0</v>
      </c>
      <c r="AH723" s="499">
        <v>0</v>
      </c>
      <c r="AI723" s="499">
        <f t="shared" si="35"/>
        <v>0</v>
      </c>
      <c r="AJ723" s="324"/>
      <c r="AK723" s="316" t="e">
        <f>VLOOKUP(B723,'[1]BCDG-CG KT'!C$14:BC$962,53,0)</f>
        <v>#N/A</v>
      </c>
      <c r="AL723" s="316"/>
      <c r="AM723" s="315"/>
      <c r="AN723" s="315"/>
      <c r="AO723" s="315"/>
      <c r="AP723" s="315"/>
      <c r="AQ723" s="315"/>
      <c r="AR723" s="315"/>
      <c r="AS723" s="315"/>
      <c r="AT723" s="315"/>
      <c r="AU723" s="315"/>
      <c r="AV723" s="315"/>
      <c r="AW723" s="315"/>
      <c r="AX723" s="315"/>
      <c r="AY723" s="315"/>
      <c r="AZ723" s="315"/>
      <c r="BA723" s="315"/>
      <c r="BB723" s="315"/>
      <c r="BC723" s="315"/>
      <c r="BD723" s="315"/>
    </row>
    <row r="724" spans="1:56" s="638" customFormat="1" ht="78.75" customHeight="1">
      <c r="A724" s="635">
        <v>717</v>
      </c>
      <c r="B724" s="324" t="s">
        <v>6419</v>
      </c>
      <c r="C724" s="324" t="s">
        <v>5425</v>
      </c>
      <c r="D724" s="499">
        <v>0</v>
      </c>
      <c r="E724" s="324"/>
      <c r="F724" s="324" t="s">
        <v>5426</v>
      </c>
      <c r="G724" s="324"/>
      <c r="H724" s="635" t="s">
        <v>5389</v>
      </c>
      <c r="I724" s="635" t="s">
        <v>1354</v>
      </c>
      <c r="J724" s="635"/>
      <c r="K724" s="635"/>
      <c r="L724" s="499"/>
      <c r="M724" s="499"/>
      <c r="N724" s="499"/>
      <c r="O724" s="499"/>
      <c r="P724" s="499"/>
      <c r="Q724" s="499"/>
      <c r="R724" s="499"/>
      <c r="S724" s="499"/>
      <c r="T724" s="499"/>
      <c r="U724" s="499">
        <f t="shared" si="33"/>
        <v>0</v>
      </c>
      <c r="V724" s="495">
        <f t="shared" si="34"/>
        <v>50</v>
      </c>
      <c r="W724" s="496"/>
      <c r="X724" s="496"/>
      <c r="Y724" s="496"/>
      <c r="Z724" s="502">
        <v>50</v>
      </c>
      <c r="AA724" s="496"/>
      <c r="AB724" s="496"/>
      <c r="AC724" s="496"/>
      <c r="AD724" s="496"/>
      <c r="AE724" s="547"/>
      <c r="AF724" s="498" t="s">
        <v>4922</v>
      </c>
      <c r="AG724" s="499">
        <v>0</v>
      </c>
      <c r="AH724" s="499">
        <v>0</v>
      </c>
      <c r="AI724" s="499">
        <f t="shared" si="35"/>
        <v>0</v>
      </c>
      <c r="AJ724" s="324"/>
      <c r="AK724" s="316" t="e">
        <f>VLOOKUP(B724,'[1]BCDG-CG KT'!C$14:BC$962,53,0)</f>
        <v>#N/A</v>
      </c>
      <c r="AL724" s="316"/>
      <c r="AM724" s="315"/>
      <c r="AN724" s="315"/>
      <c r="AO724" s="315"/>
      <c r="AP724" s="315"/>
      <c r="AQ724" s="315"/>
      <c r="AR724" s="315"/>
      <c r="AS724" s="315"/>
      <c r="AT724" s="315"/>
      <c r="AU724" s="315"/>
      <c r="AV724" s="315"/>
      <c r="AW724" s="315"/>
      <c r="AX724" s="315"/>
      <c r="AY724" s="315"/>
      <c r="AZ724" s="315"/>
      <c r="BA724" s="315"/>
      <c r="BB724" s="315"/>
      <c r="BC724" s="315"/>
      <c r="BD724" s="315"/>
    </row>
    <row r="725" spans="1:56" s="638" customFormat="1" ht="141.75" customHeight="1">
      <c r="A725" s="635">
        <v>718</v>
      </c>
      <c r="B725" s="324" t="s">
        <v>6420</v>
      </c>
      <c r="C725" s="324" t="s">
        <v>5427</v>
      </c>
      <c r="D725" s="499">
        <v>0</v>
      </c>
      <c r="E725" s="324"/>
      <c r="F725" s="324" t="s">
        <v>5428</v>
      </c>
      <c r="G725" s="324"/>
      <c r="H725" s="635" t="s">
        <v>5389</v>
      </c>
      <c r="I725" s="635" t="s">
        <v>1354</v>
      </c>
      <c r="J725" s="635"/>
      <c r="K725" s="635"/>
      <c r="L725" s="499"/>
      <c r="M725" s="499"/>
      <c r="N725" s="499"/>
      <c r="O725" s="499"/>
      <c r="P725" s="499"/>
      <c r="Q725" s="499"/>
      <c r="R725" s="499"/>
      <c r="S725" s="499"/>
      <c r="T725" s="499"/>
      <c r="U725" s="499">
        <f t="shared" si="33"/>
        <v>0</v>
      </c>
      <c r="V725" s="495">
        <f t="shared" si="34"/>
        <v>50</v>
      </c>
      <c r="W725" s="496"/>
      <c r="X725" s="496"/>
      <c r="Y725" s="496"/>
      <c r="Z725" s="502">
        <v>50</v>
      </c>
      <c r="AA725" s="496"/>
      <c r="AB725" s="496"/>
      <c r="AC725" s="496"/>
      <c r="AD725" s="496"/>
      <c r="AE725" s="547"/>
      <c r="AF725" s="498" t="s">
        <v>4922</v>
      </c>
      <c r="AG725" s="499">
        <v>0</v>
      </c>
      <c r="AH725" s="499">
        <v>0</v>
      </c>
      <c r="AI725" s="499">
        <f t="shared" si="35"/>
        <v>0</v>
      </c>
      <c r="AJ725" s="324"/>
      <c r="AK725" s="316" t="e">
        <f>VLOOKUP(B725,'[1]BCDG-CG KT'!C$14:BC$962,53,0)</f>
        <v>#N/A</v>
      </c>
      <c r="AL725" s="316"/>
      <c r="AM725" s="315"/>
      <c r="AN725" s="315"/>
      <c r="AO725" s="315"/>
      <c r="AP725" s="315"/>
      <c r="AQ725" s="315"/>
      <c r="AR725" s="315"/>
      <c r="AS725" s="315"/>
      <c r="AT725" s="315"/>
      <c r="AU725" s="315"/>
      <c r="AV725" s="315"/>
      <c r="AW725" s="315"/>
      <c r="AX725" s="315"/>
      <c r="AY725" s="315"/>
      <c r="AZ725" s="315"/>
      <c r="BA725" s="315"/>
      <c r="BB725" s="315"/>
      <c r="BC725" s="315"/>
      <c r="BD725" s="315"/>
    </row>
    <row r="726" spans="1:56" s="638" customFormat="1" ht="47.25" customHeight="1">
      <c r="A726" s="635">
        <v>719</v>
      </c>
      <c r="B726" s="324" t="s">
        <v>6421</v>
      </c>
      <c r="C726" s="324" t="s">
        <v>5429</v>
      </c>
      <c r="D726" s="499">
        <v>0</v>
      </c>
      <c r="E726" s="324"/>
      <c r="F726" s="324" t="s">
        <v>5430</v>
      </c>
      <c r="G726" s="324"/>
      <c r="H726" s="635" t="s">
        <v>5389</v>
      </c>
      <c r="I726" s="635" t="s">
        <v>1354</v>
      </c>
      <c r="J726" s="635"/>
      <c r="K726" s="635"/>
      <c r="L726" s="499"/>
      <c r="M726" s="499"/>
      <c r="N726" s="499"/>
      <c r="O726" s="499"/>
      <c r="P726" s="499"/>
      <c r="Q726" s="499"/>
      <c r="R726" s="499"/>
      <c r="S726" s="499"/>
      <c r="T726" s="499"/>
      <c r="U726" s="499">
        <f t="shared" si="33"/>
        <v>0</v>
      </c>
      <c r="V726" s="495">
        <f t="shared" si="34"/>
        <v>50</v>
      </c>
      <c r="W726" s="496"/>
      <c r="X726" s="496"/>
      <c r="Y726" s="496"/>
      <c r="Z726" s="502">
        <v>50</v>
      </c>
      <c r="AA726" s="496"/>
      <c r="AB726" s="496"/>
      <c r="AC726" s="496"/>
      <c r="AD726" s="496"/>
      <c r="AE726" s="547"/>
      <c r="AF726" s="498" t="s">
        <v>4922</v>
      </c>
      <c r="AG726" s="499">
        <v>0</v>
      </c>
      <c r="AH726" s="499">
        <v>0</v>
      </c>
      <c r="AI726" s="499">
        <f t="shared" si="35"/>
        <v>0</v>
      </c>
      <c r="AJ726" s="324"/>
      <c r="AK726" s="316" t="e">
        <f>VLOOKUP(B726,'[1]BCDG-CG KT'!C$14:BC$962,53,0)</f>
        <v>#N/A</v>
      </c>
      <c r="AL726" s="316"/>
      <c r="AM726" s="315"/>
      <c r="AN726" s="315"/>
      <c r="AO726" s="315"/>
      <c r="AP726" s="315"/>
      <c r="AQ726" s="315"/>
      <c r="AR726" s="315"/>
      <c r="AS726" s="315"/>
      <c r="AT726" s="315"/>
      <c r="AU726" s="315"/>
      <c r="AV726" s="315"/>
      <c r="AW726" s="315"/>
      <c r="AX726" s="315"/>
      <c r="AY726" s="315"/>
      <c r="AZ726" s="315"/>
      <c r="BA726" s="315"/>
      <c r="BB726" s="315"/>
      <c r="BC726" s="315"/>
      <c r="BD726" s="315"/>
    </row>
    <row r="727" spans="1:56" s="638" customFormat="1" ht="47.25" customHeight="1">
      <c r="A727" s="635">
        <v>720</v>
      </c>
      <c r="B727" s="324" t="s">
        <v>6422</v>
      </c>
      <c r="C727" s="324" t="s">
        <v>5431</v>
      </c>
      <c r="D727" s="499">
        <v>0</v>
      </c>
      <c r="E727" s="324"/>
      <c r="F727" s="324" t="s">
        <v>5432</v>
      </c>
      <c r="G727" s="324"/>
      <c r="H727" s="635" t="s">
        <v>5389</v>
      </c>
      <c r="I727" s="635" t="s">
        <v>1354</v>
      </c>
      <c r="J727" s="635"/>
      <c r="K727" s="635"/>
      <c r="L727" s="499"/>
      <c r="M727" s="499"/>
      <c r="N727" s="499"/>
      <c r="O727" s="499"/>
      <c r="P727" s="499"/>
      <c r="Q727" s="499"/>
      <c r="R727" s="499"/>
      <c r="S727" s="499"/>
      <c r="T727" s="499"/>
      <c r="U727" s="499">
        <f t="shared" si="33"/>
        <v>0</v>
      </c>
      <c r="V727" s="495">
        <f t="shared" si="34"/>
        <v>30</v>
      </c>
      <c r="W727" s="496"/>
      <c r="X727" s="496"/>
      <c r="Y727" s="496"/>
      <c r="Z727" s="502">
        <v>30</v>
      </c>
      <c r="AA727" s="496"/>
      <c r="AB727" s="496"/>
      <c r="AC727" s="496"/>
      <c r="AD727" s="496"/>
      <c r="AE727" s="547"/>
      <c r="AF727" s="498" t="s">
        <v>4922</v>
      </c>
      <c r="AG727" s="499">
        <v>0</v>
      </c>
      <c r="AH727" s="499">
        <v>0</v>
      </c>
      <c r="AI727" s="499">
        <f t="shared" si="35"/>
        <v>0</v>
      </c>
      <c r="AJ727" s="324"/>
      <c r="AK727" s="316" t="e">
        <f>VLOOKUP(B727,'[1]BCDG-CG KT'!C$14:BC$962,53,0)</f>
        <v>#N/A</v>
      </c>
      <c r="AL727" s="316"/>
      <c r="AM727" s="315"/>
      <c r="AN727" s="315"/>
      <c r="AO727" s="315"/>
      <c r="AP727" s="315"/>
      <c r="AQ727" s="315"/>
      <c r="AR727" s="315"/>
      <c r="AS727" s="315"/>
      <c r="AT727" s="315"/>
      <c r="AU727" s="315"/>
      <c r="AV727" s="315"/>
      <c r="AW727" s="315"/>
      <c r="AX727" s="315"/>
      <c r="AY727" s="315"/>
      <c r="AZ727" s="315"/>
      <c r="BA727" s="315"/>
      <c r="BB727" s="315"/>
      <c r="BC727" s="315"/>
      <c r="BD727" s="315"/>
    </row>
    <row r="728" spans="1:56" s="638" customFormat="1" ht="94.5" customHeight="1">
      <c r="A728" s="635">
        <v>721</v>
      </c>
      <c r="B728" s="324" t="s">
        <v>6423</v>
      </c>
      <c r="C728" s="324" t="s">
        <v>5433</v>
      </c>
      <c r="D728" s="499">
        <v>0</v>
      </c>
      <c r="E728" s="324"/>
      <c r="F728" s="324" t="s">
        <v>5434</v>
      </c>
      <c r="G728" s="324"/>
      <c r="H728" s="635"/>
      <c r="I728" s="635" t="s">
        <v>2594</v>
      </c>
      <c r="J728" s="635"/>
      <c r="K728" s="635"/>
      <c r="L728" s="499"/>
      <c r="M728" s="499"/>
      <c r="N728" s="499"/>
      <c r="O728" s="499"/>
      <c r="P728" s="499"/>
      <c r="Q728" s="499"/>
      <c r="R728" s="499"/>
      <c r="S728" s="499"/>
      <c r="T728" s="499"/>
      <c r="U728" s="499">
        <f t="shared" si="33"/>
        <v>0</v>
      </c>
      <c r="V728" s="495">
        <f t="shared" si="34"/>
        <v>50</v>
      </c>
      <c r="W728" s="496"/>
      <c r="X728" s="496"/>
      <c r="Y728" s="496"/>
      <c r="Z728" s="502">
        <v>50</v>
      </c>
      <c r="AA728" s="496"/>
      <c r="AB728" s="496"/>
      <c r="AC728" s="496"/>
      <c r="AD728" s="496"/>
      <c r="AE728" s="547"/>
      <c r="AF728" s="498" t="s">
        <v>4922</v>
      </c>
      <c r="AG728" s="499">
        <v>0</v>
      </c>
      <c r="AH728" s="499">
        <v>0</v>
      </c>
      <c r="AI728" s="499">
        <f t="shared" si="35"/>
        <v>0</v>
      </c>
      <c r="AJ728" s="324"/>
      <c r="AK728" s="316" t="e">
        <f>VLOOKUP(B728,'[1]BCDG-CG KT'!C$14:BC$962,53,0)</f>
        <v>#N/A</v>
      </c>
      <c r="AL728" s="316"/>
      <c r="AM728" s="315"/>
      <c r="AN728" s="315"/>
      <c r="AO728" s="315"/>
      <c r="AP728" s="315"/>
      <c r="AQ728" s="315"/>
      <c r="AR728" s="315"/>
      <c r="AS728" s="315"/>
      <c r="AT728" s="315"/>
      <c r="AU728" s="315"/>
      <c r="AV728" s="315"/>
      <c r="AW728" s="315"/>
      <c r="AX728" s="315"/>
      <c r="AY728" s="315"/>
      <c r="AZ728" s="315"/>
      <c r="BA728" s="315"/>
      <c r="BB728" s="315"/>
      <c r="BC728" s="315"/>
      <c r="BD728" s="315"/>
    </row>
    <row r="729" spans="1:56" s="638" customFormat="1" ht="126" customHeight="1">
      <c r="A729" s="635">
        <v>722</v>
      </c>
      <c r="B729" s="324" t="s">
        <v>6424</v>
      </c>
      <c r="C729" s="324" t="s">
        <v>5435</v>
      </c>
      <c r="D729" s="499">
        <v>0</v>
      </c>
      <c r="E729" s="324"/>
      <c r="F729" s="324" t="s">
        <v>5436</v>
      </c>
      <c r="G729" s="324"/>
      <c r="H729" s="635"/>
      <c r="I729" s="635" t="s">
        <v>2594</v>
      </c>
      <c r="J729" s="635"/>
      <c r="K729" s="635"/>
      <c r="L729" s="499"/>
      <c r="M729" s="499"/>
      <c r="N729" s="499"/>
      <c r="O729" s="499"/>
      <c r="P729" s="499"/>
      <c r="Q729" s="499"/>
      <c r="R729" s="499"/>
      <c r="S729" s="499"/>
      <c r="T729" s="499"/>
      <c r="U729" s="499">
        <f t="shared" si="33"/>
        <v>0</v>
      </c>
      <c r="V729" s="495">
        <f t="shared" si="34"/>
        <v>20</v>
      </c>
      <c r="W729" s="496"/>
      <c r="X729" s="496"/>
      <c r="Y729" s="496"/>
      <c r="Z729" s="502">
        <v>20</v>
      </c>
      <c r="AA729" s="496"/>
      <c r="AB729" s="496"/>
      <c r="AC729" s="496"/>
      <c r="AD729" s="496"/>
      <c r="AE729" s="547"/>
      <c r="AF729" s="498" t="s">
        <v>4922</v>
      </c>
      <c r="AG729" s="499">
        <v>0</v>
      </c>
      <c r="AH729" s="499">
        <v>0</v>
      </c>
      <c r="AI729" s="499">
        <f t="shared" si="35"/>
        <v>0</v>
      </c>
      <c r="AJ729" s="324"/>
      <c r="AK729" s="316" t="e">
        <f>VLOOKUP(B729,'[1]BCDG-CG KT'!C$14:BC$962,53,0)</f>
        <v>#N/A</v>
      </c>
      <c r="AL729" s="316"/>
      <c r="AM729" s="315"/>
      <c r="AN729" s="315"/>
      <c r="AO729" s="315"/>
      <c r="AP729" s="315"/>
      <c r="AQ729" s="315"/>
      <c r="AR729" s="315"/>
      <c r="AS729" s="315"/>
      <c r="AT729" s="315"/>
      <c r="AU729" s="315"/>
      <c r="AV729" s="315"/>
      <c r="AW729" s="315"/>
      <c r="AX729" s="315"/>
      <c r="AY729" s="315"/>
      <c r="AZ729" s="315"/>
      <c r="BA729" s="315"/>
      <c r="BB729" s="315"/>
      <c r="BC729" s="315"/>
      <c r="BD729" s="315"/>
    </row>
    <row r="730" spans="1:56" s="638" customFormat="1" ht="126" customHeight="1">
      <c r="A730" s="635">
        <v>723</v>
      </c>
      <c r="B730" s="324" t="s">
        <v>6425</v>
      </c>
      <c r="C730" s="324" t="s">
        <v>5437</v>
      </c>
      <c r="D730" s="499">
        <v>0</v>
      </c>
      <c r="E730" s="324"/>
      <c r="F730" s="324" t="s">
        <v>5438</v>
      </c>
      <c r="G730" s="324"/>
      <c r="H730" s="635"/>
      <c r="I730" s="635" t="s">
        <v>2594</v>
      </c>
      <c r="J730" s="635"/>
      <c r="K730" s="635"/>
      <c r="L730" s="499"/>
      <c r="M730" s="499"/>
      <c r="N730" s="499"/>
      <c r="O730" s="499"/>
      <c r="P730" s="499"/>
      <c r="Q730" s="499"/>
      <c r="R730" s="499"/>
      <c r="S730" s="499"/>
      <c r="T730" s="499"/>
      <c r="U730" s="499">
        <f t="shared" si="33"/>
        <v>0</v>
      </c>
      <c r="V730" s="495">
        <f t="shared" si="34"/>
        <v>20</v>
      </c>
      <c r="W730" s="496"/>
      <c r="X730" s="496"/>
      <c r="Y730" s="496"/>
      <c r="Z730" s="502">
        <v>20</v>
      </c>
      <c r="AA730" s="496"/>
      <c r="AB730" s="496"/>
      <c r="AC730" s="496"/>
      <c r="AD730" s="496"/>
      <c r="AE730" s="547"/>
      <c r="AF730" s="498" t="s">
        <v>4922</v>
      </c>
      <c r="AG730" s="499">
        <v>0</v>
      </c>
      <c r="AH730" s="499">
        <v>0</v>
      </c>
      <c r="AI730" s="499">
        <f t="shared" si="35"/>
        <v>0</v>
      </c>
      <c r="AJ730" s="324"/>
      <c r="AK730" s="316" t="e">
        <f>VLOOKUP(B730,'[1]BCDG-CG KT'!C$14:BC$962,53,0)</f>
        <v>#N/A</v>
      </c>
      <c r="AL730" s="316"/>
      <c r="AM730" s="315"/>
      <c r="AN730" s="315"/>
      <c r="AO730" s="315"/>
      <c r="AP730" s="315"/>
      <c r="AQ730" s="315"/>
      <c r="AR730" s="315"/>
      <c r="AS730" s="315"/>
      <c r="AT730" s="315"/>
      <c r="AU730" s="315"/>
      <c r="AV730" s="315"/>
      <c r="AW730" s="315"/>
      <c r="AX730" s="315"/>
      <c r="AY730" s="315"/>
      <c r="AZ730" s="315"/>
      <c r="BA730" s="315"/>
      <c r="BB730" s="315"/>
      <c r="BC730" s="315"/>
      <c r="BD730" s="315"/>
    </row>
    <row r="731" spans="1:56" s="638" customFormat="1" ht="110.25" customHeight="1">
      <c r="A731" s="635">
        <v>724</v>
      </c>
      <c r="B731" s="324" t="s">
        <v>6426</v>
      </c>
      <c r="C731" s="324" t="s">
        <v>5439</v>
      </c>
      <c r="D731" s="499">
        <v>0</v>
      </c>
      <c r="E731" s="324"/>
      <c r="F731" s="324" t="s">
        <v>5440</v>
      </c>
      <c r="G731" s="324"/>
      <c r="H731" s="635"/>
      <c r="I731" s="635" t="s">
        <v>2594</v>
      </c>
      <c r="J731" s="635"/>
      <c r="K731" s="635"/>
      <c r="L731" s="499"/>
      <c r="M731" s="499"/>
      <c r="N731" s="499"/>
      <c r="O731" s="499"/>
      <c r="P731" s="499"/>
      <c r="Q731" s="499"/>
      <c r="R731" s="499"/>
      <c r="S731" s="499"/>
      <c r="T731" s="499"/>
      <c r="U731" s="499">
        <f t="shared" si="33"/>
        <v>0</v>
      </c>
      <c r="V731" s="495">
        <f t="shared" si="34"/>
        <v>30</v>
      </c>
      <c r="W731" s="496"/>
      <c r="X731" s="496"/>
      <c r="Y731" s="496"/>
      <c r="Z731" s="502">
        <v>30</v>
      </c>
      <c r="AA731" s="496"/>
      <c r="AB731" s="496"/>
      <c r="AC731" s="496"/>
      <c r="AD731" s="496"/>
      <c r="AE731" s="547"/>
      <c r="AF731" s="498" t="s">
        <v>4922</v>
      </c>
      <c r="AG731" s="499">
        <v>0</v>
      </c>
      <c r="AH731" s="499">
        <v>0</v>
      </c>
      <c r="AI731" s="499">
        <f t="shared" si="35"/>
        <v>0</v>
      </c>
      <c r="AJ731" s="324"/>
      <c r="AK731" s="316" t="e">
        <f>VLOOKUP(B731,'[1]BCDG-CG KT'!C$14:BC$962,53,0)</f>
        <v>#N/A</v>
      </c>
      <c r="AL731" s="316"/>
      <c r="AM731" s="315"/>
      <c r="AN731" s="315"/>
      <c r="AO731" s="315"/>
      <c r="AP731" s="315"/>
      <c r="AQ731" s="315"/>
      <c r="AR731" s="315"/>
      <c r="AS731" s="315"/>
      <c r="AT731" s="315"/>
      <c r="AU731" s="315"/>
      <c r="AV731" s="315"/>
      <c r="AW731" s="315"/>
      <c r="AX731" s="315"/>
      <c r="AY731" s="315"/>
      <c r="AZ731" s="315"/>
      <c r="BA731" s="315"/>
      <c r="BB731" s="315"/>
      <c r="BC731" s="315"/>
      <c r="BD731" s="315"/>
    </row>
    <row r="732" spans="1:56" s="638" customFormat="1" ht="110.25" customHeight="1">
      <c r="A732" s="635">
        <v>725</v>
      </c>
      <c r="B732" s="324" t="s">
        <v>6427</v>
      </c>
      <c r="C732" s="324" t="s">
        <v>5441</v>
      </c>
      <c r="D732" s="499">
        <v>0</v>
      </c>
      <c r="E732" s="324"/>
      <c r="F732" s="324" t="s">
        <v>5442</v>
      </c>
      <c r="G732" s="324"/>
      <c r="H732" s="635"/>
      <c r="I732" s="635" t="s">
        <v>84</v>
      </c>
      <c r="J732" s="635"/>
      <c r="K732" s="635"/>
      <c r="L732" s="499"/>
      <c r="M732" s="499"/>
      <c r="N732" s="499"/>
      <c r="O732" s="499"/>
      <c r="P732" s="499"/>
      <c r="Q732" s="499"/>
      <c r="R732" s="499"/>
      <c r="S732" s="499"/>
      <c r="T732" s="499"/>
      <c r="U732" s="499">
        <f t="shared" si="33"/>
        <v>0</v>
      </c>
      <c r="V732" s="495">
        <f t="shared" si="34"/>
        <v>200</v>
      </c>
      <c r="W732" s="496"/>
      <c r="X732" s="496"/>
      <c r="Y732" s="496"/>
      <c r="Z732" s="502">
        <v>200</v>
      </c>
      <c r="AA732" s="496"/>
      <c r="AB732" s="496"/>
      <c r="AC732" s="496"/>
      <c r="AD732" s="496"/>
      <c r="AE732" s="547"/>
      <c r="AF732" s="498" t="s">
        <v>4922</v>
      </c>
      <c r="AG732" s="499">
        <v>0</v>
      </c>
      <c r="AH732" s="499">
        <v>0</v>
      </c>
      <c r="AI732" s="499">
        <f t="shared" si="35"/>
        <v>0</v>
      </c>
      <c r="AJ732" s="324"/>
      <c r="AK732" s="316" t="e">
        <f>VLOOKUP(B732,'[1]BCDG-CG KT'!C$14:BC$962,53,0)</f>
        <v>#N/A</v>
      </c>
      <c r="AL732" s="316"/>
      <c r="AM732" s="315"/>
      <c r="AN732" s="315"/>
      <c r="AO732" s="315"/>
      <c r="AP732" s="315"/>
      <c r="AQ732" s="315"/>
      <c r="AR732" s="315"/>
      <c r="AS732" s="315"/>
      <c r="AT732" s="315"/>
      <c r="AU732" s="315"/>
      <c r="AV732" s="315"/>
      <c r="AW732" s="315"/>
      <c r="AX732" s="315"/>
      <c r="AY732" s="315"/>
      <c r="AZ732" s="315"/>
      <c r="BA732" s="315"/>
      <c r="BB732" s="315"/>
      <c r="BC732" s="315"/>
      <c r="BD732" s="315"/>
    </row>
    <row r="733" spans="1:56" s="638" customFormat="1" ht="126" customHeight="1">
      <c r="A733" s="635">
        <v>726</v>
      </c>
      <c r="B733" s="324" t="s">
        <v>6428</v>
      </c>
      <c r="C733" s="324" t="s">
        <v>5443</v>
      </c>
      <c r="D733" s="499">
        <v>0</v>
      </c>
      <c r="E733" s="324"/>
      <c r="F733" s="324" t="s">
        <v>5444</v>
      </c>
      <c r="G733" s="324"/>
      <c r="H733" s="635"/>
      <c r="I733" s="635" t="s">
        <v>2594</v>
      </c>
      <c r="J733" s="635"/>
      <c r="K733" s="635"/>
      <c r="L733" s="499"/>
      <c r="M733" s="499"/>
      <c r="N733" s="499"/>
      <c r="O733" s="499"/>
      <c r="P733" s="499"/>
      <c r="Q733" s="499"/>
      <c r="R733" s="499"/>
      <c r="S733" s="499"/>
      <c r="T733" s="499"/>
      <c r="U733" s="499">
        <f t="shared" si="33"/>
        <v>0</v>
      </c>
      <c r="V733" s="495">
        <f t="shared" si="34"/>
        <v>200</v>
      </c>
      <c r="W733" s="496"/>
      <c r="X733" s="496"/>
      <c r="Y733" s="496"/>
      <c r="Z733" s="502">
        <v>200</v>
      </c>
      <c r="AA733" s="496"/>
      <c r="AB733" s="496"/>
      <c r="AC733" s="496"/>
      <c r="AD733" s="496"/>
      <c r="AE733" s="547"/>
      <c r="AF733" s="498" t="s">
        <v>4922</v>
      </c>
      <c r="AG733" s="499">
        <v>0</v>
      </c>
      <c r="AH733" s="499">
        <v>0</v>
      </c>
      <c r="AI733" s="499">
        <f t="shared" si="35"/>
        <v>0</v>
      </c>
      <c r="AJ733" s="324"/>
      <c r="AK733" s="316" t="e">
        <f>VLOOKUP(B733,'[1]BCDG-CG KT'!C$14:BC$962,53,0)</f>
        <v>#N/A</v>
      </c>
      <c r="AL733" s="316"/>
      <c r="AM733" s="315"/>
      <c r="AN733" s="315"/>
      <c r="AO733" s="315"/>
      <c r="AP733" s="315"/>
      <c r="AQ733" s="315"/>
      <c r="AR733" s="315"/>
      <c r="AS733" s="315"/>
      <c r="AT733" s="315"/>
      <c r="AU733" s="315"/>
      <c r="AV733" s="315"/>
      <c r="AW733" s="315"/>
      <c r="AX733" s="315"/>
      <c r="AY733" s="315"/>
      <c r="AZ733" s="315"/>
      <c r="BA733" s="315"/>
      <c r="BB733" s="315"/>
      <c r="BC733" s="315"/>
      <c r="BD733" s="315"/>
    </row>
    <row r="734" spans="1:56" s="638" customFormat="1" ht="126" customHeight="1">
      <c r="A734" s="635">
        <v>727</v>
      </c>
      <c r="B734" s="324" t="s">
        <v>6429</v>
      </c>
      <c r="C734" s="324" t="s">
        <v>5445</v>
      </c>
      <c r="D734" s="499">
        <v>0</v>
      </c>
      <c r="E734" s="324"/>
      <c r="F734" s="324" t="s">
        <v>5446</v>
      </c>
      <c r="G734" s="324"/>
      <c r="H734" s="635"/>
      <c r="I734" s="635" t="s">
        <v>84</v>
      </c>
      <c r="J734" s="635"/>
      <c r="K734" s="635"/>
      <c r="L734" s="499"/>
      <c r="M734" s="499"/>
      <c r="N734" s="499"/>
      <c r="O734" s="499"/>
      <c r="P734" s="499"/>
      <c r="Q734" s="499"/>
      <c r="R734" s="499"/>
      <c r="S734" s="499"/>
      <c r="T734" s="499"/>
      <c r="U734" s="499">
        <f t="shared" si="33"/>
        <v>0</v>
      </c>
      <c r="V734" s="495">
        <f t="shared" si="34"/>
        <v>20</v>
      </c>
      <c r="W734" s="496"/>
      <c r="X734" s="496"/>
      <c r="Y734" s="496"/>
      <c r="Z734" s="502">
        <v>20</v>
      </c>
      <c r="AA734" s="496"/>
      <c r="AB734" s="496"/>
      <c r="AC734" s="496"/>
      <c r="AD734" s="496"/>
      <c r="AE734" s="547"/>
      <c r="AF734" s="498" t="s">
        <v>4922</v>
      </c>
      <c r="AG734" s="499">
        <v>0</v>
      </c>
      <c r="AH734" s="499">
        <v>0</v>
      </c>
      <c r="AI734" s="499">
        <f t="shared" si="35"/>
        <v>0</v>
      </c>
      <c r="AJ734" s="324"/>
      <c r="AK734" s="316" t="e">
        <f>VLOOKUP(B734,'[1]BCDG-CG KT'!C$14:BC$962,53,0)</f>
        <v>#N/A</v>
      </c>
      <c r="AL734" s="316"/>
      <c r="AM734" s="315"/>
      <c r="AN734" s="315"/>
      <c r="AO734" s="315"/>
      <c r="AP734" s="315"/>
      <c r="AQ734" s="315"/>
      <c r="AR734" s="315"/>
      <c r="AS734" s="315"/>
      <c r="AT734" s="315"/>
      <c r="AU734" s="315"/>
      <c r="AV734" s="315"/>
      <c r="AW734" s="315"/>
      <c r="AX734" s="315"/>
      <c r="AY734" s="315"/>
      <c r="AZ734" s="315"/>
      <c r="BA734" s="315"/>
      <c r="BB734" s="315"/>
      <c r="BC734" s="315"/>
      <c r="BD734" s="315"/>
    </row>
    <row r="735" spans="1:56" s="638" customFormat="1" ht="126" customHeight="1">
      <c r="A735" s="635">
        <v>728</v>
      </c>
      <c r="B735" s="324" t="s">
        <v>6430</v>
      </c>
      <c r="C735" s="324" t="s">
        <v>5447</v>
      </c>
      <c r="D735" s="499">
        <v>0</v>
      </c>
      <c r="E735" s="324"/>
      <c r="F735" s="324" t="s">
        <v>5448</v>
      </c>
      <c r="G735" s="324"/>
      <c r="H735" s="635"/>
      <c r="I735" s="635" t="s">
        <v>84</v>
      </c>
      <c r="J735" s="635"/>
      <c r="K735" s="635"/>
      <c r="L735" s="499"/>
      <c r="M735" s="499"/>
      <c r="N735" s="499"/>
      <c r="O735" s="499"/>
      <c r="P735" s="499"/>
      <c r="Q735" s="499"/>
      <c r="R735" s="499"/>
      <c r="S735" s="499"/>
      <c r="T735" s="499"/>
      <c r="U735" s="499">
        <f t="shared" si="33"/>
        <v>0</v>
      </c>
      <c r="V735" s="495">
        <f t="shared" si="34"/>
        <v>50</v>
      </c>
      <c r="W735" s="496"/>
      <c r="X735" s="496"/>
      <c r="Y735" s="496"/>
      <c r="Z735" s="502">
        <v>50</v>
      </c>
      <c r="AA735" s="496"/>
      <c r="AB735" s="496"/>
      <c r="AC735" s="496"/>
      <c r="AD735" s="496"/>
      <c r="AE735" s="547"/>
      <c r="AF735" s="498" t="s">
        <v>4922</v>
      </c>
      <c r="AG735" s="499">
        <v>0</v>
      </c>
      <c r="AH735" s="499">
        <v>0</v>
      </c>
      <c r="AI735" s="499">
        <f t="shared" si="35"/>
        <v>0</v>
      </c>
      <c r="AJ735" s="324"/>
      <c r="AK735" s="316" t="e">
        <f>VLOOKUP(B735,'[1]BCDG-CG KT'!C$14:BC$962,53,0)</f>
        <v>#N/A</v>
      </c>
      <c r="AL735" s="316"/>
      <c r="AM735" s="315"/>
      <c r="AN735" s="315"/>
      <c r="AO735" s="315"/>
      <c r="AP735" s="315"/>
      <c r="AQ735" s="315"/>
      <c r="AR735" s="315"/>
      <c r="AS735" s="315"/>
      <c r="AT735" s="315"/>
      <c r="AU735" s="315"/>
      <c r="AV735" s="315"/>
      <c r="AW735" s="315"/>
      <c r="AX735" s="315"/>
      <c r="AY735" s="315"/>
      <c r="AZ735" s="315"/>
      <c r="BA735" s="315"/>
      <c r="BB735" s="315"/>
      <c r="BC735" s="315"/>
      <c r="BD735" s="315"/>
    </row>
    <row r="736" spans="1:56" s="638" customFormat="1" ht="141.75" customHeight="1">
      <c r="A736" s="635">
        <v>729</v>
      </c>
      <c r="B736" s="324" t="s">
        <v>6431</v>
      </c>
      <c r="C736" s="324" t="s">
        <v>5449</v>
      </c>
      <c r="D736" s="499">
        <v>0</v>
      </c>
      <c r="E736" s="324"/>
      <c r="F736" s="324" t="s">
        <v>5450</v>
      </c>
      <c r="G736" s="324"/>
      <c r="H736" s="635"/>
      <c r="I736" s="635" t="s">
        <v>84</v>
      </c>
      <c r="J736" s="635"/>
      <c r="K736" s="635"/>
      <c r="L736" s="499"/>
      <c r="M736" s="499"/>
      <c r="N736" s="499"/>
      <c r="O736" s="499"/>
      <c r="P736" s="499"/>
      <c r="Q736" s="499"/>
      <c r="R736" s="499"/>
      <c r="S736" s="499"/>
      <c r="T736" s="499"/>
      <c r="U736" s="499">
        <f t="shared" si="33"/>
        <v>0</v>
      </c>
      <c r="V736" s="495">
        <f t="shared" si="34"/>
        <v>50</v>
      </c>
      <c r="W736" s="496"/>
      <c r="X736" s="496"/>
      <c r="Y736" s="496"/>
      <c r="Z736" s="502">
        <v>50</v>
      </c>
      <c r="AA736" s="496"/>
      <c r="AB736" s="496"/>
      <c r="AC736" s="496"/>
      <c r="AD736" s="496"/>
      <c r="AE736" s="547"/>
      <c r="AF736" s="498" t="s">
        <v>4922</v>
      </c>
      <c r="AG736" s="499">
        <v>0</v>
      </c>
      <c r="AH736" s="499">
        <v>0</v>
      </c>
      <c r="AI736" s="499">
        <f t="shared" si="35"/>
        <v>0</v>
      </c>
      <c r="AJ736" s="324"/>
      <c r="AK736" s="316" t="e">
        <f>VLOOKUP(B736,'[1]BCDG-CG KT'!C$14:BC$962,53,0)</f>
        <v>#N/A</v>
      </c>
      <c r="AL736" s="316"/>
      <c r="AM736" s="315"/>
      <c r="AN736" s="315"/>
      <c r="AO736" s="315"/>
      <c r="AP736" s="315"/>
      <c r="AQ736" s="315"/>
      <c r="AR736" s="315"/>
      <c r="AS736" s="315"/>
      <c r="AT736" s="315"/>
      <c r="AU736" s="315"/>
      <c r="AV736" s="315"/>
      <c r="AW736" s="315"/>
      <c r="AX736" s="315"/>
      <c r="AY736" s="315"/>
      <c r="AZ736" s="315"/>
      <c r="BA736" s="315"/>
      <c r="BB736" s="315"/>
      <c r="BC736" s="315"/>
      <c r="BD736" s="315"/>
    </row>
    <row r="737" spans="1:56" s="638" customFormat="1" ht="173.25" customHeight="1">
      <c r="A737" s="635">
        <v>730</v>
      </c>
      <c r="B737" s="324" t="s">
        <v>6432</v>
      </c>
      <c r="C737" s="324" t="s">
        <v>5451</v>
      </c>
      <c r="D737" s="499">
        <v>0</v>
      </c>
      <c r="E737" s="324"/>
      <c r="F737" s="324" t="s">
        <v>5452</v>
      </c>
      <c r="G737" s="324"/>
      <c r="H737" s="635"/>
      <c r="I737" s="635" t="s">
        <v>84</v>
      </c>
      <c r="J737" s="635"/>
      <c r="K737" s="635"/>
      <c r="L737" s="499"/>
      <c r="M737" s="499"/>
      <c r="N737" s="499"/>
      <c r="O737" s="499"/>
      <c r="P737" s="499"/>
      <c r="Q737" s="499"/>
      <c r="R737" s="499"/>
      <c r="S737" s="499"/>
      <c r="T737" s="499"/>
      <c r="U737" s="499">
        <f t="shared" si="33"/>
        <v>0</v>
      </c>
      <c r="V737" s="495">
        <f t="shared" si="34"/>
        <v>50</v>
      </c>
      <c r="W737" s="496"/>
      <c r="X737" s="496"/>
      <c r="Y737" s="496"/>
      <c r="Z737" s="502">
        <v>50</v>
      </c>
      <c r="AA737" s="496"/>
      <c r="AB737" s="496"/>
      <c r="AC737" s="496"/>
      <c r="AD737" s="496"/>
      <c r="AE737" s="547"/>
      <c r="AF737" s="498" t="s">
        <v>4922</v>
      </c>
      <c r="AG737" s="499">
        <v>0</v>
      </c>
      <c r="AH737" s="499">
        <v>0</v>
      </c>
      <c r="AI737" s="499">
        <f t="shared" si="35"/>
        <v>0</v>
      </c>
      <c r="AJ737" s="324"/>
      <c r="AK737" s="316" t="e">
        <f>VLOOKUP(B737,'[1]BCDG-CG KT'!C$14:BC$962,53,0)</f>
        <v>#N/A</v>
      </c>
      <c r="AL737" s="316"/>
      <c r="AM737" s="315"/>
      <c r="AN737" s="315"/>
      <c r="AO737" s="315"/>
      <c r="AP737" s="315"/>
      <c r="AQ737" s="315"/>
      <c r="AR737" s="315"/>
      <c r="AS737" s="315"/>
      <c r="AT737" s="315"/>
      <c r="AU737" s="315"/>
      <c r="AV737" s="315"/>
      <c r="AW737" s="315"/>
      <c r="AX737" s="315"/>
      <c r="AY737" s="315"/>
      <c r="AZ737" s="315"/>
      <c r="BA737" s="315"/>
      <c r="BB737" s="315"/>
      <c r="BC737" s="315"/>
      <c r="BD737" s="315"/>
    </row>
    <row r="738" spans="1:56" s="638" customFormat="1" ht="141.75" customHeight="1">
      <c r="A738" s="635">
        <v>731</v>
      </c>
      <c r="B738" s="324" t="s">
        <v>6433</v>
      </c>
      <c r="C738" s="324" t="s">
        <v>5453</v>
      </c>
      <c r="D738" s="499">
        <v>0</v>
      </c>
      <c r="E738" s="324"/>
      <c r="F738" s="324" t="s">
        <v>5454</v>
      </c>
      <c r="G738" s="324"/>
      <c r="H738" s="635"/>
      <c r="I738" s="635" t="s">
        <v>84</v>
      </c>
      <c r="J738" s="635"/>
      <c r="K738" s="635"/>
      <c r="L738" s="499"/>
      <c r="M738" s="499"/>
      <c r="N738" s="499"/>
      <c r="O738" s="499"/>
      <c r="P738" s="499"/>
      <c r="Q738" s="499"/>
      <c r="R738" s="499"/>
      <c r="S738" s="499"/>
      <c r="T738" s="499"/>
      <c r="U738" s="499">
        <f t="shared" si="33"/>
        <v>0</v>
      </c>
      <c r="V738" s="495">
        <f t="shared" si="34"/>
        <v>40</v>
      </c>
      <c r="W738" s="496"/>
      <c r="X738" s="496"/>
      <c r="Y738" s="496"/>
      <c r="Z738" s="502">
        <v>40</v>
      </c>
      <c r="AA738" s="496"/>
      <c r="AB738" s="496"/>
      <c r="AC738" s="496"/>
      <c r="AD738" s="496"/>
      <c r="AE738" s="547"/>
      <c r="AF738" s="498" t="s">
        <v>4922</v>
      </c>
      <c r="AG738" s="499">
        <v>0</v>
      </c>
      <c r="AH738" s="499">
        <v>0</v>
      </c>
      <c r="AI738" s="499">
        <f t="shared" si="35"/>
        <v>0</v>
      </c>
      <c r="AJ738" s="324"/>
      <c r="AK738" s="316" t="e">
        <f>VLOOKUP(B738,'[1]BCDG-CG KT'!C$14:BC$962,53,0)</f>
        <v>#N/A</v>
      </c>
      <c r="AL738" s="316"/>
      <c r="AM738" s="315"/>
      <c r="AN738" s="315"/>
      <c r="AO738" s="315"/>
      <c r="AP738" s="315"/>
      <c r="AQ738" s="315"/>
      <c r="AR738" s="315"/>
      <c r="AS738" s="315"/>
      <c r="AT738" s="315"/>
      <c r="AU738" s="315"/>
      <c r="AV738" s="315"/>
      <c r="AW738" s="315"/>
      <c r="AX738" s="315"/>
      <c r="AY738" s="315"/>
      <c r="AZ738" s="315"/>
      <c r="BA738" s="315"/>
      <c r="BB738" s="315"/>
      <c r="BC738" s="315"/>
      <c r="BD738" s="315"/>
    </row>
    <row r="739" spans="1:56" s="638" customFormat="1" ht="141.75" customHeight="1">
      <c r="A739" s="635">
        <v>732</v>
      </c>
      <c r="B739" s="324" t="s">
        <v>6434</v>
      </c>
      <c r="C739" s="324" t="s">
        <v>5455</v>
      </c>
      <c r="D739" s="499">
        <v>0</v>
      </c>
      <c r="E739" s="324"/>
      <c r="F739" s="324" t="s">
        <v>5456</v>
      </c>
      <c r="G739" s="324"/>
      <c r="H739" s="635"/>
      <c r="I739" s="635" t="s">
        <v>84</v>
      </c>
      <c r="J739" s="635"/>
      <c r="K739" s="635"/>
      <c r="L739" s="499"/>
      <c r="M739" s="499"/>
      <c r="N739" s="499"/>
      <c r="O739" s="499"/>
      <c r="P739" s="499"/>
      <c r="Q739" s="499"/>
      <c r="R739" s="499"/>
      <c r="S739" s="499"/>
      <c r="T739" s="499"/>
      <c r="U739" s="499">
        <f t="shared" si="33"/>
        <v>0</v>
      </c>
      <c r="V739" s="495">
        <f t="shared" si="34"/>
        <v>30</v>
      </c>
      <c r="W739" s="496"/>
      <c r="X739" s="496"/>
      <c r="Y739" s="496"/>
      <c r="Z739" s="502">
        <v>30</v>
      </c>
      <c r="AA739" s="496"/>
      <c r="AB739" s="496"/>
      <c r="AC739" s="496"/>
      <c r="AD739" s="496"/>
      <c r="AE739" s="547"/>
      <c r="AF739" s="498" t="s">
        <v>4922</v>
      </c>
      <c r="AG739" s="499">
        <v>0</v>
      </c>
      <c r="AH739" s="499">
        <v>0</v>
      </c>
      <c r="AI739" s="499">
        <f t="shared" si="35"/>
        <v>0</v>
      </c>
      <c r="AJ739" s="324"/>
      <c r="AK739" s="316" t="e">
        <f>VLOOKUP(B739,'[1]BCDG-CG KT'!C$14:BC$962,53,0)</f>
        <v>#N/A</v>
      </c>
      <c r="AL739" s="316"/>
      <c r="AM739" s="315"/>
      <c r="AN739" s="315"/>
      <c r="AO739" s="315"/>
      <c r="AP739" s="315"/>
      <c r="AQ739" s="315"/>
      <c r="AR739" s="315"/>
      <c r="AS739" s="315"/>
      <c r="AT739" s="315"/>
      <c r="AU739" s="315"/>
      <c r="AV739" s="315"/>
      <c r="AW739" s="315"/>
      <c r="AX739" s="315"/>
      <c r="AY739" s="315"/>
      <c r="AZ739" s="315"/>
      <c r="BA739" s="315"/>
      <c r="BB739" s="315"/>
      <c r="BC739" s="315"/>
      <c r="BD739" s="315"/>
    </row>
    <row r="740" spans="1:56" s="638" customFormat="1" ht="126" customHeight="1">
      <c r="A740" s="635">
        <v>733</v>
      </c>
      <c r="B740" s="324" t="s">
        <v>6435</v>
      </c>
      <c r="C740" s="324" t="s">
        <v>5457</v>
      </c>
      <c r="D740" s="499">
        <v>0</v>
      </c>
      <c r="E740" s="324"/>
      <c r="F740" s="324" t="s">
        <v>5458</v>
      </c>
      <c r="G740" s="324"/>
      <c r="H740" s="635"/>
      <c r="I740" s="635" t="s">
        <v>84</v>
      </c>
      <c r="J740" s="635"/>
      <c r="K740" s="635"/>
      <c r="L740" s="499"/>
      <c r="M740" s="499"/>
      <c r="N740" s="499"/>
      <c r="O740" s="499"/>
      <c r="P740" s="499"/>
      <c r="Q740" s="499"/>
      <c r="R740" s="499"/>
      <c r="S740" s="499"/>
      <c r="T740" s="499"/>
      <c r="U740" s="499">
        <f t="shared" si="33"/>
        <v>0</v>
      </c>
      <c r="V740" s="495">
        <f t="shared" si="34"/>
        <v>20</v>
      </c>
      <c r="W740" s="496"/>
      <c r="X740" s="496"/>
      <c r="Y740" s="496"/>
      <c r="Z740" s="502">
        <v>20</v>
      </c>
      <c r="AA740" s="496"/>
      <c r="AB740" s="496"/>
      <c r="AC740" s="496"/>
      <c r="AD740" s="496"/>
      <c r="AE740" s="547"/>
      <c r="AF740" s="498" t="s">
        <v>4922</v>
      </c>
      <c r="AG740" s="499">
        <v>0</v>
      </c>
      <c r="AH740" s="499">
        <v>0</v>
      </c>
      <c r="AI740" s="499">
        <f t="shared" si="35"/>
        <v>0</v>
      </c>
      <c r="AJ740" s="324"/>
      <c r="AK740" s="316" t="e">
        <f>VLOOKUP(B740,'[1]BCDG-CG KT'!C$14:BC$962,53,0)</f>
        <v>#N/A</v>
      </c>
      <c r="AL740" s="316"/>
      <c r="AM740" s="315"/>
      <c r="AN740" s="315"/>
      <c r="AO740" s="315"/>
      <c r="AP740" s="315"/>
      <c r="AQ740" s="315"/>
      <c r="AR740" s="315"/>
      <c r="AS740" s="315"/>
      <c r="AT740" s="315"/>
      <c r="AU740" s="315"/>
      <c r="AV740" s="315"/>
      <c r="AW740" s="315"/>
      <c r="AX740" s="315"/>
      <c r="AY740" s="315"/>
      <c r="AZ740" s="315"/>
      <c r="BA740" s="315"/>
      <c r="BB740" s="315"/>
      <c r="BC740" s="315"/>
      <c r="BD740" s="315"/>
    </row>
    <row r="741" spans="1:56" s="638" customFormat="1" ht="110.25" customHeight="1">
      <c r="A741" s="635">
        <v>734</v>
      </c>
      <c r="B741" s="324" t="s">
        <v>6436</v>
      </c>
      <c r="C741" s="324" t="s">
        <v>5459</v>
      </c>
      <c r="D741" s="499">
        <v>0</v>
      </c>
      <c r="E741" s="324"/>
      <c r="F741" s="324" t="s">
        <v>5460</v>
      </c>
      <c r="G741" s="324"/>
      <c r="H741" s="635"/>
      <c r="I741" s="635" t="s">
        <v>84</v>
      </c>
      <c r="J741" s="635"/>
      <c r="K741" s="635"/>
      <c r="L741" s="499"/>
      <c r="M741" s="499"/>
      <c r="N741" s="499"/>
      <c r="O741" s="499"/>
      <c r="P741" s="499"/>
      <c r="Q741" s="499"/>
      <c r="R741" s="499"/>
      <c r="S741" s="499"/>
      <c r="T741" s="499"/>
      <c r="U741" s="499">
        <f t="shared" si="33"/>
        <v>0</v>
      </c>
      <c r="V741" s="495">
        <f t="shared" si="34"/>
        <v>50</v>
      </c>
      <c r="W741" s="496"/>
      <c r="X741" s="496"/>
      <c r="Y741" s="496"/>
      <c r="Z741" s="502">
        <v>50</v>
      </c>
      <c r="AA741" s="496"/>
      <c r="AB741" s="496"/>
      <c r="AC741" s="496"/>
      <c r="AD741" s="496"/>
      <c r="AE741" s="547"/>
      <c r="AF741" s="498" t="s">
        <v>4922</v>
      </c>
      <c r="AG741" s="499">
        <v>0</v>
      </c>
      <c r="AH741" s="499">
        <v>0</v>
      </c>
      <c r="AI741" s="499">
        <f t="shared" si="35"/>
        <v>0</v>
      </c>
      <c r="AJ741" s="324"/>
      <c r="AK741" s="316" t="e">
        <f>VLOOKUP(B741,'[1]BCDG-CG KT'!C$14:BC$962,53,0)</f>
        <v>#N/A</v>
      </c>
      <c r="AL741" s="316"/>
      <c r="AM741" s="315"/>
      <c r="AN741" s="315"/>
      <c r="AO741" s="315"/>
      <c r="AP741" s="315"/>
      <c r="AQ741" s="315"/>
      <c r="AR741" s="315"/>
      <c r="AS741" s="315"/>
      <c r="AT741" s="315"/>
      <c r="AU741" s="315"/>
      <c r="AV741" s="315"/>
      <c r="AW741" s="315"/>
      <c r="AX741" s="315"/>
      <c r="AY741" s="315"/>
      <c r="AZ741" s="315"/>
      <c r="BA741" s="315"/>
      <c r="BB741" s="315"/>
      <c r="BC741" s="315"/>
      <c r="BD741" s="315"/>
    </row>
    <row r="742" spans="1:56" s="638" customFormat="1" ht="78.75" customHeight="1">
      <c r="A742" s="635">
        <v>735</v>
      </c>
      <c r="B742" s="324" t="s">
        <v>6437</v>
      </c>
      <c r="C742" s="324" t="s">
        <v>5461</v>
      </c>
      <c r="D742" s="499">
        <v>0</v>
      </c>
      <c r="E742" s="324"/>
      <c r="F742" s="324" t="s">
        <v>5462</v>
      </c>
      <c r="G742" s="324"/>
      <c r="H742" s="635"/>
      <c r="I742" s="635" t="s">
        <v>84</v>
      </c>
      <c r="J742" s="635"/>
      <c r="K742" s="635"/>
      <c r="L742" s="499"/>
      <c r="M742" s="499"/>
      <c r="N742" s="499"/>
      <c r="O742" s="499"/>
      <c r="P742" s="499"/>
      <c r="Q742" s="499"/>
      <c r="R742" s="499"/>
      <c r="S742" s="499"/>
      <c r="T742" s="499"/>
      <c r="U742" s="499">
        <f t="shared" si="33"/>
        <v>0</v>
      </c>
      <c r="V742" s="495">
        <f t="shared" si="34"/>
        <v>50</v>
      </c>
      <c r="W742" s="496"/>
      <c r="X742" s="496"/>
      <c r="Y742" s="496"/>
      <c r="Z742" s="502">
        <v>50</v>
      </c>
      <c r="AA742" s="496"/>
      <c r="AB742" s="496"/>
      <c r="AC742" s="496"/>
      <c r="AD742" s="496"/>
      <c r="AE742" s="547"/>
      <c r="AF742" s="498" t="s">
        <v>4922</v>
      </c>
      <c r="AG742" s="499">
        <v>0</v>
      </c>
      <c r="AH742" s="499">
        <v>0</v>
      </c>
      <c r="AI742" s="499">
        <f t="shared" si="35"/>
        <v>0</v>
      </c>
      <c r="AJ742" s="324"/>
      <c r="AK742" s="316" t="e">
        <f>VLOOKUP(B742,'[1]BCDG-CG KT'!C$14:BC$962,53,0)</f>
        <v>#N/A</v>
      </c>
      <c r="AL742" s="316"/>
      <c r="AM742" s="315"/>
      <c r="AN742" s="315"/>
      <c r="AO742" s="315"/>
      <c r="AP742" s="315"/>
      <c r="AQ742" s="315"/>
      <c r="AR742" s="315"/>
      <c r="AS742" s="315"/>
      <c r="AT742" s="315"/>
      <c r="AU742" s="315"/>
      <c r="AV742" s="315"/>
      <c r="AW742" s="315"/>
      <c r="AX742" s="315"/>
      <c r="AY742" s="315"/>
      <c r="AZ742" s="315"/>
      <c r="BA742" s="315"/>
      <c r="BB742" s="315"/>
      <c r="BC742" s="315"/>
      <c r="BD742" s="315"/>
    </row>
    <row r="743" spans="1:56" s="638" customFormat="1" ht="63" customHeight="1">
      <c r="A743" s="635">
        <v>736</v>
      </c>
      <c r="B743" s="324" t="s">
        <v>6438</v>
      </c>
      <c r="C743" s="324" t="s">
        <v>5463</v>
      </c>
      <c r="D743" s="499">
        <v>0</v>
      </c>
      <c r="E743" s="324"/>
      <c r="F743" s="324" t="s">
        <v>5464</v>
      </c>
      <c r="G743" s="324"/>
      <c r="H743" s="635"/>
      <c r="I743" s="635" t="s">
        <v>84</v>
      </c>
      <c r="J743" s="635"/>
      <c r="K743" s="635"/>
      <c r="L743" s="499"/>
      <c r="M743" s="499"/>
      <c r="N743" s="499"/>
      <c r="O743" s="499"/>
      <c r="P743" s="499"/>
      <c r="Q743" s="499"/>
      <c r="R743" s="499"/>
      <c r="S743" s="499"/>
      <c r="T743" s="499"/>
      <c r="U743" s="499">
        <f t="shared" si="33"/>
        <v>0</v>
      </c>
      <c r="V743" s="495">
        <f t="shared" si="34"/>
        <v>70</v>
      </c>
      <c r="W743" s="496"/>
      <c r="X743" s="496"/>
      <c r="Y743" s="496"/>
      <c r="Z743" s="502">
        <v>70</v>
      </c>
      <c r="AA743" s="496"/>
      <c r="AB743" s="496"/>
      <c r="AC743" s="496"/>
      <c r="AD743" s="496"/>
      <c r="AE743" s="547"/>
      <c r="AF743" s="498" t="s">
        <v>4922</v>
      </c>
      <c r="AG743" s="499">
        <v>0</v>
      </c>
      <c r="AH743" s="499">
        <v>0</v>
      </c>
      <c r="AI743" s="499">
        <f t="shared" si="35"/>
        <v>0</v>
      </c>
      <c r="AJ743" s="324"/>
      <c r="AK743" s="316" t="e">
        <f>VLOOKUP(B743,'[1]BCDG-CG KT'!C$14:BC$962,53,0)</f>
        <v>#N/A</v>
      </c>
      <c r="AL743" s="316"/>
      <c r="AM743" s="315"/>
      <c r="AN743" s="315"/>
      <c r="AO743" s="315"/>
      <c r="AP743" s="315"/>
      <c r="AQ743" s="315"/>
      <c r="AR743" s="315"/>
      <c r="AS743" s="315"/>
      <c r="AT743" s="315"/>
      <c r="AU743" s="315"/>
      <c r="AV743" s="315"/>
      <c r="AW743" s="315"/>
      <c r="AX743" s="315"/>
      <c r="AY743" s="315"/>
      <c r="AZ743" s="315"/>
      <c r="BA743" s="315"/>
      <c r="BB743" s="315"/>
      <c r="BC743" s="315"/>
      <c r="BD743" s="315"/>
    </row>
    <row r="744" spans="1:56" s="638" customFormat="1" ht="110.25" customHeight="1">
      <c r="A744" s="635">
        <v>737</v>
      </c>
      <c r="B744" s="324" t="s">
        <v>6439</v>
      </c>
      <c r="C744" s="324" t="s">
        <v>5465</v>
      </c>
      <c r="D744" s="499">
        <v>0</v>
      </c>
      <c r="E744" s="324"/>
      <c r="F744" s="324" t="s">
        <v>5466</v>
      </c>
      <c r="G744" s="324"/>
      <c r="H744" s="635"/>
      <c r="I744" s="635" t="s">
        <v>84</v>
      </c>
      <c r="J744" s="635"/>
      <c r="K744" s="635"/>
      <c r="L744" s="499"/>
      <c r="M744" s="499"/>
      <c r="N744" s="499"/>
      <c r="O744" s="499"/>
      <c r="P744" s="499"/>
      <c r="Q744" s="499"/>
      <c r="R744" s="499"/>
      <c r="S744" s="499"/>
      <c r="T744" s="499"/>
      <c r="U744" s="499">
        <f t="shared" si="33"/>
        <v>0</v>
      </c>
      <c r="V744" s="495">
        <f t="shared" si="34"/>
        <v>50</v>
      </c>
      <c r="W744" s="496"/>
      <c r="X744" s="496"/>
      <c r="Y744" s="496"/>
      <c r="Z744" s="502">
        <v>50</v>
      </c>
      <c r="AA744" s="496"/>
      <c r="AB744" s="496"/>
      <c r="AC744" s="496"/>
      <c r="AD744" s="496"/>
      <c r="AE744" s="547"/>
      <c r="AF744" s="498" t="s">
        <v>4922</v>
      </c>
      <c r="AG744" s="499">
        <v>0</v>
      </c>
      <c r="AH744" s="499">
        <v>0</v>
      </c>
      <c r="AI744" s="499">
        <f t="shared" si="35"/>
        <v>0</v>
      </c>
      <c r="AJ744" s="324"/>
      <c r="AK744" s="316" t="e">
        <f>VLOOKUP(B744,'[1]BCDG-CG KT'!C$14:BC$962,53,0)</f>
        <v>#N/A</v>
      </c>
      <c r="AL744" s="316"/>
      <c r="AM744" s="315"/>
      <c r="AN744" s="315"/>
      <c r="AO744" s="315"/>
      <c r="AP744" s="315"/>
      <c r="AQ744" s="315"/>
      <c r="AR744" s="315"/>
      <c r="AS744" s="315"/>
      <c r="AT744" s="315"/>
      <c r="AU744" s="315"/>
      <c r="AV744" s="315"/>
      <c r="AW744" s="315"/>
      <c r="AX744" s="315"/>
      <c r="AY744" s="315"/>
      <c r="AZ744" s="315"/>
      <c r="BA744" s="315"/>
      <c r="BB744" s="315"/>
      <c r="BC744" s="315"/>
      <c r="BD744" s="315"/>
    </row>
    <row r="745" spans="1:56" s="638" customFormat="1" ht="110.25" customHeight="1">
      <c r="A745" s="635">
        <v>738</v>
      </c>
      <c r="B745" s="324" t="s">
        <v>6440</v>
      </c>
      <c r="C745" s="324" t="s">
        <v>5467</v>
      </c>
      <c r="D745" s="499">
        <v>0</v>
      </c>
      <c r="E745" s="324"/>
      <c r="F745" s="324" t="s">
        <v>5468</v>
      </c>
      <c r="G745" s="324"/>
      <c r="H745" s="635"/>
      <c r="I745" s="635" t="s">
        <v>84</v>
      </c>
      <c r="J745" s="635"/>
      <c r="K745" s="635"/>
      <c r="L745" s="499"/>
      <c r="M745" s="499"/>
      <c r="N745" s="499"/>
      <c r="O745" s="499"/>
      <c r="P745" s="499"/>
      <c r="Q745" s="499"/>
      <c r="R745" s="499"/>
      <c r="S745" s="499"/>
      <c r="T745" s="499"/>
      <c r="U745" s="499">
        <f t="shared" si="33"/>
        <v>0</v>
      </c>
      <c r="V745" s="495">
        <f t="shared" si="34"/>
        <v>50</v>
      </c>
      <c r="W745" s="496"/>
      <c r="X745" s="496"/>
      <c r="Y745" s="496"/>
      <c r="Z745" s="502">
        <v>50</v>
      </c>
      <c r="AA745" s="496"/>
      <c r="AB745" s="496"/>
      <c r="AC745" s="496"/>
      <c r="AD745" s="496"/>
      <c r="AE745" s="547"/>
      <c r="AF745" s="498" t="s">
        <v>4922</v>
      </c>
      <c r="AG745" s="499">
        <v>0</v>
      </c>
      <c r="AH745" s="499">
        <v>0</v>
      </c>
      <c r="AI745" s="499">
        <f t="shared" si="35"/>
        <v>0</v>
      </c>
      <c r="AJ745" s="324"/>
      <c r="AK745" s="316" t="e">
        <f>VLOOKUP(B745,'[1]BCDG-CG KT'!C$14:BC$962,53,0)</f>
        <v>#N/A</v>
      </c>
      <c r="AL745" s="316"/>
      <c r="AM745" s="315"/>
      <c r="AN745" s="315"/>
      <c r="AO745" s="315"/>
      <c r="AP745" s="315"/>
      <c r="AQ745" s="315"/>
      <c r="AR745" s="315"/>
      <c r="AS745" s="315"/>
      <c r="AT745" s="315"/>
      <c r="AU745" s="315"/>
      <c r="AV745" s="315"/>
      <c r="AW745" s="315"/>
      <c r="AX745" s="315"/>
      <c r="AY745" s="315"/>
      <c r="AZ745" s="315"/>
      <c r="BA745" s="315"/>
      <c r="BB745" s="315"/>
      <c r="BC745" s="315"/>
      <c r="BD745" s="315"/>
    </row>
    <row r="746" spans="1:56" s="638" customFormat="1" ht="126" customHeight="1">
      <c r="A746" s="635">
        <v>739</v>
      </c>
      <c r="B746" s="324" t="s">
        <v>6441</v>
      </c>
      <c r="C746" s="324" t="s">
        <v>5469</v>
      </c>
      <c r="D746" s="499">
        <v>0</v>
      </c>
      <c r="E746" s="324"/>
      <c r="F746" s="324" t="s">
        <v>5470</v>
      </c>
      <c r="G746" s="324"/>
      <c r="H746" s="635"/>
      <c r="I746" s="635" t="s">
        <v>84</v>
      </c>
      <c r="J746" s="635"/>
      <c r="K746" s="635"/>
      <c r="L746" s="499"/>
      <c r="M746" s="499"/>
      <c r="N746" s="499"/>
      <c r="O746" s="499"/>
      <c r="P746" s="499"/>
      <c r="Q746" s="499"/>
      <c r="R746" s="499"/>
      <c r="S746" s="499"/>
      <c r="T746" s="499"/>
      <c r="U746" s="499">
        <f t="shared" si="33"/>
        <v>0</v>
      </c>
      <c r="V746" s="495">
        <f t="shared" si="34"/>
        <v>50</v>
      </c>
      <c r="W746" s="496"/>
      <c r="X746" s="496"/>
      <c r="Y746" s="496"/>
      <c r="Z746" s="502">
        <v>50</v>
      </c>
      <c r="AA746" s="496"/>
      <c r="AB746" s="496"/>
      <c r="AC746" s="496"/>
      <c r="AD746" s="496"/>
      <c r="AE746" s="547"/>
      <c r="AF746" s="498" t="s">
        <v>4922</v>
      </c>
      <c r="AG746" s="499">
        <v>0</v>
      </c>
      <c r="AH746" s="499">
        <v>0</v>
      </c>
      <c r="AI746" s="499">
        <f t="shared" si="35"/>
        <v>0</v>
      </c>
      <c r="AJ746" s="324"/>
      <c r="AK746" s="316" t="e">
        <f>VLOOKUP(B746,'[1]BCDG-CG KT'!C$14:BC$962,53,0)</f>
        <v>#N/A</v>
      </c>
      <c r="AL746" s="316"/>
      <c r="AM746" s="315"/>
      <c r="AN746" s="315"/>
      <c r="AO746" s="315"/>
      <c r="AP746" s="315"/>
      <c r="AQ746" s="315"/>
      <c r="AR746" s="315"/>
      <c r="AS746" s="315"/>
      <c r="AT746" s="315"/>
      <c r="AU746" s="315"/>
      <c r="AV746" s="315"/>
      <c r="AW746" s="315"/>
      <c r="AX746" s="315"/>
      <c r="AY746" s="315"/>
      <c r="AZ746" s="315"/>
      <c r="BA746" s="315"/>
      <c r="BB746" s="315"/>
      <c r="BC746" s="315"/>
      <c r="BD746" s="315"/>
    </row>
    <row r="747" spans="1:56" s="638" customFormat="1" ht="126" customHeight="1">
      <c r="A747" s="635">
        <v>740</v>
      </c>
      <c r="B747" s="324" t="s">
        <v>6442</v>
      </c>
      <c r="C747" s="324" t="s">
        <v>5471</v>
      </c>
      <c r="D747" s="499">
        <v>0</v>
      </c>
      <c r="E747" s="324"/>
      <c r="F747" s="324" t="s">
        <v>5472</v>
      </c>
      <c r="G747" s="324"/>
      <c r="H747" s="635"/>
      <c r="I747" s="635" t="s">
        <v>84</v>
      </c>
      <c r="J747" s="635"/>
      <c r="K747" s="635"/>
      <c r="L747" s="499"/>
      <c r="M747" s="499"/>
      <c r="N747" s="499"/>
      <c r="O747" s="499"/>
      <c r="P747" s="499"/>
      <c r="Q747" s="499"/>
      <c r="R747" s="499"/>
      <c r="S747" s="499"/>
      <c r="T747" s="499"/>
      <c r="U747" s="499">
        <f t="shared" si="33"/>
        <v>0</v>
      </c>
      <c r="V747" s="495">
        <f t="shared" si="34"/>
        <v>50</v>
      </c>
      <c r="W747" s="496"/>
      <c r="X747" s="496"/>
      <c r="Y747" s="496"/>
      <c r="Z747" s="502">
        <v>50</v>
      </c>
      <c r="AA747" s="496"/>
      <c r="AB747" s="496"/>
      <c r="AC747" s="496"/>
      <c r="AD747" s="496"/>
      <c r="AE747" s="547"/>
      <c r="AF747" s="498" t="s">
        <v>4922</v>
      </c>
      <c r="AG747" s="499">
        <v>0</v>
      </c>
      <c r="AH747" s="499">
        <v>0</v>
      </c>
      <c r="AI747" s="499">
        <f t="shared" si="35"/>
        <v>0</v>
      </c>
      <c r="AJ747" s="324"/>
      <c r="AK747" s="316" t="e">
        <f>VLOOKUP(B747,'[1]BCDG-CG KT'!C$14:BC$962,53,0)</f>
        <v>#N/A</v>
      </c>
      <c r="AL747" s="316"/>
      <c r="AM747" s="315"/>
      <c r="AN747" s="315"/>
      <c r="AO747" s="315"/>
      <c r="AP747" s="315"/>
      <c r="AQ747" s="315"/>
      <c r="AR747" s="315"/>
      <c r="AS747" s="315"/>
      <c r="AT747" s="315"/>
      <c r="AU747" s="315"/>
      <c r="AV747" s="315"/>
      <c r="AW747" s="315"/>
      <c r="AX747" s="315"/>
      <c r="AY747" s="315"/>
      <c r="AZ747" s="315"/>
      <c r="BA747" s="315"/>
      <c r="BB747" s="315"/>
      <c r="BC747" s="315"/>
      <c r="BD747" s="315"/>
    </row>
    <row r="748" spans="1:56" s="638" customFormat="1" ht="141.75" customHeight="1">
      <c r="A748" s="635">
        <v>741</v>
      </c>
      <c r="B748" s="324" t="s">
        <v>6443</v>
      </c>
      <c r="C748" s="324" t="s">
        <v>5473</v>
      </c>
      <c r="D748" s="499">
        <v>0</v>
      </c>
      <c r="E748" s="324"/>
      <c r="F748" s="324" t="s">
        <v>5474</v>
      </c>
      <c r="G748" s="324"/>
      <c r="H748" s="635"/>
      <c r="I748" s="635" t="s">
        <v>84</v>
      </c>
      <c r="J748" s="635"/>
      <c r="K748" s="635"/>
      <c r="L748" s="499"/>
      <c r="M748" s="499"/>
      <c r="N748" s="499"/>
      <c r="O748" s="499"/>
      <c r="P748" s="499"/>
      <c r="Q748" s="499"/>
      <c r="R748" s="499"/>
      <c r="S748" s="499"/>
      <c r="T748" s="499"/>
      <c r="U748" s="499">
        <f t="shared" ref="U748:U811" si="36">SUM(S748:T748)</f>
        <v>0</v>
      </c>
      <c r="V748" s="495">
        <f t="shared" ref="V748:V811" si="37">SUM(W748:AE748)</f>
        <v>50</v>
      </c>
      <c r="W748" s="496"/>
      <c r="X748" s="496"/>
      <c r="Y748" s="496"/>
      <c r="Z748" s="502">
        <v>50</v>
      </c>
      <c r="AA748" s="496"/>
      <c r="AB748" s="496"/>
      <c r="AC748" s="496"/>
      <c r="AD748" s="496"/>
      <c r="AE748" s="547"/>
      <c r="AF748" s="498" t="s">
        <v>4922</v>
      </c>
      <c r="AG748" s="499">
        <v>0</v>
      </c>
      <c r="AH748" s="499">
        <v>0</v>
      </c>
      <c r="AI748" s="499">
        <f t="shared" ref="AI748:AI811" si="38">+AH748*V748</f>
        <v>0</v>
      </c>
      <c r="AJ748" s="324"/>
      <c r="AK748" s="316" t="e">
        <f>VLOOKUP(B748,'[1]BCDG-CG KT'!C$14:BC$962,53,0)</f>
        <v>#N/A</v>
      </c>
      <c r="AL748" s="316"/>
      <c r="AM748" s="315"/>
      <c r="AN748" s="315"/>
      <c r="AO748" s="315"/>
      <c r="AP748" s="315"/>
      <c r="AQ748" s="315"/>
      <c r="AR748" s="315"/>
      <c r="AS748" s="315"/>
      <c r="AT748" s="315"/>
      <c r="AU748" s="315"/>
      <c r="AV748" s="315"/>
      <c r="AW748" s="315"/>
      <c r="AX748" s="315"/>
      <c r="AY748" s="315"/>
      <c r="AZ748" s="315"/>
      <c r="BA748" s="315"/>
      <c r="BB748" s="315"/>
      <c r="BC748" s="315"/>
      <c r="BD748" s="315"/>
    </row>
    <row r="749" spans="1:56" s="638" customFormat="1" ht="157.5" customHeight="1">
      <c r="A749" s="635">
        <v>742</v>
      </c>
      <c r="B749" s="324" t="s">
        <v>6444</v>
      </c>
      <c r="C749" s="324" t="s">
        <v>5475</v>
      </c>
      <c r="D749" s="499">
        <v>0</v>
      </c>
      <c r="E749" s="324"/>
      <c r="F749" s="324" t="s">
        <v>5476</v>
      </c>
      <c r="G749" s="324"/>
      <c r="H749" s="635"/>
      <c r="I749" s="635" t="s">
        <v>84</v>
      </c>
      <c r="J749" s="635"/>
      <c r="K749" s="635"/>
      <c r="L749" s="499"/>
      <c r="M749" s="499"/>
      <c r="N749" s="499"/>
      <c r="O749" s="499"/>
      <c r="P749" s="499"/>
      <c r="Q749" s="499"/>
      <c r="R749" s="499"/>
      <c r="S749" s="499"/>
      <c r="T749" s="499"/>
      <c r="U749" s="499">
        <f t="shared" si="36"/>
        <v>0</v>
      </c>
      <c r="V749" s="495">
        <f t="shared" si="37"/>
        <v>50</v>
      </c>
      <c r="W749" s="496"/>
      <c r="X749" s="496"/>
      <c r="Y749" s="496"/>
      <c r="Z749" s="502">
        <v>50</v>
      </c>
      <c r="AA749" s="496"/>
      <c r="AB749" s="496"/>
      <c r="AC749" s="496"/>
      <c r="AD749" s="496"/>
      <c r="AE749" s="547"/>
      <c r="AF749" s="498" t="s">
        <v>4922</v>
      </c>
      <c r="AG749" s="499">
        <v>0</v>
      </c>
      <c r="AH749" s="499">
        <v>0</v>
      </c>
      <c r="AI749" s="499">
        <f t="shared" si="38"/>
        <v>0</v>
      </c>
      <c r="AJ749" s="324"/>
      <c r="AK749" s="316" t="e">
        <f>VLOOKUP(B749,'[1]BCDG-CG KT'!C$14:BC$962,53,0)</f>
        <v>#N/A</v>
      </c>
      <c r="AL749" s="316"/>
      <c r="AM749" s="315"/>
      <c r="AN749" s="315"/>
      <c r="AO749" s="315"/>
      <c r="AP749" s="315"/>
      <c r="AQ749" s="315"/>
      <c r="AR749" s="315"/>
      <c r="AS749" s="315"/>
      <c r="AT749" s="315"/>
      <c r="AU749" s="315"/>
      <c r="AV749" s="315"/>
      <c r="AW749" s="315"/>
      <c r="AX749" s="315"/>
      <c r="AY749" s="315"/>
      <c r="AZ749" s="315"/>
      <c r="BA749" s="315"/>
      <c r="BB749" s="315"/>
      <c r="BC749" s="315"/>
      <c r="BD749" s="315"/>
    </row>
    <row r="750" spans="1:56" s="638" customFormat="1" ht="126" customHeight="1">
      <c r="A750" s="635">
        <v>743</v>
      </c>
      <c r="B750" s="324" t="s">
        <v>6445</v>
      </c>
      <c r="C750" s="324" t="s">
        <v>5477</v>
      </c>
      <c r="D750" s="499">
        <v>0</v>
      </c>
      <c r="E750" s="324"/>
      <c r="F750" s="324" t="s">
        <v>5478</v>
      </c>
      <c r="G750" s="324"/>
      <c r="H750" s="635"/>
      <c r="I750" s="635" t="s">
        <v>84</v>
      </c>
      <c r="J750" s="635"/>
      <c r="K750" s="635"/>
      <c r="L750" s="499"/>
      <c r="M750" s="499"/>
      <c r="N750" s="499"/>
      <c r="O750" s="499"/>
      <c r="P750" s="499"/>
      <c r="Q750" s="499"/>
      <c r="R750" s="499"/>
      <c r="S750" s="499"/>
      <c r="T750" s="499"/>
      <c r="U750" s="499">
        <f t="shared" si="36"/>
        <v>0</v>
      </c>
      <c r="V750" s="495">
        <f t="shared" si="37"/>
        <v>50</v>
      </c>
      <c r="W750" s="496"/>
      <c r="X750" s="496"/>
      <c r="Y750" s="496"/>
      <c r="Z750" s="502">
        <v>50</v>
      </c>
      <c r="AA750" s="496"/>
      <c r="AB750" s="496"/>
      <c r="AC750" s="496"/>
      <c r="AD750" s="496"/>
      <c r="AE750" s="547"/>
      <c r="AF750" s="498" t="s">
        <v>4922</v>
      </c>
      <c r="AG750" s="499">
        <v>0</v>
      </c>
      <c r="AH750" s="499">
        <v>0</v>
      </c>
      <c r="AI750" s="499">
        <f t="shared" si="38"/>
        <v>0</v>
      </c>
      <c r="AJ750" s="324"/>
      <c r="AK750" s="316" t="e">
        <f>VLOOKUP(B750,'[1]BCDG-CG KT'!C$14:BC$962,53,0)</f>
        <v>#N/A</v>
      </c>
      <c r="AL750" s="316"/>
      <c r="AM750" s="315"/>
      <c r="AN750" s="315"/>
      <c r="AO750" s="315"/>
      <c r="AP750" s="315"/>
      <c r="AQ750" s="315"/>
      <c r="AR750" s="315"/>
      <c r="AS750" s="315"/>
      <c r="AT750" s="315"/>
      <c r="AU750" s="315"/>
      <c r="AV750" s="315"/>
      <c r="AW750" s="315"/>
      <c r="AX750" s="315"/>
      <c r="AY750" s="315"/>
      <c r="AZ750" s="315"/>
      <c r="BA750" s="315"/>
      <c r="BB750" s="315"/>
      <c r="BC750" s="315"/>
      <c r="BD750" s="315"/>
    </row>
    <row r="751" spans="1:56" s="638" customFormat="1" ht="141.75" customHeight="1">
      <c r="A751" s="635">
        <v>744</v>
      </c>
      <c r="B751" s="324" t="s">
        <v>6446</v>
      </c>
      <c r="C751" s="324" t="s">
        <v>5479</v>
      </c>
      <c r="D751" s="499">
        <v>0</v>
      </c>
      <c r="E751" s="324"/>
      <c r="F751" s="324" t="s">
        <v>5480</v>
      </c>
      <c r="G751" s="324"/>
      <c r="H751" s="635"/>
      <c r="I751" s="635" t="s">
        <v>84</v>
      </c>
      <c r="J751" s="635"/>
      <c r="K751" s="635"/>
      <c r="L751" s="499"/>
      <c r="M751" s="499"/>
      <c r="N751" s="499"/>
      <c r="O751" s="499"/>
      <c r="P751" s="499"/>
      <c r="Q751" s="499"/>
      <c r="R751" s="499"/>
      <c r="S751" s="499"/>
      <c r="T751" s="499"/>
      <c r="U751" s="499">
        <f t="shared" si="36"/>
        <v>0</v>
      </c>
      <c r="V751" s="495">
        <f t="shared" si="37"/>
        <v>50</v>
      </c>
      <c r="W751" s="496"/>
      <c r="X751" s="496"/>
      <c r="Y751" s="496"/>
      <c r="Z751" s="502">
        <v>50</v>
      </c>
      <c r="AA751" s="496"/>
      <c r="AB751" s="496"/>
      <c r="AC751" s="496"/>
      <c r="AD751" s="496"/>
      <c r="AE751" s="547"/>
      <c r="AF751" s="498" t="s">
        <v>4922</v>
      </c>
      <c r="AG751" s="499">
        <v>0</v>
      </c>
      <c r="AH751" s="499">
        <v>0</v>
      </c>
      <c r="AI751" s="499">
        <f t="shared" si="38"/>
        <v>0</v>
      </c>
      <c r="AJ751" s="324"/>
      <c r="AK751" s="316" t="e">
        <f>VLOOKUP(B751,'[1]BCDG-CG KT'!C$14:BC$962,53,0)</f>
        <v>#N/A</v>
      </c>
      <c r="AL751" s="316"/>
      <c r="AM751" s="315"/>
      <c r="AN751" s="315"/>
      <c r="AO751" s="315"/>
      <c r="AP751" s="315"/>
      <c r="AQ751" s="315"/>
      <c r="AR751" s="315"/>
      <c r="AS751" s="315"/>
      <c r="AT751" s="315"/>
      <c r="AU751" s="315"/>
      <c r="AV751" s="315"/>
      <c r="AW751" s="315"/>
      <c r="AX751" s="315"/>
      <c r="AY751" s="315"/>
      <c r="AZ751" s="315"/>
      <c r="BA751" s="315"/>
      <c r="BB751" s="315"/>
      <c r="BC751" s="315"/>
      <c r="BD751" s="315"/>
    </row>
    <row r="752" spans="1:56" s="638" customFormat="1" ht="126" customHeight="1">
      <c r="A752" s="635">
        <v>745</v>
      </c>
      <c r="B752" s="324" t="s">
        <v>6447</v>
      </c>
      <c r="C752" s="324" t="s">
        <v>5481</v>
      </c>
      <c r="D752" s="499">
        <v>0</v>
      </c>
      <c r="E752" s="324"/>
      <c r="F752" s="324" t="s">
        <v>5482</v>
      </c>
      <c r="G752" s="324"/>
      <c r="H752" s="635"/>
      <c r="I752" s="635" t="s">
        <v>84</v>
      </c>
      <c r="J752" s="635"/>
      <c r="K752" s="635"/>
      <c r="L752" s="499"/>
      <c r="M752" s="499"/>
      <c r="N752" s="499"/>
      <c r="O752" s="499"/>
      <c r="P752" s="499"/>
      <c r="Q752" s="499"/>
      <c r="R752" s="499"/>
      <c r="S752" s="499"/>
      <c r="T752" s="499"/>
      <c r="U752" s="499">
        <f t="shared" si="36"/>
        <v>0</v>
      </c>
      <c r="V752" s="495">
        <f t="shared" si="37"/>
        <v>50</v>
      </c>
      <c r="W752" s="496"/>
      <c r="X752" s="496"/>
      <c r="Y752" s="496"/>
      <c r="Z752" s="502">
        <v>50</v>
      </c>
      <c r="AA752" s="496"/>
      <c r="AB752" s="496"/>
      <c r="AC752" s="496"/>
      <c r="AD752" s="496"/>
      <c r="AE752" s="547"/>
      <c r="AF752" s="498" t="s">
        <v>4922</v>
      </c>
      <c r="AG752" s="499">
        <v>0</v>
      </c>
      <c r="AH752" s="499">
        <v>0</v>
      </c>
      <c r="AI752" s="499">
        <f t="shared" si="38"/>
        <v>0</v>
      </c>
      <c r="AJ752" s="324"/>
      <c r="AK752" s="316" t="e">
        <f>VLOOKUP(B752,'[1]BCDG-CG KT'!C$14:BC$962,53,0)</f>
        <v>#N/A</v>
      </c>
      <c r="AL752" s="316"/>
      <c r="AM752" s="315"/>
      <c r="AN752" s="315"/>
      <c r="AO752" s="315"/>
      <c r="AP752" s="315"/>
      <c r="AQ752" s="315"/>
      <c r="AR752" s="315"/>
      <c r="AS752" s="315"/>
      <c r="AT752" s="315"/>
      <c r="AU752" s="315"/>
      <c r="AV752" s="315"/>
      <c r="AW752" s="315"/>
      <c r="AX752" s="315"/>
      <c r="AY752" s="315"/>
      <c r="AZ752" s="315"/>
      <c r="BA752" s="315"/>
      <c r="BB752" s="315"/>
      <c r="BC752" s="315"/>
      <c r="BD752" s="315"/>
    </row>
    <row r="753" spans="1:56" s="638" customFormat="1" ht="63" customHeight="1">
      <c r="A753" s="635">
        <v>746</v>
      </c>
      <c r="B753" s="324" t="s">
        <v>6448</v>
      </c>
      <c r="C753" s="324" t="s">
        <v>5483</v>
      </c>
      <c r="D753" s="499">
        <v>0</v>
      </c>
      <c r="E753" s="324"/>
      <c r="F753" s="324" t="s">
        <v>5484</v>
      </c>
      <c r="G753" s="324"/>
      <c r="H753" s="635"/>
      <c r="I753" s="635" t="s">
        <v>84</v>
      </c>
      <c r="J753" s="635"/>
      <c r="K753" s="635"/>
      <c r="L753" s="499"/>
      <c r="M753" s="499"/>
      <c r="N753" s="499"/>
      <c r="O753" s="499"/>
      <c r="P753" s="499"/>
      <c r="Q753" s="499"/>
      <c r="R753" s="499"/>
      <c r="S753" s="499"/>
      <c r="T753" s="499"/>
      <c r="U753" s="499">
        <f t="shared" si="36"/>
        <v>0</v>
      </c>
      <c r="V753" s="495">
        <f t="shared" si="37"/>
        <v>30</v>
      </c>
      <c r="W753" s="496"/>
      <c r="X753" s="496"/>
      <c r="Y753" s="496"/>
      <c r="Z753" s="502">
        <v>30</v>
      </c>
      <c r="AA753" s="496"/>
      <c r="AB753" s="496"/>
      <c r="AC753" s="496"/>
      <c r="AD753" s="496"/>
      <c r="AE753" s="547"/>
      <c r="AF753" s="498" t="s">
        <v>4922</v>
      </c>
      <c r="AG753" s="499">
        <v>0</v>
      </c>
      <c r="AH753" s="499">
        <v>0</v>
      </c>
      <c r="AI753" s="499">
        <f t="shared" si="38"/>
        <v>0</v>
      </c>
      <c r="AJ753" s="324"/>
      <c r="AK753" s="316" t="e">
        <f>VLOOKUP(B753,'[1]BCDG-CG KT'!C$14:BC$962,53,0)</f>
        <v>#N/A</v>
      </c>
      <c r="AL753" s="316"/>
      <c r="AM753" s="315"/>
      <c r="AN753" s="315"/>
      <c r="AO753" s="315"/>
      <c r="AP753" s="315"/>
      <c r="AQ753" s="315"/>
      <c r="AR753" s="315"/>
      <c r="AS753" s="315"/>
      <c r="AT753" s="315"/>
      <c r="AU753" s="315"/>
      <c r="AV753" s="315"/>
      <c r="AW753" s="315"/>
      <c r="AX753" s="315"/>
      <c r="AY753" s="315"/>
      <c r="AZ753" s="315"/>
      <c r="BA753" s="315"/>
      <c r="BB753" s="315"/>
      <c r="BC753" s="315"/>
      <c r="BD753" s="315"/>
    </row>
    <row r="754" spans="1:56" s="638" customFormat="1" ht="110.25" customHeight="1">
      <c r="A754" s="635">
        <v>747</v>
      </c>
      <c r="B754" s="324" t="s">
        <v>6449</v>
      </c>
      <c r="C754" s="324" t="s">
        <v>5485</v>
      </c>
      <c r="D754" s="499">
        <v>0</v>
      </c>
      <c r="E754" s="324"/>
      <c r="F754" s="324" t="s">
        <v>5486</v>
      </c>
      <c r="G754" s="324"/>
      <c r="H754" s="635"/>
      <c r="I754" s="635" t="s">
        <v>84</v>
      </c>
      <c r="J754" s="635"/>
      <c r="K754" s="635"/>
      <c r="L754" s="499"/>
      <c r="M754" s="499"/>
      <c r="N754" s="499"/>
      <c r="O754" s="499"/>
      <c r="P754" s="499"/>
      <c r="Q754" s="499"/>
      <c r="R754" s="499"/>
      <c r="S754" s="499"/>
      <c r="T754" s="499"/>
      <c r="U754" s="499">
        <f t="shared" si="36"/>
        <v>0</v>
      </c>
      <c r="V754" s="495">
        <f t="shared" si="37"/>
        <v>50</v>
      </c>
      <c r="W754" s="496"/>
      <c r="X754" s="496"/>
      <c r="Y754" s="496"/>
      <c r="Z754" s="502">
        <v>50</v>
      </c>
      <c r="AA754" s="496"/>
      <c r="AB754" s="496"/>
      <c r="AC754" s="496"/>
      <c r="AD754" s="496"/>
      <c r="AE754" s="547"/>
      <c r="AF754" s="498" t="s">
        <v>4922</v>
      </c>
      <c r="AG754" s="499">
        <v>0</v>
      </c>
      <c r="AH754" s="499">
        <v>0</v>
      </c>
      <c r="AI754" s="499">
        <f t="shared" si="38"/>
        <v>0</v>
      </c>
      <c r="AJ754" s="324"/>
      <c r="AK754" s="316" t="e">
        <f>VLOOKUP(B754,'[1]BCDG-CG KT'!C$14:BC$962,53,0)</f>
        <v>#N/A</v>
      </c>
      <c r="AL754" s="316"/>
      <c r="AM754" s="315"/>
      <c r="AN754" s="315"/>
      <c r="AO754" s="315"/>
      <c r="AP754" s="315"/>
      <c r="AQ754" s="315"/>
      <c r="AR754" s="315"/>
      <c r="AS754" s="315"/>
      <c r="AT754" s="315"/>
      <c r="AU754" s="315"/>
      <c r="AV754" s="315"/>
      <c r="AW754" s="315"/>
      <c r="AX754" s="315"/>
      <c r="AY754" s="315"/>
      <c r="AZ754" s="315"/>
      <c r="BA754" s="315"/>
      <c r="BB754" s="315"/>
      <c r="BC754" s="315"/>
      <c r="BD754" s="315"/>
    </row>
    <row r="755" spans="1:56" s="638" customFormat="1" ht="141.75" customHeight="1">
      <c r="A755" s="635">
        <v>748</v>
      </c>
      <c r="B755" s="324" t="s">
        <v>6450</v>
      </c>
      <c r="C755" s="324" t="s">
        <v>5487</v>
      </c>
      <c r="D755" s="499">
        <v>0</v>
      </c>
      <c r="E755" s="324"/>
      <c r="F755" s="324" t="s">
        <v>5488</v>
      </c>
      <c r="G755" s="324"/>
      <c r="H755" s="635"/>
      <c r="I755" s="635" t="s">
        <v>84</v>
      </c>
      <c r="J755" s="635"/>
      <c r="K755" s="635"/>
      <c r="L755" s="499"/>
      <c r="M755" s="499"/>
      <c r="N755" s="499"/>
      <c r="O755" s="499"/>
      <c r="P755" s="499"/>
      <c r="Q755" s="499"/>
      <c r="R755" s="499"/>
      <c r="S755" s="499"/>
      <c r="T755" s="499"/>
      <c r="U755" s="499">
        <f t="shared" si="36"/>
        <v>0</v>
      </c>
      <c r="V755" s="495">
        <f t="shared" si="37"/>
        <v>30</v>
      </c>
      <c r="W755" s="496"/>
      <c r="X755" s="496"/>
      <c r="Y755" s="496"/>
      <c r="Z755" s="502">
        <v>30</v>
      </c>
      <c r="AA755" s="496"/>
      <c r="AB755" s="496"/>
      <c r="AC755" s="496"/>
      <c r="AD755" s="496"/>
      <c r="AE755" s="547"/>
      <c r="AF755" s="498" t="s">
        <v>4922</v>
      </c>
      <c r="AG755" s="499">
        <v>0</v>
      </c>
      <c r="AH755" s="499">
        <v>0</v>
      </c>
      <c r="AI755" s="499">
        <f t="shared" si="38"/>
        <v>0</v>
      </c>
      <c r="AJ755" s="324"/>
      <c r="AK755" s="316" t="e">
        <f>VLOOKUP(B755,'[1]BCDG-CG KT'!C$14:BC$962,53,0)</f>
        <v>#N/A</v>
      </c>
      <c r="AL755" s="316"/>
      <c r="AM755" s="315"/>
      <c r="AN755" s="315"/>
      <c r="AO755" s="315"/>
      <c r="AP755" s="315"/>
      <c r="AQ755" s="315"/>
      <c r="AR755" s="315"/>
      <c r="AS755" s="315"/>
      <c r="AT755" s="315"/>
      <c r="AU755" s="315"/>
      <c r="AV755" s="315"/>
      <c r="AW755" s="315"/>
      <c r="AX755" s="315"/>
      <c r="AY755" s="315"/>
      <c r="AZ755" s="315"/>
      <c r="BA755" s="315"/>
      <c r="BB755" s="315"/>
      <c r="BC755" s="315"/>
      <c r="BD755" s="315"/>
    </row>
    <row r="756" spans="1:56" s="638" customFormat="1" ht="63" customHeight="1">
      <c r="A756" s="635">
        <v>749</v>
      </c>
      <c r="B756" s="324" t="s">
        <v>6451</v>
      </c>
      <c r="C756" s="324" t="s">
        <v>5489</v>
      </c>
      <c r="D756" s="499">
        <v>0</v>
      </c>
      <c r="E756" s="324"/>
      <c r="F756" s="324" t="s">
        <v>5490</v>
      </c>
      <c r="G756" s="324"/>
      <c r="H756" s="635"/>
      <c r="I756" s="635" t="s">
        <v>84</v>
      </c>
      <c r="J756" s="635"/>
      <c r="K756" s="635"/>
      <c r="L756" s="499"/>
      <c r="M756" s="499"/>
      <c r="N756" s="499"/>
      <c r="O756" s="499"/>
      <c r="P756" s="499"/>
      <c r="Q756" s="499"/>
      <c r="R756" s="499"/>
      <c r="S756" s="499"/>
      <c r="T756" s="499"/>
      <c r="U756" s="499">
        <f t="shared" si="36"/>
        <v>0</v>
      </c>
      <c r="V756" s="495">
        <f t="shared" si="37"/>
        <v>30</v>
      </c>
      <c r="W756" s="496"/>
      <c r="X756" s="496"/>
      <c r="Y756" s="496"/>
      <c r="Z756" s="502">
        <v>30</v>
      </c>
      <c r="AA756" s="496"/>
      <c r="AB756" s="496"/>
      <c r="AC756" s="496"/>
      <c r="AD756" s="496"/>
      <c r="AE756" s="547"/>
      <c r="AF756" s="498" t="s">
        <v>4922</v>
      </c>
      <c r="AG756" s="499">
        <v>0</v>
      </c>
      <c r="AH756" s="499">
        <v>0</v>
      </c>
      <c r="AI756" s="499">
        <f t="shared" si="38"/>
        <v>0</v>
      </c>
      <c r="AJ756" s="324"/>
      <c r="AK756" s="316" t="e">
        <f>VLOOKUP(B756,'[1]BCDG-CG KT'!C$14:BC$962,53,0)</f>
        <v>#N/A</v>
      </c>
      <c r="AL756" s="316"/>
      <c r="AM756" s="315"/>
      <c r="AN756" s="315"/>
      <c r="AO756" s="315"/>
      <c r="AP756" s="315"/>
      <c r="AQ756" s="315"/>
      <c r="AR756" s="315"/>
      <c r="AS756" s="315"/>
      <c r="AT756" s="315"/>
      <c r="AU756" s="315"/>
      <c r="AV756" s="315"/>
      <c r="AW756" s="315"/>
      <c r="AX756" s="315"/>
      <c r="AY756" s="315"/>
      <c r="AZ756" s="315"/>
      <c r="BA756" s="315"/>
      <c r="BB756" s="315"/>
      <c r="BC756" s="315"/>
      <c r="BD756" s="315"/>
    </row>
    <row r="757" spans="1:56" s="638" customFormat="1" ht="141.75" customHeight="1">
      <c r="A757" s="635">
        <v>750</v>
      </c>
      <c r="B757" s="324" t="s">
        <v>6452</v>
      </c>
      <c r="C757" s="324" t="s">
        <v>5491</v>
      </c>
      <c r="D757" s="499">
        <v>0</v>
      </c>
      <c r="E757" s="324"/>
      <c r="F757" s="324" t="s">
        <v>5492</v>
      </c>
      <c r="G757" s="324"/>
      <c r="H757" s="635"/>
      <c r="I757" s="635" t="s">
        <v>84</v>
      </c>
      <c r="J757" s="635"/>
      <c r="K757" s="635"/>
      <c r="L757" s="499"/>
      <c r="M757" s="499"/>
      <c r="N757" s="499"/>
      <c r="O757" s="499"/>
      <c r="P757" s="499"/>
      <c r="Q757" s="499"/>
      <c r="R757" s="499"/>
      <c r="S757" s="499"/>
      <c r="T757" s="499"/>
      <c r="U757" s="499">
        <f t="shared" si="36"/>
        <v>0</v>
      </c>
      <c r="V757" s="495">
        <f t="shared" si="37"/>
        <v>30</v>
      </c>
      <c r="W757" s="496"/>
      <c r="X757" s="496"/>
      <c r="Y757" s="496"/>
      <c r="Z757" s="502">
        <v>30</v>
      </c>
      <c r="AA757" s="496"/>
      <c r="AB757" s="496"/>
      <c r="AC757" s="496"/>
      <c r="AD757" s="496"/>
      <c r="AE757" s="547"/>
      <c r="AF757" s="498" t="s">
        <v>4922</v>
      </c>
      <c r="AG757" s="499">
        <v>0</v>
      </c>
      <c r="AH757" s="499">
        <v>0</v>
      </c>
      <c r="AI757" s="499">
        <f t="shared" si="38"/>
        <v>0</v>
      </c>
      <c r="AJ757" s="324"/>
      <c r="AK757" s="316" t="e">
        <f>VLOOKUP(B757,'[1]BCDG-CG KT'!C$14:BC$962,53,0)</f>
        <v>#N/A</v>
      </c>
      <c r="AL757" s="316"/>
      <c r="AM757" s="315"/>
      <c r="AN757" s="315"/>
      <c r="AO757" s="315"/>
      <c r="AP757" s="315"/>
      <c r="AQ757" s="315"/>
      <c r="AR757" s="315"/>
      <c r="AS757" s="315"/>
      <c r="AT757" s="315"/>
      <c r="AU757" s="315"/>
      <c r="AV757" s="315"/>
      <c r="AW757" s="315"/>
      <c r="AX757" s="315"/>
      <c r="AY757" s="315"/>
      <c r="AZ757" s="315"/>
      <c r="BA757" s="315"/>
      <c r="BB757" s="315"/>
      <c r="BC757" s="315"/>
      <c r="BD757" s="315"/>
    </row>
    <row r="758" spans="1:56" s="638" customFormat="1" ht="126" customHeight="1">
      <c r="A758" s="635">
        <v>751</v>
      </c>
      <c r="B758" s="324" t="s">
        <v>6453</v>
      </c>
      <c r="C758" s="324" t="s">
        <v>5493</v>
      </c>
      <c r="D758" s="499">
        <v>0</v>
      </c>
      <c r="E758" s="324"/>
      <c r="F758" s="324" t="s">
        <v>5494</v>
      </c>
      <c r="G758" s="324"/>
      <c r="H758" s="635"/>
      <c r="I758" s="635" t="s">
        <v>84</v>
      </c>
      <c r="J758" s="635"/>
      <c r="K758" s="635"/>
      <c r="L758" s="499"/>
      <c r="M758" s="499"/>
      <c r="N758" s="499"/>
      <c r="O758" s="499"/>
      <c r="P758" s="499"/>
      <c r="Q758" s="499"/>
      <c r="R758" s="499"/>
      <c r="S758" s="499"/>
      <c r="T758" s="499"/>
      <c r="U758" s="499">
        <f t="shared" si="36"/>
        <v>0</v>
      </c>
      <c r="V758" s="495">
        <f t="shared" si="37"/>
        <v>50</v>
      </c>
      <c r="W758" s="496"/>
      <c r="X758" s="496"/>
      <c r="Y758" s="496"/>
      <c r="Z758" s="502">
        <v>50</v>
      </c>
      <c r="AA758" s="496"/>
      <c r="AB758" s="496"/>
      <c r="AC758" s="496"/>
      <c r="AD758" s="496"/>
      <c r="AE758" s="547"/>
      <c r="AF758" s="498" t="s">
        <v>4922</v>
      </c>
      <c r="AG758" s="499">
        <v>0</v>
      </c>
      <c r="AH758" s="499">
        <v>0</v>
      </c>
      <c r="AI758" s="499">
        <f t="shared" si="38"/>
        <v>0</v>
      </c>
      <c r="AJ758" s="324"/>
      <c r="AK758" s="316" t="e">
        <f>VLOOKUP(B758,'[1]BCDG-CG KT'!C$14:BC$962,53,0)</f>
        <v>#N/A</v>
      </c>
      <c r="AL758" s="316"/>
      <c r="AM758" s="315"/>
      <c r="AN758" s="315"/>
      <c r="AO758" s="315"/>
      <c r="AP758" s="315"/>
      <c r="AQ758" s="315"/>
      <c r="AR758" s="315"/>
      <c r="AS758" s="315"/>
      <c r="AT758" s="315"/>
      <c r="AU758" s="315"/>
      <c r="AV758" s="315"/>
      <c r="AW758" s="315"/>
      <c r="AX758" s="315"/>
      <c r="AY758" s="315"/>
      <c r="AZ758" s="315"/>
      <c r="BA758" s="315"/>
      <c r="BB758" s="315"/>
      <c r="BC758" s="315"/>
      <c r="BD758" s="315"/>
    </row>
    <row r="759" spans="1:56" s="638" customFormat="1" ht="141.75" customHeight="1">
      <c r="A759" s="635">
        <v>752</v>
      </c>
      <c r="B759" s="324" t="s">
        <v>6454</v>
      </c>
      <c r="C759" s="324" t="s">
        <v>5495</v>
      </c>
      <c r="D759" s="499">
        <v>0</v>
      </c>
      <c r="E759" s="324"/>
      <c r="F759" s="324" t="s">
        <v>5496</v>
      </c>
      <c r="G759" s="324"/>
      <c r="H759" s="635"/>
      <c r="I759" s="635" t="s">
        <v>84</v>
      </c>
      <c r="J759" s="635"/>
      <c r="K759" s="635"/>
      <c r="L759" s="499"/>
      <c r="M759" s="499"/>
      <c r="N759" s="499"/>
      <c r="O759" s="499"/>
      <c r="P759" s="499"/>
      <c r="Q759" s="499"/>
      <c r="R759" s="499"/>
      <c r="S759" s="499"/>
      <c r="T759" s="499"/>
      <c r="U759" s="499">
        <f t="shared" si="36"/>
        <v>0</v>
      </c>
      <c r="V759" s="495">
        <f t="shared" si="37"/>
        <v>50</v>
      </c>
      <c r="W759" s="496"/>
      <c r="X759" s="496"/>
      <c r="Y759" s="496"/>
      <c r="Z759" s="502">
        <v>50</v>
      </c>
      <c r="AA759" s="496"/>
      <c r="AB759" s="496"/>
      <c r="AC759" s="496"/>
      <c r="AD759" s="496"/>
      <c r="AE759" s="547"/>
      <c r="AF759" s="498" t="s">
        <v>4922</v>
      </c>
      <c r="AG759" s="499">
        <v>0</v>
      </c>
      <c r="AH759" s="499">
        <v>0</v>
      </c>
      <c r="AI759" s="499">
        <f t="shared" si="38"/>
        <v>0</v>
      </c>
      <c r="AJ759" s="324"/>
      <c r="AK759" s="316" t="e">
        <f>VLOOKUP(B759,'[1]BCDG-CG KT'!C$14:BC$962,53,0)</f>
        <v>#N/A</v>
      </c>
      <c r="AL759" s="316"/>
      <c r="AM759" s="315"/>
      <c r="AN759" s="315"/>
      <c r="AO759" s="315"/>
      <c r="AP759" s="315"/>
      <c r="AQ759" s="315"/>
      <c r="AR759" s="315"/>
      <c r="AS759" s="315"/>
      <c r="AT759" s="315"/>
      <c r="AU759" s="315"/>
      <c r="AV759" s="315"/>
      <c r="AW759" s="315"/>
      <c r="AX759" s="315"/>
      <c r="AY759" s="315"/>
      <c r="AZ759" s="315"/>
      <c r="BA759" s="315"/>
      <c r="BB759" s="315"/>
      <c r="BC759" s="315"/>
      <c r="BD759" s="315"/>
    </row>
    <row r="760" spans="1:56" s="638" customFormat="1" ht="94.5" customHeight="1">
      <c r="A760" s="635">
        <v>753</v>
      </c>
      <c r="B760" s="324" t="s">
        <v>6455</v>
      </c>
      <c r="C760" s="324" t="s">
        <v>5497</v>
      </c>
      <c r="D760" s="499">
        <v>0</v>
      </c>
      <c r="E760" s="324"/>
      <c r="F760" s="324" t="s">
        <v>5498</v>
      </c>
      <c r="G760" s="324"/>
      <c r="H760" s="635"/>
      <c r="I760" s="635" t="s">
        <v>84</v>
      </c>
      <c r="J760" s="635"/>
      <c r="K760" s="635"/>
      <c r="L760" s="499"/>
      <c r="M760" s="499"/>
      <c r="N760" s="499"/>
      <c r="O760" s="499"/>
      <c r="P760" s="499"/>
      <c r="Q760" s="499"/>
      <c r="R760" s="499"/>
      <c r="S760" s="499"/>
      <c r="T760" s="499"/>
      <c r="U760" s="499">
        <f t="shared" si="36"/>
        <v>0</v>
      </c>
      <c r="V760" s="495">
        <f t="shared" si="37"/>
        <v>30</v>
      </c>
      <c r="W760" s="496"/>
      <c r="X760" s="496"/>
      <c r="Y760" s="496"/>
      <c r="Z760" s="502">
        <v>30</v>
      </c>
      <c r="AA760" s="496"/>
      <c r="AB760" s="496"/>
      <c r="AC760" s="496"/>
      <c r="AD760" s="496"/>
      <c r="AE760" s="547"/>
      <c r="AF760" s="498" t="s">
        <v>4922</v>
      </c>
      <c r="AG760" s="499">
        <v>0</v>
      </c>
      <c r="AH760" s="499">
        <v>0</v>
      </c>
      <c r="AI760" s="499">
        <f t="shared" si="38"/>
        <v>0</v>
      </c>
      <c r="AJ760" s="324"/>
      <c r="AK760" s="316" t="e">
        <f>VLOOKUP(B760,'[1]BCDG-CG KT'!C$14:BC$962,53,0)</f>
        <v>#N/A</v>
      </c>
      <c r="AL760" s="316"/>
      <c r="AM760" s="315"/>
      <c r="AN760" s="315"/>
      <c r="AO760" s="315"/>
      <c r="AP760" s="315"/>
      <c r="AQ760" s="315"/>
      <c r="AR760" s="315"/>
      <c r="AS760" s="315"/>
      <c r="AT760" s="315"/>
      <c r="AU760" s="315"/>
      <c r="AV760" s="315"/>
      <c r="AW760" s="315"/>
      <c r="AX760" s="315"/>
      <c r="AY760" s="315"/>
      <c r="AZ760" s="315"/>
      <c r="BA760" s="315"/>
      <c r="BB760" s="315"/>
      <c r="BC760" s="315"/>
      <c r="BD760" s="315"/>
    </row>
    <row r="761" spans="1:56" s="638" customFormat="1" ht="78.75" customHeight="1">
      <c r="A761" s="635">
        <v>754</v>
      </c>
      <c r="B761" s="324" t="s">
        <v>6456</v>
      </c>
      <c r="C761" s="324" t="s">
        <v>5499</v>
      </c>
      <c r="D761" s="499">
        <v>0</v>
      </c>
      <c r="E761" s="324"/>
      <c r="F761" s="324" t="s">
        <v>5500</v>
      </c>
      <c r="G761" s="324"/>
      <c r="H761" s="635"/>
      <c r="I761" s="635" t="s">
        <v>84</v>
      </c>
      <c r="J761" s="635"/>
      <c r="K761" s="635"/>
      <c r="L761" s="499"/>
      <c r="M761" s="499"/>
      <c r="N761" s="499"/>
      <c r="O761" s="499"/>
      <c r="P761" s="499"/>
      <c r="Q761" s="499"/>
      <c r="R761" s="499"/>
      <c r="S761" s="499"/>
      <c r="T761" s="499"/>
      <c r="U761" s="499">
        <f t="shared" si="36"/>
        <v>0</v>
      </c>
      <c r="V761" s="495">
        <f t="shared" si="37"/>
        <v>30</v>
      </c>
      <c r="W761" s="496"/>
      <c r="X761" s="496"/>
      <c r="Y761" s="496"/>
      <c r="Z761" s="502">
        <v>30</v>
      </c>
      <c r="AA761" s="496"/>
      <c r="AB761" s="496"/>
      <c r="AC761" s="496"/>
      <c r="AD761" s="496"/>
      <c r="AE761" s="547"/>
      <c r="AF761" s="498" t="s">
        <v>4922</v>
      </c>
      <c r="AG761" s="499">
        <v>0</v>
      </c>
      <c r="AH761" s="499">
        <v>0</v>
      </c>
      <c r="AI761" s="499">
        <f t="shared" si="38"/>
        <v>0</v>
      </c>
      <c r="AJ761" s="324"/>
      <c r="AK761" s="316" t="e">
        <f>VLOOKUP(B761,'[1]BCDG-CG KT'!C$14:BC$962,53,0)</f>
        <v>#N/A</v>
      </c>
      <c r="AL761" s="316"/>
      <c r="AM761" s="315"/>
      <c r="AN761" s="315"/>
      <c r="AO761" s="315"/>
      <c r="AP761" s="315"/>
      <c r="AQ761" s="315"/>
      <c r="AR761" s="315"/>
      <c r="AS761" s="315"/>
      <c r="AT761" s="315"/>
      <c r="AU761" s="315"/>
      <c r="AV761" s="315"/>
      <c r="AW761" s="315"/>
      <c r="AX761" s="315"/>
      <c r="AY761" s="315"/>
      <c r="AZ761" s="315"/>
      <c r="BA761" s="315"/>
      <c r="BB761" s="315"/>
      <c r="BC761" s="315"/>
      <c r="BD761" s="315"/>
    </row>
    <row r="762" spans="1:56" s="638" customFormat="1" ht="110.25" customHeight="1">
      <c r="A762" s="635">
        <v>755</v>
      </c>
      <c r="B762" s="324" t="s">
        <v>6457</v>
      </c>
      <c r="C762" s="324" t="s">
        <v>5501</v>
      </c>
      <c r="D762" s="499">
        <v>0</v>
      </c>
      <c r="E762" s="324"/>
      <c r="F762" s="324" t="s">
        <v>5502</v>
      </c>
      <c r="G762" s="324"/>
      <c r="H762" s="635"/>
      <c r="I762" s="635" t="s">
        <v>84</v>
      </c>
      <c r="J762" s="635"/>
      <c r="K762" s="635"/>
      <c r="L762" s="499"/>
      <c r="M762" s="499"/>
      <c r="N762" s="499"/>
      <c r="O762" s="499"/>
      <c r="P762" s="499"/>
      <c r="Q762" s="499"/>
      <c r="R762" s="499"/>
      <c r="S762" s="499"/>
      <c r="T762" s="499"/>
      <c r="U762" s="499">
        <f t="shared" si="36"/>
        <v>0</v>
      </c>
      <c r="V762" s="495">
        <f t="shared" si="37"/>
        <v>20</v>
      </c>
      <c r="W762" s="496"/>
      <c r="X762" s="496"/>
      <c r="Y762" s="496"/>
      <c r="Z762" s="502">
        <v>20</v>
      </c>
      <c r="AA762" s="496"/>
      <c r="AB762" s="496"/>
      <c r="AC762" s="496"/>
      <c r="AD762" s="496"/>
      <c r="AE762" s="547"/>
      <c r="AF762" s="498" t="s">
        <v>4922</v>
      </c>
      <c r="AG762" s="499">
        <v>0</v>
      </c>
      <c r="AH762" s="499">
        <v>0</v>
      </c>
      <c r="AI762" s="499">
        <f t="shared" si="38"/>
        <v>0</v>
      </c>
      <c r="AJ762" s="324"/>
      <c r="AK762" s="316" t="e">
        <f>VLOOKUP(B762,'[1]BCDG-CG KT'!C$14:BC$962,53,0)</f>
        <v>#N/A</v>
      </c>
      <c r="AL762" s="316"/>
      <c r="AM762" s="315"/>
      <c r="AN762" s="315"/>
      <c r="AO762" s="315"/>
      <c r="AP762" s="315"/>
      <c r="AQ762" s="315"/>
      <c r="AR762" s="315"/>
      <c r="AS762" s="315"/>
      <c r="AT762" s="315"/>
      <c r="AU762" s="315"/>
      <c r="AV762" s="315"/>
      <c r="AW762" s="315"/>
      <c r="AX762" s="315"/>
      <c r="AY762" s="315"/>
      <c r="AZ762" s="315"/>
      <c r="BA762" s="315"/>
      <c r="BB762" s="315"/>
      <c r="BC762" s="315"/>
      <c r="BD762" s="315"/>
    </row>
    <row r="763" spans="1:56" s="638" customFormat="1" ht="126" customHeight="1">
      <c r="A763" s="635">
        <v>756</v>
      </c>
      <c r="B763" s="324" t="s">
        <v>6458</v>
      </c>
      <c r="C763" s="324" t="s">
        <v>5503</v>
      </c>
      <c r="D763" s="499">
        <v>0</v>
      </c>
      <c r="E763" s="324"/>
      <c r="F763" s="324" t="s">
        <v>5504</v>
      </c>
      <c r="G763" s="324"/>
      <c r="H763" s="635"/>
      <c r="I763" s="635" t="s">
        <v>84</v>
      </c>
      <c r="J763" s="635"/>
      <c r="K763" s="635"/>
      <c r="L763" s="499"/>
      <c r="M763" s="499"/>
      <c r="N763" s="499"/>
      <c r="O763" s="499"/>
      <c r="P763" s="499"/>
      <c r="Q763" s="499"/>
      <c r="R763" s="499"/>
      <c r="S763" s="499"/>
      <c r="T763" s="499"/>
      <c r="U763" s="499">
        <f t="shared" si="36"/>
        <v>0</v>
      </c>
      <c r="V763" s="495">
        <f t="shared" si="37"/>
        <v>20</v>
      </c>
      <c r="W763" s="496"/>
      <c r="X763" s="496"/>
      <c r="Y763" s="496"/>
      <c r="Z763" s="502">
        <v>20</v>
      </c>
      <c r="AA763" s="496"/>
      <c r="AB763" s="496"/>
      <c r="AC763" s="496"/>
      <c r="AD763" s="496"/>
      <c r="AE763" s="547"/>
      <c r="AF763" s="498" t="s">
        <v>4922</v>
      </c>
      <c r="AG763" s="499">
        <v>0</v>
      </c>
      <c r="AH763" s="499">
        <v>0</v>
      </c>
      <c r="AI763" s="499">
        <f t="shared" si="38"/>
        <v>0</v>
      </c>
      <c r="AJ763" s="324"/>
      <c r="AK763" s="316" t="e">
        <f>VLOOKUP(B763,'[1]BCDG-CG KT'!C$14:BC$962,53,0)</f>
        <v>#N/A</v>
      </c>
      <c r="AL763" s="316"/>
      <c r="AM763" s="315"/>
      <c r="AN763" s="315"/>
      <c r="AO763" s="315"/>
      <c r="AP763" s="315"/>
      <c r="AQ763" s="315"/>
      <c r="AR763" s="315"/>
      <c r="AS763" s="315"/>
      <c r="AT763" s="315"/>
      <c r="AU763" s="315"/>
      <c r="AV763" s="315"/>
      <c r="AW763" s="315"/>
      <c r="AX763" s="315"/>
      <c r="AY763" s="315"/>
      <c r="AZ763" s="315"/>
      <c r="BA763" s="315"/>
      <c r="BB763" s="315"/>
      <c r="BC763" s="315"/>
      <c r="BD763" s="315"/>
    </row>
    <row r="764" spans="1:56" s="638" customFormat="1" ht="157.5" customHeight="1">
      <c r="A764" s="635">
        <v>757</v>
      </c>
      <c r="B764" s="324" t="s">
        <v>6459</v>
      </c>
      <c r="C764" s="324" t="s">
        <v>5505</v>
      </c>
      <c r="D764" s="499">
        <v>0</v>
      </c>
      <c r="E764" s="324"/>
      <c r="F764" s="324" t="s">
        <v>5506</v>
      </c>
      <c r="G764" s="324"/>
      <c r="H764" s="635"/>
      <c r="I764" s="635" t="s">
        <v>84</v>
      </c>
      <c r="J764" s="635"/>
      <c r="K764" s="635"/>
      <c r="L764" s="499"/>
      <c r="M764" s="499"/>
      <c r="N764" s="499"/>
      <c r="O764" s="499"/>
      <c r="P764" s="499"/>
      <c r="Q764" s="499"/>
      <c r="R764" s="499"/>
      <c r="S764" s="499"/>
      <c r="T764" s="499"/>
      <c r="U764" s="499">
        <f t="shared" si="36"/>
        <v>0</v>
      </c>
      <c r="V764" s="495">
        <f t="shared" si="37"/>
        <v>30</v>
      </c>
      <c r="W764" s="496"/>
      <c r="X764" s="496"/>
      <c r="Y764" s="496"/>
      <c r="Z764" s="502">
        <v>30</v>
      </c>
      <c r="AA764" s="496"/>
      <c r="AB764" s="496"/>
      <c r="AC764" s="496"/>
      <c r="AD764" s="496"/>
      <c r="AE764" s="547"/>
      <c r="AF764" s="498" t="s">
        <v>4922</v>
      </c>
      <c r="AG764" s="499">
        <v>0</v>
      </c>
      <c r="AH764" s="499">
        <v>0</v>
      </c>
      <c r="AI764" s="499">
        <f t="shared" si="38"/>
        <v>0</v>
      </c>
      <c r="AJ764" s="324"/>
      <c r="AK764" s="316" t="e">
        <f>VLOOKUP(B764,'[1]BCDG-CG KT'!C$14:BC$962,53,0)</f>
        <v>#N/A</v>
      </c>
      <c r="AL764" s="316"/>
      <c r="AM764" s="315"/>
      <c r="AN764" s="315"/>
      <c r="AO764" s="315"/>
      <c r="AP764" s="315"/>
      <c r="AQ764" s="315"/>
      <c r="AR764" s="315"/>
      <c r="AS764" s="315"/>
      <c r="AT764" s="315"/>
      <c r="AU764" s="315"/>
      <c r="AV764" s="315"/>
      <c r="AW764" s="315"/>
      <c r="AX764" s="315"/>
      <c r="AY764" s="315"/>
      <c r="AZ764" s="315"/>
      <c r="BA764" s="315"/>
      <c r="BB764" s="315"/>
      <c r="BC764" s="315"/>
      <c r="BD764" s="315"/>
    </row>
    <row r="765" spans="1:56" s="638" customFormat="1" ht="126" customHeight="1">
      <c r="A765" s="635">
        <v>758</v>
      </c>
      <c r="B765" s="324" t="s">
        <v>6460</v>
      </c>
      <c r="C765" s="324" t="s">
        <v>5507</v>
      </c>
      <c r="D765" s="499">
        <v>0</v>
      </c>
      <c r="E765" s="324"/>
      <c r="F765" s="324" t="s">
        <v>5508</v>
      </c>
      <c r="G765" s="324"/>
      <c r="H765" s="635"/>
      <c r="I765" s="635" t="s">
        <v>84</v>
      </c>
      <c r="J765" s="635"/>
      <c r="K765" s="635"/>
      <c r="L765" s="499"/>
      <c r="M765" s="499"/>
      <c r="N765" s="499"/>
      <c r="O765" s="499"/>
      <c r="P765" s="499"/>
      <c r="Q765" s="499"/>
      <c r="R765" s="499"/>
      <c r="S765" s="499"/>
      <c r="T765" s="499"/>
      <c r="U765" s="499">
        <f t="shared" si="36"/>
        <v>0</v>
      </c>
      <c r="V765" s="495">
        <f t="shared" si="37"/>
        <v>50</v>
      </c>
      <c r="W765" s="496"/>
      <c r="X765" s="496"/>
      <c r="Y765" s="496"/>
      <c r="Z765" s="502">
        <v>50</v>
      </c>
      <c r="AA765" s="496"/>
      <c r="AB765" s="496"/>
      <c r="AC765" s="496"/>
      <c r="AD765" s="496"/>
      <c r="AE765" s="547"/>
      <c r="AF765" s="498" t="s">
        <v>4922</v>
      </c>
      <c r="AG765" s="499">
        <v>0</v>
      </c>
      <c r="AH765" s="499">
        <v>0</v>
      </c>
      <c r="AI765" s="499">
        <f t="shared" si="38"/>
        <v>0</v>
      </c>
      <c r="AJ765" s="324"/>
      <c r="AK765" s="316" t="e">
        <f>VLOOKUP(B765,'[1]BCDG-CG KT'!C$14:BC$962,53,0)</f>
        <v>#N/A</v>
      </c>
      <c r="AL765" s="316"/>
      <c r="AM765" s="315"/>
      <c r="AN765" s="315"/>
      <c r="AO765" s="315"/>
      <c r="AP765" s="315"/>
      <c r="AQ765" s="315"/>
      <c r="AR765" s="315"/>
      <c r="AS765" s="315"/>
      <c r="AT765" s="315"/>
      <c r="AU765" s="315"/>
      <c r="AV765" s="315"/>
      <c r="AW765" s="315"/>
      <c r="AX765" s="315"/>
      <c r="AY765" s="315"/>
      <c r="AZ765" s="315"/>
      <c r="BA765" s="315"/>
      <c r="BB765" s="315"/>
      <c r="BC765" s="315"/>
      <c r="BD765" s="315"/>
    </row>
    <row r="766" spans="1:56" s="638" customFormat="1" ht="126" customHeight="1">
      <c r="A766" s="635">
        <v>759</v>
      </c>
      <c r="B766" s="324" t="s">
        <v>6461</v>
      </c>
      <c r="C766" s="324" t="s">
        <v>5509</v>
      </c>
      <c r="D766" s="499">
        <v>0</v>
      </c>
      <c r="E766" s="324"/>
      <c r="F766" s="324" t="s">
        <v>5510</v>
      </c>
      <c r="G766" s="324"/>
      <c r="H766" s="635"/>
      <c r="I766" s="635" t="s">
        <v>84</v>
      </c>
      <c r="J766" s="635"/>
      <c r="K766" s="635"/>
      <c r="L766" s="499"/>
      <c r="M766" s="499"/>
      <c r="N766" s="499"/>
      <c r="O766" s="499"/>
      <c r="P766" s="499"/>
      <c r="Q766" s="499"/>
      <c r="R766" s="499"/>
      <c r="S766" s="499"/>
      <c r="T766" s="499"/>
      <c r="U766" s="499">
        <f t="shared" si="36"/>
        <v>0</v>
      </c>
      <c r="V766" s="495">
        <f t="shared" si="37"/>
        <v>50</v>
      </c>
      <c r="W766" s="496"/>
      <c r="X766" s="496"/>
      <c r="Y766" s="496"/>
      <c r="Z766" s="502">
        <v>50</v>
      </c>
      <c r="AA766" s="496"/>
      <c r="AB766" s="496"/>
      <c r="AC766" s="496"/>
      <c r="AD766" s="496"/>
      <c r="AE766" s="547"/>
      <c r="AF766" s="498" t="s">
        <v>4922</v>
      </c>
      <c r="AG766" s="499">
        <v>0</v>
      </c>
      <c r="AH766" s="499">
        <v>0</v>
      </c>
      <c r="AI766" s="499">
        <f t="shared" si="38"/>
        <v>0</v>
      </c>
      <c r="AJ766" s="324"/>
      <c r="AK766" s="316" t="e">
        <f>VLOOKUP(B766,'[1]BCDG-CG KT'!C$14:BC$962,53,0)</f>
        <v>#N/A</v>
      </c>
      <c r="AL766" s="316"/>
      <c r="AM766" s="315"/>
      <c r="AN766" s="315"/>
      <c r="AO766" s="315"/>
      <c r="AP766" s="315"/>
      <c r="AQ766" s="315"/>
      <c r="AR766" s="315"/>
      <c r="AS766" s="315"/>
      <c r="AT766" s="315"/>
      <c r="AU766" s="315"/>
      <c r="AV766" s="315"/>
      <c r="AW766" s="315"/>
      <c r="AX766" s="315"/>
      <c r="AY766" s="315"/>
      <c r="AZ766" s="315"/>
      <c r="BA766" s="315"/>
      <c r="BB766" s="315"/>
      <c r="BC766" s="315"/>
      <c r="BD766" s="315"/>
    </row>
    <row r="767" spans="1:56" s="638" customFormat="1" ht="126" customHeight="1">
      <c r="A767" s="635">
        <v>760</v>
      </c>
      <c r="B767" s="324" t="s">
        <v>6462</v>
      </c>
      <c r="C767" s="324" t="s">
        <v>5511</v>
      </c>
      <c r="D767" s="499">
        <v>0</v>
      </c>
      <c r="E767" s="324"/>
      <c r="F767" s="324" t="s">
        <v>5512</v>
      </c>
      <c r="G767" s="324"/>
      <c r="H767" s="635"/>
      <c r="I767" s="635" t="s">
        <v>84</v>
      </c>
      <c r="J767" s="635"/>
      <c r="K767" s="635"/>
      <c r="L767" s="499"/>
      <c r="M767" s="499"/>
      <c r="N767" s="499"/>
      <c r="O767" s="499"/>
      <c r="P767" s="499"/>
      <c r="Q767" s="499"/>
      <c r="R767" s="499"/>
      <c r="S767" s="499"/>
      <c r="T767" s="499"/>
      <c r="U767" s="499">
        <f t="shared" si="36"/>
        <v>0</v>
      </c>
      <c r="V767" s="495">
        <f t="shared" si="37"/>
        <v>50</v>
      </c>
      <c r="W767" s="496"/>
      <c r="X767" s="496"/>
      <c r="Y767" s="496"/>
      <c r="Z767" s="502">
        <v>50</v>
      </c>
      <c r="AA767" s="496"/>
      <c r="AB767" s="496"/>
      <c r="AC767" s="496"/>
      <c r="AD767" s="496"/>
      <c r="AE767" s="547"/>
      <c r="AF767" s="498" t="s">
        <v>4922</v>
      </c>
      <c r="AG767" s="499">
        <v>0</v>
      </c>
      <c r="AH767" s="499">
        <v>0</v>
      </c>
      <c r="AI767" s="499">
        <f t="shared" si="38"/>
        <v>0</v>
      </c>
      <c r="AJ767" s="324"/>
      <c r="AK767" s="316" t="e">
        <f>VLOOKUP(B767,'[1]BCDG-CG KT'!C$14:BC$962,53,0)</f>
        <v>#N/A</v>
      </c>
      <c r="AL767" s="316"/>
      <c r="AM767" s="315"/>
      <c r="AN767" s="315"/>
      <c r="AO767" s="315"/>
      <c r="AP767" s="315"/>
      <c r="AQ767" s="315"/>
      <c r="AR767" s="315"/>
      <c r="AS767" s="315"/>
      <c r="AT767" s="315"/>
      <c r="AU767" s="315"/>
      <c r="AV767" s="315"/>
      <c r="AW767" s="315"/>
      <c r="AX767" s="315"/>
      <c r="AY767" s="315"/>
      <c r="AZ767" s="315"/>
      <c r="BA767" s="315"/>
      <c r="BB767" s="315"/>
      <c r="BC767" s="315"/>
      <c r="BD767" s="315"/>
    </row>
    <row r="768" spans="1:56" s="638" customFormat="1" ht="110.25" customHeight="1">
      <c r="A768" s="635">
        <v>761</v>
      </c>
      <c r="B768" s="324" t="s">
        <v>6463</v>
      </c>
      <c r="C768" s="324" t="s">
        <v>5513</v>
      </c>
      <c r="D768" s="499">
        <v>0</v>
      </c>
      <c r="E768" s="324"/>
      <c r="F768" s="324" t="s">
        <v>5514</v>
      </c>
      <c r="G768" s="324"/>
      <c r="H768" s="635"/>
      <c r="I768" s="635" t="s">
        <v>84</v>
      </c>
      <c r="J768" s="635"/>
      <c r="K768" s="635"/>
      <c r="L768" s="499"/>
      <c r="M768" s="499"/>
      <c r="N768" s="499"/>
      <c r="O768" s="499"/>
      <c r="P768" s="499"/>
      <c r="Q768" s="499"/>
      <c r="R768" s="499"/>
      <c r="S768" s="499"/>
      <c r="T768" s="499"/>
      <c r="U768" s="499">
        <f t="shared" si="36"/>
        <v>0</v>
      </c>
      <c r="V768" s="495">
        <f t="shared" si="37"/>
        <v>1000</v>
      </c>
      <c r="W768" s="496"/>
      <c r="X768" s="496"/>
      <c r="Y768" s="496"/>
      <c r="Z768" s="502">
        <v>1000</v>
      </c>
      <c r="AA768" s="496"/>
      <c r="AB768" s="496"/>
      <c r="AC768" s="496"/>
      <c r="AD768" s="496"/>
      <c r="AE768" s="547"/>
      <c r="AF768" s="498" t="s">
        <v>4922</v>
      </c>
      <c r="AG768" s="499">
        <v>0</v>
      </c>
      <c r="AH768" s="499">
        <v>0</v>
      </c>
      <c r="AI768" s="499">
        <f t="shared" si="38"/>
        <v>0</v>
      </c>
      <c r="AJ768" s="324"/>
      <c r="AK768" s="316" t="e">
        <f>VLOOKUP(B768,'[1]BCDG-CG KT'!C$14:BC$962,53,0)</f>
        <v>#N/A</v>
      </c>
      <c r="AL768" s="316"/>
      <c r="AM768" s="315"/>
      <c r="AN768" s="315"/>
      <c r="AO768" s="315"/>
      <c r="AP768" s="315"/>
      <c r="AQ768" s="315"/>
      <c r="AR768" s="315"/>
      <c r="AS768" s="315"/>
      <c r="AT768" s="315"/>
      <c r="AU768" s="315"/>
      <c r="AV768" s="315"/>
      <c r="AW768" s="315"/>
      <c r="AX768" s="315"/>
      <c r="AY768" s="315"/>
      <c r="AZ768" s="315"/>
      <c r="BA768" s="315"/>
      <c r="BB768" s="315"/>
      <c r="BC768" s="315"/>
      <c r="BD768" s="315"/>
    </row>
    <row r="769" spans="1:56" s="638" customFormat="1" ht="110.25" customHeight="1">
      <c r="A769" s="635">
        <v>762</v>
      </c>
      <c r="B769" s="324" t="s">
        <v>6464</v>
      </c>
      <c r="C769" s="324" t="s">
        <v>5515</v>
      </c>
      <c r="D769" s="499">
        <v>0</v>
      </c>
      <c r="E769" s="324"/>
      <c r="F769" s="324" t="s">
        <v>5516</v>
      </c>
      <c r="G769" s="324"/>
      <c r="H769" s="635"/>
      <c r="I769" s="635" t="s">
        <v>84</v>
      </c>
      <c r="J769" s="635"/>
      <c r="K769" s="635"/>
      <c r="L769" s="499"/>
      <c r="M769" s="499"/>
      <c r="N769" s="499"/>
      <c r="O769" s="499"/>
      <c r="P769" s="499"/>
      <c r="Q769" s="499"/>
      <c r="R769" s="499"/>
      <c r="S769" s="499"/>
      <c r="T769" s="499"/>
      <c r="U769" s="499">
        <f t="shared" si="36"/>
        <v>0</v>
      </c>
      <c r="V769" s="495">
        <f t="shared" si="37"/>
        <v>500</v>
      </c>
      <c r="W769" s="496"/>
      <c r="X769" s="496"/>
      <c r="Y769" s="496"/>
      <c r="Z769" s="502">
        <v>500</v>
      </c>
      <c r="AA769" s="496"/>
      <c r="AB769" s="496"/>
      <c r="AC769" s="496"/>
      <c r="AD769" s="496"/>
      <c r="AE769" s="547"/>
      <c r="AF769" s="498" t="s">
        <v>4922</v>
      </c>
      <c r="AG769" s="499">
        <v>0</v>
      </c>
      <c r="AH769" s="499">
        <v>0</v>
      </c>
      <c r="AI769" s="499">
        <f t="shared" si="38"/>
        <v>0</v>
      </c>
      <c r="AJ769" s="324"/>
      <c r="AK769" s="316" t="e">
        <f>VLOOKUP(B769,'[1]BCDG-CG KT'!C$14:BC$962,53,0)</f>
        <v>#N/A</v>
      </c>
      <c r="AL769" s="316"/>
      <c r="AM769" s="315"/>
      <c r="AN769" s="315"/>
      <c r="AO769" s="315"/>
      <c r="AP769" s="315"/>
      <c r="AQ769" s="315"/>
      <c r="AR769" s="315"/>
      <c r="AS769" s="315"/>
      <c r="AT769" s="315"/>
      <c r="AU769" s="315"/>
      <c r="AV769" s="315"/>
      <c r="AW769" s="315"/>
      <c r="AX769" s="315"/>
      <c r="AY769" s="315"/>
      <c r="AZ769" s="315"/>
      <c r="BA769" s="315"/>
      <c r="BB769" s="315"/>
      <c r="BC769" s="315"/>
      <c r="BD769" s="315"/>
    </row>
    <row r="770" spans="1:56" s="638" customFormat="1" ht="94.5" customHeight="1">
      <c r="A770" s="635">
        <v>763</v>
      </c>
      <c r="B770" s="324" t="s">
        <v>6465</v>
      </c>
      <c r="C770" s="324" t="s">
        <v>5517</v>
      </c>
      <c r="D770" s="499">
        <v>0</v>
      </c>
      <c r="E770" s="324"/>
      <c r="F770" s="324" t="s">
        <v>5518</v>
      </c>
      <c r="G770" s="324"/>
      <c r="H770" s="635"/>
      <c r="I770" s="635" t="s">
        <v>84</v>
      </c>
      <c r="J770" s="635"/>
      <c r="K770" s="635"/>
      <c r="L770" s="499"/>
      <c r="M770" s="499"/>
      <c r="N770" s="499"/>
      <c r="O770" s="499"/>
      <c r="P770" s="499"/>
      <c r="Q770" s="499"/>
      <c r="R770" s="499"/>
      <c r="S770" s="499"/>
      <c r="T770" s="499"/>
      <c r="U770" s="499">
        <f t="shared" si="36"/>
        <v>0</v>
      </c>
      <c r="V770" s="495">
        <f t="shared" si="37"/>
        <v>700</v>
      </c>
      <c r="W770" s="496"/>
      <c r="X770" s="496"/>
      <c r="Y770" s="496"/>
      <c r="Z770" s="502">
        <v>700</v>
      </c>
      <c r="AA770" s="496"/>
      <c r="AB770" s="496"/>
      <c r="AC770" s="496"/>
      <c r="AD770" s="496"/>
      <c r="AE770" s="547"/>
      <c r="AF770" s="498" t="s">
        <v>4922</v>
      </c>
      <c r="AG770" s="499">
        <v>0</v>
      </c>
      <c r="AH770" s="499">
        <v>0</v>
      </c>
      <c r="AI770" s="499">
        <f t="shared" si="38"/>
        <v>0</v>
      </c>
      <c r="AJ770" s="324"/>
      <c r="AK770" s="316" t="e">
        <f>VLOOKUP(B770,'[1]BCDG-CG KT'!C$14:BC$962,53,0)</f>
        <v>#N/A</v>
      </c>
      <c r="AL770" s="316"/>
      <c r="AM770" s="315"/>
      <c r="AN770" s="315"/>
      <c r="AO770" s="315"/>
      <c r="AP770" s="315"/>
      <c r="AQ770" s="315"/>
      <c r="AR770" s="315"/>
      <c r="AS770" s="315"/>
      <c r="AT770" s="315"/>
      <c r="AU770" s="315"/>
      <c r="AV770" s="315"/>
      <c r="AW770" s="315"/>
      <c r="AX770" s="315"/>
      <c r="AY770" s="315"/>
      <c r="AZ770" s="315"/>
      <c r="BA770" s="315"/>
      <c r="BB770" s="315"/>
      <c r="BC770" s="315"/>
      <c r="BD770" s="315"/>
    </row>
    <row r="771" spans="1:56" s="638" customFormat="1" ht="94.5" customHeight="1">
      <c r="A771" s="635">
        <v>764</v>
      </c>
      <c r="B771" s="324" t="s">
        <v>6466</v>
      </c>
      <c r="C771" s="324" t="s">
        <v>5519</v>
      </c>
      <c r="D771" s="499">
        <v>0</v>
      </c>
      <c r="E771" s="324"/>
      <c r="F771" s="324" t="s">
        <v>5520</v>
      </c>
      <c r="G771" s="324"/>
      <c r="H771" s="635"/>
      <c r="I771" s="635" t="s">
        <v>84</v>
      </c>
      <c r="J771" s="635"/>
      <c r="K771" s="635"/>
      <c r="L771" s="499"/>
      <c r="M771" s="499"/>
      <c r="N771" s="499"/>
      <c r="O771" s="499"/>
      <c r="P771" s="499"/>
      <c r="Q771" s="499"/>
      <c r="R771" s="499"/>
      <c r="S771" s="499"/>
      <c r="T771" s="499"/>
      <c r="U771" s="499">
        <f t="shared" si="36"/>
        <v>0</v>
      </c>
      <c r="V771" s="495">
        <f t="shared" si="37"/>
        <v>700</v>
      </c>
      <c r="W771" s="496"/>
      <c r="X771" s="496"/>
      <c r="Y771" s="496"/>
      <c r="Z771" s="502">
        <v>700</v>
      </c>
      <c r="AA771" s="496"/>
      <c r="AB771" s="496"/>
      <c r="AC771" s="496"/>
      <c r="AD771" s="496"/>
      <c r="AE771" s="547"/>
      <c r="AF771" s="498" t="s">
        <v>4922</v>
      </c>
      <c r="AG771" s="499">
        <v>0</v>
      </c>
      <c r="AH771" s="499">
        <v>0</v>
      </c>
      <c r="AI771" s="499">
        <f t="shared" si="38"/>
        <v>0</v>
      </c>
      <c r="AJ771" s="324"/>
      <c r="AK771" s="316" t="e">
        <f>VLOOKUP(B771,'[1]BCDG-CG KT'!C$14:BC$962,53,0)</f>
        <v>#N/A</v>
      </c>
      <c r="AL771" s="316"/>
      <c r="AM771" s="315"/>
      <c r="AN771" s="315"/>
      <c r="AO771" s="315"/>
      <c r="AP771" s="315"/>
      <c r="AQ771" s="315"/>
      <c r="AR771" s="315"/>
      <c r="AS771" s="315"/>
      <c r="AT771" s="315"/>
      <c r="AU771" s="315"/>
      <c r="AV771" s="315"/>
      <c r="AW771" s="315"/>
      <c r="AX771" s="315"/>
      <c r="AY771" s="315"/>
      <c r="AZ771" s="315"/>
      <c r="BA771" s="315"/>
      <c r="BB771" s="315"/>
      <c r="BC771" s="315"/>
      <c r="BD771" s="315"/>
    </row>
    <row r="772" spans="1:56" s="638" customFormat="1" ht="110.25" customHeight="1">
      <c r="A772" s="635">
        <v>765</v>
      </c>
      <c r="B772" s="324" t="s">
        <v>6467</v>
      </c>
      <c r="C772" s="324" t="s">
        <v>5521</v>
      </c>
      <c r="D772" s="499">
        <v>0</v>
      </c>
      <c r="E772" s="324"/>
      <c r="F772" s="324" t="s">
        <v>5522</v>
      </c>
      <c r="G772" s="324"/>
      <c r="H772" s="635"/>
      <c r="I772" s="635" t="s">
        <v>84</v>
      </c>
      <c r="J772" s="635"/>
      <c r="K772" s="635"/>
      <c r="L772" s="499"/>
      <c r="M772" s="499"/>
      <c r="N772" s="499"/>
      <c r="O772" s="499"/>
      <c r="P772" s="499"/>
      <c r="Q772" s="499"/>
      <c r="R772" s="499"/>
      <c r="S772" s="499"/>
      <c r="T772" s="499"/>
      <c r="U772" s="499">
        <f t="shared" si="36"/>
        <v>0</v>
      </c>
      <c r="V772" s="495">
        <f t="shared" si="37"/>
        <v>100</v>
      </c>
      <c r="W772" s="496"/>
      <c r="X772" s="496"/>
      <c r="Y772" s="496"/>
      <c r="Z772" s="502">
        <v>100</v>
      </c>
      <c r="AA772" s="496"/>
      <c r="AB772" s="496"/>
      <c r="AC772" s="496"/>
      <c r="AD772" s="496"/>
      <c r="AE772" s="547"/>
      <c r="AF772" s="498" t="s">
        <v>4922</v>
      </c>
      <c r="AG772" s="499">
        <v>0</v>
      </c>
      <c r="AH772" s="499">
        <v>0</v>
      </c>
      <c r="AI772" s="499">
        <f t="shared" si="38"/>
        <v>0</v>
      </c>
      <c r="AJ772" s="324"/>
      <c r="AK772" s="316" t="e">
        <f>VLOOKUP(B772,'[1]BCDG-CG KT'!C$14:BC$962,53,0)</f>
        <v>#N/A</v>
      </c>
      <c r="AL772" s="316"/>
      <c r="AM772" s="315"/>
      <c r="AN772" s="315"/>
      <c r="AO772" s="315"/>
      <c r="AP772" s="315"/>
      <c r="AQ772" s="315"/>
      <c r="AR772" s="315"/>
      <c r="AS772" s="315"/>
      <c r="AT772" s="315"/>
      <c r="AU772" s="315"/>
      <c r="AV772" s="315"/>
      <c r="AW772" s="315"/>
      <c r="AX772" s="315"/>
      <c r="AY772" s="315"/>
      <c r="AZ772" s="315"/>
      <c r="BA772" s="315"/>
      <c r="BB772" s="315"/>
      <c r="BC772" s="315"/>
      <c r="BD772" s="315"/>
    </row>
    <row r="773" spans="1:56" s="638" customFormat="1" ht="78.75" customHeight="1">
      <c r="A773" s="635">
        <v>766</v>
      </c>
      <c r="B773" s="324" t="s">
        <v>6468</v>
      </c>
      <c r="C773" s="324" t="s">
        <v>5523</v>
      </c>
      <c r="D773" s="499">
        <v>0</v>
      </c>
      <c r="E773" s="324"/>
      <c r="F773" s="324" t="s">
        <v>5524</v>
      </c>
      <c r="G773" s="324"/>
      <c r="H773" s="635"/>
      <c r="I773" s="635" t="s">
        <v>84</v>
      </c>
      <c r="J773" s="635"/>
      <c r="K773" s="635"/>
      <c r="L773" s="499"/>
      <c r="M773" s="499"/>
      <c r="N773" s="499"/>
      <c r="O773" s="499"/>
      <c r="P773" s="499"/>
      <c r="Q773" s="499"/>
      <c r="R773" s="499"/>
      <c r="S773" s="499"/>
      <c r="T773" s="499"/>
      <c r="U773" s="499">
        <f t="shared" si="36"/>
        <v>0</v>
      </c>
      <c r="V773" s="495">
        <f t="shared" si="37"/>
        <v>700</v>
      </c>
      <c r="W773" s="496"/>
      <c r="X773" s="496"/>
      <c r="Y773" s="496"/>
      <c r="Z773" s="502">
        <v>700</v>
      </c>
      <c r="AA773" s="496"/>
      <c r="AB773" s="496"/>
      <c r="AC773" s="496"/>
      <c r="AD773" s="496"/>
      <c r="AE773" s="547"/>
      <c r="AF773" s="498" t="s">
        <v>4922</v>
      </c>
      <c r="AG773" s="499">
        <v>0</v>
      </c>
      <c r="AH773" s="499">
        <v>0</v>
      </c>
      <c r="AI773" s="499">
        <f t="shared" si="38"/>
        <v>0</v>
      </c>
      <c r="AJ773" s="324"/>
      <c r="AK773" s="316" t="e">
        <f>VLOOKUP(B773,'[1]BCDG-CG KT'!C$14:BC$962,53,0)</f>
        <v>#N/A</v>
      </c>
      <c r="AL773" s="316"/>
      <c r="AM773" s="315"/>
      <c r="AN773" s="315"/>
      <c r="AO773" s="315"/>
      <c r="AP773" s="315"/>
      <c r="AQ773" s="315"/>
      <c r="AR773" s="315"/>
      <c r="AS773" s="315"/>
      <c r="AT773" s="315"/>
      <c r="AU773" s="315"/>
      <c r="AV773" s="315"/>
      <c r="AW773" s="315"/>
      <c r="AX773" s="315"/>
      <c r="AY773" s="315"/>
      <c r="AZ773" s="315"/>
      <c r="BA773" s="315"/>
      <c r="BB773" s="315"/>
      <c r="BC773" s="315"/>
      <c r="BD773" s="315"/>
    </row>
    <row r="774" spans="1:56" s="638" customFormat="1" ht="78.75" customHeight="1">
      <c r="A774" s="635">
        <v>767</v>
      </c>
      <c r="B774" s="324" t="s">
        <v>6469</v>
      </c>
      <c r="C774" s="324" t="s">
        <v>5525</v>
      </c>
      <c r="D774" s="499">
        <v>0</v>
      </c>
      <c r="E774" s="324"/>
      <c r="F774" s="324" t="s">
        <v>5526</v>
      </c>
      <c r="G774" s="324"/>
      <c r="H774" s="635"/>
      <c r="I774" s="635" t="s">
        <v>84</v>
      </c>
      <c r="J774" s="635"/>
      <c r="K774" s="635"/>
      <c r="L774" s="499"/>
      <c r="M774" s="499"/>
      <c r="N774" s="499"/>
      <c r="O774" s="499"/>
      <c r="P774" s="499"/>
      <c r="Q774" s="499"/>
      <c r="R774" s="499"/>
      <c r="S774" s="499"/>
      <c r="T774" s="499"/>
      <c r="U774" s="499">
        <f t="shared" si="36"/>
        <v>0</v>
      </c>
      <c r="V774" s="495">
        <f t="shared" si="37"/>
        <v>700</v>
      </c>
      <c r="W774" s="496"/>
      <c r="X774" s="496"/>
      <c r="Y774" s="496"/>
      <c r="Z774" s="502">
        <v>700</v>
      </c>
      <c r="AA774" s="496"/>
      <c r="AB774" s="496"/>
      <c r="AC774" s="496"/>
      <c r="AD774" s="496"/>
      <c r="AE774" s="547"/>
      <c r="AF774" s="498" t="s">
        <v>4922</v>
      </c>
      <c r="AG774" s="499">
        <v>0</v>
      </c>
      <c r="AH774" s="499">
        <v>0</v>
      </c>
      <c r="AI774" s="499">
        <f t="shared" si="38"/>
        <v>0</v>
      </c>
      <c r="AJ774" s="324"/>
      <c r="AK774" s="316" t="e">
        <f>VLOOKUP(B774,'[1]BCDG-CG KT'!C$14:BC$962,53,0)</f>
        <v>#N/A</v>
      </c>
      <c r="AL774" s="316"/>
      <c r="AM774" s="315"/>
      <c r="AN774" s="315"/>
      <c r="AO774" s="315"/>
      <c r="AP774" s="315"/>
      <c r="AQ774" s="315"/>
      <c r="AR774" s="315"/>
      <c r="AS774" s="315"/>
      <c r="AT774" s="315"/>
      <c r="AU774" s="315"/>
      <c r="AV774" s="315"/>
      <c r="AW774" s="315"/>
      <c r="AX774" s="315"/>
      <c r="AY774" s="315"/>
      <c r="AZ774" s="315"/>
      <c r="BA774" s="315"/>
      <c r="BB774" s="315"/>
      <c r="BC774" s="315"/>
      <c r="BD774" s="315"/>
    </row>
    <row r="775" spans="1:56" s="638" customFormat="1" ht="63" customHeight="1">
      <c r="A775" s="635">
        <v>768</v>
      </c>
      <c r="B775" s="324" t="s">
        <v>6470</v>
      </c>
      <c r="C775" s="324" t="s">
        <v>5527</v>
      </c>
      <c r="D775" s="499">
        <v>0</v>
      </c>
      <c r="E775" s="324"/>
      <c r="F775" s="324" t="s">
        <v>5528</v>
      </c>
      <c r="G775" s="324"/>
      <c r="H775" s="635"/>
      <c r="I775" s="635" t="s">
        <v>84</v>
      </c>
      <c r="J775" s="635"/>
      <c r="K775" s="635"/>
      <c r="L775" s="499"/>
      <c r="M775" s="499"/>
      <c r="N775" s="499"/>
      <c r="O775" s="499"/>
      <c r="P775" s="499"/>
      <c r="Q775" s="499"/>
      <c r="R775" s="499"/>
      <c r="S775" s="499"/>
      <c r="T775" s="499"/>
      <c r="U775" s="499">
        <f t="shared" si="36"/>
        <v>0</v>
      </c>
      <c r="V775" s="495">
        <f t="shared" si="37"/>
        <v>700</v>
      </c>
      <c r="W775" s="496"/>
      <c r="X775" s="496"/>
      <c r="Y775" s="496"/>
      <c r="Z775" s="502">
        <v>700</v>
      </c>
      <c r="AA775" s="496"/>
      <c r="AB775" s="496"/>
      <c r="AC775" s="496"/>
      <c r="AD775" s="496"/>
      <c r="AE775" s="547"/>
      <c r="AF775" s="498" t="s">
        <v>4922</v>
      </c>
      <c r="AG775" s="499">
        <v>0</v>
      </c>
      <c r="AH775" s="499">
        <v>0</v>
      </c>
      <c r="AI775" s="499">
        <f t="shared" si="38"/>
        <v>0</v>
      </c>
      <c r="AJ775" s="324"/>
      <c r="AK775" s="316" t="e">
        <f>VLOOKUP(B775,'[1]BCDG-CG KT'!C$14:BC$962,53,0)</f>
        <v>#N/A</v>
      </c>
      <c r="AL775" s="316"/>
      <c r="AM775" s="315"/>
      <c r="AN775" s="315"/>
      <c r="AO775" s="315"/>
      <c r="AP775" s="315"/>
      <c r="AQ775" s="315"/>
      <c r="AR775" s="315"/>
      <c r="AS775" s="315"/>
      <c r="AT775" s="315"/>
      <c r="AU775" s="315"/>
      <c r="AV775" s="315"/>
      <c r="AW775" s="315"/>
      <c r="AX775" s="315"/>
      <c r="AY775" s="315"/>
      <c r="AZ775" s="315"/>
      <c r="BA775" s="315"/>
      <c r="BB775" s="315"/>
      <c r="BC775" s="315"/>
      <c r="BD775" s="315"/>
    </row>
    <row r="776" spans="1:56" s="638" customFormat="1" ht="78.75" customHeight="1">
      <c r="A776" s="635">
        <v>769</v>
      </c>
      <c r="B776" s="324" t="s">
        <v>6471</v>
      </c>
      <c r="C776" s="324" t="s">
        <v>5529</v>
      </c>
      <c r="D776" s="499">
        <v>0</v>
      </c>
      <c r="E776" s="324"/>
      <c r="F776" s="324" t="s">
        <v>5530</v>
      </c>
      <c r="G776" s="324"/>
      <c r="H776" s="635"/>
      <c r="I776" s="635" t="s">
        <v>84</v>
      </c>
      <c r="J776" s="635"/>
      <c r="K776" s="635"/>
      <c r="L776" s="499"/>
      <c r="M776" s="499"/>
      <c r="N776" s="499"/>
      <c r="O776" s="499"/>
      <c r="P776" s="499"/>
      <c r="Q776" s="499"/>
      <c r="R776" s="499"/>
      <c r="S776" s="499"/>
      <c r="T776" s="499"/>
      <c r="U776" s="499">
        <f t="shared" si="36"/>
        <v>0</v>
      </c>
      <c r="V776" s="495">
        <f t="shared" si="37"/>
        <v>500</v>
      </c>
      <c r="W776" s="496"/>
      <c r="X776" s="496"/>
      <c r="Y776" s="496"/>
      <c r="Z776" s="502">
        <v>500</v>
      </c>
      <c r="AA776" s="496"/>
      <c r="AB776" s="496"/>
      <c r="AC776" s="496"/>
      <c r="AD776" s="496"/>
      <c r="AE776" s="547"/>
      <c r="AF776" s="498" t="s">
        <v>4922</v>
      </c>
      <c r="AG776" s="499">
        <v>0</v>
      </c>
      <c r="AH776" s="499">
        <v>0</v>
      </c>
      <c r="AI776" s="499">
        <f t="shared" si="38"/>
        <v>0</v>
      </c>
      <c r="AJ776" s="324"/>
      <c r="AK776" s="316" t="e">
        <f>VLOOKUP(B776,'[1]BCDG-CG KT'!C$14:BC$962,53,0)</f>
        <v>#N/A</v>
      </c>
      <c r="AL776" s="316"/>
      <c r="AM776" s="315"/>
      <c r="AN776" s="315"/>
      <c r="AO776" s="315"/>
      <c r="AP776" s="315"/>
      <c r="AQ776" s="315"/>
      <c r="AR776" s="315"/>
      <c r="AS776" s="315"/>
      <c r="AT776" s="315"/>
      <c r="AU776" s="315"/>
      <c r="AV776" s="315"/>
      <c r="AW776" s="315"/>
      <c r="AX776" s="315"/>
      <c r="AY776" s="315"/>
      <c r="AZ776" s="315"/>
      <c r="BA776" s="315"/>
      <c r="BB776" s="315"/>
      <c r="BC776" s="315"/>
      <c r="BD776" s="315"/>
    </row>
    <row r="777" spans="1:56" s="638" customFormat="1" ht="78.75" customHeight="1">
      <c r="A777" s="635">
        <v>770</v>
      </c>
      <c r="B777" s="324" t="s">
        <v>6472</v>
      </c>
      <c r="C777" s="324" t="s">
        <v>5531</v>
      </c>
      <c r="D777" s="499">
        <v>0</v>
      </c>
      <c r="E777" s="324"/>
      <c r="F777" s="324" t="s">
        <v>5532</v>
      </c>
      <c r="G777" s="324"/>
      <c r="H777" s="635"/>
      <c r="I777" s="635" t="s">
        <v>84</v>
      </c>
      <c r="J777" s="635"/>
      <c r="K777" s="635"/>
      <c r="L777" s="499"/>
      <c r="M777" s="499"/>
      <c r="N777" s="499"/>
      <c r="O777" s="499"/>
      <c r="P777" s="499"/>
      <c r="Q777" s="499"/>
      <c r="R777" s="499"/>
      <c r="S777" s="499"/>
      <c r="T777" s="499"/>
      <c r="U777" s="499">
        <f t="shared" si="36"/>
        <v>0</v>
      </c>
      <c r="V777" s="495">
        <f t="shared" si="37"/>
        <v>300</v>
      </c>
      <c r="W777" s="496"/>
      <c r="X777" s="496"/>
      <c r="Y777" s="496"/>
      <c r="Z777" s="502">
        <v>300</v>
      </c>
      <c r="AA777" s="496"/>
      <c r="AB777" s="496"/>
      <c r="AC777" s="496"/>
      <c r="AD777" s="496"/>
      <c r="AE777" s="547"/>
      <c r="AF777" s="498" t="s">
        <v>4922</v>
      </c>
      <c r="AG777" s="499">
        <v>0</v>
      </c>
      <c r="AH777" s="499">
        <v>0</v>
      </c>
      <c r="AI777" s="499">
        <f t="shared" si="38"/>
        <v>0</v>
      </c>
      <c r="AJ777" s="324"/>
      <c r="AK777" s="316" t="e">
        <f>VLOOKUP(B777,'[1]BCDG-CG KT'!C$14:BC$962,53,0)</f>
        <v>#N/A</v>
      </c>
      <c r="AL777" s="316"/>
      <c r="AM777" s="315"/>
      <c r="AN777" s="315"/>
      <c r="AO777" s="315"/>
      <c r="AP777" s="315"/>
      <c r="AQ777" s="315"/>
      <c r="AR777" s="315"/>
      <c r="AS777" s="315"/>
      <c r="AT777" s="315"/>
      <c r="AU777" s="315"/>
      <c r="AV777" s="315"/>
      <c r="AW777" s="315"/>
      <c r="AX777" s="315"/>
      <c r="AY777" s="315"/>
      <c r="AZ777" s="315"/>
      <c r="BA777" s="315"/>
      <c r="BB777" s="315"/>
      <c r="BC777" s="315"/>
      <c r="BD777" s="315"/>
    </row>
    <row r="778" spans="1:56" s="638" customFormat="1" ht="141.75" customHeight="1">
      <c r="A778" s="635">
        <v>771</v>
      </c>
      <c r="B778" s="324" t="s">
        <v>6473</v>
      </c>
      <c r="C778" s="324" t="s">
        <v>5533</v>
      </c>
      <c r="D778" s="499">
        <v>0</v>
      </c>
      <c r="E778" s="324"/>
      <c r="F778" s="324" t="s">
        <v>5534</v>
      </c>
      <c r="G778" s="324"/>
      <c r="H778" s="635"/>
      <c r="I778" s="635" t="s">
        <v>2594</v>
      </c>
      <c r="J778" s="635"/>
      <c r="K778" s="635"/>
      <c r="L778" s="499"/>
      <c r="M778" s="499"/>
      <c r="N778" s="499"/>
      <c r="O778" s="499"/>
      <c r="P778" s="499"/>
      <c r="Q778" s="499"/>
      <c r="R778" s="499"/>
      <c r="S778" s="499"/>
      <c r="T778" s="499"/>
      <c r="U778" s="499">
        <f t="shared" si="36"/>
        <v>0</v>
      </c>
      <c r="V778" s="495">
        <f t="shared" si="37"/>
        <v>20</v>
      </c>
      <c r="W778" s="496"/>
      <c r="X778" s="496"/>
      <c r="Y778" s="496"/>
      <c r="Z778" s="502">
        <v>20</v>
      </c>
      <c r="AA778" s="496"/>
      <c r="AB778" s="496"/>
      <c r="AC778" s="496"/>
      <c r="AD778" s="496"/>
      <c r="AE778" s="547"/>
      <c r="AF778" s="498" t="s">
        <v>4922</v>
      </c>
      <c r="AG778" s="499">
        <v>0</v>
      </c>
      <c r="AH778" s="499">
        <v>0</v>
      </c>
      <c r="AI778" s="499">
        <f t="shared" si="38"/>
        <v>0</v>
      </c>
      <c r="AJ778" s="324"/>
      <c r="AK778" s="316" t="e">
        <f>VLOOKUP(B778,'[1]BCDG-CG KT'!C$14:BC$962,53,0)</f>
        <v>#N/A</v>
      </c>
      <c r="AL778" s="316"/>
      <c r="AM778" s="315"/>
      <c r="AN778" s="315"/>
      <c r="AO778" s="315"/>
      <c r="AP778" s="315"/>
      <c r="AQ778" s="315"/>
      <c r="AR778" s="315"/>
      <c r="AS778" s="315"/>
      <c r="AT778" s="315"/>
      <c r="AU778" s="315"/>
      <c r="AV778" s="315"/>
      <c r="AW778" s="315"/>
      <c r="AX778" s="315"/>
      <c r="AY778" s="315"/>
      <c r="AZ778" s="315"/>
      <c r="BA778" s="315"/>
      <c r="BB778" s="315"/>
      <c r="BC778" s="315"/>
      <c r="BD778" s="315"/>
    </row>
    <row r="779" spans="1:56" s="638" customFormat="1" ht="283.5" customHeight="1">
      <c r="A779" s="635">
        <v>772</v>
      </c>
      <c r="B779" s="324" t="s">
        <v>6474</v>
      </c>
      <c r="C779" s="324" t="s">
        <v>5535</v>
      </c>
      <c r="D779" s="499">
        <v>0</v>
      </c>
      <c r="E779" s="324"/>
      <c r="F779" s="324" t="s">
        <v>5536</v>
      </c>
      <c r="G779" s="324"/>
      <c r="H779" s="635" t="s">
        <v>5116</v>
      </c>
      <c r="I779" s="635" t="s">
        <v>84</v>
      </c>
      <c r="J779" s="635"/>
      <c r="K779" s="635"/>
      <c r="L779" s="499"/>
      <c r="M779" s="499">
        <v>35</v>
      </c>
      <c r="N779" s="499"/>
      <c r="O779" s="499"/>
      <c r="P779" s="499"/>
      <c r="Q779" s="499"/>
      <c r="R779" s="499"/>
      <c r="S779" s="499"/>
      <c r="T779" s="499"/>
      <c r="U779" s="499">
        <f t="shared" si="36"/>
        <v>0</v>
      </c>
      <c r="V779" s="495">
        <f t="shared" si="37"/>
        <v>70</v>
      </c>
      <c r="W779" s="496"/>
      <c r="X779" s="496"/>
      <c r="Y779" s="496"/>
      <c r="Z779" s="502">
        <v>70</v>
      </c>
      <c r="AA779" s="496"/>
      <c r="AB779" s="496"/>
      <c r="AC779" s="496"/>
      <c r="AD779" s="496"/>
      <c r="AE779" s="547"/>
      <c r="AF779" s="498" t="s">
        <v>4922</v>
      </c>
      <c r="AG779" s="499">
        <v>0</v>
      </c>
      <c r="AH779" s="499">
        <v>0</v>
      </c>
      <c r="AI779" s="499">
        <f t="shared" si="38"/>
        <v>0</v>
      </c>
      <c r="AJ779" s="324"/>
      <c r="AK779" s="316" t="e">
        <f>VLOOKUP(B779,'[1]BCDG-CG KT'!C$14:BC$962,53,0)</f>
        <v>#N/A</v>
      </c>
      <c r="AL779" s="316"/>
      <c r="AM779" s="315"/>
      <c r="AN779" s="315"/>
      <c r="AO779" s="315"/>
      <c r="AP779" s="315"/>
      <c r="AQ779" s="315"/>
      <c r="AR779" s="315"/>
      <c r="AS779" s="315"/>
      <c r="AT779" s="315"/>
      <c r="AU779" s="315"/>
      <c r="AV779" s="315"/>
      <c r="AW779" s="315"/>
      <c r="AX779" s="315"/>
      <c r="AY779" s="315"/>
      <c r="AZ779" s="315"/>
      <c r="BA779" s="315"/>
      <c r="BB779" s="315"/>
      <c r="BC779" s="315"/>
      <c r="BD779" s="315"/>
    </row>
    <row r="780" spans="1:56" s="638" customFormat="1" ht="236.25" customHeight="1">
      <c r="A780" s="635">
        <v>773</v>
      </c>
      <c r="B780" s="324" t="s">
        <v>6475</v>
      </c>
      <c r="C780" s="324" t="s">
        <v>5537</v>
      </c>
      <c r="D780" s="499">
        <v>0</v>
      </c>
      <c r="E780" s="324"/>
      <c r="F780" s="324" t="s">
        <v>5538</v>
      </c>
      <c r="G780" s="324"/>
      <c r="H780" s="635" t="s">
        <v>5116</v>
      </c>
      <c r="I780" s="635" t="s">
        <v>84</v>
      </c>
      <c r="J780" s="635"/>
      <c r="K780" s="635"/>
      <c r="L780" s="499"/>
      <c r="M780" s="499"/>
      <c r="N780" s="499"/>
      <c r="O780" s="499"/>
      <c r="P780" s="499"/>
      <c r="Q780" s="499"/>
      <c r="R780" s="499"/>
      <c r="S780" s="499"/>
      <c r="T780" s="499"/>
      <c r="U780" s="499">
        <f t="shared" si="36"/>
        <v>0</v>
      </c>
      <c r="V780" s="495">
        <f t="shared" si="37"/>
        <v>70</v>
      </c>
      <c r="W780" s="496"/>
      <c r="X780" s="496"/>
      <c r="Y780" s="496"/>
      <c r="Z780" s="502">
        <v>70</v>
      </c>
      <c r="AA780" s="496"/>
      <c r="AB780" s="496"/>
      <c r="AC780" s="496"/>
      <c r="AD780" s="496"/>
      <c r="AE780" s="547"/>
      <c r="AF780" s="498" t="s">
        <v>4922</v>
      </c>
      <c r="AG780" s="499">
        <v>0</v>
      </c>
      <c r="AH780" s="499">
        <v>0</v>
      </c>
      <c r="AI780" s="499">
        <f t="shared" si="38"/>
        <v>0</v>
      </c>
      <c r="AJ780" s="324"/>
      <c r="AK780" s="316" t="e">
        <f>VLOOKUP(B780,'[1]BCDG-CG KT'!C$14:BC$962,53,0)</f>
        <v>#N/A</v>
      </c>
      <c r="AL780" s="316"/>
      <c r="AM780" s="315"/>
      <c r="AN780" s="315"/>
      <c r="AO780" s="315"/>
      <c r="AP780" s="315"/>
      <c r="AQ780" s="315"/>
      <c r="AR780" s="315"/>
      <c r="AS780" s="315"/>
      <c r="AT780" s="315"/>
      <c r="AU780" s="315"/>
      <c r="AV780" s="315"/>
      <c r="AW780" s="315"/>
      <c r="AX780" s="315"/>
      <c r="AY780" s="315"/>
      <c r="AZ780" s="315"/>
      <c r="BA780" s="315"/>
      <c r="BB780" s="315"/>
      <c r="BC780" s="315"/>
      <c r="BD780" s="315"/>
    </row>
    <row r="781" spans="1:56" s="638" customFormat="1" ht="141.75" customHeight="1">
      <c r="A781" s="635">
        <v>774</v>
      </c>
      <c r="B781" s="324" t="s">
        <v>6476</v>
      </c>
      <c r="C781" s="324" t="s">
        <v>5539</v>
      </c>
      <c r="D781" s="499">
        <v>0</v>
      </c>
      <c r="E781" s="324"/>
      <c r="F781" s="324" t="s">
        <v>5540</v>
      </c>
      <c r="G781" s="324"/>
      <c r="H781" s="635" t="s">
        <v>5116</v>
      </c>
      <c r="I781" s="635" t="s">
        <v>84</v>
      </c>
      <c r="J781" s="635"/>
      <c r="K781" s="635"/>
      <c r="L781" s="499"/>
      <c r="M781" s="499"/>
      <c r="N781" s="499"/>
      <c r="O781" s="499"/>
      <c r="P781" s="499"/>
      <c r="Q781" s="499"/>
      <c r="R781" s="499"/>
      <c r="S781" s="499"/>
      <c r="T781" s="499"/>
      <c r="U781" s="499">
        <f t="shared" si="36"/>
        <v>0</v>
      </c>
      <c r="V781" s="495">
        <f t="shared" si="37"/>
        <v>120</v>
      </c>
      <c r="W781" s="496"/>
      <c r="X781" s="496"/>
      <c r="Y781" s="496"/>
      <c r="Z781" s="502">
        <v>120</v>
      </c>
      <c r="AA781" s="496"/>
      <c r="AB781" s="496"/>
      <c r="AC781" s="496"/>
      <c r="AD781" s="496"/>
      <c r="AE781" s="547"/>
      <c r="AF781" s="498" t="s">
        <v>4922</v>
      </c>
      <c r="AG781" s="499">
        <v>0</v>
      </c>
      <c r="AH781" s="499">
        <v>0</v>
      </c>
      <c r="AI781" s="499">
        <f t="shared" si="38"/>
        <v>0</v>
      </c>
      <c r="AJ781" s="324"/>
      <c r="AK781" s="316" t="e">
        <f>VLOOKUP(B781,'[1]BCDG-CG KT'!C$14:BC$962,53,0)</f>
        <v>#N/A</v>
      </c>
      <c r="AL781" s="316"/>
      <c r="AM781" s="315"/>
      <c r="AN781" s="315"/>
      <c r="AO781" s="315"/>
      <c r="AP781" s="315"/>
      <c r="AQ781" s="315"/>
      <c r="AR781" s="315"/>
      <c r="AS781" s="315"/>
      <c r="AT781" s="315"/>
      <c r="AU781" s="315"/>
      <c r="AV781" s="315"/>
      <c r="AW781" s="315"/>
      <c r="AX781" s="315"/>
      <c r="AY781" s="315"/>
      <c r="AZ781" s="315"/>
      <c r="BA781" s="315"/>
      <c r="BB781" s="315"/>
      <c r="BC781" s="315"/>
      <c r="BD781" s="315"/>
    </row>
    <row r="782" spans="1:56" s="638" customFormat="1" ht="236.25" customHeight="1">
      <c r="A782" s="635">
        <v>775</v>
      </c>
      <c r="B782" s="324" t="s">
        <v>6477</v>
      </c>
      <c r="C782" s="324" t="s">
        <v>5541</v>
      </c>
      <c r="D782" s="499">
        <v>0</v>
      </c>
      <c r="E782" s="324"/>
      <c r="F782" s="324" t="s">
        <v>5542</v>
      </c>
      <c r="G782" s="324"/>
      <c r="H782" s="635" t="s">
        <v>5116</v>
      </c>
      <c r="I782" s="635" t="s">
        <v>84</v>
      </c>
      <c r="J782" s="635"/>
      <c r="K782" s="635"/>
      <c r="L782" s="499"/>
      <c r="M782" s="499"/>
      <c r="N782" s="499"/>
      <c r="O782" s="499"/>
      <c r="P782" s="499"/>
      <c r="Q782" s="499"/>
      <c r="R782" s="499"/>
      <c r="S782" s="499"/>
      <c r="T782" s="499"/>
      <c r="U782" s="499">
        <f t="shared" si="36"/>
        <v>0</v>
      </c>
      <c r="V782" s="495">
        <f t="shared" si="37"/>
        <v>70</v>
      </c>
      <c r="W782" s="496"/>
      <c r="X782" s="496"/>
      <c r="Y782" s="496"/>
      <c r="Z782" s="502">
        <v>70</v>
      </c>
      <c r="AA782" s="496"/>
      <c r="AB782" s="496"/>
      <c r="AC782" s="496"/>
      <c r="AD782" s="496"/>
      <c r="AE782" s="547"/>
      <c r="AF782" s="498" t="s">
        <v>4922</v>
      </c>
      <c r="AG782" s="499">
        <v>0</v>
      </c>
      <c r="AH782" s="499">
        <v>0</v>
      </c>
      <c r="AI782" s="499">
        <f t="shared" si="38"/>
        <v>0</v>
      </c>
      <c r="AJ782" s="324"/>
      <c r="AK782" s="316" t="e">
        <f>VLOOKUP(B782,'[1]BCDG-CG KT'!C$14:BC$962,53,0)</f>
        <v>#N/A</v>
      </c>
      <c r="AL782" s="316"/>
      <c r="AM782" s="315"/>
      <c r="AN782" s="315"/>
      <c r="AO782" s="315"/>
      <c r="AP782" s="315"/>
      <c r="AQ782" s="315"/>
      <c r="AR782" s="315"/>
      <c r="AS782" s="315"/>
      <c r="AT782" s="315"/>
      <c r="AU782" s="315"/>
      <c r="AV782" s="315"/>
      <c r="AW782" s="315"/>
      <c r="AX782" s="315"/>
      <c r="AY782" s="315"/>
      <c r="AZ782" s="315"/>
      <c r="BA782" s="315"/>
      <c r="BB782" s="315"/>
      <c r="BC782" s="315"/>
      <c r="BD782" s="315"/>
    </row>
    <row r="783" spans="1:56" s="638" customFormat="1" ht="220.5" customHeight="1">
      <c r="A783" s="635">
        <v>776</v>
      </c>
      <c r="B783" s="324" t="s">
        <v>6478</v>
      </c>
      <c r="C783" s="324" t="s">
        <v>4701</v>
      </c>
      <c r="D783" s="499">
        <v>0</v>
      </c>
      <c r="E783" s="324"/>
      <c r="F783" s="324" t="s">
        <v>5543</v>
      </c>
      <c r="G783" s="324"/>
      <c r="H783" s="635" t="s">
        <v>5116</v>
      </c>
      <c r="I783" s="635" t="s">
        <v>84</v>
      </c>
      <c r="J783" s="635"/>
      <c r="K783" s="635"/>
      <c r="L783" s="499"/>
      <c r="M783" s="499"/>
      <c r="N783" s="499"/>
      <c r="O783" s="499"/>
      <c r="P783" s="499"/>
      <c r="Q783" s="499"/>
      <c r="R783" s="499"/>
      <c r="S783" s="499"/>
      <c r="T783" s="499"/>
      <c r="U783" s="499">
        <f t="shared" si="36"/>
        <v>0</v>
      </c>
      <c r="V783" s="495">
        <f t="shared" si="37"/>
        <v>70</v>
      </c>
      <c r="W783" s="496"/>
      <c r="X783" s="496"/>
      <c r="Y783" s="496"/>
      <c r="Z783" s="502">
        <v>70</v>
      </c>
      <c r="AA783" s="496"/>
      <c r="AB783" s="496"/>
      <c r="AC783" s="496"/>
      <c r="AD783" s="496"/>
      <c r="AE783" s="547"/>
      <c r="AF783" s="498" t="s">
        <v>4922</v>
      </c>
      <c r="AG783" s="499">
        <v>0</v>
      </c>
      <c r="AH783" s="499">
        <v>0</v>
      </c>
      <c r="AI783" s="499">
        <f t="shared" si="38"/>
        <v>0</v>
      </c>
      <c r="AJ783" s="324"/>
      <c r="AK783" s="316" t="e">
        <f>VLOOKUP(B783,'[1]BCDG-CG KT'!C$14:BC$962,53,0)</f>
        <v>#N/A</v>
      </c>
      <c r="AL783" s="316"/>
      <c r="AM783" s="315"/>
      <c r="AN783" s="315"/>
      <c r="AO783" s="315"/>
      <c r="AP783" s="315"/>
      <c r="AQ783" s="315"/>
      <c r="AR783" s="315"/>
      <c r="AS783" s="315"/>
      <c r="AT783" s="315"/>
      <c r="AU783" s="315"/>
      <c r="AV783" s="315"/>
      <c r="AW783" s="315"/>
      <c r="AX783" s="315"/>
      <c r="AY783" s="315"/>
      <c r="AZ783" s="315"/>
      <c r="BA783" s="315"/>
      <c r="BB783" s="315"/>
      <c r="BC783" s="315"/>
      <c r="BD783" s="315"/>
    </row>
    <row r="784" spans="1:56" s="638" customFormat="1" ht="94.5" customHeight="1">
      <c r="A784" s="635">
        <v>777</v>
      </c>
      <c r="B784" s="324" t="s">
        <v>6479</v>
      </c>
      <c r="C784" s="324" t="s">
        <v>5544</v>
      </c>
      <c r="D784" s="499">
        <v>0</v>
      </c>
      <c r="E784" s="324"/>
      <c r="F784" s="324" t="s">
        <v>5545</v>
      </c>
      <c r="G784" s="324"/>
      <c r="H784" s="635" t="s">
        <v>5546</v>
      </c>
      <c r="I784" s="635" t="s">
        <v>2733</v>
      </c>
      <c r="J784" s="635"/>
      <c r="K784" s="635"/>
      <c r="L784" s="499"/>
      <c r="M784" s="499"/>
      <c r="N784" s="499"/>
      <c r="O784" s="499"/>
      <c r="P784" s="499"/>
      <c r="Q784" s="499"/>
      <c r="R784" s="499"/>
      <c r="S784" s="499"/>
      <c r="T784" s="499"/>
      <c r="U784" s="499">
        <f t="shared" si="36"/>
        <v>0</v>
      </c>
      <c r="V784" s="495">
        <f t="shared" si="37"/>
        <v>200</v>
      </c>
      <c r="W784" s="496"/>
      <c r="X784" s="496"/>
      <c r="Y784" s="496"/>
      <c r="Z784" s="502">
        <v>200</v>
      </c>
      <c r="AA784" s="496"/>
      <c r="AB784" s="496"/>
      <c r="AC784" s="496"/>
      <c r="AD784" s="496"/>
      <c r="AE784" s="547"/>
      <c r="AF784" s="498" t="s">
        <v>4922</v>
      </c>
      <c r="AG784" s="499">
        <v>0</v>
      </c>
      <c r="AH784" s="499">
        <v>0</v>
      </c>
      <c r="AI784" s="499">
        <f t="shared" si="38"/>
        <v>0</v>
      </c>
      <c r="AJ784" s="324"/>
      <c r="AK784" s="316" t="e">
        <f>VLOOKUP(B784,'[1]BCDG-CG KT'!C$14:BC$962,53,0)</f>
        <v>#N/A</v>
      </c>
      <c r="AL784" s="316"/>
      <c r="AM784" s="315"/>
      <c r="AN784" s="315"/>
      <c r="AO784" s="315"/>
      <c r="AP784" s="315"/>
      <c r="AQ784" s="315"/>
      <c r="AR784" s="315"/>
      <c r="AS784" s="315"/>
      <c r="AT784" s="315"/>
      <c r="AU784" s="315"/>
      <c r="AV784" s="315"/>
      <c r="AW784" s="315"/>
      <c r="AX784" s="315"/>
      <c r="AY784" s="315"/>
      <c r="AZ784" s="315"/>
      <c r="BA784" s="315"/>
      <c r="BB784" s="315"/>
      <c r="BC784" s="315"/>
      <c r="BD784" s="315"/>
    </row>
    <row r="785" spans="1:56" s="638" customFormat="1" ht="409.5" customHeight="1">
      <c r="A785" s="635">
        <v>778</v>
      </c>
      <c r="B785" s="324" t="s">
        <v>6480</v>
      </c>
      <c r="C785" s="324" t="s">
        <v>5547</v>
      </c>
      <c r="D785" s="499">
        <v>0</v>
      </c>
      <c r="E785" s="324"/>
      <c r="F785" s="324" t="s">
        <v>5548</v>
      </c>
      <c r="G785" s="324"/>
      <c r="H785" s="635" t="s">
        <v>5116</v>
      </c>
      <c r="I785" s="635" t="s">
        <v>84</v>
      </c>
      <c r="J785" s="635"/>
      <c r="K785" s="635"/>
      <c r="L785" s="499"/>
      <c r="M785" s="499"/>
      <c r="N785" s="499"/>
      <c r="O785" s="499"/>
      <c r="P785" s="499"/>
      <c r="Q785" s="499"/>
      <c r="R785" s="499"/>
      <c r="S785" s="499"/>
      <c r="T785" s="499"/>
      <c r="U785" s="499">
        <f t="shared" si="36"/>
        <v>0</v>
      </c>
      <c r="V785" s="495">
        <f t="shared" si="37"/>
        <v>100</v>
      </c>
      <c r="W785" s="496"/>
      <c r="X785" s="496"/>
      <c r="Y785" s="496"/>
      <c r="Z785" s="502">
        <v>100</v>
      </c>
      <c r="AA785" s="496"/>
      <c r="AB785" s="496"/>
      <c r="AC785" s="496"/>
      <c r="AD785" s="496"/>
      <c r="AE785" s="547"/>
      <c r="AF785" s="498" t="s">
        <v>4922</v>
      </c>
      <c r="AG785" s="499">
        <v>0</v>
      </c>
      <c r="AH785" s="499">
        <v>0</v>
      </c>
      <c r="AI785" s="499">
        <f t="shared" si="38"/>
        <v>0</v>
      </c>
      <c r="AJ785" s="324"/>
      <c r="AK785" s="316" t="e">
        <f>VLOOKUP(B785,'[1]BCDG-CG KT'!C$14:BC$962,53,0)</f>
        <v>#N/A</v>
      </c>
      <c r="AL785" s="316"/>
      <c r="AM785" s="315"/>
      <c r="AN785" s="315"/>
      <c r="AO785" s="315"/>
      <c r="AP785" s="315"/>
      <c r="AQ785" s="315"/>
      <c r="AR785" s="315"/>
      <c r="AS785" s="315"/>
      <c r="AT785" s="315"/>
      <c r="AU785" s="315"/>
      <c r="AV785" s="315"/>
      <c r="AW785" s="315"/>
      <c r="AX785" s="315"/>
      <c r="AY785" s="315"/>
      <c r="AZ785" s="315"/>
      <c r="BA785" s="315"/>
      <c r="BB785" s="315"/>
      <c r="BC785" s="315"/>
      <c r="BD785" s="315"/>
    </row>
    <row r="786" spans="1:56" s="638" customFormat="1" ht="346.5" customHeight="1">
      <c r="A786" s="635">
        <v>779</v>
      </c>
      <c r="B786" s="324" t="s">
        <v>6481</v>
      </c>
      <c r="C786" s="324" t="s">
        <v>5549</v>
      </c>
      <c r="D786" s="499">
        <v>0</v>
      </c>
      <c r="E786" s="324"/>
      <c r="F786" s="324" t="s">
        <v>5550</v>
      </c>
      <c r="G786" s="324"/>
      <c r="H786" s="635" t="s">
        <v>5116</v>
      </c>
      <c r="I786" s="635" t="s">
        <v>84</v>
      </c>
      <c r="J786" s="635"/>
      <c r="K786" s="635"/>
      <c r="L786" s="499"/>
      <c r="M786" s="499"/>
      <c r="N786" s="499"/>
      <c r="O786" s="499"/>
      <c r="P786" s="499"/>
      <c r="Q786" s="499"/>
      <c r="R786" s="499"/>
      <c r="S786" s="499"/>
      <c r="T786" s="499"/>
      <c r="U786" s="499">
        <f t="shared" si="36"/>
        <v>0</v>
      </c>
      <c r="V786" s="495">
        <f t="shared" si="37"/>
        <v>50</v>
      </c>
      <c r="W786" s="496"/>
      <c r="X786" s="496"/>
      <c r="Y786" s="496"/>
      <c r="Z786" s="502">
        <v>50</v>
      </c>
      <c r="AA786" s="496"/>
      <c r="AB786" s="496"/>
      <c r="AC786" s="496"/>
      <c r="AD786" s="496"/>
      <c r="AE786" s="547"/>
      <c r="AF786" s="498" t="s">
        <v>4922</v>
      </c>
      <c r="AG786" s="499">
        <v>0</v>
      </c>
      <c r="AH786" s="499">
        <v>0</v>
      </c>
      <c r="AI786" s="499">
        <f t="shared" si="38"/>
        <v>0</v>
      </c>
      <c r="AJ786" s="324"/>
      <c r="AK786" s="316" t="e">
        <f>VLOOKUP(B786,'[1]BCDG-CG KT'!C$14:BC$962,53,0)</f>
        <v>#N/A</v>
      </c>
      <c r="AL786" s="316"/>
      <c r="AM786" s="315"/>
      <c r="AN786" s="315"/>
      <c r="AO786" s="315"/>
      <c r="AP786" s="315"/>
      <c r="AQ786" s="315"/>
      <c r="AR786" s="315"/>
      <c r="AS786" s="315"/>
      <c r="AT786" s="315"/>
      <c r="AU786" s="315"/>
      <c r="AV786" s="315"/>
      <c r="AW786" s="315"/>
      <c r="AX786" s="315"/>
      <c r="AY786" s="315"/>
      <c r="AZ786" s="315"/>
      <c r="BA786" s="315"/>
      <c r="BB786" s="315"/>
      <c r="BC786" s="315"/>
      <c r="BD786" s="315"/>
    </row>
    <row r="787" spans="1:56" s="638" customFormat="1" ht="173.25" customHeight="1">
      <c r="A787" s="635">
        <v>780</v>
      </c>
      <c r="B787" s="324" t="s">
        <v>6482</v>
      </c>
      <c r="C787" s="324" t="s">
        <v>5551</v>
      </c>
      <c r="D787" s="499">
        <v>0</v>
      </c>
      <c r="E787" s="324"/>
      <c r="F787" s="324" t="s">
        <v>5552</v>
      </c>
      <c r="G787" s="324"/>
      <c r="H787" s="635" t="s">
        <v>2780</v>
      </c>
      <c r="I787" s="635" t="s">
        <v>84</v>
      </c>
      <c r="J787" s="635"/>
      <c r="K787" s="635"/>
      <c r="L787" s="499"/>
      <c r="M787" s="499"/>
      <c r="N787" s="499"/>
      <c r="O787" s="499"/>
      <c r="P787" s="499"/>
      <c r="Q787" s="499"/>
      <c r="R787" s="499"/>
      <c r="S787" s="499"/>
      <c r="T787" s="499"/>
      <c r="U787" s="499">
        <f t="shared" si="36"/>
        <v>0</v>
      </c>
      <c r="V787" s="495">
        <f t="shared" si="37"/>
        <v>120</v>
      </c>
      <c r="W787" s="496"/>
      <c r="X787" s="496"/>
      <c r="Y787" s="496"/>
      <c r="Z787" s="502">
        <v>120</v>
      </c>
      <c r="AA787" s="496"/>
      <c r="AB787" s="496"/>
      <c r="AC787" s="496"/>
      <c r="AD787" s="496"/>
      <c r="AE787" s="547"/>
      <c r="AF787" s="498" t="s">
        <v>4922</v>
      </c>
      <c r="AG787" s="499">
        <v>0</v>
      </c>
      <c r="AH787" s="499">
        <v>0</v>
      </c>
      <c r="AI787" s="499">
        <f t="shared" si="38"/>
        <v>0</v>
      </c>
      <c r="AJ787" s="324"/>
      <c r="AK787" s="316" t="e">
        <f>VLOOKUP(B787,'[1]BCDG-CG KT'!C$14:BC$962,53,0)</f>
        <v>#N/A</v>
      </c>
      <c r="AL787" s="316"/>
      <c r="AM787" s="315"/>
      <c r="AN787" s="315"/>
      <c r="AO787" s="315"/>
      <c r="AP787" s="315"/>
      <c r="AQ787" s="315"/>
      <c r="AR787" s="315"/>
      <c r="AS787" s="315"/>
      <c r="AT787" s="315"/>
      <c r="AU787" s="315"/>
      <c r="AV787" s="315"/>
      <c r="AW787" s="315"/>
      <c r="AX787" s="315"/>
      <c r="AY787" s="315"/>
      <c r="AZ787" s="315"/>
      <c r="BA787" s="315"/>
      <c r="BB787" s="315"/>
      <c r="BC787" s="315"/>
      <c r="BD787" s="315"/>
    </row>
    <row r="788" spans="1:56" s="638" customFormat="1" ht="252" customHeight="1">
      <c r="A788" s="635">
        <v>781</v>
      </c>
      <c r="B788" s="324" t="s">
        <v>6483</v>
      </c>
      <c r="C788" s="324" t="s">
        <v>5553</v>
      </c>
      <c r="D788" s="499">
        <v>0</v>
      </c>
      <c r="E788" s="324"/>
      <c r="F788" s="324" t="s">
        <v>5554</v>
      </c>
      <c r="G788" s="324"/>
      <c r="H788" s="635" t="s">
        <v>5555</v>
      </c>
      <c r="I788" s="635" t="s">
        <v>2594</v>
      </c>
      <c r="J788" s="635"/>
      <c r="K788" s="635"/>
      <c r="L788" s="499"/>
      <c r="M788" s="499"/>
      <c r="N788" s="499"/>
      <c r="O788" s="499"/>
      <c r="P788" s="499"/>
      <c r="Q788" s="499"/>
      <c r="R788" s="499"/>
      <c r="S788" s="499"/>
      <c r="T788" s="499"/>
      <c r="U788" s="499">
        <f t="shared" si="36"/>
        <v>0</v>
      </c>
      <c r="V788" s="495">
        <f t="shared" si="37"/>
        <v>2</v>
      </c>
      <c r="W788" s="496"/>
      <c r="X788" s="496"/>
      <c r="Y788" s="496"/>
      <c r="Z788" s="502">
        <v>2</v>
      </c>
      <c r="AA788" s="496"/>
      <c r="AB788" s="496"/>
      <c r="AC788" s="496"/>
      <c r="AD788" s="496"/>
      <c r="AE788" s="547"/>
      <c r="AF788" s="498" t="s">
        <v>4922</v>
      </c>
      <c r="AG788" s="499">
        <v>0</v>
      </c>
      <c r="AH788" s="499">
        <v>0</v>
      </c>
      <c r="AI788" s="499">
        <f t="shared" si="38"/>
        <v>0</v>
      </c>
      <c r="AJ788" s="324"/>
      <c r="AK788" s="316" t="e">
        <f>VLOOKUP(B788,'[1]BCDG-CG KT'!C$14:BC$962,53,0)</f>
        <v>#N/A</v>
      </c>
      <c r="AL788" s="316"/>
      <c r="AM788" s="315"/>
      <c r="AN788" s="315"/>
      <c r="AO788" s="315"/>
      <c r="AP788" s="315"/>
      <c r="AQ788" s="315"/>
      <c r="AR788" s="315"/>
      <c r="AS788" s="315"/>
      <c r="AT788" s="315"/>
      <c r="AU788" s="315"/>
      <c r="AV788" s="315"/>
      <c r="AW788" s="315"/>
      <c r="AX788" s="315"/>
      <c r="AY788" s="315"/>
      <c r="AZ788" s="315"/>
      <c r="BA788" s="315"/>
      <c r="BB788" s="315"/>
      <c r="BC788" s="315"/>
      <c r="BD788" s="315"/>
    </row>
    <row r="789" spans="1:56" s="638" customFormat="1" ht="409.5" customHeight="1">
      <c r="A789" s="635">
        <v>782</v>
      </c>
      <c r="B789" s="324" t="s">
        <v>6484</v>
      </c>
      <c r="C789" s="324" t="s">
        <v>5556</v>
      </c>
      <c r="D789" s="499">
        <v>0</v>
      </c>
      <c r="E789" s="324"/>
      <c r="F789" s="324" t="s">
        <v>5557</v>
      </c>
      <c r="G789" s="324"/>
      <c r="H789" s="635" t="s">
        <v>5558</v>
      </c>
      <c r="I789" s="635" t="s">
        <v>2594</v>
      </c>
      <c r="J789" s="635"/>
      <c r="K789" s="635"/>
      <c r="L789" s="499"/>
      <c r="M789" s="499"/>
      <c r="N789" s="499"/>
      <c r="O789" s="499"/>
      <c r="P789" s="499"/>
      <c r="Q789" s="499"/>
      <c r="R789" s="499"/>
      <c r="S789" s="499"/>
      <c r="T789" s="499"/>
      <c r="U789" s="499">
        <f t="shared" si="36"/>
        <v>0</v>
      </c>
      <c r="V789" s="495">
        <f t="shared" si="37"/>
        <v>50</v>
      </c>
      <c r="W789" s="496"/>
      <c r="X789" s="496"/>
      <c r="Y789" s="496"/>
      <c r="Z789" s="502">
        <v>50</v>
      </c>
      <c r="AA789" s="496"/>
      <c r="AB789" s="496"/>
      <c r="AC789" s="496"/>
      <c r="AD789" s="496"/>
      <c r="AE789" s="547"/>
      <c r="AF789" s="498" t="s">
        <v>4922</v>
      </c>
      <c r="AG789" s="499">
        <v>0</v>
      </c>
      <c r="AH789" s="499">
        <v>0</v>
      </c>
      <c r="AI789" s="499">
        <f t="shared" si="38"/>
        <v>0</v>
      </c>
      <c r="AJ789" s="324"/>
      <c r="AK789" s="316" t="e">
        <f>VLOOKUP(B789,'[1]BCDG-CG KT'!C$14:BC$962,53,0)</f>
        <v>#N/A</v>
      </c>
      <c r="AL789" s="316"/>
      <c r="AM789" s="315"/>
      <c r="AN789" s="315"/>
      <c r="AO789" s="315"/>
      <c r="AP789" s="315"/>
      <c r="AQ789" s="315"/>
      <c r="AR789" s="315"/>
      <c r="AS789" s="315"/>
      <c r="AT789" s="315"/>
      <c r="AU789" s="315"/>
      <c r="AV789" s="315"/>
      <c r="AW789" s="315"/>
      <c r="AX789" s="315"/>
      <c r="AY789" s="315"/>
      <c r="AZ789" s="315"/>
      <c r="BA789" s="315"/>
      <c r="BB789" s="315"/>
      <c r="BC789" s="315"/>
      <c r="BD789" s="315"/>
    </row>
    <row r="790" spans="1:56" s="638" customFormat="1" ht="409.5" customHeight="1">
      <c r="A790" s="635">
        <v>783</v>
      </c>
      <c r="B790" s="324" t="s">
        <v>6485</v>
      </c>
      <c r="C790" s="324" t="s">
        <v>5559</v>
      </c>
      <c r="D790" s="499">
        <v>0</v>
      </c>
      <c r="E790" s="324"/>
      <c r="F790" s="324" t="s">
        <v>5560</v>
      </c>
      <c r="G790" s="324"/>
      <c r="H790" s="635" t="s">
        <v>5558</v>
      </c>
      <c r="I790" s="635" t="s">
        <v>2594</v>
      </c>
      <c r="J790" s="635"/>
      <c r="K790" s="635"/>
      <c r="L790" s="499"/>
      <c r="M790" s="499"/>
      <c r="N790" s="499"/>
      <c r="O790" s="499"/>
      <c r="P790" s="499"/>
      <c r="Q790" s="499"/>
      <c r="R790" s="499"/>
      <c r="S790" s="499"/>
      <c r="T790" s="499"/>
      <c r="U790" s="499">
        <f t="shared" si="36"/>
        <v>0</v>
      </c>
      <c r="V790" s="495">
        <f t="shared" si="37"/>
        <v>10</v>
      </c>
      <c r="W790" s="496"/>
      <c r="X790" s="496"/>
      <c r="Y790" s="496"/>
      <c r="Z790" s="502">
        <v>10</v>
      </c>
      <c r="AA790" s="496"/>
      <c r="AB790" s="496"/>
      <c r="AC790" s="496"/>
      <c r="AD790" s="496"/>
      <c r="AE790" s="547"/>
      <c r="AF790" s="498" t="s">
        <v>4922</v>
      </c>
      <c r="AG790" s="499">
        <v>0</v>
      </c>
      <c r="AH790" s="499">
        <v>0</v>
      </c>
      <c r="AI790" s="499">
        <f t="shared" si="38"/>
        <v>0</v>
      </c>
      <c r="AJ790" s="324"/>
      <c r="AK790" s="316" t="e">
        <f>VLOOKUP(B790,'[1]BCDG-CG KT'!C$14:BC$962,53,0)</f>
        <v>#N/A</v>
      </c>
      <c r="AL790" s="316"/>
      <c r="AM790" s="315"/>
      <c r="AN790" s="315"/>
      <c r="AO790" s="315"/>
      <c r="AP790" s="315"/>
      <c r="AQ790" s="315"/>
      <c r="AR790" s="315"/>
      <c r="AS790" s="315"/>
      <c r="AT790" s="315"/>
      <c r="AU790" s="315"/>
      <c r="AV790" s="315"/>
      <c r="AW790" s="315"/>
      <c r="AX790" s="315"/>
      <c r="AY790" s="315"/>
      <c r="AZ790" s="315"/>
      <c r="BA790" s="315"/>
      <c r="BB790" s="315"/>
      <c r="BC790" s="315"/>
      <c r="BD790" s="315"/>
    </row>
    <row r="791" spans="1:56" s="638" customFormat="1" ht="409.5" customHeight="1">
      <c r="A791" s="635">
        <v>784</v>
      </c>
      <c r="B791" s="324" t="s">
        <v>6486</v>
      </c>
      <c r="C791" s="324" t="s">
        <v>5561</v>
      </c>
      <c r="D791" s="499">
        <v>0</v>
      </c>
      <c r="E791" s="324"/>
      <c r="F791" s="324" t="s">
        <v>5562</v>
      </c>
      <c r="G791" s="324"/>
      <c r="H791" s="635" t="s">
        <v>5558</v>
      </c>
      <c r="I791" s="635" t="s">
        <v>2594</v>
      </c>
      <c r="J791" s="635"/>
      <c r="K791" s="635"/>
      <c r="L791" s="499"/>
      <c r="M791" s="499"/>
      <c r="N791" s="499"/>
      <c r="O791" s="499"/>
      <c r="P791" s="499"/>
      <c r="Q791" s="499"/>
      <c r="R791" s="499"/>
      <c r="S791" s="499"/>
      <c r="T791" s="499"/>
      <c r="U791" s="499">
        <f t="shared" si="36"/>
        <v>0</v>
      </c>
      <c r="V791" s="495">
        <f t="shared" si="37"/>
        <v>20</v>
      </c>
      <c r="W791" s="496"/>
      <c r="X791" s="496"/>
      <c r="Y791" s="496"/>
      <c r="Z791" s="502">
        <v>20</v>
      </c>
      <c r="AA791" s="496"/>
      <c r="AB791" s="496"/>
      <c r="AC791" s="496"/>
      <c r="AD791" s="496"/>
      <c r="AE791" s="547"/>
      <c r="AF791" s="498" t="s">
        <v>4922</v>
      </c>
      <c r="AG791" s="499">
        <v>0</v>
      </c>
      <c r="AH791" s="499">
        <v>0</v>
      </c>
      <c r="AI791" s="499">
        <f t="shared" si="38"/>
        <v>0</v>
      </c>
      <c r="AJ791" s="324"/>
      <c r="AK791" s="316" t="e">
        <f>VLOOKUP(B791,'[1]BCDG-CG KT'!C$14:BC$962,53,0)</f>
        <v>#N/A</v>
      </c>
      <c r="AL791" s="316"/>
      <c r="AM791" s="315"/>
      <c r="AN791" s="315"/>
      <c r="AO791" s="315"/>
      <c r="AP791" s="315"/>
      <c r="AQ791" s="315"/>
      <c r="AR791" s="315"/>
      <c r="AS791" s="315"/>
      <c r="AT791" s="315"/>
      <c r="AU791" s="315"/>
      <c r="AV791" s="315"/>
      <c r="AW791" s="315"/>
      <c r="AX791" s="315"/>
      <c r="AY791" s="315"/>
      <c r="AZ791" s="315"/>
      <c r="BA791" s="315"/>
      <c r="BB791" s="315"/>
      <c r="BC791" s="315"/>
      <c r="BD791" s="315"/>
    </row>
    <row r="792" spans="1:56" s="638" customFormat="1" ht="409.5" customHeight="1">
      <c r="A792" s="635">
        <v>785</v>
      </c>
      <c r="B792" s="324" t="s">
        <v>6487</v>
      </c>
      <c r="C792" s="324" t="s">
        <v>5563</v>
      </c>
      <c r="D792" s="499">
        <v>0</v>
      </c>
      <c r="E792" s="324"/>
      <c r="F792" s="324" t="s">
        <v>5564</v>
      </c>
      <c r="G792" s="324"/>
      <c r="H792" s="635" t="s">
        <v>5565</v>
      </c>
      <c r="I792" s="635" t="s">
        <v>2594</v>
      </c>
      <c r="J792" s="635"/>
      <c r="K792" s="635"/>
      <c r="L792" s="499"/>
      <c r="M792" s="499"/>
      <c r="N792" s="499"/>
      <c r="O792" s="499"/>
      <c r="P792" s="499"/>
      <c r="Q792" s="499"/>
      <c r="R792" s="499"/>
      <c r="S792" s="499"/>
      <c r="T792" s="499"/>
      <c r="U792" s="499">
        <f t="shared" si="36"/>
        <v>0</v>
      </c>
      <c r="V792" s="495">
        <f t="shared" si="37"/>
        <v>50</v>
      </c>
      <c r="W792" s="496"/>
      <c r="X792" s="496"/>
      <c r="Y792" s="496"/>
      <c r="Z792" s="502">
        <v>50</v>
      </c>
      <c r="AA792" s="496"/>
      <c r="AB792" s="496"/>
      <c r="AC792" s="496"/>
      <c r="AD792" s="496"/>
      <c r="AE792" s="547"/>
      <c r="AF792" s="498" t="s">
        <v>4922</v>
      </c>
      <c r="AG792" s="499">
        <v>0</v>
      </c>
      <c r="AH792" s="499">
        <v>0</v>
      </c>
      <c r="AI792" s="499">
        <f t="shared" si="38"/>
        <v>0</v>
      </c>
      <c r="AJ792" s="324"/>
      <c r="AK792" s="316" t="e">
        <f>VLOOKUP(B792,'[1]BCDG-CG KT'!C$14:BC$962,53,0)</f>
        <v>#N/A</v>
      </c>
      <c r="AL792" s="316"/>
      <c r="AM792" s="315"/>
      <c r="AN792" s="315"/>
      <c r="AO792" s="315"/>
      <c r="AP792" s="315"/>
      <c r="AQ792" s="315"/>
      <c r="AR792" s="315"/>
      <c r="AS792" s="315"/>
      <c r="AT792" s="315"/>
      <c r="AU792" s="315"/>
      <c r="AV792" s="315"/>
      <c r="AW792" s="315"/>
      <c r="AX792" s="315"/>
      <c r="AY792" s="315"/>
      <c r="AZ792" s="315"/>
      <c r="BA792" s="315"/>
      <c r="BB792" s="315"/>
      <c r="BC792" s="315"/>
      <c r="BD792" s="315"/>
    </row>
    <row r="793" spans="1:56" s="638" customFormat="1" ht="409.5" customHeight="1">
      <c r="A793" s="635">
        <v>786</v>
      </c>
      <c r="B793" s="324" t="s">
        <v>6488</v>
      </c>
      <c r="C793" s="324" t="s">
        <v>5566</v>
      </c>
      <c r="D793" s="499">
        <v>0</v>
      </c>
      <c r="E793" s="324"/>
      <c r="F793" s="324" t="s">
        <v>5567</v>
      </c>
      <c r="G793" s="324"/>
      <c r="H793" s="635" t="s">
        <v>5558</v>
      </c>
      <c r="I793" s="635" t="s">
        <v>2594</v>
      </c>
      <c r="J793" s="635"/>
      <c r="K793" s="635"/>
      <c r="L793" s="499"/>
      <c r="M793" s="499"/>
      <c r="N793" s="499"/>
      <c r="O793" s="499"/>
      <c r="P793" s="499"/>
      <c r="Q793" s="499"/>
      <c r="R793" s="499"/>
      <c r="S793" s="499"/>
      <c r="T793" s="499"/>
      <c r="U793" s="499">
        <f t="shared" si="36"/>
        <v>0</v>
      </c>
      <c r="V793" s="495">
        <f t="shared" si="37"/>
        <v>30</v>
      </c>
      <c r="W793" s="496"/>
      <c r="X793" s="496"/>
      <c r="Y793" s="496"/>
      <c r="Z793" s="502">
        <v>30</v>
      </c>
      <c r="AA793" s="496"/>
      <c r="AB793" s="496"/>
      <c r="AC793" s="496"/>
      <c r="AD793" s="496"/>
      <c r="AE793" s="547"/>
      <c r="AF793" s="498" t="s">
        <v>4922</v>
      </c>
      <c r="AG793" s="499">
        <v>0</v>
      </c>
      <c r="AH793" s="499">
        <v>0</v>
      </c>
      <c r="AI793" s="499">
        <f t="shared" si="38"/>
        <v>0</v>
      </c>
      <c r="AJ793" s="324"/>
      <c r="AK793" s="316" t="e">
        <f>VLOOKUP(B793,'[1]BCDG-CG KT'!C$14:BC$962,53,0)</f>
        <v>#N/A</v>
      </c>
      <c r="AL793" s="316"/>
      <c r="AM793" s="315"/>
      <c r="AN793" s="315"/>
      <c r="AO793" s="315"/>
      <c r="AP793" s="315"/>
      <c r="AQ793" s="315"/>
      <c r="AR793" s="315"/>
      <c r="AS793" s="315"/>
      <c r="AT793" s="315"/>
      <c r="AU793" s="315"/>
      <c r="AV793" s="315"/>
      <c r="AW793" s="315"/>
      <c r="AX793" s="315"/>
      <c r="AY793" s="315"/>
      <c r="AZ793" s="315"/>
      <c r="BA793" s="315"/>
      <c r="BB793" s="315"/>
      <c r="BC793" s="315"/>
      <c r="BD793" s="315"/>
    </row>
    <row r="794" spans="1:56" s="638" customFormat="1" ht="362.25" customHeight="1">
      <c r="A794" s="635">
        <v>787</v>
      </c>
      <c r="B794" s="324" t="s">
        <v>6489</v>
      </c>
      <c r="C794" s="324" t="s">
        <v>5568</v>
      </c>
      <c r="D794" s="499">
        <v>0</v>
      </c>
      <c r="E794" s="324"/>
      <c r="F794" s="324" t="s">
        <v>5569</v>
      </c>
      <c r="G794" s="324"/>
      <c r="H794" s="635" t="s">
        <v>5565</v>
      </c>
      <c r="I794" s="635" t="s">
        <v>2594</v>
      </c>
      <c r="J794" s="635"/>
      <c r="K794" s="635"/>
      <c r="L794" s="499"/>
      <c r="M794" s="499"/>
      <c r="N794" s="499"/>
      <c r="O794" s="499"/>
      <c r="P794" s="499"/>
      <c r="Q794" s="499"/>
      <c r="R794" s="499"/>
      <c r="S794" s="499"/>
      <c r="T794" s="499"/>
      <c r="U794" s="499">
        <f t="shared" si="36"/>
        <v>0</v>
      </c>
      <c r="V794" s="495">
        <f t="shared" si="37"/>
        <v>20</v>
      </c>
      <c r="W794" s="496"/>
      <c r="X794" s="496"/>
      <c r="Y794" s="496"/>
      <c r="Z794" s="502">
        <v>20</v>
      </c>
      <c r="AA794" s="496"/>
      <c r="AB794" s="496"/>
      <c r="AC794" s="496"/>
      <c r="AD794" s="496"/>
      <c r="AE794" s="547"/>
      <c r="AF794" s="498" t="s">
        <v>4922</v>
      </c>
      <c r="AG794" s="499">
        <v>0</v>
      </c>
      <c r="AH794" s="499">
        <v>0</v>
      </c>
      <c r="AI794" s="499">
        <f t="shared" si="38"/>
        <v>0</v>
      </c>
      <c r="AJ794" s="324"/>
      <c r="AK794" s="316" t="e">
        <f>VLOOKUP(B794,'[1]BCDG-CG KT'!C$14:BC$962,53,0)</f>
        <v>#N/A</v>
      </c>
      <c r="AL794" s="316"/>
      <c r="AM794" s="315"/>
      <c r="AN794" s="315"/>
      <c r="AO794" s="315"/>
      <c r="AP794" s="315"/>
      <c r="AQ794" s="315"/>
      <c r="AR794" s="315"/>
      <c r="AS794" s="315"/>
      <c r="AT794" s="315"/>
      <c r="AU794" s="315"/>
      <c r="AV794" s="315"/>
      <c r="AW794" s="315"/>
      <c r="AX794" s="315"/>
      <c r="AY794" s="315"/>
      <c r="AZ794" s="315"/>
      <c r="BA794" s="315"/>
      <c r="BB794" s="315"/>
      <c r="BC794" s="315"/>
      <c r="BD794" s="315"/>
    </row>
    <row r="795" spans="1:56" s="638" customFormat="1" ht="330.75" customHeight="1">
      <c r="A795" s="635">
        <v>788</v>
      </c>
      <c r="B795" s="324" t="s">
        <v>6490</v>
      </c>
      <c r="C795" s="324" t="s">
        <v>5570</v>
      </c>
      <c r="D795" s="499">
        <v>0</v>
      </c>
      <c r="E795" s="324"/>
      <c r="F795" s="324" t="s">
        <v>5571</v>
      </c>
      <c r="G795" s="324"/>
      <c r="H795" s="635" t="s">
        <v>5572</v>
      </c>
      <c r="I795" s="635" t="s">
        <v>1115</v>
      </c>
      <c r="J795" s="635"/>
      <c r="K795" s="635"/>
      <c r="L795" s="499"/>
      <c r="M795" s="499"/>
      <c r="N795" s="499"/>
      <c r="O795" s="499"/>
      <c r="P795" s="499"/>
      <c r="Q795" s="499"/>
      <c r="R795" s="499"/>
      <c r="S795" s="499"/>
      <c r="T795" s="499"/>
      <c r="U795" s="499">
        <f t="shared" si="36"/>
        <v>0</v>
      </c>
      <c r="V795" s="495">
        <f t="shared" si="37"/>
        <v>20</v>
      </c>
      <c r="W795" s="496"/>
      <c r="X795" s="496"/>
      <c r="Y795" s="496"/>
      <c r="Z795" s="502">
        <v>20</v>
      </c>
      <c r="AA795" s="496"/>
      <c r="AB795" s="496"/>
      <c r="AC795" s="496"/>
      <c r="AD795" s="496"/>
      <c r="AE795" s="547"/>
      <c r="AF795" s="498" t="s">
        <v>4922</v>
      </c>
      <c r="AG795" s="499">
        <v>0</v>
      </c>
      <c r="AH795" s="499">
        <v>0</v>
      </c>
      <c r="AI795" s="499">
        <f t="shared" si="38"/>
        <v>0</v>
      </c>
      <c r="AJ795" s="324"/>
      <c r="AK795" s="316" t="e">
        <f>VLOOKUP(B795,'[1]BCDG-CG KT'!C$14:BC$962,53,0)</f>
        <v>#N/A</v>
      </c>
      <c r="AL795" s="316"/>
      <c r="AM795" s="315"/>
      <c r="AN795" s="315"/>
      <c r="AO795" s="315"/>
      <c r="AP795" s="315"/>
      <c r="AQ795" s="315"/>
      <c r="AR795" s="315"/>
      <c r="AS795" s="315"/>
      <c r="AT795" s="315"/>
      <c r="AU795" s="315"/>
      <c r="AV795" s="315"/>
      <c r="AW795" s="315"/>
      <c r="AX795" s="315"/>
      <c r="AY795" s="315"/>
      <c r="AZ795" s="315"/>
      <c r="BA795" s="315"/>
      <c r="BB795" s="315"/>
      <c r="BC795" s="315"/>
      <c r="BD795" s="315"/>
    </row>
    <row r="796" spans="1:56" s="638" customFormat="1" ht="330.75" customHeight="1">
      <c r="A796" s="635">
        <v>789</v>
      </c>
      <c r="B796" s="324" t="s">
        <v>6491</v>
      </c>
      <c r="C796" s="324" t="s">
        <v>4826</v>
      </c>
      <c r="D796" s="499">
        <v>0</v>
      </c>
      <c r="E796" s="324"/>
      <c r="F796" s="324" t="s">
        <v>5573</v>
      </c>
      <c r="G796" s="324"/>
      <c r="H796" s="635" t="s">
        <v>2594</v>
      </c>
      <c r="I796" s="635" t="s">
        <v>3433</v>
      </c>
      <c r="J796" s="635"/>
      <c r="K796" s="635"/>
      <c r="L796" s="499"/>
      <c r="M796" s="499"/>
      <c r="N796" s="499"/>
      <c r="O796" s="499"/>
      <c r="P796" s="499"/>
      <c r="Q796" s="499"/>
      <c r="R796" s="499"/>
      <c r="S796" s="499"/>
      <c r="T796" s="499"/>
      <c r="U796" s="499">
        <f t="shared" si="36"/>
        <v>0</v>
      </c>
      <c r="V796" s="495">
        <f t="shared" si="37"/>
        <v>30</v>
      </c>
      <c r="W796" s="496"/>
      <c r="X796" s="496"/>
      <c r="Y796" s="496"/>
      <c r="Z796" s="502">
        <v>30</v>
      </c>
      <c r="AA796" s="496"/>
      <c r="AB796" s="496"/>
      <c r="AC796" s="496"/>
      <c r="AD796" s="496"/>
      <c r="AE796" s="547"/>
      <c r="AF796" s="498" t="s">
        <v>4922</v>
      </c>
      <c r="AG796" s="499">
        <v>0</v>
      </c>
      <c r="AH796" s="499">
        <v>0</v>
      </c>
      <c r="AI796" s="499">
        <f t="shared" si="38"/>
        <v>0</v>
      </c>
      <c r="AJ796" s="324"/>
      <c r="AK796" s="316" t="e">
        <f>VLOOKUP(B796,'[1]BCDG-CG KT'!C$14:BC$962,53,0)</f>
        <v>#N/A</v>
      </c>
      <c r="AL796" s="316"/>
      <c r="AM796" s="315"/>
      <c r="AN796" s="315"/>
      <c r="AO796" s="315"/>
      <c r="AP796" s="315"/>
      <c r="AQ796" s="315"/>
      <c r="AR796" s="315"/>
      <c r="AS796" s="315"/>
      <c r="AT796" s="315"/>
      <c r="AU796" s="315"/>
      <c r="AV796" s="315"/>
      <c r="AW796" s="315"/>
      <c r="AX796" s="315"/>
      <c r="AY796" s="315"/>
      <c r="AZ796" s="315"/>
      <c r="BA796" s="315"/>
      <c r="BB796" s="315"/>
      <c r="BC796" s="315"/>
      <c r="BD796" s="315"/>
    </row>
    <row r="797" spans="1:56" s="638" customFormat="1" ht="409.5" customHeight="1">
      <c r="A797" s="635">
        <v>790</v>
      </c>
      <c r="B797" s="324" t="s">
        <v>6492</v>
      </c>
      <c r="C797" s="324" t="s">
        <v>5574</v>
      </c>
      <c r="D797" s="499">
        <v>0</v>
      </c>
      <c r="E797" s="324"/>
      <c r="F797" s="324" t="s">
        <v>5575</v>
      </c>
      <c r="G797" s="324"/>
      <c r="H797" s="635" t="s">
        <v>2594</v>
      </c>
      <c r="I797" s="635" t="s">
        <v>3433</v>
      </c>
      <c r="J797" s="635"/>
      <c r="K797" s="635"/>
      <c r="L797" s="499"/>
      <c r="M797" s="499"/>
      <c r="N797" s="499"/>
      <c r="O797" s="499"/>
      <c r="P797" s="499"/>
      <c r="Q797" s="499"/>
      <c r="R797" s="499"/>
      <c r="S797" s="499"/>
      <c r="T797" s="499"/>
      <c r="U797" s="499">
        <f t="shared" si="36"/>
        <v>0</v>
      </c>
      <c r="V797" s="495">
        <f t="shared" si="37"/>
        <v>20</v>
      </c>
      <c r="W797" s="496"/>
      <c r="X797" s="496"/>
      <c r="Y797" s="496"/>
      <c r="Z797" s="502">
        <v>20</v>
      </c>
      <c r="AA797" s="496"/>
      <c r="AB797" s="496"/>
      <c r="AC797" s="496"/>
      <c r="AD797" s="496"/>
      <c r="AE797" s="547"/>
      <c r="AF797" s="498" t="s">
        <v>4922</v>
      </c>
      <c r="AG797" s="499">
        <v>0</v>
      </c>
      <c r="AH797" s="499">
        <v>0</v>
      </c>
      <c r="AI797" s="499">
        <f t="shared" si="38"/>
        <v>0</v>
      </c>
      <c r="AJ797" s="324"/>
      <c r="AK797" s="316" t="e">
        <f>VLOOKUP(B797,'[1]BCDG-CG KT'!C$14:BC$962,53,0)</f>
        <v>#N/A</v>
      </c>
      <c r="AL797" s="316"/>
      <c r="AM797" s="315"/>
      <c r="AN797" s="315"/>
      <c r="AO797" s="315"/>
      <c r="AP797" s="315"/>
      <c r="AQ797" s="315"/>
      <c r="AR797" s="315"/>
      <c r="AS797" s="315"/>
      <c r="AT797" s="315"/>
      <c r="AU797" s="315"/>
      <c r="AV797" s="315"/>
      <c r="AW797" s="315"/>
      <c r="AX797" s="315"/>
      <c r="AY797" s="315"/>
      <c r="AZ797" s="315"/>
      <c r="BA797" s="315"/>
      <c r="BB797" s="315"/>
      <c r="BC797" s="315"/>
      <c r="BD797" s="315"/>
    </row>
    <row r="798" spans="1:56" s="638" customFormat="1" ht="409.5" customHeight="1">
      <c r="A798" s="635">
        <v>791</v>
      </c>
      <c r="B798" s="324" t="s">
        <v>6493</v>
      </c>
      <c r="C798" s="324" t="s">
        <v>5576</v>
      </c>
      <c r="D798" s="499">
        <v>0</v>
      </c>
      <c r="E798" s="324"/>
      <c r="F798" s="324" t="s">
        <v>5577</v>
      </c>
      <c r="G798" s="324"/>
      <c r="H798" s="635" t="s">
        <v>2594</v>
      </c>
      <c r="I798" s="635" t="s">
        <v>3433</v>
      </c>
      <c r="J798" s="635"/>
      <c r="K798" s="635"/>
      <c r="L798" s="499"/>
      <c r="M798" s="499"/>
      <c r="N798" s="499"/>
      <c r="O798" s="499"/>
      <c r="P798" s="499"/>
      <c r="Q798" s="499"/>
      <c r="R798" s="499"/>
      <c r="S798" s="499"/>
      <c r="T798" s="499"/>
      <c r="U798" s="499">
        <f t="shared" si="36"/>
        <v>0</v>
      </c>
      <c r="V798" s="495">
        <f t="shared" si="37"/>
        <v>30</v>
      </c>
      <c r="W798" s="496"/>
      <c r="X798" s="496"/>
      <c r="Y798" s="496"/>
      <c r="Z798" s="502">
        <v>30</v>
      </c>
      <c r="AA798" s="496"/>
      <c r="AB798" s="496"/>
      <c r="AC798" s="496"/>
      <c r="AD798" s="496"/>
      <c r="AE798" s="547"/>
      <c r="AF798" s="498" t="s">
        <v>4922</v>
      </c>
      <c r="AG798" s="499">
        <v>0</v>
      </c>
      <c r="AH798" s="499">
        <v>0</v>
      </c>
      <c r="AI798" s="499">
        <f t="shared" si="38"/>
        <v>0</v>
      </c>
      <c r="AJ798" s="324"/>
      <c r="AK798" s="316" t="e">
        <f>VLOOKUP(B798,'[1]BCDG-CG KT'!C$14:BC$962,53,0)</f>
        <v>#N/A</v>
      </c>
      <c r="AL798" s="316"/>
      <c r="AM798" s="315"/>
      <c r="AN798" s="315"/>
      <c r="AO798" s="315"/>
      <c r="AP798" s="315"/>
      <c r="AQ798" s="315"/>
      <c r="AR798" s="315"/>
      <c r="AS798" s="315"/>
      <c r="AT798" s="315"/>
      <c r="AU798" s="315"/>
      <c r="AV798" s="315"/>
      <c r="AW798" s="315"/>
      <c r="AX798" s="315"/>
      <c r="AY798" s="315"/>
      <c r="AZ798" s="315"/>
      <c r="BA798" s="315"/>
      <c r="BB798" s="315"/>
      <c r="BC798" s="315"/>
      <c r="BD798" s="315"/>
    </row>
    <row r="799" spans="1:56" s="638" customFormat="1" ht="63" customHeight="1">
      <c r="A799" s="635">
        <v>792</v>
      </c>
      <c r="B799" s="324" t="s">
        <v>6494</v>
      </c>
      <c r="C799" s="324" t="s">
        <v>4792</v>
      </c>
      <c r="D799" s="499">
        <v>0</v>
      </c>
      <c r="E799" s="324"/>
      <c r="F799" s="324" t="s">
        <v>5578</v>
      </c>
      <c r="G799" s="324"/>
      <c r="H799" s="635" t="s">
        <v>84</v>
      </c>
      <c r="I799" s="635" t="s">
        <v>3910</v>
      </c>
      <c r="J799" s="635"/>
      <c r="K799" s="635"/>
      <c r="L799" s="499"/>
      <c r="M799" s="499"/>
      <c r="N799" s="499"/>
      <c r="O799" s="499"/>
      <c r="P799" s="499"/>
      <c r="Q799" s="499"/>
      <c r="R799" s="499"/>
      <c r="S799" s="499"/>
      <c r="T799" s="499"/>
      <c r="U799" s="499">
        <f t="shared" si="36"/>
        <v>0</v>
      </c>
      <c r="V799" s="495">
        <f t="shared" si="37"/>
        <v>50</v>
      </c>
      <c r="W799" s="496"/>
      <c r="X799" s="496"/>
      <c r="Y799" s="496"/>
      <c r="Z799" s="502">
        <v>50</v>
      </c>
      <c r="AA799" s="496"/>
      <c r="AB799" s="496"/>
      <c r="AC799" s="496"/>
      <c r="AD799" s="496"/>
      <c r="AE799" s="547"/>
      <c r="AF799" s="498" t="s">
        <v>4922</v>
      </c>
      <c r="AG799" s="499">
        <v>0</v>
      </c>
      <c r="AH799" s="499">
        <v>0</v>
      </c>
      <c r="AI799" s="499">
        <f t="shared" si="38"/>
        <v>0</v>
      </c>
      <c r="AJ799" s="324"/>
      <c r="AK799" s="316" t="e">
        <f>VLOOKUP(B799,'[1]BCDG-CG KT'!C$14:BC$962,53,0)</f>
        <v>#N/A</v>
      </c>
      <c r="AL799" s="316"/>
      <c r="AM799" s="315"/>
      <c r="AN799" s="315"/>
      <c r="AO799" s="315"/>
      <c r="AP799" s="315"/>
      <c r="AQ799" s="315"/>
      <c r="AR799" s="315"/>
      <c r="AS799" s="315"/>
      <c r="AT799" s="315"/>
      <c r="AU799" s="315"/>
      <c r="AV799" s="315"/>
      <c r="AW799" s="315"/>
      <c r="AX799" s="315"/>
      <c r="AY799" s="315"/>
      <c r="AZ799" s="315"/>
      <c r="BA799" s="315"/>
      <c r="BB799" s="315"/>
      <c r="BC799" s="315"/>
      <c r="BD799" s="315"/>
    </row>
    <row r="800" spans="1:56" s="638" customFormat="1" ht="189" customHeight="1">
      <c r="A800" s="635">
        <v>793</v>
      </c>
      <c r="B800" s="324" t="s">
        <v>6495</v>
      </c>
      <c r="C800" s="324" t="s">
        <v>5579</v>
      </c>
      <c r="D800" s="499">
        <v>0</v>
      </c>
      <c r="E800" s="324"/>
      <c r="F800" s="324" t="s">
        <v>5580</v>
      </c>
      <c r="G800" s="324"/>
      <c r="H800" s="635" t="s">
        <v>84</v>
      </c>
      <c r="I800" s="635" t="s">
        <v>3910</v>
      </c>
      <c r="J800" s="635"/>
      <c r="K800" s="635"/>
      <c r="L800" s="499"/>
      <c r="M800" s="499"/>
      <c r="N800" s="499"/>
      <c r="O800" s="499"/>
      <c r="P800" s="499"/>
      <c r="Q800" s="499"/>
      <c r="R800" s="499"/>
      <c r="S800" s="499"/>
      <c r="T800" s="499"/>
      <c r="U800" s="499">
        <f t="shared" si="36"/>
        <v>0</v>
      </c>
      <c r="V800" s="495">
        <f t="shared" si="37"/>
        <v>40</v>
      </c>
      <c r="W800" s="496"/>
      <c r="X800" s="496"/>
      <c r="Y800" s="496"/>
      <c r="Z800" s="502">
        <v>40</v>
      </c>
      <c r="AA800" s="496"/>
      <c r="AB800" s="496"/>
      <c r="AC800" s="496"/>
      <c r="AD800" s="496"/>
      <c r="AE800" s="547"/>
      <c r="AF800" s="498" t="s">
        <v>4922</v>
      </c>
      <c r="AG800" s="499">
        <v>0</v>
      </c>
      <c r="AH800" s="499">
        <v>0</v>
      </c>
      <c r="AI800" s="499">
        <f t="shared" si="38"/>
        <v>0</v>
      </c>
      <c r="AJ800" s="324"/>
      <c r="AK800" s="316" t="e">
        <f>VLOOKUP(B800,'[1]BCDG-CG KT'!C$14:BC$962,53,0)</f>
        <v>#N/A</v>
      </c>
      <c r="AL800" s="316"/>
      <c r="AM800" s="315"/>
      <c r="AN800" s="315"/>
      <c r="AO800" s="315"/>
      <c r="AP800" s="315"/>
      <c r="AQ800" s="315"/>
      <c r="AR800" s="315"/>
      <c r="AS800" s="315"/>
      <c r="AT800" s="315"/>
      <c r="AU800" s="315"/>
      <c r="AV800" s="315"/>
      <c r="AW800" s="315"/>
      <c r="AX800" s="315"/>
      <c r="AY800" s="315"/>
      <c r="AZ800" s="315"/>
      <c r="BA800" s="315"/>
      <c r="BB800" s="315"/>
      <c r="BC800" s="315"/>
      <c r="BD800" s="315"/>
    </row>
    <row r="801" spans="1:56" s="638" customFormat="1" ht="157.5" customHeight="1">
      <c r="A801" s="635">
        <v>794</v>
      </c>
      <c r="B801" s="324" t="s">
        <v>6496</v>
      </c>
      <c r="C801" s="324" t="s">
        <v>5581</v>
      </c>
      <c r="D801" s="499">
        <v>0</v>
      </c>
      <c r="E801" s="324"/>
      <c r="F801" s="324" t="s">
        <v>5582</v>
      </c>
      <c r="G801" s="324"/>
      <c r="H801" s="635" t="s">
        <v>84</v>
      </c>
      <c r="I801" s="635" t="s">
        <v>3910</v>
      </c>
      <c r="J801" s="635"/>
      <c r="K801" s="635"/>
      <c r="L801" s="499"/>
      <c r="M801" s="499"/>
      <c r="N801" s="499"/>
      <c r="O801" s="499"/>
      <c r="P801" s="499"/>
      <c r="Q801" s="499"/>
      <c r="R801" s="499"/>
      <c r="S801" s="499"/>
      <c r="T801" s="499"/>
      <c r="U801" s="499">
        <f t="shared" si="36"/>
        <v>0</v>
      </c>
      <c r="V801" s="495">
        <f t="shared" si="37"/>
        <v>30</v>
      </c>
      <c r="W801" s="496"/>
      <c r="X801" s="496"/>
      <c r="Y801" s="496"/>
      <c r="Z801" s="502">
        <v>30</v>
      </c>
      <c r="AA801" s="496"/>
      <c r="AB801" s="496"/>
      <c r="AC801" s="496"/>
      <c r="AD801" s="496"/>
      <c r="AE801" s="547"/>
      <c r="AF801" s="498" t="s">
        <v>4922</v>
      </c>
      <c r="AG801" s="499">
        <v>0</v>
      </c>
      <c r="AH801" s="499">
        <v>0</v>
      </c>
      <c r="AI801" s="499">
        <f t="shared" si="38"/>
        <v>0</v>
      </c>
      <c r="AJ801" s="324"/>
      <c r="AK801" s="316" t="e">
        <f>VLOOKUP(B801,'[1]BCDG-CG KT'!C$14:BC$962,53,0)</f>
        <v>#N/A</v>
      </c>
      <c r="AL801" s="316"/>
      <c r="AM801" s="315"/>
      <c r="AN801" s="315"/>
      <c r="AO801" s="315"/>
      <c r="AP801" s="315"/>
      <c r="AQ801" s="315"/>
      <c r="AR801" s="315"/>
      <c r="AS801" s="315"/>
      <c r="AT801" s="315"/>
      <c r="AU801" s="315"/>
      <c r="AV801" s="315"/>
      <c r="AW801" s="315"/>
      <c r="AX801" s="315"/>
      <c r="AY801" s="315"/>
      <c r="AZ801" s="315"/>
      <c r="BA801" s="315"/>
      <c r="BB801" s="315"/>
      <c r="BC801" s="315"/>
      <c r="BD801" s="315"/>
    </row>
    <row r="802" spans="1:56" s="638" customFormat="1" ht="157.5" customHeight="1">
      <c r="A802" s="635">
        <v>795</v>
      </c>
      <c r="B802" s="324" t="s">
        <v>6497</v>
      </c>
      <c r="C802" s="324" t="s">
        <v>4768</v>
      </c>
      <c r="D802" s="499">
        <v>0</v>
      </c>
      <c r="E802" s="324"/>
      <c r="F802" s="324" t="s">
        <v>5583</v>
      </c>
      <c r="G802" s="324"/>
      <c r="H802" s="635" t="s">
        <v>84</v>
      </c>
      <c r="I802" s="635" t="s">
        <v>3910</v>
      </c>
      <c r="J802" s="635"/>
      <c r="K802" s="635"/>
      <c r="L802" s="499"/>
      <c r="M802" s="499"/>
      <c r="N802" s="499"/>
      <c r="O802" s="499"/>
      <c r="P802" s="499"/>
      <c r="Q802" s="499"/>
      <c r="R802" s="499"/>
      <c r="S802" s="499"/>
      <c r="T802" s="499"/>
      <c r="U802" s="499">
        <f t="shared" si="36"/>
        <v>0</v>
      </c>
      <c r="V802" s="495">
        <f t="shared" si="37"/>
        <v>50</v>
      </c>
      <c r="W802" s="496"/>
      <c r="X802" s="496"/>
      <c r="Y802" s="496"/>
      <c r="Z802" s="502">
        <v>50</v>
      </c>
      <c r="AA802" s="496"/>
      <c r="AB802" s="496"/>
      <c r="AC802" s="496"/>
      <c r="AD802" s="496"/>
      <c r="AE802" s="547"/>
      <c r="AF802" s="498" t="s">
        <v>4922</v>
      </c>
      <c r="AG802" s="499">
        <v>0</v>
      </c>
      <c r="AH802" s="499">
        <v>0</v>
      </c>
      <c r="AI802" s="499">
        <f t="shared" si="38"/>
        <v>0</v>
      </c>
      <c r="AJ802" s="324"/>
      <c r="AK802" s="316" t="e">
        <f>VLOOKUP(B802,'[1]BCDG-CG KT'!C$14:BC$962,53,0)</f>
        <v>#N/A</v>
      </c>
      <c r="AL802" s="316"/>
      <c r="AM802" s="315"/>
      <c r="AN802" s="315"/>
      <c r="AO802" s="315"/>
      <c r="AP802" s="315"/>
      <c r="AQ802" s="315"/>
      <c r="AR802" s="315"/>
      <c r="AS802" s="315"/>
      <c r="AT802" s="315"/>
      <c r="AU802" s="315"/>
      <c r="AV802" s="315"/>
      <c r="AW802" s="315"/>
      <c r="AX802" s="315"/>
      <c r="AY802" s="315"/>
      <c r="AZ802" s="315"/>
      <c r="BA802" s="315"/>
      <c r="BB802" s="315"/>
      <c r="BC802" s="315"/>
      <c r="BD802" s="315"/>
    </row>
    <row r="803" spans="1:56" s="638" customFormat="1" ht="141.75" customHeight="1">
      <c r="A803" s="635">
        <v>796</v>
      </c>
      <c r="B803" s="324" t="s">
        <v>6498</v>
      </c>
      <c r="C803" s="324" t="s">
        <v>5584</v>
      </c>
      <c r="D803" s="499">
        <v>0</v>
      </c>
      <c r="E803" s="324"/>
      <c r="F803" s="324" t="s">
        <v>5585</v>
      </c>
      <c r="G803" s="324"/>
      <c r="H803" s="635" t="s">
        <v>84</v>
      </c>
      <c r="I803" s="635" t="s">
        <v>3910</v>
      </c>
      <c r="J803" s="635"/>
      <c r="K803" s="635"/>
      <c r="L803" s="499"/>
      <c r="M803" s="499"/>
      <c r="N803" s="499"/>
      <c r="O803" s="499"/>
      <c r="P803" s="499"/>
      <c r="Q803" s="499"/>
      <c r="R803" s="499"/>
      <c r="S803" s="499"/>
      <c r="T803" s="499"/>
      <c r="U803" s="499">
        <f t="shared" si="36"/>
        <v>0</v>
      </c>
      <c r="V803" s="495">
        <f t="shared" si="37"/>
        <v>50</v>
      </c>
      <c r="W803" s="496"/>
      <c r="X803" s="496"/>
      <c r="Y803" s="496"/>
      <c r="Z803" s="502">
        <v>50</v>
      </c>
      <c r="AA803" s="496"/>
      <c r="AB803" s="496"/>
      <c r="AC803" s="496"/>
      <c r="AD803" s="496"/>
      <c r="AE803" s="547"/>
      <c r="AF803" s="498" t="s">
        <v>4922</v>
      </c>
      <c r="AG803" s="499">
        <v>0</v>
      </c>
      <c r="AH803" s="499">
        <v>0</v>
      </c>
      <c r="AI803" s="499">
        <f t="shared" si="38"/>
        <v>0</v>
      </c>
      <c r="AJ803" s="324"/>
      <c r="AK803" s="316" t="e">
        <f>VLOOKUP(B803,'[1]BCDG-CG KT'!C$14:BC$962,53,0)</f>
        <v>#N/A</v>
      </c>
      <c r="AL803" s="316"/>
      <c r="AM803" s="315"/>
      <c r="AN803" s="315"/>
      <c r="AO803" s="315"/>
      <c r="AP803" s="315"/>
      <c r="AQ803" s="315"/>
      <c r="AR803" s="315"/>
      <c r="AS803" s="315"/>
      <c r="AT803" s="315"/>
      <c r="AU803" s="315"/>
      <c r="AV803" s="315"/>
      <c r="AW803" s="315"/>
      <c r="AX803" s="315"/>
      <c r="AY803" s="315"/>
      <c r="AZ803" s="315"/>
      <c r="BA803" s="315"/>
      <c r="BB803" s="315"/>
      <c r="BC803" s="315"/>
      <c r="BD803" s="315"/>
    </row>
    <row r="804" spans="1:56" s="638" customFormat="1" ht="141.75" customHeight="1">
      <c r="A804" s="635">
        <v>797</v>
      </c>
      <c r="B804" s="324" t="s">
        <v>6499</v>
      </c>
      <c r="C804" s="324" t="s">
        <v>5586</v>
      </c>
      <c r="D804" s="499">
        <v>0</v>
      </c>
      <c r="E804" s="324"/>
      <c r="F804" s="324" t="s">
        <v>5587</v>
      </c>
      <c r="G804" s="324"/>
      <c r="H804" s="635" t="s">
        <v>84</v>
      </c>
      <c r="I804" s="635" t="s">
        <v>3910</v>
      </c>
      <c r="J804" s="635"/>
      <c r="K804" s="635"/>
      <c r="L804" s="499"/>
      <c r="M804" s="499"/>
      <c r="N804" s="499"/>
      <c r="O804" s="499"/>
      <c r="P804" s="499"/>
      <c r="Q804" s="499"/>
      <c r="R804" s="499"/>
      <c r="S804" s="499"/>
      <c r="T804" s="499"/>
      <c r="U804" s="499">
        <f t="shared" si="36"/>
        <v>0</v>
      </c>
      <c r="V804" s="495">
        <f t="shared" si="37"/>
        <v>20</v>
      </c>
      <c r="W804" s="496"/>
      <c r="X804" s="496"/>
      <c r="Y804" s="496"/>
      <c r="Z804" s="502">
        <v>20</v>
      </c>
      <c r="AA804" s="496"/>
      <c r="AB804" s="496"/>
      <c r="AC804" s="496"/>
      <c r="AD804" s="496"/>
      <c r="AE804" s="547"/>
      <c r="AF804" s="498" t="s">
        <v>4922</v>
      </c>
      <c r="AG804" s="499">
        <v>0</v>
      </c>
      <c r="AH804" s="499">
        <v>0</v>
      </c>
      <c r="AI804" s="499">
        <f t="shared" si="38"/>
        <v>0</v>
      </c>
      <c r="AJ804" s="324"/>
      <c r="AK804" s="316" t="e">
        <f>VLOOKUP(B804,'[1]BCDG-CG KT'!C$14:BC$962,53,0)</f>
        <v>#N/A</v>
      </c>
      <c r="AL804" s="316"/>
      <c r="AM804" s="315"/>
      <c r="AN804" s="315"/>
      <c r="AO804" s="315"/>
      <c r="AP804" s="315"/>
      <c r="AQ804" s="315"/>
      <c r="AR804" s="315"/>
      <c r="AS804" s="315"/>
      <c r="AT804" s="315"/>
      <c r="AU804" s="315"/>
      <c r="AV804" s="315"/>
      <c r="AW804" s="315"/>
      <c r="AX804" s="315"/>
      <c r="AY804" s="315"/>
      <c r="AZ804" s="315"/>
      <c r="BA804" s="315"/>
      <c r="BB804" s="315"/>
      <c r="BC804" s="315"/>
      <c r="BD804" s="315"/>
    </row>
    <row r="805" spans="1:56" s="638" customFormat="1" ht="126" customHeight="1">
      <c r="A805" s="635">
        <v>798</v>
      </c>
      <c r="B805" s="324" t="s">
        <v>6500</v>
      </c>
      <c r="C805" s="324" t="s">
        <v>5588</v>
      </c>
      <c r="D805" s="499">
        <v>0</v>
      </c>
      <c r="E805" s="324"/>
      <c r="F805" s="324" t="s">
        <v>5589</v>
      </c>
      <c r="G805" s="324"/>
      <c r="H805" s="635" t="s">
        <v>84</v>
      </c>
      <c r="I805" s="635" t="s">
        <v>3910</v>
      </c>
      <c r="J805" s="635"/>
      <c r="K805" s="635"/>
      <c r="L805" s="499"/>
      <c r="M805" s="499"/>
      <c r="N805" s="499"/>
      <c r="O805" s="499"/>
      <c r="P805" s="499"/>
      <c r="Q805" s="499"/>
      <c r="R805" s="499"/>
      <c r="S805" s="499"/>
      <c r="T805" s="499"/>
      <c r="U805" s="499">
        <f t="shared" si="36"/>
        <v>0</v>
      </c>
      <c r="V805" s="495">
        <f t="shared" si="37"/>
        <v>20</v>
      </c>
      <c r="W805" s="496"/>
      <c r="X805" s="496"/>
      <c r="Y805" s="496"/>
      <c r="Z805" s="502">
        <v>20</v>
      </c>
      <c r="AA805" s="496"/>
      <c r="AB805" s="496"/>
      <c r="AC805" s="496"/>
      <c r="AD805" s="496"/>
      <c r="AE805" s="547"/>
      <c r="AF805" s="498" t="s">
        <v>4922</v>
      </c>
      <c r="AG805" s="499">
        <v>0</v>
      </c>
      <c r="AH805" s="499">
        <v>0</v>
      </c>
      <c r="AI805" s="499">
        <f t="shared" si="38"/>
        <v>0</v>
      </c>
      <c r="AJ805" s="324"/>
      <c r="AK805" s="316" t="e">
        <f>VLOOKUP(B805,'[1]BCDG-CG KT'!C$14:BC$962,53,0)</f>
        <v>#N/A</v>
      </c>
      <c r="AL805" s="316"/>
      <c r="AM805" s="315"/>
      <c r="AN805" s="315"/>
      <c r="AO805" s="315"/>
      <c r="AP805" s="315"/>
      <c r="AQ805" s="315"/>
      <c r="AR805" s="315"/>
      <c r="AS805" s="315"/>
      <c r="AT805" s="315"/>
      <c r="AU805" s="315"/>
      <c r="AV805" s="315"/>
      <c r="AW805" s="315"/>
      <c r="AX805" s="315"/>
      <c r="AY805" s="315"/>
      <c r="AZ805" s="315"/>
      <c r="BA805" s="315"/>
      <c r="BB805" s="315"/>
      <c r="BC805" s="315"/>
      <c r="BD805" s="315"/>
    </row>
    <row r="806" spans="1:56" s="638" customFormat="1" ht="189" customHeight="1">
      <c r="A806" s="635">
        <v>799</v>
      </c>
      <c r="B806" s="324" t="s">
        <v>6501</v>
      </c>
      <c r="C806" s="324" t="s">
        <v>5590</v>
      </c>
      <c r="D806" s="499">
        <v>0</v>
      </c>
      <c r="E806" s="324"/>
      <c r="F806" s="324" t="s">
        <v>5591</v>
      </c>
      <c r="G806" s="324"/>
      <c r="H806" s="635" t="s">
        <v>84</v>
      </c>
      <c r="I806" s="635" t="s">
        <v>3910</v>
      </c>
      <c r="J806" s="635"/>
      <c r="K806" s="635"/>
      <c r="L806" s="499"/>
      <c r="M806" s="499"/>
      <c r="N806" s="499"/>
      <c r="O806" s="499"/>
      <c r="P806" s="499"/>
      <c r="Q806" s="499"/>
      <c r="R806" s="499"/>
      <c r="S806" s="499"/>
      <c r="T806" s="499"/>
      <c r="U806" s="499">
        <f t="shared" si="36"/>
        <v>0</v>
      </c>
      <c r="V806" s="495">
        <f t="shared" si="37"/>
        <v>15</v>
      </c>
      <c r="W806" s="496"/>
      <c r="X806" s="496"/>
      <c r="Y806" s="496"/>
      <c r="Z806" s="502">
        <v>15</v>
      </c>
      <c r="AA806" s="496"/>
      <c r="AB806" s="496"/>
      <c r="AC806" s="496"/>
      <c r="AD806" s="496"/>
      <c r="AE806" s="547"/>
      <c r="AF806" s="498" t="s">
        <v>4922</v>
      </c>
      <c r="AG806" s="499">
        <v>0</v>
      </c>
      <c r="AH806" s="499">
        <v>0</v>
      </c>
      <c r="AI806" s="499">
        <f t="shared" si="38"/>
        <v>0</v>
      </c>
      <c r="AJ806" s="324"/>
      <c r="AK806" s="316" t="e">
        <f>VLOOKUP(B806,'[1]BCDG-CG KT'!C$14:BC$962,53,0)</f>
        <v>#N/A</v>
      </c>
      <c r="AL806" s="316"/>
      <c r="AM806" s="315"/>
      <c r="AN806" s="315"/>
      <c r="AO806" s="315"/>
      <c r="AP806" s="315"/>
      <c r="AQ806" s="315"/>
      <c r="AR806" s="315"/>
      <c r="AS806" s="315"/>
      <c r="AT806" s="315"/>
      <c r="AU806" s="315"/>
      <c r="AV806" s="315"/>
      <c r="AW806" s="315"/>
      <c r="AX806" s="315"/>
      <c r="AY806" s="315"/>
      <c r="AZ806" s="315"/>
      <c r="BA806" s="315"/>
      <c r="BB806" s="315"/>
      <c r="BC806" s="315"/>
      <c r="BD806" s="315"/>
    </row>
    <row r="807" spans="1:56" s="638" customFormat="1" ht="189" customHeight="1">
      <c r="A807" s="635">
        <v>800</v>
      </c>
      <c r="B807" s="324" t="s">
        <v>6502</v>
      </c>
      <c r="C807" s="324" t="s">
        <v>4771</v>
      </c>
      <c r="D807" s="499">
        <v>0</v>
      </c>
      <c r="E807" s="324"/>
      <c r="F807" s="324" t="s">
        <v>5592</v>
      </c>
      <c r="G807" s="324"/>
      <c r="H807" s="635" t="s">
        <v>84</v>
      </c>
      <c r="I807" s="635" t="s">
        <v>3910</v>
      </c>
      <c r="J807" s="635"/>
      <c r="K807" s="635"/>
      <c r="L807" s="499"/>
      <c r="M807" s="499"/>
      <c r="N807" s="499"/>
      <c r="O807" s="499"/>
      <c r="P807" s="499"/>
      <c r="Q807" s="499"/>
      <c r="R807" s="499"/>
      <c r="S807" s="499"/>
      <c r="T807" s="499"/>
      <c r="U807" s="499">
        <f t="shared" si="36"/>
        <v>0</v>
      </c>
      <c r="V807" s="495">
        <f t="shared" si="37"/>
        <v>15</v>
      </c>
      <c r="W807" s="496"/>
      <c r="X807" s="496"/>
      <c r="Y807" s="496"/>
      <c r="Z807" s="502">
        <v>15</v>
      </c>
      <c r="AA807" s="496"/>
      <c r="AB807" s="496"/>
      <c r="AC807" s="496"/>
      <c r="AD807" s="496"/>
      <c r="AE807" s="547"/>
      <c r="AF807" s="498" t="s">
        <v>4922</v>
      </c>
      <c r="AG807" s="499">
        <v>0</v>
      </c>
      <c r="AH807" s="499">
        <v>0</v>
      </c>
      <c r="AI807" s="499">
        <f t="shared" si="38"/>
        <v>0</v>
      </c>
      <c r="AJ807" s="324"/>
      <c r="AK807" s="316" t="e">
        <f>VLOOKUP(B807,'[1]BCDG-CG KT'!C$14:BC$962,53,0)</f>
        <v>#N/A</v>
      </c>
      <c r="AL807" s="316"/>
      <c r="AM807" s="315"/>
      <c r="AN807" s="315"/>
      <c r="AO807" s="315"/>
      <c r="AP807" s="315"/>
      <c r="AQ807" s="315"/>
      <c r="AR807" s="315"/>
      <c r="AS807" s="315"/>
      <c r="AT807" s="315"/>
      <c r="AU807" s="315"/>
      <c r="AV807" s="315"/>
      <c r="AW807" s="315"/>
      <c r="AX807" s="315"/>
      <c r="AY807" s="315"/>
      <c r="AZ807" s="315"/>
      <c r="BA807" s="315"/>
      <c r="BB807" s="315"/>
      <c r="BC807" s="315"/>
      <c r="BD807" s="315"/>
    </row>
    <row r="808" spans="1:56" s="638" customFormat="1" ht="141.75" customHeight="1">
      <c r="A808" s="635">
        <v>801</v>
      </c>
      <c r="B808" s="324" t="s">
        <v>6503</v>
      </c>
      <c r="C808" s="324" t="s">
        <v>4777</v>
      </c>
      <c r="D808" s="499">
        <v>0</v>
      </c>
      <c r="E808" s="324"/>
      <c r="F808" s="324" t="s">
        <v>5593</v>
      </c>
      <c r="G808" s="324"/>
      <c r="H808" s="635" t="s">
        <v>84</v>
      </c>
      <c r="I808" s="635" t="s">
        <v>3910</v>
      </c>
      <c r="J808" s="635"/>
      <c r="K808" s="635"/>
      <c r="L808" s="499"/>
      <c r="M808" s="499"/>
      <c r="N808" s="499"/>
      <c r="O808" s="499"/>
      <c r="P808" s="499"/>
      <c r="Q808" s="499"/>
      <c r="R808" s="499"/>
      <c r="S808" s="499"/>
      <c r="T808" s="499"/>
      <c r="U808" s="499">
        <f t="shared" si="36"/>
        <v>0</v>
      </c>
      <c r="V808" s="495">
        <f t="shared" si="37"/>
        <v>20</v>
      </c>
      <c r="W808" s="496"/>
      <c r="X808" s="496"/>
      <c r="Y808" s="496"/>
      <c r="Z808" s="502">
        <v>20</v>
      </c>
      <c r="AA808" s="496"/>
      <c r="AB808" s="496"/>
      <c r="AC808" s="496"/>
      <c r="AD808" s="496"/>
      <c r="AE808" s="547"/>
      <c r="AF808" s="498" t="s">
        <v>4922</v>
      </c>
      <c r="AG808" s="499">
        <v>0</v>
      </c>
      <c r="AH808" s="499">
        <v>0</v>
      </c>
      <c r="AI808" s="499">
        <f t="shared" si="38"/>
        <v>0</v>
      </c>
      <c r="AJ808" s="324"/>
      <c r="AK808" s="316" t="e">
        <f>VLOOKUP(B808,'[1]BCDG-CG KT'!C$14:BC$962,53,0)</f>
        <v>#N/A</v>
      </c>
      <c r="AL808" s="316"/>
      <c r="AM808" s="315"/>
      <c r="AN808" s="315"/>
      <c r="AO808" s="315"/>
      <c r="AP808" s="315"/>
      <c r="AQ808" s="315"/>
      <c r="AR808" s="315"/>
      <c r="AS808" s="315"/>
      <c r="AT808" s="315"/>
      <c r="AU808" s="315"/>
      <c r="AV808" s="315"/>
      <c r="AW808" s="315"/>
      <c r="AX808" s="315"/>
      <c r="AY808" s="315"/>
      <c r="AZ808" s="315"/>
      <c r="BA808" s="315"/>
      <c r="BB808" s="315"/>
      <c r="BC808" s="315"/>
      <c r="BD808" s="315"/>
    </row>
    <row r="809" spans="1:56" s="638" customFormat="1" ht="204.75" customHeight="1">
      <c r="A809" s="635">
        <v>802</v>
      </c>
      <c r="B809" s="324" t="s">
        <v>6504</v>
      </c>
      <c r="C809" s="324" t="s">
        <v>5594</v>
      </c>
      <c r="D809" s="499">
        <v>0</v>
      </c>
      <c r="E809" s="324"/>
      <c r="F809" s="324" t="s">
        <v>5595</v>
      </c>
      <c r="G809" s="324"/>
      <c r="H809" s="635" t="s">
        <v>84</v>
      </c>
      <c r="I809" s="635" t="s">
        <v>3910</v>
      </c>
      <c r="J809" s="635"/>
      <c r="K809" s="635"/>
      <c r="L809" s="499"/>
      <c r="M809" s="499"/>
      <c r="N809" s="499"/>
      <c r="O809" s="499"/>
      <c r="P809" s="499"/>
      <c r="Q809" s="499"/>
      <c r="R809" s="499"/>
      <c r="S809" s="499"/>
      <c r="T809" s="499"/>
      <c r="U809" s="499">
        <f t="shared" si="36"/>
        <v>0</v>
      </c>
      <c r="V809" s="495">
        <f t="shared" si="37"/>
        <v>30</v>
      </c>
      <c r="W809" s="496"/>
      <c r="X809" s="496"/>
      <c r="Y809" s="496"/>
      <c r="Z809" s="502">
        <v>30</v>
      </c>
      <c r="AA809" s="496"/>
      <c r="AB809" s="496"/>
      <c r="AC809" s="496"/>
      <c r="AD809" s="496"/>
      <c r="AE809" s="547"/>
      <c r="AF809" s="498" t="s">
        <v>4922</v>
      </c>
      <c r="AG809" s="499">
        <v>0</v>
      </c>
      <c r="AH809" s="499">
        <v>0</v>
      </c>
      <c r="AI809" s="499">
        <f t="shared" si="38"/>
        <v>0</v>
      </c>
      <c r="AJ809" s="324"/>
      <c r="AK809" s="316" t="e">
        <f>VLOOKUP(B809,'[1]BCDG-CG KT'!C$14:BC$962,53,0)</f>
        <v>#N/A</v>
      </c>
      <c r="AL809" s="316"/>
      <c r="AM809" s="315"/>
      <c r="AN809" s="315"/>
      <c r="AO809" s="315"/>
      <c r="AP809" s="315"/>
      <c r="AQ809" s="315"/>
      <c r="AR809" s="315"/>
      <c r="AS809" s="315"/>
      <c r="AT809" s="315"/>
      <c r="AU809" s="315"/>
      <c r="AV809" s="315"/>
      <c r="AW809" s="315"/>
      <c r="AX809" s="315"/>
      <c r="AY809" s="315"/>
      <c r="AZ809" s="315"/>
      <c r="BA809" s="315"/>
      <c r="BB809" s="315"/>
      <c r="BC809" s="315"/>
      <c r="BD809" s="315"/>
    </row>
    <row r="810" spans="1:56" s="638" customFormat="1" ht="126" customHeight="1">
      <c r="A810" s="635">
        <v>803</v>
      </c>
      <c r="B810" s="324" t="s">
        <v>6505</v>
      </c>
      <c r="C810" s="324" t="s">
        <v>5596</v>
      </c>
      <c r="D810" s="499">
        <v>0</v>
      </c>
      <c r="E810" s="324"/>
      <c r="F810" s="324" t="s">
        <v>5597</v>
      </c>
      <c r="G810" s="324"/>
      <c r="H810" s="635" t="s">
        <v>84</v>
      </c>
      <c r="I810" s="635" t="s">
        <v>3910</v>
      </c>
      <c r="J810" s="635"/>
      <c r="K810" s="635"/>
      <c r="L810" s="499"/>
      <c r="M810" s="499"/>
      <c r="N810" s="499"/>
      <c r="O810" s="499"/>
      <c r="P810" s="499"/>
      <c r="Q810" s="499"/>
      <c r="R810" s="499"/>
      <c r="S810" s="499"/>
      <c r="T810" s="499"/>
      <c r="U810" s="499">
        <f t="shared" si="36"/>
        <v>0</v>
      </c>
      <c r="V810" s="495">
        <f t="shared" si="37"/>
        <v>50</v>
      </c>
      <c r="W810" s="496"/>
      <c r="X810" s="496"/>
      <c r="Y810" s="496"/>
      <c r="Z810" s="502">
        <v>50</v>
      </c>
      <c r="AA810" s="496"/>
      <c r="AB810" s="496"/>
      <c r="AC810" s="496"/>
      <c r="AD810" s="496"/>
      <c r="AE810" s="547"/>
      <c r="AF810" s="498" t="s">
        <v>4922</v>
      </c>
      <c r="AG810" s="499">
        <v>0</v>
      </c>
      <c r="AH810" s="499">
        <v>0</v>
      </c>
      <c r="AI810" s="499">
        <f t="shared" si="38"/>
        <v>0</v>
      </c>
      <c r="AJ810" s="324"/>
      <c r="AK810" s="316" t="e">
        <f>VLOOKUP(B810,'[1]BCDG-CG KT'!C$14:BC$962,53,0)</f>
        <v>#N/A</v>
      </c>
      <c r="AL810" s="316"/>
      <c r="AM810" s="315"/>
      <c r="AN810" s="315"/>
      <c r="AO810" s="315"/>
      <c r="AP810" s="315"/>
      <c r="AQ810" s="315"/>
      <c r="AR810" s="315"/>
      <c r="AS810" s="315"/>
      <c r="AT810" s="315"/>
      <c r="AU810" s="315"/>
      <c r="AV810" s="315"/>
      <c r="AW810" s="315"/>
      <c r="AX810" s="315"/>
      <c r="AY810" s="315"/>
      <c r="AZ810" s="315"/>
      <c r="BA810" s="315"/>
      <c r="BB810" s="315"/>
      <c r="BC810" s="315"/>
      <c r="BD810" s="315"/>
    </row>
    <row r="811" spans="1:56" s="638" customFormat="1" ht="141.75" customHeight="1">
      <c r="A811" s="635">
        <v>804</v>
      </c>
      <c r="B811" s="324" t="s">
        <v>6506</v>
      </c>
      <c r="C811" s="324" t="s">
        <v>5598</v>
      </c>
      <c r="D811" s="499">
        <v>0</v>
      </c>
      <c r="E811" s="324"/>
      <c r="F811" s="324" t="s">
        <v>5599</v>
      </c>
      <c r="G811" s="324"/>
      <c r="H811" s="635" t="s">
        <v>84</v>
      </c>
      <c r="I811" s="635" t="s">
        <v>3910</v>
      </c>
      <c r="J811" s="635"/>
      <c r="K811" s="635"/>
      <c r="L811" s="499"/>
      <c r="M811" s="499"/>
      <c r="N811" s="499"/>
      <c r="O811" s="499"/>
      <c r="P811" s="499"/>
      <c r="Q811" s="499"/>
      <c r="R811" s="499"/>
      <c r="S811" s="499"/>
      <c r="T811" s="499"/>
      <c r="U811" s="499">
        <f t="shared" si="36"/>
        <v>0</v>
      </c>
      <c r="V811" s="495">
        <f t="shared" si="37"/>
        <v>20</v>
      </c>
      <c r="W811" s="496"/>
      <c r="X811" s="496"/>
      <c r="Y811" s="496"/>
      <c r="Z811" s="502">
        <v>20</v>
      </c>
      <c r="AA811" s="496"/>
      <c r="AB811" s="496"/>
      <c r="AC811" s="496"/>
      <c r="AD811" s="496"/>
      <c r="AE811" s="547"/>
      <c r="AF811" s="498" t="s">
        <v>4922</v>
      </c>
      <c r="AG811" s="499">
        <v>0</v>
      </c>
      <c r="AH811" s="499">
        <v>0</v>
      </c>
      <c r="AI811" s="499">
        <f t="shared" si="38"/>
        <v>0</v>
      </c>
      <c r="AJ811" s="324"/>
      <c r="AK811" s="316" t="e">
        <f>VLOOKUP(B811,'[1]BCDG-CG KT'!C$14:BC$962,53,0)</f>
        <v>#N/A</v>
      </c>
      <c r="AL811" s="316"/>
      <c r="AM811" s="315"/>
      <c r="AN811" s="315"/>
      <c r="AO811" s="315"/>
      <c r="AP811" s="315"/>
      <c r="AQ811" s="315"/>
      <c r="AR811" s="315"/>
      <c r="AS811" s="315"/>
      <c r="AT811" s="315"/>
      <c r="AU811" s="315"/>
      <c r="AV811" s="315"/>
      <c r="AW811" s="315"/>
      <c r="AX811" s="315"/>
      <c r="AY811" s="315"/>
      <c r="AZ811" s="315"/>
      <c r="BA811" s="315"/>
      <c r="BB811" s="315"/>
      <c r="BC811" s="315"/>
      <c r="BD811" s="315"/>
    </row>
    <row r="812" spans="1:56" s="638" customFormat="1" ht="126" customHeight="1">
      <c r="A812" s="635">
        <v>805</v>
      </c>
      <c r="B812" s="324" t="s">
        <v>6507</v>
      </c>
      <c r="C812" s="324" t="s">
        <v>5600</v>
      </c>
      <c r="D812" s="499">
        <v>0</v>
      </c>
      <c r="E812" s="324"/>
      <c r="F812" s="324" t="s">
        <v>5601</v>
      </c>
      <c r="G812" s="324"/>
      <c r="H812" s="635" t="s">
        <v>84</v>
      </c>
      <c r="I812" s="635" t="s">
        <v>3910</v>
      </c>
      <c r="J812" s="635"/>
      <c r="K812" s="635"/>
      <c r="L812" s="499"/>
      <c r="M812" s="499"/>
      <c r="N812" s="499"/>
      <c r="O812" s="499"/>
      <c r="P812" s="499"/>
      <c r="Q812" s="499"/>
      <c r="R812" s="499"/>
      <c r="S812" s="499"/>
      <c r="T812" s="499"/>
      <c r="U812" s="499">
        <f t="shared" ref="U812:U867" si="39">SUM(S812:T812)</f>
        <v>0</v>
      </c>
      <c r="V812" s="495">
        <f t="shared" ref="V812:V875" si="40">SUM(W812:AE812)</f>
        <v>20</v>
      </c>
      <c r="W812" s="496"/>
      <c r="X812" s="496"/>
      <c r="Y812" s="496"/>
      <c r="Z812" s="502">
        <v>20</v>
      </c>
      <c r="AA812" s="496"/>
      <c r="AB812" s="496"/>
      <c r="AC812" s="496"/>
      <c r="AD812" s="496"/>
      <c r="AE812" s="547"/>
      <c r="AF812" s="498" t="s">
        <v>4922</v>
      </c>
      <c r="AG812" s="499">
        <v>0</v>
      </c>
      <c r="AH812" s="499">
        <v>0</v>
      </c>
      <c r="AI812" s="499">
        <f t="shared" ref="AI812:AI867" si="41">+AH812*V812</f>
        <v>0</v>
      </c>
      <c r="AJ812" s="324"/>
      <c r="AK812" s="316" t="e">
        <f>VLOOKUP(B812,'[1]BCDG-CG KT'!C$14:BC$962,53,0)</f>
        <v>#N/A</v>
      </c>
      <c r="AL812" s="316"/>
      <c r="AM812" s="315"/>
      <c r="AN812" s="315"/>
      <c r="AO812" s="315"/>
      <c r="AP812" s="315"/>
      <c r="AQ812" s="315"/>
      <c r="AR812" s="315"/>
      <c r="AS812" s="315"/>
      <c r="AT812" s="315"/>
      <c r="AU812" s="315"/>
      <c r="AV812" s="315"/>
      <c r="AW812" s="315"/>
      <c r="AX812" s="315"/>
      <c r="AY812" s="315"/>
      <c r="AZ812" s="315"/>
      <c r="BA812" s="315"/>
      <c r="BB812" s="315"/>
      <c r="BC812" s="315"/>
      <c r="BD812" s="315"/>
    </row>
    <row r="813" spans="1:56" s="638" customFormat="1" ht="110.25" customHeight="1">
      <c r="A813" s="635">
        <v>806</v>
      </c>
      <c r="B813" s="324" t="s">
        <v>6508</v>
      </c>
      <c r="C813" s="324" t="s">
        <v>4789</v>
      </c>
      <c r="D813" s="499">
        <v>0</v>
      </c>
      <c r="E813" s="324"/>
      <c r="F813" s="324" t="s">
        <v>5602</v>
      </c>
      <c r="G813" s="324"/>
      <c r="H813" s="635" t="s">
        <v>84</v>
      </c>
      <c r="I813" s="635" t="s">
        <v>3910</v>
      </c>
      <c r="J813" s="635"/>
      <c r="K813" s="635"/>
      <c r="L813" s="499"/>
      <c r="M813" s="499"/>
      <c r="N813" s="499"/>
      <c r="O813" s="499"/>
      <c r="P813" s="499"/>
      <c r="Q813" s="499"/>
      <c r="R813" s="499"/>
      <c r="S813" s="499"/>
      <c r="T813" s="499"/>
      <c r="U813" s="499">
        <f t="shared" si="39"/>
        <v>0</v>
      </c>
      <c r="V813" s="495">
        <f t="shared" si="40"/>
        <v>30</v>
      </c>
      <c r="W813" s="496"/>
      <c r="X813" s="496"/>
      <c r="Y813" s="496"/>
      <c r="Z813" s="502">
        <v>30</v>
      </c>
      <c r="AA813" s="496"/>
      <c r="AB813" s="496"/>
      <c r="AC813" s="496"/>
      <c r="AD813" s="496"/>
      <c r="AE813" s="547"/>
      <c r="AF813" s="498" t="s">
        <v>4922</v>
      </c>
      <c r="AG813" s="499">
        <v>0</v>
      </c>
      <c r="AH813" s="499">
        <v>0</v>
      </c>
      <c r="AI813" s="499">
        <f t="shared" si="41"/>
        <v>0</v>
      </c>
      <c r="AJ813" s="324"/>
      <c r="AK813" s="316" t="e">
        <f>VLOOKUP(B813,'[1]BCDG-CG KT'!C$14:BC$962,53,0)</f>
        <v>#N/A</v>
      </c>
      <c r="AL813" s="316"/>
      <c r="AM813" s="315"/>
      <c r="AN813" s="315"/>
      <c r="AO813" s="315"/>
      <c r="AP813" s="315"/>
      <c r="AQ813" s="315"/>
      <c r="AR813" s="315"/>
      <c r="AS813" s="315"/>
      <c r="AT813" s="315"/>
      <c r="AU813" s="315"/>
      <c r="AV813" s="315"/>
      <c r="AW813" s="315"/>
      <c r="AX813" s="315"/>
      <c r="AY813" s="315"/>
      <c r="AZ813" s="315"/>
      <c r="BA813" s="315"/>
      <c r="BB813" s="315"/>
      <c r="BC813" s="315"/>
      <c r="BD813" s="315"/>
    </row>
    <row r="814" spans="1:56" s="638" customFormat="1" ht="141.75" customHeight="1">
      <c r="A814" s="635">
        <v>807</v>
      </c>
      <c r="B814" s="324" t="s">
        <v>6509</v>
      </c>
      <c r="C814" s="324" t="s">
        <v>5603</v>
      </c>
      <c r="D814" s="499">
        <v>0</v>
      </c>
      <c r="E814" s="324"/>
      <c r="F814" s="324" t="s">
        <v>5604</v>
      </c>
      <c r="G814" s="324"/>
      <c r="H814" s="635" t="s">
        <v>84</v>
      </c>
      <c r="I814" s="635" t="s">
        <v>3910</v>
      </c>
      <c r="J814" s="635"/>
      <c r="K814" s="635"/>
      <c r="L814" s="499"/>
      <c r="M814" s="499"/>
      <c r="N814" s="499"/>
      <c r="O814" s="499"/>
      <c r="P814" s="499"/>
      <c r="Q814" s="499"/>
      <c r="R814" s="499"/>
      <c r="S814" s="499"/>
      <c r="T814" s="499"/>
      <c r="U814" s="499">
        <f t="shared" si="39"/>
        <v>0</v>
      </c>
      <c r="V814" s="495">
        <f t="shared" si="40"/>
        <v>30</v>
      </c>
      <c r="W814" s="496"/>
      <c r="X814" s="496"/>
      <c r="Y814" s="496"/>
      <c r="Z814" s="502">
        <v>30</v>
      </c>
      <c r="AA814" s="496"/>
      <c r="AB814" s="496"/>
      <c r="AC814" s="496"/>
      <c r="AD814" s="496"/>
      <c r="AE814" s="547"/>
      <c r="AF814" s="498" t="s">
        <v>4922</v>
      </c>
      <c r="AG814" s="499">
        <v>0</v>
      </c>
      <c r="AH814" s="499">
        <v>0</v>
      </c>
      <c r="AI814" s="499">
        <f t="shared" si="41"/>
        <v>0</v>
      </c>
      <c r="AJ814" s="324"/>
      <c r="AK814" s="316" t="e">
        <f>VLOOKUP(B814,'[1]BCDG-CG KT'!C$14:BC$962,53,0)</f>
        <v>#N/A</v>
      </c>
      <c r="AL814" s="316"/>
      <c r="AM814" s="315"/>
      <c r="AN814" s="315"/>
      <c r="AO814" s="315"/>
      <c r="AP814" s="315"/>
      <c r="AQ814" s="315"/>
      <c r="AR814" s="315"/>
      <c r="AS814" s="315"/>
      <c r="AT814" s="315"/>
      <c r="AU814" s="315"/>
      <c r="AV814" s="315"/>
      <c r="AW814" s="315"/>
      <c r="AX814" s="315"/>
      <c r="AY814" s="315"/>
      <c r="AZ814" s="315"/>
      <c r="BA814" s="315"/>
      <c r="BB814" s="315"/>
      <c r="BC814" s="315"/>
      <c r="BD814" s="315"/>
    </row>
    <row r="815" spans="1:56" s="638" customFormat="1" ht="189" customHeight="1">
      <c r="A815" s="635">
        <v>808</v>
      </c>
      <c r="B815" s="324" t="s">
        <v>6510</v>
      </c>
      <c r="C815" s="324" t="s">
        <v>5605</v>
      </c>
      <c r="D815" s="499">
        <v>0</v>
      </c>
      <c r="E815" s="324"/>
      <c r="F815" s="324" t="s">
        <v>5606</v>
      </c>
      <c r="G815" s="324"/>
      <c r="H815" s="635" t="s">
        <v>84</v>
      </c>
      <c r="I815" s="635" t="s">
        <v>3910</v>
      </c>
      <c r="J815" s="635"/>
      <c r="K815" s="635"/>
      <c r="L815" s="499"/>
      <c r="M815" s="499"/>
      <c r="N815" s="499"/>
      <c r="O815" s="499"/>
      <c r="P815" s="499"/>
      <c r="Q815" s="499"/>
      <c r="R815" s="499"/>
      <c r="S815" s="499"/>
      <c r="T815" s="499"/>
      <c r="U815" s="499">
        <f t="shared" si="39"/>
        <v>0</v>
      </c>
      <c r="V815" s="495">
        <f t="shared" si="40"/>
        <v>20</v>
      </c>
      <c r="W815" s="496"/>
      <c r="X815" s="496"/>
      <c r="Y815" s="496"/>
      <c r="Z815" s="502">
        <v>20</v>
      </c>
      <c r="AA815" s="496"/>
      <c r="AB815" s="496"/>
      <c r="AC815" s="496"/>
      <c r="AD815" s="496"/>
      <c r="AE815" s="547"/>
      <c r="AF815" s="498" t="s">
        <v>4922</v>
      </c>
      <c r="AG815" s="499">
        <v>0</v>
      </c>
      <c r="AH815" s="499">
        <v>0</v>
      </c>
      <c r="AI815" s="499">
        <f t="shared" si="41"/>
        <v>0</v>
      </c>
      <c r="AJ815" s="324"/>
      <c r="AK815" s="316" t="e">
        <f>VLOOKUP(B815,'[1]BCDG-CG KT'!C$14:BC$962,53,0)</f>
        <v>#N/A</v>
      </c>
      <c r="AL815" s="316"/>
      <c r="AM815" s="315"/>
      <c r="AN815" s="315"/>
      <c r="AO815" s="315"/>
      <c r="AP815" s="315"/>
      <c r="AQ815" s="315"/>
      <c r="AR815" s="315"/>
      <c r="AS815" s="315"/>
      <c r="AT815" s="315"/>
      <c r="AU815" s="315"/>
      <c r="AV815" s="315"/>
      <c r="AW815" s="315"/>
      <c r="AX815" s="315"/>
      <c r="AY815" s="315"/>
      <c r="AZ815" s="315"/>
      <c r="BA815" s="315"/>
      <c r="BB815" s="315"/>
      <c r="BC815" s="315"/>
      <c r="BD815" s="315"/>
    </row>
    <row r="816" spans="1:56" s="638" customFormat="1" ht="126" customHeight="1">
      <c r="A816" s="635">
        <v>809</v>
      </c>
      <c r="B816" s="324" t="s">
        <v>6511</v>
      </c>
      <c r="C816" s="324" t="s">
        <v>4780</v>
      </c>
      <c r="D816" s="499">
        <v>0</v>
      </c>
      <c r="E816" s="324"/>
      <c r="F816" s="324" t="s">
        <v>5607</v>
      </c>
      <c r="G816" s="324"/>
      <c r="H816" s="635" t="s">
        <v>84</v>
      </c>
      <c r="I816" s="635" t="s">
        <v>3910</v>
      </c>
      <c r="J816" s="635"/>
      <c r="K816" s="635"/>
      <c r="L816" s="499"/>
      <c r="M816" s="499"/>
      <c r="N816" s="499"/>
      <c r="O816" s="499"/>
      <c r="P816" s="499"/>
      <c r="Q816" s="499"/>
      <c r="R816" s="499"/>
      <c r="S816" s="499"/>
      <c r="T816" s="499"/>
      <c r="U816" s="499">
        <f t="shared" si="39"/>
        <v>0</v>
      </c>
      <c r="V816" s="495">
        <f t="shared" si="40"/>
        <v>50</v>
      </c>
      <c r="W816" s="496"/>
      <c r="X816" s="496"/>
      <c r="Y816" s="496"/>
      <c r="Z816" s="502">
        <v>50</v>
      </c>
      <c r="AA816" s="496"/>
      <c r="AB816" s="496"/>
      <c r="AC816" s="496"/>
      <c r="AD816" s="496"/>
      <c r="AE816" s="547"/>
      <c r="AF816" s="498" t="s">
        <v>4922</v>
      </c>
      <c r="AG816" s="499">
        <v>0</v>
      </c>
      <c r="AH816" s="499">
        <v>0</v>
      </c>
      <c r="AI816" s="499">
        <f t="shared" si="41"/>
        <v>0</v>
      </c>
      <c r="AJ816" s="324"/>
      <c r="AK816" s="316" t="e">
        <f>VLOOKUP(B816,'[1]BCDG-CG KT'!C$14:BC$962,53,0)</f>
        <v>#N/A</v>
      </c>
      <c r="AL816" s="316"/>
      <c r="AM816" s="315"/>
      <c r="AN816" s="315"/>
      <c r="AO816" s="315"/>
      <c r="AP816" s="315"/>
      <c r="AQ816" s="315"/>
      <c r="AR816" s="315"/>
      <c r="AS816" s="315"/>
      <c r="AT816" s="315"/>
      <c r="AU816" s="315"/>
      <c r="AV816" s="315"/>
      <c r="AW816" s="315"/>
      <c r="AX816" s="315"/>
      <c r="AY816" s="315"/>
      <c r="AZ816" s="315"/>
      <c r="BA816" s="315"/>
      <c r="BB816" s="315"/>
      <c r="BC816" s="315"/>
      <c r="BD816" s="315"/>
    </row>
    <row r="817" spans="1:56" s="638" customFormat="1" ht="126" customHeight="1">
      <c r="A817" s="635">
        <v>810</v>
      </c>
      <c r="B817" s="324" t="s">
        <v>6512</v>
      </c>
      <c r="C817" s="324" t="s">
        <v>4783</v>
      </c>
      <c r="D817" s="499">
        <v>0</v>
      </c>
      <c r="E817" s="324"/>
      <c r="F817" s="324" t="s">
        <v>5608</v>
      </c>
      <c r="G817" s="324"/>
      <c r="H817" s="635" t="s">
        <v>84</v>
      </c>
      <c r="I817" s="635" t="s">
        <v>3910</v>
      </c>
      <c r="J817" s="635"/>
      <c r="K817" s="635"/>
      <c r="L817" s="499"/>
      <c r="M817" s="499"/>
      <c r="N817" s="499"/>
      <c r="O817" s="499"/>
      <c r="P817" s="499"/>
      <c r="Q817" s="499"/>
      <c r="R817" s="499"/>
      <c r="S817" s="499"/>
      <c r="T817" s="499"/>
      <c r="U817" s="499">
        <f t="shared" si="39"/>
        <v>0</v>
      </c>
      <c r="V817" s="495">
        <f t="shared" si="40"/>
        <v>50</v>
      </c>
      <c r="W817" s="496"/>
      <c r="X817" s="496"/>
      <c r="Y817" s="496"/>
      <c r="Z817" s="502">
        <v>50</v>
      </c>
      <c r="AA817" s="496"/>
      <c r="AB817" s="496"/>
      <c r="AC817" s="496"/>
      <c r="AD817" s="496"/>
      <c r="AE817" s="547"/>
      <c r="AF817" s="498" t="s">
        <v>4922</v>
      </c>
      <c r="AG817" s="499">
        <v>0</v>
      </c>
      <c r="AH817" s="499">
        <v>0</v>
      </c>
      <c r="AI817" s="499">
        <f t="shared" si="41"/>
        <v>0</v>
      </c>
      <c r="AJ817" s="324"/>
      <c r="AK817" s="316" t="e">
        <f>VLOOKUP(B817,'[1]BCDG-CG KT'!C$14:BC$962,53,0)</f>
        <v>#N/A</v>
      </c>
      <c r="AL817" s="316"/>
      <c r="AM817" s="315"/>
      <c r="AN817" s="315"/>
      <c r="AO817" s="315"/>
      <c r="AP817" s="315"/>
      <c r="AQ817" s="315"/>
      <c r="AR817" s="315"/>
      <c r="AS817" s="315"/>
      <c r="AT817" s="315"/>
      <c r="AU817" s="315"/>
      <c r="AV817" s="315"/>
      <c r="AW817" s="315"/>
      <c r="AX817" s="315"/>
      <c r="AY817" s="315"/>
      <c r="AZ817" s="315"/>
      <c r="BA817" s="315"/>
      <c r="BB817" s="315"/>
      <c r="BC817" s="315"/>
      <c r="BD817" s="315"/>
    </row>
    <row r="818" spans="1:56" s="638" customFormat="1" ht="126" customHeight="1">
      <c r="A818" s="635">
        <v>811</v>
      </c>
      <c r="B818" s="324" t="s">
        <v>6513</v>
      </c>
      <c r="C818" s="324" t="s">
        <v>5609</v>
      </c>
      <c r="D818" s="499">
        <v>0</v>
      </c>
      <c r="E818" s="324"/>
      <c r="F818" s="324" t="s">
        <v>5610</v>
      </c>
      <c r="G818" s="324"/>
      <c r="H818" s="635" t="s">
        <v>84</v>
      </c>
      <c r="I818" s="635" t="s">
        <v>3910</v>
      </c>
      <c r="J818" s="635"/>
      <c r="K818" s="635"/>
      <c r="L818" s="499"/>
      <c r="M818" s="499"/>
      <c r="N818" s="499"/>
      <c r="O818" s="499"/>
      <c r="P818" s="499"/>
      <c r="Q818" s="499"/>
      <c r="R818" s="499"/>
      <c r="S818" s="499"/>
      <c r="T818" s="499"/>
      <c r="U818" s="499">
        <f t="shared" si="39"/>
        <v>0</v>
      </c>
      <c r="V818" s="495">
        <f t="shared" si="40"/>
        <v>30</v>
      </c>
      <c r="W818" s="496"/>
      <c r="X818" s="496"/>
      <c r="Y818" s="496"/>
      <c r="Z818" s="502">
        <v>30</v>
      </c>
      <c r="AA818" s="496"/>
      <c r="AB818" s="496"/>
      <c r="AC818" s="496"/>
      <c r="AD818" s="496"/>
      <c r="AE818" s="547"/>
      <c r="AF818" s="498" t="s">
        <v>4922</v>
      </c>
      <c r="AG818" s="499">
        <v>0</v>
      </c>
      <c r="AH818" s="499">
        <v>0</v>
      </c>
      <c r="AI818" s="499">
        <f t="shared" si="41"/>
        <v>0</v>
      </c>
      <c r="AJ818" s="324"/>
      <c r="AK818" s="316" t="e">
        <f>VLOOKUP(B818,'[1]BCDG-CG KT'!C$14:BC$962,53,0)</f>
        <v>#N/A</v>
      </c>
      <c r="AL818" s="316"/>
      <c r="AM818" s="315"/>
      <c r="AN818" s="315"/>
      <c r="AO818" s="315"/>
      <c r="AP818" s="315"/>
      <c r="AQ818" s="315"/>
      <c r="AR818" s="315"/>
      <c r="AS818" s="315"/>
      <c r="AT818" s="315"/>
      <c r="AU818" s="315"/>
      <c r="AV818" s="315"/>
      <c r="AW818" s="315"/>
      <c r="AX818" s="315"/>
      <c r="AY818" s="315"/>
      <c r="AZ818" s="315"/>
      <c r="BA818" s="315"/>
      <c r="BB818" s="315"/>
      <c r="BC818" s="315"/>
      <c r="BD818" s="315"/>
    </row>
    <row r="819" spans="1:56" s="638" customFormat="1" ht="141.75" customHeight="1">
      <c r="A819" s="635">
        <v>812</v>
      </c>
      <c r="B819" s="324" t="s">
        <v>6514</v>
      </c>
      <c r="C819" s="324" t="s">
        <v>5611</v>
      </c>
      <c r="D819" s="499">
        <v>0</v>
      </c>
      <c r="E819" s="324"/>
      <c r="F819" s="324" t="s">
        <v>5612</v>
      </c>
      <c r="G819" s="324"/>
      <c r="H819" s="635" t="s">
        <v>84</v>
      </c>
      <c r="I819" s="635" t="s">
        <v>3910</v>
      </c>
      <c r="J819" s="635"/>
      <c r="K819" s="635"/>
      <c r="L819" s="499"/>
      <c r="M819" s="499"/>
      <c r="N819" s="499"/>
      <c r="O819" s="499"/>
      <c r="P819" s="499"/>
      <c r="Q819" s="499"/>
      <c r="R819" s="499"/>
      <c r="S819" s="499"/>
      <c r="T819" s="499"/>
      <c r="U819" s="499">
        <f t="shared" si="39"/>
        <v>0</v>
      </c>
      <c r="V819" s="495">
        <f t="shared" si="40"/>
        <v>50</v>
      </c>
      <c r="W819" s="496"/>
      <c r="X819" s="496"/>
      <c r="Y819" s="496"/>
      <c r="Z819" s="502">
        <v>50</v>
      </c>
      <c r="AA819" s="496"/>
      <c r="AB819" s="496"/>
      <c r="AC819" s="496"/>
      <c r="AD819" s="496"/>
      <c r="AE819" s="547"/>
      <c r="AF819" s="498" t="s">
        <v>4922</v>
      </c>
      <c r="AG819" s="499">
        <v>0</v>
      </c>
      <c r="AH819" s="499">
        <v>0</v>
      </c>
      <c r="AI819" s="499">
        <f t="shared" si="41"/>
        <v>0</v>
      </c>
      <c r="AJ819" s="324"/>
      <c r="AK819" s="316" t="e">
        <f>VLOOKUP(B819,'[1]BCDG-CG KT'!C$14:BC$962,53,0)</f>
        <v>#N/A</v>
      </c>
      <c r="AL819" s="316"/>
      <c r="AM819" s="315"/>
      <c r="AN819" s="315"/>
      <c r="AO819" s="315"/>
      <c r="AP819" s="315"/>
      <c r="AQ819" s="315"/>
      <c r="AR819" s="315"/>
      <c r="AS819" s="315"/>
      <c r="AT819" s="315"/>
      <c r="AU819" s="315"/>
      <c r="AV819" s="315"/>
      <c r="AW819" s="315"/>
      <c r="AX819" s="315"/>
      <c r="AY819" s="315"/>
      <c r="AZ819" s="315"/>
      <c r="BA819" s="315"/>
      <c r="BB819" s="315"/>
      <c r="BC819" s="315"/>
      <c r="BD819" s="315"/>
    </row>
    <row r="820" spans="1:56" s="638" customFormat="1" ht="157.5" customHeight="1">
      <c r="A820" s="635">
        <v>813</v>
      </c>
      <c r="B820" s="324" t="s">
        <v>6515</v>
      </c>
      <c r="C820" s="324" t="s">
        <v>4765</v>
      </c>
      <c r="D820" s="499">
        <v>0</v>
      </c>
      <c r="E820" s="324"/>
      <c r="F820" s="324" t="s">
        <v>5613</v>
      </c>
      <c r="G820" s="324"/>
      <c r="H820" s="635" t="s">
        <v>84</v>
      </c>
      <c r="I820" s="635" t="s">
        <v>3910</v>
      </c>
      <c r="J820" s="635"/>
      <c r="K820" s="635"/>
      <c r="L820" s="499"/>
      <c r="M820" s="499"/>
      <c r="N820" s="499"/>
      <c r="O820" s="499"/>
      <c r="P820" s="499"/>
      <c r="Q820" s="499"/>
      <c r="R820" s="499"/>
      <c r="S820" s="499"/>
      <c r="T820" s="499"/>
      <c r="U820" s="499">
        <f t="shared" si="39"/>
        <v>0</v>
      </c>
      <c r="V820" s="495">
        <f t="shared" si="40"/>
        <v>70</v>
      </c>
      <c r="W820" s="496"/>
      <c r="X820" s="496"/>
      <c r="Y820" s="496"/>
      <c r="Z820" s="502">
        <v>70</v>
      </c>
      <c r="AA820" s="496"/>
      <c r="AB820" s="496"/>
      <c r="AC820" s="496"/>
      <c r="AD820" s="496"/>
      <c r="AE820" s="547"/>
      <c r="AF820" s="498" t="s">
        <v>4922</v>
      </c>
      <c r="AG820" s="499">
        <v>0</v>
      </c>
      <c r="AH820" s="499">
        <v>0</v>
      </c>
      <c r="AI820" s="499">
        <f t="shared" si="41"/>
        <v>0</v>
      </c>
      <c r="AJ820" s="324"/>
      <c r="AK820" s="316" t="e">
        <f>VLOOKUP(B820,'[1]BCDG-CG KT'!C$14:BC$962,53,0)</f>
        <v>#N/A</v>
      </c>
      <c r="AL820" s="316"/>
      <c r="AM820" s="315"/>
      <c r="AN820" s="315"/>
      <c r="AO820" s="315"/>
      <c r="AP820" s="315"/>
      <c r="AQ820" s="315"/>
      <c r="AR820" s="315"/>
      <c r="AS820" s="315"/>
      <c r="AT820" s="315"/>
      <c r="AU820" s="315"/>
      <c r="AV820" s="315"/>
      <c r="AW820" s="315"/>
      <c r="AX820" s="315"/>
      <c r="AY820" s="315"/>
      <c r="AZ820" s="315"/>
      <c r="BA820" s="315"/>
      <c r="BB820" s="315"/>
      <c r="BC820" s="315"/>
      <c r="BD820" s="315"/>
    </row>
    <row r="821" spans="1:56" s="638" customFormat="1" ht="78.75" customHeight="1">
      <c r="A821" s="635">
        <v>814</v>
      </c>
      <c r="B821" s="324" t="s">
        <v>6516</v>
      </c>
      <c r="C821" s="324" t="s">
        <v>5614</v>
      </c>
      <c r="D821" s="499">
        <v>0</v>
      </c>
      <c r="E821" s="324"/>
      <c r="F821" s="324" t="s">
        <v>5615</v>
      </c>
      <c r="G821" s="324"/>
      <c r="H821" s="635" t="s">
        <v>84</v>
      </c>
      <c r="I821" s="635" t="s">
        <v>5616</v>
      </c>
      <c r="J821" s="635"/>
      <c r="K821" s="635"/>
      <c r="L821" s="499"/>
      <c r="M821" s="499"/>
      <c r="N821" s="499"/>
      <c r="O821" s="499"/>
      <c r="P821" s="499"/>
      <c r="Q821" s="499"/>
      <c r="R821" s="499"/>
      <c r="S821" s="499"/>
      <c r="T821" s="499"/>
      <c r="U821" s="499">
        <f t="shared" si="39"/>
        <v>0</v>
      </c>
      <c r="V821" s="495">
        <f t="shared" si="40"/>
        <v>500</v>
      </c>
      <c r="W821" s="496"/>
      <c r="X821" s="496"/>
      <c r="Y821" s="496"/>
      <c r="Z821" s="502">
        <v>500</v>
      </c>
      <c r="AA821" s="496"/>
      <c r="AB821" s="496"/>
      <c r="AC821" s="496"/>
      <c r="AD821" s="496"/>
      <c r="AE821" s="547"/>
      <c r="AF821" s="498" t="s">
        <v>4922</v>
      </c>
      <c r="AG821" s="499">
        <v>0</v>
      </c>
      <c r="AH821" s="499">
        <v>0</v>
      </c>
      <c r="AI821" s="499">
        <f t="shared" si="41"/>
        <v>0</v>
      </c>
      <c r="AJ821" s="324"/>
      <c r="AK821" s="316" t="e">
        <f>VLOOKUP(B821,'[1]BCDG-CG KT'!C$14:BC$962,53,0)</f>
        <v>#N/A</v>
      </c>
      <c r="AL821" s="316"/>
      <c r="AM821" s="315"/>
      <c r="AN821" s="315"/>
      <c r="AO821" s="315"/>
      <c r="AP821" s="315"/>
      <c r="AQ821" s="315"/>
      <c r="AR821" s="315"/>
      <c r="AS821" s="315"/>
      <c r="AT821" s="315"/>
      <c r="AU821" s="315"/>
      <c r="AV821" s="315"/>
      <c r="AW821" s="315"/>
      <c r="AX821" s="315"/>
      <c r="AY821" s="315"/>
      <c r="AZ821" s="315"/>
      <c r="BA821" s="315"/>
      <c r="BB821" s="315"/>
      <c r="BC821" s="315"/>
      <c r="BD821" s="315"/>
    </row>
    <row r="822" spans="1:56" s="638" customFormat="1" ht="94.5" customHeight="1">
      <c r="A822" s="635">
        <v>815</v>
      </c>
      <c r="B822" s="324" t="s">
        <v>6517</v>
      </c>
      <c r="C822" s="324" t="s">
        <v>5617</v>
      </c>
      <c r="D822" s="499">
        <v>0</v>
      </c>
      <c r="E822" s="324"/>
      <c r="F822" s="324" t="s">
        <v>5618</v>
      </c>
      <c r="G822" s="324"/>
      <c r="H822" s="635" t="s">
        <v>84</v>
      </c>
      <c r="I822" s="635" t="s">
        <v>5616</v>
      </c>
      <c r="J822" s="635"/>
      <c r="K822" s="635"/>
      <c r="L822" s="499"/>
      <c r="M822" s="499"/>
      <c r="N822" s="499"/>
      <c r="O822" s="499"/>
      <c r="P822" s="499"/>
      <c r="Q822" s="499"/>
      <c r="R822" s="499"/>
      <c r="S822" s="499"/>
      <c r="T822" s="499"/>
      <c r="U822" s="499">
        <f t="shared" si="39"/>
        <v>0</v>
      </c>
      <c r="V822" s="495">
        <f t="shared" si="40"/>
        <v>200</v>
      </c>
      <c r="W822" s="496"/>
      <c r="X822" s="496"/>
      <c r="Y822" s="496"/>
      <c r="Z822" s="502">
        <v>200</v>
      </c>
      <c r="AA822" s="496"/>
      <c r="AB822" s="496"/>
      <c r="AC822" s="496"/>
      <c r="AD822" s="496"/>
      <c r="AE822" s="547"/>
      <c r="AF822" s="498" t="s">
        <v>4922</v>
      </c>
      <c r="AG822" s="499">
        <v>0</v>
      </c>
      <c r="AH822" s="499">
        <v>0</v>
      </c>
      <c r="AI822" s="499">
        <f t="shared" si="41"/>
        <v>0</v>
      </c>
      <c r="AJ822" s="324"/>
      <c r="AK822" s="316" t="e">
        <f>VLOOKUP(B822,'[1]BCDG-CG KT'!C$14:BC$962,53,0)</f>
        <v>#N/A</v>
      </c>
      <c r="AL822" s="316"/>
      <c r="AM822" s="315"/>
      <c r="AN822" s="315"/>
      <c r="AO822" s="315"/>
      <c r="AP822" s="315"/>
      <c r="AQ822" s="315"/>
      <c r="AR822" s="315"/>
      <c r="AS822" s="315"/>
      <c r="AT822" s="315"/>
      <c r="AU822" s="315"/>
      <c r="AV822" s="315"/>
      <c r="AW822" s="315"/>
      <c r="AX822" s="315"/>
      <c r="AY822" s="315"/>
      <c r="AZ822" s="315"/>
      <c r="BA822" s="315"/>
      <c r="BB822" s="315"/>
      <c r="BC822" s="315"/>
      <c r="BD822" s="315"/>
    </row>
    <row r="823" spans="1:56" s="638" customFormat="1" ht="63" customHeight="1">
      <c r="A823" s="635">
        <v>816</v>
      </c>
      <c r="B823" s="324" t="s">
        <v>6518</v>
      </c>
      <c r="C823" s="324" t="s">
        <v>5619</v>
      </c>
      <c r="D823" s="499">
        <v>0</v>
      </c>
      <c r="E823" s="324"/>
      <c r="F823" s="324" t="s">
        <v>5620</v>
      </c>
      <c r="G823" s="324"/>
      <c r="H823" s="635" t="s">
        <v>84</v>
      </c>
      <c r="I823" s="635" t="s">
        <v>5616</v>
      </c>
      <c r="J823" s="635"/>
      <c r="K823" s="635"/>
      <c r="L823" s="499"/>
      <c r="M823" s="499"/>
      <c r="N823" s="499"/>
      <c r="O823" s="499"/>
      <c r="P823" s="499"/>
      <c r="Q823" s="499"/>
      <c r="R823" s="499"/>
      <c r="S823" s="499"/>
      <c r="T823" s="499"/>
      <c r="U823" s="499">
        <f t="shared" si="39"/>
        <v>0</v>
      </c>
      <c r="V823" s="495">
        <f t="shared" si="40"/>
        <v>300</v>
      </c>
      <c r="W823" s="496"/>
      <c r="X823" s="496"/>
      <c r="Y823" s="496"/>
      <c r="Z823" s="502">
        <v>300</v>
      </c>
      <c r="AA823" s="496"/>
      <c r="AB823" s="496"/>
      <c r="AC823" s="496"/>
      <c r="AD823" s="496"/>
      <c r="AE823" s="547"/>
      <c r="AF823" s="498" t="s">
        <v>4922</v>
      </c>
      <c r="AG823" s="499">
        <v>0</v>
      </c>
      <c r="AH823" s="499">
        <v>0</v>
      </c>
      <c r="AI823" s="499">
        <f t="shared" si="41"/>
        <v>0</v>
      </c>
      <c r="AJ823" s="324"/>
      <c r="AK823" s="316" t="e">
        <f>VLOOKUP(B823,'[1]BCDG-CG KT'!C$14:BC$962,53,0)</f>
        <v>#N/A</v>
      </c>
      <c r="AL823" s="316"/>
      <c r="AM823" s="315"/>
      <c r="AN823" s="315"/>
      <c r="AO823" s="315"/>
      <c r="AP823" s="315"/>
      <c r="AQ823" s="315"/>
      <c r="AR823" s="315"/>
      <c r="AS823" s="315"/>
      <c r="AT823" s="315"/>
      <c r="AU823" s="315"/>
      <c r="AV823" s="315"/>
      <c r="AW823" s="315"/>
      <c r="AX823" s="315"/>
      <c r="AY823" s="315"/>
      <c r="AZ823" s="315"/>
      <c r="BA823" s="315"/>
      <c r="BB823" s="315"/>
      <c r="BC823" s="315"/>
      <c r="BD823" s="315"/>
    </row>
    <row r="824" spans="1:56" s="638" customFormat="1" ht="78.75" customHeight="1">
      <c r="A824" s="635">
        <v>817</v>
      </c>
      <c r="B824" s="324" t="s">
        <v>6519</v>
      </c>
      <c r="C824" s="324" t="s">
        <v>5621</v>
      </c>
      <c r="D824" s="499">
        <v>0</v>
      </c>
      <c r="E824" s="324"/>
      <c r="F824" s="324" t="s">
        <v>5622</v>
      </c>
      <c r="G824" s="324"/>
      <c r="H824" s="635" t="s">
        <v>84</v>
      </c>
      <c r="I824" s="635" t="s">
        <v>5616</v>
      </c>
      <c r="J824" s="635"/>
      <c r="K824" s="635"/>
      <c r="L824" s="499"/>
      <c r="M824" s="499"/>
      <c r="N824" s="499"/>
      <c r="O824" s="499"/>
      <c r="P824" s="499"/>
      <c r="Q824" s="499"/>
      <c r="R824" s="499"/>
      <c r="S824" s="499"/>
      <c r="T824" s="499"/>
      <c r="U824" s="499">
        <f t="shared" si="39"/>
        <v>0</v>
      </c>
      <c r="V824" s="495">
        <f t="shared" si="40"/>
        <v>500</v>
      </c>
      <c r="W824" s="496"/>
      <c r="X824" s="496"/>
      <c r="Y824" s="496"/>
      <c r="Z824" s="502">
        <v>500</v>
      </c>
      <c r="AA824" s="496"/>
      <c r="AB824" s="496"/>
      <c r="AC824" s="496"/>
      <c r="AD824" s="496"/>
      <c r="AE824" s="547"/>
      <c r="AF824" s="498" t="s">
        <v>4922</v>
      </c>
      <c r="AG824" s="499">
        <v>0</v>
      </c>
      <c r="AH824" s="499">
        <v>0</v>
      </c>
      <c r="AI824" s="499">
        <f t="shared" si="41"/>
        <v>0</v>
      </c>
      <c r="AJ824" s="324"/>
      <c r="AK824" s="316" t="e">
        <f>VLOOKUP(B824,'[1]BCDG-CG KT'!C$14:BC$962,53,0)</f>
        <v>#N/A</v>
      </c>
      <c r="AL824" s="316"/>
      <c r="AM824" s="315"/>
      <c r="AN824" s="315"/>
      <c r="AO824" s="315"/>
      <c r="AP824" s="315"/>
      <c r="AQ824" s="315"/>
      <c r="AR824" s="315"/>
      <c r="AS824" s="315"/>
      <c r="AT824" s="315"/>
      <c r="AU824" s="315"/>
      <c r="AV824" s="315"/>
      <c r="AW824" s="315"/>
      <c r="AX824" s="315"/>
      <c r="AY824" s="315"/>
      <c r="AZ824" s="315"/>
      <c r="BA824" s="315"/>
      <c r="BB824" s="315"/>
      <c r="BC824" s="315"/>
      <c r="BD824" s="315"/>
    </row>
    <row r="825" spans="1:56" s="638" customFormat="1" ht="94.5" customHeight="1">
      <c r="A825" s="635">
        <v>818</v>
      </c>
      <c r="B825" s="324" t="s">
        <v>6520</v>
      </c>
      <c r="C825" s="324" t="s">
        <v>5623</v>
      </c>
      <c r="D825" s="499">
        <v>0</v>
      </c>
      <c r="E825" s="324"/>
      <c r="F825" s="324" t="s">
        <v>5624</v>
      </c>
      <c r="G825" s="324"/>
      <c r="H825" s="635" t="s">
        <v>84</v>
      </c>
      <c r="I825" s="635" t="s">
        <v>5616</v>
      </c>
      <c r="J825" s="635"/>
      <c r="K825" s="635"/>
      <c r="L825" s="499"/>
      <c r="M825" s="499"/>
      <c r="N825" s="499"/>
      <c r="O825" s="499"/>
      <c r="P825" s="499"/>
      <c r="Q825" s="499"/>
      <c r="R825" s="499"/>
      <c r="S825" s="499"/>
      <c r="T825" s="499"/>
      <c r="U825" s="499">
        <f t="shared" si="39"/>
        <v>0</v>
      </c>
      <c r="V825" s="495">
        <f t="shared" si="40"/>
        <v>500</v>
      </c>
      <c r="W825" s="496"/>
      <c r="X825" s="496"/>
      <c r="Y825" s="496"/>
      <c r="Z825" s="502">
        <v>500</v>
      </c>
      <c r="AA825" s="496"/>
      <c r="AB825" s="496"/>
      <c r="AC825" s="496"/>
      <c r="AD825" s="496"/>
      <c r="AE825" s="547"/>
      <c r="AF825" s="498" t="s">
        <v>4922</v>
      </c>
      <c r="AG825" s="499">
        <v>0</v>
      </c>
      <c r="AH825" s="499">
        <v>0</v>
      </c>
      <c r="AI825" s="499">
        <f t="shared" si="41"/>
        <v>0</v>
      </c>
      <c r="AJ825" s="324"/>
      <c r="AK825" s="316" t="e">
        <f>VLOOKUP(B825,'[1]BCDG-CG KT'!C$14:BC$962,53,0)</f>
        <v>#N/A</v>
      </c>
      <c r="AL825" s="316"/>
      <c r="AM825" s="315"/>
      <c r="AN825" s="315"/>
      <c r="AO825" s="315"/>
      <c r="AP825" s="315"/>
      <c r="AQ825" s="315"/>
      <c r="AR825" s="315"/>
      <c r="AS825" s="315"/>
      <c r="AT825" s="315"/>
      <c r="AU825" s="315"/>
      <c r="AV825" s="315"/>
      <c r="AW825" s="315"/>
      <c r="AX825" s="315"/>
      <c r="AY825" s="315"/>
      <c r="AZ825" s="315"/>
      <c r="BA825" s="315"/>
      <c r="BB825" s="315"/>
      <c r="BC825" s="315"/>
      <c r="BD825" s="315"/>
    </row>
    <row r="826" spans="1:56" s="638" customFormat="1" ht="94.5" customHeight="1">
      <c r="A826" s="635">
        <v>819</v>
      </c>
      <c r="B826" s="324" t="s">
        <v>6521</v>
      </c>
      <c r="C826" s="324" t="s">
        <v>5625</v>
      </c>
      <c r="D826" s="499">
        <v>0</v>
      </c>
      <c r="E826" s="324"/>
      <c r="F826" s="324" t="s">
        <v>5626</v>
      </c>
      <c r="G826" s="324"/>
      <c r="H826" s="635" t="s">
        <v>84</v>
      </c>
      <c r="I826" s="635" t="s">
        <v>5616</v>
      </c>
      <c r="J826" s="635"/>
      <c r="K826" s="635"/>
      <c r="L826" s="499"/>
      <c r="M826" s="499"/>
      <c r="N826" s="499"/>
      <c r="O826" s="499"/>
      <c r="P826" s="499"/>
      <c r="Q826" s="499"/>
      <c r="R826" s="499"/>
      <c r="S826" s="499"/>
      <c r="T826" s="499"/>
      <c r="U826" s="499">
        <f t="shared" si="39"/>
        <v>0</v>
      </c>
      <c r="V826" s="495">
        <f t="shared" si="40"/>
        <v>200</v>
      </c>
      <c r="W826" s="496"/>
      <c r="X826" s="496"/>
      <c r="Y826" s="496"/>
      <c r="Z826" s="502">
        <v>200</v>
      </c>
      <c r="AA826" s="496"/>
      <c r="AB826" s="496"/>
      <c r="AC826" s="496"/>
      <c r="AD826" s="496"/>
      <c r="AE826" s="547"/>
      <c r="AF826" s="498" t="s">
        <v>4922</v>
      </c>
      <c r="AG826" s="499">
        <v>0</v>
      </c>
      <c r="AH826" s="499">
        <v>0</v>
      </c>
      <c r="AI826" s="499">
        <f t="shared" si="41"/>
        <v>0</v>
      </c>
      <c r="AJ826" s="324"/>
      <c r="AK826" s="316" t="e">
        <f>VLOOKUP(B826,'[1]BCDG-CG KT'!C$14:BC$962,53,0)</f>
        <v>#N/A</v>
      </c>
      <c r="AL826" s="316"/>
      <c r="AM826" s="315"/>
      <c r="AN826" s="315"/>
      <c r="AO826" s="315"/>
      <c r="AP826" s="315"/>
      <c r="AQ826" s="315"/>
      <c r="AR826" s="315"/>
      <c r="AS826" s="315"/>
      <c r="AT826" s="315"/>
      <c r="AU826" s="315"/>
      <c r="AV826" s="315"/>
      <c r="AW826" s="315"/>
      <c r="AX826" s="315"/>
      <c r="AY826" s="315"/>
      <c r="AZ826" s="315"/>
      <c r="BA826" s="315"/>
      <c r="BB826" s="315"/>
      <c r="BC826" s="315"/>
      <c r="BD826" s="315"/>
    </row>
    <row r="827" spans="1:56" s="638" customFormat="1" ht="94.5" customHeight="1">
      <c r="A827" s="635">
        <v>820</v>
      </c>
      <c r="B827" s="324" t="s">
        <v>6522</v>
      </c>
      <c r="C827" s="324" t="s">
        <v>5627</v>
      </c>
      <c r="D827" s="499">
        <v>0</v>
      </c>
      <c r="E827" s="324"/>
      <c r="F827" s="324" t="s">
        <v>5628</v>
      </c>
      <c r="G827" s="324"/>
      <c r="H827" s="635" t="s">
        <v>84</v>
      </c>
      <c r="I827" s="635" t="s">
        <v>5616</v>
      </c>
      <c r="J827" s="635"/>
      <c r="K827" s="635"/>
      <c r="L827" s="499"/>
      <c r="M827" s="499"/>
      <c r="N827" s="499"/>
      <c r="O827" s="499"/>
      <c r="P827" s="499"/>
      <c r="Q827" s="499"/>
      <c r="R827" s="499"/>
      <c r="S827" s="499"/>
      <c r="T827" s="499"/>
      <c r="U827" s="499">
        <f t="shared" si="39"/>
        <v>0</v>
      </c>
      <c r="V827" s="495">
        <f t="shared" si="40"/>
        <v>300</v>
      </c>
      <c r="W827" s="496"/>
      <c r="X827" s="496"/>
      <c r="Y827" s="496"/>
      <c r="Z827" s="502">
        <v>300</v>
      </c>
      <c r="AA827" s="496"/>
      <c r="AB827" s="496"/>
      <c r="AC827" s="496"/>
      <c r="AD827" s="496"/>
      <c r="AE827" s="547"/>
      <c r="AF827" s="498" t="s">
        <v>4922</v>
      </c>
      <c r="AG827" s="499">
        <v>0</v>
      </c>
      <c r="AH827" s="499">
        <v>0</v>
      </c>
      <c r="AI827" s="499">
        <f t="shared" si="41"/>
        <v>0</v>
      </c>
      <c r="AJ827" s="324"/>
      <c r="AK827" s="316" t="e">
        <f>VLOOKUP(B827,'[1]BCDG-CG KT'!C$14:BC$962,53,0)</f>
        <v>#N/A</v>
      </c>
      <c r="AL827" s="316"/>
      <c r="AM827" s="315"/>
      <c r="AN827" s="315"/>
      <c r="AO827" s="315"/>
      <c r="AP827" s="315"/>
      <c r="AQ827" s="315"/>
      <c r="AR827" s="315"/>
      <c r="AS827" s="315"/>
      <c r="AT827" s="315"/>
      <c r="AU827" s="315"/>
      <c r="AV827" s="315"/>
      <c r="AW827" s="315"/>
      <c r="AX827" s="315"/>
      <c r="AY827" s="315"/>
      <c r="AZ827" s="315"/>
      <c r="BA827" s="315"/>
      <c r="BB827" s="315"/>
      <c r="BC827" s="315"/>
      <c r="BD827" s="315"/>
    </row>
    <row r="828" spans="1:56" s="638" customFormat="1" ht="78.75" customHeight="1">
      <c r="A828" s="635">
        <v>821</v>
      </c>
      <c r="B828" s="324" t="s">
        <v>6523</v>
      </c>
      <c r="C828" s="324" t="s">
        <v>5629</v>
      </c>
      <c r="D828" s="499">
        <v>0</v>
      </c>
      <c r="E828" s="324"/>
      <c r="F828" s="324" t="s">
        <v>5630</v>
      </c>
      <c r="G828" s="324"/>
      <c r="H828" s="635" t="s">
        <v>84</v>
      </c>
      <c r="I828" s="635" t="s">
        <v>5616</v>
      </c>
      <c r="J828" s="635"/>
      <c r="K828" s="635"/>
      <c r="L828" s="499"/>
      <c r="M828" s="499"/>
      <c r="N828" s="499"/>
      <c r="O828" s="499"/>
      <c r="P828" s="499"/>
      <c r="Q828" s="499"/>
      <c r="R828" s="499"/>
      <c r="S828" s="499"/>
      <c r="T828" s="499"/>
      <c r="U828" s="499">
        <f t="shared" si="39"/>
        <v>0</v>
      </c>
      <c r="V828" s="495">
        <f t="shared" si="40"/>
        <v>200</v>
      </c>
      <c r="W828" s="496"/>
      <c r="X828" s="496"/>
      <c r="Y828" s="496"/>
      <c r="Z828" s="502">
        <v>200</v>
      </c>
      <c r="AA828" s="496"/>
      <c r="AB828" s="496"/>
      <c r="AC828" s="496"/>
      <c r="AD828" s="496"/>
      <c r="AE828" s="547"/>
      <c r="AF828" s="498" t="s">
        <v>4922</v>
      </c>
      <c r="AG828" s="499">
        <v>0</v>
      </c>
      <c r="AH828" s="499">
        <v>0</v>
      </c>
      <c r="AI828" s="499">
        <f t="shared" si="41"/>
        <v>0</v>
      </c>
      <c r="AJ828" s="324"/>
      <c r="AK828" s="316" t="e">
        <f>VLOOKUP(B828,'[1]BCDG-CG KT'!C$14:BC$962,53,0)</f>
        <v>#N/A</v>
      </c>
      <c r="AL828" s="316"/>
      <c r="AM828" s="315"/>
      <c r="AN828" s="315"/>
      <c r="AO828" s="315"/>
      <c r="AP828" s="315"/>
      <c r="AQ828" s="315"/>
      <c r="AR828" s="315"/>
      <c r="AS828" s="315"/>
      <c r="AT828" s="315"/>
      <c r="AU828" s="315"/>
      <c r="AV828" s="315"/>
      <c r="AW828" s="315"/>
      <c r="AX828" s="315"/>
      <c r="AY828" s="315"/>
      <c r="AZ828" s="315"/>
      <c r="BA828" s="315"/>
      <c r="BB828" s="315"/>
      <c r="BC828" s="315"/>
      <c r="BD828" s="315"/>
    </row>
    <row r="829" spans="1:56" s="638" customFormat="1" ht="78.75" customHeight="1">
      <c r="A829" s="635">
        <v>822</v>
      </c>
      <c r="B829" s="324" t="s">
        <v>6524</v>
      </c>
      <c r="C829" s="324" t="s">
        <v>5631</v>
      </c>
      <c r="D829" s="499">
        <v>0</v>
      </c>
      <c r="E829" s="324"/>
      <c r="F829" s="324" t="s">
        <v>5632</v>
      </c>
      <c r="G829" s="324"/>
      <c r="H829" s="635" t="s">
        <v>84</v>
      </c>
      <c r="I829" s="635" t="s">
        <v>5616</v>
      </c>
      <c r="J829" s="635"/>
      <c r="K829" s="635"/>
      <c r="L829" s="499"/>
      <c r="M829" s="499"/>
      <c r="N829" s="499"/>
      <c r="O829" s="499"/>
      <c r="P829" s="499"/>
      <c r="Q829" s="499"/>
      <c r="R829" s="499"/>
      <c r="S829" s="499"/>
      <c r="T829" s="499"/>
      <c r="U829" s="499">
        <f t="shared" si="39"/>
        <v>0</v>
      </c>
      <c r="V829" s="495">
        <f t="shared" si="40"/>
        <v>200</v>
      </c>
      <c r="W829" s="496"/>
      <c r="X829" s="496"/>
      <c r="Y829" s="496"/>
      <c r="Z829" s="502">
        <v>200</v>
      </c>
      <c r="AA829" s="496"/>
      <c r="AB829" s="496"/>
      <c r="AC829" s="496"/>
      <c r="AD829" s="496"/>
      <c r="AE829" s="547"/>
      <c r="AF829" s="498" t="s">
        <v>4922</v>
      </c>
      <c r="AG829" s="499">
        <v>0</v>
      </c>
      <c r="AH829" s="499">
        <v>0</v>
      </c>
      <c r="AI829" s="499">
        <f t="shared" si="41"/>
        <v>0</v>
      </c>
      <c r="AJ829" s="324"/>
      <c r="AK829" s="316" t="e">
        <f>VLOOKUP(B829,'[1]BCDG-CG KT'!C$14:BC$962,53,0)</f>
        <v>#N/A</v>
      </c>
      <c r="AL829" s="316"/>
      <c r="AM829" s="315"/>
      <c r="AN829" s="315"/>
      <c r="AO829" s="315"/>
      <c r="AP829" s="315"/>
      <c r="AQ829" s="315"/>
      <c r="AR829" s="315"/>
      <c r="AS829" s="315"/>
      <c r="AT829" s="315"/>
      <c r="AU829" s="315"/>
      <c r="AV829" s="315"/>
      <c r="AW829" s="315"/>
      <c r="AX829" s="315"/>
      <c r="AY829" s="315"/>
      <c r="AZ829" s="315"/>
      <c r="BA829" s="315"/>
      <c r="BB829" s="315"/>
      <c r="BC829" s="315"/>
      <c r="BD829" s="315"/>
    </row>
    <row r="830" spans="1:56" s="638" customFormat="1" ht="78.75" customHeight="1">
      <c r="A830" s="635">
        <v>823</v>
      </c>
      <c r="B830" s="324" t="s">
        <v>6525</v>
      </c>
      <c r="C830" s="324" t="s">
        <v>5633</v>
      </c>
      <c r="D830" s="499">
        <v>0</v>
      </c>
      <c r="E830" s="324"/>
      <c r="F830" s="324" t="s">
        <v>5634</v>
      </c>
      <c r="G830" s="324"/>
      <c r="H830" s="635" t="s">
        <v>84</v>
      </c>
      <c r="I830" s="635" t="s">
        <v>5616</v>
      </c>
      <c r="J830" s="635"/>
      <c r="K830" s="635"/>
      <c r="L830" s="499"/>
      <c r="M830" s="499"/>
      <c r="N830" s="499"/>
      <c r="O830" s="499"/>
      <c r="P830" s="499"/>
      <c r="Q830" s="499"/>
      <c r="R830" s="499"/>
      <c r="S830" s="499"/>
      <c r="T830" s="499"/>
      <c r="U830" s="499">
        <f t="shared" si="39"/>
        <v>0</v>
      </c>
      <c r="V830" s="495">
        <f t="shared" si="40"/>
        <v>200</v>
      </c>
      <c r="W830" s="496"/>
      <c r="X830" s="496"/>
      <c r="Y830" s="496"/>
      <c r="Z830" s="502">
        <v>200</v>
      </c>
      <c r="AA830" s="496"/>
      <c r="AB830" s="496"/>
      <c r="AC830" s="496"/>
      <c r="AD830" s="496"/>
      <c r="AE830" s="547"/>
      <c r="AF830" s="498" t="s">
        <v>4922</v>
      </c>
      <c r="AG830" s="499">
        <v>0</v>
      </c>
      <c r="AH830" s="499">
        <v>0</v>
      </c>
      <c r="AI830" s="499">
        <f t="shared" si="41"/>
        <v>0</v>
      </c>
      <c r="AJ830" s="324"/>
      <c r="AK830" s="316" t="e">
        <f>VLOOKUP(B830,'[1]BCDG-CG KT'!C$14:BC$962,53,0)</f>
        <v>#N/A</v>
      </c>
      <c r="AL830" s="316"/>
      <c r="AM830" s="315"/>
      <c r="AN830" s="315"/>
      <c r="AO830" s="315"/>
      <c r="AP830" s="315"/>
      <c r="AQ830" s="315"/>
      <c r="AR830" s="315"/>
      <c r="AS830" s="315"/>
      <c r="AT830" s="315"/>
      <c r="AU830" s="315"/>
      <c r="AV830" s="315"/>
      <c r="AW830" s="315"/>
      <c r="AX830" s="315"/>
      <c r="AY830" s="315"/>
      <c r="AZ830" s="315"/>
      <c r="BA830" s="315"/>
      <c r="BB830" s="315"/>
      <c r="BC830" s="315"/>
      <c r="BD830" s="315"/>
    </row>
    <row r="831" spans="1:56" s="638" customFormat="1" ht="409.5" customHeight="1">
      <c r="A831" s="635">
        <v>824</v>
      </c>
      <c r="B831" s="324" t="s">
        <v>6526</v>
      </c>
      <c r="C831" s="324" t="s">
        <v>5635</v>
      </c>
      <c r="D831" s="499">
        <v>0</v>
      </c>
      <c r="E831" s="324"/>
      <c r="F831" s="324" t="s">
        <v>5636</v>
      </c>
      <c r="G831" s="324"/>
      <c r="H831" s="635" t="s">
        <v>5637</v>
      </c>
      <c r="I831" s="635" t="s">
        <v>2594</v>
      </c>
      <c r="J831" s="635"/>
      <c r="K831" s="635"/>
      <c r="L831" s="499"/>
      <c r="M831" s="499"/>
      <c r="N831" s="499"/>
      <c r="O831" s="499"/>
      <c r="P831" s="499"/>
      <c r="Q831" s="499"/>
      <c r="R831" s="499"/>
      <c r="S831" s="499"/>
      <c r="T831" s="499"/>
      <c r="U831" s="499">
        <f t="shared" si="39"/>
        <v>0</v>
      </c>
      <c r="V831" s="495">
        <f t="shared" si="40"/>
        <v>5</v>
      </c>
      <c r="W831" s="496"/>
      <c r="X831" s="496"/>
      <c r="Y831" s="496"/>
      <c r="Z831" s="502">
        <v>5</v>
      </c>
      <c r="AA831" s="496"/>
      <c r="AB831" s="496"/>
      <c r="AC831" s="496"/>
      <c r="AD831" s="496"/>
      <c r="AE831" s="547"/>
      <c r="AF831" s="498" t="s">
        <v>4922</v>
      </c>
      <c r="AG831" s="499">
        <v>0</v>
      </c>
      <c r="AH831" s="499">
        <v>0</v>
      </c>
      <c r="AI831" s="499">
        <f t="shared" si="41"/>
        <v>0</v>
      </c>
      <c r="AJ831" s="324"/>
      <c r="AK831" s="316" t="e">
        <f>VLOOKUP(B831,'[1]BCDG-CG KT'!C$14:BC$962,53,0)</f>
        <v>#N/A</v>
      </c>
      <c r="AL831" s="316"/>
      <c r="AM831" s="315"/>
      <c r="AN831" s="315"/>
      <c r="AO831" s="315"/>
      <c r="AP831" s="315"/>
      <c r="AQ831" s="315"/>
      <c r="AR831" s="315"/>
      <c r="AS831" s="315"/>
      <c r="AT831" s="315"/>
      <c r="AU831" s="315"/>
      <c r="AV831" s="315"/>
      <c r="AW831" s="315"/>
      <c r="AX831" s="315"/>
      <c r="AY831" s="315"/>
      <c r="AZ831" s="315"/>
      <c r="BA831" s="315"/>
      <c r="BB831" s="315"/>
      <c r="BC831" s="315"/>
      <c r="BD831" s="315"/>
    </row>
    <row r="832" spans="1:56" s="638" customFormat="1" ht="409.5" customHeight="1">
      <c r="A832" s="635">
        <v>825</v>
      </c>
      <c r="B832" s="324" t="s">
        <v>6527</v>
      </c>
      <c r="C832" s="324" t="s">
        <v>5638</v>
      </c>
      <c r="D832" s="499">
        <v>0</v>
      </c>
      <c r="E832" s="324"/>
      <c r="F832" s="324" t="s">
        <v>5639</v>
      </c>
      <c r="G832" s="324"/>
      <c r="H832" s="635" t="s">
        <v>5637</v>
      </c>
      <c r="I832" s="635" t="s">
        <v>2594</v>
      </c>
      <c r="J832" s="635"/>
      <c r="K832" s="635"/>
      <c r="L832" s="499"/>
      <c r="M832" s="499"/>
      <c r="N832" s="499"/>
      <c r="O832" s="499"/>
      <c r="P832" s="499"/>
      <c r="Q832" s="499"/>
      <c r="R832" s="499"/>
      <c r="S832" s="499"/>
      <c r="T832" s="499"/>
      <c r="U832" s="499">
        <f t="shared" si="39"/>
        <v>0</v>
      </c>
      <c r="V832" s="495">
        <f t="shared" si="40"/>
        <v>10</v>
      </c>
      <c r="W832" s="496"/>
      <c r="X832" s="496"/>
      <c r="Y832" s="496"/>
      <c r="Z832" s="502">
        <v>10</v>
      </c>
      <c r="AA832" s="496"/>
      <c r="AB832" s="496"/>
      <c r="AC832" s="496"/>
      <c r="AD832" s="496"/>
      <c r="AE832" s="547"/>
      <c r="AF832" s="498" t="s">
        <v>4922</v>
      </c>
      <c r="AG832" s="499">
        <v>0</v>
      </c>
      <c r="AH832" s="499">
        <v>0</v>
      </c>
      <c r="AI832" s="499">
        <f t="shared" si="41"/>
        <v>0</v>
      </c>
      <c r="AJ832" s="324"/>
      <c r="AK832" s="316" t="e">
        <f>VLOOKUP(B832,'[1]BCDG-CG KT'!C$14:BC$962,53,0)</f>
        <v>#N/A</v>
      </c>
      <c r="AL832" s="316"/>
      <c r="AM832" s="315"/>
      <c r="AN832" s="315"/>
      <c r="AO832" s="315"/>
      <c r="AP832" s="315"/>
      <c r="AQ832" s="315"/>
      <c r="AR832" s="315"/>
      <c r="AS832" s="315"/>
      <c r="AT832" s="315"/>
      <c r="AU832" s="315"/>
      <c r="AV832" s="315"/>
      <c r="AW832" s="315"/>
      <c r="AX832" s="315"/>
      <c r="AY832" s="315"/>
      <c r="AZ832" s="315"/>
      <c r="BA832" s="315"/>
      <c r="BB832" s="315"/>
      <c r="BC832" s="315"/>
      <c r="BD832" s="315"/>
    </row>
    <row r="833" spans="1:56" s="638" customFormat="1" ht="409.5" customHeight="1">
      <c r="A833" s="635">
        <v>826</v>
      </c>
      <c r="B833" s="324" t="s">
        <v>6528</v>
      </c>
      <c r="C833" s="324" t="s">
        <v>5640</v>
      </c>
      <c r="D833" s="499">
        <v>0</v>
      </c>
      <c r="E833" s="324"/>
      <c r="F833" s="324" t="s">
        <v>5641</v>
      </c>
      <c r="G833" s="324"/>
      <c r="H833" s="635" t="s">
        <v>5637</v>
      </c>
      <c r="I833" s="635" t="s">
        <v>2594</v>
      </c>
      <c r="J833" s="635"/>
      <c r="K833" s="635"/>
      <c r="L833" s="499"/>
      <c r="M833" s="499"/>
      <c r="N833" s="499"/>
      <c r="O833" s="499"/>
      <c r="P833" s="499"/>
      <c r="Q833" s="499"/>
      <c r="R833" s="499"/>
      <c r="S833" s="499"/>
      <c r="T833" s="499"/>
      <c r="U833" s="499">
        <f t="shared" si="39"/>
        <v>0</v>
      </c>
      <c r="V833" s="495">
        <f t="shared" si="40"/>
        <v>20</v>
      </c>
      <c r="W833" s="496"/>
      <c r="X833" s="496"/>
      <c r="Y833" s="496"/>
      <c r="Z833" s="502">
        <v>20</v>
      </c>
      <c r="AA833" s="496"/>
      <c r="AB833" s="496"/>
      <c r="AC833" s="496"/>
      <c r="AD833" s="496"/>
      <c r="AE833" s="547"/>
      <c r="AF833" s="498" t="s">
        <v>4922</v>
      </c>
      <c r="AG833" s="499">
        <v>0</v>
      </c>
      <c r="AH833" s="499">
        <v>0</v>
      </c>
      <c r="AI833" s="499">
        <f t="shared" si="41"/>
        <v>0</v>
      </c>
      <c r="AJ833" s="324"/>
      <c r="AK833" s="316" t="e">
        <f>VLOOKUP(B833,'[1]BCDG-CG KT'!C$14:BC$962,53,0)</f>
        <v>#N/A</v>
      </c>
      <c r="AL833" s="316"/>
      <c r="AM833" s="315"/>
      <c r="AN833" s="315"/>
      <c r="AO833" s="315"/>
      <c r="AP833" s="315"/>
      <c r="AQ833" s="315"/>
      <c r="AR833" s="315"/>
      <c r="AS833" s="315"/>
      <c r="AT833" s="315"/>
      <c r="AU833" s="315"/>
      <c r="AV833" s="315"/>
      <c r="AW833" s="315"/>
      <c r="AX833" s="315"/>
      <c r="AY833" s="315"/>
      <c r="AZ833" s="315"/>
      <c r="BA833" s="315"/>
      <c r="BB833" s="315"/>
      <c r="BC833" s="315"/>
      <c r="BD833" s="315"/>
    </row>
    <row r="834" spans="1:56" s="638" customFormat="1" ht="393.75" customHeight="1">
      <c r="A834" s="635">
        <v>827</v>
      </c>
      <c r="B834" s="324" t="s">
        <v>6529</v>
      </c>
      <c r="C834" s="324" t="s">
        <v>5642</v>
      </c>
      <c r="D834" s="499">
        <v>0</v>
      </c>
      <c r="E834" s="324"/>
      <c r="F834" s="324" t="s">
        <v>5643</v>
      </c>
      <c r="G834" s="324"/>
      <c r="H834" s="635" t="s">
        <v>5637</v>
      </c>
      <c r="I834" s="635" t="s">
        <v>2594</v>
      </c>
      <c r="J834" s="635"/>
      <c r="K834" s="635"/>
      <c r="L834" s="499"/>
      <c r="M834" s="499"/>
      <c r="N834" s="499"/>
      <c r="O834" s="499"/>
      <c r="P834" s="499"/>
      <c r="Q834" s="499"/>
      <c r="R834" s="499"/>
      <c r="S834" s="499"/>
      <c r="T834" s="499"/>
      <c r="U834" s="499">
        <f t="shared" si="39"/>
        <v>0</v>
      </c>
      <c r="V834" s="495">
        <f t="shared" si="40"/>
        <v>30</v>
      </c>
      <c r="W834" s="496"/>
      <c r="X834" s="496"/>
      <c r="Y834" s="496"/>
      <c r="Z834" s="502">
        <v>30</v>
      </c>
      <c r="AA834" s="496"/>
      <c r="AB834" s="496"/>
      <c r="AC834" s="496"/>
      <c r="AD834" s="496"/>
      <c r="AE834" s="547"/>
      <c r="AF834" s="498" t="s">
        <v>4922</v>
      </c>
      <c r="AG834" s="499">
        <v>0</v>
      </c>
      <c r="AH834" s="499">
        <v>0</v>
      </c>
      <c r="AI834" s="499">
        <f t="shared" si="41"/>
        <v>0</v>
      </c>
      <c r="AJ834" s="324"/>
      <c r="AK834" s="316" t="e">
        <f>VLOOKUP(B834,'[1]BCDG-CG KT'!C$14:BC$962,53,0)</f>
        <v>#N/A</v>
      </c>
      <c r="AL834" s="316"/>
      <c r="AM834" s="315"/>
      <c r="AN834" s="315"/>
      <c r="AO834" s="315"/>
      <c r="AP834" s="315"/>
      <c r="AQ834" s="315"/>
      <c r="AR834" s="315"/>
      <c r="AS834" s="315"/>
      <c r="AT834" s="315"/>
      <c r="AU834" s="315"/>
      <c r="AV834" s="315"/>
      <c r="AW834" s="315"/>
      <c r="AX834" s="315"/>
      <c r="AY834" s="315"/>
      <c r="AZ834" s="315"/>
      <c r="BA834" s="315"/>
      <c r="BB834" s="315"/>
      <c r="BC834" s="315"/>
      <c r="BD834" s="315"/>
    </row>
    <row r="835" spans="1:56" s="638" customFormat="1" ht="378" customHeight="1">
      <c r="A835" s="635">
        <v>828</v>
      </c>
      <c r="B835" s="324" t="s">
        <v>6530</v>
      </c>
      <c r="C835" s="324" t="s">
        <v>5644</v>
      </c>
      <c r="D835" s="499">
        <v>0</v>
      </c>
      <c r="E835" s="324"/>
      <c r="F835" s="324" t="s">
        <v>5645</v>
      </c>
      <c r="G835" s="324"/>
      <c r="H835" s="635" t="s">
        <v>5637</v>
      </c>
      <c r="I835" s="635" t="s">
        <v>2594</v>
      </c>
      <c r="J835" s="635"/>
      <c r="K835" s="635"/>
      <c r="L835" s="499"/>
      <c r="M835" s="499"/>
      <c r="N835" s="499"/>
      <c r="O835" s="499"/>
      <c r="P835" s="499"/>
      <c r="Q835" s="499"/>
      <c r="R835" s="499"/>
      <c r="S835" s="499"/>
      <c r="T835" s="499"/>
      <c r="U835" s="499">
        <f t="shared" si="39"/>
        <v>0</v>
      </c>
      <c r="V835" s="495">
        <f t="shared" si="40"/>
        <v>10</v>
      </c>
      <c r="W835" s="496"/>
      <c r="X835" s="496"/>
      <c r="Y835" s="496"/>
      <c r="Z835" s="502">
        <v>10</v>
      </c>
      <c r="AA835" s="496"/>
      <c r="AB835" s="496"/>
      <c r="AC835" s="496"/>
      <c r="AD835" s="496"/>
      <c r="AE835" s="547"/>
      <c r="AF835" s="498" t="s">
        <v>4922</v>
      </c>
      <c r="AG835" s="499">
        <v>0</v>
      </c>
      <c r="AH835" s="499">
        <v>0</v>
      </c>
      <c r="AI835" s="499">
        <f t="shared" si="41"/>
        <v>0</v>
      </c>
      <c r="AJ835" s="324"/>
      <c r="AK835" s="316" t="e">
        <f>VLOOKUP(B835,'[1]BCDG-CG KT'!C$14:BC$962,53,0)</f>
        <v>#N/A</v>
      </c>
      <c r="AL835" s="316"/>
      <c r="AM835" s="315"/>
      <c r="AN835" s="315"/>
      <c r="AO835" s="315"/>
      <c r="AP835" s="315"/>
      <c r="AQ835" s="315"/>
      <c r="AR835" s="315"/>
      <c r="AS835" s="315"/>
      <c r="AT835" s="315"/>
      <c r="AU835" s="315"/>
      <c r="AV835" s="315"/>
      <c r="AW835" s="315"/>
      <c r="AX835" s="315"/>
      <c r="AY835" s="315"/>
      <c r="AZ835" s="315"/>
      <c r="BA835" s="315"/>
      <c r="BB835" s="315"/>
      <c r="BC835" s="315"/>
      <c r="BD835" s="315"/>
    </row>
    <row r="836" spans="1:56" s="638" customFormat="1" ht="299.25" customHeight="1">
      <c r="A836" s="635">
        <v>829</v>
      </c>
      <c r="B836" s="324" t="s">
        <v>6531</v>
      </c>
      <c r="C836" s="324" t="s">
        <v>5646</v>
      </c>
      <c r="D836" s="499">
        <v>0</v>
      </c>
      <c r="E836" s="324"/>
      <c r="F836" s="324" t="s">
        <v>5647</v>
      </c>
      <c r="G836" s="324"/>
      <c r="H836" s="635" t="s">
        <v>5637</v>
      </c>
      <c r="I836" s="635" t="s">
        <v>2594</v>
      </c>
      <c r="J836" s="635"/>
      <c r="K836" s="635"/>
      <c r="L836" s="499"/>
      <c r="M836" s="499"/>
      <c r="N836" s="499"/>
      <c r="O836" s="499"/>
      <c r="P836" s="499"/>
      <c r="Q836" s="499"/>
      <c r="R836" s="499"/>
      <c r="S836" s="499"/>
      <c r="T836" s="499"/>
      <c r="U836" s="499">
        <f t="shared" si="39"/>
        <v>0</v>
      </c>
      <c r="V836" s="495">
        <f t="shared" si="40"/>
        <v>30</v>
      </c>
      <c r="W836" s="496"/>
      <c r="X836" s="496"/>
      <c r="Y836" s="496"/>
      <c r="Z836" s="502">
        <v>30</v>
      </c>
      <c r="AA836" s="496"/>
      <c r="AB836" s="496"/>
      <c r="AC836" s="496"/>
      <c r="AD836" s="496"/>
      <c r="AE836" s="547"/>
      <c r="AF836" s="498" t="s">
        <v>4922</v>
      </c>
      <c r="AG836" s="499">
        <v>0</v>
      </c>
      <c r="AH836" s="499">
        <v>0</v>
      </c>
      <c r="AI836" s="499">
        <f t="shared" si="41"/>
        <v>0</v>
      </c>
      <c r="AJ836" s="324"/>
      <c r="AK836" s="316" t="e">
        <f>VLOOKUP(B836,'[1]BCDG-CG KT'!C$14:BC$962,53,0)</f>
        <v>#N/A</v>
      </c>
      <c r="AL836" s="316"/>
      <c r="AM836" s="315"/>
      <c r="AN836" s="315"/>
      <c r="AO836" s="315"/>
      <c r="AP836" s="315"/>
      <c r="AQ836" s="315"/>
      <c r="AR836" s="315"/>
      <c r="AS836" s="315"/>
      <c r="AT836" s="315"/>
      <c r="AU836" s="315"/>
      <c r="AV836" s="315"/>
      <c r="AW836" s="315"/>
      <c r="AX836" s="315"/>
      <c r="AY836" s="315"/>
      <c r="AZ836" s="315"/>
      <c r="BA836" s="315"/>
      <c r="BB836" s="315"/>
      <c r="BC836" s="315"/>
      <c r="BD836" s="315"/>
    </row>
    <row r="837" spans="1:56" s="638" customFormat="1" ht="409.5" customHeight="1">
      <c r="A837" s="635">
        <v>830</v>
      </c>
      <c r="B837" s="324" t="s">
        <v>6532</v>
      </c>
      <c r="C837" s="324" t="s">
        <v>5648</v>
      </c>
      <c r="D837" s="499">
        <v>0</v>
      </c>
      <c r="E837" s="324"/>
      <c r="F837" s="324" t="s">
        <v>5649</v>
      </c>
      <c r="G837" s="324"/>
      <c r="H837" s="635" t="s">
        <v>5637</v>
      </c>
      <c r="I837" s="635" t="s">
        <v>2594</v>
      </c>
      <c r="J837" s="635"/>
      <c r="K837" s="635"/>
      <c r="L837" s="499"/>
      <c r="M837" s="499"/>
      <c r="N837" s="499"/>
      <c r="O837" s="499"/>
      <c r="P837" s="499"/>
      <c r="Q837" s="499"/>
      <c r="R837" s="499"/>
      <c r="S837" s="499"/>
      <c r="T837" s="499"/>
      <c r="U837" s="499">
        <f t="shared" si="39"/>
        <v>0</v>
      </c>
      <c r="V837" s="495">
        <f t="shared" si="40"/>
        <v>10</v>
      </c>
      <c r="W837" s="496"/>
      <c r="X837" s="496"/>
      <c r="Y837" s="496"/>
      <c r="Z837" s="502">
        <v>10</v>
      </c>
      <c r="AA837" s="496"/>
      <c r="AB837" s="496"/>
      <c r="AC837" s="496"/>
      <c r="AD837" s="496"/>
      <c r="AE837" s="547"/>
      <c r="AF837" s="498" t="s">
        <v>4922</v>
      </c>
      <c r="AG837" s="499">
        <v>0</v>
      </c>
      <c r="AH837" s="499">
        <v>0</v>
      </c>
      <c r="AI837" s="499">
        <f t="shared" si="41"/>
        <v>0</v>
      </c>
      <c r="AJ837" s="324"/>
      <c r="AK837" s="316" t="e">
        <f>VLOOKUP(B837,'[1]BCDG-CG KT'!C$14:BC$962,53,0)</f>
        <v>#N/A</v>
      </c>
      <c r="AL837" s="316"/>
      <c r="AM837" s="315"/>
      <c r="AN837" s="315"/>
      <c r="AO837" s="315"/>
      <c r="AP837" s="315"/>
      <c r="AQ837" s="315"/>
      <c r="AR837" s="315"/>
      <c r="AS837" s="315"/>
      <c r="AT837" s="315"/>
      <c r="AU837" s="315"/>
      <c r="AV837" s="315"/>
      <c r="AW837" s="315"/>
      <c r="AX837" s="315"/>
      <c r="AY837" s="315"/>
      <c r="AZ837" s="315"/>
      <c r="BA837" s="315"/>
      <c r="BB837" s="315"/>
      <c r="BC837" s="315"/>
      <c r="BD837" s="315"/>
    </row>
    <row r="838" spans="1:56" s="638" customFormat="1" ht="409.5" customHeight="1">
      <c r="A838" s="635">
        <v>831</v>
      </c>
      <c r="B838" s="324" t="s">
        <v>6533</v>
      </c>
      <c r="C838" s="324" t="s">
        <v>5650</v>
      </c>
      <c r="D838" s="499">
        <v>0</v>
      </c>
      <c r="E838" s="324"/>
      <c r="F838" s="324" t="s">
        <v>5651</v>
      </c>
      <c r="G838" s="324"/>
      <c r="H838" s="635" t="s">
        <v>5637</v>
      </c>
      <c r="I838" s="635" t="s">
        <v>2594</v>
      </c>
      <c r="J838" s="635"/>
      <c r="K838" s="635"/>
      <c r="L838" s="499"/>
      <c r="M838" s="499"/>
      <c r="N838" s="499"/>
      <c r="O838" s="499"/>
      <c r="P838" s="499"/>
      <c r="Q838" s="499"/>
      <c r="R838" s="499"/>
      <c r="S838" s="499"/>
      <c r="T838" s="499"/>
      <c r="U838" s="499">
        <f t="shared" si="39"/>
        <v>0</v>
      </c>
      <c r="V838" s="495">
        <f t="shared" si="40"/>
        <v>20</v>
      </c>
      <c r="W838" s="496"/>
      <c r="X838" s="496"/>
      <c r="Y838" s="496"/>
      <c r="Z838" s="502">
        <v>20</v>
      </c>
      <c r="AA838" s="496"/>
      <c r="AB838" s="496"/>
      <c r="AC838" s="496"/>
      <c r="AD838" s="496"/>
      <c r="AE838" s="547"/>
      <c r="AF838" s="498" t="s">
        <v>4922</v>
      </c>
      <c r="AG838" s="499">
        <v>0</v>
      </c>
      <c r="AH838" s="499">
        <v>0</v>
      </c>
      <c r="AI838" s="499">
        <f t="shared" si="41"/>
        <v>0</v>
      </c>
      <c r="AJ838" s="324"/>
      <c r="AK838" s="316" t="e">
        <f>VLOOKUP(B838,'[1]BCDG-CG KT'!C$14:BC$962,53,0)</f>
        <v>#N/A</v>
      </c>
      <c r="AL838" s="316"/>
      <c r="AM838" s="315"/>
      <c r="AN838" s="315"/>
      <c r="AO838" s="315"/>
      <c r="AP838" s="315"/>
      <c r="AQ838" s="315"/>
      <c r="AR838" s="315"/>
      <c r="AS838" s="315"/>
      <c r="AT838" s="315"/>
      <c r="AU838" s="315"/>
      <c r="AV838" s="315"/>
      <c r="AW838" s="315"/>
      <c r="AX838" s="315"/>
      <c r="AY838" s="315"/>
      <c r="AZ838" s="315"/>
      <c r="BA838" s="315"/>
      <c r="BB838" s="315"/>
      <c r="BC838" s="315"/>
      <c r="BD838" s="315"/>
    </row>
    <row r="839" spans="1:56" s="638" customFormat="1" ht="141.75" customHeight="1">
      <c r="A839" s="635">
        <v>832</v>
      </c>
      <c r="B839" s="324" t="s">
        <v>6534</v>
      </c>
      <c r="C839" s="324" t="s">
        <v>5652</v>
      </c>
      <c r="D839" s="499">
        <v>0</v>
      </c>
      <c r="E839" s="324"/>
      <c r="F839" s="324" t="s">
        <v>5653</v>
      </c>
      <c r="G839" s="324"/>
      <c r="H839" s="635" t="s">
        <v>3981</v>
      </c>
      <c r="I839" s="635" t="s">
        <v>84</v>
      </c>
      <c r="J839" s="635"/>
      <c r="K839" s="635"/>
      <c r="L839" s="499"/>
      <c r="M839" s="499"/>
      <c r="N839" s="499"/>
      <c r="O839" s="499"/>
      <c r="P839" s="499"/>
      <c r="Q839" s="499"/>
      <c r="R839" s="499"/>
      <c r="S839" s="499"/>
      <c r="T839" s="499"/>
      <c r="U839" s="499">
        <f t="shared" si="39"/>
        <v>0</v>
      </c>
      <c r="V839" s="495">
        <f t="shared" si="40"/>
        <v>50</v>
      </c>
      <c r="W839" s="496"/>
      <c r="X839" s="496"/>
      <c r="Y839" s="496"/>
      <c r="Z839" s="502">
        <v>50</v>
      </c>
      <c r="AA839" s="496"/>
      <c r="AB839" s="496"/>
      <c r="AC839" s="496"/>
      <c r="AD839" s="496"/>
      <c r="AE839" s="547"/>
      <c r="AF839" s="498" t="s">
        <v>4922</v>
      </c>
      <c r="AG839" s="499">
        <v>0</v>
      </c>
      <c r="AH839" s="499">
        <v>0</v>
      </c>
      <c r="AI839" s="499">
        <f t="shared" si="41"/>
        <v>0</v>
      </c>
      <c r="AJ839" s="324"/>
      <c r="AK839" s="316" t="e">
        <f>VLOOKUP(B839,'[1]BCDG-CG KT'!C$14:BC$962,53,0)</f>
        <v>#N/A</v>
      </c>
      <c r="AL839" s="316"/>
      <c r="AM839" s="315"/>
      <c r="AN839" s="315"/>
      <c r="AO839" s="315"/>
      <c r="AP839" s="315"/>
      <c r="AQ839" s="315"/>
      <c r="AR839" s="315"/>
      <c r="AS839" s="315"/>
      <c r="AT839" s="315"/>
      <c r="AU839" s="315"/>
      <c r="AV839" s="315"/>
      <c r="AW839" s="315"/>
      <c r="AX839" s="315"/>
      <c r="AY839" s="315"/>
      <c r="AZ839" s="315"/>
      <c r="BA839" s="315"/>
      <c r="BB839" s="315"/>
      <c r="BC839" s="315"/>
      <c r="BD839" s="315"/>
    </row>
    <row r="840" spans="1:56" s="638" customFormat="1" ht="141.75" customHeight="1">
      <c r="A840" s="635">
        <v>833</v>
      </c>
      <c r="B840" s="324" t="s">
        <v>6535</v>
      </c>
      <c r="C840" s="324" t="s">
        <v>5654</v>
      </c>
      <c r="D840" s="499">
        <v>0</v>
      </c>
      <c r="E840" s="324"/>
      <c r="F840" s="324" t="s">
        <v>5653</v>
      </c>
      <c r="G840" s="324"/>
      <c r="H840" s="635" t="s">
        <v>3981</v>
      </c>
      <c r="I840" s="635" t="s">
        <v>84</v>
      </c>
      <c r="J840" s="635"/>
      <c r="K840" s="635"/>
      <c r="L840" s="499"/>
      <c r="M840" s="499"/>
      <c r="N840" s="499"/>
      <c r="O840" s="499"/>
      <c r="P840" s="499"/>
      <c r="Q840" s="499"/>
      <c r="R840" s="499"/>
      <c r="S840" s="499"/>
      <c r="T840" s="499"/>
      <c r="U840" s="499">
        <f t="shared" si="39"/>
        <v>0</v>
      </c>
      <c r="V840" s="495">
        <f t="shared" si="40"/>
        <v>30</v>
      </c>
      <c r="W840" s="496"/>
      <c r="X840" s="496"/>
      <c r="Y840" s="496"/>
      <c r="Z840" s="502">
        <v>30</v>
      </c>
      <c r="AA840" s="496"/>
      <c r="AB840" s="496"/>
      <c r="AC840" s="496"/>
      <c r="AD840" s="496"/>
      <c r="AE840" s="547"/>
      <c r="AF840" s="498" t="s">
        <v>4922</v>
      </c>
      <c r="AG840" s="499">
        <v>0</v>
      </c>
      <c r="AH840" s="499">
        <v>0</v>
      </c>
      <c r="AI840" s="499">
        <f t="shared" si="41"/>
        <v>0</v>
      </c>
      <c r="AJ840" s="324"/>
      <c r="AK840" s="316" t="e">
        <f>VLOOKUP(B840,'[1]BCDG-CG KT'!C$14:BC$962,53,0)</f>
        <v>#N/A</v>
      </c>
      <c r="AL840" s="316"/>
      <c r="AM840" s="315"/>
      <c r="AN840" s="315"/>
      <c r="AO840" s="315"/>
      <c r="AP840" s="315"/>
      <c r="AQ840" s="315"/>
      <c r="AR840" s="315"/>
      <c r="AS840" s="315"/>
      <c r="AT840" s="315"/>
      <c r="AU840" s="315"/>
      <c r="AV840" s="315"/>
      <c r="AW840" s="315"/>
      <c r="AX840" s="315"/>
      <c r="AY840" s="315"/>
      <c r="AZ840" s="315"/>
      <c r="BA840" s="315"/>
      <c r="BB840" s="315"/>
      <c r="BC840" s="315"/>
      <c r="BD840" s="315"/>
    </row>
    <row r="841" spans="1:56" s="638" customFormat="1" ht="189" customHeight="1">
      <c r="A841" s="635">
        <v>834</v>
      </c>
      <c r="B841" s="324" t="s">
        <v>6536</v>
      </c>
      <c r="C841" s="324" t="s">
        <v>5655</v>
      </c>
      <c r="D841" s="499">
        <v>0</v>
      </c>
      <c r="E841" s="324"/>
      <c r="F841" s="324" t="s">
        <v>5656</v>
      </c>
      <c r="G841" s="324"/>
      <c r="H841" s="635" t="s">
        <v>3770</v>
      </c>
      <c r="I841" s="635" t="s">
        <v>84</v>
      </c>
      <c r="J841" s="635"/>
      <c r="K841" s="635"/>
      <c r="L841" s="499"/>
      <c r="M841" s="499"/>
      <c r="N841" s="499"/>
      <c r="O841" s="499"/>
      <c r="P841" s="499"/>
      <c r="Q841" s="499"/>
      <c r="R841" s="499"/>
      <c r="S841" s="499"/>
      <c r="T841" s="499"/>
      <c r="U841" s="499">
        <f t="shared" si="39"/>
        <v>0</v>
      </c>
      <c r="V841" s="495">
        <f t="shared" si="40"/>
        <v>50</v>
      </c>
      <c r="W841" s="496"/>
      <c r="X841" s="496"/>
      <c r="Y841" s="496"/>
      <c r="Z841" s="502">
        <v>50</v>
      </c>
      <c r="AA841" s="496"/>
      <c r="AB841" s="496"/>
      <c r="AC841" s="496"/>
      <c r="AD841" s="496"/>
      <c r="AE841" s="547"/>
      <c r="AF841" s="498" t="s">
        <v>4922</v>
      </c>
      <c r="AG841" s="499">
        <v>0</v>
      </c>
      <c r="AH841" s="499">
        <v>0</v>
      </c>
      <c r="AI841" s="499">
        <f t="shared" si="41"/>
        <v>0</v>
      </c>
      <c r="AJ841" s="324"/>
      <c r="AK841" s="316" t="e">
        <f>VLOOKUP(B841,'[1]BCDG-CG KT'!C$14:BC$962,53,0)</f>
        <v>#N/A</v>
      </c>
      <c r="AL841" s="316"/>
      <c r="AM841" s="315"/>
      <c r="AN841" s="315"/>
      <c r="AO841" s="315"/>
      <c r="AP841" s="315"/>
      <c r="AQ841" s="315"/>
      <c r="AR841" s="315"/>
      <c r="AS841" s="315"/>
      <c r="AT841" s="315"/>
      <c r="AU841" s="315"/>
      <c r="AV841" s="315"/>
      <c r="AW841" s="315"/>
      <c r="AX841" s="315"/>
      <c r="AY841" s="315"/>
      <c r="AZ841" s="315"/>
      <c r="BA841" s="315"/>
      <c r="BB841" s="315"/>
      <c r="BC841" s="315"/>
      <c r="BD841" s="315"/>
    </row>
    <row r="842" spans="1:56" s="638" customFormat="1" ht="189" customHeight="1">
      <c r="A842" s="635">
        <v>835</v>
      </c>
      <c r="B842" s="324" t="s">
        <v>6537</v>
      </c>
      <c r="C842" s="324" t="s">
        <v>5657</v>
      </c>
      <c r="D842" s="499">
        <v>0</v>
      </c>
      <c r="E842" s="324"/>
      <c r="F842" s="324" t="s">
        <v>5656</v>
      </c>
      <c r="G842" s="324"/>
      <c r="H842" s="635" t="s">
        <v>3770</v>
      </c>
      <c r="I842" s="635" t="s">
        <v>84</v>
      </c>
      <c r="J842" s="635"/>
      <c r="K842" s="635"/>
      <c r="L842" s="499"/>
      <c r="M842" s="499"/>
      <c r="N842" s="499"/>
      <c r="O842" s="499"/>
      <c r="P842" s="499"/>
      <c r="Q842" s="499"/>
      <c r="R842" s="499"/>
      <c r="S842" s="499"/>
      <c r="T842" s="499"/>
      <c r="U842" s="499">
        <f t="shared" si="39"/>
        <v>0</v>
      </c>
      <c r="V842" s="495">
        <f t="shared" si="40"/>
        <v>50</v>
      </c>
      <c r="W842" s="496"/>
      <c r="X842" s="496"/>
      <c r="Y842" s="496"/>
      <c r="Z842" s="502">
        <v>50</v>
      </c>
      <c r="AA842" s="496"/>
      <c r="AB842" s="496"/>
      <c r="AC842" s="496"/>
      <c r="AD842" s="496"/>
      <c r="AE842" s="547"/>
      <c r="AF842" s="498" t="s">
        <v>4922</v>
      </c>
      <c r="AG842" s="499">
        <v>0</v>
      </c>
      <c r="AH842" s="499">
        <v>0</v>
      </c>
      <c r="AI842" s="499">
        <f t="shared" si="41"/>
        <v>0</v>
      </c>
      <c r="AJ842" s="324"/>
      <c r="AK842" s="316" t="e">
        <f>VLOOKUP(B842,'[1]BCDG-CG KT'!C$14:BC$962,53,0)</f>
        <v>#N/A</v>
      </c>
      <c r="AL842" s="316"/>
      <c r="AM842" s="315"/>
      <c r="AN842" s="315"/>
      <c r="AO842" s="315"/>
      <c r="AP842" s="315"/>
      <c r="AQ842" s="315"/>
      <c r="AR842" s="315"/>
      <c r="AS842" s="315"/>
      <c r="AT842" s="315"/>
      <c r="AU842" s="315"/>
      <c r="AV842" s="315"/>
      <c r="AW842" s="315"/>
      <c r="AX842" s="315"/>
      <c r="AY842" s="315"/>
      <c r="AZ842" s="315"/>
      <c r="BA842" s="315"/>
      <c r="BB842" s="315"/>
      <c r="BC842" s="315"/>
      <c r="BD842" s="315"/>
    </row>
    <row r="843" spans="1:56" s="638" customFormat="1" ht="189" customHeight="1">
      <c r="A843" s="635">
        <v>836</v>
      </c>
      <c r="B843" s="324" t="s">
        <v>6538</v>
      </c>
      <c r="C843" s="324" t="s">
        <v>5658</v>
      </c>
      <c r="D843" s="499">
        <v>0</v>
      </c>
      <c r="E843" s="324"/>
      <c r="F843" s="324" t="s">
        <v>5656</v>
      </c>
      <c r="G843" s="324"/>
      <c r="H843" s="635" t="s">
        <v>3770</v>
      </c>
      <c r="I843" s="635" t="s">
        <v>84</v>
      </c>
      <c r="J843" s="635"/>
      <c r="K843" s="635"/>
      <c r="L843" s="499"/>
      <c r="M843" s="499"/>
      <c r="N843" s="499"/>
      <c r="O843" s="499"/>
      <c r="P843" s="499"/>
      <c r="Q843" s="499"/>
      <c r="R843" s="499"/>
      <c r="S843" s="499"/>
      <c r="T843" s="499"/>
      <c r="U843" s="499">
        <f t="shared" si="39"/>
        <v>0</v>
      </c>
      <c r="V843" s="495">
        <f t="shared" si="40"/>
        <v>50</v>
      </c>
      <c r="W843" s="496"/>
      <c r="X843" s="496"/>
      <c r="Y843" s="496"/>
      <c r="Z843" s="502">
        <v>50</v>
      </c>
      <c r="AA843" s="496"/>
      <c r="AB843" s="496"/>
      <c r="AC843" s="496"/>
      <c r="AD843" s="496"/>
      <c r="AE843" s="547"/>
      <c r="AF843" s="498" t="s">
        <v>4922</v>
      </c>
      <c r="AG843" s="499">
        <v>0</v>
      </c>
      <c r="AH843" s="499">
        <v>0</v>
      </c>
      <c r="AI843" s="499">
        <f t="shared" si="41"/>
        <v>0</v>
      </c>
      <c r="AJ843" s="324"/>
      <c r="AK843" s="316" t="e">
        <f>VLOOKUP(B843,'[1]BCDG-CG KT'!C$14:BC$962,53,0)</f>
        <v>#N/A</v>
      </c>
      <c r="AL843" s="316"/>
      <c r="AM843" s="315"/>
      <c r="AN843" s="315"/>
      <c r="AO843" s="315"/>
      <c r="AP843" s="315"/>
      <c r="AQ843" s="315"/>
      <c r="AR843" s="315"/>
      <c r="AS843" s="315"/>
      <c r="AT843" s="315"/>
      <c r="AU843" s="315"/>
      <c r="AV843" s="315"/>
      <c r="AW843" s="315"/>
      <c r="AX843" s="315"/>
      <c r="AY843" s="315"/>
      <c r="AZ843" s="315"/>
      <c r="BA843" s="315"/>
      <c r="BB843" s="315"/>
      <c r="BC843" s="315"/>
      <c r="BD843" s="315"/>
    </row>
    <row r="844" spans="1:56" s="638" customFormat="1" ht="141.75" customHeight="1">
      <c r="A844" s="635">
        <v>837</v>
      </c>
      <c r="B844" s="324" t="s">
        <v>6539</v>
      </c>
      <c r="C844" s="324" t="s">
        <v>5659</v>
      </c>
      <c r="D844" s="499">
        <v>0</v>
      </c>
      <c r="E844" s="324"/>
      <c r="F844" s="324" t="s">
        <v>5660</v>
      </c>
      <c r="G844" s="324"/>
      <c r="H844" s="635" t="s">
        <v>3770</v>
      </c>
      <c r="I844" s="635" t="s">
        <v>84</v>
      </c>
      <c r="J844" s="635"/>
      <c r="K844" s="635"/>
      <c r="L844" s="499"/>
      <c r="M844" s="499"/>
      <c r="N844" s="499"/>
      <c r="O844" s="499"/>
      <c r="P844" s="499"/>
      <c r="Q844" s="499"/>
      <c r="R844" s="499"/>
      <c r="S844" s="499"/>
      <c r="T844" s="499"/>
      <c r="U844" s="499">
        <f t="shared" si="39"/>
        <v>0</v>
      </c>
      <c r="V844" s="495">
        <f t="shared" si="40"/>
        <v>50</v>
      </c>
      <c r="W844" s="496"/>
      <c r="X844" s="496"/>
      <c r="Y844" s="496"/>
      <c r="Z844" s="502">
        <v>50</v>
      </c>
      <c r="AA844" s="496"/>
      <c r="AB844" s="496"/>
      <c r="AC844" s="496"/>
      <c r="AD844" s="496"/>
      <c r="AE844" s="547"/>
      <c r="AF844" s="498" t="s">
        <v>4922</v>
      </c>
      <c r="AG844" s="499">
        <v>0</v>
      </c>
      <c r="AH844" s="499">
        <v>0</v>
      </c>
      <c r="AI844" s="499">
        <f t="shared" si="41"/>
        <v>0</v>
      </c>
      <c r="AJ844" s="324"/>
      <c r="AK844" s="316" t="e">
        <f>VLOOKUP(B844,'[1]BCDG-CG KT'!C$14:BC$962,53,0)</f>
        <v>#N/A</v>
      </c>
      <c r="AL844" s="316"/>
      <c r="AM844" s="315"/>
      <c r="AN844" s="315"/>
      <c r="AO844" s="315"/>
      <c r="AP844" s="315"/>
      <c r="AQ844" s="315"/>
      <c r="AR844" s="315"/>
      <c r="AS844" s="315"/>
      <c r="AT844" s="315"/>
      <c r="AU844" s="315"/>
      <c r="AV844" s="315"/>
      <c r="AW844" s="315"/>
      <c r="AX844" s="315"/>
      <c r="AY844" s="315"/>
      <c r="AZ844" s="315"/>
      <c r="BA844" s="315"/>
      <c r="BB844" s="315"/>
      <c r="BC844" s="315"/>
      <c r="BD844" s="315"/>
    </row>
    <row r="845" spans="1:56" s="638" customFormat="1" ht="204.75" customHeight="1">
      <c r="A845" s="635">
        <v>838</v>
      </c>
      <c r="B845" s="324" t="s">
        <v>6540</v>
      </c>
      <c r="C845" s="324" t="s">
        <v>5661</v>
      </c>
      <c r="D845" s="499">
        <v>0</v>
      </c>
      <c r="E845" s="324"/>
      <c r="F845" s="324" t="s">
        <v>5662</v>
      </c>
      <c r="G845" s="324"/>
      <c r="H845" s="635" t="s">
        <v>3770</v>
      </c>
      <c r="I845" s="635" t="s">
        <v>84</v>
      </c>
      <c r="J845" s="635"/>
      <c r="K845" s="635"/>
      <c r="L845" s="499"/>
      <c r="M845" s="499"/>
      <c r="N845" s="499"/>
      <c r="O845" s="499"/>
      <c r="P845" s="499"/>
      <c r="Q845" s="499"/>
      <c r="R845" s="499"/>
      <c r="S845" s="499"/>
      <c r="T845" s="499"/>
      <c r="U845" s="499">
        <f t="shared" si="39"/>
        <v>0</v>
      </c>
      <c r="V845" s="495">
        <f t="shared" si="40"/>
        <v>50</v>
      </c>
      <c r="W845" s="496"/>
      <c r="X845" s="496"/>
      <c r="Y845" s="496"/>
      <c r="Z845" s="502">
        <v>50</v>
      </c>
      <c r="AA845" s="496"/>
      <c r="AB845" s="496"/>
      <c r="AC845" s="496"/>
      <c r="AD845" s="496"/>
      <c r="AE845" s="547"/>
      <c r="AF845" s="498" t="s">
        <v>4922</v>
      </c>
      <c r="AG845" s="499">
        <v>0</v>
      </c>
      <c r="AH845" s="499">
        <v>0</v>
      </c>
      <c r="AI845" s="499">
        <f t="shared" si="41"/>
        <v>0</v>
      </c>
      <c r="AJ845" s="324"/>
      <c r="AK845" s="316" t="e">
        <f>VLOOKUP(B845,'[1]BCDG-CG KT'!C$14:BC$962,53,0)</f>
        <v>#N/A</v>
      </c>
      <c r="AL845" s="316"/>
      <c r="AM845" s="315"/>
      <c r="AN845" s="315"/>
      <c r="AO845" s="315"/>
      <c r="AP845" s="315"/>
      <c r="AQ845" s="315"/>
      <c r="AR845" s="315"/>
      <c r="AS845" s="315"/>
      <c r="AT845" s="315"/>
      <c r="AU845" s="315"/>
      <c r="AV845" s="315"/>
      <c r="AW845" s="315"/>
      <c r="AX845" s="315"/>
      <c r="AY845" s="315"/>
      <c r="AZ845" s="315"/>
      <c r="BA845" s="315"/>
      <c r="BB845" s="315"/>
      <c r="BC845" s="315"/>
      <c r="BD845" s="315"/>
    </row>
    <row r="846" spans="1:56" s="638" customFormat="1" ht="126" customHeight="1">
      <c r="A846" s="635">
        <v>839</v>
      </c>
      <c r="B846" s="324" t="s">
        <v>6541</v>
      </c>
      <c r="C846" s="324" t="s">
        <v>5663</v>
      </c>
      <c r="D846" s="499">
        <v>0</v>
      </c>
      <c r="E846" s="324"/>
      <c r="F846" s="324" t="s">
        <v>5664</v>
      </c>
      <c r="G846" s="324"/>
      <c r="H846" s="635" t="s">
        <v>3981</v>
      </c>
      <c r="I846" s="635" t="s">
        <v>84</v>
      </c>
      <c r="J846" s="635"/>
      <c r="K846" s="635"/>
      <c r="L846" s="499"/>
      <c r="M846" s="499"/>
      <c r="N846" s="499"/>
      <c r="O846" s="499"/>
      <c r="P846" s="499"/>
      <c r="Q846" s="499"/>
      <c r="R846" s="499"/>
      <c r="S846" s="499"/>
      <c r="T846" s="499"/>
      <c r="U846" s="499">
        <f t="shared" si="39"/>
        <v>0</v>
      </c>
      <c r="V846" s="495">
        <f t="shared" si="40"/>
        <v>50</v>
      </c>
      <c r="W846" s="496"/>
      <c r="X846" s="496"/>
      <c r="Y846" s="496"/>
      <c r="Z846" s="502">
        <v>50</v>
      </c>
      <c r="AA846" s="496"/>
      <c r="AB846" s="496"/>
      <c r="AC846" s="496"/>
      <c r="AD846" s="496"/>
      <c r="AE846" s="547"/>
      <c r="AF846" s="498" t="s">
        <v>4922</v>
      </c>
      <c r="AG846" s="499">
        <v>0</v>
      </c>
      <c r="AH846" s="499">
        <v>0</v>
      </c>
      <c r="AI846" s="499">
        <f t="shared" si="41"/>
        <v>0</v>
      </c>
      <c r="AJ846" s="324"/>
      <c r="AK846" s="316" t="e">
        <f>VLOOKUP(B846,'[1]BCDG-CG KT'!C$14:BC$962,53,0)</f>
        <v>#N/A</v>
      </c>
      <c r="AL846" s="316"/>
      <c r="AM846" s="315"/>
      <c r="AN846" s="315"/>
      <c r="AO846" s="315"/>
      <c r="AP846" s="315"/>
      <c r="AQ846" s="315"/>
      <c r="AR846" s="315"/>
      <c r="AS846" s="315"/>
      <c r="AT846" s="315"/>
      <c r="AU846" s="315"/>
      <c r="AV846" s="315"/>
      <c r="AW846" s="315"/>
      <c r="AX846" s="315"/>
      <c r="AY846" s="315"/>
      <c r="AZ846" s="315"/>
      <c r="BA846" s="315"/>
      <c r="BB846" s="315"/>
      <c r="BC846" s="315"/>
      <c r="BD846" s="315"/>
    </row>
    <row r="847" spans="1:56" s="638" customFormat="1" ht="126" customHeight="1">
      <c r="A847" s="635">
        <v>840</v>
      </c>
      <c r="B847" s="324" t="s">
        <v>6542</v>
      </c>
      <c r="C847" s="324" t="s">
        <v>5665</v>
      </c>
      <c r="D847" s="499">
        <v>0</v>
      </c>
      <c r="E847" s="324"/>
      <c r="F847" s="324" t="s">
        <v>5666</v>
      </c>
      <c r="G847" s="324"/>
      <c r="H847" s="635" t="s">
        <v>3981</v>
      </c>
      <c r="I847" s="635" t="s">
        <v>84</v>
      </c>
      <c r="J847" s="635"/>
      <c r="K847" s="635"/>
      <c r="L847" s="499"/>
      <c r="M847" s="499"/>
      <c r="N847" s="499"/>
      <c r="O847" s="499"/>
      <c r="P847" s="499"/>
      <c r="Q847" s="499"/>
      <c r="R847" s="499"/>
      <c r="S847" s="499"/>
      <c r="T847" s="499"/>
      <c r="U847" s="499">
        <f t="shared" si="39"/>
        <v>0</v>
      </c>
      <c r="V847" s="495">
        <f t="shared" si="40"/>
        <v>50</v>
      </c>
      <c r="W847" s="496"/>
      <c r="X847" s="496"/>
      <c r="Y847" s="496"/>
      <c r="Z847" s="502">
        <v>50</v>
      </c>
      <c r="AA847" s="496"/>
      <c r="AB847" s="496"/>
      <c r="AC847" s="496"/>
      <c r="AD847" s="496"/>
      <c r="AE847" s="547"/>
      <c r="AF847" s="498" t="s">
        <v>4922</v>
      </c>
      <c r="AG847" s="499">
        <v>0</v>
      </c>
      <c r="AH847" s="499">
        <v>0</v>
      </c>
      <c r="AI847" s="499">
        <f t="shared" si="41"/>
        <v>0</v>
      </c>
      <c r="AJ847" s="324"/>
      <c r="AK847" s="316" t="e">
        <f>VLOOKUP(B847,'[1]BCDG-CG KT'!C$14:BC$962,53,0)</f>
        <v>#N/A</v>
      </c>
      <c r="AL847" s="316"/>
      <c r="AM847" s="315"/>
      <c r="AN847" s="315"/>
      <c r="AO847" s="315"/>
      <c r="AP847" s="315"/>
      <c r="AQ847" s="315"/>
      <c r="AR847" s="315"/>
      <c r="AS847" s="315"/>
      <c r="AT847" s="315"/>
      <c r="AU847" s="315"/>
      <c r="AV847" s="315"/>
      <c r="AW847" s="315"/>
      <c r="AX847" s="315"/>
      <c r="AY847" s="315"/>
      <c r="AZ847" s="315"/>
      <c r="BA847" s="315"/>
      <c r="BB847" s="315"/>
      <c r="BC847" s="315"/>
      <c r="BD847" s="315"/>
    </row>
    <row r="848" spans="1:56" s="638" customFormat="1" ht="126" customHeight="1">
      <c r="A848" s="635">
        <v>841</v>
      </c>
      <c r="B848" s="324" t="s">
        <v>6543</v>
      </c>
      <c r="C848" s="324" t="s">
        <v>5667</v>
      </c>
      <c r="D848" s="499">
        <v>0</v>
      </c>
      <c r="E848" s="324"/>
      <c r="F848" s="324" t="s">
        <v>5668</v>
      </c>
      <c r="G848" s="324"/>
      <c r="H848" s="635" t="s">
        <v>3981</v>
      </c>
      <c r="I848" s="635" t="s">
        <v>84</v>
      </c>
      <c r="J848" s="635"/>
      <c r="K848" s="635"/>
      <c r="L848" s="499"/>
      <c r="M848" s="499"/>
      <c r="N848" s="499"/>
      <c r="O848" s="499"/>
      <c r="P848" s="499"/>
      <c r="Q848" s="499"/>
      <c r="R848" s="499"/>
      <c r="S848" s="499"/>
      <c r="T848" s="499"/>
      <c r="U848" s="499">
        <f t="shared" si="39"/>
        <v>0</v>
      </c>
      <c r="V848" s="495">
        <f t="shared" si="40"/>
        <v>50</v>
      </c>
      <c r="W848" s="496"/>
      <c r="X848" s="496"/>
      <c r="Y848" s="496"/>
      <c r="Z848" s="502">
        <v>50</v>
      </c>
      <c r="AA848" s="496"/>
      <c r="AB848" s="496"/>
      <c r="AC848" s="496"/>
      <c r="AD848" s="496"/>
      <c r="AE848" s="547"/>
      <c r="AF848" s="498" t="s">
        <v>4922</v>
      </c>
      <c r="AG848" s="499">
        <v>0</v>
      </c>
      <c r="AH848" s="499">
        <v>0</v>
      </c>
      <c r="AI848" s="499">
        <f t="shared" si="41"/>
        <v>0</v>
      </c>
      <c r="AJ848" s="324"/>
      <c r="AK848" s="316" t="e">
        <f>VLOOKUP(B848,'[1]BCDG-CG KT'!C$14:BC$962,53,0)</f>
        <v>#N/A</v>
      </c>
      <c r="AL848" s="316"/>
      <c r="AM848" s="315"/>
      <c r="AN848" s="315"/>
      <c r="AO848" s="315"/>
      <c r="AP848" s="315"/>
      <c r="AQ848" s="315"/>
      <c r="AR848" s="315"/>
      <c r="AS848" s="315"/>
      <c r="AT848" s="315"/>
      <c r="AU848" s="315"/>
      <c r="AV848" s="315"/>
      <c r="AW848" s="315"/>
      <c r="AX848" s="315"/>
      <c r="AY848" s="315"/>
      <c r="AZ848" s="315"/>
      <c r="BA848" s="315"/>
      <c r="BB848" s="315"/>
      <c r="BC848" s="315"/>
      <c r="BD848" s="315"/>
    </row>
    <row r="849" spans="1:56" s="638" customFormat="1" ht="141.75" customHeight="1">
      <c r="A849" s="635">
        <v>842</v>
      </c>
      <c r="B849" s="324" t="s">
        <v>6544</v>
      </c>
      <c r="C849" s="324" t="s">
        <v>5669</v>
      </c>
      <c r="D849" s="499">
        <v>0</v>
      </c>
      <c r="E849" s="324"/>
      <c r="F849" s="324" t="s">
        <v>5670</v>
      </c>
      <c r="G849" s="324"/>
      <c r="H849" s="635" t="s">
        <v>3981</v>
      </c>
      <c r="I849" s="635" t="s">
        <v>84</v>
      </c>
      <c r="J849" s="635"/>
      <c r="K849" s="635"/>
      <c r="L849" s="499"/>
      <c r="M849" s="499"/>
      <c r="N849" s="499"/>
      <c r="O849" s="499"/>
      <c r="P849" s="499"/>
      <c r="Q849" s="499"/>
      <c r="R849" s="499"/>
      <c r="S849" s="499"/>
      <c r="T849" s="499"/>
      <c r="U849" s="499">
        <f t="shared" si="39"/>
        <v>0</v>
      </c>
      <c r="V849" s="495">
        <f t="shared" si="40"/>
        <v>50</v>
      </c>
      <c r="W849" s="496"/>
      <c r="X849" s="496"/>
      <c r="Y849" s="496"/>
      <c r="Z849" s="502">
        <v>50</v>
      </c>
      <c r="AA849" s="496"/>
      <c r="AB849" s="496"/>
      <c r="AC849" s="496"/>
      <c r="AD849" s="496"/>
      <c r="AE849" s="547"/>
      <c r="AF849" s="498" t="s">
        <v>4922</v>
      </c>
      <c r="AG849" s="499">
        <v>0</v>
      </c>
      <c r="AH849" s="499">
        <v>0</v>
      </c>
      <c r="AI849" s="499">
        <f t="shared" si="41"/>
        <v>0</v>
      </c>
      <c r="AJ849" s="324"/>
      <c r="AK849" s="316" t="e">
        <f>VLOOKUP(B849,'[1]BCDG-CG KT'!C$14:BC$962,53,0)</f>
        <v>#N/A</v>
      </c>
      <c r="AL849" s="316"/>
      <c r="AM849" s="315"/>
      <c r="AN849" s="315"/>
      <c r="AO849" s="315"/>
      <c r="AP849" s="315"/>
      <c r="AQ849" s="315"/>
      <c r="AR849" s="315"/>
      <c r="AS849" s="315"/>
      <c r="AT849" s="315"/>
      <c r="AU849" s="315"/>
      <c r="AV849" s="315"/>
      <c r="AW849" s="315"/>
      <c r="AX849" s="315"/>
      <c r="AY849" s="315"/>
      <c r="AZ849" s="315"/>
      <c r="BA849" s="315"/>
      <c r="BB849" s="315"/>
      <c r="BC849" s="315"/>
      <c r="BD849" s="315"/>
    </row>
    <row r="850" spans="1:56" s="638" customFormat="1" ht="141.75" customHeight="1">
      <c r="A850" s="635">
        <v>843</v>
      </c>
      <c r="B850" s="324" t="s">
        <v>6545</v>
      </c>
      <c r="C850" s="324" t="s">
        <v>5671</v>
      </c>
      <c r="D850" s="499">
        <v>0</v>
      </c>
      <c r="E850" s="324"/>
      <c r="F850" s="324" t="s">
        <v>5672</v>
      </c>
      <c r="G850" s="324"/>
      <c r="H850" s="635" t="s">
        <v>3981</v>
      </c>
      <c r="I850" s="635" t="s">
        <v>84</v>
      </c>
      <c r="J850" s="635"/>
      <c r="K850" s="635"/>
      <c r="L850" s="499"/>
      <c r="M850" s="499"/>
      <c r="N850" s="499"/>
      <c r="O850" s="499"/>
      <c r="P850" s="499"/>
      <c r="Q850" s="499"/>
      <c r="R850" s="499"/>
      <c r="S850" s="499"/>
      <c r="T850" s="499"/>
      <c r="U850" s="499">
        <f t="shared" si="39"/>
        <v>0</v>
      </c>
      <c r="V850" s="495">
        <f t="shared" si="40"/>
        <v>50</v>
      </c>
      <c r="W850" s="496"/>
      <c r="X850" s="496"/>
      <c r="Y850" s="496"/>
      <c r="Z850" s="502">
        <v>50</v>
      </c>
      <c r="AA850" s="496"/>
      <c r="AB850" s="496"/>
      <c r="AC850" s="496"/>
      <c r="AD850" s="496"/>
      <c r="AE850" s="547"/>
      <c r="AF850" s="498" t="s">
        <v>4922</v>
      </c>
      <c r="AG850" s="499">
        <v>0</v>
      </c>
      <c r="AH850" s="499">
        <v>0</v>
      </c>
      <c r="AI850" s="499">
        <f t="shared" si="41"/>
        <v>0</v>
      </c>
      <c r="AJ850" s="324"/>
      <c r="AK850" s="316" t="e">
        <f>VLOOKUP(B850,'[1]BCDG-CG KT'!C$14:BC$962,53,0)</f>
        <v>#N/A</v>
      </c>
      <c r="AL850" s="316"/>
      <c r="AM850" s="315"/>
      <c r="AN850" s="315"/>
      <c r="AO850" s="315"/>
      <c r="AP850" s="315"/>
      <c r="AQ850" s="315"/>
      <c r="AR850" s="315"/>
      <c r="AS850" s="315"/>
      <c r="AT850" s="315"/>
      <c r="AU850" s="315"/>
      <c r="AV850" s="315"/>
      <c r="AW850" s="315"/>
      <c r="AX850" s="315"/>
      <c r="AY850" s="315"/>
      <c r="AZ850" s="315"/>
      <c r="BA850" s="315"/>
      <c r="BB850" s="315"/>
      <c r="BC850" s="315"/>
      <c r="BD850" s="315"/>
    </row>
    <row r="851" spans="1:56" s="638" customFormat="1" ht="141.75" customHeight="1">
      <c r="A851" s="635">
        <v>844</v>
      </c>
      <c r="B851" s="324" t="s">
        <v>6546</v>
      </c>
      <c r="C851" s="324" t="s">
        <v>5673</v>
      </c>
      <c r="D851" s="499">
        <v>0</v>
      </c>
      <c r="E851" s="324"/>
      <c r="F851" s="324" t="s">
        <v>5674</v>
      </c>
      <c r="G851" s="324"/>
      <c r="H851" s="635" t="s">
        <v>3981</v>
      </c>
      <c r="I851" s="635" t="s">
        <v>84</v>
      </c>
      <c r="J851" s="635"/>
      <c r="K851" s="635"/>
      <c r="L851" s="499"/>
      <c r="M851" s="499"/>
      <c r="N851" s="499"/>
      <c r="O851" s="499"/>
      <c r="P851" s="499"/>
      <c r="Q851" s="499"/>
      <c r="R851" s="499"/>
      <c r="S851" s="499"/>
      <c r="T851" s="499"/>
      <c r="U851" s="499">
        <f t="shared" si="39"/>
        <v>0</v>
      </c>
      <c r="V851" s="495">
        <f t="shared" si="40"/>
        <v>50</v>
      </c>
      <c r="W851" s="496"/>
      <c r="X851" s="496"/>
      <c r="Y851" s="496"/>
      <c r="Z851" s="502">
        <v>50</v>
      </c>
      <c r="AA851" s="496"/>
      <c r="AB851" s="496"/>
      <c r="AC851" s="496"/>
      <c r="AD851" s="496"/>
      <c r="AE851" s="547"/>
      <c r="AF851" s="498" t="s">
        <v>4922</v>
      </c>
      <c r="AG851" s="499">
        <v>0</v>
      </c>
      <c r="AH851" s="499">
        <v>0</v>
      </c>
      <c r="AI851" s="499">
        <f t="shared" si="41"/>
        <v>0</v>
      </c>
      <c r="AJ851" s="324"/>
      <c r="AK851" s="316" t="e">
        <f>VLOOKUP(B851,'[1]BCDG-CG KT'!C$14:BC$962,53,0)</f>
        <v>#N/A</v>
      </c>
      <c r="AL851" s="316"/>
      <c r="AM851" s="315"/>
      <c r="AN851" s="315"/>
      <c r="AO851" s="315"/>
      <c r="AP851" s="315"/>
      <c r="AQ851" s="315"/>
      <c r="AR851" s="315"/>
      <c r="AS851" s="315"/>
      <c r="AT851" s="315"/>
      <c r="AU851" s="315"/>
      <c r="AV851" s="315"/>
      <c r="AW851" s="315"/>
      <c r="AX851" s="315"/>
      <c r="AY851" s="315"/>
      <c r="AZ851" s="315"/>
      <c r="BA851" s="315"/>
      <c r="BB851" s="315"/>
      <c r="BC851" s="315"/>
      <c r="BD851" s="315"/>
    </row>
    <row r="852" spans="1:56" s="638" customFormat="1" ht="126" customHeight="1">
      <c r="A852" s="635">
        <v>845</v>
      </c>
      <c r="B852" s="324" t="s">
        <v>6547</v>
      </c>
      <c r="C852" s="324" t="s">
        <v>5675</v>
      </c>
      <c r="D852" s="499">
        <v>0</v>
      </c>
      <c r="E852" s="324"/>
      <c r="F852" s="324" t="s">
        <v>5676</v>
      </c>
      <c r="G852" s="324"/>
      <c r="H852" s="635" t="s">
        <v>3981</v>
      </c>
      <c r="I852" s="635" t="s">
        <v>84</v>
      </c>
      <c r="J852" s="635"/>
      <c r="K852" s="635"/>
      <c r="L852" s="499"/>
      <c r="M852" s="499"/>
      <c r="N852" s="499"/>
      <c r="O852" s="499"/>
      <c r="P852" s="499"/>
      <c r="Q852" s="499"/>
      <c r="R852" s="499"/>
      <c r="S852" s="499"/>
      <c r="T852" s="499"/>
      <c r="U852" s="499">
        <f t="shared" si="39"/>
        <v>0</v>
      </c>
      <c r="V852" s="495">
        <f t="shared" si="40"/>
        <v>30</v>
      </c>
      <c r="W852" s="496"/>
      <c r="X852" s="496"/>
      <c r="Y852" s="496"/>
      <c r="Z852" s="502">
        <v>30</v>
      </c>
      <c r="AA852" s="496"/>
      <c r="AB852" s="496"/>
      <c r="AC852" s="496"/>
      <c r="AD852" s="496"/>
      <c r="AE852" s="547"/>
      <c r="AF852" s="498" t="s">
        <v>4922</v>
      </c>
      <c r="AG852" s="499">
        <v>0</v>
      </c>
      <c r="AH852" s="499">
        <v>0</v>
      </c>
      <c r="AI852" s="499">
        <f t="shared" si="41"/>
        <v>0</v>
      </c>
      <c r="AJ852" s="324"/>
      <c r="AK852" s="316" t="e">
        <f>VLOOKUP(B852,'[1]BCDG-CG KT'!C$14:BC$962,53,0)</f>
        <v>#N/A</v>
      </c>
      <c r="AL852" s="316"/>
      <c r="AM852" s="315"/>
      <c r="AN852" s="315"/>
      <c r="AO852" s="315"/>
      <c r="AP852" s="315"/>
      <c r="AQ852" s="315"/>
      <c r="AR852" s="315"/>
      <c r="AS852" s="315"/>
      <c r="AT852" s="315"/>
      <c r="AU852" s="315"/>
      <c r="AV852" s="315"/>
      <c r="AW852" s="315"/>
      <c r="AX852" s="315"/>
      <c r="AY852" s="315"/>
      <c r="AZ852" s="315"/>
      <c r="BA852" s="315"/>
      <c r="BB852" s="315"/>
      <c r="BC852" s="315"/>
      <c r="BD852" s="315"/>
    </row>
    <row r="853" spans="1:56" s="638" customFormat="1" ht="157.5" customHeight="1">
      <c r="A853" s="635">
        <v>846</v>
      </c>
      <c r="B853" s="324" t="s">
        <v>6548</v>
      </c>
      <c r="C853" s="324" t="s">
        <v>5677</v>
      </c>
      <c r="D853" s="499">
        <v>0</v>
      </c>
      <c r="E853" s="324"/>
      <c r="F853" s="324" t="s">
        <v>5678</v>
      </c>
      <c r="G853" s="324"/>
      <c r="H853" s="635" t="s">
        <v>3981</v>
      </c>
      <c r="I853" s="635" t="s">
        <v>84</v>
      </c>
      <c r="J853" s="635"/>
      <c r="K853" s="635"/>
      <c r="L853" s="499"/>
      <c r="M853" s="499"/>
      <c r="N853" s="499"/>
      <c r="O853" s="499"/>
      <c r="P853" s="499"/>
      <c r="Q853" s="499"/>
      <c r="R853" s="499"/>
      <c r="S853" s="499"/>
      <c r="T853" s="499"/>
      <c r="U853" s="499">
        <f t="shared" si="39"/>
        <v>0</v>
      </c>
      <c r="V853" s="495">
        <f t="shared" si="40"/>
        <v>20</v>
      </c>
      <c r="W853" s="496"/>
      <c r="X853" s="496"/>
      <c r="Y853" s="496"/>
      <c r="Z853" s="502">
        <v>20</v>
      </c>
      <c r="AA853" s="496"/>
      <c r="AB853" s="496"/>
      <c r="AC853" s="496"/>
      <c r="AD853" s="496"/>
      <c r="AE853" s="547"/>
      <c r="AF853" s="498" t="s">
        <v>4922</v>
      </c>
      <c r="AG853" s="499">
        <v>0</v>
      </c>
      <c r="AH853" s="499">
        <v>0</v>
      </c>
      <c r="AI853" s="499">
        <f t="shared" si="41"/>
        <v>0</v>
      </c>
      <c r="AJ853" s="324"/>
      <c r="AK853" s="316" t="e">
        <f>VLOOKUP(B853,'[1]BCDG-CG KT'!C$14:BC$962,53,0)</f>
        <v>#N/A</v>
      </c>
      <c r="AL853" s="316"/>
      <c r="AM853" s="315"/>
      <c r="AN853" s="315"/>
      <c r="AO853" s="315"/>
      <c r="AP853" s="315"/>
      <c r="AQ853" s="315"/>
      <c r="AR853" s="315"/>
      <c r="AS853" s="315"/>
      <c r="AT853" s="315"/>
      <c r="AU853" s="315"/>
      <c r="AV853" s="315"/>
      <c r="AW853" s="315"/>
      <c r="AX853" s="315"/>
      <c r="AY853" s="315"/>
      <c r="AZ853" s="315"/>
      <c r="BA853" s="315"/>
      <c r="BB853" s="315"/>
      <c r="BC853" s="315"/>
      <c r="BD853" s="315"/>
    </row>
    <row r="854" spans="1:56" s="638" customFormat="1" ht="126" customHeight="1">
      <c r="A854" s="635">
        <v>847</v>
      </c>
      <c r="B854" s="324" t="s">
        <v>6549</v>
      </c>
      <c r="C854" s="324" t="s">
        <v>5679</v>
      </c>
      <c r="D854" s="499">
        <v>0</v>
      </c>
      <c r="E854" s="324"/>
      <c r="F854" s="324" t="s">
        <v>5680</v>
      </c>
      <c r="G854" s="324"/>
      <c r="H854" s="635" t="s">
        <v>3981</v>
      </c>
      <c r="I854" s="635" t="s">
        <v>84</v>
      </c>
      <c r="J854" s="635"/>
      <c r="K854" s="635"/>
      <c r="L854" s="499"/>
      <c r="M854" s="499"/>
      <c r="N854" s="499"/>
      <c r="O854" s="499"/>
      <c r="P854" s="499"/>
      <c r="Q854" s="499"/>
      <c r="R854" s="499"/>
      <c r="S854" s="499"/>
      <c r="T854" s="499"/>
      <c r="U854" s="499">
        <f t="shared" si="39"/>
        <v>0</v>
      </c>
      <c r="V854" s="495">
        <f t="shared" si="40"/>
        <v>30</v>
      </c>
      <c r="W854" s="496"/>
      <c r="X854" s="496"/>
      <c r="Y854" s="496"/>
      <c r="Z854" s="502">
        <v>30</v>
      </c>
      <c r="AA854" s="496"/>
      <c r="AB854" s="496"/>
      <c r="AC854" s="496"/>
      <c r="AD854" s="496"/>
      <c r="AE854" s="547"/>
      <c r="AF854" s="498" t="s">
        <v>4922</v>
      </c>
      <c r="AG854" s="499">
        <v>0</v>
      </c>
      <c r="AH854" s="499">
        <v>0</v>
      </c>
      <c r="AI854" s="499">
        <f t="shared" si="41"/>
        <v>0</v>
      </c>
      <c r="AJ854" s="324"/>
      <c r="AK854" s="316" t="e">
        <f>VLOOKUP(B854,'[1]BCDG-CG KT'!C$14:BC$962,53,0)</f>
        <v>#N/A</v>
      </c>
      <c r="AL854" s="316"/>
      <c r="AM854" s="315"/>
      <c r="AN854" s="315"/>
      <c r="AO854" s="315"/>
      <c r="AP854" s="315"/>
      <c r="AQ854" s="315"/>
      <c r="AR854" s="315"/>
      <c r="AS854" s="315"/>
      <c r="AT854" s="315"/>
      <c r="AU854" s="315"/>
      <c r="AV854" s="315"/>
      <c r="AW854" s="315"/>
      <c r="AX854" s="315"/>
      <c r="AY854" s="315"/>
      <c r="AZ854" s="315"/>
      <c r="BA854" s="315"/>
      <c r="BB854" s="315"/>
      <c r="BC854" s="315"/>
      <c r="BD854" s="315"/>
    </row>
    <row r="855" spans="1:56" s="638" customFormat="1" ht="94.5" customHeight="1">
      <c r="A855" s="635">
        <v>848</v>
      </c>
      <c r="B855" s="324" t="s">
        <v>6550</v>
      </c>
      <c r="C855" s="324" t="s">
        <v>4551</v>
      </c>
      <c r="D855" s="499">
        <v>0</v>
      </c>
      <c r="E855" s="324"/>
      <c r="F855" s="324" t="s">
        <v>5681</v>
      </c>
      <c r="G855" s="324"/>
      <c r="H855" s="635" t="s">
        <v>5682</v>
      </c>
      <c r="I855" s="635" t="s">
        <v>1304</v>
      </c>
      <c r="J855" s="635"/>
      <c r="K855" s="635"/>
      <c r="L855" s="499"/>
      <c r="M855" s="499"/>
      <c r="N855" s="499"/>
      <c r="O855" s="499"/>
      <c r="P855" s="499"/>
      <c r="Q855" s="499"/>
      <c r="R855" s="499"/>
      <c r="S855" s="499"/>
      <c r="T855" s="499"/>
      <c r="U855" s="499">
        <f t="shared" si="39"/>
        <v>0</v>
      </c>
      <c r="V855" s="495">
        <f t="shared" si="40"/>
        <v>200</v>
      </c>
      <c r="W855" s="496"/>
      <c r="X855" s="496"/>
      <c r="Y855" s="496"/>
      <c r="Z855" s="502">
        <v>200</v>
      </c>
      <c r="AA855" s="496"/>
      <c r="AB855" s="496"/>
      <c r="AC855" s="496"/>
      <c r="AD855" s="496"/>
      <c r="AE855" s="547"/>
      <c r="AF855" s="498" t="s">
        <v>4922</v>
      </c>
      <c r="AG855" s="499">
        <v>0</v>
      </c>
      <c r="AH855" s="499">
        <v>0</v>
      </c>
      <c r="AI855" s="499">
        <f t="shared" si="41"/>
        <v>0</v>
      </c>
      <c r="AJ855" s="324"/>
      <c r="AK855" s="316" t="e">
        <f>VLOOKUP(B855,'[1]BCDG-CG KT'!C$14:BC$962,53,0)</f>
        <v>#N/A</v>
      </c>
      <c r="AL855" s="316"/>
      <c r="AM855" s="315"/>
      <c r="AN855" s="315"/>
      <c r="AO855" s="315"/>
      <c r="AP855" s="315"/>
      <c r="AQ855" s="315"/>
      <c r="AR855" s="315"/>
      <c r="AS855" s="315"/>
      <c r="AT855" s="315"/>
      <c r="AU855" s="315"/>
      <c r="AV855" s="315"/>
      <c r="AW855" s="315"/>
      <c r="AX855" s="315"/>
      <c r="AY855" s="315"/>
      <c r="AZ855" s="315"/>
      <c r="BA855" s="315"/>
      <c r="BB855" s="315"/>
      <c r="BC855" s="315"/>
      <c r="BD855" s="315"/>
    </row>
    <row r="856" spans="1:56" s="638" customFormat="1" ht="126" customHeight="1">
      <c r="A856" s="635">
        <v>849</v>
      </c>
      <c r="B856" s="324" t="s">
        <v>6551</v>
      </c>
      <c r="C856" s="324" t="s">
        <v>5683</v>
      </c>
      <c r="D856" s="499">
        <v>0</v>
      </c>
      <c r="E856" s="324"/>
      <c r="F856" s="324" t="s">
        <v>5684</v>
      </c>
      <c r="G856" s="324"/>
      <c r="H856" s="635" t="s">
        <v>3981</v>
      </c>
      <c r="I856" s="635" t="s">
        <v>84</v>
      </c>
      <c r="J856" s="635"/>
      <c r="K856" s="635"/>
      <c r="L856" s="499"/>
      <c r="M856" s="499"/>
      <c r="N856" s="499"/>
      <c r="O856" s="499"/>
      <c r="P856" s="499"/>
      <c r="Q856" s="499"/>
      <c r="R856" s="499"/>
      <c r="S856" s="499"/>
      <c r="T856" s="499"/>
      <c r="U856" s="499">
        <f t="shared" si="39"/>
        <v>0</v>
      </c>
      <c r="V856" s="495">
        <f t="shared" si="40"/>
        <v>50</v>
      </c>
      <c r="W856" s="496"/>
      <c r="X856" s="496"/>
      <c r="Y856" s="496"/>
      <c r="Z856" s="502">
        <v>50</v>
      </c>
      <c r="AA856" s="496"/>
      <c r="AB856" s="496"/>
      <c r="AC856" s="496"/>
      <c r="AD856" s="496"/>
      <c r="AE856" s="547"/>
      <c r="AF856" s="498" t="s">
        <v>4922</v>
      </c>
      <c r="AG856" s="499">
        <v>0</v>
      </c>
      <c r="AH856" s="499">
        <v>0</v>
      </c>
      <c r="AI856" s="499">
        <f t="shared" si="41"/>
        <v>0</v>
      </c>
      <c r="AJ856" s="324"/>
      <c r="AK856" s="316" t="e">
        <f>VLOOKUP(B856,'[1]BCDG-CG KT'!C$14:BC$962,53,0)</f>
        <v>#N/A</v>
      </c>
      <c r="AL856" s="316"/>
      <c r="AM856" s="315"/>
      <c r="AN856" s="315"/>
      <c r="AO856" s="315"/>
      <c r="AP856" s="315"/>
      <c r="AQ856" s="315"/>
      <c r="AR856" s="315"/>
      <c r="AS856" s="315"/>
      <c r="AT856" s="315"/>
      <c r="AU856" s="315"/>
      <c r="AV856" s="315"/>
      <c r="AW856" s="315"/>
      <c r="AX856" s="315"/>
      <c r="AY856" s="315"/>
      <c r="AZ856" s="315"/>
      <c r="BA856" s="315"/>
      <c r="BB856" s="315"/>
      <c r="BC856" s="315"/>
      <c r="BD856" s="315"/>
    </row>
    <row r="857" spans="1:56" s="638" customFormat="1" ht="141.75" customHeight="1">
      <c r="A857" s="635">
        <v>850</v>
      </c>
      <c r="B857" s="324" t="s">
        <v>6552</v>
      </c>
      <c r="C857" s="324" t="s">
        <v>5685</v>
      </c>
      <c r="D857" s="499">
        <v>0</v>
      </c>
      <c r="E857" s="324"/>
      <c r="F857" s="324" t="s">
        <v>5686</v>
      </c>
      <c r="G857" s="324"/>
      <c r="H857" s="635" t="s">
        <v>3981</v>
      </c>
      <c r="I857" s="635" t="s">
        <v>84</v>
      </c>
      <c r="J857" s="635"/>
      <c r="K857" s="635"/>
      <c r="L857" s="499"/>
      <c r="M857" s="499"/>
      <c r="N857" s="499"/>
      <c r="O857" s="499"/>
      <c r="P857" s="499"/>
      <c r="Q857" s="499"/>
      <c r="R857" s="499"/>
      <c r="S857" s="499"/>
      <c r="T857" s="499"/>
      <c r="U857" s="499">
        <f t="shared" si="39"/>
        <v>0</v>
      </c>
      <c r="V857" s="495">
        <f t="shared" si="40"/>
        <v>30</v>
      </c>
      <c r="W857" s="496"/>
      <c r="X857" s="496"/>
      <c r="Y857" s="496"/>
      <c r="Z857" s="502">
        <v>30</v>
      </c>
      <c r="AA857" s="496"/>
      <c r="AB857" s="496"/>
      <c r="AC857" s="496"/>
      <c r="AD857" s="496"/>
      <c r="AE857" s="547"/>
      <c r="AF857" s="498" t="s">
        <v>4922</v>
      </c>
      <c r="AG857" s="499">
        <v>0</v>
      </c>
      <c r="AH857" s="499">
        <v>0</v>
      </c>
      <c r="AI857" s="499">
        <f t="shared" si="41"/>
        <v>0</v>
      </c>
      <c r="AJ857" s="324"/>
      <c r="AK857" s="316" t="e">
        <f>VLOOKUP(B857,'[1]BCDG-CG KT'!C$14:BC$962,53,0)</f>
        <v>#N/A</v>
      </c>
      <c r="AL857" s="316"/>
      <c r="AM857" s="315"/>
      <c r="AN857" s="315"/>
      <c r="AO857" s="315"/>
      <c r="AP857" s="315"/>
      <c r="AQ857" s="315"/>
      <c r="AR857" s="315"/>
      <c r="AS857" s="315"/>
      <c r="AT857" s="315"/>
      <c r="AU857" s="315"/>
      <c r="AV857" s="315"/>
      <c r="AW857" s="315"/>
      <c r="AX857" s="315"/>
      <c r="AY857" s="315"/>
      <c r="AZ857" s="315"/>
      <c r="BA857" s="315"/>
      <c r="BB857" s="315"/>
      <c r="BC857" s="315"/>
      <c r="BD857" s="315"/>
    </row>
    <row r="858" spans="1:56" s="638" customFormat="1" ht="157.5" customHeight="1">
      <c r="A858" s="635">
        <v>851</v>
      </c>
      <c r="B858" s="324" t="s">
        <v>6553</v>
      </c>
      <c r="C858" s="324" t="s">
        <v>5687</v>
      </c>
      <c r="D858" s="499">
        <v>0</v>
      </c>
      <c r="E858" s="324"/>
      <c r="F858" s="324" t="s">
        <v>5688</v>
      </c>
      <c r="G858" s="324"/>
      <c r="H858" s="635" t="s">
        <v>3981</v>
      </c>
      <c r="I858" s="635" t="s">
        <v>84</v>
      </c>
      <c r="J858" s="635"/>
      <c r="K858" s="635"/>
      <c r="L858" s="499"/>
      <c r="M858" s="499"/>
      <c r="N858" s="499"/>
      <c r="O858" s="499"/>
      <c r="P858" s="499"/>
      <c r="Q858" s="499"/>
      <c r="R858" s="499"/>
      <c r="S858" s="499"/>
      <c r="T858" s="499"/>
      <c r="U858" s="499">
        <f t="shared" si="39"/>
        <v>0</v>
      </c>
      <c r="V858" s="495">
        <f t="shared" si="40"/>
        <v>20</v>
      </c>
      <c r="W858" s="496"/>
      <c r="X858" s="496"/>
      <c r="Y858" s="496"/>
      <c r="Z858" s="502">
        <v>20</v>
      </c>
      <c r="AA858" s="496"/>
      <c r="AB858" s="496"/>
      <c r="AC858" s="496"/>
      <c r="AD858" s="496"/>
      <c r="AE858" s="547"/>
      <c r="AF858" s="498" t="s">
        <v>4922</v>
      </c>
      <c r="AG858" s="499">
        <v>0</v>
      </c>
      <c r="AH858" s="499">
        <v>0</v>
      </c>
      <c r="AI858" s="499">
        <f t="shared" si="41"/>
        <v>0</v>
      </c>
      <c r="AJ858" s="324"/>
      <c r="AK858" s="316" t="e">
        <f>VLOOKUP(B858,'[1]BCDG-CG KT'!C$14:BC$962,53,0)</f>
        <v>#N/A</v>
      </c>
      <c r="AL858" s="316"/>
      <c r="AM858" s="315"/>
      <c r="AN858" s="315"/>
      <c r="AO858" s="315"/>
      <c r="AP858" s="315"/>
      <c r="AQ858" s="315"/>
      <c r="AR858" s="315"/>
      <c r="AS858" s="315"/>
      <c r="AT858" s="315"/>
      <c r="AU858" s="315"/>
      <c r="AV858" s="315"/>
      <c r="AW858" s="315"/>
      <c r="AX858" s="315"/>
      <c r="AY858" s="315"/>
      <c r="AZ858" s="315"/>
      <c r="BA858" s="315"/>
      <c r="BB858" s="315"/>
      <c r="BC858" s="315"/>
      <c r="BD858" s="315"/>
    </row>
    <row r="859" spans="1:56" s="638" customFormat="1" ht="173.25" customHeight="1">
      <c r="A859" s="635">
        <v>852</v>
      </c>
      <c r="B859" s="324" t="s">
        <v>6554</v>
      </c>
      <c r="C859" s="324" t="s">
        <v>5689</v>
      </c>
      <c r="D859" s="499">
        <v>0</v>
      </c>
      <c r="E859" s="324"/>
      <c r="F859" s="324" t="s">
        <v>5690</v>
      </c>
      <c r="G859" s="324"/>
      <c r="H859" s="635" t="s">
        <v>3981</v>
      </c>
      <c r="I859" s="635" t="s">
        <v>84</v>
      </c>
      <c r="J859" s="635"/>
      <c r="K859" s="635"/>
      <c r="L859" s="499"/>
      <c r="M859" s="499"/>
      <c r="N859" s="499"/>
      <c r="O859" s="499"/>
      <c r="P859" s="499"/>
      <c r="Q859" s="499"/>
      <c r="R859" s="499"/>
      <c r="S859" s="499"/>
      <c r="T859" s="499"/>
      <c r="U859" s="499">
        <f t="shared" si="39"/>
        <v>0</v>
      </c>
      <c r="V859" s="495">
        <f t="shared" si="40"/>
        <v>30</v>
      </c>
      <c r="W859" s="496"/>
      <c r="X859" s="496"/>
      <c r="Y859" s="496"/>
      <c r="Z859" s="502">
        <v>30</v>
      </c>
      <c r="AA859" s="496"/>
      <c r="AB859" s="496"/>
      <c r="AC859" s="496"/>
      <c r="AD859" s="496"/>
      <c r="AE859" s="547"/>
      <c r="AF859" s="498" t="s">
        <v>4922</v>
      </c>
      <c r="AG859" s="499">
        <v>0</v>
      </c>
      <c r="AH859" s="499">
        <v>0</v>
      </c>
      <c r="AI859" s="499">
        <f t="shared" si="41"/>
        <v>0</v>
      </c>
      <c r="AJ859" s="324"/>
      <c r="AK859" s="316" t="e">
        <f>VLOOKUP(B859,'[1]BCDG-CG KT'!C$14:BC$962,53,0)</f>
        <v>#N/A</v>
      </c>
      <c r="AL859" s="316"/>
      <c r="AM859" s="315"/>
      <c r="AN859" s="315"/>
      <c r="AO859" s="315"/>
      <c r="AP859" s="315"/>
      <c r="AQ859" s="315"/>
      <c r="AR859" s="315"/>
      <c r="AS859" s="315"/>
      <c r="AT859" s="315"/>
      <c r="AU859" s="315"/>
      <c r="AV859" s="315"/>
      <c r="AW859" s="315"/>
      <c r="AX859" s="315"/>
      <c r="AY859" s="315"/>
      <c r="AZ859" s="315"/>
      <c r="BA859" s="315"/>
      <c r="BB859" s="315"/>
      <c r="BC859" s="315"/>
      <c r="BD859" s="315"/>
    </row>
    <row r="860" spans="1:56" s="638" customFormat="1" ht="189" customHeight="1">
      <c r="A860" s="635">
        <v>853</v>
      </c>
      <c r="B860" s="324" t="s">
        <v>6555</v>
      </c>
      <c r="C860" s="324" t="s">
        <v>5691</v>
      </c>
      <c r="D860" s="499">
        <v>0</v>
      </c>
      <c r="E860" s="324"/>
      <c r="F860" s="324" t="s">
        <v>5692</v>
      </c>
      <c r="G860" s="324"/>
      <c r="H860" s="635" t="s">
        <v>3981</v>
      </c>
      <c r="I860" s="635" t="s">
        <v>84</v>
      </c>
      <c r="J860" s="635"/>
      <c r="K860" s="635"/>
      <c r="L860" s="499"/>
      <c r="M860" s="499"/>
      <c r="N860" s="499"/>
      <c r="O860" s="499"/>
      <c r="P860" s="499"/>
      <c r="Q860" s="499"/>
      <c r="R860" s="499"/>
      <c r="S860" s="499"/>
      <c r="T860" s="499"/>
      <c r="U860" s="499">
        <f t="shared" si="39"/>
        <v>0</v>
      </c>
      <c r="V860" s="495">
        <f t="shared" si="40"/>
        <v>30</v>
      </c>
      <c r="W860" s="496"/>
      <c r="X860" s="496"/>
      <c r="Y860" s="496"/>
      <c r="Z860" s="502">
        <v>30</v>
      </c>
      <c r="AA860" s="496"/>
      <c r="AB860" s="496"/>
      <c r="AC860" s="496"/>
      <c r="AD860" s="496"/>
      <c r="AE860" s="547"/>
      <c r="AF860" s="498" t="s">
        <v>4922</v>
      </c>
      <c r="AG860" s="499">
        <v>0</v>
      </c>
      <c r="AH860" s="499">
        <v>0</v>
      </c>
      <c r="AI860" s="499">
        <f t="shared" si="41"/>
        <v>0</v>
      </c>
      <c r="AJ860" s="324"/>
      <c r="AK860" s="316" t="e">
        <f>VLOOKUP(B860,'[1]BCDG-CG KT'!C$14:BC$962,53,0)</f>
        <v>#N/A</v>
      </c>
      <c r="AL860" s="316"/>
      <c r="AM860" s="315"/>
      <c r="AN860" s="315"/>
      <c r="AO860" s="315"/>
      <c r="AP860" s="315"/>
      <c r="AQ860" s="315"/>
      <c r="AR860" s="315"/>
      <c r="AS860" s="315"/>
      <c r="AT860" s="315"/>
      <c r="AU860" s="315"/>
      <c r="AV860" s="315"/>
      <c r="AW860" s="315"/>
      <c r="AX860" s="315"/>
      <c r="AY860" s="315"/>
      <c r="AZ860" s="315"/>
      <c r="BA860" s="315"/>
      <c r="BB860" s="315"/>
      <c r="BC860" s="315"/>
      <c r="BD860" s="315"/>
    </row>
    <row r="861" spans="1:56" s="638" customFormat="1" ht="78.75" customHeight="1">
      <c r="A861" s="635">
        <v>854</v>
      </c>
      <c r="B861" s="324" t="s">
        <v>6556</v>
      </c>
      <c r="C861" s="324" t="s">
        <v>5693</v>
      </c>
      <c r="D861" s="499">
        <v>0</v>
      </c>
      <c r="E861" s="324"/>
      <c r="F861" s="324" t="s">
        <v>5694</v>
      </c>
      <c r="G861" s="324"/>
      <c r="H861" s="635" t="s">
        <v>3981</v>
      </c>
      <c r="I861" s="635" t="s">
        <v>84</v>
      </c>
      <c r="J861" s="635"/>
      <c r="K861" s="635"/>
      <c r="L861" s="499"/>
      <c r="M861" s="499"/>
      <c r="N861" s="499"/>
      <c r="O861" s="499"/>
      <c r="P861" s="499"/>
      <c r="Q861" s="499"/>
      <c r="R861" s="499"/>
      <c r="S861" s="499"/>
      <c r="T861" s="499"/>
      <c r="U861" s="499">
        <f t="shared" si="39"/>
        <v>0</v>
      </c>
      <c r="V861" s="495">
        <f t="shared" si="40"/>
        <v>20</v>
      </c>
      <c r="W861" s="496"/>
      <c r="X861" s="496"/>
      <c r="Y861" s="496"/>
      <c r="Z861" s="502">
        <v>20</v>
      </c>
      <c r="AA861" s="496"/>
      <c r="AB861" s="496"/>
      <c r="AC861" s="496"/>
      <c r="AD861" s="496"/>
      <c r="AE861" s="547"/>
      <c r="AF861" s="498" t="s">
        <v>4922</v>
      </c>
      <c r="AG861" s="499">
        <v>0</v>
      </c>
      <c r="AH861" s="499">
        <v>0</v>
      </c>
      <c r="AI861" s="499">
        <f t="shared" si="41"/>
        <v>0</v>
      </c>
      <c r="AJ861" s="324"/>
      <c r="AK861" s="316" t="e">
        <f>VLOOKUP(B861,'[1]BCDG-CG KT'!C$14:BC$962,53,0)</f>
        <v>#N/A</v>
      </c>
      <c r="AL861" s="316"/>
      <c r="AM861" s="315"/>
      <c r="AN861" s="315"/>
      <c r="AO861" s="315"/>
      <c r="AP861" s="315"/>
      <c r="AQ861" s="315"/>
      <c r="AR861" s="315"/>
      <c r="AS861" s="315"/>
      <c r="AT861" s="315"/>
      <c r="AU861" s="315"/>
      <c r="AV861" s="315"/>
      <c r="AW861" s="315"/>
      <c r="AX861" s="315"/>
      <c r="AY861" s="315"/>
      <c r="AZ861" s="315"/>
      <c r="BA861" s="315"/>
      <c r="BB861" s="315"/>
      <c r="BC861" s="315"/>
      <c r="BD861" s="315"/>
    </row>
    <row r="862" spans="1:56" s="638" customFormat="1" ht="173.25" customHeight="1">
      <c r="A862" s="635">
        <v>855</v>
      </c>
      <c r="B862" s="324" t="s">
        <v>6557</v>
      </c>
      <c r="C862" s="324" t="s">
        <v>5689</v>
      </c>
      <c r="D862" s="499">
        <v>0</v>
      </c>
      <c r="E862" s="324"/>
      <c r="F862" s="324" t="s">
        <v>5695</v>
      </c>
      <c r="G862" s="324"/>
      <c r="H862" s="635" t="s">
        <v>3981</v>
      </c>
      <c r="I862" s="635" t="s">
        <v>84</v>
      </c>
      <c r="J862" s="635"/>
      <c r="K862" s="635"/>
      <c r="L862" s="499"/>
      <c r="M862" s="499"/>
      <c r="N862" s="499"/>
      <c r="O862" s="499"/>
      <c r="P862" s="499"/>
      <c r="Q862" s="499"/>
      <c r="R862" s="499"/>
      <c r="S862" s="499"/>
      <c r="T862" s="499"/>
      <c r="U862" s="499">
        <f t="shared" si="39"/>
        <v>0</v>
      </c>
      <c r="V862" s="495">
        <f t="shared" si="40"/>
        <v>20</v>
      </c>
      <c r="W862" s="496"/>
      <c r="X862" s="496"/>
      <c r="Y862" s="496"/>
      <c r="Z862" s="502">
        <v>20</v>
      </c>
      <c r="AA862" s="496"/>
      <c r="AB862" s="496"/>
      <c r="AC862" s="496"/>
      <c r="AD862" s="496"/>
      <c r="AE862" s="547"/>
      <c r="AF862" s="498" t="s">
        <v>4922</v>
      </c>
      <c r="AG862" s="499">
        <v>0</v>
      </c>
      <c r="AH862" s="499">
        <v>0</v>
      </c>
      <c r="AI862" s="499">
        <f t="shared" si="41"/>
        <v>0</v>
      </c>
      <c r="AJ862" s="324"/>
      <c r="AK862" s="316" t="e">
        <f>VLOOKUP(B862,'[1]BCDG-CG KT'!C$14:BC$962,53,0)</f>
        <v>#N/A</v>
      </c>
      <c r="AL862" s="316"/>
      <c r="AM862" s="315"/>
      <c r="AN862" s="315"/>
      <c r="AO862" s="315"/>
      <c r="AP862" s="315"/>
      <c r="AQ862" s="315"/>
      <c r="AR862" s="315"/>
      <c r="AS862" s="315"/>
      <c r="AT862" s="315"/>
      <c r="AU862" s="315"/>
      <c r="AV862" s="315"/>
      <c r="AW862" s="315"/>
      <c r="AX862" s="315"/>
      <c r="AY862" s="315"/>
      <c r="AZ862" s="315"/>
      <c r="BA862" s="315"/>
      <c r="BB862" s="315"/>
      <c r="BC862" s="315"/>
      <c r="BD862" s="315"/>
    </row>
    <row r="863" spans="1:56" s="638" customFormat="1" ht="173.25" customHeight="1">
      <c r="A863" s="635">
        <v>856</v>
      </c>
      <c r="B863" s="324" t="s">
        <v>6558</v>
      </c>
      <c r="C863" s="324" t="s">
        <v>5691</v>
      </c>
      <c r="D863" s="499">
        <v>0</v>
      </c>
      <c r="E863" s="324"/>
      <c r="F863" s="324" t="s">
        <v>5695</v>
      </c>
      <c r="G863" s="324"/>
      <c r="H863" s="635" t="s">
        <v>3981</v>
      </c>
      <c r="I863" s="635" t="s">
        <v>84</v>
      </c>
      <c r="J863" s="635"/>
      <c r="K863" s="635"/>
      <c r="L863" s="499"/>
      <c r="M863" s="499"/>
      <c r="N863" s="499"/>
      <c r="O863" s="499"/>
      <c r="P863" s="499"/>
      <c r="Q863" s="499"/>
      <c r="R863" s="499"/>
      <c r="S863" s="499"/>
      <c r="T863" s="499"/>
      <c r="U863" s="499">
        <f t="shared" si="39"/>
        <v>0</v>
      </c>
      <c r="V863" s="495">
        <f t="shared" si="40"/>
        <v>20</v>
      </c>
      <c r="W863" s="496"/>
      <c r="X863" s="496"/>
      <c r="Y863" s="496"/>
      <c r="Z863" s="502">
        <v>20</v>
      </c>
      <c r="AA863" s="496"/>
      <c r="AB863" s="496"/>
      <c r="AC863" s="496"/>
      <c r="AD863" s="496"/>
      <c r="AE863" s="547"/>
      <c r="AF863" s="498" t="s">
        <v>4922</v>
      </c>
      <c r="AG863" s="499">
        <v>0</v>
      </c>
      <c r="AH863" s="499">
        <v>0</v>
      </c>
      <c r="AI863" s="499">
        <f t="shared" si="41"/>
        <v>0</v>
      </c>
      <c r="AJ863" s="324"/>
      <c r="AK863" s="316" t="e">
        <f>VLOOKUP(B863,'[1]BCDG-CG KT'!C$14:BC$962,53,0)</f>
        <v>#N/A</v>
      </c>
      <c r="AL863" s="316"/>
      <c r="AM863" s="315"/>
      <c r="AN863" s="315"/>
      <c r="AO863" s="315"/>
      <c r="AP863" s="315"/>
      <c r="AQ863" s="315"/>
      <c r="AR863" s="315"/>
      <c r="AS863" s="315"/>
      <c r="AT863" s="315"/>
      <c r="AU863" s="315"/>
      <c r="AV863" s="315"/>
      <c r="AW863" s="315"/>
      <c r="AX863" s="315"/>
      <c r="AY863" s="315"/>
      <c r="AZ863" s="315"/>
      <c r="BA863" s="315"/>
      <c r="BB863" s="315"/>
      <c r="BC863" s="315"/>
      <c r="BD863" s="315"/>
    </row>
    <row r="864" spans="1:56" s="638" customFormat="1" ht="220.5" customHeight="1">
      <c r="A864" s="635">
        <v>857</v>
      </c>
      <c r="B864" s="324" t="s">
        <v>6559</v>
      </c>
      <c r="C864" s="324" t="s">
        <v>5696</v>
      </c>
      <c r="D864" s="499">
        <v>0</v>
      </c>
      <c r="E864" s="324"/>
      <c r="F864" s="324" t="s">
        <v>5697</v>
      </c>
      <c r="G864" s="324"/>
      <c r="H864" s="635" t="s">
        <v>3981</v>
      </c>
      <c r="I864" s="635" t="s">
        <v>84</v>
      </c>
      <c r="J864" s="635"/>
      <c r="K864" s="635"/>
      <c r="L864" s="499"/>
      <c r="M864" s="499"/>
      <c r="N864" s="499"/>
      <c r="O864" s="499"/>
      <c r="P864" s="499"/>
      <c r="Q864" s="499"/>
      <c r="R864" s="499"/>
      <c r="S864" s="499"/>
      <c r="T864" s="499"/>
      <c r="U864" s="499">
        <f t="shared" si="39"/>
        <v>0</v>
      </c>
      <c r="V864" s="495">
        <f t="shared" si="40"/>
        <v>20</v>
      </c>
      <c r="W864" s="496"/>
      <c r="X864" s="496"/>
      <c r="Y864" s="496"/>
      <c r="Z864" s="502">
        <v>20</v>
      </c>
      <c r="AA864" s="496"/>
      <c r="AB864" s="496"/>
      <c r="AC864" s="496"/>
      <c r="AD864" s="496"/>
      <c r="AE864" s="547"/>
      <c r="AF864" s="498" t="s">
        <v>4922</v>
      </c>
      <c r="AG864" s="499">
        <v>0</v>
      </c>
      <c r="AH864" s="499">
        <v>0</v>
      </c>
      <c r="AI864" s="499">
        <f t="shared" si="41"/>
        <v>0</v>
      </c>
      <c r="AJ864" s="324"/>
      <c r="AK864" s="316" t="e">
        <f>VLOOKUP(B864,'[1]BCDG-CG KT'!C$14:BC$962,53,0)</f>
        <v>#N/A</v>
      </c>
      <c r="AL864" s="316"/>
      <c r="AM864" s="315"/>
      <c r="AN864" s="315"/>
      <c r="AO864" s="315"/>
      <c r="AP864" s="315"/>
      <c r="AQ864" s="315"/>
      <c r="AR864" s="315"/>
      <c r="AS864" s="315"/>
      <c r="AT864" s="315"/>
      <c r="AU864" s="315"/>
      <c r="AV864" s="315"/>
      <c r="AW864" s="315"/>
      <c r="AX864" s="315"/>
      <c r="AY864" s="315"/>
      <c r="AZ864" s="315"/>
      <c r="BA864" s="315"/>
      <c r="BB864" s="315"/>
      <c r="BC864" s="315"/>
      <c r="BD864" s="315"/>
    </row>
    <row r="865" spans="1:56" s="638" customFormat="1" ht="78.75" customHeight="1">
      <c r="A865" s="635">
        <v>858</v>
      </c>
      <c r="B865" s="324" t="s">
        <v>6560</v>
      </c>
      <c r="C865" s="324" t="s">
        <v>5698</v>
      </c>
      <c r="D865" s="499">
        <v>0</v>
      </c>
      <c r="E865" s="324"/>
      <c r="F865" s="324" t="s">
        <v>5699</v>
      </c>
      <c r="G865" s="324"/>
      <c r="H865" s="635" t="s">
        <v>3981</v>
      </c>
      <c r="I865" s="635" t="s">
        <v>84</v>
      </c>
      <c r="J865" s="635"/>
      <c r="K865" s="635"/>
      <c r="L865" s="499"/>
      <c r="M865" s="499"/>
      <c r="N865" s="499"/>
      <c r="O865" s="499"/>
      <c r="P865" s="499"/>
      <c r="Q865" s="499"/>
      <c r="R865" s="499"/>
      <c r="S865" s="499"/>
      <c r="T865" s="499"/>
      <c r="U865" s="499">
        <f t="shared" si="39"/>
        <v>0</v>
      </c>
      <c r="V865" s="495">
        <f t="shared" si="40"/>
        <v>30</v>
      </c>
      <c r="W865" s="496"/>
      <c r="X865" s="496"/>
      <c r="Y865" s="496"/>
      <c r="Z865" s="502">
        <v>30</v>
      </c>
      <c r="AA865" s="496"/>
      <c r="AB865" s="496"/>
      <c r="AC865" s="496"/>
      <c r="AD865" s="496"/>
      <c r="AE865" s="547"/>
      <c r="AF865" s="498" t="s">
        <v>4922</v>
      </c>
      <c r="AG865" s="499">
        <v>0</v>
      </c>
      <c r="AH865" s="499">
        <v>0</v>
      </c>
      <c r="AI865" s="499">
        <f t="shared" si="41"/>
        <v>0</v>
      </c>
      <c r="AJ865" s="324"/>
      <c r="AK865" s="316" t="e">
        <f>VLOOKUP(B865,'[1]BCDG-CG KT'!C$14:BC$962,53,0)</f>
        <v>#N/A</v>
      </c>
      <c r="AL865" s="316"/>
      <c r="AM865" s="315"/>
      <c r="AN865" s="315"/>
      <c r="AO865" s="315"/>
      <c r="AP865" s="315"/>
      <c r="AQ865" s="315"/>
      <c r="AR865" s="315"/>
      <c r="AS865" s="315"/>
      <c r="AT865" s="315"/>
      <c r="AU865" s="315"/>
      <c r="AV865" s="315"/>
      <c r="AW865" s="315"/>
      <c r="AX865" s="315"/>
      <c r="AY865" s="315"/>
      <c r="AZ865" s="315"/>
      <c r="BA865" s="315"/>
      <c r="BB865" s="315"/>
      <c r="BC865" s="315"/>
      <c r="BD865" s="315"/>
    </row>
    <row r="866" spans="1:56" s="638" customFormat="1" ht="157.5" customHeight="1">
      <c r="A866" s="635">
        <v>859</v>
      </c>
      <c r="B866" s="324" t="s">
        <v>6561</v>
      </c>
      <c r="C866" s="324" t="s">
        <v>5700</v>
      </c>
      <c r="D866" s="499">
        <v>0</v>
      </c>
      <c r="E866" s="324"/>
      <c r="F866" s="324" t="s">
        <v>5701</v>
      </c>
      <c r="G866" s="324"/>
      <c r="H866" s="635" t="s">
        <v>3981</v>
      </c>
      <c r="I866" s="635" t="s">
        <v>84</v>
      </c>
      <c r="J866" s="635"/>
      <c r="K866" s="635"/>
      <c r="L866" s="499"/>
      <c r="M866" s="499"/>
      <c r="N866" s="499"/>
      <c r="O866" s="499"/>
      <c r="P866" s="499"/>
      <c r="Q866" s="499"/>
      <c r="R866" s="499"/>
      <c r="S866" s="499"/>
      <c r="T866" s="499"/>
      <c r="U866" s="499">
        <f t="shared" si="39"/>
        <v>0</v>
      </c>
      <c r="V866" s="495">
        <f t="shared" si="40"/>
        <v>20</v>
      </c>
      <c r="W866" s="496"/>
      <c r="X866" s="496"/>
      <c r="Y866" s="496"/>
      <c r="Z866" s="502">
        <v>20</v>
      </c>
      <c r="AA866" s="496"/>
      <c r="AB866" s="496"/>
      <c r="AC866" s="496"/>
      <c r="AD866" s="496"/>
      <c r="AE866" s="547"/>
      <c r="AF866" s="498" t="s">
        <v>4922</v>
      </c>
      <c r="AG866" s="499">
        <v>0</v>
      </c>
      <c r="AH866" s="499">
        <v>0</v>
      </c>
      <c r="AI866" s="499">
        <f t="shared" si="41"/>
        <v>0</v>
      </c>
      <c r="AJ866" s="324"/>
      <c r="AK866" s="316" t="e">
        <f>VLOOKUP(B866,'[1]BCDG-CG KT'!C$14:BC$962,53,0)</f>
        <v>#N/A</v>
      </c>
      <c r="AL866" s="316"/>
      <c r="AM866" s="315"/>
      <c r="AN866" s="315"/>
      <c r="AO866" s="315"/>
      <c r="AP866" s="315"/>
      <c r="AQ866" s="315"/>
      <c r="AR866" s="315"/>
      <c r="AS866" s="315"/>
      <c r="AT866" s="315"/>
      <c r="AU866" s="315"/>
      <c r="AV866" s="315"/>
      <c r="AW866" s="315"/>
      <c r="AX866" s="315"/>
      <c r="AY866" s="315"/>
      <c r="AZ866" s="315"/>
      <c r="BA866" s="315"/>
      <c r="BB866" s="315"/>
      <c r="BC866" s="315"/>
      <c r="BD866" s="315"/>
    </row>
    <row r="867" spans="1:56" s="638" customFormat="1" ht="110.25" customHeight="1">
      <c r="A867" s="635">
        <v>860</v>
      </c>
      <c r="B867" s="324" t="s">
        <v>6562</v>
      </c>
      <c r="C867" s="324" t="s">
        <v>5702</v>
      </c>
      <c r="D867" s="499">
        <v>0</v>
      </c>
      <c r="E867" s="324"/>
      <c r="F867" s="324" t="s">
        <v>5703</v>
      </c>
      <c r="G867" s="324"/>
      <c r="H867" s="635" t="s">
        <v>3770</v>
      </c>
      <c r="I867" s="635" t="s">
        <v>84</v>
      </c>
      <c r="J867" s="635"/>
      <c r="K867" s="635"/>
      <c r="L867" s="499"/>
      <c r="M867" s="499"/>
      <c r="N867" s="499"/>
      <c r="O867" s="499"/>
      <c r="P867" s="499"/>
      <c r="Q867" s="499"/>
      <c r="R867" s="499"/>
      <c r="S867" s="499"/>
      <c r="T867" s="499"/>
      <c r="U867" s="499">
        <f t="shared" si="39"/>
        <v>0</v>
      </c>
      <c r="V867" s="495">
        <f t="shared" si="40"/>
        <v>30</v>
      </c>
      <c r="W867" s="496"/>
      <c r="X867" s="496"/>
      <c r="Y867" s="496"/>
      <c r="Z867" s="502">
        <v>30</v>
      </c>
      <c r="AA867" s="496"/>
      <c r="AB867" s="496"/>
      <c r="AC867" s="496"/>
      <c r="AD867" s="496"/>
      <c r="AE867" s="547"/>
      <c r="AF867" s="498" t="s">
        <v>4922</v>
      </c>
      <c r="AG867" s="499">
        <v>0</v>
      </c>
      <c r="AH867" s="499">
        <v>0</v>
      </c>
      <c r="AI867" s="499">
        <f t="shared" si="41"/>
        <v>0</v>
      </c>
      <c r="AJ867" s="324"/>
      <c r="AK867" s="316" t="e">
        <f>VLOOKUP(B867,'[1]BCDG-CG KT'!C$14:BC$962,53,0)</f>
        <v>#N/A</v>
      </c>
      <c r="AL867" s="316"/>
      <c r="AM867" s="315"/>
      <c r="AN867" s="315"/>
      <c r="AO867" s="315"/>
      <c r="AP867" s="315"/>
      <c r="AQ867" s="315"/>
      <c r="AR867" s="315"/>
      <c r="AS867" s="315"/>
      <c r="AT867" s="315"/>
      <c r="AU867" s="315"/>
      <c r="AV867" s="315"/>
      <c r="AW867" s="315"/>
      <c r="AX867" s="315"/>
      <c r="AY867" s="315"/>
      <c r="AZ867" s="315"/>
      <c r="BA867" s="315"/>
      <c r="BB867" s="315"/>
      <c r="BC867" s="315"/>
      <c r="BD867" s="315"/>
    </row>
    <row r="868" spans="1:56" s="638" customFormat="1" ht="208.5" customHeight="1">
      <c r="A868" s="635">
        <v>861</v>
      </c>
      <c r="B868" s="324" t="s">
        <v>6563</v>
      </c>
      <c r="C868" s="587" t="s">
        <v>5704</v>
      </c>
      <c r="D868" s="581"/>
      <c r="E868" s="581"/>
      <c r="F868" s="324"/>
      <c r="G868" s="587" t="s">
        <v>5705</v>
      </c>
      <c r="H868" s="658"/>
      <c r="I868" s="658"/>
      <c r="J868" s="658"/>
      <c r="K868" s="658"/>
      <c r="L868" s="580"/>
      <c r="M868" s="580"/>
      <c r="N868" s="580"/>
      <c r="O868" s="580"/>
      <c r="P868" s="580"/>
      <c r="Q868" s="580"/>
      <c r="R868" s="580"/>
      <c r="S868" s="580"/>
      <c r="T868" s="580"/>
      <c r="U868" s="580"/>
      <c r="V868" s="495">
        <f t="shared" si="40"/>
        <v>30</v>
      </c>
      <c r="W868" s="568"/>
      <c r="X868" s="568"/>
      <c r="Y868" s="568"/>
      <c r="Z868" s="569"/>
      <c r="AA868" s="568"/>
      <c r="AB868" s="568"/>
      <c r="AC868" s="568"/>
      <c r="AD868" s="570">
        <v>30</v>
      </c>
      <c r="AE868" s="571"/>
      <c r="AF868" s="659" t="s">
        <v>5706</v>
      </c>
      <c r="AG868" s="573"/>
      <c r="AH868" s="573"/>
      <c r="AI868" s="574">
        <f>SUM(AI9:AI867)</f>
        <v>6669550000</v>
      </c>
      <c r="AJ868" s="575"/>
      <c r="AK868" s="316" t="e">
        <f>VLOOKUP(B868,'[1]BCDG-CG KT'!C$14:BC$962,53,0)</f>
        <v>#N/A</v>
      </c>
      <c r="AL868" s="575"/>
      <c r="AM868" s="315"/>
      <c r="AN868" s="315"/>
      <c r="AO868" s="315"/>
      <c r="AP868" s="315"/>
      <c r="AQ868" s="315"/>
      <c r="AR868" s="315"/>
      <c r="AS868" s="315"/>
      <c r="AT868" s="315"/>
      <c r="AU868" s="315"/>
      <c r="AV868" s="315"/>
      <c r="AW868" s="315"/>
      <c r="AX868" s="315"/>
      <c r="AY868" s="315"/>
      <c r="AZ868" s="315"/>
      <c r="BA868" s="315"/>
      <c r="BB868" s="315"/>
      <c r="BC868" s="315"/>
      <c r="BD868" s="315"/>
    </row>
    <row r="869" spans="1:56" s="638" customFormat="1" ht="97.5" customHeight="1">
      <c r="A869" s="635">
        <v>862</v>
      </c>
      <c r="B869" s="324" t="s">
        <v>6564</v>
      </c>
      <c r="C869" s="587" t="s">
        <v>5707</v>
      </c>
      <c r="D869" s="581"/>
      <c r="E869" s="581"/>
      <c r="F869" s="324" t="s">
        <v>5708</v>
      </c>
      <c r="G869" s="582"/>
      <c r="H869" s="658"/>
      <c r="I869" s="658"/>
      <c r="J869" s="658"/>
      <c r="K869" s="658"/>
      <c r="L869" s="580"/>
      <c r="M869" s="580"/>
      <c r="N869" s="580"/>
      <c r="O869" s="580"/>
      <c r="P869" s="580"/>
      <c r="Q869" s="580"/>
      <c r="R869" s="580"/>
      <c r="S869" s="580"/>
      <c r="T869" s="580"/>
      <c r="U869" s="580"/>
      <c r="V869" s="495">
        <f t="shared" si="40"/>
        <v>30</v>
      </c>
      <c r="W869" s="577"/>
      <c r="X869" s="577"/>
      <c r="Y869" s="577"/>
      <c r="Z869" s="578"/>
      <c r="AA869" s="577"/>
      <c r="AB869" s="577"/>
      <c r="AC869" s="577"/>
      <c r="AD869" s="578">
        <v>30</v>
      </c>
      <c r="AE869" s="579"/>
      <c r="AF869" s="659" t="s">
        <v>5706</v>
      </c>
      <c r="AG869" s="580"/>
      <c r="AH869" s="580"/>
      <c r="AI869" s="581"/>
      <c r="AJ869" s="582"/>
      <c r="AK869" s="316" t="e">
        <f>VLOOKUP(B869,'[1]BCDG-CG KT'!C$14:BC$962,53,0)</f>
        <v>#N/A</v>
      </c>
      <c r="AL869" s="581"/>
      <c r="AM869" s="325"/>
      <c r="AN869" s="325"/>
      <c r="AO869" s="315"/>
      <c r="AP869" s="315"/>
      <c r="AQ869" s="315"/>
      <c r="AR869" s="315"/>
      <c r="AS869" s="315"/>
      <c r="AT869" s="315"/>
      <c r="AU869" s="315"/>
      <c r="AV869" s="315"/>
      <c r="AW869" s="315"/>
      <c r="AX869" s="315"/>
      <c r="AY869" s="315"/>
      <c r="AZ869" s="315"/>
      <c r="BA869" s="315"/>
      <c r="BB869" s="315"/>
      <c r="BC869" s="315"/>
      <c r="BD869" s="315"/>
    </row>
    <row r="870" spans="1:56" s="638" customFormat="1" ht="82.5" customHeight="1">
      <c r="A870" s="635">
        <v>863</v>
      </c>
      <c r="B870" s="324" t="s">
        <v>6565</v>
      </c>
      <c r="C870" s="587" t="s">
        <v>5709</v>
      </c>
      <c r="D870" s="581"/>
      <c r="E870" s="581"/>
      <c r="F870" s="324" t="s">
        <v>5710</v>
      </c>
      <c r="G870" s="582"/>
      <c r="H870" s="658"/>
      <c r="I870" s="658"/>
      <c r="J870" s="658"/>
      <c r="K870" s="658"/>
      <c r="L870" s="580"/>
      <c r="M870" s="580"/>
      <c r="N870" s="580"/>
      <c r="O870" s="580"/>
      <c r="P870" s="580"/>
      <c r="Q870" s="580"/>
      <c r="R870" s="580"/>
      <c r="S870" s="580"/>
      <c r="T870" s="580"/>
      <c r="U870" s="580"/>
      <c r="V870" s="495">
        <f t="shared" si="40"/>
        <v>30</v>
      </c>
      <c r="W870" s="577"/>
      <c r="X870" s="577"/>
      <c r="Y870" s="577"/>
      <c r="Z870" s="512"/>
      <c r="AA870" s="577"/>
      <c r="AB870" s="577"/>
      <c r="AC870" s="577"/>
      <c r="AD870" s="578">
        <v>30</v>
      </c>
      <c r="AE870" s="579"/>
      <c r="AF870" s="659" t="s">
        <v>5706</v>
      </c>
      <c r="AG870" s="584"/>
      <c r="AH870" s="584"/>
      <c r="AI870" s="584" t="e">
        <f>+'DM VTTH (GOC)'!#REF!*65%</f>
        <v>#REF!</v>
      </c>
      <c r="AJ870" s="582"/>
      <c r="AK870" s="316" t="e">
        <f>VLOOKUP(B870,'[1]BCDG-CG KT'!C$14:BC$962,53,0)</f>
        <v>#N/A</v>
      </c>
      <c r="AL870" s="581"/>
      <c r="AM870" s="325"/>
      <c r="AN870" s="325"/>
      <c r="AO870" s="315"/>
      <c r="AP870" s="315"/>
      <c r="AQ870" s="315"/>
      <c r="AR870" s="315"/>
      <c r="AS870" s="315"/>
      <c r="AT870" s="315"/>
      <c r="AU870" s="315"/>
      <c r="AV870" s="315"/>
      <c r="AW870" s="315"/>
      <c r="AX870" s="315"/>
      <c r="AY870" s="315"/>
      <c r="AZ870" s="315"/>
      <c r="BA870" s="315"/>
      <c r="BB870" s="315"/>
      <c r="BC870" s="315"/>
      <c r="BD870" s="315"/>
    </row>
    <row r="871" spans="1:56" s="638" customFormat="1" ht="106.5" customHeight="1">
      <c r="A871" s="635">
        <v>864</v>
      </c>
      <c r="B871" s="324" t="s">
        <v>6566</v>
      </c>
      <c r="C871" s="537" t="s">
        <v>5711</v>
      </c>
      <c r="D871" s="581"/>
      <c r="E871" s="581"/>
      <c r="F871" s="324" t="s">
        <v>5712</v>
      </c>
      <c r="G871" s="582"/>
      <c r="H871" s="658"/>
      <c r="I871" s="658"/>
      <c r="J871" s="658"/>
      <c r="K871" s="658"/>
      <c r="L871" s="580"/>
      <c r="M871" s="580"/>
      <c r="N871" s="580"/>
      <c r="O871" s="580"/>
      <c r="P871" s="580"/>
      <c r="Q871" s="580"/>
      <c r="R871" s="580"/>
      <c r="S871" s="580"/>
      <c r="T871" s="580"/>
      <c r="U871" s="580"/>
      <c r="V871" s="495">
        <f t="shared" si="40"/>
        <v>40</v>
      </c>
      <c r="W871" s="577"/>
      <c r="X871" s="577"/>
      <c r="Y871" s="577"/>
      <c r="Z871" s="512"/>
      <c r="AA871" s="577"/>
      <c r="AB871" s="577"/>
      <c r="AC871" s="577"/>
      <c r="AD871" s="578">
        <v>40</v>
      </c>
      <c r="AE871" s="579"/>
      <c r="AF871" s="659" t="s">
        <v>5706</v>
      </c>
      <c r="AG871" s="580"/>
      <c r="AH871" s="580"/>
      <c r="AI871" s="581"/>
      <c r="AJ871" s="582"/>
      <c r="AK871" s="316" t="e">
        <f>VLOOKUP(B871,'[1]BCDG-CG KT'!C$14:BC$962,53,0)</f>
        <v>#N/A</v>
      </c>
      <c r="AL871" s="581"/>
      <c r="AM871" s="325"/>
      <c r="AN871" s="325"/>
      <c r="AO871" s="315"/>
      <c r="AP871" s="315"/>
      <c r="AQ871" s="315"/>
      <c r="AR871" s="315"/>
      <c r="AS871" s="315"/>
      <c r="AT871" s="315"/>
      <c r="AU871" s="315"/>
      <c r="AV871" s="315"/>
      <c r="AW871" s="315"/>
      <c r="AX871" s="315"/>
      <c r="AY871" s="315"/>
      <c r="AZ871" s="315"/>
      <c r="BA871" s="315"/>
      <c r="BB871" s="315"/>
      <c r="BC871" s="315"/>
      <c r="BD871" s="315"/>
    </row>
    <row r="872" spans="1:56" s="638" customFormat="1" ht="99.75" customHeight="1">
      <c r="A872" s="635">
        <v>865</v>
      </c>
      <c r="B872" s="324" t="s">
        <v>6567</v>
      </c>
      <c r="C872" s="587" t="s">
        <v>5713</v>
      </c>
      <c r="D872" s="581"/>
      <c r="E872" s="581"/>
      <c r="F872" s="324" t="s">
        <v>5714</v>
      </c>
      <c r="G872" s="582"/>
      <c r="H872" s="658"/>
      <c r="I872" s="658"/>
      <c r="J872" s="658"/>
      <c r="K872" s="658"/>
      <c r="L872" s="580"/>
      <c r="M872" s="580"/>
      <c r="N872" s="580"/>
      <c r="O872" s="580"/>
      <c r="P872" s="580"/>
      <c r="Q872" s="580"/>
      <c r="R872" s="580"/>
      <c r="S872" s="580"/>
      <c r="T872" s="580"/>
      <c r="U872" s="580"/>
      <c r="V872" s="495">
        <f t="shared" si="40"/>
        <v>20</v>
      </c>
      <c r="W872" s="577"/>
      <c r="X872" s="577"/>
      <c r="Y872" s="577"/>
      <c r="Z872" s="512"/>
      <c r="AA872" s="577"/>
      <c r="AB872" s="577"/>
      <c r="AC872" s="577"/>
      <c r="AD872" s="578">
        <v>20</v>
      </c>
      <c r="AE872" s="579"/>
      <c r="AF872" s="659" t="s">
        <v>5706</v>
      </c>
      <c r="AG872" s="580"/>
      <c r="AH872" s="580"/>
      <c r="AI872" s="581"/>
      <c r="AJ872" s="582"/>
      <c r="AK872" s="316" t="e">
        <f>VLOOKUP(B872,'[1]BCDG-CG KT'!C$14:BC$962,53,0)</f>
        <v>#N/A</v>
      </c>
      <c r="AL872" s="581"/>
      <c r="AM872" s="325"/>
      <c r="AN872" s="325"/>
      <c r="AO872" s="315"/>
      <c r="AP872" s="315"/>
      <c r="AQ872" s="315"/>
      <c r="AR872" s="315"/>
      <c r="AS872" s="315"/>
      <c r="AT872" s="315"/>
      <c r="AU872" s="315"/>
      <c r="AV872" s="315"/>
      <c r="AW872" s="315"/>
      <c r="AX872" s="315"/>
      <c r="AY872" s="315"/>
      <c r="AZ872" s="315"/>
      <c r="BA872" s="315"/>
      <c r="BB872" s="315"/>
      <c r="BC872" s="315"/>
      <c r="BD872" s="315"/>
    </row>
    <row r="873" spans="1:56" s="638" customFormat="1" ht="139.5" customHeight="1">
      <c r="A873" s="635">
        <v>866</v>
      </c>
      <c r="B873" s="324" t="s">
        <v>6569</v>
      </c>
      <c r="C873" s="587" t="s">
        <v>5715</v>
      </c>
      <c r="D873" s="581"/>
      <c r="E873" s="581"/>
      <c r="F873" s="324" t="s">
        <v>5716</v>
      </c>
      <c r="G873" s="632"/>
      <c r="H873" s="658"/>
      <c r="I873" s="658"/>
      <c r="J873" s="658"/>
      <c r="K873" s="658"/>
      <c r="L873" s="580"/>
      <c r="M873" s="580"/>
      <c r="N873" s="580"/>
      <c r="O873" s="580"/>
      <c r="P873" s="580"/>
      <c r="Q873" s="580"/>
      <c r="R873" s="580"/>
      <c r="S873" s="580"/>
      <c r="T873" s="580"/>
      <c r="U873" s="580"/>
      <c r="V873" s="495">
        <f t="shared" si="40"/>
        <v>10</v>
      </c>
      <c r="W873" s="577"/>
      <c r="X873" s="577"/>
      <c r="Y873" s="577"/>
      <c r="Z873" s="512"/>
      <c r="AA873" s="577"/>
      <c r="AB873" s="577"/>
      <c r="AC873" s="577"/>
      <c r="AD873" s="578">
        <v>10</v>
      </c>
      <c r="AE873" s="579"/>
      <c r="AF873" s="581" t="s">
        <v>5090</v>
      </c>
      <c r="AG873" s="580"/>
      <c r="AH873" s="580"/>
      <c r="AI873" s="581"/>
      <c r="AJ873" s="587" t="s">
        <v>3631</v>
      </c>
      <c r="AK873" s="316" t="e">
        <f>VLOOKUP(B873,'[1]BCDG-CG KT'!C$14:BC$962,53,0)</f>
        <v>#N/A</v>
      </c>
      <c r="AL873" s="581"/>
      <c r="AM873" s="325"/>
      <c r="AN873" s="325"/>
      <c r="AO873" s="315"/>
      <c r="AP873" s="315"/>
      <c r="AQ873" s="315"/>
      <c r="AR873" s="315"/>
      <c r="AS873" s="315"/>
      <c r="AT873" s="315"/>
      <c r="AU873" s="315"/>
      <c r="AV873" s="315"/>
      <c r="AW873" s="315"/>
      <c r="AX873" s="315"/>
      <c r="AY873" s="315"/>
      <c r="AZ873" s="315"/>
      <c r="BA873" s="315"/>
      <c r="BB873" s="315"/>
      <c r="BC873" s="315"/>
      <c r="BD873" s="315"/>
    </row>
    <row r="874" spans="1:56" s="638" customFormat="1" ht="129" customHeight="1">
      <c r="A874" s="635">
        <v>867</v>
      </c>
      <c r="B874" s="324" t="s">
        <v>6570</v>
      </c>
      <c r="C874" s="587" t="s">
        <v>5717</v>
      </c>
      <c r="D874" s="581"/>
      <c r="E874" s="581"/>
      <c r="F874" s="324" t="s">
        <v>5718</v>
      </c>
      <c r="G874" s="632"/>
      <c r="H874" s="658"/>
      <c r="I874" s="658"/>
      <c r="J874" s="658"/>
      <c r="K874" s="658"/>
      <c r="L874" s="580"/>
      <c r="M874" s="580"/>
      <c r="N874" s="580"/>
      <c r="O874" s="580"/>
      <c r="P874" s="580"/>
      <c r="Q874" s="580"/>
      <c r="R874" s="580"/>
      <c r="S874" s="580"/>
      <c r="T874" s="580"/>
      <c r="U874" s="580"/>
      <c r="V874" s="495">
        <f t="shared" si="40"/>
        <v>10</v>
      </c>
      <c r="W874" s="577"/>
      <c r="X874" s="577"/>
      <c r="Y874" s="577"/>
      <c r="Z874" s="512"/>
      <c r="AA874" s="577"/>
      <c r="AB874" s="577"/>
      <c r="AC874" s="577"/>
      <c r="AD874" s="578">
        <v>10</v>
      </c>
      <c r="AE874" s="579"/>
      <c r="AF874" s="537" t="s">
        <v>3631</v>
      </c>
      <c r="AG874" s="580"/>
      <c r="AH874" s="580"/>
      <c r="AI874" s="581"/>
      <c r="AJ874" s="587" t="s">
        <v>3631</v>
      </c>
      <c r="AK874" s="316" t="e">
        <f>VLOOKUP(B874,'[1]BCDG-CG KT'!C$14:BC$962,53,0)</f>
        <v>#N/A</v>
      </c>
      <c r="AL874" s="581"/>
      <c r="AM874" s="325"/>
      <c r="AN874" s="325"/>
      <c r="AO874" s="315"/>
      <c r="AP874" s="315"/>
      <c r="AQ874" s="315"/>
      <c r="AR874" s="315"/>
      <c r="AS874" s="315"/>
      <c r="AT874" s="315"/>
      <c r="AU874" s="315"/>
      <c r="AV874" s="315"/>
      <c r="AW874" s="315"/>
      <c r="AX874" s="315"/>
      <c r="AY874" s="315"/>
      <c r="AZ874" s="315"/>
      <c r="BA874" s="315"/>
      <c r="BB874" s="315"/>
      <c r="BC874" s="315"/>
      <c r="BD874" s="315"/>
    </row>
    <row r="875" spans="1:56" s="638" customFormat="1" ht="99.75" customHeight="1">
      <c r="A875" s="635">
        <v>868</v>
      </c>
      <c r="B875" s="324" t="s">
        <v>6571</v>
      </c>
      <c r="C875" s="537" t="s">
        <v>5719</v>
      </c>
      <c r="D875" s="581"/>
      <c r="E875" s="581"/>
      <c r="F875" s="324" t="s">
        <v>5720</v>
      </c>
      <c r="G875" s="632"/>
      <c r="H875" s="658"/>
      <c r="I875" s="658"/>
      <c r="J875" s="658"/>
      <c r="K875" s="658"/>
      <c r="L875" s="580"/>
      <c r="M875" s="580"/>
      <c r="N875" s="580"/>
      <c r="O875" s="580"/>
      <c r="P875" s="580"/>
      <c r="Q875" s="580"/>
      <c r="R875" s="580"/>
      <c r="S875" s="580"/>
      <c r="T875" s="580"/>
      <c r="U875" s="580"/>
      <c r="V875" s="495">
        <f t="shared" si="40"/>
        <v>5</v>
      </c>
      <c r="W875" s="577"/>
      <c r="X875" s="577"/>
      <c r="Y875" s="577"/>
      <c r="Z875" s="512"/>
      <c r="AA875" s="577"/>
      <c r="AB875" s="577"/>
      <c r="AC875" s="577"/>
      <c r="AD875" s="578">
        <v>5</v>
      </c>
      <c r="AE875" s="579"/>
      <c r="AF875" s="581" t="s">
        <v>5090</v>
      </c>
      <c r="AG875" s="580"/>
      <c r="AH875" s="580"/>
      <c r="AI875" s="581"/>
      <c r="AJ875" s="582"/>
      <c r="AK875" s="316" t="e">
        <f>VLOOKUP(B875,'[1]BCDG-CG KT'!C$14:BC$962,53,0)</f>
        <v>#N/A</v>
      </c>
      <c r="AL875" s="581"/>
      <c r="AM875" s="325"/>
      <c r="AN875" s="325"/>
      <c r="AO875" s="315"/>
      <c r="AP875" s="315"/>
      <c r="AQ875" s="315"/>
      <c r="AR875" s="315"/>
      <c r="AS875" s="315"/>
      <c r="AT875" s="315"/>
      <c r="AU875" s="315"/>
      <c r="AV875" s="315"/>
      <c r="AW875" s="315"/>
      <c r="AX875" s="315"/>
      <c r="AY875" s="315"/>
      <c r="AZ875" s="315"/>
      <c r="BA875" s="315"/>
      <c r="BB875" s="315"/>
      <c r="BC875" s="315"/>
      <c r="BD875" s="315"/>
    </row>
    <row r="876" spans="1:56" s="638" customFormat="1" ht="81.75" customHeight="1">
      <c r="A876" s="635">
        <v>869</v>
      </c>
      <c r="B876" s="324" t="s">
        <v>6575</v>
      </c>
      <c r="C876" s="660" t="s">
        <v>5098</v>
      </c>
      <c r="D876" s="581"/>
      <c r="E876" s="581"/>
      <c r="F876" s="324" t="s">
        <v>5100</v>
      </c>
      <c r="G876" s="632"/>
      <c r="H876" s="658"/>
      <c r="I876" s="658"/>
      <c r="J876" s="658"/>
      <c r="K876" s="658"/>
      <c r="L876" s="580"/>
      <c r="M876" s="580"/>
      <c r="N876" s="580"/>
      <c r="O876" s="580"/>
      <c r="P876" s="580"/>
      <c r="Q876" s="580"/>
      <c r="R876" s="580"/>
      <c r="S876" s="580"/>
      <c r="T876" s="580"/>
      <c r="U876" s="580"/>
      <c r="V876" s="495">
        <f t="shared" ref="V876:V939" si="42">SUM(W876:AE876)</f>
        <v>3</v>
      </c>
      <c r="W876" s="577"/>
      <c r="X876" s="577"/>
      <c r="Y876" s="577"/>
      <c r="Z876" s="512"/>
      <c r="AA876" s="577"/>
      <c r="AB876" s="577"/>
      <c r="AC876" s="577"/>
      <c r="AD876" s="578">
        <v>3</v>
      </c>
      <c r="AE876" s="579"/>
      <c r="AF876" s="581" t="s">
        <v>5090</v>
      </c>
      <c r="AG876" s="580"/>
      <c r="AH876" s="580"/>
      <c r="AI876" s="581"/>
      <c r="AJ876" s="582"/>
      <c r="AK876" s="316" t="e">
        <f>VLOOKUP(B876,'[1]BCDG-CG KT'!C$14:BC$962,53,0)</f>
        <v>#N/A</v>
      </c>
      <c r="AL876" s="581"/>
      <c r="AM876" s="331"/>
      <c r="AN876" s="331"/>
      <c r="AO876" s="661"/>
      <c r="AP876" s="661"/>
      <c r="AQ876" s="661"/>
      <c r="AR876" s="315"/>
      <c r="AS876" s="315"/>
      <c r="AT876" s="315"/>
      <c r="AU876" s="315"/>
      <c r="AV876" s="315"/>
      <c r="AW876" s="315"/>
      <c r="AX876" s="315"/>
      <c r="AY876" s="315"/>
      <c r="AZ876" s="315"/>
      <c r="BA876" s="315"/>
      <c r="BB876" s="315"/>
      <c r="BC876" s="315"/>
      <c r="BD876" s="315"/>
    </row>
    <row r="877" spans="1:56" s="638" customFormat="1" ht="192.75" customHeight="1">
      <c r="A877" s="635">
        <v>495</v>
      </c>
      <c r="B877" s="324" t="s">
        <v>6089</v>
      </c>
      <c r="C877" s="324" t="s">
        <v>5052</v>
      </c>
      <c r="D877" s="499">
        <v>0</v>
      </c>
      <c r="E877" s="324"/>
      <c r="F877" s="324" t="s">
        <v>5053</v>
      </c>
      <c r="G877" s="693" t="s">
        <v>6748</v>
      </c>
      <c r="H877" s="635"/>
      <c r="I877" s="635" t="s">
        <v>84</v>
      </c>
      <c r="J877" s="635"/>
      <c r="K877" s="635"/>
      <c r="L877" s="499"/>
      <c r="M877" s="499"/>
      <c r="N877" s="499"/>
      <c r="O877" s="499"/>
      <c r="P877" s="499"/>
      <c r="Q877" s="499"/>
      <c r="R877" s="499"/>
      <c r="S877" s="499"/>
      <c r="T877" s="499"/>
      <c r="U877" s="499">
        <f>SUM(S877:T877)</f>
        <v>0</v>
      </c>
      <c r="V877" s="495">
        <f t="shared" si="42"/>
        <v>70</v>
      </c>
      <c r="W877" s="496"/>
      <c r="X877" s="496"/>
      <c r="Y877" s="496"/>
      <c r="Z877" s="497"/>
      <c r="AA877" s="496"/>
      <c r="AB877" s="496"/>
      <c r="AC877" s="496">
        <v>10</v>
      </c>
      <c r="AD877" s="496"/>
      <c r="AE877" s="547">
        <v>60</v>
      </c>
      <c r="AF877" s="635" t="s">
        <v>5035</v>
      </c>
      <c r="AG877" s="499"/>
      <c r="AH877" s="499">
        <v>0</v>
      </c>
      <c r="AI877" s="499">
        <f>+AH877*V877</f>
        <v>0</v>
      </c>
      <c r="AJ877" s="324"/>
      <c r="AK877" s="316" t="e">
        <f>VLOOKUP(B877,'[1]BCDG-CG KT'!C$14:BC$962,53,0)</f>
        <v>#N/A</v>
      </c>
      <c r="AL877" s="324"/>
      <c r="AM877" s="325"/>
      <c r="AN877" s="325"/>
      <c r="AO877" s="325"/>
      <c r="AP877" s="315"/>
      <c r="AQ877" s="315"/>
      <c r="AR877" s="315"/>
      <c r="AS877" s="315"/>
      <c r="AT877" s="315"/>
      <c r="AU877" s="315"/>
      <c r="AV877" s="315"/>
      <c r="AW877" s="315"/>
      <c r="AX877" s="315"/>
      <c r="AY877" s="315"/>
      <c r="AZ877" s="315"/>
      <c r="BA877" s="315"/>
      <c r="BB877" s="315"/>
      <c r="BC877" s="315"/>
      <c r="BD877" s="315"/>
    </row>
    <row r="878" spans="1:56" s="638" customFormat="1" ht="222" customHeight="1">
      <c r="A878" s="635">
        <v>870</v>
      </c>
      <c r="B878" s="324" t="s">
        <v>6578</v>
      </c>
      <c r="C878" s="594" t="s">
        <v>5721</v>
      </c>
      <c r="D878" s="594" t="s">
        <v>5722</v>
      </c>
      <c r="E878" s="662"/>
      <c r="F878" s="330" t="s">
        <v>5723</v>
      </c>
      <c r="G878" s="515"/>
      <c r="H878" s="640"/>
      <c r="I878" s="640"/>
      <c r="J878" s="640"/>
      <c r="K878" s="640"/>
      <c r="L878" s="514"/>
      <c r="M878" s="514"/>
      <c r="N878" s="514"/>
      <c r="O878" s="514"/>
      <c r="P878" s="514"/>
      <c r="Q878" s="514"/>
      <c r="R878" s="514"/>
      <c r="S878" s="514"/>
      <c r="T878" s="514"/>
      <c r="U878" s="514"/>
      <c r="V878" s="495">
        <f t="shared" si="42"/>
        <v>35</v>
      </c>
      <c r="W878" s="511"/>
      <c r="X878" s="511"/>
      <c r="Y878" s="511"/>
      <c r="Z878" s="511"/>
      <c r="AA878" s="511"/>
      <c r="AB878" s="511"/>
      <c r="AC878" s="511">
        <v>35</v>
      </c>
      <c r="AD878" s="511"/>
      <c r="AE878" s="593"/>
      <c r="AF878" s="537" t="s">
        <v>5724</v>
      </c>
      <c r="AG878" s="514"/>
      <c r="AH878" s="499"/>
      <c r="AI878" s="324"/>
      <c r="AJ878" s="324"/>
      <c r="AK878" s="316" t="e">
        <f>VLOOKUP(B878,'[1]BCDG-CG KT'!C$14:BC$962,53,0)</f>
        <v>#N/A</v>
      </c>
      <c r="AL878" s="324"/>
      <c r="AM878" s="325"/>
      <c r="AN878" s="325"/>
      <c r="AO878" s="325"/>
      <c r="AP878" s="315"/>
      <c r="AQ878" s="315"/>
      <c r="AR878" s="315"/>
      <c r="AS878" s="315"/>
      <c r="AT878" s="315"/>
      <c r="AU878" s="315"/>
      <c r="AV878" s="315"/>
      <c r="AW878" s="315"/>
      <c r="AX878" s="315"/>
      <c r="AY878" s="315"/>
      <c r="AZ878" s="315"/>
      <c r="BA878" s="315"/>
      <c r="BB878" s="315"/>
      <c r="BC878" s="315"/>
      <c r="BD878" s="315"/>
    </row>
    <row r="879" spans="1:56" s="638" customFormat="1" ht="243.75" customHeight="1">
      <c r="A879" s="635">
        <v>871</v>
      </c>
      <c r="B879" s="324" t="s">
        <v>6579</v>
      </c>
      <c r="C879" s="678" t="s">
        <v>5725</v>
      </c>
      <c r="D879" s="678" t="s">
        <v>5726</v>
      </c>
      <c r="E879" s="679"/>
      <c r="F879" s="330" t="s">
        <v>5727</v>
      </c>
      <c r="G879" s="330" t="s">
        <v>6749</v>
      </c>
      <c r="H879" s="640"/>
      <c r="I879" s="640"/>
      <c r="J879" s="640"/>
      <c r="K879" s="640"/>
      <c r="L879" s="514"/>
      <c r="M879" s="514"/>
      <c r="N879" s="514"/>
      <c r="O879" s="514"/>
      <c r="P879" s="514"/>
      <c r="Q879" s="514"/>
      <c r="R879" s="514"/>
      <c r="S879" s="514"/>
      <c r="T879" s="514"/>
      <c r="U879" s="514"/>
      <c r="V879" s="495">
        <f t="shared" si="42"/>
        <v>0</v>
      </c>
      <c r="W879" s="511"/>
      <c r="X879" s="511"/>
      <c r="Y879" s="511"/>
      <c r="Z879" s="511"/>
      <c r="AA879" s="511"/>
      <c r="AB879" s="511"/>
      <c r="AC879" s="511"/>
      <c r="AD879" s="511"/>
      <c r="AE879" s="593"/>
      <c r="AF879" s="537" t="s">
        <v>5728</v>
      </c>
      <c r="AG879" s="514"/>
      <c r="AH879" s="499"/>
      <c r="AI879" s="324"/>
      <c r="AJ879" s="324"/>
      <c r="AK879" s="316" t="e">
        <f>VLOOKUP(B879,'[1]BCDG-CG KT'!C$14:BC$962,53,0)</f>
        <v>#N/A</v>
      </c>
      <c r="AL879" s="324"/>
      <c r="AM879" s="325"/>
      <c r="AN879" s="325"/>
      <c r="AO879" s="325"/>
      <c r="AP879" s="315"/>
      <c r="AQ879" s="315"/>
      <c r="AR879" s="315"/>
      <c r="AS879" s="315"/>
      <c r="AT879" s="315"/>
      <c r="AU879" s="315"/>
      <c r="AV879" s="315"/>
      <c r="AW879" s="315"/>
      <c r="AX879" s="315"/>
      <c r="AY879" s="315"/>
      <c r="AZ879" s="315"/>
      <c r="BA879" s="315"/>
      <c r="BB879" s="315"/>
      <c r="BC879" s="315"/>
      <c r="BD879" s="315"/>
    </row>
    <row r="880" spans="1:56" s="638" customFormat="1" ht="282" customHeight="1">
      <c r="A880" s="635">
        <v>872</v>
      </c>
      <c r="B880" s="324" t="s">
        <v>6580</v>
      </c>
      <c r="C880" s="594" t="s">
        <v>5729</v>
      </c>
      <c r="D880" s="594" t="s">
        <v>5730</v>
      </c>
      <c r="E880" s="662"/>
      <c r="F880" s="330" t="s">
        <v>5731</v>
      </c>
      <c r="G880" s="330" t="s">
        <v>6750</v>
      </c>
      <c r="H880" s="640"/>
      <c r="I880" s="640"/>
      <c r="J880" s="640"/>
      <c r="K880" s="640"/>
      <c r="L880" s="514"/>
      <c r="M880" s="514"/>
      <c r="N880" s="514"/>
      <c r="O880" s="514"/>
      <c r="P880" s="514"/>
      <c r="Q880" s="514"/>
      <c r="R880" s="514"/>
      <c r="S880" s="514"/>
      <c r="T880" s="514"/>
      <c r="U880" s="514"/>
      <c r="V880" s="495">
        <f t="shared" si="42"/>
        <v>25</v>
      </c>
      <c r="W880" s="511"/>
      <c r="X880" s="511"/>
      <c r="Y880" s="511"/>
      <c r="Z880" s="511"/>
      <c r="AA880" s="511"/>
      <c r="AB880" s="511"/>
      <c r="AC880" s="511">
        <v>25</v>
      </c>
      <c r="AD880" s="511"/>
      <c r="AE880" s="593"/>
      <c r="AF880" s="537" t="s">
        <v>5732</v>
      </c>
      <c r="AG880" s="514"/>
      <c r="AH880" s="499"/>
      <c r="AI880" s="324"/>
      <c r="AJ880" s="324"/>
      <c r="AK880" s="316" t="e">
        <f>VLOOKUP(B880,'[1]BCDG-CG KT'!C$14:BC$962,53,0)</f>
        <v>#N/A</v>
      </c>
      <c r="AL880" s="324"/>
      <c r="AM880" s="325"/>
      <c r="AN880" s="325"/>
      <c r="AO880" s="325"/>
      <c r="AP880" s="315"/>
      <c r="AQ880" s="315"/>
      <c r="AR880" s="315"/>
      <c r="AS880" s="315"/>
      <c r="AT880" s="315"/>
      <c r="AU880" s="315"/>
      <c r="AV880" s="315"/>
      <c r="AW880" s="315"/>
      <c r="AX880" s="315"/>
      <c r="AY880" s="315"/>
      <c r="AZ880" s="315"/>
      <c r="BA880" s="315"/>
      <c r="BB880" s="315"/>
      <c r="BC880" s="315"/>
      <c r="BD880" s="315"/>
    </row>
    <row r="881" spans="1:247" s="638" customFormat="1" ht="214.5" customHeight="1">
      <c r="A881" s="635">
        <v>873</v>
      </c>
      <c r="B881" s="324" t="s">
        <v>6581</v>
      </c>
      <c r="C881" s="594" t="s">
        <v>5733</v>
      </c>
      <c r="D881" s="594" t="s">
        <v>5734</v>
      </c>
      <c r="E881" s="662"/>
      <c r="F881" s="330" t="s">
        <v>6751</v>
      </c>
      <c r="G881" s="515"/>
      <c r="H881" s="640"/>
      <c r="I881" s="640"/>
      <c r="J881" s="640"/>
      <c r="K881" s="640"/>
      <c r="L881" s="514"/>
      <c r="M881" s="514"/>
      <c r="N881" s="514"/>
      <c r="O881" s="514"/>
      <c r="P881" s="514"/>
      <c r="Q881" s="514"/>
      <c r="R881" s="514"/>
      <c r="S881" s="514"/>
      <c r="T881" s="514"/>
      <c r="U881" s="514"/>
      <c r="V881" s="495">
        <f t="shared" si="42"/>
        <v>30</v>
      </c>
      <c r="W881" s="511"/>
      <c r="X881" s="511"/>
      <c r="Y881" s="511"/>
      <c r="Z881" s="511"/>
      <c r="AA881" s="511"/>
      <c r="AB881" s="511"/>
      <c r="AC881" s="511">
        <v>30</v>
      </c>
      <c r="AD881" s="511"/>
      <c r="AE881" s="593"/>
      <c r="AF881" s="537" t="s">
        <v>5736</v>
      </c>
      <c r="AG881" s="514"/>
      <c r="AH881" s="499"/>
      <c r="AI881" s="324"/>
      <c r="AJ881" s="324"/>
      <c r="AK881" s="316" t="e">
        <f>VLOOKUP(B881,'[1]BCDG-CG KT'!C$14:BC$962,53,0)</f>
        <v>#N/A</v>
      </c>
      <c r="AL881" s="324"/>
      <c r="AM881" s="325"/>
      <c r="AN881" s="325"/>
      <c r="AO881" s="325"/>
      <c r="AP881" s="315"/>
      <c r="AQ881" s="315"/>
      <c r="AR881" s="315"/>
      <c r="AS881" s="315"/>
      <c r="AT881" s="315"/>
      <c r="AU881" s="315"/>
      <c r="AV881" s="315"/>
      <c r="AW881" s="315"/>
      <c r="AX881" s="315"/>
      <c r="AY881" s="315"/>
      <c r="AZ881" s="315"/>
      <c r="BA881" s="315"/>
      <c r="BB881" s="315"/>
      <c r="BC881" s="315"/>
      <c r="BD881" s="315"/>
    </row>
    <row r="882" spans="1:247" s="638" customFormat="1" ht="201.75" customHeight="1">
      <c r="A882" s="635">
        <v>874</v>
      </c>
      <c r="B882" s="324" t="s">
        <v>6582</v>
      </c>
      <c r="C882" s="594" t="s">
        <v>5737</v>
      </c>
      <c r="D882" s="594" t="s">
        <v>5738</v>
      </c>
      <c r="E882" s="662"/>
      <c r="F882" s="324" t="s">
        <v>5739</v>
      </c>
      <c r="G882" s="330" t="s">
        <v>6752</v>
      </c>
      <c r="H882" s="640"/>
      <c r="I882" s="640"/>
      <c r="J882" s="640"/>
      <c r="K882" s="640"/>
      <c r="L882" s="514"/>
      <c r="M882" s="514"/>
      <c r="N882" s="514"/>
      <c r="O882" s="514"/>
      <c r="P882" s="514"/>
      <c r="Q882" s="514"/>
      <c r="R882" s="514"/>
      <c r="S882" s="514"/>
      <c r="T882" s="514"/>
      <c r="U882" s="514"/>
      <c r="V882" s="495">
        <f t="shared" si="42"/>
        <v>30</v>
      </c>
      <c r="W882" s="511"/>
      <c r="X882" s="511"/>
      <c r="Y882" s="511"/>
      <c r="Z882" s="511"/>
      <c r="AA882" s="511"/>
      <c r="AB882" s="511"/>
      <c r="AC882" s="511">
        <v>30</v>
      </c>
      <c r="AD882" s="511"/>
      <c r="AE882" s="593"/>
      <c r="AF882" s="537" t="s">
        <v>5740</v>
      </c>
      <c r="AG882" s="514"/>
      <c r="AH882" s="499"/>
      <c r="AI882" s="324"/>
      <c r="AJ882" s="324"/>
      <c r="AK882" s="316" t="e">
        <f>VLOOKUP(B882,'[1]BCDG-CG KT'!C$14:BC$962,53,0)</f>
        <v>#N/A</v>
      </c>
      <c r="AL882" s="324"/>
      <c r="AM882" s="325"/>
      <c r="AN882" s="325"/>
      <c r="AO882" s="325"/>
      <c r="AP882" s="315"/>
      <c r="AQ882" s="315"/>
      <c r="AR882" s="315"/>
      <c r="AS882" s="315"/>
      <c r="AT882" s="315"/>
      <c r="AU882" s="315"/>
      <c r="AV882" s="315"/>
      <c r="AW882" s="315"/>
      <c r="AX882" s="315"/>
      <c r="AY882" s="315"/>
      <c r="AZ882" s="315"/>
      <c r="BA882" s="315"/>
      <c r="BB882" s="315"/>
      <c r="BC882" s="315"/>
      <c r="BD882" s="315"/>
    </row>
    <row r="883" spans="1:247" s="638" customFormat="1" ht="207.75" customHeight="1">
      <c r="A883" s="635">
        <v>875</v>
      </c>
      <c r="B883" s="324" t="s">
        <v>6583</v>
      </c>
      <c r="C883" s="594" t="s">
        <v>5741</v>
      </c>
      <c r="D883" s="595" t="s">
        <v>5742</v>
      </c>
      <c r="E883" s="662"/>
      <c r="F883" s="324" t="s">
        <v>5743</v>
      </c>
      <c r="G883" s="330" t="s">
        <v>6753</v>
      </c>
      <c r="H883" s="640"/>
      <c r="I883" s="640"/>
      <c r="J883" s="640"/>
      <c r="K883" s="640"/>
      <c r="L883" s="514"/>
      <c r="M883" s="514"/>
      <c r="N883" s="514"/>
      <c r="O883" s="514"/>
      <c r="P883" s="514"/>
      <c r="Q883" s="514"/>
      <c r="R883" s="514"/>
      <c r="S883" s="514"/>
      <c r="T883" s="514"/>
      <c r="U883" s="514"/>
      <c r="V883" s="495">
        <f t="shared" si="42"/>
        <v>20</v>
      </c>
      <c r="W883" s="511"/>
      <c r="X883" s="511"/>
      <c r="Y883" s="511"/>
      <c r="Z883" s="511"/>
      <c r="AA883" s="511"/>
      <c r="AB883" s="511"/>
      <c r="AC883" s="511">
        <v>20</v>
      </c>
      <c r="AD883" s="511"/>
      <c r="AE883" s="593"/>
      <c r="AF883" s="537" t="s">
        <v>5744</v>
      </c>
      <c r="AG883" s="514"/>
      <c r="AH883" s="499"/>
      <c r="AI883" s="324"/>
      <c r="AJ883" s="324"/>
      <c r="AK883" s="316" t="e">
        <f>VLOOKUP(B883,'[1]BCDG-CG KT'!C$14:BC$962,53,0)</f>
        <v>#N/A</v>
      </c>
      <c r="AL883" s="324"/>
      <c r="AM883" s="325"/>
      <c r="AN883" s="325"/>
      <c r="AO883" s="325"/>
      <c r="AP883" s="315"/>
      <c r="AQ883" s="315"/>
      <c r="AR883" s="315"/>
      <c r="AS883" s="315"/>
      <c r="AT883" s="315"/>
      <c r="AU883" s="315"/>
      <c r="AV883" s="315"/>
      <c r="AW883" s="315"/>
      <c r="AX883" s="315"/>
      <c r="AY883" s="315"/>
      <c r="AZ883" s="315"/>
      <c r="BA883" s="315"/>
      <c r="BB883" s="315"/>
      <c r="BC883" s="315"/>
      <c r="BD883" s="315"/>
    </row>
    <row r="884" spans="1:247" s="638" customFormat="1" ht="198" customHeight="1">
      <c r="A884" s="635">
        <v>876</v>
      </c>
      <c r="B884" s="324" t="s">
        <v>6584</v>
      </c>
      <c r="C884" s="596" t="s">
        <v>5745</v>
      </c>
      <c r="D884" s="596" t="s">
        <v>5746</v>
      </c>
      <c r="E884" s="662"/>
      <c r="F884" s="330" t="s">
        <v>6754</v>
      </c>
      <c r="G884" s="515"/>
      <c r="H884" s="640"/>
      <c r="I884" s="640"/>
      <c r="J884" s="640"/>
      <c r="K884" s="640"/>
      <c r="L884" s="514"/>
      <c r="M884" s="514"/>
      <c r="N884" s="514"/>
      <c r="O884" s="514"/>
      <c r="P884" s="514"/>
      <c r="Q884" s="514"/>
      <c r="R884" s="514"/>
      <c r="S884" s="514"/>
      <c r="T884" s="514"/>
      <c r="U884" s="514"/>
      <c r="V884" s="495">
        <f t="shared" si="42"/>
        <v>30</v>
      </c>
      <c r="W884" s="511"/>
      <c r="X884" s="511"/>
      <c r="Y884" s="511"/>
      <c r="Z884" s="511"/>
      <c r="AA884" s="511"/>
      <c r="AB884" s="511"/>
      <c r="AC884" s="511">
        <v>30</v>
      </c>
      <c r="AD884" s="511"/>
      <c r="AE884" s="593"/>
      <c r="AF884" s="537" t="s">
        <v>5748</v>
      </c>
      <c r="AG884" s="514"/>
      <c r="AH884" s="499"/>
      <c r="AI884" s="324"/>
      <c r="AJ884" s="324"/>
      <c r="AK884" s="316" t="e">
        <f>VLOOKUP(B884,'[1]BCDG-CG KT'!C$14:BC$962,53,0)</f>
        <v>#N/A</v>
      </c>
      <c r="AL884" s="324"/>
      <c r="AM884" s="325"/>
      <c r="AN884" s="325"/>
      <c r="AO884" s="325"/>
      <c r="AP884" s="315"/>
      <c r="AQ884" s="315"/>
      <c r="AR884" s="315"/>
      <c r="AS884" s="315"/>
      <c r="AT884" s="315"/>
      <c r="AU884" s="315"/>
      <c r="AV884" s="315"/>
      <c r="AW884" s="315"/>
      <c r="AX884" s="315"/>
      <c r="AY884" s="315"/>
      <c r="AZ884" s="315"/>
      <c r="BA884" s="315"/>
      <c r="BB884" s="315"/>
      <c r="BC884" s="315"/>
      <c r="BD884" s="315"/>
    </row>
    <row r="885" spans="1:247" s="638" customFormat="1" ht="114" customHeight="1">
      <c r="A885" s="635">
        <v>877</v>
      </c>
      <c r="B885" s="324" t="s">
        <v>6585</v>
      </c>
      <c r="C885" s="678" t="s">
        <v>5054</v>
      </c>
      <c r="D885" s="663"/>
      <c r="E885" s="663"/>
      <c r="F885" s="330" t="s">
        <v>6755</v>
      </c>
      <c r="G885" s="515"/>
      <c r="H885" s="640"/>
      <c r="I885" s="640"/>
      <c r="J885" s="640"/>
      <c r="K885" s="640"/>
      <c r="L885" s="514"/>
      <c r="M885" s="514"/>
      <c r="N885" s="514"/>
      <c r="O885" s="514"/>
      <c r="P885" s="514"/>
      <c r="Q885" s="514"/>
      <c r="R885" s="514"/>
      <c r="S885" s="514"/>
      <c r="T885" s="514"/>
      <c r="U885" s="514"/>
      <c r="V885" s="495">
        <f t="shared" si="42"/>
        <v>0</v>
      </c>
      <c r="W885" s="511"/>
      <c r="X885" s="511"/>
      <c r="Y885" s="511"/>
      <c r="Z885" s="511"/>
      <c r="AA885" s="511"/>
      <c r="AB885" s="511"/>
      <c r="AC885" s="511"/>
      <c r="AD885" s="511"/>
      <c r="AE885" s="593"/>
      <c r="AF885" s="537" t="s">
        <v>5750</v>
      </c>
      <c r="AG885" s="514"/>
      <c r="AH885" s="499"/>
      <c r="AI885" s="324"/>
      <c r="AJ885" s="324"/>
      <c r="AK885" s="316" t="e">
        <f>VLOOKUP(B885,'[1]BCDG-CG KT'!C$14:BC$962,53,0)</f>
        <v>#N/A</v>
      </c>
      <c r="AL885" s="324"/>
      <c r="AM885" s="325"/>
      <c r="AN885" s="325"/>
      <c r="AO885" s="325"/>
      <c r="AP885" s="315"/>
      <c r="AQ885" s="315"/>
      <c r="AR885" s="315"/>
      <c r="AS885" s="315"/>
      <c r="AT885" s="315"/>
      <c r="AU885" s="315"/>
      <c r="AV885" s="315"/>
      <c r="AW885" s="315"/>
      <c r="AX885" s="315"/>
      <c r="AY885" s="315"/>
      <c r="AZ885" s="315"/>
      <c r="BA885" s="315"/>
      <c r="BB885" s="315"/>
      <c r="BC885" s="315"/>
      <c r="BD885" s="315"/>
    </row>
    <row r="886" spans="1:247" s="638" customFormat="1" ht="195" customHeight="1">
      <c r="A886" s="635">
        <v>878</v>
      </c>
      <c r="B886" s="324" t="s">
        <v>6586</v>
      </c>
      <c r="C886" s="678" t="s">
        <v>5751</v>
      </c>
      <c r="D886" s="662" t="s">
        <v>5752</v>
      </c>
      <c r="E886" s="663"/>
      <c r="F886" s="324" t="s">
        <v>5753</v>
      </c>
      <c r="G886" s="330" t="s">
        <v>6756</v>
      </c>
      <c r="H886" s="640"/>
      <c r="I886" s="640"/>
      <c r="J886" s="640"/>
      <c r="K886" s="640"/>
      <c r="L886" s="495"/>
      <c r="M886" s="511"/>
      <c r="N886" s="511"/>
      <c r="O886" s="511"/>
      <c r="P886" s="511"/>
      <c r="Q886" s="593"/>
      <c r="R886" s="315"/>
      <c r="S886" s="315"/>
      <c r="T886" s="315"/>
      <c r="U886" s="315"/>
      <c r="V886" s="315">
        <f t="shared" si="42"/>
        <v>10</v>
      </c>
      <c r="W886" s="315"/>
      <c r="X886" s="315"/>
      <c r="Y886" s="315"/>
      <c r="Z886" s="315"/>
      <c r="AA886" s="315"/>
      <c r="AB886" s="315"/>
      <c r="AC886" s="315">
        <v>10</v>
      </c>
      <c r="AD886" s="315"/>
      <c r="AF886" s="638" t="s">
        <v>5754</v>
      </c>
      <c r="AK886" s="638" t="e">
        <f>VLOOKUP(B886,'[1]BCDG-CG KT'!C$14:BC$962,53,0)</f>
        <v>#N/A</v>
      </c>
      <c r="HW886" s="635"/>
      <c r="HX886" s="324"/>
      <c r="HY886" s="678"/>
      <c r="HZ886" s="663"/>
      <c r="IA886" s="663"/>
      <c r="IB886" s="324"/>
      <c r="IC886" s="515"/>
      <c r="ID886" s="640"/>
      <c r="IE886" s="640"/>
      <c r="IF886" s="640"/>
      <c r="IG886" s="640"/>
      <c r="IH886" s="495"/>
      <c r="II886" s="511"/>
      <c r="IJ886" s="511"/>
      <c r="IK886" s="511"/>
      <c r="IL886" s="511"/>
      <c r="IM886" s="593"/>
    </row>
    <row r="887" spans="1:247" s="638" customFormat="1" ht="123" customHeight="1">
      <c r="A887" s="635">
        <v>879</v>
      </c>
      <c r="B887" s="324" t="s">
        <v>6587</v>
      </c>
      <c r="C887" s="594" t="s">
        <v>5755</v>
      </c>
      <c r="D887" s="594" t="s">
        <v>5756</v>
      </c>
      <c r="E887" s="662"/>
      <c r="F887" s="324" t="s">
        <v>5757</v>
      </c>
      <c r="G887" s="330" t="s">
        <v>6757</v>
      </c>
      <c r="H887" s="640"/>
      <c r="I887" s="640"/>
      <c r="J887" s="640"/>
      <c r="K887" s="640"/>
      <c r="L887" s="514"/>
      <c r="M887" s="514"/>
      <c r="N887" s="514"/>
      <c r="O887" s="514"/>
      <c r="P887" s="514"/>
      <c r="Q887" s="514"/>
      <c r="R887" s="514"/>
      <c r="S887" s="514"/>
      <c r="T887" s="514"/>
      <c r="U887" s="514"/>
      <c r="V887" s="495">
        <f t="shared" si="42"/>
        <v>10</v>
      </c>
      <c r="W887" s="511"/>
      <c r="X887" s="511"/>
      <c r="Y887" s="511"/>
      <c r="Z887" s="511"/>
      <c r="AA887" s="511"/>
      <c r="AB887" s="511"/>
      <c r="AC887" s="511">
        <v>10</v>
      </c>
      <c r="AD887" s="511"/>
      <c r="AE887" s="593"/>
      <c r="AF887" s="537" t="s">
        <v>5758</v>
      </c>
      <c r="AG887" s="514"/>
      <c r="AH887" s="499"/>
      <c r="AI887" s="324"/>
      <c r="AJ887" s="324"/>
      <c r="AK887" s="316" t="e">
        <f>VLOOKUP(B887,'[1]BCDG-CG KT'!C$14:BC$962,53,0)</f>
        <v>#N/A</v>
      </c>
      <c r="AL887" s="324"/>
      <c r="AM887" s="325"/>
      <c r="AN887" s="325"/>
      <c r="AO887" s="325"/>
      <c r="AP887" s="315"/>
      <c r="AQ887" s="315"/>
      <c r="AR887" s="315"/>
      <c r="AS887" s="315"/>
      <c r="AT887" s="315"/>
      <c r="AU887" s="315"/>
      <c r="AV887" s="315"/>
      <c r="AW887" s="315"/>
      <c r="AX887" s="315"/>
      <c r="AY887" s="315"/>
      <c r="AZ887" s="315"/>
      <c r="BA887" s="315"/>
      <c r="BB887" s="315"/>
      <c r="BC887" s="315"/>
      <c r="BD887" s="315"/>
    </row>
    <row r="888" spans="1:247" s="638" customFormat="1" ht="201" customHeight="1">
      <c r="A888" s="635">
        <v>880</v>
      </c>
      <c r="B888" s="324" t="s">
        <v>6588</v>
      </c>
      <c r="C888" s="594" t="s">
        <v>5759</v>
      </c>
      <c r="D888" s="594" t="s">
        <v>5760</v>
      </c>
      <c r="E888" s="662"/>
      <c r="F888" s="324" t="s">
        <v>5761</v>
      </c>
      <c r="G888" s="324"/>
      <c r="H888" s="640"/>
      <c r="I888" s="640"/>
      <c r="J888" s="640"/>
      <c r="K888" s="640"/>
      <c r="L888" s="514"/>
      <c r="M888" s="514"/>
      <c r="N888" s="514"/>
      <c r="O888" s="514"/>
      <c r="P888" s="514"/>
      <c r="Q888" s="514"/>
      <c r="R888" s="514"/>
      <c r="S888" s="514"/>
      <c r="T888" s="514"/>
      <c r="U888" s="514"/>
      <c r="V888" s="495">
        <f t="shared" si="42"/>
        <v>0</v>
      </c>
      <c r="W888" s="511"/>
      <c r="X888" s="511"/>
      <c r="Y888" s="511"/>
      <c r="Z888" s="511"/>
      <c r="AA888" s="511"/>
      <c r="AB888" s="511"/>
      <c r="AC888" s="511">
        <v>0</v>
      </c>
      <c r="AD888" s="511"/>
      <c r="AE888" s="593"/>
      <c r="AF888" s="537" t="s">
        <v>5758</v>
      </c>
      <c r="AG888" s="514"/>
      <c r="AH888" s="499"/>
      <c r="AI888" s="324"/>
      <c r="AJ888" s="324"/>
      <c r="AK888" s="316" t="e">
        <f>VLOOKUP(B888,'[1]BCDG-CG KT'!C$14:BC$962,53,0)</f>
        <v>#N/A</v>
      </c>
      <c r="AL888" s="324"/>
      <c r="AM888" s="325"/>
      <c r="AN888" s="325"/>
      <c r="AO888" s="325"/>
      <c r="AP888" s="315"/>
      <c r="AQ888" s="315"/>
      <c r="AR888" s="315"/>
      <c r="AS888" s="315"/>
      <c r="AT888" s="315"/>
      <c r="AU888" s="315"/>
      <c r="AV888" s="315"/>
      <c r="AW888" s="315"/>
      <c r="AX888" s="315"/>
      <c r="AY888" s="315"/>
      <c r="AZ888" s="315"/>
      <c r="BA888" s="315"/>
      <c r="BB888" s="315"/>
      <c r="BC888" s="315"/>
      <c r="BD888" s="315"/>
    </row>
    <row r="889" spans="1:247" s="638" customFormat="1" ht="172.5" customHeight="1">
      <c r="A889" s="635">
        <v>881</v>
      </c>
      <c r="B889" s="324" t="s">
        <v>6589</v>
      </c>
      <c r="C889" s="594" t="s">
        <v>5766</v>
      </c>
      <c r="D889" s="594" t="s">
        <v>5763</v>
      </c>
      <c r="E889" s="594" t="s">
        <v>6759</v>
      </c>
      <c r="F889" s="324" t="s">
        <v>5764</v>
      </c>
      <c r="G889" s="330" t="s">
        <v>6758</v>
      </c>
      <c r="H889" s="640"/>
      <c r="I889" s="640"/>
      <c r="J889" s="640"/>
      <c r="K889" s="640"/>
      <c r="L889" s="514"/>
      <c r="M889" s="514"/>
      <c r="N889" s="514"/>
      <c r="O889" s="514"/>
      <c r="P889" s="514"/>
      <c r="Q889" s="514"/>
      <c r="R889" s="514"/>
      <c r="S889" s="514"/>
      <c r="T889" s="514"/>
      <c r="U889" s="514"/>
      <c r="V889" s="495">
        <f t="shared" si="42"/>
        <v>0</v>
      </c>
      <c r="W889" s="511"/>
      <c r="X889" s="511"/>
      <c r="Y889" s="511"/>
      <c r="Z889" s="511"/>
      <c r="AA889" s="511"/>
      <c r="AB889" s="511"/>
      <c r="AC889" s="511">
        <v>0</v>
      </c>
      <c r="AD889" s="511"/>
      <c r="AE889" s="593"/>
      <c r="AF889" s="537" t="s">
        <v>5765</v>
      </c>
      <c r="AG889" s="514"/>
      <c r="AH889" s="499"/>
      <c r="AI889" s="324"/>
      <c r="AJ889" s="324"/>
      <c r="AK889" s="316" t="e">
        <f>VLOOKUP(B889,'[1]BCDG-CG KT'!C$14:BC$962,53,0)</f>
        <v>#N/A</v>
      </c>
      <c r="AL889" s="324"/>
      <c r="AM889" s="325"/>
      <c r="AN889" s="325"/>
      <c r="AO889" s="325"/>
      <c r="AP889" s="315"/>
      <c r="AQ889" s="315"/>
      <c r="AR889" s="315"/>
      <c r="AS889" s="315"/>
      <c r="AT889" s="315"/>
      <c r="AU889" s="315"/>
      <c r="AV889" s="315"/>
      <c r="AW889" s="315"/>
      <c r="AX889" s="315"/>
      <c r="AY889" s="315"/>
      <c r="AZ889" s="315"/>
      <c r="BA889" s="315"/>
      <c r="BB889" s="315"/>
      <c r="BC889" s="315"/>
      <c r="BD889" s="315"/>
    </row>
    <row r="890" spans="1:247" s="638" customFormat="1" ht="147.75" customHeight="1">
      <c r="A890" s="635">
        <v>882</v>
      </c>
      <c r="B890" s="324" t="s">
        <v>6590</v>
      </c>
      <c r="C890" s="594" t="s">
        <v>5766</v>
      </c>
      <c r="D890" s="594" t="s">
        <v>5767</v>
      </c>
      <c r="E890" s="594" t="s">
        <v>6760</v>
      </c>
      <c r="F890" s="324" t="s">
        <v>5768</v>
      </c>
      <c r="G890" s="515"/>
      <c r="H890" s="640"/>
      <c r="I890" s="640"/>
      <c r="J890" s="640"/>
      <c r="K890" s="640"/>
      <c r="L890" s="514"/>
      <c r="M890" s="514"/>
      <c r="N890" s="514"/>
      <c r="O890" s="514"/>
      <c r="P890" s="514"/>
      <c r="Q890" s="514"/>
      <c r="R890" s="514"/>
      <c r="S890" s="514"/>
      <c r="T890" s="514"/>
      <c r="U890" s="514"/>
      <c r="V890" s="495">
        <f t="shared" si="42"/>
        <v>30</v>
      </c>
      <c r="W890" s="511"/>
      <c r="X890" s="511"/>
      <c r="Y890" s="511"/>
      <c r="Z890" s="511"/>
      <c r="AA890" s="511"/>
      <c r="AB890" s="511"/>
      <c r="AC890" s="511">
        <v>30</v>
      </c>
      <c r="AD890" s="511"/>
      <c r="AE890" s="593"/>
      <c r="AF890" s="537" t="s">
        <v>5765</v>
      </c>
      <c r="AG890" s="514"/>
      <c r="AH890" s="499"/>
      <c r="AI890" s="324"/>
      <c r="AJ890" s="324"/>
      <c r="AK890" s="316" t="e">
        <f>VLOOKUP(B890,'[1]BCDG-CG KT'!C$14:BC$962,53,0)</f>
        <v>#N/A</v>
      </c>
      <c r="AL890" s="324"/>
      <c r="AM890" s="325"/>
      <c r="AN890" s="325"/>
      <c r="AO890" s="325"/>
      <c r="AP890" s="315"/>
      <c r="AQ890" s="315"/>
      <c r="AR890" s="315"/>
      <c r="AS890" s="315"/>
      <c r="AT890" s="315"/>
      <c r="AU890" s="315"/>
      <c r="AV890" s="315"/>
      <c r="AW890" s="315"/>
      <c r="AX890" s="315"/>
      <c r="AY890" s="315"/>
      <c r="AZ890" s="315"/>
      <c r="BA890" s="315"/>
      <c r="BB890" s="315"/>
      <c r="BC890" s="315"/>
      <c r="BD890" s="315"/>
    </row>
    <row r="891" spans="1:247" s="638" customFormat="1" ht="165.75" customHeight="1">
      <c r="A891" s="635">
        <v>883</v>
      </c>
      <c r="B891" s="324" t="s">
        <v>6591</v>
      </c>
      <c r="C891" s="594" t="s">
        <v>5769</v>
      </c>
      <c r="D891" s="594" t="s">
        <v>5770</v>
      </c>
      <c r="E891" s="594" t="s">
        <v>6761</v>
      </c>
      <c r="F891" s="324" t="s">
        <v>5771</v>
      </c>
      <c r="G891" s="515"/>
      <c r="H891" s="640"/>
      <c r="I891" s="640"/>
      <c r="J891" s="640"/>
      <c r="K891" s="640"/>
      <c r="L891" s="514"/>
      <c r="M891" s="514"/>
      <c r="N891" s="514"/>
      <c r="O891" s="514"/>
      <c r="P891" s="514"/>
      <c r="Q891" s="514"/>
      <c r="R891" s="514"/>
      <c r="S891" s="514"/>
      <c r="T891" s="514"/>
      <c r="U891" s="514"/>
      <c r="V891" s="495">
        <f t="shared" si="42"/>
        <v>30</v>
      </c>
      <c r="W891" s="511"/>
      <c r="X891" s="511"/>
      <c r="Y891" s="511"/>
      <c r="Z891" s="511"/>
      <c r="AA891" s="511"/>
      <c r="AB891" s="511"/>
      <c r="AC891" s="511">
        <v>30</v>
      </c>
      <c r="AD891" s="511"/>
      <c r="AE891" s="593"/>
      <c r="AF891" s="537" t="s">
        <v>5765</v>
      </c>
      <c r="AG891" s="514"/>
      <c r="AH891" s="499"/>
      <c r="AI891" s="324"/>
      <c r="AJ891" s="324"/>
      <c r="AK891" s="316" t="e">
        <f>VLOOKUP(B891,'[1]BCDG-CG KT'!C$14:BC$962,53,0)</f>
        <v>#N/A</v>
      </c>
      <c r="AL891" s="324"/>
      <c r="AM891" s="325"/>
      <c r="AN891" s="325"/>
      <c r="AO891" s="325"/>
      <c r="AP891" s="315"/>
      <c r="AQ891" s="315"/>
      <c r="AR891" s="315"/>
      <c r="AS891" s="315"/>
      <c r="AT891" s="315"/>
      <c r="AU891" s="315"/>
      <c r="AV891" s="315"/>
      <c r="AW891" s="315"/>
      <c r="AX891" s="315"/>
      <c r="AY891" s="315"/>
      <c r="AZ891" s="315"/>
      <c r="BA891" s="315"/>
      <c r="BB891" s="315"/>
      <c r="BC891" s="315"/>
      <c r="BD891" s="315"/>
    </row>
    <row r="892" spans="1:247" s="638" customFormat="1" ht="178.5" customHeight="1">
      <c r="A892" s="635">
        <v>884</v>
      </c>
      <c r="B892" s="324" t="s">
        <v>6592</v>
      </c>
      <c r="C892" s="694" t="s">
        <v>5059</v>
      </c>
      <c r="D892" s="695" t="s">
        <v>5772</v>
      </c>
      <c r="E892" s="694" t="s">
        <v>6762</v>
      </c>
      <c r="F892" s="692" t="s">
        <v>5773</v>
      </c>
      <c r="G892" s="515"/>
      <c r="H892" s="640"/>
      <c r="I892" s="640"/>
      <c r="J892" s="640"/>
      <c r="K892" s="640"/>
      <c r="L892" s="514"/>
      <c r="M892" s="514"/>
      <c r="N892" s="514"/>
      <c r="O892" s="514"/>
      <c r="P892" s="514"/>
      <c r="Q892" s="514"/>
      <c r="R892" s="514"/>
      <c r="S892" s="514"/>
      <c r="T892" s="514"/>
      <c r="U892" s="514"/>
      <c r="V892" s="495">
        <f t="shared" si="42"/>
        <v>70</v>
      </c>
      <c r="W892" s="511"/>
      <c r="X892" s="511"/>
      <c r="Y892" s="511"/>
      <c r="Z892" s="511"/>
      <c r="AA892" s="511"/>
      <c r="AB892" s="511"/>
      <c r="AC892" s="511">
        <v>70</v>
      </c>
      <c r="AD892" s="511"/>
      <c r="AE892" s="593"/>
      <c r="AF892" s="537" t="s">
        <v>5774</v>
      </c>
      <c r="AG892" s="514"/>
      <c r="AH892" s="499"/>
      <c r="AI892" s="324"/>
      <c r="AJ892" s="324"/>
      <c r="AK892" s="316" t="e">
        <f>VLOOKUP(B892,'[1]BCDG-CG KT'!C$14:BC$962,53,0)</f>
        <v>#N/A</v>
      </c>
      <c r="AL892" s="324"/>
      <c r="AM892" s="325"/>
      <c r="AN892" s="325"/>
      <c r="AO892" s="325"/>
      <c r="AP892" s="315"/>
      <c r="AQ892" s="315"/>
      <c r="AR892" s="315"/>
      <c r="AS892" s="315"/>
      <c r="AT892" s="315"/>
      <c r="AU892" s="315"/>
      <c r="AV892" s="315"/>
      <c r="AW892" s="315"/>
      <c r="AX892" s="315"/>
      <c r="AY892" s="315"/>
      <c r="AZ892" s="315"/>
      <c r="BA892" s="315"/>
      <c r="BB892" s="315"/>
      <c r="BC892" s="315"/>
      <c r="BD892" s="315"/>
    </row>
    <row r="893" spans="1:247" s="638" customFormat="1" ht="183.75" customHeight="1">
      <c r="A893" s="635">
        <v>885</v>
      </c>
      <c r="B893" s="324" t="s">
        <v>6593</v>
      </c>
      <c r="C893" s="695" t="s">
        <v>5775</v>
      </c>
      <c r="D893" s="695" t="s">
        <v>5776</v>
      </c>
      <c r="E893" s="694" t="s">
        <v>5059</v>
      </c>
      <c r="F893" s="691" t="s">
        <v>5777</v>
      </c>
      <c r="G893" s="515"/>
      <c r="H893" s="640"/>
      <c r="I893" s="640"/>
      <c r="J893" s="640"/>
      <c r="K893" s="640"/>
      <c r="L893" s="514"/>
      <c r="M893" s="514"/>
      <c r="N893" s="514"/>
      <c r="O893" s="514"/>
      <c r="P893" s="514"/>
      <c r="Q893" s="514"/>
      <c r="R893" s="514"/>
      <c r="S893" s="514"/>
      <c r="T893" s="514"/>
      <c r="U893" s="514"/>
      <c r="V893" s="495">
        <f t="shared" si="42"/>
        <v>0</v>
      </c>
      <c r="W893" s="511"/>
      <c r="X893" s="511"/>
      <c r="Y893" s="511"/>
      <c r="Z893" s="511"/>
      <c r="AA893" s="511"/>
      <c r="AB893" s="511"/>
      <c r="AC893" s="511"/>
      <c r="AD893" s="511"/>
      <c r="AE893" s="593"/>
      <c r="AF893" s="537" t="s">
        <v>5778</v>
      </c>
      <c r="AG893" s="514"/>
      <c r="AH893" s="499"/>
      <c r="AI893" s="324"/>
      <c r="AJ893" s="324"/>
      <c r="AK893" s="316" t="e">
        <f>VLOOKUP(B893,'[1]BCDG-CG KT'!C$14:BC$962,53,0)</f>
        <v>#N/A</v>
      </c>
      <c r="AL893" s="324"/>
      <c r="AM893" s="325"/>
      <c r="AN893" s="325"/>
      <c r="AO893" s="325"/>
      <c r="AP893" s="315"/>
      <c r="AQ893" s="315"/>
      <c r="AR893" s="315"/>
      <c r="AS893" s="315"/>
      <c r="AT893" s="315"/>
      <c r="AU893" s="315"/>
      <c r="AV893" s="315"/>
      <c r="AW893" s="315"/>
      <c r="AX893" s="315"/>
      <c r="AY893" s="315"/>
      <c r="AZ893" s="315"/>
      <c r="BA893" s="315"/>
      <c r="BB893" s="315"/>
      <c r="BC893" s="315"/>
      <c r="BD893" s="315"/>
    </row>
    <row r="894" spans="1:247" s="638" customFormat="1" ht="133.5" customHeight="1">
      <c r="A894" s="635">
        <v>886</v>
      </c>
      <c r="B894" s="324" t="s">
        <v>6594</v>
      </c>
      <c r="C894" s="594" t="s">
        <v>5779</v>
      </c>
      <c r="D894" s="594" t="s">
        <v>5780</v>
      </c>
      <c r="E894" s="662"/>
      <c r="F894" s="330" t="s">
        <v>5781</v>
      </c>
      <c r="G894" s="515"/>
      <c r="H894" s="640"/>
      <c r="I894" s="640"/>
      <c r="J894" s="640"/>
      <c r="K894" s="640"/>
      <c r="L894" s="514"/>
      <c r="M894" s="514"/>
      <c r="N894" s="514"/>
      <c r="O894" s="514"/>
      <c r="P894" s="514"/>
      <c r="Q894" s="514"/>
      <c r="R894" s="514"/>
      <c r="S894" s="514"/>
      <c r="T894" s="514"/>
      <c r="U894" s="514"/>
      <c r="V894" s="495">
        <f t="shared" si="42"/>
        <v>30</v>
      </c>
      <c r="W894" s="511"/>
      <c r="X894" s="511"/>
      <c r="Y894" s="511"/>
      <c r="Z894" s="511"/>
      <c r="AA894" s="511"/>
      <c r="AB894" s="511"/>
      <c r="AC894" s="598">
        <v>30</v>
      </c>
      <c r="AD894" s="577"/>
      <c r="AE894" s="593"/>
      <c r="AF894" s="537" t="s">
        <v>5782</v>
      </c>
      <c r="AG894" s="514"/>
      <c r="AH894" s="499"/>
      <c r="AI894" s="324"/>
      <c r="AJ894" s="324"/>
      <c r="AK894" s="316" t="e">
        <f>VLOOKUP(B894,'[1]BCDG-CG KT'!C$14:BC$962,53,0)</f>
        <v>#N/A</v>
      </c>
      <c r="AL894" s="324"/>
      <c r="AM894" s="325"/>
      <c r="AN894" s="325"/>
      <c r="AO894" s="325"/>
      <c r="AP894" s="315"/>
      <c r="AQ894" s="315"/>
      <c r="AR894" s="315"/>
      <c r="AS894" s="315"/>
      <c r="AT894" s="315"/>
      <c r="AU894" s="315"/>
      <c r="AV894" s="315"/>
      <c r="AW894" s="315"/>
      <c r="AX894" s="315"/>
      <c r="AY894" s="315"/>
      <c r="AZ894" s="315"/>
      <c r="BA894" s="315"/>
      <c r="BB894" s="315"/>
      <c r="BC894" s="315"/>
      <c r="BD894" s="315"/>
    </row>
    <row r="895" spans="1:247" s="638" customFormat="1" ht="228" customHeight="1">
      <c r="A895" s="635">
        <v>887</v>
      </c>
      <c r="B895" s="324" t="s">
        <v>6595</v>
      </c>
      <c r="C895" s="678" t="s">
        <v>6763</v>
      </c>
      <c r="D895" s="594" t="s">
        <v>5784</v>
      </c>
      <c r="E895" s="662"/>
      <c r="F895" s="330" t="s">
        <v>6764</v>
      </c>
      <c r="G895" s="515"/>
      <c r="H895" s="640"/>
      <c r="I895" s="640"/>
      <c r="J895" s="640"/>
      <c r="K895" s="640"/>
      <c r="L895" s="514"/>
      <c r="M895" s="514"/>
      <c r="N895" s="514"/>
      <c r="O895" s="514"/>
      <c r="P895" s="514"/>
      <c r="Q895" s="514"/>
      <c r="R895" s="514"/>
      <c r="S895" s="514"/>
      <c r="T895" s="514"/>
      <c r="U895" s="514"/>
      <c r="V895" s="495">
        <f t="shared" si="42"/>
        <v>30</v>
      </c>
      <c r="W895" s="511"/>
      <c r="X895" s="511"/>
      <c r="Y895" s="511"/>
      <c r="Z895" s="511"/>
      <c r="AA895" s="511"/>
      <c r="AB895" s="511"/>
      <c r="AC895" s="598">
        <v>30</v>
      </c>
      <c r="AD895" s="577"/>
      <c r="AE895" s="593"/>
      <c r="AF895" s="537" t="s">
        <v>5786</v>
      </c>
      <c r="AG895" s="514"/>
      <c r="AH895" s="499"/>
      <c r="AI895" s="324"/>
      <c r="AJ895" s="324"/>
      <c r="AK895" s="316" t="e">
        <f>VLOOKUP(B895,'[1]BCDG-CG KT'!C$14:BC$962,53,0)</f>
        <v>#N/A</v>
      </c>
      <c r="AL895" s="324"/>
      <c r="AM895" s="325"/>
      <c r="AN895" s="325"/>
      <c r="AO895" s="325"/>
      <c r="AP895" s="315"/>
      <c r="AQ895" s="315"/>
      <c r="AR895" s="315"/>
      <c r="AS895" s="315"/>
      <c r="AT895" s="315"/>
      <c r="AU895" s="315"/>
      <c r="AV895" s="315"/>
      <c r="AW895" s="315"/>
      <c r="AX895" s="315"/>
      <c r="AY895" s="315"/>
      <c r="AZ895" s="315"/>
      <c r="BA895" s="315"/>
      <c r="BB895" s="315"/>
      <c r="BC895" s="315"/>
      <c r="BD895" s="315"/>
    </row>
    <row r="896" spans="1:247" s="638" customFormat="1" ht="148.5" customHeight="1">
      <c r="A896" s="635">
        <v>888</v>
      </c>
      <c r="B896" s="324" t="s">
        <v>6596</v>
      </c>
      <c r="C896" s="594" t="s">
        <v>5787</v>
      </c>
      <c r="D896" s="594" t="s">
        <v>5788</v>
      </c>
      <c r="E896" s="662"/>
      <c r="F896" s="324" t="s">
        <v>5789</v>
      </c>
      <c r="G896" s="515"/>
      <c r="H896" s="640"/>
      <c r="I896" s="640"/>
      <c r="J896" s="640"/>
      <c r="K896" s="640"/>
      <c r="L896" s="514"/>
      <c r="M896" s="514"/>
      <c r="N896" s="514"/>
      <c r="O896" s="514"/>
      <c r="P896" s="514"/>
      <c r="Q896" s="514"/>
      <c r="R896" s="514"/>
      <c r="S896" s="514"/>
      <c r="T896" s="514"/>
      <c r="U896" s="514"/>
      <c r="V896" s="495">
        <f t="shared" si="42"/>
        <v>0</v>
      </c>
      <c r="W896" s="511"/>
      <c r="X896" s="511"/>
      <c r="Y896" s="511"/>
      <c r="Z896" s="511"/>
      <c r="AA896" s="511"/>
      <c r="AB896" s="511"/>
      <c r="AC896" s="599"/>
      <c r="AD896" s="577"/>
      <c r="AE896" s="593"/>
      <c r="AF896" s="600" t="s">
        <v>5790</v>
      </c>
      <c r="AG896" s="514"/>
      <c r="AH896" s="499"/>
      <c r="AI896" s="324"/>
      <c r="AJ896" s="324"/>
      <c r="AK896" s="316" t="e">
        <f>VLOOKUP(B896,'[1]BCDG-CG KT'!C$14:BC$962,53,0)</f>
        <v>#N/A</v>
      </c>
      <c r="AL896" s="324"/>
      <c r="AM896" s="325"/>
      <c r="AN896" s="325"/>
      <c r="AO896" s="325"/>
      <c r="AP896" s="315"/>
      <c r="AQ896" s="315"/>
      <c r="AR896" s="315"/>
      <c r="AS896" s="315"/>
      <c r="AT896" s="315"/>
      <c r="AU896" s="315"/>
      <c r="AV896" s="315"/>
      <c r="AW896" s="315"/>
      <c r="AX896" s="315"/>
      <c r="AY896" s="315"/>
      <c r="AZ896" s="315"/>
      <c r="BA896" s="315"/>
      <c r="BB896" s="315"/>
      <c r="BC896" s="315"/>
      <c r="BD896" s="315"/>
    </row>
    <row r="897" spans="1:56" s="638" customFormat="1" ht="120.75" customHeight="1">
      <c r="A897" s="635">
        <v>889</v>
      </c>
      <c r="B897" s="324" t="s">
        <v>6598</v>
      </c>
      <c r="C897" s="594" t="s">
        <v>5795</v>
      </c>
      <c r="D897" s="594" t="s">
        <v>5796</v>
      </c>
      <c r="E897" s="662"/>
      <c r="F897" s="324" t="s">
        <v>5797</v>
      </c>
      <c r="G897" s="515"/>
      <c r="H897" s="640"/>
      <c r="I897" s="640"/>
      <c r="J897" s="640"/>
      <c r="K897" s="640"/>
      <c r="L897" s="514"/>
      <c r="M897" s="514"/>
      <c r="N897" s="514"/>
      <c r="O897" s="514"/>
      <c r="P897" s="514"/>
      <c r="Q897" s="514"/>
      <c r="R897" s="514"/>
      <c r="S897" s="514"/>
      <c r="T897" s="514"/>
      <c r="U897" s="514"/>
      <c r="V897" s="495">
        <f t="shared" si="42"/>
        <v>30</v>
      </c>
      <c r="W897" s="511"/>
      <c r="X897" s="511"/>
      <c r="Y897" s="511"/>
      <c r="Z897" s="511"/>
      <c r="AA897" s="511"/>
      <c r="AB897" s="511"/>
      <c r="AC897" s="598">
        <v>30</v>
      </c>
      <c r="AD897" s="577"/>
      <c r="AE897" s="593"/>
      <c r="AF897" s="537" t="s">
        <v>5782</v>
      </c>
      <c r="AG897" s="514"/>
      <c r="AH897" s="499"/>
      <c r="AI897" s="324"/>
      <c r="AJ897" s="324"/>
      <c r="AK897" s="316" t="e">
        <f>VLOOKUP(B897,'[1]BCDG-CG KT'!C$14:BC$962,53,0)</f>
        <v>#N/A</v>
      </c>
      <c r="AL897" s="324"/>
      <c r="AM897" s="325"/>
      <c r="AN897" s="325"/>
      <c r="AO897" s="325"/>
      <c r="AP897" s="315"/>
      <c r="AQ897" s="315"/>
      <c r="AR897" s="315"/>
      <c r="AS897" s="315"/>
      <c r="AT897" s="315"/>
      <c r="AU897" s="315"/>
      <c r="AV897" s="315"/>
      <c r="AW897" s="315"/>
      <c r="AX897" s="315"/>
      <c r="AY897" s="315"/>
      <c r="AZ897" s="315"/>
      <c r="BA897" s="315"/>
      <c r="BB897" s="315"/>
      <c r="BC897" s="315"/>
      <c r="BD897" s="315"/>
    </row>
    <row r="898" spans="1:56" s="638" customFormat="1" ht="165.75" customHeight="1">
      <c r="A898" s="635">
        <v>890</v>
      </c>
      <c r="B898" s="324" t="s">
        <v>6599</v>
      </c>
      <c r="C898" s="594" t="s">
        <v>4944</v>
      </c>
      <c r="D898" s="594" t="s">
        <v>5798</v>
      </c>
      <c r="E898" s="662"/>
      <c r="F898" s="324" t="s">
        <v>5799</v>
      </c>
      <c r="G898" s="330" t="s">
        <v>6765</v>
      </c>
      <c r="H898" s="640"/>
      <c r="I898" s="640"/>
      <c r="J898" s="640"/>
      <c r="K898" s="640"/>
      <c r="L898" s="514"/>
      <c r="M898" s="514"/>
      <c r="N898" s="514"/>
      <c r="O898" s="514"/>
      <c r="P898" s="514"/>
      <c r="Q898" s="514"/>
      <c r="R898" s="514"/>
      <c r="S898" s="514"/>
      <c r="T898" s="514"/>
      <c r="U898" s="514"/>
      <c r="V898" s="495">
        <f t="shared" si="42"/>
        <v>50</v>
      </c>
      <c r="W898" s="511"/>
      <c r="X898" s="511"/>
      <c r="Y898" s="511"/>
      <c r="Z898" s="511"/>
      <c r="AA898" s="511"/>
      <c r="AB898" s="511"/>
      <c r="AC898" s="598">
        <v>50</v>
      </c>
      <c r="AD898" s="577"/>
      <c r="AE898" s="593"/>
      <c r="AF898" s="537" t="s">
        <v>5778</v>
      </c>
      <c r="AG898" s="514"/>
      <c r="AH898" s="499"/>
      <c r="AI898" s="324"/>
      <c r="AJ898" s="324"/>
      <c r="AK898" s="316" t="e">
        <f>VLOOKUP(B898,'[1]BCDG-CG KT'!C$14:BC$962,53,0)</f>
        <v>#N/A</v>
      </c>
      <c r="AL898" s="324"/>
      <c r="AM898" s="325"/>
      <c r="AN898" s="325"/>
      <c r="AO898" s="325"/>
      <c r="AP898" s="315"/>
      <c r="AQ898" s="315"/>
      <c r="AR898" s="315"/>
      <c r="AS898" s="315"/>
      <c r="AT898" s="315"/>
      <c r="AU898" s="315"/>
      <c r="AV898" s="315"/>
      <c r="AW898" s="315"/>
      <c r="AX898" s="315"/>
      <c r="AY898" s="315"/>
      <c r="AZ898" s="315"/>
      <c r="BA898" s="315"/>
      <c r="BB898" s="315"/>
      <c r="BC898" s="315"/>
      <c r="BD898" s="315"/>
    </row>
    <row r="899" spans="1:56" s="638" customFormat="1" ht="165" customHeight="1">
      <c r="A899" s="635">
        <v>891</v>
      </c>
      <c r="B899" s="324" t="s">
        <v>6600</v>
      </c>
      <c r="C899" s="594" t="s">
        <v>5800</v>
      </c>
      <c r="D899" s="594" t="s">
        <v>5801</v>
      </c>
      <c r="E899" s="662"/>
      <c r="F899" s="324" t="s">
        <v>5802</v>
      </c>
      <c r="G899" s="330" t="s">
        <v>6766</v>
      </c>
      <c r="H899" s="640"/>
      <c r="I899" s="640"/>
      <c r="J899" s="640"/>
      <c r="K899" s="640"/>
      <c r="L899" s="514"/>
      <c r="M899" s="514"/>
      <c r="N899" s="514"/>
      <c r="O899" s="514"/>
      <c r="P899" s="514"/>
      <c r="Q899" s="514"/>
      <c r="R899" s="514"/>
      <c r="S899" s="514"/>
      <c r="T899" s="514"/>
      <c r="U899" s="514"/>
      <c r="V899" s="495">
        <f t="shared" si="42"/>
        <v>50</v>
      </c>
      <c r="W899" s="511"/>
      <c r="X899" s="511"/>
      <c r="Y899" s="511"/>
      <c r="Z899" s="511"/>
      <c r="AA899" s="511"/>
      <c r="AB899" s="511"/>
      <c r="AC899" s="598">
        <v>50</v>
      </c>
      <c r="AD899" s="577"/>
      <c r="AE899" s="593"/>
      <c r="AF899" s="537" t="s">
        <v>5803</v>
      </c>
      <c r="AG899" s="514"/>
      <c r="AH899" s="499"/>
      <c r="AI899" s="324"/>
      <c r="AJ899" s="324"/>
      <c r="AK899" s="316" t="e">
        <f>VLOOKUP(B899,'[1]BCDG-CG KT'!C$14:BC$962,53,0)</f>
        <v>#N/A</v>
      </c>
      <c r="AL899" s="324"/>
      <c r="AM899" s="325"/>
      <c r="AN899" s="325"/>
      <c r="AO899" s="325"/>
      <c r="AP899" s="315"/>
      <c r="AQ899" s="315"/>
      <c r="AR899" s="315"/>
      <c r="AS899" s="315"/>
      <c r="AT899" s="315"/>
      <c r="AU899" s="315"/>
      <c r="AV899" s="315"/>
      <c r="AW899" s="315"/>
      <c r="AX899" s="315"/>
      <c r="AY899" s="315"/>
      <c r="AZ899" s="315"/>
      <c r="BA899" s="315"/>
      <c r="BB899" s="315"/>
      <c r="BC899" s="315"/>
      <c r="BD899" s="315"/>
    </row>
    <row r="900" spans="1:56" s="638" customFormat="1" ht="142.5" customHeight="1">
      <c r="A900" s="635">
        <v>893</v>
      </c>
      <c r="B900" s="324" t="s">
        <v>6602</v>
      </c>
      <c r="C900" s="499" t="s">
        <v>5808</v>
      </c>
      <c r="D900" s="499"/>
      <c r="E900" s="324"/>
      <c r="F900" s="324" t="s">
        <v>5809</v>
      </c>
      <c r="G900" s="515"/>
      <c r="H900" s="659" t="s">
        <v>3479</v>
      </c>
      <c r="I900" s="640" t="s">
        <v>84</v>
      </c>
      <c r="J900" s="640"/>
      <c r="K900" s="640"/>
      <c r="L900" s="514"/>
      <c r="M900" s="514"/>
      <c r="N900" s="514"/>
      <c r="O900" s="514"/>
      <c r="P900" s="514"/>
      <c r="Q900" s="514"/>
      <c r="R900" s="514"/>
      <c r="S900" s="514"/>
      <c r="T900" s="514"/>
      <c r="U900" s="514"/>
      <c r="V900" s="495">
        <f t="shared" si="42"/>
        <v>30</v>
      </c>
      <c r="W900" s="511"/>
      <c r="X900" s="511"/>
      <c r="Y900" s="511"/>
      <c r="Z900" s="511"/>
      <c r="AA900" s="511"/>
      <c r="AB900" s="511"/>
      <c r="AC900" s="511"/>
      <c r="AD900" s="511"/>
      <c r="AE900" s="601">
        <v>30</v>
      </c>
      <c r="AF900" s="602" t="s">
        <v>5810</v>
      </c>
      <c r="AG900" s="514"/>
      <c r="AH900" s="499"/>
      <c r="AI900" s="324"/>
      <c r="AJ900" s="324"/>
      <c r="AK900" s="316" t="e">
        <f>VLOOKUP(B900,'[1]BCDG-CG KT'!C$14:BC$962,53,0)</f>
        <v>#N/A</v>
      </c>
      <c r="AL900" s="324"/>
      <c r="AM900" s="325"/>
      <c r="AN900" s="325"/>
      <c r="AO900" s="325"/>
      <c r="AP900" s="315"/>
      <c r="AQ900" s="315"/>
      <c r="AR900" s="315"/>
      <c r="AS900" s="315"/>
      <c r="AT900" s="315"/>
      <c r="AU900" s="315"/>
      <c r="AV900" s="315"/>
      <c r="AW900" s="315"/>
      <c r="AX900" s="315"/>
      <c r="AY900" s="315"/>
      <c r="AZ900" s="315"/>
      <c r="BA900" s="315"/>
      <c r="BB900" s="315"/>
      <c r="BC900" s="315"/>
      <c r="BD900" s="315"/>
    </row>
    <row r="901" spans="1:56" s="638" customFormat="1" ht="16.5" customHeight="1">
      <c r="A901" s="635">
        <v>894</v>
      </c>
      <c r="B901" s="324" t="s">
        <v>6603</v>
      </c>
      <c r="C901" s="324" t="s">
        <v>5811</v>
      </c>
      <c r="D901" s="499" t="s">
        <v>5812</v>
      </c>
      <c r="E901" s="324"/>
      <c r="F901" s="324" t="s">
        <v>5813</v>
      </c>
      <c r="G901" s="515"/>
      <c r="H901" s="659" t="s">
        <v>3479</v>
      </c>
      <c r="I901" s="640" t="s">
        <v>84</v>
      </c>
      <c r="J901" s="640"/>
      <c r="K901" s="640"/>
      <c r="L901" s="514"/>
      <c r="M901" s="514"/>
      <c r="N901" s="514"/>
      <c r="O901" s="514"/>
      <c r="P901" s="514"/>
      <c r="Q901" s="514"/>
      <c r="R901" s="514"/>
      <c r="S901" s="514"/>
      <c r="T901" s="514"/>
      <c r="U901" s="514"/>
      <c r="V901" s="495">
        <f t="shared" si="42"/>
        <v>100</v>
      </c>
      <c r="W901" s="511"/>
      <c r="X901" s="511"/>
      <c r="Y901" s="511"/>
      <c r="Z901" s="511"/>
      <c r="AA901" s="511"/>
      <c r="AB901" s="511"/>
      <c r="AC901" s="511"/>
      <c r="AD901" s="511"/>
      <c r="AE901" s="603">
        <v>100</v>
      </c>
      <c r="AF901" s="604" t="s">
        <v>5814</v>
      </c>
      <c r="AG901" s="514"/>
      <c r="AH901" s="499"/>
      <c r="AI901" s="324"/>
      <c r="AJ901" s="324"/>
      <c r="AK901" s="316" t="e">
        <f>VLOOKUP(B901,'[1]BCDG-CG KT'!C$14:BC$962,53,0)</f>
        <v>#N/A</v>
      </c>
      <c r="AL901" s="324"/>
      <c r="AM901" s="325"/>
      <c r="AN901" s="325"/>
      <c r="AO901" s="325"/>
      <c r="AP901" s="315"/>
      <c r="AQ901" s="315"/>
      <c r="AR901" s="315"/>
      <c r="AS901" s="315"/>
      <c r="AT901" s="315"/>
      <c r="AU901" s="315"/>
      <c r="AV901" s="315"/>
      <c r="AW901" s="315"/>
      <c r="AX901" s="315"/>
      <c r="AY901" s="315"/>
      <c r="AZ901" s="315"/>
      <c r="BA901" s="315"/>
      <c r="BB901" s="315"/>
      <c r="BC901" s="315"/>
      <c r="BD901" s="315"/>
    </row>
    <row r="902" spans="1:56" s="638" customFormat="1" ht="16.5" customHeight="1">
      <c r="A902" s="635">
        <v>895</v>
      </c>
      <c r="B902" s="324" t="s">
        <v>6604</v>
      </c>
      <c r="C902" s="324" t="s">
        <v>5815</v>
      </c>
      <c r="D902" s="499" t="s">
        <v>5816</v>
      </c>
      <c r="E902" s="324"/>
      <c r="F902" s="324" t="s">
        <v>5817</v>
      </c>
      <c r="G902" s="515"/>
      <c r="H902" s="659" t="s">
        <v>3479</v>
      </c>
      <c r="I902" s="640"/>
      <c r="J902" s="640"/>
      <c r="K902" s="640"/>
      <c r="L902" s="514"/>
      <c r="M902" s="514"/>
      <c r="N902" s="514"/>
      <c r="O902" s="514"/>
      <c r="P902" s="514"/>
      <c r="Q902" s="514"/>
      <c r="R902" s="514"/>
      <c r="S902" s="514"/>
      <c r="T902" s="514"/>
      <c r="U902" s="514"/>
      <c r="V902" s="495">
        <f t="shared" si="42"/>
        <v>60</v>
      </c>
      <c r="W902" s="511"/>
      <c r="X902" s="511"/>
      <c r="Y902" s="511"/>
      <c r="Z902" s="511"/>
      <c r="AA902" s="511"/>
      <c r="AB902" s="511"/>
      <c r="AC902" s="511"/>
      <c r="AD902" s="511"/>
      <c r="AE902" s="601">
        <v>60</v>
      </c>
      <c r="AF902" s="602" t="s">
        <v>5814</v>
      </c>
      <c r="AG902" s="514"/>
      <c r="AH902" s="499"/>
      <c r="AI902" s="324"/>
      <c r="AJ902" s="324"/>
      <c r="AK902" s="316" t="e">
        <f>VLOOKUP(B902,'[1]BCDG-CG KT'!C$14:BC$962,53,0)</f>
        <v>#N/A</v>
      </c>
      <c r="AL902" s="324"/>
      <c r="AM902" s="325"/>
      <c r="AN902" s="325"/>
      <c r="AO902" s="325"/>
      <c r="AP902" s="315"/>
      <c r="AQ902" s="315"/>
      <c r="AR902" s="315"/>
      <c r="AS902" s="315"/>
      <c r="AT902" s="315"/>
      <c r="AU902" s="315"/>
      <c r="AV902" s="315"/>
      <c r="AW902" s="315"/>
      <c r="AX902" s="315"/>
      <c r="AY902" s="315"/>
      <c r="AZ902" s="315"/>
      <c r="BA902" s="315"/>
      <c r="BB902" s="315"/>
      <c r="BC902" s="315"/>
      <c r="BD902" s="315"/>
    </row>
    <row r="903" spans="1:56" s="638" customFormat="1" ht="16.5" customHeight="1">
      <c r="A903" s="635">
        <v>896</v>
      </c>
      <c r="B903" s="324" t="s">
        <v>6605</v>
      </c>
      <c r="C903" s="604" t="s">
        <v>5818</v>
      </c>
      <c r="D903" s="602" t="s">
        <v>5819</v>
      </c>
      <c r="E903" s="664"/>
      <c r="F903" s="324" t="s">
        <v>5820</v>
      </c>
      <c r="G903" s="515"/>
      <c r="H903" s="640"/>
      <c r="I903" s="640"/>
      <c r="J903" s="640"/>
      <c r="K903" s="640"/>
      <c r="L903" s="514"/>
      <c r="M903" s="514"/>
      <c r="N903" s="514"/>
      <c r="O903" s="514"/>
      <c r="P903" s="514"/>
      <c r="Q903" s="514"/>
      <c r="R903" s="514"/>
      <c r="S903" s="514"/>
      <c r="T903" s="514"/>
      <c r="U903" s="514"/>
      <c r="V903" s="495">
        <f t="shared" si="42"/>
        <v>40</v>
      </c>
      <c r="W903" s="511"/>
      <c r="X903" s="511"/>
      <c r="Y903" s="511"/>
      <c r="Z903" s="511"/>
      <c r="AA903" s="511"/>
      <c r="AB903" s="511"/>
      <c r="AC903" s="511"/>
      <c r="AD903" s="511"/>
      <c r="AE903" s="601">
        <v>40</v>
      </c>
      <c r="AF903" s="515"/>
      <c r="AG903" s="514"/>
      <c r="AH903" s="499"/>
      <c r="AI903" s="324"/>
      <c r="AJ903" s="324"/>
      <c r="AK903" s="316" t="e">
        <f>VLOOKUP(B903,'[1]BCDG-CG KT'!C$14:BC$962,53,0)</f>
        <v>#N/A</v>
      </c>
      <c r="AL903" s="324"/>
      <c r="AM903" s="325"/>
      <c r="AN903" s="325"/>
      <c r="AO903" s="325"/>
      <c r="AP903" s="315"/>
      <c r="AQ903" s="315"/>
      <c r="AR903" s="315"/>
      <c r="AS903" s="315"/>
      <c r="AT903" s="315"/>
      <c r="AU903" s="315"/>
      <c r="AV903" s="315"/>
      <c r="AW903" s="315"/>
      <c r="AX903" s="315"/>
      <c r="AY903" s="315"/>
      <c r="AZ903" s="315"/>
      <c r="BA903" s="315"/>
      <c r="BB903" s="315"/>
      <c r="BC903" s="315"/>
      <c r="BD903" s="315"/>
    </row>
    <row r="904" spans="1:56" s="638" customFormat="1" ht="16.5" customHeight="1">
      <c r="A904" s="635">
        <v>897</v>
      </c>
      <c r="B904" s="324" t="s">
        <v>6606</v>
      </c>
      <c r="C904" s="604" t="s">
        <v>5821</v>
      </c>
      <c r="D904" s="602" t="s">
        <v>5822</v>
      </c>
      <c r="E904" s="664"/>
      <c r="F904" s="324" t="s">
        <v>5823</v>
      </c>
      <c r="G904" s="515"/>
      <c r="H904" s="659" t="s">
        <v>3479</v>
      </c>
      <c r="I904" s="640"/>
      <c r="J904" s="640"/>
      <c r="K904" s="640"/>
      <c r="L904" s="514"/>
      <c r="M904" s="514"/>
      <c r="N904" s="514"/>
      <c r="O904" s="514"/>
      <c r="P904" s="514"/>
      <c r="Q904" s="514"/>
      <c r="R904" s="514"/>
      <c r="S904" s="514"/>
      <c r="T904" s="514"/>
      <c r="U904" s="514"/>
      <c r="V904" s="495">
        <f t="shared" si="42"/>
        <v>200</v>
      </c>
      <c r="W904" s="511"/>
      <c r="X904" s="511"/>
      <c r="Y904" s="511"/>
      <c r="Z904" s="511"/>
      <c r="AA904" s="511"/>
      <c r="AB904" s="511"/>
      <c r="AC904" s="511"/>
      <c r="AD904" s="511"/>
      <c r="AE904" s="601">
        <v>200</v>
      </c>
      <c r="AF904" s="515"/>
      <c r="AG904" s="514"/>
      <c r="AH904" s="499"/>
      <c r="AI904" s="324"/>
      <c r="AJ904" s="324"/>
      <c r="AK904" s="316" t="e">
        <f>VLOOKUP(B904,'[1]BCDG-CG KT'!C$14:BC$962,53,0)</f>
        <v>#N/A</v>
      </c>
      <c r="AL904" s="324"/>
      <c r="AM904" s="325"/>
      <c r="AN904" s="325"/>
      <c r="AO904" s="325"/>
      <c r="AP904" s="315"/>
      <c r="AQ904" s="315"/>
      <c r="AR904" s="315"/>
      <c r="AS904" s="315"/>
      <c r="AT904" s="315"/>
      <c r="AU904" s="315"/>
      <c r="AV904" s="315"/>
      <c r="AW904" s="315"/>
      <c r="AX904" s="315"/>
      <c r="AY904" s="315"/>
      <c r="AZ904" s="315"/>
      <c r="BA904" s="315"/>
      <c r="BB904" s="315"/>
      <c r="BC904" s="315"/>
      <c r="BD904" s="315"/>
    </row>
    <row r="905" spans="1:56" s="638" customFormat="1" ht="39.75" customHeight="1">
      <c r="A905" s="635">
        <v>898</v>
      </c>
      <c r="B905" s="324" t="s">
        <v>6607</v>
      </c>
      <c r="C905" s="537" t="s">
        <v>5824</v>
      </c>
      <c r="D905" s="664"/>
      <c r="E905" s="664"/>
      <c r="F905" s="324"/>
      <c r="G905" s="537" t="s">
        <v>5825</v>
      </c>
      <c r="H905" s="640"/>
      <c r="I905" s="640"/>
      <c r="J905" s="640"/>
      <c r="K905" s="640"/>
      <c r="L905" s="514"/>
      <c r="M905" s="514"/>
      <c r="N905" s="514"/>
      <c r="O905" s="514"/>
      <c r="P905" s="514"/>
      <c r="Q905" s="514"/>
      <c r="R905" s="514"/>
      <c r="S905" s="514"/>
      <c r="T905" s="514"/>
      <c r="U905" s="514"/>
      <c r="V905" s="495">
        <f t="shared" si="42"/>
        <v>50</v>
      </c>
      <c r="W905" s="511"/>
      <c r="X905" s="511"/>
      <c r="Y905" s="511"/>
      <c r="Z905" s="511"/>
      <c r="AA905" s="511"/>
      <c r="AB905" s="511"/>
      <c r="AC905" s="511"/>
      <c r="AD905" s="608">
        <v>50</v>
      </c>
      <c r="AE905" s="593"/>
      <c r="AF905" s="515" t="s">
        <v>5826</v>
      </c>
      <c r="AG905" s="514"/>
      <c r="AH905" s="499"/>
      <c r="AI905" s="324"/>
      <c r="AJ905" s="324"/>
      <c r="AK905" s="316" t="e">
        <f>VLOOKUP(B905,'[1]BCDG-CG KT'!C$14:BC$962,53,0)</f>
        <v>#N/A</v>
      </c>
      <c r="AL905" s="324"/>
      <c r="AM905" s="325"/>
      <c r="AN905" s="325"/>
      <c r="AO905" s="325"/>
      <c r="AP905" s="315"/>
      <c r="AQ905" s="315"/>
      <c r="AR905" s="315"/>
      <c r="AS905" s="315"/>
      <c r="AT905" s="315"/>
      <c r="AU905" s="315"/>
      <c r="AV905" s="315"/>
      <c r="AW905" s="315"/>
      <c r="AX905" s="315"/>
      <c r="AY905" s="315"/>
      <c r="AZ905" s="315"/>
      <c r="BA905" s="315"/>
      <c r="BB905" s="315"/>
      <c r="BC905" s="315"/>
      <c r="BD905" s="315"/>
    </row>
    <row r="906" spans="1:56" s="638" customFormat="1" ht="99.75" customHeight="1">
      <c r="A906" s="635">
        <v>899</v>
      </c>
      <c r="B906" s="324" t="s">
        <v>6608</v>
      </c>
      <c r="C906" s="594" t="s">
        <v>5827</v>
      </c>
      <c r="D906" s="594"/>
      <c r="E906" s="662"/>
      <c r="F906" s="324" t="s">
        <v>5828</v>
      </c>
      <c r="G906" s="515"/>
      <c r="H906" s="640"/>
      <c r="I906" s="640"/>
      <c r="J906" s="640"/>
      <c r="K906" s="640"/>
      <c r="L906" s="514"/>
      <c r="M906" s="514"/>
      <c r="N906" s="514"/>
      <c r="O906" s="514"/>
      <c r="P906" s="514"/>
      <c r="Q906" s="514"/>
      <c r="R906" s="514"/>
      <c r="S906" s="514"/>
      <c r="T906" s="514"/>
      <c r="U906" s="514"/>
      <c r="V906" s="495">
        <f t="shared" si="42"/>
        <v>20</v>
      </c>
      <c r="W906" s="511"/>
      <c r="X906" s="511"/>
      <c r="Y906" s="511"/>
      <c r="Z906" s="511"/>
      <c r="AA906" s="511"/>
      <c r="AB906" s="511"/>
      <c r="AC906" s="599"/>
      <c r="AD906" s="577">
        <v>20</v>
      </c>
      <c r="AE906" s="593"/>
      <c r="AF906" s="600" t="s">
        <v>5826</v>
      </c>
      <c r="AG906" s="514"/>
      <c r="AH906" s="499"/>
      <c r="AI906" s="324"/>
      <c r="AJ906" s="324"/>
      <c r="AK906" s="316" t="e">
        <f>VLOOKUP(B906,'[1]BCDG-CG KT'!C$14:BC$962,53,0)</f>
        <v>#N/A</v>
      </c>
      <c r="AL906" s="324"/>
      <c r="AM906" s="325"/>
      <c r="AN906" s="325"/>
      <c r="AO906" s="325"/>
      <c r="AP906" s="315"/>
      <c r="AQ906" s="315"/>
      <c r="AR906" s="315"/>
      <c r="AS906" s="315"/>
      <c r="AT906" s="315"/>
      <c r="AU906" s="315"/>
      <c r="AV906" s="315"/>
      <c r="AW906" s="315"/>
      <c r="AX906" s="315"/>
      <c r="AY906" s="315"/>
      <c r="AZ906" s="315"/>
      <c r="BA906" s="315"/>
      <c r="BB906" s="315"/>
      <c r="BC906" s="315"/>
      <c r="BD906" s="315"/>
    </row>
    <row r="907" spans="1:56" s="638" customFormat="1" ht="99.75" customHeight="1">
      <c r="A907" s="635">
        <v>900</v>
      </c>
      <c r="B907" s="324" t="s">
        <v>6609</v>
      </c>
      <c r="C907" s="594" t="s">
        <v>5829</v>
      </c>
      <c r="D907" s="594"/>
      <c r="E907" s="662"/>
      <c r="F907" s="324" t="s">
        <v>5830</v>
      </c>
      <c r="G907" s="515"/>
      <c r="H907" s="640"/>
      <c r="I907" s="640" t="s">
        <v>84</v>
      </c>
      <c r="J907" s="640"/>
      <c r="K907" s="640"/>
      <c r="L907" s="514"/>
      <c r="M907" s="514"/>
      <c r="N907" s="514"/>
      <c r="O907" s="514"/>
      <c r="P907" s="514"/>
      <c r="Q907" s="514"/>
      <c r="R907" s="514"/>
      <c r="S907" s="514"/>
      <c r="T907" s="514"/>
      <c r="U907" s="514"/>
      <c r="V907" s="495">
        <f t="shared" si="42"/>
        <v>50</v>
      </c>
      <c r="W907" s="511"/>
      <c r="X907" s="511"/>
      <c r="Y907" s="511"/>
      <c r="Z907" s="511">
        <v>50</v>
      </c>
      <c r="AA907" s="511"/>
      <c r="AB907" s="511"/>
      <c r="AC907" s="599"/>
      <c r="AD907" s="577"/>
      <c r="AE907" s="593"/>
      <c r="AF907" s="600"/>
      <c r="AG907" s="514"/>
      <c r="AH907" s="499"/>
      <c r="AI907" s="324"/>
      <c r="AJ907" s="324"/>
      <c r="AK907" s="316" t="e">
        <f>VLOOKUP(B907,'[1]BCDG-CG KT'!C$14:BC$962,53,0)</f>
        <v>#N/A</v>
      </c>
      <c r="AL907" s="324"/>
      <c r="AM907" s="325"/>
      <c r="AN907" s="325"/>
      <c r="AO907" s="325"/>
      <c r="AP907" s="315"/>
      <c r="AQ907" s="315"/>
      <c r="AR907" s="315"/>
      <c r="AS907" s="315"/>
      <c r="AT907" s="315"/>
      <c r="AU907" s="315"/>
      <c r="AV907" s="315"/>
      <c r="AW907" s="315"/>
      <c r="AX907" s="315"/>
      <c r="AY907" s="315"/>
      <c r="AZ907" s="315"/>
      <c r="BA907" s="315"/>
      <c r="BB907" s="315"/>
      <c r="BC907" s="315"/>
      <c r="BD907" s="315"/>
    </row>
    <row r="908" spans="1:56" s="638" customFormat="1" ht="99.75" customHeight="1">
      <c r="A908" s="635">
        <v>901</v>
      </c>
      <c r="B908" s="324" t="s">
        <v>6610</v>
      </c>
      <c r="C908" s="594" t="s">
        <v>5445</v>
      </c>
      <c r="D908" s="594"/>
      <c r="E908" s="662"/>
      <c r="F908" s="324" t="s">
        <v>5831</v>
      </c>
      <c r="G908" s="515"/>
      <c r="H908" s="640"/>
      <c r="I908" s="640" t="s">
        <v>84</v>
      </c>
      <c r="J908" s="640"/>
      <c r="K908" s="640"/>
      <c r="L908" s="514"/>
      <c r="M908" s="514"/>
      <c r="N908" s="514"/>
      <c r="O908" s="514"/>
      <c r="P908" s="514"/>
      <c r="Q908" s="514"/>
      <c r="R908" s="514"/>
      <c r="S908" s="514"/>
      <c r="T908" s="514"/>
      <c r="U908" s="514"/>
      <c r="V908" s="495">
        <f t="shared" si="42"/>
        <v>30</v>
      </c>
      <c r="W908" s="511"/>
      <c r="X908" s="511"/>
      <c r="Y908" s="511"/>
      <c r="Z908" s="511">
        <v>30</v>
      </c>
      <c r="AA908" s="511"/>
      <c r="AB908" s="511"/>
      <c r="AC908" s="599"/>
      <c r="AD908" s="577"/>
      <c r="AE908" s="593"/>
      <c r="AF908" s="600"/>
      <c r="AG908" s="514"/>
      <c r="AH908" s="499"/>
      <c r="AI908" s="324"/>
      <c r="AJ908" s="324"/>
      <c r="AK908" s="316" t="e">
        <f>VLOOKUP(B908,'[1]BCDG-CG KT'!C$14:BC$962,53,0)</f>
        <v>#N/A</v>
      </c>
      <c r="AL908" s="324"/>
      <c r="AM908" s="325"/>
      <c r="AN908" s="325"/>
      <c r="AO908" s="325"/>
      <c r="AP908" s="315"/>
      <c r="AQ908" s="315"/>
      <c r="AR908" s="315"/>
      <c r="AS908" s="315"/>
      <c r="AT908" s="315"/>
      <c r="AU908" s="315"/>
      <c r="AV908" s="315"/>
      <c r="AW908" s="315"/>
      <c r="AX908" s="315"/>
      <c r="AY908" s="315"/>
      <c r="AZ908" s="315"/>
      <c r="BA908" s="315"/>
      <c r="BB908" s="315"/>
      <c r="BC908" s="315"/>
      <c r="BD908" s="315"/>
    </row>
    <row r="909" spans="1:56" s="638" customFormat="1" ht="99.75" customHeight="1">
      <c r="A909" s="635">
        <v>902</v>
      </c>
      <c r="B909" s="324" t="s">
        <v>6611</v>
      </c>
      <c r="C909" s="594" t="s">
        <v>5832</v>
      </c>
      <c r="D909" s="594"/>
      <c r="E909" s="662"/>
      <c r="F909" s="324" t="s">
        <v>5833</v>
      </c>
      <c r="G909" s="515"/>
      <c r="H909" s="640"/>
      <c r="I909" s="640" t="s">
        <v>84</v>
      </c>
      <c r="J909" s="640"/>
      <c r="K909" s="640"/>
      <c r="L909" s="514"/>
      <c r="M909" s="514"/>
      <c r="N909" s="514"/>
      <c r="O909" s="514"/>
      <c r="P909" s="514"/>
      <c r="Q909" s="514"/>
      <c r="R909" s="514"/>
      <c r="S909" s="514"/>
      <c r="T909" s="514"/>
      <c r="U909" s="514"/>
      <c r="V909" s="495">
        <f t="shared" si="42"/>
        <v>30</v>
      </c>
      <c r="W909" s="511"/>
      <c r="X909" s="511"/>
      <c r="Y909" s="511"/>
      <c r="Z909" s="511">
        <v>30</v>
      </c>
      <c r="AA909" s="511"/>
      <c r="AB909" s="511"/>
      <c r="AC909" s="599"/>
      <c r="AD909" s="577"/>
      <c r="AE909" s="593"/>
      <c r="AF909" s="600"/>
      <c r="AG909" s="514"/>
      <c r="AH909" s="499"/>
      <c r="AI909" s="324"/>
      <c r="AJ909" s="324"/>
      <c r="AK909" s="316" t="e">
        <f>VLOOKUP(B909,'[1]BCDG-CG KT'!C$14:BC$962,53,0)</f>
        <v>#N/A</v>
      </c>
      <c r="AL909" s="324"/>
      <c r="AM909" s="325"/>
      <c r="AN909" s="325"/>
      <c r="AO909" s="325"/>
      <c r="AP909" s="315"/>
      <c r="AQ909" s="315"/>
      <c r="AR909" s="315"/>
      <c r="AS909" s="315"/>
      <c r="AT909" s="315"/>
      <c r="AU909" s="315"/>
      <c r="AV909" s="315"/>
      <c r="AW909" s="315"/>
      <c r="AX909" s="315"/>
      <c r="AY909" s="315"/>
      <c r="AZ909" s="315"/>
      <c r="BA909" s="315"/>
      <c r="BB909" s="315"/>
      <c r="BC909" s="315"/>
      <c r="BD909" s="315"/>
    </row>
    <row r="910" spans="1:56" s="638" customFormat="1" ht="99.75" customHeight="1">
      <c r="A910" s="635">
        <v>903</v>
      </c>
      <c r="B910" s="324" t="s">
        <v>6612</v>
      </c>
      <c r="C910" s="594" t="s">
        <v>5469</v>
      </c>
      <c r="D910" s="594"/>
      <c r="E910" s="662"/>
      <c r="F910" s="324" t="s">
        <v>5834</v>
      </c>
      <c r="G910" s="515"/>
      <c r="H910" s="640"/>
      <c r="I910" s="640" t="s">
        <v>84</v>
      </c>
      <c r="J910" s="640"/>
      <c r="K910" s="640"/>
      <c r="L910" s="514"/>
      <c r="M910" s="514"/>
      <c r="N910" s="514"/>
      <c r="O910" s="514"/>
      <c r="P910" s="514"/>
      <c r="Q910" s="514"/>
      <c r="R910" s="514"/>
      <c r="S910" s="514"/>
      <c r="T910" s="514"/>
      <c r="U910" s="514"/>
      <c r="V910" s="495">
        <f t="shared" si="42"/>
        <v>20</v>
      </c>
      <c r="W910" s="511"/>
      <c r="X910" s="511"/>
      <c r="Y910" s="511"/>
      <c r="Z910" s="511">
        <v>20</v>
      </c>
      <c r="AA910" s="511"/>
      <c r="AB910" s="511"/>
      <c r="AC910" s="599"/>
      <c r="AD910" s="577"/>
      <c r="AE910" s="593"/>
      <c r="AF910" s="600"/>
      <c r="AG910" s="514"/>
      <c r="AH910" s="499"/>
      <c r="AI910" s="324"/>
      <c r="AJ910" s="324"/>
      <c r="AK910" s="316" t="e">
        <f>VLOOKUP(B910,'[1]BCDG-CG KT'!C$14:BC$962,53,0)</f>
        <v>#N/A</v>
      </c>
      <c r="AL910" s="324"/>
      <c r="AM910" s="325"/>
      <c r="AN910" s="325"/>
      <c r="AO910" s="325"/>
      <c r="AP910" s="315"/>
      <c r="AQ910" s="315"/>
      <c r="AR910" s="315"/>
      <c r="AS910" s="315"/>
      <c r="AT910" s="315"/>
      <c r="AU910" s="315"/>
      <c r="AV910" s="315"/>
      <c r="AW910" s="315"/>
      <c r="AX910" s="315"/>
      <c r="AY910" s="315"/>
      <c r="AZ910" s="315"/>
      <c r="BA910" s="315"/>
      <c r="BB910" s="315"/>
      <c r="BC910" s="315"/>
      <c r="BD910" s="315"/>
    </row>
    <row r="911" spans="1:56" s="638" customFormat="1" ht="99.75" customHeight="1">
      <c r="A911" s="635">
        <v>904</v>
      </c>
      <c r="B911" s="324" t="s">
        <v>6613</v>
      </c>
      <c r="C911" s="594" t="s">
        <v>5471</v>
      </c>
      <c r="D911" s="594"/>
      <c r="E911" s="662"/>
      <c r="F911" s="324" t="s">
        <v>5835</v>
      </c>
      <c r="G911" s="515"/>
      <c r="H911" s="640"/>
      <c r="I911" s="640" t="s">
        <v>84</v>
      </c>
      <c r="J911" s="640"/>
      <c r="K911" s="640"/>
      <c r="L911" s="514"/>
      <c r="M911" s="514"/>
      <c r="N911" s="514"/>
      <c r="O911" s="514"/>
      <c r="P911" s="514"/>
      <c r="Q911" s="514"/>
      <c r="R911" s="514"/>
      <c r="S911" s="514"/>
      <c r="T911" s="514"/>
      <c r="U911" s="514"/>
      <c r="V911" s="495">
        <f t="shared" si="42"/>
        <v>20</v>
      </c>
      <c r="W911" s="511"/>
      <c r="X911" s="511"/>
      <c r="Y911" s="511"/>
      <c r="Z911" s="511">
        <v>20</v>
      </c>
      <c r="AA911" s="511"/>
      <c r="AB911" s="511"/>
      <c r="AC911" s="599"/>
      <c r="AD911" s="577"/>
      <c r="AE911" s="593"/>
      <c r="AF911" s="600"/>
      <c r="AG911" s="514"/>
      <c r="AH911" s="499"/>
      <c r="AI911" s="324"/>
      <c r="AJ911" s="324"/>
      <c r="AK911" s="316" t="e">
        <f>VLOOKUP(B911,'[1]BCDG-CG KT'!C$14:BC$962,53,0)</f>
        <v>#N/A</v>
      </c>
      <c r="AL911" s="324"/>
      <c r="AM911" s="325"/>
      <c r="AN911" s="325"/>
      <c r="AO911" s="325"/>
      <c r="AP911" s="315"/>
      <c r="AQ911" s="315"/>
      <c r="AR911" s="315"/>
      <c r="AS911" s="315"/>
      <c r="AT911" s="315"/>
      <c r="AU911" s="315"/>
      <c r="AV911" s="315"/>
      <c r="AW911" s="315"/>
      <c r="AX911" s="315"/>
      <c r="AY911" s="315"/>
      <c r="AZ911" s="315"/>
      <c r="BA911" s="315"/>
      <c r="BB911" s="315"/>
      <c r="BC911" s="315"/>
      <c r="BD911" s="315"/>
    </row>
    <row r="912" spans="1:56" s="638" customFormat="1" ht="99.75" customHeight="1">
      <c r="A912" s="635">
        <v>905</v>
      </c>
      <c r="B912" s="324" t="s">
        <v>6614</v>
      </c>
      <c r="C912" s="594" t="s">
        <v>5491</v>
      </c>
      <c r="D912" s="594"/>
      <c r="E912" s="662"/>
      <c r="F912" s="324" t="s">
        <v>5836</v>
      </c>
      <c r="G912" s="515"/>
      <c r="H912" s="640"/>
      <c r="I912" s="640" t="s">
        <v>84</v>
      </c>
      <c r="J912" s="640"/>
      <c r="K912" s="640"/>
      <c r="L912" s="514"/>
      <c r="M912" s="514"/>
      <c r="N912" s="514"/>
      <c r="O912" s="514"/>
      <c r="P912" s="514"/>
      <c r="Q912" s="514"/>
      <c r="R912" s="514"/>
      <c r="S912" s="514"/>
      <c r="T912" s="514"/>
      <c r="U912" s="514"/>
      <c r="V912" s="495">
        <f t="shared" si="42"/>
        <v>20</v>
      </c>
      <c r="W912" s="511"/>
      <c r="X912" s="511"/>
      <c r="Y912" s="511"/>
      <c r="Z912" s="511">
        <v>20</v>
      </c>
      <c r="AA912" s="511"/>
      <c r="AB912" s="511"/>
      <c r="AC912" s="599"/>
      <c r="AD912" s="577"/>
      <c r="AE912" s="593"/>
      <c r="AF912" s="600"/>
      <c r="AG912" s="514"/>
      <c r="AH912" s="499"/>
      <c r="AI912" s="324"/>
      <c r="AJ912" s="324"/>
      <c r="AK912" s="316" t="e">
        <f>VLOOKUP(B912,'[1]BCDG-CG KT'!C$14:BC$962,53,0)</f>
        <v>#N/A</v>
      </c>
      <c r="AL912" s="324"/>
      <c r="AM912" s="325"/>
      <c r="AN912" s="325"/>
      <c r="AO912" s="325"/>
      <c r="AP912" s="315"/>
      <c r="AQ912" s="315"/>
      <c r="AR912" s="315"/>
      <c r="AS912" s="315"/>
      <c r="AT912" s="315"/>
      <c r="AU912" s="315"/>
      <c r="AV912" s="315"/>
      <c r="AW912" s="315"/>
      <c r="AX912" s="315"/>
      <c r="AY912" s="315"/>
      <c r="AZ912" s="315"/>
      <c r="BA912" s="315"/>
      <c r="BB912" s="315"/>
      <c r="BC912" s="315"/>
      <c r="BD912" s="315"/>
    </row>
    <row r="913" spans="1:56" s="638" customFormat="1" ht="99.75" customHeight="1">
      <c r="A913" s="635">
        <v>906</v>
      </c>
      <c r="B913" s="324" t="s">
        <v>6615</v>
      </c>
      <c r="C913" s="594" t="s">
        <v>5493</v>
      </c>
      <c r="D913" s="594"/>
      <c r="E913" s="662"/>
      <c r="F913" s="324" t="s">
        <v>5837</v>
      </c>
      <c r="G913" s="515"/>
      <c r="H913" s="640"/>
      <c r="I913" s="640" t="s">
        <v>84</v>
      </c>
      <c r="J913" s="640"/>
      <c r="K913" s="640"/>
      <c r="L913" s="514"/>
      <c r="M913" s="514"/>
      <c r="N913" s="514"/>
      <c r="O913" s="514"/>
      <c r="P913" s="514"/>
      <c r="Q913" s="514"/>
      <c r="R913" s="514"/>
      <c r="S913" s="514"/>
      <c r="T913" s="514"/>
      <c r="U913" s="514"/>
      <c r="V913" s="495">
        <f t="shared" si="42"/>
        <v>30</v>
      </c>
      <c r="W913" s="511"/>
      <c r="X913" s="511"/>
      <c r="Y913" s="511"/>
      <c r="Z913" s="511">
        <v>30</v>
      </c>
      <c r="AA913" s="511"/>
      <c r="AB913" s="511"/>
      <c r="AC913" s="599"/>
      <c r="AD913" s="577"/>
      <c r="AE913" s="593"/>
      <c r="AF913" s="600"/>
      <c r="AG913" s="514"/>
      <c r="AH913" s="499"/>
      <c r="AI913" s="324"/>
      <c r="AJ913" s="324"/>
      <c r="AK913" s="316" t="e">
        <f>VLOOKUP(B913,'[1]BCDG-CG KT'!C$14:BC$962,53,0)</f>
        <v>#N/A</v>
      </c>
      <c r="AL913" s="324"/>
      <c r="AM913" s="325"/>
      <c r="AN913" s="325"/>
      <c r="AO913" s="325"/>
      <c r="AP913" s="315"/>
      <c r="AQ913" s="315"/>
      <c r="AR913" s="315"/>
      <c r="AS913" s="315"/>
      <c r="AT913" s="315"/>
      <c r="AU913" s="315"/>
      <c r="AV913" s="315"/>
      <c r="AW913" s="315"/>
      <c r="AX913" s="315"/>
      <c r="AY913" s="315"/>
      <c r="AZ913" s="315"/>
      <c r="BA913" s="315"/>
      <c r="BB913" s="315"/>
      <c r="BC913" s="315"/>
      <c r="BD913" s="315"/>
    </row>
    <row r="914" spans="1:56" s="638" customFormat="1" ht="99.75" customHeight="1">
      <c r="A914" s="635">
        <v>907</v>
      </c>
      <c r="B914" s="324" t="s">
        <v>6616</v>
      </c>
      <c r="C914" s="594" t="s">
        <v>5495</v>
      </c>
      <c r="D914" s="594"/>
      <c r="E914" s="662"/>
      <c r="F914" s="324" t="s">
        <v>5838</v>
      </c>
      <c r="G914" s="515"/>
      <c r="H914" s="640"/>
      <c r="I914" s="640" t="s">
        <v>84</v>
      </c>
      <c r="J914" s="640"/>
      <c r="K914" s="640"/>
      <c r="L914" s="514"/>
      <c r="M914" s="514"/>
      <c r="N914" s="514"/>
      <c r="O914" s="514"/>
      <c r="P914" s="514"/>
      <c r="Q914" s="514"/>
      <c r="R914" s="514"/>
      <c r="S914" s="514"/>
      <c r="T914" s="514"/>
      <c r="U914" s="514"/>
      <c r="V914" s="495">
        <f t="shared" si="42"/>
        <v>30</v>
      </c>
      <c r="W914" s="511"/>
      <c r="X914" s="511"/>
      <c r="Y914" s="511"/>
      <c r="Z914" s="511">
        <v>30</v>
      </c>
      <c r="AA914" s="511"/>
      <c r="AB914" s="511"/>
      <c r="AC914" s="599"/>
      <c r="AD914" s="577"/>
      <c r="AE914" s="593"/>
      <c r="AF914" s="600"/>
      <c r="AG914" s="514"/>
      <c r="AH914" s="499"/>
      <c r="AI914" s="324"/>
      <c r="AJ914" s="324"/>
      <c r="AK914" s="316" t="e">
        <f>VLOOKUP(B914,'[1]BCDG-CG KT'!C$14:BC$962,53,0)</f>
        <v>#N/A</v>
      </c>
      <c r="AL914" s="324"/>
      <c r="AM914" s="325"/>
      <c r="AN914" s="325"/>
      <c r="AO914" s="325"/>
      <c r="AP914" s="315"/>
      <c r="AQ914" s="315"/>
      <c r="AR914" s="315"/>
      <c r="AS914" s="315"/>
      <c r="AT914" s="315"/>
      <c r="AU914" s="315"/>
      <c r="AV914" s="315"/>
      <c r="AW914" s="315"/>
      <c r="AX914" s="315"/>
      <c r="AY914" s="315"/>
      <c r="AZ914" s="315"/>
      <c r="BA914" s="315"/>
      <c r="BB914" s="315"/>
      <c r="BC914" s="315"/>
      <c r="BD914" s="315"/>
    </row>
    <row r="915" spans="1:56" s="638" customFormat="1" ht="99.75" customHeight="1">
      <c r="A915" s="635">
        <v>908</v>
      </c>
      <c r="B915" s="324" t="s">
        <v>6617</v>
      </c>
      <c r="C915" s="594" t="s">
        <v>5497</v>
      </c>
      <c r="D915" s="594"/>
      <c r="E915" s="662"/>
      <c r="F915" s="324" t="s">
        <v>5839</v>
      </c>
      <c r="G915" s="515"/>
      <c r="H915" s="640"/>
      <c r="I915" s="640" t="s">
        <v>84</v>
      </c>
      <c r="J915" s="640"/>
      <c r="K915" s="640"/>
      <c r="L915" s="514"/>
      <c r="M915" s="514"/>
      <c r="N915" s="514"/>
      <c r="O915" s="514"/>
      <c r="P915" s="514"/>
      <c r="Q915" s="514"/>
      <c r="R915" s="514"/>
      <c r="S915" s="514"/>
      <c r="T915" s="514"/>
      <c r="U915" s="514"/>
      <c r="V915" s="495">
        <f t="shared" si="42"/>
        <v>10</v>
      </c>
      <c r="W915" s="511"/>
      <c r="X915" s="511"/>
      <c r="Y915" s="511"/>
      <c r="Z915" s="511">
        <v>10</v>
      </c>
      <c r="AA915" s="511"/>
      <c r="AB915" s="511"/>
      <c r="AC915" s="599"/>
      <c r="AD915" s="577"/>
      <c r="AE915" s="593"/>
      <c r="AF915" s="600"/>
      <c r="AG915" s="514"/>
      <c r="AH915" s="499"/>
      <c r="AI915" s="324"/>
      <c r="AJ915" s="324"/>
      <c r="AK915" s="316" t="e">
        <f>VLOOKUP(B915,'[1]BCDG-CG KT'!C$14:BC$962,53,0)</f>
        <v>#N/A</v>
      </c>
      <c r="AL915" s="324"/>
      <c r="AM915" s="325"/>
      <c r="AN915" s="325"/>
      <c r="AO915" s="325"/>
      <c r="AP915" s="315"/>
      <c r="AQ915" s="315"/>
      <c r="AR915" s="315"/>
      <c r="AS915" s="315"/>
      <c r="AT915" s="315"/>
      <c r="AU915" s="315"/>
      <c r="AV915" s="315"/>
      <c r="AW915" s="315"/>
      <c r="AX915" s="315"/>
      <c r="AY915" s="315"/>
      <c r="AZ915" s="315"/>
      <c r="BA915" s="315"/>
      <c r="BB915" s="315"/>
      <c r="BC915" s="315"/>
      <c r="BD915" s="315"/>
    </row>
    <row r="916" spans="1:56" s="638" customFormat="1" ht="99.75" customHeight="1">
      <c r="A916" s="635">
        <v>909</v>
      </c>
      <c r="B916" s="324" t="s">
        <v>6618</v>
      </c>
      <c r="C916" s="594" t="s">
        <v>5505</v>
      </c>
      <c r="D916" s="594"/>
      <c r="E916" s="662"/>
      <c r="F916" s="324" t="s">
        <v>5840</v>
      </c>
      <c r="G916" s="515"/>
      <c r="H916" s="640"/>
      <c r="I916" s="640" t="s">
        <v>84</v>
      </c>
      <c r="J916" s="640"/>
      <c r="K916" s="640"/>
      <c r="L916" s="514"/>
      <c r="M916" s="514"/>
      <c r="N916" s="514"/>
      <c r="O916" s="514"/>
      <c r="P916" s="514"/>
      <c r="Q916" s="514"/>
      <c r="R916" s="514"/>
      <c r="S916" s="514"/>
      <c r="T916" s="514"/>
      <c r="U916" s="514"/>
      <c r="V916" s="495">
        <f t="shared" si="42"/>
        <v>20</v>
      </c>
      <c r="W916" s="511"/>
      <c r="X916" s="511"/>
      <c r="Y916" s="511"/>
      <c r="Z916" s="511">
        <v>20</v>
      </c>
      <c r="AA916" s="511"/>
      <c r="AB916" s="511"/>
      <c r="AC916" s="599"/>
      <c r="AD916" s="577"/>
      <c r="AE916" s="593"/>
      <c r="AF916" s="600"/>
      <c r="AG916" s="514"/>
      <c r="AH916" s="499"/>
      <c r="AI916" s="324"/>
      <c r="AJ916" s="324"/>
      <c r="AK916" s="316" t="e">
        <f>VLOOKUP(B916,'[1]BCDG-CG KT'!C$14:BC$962,53,0)</f>
        <v>#N/A</v>
      </c>
      <c r="AL916" s="324"/>
      <c r="AM916" s="325"/>
      <c r="AN916" s="325"/>
      <c r="AO916" s="325"/>
      <c r="AP916" s="315"/>
      <c r="AQ916" s="315"/>
      <c r="AR916" s="315"/>
      <c r="AS916" s="315"/>
      <c r="AT916" s="315"/>
      <c r="AU916" s="315"/>
      <c r="AV916" s="315"/>
      <c r="AW916" s="315"/>
      <c r="AX916" s="315"/>
      <c r="AY916" s="315"/>
      <c r="AZ916" s="315"/>
      <c r="BA916" s="315"/>
      <c r="BB916" s="315"/>
      <c r="BC916" s="315"/>
      <c r="BD916" s="315"/>
    </row>
    <row r="917" spans="1:56" s="638" customFormat="1" ht="99.75" customHeight="1">
      <c r="A917" s="635">
        <v>910</v>
      </c>
      <c r="B917" s="324" t="s">
        <v>6619</v>
      </c>
      <c r="C917" s="594" t="s">
        <v>5507</v>
      </c>
      <c r="D917" s="594"/>
      <c r="E917" s="662"/>
      <c r="F917" s="324" t="s">
        <v>5841</v>
      </c>
      <c r="G917" s="515"/>
      <c r="H917" s="640"/>
      <c r="I917" s="640" t="s">
        <v>84</v>
      </c>
      <c r="J917" s="640"/>
      <c r="K917" s="640"/>
      <c r="L917" s="514"/>
      <c r="M917" s="514"/>
      <c r="N917" s="514"/>
      <c r="O917" s="514"/>
      <c r="P917" s="514"/>
      <c r="Q917" s="514"/>
      <c r="R917" s="514"/>
      <c r="S917" s="514"/>
      <c r="T917" s="514"/>
      <c r="U917" s="514"/>
      <c r="V917" s="495">
        <f t="shared" si="42"/>
        <v>30</v>
      </c>
      <c r="W917" s="511"/>
      <c r="X917" s="511"/>
      <c r="Y917" s="511"/>
      <c r="Z917" s="511">
        <v>30</v>
      </c>
      <c r="AA917" s="511"/>
      <c r="AB917" s="511"/>
      <c r="AC917" s="599"/>
      <c r="AD917" s="577"/>
      <c r="AE917" s="593"/>
      <c r="AF917" s="600"/>
      <c r="AG917" s="514"/>
      <c r="AH917" s="499"/>
      <c r="AI917" s="324"/>
      <c r="AJ917" s="324"/>
      <c r="AK917" s="316" t="e">
        <f>VLOOKUP(B917,'[1]BCDG-CG KT'!C$14:BC$962,53,0)</f>
        <v>#N/A</v>
      </c>
      <c r="AL917" s="324"/>
      <c r="AM917" s="325"/>
      <c r="AN917" s="325"/>
      <c r="AO917" s="325"/>
      <c r="AP917" s="315"/>
      <c r="AQ917" s="315"/>
      <c r="AR917" s="315"/>
      <c r="AS917" s="315"/>
      <c r="AT917" s="315"/>
      <c r="AU917" s="315"/>
      <c r="AV917" s="315"/>
      <c r="AW917" s="315"/>
      <c r="AX917" s="315"/>
      <c r="AY917" s="315"/>
      <c r="AZ917" s="315"/>
      <c r="BA917" s="315"/>
      <c r="BB917" s="315"/>
      <c r="BC917" s="315"/>
      <c r="BD917" s="315"/>
    </row>
    <row r="918" spans="1:56" s="638" customFormat="1" ht="99.75" customHeight="1">
      <c r="A918" s="635">
        <v>911</v>
      </c>
      <c r="B918" s="324" t="s">
        <v>6620</v>
      </c>
      <c r="C918" s="594" t="s">
        <v>5509</v>
      </c>
      <c r="D918" s="594"/>
      <c r="E918" s="662"/>
      <c r="F918" s="324" t="s">
        <v>5842</v>
      </c>
      <c r="G918" s="515"/>
      <c r="H918" s="640"/>
      <c r="I918" s="640" t="s">
        <v>84</v>
      </c>
      <c r="J918" s="640"/>
      <c r="K918" s="640"/>
      <c r="L918" s="514"/>
      <c r="M918" s="514"/>
      <c r="N918" s="514"/>
      <c r="O918" s="514"/>
      <c r="P918" s="514"/>
      <c r="Q918" s="514"/>
      <c r="R918" s="514"/>
      <c r="S918" s="514"/>
      <c r="T918" s="514"/>
      <c r="U918" s="514"/>
      <c r="V918" s="495">
        <f t="shared" si="42"/>
        <v>30</v>
      </c>
      <c r="W918" s="511"/>
      <c r="X918" s="511"/>
      <c r="Y918" s="511"/>
      <c r="Z918" s="511">
        <v>30</v>
      </c>
      <c r="AA918" s="511"/>
      <c r="AB918" s="511"/>
      <c r="AC918" s="599"/>
      <c r="AD918" s="577"/>
      <c r="AE918" s="593"/>
      <c r="AF918" s="600"/>
      <c r="AG918" s="514"/>
      <c r="AH918" s="499"/>
      <c r="AI918" s="324"/>
      <c r="AJ918" s="324"/>
      <c r="AK918" s="316" t="e">
        <f>VLOOKUP(B918,'[1]BCDG-CG KT'!C$14:BC$962,53,0)</f>
        <v>#N/A</v>
      </c>
      <c r="AL918" s="324"/>
      <c r="AM918" s="325"/>
      <c r="AN918" s="325"/>
      <c r="AO918" s="325"/>
      <c r="AP918" s="315"/>
      <c r="AQ918" s="315"/>
      <c r="AR918" s="315"/>
      <c r="AS918" s="315"/>
      <c r="AT918" s="315"/>
      <c r="AU918" s="315"/>
      <c r="AV918" s="315"/>
      <c r="AW918" s="315"/>
      <c r="AX918" s="315"/>
      <c r="AY918" s="315"/>
      <c r="AZ918" s="315"/>
      <c r="BA918" s="315"/>
      <c r="BB918" s="315"/>
      <c r="BC918" s="315"/>
      <c r="BD918" s="315"/>
    </row>
    <row r="919" spans="1:56" s="638" customFormat="1" ht="99.75" customHeight="1">
      <c r="A919" s="635">
        <v>912</v>
      </c>
      <c r="B919" s="324" t="s">
        <v>6621</v>
      </c>
      <c r="C919" s="594" t="s">
        <v>5843</v>
      </c>
      <c r="D919" s="594"/>
      <c r="E919" s="662"/>
      <c r="F919" s="324" t="s">
        <v>5844</v>
      </c>
      <c r="G919" s="515"/>
      <c r="H919" s="640"/>
      <c r="I919" s="640" t="s">
        <v>84</v>
      </c>
      <c r="J919" s="640"/>
      <c r="K919" s="640"/>
      <c r="L919" s="514"/>
      <c r="M919" s="514"/>
      <c r="N919" s="514"/>
      <c r="O919" s="514"/>
      <c r="P919" s="514"/>
      <c r="Q919" s="514"/>
      <c r="R919" s="514"/>
      <c r="S919" s="514"/>
      <c r="T919" s="514"/>
      <c r="U919" s="514"/>
      <c r="V919" s="495">
        <f t="shared" si="42"/>
        <v>200</v>
      </c>
      <c r="W919" s="511"/>
      <c r="X919" s="511"/>
      <c r="Y919" s="511"/>
      <c r="Z919" s="511">
        <v>200</v>
      </c>
      <c r="AA919" s="511"/>
      <c r="AB919" s="511"/>
      <c r="AC919" s="599"/>
      <c r="AD919" s="577"/>
      <c r="AE919" s="593"/>
      <c r="AF919" s="600"/>
      <c r="AG919" s="514"/>
      <c r="AH919" s="499"/>
      <c r="AI919" s="324"/>
      <c r="AJ919" s="324"/>
      <c r="AK919" s="316" t="e">
        <f>VLOOKUP(B919,'[1]BCDG-CG KT'!C$14:BC$962,53,0)</f>
        <v>#N/A</v>
      </c>
      <c r="AL919" s="324"/>
      <c r="AM919" s="325"/>
      <c r="AN919" s="325"/>
      <c r="AO919" s="325"/>
      <c r="AP919" s="315"/>
      <c r="AQ919" s="315"/>
      <c r="AR919" s="315"/>
      <c r="AS919" s="315"/>
      <c r="AT919" s="315"/>
      <c r="AU919" s="315"/>
      <c r="AV919" s="315"/>
      <c r="AW919" s="315"/>
      <c r="AX919" s="315"/>
      <c r="AY919" s="315"/>
      <c r="AZ919" s="315"/>
      <c r="BA919" s="315"/>
      <c r="BB919" s="315"/>
      <c r="BC919" s="315"/>
      <c r="BD919" s="315"/>
    </row>
    <row r="920" spans="1:56" s="638" customFormat="1" ht="99.75" customHeight="1">
      <c r="A920" s="635">
        <v>913</v>
      </c>
      <c r="B920" s="324" t="s">
        <v>6622</v>
      </c>
      <c r="C920" s="594" t="s">
        <v>5845</v>
      </c>
      <c r="D920" s="594"/>
      <c r="E920" s="662"/>
      <c r="F920" s="324" t="s">
        <v>5846</v>
      </c>
      <c r="G920" s="515"/>
      <c r="H920" s="640"/>
      <c r="I920" s="640" t="s">
        <v>84</v>
      </c>
      <c r="J920" s="640"/>
      <c r="K920" s="640"/>
      <c r="L920" s="514"/>
      <c r="M920" s="514"/>
      <c r="N920" s="514"/>
      <c r="O920" s="514"/>
      <c r="P920" s="514"/>
      <c r="Q920" s="514"/>
      <c r="R920" s="514"/>
      <c r="S920" s="514"/>
      <c r="T920" s="514"/>
      <c r="U920" s="514"/>
      <c r="V920" s="495">
        <f t="shared" si="42"/>
        <v>200</v>
      </c>
      <c r="W920" s="511"/>
      <c r="X920" s="511"/>
      <c r="Y920" s="511"/>
      <c r="Z920" s="511">
        <v>200</v>
      </c>
      <c r="AA920" s="511"/>
      <c r="AB920" s="511"/>
      <c r="AC920" s="599"/>
      <c r="AD920" s="577"/>
      <c r="AE920" s="593"/>
      <c r="AF920" s="600"/>
      <c r="AG920" s="514"/>
      <c r="AH920" s="499"/>
      <c r="AI920" s="324"/>
      <c r="AJ920" s="324"/>
      <c r="AK920" s="316" t="e">
        <f>VLOOKUP(B920,'[1]BCDG-CG KT'!C$14:BC$962,53,0)</f>
        <v>#N/A</v>
      </c>
      <c r="AL920" s="324"/>
      <c r="AM920" s="325"/>
      <c r="AN920" s="325"/>
      <c r="AO920" s="325"/>
      <c r="AP920" s="315"/>
      <c r="AQ920" s="315"/>
      <c r="AR920" s="315"/>
      <c r="AS920" s="315"/>
      <c r="AT920" s="315"/>
      <c r="AU920" s="315"/>
      <c r="AV920" s="315"/>
      <c r="AW920" s="315"/>
      <c r="AX920" s="315"/>
      <c r="AY920" s="315"/>
      <c r="AZ920" s="315"/>
      <c r="BA920" s="315"/>
      <c r="BB920" s="315"/>
      <c r="BC920" s="315"/>
      <c r="BD920" s="315"/>
    </row>
    <row r="921" spans="1:56" s="638" customFormat="1" ht="99.75" customHeight="1">
      <c r="A921" s="635">
        <v>914</v>
      </c>
      <c r="B921" s="324" t="s">
        <v>6623</v>
      </c>
      <c r="C921" s="594" t="s">
        <v>5847</v>
      </c>
      <c r="D921" s="594"/>
      <c r="E921" s="662"/>
      <c r="F921" s="324" t="s">
        <v>5848</v>
      </c>
      <c r="G921" s="515"/>
      <c r="H921" s="640"/>
      <c r="I921" s="640" t="s">
        <v>84</v>
      </c>
      <c r="J921" s="640"/>
      <c r="K921" s="640"/>
      <c r="L921" s="514"/>
      <c r="M921" s="514"/>
      <c r="N921" s="514"/>
      <c r="O921" s="514"/>
      <c r="P921" s="514"/>
      <c r="Q921" s="514"/>
      <c r="R921" s="514"/>
      <c r="S921" s="514"/>
      <c r="T921" s="514"/>
      <c r="U921" s="514"/>
      <c r="V921" s="495">
        <f t="shared" si="42"/>
        <v>5</v>
      </c>
      <c r="W921" s="511"/>
      <c r="X921" s="511"/>
      <c r="Y921" s="511"/>
      <c r="Z921" s="511">
        <v>5</v>
      </c>
      <c r="AA921" s="511"/>
      <c r="AB921" s="511"/>
      <c r="AC921" s="599"/>
      <c r="AD921" s="577"/>
      <c r="AE921" s="593"/>
      <c r="AF921" s="600"/>
      <c r="AG921" s="514"/>
      <c r="AH921" s="499"/>
      <c r="AI921" s="324"/>
      <c r="AJ921" s="324"/>
      <c r="AK921" s="316" t="e">
        <f>VLOOKUP(B921,'[1]BCDG-CG KT'!C$14:BC$962,53,0)</f>
        <v>#N/A</v>
      </c>
      <c r="AL921" s="324"/>
      <c r="AM921" s="325"/>
      <c r="AN921" s="325"/>
      <c r="AO921" s="325"/>
      <c r="AP921" s="315"/>
      <c r="AQ921" s="315"/>
      <c r="AR921" s="315"/>
      <c r="AS921" s="315"/>
      <c r="AT921" s="315"/>
      <c r="AU921" s="315"/>
      <c r="AV921" s="315"/>
      <c r="AW921" s="315"/>
      <c r="AX921" s="315"/>
      <c r="AY921" s="315"/>
      <c r="AZ921" s="315"/>
      <c r="BA921" s="315"/>
      <c r="BB921" s="315"/>
      <c r="BC921" s="315"/>
      <c r="BD921" s="315"/>
    </row>
    <row r="922" spans="1:56" s="638" customFormat="1" ht="99.75" customHeight="1">
      <c r="A922" s="635">
        <v>915</v>
      </c>
      <c r="B922" s="324" t="s">
        <v>6624</v>
      </c>
      <c r="C922" s="594" t="s">
        <v>5849</v>
      </c>
      <c r="D922" s="594"/>
      <c r="E922" s="662"/>
      <c r="F922" s="324" t="s">
        <v>5850</v>
      </c>
      <c r="G922" s="515"/>
      <c r="H922" s="640"/>
      <c r="I922" s="640" t="s">
        <v>84</v>
      </c>
      <c r="J922" s="640"/>
      <c r="K922" s="640"/>
      <c r="L922" s="514"/>
      <c r="M922" s="514"/>
      <c r="N922" s="514"/>
      <c r="O922" s="514"/>
      <c r="P922" s="514"/>
      <c r="Q922" s="514"/>
      <c r="R922" s="514"/>
      <c r="S922" s="514"/>
      <c r="T922" s="514"/>
      <c r="U922" s="514"/>
      <c r="V922" s="495">
        <f t="shared" si="42"/>
        <v>400</v>
      </c>
      <c r="W922" s="511"/>
      <c r="X922" s="511"/>
      <c r="Y922" s="511"/>
      <c r="Z922" s="511">
        <v>400</v>
      </c>
      <c r="AA922" s="511"/>
      <c r="AB922" s="511"/>
      <c r="AC922" s="599"/>
      <c r="AD922" s="577"/>
      <c r="AE922" s="593"/>
      <c r="AF922" s="600"/>
      <c r="AG922" s="514"/>
      <c r="AH922" s="499"/>
      <c r="AI922" s="324"/>
      <c r="AJ922" s="324"/>
      <c r="AK922" s="316" t="e">
        <f>VLOOKUP(B922,'[1]BCDG-CG KT'!C$14:BC$962,53,0)</f>
        <v>#N/A</v>
      </c>
      <c r="AL922" s="324"/>
      <c r="AM922" s="325"/>
      <c r="AN922" s="325"/>
      <c r="AO922" s="325"/>
      <c r="AP922" s="315"/>
      <c r="AQ922" s="315"/>
      <c r="AR922" s="315"/>
      <c r="AS922" s="315"/>
      <c r="AT922" s="315"/>
      <c r="AU922" s="315"/>
      <c r="AV922" s="315"/>
      <c r="AW922" s="315"/>
      <c r="AX922" s="315"/>
      <c r="AY922" s="315"/>
      <c r="AZ922" s="315"/>
      <c r="BA922" s="315"/>
      <c r="BB922" s="315"/>
      <c r="BC922" s="315"/>
      <c r="BD922" s="315"/>
    </row>
    <row r="923" spans="1:56" s="638" customFormat="1" ht="99.75" customHeight="1">
      <c r="A923" s="635">
        <v>916</v>
      </c>
      <c r="B923" s="324" t="s">
        <v>6625</v>
      </c>
      <c r="C923" s="594" t="s">
        <v>5851</v>
      </c>
      <c r="D923" s="594"/>
      <c r="E923" s="662"/>
      <c r="F923" s="324" t="s">
        <v>5852</v>
      </c>
      <c r="G923" s="515"/>
      <c r="H923" s="640"/>
      <c r="I923" s="640" t="s">
        <v>84</v>
      </c>
      <c r="J923" s="640"/>
      <c r="K923" s="640"/>
      <c r="L923" s="514"/>
      <c r="M923" s="514"/>
      <c r="N923" s="514"/>
      <c r="O923" s="514"/>
      <c r="P923" s="514"/>
      <c r="Q923" s="514"/>
      <c r="R923" s="514"/>
      <c r="S923" s="514"/>
      <c r="T923" s="514"/>
      <c r="U923" s="514"/>
      <c r="V923" s="495">
        <f t="shared" si="42"/>
        <v>100</v>
      </c>
      <c r="W923" s="511"/>
      <c r="X923" s="511"/>
      <c r="Y923" s="511"/>
      <c r="Z923" s="511">
        <v>100</v>
      </c>
      <c r="AA923" s="511"/>
      <c r="AB923" s="511"/>
      <c r="AC923" s="599"/>
      <c r="AD923" s="577"/>
      <c r="AE923" s="593"/>
      <c r="AF923" s="600"/>
      <c r="AG923" s="514"/>
      <c r="AH923" s="499"/>
      <c r="AI923" s="324"/>
      <c r="AJ923" s="324"/>
      <c r="AK923" s="316" t="e">
        <f>VLOOKUP(B923,'[1]BCDG-CG KT'!C$14:BC$962,53,0)</f>
        <v>#N/A</v>
      </c>
      <c r="AL923" s="324"/>
      <c r="AM923" s="325"/>
      <c r="AN923" s="325"/>
      <c r="AO923" s="325"/>
      <c r="AP923" s="315"/>
      <c r="AQ923" s="315"/>
      <c r="AR923" s="315"/>
      <c r="AS923" s="315"/>
      <c r="AT923" s="315"/>
      <c r="AU923" s="315"/>
      <c r="AV923" s="315"/>
      <c r="AW923" s="315"/>
      <c r="AX923" s="315"/>
      <c r="AY923" s="315"/>
      <c r="AZ923" s="315"/>
      <c r="BA923" s="315"/>
      <c r="BB923" s="315"/>
      <c r="BC923" s="315"/>
      <c r="BD923" s="315"/>
    </row>
    <row r="924" spans="1:56" s="638" customFormat="1" ht="99.75" customHeight="1">
      <c r="A924" s="635">
        <v>917</v>
      </c>
      <c r="B924" s="324" t="s">
        <v>6626</v>
      </c>
      <c r="C924" s="594" t="s">
        <v>5853</v>
      </c>
      <c r="D924" s="594"/>
      <c r="E924" s="662"/>
      <c r="F924" s="324" t="s">
        <v>5854</v>
      </c>
      <c r="G924" s="515"/>
      <c r="H924" s="640"/>
      <c r="I924" s="640" t="s">
        <v>84</v>
      </c>
      <c r="J924" s="640"/>
      <c r="K924" s="640"/>
      <c r="L924" s="514"/>
      <c r="M924" s="514"/>
      <c r="N924" s="514"/>
      <c r="O924" s="514"/>
      <c r="P924" s="514"/>
      <c r="Q924" s="514"/>
      <c r="R924" s="514"/>
      <c r="S924" s="514"/>
      <c r="T924" s="514"/>
      <c r="U924" s="514"/>
      <c r="V924" s="495">
        <f t="shared" si="42"/>
        <v>300</v>
      </c>
      <c r="W924" s="511"/>
      <c r="X924" s="511"/>
      <c r="Y924" s="511"/>
      <c r="Z924" s="511">
        <v>300</v>
      </c>
      <c r="AA924" s="511"/>
      <c r="AB924" s="511"/>
      <c r="AC924" s="599"/>
      <c r="AD924" s="577"/>
      <c r="AE924" s="593"/>
      <c r="AF924" s="600"/>
      <c r="AG924" s="514"/>
      <c r="AH924" s="499"/>
      <c r="AI924" s="324"/>
      <c r="AJ924" s="324"/>
      <c r="AK924" s="316" t="e">
        <f>VLOOKUP(B924,'[1]BCDG-CG KT'!C$14:BC$962,53,0)</f>
        <v>#N/A</v>
      </c>
      <c r="AL924" s="324"/>
      <c r="AM924" s="325"/>
      <c r="AN924" s="325"/>
      <c r="AO924" s="325"/>
      <c r="AP924" s="315"/>
      <c r="AQ924" s="315"/>
      <c r="AR924" s="315"/>
      <c r="AS924" s="315"/>
      <c r="AT924" s="315"/>
      <c r="AU924" s="315"/>
      <c r="AV924" s="315"/>
      <c r="AW924" s="315"/>
      <c r="AX924" s="315"/>
      <c r="AY924" s="315"/>
      <c r="AZ924" s="315"/>
      <c r="BA924" s="315"/>
      <c r="BB924" s="315"/>
      <c r="BC924" s="315"/>
      <c r="BD924" s="315"/>
    </row>
    <row r="925" spans="1:56" s="638" customFormat="1" ht="99.75" customHeight="1">
      <c r="A925" s="635">
        <v>918</v>
      </c>
      <c r="B925" s="324" t="s">
        <v>6627</v>
      </c>
      <c r="C925" s="594" t="s">
        <v>5855</v>
      </c>
      <c r="D925" s="594"/>
      <c r="E925" s="662"/>
      <c r="F925" s="324" t="s">
        <v>5856</v>
      </c>
      <c r="G925" s="515"/>
      <c r="H925" s="640"/>
      <c r="I925" s="640" t="s">
        <v>84</v>
      </c>
      <c r="J925" s="640"/>
      <c r="K925" s="640"/>
      <c r="L925" s="514"/>
      <c r="M925" s="514"/>
      <c r="N925" s="514"/>
      <c r="O925" s="514"/>
      <c r="P925" s="514"/>
      <c r="Q925" s="514"/>
      <c r="R925" s="514"/>
      <c r="S925" s="514"/>
      <c r="T925" s="514"/>
      <c r="U925" s="514"/>
      <c r="V925" s="495">
        <f t="shared" si="42"/>
        <v>200</v>
      </c>
      <c r="W925" s="511"/>
      <c r="X925" s="511"/>
      <c r="Y925" s="511"/>
      <c r="Z925" s="511">
        <v>200</v>
      </c>
      <c r="AA925" s="511"/>
      <c r="AB925" s="511"/>
      <c r="AC925" s="599"/>
      <c r="AD925" s="577"/>
      <c r="AE925" s="593"/>
      <c r="AF925" s="600"/>
      <c r="AG925" s="514"/>
      <c r="AH925" s="499"/>
      <c r="AI925" s="324"/>
      <c r="AJ925" s="324"/>
      <c r="AK925" s="316" t="e">
        <f>VLOOKUP(B925,'[1]BCDG-CG KT'!C$14:BC$962,53,0)</f>
        <v>#N/A</v>
      </c>
      <c r="AL925" s="324"/>
      <c r="AM925" s="325"/>
      <c r="AN925" s="325"/>
      <c r="AO925" s="325"/>
      <c r="AP925" s="315"/>
      <c r="AQ925" s="315"/>
      <c r="AR925" s="315"/>
      <c r="AS925" s="315"/>
      <c r="AT925" s="315"/>
      <c r="AU925" s="315"/>
      <c r="AV925" s="315"/>
      <c r="AW925" s="315"/>
      <c r="AX925" s="315"/>
      <c r="AY925" s="315"/>
      <c r="AZ925" s="315"/>
      <c r="BA925" s="315"/>
      <c r="BB925" s="315"/>
      <c r="BC925" s="315"/>
      <c r="BD925" s="315"/>
    </row>
    <row r="926" spans="1:56" s="638" customFormat="1" ht="99.75" customHeight="1">
      <c r="A926" s="635">
        <v>919</v>
      </c>
      <c r="B926" s="324" t="s">
        <v>6628</v>
      </c>
      <c r="C926" s="594" t="s">
        <v>5857</v>
      </c>
      <c r="D926" s="594"/>
      <c r="E926" s="662"/>
      <c r="F926" s="324" t="s">
        <v>5858</v>
      </c>
      <c r="G926" s="515"/>
      <c r="H926" s="640"/>
      <c r="I926" s="640" t="s">
        <v>84</v>
      </c>
      <c r="J926" s="640"/>
      <c r="K926" s="640"/>
      <c r="L926" s="514"/>
      <c r="M926" s="514"/>
      <c r="N926" s="514"/>
      <c r="O926" s="514"/>
      <c r="P926" s="514"/>
      <c r="Q926" s="514"/>
      <c r="R926" s="514"/>
      <c r="S926" s="514"/>
      <c r="T926" s="514"/>
      <c r="U926" s="514"/>
      <c r="V926" s="495">
        <f t="shared" si="42"/>
        <v>20</v>
      </c>
      <c r="W926" s="511"/>
      <c r="X926" s="511"/>
      <c r="Y926" s="511"/>
      <c r="Z926" s="511">
        <v>20</v>
      </c>
      <c r="AA926" s="511"/>
      <c r="AB926" s="511"/>
      <c r="AC926" s="599"/>
      <c r="AD926" s="577"/>
      <c r="AE926" s="593"/>
      <c r="AF926" s="600"/>
      <c r="AG926" s="514"/>
      <c r="AH926" s="499"/>
      <c r="AI926" s="324"/>
      <c r="AJ926" s="324"/>
      <c r="AK926" s="316" t="e">
        <f>VLOOKUP(B926,'[1]BCDG-CG KT'!C$14:BC$962,53,0)</f>
        <v>#N/A</v>
      </c>
      <c r="AL926" s="324"/>
      <c r="AM926" s="325"/>
      <c r="AN926" s="325"/>
      <c r="AO926" s="325"/>
      <c r="AP926" s="315"/>
      <c r="AQ926" s="315"/>
      <c r="AR926" s="315"/>
      <c r="AS926" s="315"/>
      <c r="AT926" s="315"/>
      <c r="AU926" s="315"/>
      <c r="AV926" s="315"/>
      <c r="AW926" s="315"/>
      <c r="AX926" s="315"/>
      <c r="AY926" s="315"/>
      <c r="AZ926" s="315"/>
      <c r="BA926" s="315"/>
      <c r="BB926" s="315"/>
      <c r="BC926" s="315"/>
      <c r="BD926" s="315"/>
    </row>
    <row r="927" spans="1:56" s="638" customFormat="1" ht="99.75" customHeight="1">
      <c r="A927" s="635">
        <v>920</v>
      </c>
      <c r="B927" s="324" t="s">
        <v>6629</v>
      </c>
      <c r="C927" s="594" t="s">
        <v>5859</v>
      </c>
      <c r="D927" s="594"/>
      <c r="E927" s="662"/>
      <c r="F927" s="324" t="s">
        <v>5860</v>
      </c>
      <c r="G927" s="515"/>
      <c r="H927" s="640"/>
      <c r="I927" s="640" t="s">
        <v>84</v>
      </c>
      <c r="J927" s="640"/>
      <c r="K927" s="640"/>
      <c r="L927" s="514"/>
      <c r="M927" s="514"/>
      <c r="N927" s="514"/>
      <c r="O927" s="514"/>
      <c r="P927" s="514"/>
      <c r="Q927" s="514"/>
      <c r="R927" s="514"/>
      <c r="S927" s="514"/>
      <c r="T927" s="514"/>
      <c r="U927" s="514"/>
      <c r="V927" s="495">
        <f t="shared" si="42"/>
        <v>10</v>
      </c>
      <c r="W927" s="511"/>
      <c r="X927" s="511"/>
      <c r="Y927" s="511"/>
      <c r="Z927" s="511">
        <v>10</v>
      </c>
      <c r="AA927" s="511"/>
      <c r="AB927" s="511"/>
      <c r="AC927" s="599"/>
      <c r="AD927" s="577"/>
      <c r="AE927" s="593"/>
      <c r="AF927" s="600"/>
      <c r="AG927" s="514"/>
      <c r="AH927" s="499"/>
      <c r="AI927" s="324"/>
      <c r="AJ927" s="324"/>
      <c r="AK927" s="316" t="e">
        <f>VLOOKUP(B927,'[1]BCDG-CG KT'!C$14:BC$962,53,0)</f>
        <v>#N/A</v>
      </c>
      <c r="AL927" s="324"/>
      <c r="AM927" s="325"/>
      <c r="AN927" s="325"/>
      <c r="AO927" s="325"/>
      <c r="AP927" s="315"/>
      <c r="AQ927" s="315"/>
      <c r="AR927" s="315"/>
      <c r="AS927" s="315"/>
      <c r="AT927" s="315"/>
      <c r="AU927" s="315"/>
      <c r="AV927" s="315"/>
      <c r="AW927" s="315"/>
      <c r="AX927" s="315"/>
      <c r="AY927" s="315"/>
      <c r="AZ927" s="315"/>
      <c r="BA927" s="315"/>
      <c r="BB927" s="315"/>
      <c r="BC927" s="315"/>
      <c r="BD927" s="315"/>
    </row>
    <row r="928" spans="1:56" s="638" customFormat="1" ht="99.75" customHeight="1">
      <c r="A928" s="635">
        <v>921</v>
      </c>
      <c r="B928" s="324" t="s">
        <v>6630</v>
      </c>
      <c r="C928" s="594" t="s">
        <v>5861</v>
      </c>
      <c r="D928" s="594"/>
      <c r="E928" s="662"/>
      <c r="F928" s="324" t="s">
        <v>5862</v>
      </c>
      <c r="G928" s="515"/>
      <c r="H928" s="640"/>
      <c r="I928" s="640" t="s">
        <v>84</v>
      </c>
      <c r="J928" s="640"/>
      <c r="K928" s="640"/>
      <c r="L928" s="514"/>
      <c r="M928" s="514"/>
      <c r="N928" s="514"/>
      <c r="O928" s="514"/>
      <c r="P928" s="514"/>
      <c r="Q928" s="514"/>
      <c r="R928" s="514"/>
      <c r="S928" s="514"/>
      <c r="T928" s="514"/>
      <c r="U928" s="514"/>
      <c r="V928" s="495">
        <f t="shared" si="42"/>
        <v>30</v>
      </c>
      <c r="W928" s="511"/>
      <c r="X928" s="511"/>
      <c r="Y928" s="511"/>
      <c r="Z928" s="511">
        <v>30</v>
      </c>
      <c r="AA928" s="511"/>
      <c r="AB928" s="511"/>
      <c r="AC928" s="599"/>
      <c r="AD928" s="577"/>
      <c r="AE928" s="593"/>
      <c r="AF928" s="600"/>
      <c r="AG928" s="514"/>
      <c r="AH928" s="499"/>
      <c r="AI928" s="324"/>
      <c r="AJ928" s="324"/>
      <c r="AK928" s="316" t="e">
        <f>VLOOKUP(B928,'[1]BCDG-CG KT'!C$14:BC$962,53,0)</f>
        <v>#N/A</v>
      </c>
      <c r="AL928" s="324"/>
      <c r="AM928" s="325"/>
      <c r="AN928" s="325"/>
      <c r="AO928" s="325"/>
      <c r="AP928" s="315"/>
      <c r="AQ928" s="315"/>
      <c r="AR928" s="315"/>
      <c r="AS928" s="315"/>
      <c r="AT928" s="315"/>
      <c r="AU928" s="315"/>
      <c r="AV928" s="315"/>
      <c r="AW928" s="315"/>
      <c r="AX928" s="315"/>
      <c r="AY928" s="315"/>
      <c r="AZ928" s="315"/>
      <c r="BA928" s="315"/>
      <c r="BB928" s="315"/>
      <c r="BC928" s="315"/>
      <c r="BD928" s="315"/>
    </row>
    <row r="929" spans="1:56" s="638" customFormat="1" ht="99.75" customHeight="1">
      <c r="A929" s="635">
        <v>922</v>
      </c>
      <c r="B929" s="324" t="s">
        <v>6631</v>
      </c>
      <c r="C929" s="594" t="s">
        <v>5863</v>
      </c>
      <c r="D929" s="594"/>
      <c r="E929" s="662"/>
      <c r="F929" s="324" t="s">
        <v>5864</v>
      </c>
      <c r="G929" s="515"/>
      <c r="H929" s="640"/>
      <c r="I929" s="640" t="s">
        <v>84</v>
      </c>
      <c r="J929" s="640"/>
      <c r="K929" s="640"/>
      <c r="L929" s="514"/>
      <c r="M929" s="514"/>
      <c r="N929" s="514"/>
      <c r="O929" s="514"/>
      <c r="P929" s="514"/>
      <c r="Q929" s="514"/>
      <c r="R929" s="514"/>
      <c r="S929" s="514"/>
      <c r="T929" s="514"/>
      <c r="U929" s="514"/>
      <c r="V929" s="495">
        <f t="shared" si="42"/>
        <v>60</v>
      </c>
      <c r="W929" s="511"/>
      <c r="X929" s="511"/>
      <c r="Y929" s="511"/>
      <c r="Z929" s="511">
        <v>60</v>
      </c>
      <c r="AA929" s="511"/>
      <c r="AB929" s="511"/>
      <c r="AC929" s="599"/>
      <c r="AD929" s="577"/>
      <c r="AE929" s="593"/>
      <c r="AF929" s="600"/>
      <c r="AG929" s="514"/>
      <c r="AH929" s="499"/>
      <c r="AI929" s="324"/>
      <c r="AJ929" s="324"/>
      <c r="AK929" s="316" t="e">
        <f>VLOOKUP(B929,'[1]BCDG-CG KT'!C$14:BC$962,53,0)</f>
        <v>#N/A</v>
      </c>
      <c r="AL929" s="324"/>
      <c r="AM929" s="325"/>
      <c r="AN929" s="325"/>
      <c r="AO929" s="325"/>
      <c r="AP929" s="315"/>
      <c r="AQ929" s="315"/>
      <c r="AR929" s="315"/>
      <c r="AS929" s="315"/>
      <c r="AT929" s="315"/>
      <c r="AU929" s="315"/>
      <c r="AV929" s="315"/>
      <c r="AW929" s="315"/>
      <c r="AX929" s="315"/>
      <c r="AY929" s="315"/>
      <c r="AZ929" s="315"/>
      <c r="BA929" s="315"/>
      <c r="BB929" s="315"/>
      <c r="BC929" s="315"/>
      <c r="BD929" s="315"/>
    </row>
    <row r="930" spans="1:56" s="638" customFormat="1" ht="99.75" customHeight="1">
      <c r="A930" s="635">
        <v>923</v>
      </c>
      <c r="B930" s="324" t="s">
        <v>6632</v>
      </c>
      <c r="C930" s="594" t="s">
        <v>5865</v>
      </c>
      <c r="D930" s="594"/>
      <c r="E930" s="662"/>
      <c r="F930" s="324" t="s">
        <v>5866</v>
      </c>
      <c r="G930" s="515"/>
      <c r="H930" s="640"/>
      <c r="I930" s="640" t="s">
        <v>84</v>
      </c>
      <c r="J930" s="640"/>
      <c r="K930" s="640"/>
      <c r="L930" s="514"/>
      <c r="M930" s="514"/>
      <c r="N930" s="514"/>
      <c r="O930" s="514"/>
      <c r="P930" s="514"/>
      <c r="Q930" s="514"/>
      <c r="R930" s="514"/>
      <c r="S930" s="514"/>
      <c r="T930" s="514"/>
      <c r="U930" s="514"/>
      <c r="V930" s="495">
        <f t="shared" si="42"/>
        <v>20</v>
      </c>
      <c r="W930" s="511"/>
      <c r="X930" s="511"/>
      <c r="Y930" s="511"/>
      <c r="Z930" s="511">
        <v>20</v>
      </c>
      <c r="AA930" s="511"/>
      <c r="AB930" s="511"/>
      <c r="AC930" s="599"/>
      <c r="AD930" s="577"/>
      <c r="AE930" s="593"/>
      <c r="AF930" s="600"/>
      <c r="AG930" s="514"/>
      <c r="AH930" s="499"/>
      <c r="AI930" s="324"/>
      <c r="AJ930" s="324"/>
      <c r="AK930" s="316" t="e">
        <f>VLOOKUP(B930,'[1]BCDG-CG KT'!C$14:BC$962,53,0)</f>
        <v>#N/A</v>
      </c>
      <c r="AL930" s="324"/>
      <c r="AM930" s="325"/>
      <c r="AN930" s="325"/>
      <c r="AO930" s="325"/>
      <c r="AP930" s="315"/>
      <c r="AQ930" s="315"/>
      <c r="AR930" s="315"/>
      <c r="AS930" s="315"/>
      <c r="AT930" s="315"/>
      <c r="AU930" s="315"/>
      <c r="AV930" s="315"/>
      <c r="AW930" s="315"/>
      <c r="AX930" s="315"/>
      <c r="AY930" s="315"/>
      <c r="AZ930" s="315"/>
      <c r="BA930" s="315"/>
      <c r="BB930" s="315"/>
      <c r="BC930" s="315"/>
      <c r="BD930" s="315"/>
    </row>
    <row r="931" spans="1:56" s="638" customFormat="1" ht="99.75" customHeight="1">
      <c r="A931" s="635">
        <v>924</v>
      </c>
      <c r="B931" s="324" t="s">
        <v>6633</v>
      </c>
      <c r="C931" s="594" t="s">
        <v>5867</v>
      </c>
      <c r="D931" s="594"/>
      <c r="E931" s="662"/>
      <c r="F931" s="324" t="s">
        <v>5868</v>
      </c>
      <c r="G931" s="515"/>
      <c r="H931" s="640"/>
      <c r="I931" s="640" t="s">
        <v>84</v>
      </c>
      <c r="J931" s="640"/>
      <c r="K931" s="640"/>
      <c r="L931" s="514"/>
      <c r="M931" s="514"/>
      <c r="N931" s="514"/>
      <c r="O931" s="514"/>
      <c r="P931" s="514"/>
      <c r="Q931" s="514"/>
      <c r="R931" s="514"/>
      <c r="S931" s="514"/>
      <c r="T931" s="514"/>
      <c r="U931" s="514"/>
      <c r="V931" s="495">
        <f t="shared" si="42"/>
        <v>40</v>
      </c>
      <c r="W931" s="511"/>
      <c r="X931" s="511"/>
      <c r="Y931" s="511"/>
      <c r="Z931" s="511">
        <v>40</v>
      </c>
      <c r="AA931" s="511"/>
      <c r="AB931" s="511"/>
      <c r="AC931" s="599"/>
      <c r="AD931" s="577"/>
      <c r="AE931" s="593"/>
      <c r="AF931" s="600"/>
      <c r="AG931" s="514"/>
      <c r="AH931" s="499"/>
      <c r="AI931" s="324"/>
      <c r="AJ931" s="324"/>
      <c r="AK931" s="316" t="e">
        <f>VLOOKUP(B931,'[1]BCDG-CG KT'!C$14:BC$962,53,0)</f>
        <v>#N/A</v>
      </c>
      <c r="AL931" s="324"/>
      <c r="AM931" s="325"/>
      <c r="AN931" s="325"/>
      <c r="AO931" s="325"/>
      <c r="AP931" s="315"/>
      <c r="AQ931" s="315"/>
      <c r="AR931" s="315"/>
      <c r="AS931" s="315"/>
      <c r="AT931" s="315"/>
      <c r="AU931" s="315"/>
      <c r="AV931" s="315"/>
      <c r="AW931" s="315"/>
      <c r="AX931" s="315"/>
      <c r="AY931" s="315"/>
      <c r="AZ931" s="315"/>
      <c r="BA931" s="315"/>
      <c r="BB931" s="315"/>
      <c r="BC931" s="315"/>
      <c r="BD931" s="315"/>
    </row>
    <row r="932" spans="1:56" s="638" customFormat="1" ht="99.75" customHeight="1">
      <c r="A932" s="635">
        <v>925</v>
      </c>
      <c r="B932" s="324" t="s">
        <v>6634</v>
      </c>
      <c r="C932" s="594" t="s">
        <v>5869</v>
      </c>
      <c r="D932" s="594"/>
      <c r="E932" s="662"/>
      <c r="F932" s="324" t="s">
        <v>5870</v>
      </c>
      <c r="G932" s="515"/>
      <c r="H932" s="640"/>
      <c r="I932" s="640" t="s">
        <v>84</v>
      </c>
      <c r="J932" s="640"/>
      <c r="K932" s="640"/>
      <c r="L932" s="514"/>
      <c r="M932" s="514"/>
      <c r="N932" s="514"/>
      <c r="O932" s="514"/>
      <c r="P932" s="514"/>
      <c r="Q932" s="514"/>
      <c r="R932" s="514"/>
      <c r="S932" s="514"/>
      <c r="T932" s="514"/>
      <c r="U932" s="514"/>
      <c r="V932" s="495">
        <f t="shared" si="42"/>
        <v>50</v>
      </c>
      <c r="W932" s="511"/>
      <c r="X932" s="511"/>
      <c r="Y932" s="511"/>
      <c r="Z932" s="511">
        <v>50</v>
      </c>
      <c r="AA932" s="511"/>
      <c r="AB932" s="511"/>
      <c r="AC932" s="599"/>
      <c r="AD932" s="577"/>
      <c r="AE932" s="593"/>
      <c r="AF932" s="600"/>
      <c r="AG932" s="514"/>
      <c r="AH932" s="499"/>
      <c r="AI932" s="324"/>
      <c r="AJ932" s="324"/>
      <c r="AK932" s="316" t="e">
        <f>VLOOKUP(B932,'[1]BCDG-CG KT'!C$14:BC$962,53,0)</f>
        <v>#N/A</v>
      </c>
      <c r="AL932" s="324"/>
      <c r="AM932" s="325"/>
      <c r="AN932" s="325"/>
      <c r="AO932" s="325"/>
      <c r="AP932" s="315"/>
      <c r="AQ932" s="315"/>
      <c r="AR932" s="315"/>
      <c r="AS932" s="315"/>
      <c r="AT932" s="315"/>
      <c r="AU932" s="315"/>
      <c r="AV932" s="315"/>
      <c r="AW932" s="315"/>
      <c r="AX932" s="315"/>
      <c r="AY932" s="315"/>
      <c r="AZ932" s="315"/>
      <c r="BA932" s="315"/>
      <c r="BB932" s="315"/>
      <c r="BC932" s="315"/>
      <c r="BD932" s="315"/>
    </row>
    <row r="933" spans="1:56" s="638" customFormat="1" ht="99.75" customHeight="1">
      <c r="A933" s="635">
        <v>926</v>
      </c>
      <c r="B933" s="324" t="s">
        <v>6635</v>
      </c>
      <c r="C933" s="594" t="s">
        <v>5871</v>
      </c>
      <c r="D933" s="594"/>
      <c r="E933" s="662"/>
      <c r="F933" s="324" t="s">
        <v>5872</v>
      </c>
      <c r="G933" s="515"/>
      <c r="H933" s="640"/>
      <c r="I933" s="640" t="s">
        <v>84</v>
      </c>
      <c r="J933" s="640"/>
      <c r="K933" s="640"/>
      <c r="L933" s="514"/>
      <c r="M933" s="514"/>
      <c r="N933" s="514"/>
      <c r="O933" s="514"/>
      <c r="P933" s="514"/>
      <c r="Q933" s="514"/>
      <c r="R933" s="514"/>
      <c r="S933" s="514"/>
      <c r="T933" s="514"/>
      <c r="U933" s="514"/>
      <c r="V933" s="495">
        <f t="shared" si="42"/>
        <v>50</v>
      </c>
      <c r="W933" s="511"/>
      <c r="X933" s="511"/>
      <c r="Y933" s="511"/>
      <c r="Z933" s="511">
        <v>50</v>
      </c>
      <c r="AA933" s="511"/>
      <c r="AB933" s="511"/>
      <c r="AC933" s="599"/>
      <c r="AD933" s="577"/>
      <c r="AE933" s="593"/>
      <c r="AF933" s="600"/>
      <c r="AG933" s="514"/>
      <c r="AH933" s="499"/>
      <c r="AI933" s="324"/>
      <c r="AJ933" s="324"/>
      <c r="AK933" s="316" t="e">
        <f>VLOOKUP(B933,'[1]BCDG-CG KT'!C$14:BC$962,53,0)</f>
        <v>#N/A</v>
      </c>
      <c r="AL933" s="324"/>
      <c r="AM933" s="325"/>
      <c r="AN933" s="325"/>
      <c r="AO933" s="325"/>
      <c r="AP933" s="315"/>
      <c r="AQ933" s="315"/>
      <c r="AR933" s="315"/>
      <c r="AS933" s="315"/>
      <c r="AT933" s="315"/>
      <c r="AU933" s="315"/>
      <c r="AV933" s="315"/>
      <c r="AW933" s="315"/>
      <c r="AX933" s="315"/>
      <c r="AY933" s="315"/>
      <c r="AZ933" s="315"/>
      <c r="BA933" s="315"/>
      <c r="BB933" s="315"/>
      <c r="BC933" s="315"/>
      <c r="BD933" s="315"/>
    </row>
    <row r="934" spans="1:56" s="638" customFormat="1" ht="99.75" customHeight="1">
      <c r="A934" s="635">
        <v>927</v>
      </c>
      <c r="B934" s="324" t="s">
        <v>6636</v>
      </c>
      <c r="C934" s="594" t="s">
        <v>5873</v>
      </c>
      <c r="D934" s="594"/>
      <c r="E934" s="662"/>
      <c r="F934" s="324" t="s">
        <v>5874</v>
      </c>
      <c r="G934" s="515"/>
      <c r="H934" s="640"/>
      <c r="I934" s="640" t="s">
        <v>84</v>
      </c>
      <c r="J934" s="640"/>
      <c r="K934" s="640"/>
      <c r="L934" s="514"/>
      <c r="M934" s="514"/>
      <c r="N934" s="514"/>
      <c r="O934" s="514"/>
      <c r="P934" s="514"/>
      <c r="Q934" s="514"/>
      <c r="R934" s="514"/>
      <c r="S934" s="514"/>
      <c r="T934" s="514"/>
      <c r="U934" s="514"/>
      <c r="V934" s="495">
        <f t="shared" si="42"/>
        <v>20</v>
      </c>
      <c r="W934" s="511"/>
      <c r="X934" s="511"/>
      <c r="Y934" s="511"/>
      <c r="Z934" s="511">
        <v>20</v>
      </c>
      <c r="AA934" s="511"/>
      <c r="AB934" s="511"/>
      <c r="AC934" s="599"/>
      <c r="AD934" s="577"/>
      <c r="AE934" s="593"/>
      <c r="AF934" s="600"/>
      <c r="AG934" s="514"/>
      <c r="AH934" s="499"/>
      <c r="AI934" s="324"/>
      <c r="AJ934" s="324"/>
      <c r="AK934" s="316" t="e">
        <f>VLOOKUP(B934,'[1]BCDG-CG KT'!C$14:BC$962,53,0)</f>
        <v>#N/A</v>
      </c>
      <c r="AL934" s="324"/>
      <c r="AM934" s="325"/>
      <c r="AN934" s="325"/>
      <c r="AO934" s="325"/>
      <c r="AP934" s="315"/>
      <c r="AQ934" s="315"/>
      <c r="AR934" s="315"/>
      <c r="AS934" s="315"/>
      <c r="AT934" s="315"/>
      <c r="AU934" s="315"/>
      <c r="AV934" s="315"/>
      <c r="AW934" s="315"/>
      <c r="AX934" s="315"/>
      <c r="AY934" s="315"/>
      <c r="AZ934" s="315"/>
      <c r="BA934" s="315"/>
      <c r="BB934" s="315"/>
      <c r="BC934" s="315"/>
      <c r="BD934" s="315"/>
    </row>
    <row r="935" spans="1:56" s="638" customFormat="1" ht="99.75" customHeight="1">
      <c r="A935" s="635">
        <v>928</v>
      </c>
      <c r="B935" s="324" t="s">
        <v>6637</v>
      </c>
      <c r="C935" s="594" t="s">
        <v>5875</v>
      </c>
      <c r="D935" s="594"/>
      <c r="E935" s="662"/>
      <c r="F935" s="324" t="s">
        <v>5876</v>
      </c>
      <c r="G935" s="515"/>
      <c r="H935" s="640"/>
      <c r="I935" s="640" t="s">
        <v>84</v>
      </c>
      <c r="J935" s="640"/>
      <c r="K935" s="640"/>
      <c r="L935" s="514"/>
      <c r="M935" s="514"/>
      <c r="N935" s="514"/>
      <c r="O935" s="514"/>
      <c r="P935" s="514"/>
      <c r="Q935" s="514"/>
      <c r="R935" s="514"/>
      <c r="S935" s="514"/>
      <c r="T935" s="514"/>
      <c r="U935" s="514"/>
      <c r="V935" s="495">
        <f t="shared" si="42"/>
        <v>50</v>
      </c>
      <c r="W935" s="511"/>
      <c r="X935" s="511"/>
      <c r="Y935" s="511"/>
      <c r="Z935" s="511">
        <v>50</v>
      </c>
      <c r="AA935" s="511"/>
      <c r="AB935" s="511"/>
      <c r="AC935" s="599"/>
      <c r="AD935" s="577"/>
      <c r="AE935" s="593"/>
      <c r="AF935" s="600"/>
      <c r="AG935" s="514"/>
      <c r="AH935" s="499"/>
      <c r="AI935" s="324"/>
      <c r="AJ935" s="324"/>
      <c r="AK935" s="316" t="e">
        <f>VLOOKUP(B935,'[1]BCDG-CG KT'!C$14:BC$962,53,0)</f>
        <v>#N/A</v>
      </c>
      <c r="AL935" s="324"/>
      <c r="AM935" s="325"/>
      <c r="AN935" s="325"/>
      <c r="AO935" s="325"/>
      <c r="AP935" s="315"/>
      <c r="AQ935" s="315"/>
      <c r="AR935" s="315"/>
      <c r="AS935" s="315"/>
      <c r="AT935" s="315"/>
      <c r="AU935" s="315"/>
      <c r="AV935" s="315"/>
      <c r="AW935" s="315"/>
      <c r="AX935" s="315"/>
      <c r="AY935" s="315"/>
      <c r="AZ935" s="315"/>
      <c r="BA935" s="315"/>
      <c r="BB935" s="315"/>
      <c r="BC935" s="315"/>
      <c r="BD935" s="315"/>
    </row>
    <row r="936" spans="1:56" s="638" customFormat="1" ht="99.75" customHeight="1">
      <c r="A936" s="635">
        <v>929</v>
      </c>
      <c r="B936" s="324" t="s">
        <v>6638</v>
      </c>
      <c r="C936" s="594" t="s">
        <v>5877</v>
      </c>
      <c r="D936" s="594"/>
      <c r="E936" s="662"/>
      <c r="F936" s="324" t="s">
        <v>5878</v>
      </c>
      <c r="G936" s="515"/>
      <c r="H936" s="640"/>
      <c r="I936" s="640" t="s">
        <v>84</v>
      </c>
      <c r="J936" s="640"/>
      <c r="K936" s="640"/>
      <c r="L936" s="514"/>
      <c r="M936" s="514"/>
      <c r="N936" s="514"/>
      <c r="O936" s="514"/>
      <c r="P936" s="514"/>
      <c r="Q936" s="514"/>
      <c r="R936" s="514"/>
      <c r="S936" s="514"/>
      <c r="T936" s="514"/>
      <c r="U936" s="514"/>
      <c r="V936" s="495">
        <f t="shared" si="42"/>
        <v>20</v>
      </c>
      <c r="W936" s="511"/>
      <c r="X936" s="511"/>
      <c r="Y936" s="511"/>
      <c r="Z936" s="511">
        <v>20</v>
      </c>
      <c r="AA936" s="511"/>
      <c r="AB936" s="511"/>
      <c r="AC936" s="599"/>
      <c r="AD936" s="577"/>
      <c r="AE936" s="593"/>
      <c r="AF936" s="600"/>
      <c r="AG936" s="514"/>
      <c r="AH936" s="499"/>
      <c r="AI936" s="324"/>
      <c r="AJ936" s="324"/>
      <c r="AK936" s="316" t="e">
        <f>VLOOKUP(B936,'[1]BCDG-CG KT'!C$14:BC$962,53,0)</f>
        <v>#N/A</v>
      </c>
      <c r="AL936" s="324"/>
      <c r="AM936" s="325"/>
      <c r="AN936" s="325"/>
      <c r="AO936" s="325"/>
      <c r="AP936" s="315"/>
      <c r="AQ936" s="315"/>
      <c r="AR936" s="315"/>
      <c r="AS936" s="315"/>
      <c r="AT936" s="315"/>
      <c r="AU936" s="315"/>
      <c r="AV936" s="315"/>
      <c r="AW936" s="315"/>
      <c r="AX936" s="315"/>
      <c r="AY936" s="315"/>
      <c r="AZ936" s="315"/>
      <c r="BA936" s="315"/>
      <c r="BB936" s="315"/>
      <c r="BC936" s="315"/>
      <c r="BD936" s="315"/>
    </row>
    <row r="937" spans="1:56" s="638" customFormat="1" ht="99.75" customHeight="1">
      <c r="A937" s="635">
        <v>930</v>
      </c>
      <c r="B937" s="324" t="s">
        <v>6639</v>
      </c>
      <c r="C937" s="594" t="s">
        <v>5879</v>
      </c>
      <c r="D937" s="594"/>
      <c r="E937" s="662"/>
      <c r="F937" s="324" t="s">
        <v>5880</v>
      </c>
      <c r="G937" s="515"/>
      <c r="H937" s="640"/>
      <c r="I937" s="640" t="s">
        <v>84</v>
      </c>
      <c r="J937" s="640"/>
      <c r="K937" s="640"/>
      <c r="L937" s="514"/>
      <c r="M937" s="514"/>
      <c r="N937" s="514"/>
      <c r="O937" s="514"/>
      <c r="P937" s="514"/>
      <c r="Q937" s="514"/>
      <c r="R937" s="514"/>
      <c r="S937" s="514"/>
      <c r="T937" s="514"/>
      <c r="U937" s="514"/>
      <c r="V937" s="495">
        <f t="shared" si="42"/>
        <v>10</v>
      </c>
      <c r="W937" s="511"/>
      <c r="X937" s="511"/>
      <c r="Y937" s="511"/>
      <c r="Z937" s="511">
        <v>10</v>
      </c>
      <c r="AA937" s="511"/>
      <c r="AB937" s="511"/>
      <c r="AC937" s="599"/>
      <c r="AD937" s="577"/>
      <c r="AE937" s="593"/>
      <c r="AF937" s="600"/>
      <c r="AG937" s="514"/>
      <c r="AH937" s="499"/>
      <c r="AI937" s="324"/>
      <c r="AJ937" s="324"/>
      <c r="AK937" s="316" t="e">
        <f>VLOOKUP(B937,'[1]BCDG-CG KT'!C$14:BC$962,53,0)</f>
        <v>#N/A</v>
      </c>
      <c r="AL937" s="324"/>
      <c r="AM937" s="325"/>
      <c r="AN937" s="325"/>
      <c r="AO937" s="325"/>
      <c r="AP937" s="315"/>
      <c r="AQ937" s="315"/>
      <c r="AR937" s="315"/>
      <c r="AS937" s="315"/>
      <c r="AT937" s="315"/>
      <c r="AU937" s="315"/>
      <c r="AV937" s="315"/>
      <c r="AW937" s="315"/>
      <c r="AX937" s="315"/>
      <c r="AY937" s="315"/>
      <c r="AZ937" s="315"/>
      <c r="BA937" s="315"/>
      <c r="BB937" s="315"/>
      <c r="BC937" s="315"/>
      <c r="BD937" s="315"/>
    </row>
    <row r="938" spans="1:56" s="638" customFormat="1" ht="99.75" customHeight="1">
      <c r="A938" s="635">
        <v>931</v>
      </c>
      <c r="B938" s="324" t="s">
        <v>6640</v>
      </c>
      <c r="C938" s="594" t="s">
        <v>5881</v>
      </c>
      <c r="D938" s="594"/>
      <c r="E938" s="662"/>
      <c r="F938" s="324" t="s">
        <v>5882</v>
      </c>
      <c r="G938" s="515"/>
      <c r="H938" s="640"/>
      <c r="I938" s="640" t="s">
        <v>84</v>
      </c>
      <c r="J938" s="640"/>
      <c r="K938" s="640"/>
      <c r="L938" s="514"/>
      <c r="M938" s="514"/>
      <c r="N938" s="514"/>
      <c r="O938" s="514"/>
      <c r="P938" s="514"/>
      <c r="Q938" s="514"/>
      <c r="R938" s="514"/>
      <c r="S938" s="514"/>
      <c r="T938" s="514"/>
      <c r="U938" s="514"/>
      <c r="V938" s="495">
        <f t="shared" si="42"/>
        <v>10</v>
      </c>
      <c r="W938" s="511"/>
      <c r="X938" s="511"/>
      <c r="Y938" s="511"/>
      <c r="Z938" s="511">
        <v>10</v>
      </c>
      <c r="AA938" s="511"/>
      <c r="AB938" s="511"/>
      <c r="AC938" s="599"/>
      <c r="AD938" s="577"/>
      <c r="AE938" s="593"/>
      <c r="AF938" s="600"/>
      <c r="AG938" s="514"/>
      <c r="AH938" s="499"/>
      <c r="AI938" s="324"/>
      <c r="AJ938" s="324"/>
      <c r="AK938" s="316" t="e">
        <f>VLOOKUP(B938,'[1]BCDG-CG KT'!C$14:BC$962,53,0)</f>
        <v>#N/A</v>
      </c>
      <c r="AL938" s="324"/>
      <c r="AM938" s="325"/>
      <c r="AN938" s="325"/>
      <c r="AO938" s="325"/>
      <c r="AP938" s="315"/>
      <c r="AQ938" s="315"/>
      <c r="AR938" s="315"/>
      <c r="AS938" s="315"/>
      <c r="AT938" s="315"/>
      <c r="AU938" s="315"/>
      <c r="AV938" s="315"/>
      <c r="AW938" s="315"/>
      <c r="AX938" s="315"/>
      <c r="AY938" s="315"/>
      <c r="AZ938" s="315"/>
      <c r="BA938" s="315"/>
      <c r="BB938" s="315"/>
      <c r="BC938" s="315"/>
      <c r="BD938" s="315"/>
    </row>
    <row r="939" spans="1:56" s="638" customFormat="1" ht="99.75" customHeight="1">
      <c r="A939" s="635">
        <v>932</v>
      </c>
      <c r="B939" s="324" t="s">
        <v>6641</v>
      </c>
      <c r="C939" s="594" t="s">
        <v>5883</v>
      </c>
      <c r="D939" s="594"/>
      <c r="E939" s="662"/>
      <c r="F939" s="324" t="s">
        <v>5884</v>
      </c>
      <c r="G939" s="515"/>
      <c r="H939" s="640"/>
      <c r="I939" s="640" t="s">
        <v>84</v>
      </c>
      <c r="J939" s="640"/>
      <c r="K939" s="640"/>
      <c r="L939" s="514"/>
      <c r="M939" s="514"/>
      <c r="N939" s="514"/>
      <c r="O939" s="514"/>
      <c r="P939" s="514"/>
      <c r="Q939" s="514"/>
      <c r="R939" s="514"/>
      <c r="S939" s="514"/>
      <c r="T939" s="514"/>
      <c r="U939" s="514"/>
      <c r="V939" s="495">
        <f t="shared" si="42"/>
        <v>10</v>
      </c>
      <c r="W939" s="511"/>
      <c r="X939" s="511"/>
      <c r="Y939" s="511"/>
      <c r="Z939" s="511">
        <v>10</v>
      </c>
      <c r="AA939" s="511"/>
      <c r="AB939" s="511"/>
      <c r="AC939" s="599"/>
      <c r="AD939" s="577"/>
      <c r="AE939" s="593"/>
      <c r="AF939" s="600"/>
      <c r="AG939" s="514"/>
      <c r="AH939" s="499"/>
      <c r="AI939" s="324"/>
      <c r="AJ939" s="324"/>
      <c r="AK939" s="316" t="e">
        <f>VLOOKUP(B939,'[1]BCDG-CG KT'!C$14:BC$962,53,0)</f>
        <v>#N/A</v>
      </c>
      <c r="AL939" s="324"/>
      <c r="AM939" s="325"/>
      <c r="AN939" s="325"/>
      <c r="AO939" s="325"/>
      <c r="AP939" s="315"/>
      <c r="AQ939" s="315"/>
      <c r="AR939" s="315"/>
      <c r="AS939" s="315"/>
      <c r="AT939" s="315"/>
      <c r="AU939" s="315"/>
      <c r="AV939" s="315"/>
      <c r="AW939" s="315"/>
      <c r="AX939" s="315"/>
      <c r="AY939" s="315"/>
      <c r="AZ939" s="315"/>
      <c r="BA939" s="315"/>
      <c r="BB939" s="315"/>
      <c r="BC939" s="315"/>
      <c r="BD939" s="315"/>
    </row>
    <row r="940" spans="1:56" s="638" customFormat="1" ht="99.75" customHeight="1">
      <c r="A940" s="635">
        <v>933</v>
      </c>
      <c r="B940" s="324" t="s">
        <v>6642</v>
      </c>
      <c r="C940" s="594" t="s">
        <v>5885</v>
      </c>
      <c r="D940" s="594"/>
      <c r="E940" s="662"/>
      <c r="F940" s="324" t="s">
        <v>5886</v>
      </c>
      <c r="G940" s="515"/>
      <c r="H940" s="640"/>
      <c r="I940" s="640" t="s">
        <v>84</v>
      </c>
      <c r="J940" s="640"/>
      <c r="K940" s="640"/>
      <c r="L940" s="514"/>
      <c r="M940" s="514"/>
      <c r="N940" s="514"/>
      <c r="O940" s="514"/>
      <c r="P940" s="514"/>
      <c r="Q940" s="514"/>
      <c r="R940" s="514"/>
      <c r="S940" s="514"/>
      <c r="T940" s="514"/>
      <c r="U940" s="514"/>
      <c r="V940" s="495">
        <f t="shared" ref="V940:V1003" si="43">SUM(W940:AE940)</f>
        <v>30</v>
      </c>
      <c r="W940" s="511"/>
      <c r="X940" s="511"/>
      <c r="Y940" s="511"/>
      <c r="Z940" s="511">
        <v>30</v>
      </c>
      <c r="AA940" s="511"/>
      <c r="AB940" s="511"/>
      <c r="AC940" s="599"/>
      <c r="AD940" s="577"/>
      <c r="AE940" s="593"/>
      <c r="AF940" s="600"/>
      <c r="AG940" s="514"/>
      <c r="AH940" s="499"/>
      <c r="AI940" s="324"/>
      <c r="AJ940" s="324"/>
      <c r="AK940" s="316" t="e">
        <f>VLOOKUP(B940,'[1]BCDG-CG KT'!C$14:BC$962,53,0)</f>
        <v>#N/A</v>
      </c>
      <c r="AL940" s="324"/>
      <c r="AM940" s="325"/>
      <c r="AN940" s="325"/>
      <c r="AO940" s="325"/>
      <c r="AP940" s="315"/>
      <c r="AQ940" s="315"/>
      <c r="AR940" s="315"/>
      <c r="AS940" s="315"/>
      <c r="AT940" s="315"/>
      <c r="AU940" s="315"/>
      <c r="AV940" s="315"/>
      <c r="AW940" s="315"/>
      <c r="AX940" s="315"/>
      <c r="AY940" s="315"/>
      <c r="AZ940" s="315"/>
      <c r="BA940" s="315"/>
      <c r="BB940" s="315"/>
      <c r="BC940" s="315"/>
      <c r="BD940" s="315"/>
    </row>
    <row r="941" spans="1:56" s="638" customFormat="1" ht="99.75" customHeight="1">
      <c r="A941" s="635">
        <v>934</v>
      </c>
      <c r="B941" s="324" t="s">
        <v>6643</v>
      </c>
      <c r="C941" s="594" t="s">
        <v>5887</v>
      </c>
      <c r="D941" s="594"/>
      <c r="E941" s="662"/>
      <c r="F941" s="324" t="s">
        <v>5888</v>
      </c>
      <c r="G941" s="515"/>
      <c r="H941" s="640"/>
      <c r="I941" s="640" t="s">
        <v>84</v>
      </c>
      <c r="J941" s="640"/>
      <c r="K941" s="640"/>
      <c r="L941" s="514"/>
      <c r="M941" s="514"/>
      <c r="N941" s="514"/>
      <c r="O941" s="514"/>
      <c r="P941" s="514"/>
      <c r="Q941" s="514"/>
      <c r="R941" s="514"/>
      <c r="S941" s="514"/>
      <c r="T941" s="514"/>
      <c r="U941" s="514"/>
      <c r="V941" s="495">
        <f t="shared" si="43"/>
        <v>20</v>
      </c>
      <c r="W941" s="511"/>
      <c r="X941" s="511"/>
      <c r="Y941" s="511"/>
      <c r="Z941" s="511">
        <v>20</v>
      </c>
      <c r="AA941" s="511"/>
      <c r="AB941" s="511"/>
      <c r="AC941" s="599"/>
      <c r="AD941" s="577"/>
      <c r="AE941" s="593"/>
      <c r="AF941" s="600"/>
      <c r="AG941" s="514"/>
      <c r="AH941" s="499"/>
      <c r="AI941" s="324"/>
      <c r="AJ941" s="324"/>
      <c r="AK941" s="316" t="e">
        <f>VLOOKUP(B941,'[1]BCDG-CG KT'!C$14:BC$962,53,0)</f>
        <v>#N/A</v>
      </c>
      <c r="AL941" s="324"/>
      <c r="AM941" s="325"/>
      <c r="AN941" s="325"/>
      <c r="AO941" s="325"/>
      <c r="AP941" s="315"/>
      <c r="AQ941" s="315"/>
      <c r="AR941" s="315"/>
      <c r="AS941" s="315"/>
      <c r="AT941" s="315"/>
      <c r="AU941" s="315"/>
      <c r="AV941" s="315"/>
      <c r="AW941" s="315"/>
      <c r="AX941" s="315"/>
      <c r="AY941" s="315"/>
      <c r="AZ941" s="315"/>
      <c r="BA941" s="315"/>
      <c r="BB941" s="315"/>
      <c r="BC941" s="315"/>
      <c r="BD941" s="315"/>
    </row>
    <row r="942" spans="1:56" s="638" customFormat="1" ht="99.75" customHeight="1">
      <c r="A942" s="635">
        <v>935</v>
      </c>
      <c r="B942" s="324" t="s">
        <v>6644</v>
      </c>
      <c r="C942" s="594" t="s">
        <v>5889</v>
      </c>
      <c r="D942" s="594"/>
      <c r="E942" s="662"/>
      <c r="F942" s="324" t="s">
        <v>5890</v>
      </c>
      <c r="G942" s="515"/>
      <c r="H942" s="640"/>
      <c r="I942" s="640" t="s">
        <v>84</v>
      </c>
      <c r="J942" s="640"/>
      <c r="K942" s="640"/>
      <c r="L942" s="514"/>
      <c r="M942" s="514"/>
      <c r="N942" s="514"/>
      <c r="O942" s="514"/>
      <c r="P942" s="514"/>
      <c r="Q942" s="514"/>
      <c r="R942" s="514"/>
      <c r="S942" s="514"/>
      <c r="T942" s="514"/>
      <c r="U942" s="514"/>
      <c r="V942" s="495">
        <f t="shared" si="43"/>
        <v>30</v>
      </c>
      <c r="W942" s="511"/>
      <c r="X942" s="511"/>
      <c r="Y942" s="511"/>
      <c r="Z942" s="511">
        <v>30</v>
      </c>
      <c r="AA942" s="511"/>
      <c r="AB942" s="511"/>
      <c r="AC942" s="599"/>
      <c r="AD942" s="577"/>
      <c r="AE942" s="593"/>
      <c r="AF942" s="600"/>
      <c r="AG942" s="514"/>
      <c r="AH942" s="499"/>
      <c r="AI942" s="324"/>
      <c r="AJ942" s="324"/>
      <c r="AK942" s="316" t="e">
        <f>VLOOKUP(B942,'[1]BCDG-CG KT'!C$14:BC$962,53,0)</f>
        <v>#N/A</v>
      </c>
      <c r="AL942" s="324"/>
      <c r="AM942" s="325"/>
      <c r="AN942" s="325"/>
      <c r="AO942" s="325"/>
      <c r="AP942" s="315"/>
      <c r="AQ942" s="315"/>
      <c r="AR942" s="315"/>
      <c r="AS942" s="315"/>
      <c r="AT942" s="315"/>
      <c r="AU942" s="315"/>
      <c r="AV942" s="315"/>
      <c r="AW942" s="315"/>
      <c r="AX942" s="315"/>
      <c r="AY942" s="315"/>
      <c r="AZ942" s="315"/>
      <c r="BA942" s="315"/>
      <c r="BB942" s="315"/>
      <c r="BC942" s="315"/>
      <c r="BD942" s="315"/>
    </row>
    <row r="943" spans="1:56" s="638" customFormat="1" ht="99.75" customHeight="1">
      <c r="A943" s="635">
        <v>936</v>
      </c>
      <c r="B943" s="324" t="s">
        <v>6645</v>
      </c>
      <c r="C943" s="594" t="s">
        <v>5891</v>
      </c>
      <c r="D943" s="594"/>
      <c r="E943" s="662"/>
      <c r="F943" s="324" t="s">
        <v>5892</v>
      </c>
      <c r="G943" s="515"/>
      <c r="H943" s="640"/>
      <c r="I943" s="640" t="s">
        <v>84</v>
      </c>
      <c r="J943" s="640"/>
      <c r="K943" s="640"/>
      <c r="L943" s="514"/>
      <c r="M943" s="514"/>
      <c r="N943" s="514"/>
      <c r="O943" s="514"/>
      <c r="P943" s="514"/>
      <c r="Q943" s="514"/>
      <c r="R943" s="514"/>
      <c r="S943" s="514"/>
      <c r="T943" s="514"/>
      <c r="U943" s="514"/>
      <c r="V943" s="495">
        <f t="shared" si="43"/>
        <v>10</v>
      </c>
      <c r="W943" s="511"/>
      <c r="X943" s="511"/>
      <c r="Y943" s="511"/>
      <c r="Z943" s="511">
        <v>10</v>
      </c>
      <c r="AA943" s="511"/>
      <c r="AB943" s="511"/>
      <c r="AC943" s="599"/>
      <c r="AD943" s="577"/>
      <c r="AE943" s="593"/>
      <c r="AF943" s="600"/>
      <c r="AG943" s="514"/>
      <c r="AH943" s="499"/>
      <c r="AI943" s="324"/>
      <c r="AJ943" s="324"/>
      <c r="AK943" s="316" t="e">
        <f>VLOOKUP(B943,'[1]BCDG-CG KT'!C$14:BC$962,53,0)</f>
        <v>#N/A</v>
      </c>
      <c r="AL943" s="324"/>
      <c r="AM943" s="325"/>
      <c r="AN943" s="325"/>
      <c r="AO943" s="325"/>
      <c r="AP943" s="315"/>
      <c r="AQ943" s="315"/>
      <c r="AR943" s="315"/>
      <c r="AS943" s="315"/>
      <c r="AT943" s="315"/>
      <c r="AU943" s="315"/>
      <c r="AV943" s="315"/>
      <c r="AW943" s="315"/>
      <c r="AX943" s="315"/>
      <c r="AY943" s="315"/>
      <c r="AZ943" s="315"/>
      <c r="BA943" s="315"/>
      <c r="BB943" s="315"/>
      <c r="BC943" s="315"/>
      <c r="BD943" s="315"/>
    </row>
    <row r="944" spans="1:56" s="638" customFormat="1" ht="99.75" customHeight="1">
      <c r="A944" s="635">
        <v>937</v>
      </c>
      <c r="B944" s="324" t="s">
        <v>6646</v>
      </c>
      <c r="C944" s="594" t="s">
        <v>5893</v>
      </c>
      <c r="D944" s="594"/>
      <c r="E944" s="662"/>
      <c r="F944" s="324" t="s">
        <v>5894</v>
      </c>
      <c r="G944" s="515"/>
      <c r="H944" s="640"/>
      <c r="I944" s="640" t="s">
        <v>84</v>
      </c>
      <c r="J944" s="640"/>
      <c r="K944" s="640"/>
      <c r="L944" s="514"/>
      <c r="M944" s="514"/>
      <c r="N944" s="514"/>
      <c r="O944" s="514"/>
      <c r="P944" s="514"/>
      <c r="Q944" s="514"/>
      <c r="R944" s="514"/>
      <c r="S944" s="514"/>
      <c r="T944" s="514"/>
      <c r="U944" s="514"/>
      <c r="V944" s="495">
        <f t="shared" si="43"/>
        <v>10</v>
      </c>
      <c r="W944" s="511"/>
      <c r="X944" s="511"/>
      <c r="Y944" s="511"/>
      <c r="Z944" s="511">
        <v>10</v>
      </c>
      <c r="AA944" s="511"/>
      <c r="AB944" s="511"/>
      <c r="AC944" s="599"/>
      <c r="AD944" s="577"/>
      <c r="AE944" s="593"/>
      <c r="AF944" s="600"/>
      <c r="AG944" s="514"/>
      <c r="AH944" s="499"/>
      <c r="AI944" s="324"/>
      <c r="AJ944" s="324"/>
      <c r="AK944" s="316" t="e">
        <f>VLOOKUP(B944,'[1]BCDG-CG KT'!C$14:BC$962,53,0)</f>
        <v>#N/A</v>
      </c>
      <c r="AL944" s="324"/>
      <c r="AM944" s="325"/>
      <c r="AN944" s="325"/>
      <c r="AO944" s="325"/>
      <c r="AP944" s="315"/>
      <c r="AQ944" s="315"/>
      <c r="AR944" s="315"/>
      <c r="AS944" s="315"/>
      <c r="AT944" s="315"/>
      <c r="AU944" s="315"/>
      <c r="AV944" s="315"/>
      <c r="AW944" s="315"/>
      <c r="AX944" s="315"/>
      <c r="AY944" s="315"/>
      <c r="AZ944" s="315"/>
      <c r="BA944" s="315"/>
      <c r="BB944" s="315"/>
      <c r="BC944" s="315"/>
      <c r="BD944" s="315"/>
    </row>
    <row r="945" spans="1:56" s="638" customFormat="1" ht="99.75" customHeight="1">
      <c r="A945" s="635">
        <v>938</v>
      </c>
      <c r="B945" s="324" t="s">
        <v>6647</v>
      </c>
      <c r="C945" s="594" t="s">
        <v>5895</v>
      </c>
      <c r="D945" s="594"/>
      <c r="E945" s="662"/>
      <c r="F945" s="324" t="s">
        <v>5896</v>
      </c>
      <c r="G945" s="515"/>
      <c r="H945" s="640"/>
      <c r="I945" s="640" t="s">
        <v>84</v>
      </c>
      <c r="J945" s="640"/>
      <c r="K945" s="640"/>
      <c r="L945" s="514"/>
      <c r="M945" s="514"/>
      <c r="N945" s="514"/>
      <c r="O945" s="514"/>
      <c r="P945" s="514"/>
      <c r="Q945" s="514"/>
      <c r="R945" s="514"/>
      <c r="S945" s="514"/>
      <c r="T945" s="514"/>
      <c r="U945" s="514"/>
      <c r="V945" s="495">
        <f t="shared" si="43"/>
        <v>30</v>
      </c>
      <c r="W945" s="511"/>
      <c r="X945" s="511"/>
      <c r="Y945" s="511"/>
      <c r="Z945" s="511">
        <v>30</v>
      </c>
      <c r="AA945" s="511"/>
      <c r="AB945" s="511"/>
      <c r="AC945" s="599"/>
      <c r="AD945" s="577"/>
      <c r="AE945" s="593"/>
      <c r="AF945" s="600"/>
      <c r="AG945" s="514"/>
      <c r="AH945" s="499"/>
      <c r="AI945" s="324"/>
      <c r="AJ945" s="324"/>
      <c r="AK945" s="316" t="e">
        <f>VLOOKUP(B945,'[1]BCDG-CG KT'!C$14:BC$962,53,0)</f>
        <v>#N/A</v>
      </c>
      <c r="AL945" s="324"/>
      <c r="AM945" s="325"/>
      <c r="AN945" s="325"/>
      <c r="AO945" s="325"/>
      <c r="AP945" s="315"/>
      <c r="AQ945" s="315"/>
      <c r="AR945" s="315"/>
      <c r="AS945" s="315"/>
      <c r="AT945" s="315"/>
      <c r="AU945" s="315"/>
      <c r="AV945" s="315"/>
      <c r="AW945" s="315"/>
      <c r="AX945" s="315"/>
      <c r="AY945" s="315"/>
      <c r="AZ945" s="315"/>
      <c r="BA945" s="315"/>
      <c r="BB945" s="315"/>
      <c r="BC945" s="315"/>
      <c r="BD945" s="315"/>
    </row>
    <row r="946" spans="1:56" s="638" customFormat="1" ht="99.75" customHeight="1">
      <c r="A946" s="635">
        <v>939</v>
      </c>
      <c r="B946" s="324" t="s">
        <v>6648</v>
      </c>
      <c r="C946" s="594" t="s">
        <v>5897</v>
      </c>
      <c r="D946" s="594"/>
      <c r="E946" s="662"/>
      <c r="F946" s="324" t="s">
        <v>5898</v>
      </c>
      <c r="G946" s="515"/>
      <c r="H946" s="640"/>
      <c r="I946" s="640" t="s">
        <v>84</v>
      </c>
      <c r="J946" s="640"/>
      <c r="K946" s="640"/>
      <c r="L946" s="514"/>
      <c r="M946" s="514"/>
      <c r="N946" s="514"/>
      <c r="O946" s="514"/>
      <c r="P946" s="514"/>
      <c r="Q946" s="514"/>
      <c r="R946" s="514"/>
      <c r="S946" s="514"/>
      <c r="T946" s="514"/>
      <c r="U946" s="514"/>
      <c r="V946" s="495">
        <f t="shared" si="43"/>
        <v>30</v>
      </c>
      <c r="W946" s="511"/>
      <c r="X946" s="511"/>
      <c r="Y946" s="511"/>
      <c r="Z946" s="511">
        <v>30</v>
      </c>
      <c r="AA946" s="511"/>
      <c r="AB946" s="511"/>
      <c r="AC946" s="599"/>
      <c r="AD946" s="577"/>
      <c r="AE946" s="593"/>
      <c r="AF946" s="600"/>
      <c r="AG946" s="514"/>
      <c r="AH946" s="499"/>
      <c r="AI946" s="324"/>
      <c r="AJ946" s="324"/>
      <c r="AK946" s="316" t="e">
        <f>VLOOKUP(B946,'[1]BCDG-CG KT'!C$14:BC$962,53,0)</f>
        <v>#N/A</v>
      </c>
      <c r="AL946" s="324"/>
      <c r="AM946" s="325"/>
      <c r="AN946" s="325"/>
      <c r="AO946" s="325"/>
      <c r="AP946" s="315"/>
      <c r="AQ946" s="315"/>
      <c r="AR946" s="315"/>
      <c r="AS946" s="315"/>
      <c r="AT946" s="315"/>
      <c r="AU946" s="315"/>
      <c r="AV946" s="315"/>
      <c r="AW946" s="315"/>
      <c r="AX946" s="315"/>
      <c r="AY946" s="315"/>
      <c r="AZ946" s="315"/>
      <c r="BA946" s="315"/>
      <c r="BB946" s="315"/>
      <c r="BC946" s="315"/>
      <c r="BD946" s="315"/>
    </row>
    <row r="947" spans="1:56" s="638" customFormat="1" ht="99.75" customHeight="1">
      <c r="A947" s="635">
        <v>940</v>
      </c>
      <c r="B947" s="324" t="s">
        <v>6649</v>
      </c>
      <c r="C947" s="594" t="s">
        <v>5899</v>
      </c>
      <c r="D947" s="594"/>
      <c r="E947" s="662"/>
      <c r="F947" s="324" t="s">
        <v>5900</v>
      </c>
      <c r="G947" s="515"/>
      <c r="H947" s="640"/>
      <c r="I947" s="640" t="s">
        <v>84</v>
      </c>
      <c r="J947" s="640"/>
      <c r="K947" s="640"/>
      <c r="L947" s="514"/>
      <c r="M947" s="514"/>
      <c r="N947" s="514"/>
      <c r="O947" s="514"/>
      <c r="P947" s="514"/>
      <c r="Q947" s="514"/>
      <c r="R947" s="514"/>
      <c r="S947" s="514"/>
      <c r="T947" s="514"/>
      <c r="U947" s="514"/>
      <c r="V947" s="495">
        <f t="shared" si="43"/>
        <v>20</v>
      </c>
      <c r="W947" s="511"/>
      <c r="X947" s="511"/>
      <c r="Y947" s="511"/>
      <c r="Z947" s="511">
        <v>20</v>
      </c>
      <c r="AA947" s="511"/>
      <c r="AB947" s="511"/>
      <c r="AC947" s="599"/>
      <c r="AD947" s="577"/>
      <c r="AE947" s="593"/>
      <c r="AF947" s="600"/>
      <c r="AG947" s="514"/>
      <c r="AH947" s="499"/>
      <c r="AI947" s="324"/>
      <c r="AJ947" s="324"/>
      <c r="AK947" s="316" t="e">
        <f>VLOOKUP(B947,'[1]BCDG-CG KT'!C$14:BC$962,53,0)</f>
        <v>#N/A</v>
      </c>
      <c r="AL947" s="324"/>
      <c r="AM947" s="325"/>
      <c r="AN947" s="325"/>
      <c r="AO947" s="325"/>
      <c r="AP947" s="315"/>
      <c r="AQ947" s="315"/>
      <c r="AR947" s="315"/>
      <c r="AS947" s="315"/>
      <c r="AT947" s="315"/>
      <c r="AU947" s="315"/>
      <c r="AV947" s="315"/>
      <c r="AW947" s="315"/>
      <c r="AX947" s="315"/>
      <c r="AY947" s="315"/>
      <c r="AZ947" s="315"/>
      <c r="BA947" s="315"/>
      <c r="BB947" s="315"/>
      <c r="BC947" s="315"/>
      <c r="BD947" s="315"/>
    </row>
    <row r="948" spans="1:56" s="638" customFormat="1" ht="99.75" customHeight="1">
      <c r="A948" s="635">
        <v>941</v>
      </c>
      <c r="B948" s="324" t="s">
        <v>6650</v>
      </c>
      <c r="C948" s="594" t="s">
        <v>5901</v>
      </c>
      <c r="D948" s="594"/>
      <c r="E948" s="662"/>
      <c r="F948" s="324" t="s">
        <v>5902</v>
      </c>
      <c r="G948" s="515"/>
      <c r="H948" s="640"/>
      <c r="I948" s="640" t="s">
        <v>84</v>
      </c>
      <c r="J948" s="640"/>
      <c r="K948" s="640"/>
      <c r="L948" s="514"/>
      <c r="M948" s="514"/>
      <c r="N948" s="514"/>
      <c r="O948" s="514"/>
      <c r="P948" s="514"/>
      <c r="Q948" s="514"/>
      <c r="R948" s="514"/>
      <c r="S948" s="514"/>
      <c r="T948" s="514"/>
      <c r="U948" s="514"/>
      <c r="V948" s="495">
        <f t="shared" si="43"/>
        <v>20</v>
      </c>
      <c r="W948" s="511"/>
      <c r="X948" s="511"/>
      <c r="Y948" s="511"/>
      <c r="Z948" s="511">
        <v>20</v>
      </c>
      <c r="AA948" s="511"/>
      <c r="AB948" s="511"/>
      <c r="AC948" s="599"/>
      <c r="AD948" s="577"/>
      <c r="AE948" s="593"/>
      <c r="AF948" s="600"/>
      <c r="AG948" s="514"/>
      <c r="AH948" s="499"/>
      <c r="AI948" s="324"/>
      <c r="AJ948" s="324"/>
      <c r="AK948" s="316" t="e">
        <f>VLOOKUP(B948,'[1]BCDG-CG KT'!C$14:BC$962,53,0)</f>
        <v>#N/A</v>
      </c>
      <c r="AL948" s="324"/>
      <c r="AM948" s="325"/>
      <c r="AN948" s="325"/>
      <c r="AO948" s="325"/>
      <c r="AP948" s="315"/>
      <c r="AQ948" s="315"/>
      <c r="AR948" s="315"/>
      <c r="AS948" s="315"/>
      <c r="AT948" s="315"/>
      <c r="AU948" s="315"/>
      <c r="AV948" s="315"/>
      <c r="AW948" s="315"/>
      <c r="AX948" s="315"/>
      <c r="AY948" s="315"/>
      <c r="AZ948" s="315"/>
      <c r="BA948" s="315"/>
      <c r="BB948" s="315"/>
      <c r="BC948" s="315"/>
      <c r="BD948" s="315"/>
    </row>
    <row r="949" spans="1:56" s="638" customFormat="1" ht="99.75" customHeight="1">
      <c r="A949" s="635">
        <v>942</v>
      </c>
      <c r="B949" s="324" t="s">
        <v>6651</v>
      </c>
      <c r="C949" s="594" t="s">
        <v>5903</v>
      </c>
      <c r="D949" s="594"/>
      <c r="E949" s="662"/>
      <c r="F949" s="324" t="s">
        <v>5904</v>
      </c>
      <c r="G949" s="515"/>
      <c r="H949" s="640"/>
      <c r="I949" s="640" t="s">
        <v>84</v>
      </c>
      <c r="J949" s="640"/>
      <c r="K949" s="640"/>
      <c r="L949" s="514"/>
      <c r="M949" s="514"/>
      <c r="N949" s="514"/>
      <c r="O949" s="514"/>
      <c r="P949" s="514"/>
      <c r="Q949" s="514"/>
      <c r="R949" s="514"/>
      <c r="S949" s="514"/>
      <c r="T949" s="514"/>
      <c r="U949" s="514"/>
      <c r="V949" s="495">
        <f t="shared" si="43"/>
        <v>20</v>
      </c>
      <c r="W949" s="511"/>
      <c r="X949" s="511"/>
      <c r="Y949" s="511"/>
      <c r="Z949" s="511">
        <v>20</v>
      </c>
      <c r="AA949" s="511"/>
      <c r="AB949" s="511"/>
      <c r="AC949" s="599"/>
      <c r="AD949" s="577"/>
      <c r="AE949" s="593"/>
      <c r="AF949" s="600"/>
      <c r="AG949" s="514"/>
      <c r="AH949" s="499"/>
      <c r="AI949" s="324"/>
      <c r="AJ949" s="324"/>
      <c r="AK949" s="316" t="e">
        <f>VLOOKUP(B949,'[1]BCDG-CG KT'!C$14:BC$962,53,0)</f>
        <v>#N/A</v>
      </c>
      <c r="AL949" s="324"/>
      <c r="AM949" s="325"/>
      <c r="AN949" s="325"/>
      <c r="AO949" s="325"/>
      <c r="AP949" s="315"/>
      <c r="AQ949" s="315"/>
      <c r="AR949" s="315"/>
      <c r="AS949" s="315"/>
      <c r="AT949" s="315"/>
      <c r="AU949" s="315"/>
      <c r="AV949" s="315"/>
      <c r="AW949" s="315"/>
      <c r="AX949" s="315"/>
      <c r="AY949" s="315"/>
      <c r="AZ949" s="315"/>
      <c r="BA949" s="315"/>
      <c r="BB949" s="315"/>
      <c r="BC949" s="315"/>
      <c r="BD949" s="315"/>
    </row>
    <row r="950" spans="1:56" s="638" customFormat="1" ht="99.75" customHeight="1">
      <c r="A950" s="635">
        <v>943</v>
      </c>
      <c r="B950" s="324" t="s">
        <v>6652</v>
      </c>
      <c r="C950" s="594" t="s">
        <v>5905</v>
      </c>
      <c r="D950" s="594"/>
      <c r="E950" s="662"/>
      <c r="F950" s="324" t="s">
        <v>5906</v>
      </c>
      <c r="G950" s="515"/>
      <c r="H950" s="640"/>
      <c r="I950" s="640" t="s">
        <v>84</v>
      </c>
      <c r="J950" s="640"/>
      <c r="K950" s="640"/>
      <c r="L950" s="514"/>
      <c r="M950" s="514"/>
      <c r="N950" s="514"/>
      <c r="O950" s="514"/>
      <c r="P950" s="514"/>
      <c r="Q950" s="514"/>
      <c r="R950" s="514"/>
      <c r="S950" s="514"/>
      <c r="T950" s="514"/>
      <c r="U950" s="514"/>
      <c r="V950" s="495">
        <f t="shared" si="43"/>
        <v>20</v>
      </c>
      <c r="W950" s="511"/>
      <c r="X950" s="511"/>
      <c r="Y950" s="511"/>
      <c r="Z950" s="511">
        <v>20</v>
      </c>
      <c r="AA950" s="511"/>
      <c r="AB950" s="511"/>
      <c r="AC950" s="599"/>
      <c r="AD950" s="577"/>
      <c r="AE950" s="593"/>
      <c r="AF950" s="600"/>
      <c r="AG950" s="514"/>
      <c r="AH950" s="499"/>
      <c r="AI950" s="324"/>
      <c r="AJ950" s="324"/>
      <c r="AK950" s="316" t="e">
        <f>VLOOKUP(B950,'[1]BCDG-CG KT'!C$14:BC$962,53,0)</f>
        <v>#N/A</v>
      </c>
      <c r="AL950" s="324"/>
      <c r="AM950" s="325"/>
      <c r="AN950" s="325"/>
      <c r="AO950" s="325"/>
      <c r="AP950" s="315"/>
      <c r="AQ950" s="315"/>
      <c r="AR950" s="315"/>
      <c r="AS950" s="315"/>
      <c r="AT950" s="315"/>
      <c r="AU950" s="315"/>
      <c r="AV950" s="315"/>
      <c r="AW950" s="315"/>
      <c r="AX950" s="315"/>
      <c r="AY950" s="315"/>
      <c r="AZ950" s="315"/>
      <c r="BA950" s="315"/>
      <c r="BB950" s="315"/>
      <c r="BC950" s="315"/>
      <c r="BD950" s="315"/>
    </row>
    <row r="951" spans="1:56" s="638" customFormat="1" ht="99.75" customHeight="1">
      <c r="A951" s="635">
        <v>944</v>
      </c>
      <c r="B951" s="324" t="s">
        <v>6653</v>
      </c>
      <c r="C951" s="594" t="s">
        <v>5907</v>
      </c>
      <c r="D951" s="594"/>
      <c r="E951" s="662"/>
      <c r="F951" s="324" t="s">
        <v>5908</v>
      </c>
      <c r="G951" s="515"/>
      <c r="H951" s="640"/>
      <c r="I951" s="640" t="s">
        <v>84</v>
      </c>
      <c r="J951" s="640"/>
      <c r="K951" s="640"/>
      <c r="L951" s="514"/>
      <c r="M951" s="514"/>
      <c r="N951" s="514"/>
      <c r="O951" s="514"/>
      <c r="P951" s="514"/>
      <c r="Q951" s="514"/>
      <c r="R951" s="514"/>
      <c r="S951" s="514"/>
      <c r="T951" s="514"/>
      <c r="U951" s="514"/>
      <c r="V951" s="495">
        <f t="shared" si="43"/>
        <v>20</v>
      </c>
      <c r="W951" s="511"/>
      <c r="X951" s="511"/>
      <c r="Y951" s="511"/>
      <c r="Z951" s="511">
        <v>20</v>
      </c>
      <c r="AA951" s="511"/>
      <c r="AB951" s="511"/>
      <c r="AC951" s="599"/>
      <c r="AD951" s="577"/>
      <c r="AE951" s="593"/>
      <c r="AF951" s="600"/>
      <c r="AG951" s="514"/>
      <c r="AH951" s="499"/>
      <c r="AI951" s="324"/>
      <c r="AJ951" s="324"/>
      <c r="AK951" s="316" t="e">
        <f>VLOOKUP(B951,'[1]BCDG-CG KT'!C$14:BC$962,53,0)</f>
        <v>#N/A</v>
      </c>
      <c r="AL951" s="324"/>
      <c r="AM951" s="325"/>
      <c r="AN951" s="325"/>
      <c r="AO951" s="325"/>
      <c r="AP951" s="315"/>
      <c r="AQ951" s="315"/>
      <c r="AR951" s="315"/>
      <c r="AS951" s="315"/>
      <c r="AT951" s="315"/>
      <c r="AU951" s="315"/>
      <c r="AV951" s="315"/>
      <c r="AW951" s="315"/>
      <c r="AX951" s="315"/>
      <c r="AY951" s="315"/>
      <c r="AZ951" s="315"/>
      <c r="BA951" s="315"/>
      <c r="BB951" s="315"/>
      <c r="BC951" s="315"/>
      <c r="BD951" s="315"/>
    </row>
    <row r="952" spans="1:56" s="638" customFormat="1" ht="99.75" customHeight="1">
      <c r="A952" s="635">
        <v>945</v>
      </c>
      <c r="B952" s="324" t="s">
        <v>6654</v>
      </c>
      <c r="C952" s="594" t="s">
        <v>5909</v>
      </c>
      <c r="D952" s="594"/>
      <c r="E952" s="662"/>
      <c r="F952" s="324" t="s">
        <v>5910</v>
      </c>
      <c r="G952" s="515"/>
      <c r="H952" s="640"/>
      <c r="I952" s="640" t="s">
        <v>84</v>
      </c>
      <c r="J952" s="640"/>
      <c r="K952" s="640"/>
      <c r="L952" s="514"/>
      <c r="M952" s="514"/>
      <c r="N952" s="514"/>
      <c r="O952" s="514"/>
      <c r="P952" s="514"/>
      <c r="Q952" s="514"/>
      <c r="R952" s="514"/>
      <c r="S952" s="514"/>
      <c r="T952" s="514"/>
      <c r="U952" s="514"/>
      <c r="V952" s="495">
        <f t="shared" si="43"/>
        <v>10</v>
      </c>
      <c r="W952" s="511"/>
      <c r="X952" s="511"/>
      <c r="Y952" s="511"/>
      <c r="Z952" s="511">
        <v>10</v>
      </c>
      <c r="AA952" s="511"/>
      <c r="AB952" s="511"/>
      <c r="AC952" s="599"/>
      <c r="AD952" s="577"/>
      <c r="AE952" s="593"/>
      <c r="AF952" s="600"/>
      <c r="AG952" s="514"/>
      <c r="AH952" s="499"/>
      <c r="AI952" s="324"/>
      <c r="AJ952" s="324"/>
      <c r="AK952" s="316" t="e">
        <f>VLOOKUP(B952,'[1]BCDG-CG KT'!C$14:BC$962,53,0)</f>
        <v>#N/A</v>
      </c>
      <c r="AL952" s="324"/>
      <c r="AM952" s="325"/>
      <c r="AN952" s="325"/>
      <c r="AO952" s="325"/>
      <c r="AP952" s="315"/>
      <c r="AQ952" s="315"/>
      <c r="AR952" s="315"/>
      <c r="AS952" s="315"/>
      <c r="AT952" s="315"/>
      <c r="AU952" s="315"/>
      <c r="AV952" s="315"/>
      <c r="AW952" s="315"/>
      <c r="AX952" s="315"/>
      <c r="AY952" s="315"/>
      <c r="AZ952" s="315"/>
      <c r="BA952" s="315"/>
      <c r="BB952" s="315"/>
      <c r="BC952" s="315"/>
      <c r="BD952" s="315"/>
    </row>
    <row r="953" spans="1:56" s="638" customFormat="1" ht="99.75" customHeight="1">
      <c r="A953" s="635">
        <v>946</v>
      </c>
      <c r="B953" s="324" t="s">
        <v>6655</v>
      </c>
      <c r="C953" s="594" t="s">
        <v>5911</v>
      </c>
      <c r="D953" s="594"/>
      <c r="E953" s="662"/>
      <c r="F953" s="324" t="s">
        <v>5912</v>
      </c>
      <c r="G953" s="515"/>
      <c r="H953" s="640"/>
      <c r="I953" s="640" t="s">
        <v>84</v>
      </c>
      <c r="J953" s="640"/>
      <c r="K953" s="640"/>
      <c r="L953" s="514"/>
      <c r="M953" s="514"/>
      <c r="N953" s="514"/>
      <c r="O953" s="514"/>
      <c r="P953" s="514"/>
      <c r="Q953" s="514"/>
      <c r="R953" s="514"/>
      <c r="S953" s="514"/>
      <c r="T953" s="514"/>
      <c r="U953" s="514"/>
      <c r="V953" s="495">
        <f t="shared" si="43"/>
        <v>10</v>
      </c>
      <c r="W953" s="511"/>
      <c r="X953" s="511"/>
      <c r="Y953" s="511"/>
      <c r="Z953" s="511">
        <v>10</v>
      </c>
      <c r="AA953" s="511"/>
      <c r="AB953" s="511"/>
      <c r="AC953" s="599"/>
      <c r="AD953" s="577"/>
      <c r="AE953" s="593"/>
      <c r="AF953" s="600"/>
      <c r="AG953" s="514"/>
      <c r="AH953" s="499"/>
      <c r="AI953" s="324"/>
      <c r="AJ953" s="324"/>
      <c r="AK953" s="316" t="e">
        <f>VLOOKUP(B953,'[1]BCDG-CG KT'!C$14:BC$962,53,0)</f>
        <v>#N/A</v>
      </c>
      <c r="AL953" s="324"/>
      <c r="AM953" s="325"/>
      <c r="AN953" s="325"/>
      <c r="AO953" s="325"/>
      <c r="AP953" s="315"/>
      <c r="AQ953" s="315"/>
      <c r="AR953" s="315"/>
      <c r="AS953" s="315"/>
      <c r="AT953" s="315"/>
      <c r="AU953" s="315"/>
      <c r="AV953" s="315"/>
      <c r="AW953" s="315"/>
      <c r="AX953" s="315"/>
      <c r="AY953" s="315"/>
      <c r="AZ953" s="315"/>
      <c r="BA953" s="315"/>
      <c r="BB953" s="315"/>
      <c r="BC953" s="315"/>
      <c r="BD953" s="315"/>
    </row>
    <row r="954" spans="1:56" s="638" customFormat="1" ht="99.75" customHeight="1">
      <c r="A954" s="635">
        <v>947</v>
      </c>
      <c r="B954" s="324" t="s">
        <v>6656</v>
      </c>
      <c r="C954" s="594" t="s">
        <v>5913</v>
      </c>
      <c r="D954" s="594"/>
      <c r="E954" s="662"/>
      <c r="F954" s="324" t="s">
        <v>5914</v>
      </c>
      <c r="G954" s="515"/>
      <c r="H954" s="640"/>
      <c r="I954" s="640" t="s">
        <v>84</v>
      </c>
      <c r="J954" s="640"/>
      <c r="K954" s="640"/>
      <c r="L954" s="514"/>
      <c r="M954" s="514"/>
      <c r="N954" s="514"/>
      <c r="O954" s="514"/>
      <c r="P954" s="514"/>
      <c r="Q954" s="514"/>
      <c r="R954" s="514"/>
      <c r="S954" s="514"/>
      <c r="T954" s="514"/>
      <c r="U954" s="514"/>
      <c r="V954" s="495">
        <f t="shared" si="43"/>
        <v>10</v>
      </c>
      <c r="W954" s="511"/>
      <c r="X954" s="511"/>
      <c r="Y954" s="511"/>
      <c r="Z954" s="511">
        <v>10</v>
      </c>
      <c r="AA954" s="511"/>
      <c r="AB954" s="511"/>
      <c r="AC954" s="599"/>
      <c r="AD954" s="577"/>
      <c r="AE954" s="593"/>
      <c r="AF954" s="600"/>
      <c r="AG954" s="514"/>
      <c r="AH954" s="499"/>
      <c r="AI954" s="324"/>
      <c r="AJ954" s="324"/>
      <c r="AK954" s="316" t="e">
        <f>VLOOKUP(B954,'[1]BCDG-CG KT'!C$14:BC$962,53,0)</f>
        <v>#N/A</v>
      </c>
      <c r="AL954" s="324"/>
      <c r="AM954" s="325"/>
      <c r="AN954" s="325"/>
      <c r="AO954" s="325"/>
      <c r="AP954" s="315"/>
      <c r="AQ954" s="315"/>
      <c r="AR954" s="315"/>
      <c r="AS954" s="315"/>
      <c r="AT954" s="315"/>
      <c r="AU954" s="315"/>
      <c r="AV954" s="315"/>
      <c r="AW954" s="315"/>
      <c r="AX954" s="315"/>
      <c r="AY954" s="315"/>
      <c r="AZ954" s="315"/>
      <c r="BA954" s="315"/>
      <c r="BB954" s="315"/>
      <c r="BC954" s="315"/>
      <c r="BD954" s="315"/>
    </row>
    <row r="955" spans="1:56" s="638" customFormat="1" ht="99.75" customHeight="1">
      <c r="A955" s="635">
        <v>948</v>
      </c>
      <c r="B955" s="324" t="s">
        <v>6657</v>
      </c>
      <c r="C955" s="594" t="s">
        <v>5915</v>
      </c>
      <c r="D955" s="594"/>
      <c r="E955" s="662"/>
      <c r="F955" s="324" t="s">
        <v>5916</v>
      </c>
      <c r="G955" s="515"/>
      <c r="H955" s="640"/>
      <c r="I955" s="640" t="s">
        <v>84</v>
      </c>
      <c r="J955" s="640"/>
      <c r="K955" s="640"/>
      <c r="L955" s="514"/>
      <c r="M955" s="514"/>
      <c r="N955" s="514"/>
      <c r="O955" s="514"/>
      <c r="P955" s="514"/>
      <c r="Q955" s="514"/>
      <c r="R955" s="514"/>
      <c r="S955" s="514"/>
      <c r="T955" s="514"/>
      <c r="U955" s="514"/>
      <c r="V955" s="495">
        <f t="shared" si="43"/>
        <v>10</v>
      </c>
      <c r="W955" s="511"/>
      <c r="X955" s="511"/>
      <c r="Y955" s="511"/>
      <c r="Z955" s="511">
        <v>10</v>
      </c>
      <c r="AA955" s="511"/>
      <c r="AB955" s="511"/>
      <c r="AC955" s="599"/>
      <c r="AD955" s="577"/>
      <c r="AE955" s="593"/>
      <c r="AF955" s="600"/>
      <c r="AG955" s="514"/>
      <c r="AH955" s="499"/>
      <c r="AI955" s="324"/>
      <c r="AJ955" s="324"/>
      <c r="AK955" s="316" t="e">
        <f>VLOOKUP(B955,'[1]BCDG-CG KT'!C$14:BC$962,53,0)</f>
        <v>#N/A</v>
      </c>
      <c r="AL955" s="324"/>
      <c r="AM955" s="325"/>
      <c r="AN955" s="325"/>
      <c r="AO955" s="325"/>
      <c r="AP955" s="315"/>
      <c r="AQ955" s="315"/>
      <c r="AR955" s="315"/>
      <c r="AS955" s="315"/>
      <c r="AT955" s="315"/>
      <c r="AU955" s="315"/>
      <c r="AV955" s="315"/>
      <c r="AW955" s="315"/>
      <c r="AX955" s="315"/>
      <c r="AY955" s="315"/>
      <c r="AZ955" s="315"/>
      <c r="BA955" s="315"/>
      <c r="BB955" s="315"/>
      <c r="BC955" s="315"/>
      <c r="BD955" s="315"/>
    </row>
    <row r="956" spans="1:56" s="638" customFormat="1" ht="99.75" customHeight="1">
      <c r="A956" s="635">
        <v>949</v>
      </c>
      <c r="B956" s="324" t="s">
        <v>6658</v>
      </c>
      <c r="C956" s="594" t="s">
        <v>5917</v>
      </c>
      <c r="D956" s="594"/>
      <c r="E956" s="662"/>
      <c r="F956" s="324" t="s">
        <v>5918</v>
      </c>
      <c r="G956" s="515"/>
      <c r="H956" s="640"/>
      <c r="I956" s="640" t="s">
        <v>84</v>
      </c>
      <c r="J956" s="640"/>
      <c r="K956" s="640"/>
      <c r="L956" s="514"/>
      <c r="M956" s="514"/>
      <c r="N956" s="514"/>
      <c r="O956" s="514"/>
      <c r="P956" s="514"/>
      <c r="Q956" s="514"/>
      <c r="R956" s="514"/>
      <c r="S956" s="514"/>
      <c r="T956" s="514"/>
      <c r="U956" s="514"/>
      <c r="V956" s="495">
        <f t="shared" si="43"/>
        <v>10</v>
      </c>
      <c r="W956" s="511"/>
      <c r="X956" s="511"/>
      <c r="Y956" s="511"/>
      <c r="Z956" s="511">
        <v>10</v>
      </c>
      <c r="AA956" s="511"/>
      <c r="AB956" s="511"/>
      <c r="AC956" s="599"/>
      <c r="AD956" s="577"/>
      <c r="AE956" s="593"/>
      <c r="AF956" s="600"/>
      <c r="AG956" s="514"/>
      <c r="AH956" s="499"/>
      <c r="AI956" s="324"/>
      <c r="AJ956" s="324"/>
      <c r="AK956" s="316" t="e">
        <f>VLOOKUP(B956,'[1]BCDG-CG KT'!C$14:BC$962,53,0)</f>
        <v>#N/A</v>
      </c>
      <c r="AL956" s="324"/>
      <c r="AM956" s="325"/>
      <c r="AN956" s="325"/>
      <c r="AO956" s="325"/>
      <c r="AP956" s="315"/>
      <c r="AQ956" s="315"/>
      <c r="AR956" s="315"/>
      <c r="AS956" s="315"/>
      <c r="AT956" s="315"/>
      <c r="AU956" s="315"/>
      <c r="AV956" s="315"/>
      <c r="AW956" s="315"/>
      <c r="AX956" s="315"/>
      <c r="AY956" s="315"/>
      <c r="AZ956" s="315"/>
      <c r="BA956" s="315"/>
      <c r="BB956" s="315"/>
      <c r="BC956" s="315"/>
      <c r="BD956" s="315"/>
    </row>
    <row r="957" spans="1:56" s="638" customFormat="1" ht="99.75" customHeight="1">
      <c r="A957" s="635">
        <v>950</v>
      </c>
      <c r="B957" s="324" t="s">
        <v>6659</v>
      </c>
      <c r="C957" s="594" t="s">
        <v>5919</v>
      </c>
      <c r="D957" s="594"/>
      <c r="E957" s="662"/>
      <c r="F957" s="324" t="s">
        <v>5920</v>
      </c>
      <c r="G957" s="515"/>
      <c r="H957" s="640"/>
      <c r="I957" s="640" t="s">
        <v>84</v>
      </c>
      <c r="J957" s="640"/>
      <c r="K957" s="640"/>
      <c r="L957" s="514"/>
      <c r="M957" s="514"/>
      <c r="N957" s="514"/>
      <c r="O957" s="514"/>
      <c r="P957" s="514"/>
      <c r="Q957" s="514"/>
      <c r="R957" s="514"/>
      <c r="S957" s="514"/>
      <c r="T957" s="514"/>
      <c r="U957" s="514"/>
      <c r="V957" s="495">
        <f t="shared" si="43"/>
        <v>5</v>
      </c>
      <c r="W957" s="511"/>
      <c r="X957" s="511"/>
      <c r="Y957" s="511"/>
      <c r="Z957" s="511">
        <v>5</v>
      </c>
      <c r="AA957" s="511"/>
      <c r="AB957" s="511"/>
      <c r="AC957" s="599"/>
      <c r="AD957" s="577"/>
      <c r="AE957" s="593"/>
      <c r="AF957" s="600"/>
      <c r="AG957" s="514"/>
      <c r="AH957" s="499"/>
      <c r="AI957" s="324"/>
      <c r="AJ957" s="324"/>
      <c r="AK957" s="316" t="e">
        <f>VLOOKUP(B957,'[1]BCDG-CG KT'!C$14:BC$962,53,0)</f>
        <v>#N/A</v>
      </c>
      <c r="AL957" s="324"/>
      <c r="AM957" s="325"/>
      <c r="AN957" s="325"/>
      <c r="AO957" s="325"/>
      <c r="AP957" s="315"/>
      <c r="AQ957" s="315"/>
      <c r="AR957" s="315"/>
      <c r="AS957" s="315"/>
      <c r="AT957" s="315"/>
      <c r="AU957" s="315"/>
      <c r="AV957" s="315"/>
      <c r="AW957" s="315"/>
      <c r="AX957" s="315"/>
      <c r="AY957" s="315"/>
      <c r="AZ957" s="315"/>
      <c r="BA957" s="315"/>
      <c r="BB957" s="315"/>
      <c r="BC957" s="315"/>
      <c r="BD957" s="315"/>
    </row>
    <row r="958" spans="1:56" s="638" customFormat="1" ht="99.75" customHeight="1">
      <c r="A958" s="635">
        <v>951</v>
      </c>
      <c r="B958" s="324" t="s">
        <v>6660</v>
      </c>
      <c r="C958" s="594" t="s">
        <v>5921</v>
      </c>
      <c r="D958" s="594"/>
      <c r="E958" s="662"/>
      <c r="F958" s="324" t="s">
        <v>5922</v>
      </c>
      <c r="G958" s="515"/>
      <c r="H958" s="640"/>
      <c r="I958" s="640" t="s">
        <v>84</v>
      </c>
      <c r="J958" s="640"/>
      <c r="K958" s="640"/>
      <c r="L958" s="514"/>
      <c r="M958" s="514"/>
      <c r="N958" s="514"/>
      <c r="O958" s="514"/>
      <c r="P958" s="514"/>
      <c r="Q958" s="514"/>
      <c r="R958" s="514"/>
      <c r="S958" s="514"/>
      <c r="T958" s="514"/>
      <c r="U958" s="514"/>
      <c r="V958" s="495">
        <f t="shared" si="43"/>
        <v>5</v>
      </c>
      <c r="W958" s="511"/>
      <c r="X958" s="511"/>
      <c r="Y958" s="511"/>
      <c r="Z958" s="511">
        <v>5</v>
      </c>
      <c r="AA958" s="511"/>
      <c r="AB958" s="511"/>
      <c r="AC958" s="599"/>
      <c r="AD958" s="577"/>
      <c r="AE958" s="593"/>
      <c r="AF958" s="600"/>
      <c r="AG958" s="514"/>
      <c r="AH958" s="499"/>
      <c r="AI958" s="324"/>
      <c r="AJ958" s="324"/>
      <c r="AK958" s="316" t="e">
        <f>VLOOKUP(B958,'[1]BCDG-CG KT'!C$14:BC$962,53,0)</f>
        <v>#N/A</v>
      </c>
      <c r="AL958" s="324"/>
      <c r="AM958" s="325"/>
      <c r="AN958" s="325"/>
      <c r="AO958" s="325"/>
      <c r="AP958" s="315"/>
      <c r="AQ958" s="315"/>
      <c r="AR958" s="315"/>
      <c r="AS958" s="315"/>
      <c r="AT958" s="315"/>
      <c r="AU958" s="315"/>
      <c r="AV958" s="315"/>
      <c r="AW958" s="315"/>
      <c r="AX958" s="315"/>
      <c r="AY958" s="315"/>
      <c r="AZ958" s="315"/>
      <c r="BA958" s="315"/>
      <c r="BB958" s="315"/>
      <c r="BC958" s="315"/>
      <c r="BD958" s="315"/>
    </row>
    <row r="959" spans="1:56" s="638" customFormat="1" ht="99.75" customHeight="1">
      <c r="A959" s="635">
        <v>952</v>
      </c>
      <c r="B959" s="324" t="s">
        <v>6661</v>
      </c>
      <c r="C959" s="594" t="s">
        <v>5923</v>
      </c>
      <c r="D959" s="594"/>
      <c r="E959" s="662"/>
      <c r="F959" s="324" t="s">
        <v>5924</v>
      </c>
      <c r="G959" s="515"/>
      <c r="H959" s="640"/>
      <c r="I959" s="640" t="s">
        <v>84</v>
      </c>
      <c r="J959" s="640"/>
      <c r="K959" s="640"/>
      <c r="L959" s="514"/>
      <c r="M959" s="514"/>
      <c r="N959" s="514"/>
      <c r="O959" s="514"/>
      <c r="P959" s="514"/>
      <c r="Q959" s="514"/>
      <c r="R959" s="514"/>
      <c r="S959" s="514"/>
      <c r="T959" s="514"/>
      <c r="U959" s="514"/>
      <c r="V959" s="495">
        <f t="shared" si="43"/>
        <v>5</v>
      </c>
      <c r="W959" s="511"/>
      <c r="X959" s="511"/>
      <c r="Y959" s="511"/>
      <c r="Z959" s="511">
        <v>5</v>
      </c>
      <c r="AA959" s="511"/>
      <c r="AB959" s="511"/>
      <c r="AC959" s="599"/>
      <c r="AD959" s="577"/>
      <c r="AE959" s="593"/>
      <c r="AF959" s="600"/>
      <c r="AG959" s="514"/>
      <c r="AH959" s="499"/>
      <c r="AI959" s="324"/>
      <c r="AJ959" s="324"/>
      <c r="AK959" s="316" t="e">
        <f>VLOOKUP(B959,'[1]BCDG-CG KT'!C$14:BC$962,53,0)</f>
        <v>#N/A</v>
      </c>
      <c r="AL959" s="324"/>
      <c r="AM959" s="325"/>
      <c r="AN959" s="325"/>
      <c r="AO959" s="325"/>
      <c r="AP959" s="315"/>
      <c r="AQ959" s="315"/>
      <c r="AR959" s="315"/>
      <c r="AS959" s="315"/>
      <c r="AT959" s="315"/>
      <c r="AU959" s="315"/>
      <c r="AV959" s="315"/>
      <c r="AW959" s="315"/>
      <c r="AX959" s="315"/>
      <c r="AY959" s="315"/>
      <c r="AZ959" s="315"/>
      <c r="BA959" s="315"/>
      <c r="BB959" s="315"/>
      <c r="BC959" s="315"/>
      <c r="BD959" s="315"/>
    </row>
    <row r="960" spans="1:56" s="638" customFormat="1" ht="99.75" customHeight="1">
      <c r="A960" s="635">
        <v>953</v>
      </c>
      <c r="B960" s="324" t="s">
        <v>6662</v>
      </c>
      <c r="C960" s="594" t="s">
        <v>5925</v>
      </c>
      <c r="D960" s="594"/>
      <c r="E960" s="662"/>
      <c r="F960" s="324" t="s">
        <v>5926</v>
      </c>
      <c r="G960" s="515"/>
      <c r="H960" s="640"/>
      <c r="I960" s="640" t="s">
        <v>84</v>
      </c>
      <c r="J960" s="640"/>
      <c r="K960" s="640"/>
      <c r="L960" s="514"/>
      <c r="M960" s="514"/>
      <c r="N960" s="514"/>
      <c r="O960" s="514"/>
      <c r="P960" s="514"/>
      <c r="Q960" s="514"/>
      <c r="R960" s="514"/>
      <c r="S960" s="514"/>
      <c r="T960" s="514"/>
      <c r="U960" s="514"/>
      <c r="V960" s="495">
        <f t="shared" si="43"/>
        <v>400</v>
      </c>
      <c r="W960" s="511"/>
      <c r="X960" s="511"/>
      <c r="Y960" s="511"/>
      <c r="Z960" s="511">
        <v>400</v>
      </c>
      <c r="AA960" s="511"/>
      <c r="AB960" s="511"/>
      <c r="AC960" s="599"/>
      <c r="AD960" s="577"/>
      <c r="AE960" s="593"/>
      <c r="AF960" s="600"/>
      <c r="AG960" s="514"/>
      <c r="AH960" s="499"/>
      <c r="AI960" s="324"/>
      <c r="AJ960" s="324"/>
      <c r="AK960" s="316" t="e">
        <f>VLOOKUP(B960,'[1]BCDG-CG KT'!C$14:BC$962,53,0)</f>
        <v>#N/A</v>
      </c>
      <c r="AL960" s="324"/>
      <c r="AM960" s="325"/>
      <c r="AN960" s="325"/>
      <c r="AO960" s="325"/>
      <c r="AP960" s="315"/>
      <c r="AQ960" s="315"/>
      <c r="AR960" s="315"/>
      <c r="AS960" s="315"/>
      <c r="AT960" s="315"/>
      <c r="AU960" s="315"/>
      <c r="AV960" s="315"/>
      <c r="AW960" s="315"/>
      <c r="AX960" s="315"/>
      <c r="AY960" s="315"/>
      <c r="AZ960" s="315"/>
      <c r="BA960" s="315"/>
      <c r="BB960" s="315"/>
      <c r="BC960" s="315"/>
      <c r="BD960" s="315"/>
    </row>
    <row r="961" spans="1:56" s="638" customFormat="1" ht="99.75" customHeight="1">
      <c r="A961" s="635">
        <v>954</v>
      </c>
      <c r="B961" s="324" t="s">
        <v>6663</v>
      </c>
      <c r="C961" s="594" t="s">
        <v>5927</v>
      </c>
      <c r="D961" s="594"/>
      <c r="E961" s="662"/>
      <c r="F961" s="324" t="s">
        <v>5928</v>
      </c>
      <c r="G961" s="515"/>
      <c r="H961" s="640"/>
      <c r="I961" s="640" t="s">
        <v>84</v>
      </c>
      <c r="J961" s="640"/>
      <c r="K961" s="640"/>
      <c r="L961" s="514"/>
      <c r="M961" s="514"/>
      <c r="N961" s="514"/>
      <c r="O961" s="514"/>
      <c r="P961" s="514"/>
      <c r="Q961" s="514"/>
      <c r="R961" s="514"/>
      <c r="S961" s="514"/>
      <c r="T961" s="514"/>
      <c r="U961" s="514"/>
      <c r="V961" s="495">
        <f t="shared" si="43"/>
        <v>400</v>
      </c>
      <c r="W961" s="511"/>
      <c r="X961" s="511"/>
      <c r="Y961" s="511"/>
      <c r="Z961" s="511">
        <v>400</v>
      </c>
      <c r="AA961" s="511"/>
      <c r="AB961" s="511"/>
      <c r="AC961" s="599"/>
      <c r="AD961" s="577"/>
      <c r="AE961" s="593"/>
      <c r="AF961" s="600"/>
      <c r="AG961" s="514"/>
      <c r="AH961" s="499"/>
      <c r="AI961" s="324"/>
      <c r="AJ961" s="324"/>
      <c r="AK961" s="316" t="e">
        <f>VLOOKUP(B961,'[1]BCDG-CG KT'!C$14:BC$962,53,0)</f>
        <v>#N/A</v>
      </c>
      <c r="AL961" s="324"/>
      <c r="AM961" s="325"/>
      <c r="AN961" s="325"/>
      <c r="AO961" s="325"/>
      <c r="AP961" s="315"/>
      <c r="AQ961" s="315"/>
      <c r="AR961" s="315"/>
      <c r="AS961" s="315"/>
      <c r="AT961" s="315"/>
      <c r="AU961" s="315"/>
      <c r="AV961" s="315"/>
      <c r="AW961" s="315"/>
      <c r="AX961" s="315"/>
      <c r="AY961" s="315"/>
      <c r="AZ961" s="315"/>
      <c r="BA961" s="315"/>
      <c r="BB961" s="315"/>
      <c r="BC961" s="315"/>
      <c r="BD961" s="315"/>
    </row>
    <row r="962" spans="1:56" s="638" customFormat="1" ht="99.75" customHeight="1">
      <c r="A962" s="635">
        <v>955</v>
      </c>
      <c r="B962" s="324" t="s">
        <v>6664</v>
      </c>
      <c r="C962" s="594" t="s">
        <v>5929</v>
      </c>
      <c r="D962" s="594"/>
      <c r="E962" s="662"/>
      <c r="F962" s="324" t="s">
        <v>5930</v>
      </c>
      <c r="G962" s="515"/>
      <c r="H962" s="640"/>
      <c r="I962" s="640" t="s">
        <v>84</v>
      </c>
      <c r="J962" s="640"/>
      <c r="K962" s="640"/>
      <c r="L962" s="514"/>
      <c r="M962" s="514"/>
      <c r="N962" s="514"/>
      <c r="O962" s="514"/>
      <c r="P962" s="514"/>
      <c r="Q962" s="514"/>
      <c r="R962" s="514"/>
      <c r="S962" s="514"/>
      <c r="T962" s="514"/>
      <c r="U962" s="514"/>
      <c r="V962" s="495">
        <f t="shared" si="43"/>
        <v>400</v>
      </c>
      <c r="W962" s="511"/>
      <c r="X962" s="511"/>
      <c r="Y962" s="511"/>
      <c r="Z962" s="511">
        <v>400</v>
      </c>
      <c r="AA962" s="511"/>
      <c r="AB962" s="511"/>
      <c r="AC962" s="599"/>
      <c r="AD962" s="577"/>
      <c r="AE962" s="593"/>
      <c r="AF962" s="600"/>
      <c r="AG962" s="514"/>
      <c r="AH962" s="499"/>
      <c r="AI962" s="324"/>
      <c r="AJ962" s="324"/>
      <c r="AK962" s="316" t="e">
        <f>VLOOKUP(B962,'[1]BCDG-CG KT'!C$14:BC$962,53,0)</f>
        <v>#N/A</v>
      </c>
      <c r="AL962" s="324"/>
      <c r="AM962" s="325"/>
      <c r="AN962" s="325"/>
      <c r="AO962" s="325"/>
      <c r="AP962" s="315"/>
      <c r="AQ962" s="315"/>
      <c r="AR962" s="315"/>
      <c r="AS962" s="315"/>
      <c r="AT962" s="315"/>
      <c r="AU962" s="315"/>
      <c r="AV962" s="315"/>
      <c r="AW962" s="315"/>
      <c r="AX962" s="315"/>
      <c r="AY962" s="315"/>
      <c r="AZ962" s="315"/>
      <c r="BA962" s="315"/>
      <c r="BB962" s="315"/>
      <c r="BC962" s="315"/>
      <c r="BD962" s="315"/>
    </row>
    <row r="963" spans="1:56" s="638" customFormat="1" ht="99.75" customHeight="1">
      <c r="A963" s="635">
        <v>956</v>
      </c>
      <c r="B963" s="324" t="s">
        <v>6665</v>
      </c>
      <c r="C963" s="594" t="s">
        <v>5931</v>
      </c>
      <c r="D963" s="594"/>
      <c r="E963" s="662"/>
      <c r="F963" s="324" t="s">
        <v>5932</v>
      </c>
      <c r="G963" s="515"/>
      <c r="H963" s="640"/>
      <c r="I963" s="640" t="s">
        <v>84</v>
      </c>
      <c r="J963" s="640"/>
      <c r="K963" s="640"/>
      <c r="L963" s="514"/>
      <c r="M963" s="514"/>
      <c r="N963" s="514"/>
      <c r="O963" s="514"/>
      <c r="P963" s="514"/>
      <c r="Q963" s="514"/>
      <c r="R963" s="514"/>
      <c r="S963" s="514"/>
      <c r="T963" s="514"/>
      <c r="U963" s="514"/>
      <c r="V963" s="495">
        <f t="shared" si="43"/>
        <v>400</v>
      </c>
      <c r="W963" s="511"/>
      <c r="X963" s="511"/>
      <c r="Y963" s="511"/>
      <c r="Z963" s="511">
        <v>400</v>
      </c>
      <c r="AA963" s="511"/>
      <c r="AB963" s="511"/>
      <c r="AC963" s="599"/>
      <c r="AD963" s="577"/>
      <c r="AE963" s="593"/>
      <c r="AF963" s="600"/>
      <c r="AG963" s="514"/>
      <c r="AH963" s="499"/>
      <c r="AI963" s="324"/>
      <c r="AJ963" s="324"/>
      <c r="AK963" s="316" t="e">
        <f>VLOOKUP(B963,'[1]BCDG-CG KT'!C$14:BC$962,53,0)</f>
        <v>#N/A</v>
      </c>
      <c r="AL963" s="324"/>
      <c r="AM963" s="325"/>
      <c r="AN963" s="325"/>
      <c r="AO963" s="325"/>
      <c r="AP963" s="315"/>
      <c r="AQ963" s="315"/>
      <c r="AR963" s="315"/>
      <c r="AS963" s="315"/>
      <c r="AT963" s="315"/>
      <c r="AU963" s="315"/>
      <c r="AV963" s="315"/>
      <c r="AW963" s="315"/>
      <c r="AX963" s="315"/>
      <c r="AY963" s="315"/>
      <c r="AZ963" s="315"/>
      <c r="BA963" s="315"/>
      <c r="BB963" s="315"/>
      <c r="BC963" s="315"/>
      <c r="BD963" s="315"/>
    </row>
    <row r="964" spans="1:56" s="638" customFormat="1" ht="99.75" customHeight="1">
      <c r="A964" s="635">
        <v>957</v>
      </c>
      <c r="B964" s="324" t="s">
        <v>6666</v>
      </c>
      <c r="C964" s="594" t="s">
        <v>5933</v>
      </c>
      <c r="D964" s="594"/>
      <c r="E964" s="662"/>
      <c r="F964" s="324" t="s">
        <v>5934</v>
      </c>
      <c r="G964" s="515"/>
      <c r="H964" s="640"/>
      <c r="I964" s="640" t="s">
        <v>84</v>
      </c>
      <c r="J964" s="640"/>
      <c r="K964" s="640"/>
      <c r="L964" s="514"/>
      <c r="M964" s="514"/>
      <c r="N964" s="514"/>
      <c r="O964" s="514"/>
      <c r="P964" s="514"/>
      <c r="Q964" s="514"/>
      <c r="R964" s="514"/>
      <c r="S964" s="514"/>
      <c r="T964" s="514"/>
      <c r="U964" s="514"/>
      <c r="V964" s="495">
        <f t="shared" si="43"/>
        <v>300</v>
      </c>
      <c r="W964" s="511"/>
      <c r="X964" s="511"/>
      <c r="Y964" s="511"/>
      <c r="Z964" s="511">
        <v>300</v>
      </c>
      <c r="AA964" s="511"/>
      <c r="AB964" s="511"/>
      <c r="AC964" s="599"/>
      <c r="AD964" s="577"/>
      <c r="AE964" s="593"/>
      <c r="AF964" s="600"/>
      <c r="AG964" s="514"/>
      <c r="AH964" s="499"/>
      <c r="AI964" s="324"/>
      <c r="AJ964" s="324"/>
      <c r="AK964" s="316" t="e">
        <f>VLOOKUP(B964,'[1]BCDG-CG KT'!C$14:BC$962,53,0)</f>
        <v>#N/A</v>
      </c>
      <c r="AL964" s="324"/>
      <c r="AM964" s="325"/>
      <c r="AN964" s="325"/>
      <c r="AO964" s="325"/>
      <c r="AP964" s="315"/>
      <c r="AQ964" s="315"/>
      <c r="AR964" s="315"/>
      <c r="AS964" s="315"/>
      <c r="AT964" s="315"/>
      <c r="AU964" s="315"/>
      <c r="AV964" s="315"/>
      <c r="AW964" s="315"/>
      <c r="AX964" s="315"/>
      <c r="AY964" s="315"/>
      <c r="AZ964" s="315"/>
      <c r="BA964" s="315"/>
      <c r="BB964" s="315"/>
      <c r="BC964" s="315"/>
      <c r="BD964" s="315"/>
    </row>
    <row r="965" spans="1:56" s="638" customFormat="1" ht="99.75" customHeight="1">
      <c r="A965" s="635">
        <v>958</v>
      </c>
      <c r="B965" s="324" t="s">
        <v>6667</v>
      </c>
      <c r="C965" s="594" t="s">
        <v>5935</v>
      </c>
      <c r="D965" s="594"/>
      <c r="E965" s="662"/>
      <c r="F965" s="324" t="s">
        <v>5936</v>
      </c>
      <c r="G965" s="515"/>
      <c r="H965" s="640"/>
      <c r="I965" s="640" t="s">
        <v>84</v>
      </c>
      <c r="J965" s="640"/>
      <c r="K965" s="640"/>
      <c r="L965" s="514"/>
      <c r="M965" s="514"/>
      <c r="N965" s="514"/>
      <c r="O965" s="514"/>
      <c r="P965" s="514"/>
      <c r="Q965" s="514"/>
      <c r="R965" s="514"/>
      <c r="S965" s="514"/>
      <c r="T965" s="514"/>
      <c r="U965" s="514"/>
      <c r="V965" s="495">
        <f t="shared" si="43"/>
        <v>300</v>
      </c>
      <c r="W965" s="511"/>
      <c r="X965" s="511"/>
      <c r="Y965" s="511"/>
      <c r="Z965" s="511">
        <v>300</v>
      </c>
      <c r="AA965" s="511"/>
      <c r="AB965" s="511"/>
      <c r="AC965" s="599"/>
      <c r="AD965" s="577"/>
      <c r="AE965" s="593"/>
      <c r="AF965" s="600"/>
      <c r="AG965" s="514"/>
      <c r="AH965" s="499"/>
      <c r="AI965" s="324"/>
      <c r="AJ965" s="324"/>
      <c r="AK965" s="316" t="e">
        <f>VLOOKUP(B965,'[1]BCDG-CG KT'!C$14:BC$962,53,0)</f>
        <v>#N/A</v>
      </c>
      <c r="AL965" s="324"/>
      <c r="AM965" s="325"/>
      <c r="AN965" s="325"/>
      <c r="AO965" s="325"/>
      <c r="AP965" s="315"/>
      <c r="AQ965" s="315"/>
      <c r="AR965" s="315"/>
      <c r="AS965" s="315"/>
      <c r="AT965" s="315"/>
      <c r="AU965" s="315"/>
      <c r="AV965" s="315"/>
      <c r="AW965" s="315"/>
      <c r="AX965" s="315"/>
      <c r="AY965" s="315"/>
      <c r="AZ965" s="315"/>
      <c r="BA965" s="315"/>
      <c r="BB965" s="315"/>
      <c r="BC965" s="315"/>
      <c r="BD965" s="315"/>
    </row>
    <row r="966" spans="1:56" s="638" customFormat="1" ht="99.75" customHeight="1">
      <c r="A966" s="635">
        <v>959</v>
      </c>
      <c r="B966" s="324" t="s">
        <v>6668</v>
      </c>
      <c r="C966" s="594" t="s">
        <v>5937</v>
      </c>
      <c r="D966" s="594"/>
      <c r="E966" s="662"/>
      <c r="F966" s="324" t="s">
        <v>5938</v>
      </c>
      <c r="G966" s="515"/>
      <c r="H966" s="640"/>
      <c r="I966" s="640" t="s">
        <v>84</v>
      </c>
      <c r="J966" s="640"/>
      <c r="K966" s="640"/>
      <c r="L966" s="514"/>
      <c r="M966" s="514"/>
      <c r="N966" s="514"/>
      <c r="O966" s="514"/>
      <c r="P966" s="514"/>
      <c r="Q966" s="514"/>
      <c r="R966" s="514"/>
      <c r="S966" s="514"/>
      <c r="T966" s="514"/>
      <c r="U966" s="514"/>
      <c r="V966" s="495">
        <f t="shared" si="43"/>
        <v>300</v>
      </c>
      <c r="W966" s="511"/>
      <c r="X966" s="511"/>
      <c r="Y966" s="511"/>
      <c r="Z966" s="511">
        <v>300</v>
      </c>
      <c r="AA966" s="511"/>
      <c r="AB966" s="511"/>
      <c r="AC966" s="599"/>
      <c r="AD966" s="577"/>
      <c r="AE966" s="593"/>
      <c r="AF966" s="600"/>
      <c r="AG966" s="514"/>
      <c r="AH966" s="499"/>
      <c r="AI966" s="324"/>
      <c r="AJ966" s="324"/>
      <c r="AK966" s="316" t="e">
        <f>VLOOKUP(B966,'[1]BCDG-CG KT'!C$14:BC$962,53,0)</f>
        <v>#N/A</v>
      </c>
      <c r="AL966" s="324"/>
      <c r="AM966" s="325"/>
      <c r="AN966" s="325"/>
      <c r="AO966" s="325"/>
      <c r="AP966" s="315"/>
      <c r="AQ966" s="315"/>
      <c r="AR966" s="315"/>
      <c r="AS966" s="315"/>
      <c r="AT966" s="315"/>
      <c r="AU966" s="315"/>
      <c r="AV966" s="315"/>
      <c r="AW966" s="315"/>
      <c r="AX966" s="315"/>
      <c r="AY966" s="315"/>
      <c r="AZ966" s="315"/>
      <c r="BA966" s="315"/>
      <c r="BB966" s="315"/>
      <c r="BC966" s="315"/>
      <c r="BD966" s="315"/>
    </row>
    <row r="967" spans="1:56" s="638" customFormat="1" ht="99.75" customHeight="1">
      <c r="A967" s="635">
        <v>960</v>
      </c>
      <c r="B967" s="324" t="s">
        <v>6669</v>
      </c>
      <c r="C967" s="594" t="s">
        <v>5939</v>
      </c>
      <c r="D967" s="594"/>
      <c r="E967" s="662"/>
      <c r="F967" s="324" t="s">
        <v>5940</v>
      </c>
      <c r="G967" s="515"/>
      <c r="H967" s="640"/>
      <c r="I967" s="640" t="s">
        <v>84</v>
      </c>
      <c r="J967" s="640"/>
      <c r="K967" s="640"/>
      <c r="L967" s="514"/>
      <c r="M967" s="514"/>
      <c r="N967" s="514"/>
      <c r="O967" s="514"/>
      <c r="P967" s="514"/>
      <c r="Q967" s="514"/>
      <c r="R967" s="514"/>
      <c r="S967" s="514"/>
      <c r="T967" s="514"/>
      <c r="U967" s="514"/>
      <c r="V967" s="495">
        <f t="shared" si="43"/>
        <v>300</v>
      </c>
      <c r="W967" s="511"/>
      <c r="X967" s="511"/>
      <c r="Y967" s="511"/>
      <c r="Z967" s="511">
        <v>300</v>
      </c>
      <c r="AA967" s="511"/>
      <c r="AB967" s="511"/>
      <c r="AC967" s="599"/>
      <c r="AD967" s="577"/>
      <c r="AE967" s="593"/>
      <c r="AF967" s="600"/>
      <c r="AG967" s="514"/>
      <c r="AH967" s="499"/>
      <c r="AI967" s="324"/>
      <c r="AJ967" s="324"/>
      <c r="AK967" s="316" t="e">
        <f>VLOOKUP(B967,'[1]BCDG-CG KT'!C$14:BC$962,53,0)</f>
        <v>#N/A</v>
      </c>
      <c r="AL967" s="324"/>
      <c r="AM967" s="325"/>
      <c r="AN967" s="325"/>
      <c r="AO967" s="325"/>
      <c r="AP967" s="315"/>
      <c r="AQ967" s="315"/>
      <c r="AR967" s="315"/>
      <c r="AS967" s="315"/>
      <c r="AT967" s="315"/>
      <c r="AU967" s="315"/>
      <c r="AV967" s="315"/>
      <c r="AW967" s="315"/>
      <c r="AX967" s="315"/>
      <c r="AY967" s="315"/>
      <c r="AZ967" s="315"/>
      <c r="BA967" s="315"/>
      <c r="BB967" s="315"/>
      <c r="BC967" s="315"/>
      <c r="BD967" s="315"/>
    </row>
    <row r="968" spans="1:56" s="638" customFormat="1" ht="99.75" customHeight="1">
      <c r="A968" s="635">
        <v>961</v>
      </c>
      <c r="B968" s="324" t="s">
        <v>6670</v>
      </c>
      <c r="C968" s="594" t="s">
        <v>5941</v>
      </c>
      <c r="D968" s="594"/>
      <c r="E968" s="662"/>
      <c r="F968" s="324" t="s">
        <v>5942</v>
      </c>
      <c r="G968" s="515"/>
      <c r="H968" s="640"/>
      <c r="I968" s="640" t="s">
        <v>2594</v>
      </c>
      <c r="J968" s="640"/>
      <c r="K968" s="640"/>
      <c r="L968" s="514"/>
      <c r="M968" s="514"/>
      <c r="N968" s="514"/>
      <c r="O968" s="514"/>
      <c r="P968" s="514"/>
      <c r="Q968" s="514"/>
      <c r="R968" s="514"/>
      <c r="S968" s="514"/>
      <c r="T968" s="514"/>
      <c r="U968" s="514"/>
      <c r="V968" s="495">
        <f t="shared" si="43"/>
        <v>40</v>
      </c>
      <c r="W968" s="511"/>
      <c r="X968" s="511"/>
      <c r="Y968" s="511"/>
      <c r="Z968" s="511">
        <v>40</v>
      </c>
      <c r="AA968" s="511"/>
      <c r="AB968" s="511"/>
      <c r="AC968" s="599"/>
      <c r="AD968" s="577"/>
      <c r="AE968" s="593"/>
      <c r="AF968" s="600"/>
      <c r="AG968" s="514"/>
      <c r="AH968" s="499"/>
      <c r="AI968" s="324"/>
      <c r="AJ968" s="324"/>
      <c r="AK968" s="316" t="e">
        <f>VLOOKUP(B968,'[1]BCDG-CG KT'!C$14:BC$962,53,0)</f>
        <v>#N/A</v>
      </c>
      <c r="AL968" s="324"/>
      <c r="AM968" s="325"/>
      <c r="AN968" s="325"/>
      <c r="AO968" s="325"/>
      <c r="AP968" s="315"/>
      <c r="AQ968" s="315"/>
      <c r="AR968" s="315"/>
      <c r="AS968" s="315"/>
      <c r="AT968" s="315"/>
      <c r="AU968" s="315"/>
      <c r="AV968" s="315"/>
      <c r="AW968" s="315"/>
      <c r="AX968" s="315"/>
      <c r="AY968" s="315"/>
      <c r="AZ968" s="315"/>
      <c r="BA968" s="315"/>
      <c r="BB968" s="315"/>
      <c r="BC968" s="315"/>
      <c r="BD968" s="315"/>
    </row>
    <row r="969" spans="1:56" s="638" customFormat="1" ht="99.75" customHeight="1">
      <c r="A969" s="635">
        <v>962</v>
      </c>
      <c r="B969" s="324" t="s">
        <v>6671</v>
      </c>
      <c r="C969" s="594" t="s">
        <v>5943</v>
      </c>
      <c r="D969" s="594"/>
      <c r="E969" s="662"/>
      <c r="F969" s="324" t="s">
        <v>5944</v>
      </c>
      <c r="G969" s="515"/>
      <c r="H969" s="640"/>
      <c r="I969" s="640" t="s">
        <v>2594</v>
      </c>
      <c r="J969" s="640"/>
      <c r="K969" s="640"/>
      <c r="L969" s="514"/>
      <c r="M969" s="514"/>
      <c r="N969" s="514"/>
      <c r="O969" s="514"/>
      <c r="P969" s="514"/>
      <c r="Q969" s="514"/>
      <c r="R969" s="514"/>
      <c r="S969" s="514"/>
      <c r="T969" s="514"/>
      <c r="U969" s="514"/>
      <c r="V969" s="495">
        <f t="shared" si="43"/>
        <v>10</v>
      </c>
      <c r="W969" s="511"/>
      <c r="X969" s="511"/>
      <c r="Y969" s="511"/>
      <c r="Z969" s="511">
        <v>10</v>
      </c>
      <c r="AA969" s="511"/>
      <c r="AB969" s="511"/>
      <c r="AC969" s="599"/>
      <c r="AD969" s="577"/>
      <c r="AE969" s="593"/>
      <c r="AF969" s="600"/>
      <c r="AG969" s="514"/>
      <c r="AH969" s="499"/>
      <c r="AI969" s="324"/>
      <c r="AJ969" s="324"/>
      <c r="AK969" s="316" t="e">
        <f>VLOOKUP(B969,'[1]BCDG-CG KT'!C$14:BC$962,53,0)</f>
        <v>#N/A</v>
      </c>
      <c r="AL969" s="324"/>
      <c r="AM969" s="325"/>
      <c r="AN969" s="325"/>
      <c r="AO969" s="325"/>
      <c r="AP969" s="315"/>
      <c r="AQ969" s="315"/>
      <c r="AR969" s="315"/>
      <c r="AS969" s="315"/>
      <c r="AT969" s="315"/>
      <c r="AU969" s="315"/>
      <c r="AV969" s="315"/>
      <c r="AW969" s="315"/>
      <c r="AX969" s="315"/>
      <c r="AY969" s="315"/>
      <c r="AZ969" s="315"/>
      <c r="BA969" s="315"/>
      <c r="BB969" s="315"/>
      <c r="BC969" s="315"/>
      <c r="BD969" s="315"/>
    </row>
    <row r="970" spans="1:56" s="638" customFormat="1" ht="99.75" customHeight="1">
      <c r="A970" s="635">
        <v>963</v>
      </c>
      <c r="B970" s="324" t="s">
        <v>6672</v>
      </c>
      <c r="C970" s="594" t="s">
        <v>5945</v>
      </c>
      <c r="D970" s="594"/>
      <c r="E970" s="662"/>
      <c r="F970" s="324" t="s">
        <v>5946</v>
      </c>
      <c r="G970" s="515"/>
      <c r="H970" s="640"/>
      <c r="I970" s="640" t="s">
        <v>2594</v>
      </c>
      <c r="J970" s="640"/>
      <c r="K970" s="640"/>
      <c r="L970" s="514"/>
      <c r="M970" s="514"/>
      <c r="N970" s="514"/>
      <c r="O970" s="514"/>
      <c r="P970" s="514"/>
      <c r="Q970" s="514"/>
      <c r="R970" s="514"/>
      <c r="S970" s="514"/>
      <c r="T970" s="514"/>
      <c r="U970" s="514"/>
      <c r="V970" s="495">
        <f t="shared" si="43"/>
        <v>30</v>
      </c>
      <c r="W970" s="511"/>
      <c r="X970" s="511"/>
      <c r="Y970" s="511"/>
      <c r="Z970" s="511">
        <v>30</v>
      </c>
      <c r="AA970" s="511"/>
      <c r="AB970" s="511"/>
      <c r="AC970" s="599"/>
      <c r="AD970" s="577"/>
      <c r="AE970" s="593"/>
      <c r="AF970" s="600"/>
      <c r="AG970" s="514"/>
      <c r="AH970" s="499"/>
      <c r="AI970" s="324"/>
      <c r="AJ970" s="324"/>
      <c r="AK970" s="316" t="e">
        <f>VLOOKUP(B970,'[1]BCDG-CG KT'!C$14:BC$962,53,0)</f>
        <v>#N/A</v>
      </c>
      <c r="AL970" s="324"/>
      <c r="AM970" s="325"/>
      <c r="AN970" s="325"/>
      <c r="AO970" s="325"/>
      <c r="AP970" s="315"/>
      <c r="AQ970" s="315"/>
      <c r="AR970" s="315"/>
      <c r="AS970" s="315"/>
      <c r="AT970" s="315"/>
      <c r="AU970" s="315"/>
      <c r="AV970" s="315"/>
      <c r="AW970" s="315"/>
      <c r="AX970" s="315"/>
      <c r="AY970" s="315"/>
      <c r="AZ970" s="315"/>
      <c r="BA970" s="315"/>
      <c r="BB970" s="315"/>
      <c r="BC970" s="315"/>
      <c r="BD970" s="315"/>
    </row>
    <row r="971" spans="1:56" s="638" customFormat="1" ht="99.75" customHeight="1">
      <c r="A971" s="635">
        <v>964</v>
      </c>
      <c r="B971" s="324" t="s">
        <v>6673</v>
      </c>
      <c r="C971" s="594" t="s">
        <v>5947</v>
      </c>
      <c r="D971" s="594"/>
      <c r="E971" s="662"/>
      <c r="F971" s="324" t="s">
        <v>5948</v>
      </c>
      <c r="G971" s="515"/>
      <c r="H971" s="640"/>
      <c r="I971" s="640" t="s">
        <v>2594</v>
      </c>
      <c r="J971" s="640"/>
      <c r="K971" s="640"/>
      <c r="L971" s="514"/>
      <c r="M971" s="514"/>
      <c r="N971" s="514"/>
      <c r="O971" s="514"/>
      <c r="P971" s="514"/>
      <c r="Q971" s="514"/>
      <c r="R971" s="514"/>
      <c r="S971" s="514"/>
      <c r="T971" s="514"/>
      <c r="U971" s="514"/>
      <c r="V971" s="495">
        <f t="shared" si="43"/>
        <v>20</v>
      </c>
      <c r="W971" s="511"/>
      <c r="X971" s="511"/>
      <c r="Y971" s="511"/>
      <c r="Z971" s="511">
        <v>20</v>
      </c>
      <c r="AA971" s="511"/>
      <c r="AB971" s="511"/>
      <c r="AC971" s="599"/>
      <c r="AD971" s="577"/>
      <c r="AE971" s="593"/>
      <c r="AF971" s="600"/>
      <c r="AG971" s="514"/>
      <c r="AH971" s="499"/>
      <c r="AI971" s="324"/>
      <c r="AJ971" s="324"/>
      <c r="AK971" s="316" t="e">
        <f>VLOOKUP(B971,'[1]BCDG-CG KT'!C$14:BC$962,53,0)</f>
        <v>#N/A</v>
      </c>
      <c r="AL971" s="324"/>
      <c r="AM971" s="325"/>
      <c r="AN971" s="325"/>
      <c r="AO971" s="325"/>
      <c r="AP971" s="315"/>
      <c r="AQ971" s="315"/>
      <c r="AR971" s="315"/>
      <c r="AS971" s="315"/>
      <c r="AT971" s="315"/>
      <c r="AU971" s="315"/>
      <c r="AV971" s="315"/>
      <c r="AW971" s="315"/>
      <c r="AX971" s="315"/>
      <c r="AY971" s="315"/>
      <c r="AZ971" s="315"/>
      <c r="BA971" s="315"/>
      <c r="BB971" s="315"/>
      <c r="BC971" s="315"/>
      <c r="BD971" s="315"/>
    </row>
    <row r="972" spans="1:56" s="638" customFormat="1" ht="99.75" customHeight="1">
      <c r="A972" s="635">
        <v>965</v>
      </c>
      <c r="B972" s="324" t="s">
        <v>6674</v>
      </c>
      <c r="C972" s="594" t="s">
        <v>5949</v>
      </c>
      <c r="D972" s="594"/>
      <c r="E972" s="662"/>
      <c r="F972" s="324" t="s">
        <v>5950</v>
      </c>
      <c r="G972" s="515"/>
      <c r="H972" s="640"/>
      <c r="I972" s="640" t="s">
        <v>2594</v>
      </c>
      <c r="J972" s="640"/>
      <c r="K972" s="640"/>
      <c r="L972" s="514"/>
      <c r="M972" s="514"/>
      <c r="N972" s="514"/>
      <c r="O972" s="514"/>
      <c r="P972" s="514"/>
      <c r="Q972" s="514"/>
      <c r="R972" s="514"/>
      <c r="S972" s="514"/>
      <c r="T972" s="514"/>
      <c r="U972" s="514"/>
      <c r="V972" s="495">
        <f t="shared" si="43"/>
        <v>10</v>
      </c>
      <c r="W972" s="511"/>
      <c r="X972" s="511"/>
      <c r="Y972" s="511"/>
      <c r="Z972" s="511">
        <v>10</v>
      </c>
      <c r="AA972" s="511"/>
      <c r="AB972" s="511"/>
      <c r="AC972" s="599"/>
      <c r="AD972" s="577"/>
      <c r="AE972" s="593"/>
      <c r="AF972" s="600"/>
      <c r="AG972" s="514"/>
      <c r="AH972" s="499"/>
      <c r="AI972" s="324"/>
      <c r="AJ972" s="324"/>
      <c r="AK972" s="316" t="e">
        <f>VLOOKUP(B972,'[1]BCDG-CG KT'!C$14:BC$962,53,0)</f>
        <v>#N/A</v>
      </c>
      <c r="AL972" s="324"/>
      <c r="AM972" s="325"/>
      <c r="AN972" s="325"/>
      <c r="AO972" s="325"/>
      <c r="AP972" s="315"/>
      <c r="AQ972" s="315"/>
      <c r="AR972" s="315"/>
      <c r="AS972" s="315"/>
      <c r="AT972" s="315"/>
      <c r="AU972" s="315"/>
      <c r="AV972" s="315"/>
      <c r="AW972" s="315"/>
      <c r="AX972" s="315"/>
      <c r="AY972" s="315"/>
      <c r="AZ972" s="315"/>
      <c r="BA972" s="315"/>
      <c r="BB972" s="315"/>
      <c r="BC972" s="315"/>
      <c r="BD972" s="315"/>
    </row>
    <row r="973" spans="1:56" s="638" customFormat="1" ht="99.75" customHeight="1">
      <c r="A973" s="635">
        <v>966</v>
      </c>
      <c r="B973" s="324" t="s">
        <v>6675</v>
      </c>
      <c r="C973" s="594" t="s">
        <v>5951</v>
      </c>
      <c r="D973" s="594"/>
      <c r="E973" s="662"/>
      <c r="F973" s="324" t="s">
        <v>5952</v>
      </c>
      <c r="G973" s="515"/>
      <c r="H973" s="640"/>
      <c r="I973" s="640" t="s">
        <v>2594</v>
      </c>
      <c r="J973" s="640"/>
      <c r="K973" s="640"/>
      <c r="L973" s="514"/>
      <c r="M973" s="514"/>
      <c r="N973" s="514"/>
      <c r="O973" s="514"/>
      <c r="P973" s="514"/>
      <c r="Q973" s="514"/>
      <c r="R973" s="514"/>
      <c r="S973" s="514"/>
      <c r="T973" s="514"/>
      <c r="U973" s="514"/>
      <c r="V973" s="495">
        <f t="shared" si="43"/>
        <v>5</v>
      </c>
      <c r="W973" s="511"/>
      <c r="X973" s="511"/>
      <c r="Y973" s="511"/>
      <c r="Z973" s="511">
        <v>5</v>
      </c>
      <c r="AA973" s="511"/>
      <c r="AB973" s="511"/>
      <c r="AC973" s="599"/>
      <c r="AD973" s="577"/>
      <c r="AE973" s="593"/>
      <c r="AF973" s="600"/>
      <c r="AG973" s="514"/>
      <c r="AH973" s="499"/>
      <c r="AI973" s="324"/>
      <c r="AJ973" s="324"/>
      <c r="AK973" s="316" t="e">
        <f>VLOOKUP(B973,'[1]BCDG-CG KT'!C$14:BC$962,53,0)</f>
        <v>#N/A</v>
      </c>
      <c r="AL973" s="324"/>
      <c r="AM973" s="325"/>
      <c r="AN973" s="325"/>
      <c r="AO973" s="325"/>
      <c r="AP973" s="315"/>
      <c r="AQ973" s="315"/>
      <c r="AR973" s="315"/>
      <c r="AS973" s="315"/>
      <c r="AT973" s="315"/>
      <c r="AU973" s="315"/>
      <c r="AV973" s="315"/>
      <c r="AW973" s="315"/>
      <c r="AX973" s="315"/>
      <c r="AY973" s="315"/>
      <c r="AZ973" s="315"/>
      <c r="BA973" s="315"/>
      <c r="BB973" s="315"/>
      <c r="BC973" s="315"/>
      <c r="BD973" s="315"/>
    </row>
    <row r="974" spans="1:56" s="638" customFormat="1" ht="99.75" customHeight="1">
      <c r="A974" s="635">
        <v>967</v>
      </c>
      <c r="B974" s="324" t="s">
        <v>6676</v>
      </c>
      <c r="C974" s="594" t="s">
        <v>5953</v>
      </c>
      <c r="D974" s="594"/>
      <c r="E974" s="662"/>
      <c r="F974" s="324" t="s">
        <v>5954</v>
      </c>
      <c r="G974" s="515"/>
      <c r="H974" s="640"/>
      <c r="I974" s="640" t="s">
        <v>2594</v>
      </c>
      <c r="J974" s="640"/>
      <c r="K974" s="640"/>
      <c r="L974" s="514"/>
      <c r="M974" s="514"/>
      <c r="N974" s="514"/>
      <c r="O974" s="514"/>
      <c r="P974" s="514"/>
      <c r="Q974" s="514"/>
      <c r="R974" s="514"/>
      <c r="S974" s="514"/>
      <c r="T974" s="514"/>
      <c r="U974" s="514"/>
      <c r="V974" s="495">
        <f t="shared" si="43"/>
        <v>20</v>
      </c>
      <c r="W974" s="511"/>
      <c r="X974" s="511"/>
      <c r="Y974" s="511"/>
      <c r="Z974" s="511">
        <v>20</v>
      </c>
      <c r="AA974" s="511"/>
      <c r="AB974" s="511"/>
      <c r="AC974" s="599"/>
      <c r="AD974" s="577"/>
      <c r="AE974" s="593"/>
      <c r="AF974" s="600"/>
      <c r="AG974" s="514"/>
      <c r="AH974" s="499"/>
      <c r="AI974" s="324"/>
      <c r="AJ974" s="324"/>
      <c r="AK974" s="316" t="e">
        <f>VLOOKUP(B974,'[1]BCDG-CG KT'!C$14:BC$962,53,0)</f>
        <v>#N/A</v>
      </c>
      <c r="AL974" s="324"/>
      <c r="AM974" s="325"/>
      <c r="AN974" s="325"/>
      <c r="AO974" s="325"/>
      <c r="AP974" s="315"/>
      <c r="AQ974" s="315"/>
      <c r="AR974" s="315"/>
      <c r="AS974" s="315"/>
      <c r="AT974" s="315"/>
      <c r="AU974" s="315"/>
      <c r="AV974" s="315"/>
      <c r="AW974" s="315"/>
      <c r="AX974" s="315"/>
      <c r="AY974" s="315"/>
      <c r="AZ974" s="315"/>
      <c r="BA974" s="315"/>
      <c r="BB974" s="315"/>
      <c r="BC974" s="315"/>
      <c r="BD974" s="315"/>
    </row>
    <row r="975" spans="1:56" s="638" customFormat="1" ht="99.75" customHeight="1">
      <c r="A975" s="635">
        <v>968</v>
      </c>
      <c r="B975" s="324" t="s">
        <v>6677</v>
      </c>
      <c r="C975" s="594" t="s">
        <v>5955</v>
      </c>
      <c r="D975" s="594"/>
      <c r="E975" s="662"/>
      <c r="F975" s="324" t="s">
        <v>5956</v>
      </c>
      <c r="G975" s="515"/>
      <c r="H975" s="640"/>
      <c r="I975" s="640" t="s">
        <v>2594</v>
      </c>
      <c r="J975" s="640"/>
      <c r="K975" s="640"/>
      <c r="L975" s="514"/>
      <c r="M975" s="514"/>
      <c r="N975" s="514"/>
      <c r="O975" s="514"/>
      <c r="P975" s="514"/>
      <c r="Q975" s="514"/>
      <c r="R975" s="514"/>
      <c r="S975" s="514"/>
      <c r="T975" s="514"/>
      <c r="U975" s="514"/>
      <c r="V975" s="495">
        <f t="shared" si="43"/>
        <v>5</v>
      </c>
      <c r="W975" s="511"/>
      <c r="X975" s="511"/>
      <c r="Y975" s="511"/>
      <c r="Z975" s="511">
        <v>5</v>
      </c>
      <c r="AA975" s="511"/>
      <c r="AB975" s="511"/>
      <c r="AC975" s="599"/>
      <c r="AD975" s="577"/>
      <c r="AE975" s="593"/>
      <c r="AF975" s="600"/>
      <c r="AG975" s="514"/>
      <c r="AH975" s="499"/>
      <c r="AI975" s="324"/>
      <c r="AJ975" s="324"/>
      <c r="AK975" s="316" t="e">
        <f>VLOOKUP(B975,'[1]BCDG-CG KT'!C$14:BC$962,53,0)</f>
        <v>#N/A</v>
      </c>
      <c r="AL975" s="324"/>
      <c r="AM975" s="325"/>
      <c r="AN975" s="325"/>
      <c r="AO975" s="325"/>
      <c r="AP975" s="315"/>
      <c r="AQ975" s="315"/>
      <c r="AR975" s="315"/>
      <c r="AS975" s="315"/>
      <c r="AT975" s="315"/>
      <c r="AU975" s="315"/>
      <c r="AV975" s="315"/>
      <c r="AW975" s="315"/>
      <c r="AX975" s="315"/>
      <c r="AY975" s="315"/>
      <c r="AZ975" s="315"/>
      <c r="BA975" s="315"/>
      <c r="BB975" s="315"/>
      <c r="BC975" s="315"/>
      <c r="BD975" s="315"/>
    </row>
    <row r="976" spans="1:56" s="638" customFormat="1" ht="99.75" customHeight="1">
      <c r="A976" s="635">
        <v>969</v>
      </c>
      <c r="B976" s="324" t="s">
        <v>6678</v>
      </c>
      <c r="C976" s="594" t="s">
        <v>5957</v>
      </c>
      <c r="D976" s="594"/>
      <c r="E976" s="662"/>
      <c r="F976" s="324" t="s">
        <v>5958</v>
      </c>
      <c r="G976" s="515"/>
      <c r="H976" s="640"/>
      <c r="I976" s="640"/>
      <c r="J976" s="640"/>
      <c r="K976" s="640"/>
      <c r="L976" s="514"/>
      <c r="M976" s="514"/>
      <c r="N976" s="514"/>
      <c r="O976" s="514"/>
      <c r="P976" s="514"/>
      <c r="Q976" s="514"/>
      <c r="R976" s="514"/>
      <c r="S976" s="514"/>
      <c r="T976" s="514"/>
      <c r="U976" s="514"/>
      <c r="V976" s="495">
        <f t="shared" si="43"/>
        <v>10</v>
      </c>
      <c r="W976" s="511"/>
      <c r="X976" s="511"/>
      <c r="Y976" s="511"/>
      <c r="Z976" s="511">
        <v>10</v>
      </c>
      <c r="AA976" s="511"/>
      <c r="AB976" s="511"/>
      <c r="AC976" s="599"/>
      <c r="AD976" s="577"/>
      <c r="AE976" s="593"/>
      <c r="AF976" s="600"/>
      <c r="AG976" s="514"/>
      <c r="AH976" s="499"/>
      <c r="AI976" s="324"/>
      <c r="AJ976" s="324"/>
      <c r="AK976" s="316" t="e">
        <f>VLOOKUP(B976,'[1]BCDG-CG KT'!C$14:BC$962,53,0)</f>
        <v>#N/A</v>
      </c>
      <c r="AL976" s="324"/>
      <c r="AM976" s="325"/>
      <c r="AN976" s="325"/>
      <c r="AO976" s="325"/>
      <c r="AP976" s="315"/>
      <c r="AQ976" s="315"/>
      <c r="AR976" s="315"/>
      <c r="AS976" s="315"/>
      <c r="AT976" s="315"/>
      <c r="AU976" s="315"/>
      <c r="AV976" s="315"/>
      <c r="AW976" s="315"/>
      <c r="AX976" s="315"/>
      <c r="AY976" s="315"/>
      <c r="AZ976" s="315"/>
      <c r="BA976" s="315"/>
      <c r="BB976" s="315"/>
      <c r="BC976" s="315"/>
      <c r="BD976" s="315"/>
    </row>
    <row r="977" spans="1:56" s="638" customFormat="1" ht="99.75" customHeight="1">
      <c r="A977" s="635">
        <v>970</v>
      </c>
      <c r="B977" s="324" t="s">
        <v>6679</v>
      </c>
      <c r="C977" s="594" t="s">
        <v>5959</v>
      </c>
      <c r="D977" s="594"/>
      <c r="E977" s="662"/>
      <c r="F977" s="324" t="s">
        <v>5960</v>
      </c>
      <c r="G977" s="515"/>
      <c r="H977" s="640"/>
      <c r="I977" s="640" t="s">
        <v>2594</v>
      </c>
      <c r="J977" s="640"/>
      <c r="K977" s="640"/>
      <c r="L977" s="514"/>
      <c r="M977" s="514"/>
      <c r="N977" s="514"/>
      <c r="O977" s="514"/>
      <c r="P977" s="514"/>
      <c r="Q977" s="514"/>
      <c r="R977" s="514"/>
      <c r="S977" s="514"/>
      <c r="T977" s="514"/>
      <c r="U977" s="514"/>
      <c r="V977" s="495">
        <f t="shared" si="43"/>
        <v>20</v>
      </c>
      <c r="W977" s="511"/>
      <c r="X977" s="511"/>
      <c r="Y977" s="511"/>
      <c r="Z977" s="511">
        <v>20</v>
      </c>
      <c r="AA977" s="511"/>
      <c r="AB977" s="511"/>
      <c r="AC977" s="599"/>
      <c r="AD977" s="577"/>
      <c r="AE977" s="593"/>
      <c r="AF977" s="600"/>
      <c r="AG977" s="514"/>
      <c r="AH977" s="499"/>
      <c r="AI977" s="324"/>
      <c r="AJ977" s="324"/>
      <c r="AK977" s="316" t="e">
        <f>VLOOKUP(B977,'[1]BCDG-CG KT'!C$14:BC$962,53,0)</f>
        <v>#N/A</v>
      </c>
      <c r="AL977" s="324"/>
      <c r="AM977" s="325"/>
      <c r="AN977" s="325"/>
      <c r="AO977" s="325"/>
      <c r="AP977" s="315"/>
      <c r="AQ977" s="315"/>
      <c r="AR977" s="315"/>
      <c r="AS977" s="315"/>
      <c r="AT977" s="315"/>
      <c r="AU977" s="315"/>
      <c r="AV977" s="315"/>
      <c r="AW977" s="315"/>
      <c r="AX977" s="315"/>
      <c r="AY977" s="315"/>
      <c r="AZ977" s="315"/>
      <c r="BA977" s="315"/>
      <c r="BB977" s="315"/>
      <c r="BC977" s="315"/>
      <c r="BD977" s="315"/>
    </row>
    <row r="978" spans="1:56" s="638" customFormat="1" ht="99.75" customHeight="1">
      <c r="A978" s="635">
        <v>971</v>
      </c>
      <c r="B978" s="324" t="s">
        <v>6681</v>
      </c>
      <c r="C978" s="594" t="s">
        <v>5961</v>
      </c>
      <c r="D978" s="594"/>
      <c r="E978" s="662"/>
      <c r="F978" s="324" t="s">
        <v>5962</v>
      </c>
      <c r="G978" s="515"/>
      <c r="H978" s="640"/>
      <c r="I978" s="640" t="s">
        <v>84</v>
      </c>
      <c r="J978" s="640"/>
      <c r="K978" s="640"/>
      <c r="L978" s="514"/>
      <c r="M978" s="514"/>
      <c r="N978" s="514"/>
      <c r="O978" s="514"/>
      <c r="P978" s="514"/>
      <c r="Q978" s="514"/>
      <c r="R978" s="514"/>
      <c r="S978" s="514"/>
      <c r="T978" s="514"/>
      <c r="U978" s="514"/>
      <c r="V978" s="495">
        <f t="shared" si="43"/>
        <v>100</v>
      </c>
      <c r="W978" s="511"/>
      <c r="X978" s="511"/>
      <c r="Y978" s="511">
        <v>100</v>
      </c>
      <c r="Z978" s="511"/>
      <c r="AA978" s="511"/>
      <c r="AB978" s="511"/>
      <c r="AC978" s="599"/>
      <c r="AD978" s="577"/>
      <c r="AE978" s="593"/>
      <c r="AF978" s="600"/>
      <c r="AG978" s="514"/>
      <c r="AH978" s="499"/>
      <c r="AI978" s="324"/>
      <c r="AJ978" s="324"/>
      <c r="AK978" s="316" t="e">
        <f>VLOOKUP(B978,'[1]BCDG-CG KT'!C$14:BC$962,53,0)</f>
        <v>#N/A</v>
      </c>
      <c r="AL978" s="324"/>
      <c r="AM978" s="325"/>
      <c r="AN978" s="325"/>
      <c r="AO978" s="325"/>
      <c r="AP978" s="315"/>
      <c r="AQ978" s="315"/>
      <c r="AR978" s="315"/>
      <c r="AS978" s="315"/>
      <c r="AT978" s="315"/>
      <c r="AU978" s="315"/>
      <c r="AV978" s="315"/>
      <c r="AW978" s="315"/>
      <c r="AX978" s="315"/>
      <c r="AY978" s="315"/>
      <c r="AZ978" s="315"/>
      <c r="BA978" s="315"/>
      <c r="BB978" s="315"/>
      <c r="BC978" s="315"/>
      <c r="BD978" s="315"/>
    </row>
    <row r="979" spans="1:56" s="638" customFormat="1" ht="99.75" customHeight="1">
      <c r="A979" s="635">
        <v>972</v>
      </c>
      <c r="B979" s="324" t="s">
        <v>6682</v>
      </c>
      <c r="C979" s="594" t="s">
        <v>5963</v>
      </c>
      <c r="D979" s="594"/>
      <c r="E979" s="662"/>
      <c r="F979" s="324" t="s">
        <v>5964</v>
      </c>
      <c r="G979" s="515"/>
      <c r="H979" s="640"/>
      <c r="I979" s="640" t="s">
        <v>84</v>
      </c>
      <c r="J979" s="640"/>
      <c r="K979" s="640"/>
      <c r="L979" s="514"/>
      <c r="M979" s="514"/>
      <c r="N979" s="514"/>
      <c r="O979" s="514"/>
      <c r="P979" s="514"/>
      <c r="Q979" s="514"/>
      <c r="R979" s="514"/>
      <c r="S979" s="514"/>
      <c r="T979" s="514"/>
      <c r="U979" s="514"/>
      <c r="V979" s="495">
        <f t="shared" si="43"/>
        <v>100</v>
      </c>
      <c r="W979" s="511"/>
      <c r="X979" s="511"/>
      <c r="Y979" s="511">
        <v>100</v>
      </c>
      <c r="Z979" s="511"/>
      <c r="AA979" s="511"/>
      <c r="AB979" s="511"/>
      <c r="AC979" s="599"/>
      <c r="AD979" s="577"/>
      <c r="AE979" s="593"/>
      <c r="AF979" s="600"/>
      <c r="AG979" s="514"/>
      <c r="AH979" s="499"/>
      <c r="AI979" s="324"/>
      <c r="AJ979" s="324"/>
      <c r="AK979" s="316" t="e">
        <f>VLOOKUP(B979,'[1]BCDG-CG KT'!C$14:BC$962,53,0)</f>
        <v>#N/A</v>
      </c>
      <c r="AL979" s="324"/>
      <c r="AM979" s="325"/>
      <c r="AN979" s="325"/>
      <c r="AO979" s="325"/>
      <c r="AP979" s="315"/>
      <c r="AQ979" s="315"/>
      <c r="AR979" s="315"/>
      <c r="AS979" s="315"/>
      <c r="AT979" s="315"/>
      <c r="AU979" s="315"/>
      <c r="AV979" s="315"/>
      <c r="AW979" s="315"/>
      <c r="AX979" s="315"/>
      <c r="AY979" s="315"/>
      <c r="AZ979" s="315"/>
      <c r="BA979" s="315"/>
      <c r="BB979" s="315"/>
      <c r="BC979" s="315"/>
      <c r="BD979" s="315"/>
    </row>
    <row r="980" spans="1:56" s="638" customFormat="1" ht="99.75" customHeight="1">
      <c r="A980" s="635">
        <v>973</v>
      </c>
      <c r="B980" s="324" t="s">
        <v>6683</v>
      </c>
      <c r="C980" s="594" t="s">
        <v>5965</v>
      </c>
      <c r="D980" s="594"/>
      <c r="E980" s="662"/>
      <c r="F980" s="324" t="s">
        <v>5966</v>
      </c>
      <c r="G980" s="515"/>
      <c r="H980" s="640"/>
      <c r="I980" s="640" t="s">
        <v>2594</v>
      </c>
      <c r="J980" s="640"/>
      <c r="K980" s="640"/>
      <c r="L980" s="514"/>
      <c r="M980" s="514"/>
      <c r="N980" s="514"/>
      <c r="O980" s="514"/>
      <c r="P980" s="514"/>
      <c r="Q980" s="514"/>
      <c r="R980" s="514"/>
      <c r="S980" s="514"/>
      <c r="T980" s="514"/>
      <c r="U980" s="514"/>
      <c r="V980" s="495">
        <f t="shared" si="43"/>
        <v>10</v>
      </c>
      <c r="W980" s="511"/>
      <c r="X980" s="511"/>
      <c r="Y980" s="511">
        <v>10</v>
      </c>
      <c r="Z980" s="511"/>
      <c r="AA980" s="511"/>
      <c r="AB980" s="511"/>
      <c r="AC980" s="599"/>
      <c r="AD980" s="577"/>
      <c r="AE980" s="593"/>
      <c r="AF980" s="600"/>
      <c r="AG980" s="514"/>
      <c r="AH980" s="499"/>
      <c r="AI980" s="324"/>
      <c r="AJ980" s="324"/>
      <c r="AK980" s="316" t="e">
        <f>VLOOKUP(B980,'[1]BCDG-CG KT'!C$14:BC$962,53,0)</f>
        <v>#N/A</v>
      </c>
      <c r="AL980" s="324"/>
      <c r="AM980" s="325"/>
      <c r="AN980" s="325"/>
      <c r="AO980" s="325"/>
      <c r="AP980" s="315"/>
      <c r="AQ980" s="315"/>
      <c r="AR980" s="315"/>
      <c r="AS980" s="315"/>
      <c r="AT980" s="315"/>
      <c r="AU980" s="315"/>
      <c r="AV980" s="315"/>
      <c r="AW980" s="315"/>
      <c r="AX980" s="315"/>
      <c r="AY980" s="315"/>
      <c r="AZ980" s="315"/>
      <c r="BA980" s="315"/>
      <c r="BB980" s="315"/>
      <c r="BC980" s="315"/>
      <c r="BD980" s="315"/>
    </row>
    <row r="981" spans="1:56" s="638" customFormat="1" ht="99.75" customHeight="1">
      <c r="A981" s="635">
        <v>974</v>
      </c>
      <c r="B981" s="324" t="s">
        <v>6684</v>
      </c>
      <c r="C981" s="594" t="s">
        <v>5967</v>
      </c>
      <c r="D981" s="594"/>
      <c r="E981" s="662"/>
      <c r="F981" s="324" t="s">
        <v>5968</v>
      </c>
      <c r="G981" s="515"/>
      <c r="H981" s="640"/>
      <c r="I981" s="640" t="s">
        <v>2594</v>
      </c>
      <c r="J981" s="640"/>
      <c r="K981" s="640"/>
      <c r="L981" s="514"/>
      <c r="M981" s="514"/>
      <c r="N981" s="514"/>
      <c r="O981" s="514"/>
      <c r="P981" s="514"/>
      <c r="Q981" s="514"/>
      <c r="R981" s="514"/>
      <c r="S981" s="514"/>
      <c r="T981" s="514"/>
      <c r="U981" s="514"/>
      <c r="V981" s="495">
        <f t="shared" si="43"/>
        <v>20</v>
      </c>
      <c r="W981" s="511"/>
      <c r="X981" s="511"/>
      <c r="Y981" s="511">
        <v>20</v>
      </c>
      <c r="Z981" s="511"/>
      <c r="AA981" s="511"/>
      <c r="AB981" s="511"/>
      <c r="AC981" s="599"/>
      <c r="AD981" s="577"/>
      <c r="AE981" s="593"/>
      <c r="AF981" s="600"/>
      <c r="AG981" s="514"/>
      <c r="AH981" s="499"/>
      <c r="AI981" s="324"/>
      <c r="AJ981" s="324"/>
      <c r="AK981" s="316" t="e">
        <f>VLOOKUP(B981,'[1]BCDG-CG KT'!C$14:BC$962,53,0)</f>
        <v>#N/A</v>
      </c>
      <c r="AL981" s="324"/>
      <c r="AM981" s="325"/>
      <c r="AN981" s="325"/>
      <c r="AO981" s="325"/>
      <c r="AP981" s="315"/>
      <c r="AQ981" s="315"/>
      <c r="AR981" s="315"/>
      <c r="AS981" s="315"/>
      <c r="AT981" s="315"/>
      <c r="AU981" s="315"/>
      <c r="AV981" s="315"/>
      <c r="AW981" s="315"/>
      <c r="AX981" s="315"/>
      <c r="AY981" s="315"/>
      <c r="AZ981" s="315"/>
      <c r="BA981" s="315"/>
      <c r="BB981" s="315"/>
      <c r="BC981" s="315"/>
      <c r="BD981" s="315"/>
    </row>
    <row r="982" spans="1:56" s="638" customFormat="1" ht="99.75" customHeight="1">
      <c r="A982" s="635">
        <v>975</v>
      </c>
      <c r="B982" s="324" t="s">
        <v>6685</v>
      </c>
      <c r="C982" s="594" t="s">
        <v>5969</v>
      </c>
      <c r="D982" s="594"/>
      <c r="E982" s="662"/>
      <c r="F982" s="324" t="s">
        <v>5970</v>
      </c>
      <c r="G982" s="515"/>
      <c r="H982" s="640"/>
      <c r="I982" s="640" t="s">
        <v>2594</v>
      </c>
      <c r="J982" s="640"/>
      <c r="K982" s="640"/>
      <c r="L982" s="514"/>
      <c r="M982" s="514"/>
      <c r="N982" s="514"/>
      <c r="O982" s="514"/>
      <c r="P982" s="514"/>
      <c r="Q982" s="514"/>
      <c r="R982" s="514"/>
      <c r="S982" s="514"/>
      <c r="T982" s="514"/>
      <c r="U982" s="514"/>
      <c r="V982" s="495">
        <f t="shared" si="43"/>
        <v>5</v>
      </c>
      <c r="W982" s="511"/>
      <c r="X982" s="511"/>
      <c r="Y982" s="511">
        <v>5</v>
      </c>
      <c r="Z982" s="511"/>
      <c r="AA982" s="511"/>
      <c r="AB982" s="511"/>
      <c r="AC982" s="599"/>
      <c r="AD982" s="577"/>
      <c r="AE982" s="593"/>
      <c r="AF982" s="600"/>
      <c r="AG982" s="514"/>
      <c r="AH982" s="499"/>
      <c r="AI982" s="324"/>
      <c r="AJ982" s="324"/>
      <c r="AK982" s="316" t="e">
        <f>VLOOKUP(B982,'[1]BCDG-CG KT'!C$14:BC$962,53,0)</f>
        <v>#N/A</v>
      </c>
      <c r="AL982" s="324"/>
      <c r="AM982" s="325"/>
      <c r="AN982" s="325"/>
      <c r="AO982" s="325"/>
      <c r="AP982" s="315"/>
      <c r="AQ982" s="315"/>
      <c r="AR982" s="315"/>
      <c r="AS982" s="315"/>
      <c r="AT982" s="315"/>
      <c r="AU982" s="315"/>
      <c r="AV982" s="315"/>
      <c r="AW982" s="315"/>
      <c r="AX982" s="315"/>
      <c r="AY982" s="315"/>
      <c r="AZ982" s="315"/>
      <c r="BA982" s="315"/>
      <c r="BB982" s="315"/>
      <c r="BC982" s="315"/>
      <c r="BD982" s="315"/>
    </row>
    <row r="983" spans="1:56" s="638" customFormat="1" ht="99.75" customHeight="1">
      <c r="A983" s="635">
        <v>976</v>
      </c>
      <c r="B983" s="324" t="s">
        <v>6686</v>
      </c>
      <c r="C983" s="594" t="s">
        <v>5971</v>
      </c>
      <c r="D983" s="594"/>
      <c r="E983" s="662"/>
      <c r="F983" s="324" t="s">
        <v>5972</v>
      </c>
      <c r="G983" s="515"/>
      <c r="H983" s="640"/>
      <c r="I983" s="640"/>
      <c r="J983" s="640"/>
      <c r="K983" s="640"/>
      <c r="L983" s="514"/>
      <c r="M983" s="514"/>
      <c r="N983" s="514"/>
      <c r="O983" s="514"/>
      <c r="P983" s="514"/>
      <c r="Q983" s="514"/>
      <c r="R983" s="514"/>
      <c r="S983" s="514"/>
      <c r="T983" s="514"/>
      <c r="U983" s="514"/>
      <c r="V983" s="495">
        <f t="shared" si="43"/>
        <v>20</v>
      </c>
      <c r="W983" s="511"/>
      <c r="X983" s="511"/>
      <c r="Y983" s="511">
        <v>20</v>
      </c>
      <c r="Z983" s="511"/>
      <c r="AA983" s="511"/>
      <c r="AB983" s="511"/>
      <c r="AC983" s="599"/>
      <c r="AD983" s="577"/>
      <c r="AE983" s="593"/>
      <c r="AF983" s="600"/>
      <c r="AG983" s="514"/>
      <c r="AH983" s="499"/>
      <c r="AI983" s="324"/>
      <c r="AJ983" s="324"/>
      <c r="AK983" s="316" t="e">
        <f>VLOOKUP(B983,'[1]BCDG-CG KT'!C$14:BC$962,53,0)</f>
        <v>#N/A</v>
      </c>
      <c r="AL983" s="324"/>
      <c r="AM983" s="325"/>
      <c r="AN983" s="325"/>
      <c r="AO983" s="325"/>
      <c r="AP983" s="315"/>
      <c r="AQ983" s="315"/>
      <c r="AR983" s="315"/>
      <c r="AS983" s="315"/>
      <c r="AT983" s="315"/>
      <c r="AU983" s="315"/>
      <c r="AV983" s="315"/>
      <c r="AW983" s="315"/>
      <c r="AX983" s="315"/>
      <c r="AY983" s="315"/>
      <c r="AZ983" s="315"/>
      <c r="BA983" s="315"/>
      <c r="BB983" s="315"/>
      <c r="BC983" s="315"/>
      <c r="BD983" s="315"/>
    </row>
    <row r="984" spans="1:56" s="638" customFormat="1" ht="99.75" customHeight="1">
      <c r="A984" s="635">
        <v>977</v>
      </c>
      <c r="B984" s="324" t="s">
        <v>6687</v>
      </c>
      <c r="C984" s="594" t="s">
        <v>5973</v>
      </c>
      <c r="D984" s="594"/>
      <c r="E984" s="662"/>
      <c r="F984" s="324" t="s">
        <v>5974</v>
      </c>
      <c r="G984" s="515"/>
      <c r="H984" s="640"/>
      <c r="I984" s="640"/>
      <c r="J984" s="640"/>
      <c r="K984" s="640"/>
      <c r="L984" s="514"/>
      <c r="M984" s="514"/>
      <c r="N984" s="514"/>
      <c r="O984" s="514"/>
      <c r="P984" s="514"/>
      <c r="Q984" s="514"/>
      <c r="R984" s="514"/>
      <c r="S984" s="514"/>
      <c r="T984" s="514"/>
      <c r="U984" s="514"/>
      <c r="V984" s="495">
        <f t="shared" si="43"/>
        <v>100</v>
      </c>
      <c r="W984" s="511"/>
      <c r="X984" s="511"/>
      <c r="Y984" s="511">
        <v>100</v>
      </c>
      <c r="Z984" s="511"/>
      <c r="AA984" s="511"/>
      <c r="AB984" s="511"/>
      <c r="AC984" s="599"/>
      <c r="AD984" s="577"/>
      <c r="AE984" s="593"/>
      <c r="AF984" s="600"/>
      <c r="AG984" s="514"/>
      <c r="AH984" s="499"/>
      <c r="AI984" s="324"/>
      <c r="AJ984" s="324"/>
      <c r="AK984" s="316" t="e">
        <f>VLOOKUP(B984,'[1]BCDG-CG KT'!C$14:BC$962,53,0)</f>
        <v>#N/A</v>
      </c>
      <c r="AL984" s="324"/>
      <c r="AM984" s="325"/>
      <c r="AN984" s="325"/>
      <c r="AO984" s="325"/>
      <c r="AP984" s="315"/>
      <c r="AQ984" s="315"/>
      <c r="AR984" s="315"/>
      <c r="AS984" s="315"/>
      <c r="AT984" s="315"/>
      <c r="AU984" s="315"/>
      <c r="AV984" s="315"/>
      <c r="AW984" s="315"/>
      <c r="AX984" s="315"/>
      <c r="AY984" s="315"/>
      <c r="AZ984" s="315"/>
      <c r="BA984" s="315"/>
      <c r="BB984" s="315"/>
      <c r="BC984" s="315"/>
      <c r="BD984" s="315"/>
    </row>
    <row r="985" spans="1:56" s="638" customFormat="1" ht="99.75" customHeight="1">
      <c r="A985" s="635">
        <v>978</v>
      </c>
      <c r="B985" s="324" t="s">
        <v>6688</v>
      </c>
      <c r="C985" s="594" t="s">
        <v>5975</v>
      </c>
      <c r="D985" s="594"/>
      <c r="E985" s="662"/>
      <c r="F985" s="324" t="s">
        <v>5976</v>
      </c>
      <c r="G985" s="515"/>
      <c r="H985" s="640"/>
      <c r="I985" s="640"/>
      <c r="J985" s="640"/>
      <c r="K985" s="640"/>
      <c r="L985" s="514"/>
      <c r="M985" s="514"/>
      <c r="N985" s="514"/>
      <c r="O985" s="514"/>
      <c r="P985" s="514"/>
      <c r="Q985" s="514"/>
      <c r="R985" s="514"/>
      <c r="S985" s="514"/>
      <c r="T985" s="514"/>
      <c r="U985" s="514"/>
      <c r="V985" s="495">
        <f t="shared" si="43"/>
        <v>50</v>
      </c>
      <c r="W985" s="511"/>
      <c r="X985" s="511"/>
      <c r="Y985" s="511">
        <v>50</v>
      </c>
      <c r="Z985" s="511"/>
      <c r="AA985" s="511"/>
      <c r="AB985" s="511"/>
      <c r="AC985" s="599"/>
      <c r="AD985" s="577"/>
      <c r="AE985" s="593"/>
      <c r="AF985" s="600"/>
      <c r="AG985" s="514"/>
      <c r="AH985" s="499"/>
      <c r="AI985" s="324"/>
      <c r="AJ985" s="324"/>
      <c r="AK985" s="316" t="e">
        <f>VLOOKUP(B985,'[1]BCDG-CG KT'!C$14:BC$962,53,0)</f>
        <v>#N/A</v>
      </c>
      <c r="AL985" s="324"/>
      <c r="AM985" s="325"/>
      <c r="AN985" s="325"/>
      <c r="AO985" s="325"/>
      <c r="AP985" s="315"/>
      <c r="AQ985" s="315"/>
      <c r="AR985" s="315"/>
      <c r="AS985" s="315"/>
      <c r="AT985" s="315"/>
      <c r="AU985" s="315"/>
      <c r="AV985" s="315"/>
      <c r="AW985" s="315"/>
      <c r="AX985" s="315"/>
      <c r="AY985" s="315"/>
      <c r="AZ985" s="315"/>
      <c r="BA985" s="315"/>
      <c r="BB985" s="315"/>
      <c r="BC985" s="315"/>
      <c r="BD985" s="315"/>
    </row>
    <row r="986" spans="1:56" s="638" customFormat="1" ht="99.75" customHeight="1">
      <c r="A986" s="635">
        <v>979</v>
      </c>
      <c r="B986" s="324" t="s">
        <v>6689</v>
      </c>
      <c r="C986" s="594" t="s">
        <v>5977</v>
      </c>
      <c r="D986" s="594"/>
      <c r="E986" s="662"/>
      <c r="F986" s="324" t="s">
        <v>5978</v>
      </c>
      <c r="G986" s="515"/>
      <c r="H986" s="640"/>
      <c r="I986" s="640"/>
      <c r="J986" s="640"/>
      <c r="K986" s="640"/>
      <c r="L986" s="514"/>
      <c r="M986" s="514"/>
      <c r="N986" s="514"/>
      <c r="O986" s="514"/>
      <c r="P986" s="514"/>
      <c r="Q986" s="514"/>
      <c r="R986" s="514"/>
      <c r="S986" s="514"/>
      <c r="T986" s="514"/>
      <c r="U986" s="514"/>
      <c r="V986" s="495">
        <f t="shared" si="43"/>
        <v>100</v>
      </c>
      <c r="W986" s="511"/>
      <c r="X986" s="511"/>
      <c r="Y986" s="511">
        <v>100</v>
      </c>
      <c r="Z986" s="511"/>
      <c r="AA986" s="511"/>
      <c r="AB986" s="511"/>
      <c r="AC986" s="599"/>
      <c r="AD986" s="577"/>
      <c r="AE986" s="593"/>
      <c r="AF986" s="600"/>
      <c r="AG986" s="514"/>
      <c r="AH986" s="499"/>
      <c r="AI986" s="324"/>
      <c r="AJ986" s="324"/>
      <c r="AK986" s="316" t="e">
        <f>VLOOKUP(B986,'[1]BCDG-CG KT'!C$14:BC$962,53,0)</f>
        <v>#N/A</v>
      </c>
      <c r="AL986" s="324"/>
      <c r="AM986" s="325"/>
      <c r="AN986" s="325"/>
      <c r="AO986" s="325"/>
      <c r="AP986" s="315"/>
      <c r="AQ986" s="315"/>
      <c r="AR986" s="315"/>
      <c r="AS986" s="315"/>
      <c r="AT986" s="315"/>
      <c r="AU986" s="315"/>
      <c r="AV986" s="315"/>
      <c r="AW986" s="315"/>
      <c r="AX986" s="315"/>
      <c r="AY986" s="315"/>
      <c r="AZ986" s="315"/>
      <c r="BA986" s="315"/>
      <c r="BB986" s="315"/>
      <c r="BC986" s="315"/>
      <c r="BD986" s="315"/>
    </row>
    <row r="987" spans="1:56" s="638" customFormat="1" ht="99.75" customHeight="1">
      <c r="A987" s="635">
        <v>980</v>
      </c>
      <c r="B987" s="324" t="s">
        <v>6690</v>
      </c>
      <c r="C987" s="594" t="s">
        <v>5979</v>
      </c>
      <c r="D987" s="594"/>
      <c r="E987" s="662"/>
      <c r="F987" s="324" t="s">
        <v>5980</v>
      </c>
      <c r="G987" s="515"/>
      <c r="H987" s="640"/>
      <c r="I987" s="640"/>
      <c r="J987" s="640"/>
      <c r="K987" s="640"/>
      <c r="L987" s="514"/>
      <c r="M987" s="514"/>
      <c r="N987" s="514"/>
      <c r="O987" s="514"/>
      <c r="P987" s="514"/>
      <c r="Q987" s="514"/>
      <c r="R987" s="514"/>
      <c r="S987" s="514"/>
      <c r="T987" s="514"/>
      <c r="U987" s="514"/>
      <c r="V987" s="495">
        <f t="shared" si="43"/>
        <v>20</v>
      </c>
      <c r="W987" s="511"/>
      <c r="X987" s="511"/>
      <c r="Y987" s="511">
        <v>20</v>
      </c>
      <c r="Z987" s="511"/>
      <c r="AA987" s="511"/>
      <c r="AB987" s="511"/>
      <c r="AC987" s="599"/>
      <c r="AD987" s="577"/>
      <c r="AE987" s="593"/>
      <c r="AF987" s="600"/>
      <c r="AG987" s="514"/>
      <c r="AH987" s="499"/>
      <c r="AI987" s="324"/>
      <c r="AJ987" s="324"/>
      <c r="AK987" s="316" t="e">
        <f>VLOOKUP(B987,'[1]BCDG-CG KT'!C$14:BC$962,53,0)</f>
        <v>#N/A</v>
      </c>
      <c r="AL987" s="324"/>
      <c r="AM987" s="325"/>
      <c r="AN987" s="325"/>
      <c r="AO987" s="325"/>
      <c r="AP987" s="315"/>
      <c r="AQ987" s="315"/>
      <c r="AR987" s="315"/>
      <c r="AS987" s="315"/>
      <c r="AT987" s="315"/>
      <c r="AU987" s="315"/>
      <c r="AV987" s="315"/>
      <c r="AW987" s="315"/>
      <c r="AX987" s="315"/>
      <c r="AY987" s="315"/>
      <c r="AZ987" s="315"/>
      <c r="BA987" s="315"/>
      <c r="BB987" s="315"/>
      <c r="BC987" s="315"/>
      <c r="BD987" s="315"/>
    </row>
    <row r="988" spans="1:56" s="638" customFormat="1" ht="99.75" customHeight="1">
      <c r="A988" s="635">
        <v>981</v>
      </c>
      <c r="B988" s="324" t="s">
        <v>6691</v>
      </c>
      <c r="C988" s="594" t="s">
        <v>5981</v>
      </c>
      <c r="D988" s="594"/>
      <c r="E988" s="662"/>
      <c r="F988" s="324" t="s">
        <v>5982</v>
      </c>
      <c r="G988" s="515"/>
      <c r="H988" s="640"/>
      <c r="I988" s="640" t="s">
        <v>1354</v>
      </c>
      <c r="J988" s="640"/>
      <c r="K988" s="640"/>
      <c r="L988" s="514"/>
      <c r="M988" s="514"/>
      <c r="N988" s="514"/>
      <c r="O988" s="514"/>
      <c r="P988" s="514"/>
      <c r="Q988" s="514"/>
      <c r="R988" s="514"/>
      <c r="S988" s="514"/>
      <c r="T988" s="514"/>
      <c r="U988" s="514"/>
      <c r="V988" s="495">
        <f t="shared" si="43"/>
        <v>10</v>
      </c>
      <c r="W988" s="511"/>
      <c r="X988" s="511">
        <v>10</v>
      </c>
      <c r="Y988" s="511"/>
      <c r="Z988" s="511"/>
      <c r="AA988" s="511"/>
      <c r="AB988" s="511"/>
      <c r="AC988" s="599"/>
      <c r="AD988" s="577"/>
      <c r="AE988" s="593"/>
      <c r="AF988" s="600" t="s">
        <v>5983</v>
      </c>
      <c r="AG988" s="514"/>
      <c r="AH988" s="499"/>
      <c r="AI988" s="324"/>
      <c r="AJ988" s="324"/>
      <c r="AK988" s="316" t="e">
        <f>VLOOKUP(B988,'[1]BCDG-CG KT'!C$14:BC$962,53,0)</f>
        <v>#N/A</v>
      </c>
      <c r="AL988" s="324"/>
      <c r="AM988" s="325"/>
      <c r="AN988" s="325"/>
      <c r="AO988" s="325"/>
      <c r="AP988" s="315"/>
      <c r="AQ988" s="315"/>
      <c r="AR988" s="315"/>
      <c r="AS988" s="315"/>
      <c r="AT988" s="315"/>
      <c r="AU988" s="315"/>
      <c r="AV988" s="315"/>
      <c r="AW988" s="315"/>
      <c r="AX988" s="315"/>
      <c r="AY988" s="315"/>
      <c r="AZ988" s="315"/>
      <c r="BA988" s="315"/>
      <c r="BB988" s="315"/>
      <c r="BC988" s="315"/>
      <c r="BD988" s="315"/>
    </row>
    <row r="989" spans="1:56" s="638" customFormat="1" ht="99.75" customHeight="1">
      <c r="A989" s="635">
        <v>982</v>
      </c>
      <c r="B989" s="324" t="s">
        <v>6692</v>
      </c>
      <c r="C989" s="594" t="s">
        <v>5984</v>
      </c>
      <c r="D989" s="594"/>
      <c r="E989" s="662"/>
      <c r="F989" s="324" t="s">
        <v>5985</v>
      </c>
      <c r="G989" s="515"/>
      <c r="H989" s="640"/>
      <c r="I989" s="640" t="s">
        <v>1354</v>
      </c>
      <c r="J989" s="640"/>
      <c r="K989" s="640"/>
      <c r="L989" s="514"/>
      <c r="M989" s="514"/>
      <c r="N989" s="514"/>
      <c r="O989" s="514"/>
      <c r="P989" s="514"/>
      <c r="Q989" s="514"/>
      <c r="R989" s="514"/>
      <c r="S989" s="514"/>
      <c r="T989" s="514"/>
      <c r="U989" s="514"/>
      <c r="V989" s="495">
        <f t="shared" si="43"/>
        <v>10</v>
      </c>
      <c r="W989" s="511"/>
      <c r="X989" s="511">
        <v>10</v>
      </c>
      <c r="Y989" s="511"/>
      <c r="Z989" s="511"/>
      <c r="AA989" s="511"/>
      <c r="AB989" s="511"/>
      <c r="AC989" s="599"/>
      <c r="AD989" s="577"/>
      <c r="AE989" s="593"/>
      <c r="AF989" s="600" t="s">
        <v>5986</v>
      </c>
      <c r="AG989" s="514"/>
      <c r="AH989" s="499"/>
      <c r="AI989" s="324"/>
      <c r="AJ989" s="324"/>
      <c r="AK989" s="316" t="e">
        <f>VLOOKUP(B989,'[1]BCDG-CG KT'!C$14:BC$962,53,0)</f>
        <v>#N/A</v>
      </c>
      <c r="AL989" s="324"/>
      <c r="AM989" s="325"/>
      <c r="AN989" s="325"/>
      <c r="AO989" s="325"/>
      <c r="AP989" s="315"/>
      <c r="AQ989" s="315"/>
      <c r="AR989" s="315"/>
      <c r="AS989" s="315"/>
      <c r="AT989" s="315"/>
      <c r="AU989" s="315"/>
      <c r="AV989" s="315"/>
      <c r="AW989" s="315"/>
      <c r="AX989" s="315"/>
      <c r="AY989" s="315"/>
      <c r="AZ989" s="315"/>
      <c r="BA989" s="315"/>
      <c r="BB989" s="315"/>
      <c r="BC989" s="315"/>
      <c r="BD989" s="315"/>
    </row>
    <row r="990" spans="1:56" s="638" customFormat="1" ht="99.75" customHeight="1">
      <c r="A990" s="635">
        <v>983</v>
      </c>
      <c r="B990" s="324" t="s">
        <v>6693</v>
      </c>
      <c r="C990" s="594" t="s">
        <v>5987</v>
      </c>
      <c r="D990" s="594"/>
      <c r="E990" s="662"/>
      <c r="F990" s="324" t="s">
        <v>5988</v>
      </c>
      <c r="G990" s="515"/>
      <c r="H990" s="640"/>
      <c r="I990" s="640" t="s">
        <v>1354</v>
      </c>
      <c r="J990" s="640"/>
      <c r="K990" s="640"/>
      <c r="L990" s="514"/>
      <c r="M990" s="514"/>
      <c r="N990" s="514"/>
      <c r="O990" s="514"/>
      <c r="P990" s="514"/>
      <c r="Q990" s="514"/>
      <c r="R990" s="514"/>
      <c r="S990" s="514"/>
      <c r="T990" s="514"/>
      <c r="U990" s="514"/>
      <c r="V990" s="495">
        <f t="shared" si="43"/>
        <v>35</v>
      </c>
      <c r="W990" s="511"/>
      <c r="X990" s="511">
        <v>35</v>
      </c>
      <c r="Y990" s="511"/>
      <c r="Z990" s="511"/>
      <c r="AA990" s="511"/>
      <c r="AB990" s="511"/>
      <c r="AC990" s="599"/>
      <c r="AD990" s="577"/>
      <c r="AE990" s="593"/>
      <c r="AF990" s="600" t="s">
        <v>5989</v>
      </c>
      <c r="AG990" s="514"/>
      <c r="AH990" s="499"/>
      <c r="AI990" s="324"/>
      <c r="AJ990" s="324"/>
      <c r="AK990" s="316" t="e">
        <f>VLOOKUP(B990,'[1]BCDG-CG KT'!C$14:BC$962,53,0)</f>
        <v>#N/A</v>
      </c>
      <c r="AL990" s="324"/>
      <c r="AM990" s="325"/>
      <c r="AN990" s="325"/>
      <c r="AO990" s="325"/>
      <c r="AP990" s="315"/>
      <c r="AQ990" s="315"/>
      <c r="AR990" s="315"/>
      <c r="AS990" s="315"/>
      <c r="AT990" s="315"/>
      <c r="AU990" s="315"/>
      <c r="AV990" s="315"/>
      <c r="AW990" s="315"/>
      <c r="AX990" s="315"/>
      <c r="AY990" s="315"/>
      <c r="AZ990" s="315"/>
      <c r="BA990" s="315"/>
      <c r="BB990" s="315"/>
      <c r="BC990" s="315"/>
      <c r="BD990" s="315"/>
    </row>
    <row r="991" spans="1:56" s="638" customFormat="1" ht="99.75" customHeight="1">
      <c r="A991" s="635">
        <v>984</v>
      </c>
      <c r="B991" s="324" t="s">
        <v>6694</v>
      </c>
      <c r="C991" s="594" t="s">
        <v>5990</v>
      </c>
      <c r="D991" s="594"/>
      <c r="E991" s="662"/>
      <c r="F991" s="324" t="s">
        <v>5991</v>
      </c>
      <c r="G991" s="515"/>
      <c r="H991" s="640"/>
      <c r="I991" s="640" t="s">
        <v>1354</v>
      </c>
      <c r="J991" s="640"/>
      <c r="K991" s="640"/>
      <c r="L991" s="514"/>
      <c r="M991" s="514"/>
      <c r="N991" s="514"/>
      <c r="O991" s="514"/>
      <c r="P991" s="514"/>
      <c r="Q991" s="514"/>
      <c r="R991" s="514"/>
      <c r="S991" s="514"/>
      <c r="T991" s="514"/>
      <c r="U991" s="514"/>
      <c r="V991" s="495">
        <f t="shared" si="43"/>
        <v>200</v>
      </c>
      <c r="W991" s="511"/>
      <c r="X991" s="511">
        <v>200</v>
      </c>
      <c r="Y991" s="511"/>
      <c r="Z991" s="511"/>
      <c r="AA991" s="511"/>
      <c r="AB991" s="511"/>
      <c r="AC991" s="599"/>
      <c r="AD991" s="577"/>
      <c r="AE991" s="593"/>
      <c r="AF991" s="600" t="s">
        <v>5992</v>
      </c>
      <c r="AG991" s="514"/>
      <c r="AH991" s="499"/>
      <c r="AI991" s="324"/>
      <c r="AJ991" s="324"/>
      <c r="AK991" s="316" t="e">
        <f>VLOOKUP(B991,'[1]BCDG-CG KT'!C$14:BC$962,53,0)</f>
        <v>#N/A</v>
      </c>
      <c r="AL991" s="324"/>
      <c r="AM991" s="325"/>
      <c r="AN991" s="325"/>
      <c r="AO991" s="325"/>
      <c r="AP991" s="315"/>
      <c r="AQ991" s="315"/>
      <c r="AR991" s="315"/>
      <c r="AS991" s="315"/>
      <c r="AT991" s="315"/>
      <c r="AU991" s="315"/>
      <c r="AV991" s="315"/>
      <c r="AW991" s="315"/>
      <c r="AX991" s="315"/>
      <c r="AY991" s="315"/>
      <c r="AZ991" s="315"/>
      <c r="BA991" s="315"/>
      <c r="BB991" s="315"/>
      <c r="BC991" s="315"/>
      <c r="BD991" s="315"/>
    </row>
    <row r="992" spans="1:56" s="638" customFormat="1" ht="99.75" customHeight="1">
      <c r="A992" s="635">
        <v>985</v>
      </c>
      <c r="B992" s="324" t="s">
        <v>6695</v>
      </c>
      <c r="C992" s="594" t="s">
        <v>5993</v>
      </c>
      <c r="D992" s="594"/>
      <c r="E992" s="662"/>
      <c r="F992" s="324" t="s">
        <v>5994</v>
      </c>
      <c r="G992" s="515"/>
      <c r="H992" s="640"/>
      <c r="I992" s="640" t="s">
        <v>1354</v>
      </c>
      <c r="J992" s="640"/>
      <c r="K992" s="640"/>
      <c r="L992" s="514"/>
      <c r="M992" s="514"/>
      <c r="N992" s="514"/>
      <c r="O992" s="514"/>
      <c r="P992" s="514"/>
      <c r="Q992" s="514"/>
      <c r="R992" s="514"/>
      <c r="S992" s="514"/>
      <c r="T992" s="514"/>
      <c r="U992" s="514"/>
      <c r="V992" s="495">
        <f t="shared" si="43"/>
        <v>100</v>
      </c>
      <c r="W992" s="511"/>
      <c r="X992" s="511">
        <v>100</v>
      </c>
      <c r="Y992" s="511"/>
      <c r="Z992" s="511"/>
      <c r="AA992" s="511"/>
      <c r="AB992" s="511"/>
      <c r="AC992" s="599"/>
      <c r="AD992" s="577"/>
      <c r="AE992" s="593"/>
      <c r="AF992" s="600" t="s">
        <v>5995</v>
      </c>
      <c r="AG992" s="514"/>
      <c r="AH992" s="499"/>
      <c r="AI992" s="324"/>
      <c r="AJ992" s="324"/>
      <c r="AK992" s="316" t="e">
        <f>VLOOKUP(B992,'[1]BCDG-CG KT'!C$14:BC$962,53,0)</f>
        <v>#N/A</v>
      </c>
      <c r="AL992" s="324"/>
      <c r="AM992" s="325"/>
      <c r="AN992" s="325"/>
      <c r="AO992" s="325"/>
      <c r="AP992" s="315"/>
      <c r="AQ992" s="315"/>
      <c r="AR992" s="315"/>
      <c r="AS992" s="315"/>
      <c r="AT992" s="315"/>
      <c r="AU992" s="315"/>
      <c r="AV992" s="315"/>
      <c r="AW992" s="315"/>
      <c r="AX992" s="315"/>
      <c r="AY992" s="315"/>
      <c r="AZ992" s="315"/>
      <c r="BA992" s="315"/>
      <c r="BB992" s="315"/>
      <c r="BC992" s="315"/>
      <c r="BD992" s="315"/>
    </row>
    <row r="993" spans="1:56" s="638" customFormat="1" ht="99.75" customHeight="1">
      <c r="A993" s="635">
        <v>986</v>
      </c>
      <c r="B993" s="324" t="s">
        <v>6696</v>
      </c>
      <c r="C993" s="594" t="s">
        <v>5996</v>
      </c>
      <c r="D993" s="594"/>
      <c r="E993" s="662"/>
      <c r="F993" s="324" t="s">
        <v>5997</v>
      </c>
      <c r="G993" s="515"/>
      <c r="H993" s="640"/>
      <c r="I993" s="640" t="s">
        <v>1354</v>
      </c>
      <c r="J993" s="640"/>
      <c r="K993" s="640"/>
      <c r="L993" s="514"/>
      <c r="M993" s="514"/>
      <c r="N993" s="514"/>
      <c r="O993" s="514"/>
      <c r="P993" s="514"/>
      <c r="Q993" s="514"/>
      <c r="R993" s="514"/>
      <c r="S993" s="514"/>
      <c r="T993" s="514"/>
      <c r="U993" s="514"/>
      <c r="V993" s="495">
        <f t="shared" si="43"/>
        <v>20</v>
      </c>
      <c r="W993" s="511"/>
      <c r="X993" s="511">
        <v>20</v>
      </c>
      <c r="Y993" s="511"/>
      <c r="Z993" s="511"/>
      <c r="AA993" s="511"/>
      <c r="AB993" s="511"/>
      <c r="AC993" s="599"/>
      <c r="AD993" s="577"/>
      <c r="AE993" s="593"/>
      <c r="AF993" s="600" t="s">
        <v>5998</v>
      </c>
      <c r="AG993" s="514"/>
      <c r="AH993" s="499"/>
      <c r="AI993" s="324"/>
      <c r="AJ993" s="324"/>
      <c r="AK993" s="316" t="e">
        <f>VLOOKUP(B993,'[1]BCDG-CG KT'!C$14:BC$962,53,0)</f>
        <v>#N/A</v>
      </c>
      <c r="AL993" s="324"/>
      <c r="AM993" s="325"/>
      <c r="AN993" s="325"/>
      <c r="AO993" s="325"/>
      <c r="AP993" s="315"/>
      <c r="AQ993" s="315"/>
      <c r="AR993" s="315"/>
      <c r="AS993" s="315"/>
      <c r="AT993" s="315"/>
      <c r="AU993" s="315"/>
      <c r="AV993" s="315"/>
      <c r="AW993" s="315"/>
      <c r="AX993" s="315"/>
      <c r="AY993" s="315"/>
      <c r="AZ993" s="315"/>
      <c r="BA993" s="315"/>
      <c r="BB993" s="315"/>
      <c r="BC993" s="315"/>
      <c r="BD993" s="315"/>
    </row>
    <row r="994" spans="1:56" s="638" customFormat="1" ht="99.75" customHeight="1">
      <c r="A994" s="635">
        <v>987</v>
      </c>
      <c r="B994" s="324" t="s">
        <v>6697</v>
      </c>
      <c r="C994" s="594" t="s">
        <v>5999</v>
      </c>
      <c r="D994" s="594"/>
      <c r="E994" s="662"/>
      <c r="F994" s="324" t="s">
        <v>6000</v>
      </c>
      <c r="G994" s="515"/>
      <c r="H994" s="640"/>
      <c r="I994" s="640" t="s">
        <v>1354</v>
      </c>
      <c r="J994" s="640"/>
      <c r="K994" s="640"/>
      <c r="L994" s="514"/>
      <c r="M994" s="514"/>
      <c r="N994" s="514"/>
      <c r="O994" s="514"/>
      <c r="P994" s="514"/>
      <c r="Q994" s="514"/>
      <c r="R994" s="514"/>
      <c r="S994" s="514"/>
      <c r="T994" s="514"/>
      <c r="U994" s="514"/>
      <c r="V994" s="495">
        <f t="shared" si="43"/>
        <v>40</v>
      </c>
      <c r="W994" s="511"/>
      <c r="X994" s="511">
        <v>40</v>
      </c>
      <c r="Y994" s="511"/>
      <c r="Z994" s="511"/>
      <c r="AA994" s="511"/>
      <c r="AB994" s="511"/>
      <c r="AC994" s="599"/>
      <c r="AD994" s="577"/>
      <c r="AE994" s="593"/>
      <c r="AF994" s="600" t="s">
        <v>6001</v>
      </c>
      <c r="AG994" s="514"/>
      <c r="AH994" s="499"/>
      <c r="AI994" s="324"/>
      <c r="AJ994" s="324"/>
      <c r="AK994" s="316" t="e">
        <f>VLOOKUP(B994,'[1]BCDG-CG KT'!C$14:BC$962,53,0)</f>
        <v>#N/A</v>
      </c>
      <c r="AL994" s="324"/>
      <c r="AM994" s="325"/>
      <c r="AN994" s="325"/>
      <c r="AO994" s="325"/>
      <c r="AP994" s="315"/>
      <c r="AQ994" s="315"/>
      <c r="AR994" s="315"/>
      <c r="AS994" s="315"/>
      <c r="AT994" s="315"/>
      <c r="AU994" s="315"/>
      <c r="AV994" s="315"/>
      <c r="AW994" s="315"/>
      <c r="AX994" s="315"/>
      <c r="AY994" s="315"/>
      <c r="AZ994" s="315"/>
      <c r="BA994" s="315"/>
      <c r="BB994" s="315"/>
      <c r="BC994" s="315"/>
      <c r="BD994" s="315"/>
    </row>
    <row r="995" spans="1:56" s="638" customFormat="1" ht="99.75" customHeight="1">
      <c r="A995" s="635">
        <v>988</v>
      </c>
      <c r="B995" s="324" t="s">
        <v>6698</v>
      </c>
      <c r="C995" s="594" t="s">
        <v>6002</v>
      </c>
      <c r="D995" s="594"/>
      <c r="E995" s="662"/>
      <c r="F995" s="324" t="s">
        <v>6003</v>
      </c>
      <c r="G995" s="515"/>
      <c r="H995" s="640"/>
      <c r="I995" s="640" t="s">
        <v>1354</v>
      </c>
      <c r="J995" s="640"/>
      <c r="K995" s="640"/>
      <c r="L995" s="514"/>
      <c r="M995" s="514"/>
      <c r="N995" s="514"/>
      <c r="O995" s="514"/>
      <c r="P995" s="514"/>
      <c r="Q995" s="514"/>
      <c r="R995" s="514"/>
      <c r="S995" s="514"/>
      <c r="T995" s="514"/>
      <c r="U995" s="514"/>
      <c r="V995" s="495">
        <f t="shared" si="43"/>
        <v>50</v>
      </c>
      <c r="W995" s="511"/>
      <c r="X995" s="511">
        <v>50</v>
      </c>
      <c r="Y995" s="511"/>
      <c r="Z995" s="511"/>
      <c r="AA995" s="511"/>
      <c r="AB995" s="511"/>
      <c r="AC995" s="599"/>
      <c r="AD995" s="577"/>
      <c r="AE995" s="593"/>
      <c r="AF995" s="600" t="s">
        <v>6004</v>
      </c>
      <c r="AG995" s="514"/>
      <c r="AH995" s="499"/>
      <c r="AI995" s="324"/>
      <c r="AJ995" s="324"/>
      <c r="AK995" s="316" t="e">
        <f>VLOOKUP(B995,'[1]BCDG-CG KT'!C$14:BC$962,53,0)</f>
        <v>#N/A</v>
      </c>
      <c r="AL995" s="324"/>
      <c r="AM995" s="325"/>
      <c r="AN995" s="325"/>
      <c r="AO995" s="325"/>
      <c r="AP995" s="315"/>
      <c r="AQ995" s="315"/>
      <c r="AR995" s="315"/>
      <c r="AS995" s="315"/>
      <c r="AT995" s="315"/>
      <c r="AU995" s="315"/>
      <c r="AV995" s="315"/>
      <c r="AW995" s="315"/>
      <c r="AX995" s="315"/>
      <c r="AY995" s="315"/>
      <c r="AZ995" s="315"/>
      <c r="BA995" s="315"/>
      <c r="BB995" s="315"/>
      <c r="BC995" s="315"/>
      <c r="BD995" s="315"/>
    </row>
    <row r="996" spans="1:56" s="638" customFormat="1" ht="99.75" customHeight="1">
      <c r="A996" s="635">
        <v>989</v>
      </c>
      <c r="B996" s="324" t="s">
        <v>6699</v>
      </c>
      <c r="C996" s="594" t="s">
        <v>6005</v>
      </c>
      <c r="D996" s="594"/>
      <c r="E996" s="662"/>
      <c r="F996" s="324" t="s">
        <v>6006</v>
      </c>
      <c r="G996" s="515"/>
      <c r="H996" s="640"/>
      <c r="I996" s="640" t="s">
        <v>1354</v>
      </c>
      <c r="J996" s="640"/>
      <c r="K996" s="640"/>
      <c r="L996" s="514"/>
      <c r="M996" s="514"/>
      <c r="N996" s="514"/>
      <c r="O996" s="514"/>
      <c r="P996" s="514"/>
      <c r="Q996" s="514"/>
      <c r="R996" s="514"/>
      <c r="S996" s="514"/>
      <c r="T996" s="514"/>
      <c r="U996" s="514"/>
      <c r="V996" s="495">
        <f t="shared" si="43"/>
        <v>30</v>
      </c>
      <c r="W996" s="511"/>
      <c r="X996" s="511">
        <v>30</v>
      </c>
      <c r="Y996" s="511"/>
      <c r="Z996" s="511"/>
      <c r="AA996" s="511"/>
      <c r="AB996" s="511"/>
      <c r="AC996" s="599"/>
      <c r="AD996" s="577"/>
      <c r="AE996" s="593"/>
      <c r="AF996" s="600"/>
      <c r="AG996" s="514"/>
      <c r="AH996" s="499"/>
      <c r="AI996" s="324"/>
      <c r="AJ996" s="324"/>
      <c r="AK996" s="316" t="e">
        <f>VLOOKUP(B996,'[1]BCDG-CG KT'!C$14:BC$962,53,0)</f>
        <v>#N/A</v>
      </c>
      <c r="AL996" s="324"/>
      <c r="AM996" s="325"/>
      <c r="AN996" s="325"/>
      <c r="AO996" s="325"/>
      <c r="AP996" s="315"/>
      <c r="AQ996" s="315"/>
      <c r="AR996" s="315"/>
      <c r="AS996" s="315"/>
      <c r="AT996" s="315"/>
      <c r="AU996" s="315"/>
      <c r="AV996" s="315"/>
      <c r="AW996" s="315"/>
      <c r="AX996" s="315"/>
      <c r="AY996" s="315"/>
      <c r="AZ996" s="315"/>
      <c r="BA996" s="315"/>
      <c r="BB996" s="315"/>
      <c r="BC996" s="315"/>
      <c r="BD996" s="315"/>
    </row>
    <row r="997" spans="1:56" s="638" customFormat="1" ht="99.75" customHeight="1">
      <c r="A997" s="635">
        <v>990</v>
      </c>
      <c r="B997" s="324" t="s">
        <v>6700</v>
      </c>
      <c r="C997" s="594" t="s">
        <v>6007</v>
      </c>
      <c r="D997" s="594"/>
      <c r="E997" s="662"/>
      <c r="F997" s="324" t="s">
        <v>6008</v>
      </c>
      <c r="G997" s="515"/>
      <c r="H997" s="640"/>
      <c r="I997" s="640" t="s">
        <v>1354</v>
      </c>
      <c r="J997" s="640"/>
      <c r="K997" s="640"/>
      <c r="L997" s="514"/>
      <c r="M997" s="514"/>
      <c r="N997" s="514"/>
      <c r="O997" s="514"/>
      <c r="P997" s="514"/>
      <c r="Q997" s="514"/>
      <c r="R997" s="514"/>
      <c r="S997" s="514"/>
      <c r="T997" s="514"/>
      <c r="U997" s="514"/>
      <c r="V997" s="495">
        <f t="shared" si="43"/>
        <v>50</v>
      </c>
      <c r="W997" s="511"/>
      <c r="X997" s="511">
        <v>50</v>
      </c>
      <c r="Y997" s="511"/>
      <c r="Z997" s="511"/>
      <c r="AA997" s="511"/>
      <c r="AB997" s="511"/>
      <c r="AC997" s="599"/>
      <c r="AD997" s="577"/>
      <c r="AE997" s="593"/>
      <c r="AF997" s="600"/>
      <c r="AG997" s="514"/>
      <c r="AH997" s="499"/>
      <c r="AI997" s="324"/>
      <c r="AJ997" s="324"/>
      <c r="AK997" s="316" t="e">
        <f>VLOOKUP(B997,'[1]BCDG-CG KT'!C$14:BC$962,53,0)</f>
        <v>#N/A</v>
      </c>
      <c r="AL997" s="324"/>
      <c r="AM997" s="325"/>
      <c r="AN997" s="325"/>
      <c r="AO997" s="325"/>
      <c r="AP997" s="315"/>
      <c r="AQ997" s="315"/>
      <c r="AR997" s="315"/>
      <c r="AS997" s="315"/>
      <c r="AT997" s="315"/>
      <c r="AU997" s="315"/>
      <c r="AV997" s="315"/>
      <c r="AW997" s="315"/>
      <c r="AX997" s="315"/>
      <c r="AY997" s="315"/>
      <c r="AZ997" s="315"/>
      <c r="BA997" s="315"/>
      <c r="BB997" s="315"/>
      <c r="BC997" s="315"/>
      <c r="BD997" s="315"/>
    </row>
    <row r="998" spans="1:56" s="638" customFormat="1" ht="99.75" customHeight="1">
      <c r="A998" s="635">
        <v>991</v>
      </c>
      <c r="B998" s="324" t="s">
        <v>6701</v>
      </c>
      <c r="C998" s="594" t="s">
        <v>6009</v>
      </c>
      <c r="D998" s="594"/>
      <c r="E998" s="662"/>
      <c r="F998" s="324" t="s">
        <v>6010</v>
      </c>
      <c r="G998" s="515"/>
      <c r="H998" s="640"/>
      <c r="I998" s="640" t="s">
        <v>1354</v>
      </c>
      <c r="J998" s="640"/>
      <c r="K998" s="640"/>
      <c r="L998" s="514"/>
      <c r="M998" s="514"/>
      <c r="N998" s="514"/>
      <c r="O998" s="514"/>
      <c r="P998" s="514"/>
      <c r="Q998" s="514"/>
      <c r="R998" s="514"/>
      <c r="S998" s="514"/>
      <c r="T998" s="514"/>
      <c r="U998" s="514"/>
      <c r="V998" s="495">
        <f t="shared" si="43"/>
        <v>50</v>
      </c>
      <c r="W998" s="511"/>
      <c r="X998" s="511">
        <v>50</v>
      </c>
      <c r="Y998" s="511"/>
      <c r="Z998" s="511"/>
      <c r="AA998" s="511"/>
      <c r="AB998" s="511"/>
      <c r="AC998" s="599"/>
      <c r="AD998" s="577"/>
      <c r="AE998" s="593"/>
      <c r="AF998" s="600"/>
      <c r="AG998" s="514"/>
      <c r="AH998" s="499"/>
      <c r="AI998" s="324"/>
      <c r="AJ998" s="324"/>
      <c r="AK998" s="316" t="e">
        <f>VLOOKUP(B998,'[1]BCDG-CG KT'!C$14:BC$962,53,0)</f>
        <v>#N/A</v>
      </c>
      <c r="AL998" s="324"/>
      <c r="AM998" s="325"/>
      <c r="AN998" s="325"/>
      <c r="AO998" s="325"/>
      <c r="AP998" s="315"/>
      <c r="AQ998" s="315"/>
      <c r="AR998" s="315"/>
      <c r="AS998" s="315"/>
      <c r="AT998" s="315"/>
      <c r="AU998" s="315"/>
      <c r="AV998" s="315"/>
      <c r="AW998" s="315"/>
      <c r="AX998" s="315"/>
      <c r="AY998" s="315"/>
      <c r="AZ998" s="315"/>
      <c r="BA998" s="315"/>
      <c r="BB998" s="315"/>
      <c r="BC998" s="315"/>
      <c r="BD998" s="315"/>
    </row>
    <row r="999" spans="1:56" s="638" customFormat="1" ht="99.75" customHeight="1">
      <c r="A999" s="635">
        <v>992</v>
      </c>
      <c r="B999" s="324" t="s">
        <v>6702</v>
      </c>
      <c r="C999" s="594" t="s">
        <v>6011</v>
      </c>
      <c r="D999" s="594"/>
      <c r="E999" s="662"/>
      <c r="F999" s="324" t="s">
        <v>6012</v>
      </c>
      <c r="G999" s="515"/>
      <c r="H999" s="640"/>
      <c r="I999" s="640" t="s">
        <v>582</v>
      </c>
      <c r="J999" s="640"/>
      <c r="K999" s="640"/>
      <c r="L999" s="514"/>
      <c r="M999" s="514"/>
      <c r="N999" s="514"/>
      <c r="O999" s="514"/>
      <c r="P999" s="514"/>
      <c r="Q999" s="514"/>
      <c r="R999" s="514"/>
      <c r="S999" s="514"/>
      <c r="T999" s="514"/>
      <c r="U999" s="514"/>
      <c r="V999" s="495">
        <f t="shared" si="43"/>
        <v>50</v>
      </c>
      <c r="W999" s="511"/>
      <c r="X999" s="511">
        <v>50</v>
      </c>
      <c r="Y999" s="511"/>
      <c r="Z999" s="511"/>
      <c r="AA999" s="511"/>
      <c r="AB999" s="511"/>
      <c r="AC999" s="599"/>
      <c r="AD999" s="577"/>
      <c r="AE999" s="593"/>
      <c r="AF999" s="600"/>
      <c r="AG999" s="514"/>
      <c r="AH999" s="499"/>
      <c r="AI999" s="324"/>
      <c r="AJ999" s="324"/>
      <c r="AK999" s="316" t="e">
        <f>VLOOKUP(B999,'[1]BCDG-CG KT'!C$14:BC$962,53,0)</f>
        <v>#N/A</v>
      </c>
      <c r="AL999" s="324"/>
      <c r="AM999" s="325"/>
      <c r="AN999" s="325"/>
      <c r="AO999" s="325"/>
      <c r="AP999" s="315"/>
      <c r="AQ999" s="315"/>
      <c r="AR999" s="315"/>
      <c r="AS999" s="315"/>
      <c r="AT999" s="315"/>
      <c r="AU999" s="315"/>
      <c r="AV999" s="315"/>
      <c r="AW999" s="315"/>
      <c r="AX999" s="315"/>
      <c r="AY999" s="315"/>
      <c r="AZ999" s="315"/>
      <c r="BA999" s="315"/>
      <c r="BB999" s="315"/>
      <c r="BC999" s="315"/>
      <c r="BD999" s="315"/>
    </row>
    <row r="1000" spans="1:56" s="638" customFormat="1" ht="99.75" customHeight="1">
      <c r="A1000" s="635">
        <v>993</v>
      </c>
      <c r="B1000" s="324" t="s">
        <v>6703</v>
      </c>
      <c r="C1000" s="594" t="s">
        <v>6013</v>
      </c>
      <c r="D1000" s="594"/>
      <c r="E1000" s="662"/>
      <c r="F1000" s="324" t="s">
        <v>6014</v>
      </c>
      <c r="G1000" s="515"/>
      <c r="H1000" s="640"/>
      <c r="I1000" s="640" t="s">
        <v>84</v>
      </c>
      <c r="J1000" s="640"/>
      <c r="K1000" s="640"/>
      <c r="L1000" s="514"/>
      <c r="M1000" s="514"/>
      <c r="N1000" s="514"/>
      <c r="O1000" s="514"/>
      <c r="P1000" s="514"/>
      <c r="Q1000" s="514"/>
      <c r="R1000" s="514"/>
      <c r="S1000" s="514"/>
      <c r="T1000" s="514"/>
      <c r="U1000" s="514"/>
      <c r="V1000" s="495">
        <f t="shared" si="43"/>
        <v>20</v>
      </c>
      <c r="W1000" s="511"/>
      <c r="X1000" s="511"/>
      <c r="Y1000" s="511"/>
      <c r="Z1000" s="511"/>
      <c r="AA1000" s="511">
        <v>20</v>
      </c>
      <c r="AB1000" s="511"/>
      <c r="AC1000" s="599"/>
      <c r="AD1000" s="577"/>
      <c r="AE1000" s="593"/>
      <c r="AF1000" s="600" t="s">
        <v>6015</v>
      </c>
      <c r="AG1000" s="514"/>
      <c r="AH1000" s="499"/>
      <c r="AI1000" s="324"/>
      <c r="AJ1000" s="324"/>
      <c r="AK1000" s="316" t="e">
        <f>VLOOKUP(B1000,'[1]BCDG-CG KT'!C$14:BC$962,53,0)</f>
        <v>#N/A</v>
      </c>
      <c r="AL1000" s="324"/>
      <c r="AM1000" s="325"/>
      <c r="AN1000" s="325"/>
      <c r="AO1000" s="325"/>
      <c r="AP1000" s="315"/>
      <c r="AQ1000" s="315"/>
      <c r="AR1000" s="315"/>
      <c r="AS1000" s="315"/>
      <c r="AT1000" s="315"/>
      <c r="AU1000" s="315"/>
      <c r="AV1000" s="315"/>
      <c r="AW1000" s="315"/>
      <c r="AX1000" s="315"/>
      <c r="AY1000" s="315"/>
      <c r="AZ1000" s="315"/>
      <c r="BA1000" s="315"/>
      <c r="BB1000" s="315"/>
      <c r="BC1000" s="315"/>
      <c r="BD1000" s="315"/>
    </row>
    <row r="1001" spans="1:56" s="638" customFormat="1" ht="99.75" customHeight="1">
      <c r="A1001" s="635">
        <v>994</v>
      </c>
      <c r="B1001" s="324" t="s">
        <v>6704</v>
      </c>
      <c r="C1001" s="594" t="s">
        <v>6016</v>
      </c>
      <c r="D1001" s="594"/>
      <c r="E1001" s="662"/>
      <c r="F1001" s="324" t="s">
        <v>6017</v>
      </c>
      <c r="G1001" s="515"/>
      <c r="H1001" s="640"/>
      <c r="I1001" s="640" t="s">
        <v>84</v>
      </c>
      <c r="J1001" s="640"/>
      <c r="K1001" s="640"/>
      <c r="L1001" s="514"/>
      <c r="M1001" s="514"/>
      <c r="N1001" s="514"/>
      <c r="O1001" s="514"/>
      <c r="P1001" s="514"/>
      <c r="Q1001" s="514"/>
      <c r="R1001" s="514"/>
      <c r="S1001" s="514"/>
      <c r="T1001" s="514"/>
      <c r="U1001" s="514"/>
      <c r="V1001" s="495">
        <f t="shared" si="43"/>
        <v>10</v>
      </c>
      <c r="W1001" s="511"/>
      <c r="X1001" s="511"/>
      <c r="Y1001" s="511"/>
      <c r="Z1001" s="511"/>
      <c r="AA1001" s="511">
        <v>10</v>
      </c>
      <c r="AB1001" s="511"/>
      <c r="AC1001" s="599"/>
      <c r="AD1001" s="577"/>
      <c r="AE1001" s="593"/>
      <c r="AF1001" s="600" t="s">
        <v>6015</v>
      </c>
      <c r="AG1001" s="514"/>
      <c r="AH1001" s="499"/>
      <c r="AI1001" s="324"/>
      <c r="AJ1001" s="324"/>
      <c r="AK1001" s="316" t="e">
        <f>VLOOKUP(B1001,'[1]BCDG-CG KT'!C$14:BC$962,53,0)</f>
        <v>#N/A</v>
      </c>
      <c r="AL1001" s="324"/>
      <c r="AM1001" s="325"/>
      <c r="AN1001" s="325"/>
      <c r="AO1001" s="325"/>
      <c r="AP1001" s="315"/>
      <c r="AQ1001" s="315"/>
      <c r="AR1001" s="315"/>
      <c r="AS1001" s="315"/>
      <c r="AT1001" s="315"/>
      <c r="AU1001" s="315"/>
      <c r="AV1001" s="315"/>
      <c r="AW1001" s="315"/>
      <c r="AX1001" s="315"/>
      <c r="AY1001" s="315"/>
      <c r="AZ1001" s="315"/>
      <c r="BA1001" s="315"/>
      <c r="BB1001" s="315"/>
      <c r="BC1001" s="315"/>
      <c r="BD1001" s="315"/>
    </row>
    <row r="1002" spans="1:56" s="638" customFormat="1" ht="99.75" customHeight="1">
      <c r="A1002" s="635">
        <v>995</v>
      </c>
      <c r="B1002" s="324" t="s">
        <v>6705</v>
      </c>
      <c r="C1002" s="594" t="s">
        <v>6018</v>
      </c>
      <c r="D1002" s="594"/>
      <c r="E1002" s="662"/>
      <c r="F1002" s="324" t="s">
        <v>6019</v>
      </c>
      <c r="G1002" s="515"/>
      <c r="H1002" s="640"/>
      <c r="I1002" s="640" t="s">
        <v>84</v>
      </c>
      <c r="J1002" s="640"/>
      <c r="K1002" s="640"/>
      <c r="L1002" s="514"/>
      <c r="M1002" s="514"/>
      <c r="N1002" s="514"/>
      <c r="O1002" s="514"/>
      <c r="P1002" s="514"/>
      <c r="Q1002" s="514"/>
      <c r="R1002" s="514"/>
      <c r="S1002" s="514"/>
      <c r="T1002" s="514"/>
      <c r="U1002" s="514"/>
      <c r="V1002" s="495">
        <f t="shared" si="43"/>
        <v>25</v>
      </c>
      <c r="W1002" s="511"/>
      <c r="X1002" s="511"/>
      <c r="Y1002" s="511"/>
      <c r="Z1002" s="511"/>
      <c r="AA1002" s="511">
        <v>25</v>
      </c>
      <c r="AB1002" s="511"/>
      <c r="AC1002" s="599"/>
      <c r="AD1002" s="577"/>
      <c r="AE1002" s="593"/>
      <c r="AF1002" s="600" t="s">
        <v>6015</v>
      </c>
      <c r="AG1002" s="514"/>
      <c r="AH1002" s="499"/>
      <c r="AI1002" s="324"/>
      <c r="AJ1002" s="324"/>
      <c r="AK1002" s="316" t="e">
        <f>VLOOKUP(B1002,'[1]BCDG-CG KT'!C$14:BC$962,53,0)</f>
        <v>#N/A</v>
      </c>
      <c r="AL1002" s="324"/>
      <c r="AM1002" s="325"/>
      <c r="AN1002" s="325"/>
      <c r="AO1002" s="325"/>
      <c r="AP1002" s="315"/>
      <c r="AQ1002" s="315"/>
      <c r="AR1002" s="315"/>
      <c r="AS1002" s="315"/>
      <c r="AT1002" s="315"/>
      <c r="AU1002" s="315"/>
      <c r="AV1002" s="315"/>
      <c r="AW1002" s="315"/>
      <c r="AX1002" s="315"/>
      <c r="AY1002" s="315"/>
      <c r="AZ1002" s="315"/>
      <c r="BA1002" s="315"/>
      <c r="BB1002" s="315"/>
      <c r="BC1002" s="315"/>
      <c r="BD1002" s="315"/>
    </row>
    <row r="1003" spans="1:56" s="638" customFormat="1" ht="99.75" customHeight="1">
      <c r="A1003" s="635">
        <v>996</v>
      </c>
      <c r="B1003" s="324" t="s">
        <v>6706</v>
      </c>
      <c r="C1003" s="594" t="s">
        <v>6020</v>
      </c>
      <c r="D1003" s="594"/>
      <c r="E1003" s="662"/>
      <c r="F1003" s="324" t="s">
        <v>6021</v>
      </c>
      <c r="G1003" s="515"/>
      <c r="H1003" s="640"/>
      <c r="I1003" s="640" t="s">
        <v>84</v>
      </c>
      <c r="J1003" s="640"/>
      <c r="K1003" s="640"/>
      <c r="L1003" s="514"/>
      <c r="M1003" s="514"/>
      <c r="N1003" s="514"/>
      <c r="O1003" s="514"/>
      <c r="P1003" s="514"/>
      <c r="Q1003" s="514"/>
      <c r="R1003" s="514"/>
      <c r="S1003" s="514"/>
      <c r="T1003" s="514"/>
      <c r="U1003" s="514"/>
      <c r="V1003" s="495">
        <f t="shared" si="43"/>
        <v>10</v>
      </c>
      <c r="W1003" s="511"/>
      <c r="X1003" s="511"/>
      <c r="Y1003" s="511"/>
      <c r="Z1003" s="511"/>
      <c r="AA1003" s="511">
        <v>10</v>
      </c>
      <c r="AB1003" s="511"/>
      <c r="AC1003" s="599"/>
      <c r="AD1003" s="577"/>
      <c r="AE1003" s="593"/>
      <c r="AF1003" s="600" t="s">
        <v>6015</v>
      </c>
      <c r="AG1003" s="514"/>
      <c r="AH1003" s="499"/>
      <c r="AI1003" s="324"/>
      <c r="AJ1003" s="324"/>
      <c r="AK1003" s="316" t="e">
        <f>VLOOKUP(B1003,'[1]BCDG-CG KT'!C$14:BC$962,53,0)</f>
        <v>#N/A</v>
      </c>
      <c r="AL1003" s="324"/>
      <c r="AM1003" s="325"/>
      <c r="AN1003" s="325"/>
      <c r="AO1003" s="325"/>
      <c r="AP1003" s="315"/>
      <c r="AQ1003" s="315"/>
      <c r="AR1003" s="315"/>
      <c r="AS1003" s="315"/>
      <c r="AT1003" s="315"/>
      <c r="AU1003" s="315"/>
      <c r="AV1003" s="315"/>
      <c r="AW1003" s="315"/>
      <c r="AX1003" s="315"/>
      <c r="AY1003" s="315"/>
      <c r="AZ1003" s="315"/>
      <c r="BA1003" s="315"/>
      <c r="BB1003" s="315"/>
      <c r="BC1003" s="315"/>
      <c r="BD1003" s="315"/>
    </row>
    <row r="1004" spans="1:56" s="638" customFormat="1" ht="99.75" customHeight="1">
      <c r="A1004" s="635">
        <v>997</v>
      </c>
      <c r="B1004" s="324" t="s">
        <v>6707</v>
      </c>
      <c r="C1004" s="594" t="s">
        <v>6022</v>
      </c>
      <c r="D1004" s="594"/>
      <c r="E1004" s="662"/>
      <c r="F1004" s="324" t="s">
        <v>6023</v>
      </c>
      <c r="G1004" s="515"/>
      <c r="H1004" s="640"/>
      <c r="I1004" s="640" t="s">
        <v>84</v>
      </c>
      <c r="J1004" s="640"/>
      <c r="K1004" s="640"/>
      <c r="L1004" s="514"/>
      <c r="M1004" s="514"/>
      <c r="N1004" s="514"/>
      <c r="O1004" s="514"/>
      <c r="P1004" s="514"/>
      <c r="Q1004" s="514"/>
      <c r="R1004" s="514"/>
      <c r="S1004" s="514"/>
      <c r="T1004" s="514"/>
      <c r="U1004" s="514"/>
      <c r="V1004" s="495">
        <f t="shared" ref="V1004:V1013" si="44">SUM(W1004:AE1004)</f>
        <v>10</v>
      </c>
      <c r="W1004" s="511"/>
      <c r="X1004" s="511"/>
      <c r="Y1004" s="511"/>
      <c r="Z1004" s="511"/>
      <c r="AA1004" s="511">
        <v>10</v>
      </c>
      <c r="AB1004" s="511"/>
      <c r="AC1004" s="599"/>
      <c r="AD1004" s="577"/>
      <c r="AE1004" s="593"/>
      <c r="AF1004" s="600" t="s">
        <v>6015</v>
      </c>
      <c r="AG1004" s="514"/>
      <c r="AH1004" s="499"/>
      <c r="AI1004" s="324"/>
      <c r="AJ1004" s="324"/>
      <c r="AK1004" s="316" t="e">
        <f>VLOOKUP(B1004,'[1]BCDG-CG KT'!C$14:BC$962,53,0)</f>
        <v>#N/A</v>
      </c>
      <c r="AL1004" s="324"/>
      <c r="AM1004" s="325"/>
      <c r="AN1004" s="325"/>
      <c r="AO1004" s="325"/>
      <c r="AP1004" s="315"/>
      <c r="AQ1004" s="315"/>
      <c r="AR1004" s="315"/>
      <c r="AS1004" s="315"/>
      <c r="AT1004" s="315"/>
      <c r="AU1004" s="315"/>
      <c r="AV1004" s="315"/>
      <c r="AW1004" s="315"/>
      <c r="AX1004" s="315"/>
      <c r="AY1004" s="315"/>
      <c r="AZ1004" s="315"/>
      <c r="BA1004" s="315"/>
      <c r="BB1004" s="315"/>
      <c r="BC1004" s="315"/>
      <c r="BD1004" s="315"/>
    </row>
    <row r="1005" spans="1:56" s="638" customFormat="1" ht="99.75" customHeight="1">
      <c r="A1005" s="635">
        <v>998</v>
      </c>
      <c r="B1005" s="324" t="s">
        <v>6708</v>
      </c>
      <c r="C1005" s="594" t="s">
        <v>6024</v>
      </c>
      <c r="D1005" s="594"/>
      <c r="E1005" s="662"/>
      <c r="F1005" s="324" t="s">
        <v>6025</v>
      </c>
      <c r="G1005" s="515"/>
      <c r="H1005" s="640"/>
      <c r="I1005" s="640" t="s">
        <v>84</v>
      </c>
      <c r="J1005" s="640"/>
      <c r="K1005" s="640"/>
      <c r="L1005" s="514"/>
      <c r="M1005" s="514"/>
      <c r="N1005" s="514"/>
      <c r="O1005" s="514"/>
      <c r="P1005" s="514"/>
      <c r="Q1005" s="514"/>
      <c r="R1005" s="514"/>
      <c r="S1005" s="514"/>
      <c r="T1005" s="514"/>
      <c r="U1005" s="514"/>
      <c r="V1005" s="495">
        <f t="shared" si="44"/>
        <v>10</v>
      </c>
      <c r="W1005" s="511"/>
      <c r="X1005" s="511"/>
      <c r="Y1005" s="511"/>
      <c r="Z1005" s="511"/>
      <c r="AA1005" s="511">
        <v>10</v>
      </c>
      <c r="AB1005" s="511"/>
      <c r="AC1005" s="599"/>
      <c r="AD1005" s="577"/>
      <c r="AE1005" s="593"/>
      <c r="AF1005" s="600" t="s">
        <v>6015</v>
      </c>
      <c r="AG1005" s="514"/>
      <c r="AH1005" s="499"/>
      <c r="AI1005" s="324"/>
      <c r="AJ1005" s="324"/>
      <c r="AK1005" s="316" t="e">
        <f>VLOOKUP(B1005,'[1]BCDG-CG KT'!C$14:BC$962,53,0)</f>
        <v>#N/A</v>
      </c>
      <c r="AL1005" s="324"/>
      <c r="AM1005" s="325"/>
      <c r="AN1005" s="325"/>
      <c r="AO1005" s="325"/>
      <c r="AP1005" s="315"/>
      <c r="AQ1005" s="315"/>
      <c r="AR1005" s="315"/>
      <c r="AS1005" s="315"/>
      <c r="AT1005" s="315"/>
      <c r="AU1005" s="315"/>
      <c r="AV1005" s="315"/>
      <c r="AW1005" s="315"/>
      <c r="AX1005" s="315"/>
      <c r="AY1005" s="315"/>
      <c r="AZ1005" s="315"/>
      <c r="BA1005" s="315"/>
      <c r="BB1005" s="315"/>
      <c r="BC1005" s="315"/>
      <c r="BD1005" s="315"/>
    </row>
    <row r="1006" spans="1:56" s="638" customFormat="1" ht="99.75" customHeight="1">
      <c r="A1006" s="635">
        <v>999</v>
      </c>
      <c r="B1006" s="324" t="s">
        <v>6709</v>
      </c>
      <c r="C1006" s="594" t="s">
        <v>6026</v>
      </c>
      <c r="D1006" s="594"/>
      <c r="E1006" s="662"/>
      <c r="F1006" s="324" t="s">
        <v>6027</v>
      </c>
      <c r="G1006" s="515"/>
      <c r="H1006" s="640"/>
      <c r="I1006" s="640" t="s">
        <v>84</v>
      </c>
      <c r="J1006" s="640"/>
      <c r="K1006" s="640"/>
      <c r="L1006" s="514"/>
      <c r="M1006" s="514"/>
      <c r="N1006" s="514"/>
      <c r="O1006" s="514"/>
      <c r="P1006" s="514"/>
      <c r="Q1006" s="514"/>
      <c r="R1006" s="514"/>
      <c r="S1006" s="514"/>
      <c r="T1006" s="514"/>
      <c r="U1006" s="514"/>
      <c r="V1006" s="495">
        <f t="shared" si="44"/>
        <v>10</v>
      </c>
      <c r="W1006" s="511"/>
      <c r="X1006" s="511"/>
      <c r="Y1006" s="511"/>
      <c r="Z1006" s="511"/>
      <c r="AA1006" s="511">
        <v>10</v>
      </c>
      <c r="AB1006" s="511"/>
      <c r="AC1006" s="599"/>
      <c r="AD1006" s="577"/>
      <c r="AE1006" s="593"/>
      <c r="AF1006" s="600" t="s">
        <v>6015</v>
      </c>
      <c r="AG1006" s="514"/>
      <c r="AH1006" s="499"/>
      <c r="AI1006" s="324"/>
      <c r="AJ1006" s="324"/>
      <c r="AK1006" s="316" t="e">
        <f>VLOOKUP(B1006,'[1]BCDG-CG KT'!C$14:BC$962,53,0)</f>
        <v>#N/A</v>
      </c>
      <c r="AL1006" s="324"/>
      <c r="AM1006" s="325"/>
      <c r="AN1006" s="325"/>
      <c r="AO1006" s="325"/>
      <c r="AP1006" s="315"/>
      <c r="AQ1006" s="315"/>
      <c r="AR1006" s="315"/>
      <c r="AS1006" s="315"/>
      <c r="AT1006" s="315"/>
      <c r="AU1006" s="315"/>
      <c r="AV1006" s="315"/>
      <c r="AW1006" s="315"/>
      <c r="AX1006" s="315"/>
      <c r="AY1006" s="315"/>
      <c r="AZ1006" s="315"/>
      <c r="BA1006" s="315"/>
      <c r="BB1006" s="315"/>
      <c r="BC1006" s="315"/>
      <c r="BD1006" s="315"/>
    </row>
    <row r="1007" spans="1:56" s="638" customFormat="1" ht="99.75" customHeight="1">
      <c r="A1007" s="635">
        <v>1000</v>
      </c>
      <c r="B1007" s="324" t="s">
        <v>6710</v>
      </c>
      <c r="C1007" s="594" t="s">
        <v>6028</v>
      </c>
      <c r="D1007" s="594"/>
      <c r="E1007" s="662"/>
      <c r="F1007" s="324" t="s">
        <v>6029</v>
      </c>
      <c r="G1007" s="515"/>
      <c r="H1007" s="640"/>
      <c r="I1007" s="640" t="s">
        <v>84</v>
      </c>
      <c r="J1007" s="640"/>
      <c r="K1007" s="640"/>
      <c r="L1007" s="514"/>
      <c r="M1007" s="514"/>
      <c r="N1007" s="514"/>
      <c r="O1007" s="514"/>
      <c r="P1007" s="514"/>
      <c r="Q1007" s="514"/>
      <c r="R1007" s="514"/>
      <c r="S1007" s="514"/>
      <c r="T1007" s="514"/>
      <c r="U1007" s="514"/>
      <c r="V1007" s="495">
        <f t="shared" si="44"/>
        <v>5</v>
      </c>
      <c r="W1007" s="511"/>
      <c r="X1007" s="511"/>
      <c r="Y1007" s="511"/>
      <c r="Z1007" s="511"/>
      <c r="AA1007" s="511">
        <v>5</v>
      </c>
      <c r="AB1007" s="511"/>
      <c r="AC1007" s="599"/>
      <c r="AD1007" s="577"/>
      <c r="AE1007" s="593"/>
      <c r="AF1007" s="600" t="s">
        <v>6015</v>
      </c>
      <c r="AG1007" s="514"/>
      <c r="AH1007" s="499"/>
      <c r="AI1007" s="324"/>
      <c r="AJ1007" s="324"/>
      <c r="AK1007" s="316" t="e">
        <f>VLOOKUP(B1007,'[1]BCDG-CG KT'!C$14:BC$962,53,0)</f>
        <v>#N/A</v>
      </c>
      <c r="AL1007" s="324"/>
      <c r="AM1007" s="325"/>
      <c r="AN1007" s="325"/>
      <c r="AO1007" s="325"/>
      <c r="AP1007" s="315"/>
      <c r="AQ1007" s="315"/>
      <c r="AR1007" s="315"/>
      <c r="AS1007" s="315"/>
      <c r="AT1007" s="315"/>
      <c r="AU1007" s="315"/>
      <c r="AV1007" s="315"/>
      <c r="AW1007" s="315"/>
      <c r="AX1007" s="315"/>
      <c r="AY1007" s="315"/>
      <c r="AZ1007" s="315"/>
      <c r="BA1007" s="315"/>
      <c r="BB1007" s="315"/>
      <c r="BC1007" s="315"/>
      <c r="BD1007" s="315"/>
    </row>
    <row r="1008" spans="1:56" s="638" customFormat="1" ht="99.75" customHeight="1">
      <c r="A1008" s="635">
        <v>1001</v>
      </c>
      <c r="B1008" s="324" t="s">
        <v>6711</v>
      </c>
      <c r="C1008" s="594" t="s">
        <v>6030</v>
      </c>
      <c r="D1008" s="594"/>
      <c r="E1008" s="662"/>
      <c r="F1008" s="324" t="s">
        <v>6031</v>
      </c>
      <c r="G1008" s="515"/>
      <c r="H1008" s="640"/>
      <c r="I1008" s="640" t="s">
        <v>84</v>
      </c>
      <c r="J1008" s="640"/>
      <c r="K1008" s="640"/>
      <c r="L1008" s="514"/>
      <c r="M1008" s="514"/>
      <c r="N1008" s="514"/>
      <c r="O1008" s="514"/>
      <c r="P1008" s="514"/>
      <c r="Q1008" s="514"/>
      <c r="R1008" s="514"/>
      <c r="S1008" s="514"/>
      <c r="T1008" s="514"/>
      <c r="U1008" s="514"/>
      <c r="V1008" s="495">
        <f t="shared" si="44"/>
        <v>5</v>
      </c>
      <c r="W1008" s="511"/>
      <c r="X1008" s="511"/>
      <c r="Y1008" s="511"/>
      <c r="Z1008" s="511"/>
      <c r="AA1008" s="511">
        <v>5</v>
      </c>
      <c r="AB1008" s="511"/>
      <c r="AC1008" s="599"/>
      <c r="AD1008" s="577"/>
      <c r="AE1008" s="593"/>
      <c r="AF1008" s="600" t="s">
        <v>6015</v>
      </c>
      <c r="AG1008" s="514"/>
      <c r="AH1008" s="499"/>
      <c r="AI1008" s="324"/>
      <c r="AJ1008" s="324"/>
      <c r="AK1008" s="316" t="e">
        <f>VLOOKUP(B1008,'[1]BCDG-CG KT'!C$14:BC$962,53,0)</f>
        <v>#N/A</v>
      </c>
      <c r="AL1008" s="324"/>
      <c r="AM1008" s="325"/>
      <c r="AN1008" s="325"/>
      <c r="AO1008" s="325"/>
      <c r="AP1008" s="315"/>
      <c r="AQ1008" s="315"/>
      <c r="AR1008" s="315"/>
      <c r="AS1008" s="315"/>
      <c r="AT1008" s="315"/>
      <c r="AU1008" s="315"/>
      <c r="AV1008" s="315"/>
      <c r="AW1008" s="315"/>
      <c r="AX1008" s="315"/>
      <c r="AY1008" s="315"/>
      <c r="AZ1008" s="315"/>
      <c r="BA1008" s="315"/>
      <c r="BB1008" s="315"/>
      <c r="BC1008" s="315"/>
      <c r="BD1008" s="315"/>
    </row>
    <row r="1009" spans="1:56" s="638" customFormat="1" ht="99.75" customHeight="1">
      <c r="A1009" s="635">
        <v>1002</v>
      </c>
      <c r="B1009" s="324" t="s">
        <v>6712</v>
      </c>
      <c r="C1009" s="594" t="s">
        <v>6032</v>
      </c>
      <c r="D1009" s="594"/>
      <c r="E1009" s="662"/>
      <c r="F1009" s="324" t="s">
        <v>6033</v>
      </c>
      <c r="G1009" s="515"/>
      <c r="H1009" s="640"/>
      <c r="I1009" s="640" t="s">
        <v>84</v>
      </c>
      <c r="J1009" s="640"/>
      <c r="K1009" s="640"/>
      <c r="L1009" s="514"/>
      <c r="M1009" s="514"/>
      <c r="N1009" s="514"/>
      <c r="O1009" s="514"/>
      <c r="P1009" s="514"/>
      <c r="Q1009" s="514"/>
      <c r="R1009" s="514"/>
      <c r="S1009" s="514"/>
      <c r="T1009" s="514"/>
      <c r="U1009" s="514"/>
      <c r="V1009" s="495">
        <f t="shared" si="44"/>
        <v>5</v>
      </c>
      <c r="W1009" s="511"/>
      <c r="X1009" s="511"/>
      <c r="Y1009" s="511"/>
      <c r="Z1009" s="511"/>
      <c r="AA1009" s="511">
        <v>5</v>
      </c>
      <c r="AB1009" s="511"/>
      <c r="AC1009" s="599"/>
      <c r="AD1009" s="577"/>
      <c r="AE1009" s="593"/>
      <c r="AF1009" s="600" t="s">
        <v>6015</v>
      </c>
      <c r="AG1009" s="514"/>
      <c r="AH1009" s="499"/>
      <c r="AI1009" s="324"/>
      <c r="AJ1009" s="324"/>
      <c r="AK1009" s="316" t="e">
        <f>VLOOKUP(B1009,'[1]BCDG-CG KT'!C$14:BC$962,53,0)</f>
        <v>#N/A</v>
      </c>
      <c r="AL1009" s="324"/>
      <c r="AM1009" s="325"/>
      <c r="AN1009" s="325"/>
      <c r="AO1009" s="325"/>
      <c r="AP1009" s="315"/>
      <c r="AQ1009" s="315"/>
      <c r="AR1009" s="315"/>
      <c r="AS1009" s="315"/>
      <c r="AT1009" s="315"/>
      <c r="AU1009" s="315"/>
      <c r="AV1009" s="315"/>
      <c r="AW1009" s="315"/>
      <c r="AX1009" s="315"/>
      <c r="AY1009" s="315"/>
      <c r="AZ1009" s="315"/>
      <c r="BA1009" s="315"/>
      <c r="BB1009" s="315"/>
      <c r="BC1009" s="315"/>
      <c r="BD1009" s="315"/>
    </row>
    <row r="1010" spans="1:56" s="638" customFormat="1" ht="75" customHeight="1">
      <c r="A1010" s="635">
        <v>1003</v>
      </c>
      <c r="B1010" s="324" t="s">
        <v>6713</v>
      </c>
      <c r="C1010" s="594" t="s">
        <v>6034</v>
      </c>
      <c r="D1010" s="594"/>
      <c r="E1010" s="662"/>
      <c r="F1010" s="324" t="s">
        <v>6035</v>
      </c>
      <c r="G1010" s="515"/>
      <c r="H1010" s="640"/>
      <c r="I1010" s="640" t="s">
        <v>84</v>
      </c>
      <c r="J1010" s="640"/>
      <c r="K1010" s="640"/>
      <c r="L1010" s="514"/>
      <c r="M1010" s="514"/>
      <c r="N1010" s="514"/>
      <c r="O1010" s="514"/>
      <c r="P1010" s="514"/>
      <c r="Q1010" s="514"/>
      <c r="R1010" s="514"/>
      <c r="S1010" s="514"/>
      <c r="T1010" s="514"/>
      <c r="U1010" s="514"/>
      <c r="V1010" s="495">
        <f t="shared" si="44"/>
        <v>5</v>
      </c>
      <c r="W1010" s="511"/>
      <c r="X1010" s="511"/>
      <c r="Y1010" s="511"/>
      <c r="Z1010" s="511"/>
      <c r="AA1010" s="511">
        <v>5</v>
      </c>
      <c r="AB1010" s="511"/>
      <c r="AC1010" s="599"/>
      <c r="AD1010" s="577"/>
      <c r="AE1010" s="593"/>
      <c r="AF1010" s="600" t="s">
        <v>6015</v>
      </c>
      <c r="AG1010" s="514"/>
      <c r="AH1010" s="499"/>
      <c r="AI1010" s="324"/>
      <c r="AJ1010" s="324"/>
      <c r="AK1010" s="316" t="e">
        <f>VLOOKUP(B1010,'[1]BCDG-CG KT'!C$14:BC$962,53,0)</f>
        <v>#N/A</v>
      </c>
      <c r="AL1010" s="324"/>
      <c r="AM1010" s="325"/>
      <c r="AN1010" s="325"/>
      <c r="AO1010" s="325"/>
      <c r="AP1010" s="315"/>
      <c r="AQ1010" s="315"/>
      <c r="AR1010" s="315"/>
      <c r="AS1010" s="315"/>
      <c r="AT1010" s="315"/>
      <c r="AU1010" s="315"/>
      <c r="AV1010" s="315"/>
      <c r="AW1010" s="315"/>
      <c r="AX1010" s="315"/>
      <c r="AY1010" s="315"/>
      <c r="AZ1010" s="315"/>
      <c r="BA1010" s="315"/>
      <c r="BB1010" s="315"/>
      <c r="BC1010" s="315"/>
      <c r="BD1010" s="315"/>
    </row>
    <row r="1011" spans="1:56" s="638" customFormat="1" ht="138" customHeight="1">
      <c r="A1011" s="635">
        <v>1004</v>
      </c>
      <c r="B1011" s="324" t="s">
        <v>6714</v>
      </c>
      <c r="C1011" s="665" t="s">
        <v>6036</v>
      </c>
      <c r="D1011" s="515"/>
      <c r="E1011" s="515"/>
      <c r="F1011" s="324" t="s">
        <v>6037</v>
      </c>
      <c r="G1011" s="515"/>
      <c r="H1011" s="640"/>
      <c r="I1011" s="640" t="s">
        <v>84</v>
      </c>
      <c r="J1011" s="640"/>
      <c r="K1011" s="640"/>
      <c r="L1011" s="514"/>
      <c r="M1011" s="514"/>
      <c r="N1011" s="514"/>
      <c r="O1011" s="514"/>
      <c r="P1011" s="514"/>
      <c r="Q1011" s="514"/>
      <c r="R1011" s="514"/>
      <c r="S1011" s="514"/>
      <c r="T1011" s="514"/>
      <c r="U1011" s="514"/>
      <c r="V1011" s="495">
        <f t="shared" si="44"/>
        <v>1</v>
      </c>
      <c r="W1011" s="511"/>
      <c r="X1011" s="511"/>
      <c r="Y1011" s="511"/>
      <c r="Z1011" s="511"/>
      <c r="AA1011" s="511">
        <v>1</v>
      </c>
      <c r="AB1011" s="511"/>
      <c r="AC1011" s="511"/>
      <c r="AD1011" s="511"/>
      <c r="AE1011" s="593"/>
      <c r="AF1011" s="515" t="s">
        <v>6015</v>
      </c>
      <c r="AG1011" s="514"/>
      <c r="AH1011" s="499"/>
      <c r="AI1011" s="324"/>
      <c r="AJ1011" s="324"/>
      <c r="AK1011" s="316" t="e">
        <f>VLOOKUP(B1011,'[1]BCDG-CG KT'!C$14:BC$962,53,0)</f>
        <v>#N/A</v>
      </c>
      <c r="AL1011" s="316"/>
      <c r="AM1011" s="315"/>
      <c r="AN1011" s="315"/>
      <c r="AO1011" s="315"/>
      <c r="AP1011" s="315"/>
      <c r="AQ1011" s="315"/>
      <c r="AR1011" s="315"/>
      <c r="AS1011" s="315"/>
      <c r="AT1011" s="315"/>
      <c r="AU1011" s="315"/>
      <c r="AV1011" s="315"/>
      <c r="AW1011" s="315"/>
      <c r="AX1011" s="315"/>
      <c r="AY1011" s="315"/>
      <c r="AZ1011" s="315"/>
      <c r="BA1011" s="315"/>
      <c r="BB1011" s="315"/>
      <c r="BC1011" s="315"/>
      <c r="BD1011" s="315"/>
    </row>
    <row r="1012" spans="1:56" s="638" customFormat="1" ht="138" customHeight="1">
      <c r="A1012" s="635">
        <v>892</v>
      </c>
      <c r="B1012" s="324" t="s">
        <v>6601</v>
      </c>
      <c r="C1012" s="678" t="s">
        <v>5804</v>
      </c>
      <c r="D1012" s="678" t="s">
        <v>5805</v>
      </c>
      <c r="E1012" s="662"/>
      <c r="F1012" s="324" t="s">
        <v>5806</v>
      </c>
      <c r="G1012" s="330" t="s">
        <v>6767</v>
      </c>
      <c r="H1012" s="640"/>
      <c r="I1012" s="640"/>
      <c r="J1012" s="640"/>
      <c r="K1012" s="640"/>
      <c r="L1012" s="514"/>
      <c r="M1012" s="514"/>
      <c r="N1012" s="514"/>
      <c r="O1012" s="514"/>
      <c r="P1012" s="514"/>
      <c r="Q1012" s="514"/>
      <c r="R1012" s="514"/>
      <c r="S1012" s="514"/>
      <c r="T1012" s="514"/>
      <c r="U1012" s="514"/>
      <c r="V1012" s="495">
        <f t="shared" si="44"/>
        <v>10</v>
      </c>
      <c r="W1012" s="511"/>
      <c r="X1012" s="511"/>
      <c r="Y1012" s="511"/>
      <c r="Z1012" s="511"/>
      <c r="AA1012" s="511"/>
      <c r="AB1012" s="511"/>
      <c r="AC1012" s="598">
        <v>10</v>
      </c>
      <c r="AD1012" s="577"/>
      <c r="AE1012" s="593"/>
      <c r="AF1012" s="537" t="s">
        <v>5807</v>
      </c>
      <c r="AG1012" s="514"/>
      <c r="AH1012" s="499"/>
      <c r="AI1012" s="324"/>
      <c r="AJ1012" s="324"/>
      <c r="AK1012" s="316" t="e">
        <f>VLOOKUP(B1012,'[1]BCDG-CG KT'!C$14:BC$962,53,0)</f>
        <v>#N/A</v>
      </c>
      <c r="AL1012" s="682"/>
      <c r="AM1012" s="683"/>
      <c r="AN1012" s="683"/>
      <c r="AO1012" s="683"/>
      <c r="AP1012" s="315"/>
      <c r="AQ1012" s="315"/>
      <c r="AR1012" s="315"/>
      <c r="AS1012" s="315"/>
      <c r="AT1012" s="315"/>
      <c r="AU1012" s="315"/>
      <c r="AV1012" s="315"/>
      <c r="AW1012" s="315"/>
      <c r="AX1012" s="315"/>
      <c r="AY1012" s="315"/>
      <c r="AZ1012" s="315"/>
      <c r="BA1012" s="315"/>
      <c r="BB1012" s="315"/>
      <c r="BC1012" s="315"/>
      <c r="BD1012" s="315"/>
    </row>
    <row r="1013" spans="1:56" s="638" customFormat="1" ht="255.75" customHeight="1">
      <c r="A1013" s="685">
        <v>1005</v>
      </c>
      <c r="B1013" s="324"/>
      <c r="C1013" s="324" t="s">
        <v>6734</v>
      </c>
      <c r="D1013" s="684" t="s">
        <v>6735</v>
      </c>
      <c r="E1013" s="686" t="s">
        <v>6736</v>
      </c>
      <c r="F1013" s="684"/>
      <c r="G1013" s="687" t="s">
        <v>6737</v>
      </c>
      <c r="H1013" s="640"/>
      <c r="I1013" s="640"/>
      <c r="J1013" s="640"/>
      <c r="K1013" s="640"/>
      <c r="L1013" s="514"/>
      <c r="M1013" s="514"/>
      <c r="N1013" s="514"/>
      <c r="O1013" s="514"/>
      <c r="P1013" s="514"/>
      <c r="Q1013" s="514"/>
      <c r="R1013" s="514"/>
      <c r="S1013" s="514"/>
      <c r="T1013" s="514"/>
      <c r="U1013" s="514"/>
      <c r="V1013" s="495">
        <f t="shared" si="44"/>
        <v>30</v>
      </c>
      <c r="W1013" s="511"/>
      <c r="X1013" s="511"/>
      <c r="Y1013" s="511"/>
      <c r="Z1013" s="511"/>
      <c r="AA1013" s="511"/>
      <c r="AB1013" s="511"/>
      <c r="AC1013" s="598">
        <v>30</v>
      </c>
      <c r="AD1013" s="577"/>
      <c r="AE1013" s="593"/>
      <c r="AF1013" s="537"/>
      <c r="AG1013" s="514"/>
      <c r="AH1013" s="499"/>
      <c r="AI1013" s="324"/>
      <c r="AJ1013" s="324"/>
      <c r="AK1013" s="316"/>
      <c r="AL1013" s="682"/>
      <c r="AM1013" s="683"/>
      <c r="AN1013" s="683"/>
      <c r="AO1013" s="683"/>
      <c r="AP1013" s="315"/>
      <c r="AQ1013" s="315"/>
      <c r="AR1013" s="315"/>
      <c r="AS1013" s="315"/>
      <c r="AT1013" s="315"/>
      <c r="AU1013" s="315"/>
      <c r="AV1013" s="315"/>
      <c r="AW1013" s="315"/>
      <c r="AX1013" s="315"/>
      <c r="AY1013" s="315"/>
      <c r="AZ1013" s="315"/>
      <c r="BA1013" s="315"/>
      <c r="BB1013" s="315"/>
      <c r="BC1013" s="315"/>
      <c r="BD1013" s="315"/>
    </row>
    <row r="1014" spans="1:56" ht="16.5" customHeight="1">
      <c r="A1014" s="4"/>
      <c r="B1014" s="3"/>
      <c r="C1014" s="283"/>
      <c r="D1014" s="283"/>
      <c r="E1014" s="283"/>
      <c r="F1014" s="283"/>
      <c r="G1014" s="283"/>
      <c r="H1014" s="284"/>
      <c r="I1014" s="284"/>
      <c r="J1014" s="284"/>
      <c r="K1014" s="284"/>
      <c r="L1014" s="285"/>
      <c r="M1014" s="285"/>
      <c r="N1014" s="285"/>
      <c r="O1014" s="285"/>
      <c r="P1014" s="285"/>
      <c r="Q1014" s="285"/>
      <c r="R1014" s="285"/>
      <c r="S1014" s="285"/>
      <c r="T1014" s="285"/>
      <c r="U1014" s="285"/>
      <c r="V1014" s="289"/>
      <c r="W1014" s="286"/>
      <c r="X1014" s="286"/>
      <c r="Y1014" s="286"/>
      <c r="Z1014" s="286"/>
      <c r="AA1014" s="286"/>
      <c r="AB1014" s="286"/>
      <c r="AC1014" s="286"/>
      <c r="AD1014" s="286"/>
      <c r="AE1014" s="287"/>
      <c r="AF1014" s="288"/>
      <c r="AG1014" s="282"/>
      <c r="AH1014" s="242"/>
      <c r="AI1014" s="215"/>
      <c r="AJ1014" s="215"/>
      <c r="AK1014" s="215"/>
      <c r="AL1014" s="215"/>
      <c r="AM1014" s="274"/>
      <c r="AN1014" s="274"/>
      <c r="AO1014" s="274"/>
      <c r="AP1014" s="274"/>
      <c r="AQ1014" s="274"/>
      <c r="AR1014" s="274"/>
      <c r="AS1014" s="274"/>
      <c r="AT1014" s="274"/>
      <c r="AU1014" s="274"/>
      <c r="AV1014" s="274"/>
      <c r="AW1014" s="274"/>
      <c r="AX1014" s="274"/>
      <c r="AY1014" s="274"/>
      <c r="AZ1014" s="274"/>
      <c r="BA1014" s="274"/>
      <c r="BB1014" s="274"/>
      <c r="BC1014" s="274"/>
      <c r="BD1014" s="274"/>
    </row>
    <row r="1015" spans="1:56" ht="16.5" customHeight="1">
      <c r="A1015" s="4"/>
      <c r="B1015" s="3"/>
      <c r="C1015" s="283"/>
      <c r="D1015" s="283"/>
      <c r="E1015" s="283"/>
      <c r="F1015" s="283"/>
      <c r="G1015" s="283"/>
      <c r="H1015" s="284"/>
      <c r="I1015" s="284"/>
      <c r="J1015" s="284"/>
      <c r="K1015" s="284"/>
      <c r="L1015" s="285"/>
      <c r="M1015" s="285"/>
      <c r="N1015" s="285"/>
      <c r="O1015" s="285"/>
      <c r="P1015" s="285"/>
      <c r="Q1015" s="285"/>
      <c r="R1015" s="285"/>
      <c r="S1015" s="285"/>
      <c r="T1015" s="285"/>
      <c r="U1015" s="285"/>
      <c r="V1015" s="289"/>
      <c r="W1015" s="286"/>
      <c r="X1015" s="286"/>
      <c r="Y1015" s="286"/>
      <c r="Z1015" s="286"/>
      <c r="AA1015" s="286"/>
      <c r="AB1015" s="286"/>
      <c r="AC1015" s="286"/>
      <c r="AD1015" s="286"/>
      <c r="AE1015" s="287"/>
      <c r="AF1015" s="288"/>
      <c r="AG1015" s="282"/>
      <c r="AH1015" s="242"/>
      <c r="AI1015" s="215"/>
      <c r="AJ1015" s="215"/>
      <c r="AK1015" s="215"/>
      <c r="AL1015" s="215"/>
      <c r="AM1015" s="274"/>
      <c r="AN1015" s="274"/>
      <c r="AO1015" s="274"/>
      <c r="AP1015" s="274"/>
      <c r="AQ1015" s="274"/>
      <c r="AR1015" s="274"/>
      <c r="AS1015" s="274"/>
      <c r="AT1015" s="274"/>
      <c r="AU1015" s="274"/>
      <c r="AV1015" s="274"/>
      <c r="AW1015" s="274"/>
      <c r="AX1015" s="274"/>
      <c r="AY1015" s="274"/>
      <c r="AZ1015" s="274"/>
      <c r="BA1015" s="274"/>
      <c r="BB1015" s="274"/>
      <c r="BC1015" s="274"/>
      <c r="BD1015" s="274"/>
    </row>
    <row r="1016" spans="1:56" ht="16.5" customHeight="1">
      <c r="A1016" s="4"/>
      <c r="B1016" s="3"/>
      <c r="C1016" s="283"/>
      <c r="D1016" s="283"/>
      <c r="E1016" s="283"/>
      <c r="F1016" s="283"/>
      <c r="G1016" s="283"/>
      <c r="H1016" s="284"/>
      <c r="I1016" s="284"/>
      <c r="J1016" s="284"/>
      <c r="K1016" s="284"/>
      <c r="L1016" s="285"/>
      <c r="M1016" s="285"/>
      <c r="N1016" s="285"/>
      <c r="O1016" s="285"/>
      <c r="P1016" s="285"/>
      <c r="Q1016" s="285"/>
      <c r="R1016" s="285"/>
      <c r="S1016" s="285"/>
      <c r="T1016" s="285"/>
      <c r="U1016" s="285"/>
      <c r="V1016" s="289"/>
      <c r="W1016" s="286"/>
      <c r="X1016" s="286"/>
      <c r="Y1016" s="286"/>
      <c r="Z1016" s="286"/>
      <c r="AA1016" s="286"/>
      <c r="AB1016" s="286"/>
      <c r="AC1016" s="286"/>
      <c r="AD1016" s="286"/>
      <c r="AE1016" s="287"/>
      <c r="AF1016" s="288"/>
      <c r="AG1016" s="282"/>
      <c r="AH1016" s="242"/>
      <c r="AI1016" s="215"/>
      <c r="AJ1016" s="215"/>
      <c r="AK1016" s="215"/>
      <c r="AL1016" s="215"/>
      <c r="AM1016" s="274"/>
      <c r="AN1016" s="274"/>
      <c r="AO1016" s="274"/>
      <c r="AP1016" s="274"/>
      <c r="AQ1016" s="274"/>
      <c r="AR1016" s="274"/>
      <c r="AS1016" s="274"/>
      <c r="AT1016" s="274"/>
      <c r="AU1016" s="274"/>
      <c r="AV1016" s="274"/>
      <c r="AW1016" s="274"/>
      <c r="AX1016" s="274"/>
      <c r="AY1016" s="274"/>
      <c r="AZ1016" s="274"/>
      <c r="BA1016" s="274"/>
      <c r="BB1016" s="274"/>
      <c r="BC1016" s="274"/>
      <c r="BD1016" s="274"/>
    </row>
    <row r="1017" spans="1:56" ht="16.5" customHeight="1">
      <c r="A1017" s="4"/>
      <c r="B1017" s="3"/>
      <c r="C1017" s="283"/>
      <c r="D1017" s="283"/>
      <c r="E1017" s="283"/>
      <c r="F1017" s="283"/>
      <c r="G1017" s="283"/>
      <c r="H1017" s="284"/>
      <c r="I1017" s="284"/>
      <c r="J1017" s="284"/>
      <c r="K1017" s="284"/>
      <c r="L1017" s="285"/>
      <c r="M1017" s="285"/>
      <c r="N1017" s="285"/>
      <c r="O1017" s="285"/>
      <c r="P1017" s="285"/>
      <c r="Q1017" s="285"/>
      <c r="R1017" s="285"/>
      <c r="S1017" s="285"/>
      <c r="T1017" s="285"/>
      <c r="U1017" s="285"/>
      <c r="V1017" s="289"/>
      <c r="W1017" s="286"/>
      <c r="X1017" s="286"/>
      <c r="Y1017" s="286"/>
      <c r="Z1017" s="286"/>
      <c r="AA1017" s="286"/>
      <c r="AB1017" s="286"/>
      <c r="AC1017" s="286"/>
      <c r="AD1017" s="286"/>
      <c r="AE1017" s="287"/>
      <c r="AF1017" s="288"/>
      <c r="AG1017" s="282"/>
      <c r="AH1017" s="242"/>
      <c r="AI1017" s="215"/>
      <c r="AJ1017" s="215"/>
      <c r="AK1017" s="215"/>
      <c r="AL1017" s="215"/>
      <c r="AM1017" s="274"/>
      <c r="AN1017" s="274"/>
      <c r="AO1017" s="274"/>
      <c r="AP1017" s="274"/>
      <c r="AQ1017" s="274"/>
      <c r="AR1017" s="274"/>
      <c r="AS1017" s="274"/>
      <c r="AT1017" s="274"/>
      <c r="AU1017" s="274"/>
      <c r="AV1017" s="274"/>
      <c r="AW1017" s="274"/>
      <c r="AX1017" s="274"/>
      <c r="AY1017" s="274"/>
      <c r="AZ1017" s="274"/>
      <c r="BA1017" s="274"/>
      <c r="BB1017" s="274"/>
      <c r="BC1017" s="274"/>
      <c r="BD1017" s="274"/>
    </row>
    <row r="1018" spans="1:56" ht="16.5" customHeight="1">
      <c r="A1018" s="4"/>
      <c r="B1018" s="3"/>
      <c r="C1018" s="283"/>
      <c r="D1018" s="283"/>
      <c r="E1018" s="283"/>
      <c r="F1018" s="283"/>
      <c r="G1018" s="283"/>
      <c r="H1018" s="284"/>
      <c r="I1018" s="284"/>
      <c r="J1018" s="284"/>
      <c r="K1018" s="284"/>
      <c r="L1018" s="285"/>
      <c r="M1018" s="285"/>
      <c r="N1018" s="285"/>
      <c r="O1018" s="285"/>
      <c r="P1018" s="285"/>
      <c r="Q1018" s="285"/>
      <c r="R1018" s="285"/>
      <c r="S1018" s="285"/>
      <c r="T1018" s="285"/>
      <c r="U1018" s="285"/>
      <c r="V1018" s="289"/>
      <c r="W1018" s="286"/>
      <c r="X1018" s="286"/>
      <c r="Y1018" s="286"/>
      <c r="Z1018" s="286"/>
      <c r="AA1018" s="286"/>
      <c r="AB1018" s="286"/>
      <c r="AC1018" s="286"/>
      <c r="AD1018" s="286"/>
      <c r="AE1018" s="287"/>
      <c r="AF1018" s="288"/>
      <c r="AG1018" s="282"/>
      <c r="AH1018" s="242"/>
      <c r="AI1018" s="215"/>
      <c r="AJ1018" s="215"/>
      <c r="AK1018" s="215"/>
      <c r="AL1018" s="215"/>
      <c r="AM1018" s="274"/>
      <c r="AN1018" s="274"/>
      <c r="AO1018" s="274"/>
      <c r="AP1018" s="274"/>
      <c r="AQ1018" s="274"/>
      <c r="AR1018" s="274"/>
      <c r="AS1018" s="274"/>
      <c r="AT1018" s="274"/>
      <c r="AU1018" s="274"/>
      <c r="AV1018" s="274"/>
      <c r="AW1018" s="274"/>
      <c r="AX1018" s="274"/>
      <c r="AY1018" s="274"/>
      <c r="AZ1018" s="274"/>
      <c r="BA1018" s="274"/>
      <c r="BB1018" s="274"/>
      <c r="BC1018" s="274"/>
      <c r="BD1018" s="274"/>
    </row>
    <row r="1019" spans="1:56" ht="16.5" customHeight="1">
      <c r="A1019" s="4"/>
      <c r="B1019" s="3"/>
      <c r="C1019" s="283"/>
      <c r="D1019" s="283"/>
      <c r="E1019" s="283"/>
      <c r="F1019" s="283"/>
      <c r="G1019" s="283"/>
      <c r="H1019" s="284"/>
      <c r="I1019" s="284"/>
      <c r="J1019" s="284"/>
      <c r="K1019" s="284"/>
      <c r="L1019" s="285"/>
      <c r="M1019" s="285"/>
      <c r="N1019" s="285"/>
      <c r="O1019" s="285"/>
      <c r="P1019" s="285"/>
      <c r="Q1019" s="285"/>
      <c r="R1019" s="285"/>
      <c r="S1019" s="285"/>
      <c r="T1019" s="285"/>
      <c r="U1019" s="285"/>
      <c r="V1019" s="289"/>
      <c r="W1019" s="286"/>
      <c r="X1019" s="286"/>
      <c r="Y1019" s="286"/>
      <c r="Z1019" s="286"/>
      <c r="AA1019" s="286"/>
      <c r="AB1019" s="286"/>
      <c r="AC1019" s="286"/>
      <c r="AD1019" s="286"/>
      <c r="AE1019" s="287"/>
      <c r="AF1019" s="288"/>
      <c r="AG1019" s="282"/>
      <c r="AH1019" s="242"/>
      <c r="AI1019" s="215"/>
      <c r="AJ1019" s="215"/>
      <c r="AK1019" s="215"/>
      <c r="AL1019" s="215"/>
      <c r="AM1019" s="274"/>
      <c r="AN1019" s="274"/>
      <c r="AO1019" s="274"/>
      <c r="AP1019" s="274"/>
      <c r="AQ1019" s="274"/>
      <c r="AR1019" s="274"/>
      <c r="AS1019" s="274"/>
      <c r="AT1019" s="274"/>
      <c r="AU1019" s="274"/>
      <c r="AV1019" s="274"/>
      <c r="AW1019" s="274"/>
      <c r="AX1019" s="274"/>
      <c r="AY1019" s="274"/>
      <c r="AZ1019" s="274"/>
      <c r="BA1019" s="274"/>
      <c r="BB1019" s="274"/>
      <c r="BC1019" s="274"/>
      <c r="BD1019" s="274"/>
    </row>
    <row r="1020" spans="1:56" ht="16.5" customHeight="1">
      <c r="A1020" s="4"/>
      <c r="B1020" s="3"/>
      <c r="C1020" s="283"/>
      <c r="D1020" s="283"/>
      <c r="E1020" s="283"/>
      <c r="F1020" s="283"/>
      <c r="G1020" s="283"/>
      <c r="H1020" s="284"/>
      <c r="I1020" s="284"/>
      <c r="J1020" s="284"/>
      <c r="K1020" s="284"/>
      <c r="L1020" s="285"/>
      <c r="M1020" s="285"/>
      <c r="N1020" s="285"/>
      <c r="O1020" s="285"/>
      <c r="P1020" s="285"/>
      <c r="Q1020" s="285"/>
      <c r="R1020" s="285"/>
      <c r="S1020" s="285"/>
      <c r="T1020" s="285"/>
      <c r="U1020" s="285"/>
      <c r="V1020" s="289"/>
      <c r="W1020" s="286"/>
      <c r="X1020" s="286"/>
      <c r="Y1020" s="286"/>
      <c r="Z1020" s="286"/>
      <c r="AA1020" s="286"/>
      <c r="AB1020" s="286"/>
      <c r="AC1020" s="286"/>
      <c r="AD1020" s="286"/>
      <c r="AE1020" s="287"/>
      <c r="AF1020" s="288"/>
      <c r="AG1020" s="282"/>
      <c r="AH1020" s="242"/>
      <c r="AI1020" s="215"/>
      <c r="AJ1020" s="215"/>
      <c r="AK1020" s="215"/>
      <c r="AL1020" s="215"/>
      <c r="AM1020" s="274"/>
      <c r="AN1020" s="274"/>
      <c r="AO1020" s="274"/>
      <c r="AP1020" s="274"/>
      <c r="AQ1020" s="274"/>
      <c r="AR1020" s="274"/>
      <c r="AS1020" s="274"/>
      <c r="AT1020" s="274"/>
      <c r="AU1020" s="274"/>
      <c r="AV1020" s="274"/>
      <c r="AW1020" s="274"/>
      <c r="AX1020" s="274"/>
      <c r="AY1020" s="274"/>
      <c r="AZ1020" s="274"/>
      <c r="BA1020" s="274"/>
      <c r="BB1020" s="274"/>
      <c r="BC1020" s="274"/>
      <c r="BD1020" s="274"/>
    </row>
    <row r="1021" spans="1:56" ht="16.5" customHeight="1">
      <c r="A1021" s="4"/>
      <c r="B1021" s="3"/>
      <c r="C1021" s="283"/>
      <c r="D1021" s="283"/>
      <c r="E1021" s="283"/>
      <c r="F1021" s="283"/>
      <c r="G1021" s="283"/>
      <c r="H1021" s="284"/>
      <c r="I1021" s="284"/>
      <c r="J1021" s="284"/>
      <c r="K1021" s="284"/>
      <c r="L1021" s="285"/>
      <c r="M1021" s="285"/>
      <c r="N1021" s="285"/>
      <c r="O1021" s="285"/>
      <c r="P1021" s="285"/>
      <c r="Q1021" s="285"/>
      <c r="R1021" s="285"/>
      <c r="S1021" s="285"/>
      <c r="T1021" s="285"/>
      <c r="U1021" s="285"/>
      <c r="V1021" s="289"/>
      <c r="W1021" s="286"/>
      <c r="X1021" s="286"/>
      <c r="Y1021" s="286"/>
      <c r="Z1021" s="286"/>
      <c r="AA1021" s="286"/>
      <c r="AB1021" s="286"/>
      <c r="AC1021" s="286"/>
      <c r="AD1021" s="286"/>
      <c r="AE1021" s="287"/>
      <c r="AF1021" s="288"/>
      <c r="AG1021" s="282"/>
      <c r="AH1021" s="242"/>
      <c r="AI1021" s="215"/>
      <c r="AJ1021" s="215"/>
      <c r="AK1021" s="215"/>
      <c r="AL1021" s="215"/>
      <c r="AM1021" s="274"/>
      <c r="AN1021" s="274"/>
      <c r="AO1021" s="274"/>
      <c r="AP1021" s="274"/>
      <c r="AQ1021" s="274"/>
      <c r="AR1021" s="274"/>
      <c r="AS1021" s="274"/>
      <c r="AT1021" s="274"/>
      <c r="AU1021" s="274"/>
      <c r="AV1021" s="274"/>
      <c r="AW1021" s="274"/>
      <c r="AX1021" s="274"/>
      <c r="AY1021" s="274"/>
      <c r="AZ1021" s="274"/>
      <c r="BA1021" s="274"/>
      <c r="BB1021" s="274"/>
      <c r="BC1021" s="274"/>
      <c r="BD1021" s="274"/>
    </row>
    <row r="1022" spans="1:56" ht="16.5" customHeight="1">
      <c r="A1022" s="4"/>
      <c r="B1022" s="3"/>
      <c r="C1022" s="283"/>
      <c r="D1022" s="283"/>
      <c r="E1022" s="283"/>
      <c r="F1022" s="283"/>
      <c r="G1022" s="283"/>
      <c r="H1022" s="284"/>
      <c r="I1022" s="284"/>
      <c r="J1022" s="284"/>
      <c r="K1022" s="284"/>
      <c r="L1022" s="285"/>
      <c r="M1022" s="285"/>
      <c r="N1022" s="285"/>
      <c r="O1022" s="285"/>
      <c r="P1022" s="285"/>
      <c r="Q1022" s="285"/>
      <c r="R1022" s="285"/>
      <c r="S1022" s="285"/>
      <c r="T1022" s="285"/>
      <c r="U1022" s="285"/>
      <c r="V1022" s="289"/>
      <c r="W1022" s="286"/>
      <c r="X1022" s="286"/>
      <c r="Y1022" s="286"/>
      <c r="Z1022" s="286"/>
      <c r="AA1022" s="286"/>
      <c r="AB1022" s="286"/>
      <c r="AC1022" s="286"/>
      <c r="AD1022" s="286"/>
      <c r="AE1022" s="287"/>
      <c r="AF1022" s="288"/>
      <c r="AG1022" s="282"/>
      <c r="AH1022" s="242"/>
      <c r="AI1022" s="215"/>
      <c r="AJ1022" s="215"/>
      <c r="AK1022" s="215"/>
      <c r="AL1022" s="215"/>
      <c r="AM1022" s="274"/>
      <c r="AN1022" s="274"/>
      <c r="AO1022" s="274"/>
      <c r="AP1022" s="274"/>
      <c r="AQ1022" s="274"/>
      <c r="AR1022" s="274"/>
      <c r="AS1022" s="274"/>
      <c r="AT1022" s="274"/>
      <c r="AU1022" s="274"/>
      <c r="AV1022" s="274"/>
      <c r="AW1022" s="274"/>
      <c r="AX1022" s="274"/>
      <c r="AY1022" s="274"/>
      <c r="AZ1022" s="274"/>
      <c r="BA1022" s="274"/>
      <c r="BB1022" s="274"/>
      <c r="BC1022" s="274"/>
      <c r="BD1022" s="274"/>
    </row>
    <row r="1023" spans="1:56" ht="16.5" customHeight="1">
      <c r="A1023" s="4"/>
      <c r="B1023" s="3"/>
      <c r="C1023" s="283"/>
      <c r="D1023" s="283"/>
      <c r="E1023" s="283"/>
      <c r="F1023" s="283"/>
      <c r="G1023" s="283"/>
      <c r="H1023" s="284"/>
      <c r="I1023" s="284"/>
      <c r="J1023" s="284"/>
      <c r="K1023" s="284"/>
      <c r="L1023" s="285"/>
      <c r="M1023" s="285"/>
      <c r="N1023" s="285"/>
      <c r="O1023" s="285"/>
      <c r="P1023" s="285"/>
      <c r="Q1023" s="285"/>
      <c r="R1023" s="285"/>
      <c r="S1023" s="285"/>
      <c r="T1023" s="285"/>
      <c r="U1023" s="285"/>
      <c r="V1023" s="289"/>
      <c r="W1023" s="286"/>
      <c r="X1023" s="286"/>
      <c r="Y1023" s="286"/>
      <c r="Z1023" s="286"/>
      <c r="AA1023" s="286"/>
      <c r="AB1023" s="286"/>
      <c r="AC1023" s="286"/>
      <c r="AD1023" s="286"/>
      <c r="AE1023" s="287"/>
      <c r="AF1023" s="288"/>
      <c r="AG1023" s="282"/>
      <c r="AH1023" s="242"/>
      <c r="AI1023" s="215"/>
      <c r="AJ1023" s="215"/>
      <c r="AK1023" s="215"/>
      <c r="AL1023" s="215"/>
      <c r="AM1023" s="274"/>
      <c r="AN1023" s="274"/>
      <c r="AO1023" s="274"/>
      <c r="AP1023" s="274"/>
      <c r="AQ1023" s="274"/>
      <c r="AR1023" s="274"/>
      <c r="AS1023" s="274"/>
      <c r="AT1023" s="274"/>
      <c r="AU1023" s="274"/>
      <c r="AV1023" s="274"/>
      <c r="AW1023" s="274"/>
      <c r="AX1023" s="274"/>
      <c r="AY1023" s="274"/>
      <c r="AZ1023" s="274"/>
      <c r="BA1023" s="274"/>
      <c r="BB1023" s="274"/>
      <c r="BC1023" s="274"/>
      <c r="BD1023" s="274"/>
    </row>
    <row r="1024" spans="1:56" ht="16.5" customHeight="1">
      <c r="A1024" s="4"/>
      <c r="B1024" s="3"/>
      <c r="C1024" s="283"/>
      <c r="D1024" s="283"/>
      <c r="E1024" s="283"/>
      <c r="F1024" s="283"/>
      <c r="G1024" s="283"/>
      <c r="H1024" s="284"/>
      <c r="I1024" s="284"/>
      <c r="J1024" s="284"/>
      <c r="K1024" s="284"/>
      <c r="L1024" s="285"/>
      <c r="M1024" s="285"/>
      <c r="N1024" s="285"/>
      <c r="O1024" s="285"/>
      <c r="P1024" s="285"/>
      <c r="Q1024" s="285"/>
      <c r="R1024" s="285"/>
      <c r="S1024" s="285"/>
      <c r="T1024" s="285"/>
      <c r="U1024" s="285"/>
      <c r="V1024" s="289"/>
      <c r="W1024" s="286"/>
      <c r="X1024" s="286"/>
      <c r="Y1024" s="286"/>
      <c r="Z1024" s="286"/>
      <c r="AA1024" s="286"/>
      <c r="AB1024" s="286"/>
      <c r="AC1024" s="286"/>
      <c r="AD1024" s="286"/>
      <c r="AE1024" s="287"/>
      <c r="AF1024" s="288"/>
      <c r="AG1024" s="282"/>
      <c r="AH1024" s="242"/>
      <c r="AI1024" s="215"/>
      <c r="AJ1024" s="215"/>
      <c r="AK1024" s="215"/>
      <c r="AL1024" s="215"/>
      <c r="AM1024" s="274"/>
      <c r="AN1024" s="274"/>
      <c r="AO1024" s="274"/>
      <c r="AP1024" s="274"/>
      <c r="AQ1024" s="274"/>
      <c r="AR1024" s="274"/>
      <c r="AS1024" s="274"/>
      <c r="AT1024" s="274"/>
      <c r="AU1024" s="274"/>
      <c r="AV1024" s="274"/>
      <c r="AW1024" s="274"/>
      <c r="AX1024" s="274"/>
      <c r="AY1024" s="274"/>
      <c r="AZ1024" s="274"/>
      <c r="BA1024" s="274"/>
      <c r="BB1024" s="274"/>
      <c r="BC1024" s="274"/>
      <c r="BD1024" s="274"/>
    </row>
    <row r="1025" spans="1:56" ht="16.5" customHeight="1">
      <c r="A1025" s="4"/>
      <c r="B1025" s="3"/>
      <c r="C1025" s="283"/>
      <c r="D1025" s="283"/>
      <c r="E1025" s="283"/>
      <c r="F1025" s="283"/>
      <c r="G1025" s="283"/>
      <c r="H1025" s="284"/>
      <c r="I1025" s="284"/>
      <c r="J1025" s="284"/>
      <c r="K1025" s="284"/>
      <c r="L1025" s="285"/>
      <c r="M1025" s="285"/>
      <c r="N1025" s="285"/>
      <c r="O1025" s="285"/>
      <c r="P1025" s="285"/>
      <c r="Q1025" s="285"/>
      <c r="R1025" s="285"/>
      <c r="S1025" s="285"/>
      <c r="T1025" s="285"/>
      <c r="U1025" s="285"/>
      <c r="V1025" s="289"/>
      <c r="W1025" s="286"/>
      <c r="X1025" s="286"/>
      <c r="Y1025" s="286"/>
      <c r="Z1025" s="286"/>
      <c r="AA1025" s="286"/>
      <c r="AB1025" s="286"/>
      <c r="AC1025" s="286"/>
      <c r="AD1025" s="286"/>
      <c r="AE1025" s="287"/>
      <c r="AF1025" s="288"/>
      <c r="AG1025" s="282"/>
      <c r="AH1025" s="242"/>
      <c r="AI1025" s="215"/>
      <c r="AJ1025" s="215"/>
      <c r="AK1025" s="215"/>
      <c r="AL1025" s="215"/>
      <c r="AM1025" s="274"/>
      <c r="AN1025" s="274"/>
      <c r="AO1025" s="274"/>
      <c r="AP1025" s="274"/>
      <c r="AQ1025" s="274"/>
      <c r="AR1025" s="274"/>
      <c r="AS1025" s="274"/>
      <c r="AT1025" s="274"/>
      <c r="AU1025" s="274"/>
      <c r="AV1025" s="274"/>
      <c r="AW1025" s="274"/>
      <c r="AX1025" s="274"/>
      <c r="AY1025" s="274"/>
      <c r="AZ1025" s="274"/>
      <c r="BA1025" s="274"/>
      <c r="BB1025" s="274"/>
      <c r="BC1025" s="274"/>
      <c r="BD1025" s="274"/>
    </row>
    <row r="1026" spans="1:56" ht="16.5" customHeight="1">
      <c r="A1026" s="4"/>
      <c r="B1026" s="3"/>
      <c r="C1026" s="283"/>
      <c r="D1026" s="283"/>
      <c r="E1026" s="283"/>
      <c r="F1026" s="283"/>
      <c r="G1026" s="283"/>
      <c r="H1026" s="284"/>
      <c r="I1026" s="284"/>
      <c r="J1026" s="284"/>
      <c r="K1026" s="284"/>
      <c r="L1026" s="285"/>
      <c r="M1026" s="285"/>
      <c r="N1026" s="285"/>
      <c r="O1026" s="285"/>
      <c r="P1026" s="285"/>
      <c r="Q1026" s="285"/>
      <c r="R1026" s="285"/>
      <c r="S1026" s="285"/>
      <c r="T1026" s="285"/>
      <c r="U1026" s="285"/>
      <c r="V1026" s="289"/>
      <c r="W1026" s="286"/>
      <c r="X1026" s="286"/>
      <c r="Y1026" s="286"/>
      <c r="Z1026" s="286"/>
      <c r="AA1026" s="286"/>
      <c r="AB1026" s="286"/>
      <c r="AC1026" s="286"/>
      <c r="AD1026" s="286"/>
      <c r="AE1026" s="287"/>
      <c r="AF1026" s="288"/>
      <c r="AG1026" s="282"/>
      <c r="AH1026" s="242"/>
      <c r="AI1026" s="215"/>
      <c r="AJ1026" s="215"/>
      <c r="AK1026" s="215"/>
      <c r="AL1026" s="215"/>
      <c r="AM1026" s="274"/>
      <c r="AN1026" s="274"/>
      <c r="AO1026" s="274"/>
      <c r="AP1026" s="274"/>
      <c r="AQ1026" s="274"/>
      <c r="AR1026" s="274"/>
      <c r="AS1026" s="274"/>
      <c r="AT1026" s="274"/>
      <c r="AU1026" s="274"/>
      <c r="AV1026" s="274"/>
      <c r="AW1026" s="274"/>
      <c r="AX1026" s="274"/>
      <c r="AY1026" s="274"/>
      <c r="AZ1026" s="274"/>
      <c r="BA1026" s="274"/>
      <c r="BB1026" s="274"/>
      <c r="BC1026" s="274"/>
      <c r="BD1026" s="274"/>
    </row>
    <row r="1027" spans="1:56" ht="16.5" customHeight="1">
      <c r="A1027" s="4"/>
      <c r="B1027" s="3"/>
      <c r="C1027" s="283"/>
      <c r="D1027" s="283"/>
      <c r="E1027" s="283"/>
      <c r="F1027" s="283"/>
      <c r="G1027" s="283"/>
      <c r="H1027" s="284"/>
      <c r="I1027" s="284"/>
      <c r="J1027" s="284"/>
      <c r="K1027" s="284"/>
      <c r="L1027" s="285"/>
      <c r="M1027" s="285"/>
      <c r="N1027" s="285"/>
      <c r="O1027" s="285"/>
      <c r="P1027" s="285"/>
      <c r="Q1027" s="285"/>
      <c r="R1027" s="285"/>
      <c r="S1027" s="285"/>
      <c r="T1027" s="285"/>
      <c r="U1027" s="285"/>
      <c r="V1027" s="289"/>
      <c r="W1027" s="286"/>
      <c r="X1027" s="286"/>
      <c r="Y1027" s="286"/>
      <c r="Z1027" s="286"/>
      <c r="AA1027" s="286"/>
      <c r="AB1027" s="286"/>
      <c r="AC1027" s="286"/>
      <c r="AD1027" s="286"/>
      <c r="AE1027" s="287"/>
      <c r="AF1027" s="288"/>
      <c r="AG1027" s="282"/>
      <c r="AH1027" s="242"/>
      <c r="AI1027" s="215"/>
      <c r="AJ1027" s="215"/>
      <c r="AK1027" s="215"/>
      <c r="AL1027" s="215"/>
      <c r="AM1027" s="274"/>
      <c r="AN1027" s="274"/>
      <c r="AO1027" s="274"/>
      <c r="AP1027" s="274"/>
      <c r="AQ1027" s="274"/>
      <c r="AR1027" s="274"/>
      <c r="AS1027" s="274"/>
      <c r="AT1027" s="274"/>
      <c r="AU1027" s="274"/>
      <c r="AV1027" s="274"/>
      <c r="AW1027" s="274"/>
      <c r="AX1027" s="274"/>
      <c r="AY1027" s="274"/>
      <c r="AZ1027" s="274"/>
      <c r="BA1027" s="274"/>
      <c r="BB1027" s="274"/>
      <c r="BC1027" s="274"/>
      <c r="BD1027" s="274"/>
    </row>
    <row r="1028" spans="1:56" ht="16.5" customHeight="1">
      <c r="A1028" s="4"/>
      <c r="B1028" s="3"/>
      <c r="C1028" s="283"/>
      <c r="D1028" s="283"/>
      <c r="E1028" s="283"/>
      <c r="F1028" s="283"/>
      <c r="G1028" s="283"/>
      <c r="H1028" s="284"/>
      <c r="I1028" s="284"/>
      <c r="J1028" s="284"/>
      <c r="K1028" s="284"/>
      <c r="L1028" s="285"/>
      <c r="M1028" s="285"/>
      <c r="N1028" s="285"/>
      <c r="O1028" s="285"/>
      <c r="P1028" s="285"/>
      <c r="Q1028" s="285"/>
      <c r="R1028" s="285"/>
      <c r="S1028" s="285"/>
      <c r="T1028" s="285"/>
      <c r="U1028" s="285"/>
      <c r="V1028" s="289"/>
      <c r="W1028" s="286"/>
      <c r="X1028" s="286"/>
      <c r="Y1028" s="286"/>
      <c r="Z1028" s="286"/>
      <c r="AA1028" s="286"/>
      <c r="AB1028" s="286"/>
      <c r="AC1028" s="286"/>
      <c r="AD1028" s="286"/>
      <c r="AE1028" s="287"/>
      <c r="AF1028" s="288"/>
      <c r="AG1028" s="282"/>
      <c r="AH1028" s="242"/>
      <c r="AI1028" s="215"/>
      <c r="AJ1028" s="215"/>
      <c r="AK1028" s="215"/>
      <c r="AL1028" s="215"/>
      <c r="AM1028" s="274"/>
      <c r="AN1028" s="274"/>
      <c r="AO1028" s="274"/>
      <c r="AP1028" s="274"/>
      <c r="AQ1028" s="274"/>
      <c r="AR1028" s="274"/>
      <c r="AS1028" s="274"/>
      <c r="AT1028" s="274"/>
      <c r="AU1028" s="274"/>
      <c r="AV1028" s="274"/>
      <c r="AW1028" s="274"/>
      <c r="AX1028" s="274"/>
      <c r="AY1028" s="274"/>
      <c r="AZ1028" s="274"/>
      <c r="BA1028" s="274"/>
      <c r="BB1028" s="274"/>
      <c r="BC1028" s="274"/>
      <c r="BD1028" s="274"/>
    </row>
    <row r="1029" spans="1:56" ht="16.5" customHeight="1">
      <c r="A1029" s="4"/>
      <c r="B1029" s="3"/>
      <c r="C1029" s="283"/>
      <c r="D1029" s="283"/>
      <c r="E1029" s="283"/>
      <c r="F1029" s="283"/>
      <c r="G1029" s="283"/>
      <c r="H1029" s="284"/>
      <c r="I1029" s="284"/>
      <c r="J1029" s="284"/>
      <c r="K1029" s="284"/>
      <c r="L1029" s="285"/>
      <c r="M1029" s="285"/>
      <c r="N1029" s="285"/>
      <c r="O1029" s="285"/>
      <c r="P1029" s="285"/>
      <c r="Q1029" s="285"/>
      <c r="R1029" s="285"/>
      <c r="S1029" s="285"/>
      <c r="T1029" s="285"/>
      <c r="U1029" s="285"/>
      <c r="V1029" s="289"/>
      <c r="W1029" s="286"/>
      <c r="X1029" s="286"/>
      <c r="Y1029" s="286"/>
      <c r="Z1029" s="286"/>
      <c r="AA1029" s="286"/>
      <c r="AB1029" s="286"/>
      <c r="AC1029" s="286"/>
      <c r="AD1029" s="286"/>
      <c r="AE1029" s="287"/>
      <c r="AF1029" s="288"/>
      <c r="AG1029" s="282"/>
      <c r="AH1029" s="242"/>
      <c r="AI1029" s="215"/>
      <c r="AJ1029" s="215"/>
      <c r="AK1029" s="215"/>
      <c r="AL1029" s="215"/>
      <c r="AM1029" s="274"/>
      <c r="AN1029" s="274"/>
      <c r="AO1029" s="274"/>
      <c r="AP1029" s="274"/>
      <c r="AQ1029" s="274"/>
      <c r="AR1029" s="274"/>
      <c r="AS1029" s="274"/>
      <c r="AT1029" s="274"/>
      <c r="AU1029" s="274"/>
      <c r="AV1029" s="274"/>
      <c r="AW1029" s="274"/>
      <c r="AX1029" s="274"/>
      <c r="AY1029" s="274"/>
      <c r="AZ1029" s="274"/>
      <c r="BA1029" s="274"/>
      <c r="BB1029" s="274"/>
      <c r="BC1029" s="274"/>
      <c r="BD1029" s="274"/>
    </row>
    <row r="1030" spans="1:56" ht="16.5" customHeight="1">
      <c r="A1030" s="4"/>
      <c r="B1030" s="3"/>
      <c r="C1030" s="283"/>
      <c r="D1030" s="283"/>
      <c r="E1030" s="283"/>
      <c r="F1030" s="283"/>
      <c r="G1030" s="283"/>
      <c r="H1030" s="284"/>
      <c r="I1030" s="284"/>
      <c r="J1030" s="284"/>
      <c r="K1030" s="284"/>
      <c r="L1030" s="285"/>
      <c r="M1030" s="285"/>
      <c r="N1030" s="285"/>
      <c r="O1030" s="285"/>
      <c r="P1030" s="285"/>
      <c r="Q1030" s="285"/>
      <c r="R1030" s="285"/>
      <c r="S1030" s="285"/>
      <c r="T1030" s="285"/>
      <c r="U1030" s="285"/>
      <c r="V1030" s="289"/>
      <c r="W1030" s="286"/>
      <c r="X1030" s="286"/>
      <c r="Y1030" s="286"/>
      <c r="Z1030" s="286"/>
      <c r="AA1030" s="286"/>
      <c r="AB1030" s="286"/>
      <c r="AC1030" s="286"/>
      <c r="AD1030" s="286"/>
      <c r="AE1030" s="287"/>
      <c r="AF1030" s="288"/>
      <c r="AG1030" s="282"/>
      <c r="AH1030" s="242"/>
      <c r="AI1030" s="215"/>
      <c r="AJ1030" s="215"/>
      <c r="AK1030" s="215"/>
      <c r="AL1030" s="215"/>
      <c r="AM1030" s="274"/>
      <c r="AN1030" s="274"/>
      <c r="AO1030" s="274"/>
      <c r="AP1030" s="274"/>
      <c r="AQ1030" s="274"/>
      <c r="AR1030" s="274"/>
      <c r="AS1030" s="274"/>
      <c r="AT1030" s="274"/>
      <c r="AU1030" s="274"/>
      <c r="AV1030" s="274"/>
      <c r="AW1030" s="274"/>
      <c r="AX1030" s="274"/>
      <c r="AY1030" s="274"/>
      <c r="AZ1030" s="274"/>
      <c r="BA1030" s="274"/>
      <c r="BB1030" s="274"/>
      <c r="BC1030" s="274"/>
      <c r="BD1030" s="274"/>
    </row>
    <row r="1031" spans="1:56" ht="16.5" customHeight="1">
      <c r="A1031" s="4"/>
      <c r="B1031" s="3"/>
      <c r="C1031" s="283"/>
      <c r="D1031" s="283"/>
      <c r="E1031" s="283"/>
      <c r="F1031" s="283"/>
      <c r="G1031" s="283"/>
      <c r="H1031" s="284"/>
      <c r="I1031" s="284"/>
      <c r="J1031" s="284"/>
      <c r="K1031" s="284"/>
      <c r="L1031" s="285"/>
      <c r="M1031" s="285"/>
      <c r="N1031" s="285"/>
      <c r="O1031" s="285"/>
      <c r="P1031" s="285"/>
      <c r="Q1031" s="285"/>
      <c r="R1031" s="285"/>
      <c r="S1031" s="285"/>
      <c r="T1031" s="285"/>
      <c r="U1031" s="285"/>
      <c r="V1031" s="289"/>
      <c r="W1031" s="286"/>
      <c r="X1031" s="286"/>
      <c r="Y1031" s="286"/>
      <c r="Z1031" s="286"/>
      <c r="AA1031" s="286"/>
      <c r="AB1031" s="286"/>
      <c r="AC1031" s="286"/>
      <c r="AD1031" s="286"/>
      <c r="AE1031" s="287"/>
      <c r="AF1031" s="288"/>
      <c r="AG1031" s="282"/>
      <c r="AH1031" s="242"/>
      <c r="AI1031" s="215"/>
      <c r="AJ1031" s="215"/>
      <c r="AK1031" s="215"/>
      <c r="AL1031" s="215"/>
      <c r="AM1031" s="274"/>
      <c r="AN1031" s="274"/>
      <c r="AO1031" s="274"/>
      <c r="AP1031" s="274"/>
      <c r="AQ1031" s="274"/>
      <c r="AR1031" s="274"/>
      <c r="AS1031" s="274"/>
      <c r="AT1031" s="274"/>
      <c r="AU1031" s="274"/>
      <c r="AV1031" s="274"/>
      <c r="AW1031" s="274"/>
      <c r="AX1031" s="274"/>
      <c r="AY1031" s="274"/>
      <c r="AZ1031" s="274"/>
      <c r="BA1031" s="274"/>
      <c r="BB1031" s="274"/>
      <c r="BC1031" s="274"/>
      <c r="BD1031" s="274"/>
    </row>
    <row r="1032" spans="1:56" ht="16.5" customHeight="1">
      <c r="A1032" s="4"/>
      <c r="B1032" s="3"/>
      <c r="C1032" s="283"/>
      <c r="D1032" s="283"/>
      <c r="E1032" s="283"/>
      <c r="F1032" s="283"/>
      <c r="G1032" s="283"/>
      <c r="H1032" s="284"/>
      <c r="I1032" s="284"/>
      <c r="J1032" s="284"/>
      <c r="K1032" s="284"/>
      <c r="L1032" s="285"/>
      <c r="M1032" s="285"/>
      <c r="N1032" s="285"/>
      <c r="O1032" s="285"/>
      <c r="P1032" s="285"/>
      <c r="Q1032" s="285"/>
      <c r="R1032" s="285"/>
      <c r="S1032" s="285"/>
      <c r="T1032" s="285"/>
      <c r="U1032" s="285"/>
      <c r="V1032" s="289"/>
      <c r="W1032" s="286"/>
      <c r="X1032" s="286"/>
      <c r="Y1032" s="286"/>
      <c r="Z1032" s="286"/>
      <c r="AA1032" s="286"/>
      <c r="AB1032" s="286"/>
      <c r="AC1032" s="286"/>
      <c r="AD1032" s="286"/>
      <c r="AE1032" s="287"/>
      <c r="AF1032" s="288"/>
      <c r="AG1032" s="282"/>
      <c r="AH1032" s="242"/>
      <c r="AI1032" s="215"/>
      <c r="AJ1032" s="215"/>
      <c r="AK1032" s="215"/>
      <c r="AL1032" s="215"/>
      <c r="AM1032" s="274"/>
      <c r="AN1032" s="274"/>
      <c r="AO1032" s="274"/>
      <c r="AP1032" s="274"/>
      <c r="AQ1032" s="274"/>
      <c r="AR1032" s="274"/>
      <c r="AS1032" s="274"/>
      <c r="AT1032" s="274"/>
      <c r="AU1032" s="274"/>
      <c r="AV1032" s="274"/>
      <c r="AW1032" s="274"/>
      <c r="AX1032" s="274"/>
      <c r="AY1032" s="274"/>
      <c r="AZ1032" s="274"/>
      <c r="BA1032" s="274"/>
      <c r="BB1032" s="274"/>
      <c r="BC1032" s="274"/>
      <c r="BD1032" s="274"/>
    </row>
    <row r="1033" spans="1:56" ht="16.5" customHeight="1">
      <c r="A1033" s="4"/>
      <c r="B1033" s="3"/>
      <c r="C1033" s="283"/>
      <c r="D1033" s="283"/>
      <c r="E1033" s="283"/>
      <c r="F1033" s="283"/>
      <c r="G1033" s="283"/>
      <c r="H1033" s="284"/>
      <c r="I1033" s="284"/>
      <c r="J1033" s="284"/>
      <c r="K1033" s="284"/>
      <c r="L1033" s="285"/>
      <c r="M1033" s="285"/>
      <c r="N1033" s="285"/>
      <c r="O1033" s="285"/>
      <c r="P1033" s="285"/>
      <c r="Q1033" s="285"/>
      <c r="R1033" s="285"/>
      <c r="S1033" s="285"/>
      <c r="T1033" s="285"/>
      <c r="U1033" s="285"/>
      <c r="V1033" s="289"/>
      <c r="W1033" s="286"/>
      <c r="X1033" s="286"/>
      <c r="Y1033" s="286"/>
      <c r="Z1033" s="286"/>
      <c r="AA1033" s="286"/>
      <c r="AB1033" s="286"/>
      <c r="AC1033" s="286"/>
      <c r="AD1033" s="286"/>
      <c r="AE1033" s="287"/>
      <c r="AF1033" s="288"/>
      <c r="AG1033" s="282"/>
      <c r="AH1033" s="242"/>
      <c r="AI1033" s="215"/>
      <c r="AJ1033" s="215"/>
      <c r="AK1033" s="215"/>
      <c r="AL1033" s="215"/>
      <c r="AM1033" s="274"/>
      <c r="AN1033" s="274"/>
      <c r="AO1033" s="274"/>
      <c r="AP1033" s="274"/>
      <c r="AQ1033" s="274"/>
      <c r="AR1033" s="274"/>
      <c r="AS1033" s="274"/>
      <c r="AT1033" s="274"/>
      <c r="AU1033" s="274"/>
      <c r="AV1033" s="274"/>
      <c r="AW1033" s="274"/>
      <c r="AX1033" s="274"/>
      <c r="AY1033" s="274"/>
      <c r="AZ1033" s="274"/>
      <c r="BA1033" s="274"/>
      <c r="BB1033" s="274"/>
      <c r="BC1033" s="274"/>
      <c r="BD1033" s="274"/>
    </row>
    <row r="1034" spans="1:56" ht="16.5" customHeight="1">
      <c r="A1034" s="4"/>
      <c r="B1034" s="3"/>
      <c r="C1034" s="283"/>
      <c r="D1034" s="283"/>
      <c r="E1034" s="283"/>
      <c r="F1034" s="283"/>
      <c r="G1034" s="283"/>
      <c r="H1034" s="284"/>
      <c r="I1034" s="284"/>
      <c r="J1034" s="284"/>
      <c r="K1034" s="284"/>
      <c r="L1034" s="285"/>
      <c r="M1034" s="285"/>
      <c r="N1034" s="285"/>
      <c r="O1034" s="285"/>
      <c r="P1034" s="285"/>
      <c r="Q1034" s="285"/>
      <c r="R1034" s="285"/>
      <c r="S1034" s="285"/>
      <c r="T1034" s="285"/>
      <c r="U1034" s="285"/>
      <c r="V1034" s="289"/>
      <c r="W1034" s="286"/>
      <c r="X1034" s="286"/>
      <c r="Y1034" s="286"/>
      <c r="Z1034" s="286"/>
      <c r="AA1034" s="286"/>
      <c r="AB1034" s="286"/>
      <c r="AC1034" s="286"/>
      <c r="AD1034" s="286"/>
      <c r="AE1034" s="287"/>
      <c r="AF1034" s="288"/>
      <c r="AG1034" s="282"/>
      <c r="AH1034" s="242"/>
      <c r="AI1034" s="215"/>
      <c r="AJ1034" s="215"/>
      <c r="AK1034" s="215"/>
      <c r="AL1034" s="215"/>
      <c r="AM1034" s="274"/>
      <c r="AN1034" s="274"/>
      <c r="AO1034" s="274"/>
      <c r="AP1034" s="274"/>
      <c r="AQ1034" s="274"/>
      <c r="AR1034" s="274"/>
      <c r="AS1034" s="274"/>
      <c r="AT1034" s="274"/>
      <c r="AU1034" s="274"/>
      <c r="AV1034" s="274"/>
      <c r="AW1034" s="274"/>
      <c r="AX1034" s="274"/>
      <c r="AY1034" s="274"/>
      <c r="AZ1034" s="274"/>
      <c r="BA1034" s="274"/>
      <c r="BB1034" s="274"/>
      <c r="BC1034" s="274"/>
      <c r="BD1034" s="274"/>
    </row>
    <row r="1035" spans="1:56" ht="16.5" customHeight="1">
      <c r="A1035" s="4"/>
      <c r="B1035" s="3"/>
      <c r="C1035" s="283"/>
      <c r="D1035" s="283"/>
      <c r="E1035" s="283"/>
      <c r="F1035" s="283"/>
      <c r="G1035" s="283"/>
      <c r="H1035" s="284"/>
      <c r="I1035" s="284"/>
      <c r="J1035" s="284"/>
      <c r="K1035" s="284"/>
      <c r="L1035" s="285"/>
      <c r="M1035" s="285"/>
      <c r="N1035" s="285"/>
      <c r="O1035" s="285"/>
      <c r="P1035" s="285"/>
      <c r="Q1035" s="285"/>
      <c r="R1035" s="285"/>
      <c r="S1035" s="285"/>
      <c r="T1035" s="285"/>
      <c r="U1035" s="285"/>
      <c r="V1035" s="289"/>
      <c r="W1035" s="286"/>
      <c r="X1035" s="286"/>
      <c r="Y1035" s="286"/>
      <c r="Z1035" s="286"/>
      <c r="AA1035" s="286"/>
      <c r="AB1035" s="286"/>
      <c r="AC1035" s="286"/>
      <c r="AD1035" s="286"/>
      <c r="AE1035" s="287"/>
      <c r="AF1035" s="288"/>
      <c r="AG1035" s="282"/>
      <c r="AH1035" s="242"/>
      <c r="AI1035" s="215"/>
      <c r="AJ1035" s="215"/>
      <c r="AK1035" s="215"/>
      <c r="AL1035" s="215"/>
      <c r="AM1035" s="274"/>
      <c r="AN1035" s="274"/>
      <c r="AO1035" s="274"/>
      <c r="AP1035" s="274"/>
      <c r="AQ1035" s="274"/>
      <c r="AR1035" s="274"/>
      <c r="AS1035" s="274"/>
      <c r="AT1035" s="274"/>
      <c r="AU1035" s="274"/>
      <c r="AV1035" s="274"/>
      <c r="AW1035" s="274"/>
      <c r="AX1035" s="274"/>
      <c r="AY1035" s="274"/>
      <c r="AZ1035" s="274"/>
      <c r="BA1035" s="274"/>
      <c r="BB1035" s="274"/>
      <c r="BC1035" s="274"/>
      <c r="BD1035" s="274"/>
    </row>
    <row r="1036" spans="1:56" ht="16.5" customHeight="1">
      <c r="A1036" s="4"/>
      <c r="B1036" s="3"/>
      <c r="C1036" s="283"/>
      <c r="D1036" s="283"/>
      <c r="E1036" s="283"/>
      <c r="F1036" s="283"/>
      <c r="G1036" s="283"/>
      <c r="H1036" s="284"/>
      <c r="I1036" s="284"/>
      <c r="J1036" s="284"/>
      <c r="K1036" s="284"/>
      <c r="L1036" s="285"/>
      <c r="M1036" s="285"/>
      <c r="N1036" s="285"/>
      <c r="O1036" s="285"/>
      <c r="P1036" s="285"/>
      <c r="Q1036" s="285"/>
      <c r="R1036" s="285"/>
      <c r="S1036" s="285"/>
      <c r="T1036" s="285"/>
      <c r="U1036" s="285"/>
      <c r="V1036" s="289"/>
      <c r="W1036" s="286"/>
      <c r="X1036" s="286"/>
      <c r="Y1036" s="286"/>
      <c r="Z1036" s="286"/>
      <c r="AA1036" s="286"/>
      <c r="AB1036" s="286"/>
      <c r="AC1036" s="286"/>
      <c r="AD1036" s="286"/>
      <c r="AE1036" s="287"/>
      <c r="AF1036" s="288"/>
      <c r="AG1036" s="282"/>
      <c r="AH1036" s="242"/>
      <c r="AI1036" s="215"/>
      <c r="AJ1036" s="215"/>
      <c r="AK1036" s="215"/>
      <c r="AL1036" s="215"/>
      <c r="AM1036" s="274"/>
      <c r="AN1036" s="274"/>
      <c r="AO1036" s="274"/>
      <c r="AP1036" s="274"/>
      <c r="AQ1036" s="274"/>
      <c r="AR1036" s="274"/>
      <c r="AS1036" s="274"/>
      <c r="AT1036" s="274"/>
      <c r="AU1036" s="274"/>
      <c r="AV1036" s="274"/>
      <c r="AW1036" s="274"/>
      <c r="AX1036" s="274"/>
      <c r="AY1036" s="274"/>
      <c r="AZ1036" s="274"/>
      <c r="BA1036" s="274"/>
      <c r="BB1036" s="274"/>
      <c r="BC1036" s="274"/>
      <c r="BD1036" s="274"/>
    </row>
    <row r="1037" spans="1:56" ht="16.5" customHeight="1">
      <c r="A1037" s="4"/>
      <c r="B1037" s="3"/>
      <c r="C1037" s="283"/>
      <c r="D1037" s="283"/>
      <c r="E1037" s="283"/>
      <c r="F1037" s="283"/>
      <c r="G1037" s="283"/>
      <c r="H1037" s="284"/>
      <c r="I1037" s="284"/>
      <c r="J1037" s="284"/>
      <c r="K1037" s="284"/>
      <c r="L1037" s="285"/>
      <c r="M1037" s="285"/>
      <c r="N1037" s="285"/>
      <c r="O1037" s="285"/>
      <c r="P1037" s="285"/>
      <c r="Q1037" s="285"/>
      <c r="R1037" s="285"/>
      <c r="S1037" s="285"/>
      <c r="T1037" s="285"/>
      <c r="U1037" s="285"/>
      <c r="V1037" s="289"/>
      <c r="W1037" s="286"/>
      <c r="X1037" s="286"/>
      <c r="Y1037" s="286"/>
      <c r="Z1037" s="286"/>
      <c r="AA1037" s="286"/>
      <c r="AB1037" s="286"/>
      <c r="AC1037" s="286"/>
      <c r="AD1037" s="286"/>
      <c r="AE1037" s="287"/>
      <c r="AF1037" s="288"/>
      <c r="AG1037" s="282"/>
      <c r="AH1037" s="242"/>
      <c r="AI1037" s="215"/>
      <c r="AJ1037" s="215"/>
      <c r="AK1037" s="215"/>
      <c r="AL1037" s="215"/>
      <c r="AM1037" s="274"/>
      <c r="AN1037" s="274"/>
      <c r="AO1037" s="274"/>
      <c r="AP1037" s="274"/>
      <c r="AQ1037" s="274"/>
      <c r="AR1037" s="274"/>
      <c r="AS1037" s="274"/>
      <c r="AT1037" s="274"/>
      <c r="AU1037" s="274"/>
      <c r="AV1037" s="274"/>
      <c r="AW1037" s="274"/>
      <c r="AX1037" s="274"/>
      <c r="AY1037" s="274"/>
      <c r="AZ1037" s="274"/>
      <c r="BA1037" s="274"/>
      <c r="BB1037" s="274"/>
      <c r="BC1037" s="274"/>
      <c r="BD1037" s="274"/>
    </row>
  </sheetData>
  <autoFilter ref="A8:IM8"/>
  <mergeCells count="11">
    <mergeCell ref="AK6:AK7"/>
    <mergeCell ref="C6:E6"/>
    <mergeCell ref="F6:G6"/>
    <mergeCell ref="H6:K6"/>
    <mergeCell ref="M6:N6"/>
    <mergeCell ref="O6:P6"/>
    <mergeCell ref="X5:AE5"/>
    <mergeCell ref="Q6:R6"/>
    <mergeCell ref="S6:U6"/>
    <mergeCell ref="V6:V7"/>
    <mergeCell ref="X6:AE6"/>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D1133"/>
  <sheetViews>
    <sheetView zoomScale="85" zoomScaleNormal="85" workbookViewId="0">
      <selection activeCell="F501" sqref="F501"/>
    </sheetView>
  </sheetViews>
  <sheetFormatPr defaultColWidth="14.42578125" defaultRowHeight="15" customHeight="1"/>
  <cols>
    <col min="1" max="1" width="6.7109375" customWidth="1"/>
    <col min="2" max="2" width="16.85546875" customWidth="1"/>
    <col min="3" max="3" width="22.85546875" customWidth="1"/>
    <col min="4" max="4" width="18.5703125" customWidth="1"/>
    <col min="5" max="5" width="16.85546875" customWidth="1"/>
    <col min="6" max="6" width="66.85546875" customWidth="1"/>
    <col min="7" max="7" width="62.28515625" customWidth="1"/>
    <col min="8" max="11" width="8.7109375" customWidth="1"/>
    <col min="12" max="12" width="13.85546875" hidden="1" customWidth="1"/>
    <col min="13" max="13" width="13.42578125" hidden="1" customWidth="1"/>
    <col min="14" max="14" width="12.28515625" hidden="1" customWidth="1"/>
    <col min="15" max="21" width="12.85546875" hidden="1" customWidth="1"/>
    <col min="22" max="24" width="12.28515625" customWidth="1"/>
    <col min="25" max="25" width="11.28515625" customWidth="1"/>
    <col min="26" max="26" width="12.28515625" customWidth="1"/>
    <col min="27" max="27" width="14.7109375" customWidth="1"/>
    <col min="28" max="28" width="11.28515625" customWidth="1"/>
    <col min="29" max="29" width="12.7109375" customWidth="1"/>
    <col min="30" max="30" width="15.85546875" customWidth="1"/>
    <col min="31" max="31" width="12.42578125" customWidth="1"/>
    <col min="32" max="32" width="71.140625" customWidth="1"/>
    <col min="33" max="33" width="28.85546875" customWidth="1"/>
    <col min="34" max="34" width="18.5703125" customWidth="1"/>
    <col min="35" max="35" width="23.42578125" customWidth="1"/>
    <col min="36" max="36" width="14.85546875" customWidth="1"/>
    <col min="37" max="38" width="9.140625" customWidth="1"/>
  </cols>
  <sheetData>
    <row r="1" spans="1:56" ht="21" customHeight="1">
      <c r="A1" s="1" t="s">
        <v>0</v>
      </c>
      <c r="B1" s="2"/>
      <c r="C1" s="1"/>
      <c r="D1" s="1"/>
      <c r="E1" s="1"/>
      <c r="F1" s="1"/>
      <c r="G1" s="1"/>
      <c r="H1" s="3"/>
      <c r="I1" s="3"/>
      <c r="J1" s="3"/>
      <c r="K1" s="3"/>
      <c r="L1" s="3"/>
      <c r="M1" s="4"/>
      <c r="N1" s="4"/>
      <c r="O1" s="4"/>
      <c r="P1" s="3"/>
      <c r="Q1" s="3"/>
      <c r="R1" s="3"/>
      <c r="S1" s="3"/>
      <c r="T1" s="3"/>
      <c r="U1" s="3"/>
      <c r="V1" s="3"/>
      <c r="W1" s="3"/>
      <c r="X1" s="3"/>
      <c r="Y1" s="3"/>
      <c r="Z1" s="3"/>
      <c r="AA1" s="3"/>
      <c r="AB1" s="3"/>
      <c r="AC1" s="6"/>
      <c r="AD1" s="7"/>
      <c r="AE1" s="7"/>
      <c r="AF1" s="7"/>
      <c r="AG1" s="247"/>
      <c r="AH1" s="247"/>
      <c r="AI1" s="7"/>
      <c r="AJ1" s="7"/>
      <c r="AK1" s="7"/>
      <c r="AL1" s="7"/>
      <c r="AM1" s="7"/>
      <c r="AN1" s="7"/>
      <c r="AO1" s="7"/>
      <c r="AP1" s="7"/>
      <c r="AQ1" s="7"/>
      <c r="AR1" s="7"/>
      <c r="AS1" s="7"/>
      <c r="AT1" s="7"/>
      <c r="AU1" s="7"/>
      <c r="AV1" s="7"/>
      <c r="AW1" s="7"/>
      <c r="AX1" s="7"/>
      <c r="AY1" s="7"/>
      <c r="AZ1" s="7"/>
      <c r="BA1" s="7"/>
      <c r="BB1" s="7"/>
      <c r="BC1" s="7"/>
      <c r="BD1" s="7"/>
    </row>
    <row r="2" spans="1:56" ht="27" customHeight="1">
      <c r="A2" s="9" t="s">
        <v>1</v>
      </c>
      <c r="B2" s="2"/>
      <c r="C2" s="1"/>
      <c r="D2" s="1"/>
      <c r="E2" s="1"/>
      <c r="F2" s="1"/>
      <c r="G2" s="1"/>
      <c r="H2" s="3"/>
      <c r="I2" s="3"/>
      <c r="J2" s="3"/>
      <c r="K2" s="3"/>
      <c r="L2" s="3"/>
      <c r="M2" s="4"/>
      <c r="N2" s="4"/>
      <c r="O2" s="4"/>
      <c r="P2" s="3"/>
      <c r="Q2" s="3"/>
      <c r="R2" s="3"/>
      <c r="S2" s="3"/>
      <c r="T2" s="3"/>
      <c r="U2" s="3"/>
      <c r="V2" s="3"/>
      <c r="W2" s="3"/>
      <c r="X2" s="3"/>
      <c r="Y2" s="3"/>
      <c r="Z2" s="3"/>
      <c r="AA2" s="3"/>
      <c r="AB2" s="3"/>
      <c r="AC2" s="6"/>
      <c r="AD2" s="7"/>
      <c r="AE2" s="7"/>
      <c r="AF2" s="7"/>
      <c r="AG2" s="247"/>
      <c r="AH2" s="247"/>
      <c r="AI2" s="7"/>
      <c r="AJ2" s="7"/>
      <c r="AK2" s="7"/>
      <c r="AL2" s="7"/>
      <c r="AM2" s="7"/>
      <c r="AN2" s="7"/>
      <c r="AO2" s="7"/>
      <c r="AP2" s="7"/>
      <c r="AQ2" s="7"/>
      <c r="AR2" s="7"/>
      <c r="AS2" s="7"/>
      <c r="AT2" s="7"/>
      <c r="AU2" s="7"/>
      <c r="AV2" s="7"/>
      <c r="AW2" s="7"/>
      <c r="AX2" s="7"/>
      <c r="AY2" s="7"/>
      <c r="AZ2" s="7"/>
      <c r="BA2" s="7"/>
      <c r="BB2" s="7"/>
      <c r="BC2" s="7"/>
      <c r="BD2" s="7"/>
    </row>
    <row r="3" spans="1:56" ht="27" customHeight="1">
      <c r="A3" s="248" t="s">
        <v>2</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15"/>
      <c r="AH3" s="15"/>
      <c r="AI3" s="8"/>
      <c r="AJ3" s="8"/>
      <c r="AK3" s="8"/>
      <c r="AL3" s="8"/>
      <c r="AM3" s="8"/>
      <c r="AN3" s="8"/>
      <c r="AO3" s="8"/>
      <c r="AP3" s="8"/>
      <c r="AQ3" s="8"/>
      <c r="AR3" s="8"/>
      <c r="AS3" s="8"/>
      <c r="AT3" s="8"/>
      <c r="AU3" s="8"/>
      <c r="AV3" s="8"/>
      <c r="AW3" s="8"/>
      <c r="AX3" s="8"/>
      <c r="AY3" s="8"/>
      <c r="AZ3" s="8"/>
      <c r="BA3" s="8"/>
      <c r="BB3" s="8"/>
      <c r="BC3" s="8"/>
      <c r="BD3" s="8"/>
    </row>
    <row r="4" spans="1:56" ht="27" customHeight="1">
      <c r="A4" s="248" t="s">
        <v>3243</v>
      </c>
      <c r="B4" s="248"/>
      <c r="C4" s="248"/>
      <c r="D4" s="248"/>
      <c r="E4" s="248"/>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f>SUM(AD62:AD1073)</f>
        <v>2312</v>
      </c>
      <c r="AE4" s="249"/>
      <c r="AF4" s="249"/>
      <c r="AG4" s="250"/>
      <c r="AH4" s="250"/>
      <c r="AI4" s="249"/>
      <c r="AJ4" s="249"/>
      <c r="AK4" s="249"/>
      <c r="AL4" s="249"/>
      <c r="AM4" s="249"/>
      <c r="AN4" s="249"/>
      <c r="AO4" s="249"/>
      <c r="AP4" s="249"/>
      <c r="AQ4" s="249"/>
      <c r="AR4" s="249"/>
      <c r="AS4" s="249"/>
      <c r="AT4" s="249"/>
      <c r="AU4" s="249"/>
      <c r="AV4" s="249"/>
      <c r="AW4" s="249"/>
      <c r="AX4" s="249"/>
      <c r="AY4" s="249"/>
      <c r="AZ4" s="249"/>
      <c r="BA4" s="249"/>
      <c r="BB4" s="249"/>
      <c r="BC4" s="249"/>
      <c r="BD4" s="249"/>
    </row>
    <row r="5" spans="1:56" ht="16.5" customHeight="1">
      <c r="A5" s="251"/>
      <c r="B5" s="215"/>
      <c r="C5" s="215"/>
      <c r="D5" s="215"/>
      <c r="E5" s="215"/>
      <c r="F5" s="215"/>
      <c r="G5" s="215"/>
      <c r="H5" s="252"/>
      <c r="I5" s="251"/>
      <c r="J5" s="251"/>
      <c r="K5" s="251"/>
      <c r="L5" s="253"/>
      <c r="M5" s="253"/>
      <c r="N5" s="253"/>
      <c r="O5" s="253"/>
      <c r="P5" s="253"/>
      <c r="Q5" s="253"/>
      <c r="R5" s="253"/>
      <c r="S5" s="253"/>
      <c r="T5" s="253"/>
      <c r="U5" s="253"/>
      <c r="V5" s="253"/>
      <c r="W5" s="254"/>
      <c r="X5" s="941"/>
      <c r="Y5" s="942"/>
      <c r="Z5" s="942"/>
      <c r="AA5" s="942"/>
      <c r="AB5" s="942"/>
      <c r="AC5" s="942"/>
      <c r="AD5" s="942"/>
      <c r="AE5" s="942"/>
      <c r="AF5" s="255"/>
      <c r="AG5" s="253"/>
      <c r="AH5" s="253"/>
      <c r="AI5" s="255"/>
      <c r="AJ5" s="255"/>
      <c r="AK5" s="255"/>
      <c r="AL5" s="255"/>
    </row>
    <row r="6" spans="1:56" ht="34.5" customHeight="1">
      <c r="A6" s="256" t="s">
        <v>5</v>
      </c>
      <c r="B6" s="16" t="s">
        <v>6</v>
      </c>
      <c r="C6" s="947" t="s">
        <v>3244</v>
      </c>
      <c r="D6" s="892"/>
      <c r="E6" s="890"/>
      <c r="F6" s="947" t="s">
        <v>3245</v>
      </c>
      <c r="G6" s="890"/>
      <c r="H6" s="947" t="s">
        <v>3246</v>
      </c>
      <c r="I6" s="892"/>
      <c r="J6" s="892"/>
      <c r="K6" s="890"/>
      <c r="L6" s="257" t="s">
        <v>3247</v>
      </c>
      <c r="M6" s="943" t="s">
        <v>3248</v>
      </c>
      <c r="N6" s="890"/>
      <c r="O6" s="943" t="s">
        <v>3249</v>
      </c>
      <c r="P6" s="890"/>
      <c r="Q6" s="943" t="s">
        <v>10</v>
      </c>
      <c r="R6" s="890"/>
      <c r="S6" s="943" t="s">
        <v>11</v>
      </c>
      <c r="T6" s="892"/>
      <c r="U6" s="890"/>
      <c r="V6" s="895" t="s">
        <v>13</v>
      </c>
      <c r="W6" s="258"/>
      <c r="X6" s="945" t="s">
        <v>3250</v>
      </c>
      <c r="Y6" s="892"/>
      <c r="Z6" s="892"/>
      <c r="AA6" s="892"/>
      <c r="AB6" s="892"/>
      <c r="AC6" s="892"/>
      <c r="AD6" s="892"/>
      <c r="AE6" s="890"/>
      <c r="AF6" s="259" t="s">
        <v>3251</v>
      </c>
      <c r="AG6" s="260" t="s">
        <v>3252</v>
      </c>
      <c r="AH6" s="260" t="s">
        <v>17</v>
      </c>
      <c r="AI6" s="260" t="s">
        <v>18</v>
      </c>
      <c r="AJ6" s="260" t="s">
        <v>19</v>
      </c>
      <c r="AK6" s="946" t="s">
        <v>6338</v>
      </c>
      <c r="AL6" s="261"/>
      <c r="AM6" s="261"/>
      <c r="AN6" s="261"/>
      <c r="AO6" s="261"/>
      <c r="AP6" s="261"/>
      <c r="AQ6" s="261"/>
      <c r="AR6" s="261"/>
      <c r="AS6" s="261"/>
      <c r="AT6" s="261"/>
      <c r="AU6" s="261"/>
      <c r="AV6" s="261"/>
      <c r="AW6" s="261"/>
      <c r="AX6" s="261"/>
      <c r="AY6" s="261"/>
      <c r="AZ6" s="261"/>
      <c r="BA6" s="261"/>
      <c r="BB6" s="261"/>
      <c r="BC6" s="261"/>
      <c r="BD6" s="261"/>
    </row>
    <row r="7" spans="1:56" ht="51" customHeight="1">
      <c r="A7" s="262"/>
      <c r="B7" s="263"/>
      <c r="C7" s="21" t="s">
        <v>3253</v>
      </c>
      <c r="D7" s="21" t="s">
        <v>3254</v>
      </c>
      <c r="E7" s="22" t="s">
        <v>3255</v>
      </c>
      <c r="F7" s="264" t="s">
        <v>3256</v>
      </c>
      <c r="G7" s="22" t="s">
        <v>3257</v>
      </c>
      <c r="H7" s="265" t="s">
        <v>25</v>
      </c>
      <c r="I7" s="21" t="s">
        <v>3258</v>
      </c>
      <c r="J7" s="266" t="s">
        <v>3259</v>
      </c>
      <c r="K7" s="22" t="s">
        <v>3260</v>
      </c>
      <c r="L7" s="267"/>
      <c r="M7" s="23" t="s">
        <v>3261</v>
      </c>
      <c r="N7" s="23" t="s">
        <v>3262</v>
      </c>
      <c r="O7" s="23" t="s">
        <v>3263</v>
      </c>
      <c r="P7" s="23" t="s">
        <v>3262</v>
      </c>
      <c r="Q7" s="268" t="s">
        <v>3264</v>
      </c>
      <c r="R7" s="23" t="s">
        <v>3265</v>
      </c>
      <c r="S7" s="269" t="s">
        <v>30</v>
      </c>
      <c r="T7" s="269" t="s">
        <v>31</v>
      </c>
      <c r="U7" s="269" t="s">
        <v>32</v>
      </c>
      <c r="V7" s="944"/>
      <c r="W7" s="270" t="s">
        <v>49</v>
      </c>
      <c r="X7" s="270" t="s">
        <v>36</v>
      </c>
      <c r="Y7" s="270" t="s">
        <v>3266</v>
      </c>
      <c r="Z7" s="270" t="s">
        <v>46</v>
      </c>
      <c r="AA7" s="270" t="s">
        <v>47</v>
      </c>
      <c r="AB7" s="270" t="s">
        <v>53</v>
      </c>
      <c r="AC7" s="270" t="s">
        <v>55</v>
      </c>
      <c r="AD7" s="270" t="s">
        <v>3267</v>
      </c>
      <c r="AE7" s="270" t="s">
        <v>3268</v>
      </c>
      <c r="AF7" s="259"/>
      <c r="AG7" s="260"/>
      <c r="AH7" s="260" t="s">
        <v>17</v>
      </c>
      <c r="AI7" s="260" t="s">
        <v>18</v>
      </c>
      <c r="AJ7" s="260"/>
      <c r="AK7" s="946"/>
      <c r="AL7" s="255"/>
      <c r="AM7" s="8"/>
      <c r="AN7" s="8"/>
      <c r="AO7" s="8"/>
      <c r="AP7" s="8"/>
      <c r="AQ7" s="8"/>
      <c r="AR7" s="8"/>
      <c r="AS7" s="8"/>
      <c r="AT7" s="8"/>
      <c r="AU7" s="8"/>
      <c r="AV7" s="8"/>
      <c r="AW7" s="8"/>
      <c r="AX7" s="8"/>
      <c r="AY7" s="8"/>
      <c r="AZ7" s="8"/>
      <c r="BA7" s="8"/>
      <c r="BB7" s="8"/>
      <c r="BC7" s="8"/>
      <c r="BD7" s="8"/>
    </row>
    <row r="8" spans="1:56" ht="20.25" customHeight="1">
      <c r="A8" s="271">
        <v>3</v>
      </c>
      <c r="B8" s="271">
        <v>2</v>
      </c>
      <c r="D8" s="272">
        <v>4</v>
      </c>
      <c r="E8" s="271">
        <v>5</v>
      </c>
      <c r="F8" s="271">
        <v>6</v>
      </c>
      <c r="G8" s="272">
        <v>7</v>
      </c>
      <c r="H8" s="271">
        <v>8</v>
      </c>
      <c r="I8" s="271">
        <v>9</v>
      </c>
      <c r="J8" s="272">
        <v>10</v>
      </c>
      <c r="K8" s="271">
        <v>11</v>
      </c>
      <c r="L8" s="271">
        <v>12</v>
      </c>
      <c r="M8" s="272">
        <v>13</v>
      </c>
      <c r="N8" s="271">
        <v>14</v>
      </c>
      <c r="O8" s="271">
        <v>15</v>
      </c>
      <c r="P8" s="272">
        <v>16</v>
      </c>
      <c r="Q8" s="271">
        <v>17</v>
      </c>
      <c r="R8" s="271">
        <v>18</v>
      </c>
      <c r="S8" s="272">
        <v>19</v>
      </c>
      <c r="T8" s="271">
        <v>20</v>
      </c>
      <c r="U8" s="271">
        <v>21</v>
      </c>
      <c r="V8" s="272">
        <v>22</v>
      </c>
      <c r="W8" s="271"/>
      <c r="X8" s="271">
        <v>23</v>
      </c>
      <c r="Y8" s="271">
        <v>24</v>
      </c>
      <c r="Z8" s="272">
        <v>25</v>
      </c>
      <c r="AA8" s="271">
        <v>26</v>
      </c>
      <c r="AB8" s="271">
        <v>27</v>
      </c>
      <c r="AC8" s="272">
        <v>28</v>
      </c>
      <c r="AD8" s="271">
        <v>29</v>
      </c>
      <c r="AE8" s="271">
        <v>30</v>
      </c>
      <c r="AF8" s="272">
        <v>31</v>
      </c>
      <c r="AG8" s="273">
        <v>32</v>
      </c>
      <c r="AH8" s="273">
        <v>33</v>
      </c>
      <c r="AI8" s="272">
        <v>34</v>
      </c>
      <c r="AJ8" s="271">
        <v>35</v>
      </c>
      <c r="AK8" s="255"/>
      <c r="AL8" s="255"/>
      <c r="AM8" s="8"/>
      <c r="AN8" s="8"/>
      <c r="AO8" s="8"/>
      <c r="AP8" s="8"/>
      <c r="AQ8" s="8"/>
      <c r="AR8" s="8"/>
      <c r="AS8" s="8"/>
      <c r="AT8" s="8"/>
      <c r="AU8" s="8"/>
      <c r="AV8" s="8"/>
      <c r="AW8" s="8"/>
      <c r="AX8" s="8"/>
      <c r="AY8" s="8"/>
      <c r="AZ8" s="8"/>
      <c r="BA8" s="8"/>
      <c r="BB8" s="8"/>
      <c r="BC8" s="8"/>
      <c r="BD8" s="8"/>
    </row>
    <row r="9" spans="1:56" s="501" customFormat="1" ht="141.75" hidden="1" customHeight="1">
      <c r="A9" s="492">
        <v>1</v>
      </c>
      <c r="B9" s="491" t="s">
        <v>3269</v>
      </c>
      <c r="C9" s="491" t="s">
        <v>3270</v>
      </c>
      <c r="D9" s="491">
        <v>0</v>
      </c>
      <c r="E9" s="491"/>
      <c r="F9" s="490" t="s">
        <v>3271</v>
      </c>
      <c r="G9" s="490"/>
      <c r="H9" s="493" t="s">
        <v>3272</v>
      </c>
      <c r="I9" s="492" t="s">
        <v>2594</v>
      </c>
      <c r="J9" s="492"/>
      <c r="K9" s="492"/>
      <c r="L9" s="494">
        <v>10</v>
      </c>
      <c r="M9" s="491">
        <v>5</v>
      </c>
      <c r="N9" s="491"/>
      <c r="O9" s="491"/>
      <c r="P9" s="491"/>
      <c r="Q9" s="491"/>
      <c r="R9" s="491"/>
      <c r="S9" s="491"/>
      <c r="T9" s="491"/>
      <c r="U9" s="491">
        <f t="shared" ref="U9:U72" si="0">SUM(S9:T9)</f>
        <v>0</v>
      </c>
      <c r="V9" s="495">
        <f>SUM(W9:AE9)</f>
        <v>35</v>
      </c>
      <c r="W9" s="496"/>
      <c r="X9" s="496">
        <v>35</v>
      </c>
      <c r="Y9" s="496"/>
      <c r="Z9" s="497"/>
      <c r="AA9" s="496"/>
      <c r="AB9" s="496"/>
      <c r="AC9" s="496"/>
      <c r="AD9" s="496"/>
      <c r="AE9" s="496"/>
      <c r="AF9" s="498"/>
      <c r="AG9" s="499">
        <v>0</v>
      </c>
      <c r="AH9" s="499"/>
      <c r="AI9" s="499">
        <f t="shared" ref="AI9:AI72" si="1">+AH9*V9</f>
        <v>0</v>
      </c>
      <c r="AJ9" s="324"/>
      <c r="AK9" s="316" t="s">
        <v>6339</v>
      </c>
      <c r="AL9" s="316"/>
      <c r="AM9" s="500"/>
      <c r="AN9" s="500"/>
      <c r="AO9" s="500"/>
      <c r="AP9" s="500"/>
      <c r="AQ9" s="500"/>
      <c r="AR9" s="500"/>
      <c r="AS9" s="500"/>
      <c r="AT9" s="500"/>
      <c r="AU9" s="500"/>
      <c r="AV9" s="500"/>
      <c r="AW9" s="500"/>
      <c r="AX9" s="500"/>
      <c r="AY9" s="500"/>
      <c r="AZ9" s="500"/>
      <c r="BA9" s="500"/>
      <c r="BB9" s="500"/>
      <c r="BC9" s="500"/>
      <c r="BD9" s="500"/>
    </row>
    <row r="10" spans="1:56" s="501" customFormat="1" ht="94.5" hidden="1" customHeight="1">
      <c r="A10" s="492">
        <v>2</v>
      </c>
      <c r="B10" s="491" t="s">
        <v>3273</v>
      </c>
      <c r="C10" s="491" t="s">
        <v>3274</v>
      </c>
      <c r="D10" s="491">
        <v>0</v>
      </c>
      <c r="E10" s="491"/>
      <c r="F10" s="490" t="s">
        <v>3275</v>
      </c>
      <c r="G10" s="490"/>
      <c r="H10" s="493">
        <v>0</v>
      </c>
      <c r="I10" s="492" t="s">
        <v>84</v>
      </c>
      <c r="J10" s="492"/>
      <c r="K10" s="492"/>
      <c r="L10" s="494">
        <v>5</v>
      </c>
      <c r="M10" s="491"/>
      <c r="N10" s="491"/>
      <c r="O10" s="491"/>
      <c r="P10" s="491"/>
      <c r="Q10" s="491"/>
      <c r="R10" s="491"/>
      <c r="S10" s="491"/>
      <c r="T10" s="491"/>
      <c r="U10" s="491">
        <f t="shared" si="0"/>
        <v>0</v>
      </c>
      <c r="V10" s="495">
        <f t="shared" ref="V10:V73" si="2">SUM(W10:AE10)</f>
        <v>30</v>
      </c>
      <c r="W10" s="496"/>
      <c r="X10" s="496">
        <v>30</v>
      </c>
      <c r="Y10" s="496"/>
      <c r="Z10" s="502"/>
      <c r="AA10" s="496"/>
      <c r="AB10" s="496"/>
      <c r="AC10" s="496"/>
      <c r="AD10" s="496"/>
      <c r="AE10" s="496"/>
      <c r="AF10" s="498"/>
      <c r="AG10" s="499">
        <v>0</v>
      </c>
      <c r="AH10" s="499"/>
      <c r="AI10" s="499">
        <f t="shared" si="1"/>
        <v>0</v>
      </c>
      <c r="AJ10" s="324"/>
      <c r="AK10" s="316"/>
      <c r="AL10" s="316"/>
      <c r="AM10" s="500"/>
      <c r="AN10" s="500"/>
      <c r="AO10" s="500"/>
      <c r="AP10" s="500"/>
      <c r="AQ10" s="500"/>
      <c r="AR10" s="500"/>
      <c r="AS10" s="500"/>
      <c r="AT10" s="500"/>
      <c r="AU10" s="500"/>
      <c r="AV10" s="500"/>
      <c r="AW10" s="500"/>
      <c r="AX10" s="500"/>
      <c r="AY10" s="500"/>
      <c r="AZ10" s="500"/>
      <c r="BA10" s="500"/>
      <c r="BB10" s="500"/>
      <c r="BC10" s="500"/>
      <c r="BD10" s="500"/>
    </row>
    <row r="11" spans="1:56" s="501" customFormat="1" ht="110.25" hidden="1" customHeight="1">
      <c r="A11" s="492">
        <v>3</v>
      </c>
      <c r="B11" s="491" t="s">
        <v>3276</v>
      </c>
      <c r="C11" s="491" t="s">
        <v>3277</v>
      </c>
      <c r="D11" s="491">
        <v>0</v>
      </c>
      <c r="E11" s="491"/>
      <c r="F11" s="490" t="s">
        <v>3278</v>
      </c>
      <c r="G11" s="490"/>
      <c r="H11" s="493">
        <v>0</v>
      </c>
      <c r="I11" s="492" t="s">
        <v>84</v>
      </c>
      <c r="J11" s="492"/>
      <c r="K11" s="492"/>
      <c r="L11" s="494">
        <v>5</v>
      </c>
      <c r="M11" s="491"/>
      <c r="N11" s="491"/>
      <c r="O11" s="491"/>
      <c r="P11" s="491"/>
      <c r="Q11" s="491"/>
      <c r="R11" s="491"/>
      <c r="S11" s="491"/>
      <c r="T11" s="491"/>
      <c r="U11" s="491">
        <f t="shared" si="0"/>
        <v>0</v>
      </c>
      <c r="V11" s="495">
        <f t="shared" si="2"/>
        <v>30</v>
      </c>
      <c r="W11" s="496"/>
      <c r="X11" s="496">
        <v>30</v>
      </c>
      <c r="Y11" s="496"/>
      <c r="Z11" s="502"/>
      <c r="AA11" s="496"/>
      <c r="AB11" s="496"/>
      <c r="AC11" s="496"/>
      <c r="AD11" s="496"/>
      <c r="AE11" s="496"/>
      <c r="AF11" s="498"/>
      <c r="AG11" s="499">
        <v>0</v>
      </c>
      <c r="AH11" s="499"/>
      <c r="AI11" s="499">
        <f t="shared" si="1"/>
        <v>0</v>
      </c>
      <c r="AJ11" s="324"/>
      <c r="AK11" s="316"/>
      <c r="AL11" s="316"/>
      <c r="AM11" s="500"/>
      <c r="AN11" s="500"/>
      <c r="AO11" s="500"/>
      <c r="AP11" s="500"/>
      <c r="AQ11" s="500"/>
      <c r="AR11" s="500"/>
      <c r="AS11" s="500"/>
      <c r="AT11" s="500"/>
      <c r="AU11" s="500"/>
      <c r="AV11" s="500"/>
      <c r="AW11" s="500"/>
      <c r="AX11" s="500"/>
      <c r="AY11" s="500"/>
      <c r="AZ11" s="500"/>
      <c r="BA11" s="500"/>
      <c r="BB11" s="500"/>
      <c r="BC11" s="500"/>
      <c r="BD11" s="500"/>
    </row>
    <row r="12" spans="1:56" s="501" customFormat="1" ht="78" hidden="1" customHeight="1">
      <c r="A12" s="492">
        <v>4</v>
      </c>
      <c r="B12" s="491" t="s">
        <v>3279</v>
      </c>
      <c r="C12" s="491" t="s">
        <v>3280</v>
      </c>
      <c r="D12" s="491">
        <v>0</v>
      </c>
      <c r="E12" s="491"/>
      <c r="F12" s="490" t="s">
        <v>3281</v>
      </c>
      <c r="G12" s="490"/>
      <c r="H12" s="493">
        <v>0</v>
      </c>
      <c r="I12" s="492" t="s">
        <v>84</v>
      </c>
      <c r="J12" s="492"/>
      <c r="K12" s="492"/>
      <c r="L12" s="494">
        <v>5</v>
      </c>
      <c r="M12" s="491"/>
      <c r="N12" s="491"/>
      <c r="O12" s="491"/>
      <c r="P12" s="491"/>
      <c r="Q12" s="491"/>
      <c r="R12" s="491"/>
      <c r="S12" s="491"/>
      <c r="T12" s="491"/>
      <c r="U12" s="491">
        <f t="shared" si="0"/>
        <v>0</v>
      </c>
      <c r="V12" s="495">
        <f t="shared" si="2"/>
        <v>30</v>
      </c>
      <c r="W12" s="496"/>
      <c r="X12" s="496">
        <v>30</v>
      </c>
      <c r="Y12" s="496"/>
      <c r="Z12" s="502"/>
      <c r="AA12" s="496"/>
      <c r="AB12" s="496"/>
      <c r="AC12" s="496"/>
      <c r="AD12" s="496"/>
      <c r="AE12" s="496"/>
      <c r="AF12" s="498"/>
      <c r="AG12" s="499"/>
      <c r="AH12" s="499"/>
      <c r="AI12" s="499">
        <f t="shared" si="1"/>
        <v>0</v>
      </c>
      <c r="AJ12" s="324"/>
      <c r="AK12" s="316"/>
      <c r="AL12" s="316"/>
      <c r="AM12" s="500"/>
      <c r="AN12" s="500"/>
      <c r="AO12" s="500"/>
      <c r="AP12" s="500"/>
      <c r="AQ12" s="500"/>
      <c r="AR12" s="500"/>
      <c r="AS12" s="500"/>
      <c r="AT12" s="500"/>
      <c r="AU12" s="500"/>
      <c r="AV12" s="500"/>
      <c r="AW12" s="500"/>
      <c r="AX12" s="500"/>
      <c r="AY12" s="500"/>
      <c r="AZ12" s="500"/>
      <c r="BA12" s="500"/>
      <c r="BB12" s="500"/>
      <c r="BC12" s="500"/>
      <c r="BD12" s="500"/>
    </row>
    <row r="13" spans="1:56" s="501" customFormat="1" ht="110.25" hidden="1" customHeight="1">
      <c r="A13" s="492">
        <v>5</v>
      </c>
      <c r="B13" s="491" t="s">
        <v>3282</v>
      </c>
      <c r="C13" s="491" t="s">
        <v>3283</v>
      </c>
      <c r="D13" s="491">
        <v>0</v>
      </c>
      <c r="E13" s="491"/>
      <c r="F13" s="490" t="s">
        <v>3284</v>
      </c>
      <c r="G13" s="490"/>
      <c r="H13" s="493">
        <v>0</v>
      </c>
      <c r="I13" s="492" t="s">
        <v>84</v>
      </c>
      <c r="J13" s="492"/>
      <c r="K13" s="492"/>
      <c r="L13" s="494">
        <v>1</v>
      </c>
      <c r="M13" s="491"/>
      <c r="N13" s="491"/>
      <c r="O13" s="491"/>
      <c r="P13" s="491"/>
      <c r="Q13" s="491"/>
      <c r="R13" s="491"/>
      <c r="S13" s="491"/>
      <c r="T13" s="491"/>
      <c r="U13" s="491">
        <f t="shared" si="0"/>
        <v>0</v>
      </c>
      <c r="V13" s="495">
        <f t="shared" si="2"/>
        <v>20</v>
      </c>
      <c r="W13" s="496"/>
      <c r="X13" s="496">
        <v>20</v>
      </c>
      <c r="Y13" s="496"/>
      <c r="Z13" s="502"/>
      <c r="AA13" s="496"/>
      <c r="AB13" s="496"/>
      <c r="AC13" s="496"/>
      <c r="AD13" s="496"/>
      <c r="AE13" s="496"/>
      <c r="AF13" s="498"/>
      <c r="AG13" s="499"/>
      <c r="AH13" s="499"/>
      <c r="AI13" s="499">
        <f t="shared" si="1"/>
        <v>0</v>
      </c>
      <c r="AJ13" s="324"/>
      <c r="AK13" s="316"/>
      <c r="AL13" s="316"/>
      <c r="AM13" s="500"/>
      <c r="AN13" s="500"/>
      <c r="AO13" s="500"/>
      <c r="AP13" s="500"/>
      <c r="AQ13" s="500"/>
      <c r="AR13" s="500"/>
      <c r="AS13" s="500"/>
      <c r="AT13" s="500"/>
      <c r="AU13" s="500"/>
      <c r="AV13" s="500"/>
      <c r="AW13" s="500"/>
      <c r="AX13" s="500"/>
      <c r="AY13" s="500"/>
      <c r="AZ13" s="500"/>
      <c r="BA13" s="500"/>
      <c r="BB13" s="500"/>
      <c r="BC13" s="500"/>
      <c r="BD13" s="500"/>
    </row>
    <row r="14" spans="1:56" s="501" customFormat="1" ht="97.5" hidden="1" customHeight="1">
      <c r="A14" s="492">
        <v>6</v>
      </c>
      <c r="B14" s="491" t="s">
        <v>3285</v>
      </c>
      <c r="C14" s="491" t="s">
        <v>3286</v>
      </c>
      <c r="D14" s="491">
        <v>0</v>
      </c>
      <c r="E14" s="491"/>
      <c r="F14" s="490" t="s">
        <v>3287</v>
      </c>
      <c r="G14" s="490"/>
      <c r="H14" s="493">
        <v>0</v>
      </c>
      <c r="I14" s="492" t="s">
        <v>84</v>
      </c>
      <c r="J14" s="492"/>
      <c r="K14" s="492"/>
      <c r="L14" s="494">
        <v>2</v>
      </c>
      <c r="M14" s="491"/>
      <c r="N14" s="491"/>
      <c r="O14" s="491"/>
      <c r="P14" s="491"/>
      <c r="Q14" s="491"/>
      <c r="R14" s="491"/>
      <c r="S14" s="491"/>
      <c r="T14" s="491"/>
      <c r="U14" s="491">
        <f t="shared" si="0"/>
        <v>0</v>
      </c>
      <c r="V14" s="495">
        <f t="shared" si="2"/>
        <v>20</v>
      </c>
      <c r="W14" s="496"/>
      <c r="X14" s="496">
        <v>20</v>
      </c>
      <c r="Y14" s="496"/>
      <c r="Z14" s="502"/>
      <c r="AA14" s="496"/>
      <c r="AB14" s="496"/>
      <c r="AC14" s="496"/>
      <c r="AD14" s="496"/>
      <c r="AE14" s="496"/>
      <c r="AF14" s="498"/>
      <c r="AG14" s="499"/>
      <c r="AH14" s="499"/>
      <c r="AI14" s="499">
        <f t="shared" si="1"/>
        <v>0</v>
      </c>
      <c r="AJ14" s="324"/>
      <c r="AK14" s="316"/>
      <c r="AL14" s="316"/>
      <c r="AM14" s="500"/>
      <c r="AN14" s="500"/>
      <c r="AO14" s="500"/>
      <c r="AP14" s="500"/>
      <c r="AQ14" s="500"/>
      <c r="AR14" s="500"/>
      <c r="AS14" s="500"/>
      <c r="AT14" s="500"/>
      <c r="AU14" s="500"/>
      <c r="AV14" s="500"/>
      <c r="AW14" s="500"/>
      <c r="AX14" s="500"/>
      <c r="AY14" s="500"/>
      <c r="AZ14" s="500"/>
      <c r="BA14" s="500"/>
      <c r="BB14" s="500"/>
      <c r="BC14" s="500"/>
      <c r="BD14" s="500"/>
    </row>
    <row r="15" spans="1:56" s="501" customFormat="1" ht="87.75" hidden="1" customHeight="1">
      <c r="A15" s="492">
        <v>7</v>
      </c>
      <c r="B15" s="491" t="s">
        <v>3288</v>
      </c>
      <c r="C15" s="491" t="s">
        <v>3289</v>
      </c>
      <c r="D15" s="491">
        <v>0</v>
      </c>
      <c r="E15" s="491"/>
      <c r="F15" s="490" t="s">
        <v>3290</v>
      </c>
      <c r="G15" s="490"/>
      <c r="H15" s="493" t="s">
        <v>3291</v>
      </c>
      <c r="I15" s="492" t="s">
        <v>379</v>
      </c>
      <c r="J15" s="492"/>
      <c r="K15" s="492"/>
      <c r="L15" s="494">
        <v>50</v>
      </c>
      <c r="M15" s="491">
        <v>10</v>
      </c>
      <c r="N15" s="491"/>
      <c r="O15" s="491"/>
      <c r="P15" s="491"/>
      <c r="Q15" s="491"/>
      <c r="R15" s="491"/>
      <c r="S15" s="491"/>
      <c r="T15" s="491"/>
      <c r="U15" s="491">
        <f t="shared" si="0"/>
        <v>0</v>
      </c>
      <c r="V15" s="495">
        <f t="shared" si="2"/>
        <v>100</v>
      </c>
      <c r="W15" s="496"/>
      <c r="X15" s="496">
        <v>100</v>
      </c>
      <c r="Y15" s="496"/>
      <c r="Z15" s="502"/>
      <c r="AA15" s="496"/>
      <c r="AB15" s="496"/>
      <c r="AC15" s="496"/>
      <c r="AD15" s="496"/>
      <c r="AE15" s="496"/>
      <c r="AF15" s="498"/>
      <c r="AG15" s="499"/>
      <c r="AH15" s="499"/>
      <c r="AI15" s="499">
        <f t="shared" si="1"/>
        <v>0</v>
      </c>
      <c r="AJ15" s="324"/>
      <c r="AK15" s="316"/>
      <c r="AL15" s="316"/>
      <c r="AM15" s="500"/>
      <c r="AN15" s="500"/>
      <c r="AO15" s="500"/>
      <c r="AP15" s="500"/>
      <c r="AQ15" s="500"/>
      <c r="AR15" s="500"/>
      <c r="AS15" s="500"/>
      <c r="AT15" s="500"/>
      <c r="AU15" s="500"/>
      <c r="AV15" s="500"/>
      <c r="AW15" s="500"/>
      <c r="AX15" s="500"/>
      <c r="AY15" s="500"/>
      <c r="AZ15" s="500"/>
      <c r="BA15" s="500"/>
      <c r="BB15" s="500"/>
      <c r="BC15" s="500"/>
      <c r="BD15" s="500"/>
    </row>
    <row r="16" spans="1:56" s="501" customFormat="1" ht="94.5" hidden="1" customHeight="1">
      <c r="A16" s="492">
        <v>8</v>
      </c>
      <c r="B16" s="491" t="s">
        <v>3292</v>
      </c>
      <c r="C16" s="491" t="s">
        <v>3293</v>
      </c>
      <c r="D16" s="491">
        <v>0</v>
      </c>
      <c r="E16" s="491"/>
      <c r="F16" s="490" t="s">
        <v>3294</v>
      </c>
      <c r="G16" s="490"/>
      <c r="H16" s="493" t="s">
        <v>3295</v>
      </c>
      <c r="I16" s="492" t="s">
        <v>379</v>
      </c>
      <c r="J16" s="492"/>
      <c r="K16" s="492"/>
      <c r="L16" s="494">
        <v>20</v>
      </c>
      <c r="M16" s="491">
        <v>25</v>
      </c>
      <c r="N16" s="491"/>
      <c r="O16" s="491"/>
      <c r="P16" s="491"/>
      <c r="Q16" s="491"/>
      <c r="R16" s="491"/>
      <c r="S16" s="491"/>
      <c r="T16" s="491"/>
      <c r="U16" s="491">
        <f t="shared" si="0"/>
        <v>0</v>
      </c>
      <c r="V16" s="495">
        <f t="shared" si="2"/>
        <v>50</v>
      </c>
      <c r="W16" s="496"/>
      <c r="X16" s="496">
        <v>50</v>
      </c>
      <c r="Y16" s="496"/>
      <c r="Z16" s="502"/>
      <c r="AA16" s="496"/>
      <c r="AB16" s="496"/>
      <c r="AC16" s="496"/>
      <c r="AD16" s="496"/>
      <c r="AE16" s="496"/>
      <c r="AF16" s="498"/>
      <c r="AG16" s="499"/>
      <c r="AH16" s="499"/>
      <c r="AI16" s="499">
        <f t="shared" si="1"/>
        <v>0</v>
      </c>
      <c r="AJ16" s="324"/>
      <c r="AK16" s="316"/>
      <c r="AL16" s="316"/>
      <c r="AM16" s="500"/>
      <c r="AN16" s="500"/>
      <c r="AO16" s="500"/>
      <c r="AP16" s="500"/>
      <c r="AQ16" s="500"/>
      <c r="AR16" s="500"/>
      <c r="AS16" s="500"/>
      <c r="AT16" s="500"/>
      <c r="AU16" s="500"/>
      <c r="AV16" s="500"/>
      <c r="AW16" s="500"/>
      <c r="AX16" s="500"/>
      <c r="AY16" s="500"/>
      <c r="AZ16" s="500"/>
      <c r="BA16" s="500"/>
      <c r="BB16" s="500"/>
      <c r="BC16" s="500"/>
      <c r="BD16" s="500"/>
    </row>
    <row r="17" spans="1:56" s="501" customFormat="1" ht="141.75" hidden="1" customHeight="1">
      <c r="A17" s="492">
        <v>9</v>
      </c>
      <c r="B17" s="491" t="s">
        <v>3296</v>
      </c>
      <c r="C17" s="491" t="s">
        <v>3297</v>
      </c>
      <c r="D17" s="491">
        <v>0</v>
      </c>
      <c r="E17" s="491"/>
      <c r="F17" s="490" t="s">
        <v>3298</v>
      </c>
      <c r="G17" s="490"/>
      <c r="H17" s="493" t="s">
        <v>3299</v>
      </c>
      <c r="I17" s="492" t="s">
        <v>379</v>
      </c>
      <c r="J17" s="492"/>
      <c r="K17" s="492"/>
      <c r="L17" s="494">
        <v>30</v>
      </c>
      <c r="M17" s="491">
        <v>20</v>
      </c>
      <c r="N17" s="491"/>
      <c r="O17" s="491"/>
      <c r="P17" s="491"/>
      <c r="Q17" s="491"/>
      <c r="R17" s="491"/>
      <c r="S17" s="491"/>
      <c r="T17" s="491"/>
      <c r="U17" s="491">
        <f t="shared" si="0"/>
        <v>0</v>
      </c>
      <c r="V17" s="495">
        <f t="shared" si="2"/>
        <v>50</v>
      </c>
      <c r="W17" s="496"/>
      <c r="X17" s="496">
        <v>50</v>
      </c>
      <c r="Y17" s="496"/>
      <c r="Z17" s="502"/>
      <c r="AA17" s="496"/>
      <c r="AB17" s="496"/>
      <c r="AC17" s="496"/>
      <c r="AD17" s="496"/>
      <c r="AE17" s="496"/>
      <c r="AF17" s="498"/>
      <c r="AG17" s="499"/>
      <c r="AH17" s="499"/>
      <c r="AI17" s="499">
        <f t="shared" si="1"/>
        <v>0</v>
      </c>
      <c r="AJ17" s="324"/>
      <c r="AK17" s="316"/>
      <c r="AL17" s="316"/>
      <c r="AM17" s="500"/>
      <c r="AN17" s="500"/>
      <c r="AO17" s="500"/>
      <c r="AP17" s="500"/>
      <c r="AQ17" s="500"/>
      <c r="AR17" s="500"/>
      <c r="AS17" s="500"/>
      <c r="AT17" s="500"/>
      <c r="AU17" s="500"/>
      <c r="AV17" s="500"/>
      <c r="AW17" s="500"/>
      <c r="AX17" s="500"/>
      <c r="AY17" s="500"/>
      <c r="AZ17" s="500"/>
      <c r="BA17" s="500"/>
      <c r="BB17" s="500"/>
      <c r="BC17" s="500"/>
      <c r="BD17" s="500"/>
    </row>
    <row r="18" spans="1:56" s="501" customFormat="1" ht="210" hidden="1" customHeight="1">
      <c r="A18" s="492">
        <v>10</v>
      </c>
      <c r="B18" s="491" t="s">
        <v>3300</v>
      </c>
      <c r="C18" s="491" t="s">
        <v>3301</v>
      </c>
      <c r="D18" s="491">
        <v>0</v>
      </c>
      <c r="E18" s="491"/>
      <c r="F18" s="490" t="s">
        <v>3302</v>
      </c>
      <c r="G18" s="490"/>
      <c r="H18" s="493" t="s">
        <v>3295</v>
      </c>
      <c r="I18" s="492" t="s">
        <v>379</v>
      </c>
      <c r="J18" s="492"/>
      <c r="K18" s="492"/>
      <c r="L18" s="494">
        <v>100</v>
      </c>
      <c r="M18" s="491">
        <v>25</v>
      </c>
      <c r="N18" s="491"/>
      <c r="O18" s="491"/>
      <c r="P18" s="491"/>
      <c r="Q18" s="491"/>
      <c r="R18" s="491"/>
      <c r="S18" s="491"/>
      <c r="T18" s="491"/>
      <c r="U18" s="491">
        <f t="shared" si="0"/>
        <v>0</v>
      </c>
      <c r="V18" s="495">
        <f t="shared" si="2"/>
        <v>150</v>
      </c>
      <c r="W18" s="496"/>
      <c r="X18" s="496">
        <v>150</v>
      </c>
      <c r="Y18" s="496"/>
      <c r="Z18" s="502"/>
      <c r="AA18" s="496"/>
      <c r="AB18" s="496"/>
      <c r="AC18" s="496"/>
      <c r="AD18" s="496"/>
      <c r="AE18" s="496"/>
      <c r="AF18" s="498" t="s">
        <v>3303</v>
      </c>
      <c r="AG18" s="499"/>
      <c r="AH18" s="499"/>
      <c r="AI18" s="499">
        <f t="shared" si="1"/>
        <v>0</v>
      </c>
      <c r="AJ18" s="324"/>
      <c r="AK18" s="316"/>
      <c r="AL18" s="316"/>
      <c r="AM18" s="500"/>
      <c r="AN18" s="500"/>
      <c r="AO18" s="500"/>
      <c r="AP18" s="500"/>
      <c r="AQ18" s="500"/>
      <c r="AR18" s="500"/>
      <c r="AS18" s="500"/>
      <c r="AT18" s="500"/>
      <c r="AU18" s="500"/>
      <c r="AV18" s="500"/>
      <c r="AW18" s="500"/>
      <c r="AX18" s="500"/>
      <c r="AY18" s="500"/>
      <c r="AZ18" s="500"/>
      <c r="BA18" s="500"/>
      <c r="BB18" s="500"/>
      <c r="BC18" s="500"/>
      <c r="BD18" s="500"/>
    </row>
    <row r="19" spans="1:56" s="501" customFormat="1" ht="136.5" hidden="1" customHeight="1">
      <c r="A19" s="492">
        <v>11</v>
      </c>
      <c r="B19" s="491" t="s">
        <v>3304</v>
      </c>
      <c r="C19" s="491" t="s">
        <v>3305</v>
      </c>
      <c r="D19" s="491">
        <v>0</v>
      </c>
      <c r="E19" s="491"/>
      <c r="F19" s="490" t="s">
        <v>3306</v>
      </c>
      <c r="G19" s="490"/>
      <c r="H19" s="493" t="s">
        <v>3307</v>
      </c>
      <c r="I19" s="492" t="s">
        <v>379</v>
      </c>
      <c r="J19" s="492"/>
      <c r="K19" s="492"/>
      <c r="L19" s="494">
        <v>90</v>
      </c>
      <c r="M19" s="491">
        <v>50</v>
      </c>
      <c r="N19" s="491"/>
      <c r="O19" s="491"/>
      <c r="P19" s="491"/>
      <c r="Q19" s="491"/>
      <c r="R19" s="491"/>
      <c r="S19" s="491"/>
      <c r="T19" s="491"/>
      <c r="U19" s="491">
        <f t="shared" si="0"/>
        <v>0</v>
      </c>
      <c r="V19" s="495">
        <f t="shared" si="2"/>
        <v>150</v>
      </c>
      <c r="W19" s="496"/>
      <c r="X19" s="496">
        <v>150</v>
      </c>
      <c r="Y19" s="496"/>
      <c r="Z19" s="502"/>
      <c r="AA19" s="496"/>
      <c r="AB19" s="496"/>
      <c r="AC19" s="496"/>
      <c r="AD19" s="496"/>
      <c r="AE19" s="496"/>
      <c r="AF19" s="498"/>
      <c r="AG19" s="499"/>
      <c r="AH19" s="499"/>
      <c r="AI19" s="499">
        <f t="shared" si="1"/>
        <v>0</v>
      </c>
      <c r="AJ19" s="324"/>
      <c r="AK19" s="316"/>
      <c r="AL19" s="316"/>
      <c r="AM19" s="500"/>
      <c r="AN19" s="500"/>
      <c r="AO19" s="500"/>
      <c r="AP19" s="500"/>
      <c r="AQ19" s="500"/>
      <c r="AR19" s="500"/>
      <c r="AS19" s="500"/>
      <c r="AT19" s="500"/>
      <c r="AU19" s="500"/>
      <c r="AV19" s="500"/>
      <c r="AW19" s="500"/>
      <c r="AX19" s="500"/>
      <c r="AY19" s="500"/>
      <c r="AZ19" s="500"/>
      <c r="BA19" s="500"/>
      <c r="BB19" s="500"/>
      <c r="BC19" s="500"/>
      <c r="BD19" s="500"/>
    </row>
    <row r="20" spans="1:56" s="501" customFormat="1" ht="82.5" hidden="1" customHeight="1">
      <c r="A20" s="492">
        <v>12</v>
      </c>
      <c r="B20" s="491" t="s">
        <v>3308</v>
      </c>
      <c r="C20" s="491" t="s">
        <v>3309</v>
      </c>
      <c r="D20" s="491">
        <v>0</v>
      </c>
      <c r="E20" s="491"/>
      <c r="F20" s="490" t="s">
        <v>3310</v>
      </c>
      <c r="G20" s="490"/>
      <c r="H20" s="493" t="s">
        <v>3311</v>
      </c>
      <c r="I20" s="492" t="s">
        <v>84</v>
      </c>
      <c r="J20" s="492"/>
      <c r="K20" s="492"/>
      <c r="L20" s="494">
        <v>30</v>
      </c>
      <c r="M20" s="491"/>
      <c r="N20" s="491"/>
      <c r="O20" s="491"/>
      <c r="P20" s="491"/>
      <c r="Q20" s="491"/>
      <c r="R20" s="491"/>
      <c r="S20" s="491"/>
      <c r="T20" s="491"/>
      <c r="U20" s="491">
        <f t="shared" si="0"/>
        <v>0</v>
      </c>
      <c r="V20" s="495">
        <f t="shared" si="2"/>
        <v>100</v>
      </c>
      <c r="W20" s="496"/>
      <c r="X20" s="496">
        <v>100</v>
      </c>
      <c r="Y20" s="496"/>
      <c r="Z20" s="502"/>
      <c r="AA20" s="496"/>
      <c r="AB20" s="496"/>
      <c r="AC20" s="496"/>
      <c r="AD20" s="496"/>
      <c r="AE20" s="496"/>
      <c r="AF20" s="498"/>
      <c r="AG20" s="499"/>
      <c r="AH20" s="499"/>
      <c r="AI20" s="499">
        <f t="shared" si="1"/>
        <v>0</v>
      </c>
      <c r="AJ20" s="324"/>
      <c r="AK20" s="316"/>
      <c r="AL20" s="316"/>
      <c r="AM20" s="500"/>
      <c r="AN20" s="500"/>
      <c r="AO20" s="500"/>
      <c r="AP20" s="500"/>
      <c r="AQ20" s="500"/>
      <c r="AR20" s="500"/>
      <c r="AS20" s="500"/>
      <c r="AT20" s="500"/>
      <c r="AU20" s="500"/>
      <c r="AV20" s="500"/>
      <c r="AW20" s="500"/>
      <c r="AX20" s="500"/>
      <c r="AY20" s="500"/>
      <c r="AZ20" s="500"/>
      <c r="BA20" s="500"/>
      <c r="BB20" s="500"/>
      <c r="BC20" s="500"/>
      <c r="BD20" s="500"/>
    </row>
    <row r="21" spans="1:56" s="501" customFormat="1" ht="89.25" hidden="1" customHeight="1">
      <c r="A21" s="492">
        <v>13</v>
      </c>
      <c r="B21" s="491" t="s">
        <v>3312</v>
      </c>
      <c r="C21" s="491" t="s">
        <v>3313</v>
      </c>
      <c r="D21" s="491">
        <v>0</v>
      </c>
      <c r="E21" s="491"/>
      <c r="F21" s="490" t="s">
        <v>3314</v>
      </c>
      <c r="G21" s="490"/>
      <c r="H21" s="493">
        <v>0</v>
      </c>
      <c r="I21" s="492" t="s">
        <v>84</v>
      </c>
      <c r="J21" s="492"/>
      <c r="K21" s="492"/>
      <c r="L21" s="494">
        <v>50</v>
      </c>
      <c r="M21" s="491"/>
      <c r="N21" s="491"/>
      <c r="O21" s="491"/>
      <c r="P21" s="491"/>
      <c r="Q21" s="491"/>
      <c r="R21" s="491"/>
      <c r="S21" s="491"/>
      <c r="T21" s="491"/>
      <c r="U21" s="491">
        <f t="shared" si="0"/>
        <v>0</v>
      </c>
      <c r="V21" s="495">
        <f t="shared" si="2"/>
        <v>150</v>
      </c>
      <c r="W21" s="496"/>
      <c r="X21" s="496">
        <v>150</v>
      </c>
      <c r="Y21" s="496"/>
      <c r="Z21" s="502"/>
      <c r="AA21" s="496"/>
      <c r="AB21" s="496"/>
      <c r="AC21" s="496"/>
      <c r="AD21" s="496"/>
      <c r="AE21" s="496"/>
      <c r="AF21" s="498"/>
      <c r="AG21" s="499"/>
      <c r="AH21" s="499"/>
      <c r="AI21" s="499">
        <f t="shared" si="1"/>
        <v>0</v>
      </c>
      <c r="AJ21" s="324"/>
      <c r="AK21" s="316"/>
      <c r="AL21" s="316"/>
      <c r="AM21" s="500"/>
      <c r="AN21" s="500"/>
      <c r="AO21" s="500"/>
      <c r="AP21" s="500"/>
      <c r="AQ21" s="500"/>
      <c r="AR21" s="500"/>
      <c r="AS21" s="500"/>
      <c r="AT21" s="500"/>
      <c r="AU21" s="500"/>
      <c r="AV21" s="500"/>
      <c r="AW21" s="500"/>
      <c r="AX21" s="500"/>
      <c r="AY21" s="500"/>
      <c r="AZ21" s="500"/>
      <c r="BA21" s="500"/>
      <c r="BB21" s="500"/>
      <c r="BC21" s="500"/>
      <c r="BD21" s="500"/>
    </row>
    <row r="22" spans="1:56" s="501" customFormat="1" ht="120" hidden="1" customHeight="1">
      <c r="A22" s="492">
        <v>14</v>
      </c>
      <c r="B22" s="491" t="s">
        <v>3315</v>
      </c>
      <c r="C22" s="491" t="s">
        <v>3316</v>
      </c>
      <c r="D22" s="491">
        <v>0</v>
      </c>
      <c r="E22" s="491"/>
      <c r="F22" s="490" t="s">
        <v>3317</v>
      </c>
      <c r="G22" s="490"/>
      <c r="H22" s="493" t="s">
        <v>3318</v>
      </c>
      <c r="I22" s="492" t="s">
        <v>84</v>
      </c>
      <c r="J22" s="492"/>
      <c r="K22" s="492"/>
      <c r="L22" s="494">
        <v>20</v>
      </c>
      <c r="M22" s="491"/>
      <c r="N22" s="491"/>
      <c r="O22" s="491"/>
      <c r="P22" s="491"/>
      <c r="Q22" s="491"/>
      <c r="R22" s="491"/>
      <c r="S22" s="491"/>
      <c r="T22" s="491"/>
      <c r="U22" s="491">
        <f t="shared" si="0"/>
        <v>0</v>
      </c>
      <c r="V22" s="495">
        <f t="shared" si="2"/>
        <v>50</v>
      </c>
      <c r="W22" s="496"/>
      <c r="X22" s="496">
        <v>50</v>
      </c>
      <c r="Y22" s="496"/>
      <c r="Z22" s="502"/>
      <c r="AA22" s="496"/>
      <c r="AB22" s="496"/>
      <c r="AC22" s="496"/>
      <c r="AD22" s="496"/>
      <c r="AE22" s="496"/>
      <c r="AF22" s="498"/>
      <c r="AG22" s="499"/>
      <c r="AH22" s="499"/>
      <c r="AI22" s="499">
        <f t="shared" si="1"/>
        <v>0</v>
      </c>
      <c r="AJ22" s="324"/>
      <c r="AK22" s="316"/>
      <c r="AL22" s="316"/>
      <c r="AM22" s="500"/>
      <c r="AN22" s="500"/>
      <c r="AO22" s="500"/>
      <c r="AP22" s="500"/>
      <c r="AQ22" s="500"/>
      <c r="AR22" s="500"/>
      <c r="AS22" s="500"/>
      <c r="AT22" s="500"/>
      <c r="AU22" s="500"/>
      <c r="AV22" s="500"/>
      <c r="AW22" s="500"/>
      <c r="AX22" s="500"/>
      <c r="AY22" s="500"/>
      <c r="AZ22" s="500"/>
      <c r="BA22" s="500"/>
      <c r="BB22" s="500"/>
      <c r="BC22" s="500"/>
      <c r="BD22" s="500"/>
    </row>
    <row r="23" spans="1:56" s="501" customFormat="1" ht="78.75" hidden="1" customHeight="1">
      <c r="A23" s="492">
        <v>15</v>
      </c>
      <c r="B23" s="491" t="s">
        <v>3319</v>
      </c>
      <c r="C23" s="491" t="s">
        <v>3320</v>
      </c>
      <c r="D23" s="491">
        <v>0</v>
      </c>
      <c r="E23" s="491"/>
      <c r="F23" s="490" t="s">
        <v>3321</v>
      </c>
      <c r="G23" s="490"/>
      <c r="H23" s="493" t="s">
        <v>3322</v>
      </c>
      <c r="I23" s="492" t="s">
        <v>84</v>
      </c>
      <c r="J23" s="492"/>
      <c r="K23" s="492"/>
      <c r="L23" s="494">
        <v>20</v>
      </c>
      <c r="M23" s="491">
        <v>10</v>
      </c>
      <c r="N23" s="491"/>
      <c r="O23" s="491"/>
      <c r="P23" s="491"/>
      <c r="Q23" s="491"/>
      <c r="R23" s="491"/>
      <c r="S23" s="491"/>
      <c r="T23" s="491"/>
      <c r="U23" s="491">
        <f t="shared" si="0"/>
        <v>0</v>
      </c>
      <c r="V23" s="495">
        <f t="shared" si="2"/>
        <v>35</v>
      </c>
      <c r="W23" s="496"/>
      <c r="X23" s="496">
        <v>35</v>
      </c>
      <c r="Y23" s="496"/>
      <c r="Z23" s="502"/>
      <c r="AA23" s="496"/>
      <c r="AB23" s="496"/>
      <c r="AC23" s="496"/>
      <c r="AD23" s="496"/>
      <c r="AE23" s="496"/>
      <c r="AF23" s="498"/>
      <c r="AG23" s="499"/>
      <c r="AH23" s="499"/>
      <c r="AI23" s="499">
        <f t="shared" si="1"/>
        <v>0</v>
      </c>
      <c r="AJ23" s="324"/>
      <c r="AK23" s="316"/>
      <c r="AL23" s="316"/>
      <c r="AM23" s="500"/>
      <c r="AN23" s="500"/>
      <c r="AO23" s="500"/>
      <c r="AP23" s="500"/>
      <c r="AQ23" s="500"/>
      <c r="AR23" s="500"/>
      <c r="AS23" s="500"/>
      <c r="AT23" s="500"/>
      <c r="AU23" s="500"/>
      <c r="AV23" s="500"/>
      <c r="AW23" s="500"/>
      <c r="AX23" s="500"/>
      <c r="AY23" s="500"/>
      <c r="AZ23" s="500"/>
      <c r="BA23" s="500"/>
      <c r="BB23" s="500"/>
      <c r="BC23" s="500"/>
      <c r="BD23" s="500"/>
    </row>
    <row r="24" spans="1:56" s="501" customFormat="1" ht="94.5" hidden="1" customHeight="1">
      <c r="A24" s="492">
        <v>16</v>
      </c>
      <c r="B24" s="491" t="s">
        <v>3323</v>
      </c>
      <c r="C24" s="491" t="s">
        <v>3324</v>
      </c>
      <c r="D24" s="491">
        <v>0</v>
      </c>
      <c r="E24" s="491"/>
      <c r="F24" s="490" t="s">
        <v>3325</v>
      </c>
      <c r="G24" s="490"/>
      <c r="H24" s="493" t="s">
        <v>3326</v>
      </c>
      <c r="I24" s="492" t="s">
        <v>1153</v>
      </c>
      <c r="J24" s="492"/>
      <c r="K24" s="492"/>
      <c r="L24" s="494">
        <v>20</v>
      </c>
      <c r="M24" s="491">
        <v>30</v>
      </c>
      <c r="N24" s="491"/>
      <c r="O24" s="491"/>
      <c r="P24" s="491"/>
      <c r="Q24" s="491"/>
      <c r="R24" s="491"/>
      <c r="S24" s="491"/>
      <c r="T24" s="491"/>
      <c r="U24" s="491">
        <f t="shared" si="0"/>
        <v>0</v>
      </c>
      <c r="V24" s="495">
        <f t="shared" si="2"/>
        <v>50</v>
      </c>
      <c r="W24" s="496"/>
      <c r="X24" s="496">
        <v>50</v>
      </c>
      <c r="Y24" s="496"/>
      <c r="Z24" s="502"/>
      <c r="AA24" s="496"/>
      <c r="AB24" s="496"/>
      <c r="AC24" s="496"/>
      <c r="AD24" s="496"/>
      <c r="AE24" s="496"/>
      <c r="AF24" s="498"/>
      <c r="AG24" s="499"/>
      <c r="AH24" s="499"/>
      <c r="AI24" s="499">
        <f t="shared" si="1"/>
        <v>0</v>
      </c>
      <c r="AJ24" s="324"/>
      <c r="AK24" s="316"/>
      <c r="AL24" s="316"/>
      <c r="AM24" s="500"/>
      <c r="AN24" s="500"/>
      <c r="AO24" s="500"/>
      <c r="AP24" s="500"/>
      <c r="AQ24" s="500"/>
      <c r="AR24" s="500"/>
      <c r="AS24" s="500"/>
      <c r="AT24" s="500"/>
      <c r="AU24" s="500"/>
      <c r="AV24" s="500"/>
      <c r="AW24" s="500"/>
      <c r="AX24" s="500"/>
      <c r="AY24" s="500"/>
      <c r="AZ24" s="500"/>
      <c r="BA24" s="500"/>
      <c r="BB24" s="500"/>
      <c r="BC24" s="500"/>
      <c r="BD24" s="500"/>
    </row>
    <row r="25" spans="1:56" s="501" customFormat="1" ht="94.5" hidden="1" customHeight="1">
      <c r="A25" s="492">
        <v>17</v>
      </c>
      <c r="B25" s="491" t="s">
        <v>3327</v>
      </c>
      <c r="C25" s="491" t="s">
        <v>3328</v>
      </c>
      <c r="D25" s="491">
        <v>0</v>
      </c>
      <c r="E25" s="491"/>
      <c r="F25" s="490" t="s">
        <v>3329</v>
      </c>
      <c r="G25" s="490"/>
      <c r="H25" s="493">
        <v>0</v>
      </c>
      <c r="I25" s="492" t="s">
        <v>84</v>
      </c>
      <c r="J25" s="492"/>
      <c r="K25" s="492"/>
      <c r="L25" s="494">
        <v>100</v>
      </c>
      <c r="M25" s="491"/>
      <c r="N25" s="491"/>
      <c r="O25" s="491"/>
      <c r="P25" s="491"/>
      <c r="Q25" s="491"/>
      <c r="R25" s="491"/>
      <c r="S25" s="491"/>
      <c r="T25" s="491"/>
      <c r="U25" s="491">
        <f t="shared" si="0"/>
        <v>0</v>
      </c>
      <c r="V25" s="495">
        <f t="shared" si="2"/>
        <v>150</v>
      </c>
      <c r="W25" s="496"/>
      <c r="X25" s="496">
        <v>150</v>
      </c>
      <c r="Y25" s="496"/>
      <c r="Z25" s="502"/>
      <c r="AA25" s="496"/>
      <c r="AB25" s="496"/>
      <c r="AC25" s="496"/>
      <c r="AD25" s="496"/>
      <c r="AE25" s="496"/>
      <c r="AF25" s="498"/>
      <c r="AG25" s="499"/>
      <c r="AH25" s="499"/>
      <c r="AI25" s="499">
        <f t="shared" si="1"/>
        <v>0</v>
      </c>
      <c r="AJ25" s="324"/>
      <c r="AK25" s="316"/>
      <c r="AL25" s="316"/>
      <c r="AM25" s="500"/>
      <c r="AN25" s="500"/>
      <c r="AO25" s="500"/>
      <c r="AP25" s="500"/>
      <c r="AQ25" s="500"/>
      <c r="AR25" s="500"/>
      <c r="AS25" s="500"/>
      <c r="AT25" s="500"/>
      <c r="AU25" s="500"/>
      <c r="AV25" s="500"/>
      <c r="AW25" s="500"/>
      <c r="AX25" s="500"/>
      <c r="AY25" s="500"/>
      <c r="AZ25" s="500"/>
      <c r="BA25" s="500"/>
      <c r="BB25" s="500"/>
      <c r="BC25" s="500"/>
      <c r="BD25" s="500"/>
    </row>
    <row r="26" spans="1:56" s="501" customFormat="1" ht="110.25" hidden="1" customHeight="1">
      <c r="A26" s="492">
        <v>18</v>
      </c>
      <c r="B26" s="491" t="s">
        <v>3330</v>
      </c>
      <c r="C26" s="491" t="s">
        <v>3331</v>
      </c>
      <c r="D26" s="491">
        <v>0</v>
      </c>
      <c r="E26" s="491"/>
      <c r="F26" s="490" t="s">
        <v>3332</v>
      </c>
      <c r="G26" s="490"/>
      <c r="H26" s="493" t="s">
        <v>3326</v>
      </c>
      <c r="I26" s="492" t="s">
        <v>84</v>
      </c>
      <c r="J26" s="492"/>
      <c r="K26" s="492"/>
      <c r="L26" s="494">
        <v>20</v>
      </c>
      <c r="M26" s="491">
        <v>25</v>
      </c>
      <c r="N26" s="491"/>
      <c r="O26" s="491"/>
      <c r="P26" s="491"/>
      <c r="Q26" s="491"/>
      <c r="R26" s="491"/>
      <c r="S26" s="491"/>
      <c r="T26" s="491"/>
      <c r="U26" s="491">
        <f t="shared" si="0"/>
        <v>0</v>
      </c>
      <c r="V26" s="495">
        <f t="shared" si="2"/>
        <v>50</v>
      </c>
      <c r="W26" s="496"/>
      <c r="X26" s="496">
        <v>50</v>
      </c>
      <c r="Y26" s="496"/>
      <c r="Z26" s="502"/>
      <c r="AA26" s="496"/>
      <c r="AB26" s="496"/>
      <c r="AC26" s="496"/>
      <c r="AD26" s="496"/>
      <c r="AE26" s="496"/>
      <c r="AF26" s="498"/>
      <c r="AG26" s="499"/>
      <c r="AH26" s="499"/>
      <c r="AI26" s="499">
        <f t="shared" si="1"/>
        <v>0</v>
      </c>
      <c r="AJ26" s="324"/>
      <c r="AK26" s="316"/>
      <c r="AL26" s="316"/>
      <c r="AM26" s="500"/>
      <c r="AN26" s="500"/>
      <c r="AO26" s="500"/>
      <c r="AP26" s="500"/>
      <c r="AQ26" s="500"/>
      <c r="AR26" s="500"/>
      <c r="AS26" s="500"/>
      <c r="AT26" s="500"/>
      <c r="AU26" s="500"/>
      <c r="AV26" s="500"/>
      <c r="AW26" s="500"/>
      <c r="AX26" s="500"/>
      <c r="AY26" s="500"/>
      <c r="AZ26" s="500"/>
      <c r="BA26" s="500"/>
      <c r="BB26" s="500"/>
      <c r="BC26" s="500"/>
      <c r="BD26" s="500"/>
    </row>
    <row r="27" spans="1:56" s="501" customFormat="1" ht="63" hidden="1" customHeight="1">
      <c r="A27" s="492">
        <v>19</v>
      </c>
      <c r="B27" s="491" t="s">
        <v>3333</v>
      </c>
      <c r="C27" s="491" t="s">
        <v>3334</v>
      </c>
      <c r="D27" s="491">
        <v>0</v>
      </c>
      <c r="E27" s="491"/>
      <c r="F27" s="490" t="s">
        <v>3335</v>
      </c>
      <c r="G27" s="490"/>
      <c r="H27" s="493">
        <v>0</v>
      </c>
      <c r="I27" s="492" t="s">
        <v>379</v>
      </c>
      <c r="J27" s="492"/>
      <c r="K27" s="492"/>
      <c r="L27" s="494">
        <v>10</v>
      </c>
      <c r="M27" s="491"/>
      <c r="N27" s="491"/>
      <c r="O27" s="491"/>
      <c r="P27" s="491"/>
      <c r="Q27" s="491"/>
      <c r="R27" s="491"/>
      <c r="S27" s="491"/>
      <c r="T27" s="491"/>
      <c r="U27" s="491">
        <f t="shared" si="0"/>
        <v>0</v>
      </c>
      <c r="V27" s="495">
        <f t="shared" si="2"/>
        <v>30</v>
      </c>
      <c r="W27" s="496"/>
      <c r="X27" s="496">
        <v>30</v>
      </c>
      <c r="Y27" s="496"/>
      <c r="Z27" s="502"/>
      <c r="AA27" s="496"/>
      <c r="AB27" s="496"/>
      <c r="AC27" s="496"/>
      <c r="AD27" s="496"/>
      <c r="AE27" s="496"/>
      <c r="AF27" s="498"/>
      <c r="AG27" s="499"/>
      <c r="AH27" s="499"/>
      <c r="AI27" s="499">
        <f t="shared" si="1"/>
        <v>0</v>
      </c>
      <c r="AJ27" s="324"/>
      <c r="AK27" s="316"/>
      <c r="AL27" s="316"/>
      <c r="AM27" s="500"/>
      <c r="AN27" s="500"/>
      <c r="AO27" s="500"/>
      <c r="AP27" s="500"/>
      <c r="AQ27" s="500"/>
      <c r="AR27" s="500"/>
      <c r="AS27" s="500"/>
      <c r="AT27" s="500"/>
      <c r="AU27" s="500"/>
      <c r="AV27" s="500"/>
      <c r="AW27" s="500"/>
      <c r="AX27" s="500"/>
      <c r="AY27" s="500"/>
      <c r="AZ27" s="500"/>
      <c r="BA27" s="500"/>
      <c r="BB27" s="500"/>
      <c r="BC27" s="500"/>
      <c r="BD27" s="500"/>
    </row>
    <row r="28" spans="1:56" s="501" customFormat="1" ht="110.25" hidden="1" customHeight="1">
      <c r="A28" s="492">
        <v>20</v>
      </c>
      <c r="B28" s="491" t="s">
        <v>3336</v>
      </c>
      <c r="C28" s="491" t="s">
        <v>3337</v>
      </c>
      <c r="D28" s="491">
        <v>0</v>
      </c>
      <c r="E28" s="491"/>
      <c r="F28" s="490" t="s">
        <v>3338</v>
      </c>
      <c r="G28" s="490"/>
      <c r="H28" s="493">
        <v>0</v>
      </c>
      <c r="I28" s="492" t="s">
        <v>84</v>
      </c>
      <c r="J28" s="492"/>
      <c r="K28" s="492"/>
      <c r="L28" s="494">
        <v>3</v>
      </c>
      <c r="M28" s="491"/>
      <c r="N28" s="491"/>
      <c r="O28" s="491"/>
      <c r="P28" s="491"/>
      <c r="Q28" s="491"/>
      <c r="R28" s="491"/>
      <c r="S28" s="491"/>
      <c r="T28" s="491"/>
      <c r="U28" s="491">
        <f t="shared" si="0"/>
        <v>0</v>
      </c>
      <c r="V28" s="495">
        <f t="shared" si="2"/>
        <v>10</v>
      </c>
      <c r="W28" s="496"/>
      <c r="X28" s="496">
        <v>10</v>
      </c>
      <c r="Y28" s="496"/>
      <c r="Z28" s="502"/>
      <c r="AA28" s="496"/>
      <c r="AB28" s="496"/>
      <c r="AC28" s="496"/>
      <c r="AD28" s="496"/>
      <c r="AE28" s="496"/>
      <c r="AF28" s="498"/>
      <c r="AG28" s="499"/>
      <c r="AH28" s="499"/>
      <c r="AI28" s="499">
        <f t="shared" si="1"/>
        <v>0</v>
      </c>
      <c r="AJ28" s="324"/>
      <c r="AK28" s="316"/>
      <c r="AL28" s="316"/>
      <c r="AM28" s="500"/>
      <c r="AN28" s="500"/>
      <c r="AO28" s="500"/>
      <c r="AP28" s="500"/>
      <c r="AQ28" s="500"/>
      <c r="AR28" s="500"/>
      <c r="AS28" s="500"/>
      <c r="AT28" s="500"/>
      <c r="AU28" s="500"/>
      <c r="AV28" s="500"/>
      <c r="AW28" s="500"/>
      <c r="AX28" s="500"/>
      <c r="AY28" s="500"/>
      <c r="AZ28" s="500"/>
      <c r="BA28" s="500"/>
      <c r="BB28" s="500"/>
      <c r="BC28" s="500"/>
      <c r="BD28" s="500"/>
    </row>
    <row r="29" spans="1:56" s="501" customFormat="1" ht="141.75" hidden="1" customHeight="1">
      <c r="A29" s="492">
        <v>21</v>
      </c>
      <c r="B29" s="491" t="s">
        <v>3339</v>
      </c>
      <c r="C29" s="491" t="s">
        <v>3340</v>
      </c>
      <c r="D29" s="491">
        <v>0</v>
      </c>
      <c r="E29" s="491"/>
      <c r="F29" s="490" t="s">
        <v>3341</v>
      </c>
      <c r="G29" s="490"/>
      <c r="H29" s="493">
        <v>0</v>
      </c>
      <c r="I29" s="492" t="s">
        <v>84</v>
      </c>
      <c r="J29" s="492"/>
      <c r="K29" s="492"/>
      <c r="L29" s="494">
        <v>3</v>
      </c>
      <c r="M29" s="491"/>
      <c r="N29" s="491"/>
      <c r="O29" s="491"/>
      <c r="P29" s="491"/>
      <c r="Q29" s="491"/>
      <c r="R29" s="491"/>
      <c r="S29" s="491"/>
      <c r="T29" s="491"/>
      <c r="U29" s="491">
        <f t="shared" si="0"/>
        <v>0</v>
      </c>
      <c r="V29" s="495">
        <f t="shared" si="2"/>
        <v>15</v>
      </c>
      <c r="W29" s="496"/>
      <c r="X29" s="496">
        <v>15</v>
      </c>
      <c r="Y29" s="496"/>
      <c r="Z29" s="502"/>
      <c r="AA29" s="496"/>
      <c r="AB29" s="496"/>
      <c r="AC29" s="496"/>
      <c r="AD29" s="496"/>
      <c r="AE29" s="496"/>
      <c r="AF29" s="498"/>
      <c r="AG29" s="499"/>
      <c r="AH29" s="499"/>
      <c r="AI29" s="499">
        <f t="shared" si="1"/>
        <v>0</v>
      </c>
      <c r="AJ29" s="324"/>
      <c r="AK29" s="316"/>
      <c r="AL29" s="316"/>
      <c r="AM29" s="500"/>
      <c r="AN29" s="500"/>
      <c r="AO29" s="500"/>
      <c r="AP29" s="500"/>
      <c r="AQ29" s="500"/>
      <c r="AR29" s="500"/>
      <c r="AS29" s="500"/>
      <c r="AT29" s="500"/>
      <c r="AU29" s="500"/>
      <c r="AV29" s="500"/>
      <c r="AW29" s="500"/>
      <c r="AX29" s="500"/>
      <c r="AY29" s="500"/>
      <c r="AZ29" s="500"/>
      <c r="BA29" s="500"/>
      <c r="BB29" s="500"/>
      <c r="BC29" s="500"/>
      <c r="BD29" s="500"/>
    </row>
    <row r="30" spans="1:56" s="501" customFormat="1" ht="173.25" hidden="1" customHeight="1">
      <c r="A30" s="492">
        <v>22</v>
      </c>
      <c r="B30" s="491" t="s">
        <v>3342</v>
      </c>
      <c r="C30" s="491" t="s">
        <v>3343</v>
      </c>
      <c r="D30" s="491">
        <v>0</v>
      </c>
      <c r="E30" s="491"/>
      <c r="F30" s="490" t="s">
        <v>3344</v>
      </c>
      <c r="G30" s="490"/>
      <c r="H30" s="493" t="s">
        <v>3345</v>
      </c>
      <c r="I30" s="492" t="s">
        <v>2594</v>
      </c>
      <c r="J30" s="492"/>
      <c r="K30" s="492"/>
      <c r="L30" s="494">
        <v>1000</v>
      </c>
      <c r="M30" s="491">
        <v>600</v>
      </c>
      <c r="N30" s="491"/>
      <c r="O30" s="491"/>
      <c r="P30" s="491"/>
      <c r="Q30" s="491"/>
      <c r="R30" s="491"/>
      <c r="S30" s="491"/>
      <c r="T30" s="491"/>
      <c r="U30" s="491">
        <f t="shared" si="0"/>
        <v>0</v>
      </c>
      <c r="V30" s="495">
        <f t="shared" si="2"/>
        <v>100</v>
      </c>
      <c r="W30" s="496">
        <v>100</v>
      </c>
      <c r="X30" s="496"/>
      <c r="Y30" s="496"/>
      <c r="Z30" s="502"/>
      <c r="AA30" s="496"/>
      <c r="AB30" s="496"/>
      <c r="AC30" s="496"/>
      <c r="AD30" s="496"/>
      <c r="AE30" s="496"/>
      <c r="AF30" s="498" t="s">
        <v>3346</v>
      </c>
      <c r="AG30" s="499"/>
      <c r="AH30" s="499"/>
      <c r="AI30" s="499">
        <f t="shared" si="1"/>
        <v>0</v>
      </c>
      <c r="AJ30" s="324"/>
      <c r="AK30" s="316"/>
      <c r="AL30" s="316"/>
      <c r="AM30" s="500"/>
      <c r="AN30" s="500"/>
      <c r="AO30" s="500"/>
      <c r="AP30" s="500"/>
      <c r="AQ30" s="500"/>
      <c r="AR30" s="500"/>
      <c r="AS30" s="500"/>
      <c r="AT30" s="500"/>
      <c r="AU30" s="500"/>
      <c r="AV30" s="500"/>
      <c r="AW30" s="500"/>
      <c r="AX30" s="500"/>
      <c r="AY30" s="500"/>
      <c r="AZ30" s="500"/>
      <c r="BA30" s="500"/>
      <c r="BB30" s="500"/>
      <c r="BC30" s="500"/>
      <c r="BD30" s="500"/>
    </row>
    <row r="31" spans="1:56" s="501" customFormat="1" ht="138.75" hidden="1" customHeight="1">
      <c r="A31" s="492">
        <v>23</v>
      </c>
      <c r="B31" s="491" t="s">
        <v>3347</v>
      </c>
      <c r="C31" s="491" t="s">
        <v>3348</v>
      </c>
      <c r="D31" s="491">
        <v>0</v>
      </c>
      <c r="E31" s="491"/>
      <c r="F31" s="490" t="s">
        <v>3349</v>
      </c>
      <c r="G31" s="490"/>
      <c r="H31" s="493" t="s">
        <v>3350</v>
      </c>
      <c r="I31" s="492" t="s">
        <v>2594</v>
      </c>
      <c r="J31" s="492"/>
      <c r="K31" s="492"/>
      <c r="L31" s="494">
        <v>10</v>
      </c>
      <c r="M31" s="491"/>
      <c r="N31" s="491"/>
      <c r="O31" s="491"/>
      <c r="P31" s="491"/>
      <c r="Q31" s="491"/>
      <c r="R31" s="491"/>
      <c r="S31" s="491"/>
      <c r="T31" s="491"/>
      <c r="U31" s="491">
        <f t="shared" si="0"/>
        <v>0</v>
      </c>
      <c r="V31" s="495">
        <f t="shared" si="2"/>
        <v>50</v>
      </c>
      <c r="W31" s="496"/>
      <c r="X31" s="496"/>
      <c r="Y31" s="496">
        <v>50</v>
      </c>
      <c r="Z31" s="502"/>
      <c r="AA31" s="496"/>
      <c r="AB31" s="496"/>
      <c r="AC31" s="496"/>
      <c r="AD31" s="496"/>
      <c r="AE31" s="496"/>
      <c r="AF31" s="498"/>
      <c r="AG31" s="499"/>
      <c r="AH31" s="499"/>
      <c r="AI31" s="499">
        <f t="shared" si="1"/>
        <v>0</v>
      </c>
      <c r="AJ31" s="324"/>
      <c r="AK31" s="316"/>
      <c r="AL31" s="316"/>
      <c r="AM31" s="500"/>
      <c r="AN31" s="500"/>
      <c r="AO31" s="500"/>
      <c r="AP31" s="500"/>
      <c r="AQ31" s="500"/>
      <c r="AR31" s="500"/>
      <c r="AS31" s="500"/>
      <c r="AT31" s="500"/>
      <c r="AU31" s="500"/>
      <c r="AV31" s="500"/>
      <c r="AW31" s="500"/>
      <c r="AX31" s="500"/>
      <c r="AY31" s="500"/>
      <c r="AZ31" s="500"/>
      <c r="BA31" s="500"/>
      <c r="BB31" s="500"/>
      <c r="BC31" s="500"/>
      <c r="BD31" s="500"/>
    </row>
    <row r="32" spans="1:56" s="501" customFormat="1" ht="63" hidden="1" customHeight="1">
      <c r="A32" s="492">
        <v>24</v>
      </c>
      <c r="B32" s="491" t="s">
        <v>3351</v>
      </c>
      <c r="C32" s="491" t="s">
        <v>3352</v>
      </c>
      <c r="D32" s="491">
        <v>0</v>
      </c>
      <c r="E32" s="491"/>
      <c r="F32" s="490" t="s">
        <v>3353</v>
      </c>
      <c r="G32" s="490"/>
      <c r="H32" s="493" t="s">
        <v>3354</v>
      </c>
      <c r="I32" s="492" t="s">
        <v>84</v>
      </c>
      <c r="J32" s="492"/>
      <c r="K32" s="492"/>
      <c r="L32" s="494">
        <v>5</v>
      </c>
      <c r="M32" s="491">
        <v>5</v>
      </c>
      <c r="N32" s="491"/>
      <c r="O32" s="491"/>
      <c r="P32" s="491"/>
      <c r="Q32" s="491"/>
      <c r="R32" s="491"/>
      <c r="S32" s="491"/>
      <c r="T32" s="491"/>
      <c r="U32" s="491">
        <f t="shared" si="0"/>
        <v>0</v>
      </c>
      <c r="V32" s="495">
        <f t="shared" si="2"/>
        <v>5</v>
      </c>
      <c r="W32" s="496"/>
      <c r="X32" s="496"/>
      <c r="Y32" s="496"/>
      <c r="Z32" s="502"/>
      <c r="AA32" s="496">
        <v>5</v>
      </c>
      <c r="AB32" s="496"/>
      <c r="AC32" s="496"/>
      <c r="AD32" s="496"/>
      <c r="AE32" s="496"/>
      <c r="AF32" s="498"/>
      <c r="AG32" s="499"/>
      <c r="AH32" s="499"/>
      <c r="AI32" s="499">
        <f t="shared" si="1"/>
        <v>0</v>
      </c>
      <c r="AJ32" s="324"/>
      <c r="AK32" s="316"/>
      <c r="AL32" s="316"/>
      <c r="AM32" s="500"/>
      <c r="AN32" s="500"/>
      <c r="AO32" s="500"/>
      <c r="AP32" s="500"/>
      <c r="AQ32" s="500"/>
      <c r="AR32" s="500"/>
      <c r="AS32" s="500"/>
      <c r="AT32" s="500"/>
      <c r="AU32" s="500"/>
      <c r="AV32" s="500"/>
      <c r="AW32" s="500"/>
      <c r="AX32" s="500"/>
      <c r="AY32" s="500"/>
      <c r="AZ32" s="500"/>
      <c r="BA32" s="500"/>
      <c r="BB32" s="500"/>
      <c r="BC32" s="500"/>
      <c r="BD32" s="500"/>
    </row>
    <row r="33" spans="1:56" s="501" customFormat="1" ht="110.25" hidden="1" customHeight="1">
      <c r="A33" s="492">
        <v>25</v>
      </c>
      <c r="B33" s="491" t="s">
        <v>3355</v>
      </c>
      <c r="C33" s="491" t="s">
        <v>3356</v>
      </c>
      <c r="D33" s="491">
        <v>0</v>
      </c>
      <c r="E33" s="491"/>
      <c r="F33" s="490" t="s">
        <v>3357</v>
      </c>
      <c r="G33" s="490"/>
      <c r="H33" s="493">
        <v>0</v>
      </c>
      <c r="I33" s="492" t="s">
        <v>2594</v>
      </c>
      <c r="J33" s="492"/>
      <c r="K33" s="492"/>
      <c r="L33" s="494">
        <v>10</v>
      </c>
      <c r="M33" s="491"/>
      <c r="N33" s="491"/>
      <c r="O33" s="491"/>
      <c r="P33" s="491"/>
      <c r="Q33" s="491"/>
      <c r="R33" s="491"/>
      <c r="S33" s="491"/>
      <c r="T33" s="491"/>
      <c r="U33" s="491">
        <f t="shared" si="0"/>
        <v>0</v>
      </c>
      <c r="V33" s="495">
        <f t="shared" si="2"/>
        <v>10</v>
      </c>
      <c r="W33" s="496"/>
      <c r="X33" s="496"/>
      <c r="Y33" s="496"/>
      <c r="Z33" s="502">
        <v>10</v>
      </c>
      <c r="AA33" s="496"/>
      <c r="AB33" s="496"/>
      <c r="AC33" s="496"/>
      <c r="AD33" s="496"/>
      <c r="AE33" s="496"/>
      <c r="AF33" s="498"/>
      <c r="AG33" s="499"/>
      <c r="AH33" s="499"/>
      <c r="AI33" s="499">
        <f t="shared" si="1"/>
        <v>0</v>
      </c>
      <c r="AJ33" s="324"/>
      <c r="AK33" s="316" t="s">
        <v>6339</v>
      </c>
      <c r="AL33" s="316"/>
      <c r="AM33" s="500"/>
      <c r="AN33" s="500"/>
      <c r="AO33" s="500"/>
      <c r="AP33" s="500"/>
      <c r="AQ33" s="500"/>
      <c r="AR33" s="500"/>
      <c r="AS33" s="500"/>
      <c r="AT33" s="500"/>
      <c r="AU33" s="500"/>
      <c r="AV33" s="500"/>
      <c r="AW33" s="500"/>
      <c r="AX33" s="500"/>
      <c r="AY33" s="500"/>
      <c r="AZ33" s="500"/>
      <c r="BA33" s="500"/>
      <c r="BB33" s="500"/>
      <c r="BC33" s="500"/>
      <c r="BD33" s="500"/>
    </row>
    <row r="34" spans="1:56" s="501" customFormat="1" ht="123" hidden="1" customHeight="1">
      <c r="A34" s="492">
        <v>26</v>
      </c>
      <c r="B34" s="491" t="s">
        <v>3358</v>
      </c>
      <c r="C34" s="491" t="s">
        <v>3359</v>
      </c>
      <c r="D34" s="491">
        <v>0</v>
      </c>
      <c r="E34" s="491"/>
      <c r="F34" s="490" t="s">
        <v>3360</v>
      </c>
      <c r="G34" s="490"/>
      <c r="H34" s="493">
        <v>0</v>
      </c>
      <c r="I34" s="492" t="s">
        <v>2594</v>
      </c>
      <c r="J34" s="492"/>
      <c r="K34" s="492"/>
      <c r="L34" s="494">
        <v>10</v>
      </c>
      <c r="M34" s="491"/>
      <c r="N34" s="491"/>
      <c r="O34" s="491"/>
      <c r="P34" s="491"/>
      <c r="Q34" s="491"/>
      <c r="R34" s="491"/>
      <c r="S34" s="491"/>
      <c r="T34" s="491"/>
      <c r="U34" s="491">
        <f t="shared" si="0"/>
        <v>0</v>
      </c>
      <c r="V34" s="495">
        <f t="shared" si="2"/>
        <v>10</v>
      </c>
      <c r="W34" s="496"/>
      <c r="X34" s="496"/>
      <c r="Y34" s="496"/>
      <c r="Z34" s="502">
        <v>10</v>
      </c>
      <c r="AA34" s="496"/>
      <c r="AB34" s="496"/>
      <c r="AC34" s="496"/>
      <c r="AD34" s="496"/>
      <c r="AE34" s="496"/>
      <c r="AF34" s="498"/>
      <c r="AG34" s="499"/>
      <c r="AH34" s="499"/>
      <c r="AI34" s="499">
        <f t="shared" si="1"/>
        <v>0</v>
      </c>
      <c r="AJ34" s="324"/>
      <c r="AK34" s="316" t="s">
        <v>46</v>
      </c>
      <c r="AL34" s="316"/>
      <c r="AM34" s="500"/>
      <c r="AN34" s="500"/>
      <c r="AO34" s="500"/>
      <c r="AP34" s="500"/>
      <c r="AQ34" s="500"/>
      <c r="AR34" s="500"/>
      <c r="AS34" s="500"/>
      <c r="AT34" s="500"/>
      <c r="AU34" s="500"/>
      <c r="AV34" s="500"/>
      <c r="AW34" s="500"/>
      <c r="AX34" s="500"/>
      <c r="AY34" s="500"/>
      <c r="AZ34" s="500"/>
      <c r="BA34" s="500"/>
      <c r="BB34" s="500"/>
      <c r="BC34" s="500"/>
      <c r="BD34" s="500"/>
    </row>
    <row r="35" spans="1:56" s="501" customFormat="1" ht="157.5" hidden="1" customHeight="1">
      <c r="A35" s="492">
        <v>27</v>
      </c>
      <c r="B35" s="491" t="s">
        <v>3361</v>
      </c>
      <c r="C35" s="491" t="s">
        <v>3362</v>
      </c>
      <c r="D35" s="491">
        <v>0</v>
      </c>
      <c r="E35" s="491"/>
      <c r="F35" s="490" t="s">
        <v>3363</v>
      </c>
      <c r="G35" s="490"/>
      <c r="H35" s="493">
        <v>0</v>
      </c>
      <c r="I35" s="492" t="s">
        <v>2594</v>
      </c>
      <c r="J35" s="492"/>
      <c r="K35" s="492"/>
      <c r="L35" s="494">
        <v>10</v>
      </c>
      <c r="M35" s="491"/>
      <c r="N35" s="491"/>
      <c r="O35" s="491"/>
      <c r="P35" s="491"/>
      <c r="Q35" s="491"/>
      <c r="R35" s="491"/>
      <c r="S35" s="491"/>
      <c r="T35" s="491"/>
      <c r="U35" s="491">
        <f t="shared" si="0"/>
        <v>0</v>
      </c>
      <c r="V35" s="495">
        <f t="shared" si="2"/>
        <v>10</v>
      </c>
      <c r="W35" s="496"/>
      <c r="X35" s="496"/>
      <c r="Y35" s="496"/>
      <c r="Z35" s="502">
        <v>10</v>
      </c>
      <c r="AA35" s="496"/>
      <c r="AB35" s="496"/>
      <c r="AC35" s="496"/>
      <c r="AD35" s="496"/>
      <c r="AE35" s="496"/>
      <c r="AF35" s="498"/>
      <c r="AG35" s="499"/>
      <c r="AH35" s="499"/>
      <c r="AI35" s="499">
        <f t="shared" si="1"/>
        <v>0</v>
      </c>
      <c r="AJ35" s="324"/>
      <c r="AK35" s="316"/>
      <c r="AL35" s="316"/>
      <c r="AM35" s="500"/>
      <c r="AN35" s="500"/>
      <c r="AO35" s="500"/>
      <c r="AP35" s="500"/>
      <c r="AQ35" s="500"/>
      <c r="AR35" s="500"/>
      <c r="AS35" s="500"/>
      <c r="AT35" s="500"/>
      <c r="AU35" s="500"/>
      <c r="AV35" s="500"/>
      <c r="AW35" s="500"/>
      <c r="AX35" s="500"/>
      <c r="AY35" s="500"/>
      <c r="AZ35" s="500"/>
      <c r="BA35" s="500"/>
      <c r="BB35" s="500"/>
      <c r="BC35" s="500"/>
      <c r="BD35" s="500"/>
    </row>
    <row r="36" spans="1:56" s="501" customFormat="1" ht="78.75" hidden="1" customHeight="1">
      <c r="A36" s="492">
        <v>28</v>
      </c>
      <c r="B36" s="491" t="s">
        <v>3364</v>
      </c>
      <c r="C36" s="491" t="s">
        <v>3365</v>
      </c>
      <c r="D36" s="491">
        <v>0</v>
      </c>
      <c r="E36" s="491"/>
      <c r="F36" s="490" t="s">
        <v>3366</v>
      </c>
      <c r="G36" s="490"/>
      <c r="H36" s="493" t="s">
        <v>3311</v>
      </c>
      <c r="I36" s="492" t="s">
        <v>84</v>
      </c>
      <c r="J36" s="492"/>
      <c r="K36" s="492"/>
      <c r="L36" s="494">
        <v>20</v>
      </c>
      <c r="M36" s="491"/>
      <c r="N36" s="491"/>
      <c r="O36" s="491"/>
      <c r="P36" s="491"/>
      <c r="Q36" s="491"/>
      <c r="R36" s="491"/>
      <c r="S36" s="491"/>
      <c r="T36" s="491"/>
      <c r="U36" s="491">
        <f t="shared" si="0"/>
        <v>0</v>
      </c>
      <c r="V36" s="495">
        <f t="shared" si="2"/>
        <v>70</v>
      </c>
      <c r="W36" s="496"/>
      <c r="X36" s="496">
        <v>70</v>
      </c>
      <c r="Y36" s="496"/>
      <c r="Z36" s="502"/>
      <c r="AA36" s="496"/>
      <c r="AB36" s="496"/>
      <c r="AC36" s="496"/>
      <c r="AD36" s="496"/>
      <c r="AE36" s="496"/>
      <c r="AF36" s="498"/>
      <c r="AG36" s="499"/>
      <c r="AH36" s="499"/>
      <c r="AI36" s="499">
        <f t="shared" si="1"/>
        <v>0</v>
      </c>
      <c r="AJ36" s="324"/>
      <c r="AK36" s="316"/>
      <c r="AL36" s="316"/>
      <c r="AM36" s="500"/>
      <c r="AN36" s="500"/>
      <c r="AO36" s="500"/>
      <c r="AP36" s="500"/>
      <c r="AQ36" s="500"/>
      <c r="AR36" s="500"/>
      <c r="AS36" s="500"/>
      <c r="AT36" s="500"/>
      <c r="AU36" s="500"/>
      <c r="AV36" s="500"/>
      <c r="AW36" s="500"/>
      <c r="AX36" s="500"/>
      <c r="AY36" s="500"/>
      <c r="AZ36" s="500"/>
      <c r="BA36" s="500"/>
      <c r="BB36" s="500"/>
      <c r="BC36" s="500"/>
      <c r="BD36" s="500"/>
    </row>
    <row r="37" spans="1:56" s="501" customFormat="1" ht="63" hidden="1" customHeight="1">
      <c r="A37" s="492">
        <v>29</v>
      </c>
      <c r="B37" s="491" t="s">
        <v>3367</v>
      </c>
      <c r="C37" s="491" t="s">
        <v>3368</v>
      </c>
      <c r="D37" s="491">
        <v>0</v>
      </c>
      <c r="E37" s="491"/>
      <c r="F37" s="490" t="s">
        <v>3369</v>
      </c>
      <c r="G37" s="490"/>
      <c r="H37" s="493" t="s">
        <v>3370</v>
      </c>
      <c r="I37" s="492" t="s">
        <v>84</v>
      </c>
      <c r="J37" s="492"/>
      <c r="K37" s="492"/>
      <c r="L37" s="494">
        <v>50</v>
      </c>
      <c r="M37" s="491">
        <v>36</v>
      </c>
      <c r="N37" s="491"/>
      <c r="O37" s="491"/>
      <c r="P37" s="491"/>
      <c r="Q37" s="491"/>
      <c r="R37" s="491"/>
      <c r="S37" s="491"/>
      <c r="T37" s="491"/>
      <c r="U37" s="491">
        <f t="shared" si="0"/>
        <v>0</v>
      </c>
      <c r="V37" s="495">
        <f t="shared" si="2"/>
        <v>400</v>
      </c>
      <c r="W37" s="496">
        <v>200</v>
      </c>
      <c r="X37" s="496">
        <v>200</v>
      </c>
      <c r="Y37" s="496"/>
      <c r="Z37" s="502"/>
      <c r="AA37" s="496"/>
      <c r="AB37" s="496"/>
      <c r="AC37" s="496"/>
      <c r="AD37" s="496"/>
      <c r="AE37" s="496"/>
      <c r="AF37" s="498"/>
      <c r="AG37" s="499"/>
      <c r="AH37" s="499"/>
      <c r="AI37" s="499">
        <f t="shared" si="1"/>
        <v>0</v>
      </c>
      <c r="AJ37" s="324"/>
      <c r="AK37" s="316"/>
      <c r="AL37" s="316"/>
      <c r="AM37" s="500"/>
      <c r="AN37" s="500"/>
      <c r="AO37" s="500"/>
      <c r="AP37" s="500"/>
      <c r="AQ37" s="500"/>
      <c r="AR37" s="500"/>
      <c r="AS37" s="500"/>
      <c r="AT37" s="500"/>
      <c r="AU37" s="500"/>
      <c r="AV37" s="500"/>
      <c r="AW37" s="500"/>
      <c r="AX37" s="500"/>
      <c r="AY37" s="500"/>
      <c r="AZ37" s="500"/>
      <c r="BA37" s="500"/>
      <c r="BB37" s="500"/>
      <c r="BC37" s="500"/>
      <c r="BD37" s="500"/>
    </row>
    <row r="38" spans="1:56" s="501" customFormat="1" ht="78.75" hidden="1" customHeight="1">
      <c r="A38" s="492">
        <v>30</v>
      </c>
      <c r="B38" s="491" t="s">
        <v>3371</v>
      </c>
      <c r="C38" s="491" t="s">
        <v>3372</v>
      </c>
      <c r="D38" s="491">
        <v>0</v>
      </c>
      <c r="E38" s="491"/>
      <c r="F38" s="490" t="s">
        <v>3373</v>
      </c>
      <c r="G38" s="490"/>
      <c r="H38" s="493" t="s">
        <v>3326</v>
      </c>
      <c r="I38" s="492" t="s">
        <v>84</v>
      </c>
      <c r="J38" s="492"/>
      <c r="K38" s="492"/>
      <c r="L38" s="494">
        <v>20</v>
      </c>
      <c r="M38" s="491">
        <v>3</v>
      </c>
      <c r="N38" s="491"/>
      <c r="O38" s="491"/>
      <c r="P38" s="491"/>
      <c r="Q38" s="491"/>
      <c r="R38" s="491"/>
      <c r="S38" s="491"/>
      <c r="T38" s="491"/>
      <c r="U38" s="491">
        <f t="shared" si="0"/>
        <v>0</v>
      </c>
      <c r="V38" s="495">
        <f t="shared" si="2"/>
        <v>0</v>
      </c>
      <c r="W38" s="496"/>
      <c r="X38" s="496"/>
      <c r="Y38" s="496"/>
      <c r="Z38" s="502"/>
      <c r="AA38" s="496"/>
      <c r="AB38" s="496"/>
      <c r="AC38" s="496"/>
      <c r="AD38" s="496"/>
      <c r="AE38" s="496"/>
      <c r="AF38" s="498"/>
      <c r="AG38" s="499"/>
      <c r="AH38" s="499"/>
      <c r="AI38" s="499">
        <f t="shared" si="1"/>
        <v>0</v>
      </c>
      <c r="AJ38" s="324"/>
      <c r="AK38" s="316"/>
      <c r="AL38" s="316"/>
      <c r="AM38" s="500"/>
      <c r="AN38" s="500"/>
      <c r="AO38" s="500"/>
      <c r="AP38" s="500"/>
      <c r="AQ38" s="500"/>
      <c r="AR38" s="500"/>
      <c r="AS38" s="500"/>
      <c r="AT38" s="500"/>
      <c r="AU38" s="500"/>
      <c r="AV38" s="500"/>
      <c r="AW38" s="500"/>
      <c r="AX38" s="500"/>
      <c r="AY38" s="500"/>
      <c r="AZ38" s="500"/>
      <c r="BA38" s="500"/>
      <c r="BB38" s="500"/>
      <c r="BC38" s="500"/>
      <c r="BD38" s="500"/>
    </row>
    <row r="39" spans="1:56" s="501" customFormat="1" ht="236.25" hidden="1" customHeight="1">
      <c r="A39" s="492">
        <v>31</v>
      </c>
      <c r="B39" s="491" t="s">
        <v>3374</v>
      </c>
      <c r="C39" s="491" t="s">
        <v>3375</v>
      </c>
      <c r="D39" s="491">
        <v>0</v>
      </c>
      <c r="E39" s="491"/>
      <c r="F39" s="503" t="s">
        <v>3376</v>
      </c>
      <c r="G39" s="490"/>
      <c r="H39" s="493" t="s">
        <v>3377</v>
      </c>
      <c r="I39" s="492" t="s">
        <v>84</v>
      </c>
      <c r="J39" s="492"/>
      <c r="K39" s="492"/>
      <c r="L39" s="494">
        <v>1000</v>
      </c>
      <c r="M39" s="491">
        <v>500</v>
      </c>
      <c r="N39" s="491"/>
      <c r="O39" s="491"/>
      <c r="P39" s="491"/>
      <c r="Q39" s="491"/>
      <c r="R39" s="491"/>
      <c r="S39" s="491"/>
      <c r="T39" s="491"/>
      <c r="U39" s="491">
        <f t="shared" si="0"/>
        <v>0</v>
      </c>
      <c r="V39" s="495">
        <f t="shared" si="2"/>
        <v>1450</v>
      </c>
      <c r="W39" s="496">
        <v>1200</v>
      </c>
      <c r="X39" s="496">
        <v>250</v>
      </c>
      <c r="Y39" s="496"/>
      <c r="Z39" s="502"/>
      <c r="AA39" s="496"/>
      <c r="AB39" s="496"/>
      <c r="AC39" s="496">
        <v>0</v>
      </c>
      <c r="AD39" s="496"/>
      <c r="AE39" s="496">
        <v>0</v>
      </c>
      <c r="AF39" s="498" t="s">
        <v>3378</v>
      </c>
      <c r="AG39" s="499"/>
      <c r="AH39" s="499"/>
      <c r="AI39" s="499">
        <f t="shared" si="1"/>
        <v>0</v>
      </c>
      <c r="AJ39" s="324"/>
      <c r="AK39" s="316"/>
      <c r="AL39" s="316"/>
      <c r="AM39" s="500"/>
      <c r="AN39" s="500"/>
      <c r="AO39" s="500"/>
      <c r="AP39" s="500"/>
      <c r="AQ39" s="500"/>
      <c r="AR39" s="500"/>
      <c r="AS39" s="500"/>
      <c r="AT39" s="500"/>
      <c r="AU39" s="500"/>
      <c r="AV39" s="500"/>
      <c r="AW39" s="500"/>
      <c r="AX39" s="500"/>
      <c r="AY39" s="500"/>
      <c r="AZ39" s="500"/>
      <c r="BA39" s="500"/>
      <c r="BB39" s="500"/>
      <c r="BC39" s="500"/>
      <c r="BD39" s="500"/>
    </row>
    <row r="40" spans="1:56" s="501" customFormat="1" ht="94.5" hidden="1" customHeight="1">
      <c r="A40" s="492">
        <v>32</v>
      </c>
      <c r="B40" s="491" t="s">
        <v>3379</v>
      </c>
      <c r="C40" s="491" t="s">
        <v>3380</v>
      </c>
      <c r="D40" s="491">
        <v>0</v>
      </c>
      <c r="E40" s="491"/>
      <c r="F40" s="490" t="s">
        <v>3381</v>
      </c>
      <c r="G40" s="490"/>
      <c r="H40" s="493">
        <v>0</v>
      </c>
      <c r="I40" s="492" t="s">
        <v>84</v>
      </c>
      <c r="J40" s="492"/>
      <c r="K40" s="492"/>
      <c r="L40" s="494">
        <v>50</v>
      </c>
      <c r="M40" s="491"/>
      <c r="N40" s="491"/>
      <c r="O40" s="491"/>
      <c r="P40" s="491"/>
      <c r="Q40" s="491"/>
      <c r="R40" s="491"/>
      <c r="S40" s="491"/>
      <c r="T40" s="491"/>
      <c r="U40" s="491">
        <f t="shared" si="0"/>
        <v>0</v>
      </c>
      <c r="V40" s="495">
        <f t="shared" si="2"/>
        <v>70</v>
      </c>
      <c r="W40" s="496">
        <v>70</v>
      </c>
      <c r="X40" s="496"/>
      <c r="Y40" s="496"/>
      <c r="Z40" s="502"/>
      <c r="AA40" s="496"/>
      <c r="AB40" s="496"/>
      <c r="AC40" s="496">
        <v>0</v>
      </c>
      <c r="AD40" s="496"/>
      <c r="AE40" s="496">
        <v>0</v>
      </c>
      <c r="AF40" s="498" t="s">
        <v>3382</v>
      </c>
      <c r="AG40" s="499"/>
      <c r="AH40" s="499"/>
      <c r="AI40" s="499">
        <f t="shared" si="1"/>
        <v>0</v>
      </c>
      <c r="AJ40" s="324"/>
      <c r="AK40" s="316"/>
      <c r="AL40" s="316"/>
      <c r="AM40" s="500"/>
      <c r="AN40" s="500"/>
      <c r="AO40" s="500"/>
      <c r="AP40" s="500"/>
      <c r="AQ40" s="500"/>
      <c r="AR40" s="500"/>
      <c r="AS40" s="500"/>
      <c r="AT40" s="500"/>
      <c r="AU40" s="500"/>
      <c r="AV40" s="500"/>
      <c r="AW40" s="500"/>
      <c r="AX40" s="500"/>
      <c r="AY40" s="500"/>
      <c r="AZ40" s="500"/>
      <c r="BA40" s="500"/>
      <c r="BB40" s="500"/>
      <c r="BC40" s="500"/>
      <c r="BD40" s="500"/>
    </row>
    <row r="41" spans="1:56" s="501" customFormat="1" ht="198" hidden="1" customHeight="1">
      <c r="A41" s="492">
        <v>33</v>
      </c>
      <c r="B41" s="491" t="s">
        <v>3383</v>
      </c>
      <c r="C41" s="491" t="s">
        <v>3384</v>
      </c>
      <c r="D41" s="491">
        <v>0</v>
      </c>
      <c r="E41" s="491"/>
      <c r="F41" s="490" t="s">
        <v>3385</v>
      </c>
      <c r="G41" s="490"/>
      <c r="H41" s="493" t="s">
        <v>3386</v>
      </c>
      <c r="I41" s="492" t="s">
        <v>2594</v>
      </c>
      <c r="J41" s="492"/>
      <c r="K41" s="492"/>
      <c r="L41" s="494">
        <v>50</v>
      </c>
      <c r="M41" s="491"/>
      <c r="N41" s="491"/>
      <c r="O41" s="491"/>
      <c r="P41" s="491"/>
      <c r="Q41" s="491"/>
      <c r="R41" s="491"/>
      <c r="S41" s="491"/>
      <c r="T41" s="491"/>
      <c r="U41" s="491">
        <f t="shared" si="0"/>
        <v>0</v>
      </c>
      <c r="V41" s="495">
        <f t="shared" si="2"/>
        <v>150</v>
      </c>
      <c r="W41" s="496"/>
      <c r="X41" s="496"/>
      <c r="Y41" s="496"/>
      <c r="Z41" s="502"/>
      <c r="AA41" s="496">
        <v>100</v>
      </c>
      <c r="AB41" s="496"/>
      <c r="AC41" s="496"/>
      <c r="AD41" s="496"/>
      <c r="AE41" s="496">
        <v>50</v>
      </c>
      <c r="AF41" s="498" t="s">
        <v>3387</v>
      </c>
      <c r="AG41" s="499"/>
      <c r="AH41" s="499"/>
      <c r="AI41" s="499">
        <f t="shared" si="1"/>
        <v>0</v>
      </c>
      <c r="AJ41" s="324"/>
      <c r="AK41" s="316"/>
      <c r="AL41" s="316"/>
      <c r="AM41" s="500"/>
      <c r="AN41" s="500"/>
      <c r="AO41" s="500"/>
      <c r="AP41" s="500"/>
      <c r="AQ41" s="500"/>
      <c r="AR41" s="500"/>
      <c r="AS41" s="500"/>
      <c r="AT41" s="500"/>
      <c r="AU41" s="500"/>
      <c r="AV41" s="500"/>
      <c r="AW41" s="500"/>
      <c r="AX41" s="500"/>
      <c r="AY41" s="500"/>
      <c r="AZ41" s="500"/>
      <c r="BA41" s="500"/>
      <c r="BB41" s="500"/>
      <c r="BC41" s="500"/>
      <c r="BD41" s="500"/>
    </row>
    <row r="42" spans="1:56" s="501" customFormat="1" ht="110.25" hidden="1" customHeight="1">
      <c r="A42" s="492">
        <v>34</v>
      </c>
      <c r="B42" s="491" t="s">
        <v>3388</v>
      </c>
      <c r="C42" s="491" t="s">
        <v>3389</v>
      </c>
      <c r="D42" s="491">
        <v>0</v>
      </c>
      <c r="E42" s="491"/>
      <c r="F42" s="490" t="s">
        <v>3390</v>
      </c>
      <c r="G42" s="504" t="s">
        <v>3391</v>
      </c>
      <c r="H42" s="493" t="s">
        <v>3322</v>
      </c>
      <c r="I42" s="492" t="s">
        <v>84</v>
      </c>
      <c r="J42" s="492"/>
      <c r="K42" s="492"/>
      <c r="L42" s="494">
        <v>100</v>
      </c>
      <c r="M42" s="491"/>
      <c r="N42" s="491"/>
      <c r="O42" s="491"/>
      <c r="P42" s="491"/>
      <c r="Q42" s="491"/>
      <c r="R42" s="491"/>
      <c r="S42" s="491"/>
      <c r="T42" s="491"/>
      <c r="U42" s="491">
        <f t="shared" si="0"/>
        <v>0</v>
      </c>
      <c r="V42" s="495">
        <f t="shared" si="2"/>
        <v>100</v>
      </c>
      <c r="W42" s="496"/>
      <c r="X42" s="496"/>
      <c r="Y42" s="496"/>
      <c r="Z42" s="502"/>
      <c r="AA42" s="496"/>
      <c r="AB42" s="496"/>
      <c r="AC42" s="496">
        <v>0</v>
      </c>
      <c r="AD42" s="496"/>
      <c r="AE42" s="496">
        <v>100</v>
      </c>
      <c r="AF42" s="498" t="s">
        <v>3392</v>
      </c>
      <c r="AG42" s="499">
        <v>0</v>
      </c>
      <c r="AH42" s="499"/>
      <c r="AI42" s="499">
        <f t="shared" si="1"/>
        <v>0</v>
      </c>
      <c r="AJ42" s="324"/>
      <c r="AK42" s="316"/>
      <c r="AL42" s="316"/>
      <c r="AM42" s="500"/>
      <c r="AN42" s="500"/>
      <c r="AO42" s="500"/>
      <c r="AP42" s="500"/>
      <c r="AQ42" s="500"/>
      <c r="AR42" s="500"/>
      <c r="AS42" s="500"/>
      <c r="AT42" s="500"/>
      <c r="AU42" s="500"/>
      <c r="AV42" s="500"/>
      <c r="AW42" s="500"/>
      <c r="AX42" s="500"/>
      <c r="AY42" s="500"/>
      <c r="AZ42" s="500"/>
      <c r="BA42" s="500"/>
      <c r="BB42" s="500"/>
      <c r="BC42" s="500"/>
      <c r="BD42" s="500"/>
    </row>
    <row r="43" spans="1:56" s="501" customFormat="1" ht="157.5" hidden="1" customHeight="1">
      <c r="A43" s="492">
        <v>35</v>
      </c>
      <c r="B43" s="491" t="s">
        <v>3393</v>
      </c>
      <c r="C43" s="491" t="s">
        <v>3394</v>
      </c>
      <c r="D43" s="491">
        <v>0</v>
      </c>
      <c r="E43" s="491"/>
      <c r="F43" s="490" t="s">
        <v>3395</v>
      </c>
      <c r="G43" s="490"/>
      <c r="H43" s="493" t="s">
        <v>3396</v>
      </c>
      <c r="I43" s="492" t="s">
        <v>84</v>
      </c>
      <c r="J43" s="492"/>
      <c r="K43" s="492"/>
      <c r="L43" s="494">
        <v>1500</v>
      </c>
      <c r="M43" s="491">
        <v>1500</v>
      </c>
      <c r="N43" s="491"/>
      <c r="O43" s="491"/>
      <c r="P43" s="491"/>
      <c r="Q43" s="491"/>
      <c r="R43" s="491"/>
      <c r="S43" s="491"/>
      <c r="T43" s="491"/>
      <c r="U43" s="491">
        <f t="shared" si="0"/>
        <v>0</v>
      </c>
      <c r="V43" s="495">
        <f t="shared" si="2"/>
        <v>1800</v>
      </c>
      <c r="W43" s="496">
        <v>1800</v>
      </c>
      <c r="X43" s="496"/>
      <c r="Y43" s="496"/>
      <c r="Z43" s="502"/>
      <c r="AA43" s="496"/>
      <c r="AB43" s="496"/>
      <c r="AC43" s="496">
        <v>0</v>
      </c>
      <c r="AD43" s="496"/>
      <c r="AE43" s="496"/>
      <c r="AF43" s="505" t="s">
        <v>3397</v>
      </c>
      <c r="AG43" s="499"/>
      <c r="AH43" s="499"/>
      <c r="AI43" s="499">
        <f t="shared" si="1"/>
        <v>0</v>
      </c>
      <c r="AJ43" s="324"/>
      <c r="AK43" s="316"/>
      <c r="AL43" s="316"/>
      <c r="AM43" s="500"/>
      <c r="AN43" s="500"/>
      <c r="AO43" s="500"/>
      <c r="AP43" s="500"/>
      <c r="AQ43" s="500"/>
      <c r="AR43" s="500"/>
      <c r="AS43" s="500"/>
      <c r="AT43" s="500"/>
      <c r="AU43" s="500"/>
      <c r="AV43" s="500"/>
      <c r="AW43" s="500"/>
      <c r="AX43" s="500"/>
      <c r="AY43" s="500"/>
      <c r="AZ43" s="500"/>
      <c r="BA43" s="500"/>
      <c r="BB43" s="500"/>
      <c r="BC43" s="500"/>
      <c r="BD43" s="500"/>
    </row>
    <row r="44" spans="1:56" s="501" customFormat="1" ht="78.75" hidden="1" customHeight="1">
      <c r="A44" s="492">
        <v>36</v>
      </c>
      <c r="B44" s="491" t="s">
        <v>3398</v>
      </c>
      <c r="C44" s="491" t="s">
        <v>3399</v>
      </c>
      <c r="D44" s="491">
        <v>0</v>
      </c>
      <c r="E44" s="491"/>
      <c r="F44" s="490" t="s">
        <v>3400</v>
      </c>
      <c r="G44" s="490"/>
      <c r="H44" s="493" t="s">
        <v>3322</v>
      </c>
      <c r="I44" s="492" t="s">
        <v>84</v>
      </c>
      <c r="J44" s="492"/>
      <c r="K44" s="492"/>
      <c r="L44" s="494">
        <v>100</v>
      </c>
      <c r="M44" s="491"/>
      <c r="N44" s="491"/>
      <c r="O44" s="491"/>
      <c r="P44" s="491"/>
      <c r="Q44" s="491"/>
      <c r="R44" s="491"/>
      <c r="S44" s="491"/>
      <c r="T44" s="491"/>
      <c r="U44" s="491">
        <f t="shared" si="0"/>
        <v>0</v>
      </c>
      <c r="V44" s="495">
        <f t="shared" si="2"/>
        <v>50</v>
      </c>
      <c r="W44" s="496"/>
      <c r="X44" s="496"/>
      <c r="Y44" s="496"/>
      <c r="Z44" s="502"/>
      <c r="AA44" s="496"/>
      <c r="AB44" s="496"/>
      <c r="AC44" s="496">
        <v>0</v>
      </c>
      <c r="AD44" s="496"/>
      <c r="AE44" s="496">
        <v>50</v>
      </c>
      <c r="AF44" s="505" t="s">
        <v>3401</v>
      </c>
      <c r="AG44" s="499">
        <v>0</v>
      </c>
      <c r="AH44" s="499"/>
      <c r="AI44" s="499">
        <f t="shared" si="1"/>
        <v>0</v>
      </c>
      <c r="AJ44" s="324"/>
      <c r="AK44" s="316"/>
      <c r="AL44" s="316"/>
      <c r="AM44" s="500"/>
      <c r="AN44" s="500"/>
      <c r="AO44" s="500"/>
      <c r="AP44" s="500"/>
      <c r="AQ44" s="500"/>
      <c r="AR44" s="500"/>
      <c r="AS44" s="500"/>
      <c r="AT44" s="500"/>
      <c r="AU44" s="500"/>
      <c r="AV44" s="500"/>
      <c r="AW44" s="500"/>
      <c r="AX44" s="500"/>
      <c r="AY44" s="500"/>
      <c r="AZ44" s="500"/>
      <c r="BA44" s="500"/>
      <c r="BB44" s="500"/>
      <c r="BC44" s="500"/>
      <c r="BD44" s="500"/>
    </row>
    <row r="45" spans="1:56" s="501" customFormat="1" ht="141.75" hidden="1" customHeight="1">
      <c r="A45" s="492">
        <v>37</v>
      </c>
      <c r="B45" s="491" t="s">
        <v>3402</v>
      </c>
      <c r="C45" s="491" t="s">
        <v>3403</v>
      </c>
      <c r="D45" s="491">
        <v>0</v>
      </c>
      <c r="E45" s="491"/>
      <c r="F45" s="490" t="s">
        <v>3404</v>
      </c>
      <c r="G45" s="490"/>
      <c r="H45" s="493" t="s">
        <v>3386</v>
      </c>
      <c r="I45" s="492" t="s">
        <v>84</v>
      </c>
      <c r="J45" s="492"/>
      <c r="K45" s="492"/>
      <c r="L45" s="494">
        <v>30</v>
      </c>
      <c r="M45" s="491"/>
      <c r="N45" s="491"/>
      <c r="O45" s="491"/>
      <c r="P45" s="491"/>
      <c r="Q45" s="491"/>
      <c r="R45" s="491"/>
      <c r="S45" s="491"/>
      <c r="T45" s="491"/>
      <c r="U45" s="491">
        <f t="shared" si="0"/>
        <v>0</v>
      </c>
      <c r="V45" s="495">
        <f t="shared" si="2"/>
        <v>40</v>
      </c>
      <c r="W45" s="496"/>
      <c r="X45" s="496"/>
      <c r="Y45" s="496"/>
      <c r="Z45" s="502"/>
      <c r="AA45" s="496"/>
      <c r="AB45" s="496"/>
      <c r="AC45" s="496">
        <v>10</v>
      </c>
      <c r="AD45" s="496"/>
      <c r="AE45" s="496">
        <v>30</v>
      </c>
      <c r="AF45" s="498"/>
      <c r="AG45" s="499"/>
      <c r="AH45" s="499"/>
      <c r="AI45" s="499">
        <f t="shared" si="1"/>
        <v>0</v>
      </c>
      <c r="AJ45" s="324"/>
      <c r="AK45" s="316"/>
      <c r="AL45" s="316"/>
      <c r="AM45" s="500"/>
      <c r="AN45" s="500"/>
      <c r="AO45" s="500"/>
      <c r="AP45" s="500"/>
      <c r="AQ45" s="500"/>
      <c r="AR45" s="500"/>
      <c r="AS45" s="500"/>
      <c r="AT45" s="500"/>
      <c r="AU45" s="500"/>
      <c r="AV45" s="500"/>
      <c r="AW45" s="500"/>
      <c r="AX45" s="500"/>
      <c r="AY45" s="500"/>
      <c r="AZ45" s="500"/>
      <c r="BA45" s="500"/>
      <c r="BB45" s="500"/>
      <c r="BC45" s="500"/>
      <c r="BD45" s="500"/>
    </row>
    <row r="46" spans="1:56" s="501" customFormat="1" ht="236.25" hidden="1" customHeight="1">
      <c r="A46" s="492">
        <v>38</v>
      </c>
      <c r="B46" s="491" t="s">
        <v>3405</v>
      </c>
      <c r="C46" s="491" t="s">
        <v>3406</v>
      </c>
      <c r="D46" s="491">
        <v>0</v>
      </c>
      <c r="E46" s="491"/>
      <c r="F46" s="490" t="s">
        <v>3407</v>
      </c>
      <c r="G46" s="490"/>
      <c r="H46" s="493" t="s">
        <v>3408</v>
      </c>
      <c r="I46" s="492" t="s">
        <v>3409</v>
      </c>
      <c r="J46" s="492"/>
      <c r="K46" s="492"/>
      <c r="L46" s="494">
        <v>20</v>
      </c>
      <c r="M46" s="491"/>
      <c r="N46" s="491"/>
      <c r="O46" s="491"/>
      <c r="P46" s="491"/>
      <c r="Q46" s="491"/>
      <c r="R46" s="491"/>
      <c r="S46" s="491"/>
      <c r="T46" s="491"/>
      <c r="U46" s="491">
        <f t="shared" si="0"/>
        <v>0</v>
      </c>
      <c r="V46" s="495">
        <f t="shared" si="2"/>
        <v>20</v>
      </c>
      <c r="W46" s="496"/>
      <c r="X46" s="496"/>
      <c r="Y46" s="496"/>
      <c r="Z46" s="502"/>
      <c r="AA46" s="496"/>
      <c r="AB46" s="496"/>
      <c r="AC46" s="496"/>
      <c r="AD46" s="496"/>
      <c r="AE46" s="496">
        <v>20</v>
      </c>
      <c r="AF46" s="498"/>
      <c r="AG46" s="499"/>
      <c r="AH46" s="499"/>
      <c r="AI46" s="499">
        <f t="shared" si="1"/>
        <v>0</v>
      </c>
      <c r="AJ46" s="324"/>
      <c r="AK46" s="316"/>
      <c r="AL46" s="316"/>
      <c r="AM46" s="500"/>
      <c r="AN46" s="500"/>
      <c r="AO46" s="500"/>
      <c r="AP46" s="500"/>
      <c r="AQ46" s="500"/>
      <c r="AR46" s="500"/>
      <c r="AS46" s="500"/>
      <c r="AT46" s="500"/>
      <c r="AU46" s="500"/>
      <c r="AV46" s="500"/>
      <c r="AW46" s="500"/>
      <c r="AX46" s="500"/>
      <c r="AY46" s="500"/>
      <c r="AZ46" s="500"/>
      <c r="BA46" s="500"/>
      <c r="BB46" s="500"/>
      <c r="BC46" s="500"/>
      <c r="BD46" s="500"/>
    </row>
    <row r="47" spans="1:56" s="501" customFormat="1" ht="126" hidden="1" customHeight="1">
      <c r="A47" s="492">
        <v>39</v>
      </c>
      <c r="B47" s="491" t="s">
        <v>3410</v>
      </c>
      <c r="C47" s="491" t="s">
        <v>3411</v>
      </c>
      <c r="D47" s="491">
        <v>0</v>
      </c>
      <c r="E47" s="491"/>
      <c r="F47" s="490" t="s">
        <v>3412</v>
      </c>
      <c r="G47" s="490"/>
      <c r="H47" s="493">
        <v>0</v>
      </c>
      <c r="I47" s="492" t="s">
        <v>2594</v>
      </c>
      <c r="J47" s="492"/>
      <c r="K47" s="492"/>
      <c r="L47" s="494">
        <v>25</v>
      </c>
      <c r="M47" s="491"/>
      <c r="N47" s="491"/>
      <c r="O47" s="491"/>
      <c r="P47" s="491"/>
      <c r="Q47" s="491"/>
      <c r="R47" s="491"/>
      <c r="S47" s="491"/>
      <c r="T47" s="491"/>
      <c r="U47" s="491">
        <f t="shared" si="0"/>
        <v>0</v>
      </c>
      <c r="V47" s="495">
        <f t="shared" si="2"/>
        <v>20</v>
      </c>
      <c r="W47" s="496"/>
      <c r="X47" s="496"/>
      <c r="Y47" s="496"/>
      <c r="Z47" s="502"/>
      <c r="AA47" s="496"/>
      <c r="AB47" s="496"/>
      <c r="AC47" s="496"/>
      <c r="AD47" s="496"/>
      <c r="AE47" s="496">
        <v>20</v>
      </c>
      <c r="AF47" s="498"/>
      <c r="AG47" s="499"/>
      <c r="AH47" s="499"/>
      <c r="AI47" s="499">
        <f t="shared" si="1"/>
        <v>0</v>
      </c>
      <c r="AJ47" s="324"/>
      <c r="AK47" s="316"/>
      <c r="AL47" s="316"/>
      <c r="AM47" s="500"/>
      <c r="AN47" s="500"/>
      <c r="AO47" s="500"/>
      <c r="AP47" s="500"/>
      <c r="AQ47" s="500"/>
      <c r="AR47" s="500"/>
      <c r="AS47" s="500"/>
      <c r="AT47" s="500"/>
      <c r="AU47" s="500"/>
      <c r="AV47" s="500"/>
      <c r="AW47" s="500"/>
      <c r="AX47" s="500"/>
      <c r="AY47" s="500"/>
      <c r="AZ47" s="500"/>
      <c r="BA47" s="500"/>
      <c r="BB47" s="500"/>
      <c r="BC47" s="500"/>
      <c r="BD47" s="500"/>
    </row>
    <row r="48" spans="1:56" s="501" customFormat="1" ht="141.75" hidden="1" customHeight="1">
      <c r="A48" s="492">
        <v>40</v>
      </c>
      <c r="B48" s="491" t="s">
        <v>3413</v>
      </c>
      <c r="C48" s="491" t="s">
        <v>3414</v>
      </c>
      <c r="D48" s="491">
        <v>0</v>
      </c>
      <c r="E48" s="491"/>
      <c r="F48" s="490" t="s">
        <v>3415</v>
      </c>
      <c r="G48" s="490"/>
      <c r="H48" s="493">
        <v>0</v>
      </c>
      <c r="I48" s="492" t="s">
        <v>2594</v>
      </c>
      <c r="J48" s="492"/>
      <c r="K48" s="492"/>
      <c r="L48" s="494">
        <v>20</v>
      </c>
      <c r="M48" s="491"/>
      <c r="N48" s="491"/>
      <c r="O48" s="491"/>
      <c r="P48" s="491"/>
      <c r="Q48" s="491"/>
      <c r="R48" s="491"/>
      <c r="S48" s="491"/>
      <c r="T48" s="491"/>
      <c r="U48" s="491">
        <f t="shared" si="0"/>
        <v>0</v>
      </c>
      <c r="V48" s="495">
        <f t="shared" si="2"/>
        <v>20</v>
      </c>
      <c r="W48" s="496"/>
      <c r="X48" s="496"/>
      <c r="Y48" s="496"/>
      <c r="Z48" s="502">
        <v>20</v>
      </c>
      <c r="AA48" s="496"/>
      <c r="AB48" s="496"/>
      <c r="AC48" s="496"/>
      <c r="AD48" s="496"/>
      <c r="AE48" s="496"/>
      <c r="AF48" s="498"/>
      <c r="AG48" s="499"/>
      <c r="AH48" s="499"/>
      <c r="AI48" s="499">
        <f t="shared" si="1"/>
        <v>0</v>
      </c>
      <c r="AJ48" s="324"/>
      <c r="AK48" s="316"/>
      <c r="AL48" s="316"/>
      <c r="AM48" s="500"/>
      <c r="AN48" s="500"/>
      <c r="AO48" s="500"/>
      <c r="AP48" s="500"/>
      <c r="AQ48" s="500"/>
      <c r="AR48" s="500"/>
      <c r="AS48" s="500"/>
      <c r="AT48" s="500"/>
      <c r="AU48" s="500"/>
      <c r="AV48" s="500"/>
      <c r="AW48" s="500"/>
      <c r="AX48" s="500"/>
      <c r="AY48" s="500"/>
      <c r="AZ48" s="500"/>
      <c r="BA48" s="500"/>
      <c r="BB48" s="500"/>
      <c r="BC48" s="500"/>
      <c r="BD48" s="500"/>
    </row>
    <row r="49" spans="1:56" s="501" customFormat="1" ht="94.5" hidden="1" customHeight="1">
      <c r="A49" s="492">
        <v>41</v>
      </c>
      <c r="B49" s="491" t="s">
        <v>3416</v>
      </c>
      <c r="C49" s="491" t="s">
        <v>3417</v>
      </c>
      <c r="D49" s="491">
        <v>0</v>
      </c>
      <c r="E49" s="491"/>
      <c r="F49" s="490" t="s">
        <v>3418</v>
      </c>
      <c r="G49" s="490"/>
      <c r="H49" s="493" t="s">
        <v>3419</v>
      </c>
      <c r="I49" s="492" t="s">
        <v>2594</v>
      </c>
      <c r="J49" s="492"/>
      <c r="K49" s="492"/>
      <c r="L49" s="494">
        <v>20</v>
      </c>
      <c r="M49" s="491">
        <v>100</v>
      </c>
      <c r="N49" s="491"/>
      <c r="O49" s="491"/>
      <c r="P49" s="491"/>
      <c r="Q49" s="491"/>
      <c r="R49" s="491"/>
      <c r="S49" s="491"/>
      <c r="T49" s="491"/>
      <c r="U49" s="491">
        <f t="shared" si="0"/>
        <v>0</v>
      </c>
      <c r="V49" s="495">
        <f t="shared" si="2"/>
        <v>20</v>
      </c>
      <c r="W49" s="496"/>
      <c r="X49" s="496"/>
      <c r="Y49" s="496">
        <v>20</v>
      </c>
      <c r="Z49" s="502"/>
      <c r="AA49" s="496"/>
      <c r="AB49" s="496"/>
      <c r="AC49" s="496"/>
      <c r="AD49" s="496"/>
      <c r="AE49" s="496"/>
      <c r="AF49" s="498"/>
      <c r="AG49" s="499"/>
      <c r="AH49" s="499"/>
      <c r="AI49" s="499">
        <f t="shared" si="1"/>
        <v>0</v>
      </c>
      <c r="AJ49" s="324"/>
      <c r="AK49" s="316"/>
      <c r="AL49" s="316"/>
      <c r="AM49" s="500"/>
      <c r="AN49" s="500"/>
      <c r="AO49" s="500"/>
      <c r="AP49" s="500"/>
      <c r="AQ49" s="500"/>
      <c r="AR49" s="500"/>
      <c r="AS49" s="500"/>
      <c r="AT49" s="500"/>
      <c r="AU49" s="500"/>
      <c r="AV49" s="500"/>
      <c r="AW49" s="500"/>
      <c r="AX49" s="500"/>
      <c r="AY49" s="500"/>
      <c r="AZ49" s="500"/>
      <c r="BA49" s="500"/>
      <c r="BB49" s="500"/>
      <c r="BC49" s="500"/>
      <c r="BD49" s="500"/>
    </row>
    <row r="50" spans="1:56" s="501" customFormat="1" ht="126" hidden="1" customHeight="1">
      <c r="A50" s="492">
        <v>42</v>
      </c>
      <c r="B50" s="491" t="s">
        <v>3420</v>
      </c>
      <c r="C50" s="491" t="s">
        <v>3421</v>
      </c>
      <c r="D50" s="491">
        <v>0</v>
      </c>
      <c r="E50" s="491"/>
      <c r="F50" s="490" t="s">
        <v>3422</v>
      </c>
      <c r="G50" s="490"/>
      <c r="H50" s="493" t="s">
        <v>3423</v>
      </c>
      <c r="I50" s="492" t="s">
        <v>2594</v>
      </c>
      <c r="J50" s="492"/>
      <c r="K50" s="492"/>
      <c r="L50" s="494">
        <v>25</v>
      </c>
      <c r="M50" s="491">
        <v>3</v>
      </c>
      <c r="N50" s="491"/>
      <c r="O50" s="491"/>
      <c r="P50" s="491"/>
      <c r="Q50" s="491"/>
      <c r="R50" s="491"/>
      <c r="S50" s="491"/>
      <c r="T50" s="491"/>
      <c r="U50" s="491">
        <f t="shared" si="0"/>
        <v>0</v>
      </c>
      <c r="V50" s="495">
        <f t="shared" si="2"/>
        <v>20</v>
      </c>
      <c r="W50" s="496"/>
      <c r="X50" s="496"/>
      <c r="Y50" s="496"/>
      <c r="Z50" s="502"/>
      <c r="AA50" s="496"/>
      <c r="AB50" s="496"/>
      <c r="AC50" s="496"/>
      <c r="AD50" s="496"/>
      <c r="AE50" s="496">
        <v>20</v>
      </c>
      <c r="AF50" s="498"/>
      <c r="AG50" s="499"/>
      <c r="AH50" s="499"/>
      <c r="AI50" s="499">
        <f t="shared" si="1"/>
        <v>0</v>
      </c>
      <c r="AJ50" s="324"/>
      <c r="AK50" s="316"/>
      <c r="AL50" s="316"/>
      <c r="AM50" s="500"/>
      <c r="AN50" s="500"/>
      <c r="AO50" s="500"/>
      <c r="AP50" s="500"/>
      <c r="AQ50" s="500"/>
      <c r="AR50" s="500"/>
      <c r="AS50" s="500"/>
      <c r="AT50" s="500"/>
      <c r="AU50" s="500"/>
      <c r="AV50" s="500"/>
      <c r="AW50" s="500"/>
      <c r="AX50" s="500"/>
      <c r="AY50" s="500"/>
      <c r="AZ50" s="500"/>
      <c r="BA50" s="500"/>
      <c r="BB50" s="500"/>
      <c r="BC50" s="500"/>
      <c r="BD50" s="500"/>
    </row>
    <row r="51" spans="1:56" s="501" customFormat="1" ht="94.5" hidden="1" customHeight="1">
      <c r="A51" s="492">
        <v>43</v>
      </c>
      <c r="B51" s="491" t="s">
        <v>3424</v>
      </c>
      <c r="C51" s="491" t="s">
        <v>3425</v>
      </c>
      <c r="D51" s="491">
        <v>0</v>
      </c>
      <c r="E51" s="491"/>
      <c r="F51" s="490" t="s">
        <v>3426</v>
      </c>
      <c r="G51" s="490"/>
      <c r="H51" s="493" t="s">
        <v>3423</v>
      </c>
      <c r="I51" s="492" t="s">
        <v>2594</v>
      </c>
      <c r="J51" s="492"/>
      <c r="K51" s="492"/>
      <c r="L51" s="494">
        <v>3</v>
      </c>
      <c r="M51" s="491"/>
      <c r="N51" s="491"/>
      <c r="O51" s="491"/>
      <c r="P51" s="491"/>
      <c r="Q51" s="491"/>
      <c r="R51" s="491"/>
      <c r="S51" s="491"/>
      <c r="T51" s="491"/>
      <c r="U51" s="491">
        <f t="shared" si="0"/>
        <v>0</v>
      </c>
      <c r="V51" s="495">
        <f t="shared" si="2"/>
        <v>3</v>
      </c>
      <c r="W51" s="496"/>
      <c r="X51" s="496"/>
      <c r="Y51" s="496"/>
      <c r="Z51" s="502"/>
      <c r="AA51" s="496"/>
      <c r="AB51" s="496"/>
      <c r="AC51" s="496"/>
      <c r="AD51" s="496"/>
      <c r="AE51" s="496">
        <v>3</v>
      </c>
      <c r="AF51" s="498"/>
      <c r="AG51" s="499"/>
      <c r="AH51" s="499"/>
      <c r="AI51" s="499">
        <f t="shared" si="1"/>
        <v>0</v>
      </c>
      <c r="AJ51" s="324"/>
      <c r="AK51" s="316"/>
      <c r="AL51" s="316"/>
      <c r="AM51" s="500"/>
      <c r="AN51" s="500"/>
      <c r="AO51" s="500"/>
      <c r="AP51" s="500"/>
      <c r="AQ51" s="500"/>
      <c r="AR51" s="500"/>
      <c r="AS51" s="500"/>
      <c r="AT51" s="500"/>
      <c r="AU51" s="500"/>
      <c r="AV51" s="500"/>
      <c r="AW51" s="500"/>
      <c r="AX51" s="500"/>
      <c r="AY51" s="500"/>
      <c r="AZ51" s="500"/>
      <c r="BA51" s="500"/>
      <c r="BB51" s="500"/>
      <c r="BC51" s="500"/>
      <c r="BD51" s="500"/>
    </row>
    <row r="52" spans="1:56" s="501" customFormat="1" ht="189" hidden="1" customHeight="1">
      <c r="A52" s="492">
        <v>44</v>
      </c>
      <c r="B52" s="491" t="s">
        <v>3427</v>
      </c>
      <c r="C52" s="491" t="s">
        <v>3428</v>
      </c>
      <c r="D52" s="491">
        <v>0</v>
      </c>
      <c r="E52" s="491"/>
      <c r="F52" s="490" t="s">
        <v>3429</v>
      </c>
      <c r="G52" s="490"/>
      <c r="H52" s="493">
        <v>0</v>
      </c>
      <c r="I52" s="492" t="s">
        <v>2594</v>
      </c>
      <c r="J52" s="492"/>
      <c r="K52" s="492"/>
      <c r="L52" s="494">
        <v>3</v>
      </c>
      <c r="M52" s="491"/>
      <c r="N52" s="491"/>
      <c r="O52" s="491"/>
      <c r="P52" s="491"/>
      <c r="Q52" s="491"/>
      <c r="R52" s="491"/>
      <c r="S52" s="491"/>
      <c r="T52" s="491"/>
      <c r="U52" s="491">
        <f t="shared" si="0"/>
        <v>0</v>
      </c>
      <c r="V52" s="495">
        <f t="shared" si="2"/>
        <v>3</v>
      </c>
      <c r="W52" s="496"/>
      <c r="X52" s="496"/>
      <c r="Y52" s="496"/>
      <c r="Z52" s="502"/>
      <c r="AA52" s="496"/>
      <c r="AB52" s="496"/>
      <c r="AC52" s="496"/>
      <c r="AD52" s="496"/>
      <c r="AE52" s="496">
        <v>3</v>
      </c>
      <c r="AF52" s="498"/>
      <c r="AG52" s="499"/>
      <c r="AH52" s="499"/>
      <c r="AI52" s="499">
        <f t="shared" si="1"/>
        <v>0</v>
      </c>
      <c r="AJ52" s="324"/>
      <c r="AK52" s="316"/>
      <c r="AL52" s="316"/>
      <c r="AM52" s="500"/>
      <c r="AN52" s="500"/>
      <c r="AO52" s="500"/>
      <c r="AP52" s="500"/>
      <c r="AQ52" s="500"/>
      <c r="AR52" s="500"/>
      <c r="AS52" s="500"/>
      <c r="AT52" s="500"/>
      <c r="AU52" s="500"/>
      <c r="AV52" s="500"/>
      <c r="AW52" s="500"/>
      <c r="AX52" s="500"/>
      <c r="AY52" s="500"/>
      <c r="AZ52" s="500"/>
      <c r="BA52" s="500"/>
      <c r="BB52" s="500"/>
      <c r="BC52" s="500"/>
      <c r="BD52" s="500"/>
    </row>
    <row r="53" spans="1:56" s="501" customFormat="1" ht="94.5" hidden="1" customHeight="1">
      <c r="A53" s="506">
        <v>45</v>
      </c>
      <c r="B53" s="507" t="s">
        <v>3430</v>
      </c>
      <c r="C53" s="507" t="s">
        <v>3431</v>
      </c>
      <c r="D53" s="507">
        <v>0</v>
      </c>
      <c r="E53" s="507"/>
      <c r="F53" s="508" t="s">
        <v>3432</v>
      </c>
      <c r="G53" s="508"/>
      <c r="H53" s="509" t="s">
        <v>3433</v>
      </c>
      <c r="I53" s="506" t="s">
        <v>2594</v>
      </c>
      <c r="J53" s="506"/>
      <c r="K53" s="506"/>
      <c r="L53" s="510">
        <v>100</v>
      </c>
      <c r="M53" s="507"/>
      <c r="N53" s="507"/>
      <c r="O53" s="507"/>
      <c r="P53" s="507"/>
      <c r="Q53" s="507"/>
      <c r="R53" s="507"/>
      <c r="S53" s="507"/>
      <c r="T53" s="507"/>
      <c r="U53" s="507">
        <f t="shared" si="0"/>
        <v>0</v>
      </c>
      <c r="V53" s="495">
        <f t="shared" si="2"/>
        <v>100</v>
      </c>
      <c r="W53" s="511"/>
      <c r="X53" s="511"/>
      <c r="Y53" s="511"/>
      <c r="Z53" s="512"/>
      <c r="AA53" s="511"/>
      <c r="AB53" s="511"/>
      <c r="AC53" s="511"/>
      <c r="AD53" s="511"/>
      <c r="AE53" s="511">
        <v>100</v>
      </c>
      <c r="AF53" s="513" t="s">
        <v>3387</v>
      </c>
      <c r="AG53" s="514"/>
      <c r="AH53" s="514"/>
      <c r="AI53" s="514">
        <f t="shared" si="1"/>
        <v>0</v>
      </c>
      <c r="AJ53" s="515"/>
      <c r="AK53" s="516"/>
      <c r="AL53" s="516"/>
      <c r="AM53" s="517"/>
      <c r="AN53" s="517"/>
      <c r="AO53" s="517"/>
      <c r="AP53" s="517"/>
      <c r="AQ53" s="517"/>
      <c r="AR53" s="517"/>
      <c r="AS53" s="517"/>
      <c r="AT53" s="517"/>
      <c r="AU53" s="517"/>
      <c r="AV53" s="517"/>
      <c r="AW53" s="517"/>
      <c r="AX53" s="517"/>
      <c r="AY53" s="517"/>
      <c r="AZ53" s="517"/>
      <c r="BA53" s="517"/>
      <c r="BB53" s="517"/>
      <c r="BC53" s="517"/>
      <c r="BD53" s="517"/>
    </row>
    <row r="54" spans="1:56" s="501" customFormat="1" ht="110.25" hidden="1" customHeight="1">
      <c r="A54" s="492">
        <v>46</v>
      </c>
      <c r="B54" s="491" t="s">
        <v>3434</v>
      </c>
      <c r="C54" s="491" t="s">
        <v>3435</v>
      </c>
      <c r="D54" s="491">
        <v>0</v>
      </c>
      <c r="E54" s="491"/>
      <c r="F54" s="490" t="s">
        <v>3436</v>
      </c>
      <c r="G54" s="490"/>
      <c r="H54" s="493" t="s">
        <v>3322</v>
      </c>
      <c r="I54" s="492" t="s">
        <v>84</v>
      </c>
      <c r="J54" s="492"/>
      <c r="K54" s="492"/>
      <c r="L54" s="494">
        <v>100</v>
      </c>
      <c r="M54" s="491"/>
      <c r="N54" s="491"/>
      <c r="O54" s="491"/>
      <c r="P54" s="491"/>
      <c r="Q54" s="491"/>
      <c r="R54" s="491"/>
      <c r="S54" s="491"/>
      <c r="T54" s="491"/>
      <c r="U54" s="491">
        <f t="shared" si="0"/>
        <v>0</v>
      </c>
      <c r="V54" s="495">
        <f t="shared" si="2"/>
        <v>120</v>
      </c>
      <c r="W54" s="496"/>
      <c r="X54" s="496"/>
      <c r="Y54" s="496"/>
      <c r="Z54" s="502"/>
      <c r="AA54" s="496"/>
      <c r="AB54" s="496"/>
      <c r="AC54" s="496">
        <v>0</v>
      </c>
      <c r="AD54" s="496"/>
      <c r="AE54" s="496">
        <v>120</v>
      </c>
      <c r="AF54" s="498"/>
      <c r="AG54" s="499"/>
      <c r="AH54" s="499"/>
      <c r="AI54" s="499">
        <f t="shared" si="1"/>
        <v>0</v>
      </c>
      <c r="AJ54" s="324"/>
      <c r="AK54" s="316"/>
      <c r="AL54" s="316"/>
      <c r="AM54" s="500"/>
      <c r="AN54" s="500"/>
      <c r="AO54" s="500"/>
      <c r="AP54" s="500"/>
      <c r="AQ54" s="500"/>
      <c r="AR54" s="500"/>
      <c r="AS54" s="500"/>
      <c r="AT54" s="500"/>
      <c r="AU54" s="500"/>
      <c r="AV54" s="500"/>
      <c r="AW54" s="500"/>
      <c r="AX54" s="500"/>
      <c r="AY54" s="500"/>
      <c r="AZ54" s="500"/>
      <c r="BA54" s="500"/>
      <c r="BB54" s="500"/>
      <c r="BC54" s="500"/>
      <c r="BD54" s="500"/>
    </row>
    <row r="55" spans="1:56" s="501" customFormat="1" ht="148.5" hidden="1" customHeight="1">
      <c r="A55" s="492">
        <v>47</v>
      </c>
      <c r="B55" s="491" t="s">
        <v>3437</v>
      </c>
      <c r="C55" s="491" t="s">
        <v>3438</v>
      </c>
      <c r="D55" s="491">
        <v>0</v>
      </c>
      <c r="E55" s="491"/>
      <c r="F55" s="490" t="s">
        <v>3439</v>
      </c>
      <c r="G55" s="490"/>
      <c r="H55" s="493" t="s">
        <v>3322</v>
      </c>
      <c r="I55" s="492" t="s">
        <v>84</v>
      </c>
      <c r="J55" s="492"/>
      <c r="K55" s="492"/>
      <c r="L55" s="494">
        <v>100</v>
      </c>
      <c r="M55" s="491"/>
      <c r="N55" s="491"/>
      <c r="O55" s="491"/>
      <c r="P55" s="491"/>
      <c r="Q55" s="491"/>
      <c r="R55" s="491"/>
      <c r="S55" s="491"/>
      <c r="T55" s="491"/>
      <c r="U55" s="491">
        <f t="shared" si="0"/>
        <v>0</v>
      </c>
      <c r="V55" s="495">
        <f t="shared" si="2"/>
        <v>120</v>
      </c>
      <c r="W55" s="496"/>
      <c r="X55" s="496"/>
      <c r="Y55" s="496"/>
      <c r="Z55" s="502"/>
      <c r="AA55" s="496"/>
      <c r="AB55" s="496"/>
      <c r="AC55" s="496">
        <v>0</v>
      </c>
      <c r="AD55" s="496"/>
      <c r="AE55" s="496">
        <v>120</v>
      </c>
      <c r="AF55" s="498"/>
      <c r="AG55" s="499"/>
      <c r="AH55" s="499"/>
      <c r="AI55" s="499">
        <f t="shared" si="1"/>
        <v>0</v>
      </c>
      <c r="AJ55" s="324"/>
      <c r="AK55" s="316"/>
      <c r="AL55" s="316"/>
      <c r="AM55" s="500"/>
      <c r="AN55" s="500"/>
      <c r="AO55" s="500"/>
      <c r="AP55" s="500"/>
      <c r="AQ55" s="500"/>
      <c r="AR55" s="500"/>
      <c r="AS55" s="500"/>
      <c r="AT55" s="500"/>
      <c r="AU55" s="500"/>
      <c r="AV55" s="500"/>
      <c r="AW55" s="500"/>
      <c r="AX55" s="500"/>
      <c r="AY55" s="500"/>
      <c r="AZ55" s="500"/>
      <c r="BA55" s="500"/>
      <c r="BB55" s="500"/>
      <c r="BC55" s="500"/>
      <c r="BD55" s="500"/>
    </row>
    <row r="56" spans="1:56" s="501" customFormat="1" ht="125.25" hidden="1" customHeight="1">
      <c r="A56" s="492">
        <v>48</v>
      </c>
      <c r="B56" s="491" t="s">
        <v>3440</v>
      </c>
      <c r="C56" s="491" t="s">
        <v>3441</v>
      </c>
      <c r="D56" s="491">
        <v>0</v>
      </c>
      <c r="E56" s="491"/>
      <c r="F56" s="548" t="s">
        <v>3442</v>
      </c>
      <c r="G56" s="490"/>
      <c r="H56" s="493" t="s">
        <v>3322</v>
      </c>
      <c r="I56" s="492" t="s">
        <v>84</v>
      </c>
      <c r="J56" s="492"/>
      <c r="K56" s="492"/>
      <c r="L56" s="494">
        <v>80</v>
      </c>
      <c r="M56" s="491"/>
      <c r="N56" s="491"/>
      <c r="O56" s="491"/>
      <c r="P56" s="491"/>
      <c r="Q56" s="491"/>
      <c r="R56" s="491"/>
      <c r="S56" s="491"/>
      <c r="T56" s="491"/>
      <c r="U56" s="491">
        <f t="shared" si="0"/>
        <v>0</v>
      </c>
      <c r="V56" s="495">
        <f t="shared" si="2"/>
        <v>100</v>
      </c>
      <c r="W56" s="496"/>
      <c r="X56" s="496"/>
      <c r="Y56" s="496"/>
      <c r="Z56" s="502"/>
      <c r="AA56" s="496"/>
      <c r="AB56" s="496"/>
      <c r="AC56" s="496">
        <v>0</v>
      </c>
      <c r="AD56" s="496"/>
      <c r="AE56" s="496">
        <v>100</v>
      </c>
      <c r="AF56" s="498"/>
      <c r="AG56" s="499"/>
      <c r="AH56" s="499"/>
      <c r="AI56" s="499">
        <f t="shared" si="1"/>
        <v>0</v>
      </c>
      <c r="AJ56" s="324"/>
      <c r="AK56" s="316"/>
      <c r="AL56" s="316"/>
      <c r="AM56" s="500"/>
      <c r="AN56" s="500"/>
      <c r="AO56" s="500"/>
      <c r="AP56" s="500"/>
      <c r="AQ56" s="500"/>
      <c r="AR56" s="500"/>
      <c r="AS56" s="500"/>
      <c r="AT56" s="500"/>
      <c r="AU56" s="500"/>
      <c r="AV56" s="500"/>
      <c r="AW56" s="500"/>
      <c r="AX56" s="500"/>
      <c r="AY56" s="500"/>
      <c r="AZ56" s="500"/>
      <c r="BA56" s="500"/>
      <c r="BB56" s="500"/>
      <c r="BC56" s="500"/>
      <c r="BD56" s="500"/>
    </row>
    <row r="57" spans="1:56" s="501" customFormat="1" ht="126" hidden="1" customHeight="1">
      <c r="A57" s="492">
        <v>49</v>
      </c>
      <c r="B57" s="491" t="s">
        <v>3443</v>
      </c>
      <c r="C57" s="491" t="s">
        <v>3444</v>
      </c>
      <c r="D57" s="491">
        <v>0</v>
      </c>
      <c r="E57" s="491"/>
      <c r="F57" s="490" t="s">
        <v>3445</v>
      </c>
      <c r="G57" s="490"/>
      <c r="H57" s="493" t="s">
        <v>3322</v>
      </c>
      <c r="I57" s="492" t="s">
        <v>84</v>
      </c>
      <c r="J57" s="492"/>
      <c r="K57" s="492"/>
      <c r="L57" s="494">
        <v>80</v>
      </c>
      <c r="M57" s="491"/>
      <c r="N57" s="491"/>
      <c r="O57" s="491"/>
      <c r="P57" s="491"/>
      <c r="Q57" s="491"/>
      <c r="R57" s="491"/>
      <c r="S57" s="491"/>
      <c r="T57" s="491"/>
      <c r="U57" s="491">
        <f t="shared" si="0"/>
        <v>0</v>
      </c>
      <c r="V57" s="495">
        <f t="shared" si="2"/>
        <v>100</v>
      </c>
      <c r="W57" s="496"/>
      <c r="X57" s="496"/>
      <c r="Y57" s="496"/>
      <c r="Z57" s="502"/>
      <c r="AA57" s="496"/>
      <c r="AB57" s="496"/>
      <c r="AC57" s="496">
        <v>0</v>
      </c>
      <c r="AD57" s="496"/>
      <c r="AE57" s="496">
        <v>100</v>
      </c>
      <c r="AF57" s="498"/>
      <c r="AG57" s="499"/>
      <c r="AH57" s="499"/>
      <c r="AI57" s="499">
        <f t="shared" si="1"/>
        <v>0</v>
      </c>
      <c r="AJ57" s="324"/>
      <c r="AK57" s="316"/>
      <c r="AL57" s="316"/>
      <c r="AM57" s="500"/>
      <c r="AN57" s="500"/>
      <c r="AO57" s="500"/>
      <c r="AP57" s="500"/>
      <c r="AQ57" s="500"/>
      <c r="AR57" s="500"/>
      <c r="AS57" s="500"/>
      <c r="AT57" s="500"/>
      <c r="AU57" s="500"/>
      <c r="AV57" s="500"/>
      <c r="AW57" s="500"/>
      <c r="AX57" s="500"/>
      <c r="AY57" s="500"/>
      <c r="AZ57" s="500"/>
      <c r="BA57" s="500"/>
      <c r="BB57" s="500"/>
      <c r="BC57" s="500"/>
      <c r="BD57" s="500"/>
    </row>
    <row r="58" spans="1:56" s="501" customFormat="1" ht="110.25" hidden="1" customHeight="1">
      <c r="A58" s="492">
        <v>50</v>
      </c>
      <c r="B58" s="491" t="s">
        <v>3446</v>
      </c>
      <c r="C58" s="491" t="s">
        <v>3447</v>
      </c>
      <c r="D58" s="491">
        <v>0</v>
      </c>
      <c r="E58" s="491"/>
      <c r="F58" s="490" t="s">
        <v>3448</v>
      </c>
      <c r="G58" s="490"/>
      <c r="H58" s="493" t="s">
        <v>3322</v>
      </c>
      <c r="I58" s="492" t="s">
        <v>84</v>
      </c>
      <c r="J58" s="492"/>
      <c r="K58" s="492"/>
      <c r="L58" s="494">
        <v>30</v>
      </c>
      <c r="M58" s="491"/>
      <c r="N58" s="491"/>
      <c r="O58" s="491"/>
      <c r="P58" s="491"/>
      <c r="Q58" s="491"/>
      <c r="R58" s="491"/>
      <c r="S58" s="491"/>
      <c r="T58" s="491"/>
      <c r="U58" s="491">
        <f t="shared" si="0"/>
        <v>0</v>
      </c>
      <c r="V58" s="495">
        <f t="shared" si="2"/>
        <v>80</v>
      </c>
      <c r="W58" s="496"/>
      <c r="X58" s="496"/>
      <c r="Y58" s="496"/>
      <c r="Z58" s="502"/>
      <c r="AA58" s="496"/>
      <c r="AB58" s="496"/>
      <c r="AC58" s="496">
        <v>0</v>
      </c>
      <c r="AD58" s="496"/>
      <c r="AE58" s="496">
        <v>80</v>
      </c>
      <c r="AF58" s="498" t="s">
        <v>3449</v>
      </c>
      <c r="AG58" s="499" t="s">
        <v>3450</v>
      </c>
      <c r="AH58" s="499"/>
      <c r="AI58" s="499">
        <f t="shared" si="1"/>
        <v>0</v>
      </c>
      <c r="AJ58" s="324"/>
      <c r="AK58" s="316"/>
      <c r="AL58" s="316"/>
      <c r="AM58" s="500"/>
      <c r="AN58" s="500"/>
      <c r="AO58" s="500"/>
      <c r="AP58" s="500"/>
      <c r="AQ58" s="500"/>
      <c r="AR58" s="500"/>
      <c r="AS58" s="500"/>
      <c r="AT58" s="500"/>
      <c r="AU58" s="500"/>
      <c r="AV58" s="500"/>
      <c r="AW58" s="500"/>
      <c r="AX58" s="500"/>
      <c r="AY58" s="500"/>
      <c r="AZ58" s="500"/>
      <c r="BA58" s="500"/>
      <c r="BB58" s="500"/>
      <c r="BC58" s="500"/>
      <c r="BD58" s="500"/>
    </row>
    <row r="59" spans="1:56" s="501" customFormat="1" ht="173.25" hidden="1" customHeight="1">
      <c r="A59" s="492">
        <v>51</v>
      </c>
      <c r="B59" s="491" t="s">
        <v>3451</v>
      </c>
      <c r="C59" s="491" t="s">
        <v>3452</v>
      </c>
      <c r="D59" s="491">
        <v>0</v>
      </c>
      <c r="E59" s="491"/>
      <c r="F59" s="490" t="s">
        <v>3453</v>
      </c>
      <c r="G59" s="490"/>
      <c r="H59" s="493" t="s">
        <v>3386</v>
      </c>
      <c r="I59" s="492" t="s">
        <v>84</v>
      </c>
      <c r="J59" s="492"/>
      <c r="K59" s="492"/>
      <c r="L59" s="494">
        <v>80</v>
      </c>
      <c r="M59" s="491">
        <v>78</v>
      </c>
      <c r="N59" s="491"/>
      <c r="O59" s="491"/>
      <c r="P59" s="491"/>
      <c r="Q59" s="491"/>
      <c r="R59" s="491"/>
      <c r="S59" s="491"/>
      <c r="T59" s="491"/>
      <c r="U59" s="491">
        <f t="shared" si="0"/>
        <v>0</v>
      </c>
      <c r="V59" s="495">
        <f t="shared" si="2"/>
        <v>100</v>
      </c>
      <c r="W59" s="496"/>
      <c r="X59" s="496"/>
      <c r="Y59" s="496"/>
      <c r="Z59" s="502"/>
      <c r="AA59" s="496"/>
      <c r="AB59" s="496"/>
      <c r="AC59" s="496">
        <v>0</v>
      </c>
      <c r="AD59" s="496"/>
      <c r="AE59" s="496">
        <v>100</v>
      </c>
      <c r="AF59" s="498"/>
      <c r="AG59" s="499"/>
      <c r="AH59" s="499"/>
      <c r="AI59" s="499">
        <f t="shared" si="1"/>
        <v>0</v>
      </c>
      <c r="AJ59" s="324"/>
      <c r="AK59" s="316"/>
      <c r="AL59" s="316"/>
      <c r="AM59" s="500"/>
      <c r="AN59" s="500"/>
      <c r="AO59" s="500"/>
      <c r="AP59" s="500"/>
      <c r="AQ59" s="500"/>
      <c r="AR59" s="500"/>
      <c r="AS59" s="500"/>
      <c r="AT59" s="500"/>
      <c r="AU59" s="500"/>
      <c r="AV59" s="500"/>
      <c r="AW59" s="500"/>
      <c r="AX59" s="500"/>
      <c r="AY59" s="500"/>
      <c r="AZ59" s="500"/>
      <c r="BA59" s="500"/>
      <c r="BB59" s="500"/>
      <c r="BC59" s="500"/>
      <c r="BD59" s="500"/>
    </row>
    <row r="60" spans="1:56" s="501" customFormat="1" ht="236.25" hidden="1" customHeight="1">
      <c r="A60" s="492">
        <v>52</v>
      </c>
      <c r="B60" s="491" t="s">
        <v>3454</v>
      </c>
      <c r="C60" s="491" t="s">
        <v>3455</v>
      </c>
      <c r="D60" s="491">
        <v>0</v>
      </c>
      <c r="E60" s="491"/>
      <c r="F60" s="490" t="s">
        <v>3456</v>
      </c>
      <c r="G60" s="490"/>
      <c r="H60" s="493">
        <v>0</v>
      </c>
      <c r="I60" s="492" t="s">
        <v>84</v>
      </c>
      <c r="J60" s="492"/>
      <c r="K60" s="492"/>
      <c r="L60" s="494">
        <v>80</v>
      </c>
      <c r="M60" s="491"/>
      <c r="N60" s="491"/>
      <c r="O60" s="491"/>
      <c r="P60" s="491"/>
      <c r="Q60" s="491"/>
      <c r="R60" s="491"/>
      <c r="S60" s="491"/>
      <c r="T60" s="491"/>
      <c r="U60" s="491">
        <f t="shared" si="0"/>
        <v>0</v>
      </c>
      <c r="V60" s="495">
        <f t="shared" si="2"/>
        <v>100</v>
      </c>
      <c r="W60" s="496"/>
      <c r="X60" s="496"/>
      <c r="Y60" s="496"/>
      <c r="Z60" s="502"/>
      <c r="AA60" s="496"/>
      <c r="AB60" s="496"/>
      <c r="AC60" s="496">
        <v>0</v>
      </c>
      <c r="AD60" s="496"/>
      <c r="AE60" s="496">
        <v>100</v>
      </c>
      <c r="AF60" s="498"/>
      <c r="AG60" s="499"/>
      <c r="AH60" s="499"/>
      <c r="AI60" s="499">
        <f t="shared" si="1"/>
        <v>0</v>
      </c>
      <c r="AJ60" s="324"/>
      <c r="AK60" s="316"/>
      <c r="AL60" s="316"/>
      <c r="AM60" s="500"/>
      <c r="AN60" s="500"/>
      <c r="AO60" s="500"/>
      <c r="AP60" s="500"/>
      <c r="AQ60" s="500"/>
      <c r="AR60" s="500"/>
      <c r="AS60" s="500"/>
      <c r="AT60" s="500"/>
      <c r="AU60" s="500"/>
      <c r="AV60" s="500"/>
      <c r="AW60" s="500"/>
      <c r="AX60" s="500"/>
      <c r="AY60" s="500"/>
      <c r="AZ60" s="500"/>
      <c r="BA60" s="500"/>
      <c r="BB60" s="500"/>
      <c r="BC60" s="500"/>
      <c r="BD60" s="500"/>
    </row>
    <row r="61" spans="1:56" s="501" customFormat="1" ht="141.75" hidden="1" customHeight="1">
      <c r="A61" s="492">
        <v>53</v>
      </c>
      <c r="B61" s="491" t="s">
        <v>3457</v>
      </c>
      <c r="C61" s="491" t="s">
        <v>3458</v>
      </c>
      <c r="D61" s="491">
        <v>0</v>
      </c>
      <c r="E61" s="491"/>
      <c r="F61" s="490" t="s">
        <v>3459</v>
      </c>
      <c r="G61" s="490"/>
      <c r="H61" s="493" t="s">
        <v>3386</v>
      </c>
      <c r="I61" s="492" t="s">
        <v>84</v>
      </c>
      <c r="J61" s="492"/>
      <c r="K61" s="492"/>
      <c r="L61" s="494">
        <v>60</v>
      </c>
      <c r="M61" s="491">
        <v>60</v>
      </c>
      <c r="N61" s="491"/>
      <c r="O61" s="491"/>
      <c r="P61" s="491"/>
      <c r="Q61" s="491"/>
      <c r="R61" s="491"/>
      <c r="S61" s="491"/>
      <c r="T61" s="491"/>
      <c r="U61" s="491">
        <f t="shared" si="0"/>
        <v>0</v>
      </c>
      <c r="V61" s="495">
        <f t="shared" si="2"/>
        <v>80</v>
      </c>
      <c r="W61" s="496"/>
      <c r="X61" s="496"/>
      <c r="Y61" s="496"/>
      <c r="Z61" s="502"/>
      <c r="AA61" s="496"/>
      <c r="AB61" s="496"/>
      <c r="AC61" s="496">
        <v>0</v>
      </c>
      <c r="AD61" s="496"/>
      <c r="AE61" s="496">
        <v>80</v>
      </c>
      <c r="AF61" s="498"/>
      <c r="AG61" s="499"/>
      <c r="AH61" s="499"/>
      <c r="AI61" s="499">
        <f t="shared" si="1"/>
        <v>0</v>
      </c>
      <c r="AJ61" s="324"/>
      <c r="AK61" s="316"/>
      <c r="AL61" s="316"/>
      <c r="AM61" s="500"/>
      <c r="AN61" s="500"/>
      <c r="AO61" s="500"/>
      <c r="AP61" s="500"/>
      <c r="AQ61" s="500"/>
      <c r="AR61" s="500"/>
      <c r="AS61" s="500"/>
      <c r="AT61" s="500"/>
      <c r="AU61" s="500"/>
      <c r="AV61" s="500"/>
      <c r="AW61" s="500"/>
      <c r="AX61" s="500"/>
      <c r="AY61" s="500"/>
      <c r="AZ61" s="500"/>
      <c r="BA61" s="500"/>
      <c r="BB61" s="500"/>
      <c r="BC61" s="500"/>
      <c r="BD61" s="500"/>
    </row>
    <row r="62" spans="1:56" s="501" customFormat="1" ht="47.25" hidden="1" customHeight="1">
      <c r="A62" s="492">
        <v>54</v>
      </c>
      <c r="B62" s="491" t="s">
        <v>3460</v>
      </c>
      <c r="C62" s="491" t="s">
        <v>3461</v>
      </c>
      <c r="D62" s="491">
        <v>0</v>
      </c>
      <c r="E62" s="518" t="s">
        <v>3462</v>
      </c>
      <c r="F62" s="490" t="s">
        <v>3463</v>
      </c>
      <c r="G62" s="519" t="s">
        <v>3464</v>
      </c>
      <c r="H62" s="493" t="s">
        <v>3322</v>
      </c>
      <c r="I62" s="492" t="s">
        <v>84</v>
      </c>
      <c r="J62" s="492"/>
      <c r="K62" s="492"/>
      <c r="L62" s="494">
        <v>30</v>
      </c>
      <c r="M62" s="491"/>
      <c r="N62" s="491"/>
      <c r="O62" s="491"/>
      <c r="P62" s="491"/>
      <c r="Q62" s="491"/>
      <c r="R62" s="491"/>
      <c r="S62" s="491"/>
      <c r="T62" s="491"/>
      <c r="U62" s="491">
        <f t="shared" si="0"/>
        <v>0</v>
      </c>
      <c r="V62" s="495">
        <f t="shared" si="2"/>
        <v>40</v>
      </c>
      <c r="W62" s="496"/>
      <c r="X62" s="496"/>
      <c r="Y62" s="496"/>
      <c r="Z62" s="502"/>
      <c r="AA62" s="496"/>
      <c r="AB62" s="496"/>
      <c r="AC62" s="496"/>
      <c r="AD62" s="520">
        <v>40</v>
      </c>
      <c r="AE62" s="496"/>
      <c r="AF62" s="498"/>
      <c r="AG62" s="499"/>
      <c r="AH62" s="499">
        <v>22000000</v>
      </c>
      <c r="AI62" s="499">
        <f t="shared" si="1"/>
        <v>880000000</v>
      </c>
      <c r="AJ62" s="324"/>
      <c r="AK62" s="316"/>
      <c r="AL62" s="316"/>
      <c r="AM62" s="500"/>
      <c r="AN62" s="500"/>
      <c r="AO62" s="500"/>
      <c r="AP62" s="500"/>
      <c r="AQ62" s="500"/>
      <c r="AR62" s="500"/>
      <c r="AS62" s="500"/>
      <c r="AT62" s="500"/>
      <c r="AU62" s="500"/>
      <c r="AV62" s="500"/>
      <c r="AW62" s="500"/>
      <c r="AX62" s="500"/>
      <c r="AY62" s="500"/>
      <c r="AZ62" s="500"/>
      <c r="BA62" s="500"/>
      <c r="BB62" s="500"/>
      <c r="BC62" s="500"/>
      <c r="BD62" s="500"/>
    </row>
    <row r="63" spans="1:56" s="501" customFormat="1" ht="94.5" hidden="1" customHeight="1">
      <c r="A63" s="492">
        <v>55</v>
      </c>
      <c r="B63" s="491" t="s">
        <v>3465</v>
      </c>
      <c r="C63" s="491" t="s">
        <v>3466</v>
      </c>
      <c r="D63" s="491">
        <v>0</v>
      </c>
      <c r="E63" s="491"/>
      <c r="F63" s="490" t="s">
        <v>3467</v>
      </c>
      <c r="G63" s="490"/>
      <c r="H63" s="493">
        <v>0</v>
      </c>
      <c r="I63" s="492" t="s">
        <v>84</v>
      </c>
      <c r="J63" s="492"/>
      <c r="K63" s="492"/>
      <c r="L63" s="494">
        <v>5</v>
      </c>
      <c r="M63" s="491"/>
      <c r="N63" s="491"/>
      <c r="O63" s="491"/>
      <c r="P63" s="491"/>
      <c r="Q63" s="491"/>
      <c r="R63" s="491"/>
      <c r="S63" s="491"/>
      <c r="T63" s="491"/>
      <c r="U63" s="491">
        <f t="shared" si="0"/>
        <v>0</v>
      </c>
      <c r="V63" s="495">
        <f t="shared" si="2"/>
        <v>30</v>
      </c>
      <c r="W63" s="496"/>
      <c r="X63" s="496">
        <v>30</v>
      </c>
      <c r="Y63" s="496"/>
      <c r="Z63" s="502"/>
      <c r="AA63" s="496"/>
      <c r="AB63" s="496"/>
      <c r="AC63" s="496"/>
      <c r="AD63" s="496"/>
      <c r="AE63" s="496"/>
      <c r="AF63" s="498"/>
      <c r="AG63" s="499"/>
      <c r="AH63" s="499"/>
      <c r="AI63" s="499">
        <f t="shared" si="1"/>
        <v>0</v>
      </c>
      <c r="AJ63" s="324"/>
      <c r="AK63" s="316"/>
      <c r="AL63" s="316"/>
      <c r="AM63" s="500"/>
      <c r="AN63" s="500"/>
      <c r="AO63" s="500"/>
      <c r="AP63" s="500"/>
      <c r="AQ63" s="500"/>
      <c r="AR63" s="500"/>
      <c r="AS63" s="500"/>
      <c r="AT63" s="500"/>
      <c r="AU63" s="500"/>
      <c r="AV63" s="500"/>
      <c r="AW63" s="500"/>
      <c r="AX63" s="500"/>
      <c r="AY63" s="500"/>
      <c r="AZ63" s="500"/>
      <c r="BA63" s="500"/>
      <c r="BB63" s="500"/>
      <c r="BC63" s="500"/>
      <c r="BD63" s="500"/>
    </row>
    <row r="64" spans="1:56" s="501" customFormat="1" ht="236.25" hidden="1" customHeight="1">
      <c r="A64" s="492">
        <v>56</v>
      </c>
      <c r="B64" s="491" t="s">
        <v>3468</v>
      </c>
      <c r="C64" s="491" t="s">
        <v>3469</v>
      </c>
      <c r="D64" s="491">
        <v>0</v>
      </c>
      <c r="E64" s="491"/>
      <c r="F64" s="490" t="s">
        <v>3470</v>
      </c>
      <c r="G64" s="490"/>
      <c r="H64" s="493" t="s">
        <v>3471</v>
      </c>
      <c r="I64" s="492" t="s">
        <v>84</v>
      </c>
      <c r="J64" s="492"/>
      <c r="K64" s="492"/>
      <c r="L64" s="494">
        <v>100</v>
      </c>
      <c r="M64" s="491"/>
      <c r="N64" s="491"/>
      <c r="O64" s="491"/>
      <c r="P64" s="491"/>
      <c r="Q64" s="491"/>
      <c r="R64" s="491"/>
      <c r="S64" s="491"/>
      <c r="T64" s="491"/>
      <c r="U64" s="491">
        <f t="shared" si="0"/>
        <v>0</v>
      </c>
      <c r="V64" s="495">
        <f t="shared" si="2"/>
        <v>100</v>
      </c>
      <c r="W64" s="496"/>
      <c r="X64" s="496"/>
      <c r="Y64" s="496"/>
      <c r="Z64" s="502"/>
      <c r="AA64" s="496"/>
      <c r="AB64" s="496"/>
      <c r="AC64" s="496">
        <v>0</v>
      </c>
      <c r="AD64" s="496"/>
      <c r="AE64" s="496">
        <v>100</v>
      </c>
      <c r="AF64" s="498"/>
      <c r="AG64" s="499"/>
      <c r="AH64" s="499"/>
      <c r="AI64" s="499">
        <f t="shared" si="1"/>
        <v>0</v>
      </c>
      <c r="AJ64" s="324"/>
      <c r="AK64" s="316"/>
      <c r="AL64" s="316"/>
      <c r="AM64" s="500"/>
      <c r="AN64" s="500"/>
      <c r="AO64" s="500"/>
      <c r="AP64" s="500"/>
      <c r="AQ64" s="500"/>
      <c r="AR64" s="500"/>
      <c r="AS64" s="500"/>
      <c r="AT64" s="500"/>
      <c r="AU64" s="500"/>
      <c r="AV64" s="500"/>
      <c r="AW64" s="500"/>
      <c r="AX64" s="500"/>
      <c r="AY64" s="500"/>
      <c r="AZ64" s="500"/>
      <c r="BA64" s="500"/>
      <c r="BB64" s="500"/>
      <c r="BC64" s="500"/>
      <c r="BD64" s="500"/>
    </row>
    <row r="65" spans="1:56" s="501" customFormat="1" ht="220.5" hidden="1" customHeight="1">
      <c r="A65" s="492">
        <v>57</v>
      </c>
      <c r="B65" s="491" t="s">
        <v>3472</v>
      </c>
      <c r="C65" s="491" t="s">
        <v>3473</v>
      </c>
      <c r="D65" s="491">
        <v>0</v>
      </c>
      <c r="E65" s="491"/>
      <c r="F65" s="490" t="s">
        <v>3474</v>
      </c>
      <c r="G65" s="490"/>
      <c r="H65" s="493" t="s">
        <v>3475</v>
      </c>
      <c r="I65" s="492" t="s">
        <v>84</v>
      </c>
      <c r="J65" s="492"/>
      <c r="K65" s="492"/>
      <c r="L65" s="494">
        <v>130</v>
      </c>
      <c r="M65" s="491"/>
      <c r="N65" s="491"/>
      <c r="O65" s="491"/>
      <c r="P65" s="491"/>
      <c r="Q65" s="491"/>
      <c r="R65" s="491"/>
      <c r="S65" s="491"/>
      <c r="T65" s="491"/>
      <c r="U65" s="491">
        <f t="shared" si="0"/>
        <v>0</v>
      </c>
      <c r="V65" s="495">
        <f t="shared" si="2"/>
        <v>120</v>
      </c>
      <c r="W65" s="496"/>
      <c r="X65" s="496"/>
      <c r="Y65" s="496"/>
      <c r="Z65" s="502"/>
      <c r="AA65" s="496"/>
      <c r="AB65" s="496"/>
      <c r="AC65" s="496">
        <v>0</v>
      </c>
      <c r="AD65" s="496"/>
      <c r="AE65" s="496">
        <v>120</v>
      </c>
      <c r="AF65" s="498"/>
      <c r="AG65" s="499"/>
      <c r="AH65" s="499"/>
      <c r="AI65" s="499">
        <f t="shared" si="1"/>
        <v>0</v>
      </c>
      <c r="AJ65" s="324"/>
      <c r="AK65" s="316"/>
      <c r="AL65" s="316"/>
      <c r="AM65" s="500"/>
      <c r="AN65" s="500"/>
      <c r="AO65" s="500"/>
      <c r="AP65" s="500"/>
      <c r="AQ65" s="500"/>
      <c r="AR65" s="500"/>
      <c r="AS65" s="500"/>
      <c r="AT65" s="500"/>
      <c r="AU65" s="500"/>
      <c r="AV65" s="500"/>
      <c r="AW65" s="500"/>
      <c r="AX65" s="500"/>
      <c r="AY65" s="500"/>
      <c r="AZ65" s="500"/>
      <c r="BA65" s="500"/>
      <c r="BB65" s="500"/>
      <c r="BC65" s="500"/>
      <c r="BD65" s="500"/>
    </row>
    <row r="66" spans="1:56" s="501" customFormat="1" ht="170.25" hidden="1" customHeight="1">
      <c r="A66" s="492">
        <v>58</v>
      </c>
      <c r="B66" s="491" t="s">
        <v>3476</v>
      </c>
      <c r="C66" s="491" t="s">
        <v>3477</v>
      </c>
      <c r="D66" s="491">
        <v>0</v>
      </c>
      <c r="E66" s="491"/>
      <c r="F66" s="521" t="s">
        <v>3478</v>
      </c>
      <c r="G66" s="490"/>
      <c r="H66" s="493" t="s">
        <v>3479</v>
      </c>
      <c r="I66" s="492" t="s">
        <v>84</v>
      </c>
      <c r="J66" s="492"/>
      <c r="K66" s="492"/>
      <c r="L66" s="494">
        <v>100</v>
      </c>
      <c r="M66" s="491"/>
      <c r="N66" s="491"/>
      <c r="O66" s="491"/>
      <c r="P66" s="491"/>
      <c r="Q66" s="491"/>
      <c r="R66" s="491"/>
      <c r="S66" s="491"/>
      <c r="T66" s="491"/>
      <c r="U66" s="491">
        <f t="shared" si="0"/>
        <v>0</v>
      </c>
      <c r="V66" s="495">
        <f t="shared" si="2"/>
        <v>100</v>
      </c>
      <c r="W66" s="496"/>
      <c r="X66" s="496"/>
      <c r="Y66" s="496"/>
      <c r="Z66" s="502"/>
      <c r="AA66" s="496"/>
      <c r="AB66" s="496"/>
      <c r="AC66" s="496">
        <v>0</v>
      </c>
      <c r="AD66" s="496"/>
      <c r="AE66" s="496">
        <v>100</v>
      </c>
      <c r="AF66" s="498" t="s">
        <v>3480</v>
      </c>
      <c r="AG66" s="499"/>
      <c r="AH66" s="499"/>
      <c r="AI66" s="499">
        <f t="shared" si="1"/>
        <v>0</v>
      </c>
      <c r="AJ66" s="324"/>
      <c r="AK66" s="316"/>
      <c r="AL66" s="316"/>
      <c r="AM66" s="500"/>
      <c r="AN66" s="500"/>
      <c r="AO66" s="500"/>
      <c r="AP66" s="500"/>
      <c r="AQ66" s="500"/>
      <c r="AR66" s="500"/>
      <c r="AS66" s="500"/>
      <c r="AT66" s="500"/>
      <c r="AU66" s="500"/>
      <c r="AV66" s="500"/>
      <c r="AW66" s="500"/>
      <c r="AX66" s="500"/>
      <c r="AY66" s="500"/>
      <c r="AZ66" s="500"/>
      <c r="BA66" s="500"/>
      <c r="BB66" s="500"/>
      <c r="BC66" s="500"/>
      <c r="BD66" s="500"/>
    </row>
    <row r="67" spans="1:56" s="501" customFormat="1" ht="132" hidden="1" customHeight="1">
      <c r="A67" s="492">
        <v>59</v>
      </c>
      <c r="B67" s="491" t="s">
        <v>3481</v>
      </c>
      <c r="C67" s="491" t="s">
        <v>3482</v>
      </c>
      <c r="D67" s="491">
        <v>0</v>
      </c>
      <c r="E67" s="491"/>
      <c r="F67" s="490" t="s">
        <v>3483</v>
      </c>
      <c r="G67" s="490"/>
      <c r="H67" s="493" t="s">
        <v>3386</v>
      </c>
      <c r="I67" s="492" t="s">
        <v>84</v>
      </c>
      <c r="J67" s="492"/>
      <c r="K67" s="492"/>
      <c r="L67" s="494">
        <v>80</v>
      </c>
      <c r="M67" s="491"/>
      <c r="N67" s="491"/>
      <c r="O67" s="491"/>
      <c r="P67" s="491"/>
      <c r="Q67" s="491"/>
      <c r="R67" s="491"/>
      <c r="S67" s="491"/>
      <c r="T67" s="491"/>
      <c r="U67" s="491">
        <f t="shared" si="0"/>
        <v>0</v>
      </c>
      <c r="V67" s="495">
        <f t="shared" si="2"/>
        <v>80</v>
      </c>
      <c r="W67" s="496"/>
      <c r="X67" s="496"/>
      <c r="Y67" s="496"/>
      <c r="Z67" s="502"/>
      <c r="AA67" s="496"/>
      <c r="AB67" s="496"/>
      <c r="AC67" s="496">
        <v>0</v>
      </c>
      <c r="AD67" s="496"/>
      <c r="AE67" s="496">
        <v>80</v>
      </c>
      <c r="AF67" s="498"/>
      <c r="AG67" s="499"/>
      <c r="AH67" s="499"/>
      <c r="AI67" s="499">
        <f t="shared" si="1"/>
        <v>0</v>
      </c>
      <c r="AJ67" s="324"/>
      <c r="AK67" s="316"/>
      <c r="AL67" s="316"/>
      <c r="AM67" s="500"/>
      <c r="AN67" s="500"/>
      <c r="AO67" s="500"/>
      <c r="AP67" s="500"/>
      <c r="AQ67" s="500"/>
      <c r="AR67" s="500"/>
      <c r="AS67" s="500"/>
      <c r="AT67" s="500"/>
      <c r="AU67" s="500"/>
      <c r="AV67" s="500"/>
      <c r="AW67" s="500"/>
      <c r="AX67" s="500"/>
      <c r="AY67" s="500"/>
      <c r="AZ67" s="500"/>
      <c r="BA67" s="500"/>
      <c r="BB67" s="500"/>
      <c r="BC67" s="500"/>
      <c r="BD67" s="500"/>
    </row>
    <row r="68" spans="1:56" s="501" customFormat="1" ht="94.5" hidden="1" customHeight="1">
      <c r="A68" s="492">
        <v>60</v>
      </c>
      <c r="B68" s="491" t="s">
        <v>3484</v>
      </c>
      <c r="C68" s="491" t="s">
        <v>3485</v>
      </c>
      <c r="D68" s="491">
        <v>0</v>
      </c>
      <c r="E68" s="491"/>
      <c r="F68" s="490" t="s">
        <v>3486</v>
      </c>
      <c r="G68" s="490"/>
      <c r="H68" s="493" t="s">
        <v>3386</v>
      </c>
      <c r="I68" s="492" t="s">
        <v>84</v>
      </c>
      <c r="J68" s="492"/>
      <c r="K68" s="492"/>
      <c r="L68" s="494">
        <v>80</v>
      </c>
      <c r="M68" s="491"/>
      <c r="N68" s="491"/>
      <c r="O68" s="491"/>
      <c r="P68" s="491"/>
      <c r="Q68" s="491"/>
      <c r="R68" s="491"/>
      <c r="S68" s="491"/>
      <c r="T68" s="491"/>
      <c r="U68" s="491">
        <f t="shared" si="0"/>
        <v>0</v>
      </c>
      <c r="V68" s="495">
        <f t="shared" si="2"/>
        <v>80</v>
      </c>
      <c r="W68" s="496"/>
      <c r="X68" s="496"/>
      <c r="Y68" s="496"/>
      <c r="Z68" s="502"/>
      <c r="AA68" s="496"/>
      <c r="AB68" s="496"/>
      <c r="AC68" s="496"/>
      <c r="AD68" s="496"/>
      <c r="AE68" s="496">
        <v>80</v>
      </c>
      <c r="AF68" s="498"/>
      <c r="AG68" s="499"/>
      <c r="AH68" s="499"/>
      <c r="AI68" s="499">
        <f t="shared" si="1"/>
        <v>0</v>
      </c>
      <c r="AJ68" s="324"/>
      <c r="AK68" s="316"/>
      <c r="AL68" s="316"/>
      <c r="AM68" s="500"/>
      <c r="AN68" s="500"/>
      <c r="AO68" s="500"/>
      <c r="AP68" s="500"/>
      <c r="AQ68" s="500"/>
      <c r="AR68" s="500"/>
      <c r="AS68" s="500"/>
      <c r="AT68" s="500"/>
      <c r="AU68" s="500"/>
      <c r="AV68" s="500"/>
      <c r="AW68" s="500"/>
      <c r="AX68" s="500"/>
      <c r="AY68" s="500"/>
      <c r="AZ68" s="500"/>
      <c r="BA68" s="500"/>
      <c r="BB68" s="500"/>
      <c r="BC68" s="500"/>
      <c r="BD68" s="500"/>
    </row>
    <row r="69" spans="1:56" s="501" customFormat="1" ht="94.5" hidden="1" customHeight="1">
      <c r="A69" s="492">
        <v>61</v>
      </c>
      <c r="B69" s="491" t="s">
        <v>3487</v>
      </c>
      <c r="C69" s="491" t="s">
        <v>3488</v>
      </c>
      <c r="D69" s="491">
        <v>0</v>
      </c>
      <c r="E69" s="491"/>
      <c r="F69" s="490" t="s">
        <v>3489</v>
      </c>
      <c r="G69" s="490"/>
      <c r="H69" s="493">
        <v>0</v>
      </c>
      <c r="I69" s="492" t="s">
        <v>84</v>
      </c>
      <c r="J69" s="492"/>
      <c r="K69" s="492"/>
      <c r="L69" s="494">
        <v>200</v>
      </c>
      <c r="M69" s="491">
        <v>100</v>
      </c>
      <c r="N69" s="491"/>
      <c r="O69" s="491"/>
      <c r="P69" s="491"/>
      <c r="Q69" s="491"/>
      <c r="R69" s="491"/>
      <c r="S69" s="491"/>
      <c r="T69" s="491"/>
      <c r="U69" s="491">
        <f t="shared" si="0"/>
        <v>0</v>
      </c>
      <c r="V69" s="495">
        <f t="shared" si="2"/>
        <v>120</v>
      </c>
      <c r="W69" s="496"/>
      <c r="X69" s="496"/>
      <c r="Y69" s="496"/>
      <c r="Z69" s="502"/>
      <c r="AA69" s="496"/>
      <c r="AB69" s="496"/>
      <c r="AC69" s="496">
        <v>0</v>
      </c>
      <c r="AD69" s="496"/>
      <c r="AE69" s="496">
        <v>120</v>
      </c>
      <c r="AF69" s="498"/>
      <c r="AG69" s="499"/>
      <c r="AH69" s="499"/>
      <c r="AI69" s="499">
        <f t="shared" si="1"/>
        <v>0</v>
      </c>
      <c r="AJ69" s="324"/>
      <c r="AK69" s="316"/>
      <c r="AL69" s="316"/>
      <c r="AM69" s="500"/>
      <c r="AN69" s="500"/>
      <c r="AO69" s="500"/>
      <c r="AP69" s="500"/>
      <c r="AQ69" s="500"/>
      <c r="AR69" s="500"/>
      <c r="AS69" s="500"/>
      <c r="AT69" s="500"/>
      <c r="AU69" s="500"/>
      <c r="AV69" s="500"/>
      <c r="AW69" s="500"/>
      <c r="AX69" s="500"/>
      <c r="AY69" s="500"/>
      <c r="AZ69" s="500"/>
      <c r="BA69" s="500"/>
      <c r="BB69" s="500"/>
      <c r="BC69" s="500"/>
      <c r="BD69" s="500"/>
    </row>
    <row r="70" spans="1:56" s="501" customFormat="1" ht="220.5" hidden="1" customHeight="1">
      <c r="A70" s="492">
        <v>62</v>
      </c>
      <c r="B70" s="491" t="s">
        <v>3490</v>
      </c>
      <c r="C70" s="491" t="s">
        <v>3491</v>
      </c>
      <c r="D70" s="491">
        <v>0</v>
      </c>
      <c r="E70" s="491"/>
      <c r="F70" s="490" t="s">
        <v>3492</v>
      </c>
      <c r="G70" s="490"/>
      <c r="H70" s="493" t="s">
        <v>3493</v>
      </c>
      <c r="I70" s="492" t="s">
        <v>84</v>
      </c>
      <c r="J70" s="492"/>
      <c r="K70" s="492"/>
      <c r="L70" s="494">
        <v>40</v>
      </c>
      <c r="M70" s="491"/>
      <c r="N70" s="491"/>
      <c r="O70" s="491"/>
      <c r="P70" s="491"/>
      <c r="Q70" s="491"/>
      <c r="R70" s="491"/>
      <c r="S70" s="491"/>
      <c r="T70" s="491"/>
      <c r="U70" s="491">
        <f t="shared" si="0"/>
        <v>0</v>
      </c>
      <c r="V70" s="495">
        <f t="shared" si="2"/>
        <v>60</v>
      </c>
      <c r="W70" s="496"/>
      <c r="X70" s="496"/>
      <c r="Y70" s="496"/>
      <c r="Z70" s="502"/>
      <c r="AA70" s="496"/>
      <c r="AB70" s="496"/>
      <c r="AC70" s="496">
        <v>0</v>
      </c>
      <c r="AD70" s="496"/>
      <c r="AE70" s="496">
        <v>60</v>
      </c>
      <c r="AF70" s="498"/>
      <c r="AG70" s="499"/>
      <c r="AH70" s="499"/>
      <c r="AI70" s="499">
        <f t="shared" si="1"/>
        <v>0</v>
      </c>
      <c r="AJ70" s="339" t="s">
        <v>3494</v>
      </c>
      <c r="AK70" s="316"/>
      <c r="AL70" s="316"/>
      <c r="AM70" s="500"/>
      <c r="AN70" s="500"/>
      <c r="AO70" s="500"/>
      <c r="AP70" s="500"/>
      <c r="AQ70" s="500"/>
      <c r="AR70" s="500"/>
      <c r="AS70" s="500"/>
      <c r="AT70" s="500"/>
      <c r="AU70" s="500"/>
      <c r="AV70" s="500"/>
      <c r="AW70" s="500"/>
      <c r="AX70" s="500"/>
      <c r="AY70" s="500"/>
      <c r="AZ70" s="500"/>
      <c r="BA70" s="500"/>
      <c r="BB70" s="500"/>
      <c r="BC70" s="500"/>
      <c r="BD70" s="500"/>
    </row>
    <row r="71" spans="1:56" s="501" customFormat="1" ht="169.5" hidden="1" customHeight="1">
      <c r="A71" s="492">
        <v>63</v>
      </c>
      <c r="B71" s="491" t="s">
        <v>3495</v>
      </c>
      <c r="C71" s="491" t="s">
        <v>3496</v>
      </c>
      <c r="D71" s="491">
        <v>0</v>
      </c>
      <c r="E71" s="491"/>
      <c r="F71" s="521" t="s">
        <v>3497</v>
      </c>
      <c r="G71" s="504" t="s">
        <v>3498</v>
      </c>
      <c r="H71" s="493" t="s">
        <v>3322</v>
      </c>
      <c r="I71" s="492" t="s">
        <v>84</v>
      </c>
      <c r="J71" s="492"/>
      <c r="K71" s="492"/>
      <c r="L71" s="494">
        <v>200</v>
      </c>
      <c r="M71" s="491"/>
      <c r="N71" s="491"/>
      <c r="O71" s="491"/>
      <c r="P71" s="491"/>
      <c r="Q71" s="491"/>
      <c r="R71" s="491"/>
      <c r="S71" s="491"/>
      <c r="T71" s="491"/>
      <c r="U71" s="491">
        <f t="shared" si="0"/>
        <v>0</v>
      </c>
      <c r="V71" s="495">
        <f t="shared" si="2"/>
        <v>250</v>
      </c>
      <c r="W71" s="496"/>
      <c r="X71" s="496"/>
      <c r="Y71" s="496"/>
      <c r="Z71" s="502"/>
      <c r="AA71" s="496"/>
      <c r="AB71" s="496"/>
      <c r="AC71" s="496">
        <v>0</v>
      </c>
      <c r="AD71" s="496"/>
      <c r="AE71" s="496">
        <v>250</v>
      </c>
      <c r="AF71" s="498" t="s">
        <v>3480</v>
      </c>
      <c r="AG71" s="499"/>
      <c r="AH71" s="499"/>
      <c r="AI71" s="499">
        <f t="shared" si="1"/>
        <v>0</v>
      </c>
      <c r="AJ71" s="522" t="s">
        <v>3494</v>
      </c>
      <c r="AK71" s="316"/>
      <c r="AL71" s="316"/>
      <c r="AM71" s="500"/>
      <c r="AN71" s="500"/>
      <c r="AO71" s="500"/>
      <c r="AP71" s="500"/>
      <c r="AQ71" s="500"/>
      <c r="AR71" s="500"/>
      <c r="AS71" s="500"/>
      <c r="AT71" s="500"/>
      <c r="AU71" s="500"/>
      <c r="AV71" s="500"/>
      <c r="AW71" s="500"/>
      <c r="AX71" s="500"/>
      <c r="AY71" s="500"/>
      <c r="AZ71" s="500"/>
      <c r="BA71" s="500"/>
      <c r="BB71" s="500"/>
      <c r="BC71" s="500"/>
      <c r="BD71" s="500"/>
    </row>
    <row r="72" spans="1:56" s="501" customFormat="1" ht="94.5" hidden="1" customHeight="1">
      <c r="A72" s="492">
        <v>64</v>
      </c>
      <c r="B72" s="491" t="s">
        <v>3499</v>
      </c>
      <c r="C72" s="491" t="s">
        <v>3500</v>
      </c>
      <c r="D72" s="491">
        <v>0</v>
      </c>
      <c r="E72" s="491"/>
      <c r="F72" s="490" t="s">
        <v>3501</v>
      </c>
      <c r="G72" s="490"/>
      <c r="H72" s="493" t="s">
        <v>3322</v>
      </c>
      <c r="I72" s="492" t="s">
        <v>84</v>
      </c>
      <c r="J72" s="492"/>
      <c r="K72" s="492"/>
      <c r="L72" s="494">
        <v>200</v>
      </c>
      <c r="M72" s="491">
        <v>80</v>
      </c>
      <c r="N72" s="491"/>
      <c r="O72" s="491"/>
      <c r="P72" s="491"/>
      <c r="Q72" s="491"/>
      <c r="R72" s="491"/>
      <c r="S72" s="491"/>
      <c r="T72" s="491"/>
      <c r="U72" s="491">
        <f t="shared" si="0"/>
        <v>0</v>
      </c>
      <c r="V72" s="495">
        <f t="shared" si="2"/>
        <v>100</v>
      </c>
      <c r="W72" s="496"/>
      <c r="X72" s="496"/>
      <c r="Y72" s="496"/>
      <c r="Z72" s="502"/>
      <c r="AA72" s="496"/>
      <c r="AB72" s="496"/>
      <c r="AC72" s="496"/>
      <c r="AD72" s="496"/>
      <c r="AE72" s="496">
        <v>100</v>
      </c>
      <c r="AF72" s="498"/>
      <c r="AG72" s="499"/>
      <c r="AH72" s="499"/>
      <c r="AI72" s="499">
        <f t="shared" si="1"/>
        <v>0</v>
      </c>
      <c r="AJ72" s="339" t="s">
        <v>3494</v>
      </c>
      <c r="AK72" s="316"/>
      <c r="AL72" s="316"/>
      <c r="AM72" s="500"/>
      <c r="AN72" s="500"/>
      <c r="AO72" s="500"/>
      <c r="AP72" s="500"/>
      <c r="AQ72" s="500"/>
      <c r="AR72" s="500"/>
      <c r="AS72" s="500"/>
      <c r="AT72" s="500"/>
      <c r="AU72" s="500"/>
      <c r="AV72" s="500"/>
      <c r="AW72" s="500"/>
      <c r="AX72" s="500"/>
      <c r="AY72" s="500"/>
      <c r="AZ72" s="500"/>
      <c r="BA72" s="500"/>
      <c r="BB72" s="500"/>
      <c r="BC72" s="500"/>
      <c r="BD72" s="500"/>
    </row>
    <row r="73" spans="1:56" s="501" customFormat="1" ht="173.25" hidden="1" customHeight="1">
      <c r="A73" s="492">
        <v>65</v>
      </c>
      <c r="B73" s="491" t="s">
        <v>3502</v>
      </c>
      <c r="C73" s="491" t="s">
        <v>3503</v>
      </c>
      <c r="D73" s="491">
        <v>0</v>
      </c>
      <c r="E73" s="491"/>
      <c r="F73" s="490" t="s">
        <v>3504</v>
      </c>
      <c r="G73" s="490"/>
      <c r="H73" s="493" t="s">
        <v>3493</v>
      </c>
      <c r="I73" s="492" t="s">
        <v>84</v>
      </c>
      <c r="J73" s="492"/>
      <c r="K73" s="492"/>
      <c r="L73" s="494">
        <v>100</v>
      </c>
      <c r="M73" s="491"/>
      <c r="N73" s="491"/>
      <c r="O73" s="491"/>
      <c r="P73" s="491"/>
      <c r="Q73" s="491"/>
      <c r="R73" s="491"/>
      <c r="S73" s="491"/>
      <c r="T73" s="491"/>
      <c r="U73" s="491">
        <f t="shared" ref="U73:U136" si="3">SUM(S73:T73)</f>
        <v>0</v>
      </c>
      <c r="V73" s="495">
        <f t="shared" si="2"/>
        <v>100</v>
      </c>
      <c r="W73" s="496"/>
      <c r="X73" s="496"/>
      <c r="Y73" s="496"/>
      <c r="Z73" s="502"/>
      <c r="AA73" s="496"/>
      <c r="AB73" s="496"/>
      <c r="AC73" s="496">
        <v>0</v>
      </c>
      <c r="AD73" s="496"/>
      <c r="AE73" s="496">
        <v>100</v>
      </c>
      <c r="AF73" s="498"/>
      <c r="AG73" s="499"/>
      <c r="AH73" s="499"/>
      <c r="AI73" s="499">
        <f t="shared" ref="AI73:AI136" si="4">+AH73*V73</f>
        <v>0</v>
      </c>
      <c r="AJ73" s="324"/>
      <c r="AK73" s="316"/>
      <c r="AL73" s="316"/>
      <c r="AM73" s="500"/>
      <c r="AN73" s="500"/>
      <c r="AO73" s="500"/>
      <c r="AP73" s="500"/>
      <c r="AQ73" s="500"/>
      <c r="AR73" s="500"/>
      <c r="AS73" s="500"/>
      <c r="AT73" s="500"/>
      <c r="AU73" s="500"/>
      <c r="AV73" s="500"/>
      <c r="AW73" s="500"/>
      <c r="AX73" s="500"/>
      <c r="AY73" s="500"/>
      <c r="AZ73" s="500"/>
      <c r="BA73" s="500"/>
      <c r="BB73" s="500"/>
      <c r="BC73" s="500"/>
      <c r="BD73" s="500"/>
    </row>
    <row r="74" spans="1:56" s="501" customFormat="1" ht="63" hidden="1" customHeight="1">
      <c r="A74" s="492">
        <v>66</v>
      </c>
      <c r="B74" s="491" t="s">
        <v>3505</v>
      </c>
      <c r="C74" s="491" t="s">
        <v>3506</v>
      </c>
      <c r="D74" s="491">
        <v>0</v>
      </c>
      <c r="E74" s="491"/>
      <c r="F74" s="490" t="s">
        <v>3507</v>
      </c>
      <c r="G74" s="490"/>
      <c r="H74" s="493"/>
      <c r="I74" s="492" t="s">
        <v>84</v>
      </c>
      <c r="J74" s="492"/>
      <c r="K74" s="492"/>
      <c r="L74" s="494">
        <v>30</v>
      </c>
      <c r="M74" s="491"/>
      <c r="N74" s="491"/>
      <c r="O74" s="491"/>
      <c r="P74" s="491"/>
      <c r="Q74" s="491"/>
      <c r="R74" s="491"/>
      <c r="S74" s="491"/>
      <c r="T74" s="491"/>
      <c r="U74" s="491">
        <f t="shared" si="3"/>
        <v>0</v>
      </c>
      <c r="V74" s="495">
        <f t="shared" ref="V74:V137" si="5">SUM(W74:AE74)</f>
        <v>30</v>
      </c>
      <c r="W74" s="496"/>
      <c r="X74" s="496"/>
      <c r="Y74" s="496"/>
      <c r="Z74" s="502">
        <v>30</v>
      </c>
      <c r="AA74" s="496"/>
      <c r="AB74" s="496"/>
      <c r="AC74" s="496"/>
      <c r="AD74" s="496"/>
      <c r="AE74" s="496"/>
      <c r="AF74" s="498"/>
      <c r="AG74" s="499">
        <v>0</v>
      </c>
      <c r="AH74" s="499"/>
      <c r="AI74" s="499">
        <f t="shared" si="4"/>
        <v>0</v>
      </c>
      <c r="AJ74" s="324"/>
      <c r="AK74" s="316"/>
      <c r="AL74" s="316"/>
      <c r="AM74" s="500"/>
      <c r="AN74" s="500"/>
      <c r="AO74" s="500"/>
      <c r="AP74" s="500"/>
      <c r="AQ74" s="500"/>
      <c r="AR74" s="500"/>
      <c r="AS74" s="500"/>
      <c r="AT74" s="500"/>
      <c r="AU74" s="500"/>
      <c r="AV74" s="500"/>
      <c r="AW74" s="500"/>
      <c r="AX74" s="500"/>
      <c r="AY74" s="500"/>
      <c r="AZ74" s="500"/>
      <c r="BA74" s="500"/>
      <c r="BB74" s="500"/>
      <c r="BC74" s="500"/>
      <c r="BD74" s="500"/>
    </row>
    <row r="75" spans="1:56" s="501" customFormat="1" ht="63" hidden="1" customHeight="1">
      <c r="A75" s="492">
        <v>67</v>
      </c>
      <c r="B75" s="491" t="s">
        <v>3508</v>
      </c>
      <c r="C75" s="491" t="s">
        <v>3509</v>
      </c>
      <c r="D75" s="491">
        <v>0</v>
      </c>
      <c r="E75" s="491"/>
      <c r="F75" s="490" t="s">
        <v>3510</v>
      </c>
      <c r="G75" s="490"/>
      <c r="H75" s="493" t="s">
        <v>3511</v>
      </c>
      <c r="I75" s="492" t="s">
        <v>84</v>
      </c>
      <c r="J75" s="492"/>
      <c r="K75" s="492"/>
      <c r="L75" s="494">
        <v>200</v>
      </c>
      <c r="M75" s="491">
        <v>30</v>
      </c>
      <c r="N75" s="491"/>
      <c r="O75" s="491"/>
      <c r="P75" s="491"/>
      <c r="Q75" s="491"/>
      <c r="R75" s="491"/>
      <c r="S75" s="491"/>
      <c r="T75" s="491"/>
      <c r="U75" s="491">
        <f t="shared" si="3"/>
        <v>0</v>
      </c>
      <c r="V75" s="495">
        <f t="shared" si="5"/>
        <v>200</v>
      </c>
      <c r="W75" s="496"/>
      <c r="X75" s="496"/>
      <c r="Y75" s="496"/>
      <c r="Z75" s="502">
        <v>200</v>
      </c>
      <c r="AA75" s="496"/>
      <c r="AB75" s="496"/>
      <c r="AC75" s="496"/>
      <c r="AD75" s="496"/>
      <c r="AE75" s="496"/>
      <c r="AF75" s="498"/>
      <c r="AG75" s="499"/>
      <c r="AH75" s="499"/>
      <c r="AI75" s="499">
        <f t="shared" si="4"/>
        <v>0</v>
      </c>
      <c r="AJ75" s="324"/>
      <c r="AK75" s="316"/>
      <c r="AL75" s="316"/>
      <c r="AM75" s="500"/>
      <c r="AN75" s="500"/>
      <c r="AO75" s="500"/>
      <c r="AP75" s="500"/>
      <c r="AQ75" s="500"/>
      <c r="AR75" s="500"/>
      <c r="AS75" s="500"/>
      <c r="AT75" s="500"/>
      <c r="AU75" s="500"/>
      <c r="AV75" s="500"/>
      <c r="AW75" s="500"/>
      <c r="AX75" s="500"/>
      <c r="AY75" s="500"/>
      <c r="AZ75" s="500"/>
      <c r="BA75" s="500"/>
      <c r="BB75" s="500"/>
      <c r="BC75" s="500"/>
      <c r="BD75" s="500"/>
    </row>
    <row r="76" spans="1:56" s="501" customFormat="1" ht="63" hidden="1" customHeight="1">
      <c r="A76" s="492">
        <v>68</v>
      </c>
      <c r="B76" s="491" t="s">
        <v>3512</v>
      </c>
      <c r="C76" s="491" t="s">
        <v>3513</v>
      </c>
      <c r="D76" s="491">
        <v>0</v>
      </c>
      <c r="E76" s="491"/>
      <c r="F76" s="490" t="s">
        <v>3514</v>
      </c>
      <c r="G76" s="490"/>
      <c r="H76" s="493">
        <v>0</v>
      </c>
      <c r="I76" s="492" t="s">
        <v>84</v>
      </c>
      <c r="J76" s="492"/>
      <c r="K76" s="492"/>
      <c r="L76" s="494">
        <v>70</v>
      </c>
      <c r="M76" s="491"/>
      <c r="N76" s="491"/>
      <c r="O76" s="491"/>
      <c r="P76" s="491"/>
      <c r="Q76" s="491"/>
      <c r="R76" s="491"/>
      <c r="S76" s="491"/>
      <c r="T76" s="491"/>
      <c r="U76" s="491">
        <f t="shared" si="3"/>
        <v>0</v>
      </c>
      <c r="V76" s="495">
        <f t="shared" si="5"/>
        <v>70</v>
      </c>
      <c r="W76" s="496"/>
      <c r="X76" s="496"/>
      <c r="Y76" s="496"/>
      <c r="Z76" s="502">
        <v>70</v>
      </c>
      <c r="AA76" s="496"/>
      <c r="AB76" s="496"/>
      <c r="AC76" s="496"/>
      <c r="AD76" s="496"/>
      <c r="AE76" s="496"/>
      <c r="AF76" s="498"/>
      <c r="AG76" s="499"/>
      <c r="AH76" s="499"/>
      <c r="AI76" s="499">
        <f t="shared" si="4"/>
        <v>0</v>
      </c>
      <c r="AJ76" s="324"/>
      <c r="AK76" s="316"/>
      <c r="AL76" s="316"/>
      <c r="AM76" s="500"/>
      <c r="AN76" s="500"/>
      <c r="AO76" s="500"/>
      <c r="AP76" s="500"/>
      <c r="AQ76" s="500"/>
      <c r="AR76" s="500"/>
      <c r="AS76" s="500"/>
      <c r="AT76" s="500"/>
      <c r="AU76" s="500"/>
      <c r="AV76" s="500"/>
      <c r="AW76" s="500"/>
      <c r="AX76" s="500"/>
      <c r="AY76" s="500"/>
      <c r="AZ76" s="500"/>
      <c r="BA76" s="500"/>
      <c r="BB76" s="500"/>
      <c r="BC76" s="500"/>
      <c r="BD76" s="500"/>
    </row>
    <row r="77" spans="1:56" s="501" customFormat="1" ht="78.75" hidden="1" customHeight="1">
      <c r="A77" s="492">
        <v>69</v>
      </c>
      <c r="B77" s="491" t="s">
        <v>3515</v>
      </c>
      <c r="C77" s="491" t="s">
        <v>3516</v>
      </c>
      <c r="D77" s="491">
        <v>0</v>
      </c>
      <c r="E77" s="491"/>
      <c r="F77" s="490" t="s">
        <v>3517</v>
      </c>
      <c r="G77" s="490"/>
      <c r="H77" s="493" t="s">
        <v>3518</v>
      </c>
      <c r="I77" s="492" t="s">
        <v>84</v>
      </c>
      <c r="J77" s="492"/>
      <c r="K77" s="492"/>
      <c r="L77" s="494">
        <v>70</v>
      </c>
      <c r="M77" s="491">
        <v>50</v>
      </c>
      <c r="N77" s="491"/>
      <c r="O77" s="491"/>
      <c r="P77" s="491"/>
      <c r="Q77" s="491"/>
      <c r="R77" s="491"/>
      <c r="S77" s="491"/>
      <c r="T77" s="491"/>
      <c r="U77" s="491">
        <f t="shared" si="3"/>
        <v>0</v>
      </c>
      <c r="V77" s="495">
        <f t="shared" si="5"/>
        <v>100</v>
      </c>
      <c r="W77" s="496"/>
      <c r="X77" s="496"/>
      <c r="Y77" s="496"/>
      <c r="Z77" s="502">
        <v>100</v>
      </c>
      <c r="AA77" s="496"/>
      <c r="AB77" s="496"/>
      <c r="AC77" s="496"/>
      <c r="AD77" s="496"/>
      <c r="AE77" s="496"/>
      <c r="AF77" s="498"/>
      <c r="AG77" s="499"/>
      <c r="AH77" s="499"/>
      <c r="AI77" s="499">
        <f t="shared" si="4"/>
        <v>0</v>
      </c>
      <c r="AJ77" s="324"/>
      <c r="AK77" s="316"/>
      <c r="AL77" s="316"/>
      <c r="AM77" s="500"/>
      <c r="AN77" s="500"/>
      <c r="AO77" s="500"/>
      <c r="AP77" s="500"/>
      <c r="AQ77" s="500"/>
      <c r="AR77" s="500"/>
      <c r="AS77" s="500"/>
      <c r="AT77" s="500"/>
      <c r="AU77" s="500"/>
      <c r="AV77" s="500"/>
      <c r="AW77" s="500"/>
      <c r="AX77" s="500"/>
      <c r="AY77" s="500"/>
      <c r="AZ77" s="500"/>
      <c r="BA77" s="500"/>
      <c r="BB77" s="500"/>
      <c r="BC77" s="500"/>
      <c r="BD77" s="500"/>
    </row>
    <row r="78" spans="1:56" s="501" customFormat="1" ht="173.25" hidden="1" customHeight="1">
      <c r="A78" s="492">
        <v>70</v>
      </c>
      <c r="B78" s="491" t="s">
        <v>3519</v>
      </c>
      <c r="C78" s="491" t="s">
        <v>3520</v>
      </c>
      <c r="D78" s="491">
        <v>0</v>
      </c>
      <c r="E78" s="491"/>
      <c r="F78" s="490" t="s">
        <v>3521</v>
      </c>
      <c r="G78" s="490"/>
      <c r="H78" s="493" t="s">
        <v>3522</v>
      </c>
      <c r="I78" s="492" t="s">
        <v>84</v>
      </c>
      <c r="J78" s="492"/>
      <c r="K78" s="492"/>
      <c r="L78" s="494">
        <v>1400</v>
      </c>
      <c r="M78" s="491">
        <v>2000</v>
      </c>
      <c r="N78" s="491"/>
      <c r="O78" s="491"/>
      <c r="P78" s="491"/>
      <c r="Q78" s="491"/>
      <c r="R78" s="491"/>
      <c r="S78" s="491"/>
      <c r="T78" s="491"/>
      <c r="U78" s="491">
        <f t="shared" si="3"/>
        <v>0</v>
      </c>
      <c r="V78" s="495">
        <f t="shared" si="5"/>
        <v>1800</v>
      </c>
      <c r="W78" s="496">
        <v>1800</v>
      </c>
      <c r="X78" s="496"/>
      <c r="Y78" s="496"/>
      <c r="Z78" s="502"/>
      <c r="AA78" s="496"/>
      <c r="AB78" s="496"/>
      <c r="AC78" s="496">
        <v>0</v>
      </c>
      <c r="AD78" s="496"/>
      <c r="AE78" s="496"/>
      <c r="AF78" s="498" t="s">
        <v>3346</v>
      </c>
      <c r="AG78" s="499"/>
      <c r="AH78" s="499"/>
      <c r="AI78" s="499">
        <f t="shared" si="4"/>
        <v>0</v>
      </c>
      <c r="AJ78" s="324"/>
      <c r="AK78" s="316"/>
      <c r="AL78" s="316"/>
      <c r="AM78" s="500"/>
      <c r="AN78" s="500"/>
      <c r="AO78" s="500"/>
      <c r="AP78" s="500"/>
      <c r="AQ78" s="500"/>
      <c r="AR78" s="500"/>
      <c r="AS78" s="500"/>
      <c r="AT78" s="500"/>
      <c r="AU78" s="500"/>
      <c r="AV78" s="500"/>
      <c r="AW78" s="500"/>
      <c r="AX78" s="500"/>
      <c r="AY78" s="500"/>
      <c r="AZ78" s="500"/>
      <c r="BA78" s="500"/>
      <c r="BB78" s="500"/>
      <c r="BC78" s="500"/>
      <c r="BD78" s="500"/>
    </row>
    <row r="79" spans="1:56" s="501" customFormat="1" ht="236.25" hidden="1" customHeight="1">
      <c r="A79" s="492">
        <v>71</v>
      </c>
      <c r="B79" s="491" t="s">
        <v>3523</v>
      </c>
      <c r="C79" s="491" t="s">
        <v>3524</v>
      </c>
      <c r="D79" s="491">
        <v>0</v>
      </c>
      <c r="E79" s="491"/>
      <c r="F79" s="490" t="s">
        <v>3525</v>
      </c>
      <c r="G79" s="490"/>
      <c r="H79" s="493" t="s">
        <v>3377</v>
      </c>
      <c r="I79" s="492" t="s">
        <v>84</v>
      </c>
      <c r="J79" s="492"/>
      <c r="K79" s="492"/>
      <c r="L79" s="494">
        <v>500</v>
      </c>
      <c r="M79" s="491">
        <v>80</v>
      </c>
      <c r="N79" s="491"/>
      <c r="O79" s="491"/>
      <c r="P79" s="491"/>
      <c r="Q79" s="491"/>
      <c r="R79" s="491"/>
      <c r="S79" s="491"/>
      <c r="T79" s="491"/>
      <c r="U79" s="491">
        <f t="shared" si="3"/>
        <v>0</v>
      </c>
      <c r="V79" s="495">
        <f t="shared" si="5"/>
        <v>500</v>
      </c>
      <c r="W79" s="496"/>
      <c r="X79" s="496"/>
      <c r="Y79" s="496"/>
      <c r="Z79" s="502"/>
      <c r="AA79" s="496"/>
      <c r="AB79" s="496"/>
      <c r="AC79" s="496"/>
      <c r="AD79" s="496"/>
      <c r="AE79" s="496">
        <v>500</v>
      </c>
      <c r="AF79" s="498" t="s">
        <v>3526</v>
      </c>
      <c r="AG79" s="499"/>
      <c r="AH79" s="499"/>
      <c r="AI79" s="499">
        <f t="shared" si="4"/>
        <v>0</v>
      </c>
      <c r="AJ79" s="324"/>
      <c r="AK79" s="316"/>
      <c r="AL79" s="316"/>
      <c r="AM79" s="500"/>
      <c r="AN79" s="500"/>
      <c r="AO79" s="500"/>
      <c r="AP79" s="500"/>
      <c r="AQ79" s="500"/>
      <c r="AR79" s="500"/>
      <c r="AS79" s="500"/>
      <c r="AT79" s="500"/>
      <c r="AU79" s="500"/>
      <c r="AV79" s="500"/>
      <c r="AW79" s="500"/>
      <c r="AX79" s="500"/>
      <c r="AY79" s="500"/>
      <c r="AZ79" s="500"/>
      <c r="BA79" s="500"/>
      <c r="BB79" s="500"/>
      <c r="BC79" s="500"/>
      <c r="BD79" s="500"/>
    </row>
    <row r="80" spans="1:56" s="501" customFormat="1" ht="110.25" hidden="1" customHeight="1">
      <c r="A80" s="492">
        <v>72</v>
      </c>
      <c r="B80" s="491" t="s">
        <v>3527</v>
      </c>
      <c r="C80" s="491" t="s">
        <v>3528</v>
      </c>
      <c r="D80" s="491">
        <v>0</v>
      </c>
      <c r="E80" s="491"/>
      <c r="F80" s="490" t="s">
        <v>3529</v>
      </c>
      <c r="G80" s="490"/>
      <c r="H80" s="493" t="s">
        <v>3471</v>
      </c>
      <c r="I80" s="492" t="s">
        <v>84</v>
      </c>
      <c r="J80" s="492"/>
      <c r="K80" s="492"/>
      <c r="L80" s="494">
        <v>50</v>
      </c>
      <c r="M80" s="491">
        <v>25</v>
      </c>
      <c r="N80" s="491"/>
      <c r="O80" s="491"/>
      <c r="P80" s="491"/>
      <c r="Q80" s="491"/>
      <c r="R80" s="491"/>
      <c r="S80" s="491"/>
      <c r="T80" s="491"/>
      <c r="U80" s="491">
        <f t="shared" si="3"/>
        <v>0</v>
      </c>
      <c r="V80" s="495">
        <f t="shared" si="5"/>
        <v>60</v>
      </c>
      <c r="W80" s="496"/>
      <c r="X80" s="496"/>
      <c r="Y80" s="496"/>
      <c r="Z80" s="502"/>
      <c r="AA80" s="496"/>
      <c r="AB80" s="496"/>
      <c r="AC80" s="496">
        <v>0</v>
      </c>
      <c r="AD80" s="496"/>
      <c r="AE80" s="496">
        <v>60</v>
      </c>
      <c r="AF80" s="498"/>
      <c r="AG80" s="499"/>
      <c r="AH80" s="499"/>
      <c r="AI80" s="499">
        <f t="shared" si="4"/>
        <v>0</v>
      </c>
      <c r="AJ80" s="324"/>
      <c r="AK80" s="316"/>
      <c r="AL80" s="316"/>
      <c r="AM80" s="500"/>
      <c r="AN80" s="500"/>
      <c r="AO80" s="500"/>
      <c r="AP80" s="500"/>
      <c r="AQ80" s="500"/>
      <c r="AR80" s="500"/>
      <c r="AS80" s="500"/>
      <c r="AT80" s="500"/>
      <c r="AU80" s="500"/>
      <c r="AV80" s="500"/>
      <c r="AW80" s="500"/>
      <c r="AX80" s="500"/>
      <c r="AY80" s="500"/>
      <c r="AZ80" s="500"/>
      <c r="BA80" s="500"/>
      <c r="BB80" s="500"/>
      <c r="BC80" s="500"/>
      <c r="BD80" s="500"/>
    </row>
    <row r="81" spans="1:56" s="501" customFormat="1" ht="126" hidden="1" customHeight="1">
      <c r="A81" s="492">
        <v>73</v>
      </c>
      <c r="B81" s="523" t="s">
        <v>3530</v>
      </c>
      <c r="C81" s="491" t="s">
        <v>3531</v>
      </c>
      <c r="D81" s="491">
        <v>0</v>
      </c>
      <c r="E81" s="491"/>
      <c r="F81" s="490" t="s">
        <v>3532</v>
      </c>
      <c r="G81" s="490"/>
      <c r="H81" s="493" t="s">
        <v>3533</v>
      </c>
      <c r="I81" s="492" t="s">
        <v>84</v>
      </c>
      <c r="J81" s="492"/>
      <c r="K81" s="492"/>
      <c r="L81" s="494">
        <v>240</v>
      </c>
      <c r="M81" s="491">
        <v>100</v>
      </c>
      <c r="N81" s="491"/>
      <c r="O81" s="491"/>
      <c r="P81" s="491"/>
      <c r="Q81" s="491"/>
      <c r="R81" s="491"/>
      <c r="S81" s="491"/>
      <c r="T81" s="491"/>
      <c r="U81" s="491">
        <f t="shared" si="3"/>
        <v>0</v>
      </c>
      <c r="V81" s="495">
        <f t="shared" si="5"/>
        <v>240</v>
      </c>
      <c r="W81" s="496"/>
      <c r="X81" s="496"/>
      <c r="Y81" s="496"/>
      <c r="Z81" s="502"/>
      <c r="AA81" s="496"/>
      <c r="AB81" s="496"/>
      <c r="AC81" s="496">
        <v>0</v>
      </c>
      <c r="AD81" s="496"/>
      <c r="AE81" s="524">
        <v>240</v>
      </c>
      <c r="AF81" s="498" t="s">
        <v>3534</v>
      </c>
      <c r="AG81" s="499"/>
      <c r="AH81" s="499"/>
      <c r="AI81" s="499">
        <f t="shared" si="4"/>
        <v>0</v>
      </c>
      <c r="AJ81" s="324"/>
      <c r="AK81" s="316"/>
      <c r="AL81" s="316"/>
      <c r="AM81" s="500"/>
      <c r="AN81" s="500"/>
      <c r="AO81" s="500"/>
      <c r="AP81" s="500"/>
      <c r="AQ81" s="500"/>
      <c r="AR81" s="500"/>
      <c r="AS81" s="500"/>
      <c r="AT81" s="500"/>
      <c r="AU81" s="500"/>
      <c r="AV81" s="500"/>
      <c r="AW81" s="500"/>
      <c r="AX81" s="500"/>
      <c r="AY81" s="500"/>
      <c r="AZ81" s="500"/>
      <c r="BA81" s="500"/>
      <c r="BB81" s="500"/>
      <c r="BC81" s="500"/>
      <c r="BD81" s="500"/>
    </row>
    <row r="82" spans="1:56" s="501" customFormat="1" ht="78.75" hidden="1" customHeight="1">
      <c r="A82" s="492">
        <v>74</v>
      </c>
      <c r="B82" s="491" t="s">
        <v>3535</v>
      </c>
      <c r="C82" s="491" t="s">
        <v>3536</v>
      </c>
      <c r="D82" s="491">
        <v>0</v>
      </c>
      <c r="E82" s="491"/>
      <c r="F82" s="490" t="s">
        <v>3537</v>
      </c>
      <c r="G82" s="490"/>
      <c r="H82" s="493" t="s">
        <v>3471</v>
      </c>
      <c r="I82" s="492" t="s">
        <v>84</v>
      </c>
      <c r="J82" s="492"/>
      <c r="K82" s="492"/>
      <c r="L82" s="494">
        <v>50</v>
      </c>
      <c r="M82" s="491">
        <v>20</v>
      </c>
      <c r="N82" s="491"/>
      <c r="O82" s="491"/>
      <c r="P82" s="491"/>
      <c r="Q82" s="491"/>
      <c r="R82" s="491"/>
      <c r="S82" s="491"/>
      <c r="T82" s="491"/>
      <c r="U82" s="491">
        <f t="shared" si="3"/>
        <v>0</v>
      </c>
      <c r="V82" s="495">
        <f t="shared" si="5"/>
        <v>100</v>
      </c>
      <c r="W82" s="496"/>
      <c r="X82" s="496"/>
      <c r="Y82" s="496"/>
      <c r="Z82" s="502"/>
      <c r="AA82" s="496"/>
      <c r="AB82" s="496"/>
      <c r="AC82" s="496">
        <v>0</v>
      </c>
      <c r="AD82" s="496"/>
      <c r="AE82" s="496">
        <v>100</v>
      </c>
      <c r="AF82" s="498" t="s">
        <v>3538</v>
      </c>
      <c r="AG82" s="499"/>
      <c r="AH82" s="499"/>
      <c r="AI82" s="499">
        <f t="shared" si="4"/>
        <v>0</v>
      </c>
      <c r="AJ82" s="339" t="s">
        <v>3494</v>
      </c>
      <c r="AK82" s="316"/>
      <c r="AL82" s="316"/>
      <c r="AM82" s="500"/>
      <c r="AN82" s="500"/>
      <c r="AO82" s="500"/>
      <c r="AP82" s="500"/>
      <c r="AQ82" s="500"/>
      <c r="AR82" s="500"/>
      <c r="AS82" s="500"/>
      <c r="AT82" s="500"/>
      <c r="AU82" s="500"/>
      <c r="AV82" s="500"/>
      <c r="AW82" s="500"/>
      <c r="AX82" s="500"/>
      <c r="AY82" s="500"/>
      <c r="AZ82" s="500"/>
      <c r="BA82" s="500"/>
      <c r="BB82" s="500"/>
      <c r="BC82" s="500"/>
      <c r="BD82" s="500"/>
    </row>
    <row r="83" spans="1:56" s="501" customFormat="1" ht="47.25" hidden="1" customHeight="1">
      <c r="A83" s="492">
        <v>75</v>
      </c>
      <c r="B83" s="491" t="s">
        <v>3539</v>
      </c>
      <c r="C83" s="525" t="s">
        <v>3540</v>
      </c>
      <c r="D83" s="491">
        <v>0</v>
      </c>
      <c r="E83" s="491"/>
      <c r="F83" s="526" t="s">
        <v>3541</v>
      </c>
      <c r="G83" s="490"/>
      <c r="H83" s="493" t="s">
        <v>3542</v>
      </c>
      <c r="I83" s="492" t="s">
        <v>379</v>
      </c>
      <c r="J83" s="492"/>
      <c r="K83" s="492"/>
      <c r="L83" s="494">
        <v>2</v>
      </c>
      <c r="M83" s="491"/>
      <c r="N83" s="491"/>
      <c r="O83" s="491"/>
      <c r="P83" s="491"/>
      <c r="Q83" s="491"/>
      <c r="R83" s="491"/>
      <c r="S83" s="491"/>
      <c r="T83" s="491"/>
      <c r="U83" s="491">
        <f t="shared" si="3"/>
        <v>0</v>
      </c>
      <c r="V83" s="495">
        <f t="shared" si="5"/>
        <v>2</v>
      </c>
      <c r="W83" s="496"/>
      <c r="X83" s="496"/>
      <c r="Y83" s="496"/>
      <c r="Z83" s="502"/>
      <c r="AA83" s="496"/>
      <c r="AB83" s="496"/>
      <c r="AC83" s="496"/>
      <c r="AD83" s="520">
        <v>2</v>
      </c>
      <c r="AE83" s="496"/>
      <c r="AF83" s="498"/>
      <c r="AG83" s="499"/>
      <c r="AH83" s="499">
        <v>1200000</v>
      </c>
      <c r="AI83" s="499">
        <f t="shared" si="4"/>
        <v>2400000</v>
      </c>
      <c r="AJ83" s="324"/>
      <c r="AK83" s="316"/>
      <c r="AL83" s="316"/>
      <c r="AM83" s="500"/>
      <c r="AN83" s="500"/>
      <c r="AO83" s="500"/>
      <c r="AP83" s="500"/>
      <c r="AQ83" s="500"/>
      <c r="AR83" s="500"/>
      <c r="AS83" s="500"/>
      <c r="AT83" s="500"/>
      <c r="AU83" s="500"/>
      <c r="AV83" s="500"/>
      <c r="AW83" s="500"/>
      <c r="AX83" s="500"/>
      <c r="AY83" s="500"/>
      <c r="AZ83" s="500"/>
      <c r="BA83" s="500"/>
      <c r="BB83" s="500"/>
      <c r="BC83" s="500"/>
      <c r="BD83" s="500"/>
    </row>
    <row r="84" spans="1:56" s="501" customFormat="1" ht="330.75" hidden="1" customHeight="1">
      <c r="A84" s="492">
        <v>76</v>
      </c>
      <c r="B84" s="491" t="s">
        <v>3543</v>
      </c>
      <c r="C84" s="491" t="s">
        <v>3544</v>
      </c>
      <c r="D84" s="491">
        <v>0</v>
      </c>
      <c r="E84" s="491"/>
      <c r="F84" s="490" t="s">
        <v>3545</v>
      </c>
      <c r="G84" s="490"/>
      <c r="H84" s="493" t="s">
        <v>3546</v>
      </c>
      <c r="I84" s="492" t="s">
        <v>84</v>
      </c>
      <c r="J84" s="492"/>
      <c r="K84" s="492"/>
      <c r="L84" s="494">
        <v>1500</v>
      </c>
      <c r="M84" s="491">
        <v>400</v>
      </c>
      <c r="N84" s="491"/>
      <c r="O84" s="491"/>
      <c r="P84" s="491"/>
      <c r="Q84" s="491"/>
      <c r="R84" s="491"/>
      <c r="S84" s="491"/>
      <c r="T84" s="491"/>
      <c r="U84" s="491">
        <f t="shared" si="3"/>
        <v>0</v>
      </c>
      <c r="V84" s="495">
        <f t="shared" si="5"/>
        <v>1800</v>
      </c>
      <c r="W84" s="496">
        <v>1800</v>
      </c>
      <c r="X84" s="496"/>
      <c r="Y84" s="496"/>
      <c r="Z84" s="502"/>
      <c r="AA84" s="496"/>
      <c r="AB84" s="496"/>
      <c r="AC84" s="496">
        <v>0</v>
      </c>
      <c r="AD84" s="496"/>
      <c r="AE84" s="496"/>
      <c r="AF84" s="498" t="s">
        <v>3346</v>
      </c>
      <c r="AG84" s="499"/>
      <c r="AH84" s="499"/>
      <c r="AI84" s="499">
        <f t="shared" si="4"/>
        <v>0</v>
      </c>
      <c r="AJ84" s="324"/>
      <c r="AK84" s="316"/>
      <c r="AL84" s="316"/>
      <c r="AM84" s="500"/>
      <c r="AN84" s="500"/>
      <c r="AO84" s="500"/>
      <c r="AP84" s="500"/>
      <c r="AQ84" s="500"/>
      <c r="AR84" s="500"/>
      <c r="AS84" s="500"/>
      <c r="AT84" s="500"/>
      <c r="AU84" s="500"/>
      <c r="AV84" s="500"/>
      <c r="AW84" s="500"/>
      <c r="AX84" s="500"/>
      <c r="AY84" s="500"/>
      <c r="AZ84" s="500"/>
      <c r="BA84" s="500"/>
      <c r="BB84" s="500"/>
      <c r="BC84" s="500"/>
      <c r="BD84" s="500"/>
    </row>
    <row r="85" spans="1:56" s="501" customFormat="1" ht="126" hidden="1" customHeight="1">
      <c r="A85" s="492">
        <v>77</v>
      </c>
      <c r="B85" s="491" t="s">
        <v>3547</v>
      </c>
      <c r="C85" s="491" t="s">
        <v>3548</v>
      </c>
      <c r="D85" s="491">
        <v>0</v>
      </c>
      <c r="E85" s="491"/>
      <c r="F85" s="527" t="s">
        <v>3549</v>
      </c>
      <c r="G85" s="490"/>
      <c r="H85" s="493" t="s">
        <v>3322</v>
      </c>
      <c r="I85" s="492" t="s">
        <v>84</v>
      </c>
      <c r="J85" s="492"/>
      <c r="K85" s="492"/>
      <c r="L85" s="494">
        <v>200</v>
      </c>
      <c r="M85" s="491"/>
      <c r="N85" s="491"/>
      <c r="O85" s="491"/>
      <c r="P85" s="491"/>
      <c r="Q85" s="491"/>
      <c r="R85" s="491"/>
      <c r="S85" s="491"/>
      <c r="T85" s="491"/>
      <c r="U85" s="491">
        <f t="shared" si="3"/>
        <v>0</v>
      </c>
      <c r="V85" s="495">
        <f t="shared" si="5"/>
        <v>400</v>
      </c>
      <c r="W85" s="496"/>
      <c r="X85" s="496"/>
      <c r="Y85" s="496"/>
      <c r="Z85" s="502"/>
      <c r="AA85" s="496"/>
      <c r="AB85" s="496"/>
      <c r="AC85" s="496"/>
      <c r="AD85" s="520">
        <v>200</v>
      </c>
      <c r="AE85" s="496">
        <v>200</v>
      </c>
      <c r="AF85" s="498" t="s">
        <v>3526</v>
      </c>
      <c r="AG85" s="499"/>
      <c r="AH85" s="499"/>
      <c r="AI85" s="499">
        <f t="shared" si="4"/>
        <v>0</v>
      </c>
      <c r="AJ85" s="324"/>
      <c r="AK85" s="316"/>
      <c r="AL85" s="316"/>
      <c r="AM85" s="500"/>
      <c r="AN85" s="500"/>
      <c r="AO85" s="500"/>
      <c r="AP85" s="500"/>
      <c r="AQ85" s="500"/>
      <c r="AR85" s="500"/>
      <c r="AS85" s="500"/>
      <c r="AT85" s="500"/>
      <c r="AU85" s="500"/>
      <c r="AV85" s="500"/>
      <c r="AW85" s="500"/>
      <c r="AX85" s="500"/>
      <c r="AY85" s="500"/>
      <c r="AZ85" s="500"/>
      <c r="BA85" s="500"/>
      <c r="BB85" s="500"/>
      <c r="BC85" s="500"/>
      <c r="BD85" s="500"/>
    </row>
    <row r="86" spans="1:56" s="501" customFormat="1" ht="63" hidden="1" customHeight="1">
      <c r="A86" s="492">
        <v>78</v>
      </c>
      <c r="B86" s="491" t="s">
        <v>3550</v>
      </c>
      <c r="C86" s="491" t="s">
        <v>3551</v>
      </c>
      <c r="D86" s="491">
        <v>0</v>
      </c>
      <c r="E86" s="491"/>
      <c r="F86" s="490" t="s">
        <v>3552</v>
      </c>
      <c r="G86" s="490"/>
      <c r="H86" s="493">
        <v>0</v>
      </c>
      <c r="I86" s="492" t="s">
        <v>84</v>
      </c>
      <c r="J86" s="492"/>
      <c r="K86" s="492"/>
      <c r="L86" s="494">
        <v>70</v>
      </c>
      <c r="M86" s="491"/>
      <c r="N86" s="491"/>
      <c r="O86" s="491"/>
      <c r="P86" s="491"/>
      <c r="Q86" s="491"/>
      <c r="R86" s="491"/>
      <c r="S86" s="491"/>
      <c r="T86" s="491"/>
      <c r="U86" s="491">
        <f t="shared" si="3"/>
        <v>0</v>
      </c>
      <c r="V86" s="495">
        <f t="shared" si="5"/>
        <v>100</v>
      </c>
      <c r="W86" s="496"/>
      <c r="X86" s="496"/>
      <c r="Y86" s="496"/>
      <c r="Z86" s="502">
        <v>100</v>
      </c>
      <c r="AA86" s="496"/>
      <c r="AB86" s="496"/>
      <c r="AC86" s="496"/>
      <c r="AD86" s="496"/>
      <c r="AE86" s="496"/>
      <c r="AF86" s="498"/>
      <c r="AG86" s="499"/>
      <c r="AH86" s="499"/>
      <c r="AI86" s="499">
        <f t="shared" si="4"/>
        <v>0</v>
      </c>
      <c r="AJ86" s="324"/>
      <c r="AK86" s="316"/>
      <c r="AL86" s="316"/>
      <c r="AM86" s="500"/>
      <c r="AN86" s="500"/>
      <c r="AO86" s="500"/>
      <c r="AP86" s="500"/>
      <c r="AQ86" s="500"/>
      <c r="AR86" s="500"/>
      <c r="AS86" s="500"/>
      <c r="AT86" s="500"/>
      <c r="AU86" s="500"/>
      <c r="AV86" s="500"/>
      <c r="AW86" s="500"/>
      <c r="AX86" s="500"/>
      <c r="AY86" s="500"/>
      <c r="AZ86" s="500"/>
      <c r="BA86" s="500"/>
      <c r="BB86" s="500"/>
      <c r="BC86" s="500"/>
      <c r="BD86" s="500"/>
    </row>
    <row r="87" spans="1:56" s="501" customFormat="1" ht="126.75" hidden="1" customHeight="1">
      <c r="A87" s="492">
        <v>79</v>
      </c>
      <c r="B87" s="491" t="s">
        <v>3553</v>
      </c>
      <c r="C87" s="491" t="s">
        <v>3554</v>
      </c>
      <c r="D87" s="491">
        <v>0</v>
      </c>
      <c r="E87" s="491"/>
      <c r="F87" s="527" t="s">
        <v>3555</v>
      </c>
      <c r="G87" s="490"/>
      <c r="H87" s="493" t="s">
        <v>3322</v>
      </c>
      <c r="I87" s="492" t="s">
        <v>84</v>
      </c>
      <c r="J87" s="492"/>
      <c r="K87" s="492"/>
      <c r="L87" s="494">
        <v>300</v>
      </c>
      <c r="M87" s="491"/>
      <c r="N87" s="491"/>
      <c r="O87" s="491"/>
      <c r="P87" s="491"/>
      <c r="Q87" s="491"/>
      <c r="R87" s="491"/>
      <c r="S87" s="491"/>
      <c r="T87" s="491"/>
      <c r="U87" s="491">
        <f t="shared" si="3"/>
        <v>0</v>
      </c>
      <c r="V87" s="495">
        <f t="shared" si="5"/>
        <v>0</v>
      </c>
      <c r="W87" s="496"/>
      <c r="X87" s="496"/>
      <c r="Y87" s="496"/>
      <c r="Z87" s="502"/>
      <c r="AA87" s="496"/>
      <c r="AB87" s="496"/>
      <c r="AC87" s="496"/>
      <c r="AD87" s="496"/>
      <c r="AE87" s="496"/>
      <c r="AF87" s="498" t="s">
        <v>3526</v>
      </c>
      <c r="AG87" s="499"/>
      <c r="AH87" s="499"/>
      <c r="AI87" s="499">
        <f t="shared" si="4"/>
        <v>0</v>
      </c>
      <c r="AJ87" s="324"/>
      <c r="AK87" s="316"/>
      <c r="AL87" s="316"/>
      <c r="AM87" s="500"/>
      <c r="AN87" s="500"/>
      <c r="AO87" s="500"/>
      <c r="AP87" s="500"/>
      <c r="AQ87" s="500"/>
      <c r="AR87" s="500"/>
      <c r="AS87" s="500"/>
      <c r="AT87" s="500"/>
      <c r="AU87" s="500"/>
      <c r="AV87" s="500"/>
      <c r="AW87" s="500"/>
      <c r="AX87" s="500"/>
      <c r="AY87" s="500"/>
      <c r="AZ87" s="500"/>
      <c r="BA87" s="500"/>
      <c r="BB87" s="500"/>
      <c r="BC87" s="500"/>
      <c r="BD87" s="500"/>
    </row>
    <row r="88" spans="1:56" s="501" customFormat="1" ht="141.75" hidden="1" customHeight="1">
      <c r="A88" s="492">
        <v>80</v>
      </c>
      <c r="B88" s="491" t="s">
        <v>3556</v>
      </c>
      <c r="C88" s="491" t="s">
        <v>3557</v>
      </c>
      <c r="D88" s="491">
        <v>0</v>
      </c>
      <c r="E88" s="491"/>
      <c r="F88" s="527" t="s">
        <v>3558</v>
      </c>
      <c r="G88" s="490"/>
      <c r="H88" s="493" t="s">
        <v>3533</v>
      </c>
      <c r="I88" s="492" t="s">
        <v>84</v>
      </c>
      <c r="J88" s="492"/>
      <c r="K88" s="492"/>
      <c r="L88" s="494">
        <v>1000</v>
      </c>
      <c r="M88" s="491"/>
      <c r="N88" s="491"/>
      <c r="O88" s="491"/>
      <c r="P88" s="491"/>
      <c r="Q88" s="491"/>
      <c r="R88" s="491"/>
      <c r="S88" s="491"/>
      <c r="T88" s="491"/>
      <c r="U88" s="491">
        <f t="shared" si="3"/>
        <v>0</v>
      </c>
      <c r="V88" s="495">
        <f t="shared" si="5"/>
        <v>1800</v>
      </c>
      <c r="W88" s="496">
        <v>1300</v>
      </c>
      <c r="X88" s="496">
        <v>500</v>
      </c>
      <c r="Y88" s="496"/>
      <c r="Z88" s="502"/>
      <c r="AA88" s="496"/>
      <c r="AB88" s="496"/>
      <c r="AC88" s="496">
        <v>0</v>
      </c>
      <c r="AD88" s="496"/>
      <c r="AE88" s="496"/>
      <c r="AF88" s="498" t="s">
        <v>3346</v>
      </c>
      <c r="AG88" s="499"/>
      <c r="AH88" s="499"/>
      <c r="AI88" s="499">
        <f t="shared" si="4"/>
        <v>0</v>
      </c>
      <c r="AJ88" s="324"/>
      <c r="AK88" s="316"/>
      <c r="AL88" s="316"/>
      <c r="AM88" s="500"/>
      <c r="AN88" s="500"/>
      <c r="AO88" s="500"/>
      <c r="AP88" s="500"/>
      <c r="AQ88" s="500"/>
      <c r="AR88" s="500"/>
      <c r="AS88" s="500"/>
      <c r="AT88" s="500"/>
      <c r="AU88" s="500"/>
      <c r="AV88" s="500"/>
      <c r="AW88" s="500"/>
      <c r="AX88" s="500"/>
      <c r="AY88" s="500"/>
      <c r="AZ88" s="500"/>
      <c r="BA88" s="500"/>
      <c r="BB88" s="500"/>
      <c r="BC88" s="500"/>
      <c r="BD88" s="500"/>
    </row>
    <row r="89" spans="1:56" s="501" customFormat="1" ht="132" hidden="1" customHeight="1">
      <c r="A89" s="492">
        <v>81</v>
      </c>
      <c r="B89" s="491" t="s">
        <v>3559</v>
      </c>
      <c r="C89" s="491" t="s">
        <v>3560</v>
      </c>
      <c r="D89" s="491">
        <v>0</v>
      </c>
      <c r="E89" s="491"/>
      <c r="F89" s="490" t="s">
        <v>3561</v>
      </c>
      <c r="G89" s="490"/>
      <c r="H89" s="493" t="s">
        <v>3326</v>
      </c>
      <c r="I89" s="492" t="s">
        <v>1115</v>
      </c>
      <c r="J89" s="492"/>
      <c r="K89" s="492"/>
      <c r="L89" s="494">
        <v>15</v>
      </c>
      <c r="M89" s="491">
        <v>5</v>
      </c>
      <c r="N89" s="491"/>
      <c r="O89" s="491"/>
      <c r="P89" s="491"/>
      <c r="Q89" s="491"/>
      <c r="R89" s="491"/>
      <c r="S89" s="491"/>
      <c r="T89" s="491"/>
      <c r="U89" s="491">
        <f t="shared" si="3"/>
        <v>0</v>
      </c>
      <c r="V89" s="495">
        <f t="shared" si="5"/>
        <v>10</v>
      </c>
      <c r="W89" s="496"/>
      <c r="X89" s="496"/>
      <c r="Y89" s="496"/>
      <c r="Z89" s="502"/>
      <c r="AA89" s="496"/>
      <c r="AB89" s="496"/>
      <c r="AC89" s="496"/>
      <c r="AD89" s="520">
        <v>10</v>
      </c>
      <c r="AE89" s="496"/>
      <c r="AF89" s="498"/>
      <c r="AG89" s="528" t="s">
        <v>3562</v>
      </c>
      <c r="AH89" s="499">
        <v>26000000</v>
      </c>
      <c r="AI89" s="499">
        <f t="shared" si="4"/>
        <v>260000000</v>
      </c>
      <c r="AJ89" s="324"/>
      <c r="AK89" s="316"/>
      <c r="AL89" s="316"/>
      <c r="AM89" s="500"/>
      <c r="AN89" s="500"/>
      <c r="AO89" s="500"/>
      <c r="AP89" s="500"/>
      <c r="AQ89" s="500"/>
      <c r="AR89" s="500"/>
      <c r="AS89" s="500"/>
      <c r="AT89" s="500"/>
      <c r="AU89" s="500"/>
      <c r="AV89" s="500"/>
      <c r="AW89" s="500"/>
      <c r="AX89" s="500"/>
      <c r="AY89" s="500"/>
      <c r="AZ89" s="500"/>
      <c r="BA89" s="500"/>
      <c r="BB89" s="500"/>
      <c r="BC89" s="500"/>
      <c r="BD89" s="500"/>
    </row>
    <row r="90" spans="1:56" s="501" customFormat="1" ht="162.75" hidden="1" customHeight="1">
      <c r="A90" s="492">
        <v>82</v>
      </c>
      <c r="B90" s="491" t="s">
        <v>3563</v>
      </c>
      <c r="C90" s="491" t="s">
        <v>3564</v>
      </c>
      <c r="D90" s="491">
        <v>0</v>
      </c>
      <c r="E90" s="491"/>
      <c r="F90" s="527" t="s">
        <v>3565</v>
      </c>
      <c r="G90" s="490"/>
      <c r="H90" s="493">
        <v>0</v>
      </c>
      <c r="I90" s="492" t="s">
        <v>1153</v>
      </c>
      <c r="J90" s="492"/>
      <c r="K90" s="492"/>
      <c r="L90" s="494">
        <v>35</v>
      </c>
      <c r="M90" s="491"/>
      <c r="N90" s="491"/>
      <c r="O90" s="491"/>
      <c r="P90" s="491"/>
      <c r="Q90" s="491"/>
      <c r="R90" s="491"/>
      <c r="S90" s="491"/>
      <c r="T90" s="491"/>
      <c r="U90" s="491">
        <f t="shared" si="3"/>
        <v>0</v>
      </c>
      <c r="V90" s="495">
        <f t="shared" si="5"/>
        <v>650</v>
      </c>
      <c r="W90" s="496">
        <v>500</v>
      </c>
      <c r="X90" s="496"/>
      <c r="Y90" s="496"/>
      <c r="Z90" s="502"/>
      <c r="AA90" s="496"/>
      <c r="AB90" s="496"/>
      <c r="AC90" s="496">
        <v>0</v>
      </c>
      <c r="AD90" s="520">
        <v>50</v>
      </c>
      <c r="AE90" s="496">
        <v>100</v>
      </c>
      <c r="AF90" s="498" t="s">
        <v>3566</v>
      </c>
      <c r="AG90" s="499"/>
      <c r="AH90" s="499">
        <v>690000</v>
      </c>
      <c r="AI90" s="499">
        <f t="shared" si="4"/>
        <v>448500000</v>
      </c>
      <c r="AJ90" s="324"/>
      <c r="AK90" s="316"/>
      <c r="AL90" s="316"/>
      <c r="AM90" s="500"/>
      <c r="AN90" s="500"/>
      <c r="AO90" s="500"/>
      <c r="AP90" s="500"/>
      <c r="AQ90" s="500"/>
      <c r="AR90" s="500"/>
      <c r="AS90" s="500"/>
      <c r="AT90" s="500"/>
      <c r="AU90" s="500"/>
      <c r="AV90" s="500"/>
      <c r="AW90" s="500"/>
      <c r="AX90" s="500"/>
      <c r="AY90" s="500"/>
      <c r="AZ90" s="500"/>
      <c r="BA90" s="500"/>
      <c r="BB90" s="500"/>
      <c r="BC90" s="500"/>
      <c r="BD90" s="500"/>
    </row>
    <row r="91" spans="1:56" s="501" customFormat="1" ht="141.75" hidden="1" customHeight="1">
      <c r="A91" s="492">
        <v>83</v>
      </c>
      <c r="B91" s="491" t="s">
        <v>3567</v>
      </c>
      <c r="C91" s="491" t="s">
        <v>3568</v>
      </c>
      <c r="D91" s="491">
        <v>0</v>
      </c>
      <c r="E91" s="491"/>
      <c r="F91" s="490" t="s">
        <v>3569</v>
      </c>
      <c r="G91" s="490"/>
      <c r="H91" s="493" t="s">
        <v>3311</v>
      </c>
      <c r="I91" s="492" t="s">
        <v>84</v>
      </c>
      <c r="J91" s="492"/>
      <c r="K91" s="492"/>
      <c r="L91" s="494">
        <v>10</v>
      </c>
      <c r="M91" s="491">
        <v>1</v>
      </c>
      <c r="N91" s="491"/>
      <c r="O91" s="491"/>
      <c r="P91" s="491"/>
      <c r="Q91" s="491"/>
      <c r="R91" s="491"/>
      <c r="S91" s="491"/>
      <c r="T91" s="491"/>
      <c r="U91" s="491">
        <f t="shared" si="3"/>
        <v>0</v>
      </c>
      <c r="V91" s="495">
        <f t="shared" si="5"/>
        <v>20</v>
      </c>
      <c r="W91" s="496"/>
      <c r="X91" s="496"/>
      <c r="Y91" s="496">
        <v>20</v>
      </c>
      <c r="Z91" s="502"/>
      <c r="AA91" s="496"/>
      <c r="AB91" s="496"/>
      <c r="AC91" s="496"/>
      <c r="AD91" s="496"/>
      <c r="AE91" s="496"/>
      <c r="AF91" s="498"/>
      <c r="AG91" s="499"/>
      <c r="AH91" s="499"/>
      <c r="AI91" s="499">
        <f t="shared" si="4"/>
        <v>0</v>
      </c>
      <c r="AJ91" s="324"/>
      <c r="AK91" s="316"/>
      <c r="AL91" s="316"/>
      <c r="AM91" s="500"/>
      <c r="AN91" s="500"/>
      <c r="AO91" s="500"/>
      <c r="AP91" s="500"/>
      <c r="AQ91" s="500"/>
      <c r="AR91" s="500"/>
      <c r="AS91" s="500"/>
      <c r="AT91" s="500"/>
      <c r="AU91" s="500"/>
      <c r="AV91" s="500"/>
      <c r="AW91" s="500"/>
      <c r="AX91" s="500"/>
      <c r="AY91" s="500"/>
      <c r="AZ91" s="500"/>
      <c r="BA91" s="500"/>
      <c r="BB91" s="500"/>
      <c r="BC91" s="500"/>
      <c r="BD91" s="500"/>
    </row>
    <row r="92" spans="1:56" s="501" customFormat="1" ht="236.25" hidden="1" customHeight="1">
      <c r="A92" s="492">
        <v>84</v>
      </c>
      <c r="B92" s="491" t="s">
        <v>3570</v>
      </c>
      <c r="C92" s="491" t="s">
        <v>3571</v>
      </c>
      <c r="D92" s="491">
        <v>0</v>
      </c>
      <c r="E92" s="491"/>
      <c r="F92" s="490" t="s">
        <v>3572</v>
      </c>
      <c r="G92" s="490"/>
      <c r="H92" s="493" t="s">
        <v>3311</v>
      </c>
      <c r="I92" s="492" t="s">
        <v>84</v>
      </c>
      <c r="J92" s="492"/>
      <c r="K92" s="492"/>
      <c r="L92" s="494">
        <v>50</v>
      </c>
      <c r="M92" s="491">
        <v>30</v>
      </c>
      <c r="N92" s="491"/>
      <c r="O92" s="491"/>
      <c r="P92" s="491"/>
      <c r="Q92" s="491"/>
      <c r="R92" s="491"/>
      <c r="S92" s="491"/>
      <c r="T92" s="491"/>
      <c r="U92" s="491">
        <f t="shared" si="3"/>
        <v>0</v>
      </c>
      <c r="V92" s="495">
        <f t="shared" si="5"/>
        <v>200</v>
      </c>
      <c r="W92" s="496"/>
      <c r="X92" s="496"/>
      <c r="Y92" s="496">
        <v>200</v>
      </c>
      <c r="Z92" s="502"/>
      <c r="AA92" s="496"/>
      <c r="AB92" s="496"/>
      <c r="AC92" s="496"/>
      <c r="AD92" s="496"/>
      <c r="AE92" s="496"/>
      <c r="AF92" s="498"/>
      <c r="AG92" s="499"/>
      <c r="AH92" s="499"/>
      <c r="AI92" s="499">
        <f t="shared" si="4"/>
        <v>0</v>
      </c>
      <c r="AJ92" s="324"/>
      <c r="AK92" s="316"/>
      <c r="AL92" s="316"/>
      <c r="AM92" s="500"/>
      <c r="AN92" s="500"/>
      <c r="AO92" s="500"/>
      <c r="AP92" s="500"/>
      <c r="AQ92" s="500"/>
      <c r="AR92" s="500"/>
      <c r="AS92" s="500"/>
      <c r="AT92" s="500"/>
      <c r="AU92" s="500"/>
      <c r="AV92" s="500"/>
      <c r="AW92" s="500"/>
      <c r="AX92" s="500"/>
      <c r="AY92" s="500"/>
      <c r="AZ92" s="500"/>
      <c r="BA92" s="500"/>
      <c r="BB92" s="500"/>
      <c r="BC92" s="500"/>
      <c r="BD92" s="500"/>
    </row>
    <row r="93" spans="1:56" s="501" customFormat="1" ht="173.25" hidden="1" customHeight="1">
      <c r="A93" s="492">
        <v>85</v>
      </c>
      <c r="B93" s="491" t="s">
        <v>3573</v>
      </c>
      <c r="C93" s="491" t="s">
        <v>3574</v>
      </c>
      <c r="D93" s="491">
        <v>0</v>
      </c>
      <c r="E93" s="491"/>
      <c r="F93" s="490" t="s">
        <v>3575</v>
      </c>
      <c r="G93" s="490"/>
      <c r="H93" s="493" t="s">
        <v>3311</v>
      </c>
      <c r="I93" s="492" t="s">
        <v>84</v>
      </c>
      <c r="J93" s="492"/>
      <c r="K93" s="492"/>
      <c r="L93" s="494">
        <v>10</v>
      </c>
      <c r="M93" s="491">
        <v>10</v>
      </c>
      <c r="N93" s="491"/>
      <c r="O93" s="491"/>
      <c r="P93" s="491"/>
      <c r="Q93" s="491"/>
      <c r="R93" s="491"/>
      <c r="S93" s="491"/>
      <c r="T93" s="491"/>
      <c r="U93" s="491">
        <f t="shared" si="3"/>
        <v>0</v>
      </c>
      <c r="V93" s="495">
        <f t="shared" si="5"/>
        <v>20</v>
      </c>
      <c r="W93" s="496"/>
      <c r="X93" s="496"/>
      <c r="Y93" s="496">
        <v>20</v>
      </c>
      <c r="Z93" s="502"/>
      <c r="AA93" s="496"/>
      <c r="AB93" s="496"/>
      <c r="AC93" s="496"/>
      <c r="AD93" s="496"/>
      <c r="AE93" s="496"/>
      <c r="AF93" s="498"/>
      <c r="AG93" s="499"/>
      <c r="AH93" s="499"/>
      <c r="AI93" s="499">
        <f t="shared" si="4"/>
        <v>0</v>
      </c>
      <c r="AJ93" s="324"/>
      <c r="AK93" s="316"/>
      <c r="AL93" s="316"/>
      <c r="AM93" s="500"/>
      <c r="AN93" s="500"/>
      <c r="AO93" s="500"/>
      <c r="AP93" s="500"/>
      <c r="AQ93" s="500"/>
      <c r="AR93" s="500"/>
      <c r="AS93" s="500"/>
      <c r="AT93" s="500"/>
      <c r="AU93" s="500"/>
      <c r="AV93" s="500"/>
      <c r="AW93" s="500"/>
      <c r="AX93" s="500"/>
      <c r="AY93" s="500"/>
      <c r="AZ93" s="500"/>
      <c r="BA93" s="500"/>
      <c r="BB93" s="500"/>
      <c r="BC93" s="500"/>
      <c r="BD93" s="500"/>
    </row>
    <row r="94" spans="1:56" s="501" customFormat="1" ht="63" hidden="1" customHeight="1">
      <c r="A94" s="506">
        <v>86</v>
      </c>
      <c r="B94" s="507" t="s">
        <v>3576</v>
      </c>
      <c r="C94" s="507" t="s">
        <v>3577</v>
      </c>
      <c r="D94" s="507">
        <v>0</v>
      </c>
      <c r="E94" s="507"/>
      <c r="F94" s="508" t="s">
        <v>3578</v>
      </c>
      <c r="G94" s="508"/>
      <c r="H94" s="509">
        <v>0</v>
      </c>
      <c r="I94" s="506" t="s">
        <v>84</v>
      </c>
      <c r="J94" s="506"/>
      <c r="K94" s="506"/>
      <c r="L94" s="510">
        <v>100</v>
      </c>
      <c r="M94" s="507">
        <v>30</v>
      </c>
      <c r="N94" s="507"/>
      <c r="O94" s="507"/>
      <c r="P94" s="507"/>
      <c r="Q94" s="507"/>
      <c r="R94" s="507"/>
      <c r="S94" s="507"/>
      <c r="T94" s="507"/>
      <c r="U94" s="507">
        <f t="shared" si="3"/>
        <v>0</v>
      </c>
      <c r="V94" s="495">
        <f t="shared" si="5"/>
        <v>0</v>
      </c>
      <c r="W94" s="511"/>
      <c r="X94" s="511"/>
      <c r="Y94" s="511"/>
      <c r="Z94" s="512"/>
      <c r="AA94" s="511"/>
      <c r="AB94" s="511"/>
      <c r="AC94" s="511"/>
      <c r="AD94" s="511"/>
      <c r="AE94" s="511"/>
      <c r="AF94" s="513"/>
      <c r="AG94" s="514"/>
      <c r="AH94" s="514"/>
      <c r="AI94" s="514">
        <f t="shared" si="4"/>
        <v>0</v>
      </c>
      <c r="AJ94" s="515"/>
      <c r="AK94" s="529"/>
      <c r="AL94" s="529"/>
      <c r="AM94" s="530"/>
      <c r="AN94" s="530"/>
      <c r="AO94" s="530"/>
      <c r="AP94" s="530"/>
      <c r="AQ94" s="530"/>
      <c r="AR94" s="530"/>
      <c r="AS94" s="530"/>
      <c r="AT94" s="530"/>
      <c r="AU94" s="530"/>
      <c r="AV94" s="530"/>
      <c r="AW94" s="530"/>
      <c r="AX94" s="530"/>
      <c r="AY94" s="530"/>
      <c r="AZ94" s="530"/>
      <c r="BA94" s="530"/>
      <c r="BB94" s="530"/>
      <c r="BC94" s="530"/>
      <c r="BD94" s="530"/>
    </row>
    <row r="95" spans="1:56" s="501" customFormat="1" ht="47.25" hidden="1" customHeight="1">
      <c r="A95" s="492">
        <v>87</v>
      </c>
      <c r="B95" s="491" t="s">
        <v>3579</v>
      </c>
      <c r="C95" s="491" t="s">
        <v>3580</v>
      </c>
      <c r="D95" s="491">
        <v>0</v>
      </c>
      <c r="E95" s="491"/>
      <c r="F95" s="490" t="s">
        <v>3581</v>
      </c>
      <c r="G95" s="490"/>
      <c r="H95" s="493" t="s">
        <v>3582</v>
      </c>
      <c r="I95" s="492" t="s">
        <v>416</v>
      </c>
      <c r="J95" s="492"/>
      <c r="K95" s="492"/>
      <c r="L95" s="494">
        <v>20</v>
      </c>
      <c r="M95" s="491">
        <v>65</v>
      </c>
      <c r="N95" s="491"/>
      <c r="O95" s="491"/>
      <c r="P95" s="491"/>
      <c r="Q95" s="491"/>
      <c r="R95" s="491"/>
      <c r="S95" s="491"/>
      <c r="T95" s="491"/>
      <c r="U95" s="491">
        <f t="shared" si="3"/>
        <v>0</v>
      </c>
      <c r="V95" s="495">
        <f t="shared" si="5"/>
        <v>20</v>
      </c>
      <c r="W95" s="496"/>
      <c r="X95" s="496"/>
      <c r="Y95" s="496"/>
      <c r="Z95" s="502">
        <v>20</v>
      </c>
      <c r="AA95" s="496"/>
      <c r="AB95" s="496"/>
      <c r="AC95" s="496"/>
      <c r="AD95" s="496"/>
      <c r="AE95" s="496"/>
      <c r="AF95" s="498"/>
      <c r="AG95" s="499"/>
      <c r="AH95" s="499"/>
      <c r="AI95" s="499">
        <f t="shared" si="4"/>
        <v>0</v>
      </c>
      <c r="AJ95" s="324"/>
      <c r="AK95" s="316"/>
      <c r="AL95" s="316"/>
      <c r="AM95" s="500"/>
      <c r="AN95" s="500"/>
      <c r="AO95" s="500"/>
      <c r="AP95" s="500"/>
      <c r="AQ95" s="500"/>
      <c r="AR95" s="500"/>
      <c r="AS95" s="500"/>
      <c r="AT95" s="500"/>
      <c r="AU95" s="500"/>
      <c r="AV95" s="500"/>
      <c r="AW95" s="500"/>
      <c r="AX95" s="500"/>
      <c r="AY95" s="500"/>
      <c r="AZ95" s="500"/>
      <c r="BA95" s="500"/>
      <c r="BB95" s="500"/>
      <c r="BC95" s="500"/>
      <c r="BD95" s="500"/>
    </row>
    <row r="96" spans="1:56" s="501" customFormat="1" ht="31.5" hidden="1" customHeight="1">
      <c r="A96" s="492">
        <v>88</v>
      </c>
      <c r="B96" s="491" t="s">
        <v>3583</v>
      </c>
      <c r="C96" s="491" t="s">
        <v>3584</v>
      </c>
      <c r="D96" s="491">
        <v>0</v>
      </c>
      <c r="E96" s="491"/>
      <c r="F96" s="490" t="s">
        <v>3585</v>
      </c>
      <c r="G96" s="490"/>
      <c r="H96" s="493" t="s">
        <v>3582</v>
      </c>
      <c r="I96" s="492" t="s">
        <v>416</v>
      </c>
      <c r="J96" s="492"/>
      <c r="K96" s="492"/>
      <c r="L96" s="494">
        <v>20</v>
      </c>
      <c r="M96" s="491">
        <v>30</v>
      </c>
      <c r="N96" s="491"/>
      <c r="O96" s="491"/>
      <c r="P96" s="491"/>
      <c r="Q96" s="491"/>
      <c r="R96" s="491"/>
      <c r="S96" s="491"/>
      <c r="T96" s="491"/>
      <c r="U96" s="491">
        <f t="shared" si="3"/>
        <v>0</v>
      </c>
      <c r="V96" s="495">
        <f t="shared" si="5"/>
        <v>20</v>
      </c>
      <c r="W96" s="496"/>
      <c r="X96" s="496"/>
      <c r="Y96" s="496"/>
      <c r="Z96" s="502">
        <v>20</v>
      </c>
      <c r="AA96" s="496"/>
      <c r="AB96" s="496"/>
      <c r="AC96" s="496"/>
      <c r="AD96" s="496"/>
      <c r="AE96" s="496"/>
      <c r="AF96" s="498"/>
      <c r="AG96" s="499"/>
      <c r="AH96" s="499"/>
      <c r="AI96" s="499">
        <f t="shared" si="4"/>
        <v>0</v>
      </c>
      <c r="AJ96" s="324"/>
      <c r="AK96" s="316"/>
      <c r="AL96" s="316"/>
      <c r="AM96" s="500"/>
      <c r="AN96" s="500"/>
      <c r="AO96" s="500"/>
      <c r="AP96" s="500"/>
      <c r="AQ96" s="500"/>
      <c r="AR96" s="500"/>
      <c r="AS96" s="500"/>
      <c r="AT96" s="500"/>
      <c r="AU96" s="500"/>
      <c r="AV96" s="500"/>
      <c r="AW96" s="500"/>
      <c r="AX96" s="500"/>
      <c r="AY96" s="500"/>
      <c r="AZ96" s="500"/>
      <c r="BA96" s="500"/>
      <c r="BB96" s="500"/>
      <c r="BC96" s="500"/>
      <c r="BD96" s="500"/>
    </row>
    <row r="97" spans="1:56" s="501" customFormat="1" ht="126" hidden="1" customHeight="1">
      <c r="A97" s="492">
        <v>89</v>
      </c>
      <c r="B97" s="491" t="s">
        <v>3586</v>
      </c>
      <c r="C97" s="491" t="s">
        <v>3587</v>
      </c>
      <c r="D97" s="491">
        <v>0</v>
      </c>
      <c r="E97" s="491"/>
      <c r="F97" s="521" t="s">
        <v>3588</v>
      </c>
      <c r="G97" s="490"/>
      <c r="H97" s="493">
        <v>0</v>
      </c>
      <c r="I97" s="492" t="s">
        <v>3589</v>
      </c>
      <c r="J97" s="492"/>
      <c r="K97" s="492"/>
      <c r="L97" s="494">
        <v>50</v>
      </c>
      <c r="M97" s="491"/>
      <c r="N97" s="491"/>
      <c r="O97" s="491"/>
      <c r="P97" s="491"/>
      <c r="Q97" s="491"/>
      <c r="R97" s="491"/>
      <c r="S97" s="491"/>
      <c r="T97" s="491"/>
      <c r="U97" s="491">
        <f t="shared" si="3"/>
        <v>0</v>
      </c>
      <c r="V97" s="495">
        <f t="shared" si="5"/>
        <v>65</v>
      </c>
      <c r="W97" s="496"/>
      <c r="X97" s="496"/>
      <c r="Y97" s="496"/>
      <c r="Z97" s="502"/>
      <c r="AA97" s="496"/>
      <c r="AB97" s="496"/>
      <c r="AC97" s="496">
        <v>15</v>
      </c>
      <c r="AD97" s="496"/>
      <c r="AE97" s="496">
        <v>50</v>
      </c>
      <c r="AF97" s="498"/>
      <c r="AG97" s="499"/>
      <c r="AH97" s="499"/>
      <c r="AI97" s="499">
        <f t="shared" si="4"/>
        <v>0</v>
      </c>
      <c r="AJ97" s="324"/>
      <c r="AK97" s="316"/>
      <c r="AL97" s="316"/>
      <c r="AM97" s="500"/>
      <c r="AN97" s="500"/>
      <c r="AO97" s="500"/>
      <c r="AP97" s="500"/>
      <c r="AQ97" s="500"/>
      <c r="AR97" s="500"/>
      <c r="AS97" s="500"/>
      <c r="AT97" s="500"/>
      <c r="AU97" s="500"/>
      <c r="AV97" s="500"/>
      <c r="AW97" s="500"/>
      <c r="AX97" s="500"/>
      <c r="AY97" s="500"/>
      <c r="AZ97" s="500"/>
      <c r="BA97" s="500"/>
      <c r="BB97" s="500"/>
      <c r="BC97" s="500"/>
      <c r="BD97" s="500"/>
    </row>
    <row r="98" spans="1:56" s="501" customFormat="1" ht="78.75" hidden="1" customHeight="1">
      <c r="A98" s="492">
        <v>90</v>
      </c>
      <c r="B98" s="491" t="s">
        <v>3590</v>
      </c>
      <c r="C98" s="491" t="s">
        <v>3591</v>
      </c>
      <c r="D98" s="491">
        <v>0</v>
      </c>
      <c r="E98" s="491"/>
      <c r="F98" s="521" t="s">
        <v>3592</v>
      </c>
      <c r="G98" s="490"/>
      <c r="H98" s="493" t="s">
        <v>3593</v>
      </c>
      <c r="I98" s="492" t="s">
        <v>84</v>
      </c>
      <c r="J98" s="492"/>
      <c r="K98" s="492"/>
      <c r="L98" s="494">
        <v>5</v>
      </c>
      <c r="M98" s="491">
        <v>100</v>
      </c>
      <c r="N98" s="491"/>
      <c r="O98" s="491"/>
      <c r="P98" s="491"/>
      <c r="Q98" s="491"/>
      <c r="R98" s="491"/>
      <c r="S98" s="491"/>
      <c r="T98" s="491"/>
      <c r="U98" s="491">
        <f t="shared" si="3"/>
        <v>0</v>
      </c>
      <c r="V98" s="495">
        <f t="shared" si="5"/>
        <v>60</v>
      </c>
      <c r="W98" s="496"/>
      <c r="X98" s="496"/>
      <c r="Y98" s="496"/>
      <c r="Z98" s="502"/>
      <c r="AA98" s="496"/>
      <c r="AB98" s="496"/>
      <c r="AC98" s="496"/>
      <c r="AD98" s="496"/>
      <c r="AE98" s="496">
        <v>60</v>
      </c>
      <c r="AF98" s="498"/>
      <c r="AG98" s="499"/>
      <c r="AH98" s="499"/>
      <c r="AI98" s="499">
        <f t="shared" si="4"/>
        <v>0</v>
      </c>
      <c r="AJ98" s="324"/>
      <c r="AK98" s="316"/>
      <c r="AL98" s="316"/>
      <c r="AM98" s="500"/>
      <c r="AN98" s="500"/>
      <c r="AO98" s="500"/>
      <c r="AP98" s="500"/>
      <c r="AQ98" s="500"/>
      <c r="AR98" s="500"/>
      <c r="AS98" s="500"/>
      <c r="AT98" s="500"/>
      <c r="AU98" s="500"/>
      <c r="AV98" s="500"/>
      <c r="AW98" s="500"/>
      <c r="AX98" s="500"/>
      <c r="AY98" s="500"/>
      <c r="AZ98" s="500"/>
      <c r="BA98" s="500"/>
      <c r="BB98" s="500"/>
      <c r="BC98" s="500"/>
      <c r="BD98" s="500"/>
    </row>
    <row r="99" spans="1:56" s="501" customFormat="1" ht="110.25" hidden="1" customHeight="1">
      <c r="A99" s="492">
        <v>91</v>
      </c>
      <c r="B99" s="491" t="s">
        <v>3594</v>
      </c>
      <c r="C99" s="491" t="s">
        <v>3595</v>
      </c>
      <c r="D99" s="491">
        <v>0</v>
      </c>
      <c r="E99" s="491"/>
      <c r="F99" s="490" t="s">
        <v>3596</v>
      </c>
      <c r="G99" s="490"/>
      <c r="H99" s="493" t="s">
        <v>3354</v>
      </c>
      <c r="I99" s="492" t="s">
        <v>84</v>
      </c>
      <c r="J99" s="492"/>
      <c r="K99" s="492"/>
      <c r="L99" s="494">
        <v>10</v>
      </c>
      <c r="M99" s="491"/>
      <c r="N99" s="491"/>
      <c r="O99" s="491"/>
      <c r="P99" s="491"/>
      <c r="Q99" s="491"/>
      <c r="R99" s="491"/>
      <c r="S99" s="491"/>
      <c r="T99" s="491"/>
      <c r="U99" s="491">
        <f t="shared" si="3"/>
        <v>0</v>
      </c>
      <c r="V99" s="495">
        <f t="shared" si="5"/>
        <v>20</v>
      </c>
      <c r="W99" s="496"/>
      <c r="X99" s="496"/>
      <c r="Y99" s="496"/>
      <c r="Z99" s="502"/>
      <c r="AA99" s="496">
        <v>20</v>
      </c>
      <c r="AB99" s="496"/>
      <c r="AC99" s="496"/>
      <c r="AD99" s="496"/>
      <c r="AE99" s="496"/>
      <c r="AF99" s="498"/>
      <c r="AG99" s="499"/>
      <c r="AH99" s="499"/>
      <c r="AI99" s="499">
        <f t="shared" si="4"/>
        <v>0</v>
      </c>
      <c r="AJ99" s="324"/>
      <c r="AK99" s="316"/>
      <c r="AL99" s="316"/>
      <c r="AM99" s="500"/>
      <c r="AN99" s="500"/>
      <c r="AO99" s="500"/>
      <c r="AP99" s="500"/>
      <c r="AQ99" s="500"/>
      <c r="AR99" s="500"/>
      <c r="AS99" s="500"/>
      <c r="AT99" s="500"/>
      <c r="AU99" s="500"/>
      <c r="AV99" s="500"/>
      <c r="AW99" s="500"/>
      <c r="AX99" s="500"/>
      <c r="AY99" s="500"/>
      <c r="AZ99" s="500"/>
      <c r="BA99" s="500"/>
      <c r="BB99" s="500"/>
      <c r="BC99" s="500"/>
      <c r="BD99" s="500"/>
    </row>
    <row r="100" spans="1:56" s="501" customFormat="1" ht="47.25" hidden="1" customHeight="1">
      <c r="A100" s="492">
        <v>92</v>
      </c>
      <c r="B100" s="491" t="s">
        <v>3597</v>
      </c>
      <c r="C100" s="491" t="s">
        <v>3598</v>
      </c>
      <c r="D100" s="491">
        <v>0</v>
      </c>
      <c r="E100" s="491"/>
      <c r="F100" s="490" t="s">
        <v>3599</v>
      </c>
      <c r="G100" s="490"/>
      <c r="H100" s="493" t="s">
        <v>3354</v>
      </c>
      <c r="I100" s="492" t="s">
        <v>84</v>
      </c>
      <c r="J100" s="492"/>
      <c r="K100" s="492"/>
      <c r="L100" s="494">
        <v>10</v>
      </c>
      <c r="M100" s="491"/>
      <c r="N100" s="491"/>
      <c r="O100" s="491"/>
      <c r="P100" s="491"/>
      <c r="Q100" s="491"/>
      <c r="R100" s="491"/>
      <c r="S100" s="491"/>
      <c r="T100" s="491"/>
      <c r="U100" s="491">
        <f t="shared" si="3"/>
        <v>0</v>
      </c>
      <c r="V100" s="495">
        <f t="shared" si="5"/>
        <v>20</v>
      </c>
      <c r="W100" s="496"/>
      <c r="X100" s="496"/>
      <c r="Y100" s="496"/>
      <c r="Z100" s="502"/>
      <c r="AA100" s="496">
        <v>20</v>
      </c>
      <c r="AB100" s="496"/>
      <c r="AC100" s="496"/>
      <c r="AD100" s="496"/>
      <c r="AE100" s="496"/>
      <c r="AF100" s="498"/>
      <c r="AG100" s="499"/>
      <c r="AH100" s="499"/>
      <c r="AI100" s="499">
        <f t="shared" si="4"/>
        <v>0</v>
      </c>
      <c r="AJ100" s="324"/>
      <c r="AK100" s="316"/>
      <c r="AL100" s="316"/>
      <c r="AM100" s="500"/>
      <c r="AN100" s="500"/>
      <c r="AO100" s="500"/>
      <c r="AP100" s="500"/>
      <c r="AQ100" s="500"/>
      <c r="AR100" s="500"/>
      <c r="AS100" s="500"/>
      <c r="AT100" s="500"/>
      <c r="AU100" s="500"/>
      <c r="AV100" s="500"/>
      <c r="AW100" s="500"/>
      <c r="AX100" s="500"/>
      <c r="AY100" s="500"/>
      <c r="AZ100" s="500"/>
      <c r="BA100" s="500"/>
      <c r="BB100" s="500"/>
      <c r="BC100" s="500"/>
      <c r="BD100" s="500"/>
    </row>
    <row r="101" spans="1:56" s="501" customFormat="1" ht="94.5" hidden="1" customHeight="1">
      <c r="A101" s="492">
        <v>93</v>
      </c>
      <c r="B101" s="491" t="s">
        <v>3600</v>
      </c>
      <c r="C101" s="491" t="s">
        <v>3601</v>
      </c>
      <c r="D101" s="491">
        <v>0</v>
      </c>
      <c r="E101" s="491"/>
      <c r="F101" s="490" t="s">
        <v>3602</v>
      </c>
      <c r="G101" s="490"/>
      <c r="H101" s="493" t="s">
        <v>3603</v>
      </c>
      <c r="I101" s="492" t="s">
        <v>84</v>
      </c>
      <c r="J101" s="492"/>
      <c r="K101" s="492"/>
      <c r="L101" s="494">
        <v>10</v>
      </c>
      <c r="M101" s="491"/>
      <c r="N101" s="491"/>
      <c r="O101" s="491"/>
      <c r="P101" s="491"/>
      <c r="Q101" s="491"/>
      <c r="R101" s="491"/>
      <c r="S101" s="491"/>
      <c r="T101" s="491"/>
      <c r="U101" s="491">
        <f t="shared" si="3"/>
        <v>0</v>
      </c>
      <c r="V101" s="495">
        <f t="shared" si="5"/>
        <v>20</v>
      </c>
      <c r="W101" s="496"/>
      <c r="X101" s="496"/>
      <c r="Y101" s="496"/>
      <c r="Z101" s="502"/>
      <c r="AA101" s="496">
        <v>20</v>
      </c>
      <c r="AB101" s="496"/>
      <c r="AC101" s="496"/>
      <c r="AD101" s="496"/>
      <c r="AE101" s="496"/>
      <c r="AF101" s="498"/>
      <c r="AG101" s="499"/>
      <c r="AH101" s="499"/>
      <c r="AI101" s="499">
        <f t="shared" si="4"/>
        <v>0</v>
      </c>
      <c r="AJ101" s="324"/>
      <c r="AK101" s="316"/>
      <c r="AL101" s="316"/>
      <c r="AM101" s="500"/>
      <c r="AN101" s="500"/>
      <c r="AO101" s="500"/>
      <c r="AP101" s="500"/>
      <c r="AQ101" s="500"/>
      <c r="AR101" s="500"/>
      <c r="AS101" s="500"/>
      <c r="AT101" s="500"/>
      <c r="AU101" s="500"/>
      <c r="AV101" s="500"/>
      <c r="AW101" s="500"/>
      <c r="AX101" s="500"/>
      <c r="AY101" s="500"/>
      <c r="AZ101" s="500"/>
      <c r="BA101" s="500"/>
      <c r="BB101" s="500"/>
      <c r="BC101" s="500"/>
      <c r="BD101" s="500"/>
    </row>
    <row r="102" spans="1:56" s="501" customFormat="1" ht="63" hidden="1" customHeight="1">
      <c r="A102" s="492">
        <v>94</v>
      </c>
      <c r="B102" s="491" t="s">
        <v>3604</v>
      </c>
      <c r="C102" s="491" t="s">
        <v>3605</v>
      </c>
      <c r="D102" s="491">
        <v>0</v>
      </c>
      <c r="E102" s="525" t="s">
        <v>3606</v>
      </c>
      <c r="F102" s="490" t="s">
        <v>3607</v>
      </c>
      <c r="G102" s="531" t="s">
        <v>3608</v>
      </c>
      <c r="H102" s="493">
        <v>0</v>
      </c>
      <c r="I102" s="492" t="s">
        <v>1153</v>
      </c>
      <c r="J102" s="492"/>
      <c r="K102" s="492"/>
      <c r="L102" s="494">
        <v>5</v>
      </c>
      <c r="M102" s="491"/>
      <c r="N102" s="491"/>
      <c r="O102" s="491"/>
      <c r="P102" s="491"/>
      <c r="Q102" s="491"/>
      <c r="R102" s="491"/>
      <c r="S102" s="491"/>
      <c r="T102" s="491"/>
      <c r="U102" s="491">
        <f t="shared" si="3"/>
        <v>0</v>
      </c>
      <c r="V102" s="495">
        <f t="shared" si="5"/>
        <v>105</v>
      </c>
      <c r="W102" s="496"/>
      <c r="X102" s="496"/>
      <c r="Y102" s="496"/>
      <c r="Z102" s="502"/>
      <c r="AA102" s="496">
        <v>20</v>
      </c>
      <c r="AB102" s="496"/>
      <c r="AC102" s="496">
        <v>5</v>
      </c>
      <c r="AD102" s="520">
        <v>80</v>
      </c>
      <c r="AE102" s="496"/>
      <c r="AF102" s="532" t="s">
        <v>3609</v>
      </c>
      <c r="AG102" s="499" t="s">
        <v>3610</v>
      </c>
      <c r="AH102" s="499"/>
      <c r="AI102" s="499">
        <f t="shared" si="4"/>
        <v>0</v>
      </c>
      <c r="AJ102" s="324"/>
      <c r="AK102" s="316"/>
      <c r="AL102" s="316"/>
      <c r="AM102" s="500"/>
      <c r="AN102" s="500"/>
      <c r="AO102" s="500"/>
      <c r="AP102" s="500"/>
      <c r="AQ102" s="500"/>
      <c r="AR102" s="500"/>
      <c r="AS102" s="500"/>
      <c r="AT102" s="500"/>
      <c r="AU102" s="500"/>
      <c r="AV102" s="500"/>
      <c r="AW102" s="500"/>
      <c r="AX102" s="500"/>
      <c r="AY102" s="500"/>
      <c r="AZ102" s="500"/>
      <c r="BA102" s="500"/>
      <c r="BB102" s="500"/>
      <c r="BC102" s="500"/>
      <c r="BD102" s="500"/>
    </row>
    <row r="103" spans="1:56" s="501" customFormat="1" ht="189" hidden="1" customHeight="1">
      <c r="A103" s="492">
        <v>95</v>
      </c>
      <c r="B103" s="491" t="s">
        <v>3611</v>
      </c>
      <c r="C103" s="491" t="s">
        <v>3612</v>
      </c>
      <c r="D103" s="491">
        <v>0</v>
      </c>
      <c r="E103" s="491"/>
      <c r="F103" s="521" t="s">
        <v>3613</v>
      </c>
      <c r="G103" s="490"/>
      <c r="H103" s="493" t="s">
        <v>3614</v>
      </c>
      <c r="I103" s="492" t="s">
        <v>84</v>
      </c>
      <c r="J103" s="492"/>
      <c r="K103" s="492"/>
      <c r="L103" s="494">
        <v>10</v>
      </c>
      <c r="M103" s="491">
        <v>5</v>
      </c>
      <c r="N103" s="491"/>
      <c r="O103" s="491"/>
      <c r="P103" s="491"/>
      <c r="Q103" s="491"/>
      <c r="R103" s="491"/>
      <c r="S103" s="491"/>
      <c r="T103" s="491"/>
      <c r="U103" s="491">
        <f t="shared" si="3"/>
        <v>0</v>
      </c>
      <c r="V103" s="495">
        <f t="shared" si="5"/>
        <v>10</v>
      </c>
      <c r="W103" s="496"/>
      <c r="X103" s="496"/>
      <c r="Y103" s="496"/>
      <c r="Z103" s="502"/>
      <c r="AA103" s="496"/>
      <c r="AB103" s="496"/>
      <c r="AC103" s="496">
        <v>0</v>
      </c>
      <c r="AD103" s="496"/>
      <c r="AE103" s="496">
        <v>10</v>
      </c>
      <c r="AF103" s="498"/>
      <c r="AG103" s="499"/>
      <c r="AH103" s="499"/>
      <c r="AI103" s="499">
        <f t="shared" si="4"/>
        <v>0</v>
      </c>
      <c r="AJ103" s="324"/>
      <c r="AK103" s="316"/>
      <c r="AL103" s="316"/>
      <c r="AM103" s="500"/>
      <c r="AN103" s="500"/>
      <c r="AO103" s="500"/>
      <c r="AP103" s="500"/>
      <c r="AQ103" s="500"/>
      <c r="AR103" s="500"/>
      <c r="AS103" s="500"/>
      <c r="AT103" s="500"/>
      <c r="AU103" s="500"/>
      <c r="AV103" s="500"/>
      <c r="AW103" s="500"/>
      <c r="AX103" s="500"/>
      <c r="AY103" s="500"/>
      <c r="AZ103" s="500"/>
      <c r="BA103" s="500"/>
      <c r="BB103" s="500"/>
      <c r="BC103" s="500"/>
      <c r="BD103" s="500"/>
    </row>
    <row r="104" spans="1:56" s="501" customFormat="1" ht="204.75" hidden="1" customHeight="1">
      <c r="A104" s="492">
        <v>96</v>
      </c>
      <c r="B104" s="491" t="s">
        <v>3615</v>
      </c>
      <c r="C104" s="491" t="s">
        <v>3616</v>
      </c>
      <c r="D104" s="491">
        <v>0</v>
      </c>
      <c r="E104" s="491"/>
      <c r="F104" s="521" t="s">
        <v>3617</v>
      </c>
      <c r="G104" s="490"/>
      <c r="H104" s="493" t="s">
        <v>3614</v>
      </c>
      <c r="I104" s="492" t="s">
        <v>84</v>
      </c>
      <c r="J104" s="492"/>
      <c r="K104" s="492"/>
      <c r="L104" s="494">
        <v>5</v>
      </c>
      <c r="M104" s="491">
        <v>5</v>
      </c>
      <c r="N104" s="491"/>
      <c r="O104" s="491"/>
      <c r="P104" s="491"/>
      <c r="Q104" s="491"/>
      <c r="R104" s="491"/>
      <c r="S104" s="491"/>
      <c r="T104" s="491"/>
      <c r="U104" s="491">
        <f t="shared" si="3"/>
        <v>0</v>
      </c>
      <c r="V104" s="495">
        <f t="shared" si="5"/>
        <v>13</v>
      </c>
      <c r="W104" s="496"/>
      <c r="X104" s="496"/>
      <c r="Y104" s="496"/>
      <c r="Z104" s="502"/>
      <c r="AA104" s="496"/>
      <c r="AB104" s="496"/>
      <c r="AC104" s="496">
        <v>3</v>
      </c>
      <c r="AD104" s="496"/>
      <c r="AE104" s="496">
        <v>10</v>
      </c>
      <c r="AF104" s="498"/>
      <c r="AG104" s="499"/>
      <c r="AH104" s="499"/>
      <c r="AI104" s="499">
        <f t="shared" si="4"/>
        <v>0</v>
      </c>
      <c r="AJ104" s="324"/>
      <c r="AK104" s="316"/>
      <c r="AL104" s="316"/>
      <c r="AM104" s="500"/>
      <c r="AN104" s="500"/>
      <c r="AO104" s="500"/>
      <c r="AP104" s="500"/>
      <c r="AQ104" s="500"/>
      <c r="AR104" s="500"/>
      <c r="AS104" s="500"/>
      <c r="AT104" s="500"/>
      <c r="AU104" s="500"/>
      <c r="AV104" s="500"/>
      <c r="AW104" s="500"/>
      <c r="AX104" s="500"/>
      <c r="AY104" s="500"/>
      <c r="AZ104" s="500"/>
      <c r="BA104" s="500"/>
      <c r="BB104" s="500"/>
      <c r="BC104" s="500"/>
      <c r="BD104" s="500"/>
    </row>
    <row r="105" spans="1:56" s="501" customFormat="1" ht="78.75" hidden="1" customHeight="1">
      <c r="A105" s="492">
        <v>97</v>
      </c>
      <c r="B105" s="491" t="s">
        <v>3618</v>
      </c>
      <c r="C105" s="491" t="s">
        <v>3619</v>
      </c>
      <c r="D105" s="491">
        <v>0</v>
      </c>
      <c r="E105" s="491"/>
      <c r="F105" s="521" t="s">
        <v>3620</v>
      </c>
      <c r="G105" s="490"/>
      <c r="H105" s="493" t="s">
        <v>3621</v>
      </c>
      <c r="I105" s="492" t="s">
        <v>2594</v>
      </c>
      <c r="J105" s="492"/>
      <c r="K105" s="492"/>
      <c r="L105" s="494">
        <v>20</v>
      </c>
      <c r="M105" s="491">
        <v>20</v>
      </c>
      <c r="N105" s="491"/>
      <c r="O105" s="491"/>
      <c r="P105" s="491"/>
      <c r="Q105" s="491"/>
      <c r="R105" s="491"/>
      <c r="S105" s="491"/>
      <c r="T105" s="491"/>
      <c r="U105" s="491">
        <f t="shared" si="3"/>
        <v>0</v>
      </c>
      <c r="V105" s="495">
        <f t="shared" si="5"/>
        <v>55</v>
      </c>
      <c r="W105" s="496"/>
      <c r="X105" s="496"/>
      <c r="Y105" s="496"/>
      <c r="Z105" s="502"/>
      <c r="AA105" s="496">
        <v>20</v>
      </c>
      <c r="AB105" s="496"/>
      <c r="AC105" s="496">
        <v>15</v>
      </c>
      <c r="AD105" s="496"/>
      <c r="AE105" s="496">
        <v>20</v>
      </c>
      <c r="AF105" s="498"/>
      <c r="AG105" s="499"/>
      <c r="AH105" s="499"/>
      <c r="AI105" s="499">
        <f t="shared" si="4"/>
        <v>0</v>
      </c>
      <c r="AJ105" s="324"/>
      <c r="AK105" s="316"/>
      <c r="AL105" s="316"/>
      <c r="AM105" s="500"/>
      <c r="AN105" s="500"/>
      <c r="AO105" s="500"/>
      <c r="AP105" s="500"/>
      <c r="AQ105" s="500"/>
      <c r="AR105" s="500"/>
      <c r="AS105" s="500"/>
      <c r="AT105" s="500"/>
      <c r="AU105" s="500"/>
      <c r="AV105" s="500"/>
      <c r="AW105" s="500"/>
      <c r="AX105" s="500"/>
      <c r="AY105" s="500"/>
      <c r="AZ105" s="500"/>
      <c r="BA105" s="500"/>
      <c r="BB105" s="500"/>
      <c r="BC105" s="500"/>
      <c r="BD105" s="500"/>
    </row>
    <row r="106" spans="1:56" s="501" customFormat="1" ht="173.25" hidden="1" customHeight="1">
      <c r="A106" s="492">
        <v>98</v>
      </c>
      <c r="B106" s="491" t="s">
        <v>3622</v>
      </c>
      <c r="C106" s="491" t="s">
        <v>3623</v>
      </c>
      <c r="D106" s="491">
        <v>0</v>
      </c>
      <c r="E106" s="491"/>
      <c r="F106" s="521" t="s">
        <v>3624</v>
      </c>
      <c r="G106" s="533"/>
      <c r="H106" s="493" t="s">
        <v>3533</v>
      </c>
      <c r="I106" s="492" t="s">
        <v>84</v>
      </c>
      <c r="J106" s="492"/>
      <c r="K106" s="492"/>
      <c r="L106" s="494">
        <v>1000</v>
      </c>
      <c r="M106" s="491">
        <v>280</v>
      </c>
      <c r="N106" s="491"/>
      <c r="O106" s="491"/>
      <c r="P106" s="491"/>
      <c r="Q106" s="491"/>
      <c r="R106" s="491"/>
      <c r="S106" s="491"/>
      <c r="T106" s="491"/>
      <c r="U106" s="491">
        <f t="shared" si="3"/>
        <v>0</v>
      </c>
      <c r="V106" s="495">
        <f t="shared" si="5"/>
        <v>3000</v>
      </c>
      <c r="W106" s="496">
        <v>1500</v>
      </c>
      <c r="X106" s="496"/>
      <c r="Y106" s="496"/>
      <c r="Z106" s="502"/>
      <c r="AA106" s="496"/>
      <c r="AB106" s="496"/>
      <c r="AC106" s="496">
        <v>0</v>
      </c>
      <c r="AD106" s="520">
        <v>1000</v>
      </c>
      <c r="AE106" s="496">
        <v>500</v>
      </c>
      <c r="AF106" s="498" t="s">
        <v>3625</v>
      </c>
      <c r="AG106" s="499"/>
      <c r="AH106" s="499">
        <v>518000</v>
      </c>
      <c r="AI106" s="499">
        <f t="shared" si="4"/>
        <v>1554000000</v>
      </c>
      <c r="AJ106" s="324"/>
      <c r="AK106" s="316"/>
      <c r="AL106" s="316"/>
      <c r="AM106" s="500"/>
      <c r="AN106" s="500"/>
      <c r="AO106" s="500"/>
      <c r="AP106" s="500"/>
      <c r="AQ106" s="500"/>
      <c r="AR106" s="500"/>
      <c r="AS106" s="500"/>
      <c r="AT106" s="500"/>
      <c r="AU106" s="500"/>
      <c r="AV106" s="500"/>
      <c r="AW106" s="500"/>
      <c r="AX106" s="500"/>
      <c r="AY106" s="500"/>
      <c r="AZ106" s="500"/>
      <c r="BA106" s="500"/>
      <c r="BB106" s="500"/>
      <c r="BC106" s="500"/>
      <c r="BD106" s="500"/>
    </row>
    <row r="107" spans="1:56" s="501" customFormat="1" ht="99.75" hidden="1" customHeight="1">
      <c r="A107" s="492">
        <v>99</v>
      </c>
      <c r="B107" s="491" t="s">
        <v>3626</v>
      </c>
      <c r="C107" s="491" t="s">
        <v>3627</v>
      </c>
      <c r="D107" s="491">
        <v>0</v>
      </c>
      <c r="E107" s="525" t="s">
        <v>3628</v>
      </c>
      <c r="F107" s="490" t="s">
        <v>3629</v>
      </c>
      <c r="G107" s="534" t="s">
        <v>3630</v>
      </c>
      <c r="H107" s="493">
        <v>0</v>
      </c>
      <c r="I107" s="492" t="s">
        <v>84</v>
      </c>
      <c r="J107" s="492"/>
      <c r="K107" s="492"/>
      <c r="L107" s="494">
        <v>20</v>
      </c>
      <c r="M107" s="491"/>
      <c r="N107" s="491"/>
      <c r="O107" s="491"/>
      <c r="P107" s="491"/>
      <c r="Q107" s="491"/>
      <c r="R107" s="491"/>
      <c r="S107" s="491"/>
      <c r="T107" s="491"/>
      <c r="U107" s="491">
        <f t="shared" si="3"/>
        <v>0</v>
      </c>
      <c r="V107" s="495">
        <f t="shared" si="5"/>
        <v>10</v>
      </c>
      <c r="W107" s="496"/>
      <c r="X107" s="496"/>
      <c r="Y107" s="496"/>
      <c r="Z107" s="502"/>
      <c r="AA107" s="496"/>
      <c r="AB107" s="496"/>
      <c r="AC107" s="496"/>
      <c r="AD107" s="520">
        <v>10</v>
      </c>
      <c r="AE107" s="496"/>
      <c r="AF107" s="535" t="s">
        <v>3631</v>
      </c>
      <c r="AG107" s="499"/>
      <c r="AH107" s="499"/>
      <c r="AI107" s="499">
        <f t="shared" si="4"/>
        <v>0</v>
      </c>
      <c r="AJ107" s="324"/>
      <c r="AK107" s="316"/>
      <c r="AL107" s="316"/>
      <c r="AM107" s="500"/>
      <c r="AN107" s="500"/>
      <c r="AO107" s="500"/>
      <c r="AP107" s="500"/>
      <c r="AQ107" s="500"/>
      <c r="AR107" s="500"/>
      <c r="AS107" s="500"/>
      <c r="AT107" s="500"/>
      <c r="AU107" s="500"/>
      <c r="AV107" s="500"/>
      <c r="AW107" s="500"/>
      <c r="AX107" s="500"/>
      <c r="AY107" s="500"/>
      <c r="AZ107" s="500"/>
      <c r="BA107" s="500"/>
      <c r="BB107" s="500"/>
      <c r="BC107" s="500"/>
      <c r="BD107" s="500"/>
    </row>
    <row r="108" spans="1:56" s="501" customFormat="1" ht="110.25" hidden="1" customHeight="1">
      <c r="A108" s="492">
        <v>100</v>
      </c>
      <c r="B108" s="491" t="s">
        <v>3632</v>
      </c>
      <c r="C108" s="491" t="s">
        <v>3633</v>
      </c>
      <c r="D108" s="491">
        <v>0</v>
      </c>
      <c r="E108" s="491"/>
      <c r="F108" s="490" t="s">
        <v>3634</v>
      </c>
      <c r="G108" s="490"/>
      <c r="H108" s="493" t="s">
        <v>3635</v>
      </c>
      <c r="I108" s="492" t="s">
        <v>2594</v>
      </c>
      <c r="J108" s="492"/>
      <c r="K108" s="492"/>
      <c r="L108" s="494">
        <v>50</v>
      </c>
      <c r="M108" s="491"/>
      <c r="N108" s="491"/>
      <c r="O108" s="491"/>
      <c r="P108" s="491"/>
      <c r="Q108" s="491"/>
      <c r="R108" s="491"/>
      <c r="S108" s="491"/>
      <c r="T108" s="491"/>
      <c r="U108" s="491">
        <f t="shared" si="3"/>
        <v>0</v>
      </c>
      <c r="V108" s="495">
        <f t="shared" si="5"/>
        <v>150</v>
      </c>
      <c r="W108" s="496"/>
      <c r="X108" s="496"/>
      <c r="Y108" s="496"/>
      <c r="Z108" s="502"/>
      <c r="AA108" s="496">
        <v>100</v>
      </c>
      <c r="AB108" s="496"/>
      <c r="AC108" s="496"/>
      <c r="AD108" s="496"/>
      <c r="AE108" s="496">
        <v>50</v>
      </c>
      <c r="AF108" s="498" t="s">
        <v>3636</v>
      </c>
      <c r="AG108" s="499"/>
      <c r="AH108" s="499"/>
      <c r="AI108" s="499">
        <f t="shared" si="4"/>
        <v>0</v>
      </c>
      <c r="AJ108" s="324"/>
      <c r="AK108" s="316"/>
      <c r="AL108" s="316"/>
      <c r="AM108" s="500"/>
      <c r="AN108" s="500"/>
      <c r="AO108" s="500"/>
      <c r="AP108" s="500"/>
      <c r="AQ108" s="500"/>
      <c r="AR108" s="500"/>
      <c r="AS108" s="500"/>
      <c r="AT108" s="500"/>
      <c r="AU108" s="500"/>
      <c r="AV108" s="500"/>
      <c r="AW108" s="500"/>
      <c r="AX108" s="500"/>
      <c r="AY108" s="500"/>
      <c r="AZ108" s="500"/>
      <c r="BA108" s="500"/>
      <c r="BB108" s="500"/>
      <c r="BC108" s="500"/>
      <c r="BD108" s="500"/>
    </row>
    <row r="109" spans="1:56" s="501" customFormat="1" ht="78.75" hidden="1" customHeight="1">
      <c r="A109" s="492">
        <v>101</v>
      </c>
      <c r="B109" s="491" t="s">
        <v>3637</v>
      </c>
      <c r="C109" s="491" t="s">
        <v>3638</v>
      </c>
      <c r="D109" s="491">
        <v>0</v>
      </c>
      <c r="E109" s="525" t="s">
        <v>3639</v>
      </c>
      <c r="F109" s="490" t="s">
        <v>3640</v>
      </c>
      <c r="G109" s="531" t="s">
        <v>3641</v>
      </c>
      <c r="H109" s="493" t="s">
        <v>3386</v>
      </c>
      <c r="I109" s="492" t="s">
        <v>84</v>
      </c>
      <c r="J109" s="492"/>
      <c r="K109" s="492"/>
      <c r="L109" s="494">
        <v>15</v>
      </c>
      <c r="M109" s="491">
        <v>5</v>
      </c>
      <c r="N109" s="491"/>
      <c r="O109" s="491"/>
      <c r="P109" s="491"/>
      <c r="Q109" s="491"/>
      <c r="R109" s="491"/>
      <c r="S109" s="491"/>
      <c r="T109" s="491"/>
      <c r="U109" s="491">
        <f t="shared" si="3"/>
        <v>0</v>
      </c>
      <c r="V109" s="495">
        <f t="shared" si="5"/>
        <v>10</v>
      </c>
      <c r="W109" s="496"/>
      <c r="X109" s="496"/>
      <c r="Y109" s="496"/>
      <c r="Z109" s="502"/>
      <c r="AA109" s="496"/>
      <c r="AB109" s="496"/>
      <c r="AC109" s="496"/>
      <c r="AD109" s="520">
        <v>10</v>
      </c>
      <c r="AE109" s="496"/>
      <c r="AF109" s="498"/>
      <c r="AG109" s="499"/>
      <c r="AH109" s="499">
        <v>26500000</v>
      </c>
      <c r="AI109" s="499">
        <f t="shared" si="4"/>
        <v>265000000</v>
      </c>
      <c r="AJ109" s="324"/>
      <c r="AK109" s="316"/>
      <c r="AL109" s="316"/>
      <c r="AM109" s="500"/>
      <c r="AN109" s="500"/>
      <c r="AO109" s="500"/>
      <c r="AP109" s="500"/>
      <c r="AQ109" s="500"/>
      <c r="AR109" s="500"/>
      <c r="AS109" s="500"/>
      <c r="AT109" s="500"/>
      <c r="AU109" s="500"/>
      <c r="AV109" s="500"/>
      <c r="AW109" s="500"/>
      <c r="AX109" s="500"/>
      <c r="AY109" s="500"/>
      <c r="AZ109" s="500"/>
      <c r="BA109" s="500"/>
      <c r="BB109" s="500"/>
      <c r="BC109" s="500"/>
      <c r="BD109" s="500"/>
    </row>
    <row r="110" spans="1:56" s="501" customFormat="1" ht="94.5" hidden="1" customHeight="1">
      <c r="A110" s="492">
        <v>102</v>
      </c>
      <c r="B110" s="491" t="s">
        <v>3642</v>
      </c>
      <c r="C110" s="491" t="s">
        <v>3643</v>
      </c>
      <c r="D110" s="491">
        <v>0</v>
      </c>
      <c r="E110" s="491"/>
      <c r="F110" s="490" t="s">
        <v>3644</v>
      </c>
      <c r="G110" s="490"/>
      <c r="H110" s="493">
        <v>0</v>
      </c>
      <c r="I110" s="492" t="s">
        <v>84</v>
      </c>
      <c r="J110" s="492"/>
      <c r="K110" s="492"/>
      <c r="L110" s="494">
        <v>200</v>
      </c>
      <c r="M110" s="491"/>
      <c r="N110" s="491"/>
      <c r="O110" s="491"/>
      <c r="P110" s="491"/>
      <c r="Q110" s="491"/>
      <c r="R110" s="491"/>
      <c r="S110" s="491"/>
      <c r="T110" s="491"/>
      <c r="U110" s="491">
        <f t="shared" si="3"/>
        <v>0</v>
      </c>
      <c r="V110" s="495">
        <f t="shared" si="5"/>
        <v>0</v>
      </c>
      <c r="W110" s="496"/>
      <c r="X110" s="496"/>
      <c r="Y110" s="496"/>
      <c r="Z110" s="502"/>
      <c r="AA110" s="496"/>
      <c r="AB110" s="496"/>
      <c r="AC110" s="496">
        <v>0</v>
      </c>
      <c r="AD110" s="496"/>
      <c r="AE110" s="496">
        <v>0</v>
      </c>
      <c r="AF110" s="498" t="s">
        <v>6715</v>
      </c>
      <c r="AG110" s="499"/>
      <c r="AH110" s="499"/>
      <c r="AI110" s="499">
        <f t="shared" si="4"/>
        <v>0</v>
      </c>
      <c r="AJ110" s="324"/>
      <c r="AK110" s="316"/>
      <c r="AL110" s="316"/>
      <c r="AM110" s="500"/>
      <c r="AN110" s="500"/>
      <c r="AO110" s="500"/>
      <c r="AP110" s="500"/>
      <c r="AQ110" s="500"/>
      <c r="AR110" s="500"/>
      <c r="AS110" s="500"/>
      <c r="AT110" s="500"/>
      <c r="AU110" s="500"/>
      <c r="AV110" s="500"/>
      <c r="AW110" s="500"/>
      <c r="AX110" s="500"/>
      <c r="AY110" s="500"/>
      <c r="AZ110" s="500"/>
      <c r="BA110" s="500"/>
      <c r="BB110" s="500"/>
      <c r="BC110" s="500"/>
      <c r="BD110" s="500"/>
    </row>
    <row r="111" spans="1:56" s="501" customFormat="1" ht="225" hidden="1" customHeight="1">
      <c r="A111" s="492">
        <v>103</v>
      </c>
      <c r="B111" s="491" t="s">
        <v>3645</v>
      </c>
      <c r="C111" s="491" t="s">
        <v>3646</v>
      </c>
      <c r="D111" s="491">
        <v>0</v>
      </c>
      <c r="E111" s="491"/>
      <c r="F111" s="521" t="s">
        <v>3647</v>
      </c>
      <c r="G111" s="490"/>
      <c r="H111" s="493" t="s">
        <v>3493</v>
      </c>
      <c r="I111" s="492" t="s">
        <v>84</v>
      </c>
      <c r="J111" s="492"/>
      <c r="K111" s="492"/>
      <c r="L111" s="494">
        <v>50</v>
      </c>
      <c r="M111" s="491"/>
      <c r="N111" s="491"/>
      <c r="O111" s="491"/>
      <c r="P111" s="491"/>
      <c r="Q111" s="491"/>
      <c r="R111" s="491"/>
      <c r="S111" s="491"/>
      <c r="T111" s="491"/>
      <c r="U111" s="491">
        <f t="shared" si="3"/>
        <v>0</v>
      </c>
      <c r="V111" s="495">
        <f t="shared" si="5"/>
        <v>150</v>
      </c>
      <c r="W111" s="496"/>
      <c r="X111" s="496"/>
      <c r="Y111" s="496"/>
      <c r="Z111" s="502"/>
      <c r="AA111" s="496"/>
      <c r="AB111" s="496"/>
      <c r="AC111" s="496"/>
      <c r="AD111" s="496"/>
      <c r="AE111" s="496">
        <v>150</v>
      </c>
      <c r="AF111" s="498"/>
      <c r="AG111" s="499"/>
      <c r="AH111" s="499"/>
      <c r="AI111" s="499">
        <f t="shared" si="4"/>
        <v>0</v>
      </c>
      <c r="AJ111" s="324"/>
      <c r="AK111" s="316"/>
      <c r="AL111" s="316"/>
      <c r="AM111" s="500"/>
      <c r="AN111" s="500"/>
      <c r="AO111" s="500"/>
      <c r="AP111" s="500"/>
      <c r="AQ111" s="500"/>
      <c r="AR111" s="500"/>
      <c r="AS111" s="500"/>
      <c r="AT111" s="500"/>
      <c r="AU111" s="500"/>
      <c r="AV111" s="500"/>
      <c r="AW111" s="500"/>
      <c r="AX111" s="500"/>
      <c r="AY111" s="500"/>
      <c r="AZ111" s="500"/>
      <c r="BA111" s="500"/>
      <c r="BB111" s="500"/>
      <c r="BC111" s="500"/>
      <c r="BD111" s="500"/>
    </row>
    <row r="112" spans="1:56" s="501" customFormat="1" ht="291" hidden="1" customHeight="1">
      <c r="A112" s="492">
        <v>104</v>
      </c>
      <c r="B112" s="491" t="s">
        <v>3648</v>
      </c>
      <c r="C112" s="491" t="s">
        <v>3649</v>
      </c>
      <c r="D112" s="491">
        <v>0</v>
      </c>
      <c r="E112" s="491"/>
      <c r="F112" s="521" t="s">
        <v>3650</v>
      </c>
      <c r="G112" s="490"/>
      <c r="H112" s="493" t="s">
        <v>3322</v>
      </c>
      <c r="I112" s="492" t="s">
        <v>84</v>
      </c>
      <c r="J112" s="492"/>
      <c r="K112" s="492"/>
      <c r="L112" s="494">
        <v>200</v>
      </c>
      <c r="M112" s="491"/>
      <c r="N112" s="491"/>
      <c r="O112" s="491"/>
      <c r="P112" s="491"/>
      <c r="Q112" s="491"/>
      <c r="R112" s="491"/>
      <c r="S112" s="491"/>
      <c r="T112" s="491"/>
      <c r="U112" s="491">
        <f t="shared" si="3"/>
        <v>0</v>
      </c>
      <c r="V112" s="495">
        <f t="shared" si="5"/>
        <v>120</v>
      </c>
      <c r="W112" s="496"/>
      <c r="X112" s="496"/>
      <c r="Y112" s="496"/>
      <c r="Z112" s="502"/>
      <c r="AA112" s="496"/>
      <c r="AB112" s="496"/>
      <c r="AC112" s="496"/>
      <c r="AD112" s="496"/>
      <c r="AE112" s="496">
        <v>120</v>
      </c>
      <c r="AF112" s="498"/>
      <c r="AG112" s="499"/>
      <c r="AH112" s="499"/>
      <c r="AI112" s="499">
        <f t="shared" si="4"/>
        <v>0</v>
      </c>
      <c r="AJ112" s="324"/>
      <c r="AK112" s="316"/>
      <c r="AL112" s="316"/>
      <c r="AM112" s="500"/>
      <c r="AN112" s="500"/>
      <c r="AO112" s="500"/>
      <c r="AP112" s="500"/>
      <c r="AQ112" s="500"/>
      <c r="AR112" s="500"/>
      <c r="AS112" s="500"/>
      <c r="AT112" s="500"/>
      <c r="AU112" s="500"/>
      <c r="AV112" s="500"/>
      <c r="AW112" s="500"/>
      <c r="AX112" s="500"/>
      <c r="AY112" s="500"/>
      <c r="AZ112" s="500"/>
      <c r="BA112" s="500"/>
      <c r="BB112" s="500"/>
      <c r="BC112" s="500"/>
      <c r="BD112" s="500"/>
    </row>
    <row r="113" spans="1:56" s="501" customFormat="1" ht="47.25" hidden="1" customHeight="1">
      <c r="A113" s="492">
        <v>105</v>
      </c>
      <c r="B113" s="491" t="s">
        <v>3651</v>
      </c>
      <c r="C113" s="491" t="s">
        <v>3652</v>
      </c>
      <c r="D113" s="491">
        <v>0</v>
      </c>
      <c r="E113" s="491"/>
      <c r="F113" s="490" t="s">
        <v>3653</v>
      </c>
      <c r="G113" s="490"/>
      <c r="H113" s="493" t="s">
        <v>3654</v>
      </c>
      <c r="I113" s="492" t="s">
        <v>84</v>
      </c>
      <c r="J113" s="492"/>
      <c r="K113" s="492"/>
      <c r="L113" s="494">
        <v>20</v>
      </c>
      <c r="M113" s="491">
        <v>10</v>
      </c>
      <c r="N113" s="491"/>
      <c r="O113" s="491"/>
      <c r="P113" s="491"/>
      <c r="Q113" s="491"/>
      <c r="R113" s="491"/>
      <c r="S113" s="491"/>
      <c r="T113" s="491"/>
      <c r="U113" s="491">
        <f t="shared" si="3"/>
        <v>0</v>
      </c>
      <c r="V113" s="495">
        <f t="shared" si="5"/>
        <v>20</v>
      </c>
      <c r="W113" s="496"/>
      <c r="X113" s="496"/>
      <c r="Y113" s="496"/>
      <c r="Z113" s="502">
        <v>20</v>
      </c>
      <c r="AA113" s="496"/>
      <c r="AB113" s="496"/>
      <c r="AC113" s="496"/>
      <c r="AD113" s="496"/>
      <c r="AE113" s="496"/>
      <c r="AF113" s="498"/>
      <c r="AG113" s="499"/>
      <c r="AH113" s="499"/>
      <c r="AI113" s="499">
        <f t="shared" si="4"/>
        <v>0</v>
      </c>
      <c r="AJ113" s="324"/>
      <c r="AK113" s="316"/>
      <c r="AL113" s="316"/>
      <c r="AM113" s="500"/>
      <c r="AN113" s="500"/>
      <c r="AO113" s="500"/>
      <c r="AP113" s="500"/>
      <c r="AQ113" s="500"/>
      <c r="AR113" s="500"/>
      <c r="AS113" s="500"/>
      <c r="AT113" s="500"/>
      <c r="AU113" s="500"/>
      <c r="AV113" s="500"/>
      <c r="AW113" s="500"/>
      <c r="AX113" s="500"/>
      <c r="AY113" s="500"/>
      <c r="AZ113" s="500"/>
      <c r="BA113" s="500"/>
      <c r="BB113" s="500"/>
      <c r="BC113" s="500"/>
      <c r="BD113" s="500"/>
    </row>
    <row r="114" spans="1:56" s="501" customFormat="1" ht="173.25" hidden="1" customHeight="1">
      <c r="A114" s="492">
        <v>106</v>
      </c>
      <c r="B114" s="491" t="s">
        <v>3655</v>
      </c>
      <c r="C114" s="491" t="s">
        <v>3656</v>
      </c>
      <c r="D114" s="491">
        <v>0</v>
      </c>
      <c r="E114" s="491"/>
      <c r="F114" s="490" t="s">
        <v>3657</v>
      </c>
      <c r="G114" s="490"/>
      <c r="H114" s="493">
        <v>0</v>
      </c>
      <c r="I114" s="492" t="s">
        <v>2594</v>
      </c>
      <c r="J114" s="492"/>
      <c r="K114" s="492"/>
      <c r="L114" s="494">
        <v>10</v>
      </c>
      <c r="M114" s="491">
        <v>7</v>
      </c>
      <c r="N114" s="491"/>
      <c r="O114" s="491"/>
      <c r="P114" s="491"/>
      <c r="Q114" s="491"/>
      <c r="R114" s="491"/>
      <c r="S114" s="491"/>
      <c r="T114" s="491"/>
      <c r="U114" s="491">
        <f t="shared" si="3"/>
        <v>0</v>
      </c>
      <c r="V114" s="495">
        <f t="shared" si="5"/>
        <v>10</v>
      </c>
      <c r="W114" s="496"/>
      <c r="X114" s="496"/>
      <c r="Y114" s="496"/>
      <c r="Z114" s="502">
        <v>10</v>
      </c>
      <c r="AA114" s="496"/>
      <c r="AB114" s="496"/>
      <c r="AC114" s="496"/>
      <c r="AD114" s="496"/>
      <c r="AE114" s="496"/>
      <c r="AF114" s="498"/>
      <c r="AG114" s="499"/>
      <c r="AH114" s="499"/>
      <c r="AI114" s="499">
        <f t="shared" si="4"/>
        <v>0</v>
      </c>
      <c r="AJ114" s="324"/>
      <c r="AK114" s="316"/>
      <c r="AL114" s="316"/>
      <c r="AM114" s="500"/>
      <c r="AN114" s="500"/>
      <c r="AO114" s="500"/>
      <c r="AP114" s="500"/>
      <c r="AQ114" s="500"/>
      <c r="AR114" s="500"/>
      <c r="AS114" s="500"/>
      <c r="AT114" s="500"/>
      <c r="AU114" s="500"/>
      <c r="AV114" s="500"/>
      <c r="AW114" s="500"/>
      <c r="AX114" s="500"/>
      <c r="AY114" s="500"/>
      <c r="AZ114" s="500"/>
      <c r="BA114" s="500"/>
      <c r="BB114" s="500"/>
      <c r="BC114" s="500"/>
      <c r="BD114" s="500"/>
    </row>
    <row r="115" spans="1:56" s="501" customFormat="1" ht="173.25" hidden="1" customHeight="1">
      <c r="A115" s="492">
        <v>107</v>
      </c>
      <c r="B115" s="491" t="s">
        <v>3658</v>
      </c>
      <c r="C115" s="491" t="s">
        <v>3659</v>
      </c>
      <c r="D115" s="491">
        <v>0</v>
      </c>
      <c r="E115" s="491"/>
      <c r="F115" s="490" t="s">
        <v>3660</v>
      </c>
      <c r="G115" s="490"/>
      <c r="H115" s="493" t="s">
        <v>3661</v>
      </c>
      <c r="I115" s="492" t="s">
        <v>2594</v>
      </c>
      <c r="J115" s="492"/>
      <c r="K115" s="492"/>
      <c r="L115" s="494">
        <v>10</v>
      </c>
      <c r="M115" s="491">
        <v>25</v>
      </c>
      <c r="N115" s="491"/>
      <c r="O115" s="491"/>
      <c r="P115" s="491"/>
      <c r="Q115" s="491"/>
      <c r="R115" s="491"/>
      <c r="S115" s="491"/>
      <c r="T115" s="491"/>
      <c r="U115" s="491">
        <f t="shared" si="3"/>
        <v>0</v>
      </c>
      <c r="V115" s="495">
        <f t="shared" si="5"/>
        <v>15</v>
      </c>
      <c r="W115" s="496"/>
      <c r="X115" s="496"/>
      <c r="Y115" s="496"/>
      <c r="Z115" s="502">
        <v>15</v>
      </c>
      <c r="AA115" s="496"/>
      <c r="AB115" s="496"/>
      <c r="AC115" s="496"/>
      <c r="AD115" s="496"/>
      <c r="AE115" s="496"/>
      <c r="AF115" s="498"/>
      <c r="AG115" s="499"/>
      <c r="AH115" s="499"/>
      <c r="AI115" s="499">
        <f t="shared" si="4"/>
        <v>0</v>
      </c>
      <c r="AJ115" s="324"/>
      <c r="AK115" s="316"/>
      <c r="AL115" s="316"/>
      <c r="AM115" s="500"/>
      <c r="AN115" s="500"/>
      <c r="AO115" s="500"/>
      <c r="AP115" s="500"/>
      <c r="AQ115" s="500"/>
      <c r="AR115" s="500"/>
      <c r="AS115" s="500"/>
      <c r="AT115" s="500"/>
      <c r="AU115" s="500"/>
      <c r="AV115" s="500"/>
      <c r="AW115" s="500"/>
      <c r="AX115" s="500"/>
      <c r="AY115" s="500"/>
      <c r="AZ115" s="500"/>
      <c r="BA115" s="500"/>
      <c r="BB115" s="500"/>
      <c r="BC115" s="500"/>
      <c r="BD115" s="500"/>
    </row>
    <row r="116" spans="1:56" s="501" customFormat="1" ht="126" hidden="1" customHeight="1">
      <c r="A116" s="492">
        <v>108</v>
      </c>
      <c r="B116" s="491" t="s">
        <v>3662</v>
      </c>
      <c r="C116" s="491" t="s">
        <v>3663</v>
      </c>
      <c r="D116" s="491">
        <v>0</v>
      </c>
      <c r="E116" s="491"/>
      <c r="F116" s="490" t="s">
        <v>3664</v>
      </c>
      <c r="G116" s="490"/>
      <c r="H116" s="493" t="s">
        <v>3661</v>
      </c>
      <c r="I116" s="492" t="s">
        <v>2594</v>
      </c>
      <c r="J116" s="492"/>
      <c r="K116" s="492"/>
      <c r="L116" s="494">
        <v>30</v>
      </c>
      <c r="M116" s="491"/>
      <c r="N116" s="491"/>
      <c r="O116" s="491"/>
      <c r="P116" s="491"/>
      <c r="Q116" s="491"/>
      <c r="R116" s="491"/>
      <c r="S116" s="491"/>
      <c r="T116" s="491"/>
      <c r="U116" s="491">
        <f t="shared" si="3"/>
        <v>0</v>
      </c>
      <c r="V116" s="495">
        <f t="shared" si="5"/>
        <v>30</v>
      </c>
      <c r="W116" s="496"/>
      <c r="X116" s="496"/>
      <c r="Y116" s="496"/>
      <c r="Z116" s="502">
        <v>30</v>
      </c>
      <c r="AA116" s="496"/>
      <c r="AB116" s="496"/>
      <c r="AC116" s="496"/>
      <c r="AD116" s="496"/>
      <c r="AE116" s="496"/>
      <c r="AF116" s="498"/>
      <c r="AG116" s="499"/>
      <c r="AH116" s="499"/>
      <c r="AI116" s="499">
        <f t="shared" si="4"/>
        <v>0</v>
      </c>
      <c r="AJ116" s="324"/>
      <c r="AK116" s="316"/>
      <c r="AL116" s="316"/>
      <c r="AM116" s="500"/>
      <c r="AN116" s="500"/>
      <c r="AO116" s="500"/>
      <c r="AP116" s="500"/>
      <c r="AQ116" s="500"/>
      <c r="AR116" s="500"/>
      <c r="AS116" s="500"/>
      <c r="AT116" s="500"/>
      <c r="AU116" s="500"/>
      <c r="AV116" s="500"/>
      <c r="AW116" s="500"/>
      <c r="AX116" s="500"/>
      <c r="AY116" s="500"/>
      <c r="AZ116" s="500"/>
      <c r="BA116" s="500"/>
      <c r="BB116" s="500"/>
      <c r="BC116" s="500"/>
      <c r="BD116" s="500"/>
    </row>
    <row r="117" spans="1:56" s="501" customFormat="1" ht="126" hidden="1" customHeight="1">
      <c r="A117" s="492">
        <v>109</v>
      </c>
      <c r="B117" s="491" t="s">
        <v>3665</v>
      </c>
      <c r="C117" s="491" t="s">
        <v>3666</v>
      </c>
      <c r="D117" s="491">
        <v>0</v>
      </c>
      <c r="E117" s="491"/>
      <c r="F117" s="490" t="s">
        <v>3667</v>
      </c>
      <c r="G117" s="490"/>
      <c r="H117" s="493" t="s">
        <v>3354</v>
      </c>
      <c r="I117" s="492" t="s">
        <v>2594</v>
      </c>
      <c r="J117" s="492"/>
      <c r="K117" s="492"/>
      <c r="L117" s="494">
        <v>5</v>
      </c>
      <c r="M117" s="491"/>
      <c r="N117" s="491"/>
      <c r="O117" s="491"/>
      <c r="P117" s="491"/>
      <c r="Q117" s="491"/>
      <c r="R117" s="491"/>
      <c r="S117" s="491"/>
      <c r="T117" s="491"/>
      <c r="U117" s="491">
        <f t="shared" si="3"/>
        <v>0</v>
      </c>
      <c r="V117" s="495">
        <f t="shared" si="5"/>
        <v>0</v>
      </c>
      <c r="W117" s="496"/>
      <c r="X117" s="496"/>
      <c r="Y117" s="496"/>
      <c r="Z117" s="502">
        <v>0</v>
      </c>
      <c r="AA117" s="496"/>
      <c r="AB117" s="496"/>
      <c r="AC117" s="496"/>
      <c r="AD117" s="496"/>
      <c r="AE117" s="496"/>
      <c r="AF117" s="498"/>
      <c r="AG117" s="499"/>
      <c r="AH117" s="499"/>
      <c r="AI117" s="499">
        <f t="shared" si="4"/>
        <v>0</v>
      </c>
      <c r="AJ117" s="324"/>
      <c r="AK117" s="316"/>
      <c r="AL117" s="316"/>
      <c r="AM117" s="500"/>
      <c r="AN117" s="500"/>
      <c r="AO117" s="500"/>
      <c r="AP117" s="500"/>
      <c r="AQ117" s="500"/>
      <c r="AR117" s="500"/>
      <c r="AS117" s="500"/>
      <c r="AT117" s="500"/>
      <c r="AU117" s="500"/>
      <c r="AV117" s="500"/>
      <c r="AW117" s="500"/>
      <c r="AX117" s="500"/>
      <c r="AY117" s="500"/>
      <c r="AZ117" s="500"/>
      <c r="BA117" s="500"/>
      <c r="BB117" s="500"/>
      <c r="BC117" s="500"/>
      <c r="BD117" s="500"/>
    </row>
    <row r="118" spans="1:56" s="501" customFormat="1" ht="126" hidden="1" customHeight="1">
      <c r="A118" s="492">
        <v>110</v>
      </c>
      <c r="B118" s="491" t="s">
        <v>3668</v>
      </c>
      <c r="C118" s="491" t="s">
        <v>3669</v>
      </c>
      <c r="D118" s="491">
        <v>0</v>
      </c>
      <c r="E118" s="491"/>
      <c r="F118" s="490" t="s">
        <v>3670</v>
      </c>
      <c r="G118" s="490"/>
      <c r="H118" s="493">
        <v>0</v>
      </c>
      <c r="I118" s="492" t="s">
        <v>2594</v>
      </c>
      <c r="J118" s="492"/>
      <c r="K118" s="492"/>
      <c r="L118" s="494">
        <v>40</v>
      </c>
      <c r="M118" s="491">
        <v>10</v>
      </c>
      <c r="N118" s="491"/>
      <c r="O118" s="491"/>
      <c r="P118" s="491"/>
      <c r="Q118" s="491"/>
      <c r="R118" s="491"/>
      <c r="S118" s="491"/>
      <c r="T118" s="491"/>
      <c r="U118" s="491">
        <f t="shared" si="3"/>
        <v>0</v>
      </c>
      <c r="V118" s="495">
        <f t="shared" si="5"/>
        <v>50</v>
      </c>
      <c r="W118" s="496"/>
      <c r="X118" s="496"/>
      <c r="Y118" s="496"/>
      <c r="Z118" s="502">
        <v>50</v>
      </c>
      <c r="AA118" s="496"/>
      <c r="AB118" s="496"/>
      <c r="AC118" s="496"/>
      <c r="AD118" s="496"/>
      <c r="AE118" s="496"/>
      <c r="AF118" s="498"/>
      <c r="AG118" s="499"/>
      <c r="AH118" s="499"/>
      <c r="AI118" s="499">
        <f t="shared" si="4"/>
        <v>0</v>
      </c>
      <c r="AJ118" s="324"/>
      <c r="AK118" s="316"/>
      <c r="AL118" s="316"/>
      <c r="AM118" s="500"/>
      <c r="AN118" s="500"/>
      <c r="AO118" s="500"/>
      <c r="AP118" s="500"/>
      <c r="AQ118" s="500"/>
      <c r="AR118" s="500"/>
      <c r="AS118" s="500"/>
      <c r="AT118" s="500"/>
      <c r="AU118" s="500"/>
      <c r="AV118" s="500"/>
      <c r="AW118" s="500"/>
      <c r="AX118" s="500"/>
      <c r="AY118" s="500"/>
      <c r="AZ118" s="500"/>
      <c r="BA118" s="500"/>
      <c r="BB118" s="500"/>
      <c r="BC118" s="500"/>
      <c r="BD118" s="500"/>
    </row>
    <row r="119" spans="1:56" s="501" customFormat="1" ht="110.25" hidden="1" customHeight="1">
      <c r="A119" s="492">
        <v>111</v>
      </c>
      <c r="B119" s="491" t="s">
        <v>3671</v>
      </c>
      <c r="C119" s="491" t="s">
        <v>3672</v>
      </c>
      <c r="D119" s="491">
        <v>0</v>
      </c>
      <c r="E119" s="491"/>
      <c r="F119" s="490" t="s">
        <v>3673</v>
      </c>
      <c r="G119" s="490"/>
      <c r="H119" s="493">
        <v>0</v>
      </c>
      <c r="I119" s="492" t="s">
        <v>2594</v>
      </c>
      <c r="J119" s="492"/>
      <c r="K119" s="492"/>
      <c r="L119" s="494">
        <v>20</v>
      </c>
      <c r="M119" s="491"/>
      <c r="N119" s="491"/>
      <c r="O119" s="491"/>
      <c r="P119" s="491"/>
      <c r="Q119" s="491"/>
      <c r="R119" s="491"/>
      <c r="S119" s="491"/>
      <c r="T119" s="491"/>
      <c r="U119" s="491">
        <f t="shared" si="3"/>
        <v>0</v>
      </c>
      <c r="V119" s="495">
        <f t="shared" si="5"/>
        <v>30</v>
      </c>
      <c r="W119" s="496"/>
      <c r="X119" s="496"/>
      <c r="Y119" s="496"/>
      <c r="Z119" s="502">
        <v>30</v>
      </c>
      <c r="AA119" s="496"/>
      <c r="AB119" s="496"/>
      <c r="AC119" s="496"/>
      <c r="AD119" s="496"/>
      <c r="AE119" s="496"/>
      <c r="AF119" s="498"/>
      <c r="AG119" s="499"/>
      <c r="AH119" s="499"/>
      <c r="AI119" s="499">
        <f t="shared" si="4"/>
        <v>0</v>
      </c>
      <c r="AJ119" s="324"/>
      <c r="AK119" s="316"/>
      <c r="AL119" s="316"/>
      <c r="AM119" s="500"/>
      <c r="AN119" s="500"/>
      <c r="AO119" s="500"/>
      <c r="AP119" s="500"/>
      <c r="AQ119" s="500"/>
      <c r="AR119" s="500"/>
      <c r="AS119" s="500"/>
      <c r="AT119" s="500"/>
      <c r="AU119" s="500"/>
      <c r="AV119" s="500"/>
      <c r="AW119" s="500"/>
      <c r="AX119" s="500"/>
      <c r="AY119" s="500"/>
      <c r="AZ119" s="500"/>
      <c r="BA119" s="500"/>
      <c r="BB119" s="500"/>
      <c r="BC119" s="500"/>
      <c r="BD119" s="500"/>
    </row>
    <row r="120" spans="1:56" s="501" customFormat="1" ht="157.5" hidden="1" customHeight="1">
      <c r="A120" s="492">
        <v>112</v>
      </c>
      <c r="B120" s="491" t="s">
        <v>3674</v>
      </c>
      <c r="C120" s="491" t="s">
        <v>3675</v>
      </c>
      <c r="D120" s="491">
        <v>0</v>
      </c>
      <c r="E120" s="491"/>
      <c r="F120" s="490" t="s">
        <v>3676</v>
      </c>
      <c r="G120" s="490"/>
      <c r="H120" s="493">
        <v>0</v>
      </c>
      <c r="I120" s="492" t="s">
        <v>2594</v>
      </c>
      <c r="J120" s="492"/>
      <c r="K120" s="492"/>
      <c r="L120" s="494">
        <v>10</v>
      </c>
      <c r="M120" s="491"/>
      <c r="N120" s="491"/>
      <c r="O120" s="491"/>
      <c r="P120" s="491"/>
      <c r="Q120" s="491"/>
      <c r="R120" s="491"/>
      <c r="S120" s="491"/>
      <c r="T120" s="491"/>
      <c r="U120" s="491">
        <f t="shared" si="3"/>
        <v>0</v>
      </c>
      <c r="V120" s="495">
        <f t="shared" si="5"/>
        <v>20</v>
      </c>
      <c r="W120" s="496"/>
      <c r="X120" s="496"/>
      <c r="Y120" s="496"/>
      <c r="Z120" s="502">
        <v>20</v>
      </c>
      <c r="AA120" s="496"/>
      <c r="AB120" s="496"/>
      <c r="AC120" s="496"/>
      <c r="AD120" s="496"/>
      <c r="AE120" s="496"/>
      <c r="AF120" s="498"/>
      <c r="AG120" s="499"/>
      <c r="AH120" s="499"/>
      <c r="AI120" s="499">
        <f t="shared" si="4"/>
        <v>0</v>
      </c>
      <c r="AJ120" s="324"/>
      <c r="AK120" s="316"/>
      <c r="AL120" s="316"/>
      <c r="AM120" s="500"/>
      <c r="AN120" s="500"/>
      <c r="AO120" s="500"/>
      <c r="AP120" s="500"/>
      <c r="AQ120" s="500"/>
      <c r="AR120" s="500"/>
      <c r="AS120" s="500"/>
      <c r="AT120" s="500"/>
      <c r="AU120" s="500"/>
      <c r="AV120" s="500"/>
      <c r="AW120" s="500"/>
      <c r="AX120" s="500"/>
      <c r="AY120" s="500"/>
      <c r="AZ120" s="500"/>
      <c r="BA120" s="500"/>
      <c r="BB120" s="500"/>
      <c r="BC120" s="500"/>
      <c r="BD120" s="500"/>
    </row>
    <row r="121" spans="1:56" s="501" customFormat="1" ht="78.75" hidden="1" customHeight="1">
      <c r="A121" s="492">
        <v>113</v>
      </c>
      <c r="B121" s="491" t="s">
        <v>3677</v>
      </c>
      <c r="C121" s="525" t="s">
        <v>3678</v>
      </c>
      <c r="D121" s="491">
        <v>0</v>
      </c>
      <c r="E121" s="491"/>
      <c r="F121" s="531" t="s">
        <v>3679</v>
      </c>
      <c r="G121" s="490"/>
      <c r="H121" s="493">
        <v>0</v>
      </c>
      <c r="I121" s="492" t="s">
        <v>84</v>
      </c>
      <c r="J121" s="492"/>
      <c r="K121" s="492"/>
      <c r="L121" s="494">
        <v>5</v>
      </c>
      <c r="M121" s="491"/>
      <c r="N121" s="491"/>
      <c r="O121" s="491"/>
      <c r="P121" s="491"/>
      <c r="Q121" s="491"/>
      <c r="R121" s="491"/>
      <c r="S121" s="491"/>
      <c r="T121" s="491"/>
      <c r="U121" s="491">
        <f t="shared" si="3"/>
        <v>0</v>
      </c>
      <c r="V121" s="495">
        <f t="shared" si="5"/>
        <v>3</v>
      </c>
      <c r="W121" s="496"/>
      <c r="X121" s="496"/>
      <c r="Y121" s="496"/>
      <c r="Z121" s="502"/>
      <c r="AA121" s="496"/>
      <c r="AB121" s="496"/>
      <c r="AC121" s="496"/>
      <c r="AD121" s="520">
        <v>3</v>
      </c>
      <c r="AE121" s="496"/>
      <c r="AF121" s="498"/>
      <c r="AG121" s="499"/>
      <c r="AH121" s="499">
        <v>176000000</v>
      </c>
      <c r="AI121" s="499">
        <f t="shared" si="4"/>
        <v>528000000</v>
      </c>
      <c r="AJ121" s="324"/>
      <c r="AK121" s="316"/>
      <c r="AL121" s="316"/>
      <c r="AM121" s="500"/>
      <c r="AN121" s="500"/>
      <c r="AO121" s="500"/>
      <c r="AP121" s="500"/>
      <c r="AQ121" s="500"/>
      <c r="AR121" s="500"/>
      <c r="AS121" s="500"/>
      <c r="AT121" s="500"/>
      <c r="AU121" s="500"/>
      <c r="AV121" s="500"/>
      <c r="AW121" s="500"/>
      <c r="AX121" s="500"/>
      <c r="AY121" s="500"/>
      <c r="AZ121" s="500"/>
      <c r="BA121" s="500"/>
      <c r="BB121" s="500"/>
      <c r="BC121" s="500"/>
      <c r="BD121" s="500"/>
    </row>
    <row r="122" spans="1:56" s="501" customFormat="1" ht="47.25" hidden="1" customHeight="1">
      <c r="A122" s="492">
        <v>114</v>
      </c>
      <c r="B122" s="491" t="s">
        <v>3680</v>
      </c>
      <c r="C122" s="491" t="s">
        <v>3681</v>
      </c>
      <c r="D122" s="491">
        <v>0</v>
      </c>
      <c r="E122" s="491"/>
      <c r="F122" s="490" t="s">
        <v>3682</v>
      </c>
      <c r="G122" s="531" t="s">
        <v>3683</v>
      </c>
      <c r="H122" s="493">
        <v>0</v>
      </c>
      <c r="I122" s="492" t="s">
        <v>379</v>
      </c>
      <c r="J122" s="492"/>
      <c r="K122" s="492"/>
      <c r="L122" s="494">
        <v>10</v>
      </c>
      <c r="M122" s="491"/>
      <c r="N122" s="491"/>
      <c r="O122" s="491"/>
      <c r="P122" s="491"/>
      <c r="Q122" s="491"/>
      <c r="R122" s="491"/>
      <c r="S122" s="491"/>
      <c r="T122" s="491"/>
      <c r="U122" s="491">
        <f t="shared" si="3"/>
        <v>0</v>
      </c>
      <c r="V122" s="495">
        <f t="shared" si="5"/>
        <v>5</v>
      </c>
      <c r="W122" s="496"/>
      <c r="X122" s="496"/>
      <c r="Y122" s="496"/>
      <c r="Z122" s="502"/>
      <c r="AA122" s="496"/>
      <c r="AB122" s="496"/>
      <c r="AC122" s="496"/>
      <c r="AD122" s="520">
        <v>5</v>
      </c>
      <c r="AE122" s="496"/>
      <c r="AF122" s="498"/>
      <c r="AG122" s="499"/>
      <c r="AH122" s="499"/>
      <c r="AI122" s="499">
        <f t="shared" si="4"/>
        <v>0</v>
      </c>
      <c r="AJ122" s="324"/>
      <c r="AK122" s="316"/>
      <c r="AL122" s="316"/>
      <c r="AM122" s="500"/>
      <c r="AN122" s="500"/>
      <c r="AO122" s="500"/>
      <c r="AP122" s="500"/>
      <c r="AQ122" s="500"/>
      <c r="AR122" s="500"/>
      <c r="AS122" s="500"/>
      <c r="AT122" s="500"/>
      <c r="AU122" s="500"/>
      <c r="AV122" s="500"/>
      <c r="AW122" s="500"/>
      <c r="AX122" s="500"/>
      <c r="AY122" s="500"/>
      <c r="AZ122" s="500"/>
      <c r="BA122" s="500"/>
      <c r="BB122" s="500"/>
      <c r="BC122" s="500"/>
      <c r="BD122" s="500"/>
    </row>
    <row r="123" spans="1:56" s="501" customFormat="1" ht="47.25" hidden="1" customHeight="1">
      <c r="A123" s="492">
        <v>115</v>
      </c>
      <c r="B123" s="491" t="s">
        <v>3684</v>
      </c>
      <c r="C123" s="491" t="s">
        <v>3685</v>
      </c>
      <c r="D123" s="491">
        <v>0</v>
      </c>
      <c r="E123" s="491"/>
      <c r="F123" s="490" t="s">
        <v>3686</v>
      </c>
      <c r="G123" s="490"/>
      <c r="H123" s="493" t="s">
        <v>3687</v>
      </c>
      <c r="I123" s="492" t="s">
        <v>84</v>
      </c>
      <c r="J123" s="492"/>
      <c r="K123" s="492"/>
      <c r="L123" s="494">
        <v>20</v>
      </c>
      <c r="M123" s="491">
        <v>100</v>
      </c>
      <c r="N123" s="491"/>
      <c r="O123" s="491"/>
      <c r="P123" s="491"/>
      <c r="Q123" s="491"/>
      <c r="R123" s="491"/>
      <c r="S123" s="491"/>
      <c r="T123" s="491"/>
      <c r="U123" s="491">
        <f t="shared" si="3"/>
        <v>0</v>
      </c>
      <c r="V123" s="495">
        <f t="shared" si="5"/>
        <v>50</v>
      </c>
      <c r="W123" s="496"/>
      <c r="X123" s="496"/>
      <c r="Y123" s="496">
        <v>50</v>
      </c>
      <c r="Z123" s="502"/>
      <c r="AA123" s="496"/>
      <c r="AB123" s="496"/>
      <c r="AC123" s="496"/>
      <c r="AD123" s="496"/>
      <c r="AE123" s="496"/>
      <c r="AF123" s="498"/>
      <c r="AG123" s="499"/>
      <c r="AH123" s="499"/>
      <c r="AI123" s="499">
        <f t="shared" si="4"/>
        <v>0</v>
      </c>
      <c r="AJ123" s="324"/>
      <c r="AK123" s="316"/>
      <c r="AL123" s="316"/>
      <c r="AM123" s="500"/>
      <c r="AN123" s="500"/>
      <c r="AO123" s="500"/>
      <c r="AP123" s="500"/>
      <c r="AQ123" s="500"/>
      <c r="AR123" s="500"/>
      <c r="AS123" s="500"/>
      <c r="AT123" s="500"/>
      <c r="AU123" s="500"/>
      <c r="AV123" s="500"/>
      <c r="AW123" s="500"/>
      <c r="AX123" s="500"/>
      <c r="AY123" s="500"/>
      <c r="AZ123" s="500"/>
      <c r="BA123" s="500"/>
      <c r="BB123" s="500"/>
      <c r="BC123" s="500"/>
      <c r="BD123" s="500"/>
    </row>
    <row r="124" spans="1:56" s="501" customFormat="1" ht="63" hidden="1" customHeight="1">
      <c r="A124" s="492">
        <v>116</v>
      </c>
      <c r="B124" s="491" t="s">
        <v>3688</v>
      </c>
      <c r="C124" s="491" t="s">
        <v>3689</v>
      </c>
      <c r="D124" s="491">
        <v>0</v>
      </c>
      <c r="E124" s="491"/>
      <c r="F124" s="490" t="s">
        <v>3690</v>
      </c>
      <c r="G124" s="490"/>
      <c r="H124" s="493">
        <v>0</v>
      </c>
      <c r="I124" s="492" t="s">
        <v>84</v>
      </c>
      <c r="J124" s="492"/>
      <c r="K124" s="492"/>
      <c r="L124" s="494">
        <v>100</v>
      </c>
      <c r="M124" s="491">
        <v>35</v>
      </c>
      <c r="N124" s="491"/>
      <c r="O124" s="491"/>
      <c r="P124" s="491"/>
      <c r="Q124" s="491"/>
      <c r="R124" s="491"/>
      <c r="S124" s="491"/>
      <c r="T124" s="491"/>
      <c r="U124" s="491">
        <f t="shared" si="3"/>
        <v>0</v>
      </c>
      <c r="V124" s="495">
        <f t="shared" si="5"/>
        <v>100</v>
      </c>
      <c r="W124" s="496"/>
      <c r="X124" s="496"/>
      <c r="Y124" s="496"/>
      <c r="Z124" s="502">
        <v>100</v>
      </c>
      <c r="AA124" s="496"/>
      <c r="AB124" s="496"/>
      <c r="AC124" s="496"/>
      <c r="AD124" s="496"/>
      <c r="AE124" s="496"/>
      <c r="AF124" s="498"/>
      <c r="AG124" s="499"/>
      <c r="AH124" s="499"/>
      <c r="AI124" s="499">
        <f t="shared" si="4"/>
        <v>0</v>
      </c>
      <c r="AJ124" s="324"/>
      <c r="AK124" s="316"/>
      <c r="AL124" s="316"/>
      <c r="AM124" s="500"/>
      <c r="AN124" s="500"/>
      <c r="AO124" s="500"/>
      <c r="AP124" s="500"/>
      <c r="AQ124" s="500"/>
      <c r="AR124" s="500"/>
      <c r="AS124" s="500"/>
      <c r="AT124" s="500"/>
      <c r="AU124" s="500"/>
      <c r="AV124" s="500"/>
      <c r="AW124" s="500"/>
      <c r="AX124" s="500"/>
      <c r="AY124" s="500"/>
      <c r="AZ124" s="500"/>
      <c r="BA124" s="500"/>
      <c r="BB124" s="500"/>
      <c r="BC124" s="500"/>
      <c r="BD124" s="500"/>
    </row>
    <row r="125" spans="1:56" s="501" customFormat="1" ht="94.5" hidden="1" customHeight="1">
      <c r="A125" s="492">
        <v>117</v>
      </c>
      <c r="B125" s="491" t="s">
        <v>3691</v>
      </c>
      <c r="C125" s="491" t="s">
        <v>3692</v>
      </c>
      <c r="D125" s="491">
        <v>0</v>
      </c>
      <c r="E125" s="491"/>
      <c r="F125" s="490" t="s">
        <v>3693</v>
      </c>
      <c r="G125" s="490"/>
      <c r="H125" s="493">
        <v>0</v>
      </c>
      <c r="I125" s="492" t="s">
        <v>84</v>
      </c>
      <c r="J125" s="492"/>
      <c r="K125" s="492"/>
      <c r="L125" s="494">
        <v>100</v>
      </c>
      <c r="M125" s="491">
        <v>24</v>
      </c>
      <c r="N125" s="491"/>
      <c r="O125" s="491"/>
      <c r="P125" s="491"/>
      <c r="Q125" s="491"/>
      <c r="R125" s="491"/>
      <c r="S125" s="491"/>
      <c r="T125" s="491"/>
      <c r="U125" s="491">
        <f t="shared" si="3"/>
        <v>0</v>
      </c>
      <c r="V125" s="495">
        <f t="shared" si="5"/>
        <v>100</v>
      </c>
      <c r="W125" s="496"/>
      <c r="X125" s="496"/>
      <c r="Y125" s="496"/>
      <c r="Z125" s="502">
        <v>100</v>
      </c>
      <c r="AA125" s="496"/>
      <c r="AB125" s="496"/>
      <c r="AC125" s="496"/>
      <c r="AD125" s="496"/>
      <c r="AE125" s="496"/>
      <c r="AF125" s="498"/>
      <c r="AG125" s="499"/>
      <c r="AH125" s="499"/>
      <c r="AI125" s="499">
        <f t="shared" si="4"/>
        <v>0</v>
      </c>
      <c r="AJ125" s="324"/>
      <c r="AK125" s="316"/>
      <c r="AL125" s="316"/>
      <c r="AM125" s="500"/>
      <c r="AN125" s="500"/>
      <c r="AO125" s="500"/>
      <c r="AP125" s="500"/>
      <c r="AQ125" s="500"/>
      <c r="AR125" s="500"/>
      <c r="AS125" s="500"/>
      <c r="AT125" s="500"/>
      <c r="AU125" s="500"/>
      <c r="AV125" s="500"/>
      <c r="AW125" s="500"/>
      <c r="AX125" s="500"/>
      <c r="AY125" s="500"/>
      <c r="AZ125" s="500"/>
      <c r="BA125" s="500"/>
      <c r="BB125" s="500"/>
      <c r="BC125" s="500"/>
      <c r="BD125" s="500"/>
    </row>
    <row r="126" spans="1:56" s="501" customFormat="1" ht="47.25" hidden="1" customHeight="1">
      <c r="A126" s="492">
        <v>118</v>
      </c>
      <c r="B126" s="491" t="s">
        <v>3694</v>
      </c>
      <c r="C126" s="491" t="s">
        <v>3695</v>
      </c>
      <c r="D126" s="491">
        <v>0</v>
      </c>
      <c r="E126" s="491"/>
      <c r="F126" s="490" t="s">
        <v>3696</v>
      </c>
      <c r="G126" s="490"/>
      <c r="H126" s="493"/>
      <c r="I126" s="492" t="s">
        <v>84</v>
      </c>
      <c r="J126" s="492"/>
      <c r="K126" s="492"/>
      <c r="L126" s="494">
        <v>20</v>
      </c>
      <c r="M126" s="491"/>
      <c r="N126" s="491"/>
      <c r="O126" s="491"/>
      <c r="P126" s="491"/>
      <c r="Q126" s="491"/>
      <c r="R126" s="491"/>
      <c r="S126" s="491"/>
      <c r="T126" s="491"/>
      <c r="U126" s="491">
        <f t="shared" si="3"/>
        <v>0</v>
      </c>
      <c r="V126" s="495">
        <f t="shared" si="5"/>
        <v>20</v>
      </c>
      <c r="W126" s="496"/>
      <c r="X126" s="496"/>
      <c r="Y126" s="496"/>
      <c r="Z126" s="502">
        <v>20</v>
      </c>
      <c r="AA126" s="496"/>
      <c r="AB126" s="496"/>
      <c r="AC126" s="496"/>
      <c r="AD126" s="496"/>
      <c r="AE126" s="496"/>
      <c r="AF126" s="498"/>
      <c r="AG126" s="499">
        <v>0</v>
      </c>
      <c r="AH126" s="499"/>
      <c r="AI126" s="499">
        <f t="shared" si="4"/>
        <v>0</v>
      </c>
      <c r="AJ126" s="324"/>
      <c r="AK126" s="316"/>
      <c r="AL126" s="316"/>
      <c r="AM126" s="500"/>
      <c r="AN126" s="500"/>
      <c r="AO126" s="500"/>
      <c r="AP126" s="500"/>
      <c r="AQ126" s="500"/>
      <c r="AR126" s="500"/>
      <c r="AS126" s="500"/>
      <c r="AT126" s="500"/>
      <c r="AU126" s="500"/>
      <c r="AV126" s="500"/>
      <c r="AW126" s="500"/>
      <c r="AX126" s="500"/>
      <c r="AY126" s="500"/>
      <c r="AZ126" s="500"/>
      <c r="BA126" s="500"/>
      <c r="BB126" s="500"/>
      <c r="BC126" s="500"/>
      <c r="BD126" s="500"/>
    </row>
    <row r="127" spans="1:56" s="501" customFormat="1" ht="110.25" hidden="1" customHeight="1">
      <c r="A127" s="492">
        <v>119</v>
      </c>
      <c r="B127" s="491" t="s">
        <v>3697</v>
      </c>
      <c r="C127" s="491" t="s">
        <v>3698</v>
      </c>
      <c r="D127" s="491">
        <v>0</v>
      </c>
      <c r="E127" s="491"/>
      <c r="F127" s="490" t="s">
        <v>3699</v>
      </c>
      <c r="G127" s="490"/>
      <c r="H127" s="493" t="s">
        <v>3700</v>
      </c>
      <c r="I127" s="492" t="s">
        <v>84</v>
      </c>
      <c r="J127" s="492"/>
      <c r="K127" s="492"/>
      <c r="L127" s="494">
        <v>100</v>
      </c>
      <c r="M127" s="491">
        <v>35</v>
      </c>
      <c r="N127" s="491"/>
      <c r="O127" s="491"/>
      <c r="P127" s="491"/>
      <c r="Q127" s="491"/>
      <c r="R127" s="491"/>
      <c r="S127" s="491"/>
      <c r="T127" s="491"/>
      <c r="U127" s="491">
        <f t="shared" si="3"/>
        <v>0</v>
      </c>
      <c r="V127" s="495">
        <f t="shared" si="5"/>
        <v>100</v>
      </c>
      <c r="W127" s="496"/>
      <c r="X127" s="496"/>
      <c r="Y127" s="496"/>
      <c r="Z127" s="502">
        <v>100</v>
      </c>
      <c r="AA127" s="496"/>
      <c r="AB127" s="496"/>
      <c r="AC127" s="496"/>
      <c r="AD127" s="496"/>
      <c r="AE127" s="496"/>
      <c r="AF127" s="498"/>
      <c r="AG127" s="499"/>
      <c r="AH127" s="499"/>
      <c r="AI127" s="499">
        <f t="shared" si="4"/>
        <v>0</v>
      </c>
      <c r="AJ127" s="324"/>
      <c r="AK127" s="316"/>
      <c r="AL127" s="316"/>
      <c r="AM127" s="500"/>
      <c r="AN127" s="500"/>
      <c r="AO127" s="500"/>
      <c r="AP127" s="500"/>
      <c r="AQ127" s="500"/>
      <c r="AR127" s="500"/>
      <c r="AS127" s="500"/>
      <c r="AT127" s="500"/>
      <c r="AU127" s="500"/>
      <c r="AV127" s="500"/>
      <c r="AW127" s="500"/>
      <c r="AX127" s="500"/>
      <c r="AY127" s="500"/>
      <c r="AZ127" s="500"/>
      <c r="BA127" s="500"/>
      <c r="BB127" s="500"/>
      <c r="BC127" s="500"/>
      <c r="BD127" s="500"/>
    </row>
    <row r="128" spans="1:56" s="501" customFormat="1" ht="47.25" hidden="1" customHeight="1">
      <c r="A128" s="492">
        <v>120</v>
      </c>
      <c r="B128" s="491" t="s">
        <v>3701</v>
      </c>
      <c r="C128" s="491" t="s">
        <v>3702</v>
      </c>
      <c r="D128" s="491">
        <v>0</v>
      </c>
      <c r="E128" s="491"/>
      <c r="F128" s="490" t="s">
        <v>3703</v>
      </c>
      <c r="G128" s="490"/>
      <c r="H128" s="493">
        <v>0</v>
      </c>
      <c r="I128" s="492" t="s">
        <v>84</v>
      </c>
      <c r="J128" s="492"/>
      <c r="K128" s="492"/>
      <c r="L128" s="494">
        <v>5</v>
      </c>
      <c r="M128" s="491"/>
      <c r="N128" s="491"/>
      <c r="O128" s="491"/>
      <c r="P128" s="491"/>
      <c r="Q128" s="491"/>
      <c r="R128" s="491"/>
      <c r="S128" s="491"/>
      <c r="T128" s="491"/>
      <c r="U128" s="491">
        <f t="shared" si="3"/>
        <v>0</v>
      </c>
      <c r="V128" s="495">
        <f t="shared" si="5"/>
        <v>0</v>
      </c>
      <c r="W128" s="496"/>
      <c r="X128" s="496"/>
      <c r="Y128" s="496"/>
      <c r="Z128" s="502"/>
      <c r="AA128" s="496"/>
      <c r="AB128" s="496"/>
      <c r="AC128" s="496"/>
      <c r="AD128" s="496"/>
      <c r="AE128" s="496"/>
      <c r="AF128" s="498"/>
      <c r="AG128" s="499"/>
      <c r="AH128" s="499"/>
      <c r="AI128" s="499">
        <f t="shared" si="4"/>
        <v>0</v>
      </c>
      <c r="AJ128" s="324"/>
      <c r="AK128" s="316"/>
      <c r="AL128" s="316"/>
      <c r="AM128" s="500"/>
      <c r="AN128" s="500"/>
      <c r="AO128" s="500"/>
      <c r="AP128" s="500"/>
      <c r="AQ128" s="500"/>
      <c r="AR128" s="500"/>
      <c r="AS128" s="500"/>
      <c r="AT128" s="500"/>
      <c r="AU128" s="500"/>
      <c r="AV128" s="500"/>
      <c r="AW128" s="500"/>
      <c r="AX128" s="500"/>
      <c r="AY128" s="500"/>
      <c r="AZ128" s="500"/>
      <c r="BA128" s="500"/>
      <c r="BB128" s="500"/>
      <c r="BC128" s="500"/>
      <c r="BD128" s="500"/>
    </row>
    <row r="129" spans="1:56" s="501" customFormat="1" ht="94.5" hidden="1" customHeight="1">
      <c r="A129" s="492">
        <v>121</v>
      </c>
      <c r="B129" s="491" t="s">
        <v>3704</v>
      </c>
      <c r="C129" s="491" t="s">
        <v>3705</v>
      </c>
      <c r="D129" s="491">
        <v>0</v>
      </c>
      <c r="E129" s="491"/>
      <c r="F129" s="490" t="s">
        <v>3706</v>
      </c>
      <c r="G129" s="490"/>
      <c r="H129" s="493" t="s">
        <v>3707</v>
      </c>
      <c r="I129" s="492" t="s">
        <v>84</v>
      </c>
      <c r="J129" s="492"/>
      <c r="K129" s="492"/>
      <c r="L129" s="494">
        <v>5</v>
      </c>
      <c r="M129" s="491"/>
      <c r="N129" s="491"/>
      <c r="O129" s="491"/>
      <c r="P129" s="491"/>
      <c r="Q129" s="491"/>
      <c r="R129" s="491"/>
      <c r="S129" s="491"/>
      <c r="T129" s="491"/>
      <c r="U129" s="491">
        <f t="shared" si="3"/>
        <v>0</v>
      </c>
      <c r="V129" s="495">
        <f t="shared" si="5"/>
        <v>10</v>
      </c>
      <c r="W129" s="496"/>
      <c r="X129" s="496"/>
      <c r="Y129" s="496">
        <v>10</v>
      </c>
      <c r="Z129" s="502"/>
      <c r="AA129" s="496"/>
      <c r="AB129" s="496"/>
      <c r="AC129" s="496"/>
      <c r="AD129" s="496"/>
      <c r="AE129" s="496"/>
      <c r="AF129" s="498"/>
      <c r="AG129" s="499"/>
      <c r="AH129" s="499"/>
      <c r="AI129" s="499">
        <f t="shared" si="4"/>
        <v>0</v>
      </c>
      <c r="AJ129" s="324"/>
      <c r="AK129" s="316"/>
      <c r="AL129" s="316"/>
      <c r="AM129" s="500"/>
      <c r="AN129" s="500"/>
      <c r="AO129" s="500"/>
      <c r="AP129" s="500"/>
      <c r="AQ129" s="500"/>
      <c r="AR129" s="500"/>
      <c r="AS129" s="500"/>
      <c r="AT129" s="500"/>
      <c r="AU129" s="500"/>
      <c r="AV129" s="500"/>
      <c r="AW129" s="500"/>
      <c r="AX129" s="500"/>
      <c r="AY129" s="500"/>
      <c r="AZ129" s="500"/>
      <c r="BA129" s="500"/>
      <c r="BB129" s="500"/>
      <c r="BC129" s="500"/>
      <c r="BD129" s="500"/>
    </row>
    <row r="130" spans="1:56" s="501" customFormat="1" ht="94.5" hidden="1" customHeight="1">
      <c r="A130" s="492">
        <v>122</v>
      </c>
      <c r="B130" s="491" t="s">
        <v>3708</v>
      </c>
      <c r="C130" s="491" t="s">
        <v>3709</v>
      </c>
      <c r="D130" s="491">
        <v>0</v>
      </c>
      <c r="E130" s="491"/>
      <c r="F130" s="490" t="s">
        <v>3710</v>
      </c>
      <c r="G130" s="490"/>
      <c r="H130" s="493" t="s">
        <v>3707</v>
      </c>
      <c r="I130" s="492" t="s">
        <v>84</v>
      </c>
      <c r="J130" s="492"/>
      <c r="K130" s="492"/>
      <c r="L130" s="494">
        <v>5</v>
      </c>
      <c r="M130" s="491"/>
      <c r="N130" s="491"/>
      <c r="O130" s="491"/>
      <c r="P130" s="491"/>
      <c r="Q130" s="491"/>
      <c r="R130" s="491"/>
      <c r="S130" s="491"/>
      <c r="T130" s="491"/>
      <c r="U130" s="491">
        <f t="shared" si="3"/>
        <v>0</v>
      </c>
      <c r="V130" s="495">
        <f t="shared" si="5"/>
        <v>10</v>
      </c>
      <c r="W130" s="496"/>
      <c r="X130" s="496"/>
      <c r="Y130" s="496">
        <v>10</v>
      </c>
      <c r="Z130" s="502"/>
      <c r="AA130" s="496"/>
      <c r="AB130" s="496"/>
      <c r="AC130" s="496"/>
      <c r="AD130" s="496"/>
      <c r="AE130" s="496"/>
      <c r="AF130" s="498"/>
      <c r="AG130" s="499"/>
      <c r="AH130" s="499"/>
      <c r="AI130" s="499">
        <f t="shared" si="4"/>
        <v>0</v>
      </c>
      <c r="AJ130" s="324"/>
      <c r="AK130" s="316"/>
      <c r="AL130" s="316"/>
      <c r="AM130" s="500"/>
      <c r="AN130" s="500"/>
      <c r="AO130" s="500"/>
      <c r="AP130" s="500"/>
      <c r="AQ130" s="500"/>
      <c r="AR130" s="500"/>
      <c r="AS130" s="500"/>
      <c r="AT130" s="500"/>
      <c r="AU130" s="500"/>
      <c r="AV130" s="500"/>
      <c r="AW130" s="500"/>
      <c r="AX130" s="500"/>
      <c r="AY130" s="500"/>
      <c r="AZ130" s="500"/>
      <c r="BA130" s="500"/>
      <c r="BB130" s="500"/>
      <c r="BC130" s="500"/>
      <c r="BD130" s="500"/>
    </row>
    <row r="131" spans="1:56" s="501" customFormat="1" ht="94.5" hidden="1" customHeight="1">
      <c r="A131" s="492">
        <v>123</v>
      </c>
      <c r="B131" s="491" t="s">
        <v>3711</v>
      </c>
      <c r="C131" s="491" t="s">
        <v>3712</v>
      </c>
      <c r="D131" s="491">
        <v>0</v>
      </c>
      <c r="E131" s="491"/>
      <c r="F131" s="490" t="s">
        <v>3713</v>
      </c>
      <c r="G131" s="490"/>
      <c r="H131" s="493" t="s">
        <v>3707</v>
      </c>
      <c r="I131" s="492" t="s">
        <v>84</v>
      </c>
      <c r="J131" s="492"/>
      <c r="K131" s="492"/>
      <c r="L131" s="494">
        <v>5</v>
      </c>
      <c r="M131" s="491"/>
      <c r="N131" s="491"/>
      <c r="O131" s="491"/>
      <c r="P131" s="491"/>
      <c r="Q131" s="491"/>
      <c r="R131" s="491"/>
      <c r="S131" s="491"/>
      <c r="T131" s="491"/>
      <c r="U131" s="491">
        <f t="shared" si="3"/>
        <v>0</v>
      </c>
      <c r="V131" s="495">
        <f t="shared" si="5"/>
        <v>10</v>
      </c>
      <c r="W131" s="496"/>
      <c r="X131" s="496"/>
      <c r="Y131" s="496">
        <v>10</v>
      </c>
      <c r="Z131" s="502"/>
      <c r="AA131" s="496"/>
      <c r="AB131" s="496"/>
      <c r="AC131" s="496"/>
      <c r="AD131" s="496"/>
      <c r="AE131" s="496"/>
      <c r="AF131" s="498"/>
      <c r="AG131" s="499"/>
      <c r="AH131" s="499"/>
      <c r="AI131" s="499">
        <f t="shared" si="4"/>
        <v>0</v>
      </c>
      <c r="AJ131" s="324"/>
      <c r="AK131" s="316"/>
      <c r="AL131" s="316"/>
      <c r="AM131" s="500"/>
      <c r="AN131" s="500"/>
      <c r="AO131" s="500"/>
      <c r="AP131" s="500"/>
      <c r="AQ131" s="500"/>
      <c r="AR131" s="500"/>
      <c r="AS131" s="500"/>
      <c r="AT131" s="500"/>
      <c r="AU131" s="500"/>
      <c r="AV131" s="500"/>
      <c r="AW131" s="500"/>
      <c r="AX131" s="500"/>
      <c r="AY131" s="500"/>
      <c r="AZ131" s="500"/>
      <c r="BA131" s="500"/>
      <c r="BB131" s="500"/>
      <c r="BC131" s="500"/>
      <c r="BD131" s="500"/>
    </row>
    <row r="132" spans="1:56" s="501" customFormat="1" ht="47.25" hidden="1" customHeight="1">
      <c r="A132" s="492">
        <v>124</v>
      </c>
      <c r="B132" s="491" t="s">
        <v>3714</v>
      </c>
      <c r="C132" s="491" t="s">
        <v>3715</v>
      </c>
      <c r="D132" s="491">
        <v>0</v>
      </c>
      <c r="E132" s="491"/>
      <c r="F132" s="490" t="s">
        <v>3716</v>
      </c>
      <c r="G132" s="490"/>
      <c r="H132" s="493">
        <v>0</v>
      </c>
      <c r="I132" s="492" t="s">
        <v>84</v>
      </c>
      <c r="J132" s="492"/>
      <c r="K132" s="492"/>
      <c r="L132" s="494">
        <v>5</v>
      </c>
      <c r="M132" s="491"/>
      <c r="N132" s="491"/>
      <c r="O132" s="491"/>
      <c r="P132" s="491"/>
      <c r="Q132" s="491"/>
      <c r="R132" s="491"/>
      <c r="S132" s="491"/>
      <c r="T132" s="491"/>
      <c r="U132" s="491">
        <f t="shared" si="3"/>
        <v>0</v>
      </c>
      <c r="V132" s="495">
        <f t="shared" si="5"/>
        <v>5</v>
      </c>
      <c r="W132" s="496"/>
      <c r="X132" s="496"/>
      <c r="Y132" s="496">
        <v>5</v>
      </c>
      <c r="Z132" s="502"/>
      <c r="AA132" s="496"/>
      <c r="AB132" s="496"/>
      <c r="AC132" s="496"/>
      <c r="AD132" s="496"/>
      <c r="AE132" s="496"/>
      <c r="AF132" s="498"/>
      <c r="AG132" s="499"/>
      <c r="AH132" s="499"/>
      <c r="AI132" s="499">
        <f t="shared" si="4"/>
        <v>0</v>
      </c>
      <c r="AJ132" s="324"/>
      <c r="AK132" s="316"/>
      <c r="AL132" s="316"/>
      <c r="AM132" s="500"/>
      <c r="AN132" s="500"/>
      <c r="AO132" s="500"/>
      <c r="AP132" s="500"/>
      <c r="AQ132" s="500"/>
      <c r="AR132" s="500"/>
      <c r="AS132" s="500"/>
      <c r="AT132" s="500"/>
      <c r="AU132" s="500"/>
      <c r="AV132" s="500"/>
      <c r="AW132" s="500"/>
      <c r="AX132" s="500"/>
      <c r="AY132" s="500"/>
      <c r="AZ132" s="500"/>
      <c r="BA132" s="500"/>
      <c r="BB132" s="500"/>
      <c r="BC132" s="500"/>
      <c r="BD132" s="500"/>
    </row>
    <row r="133" spans="1:56" s="501" customFormat="1" ht="148.5" hidden="1" customHeight="1">
      <c r="A133" s="492">
        <v>125</v>
      </c>
      <c r="B133" s="491" t="s">
        <v>3717</v>
      </c>
      <c r="C133" s="491" t="s">
        <v>3718</v>
      </c>
      <c r="D133" s="491">
        <v>0</v>
      </c>
      <c r="E133" s="491"/>
      <c r="F133" s="490" t="s">
        <v>3719</v>
      </c>
      <c r="G133" s="490"/>
      <c r="H133" s="493">
        <v>0</v>
      </c>
      <c r="I133" s="492" t="s">
        <v>84</v>
      </c>
      <c r="J133" s="492"/>
      <c r="K133" s="492"/>
      <c r="L133" s="494">
        <v>5</v>
      </c>
      <c r="M133" s="491"/>
      <c r="N133" s="491"/>
      <c r="O133" s="491"/>
      <c r="P133" s="491"/>
      <c r="Q133" s="491"/>
      <c r="R133" s="491"/>
      <c r="S133" s="491"/>
      <c r="T133" s="491"/>
      <c r="U133" s="491">
        <f t="shared" si="3"/>
        <v>0</v>
      </c>
      <c r="V133" s="495">
        <f t="shared" si="5"/>
        <v>5</v>
      </c>
      <c r="W133" s="496"/>
      <c r="X133" s="496"/>
      <c r="Y133" s="496">
        <v>5</v>
      </c>
      <c r="Z133" s="502"/>
      <c r="AA133" s="496"/>
      <c r="AB133" s="496"/>
      <c r="AC133" s="496"/>
      <c r="AD133" s="496"/>
      <c r="AE133" s="496"/>
      <c r="AF133" s="498"/>
      <c r="AG133" s="499"/>
      <c r="AH133" s="499"/>
      <c r="AI133" s="499">
        <f t="shared" si="4"/>
        <v>0</v>
      </c>
      <c r="AJ133" s="324"/>
      <c r="AK133" s="316"/>
      <c r="AL133" s="316"/>
      <c r="AM133" s="500"/>
      <c r="AN133" s="500"/>
      <c r="AO133" s="500"/>
      <c r="AP133" s="500"/>
      <c r="AQ133" s="500"/>
      <c r="AR133" s="500"/>
      <c r="AS133" s="500"/>
      <c r="AT133" s="500"/>
      <c r="AU133" s="500"/>
      <c r="AV133" s="500"/>
      <c r="AW133" s="500"/>
      <c r="AX133" s="500"/>
      <c r="AY133" s="500"/>
      <c r="AZ133" s="500"/>
      <c r="BA133" s="500"/>
      <c r="BB133" s="500"/>
      <c r="BC133" s="500"/>
      <c r="BD133" s="500"/>
    </row>
    <row r="134" spans="1:56" s="501" customFormat="1" ht="47.25" hidden="1" customHeight="1">
      <c r="A134" s="492">
        <v>126</v>
      </c>
      <c r="B134" s="491" t="s">
        <v>3720</v>
      </c>
      <c r="C134" s="491" t="s">
        <v>3721</v>
      </c>
      <c r="D134" s="491">
        <v>0</v>
      </c>
      <c r="E134" s="491"/>
      <c r="F134" s="490" t="s">
        <v>3722</v>
      </c>
      <c r="G134" s="490"/>
      <c r="H134" s="493">
        <v>0</v>
      </c>
      <c r="I134" s="492" t="s">
        <v>84</v>
      </c>
      <c r="J134" s="492"/>
      <c r="K134" s="492"/>
      <c r="L134" s="494">
        <v>5</v>
      </c>
      <c r="M134" s="491"/>
      <c r="N134" s="491"/>
      <c r="O134" s="491"/>
      <c r="P134" s="491"/>
      <c r="Q134" s="491"/>
      <c r="R134" s="491"/>
      <c r="S134" s="491"/>
      <c r="T134" s="491"/>
      <c r="U134" s="491">
        <f t="shared" si="3"/>
        <v>0</v>
      </c>
      <c r="V134" s="495">
        <f t="shared" si="5"/>
        <v>20</v>
      </c>
      <c r="W134" s="496"/>
      <c r="X134" s="496"/>
      <c r="Y134" s="496">
        <v>20</v>
      </c>
      <c r="Z134" s="502"/>
      <c r="AA134" s="496"/>
      <c r="AB134" s="496"/>
      <c r="AC134" s="496"/>
      <c r="AD134" s="496"/>
      <c r="AE134" s="496"/>
      <c r="AF134" s="498"/>
      <c r="AG134" s="499"/>
      <c r="AH134" s="499"/>
      <c r="AI134" s="499">
        <f t="shared" si="4"/>
        <v>0</v>
      </c>
      <c r="AJ134" s="324"/>
      <c r="AK134" s="316"/>
      <c r="AL134" s="316"/>
      <c r="AM134" s="500"/>
      <c r="AN134" s="500"/>
      <c r="AO134" s="500"/>
      <c r="AP134" s="500"/>
      <c r="AQ134" s="500"/>
      <c r="AR134" s="500"/>
      <c r="AS134" s="500"/>
      <c r="AT134" s="500"/>
      <c r="AU134" s="500"/>
      <c r="AV134" s="500"/>
      <c r="AW134" s="500"/>
      <c r="AX134" s="500"/>
      <c r="AY134" s="500"/>
      <c r="AZ134" s="500"/>
      <c r="BA134" s="500"/>
      <c r="BB134" s="500"/>
      <c r="BC134" s="500"/>
      <c r="BD134" s="500"/>
    </row>
    <row r="135" spans="1:56" s="501" customFormat="1" ht="47.25" hidden="1" customHeight="1">
      <c r="A135" s="492">
        <v>127</v>
      </c>
      <c r="B135" s="491" t="s">
        <v>3723</v>
      </c>
      <c r="C135" s="491" t="s">
        <v>3724</v>
      </c>
      <c r="D135" s="491">
        <v>0</v>
      </c>
      <c r="E135" s="491"/>
      <c r="F135" s="490" t="s">
        <v>3725</v>
      </c>
      <c r="G135" s="490"/>
      <c r="H135" s="493">
        <v>0</v>
      </c>
      <c r="I135" s="492" t="s">
        <v>84</v>
      </c>
      <c r="J135" s="492"/>
      <c r="K135" s="492"/>
      <c r="L135" s="494">
        <v>10</v>
      </c>
      <c r="M135" s="491"/>
      <c r="N135" s="491"/>
      <c r="O135" s="491"/>
      <c r="P135" s="491"/>
      <c r="Q135" s="491"/>
      <c r="R135" s="491"/>
      <c r="S135" s="491"/>
      <c r="T135" s="491"/>
      <c r="U135" s="491">
        <f t="shared" si="3"/>
        <v>0</v>
      </c>
      <c r="V135" s="495">
        <f t="shared" si="5"/>
        <v>10</v>
      </c>
      <c r="W135" s="496"/>
      <c r="X135" s="496"/>
      <c r="Y135" s="496">
        <v>10</v>
      </c>
      <c r="Z135" s="502"/>
      <c r="AA135" s="496"/>
      <c r="AB135" s="496"/>
      <c r="AC135" s="496"/>
      <c r="AD135" s="496"/>
      <c r="AE135" s="496"/>
      <c r="AF135" s="498"/>
      <c r="AG135" s="499"/>
      <c r="AH135" s="499"/>
      <c r="AI135" s="499">
        <f t="shared" si="4"/>
        <v>0</v>
      </c>
      <c r="AJ135" s="324"/>
      <c r="AK135" s="316"/>
      <c r="AL135" s="316"/>
      <c r="AM135" s="500"/>
      <c r="AN135" s="500"/>
      <c r="AO135" s="500"/>
      <c r="AP135" s="500"/>
      <c r="AQ135" s="500"/>
      <c r="AR135" s="500"/>
      <c r="AS135" s="500"/>
      <c r="AT135" s="500"/>
      <c r="AU135" s="500"/>
      <c r="AV135" s="500"/>
      <c r="AW135" s="500"/>
      <c r="AX135" s="500"/>
      <c r="AY135" s="500"/>
      <c r="AZ135" s="500"/>
      <c r="BA135" s="500"/>
      <c r="BB135" s="500"/>
      <c r="BC135" s="500"/>
      <c r="BD135" s="500"/>
    </row>
    <row r="136" spans="1:56" s="501" customFormat="1" ht="94.5" hidden="1" customHeight="1">
      <c r="A136" s="492">
        <v>128</v>
      </c>
      <c r="B136" s="491" t="s">
        <v>3726</v>
      </c>
      <c r="C136" s="491" t="s">
        <v>3727</v>
      </c>
      <c r="D136" s="491">
        <v>0</v>
      </c>
      <c r="E136" s="491"/>
      <c r="F136" s="490" t="s">
        <v>3728</v>
      </c>
      <c r="G136" s="490"/>
      <c r="H136" s="493">
        <v>0</v>
      </c>
      <c r="I136" s="492" t="s">
        <v>84</v>
      </c>
      <c r="J136" s="492"/>
      <c r="K136" s="492"/>
      <c r="L136" s="494">
        <v>50</v>
      </c>
      <c r="M136" s="491"/>
      <c r="N136" s="491"/>
      <c r="O136" s="491"/>
      <c r="P136" s="491"/>
      <c r="Q136" s="491"/>
      <c r="R136" s="491"/>
      <c r="S136" s="491"/>
      <c r="T136" s="491"/>
      <c r="U136" s="491">
        <f t="shared" si="3"/>
        <v>0</v>
      </c>
      <c r="V136" s="495">
        <f t="shared" si="5"/>
        <v>50</v>
      </c>
      <c r="W136" s="496"/>
      <c r="X136" s="496"/>
      <c r="Y136" s="496"/>
      <c r="Z136" s="502">
        <v>50</v>
      </c>
      <c r="AA136" s="496"/>
      <c r="AB136" s="496"/>
      <c r="AC136" s="496"/>
      <c r="AD136" s="496"/>
      <c r="AE136" s="496"/>
      <c r="AF136" s="498"/>
      <c r="AG136" s="499"/>
      <c r="AH136" s="499"/>
      <c r="AI136" s="499">
        <f t="shared" si="4"/>
        <v>0</v>
      </c>
      <c r="AJ136" s="324"/>
      <c r="AK136" s="316"/>
      <c r="AL136" s="316"/>
      <c r="AM136" s="500"/>
      <c r="AN136" s="500"/>
      <c r="AO136" s="500"/>
      <c r="AP136" s="500"/>
      <c r="AQ136" s="500"/>
      <c r="AR136" s="500"/>
      <c r="AS136" s="500"/>
      <c r="AT136" s="500"/>
      <c r="AU136" s="500"/>
      <c r="AV136" s="500"/>
      <c r="AW136" s="500"/>
      <c r="AX136" s="500"/>
      <c r="AY136" s="500"/>
      <c r="AZ136" s="500"/>
      <c r="BA136" s="500"/>
      <c r="BB136" s="500"/>
      <c r="BC136" s="500"/>
      <c r="BD136" s="500"/>
    </row>
    <row r="137" spans="1:56" s="501" customFormat="1" ht="31.5" hidden="1" customHeight="1">
      <c r="A137" s="492">
        <v>129</v>
      </c>
      <c r="B137" s="491" t="s">
        <v>3729</v>
      </c>
      <c r="C137" s="491" t="s">
        <v>3730</v>
      </c>
      <c r="D137" s="491">
        <v>0</v>
      </c>
      <c r="E137" s="491"/>
      <c r="F137" s="490" t="s">
        <v>3731</v>
      </c>
      <c r="G137" s="490"/>
      <c r="H137" s="493" t="s">
        <v>3732</v>
      </c>
      <c r="I137" s="492" t="s">
        <v>3733</v>
      </c>
      <c r="J137" s="492"/>
      <c r="K137" s="492"/>
      <c r="L137" s="494">
        <v>10</v>
      </c>
      <c r="M137" s="491">
        <v>8</v>
      </c>
      <c r="N137" s="491"/>
      <c r="O137" s="491"/>
      <c r="P137" s="491"/>
      <c r="Q137" s="491"/>
      <c r="R137" s="491"/>
      <c r="S137" s="491"/>
      <c r="T137" s="491"/>
      <c r="U137" s="491">
        <f t="shared" ref="U137:U200" si="6">SUM(S137:T137)</f>
        <v>0</v>
      </c>
      <c r="V137" s="495">
        <f t="shared" si="5"/>
        <v>10</v>
      </c>
      <c r="W137" s="496"/>
      <c r="X137" s="496"/>
      <c r="Y137" s="496"/>
      <c r="Z137" s="502">
        <v>10</v>
      </c>
      <c r="AA137" s="496"/>
      <c r="AB137" s="496"/>
      <c r="AC137" s="496"/>
      <c r="AD137" s="496"/>
      <c r="AE137" s="496"/>
      <c r="AF137" s="498"/>
      <c r="AG137" s="499"/>
      <c r="AH137" s="499"/>
      <c r="AI137" s="499">
        <f t="shared" ref="AI137:AI200" si="7">+AH137*V137</f>
        <v>0</v>
      </c>
      <c r="AJ137" s="324"/>
      <c r="AK137" s="316"/>
      <c r="AL137" s="316"/>
      <c r="AM137" s="500"/>
      <c r="AN137" s="500"/>
      <c r="AO137" s="500"/>
      <c r="AP137" s="500"/>
      <c r="AQ137" s="500"/>
      <c r="AR137" s="500"/>
      <c r="AS137" s="500"/>
      <c r="AT137" s="500"/>
      <c r="AU137" s="500"/>
      <c r="AV137" s="500"/>
      <c r="AW137" s="500"/>
      <c r="AX137" s="500"/>
      <c r="AY137" s="500"/>
      <c r="AZ137" s="500"/>
      <c r="BA137" s="500"/>
      <c r="BB137" s="500"/>
      <c r="BC137" s="500"/>
      <c r="BD137" s="500"/>
    </row>
    <row r="138" spans="1:56" s="501" customFormat="1" ht="173.25" hidden="1" customHeight="1">
      <c r="A138" s="492">
        <v>130</v>
      </c>
      <c r="B138" s="491" t="s">
        <v>3734</v>
      </c>
      <c r="C138" s="491" t="s">
        <v>3735</v>
      </c>
      <c r="D138" s="491">
        <v>0</v>
      </c>
      <c r="E138" s="491"/>
      <c r="F138" s="490" t="s">
        <v>3736</v>
      </c>
      <c r="G138" s="490"/>
      <c r="H138" s="493" t="s">
        <v>3311</v>
      </c>
      <c r="I138" s="492" t="s">
        <v>84</v>
      </c>
      <c r="J138" s="492"/>
      <c r="K138" s="492"/>
      <c r="L138" s="494">
        <v>3</v>
      </c>
      <c r="M138" s="491">
        <v>5</v>
      </c>
      <c r="N138" s="491"/>
      <c r="O138" s="491"/>
      <c r="P138" s="491"/>
      <c r="Q138" s="491"/>
      <c r="R138" s="491"/>
      <c r="S138" s="491"/>
      <c r="T138" s="491"/>
      <c r="U138" s="491">
        <f t="shared" si="6"/>
        <v>0</v>
      </c>
      <c r="V138" s="495">
        <f t="shared" ref="V138:V201" si="8">SUM(W138:AE138)</f>
        <v>2</v>
      </c>
      <c r="W138" s="496"/>
      <c r="X138" s="496"/>
      <c r="Y138" s="496">
        <v>2</v>
      </c>
      <c r="Z138" s="502"/>
      <c r="AA138" s="496"/>
      <c r="AB138" s="496"/>
      <c r="AC138" s="496"/>
      <c r="AD138" s="496"/>
      <c r="AE138" s="496"/>
      <c r="AF138" s="498"/>
      <c r="AG138" s="499"/>
      <c r="AH138" s="499"/>
      <c r="AI138" s="499">
        <f t="shared" si="7"/>
        <v>0</v>
      </c>
      <c r="AJ138" s="324"/>
      <c r="AK138" s="316"/>
      <c r="AL138" s="316"/>
      <c r="AM138" s="500"/>
      <c r="AN138" s="500"/>
      <c r="AO138" s="500"/>
      <c r="AP138" s="500"/>
      <c r="AQ138" s="500"/>
      <c r="AR138" s="500"/>
      <c r="AS138" s="500"/>
      <c r="AT138" s="500"/>
      <c r="AU138" s="500"/>
      <c r="AV138" s="500"/>
      <c r="AW138" s="500"/>
      <c r="AX138" s="500"/>
      <c r="AY138" s="500"/>
      <c r="AZ138" s="500"/>
      <c r="BA138" s="500"/>
      <c r="BB138" s="500"/>
      <c r="BC138" s="500"/>
      <c r="BD138" s="500"/>
    </row>
    <row r="139" spans="1:56" s="501" customFormat="1" ht="141.75" hidden="1" customHeight="1">
      <c r="A139" s="492">
        <v>131</v>
      </c>
      <c r="B139" s="491" t="s">
        <v>3737</v>
      </c>
      <c r="C139" s="491" t="s">
        <v>3738</v>
      </c>
      <c r="D139" s="491">
        <v>0</v>
      </c>
      <c r="E139" s="491"/>
      <c r="F139" s="490" t="s">
        <v>3739</v>
      </c>
      <c r="G139" s="490"/>
      <c r="H139" s="493" t="s">
        <v>3311</v>
      </c>
      <c r="I139" s="492" t="s">
        <v>84</v>
      </c>
      <c r="J139" s="492"/>
      <c r="K139" s="492"/>
      <c r="L139" s="494">
        <v>3</v>
      </c>
      <c r="M139" s="491">
        <v>5</v>
      </c>
      <c r="N139" s="491"/>
      <c r="O139" s="491"/>
      <c r="P139" s="491"/>
      <c r="Q139" s="491"/>
      <c r="R139" s="491"/>
      <c r="S139" s="491"/>
      <c r="T139" s="491"/>
      <c r="U139" s="491">
        <f t="shared" si="6"/>
        <v>0</v>
      </c>
      <c r="V139" s="495">
        <f t="shared" si="8"/>
        <v>2</v>
      </c>
      <c r="W139" s="496"/>
      <c r="X139" s="496"/>
      <c r="Y139" s="496">
        <v>2</v>
      </c>
      <c r="Z139" s="502"/>
      <c r="AA139" s="496"/>
      <c r="AB139" s="496"/>
      <c r="AC139" s="496"/>
      <c r="AD139" s="496"/>
      <c r="AE139" s="496"/>
      <c r="AF139" s="498"/>
      <c r="AG139" s="499"/>
      <c r="AH139" s="499"/>
      <c r="AI139" s="499">
        <f t="shared" si="7"/>
        <v>0</v>
      </c>
      <c r="AJ139" s="324"/>
      <c r="AK139" s="316"/>
      <c r="AL139" s="316"/>
      <c r="AM139" s="500"/>
      <c r="AN139" s="500"/>
      <c r="AO139" s="500"/>
      <c r="AP139" s="500"/>
      <c r="AQ139" s="500"/>
      <c r="AR139" s="500"/>
      <c r="AS139" s="500"/>
      <c r="AT139" s="500"/>
      <c r="AU139" s="500"/>
      <c r="AV139" s="500"/>
      <c r="AW139" s="500"/>
      <c r="AX139" s="500"/>
      <c r="AY139" s="500"/>
      <c r="AZ139" s="500"/>
      <c r="BA139" s="500"/>
      <c r="BB139" s="500"/>
      <c r="BC139" s="500"/>
      <c r="BD139" s="500"/>
    </row>
    <row r="140" spans="1:56" s="501" customFormat="1" ht="204.75" hidden="1" customHeight="1">
      <c r="A140" s="492">
        <v>132</v>
      </c>
      <c r="B140" s="491" t="s">
        <v>3740</v>
      </c>
      <c r="C140" s="491" t="s">
        <v>3741</v>
      </c>
      <c r="D140" s="491">
        <v>0</v>
      </c>
      <c r="E140" s="491"/>
      <c r="F140" s="490" t="s">
        <v>3742</v>
      </c>
      <c r="G140" s="490"/>
      <c r="H140" s="493" t="s">
        <v>3311</v>
      </c>
      <c r="I140" s="492" t="s">
        <v>84</v>
      </c>
      <c r="J140" s="492"/>
      <c r="K140" s="492"/>
      <c r="L140" s="494">
        <v>5</v>
      </c>
      <c r="M140" s="491">
        <v>10</v>
      </c>
      <c r="N140" s="491"/>
      <c r="O140" s="491"/>
      <c r="P140" s="491"/>
      <c r="Q140" s="491"/>
      <c r="R140" s="491"/>
      <c r="S140" s="491"/>
      <c r="T140" s="491"/>
      <c r="U140" s="491">
        <f t="shared" si="6"/>
        <v>0</v>
      </c>
      <c r="V140" s="495">
        <f t="shared" si="8"/>
        <v>20</v>
      </c>
      <c r="W140" s="496"/>
      <c r="X140" s="496"/>
      <c r="Y140" s="496">
        <v>20</v>
      </c>
      <c r="Z140" s="502"/>
      <c r="AA140" s="496"/>
      <c r="AB140" s="496"/>
      <c r="AC140" s="496"/>
      <c r="AD140" s="496"/>
      <c r="AE140" s="496"/>
      <c r="AF140" s="498"/>
      <c r="AG140" s="499"/>
      <c r="AH140" s="499"/>
      <c r="AI140" s="499">
        <f t="shared" si="7"/>
        <v>0</v>
      </c>
      <c r="AJ140" s="324"/>
      <c r="AK140" s="316"/>
      <c r="AL140" s="316"/>
      <c r="AM140" s="500"/>
      <c r="AN140" s="500"/>
      <c r="AO140" s="500"/>
      <c r="AP140" s="500"/>
      <c r="AQ140" s="500"/>
      <c r="AR140" s="500"/>
      <c r="AS140" s="500"/>
      <c r="AT140" s="500"/>
      <c r="AU140" s="500"/>
      <c r="AV140" s="500"/>
      <c r="AW140" s="500"/>
      <c r="AX140" s="500"/>
      <c r="AY140" s="500"/>
      <c r="AZ140" s="500"/>
      <c r="BA140" s="500"/>
      <c r="BB140" s="500"/>
      <c r="BC140" s="500"/>
      <c r="BD140" s="500"/>
    </row>
    <row r="141" spans="1:56" s="501" customFormat="1" ht="63" hidden="1" customHeight="1">
      <c r="A141" s="492">
        <v>133</v>
      </c>
      <c r="B141" s="491" t="s">
        <v>3743</v>
      </c>
      <c r="C141" s="491" t="s">
        <v>3744</v>
      </c>
      <c r="D141" s="491">
        <v>0</v>
      </c>
      <c r="E141" s="491"/>
      <c r="F141" s="490" t="s">
        <v>3745</v>
      </c>
      <c r="G141" s="490"/>
      <c r="H141" s="493" t="s">
        <v>3354</v>
      </c>
      <c r="I141" s="492" t="s">
        <v>84</v>
      </c>
      <c r="J141" s="492"/>
      <c r="K141" s="492"/>
      <c r="L141" s="494">
        <v>50</v>
      </c>
      <c r="M141" s="491"/>
      <c r="N141" s="491"/>
      <c r="O141" s="491"/>
      <c r="P141" s="491"/>
      <c r="Q141" s="491"/>
      <c r="R141" s="491"/>
      <c r="S141" s="491"/>
      <c r="T141" s="491"/>
      <c r="U141" s="491">
        <f t="shared" si="6"/>
        <v>0</v>
      </c>
      <c r="V141" s="495">
        <f t="shared" si="8"/>
        <v>0</v>
      </c>
      <c r="W141" s="496"/>
      <c r="X141" s="496"/>
      <c r="Y141" s="496"/>
      <c r="Z141" s="502"/>
      <c r="AA141" s="496"/>
      <c r="AB141" s="496"/>
      <c r="AC141" s="496"/>
      <c r="AD141" s="496"/>
      <c r="AE141" s="496"/>
      <c r="AF141" s="498"/>
      <c r="AG141" s="499"/>
      <c r="AH141" s="499"/>
      <c r="AI141" s="499">
        <f t="shared" si="7"/>
        <v>0</v>
      </c>
      <c r="AJ141" s="324"/>
      <c r="AK141" s="316"/>
      <c r="AL141" s="316"/>
      <c r="AM141" s="500"/>
      <c r="AN141" s="500"/>
      <c r="AO141" s="500"/>
      <c r="AP141" s="500"/>
      <c r="AQ141" s="500"/>
      <c r="AR141" s="500"/>
      <c r="AS141" s="500"/>
      <c r="AT141" s="500"/>
      <c r="AU141" s="500"/>
      <c r="AV141" s="500"/>
      <c r="AW141" s="500"/>
      <c r="AX141" s="500"/>
      <c r="AY141" s="500"/>
      <c r="AZ141" s="500"/>
      <c r="BA141" s="500"/>
      <c r="BB141" s="500"/>
      <c r="BC141" s="500"/>
      <c r="BD141" s="500"/>
    </row>
    <row r="142" spans="1:56" s="501" customFormat="1" ht="63" hidden="1" customHeight="1">
      <c r="A142" s="492">
        <v>134</v>
      </c>
      <c r="B142" s="491" t="s">
        <v>3746</v>
      </c>
      <c r="C142" s="491" t="s">
        <v>3747</v>
      </c>
      <c r="D142" s="491">
        <v>0</v>
      </c>
      <c r="E142" s="491"/>
      <c r="F142" s="490" t="s">
        <v>3748</v>
      </c>
      <c r="G142" s="490"/>
      <c r="H142" s="493" t="s">
        <v>3354</v>
      </c>
      <c r="I142" s="492" t="s">
        <v>84</v>
      </c>
      <c r="J142" s="492"/>
      <c r="K142" s="492"/>
      <c r="L142" s="494">
        <v>10</v>
      </c>
      <c r="M142" s="491"/>
      <c r="N142" s="491"/>
      <c r="O142" s="491"/>
      <c r="P142" s="491"/>
      <c r="Q142" s="491"/>
      <c r="R142" s="491"/>
      <c r="S142" s="491"/>
      <c r="T142" s="491"/>
      <c r="U142" s="491">
        <f t="shared" si="6"/>
        <v>0</v>
      </c>
      <c r="V142" s="495">
        <f t="shared" si="8"/>
        <v>50</v>
      </c>
      <c r="W142" s="496"/>
      <c r="X142" s="496"/>
      <c r="Y142" s="496">
        <v>50</v>
      </c>
      <c r="Z142" s="502"/>
      <c r="AA142" s="496"/>
      <c r="AB142" s="496"/>
      <c r="AC142" s="496"/>
      <c r="AD142" s="496"/>
      <c r="AE142" s="496"/>
      <c r="AF142" s="498"/>
      <c r="AG142" s="499"/>
      <c r="AH142" s="499"/>
      <c r="AI142" s="499">
        <f t="shared" si="7"/>
        <v>0</v>
      </c>
      <c r="AJ142" s="324"/>
      <c r="AK142" s="316"/>
      <c r="AL142" s="316"/>
      <c r="AM142" s="500"/>
      <c r="AN142" s="500"/>
      <c r="AO142" s="500"/>
      <c r="AP142" s="500"/>
      <c r="AQ142" s="500"/>
      <c r="AR142" s="500"/>
      <c r="AS142" s="500"/>
      <c r="AT142" s="500"/>
      <c r="AU142" s="500"/>
      <c r="AV142" s="500"/>
      <c r="AW142" s="500"/>
      <c r="AX142" s="500"/>
      <c r="AY142" s="500"/>
      <c r="AZ142" s="500"/>
      <c r="BA142" s="500"/>
      <c r="BB142" s="500"/>
      <c r="BC142" s="500"/>
      <c r="BD142" s="500"/>
    </row>
    <row r="143" spans="1:56" s="501" customFormat="1" ht="126" hidden="1" customHeight="1">
      <c r="A143" s="492">
        <v>135</v>
      </c>
      <c r="B143" s="491" t="s">
        <v>3749</v>
      </c>
      <c r="C143" s="491" t="s">
        <v>3750</v>
      </c>
      <c r="D143" s="491">
        <v>0</v>
      </c>
      <c r="E143" s="491"/>
      <c r="F143" s="490" t="s">
        <v>3751</v>
      </c>
      <c r="G143" s="490"/>
      <c r="H143" s="493" t="s">
        <v>3311</v>
      </c>
      <c r="I143" s="492" t="s">
        <v>84</v>
      </c>
      <c r="J143" s="492"/>
      <c r="K143" s="492"/>
      <c r="L143" s="494">
        <v>20</v>
      </c>
      <c r="M143" s="491">
        <v>20</v>
      </c>
      <c r="N143" s="491"/>
      <c r="O143" s="491"/>
      <c r="P143" s="491"/>
      <c r="Q143" s="491"/>
      <c r="R143" s="491"/>
      <c r="S143" s="491"/>
      <c r="T143" s="491"/>
      <c r="U143" s="491">
        <f t="shared" si="6"/>
        <v>0</v>
      </c>
      <c r="V143" s="495">
        <f t="shared" si="8"/>
        <v>0</v>
      </c>
      <c r="W143" s="496"/>
      <c r="X143" s="496"/>
      <c r="Y143" s="496"/>
      <c r="Z143" s="502"/>
      <c r="AA143" s="496"/>
      <c r="AB143" s="496"/>
      <c r="AC143" s="496"/>
      <c r="AD143" s="496"/>
      <c r="AE143" s="496"/>
      <c r="AF143" s="498"/>
      <c r="AG143" s="499"/>
      <c r="AH143" s="499"/>
      <c r="AI143" s="499">
        <f t="shared" si="7"/>
        <v>0</v>
      </c>
      <c r="AJ143" s="324"/>
      <c r="AK143" s="316"/>
      <c r="AL143" s="316"/>
      <c r="AM143" s="500"/>
      <c r="AN143" s="500"/>
      <c r="AO143" s="500"/>
      <c r="AP143" s="500"/>
      <c r="AQ143" s="500"/>
      <c r="AR143" s="500"/>
      <c r="AS143" s="500"/>
      <c r="AT143" s="500"/>
      <c r="AU143" s="500"/>
      <c r="AV143" s="500"/>
      <c r="AW143" s="500"/>
      <c r="AX143" s="500"/>
      <c r="AY143" s="500"/>
      <c r="AZ143" s="500"/>
      <c r="BA143" s="500"/>
      <c r="BB143" s="500"/>
      <c r="BC143" s="500"/>
      <c r="BD143" s="500"/>
    </row>
    <row r="144" spans="1:56" s="501" customFormat="1" ht="63" hidden="1" customHeight="1">
      <c r="A144" s="492">
        <v>136</v>
      </c>
      <c r="B144" s="491" t="s">
        <v>3752</v>
      </c>
      <c r="C144" s="491" t="s">
        <v>3753</v>
      </c>
      <c r="D144" s="491">
        <v>0</v>
      </c>
      <c r="E144" s="491"/>
      <c r="F144" s="490" t="s">
        <v>3754</v>
      </c>
      <c r="G144" s="490"/>
      <c r="H144" s="493" t="s">
        <v>3707</v>
      </c>
      <c r="I144" s="492" t="s">
        <v>84</v>
      </c>
      <c r="J144" s="492"/>
      <c r="K144" s="492"/>
      <c r="L144" s="494">
        <v>30</v>
      </c>
      <c r="M144" s="491"/>
      <c r="N144" s="491"/>
      <c r="O144" s="491"/>
      <c r="P144" s="491"/>
      <c r="Q144" s="491"/>
      <c r="R144" s="491"/>
      <c r="S144" s="491"/>
      <c r="T144" s="491"/>
      <c r="U144" s="491">
        <f t="shared" si="6"/>
        <v>0</v>
      </c>
      <c r="V144" s="495">
        <f t="shared" si="8"/>
        <v>100</v>
      </c>
      <c r="W144" s="496"/>
      <c r="X144" s="496"/>
      <c r="Y144" s="496">
        <v>100</v>
      </c>
      <c r="Z144" s="502"/>
      <c r="AA144" s="496"/>
      <c r="AB144" s="496"/>
      <c r="AC144" s="496"/>
      <c r="AD144" s="496"/>
      <c r="AE144" s="496"/>
      <c r="AF144" s="498"/>
      <c r="AG144" s="499"/>
      <c r="AH144" s="499"/>
      <c r="AI144" s="499">
        <f t="shared" si="7"/>
        <v>0</v>
      </c>
      <c r="AJ144" s="324"/>
      <c r="AK144" s="316"/>
      <c r="AL144" s="316"/>
      <c r="AM144" s="500"/>
      <c r="AN144" s="500"/>
      <c r="AO144" s="500"/>
      <c r="AP144" s="500"/>
      <c r="AQ144" s="500"/>
      <c r="AR144" s="500"/>
      <c r="AS144" s="500"/>
      <c r="AT144" s="500"/>
      <c r="AU144" s="500"/>
      <c r="AV144" s="500"/>
      <c r="AW144" s="500"/>
      <c r="AX144" s="500"/>
      <c r="AY144" s="500"/>
      <c r="AZ144" s="500"/>
      <c r="BA144" s="500"/>
      <c r="BB144" s="500"/>
      <c r="BC144" s="500"/>
      <c r="BD144" s="500"/>
    </row>
    <row r="145" spans="1:56" s="501" customFormat="1" ht="220.5" hidden="1" customHeight="1">
      <c r="A145" s="492">
        <v>137</v>
      </c>
      <c r="B145" s="491" t="s">
        <v>3755</v>
      </c>
      <c r="C145" s="491" t="s">
        <v>3756</v>
      </c>
      <c r="D145" s="491">
        <v>0</v>
      </c>
      <c r="E145" s="491"/>
      <c r="F145" s="490" t="s">
        <v>3757</v>
      </c>
      <c r="G145" s="490"/>
      <c r="H145" s="493" t="s">
        <v>3354</v>
      </c>
      <c r="I145" s="492" t="s">
        <v>84</v>
      </c>
      <c r="J145" s="492"/>
      <c r="K145" s="492"/>
      <c r="L145" s="494">
        <v>15</v>
      </c>
      <c r="M145" s="491">
        <v>5</v>
      </c>
      <c r="N145" s="491"/>
      <c r="O145" s="491"/>
      <c r="P145" s="491"/>
      <c r="Q145" s="491"/>
      <c r="R145" s="491"/>
      <c r="S145" s="491"/>
      <c r="T145" s="491"/>
      <c r="U145" s="491">
        <f t="shared" si="6"/>
        <v>0</v>
      </c>
      <c r="V145" s="495">
        <f t="shared" si="8"/>
        <v>10</v>
      </c>
      <c r="W145" s="496"/>
      <c r="X145" s="496"/>
      <c r="Y145" s="496">
        <v>10</v>
      </c>
      <c r="Z145" s="502"/>
      <c r="AA145" s="496"/>
      <c r="AB145" s="496"/>
      <c r="AC145" s="496"/>
      <c r="AD145" s="496"/>
      <c r="AE145" s="496"/>
      <c r="AF145" s="498"/>
      <c r="AG145" s="499"/>
      <c r="AH145" s="499"/>
      <c r="AI145" s="499">
        <f t="shared" si="7"/>
        <v>0</v>
      </c>
      <c r="AJ145" s="324"/>
      <c r="AK145" s="316"/>
      <c r="AL145" s="316"/>
      <c r="AM145" s="500"/>
      <c r="AN145" s="500"/>
      <c r="AO145" s="500"/>
      <c r="AP145" s="500"/>
      <c r="AQ145" s="500"/>
      <c r="AR145" s="500"/>
      <c r="AS145" s="500"/>
      <c r="AT145" s="500"/>
      <c r="AU145" s="500"/>
      <c r="AV145" s="500"/>
      <c r="AW145" s="500"/>
      <c r="AX145" s="500"/>
      <c r="AY145" s="500"/>
      <c r="AZ145" s="500"/>
      <c r="BA145" s="500"/>
      <c r="BB145" s="500"/>
      <c r="BC145" s="500"/>
      <c r="BD145" s="500"/>
    </row>
    <row r="146" spans="1:56" s="501" customFormat="1" ht="78.75" hidden="1" customHeight="1">
      <c r="A146" s="492">
        <v>138</v>
      </c>
      <c r="B146" s="491" t="s">
        <v>3758</v>
      </c>
      <c r="C146" s="491" t="s">
        <v>3759</v>
      </c>
      <c r="D146" s="491">
        <v>0</v>
      </c>
      <c r="E146" s="491"/>
      <c r="F146" s="490" t="s">
        <v>3760</v>
      </c>
      <c r="G146" s="490"/>
      <c r="H146" s="493">
        <v>0</v>
      </c>
      <c r="I146" s="492" t="s">
        <v>84</v>
      </c>
      <c r="J146" s="492"/>
      <c r="K146" s="492"/>
      <c r="L146" s="494">
        <v>10</v>
      </c>
      <c r="M146" s="491"/>
      <c r="N146" s="491"/>
      <c r="O146" s="491"/>
      <c r="P146" s="491"/>
      <c r="Q146" s="491"/>
      <c r="R146" s="491"/>
      <c r="S146" s="491"/>
      <c r="T146" s="491"/>
      <c r="U146" s="491">
        <f t="shared" si="6"/>
        <v>0</v>
      </c>
      <c r="V146" s="495">
        <f t="shared" si="8"/>
        <v>10</v>
      </c>
      <c r="W146" s="496"/>
      <c r="X146" s="496"/>
      <c r="Y146" s="496"/>
      <c r="Z146" s="502">
        <v>10</v>
      </c>
      <c r="AA146" s="496"/>
      <c r="AB146" s="496"/>
      <c r="AC146" s="496"/>
      <c r="AD146" s="496"/>
      <c r="AE146" s="496"/>
      <c r="AF146" s="498"/>
      <c r="AG146" s="499"/>
      <c r="AH146" s="499"/>
      <c r="AI146" s="499">
        <f t="shared" si="7"/>
        <v>0</v>
      </c>
      <c r="AJ146" s="324"/>
      <c r="AK146" s="316"/>
      <c r="AL146" s="316"/>
      <c r="AM146" s="500"/>
      <c r="AN146" s="500"/>
      <c r="AO146" s="500"/>
      <c r="AP146" s="500"/>
      <c r="AQ146" s="500"/>
      <c r="AR146" s="500"/>
      <c r="AS146" s="500"/>
      <c r="AT146" s="500"/>
      <c r="AU146" s="500"/>
      <c r="AV146" s="500"/>
      <c r="AW146" s="500"/>
      <c r="AX146" s="500"/>
      <c r="AY146" s="500"/>
      <c r="AZ146" s="500"/>
      <c r="BA146" s="500"/>
      <c r="BB146" s="500"/>
      <c r="BC146" s="500"/>
      <c r="BD146" s="500"/>
    </row>
    <row r="147" spans="1:56" s="501" customFormat="1" ht="78.75" hidden="1" customHeight="1">
      <c r="A147" s="492">
        <v>139</v>
      </c>
      <c r="B147" s="491" t="s">
        <v>3761</v>
      </c>
      <c r="C147" s="491" t="s">
        <v>3762</v>
      </c>
      <c r="D147" s="491">
        <v>0</v>
      </c>
      <c r="E147" s="491"/>
      <c r="F147" s="490" t="s">
        <v>3763</v>
      </c>
      <c r="G147" s="490"/>
      <c r="H147" s="493">
        <v>0</v>
      </c>
      <c r="I147" s="492" t="s">
        <v>84</v>
      </c>
      <c r="J147" s="492"/>
      <c r="K147" s="492"/>
      <c r="L147" s="494">
        <v>10</v>
      </c>
      <c r="M147" s="491"/>
      <c r="N147" s="491"/>
      <c r="O147" s="491"/>
      <c r="P147" s="491"/>
      <c r="Q147" s="491"/>
      <c r="R147" s="491"/>
      <c r="S147" s="491"/>
      <c r="T147" s="491"/>
      <c r="U147" s="491">
        <f t="shared" si="6"/>
        <v>0</v>
      </c>
      <c r="V147" s="495">
        <f t="shared" si="8"/>
        <v>10</v>
      </c>
      <c r="W147" s="496"/>
      <c r="X147" s="496"/>
      <c r="Y147" s="496"/>
      <c r="Z147" s="502">
        <v>10</v>
      </c>
      <c r="AA147" s="496"/>
      <c r="AB147" s="496"/>
      <c r="AC147" s="496"/>
      <c r="AD147" s="496"/>
      <c r="AE147" s="496"/>
      <c r="AF147" s="498"/>
      <c r="AG147" s="499"/>
      <c r="AH147" s="499"/>
      <c r="AI147" s="499">
        <f t="shared" si="7"/>
        <v>0</v>
      </c>
      <c r="AJ147" s="324"/>
      <c r="AK147" s="316"/>
      <c r="AL147" s="316"/>
      <c r="AM147" s="500"/>
      <c r="AN147" s="500"/>
      <c r="AO147" s="500"/>
      <c r="AP147" s="500"/>
      <c r="AQ147" s="500"/>
      <c r="AR147" s="500"/>
      <c r="AS147" s="500"/>
      <c r="AT147" s="500"/>
      <c r="AU147" s="500"/>
      <c r="AV147" s="500"/>
      <c r="AW147" s="500"/>
      <c r="AX147" s="500"/>
      <c r="AY147" s="500"/>
      <c r="AZ147" s="500"/>
      <c r="BA147" s="500"/>
      <c r="BB147" s="500"/>
      <c r="BC147" s="500"/>
      <c r="BD147" s="500"/>
    </row>
    <row r="148" spans="1:56" s="501" customFormat="1" ht="94.5" hidden="1" customHeight="1">
      <c r="A148" s="492">
        <v>140</v>
      </c>
      <c r="B148" s="491" t="s">
        <v>3764</v>
      </c>
      <c r="C148" s="491" t="s">
        <v>3765</v>
      </c>
      <c r="D148" s="491">
        <v>0</v>
      </c>
      <c r="E148" s="491"/>
      <c r="F148" s="490" t="s">
        <v>3766</v>
      </c>
      <c r="G148" s="490"/>
      <c r="H148" s="493" t="s">
        <v>3354</v>
      </c>
      <c r="I148" s="492" t="s">
        <v>84</v>
      </c>
      <c r="J148" s="492"/>
      <c r="K148" s="492"/>
      <c r="L148" s="494">
        <v>5</v>
      </c>
      <c r="M148" s="491"/>
      <c r="N148" s="491"/>
      <c r="O148" s="491"/>
      <c r="P148" s="491"/>
      <c r="Q148" s="491"/>
      <c r="R148" s="491"/>
      <c r="S148" s="491"/>
      <c r="T148" s="491"/>
      <c r="U148" s="491">
        <f t="shared" si="6"/>
        <v>0</v>
      </c>
      <c r="V148" s="495">
        <f t="shared" si="8"/>
        <v>10</v>
      </c>
      <c r="W148" s="496"/>
      <c r="X148" s="496"/>
      <c r="Y148" s="496"/>
      <c r="Z148" s="502">
        <v>10</v>
      </c>
      <c r="AA148" s="496"/>
      <c r="AB148" s="496"/>
      <c r="AC148" s="496"/>
      <c r="AD148" s="496"/>
      <c r="AE148" s="496"/>
      <c r="AF148" s="498"/>
      <c r="AG148" s="499"/>
      <c r="AH148" s="499"/>
      <c r="AI148" s="499">
        <f t="shared" si="7"/>
        <v>0</v>
      </c>
      <c r="AJ148" s="324"/>
      <c r="AK148" s="316"/>
      <c r="AL148" s="316"/>
      <c r="AM148" s="500"/>
      <c r="AN148" s="500"/>
      <c r="AO148" s="500"/>
      <c r="AP148" s="500"/>
      <c r="AQ148" s="500"/>
      <c r="AR148" s="500"/>
      <c r="AS148" s="500"/>
      <c r="AT148" s="500"/>
      <c r="AU148" s="500"/>
      <c r="AV148" s="500"/>
      <c r="AW148" s="500"/>
      <c r="AX148" s="500"/>
      <c r="AY148" s="500"/>
      <c r="AZ148" s="500"/>
      <c r="BA148" s="500"/>
      <c r="BB148" s="500"/>
      <c r="BC148" s="500"/>
      <c r="BD148" s="500"/>
    </row>
    <row r="149" spans="1:56" s="501" customFormat="1" ht="63" hidden="1" customHeight="1">
      <c r="A149" s="492">
        <v>141</v>
      </c>
      <c r="B149" s="491" t="s">
        <v>3767</v>
      </c>
      <c r="C149" s="491" t="s">
        <v>3768</v>
      </c>
      <c r="D149" s="491">
        <v>0</v>
      </c>
      <c r="E149" s="491"/>
      <c r="F149" s="490" t="s">
        <v>3769</v>
      </c>
      <c r="G149" s="490"/>
      <c r="H149" s="493" t="s">
        <v>3770</v>
      </c>
      <c r="I149" s="492" t="s">
        <v>84</v>
      </c>
      <c r="J149" s="492"/>
      <c r="K149" s="492"/>
      <c r="L149" s="494">
        <v>20</v>
      </c>
      <c r="M149" s="491">
        <v>30</v>
      </c>
      <c r="N149" s="491"/>
      <c r="O149" s="491"/>
      <c r="P149" s="491"/>
      <c r="Q149" s="491"/>
      <c r="R149" s="491"/>
      <c r="S149" s="491"/>
      <c r="T149" s="491"/>
      <c r="U149" s="491">
        <f t="shared" si="6"/>
        <v>0</v>
      </c>
      <c r="V149" s="495">
        <f t="shared" si="8"/>
        <v>20</v>
      </c>
      <c r="W149" s="496"/>
      <c r="X149" s="496"/>
      <c r="Y149" s="496"/>
      <c r="Z149" s="502">
        <v>20</v>
      </c>
      <c r="AA149" s="496"/>
      <c r="AB149" s="496"/>
      <c r="AC149" s="496"/>
      <c r="AD149" s="496"/>
      <c r="AE149" s="496"/>
      <c r="AF149" s="498"/>
      <c r="AG149" s="499"/>
      <c r="AH149" s="499"/>
      <c r="AI149" s="499">
        <f t="shared" si="7"/>
        <v>0</v>
      </c>
      <c r="AJ149" s="324"/>
      <c r="AK149" s="316"/>
      <c r="AL149" s="316"/>
      <c r="AM149" s="500"/>
      <c r="AN149" s="500"/>
      <c r="AO149" s="500"/>
      <c r="AP149" s="500"/>
      <c r="AQ149" s="500"/>
      <c r="AR149" s="500"/>
      <c r="AS149" s="500"/>
      <c r="AT149" s="500"/>
      <c r="AU149" s="500"/>
      <c r="AV149" s="500"/>
      <c r="AW149" s="500"/>
      <c r="AX149" s="500"/>
      <c r="AY149" s="500"/>
      <c r="AZ149" s="500"/>
      <c r="BA149" s="500"/>
      <c r="BB149" s="500"/>
      <c r="BC149" s="500"/>
      <c r="BD149" s="500"/>
    </row>
    <row r="150" spans="1:56" s="501" customFormat="1" ht="63" hidden="1" customHeight="1">
      <c r="A150" s="492">
        <v>142</v>
      </c>
      <c r="B150" s="491" t="s">
        <v>3771</v>
      </c>
      <c r="C150" s="491" t="s">
        <v>3772</v>
      </c>
      <c r="D150" s="491">
        <v>0</v>
      </c>
      <c r="E150" s="491"/>
      <c r="F150" s="490" t="s">
        <v>3773</v>
      </c>
      <c r="G150" s="490"/>
      <c r="H150" s="493" t="s">
        <v>3770</v>
      </c>
      <c r="I150" s="492" t="s">
        <v>84</v>
      </c>
      <c r="J150" s="492"/>
      <c r="K150" s="492"/>
      <c r="L150" s="494">
        <v>30</v>
      </c>
      <c r="M150" s="491">
        <v>200</v>
      </c>
      <c r="N150" s="491"/>
      <c r="O150" s="491"/>
      <c r="P150" s="491"/>
      <c r="Q150" s="491"/>
      <c r="R150" s="491"/>
      <c r="S150" s="491"/>
      <c r="T150" s="491"/>
      <c r="U150" s="491">
        <f t="shared" si="6"/>
        <v>0</v>
      </c>
      <c r="V150" s="495">
        <f t="shared" si="8"/>
        <v>30</v>
      </c>
      <c r="W150" s="496"/>
      <c r="X150" s="496"/>
      <c r="Y150" s="496"/>
      <c r="Z150" s="502">
        <v>30</v>
      </c>
      <c r="AA150" s="496"/>
      <c r="AB150" s="496"/>
      <c r="AC150" s="496"/>
      <c r="AD150" s="496"/>
      <c r="AE150" s="496"/>
      <c r="AF150" s="498"/>
      <c r="AG150" s="499"/>
      <c r="AH150" s="499"/>
      <c r="AI150" s="499">
        <f t="shared" si="7"/>
        <v>0</v>
      </c>
      <c r="AJ150" s="324"/>
      <c r="AK150" s="316"/>
      <c r="AL150" s="316"/>
      <c r="AM150" s="500"/>
      <c r="AN150" s="500"/>
      <c r="AO150" s="500"/>
      <c r="AP150" s="500"/>
      <c r="AQ150" s="500"/>
      <c r="AR150" s="500"/>
      <c r="AS150" s="500"/>
      <c r="AT150" s="500"/>
      <c r="AU150" s="500"/>
      <c r="AV150" s="500"/>
      <c r="AW150" s="500"/>
      <c r="AX150" s="500"/>
      <c r="AY150" s="500"/>
      <c r="AZ150" s="500"/>
      <c r="BA150" s="500"/>
      <c r="BB150" s="500"/>
      <c r="BC150" s="500"/>
      <c r="BD150" s="500"/>
    </row>
    <row r="151" spans="1:56" s="501" customFormat="1" ht="63" hidden="1" customHeight="1">
      <c r="A151" s="492">
        <v>143</v>
      </c>
      <c r="B151" s="491" t="s">
        <v>3774</v>
      </c>
      <c r="C151" s="491" t="s">
        <v>3775</v>
      </c>
      <c r="D151" s="491">
        <v>0</v>
      </c>
      <c r="E151" s="491"/>
      <c r="F151" s="490" t="s">
        <v>3776</v>
      </c>
      <c r="G151" s="490"/>
      <c r="H151" s="493" t="s">
        <v>3770</v>
      </c>
      <c r="I151" s="492" t="s">
        <v>84</v>
      </c>
      <c r="J151" s="492"/>
      <c r="K151" s="492"/>
      <c r="L151" s="494">
        <v>20</v>
      </c>
      <c r="M151" s="491">
        <v>8</v>
      </c>
      <c r="N151" s="491"/>
      <c r="O151" s="491"/>
      <c r="P151" s="491"/>
      <c r="Q151" s="491"/>
      <c r="R151" s="491"/>
      <c r="S151" s="491"/>
      <c r="T151" s="491"/>
      <c r="U151" s="491">
        <f t="shared" si="6"/>
        <v>0</v>
      </c>
      <c r="V151" s="495">
        <f t="shared" si="8"/>
        <v>20</v>
      </c>
      <c r="W151" s="496"/>
      <c r="X151" s="496"/>
      <c r="Y151" s="496"/>
      <c r="Z151" s="502">
        <v>20</v>
      </c>
      <c r="AA151" s="496"/>
      <c r="AB151" s="496"/>
      <c r="AC151" s="496"/>
      <c r="AD151" s="496"/>
      <c r="AE151" s="496"/>
      <c r="AF151" s="498"/>
      <c r="AG151" s="499"/>
      <c r="AH151" s="499"/>
      <c r="AI151" s="499">
        <f t="shared" si="7"/>
        <v>0</v>
      </c>
      <c r="AJ151" s="324"/>
      <c r="AK151" s="316"/>
      <c r="AL151" s="316"/>
      <c r="AM151" s="500"/>
      <c r="AN151" s="500"/>
      <c r="AO151" s="500"/>
      <c r="AP151" s="500"/>
      <c r="AQ151" s="500"/>
      <c r="AR151" s="500"/>
      <c r="AS151" s="500"/>
      <c r="AT151" s="500"/>
      <c r="AU151" s="500"/>
      <c r="AV151" s="500"/>
      <c r="AW151" s="500"/>
      <c r="AX151" s="500"/>
      <c r="AY151" s="500"/>
      <c r="AZ151" s="500"/>
      <c r="BA151" s="500"/>
      <c r="BB151" s="500"/>
      <c r="BC151" s="500"/>
      <c r="BD151" s="500"/>
    </row>
    <row r="152" spans="1:56" s="501" customFormat="1" ht="47.25" hidden="1" customHeight="1">
      <c r="A152" s="492">
        <v>144</v>
      </c>
      <c r="B152" s="491" t="s">
        <v>3777</v>
      </c>
      <c r="C152" s="491" t="s">
        <v>3778</v>
      </c>
      <c r="D152" s="491">
        <v>0</v>
      </c>
      <c r="E152" s="491"/>
      <c r="F152" s="490" t="s">
        <v>3779</v>
      </c>
      <c r="G152" s="490"/>
      <c r="H152" s="493" t="s">
        <v>3770</v>
      </c>
      <c r="I152" s="492" t="s">
        <v>84</v>
      </c>
      <c r="J152" s="492"/>
      <c r="K152" s="492"/>
      <c r="L152" s="494">
        <v>20</v>
      </c>
      <c r="M152" s="491">
        <v>65</v>
      </c>
      <c r="N152" s="491"/>
      <c r="O152" s="491"/>
      <c r="P152" s="491"/>
      <c r="Q152" s="491"/>
      <c r="R152" s="491"/>
      <c r="S152" s="491"/>
      <c r="T152" s="491"/>
      <c r="U152" s="491">
        <f t="shared" si="6"/>
        <v>0</v>
      </c>
      <c r="V152" s="495">
        <f t="shared" si="8"/>
        <v>20</v>
      </c>
      <c r="W152" s="496"/>
      <c r="X152" s="496"/>
      <c r="Y152" s="496"/>
      <c r="Z152" s="502">
        <v>20</v>
      </c>
      <c r="AA152" s="496"/>
      <c r="AB152" s="496"/>
      <c r="AC152" s="496"/>
      <c r="AD152" s="496"/>
      <c r="AE152" s="496"/>
      <c r="AF152" s="498"/>
      <c r="AG152" s="499"/>
      <c r="AH152" s="499"/>
      <c r="AI152" s="499">
        <f t="shared" si="7"/>
        <v>0</v>
      </c>
      <c r="AJ152" s="324"/>
      <c r="AK152" s="316"/>
      <c r="AL152" s="316"/>
      <c r="AM152" s="500"/>
      <c r="AN152" s="500"/>
      <c r="AO152" s="500"/>
      <c r="AP152" s="500"/>
      <c r="AQ152" s="500"/>
      <c r="AR152" s="500"/>
      <c r="AS152" s="500"/>
      <c r="AT152" s="500"/>
      <c r="AU152" s="500"/>
      <c r="AV152" s="500"/>
      <c r="AW152" s="500"/>
      <c r="AX152" s="500"/>
      <c r="AY152" s="500"/>
      <c r="AZ152" s="500"/>
      <c r="BA152" s="500"/>
      <c r="BB152" s="500"/>
      <c r="BC152" s="500"/>
      <c r="BD152" s="500"/>
    </row>
    <row r="153" spans="1:56" s="501" customFormat="1" ht="63" hidden="1" customHeight="1">
      <c r="A153" s="492">
        <v>145</v>
      </c>
      <c r="B153" s="491" t="s">
        <v>3780</v>
      </c>
      <c r="C153" s="491" t="s">
        <v>3781</v>
      </c>
      <c r="D153" s="491">
        <v>0</v>
      </c>
      <c r="E153" s="491"/>
      <c r="F153" s="490" t="s">
        <v>3782</v>
      </c>
      <c r="G153" s="490"/>
      <c r="H153" s="493" t="s">
        <v>3770</v>
      </c>
      <c r="I153" s="492" t="s">
        <v>84</v>
      </c>
      <c r="J153" s="492"/>
      <c r="K153" s="492"/>
      <c r="L153" s="494">
        <v>20</v>
      </c>
      <c r="M153" s="491">
        <v>115</v>
      </c>
      <c r="N153" s="491"/>
      <c r="O153" s="491"/>
      <c r="P153" s="491"/>
      <c r="Q153" s="491"/>
      <c r="R153" s="491"/>
      <c r="S153" s="491"/>
      <c r="T153" s="491"/>
      <c r="U153" s="491">
        <f t="shared" si="6"/>
        <v>0</v>
      </c>
      <c r="V153" s="495">
        <f t="shared" si="8"/>
        <v>20</v>
      </c>
      <c r="W153" s="496"/>
      <c r="X153" s="496"/>
      <c r="Y153" s="496"/>
      <c r="Z153" s="502">
        <v>20</v>
      </c>
      <c r="AA153" s="496"/>
      <c r="AB153" s="496"/>
      <c r="AC153" s="496"/>
      <c r="AD153" s="496"/>
      <c r="AE153" s="496"/>
      <c r="AF153" s="498"/>
      <c r="AG153" s="499"/>
      <c r="AH153" s="499"/>
      <c r="AI153" s="499">
        <f t="shared" si="7"/>
        <v>0</v>
      </c>
      <c r="AJ153" s="324"/>
      <c r="AK153" s="316"/>
      <c r="AL153" s="316"/>
      <c r="AM153" s="500"/>
      <c r="AN153" s="500"/>
      <c r="AO153" s="500"/>
      <c r="AP153" s="500"/>
      <c r="AQ153" s="500"/>
      <c r="AR153" s="500"/>
      <c r="AS153" s="500"/>
      <c r="AT153" s="500"/>
      <c r="AU153" s="500"/>
      <c r="AV153" s="500"/>
      <c r="AW153" s="500"/>
      <c r="AX153" s="500"/>
      <c r="AY153" s="500"/>
      <c r="AZ153" s="500"/>
      <c r="BA153" s="500"/>
      <c r="BB153" s="500"/>
      <c r="BC153" s="500"/>
      <c r="BD153" s="500"/>
    </row>
    <row r="154" spans="1:56" s="501" customFormat="1" ht="47.25" hidden="1" customHeight="1">
      <c r="A154" s="492">
        <v>146</v>
      </c>
      <c r="B154" s="491" t="s">
        <v>3783</v>
      </c>
      <c r="C154" s="491" t="s">
        <v>3784</v>
      </c>
      <c r="D154" s="491">
        <v>0</v>
      </c>
      <c r="E154" s="491"/>
      <c r="F154" s="490" t="s">
        <v>3785</v>
      </c>
      <c r="G154" s="490"/>
      <c r="H154" s="493" t="s">
        <v>3770</v>
      </c>
      <c r="I154" s="492" t="s">
        <v>84</v>
      </c>
      <c r="J154" s="492"/>
      <c r="K154" s="492"/>
      <c r="L154" s="494">
        <v>10</v>
      </c>
      <c r="M154" s="491">
        <v>60</v>
      </c>
      <c r="N154" s="491"/>
      <c r="O154" s="491"/>
      <c r="P154" s="491"/>
      <c r="Q154" s="491"/>
      <c r="R154" s="491"/>
      <c r="S154" s="491"/>
      <c r="T154" s="491"/>
      <c r="U154" s="491">
        <f t="shared" si="6"/>
        <v>0</v>
      </c>
      <c r="V154" s="495">
        <f t="shared" si="8"/>
        <v>10</v>
      </c>
      <c r="W154" s="496"/>
      <c r="X154" s="496"/>
      <c r="Y154" s="496"/>
      <c r="Z154" s="502">
        <v>10</v>
      </c>
      <c r="AA154" s="496"/>
      <c r="AB154" s="496"/>
      <c r="AC154" s="496"/>
      <c r="AD154" s="496"/>
      <c r="AE154" s="496"/>
      <c r="AF154" s="498"/>
      <c r="AG154" s="499"/>
      <c r="AH154" s="499"/>
      <c r="AI154" s="499">
        <f t="shared" si="7"/>
        <v>0</v>
      </c>
      <c r="AJ154" s="324"/>
      <c r="AK154" s="316"/>
      <c r="AL154" s="316"/>
      <c r="AM154" s="500"/>
      <c r="AN154" s="500"/>
      <c r="AO154" s="500"/>
      <c r="AP154" s="500"/>
      <c r="AQ154" s="500"/>
      <c r="AR154" s="500"/>
      <c r="AS154" s="500"/>
      <c r="AT154" s="500"/>
      <c r="AU154" s="500"/>
      <c r="AV154" s="500"/>
      <c r="AW154" s="500"/>
      <c r="AX154" s="500"/>
      <c r="AY154" s="500"/>
      <c r="AZ154" s="500"/>
      <c r="BA154" s="500"/>
      <c r="BB154" s="500"/>
      <c r="BC154" s="500"/>
      <c r="BD154" s="500"/>
    </row>
    <row r="155" spans="1:56" s="501" customFormat="1" ht="63" hidden="1" customHeight="1">
      <c r="A155" s="492">
        <v>147</v>
      </c>
      <c r="B155" s="491" t="s">
        <v>3786</v>
      </c>
      <c r="C155" s="491" t="s">
        <v>3787</v>
      </c>
      <c r="D155" s="491">
        <v>0</v>
      </c>
      <c r="E155" s="491"/>
      <c r="F155" s="490" t="s">
        <v>3788</v>
      </c>
      <c r="G155" s="490"/>
      <c r="H155" s="493" t="s">
        <v>3770</v>
      </c>
      <c r="I155" s="492" t="s">
        <v>84</v>
      </c>
      <c r="J155" s="492"/>
      <c r="K155" s="492"/>
      <c r="L155" s="494">
        <v>30</v>
      </c>
      <c r="M155" s="491"/>
      <c r="N155" s="491"/>
      <c r="O155" s="491"/>
      <c r="P155" s="491"/>
      <c r="Q155" s="491"/>
      <c r="R155" s="491"/>
      <c r="S155" s="491"/>
      <c r="T155" s="491"/>
      <c r="U155" s="491">
        <f t="shared" si="6"/>
        <v>0</v>
      </c>
      <c r="V155" s="495">
        <f t="shared" si="8"/>
        <v>30</v>
      </c>
      <c r="W155" s="496"/>
      <c r="X155" s="496"/>
      <c r="Y155" s="496"/>
      <c r="Z155" s="502">
        <v>30</v>
      </c>
      <c r="AA155" s="496"/>
      <c r="AB155" s="496"/>
      <c r="AC155" s="496"/>
      <c r="AD155" s="496"/>
      <c r="AE155" s="496"/>
      <c r="AF155" s="498"/>
      <c r="AG155" s="499"/>
      <c r="AH155" s="499"/>
      <c r="AI155" s="499">
        <f t="shared" si="7"/>
        <v>0</v>
      </c>
      <c r="AJ155" s="324"/>
      <c r="AK155" s="316"/>
      <c r="AL155" s="316"/>
      <c r="AM155" s="500"/>
      <c r="AN155" s="500"/>
      <c r="AO155" s="500"/>
      <c r="AP155" s="500"/>
      <c r="AQ155" s="500"/>
      <c r="AR155" s="500"/>
      <c r="AS155" s="500"/>
      <c r="AT155" s="500"/>
      <c r="AU155" s="500"/>
      <c r="AV155" s="500"/>
      <c r="AW155" s="500"/>
      <c r="AX155" s="500"/>
      <c r="AY155" s="500"/>
      <c r="AZ155" s="500"/>
      <c r="BA155" s="500"/>
      <c r="BB155" s="500"/>
      <c r="BC155" s="500"/>
      <c r="BD155" s="500"/>
    </row>
    <row r="156" spans="1:56" s="501" customFormat="1" ht="78.75" hidden="1" customHeight="1">
      <c r="A156" s="492">
        <v>148</v>
      </c>
      <c r="B156" s="491" t="s">
        <v>3789</v>
      </c>
      <c r="C156" s="491" t="s">
        <v>3790</v>
      </c>
      <c r="D156" s="491">
        <v>0</v>
      </c>
      <c r="E156" s="491"/>
      <c r="F156" s="490" t="s">
        <v>3791</v>
      </c>
      <c r="G156" s="490"/>
      <c r="H156" s="493" t="s">
        <v>3770</v>
      </c>
      <c r="I156" s="492" t="s">
        <v>84</v>
      </c>
      <c r="J156" s="492"/>
      <c r="K156" s="492"/>
      <c r="L156" s="494">
        <v>20</v>
      </c>
      <c r="M156" s="491"/>
      <c r="N156" s="491"/>
      <c r="O156" s="491"/>
      <c r="P156" s="491"/>
      <c r="Q156" s="491"/>
      <c r="R156" s="491"/>
      <c r="S156" s="491"/>
      <c r="T156" s="491"/>
      <c r="U156" s="491">
        <f t="shared" si="6"/>
        <v>0</v>
      </c>
      <c r="V156" s="495">
        <f t="shared" si="8"/>
        <v>20</v>
      </c>
      <c r="W156" s="496"/>
      <c r="X156" s="496"/>
      <c r="Y156" s="496"/>
      <c r="Z156" s="502">
        <v>20</v>
      </c>
      <c r="AA156" s="496"/>
      <c r="AB156" s="496"/>
      <c r="AC156" s="496"/>
      <c r="AD156" s="496"/>
      <c r="AE156" s="496"/>
      <c r="AF156" s="498"/>
      <c r="AG156" s="499"/>
      <c r="AH156" s="499"/>
      <c r="AI156" s="499">
        <f t="shared" si="7"/>
        <v>0</v>
      </c>
      <c r="AJ156" s="324"/>
      <c r="AK156" s="316"/>
      <c r="AL156" s="316"/>
      <c r="AM156" s="500"/>
      <c r="AN156" s="500"/>
      <c r="AO156" s="500"/>
      <c r="AP156" s="500"/>
      <c r="AQ156" s="500"/>
      <c r="AR156" s="500"/>
      <c r="AS156" s="500"/>
      <c r="AT156" s="500"/>
      <c r="AU156" s="500"/>
      <c r="AV156" s="500"/>
      <c r="AW156" s="500"/>
      <c r="AX156" s="500"/>
      <c r="AY156" s="500"/>
      <c r="AZ156" s="500"/>
      <c r="BA156" s="500"/>
      <c r="BB156" s="500"/>
      <c r="BC156" s="500"/>
      <c r="BD156" s="500"/>
    </row>
    <row r="157" spans="1:56" s="501" customFormat="1" ht="78.75" hidden="1" customHeight="1">
      <c r="A157" s="492">
        <v>149</v>
      </c>
      <c r="B157" s="491" t="s">
        <v>3792</v>
      </c>
      <c r="C157" s="491" t="s">
        <v>3793</v>
      </c>
      <c r="D157" s="491">
        <v>0</v>
      </c>
      <c r="E157" s="491"/>
      <c r="F157" s="490" t="s">
        <v>3794</v>
      </c>
      <c r="G157" s="490"/>
      <c r="H157" s="493" t="s">
        <v>3770</v>
      </c>
      <c r="I157" s="492" t="s">
        <v>84</v>
      </c>
      <c r="J157" s="492"/>
      <c r="K157" s="492"/>
      <c r="L157" s="494">
        <v>20</v>
      </c>
      <c r="M157" s="491">
        <v>15</v>
      </c>
      <c r="N157" s="491"/>
      <c r="O157" s="491"/>
      <c r="P157" s="491"/>
      <c r="Q157" s="491"/>
      <c r="R157" s="491"/>
      <c r="S157" s="491"/>
      <c r="T157" s="491"/>
      <c r="U157" s="491">
        <f t="shared" si="6"/>
        <v>0</v>
      </c>
      <c r="V157" s="495">
        <f t="shared" si="8"/>
        <v>20</v>
      </c>
      <c r="W157" s="496"/>
      <c r="X157" s="496"/>
      <c r="Y157" s="496"/>
      <c r="Z157" s="502">
        <v>20</v>
      </c>
      <c r="AA157" s="496"/>
      <c r="AB157" s="496"/>
      <c r="AC157" s="496"/>
      <c r="AD157" s="496"/>
      <c r="AE157" s="496"/>
      <c r="AF157" s="498"/>
      <c r="AG157" s="499"/>
      <c r="AH157" s="499"/>
      <c r="AI157" s="499">
        <f t="shared" si="7"/>
        <v>0</v>
      </c>
      <c r="AJ157" s="324"/>
      <c r="AK157" s="316"/>
      <c r="AL157" s="316"/>
      <c r="AM157" s="500"/>
      <c r="AN157" s="500"/>
      <c r="AO157" s="500"/>
      <c r="AP157" s="500"/>
      <c r="AQ157" s="500"/>
      <c r="AR157" s="500"/>
      <c r="AS157" s="500"/>
      <c r="AT157" s="500"/>
      <c r="AU157" s="500"/>
      <c r="AV157" s="500"/>
      <c r="AW157" s="500"/>
      <c r="AX157" s="500"/>
      <c r="AY157" s="500"/>
      <c r="AZ157" s="500"/>
      <c r="BA157" s="500"/>
      <c r="BB157" s="500"/>
      <c r="BC157" s="500"/>
      <c r="BD157" s="500"/>
    </row>
    <row r="158" spans="1:56" s="501" customFormat="1" ht="132" hidden="1" customHeight="1">
      <c r="A158" s="492">
        <v>150</v>
      </c>
      <c r="B158" s="491" t="s">
        <v>3795</v>
      </c>
      <c r="C158" s="491" t="s">
        <v>3796</v>
      </c>
      <c r="D158" s="491">
        <v>0</v>
      </c>
      <c r="E158" s="491"/>
      <c r="F158" s="490" t="s">
        <v>3797</v>
      </c>
      <c r="G158" s="490"/>
      <c r="H158" s="493" t="s">
        <v>3354</v>
      </c>
      <c r="I158" s="492" t="s">
        <v>84</v>
      </c>
      <c r="J158" s="492"/>
      <c r="K158" s="492"/>
      <c r="L158" s="494">
        <v>15</v>
      </c>
      <c r="M158" s="491">
        <v>35</v>
      </c>
      <c r="N158" s="491"/>
      <c r="O158" s="491"/>
      <c r="P158" s="491"/>
      <c r="Q158" s="491"/>
      <c r="R158" s="491"/>
      <c r="S158" s="491"/>
      <c r="T158" s="491"/>
      <c r="U158" s="491">
        <f t="shared" si="6"/>
        <v>0</v>
      </c>
      <c r="V158" s="495">
        <f t="shared" si="8"/>
        <v>5</v>
      </c>
      <c r="W158" s="496"/>
      <c r="X158" s="496"/>
      <c r="Y158" s="496"/>
      <c r="Z158" s="502">
        <v>5</v>
      </c>
      <c r="AA158" s="496"/>
      <c r="AB158" s="496"/>
      <c r="AC158" s="496"/>
      <c r="AD158" s="496"/>
      <c r="AE158" s="496"/>
      <c r="AF158" s="498"/>
      <c r="AG158" s="499"/>
      <c r="AH158" s="499"/>
      <c r="AI158" s="499">
        <f t="shared" si="7"/>
        <v>0</v>
      </c>
      <c r="AJ158" s="324"/>
      <c r="AK158" s="316"/>
      <c r="AL158" s="316"/>
      <c r="AM158" s="500"/>
      <c r="AN158" s="500"/>
      <c r="AO158" s="500"/>
      <c r="AP158" s="500"/>
      <c r="AQ158" s="500"/>
      <c r="AR158" s="500"/>
      <c r="AS158" s="500"/>
      <c r="AT158" s="500"/>
      <c r="AU158" s="500"/>
      <c r="AV158" s="500"/>
      <c r="AW158" s="500"/>
      <c r="AX158" s="500"/>
      <c r="AY158" s="500"/>
      <c r="AZ158" s="500"/>
      <c r="BA158" s="500"/>
      <c r="BB158" s="500"/>
      <c r="BC158" s="500"/>
      <c r="BD158" s="500"/>
    </row>
    <row r="159" spans="1:56" s="501" customFormat="1" ht="115.5" hidden="1" customHeight="1">
      <c r="A159" s="492">
        <v>151</v>
      </c>
      <c r="B159" s="491" t="s">
        <v>3798</v>
      </c>
      <c r="C159" s="491" t="s">
        <v>3799</v>
      </c>
      <c r="D159" s="491">
        <v>0</v>
      </c>
      <c r="E159" s="491"/>
      <c r="F159" s="490" t="s">
        <v>3800</v>
      </c>
      <c r="G159" s="490"/>
      <c r="H159" s="493" t="s">
        <v>3354</v>
      </c>
      <c r="I159" s="492" t="s">
        <v>84</v>
      </c>
      <c r="J159" s="492"/>
      <c r="K159" s="492"/>
      <c r="L159" s="494">
        <v>20</v>
      </c>
      <c r="M159" s="491">
        <v>20</v>
      </c>
      <c r="N159" s="491"/>
      <c r="O159" s="491"/>
      <c r="P159" s="491"/>
      <c r="Q159" s="491"/>
      <c r="R159" s="491"/>
      <c r="S159" s="491"/>
      <c r="T159" s="491"/>
      <c r="U159" s="491">
        <f t="shared" si="6"/>
        <v>0</v>
      </c>
      <c r="V159" s="495">
        <f t="shared" si="8"/>
        <v>20</v>
      </c>
      <c r="W159" s="496"/>
      <c r="X159" s="496"/>
      <c r="Y159" s="496"/>
      <c r="Z159" s="502">
        <v>20</v>
      </c>
      <c r="AA159" s="496"/>
      <c r="AB159" s="496"/>
      <c r="AC159" s="496"/>
      <c r="AD159" s="496"/>
      <c r="AE159" s="496"/>
      <c r="AF159" s="498"/>
      <c r="AG159" s="499"/>
      <c r="AH159" s="499"/>
      <c r="AI159" s="499">
        <f t="shared" si="7"/>
        <v>0</v>
      </c>
      <c r="AJ159" s="324"/>
      <c r="AK159" s="316"/>
      <c r="AL159" s="316"/>
      <c r="AM159" s="500"/>
      <c r="AN159" s="500"/>
      <c r="AO159" s="500"/>
      <c r="AP159" s="500"/>
      <c r="AQ159" s="500"/>
      <c r="AR159" s="500"/>
      <c r="AS159" s="500"/>
      <c r="AT159" s="500"/>
      <c r="AU159" s="500"/>
      <c r="AV159" s="500"/>
      <c r="AW159" s="500"/>
      <c r="AX159" s="500"/>
      <c r="AY159" s="500"/>
      <c r="AZ159" s="500"/>
      <c r="BA159" s="500"/>
      <c r="BB159" s="500"/>
      <c r="BC159" s="500"/>
      <c r="BD159" s="500"/>
    </row>
    <row r="160" spans="1:56" s="501" customFormat="1" ht="115.5" hidden="1" customHeight="1">
      <c r="A160" s="492">
        <v>152</v>
      </c>
      <c r="B160" s="491" t="s">
        <v>3801</v>
      </c>
      <c r="C160" s="491" t="s">
        <v>3802</v>
      </c>
      <c r="D160" s="491">
        <v>0</v>
      </c>
      <c r="E160" s="491"/>
      <c r="F160" s="490" t="s">
        <v>3803</v>
      </c>
      <c r="G160" s="490"/>
      <c r="H160" s="493" t="s">
        <v>3354</v>
      </c>
      <c r="I160" s="492" t="s">
        <v>84</v>
      </c>
      <c r="J160" s="492"/>
      <c r="K160" s="492"/>
      <c r="L160" s="494">
        <v>20</v>
      </c>
      <c r="M160" s="491"/>
      <c r="N160" s="491"/>
      <c r="O160" s="491"/>
      <c r="P160" s="491"/>
      <c r="Q160" s="491"/>
      <c r="R160" s="491"/>
      <c r="S160" s="491"/>
      <c r="T160" s="491"/>
      <c r="U160" s="491">
        <f t="shared" si="6"/>
        <v>0</v>
      </c>
      <c r="V160" s="495">
        <f t="shared" si="8"/>
        <v>20</v>
      </c>
      <c r="W160" s="496"/>
      <c r="X160" s="496"/>
      <c r="Y160" s="496"/>
      <c r="Z160" s="502">
        <v>20</v>
      </c>
      <c r="AA160" s="496"/>
      <c r="AB160" s="496"/>
      <c r="AC160" s="496"/>
      <c r="AD160" s="496"/>
      <c r="AE160" s="496"/>
      <c r="AF160" s="498"/>
      <c r="AG160" s="499"/>
      <c r="AH160" s="499"/>
      <c r="AI160" s="499">
        <f t="shared" si="7"/>
        <v>0</v>
      </c>
      <c r="AJ160" s="324"/>
      <c r="AK160" s="316"/>
      <c r="AL160" s="316"/>
      <c r="AM160" s="500"/>
      <c r="AN160" s="500"/>
      <c r="AO160" s="500"/>
      <c r="AP160" s="500"/>
      <c r="AQ160" s="500"/>
      <c r="AR160" s="500"/>
      <c r="AS160" s="500"/>
      <c r="AT160" s="500"/>
      <c r="AU160" s="500"/>
      <c r="AV160" s="500"/>
      <c r="AW160" s="500"/>
      <c r="AX160" s="500"/>
      <c r="AY160" s="500"/>
      <c r="AZ160" s="500"/>
      <c r="BA160" s="500"/>
      <c r="BB160" s="500"/>
      <c r="BC160" s="500"/>
      <c r="BD160" s="500"/>
    </row>
    <row r="161" spans="1:56" s="501" customFormat="1" ht="157.5" hidden="1" customHeight="1">
      <c r="A161" s="492">
        <v>153</v>
      </c>
      <c r="B161" s="491" t="s">
        <v>3804</v>
      </c>
      <c r="C161" s="491" t="s">
        <v>3805</v>
      </c>
      <c r="D161" s="491">
        <v>0</v>
      </c>
      <c r="E161" s="491"/>
      <c r="F161" s="490" t="s">
        <v>3806</v>
      </c>
      <c r="G161" s="490"/>
      <c r="H161" s="493" t="s">
        <v>2780</v>
      </c>
      <c r="I161" s="492" t="s">
        <v>84</v>
      </c>
      <c r="J161" s="492"/>
      <c r="K161" s="492"/>
      <c r="L161" s="494">
        <v>80</v>
      </c>
      <c r="M161" s="491"/>
      <c r="N161" s="491"/>
      <c r="O161" s="491"/>
      <c r="P161" s="491"/>
      <c r="Q161" s="491"/>
      <c r="R161" s="491"/>
      <c r="S161" s="491"/>
      <c r="T161" s="491"/>
      <c r="U161" s="491">
        <f t="shared" si="6"/>
        <v>0</v>
      </c>
      <c r="V161" s="495">
        <f t="shared" si="8"/>
        <v>80</v>
      </c>
      <c r="W161" s="496"/>
      <c r="X161" s="496"/>
      <c r="Y161" s="496"/>
      <c r="Z161" s="502">
        <v>80</v>
      </c>
      <c r="AA161" s="496"/>
      <c r="AB161" s="496"/>
      <c r="AC161" s="496"/>
      <c r="AD161" s="496"/>
      <c r="AE161" s="496"/>
      <c r="AF161" s="498"/>
      <c r="AG161" s="499">
        <v>0</v>
      </c>
      <c r="AH161" s="499"/>
      <c r="AI161" s="499">
        <f t="shared" si="7"/>
        <v>0</v>
      </c>
      <c r="AJ161" s="324"/>
      <c r="AK161" s="316"/>
      <c r="AL161" s="316"/>
      <c r="AM161" s="500"/>
      <c r="AN161" s="500"/>
      <c r="AO161" s="500"/>
      <c r="AP161" s="500"/>
      <c r="AQ161" s="500"/>
      <c r="AR161" s="500"/>
      <c r="AS161" s="500"/>
      <c r="AT161" s="500"/>
      <c r="AU161" s="500"/>
      <c r="AV161" s="500"/>
      <c r="AW161" s="500"/>
      <c r="AX161" s="500"/>
      <c r="AY161" s="500"/>
      <c r="AZ161" s="500"/>
      <c r="BA161" s="500"/>
      <c r="BB161" s="500"/>
      <c r="BC161" s="500"/>
      <c r="BD161" s="500"/>
    </row>
    <row r="162" spans="1:56" s="501" customFormat="1" ht="94.5" hidden="1" customHeight="1">
      <c r="A162" s="492">
        <v>154</v>
      </c>
      <c r="B162" s="491" t="s">
        <v>3807</v>
      </c>
      <c r="C162" s="491" t="s">
        <v>3808</v>
      </c>
      <c r="D162" s="491">
        <v>0</v>
      </c>
      <c r="E162" s="491"/>
      <c r="F162" s="490" t="s">
        <v>3809</v>
      </c>
      <c r="G162" s="490"/>
      <c r="H162" s="493" t="s">
        <v>3354</v>
      </c>
      <c r="I162" s="492" t="s">
        <v>84</v>
      </c>
      <c r="J162" s="492"/>
      <c r="K162" s="492"/>
      <c r="L162" s="494">
        <v>20</v>
      </c>
      <c r="M162" s="491">
        <v>35</v>
      </c>
      <c r="N162" s="491"/>
      <c r="O162" s="491"/>
      <c r="P162" s="491"/>
      <c r="Q162" s="491"/>
      <c r="R162" s="491"/>
      <c r="S162" s="491"/>
      <c r="T162" s="491"/>
      <c r="U162" s="491">
        <f t="shared" si="6"/>
        <v>0</v>
      </c>
      <c r="V162" s="495">
        <f t="shared" si="8"/>
        <v>20</v>
      </c>
      <c r="W162" s="496"/>
      <c r="X162" s="496"/>
      <c r="Y162" s="496"/>
      <c r="Z162" s="502">
        <v>20</v>
      </c>
      <c r="AA162" s="496"/>
      <c r="AB162" s="496"/>
      <c r="AC162" s="496"/>
      <c r="AD162" s="496"/>
      <c r="AE162" s="496"/>
      <c r="AF162" s="498"/>
      <c r="AG162" s="499"/>
      <c r="AH162" s="499"/>
      <c r="AI162" s="499">
        <f t="shared" si="7"/>
        <v>0</v>
      </c>
      <c r="AJ162" s="324"/>
      <c r="AK162" s="316"/>
      <c r="AL162" s="316"/>
      <c r="AM162" s="500"/>
      <c r="AN162" s="500"/>
      <c r="AO162" s="500"/>
      <c r="AP162" s="500"/>
      <c r="AQ162" s="500"/>
      <c r="AR162" s="500"/>
      <c r="AS162" s="500"/>
      <c r="AT162" s="500"/>
      <c r="AU162" s="500"/>
      <c r="AV162" s="500"/>
      <c r="AW162" s="500"/>
      <c r="AX162" s="500"/>
      <c r="AY162" s="500"/>
      <c r="AZ162" s="500"/>
      <c r="BA162" s="500"/>
      <c r="BB162" s="500"/>
      <c r="BC162" s="500"/>
      <c r="BD162" s="500"/>
    </row>
    <row r="163" spans="1:56" s="501" customFormat="1" ht="157.5" hidden="1" customHeight="1">
      <c r="A163" s="492">
        <v>155</v>
      </c>
      <c r="B163" s="491" t="s">
        <v>3810</v>
      </c>
      <c r="C163" s="491" t="s">
        <v>3811</v>
      </c>
      <c r="D163" s="491">
        <v>0</v>
      </c>
      <c r="E163" s="491"/>
      <c r="F163" s="490" t="s">
        <v>3812</v>
      </c>
      <c r="G163" s="490"/>
      <c r="H163" s="493">
        <v>0</v>
      </c>
      <c r="I163" s="492" t="s">
        <v>84</v>
      </c>
      <c r="J163" s="492"/>
      <c r="K163" s="492"/>
      <c r="L163" s="494">
        <v>20</v>
      </c>
      <c r="M163" s="491"/>
      <c r="N163" s="491"/>
      <c r="O163" s="491"/>
      <c r="P163" s="491"/>
      <c r="Q163" s="491"/>
      <c r="R163" s="491"/>
      <c r="S163" s="491"/>
      <c r="T163" s="491"/>
      <c r="U163" s="491">
        <f t="shared" si="6"/>
        <v>0</v>
      </c>
      <c r="V163" s="495">
        <f t="shared" si="8"/>
        <v>20</v>
      </c>
      <c r="W163" s="496"/>
      <c r="X163" s="496"/>
      <c r="Y163" s="496"/>
      <c r="Z163" s="502">
        <v>20</v>
      </c>
      <c r="AA163" s="496"/>
      <c r="AB163" s="496"/>
      <c r="AC163" s="496"/>
      <c r="AD163" s="496"/>
      <c r="AE163" s="496"/>
      <c r="AF163" s="498"/>
      <c r="AG163" s="499"/>
      <c r="AH163" s="499"/>
      <c r="AI163" s="499">
        <f t="shared" si="7"/>
        <v>0</v>
      </c>
      <c r="AJ163" s="324"/>
      <c r="AK163" s="316"/>
      <c r="AL163" s="316"/>
      <c r="AM163" s="500"/>
      <c r="AN163" s="500"/>
      <c r="AO163" s="500"/>
      <c r="AP163" s="500"/>
      <c r="AQ163" s="500"/>
      <c r="AR163" s="500"/>
      <c r="AS163" s="500"/>
      <c r="AT163" s="500"/>
      <c r="AU163" s="500"/>
      <c r="AV163" s="500"/>
      <c r="AW163" s="500"/>
      <c r="AX163" s="500"/>
      <c r="AY163" s="500"/>
      <c r="AZ163" s="500"/>
      <c r="BA163" s="500"/>
      <c r="BB163" s="500"/>
      <c r="BC163" s="500"/>
      <c r="BD163" s="500"/>
    </row>
    <row r="164" spans="1:56" s="501" customFormat="1" ht="165" hidden="1" customHeight="1">
      <c r="A164" s="492">
        <v>156</v>
      </c>
      <c r="B164" s="491" t="s">
        <v>3813</v>
      </c>
      <c r="C164" s="491" t="s">
        <v>3814</v>
      </c>
      <c r="D164" s="491">
        <v>0</v>
      </c>
      <c r="E164" s="491"/>
      <c r="F164" s="490" t="s">
        <v>3815</v>
      </c>
      <c r="G164" s="490"/>
      <c r="H164" s="493" t="s">
        <v>3354</v>
      </c>
      <c r="I164" s="492" t="s">
        <v>84</v>
      </c>
      <c r="J164" s="492"/>
      <c r="K164" s="492"/>
      <c r="L164" s="494">
        <v>20</v>
      </c>
      <c r="M164" s="491">
        <v>15</v>
      </c>
      <c r="N164" s="491"/>
      <c r="O164" s="491"/>
      <c r="P164" s="491"/>
      <c r="Q164" s="491"/>
      <c r="R164" s="491"/>
      <c r="S164" s="491"/>
      <c r="T164" s="491"/>
      <c r="U164" s="491">
        <f t="shared" si="6"/>
        <v>0</v>
      </c>
      <c r="V164" s="495">
        <f t="shared" si="8"/>
        <v>30</v>
      </c>
      <c r="W164" s="496"/>
      <c r="X164" s="496"/>
      <c r="Y164" s="496"/>
      <c r="Z164" s="502">
        <v>30</v>
      </c>
      <c r="AA164" s="496"/>
      <c r="AB164" s="496"/>
      <c r="AC164" s="496"/>
      <c r="AD164" s="496"/>
      <c r="AE164" s="496"/>
      <c r="AF164" s="498"/>
      <c r="AG164" s="499"/>
      <c r="AH164" s="499"/>
      <c r="AI164" s="499">
        <f t="shared" si="7"/>
        <v>0</v>
      </c>
      <c r="AJ164" s="324"/>
      <c r="AK164" s="316"/>
      <c r="AL164" s="316"/>
      <c r="AM164" s="500"/>
      <c r="AN164" s="500"/>
      <c r="AO164" s="500"/>
      <c r="AP164" s="500"/>
      <c r="AQ164" s="500"/>
      <c r="AR164" s="500"/>
      <c r="AS164" s="500"/>
      <c r="AT164" s="500"/>
      <c r="AU164" s="500"/>
      <c r="AV164" s="500"/>
      <c r="AW164" s="500"/>
      <c r="AX164" s="500"/>
      <c r="AY164" s="500"/>
      <c r="AZ164" s="500"/>
      <c r="BA164" s="500"/>
      <c r="BB164" s="500"/>
      <c r="BC164" s="500"/>
      <c r="BD164" s="500"/>
    </row>
    <row r="165" spans="1:56" s="501" customFormat="1" ht="94.5" hidden="1" customHeight="1">
      <c r="A165" s="492">
        <v>157</v>
      </c>
      <c r="B165" s="491" t="s">
        <v>3816</v>
      </c>
      <c r="C165" s="491" t="s">
        <v>3817</v>
      </c>
      <c r="D165" s="491">
        <v>0</v>
      </c>
      <c r="E165" s="491"/>
      <c r="F165" s="490" t="s">
        <v>3818</v>
      </c>
      <c r="G165" s="490"/>
      <c r="H165" s="493">
        <v>0</v>
      </c>
      <c r="I165" s="492" t="s">
        <v>84</v>
      </c>
      <c r="J165" s="492"/>
      <c r="K165" s="492"/>
      <c r="L165" s="494">
        <v>20</v>
      </c>
      <c r="M165" s="491"/>
      <c r="N165" s="491"/>
      <c r="O165" s="491"/>
      <c r="P165" s="491"/>
      <c r="Q165" s="491"/>
      <c r="R165" s="491"/>
      <c r="S165" s="491"/>
      <c r="T165" s="491"/>
      <c r="U165" s="491">
        <f t="shared" si="6"/>
        <v>0</v>
      </c>
      <c r="V165" s="495">
        <f t="shared" si="8"/>
        <v>20</v>
      </c>
      <c r="W165" s="496"/>
      <c r="X165" s="496"/>
      <c r="Y165" s="496"/>
      <c r="Z165" s="502">
        <v>20</v>
      </c>
      <c r="AA165" s="496"/>
      <c r="AB165" s="496"/>
      <c r="AC165" s="496"/>
      <c r="AD165" s="496"/>
      <c r="AE165" s="496"/>
      <c r="AF165" s="498"/>
      <c r="AG165" s="499"/>
      <c r="AH165" s="499"/>
      <c r="AI165" s="499">
        <f t="shared" si="7"/>
        <v>0</v>
      </c>
      <c r="AJ165" s="324"/>
      <c r="AK165" s="316"/>
      <c r="AL165" s="316"/>
      <c r="AM165" s="500"/>
      <c r="AN165" s="500"/>
      <c r="AO165" s="500"/>
      <c r="AP165" s="500"/>
      <c r="AQ165" s="500"/>
      <c r="AR165" s="500"/>
      <c r="AS165" s="500"/>
      <c r="AT165" s="500"/>
      <c r="AU165" s="500"/>
      <c r="AV165" s="500"/>
      <c r="AW165" s="500"/>
      <c r="AX165" s="500"/>
      <c r="AY165" s="500"/>
      <c r="AZ165" s="500"/>
      <c r="BA165" s="500"/>
      <c r="BB165" s="500"/>
      <c r="BC165" s="500"/>
      <c r="BD165" s="500"/>
    </row>
    <row r="166" spans="1:56" s="501" customFormat="1" ht="126" hidden="1" customHeight="1">
      <c r="A166" s="492">
        <v>158</v>
      </c>
      <c r="B166" s="491" t="s">
        <v>3819</v>
      </c>
      <c r="C166" s="491" t="s">
        <v>3820</v>
      </c>
      <c r="D166" s="491">
        <v>0</v>
      </c>
      <c r="E166" s="491"/>
      <c r="F166" s="490" t="s">
        <v>3821</v>
      </c>
      <c r="G166" s="490"/>
      <c r="H166" s="493" t="s">
        <v>3354</v>
      </c>
      <c r="I166" s="492" t="s">
        <v>84</v>
      </c>
      <c r="J166" s="492"/>
      <c r="K166" s="492"/>
      <c r="L166" s="494">
        <v>30</v>
      </c>
      <c r="M166" s="491">
        <v>15</v>
      </c>
      <c r="N166" s="491"/>
      <c r="O166" s="491"/>
      <c r="P166" s="491"/>
      <c r="Q166" s="491"/>
      <c r="R166" s="491"/>
      <c r="S166" s="491"/>
      <c r="T166" s="491"/>
      <c r="U166" s="491">
        <f t="shared" si="6"/>
        <v>0</v>
      </c>
      <c r="V166" s="495">
        <f t="shared" si="8"/>
        <v>30</v>
      </c>
      <c r="W166" s="496"/>
      <c r="X166" s="496"/>
      <c r="Y166" s="496"/>
      <c r="Z166" s="502">
        <v>30</v>
      </c>
      <c r="AA166" s="496"/>
      <c r="AB166" s="496"/>
      <c r="AC166" s="496"/>
      <c r="AD166" s="496"/>
      <c r="AE166" s="496"/>
      <c r="AF166" s="498"/>
      <c r="AG166" s="499"/>
      <c r="AH166" s="499"/>
      <c r="AI166" s="499">
        <f t="shared" si="7"/>
        <v>0</v>
      </c>
      <c r="AJ166" s="324"/>
      <c r="AK166" s="316"/>
      <c r="AL166" s="316"/>
      <c r="AM166" s="500"/>
      <c r="AN166" s="500"/>
      <c r="AO166" s="500"/>
      <c r="AP166" s="500"/>
      <c r="AQ166" s="500"/>
      <c r="AR166" s="500"/>
      <c r="AS166" s="500"/>
      <c r="AT166" s="500"/>
      <c r="AU166" s="500"/>
      <c r="AV166" s="500"/>
      <c r="AW166" s="500"/>
      <c r="AX166" s="500"/>
      <c r="AY166" s="500"/>
      <c r="AZ166" s="500"/>
      <c r="BA166" s="500"/>
      <c r="BB166" s="500"/>
      <c r="BC166" s="500"/>
      <c r="BD166" s="500"/>
    </row>
    <row r="167" spans="1:56" s="501" customFormat="1" ht="220.5" hidden="1" customHeight="1">
      <c r="A167" s="492">
        <v>159</v>
      </c>
      <c r="B167" s="491" t="s">
        <v>3822</v>
      </c>
      <c r="C167" s="491" t="s">
        <v>3823</v>
      </c>
      <c r="D167" s="491">
        <v>0</v>
      </c>
      <c r="E167" s="491"/>
      <c r="F167" s="490" t="s">
        <v>3824</v>
      </c>
      <c r="G167" s="490"/>
      <c r="H167" s="493">
        <v>0</v>
      </c>
      <c r="I167" s="492" t="s">
        <v>84</v>
      </c>
      <c r="J167" s="492"/>
      <c r="K167" s="492"/>
      <c r="L167" s="494">
        <v>20</v>
      </c>
      <c r="M167" s="491"/>
      <c r="N167" s="491"/>
      <c r="O167" s="491"/>
      <c r="P167" s="491"/>
      <c r="Q167" s="491"/>
      <c r="R167" s="491"/>
      <c r="S167" s="491"/>
      <c r="T167" s="491"/>
      <c r="U167" s="491">
        <f t="shared" si="6"/>
        <v>0</v>
      </c>
      <c r="V167" s="495">
        <f t="shared" si="8"/>
        <v>20</v>
      </c>
      <c r="W167" s="496"/>
      <c r="X167" s="496"/>
      <c r="Y167" s="496"/>
      <c r="Z167" s="502">
        <v>20</v>
      </c>
      <c r="AA167" s="496"/>
      <c r="AB167" s="496"/>
      <c r="AC167" s="496"/>
      <c r="AD167" s="496"/>
      <c r="AE167" s="496"/>
      <c r="AF167" s="498"/>
      <c r="AG167" s="499"/>
      <c r="AH167" s="499"/>
      <c r="AI167" s="499">
        <f t="shared" si="7"/>
        <v>0</v>
      </c>
      <c r="AJ167" s="324"/>
      <c r="AK167" s="316"/>
      <c r="AL167" s="316"/>
      <c r="AM167" s="500"/>
      <c r="AN167" s="500"/>
      <c r="AO167" s="500"/>
      <c r="AP167" s="500"/>
      <c r="AQ167" s="500"/>
      <c r="AR167" s="500"/>
      <c r="AS167" s="500"/>
      <c r="AT167" s="500"/>
      <c r="AU167" s="500"/>
      <c r="AV167" s="500"/>
      <c r="AW167" s="500"/>
      <c r="AX167" s="500"/>
      <c r="AY167" s="500"/>
      <c r="AZ167" s="500"/>
      <c r="BA167" s="500"/>
      <c r="BB167" s="500"/>
      <c r="BC167" s="500"/>
      <c r="BD167" s="500"/>
    </row>
    <row r="168" spans="1:56" s="501" customFormat="1" ht="141.75" hidden="1" customHeight="1">
      <c r="A168" s="492">
        <v>160</v>
      </c>
      <c r="B168" s="491" t="s">
        <v>3825</v>
      </c>
      <c r="C168" s="491" t="s">
        <v>3826</v>
      </c>
      <c r="D168" s="491">
        <v>0</v>
      </c>
      <c r="E168" s="491"/>
      <c r="F168" s="490" t="s">
        <v>3827</v>
      </c>
      <c r="G168" s="490"/>
      <c r="H168" s="493">
        <v>0</v>
      </c>
      <c r="I168" s="492" t="s">
        <v>84</v>
      </c>
      <c r="J168" s="492"/>
      <c r="K168" s="492"/>
      <c r="L168" s="494">
        <v>20</v>
      </c>
      <c r="M168" s="491"/>
      <c r="N168" s="491"/>
      <c r="O168" s="491"/>
      <c r="P168" s="491"/>
      <c r="Q168" s="491"/>
      <c r="R168" s="491"/>
      <c r="S168" s="491"/>
      <c r="T168" s="491"/>
      <c r="U168" s="491">
        <f t="shared" si="6"/>
        <v>0</v>
      </c>
      <c r="V168" s="495">
        <f t="shared" si="8"/>
        <v>20</v>
      </c>
      <c r="W168" s="496"/>
      <c r="X168" s="496"/>
      <c r="Y168" s="496"/>
      <c r="Z168" s="502">
        <v>20</v>
      </c>
      <c r="AA168" s="496"/>
      <c r="AB168" s="496"/>
      <c r="AC168" s="496"/>
      <c r="AD168" s="496"/>
      <c r="AE168" s="496"/>
      <c r="AF168" s="498"/>
      <c r="AG168" s="499"/>
      <c r="AH168" s="499"/>
      <c r="AI168" s="499">
        <f t="shared" si="7"/>
        <v>0</v>
      </c>
      <c r="AJ168" s="324"/>
      <c r="AK168" s="316"/>
      <c r="AL168" s="316"/>
      <c r="AM168" s="500"/>
      <c r="AN168" s="500"/>
      <c r="AO168" s="500"/>
      <c r="AP168" s="500"/>
      <c r="AQ168" s="500"/>
      <c r="AR168" s="500"/>
      <c r="AS168" s="500"/>
      <c r="AT168" s="500"/>
      <c r="AU168" s="500"/>
      <c r="AV168" s="500"/>
      <c r="AW168" s="500"/>
      <c r="AX168" s="500"/>
      <c r="AY168" s="500"/>
      <c r="AZ168" s="500"/>
      <c r="BA168" s="500"/>
      <c r="BB168" s="500"/>
      <c r="BC168" s="500"/>
      <c r="BD168" s="500"/>
    </row>
    <row r="169" spans="1:56" s="501" customFormat="1" ht="126" hidden="1" customHeight="1">
      <c r="A169" s="492">
        <v>161</v>
      </c>
      <c r="B169" s="491" t="s">
        <v>3828</v>
      </c>
      <c r="C169" s="491" t="s">
        <v>3829</v>
      </c>
      <c r="D169" s="491">
        <v>0</v>
      </c>
      <c r="E169" s="491"/>
      <c r="F169" s="490" t="s">
        <v>3830</v>
      </c>
      <c r="G169" s="490"/>
      <c r="H169" s="493">
        <v>0</v>
      </c>
      <c r="I169" s="492" t="s">
        <v>84</v>
      </c>
      <c r="J169" s="492"/>
      <c r="K169" s="492"/>
      <c r="L169" s="494">
        <v>50</v>
      </c>
      <c r="M169" s="491"/>
      <c r="N169" s="491"/>
      <c r="O169" s="491"/>
      <c r="P169" s="491"/>
      <c r="Q169" s="491"/>
      <c r="R169" s="491"/>
      <c r="S169" s="491"/>
      <c r="T169" s="491"/>
      <c r="U169" s="491">
        <f t="shared" si="6"/>
        <v>0</v>
      </c>
      <c r="V169" s="495">
        <f t="shared" si="8"/>
        <v>50</v>
      </c>
      <c r="W169" s="496"/>
      <c r="X169" s="496"/>
      <c r="Y169" s="496"/>
      <c r="Z169" s="502">
        <v>50</v>
      </c>
      <c r="AA169" s="496"/>
      <c r="AB169" s="496"/>
      <c r="AC169" s="496"/>
      <c r="AD169" s="496"/>
      <c r="AE169" s="496"/>
      <c r="AF169" s="498"/>
      <c r="AG169" s="499"/>
      <c r="AH169" s="499"/>
      <c r="AI169" s="499">
        <f t="shared" si="7"/>
        <v>0</v>
      </c>
      <c r="AJ169" s="324"/>
      <c r="AK169" s="316"/>
      <c r="AL169" s="316"/>
      <c r="AM169" s="500"/>
      <c r="AN169" s="500"/>
      <c r="AO169" s="500"/>
      <c r="AP169" s="500"/>
      <c r="AQ169" s="500"/>
      <c r="AR169" s="500"/>
      <c r="AS169" s="500"/>
      <c r="AT169" s="500"/>
      <c r="AU169" s="500"/>
      <c r="AV169" s="500"/>
      <c r="AW169" s="500"/>
      <c r="AX169" s="500"/>
      <c r="AY169" s="500"/>
      <c r="AZ169" s="500"/>
      <c r="BA169" s="500"/>
      <c r="BB169" s="500"/>
      <c r="BC169" s="500"/>
      <c r="BD169" s="500"/>
    </row>
    <row r="170" spans="1:56" s="501" customFormat="1" ht="141.75" hidden="1" customHeight="1">
      <c r="A170" s="492">
        <v>162</v>
      </c>
      <c r="B170" s="491" t="s">
        <v>3831</v>
      </c>
      <c r="C170" s="491" t="s">
        <v>3832</v>
      </c>
      <c r="D170" s="491">
        <v>0</v>
      </c>
      <c r="E170" s="491"/>
      <c r="F170" s="490" t="s">
        <v>3833</v>
      </c>
      <c r="G170" s="490"/>
      <c r="H170" s="493">
        <v>0</v>
      </c>
      <c r="I170" s="492" t="s">
        <v>84</v>
      </c>
      <c r="J170" s="492"/>
      <c r="K170" s="492"/>
      <c r="L170" s="494">
        <v>30</v>
      </c>
      <c r="M170" s="491"/>
      <c r="N170" s="491"/>
      <c r="O170" s="491"/>
      <c r="P170" s="491"/>
      <c r="Q170" s="491"/>
      <c r="R170" s="491"/>
      <c r="S170" s="491"/>
      <c r="T170" s="491"/>
      <c r="U170" s="491">
        <f t="shared" si="6"/>
        <v>0</v>
      </c>
      <c r="V170" s="495">
        <f t="shared" si="8"/>
        <v>30</v>
      </c>
      <c r="W170" s="496"/>
      <c r="X170" s="496"/>
      <c r="Y170" s="496"/>
      <c r="Z170" s="502">
        <v>30</v>
      </c>
      <c r="AA170" s="496"/>
      <c r="AB170" s="496"/>
      <c r="AC170" s="496"/>
      <c r="AD170" s="496"/>
      <c r="AE170" s="496"/>
      <c r="AF170" s="498"/>
      <c r="AG170" s="499"/>
      <c r="AH170" s="499"/>
      <c r="AI170" s="499">
        <f t="shared" si="7"/>
        <v>0</v>
      </c>
      <c r="AJ170" s="324"/>
      <c r="AK170" s="316"/>
      <c r="AL170" s="316"/>
      <c r="AM170" s="500"/>
      <c r="AN170" s="500"/>
      <c r="AO170" s="500"/>
      <c r="AP170" s="500"/>
      <c r="AQ170" s="500"/>
      <c r="AR170" s="500"/>
      <c r="AS170" s="500"/>
      <c r="AT170" s="500"/>
      <c r="AU170" s="500"/>
      <c r="AV170" s="500"/>
      <c r="AW170" s="500"/>
      <c r="AX170" s="500"/>
      <c r="AY170" s="500"/>
      <c r="AZ170" s="500"/>
      <c r="BA170" s="500"/>
      <c r="BB170" s="500"/>
      <c r="BC170" s="500"/>
      <c r="BD170" s="500"/>
    </row>
    <row r="171" spans="1:56" s="501" customFormat="1" ht="157.5" hidden="1" customHeight="1">
      <c r="A171" s="492">
        <v>163</v>
      </c>
      <c r="B171" s="491" t="s">
        <v>3834</v>
      </c>
      <c r="C171" s="491" t="s">
        <v>3835</v>
      </c>
      <c r="D171" s="491">
        <v>0</v>
      </c>
      <c r="E171" s="491"/>
      <c r="F171" s="490" t="s">
        <v>3836</v>
      </c>
      <c r="G171" s="490"/>
      <c r="H171" s="493" t="s">
        <v>2780</v>
      </c>
      <c r="I171" s="492" t="s">
        <v>84</v>
      </c>
      <c r="J171" s="492"/>
      <c r="K171" s="492"/>
      <c r="L171" s="494">
        <v>30</v>
      </c>
      <c r="M171" s="491"/>
      <c r="N171" s="491"/>
      <c r="O171" s="491"/>
      <c r="P171" s="491"/>
      <c r="Q171" s="491"/>
      <c r="R171" s="491"/>
      <c r="S171" s="491"/>
      <c r="T171" s="491"/>
      <c r="U171" s="491">
        <f t="shared" si="6"/>
        <v>0</v>
      </c>
      <c r="V171" s="495">
        <f t="shared" si="8"/>
        <v>30</v>
      </c>
      <c r="W171" s="496"/>
      <c r="X171" s="496"/>
      <c r="Y171" s="496"/>
      <c r="Z171" s="502">
        <v>30</v>
      </c>
      <c r="AA171" s="496"/>
      <c r="AB171" s="496"/>
      <c r="AC171" s="496"/>
      <c r="AD171" s="496"/>
      <c r="AE171" s="496"/>
      <c r="AF171" s="498"/>
      <c r="AG171" s="499"/>
      <c r="AH171" s="499"/>
      <c r="AI171" s="499">
        <f t="shared" si="7"/>
        <v>0</v>
      </c>
      <c r="AJ171" s="324"/>
      <c r="AK171" s="316"/>
      <c r="AL171" s="316"/>
      <c r="AM171" s="500"/>
      <c r="AN171" s="500"/>
      <c r="AO171" s="500"/>
      <c r="AP171" s="500"/>
      <c r="AQ171" s="500"/>
      <c r="AR171" s="500"/>
      <c r="AS171" s="500"/>
      <c r="AT171" s="500"/>
      <c r="AU171" s="500"/>
      <c r="AV171" s="500"/>
      <c r="AW171" s="500"/>
      <c r="AX171" s="500"/>
      <c r="AY171" s="500"/>
      <c r="AZ171" s="500"/>
      <c r="BA171" s="500"/>
      <c r="BB171" s="500"/>
      <c r="BC171" s="500"/>
      <c r="BD171" s="500"/>
    </row>
    <row r="172" spans="1:56" s="501" customFormat="1" ht="126" hidden="1" customHeight="1">
      <c r="A172" s="492">
        <v>164</v>
      </c>
      <c r="B172" s="491" t="s">
        <v>3837</v>
      </c>
      <c r="C172" s="491" t="s">
        <v>3838</v>
      </c>
      <c r="D172" s="491">
        <v>0</v>
      </c>
      <c r="E172" s="491"/>
      <c r="F172" s="490" t="s">
        <v>3839</v>
      </c>
      <c r="G172" s="490"/>
      <c r="H172" s="493">
        <v>0</v>
      </c>
      <c r="I172" s="492" t="s">
        <v>84</v>
      </c>
      <c r="J172" s="492"/>
      <c r="K172" s="492"/>
      <c r="L172" s="494">
        <v>70</v>
      </c>
      <c r="M172" s="491"/>
      <c r="N172" s="491"/>
      <c r="O172" s="491"/>
      <c r="P172" s="491"/>
      <c r="Q172" s="491"/>
      <c r="R172" s="491"/>
      <c r="S172" s="491"/>
      <c r="T172" s="491"/>
      <c r="U172" s="491">
        <f t="shared" si="6"/>
        <v>0</v>
      </c>
      <c r="V172" s="495">
        <f t="shared" si="8"/>
        <v>70</v>
      </c>
      <c r="W172" s="496"/>
      <c r="X172" s="496"/>
      <c r="Y172" s="496"/>
      <c r="Z172" s="502">
        <v>70</v>
      </c>
      <c r="AA172" s="496"/>
      <c r="AB172" s="496"/>
      <c r="AC172" s="496"/>
      <c r="AD172" s="496"/>
      <c r="AE172" s="496"/>
      <c r="AF172" s="498"/>
      <c r="AG172" s="499"/>
      <c r="AH172" s="499"/>
      <c r="AI172" s="499">
        <f t="shared" si="7"/>
        <v>0</v>
      </c>
      <c r="AJ172" s="324"/>
      <c r="AK172" s="316"/>
      <c r="AL172" s="316"/>
      <c r="AM172" s="500"/>
      <c r="AN172" s="500"/>
      <c r="AO172" s="500"/>
      <c r="AP172" s="500"/>
      <c r="AQ172" s="500"/>
      <c r="AR172" s="500"/>
      <c r="AS172" s="500"/>
      <c r="AT172" s="500"/>
      <c r="AU172" s="500"/>
      <c r="AV172" s="500"/>
      <c r="AW172" s="500"/>
      <c r="AX172" s="500"/>
      <c r="AY172" s="500"/>
      <c r="AZ172" s="500"/>
      <c r="BA172" s="500"/>
      <c r="BB172" s="500"/>
      <c r="BC172" s="500"/>
      <c r="BD172" s="500"/>
    </row>
    <row r="173" spans="1:56" s="501" customFormat="1" ht="110.25" hidden="1" customHeight="1">
      <c r="A173" s="492">
        <v>165</v>
      </c>
      <c r="B173" s="491" t="s">
        <v>3840</v>
      </c>
      <c r="C173" s="491" t="s">
        <v>3841</v>
      </c>
      <c r="D173" s="491">
        <v>0</v>
      </c>
      <c r="E173" s="491"/>
      <c r="F173" s="490" t="s">
        <v>3842</v>
      </c>
      <c r="G173" s="490"/>
      <c r="H173" s="493"/>
      <c r="I173" s="492" t="s">
        <v>84</v>
      </c>
      <c r="J173" s="492"/>
      <c r="K173" s="492"/>
      <c r="L173" s="494">
        <v>30</v>
      </c>
      <c r="M173" s="491">
        <v>20</v>
      </c>
      <c r="N173" s="491"/>
      <c r="O173" s="491"/>
      <c r="P173" s="491"/>
      <c r="Q173" s="491"/>
      <c r="R173" s="491"/>
      <c r="S173" s="491"/>
      <c r="T173" s="491"/>
      <c r="U173" s="491">
        <f t="shared" si="6"/>
        <v>0</v>
      </c>
      <c r="V173" s="495">
        <f t="shared" si="8"/>
        <v>30</v>
      </c>
      <c r="W173" s="496"/>
      <c r="X173" s="496"/>
      <c r="Y173" s="496"/>
      <c r="Z173" s="502">
        <v>30</v>
      </c>
      <c r="AA173" s="496"/>
      <c r="AB173" s="496"/>
      <c r="AC173" s="496"/>
      <c r="AD173" s="496"/>
      <c r="AE173" s="496"/>
      <c r="AF173" s="498"/>
      <c r="AG173" s="499">
        <v>0</v>
      </c>
      <c r="AH173" s="499"/>
      <c r="AI173" s="499">
        <f t="shared" si="7"/>
        <v>0</v>
      </c>
      <c r="AJ173" s="324"/>
      <c r="AK173" s="316"/>
      <c r="AL173" s="316"/>
      <c r="AM173" s="500"/>
      <c r="AN173" s="500"/>
      <c r="AO173" s="500"/>
      <c r="AP173" s="500"/>
      <c r="AQ173" s="500"/>
      <c r="AR173" s="500"/>
      <c r="AS173" s="500"/>
      <c r="AT173" s="500"/>
      <c r="AU173" s="500"/>
      <c r="AV173" s="500"/>
      <c r="AW173" s="500"/>
      <c r="AX173" s="500"/>
      <c r="AY173" s="500"/>
      <c r="AZ173" s="500"/>
      <c r="BA173" s="500"/>
      <c r="BB173" s="500"/>
      <c r="BC173" s="500"/>
      <c r="BD173" s="500"/>
    </row>
    <row r="174" spans="1:56" s="501" customFormat="1" ht="110.25" hidden="1" customHeight="1">
      <c r="A174" s="492">
        <v>166</v>
      </c>
      <c r="B174" s="491" t="s">
        <v>3843</v>
      </c>
      <c r="C174" s="491" t="s">
        <v>3844</v>
      </c>
      <c r="D174" s="491">
        <v>0</v>
      </c>
      <c r="E174" s="491"/>
      <c r="F174" s="490" t="s">
        <v>3845</v>
      </c>
      <c r="G174" s="490"/>
      <c r="H174" s="493"/>
      <c r="I174" s="492" t="s">
        <v>84</v>
      </c>
      <c r="J174" s="492"/>
      <c r="K174" s="492"/>
      <c r="L174" s="494">
        <v>10</v>
      </c>
      <c r="M174" s="491"/>
      <c r="N174" s="491"/>
      <c r="O174" s="491"/>
      <c r="P174" s="491"/>
      <c r="Q174" s="491"/>
      <c r="R174" s="491"/>
      <c r="S174" s="491"/>
      <c r="T174" s="491"/>
      <c r="U174" s="491">
        <f t="shared" si="6"/>
        <v>0</v>
      </c>
      <c r="V174" s="495">
        <f t="shared" si="8"/>
        <v>10</v>
      </c>
      <c r="W174" s="496"/>
      <c r="X174" s="496"/>
      <c r="Y174" s="496"/>
      <c r="Z174" s="502">
        <v>10</v>
      </c>
      <c r="AA174" s="496"/>
      <c r="AB174" s="496"/>
      <c r="AC174" s="496"/>
      <c r="AD174" s="496"/>
      <c r="AE174" s="496"/>
      <c r="AF174" s="498"/>
      <c r="AG174" s="499">
        <v>0</v>
      </c>
      <c r="AH174" s="499"/>
      <c r="AI174" s="499">
        <f t="shared" si="7"/>
        <v>0</v>
      </c>
      <c r="AJ174" s="324"/>
      <c r="AK174" s="316"/>
      <c r="AL174" s="316"/>
      <c r="AM174" s="500"/>
      <c r="AN174" s="500"/>
      <c r="AO174" s="500"/>
      <c r="AP174" s="500"/>
      <c r="AQ174" s="500"/>
      <c r="AR174" s="500"/>
      <c r="AS174" s="500"/>
      <c r="AT174" s="500"/>
      <c r="AU174" s="500"/>
      <c r="AV174" s="500"/>
      <c r="AW174" s="500"/>
      <c r="AX174" s="500"/>
      <c r="AY174" s="500"/>
      <c r="AZ174" s="500"/>
      <c r="BA174" s="500"/>
      <c r="BB174" s="500"/>
      <c r="BC174" s="500"/>
      <c r="BD174" s="500"/>
    </row>
    <row r="175" spans="1:56" s="501" customFormat="1" ht="94.5" hidden="1" customHeight="1">
      <c r="A175" s="492">
        <v>167</v>
      </c>
      <c r="B175" s="491" t="s">
        <v>3846</v>
      </c>
      <c r="C175" s="491" t="s">
        <v>3847</v>
      </c>
      <c r="D175" s="491">
        <v>0</v>
      </c>
      <c r="E175" s="491"/>
      <c r="F175" s="490" t="s">
        <v>3848</v>
      </c>
      <c r="G175" s="490"/>
      <c r="H175" s="493" t="s">
        <v>2780</v>
      </c>
      <c r="I175" s="492" t="s">
        <v>84</v>
      </c>
      <c r="J175" s="492"/>
      <c r="K175" s="492"/>
      <c r="L175" s="494">
        <v>50</v>
      </c>
      <c r="M175" s="491"/>
      <c r="N175" s="491"/>
      <c r="O175" s="491"/>
      <c r="P175" s="491"/>
      <c r="Q175" s="491"/>
      <c r="R175" s="491"/>
      <c r="S175" s="491"/>
      <c r="T175" s="491"/>
      <c r="U175" s="491">
        <f t="shared" si="6"/>
        <v>0</v>
      </c>
      <c r="V175" s="495">
        <f t="shared" si="8"/>
        <v>50</v>
      </c>
      <c r="W175" s="496"/>
      <c r="X175" s="496"/>
      <c r="Y175" s="496"/>
      <c r="Z175" s="502">
        <v>50</v>
      </c>
      <c r="AA175" s="496"/>
      <c r="AB175" s="496"/>
      <c r="AC175" s="496"/>
      <c r="AD175" s="496"/>
      <c r="AE175" s="496"/>
      <c r="AF175" s="498"/>
      <c r="AG175" s="499"/>
      <c r="AH175" s="499"/>
      <c r="AI175" s="499">
        <f t="shared" si="7"/>
        <v>0</v>
      </c>
      <c r="AJ175" s="324"/>
      <c r="AK175" s="316"/>
      <c r="AL175" s="316"/>
      <c r="AM175" s="500"/>
      <c r="AN175" s="500"/>
      <c r="AO175" s="500"/>
      <c r="AP175" s="500"/>
      <c r="AQ175" s="500"/>
      <c r="AR175" s="500"/>
      <c r="AS175" s="500"/>
      <c r="AT175" s="500"/>
      <c r="AU175" s="500"/>
      <c r="AV175" s="500"/>
      <c r="AW175" s="500"/>
      <c r="AX175" s="500"/>
      <c r="AY175" s="500"/>
      <c r="AZ175" s="500"/>
      <c r="BA175" s="500"/>
      <c r="BB175" s="500"/>
      <c r="BC175" s="500"/>
      <c r="BD175" s="500"/>
    </row>
    <row r="176" spans="1:56" s="501" customFormat="1" ht="78.75" hidden="1" customHeight="1">
      <c r="A176" s="492">
        <v>168</v>
      </c>
      <c r="B176" s="491" t="s">
        <v>3849</v>
      </c>
      <c r="C176" s="491" t="s">
        <v>3850</v>
      </c>
      <c r="D176" s="491">
        <v>0</v>
      </c>
      <c r="E176" s="491"/>
      <c r="F176" s="490" t="s">
        <v>3851</v>
      </c>
      <c r="G176" s="490"/>
      <c r="H176" s="493">
        <v>0</v>
      </c>
      <c r="I176" s="492" t="s">
        <v>84</v>
      </c>
      <c r="J176" s="492"/>
      <c r="K176" s="492"/>
      <c r="L176" s="494">
        <v>100</v>
      </c>
      <c r="M176" s="491"/>
      <c r="N176" s="491"/>
      <c r="O176" s="491"/>
      <c r="P176" s="491"/>
      <c r="Q176" s="491"/>
      <c r="R176" s="491"/>
      <c r="S176" s="491"/>
      <c r="T176" s="491"/>
      <c r="U176" s="491">
        <f t="shared" si="6"/>
        <v>0</v>
      </c>
      <c r="V176" s="495">
        <f t="shared" si="8"/>
        <v>70</v>
      </c>
      <c r="W176" s="496"/>
      <c r="X176" s="496"/>
      <c r="Y176" s="496"/>
      <c r="Z176" s="502">
        <v>70</v>
      </c>
      <c r="AA176" s="496"/>
      <c r="AB176" s="496"/>
      <c r="AC176" s="496"/>
      <c r="AD176" s="496"/>
      <c r="AE176" s="496"/>
      <c r="AF176" s="498"/>
      <c r="AG176" s="499"/>
      <c r="AH176" s="499"/>
      <c r="AI176" s="499">
        <f t="shared" si="7"/>
        <v>0</v>
      </c>
      <c r="AJ176" s="324"/>
      <c r="AK176" s="316"/>
      <c r="AL176" s="316"/>
      <c r="AM176" s="500"/>
      <c r="AN176" s="500"/>
      <c r="AO176" s="500"/>
      <c r="AP176" s="500"/>
      <c r="AQ176" s="500"/>
      <c r="AR176" s="500"/>
      <c r="AS176" s="500"/>
      <c r="AT176" s="500"/>
      <c r="AU176" s="500"/>
      <c r="AV176" s="500"/>
      <c r="AW176" s="500"/>
      <c r="AX176" s="500"/>
      <c r="AY176" s="500"/>
      <c r="AZ176" s="500"/>
      <c r="BA176" s="500"/>
      <c r="BB176" s="500"/>
      <c r="BC176" s="500"/>
      <c r="BD176" s="500"/>
    </row>
    <row r="177" spans="1:56" s="501" customFormat="1" ht="94.5" hidden="1" customHeight="1">
      <c r="A177" s="492">
        <v>169</v>
      </c>
      <c r="B177" s="491" t="s">
        <v>3852</v>
      </c>
      <c r="C177" s="491" t="s">
        <v>3853</v>
      </c>
      <c r="D177" s="491">
        <v>0</v>
      </c>
      <c r="E177" s="491"/>
      <c r="F177" s="490" t="s">
        <v>3854</v>
      </c>
      <c r="G177" s="490"/>
      <c r="H177" s="493" t="s">
        <v>3354</v>
      </c>
      <c r="I177" s="492" t="s">
        <v>84</v>
      </c>
      <c r="J177" s="492"/>
      <c r="K177" s="492"/>
      <c r="L177" s="494">
        <v>10</v>
      </c>
      <c r="M177" s="491">
        <v>20</v>
      </c>
      <c r="N177" s="491"/>
      <c r="O177" s="491"/>
      <c r="P177" s="491"/>
      <c r="Q177" s="491"/>
      <c r="R177" s="491"/>
      <c r="S177" s="491"/>
      <c r="T177" s="491"/>
      <c r="U177" s="491">
        <f t="shared" si="6"/>
        <v>0</v>
      </c>
      <c r="V177" s="495">
        <f t="shared" si="8"/>
        <v>10</v>
      </c>
      <c r="W177" s="496"/>
      <c r="X177" s="496"/>
      <c r="Y177" s="496"/>
      <c r="Z177" s="502">
        <v>10</v>
      </c>
      <c r="AA177" s="496"/>
      <c r="AB177" s="496"/>
      <c r="AC177" s="496"/>
      <c r="AD177" s="496"/>
      <c r="AE177" s="496"/>
      <c r="AF177" s="498"/>
      <c r="AG177" s="499"/>
      <c r="AH177" s="499"/>
      <c r="AI177" s="499">
        <f t="shared" si="7"/>
        <v>0</v>
      </c>
      <c r="AJ177" s="324"/>
      <c r="AK177" s="316"/>
      <c r="AL177" s="316"/>
      <c r="AM177" s="500"/>
      <c r="AN177" s="500"/>
      <c r="AO177" s="500"/>
      <c r="AP177" s="500"/>
      <c r="AQ177" s="500"/>
      <c r="AR177" s="500"/>
      <c r="AS177" s="500"/>
      <c r="AT177" s="500"/>
      <c r="AU177" s="500"/>
      <c r="AV177" s="500"/>
      <c r="AW177" s="500"/>
      <c r="AX177" s="500"/>
      <c r="AY177" s="500"/>
      <c r="AZ177" s="500"/>
      <c r="BA177" s="500"/>
      <c r="BB177" s="500"/>
      <c r="BC177" s="500"/>
      <c r="BD177" s="500"/>
    </row>
    <row r="178" spans="1:56" s="501" customFormat="1" ht="78.75" hidden="1" customHeight="1">
      <c r="A178" s="492">
        <v>170</v>
      </c>
      <c r="B178" s="491" t="s">
        <v>3855</v>
      </c>
      <c r="C178" s="491" t="s">
        <v>3856</v>
      </c>
      <c r="D178" s="491">
        <v>0</v>
      </c>
      <c r="E178" s="491"/>
      <c r="F178" s="490" t="s">
        <v>3857</v>
      </c>
      <c r="G178" s="490"/>
      <c r="H178" s="493" t="s">
        <v>2780</v>
      </c>
      <c r="I178" s="492" t="s">
        <v>84</v>
      </c>
      <c r="J178" s="492"/>
      <c r="K178" s="492"/>
      <c r="L178" s="494">
        <v>50</v>
      </c>
      <c r="M178" s="491">
        <v>25</v>
      </c>
      <c r="N178" s="491"/>
      <c r="O178" s="491"/>
      <c r="P178" s="491"/>
      <c r="Q178" s="491"/>
      <c r="R178" s="491"/>
      <c r="S178" s="491"/>
      <c r="T178" s="491"/>
      <c r="U178" s="491">
        <f t="shared" si="6"/>
        <v>0</v>
      </c>
      <c r="V178" s="495">
        <f t="shared" si="8"/>
        <v>50</v>
      </c>
      <c r="W178" s="496"/>
      <c r="X178" s="496"/>
      <c r="Y178" s="496"/>
      <c r="Z178" s="502">
        <v>50</v>
      </c>
      <c r="AA178" s="496"/>
      <c r="AB178" s="496"/>
      <c r="AC178" s="496"/>
      <c r="AD178" s="496"/>
      <c r="AE178" s="496"/>
      <c r="AF178" s="498"/>
      <c r="AG178" s="499"/>
      <c r="AH178" s="499"/>
      <c r="AI178" s="499">
        <f t="shared" si="7"/>
        <v>0</v>
      </c>
      <c r="AJ178" s="324"/>
      <c r="AK178" s="316"/>
      <c r="AL178" s="316"/>
      <c r="AM178" s="500"/>
      <c r="AN178" s="500"/>
      <c r="AO178" s="500"/>
      <c r="AP178" s="500"/>
      <c r="AQ178" s="500"/>
      <c r="AR178" s="500"/>
      <c r="AS178" s="500"/>
      <c r="AT178" s="500"/>
      <c r="AU178" s="500"/>
      <c r="AV178" s="500"/>
      <c r="AW178" s="500"/>
      <c r="AX178" s="500"/>
      <c r="AY178" s="500"/>
      <c r="AZ178" s="500"/>
      <c r="BA178" s="500"/>
      <c r="BB178" s="500"/>
      <c r="BC178" s="500"/>
      <c r="BD178" s="500"/>
    </row>
    <row r="179" spans="1:56" s="501" customFormat="1" ht="78.75" hidden="1" customHeight="1">
      <c r="A179" s="492">
        <v>171</v>
      </c>
      <c r="B179" s="491" t="s">
        <v>3858</v>
      </c>
      <c r="C179" s="491" t="s">
        <v>3859</v>
      </c>
      <c r="D179" s="491">
        <v>0</v>
      </c>
      <c r="E179" s="491"/>
      <c r="F179" s="490" t="s">
        <v>3860</v>
      </c>
      <c r="G179" s="490"/>
      <c r="H179" s="493" t="s">
        <v>3354</v>
      </c>
      <c r="I179" s="492" t="s">
        <v>84</v>
      </c>
      <c r="J179" s="492"/>
      <c r="K179" s="492"/>
      <c r="L179" s="494">
        <v>15</v>
      </c>
      <c r="M179" s="491">
        <v>8</v>
      </c>
      <c r="N179" s="491"/>
      <c r="O179" s="491"/>
      <c r="P179" s="491"/>
      <c r="Q179" s="491"/>
      <c r="R179" s="491"/>
      <c r="S179" s="491"/>
      <c r="T179" s="491"/>
      <c r="U179" s="491">
        <f t="shared" si="6"/>
        <v>0</v>
      </c>
      <c r="V179" s="495">
        <f t="shared" si="8"/>
        <v>10</v>
      </c>
      <c r="W179" s="496"/>
      <c r="X179" s="496"/>
      <c r="Y179" s="496"/>
      <c r="Z179" s="502">
        <v>10</v>
      </c>
      <c r="AA179" s="496"/>
      <c r="AB179" s="496"/>
      <c r="AC179" s="496"/>
      <c r="AD179" s="496"/>
      <c r="AE179" s="496"/>
      <c r="AF179" s="498"/>
      <c r="AG179" s="499"/>
      <c r="AH179" s="499"/>
      <c r="AI179" s="499">
        <f t="shared" si="7"/>
        <v>0</v>
      </c>
      <c r="AJ179" s="324"/>
      <c r="AK179" s="316"/>
      <c r="AL179" s="316"/>
      <c r="AM179" s="500"/>
      <c r="AN179" s="500"/>
      <c r="AO179" s="500"/>
      <c r="AP179" s="500"/>
      <c r="AQ179" s="500"/>
      <c r="AR179" s="500"/>
      <c r="AS179" s="500"/>
      <c r="AT179" s="500"/>
      <c r="AU179" s="500"/>
      <c r="AV179" s="500"/>
      <c r="AW179" s="500"/>
      <c r="AX179" s="500"/>
      <c r="AY179" s="500"/>
      <c r="AZ179" s="500"/>
      <c r="BA179" s="500"/>
      <c r="BB179" s="500"/>
      <c r="BC179" s="500"/>
      <c r="BD179" s="500"/>
    </row>
    <row r="180" spans="1:56" s="501" customFormat="1" ht="78.75" hidden="1" customHeight="1">
      <c r="A180" s="492">
        <v>172</v>
      </c>
      <c r="B180" s="491" t="s">
        <v>3861</v>
      </c>
      <c r="C180" s="491" t="s">
        <v>3862</v>
      </c>
      <c r="D180" s="491">
        <v>0</v>
      </c>
      <c r="E180" s="491"/>
      <c r="F180" s="490" t="s">
        <v>3863</v>
      </c>
      <c r="G180" s="490"/>
      <c r="H180" s="493" t="s">
        <v>3354</v>
      </c>
      <c r="I180" s="492" t="s">
        <v>84</v>
      </c>
      <c r="J180" s="492"/>
      <c r="K180" s="492"/>
      <c r="L180" s="494">
        <v>20</v>
      </c>
      <c r="M180" s="491">
        <v>80</v>
      </c>
      <c r="N180" s="491"/>
      <c r="O180" s="491"/>
      <c r="P180" s="491"/>
      <c r="Q180" s="491"/>
      <c r="R180" s="491"/>
      <c r="S180" s="491"/>
      <c r="T180" s="491"/>
      <c r="U180" s="491">
        <f t="shared" si="6"/>
        <v>0</v>
      </c>
      <c r="V180" s="495">
        <f t="shared" si="8"/>
        <v>20</v>
      </c>
      <c r="W180" s="496"/>
      <c r="X180" s="496"/>
      <c r="Y180" s="496"/>
      <c r="Z180" s="502">
        <v>20</v>
      </c>
      <c r="AA180" s="496"/>
      <c r="AB180" s="496"/>
      <c r="AC180" s="496"/>
      <c r="AD180" s="496"/>
      <c r="AE180" s="496"/>
      <c r="AF180" s="498"/>
      <c r="AG180" s="499"/>
      <c r="AH180" s="499"/>
      <c r="AI180" s="499">
        <f t="shared" si="7"/>
        <v>0</v>
      </c>
      <c r="AJ180" s="324"/>
      <c r="AK180" s="316"/>
      <c r="AL180" s="316"/>
      <c r="AM180" s="500"/>
      <c r="AN180" s="500"/>
      <c r="AO180" s="500"/>
      <c r="AP180" s="500"/>
      <c r="AQ180" s="500"/>
      <c r="AR180" s="500"/>
      <c r="AS180" s="500"/>
      <c r="AT180" s="500"/>
      <c r="AU180" s="500"/>
      <c r="AV180" s="500"/>
      <c r="AW180" s="500"/>
      <c r="AX180" s="500"/>
      <c r="AY180" s="500"/>
      <c r="AZ180" s="500"/>
      <c r="BA180" s="500"/>
      <c r="BB180" s="500"/>
      <c r="BC180" s="500"/>
      <c r="BD180" s="500"/>
    </row>
    <row r="181" spans="1:56" s="501" customFormat="1" ht="78.75" hidden="1" customHeight="1">
      <c r="A181" s="492">
        <v>173</v>
      </c>
      <c r="B181" s="491" t="s">
        <v>3864</v>
      </c>
      <c r="C181" s="491" t="s">
        <v>3865</v>
      </c>
      <c r="D181" s="491">
        <v>0</v>
      </c>
      <c r="E181" s="491"/>
      <c r="F181" s="490" t="s">
        <v>3866</v>
      </c>
      <c r="G181" s="490"/>
      <c r="H181" s="493" t="s">
        <v>3354</v>
      </c>
      <c r="I181" s="492" t="s">
        <v>84</v>
      </c>
      <c r="J181" s="492"/>
      <c r="K181" s="492"/>
      <c r="L181" s="494">
        <v>20</v>
      </c>
      <c r="M181" s="491">
        <v>35</v>
      </c>
      <c r="N181" s="491"/>
      <c r="O181" s="491"/>
      <c r="P181" s="491"/>
      <c r="Q181" s="491"/>
      <c r="R181" s="491"/>
      <c r="S181" s="491"/>
      <c r="T181" s="491"/>
      <c r="U181" s="491">
        <f t="shared" si="6"/>
        <v>0</v>
      </c>
      <c r="V181" s="495">
        <f t="shared" si="8"/>
        <v>20</v>
      </c>
      <c r="W181" s="496"/>
      <c r="X181" s="496"/>
      <c r="Y181" s="496"/>
      <c r="Z181" s="502">
        <v>20</v>
      </c>
      <c r="AA181" s="496"/>
      <c r="AB181" s="496"/>
      <c r="AC181" s="496"/>
      <c r="AD181" s="496"/>
      <c r="AE181" s="496"/>
      <c r="AF181" s="498"/>
      <c r="AG181" s="499"/>
      <c r="AH181" s="499"/>
      <c r="AI181" s="499">
        <f t="shared" si="7"/>
        <v>0</v>
      </c>
      <c r="AJ181" s="324"/>
      <c r="AK181" s="316"/>
      <c r="AL181" s="316"/>
      <c r="AM181" s="500"/>
      <c r="AN181" s="500"/>
      <c r="AO181" s="500"/>
      <c r="AP181" s="500"/>
      <c r="AQ181" s="500"/>
      <c r="AR181" s="500"/>
      <c r="AS181" s="500"/>
      <c r="AT181" s="500"/>
      <c r="AU181" s="500"/>
      <c r="AV181" s="500"/>
      <c r="AW181" s="500"/>
      <c r="AX181" s="500"/>
      <c r="AY181" s="500"/>
      <c r="AZ181" s="500"/>
      <c r="BA181" s="500"/>
      <c r="BB181" s="500"/>
      <c r="BC181" s="500"/>
      <c r="BD181" s="500"/>
    </row>
    <row r="182" spans="1:56" s="501" customFormat="1" ht="94.5" hidden="1" customHeight="1">
      <c r="A182" s="492">
        <v>174</v>
      </c>
      <c r="B182" s="491" t="s">
        <v>3867</v>
      </c>
      <c r="C182" s="491" t="s">
        <v>3868</v>
      </c>
      <c r="D182" s="491">
        <v>0</v>
      </c>
      <c r="E182" s="491"/>
      <c r="F182" s="490" t="s">
        <v>3869</v>
      </c>
      <c r="G182" s="490"/>
      <c r="H182" s="493">
        <v>0</v>
      </c>
      <c r="I182" s="492" t="s">
        <v>84</v>
      </c>
      <c r="J182" s="492"/>
      <c r="K182" s="492"/>
      <c r="L182" s="494">
        <v>100</v>
      </c>
      <c r="M182" s="491"/>
      <c r="N182" s="491"/>
      <c r="O182" s="491"/>
      <c r="P182" s="491"/>
      <c r="Q182" s="491"/>
      <c r="R182" s="491"/>
      <c r="S182" s="491"/>
      <c r="T182" s="491"/>
      <c r="U182" s="491">
        <f t="shared" si="6"/>
        <v>0</v>
      </c>
      <c r="V182" s="495">
        <f t="shared" si="8"/>
        <v>100</v>
      </c>
      <c r="W182" s="496"/>
      <c r="X182" s="496"/>
      <c r="Y182" s="496"/>
      <c r="Z182" s="502">
        <v>100</v>
      </c>
      <c r="AA182" s="496"/>
      <c r="AB182" s="496"/>
      <c r="AC182" s="496"/>
      <c r="AD182" s="496"/>
      <c r="AE182" s="496"/>
      <c r="AF182" s="498"/>
      <c r="AG182" s="499"/>
      <c r="AH182" s="499"/>
      <c r="AI182" s="499">
        <f t="shared" si="7"/>
        <v>0</v>
      </c>
      <c r="AJ182" s="324"/>
      <c r="AK182" s="316"/>
      <c r="AL182" s="316"/>
      <c r="AM182" s="500"/>
      <c r="AN182" s="500"/>
      <c r="AO182" s="500"/>
      <c r="AP182" s="500"/>
      <c r="AQ182" s="500"/>
      <c r="AR182" s="500"/>
      <c r="AS182" s="500"/>
      <c r="AT182" s="500"/>
      <c r="AU182" s="500"/>
      <c r="AV182" s="500"/>
      <c r="AW182" s="500"/>
      <c r="AX182" s="500"/>
      <c r="AY182" s="500"/>
      <c r="AZ182" s="500"/>
      <c r="BA182" s="500"/>
      <c r="BB182" s="500"/>
      <c r="BC182" s="500"/>
      <c r="BD182" s="500"/>
    </row>
    <row r="183" spans="1:56" s="501" customFormat="1" ht="94.5" hidden="1" customHeight="1">
      <c r="A183" s="492">
        <v>175</v>
      </c>
      <c r="B183" s="491" t="s">
        <v>3870</v>
      </c>
      <c r="C183" s="491" t="s">
        <v>3871</v>
      </c>
      <c r="D183" s="491">
        <v>0</v>
      </c>
      <c r="E183" s="491"/>
      <c r="F183" s="490" t="s">
        <v>3872</v>
      </c>
      <c r="G183" s="490"/>
      <c r="H183" s="493">
        <v>0</v>
      </c>
      <c r="I183" s="492" t="s">
        <v>84</v>
      </c>
      <c r="J183" s="492"/>
      <c r="K183" s="492"/>
      <c r="L183" s="494">
        <v>20</v>
      </c>
      <c r="M183" s="491"/>
      <c r="N183" s="491"/>
      <c r="O183" s="491"/>
      <c r="P183" s="491"/>
      <c r="Q183" s="491"/>
      <c r="R183" s="491"/>
      <c r="S183" s="491"/>
      <c r="T183" s="491"/>
      <c r="U183" s="491">
        <f t="shared" si="6"/>
        <v>0</v>
      </c>
      <c r="V183" s="495">
        <f t="shared" si="8"/>
        <v>20</v>
      </c>
      <c r="W183" s="496"/>
      <c r="X183" s="496"/>
      <c r="Y183" s="496"/>
      <c r="Z183" s="502">
        <v>20</v>
      </c>
      <c r="AA183" s="496"/>
      <c r="AB183" s="496"/>
      <c r="AC183" s="496"/>
      <c r="AD183" s="496"/>
      <c r="AE183" s="496"/>
      <c r="AF183" s="498"/>
      <c r="AG183" s="499">
        <v>0</v>
      </c>
      <c r="AH183" s="499"/>
      <c r="AI183" s="499">
        <f t="shared" si="7"/>
        <v>0</v>
      </c>
      <c r="AJ183" s="324"/>
      <c r="AK183" s="316"/>
      <c r="AL183" s="316"/>
      <c r="AM183" s="500"/>
      <c r="AN183" s="500"/>
      <c r="AO183" s="500"/>
      <c r="AP183" s="500"/>
      <c r="AQ183" s="500"/>
      <c r="AR183" s="500"/>
      <c r="AS183" s="500"/>
      <c r="AT183" s="500"/>
      <c r="AU183" s="500"/>
      <c r="AV183" s="500"/>
      <c r="AW183" s="500"/>
      <c r="AX183" s="500"/>
      <c r="AY183" s="500"/>
      <c r="AZ183" s="500"/>
      <c r="BA183" s="500"/>
      <c r="BB183" s="500"/>
      <c r="BC183" s="500"/>
      <c r="BD183" s="500"/>
    </row>
    <row r="184" spans="1:56" s="501" customFormat="1" ht="181.5" hidden="1" customHeight="1">
      <c r="A184" s="492">
        <v>176</v>
      </c>
      <c r="B184" s="491" t="s">
        <v>3873</v>
      </c>
      <c r="C184" s="491" t="s">
        <v>3874</v>
      </c>
      <c r="D184" s="491">
        <v>0</v>
      </c>
      <c r="E184" s="491"/>
      <c r="F184" s="490" t="s">
        <v>3875</v>
      </c>
      <c r="G184" s="490"/>
      <c r="H184" s="493" t="s">
        <v>2780</v>
      </c>
      <c r="I184" s="492" t="s">
        <v>84</v>
      </c>
      <c r="J184" s="492"/>
      <c r="K184" s="492"/>
      <c r="L184" s="494">
        <v>50</v>
      </c>
      <c r="M184" s="491"/>
      <c r="N184" s="491"/>
      <c r="O184" s="491"/>
      <c r="P184" s="491"/>
      <c r="Q184" s="491"/>
      <c r="R184" s="491"/>
      <c r="S184" s="491"/>
      <c r="T184" s="491"/>
      <c r="U184" s="491">
        <f t="shared" si="6"/>
        <v>0</v>
      </c>
      <c r="V184" s="495">
        <f t="shared" si="8"/>
        <v>50</v>
      </c>
      <c r="W184" s="496"/>
      <c r="X184" s="496"/>
      <c r="Y184" s="496"/>
      <c r="Z184" s="502">
        <v>50</v>
      </c>
      <c r="AA184" s="496"/>
      <c r="AB184" s="496"/>
      <c r="AC184" s="496"/>
      <c r="AD184" s="496"/>
      <c r="AE184" s="496"/>
      <c r="AF184" s="498"/>
      <c r="AG184" s="499"/>
      <c r="AH184" s="499"/>
      <c r="AI184" s="499">
        <f t="shared" si="7"/>
        <v>0</v>
      </c>
      <c r="AJ184" s="324"/>
      <c r="AK184" s="316"/>
      <c r="AL184" s="316"/>
      <c r="AM184" s="500"/>
      <c r="AN184" s="500"/>
      <c r="AO184" s="500"/>
      <c r="AP184" s="500"/>
      <c r="AQ184" s="500"/>
      <c r="AR184" s="500"/>
      <c r="AS184" s="500"/>
      <c r="AT184" s="500"/>
      <c r="AU184" s="500"/>
      <c r="AV184" s="500"/>
      <c r="AW184" s="500"/>
      <c r="AX184" s="500"/>
      <c r="AY184" s="500"/>
      <c r="AZ184" s="500"/>
      <c r="BA184" s="500"/>
      <c r="BB184" s="500"/>
      <c r="BC184" s="500"/>
      <c r="BD184" s="500"/>
    </row>
    <row r="185" spans="1:56" s="501" customFormat="1" ht="94.5" hidden="1" customHeight="1">
      <c r="A185" s="492">
        <v>177</v>
      </c>
      <c r="B185" s="491" t="s">
        <v>3876</v>
      </c>
      <c r="C185" s="491" t="s">
        <v>3877</v>
      </c>
      <c r="D185" s="491">
        <v>0</v>
      </c>
      <c r="E185" s="491"/>
      <c r="F185" s="490" t="s">
        <v>3878</v>
      </c>
      <c r="G185" s="490"/>
      <c r="H185" s="493">
        <v>0</v>
      </c>
      <c r="I185" s="492" t="s">
        <v>84</v>
      </c>
      <c r="J185" s="492"/>
      <c r="K185" s="492"/>
      <c r="L185" s="494">
        <v>20</v>
      </c>
      <c r="M185" s="491"/>
      <c r="N185" s="491"/>
      <c r="O185" s="491"/>
      <c r="P185" s="491"/>
      <c r="Q185" s="491"/>
      <c r="R185" s="491"/>
      <c r="S185" s="491"/>
      <c r="T185" s="491"/>
      <c r="U185" s="491">
        <f t="shared" si="6"/>
        <v>0</v>
      </c>
      <c r="V185" s="495">
        <f t="shared" si="8"/>
        <v>20</v>
      </c>
      <c r="W185" s="496"/>
      <c r="X185" s="496"/>
      <c r="Y185" s="496"/>
      <c r="Z185" s="502">
        <v>20</v>
      </c>
      <c r="AA185" s="496"/>
      <c r="AB185" s="496"/>
      <c r="AC185" s="496"/>
      <c r="AD185" s="496"/>
      <c r="AE185" s="496"/>
      <c r="AF185" s="498"/>
      <c r="AG185" s="499"/>
      <c r="AH185" s="499"/>
      <c r="AI185" s="499">
        <f t="shared" si="7"/>
        <v>0</v>
      </c>
      <c r="AJ185" s="324"/>
      <c r="AK185" s="316"/>
      <c r="AL185" s="316"/>
      <c r="AM185" s="500"/>
      <c r="AN185" s="500"/>
      <c r="AO185" s="500"/>
      <c r="AP185" s="500"/>
      <c r="AQ185" s="500"/>
      <c r="AR185" s="500"/>
      <c r="AS185" s="500"/>
      <c r="AT185" s="500"/>
      <c r="AU185" s="500"/>
      <c r="AV185" s="500"/>
      <c r="AW185" s="500"/>
      <c r="AX185" s="500"/>
      <c r="AY185" s="500"/>
      <c r="AZ185" s="500"/>
      <c r="BA185" s="500"/>
      <c r="BB185" s="500"/>
      <c r="BC185" s="500"/>
      <c r="BD185" s="500"/>
    </row>
    <row r="186" spans="1:56" s="501" customFormat="1" ht="181.5" hidden="1" customHeight="1">
      <c r="A186" s="492">
        <v>178</v>
      </c>
      <c r="B186" s="491" t="s">
        <v>3879</v>
      </c>
      <c r="C186" s="491" t="s">
        <v>3880</v>
      </c>
      <c r="D186" s="491">
        <v>0</v>
      </c>
      <c r="E186" s="491"/>
      <c r="F186" s="490" t="s">
        <v>3881</v>
      </c>
      <c r="G186" s="490"/>
      <c r="H186" s="493" t="s">
        <v>2780</v>
      </c>
      <c r="I186" s="492" t="s">
        <v>84</v>
      </c>
      <c r="J186" s="492"/>
      <c r="K186" s="492"/>
      <c r="L186" s="494">
        <v>70</v>
      </c>
      <c r="M186" s="491"/>
      <c r="N186" s="491"/>
      <c r="O186" s="491"/>
      <c r="P186" s="491"/>
      <c r="Q186" s="491"/>
      <c r="R186" s="491"/>
      <c r="S186" s="491"/>
      <c r="T186" s="491"/>
      <c r="U186" s="491">
        <f t="shared" si="6"/>
        <v>0</v>
      </c>
      <c r="V186" s="495">
        <f t="shared" si="8"/>
        <v>70</v>
      </c>
      <c r="W186" s="496"/>
      <c r="X186" s="496"/>
      <c r="Y186" s="496"/>
      <c r="Z186" s="502">
        <v>70</v>
      </c>
      <c r="AA186" s="496"/>
      <c r="AB186" s="496"/>
      <c r="AC186" s="496"/>
      <c r="AD186" s="496"/>
      <c r="AE186" s="496"/>
      <c r="AF186" s="498"/>
      <c r="AG186" s="499"/>
      <c r="AH186" s="499"/>
      <c r="AI186" s="499">
        <f t="shared" si="7"/>
        <v>0</v>
      </c>
      <c r="AJ186" s="324"/>
      <c r="AK186" s="316"/>
      <c r="AL186" s="316"/>
      <c r="AM186" s="500"/>
      <c r="AN186" s="500"/>
      <c r="AO186" s="500"/>
      <c r="AP186" s="500"/>
      <c r="AQ186" s="500"/>
      <c r="AR186" s="500"/>
      <c r="AS186" s="500"/>
      <c r="AT186" s="500"/>
      <c r="AU186" s="500"/>
      <c r="AV186" s="500"/>
      <c r="AW186" s="500"/>
      <c r="AX186" s="500"/>
      <c r="AY186" s="500"/>
      <c r="AZ186" s="500"/>
      <c r="BA186" s="500"/>
      <c r="BB186" s="500"/>
      <c r="BC186" s="500"/>
      <c r="BD186" s="500"/>
    </row>
    <row r="187" spans="1:56" s="501" customFormat="1" ht="63" hidden="1" customHeight="1">
      <c r="A187" s="492">
        <v>179</v>
      </c>
      <c r="B187" s="491" t="s">
        <v>3882</v>
      </c>
      <c r="C187" s="491" t="s">
        <v>3883</v>
      </c>
      <c r="D187" s="491">
        <v>0</v>
      </c>
      <c r="E187" s="491"/>
      <c r="F187" s="490" t="s">
        <v>3884</v>
      </c>
      <c r="G187" s="490"/>
      <c r="H187" s="493" t="s">
        <v>3354</v>
      </c>
      <c r="I187" s="492" t="s">
        <v>84</v>
      </c>
      <c r="J187" s="492"/>
      <c r="K187" s="492"/>
      <c r="L187" s="494">
        <v>10</v>
      </c>
      <c r="M187" s="491">
        <v>15</v>
      </c>
      <c r="N187" s="491"/>
      <c r="O187" s="491"/>
      <c r="P187" s="491"/>
      <c r="Q187" s="491"/>
      <c r="R187" s="491"/>
      <c r="S187" s="491"/>
      <c r="T187" s="491"/>
      <c r="U187" s="491">
        <f t="shared" si="6"/>
        <v>0</v>
      </c>
      <c r="V187" s="495">
        <f t="shared" si="8"/>
        <v>10</v>
      </c>
      <c r="W187" s="496"/>
      <c r="X187" s="496"/>
      <c r="Y187" s="496"/>
      <c r="Z187" s="502">
        <v>10</v>
      </c>
      <c r="AA187" s="496"/>
      <c r="AB187" s="496"/>
      <c r="AC187" s="496"/>
      <c r="AD187" s="496"/>
      <c r="AE187" s="496"/>
      <c r="AF187" s="498"/>
      <c r="AG187" s="499"/>
      <c r="AH187" s="499"/>
      <c r="AI187" s="499">
        <f t="shared" si="7"/>
        <v>0</v>
      </c>
      <c r="AJ187" s="324"/>
      <c r="AK187" s="316"/>
      <c r="AL187" s="316"/>
      <c r="AM187" s="500"/>
      <c r="AN187" s="500"/>
      <c r="AO187" s="500"/>
      <c r="AP187" s="500"/>
      <c r="AQ187" s="500"/>
      <c r="AR187" s="500"/>
      <c r="AS187" s="500"/>
      <c r="AT187" s="500"/>
      <c r="AU187" s="500"/>
      <c r="AV187" s="500"/>
      <c r="AW187" s="500"/>
      <c r="AX187" s="500"/>
      <c r="AY187" s="500"/>
      <c r="AZ187" s="500"/>
      <c r="BA187" s="500"/>
      <c r="BB187" s="500"/>
      <c r="BC187" s="500"/>
      <c r="BD187" s="500"/>
    </row>
    <row r="188" spans="1:56" s="501" customFormat="1" ht="47.25" hidden="1" customHeight="1">
      <c r="A188" s="492">
        <v>180</v>
      </c>
      <c r="B188" s="491" t="s">
        <v>3885</v>
      </c>
      <c r="C188" s="491" t="s">
        <v>3886</v>
      </c>
      <c r="D188" s="491">
        <v>0</v>
      </c>
      <c r="E188" s="491"/>
      <c r="F188" s="490" t="s">
        <v>3887</v>
      </c>
      <c r="G188" s="490"/>
      <c r="H188" s="493" t="s">
        <v>3687</v>
      </c>
      <c r="I188" s="492" t="s">
        <v>84</v>
      </c>
      <c r="J188" s="492"/>
      <c r="K188" s="492"/>
      <c r="L188" s="494">
        <v>15</v>
      </c>
      <c r="M188" s="491">
        <v>10</v>
      </c>
      <c r="N188" s="491"/>
      <c r="O188" s="491"/>
      <c r="P188" s="491"/>
      <c r="Q188" s="491"/>
      <c r="R188" s="491"/>
      <c r="S188" s="491"/>
      <c r="T188" s="491"/>
      <c r="U188" s="491">
        <f t="shared" si="6"/>
        <v>0</v>
      </c>
      <c r="V188" s="495">
        <f t="shared" si="8"/>
        <v>0</v>
      </c>
      <c r="W188" s="496"/>
      <c r="X188" s="496"/>
      <c r="Y188" s="496"/>
      <c r="Z188" s="502"/>
      <c r="AA188" s="496"/>
      <c r="AB188" s="496"/>
      <c r="AC188" s="496"/>
      <c r="AD188" s="496"/>
      <c r="AE188" s="496"/>
      <c r="AF188" s="498"/>
      <c r="AG188" s="499"/>
      <c r="AH188" s="499"/>
      <c r="AI188" s="499">
        <f t="shared" si="7"/>
        <v>0</v>
      </c>
      <c r="AJ188" s="324"/>
      <c r="AK188" s="316"/>
      <c r="AL188" s="316"/>
      <c r="AM188" s="500"/>
      <c r="AN188" s="500"/>
      <c r="AO188" s="500"/>
      <c r="AP188" s="500"/>
      <c r="AQ188" s="500"/>
      <c r="AR188" s="500"/>
      <c r="AS188" s="500"/>
      <c r="AT188" s="500"/>
      <c r="AU188" s="500"/>
      <c r="AV188" s="500"/>
      <c r="AW188" s="500"/>
      <c r="AX188" s="500"/>
      <c r="AY188" s="500"/>
      <c r="AZ188" s="500"/>
      <c r="BA188" s="500"/>
      <c r="BB188" s="500"/>
      <c r="BC188" s="500"/>
      <c r="BD188" s="500"/>
    </row>
    <row r="189" spans="1:56" s="501" customFormat="1" ht="47.25" hidden="1" customHeight="1">
      <c r="A189" s="492">
        <v>181</v>
      </c>
      <c r="B189" s="491" t="s">
        <v>3888</v>
      </c>
      <c r="C189" s="491" t="s">
        <v>3889</v>
      </c>
      <c r="D189" s="491">
        <v>0</v>
      </c>
      <c r="E189" s="491"/>
      <c r="F189" s="490" t="s">
        <v>3890</v>
      </c>
      <c r="G189" s="490"/>
      <c r="H189" s="493" t="s">
        <v>3687</v>
      </c>
      <c r="I189" s="492" t="s">
        <v>84</v>
      </c>
      <c r="J189" s="492"/>
      <c r="K189" s="492"/>
      <c r="L189" s="494">
        <v>5</v>
      </c>
      <c r="M189" s="491">
        <v>10</v>
      </c>
      <c r="N189" s="491"/>
      <c r="O189" s="491"/>
      <c r="P189" s="491"/>
      <c r="Q189" s="491"/>
      <c r="R189" s="491"/>
      <c r="S189" s="491"/>
      <c r="T189" s="491"/>
      <c r="U189" s="491">
        <f t="shared" si="6"/>
        <v>0</v>
      </c>
      <c r="V189" s="495">
        <f t="shared" si="8"/>
        <v>0</v>
      </c>
      <c r="W189" s="496"/>
      <c r="X189" s="496"/>
      <c r="Y189" s="496"/>
      <c r="Z189" s="502"/>
      <c r="AA189" s="496"/>
      <c r="AB189" s="496"/>
      <c r="AC189" s="496"/>
      <c r="AD189" s="496"/>
      <c r="AE189" s="496"/>
      <c r="AF189" s="498"/>
      <c r="AG189" s="499"/>
      <c r="AH189" s="499"/>
      <c r="AI189" s="499">
        <f t="shared" si="7"/>
        <v>0</v>
      </c>
      <c r="AJ189" s="324"/>
      <c r="AK189" s="316"/>
      <c r="AL189" s="316"/>
      <c r="AM189" s="500"/>
      <c r="AN189" s="500"/>
      <c r="AO189" s="500"/>
      <c r="AP189" s="500"/>
      <c r="AQ189" s="500"/>
      <c r="AR189" s="500"/>
      <c r="AS189" s="500"/>
      <c r="AT189" s="500"/>
      <c r="AU189" s="500"/>
      <c r="AV189" s="500"/>
      <c r="AW189" s="500"/>
      <c r="AX189" s="500"/>
      <c r="AY189" s="500"/>
      <c r="AZ189" s="500"/>
      <c r="BA189" s="500"/>
      <c r="BB189" s="500"/>
      <c r="BC189" s="500"/>
      <c r="BD189" s="500"/>
    </row>
    <row r="190" spans="1:56" s="501" customFormat="1" ht="63" hidden="1" customHeight="1">
      <c r="A190" s="492">
        <v>182</v>
      </c>
      <c r="B190" s="491" t="s">
        <v>3891</v>
      </c>
      <c r="C190" s="491" t="s">
        <v>3892</v>
      </c>
      <c r="D190" s="491">
        <v>0</v>
      </c>
      <c r="E190" s="491"/>
      <c r="F190" s="490" t="s">
        <v>3893</v>
      </c>
      <c r="G190" s="531" t="s">
        <v>3894</v>
      </c>
      <c r="H190" s="493" t="s">
        <v>3322</v>
      </c>
      <c r="I190" s="492" t="s">
        <v>84</v>
      </c>
      <c r="J190" s="492"/>
      <c r="K190" s="492"/>
      <c r="L190" s="494">
        <v>20</v>
      </c>
      <c r="M190" s="491">
        <v>3</v>
      </c>
      <c r="N190" s="491"/>
      <c r="O190" s="491"/>
      <c r="P190" s="491"/>
      <c r="Q190" s="491"/>
      <c r="R190" s="491"/>
      <c r="S190" s="491"/>
      <c r="T190" s="491"/>
      <c r="U190" s="491">
        <f t="shared" si="6"/>
        <v>0</v>
      </c>
      <c r="V190" s="495">
        <f t="shared" si="8"/>
        <v>8</v>
      </c>
      <c r="W190" s="496"/>
      <c r="X190" s="496"/>
      <c r="Y190" s="496"/>
      <c r="Z190" s="502"/>
      <c r="AA190" s="496"/>
      <c r="AB190" s="496"/>
      <c r="AC190" s="496"/>
      <c r="AD190" s="520">
        <v>8</v>
      </c>
      <c r="AE190" s="496"/>
      <c r="AF190" s="498"/>
      <c r="AG190" s="499"/>
      <c r="AH190" s="499"/>
      <c r="AI190" s="499">
        <f t="shared" si="7"/>
        <v>0</v>
      </c>
      <c r="AJ190" s="324"/>
      <c r="AK190" s="316"/>
      <c r="AL190" s="316"/>
      <c r="AM190" s="500"/>
      <c r="AN190" s="500"/>
      <c r="AO190" s="500"/>
      <c r="AP190" s="500"/>
      <c r="AQ190" s="500"/>
      <c r="AR190" s="500"/>
      <c r="AS190" s="500"/>
      <c r="AT190" s="500"/>
      <c r="AU190" s="500"/>
      <c r="AV190" s="500"/>
      <c r="AW190" s="500"/>
      <c r="AX190" s="500"/>
      <c r="AY190" s="500"/>
      <c r="AZ190" s="500"/>
      <c r="BA190" s="500"/>
      <c r="BB190" s="500"/>
      <c r="BC190" s="500"/>
      <c r="BD190" s="500"/>
    </row>
    <row r="191" spans="1:56" s="501" customFormat="1" ht="78.75" hidden="1" customHeight="1">
      <c r="A191" s="492">
        <v>183</v>
      </c>
      <c r="B191" s="491" t="s">
        <v>3895</v>
      </c>
      <c r="C191" s="491" t="s">
        <v>3896</v>
      </c>
      <c r="D191" s="491">
        <v>0</v>
      </c>
      <c r="E191" s="491"/>
      <c r="F191" s="490" t="s">
        <v>3897</v>
      </c>
      <c r="G191" s="490"/>
      <c r="H191" s="493" t="s">
        <v>3386</v>
      </c>
      <c r="I191" s="492" t="s">
        <v>84</v>
      </c>
      <c r="J191" s="492"/>
      <c r="K191" s="492"/>
      <c r="L191" s="494">
        <v>180</v>
      </c>
      <c r="M191" s="491"/>
      <c r="N191" s="491"/>
      <c r="O191" s="491"/>
      <c r="P191" s="491"/>
      <c r="Q191" s="491"/>
      <c r="R191" s="491"/>
      <c r="S191" s="491"/>
      <c r="T191" s="491"/>
      <c r="U191" s="491">
        <f t="shared" si="6"/>
        <v>0</v>
      </c>
      <c r="V191" s="495">
        <f t="shared" si="8"/>
        <v>120</v>
      </c>
      <c r="W191" s="496"/>
      <c r="X191" s="496"/>
      <c r="Y191" s="496"/>
      <c r="Z191" s="502"/>
      <c r="AA191" s="496"/>
      <c r="AB191" s="496"/>
      <c r="AC191" s="496">
        <v>0</v>
      </c>
      <c r="AD191" s="496"/>
      <c r="AE191" s="496">
        <v>120</v>
      </c>
      <c r="AF191" s="498"/>
      <c r="AG191" s="499"/>
      <c r="AH191" s="499"/>
      <c r="AI191" s="499">
        <f t="shared" si="7"/>
        <v>0</v>
      </c>
      <c r="AJ191" s="324"/>
      <c r="AK191" s="316"/>
      <c r="AL191" s="316"/>
      <c r="AM191" s="500"/>
      <c r="AN191" s="500"/>
      <c r="AO191" s="500"/>
      <c r="AP191" s="500"/>
      <c r="AQ191" s="500"/>
      <c r="AR191" s="500"/>
      <c r="AS191" s="500"/>
      <c r="AT191" s="500"/>
      <c r="AU191" s="500"/>
      <c r="AV191" s="500"/>
      <c r="AW191" s="500"/>
      <c r="AX191" s="500"/>
      <c r="AY191" s="500"/>
      <c r="AZ191" s="500"/>
      <c r="BA191" s="500"/>
      <c r="BB191" s="500"/>
      <c r="BC191" s="500"/>
      <c r="BD191" s="500"/>
    </row>
    <row r="192" spans="1:56" s="501" customFormat="1" ht="60.75" hidden="1" customHeight="1">
      <c r="A192" s="492">
        <v>184</v>
      </c>
      <c r="B192" s="491" t="s">
        <v>3898</v>
      </c>
      <c r="C192" s="525" t="s">
        <v>3899</v>
      </c>
      <c r="D192" s="491">
        <v>0</v>
      </c>
      <c r="E192" s="491"/>
      <c r="F192" s="531" t="s">
        <v>3900</v>
      </c>
      <c r="G192" s="531" t="s">
        <v>3901</v>
      </c>
      <c r="H192" s="493" t="s">
        <v>3902</v>
      </c>
      <c r="I192" s="492" t="s">
        <v>84</v>
      </c>
      <c r="J192" s="492"/>
      <c r="K192" s="492"/>
      <c r="L192" s="494">
        <v>60</v>
      </c>
      <c r="M192" s="491"/>
      <c r="N192" s="491"/>
      <c r="O192" s="491"/>
      <c r="P192" s="491"/>
      <c r="Q192" s="491"/>
      <c r="R192" s="491"/>
      <c r="S192" s="491"/>
      <c r="T192" s="491"/>
      <c r="U192" s="491">
        <f t="shared" si="6"/>
        <v>0</v>
      </c>
      <c r="V192" s="495">
        <f t="shared" si="8"/>
        <v>60</v>
      </c>
      <c r="W192" s="496"/>
      <c r="X192" s="496"/>
      <c r="Y192" s="496"/>
      <c r="Z192" s="502"/>
      <c r="AA192" s="496"/>
      <c r="AB192" s="496"/>
      <c r="AC192" s="496"/>
      <c r="AD192" s="520">
        <v>60</v>
      </c>
      <c r="AE192" s="496"/>
      <c r="AF192" s="498" t="s">
        <v>3903</v>
      </c>
      <c r="AG192" s="499"/>
      <c r="AH192" s="499"/>
      <c r="AI192" s="499">
        <f t="shared" si="7"/>
        <v>0</v>
      </c>
      <c r="AJ192" s="324"/>
      <c r="AK192" s="316"/>
      <c r="AL192" s="316"/>
      <c r="AM192" s="500"/>
      <c r="AN192" s="500"/>
      <c r="AO192" s="500"/>
      <c r="AP192" s="500"/>
      <c r="AQ192" s="500"/>
      <c r="AR192" s="500"/>
      <c r="AS192" s="500"/>
      <c r="AT192" s="500"/>
      <c r="AU192" s="500"/>
      <c r="AV192" s="500"/>
      <c r="AW192" s="500"/>
      <c r="AX192" s="500"/>
      <c r="AY192" s="500"/>
      <c r="AZ192" s="500"/>
      <c r="BA192" s="500"/>
      <c r="BB192" s="500"/>
      <c r="BC192" s="500"/>
      <c r="BD192" s="500"/>
    </row>
    <row r="193" spans="1:56" s="501" customFormat="1" ht="78.75" hidden="1" customHeight="1">
      <c r="A193" s="492">
        <v>185</v>
      </c>
      <c r="B193" s="491" t="s">
        <v>3904</v>
      </c>
      <c r="C193" s="491" t="s">
        <v>3905</v>
      </c>
      <c r="D193" s="491">
        <v>0</v>
      </c>
      <c r="E193" s="491"/>
      <c r="F193" s="490" t="s">
        <v>3906</v>
      </c>
      <c r="G193" s="490"/>
      <c r="H193" s="493" t="s">
        <v>3603</v>
      </c>
      <c r="I193" s="492" t="s">
        <v>84</v>
      </c>
      <c r="J193" s="492"/>
      <c r="K193" s="492"/>
      <c r="L193" s="494">
        <v>10</v>
      </c>
      <c r="M193" s="491"/>
      <c r="N193" s="491"/>
      <c r="O193" s="491"/>
      <c r="P193" s="491"/>
      <c r="Q193" s="491"/>
      <c r="R193" s="491"/>
      <c r="S193" s="491"/>
      <c r="T193" s="491"/>
      <c r="U193" s="491">
        <f t="shared" si="6"/>
        <v>0</v>
      </c>
      <c r="V193" s="495">
        <f t="shared" si="8"/>
        <v>20</v>
      </c>
      <c r="W193" s="496"/>
      <c r="X193" s="496"/>
      <c r="Y193" s="496"/>
      <c r="Z193" s="502"/>
      <c r="AA193" s="496">
        <v>20</v>
      </c>
      <c r="AB193" s="496"/>
      <c r="AC193" s="496"/>
      <c r="AD193" s="496"/>
      <c r="AE193" s="496"/>
      <c r="AF193" s="498"/>
      <c r="AG193" s="499"/>
      <c r="AH193" s="499"/>
      <c r="AI193" s="499">
        <f t="shared" si="7"/>
        <v>0</v>
      </c>
      <c r="AJ193" s="324"/>
      <c r="AK193" s="316"/>
      <c r="AL193" s="316"/>
      <c r="AM193" s="500"/>
      <c r="AN193" s="500"/>
      <c r="AO193" s="500"/>
      <c r="AP193" s="500"/>
      <c r="AQ193" s="500"/>
      <c r="AR193" s="500"/>
      <c r="AS193" s="500"/>
      <c r="AT193" s="500"/>
      <c r="AU193" s="500"/>
      <c r="AV193" s="500"/>
      <c r="AW193" s="500"/>
      <c r="AX193" s="500"/>
      <c r="AY193" s="500"/>
      <c r="AZ193" s="500"/>
      <c r="BA193" s="500"/>
      <c r="BB193" s="500"/>
      <c r="BC193" s="500"/>
      <c r="BD193" s="500"/>
    </row>
    <row r="194" spans="1:56" s="501" customFormat="1" ht="126" hidden="1" customHeight="1">
      <c r="A194" s="492">
        <v>186</v>
      </c>
      <c r="B194" s="491" t="s">
        <v>3907</v>
      </c>
      <c r="C194" s="491" t="s">
        <v>3908</v>
      </c>
      <c r="D194" s="491">
        <v>0</v>
      </c>
      <c r="E194" s="491"/>
      <c r="F194" s="490" t="s">
        <v>3909</v>
      </c>
      <c r="G194" s="490"/>
      <c r="H194" s="493" t="s">
        <v>3910</v>
      </c>
      <c r="I194" s="492" t="s">
        <v>84</v>
      </c>
      <c r="J194" s="492"/>
      <c r="K194" s="492"/>
      <c r="L194" s="494">
        <v>200</v>
      </c>
      <c r="M194" s="491"/>
      <c r="N194" s="491"/>
      <c r="O194" s="491"/>
      <c r="P194" s="491"/>
      <c r="Q194" s="491"/>
      <c r="R194" s="491"/>
      <c r="S194" s="491"/>
      <c r="T194" s="491"/>
      <c r="U194" s="491">
        <f t="shared" si="6"/>
        <v>0</v>
      </c>
      <c r="V194" s="495">
        <f t="shared" si="8"/>
        <v>200</v>
      </c>
      <c r="W194" s="496"/>
      <c r="X194" s="496"/>
      <c r="Y194" s="496"/>
      <c r="Z194" s="502"/>
      <c r="AA194" s="496"/>
      <c r="AB194" s="496"/>
      <c r="AC194" s="496"/>
      <c r="AD194" s="496"/>
      <c r="AE194" s="496">
        <v>200</v>
      </c>
      <c r="AF194" s="498"/>
      <c r="AG194" s="499"/>
      <c r="AH194" s="499"/>
      <c r="AI194" s="499">
        <f t="shared" si="7"/>
        <v>0</v>
      </c>
      <c r="AJ194" s="324"/>
      <c r="AK194" s="316"/>
      <c r="AL194" s="316"/>
      <c r="AM194" s="500"/>
      <c r="AN194" s="500"/>
      <c r="AO194" s="500"/>
      <c r="AP194" s="500"/>
      <c r="AQ194" s="500"/>
      <c r="AR194" s="500"/>
      <c r="AS194" s="500"/>
      <c r="AT194" s="500"/>
      <c r="AU194" s="500"/>
      <c r="AV194" s="500"/>
      <c r="AW194" s="500"/>
      <c r="AX194" s="500"/>
      <c r="AY194" s="500"/>
      <c r="AZ194" s="500"/>
      <c r="BA194" s="500"/>
      <c r="BB194" s="500"/>
      <c r="BC194" s="500"/>
      <c r="BD194" s="500"/>
    </row>
    <row r="195" spans="1:56" s="501" customFormat="1" ht="110.25" hidden="1" customHeight="1">
      <c r="A195" s="492">
        <v>187</v>
      </c>
      <c r="B195" s="491" t="s">
        <v>3911</v>
      </c>
      <c r="C195" s="491" t="s">
        <v>3912</v>
      </c>
      <c r="D195" s="491">
        <v>0</v>
      </c>
      <c r="E195" s="491"/>
      <c r="F195" s="490" t="s">
        <v>3913</v>
      </c>
      <c r="G195" s="490"/>
      <c r="H195" s="493" t="s">
        <v>3910</v>
      </c>
      <c r="I195" s="492" t="s">
        <v>84</v>
      </c>
      <c r="J195" s="492"/>
      <c r="K195" s="492"/>
      <c r="L195" s="494">
        <v>200</v>
      </c>
      <c r="M195" s="491"/>
      <c r="N195" s="491"/>
      <c r="O195" s="491"/>
      <c r="P195" s="491"/>
      <c r="Q195" s="491"/>
      <c r="R195" s="491"/>
      <c r="S195" s="491"/>
      <c r="T195" s="491"/>
      <c r="U195" s="491">
        <f t="shared" si="6"/>
        <v>0</v>
      </c>
      <c r="V195" s="495">
        <f t="shared" si="8"/>
        <v>300</v>
      </c>
      <c r="W195" s="496"/>
      <c r="X195" s="496"/>
      <c r="Y195" s="496"/>
      <c r="Z195" s="502"/>
      <c r="AA195" s="496"/>
      <c r="AB195" s="496"/>
      <c r="AC195" s="496"/>
      <c r="AD195" s="520">
        <v>100</v>
      </c>
      <c r="AE195" s="496">
        <v>200</v>
      </c>
      <c r="AF195" s="498"/>
      <c r="AG195" s="499"/>
      <c r="AH195" s="499"/>
      <c r="AI195" s="499">
        <f t="shared" si="7"/>
        <v>0</v>
      </c>
      <c r="AJ195" s="324"/>
      <c r="AK195" s="316"/>
      <c r="AL195" s="316"/>
      <c r="AM195" s="500"/>
      <c r="AN195" s="500"/>
      <c r="AO195" s="500"/>
      <c r="AP195" s="500"/>
      <c r="AQ195" s="500"/>
      <c r="AR195" s="500"/>
      <c r="AS195" s="500"/>
      <c r="AT195" s="500"/>
      <c r="AU195" s="500"/>
      <c r="AV195" s="500"/>
      <c r="AW195" s="500"/>
      <c r="AX195" s="500"/>
      <c r="AY195" s="500"/>
      <c r="AZ195" s="500"/>
      <c r="BA195" s="500"/>
      <c r="BB195" s="500"/>
      <c r="BC195" s="500"/>
      <c r="BD195" s="500"/>
    </row>
    <row r="196" spans="1:56" s="501" customFormat="1" ht="31.5" hidden="1" customHeight="1">
      <c r="A196" s="492">
        <v>188</v>
      </c>
      <c r="B196" s="491" t="s">
        <v>3914</v>
      </c>
      <c r="C196" s="491" t="s">
        <v>3915</v>
      </c>
      <c r="D196" s="491">
        <v>0</v>
      </c>
      <c r="E196" s="491"/>
      <c r="F196" s="490" t="s">
        <v>3916</v>
      </c>
      <c r="G196" s="490"/>
      <c r="H196" s="493" t="s">
        <v>3533</v>
      </c>
      <c r="I196" s="492" t="s">
        <v>84</v>
      </c>
      <c r="J196" s="492"/>
      <c r="K196" s="492"/>
      <c r="L196" s="494">
        <v>10</v>
      </c>
      <c r="M196" s="491"/>
      <c r="N196" s="491"/>
      <c r="O196" s="491"/>
      <c r="P196" s="491"/>
      <c r="Q196" s="491"/>
      <c r="R196" s="491"/>
      <c r="S196" s="491"/>
      <c r="T196" s="491"/>
      <c r="U196" s="491">
        <f t="shared" si="6"/>
        <v>0</v>
      </c>
      <c r="V196" s="495">
        <f t="shared" si="8"/>
        <v>220</v>
      </c>
      <c r="W196" s="496">
        <v>200</v>
      </c>
      <c r="X196" s="496"/>
      <c r="Y196" s="496"/>
      <c r="Z196" s="502"/>
      <c r="AA196" s="496"/>
      <c r="AB196" s="496"/>
      <c r="AC196" s="496"/>
      <c r="AD196" s="496"/>
      <c r="AE196" s="496">
        <v>20</v>
      </c>
      <c r="AF196" s="498"/>
      <c r="AG196" s="499">
        <v>0</v>
      </c>
      <c r="AH196" s="499"/>
      <c r="AI196" s="499">
        <f t="shared" si="7"/>
        <v>0</v>
      </c>
      <c r="AJ196" s="324"/>
      <c r="AK196" s="316"/>
      <c r="AL196" s="316"/>
      <c r="AM196" s="500"/>
      <c r="AN196" s="500"/>
      <c r="AO196" s="500"/>
      <c r="AP196" s="500"/>
      <c r="AQ196" s="500"/>
      <c r="AR196" s="500"/>
      <c r="AS196" s="500"/>
      <c r="AT196" s="500"/>
      <c r="AU196" s="500"/>
      <c r="AV196" s="500"/>
      <c r="AW196" s="500"/>
      <c r="AX196" s="500"/>
      <c r="AY196" s="500"/>
      <c r="AZ196" s="500"/>
      <c r="BA196" s="500"/>
      <c r="BB196" s="500"/>
      <c r="BC196" s="500"/>
      <c r="BD196" s="500"/>
    </row>
    <row r="197" spans="1:56" s="501" customFormat="1" ht="63" hidden="1" customHeight="1">
      <c r="A197" s="492">
        <v>189</v>
      </c>
      <c r="B197" s="491" t="s">
        <v>3917</v>
      </c>
      <c r="C197" s="491" t="s">
        <v>3918</v>
      </c>
      <c r="D197" s="491">
        <v>0</v>
      </c>
      <c r="E197" s="491"/>
      <c r="F197" s="490" t="s">
        <v>3919</v>
      </c>
      <c r="G197" s="490"/>
      <c r="H197" s="493" t="s">
        <v>3920</v>
      </c>
      <c r="I197" s="492" t="s">
        <v>84</v>
      </c>
      <c r="J197" s="492"/>
      <c r="K197" s="492"/>
      <c r="L197" s="494">
        <v>500</v>
      </c>
      <c r="M197" s="491"/>
      <c r="N197" s="491"/>
      <c r="O197" s="491"/>
      <c r="P197" s="491"/>
      <c r="Q197" s="491"/>
      <c r="R197" s="491"/>
      <c r="S197" s="491"/>
      <c r="T197" s="491"/>
      <c r="U197" s="491">
        <f t="shared" si="6"/>
        <v>0</v>
      </c>
      <c r="V197" s="495">
        <f t="shared" si="8"/>
        <v>500</v>
      </c>
      <c r="W197" s="496"/>
      <c r="X197" s="496"/>
      <c r="Y197" s="496"/>
      <c r="Z197" s="502"/>
      <c r="AA197" s="496"/>
      <c r="AB197" s="496"/>
      <c r="AC197" s="496">
        <v>0</v>
      </c>
      <c r="AD197" s="496"/>
      <c r="AE197" s="496">
        <v>500</v>
      </c>
      <c r="AF197" s="498" t="s">
        <v>3625</v>
      </c>
      <c r="AG197" s="499"/>
      <c r="AH197" s="499"/>
      <c r="AI197" s="499">
        <f t="shared" si="7"/>
        <v>0</v>
      </c>
      <c r="AJ197" s="324"/>
      <c r="AK197" s="316"/>
      <c r="AL197" s="316"/>
      <c r="AM197" s="500"/>
      <c r="AN197" s="500"/>
      <c r="AO197" s="500"/>
      <c r="AP197" s="500"/>
      <c r="AQ197" s="500"/>
      <c r="AR197" s="500"/>
      <c r="AS197" s="500"/>
      <c r="AT197" s="500"/>
      <c r="AU197" s="500"/>
      <c r="AV197" s="500"/>
      <c r="AW197" s="500"/>
      <c r="AX197" s="500"/>
      <c r="AY197" s="500"/>
      <c r="AZ197" s="500"/>
      <c r="BA197" s="500"/>
      <c r="BB197" s="500"/>
      <c r="BC197" s="500"/>
      <c r="BD197" s="500"/>
    </row>
    <row r="198" spans="1:56" s="501" customFormat="1" ht="126" hidden="1" customHeight="1">
      <c r="A198" s="492">
        <v>190</v>
      </c>
      <c r="B198" s="491" t="s">
        <v>3921</v>
      </c>
      <c r="C198" s="491" t="s">
        <v>3922</v>
      </c>
      <c r="D198" s="491">
        <v>0</v>
      </c>
      <c r="E198" s="536" t="s">
        <v>3923</v>
      </c>
      <c r="F198" s="490" t="s">
        <v>3924</v>
      </c>
      <c r="G198" s="490"/>
      <c r="H198" s="493" t="s">
        <v>3322</v>
      </c>
      <c r="I198" s="492" t="s">
        <v>84</v>
      </c>
      <c r="J198" s="492"/>
      <c r="K198" s="492"/>
      <c r="L198" s="494">
        <v>10</v>
      </c>
      <c r="M198" s="491">
        <v>10</v>
      </c>
      <c r="N198" s="491"/>
      <c r="O198" s="491"/>
      <c r="P198" s="491"/>
      <c r="Q198" s="491"/>
      <c r="R198" s="491"/>
      <c r="S198" s="491"/>
      <c r="T198" s="491"/>
      <c r="U198" s="491">
        <f t="shared" si="6"/>
        <v>0</v>
      </c>
      <c r="V198" s="495">
        <f t="shared" si="8"/>
        <v>30</v>
      </c>
      <c r="W198" s="496"/>
      <c r="X198" s="496"/>
      <c r="Y198" s="496"/>
      <c r="Z198" s="502"/>
      <c r="AA198" s="496"/>
      <c r="AB198" s="496"/>
      <c r="AC198" s="496">
        <v>10</v>
      </c>
      <c r="AD198" s="496"/>
      <c r="AE198" s="496">
        <v>20</v>
      </c>
      <c r="AF198" s="498"/>
      <c r="AG198" s="499"/>
      <c r="AH198" s="499"/>
      <c r="AI198" s="499">
        <f t="shared" si="7"/>
        <v>0</v>
      </c>
      <c r="AJ198" s="324"/>
      <c r="AK198" s="316"/>
      <c r="AL198" s="316"/>
      <c r="AM198" s="500"/>
      <c r="AN198" s="500"/>
      <c r="AO198" s="500"/>
      <c r="AP198" s="500"/>
      <c r="AQ198" s="500"/>
      <c r="AR198" s="500"/>
      <c r="AS198" s="500"/>
      <c r="AT198" s="500"/>
      <c r="AU198" s="500"/>
      <c r="AV198" s="500"/>
      <c r="AW198" s="500"/>
      <c r="AX198" s="500"/>
      <c r="AY198" s="500"/>
      <c r="AZ198" s="500"/>
      <c r="BA198" s="500"/>
      <c r="BB198" s="500"/>
      <c r="BC198" s="500"/>
      <c r="BD198" s="500"/>
    </row>
    <row r="199" spans="1:56" s="501" customFormat="1" ht="126" hidden="1" customHeight="1">
      <c r="A199" s="492">
        <v>191</v>
      </c>
      <c r="B199" s="491" t="s">
        <v>3925</v>
      </c>
      <c r="C199" s="491" t="s">
        <v>3926</v>
      </c>
      <c r="D199" s="491">
        <v>0</v>
      </c>
      <c r="E199" s="491"/>
      <c r="F199" s="490" t="s">
        <v>3927</v>
      </c>
      <c r="G199" s="531" t="s">
        <v>3928</v>
      </c>
      <c r="H199" s="493" t="s">
        <v>3311</v>
      </c>
      <c r="I199" s="492" t="s">
        <v>84</v>
      </c>
      <c r="J199" s="492"/>
      <c r="K199" s="492"/>
      <c r="L199" s="494">
        <v>70</v>
      </c>
      <c r="M199" s="491"/>
      <c r="N199" s="491"/>
      <c r="O199" s="491"/>
      <c r="P199" s="491"/>
      <c r="Q199" s="491"/>
      <c r="R199" s="491"/>
      <c r="S199" s="491"/>
      <c r="T199" s="491"/>
      <c r="U199" s="491">
        <f t="shared" si="6"/>
        <v>0</v>
      </c>
      <c r="V199" s="495">
        <f t="shared" si="8"/>
        <v>470</v>
      </c>
      <c r="W199" s="496">
        <v>300</v>
      </c>
      <c r="X199" s="496">
        <v>100</v>
      </c>
      <c r="Y199" s="496"/>
      <c r="Z199" s="502"/>
      <c r="AA199" s="496"/>
      <c r="AB199" s="496"/>
      <c r="AC199" s="496"/>
      <c r="AD199" s="520">
        <v>70</v>
      </c>
      <c r="AE199" s="496"/>
      <c r="AF199" s="535" t="s">
        <v>3929</v>
      </c>
      <c r="AG199" s="499"/>
      <c r="AH199" s="499"/>
      <c r="AI199" s="499">
        <f t="shared" si="7"/>
        <v>0</v>
      </c>
      <c r="AJ199" s="537" t="s">
        <v>3929</v>
      </c>
      <c r="AK199" s="316"/>
      <c r="AL199" s="316"/>
      <c r="AM199" s="500"/>
      <c r="AN199" s="500"/>
      <c r="AO199" s="500"/>
      <c r="AP199" s="500"/>
      <c r="AQ199" s="500"/>
      <c r="AR199" s="500"/>
      <c r="AS199" s="500"/>
      <c r="AT199" s="500"/>
      <c r="AU199" s="500"/>
      <c r="AV199" s="500"/>
      <c r="AW199" s="500"/>
      <c r="AX199" s="500"/>
      <c r="AY199" s="500"/>
      <c r="AZ199" s="500"/>
      <c r="BA199" s="500"/>
      <c r="BB199" s="500"/>
      <c r="BC199" s="500"/>
      <c r="BD199" s="500"/>
    </row>
    <row r="200" spans="1:56" s="501" customFormat="1" ht="82.5" hidden="1" customHeight="1">
      <c r="A200" s="492">
        <v>192</v>
      </c>
      <c r="B200" s="491" t="s">
        <v>3930</v>
      </c>
      <c r="C200" s="491" t="s">
        <v>3931</v>
      </c>
      <c r="D200" s="491">
        <v>0</v>
      </c>
      <c r="E200" s="525" t="s">
        <v>3932</v>
      </c>
      <c r="F200" s="490" t="s">
        <v>3933</v>
      </c>
      <c r="G200" s="531" t="s">
        <v>3934</v>
      </c>
      <c r="H200" s="493" t="s">
        <v>3603</v>
      </c>
      <c r="I200" s="492" t="s">
        <v>84</v>
      </c>
      <c r="J200" s="492"/>
      <c r="K200" s="492"/>
      <c r="L200" s="494">
        <v>10</v>
      </c>
      <c r="M200" s="491"/>
      <c r="N200" s="491"/>
      <c r="O200" s="491"/>
      <c r="P200" s="491"/>
      <c r="Q200" s="491"/>
      <c r="R200" s="491"/>
      <c r="S200" s="491"/>
      <c r="T200" s="491"/>
      <c r="U200" s="491">
        <f t="shared" si="6"/>
        <v>0</v>
      </c>
      <c r="V200" s="495">
        <f t="shared" si="8"/>
        <v>5</v>
      </c>
      <c r="W200" s="496"/>
      <c r="X200" s="496"/>
      <c r="Y200" s="496"/>
      <c r="Z200" s="502"/>
      <c r="AA200" s="496"/>
      <c r="AB200" s="496"/>
      <c r="AC200" s="496"/>
      <c r="AD200" s="520">
        <v>5</v>
      </c>
      <c r="AE200" s="496"/>
      <c r="AF200" s="498"/>
      <c r="AG200" s="499"/>
      <c r="AH200" s="499">
        <v>10300000</v>
      </c>
      <c r="AI200" s="499">
        <f t="shared" si="7"/>
        <v>51500000</v>
      </c>
      <c r="AJ200" s="324"/>
      <c r="AK200" s="316"/>
      <c r="AL200" s="316"/>
      <c r="AM200" s="500"/>
      <c r="AN200" s="500"/>
      <c r="AO200" s="500"/>
      <c r="AP200" s="500"/>
      <c r="AQ200" s="500"/>
      <c r="AR200" s="500"/>
      <c r="AS200" s="500"/>
      <c r="AT200" s="500"/>
      <c r="AU200" s="500"/>
      <c r="AV200" s="500"/>
      <c r="AW200" s="500"/>
      <c r="AX200" s="500"/>
      <c r="AY200" s="500"/>
      <c r="AZ200" s="500"/>
      <c r="BA200" s="500"/>
      <c r="BB200" s="500"/>
      <c r="BC200" s="500"/>
      <c r="BD200" s="500"/>
    </row>
    <row r="201" spans="1:56" s="501" customFormat="1" ht="141.75" hidden="1" customHeight="1">
      <c r="A201" s="492">
        <v>193</v>
      </c>
      <c r="B201" s="491" t="s">
        <v>3935</v>
      </c>
      <c r="C201" s="491" t="s">
        <v>3936</v>
      </c>
      <c r="D201" s="491">
        <v>0</v>
      </c>
      <c r="E201" s="491"/>
      <c r="F201" s="490" t="s">
        <v>3937</v>
      </c>
      <c r="G201" s="490"/>
      <c r="H201" s="493" t="s">
        <v>3938</v>
      </c>
      <c r="I201" s="492" t="s">
        <v>84</v>
      </c>
      <c r="J201" s="492"/>
      <c r="K201" s="492"/>
      <c r="L201" s="494">
        <v>600</v>
      </c>
      <c r="M201" s="491">
        <v>228</v>
      </c>
      <c r="N201" s="491"/>
      <c r="O201" s="491"/>
      <c r="P201" s="491"/>
      <c r="Q201" s="491"/>
      <c r="R201" s="491"/>
      <c r="S201" s="491"/>
      <c r="T201" s="491"/>
      <c r="U201" s="491">
        <f t="shared" ref="U201:U264" si="9">SUM(S201:T201)</f>
        <v>0</v>
      </c>
      <c r="V201" s="495">
        <f t="shared" si="8"/>
        <v>690</v>
      </c>
      <c r="W201" s="496"/>
      <c r="X201" s="496"/>
      <c r="Y201" s="496"/>
      <c r="Z201" s="502"/>
      <c r="AA201" s="496"/>
      <c r="AB201" s="496"/>
      <c r="AC201" s="496">
        <v>90</v>
      </c>
      <c r="AD201" s="496"/>
      <c r="AE201" s="496">
        <v>600</v>
      </c>
      <c r="AF201" s="498" t="s">
        <v>3939</v>
      </c>
      <c r="AG201" s="499"/>
      <c r="AH201" s="499"/>
      <c r="AI201" s="499">
        <f t="shared" ref="AI201:AI264" si="10">+AH201*V201</f>
        <v>0</v>
      </c>
      <c r="AJ201" s="324"/>
      <c r="AK201" s="316"/>
      <c r="AL201" s="316"/>
      <c r="AM201" s="500"/>
      <c r="AN201" s="500"/>
      <c r="AO201" s="500"/>
      <c r="AP201" s="500"/>
      <c r="AQ201" s="500"/>
      <c r="AR201" s="500"/>
      <c r="AS201" s="500"/>
      <c r="AT201" s="500"/>
      <c r="AU201" s="500"/>
      <c r="AV201" s="500"/>
      <c r="AW201" s="500"/>
      <c r="AX201" s="500"/>
      <c r="AY201" s="500"/>
      <c r="AZ201" s="500"/>
      <c r="BA201" s="500"/>
      <c r="BB201" s="500"/>
      <c r="BC201" s="500"/>
      <c r="BD201" s="500"/>
    </row>
    <row r="202" spans="1:56" s="501" customFormat="1" ht="141.75" hidden="1" customHeight="1">
      <c r="A202" s="492">
        <v>194</v>
      </c>
      <c r="B202" s="491" t="s">
        <v>3940</v>
      </c>
      <c r="C202" s="491" t="s">
        <v>3941</v>
      </c>
      <c r="D202" s="491">
        <v>0</v>
      </c>
      <c r="E202" s="491"/>
      <c r="F202" s="490" t="s">
        <v>3942</v>
      </c>
      <c r="G202" s="490"/>
      <c r="H202" s="493" t="s">
        <v>3533</v>
      </c>
      <c r="I202" s="492" t="s">
        <v>84</v>
      </c>
      <c r="J202" s="492"/>
      <c r="K202" s="492"/>
      <c r="L202" s="494">
        <v>200</v>
      </c>
      <c r="M202" s="491">
        <v>10</v>
      </c>
      <c r="N202" s="491"/>
      <c r="O202" s="491"/>
      <c r="P202" s="491"/>
      <c r="Q202" s="491"/>
      <c r="R202" s="491"/>
      <c r="S202" s="491"/>
      <c r="T202" s="491"/>
      <c r="U202" s="491">
        <f t="shared" si="9"/>
        <v>0</v>
      </c>
      <c r="V202" s="495">
        <f t="shared" ref="V202:V265" si="11">SUM(W202:AE202)</f>
        <v>250</v>
      </c>
      <c r="W202" s="496">
        <v>200</v>
      </c>
      <c r="X202" s="496"/>
      <c r="Y202" s="496"/>
      <c r="Z202" s="502"/>
      <c r="AA202" s="496"/>
      <c r="AB202" s="496"/>
      <c r="AC202" s="496">
        <v>0</v>
      </c>
      <c r="AD202" s="496"/>
      <c r="AE202" s="496">
        <v>50</v>
      </c>
      <c r="AF202" s="498" t="s">
        <v>3625</v>
      </c>
      <c r="AG202" s="499"/>
      <c r="AH202" s="499"/>
      <c r="AI202" s="499">
        <f t="shared" si="10"/>
        <v>0</v>
      </c>
      <c r="AJ202" s="324"/>
      <c r="AK202" s="316"/>
      <c r="AL202" s="316"/>
      <c r="AM202" s="500"/>
      <c r="AN202" s="500"/>
      <c r="AO202" s="500"/>
      <c r="AP202" s="500"/>
      <c r="AQ202" s="500"/>
      <c r="AR202" s="500"/>
      <c r="AS202" s="500"/>
      <c r="AT202" s="500"/>
      <c r="AU202" s="500"/>
      <c r="AV202" s="500"/>
      <c r="AW202" s="500"/>
      <c r="AX202" s="500"/>
      <c r="AY202" s="500"/>
      <c r="AZ202" s="500"/>
      <c r="BA202" s="500"/>
      <c r="BB202" s="500"/>
      <c r="BC202" s="500"/>
      <c r="BD202" s="500"/>
    </row>
    <row r="203" spans="1:56" s="501" customFormat="1" ht="126" hidden="1" customHeight="1">
      <c r="A203" s="492">
        <v>195</v>
      </c>
      <c r="B203" s="491" t="s">
        <v>3943</v>
      </c>
      <c r="C203" s="491" t="s">
        <v>3944</v>
      </c>
      <c r="D203" s="491">
        <v>0</v>
      </c>
      <c r="E203" s="491"/>
      <c r="F203" s="490" t="s">
        <v>3945</v>
      </c>
      <c r="G203" s="490"/>
      <c r="H203" s="493" t="s">
        <v>3386</v>
      </c>
      <c r="I203" s="492" t="s">
        <v>84</v>
      </c>
      <c r="J203" s="492"/>
      <c r="K203" s="492"/>
      <c r="L203" s="494">
        <v>100</v>
      </c>
      <c r="M203" s="491">
        <v>90</v>
      </c>
      <c r="N203" s="491"/>
      <c r="O203" s="491"/>
      <c r="P203" s="491"/>
      <c r="Q203" s="491"/>
      <c r="R203" s="491"/>
      <c r="S203" s="491"/>
      <c r="T203" s="491"/>
      <c r="U203" s="491">
        <f t="shared" si="9"/>
        <v>0</v>
      </c>
      <c r="V203" s="495">
        <f t="shared" si="11"/>
        <v>200</v>
      </c>
      <c r="W203" s="496"/>
      <c r="X203" s="496"/>
      <c r="Y203" s="496"/>
      <c r="Z203" s="502"/>
      <c r="AA203" s="496"/>
      <c r="AB203" s="496"/>
      <c r="AC203" s="496"/>
      <c r="AD203" s="496"/>
      <c r="AE203" s="496">
        <v>200</v>
      </c>
      <c r="AF203" s="498"/>
      <c r="AG203" s="499"/>
      <c r="AH203" s="499"/>
      <c r="AI203" s="499">
        <f t="shared" si="10"/>
        <v>0</v>
      </c>
      <c r="AJ203" s="324"/>
      <c r="AK203" s="316"/>
      <c r="AL203" s="316"/>
      <c r="AM203" s="500"/>
      <c r="AN203" s="500"/>
      <c r="AO203" s="500"/>
      <c r="AP203" s="500"/>
      <c r="AQ203" s="500"/>
      <c r="AR203" s="500"/>
      <c r="AS203" s="500"/>
      <c r="AT203" s="500"/>
      <c r="AU203" s="500"/>
      <c r="AV203" s="500"/>
      <c r="AW203" s="500"/>
      <c r="AX203" s="500"/>
      <c r="AY203" s="500"/>
      <c r="AZ203" s="500"/>
      <c r="BA203" s="500"/>
      <c r="BB203" s="500"/>
      <c r="BC203" s="500"/>
      <c r="BD203" s="500"/>
    </row>
    <row r="204" spans="1:56" s="501" customFormat="1" ht="173.25" hidden="1" customHeight="1">
      <c r="A204" s="492">
        <v>196</v>
      </c>
      <c r="B204" s="491" t="s">
        <v>3946</v>
      </c>
      <c r="C204" s="491" t="s">
        <v>3947</v>
      </c>
      <c r="D204" s="491">
        <v>0</v>
      </c>
      <c r="E204" s="491"/>
      <c r="F204" s="490" t="s">
        <v>3948</v>
      </c>
      <c r="G204" s="490"/>
      <c r="H204" s="493" t="s">
        <v>3322</v>
      </c>
      <c r="I204" s="492" t="s">
        <v>84</v>
      </c>
      <c r="J204" s="492"/>
      <c r="K204" s="492"/>
      <c r="L204" s="494">
        <v>300</v>
      </c>
      <c r="M204" s="491">
        <v>200</v>
      </c>
      <c r="N204" s="491"/>
      <c r="O204" s="491"/>
      <c r="P204" s="491"/>
      <c r="Q204" s="491"/>
      <c r="R204" s="491"/>
      <c r="S204" s="491"/>
      <c r="T204" s="491"/>
      <c r="U204" s="491">
        <f t="shared" si="9"/>
        <v>0</v>
      </c>
      <c r="V204" s="495">
        <f t="shared" si="11"/>
        <v>300</v>
      </c>
      <c r="W204" s="496"/>
      <c r="X204" s="496"/>
      <c r="Y204" s="496"/>
      <c r="Z204" s="502"/>
      <c r="AA204" s="496"/>
      <c r="AB204" s="496"/>
      <c r="AC204" s="496"/>
      <c r="AD204" s="496"/>
      <c r="AE204" s="496">
        <v>300</v>
      </c>
      <c r="AF204" s="498" t="s">
        <v>3949</v>
      </c>
      <c r="AG204" s="499"/>
      <c r="AH204" s="499"/>
      <c r="AI204" s="499">
        <f t="shared" si="10"/>
        <v>0</v>
      </c>
      <c r="AJ204" s="324"/>
      <c r="AK204" s="316"/>
      <c r="AL204" s="316"/>
      <c r="AM204" s="500"/>
      <c r="AN204" s="500"/>
      <c r="AO204" s="500"/>
      <c r="AP204" s="500"/>
      <c r="AQ204" s="500"/>
      <c r="AR204" s="500"/>
      <c r="AS204" s="500"/>
      <c r="AT204" s="500"/>
      <c r="AU204" s="500"/>
      <c r="AV204" s="500"/>
      <c r="AW204" s="500"/>
      <c r="AX204" s="500"/>
      <c r="AY204" s="500"/>
      <c r="AZ204" s="500"/>
      <c r="BA204" s="500"/>
      <c r="BB204" s="500"/>
      <c r="BC204" s="500"/>
      <c r="BD204" s="500"/>
    </row>
    <row r="205" spans="1:56" s="501" customFormat="1" ht="126" hidden="1" customHeight="1">
      <c r="A205" s="492">
        <v>197</v>
      </c>
      <c r="B205" s="491" t="s">
        <v>3950</v>
      </c>
      <c r="C205" s="491" t="s">
        <v>3951</v>
      </c>
      <c r="D205" s="491">
        <v>0</v>
      </c>
      <c r="E205" s="491"/>
      <c r="F205" s="490" t="s">
        <v>3952</v>
      </c>
      <c r="G205" s="490"/>
      <c r="H205" s="493" t="s">
        <v>3533</v>
      </c>
      <c r="I205" s="492" t="s">
        <v>84</v>
      </c>
      <c r="J205" s="492"/>
      <c r="K205" s="492"/>
      <c r="L205" s="494">
        <v>800</v>
      </c>
      <c r="M205" s="491">
        <v>1405</v>
      </c>
      <c r="N205" s="491"/>
      <c r="O205" s="491"/>
      <c r="P205" s="491"/>
      <c r="Q205" s="491"/>
      <c r="R205" s="491"/>
      <c r="S205" s="491"/>
      <c r="T205" s="491"/>
      <c r="U205" s="491">
        <f t="shared" si="9"/>
        <v>0</v>
      </c>
      <c r="V205" s="495">
        <f t="shared" si="11"/>
        <v>1800</v>
      </c>
      <c r="W205" s="496">
        <v>1800</v>
      </c>
      <c r="X205" s="496"/>
      <c r="Y205" s="496"/>
      <c r="Z205" s="502"/>
      <c r="AA205" s="496"/>
      <c r="AB205" s="496"/>
      <c r="AC205" s="496">
        <v>0</v>
      </c>
      <c r="AD205" s="496"/>
      <c r="AE205" s="496"/>
      <c r="AF205" s="498" t="s">
        <v>3953</v>
      </c>
      <c r="AG205" s="499"/>
      <c r="AH205" s="499"/>
      <c r="AI205" s="499">
        <f t="shared" si="10"/>
        <v>0</v>
      </c>
      <c r="AJ205" s="324"/>
      <c r="AK205" s="316"/>
      <c r="AL205" s="316"/>
      <c r="AM205" s="500"/>
      <c r="AN205" s="500"/>
      <c r="AO205" s="500"/>
      <c r="AP205" s="500"/>
      <c r="AQ205" s="500"/>
      <c r="AR205" s="500"/>
      <c r="AS205" s="500"/>
      <c r="AT205" s="500"/>
      <c r="AU205" s="500"/>
      <c r="AV205" s="500"/>
      <c r="AW205" s="500"/>
      <c r="AX205" s="500"/>
      <c r="AY205" s="500"/>
      <c r="AZ205" s="500"/>
      <c r="BA205" s="500"/>
      <c r="BB205" s="500"/>
      <c r="BC205" s="500"/>
      <c r="BD205" s="500"/>
    </row>
    <row r="206" spans="1:56" s="501" customFormat="1" ht="78.75" hidden="1" customHeight="1">
      <c r="A206" s="492">
        <v>198</v>
      </c>
      <c r="B206" s="491" t="s">
        <v>3954</v>
      </c>
      <c r="C206" s="491" t="s">
        <v>3955</v>
      </c>
      <c r="D206" s="491">
        <v>0</v>
      </c>
      <c r="E206" s="491"/>
      <c r="F206" s="490" t="s">
        <v>3956</v>
      </c>
      <c r="G206" s="490"/>
      <c r="H206" s="493" t="s">
        <v>3533</v>
      </c>
      <c r="I206" s="492" t="s">
        <v>84</v>
      </c>
      <c r="J206" s="492"/>
      <c r="K206" s="492"/>
      <c r="L206" s="494">
        <v>800</v>
      </c>
      <c r="M206" s="491">
        <v>500</v>
      </c>
      <c r="N206" s="491"/>
      <c r="O206" s="491"/>
      <c r="P206" s="491"/>
      <c r="Q206" s="491"/>
      <c r="R206" s="491"/>
      <c r="S206" s="491"/>
      <c r="T206" s="491"/>
      <c r="U206" s="491">
        <f t="shared" si="9"/>
        <v>0</v>
      </c>
      <c r="V206" s="495">
        <f t="shared" si="11"/>
        <v>1200</v>
      </c>
      <c r="W206" s="496">
        <v>1200</v>
      </c>
      <c r="X206" s="496"/>
      <c r="Y206" s="496"/>
      <c r="Z206" s="502"/>
      <c r="AA206" s="496"/>
      <c r="AB206" s="496"/>
      <c r="AC206" s="496"/>
      <c r="AD206" s="496"/>
      <c r="AE206" s="496"/>
      <c r="AF206" s="498" t="s">
        <v>3534</v>
      </c>
      <c r="AG206" s="499"/>
      <c r="AH206" s="499"/>
      <c r="AI206" s="499">
        <f t="shared" si="10"/>
        <v>0</v>
      </c>
      <c r="AJ206" s="324"/>
      <c r="AK206" s="316"/>
      <c r="AL206" s="316"/>
      <c r="AM206" s="500"/>
      <c r="AN206" s="500"/>
      <c r="AO206" s="500"/>
      <c r="AP206" s="500"/>
      <c r="AQ206" s="500"/>
      <c r="AR206" s="500"/>
      <c r="AS206" s="500"/>
      <c r="AT206" s="500"/>
      <c r="AU206" s="500"/>
      <c r="AV206" s="500"/>
      <c r="AW206" s="500"/>
      <c r="AX206" s="500"/>
      <c r="AY206" s="500"/>
      <c r="AZ206" s="500"/>
      <c r="BA206" s="500"/>
      <c r="BB206" s="500"/>
      <c r="BC206" s="500"/>
      <c r="BD206" s="500"/>
    </row>
    <row r="207" spans="1:56" s="501" customFormat="1" ht="78.75" hidden="1" customHeight="1">
      <c r="A207" s="492">
        <v>199</v>
      </c>
      <c r="B207" s="491" t="s">
        <v>3957</v>
      </c>
      <c r="C207" s="491" t="s">
        <v>3958</v>
      </c>
      <c r="D207" s="491">
        <v>0</v>
      </c>
      <c r="E207" s="491"/>
      <c r="F207" s="490" t="s">
        <v>3959</v>
      </c>
      <c r="G207" s="490"/>
      <c r="H207" s="493" t="s">
        <v>3533</v>
      </c>
      <c r="I207" s="492" t="s">
        <v>84</v>
      </c>
      <c r="J207" s="492"/>
      <c r="K207" s="492"/>
      <c r="L207" s="494">
        <v>100</v>
      </c>
      <c r="M207" s="491">
        <v>100</v>
      </c>
      <c r="N207" s="491"/>
      <c r="O207" s="491"/>
      <c r="P207" s="491"/>
      <c r="Q207" s="491"/>
      <c r="R207" s="491"/>
      <c r="S207" s="491"/>
      <c r="T207" s="491"/>
      <c r="U207" s="491">
        <f t="shared" si="9"/>
        <v>0</v>
      </c>
      <c r="V207" s="495">
        <f t="shared" si="11"/>
        <v>0</v>
      </c>
      <c r="W207" s="496"/>
      <c r="X207" s="496"/>
      <c r="Y207" s="496"/>
      <c r="Z207" s="502"/>
      <c r="AA207" s="496"/>
      <c r="AB207" s="496"/>
      <c r="AC207" s="496"/>
      <c r="AD207" s="496"/>
      <c r="AE207" s="496"/>
      <c r="AF207" s="498"/>
      <c r="AG207" s="499"/>
      <c r="AH207" s="499"/>
      <c r="AI207" s="499">
        <f t="shared" si="10"/>
        <v>0</v>
      </c>
      <c r="AJ207" s="324"/>
      <c r="AK207" s="316"/>
      <c r="AL207" s="316"/>
      <c r="AM207" s="500"/>
      <c r="AN207" s="500"/>
      <c r="AO207" s="500"/>
      <c r="AP207" s="500"/>
      <c r="AQ207" s="500"/>
      <c r="AR207" s="500"/>
      <c r="AS207" s="500"/>
      <c r="AT207" s="500"/>
      <c r="AU207" s="500"/>
      <c r="AV207" s="500"/>
      <c r="AW207" s="500"/>
      <c r="AX207" s="500"/>
      <c r="AY207" s="500"/>
      <c r="AZ207" s="500"/>
      <c r="BA207" s="500"/>
      <c r="BB207" s="500"/>
      <c r="BC207" s="500"/>
      <c r="BD207" s="500"/>
    </row>
    <row r="208" spans="1:56" s="501" customFormat="1" ht="141.75" hidden="1" customHeight="1">
      <c r="A208" s="492">
        <v>200</v>
      </c>
      <c r="B208" s="491" t="s">
        <v>3960</v>
      </c>
      <c r="C208" s="491" t="s">
        <v>3961</v>
      </c>
      <c r="D208" s="491">
        <v>0</v>
      </c>
      <c r="E208" s="491"/>
      <c r="F208" s="490" t="s">
        <v>3962</v>
      </c>
      <c r="G208" s="490"/>
      <c r="H208" s="493" t="s">
        <v>3963</v>
      </c>
      <c r="I208" s="492" t="s">
        <v>84</v>
      </c>
      <c r="J208" s="492"/>
      <c r="K208" s="492"/>
      <c r="L208" s="494">
        <v>580</v>
      </c>
      <c r="M208" s="491">
        <v>80</v>
      </c>
      <c r="N208" s="491"/>
      <c r="O208" s="491"/>
      <c r="P208" s="491"/>
      <c r="Q208" s="491"/>
      <c r="R208" s="491"/>
      <c r="S208" s="491"/>
      <c r="T208" s="491"/>
      <c r="U208" s="491">
        <f t="shared" si="9"/>
        <v>0</v>
      </c>
      <c r="V208" s="495">
        <f t="shared" si="11"/>
        <v>100</v>
      </c>
      <c r="W208" s="496"/>
      <c r="X208" s="496">
        <v>100</v>
      </c>
      <c r="Y208" s="496"/>
      <c r="Z208" s="502"/>
      <c r="AA208" s="496"/>
      <c r="AB208" s="496"/>
      <c r="AC208" s="496"/>
      <c r="AD208" s="496"/>
      <c r="AE208" s="496"/>
      <c r="AF208" s="498"/>
      <c r="AG208" s="499"/>
      <c r="AH208" s="499"/>
      <c r="AI208" s="499">
        <f t="shared" si="10"/>
        <v>0</v>
      </c>
      <c r="AJ208" s="324"/>
      <c r="AK208" s="316"/>
      <c r="AL208" s="316"/>
      <c r="AM208" s="500"/>
      <c r="AN208" s="500"/>
      <c r="AO208" s="500"/>
      <c r="AP208" s="500"/>
      <c r="AQ208" s="500"/>
      <c r="AR208" s="500"/>
      <c r="AS208" s="500"/>
      <c r="AT208" s="500"/>
      <c r="AU208" s="500"/>
      <c r="AV208" s="500"/>
      <c r="AW208" s="500"/>
      <c r="AX208" s="500"/>
      <c r="AY208" s="500"/>
      <c r="AZ208" s="500"/>
      <c r="BA208" s="500"/>
      <c r="BB208" s="500"/>
      <c r="BC208" s="500"/>
      <c r="BD208" s="500"/>
    </row>
    <row r="209" spans="1:56" s="501" customFormat="1" ht="110.25" hidden="1" customHeight="1">
      <c r="A209" s="492">
        <v>201</v>
      </c>
      <c r="B209" s="491" t="s">
        <v>3964</v>
      </c>
      <c r="C209" s="491" t="s">
        <v>3965</v>
      </c>
      <c r="D209" s="491">
        <v>0</v>
      </c>
      <c r="E209" s="491"/>
      <c r="F209" s="490" t="s">
        <v>3966</v>
      </c>
      <c r="G209" s="490"/>
      <c r="H209" s="493" t="s">
        <v>3967</v>
      </c>
      <c r="I209" s="492" t="s">
        <v>84</v>
      </c>
      <c r="J209" s="492"/>
      <c r="K209" s="492"/>
      <c r="L209" s="494">
        <v>30</v>
      </c>
      <c r="M209" s="491"/>
      <c r="N209" s="491"/>
      <c r="O209" s="491"/>
      <c r="P209" s="491"/>
      <c r="Q209" s="491"/>
      <c r="R209" s="491"/>
      <c r="S209" s="491"/>
      <c r="T209" s="491"/>
      <c r="U209" s="491">
        <f t="shared" si="9"/>
        <v>0</v>
      </c>
      <c r="V209" s="495">
        <f t="shared" si="11"/>
        <v>45</v>
      </c>
      <c r="W209" s="496"/>
      <c r="X209" s="496"/>
      <c r="Y209" s="496"/>
      <c r="Z209" s="502"/>
      <c r="AA209" s="496"/>
      <c r="AB209" s="496"/>
      <c r="AC209" s="496">
        <v>15</v>
      </c>
      <c r="AD209" s="496"/>
      <c r="AE209" s="496">
        <v>30</v>
      </c>
      <c r="AF209" s="498"/>
      <c r="AG209" s="499">
        <v>0</v>
      </c>
      <c r="AH209" s="499"/>
      <c r="AI209" s="499">
        <f t="shared" si="10"/>
        <v>0</v>
      </c>
      <c r="AJ209" s="324"/>
      <c r="AK209" s="316"/>
      <c r="AL209" s="316"/>
      <c r="AM209" s="500"/>
      <c r="AN209" s="500"/>
      <c r="AO209" s="500"/>
      <c r="AP209" s="500"/>
      <c r="AQ209" s="500"/>
      <c r="AR209" s="500"/>
      <c r="AS209" s="500"/>
      <c r="AT209" s="500"/>
      <c r="AU209" s="500"/>
      <c r="AV209" s="500"/>
      <c r="AW209" s="500"/>
      <c r="AX209" s="500"/>
      <c r="AY209" s="500"/>
      <c r="AZ209" s="500"/>
      <c r="BA209" s="500"/>
      <c r="BB209" s="500"/>
      <c r="BC209" s="500"/>
      <c r="BD209" s="500"/>
    </row>
    <row r="210" spans="1:56" s="501" customFormat="1" ht="106.5" hidden="1" customHeight="1">
      <c r="A210" s="492">
        <v>202</v>
      </c>
      <c r="B210" s="491" t="s">
        <v>3968</v>
      </c>
      <c r="C210" s="491" t="s">
        <v>3969</v>
      </c>
      <c r="D210" s="491">
        <v>0</v>
      </c>
      <c r="E210" s="491"/>
      <c r="F210" s="490" t="s">
        <v>3970</v>
      </c>
      <c r="G210" s="531" t="s">
        <v>3971</v>
      </c>
      <c r="H210" s="493">
        <v>0</v>
      </c>
      <c r="I210" s="492" t="s">
        <v>84</v>
      </c>
      <c r="J210" s="492"/>
      <c r="K210" s="492"/>
      <c r="L210" s="494">
        <v>5</v>
      </c>
      <c r="M210" s="491"/>
      <c r="N210" s="491"/>
      <c r="O210" s="491"/>
      <c r="P210" s="491"/>
      <c r="Q210" s="491"/>
      <c r="R210" s="491"/>
      <c r="S210" s="491"/>
      <c r="T210" s="491"/>
      <c r="U210" s="491">
        <f t="shared" si="9"/>
        <v>0</v>
      </c>
      <c r="V210" s="495">
        <f t="shared" si="11"/>
        <v>3</v>
      </c>
      <c r="W210" s="496"/>
      <c r="X210" s="496"/>
      <c r="Y210" s="496"/>
      <c r="Z210" s="502"/>
      <c r="AA210" s="496"/>
      <c r="AB210" s="496"/>
      <c r="AC210" s="496"/>
      <c r="AD210" s="520">
        <v>3</v>
      </c>
      <c r="AE210" s="496"/>
      <c r="AF210" s="498"/>
      <c r="AG210" s="499"/>
      <c r="AH210" s="499">
        <v>68000000</v>
      </c>
      <c r="AI210" s="499">
        <f t="shared" si="10"/>
        <v>204000000</v>
      </c>
      <c r="AJ210" s="324"/>
      <c r="AK210" s="316"/>
      <c r="AL210" s="316"/>
      <c r="AM210" s="500"/>
      <c r="AN210" s="500"/>
      <c r="AO210" s="500"/>
      <c r="AP210" s="500"/>
      <c r="AQ210" s="500"/>
      <c r="AR210" s="500"/>
      <c r="AS210" s="500"/>
      <c r="AT210" s="500"/>
      <c r="AU210" s="500"/>
      <c r="AV210" s="500"/>
      <c r="AW210" s="500"/>
      <c r="AX210" s="500"/>
      <c r="AY210" s="500"/>
      <c r="AZ210" s="500"/>
      <c r="BA210" s="500"/>
      <c r="BB210" s="500"/>
      <c r="BC210" s="500"/>
      <c r="BD210" s="500"/>
    </row>
    <row r="211" spans="1:56" s="501" customFormat="1" ht="189" hidden="1" customHeight="1">
      <c r="A211" s="492">
        <v>203</v>
      </c>
      <c r="B211" s="491" t="s">
        <v>3972</v>
      </c>
      <c r="C211" s="491" t="s">
        <v>3973</v>
      </c>
      <c r="D211" s="491">
        <v>0</v>
      </c>
      <c r="E211" s="491"/>
      <c r="F211" s="490" t="s">
        <v>3974</v>
      </c>
      <c r="G211" s="490"/>
      <c r="H211" s="493" t="s">
        <v>3493</v>
      </c>
      <c r="I211" s="492" t="s">
        <v>84</v>
      </c>
      <c r="J211" s="492"/>
      <c r="K211" s="492"/>
      <c r="L211" s="494">
        <v>6</v>
      </c>
      <c r="M211" s="491"/>
      <c r="N211" s="491"/>
      <c r="O211" s="491"/>
      <c r="P211" s="491"/>
      <c r="Q211" s="491"/>
      <c r="R211" s="491"/>
      <c r="S211" s="491"/>
      <c r="T211" s="491"/>
      <c r="U211" s="491">
        <f t="shared" si="9"/>
        <v>0</v>
      </c>
      <c r="V211" s="495">
        <f t="shared" si="11"/>
        <v>5</v>
      </c>
      <c r="W211" s="496"/>
      <c r="X211" s="496"/>
      <c r="Y211" s="496"/>
      <c r="Z211" s="502"/>
      <c r="AA211" s="496"/>
      <c r="AB211" s="496"/>
      <c r="AC211" s="496"/>
      <c r="AD211" s="496"/>
      <c r="AE211" s="496">
        <v>5</v>
      </c>
      <c r="AF211" s="498"/>
      <c r="AG211" s="499"/>
      <c r="AH211" s="499"/>
      <c r="AI211" s="499">
        <f t="shared" si="10"/>
        <v>0</v>
      </c>
      <c r="AJ211" s="324"/>
      <c r="AK211" s="316"/>
      <c r="AL211" s="316"/>
      <c r="AM211" s="500"/>
      <c r="AN211" s="500"/>
      <c r="AO211" s="500"/>
      <c r="AP211" s="500"/>
      <c r="AQ211" s="500"/>
      <c r="AR211" s="500"/>
      <c r="AS211" s="500"/>
      <c r="AT211" s="500"/>
      <c r="AU211" s="500"/>
      <c r="AV211" s="500"/>
      <c r="AW211" s="500"/>
      <c r="AX211" s="500"/>
      <c r="AY211" s="500"/>
      <c r="AZ211" s="500"/>
      <c r="BA211" s="500"/>
      <c r="BB211" s="500"/>
      <c r="BC211" s="500"/>
      <c r="BD211" s="500"/>
    </row>
    <row r="212" spans="1:56" s="501" customFormat="1" ht="126" hidden="1" customHeight="1">
      <c r="A212" s="492">
        <v>204</v>
      </c>
      <c r="B212" s="491" t="s">
        <v>3975</v>
      </c>
      <c r="C212" s="491" t="s">
        <v>3976</v>
      </c>
      <c r="D212" s="491">
        <v>0</v>
      </c>
      <c r="E212" s="491"/>
      <c r="F212" s="490" t="s">
        <v>3977</v>
      </c>
      <c r="G212" s="490"/>
      <c r="H212" s="493" t="s">
        <v>3322</v>
      </c>
      <c r="I212" s="492" t="s">
        <v>84</v>
      </c>
      <c r="J212" s="492"/>
      <c r="K212" s="492"/>
      <c r="L212" s="494">
        <v>200</v>
      </c>
      <c r="M212" s="491"/>
      <c r="N212" s="491"/>
      <c r="O212" s="491"/>
      <c r="P212" s="491"/>
      <c r="Q212" s="491"/>
      <c r="R212" s="491"/>
      <c r="S212" s="491"/>
      <c r="T212" s="491"/>
      <c r="U212" s="491">
        <f t="shared" si="9"/>
        <v>0</v>
      </c>
      <c r="V212" s="495">
        <f t="shared" si="11"/>
        <v>200</v>
      </c>
      <c r="W212" s="496"/>
      <c r="X212" s="496"/>
      <c r="Y212" s="496"/>
      <c r="Z212" s="502"/>
      <c r="AA212" s="496"/>
      <c r="AB212" s="496"/>
      <c r="AC212" s="496">
        <v>0</v>
      </c>
      <c r="AD212" s="496"/>
      <c r="AE212" s="496">
        <v>200</v>
      </c>
      <c r="AF212" s="498" t="s">
        <v>3480</v>
      </c>
      <c r="AG212" s="499"/>
      <c r="AH212" s="499"/>
      <c r="AI212" s="499">
        <f t="shared" si="10"/>
        <v>0</v>
      </c>
      <c r="AJ212" s="324"/>
      <c r="AK212" s="316"/>
      <c r="AL212" s="316"/>
      <c r="AM212" s="500"/>
      <c r="AN212" s="500"/>
      <c r="AO212" s="500"/>
      <c r="AP212" s="500"/>
      <c r="AQ212" s="500"/>
      <c r="AR212" s="500"/>
      <c r="AS212" s="500"/>
      <c r="AT212" s="500"/>
      <c r="AU212" s="500"/>
      <c r="AV212" s="500"/>
      <c r="AW212" s="500"/>
      <c r="AX212" s="500"/>
      <c r="AY212" s="500"/>
      <c r="AZ212" s="500"/>
      <c r="BA212" s="500"/>
      <c r="BB212" s="500"/>
      <c r="BC212" s="500"/>
      <c r="BD212" s="500"/>
    </row>
    <row r="213" spans="1:56" s="501" customFormat="1" ht="243" hidden="1" customHeight="1">
      <c r="A213" s="492">
        <v>205</v>
      </c>
      <c r="B213" s="491" t="s">
        <v>3978</v>
      </c>
      <c r="C213" s="491" t="s">
        <v>3979</v>
      </c>
      <c r="D213" s="491">
        <v>0</v>
      </c>
      <c r="E213" s="491"/>
      <c r="F213" s="521" t="s">
        <v>3980</v>
      </c>
      <c r="G213" s="490"/>
      <c r="H213" s="493" t="s">
        <v>3981</v>
      </c>
      <c r="I213" s="492" t="s">
        <v>84</v>
      </c>
      <c r="J213" s="492"/>
      <c r="K213" s="492"/>
      <c r="L213" s="494">
        <v>60</v>
      </c>
      <c r="M213" s="491"/>
      <c r="N213" s="491"/>
      <c r="O213" s="491"/>
      <c r="P213" s="491"/>
      <c r="Q213" s="491"/>
      <c r="R213" s="491"/>
      <c r="S213" s="491"/>
      <c r="T213" s="491"/>
      <c r="U213" s="491">
        <f t="shared" si="9"/>
        <v>0</v>
      </c>
      <c r="V213" s="495">
        <f t="shared" si="11"/>
        <v>80</v>
      </c>
      <c r="W213" s="496"/>
      <c r="X213" s="496"/>
      <c r="Y213" s="496"/>
      <c r="Z213" s="502"/>
      <c r="AA213" s="496"/>
      <c r="AB213" s="496"/>
      <c r="AC213" s="496">
        <v>0</v>
      </c>
      <c r="AD213" s="496"/>
      <c r="AE213" s="496">
        <v>80</v>
      </c>
      <c r="AF213" s="498"/>
      <c r="AG213" s="499"/>
      <c r="AH213" s="499"/>
      <c r="AI213" s="499">
        <f t="shared" si="10"/>
        <v>0</v>
      </c>
      <c r="AJ213" s="324"/>
      <c r="AK213" s="316"/>
      <c r="AL213" s="316"/>
      <c r="AM213" s="500"/>
      <c r="AN213" s="500"/>
      <c r="AO213" s="500"/>
      <c r="AP213" s="500"/>
      <c r="AQ213" s="500"/>
      <c r="AR213" s="500"/>
      <c r="AS213" s="500"/>
      <c r="AT213" s="500"/>
      <c r="AU213" s="500"/>
      <c r="AV213" s="500"/>
      <c r="AW213" s="500"/>
      <c r="AX213" s="500"/>
      <c r="AY213" s="500"/>
      <c r="AZ213" s="500"/>
      <c r="BA213" s="500"/>
      <c r="BB213" s="500"/>
      <c r="BC213" s="500"/>
      <c r="BD213" s="500"/>
    </row>
    <row r="214" spans="1:56" s="501" customFormat="1" ht="63" hidden="1" customHeight="1">
      <c r="A214" s="492">
        <v>206</v>
      </c>
      <c r="B214" s="491" t="s">
        <v>3982</v>
      </c>
      <c r="C214" s="491" t="s">
        <v>3983</v>
      </c>
      <c r="D214" s="491">
        <v>0</v>
      </c>
      <c r="E214" s="491"/>
      <c r="F214" s="490" t="s">
        <v>3984</v>
      </c>
      <c r="G214" s="490"/>
      <c r="H214" s="493" t="s">
        <v>3938</v>
      </c>
      <c r="I214" s="492" t="s">
        <v>84</v>
      </c>
      <c r="J214" s="492"/>
      <c r="K214" s="492"/>
      <c r="L214" s="494">
        <v>10</v>
      </c>
      <c r="M214" s="491"/>
      <c r="N214" s="491"/>
      <c r="O214" s="491"/>
      <c r="P214" s="491"/>
      <c r="Q214" s="491"/>
      <c r="R214" s="491"/>
      <c r="S214" s="491"/>
      <c r="T214" s="491"/>
      <c r="U214" s="491">
        <f t="shared" si="9"/>
        <v>0</v>
      </c>
      <c r="V214" s="495">
        <f t="shared" si="11"/>
        <v>20</v>
      </c>
      <c r="W214" s="496"/>
      <c r="X214" s="496">
        <v>20</v>
      </c>
      <c r="Y214" s="496"/>
      <c r="Z214" s="502"/>
      <c r="AA214" s="496"/>
      <c r="AB214" s="496"/>
      <c r="AC214" s="496"/>
      <c r="AD214" s="496"/>
      <c r="AE214" s="496"/>
      <c r="AF214" s="498"/>
      <c r="AG214" s="499"/>
      <c r="AH214" s="499"/>
      <c r="AI214" s="499">
        <f t="shared" si="10"/>
        <v>0</v>
      </c>
      <c r="AJ214" s="324"/>
      <c r="AK214" s="316"/>
      <c r="AL214" s="316"/>
      <c r="AM214" s="500"/>
      <c r="AN214" s="500"/>
      <c r="AO214" s="500"/>
      <c r="AP214" s="500"/>
      <c r="AQ214" s="500"/>
      <c r="AR214" s="500"/>
      <c r="AS214" s="500"/>
      <c r="AT214" s="500"/>
      <c r="AU214" s="500"/>
      <c r="AV214" s="500"/>
      <c r="AW214" s="500"/>
      <c r="AX214" s="500"/>
      <c r="AY214" s="500"/>
      <c r="AZ214" s="500"/>
      <c r="BA214" s="500"/>
      <c r="BB214" s="500"/>
      <c r="BC214" s="500"/>
      <c r="BD214" s="500"/>
    </row>
    <row r="215" spans="1:56" s="501" customFormat="1" ht="126" hidden="1" customHeight="1">
      <c r="A215" s="492">
        <v>207</v>
      </c>
      <c r="B215" s="491" t="s">
        <v>3985</v>
      </c>
      <c r="C215" s="491" t="s">
        <v>3986</v>
      </c>
      <c r="D215" s="491">
        <v>0</v>
      </c>
      <c r="E215" s="491"/>
      <c r="F215" s="490" t="s">
        <v>3987</v>
      </c>
      <c r="G215" s="490"/>
      <c r="H215" s="493" t="s">
        <v>3938</v>
      </c>
      <c r="I215" s="492" t="s">
        <v>84</v>
      </c>
      <c r="J215" s="492"/>
      <c r="K215" s="492"/>
      <c r="L215" s="494">
        <v>5</v>
      </c>
      <c r="M215" s="491">
        <v>5</v>
      </c>
      <c r="N215" s="491"/>
      <c r="O215" s="491"/>
      <c r="P215" s="491"/>
      <c r="Q215" s="491"/>
      <c r="R215" s="491"/>
      <c r="S215" s="491"/>
      <c r="T215" s="491"/>
      <c r="U215" s="491">
        <f t="shared" si="9"/>
        <v>0</v>
      </c>
      <c r="V215" s="495">
        <f t="shared" si="11"/>
        <v>0</v>
      </c>
      <c r="W215" s="496"/>
      <c r="X215" s="496"/>
      <c r="Y215" s="496"/>
      <c r="Z215" s="502"/>
      <c r="AA215" s="496"/>
      <c r="AB215" s="496"/>
      <c r="AC215" s="496"/>
      <c r="AD215" s="496"/>
      <c r="AE215" s="496"/>
      <c r="AF215" s="498"/>
      <c r="AG215" s="499"/>
      <c r="AH215" s="499"/>
      <c r="AI215" s="499">
        <f t="shared" si="10"/>
        <v>0</v>
      </c>
      <c r="AJ215" s="324"/>
      <c r="AK215" s="316"/>
      <c r="AL215" s="316"/>
      <c r="AM215" s="500"/>
      <c r="AN215" s="500"/>
      <c r="AO215" s="500"/>
      <c r="AP215" s="500"/>
      <c r="AQ215" s="500"/>
      <c r="AR215" s="500"/>
      <c r="AS215" s="500"/>
      <c r="AT215" s="500"/>
      <c r="AU215" s="500"/>
      <c r="AV215" s="500"/>
      <c r="AW215" s="500"/>
      <c r="AX215" s="500"/>
      <c r="AY215" s="500"/>
      <c r="AZ215" s="500"/>
      <c r="BA215" s="500"/>
      <c r="BB215" s="500"/>
      <c r="BC215" s="500"/>
      <c r="BD215" s="500"/>
    </row>
    <row r="216" spans="1:56" s="501" customFormat="1" ht="132" hidden="1" customHeight="1">
      <c r="A216" s="492">
        <v>208</v>
      </c>
      <c r="B216" s="491" t="s">
        <v>3988</v>
      </c>
      <c r="C216" s="491" t="s">
        <v>3989</v>
      </c>
      <c r="D216" s="491">
        <v>0</v>
      </c>
      <c r="E216" s="491"/>
      <c r="F216" s="490" t="s">
        <v>3990</v>
      </c>
      <c r="G216" s="490"/>
      <c r="H216" s="493" t="s">
        <v>3938</v>
      </c>
      <c r="I216" s="492" t="s">
        <v>84</v>
      </c>
      <c r="J216" s="492"/>
      <c r="K216" s="492"/>
      <c r="L216" s="494">
        <v>5</v>
      </c>
      <c r="M216" s="491">
        <v>5</v>
      </c>
      <c r="N216" s="491"/>
      <c r="O216" s="491"/>
      <c r="P216" s="491"/>
      <c r="Q216" s="491"/>
      <c r="R216" s="491"/>
      <c r="S216" s="491"/>
      <c r="T216" s="491"/>
      <c r="U216" s="491">
        <f t="shared" si="9"/>
        <v>0</v>
      </c>
      <c r="V216" s="495">
        <f t="shared" si="11"/>
        <v>0</v>
      </c>
      <c r="W216" s="496"/>
      <c r="X216" s="496"/>
      <c r="Y216" s="496"/>
      <c r="Z216" s="502"/>
      <c r="AA216" s="496"/>
      <c r="AB216" s="496"/>
      <c r="AC216" s="496"/>
      <c r="AD216" s="496"/>
      <c r="AE216" s="496"/>
      <c r="AF216" s="498"/>
      <c r="AG216" s="499"/>
      <c r="AH216" s="499"/>
      <c r="AI216" s="499">
        <f t="shared" si="10"/>
        <v>0</v>
      </c>
      <c r="AJ216" s="324"/>
      <c r="AK216" s="316"/>
      <c r="AL216" s="316"/>
      <c r="AM216" s="500"/>
      <c r="AN216" s="500"/>
      <c r="AO216" s="500"/>
      <c r="AP216" s="500"/>
      <c r="AQ216" s="500"/>
      <c r="AR216" s="500"/>
      <c r="AS216" s="500"/>
      <c r="AT216" s="500"/>
      <c r="AU216" s="500"/>
      <c r="AV216" s="500"/>
      <c r="AW216" s="500"/>
      <c r="AX216" s="500"/>
      <c r="AY216" s="500"/>
      <c r="AZ216" s="500"/>
      <c r="BA216" s="500"/>
      <c r="BB216" s="500"/>
      <c r="BC216" s="500"/>
      <c r="BD216" s="500"/>
    </row>
    <row r="217" spans="1:56" s="501" customFormat="1" ht="141.75" hidden="1" customHeight="1">
      <c r="A217" s="492">
        <v>209</v>
      </c>
      <c r="B217" s="491" t="s">
        <v>3991</v>
      </c>
      <c r="C217" s="491" t="s">
        <v>3992</v>
      </c>
      <c r="D217" s="491">
        <v>0</v>
      </c>
      <c r="E217" s="491"/>
      <c r="F217" s="490" t="s">
        <v>3993</v>
      </c>
      <c r="G217" s="490"/>
      <c r="H217" s="493" t="s">
        <v>3938</v>
      </c>
      <c r="I217" s="492" t="s">
        <v>2594</v>
      </c>
      <c r="J217" s="492"/>
      <c r="K217" s="492"/>
      <c r="L217" s="494">
        <v>5</v>
      </c>
      <c r="M217" s="491">
        <v>5</v>
      </c>
      <c r="N217" s="491"/>
      <c r="O217" s="491"/>
      <c r="P217" s="491"/>
      <c r="Q217" s="491"/>
      <c r="R217" s="491"/>
      <c r="S217" s="491"/>
      <c r="T217" s="491"/>
      <c r="U217" s="491">
        <f t="shared" si="9"/>
        <v>0</v>
      </c>
      <c r="V217" s="495">
        <f t="shared" si="11"/>
        <v>0</v>
      </c>
      <c r="W217" s="496"/>
      <c r="X217" s="496"/>
      <c r="Y217" s="496"/>
      <c r="Z217" s="502"/>
      <c r="AA217" s="496"/>
      <c r="AB217" s="496"/>
      <c r="AC217" s="496"/>
      <c r="AD217" s="496"/>
      <c r="AE217" s="496"/>
      <c r="AF217" s="498"/>
      <c r="AG217" s="499"/>
      <c r="AH217" s="499"/>
      <c r="AI217" s="499">
        <f t="shared" si="10"/>
        <v>0</v>
      </c>
      <c r="AJ217" s="324"/>
      <c r="AK217" s="316"/>
      <c r="AL217" s="316"/>
      <c r="AM217" s="500"/>
      <c r="AN217" s="500"/>
      <c r="AO217" s="500"/>
      <c r="AP217" s="500"/>
      <c r="AQ217" s="500"/>
      <c r="AR217" s="500"/>
      <c r="AS217" s="500"/>
      <c r="AT217" s="500"/>
      <c r="AU217" s="500"/>
      <c r="AV217" s="500"/>
      <c r="AW217" s="500"/>
      <c r="AX217" s="500"/>
      <c r="AY217" s="500"/>
      <c r="AZ217" s="500"/>
      <c r="BA217" s="500"/>
      <c r="BB217" s="500"/>
      <c r="BC217" s="500"/>
      <c r="BD217" s="500"/>
    </row>
    <row r="218" spans="1:56" s="501" customFormat="1" ht="94.5" hidden="1" customHeight="1">
      <c r="A218" s="492">
        <v>210</v>
      </c>
      <c r="B218" s="491" t="s">
        <v>3994</v>
      </c>
      <c r="C218" s="491" t="s">
        <v>3995</v>
      </c>
      <c r="D218" s="491">
        <v>0</v>
      </c>
      <c r="E218" s="491"/>
      <c r="F218" s="490" t="s">
        <v>3996</v>
      </c>
      <c r="G218" s="490"/>
      <c r="H218" s="493" t="s">
        <v>3635</v>
      </c>
      <c r="I218" s="492" t="s">
        <v>2594</v>
      </c>
      <c r="J218" s="492"/>
      <c r="K218" s="492"/>
      <c r="L218" s="494">
        <v>5</v>
      </c>
      <c r="M218" s="491"/>
      <c r="N218" s="491"/>
      <c r="O218" s="491"/>
      <c r="P218" s="491"/>
      <c r="Q218" s="491"/>
      <c r="R218" s="491"/>
      <c r="S218" s="491"/>
      <c r="T218" s="491"/>
      <c r="U218" s="491">
        <f t="shared" si="9"/>
        <v>0</v>
      </c>
      <c r="V218" s="495">
        <f t="shared" si="11"/>
        <v>0</v>
      </c>
      <c r="W218" s="496"/>
      <c r="X218" s="496"/>
      <c r="Y218" s="496"/>
      <c r="Z218" s="502"/>
      <c r="AA218" s="496"/>
      <c r="AB218" s="496"/>
      <c r="AC218" s="496"/>
      <c r="AD218" s="496"/>
      <c r="AE218" s="496"/>
      <c r="AF218" s="498"/>
      <c r="AG218" s="499"/>
      <c r="AH218" s="499"/>
      <c r="AI218" s="499">
        <f t="shared" si="10"/>
        <v>0</v>
      </c>
      <c r="AJ218" s="324"/>
      <c r="AK218" s="316"/>
      <c r="AL218" s="316"/>
      <c r="AM218" s="500"/>
      <c r="AN218" s="500"/>
      <c r="AO218" s="500"/>
      <c r="AP218" s="500"/>
      <c r="AQ218" s="500"/>
      <c r="AR218" s="500"/>
      <c r="AS218" s="500"/>
      <c r="AT218" s="500"/>
      <c r="AU218" s="500"/>
      <c r="AV218" s="500"/>
      <c r="AW218" s="500"/>
      <c r="AX218" s="500"/>
      <c r="AY218" s="500"/>
      <c r="AZ218" s="500"/>
      <c r="BA218" s="500"/>
      <c r="BB218" s="500"/>
      <c r="BC218" s="500"/>
      <c r="BD218" s="500"/>
    </row>
    <row r="219" spans="1:56" s="501" customFormat="1" ht="124.5" hidden="1" customHeight="1">
      <c r="A219" s="492">
        <v>211</v>
      </c>
      <c r="B219" s="491" t="s">
        <v>3997</v>
      </c>
      <c r="C219" s="491" t="s">
        <v>3998</v>
      </c>
      <c r="D219" s="491">
        <v>0</v>
      </c>
      <c r="E219" s="491"/>
      <c r="F219" s="521" t="s">
        <v>3999</v>
      </c>
      <c r="G219" s="490"/>
      <c r="H219" s="493" t="s">
        <v>3322</v>
      </c>
      <c r="I219" s="492" t="s">
        <v>84</v>
      </c>
      <c r="J219" s="492"/>
      <c r="K219" s="492"/>
      <c r="L219" s="494">
        <v>100</v>
      </c>
      <c r="M219" s="491"/>
      <c r="N219" s="491"/>
      <c r="O219" s="491"/>
      <c r="P219" s="491"/>
      <c r="Q219" s="491"/>
      <c r="R219" s="491"/>
      <c r="S219" s="491"/>
      <c r="T219" s="491"/>
      <c r="U219" s="491">
        <f t="shared" si="9"/>
        <v>0</v>
      </c>
      <c r="V219" s="495">
        <f t="shared" si="11"/>
        <v>100</v>
      </c>
      <c r="W219" s="496"/>
      <c r="X219" s="496"/>
      <c r="Y219" s="496"/>
      <c r="Z219" s="502"/>
      <c r="AA219" s="496"/>
      <c r="AB219" s="496"/>
      <c r="AC219" s="496">
        <v>0</v>
      </c>
      <c r="AD219" s="496"/>
      <c r="AE219" s="496">
        <v>100</v>
      </c>
      <c r="AF219" s="498" t="s">
        <v>4000</v>
      </c>
      <c r="AG219" s="499"/>
      <c r="AH219" s="499"/>
      <c r="AI219" s="499">
        <f t="shared" si="10"/>
        <v>0</v>
      </c>
      <c r="AJ219" s="324"/>
      <c r="AK219" s="316"/>
      <c r="AL219" s="316"/>
      <c r="AM219" s="500"/>
      <c r="AN219" s="500"/>
      <c r="AO219" s="500"/>
      <c r="AP219" s="500"/>
      <c r="AQ219" s="500"/>
      <c r="AR219" s="500"/>
      <c r="AS219" s="500"/>
      <c r="AT219" s="500"/>
      <c r="AU219" s="500"/>
      <c r="AV219" s="500"/>
      <c r="AW219" s="500"/>
      <c r="AX219" s="500"/>
      <c r="AY219" s="500"/>
      <c r="AZ219" s="500"/>
      <c r="BA219" s="500"/>
      <c r="BB219" s="500"/>
      <c r="BC219" s="500"/>
      <c r="BD219" s="500"/>
    </row>
    <row r="220" spans="1:56" s="501" customFormat="1" ht="78.75" hidden="1" customHeight="1">
      <c r="A220" s="492">
        <v>212</v>
      </c>
      <c r="B220" s="491" t="s">
        <v>4001</v>
      </c>
      <c r="C220" s="491" t="s">
        <v>4002</v>
      </c>
      <c r="D220" s="491">
        <v>0</v>
      </c>
      <c r="E220" s="525"/>
      <c r="F220" s="526" t="s">
        <v>4003</v>
      </c>
      <c r="G220" s="531" t="s">
        <v>4004</v>
      </c>
      <c r="H220" s="493">
        <v>0</v>
      </c>
      <c r="I220" s="492" t="s">
        <v>84</v>
      </c>
      <c r="J220" s="492"/>
      <c r="K220" s="492"/>
      <c r="L220" s="494">
        <v>30</v>
      </c>
      <c r="M220" s="491"/>
      <c r="N220" s="491"/>
      <c r="O220" s="491"/>
      <c r="P220" s="491"/>
      <c r="Q220" s="491"/>
      <c r="R220" s="491"/>
      <c r="S220" s="491"/>
      <c r="T220" s="491"/>
      <c r="U220" s="491">
        <f t="shared" si="9"/>
        <v>0</v>
      </c>
      <c r="V220" s="495">
        <f t="shared" si="11"/>
        <v>30</v>
      </c>
      <c r="W220" s="496"/>
      <c r="X220" s="496"/>
      <c r="Y220" s="496"/>
      <c r="Z220" s="502"/>
      <c r="AA220" s="496"/>
      <c r="AB220" s="496"/>
      <c r="AC220" s="496"/>
      <c r="AD220" s="520">
        <v>30</v>
      </c>
      <c r="AE220" s="496"/>
      <c r="AF220" s="498"/>
      <c r="AG220" s="499"/>
      <c r="AH220" s="499"/>
      <c r="AI220" s="499">
        <f t="shared" si="10"/>
        <v>0</v>
      </c>
      <c r="AJ220" s="324"/>
      <c r="AK220" s="316"/>
      <c r="AL220" s="316"/>
      <c r="AM220" s="500"/>
      <c r="AN220" s="500"/>
      <c r="AO220" s="500"/>
      <c r="AP220" s="500"/>
      <c r="AQ220" s="500"/>
      <c r="AR220" s="500"/>
      <c r="AS220" s="500"/>
      <c r="AT220" s="500"/>
      <c r="AU220" s="500"/>
      <c r="AV220" s="500"/>
      <c r="AW220" s="500"/>
      <c r="AX220" s="500"/>
      <c r="AY220" s="500"/>
      <c r="AZ220" s="500"/>
      <c r="BA220" s="500"/>
      <c r="BB220" s="500"/>
      <c r="BC220" s="500"/>
      <c r="BD220" s="500"/>
    </row>
    <row r="221" spans="1:56" s="501" customFormat="1" ht="252" hidden="1" customHeight="1">
      <c r="A221" s="492">
        <v>213</v>
      </c>
      <c r="B221" s="491" t="s">
        <v>4005</v>
      </c>
      <c r="C221" s="491" t="s">
        <v>4006</v>
      </c>
      <c r="D221" s="491">
        <v>0</v>
      </c>
      <c r="E221" s="491"/>
      <c r="F221" s="490" t="s">
        <v>4007</v>
      </c>
      <c r="G221" s="490"/>
      <c r="H221" s="493" t="s">
        <v>3471</v>
      </c>
      <c r="I221" s="492" t="s">
        <v>84</v>
      </c>
      <c r="J221" s="492"/>
      <c r="K221" s="492"/>
      <c r="L221" s="494">
        <v>100</v>
      </c>
      <c r="M221" s="491">
        <v>83</v>
      </c>
      <c r="N221" s="491"/>
      <c r="O221" s="491"/>
      <c r="P221" s="491"/>
      <c r="Q221" s="491"/>
      <c r="R221" s="491"/>
      <c r="S221" s="491"/>
      <c r="T221" s="491"/>
      <c r="U221" s="491">
        <f t="shared" si="9"/>
        <v>0</v>
      </c>
      <c r="V221" s="495">
        <f t="shared" si="11"/>
        <v>120</v>
      </c>
      <c r="W221" s="496"/>
      <c r="X221" s="496"/>
      <c r="Y221" s="496"/>
      <c r="Z221" s="502"/>
      <c r="AA221" s="496"/>
      <c r="AB221" s="496"/>
      <c r="AC221" s="496">
        <v>0</v>
      </c>
      <c r="AD221" s="496"/>
      <c r="AE221" s="496">
        <v>120</v>
      </c>
      <c r="AF221" s="498"/>
      <c r="AG221" s="499"/>
      <c r="AH221" s="499"/>
      <c r="AI221" s="499">
        <f t="shared" si="10"/>
        <v>0</v>
      </c>
      <c r="AJ221" s="324"/>
      <c r="AK221" s="316"/>
      <c r="AL221" s="316"/>
      <c r="AM221" s="500"/>
      <c r="AN221" s="500"/>
      <c r="AO221" s="500"/>
      <c r="AP221" s="500"/>
      <c r="AQ221" s="500"/>
      <c r="AR221" s="500"/>
      <c r="AS221" s="500"/>
      <c r="AT221" s="500"/>
      <c r="AU221" s="500"/>
      <c r="AV221" s="500"/>
      <c r="AW221" s="500"/>
      <c r="AX221" s="500"/>
      <c r="AY221" s="500"/>
      <c r="AZ221" s="500"/>
      <c r="BA221" s="500"/>
      <c r="BB221" s="500"/>
      <c r="BC221" s="500"/>
      <c r="BD221" s="500"/>
    </row>
    <row r="222" spans="1:56" s="501" customFormat="1" ht="204.75" hidden="1" customHeight="1">
      <c r="A222" s="492">
        <v>214</v>
      </c>
      <c r="B222" s="491" t="s">
        <v>4008</v>
      </c>
      <c r="C222" s="491" t="s">
        <v>4009</v>
      </c>
      <c r="D222" s="538" t="s">
        <v>4010</v>
      </c>
      <c r="E222" s="539" t="s">
        <v>4011</v>
      </c>
      <c r="F222" s="521" t="s">
        <v>4012</v>
      </c>
      <c r="G222" s="490"/>
      <c r="H222" s="493" t="s">
        <v>3479</v>
      </c>
      <c r="I222" s="492" t="s">
        <v>84</v>
      </c>
      <c r="J222" s="492"/>
      <c r="K222" s="492"/>
      <c r="L222" s="494">
        <v>150</v>
      </c>
      <c r="M222" s="491"/>
      <c r="N222" s="491"/>
      <c r="O222" s="491"/>
      <c r="P222" s="491"/>
      <c r="Q222" s="491"/>
      <c r="R222" s="491"/>
      <c r="S222" s="491"/>
      <c r="T222" s="491"/>
      <c r="U222" s="491">
        <f t="shared" si="9"/>
        <v>0</v>
      </c>
      <c r="V222" s="495">
        <f t="shared" si="11"/>
        <v>275</v>
      </c>
      <c r="W222" s="496"/>
      <c r="X222" s="496"/>
      <c r="Y222" s="496"/>
      <c r="Z222" s="502"/>
      <c r="AA222" s="496"/>
      <c r="AB222" s="496"/>
      <c r="AC222" s="496">
        <v>25</v>
      </c>
      <c r="AD222" s="496"/>
      <c r="AE222" s="496">
        <v>250</v>
      </c>
      <c r="AF222" s="498"/>
      <c r="AG222" s="499">
        <v>0</v>
      </c>
      <c r="AH222" s="499"/>
      <c r="AI222" s="499">
        <f t="shared" si="10"/>
        <v>0</v>
      </c>
      <c r="AJ222" s="324"/>
      <c r="AK222" s="316"/>
      <c r="AL222" s="316"/>
      <c r="AM222" s="500"/>
      <c r="AN222" s="500"/>
      <c r="AO222" s="500"/>
      <c r="AP222" s="500"/>
      <c r="AQ222" s="500"/>
      <c r="AR222" s="500"/>
      <c r="AS222" s="500"/>
      <c r="AT222" s="500"/>
      <c r="AU222" s="500"/>
      <c r="AV222" s="500"/>
      <c r="AW222" s="500"/>
      <c r="AX222" s="500"/>
      <c r="AY222" s="500"/>
      <c r="AZ222" s="500"/>
      <c r="BA222" s="500"/>
      <c r="BB222" s="500"/>
      <c r="BC222" s="500"/>
      <c r="BD222" s="500"/>
    </row>
    <row r="223" spans="1:56" s="501" customFormat="1" ht="157.5" hidden="1" customHeight="1">
      <c r="A223" s="492">
        <v>215</v>
      </c>
      <c r="B223" s="491" t="s">
        <v>4013</v>
      </c>
      <c r="C223" s="491" t="s">
        <v>4014</v>
      </c>
      <c r="D223" s="491">
        <v>0</v>
      </c>
      <c r="E223" s="540" t="s">
        <v>4015</v>
      </c>
      <c r="F223" s="490" t="s">
        <v>4016</v>
      </c>
      <c r="G223" s="541" t="s">
        <v>4017</v>
      </c>
      <c r="H223" s="493" t="s">
        <v>3479</v>
      </c>
      <c r="I223" s="492" t="s">
        <v>1757</v>
      </c>
      <c r="J223" s="492"/>
      <c r="K223" s="492"/>
      <c r="L223" s="494">
        <v>100</v>
      </c>
      <c r="M223" s="491">
        <v>100</v>
      </c>
      <c r="N223" s="491"/>
      <c r="O223" s="491"/>
      <c r="P223" s="491"/>
      <c r="Q223" s="491"/>
      <c r="R223" s="491"/>
      <c r="S223" s="491"/>
      <c r="T223" s="491"/>
      <c r="U223" s="491">
        <f t="shared" si="9"/>
        <v>0</v>
      </c>
      <c r="V223" s="495">
        <f t="shared" si="11"/>
        <v>25</v>
      </c>
      <c r="W223" s="496"/>
      <c r="X223" s="496"/>
      <c r="Y223" s="496"/>
      <c r="Z223" s="502"/>
      <c r="AA223" s="496"/>
      <c r="AB223" s="496"/>
      <c r="AC223" s="496">
        <v>25</v>
      </c>
      <c r="AD223" s="496"/>
      <c r="AE223" s="496">
        <v>0</v>
      </c>
      <c r="AF223" s="498" t="s">
        <v>4018</v>
      </c>
      <c r="AG223" s="499">
        <v>0</v>
      </c>
      <c r="AH223" s="499"/>
      <c r="AI223" s="499">
        <f t="shared" si="10"/>
        <v>0</v>
      </c>
      <c r="AJ223" s="339" t="s">
        <v>4019</v>
      </c>
      <c r="AK223" s="316"/>
      <c r="AL223" s="316"/>
      <c r="AM223" s="500"/>
      <c r="AN223" s="500"/>
      <c r="AO223" s="500"/>
      <c r="AP223" s="500"/>
      <c r="AQ223" s="500"/>
      <c r="AR223" s="500"/>
      <c r="AS223" s="500"/>
      <c r="AT223" s="500"/>
      <c r="AU223" s="500"/>
      <c r="AV223" s="500"/>
      <c r="AW223" s="500"/>
      <c r="AX223" s="500"/>
      <c r="AY223" s="500"/>
      <c r="AZ223" s="500"/>
      <c r="BA223" s="500"/>
      <c r="BB223" s="500"/>
      <c r="BC223" s="500"/>
      <c r="BD223" s="500"/>
    </row>
    <row r="224" spans="1:56" s="501" customFormat="1" ht="78.75" hidden="1" customHeight="1">
      <c r="A224" s="492">
        <v>216</v>
      </c>
      <c r="B224" s="491" t="s">
        <v>4020</v>
      </c>
      <c r="C224" s="491" t="s">
        <v>4021</v>
      </c>
      <c r="D224" s="491">
        <v>0</v>
      </c>
      <c r="E224" s="491"/>
      <c r="F224" s="490" t="s">
        <v>4022</v>
      </c>
      <c r="G224" s="490"/>
      <c r="H224" s="493">
        <v>0</v>
      </c>
      <c r="I224" s="492" t="s">
        <v>84</v>
      </c>
      <c r="J224" s="492"/>
      <c r="K224" s="492"/>
      <c r="L224" s="494">
        <v>30</v>
      </c>
      <c r="M224" s="491"/>
      <c r="N224" s="491"/>
      <c r="O224" s="491"/>
      <c r="P224" s="491"/>
      <c r="Q224" s="491"/>
      <c r="R224" s="491"/>
      <c r="S224" s="491"/>
      <c r="T224" s="491"/>
      <c r="U224" s="491">
        <f t="shared" si="9"/>
        <v>0</v>
      </c>
      <c r="V224" s="495">
        <f t="shared" si="11"/>
        <v>40</v>
      </c>
      <c r="W224" s="496"/>
      <c r="X224" s="496"/>
      <c r="Y224" s="496"/>
      <c r="Z224" s="502"/>
      <c r="AA224" s="496">
        <v>40</v>
      </c>
      <c r="AB224" s="496"/>
      <c r="AC224" s="496"/>
      <c r="AD224" s="496"/>
      <c r="AE224" s="496"/>
      <c r="AF224" s="498"/>
      <c r="AG224" s="499"/>
      <c r="AH224" s="499"/>
      <c r="AI224" s="499">
        <f t="shared" si="10"/>
        <v>0</v>
      </c>
      <c r="AJ224" s="324"/>
      <c r="AK224" s="316"/>
      <c r="AL224" s="316"/>
      <c r="AM224" s="500"/>
      <c r="AN224" s="500"/>
      <c r="AO224" s="500"/>
      <c r="AP224" s="500"/>
      <c r="AQ224" s="500"/>
      <c r="AR224" s="500"/>
      <c r="AS224" s="500"/>
      <c r="AT224" s="500"/>
      <c r="AU224" s="500"/>
      <c r="AV224" s="500"/>
      <c r="AW224" s="500"/>
      <c r="AX224" s="500"/>
      <c r="AY224" s="500"/>
      <c r="AZ224" s="500"/>
      <c r="BA224" s="500"/>
      <c r="BB224" s="500"/>
      <c r="BC224" s="500"/>
      <c r="BD224" s="500"/>
    </row>
    <row r="225" spans="1:56" s="501" customFormat="1" ht="63" hidden="1" customHeight="1">
      <c r="A225" s="492">
        <v>217</v>
      </c>
      <c r="B225" s="491" t="s">
        <v>4023</v>
      </c>
      <c r="C225" s="491" t="s">
        <v>4024</v>
      </c>
      <c r="D225" s="491">
        <v>0</v>
      </c>
      <c r="E225" s="491"/>
      <c r="F225" s="490" t="s">
        <v>4025</v>
      </c>
      <c r="G225" s="490"/>
      <c r="H225" s="493">
        <v>0</v>
      </c>
      <c r="I225" s="492" t="s">
        <v>84</v>
      </c>
      <c r="J225" s="492"/>
      <c r="K225" s="492"/>
      <c r="L225" s="494">
        <v>20</v>
      </c>
      <c r="M225" s="491"/>
      <c r="N225" s="491"/>
      <c r="O225" s="491"/>
      <c r="P225" s="491"/>
      <c r="Q225" s="491"/>
      <c r="R225" s="491"/>
      <c r="S225" s="491"/>
      <c r="T225" s="491"/>
      <c r="U225" s="491">
        <f t="shared" si="9"/>
        <v>0</v>
      </c>
      <c r="V225" s="495">
        <f t="shared" si="11"/>
        <v>10</v>
      </c>
      <c r="W225" s="496"/>
      <c r="X225" s="496"/>
      <c r="Y225" s="496"/>
      <c r="Z225" s="502"/>
      <c r="AA225" s="496">
        <v>10</v>
      </c>
      <c r="AB225" s="496"/>
      <c r="AC225" s="496"/>
      <c r="AD225" s="496"/>
      <c r="AE225" s="496"/>
      <c r="AF225" s="498"/>
      <c r="AG225" s="499"/>
      <c r="AH225" s="499"/>
      <c r="AI225" s="499">
        <f t="shared" si="10"/>
        <v>0</v>
      </c>
      <c r="AJ225" s="324"/>
      <c r="AK225" s="316"/>
      <c r="AL225" s="316"/>
      <c r="AM225" s="500"/>
      <c r="AN225" s="500"/>
      <c r="AO225" s="500"/>
      <c r="AP225" s="500"/>
      <c r="AQ225" s="500"/>
      <c r="AR225" s="500"/>
      <c r="AS225" s="500"/>
      <c r="AT225" s="500"/>
      <c r="AU225" s="500"/>
      <c r="AV225" s="500"/>
      <c r="AW225" s="500"/>
      <c r="AX225" s="500"/>
      <c r="AY225" s="500"/>
      <c r="AZ225" s="500"/>
      <c r="BA225" s="500"/>
      <c r="BB225" s="500"/>
      <c r="BC225" s="500"/>
      <c r="BD225" s="500"/>
    </row>
    <row r="226" spans="1:56" s="501" customFormat="1" ht="157.5" hidden="1" customHeight="1">
      <c r="A226" s="492">
        <v>218</v>
      </c>
      <c r="B226" s="491" t="s">
        <v>4026</v>
      </c>
      <c r="C226" s="491" t="s">
        <v>4027</v>
      </c>
      <c r="D226" s="491">
        <v>0</v>
      </c>
      <c r="E226" s="491"/>
      <c r="F226" s="490" t="s">
        <v>4028</v>
      </c>
      <c r="G226" s="490"/>
      <c r="H226" s="493">
        <v>0</v>
      </c>
      <c r="I226" s="492" t="s">
        <v>84</v>
      </c>
      <c r="J226" s="492"/>
      <c r="K226" s="492"/>
      <c r="L226" s="494">
        <v>200</v>
      </c>
      <c r="M226" s="491"/>
      <c r="N226" s="491"/>
      <c r="O226" s="491"/>
      <c r="P226" s="491"/>
      <c r="Q226" s="491"/>
      <c r="R226" s="491"/>
      <c r="S226" s="491"/>
      <c r="T226" s="491"/>
      <c r="U226" s="491">
        <f t="shared" si="9"/>
        <v>0</v>
      </c>
      <c r="V226" s="495">
        <f t="shared" si="11"/>
        <v>300</v>
      </c>
      <c r="W226" s="496"/>
      <c r="X226" s="496"/>
      <c r="Y226" s="496"/>
      <c r="Z226" s="502"/>
      <c r="AA226" s="496"/>
      <c r="AB226" s="496">
        <v>300</v>
      </c>
      <c r="AC226" s="496"/>
      <c r="AD226" s="496"/>
      <c r="AE226" s="496"/>
      <c r="AF226" s="498"/>
      <c r="AG226" s="499"/>
      <c r="AH226" s="499"/>
      <c r="AI226" s="499">
        <f t="shared" si="10"/>
        <v>0</v>
      </c>
      <c r="AJ226" s="324"/>
      <c r="AK226" s="316"/>
      <c r="AL226" s="316"/>
      <c r="AM226" s="500"/>
      <c r="AN226" s="500"/>
      <c r="AO226" s="500"/>
      <c r="AP226" s="500"/>
      <c r="AQ226" s="500"/>
      <c r="AR226" s="500"/>
      <c r="AS226" s="500"/>
      <c r="AT226" s="500"/>
      <c r="AU226" s="500"/>
      <c r="AV226" s="500"/>
      <c r="AW226" s="500"/>
      <c r="AX226" s="500"/>
      <c r="AY226" s="500"/>
      <c r="AZ226" s="500"/>
      <c r="BA226" s="500"/>
      <c r="BB226" s="500"/>
      <c r="BC226" s="500"/>
      <c r="BD226" s="500"/>
    </row>
    <row r="227" spans="1:56" s="501" customFormat="1" ht="189" hidden="1" customHeight="1">
      <c r="A227" s="492">
        <v>219</v>
      </c>
      <c r="B227" s="491" t="s">
        <v>4029</v>
      </c>
      <c r="C227" s="491" t="s">
        <v>4030</v>
      </c>
      <c r="D227" s="491">
        <v>0</v>
      </c>
      <c r="E227" s="491"/>
      <c r="F227" s="490" t="s">
        <v>4031</v>
      </c>
      <c r="G227" s="490"/>
      <c r="H227" s="493" t="s">
        <v>4032</v>
      </c>
      <c r="I227" s="492" t="s">
        <v>1354</v>
      </c>
      <c r="J227" s="492"/>
      <c r="K227" s="492"/>
      <c r="L227" s="494">
        <v>30</v>
      </c>
      <c r="M227" s="491"/>
      <c r="N227" s="491"/>
      <c r="O227" s="491"/>
      <c r="P227" s="491"/>
      <c r="Q227" s="491"/>
      <c r="R227" s="491"/>
      <c r="S227" s="491"/>
      <c r="T227" s="491"/>
      <c r="U227" s="491">
        <f t="shared" si="9"/>
        <v>0</v>
      </c>
      <c r="V227" s="495">
        <f t="shared" si="11"/>
        <v>0</v>
      </c>
      <c r="W227" s="496"/>
      <c r="X227" s="496"/>
      <c r="Y227" s="496"/>
      <c r="Z227" s="502"/>
      <c r="AA227" s="496"/>
      <c r="AB227" s="496"/>
      <c r="AC227" s="496"/>
      <c r="AD227" s="496"/>
      <c r="AE227" s="496"/>
      <c r="AF227" s="498"/>
      <c r="AG227" s="499"/>
      <c r="AH227" s="499"/>
      <c r="AI227" s="499">
        <f t="shared" si="10"/>
        <v>0</v>
      </c>
      <c r="AJ227" s="324"/>
      <c r="AK227" s="316"/>
      <c r="AL227" s="316"/>
      <c r="AM227" s="500"/>
      <c r="AN227" s="500"/>
      <c r="AO227" s="500"/>
      <c r="AP227" s="500"/>
      <c r="AQ227" s="500"/>
      <c r="AR227" s="500"/>
      <c r="AS227" s="500"/>
      <c r="AT227" s="500"/>
      <c r="AU227" s="500"/>
      <c r="AV227" s="500"/>
      <c r="AW227" s="500"/>
      <c r="AX227" s="500"/>
      <c r="AY227" s="500"/>
      <c r="AZ227" s="500"/>
      <c r="BA227" s="500"/>
      <c r="BB227" s="500"/>
      <c r="BC227" s="500"/>
      <c r="BD227" s="500"/>
    </row>
    <row r="228" spans="1:56" s="501" customFormat="1" ht="141.75" hidden="1" customHeight="1">
      <c r="A228" s="492">
        <v>220</v>
      </c>
      <c r="B228" s="491" t="s">
        <v>4033</v>
      </c>
      <c r="C228" s="491" t="s">
        <v>4034</v>
      </c>
      <c r="D228" s="491">
        <v>0</v>
      </c>
      <c r="E228" s="491"/>
      <c r="F228" s="490" t="s">
        <v>4035</v>
      </c>
      <c r="G228" s="490"/>
      <c r="H228" s="493">
        <v>0</v>
      </c>
      <c r="I228" s="492" t="s">
        <v>84</v>
      </c>
      <c r="J228" s="492"/>
      <c r="K228" s="492"/>
      <c r="L228" s="494">
        <v>100</v>
      </c>
      <c r="M228" s="491"/>
      <c r="N228" s="491"/>
      <c r="O228" s="491"/>
      <c r="P228" s="491"/>
      <c r="Q228" s="491"/>
      <c r="R228" s="491"/>
      <c r="S228" s="491"/>
      <c r="T228" s="491"/>
      <c r="U228" s="491">
        <f t="shared" si="9"/>
        <v>0</v>
      </c>
      <c r="V228" s="495">
        <f t="shared" si="11"/>
        <v>0</v>
      </c>
      <c r="W228" s="496"/>
      <c r="X228" s="496"/>
      <c r="Y228" s="496"/>
      <c r="Z228" s="502"/>
      <c r="AA228" s="496"/>
      <c r="AB228" s="496"/>
      <c r="AC228" s="496"/>
      <c r="AD228" s="496"/>
      <c r="AE228" s="496"/>
      <c r="AF228" s="498"/>
      <c r="AG228" s="499"/>
      <c r="AH228" s="499"/>
      <c r="AI228" s="499">
        <f t="shared" si="10"/>
        <v>0</v>
      </c>
      <c r="AJ228" s="324"/>
      <c r="AK228" s="316"/>
      <c r="AL228" s="316"/>
      <c r="AM228" s="500"/>
      <c r="AN228" s="500"/>
      <c r="AO228" s="500"/>
      <c r="AP228" s="500"/>
      <c r="AQ228" s="500"/>
      <c r="AR228" s="500"/>
      <c r="AS228" s="500"/>
      <c r="AT228" s="500"/>
      <c r="AU228" s="500"/>
      <c r="AV228" s="500"/>
      <c r="AW228" s="500"/>
      <c r="AX228" s="500"/>
      <c r="AY228" s="500"/>
      <c r="AZ228" s="500"/>
      <c r="BA228" s="500"/>
      <c r="BB228" s="500"/>
      <c r="BC228" s="500"/>
      <c r="BD228" s="500"/>
    </row>
    <row r="229" spans="1:56" s="501" customFormat="1" ht="126" hidden="1" customHeight="1">
      <c r="A229" s="492">
        <v>221</v>
      </c>
      <c r="B229" s="491" t="s">
        <v>4036</v>
      </c>
      <c r="C229" s="491" t="s">
        <v>4037</v>
      </c>
      <c r="D229" s="491">
        <v>0</v>
      </c>
      <c r="E229" s="491"/>
      <c r="F229" s="490" t="s">
        <v>4038</v>
      </c>
      <c r="G229" s="490"/>
      <c r="H229" s="493" t="s">
        <v>3967</v>
      </c>
      <c r="I229" s="492" t="s">
        <v>84</v>
      </c>
      <c r="J229" s="492"/>
      <c r="K229" s="492"/>
      <c r="L229" s="494">
        <v>500</v>
      </c>
      <c r="M229" s="491">
        <v>400</v>
      </c>
      <c r="N229" s="491"/>
      <c r="O229" s="491">
        <v>400</v>
      </c>
      <c r="P229" s="491">
        <v>400</v>
      </c>
      <c r="Q229" s="491"/>
      <c r="R229" s="491"/>
      <c r="S229" s="491"/>
      <c r="T229" s="491"/>
      <c r="U229" s="491">
        <f t="shared" si="9"/>
        <v>0</v>
      </c>
      <c r="V229" s="495">
        <f t="shared" si="11"/>
        <v>500</v>
      </c>
      <c r="W229" s="496"/>
      <c r="X229" s="496"/>
      <c r="Y229" s="496"/>
      <c r="Z229" s="502"/>
      <c r="AA229" s="496"/>
      <c r="AB229" s="496">
        <v>500</v>
      </c>
      <c r="AC229" s="496"/>
      <c r="AD229" s="496"/>
      <c r="AE229" s="496"/>
      <c r="AF229" s="498" t="s">
        <v>4039</v>
      </c>
      <c r="AG229" s="499"/>
      <c r="AH229" s="499"/>
      <c r="AI229" s="499">
        <f t="shared" si="10"/>
        <v>0</v>
      </c>
      <c r="AJ229" s="324"/>
      <c r="AK229" s="316"/>
      <c r="AL229" s="316"/>
      <c r="AM229" s="500"/>
      <c r="AN229" s="500"/>
      <c r="AO229" s="500"/>
      <c r="AP229" s="500"/>
      <c r="AQ229" s="500"/>
      <c r="AR229" s="500"/>
      <c r="AS229" s="500"/>
      <c r="AT229" s="500"/>
      <c r="AU229" s="500"/>
      <c r="AV229" s="500"/>
      <c r="AW229" s="500"/>
      <c r="AX229" s="500"/>
      <c r="AY229" s="500"/>
      <c r="AZ229" s="500"/>
      <c r="BA229" s="500"/>
      <c r="BB229" s="500"/>
      <c r="BC229" s="500"/>
      <c r="BD229" s="500"/>
    </row>
    <row r="230" spans="1:56" s="501" customFormat="1" ht="173.25" hidden="1" customHeight="1">
      <c r="A230" s="492">
        <v>222</v>
      </c>
      <c r="B230" s="491" t="s">
        <v>4040</v>
      </c>
      <c r="C230" s="491" t="s">
        <v>4041</v>
      </c>
      <c r="D230" s="491">
        <v>0</v>
      </c>
      <c r="E230" s="491"/>
      <c r="F230" s="490" t="s">
        <v>4042</v>
      </c>
      <c r="G230" s="490"/>
      <c r="H230" s="493">
        <v>0</v>
      </c>
      <c r="I230" s="492" t="s">
        <v>84</v>
      </c>
      <c r="J230" s="492"/>
      <c r="K230" s="492"/>
      <c r="L230" s="494">
        <v>500</v>
      </c>
      <c r="M230" s="491"/>
      <c r="N230" s="491"/>
      <c r="O230" s="491">
        <v>330</v>
      </c>
      <c r="P230" s="491">
        <v>330</v>
      </c>
      <c r="Q230" s="491"/>
      <c r="R230" s="491"/>
      <c r="S230" s="491"/>
      <c r="T230" s="491"/>
      <c r="U230" s="491">
        <f t="shared" si="9"/>
        <v>0</v>
      </c>
      <c r="V230" s="495">
        <f t="shared" si="11"/>
        <v>500</v>
      </c>
      <c r="W230" s="496"/>
      <c r="X230" s="496"/>
      <c r="Y230" s="496"/>
      <c r="Z230" s="502"/>
      <c r="AA230" s="496"/>
      <c r="AB230" s="496">
        <v>500</v>
      </c>
      <c r="AC230" s="496"/>
      <c r="AD230" s="496"/>
      <c r="AE230" s="496"/>
      <c r="AF230" s="498" t="s">
        <v>4043</v>
      </c>
      <c r="AG230" s="499"/>
      <c r="AH230" s="499"/>
      <c r="AI230" s="499">
        <f t="shared" si="10"/>
        <v>0</v>
      </c>
      <c r="AJ230" s="324"/>
      <c r="AK230" s="316"/>
      <c r="AL230" s="316"/>
      <c r="AM230" s="500"/>
      <c r="AN230" s="500"/>
      <c r="AO230" s="500"/>
      <c r="AP230" s="500"/>
      <c r="AQ230" s="500"/>
      <c r="AR230" s="500"/>
      <c r="AS230" s="500"/>
      <c r="AT230" s="500"/>
      <c r="AU230" s="500"/>
      <c r="AV230" s="500"/>
      <c r="AW230" s="500"/>
      <c r="AX230" s="500"/>
      <c r="AY230" s="500"/>
      <c r="AZ230" s="500"/>
      <c r="BA230" s="500"/>
      <c r="BB230" s="500"/>
      <c r="BC230" s="500"/>
      <c r="BD230" s="500"/>
    </row>
    <row r="231" spans="1:56" s="501" customFormat="1" ht="220.5" hidden="1" customHeight="1">
      <c r="A231" s="492">
        <v>223</v>
      </c>
      <c r="B231" s="491" t="s">
        <v>4044</v>
      </c>
      <c r="C231" s="491" t="s">
        <v>4045</v>
      </c>
      <c r="D231" s="491">
        <v>0</v>
      </c>
      <c r="E231" s="491"/>
      <c r="F231" s="490" t="s">
        <v>4046</v>
      </c>
      <c r="G231" s="490"/>
      <c r="H231" s="493" t="s">
        <v>4032</v>
      </c>
      <c r="I231" s="492" t="s">
        <v>1354</v>
      </c>
      <c r="J231" s="492"/>
      <c r="K231" s="492"/>
      <c r="L231" s="494">
        <v>20</v>
      </c>
      <c r="M231" s="491"/>
      <c r="N231" s="491"/>
      <c r="O231" s="491"/>
      <c r="P231" s="491"/>
      <c r="Q231" s="491"/>
      <c r="R231" s="491"/>
      <c r="S231" s="491"/>
      <c r="T231" s="491"/>
      <c r="U231" s="491">
        <f t="shared" si="9"/>
        <v>0</v>
      </c>
      <c r="V231" s="495">
        <f t="shared" si="11"/>
        <v>20</v>
      </c>
      <c r="W231" s="496"/>
      <c r="X231" s="496"/>
      <c r="Y231" s="496"/>
      <c r="Z231" s="502"/>
      <c r="AA231" s="496"/>
      <c r="AB231" s="496">
        <v>20</v>
      </c>
      <c r="AC231" s="496"/>
      <c r="AD231" s="496"/>
      <c r="AE231" s="496"/>
      <c r="AF231" s="498"/>
      <c r="AG231" s="499"/>
      <c r="AH231" s="499"/>
      <c r="AI231" s="499">
        <f t="shared" si="10"/>
        <v>0</v>
      </c>
      <c r="AJ231" s="324"/>
      <c r="AK231" s="316"/>
      <c r="AL231" s="316"/>
      <c r="AM231" s="500"/>
      <c r="AN231" s="500"/>
      <c r="AO231" s="500"/>
      <c r="AP231" s="500"/>
      <c r="AQ231" s="500"/>
      <c r="AR231" s="500"/>
      <c r="AS231" s="500"/>
      <c r="AT231" s="500"/>
      <c r="AU231" s="500"/>
      <c r="AV231" s="500"/>
      <c r="AW231" s="500"/>
      <c r="AX231" s="500"/>
      <c r="AY231" s="500"/>
      <c r="AZ231" s="500"/>
      <c r="BA231" s="500"/>
      <c r="BB231" s="500"/>
      <c r="BC231" s="500"/>
      <c r="BD231" s="500"/>
    </row>
    <row r="232" spans="1:56" s="501" customFormat="1" ht="236.25" hidden="1" customHeight="1">
      <c r="A232" s="492">
        <v>224</v>
      </c>
      <c r="B232" s="491" t="s">
        <v>4047</v>
      </c>
      <c r="C232" s="491" t="s">
        <v>4048</v>
      </c>
      <c r="D232" s="491">
        <v>0</v>
      </c>
      <c r="E232" s="491"/>
      <c r="F232" s="490" t="s">
        <v>4049</v>
      </c>
      <c r="G232" s="490"/>
      <c r="H232" s="493" t="s">
        <v>3322</v>
      </c>
      <c r="I232" s="492" t="s">
        <v>84</v>
      </c>
      <c r="J232" s="492"/>
      <c r="K232" s="492"/>
      <c r="L232" s="494">
        <v>120</v>
      </c>
      <c r="M232" s="491">
        <v>100</v>
      </c>
      <c r="N232" s="491"/>
      <c r="O232" s="491"/>
      <c r="P232" s="491"/>
      <c r="Q232" s="491"/>
      <c r="R232" s="491"/>
      <c r="S232" s="491"/>
      <c r="T232" s="491"/>
      <c r="U232" s="491">
        <f t="shared" si="9"/>
        <v>0</v>
      </c>
      <c r="V232" s="495">
        <f t="shared" si="11"/>
        <v>120</v>
      </c>
      <c r="W232" s="496"/>
      <c r="X232" s="496"/>
      <c r="Y232" s="496"/>
      <c r="Z232" s="502"/>
      <c r="AA232" s="496"/>
      <c r="AB232" s="496"/>
      <c r="AC232" s="496">
        <v>0</v>
      </c>
      <c r="AD232" s="496"/>
      <c r="AE232" s="496">
        <v>120</v>
      </c>
      <c r="AF232" s="498"/>
      <c r="AG232" s="499"/>
      <c r="AH232" s="499"/>
      <c r="AI232" s="499">
        <f t="shared" si="10"/>
        <v>0</v>
      </c>
      <c r="AJ232" s="324"/>
      <c r="AK232" s="316"/>
      <c r="AL232" s="316"/>
      <c r="AM232" s="500"/>
      <c r="AN232" s="500"/>
      <c r="AO232" s="500"/>
      <c r="AP232" s="500"/>
      <c r="AQ232" s="500"/>
      <c r="AR232" s="500"/>
      <c r="AS232" s="500"/>
      <c r="AT232" s="500"/>
      <c r="AU232" s="500"/>
      <c r="AV232" s="500"/>
      <c r="AW232" s="500"/>
      <c r="AX232" s="500"/>
      <c r="AY232" s="500"/>
      <c r="AZ232" s="500"/>
      <c r="BA232" s="500"/>
      <c r="BB232" s="500"/>
      <c r="BC232" s="500"/>
      <c r="BD232" s="500"/>
    </row>
    <row r="233" spans="1:56" s="501" customFormat="1" ht="126" hidden="1" customHeight="1">
      <c r="A233" s="492">
        <v>225</v>
      </c>
      <c r="B233" s="491" t="s">
        <v>4050</v>
      </c>
      <c r="C233" s="491" t="s">
        <v>4051</v>
      </c>
      <c r="D233" s="491">
        <v>0</v>
      </c>
      <c r="E233" s="491"/>
      <c r="F233" s="490" t="s">
        <v>4052</v>
      </c>
      <c r="G233" s="490"/>
      <c r="H233" s="493" t="s">
        <v>4053</v>
      </c>
      <c r="I233" s="492" t="s">
        <v>84</v>
      </c>
      <c r="J233" s="492"/>
      <c r="K233" s="492"/>
      <c r="L233" s="494">
        <v>1000</v>
      </c>
      <c r="M233" s="491">
        <v>2000</v>
      </c>
      <c r="N233" s="491"/>
      <c r="O233" s="491"/>
      <c r="P233" s="491"/>
      <c r="Q233" s="491"/>
      <c r="R233" s="491"/>
      <c r="S233" s="491"/>
      <c r="T233" s="491"/>
      <c r="U233" s="491">
        <f t="shared" si="9"/>
        <v>0</v>
      </c>
      <c r="V233" s="495">
        <f t="shared" si="11"/>
        <v>1450</v>
      </c>
      <c r="W233" s="496">
        <v>1300</v>
      </c>
      <c r="X233" s="496"/>
      <c r="Y233" s="496"/>
      <c r="Z233" s="502"/>
      <c r="AA233" s="496"/>
      <c r="AB233" s="496"/>
      <c r="AC233" s="496"/>
      <c r="AD233" s="520">
        <v>150</v>
      </c>
      <c r="AE233" s="496"/>
      <c r="AF233" s="498" t="s">
        <v>4054</v>
      </c>
      <c r="AG233" s="499"/>
      <c r="AH233" s="499">
        <v>832500</v>
      </c>
      <c r="AI233" s="499">
        <f t="shared" si="10"/>
        <v>1207125000</v>
      </c>
      <c r="AJ233" s="324"/>
      <c r="AK233" s="316"/>
      <c r="AL233" s="316"/>
      <c r="AM233" s="500"/>
      <c r="AN233" s="500"/>
      <c r="AO233" s="500"/>
      <c r="AP233" s="500"/>
      <c r="AQ233" s="500"/>
      <c r="AR233" s="500"/>
      <c r="AS233" s="500"/>
      <c r="AT233" s="500"/>
      <c r="AU233" s="500"/>
      <c r="AV233" s="500"/>
      <c r="AW233" s="500"/>
      <c r="AX233" s="500"/>
      <c r="AY233" s="500"/>
      <c r="AZ233" s="500"/>
      <c r="BA233" s="500"/>
      <c r="BB233" s="500"/>
      <c r="BC233" s="500"/>
      <c r="BD233" s="500"/>
    </row>
    <row r="234" spans="1:56" s="501" customFormat="1" ht="141.75" hidden="1" customHeight="1">
      <c r="A234" s="492">
        <v>226</v>
      </c>
      <c r="B234" s="491" t="s">
        <v>4055</v>
      </c>
      <c r="C234" s="491" t="s">
        <v>4056</v>
      </c>
      <c r="D234" s="491">
        <v>0</v>
      </c>
      <c r="E234" s="491"/>
      <c r="F234" s="490" t="s">
        <v>4057</v>
      </c>
      <c r="G234" s="490"/>
      <c r="H234" s="493" t="s">
        <v>3354</v>
      </c>
      <c r="I234" s="492" t="s">
        <v>84</v>
      </c>
      <c r="J234" s="492"/>
      <c r="K234" s="492"/>
      <c r="L234" s="494">
        <v>10</v>
      </c>
      <c r="M234" s="491"/>
      <c r="N234" s="491"/>
      <c r="O234" s="491"/>
      <c r="P234" s="491"/>
      <c r="Q234" s="491"/>
      <c r="R234" s="491"/>
      <c r="S234" s="491"/>
      <c r="T234" s="491"/>
      <c r="U234" s="491">
        <f t="shared" si="9"/>
        <v>0</v>
      </c>
      <c r="V234" s="495">
        <f t="shared" si="11"/>
        <v>5</v>
      </c>
      <c r="W234" s="496"/>
      <c r="X234" s="496"/>
      <c r="Y234" s="496"/>
      <c r="Z234" s="502"/>
      <c r="AA234" s="496">
        <v>5</v>
      </c>
      <c r="AB234" s="496"/>
      <c r="AC234" s="496"/>
      <c r="AD234" s="496"/>
      <c r="AE234" s="496"/>
      <c r="AF234" s="498"/>
      <c r="AG234" s="499"/>
      <c r="AH234" s="499"/>
      <c r="AI234" s="499">
        <f t="shared" si="10"/>
        <v>0</v>
      </c>
      <c r="AJ234" s="324"/>
      <c r="AK234" s="316"/>
      <c r="AL234" s="316"/>
      <c r="AM234" s="500"/>
      <c r="AN234" s="500"/>
      <c r="AO234" s="500"/>
      <c r="AP234" s="500"/>
      <c r="AQ234" s="500"/>
      <c r="AR234" s="500"/>
      <c r="AS234" s="500"/>
      <c r="AT234" s="500"/>
      <c r="AU234" s="500"/>
      <c r="AV234" s="500"/>
      <c r="AW234" s="500"/>
      <c r="AX234" s="500"/>
      <c r="AY234" s="500"/>
      <c r="AZ234" s="500"/>
      <c r="BA234" s="500"/>
      <c r="BB234" s="500"/>
      <c r="BC234" s="500"/>
      <c r="BD234" s="500"/>
    </row>
    <row r="235" spans="1:56" s="501" customFormat="1" ht="110.25" hidden="1" customHeight="1">
      <c r="A235" s="492">
        <v>227</v>
      </c>
      <c r="B235" s="491" t="s">
        <v>4058</v>
      </c>
      <c r="C235" s="491" t="s">
        <v>4059</v>
      </c>
      <c r="D235" s="491">
        <v>0</v>
      </c>
      <c r="E235" s="518" t="s">
        <v>4060</v>
      </c>
      <c r="F235" s="490" t="s">
        <v>4061</v>
      </c>
      <c r="G235" s="490"/>
      <c r="H235" s="493" t="s">
        <v>3354</v>
      </c>
      <c r="I235" s="492" t="s">
        <v>84</v>
      </c>
      <c r="J235" s="492"/>
      <c r="K235" s="492"/>
      <c r="L235" s="494">
        <v>12</v>
      </c>
      <c r="M235" s="491">
        <v>5</v>
      </c>
      <c r="N235" s="491"/>
      <c r="O235" s="491"/>
      <c r="P235" s="491"/>
      <c r="Q235" s="491"/>
      <c r="R235" s="491"/>
      <c r="S235" s="491"/>
      <c r="T235" s="491"/>
      <c r="U235" s="491">
        <f t="shared" si="9"/>
        <v>0</v>
      </c>
      <c r="V235" s="495">
        <f t="shared" si="11"/>
        <v>15</v>
      </c>
      <c r="W235" s="496"/>
      <c r="X235" s="496"/>
      <c r="Y235" s="496"/>
      <c r="Z235" s="502"/>
      <c r="AA235" s="496">
        <v>15</v>
      </c>
      <c r="AB235" s="496"/>
      <c r="AC235" s="496"/>
      <c r="AD235" s="496"/>
      <c r="AE235" s="496"/>
      <c r="AF235" s="498"/>
      <c r="AG235" s="499"/>
      <c r="AH235" s="499"/>
      <c r="AI235" s="499">
        <f t="shared" si="10"/>
        <v>0</v>
      </c>
      <c r="AJ235" s="324"/>
      <c r="AK235" s="316"/>
      <c r="AL235" s="316"/>
      <c r="AM235" s="500"/>
      <c r="AN235" s="500"/>
      <c r="AO235" s="500"/>
      <c r="AP235" s="500"/>
      <c r="AQ235" s="500"/>
      <c r="AR235" s="500"/>
      <c r="AS235" s="500"/>
      <c r="AT235" s="500"/>
      <c r="AU235" s="500"/>
      <c r="AV235" s="500"/>
      <c r="AW235" s="500"/>
      <c r="AX235" s="500"/>
      <c r="AY235" s="500"/>
      <c r="AZ235" s="500"/>
      <c r="BA235" s="500"/>
      <c r="BB235" s="500"/>
      <c r="BC235" s="500"/>
      <c r="BD235" s="500"/>
    </row>
    <row r="236" spans="1:56" s="501" customFormat="1" ht="141.75" hidden="1" customHeight="1">
      <c r="A236" s="492">
        <v>228</v>
      </c>
      <c r="B236" s="491" t="s">
        <v>4062</v>
      </c>
      <c r="C236" s="491" t="s">
        <v>4063</v>
      </c>
      <c r="D236" s="491">
        <v>0</v>
      </c>
      <c r="E236" s="491"/>
      <c r="F236" s="490" t="s">
        <v>4064</v>
      </c>
      <c r="G236" s="490"/>
      <c r="H236" s="493" t="s">
        <v>3354</v>
      </c>
      <c r="I236" s="492" t="s">
        <v>84</v>
      </c>
      <c r="J236" s="492"/>
      <c r="K236" s="492"/>
      <c r="L236" s="494">
        <v>10</v>
      </c>
      <c r="M236" s="491">
        <v>10</v>
      </c>
      <c r="N236" s="491"/>
      <c r="O236" s="491"/>
      <c r="P236" s="491"/>
      <c r="Q236" s="491"/>
      <c r="R236" s="491"/>
      <c r="S236" s="491"/>
      <c r="T236" s="491"/>
      <c r="U236" s="491">
        <f t="shared" si="9"/>
        <v>0</v>
      </c>
      <c r="V236" s="495">
        <f t="shared" si="11"/>
        <v>5</v>
      </c>
      <c r="W236" s="496"/>
      <c r="X236" s="496"/>
      <c r="Y236" s="496"/>
      <c r="Z236" s="502"/>
      <c r="AA236" s="496">
        <v>5</v>
      </c>
      <c r="AB236" s="496"/>
      <c r="AC236" s="496"/>
      <c r="AD236" s="496"/>
      <c r="AE236" s="496"/>
      <c r="AF236" s="498"/>
      <c r="AG236" s="499"/>
      <c r="AH236" s="499"/>
      <c r="AI236" s="499">
        <f t="shared" si="10"/>
        <v>0</v>
      </c>
      <c r="AJ236" s="324"/>
      <c r="AK236" s="316"/>
      <c r="AL236" s="316"/>
      <c r="AM236" s="500"/>
      <c r="AN236" s="500"/>
      <c r="AO236" s="500"/>
      <c r="AP236" s="500"/>
      <c r="AQ236" s="500"/>
      <c r="AR236" s="500"/>
      <c r="AS236" s="500"/>
      <c r="AT236" s="500"/>
      <c r="AU236" s="500"/>
      <c r="AV236" s="500"/>
      <c r="AW236" s="500"/>
      <c r="AX236" s="500"/>
      <c r="AY236" s="500"/>
      <c r="AZ236" s="500"/>
      <c r="BA236" s="500"/>
      <c r="BB236" s="500"/>
      <c r="BC236" s="500"/>
      <c r="BD236" s="500"/>
    </row>
    <row r="237" spans="1:56" s="501" customFormat="1" ht="31.5" hidden="1" customHeight="1">
      <c r="A237" s="492">
        <v>229</v>
      </c>
      <c r="B237" s="491" t="s">
        <v>4065</v>
      </c>
      <c r="C237" s="491" t="s">
        <v>4066</v>
      </c>
      <c r="D237" s="491">
        <v>0</v>
      </c>
      <c r="E237" s="518" t="s">
        <v>4067</v>
      </c>
      <c r="F237" s="490" t="s">
        <v>4068</v>
      </c>
      <c r="G237" s="542" t="s">
        <v>4069</v>
      </c>
      <c r="H237" s="493" t="s">
        <v>3354</v>
      </c>
      <c r="I237" s="492" t="s">
        <v>84</v>
      </c>
      <c r="J237" s="492"/>
      <c r="K237" s="492"/>
      <c r="L237" s="494">
        <v>20</v>
      </c>
      <c r="M237" s="491"/>
      <c r="N237" s="491"/>
      <c r="O237" s="491"/>
      <c r="P237" s="491"/>
      <c r="Q237" s="491"/>
      <c r="R237" s="491"/>
      <c r="S237" s="491"/>
      <c r="T237" s="491"/>
      <c r="U237" s="491">
        <f t="shared" si="9"/>
        <v>0</v>
      </c>
      <c r="V237" s="495">
        <f t="shared" si="11"/>
        <v>20</v>
      </c>
      <c r="W237" s="496"/>
      <c r="X237" s="496"/>
      <c r="Y237" s="496"/>
      <c r="Z237" s="502"/>
      <c r="AA237" s="496">
        <v>20</v>
      </c>
      <c r="AB237" s="496"/>
      <c r="AC237" s="496"/>
      <c r="AD237" s="496"/>
      <c r="AE237" s="496"/>
      <c r="AF237" s="498"/>
      <c r="AG237" s="499"/>
      <c r="AH237" s="499"/>
      <c r="AI237" s="499">
        <f t="shared" si="10"/>
        <v>0</v>
      </c>
      <c r="AJ237" s="324"/>
      <c r="AK237" s="316"/>
      <c r="AL237" s="316"/>
      <c r="AM237" s="500"/>
      <c r="AN237" s="500"/>
      <c r="AO237" s="500"/>
      <c r="AP237" s="500"/>
      <c r="AQ237" s="500"/>
      <c r="AR237" s="500"/>
      <c r="AS237" s="500"/>
      <c r="AT237" s="500"/>
      <c r="AU237" s="500"/>
      <c r="AV237" s="500"/>
      <c r="AW237" s="500"/>
      <c r="AX237" s="500"/>
      <c r="AY237" s="500"/>
      <c r="AZ237" s="500"/>
      <c r="BA237" s="500"/>
      <c r="BB237" s="500"/>
      <c r="BC237" s="500"/>
      <c r="BD237" s="500"/>
    </row>
    <row r="238" spans="1:56" s="501" customFormat="1" ht="94.5" hidden="1" customHeight="1">
      <c r="A238" s="492">
        <v>230</v>
      </c>
      <c r="B238" s="491" t="s">
        <v>4070</v>
      </c>
      <c r="C238" s="491" t="s">
        <v>4071</v>
      </c>
      <c r="D238" s="491">
        <v>0</v>
      </c>
      <c r="E238" s="491"/>
      <c r="F238" s="490" t="s">
        <v>4072</v>
      </c>
      <c r="G238" s="490"/>
      <c r="H238" s="493" t="s">
        <v>3326</v>
      </c>
      <c r="I238" s="492" t="s">
        <v>84</v>
      </c>
      <c r="J238" s="492"/>
      <c r="K238" s="492"/>
      <c r="L238" s="494">
        <v>100</v>
      </c>
      <c r="M238" s="491"/>
      <c r="N238" s="491"/>
      <c r="O238" s="491"/>
      <c r="P238" s="491"/>
      <c r="Q238" s="491"/>
      <c r="R238" s="491"/>
      <c r="S238" s="491"/>
      <c r="T238" s="491"/>
      <c r="U238" s="491">
        <f t="shared" si="9"/>
        <v>0</v>
      </c>
      <c r="V238" s="495">
        <f t="shared" si="11"/>
        <v>100</v>
      </c>
      <c r="W238" s="496"/>
      <c r="X238" s="496"/>
      <c r="Y238" s="496"/>
      <c r="Z238" s="502"/>
      <c r="AA238" s="496">
        <v>100</v>
      </c>
      <c r="AB238" s="496"/>
      <c r="AC238" s="496"/>
      <c r="AD238" s="496"/>
      <c r="AE238" s="496"/>
      <c r="AF238" s="498"/>
      <c r="AG238" s="499"/>
      <c r="AH238" s="499"/>
      <c r="AI238" s="499">
        <f t="shared" si="10"/>
        <v>0</v>
      </c>
      <c r="AJ238" s="324"/>
      <c r="AK238" s="316"/>
      <c r="AL238" s="316"/>
      <c r="AM238" s="500"/>
      <c r="AN238" s="500"/>
      <c r="AO238" s="500"/>
      <c r="AP238" s="500"/>
      <c r="AQ238" s="500"/>
      <c r="AR238" s="500"/>
      <c r="AS238" s="500"/>
      <c r="AT238" s="500"/>
      <c r="AU238" s="500"/>
      <c r="AV238" s="500"/>
      <c r="AW238" s="500"/>
      <c r="AX238" s="500"/>
      <c r="AY238" s="500"/>
      <c r="AZ238" s="500"/>
      <c r="BA238" s="500"/>
      <c r="BB238" s="500"/>
      <c r="BC238" s="500"/>
      <c r="BD238" s="500"/>
    </row>
    <row r="239" spans="1:56" s="501" customFormat="1" ht="78.75" hidden="1" customHeight="1">
      <c r="A239" s="492">
        <v>231</v>
      </c>
      <c r="B239" s="491" t="s">
        <v>4073</v>
      </c>
      <c r="C239" s="491" t="s">
        <v>4074</v>
      </c>
      <c r="D239" s="491">
        <v>0</v>
      </c>
      <c r="E239" s="491"/>
      <c r="F239" s="490" t="s">
        <v>4075</v>
      </c>
      <c r="G239" s="490"/>
      <c r="H239" s="493" t="s">
        <v>3326</v>
      </c>
      <c r="I239" s="492" t="s">
        <v>84</v>
      </c>
      <c r="J239" s="492"/>
      <c r="K239" s="492"/>
      <c r="L239" s="494">
        <v>100</v>
      </c>
      <c r="M239" s="491">
        <v>100</v>
      </c>
      <c r="N239" s="491"/>
      <c r="O239" s="491"/>
      <c r="P239" s="491"/>
      <c r="Q239" s="491"/>
      <c r="R239" s="491"/>
      <c r="S239" s="491"/>
      <c r="T239" s="491"/>
      <c r="U239" s="491">
        <f t="shared" si="9"/>
        <v>0</v>
      </c>
      <c r="V239" s="495">
        <f t="shared" si="11"/>
        <v>100</v>
      </c>
      <c r="W239" s="496"/>
      <c r="X239" s="496"/>
      <c r="Y239" s="496"/>
      <c r="Z239" s="502"/>
      <c r="AA239" s="496">
        <v>100</v>
      </c>
      <c r="AB239" s="496"/>
      <c r="AC239" s="496"/>
      <c r="AD239" s="496"/>
      <c r="AE239" s="496"/>
      <c r="AF239" s="498"/>
      <c r="AG239" s="499"/>
      <c r="AH239" s="499"/>
      <c r="AI239" s="499">
        <f t="shared" si="10"/>
        <v>0</v>
      </c>
      <c r="AJ239" s="324"/>
      <c r="AK239" s="316"/>
      <c r="AL239" s="316"/>
      <c r="AM239" s="500"/>
      <c r="AN239" s="500"/>
      <c r="AO239" s="500"/>
      <c r="AP239" s="500"/>
      <c r="AQ239" s="500"/>
      <c r="AR239" s="500"/>
      <c r="AS239" s="500"/>
      <c r="AT239" s="500"/>
      <c r="AU239" s="500"/>
      <c r="AV239" s="500"/>
      <c r="AW239" s="500"/>
      <c r="AX239" s="500"/>
      <c r="AY239" s="500"/>
      <c r="AZ239" s="500"/>
      <c r="BA239" s="500"/>
      <c r="BB239" s="500"/>
      <c r="BC239" s="500"/>
      <c r="BD239" s="500"/>
    </row>
    <row r="240" spans="1:56" s="501" customFormat="1" ht="157.5" hidden="1" customHeight="1">
      <c r="A240" s="492">
        <v>232</v>
      </c>
      <c r="B240" s="491" t="s">
        <v>4076</v>
      </c>
      <c r="C240" s="491" t="s">
        <v>4077</v>
      </c>
      <c r="D240" s="491">
        <v>0</v>
      </c>
      <c r="E240" s="491"/>
      <c r="F240" s="490" t="s">
        <v>4078</v>
      </c>
      <c r="G240" s="490"/>
      <c r="H240" s="493" t="s">
        <v>4079</v>
      </c>
      <c r="I240" s="492" t="s">
        <v>84</v>
      </c>
      <c r="J240" s="492"/>
      <c r="K240" s="492"/>
      <c r="L240" s="494">
        <v>100</v>
      </c>
      <c r="M240" s="491"/>
      <c r="N240" s="491"/>
      <c r="O240" s="491"/>
      <c r="P240" s="491"/>
      <c r="Q240" s="491"/>
      <c r="R240" s="491"/>
      <c r="S240" s="491"/>
      <c r="T240" s="491"/>
      <c r="U240" s="491">
        <f t="shared" si="9"/>
        <v>0</v>
      </c>
      <c r="V240" s="495">
        <f t="shared" si="11"/>
        <v>0</v>
      </c>
      <c r="W240" s="496"/>
      <c r="X240" s="496"/>
      <c r="Y240" s="496"/>
      <c r="Z240" s="502"/>
      <c r="AA240" s="496"/>
      <c r="AB240" s="496"/>
      <c r="AC240" s="496">
        <v>0</v>
      </c>
      <c r="AD240" s="496"/>
      <c r="AE240" s="496"/>
      <c r="AF240" s="543" t="s">
        <v>4080</v>
      </c>
      <c r="AG240" s="499"/>
      <c r="AH240" s="499"/>
      <c r="AI240" s="499">
        <f t="shared" si="10"/>
        <v>0</v>
      </c>
      <c r="AJ240" s="339" t="s">
        <v>4081</v>
      </c>
      <c r="AK240" s="316"/>
      <c r="AL240" s="316"/>
      <c r="AM240" s="500"/>
      <c r="AN240" s="500"/>
      <c r="AO240" s="500"/>
      <c r="AP240" s="500"/>
      <c r="AQ240" s="500"/>
      <c r="AR240" s="500"/>
      <c r="AS240" s="500"/>
      <c r="AT240" s="500"/>
      <c r="AU240" s="500"/>
      <c r="AV240" s="500"/>
      <c r="AW240" s="500"/>
      <c r="AX240" s="500"/>
      <c r="AY240" s="500"/>
      <c r="AZ240" s="500"/>
      <c r="BA240" s="500"/>
      <c r="BB240" s="500"/>
      <c r="BC240" s="500"/>
      <c r="BD240" s="500"/>
    </row>
    <row r="241" spans="1:56" s="501" customFormat="1" ht="110.25" hidden="1" customHeight="1">
      <c r="A241" s="492">
        <v>233</v>
      </c>
      <c r="B241" s="491" t="s">
        <v>4082</v>
      </c>
      <c r="C241" s="525" t="s">
        <v>4083</v>
      </c>
      <c r="D241" s="491">
        <v>0</v>
      </c>
      <c r="E241" s="491"/>
      <c r="F241" s="526" t="s">
        <v>4084</v>
      </c>
      <c r="G241" s="531"/>
      <c r="H241" s="493" t="s">
        <v>3354</v>
      </c>
      <c r="I241" s="492" t="s">
        <v>84</v>
      </c>
      <c r="J241" s="492"/>
      <c r="K241" s="492"/>
      <c r="L241" s="494">
        <v>5</v>
      </c>
      <c r="M241" s="491"/>
      <c r="N241" s="491"/>
      <c r="O241" s="491"/>
      <c r="P241" s="491"/>
      <c r="Q241" s="491"/>
      <c r="R241" s="491"/>
      <c r="S241" s="491"/>
      <c r="T241" s="491"/>
      <c r="U241" s="491">
        <f t="shared" si="9"/>
        <v>0</v>
      </c>
      <c r="V241" s="495">
        <f t="shared" si="11"/>
        <v>5</v>
      </c>
      <c r="W241" s="496"/>
      <c r="X241" s="496"/>
      <c r="Y241" s="496"/>
      <c r="Z241" s="502"/>
      <c r="AA241" s="496"/>
      <c r="AB241" s="496"/>
      <c r="AC241" s="496"/>
      <c r="AD241" s="520">
        <v>5</v>
      </c>
      <c r="AE241" s="496"/>
      <c r="AF241" s="498"/>
      <c r="AG241" s="499"/>
      <c r="AH241" s="499">
        <v>17900000</v>
      </c>
      <c r="AI241" s="499">
        <f t="shared" si="10"/>
        <v>89500000</v>
      </c>
      <c r="AJ241" s="324"/>
      <c r="AK241" s="316"/>
      <c r="AL241" s="316"/>
      <c r="AM241" s="500"/>
      <c r="AN241" s="500"/>
      <c r="AO241" s="500"/>
      <c r="AP241" s="500"/>
      <c r="AQ241" s="500"/>
      <c r="AR241" s="500"/>
      <c r="AS241" s="500"/>
      <c r="AT241" s="500"/>
      <c r="AU241" s="500"/>
      <c r="AV241" s="500"/>
      <c r="AW241" s="500"/>
      <c r="AX241" s="500"/>
      <c r="AY241" s="500"/>
      <c r="AZ241" s="500"/>
      <c r="BA241" s="500"/>
      <c r="BB241" s="500"/>
      <c r="BC241" s="500"/>
      <c r="BD241" s="500"/>
    </row>
    <row r="242" spans="1:56" s="501" customFormat="1" ht="173.25" hidden="1" customHeight="1">
      <c r="A242" s="492">
        <v>234</v>
      </c>
      <c r="B242" s="491" t="s">
        <v>4085</v>
      </c>
      <c r="C242" s="491" t="s">
        <v>4086</v>
      </c>
      <c r="D242" s="491">
        <v>0</v>
      </c>
      <c r="E242" s="491"/>
      <c r="F242" s="490" t="s">
        <v>4087</v>
      </c>
      <c r="G242" s="544" t="s">
        <v>4088</v>
      </c>
      <c r="H242" s="493" t="s">
        <v>3311</v>
      </c>
      <c r="I242" s="492" t="s">
        <v>84</v>
      </c>
      <c r="J242" s="492"/>
      <c r="K242" s="492"/>
      <c r="L242" s="494">
        <v>700</v>
      </c>
      <c r="M242" s="491">
        <v>10</v>
      </c>
      <c r="N242" s="491"/>
      <c r="O242" s="491"/>
      <c r="P242" s="491"/>
      <c r="Q242" s="491"/>
      <c r="R242" s="491"/>
      <c r="S242" s="491"/>
      <c r="T242" s="491"/>
      <c r="U242" s="491">
        <f t="shared" si="9"/>
        <v>0</v>
      </c>
      <c r="V242" s="495">
        <f t="shared" si="11"/>
        <v>930</v>
      </c>
      <c r="W242" s="496"/>
      <c r="X242" s="496">
        <v>200</v>
      </c>
      <c r="Y242" s="496"/>
      <c r="Z242" s="502"/>
      <c r="AA242" s="496"/>
      <c r="AB242" s="496"/>
      <c r="AC242" s="496">
        <v>30</v>
      </c>
      <c r="AD242" s="496"/>
      <c r="AE242" s="496">
        <v>700</v>
      </c>
      <c r="AF242" s="498" t="s">
        <v>4054</v>
      </c>
      <c r="AG242" s="499"/>
      <c r="AH242" s="499"/>
      <c r="AI242" s="499">
        <f t="shared" si="10"/>
        <v>0</v>
      </c>
      <c r="AJ242" s="324"/>
      <c r="AK242" s="316"/>
      <c r="AL242" s="316"/>
      <c r="AM242" s="500"/>
      <c r="AN242" s="500"/>
      <c r="AO242" s="500"/>
      <c r="AP242" s="500"/>
      <c r="AQ242" s="500"/>
      <c r="AR242" s="500"/>
      <c r="AS242" s="500"/>
      <c r="AT242" s="500"/>
      <c r="AU242" s="500"/>
      <c r="AV242" s="500"/>
      <c r="AW242" s="500"/>
      <c r="AX242" s="500"/>
      <c r="AY242" s="500"/>
      <c r="AZ242" s="500"/>
      <c r="BA242" s="500"/>
      <c r="BB242" s="500"/>
      <c r="BC242" s="500"/>
      <c r="BD242" s="500"/>
    </row>
    <row r="243" spans="1:56" s="501" customFormat="1" ht="94.5" hidden="1" customHeight="1">
      <c r="A243" s="492">
        <v>235</v>
      </c>
      <c r="B243" s="491" t="s">
        <v>4089</v>
      </c>
      <c r="C243" s="491" t="s">
        <v>4090</v>
      </c>
      <c r="D243" s="491">
        <v>0</v>
      </c>
      <c r="E243" s="491"/>
      <c r="F243" s="490" t="s">
        <v>4091</v>
      </c>
      <c r="G243" s="490"/>
      <c r="H243" s="493">
        <v>0</v>
      </c>
      <c r="I243" s="492" t="s">
        <v>84</v>
      </c>
      <c r="J243" s="492"/>
      <c r="K243" s="492"/>
      <c r="L243" s="494">
        <v>20</v>
      </c>
      <c r="M243" s="491"/>
      <c r="N243" s="491"/>
      <c r="O243" s="491"/>
      <c r="P243" s="491"/>
      <c r="Q243" s="491"/>
      <c r="R243" s="491"/>
      <c r="S243" s="491"/>
      <c r="T243" s="491"/>
      <c r="U243" s="491">
        <f t="shared" si="9"/>
        <v>0</v>
      </c>
      <c r="V243" s="495">
        <f t="shared" si="11"/>
        <v>10</v>
      </c>
      <c r="W243" s="496"/>
      <c r="X243" s="496"/>
      <c r="Y243" s="496"/>
      <c r="Z243" s="502"/>
      <c r="AA243" s="496"/>
      <c r="AB243" s="496"/>
      <c r="AC243" s="496"/>
      <c r="AD243" s="520">
        <v>10</v>
      </c>
      <c r="AE243" s="496"/>
      <c r="AF243" s="498"/>
      <c r="AG243" s="499"/>
      <c r="AH243" s="499"/>
      <c r="AI243" s="499">
        <f t="shared" si="10"/>
        <v>0</v>
      </c>
      <c r="AJ243" s="324"/>
      <c r="AK243" s="316"/>
      <c r="AL243" s="316"/>
      <c r="AM243" s="500"/>
      <c r="AN243" s="500"/>
      <c r="AO243" s="500"/>
      <c r="AP243" s="500"/>
      <c r="AQ243" s="500"/>
      <c r="AR243" s="500"/>
      <c r="AS243" s="500"/>
      <c r="AT243" s="500"/>
      <c r="AU243" s="500"/>
      <c r="AV243" s="500"/>
      <c r="AW243" s="500"/>
      <c r="AX243" s="500"/>
      <c r="AY243" s="500"/>
      <c r="AZ243" s="500"/>
      <c r="BA243" s="500"/>
      <c r="BB243" s="500"/>
      <c r="BC243" s="500"/>
      <c r="BD243" s="500"/>
    </row>
    <row r="244" spans="1:56" s="501" customFormat="1" ht="78.75" hidden="1" customHeight="1">
      <c r="A244" s="492">
        <v>236</v>
      </c>
      <c r="B244" s="491" t="s">
        <v>4092</v>
      </c>
      <c r="C244" s="491" t="s">
        <v>4093</v>
      </c>
      <c r="D244" s="491">
        <v>0</v>
      </c>
      <c r="E244" s="491"/>
      <c r="F244" s="490" t="s">
        <v>4094</v>
      </c>
      <c r="G244" s="490"/>
      <c r="H244" s="493"/>
      <c r="I244" s="492" t="s">
        <v>84</v>
      </c>
      <c r="J244" s="492"/>
      <c r="K244" s="492"/>
      <c r="L244" s="494">
        <v>20</v>
      </c>
      <c r="M244" s="491"/>
      <c r="N244" s="491"/>
      <c r="O244" s="491"/>
      <c r="P244" s="491"/>
      <c r="Q244" s="491"/>
      <c r="R244" s="491"/>
      <c r="S244" s="491"/>
      <c r="T244" s="491"/>
      <c r="U244" s="491">
        <f t="shared" si="9"/>
        <v>0</v>
      </c>
      <c r="V244" s="495">
        <f t="shared" si="11"/>
        <v>30</v>
      </c>
      <c r="W244" s="496"/>
      <c r="X244" s="496"/>
      <c r="Y244" s="496"/>
      <c r="Z244" s="502">
        <v>30</v>
      </c>
      <c r="AA244" s="496"/>
      <c r="AB244" s="496"/>
      <c r="AC244" s="496"/>
      <c r="AD244" s="496"/>
      <c r="AE244" s="496"/>
      <c r="AF244" s="498"/>
      <c r="AG244" s="499">
        <v>0</v>
      </c>
      <c r="AH244" s="499"/>
      <c r="AI244" s="499">
        <f t="shared" si="10"/>
        <v>0</v>
      </c>
      <c r="AJ244" s="324"/>
      <c r="AK244" s="316"/>
      <c r="AL244" s="316"/>
      <c r="AM244" s="500"/>
      <c r="AN244" s="500"/>
      <c r="AO244" s="500"/>
      <c r="AP244" s="500"/>
      <c r="AQ244" s="500"/>
      <c r="AR244" s="500"/>
      <c r="AS244" s="500"/>
      <c r="AT244" s="500"/>
      <c r="AU244" s="500"/>
      <c r="AV244" s="500"/>
      <c r="AW244" s="500"/>
      <c r="AX244" s="500"/>
      <c r="AY244" s="500"/>
      <c r="AZ244" s="500"/>
      <c r="BA244" s="500"/>
      <c r="BB244" s="500"/>
      <c r="BC244" s="500"/>
      <c r="BD244" s="500"/>
    </row>
    <row r="245" spans="1:56" s="501" customFormat="1" ht="63" hidden="1" customHeight="1">
      <c r="A245" s="492">
        <v>237</v>
      </c>
      <c r="B245" s="491" t="s">
        <v>4095</v>
      </c>
      <c r="C245" s="491" t="s">
        <v>4096</v>
      </c>
      <c r="D245" s="491">
        <v>0</v>
      </c>
      <c r="E245" s="491"/>
      <c r="F245" s="490" t="s">
        <v>4097</v>
      </c>
      <c r="G245" s="490"/>
      <c r="H245" s="493"/>
      <c r="I245" s="492" t="s">
        <v>84</v>
      </c>
      <c r="J245" s="492"/>
      <c r="K245" s="492"/>
      <c r="L245" s="494">
        <v>50</v>
      </c>
      <c r="M245" s="491"/>
      <c r="N245" s="491"/>
      <c r="O245" s="491"/>
      <c r="P245" s="491"/>
      <c r="Q245" s="491"/>
      <c r="R245" s="491"/>
      <c r="S245" s="491"/>
      <c r="T245" s="491"/>
      <c r="U245" s="491">
        <f t="shared" si="9"/>
        <v>0</v>
      </c>
      <c r="V245" s="495">
        <f t="shared" si="11"/>
        <v>70</v>
      </c>
      <c r="W245" s="496"/>
      <c r="X245" s="496"/>
      <c r="Y245" s="496"/>
      <c r="Z245" s="502">
        <v>70</v>
      </c>
      <c r="AA245" s="496"/>
      <c r="AB245" s="496"/>
      <c r="AC245" s="496"/>
      <c r="AD245" s="496"/>
      <c r="AE245" s="496"/>
      <c r="AF245" s="498"/>
      <c r="AG245" s="499">
        <v>0</v>
      </c>
      <c r="AH245" s="499"/>
      <c r="AI245" s="499">
        <f t="shared" si="10"/>
        <v>0</v>
      </c>
      <c r="AJ245" s="324"/>
      <c r="AK245" s="316"/>
      <c r="AL245" s="316"/>
      <c r="AM245" s="500"/>
      <c r="AN245" s="500"/>
      <c r="AO245" s="500"/>
      <c r="AP245" s="500"/>
      <c r="AQ245" s="500"/>
      <c r="AR245" s="500"/>
      <c r="AS245" s="500"/>
      <c r="AT245" s="500"/>
      <c r="AU245" s="500"/>
      <c r="AV245" s="500"/>
      <c r="AW245" s="500"/>
      <c r="AX245" s="500"/>
      <c r="AY245" s="500"/>
      <c r="AZ245" s="500"/>
      <c r="BA245" s="500"/>
      <c r="BB245" s="500"/>
      <c r="BC245" s="500"/>
      <c r="BD245" s="500"/>
    </row>
    <row r="246" spans="1:56" s="501" customFormat="1" ht="63" hidden="1" customHeight="1">
      <c r="A246" s="492">
        <v>238</v>
      </c>
      <c r="B246" s="491" t="s">
        <v>4098</v>
      </c>
      <c r="C246" s="491" t="s">
        <v>4099</v>
      </c>
      <c r="D246" s="491">
        <v>0</v>
      </c>
      <c r="E246" s="491"/>
      <c r="F246" s="490" t="s">
        <v>4100</v>
      </c>
      <c r="G246" s="490"/>
      <c r="H246" s="493"/>
      <c r="I246" s="492" t="s">
        <v>84</v>
      </c>
      <c r="J246" s="492"/>
      <c r="K246" s="492"/>
      <c r="L246" s="494">
        <v>20</v>
      </c>
      <c r="M246" s="491"/>
      <c r="N246" s="491"/>
      <c r="O246" s="491"/>
      <c r="P246" s="491"/>
      <c r="Q246" s="491"/>
      <c r="R246" s="491"/>
      <c r="S246" s="491"/>
      <c r="T246" s="491"/>
      <c r="U246" s="491">
        <f t="shared" si="9"/>
        <v>0</v>
      </c>
      <c r="V246" s="495">
        <f t="shared" si="11"/>
        <v>30</v>
      </c>
      <c r="W246" s="496"/>
      <c r="X246" s="496"/>
      <c r="Y246" s="496"/>
      <c r="Z246" s="502">
        <v>30</v>
      </c>
      <c r="AA246" s="496"/>
      <c r="AB246" s="496"/>
      <c r="AC246" s="496"/>
      <c r="AD246" s="496"/>
      <c r="AE246" s="496"/>
      <c r="AF246" s="498"/>
      <c r="AG246" s="499">
        <v>0</v>
      </c>
      <c r="AH246" s="499"/>
      <c r="AI246" s="499">
        <f t="shared" si="10"/>
        <v>0</v>
      </c>
      <c r="AJ246" s="324"/>
      <c r="AK246" s="316"/>
      <c r="AL246" s="316"/>
      <c r="AM246" s="500"/>
      <c r="AN246" s="500"/>
      <c r="AO246" s="500"/>
      <c r="AP246" s="500"/>
      <c r="AQ246" s="500"/>
      <c r="AR246" s="500"/>
      <c r="AS246" s="500"/>
      <c r="AT246" s="500"/>
      <c r="AU246" s="500"/>
      <c r="AV246" s="500"/>
      <c r="AW246" s="500"/>
      <c r="AX246" s="500"/>
      <c r="AY246" s="500"/>
      <c r="AZ246" s="500"/>
      <c r="BA246" s="500"/>
      <c r="BB246" s="500"/>
      <c r="BC246" s="500"/>
      <c r="BD246" s="500"/>
    </row>
    <row r="247" spans="1:56" s="501" customFormat="1" ht="78.75" hidden="1" customHeight="1">
      <c r="A247" s="492">
        <v>239</v>
      </c>
      <c r="B247" s="491" t="s">
        <v>4101</v>
      </c>
      <c r="C247" s="491" t="s">
        <v>4102</v>
      </c>
      <c r="D247" s="491">
        <v>0</v>
      </c>
      <c r="E247" s="491"/>
      <c r="F247" s="490" t="s">
        <v>4103</v>
      </c>
      <c r="G247" s="490"/>
      <c r="H247" s="493" t="s">
        <v>4104</v>
      </c>
      <c r="I247" s="492" t="s">
        <v>84</v>
      </c>
      <c r="J247" s="492"/>
      <c r="K247" s="492"/>
      <c r="L247" s="494">
        <v>50</v>
      </c>
      <c r="M247" s="491">
        <v>20</v>
      </c>
      <c r="N247" s="491"/>
      <c r="O247" s="491"/>
      <c r="P247" s="491"/>
      <c r="Q247" s="491"/>
      <c r="R247" s="491"/>
      <c r="S247" s="491"/>
      <c r="T247" s="491"/>
      <c r="U247" s="491">
        <f t="shared" si="9"/>
        <v>0</v>
      </c>
      <c r="V247" s="495">
        <f t="shared" si="11"/>
        <v>50</v>
      </c>
      <c r="W247" s="496"/>
      <c r="X247" s="496"/>
      <c r="Y247" s="496">
        <v>50</v>
      </c>
      <c r="Z247" s="502"/>
      <c r="AA247" s="496"/>
      <c r="AB247" s="496"/>
      <c r="AC247" s="496"/>
      <c r="AD247" s="496"/>
      <c r="AE247" s="496"/>
      <c r="AF247" s="498"/>
      <c r="AG247" s="499"/>
      <c r="AH247" s="499"/>
      <c r="AI247" s="499">
        <f t="shared" si="10"/>
        <v>0</v>
      </c>
      <c r="AJ247" s="324"/>
      <c r="AK247" s="316"/>
      <c r="AL247" s="316"/>
      <c r="AM247" s="500"/>
      <c r="AN247" s="500"/>
      <c r="AO247" s="500"/>
      <c r="AP247" s="500"/>
      <c r="AQ247" s="500"/>
      <c r="AR247" s="500"/>
      <c r="AS247" s="500"/>
      <c r="AT247" s="500"/>
      <c r="AU247" s="500"/>
      <c r="AV247" s="500"/>
      <c r="AW247" s="500"/>
      <c r="AX247" s="500"/>
      <c r="AY247" s="500"/>
      <c r="AZ247" s="500"/>
      <c r="BA247" s="500"/>
      <c r="BB247" s="500"/>
      <c r="BC247" s="500"/>
      <c r="BD247" s="500"/>
    </row>
    <row r="248" spans="1:56" s="501" customFormat="1" ht="126" hidden="1" customHeight="1">
      <c r="A248" s="492">
        <v>240</v>
      </c>
      <c r="B248" s="491" t="s">
        <v>4105</v>
      </c>
      <c r="C248" s="491" t="s">
        <v>4106</v>
      </c>
      <c r="D248" s="491">
        <v>0</v>
      </c>
      <c r="E248" s="491"/>
      <c r="F248" s="490" t="s">
        <v>4107</v>
      </c>
      <c r="G248" s="490"/>
      <c r="H248" s="493" t="s">
        <v>3311</v>
      </c>
      <c r="I248" s="492" t="s">
        <v>84</v>
      </c>
      <c r="J248" s="492"/>
      <c r="K248" s="492"/>
      <c r="L248" s="494">
        <v>20</v>
      </c>
      <c r="M248" s="491">
        <v>40</v>
      </c>
      <c r="N248" s="491"/>
      <c r="O248" s="491"/>
      <c r="P248" s="491"/>
      <c r="Q248" s="491"/>
      <c r="R248" s="491"/>
      <c r="S248" s="491"/>
      <c r="T248" s="491"/>
      <c r="U248" s="491">
        <f t="shared" si="9"/>
        <v>0</v>
      </c>
      <c r="V248" s="495">
        <f t="shared" si="11"/>
        <v>0</v>
      </c>
      <c r="W248" s="496"/>
      <c r="X248" s="496"/>
      <c r="Y248" s="496"/>
      <c r="Z248" s="502"/>
      <c r="AA248" s="496"/>
      <c r="AB248" s="496"/>
      <c r="AC248" s="496"/>
      <c r="AD248" s="496"/>
      <c r="AE248" s="496"/>
      <c r="AF248" s="498"/>
      <c r="AG248" s="499"/>
      <c r="AH248" s="499"/>
      <c r="AI248" s="499">
        <f t="shared" si="10"/>
        <v>0</v>
      </c>
      <c r="AJ248" s="324"/>
      <c r="AK248" s="316"/>
      <c r="AL248" s="316"/>
      <c r="AM248" s="500"/>
      <c r="AN248" s="500"/>
      <c r="AO248" s="500"/>
      <c r="AP248" s="500"/>
      <c r="AQ248" s="500"/>
      <c r="AR248" s="500"/>
      <c r="AS248" s="500"/>
      <c r="AT248" s="500"/>
      <c r="AU248" s="500"/>
      <c r="AV248" s="500"/>
      <c r="AW248" s="500"/>
      <c r="AX248" s="500"/>
      <c r="AY248" s="500"/>
      <c r="AZ248" s="500"/>
      <c r="BA248" s="500"/>
      <c r="BB248" s="500"/>
      <c r="BC248" s="500"/>
      <c r="BD248" s="500"/>
    </row>
    <row r="249" spans="1:56" s="501" customFormat="1" ht="110.25" hidden="1" customHeight="1">
      <c r="A249" s="492">
        <v>241</v>
      </c>
      <c r="B249" s="491" t="s">
        <v>4108</v>
      </c>
      <c r="C249" s="491" t="s">
        <v>4109</v>
      </c>
      <c r="D249" s="491">
        <v>0</v>
      </c>
      <c r="E249" s="491"/>
      <c r="F249" s="490" t="s">
        <v>4110</v>
      </c>
      <c r="G249" s="490"/>
      <c r="H249" s="493" t="s">
        <v>2780</v>
      </c>
      <c r="I249" s="492" t="s">
        <v>84</v>
      </c>
      <c r="J249" s="492"/>
      <c r="K249" s="492"/>
      <c r="L249" s="494">
        <v>200</v>
      </c>
      <c r="M249" s="491">
        <v>200</v>
      </c>
      <c r="N249" s="491"/>
      <c r="O249" s="491"/>
      <c r="P249" s="491"/>
      <c r="Q249" s="491"/>
      <c r="R249" s="491"/>
      <c r="S249" s="491"/>
      <c r="T249" s="491"/>
      <c r="U249" s="491">
        <f t="shared" si="9"/>
        <v>0</v>
      </c>
      <c r="V249" s="495">
        <f t="shared" si="11"/>
        <v>300</v>
      </c>
      <c r="W249" s="496"/>
      <c r="X249" s="496"/>
      <c r="Y249" s="496">
        <v>300</v>
      </c>
      <c r="Z249" s="502"/>
      <c r="AA249" s="496"/>
      <c r="AB249" s="496"/>
      <c r="AC249" s="496"/>
      <c r="AD249" s="496"/>
      <c r="AE249" s="496"/>
      <c r="AF249" s="498"/>
      <c r="AG249" s="499"/>
      <c r="AH249" s="499"/>
      <c r="AI249" s="499">
        <f t="shared" si="10"/>
        <v>0</v>
      </c>
      <c r="AJ249" s="324"/>
      <c r="AK249" s="316"/>
      <c r="AL249" s="316"/>
      <c r="AM249" s="500"/>
      <c r="AN249" s="500"/>
      <c r="AO249" s="500"/>
      <c r="AP249" s="500"/>
      <c r="AQ249" s="500"/>
      <c r="AR249" s="500"/>
      <c r="AS249" s="500"/>
      <c r="AT249" s="500"/>
      <c r="AU249" s="500"/>
      <c r="AV249" s="500"/>
      <c r="AW249" s="500"/>
      <c r="AX249" s="500"/>
      <c r="AY249" s="500"/>
      <c r="AZ249" s="500"/>
      <c r="BA249" s="500"/>
      <c r="BB249" s="500"/>
      <c r="BC249" s="500"/>
      <c r="BD249" s="500"/>
    </row>
    <row r="250" spans="1:56" s="501" customFormat="1" ht="94.5" hidden="1" customHeight="1">
      <c r="A250" s="492">
        <v>242</v>
      </c>
      <c r="B250" s="491" t="s">
        <v>4111</v>
      </c>
      <c r="C250" s="491" t="s">
        <v>4112</v>
      </c>
      <c r="D250" s="491">
        <v>0</v>
      </c>
      <c r="E250" s="491"/>
      <c r="F250" s="490" t="s">
        <v>4113</v>
      </c>
      <c r="G250" s="490"/>
      <c r="H250" s="493">
        <v>0</v>
      </c>
      <c r="I250" s="492" t="s">
        <v>84</v>
      </c>
      <c r="J250" s="492"/>
      <c r="K250" s="492"/>
      <c r="L250" s="494">
        <v>100</v>
      </c>
      <c r="M250" s="491"/>
      <c r="N250" s="491"/>
      <c r="O250" s="491"/>
      <c r="P250" s="491"/>
      <c r="Q250" s="491"/>
      <c r="R250" s="491"/>
      <c r="S250" s="491"/>
      <c r="T250" s="491"/>
      <c r="U250" s="491">
        <f t="shared" si="9"/>
        <v>0</v>
      </c>
      <c r="V250" s="495">
        <f t="shared" si="11"/>
        <v>100</v>
      </c>
      <c r="W250" s="496"/>
      <c r="X250" s="496"/>
      <c r="Y250" s="496">
        <v>100</v>
      </c>
      <c r="Z250" s="502"/>
      <c r="AA250" s="496"/>
      <c r="AB250" s="496"/>
      <c r="AC250" s="496"/>
      <c r="AD250" s="496"/>
      <c r="AE250" s="496"/>
      <c r="AF250" s="498"/>
      <c r="AG250" s="499"/>
      <c r="AH250" s="499"/>
      <c r="AI250" s="499">
        <f t="shared" si="10"/>
        <v>0</v>
      </c>
      <c r="AJ250" s="324"/>
      <c r="AK250" s="316"/>
      <c r="AL250" s="316"/>
      <c r="AM250" s="500"/>
      <c r="AN250" s="500"/>
      <c r="AO250" s="500"/>
      <c r="AP250" s="500"/>
      <c r="AQ250" s="500"/>
      <c r="AR250" s="500"/>
      <c r="AS250" s="500"/>
      <c r="AT250" s="500"/>
      <c r="AU250" s="500"/>
      <c r="AV250" s="500"/>
      <c r="AW250" s="500"/>
      <c r="AX250" s="500"/>
      <c r="AY250" s="500"/>
      <c r="AZ250" s="500"/>
      <c r="BA250" s="500"/>
      <c r="BB250" s="500"/>
      <c r="BC250" s="500"/>
      <c r="BD250" s="500"/>
    </row>
    <row r="251" spans="1:56" s="501" customFormat="1" ht="189" hidden="1" customHeight="1">
      <c r="A251" s="492">
        <v>243</v>
      </c>
      <c r="B251" s="491" t="s">
        <v>4114</v>
      </c>
      <c r="C251" s="491" t="s">
        <v>4115</v>
      </c>
      <c r="D251" s="491">
        <v>0</v>
      </c>
      <c r="E251" s="491"/>
      <c r="F251" s="490" t="s">
        <v>4116</v>
      </c>
      <c r="G251" s="490"/>
      <c r="H251" s="493" t="s">
        <v>3354</v>
      </c>
      <c r="I251" s="492" t="s">
        <v>84</v>
      </c>
      <c r="J251" s="492"/>
      <c r="K251" s="492"/>
      <c r="L251" s="494">
        <v>20</v>
      </c>
      <c r="M251" s="491"/>
      <c r="N251" s="491"/>
      <c r="O251" s="491"/>
      <c r="P251" s="491"/>
      <c r="Q251" s="491"/>
      <c r="R251" s="491"/>
      <c r="S251" s="491"/>
      <c r="T251" s="491"/>
      <c r="U251" s="491">
        <f t="shared" si="9"/>
        <v>0</v>
      </c>
      <c r="V251" s="495">
        <f t="shared" si="11"/>
        <v>50</v>
      </c>
      <c r="W251" s="496"/>
      <c r="X251" s="496"/>
      <c r="Y251" s="496">
        <v>50</v>
      </c>
      <c r="Z251" s="502"/>
      <c r="AA251" s="496"/>
      <c r="AB251" s="496"/>
      <c r="AC251" s="496"/>
      <c r="AD251" s="496"/>
      <c r="AE251" s="496"/>
      <c r="AF251" s="498"/>
      <c r="AG251" s="499"/>
      <c r="AH251" s="499"/>
      <c r="AI251" s="499">
        <f t="shared" si="10"/>
        <v>0</v>
      </c>
      <c r="AJ251" s="324"/>
      <c r="AK251" s="316"/>
      <c r="AL251" s="316"/>
      <c r="AM251" s="500"/>
      <c r="AN251" s="500"/>
      <c r="AO251" s="500"/>
      <c r="AP251" s="500"/>
      <c r="AQ251" s="500"/>
      <c r="AR251" s="500"/>
      <c r="AS251" s="500"/>
      <c r="AT251" s="500"/>
      <c r="AU251" s="500"/>
      <c r="AV251" s="500"/>
      <c r="AW251" s="500"/>
      <c r="AX251" s="500"/>
      <c r="AY251" s="500"/>
      <c r="AZ251" s="500"/>
      <c r="BA251" s="500"/>
      <c r="BB251" s="500"/>
      <c r="BC251" s="500"/>
      <c r="BD251" s="500"/>
    </row>
    <row r="252" spans="1:56" s="501" customFormat="1" ht="78.75" hidden="1" customHeight="1">
      <c r="A252" s="492">
        <v>244</v>
      </c>
      <c r="B252" s="491" t="s">
        <v>4117</v>
      </c>
      <c r="C252" s="491" t="s">
        <v>4118</v>
      </c>
      <c r="D252" s="491">
        <v>0</v>
      </c>
      <c r="E252" s="491"/>
      <c r="F252" s="490" t="s">
        <v>4119</v>
      </c>
      <c r="G252" s="490"/>
      <c r="H252" s="493" t="s">
        <v>3354</v>
      </c>
      <c r="I252" s="492" t="s">
        <v>84</v>
      </c>
      <c r="J252" s="492"/>
      <c r="K252" s="492"/>
      <c r="L252" s="494">
        <v>30</v>
      </c>
      <c r="M252" s="491">
        <v>10</v>
      </c>
      <c r="N252" s="491"/>
      <c r="O252" s="491"/>
      <c r="P252" s="491"/>
      <c r="Q252" s="491"/>
      <c r="R252" s="491"/>
      <c r="S252" s="491"/>
      <c r="T252" s="491"/>
      <c r="U252" s="491">
        <f t="shared" si="9"/>
        <v>0</v>
      </c>
      <c r="V252" s="495">
        <f t="shared" si="11"/>
        <v>80</v>
      </c>
      <c r="W252" s="496"/>
      <c r="X252" s="496"/>
      <c r="Y252" s="496">
        <v>80</v>
      </c>
      <c r="Z252" s="502"/>
      <c r="AA252" s="496"/>
      <c r="AB252" s="496"/>
      <c r="AC252" s="496"/>
      <c r="AD252" s="496"/>
      <c r="AE252" s="496"/>
      <c r="AF252" s="498"/>
      <c r="AG252" s="499"/>
      <c r="AH252" s="499"/>
      <c r="AI252" s="499">
        <f t="shared" si="10"/>
        <v>0</v>
      </c>
      <c r="AJ252" s="324"/>
      <c r="AK252" s="316"/>
      <c r="AL252" s="316"/>
      <c r="AM252" s="500"/>
      <c r="AN252" s="500"/>
      <c r="AO252" s="500"/>
      <c r="AP252" s="500"/>
      <c r="AQ252" s="500"/>
      <c r="AR252" s="500"/>
      <c r="AS252" s="500"/>
      <c r="AT252" s="500"/>
      <c r="AU252" s="500"/>
      <c r="AV252" s="500"/>
      <c r="AW252" s="500"/>
      <c r="AX252" s="500"/>
      <c r="AY252" s="500"/>
      <c r="AZ252" s="500"/>
      <c r="BA252" s="500"/>
      <c r="BB252" s="500"/>
      <c r="BC252" s="500"/>
      <c r="BD252" s="500"/>
    </row>
    <row r="253" spans="1:56" s="501" customFormat="1" ht="47.25" hidden="1" customHeight="1">
      <c r="A253" s="492">
        <v>245</v>
      </c>
      <c r="B253" s="491" t="s">
        <v>4120</v>
      </c>
      <c r="C253" s="491" t="s">
        <v>4121</v>
      </c>
      <c r="D253" s="491">
        <v>0</v>
      </c>
      <c r="E253" s="491"/>
      <c r="F253" s="490" t="s">
        <v>4122</v>
      </c>
      <c r="G253" s="490"/>
      <c r="H253" s="493">
        <v>0</v>
      </c>
      <c r="I253" s="492" t="s">
        <v>84</v>
      </c>
      <c r="J253" s="492"/>
      <c r="K253" s="492"/>
      <c r="L253" s="494">
        <v>200</v>
      </c>
      <c r="M253" s="491">
        <v>1900</v>
      </c>
      <c r="N253" s="491"/>
      <c r="O253" s="491"/>
      <c r="P253" s="491"/>
      <c r="Q253" s="491"/>
      <c r="R253" s="491"/>
      <c r="S253" s="491"/>
      <c r="T253" s="491"/>
      <c r="U253" s="491">
        <f t="shared" si="9"/>
        <v>0</v>
      </c>
      <c r="V253" s="495">
        <f t="shared" si="11"/>
        <v>200</v>
      </c>
      <c r="W253" s="496"/>
      <c r="X253" s="496"/>
      <c r="Y253" s="511"/>
      <c r="Z253" s="502">
        <v>200</v>
      </c>
      <c r="AA253" s="496"/>
      <c r="AB253" s="496"/>
      <c r="AC253" s="496"/>
      <c r="AD253" s="496"/>
      <c r="AE253" s="496"/>
      <c r="AF253" s="498"/>
      <c r="AG253" s="499"/>
      <c r="AH253" s="499"/>
      <c r="AI253" s="499">
        <f t="shared" si="10"/>
        <v>0</v>
      </c>
      <c r="AJ253" s="324"/>
      <c r="AK253" s="316"/>
      <c r="AL253" s="316"/>
      <c r="AM253" s="500"/>
      <c r="AN253" s="500"/>
      <c r="AO253" s="500"/>
      <c r="AP253" s="500"/>
      <c r="AQ253" s="500"/>
      <c r="AR253" s="500"/>
      <c r="AS253" s="500"/>
      <c r="AT253" s="500"/>
      <c r="AU253" s="500"/>
      <c r="AV253" s="500"/>
      <c r="AW253" s="500"/>
      <c r="AX253" s="500"/>
      <c r="AY253" s="500"/>
      <c r="AZ253" s="500"/>
      <c r="BA253" s="500"/>
      <c r="BB253" s="500"/>
      <c r="BC253" s="500"/>
      <c r="BD253" s="500"/>
    </row>
    <row r="254" spans="1:56" s="501" customFormat="1" ht="47.25" hidden="1" customHeight="1">
      <c r="A254" s="492">
        <v>246</v>
      </c>
      <c r="B254" s="491" t="s">
        <v>4123</v>
      </c>
      <c r="C254" s="491" t="s">
        <v>4124</v>
      </c>
      <c r="D254" s="491">
        <v>0</v>
      </c>
      <c r="E254" s="491"/>
      <c r="F254" s="490" t="s">
        <v>4125</v>
      </c>
      <c r="G254" s="490"/>
      <c r="H254" s="493">
        <v>0</v>
      </c>
      <c r="I254" s="492" t="s">
        <v>84</v>
      </c>
      <c r="J254" s="492"/>
      <c r="K254" s="492"/>
      <c r="L254" s="494">
        <v>500</v>
      </c>
      <c r="M254" s="491"/>
      <c r="N254" s="491"/>
      <c r="O254" s="491"/>
      <c r="P254" s="491"/>
      <c r="Q254" s="491"/>
      <c r="R254" s="491"/>
      <c r="S254" s="491"/>
      <c r="T254" s="491"/>
      <c r="U254" s="491">
        <f t="shared" si="9"/>
        <v>0</v>
      </c>
      <c r="V254" s="495">
        <f t="shared" si="11"/>
        <v>500</v>
      </c>
      <c r="W254" s="496"/>
      <c r="X254" s="496"/>
      <c r="Y254" s="511"/>
      <c r="Z254" s="502">
        <v>500</v>
      </c>
      <c r="AA254" s="496"/>
      <c r="AB254" s="496"/>
      <c r="AC254" s="496"/>
      <c r="AD254" s="496"/>
      <c r="AE254" s="496"/>
      <c r="AF254" s="498"/>
      <c r="AG254" s="499"/>
      <c r="AH254" s="499"/>
      <c r="AI254" s="499">
        <f t="shared" si="10"/>
        <v>0</v>
      </c>
      <c r="AJ254" s="324"/>
      <c r="AK254" s="316"/>
      <c r="AL254" s="316"/>
      <c r="AM254" s="500"/>
      <c r="AN254" s="500"/>
      <c r="AO254" s="500"/>
      <c r="AP254" s="500"/>
      <c r="AQ254" s="500"/>
      <c r="AR254" s="500"/>
      <c r="AS254" s="500"/>
      <c r="AT254" s="500"/>
      <c r="AU254" s="500"/>
      <c r="AV254" s="500"/>
      <c r="AW254" s="500"/>
      <c r="AX254" s="500"/>
      <c r="AY254" s="500"/>
      <c r="AZ254" s="500"/>
      <c r="BA254" s="500"/>
      <c r="BB254" s="500"/>
      <c r="BC254" s="500"/>
      <c r="BD254" s="500"/>
    </row>
    <row r="255" spans="1:56" s="501" customFormat="1" ht="47.25" hidden="1" customHeight="1">
      <c r="A255" s="492">
        <v>247</v>
      </c>
      <c r="B255" s="491" t="s">
        <v>4126</v>
      </c>
      <c r="C255" s="491" t="s">
        <v>4127</v>
      </c>
      <c r="D255" s="491">
        <v>0</v>
      </c>
      <c r="E255" s="491"/>
      <c r="F255" s="490" t="s">
        <v>4128</v>
      </c>
      <c r="G255" s="490"/>
      <c r="H255" s="493">
        <v>0</v>
      </c>
      <c r="I255" s="492" t="s">
        <v>1153</v>
      </c>
      <c r="J255" s="492"/>
      <c r="K255" s="492"/>
      <c r="L255" s="494">
        <v>400</v>
      </c>
      <c r="M255" s="491"/>
      <c r="N255" s="491"/>
      <c r="O255" s="491"/>
      <c r="P255" s="491"/>
      <c r="Q255" s="491"/>
      <c r="R255" s="491"/>
      <c r="S255" s="491"/>
      <c r="T255" s="491"/>
      <c r="U255" s="491">
        <f t="shared" si="9"/>
        <v>0</v>
      </c>
      <c r="V255" s="495">
        <f t="shared" si="11"/>
        <v>400</v>
      </c>
      <c r="W255" s="496"/>
      <c r="X255" s="496"/>
      <c r="Y255" s="511"/>
      <c r="Z255" s="502">
        <v>400</v>
      </c>
      <c r="AA255" s="496"/>
      <c r="AB255" s="496"/>
      <c r="AC255" s="496"/>
      <c r="AD255" s="496"/>
      <c r="AE255" s="496"/>
      <c r="AF255" s="498"/>
      <c r="AG255" s="499"/>
      <c r="AH255" s="499"/>
      <c r="AI255" s="499">
        <f t="shared" si="10"/>
        <v>0</v>
      </c>
      <c r="AJ255" s="324"/>
      <c r="AK255" s="316"/>
      <c r="AL255" s="316"/>
      <c r="AM255" s="500"/>
      <c r="AN255" s="500"/>
      <c r="AO255" s="500"/>
      <c r="AP255" s="500"/>
      <c r="AQ255" s="500"/>
      <c r="AR255" s="500"/>
      <c r="AS255" s="500"/>
      <c r="AT255" s="500"/>
      <c r="AU255" s="500"/>
      <c r="AV255" s="500"/>
      <c r="AW255" s="500"/>
      <c r="AX255" s="500"/>
      <c r="AY255" s="500"/>
      <c r="AZ255" s="500"/>
      <c r="BA255" s="500"/>
      <c r="BB255" s="500"/>
      <c r="BC255" s="500"/>
      <c r="BD255" s="500"/>
    </row>
    <row r="256" spans="1:56" s="501" customFormat="1" ht="47.25" hidden="1" customHeight="1">
      <c r="A256" s="492">
        <v>248</v>
      </c>
      <c r="B256" s="491" t="s">
        <v>4129</v>
      </c>
      <c r="C256" s="491" t="s">
        <v>4130</v>
      </c>
      <c r="D256" s="491">
        <v>0</v>
      </c>
      <c r="E256" s="491"/>
      <c r="F256" s="490" t="s">
        <v>4131</v>
      </c>
      <c r="G256" s="490"/>
      <c r="H256" s="493"/>
      <c r="I256" s="492" t="s">
        <v>84</v>
      </c>
      <c r="J256" s="492"/>
      <c r="K256" s="492"/>
      <c r="L256" s="494">
        <v>200</v>
      </c>
      <c r="M256" s="491"/>
      <c r="N256" s="491"/>
      <c r="O256" s="491"/>
      <c r="P256" s="491"/>
      <c r="Q256" s="491"/>
      <c r="R256" s="491"/>
      <c r="S256" s="491"/>
      <c r="T256" s="491"/>
      <c r="U256" s="491">
        <f t="shared" si="9"/>
        <v>0</v>
      </c>
      <c r="V256" s="495">
        <f t="shared" si="11"/>
        <v>200</v>
      </c>
      <c r="W256" s="496"/>
      <c r="X256" s="496"/>
      <c r="Y256" s="511"/>
      <c r="Z256" s="502">
        <v>200</v>
      </c>
      <c r="AA256" s="496"/>
      <c r="AB256" s="496"/>
      <c r="AC256" s="496"/>
      <c r="AD256" s="496"/>
      <c r="AE256" s="496"/>
      <c r="AF256" s="498"/>
      <c r="AG256" s="499">
        <v>0</v>
      </c>
      <c r="AH256" s="499"/>
      <c r="AI256" s="499">
        <f t="shared" si="10"/>
        <v>0</v>
      </c>
      <c r="AJ256" s="324"/>
      <c r="AK256" s="316"/>
      <c r="AL256" s="316"/>
      <c r="AM256" s="500"/>
      <c r="AN256" s="500"/>
      <c r="AO256" s="500"/>
      <c r="AP256" s="500"/>
      <c r="AQ256" s="500"/>
      <c r="AR256" s="500"/>
      <c r="AS256" s="500"/>
      <c r="AT256" s="500"/>
      <c r="AU256" s="500"/>
      <c r="AV256" s="500"/>
      <c r="AW256" s="500"/>
      <c r="AX256" s="500"/>
      <c r="AY256" s="500"/>
      <c r="AZ256" s="500"/>
      <c r="BA256" s="500"/>
      <c r="BB256" s="500"/>
      <c r="BC256" s="500"/>
      <c r="BD256" s="500"/>
    </row>
    <row r="257" spans="1:56" s="501" customFormat="1" ht="63" hidden="1" customHeight="1">
      <c r="A257" s="492">
        <v>249</v>
      </c>
      <c r="B257" s="491" t="s">
        <v>4132</v>
      </c>
      <c r="C257" s="491" t="s">
        <v>4133</v>
      </c>
      <c r="D257" s="491">
        <v>0</v>
      </c>
      <c r="E257" s="491"/>
      <c r="F257" s="490" t="s">
        <v>4134</v>
      </c>
      <c r="G257" s="490"/>
      <c r="H257" s="493" t="s">
        <v>3770</v>
      </c>
      <c r="I257" s="492" t="s">
        <v>84</v>
      </c>
      <c r="J257" s="492"/>
      <c r="K257" s="492"/>
      <c r="L257" s="494">
        <v>100</v>
      </c>
      <c r="M257" s="491">
        <v>1400</v>
      </c>
      <c r="N257" s="491"/>
      <c r="O257" s="491"/>
      <c r="P257" s="491"/>
      <c r="Q257" s="491"/>
      <c r="R257" s="491"/>
      <c r="S257" s="491"/>
      <c r="T257" s="491"/>
      <c r="U257" s="491">
        <f t="shared" si="9"/>
        <v>0</v>
      </c>
      <c r="V257" s="495">
        <f t="shared" si="11"/>
        <v>100</v>
      </c>
      <c r="W257" s="496"/>
      <c r="X257" s="496"/>
      <c r="Y257" s="511"/>
      <c r="Z257" s="502">
        <v>100</v>
      </c>
      <c r="AA257" s="496"/>
      <c r="AB257" s="496"/>
      <c r="AC257" s="496"/>
      <c r="AD257" s="496"/>
      <c r="AE257" s="496"/>
      <c r="AF257" s="498"/>
      <c r="AG257" s="499"/>
      <c r="AH257" s="499"/>
      <c r="AI257" s="499">
        <f t="shared" si="10"/>
        <v>0</v>
      </c>
      <c r="AJ257" s="324"/>
      <c r="AK257" s="316"/>
      <c r="AL257" s="316"/>
      <c r="AM257" s="500"/>
      <c r="AN257" s="500"/>
      <c r="AO257" s="500"/>
      <c r="AP257" s="500"/>
      <c r="AQ257" s="500"/>
      <c r="AR257" s="500"/>
      <c r="AS257" s="500"/>
      <c r="AT257" s="500"/>
      <c r="AU257" s="500"/>
      <c r="AV257" s="500"/>
      <c r="AW257" s="500"/>
      <c r="AX257" s="500"/>
      <c r="AY257" s="500"/>
      <c r="AZ257" s="500"/>
      <c r="BA257" s="500"/>
      <c r="BB257" s="500"/>
      <c r="BC257" s="500"/>
      <c r="BD257" s="500"/>
    </row>
    <row r="258" spans="1:56" s="501" customFormat="1" ht="47.25" hidden="1" customHeight="1">
      <c r="A258" s="492">
        <v>250</v>
      </c>
      <c r="B258" s="491" t="s">
        <v>4135</v>
      </c>
      <c r="C258" s="491" t="s">
        <v>4136</v>
      </c>
      <c r="D258" s="491">
        <v>0</v>
      </c>
      <c r="E258" s="491"/>
      <c r="F258" s="490" t="s">
        <v>4137</v>
      </c>
      <c r="G258" s="490"/>
      <c r="H258" s="493" t="s">
        <v>3770</v>
      </c>
      <c r="I258" s="492" t="s">
        <v>84</v>
      </c>
      <c r="J258" s="492"/>
      <c r="K258" s="492"/>
      <c r="L258" s="494">
        <v>50</v>
      </c>
      <c r="M258" s="491">
        <v>850</v>
      </c>
      <c r="N258" s="491"/>
      <c r="O258" s="491"/>
      <c r="P258" s="491"/>
      <c r="Q258" s="491"/>
      <c r="R258" s="491"/>
      <c r="S258" s="491"/>
      <c r="T258" s="491"/>
      <c r="U258" s="491">
        <f t="shared" si="9"/>
        <v>0</v>
      </c>
      <c r="V258" s="495">
        <f t="shared" si="11"/>
        <v>50</v>
      </c>
      <c r="W258" s="496"/>
      <c r="X258" s="496"/>
      <c r="Y258" s="511"/>
      <c r="Z258" s="502">
        <v>50</v>
      </c>
      <c r="AA258" s="496"/>
      <c r="AB258" s="496"/>
      <c r="AC258" s="496"/>
      <c r="AD258" s="496"/>
      <c r="AE258" s="496"/>
      <c r="AF258" s="498"/>
      <c r="AG258" s="499"/>
      <c r="AH258" s="499"/>
      <c r="AI258" s="499">
        <f t="shared" si="10"/>
        <v>0</v>
      </c>
      <c r="AJ258" s="324"/>
      <c r="AK258" s="316"/>
      <c r="AL258" s="316"/>
      <c r="AM258" s="500"/>
      <c r="AN258" s="500"/>
      <c r="AO258" s="500"/>
      <c r="AP258" s="500"/>
      <c r="AQ258" s="500"/>
      <c r="AR258" s="500"/>
      <c r="AS258" s="500"/>
      <c r="AT258" s="500"/>
      <c r="AU258" s="500"/>
      <c r="AV258" s="500"/>
      <c r="AW258" s="500"/>
      <c r="AX258" s="500"/>
      <c r="AY258" s="500"/>
      <c r="AZ258" s="500"/>
      <c r="BA258" s="500"/>
      <c r="BB258" s="500"/>
      <c r="BC258" s="500"/>
      <c r="BD258" s="500"/>
    </row>
    <row r="259" spans="1:56" s="501" customFormat="1" ht="47.25" hidden="1" customHeight="1">
      <c r="A259" s="492">
        <v>251</v>
      </c>
      <c r="B259" s="491" t="s">
        <v>4138</v>
      </c>
      <c r="C259" s="491" t="s">
        <v>4139</v>
      </c>
      <c r="D259" s="491">
        <v>0</v>
      </c>
      <c r="E259" s="491"/>
      <c r="F259" s="490" t="s">
        <v>4140</v>
      </c>
      <c r="G259" s="490"/>
      <c r="H259" s="493">
        <v>0</v>
      </c>
      <c r="I259" s="492" t="s">
        <v>84</v>
      </c>
      <c r="J259" s="492"/>
      <c r="K259" s="492"/>
      <c r="L259" s="494">
        <v>200</v>
      </c>
      <c r="M259" s="491"/>
      <c r="N259" s="491"/>
      <c r="O259" s="491"/>
      <c r="P259" s="491"/>
      <c r="Q259" s="491"/>
      <c r="R259" s="491"/>
      <c r="S259" s="491"/>
      <c r="T259" s="491"/>
      <c r="U259" s="491">
        <f t="shared" si="9"/>
        <v>0</v>
      </c>
      <c r="V259" s="495">
        <f t="shared" si="11"/>
        <v>200</v>
      </c>
      <c r="W259" s="496"/>
      <c r="X259" s="496"/>
      <c r="Y259" s="511"/>
      <c r="Z259" s="502">
        <v>200</v>
      </c>
      <c r="AA259" s="496"/>
      <c r="AB259" s="496"/>
      <c r="AC259" s="496"/>
      <c r="AD259" s="496"/>
      <c r="AE259" s="496"/>
      <c r="AF259" s="498"/>
      <c r="AG259" s="499"/>
      <c r="AH259" s="499"/>
      <c r="AI259" s="499">
        <f t="shared" si="10"/>
        <v>0</v>
      </c>
      <c r="AJ259" s="324"/>
      <c r="AK259" s="316"/>
      <c r="AL259" s="316"/>
      <c r="AM259" s="500"/>
      <c r="AN259" s="500"/>
      <c r="AO259" s="500"/>
      <c r="AP259" s="500"/>
      <c r="AQ259" s="500"/>
      <c r="AR259" s="500"/>
      <c r="AS259" s="500"/>
      <c r="AT259" s="500"/>
      <c r="AU259" s="500"/>
      <c r="AV259" s="500"/>
      <c r="AW259" s="500"/>
      <c r="AX259" s="500"/>
      <c r="AY259" s="500"/>
      <c r="AZ259" s="500"/>
      <c r="BA259" s="500"/>
      <c r="BB259" s="500"/>
      <c r="BC259" s="500"/>
      <c r="BD259" s="500"/>
    </row>
    <row r="260" spans="1:56" s="501" customFormat="1" ht="47.25" hidden="1" customHeight="1">
      <c r="A260" s="492">
        <v>252</v>
      </c>
      <c r="B260" s="491" t="s">
        <v>4141</v>
      </c>
      <c r="C260" s="491" t="s">
        <v>4142</v>
      </c>
      <c r="D260" s="491">
        <v>0</v>
      </c>
      <c r="E260" s="491"/>
      <c r="F260" s="490" t="s">
        <v>4143</v>
      </c>
      <c r="G260" s="490"/>
      <c r="H260" s="493">
        <v>0</v>
      </c>
      <c r="I260" s="492" t="s">
        <v>84</v>
      </c>
      <c r="J260" s="492"/>
      <c r="K260" s="492"/>
      <c r="L260" s="494">
        <v>700</v>
      </c>
      <c r="M260" s="491"/>
      <c r="N260" s="491"/>
      <c r="O260" s="491"/>
      <c r="P260" s="491"/>
      <c r="Q260" s="491"/>
      <c r="R260" s="491"/>
      <c r="S260" s="491"/>
      <c r="T260" s="491"/>
      <c r="U260" s="491">
        <f t="shared" si="9"/>
        <v>0</v>
      </c>
      <c r="V260" s="495">
        <f t="shared" si="11"/>
        <v>700</v>
      </c>
      <c r="W260" s="496"/>
      <c r="X260" s="496"/>
      <c r="Y260" s="511"/>
      <c r="Z260" s="502">
        <v>700</v>
      </c>
      <c r="AA260" s="496"/>
      <c r="AB260" s="496"/>
      <c r="AC260" s="496"/>
      <c r="AD260" s="496"/>
      <c r="AE260" s="496"/>
      <c r="AF260" s="498"/>
      <c r="AG260" s="499"/>
      <c r="AH260" s="499"/>
      <c r="AI260" s="499">
        <f t="shared" si="10"/>
        <v>0</v>
      </c>
      <c r="AJ260" s="324"/>
      <c r="AK260" s="316"/>
      <c r="AL260" s="316"/>
      <c r="AM260" s="500"/>
      <c r="AN260" s="500"/>
      <c r="AO260" s="500"/>
      <c r="AP260" s="500"/>
      <c r="AQ260" s="500"/>
      <c r="AR260" s="500"/>
      <c r="AS260" s="500"/>
      <c r="AT260" s="500"/>
      <c r="AU260" s="500"/>
      <c r="AV260" s="500"/>
      <c r="AW260" s="500"/>
      <c r="AX260" s="500"/>
      <c r="AY260" s="500"/>
      <c r="AZ260" s="500"/>
      <c r="BA260" s="500"/>
      <c r="BB260" s="500"/>
      <c r="BC260" s="500"/>
      <c r="BD260" s="500"/>
    </row>
    <row r="261" spans="1:56" s="501" customFormat="1" ht="47.25" hidden="1" customHeight="1">
      <c r="A261" s="492">
        <v>253</v>
      </c>
      <c r="B261" s="491" t="s">
        <v>4144</v>
      </c>
      <c r="C261" s="491" t="s">
        <v>4145</v>
      </c>
      <c r="D261" s="491">
        <v>0</v>
      </c>
      <c r="E261" s="491"/>
      <c r="F261" s="490" t="s">
        <v>4146</v>
      </c>
      <c r="G261" s="490"/>
      <c r="H261" s="493"/>
      <c r="I261" s="492" t="s">
        <v>84</v>
      </c>
      <c r="J261" s="492"/>
      <c r="K261" s="492"/>
      <c r="L261" s="494">
        <v>500</v>
      </c>
      <c r="M261" s="491"/>
      <c r="N261" s="491"/>
      <c r="O261" s="491"/>
      <c r="P261" s="491"/>
      <c r="Q261" s="491"/>
      <c r="R261" s="491"/>
      <c r="S261" s="491"/>
      <c r="T261" s="491"/>
      <c r="U261" s="491">
        <f t="shared" si="9"/>
        <v>0</v>
      </c>
      <c r="V261" s="495">
        <f t="shared" si="11"/>
        <v>500</v>
      </c>
      <c r="W261" s="496"/>
      <c r="X261" s="496"/>
      <c r="Y261" s="511"/>
      <c r="Z261" s="502">
        <v>500</v>
      </c>
      <c r="AA261" s="496"/>
      <c r="AB261" s="496"/>
      <c r="AC261" s="496"/>
      <c r="AD261" s="496"/>
      <c r="AE261" s="496"/>
      <c r="AF261" s="498"/>
      <c r="AG261" s="499">
        <v>0</v>
      </c>
      <c r="AH261" s="499"/>
      <c r="AI261" s="499">
        <f t="shared" si="10"/>
        <v>0</v>
      </c>
      <c r="AJ261" s="324"/>
      <c r="AK261" s="316"/>
      <c r="AL261" s="316"/>
      <c r="AM261" s="500"/>
      <c r="AN261" s="500"/>
      <c r="AO261" s="500"/>
      <c r="AP261" s="500"/>
      <c r="AQ261" s="500"/>
      <c r="AR261" s="500"/>
      <c r="AS261" s="500"/>
      <c r="AT261" s="500"/>
      <c r="AU261" s="500"/>
      <c r="AV261" s="500"/>
      <c r="AW261" s="500"/>
      <c r="AX261" s="500"/>
      <c r="AY261" s="500"/>
      <c r="AZ261" s="500"/>
      <c r="BA261" s="500"/>
      <c r="BB261" s="500"/>
      <c r="BC261" s="500"/>
      <c r="BD261" s="500"/>
    </row>
    <row r="262" spans="1:56" s="501" customFormat="1" ht="63" hidden="1" customHeight="1">
      <c r="A262" s="492">
        <v>254</v>
      </c>
      <c r="B262" s="491" t="s">
        <v>4147</v>
      </c>
      <c r="C262" s="491" t="s">
        <v>4148</v>
      </c>
      <c r="D262" s="491">
        <v>0</v>
      </c>
      <c r="E262" s="491"/>
      <c r="F262" s="490" t="s">
        <v>4149</v>
      </c>
      <c r="G262" s="490"/>
      <c r="H262" s="493">
        <v>0</v>
      </c>
      <c r="I262" s="492" t="s">
        <v>84</v>
      </c>
      <c r="J262" s="492"/>
      <c r="K262" s="492"/>
      <c r="L262" s="494">
        <v>500</v>
      </c>
      <c r="M262" s="491"/>
      <c r="N262" s="491"/>
      <c r="O262" s="491"/>
      <c r="P262" s="491"/>
      <c r="Q262" s="491"/>
      <c r="R262" s="491"/>
      <c r="S262" s="491"/>
      <c r="T262" s="491"/>
      <c r="U262" s="491">
        <f t="shared" si="9"/>
        <v>0</v>
      </c>
      <c r="V262" s="495">
        <f t="shared" si="11"/>
        <v>500</v>
      </c>
      <c r="W262" s="496"/>
      <c r="X262" s="496"/>
      <c r="Y262" s="511"/>
      <c r="Z262" s="502">
        <v>500</v>
      </c>
      <c r="AA262" s="496"/>
      <c r="AB262" s="496"/>
      <c r="AC262" s="496"/>
      <c r="AD262" s="496"/>
      <c r="AE262" s="496"/>
      <c r="AF262" s="498"/>
      <c r="AG262" s="499"/>
      <c r="AH262" s="499"/>
      <c r="AI262" s="499">
        <f t="shared" si="10"/>
        <v>0</v>
      </c>
      <c r="AJ262" s="324"/>
      <c r="AK262" s="316"/>
      <c r="AL262" s="316"/>
      <c r="AM262" s="500"/>
      <c r="AN262" s="500"/>
      <c r="AO262" s="500"/>
      <c r="AP262" s="500"/>
      <c r="AQ262" s="500"/>
      <c r="AR262" s="500"/>
      <c r="AS262" s="500"/>
      <c r="AT262" s="500"/>
      <c r="AU262" s="500"/>
      <c r="AV262" s="500"/>
      <c r="AW262" s="500"/>
      <c r="AX262" s="500"/>
      <c r="AY262" s="500"/>
      <c r="AZ262" s="500"/>
      <c r="BA262" s="500"/>
      <c r="BB262" s="500"/>
      <c r="BC262" s="500"/>
      <c r="BD262" s="500"/>
    </row>
    <row r="263" spans="1:56" s="501" customFormat="1" ht="63" hidden="1" customHeight="1">
      <c r="A263" s="492">
        <v>255</v>
      </c>
      <c r="B263" s="491" t="s">
        <v>4150</v>
      </c>
      <c r="C263" s="491" t="s">
        <v>4151</v>
      </c>
      <c r="D263" s="491">
        <v>0</v>
      </c>
      <c r="E263" s="491"/>
      <c r="F263" s="490" t="s">
        <v>4152</v>
      </c>
      <c r="G263" s="490"/>
      <c r="H263" s="493">
        <v>0</v>
      </c>
      <c r="I263" s="492" t="s">
        <v>84</v>
      </c>
      <c r="J263" s="492"/>
      <c r="K263" s="492"/>
      <c r="L263" s="494">
        <v>700</v>
      </c>
      <c r="M263" s="491"/>
      <c r="N263" s="491"/>
      <c r="O263" s="491"/>
      <c r="P263" s="491"/>
      <c r="Q263" s="491"/>
      <c r="R263" s="491"/>
      <c r="S263" s="491"/>
      <c r="T263" s="491"/>
      <c r="U263" s="491">
        <f t="shared" si="9"/>
        <v>0</v>
      </c>
      <c r="V263" s="495">
        <f t="shared" si="11"/>
        <v>700</v>
      </c>
      <c r="W263" s="496"/>
      <c r="X263" s="496"/>
      <c r="Y263" s="511"/>
      <c r="Z263" s="502">
        <v>700</v>
      </c>
      <c r="AA263" s="496"/>
      <c r="AB263" s="496"/>
      <c r="AC263" s="496"/>
      <c r="AD263" s="496"/>
      <c r="AE263" s="496"/>
      <c r="AF263" s="498"/>
      <c r="AG263" s="499"/>
      <c r="AH263" s="499"/>
      <c r="AI263" s="499">
        <f t="shared" si="10"/>
        <v>0</v>
      </c>
      <c r="AJ263" s="324"/>
      <c r="AK263" s="316"/>
      <c r="AL263" s="316"/>
      <c r="AM263" s="500"/>
      <c r="AN263" s="500"/>
      <c r="AO263" s="500"/>
      <c r="AP263" s="500"/>
      <c r="AQ263" s="500"/>
      <c r="AR263" s="500"/>
      <c r="AS263" s="500"/>
      <c r="AT263" s="500"/>
      <c r="AU263" s="500"/>
      <c r="AV263" s="500"/>
      <c r="AW263" s="500"/>
      <c r="AX263" s="500"/>
      <c r="AY263" s="500"/>
      <c r="AZ263" s="500"/>
      <c r="BA263" s="500"/>
      <c r="BB263" s="500"/>
      <c r="BC263" s="500"/>
      <c r="BD263" s="500"/>
    </row>
    <row r="264" spans="1:56" s="501" customFormat="1" ht="63" hidden="1" customHeight="1">
      <c r="A264" s="492">
        <v>256</v>
      </c>
      <c r="B264" s="491" t="s">
        <v>4153</v>
      </c>
      <c r="C264" s="491" t="s">
        <v>4154</v>
      </c>
      <c r="D264" s="491">
        <v>0</v>
      </c>
      <c r="E264" s="491"/>
      <c r="F264" s="490" t="s">
        <v>4155</v>
      </c>
      <c r="G264" s="490"/>
      <c r="H264" s="493">
        <v>0</v>
      </c>
      <c r="I264" s="492" t="s">
        <v>84</v>
      </c>
      <c r="J264" s="492"/>
      <c r="K264" s="492"/>
      <c r="L264" s="494">
        <v>700</v>
      </c>
      <c r="M264" s="491"/>
      <c r="N264" s="491"/>
      <c r="O264" s="491"/>
      <c r="P264" s="491"/>
      <c r="Q264" s="491"/>
      <c r="R264" s="491"/>
      <c r="S264" s="491"/>
      <c r="T264" s="491"/>
      <c r="U264" s="491">
        <f t="shared" si="9"/>
        <v>0</v>
      </c>
      <c r="V264" s="495">
        <f t="shared" si="11"/>
        <v>700</v>
      </c>
      <c r="W264" s="496"/>
      <c r="X264" s="496"/>
      <c r="Y264" s="511"/>
      <c r="Z264" s="502">
        <v>700</v>
      </c>
      <c r="AA264" s="496"/>
      <c r="AB264" s="496"/>
      <c r="AC264" s="496"/>
      <c r="AD264" s="496"/>
      <c r="AE264" s="496"/>
      <c r="AF264" s="498"/>
      <c r="AG264" s="499">
        <v>0</v>
      </c>
      <c r="AH264" s="499"/>
      <c r="AI264" s="499">
        <f t="shared" si="10"/>
        <v>0</v>
      </c>
      <c r="AJ264" s="324"/>
      <c r="AK264" s="316"/>
      <c r="AL264" s="316"/>
      <c r="AM264" s="500"/>
      <c r="AN264" s="500"/>
      <c r="AO264" s="500"/>
      <c r="AP264" s="500"/>
      <c r="AQ264" s="500"/>
      <c r="AR264" s="500"/>
      <c r="AS264" s="500"/>
      <c r="AT264" s="500"/>
      <c r="AU264" s="500"/>
      <c r="AV264" s="500"/>
      <c r="AW264" s="500"/>
      <c r="AX264" s="500"/>
      <c r="AY264" s="500"/>
      <c r="AZ264" s="500"/>
      <c r="BA264" s="500"/>
      <c r="BB264" s="500"/>
      <c r="BC264" s="500"/>
      <c r="BD264" s="500"/>
    </row>
    <row r="265" spans="1:56" s="501" customFormat="1" ht="63" hidden="1" customHeight="1">
      <c r="A265" s="492">
        <v>257</v>
      </c>
      <c r="B265" s="491" t="s">
        <v>4156</v>
      </c>
      <c r="C265" s="491" t="s">
        <v>4157</v>
      </c>
      <c r="D265" s="491">
        <v>0</v>
      </c>
      <c r="E265" s="491"/>
      <c r="F265" s="490" t="s">
        <v>4158</v>
      </c>
      <c r="G265" s="490"/>
      <c r="H265" s="493">
        <v>0</v>
      </c>
      <c r="I265" s="492" t="s">
        <v>84</v>
      </c>
      <c r="J265" s="492"/>
      <c r="K265" s="492"/>
      <c r="L265" s="494">
        <v>100</v>
      </c>
      <c r="M265" s="491"/>
      <c r="N265" s="491"/>
      <c r="O265" s="491"/>
      <c r="P265" s="491"/>
      <c r="Q265" s="491"/>
      <c r="R265" s="491"/>
      <c r="S265" s="491"/>
      <c r="T265" s="491"/>
      <c r="U265" s="491">
        <f t="shared" ref="U265:U328" si="12">SUM(S265:T265)</f>
        <v>0</v>
      </c>
      <c r="V265" s="495">
        <f t="shared" si="11"/>
        <v>100</v>
      </c>
      <c r="W265" s="496"/>
      <c r="X265" s="496"/>
      <c r="Y265" s="511"/>
      <c r="Z265" s="502">
        <v>100</v>
      </c>
      <c r="AA265" s="496"/>
      <c r="AB265" s="496"/>
      <c r="AC265" s="496"/>
      <c r="AD265" s="496"/>
      <c r="AE265" s="496"/>
      <c r="AF265" s="498"/>
      <c r="AG265" s="499"/>
      <c r="AH265" s="499"/>
      <c r="AI265" s="499">
        <f t="shared" ref="AI265:AI328" si="13">+AH265*V265</f>
        <v>0</v>
      </c>
      <c r="AJ265" s="324"/>
      <c r="AK265" s="316"/>
      <c r="AL265" s="316"/>
      <c r="AM265" s="500"/>
      <c r="AN265" s="500"/>
      <c r="AO265" s="500"/>
      <c r="AP265" s="500"/>
      <c r="AQ265" s="500"/>
      <c r="AR265" s="500"/>
      <c r="AS265" s="500"/>
      <c r="AT265" s="500"/>
      <c r="AU265" s="500"/>
      <c r="AV265" s="500"/>
      <c r="AW265" s="500"/>
      <c r="AX265" s="500"/>
      <c r="AY265" s="500"/>
      <c r="AZ265" s="500"/>
      <c r="BA265" s="500"/>
      <c r="BB265" s="500"/>
      <c r="BC265" s="500"/>
      <c r="BD265" s="500"/>
    </row>
    <row r="266" spans="1:56" s="501" customFormat="1" ht="63" hidden="1" customHeight="1">
      <c r="A266" s="492">
        <v>258</v>
      </c>
      <c r="B266" s="491" t="s">
        <v>4159</v>
      </c>
      <c r="C266" s="491" t="s">
        <v>4160</v>
      </c>
      <c r="D266" s="491">
        <v>0</v>
      </c>
      <c r="E266" s="491"/>
      <c r="F266" s="490" t="s">
        <v>4161</v>
      </c>
      <c r="G266" s="490"/>
      <c r="H266" s="493">
        <v>0</v>
      </c>
      <c r="I266" s="492" t="s">
        <v>84</v>
      </c>
      <c r="J266" s="492"/>
      <c r="K266" s="492"/>
      <c r="L266" s="494">
        <v>200</v>
      </c>
      <c r="M266" s="491"/>
      <c r="N266" s="491"/>
      <c r="O266" s="491"/>
      <c r="P266" s="491"/>
      <c r="Q266" s="491"/>
      <c r="R266" s="491"/>
      <c r="S266" s="491"/>
      <c r="T266" s="491"/>
      <c r="U266" s="491">
        <f t="shared" si="12"/>
        <v>0</v>
      </c>
      <c r="V266" s="495">
        <f t="shared" ref="V266:V329" si="14">SUM(W266:AE266)</f>
        <v>200</v>
      </c>
      <c r="W266" s="496"/>
      <c r="X266" s="496"/>
      <c r="Y266" s="511"/>
      <c r="Z266" s="502">
        <v>200</v>
      </c>
      <c r="AA266" s="496"/>
      <c r="AB266" s="496"/>
      <c r="AC266" s="496"/>
      <c r="AD266" s="496"/>
      <c r="AE266" s="496"/>
      <c r="AF266" s="498"/>
      <c r="AG266" s="499"/>
      <c r="AH266" s="499"/>
      <c r="AI266" s="499">
        <f t="shared" si="13"/>
        <v>0</v>
      </c>
      <c r="AJ266" s="324"/>
      <c r="AK266" s="316"/>
      <c r="AL266" s="316"/>
      <c r="AM266" s="500"/>
      <c r="AN266" s="500"/>
      <c r="AO266" s="500"/>
      <c r="AP266" s="500"/>
      <c r="AQ266" s="500"/>
      <c r="AR266" s="500"/>
      <c r="AS266" s="500"/>
      <c r="AT266" s="500"/>
      <c r="AU266" s="500"/>
      <c r="AV266" s="500"/>
      <c r="AW266" s="500"/>
      <c r="AX266" s="500"/>
      <c r="AY266" s="500"/>
      <c r="AZ266" s="500"/>
      <c r="BA266" s="500"/>
      <c r="BB266" s="500"/>
      <c r="BC266" s="500"/>
      <c r="BD266" s="500"/>
    </row>
    <row r="267" spans="1:56" s="501" customFormat="1" ht="63" hidden="1" customHeight="1">
      <c r="A267" s="492">
        <v>259</v>
      </c>
      <c r="B267" s="491" t="s">
        <v>4162</v>
      </c>
      <c r="C267" s="491" t="s">
        <v>4163</v>
      </c>
      <c r="D267" s="491">
        <v>0</v>
      </c>
      <c r="E267" s="491"/>
      <c r="F267" s="490" t="s">
        <v>4164</v>
      </c>
      <c r="G267" s="490"/>
      <c r="H267" s="493"/>
      <c r="I267" s="492" t="s">
        <v>84</v>
      </c>
      <c r="J267" s="492"/>
      <c r="K267" s="492"/>
      <c r="L267" s="494">
        <v>200</v>
      </c>
      <c r="M267" s="491"/>
      <c r="N267" s="491"/>
      <c r="O267" s="491"/>
      <c r="P267" s="491"/>
      <c r="Q267" s="491"/>
      <c r="R267" s="491"/>
      <c r="S267" s="491"/>
      <c r="T267" s="491"/>
      <c r="U267" s="491">
        <f t="shared" si="12"/>
        <v>0</v>
      </c>
      <c r="V267" s="495">
        <f t="shared" si="14"/>
        <v>200</v>
      </c>
      <c r="W267" s="496"/>
      <c r="X267" s="496"/>
      <c r="Y267" s="511"/>
      <c r="Z267" s="502">
        <v>200</v>
      </c>
      <c r="AA267" s="496"/>
      <c r="AB267" s="496"/>
      <c r="AC267" s="496"/>
      <c r="AD267" s="496"/>
      <c r="AE267" s="496"/>
      <c r="AF267" s="498"/>
      <c r="AG267" s="499">
        <v>0</v>
      </c>
      <c r="AH267" s="499"/>
      <c r="AI267" s="499">
        <f t="shared" si="13"/>
        <v>0</v>
      </c>
      <c r="AJ267" s="324"/>
      <c r="AK267" s="316"/>
      <c r="AL267" s="316"/>
      <c r="AM267" s="500"/>
      <c r="AN267" s="500"/>
      <c r="AO267" s="500"/>
      <c r="AP267" s="500"/>
      <c r="AQ267" s="500"/>
      <c r="AR267" s="500"/>
      <c r="AS267" s="500"/>
      <c r="AT267" s="500"/>
      <c r="AU267" s="500"/>
      <c r="AV267" s="500"/>
      <c r="AW267" s="500"/>
      <c r="AX267" s="500"/>
      <c r="AY267" s="500"/>
      <c r="AZ267" s="500"/>
      <c r="BA267" s="500"/>
      <c r="BB267" s="500"/>
      <c r="BC267" s="500"/>
      <c r="BD267" s="500"/>
    </row>
    <row r="268" spans="1:56" s="501" customFormat="1" ht="31.5" hidden="1" customHeight="1">
      <c r="A268" s="492">
        <v>260</v>
      </c>
      <c r="B268" s="491" t="s">
        <v>4165</v>
      </c>
      <c r="C268" s="491" t="s">
        <v>4166</v>
      </c>
      <c r="D268" s="491">
        <v>0</v>
      </c>
      <c r="E268" s="491"/>
      <c r="F268" s="490" t="s">
        <v>4167</v>
      </c>
      <c r="G268" s="490"/>
      <c r="H268" s="493">
        <v>0</v>
      </c>
      <c r="I268" s="492" t="s">
        <v>84</v>
      </c>
      <c r="J268" s="492"/>
      <c r="K268" s="492"/>
      <c r="L268" s="494">
        <v>400</v>
      </c>
      <c r="M268" s="491"/>
      <c r="N268" s="491"/>
      <c r="O268" s="491"/>
      <c r="P268" s="491"/>
      <c r="Q268" s="491"/>
      <c r="R268" s="491"/>
      <c r="S268" s="491"/>
      <c r="T268" s="491"/>
      <c r="U268" s="491">
        <f t="shared" si="12"/>
        <v>0</v>
      </c>
      <c r="V268" s="495">
        <f t="shared" si="14"/>
        <v>500</v>
      </c>
      <c r="W268" s="496"/>
      <c r="X268" s="496"/>
      <c r="Y268" s="496">
        <v>500</v>
      </c>
      <c r="Z268" s="502"/>
      <c r="AA268" s="496"/>
      <c r="AB268" s="496"/>
      <c r="AC268" s="496"/>
      <c r="AD268" s="496"/>
      <c r="AE268" s="496"/>
      <c r="AF268" s="498"/>
      <c r="AG268" s="499"/>
      <c r="AH268" s="499"/>
      <c r="AI268" s="499">
        <f t="shared" si="13"/>
        <v>0</v>
      </c>
      <c r="AJ268" s="324"/>
      <c r="AK268" s="316"/>
      <c r="AL268" s="316"/>
      <c r="AM268" s="500"/>
      <c r="AN268" s="500"/>
      <c r="AO268" s="500"/>
      <c r="AP268" s="500"/>
      <c r="AQ268" s="500"/>
      <c r="AR268" s="500"/>
      <c r="AS268" s="500"/>
      <c r="AT268" s="500"/>
      <c r="AU268" s="500"/>
      <c r="AV268" s="500"/>
      <c r="AW268" s="500"/>
      <c r="AX268" s="500"/>
      <c r="AY268" s="500"/>
      <c r="AZ268" s="500"/>
      <c r="BA268" s="500"/>
      <c r="BB268" s="500"/>
      <c r="BC268" s="500"/>
      <c r="BD268" s="500"/>
    </row>
    <row r="269" spans="1:56" s="501" customFormat="1" ht="94.5" hidden="1" customHeight="1">
      <c r="A269" s="492">
        <v>261</v>
      </c>
      <c r="B269" s="491" t="s">
        <v>4168</v>
      </c>
      <c r="C269" s="491" t="s">
        <v>4169</v>
      </c>
      <c r="D269" s="491">
        <v>0</v>
      </c>
      <c r="E269" s="491"/>
      <c r="F269" s="490" t="s">
        <v>4170</v>
      </c>
      <c r="G269" s="490"/>
      <c r="H269" s="493">
        <v>0</v>
      </c>
      <c r="I269" s="492" t="s">
        <v>84</v>
      </c>
      <c r="J269" s="492"/>
      <c r="K269" s="492"/>
      <c r="L269" s="494">
        <v>50</v>
      </c>
      <c r="M269" s="491"/>
      <c r="N269" s="491"/>
      <c r="O269" s="491"/>
      <c r="P269" s="491"/>
      <c r="Q269" s="491"/>
      <c r="R269" s="491"/>
      <c r="S269" s="491"/>
      <c r="T269" s="491"/>
      <c r="U269" s="491">
        <f t="shared" si="12"/>
        <v>0</v>
      </c>
      <c r="V269" s="495">
        <f t="shared" si="14"/>
        <v>100</v>
      </c>
      <c r="W269" s="496"/>
      <c r="X269" s="496"/>
      <c r="Y269" s="496"/>
      <c r="Z269" s="502">
        <v>100</v>
      </c>
      <c r="AA269" s="496"/>
      <c r="AB269" s="496"/>
      <c r="AC269" s="496"/>
      <c r="AD269" s="496"/>
      <c r="AE269" s="496"/>
      <c r="AF269" s="498"/>
      <c r="AG269" s="499"/>
      <c r="AH269" s="499"/>
      <c r="AI269" s="499">
        <f t="shared" si="13"/>
        <v>0</v>
      </c>
      <c r="AJ269" s="324"/>
      <c r="AK269" s="316"/>
      <c r="AL269" s="316"/>
      <c r="AM269" s="500"/>
      <c r="AN269" s="500"/>
      <c r="AO269" s="500"/>
      <c r="AP269" s="500"/>
      <c r="AQ269" s="500"/>
      <c r="AR269" s="500"/>
      <c r="AS269" s="500"/>
      <c r="AT269" s="500"/>
      <c r="AU269" s="500"/>
      <c r="AV269" s="500"/>
      <c r="AW269" s="500"/>
      <c r="AX269" s="500"/>
      <c r="AY269" s="500"/>
      <c r="AZ269" s="500"/>
      <c r="BA269" s="500"/>
      <c r="BB269" s="500"/>
      <c r="BC269" s="500"/>
      <c r="BD269" s="500"/>
    </row>
    <row r="270" spans="1:56" s="501" customFormat="1" ht="157.5" hidden="1" customHeight="1">
      <c r="A270" s="492">
        <v>262</v>
      </c>
      <c r="B270" s="491" t="s">
        <v>4171</v>
      </c>
      <c r="C270" s="491" t="s">
        <v>4172</v>
      </c>
      <c r="D270" s="491">
        <v>0</v>
      </c>
      <c r="E270" s="491"/>
      <c r="F270" s="490" t="s">
        <v>4173</v>
      </c>
      <c r="G270" s="490"/>
      <c r="H270" s="493">
        <v>0</v>
      </c>
      <c r="I270" s="492" t="s">
        <v>84</v>
      </c>
      <c r="J270" s="492"/>
      <c r="K270" s="492"/>
      <c r="L270" s="494">
        <v>70</v>
      </c>
      <c r="M270" s="491"/>
      <c r="N270" s="491"/>
      <c r="O270" s="491"/>
      <c r="P270" s="491"/>
      <c r="Q270" s="491"/>
      <c r="R270" s="491"/>
      <c r="S270" s="491"/>
      <c r="T270" s="491"/>
      <c r="U270" s="491">
        <f t="shared" si="12"/>
        <v>0</v>
      </c>
      <c r="V270" s="495">
        <f t="shared" si="14"/>
        <v>70</v>
      </c>
      <c r="W270" s="496"/>
      <c r="X270" s="496"/>
      <c r="Y270" s="496"/>
      <c r="Z270" s="502">
        <v>70</v>
      </c>
      <c r="AA270" s="496"/>
      <c r="AB270" s="496"/>
      <c r="AC270" s="496"/>
      <c r="AD270" s="496"/>
      <c r="AE270" s="496"/>
      <c r="AF270" s="498"/>
      <c r="AG270" s="499"/>
      <c r="AH270" s="499"/>
      <c r="AI270" s="499">
        <f t="shared" si="13"/>
        <v>0</v>
      </c>
      <c r="AJ270" s="324"/>
      <c r="AK270" s="316"/>
      <c r="AL270" s="316"/>
      <c r="AM270" s="500"/>
      <c r="AN270" s="500"/>
      <c r="AO270" s="500"/>
      <c r="AP270" s="500"/>
      <c r="AQ270" s="500"/>
      <c r="AR270" s="500"/>
      <c r="AS270" s="500"/>
      <c r="AT270" s="500"/>
      <c r="AU270" s="500"/>
      <c r="AV270" s="500"/>
      <c r="AW270" s="500"/>
      <c r="AX270" s="500"/>
      <c r="AY270" s="500"/>
      <c r="AZ270" s="500"/>
      <c r="BA270" s="500"/>
      <c r="BB270" s="500"/>
      <c r="BC270" s="500"/>
      <c r="BD270" s="500"/>
    </row>
    <row r="271" spans="1:56" s="501" customFormat="1" ht="31.5" hidden="1" customHeight="1">
      <c r="A271" s="492">
        <v>263</v>
      </c>
      <c r="B271" s="491" t="s">
        <v>4174</v>
      </c>
      <c r="C271" s="491" t="s">
        <v>4175</v>
      </c>
      <c r="D271" s="491">
        <v>0</v>
      </c>
      <c r="E271" s="491"/>
      <c r="F271" s="490" t="s">
        <v>4176</v>
      </c>
      <c r="G271" s="490"/>
      <c r="H271" s="493" t="s">
        <v>3770</v>
      </c>
      <c r="I271" s="492" t="s">
        <v>84</v>
      </c>
      <c r="J271" s="492"/>
      <c r="K271" s="492"/>
      <c r="L271" s="494">
        <v>50</v>
      </c>
      <c r="M271" s="491">
        <v>85</v>
      </c>
      <c r="N271" s="491"/>
      <c r="O271" s="491"/>
      <c r="P271" s="491"/>
      <c r="Q271" s="491"/>
      <c r="R271" s="491"/>
      <c r="S271" s="491"/>
      <c r="T271" s="491"/>
      <c r="U271" s="491">
        <f t="shared" si="12"/>
        <v>0</v>
      </c>
      <c r="V271" s="495">
        <f t="shared" si="14"/>
        <v>50</v>
      </c>
      <c r="W271" s="496"/>
      <c r="X271" s="496"/>
      <c r="Y271" s="496"/>
      <c r="Z271" s="502">
        <v>50</v>
      </c>
      <c r="AA271" s="496"/>
      <c r="AB271" s="496"/>
      <c r="AC271" s="496"/>
      <c r="AD271" s="496"/>
      <c r="AE271" s="496"/>
      <c r="AF271" s="498"/>
      <c r="AG271" s="499"/>
      <c r="AH271" s="499"/>
      <c r="AI271" s="499">
        <f t="shared" si="13"/>
        <v>0</v>
      </c>
      <c r="AJ271" s="324"/>
      <c r="AK271" s="316"/>
      <c r="AL271" s="316"/>
      <c r="AM271" s="500"/>
      <c r="AN271" s="500"/>
      <c r="AO271" s="500"/>
      <c r="AP271" s="500"/>
      <c r="AQ271" s="500"/>
      <c r="AR271" s="500"/>
      <c r="AS271" s="500"/>
      <c r="AT271" s="500"/>
      <c r="AU271" s="500"/>
      <c r="AV271" s="500"/>
      <c r="AW271" s="500"/>
      <c r="AX271" s="500"/>
      <c r="AY271" s="500"/>
      <c r="AZ271" s="500"/>
      <c r="BA271" s="500"/>
      <c r="BB271" s="500"/>
      <c r="BC271" s="500"/>
      <c r="BD271" s="500"/>
    </row>
    <row r="272" spans="1:56" s="501" customFormat="1" ht="94.5" hidden="1" customHeight="1">
      <c r="A272" s="492">
        <v>264</v>
      </c>
      <c r="B272" s="491" t="s">
        <v>4177</v>
      </c>
      <c r="C272" s="491" t="s">
        <v>4178</v>
      </c>
      <c r="D272" s="491">
        <v>0</v>
      </c>
      <c r="E272" s="491"/>
      <c r="F272" s="490" t="s">
        <v>4179</v>
      </c>
      <c r="G272" s="490"/>
      <c r="H272" s="493">
        <v>0</v>
      </c>
      <c r="I272" s="492" t="s">
        <v>84</v>
      </c>
      <c r="J272" s="492"/>
      <c r="K272" s="492"/>
      <c r="L272" s="494">
        <v>30</v>
      </c>
      <c r="M272" s="491"/>
      <c r="N272" s="491"/>
      <c r="O272" s="491"/>
      <c r="P272" s="491"/>
      <c r="Q272" s="491"/>
      <c r="R272" s="491"/>
      <c r="S272" s="491"/>
      <c r="T272" s="491"/>
      <c r="U272" s="491">
        <f t="shared" si="12"/>
        <v>0</v>
      </c>
      <c r="V272" s="495">
        <f t="shared" si="14"/>
        <v>30</v>
      </c>
      <c r="W272" s="496"/>
      <c r="X272" s="496"/>
      <c r="Y272" s="496"/>
      <c r="Z272" s="502">
        <v>30</v>
      </c>
      <c r="AA272" s="496"/>
      <c r="AB272" s="496"/>
      <c r="AC272" s="496"/>
      <c r="AD272" s="496"/>
      <c r="AE272" s="496"/>
      <c r="AF272" s="498"/>
      <c r="AG272" s="499"/>
      <c r="AH272" s="499"/>
      <c r="AI272" s="499">
        <f t="shared" si="13"/>
        <v>0</v>
      </c>
      <c r="AJ272" s="324"/>
      <c r="AK272" s="316"/>
      <c r="AL272" s="316"/>
      <c r="AM272" s="500"/>
      <c r="AN272" s="500"/>
      <c r="AO272" s="500"/>
      <c r="AP272" s="500"/>
      <c r="AQ272" s="500"/>
      <c r="AR272" s="500"/>
      <c r="AS272" s="500"/>
      <c r="AT272" s="500"/>
      <c r="AU272" s="500"/>
      <c r="AV272" s="500"/>
      <c r="AW272" s="500"/>
      <c r="AX272" s="500"/>
      <c r="AY272" s="500"/>
      <c r="AZ272" s="500"/>
      <c r="BA272" s="500"/>
      <c r="BB272" s="500"/>
      <c r="BC272" s="500"/>
      <c r="BD272" s="500"/>
    </row>
    <row r="273" spans="1:56" s="501" customFormat="1" ht="115.5" hidden="1" customHeight="1">
      <c r="A273" s="492">
        <v>265</v>
      </c>
      <c r="B273" s="491" t="s">
        <v>4180</v>
      </c>
      <c r="C273" s="491" t="s">
        <v>4181</v>
      </c>
      <c r="D273" s="491">
        <v>0</v>
      </c>
      <c r="E273" s="491"/>
      <c r="F273" s="490" t="s">
        <v>4182</v>
      </c>
      <c r="G273" s="490"/>
      <c r="H273" s="493">
        <v>0</v>
      </c>
      <c r="I273" s="492" t="s">
        <v>84</v>
      </c>
      <c r="J273" s="492"/>
      <c r="K273" s="492"/>
      <c r="L273" s="494">
        <v>20</v>
      </c>
      <c r="M273" s="491"/>
      <c r="N273" s="491"/>
      <c r="O273" s="491"/>
      <c r="P273" s="491"/>
      <c r="Q273" s="491"/>
      <c r="R273" s="491"/>
      <c r="S273" s="491"/>
      <c r="T273" s="491"/>
      <c r="U273" s="491">
        <f t="shared" si="12"/>
        <v>0</v>
      </c>
      <c r="V273" s="495">
        <f t="shared" si="14"/>
        <v>20</v>
      </c>
      <c r="W273" s="496"/>
      <c r="X273" s="496"/>
      <c r="Y273" s="496"/>
      <c r="Z273" s="502">
        <v>20</v>
      </c>
      <c r="AA273" s="496"/>
      <c r="AB273" s="496"/>
      <c r="AC273" s="496"/>
      <c r="AD273" s="496"/>
      <c r="AE273" s="496"/>
      <c r="AF273" s="498"/>
      <c r="AG273" s="499"/>
      <c r="AH273" s="499"/>
      <c r="AI273" s="499">
        <f t="shared" si="13"/>
        <v>0</v>
      </c>
      <c r="AJ273" s="324"/>
      <c r="AK273" s="316"/>
      <c r="AL273" s="316"/>
      <c r="AM273" s="500"/>
      <c r="AN273" s="500"/>
      <c r="AO273" s="500"/>
      <c r="AP273" s="500"/>
      <c r="AQ273" s="500"/>
      <c r="AR273" s="500"/>
      <c r="AS273" s="500"/>
      <c r="AT273" s="500"/>
      <c r="AU273" s="500"/>
      <c r="AV273" s="500"/>
      <c r="AW273" s="500"/>
      <c r="AX273" s="500"/>
      <c r="AY273" s="500"/>
      <c r="AZ273" s="500"/>
      <c r="BA273" s="500"/>
      <c r="BB273" s="500"/>
      <c r="BC273" s="500"/>
      <c r="BD273" s="500"/>
    </row>
    <row r="274" spans="1:56" s="501" customFormat="1" ht="115.5" hidden="1" customHeight="1">
      <c r="A274" s="492">
        <v>266</v>
      </c>
      <c r="B274" s="491" t="s">
        <v>4183</v>
      </c>
      <c r="C274" s="491" t="s">
        <v>4184</v>
      </c>
      <c r="D274" s="491">
        <v>0</v>
      </c>
      <c r="E274" s="491"/>
      <c r="F274" s="490" t="s">
        <v>4185</v>
      </c>
      <c r="G274" s="490"/>
      <c r="H274" s="493">
        <v>0</v>
      </c>
      <c r="I274" s="492" t="s">
        <v>84</v>
      </c>
      <c r="J274" s="492"/>
      <c r="K274" s="492"/>
      <c r="L274" s="494">
        <v>30</v>
      </c>
      <c r="M274" s="491"/>
      <c r="N274" s="491"/>
      <c r="O274" s="491"/>
      <c r="P274" s="491"/>
      <c r="Q274" s="491"/>
      <c r="R274" s="491"/>
      <c r="S274" s="491"/>
      <c r="T274" s="491"/>
      <c r="U274" s="491">
        <f t="shared" si="12"/>
        <v>0</v>
      </c>
      <c r="V274" s="495">
        <f t="shared" si="14"/>
        <v>30</v>
      </c>
      <c r="W274" s="496"/>
      <c r="X274" s="496"/>
      <c r="Y274" s="496"/>
      <c r="Z274" s="502">
        <v>30</v>
      </c>
      <c r="AA274" s="496"/>
      <c r="AB274" s="496"/>
      <c r="AC274" s="496"/>
      <c r="AD274" s="496"/>
      <c r="AE274" s="496"/>
      <c r="AF274" s="498"/>
      <c r="AG274" s="499"/>
      <c r="AH274" s="499"/>
      <c r="AI274" s="499">
        <f t="shared" si="13"/>
        <v>0</v>
      </c>
      <c r="AJ274" s="324"/>
      <c r="AK274" s="316"/>
      <c r="AL274" s="316"/>
      <c r="AM274" s="500"/>
      <c r="AN274" s="500"/>
      <c r="AO274" s="500"/>
      <c r="AP274" s="500"/>
      <c r="AQ274" s="500"/>
      <c r="AR274" s="500"/>
      <c r="AS274" s="500"/>
      <c r="AT274" s="500"/>
      <c r="AU274" s="500"/>
      <c r="AV274" s="500"/>
      <c r="AW274" s="500"/>
      <c r="AX274" s="500"/>
      <c r="AY274" s="500"/>
      <c r="AZ274" s="500"/>
      <c r="BA274" s="500"/>
      <c r="BB274" s="500"/>
      <c r="BC274" s="500"/>
      <c r="BD274" s="500"/>
    </row>
    <row r="275" spans="1:56" s="501" customFormat="1" ht="78.75" hidden="1" customHeight="1">
      <c r="A275" s="492">
        <v>267</v>
      </c>
      <c r="B275" s="491" t="s">
        <v>4186</v>
      </c>
      <c r="C275" s="491" t="s">
        <v>4187</v>
      </c>
      <c r="D275" s="491">
        <v>0</v>
      </c>
      <c r="E275" s="491"/>
      <c r="F275" s="490" t="s">
        <v>4188</v>
      </c>
      <c r="G275" s="490"/>
      <c r="H275" s="493">
        <v>0</v>
      </c>
      <c r="I275" s="492" t="s">
        <v>84</v>
      </c>
      <c r="J275" s="492"/>
      <c r="K275" s="492"/>
      <c r="L275" s="494">
        <v>30</v>
      </c>
      <c r="M275" s="491"/>
      <c r="N275" s="491"/>
      <c r="O275" s="491"/>
      <c r="P275" s="491"/>
      <c r="Q275" s="491"/>
      <c r="R275" s="491"/>
      <c r="S275" s="491"/>
      <c r="T275" s="491"/>
      <c r="U275" s="491">
        <f t="shared" si="12"/>
        <v>0</v>
      </c>
      <c r="V275" s="495">
        <f t="shared" si="14"/>
        <v>30</v>
      </c>
      <c r="W275" s="496"/>
      <c r="X275" s="496"/>
      <c r="Y275" s="496"/>
      <c r="Z275" s="502">
        <v>30</v>
      </c>
      <c r="AA275" s="496"/>
      <c r="AB275" s="496"/>
      <c r="AC275" s="496"/>
      <c r="AD275" s="496"/>
      <c r="AE275" s="496"/>
      <c r="AF275" s="498"/>
      <c r="AG275" s="499"/>
      <c r="AH275" s="499"/>
      <c r="AI275" s="499">
        <f t="shared" si="13"/>
        <v>0</v>
      </c>
      <c r="AJ275" s="324"/>
      <c r="AK275" s="316"/>
      <c r="AL275" s="316"/>
      <c r="AM275" s="500"/>
      <c r="AN275" s="500"/>
      <c r="AO275" s="500"/>
      <c r="AP275" s="500"/>
      <c r="AQ275" s="500"/>
      <c r="AR275" s="500"/>
      <c r="AS275" s="500"/>
      <c r="AT275" s="500"/>
      <c r="AU275" s="500"/>
      <c r="AV275" s="500"/>
      <c r="AW275" s="500"/>
      <c r="AX275" s="500"/>
      <c r="AY275" s="500"/>
      <c r="AZ275" s="500"/>
      <c r="BA275" s="500"/>
      <c r="BB275" s="500"/>
      <c r="BC275" s="500"/>
      <c r="BD275" s="500"/>
    </row>
    <row r="276" spans="1:56" s="501" customFormat="1" ht="47.25" hidden="1" customHeight="1">
      <c r="A276" s="492">
        <v>268</v>
      </c>
      <c r="B276" s="491" t="s">
        <v>4189</v>
      </c>
      <c r="C276" s="491" t="s">
        <v>4190</v>
      </c>
      <c r="D276" s="491">
        <v>0</v>
      </c>
      <c r="E276" s="491"/>
      <c r="F276" s="490" t="s">
        <v>4191</v>
      </c>
      <c r="G276" s="490"/>
      <c r="H276" s="493" t="s">
        <v>4192</v>
      </c>
      <c r="I276" s="492" t="s">
        <v>84</v>
      </c>
      <c r="J276" s="492"/>
      <c r="K276" s="492"/>
      <c r="L276" s="494">
        <v>100</v>
      </c>
      <c r="M276" s="491">
        <v>600</v>
      </c>
      <c r="N276" s="491"/>
      <c r="O276" s="491"/>
      <c r="P276" s="491"/>
      <c r="Q276" s="491"/>
      <c r="R276" s="491"/>
      <c r="S276" s="491"/>
      <c r="T276" s="491"/>
      <c r="U276" s="491">
        <f t="shared" si="12"/>
        <v>0</v>
      </c>
      <c r="V276" s="495">
        <f t="shared" si="14"/>
        <v>100</v>
      </c>
      <c r="W276" s="496"/>
      <c r="X276" s="496"/>
      <c r="Y276" s="496"/>
      <c r="Z276" s="502">
        <v>100</v>
      </c>
      <c r="AA276" s="496"/>
      <c r="AB276" s="496"/>
      <c r="AC276" s="496"/>
      <c r="AD276" s="496"/>
      <c r="AE276" s="496"/>
      <c r="AF276" s="498"/>
      <c r="AG276" s="499"/>
      <c r="AH276" s="499"/>
      <c r="AI276" s="499">
        <f t="shared" si="13"/>
        <v>0</v>
      </c>
      <c r="AJ276" s="324"/>
      <c r="AK276" s="316"/>
      <c r="AL276" s="316"/>
      <c r="AM276" s="500"/>
      <c r="AN276" s="500"/>
      <c r="AO276" s="500"/>
      <c r="AP276" s="500"/>
      <c r="AQ276" s="500"/>
      <c r="AR276" s="500"/>
      <c r="AS276" s="500"/>
      <c r="AT276" s="500"/>
      <c r="AU276" s="500"/>
      <c r="AV276" s="500"/>
      <c r="AW276" s="500"/>
      <c r="AX276" s="500"/>
      <c r="AY276" s="500"/>
      <c r="AZ276" s="500"/>
      <c r="BA276" s="500"/>
      <c r="BB276" s="500"/>
      <c r="BC276" s="500"/>
      <c r="BD276" s="500"/>
    </row>
    <row r="277" spans="1:56" s="501" customFormat="1" ht="47.25" hidden="1" customHeight="1">
      <c r="A277" s="492">
        <v>269</v>
      </c>
      <c r="B277" s="491" t="s">
        <v>4193</v>
      </c>
      <c r="C277" s="491" t="s">
        <v>4194</v>
      </c>
      <c r="D277" s="491">
        <v>0</v>
      </c>
      <c r="E277" s="491"/>
      <c r="F277" s="490" t="s">
        <v>4195</v>
      </c>
      <c r="G277" s="490"/>
      <c r="H277" s="493">
        <v>0</v>
      </c>
      <c r="I277" s="492" t="s">
        <v>84</v>
      </c>
      <c r="J277" s="492"/>
      <c r="K277" s="492"/>
      <c r="L277" s="494">
        <v>200</v>
      </c>
      <c r="M277" s="491"/>
      <c r="N277" s="491"/>
      <c r="O277" s="491"/>
      <c r="P277" s="491"/>
      <c r="Q277" s="491"/>
      <c r="R277" s="491"/>
      <c r="S277" s="491"/>
      <c r="T277" s="491"/>
      <c r="U277" s="491">
        <f t="shared" si="12"/>
        <v>0</v>
      </c>
      <c r="V277" s="495">
        <f t="shared" si="14"/>
        <v>200</v>
      </c>
      <c r="W277" s="496"/>
      <c r="X277" s="496"/>
      <c r="Y277" s="496"/>
      <c r="Z277" s="502">
        <v>200</v>
      </c>
      <c r="AA277" s="496"/>
      <c r="AB277" s="496"/>
      <c r="AC277" s="496"/>
      <c r="AD277" s="496"/>
      <c r="AE277" s="496"/>
      <c r="AF277" s="498"/>
      <c r="AG277" s="499"/>
      <c r="AH277" s="499"/>
      <c r="AI277" s="499">
        <f t="shared" si="13"/>
        <v>0</v>
      </c>
      <c r="AJ277" s="324"/>
      <c r="AK277" s="316"/>
      <c r="AL277" s="316"/>
      <c r="AM277" s="500"/>
      <c r="AN277" s="500"/>
      <c r="AO277" s="500"/>
      <c r="AP277" s="500"/>
      <c r="AQ277" s="500"/>
      <c r="AR277" s="500"/>
      <c r="AS277" s="500"/>
      <c r="AT277" s="500"/>
      <c r="AU277" s="500"/>
      <c r="AV277" s="500"/>
      <c r="AW277" s="500"/>
      <c r="AX277" s="500"/>
      <c r="AY277" s="500"/>
      <c r="AZ277" s="500"/>
      <c r="BA277" s="500"/>
      <c r="BB277" s="500"/>
      <c r="BC277" s="500"/>
      <c r="BD277" s="500"/>
    </row>
    <row r="278" spans="1:56" s="501" customFormat="1" ht="47.25" hidden="1" customHeight="1">
      <c r="A278" s="492">
        <v>270</v>
      </c>
      <c r="B278" s="491" t="s">
        <v>4196</v>
      </c>
      <c r="C278" s="491" t="s">
        <v>4197</v>
      </c>
      <c r="D278" s="491">
        <v>0</v>
      </c>
      <c r="E278" s="491"/>
      <c r="F278" s="490" t="s">
        <v>4198</v>
      </c>
      <c r="G278" s="490"/>
      <c r="H278" s="493" t="s">
        <v>4192</v>
      </c>
      <c r="I278" s="492" t="s">
        <v>84</v>
      </c>
      <c r="J278" s="492"/>
      <c r="K278" s="492"/>
      <c r="L278" s="494">
        <v>300</v>
      </c>
      <c r="M278" s="491">
        <v>1400</v>
      </c>
      <c r="N278" s="491"/>
      <c r="O278" s="491"/>
      <c r="P278" s="491"/>
      <c r="Q278" s="491"/>
      <c r="R278" s="491"/>
      <c r="S278" s="491"/>
      <c r="T278" s="491"/>
      <c r="U278" s="491">
        <f t="shared" si="12"/>
        <v>0</v>
      </c>
      <c r="V278" s="495">
        <f t="shared" si="14"/>
        <v>300</v>
      </c>
      <c r="W278" s="496"/>
      <c r="X278" s="496"/>
      <c r="Y278" s="496"/>
      <c r="Z278" s="502">
        <v>300</v>
      </c>
      <c r="AA278" s="496"/>
      <c r="AB278" s="496"/>
      <c r="AC278" s="496"/>
      <c r="AD278" s="496"/>
      <c r="AE278" s="496"/>
      <c r="AF278" s="498"/>
      <c r="AG278" s="499"/>
      <c r="AH278" s="499"/>
      <c r="AI278" s="499">
        <f t="shared" si="13"/>
        <v>0</v>
      </c>
      <c r="AJ278" s="324"/>
      <c r="AK278" s="316"/>
      <c r="AL278" s="316"/>
      <c r="AM278" s="500"/>
      <c r="AN278" s="500"/>
      <c r="AO278" s="500"/>
      <c r="AP278" s="500"/>
      <c r="AQ278" s="500"/>
      <c r="AR278" s="500"/>
      <c r="AS278" s="500"/>
      <c r="AT278" s="500"/>
      <c r="AU278" s="500"/>
      <c r="AV278" s="500"/>
      <c r="AW278" s="500"/>
      <c r="AX278" s="500"/>
      <c r="AY278" s="500"/>
      <c r="AZ278" s="500"/>
      <c r="BA278" s="500"/>
      <c r="BB278" s="500"/>
      <c r="BC278" s="500"/>
      <c r="BD278" s="500"/>
    </row>
    <row r="279" spans="1:56" s="501" customFormat="1" ht="47.25" hidden="1" customHeight="1">
      <c r="A279" s="492">
        <v>271</v>
      </c>
      <c r="B279" s="491" t="s">
        <v>4199</v>
      </c>
      <c r="C279" s="491" t="s">
        <v>4200</v>
      </c>
      <c r="D279" s="491">
        <v>0</v>
      </c>
      <c r="E279" s="491"/>
      <c r="F279" s="490" t="s">
        <v>4201</v>
      </c>
      <c r="G279" s="490"/>
      <c r="H279" s="493">
        <v>0</v>
      </c>
      <c r="I279" s="492" t="s">
        <v>84</v>
      </c>
      <c r="J279" s="492"/>
      <c r="K279" s="492"/>
      <c r="L279" s="494">
        <v>200</v>
      </c>
      <c r="M279" s="491"/>
      <c r="N279" s="491"/>
      <c r="O279" s="491"/>
      <c r="P279" s="491"/>
      <c r="Q279" s="491"/>
      <c r="R279" s="491"/>
      <c r="S279" s="491"/>
      <c r="T279" s="491"/>
      <c r="U279" s="491">
        <f t="shared" si="12"/>
        <v>0</v>
      </c>
      <c r="V279" s="495">
        <f t="shared" si="14"/>
        <v>200</v>
      </c>
      <c r="W279" s="496"/>
      <c r="X279" s="496"/>
      <c r="Y279" s="496"/>
      <c r="Z279" s="502">
        <v>200</v>
      </c>
      <c r="AA279" s="496"/>
      <c r="AB279" s="496"/>
      <c r="AC279" s="496"/>
      <c r="AD279" s="496"/>
      <c r="AE279" s="496"/>
      <c r="AF279" s="498"/>
      <c r="AG279" s="499"/>
      <c r="AH279" s="499"/>
      <c r="AI279" s="499">
        <f t="shared" si="13"/>
        <v>0</v>
      </c>
      <c r="AJ279" s="324"/>
      <c r="AK279" s="316"/>
      <c r="AL279" s="316"/>
      <c r="AM279" s="500"/>
      <c r="AN279" s="500"/>
      <c r="AO279" s="500"/>
      <c r="AP279" s="500"/>
      <c r="AQ279" s="500"/>
      <c r="AR279" s="500"/>
      <c r="AS279" s="500"/>
      <c r="AT279" s="500"/>
      <c r="AU279" s="500"/>
      <c r="AV279" s="500"/>
      <c r="AW279" s="500"/>
      <c r="AX279" s="500"/>
      <c r="AY279" s="500"/>
      <c r="AZ279" s="500"/>
      <c r="BA279" s="500"/>
      <c r="BB279" s="500"/>
      <c r="BC279" s="500"/>
      <c r="BD279" s="500"/>
    </row>
    <row r="280" spans="1:56" s="501" customFormat="1" ht="47.25" hidden="1" customHeight="1">
      <c r="A280" s="492">
        <v>272</v>
      </c>
      <c r="B280" s="491" t="s">
        <v>4202</v>
      </c>
      <c r="C280" s="491" t="s">
        <v>4203</v>
      </c>
      <c r="D280" s="491">
        <v>0</v>
      </c>
      <c r="E280" s="491"/>
      <c r="F280" s="490" t="s">
        <v>4204</v>
      </c>
      <c r="G280" s="490"/>
      <c r="H280" s="493" t="s">
        <v>4192</v>
      </c>
      <c r="I280" s="492" t="s">
        <v>84</v>
      </c>
      <c r="J280" s="492"/>
      <c r="K280" s="492"/>
      <c r="L280" s="494">
        <v>200</v>
      </c>
      <c r="M280" s="491">
        <v>1100</v>
      </c>
      <c r="N280" s="491"/>
      <c r="O280" s="491"/>
      <c r="P280" s="491"/>
      <c r="Q280" s="491"/>
      <c r="R280" s="491"/>
      <c r="S280" s="491"/>
      <c r="T280" s="491"/>
      <c r="U280" s="491">
        <f t="shared" si="12"/>
        <v>0</v>
      </c>
      <c r="V280" s="495">
        <f t="shared" si="14"/>
        <v>200</v>
      </c>
      <c r="W280" s="496"/>
      <c r="X280" s="496"/>
      <c r="Y280" s="496"/>
      <c r="Z280" s="502">
        <v>200</v>
      </c>
      <c r="AA280" s="496"/>
      <c r="AB280" s="496"/>
      <c r="AC280" s="496"/>
      <c r="AD280" s="496"/>
      <c r="AE280" s="496"/>
      <c r="AF280" s="498"/>
      <c r="AG280" s="499"/>
      <c r="AH280" s="499"/>
      <c r="AI280" s="499">
        <f t="shared" si="13"/>
        <v>0</v>
      </c>
      <c r="AJ280" s="324"/>
      <c r="AK280" s="316"/>
      <c r="AL280" s="316"/>
      <c r="AM280" s="500"/>
      <c r="AN280" s="500"/>
      <c r="AO280" s="500"/>
      <c r="AP280" s="500"/>
      <c r="AQ280" s="500"/>
      <c r="AR280" s="500"/>
      <c r="AS280" s="500"/>
      <c r="AT280" s="500"/>
      <c r="AU280" s="500"/>
      <c r="AV280" s="500"/>
      <c r="AW280" s="500"/>
      <c r="AX280" s="500"/>
      <c r="AY280" s="500"/>
      <c r="AZ280" s="500"/>
      <c r="BA280" s="500"/>
      <c r="BB280" s="500"/>
      <c r="BC280" s="500"/>
      <c r="BD280" s="500"/>
    </row>
    <row r="281" spans="1:56" s="501" customFormat="1" ht="63" hidden="1" customHeight="1">
      <c r="A281" s="492">
        <v>273</v>
      </c>
      <c r="B281" s="491" t="s">
        <v>4205</v>
      </c>
      <c r="C281" s="491" t="s">
        <v>4206</v>
      </c>
      <c r="D281" s="491">
        <v>0</v>
      </c>
      <c r="E281" s="491"/>
      <c r="F281" s="490" t="s">
        <v>4207</v>
      </c>
      <c r="G281" s="490"/>
      <c r="H281" s="493">
        <v>0</v>
      </c>
      <c r="I281" s="492" t="s">
        <v>84</v>
      </c>
      <c r="J281" s="492"/>
      <c r="K281" s="492"/>
      <c r="L281" s="494">
        <v>300</v>
      </c>
      <c r="M281" s="491"/>
      <c r="N281" s="491"/>
      <c r="O281" s="491"/>
      <c r="P281" s="491"/>
      <c r="Q281" s="491"/>
      <c r="R281" s="491"/>
      <c r="S281" s="491"/>
      <c r="T281" s="491"/>
      <c r="U281" s="491">
        <f t="shared" si="12"/>
        <v>0</v>
      </c>
      <c r="V281" s="495">
        <f t="shared" si="14"/>
        <v>300</v>
      </c>
      <c r="W281" s="496"/>
      <c r="X281" s="496"/>
      <c r="Y281" s="496"/>
      <c r="Z281" s="502">
        <v>300</v>
      </c>
      <c r="AA281" s="496"/>
      <c r="AB281" s="496"/>
      <c r="AC281" s="496"/>
      <c r="AD281" s="496"/>
      <c r="AE281" s="496"/>
      <c r="AF281" s="498"/>
      <c r="AG281" s="499"/>
      <c r="AH281" s="499"/>
      <c r="AI281" s="499">
        <f t="shared" si="13"/>
        <v>0</v>
      </c>
      <c r="AJ281" s="324"/>
      <c r="AK281" s="316"/>
      <c r="AL281" s="316"/>
      <c r="AM281" s="500"/>
      <c r="AN281" s="500"/>
      <c r="AO281" s="500"/>
      <c r="AP281" s="500"/>
      <c r="AQ281" s="500"/>
      <c r="AR281" s="500"/>
      <c r="AS281" s="500"/>
      <c r="AT281" s="500"/>
      <c r="AU281" s="500"/>
      <c r="AV281" s="500"/>
      <c r="AW281" s="500"/>
      <c r="AX281" s="500"/>
      <c r="AY281" s="500"/>
      <c r="AZ281" s="500"/>
      <c r="BA281" s="500"/>
      <c r="BB281" s="500"/>
      <c r="BC281" s="500"/>
      <c r="BD281" s="500"/>
    </row>
    <row r="282" spans="1:56" s="501" customFormat="1" ht="47.25" hidden="1" customHeight="1">
      <c r="A282" s="492">
        <v>274</v>
      </c>
      <c r="B282" s="491" t="s">
        <v>4208</v>
      </c>
      <c r="C282" s="491" t="s">
        <v>4209</v>
      </c>
      <c r="D282" s="491">
        <v>0</v>
      </c>
      <c r="E282" s="491"/>
      <c r="F282" s="490" t="s">
        <v>4210</v>
      </c>
      <c r="G282" s="490"/>
      <c r="H282" s="493">
        <v>0</v>
      </c>
      <c r="I282" s="492" t="s">
        <v>84</v>
      </c>
      <c r="J282" s="492"/>
      <c r="K282" s="492"/>
      <c r="L282" s="494">
        <v>500</v>
      </c>
      <c r="M282" s="491"/>
      <c r="N282" s="491"/>
      <c r="O282" s="491"/>
      <c r="P282" s="491"/>
      <c r="Q282" s="491"/>
      <c r="R282" s="491"/>
      <c r="S282" s="491"/>
      <c r="T282" s="491"/>
      <c r="U282" s="491">
        <f t="shared" si="12"/>
        <v>0</v>
      </c>
      <c r="V282" s="495">
        <f t="shared" si="14"/>
        <v>500</v>
      </c>
      <c r="W282" s="496"/>
      <c r="X282" s="496"/>
      <c r="Y282" s="496"/>
      <c r="Z282" s="502">
        <v>500</v>
      </c>
      <c r="AA282" s="496"/>
      <c r="AB282" s="496"/>
      <c r="AC282" s="496"/>
      <c r="AD282" s="496"/>
      <c r="AE282" s="496"/>
      <c r="AF282" s="498"/>
      <c r="AG282" s="499"/>
      <c r="AH282" s="499"/>
      <c r="AI282" s="499">
        <f t="shared" si="13"/>
        <v>0</v>
      </c>
      <c r="AJ282" s="324"/>
      <c r="AK282" s="316"/>
      <c r="AL282" s="316"/>
      <c r="AM282" s="500"/>
      <c r="AN282" s="500"/>
      <c r="AO282" s="500"/>
      <c r="AP282" s="500"/>
      <c r="AQ282" s="500"/>
      <c r="AR282" s="500"/>
      <c r="AS282" s="500"/>
      <c r="AT282" s="500"/>
      <c r="AU282" s="500"/>
      <c r="AV282" s="500"/>
      <c r="AW282" s="500"/>
      <c r="AX282" s="500"/>
      <c r="AY282" s="500"/>
      <c r="AZ282" s="500"/>
      <c r="BA282" s="500"/>
      <c r="BB282" s="500"/>
      <c r="BC282" s="500"/>
      <c r="BD282" s="500"/>
    </row>
    <row r="283" spans="1:56" s="501" customFormat="1" ht="47.25" hidden="1" customHeight="1">
      <c r="A283" s="492">
        <v>275</v>
      </c>
      <c r="B283" s="491" t="s">
        <v>4211</v>
      </c>
      <c r="C283" s="491" t="s">
        <v>4212</v>
      </c>
      <c r="D283" s="491">
        <v>0</v>
      </c>
      <c r="E283" s="491"/>
      <c r="F283" s="490" t="s">
        <v>4213</v>
      </c>
      <c r="G283" s="490"/>
      <c r="H283" s="493">
        <v>0</v>
      </c>
      <c r="I283" s="492" t="s">
        <v>84</v>
      </c>
      <c r="J283" s="492"/>
      <c r="K283" s="492"/>
      <c r="L283" s="494">
        <v>100</v>
      </c>
      <c r="M283" s="491"/>
      <c r="N283" s="491"/>
      <c r="O283" s="491"/>
      <c r="P283" s="491"/>
      <c r="Q283" s="491"/>
      <c r="R283" s="491"/>
      <c r="S283" s="491"/>
      <c r="T283" s="491"/>
      <c r="U283" s="491">
        <f t="shared" si="12"/>
        <v>0</v>
      </c>
      <c r="V283" s="495">
        <f t="shared" si="14"/>
        <v>100</v>
      </c>
      <c r="W283" s="496"/>
      <c r="X283" s="496"/>
      <c r="Y283" s="496"/>
      <c r="Z283" s="502">
        <v>100</v>
      </c>
      <c r="AA283" s="496"/>
      <c r="AB283" s="496"/>
      <c r="AC283" s="496"/>
      <c r="AD283" s="496"/>
      <c r="AE283" s="496"/>
      <c r="AF283" s="498"/>
      <c r="AG283" s="499"/>
      <c r="AH283" s="499"/>
      <c r="AI283" s="499">
        <f t="shared" si="13"/>
        <v>0</v>
      </c>
      <c r="AJ283" s="324"/>
      <c r="AK283" s="316"/>
      <c r="AL283" s="316"/>
      <c r="AM283" s="500"/>
      <c r="AN283" s="500"/>
      <c r="AO283" s="500"/>
      <c r="AP283" s="500"/>
      <c r="AQ283" s="500"/>
      <c r="AR283" s="500"/>
      <c r="AS283" s="500"/>
      <c r="AT283" s="500"/>
      <c r="AU283" s="500"/>
      <c r="AV283" s="500"/>
      <c r="AW283" s="500"/>
      <c r="AX283" s="500"/>
      <c r="AY283" s="500"/>
      <c r="AZ283" s="500"/>
      <c r="BA283" s="500"/>
      <c r="BB283" s="500"/>
      <c r="BC283" s="500"/>
      <c r="BD283" s="500"/>
    </row>
    <row r="284" spans="1:56" s="501" customFormat="1" ht="33" hidden="1" customHeight="1">
      <c r="A284" s="492">
        <v>276</v>
      </c>
      <c r="B284" s="491" t="s">
        <v>4214</v>
      </c>
      <c r="C284" s="491" t="s">
        <v>4215</v>
      </c>
      <c r="D284" s="491">
        <v>0</v>
      </c>
      <c r="E284" s="491"/>
      <c r="F284" s="490" t="s">
        <v>4216</v>
      </c>
      <c r="G284" s="490"/>
      <c r="H284" s="493">
        <v>0</v>
      </c>
      <c r="I284" s="492" t="s">
        <v>84</v>
      </c>
      <c r="J284" s="492"/>
      <c r="K284" s="492"/>
      <c r="L284" s="494">
        <v>500</v>
      </c>
      <c r="M284" s="491"/>
      <c r="N284" s="491"/>
      <c r="O284" s="491"/>
      <c r="P284" s="491"/>
      <c r="Q284" s="491"/>
      <c r="R284" s="491"/>
      <c r="S284" s="491"/>
      <c r="T284" s="491"/>
      <c r="U284" s="491">
        <f t="shared" si="12"/>
        <v>0</v>
      </c>
      <c r="V284" s="495">
        <f t="shared" si="14"/>
        <v>300</v>
      </c>
      <c r="W284" s="496"/>
      <c r="X284" s="496"/>
      <c r="Y284" s="496"/>
      <c r="Z284" s="502">
        <v>300</v>
      </c>
      <c r="AA284" s="496"/>
      <c r="AB284" s="496"/>
      <c r="AC284" s="496"/>
      <c r="AD284" s="496"/>
      <c r="AE284" s="496"/>
      <c r="AF284" s="498"/>
      <c r="AG284" s="499"/>
      <c r="AH284" s="499"/>
      <c r="AI284" s="499">
        <f t="shared" si="13"/>
        <v>0</v>
      </c>
      <c r="AJ284" s="324"/>
      <c r="AK284" s="316"/>
      <c r="AL284" s="316"/>
      <c r="AM284" s="500"/>
      <c r="AN284" s="500"/>
      <c r="AO284" s="500"/>
      <c r="AP284" s="500"/>
      <c r="AQ284" s="500"/>
      <c r="AR284" s="500"/>
      <c r="AS284" s="500"/>
      <c r="AT284" s="500"/>
      <c r="AU284" s="500"/>
      <c r="AV284" s="500"/>
      <c r="AW284" s="500"/>
      <c r="AX284" s="500"/>
      <c r="AY284" s="500"/>
      <c r="AZ284" s="500"/>
      <c r="BA284" s="500"/>
      <c r="BB284" s="500"/>
      <c r="BC284" s="500"/>
      <c r="BD284" s="500"/>
    </row>
    <row r="285" spans="1:56" s="501" customFormat="1" ht="47.25" hidden="1" customHeight="1">
      <c r="A285" s="492">
        <v>277</v>
      </c>
      <c r="B285" s="491" t="s">
        <v>4217</v>
      </c>
      <c r="C285" s="491" t="s">
        <v>4218</v>
      </c>
      <c r="D285" s="491">
        <v>0</v>
      </c>
      <c r="E285" s="491"/>
      <c r="F285" s="490" t="s">
        <v>4219</v>
      </c>
      <c r="G285" s="490"/>
      <c r="H285" s="493">
        <v>0</v>
      </c>
      <c r="I285" s="492" t="s">
        <v>84</v>
      </c>
      <c r="J285" s="492"/>
      <c r="K285" s="492"/>
      <c r="L285" s="494">
        <v>200</v>
      </c>
      <c r="M285" s="491"/>
      <c r="N285" s="491"/>
      <c r="O285" s="491"/>
      <c r="P285" s="491"/>
      <c r="Q285" s="491"/>
      <c r="R285" s="491"/>
      <c r="S285" s="491"/>
      <c r="T285" s="491"/>
      <c r="U285" s="491">
        <f t="shared" si="12"/>
        <v>0</v>
      </c>
      <c r="V285" s="495">
        <f t="shared" si="14"/>
        <v>200</v>
      </c>
      <c r="W285" s="496"/>
      <c r="X285" s="496"/>
      <c r="Y285" s="496"/>
      <c r="Z285" s="502">
        <v>200</v>
      </c>
      <c r="AA285" s="496"/>
      <c r="AB285" s="496"/>
      <c r="AC285" s="496"/>
      <c r="AD285" s="496"/>
      <c r="AE285" s="496"/>
      <c r="AF285" s="498"/>
      <c r="AG285" s="499"/>
      <c r="AH285" s="499"/>
      <c r="AI285" s="499">
        <f t="shared" si="13"/>
        <v>0</v>
      </c>
      <c r="AJ285" s="324"/>
      <c r="AK285" s="316"/>
      <c r="AL285" s="316"/>
      <c r="AM285" s="500"/>
      <c r="AN285" s="500"/>
      <c r="AO285" s="500"/>
      <c r="AP285" s="500"/>
      <c r="AQ285" s="500"/>
      <c r="AR285" s="500"/>
      <c r="AS285" s="500"/>
      <c r="AT285" s="500"/>
      <c r="AU285" s="500"/>
      <c r="AV285" s="500"/>
      <c r="AW285" s="500"/>
      <c r="AX285" s="500"/>
      <c r="AY285" s="500"/>
      <c r="AZ285" s="500"/>
      <c r="BA285" s="500"/>
      <c r="BB285" s="500"/>
      <c r="BC285" s="500"/>
      <c r="BD285" s="500"/>
    </row>
    <row r="286" spans="1:56" s="501" customFormat="1" ht="47.25" hidden="1" customHeight="1">
      <c r="A286" s="492">
        <v>278</v>
      </c>
      <c r="B286" s="491" t="s">
        <v>4220</v>
      </c>
      <c r="C286" s="491" t="s">
        <v>4221</v>
      </c>
      <c r="D286" s="491">
        <v>0</v>
      </c>
      <c r="E286" s="491"/>
      <c r="F286" s="490" t="s">
        <v>4222</v>
      </c>
      <c r="G286" s="490"/>
      <c r="H286" s="493">
        <v>0</v>
      </c>
      <c r="I286" s="492" t="s">
        <v>84</v>
      </c>
      <c r="J286" s="492"/>
      <c r="K286" s="492"/>
      <c r="L286" s="494">
        <v>200</v>
      </c>
      <c r="M286" s="491"/>
      <c r="N286" s="491"/>
      <c r="O286" s="491"/>
      <c r="P286" s="491"/>
      <c r="Q286" s="491"/>
      <c r="R286" s="491"/>
      <c r="S286" s="491"/>
      <c r="T286" s="491"/>
      <c r="U286" s="491">
        <f t="shared" si="12"/>
        <v>0</v>
      </c>
      <c r="V286" s="495">
        <f t="shared" si="14"/>
        <v>200</v>
      </c>
      <c r="W286" s="496"/>
      <c r="X286" s="496"/>
      <c r="Y286" s="496"/>
      <c r="Z286" s="502">
        <v>200</v>
      </c>
      <c r="AA286" s="496"/>
      <c r="AB286" s="496"/>
      <c r="AC286" s="496"/>
      <c r="AD286" s="496"/>
      <c r="AE286" s="496"/>
      <c r="AF286" s="498"/>
      <c r="AG286" s="499"/>
      <c r="AH286" s="499"/>
      <c r="AI286" s="499">
        <f t="shared" si="13"/>
        <v>0</v>
      </c>
      <c r="AJ286" s="324"/>
      <c r="AK286" s="316"/>
      <c r="AL286" s="316"/>
      <c r="AM286" s="500"/>
      <c r="AN286" s="500"/>
      <c r="AO286" s="500"/>
      <c r="AP286" s="500"/>
      <c r="AQ286" s="500"/>
      <c r="AR286" s="500"/>
      <c r="AS286" s="500"/>
      <c r="AT286" s="500"/>
      <c r="AU286" s="500"/>
      <c r="AV286" s="500"/>
      <c r="AW286" s="500"/>
      <c r="AX286" s="500"/>
      <c r="AY286" s="500"/>
      <c r="AZ286" s="500"/>
      <c r="BA286" s="500"/>
      <c r="BB286" s="500"/>
      <c r="BC286" s="500"/>
      <c r="BD286" s="500"/>
    </row>
    <row r="287" spans="1:56" s="501" customFormat="1" ht="47.25" hidden="1" customHeight="1">
      <c r="A287" s="492">
        <v>279</v>
      </c>
      <c r="B287" s="491" t="s">
        <v>4223</v>
      </c>
      <c r="C287" s="491" t="s">
        <v>4224</v>
      </c>
      <c r="D287" s="491">
        <v>0</v>
      </c>
      <c r="E287" s="491"/>
      <c r="F287" s="490" t="s">
        <v>4225</v>
      </c>
      <c r="G287" s="490"/>
      <c r="H287" s="493" t="s">
        <v>3770</v>
      </c>
      <c r="I287" s="492" t="s">
        <v>84</v>
      </c>
      <c r="J287" s="492"/>
      <c r="K287" s="492"/>
      <c r="L287" s="494">
        <v>100</v>
      </c>
      <c r="M287" s="491">
        <v>400</v>
      </c>
      <c r="N287" s="491"/>
      <c r="O287" s="491"/>
      <c r="P287" s="491"/>
      <c r="Q287" s="491"/>
      <c r="R287" s="491"/>
      <c r="S287" s="491"/>
      <c r="T287" s="491"/>
      <c r="U287" s="491">
        <f t="shared" si="12"/>
        <v>0</v>
      </c>
      <c r="V287" s="495">
        <f t="shared" si="14"/>
        <v>100</v>
      </c>
      <c r="W287" s="496"/>
      <c r="X287" s="496"/>
      <c r="Y287" s="496"/>
      <c r="Z287" s="502">
        <v>100</v>
      </c>
      <c r="AA287" s="496"/>
      <c r="AB287" s="496"/>
      <c r="AC287" s="496"/>
      <c r="AD287" s="496"/>
      <c r="AE287" s="496"/>
      <c r="AF287" s="498"/>
      <c r="AG287" s="499"/>
      <c r="AH287" s="499"/>
      <c r="AI287" s="499">
        <f t="shared" si="13"/>
        <v>0</v>
      </c>
      <c r="AJ287" s="324"/>
      <c r="AK287" s="316"/>
      <c r="AL287" s="316"/>
      <c r="AM287" s="500"/>
      <c r="AN287" s="500"/>
      <c r="AO287" s="500"/>
      <c r="AP287" s="500"/>
      <c r="AQ287" s="500"/>
      <c r="AR287" s="500"/>
      <c r="AS287" s="500"/>
      <c r="AT287" s="500"/>
      <c r="AU287" s="500"/>
      <c r="AV287" s="500"/>
      <c r="AW287" s="500"/>
      <c r="AX287" s="500"/>
      <c r="AY287" s="500"/>
      <c r="AZ287" s="500"/>
      <c r="BA287" s="500"/>
      <c r="BB287" s="500"/>
      <c r="BC287" s="500"/>
      <c r="BD287" s="500"/>
    </row>
    <row r="288" spans="1:56" s="501" customFormat="1" ht="78.75" hidden="1" customHeight="1">
      <c r="A288" s="492">
        <v>280</v>
      </c>
      <c r="B288" s="491" t="s">
        <v>4226</v>
      </c>
      <c r="C288" s="491" t="s">
        <v>4227</v>
      </c>
      <c r="D288" s="491">
        <v>0</v>
      </c>
      <c r="E288" s="491"/>
      <c r="F288" s="490" t="s">
        <v>4228</v>
      </c>
      <c r="G288" s="490"/>
      <c r="H288" s="493" t="s">
        <v>3770</v>
      </c>
      <c r="I288" s="492" t="s">
        <v>84</v>
      </c>
      <c r="J288" s="492"/>
      <c r="K288" s="492"/>
      <c r="L288" s="494">
        <v>50</v>
      </c>
      <c r="M288" s="491">
        <v>200</v>
      </c>
      <c r="N288" s="491"/>
      <c r="O288" s="491"/>
      <c r="P288" s="491"/>
      <c r="Q288" s="491"/>
      <c r="R288" s="491"/>
      <c r="S288" s="491"/>
      <c r="T288" s="491"/>
      <c r="U288" s="491">
        <f t="shared" si="12"/>
        <v>0</v>
      </c>
      <c r="V288" s="495">
        <f t="shared" si="14"/>
        <v>50</v>
      </c>
      <c r="W288" s="496"/>
      <c r="X288" s="496"/>
      <c r="Y288" s="496"/>
      <c r="Z288" s="502">
        <v>50</v>
      </c>
      <c r="AA288" s="496"/>
      <c r="AB288" s="496"/>
      <c r="AC288" s="496"/>
      <c r="AD288" s="496"/>
      <c r="AE288" s="496"/>
      <c r="AF288" s="498"/>
      <c r="AG288" s="499"/>
      <c r="AH288" s="499"/>
      <c r="AI288" s="499">
        <f t="shared" si="13"/>
        <v>0</v>
      </c>
      <c r="AJ288" s="324"/>
      <c r="AK288" s="316"/>
      <c r="AL288" s="316"/>
      <c r="AM288" s="500"/>
      <c r="AN288" s="500"/>
      <c r="AO288" s="500"/>
      <c r="AP288" s="500"/>
      <c r="AQ288" s="500"/>
      <c r="AR288" s="500"/>
      <c r="AS288" s="500"/>
      <c r="AT288" s="500"/>
      <c r="AU288" s="500"/>
      <c r="AV288" s="500"/>
      <c r="AW288" s="500"/>
      <c r="AX288" s="500"/>
      <c r="AY288" s="500"/>
      <c r="AZ288" s="500"/>
      <c r="BA288" s="500"/>
      <c r="BB288" s="500"/>
      <c r="BC288" s="500"/>
      <c r="BD288" s="500"/>
    </row>
    <row r="289" spans="1:56" s="501" customFormat="1" ht="47.25" hidden="1" customHeight="1">
      <c r="A289" s="492">
        <v>281</v>
      </c>
      <c r="B289" s="491" t="s">
        <v>4229</v>
      </c>
      <c r="C289" s="491" t="s">
        <v>4230</v>
      </c>
      <c r="D289" s="491">
        <v>0</v>
      </c>
      <c r="E289" s="491"/>
      <c r="F289" s="490" t="s">
        <v>4231</v>
      </c>
      <c r="G289" s="490"/>
      <c r="H289" s="493"/>
      <c r="I289" s="492" t="s">
        <v>84</v>
      </c>
      <c r="J289" s="492"/>
      <c r="K289" s="492"/>
      <c r="L289" s="494">
        <v>200</v>
      </c>
      <c r="M289" s="491"/>
      <c r="N289" s="491"/>
      <c r="O289" s="491"/>
      <c r="P289" s="491"/>
      <c r="Q289" s="491"/>
      <c r="R289" s="491"/>
      <c r="S289" s="491"/>
      <c r="T289" s="491"/>
      <c r="U289" s="491">
        <f t="shared" si="12"/>
        <v>0</v>
      </c>
      <c r="V289" s="495">
        <f t="shared" si="14"/>
        <v>200</v>
      </c>
      <c r="W289" s="496"/>
      <c r="X289" s="496"/>
      <c r="Y289" s="496"/>
      <c r="Z289" s="502">
        <v>200</v>
      </c>
      <c r="AA289" s="496"/>
      <c r="AB289" s="496"/>
      <c r="AC289" s="496"/>
      <c r="AD289" s="496"/>
      <c r="AE289" s="496"/>
      <c r="AF289" s="498"/>
      <c r="AG289" s="499">
        <v>0</v>
      </c>
      <c r="AH289" s="499"/>
      <c r="AI289" s="499">
        <f t="shared" si="13"/>
        <v>0</v>
      </c>
      <c r="AJ289" s="324"/>
      <c r="AK289" s="316"/>
      <c r="AL289" s="316"/>
      <c r="AM289" s="500"/>
      <c r="AN289" s="500"/>
      <c r="AO289" s="500"/>
      <c r="AP289" s="500"/>
      <c r="AQ289" s="500"/>
      <c r="AR289" s="500"/>
      <c r="AS289" s="500"/>
      <c r="AT289" s="500"/>
      <c r="AU289" s="500"/>
      <c r="AV289" s="500"/>
      <c r="AW289" s="500"/>
      <c r="AX289" s="500"/>
      <c r="AY289" s="500"/>
      <c r="AZ289" s="500"/>
      <c r="BA289" s="500"/>
      <c r="BB289" s="500"/>
      <c r="BC289" s="500"/>
      <c r="BD289" s="500"/>
    </row>
    <row r="290" spans="1:56" s="501" customFormat="1" ht="47.25" hidden="1" customHeight="1">
      <c r="A290" s="492">
        <v>282</v>
      </c>
      <c r="B290" s="491" t="s">
        <v>4232</v>
      </c>
      <c r="C290" s="491" t="s">
        <v>4233</v>
      </c>
      <c r="D290" s="491">
        <v>0</v>
      </c>
      <c r="E290" s="491"/>
      <c r="F290" s="490" t="s">
        <v>4234</v>
      </c>
      <c r="G290" s="490"/>
      <c r="H290" s="493" t="s">
        <v>3354</v>
      </c>
      <c r="I290" s="492" t="s">
        <v>84</v>
      </c>
      <c r="J290" s="492"/>
      <c r="K290" s="492"/>
      <c r="L290" s="494">
        <v>10</v>
      </c>
      <c r="M290" s="491"/>
      <c r="N290" s="491"/>
      <c r="O290" s="491"/>
      <c r="P290" s="491"/>
      <c r="Q290" s="491"/>
      <c r="R290" s="491"/>
      <c r="S290" s="491"/>
      <c r="T290" s="491"/>
      <c r="U290" s="491">
        <f t="shared" si="12"/>
        <v>0</v>
      </c>
      <c r="V290" s="495">
        <f t="shared" si="14"/>
        <v>5</v>
      </c>
      <c r="W290" s="496"/>
      <c r="X290" s="496"/>
      <c r="Y290" s="496"/>
      <c r="Z290" s="502"/>
      <c r="AA290" s="496">
        <v>5</v>
      </c>
      <c r="AB290" s="496"/>
      <c r="AC290" s="496"/>
      <c r="AD290" s="496"/>
      <c r="AE290" s="496"/>
      <c r="AF290" s="498"/>
      <c r="AG290" s="499"/>
      <c r="AH290" s="499"/>
      <c r="AI290" s="499">
        <f t="shared" si="13"/>
        <v>0</v>
      </c>
      <c r="AJ290" s="324"/>
      <c r="AK290" s="316"/>
      <c r="AL290" s="316"/>
      <c r="AM290" s="500"/>
      <c r="AN290" s="500"/>
      <c r="AO290" s="500"/>
      <c r="AP290" s="500"/>
      <c r="AQ290" s="500"/>
      <c r="AR290" s="500"/>
      <c r="AS290" s="500"/>
      <c r="AT290" s="500"/>
      <c r="AU290" s="500"/>
      <c r="AV290" s="500"/>
      <c r="AW290" s="500"/>
      <c r="AX290" s="500"/>
      <c r="AY290" s="500"/>
      <c r="AZ290" s="500"/>
      <c r="BA290" s="500"/>
      <c r="BB290" s="500"/>
      <c r="BC290" s="500"/>
      <c r="BD290" s="500"/>
    </row>
    <row r="291" spans="1:56" s="501" customFormat="1" ht="63" hidden="1" customHeight="1">
      <c r="A291" s="492">
        <v>283</v>
      </c>
      <c r="B291" s="491" t="s">
        <v>4235</v>
      </c>
      <c r="C291" s="491" t="s">
        <v>4236</v>
      </c>
      <c r="D291" s="491">
        <v>0</v>
      </c>
      <c r="E291" s="518" t="s">
        <v>4237</v>
      </c>
      <c r="F291" s="490" t="s">
        <v>4238</v>
      </c>
      <c r="G291" s="542" t="s">
        <v>4239</v>
      </c>
      <c r="H291" s="493" t="s">
        <v>3322</v>
      </c>
      <c r="I291" s="492" t="s">
        <v>84</v>
      </c>
      <c r="J291" s="492"/>
      <c r="K291" s="492"/>
      <c r="L291" s="494">
        <v>200</v>
      </c>
      <c r="M291" s="491"/>
      <c r="N291" s="491"/>
      <c r="O291" s="491"/>
      <c r="P291" s="491"/>
      <c r="Q291" s="491"/>
      <c r="R291" s="491"/>
      <c r="S291" s="491"/>
      <c r="T291" s="491"/>
      <c r="U291" s="491">
        <f t="shared" si="12"/>
        <v>0</v>
      </c>
      <c r="V291" s="495">
        <f t="shared" si="14"/>
        <v>150</v>
      </c>
      <c r="W291" s="496"/>
      <c r="X291" s="496"/>
      <c r="Y291" s="496"/>
      <c r="Z291" s="502"/>
      <c r="AA291" s="496">
        <v>150</v>
      </c>
      <c r="AB291" s="496"/>
      <c r="AC291" s="496"/>
      <c r="AD291" s="496"/>
      <c r="AE291" s="496"/>
      <c r="AF291" s="498"/>
      <c r="AG291" s="499"/>
      <c r="AH291" s="499"/>
      <c r="AI291" s="499">
        <f t="shared" si="13"/>
        <v>0</v>
      </c>
      <c r="AJ291" s="324"/>
      <c r="AK291" s="316"/>
      <c r="AL291" s="316"/>
      <c r="AM291" s="500"/>
      <c r="AN291" s="500"/>
      <c r="AO291" s="500"/>
      <c r="AP291" s="500"/>
      <c r="AQ291" s="500"/>
      <c r="AR291" s="500"/>
      <c r="AS291" s="500"/>
      <c r="AT291" s="500"/>
      <c r="AU291" s="500"/>
      <c r="AV291" s="500"/>
      <c r="AW291" s="500"/>
      <c r="AX291" s="500"/>
      <c r="AY291" s="500"/>
      <c r="AZ291" s="500"/>
      <c r="BA291" s="500"/>
      <c r="BB291" s="500"/>
      <c r="BC291" s="500"/>
      <c r="BD291" s="500"/>
    </row>
    <row r="292" spans="1:56" s="501" customFormat="1" ht="63" hidden="1" customHeight="1">
      <c r="A292" s="492">
        <v>284</v>
      </c>
      <c r="B292" s="491" t="s">
        <v>4240</v>
      </c>
      <c r="C292" s="491" t="s">
        <v>4241</v>
      </c>
      <c r="D292" s="491">
        <v>0</v>
      </c>
      <c r="E292" s="518" t="s">
        <v>4242</v>
      </c>
      <c r="F292" s="490" t="s">
        <v>4243</v>
      </c>
      <c r="G292" s="542" t="s">
        <v>4244</v>
      </c>
      <c r="H292" s="493" t="s">
        <v>3322</v>
      </c>
      <c r="I292" s="492" t="s">
        <v>84</v>
      </c>
      <c r="J292" s="492"/>
      <c r="K292" s="492"/>
      <c r="L292" s="494">
        <v>50</v>
      </c>
      <c r="M292" s="491"/>
      <c r="N292" s="491"/>
      <c r="O292" s="491"/>
      <c r="P292" s="491"/>
      <c r="Q292" s="491"/>
      <c r="R292" s="491"/>
      <c r="S292" s="491"/>
      <c r="T292" s="491"/>
      <c r="U292" s="491">
        <f t="shared" si="12"/>
        <v>0</v>
      </c>
      <c r="V292" s="495">
        <f t="shared" si="14"/>
        <v>25</v>
      </c>
      <c r="W292" s="496"/>
      <c r="X292" s="496"/>
      <c r="Y292" s="496"/>
      <c r="Z292" s="502"/>
      <c r="AA292" s="496">
        <v>25</v>
      </c>
      <c r="AB292" s="496"/>
      <c r="AC292" s="496"/>
      <c r="AD292" s="496"/>
      <c r="AE292" s="496"/>
      <c r="AF292" s="498"/>
      <c r="AG292" s="499"/>
      <c r="AH292" s="499"/>
      <c r="AI292" s="499">
        <f t="shared" si="13"/>
        <v>0</v>
      </c>
      <c r="AJ292" s="324"/>
      <c r="AK292" s="316"/>
      <c r="AL292" s="316"/>
      <c r="AM292" s="500"/>
      <c r="AN292" s="500"/>
      <c r="AO292" s="500"/>
      <c r="AP292" s="500"/>
      <c r="AQ292" s="500"/>
      <c r="AR292" s="500"/>
      <c r="AS292" s="500"/>
      <c r="AT292" s="500"/>
      <c r="AU292" s="500"/>
      <c r="AV292" s="500"/>
      <c r="AW292" s="500"/>
      <c r="AX292" s="500"/>
      <c r="AY292" s="500"/>
      <c r="AZ292" s="500"/>
      <c r="BA292" s="500"/>
      <c r="BB292" s="500"/>
      <c r="BC292" s="500"/>
      <c r="BD292" s="500"/>
    </row>
    <row r="293" spans="1:56" s="501" customFormat="1" ht="78.75" hidden="1" customHeight="1">
      <c r="A293" s="492">
        <v>285</v>
      </c>
      <c r="B293" s="491" t="s">
        <v>4245</v>
      </c>
      <c r="C293" s="491" t="s">
        <v>4246</v>
      </c>
      <c r="D293" s="491">
        <v>0</v>
      </c>
      <c r="E293" s="491"/>
      <c r="F293" s="490" t="s">
        <v>4247</v>
      </c>
      <c r="G293" s="490"/>
      <c r="H293" s="493" t="s">
        <v>3354</v>
      </c>
      <c r="I293" s="492" t="s">
        <v>84</v>
      </c>
      <c r="J293" s="492"/>
      <c r="K293" s="492"/>
      <c r="L293" s="494">
        <v>10</v>
      </c>
      <c r="M293" s="491"/>
      <c r="N293" s="491"/>
      <c r="O293" s="491"/>
      <c r="P293" s="491"/>
      <c r="Q293" s="491"/>
      <c r="R293" s="491"/>
      <c r="S293" s="491"/>
      <c r="T293" s="491"/>
      <c r="U293" s="491">
        <f t="shared" si="12"/>
        <v>0</v>
      </c>
      <c r="V293" s="495">
        <f t="shared" si="14"/>
        <v>5</v>
      </c>
      <c r="W293" s="496"/>
      <c r="X293" s="496"/>
      <c r="Y293" s="496"/>
      <c r="Z293" s="502"/>
      <c r="AA293" s="496">
        <v>5</v>
      </c>
      <c r="AB293" s="496"/>
      <c r="AC293" s="496"/>
      <c r="AD293" s="496"/>
      <c r="AE293" s="496"/>
      <c r="AF293" s="498"/>
      <c r="AG293" s="499"/>
      <c r="AH293" s="499"/>
      <c r="AI293" s="499">
        <f t="shared" si="13"/>
        <v>0</v>
      </c>
      <c r="AJ293" s="324"/>
      <c r="AK293" s="316"/>
      <c r="AL293" s="316"/>
      <c r="AM293" s="500"/>
      <c r="AN293" s="500"/>
      <c r="AO293" s="500"/>
      <c r="AP293" s="500"/>
      <c r="AQ293" s="500"/>
      <c r="AR293" s="500"/>
      <c r="AS293" s="500"/>
      <c r="AT293" s="500"/>
      <c r="AU293" s="500"/>
      <c r="AV293" s="500"/>
      <c r="AW293" s="500"/>
      <c r="AX293" s="500"/>
      <c r="AY293" s="500"/>
      <c r="AZ293" s="500"/>
      <c r="BA293" s="500"/>
      <c r="BB293" s="500"/>
      <c r="BC293" s="500"/>
      <c r="BD293" s="500"/>
    </row>
    <row r="294" spans="1:56" s="501" customFormat="1" ht="78.75" hidden="1" customHeight="1">
      <c r="A294" s="492">
        <v>286</v>
      </c>
      <c r="B294" s="491" t="s">
        <v>4248</v>
      </c>
      <c r="C294" s="491" t="s">
        <v>4249</v>
      </c>
      <c r="D294" s="491">
        <v>0</v>
      </c>
      <c r="E294" s="491"/>
      <c r="F294" s="490" t="s">
        <v>4250</v>
      </c>
      <c r="G294" s="531" t="s">
        <v>4251</v>
      </c>
      <c r="H294" s="493">
        <v>0</v>
      </c>
      <c r="I294" s="492" t="s">
        <v>84</v>
      </c>
      <c r="J294" s="492"/>
      <c r="K294" s="492"/>
      <c r="L294" s="494">
        <v>10</v>
      </c>
      <c r="M294" s="491"/>
      <c r="N294" s="491"/>
      <c r="O294" s="491"/>
      <c r="P294" s="491"/>
      <c r="Q294" s="491"/>
      <c r="R294" s="491"/>
      <c r="S294" s="491"/>
      <c r="T294" s="491"/>
      <c r="U294" s="491">
        <f t="shared" si="12"/>
        <v>0</v>
      </c>
      <c r="V294" s="495">
        <f t="shared" si="14"/>
        <v>5</v>
      </c>
      <c r="W294" s="496"/>
      <c r="X294" s="496"/>
      <c r="Y294" s="496"/>
      <c r="Z294" s="502"/>
      <c r="AA294" s="496"/>
      <c r="AB294" s="496"/>
      <c r="AC294" s="496"/>
      <c r="AD294" s="520">
        <v>5</v>
      </c>
      <c r="AE294" s="496"/>
      <c r="AF294" s="498"/>
      <c r="AG294" s="499"/>
      <c r="AH294" s="499">
        <v>9450000</v>
      </c>
      <c r="AI294" s="499">
        <f t="shared" si="13"/>
        <v>47250000</v>
      </c>
      <c r="AJ294" s="324"/>
      <c r="AK294" s="316"/>
      <c r="AL294" s="316"/>
      <c r="AM294" s="500"/>
      <c r="AN294" s="500"/>
      <c r="AO294" s="500"/>
      <c r="AP294" s="500"/>
      <c r="AQ294" s="500"/>
      <c r="AR294" s="500"/>
      <c r="AS294" s="500"/>
      <c r="AT294" s="500"/>
      <c r="AU294" s="500"/>
      <c r="AV294" s="500"/>
      <c r="AW294" s="500"/>
      <c r="AX294" s="500"/>
      <c r="AY294" s="500"/>
      <c r="AZ294" s="500"/>
      <c r="BA294" s="500"/>
      <c r="BB294" s="500"/>
      <c r="BC294" s="500"/>
      <c r="BD294" s="500"/>
    </row>
    <row r="295" spans="1:56" s="501" customFormat="1" ht="78.75" hidden="1" customHeight="1">
      <c r="A295" s="492">
        <v>287</v>
      </c>
      <c r="B295" s="491" t="s">
        <v>4252</v>
      </c>
      <c r="C295" s="491" t="s">
        <v>4253</v>
      </c>
      <c r="D295" s="491">
        <v>0</v>
      </c>
      <c r="E295" s="491"/>
      <c r="F295" s="490" t="s">
        <v>4254</v>
      </c>
      <c r="G295" s="531" t="s">
        <v>4255</v>
      </c>
      <c r="H295" s="493" t="s">
        <v>3354</v>
      </c>
      <c r="I295" s="492" t="s">
        <v>84</v>
      </c>
      <c r="J295" s="492"/>
      <c r="K295" s="492"/>
      <c r="L295" s="494">
        <v>70</v>
      </c>
      <c r="M295" s="491"/>
      <c r="N295" s="491"/>
      <c r="O295" s="491"/>
      <c r="P295" s="491"/>
      <c r="Q295" s="491"/>
      <c r="R295" s="491"/>
      <c r="S295" s="491"/>
      <c r="T295" s="491"/>
      <c r="U295" s="491">
        <f t="shared" si="12"/>
        <v>0</v>
      </c>
      <c r="V295" s="495">
        <f t="shared" si="14"/>
        <v>20</v>
      </c>
      <c r="W295" s="496"/>
      <c r="X295" s="496"/>
      <c r="Y295" s="496"/>
      <c r="Z295" s="502"/>
      <c r="AA295" s="496"/>
      <c r="AB295" s="496"/>
      <c r="AC295" s="496"/>
      <c r="AD295" s="520">
        <v>20</v>
      </c>
      <c r="AE295" s="496"/>
      <c r="AF295" s="498"/>
      <c r="AG295" s="499"/>
      <c r="AH295" s="499">
        <v>11850000</v>
      </c>
      <c r="AI295" s="499">
        <f t="shared" si="13"/>
        <v>237000000</v>
      </c>
      <c r="AJ295" s="324"/>
      <c r="AK295" s="316"/>
      <c r="AL295" s="316"/>
      <c r="AM295" s="500"/>
      <c r="AN295" s="500"/>
      <c r="AO295" s="500"/>
      <c r="AP295" s="500"/>
      <c r="AQ295" s="500"/>
      <c r="AR295" s="500"/>
      <c r="AS295" s="500"/>
      <c r="AT295" s="500"/>
      <c r="AU295" s="500"/>
      <c r="AV295" s="500"/>
      <c r="AW295" s="500"/>
      <c r="AX295" s="500"/>
      <c r="AY295" s="500"/>
      <c r="AZ295" s="500"/>
      <c r="BA295" s="500"/>
      <c r="BB295" s="500"/>
      <c r="BC295" s="500"/>
      <c r="BD295" s="500"/>
    </row>
    <row r="296" spans="1:56" s="501" customFormat="1" ht="63" hidden="1" customHeight="1">
      <c r="A296" s="492">
        <v>288</v>
      </c>
      <c r="B296" s="491" t="s">
        <v>4256</v>
      </c>
      <c r="C296" s="491" t="s">
        <v>4257</v>
      </c>
      <c r="D296" s="491">
        <v>0</v>
      </c>
      <c r="E296" s="491"/>
      <c r="F296" s="490" t="s">
        <v>4258</v>
      </c>
      <c r="G296" s="490"/>
      <c r="H296" s="493" t="s">
        <v>4259</v>
      </c>
      <c r="I296" s="492" t="s">
        <v>1115</v>
      </c>
      <c r="J296" s="492"/>
      <c r="K296" s="492"/>
      <c r="L296" s="494">
        <v>10</v>
      </c>
      <c r="M296" s="491">
        <v>20</v>
      </c>
      <c r="N296" s="491"/>
      <c r="O296" s="491"/>
      <c r="P296" s="491"/>
      <c r="Q296" s="491"/>
      <c r="R296" s="491"/>
      <c r="S296" s="491"/>
      <c r="T296" s="491"/>
      <c r="U296" s="491">
        <f t="shared" si="12"/>
        <v>0</v>
      </c>
      <c r="V296" s="495">
        <f t="shared" si="14"/>
        <v>10</v>
      </c>
      <c r="W296" s="496"/>
      <c r="X296" s="496"/>
      <c r="Y296" s="496"/>
      <c r="Z296" s="502">
        <v>10</v>
      </c>
      <c r="AA296" s="496"/>
      <c r="AB296" s="496"/>
      <c r="AC296" s="496"/>
      <c r="AD296" s="496"/>
      <c r="AE296" s="496"/>
      <c r="AF296" s="498"/>
      <c r="AG296" s="499"/>
      <c r="AH296" s="499"/>
      <c r="AI296" s="499">
        <f t="shared" si="13"/>
        <v>0</v>
      </c>
      <c r="AJ296" s="324"/>
      <c r="AK296" s="316"/>
      <c r="AL296" s="316"/>
      <c r="AM296" s="500"/>
      <c r="AN296" s="500"/>
      <c r="AO296" s="500"/>
      <c r="AP296" s="500"/>
      <c r="AQ296" s="500"/>
      <c r="AR296" s="500"/>
      <c r="AS296" s="500"/>
      <c r="AT296" s="500"/>
      <c r="AU296" s="500"/>
      <c r="AV296" s="500"/>
      <c r="AW296" s="500"/>
      <c r="AX296" s="500"/>
      <c r="AY296" s="500"/>
      <c r="AZ296" s="500"/>
      <c r="BA296" s="500"/>
      <c r="BB296" s="500"/>
      <c r="BC296" s="500"/>
      <c r="BD296" s="500"/>
    </row>
    <row r="297" spans="1:56" s="501" customFormat="1" ht="63" hidden="1" customHeight="1">
      <c r="A297" s="492">
        <v>289</v>
      </c>
      <c r="B297" s="491" t="s">
        <v>4260</v>
      </c>
      <c r="C297" s="491" t="s">
        <v>4261</v>
      </c>
      <c r="D297" s="491">
        <v>0</v>
      </c>
      <c r="E297" s="491"/>
      <c r="F297" s="490" t="s">
        <v>4262</v>
      </c>
      <c r="G297" s="490"/>
      <c r="H297" s="493">
        <v>0</v>
      </c>
      <c r="I297" s="492" t="s">
        <v>84</v>
      </c>
      <c r="J297" s="492"/>
      <c r="K297" s="492"/>
      <c r="L297" s="494">
        <v>30</v>
      </c>
      <c r="M297" s="491"/>
      <c r="N297" s="491"/>
      <c r="O297" s="491"/>
      <c r="P297" s="491"/>
      <c r="Q297" s="491"/>
      <c r="R297" s="491"/>
      <c r="S297" s="491"/>
      <c r="T297" s="491"/>
      <c r="U297" s="491">
        <f t="shared" si="12"/>
        <v>0</v>
      </c>
      <c r="V297" s="495">
        <f t="shared" si="14"/>
        <v>30</v>
      </c>
      <c r="W297" s="496"/>
      <c r="X297" s="496"/>
      <c r="Y297" s="496"/>
      <c r="Z297" s="502">
        <v>30</v>
      </c>
      <c r="AA297" s="496"/>
      <c r="AB297" s="496"/>
      <c r="AC297" s="496"/>
      <c r="AD297" s="496"/>
      <c r="AE297" s="496"/>
      <c r="AF297" s="498"/>
      <c r="AG297" s="499"/>
      <c r="AH297" s="499"/>
      <c r="AI297" s="499">
        <f t="shared" si="13"/>
        <v>0</v>
      </c>
      <c r="AJ297" s="324"/>
      <c r="AK297" s="316"/>
      <c r="AL297" s="316"/>
      <c r="AM297" s="500"/>
      <c r="AN297" s="500"/>
      <c r="AO297" s="500"/>
      <c r="AP297" s="500"/>
      <c r="AQ297" s="500"/>
      <c r="AR297" s="500"/>
      <c r="AS297" s="500"/>
      <c r="AT297" s="500"/>
      <c r="AU297" s="500"/>
      <c r="AV297" s="500"/>
      <c r="AW297" s="500"/>
      <c r="AX297" s="500"/>
      <c r="AY297" s="500"/>
      <c r="AZ297" s="500"/>
      <c r="BA297" s="500"/>
      <c r="BB297" s="500"/>
      <c r="BC297" s="500"/>
      <c r="BD297" s="500"/>
    </row>
    <row r="298" spans="1:56" s="501" customFormat="1" ht="63" hidden="1" customHeight="1">
      <c r="A298" s="492">
        <v>290</v>
      </c>
      <c r="B298" s="491" t="s">
        <v>4263</v>
      </c>
      <c r="C298" s="491" t="s">
        <v>4264</v>
      </c>
      <c r="D298" s="491">
        <v>0</v>
      </c>
      <c r="E298" s="491"/>
      <c r="F298" s="490" t="s">
        <v>4265</v>
      </c>
      <c r="G298" s="490"/>
      <c r="H298" s="493" t="s">
        <v>3593</v>
      </c>
      <c r="I298" s="492" t="s">
        <v>84</v>
      </c>
      <c r="J298" s="492"/>
      <c r="K298" s="492"/>
      <c r="L298" s="494">
        <v>20</v>
      </c>
      <c r="M298" s="491">
        <v>60</v>
      </c>
      <c r="N298" s="491"/>
      <c r="O298" s="491"/>
      <c r="P298" s="491"/>
      <c r="Q298" s="491"/>
      <c r="R298" s="491"/>
      <c r="S298" s="491"/>
      <c r="T298" s="491"/>
      <c r="U298" s="491">
        <f t="shared" si="12"/>
        <v>0</v>
      </c>
      <c r="V298" s="495">
        <f t="shared" si="14"/>
        <v>0</v>
      </c>
      <c r="W298" s="496"/>
      <c r="X298" s="496"/>
      <c r="Y298" s="496"/>
      <c r="Z298" s="502"/>
      <c r="AA298" s="496"/>
      <c r="AB298" s="496"/>
      <c r="AC298" s="496"/>
      <c r="AD298" s="496"/>
      <c r="AE298" s="496"/>
      <c r="AF298" s="498"/>
      <c r="AG298" s="499"/>
      <c r="AH298" s="499"/>
      <c r="AI298" s="499">
        <f t="shared" si="13"/>
        <v>0</v>
      </c>
      <c r="AJ298" s="324"/>
      <c r="AK298" s="316"/>
      <c r="AL298" s="316"/>
      <c r="AM298" s="500"/>
      <c r="AN298" s="500"/>
      <c r="AO298" s="500"/>
      <c r="AP298" s="500"/>
      <c r="AQ298" s="500"/>
      <c r="AR298" s="500"/>
      <c r="AS298" s="500"/>
      <c r="AT298" s="500"/>
      <c r="AU298" s="500"/>
      <c r="AV298" s="500"/>
      <c r="AW298" s="500"/>
      <c r="AX298" s="500"/>
      <c r="AY298" s="500"/>
      <c r="AZ298" s="500"/>
      <c r="BA298" s="500"/>
      <c r="BB298" s="500"/>
      <c r="BC298" s="500"/>
      <c r="BD298" s="500"/>
    </row>
    <row r="299" spans="1:56" s="501" customFormat="1" ht="246" hidden="1" customHeight="1">
      <c r="A299" s="492">
        <v>291</v>
      </c>
      <c r="B299" s="491" t="s">
        <v>4266</v>
      </c>
      <c r="C299" s="491" t="s">
        <v>4267</v>
      </c>
      <c r="D299" s="545" t="s">
        <v>4268</v>
      </c>
      <c r="E299" s="536"/>
      <c r="F299" s="490" t="s">
        <v>4269</v>
      </c>
      <c r="G299" s="688" t="s">
        <v>4270</v>
      </c>
      <c r="H299" s="493" t="s">
        <v>3967</v>
      </c>
      <c r="I299" s="492" t="s">
        <v>84</v>
      </c>
      <c r="J299" s="492"/>
      <c r="K299" s="492"/>
      <c r="L299" s="494">
        <v>50</v>
      </c>
      <c r="M299" s="491"/>
      <c r="N299" s="491"/>
      <c r="O299" s="491"/>
      <c r="P299" s="491"/>
      <c r="Q299" s="491"/>
      <c r="R299" s="491"/>
      <c r="S299" s="491"/>
      <c r="T299" s="491"/>
      <c r="U299" s="491">
        <f t="shared" si="12"/>
        <v>0</v>
      </c>
      <c r="V299" s="495">
        <f t="shared" si="14"/>
        <v>15</v>
      </c>
      <c r="W299" s="496"/>
      <c r="X299" s="496"/>
      <c r="Y299" s="496"/>
      <c r="Z299" s="502"/>
      <c r="AA299" s="496"/>
      <c r="AB299" s="496"/>
      <c r="AC299" s="496">
        <v>15</v>
      </c>
      <c r="AD299" s="496"/>
      <c r="AE299" s="496"/>
      <c r="AF299" s="546" t="s">
        <v>4271</v>
      </c>
      <c r="AG299" s="499"/>
      <c r="AH299" s="499"/>
      <c r="AI299" s="499">
        <f t="shared" si="13"/>
        <v>0</v>
      </c>
      <c r="AJ299" s="324"/>
      <c r="AK299" s="316"/>
      <c r="AL299" s="316"/>
      <c r="AM299" s="500"/>
      <c r="AN299" s="500"/>
      <c r="AO299" s="500"/>
      <c r="AP299" s="500"/>
      <c r="AQ299" s="500"/>
      <c r="AR299" s="500"/>
      <c r="AS299" s="500"/>
      <c r="AT299" s="500"/>
      <c r="AU299" s="500"/>
      <c r="AV299" s="500"/>
      <c r="AW299" s="500"/>
      <c r="AX299" s="500"/>
      <c r="AY299" s="500"/>
      <c r="AZ299" s="500"/>
      <c r="BA299" s="500"/>
      <c r="BB299" s="500"/>
      <c r="BC299" s="500"/>
      <c r="BD299" s="500"/>
    </row>
    <row r="300" spans="1:56" s="501" customFormat="1" ht="135.75" hidden="1" customHeight="1">
      <c r="A300" s="492">
        <v>292</v>
      </c>
      <c r="B300" s="491" t="s">
        <v>4272</v>
      </c>
      <c r="C300" s="491" t="s">
        <v>4273</v>
      </c>
      <c r="D300" s="491">
        <v>0</v>
      </c>
      <c r="E300" s="491"/>
      <c r="F300" s="521" t="s">
        <v>4274</v>
      </c>
      <c r="G300" s="504" t="s">
        <v>4275</v>
      </c>
      <c r="H300" s="493" t="s">
        <v>3967</v>
      </c>
      <c r="I300" s="492" t="s">
        <v>84</v>
      </c>
      <c r="J300" s="492"/>
      <c r="K300" s="492"/>
      <c r="L300" s="494">
        <v>100</v>
      </c>
      <c r="M300" s="491"/>
      <c r="N300" s="491"/>
      <c r="O300" s="491"/>
      <c r="P300" s="491"/>
      <c r="Q300" s="491"/>
      <c r="R300" s="491"/>
      <c r="S300" s="491"/>
      <c r="T300" s="491"/>
      <c r="U300" s="491">
        <f t="shared" si="12"/>
        <v>0</v>
      </c>
      <c r="V300" s="495">
        <f t="shared" si="14"/>
        <v>180</v>
      </c>
      <c r="W300" s="496"/>
      <c r="X300" s="496"/>
      <c r="Y300" s="496"/>
      <c r="Z300" s="502"/>
      <c r="AA300" s="496"/>
      <c r="AB300" s="496"/>
      <c r="AC300" s="496">
        <v>0</v>
      </c>
      <c r="AD300" s="496"/>
      <c r="AE300" s="547">
        <v>180</v>
      </c>
      <c r="AF300" s="498" t="s">
        <v>4276</v>
      </c>
      <c r="AG300" s="499"/>
      <c r="AH300" s="499"/>
      <c r="AI300" s="499">
        <f t="shared" si="13"/>
        <v>0</v>
      </c>
      <c r="AJ300" s="324"/>
      <c r="AK300" s="316"/>
      <c r="AL300" s="316"/>
      <c r="AM300" s="500"/>
      <c r="AN300" s="500"/>
      <c r="AO300" s="500"/>
      <c r="AP300" s="500"/>
      <c r="AQ300" s="500"/>
      <c r="AR300" s="500"/>
      <c r="AS300" s="500"/>
      <c r="AT300" s="500"/>
      <c r="AU300" s="500"/>
      <c r="AV300" s="500"/>
      <c r="AW300" s="500"/>
      <c r="AX300" s="500"/>
      <c r="AY300" s="500"/>
      <c r="AZ300" s="500"/>
      <c r="BA300" s="500"/>
      <c r="BB300" s="500"/>
      <c r="BC300" s="500"/>
      <c r="BD300" s="500"/>
    </row>
    <row r="301" spans="1:56" s="501" customFormat="1" ht="148.5" hidden="1" customHeight="1">
      <c r="A301" s="492">
        <v>293</v>
      </c>
      <c r="B301" s="491" t="s">
        <v>4277</v>
      </c>
      <c r="C301" s="491" t="s">
        <v>4278</v>
      </c>
      <c r="D301" s="491">
        <v>0</v>
      </c>
      <c r="E301" s="491"/>
      <c r="F301" s="490" t="s">
        <v>4279</v>
      </c>
      <c r="G301" s="490"/>
      <c r="H301" s="493" t="s">
        <v>3967</v>
      </c>
      <c r="I301" s="492" t="s">
        <v>84</v>
      </c>
      <c r="J301" s="492"/>
      <c r="K301" s="492"/>
      <c r="L301" s="494">
        <v>70</v>
      </c>
      <c r="M301" s="491"/>
      <c r="N301" s="491"/>
      <c r="O301" s="491"/>
      <c r="P301" s="491"/>
      <c r="Q301" s="491"/>
      <c r="R301" s="491"/>
      <c r="S301" s="491"/>
      <c r="T301" s="491"/>
      <c r="U301" s="491">
        <f t="shared" si="12"/>
        <v>0</v>
      </c>
      <c r="V301" s="495">
        <f t="shared" si="14"/>
        <v>0</v>
      </c>
      <c r="W301" s="496"/>
      <c r="X301" s="496"/>
      <c r="Y301" s="496"/>
      <c r="Z301" s="502"/>
      <c r="AA301" s="496"/>
      <c r="AB301" s="496"/>
      <c r="AC301" s="496">
        <v>0</v>
      </c>
      <c r="AD301" s="496"/>
      <c r="AE301" s="496"/>
      <c r="AF301" s="498"/>
      <c r="AG301" s="499"/>
      <c r="AH301" s="499"/>
      <c r="AI301" s="499">
        <f t="shared" si="13"/>
        <v>0</v>
      </c>
      <c r="AJ301" s="324"/>
      <c r="AK301" s="316"/>
      <c r="AL301" s="316"/>
      <c r="AM301" s="500"/>
      <c r="AN301" s="500"/>
      <c r="AO301" s="500"/>
      <c r="AP301" s="500"/>
      <c r="AQ301" s="500"/>
      <c r="AR301" s="500"/>
      <c r="AS301" s="500"/>
      <c r="AT301" s="500"/>
      <c r="AU301" s="500"/>
      <c r="AV301" s="500"/>
      <c r="AW301" s="500"/>
      <c r="AX301" s="500"/>
      <c r="AY301" s="500"/>
      <c r="AZ301" s="500"/>
      <c r="BA301" s="500"/>
      <c r="BB301" s="500"/>
      <c r="BC301" s="500"/>
      <c r="BD301" s="500"/>
    </row>
    <row r="302" spans="1:56" s="501" customFormat="1" ht="110.25" hidden="1" customHeight="1">
      <c r="A302" s="492">
        <v>294</v>
      </c>
      <c r="B302" s="491" t="s">
        <v>4280</v>
      </c>
      <c r="C302" s="491" t="s">
        <v>4281</v>
      </c>
      <c r="D302" s="491">
        <v>0</v>
      </c>
      <c r="E302" s="491"/>
      <c r="F302" s="521" t="s">
        <v>4282</v>
      </c>
      <c r="G302" s="504" t="s">
        <v>4283</v>
      </c>
      <c r="H302" s="493" t="s">
        <v>4284</v>
      </c>
      <c r="I302" s="492" t="s">
        <v>84</v>
      </c>
      <c r="J302" s="492"/>
      <c r="K302" s="492"/>
      <c r="L302" s="494">
        <v>50</v>
      </c>
      <c r="M302" s="491"/>
      <c r="N302" s="491"/>
      <c r="O302" s="491"/>
      <c r="P302" s="491"/>
      <c r="Q302" s="491"/>
      <c r="R302" s="491"/>
      <c r="S302" s="491"/>
      <c r="T302" s="491"/>
      <c r="U302" s="491">
        <f t="shared" si="12"/>
        <v>0</v>
      </c>
      <c r="V302" s="495">
        <f t="shared" si="14"/>
        <v>80</v>
      </c>
      <c r="W302" s="496"/>
      <c r="X302" s="496"/>
      <c r="Y302" s="496"/>
      <c r="Z302" s="502"/>
      <c r="AA302" s="496"/>
      <c r="AB302" s="496"/>
      <c r="AC302" s="496">
        <v>30</v>
      </c>
      <c r="AD302" s="496"/>
      <c r="AE302" s="547">
        <v>50</v>
      </c>
      <c r="AF302" s="498" t="s">
        <v>3387</v>
      </c>
      <c r="AG302" s="499"/>
      <c r="AH302" s="499"/>
      <c r="AI302" s="499">
        <f t="shared" si="13"/>
        <v>0</v>
      </c>
      <c r="AJ302" s="324"/>
      <c r="AK302" s="316"/>
      <c r="AL302" s="316"/>
      <c r="AM302" s="500"/>
      <c r="AN302" s="500"/>
      <c r="AO302" s="500"/>
      <c r="AP302" s="500"/>
      <c r="AQ302" s="500"/>
      <c r="AR302" s="500"/>
      <c r="AS302" s="500"/>
      <c r="AT302" s="500"/>
      <c r="AU302" s="500"/>
      <c r="AV302" s="500"/>
      <c r="AW302" s="500"/>
      <c r="AX302" s="500"/>
      <c r="AY302" s="500"/>
      <c r="AZ302" s="500"/>
      <c r="BA302" s="500"/>
      <c r="BB302" s="500"/>
      <c r="BC302" s="500"/>
      <c r="BD302" s="500"/>
    </row>
    <row r="303" spans="1:56" s="501" customFormat="1" ht="110.25" hidden="1" customHeight="1">
      <c r="A303" s="492">
        <v>295</v>
      </c>
      <c r="B303" s="523" t="s">
        <v>4285</v>
      </c>
      <c r="C303" s="491" t="s">
        <v>3531</v>
      </c>
      <c r="D303" s="491">
        <v>0</v>
      </c>
      <c r="E303" s="491" t="s">
        <v>6340</v>
      </c>
      <c r="F303" s="548" t="s">
        <v>6341</v>
      </c>
      <c r="G303" s="490"/>
      <c r="H303" s="493" t="s">
        <v>4286</v>
      </c>
      <c r="I303" s="492" t="s">
        <v>84</v>
      </c>
      <c r="J303" s="492"/>
      <c r="K303" s="492"/>
      <c r="L303" s="494">
        <v>150</v>
      </c>
      <c r="M303" s="491">
        <v>100</v>
      </c>
      <c r="N303" s="491"/>
      <c r="O303" s="491"/>
      <c r="P303" s="491"/>
      <c r="Q303" s="491"/>
      <c r="R303" s="491"/>
      <c r="S303" s="491"/>
      <c r="T303" s="491"/>
      <c r="U303" s="491">
        <f t="shared" si="12"/>
        <v>0</v>
      </c>
      <c r="V303" s="495">
        <f t="shared" si="14"/>
        <v>250</v>
      </c>
      <c r="W303" s="496"/>
      <c r="X303" s="496"/>
      <c r="Y303" s="496"/>
      <c r="Z303" s="502"/>
      <c r="AA303" s="496"/>
      <c r="AB303" s="496"/>
      <c r="AC303" s="524">
        <v>100</v>
      </c>
      <c r="AD303" s="496"/>
      <c r="AE303" s="547">
        <v>150</v>
      </c>
      <c r="AF303" s="498" t="s">
        <v>3387</v>
      </c>
      <c r="AG303" s="499"/>
      <c r="AH303" s="499"/>
      <c r="AI303" s="499">
        <f t="shared" si="13"/>
        <v>0</v>
      </c>
      <c r="AJ303" s="324"/>
      <c r="AK303" s="316"/>
      <c r="AL303" s="316"/>
      <c r="AM303" s="500"/>
      <c r="AN303" s="500"/>
      <c r="AO303" s="500"/>
      <c r="AP303" s="500"/>
      <c r="AQ303" s="500"/>
      <c r="AR303" s="500"/>
      <c r="AS303" s="500"/>
      <c r="AT303" s="500"/>
      <c r="AU303" s="500"/>
      <c r="AV303" s="500"/>
      <c r="AW303" s="500"/>
      <c r="AX303" s="500"/>
      <c r="AY303" s="500"/>
      <c r="AZ303" s="500"/>
      <c r="BA303" s="500"/>
      <c r="BB303" s="500"/>
      <c r="BC303" s="500"/>
      <c r="BD303" s="500"/>
    </row>
    <row r="304" spans="1:56" s="501" customFormat="1" ht="78.75" hidden="1" customHeight="1">
      <c r="A304" s="492">
        <v>296</v>
      </c>
      <c r="B304" s="491" t="s">
        <v>4287</v>
      </c>
      <c r="C304" s="491" t="s">
        <v>4288</v>
      </c>
      <c r="D304" s="491">
        <v>0</v>
      </c>
      <c r="E304" s="491"/>
      <c r="F304" s="490" t="s">
        <v>4289</v>
      </c>
      <c r="G304" s="490"/>
      <c r="H304" s="493" t="s">
        <v>4290</v>
      </c>
      <c r="I304" s="492" t="s">
        <v>84</v>
      </c>
      <c r="J304" s="492"/>
      <c r="K304" s="492"/>
      <c r="L304" s="494">
        <v>100</v>
      </c>
      <c r="M304" s="491"/>
      <c r="N304" s="491"/>
      <c r="O304" s="491"/>
      <c r="P304" s="491"/>
      <c r="Q304" s="491"/>
      <c r="R304" s="491"/>
      <c r="S304" s="491"/>
      <c r="T304" s="491"/>
      <c r="U304" s="491">
        <f t="shared" si="12"/>
        <v>0</v>
      </c>
      <c r="V304" s="495">
        <f t="shared" si="14"/>
        <v>100</v>
      </c>
      <c r="W304" s="496">
        <v>100</v>
      </c>
      <c r="X304" s="496"/>
      <c r="Y304" s="496"/>
      <c r="Z304" s="502"/>
      <c r="AA304" s="496"/>
      <c r="AB304" s="496"/>
      <c r="AC304" s="496">
        <v>0</v>
      </c>
      <c r="AD304" s="496"/>
      <c r="AE304" s="496"/>
      <c r="AF304" s="498"/>
      <c r="AG304" s="499"/>
      <c r="AH304" s="499"/>
      <c r="AI304" s="499">
        <f t="shared" si="13"/>
        <v>0</v>
      </c>
      <c r="AJ304" s="324"/>
      <c r="AK304" s="316"/>
      <c r="AL304" s="316"/>
      <c r="AM304" s="500"/>
      <c r="AN304" s="500"/>
      <c r="AO304" s="500"/>
      <c r="AP304" s="500"/>
      <c r="AQ304" s="500"/>
      <c r="AR304" s="500"/>
      <c r="AS304" s="500"/>
      <c r="AT304" s="500"/>
      <c r="AU304" s="500"/>
      <c r="AV304" s="500"/>
      <c r="AW304" s="500"/>
      <c r="AX304" s="500"/>
      <c r="AY304" s="500"/>
      <c r="AZ304" s="500"/>
      <c r="BA304" s="500"/>
      <c r="BB304" s="500"/>
      <c r="BC304" s="500"/>
      <c r="BD304" s="500"/>
    </row>
    <row r="305" spans="1:56" s="501" customFormat="1" ht="110.25" hidden="1" customHeight="1">
      <c r="A305" s="492">
        <v>297</v>
      </c>
      <c r="B305" s="491" t="s">
        <v>4291</v>
      </c>
      <c r="C305" s="491" t="s">
        <v>4292</v>
      </c>
      <c r="D305" s="491">
        <v>0</v>
      </c>
      <c r="E305" s="491"/>
      <c r="F305" s="490" t="s">
        <v>4293</v>
      </c>
      <c r="G305" s="490"/>
      <c r="H305" s="493" t="s">
        <v>4290</v>
      </c>
      <c r="I305" s="492" t="s">
        <v>84</v>
      </c>
      <c r="J305" s="492"/>
      <c r="K305" s="492"/>
      <c r="L305" s="494">
        <v>100</v>
      </c>
      <c r="M305" s="491"/>
      <c r="N305" s="491"/>
      <c r="O305" s="491"/>
      <c r="P305" s="491"/>
      <c r="Q305" s="491"/>
      <c r="R305" s="491"/>
      <c r="S305" s="491"/>
      <c r="T305" s="491"/>
      <c r="U305" s="491">
        <f t="shared" si="12"/>
        <v>0</v>
      </c>
      <c r="V305" s="495">
        <f t="shared" si="14"/>
        <v>0</v>
      </c>
      <c r="W305" s="496"/>
      <c r="X305" s="496"/>
      <c r="Y305" s="496"/>
      <c r="Z305" s="502"/>
      <c r="AA305" s="496"/>
      <c r="AB305" s="496"/>
      <c r="AC305" s="496"/>
      <c r="AD305" s="496"/>
      <c r="AE305" s="496"/>
      <c r="AF305" s="498"/>
      <c r="AG305" s="499">
        <v>0</v>
      </c>
      <c r="AH305" s="499"/>
      <c r="AI305" s="499">
        <f t="shared" si="13"/>
        <v>0</v>
      </c>
      <c r="AJ305" s="324"/>
      <c r="AK305" s="316"/>
      <c r="AL305" s="316"/>
      <c r="AM305" s="500"/>
      <c r="AN305" s="500"/>
      <c r="AO305" s="500"/>
      <c r="AP305" s="500"/>
      <c r="AQ305" s="500"/>
      <c r="AR305" s="500"/>
      <c r="AS305" s="500"/>
      <c r="AT305" s="500"/>
      <c r="AU305" s="500"/>
      <c r="AV305" s="500"/>
      <c r="AW305" s="500"/>
      <c r="AX305" s="500"/>
      <c r="AY305" s="500"/>
      <c r="AZ305" s="500"/>
      <c r="BA305" s="500"/>
      <c r="BB305" s="500"/>
      <c r="BC305" s="500"/>
      <c r="BD305" s="500"/>
    </row>
    <row r="306" spans="1:56" s="501" customFormat="1" ht="94.5" hidden="1" customHeight="1">
      <c r="A306" s="492">
        <v>298</v>
      </c>
      <c r="B306" s="491" t="s">
        <v>4294</v>
      </c>
      <c r="C306" s="491" t="s">
        <v>4295</v>
      </c>
      <c r="D306" s="491">
        <v>0</v>
      </c>
      <c r="E306" s="491"/>
      <c r="F306" s="490" t="s">
        <v>4296</v>
      </c>
      <c r="G306" s="490"/>
      <c r="H306" s="493" t="s">
        <v>4290</v>
      </c>
      <c r="I306" s="492" t="s">
        <v>84</v>
      </c>
      <c r="J306" s="492"/>
      <c r="K306" s="492"/>
      <c r="L306" s="494">
        <v>100</v>
      </c>
      <c r="M306" s="491"/>
      <c r="N306" s="491"/>
      <c r="O306" s="491"/>
      <c r="P306" s="491"/>
      <c r="Q306" s="491"/>
      <c r="R306" s="491"/>
      <c r="S306" s="491"/>
      <c r="T306" s="491"/>
      <c r="U306" s="491">
        <f t="shared" si="12"/>
        <v>0</v>
      </c>
      <c r="V306" s="495">
        <f t="shared" si="14"/>
        <v>0</v>
      </c>
      <c r="W306" s="496"/>
      <c r="X306" s="496"/>
      <c r="Y306" s="496"/>
      <c r="Z306" s="502"/>
      <c r="AA306" s="496"/>
      <c r="AB306" s="496"/>
      <c r="AC306" s="496"/>
      <c r="AD306" s="496"/>
      <c r="AE306" s="496"/>
      <c r="AF306" s="498"/>
      <c r="AG306" s="499"/>
      <c r="AH306" s="499"/>
      <c r="AI306" s="499">
        <f t="shared" si="13"/>
        <v>0</v>
      </c>
      <c r="AJ306" s="324"/>
      <c r="AK306" s="316"/>
      <c r="AL306" s="316"/>
      <c r="AM306" s="500"/>
      <c r="AN306" s="500"/>
      <c r="AO306" s="500"/>
      <c r="AP306" s="500"/>
      <c r="AQ306" s="500"/>
      <c r="AR306" s="500"/>
      <c r="AS306" s="500"/>
      <c r="AT306" s="500"/>
      <c r="AU306" s="500"/>
      <c r="AV306" s="500"/>
      <c r="AW306" s="500"/>
      <c r="AX306" s="500"/>
      <c r="AY306" s="500"/>
      <c r="AZ306" s="500"/>
      <c r="BA306" s="500"/>
      <c r="BB306" s="500"/>
      <c r="BC306" s="500"/>
      <c r="BD306" s="500"/>
    </row>
    <row r="307" spans="1:56" s="501" customFormat="1" ht="94.5" hidden="1" customHeight="1">
      <c r="A307" s="492">
        <v>299</v>
      </c>
      <c r="B307" s="491" t="s">
        <v>4297</v>
      </c>
      <c r="C307" s="491" t="s">
        <v>4298</v>
      </c>
      <c r="D307" s="491">
        <v>0</v>
      </c>
      <c r="E307" s="491"/>
      <c r="F307" s="490" t="s">
        <v>4299</v>
      </c>
      <c r="G307" s="490"/>
      <c r="H307" s="493" t="s">
        <v>3910</v>
      </c>
      <c r="I307" s="492" t="s">
        <v>84</v>
      </c>
      <c r="J307" s="492"/>
      <c r="K307" s="492"/>
      <c r="L307" s="494">
        <v>50</v>
      </c>
      <c r="M307" s="491"/>
      <c r="N307" s="491"/>
      <c r="O307" s="491"/>
      <c r="P307" s="491"/>
      <c r="Q307" s="491"/>
      <c r="R307" s="491"/>
      <c r="S307" s="491"/>
      <c r="T307" s="491"/>
      <c r="U307" s="491">
        <f t="shared" si="12"/>
        <v>0</v>
      </c>
      <c r="V307" s="495">
        <f t="shared" si="14"/>
        <v>115</v>
      </c>
      <c r="W307" s="496"/>
      <c r="X307" s="496"/>
      <c r="Y307" s="496"/>
      <c r="Z307" s="502"/>
      <c r="AA307" s="496"/>
      <c r="AB307" s="496"/>
      <c r="AC307" s="496">
        <v>15</v>
      </c>
      <c r="AD307" s="496"/>
      <c r="AE307" s="547">
        <v>100</v>
      </c>
      <c r="AF307" s="498"/>
      <c r="AG307" s="499"/>
      <c r="AH307" s="499"/>
      <c r="AI307" s="499">
        <f t="shared" si="13"/>
        <v>0</v>
      </c>
      <c r="AJ307" s="324"/>
      <c r="AK307" s="316"/>
      <c r="AL307" s="316"/>
      <c r="AM307" s="500"/>
      <c r="AN307" s="500"/>
      <c r="AO307" s="500"/>
      <c r="AP307" s="500"/>
      <c r="AQ307" s="500"/>
      <c r="AR307" s="500"/>
      <c r="AS307" s="500"/>
      <c r="AT307" s="500"/>
      <c r="AU307" s="500"/>
      <c r="AV307" s="500"/>
      <c r="AW307" s="500"/>
      <c r="AX307" s="500"/>
      <c r="AY307" s="500"/>
      <c r="AZ307" s="500"/>
      <c r="BA307" s="500"/>
      <c r="BB307" s="500"/>
      <c r="BC307" s="500"/>
      <c r="BD307" s="500"/>
    </row>
    <row r="308" spans="1:56" s="501" customFormat="1" ht="94.5" hidden="1" customHeight="1">
      <c r="A308" s="492">
        <v>300</v>
      </c>
      <c r="B308" s="491" t="s">
        <v>4300</v>
      </c>
      <c r="C308" s="491" t="s">
        <v>4301</v>
      </c>
      <c r="D308" s="491">
        <v>0</v>
      </c>
      <c r="E308" s="491"/>
      <c r="F308" s="490" t="s">
        <v>4302</v>
      </c>
      <c r="G308" s="490"/>
      <c r="H308" s="493" t="s">
        <v>3910</v>
      </c>
      <c r="I308" s="492" t="s">
        <v>84</v>
      </c>
      <c r="J308" s="492"/>
      <c r="K308" s="492"/>
      <c r="L308" s="494">
        <v>50</v>
      </c>
      <c r="M308" s="491"/>
      <c r="N308" s="491"/>
      <c r="O308" s="491"/>
      <c r="P308" s="491"/>
      <c r="Q308" s="491"/>
      <c r="R308" s="491"/>
      <c r="S308" s="491"/>
      <c r="T308" s="491"/>
      <c r="U308" s="491">
        <f t="shared" si="12"/>
        <v>0</v>
      </c>
      <c r="V308" s="495">
        <f t="shared" si="14"/>
        <v>115</v>
      </c>
      <c r="W308" s="496"/>
      <c r="X308" s="496"/>
      <c r="Y308" s="496"/>
      <c r="Z308" s="502"/>
      <c r="AA308" s="496"/>
      <c r="AB308" s="496"/>
      <c r="AC308" s="496">
        <v>15</v>
      </c>
      <c r="AD308" s="496"/>
      <c r="AE308" s="547">
        <v>100</v>
      </c>
      <c r="AF308" s="498"/>
      <c r="AG308" s="499"/>
      <c r="AH308" s="499"/>
      <c r="AI308" s="499">
        <f t="shared" si="13"/>
        <v>0</v>
      </c>
      <c r="AJ308" s="324"/>
      <c r="AK308" s="316"/>
      <c r="AL308" s="316"/>
      <c r="AM308" s="500"/>
      <c r="AN308" s="500"/>
      <c r="AO308" s="500"/>
      <c r="AP308" s="500"/>
      <c r="AQ308" s="500"/>
      <c r="AR308" s="500"/>
      <c r="AS308" s="500"/>
      <c r="AT308" s="500"/>
      <c r="AU308" s="500"/>
      <c r="AV308" s="500"/>
      <c r="AW308" s="500"/>
      <c r="AX308" s="500"/>
      <c r="AY308" s="500"/>
      <c r="AZ308" s="500"/>
      <c r="BA308" s="500"/>
      <c r="BB308" s="500"/>
      <c r="BC308" s="500"/>
      <c r="BD308" s="500"/>
    </row>
    <row r="309" spans="1:56" s="501" customFormat="1" ht="165" hidden="1" customHeight="1">
      <c r="A309" s="492">
        <v>301</v>
      </c>
      <c r="B309" s="491" t="s">
        <v>4303</v>
      </c>
      <c r="C309" s="491" t="s">
        <v>4304</v>
      </c>
      <c r="D309" s="491">
        <v>0</v>
      </c>
      <c r="E309" s="491"/>
      <c r="F309" s="490" t="s">
        <v>4305</v>
      </c>
      <c r="G309" s="490"/>
      <c r="H309" s="493">
        <v>0</v>
      </c>
      <c r="I309" s="492" t="s">
        <v>2594</v>
      </c>
      <c r="J309" s="492"/>
      <c r="K309" s="492"/>
      <c r="L309" s="494">
        <v>5</v>
      </c>
      <c r="M309" s="491"/>
      <c r="N309" s="491"/>
      <c r="O309" s="491"/>
      <c r="P309" s="491"/>
      <c r="Q309" s="491"/>
      <c r="R309" s="491"/>
      <c r="S309" s="491"/>
      <c r="T309" s="491"/>
      <c r="U309" s="491">
        <f t="shared" si="12"/>
        <v>0</v>
      </c>
      <c r="V309" s="495">
        <f t="shared" si="14"/>
        <v>5</v>
      </c>
      <c r="W309" s="496"/>
      <c r="X309" s="496"/>
      <c r="Y309" s="496">
        <v>5</v>
      </c>
      <c r="Z309" s="502"/>
      <c r="AA309" s="496"/>
      <c r="AB309" s="496"/>
      <c r="AC309" s="496"/>
      <c r="AD309" s="496"/>
      <c r="AE309" s="496"/>
      <c r="AF309" s="498"/>
      <c r="AG309" s="499"/>
      <c r="AH309" s="499"/>
      <c r="AI309" s="499">
        <f t="shared" si="13"/>
        <v>0</v>
      </c>
      <c r="AJ309" s="324"/>
      <c r="AK309" s="316"/>
      <c r="AL309" s="316"/>
      <c r="AM309" s="500"/>
      <c r="AN309" s="500"/>
      <c r="AO309" s="500"/>
      <c r="AP309" s="500"/>
      <c r="AQ309" s="500"/>
      <c r="AR309" s="500"/>
      <c r="AS309" s="500"/>
      <c r="AT309" s="500"/>
      <c r="AU309" s="500"/>
      <c r="AV309" s="500"/>
      <c r="AW309" s="500"/>
      <c r="AX309" s="500"/>
      <c r="AY309" s="500"/>
      <c r="AZ309" s="500"/>
      <c r="BA309" s="500"/>
      <c r="BB309" s="500"/>
      <c r="BC309" s="500"/>
      <c r="BD309" s="500"/>
    </row>
    <row r="310" spans="1:56" s="501" customFormat="1" ht="94.5" hidden="1" customHeight="1">
      <c r="A310" s="492">
        <v>302</v>
      </c>
      <c r="B310" s="491" t="s">
        <v>4306</v>
      </c>
      <c r="C310" s="491" t="s">
        <v>4307</v>
      </c>
      <c r="D310" s="491">
        <v>0</v>
      </c>
      <c r="E310" s="491"/>
      <c r="F310" s="490" t="s">
        <v>4308</v>
      </c>
      <c r="G310" s="490"/>
      <c r="H310" s="493">
        <v>0</v>
      </c>
      <c r="I310" s="492" t="s">
        <v>2594</v>
      </c>
      <c r="J310" s="492"/>
      <c r="K310" s="492"/>
      <c r="L310" s="494">
        <v>5</v>
      </c>
      <c r="M310" s="491"/>
      <c r="N310" s="491"/>
      <c r="O310" s="491"/>
      <c r="P310" s="491"/>
      <c r="Q310" s="491"/>
      <c r="R310" s="491"/>
      <c r="S310" s="491"/>
      <c r="T310" s="491"/>
      <c r="U310" s="491">
        <f t="shared" si="12"/>
        <v>0</v>
      </c>
      <c r="V310" s="495">
        <f t="shared" si="14"/>
        <v>5</v>
      </c>
      <c r="W310" s="496"/>
      <c r="X310" s="496"/>
      <c r="Y310" s="496">
        <v>5</v>
      </c>
      <c r="Z310" s="502"/>
      <c r="AA310" s="496"/>
      <c r="AB310" s="496"/>
      <c r="AC310" s="496"/>
      <c r="AD310" s="496"/>
      <c r="AE310" s="496"/>
      <c r="AF310" s="498"/>
      <c r="AG310" s="499"/>
      <c r="AH310" s="499"/>
      <c r="AI310" s="499">
        <f t="shared" si="13"/>
        <v>0</v>
      </c>
      <c r="AJ310" s="324"/>
      <c r="AK310" s="316"/>
      <c r="AL310" s="316"/>
      <c r="AM310" s="500"/>
      <c r="AN310" s="500"/>
      <c r="AO310" s="500"/>
      <c r="AP310" s="500"/>
      <c r="AQ310" s="500"/>
      <c r="AR310" s="500"/>
      <c r="AS310" s="500"/>
      <c r="AT310" s="500"/>
      <c r="AU310" s="500"/>
      <c r="AV310" s="500"/>
      <c r="AW310" s="500"/>
      <c r="AX310" s="500"/>
      <c r="AY310" s="500"/>
      <c r="AZ310" s="500"/>
      <c r="BA310" s="500"/>
      <c r="BB310" s="500"/>
      <c r="BC310" s="500"/>
      <c r="BD310" s="500"/>
    </row>
    <row r="311" spans="1:56" s="501" customFormat="1" ht="126" hidden="1" customHeight="1">
      <c r="A311" s="492">
        <v>303</v>
      </c>
      <c r="B311" s="491" t="s">
        <v>4309</v>
      </c>
      <c r="C311" s="491" t="s">
        <v>4310</v>
      </c>
      <c r="D311" s="491">
        <v>0</v>
      </c>
      <c r="E311" s="491"/>
      <c r="F311" s="490" t="s">
        <v>4311</v>
      </c>
      <c r="G311" s="490"/>
      <c r="H311" s="493">
        <v>0</v>
      </c>
      <c r="I311" s="492" t="s">
        <v>2594</v>
      </c>
      <c r="J311" s="492"/>
      <c r="K311" s="492"/>
      <c r="L311" s="494">
        <v>3</v>
      </c>
      <c r="M311" s="491"/>
      <c r="N311" s="491"/>
      <c r="O311" s="491"/>
      <c r="P311" s="491"/>
      <c r="Q311" s="491"/>
      <c r="R311" s="491"/>
      <c r="S311" s="491"/>
      <c r="T311" s="491"/>
      <c r="U311" s="491">
        <f t="shared" si="12"/>
        <v>0</v>
      </c>
      <c r="V311" s="495">
        <f t="shared" si="14"/>
        <v>5</v>
      </c>
      <c r="W311" s="496"/>
      <c r="X311" s="496"/>
      <c r="Y311" s="496">
        <v>5</v>
      </c>
      <c r="Z311" s="502"/>
      <c r="AA311" s="496"/>
      <c r="AB311" s="496"/>
      <c r="AC311" s="496"/>
      <c r="AD311" s="496"/>
      <c r="AE311" s="496"/>
      <c r="AF311" s="498"/>
      <c r="AG311" s="499"/>
      <c r="AH311" s="499"/>
      <c r="AI311" s="499">
        <f t="shared" si="13"/>
        <v>0</v>
      </c>
      <c r="AJ311" s="324"/>
      <c r="AK311" s="316"/>
      <c r="AL311" s="316"/>
      <c r="AM311" s="500"/>
      <c r="AN311" s="500"/>
      <c r="AO311" s="500"/>
      <c r="AP311" s="500"/>
      <c r="AQ311" s="500"/>
      <c r="AR311" s="500"/>
      <c r="AS311" s="500"/>
      <c r="AT311" s="500"/>
      <c r="AU311" s="500"/>
      <c r="AV311" s="500"/>
      <c r="AW311" s="500"/>
      <c r="AX311" s="500"/>
      <c r="AY311" s="500"/>
      <c r="AZ311" s="500"/>
      <c r="BA311" s="500"/>
      <c r="BB311" s="500"/>
      <c r="BC311" s="500"/>
      <c r="BD311" s="500"/>
    </row>
    <row r="312" spans="1:56" s="501" customFormat="1" ht="110.25" hidden="1" customHeight="1">
      <c r="A312" s="492">
        <v>304</v>
      </c>
      <c r="B312" s="491" t="s">
        <v>4312</v>
      </c>
      <c r="C312" s="491" t="s">
        <v>4313</v>
      </c>
      <c r="D312" s="491">
        <v>0</v>
      </c>
      <c r="E312" s="491"/>
      <c r="F312" s="490" t="s">
        <v>4314</v>
      </c>
      <c r="G312" s="490"/>
      <c r="H312" s="493">
        <v>0</v>
      </c>
      <c r="I312" s="492" t="s">
        <v>84</v>
      </c>
      <c r="J312" s="492"/>
      <c r="K312" s="492"/>
      <c r="L312" s="494">
        <v>5</v>
      </c>
      <c r="M312" s="491"/>
      <c r="N312" s="491"/>
      <c r="O312" s="491"/>
      <c r="P312" s="491"/>
      <c r="Q312" s="491"/>
      <c r="R312" s="491"/>
      <c r="S312" s="491"/>
      <c r="T312" s="491"/>
      <c r="U312" s="491">
        <f t="shared" si="12"/>
        <v>0</v>
      </c>
      <c r="V312" s="495">
        <f t="shared" si="14"/>
        <v>20</v>
      </c>
      <c r="W312" s="496"/>
      <c r="X312" s="496"/>
      <c r="Y312" s="496">
        <v>20</v>
      </c>
      <c r="Z312" s="502"/>
      <c r="AA312" s="496"/>
      <c r="AB312" s="496"/>
      <c r="AC312" s="496"/>
      <c r="AD312" s="496"/>
      <c r="AE312" s="496"/>
      <c r="AF312" s="498"/>
      <c r="AG312" s="499"/>
      <c r="AH312" s="499"/>
      <c r="AI312" s="499">
        <f t="shared" si="13"/>
        <v>0</v>
      </c>
      <c r="AJ312" s="324"/>
      <c r="AK312" s="316"/>
      <c r="AL312" s="316"/>
      <c r="AM312" s="500"/>
      <c r="AN312" s="500"/>
      <c r="AO312" s="500"/>
      <c r="AP312" s="500"/>
      <c r="AQ312" s="500"/>
      <c r="AR312" s="500"/>
      <c r="AS312" s="500"/>
      <c r="AT312" s="500"/>
      <c r="AU312" s="500"/>
      <c r="AV312" s="500"/>
      <c r="AW312" s="500"/>
      <c r="AX312" s="500"/>
      <c r="AY312" s="500"/>
      <c r="AZ312" s="500"/>
      <c r="BA312" s="500"/>
      <c r="BB312" s="500"/>
      <c r="BC312" s="500"/>
      <c r="BD312" s="500"/>
    </row>
    <row r="313" spans="1:56" s="501" customFormat="1" ht="78.75" hidden="1" customHeight="1">
      <c r="A313" s="492">
        <v>305</v>
      </c>
      <c r="B313" s="491" t="s">
        <v>4315</v>
      </c>
      <c r="C313" s="491" t="s">
        <v>4316</v>
      </c>
      <c r="D313" s="491">
        <v>0</v>
      </c>
      <c r="E313" s="491"/>
      <c r="F313" s="490" t="s">
        <v>4317</v>
      </c>
      <c r="G313" s="490"/>
      <c r="H313" s="493">
        <v>0</v>
      </c>
      <c r="I313" s="492" t="s">
        <v>606</v>
      </c>
      <c r="J313" s="492"/>
      <c r="K313" s="492"/>
      <c r="L313" s="494">
        <v>2</v>
      </c>
      <c r="M313" s="491"/>
      <c r="N313" s="491"/>
      <c r="O313" s="491"/>
      <c r="P313" s="491"/>
      <c r="Q313" s="491"/>
      <c r="R313" s="491"/>
      <c r="S313" s="491"/>
      <c r="T313" s="491"/>
      <c r="U313" s="491">
        <f t="shared" si="12"/>
        <v>0</v>
      </c>
      <c r="V313" s="495">
        <f t="shared" si="14"/>
        <v>20</v>
      </c>
      <c r="W313" s="496"/>
      <c r="X313" s="496"/>
      <c r="Y313" s="496">
        <v>20</v>
      </c>
      <c r="Z313" s="502"/>
      <c r="AA313" s="496"/>
      <c r="AB313" s="496"/>
      <c r="AC313" s="496"/>
      <c r="AD313" s="496"/>
      <c r="AE313" s="496"/>
      <c r="AF313" s="498"/>
      <c r="AG313" s="499"/>
      <c r="AH313" s="499"/>
      <c r="AI313" s="499">
        <f t="shared" si="13"/>
        <v>0</v>
      </c>
      <c r="AJ313" s="324"/>
      <c r="AK313" s="316"/>
      <c r="AL313" s="316"/>
      <c r="AM313" s="500"/>
      <c r="AN313" s="500"/>
      <c r="AO313" s="500"/>
      <c r="AP313" s="500"/>
      <c r="AQ313" s="500"/>
      <c r="AR313" s="500"/>
      <c r="AS313" s="500"/>
      <c r="AT313" s="500"/>
      <c r="AU313" s="500"/>
      <c r="AV313" s="500"/>
      <c r="AW313" s="500"/>
      <c r="AX313" s="500"/>
      <c r="AY313" s="500"/>
      <c r="AZ313" s="500"/>
      <c r="BA313" s="500"/>
      <c r="BB313" s="500"/>
      <c r="BC313" s="500"/>
      <c r="BD313" s="500"/>
    </row>
    <row r="314" spans="1:56" s="501" customFormat="1" ht="78.75" hidden="1" customHeight="1">
      <c r="A314" s="492">
        <v>306</v>
      </c>
      <c r="B314" s="491" t="s">
        <v>4318</v>
      </c>
      <c r="C314" s="491" t="s">
        <v>4319</v>
      </c>
      <c r="D314" s="491">
        <v>0</v>
      </c>
      <c r="E314" s="491"/>
      <c r="F314" s="490" t="s">
        <v>4320</v>
      </c>
      <c r="G314" s="490"/>
      <c r="H314" s="493" t="s">
        <v>4321</v>
      </c>
      <c r="I314" s="492" t="s">
        <v>84</v>
      </c>
      <c r="J314" s="492"/>
      <c r="K314" s="492"/>
      <c r="L314" s="494">
        <v>5</v>
      </c>
      <c r="M314" s="491"/>
      <c r="N314" s="491"/>
      <c r="O314" s="491"/>
      <c r="P314" s="491"/>
      <c r="Q314" s="491"/>
      <c r="R314" s="491"/>
      <c r="S314" s="491"/>
      <c r="T314" s="491"/>
      <c r="U314" s="491">
        <f t="shared" si="12"/>
        <v>0</v>
      </c>
      <c r="V314" s="495">
        <f t="shared" si="14"/>
        <v>0</v>
      </c>
      <c r="W314" s="496"/>
      <c r="X314" s="496"/>
      <c r="Y314" s="496"/>
      <c r="Z314" s="502"/>
      <c r="AA314" s="496"/>
      <c r="AB314" s="496"/>
      <c r="AC314" s="496"/>
      <c r="AD314" s="496"/>
      <c r="AE314" s="496"/>
      <c r="AF314" s="498"/>
      <c r="AG314" s="499"/>
      <c r="AH314" s="499"/>
      <c r="AI314" s="499">
        <f t="shared" si="13"/>
        <v>0</v>
      </c>
      <c r="AJ314" s="324"/>
      <c r="AK314" s="316"/>
      <c r="AL314" s="316"/>
      <c r="AM314" s="500"/>
      <c r="AN314" s="500"/>
      <c r="AO314" s="500"/>
      <c r="AP314" s="500"/>
      <c r="AQ314" s="500"/>
      <c r="AR314" s="500"/>
      <c r="AS314" s="500"/>
      <c r="AT314" s="500"/>
      <c r="AU314" s="500"/>
      <c r="AV314" s="500"/>
      <c r="AW314" s="500"/>
      <c r="AX314" s="500"/>
      <c r="AY314" s="500"/>
      <c r="AZ314" s="500"/>
      <c r="BA314" s="500"/>
      <c r="BB314" s="500"/>
      <c r="BC314" s="500"/>
      <c r="BD314" s="500"/>
    </row>
    <row r="315" spans="1:56" s="501" customFormat="1" ht="78.75" hidden="1" customHeight="1">
      <c r="A315" s="492">
        <v>307</v>
      </c>
      <c r="B315" s="491" t="s">
        <v>4322</v>
      </c>
      <c r="C315" s="491" t="s">
        <v>4323</v>
      </c>
      <c r="D315" s="491">
        <v>0</v>
      </c>
      <c r="E315" s="491"/>
      <c r="F315" s="490" t="s">
        <v>4324</v>
      </c>
      <c r="G315" s="490"/>
      <c r="H315" s="493" t="s">
        <v>4321</v>
      </c>
      <c r="I315" s="492" t="s">
        <v>84</v>
      </c>
      <c r="J315" s="492"/>
      <c r="K315" s="492"/>
      <c r="L315" s="494">
        <v>5</v>
      </c>
      <c r="M315" s="491"/>
      <c r="N315" s="491"/>
      <c r="O315" s="491"/>
      <c r="P315" s="491"/>
      <c r="Q315" s="491"/>
      <c r="R315" s="491"/>
      <c r="S315" s="491"/>
      <c r="T315" s="491"/>
      <c r="U315" s="491">
        <f t="shared" si="12"/>
        <v>0</v>
      </c>
      <c r="V315" s="495">
        <f t="shared" si="14"/>
        <v>10</v>
      </c>
      <c r="W315" s="496"/>
      <c r="X315" s="496"/>
      <c r="Y315" s="496">
        <v>10</v>
      </c>
      <c r="Z315" s="502"/>
      <c r="AA315" s="496"/>
      <c r="AB315" s="496"/>
      <c r="AC315" s="496"/>
      <c r="AD315" s="496"/>
      <c r="AE315" s="496"/>
      <c r="AF315" s="498"/>
      <c r="AG315" s="499"/>
      <c r="AH315" s="499"/>
      <c r="AI315" s="499">
        <f t="shared" si="13"/>
        <v>0</v>
      </c>
      <c r="AJ315" s="324"/>
      <c r="AK315" s="316"/>
      <c r="AL315" s="316"/>
      <c r="AM315" s="500"/>
      <c r="AN315" s="500"/>
      <c r="AO315" s="500"/>
      <c r="AP315" s="500"/>
      <c r="AQ315" s="500"/>
      <c r="AR315" s="500"/>
      <c r="AS315" s="500"/>
      <c r="AT315" s="500"/>
      <c r="AU315" s="500"/>
      <c r="AV315" s="500"/>
      <c r="AW315" s="500"/>
      <c r="AX315" s="500"/>
      <c r="AY315" s="500"/>
      <c r="AZ315" s="500"/>
      <c r="BA315" s="500"/>
      <c r="BB315" s="500"/>
      <c r="BC315" s="500"/>
      <c r="BD315" s="500"/>
    </row>
    <row r="316" spans="1:56" s="501" customFormat="1" ht="157.5" hidden="1" customHeight="1">
      <c r="A316" s="492">
        <v>308</v>
      </c>
      <c r="B316" s="491" t="s">
        <v>4325</v>
      </c>
      <c r="C316" s="491" t="s">
        <v>4326</v>
      </c>
      <c r="D316" s="491">
        <v>0</v>
      </c>
      <c r="E316" s="491"/>
      <c r="F316" s="490" t="s">
        <v>4327</v>
      </c>
      <c r="G316" s="490"/>
      <c r="H316" s="493" t="s">
        <v>3700</v>
      </c>
      <c r="I316" s="492" t="s">
        <v>84</v>
      </c>
      <c r="J316" s="492"/>
      <c r="K316" s="492"/>
      <c r="L316" s="494">
        <v>20</v>
      </c>
      <c r="M316" s="491"/>
      <c r="N316" s="491"/>
      <c r="O316" s="491"/>
      <c r="P316" s="491"/>
      <c r="Q316" s="491"/>
      <c r="R316" s="491"/>
      <c r="S316" s="491"/>
      <c r="T316" s="491"/>
      <c r="U316" s="491">
        <f t="shared" si="12"/>
        <v>0</v>
      </c>
      <c r="V316" s="495">
        <f t="shared" si="14"/>
        <v>0</v>
      </c>
      <c r="W316" s="496"/>
      <c r="X316" s="496"/>
      <c r="Y316" s="496"/>
      <c r="Z316" s="502"/>
      <c r="AA316" s="496"/>
      <c r="AB316" s="496"/>
      <c r="AC316" s="496"/>
      <c r="AD316" s="496"/>
      <c r="AE316" s="496"/>
      <c r="AF316" s="498"/>
      <c r="AG316" s="499"/>
      <c r="AH316" s="499"/>
      <c r="AI316" s="499">
        <f t="shared" si="13"/>
        <v>0</v>
      </c>
      <c r="AJ316" s="324"/>
      <c r="AK316" s="316"/>
      <c r="AL316" s="316"/>
      <c r="AM316" s="500"/>
      <c r="AN316" s="500"/>
      <c r="AO316" s="500"/>
      <c r="AP316" s="500"/>
      <c r="AQ316" s="500"/>
      <c r="AR316" s="500"/>
      <c r="AS316" s="500"/>
      <c r="AT316" s="500"/>
      <c r="AU316" s="500"/>
      <c r="AV316" s="500"/>
      <c r="AW316" s="500"/>
      <c r="AX316" s="500"/>
      <c r="AY316" s="500"/>
      <c r="AZ316" s="500"/>
      <c r="BA316" s="500"/>
      <c r="BB316" s="500"/>
      <c r="BC316" s="500"/>
      <c r="BD316" s="500"/>
    </row>
    <row r="317" spans="1:56" s="501" customFormat="1" ht="94.5" hidden="1" customHeight="1">
      <c r="A317" s="492">
        <v>309</v>
      </c>
      <c r="B317" s="491" t="s">
        <v>4328</v>
      </c>
      <c r="C317" s="491" t="s">
        <v>4329</v>
      </c>
      <c r="D317" s="491">
        <v>0</v>
      </c>
      <c r="E317" s="491"/>
      <c r="F317" s="490" t="s">
        <v>4330</v>
      </c>
      <c r="G317" s="490"/>
      <c r="H317" s="493" t="s">
        <v>3700</v>
      </c>
      <c r="I317" s="492" t="s">
        <v>84</v>
      </c>
      <c r="J317" s="492"/>
      <c r="K317" s="492"/>
      <c r="L317" s="494">
        <v>20</v>
      </c>
      <c r="M317" s="491"/>
      <c r="N317" s="491"/>
      <c r="O317" s="491"/>
      <c r="P317" s="491"/>
      <c r="Q317" s="491"/>
      <c r="R317" s="491"/>
      <c r="S317" s="491"/>
      <c r="T317" s="491"/>
      <c r="U317" s="491">
        <f t="shared" si="12"/>
        <v>0</v>
      </c>
      <c r="V317" s="495">
        <f t="shared" si="14"/>
        <v>0</v>
      </c>
      <c r="W317" s="496"/>
      <c r="X317" s="496"/>
      <c r="Y317" s="496"/>
      <c r="Z317" s="502"/>
      <c r="AA317" s="496"/>
      <c r="AB317" s="496"/>
      <c r="AC317" s="496"/>
      <c r="AD317" s="496"/>
      <c r="AE317" s="496"/>
      <c r="AF317" s="498"/>
      <c r="AG317" s="499"/>
      <c r="AH317" s="499"/>
      <c r="AI317" s="499">
        <f t="shared" si="13"/>
        <v>0</v>
      </c>
      <c r="AJ317" s="324"/>
      <c r="AK317" s="316"/>
      <c r="AL317" s="316"/>
      <c r="AM317" s="500"/>
      <c r="AN317" s="500"/>
      <c r="AO317" s="500"/>
      <c r="AP317" s="500"/>
      <c r="AQ317" s="500"/>
      <c r="AR317" s="500"/>
      <c r="AS317" s="500"/>
      <c r="AT317" s="500"/>
      <c r="AU317" s="500"/>
      <c r="AV317" s="500"/>
      <c r="AW317" s="500"/>
      <c r="AX317" s="500"/>
      <c r="AY317" s="500"/>
      <c r="AZ317" s="500"/>
      <c r="BA317" s="500"/>
      <c r="BB317" s="500"/>
      <c r="BC317" s="500"/>
      <c r="BD317" s="500"/>
    </row>
    <row r="318" spans="1:56" s="501" customFormat="1" ht="141.75" hidden="1" customHeight="1">
      <c r="A318" s="492">
        <v>310</v>
      </c>
      <c r="B318" s="491" t="s">
        <v>4331</v>
      </c>
      <c r="C318" s="491" t="s">
        <v>4332</v>
      </c>
      <c r="D318" s="491">
        <v>0</v>
      </c>
      <c r="E318" s="491"/>
      <c r="F318" s="490" t="s">
        <v>4333</v>
      </c>
      <c r="G318" s="490"/>
      <c r="H318" s="493" t="s">
        <v>3700</v>
      </c>
      <c r="I318" s="492" t="s">
        <v>84</v>
      </c>
      <c r="J318" s="492"/>
      <c r="K318" s="492"/>
      <c r="L318" s="494">
        <v>20</v>
      </c>
      <c r="M318" s="491"/>
      <c r="N318" s="491"/>
      <c r="O318" s="491"/>
      <c r="P318" s="491"/>
      <c r="Q318" s="491"/>
      <c r="R318" s="491"/>
      <c r="S318" s="491"/>
      <c r="T318" s="491"/>
      <c r="U318" s="491">
        <f t="shared" si="12"/>
        <v>0</v>
      </c>
      <c r="V318" s="495">
        <f t="shared" si="14"/>
        <v>0</v>
      </c>
      <c r="W318" s="496"/>
      <c r="X318" s="496"/>
      <c r="Y318" s="496"/>
      <c r="Z318" s="502"/>
      <c r="AA318" s="496"/>
      <c r="AB318" s="496"/>
      <c r="AC318" s="496"/>
      <c r="AD318" s="496"/>
      <c r="AE318" s="496"/>
      <c r="AF318" s="498"/>
      <c r="AG318" s="499"/>
      <c r="AH318" s="499"/>
      <c r="AI318" s="499">
        <f t="shared" si="13"/>
        <v>0</v>
      </c>
      <c r="AJ318" s="324"/>
      <c r="AK318" s="316"/>
      <c r="AL318" s="316"/>
      <c r="AM318" s="500"/>
      <c r="AN318" s="500"/>
      <c r="AO318" s="500"/>
      <c r="AP318" s="500"/>
      <c r="AQ318" s="500"/>
      <c r="AR318" s="500"/>
      <c r="AS318" s="500"/>
      <c r="AT318" s="500"/>
      <c r="AU318" s="500"/>
      <c r="AV318" s="500"/>
      <c r="AW318" s="500"/>
      <c r="AX318" s="500"/>
      <c r="AY318" s="500"/>
      <c r="AZ318" s="500"/>
      <c r="BA318" s="500"/>
      <c r="BB318" s="500"/>
      <c r="BC318" s="500"/>
      <c r="BD318" s="500"/>
    </row>
    <row r="319" spans="1:56" s="501" customFormat="1" ht="94.5" hidden="1" customHeight="1">
      <c r="A319" s="492">
        <v>311</v>
      </c>
      <c r="B319" s="491" t="s">
        <v>4334</v>
      </c>
      <c r="C319" s="491" t="s">
        <v>3516</v>
      </c>
      <c r="D319" s="491">
        <v>0</v>
      </c>
      <c r="E319" s="491"/>
      <c r="F319" s="490" t="s">
        <v>4335</v>
      </c>
      <c r="G319" s="490"/>
      <c r="H319" s="493" t="s">
        <v>3700</v>
      </c>
      <c r="I319" s="492" t="s">
        <v>84</v>
      </c>
      <c r="J319" s="492"/>
      <c r="K319" s="492"/>
      <c r="L319" s="494">
        <v>20</v>
      </c>
      <c r="M319" s="491">
        <v>50</v>
      </c>
      <c r="N319" s="491"/>
      <c r="O319" s="491"/>
      <c r="P319" s="491"/>
      <c r="Q319" s="491"/>
      <c r="R319" s="491"/>
      <c r="S319" s="491"/>
      <c r="T319" s="491"/>
      <c r="U319" s="491">
        <f t="shared" si="12"/>
        <v>0</v>
      </c>
      <c r="V319" s="495">
        <f t="shared" si="14"/>
        <v>0</v>
      </c>
      <c r="W319" s="496"/>
      <c r="X319" s="496"/>
      <c r="Y319" s="496"/>
      <c r="Z319" s="502"/>
      <c r="AA319" s="496"/>
      <c r="AB319" s="496"/>
      <c r="AC319" s="496"/>
      <c r="AD319" s="496"/>
      <c r="AE319" s="496"/>
      <c r="AF319" s="498"/>
      <c r="AG319" s="499"/>
      <c r="AH319" s="499"/>
      <c r="AI319" s="499">
        <f t="shared" si="13"/>
        <v>0</v>
      </c>
      <c r="AJ319" s="324"/>
      <c r="AK319" s="316"/>
      <c r="AL319" s="316"/>
      <c r="AM319" s="500"/>
      <c r="AN319" s="500"/>
      <c r="AO319" s="500"/>
      <c r="AP319" s="500"/>
      <c r="AQ319" s="500"/>
      <c r="AR319" s="500"/>
      <c r="AS319" s="500"/>
      <c r="AT319" s="500"/>
      <c r="AU319" s="500"/>
      <c r="AV319" s="500"/>
      <c r="AW319" s="500"/>
      <c r="AX319" s="500"/>
      <c r="AY319" s="500"/>
      <c r="AZ319" s="500"/>
      <c r="BA319" s="500"/>
      <c r="BB319" s="500"/>
      <c r="BC319" s="500"/>
      <c r="BD319" s="500"/>
    </row>
    <row r="320" spans="1:56" s="501" customFormat="1" ht="141.75" hidden="1" customHeight="1">
      <c r="A320" s="492">
        <v>312</v>
      </c>
      <c r="B320" s="491" t="s">
        <v>4336</v>
      </c>
      <c r="C320" s="491" t="s">
        <v>4337</v>
      </c>
      <c r="D320" s="491">
        <v>0</v>
      </c>
      <c r="E320" s="491"/>
      <c r="F320" s="490" t="s">
        <v>4338</v>
      </c>
      <c r="G320" s="490"/>
      <c r="H320" s="493" t="s">
        <v>3700</v>
      </c>
      <c r="I320" s="492" t="s">
        <v>84</v>
      </c>
      <c r="J320" s="492"/>
      <c r="K320" s="492"/>
      <c r="L320" s="494">
        <v>20</v>
      </c>
      <c r="M320" s="491"/>
      <c r="N320" s="491"/>
      <c r="O320" s="491"/>
      <c r="P320" s="491"/>
      <c r="Q320" s="491"/>
      <c r="R320" s="491"/>
      <c r="S320" s="491"/>
      <c r="T320" s="491"/>
      <c r="U320" s="491">
        <f t="shared" si="12"/>
        <v>0</v>
      </c>
      <c r="V320" s="495">
        <f t="shared" si="14"/>
        <v>0</v>
      </c>
      <c r="W320" s="496"/>
      <c r="X320" s="496"/>
      <c r="Y320" s="496"/>
      <c r="Z320" s="502"/>
      <c r="AA320" s="496"/>
      <c r="AB320" s="496"/>
      <c r="AC320" s="496"/>
      <c r="AD320" s="496"/>
      <c r="AE320" s="496"/>
      <c r="AF320" s="498"/>
      <c r="AG320" s="499"/>
      <c r="AH320" s="499"/>
      <c r="AI320" s="499">
        <f t="shared" si="13"/>
        <v>0</v>
      </c>
      <c r="AJ320" s="324"/>
      <c r="AK320" s="316"/>
      <c r="AL320" s="316"/>
      <c r="AM320" s="500"/>
      <c r="AN320" s="500"/>
      <c r="AO320" s="500"/>
      <c r="AP320" s="500"/>
      <c r="AQ320" s="500"/>
      <c r="AR320" s="500"/>
      <c r="AS320" s="500"/>
      <c r="AT320" s="500"/>
      <c r="AU320" s="500"/>
      <c r="AV320" s="500"/>
      <c r="AW320" s="500"/>
      <c r="AX320" s="500"/>
      <c r="AY320" s="500"/>
      <c r="AZ320" s="500"/>
      <c r="BA320" s="500"/>
      <c r="BB320" s="500"/>
      <c r="BC320" s="500"/>
      <c r="BD320" s="500"/>
    </row>
    <row r="321" spans="1:56" s="501" customFormat="1" ht="157.5" hidden="1" customHeight="1">
      <c r="A321" s="492">
        <v>313</v>
      </c>
      <c r="B321" s="491" t="s">
        <v>4339</v>
      </c>
      <c r="C321" s="491" t="s">
        <v>4340</v>
      </c>
      <c r="D321" s="491">
        <v>0</v>
      </c>
      <c r="E321" s="491"/>
      <c r="F321" s="490" t="s">
        <v>4341</v>
      </c>
      <c r="G321" s="490"/>
      <c r="H321" s="493" t="s">
        <v>3700</v>
      </c>
      <c r="I321" s="492" t="s">
        <v>84</v>
      </c>
      <c r="J321" s="492"/>
      <c r="K321" s="492"/>
      <c r="L321" s="494">
        <v>20</v>
      </c>
      <c r="M321" s="491"/>
      <c r="N321" s="491"/>
      <c r="O321" s="491"/>
      <c r="P321" s="491"/>
      <c r="Q321" s="491"/>
      <c r="R321" s="491"/>
      <c r="S321" s="491"/>
      <c r="T321" s="491"/>
      <c r="U321" s="491">
        <f t="shared" si="12"/>
        <v>0</v>
      </c>
      <c r="V321" s="495">
        <f t="shared" si="14"/>
        <v>20</v>
      </c>
      <c r="W321" s="496"/>
      <c r="X321" s="496"/>
      <c r="Y321" s="496">
        <v>20</v>
      </c>
      <c r="Z321" s="502"/>
      <c r="AA321" s="496"/>
      <c r="AB321" s="496"/>
      <c r="AC321" s="496"/>
      <c r="AD321" s="496"/>
      <c r="AE321" s="496"/>
      <c r="AF321" s="498"/>
      <c r="AG321" s="499"/>
      <c r="AH321" s="499"/>
      <c r="AI321" s="499">
        <f t="shared" si="13"/>
        <v>0</v>
      </c>
      <c r="AJ321" s="324"/>
      <c r="AK321" s="316"/>
      <c r="AL321" s="316"/>
      <c r="AM321" s="500"/>
      <c r="AN321" s="500"/>
      <c r="AO321" s="500"/>
      <c r="AP321" s="500"/>
      <c r="AQ321" s="500"/>
      <c r="AR321" s="500"/>
      <c r="AS321" s="500"/>
      <c r="AT321" s="500"/>
      <c r="AU321" s="500"/>
      <c r="AV321" s="500"/>
      <c r="AW321" s="500"/>
      <c r="AX321" s="500"/>
      <c r="AY321" s="500"/>
      <c r="AZ321" s="500"/>
      <c r="BA321" s="500"/>
      <c r="BB321" s="500"/>
      <c r="BC321" s="500"/>
      <c r="BD321" s="500"/>
    </row>
    <row r="322" spans="1:56" s="501" customFormat="1" ht="173.25" hidden="1" customHeight="1">
      <c r="A322" s="492">
        <v>314</v>
      </c>
      <c r="B322" s="491" t="s">
        <v>4342</v>
      </c>
      <c r="C322" s="491" t="s">
        <v>4343</v>
      </c>
      <c r="D322" s="491">
        <v>0</v>
      </c>
      <c r="E322" s="491"/>
      <c r="F322" s="490" t="s">
        <v>4344</v>
      </c>
      <c r="G322" s="490"/>
      <c r="H322" s="493" t="s">
        <v>3700</v>
      </c>
      <c r="I322" s="492" t="s">
        <v>1354</v>
      </c>
      <c r="J322" s="492"/>
      <c r="K322" s="492"/>
      <c r="L322" s="494">
        <v>20</v>
      </c>
      <c r="M322" s="491"/>
      <c r="N322" s="491"/>
      <c r="O322" s="491"/>
      <c r="P322" s="491"/>
      <c r="Q322" s="491"/>
      <c r="R322" s="491"/>
      <c r="S322" s="491"/>
      <c r="T322" s="491"/>
      <c r="U322" s="491">
        <f t="shared" si="12"/>
        <v>0</v>
      </c>
      <c r="V322" s="495">
        <f t="shared" si="14"/>
        <v>0</v>
      </c>
      <c r="W322" s="496"/>
      <c r="X322" s="496"/>
      <c r="Y322" s="496"/>
      <c r="Z322" s="502"/>
      <c r="AA322" s="496"/>
      <c r="AB322" s="496"/>
      <c r="AC322" s="496"/>
      <c r="AD322" s="496"/>
      <c r="AE322" s="496"/>
      <c r="AF322" s="498"/>
      <c r="AG322" s="499"/>
      <c r="AH322" s="499"/>
      <c r="AI322" s="499">
        <f t="shared" si="13"/>
        <v>0</v>
      </c>
      <c r="AJ322" s="324"/>
      <c r="AK322" s="316"/>
      <c r="AL322" s="316"/>
      <c r="AM322" s="500"/>
      <c r="AN322" s="500"/>
      <c r="AO322" s="500"/>
      <c r="AP322" s="500"/>
      <c r="AQ322" s="500"/>
      <c r="AR322" s="500"/>
      <c r="AS322" s="500"/>
      <c r="AT322" s="500"/>
      <c r="AU322" s="500"/>
      <c r="AV322" s="500"/>
      <c r="AW322" s="500"/>
      <c r="AX322" s="500"/>
      <c r="AY322" s="500"/>
      <c r="AZ322" s="500"/>
      <c r="BA322" s="500"/>
      <c r="BB322" s="500"/>
      <c r="BC322" s="500"/>
      <c r="BD322" s="500"/>
    </row>
    <row r="323" spans="1:56" s="501" customFormat="1" ht="126" hidden="1" customHeight="1">
      <c r="A323" s="492">
        <v>315</v>
      </c>
      <c r="B323" s="491" t="s">
        <v>4345</v>
      </c>
      <c r="C323" s="491" t="s">
        <v>4346</v>
      </c>
      <c r="D323" s="491">
        <v>0</v>
      </c>
      <c r="E323" s="491"/>
      <c r="F323" s="490" t="s">
        <v>4347</v>
      </c>
      <c r="G323" s="490"/>
      <c r="H323" s="493" t="s">
        <v>3518</v>
      </c>
      <c r="I323" s="492" t="s">
        <v>84</v>
      </c>
      <c r="J323" s="492"/>
      <c r="K323" s="492"/>
      <c r="L323" s="494">
        <v>5</v>
      </c>
      <c r="M323" s="491"/>
      <c r="N323" s="491"/>
      <c r="O323" s="491"/>
      <c r="P323" s="491"/>
      <c r="Q323" s="491"/>
      <c r="R323" s="491"/>
      <c r="S323" s="491"/>
      <c r="T323" s="491"/>
      <c r="U323" s="491">
        <f t="shared" si="12"/>
        <v>0</v>
      </c>
      <c r="V323" s="495">
        <f t="shared" si="14"/>
        <v>40</v>
      </c>
      <c r="W323" s="496"/>
      <c r="X323" s="496"/>
      <c r="Y323" s="496">
        <v>40</v>
      </c>
      <c r="Z323" s="502"/>
      <c r="AA323" s="496"/>
      <c r="AB323" s="496"/>
      <c r="AC323" s="496"/>
      <c r="AD323" s="496"/>
      <c r="AE323" s="496"/>
      <c r="AF323" s="498"/>
      <c r="AG323" s="499"/>
      <c r="AH323" s="499"/>
      <c r="AI323" s="499">
        <f t="shared" si="13"/>
        <v>0</v>
      </c>
      <c r="AJ323" s="324"/>
      <c r="AK323" s="316"/>
      <c r="AL323" s="316"/>
      <c r="AM323" s="500"/>
      <c r="AN323" s="500"/>
      <c r="AO323" s="500"/>
      <c r="AP323" s="500"/>
      <c r="AQ323" s="500"/>
      <c r="AR323" s="500"/>
      <c r="AS323" s="500"/>
      <c r="AT323" s="500"/>
      <c r="AU323" s="500"/>
      <c r="AV323" s="500"/>
      <c r="AW323" s="500"/>
      <c r="AX323" s="500"/>
      <c r="AY323" s="500"/>
      <c r="AZ323" s="500"/>
      <c r="BA323" s="500"/>
      <c r="BB323" s="500"/>
      <c r="BC323" s="500"/>
      <c r="BD323" s="500"/>
    </row>
    <row r="324" spans="1:56" s="501" customFormat="1" ht="141.75" hidden="1" customHeight="1">
      <c r="A324" s="492">
        <v>316</v>
      </c>
      <c r="B324" s="491" t="s">
        <v>4348</v>
      </c>
      <c r="C324" s="491" t="s">
        <v>4349</v>
      </c>
      <c r="D324" s="491">
        <v>0</v>
      </c>
      <c r="E324" s="491"/>
      <c r="F324" s="490" t="s">
        <v>4350</v>
      </c>
      <c r="G324" s="490"/>
      <c r="H324" s="493" t="s">
        <v>4259</v>
      </c>
      <c r="I324" s="492" t="s">
        <v>1115</v>
      </c>
      <c r="J324" s="492"/>
      <c r="K324" s="492"/>
      <c r="L324" s="494">
        <v>5</v>
      </c>
      <c r="M324" s="491"/>
      <c r="N324" s="491"/>
      <c r="O324" s="491"/>
      <c r="P324" s="491"/>
      <c r="Q324" s="491"/>
      <c r="R324" s="491"/>
      <c r="S324" s="491"/>
      <c r="T324" s="491"/>
      <c r="U324" s="491">
        <f t="shared" si="12"/>
        <v>0</v>
      </c>
      <c r="V324" s="495">
        <f t="shared" si="14"/>
        <v>0</v>
      </c>
      <c r="W324" s="496"/>
      <c r="X324" s="496"/>
      <c r="Y324" s="496"/>
      <c r="Z324" s="502"/>
      <c r="AA324" s="496"/>
      <c r="AB324" s="496"/>
      <c r="AC324" s="496"/>
      <c r="AD324" s="496"/>
      <c r="AE324" s="496"/>
      <c r="AF324" s="498"/>
      <c r="AG324" s="499"/>
      <c r="AH324" s="499"/>
      <c r="AI324" s="499">
        <f t="shared" si="13"/>
        <v>0</v>
      </c>
      <c r="AJ324" s="324"/>
      <c r="AK324" s="316"/>
      <c r="AL324" s="316"/>
      <c r="AM324" s="500"/>
      <c r="AN324" s="500"/>
      <c r="AO324" s="500"/>
      <c r="AP324" s="500"/>
      <c r="AQ324" s="500"/>
      <c r="AR324" s="500"/>
      <c r="AS324" s="500"/>
      <c r="AT324" s="500"/>
      <c r="AU324" s="500"/>
      <c r="AV324" s="500"/>
      <c r="AW324" s="500"/>
      <c r="AX324" s="500"/>
      <c r="AY324" s="500"/>
      <c r="AZ324" s="500"/>
      <c r="BA324" s="500"/>
      <c r="BB324" s="500"/>
      <c r="BC324" s="500"/>
      <c r="BD324" s="500"/>
    </row>
    <row r="325" spans="1:56" s="501" customFormat="1" ht="173.25" hidden="1" customHeight="1">
      <c r="A325" s="492">
        <v>317</v>
      </c>
      <c r="B325" s="491" t="s">
        <v>4351</v>
      </c>
      <c r="C325" s="491" t="s">
        <v>4352</v>
      </c>
      <c r="D325" s="491">
        <v>0</v>
      </c>
      <c r="E325" s="491"/>
      <c r="F325" s="490" t="s">
        <v>4353</v>
      </c>
      <c r="G325" s="490"/>
      <c r="H325" s="493" t="s">
        <v>4259</v>
      </c>
      <c r="I325" s="492" t="s">
        <v>1354</v>
      </c>
      <c r="J325" s="492"/>
      <c r="K325" s="492"/>
      <c r="L325" s="494">
        <v>10</v>
      </c>
      <c r="M325" s="491"/>
      <c r="N325" s="491"/>
      <c r="O325" s="491"/>
      <c r="P325" s="491"/>
      <c r="Q325" s="491"/>
      <c r="R325" s="491"/>
      <c r="S325" s="491"/>
      <c r="T325" s="491"/>
      <c r="U325" s="491">
        <f t="shared" si="12"/>
        <v>0</v>
      </c>
      <c r="V325" s="495">
        <f t="shared" si="14"/>
        <v>0</v>
      </c>
      <c r="W325" s="496"/>
      <c r="X325" s="496"/>
      <c r="Y325" s="496"/>
      <c r="Z325" s="502"/>
      <c r="AA325" s="496"/>
      <c r="AB325" s="496"/>
      <c r="AC325" s="496"/>
      <c r="AD325" s="496"/>
      <c r="AE325" s="496"/>
      <c r="AF325" s="498"/>
      <c r="AG325" s="499"/>
      <c r="AH325" s="499"/>
      <c r="AI325" s="499">
        <f t="shared" si="13"/>
        <v>0</v>
      </c>
      <c r="AJ325" s="324"/>
      <c r="AK325" s="316"/>
      <c r="AL325" s="316"/>
      <c r="AM325" s="500"/>
      <c r="AN325" s="500"/>
      <c r="AO325" s="500"/>
      <c r="AP325" s="500"/>
      <c r="AQ325" s="500"/>
      <c r="AR325" s="500"/>
      <c r="AS325" s="500"/>
      <c r="AT325" s="500"/>
      <c r="AU325" s="500"/>
      <c r="AV325" s="500"/>
      <c r="AW325" s="500"/>
      <c r="AX325" s="500"/>
      <c r="AY325" s="500"/>
      <c r="AZ325" s="500"/>
      <c r="BA325" s="500"/>
      <c r="BB325" s="500"/>
      <c r="BC325" s="500"/>
      <c r="BD325" s="500"/>
    </row>
    <row r="326" spans="1:56" s="501" customFormat="1" ht="141.75" hidden="1" customHeight="1">
      <c r="A326" s="492">
        <v>318</v>
      </c>
      <c r="B326" s="491" t="s">
        <v>4354</v>
      </c>
      <c r="C326" s="491" t="s">
        <v>4355</v>
      </c>
      <c r="D326" s="491">
        <v>0</v>
      </c>
      <c r="E326" s="491"/>
      <c r="F326" s="490" t="s">
        <v>4356</v>
      </c>
      <c r="G326" s="490"/>
      <c r="H326" s="493" t="s">
        <v>4357</v>
      </c>
      <c r="I326" s="492" t="s">
        <v>2594</v>
      </c>
      <c r="J326" s="492"/>
      <c r="K326" s="492"/>
      <c r="L326" s="494">
        <v>5</v>
      </c>
      <c r="M326" s="491"/>
      <c r="N326" s="491"/>
      <c r="O326" s="491"/>
      <c r="P326" s="491"/>
      <c r="Q326" s="491"/>
      <c r="R326" s="491"/>
      <c r="S326" s="491"/>
      <c r="T326" s="491"/>
      <c r="U326" s="491">
        <f t="shared" si="12"/>
        <v>0</v>
      </c>
      <c r="V326" s="495">
        <f t="shared" si="14"/>
        <v>20</v>
      </c>
      <c r="W326" s="496"/>
      <c r="X326" s="496"/>
      <c r="Y326" s="496">
        <v>20</v>
      </c>
      <c r="Z326" s="502"/>
      <c r="AA326" s="496"/>
      <c r="AB326" s="496"/>
      <c r="AC326" s="496"/>
      <c r="AD326" s="496"/>
      <c r="AE326" s="496"/>
      <c r="AF326" s="498"/>
      <c r="AG326" s="499"/>
      <c r="AH326" s="499"/>
      <c r="AI326" s="499">
        <f t="shared" si="13"/>
        <v>0</v>
      </c>
      <c r="AJ326" s="324"/>
      <c r="AK326" s="316"/>
      <c r="AL326" s="316"/>
      <c r="AM326" s="500"/>
      <c r="AN326" s="500"/>
      <c r="AO326" s="500"/>
      <c r="AP326" s="500"/>
      <c r="AQ326" s="500"/>
      <c r="AR326" s="500"/>
      <c r="AS326" s="500"/>
      <c r="AT326" s="500"/>
      <c r="AU326" s="500"/>
      <c r="AV326" s="500"/>
      <c r="AW326" s="500"/>
      <c r="AX326" s="500"/>
      <c r="AY326" s="500"/>
      <c r="AZ326" s="500"/>
      <c r="BA326" s="500"/>
      <c r="BB326" s="500"/>
      <c r="BC326" s="500"/>
      <c r="BD326" s="500"/>
    </row>
    <row r="327" spans="1:56" s="501" customFormat="1" ht="189" hidden="1" customHeight="1">
      <c r="A327" s="492">
        <v>319</v>
      </c>
      <c r="B327" s="491" t="s">
        <v>4358</v>
      </c>
      <c r="C327" s="491" t="s">
        <v>4359</v>
      </c>
      <c r="D327" s="491">
        <v>0</v>
      </c>
      <c r="E327" s="491"/>
      <c r="F327" s="490" t="s">
        <v>4360</v>
      </c>
      <c r="G327" s="490"/>
      <c r="H327" s="493" t="s">
        <v>3518</v>
      </c>
      <c r="I327" s="492" t="s">
        <v>84</v>
      </c>
      <c r="J327" s="492"/>
      <c r="K327" s="492"/>
      <c r="L327" s="494">
        <v>20</v>
      </c>
      <c r="M327" s="491"/>
      <c r="N327" s="491"/>
      <c r="O327" s="491"/>
      <c r="P327" s="491"/>
      <c r="Q327" s="491"/>
      <c r="R327" s="491"/>
      <c r="S327" s="491"/>
      <c r="T327" s="491"/>
      <c r="U327" s="491">
        <f t="shared" si="12"/>
        <v>0</v>
      </c>
      <c r="V327" s="495">
        <f t="shared" si="14"/>
        <v>0</v>
      </c>
      <c r="W327" s="496"/>
      <c r="X327" s="496"/>
      <c r="Y327" s="496"/>
      <c r="Z327" s="502"/>
      <c r="AA327" s="496"/>
      <c r="AB327" s="496"/>
      <c r="AC327" s="496"/>
      <c r="AD327" s="496"/>
      <c r="AE327" s="496"/>
      <c r="AF327" s="498"/>
      <c r="AG327" s="499"/>
      <c r="AH327" s="499"/>
      <c r="AI327" s="499">
        <f t="shared" si="13"/>
        <v>0</v>
      </c>
      <c r="AJ327" s="324"/>
      <c r="AK327" s="316"/>
      <c r="AL327" s="316"/>
      <c r="AM327" s="500"/>
      <c r="AN327" s="500"/>
      <c r="AO327" s="500"/>
      <c r="AP327" s="500"/>
      <c r="AQ327" s="500"/>
      <c r="AR327" s="500"/>
      <c r="AS327" s="500"/>
      <c r="AT327" s="500"/>
      <c r="AU327" s="500"/>
      <c r="AV327" s="500"/>
      <c r="AW327" s="500"/>
      <c r="AX327" s="500"/>
      <c r="AY327" s="500"/>
      <c r="AZ327" s="500"/>
      <c r="BA327" s="500"/>
      <c r="BB327" s="500"/>
      <c r="BC327" s="500"/>
      <c r="BD327" s="500"/>
    </row>
    <row r="328" spans="1:56" s="501" customFormat="1" ht="220.5" hidden="1" customHeight="1">
      <c r="A328" s="492">
        <v>320</v>
      </c>
      <c r="B328" s="491" t="s">
        <v>4361</v>
      </c>
      <c r="C328" s="491" t="s">
        <v>4362</v>
      </c>
      <c r="D328" s="491">
        <v>0</v>
      </c>
      <c r="E328" s="491"/>
      <c r="F328" s="490" t="s">
        <v>4363</v>
      </c>
      <c r="G328" s="490"/>
      <c r="H328" s="493" t="s">
        <v>3518</v>
      </c>
      <c r="I328" s="492" t="s">
        <v>84</v>
      </c>
      <c r="J328" s="492"/>
      <c r="K328" s="492"/>
      <c r="L328" s="494">
        <v>7</v>
      </c>
      <c r="M328" s="491"/>
      <c r="N328" s="491"/>
      <c r="O328" s="491"/>
      <c r="P328" s="491"/>
      <c r="Q328" s="491"/>
      <c r="R328" s="491"/>
      <c r="S328" s="491"/>
      <c r="T328" s="491"/>
      <c r="U328" s="491">
        <f t="shared" si="12"/>
        <v>0</v>
      </c>
      <c r="V328" s="495">
        <f t="shared" si="14"/>
        <v>20</v>
      </c>
      <c r="W328" s="496"/>
      <c r="X328" s="496"/>
      <c r="Y328" s="496">
        <v>20</v>
      </c>
      <c r="Z328" s="502"/>
      <c r="AA328" s="496"/>
      <c r="AB328" s="496"/>
      <c r="AC328" s="496"/>
      <c r="AD328" s="496"/>
      <c r="AE328" s="496"/>
      <c r="AF328" s="498"/>
      <c r="AG328" s="499"/>
      <c r="AH328" s="499"/>
      <c r="AI328" s="499">
        <f t="shared" si="13"/>
        <v>0</v>
      </c>
      <c r="AJ328" s="324"/>
      <c r="AK328" s="316"/>
      <c r="AL328" s="316"/>
      <c r="AM328" s="500"/>
      <c r="AN328" s="500"/>
      <c r="AO328" s="500"/>
      <c r="AP328" s="500"/>
      <c r="AQ328" s="500"/>
      <c r="AR328" s="500"/>
      <c r="AS328" s="500"/>
      <c r="AT328" s="500"/>
      <c r="AU328" s="500"/>
      <c r="AV328" s="500"/>
      <c r="AW328" s="500"/>
      <c r="AX328" s="500"/>
      <c r="AY328" s="500"/>
      <c r="AZ328" s="500"/>
      <c r="BA328" s="500"/>
      <c r="BB328" s="500"/>
      <c r="BC328" s="500"/>
      <c r="BD328" s="500"/>
    </row>
    <row r="329" spans="1:56" s="501" customFormat="1" ht="157.5" hidden="1" customHeight="1">
      <c r="A329" s="492">
        <v>321</v>
      </c>
      <c r="B329" s="491" t="s">
        <v>4364</v>
      </c>
      <c r="C329" s="491" t="s">
        <v>4365</v>
      </c>
      <c r="D329" s="491">
        <v>0</v>
      </c>
      <c r="E329" s="491"/>
      <c r="F329" s="490" t="s">
        <v>4366</v>
      </c>
      <c r="G329" s="490"/>
      <c r="H329" s="493" t="s">
        <v>3518</v>
      </c>
      <c r="I329" s="492" t="s">
        <v>84</v>
      </c>
      <c r="J329" s="492"/>
      <c r="K329" s="492"/>
      <c r="L329" s="494">
        <v>20</v>
      </c>
      <c r="M329" s="491"/>
      <c r="N329" s="491"/>
      <c r="O329" s="491"/>
      <c r="P329" s="491"/>
      <c r="Q329" s="491"/>
      <c r="R329" s="491"/>
      <c r="S329" s="491"/>
      <c r="T329" s="491"/>
      <c r="U329" s="491">
        <f t="shared" ref="U329:U392" si="15">SUM(S329:T329)</f>
        <v>0</v>
      </c>
      <c r="V329" s="495">
        <f t="shared" si="14"/>
        <v>100</v>
      </c>
      <c r="W329" s="496"/>
      <c r="X329" s="496"/>
      <c r="Y329" s="496">
        <v>100</v>
      </c>
      <c r="Z329" s="502"/>
      <c r="AA329" s="496"/>
      <c r="AB329" s="496"/>
      <c r="AC329" s="496"/>
      <c r="AD329" s="496"/>
      <c r="AE329" s="496"/>
      <c r="AF329" s="498"/>
      <c r="AG329" s="499"/>
      <c r="AH329" s="499"/>
      <c r="AI329" s="499">
        <f t="shared" ref="AI329:AI392" si="16">+AH329*V329</f>
        <v>0</v>
      </c>
      <c r="AJ329" s="324"/>
      <c r="AK329" s="316"/>
      <c r="AL329" s="316"/>
      <c r="AM329" s="500"/>
      <c r="AN329" s="500"/>
      <c r="AO329" s="500"/>
      <c r="AP329" s="500"/>
      <c r="AQ329" s="500"/>
      <c r="AR329" s="500"/>
      <c r="AS329" s="500"/>
      <c r="AT329" s="500"/>
      <c r="AU329" s="500"/>
      <c r="AV329" s="500"/>
      <c r="AW329" s="500"/>
      <c r="AX329" s="500"/>
      <c r="AY329" s="500"/>
      <c r="AZ329" s="500"/>
      <c r="BA329" s="500"/>
      <c r="BB329" s="500"/>
      <c r="BC329" s="500"/>
      <c r="BD329" s="500"/>
    </row>
    <row r="330" spans="1:56" s="501" customFormat="1" ht="157.5" hidden="1" customHeight="1">
      <c r="A330" s="492">
        <v>322</v>
      </c>
      <c r="B330" s="491" t="s">
        <v>4367</v>
      </c>
      <c r="C330" s="491" t="s">
        <v>4368</v>
      </c>
      <c r="D330" s="491">
        <v>0</v>
      </c>
      <c r="E330" s="491"/>
      <c r="F330" s="490" t="s">
        <v>4369</v>
      </c>
      <c r="G330" s="490"/>
      <c r="H330" s="493" t="s">
        <v>3518</v>
      </c>
      <c r="I330" s="492" t="s">
        <v>84</v>
      </c>
      <c r="J330" s="492"/>
      <c r="K330" s="492"/>
      <c r="L330" s="494">
        <v>10</v>
      </c>
      <c r="M330" s="491"/>
      <c r="N330" s="491"/>
      <c r="O330" s="491"/>
      <c r="P330" s="491"/>
      <c r="Q330" s="491"/>
      <c r="R330" s="491"/>
      <c r="S330" s="491"/>
      <c r="T330" s="491"/>
      <c r="U330" s="491">
        <f t="shared" si="15"/>
        <v>0</v>
      </c>
      <c r="V330" s="495">
        <f t="shared" ref="V330:V393" si="17">SUM(W330:AE330)</f>
        <v>0</v>
      </c>
      <c r="W330" s="496"/>
      <c r="X330" s="496"/>
      <c r="Y330" s="496"/>
      <c r="Z330" s="502"/>
      <c r="AA330" s="496"/>
      <c r="AB330" s="496"/>
      <c r="AC330" s="496"/>
      <c r="AD330" s="496"/>
      <c r="AE330" s="496"/>
      <c r="AF330" s="498"/>
      <c r="AG330" s="499"/>
      <c r="AH330" s="499"/>
      <c r="AI330" s="499">
        <f t="shared" si="16"/>
        <v>0</v>
      </c>
      <c r="AJ330" s="324"/>
      <c r="AK330" s="316"/>
      <c r="AL330" s="316"/>
      <c r="AM330" s="500"/>
      <c r="AN330" s="500"/>
      <c r="AO330" s="500"/>
      <c r="AP330" s="500"/>
      <c r="AQ330" s="500"/>
      <c r="AR330" s="500"/>
      <c r="AS330" s="500"/>
      <c r="AT330" s="500"/>
      <c r="AU330" s="500"/>
      <c r="AV330" s="500"/>
      <c r="AW330" s="500"/>
      <c r="AX330" s="500"/>
      <c r="AY330" s="500"/>
      <c r="AZ330" s="500"/>
      <c r="BA330" s="500"/>
      <c r="BB330" s="500"/>
      <c r="BC330" s="500"/>
      <c r="BD330" s="500"/>
    </row>
    <row r="331" spans="1:56" s="501" customFormat="1" ht="78.75" hidden="1" customHeight="1">
      <c r="A331" s="492">
        <v>323</v>
      </c>
      <c r="B331" s="491" t="s">
        <v>4370</v>
      </c>
      <c r="C331" s="491" t="s">
        <v>4371</v>
      </c>
      <c r="D331" s="491">
        <v>0</v>
      </c>
      <c r="E331" s="491"/>
      <c r="F331" s="490" t="s">
        <v>4372</v>
      </c>
      <c r="G331" s="490"/>
      <c r="H331" s="493" t="s">
        <v>3518</v>
      </c>
      <c r="I331" s="492" t="s">
        <v>84</v>
      </c>
      <c r="J331" s="492"/>
      <c r="K331" s="492"/>
      <c r="L331" s="494">
        <v>10</v>
      </c>
      <c r="M331" s="491"/>
      <c r="N331" s="491"/>
      <c r="O331" s="491"/>
      <c r="P331" s="491"/>
      <c r="Q331" s="491"/>
      <c r="R331" s="491"/>
      <c r="S331" s="491"/>
      <c r="T331" s="491"/>
      <c r="U331" s="491">
        <f t="shared" si="15"/>
        <v>0</v>
      </c>
      <c r="V331" s="495">
        <f t="shared" si="17"/>
        <v>150</v>
      </c>
      <c r="W331" s="496"/>
      <c r="X331" s="496"/>
      <c r="Y331" s="496">
        <v>150</v>
      </c>
      <c r="Z331" s="502"/>
      <c r="AA331" s="496"/>
      <c r="AB331" s="496"/>
      <c r="AC331" s="496"/>
      <c r="AD331" s="496"/>
      <c r="AE331" s="496"/>
      <c r="AF331" s="498"/>
      <c r="AG331" s="499"/>
      <c r="AH331" s="499"/>
      <c r="AI331" s="499">
        <f t="shared" si="16"/>
        <v>0</v>
      </c>
      <c r="AJ331" s="324"/>
      <c r="AK331" s="316"/>
      <c r="AL331" s="316"/>
      <c r="AM331" s="500"/>
      <c r="AN331" s="500"/>
      <c r="AO331" s="500"/>
      <c r="AP331" s="500"/>
      <c r="AQ331" s="500"/>
      <c r="AR331" s="500"/>
      <c r="AS331" s="500"/>
      <c r="AT331" s="500"/>
      <c r="AU331" s="500"/>
      <c r="AV331" s="500"/>
      <c r="AW331" s="500"/>
      <c r="AX331" s="500"/>
      <c r="AY331" s="500"/>
      <c r="AZ331" s="500"/>
      <c r="BA331" s="500"/>
      <c r="BB331" s="500"/>
      <c r="BC331" s="500"/>
      <c r="BD331" s="500"/>
    </row>
    <row r="332" spans="1:56" s="501" customFormat="1" ht="63" hidden="1" customHeight="1">
      <c r="A332" s="492">
        <v>324</v>
      </c>
      <c r="B332" s="491" t="s">
        <v>4373</v>
      </c>
      <c r="C332" s="491" t="s">
        <v>4374</v>
      </c>
      <c r="D332" s="491">
        <v>0</v>
      </c>
      <c r="E332" s="491"/>
      <c r="F332" s="490" t="s">
        <v>4375</v>
      </c>
      <c r="G332" s="490"/>
      <c r="H332" s="493">
        <v>0</v>
      </c>
      <c r="I332" s="492" t="s">
        <v>84</v>
      </c>
      <c r="J332" s="492"/>
      <c r="K332" s="492"/>
      <c r="L332" s="494">
        <v>20</v>
      </c>
      <c r="M332" s="491">
        <v>6</v>
      </c>
      <c r="N332" s="491"/>
      <c r="O332" s="491"/>
      <c r="P332" s="491"/>
      <c r="Q332" s="491"/>
      <c r="R332" s="491"/>
      <c r="S332" s="491"/>
      <c r="T332" s="491"/>
      <c r="U332" s="491">
        <f t="shared" si="15"/>
        <v>0</v>
      </c>
      <c r="V332" s="495">
        <f t="shared" si="17"/>
        <v>0</v>
      </c>
      <c r="W332" s="496"/>
      <c r="X332" s="496"/>
      <c r="Y332" s="496"/>
      <c r="Z332" s="502"/>
      <c r="AA332" s="496"/>
      <c r="AB332" s="496"/>
      <c r="AC332" s="496"/>
      <c r="AD332" s="496"/>
      <c r="AE332" s="496"/>
      <c r="AF332" s="498"/>
      <c r="AG332" s="499"/>
      <c r="AH332" s="499"/>
      <c r="AI332" s="499">
        <f t="shared" si="16"/>
        <v>0</v>
      </c>
      <c r="AJ332" s="324"/>
      <c r="AK332" s="316"/>
      <c r="AL332" s="316"/>
      <c r="AM332" s="500"/>
      <c r="AN332" s="500"/>
      <c r="AO332" s="500"/>
      <c r="AP332" s="500"/>
      <c r="AQ332" s="500"/>
      <c r="AR332" s="500"/>
      <c r="AS332" s="500"/>
      <c r="AT332" s="500"/>
      <c r="AU332" s="500"/>
      <c r="AV332" s="500"/>
      <c r="AW332" s="500"/>
      <c r="AX332" s="500"/>
      <c r="AY332" s="500"/>
      <c r="AZ332" s="500"/>
      <c r="BA332" s="500"/>
      <c r="BB332" s="500"/>
      <c r="BC332" s="500"/>
      <c r="BD332" s="500"/>
    </row>
    <row r="333" spans="1:56" s="501" customFormat="1" ht="315" hidden="1" customHeight="1">
      <c r="A333" s="492">
        <v>325</v>
      </c>
      <c r="B333" s="491" t="s">
        <v>4376</v>
      </c>
      <c r="C333" s="491" t="s">
        <v>4377</v>
      </c>
      <c r="D333" s="491">
        <v>0</v>
      </c>
      <c r="E333" s="491"/>
      <c r="F333" s="549" t="s">
        <v>4378</v>
      </c>
      <c r="G333" s="549"/>
      <c r="H333" s="493" t="s">
        <v>3345</v>
      </c>
      <c r="I333" s="492" t="s">
        <v>84</v>
      </c>
      <c r="J333" s="492"/>
      <c r="K333" s="492"/>
      <c r="L333" s="494">
        <v>500</v>
      </c>
      <c r="M333" s="491"/>
      <c r="N333" s="491"/>
      <c r="O333" s="491"/>
      <c r="P333" s="491"/>
      <c r="Q333" s="491"/>
      <c r="R333" s="491"/>
      <c r="S333" s="491"/>
      <c r="T333" s="491"/>
      <c r="U333" s="491">
        <f t="shared" si="15"/>
        <v>0</v>
      </c>
      <c r="V333" s="495">
        <f t="shared" si="17"/>
        <v>1300</v>
      </c>
      <c r="W333" s="496">
        <v>1300</v>
      </c>
      <c r="X333" s="496"/>
      <c r="Y333" s="496"/>
      <c r="Z333" s="502"/>
      <c r="AA333" s="496"/>
      <c r="AB333" s="496"/>
      <c r="AC333" s="496"/>
      <c r="AD333" s="496"/>
      <c r="AE333" s="547"/>
      <c r="AF333" s="498" t="s">
        <v>3526</v>
      </c>
      <c r="AG333" s="499"/>
      <c r="AH333" s="499"/>
      <c r="AI333" s="499">
        <f t="shared" si="16"/>
        <v>0</v>
      </c>
      <c r="AJ333" s="324"/>
      <c r="AK333" s="316"/>
      <c r="AL333" s="316"/>
      <c r="AM333" s="500"/>
      <c r="AN333" s="500"/>
      <c r="AO333" s="500"/>
      <c r="AP333" s="500"/>
      <c r="AQ333" s="500"/>
      <c r="AR333" s="500"/>
      <c r="AS333" s="500"/>
      <c r="AT333" s="500"/>
      <c r="AU333" s="500"/>
      <c r="AV333" s="500"/>
      <c r="AW333" s="500"/>
      <c r="AX333" s="500"/>
      <c r="AY333" s="500"/>
      <c r="AZ333" s="500"/>
      <c r="BA333" s="500"/>
      <c r="BB333" s="500"/>
      <c r="BC333" s="500"/>
      <c r="BD333" s="500"/>
    </row>
    <row r="334" spans="1:56" s="501" customFormat="1" ht="267.75" hidden="1" customHeight="1">
      <c r="A334" s="492">
        <v>326</v>
      </c>
      <c r="B334" s="491" t="s">
        <v>4379</v>
      </c>
      <c r="C334" s="491" t="s">
        <v>4380</v>
      </c>
      <c r="D334" s="491">
        <v>0</v>
      </c>
      <c r="E334" s="491"/>
      <c r="F334" s="549" t="s">
        <v>4381</v>
      </c>
      <c r="G334" s="549"/>
      <c r="H334" s="493">
        <v>0</v>
      </c>
      <c r="I334" s="492" t="s">
        <v>84</v>
      </c>
      <c r="J334" s="492"/>
      <c r="K334" s="492"/>
      <c r="L334" s="494">
        <v>500</v>
      </c>
      <c r="M334" s="491"/>
      <c r="N334" s="491"/>
      <c r="O334" s="491"/>
      <c r="P334" s="491"/>
      <c r="Q334" s="491"/>
      <c r="R334" s="491"/>
      <c r="S334" s="491"/>
      <c r="T334" s="491"/>
      <c r="U334" s="491">
        <f t="shared" si="15"/>
        <v>0</v>
      </c>
      <c r="V334" s="495">
        <f t="shared" si="17"/>
        <v>800</v>
      </c>
      <c r="W334" s="496">
        <v>800</v>
      </c>
      <c r="X334" s="496"/>
      <c r="Y334" s="496"/>
      <c r="Z334" s="502"/>
      <c r="AA334" s="496"/>
      <c r="AB334" s="496"/>
      <c r="AC334" s="496">
        <v>0</v>
      </c>
      <c r="AD334" s="496"/>
      <c r="AE334" s="547"/>
      <c r="AF334" s="498" t="s">
        <v>3346</v>
      </c>
      <c r="AG334" s="499"/>
      <c r="AH334" s="499"/>
      <c r="AI334" s="499">
        <f t="shared" si="16"/>
        <v>0</v>
      </c>
      <c r="AJ334" s="324"/>
      <c r="AK334" s="316"/>
      <c r="AL334" s="316"/>
      <c r="AM334" s="500"/>
      <c r="AN334" s="500"/>
      <c r="AO334" s="500"/>
      <c r="AP334" s="500"/>
      <c r="AQ334" s="500"/>
      <c r="AR334" s="500"/>
      <c r="AS334" s="500"/>
      <c r="AT334" s="500"/>
      <c r="AU334" s="500"/>
      <c r="AV334" s="500"/>
      <c r="AW334" s="500"/>
      <c r="AX334" s="500"/>
      <c r="AY334" s="500"/>
      <c r="AZ334" s="500"/>
      <c r="BA334" s="500"/>
      <c r="BB334" s="500"/>
      <c r="BC334" s="500"/>
      <c r="BD334" s="500"/>
    </row>
    <row r="335" spans="1:56" s="501" customFormat="1" ht="346.5" hidden="1" customHeight="1">
      <c r="A335" s="492">
        <v>327</v>
      </c>
      <c r="B335" s="491" t="s">
        <v>4382</v>
      </c>
      <c r="C335" s="491" t="s">
        <v>4383</v>
      </c>
      <c r="D335" s="491">
        <v>0</v>
      </c>
      <c r="E335" s="491"/>
      <c r="F335" s="550" t="s">
        <v>4384</v>
      </c>
      <c r="G335" s="549"/>
      <c r="H335" s="493" t="s">
        <v>3377</v>
      </c>
      <c r="I335" s="492" t="s">
        <v>84</v>
      </c>
      <c r="J335" s="492"/>
      <c r="K335" s="492"/>
      <c r="L335" s="494">
        <v>30</v>
      </c>
      <c r="M335" s="491"/>
      <c r="N335" s="491"/>
      <c r="O335" s="491"/>
      <c r="P335" s="491"/>
      <c r="Q335" s="491"/>
      <c r="R335" s="491"/>
      <c r="S335" s="491"/>
      <c r="T335" s="491"/>
      <c r="U335" s="491">
        <f t="shared" si="15"/>
        <v>0</v>
      </c>
      <c r="V335" s="495">
        <f t="shared" si="17"/>
        <v>50</v>
      </c>
      <c r="W335" s="496"/>
      <c r="X335" s="496"/>
      <c r="Y335" s="496"/>
      <c r="Z335" s="502"/>
      <c r="AA335" s="496"/>
      <c r="AB335" s="496"/>
      <c r="AC335" s="496"/>
      <c r="AD335" s="496"/>
      <c r="AE335" s="547">
        <v>50</v>
      </c>
      <c r="AF335" s="498"/>
      <c r="AG335" s="499"/>
      <c r="AH335" s="499"/>
      <c r="AI335" s="499">
        <f t="shared" si="16"/>
        <v>0</v>
      </c>
      <c r="AJ335" s="324"/>
      <c r="AK335" s="316"/>
      <c r="AL335" s="316"/>
      <c r="AM335" s="500"/>
      <c r="AN335" s="500"/>
      <c r="AO335" s="500"/>
      <c r="AP335" s="500"/>
      <c r="AQ335" s="500"/>
      <c r="AR335" s="500"/>
      <c r="AS335" s="500"/>
      <c r="AT335" s="500"/>
      <c r="AU335" s="500"/>
      <c r="AV335" s="500"/>
      <c r="AW335" s="500"/>
      <c r="AX335" s="500"/>
      <c r="AY335" s="500"/>
      <c r="AZ335" s="500"/>
      <c r="BA335" s="500"/>
      <c r="BB335" s="500"/>
      <c r="BC335" s="500"/>
      <c r="BD335" s="500"/>
    </row>
    <row r="336" spans="1:56" s="501" customFormat="1" ht="204.75" hidden="1" customHeight="1">
      <c r="A336" s="492">
        <v>328</v>
      </c>
      <c r="B336" s="491" t="s">
        <v>4385</v>
      </c>
      <c r="C336" s="491" t="s">
        <v>4386</v>
      </c>
      <c r="D336" s="491">
        <v>0</v>
      </c>
      <c r="E336" s="491"/>
      <c r="F336" s="549" t="s">
        <v>4387</v>
      </c>
      <c r="G336" s="549"/>
      <c r="H336" s="493" t="s">
        <v>3522</v>
      </c>
      <c r="I336" s="492" t="s">
        <v>84</v>
      </c>
      <c r="J336" s="492"/>
      <c r="K336" s="492"/>
      <c r="L336" s="494">
        <v>1000</v>
      </c>
      <c r="M336" s="491"/>
      <c r="N336" s="491"/>
      <c r="O336" s="491"/>
      <c r="P336" s="491"/>
      <c r="Q336" s="491"/>
      <c r="R336" s="491"/>
      <c r="S336" s="491"/>
      <c r="T336" s="491"/>
      <c r="U336" s="491">
        <f t="shared" si="15"/>
        <v>0</v>
      </c>
      <c r="V336" s="495">
        <f t="shared" si="17"/>
        <v>1300</v>
      </c>
      <c r="W336" s="496">
        <v>1300</v>
      </c>
      <c r="X336" s="496"/>
      <c r="Y336" s="496"/>
      <c r="Z336" s="502"/>
      <c r="AA336" s="496"/>
      <c r="AB336" s="496"/>
      <c r="AC336" s="496">
        <v>0</v>
      </c>
      <c r="AD336" s="496"/>
      <c r="AE336" s="547"/>
      <c r="AF336" s="498" t="s">
        <v>3346</v>
      </c>
      <c r="AG336" s="499"/>
      <c r="AH336" s="499"/>
      <c r="AI336" s="499">
        <f t="shared" si="16"/>
        <v>0</v>
      </c>
      <c r="AJ336" s="324"/>
      <c r="AK336" s="316"/>
      <c r="AL336" s="316"/>
      <c r="AM336" s="500"/>
      <c r="AN336" s="500"/>
      <c r="AO336" s="500"/>
      <c r="AP336" s="500"/>
      <c r="AQ336" s="500"/>
      <c r="AR336" s="500"/>
      <c r="AS336" s="500"/>
      <c r="AT336" s="500"/>
      <c r="AU336" s="500"/>
      <c r="AV336" s="500"/>
      <c r="AW336" s="500"/>
      <c r="AX336" s="500"/>
      <c r="AY336" s="500"/>
      <c r="AZ336" s="500"/>
      <c r="BA336" s="500"/>
      <c r="BB336" s="500"/>
      <c r="BC336" s="500"/>
      <c r="BD336" s="500"/>
    </row>
    <row r="337" spans="1:56" s="501" customFormat="1" ht="220.5" hidden="1" customHeight="1">
      <c r="A337" s="492">
        <v>329</v>
      </c>
      <c r="B337" s="491" t="s">
        <v>4388</v>
      </c>
      <c r="C337" s="491" t="s">
        <v>4389</v>
      </c>
      <c r="D337" s="491">
        <v>0</v>
      </c>
      <c r="E337" s="491"/>
      <c r="F337" s="549" t="s">
        <v>4390</v>
      </c>
      <c r="G337" s="549"/>
      <c r="H337" s="493" t="s">
        <v>3522</v>
      </c>
      <c r="I337" s="492" t="s">
        <v>84</v>
      </c>
      <c r="J337" s="492"/>
      <c r="K337" s="492"/>
      <c r="L337" s="494">
        <v>1000</v>
      </c>
      <c r="M337" s="491"/>
      <c r="N337" s="491"/>
      <c r="O337" s="491"/>
      <c r="P337" s="491"/>
      <c r="Q337" s="491"/>
      <c r="R337" s="491"/>
      <c r="S337" s="491"/>
      <c r="T337" s="491"/>
      <c r="U337" s="491">
        <f t="shared" si="15"/>
        <v>0</v>
      </c>
      <c r="V337" s="495">
        <f t="shared" si="17"/>
        <v>1800</v>
      </c>
      <c r="W337" s="496">
        <v>1800</v>
      </c>
      <c r="X337" s="496"/>
      <c r="Y337" s="496"/>
      <c r="Z337" s="502"/>
      <c r="AA337" s="496"/>
      <c r="AB337" s="496"/>
      <c r="AC337" s="496">
        <v>0</v>
      </c>
      <c r="AD337" s="496"/>
      <c r="AE337" s="547"/>
      <c r="AF337" s="498" t="s">
        <v>3346</v>
      </c>
      <c r="AG337" s="499"/>
      <c r="AH337" s="499"/>
      <c r="AI337" s="499">
        <f t="shared" si="16"/>
        <v>0</v>
      </c>
      <c r="AJ337" s="324"/>
      <c r="AK337" s="316"/>
      <c r="AL337" s="316"/>
      <c r="AM337" s="500"/>
      <c r="AN337" s="500"/>
      <c r="AO337" s="500"/>
      <c r="AP337" s="500"/>
      <c r="AQ337" s="500"/>
      <c r="AR337" s="500"/>
      <c r="AS337" s="500"/>
      <c r="AT337" s="500"/>
      <c r="AU337" s="500"/>
      <c r="AV337" s="500"/>
      <c r="AW337" s="500"/>
      <c r="AX337" s="500"/>
      <c r="AY337" s="500"/>
      <c r="AZ337" s="500"/>
      <c r="BA337" s="500"/>
      <c r="BB337" s="500"/>
      <c r="BC337" s="500"/>
      <c r="BD337" s="500"/>
    </row>
    <row r="338" spans="1:56" s="501" customFormat="1" ht="141.75" hidden="1" customHeight="1">
      <c r="A338" s="492">
        <v>330</v>
      </c>
      <c r="B338" s="491" t="s">
        <v>4391</v>
      </c>
      <c r="C338" s="551" t="s">
        <v>4392</v>
      </c>
      <c r="D338" s="491">
        <v>0</v>
      </c>
      <c r="E338" s="551"/>
      <c r="F338" s="549" t="s">
        <v>4393</v>
      </c>
      <c r="G338" s="549"/>
      <c r="H338" s="493" t="s">
        <v>3322</v>
      </c>
      <c r="I338" s="492" t="s">
        <v>84</v>
      </c>
      <c r="J338" s="492"/>
      <c r="K338" s="492"/>
      <c r="L338" s="494">
        <v>100</v>
      </c>
      <c r="M338" s="491"/>
      <c r="N338" s="491"/>
      <c r="O338" s="491"/>
      <c r="P338" s="491"/>
      <c r="Q338" s="491"/>
      <c r="R338" s="491"/>
      <c r="S338" s="491"/>
      <c r="T338" s="491"/>
      <c r="U338" s="491">
        <f t="shared" si="15"/>
        <v>0</v>
      </c>
      <c r="V338" s="495">
        <f t="shared" si="17"/>
        <v>150</v>
      </c>
      <c r="W338" s="496"/>
      <c r="X338" s="496"/>
      <c r="Y338" s="496"/>
      <c r="Z338" s="502"/>
      <c r="AA338" s="496"/>
      <c r="AB338" s="496"/>
      <c r="AC338" s="496"/>
      <c r="AD338" s="496"/>
      <c r="AE338" s="547">
        <v>150</v>
      </c>
      <c r="AF338" s="498"/>
      <c r="AG338" s="499">
        <v>0</v>
      </c>
      <c r="AH338" s="499"/>
      <c r="AI338" s="499">
        <f t="shared" si="16"/>
        <v>0</v>
      </c>
      <c r="AJ338" s="324"/>
      <c r="AK338" s="316"/>
      <c r="AL338" s="316"/>
      <c r="AM338" s="500"/>
      <c r="AN338" s="500"/>
      <c r="AO338" s="500"/>
      <c r="AP338" s="500"/>
      <c r="AQ338" s="500"/>
      <c r="AR338" s="500"/>
      <c r="AS338" s="500"/>
      <c r="AT338" s="500"/>
      <c r="AU338" s="500"/>
      <c r="AV338" s="500"/>
      <c r="AW338" s="500"/>
      <c r="AX338" s="500"/>
      <c r="AY338" s="500"/>
      <c r="AZ338" s="500"/>
      <c r="BA338" s="500"/>
      <c r="BB338" s="500"/>
      <c r="BC338" s="500"/>
      <c r="BD338" s="500"/>
    </row>
    <row r="339" spans="1:56" s="501" customFormat="1" ht="94.5" hidden="1" customHeight="1">
      <c r="A339" s="492">
        <v>331</v>
      </c>
      <c r="B339" s="491" t="s">
        <v>4394</v>
      </c>
      <c r="C339" s="491" t="s">
        <v>4395</v>
      </c>
      <c r="D339" s="491">
        <v>0</v>
      </c>
      <c r="E339" s="491"/>
      <c r="F339" s="490" t="s">
        <v>4396</v>
      </c>
      <c r="G339" s="490"/>
      <c r="H339" s="493" t="s">
        <v>2895</v>
      </c>
      <c r="I339" s="492" t="s">
        <v>3152</v>
      </c>
      <c r="J339" s="492"/>
      <c r="K339" s="492"/>
      <c r="L339" s="494">
        <v>5</v>
      </c>
      <c r="M339" s="491"/>
      <c r="N339" s="491"/>
      <c r="O339" s="491"/>
      <c r="P339" s="491"/>
      <c r="Q339" s="491"/>
      <c r="R339" s="491"/>
      <c r="S339" s="491"/>
      <c r="T339" s="491"/>
      <c r="U339" s="491">
        <f t="shared" si="15"/>
        <v>0</v>
      </c>
      <c r="V339" s="495">
        <f t="shared" si="17"/>
        <v>20</v>
      </c>
      <c r="W339" s="496"/>
      <c r="X339" s="496"/>
      <c r="Y339" s="496">
        <v>20</v>
      </c>
      <c r="Z339" s="502"/>
      <c r="AA339" s="496"/>
      <c r="AB339" s="496"/>
      <c r="AC339" s="496"/>
      <c r="AD339" s="496"/>
      <c r="AE339" s="496"/>
      <c r="AF339" s="498"/>
      <c r="AG339" s="499"/>
      <c r="AH339" s="499"/>
      <c r="AI339" s="499">
        <f t="shared" si="16"/>
        <v>0</v>
      </c>
      <c r="AJ339" s="324"/>
      <c r="AK339" s="316"/>
      <c r="AL339" s="316"/>
      <c r="AM339" s="500"/>
      <c r="AN339" s="500"/>
      <c r="AO339" s="500"/>
      <c r="AP339" s="500"/>
      <c r="AQ339" s="500"/>
      <c r="AR339" s="500"/>
      <c r="AS339" s="500"/>
      <c r="AT339" s="500"/>
      <c r="AU339" s="500"/>
      <c r="AV339" s="500"/>
      <c r="AW339" s="500"/>
      <c r="AX339" s="500"/>
      <c r="AY339" s="500"/>
      <c r="AZ339" s="500"/>
      <c r="BA339" s="500"/>
      <c r="BB339" s="500"/>
      <c r="BC339" s="500"/>
      <c r="BD339" s="500"/>
    </row>
    <row r="340" spans="1:56" s="501" customFormat="1" ht="94.5" hidden="1" customHeight="1">
      <c r="A340" s="492">
        <v>332</v>
      </c>
      <c r="B340" s="491" t="s">
        <v>4397</v>
      </c>
      <c r="C340" s="491" t="s">
        <v>4398</v>
      </c>
      <c r="D340" s="491">
        <v>0</v>
      </c>
      <c r="E340" s="491"/>
      <c r="F340" s="490" t="s">
        <v>4399</v>
      </c>
      <c r="G340" s="490"/>
      <c r="H340" s="493" t="s">
        <v>2895</v>
      </c>
      <c r="I340" s="492" t="s">
        <v>3152</v>
      </c>
      <c r="J340" s="492"/>
      <c r="K340" s="492"/>
      <c r="L340" s="494">
        <v>5</v>
      </c>
      <c r="M340" s="491"/>
      <c r="N340" s="491"/>
      <c r="O340" s="491"/>
      <c r="P340" s="491"/>
      <c r="Q340" s="491"/>
      <c r="R340" s="491"/>
      <c r="S340" s="491"/>
      <c r="T340" s="491"/>
      <c r="U340" s="491">
        <f t="shared" si="15"/>
        <v>0</v>
      </c>
      <c r="V340" s="495">
        <f t="shared" si="17"/>
        <v>20</v>
      </c>
      <c r="W340" s="496"/>
      <c r="X340" s="496"/>
      <c r="Y340" s="496">
        <v>20</v>
      </c>
      <c r="Z340" s="502"/>
      <c r="AA340" s="496"/>
      <c r="AB340" s="496"/>
      <c r="AC340" s="496"/>
      <c r="AD340" s="496"/>
      <c r="AE340" s="496"/>
      <c r="AF340" s="498"/>
      <c r="AG340" s="499"/>
      <c r="AH340" s="499"/>
      <c r="AI340" s="499">
        <f t="shared" si="16"/>
        <v>0</v>
      </c>
      <c r="AJ340" s="324"/>
      <c r="AK340" s="316"/>
      <c r="AL340" s="316"/>
      <c r="AM340" s="500"/>
      <c r="AN340" s="500"/>
      <c r="AO340" s="500"/>
      <c r="AP340" s="500"/>
      <c r="AQ340" s="500"/>
      <c r="AR340" s="500"/>
      <c r="AS340" s="500"/>
      <c r="AT340" s="500"/>
      <c r="AU340" s="500"/>
      <c r="AV340" s="500"/>
      <c r="AW340" s="500"/>
      <c r="AX340" s="500"/>
      <c r="AY340" s="500"/>
      <c r="AZ340" s="500"/>
      <c r="BA340" s="500"/>
      <c r="BB340" s="500"/>
      <c r="BC340" s="500"/>
      <c r="BD340" s="500"/>
    </row>
    <row r="341" spans="1:56" s="501" customFormat="1" ht="204.75" hidden="1" customHeight="1">
      <c r="A341" s="492">
        <v>333</v>
      </c>
      <c r="B341" s="491" t="s">
        <v>4400</v>
      </c>
      <c r="C341" s="491" t="s">
        <v>4401</v>
      </c>
      <c r="D341" s="491">
        <v>0</v>
      </c>
      <c r="E341" s="491"/>
      <c r="F341" s="490" t="s">
        <v>4402</v>
      </c>
      <c r="G341" s="490"/>
      <c r="H341" s="493" t="s">
        <v>3493</v>
      </c>
      <c r="I341" s="492" t="s">
        <v>84</v>
      </c>
      <c r="J341" s="492"/>
      <c r="K341" s="492"/>
      <c r="L341" s="494">
        <v>5</v>
      </c>
      <c r="M341" s="491"/>
      <c r="N341" s="491"/>
      <c r="O341" s="491"/>
      <c r="P341" s="491"/>
      <c r="Q341" s="491"/>
      <c r="R341" s="491"/>
      <c r="S341" s="491"/>
      <c r="T341" s="491"/>
      <c r="U341" s="491">
        <f t="shared" si="15"/>
        <v>0</v>
      </c>
      <c r="V341" s="495">
        <f t="shared" si="17"/>
        <v>5</v>
      </c>
      <c r="W341" s="496"/>
      <c r="X341" s="496"/>
      <c r="Y341" s="496">
        <v>5</v>
      </c>
      <c r="Z341" s="502"/>
      <c r="AA341" s="496"/>
      <c r="AB341" s="496"/>
      <c r="AC341" s="496"/>
      <c r="AD341" s="496"/>
      <c r="AE341" s="496"/>
      <c r="AF341" s="498"/>
      <c r="AG341" s="499"/>
      <c r="AH341" s="499"/>
      <c r="AI341" s="499">
        <f t="shared" si="16"/>
        <v>0</v>
      </c>
      <c r="AJ341" s="324"/>
      <c r="AK341" s="316"/>
      <c r="AL341" s="316"/>
      <c r="AM341" s="500"/>
      <c r="AN341" s="500"/>
      <c r="AO341" s="500"/>
      <c r="AP341" s="500"/>
      <c r="AQ341" s="500"/>
      <c r="AR341" s="500"/>
      <c r="AS341" s="500"/>
      <c r="AT341" s="500"/>
      <c r="AU341" s="500"/>
      <c r="AV341" s="500"/>
      <c r="AW341" s="500"/>
      <c r="AX341" s="500"/>
      <c r="AY341" s="500"/>
      <c r="AZ341" s="500"/>
      <c r="BA341" s="500"/>
      <c r="BB341" s="500"/>
      <c r="BC341" s="500"/>
      <c r="BD341" s="500"/>
    </row>
    <row r="342" spans="1:56" s="501" customFormat="1" ht="110.25" hidden="1" customHeight="1">
      <c r="A342" s="492">
        <v>334</v>
      </c>
      <c r="B342" s="491" t="s">
        <v>4403</v>
      </c>
      <c r="C342" s="491" t="s">
        <v>4404</v>
      </c>
      <c r="D342" s="491">
        <v>0</v>
      </c>
      <c r="E342" s="491"/>
      <c r="F342" s="490" t="s">
        <v>4405</v>
      </c>
      <c r="G342" s="490"/>
      <c r="H342" s="493" t="s">
        <v>3493</v>
      </c>
      <c r="I342" s="492" t="s">
        <v>1354</v>
      </c>
      <c r="J342" s="492"/>
      <c r="K342" s="492"/>
      <c r="L342" s="494">
        <v>5</v>
      </c>
      <c r="M342" s="491"/>
      <c r="N342" s="491"/>
      <c r="O342" s="491"/>
      <c r="P342" s="491"/>
      <c r="Q342" s="491"/>
      <c r="R342" s="491"/>
      <c r="S342" s="491"/>
      <c r="T342" s="491"/>
      <c r="U342" s="491">
        <f t="shared" si="15"/>
        <v>0</v>
      </c>
      <c r="V342" s="495">
        <f t="shared" si="17"/>
        <v>100</v>
      </c>
      <c r="W342" s="496"/>
      <c r="X342" s="496"/>
      <c r="Y342" s="496">
        <v>100</v>
      </c>
      <c r="Z342" s="502"/>
      <c r="AA342" s="496"/>
      <c r="AB342" s="496"/>
      <c r="AC342" s="496"/>
      <c r="AD342" s="496"/>
      <c r="AE342" s="496"/>
      <c r="AF342" s="498"/>
      <c r="AG342" s="499"/>
      <c r="AH342" s="499"/>
      <c r="AI342" s="499">
        <f t="shared" si="16"/>
        <v>0</v>
      </c>
      <c r="AJ342" s="324"/>
      <c r="AK342" s="316"/>
      <c r="AL342" s="316"/>
      <c r="AM342" s="500"/>
      <c r="AN342" s="500"/>
      <c r="AO342" s="500"/>
      <c r="AP342" s="500"/>
      <c r="AQ342" s="500"/>
      <c r="AR342" s="500"/>
      <c r="AS342" s="500"/>
      <c r="AT342" s="500"/>
      <c r="AU342" s="500"/>
      <c r="AV342" s="500"/>
      <c r="AW342" s="500"/>
      <c r="AX342" s="500"/>
      <c r="AY342" s="500"/>
      <c r="AZ342" s="500"/>
      <c r="BA342" s="500"/>
      <c r="BB342" s="500"/>
      <c r="BC342" s="500"/>
      <c r="BD342" s="500"/>
    </row>
    <row r="343" spans="1:56" s="501" customFormat="1" ht="110.25" hidden="1" customHeight="1">
      <c r="A343" s="492">
        <v>335</v>
      </c>
      <c r="B343" s="491" t="s">
        <v>4406</v>
      </c>
      <c r="C343" s="491" t="s">
        <v>4407</v>
      </c>
      <c r="D343" s="491">
        <v>0</v>
      </c>
      <c r="E343" s="491"/>
      <c r="F343" s="490" t="s">
        <v>4408</v>
      </c>
      <c r="G343" s="490"/>
      <c r="H343" s="493" t="s">
        <v>3493</v>
      </c>
      <c r="I343" s="492" t="s">
        <v>1354</v>
      </c>
      <c r="J343" s="492"/>
      <c r="K343" s="492"/>
      <c r="L343" s="494">
        <v>5</v>
      </c>
      <c r="M343" s="491"/>
      <c r="N343" s="491"/>
      <c r="O343" s="491"/>
      <c r="P343" s="491"/>
      <c r="Q343" s="491"/>
      <c r="R343" s="491"/>
      <c r="S343" s="491"/>
      <c r="T343" s="491"/>
      <c r="U343" s="491">
        <f t="shared" si="15"/>
        <v>0</v>
      </c>
      <c r="V343" s="495">
        <f t="shared" si="17"/>
        <v>40</v>
      </c>
      <c r="W343" s="496"/>
      <c r="X343" s="496"/>
      <c r="Y343" s="496">
        <v>40</v>
      </c>
      <c r="Z343" s="502"/>
      <c r="AA343" s="496"/>
      <c r="AB343" s="496"/>
      <c r="AC343" s="496"/>
      <c r="AD343" s="496"/>
      <c r="AE343" s="496"/>
      <c r="AF343" s="498"/>
      <c r="AG343" s="499"/>
      <c r="AH343" s="499"/>
      <c r="AI343" s="499">
        <f t="shared" si="16"/>
        <v>0</v>
      </c>
      <c r="AJ343" s="324"/>
      <c r="AK343" s="316"/>
      <c r="AL343" s="316"/>
      <c r="AM343" s="500"/>
      <c r="AN343" s="500"/>
      <c r="AO343" s="500"/>
      <c r="AP343" s="500"/>
      <c r="AQ343" s="500"/>
      <c r="AR343" s="500"/>
      <c r="AS343" s="500"/>
      <c r="AT343" s="500"/>
      <c r="AU343" s="500"/>
      <c r="AV343" s="500"/>
      <c r="AW343" s="500"/>
      <c r="AX343" s="500"/>
      <c r="AY343" s="500"/>
      <c r="AZ343" s="500"/>
      <c r="BA343" s="500"/>
      <c r="BB343" s="500"/>
      <c r="BC343" s="500"/>
      <c r="BD343" s="500"/>
    </row>
    <row r="344" spans="1:56" s="501" customFormat="1" ht="126" hidden="1" customHeight="1">
      <c r="A344" s="492">
        <v>336</v>
      </c>
      <c r="B344" s="491" t="s">
        <v>4409</v>
      </c>
      <c r="C344" s="491" t="s">
        <v>4410</v>
      </c>
      <c r="D344" s="491">
        <v>0</v>
      </c>
      <c r="E344" s="491"/>
      <c r="F344" s="490" t="s">
        <v>4411</v>
      </c>
      <c r="G344" s="490"/>
      <c r="H344" s="493" t="s">
        <v>4412</v>
      </c>
      <c r="I344" s="492" t="s">
        <v>1354</v>
      </c>
      <c r="J344" s="492"/>
      <c r="K344" s="492"/>
      <c r="L344" s="494">
        <v>350</v>
      </c>
      <c r="M344" s="491"/>
      <c r="N344" s="491"/>
      <c r="O344" s="491"/>
      <c r="P344" s="491"/>
      <c r="Q344" s="491"/>
      <c r="R344" s="491"/>
      <c r="S344" s="491"/>
      <c r="T344" s="491"/>
      <c r="U344" s="491">
        <f t="shared" si="15"/>
        <v>0</v>
      </c>
      <c r="V344" s="495">
        <f t="shared" si="17"/>
        <v>350</v>
      </c>
      <c r="W344" s="496"/>
      <c r="X344" s="496"/>
      <c r="Y344" s="496">
        <v>350</v>
      </c>
      <c r="Z344" s="502"/>
      <c r="AA344" s="496"/>
      <c r="AB344" s="496"/>
      <c r="AC344" s="496"/>
      <c r="AD344" s="496"/>
      <c r="AE344" s="496"/>
      <c r="AF344" s="498"/>
      <c r="AG344" s="499"/>
      <c r="AH344" s="499"/>
      <c r="AI344" s="499">
        <f t="shared" si="16"/>
        <v>0</v>
      </c>
      <c r="AJ344" s="324"/>
      <c r="AK344" s="316"/>
      <c r="AL344" s="316"/>
      <c r="AM344" s="500"/>
      <c r="AN344" s="500"/>
      <c r="AO344" s="500"/>
      <c r="AP344" s="500"/>
      <c r="AQ344" s="500"/>
      <c r="AR344" s="500"/>
      <c r="AS344" s="500"/>
      <c r="AT344" s="500"/>
      <c r="AU344" s="500"/>
      <c r="AV344" s="500"/>
      <c r="AW344" s="500"/>
      <c r="AX344" s="500"/>
      <c r="AY344" s="500"/>
      <c r="AZ344" s="500"/>
      <c r="BA344" s="500"/>
      <c r="BB344" s="500"/>
      <c r="BC344" s="500"/>
      <c r="BD344" s="500"/>
    </row>
    <row r="345" spans="1:56" s="501" customFormat="1" ht="126" hidden="1" customHeight="1">
      <c r="A345" s="492">
        <v>337</v>
      </c>
      <c r="B345" s="491" t="s">
        <v>4413</v>
      </c>
      <c r="C345" s="491" t="s">
        <v>4414</v>
      </c>
      <c r="D345" s="491">
        <v>0</v>
      </c>
      <c r="E345" s="491"/>
      <c r="F345" s="490" t="s">
        <v>4415</v>
      </c>
      <c r="G345" s="490"/>
      <c r="H345" s="493" t="s">
        <v>4416</v>
      </c>
      <c r="I345" s="492" t="s">
        <v>3233</v>
      </c>
      <c r="J345" s="492"/>
      <c r="K345" s="492"/>
      <c r="L345" s="494">
        <v>5</v>
      </c>
      <c r="M345" s="491"/>
      <c r="N345" s="491"/>
      <c r="O345" s="491"/>
      <c r="P345" s="491"/>
      <c r="Q345" s="491"/>
      <c r="R345" s="491"/>
      <c r="S345" s="491"/>
      <c r="T345" s="491"/>
      <c r="U345" s="491">
        <f t="shared" si="15"/>
        <v>0</v>
      </c>
      <c r="V345" s="495">
        <f t="shared" si="17"/>
        <v>5</v>
      </c>
      <c r="W345" s="496"/>
      <c r="X345" s="496"/>
      <c r="Y345" s="496">
        <v>5</v>
      </c>
      <c r="Z345" s="502"/>
      <c r="AA345" s="496"/>
      <c r="AB345" s="496"/>
      <c r="AC345" s="496"/>
      <c r="AD345" s="496"/>
      <c r="AE345" s="496"/>
      <c r="AF345" s="498"/>
      <c r="AG345" s="499"/>
      <c r="AH345" s="499"/>
      <c r="AI345" s="499">
        <f t="shared" si="16"/>
        <v>0</v>
      </c>
      <c r="AJ345" s="324"/>
      <c r="AK345" s="316"/>
      <c r="AL345" s="316"/>
      <c r="AM345" s="500"/>
      <c r="AN345" s="500"/>
      <c r="AO345" s="500"/>
      <c r="AP345" s="500"/>
      <c r="AQ345" s="500"/>
      <c r="AR345" s="500"/>
      <c r="AS345" s="500"/>
      <c r="AT345" s="500"/>
      <c r="AU345" s="500"/>
      <c r="AV345" s="500"/>
      <c r="AW345" s="500"/>
      <c r="AX345" s="500"/>
      <c r="AY345" s="500"/>
      <c r="AZ345" s="500"/>
      <c r="BA345" s="500"/>
      <c r="BB345" s="500"/>
      <c r="BC345" s="500"/>
      <c r="BD345" s="500"/>
    </row>
    <row r="346" spans="1:56" s="501" customFormat="1" ht="204.75" hidden="1" customHeight="1">
      <c r="A346" s="492">
        <v>338</v>
      </c>
      <c r="B346" s="491" t="s">
        <v>4417</v>
      </c>
      <c r="C346" s="491" t="s">
        <v>4418</v>
      </c>
      <c r="D346" s="491">
        <v>0</v>
      </c>
      <c r="E346" s="491"/>
      <c r="F346" s="490" t="s">
        <v>4419</v>
      </c>
      <c r="G346" s="490"/>
      <c r="H346" s="493" t="s">
        <v>4416</v>
      </c>
      <c r="I346" s="492" t="s">
        <v>3233</v>
      </c>
      <c r="J346" s="492"/>
      <c r="K346" s="492"/>
      <c r="L346" s="494">
        <v>5</v>
      </c>
      <c r="M346" s="491"/>
      <c r="N346" s="491"/>
      <c r="O346" s="491"/>
      <c r="P346" s="491"/>
      <c r="Q346" s="491"/>
      <c r="R346" s="491"/>
      <c r="S346" s="491"/>
      <c r="T346" s="491"/>
      <c r="U346" s="491">
        <f t="shared" si="15"/>
        <v>0</v>
      </c>
      <c r="V346" s="495">
        <f t="shared" si="17"/>
        <v>5</v>
      </c>
      <c r="W346" s="496"/>
      <c r="X346" s="496"/>
      <c r="Y346" s="496">
        <v>5</v>
      </c>
      <c r="Z346" s="502"/>
      <c r="AA346" s="496"/>
      <c r="AB346" s="496"/>
      <c r="AC346" s="496"/>
      <c r="AD346" s="496"/>
      <c r="AE346" s="496"/>
      <c r="AF346" s="498"/>
      <c r="AG346" s="499"/>
      <c r="AH346" s="499"/>
      <c r="AI346" s="499">
        <f t="shared" si="16"/>
        <v>0</v>
      </c>
      <c r="AJ346" s="324"/>
      <c r="AK346" s="316"/>
      <c r="AL346" s="316"/>
      <c r="AM346" s="500"/>
      <c r="AN346" s="500"/>
      <c r="AO346" s="500"/>
      <c r="AP346" s="500"/>
      <c r="AQ346" s="500"/>
      <c r="AR346" s="500"/>
      <c r="AS346" s="500"/>
      <c r="AT346" s="500"/>
      <c r="AU346" s="500"/>
      <c r="AV346" s="500"/>
      <c r="AW346" s="500"/>
      <c r="AX346" s="500"/>
      <c r="AY346" s="500"/>
      <c r="AZ346" s="500"/>
      <c r="BA346" s="500"/>
      <c r="BB346" s="500"/>
      <c r="BC346" s="500"/>
      <c r="BD346" s="500"/>
    </row>
    <row r="347" spans="1:56" s="501" customFormat="1" ht="189" hidden="1" customHeight="1">
      <c r="A347" s="492">
        <v>339</v>
      </c>
      <c r="B347" s="491" t="s">
        <v>4420</v>
      </c>
      <c r="C347" s="491" t="s">
        <v>4421</v>
      </c>
      <c r="D347" s="491">
        <v>0</v>
      </c>
      <c r="E347" s="491"/>
      <c r="F347" s="490" t="s">
        <v>4422</v>
      </c>
      <c r="G347" s="490"/>
      <c r="H347" s="493" t="s">
        <v>4416</v>
      </c>
      <c r="I347" s="492" t="s">
        <v>3233</v>
      </c>
      <c r="J347" s="492"/>
      <c r="K347" s="492"/>
      <c r="L347" s="494">
        <v>5</v>
      </c>
      <c r="M347" s="491"/>
      <c r="N347" s="491"/>
      <c r="O347" s="491"/>
      <c r="P347" s="491"/>
      <c r="Q347" s="491"/>
      <c r="R347" s="491"/>
      <c r="S347" s="491"/>
      <c r="T347" s="491"/>
      <c r="U347" s="491">
        <f t="shared" si="15"/>
        <v>0</v>
      </c>
      <c r="V347" s="495">
        <f t="shared" si="17"/>
        <v>5</v>
      </c>
      <c r="W347" s="496"/>
      <c r="X347" s="496"/>
      <c r="Y347" s="496">
        <v>5</v>
      </c>
      <c r="Z347" s="502"/>
      <c r="AA347" s="496"/>
      <c r="AB347" s="496"/>
      <c r="AC347" s="496"/>
      <c r="AD347" s="496"/>
      <c r="AE347" s="496"/>
      <c r="AF347" s="498"/>
      <c r="AG347" s="499"/>
      <c r="AH347" s="499"/>
      <c r="AI347" s="499">
        <f t="shared" si="16"/>
        <v>0</v>
      </c>
      <c r="AJ347" s="324"/>
      <c r="AK347" s="316"/>
      <c r="AL347" s="316"/>
      <c r="AM347" s="500"/>
      <c r="AN347" s="500"/>
      <c r="AO347" s="500"/>
      <c r="AP347" s="500"/>
      <c r="AQ347" s="500"/>
      <c r="AR347" s="500"/>
      <c r="AS347" s="500"/>
      <c r="AT347" s="500"/>
      <c r="AU347" s="500"/>
      <c r="AV347" s="500"/>
      <c r="AW347" s="500"/>
      <c r="AX347" s="500"/>
      <c r="AY347" s="500"/>
      <c r="AZ347" s="500"/>
      <c r="BA347" s="500"/>
      <c r="BB347" s="500"/>
      <c r="BC347" s="500"/>
      <c r="BD347" s="500"/>
    </row>
    <row r="348" spans="1:56" s="501" customFormat="1" ht="204.75" hidden="1" customHeight="1">
      <c r="A348" s="492">
        <v>340</v>
      </c>
      <c r="B348" s="491" t="s">
        <v>4423</v>
      </c>
      <c r="C348" s="491" t="s">
        <v>4424</v>
      </c>
      <c r="D348" s="491">
        <v>0</v>
      </c>
      <c r="E348" s="491"/>
      <c r="F348" s="490" t="s">
        <v>4425</v>
      </c>
      <c r="G348" s="490"/>
      <c r="H348" s="493" t="s">
        <v>4416</v>
      </c>
      <c r="I348" s="492" t="s">
        <v>3233</v>
      </c>
      <c r="J348" s="492"/>
      <c r="K348" s="492"/>
      <c r="L348" s="494">
        <v>5</v>
      </c>
      <c r="M348" s="491"/>
      <c r="N348" s="491"/>
      <c r="O348" s="491"/>
      <c r="P348" s="491"/>
      <c r="Q348" s="491"/>
      <c r="R348" s="491"/>
      <c r="S348" s="491"/>
      <c r="T348" s="491"/>
      <c r="U348" s="491">
        <f t="shared" si="15"/>
        <v>0</v>
      </c>
      <c r="V348" s="495">
        <f t="shared" si="17"/>
        <v>10</v>
      </c>
      <c r="W348" s="496"/>
      <c r="X348" s="496"/>
      <c r="Y348" s="496">
        <v>10</v>
      </c>
      <c r="Z348" s="502"/>
      <c r="AA348" s="496"/>
      <c r="AB348" s="496"/>
      <c r="AC348" s="496"/>
      <c r="AD348" s="496"/>
      <c r="AE348" s="496"/>
      <c r="AF348" s="498"/>
      <c r="AG348" s="499"/>
      <c r="AH348" s="499"/>
      <c r="AI348" s="499">
        <f t="shared" si="16"/>
        <v>0</v>
      </c>
      <c r="AJ348" s="324"/>
      <c r="AK348" s="316"/>
      <c r="AL348" s="316"/>
      <c r="AM348" s="500"/>
      <c r="AN348" s="500"/>
      <c r="AO348" s="500"/>
      <c r="AP348" s="500"/>
      <c r="AQ348" s="500"/>
      <c r="AR348" s="500"/>
      <c r="AS348" s="500"/>
      <c r="AT348" s="500"/>
      <c r="AU348" s="500"/>
      <c r="AV348" s="500"/>
      <c r="AW348" s="500"/>
      <c r="AX348" s="500"/>
      <c r="AY348" s="500"/>
      <c r="AZ348" s="500"/>
      <c r="BA348" s="500"/>
      <c r="BB348" s="500"/>
      <c r="BC348" s="500"/>
      <c r="BD348" s="500"/>
    </row>
    <row r="349" spans="1:56" s="501" customFormat="1" ht="252" hidden="1" customHeight="1">
      <c r="A349" s="492">
        <v>341</v>
      </c>
      <c r="B349" s="491" t="s">
        <v>4426</v>
      </c>
      <c r="C349" s="491" t="s">
        <v>4427</v>
      </c>
      <c r="D349" s="491">
        <v>0</v>
      </c>
      <c r="E349" s="491"/>
      <c r="F349" s="490" t="s">
        <v>4428</v>
      </c>
      <c r="G349" s="490"/>
      <c r="H349" s="493" t="s">
        <v>4416</v>
      </c>
      <c r="I349" s="492" t="s">
        <v>3233</v>
      </c>
      <c r="J349" s="492"/>
      <c r="K349" s="492"/>
      <c r="L349" s="494">
        <v>5</v>
      </c>
      <c r="M349" s="491"/>
      <c r="N349" s="491"/>
      <c r="O349" s="491"/>
      <c r="P349" s="491"/>
      <c r="Q349" s="491"/>
      <c r="R349" s="491"/>
      <c r="S349" s="491"/>
      <c r="T349" s="491"/>
      <c r="U349" s="491">
        <f t="shared" si="15"/>
        <v>0</v>
      </c>
      <c r="V349" s="495">
        <f t="shared" si="17"/>
        <v>5</v>
      </c>
      <c r="W349" s="496"/>
      <c r="X349" s="496"/>
      <c r="Y349" s="496">
        <v>5</v>
      </c>
      <c r="Z349" s="502"/>
      <c r="AA349" s="496"/>
      <c r="AB349" s="496"/>
      <c r="AC349" s="496"/>
      <c r="AD349" s="496"/>
      <c r="AE349" s="496"/>
      <c r="AF349" s="498"/>
      <c r="AG349" s="499"/>
      <c r="AH349" s="499"/>
      <c r="AI349" s="499">
        <f t="shared" si="16"/>
        <v>0</v>
      </c>
      <c r="AJ349" s="324"/>
      <c r="AK349" s="316"/>
      <c r="AL349" s="316"/>
      <c r="AM349" s="500"/>
      <c r="AN349" s="500"/>
      <c r="AO349" s="500"/>
      <c r="AP349" s="500"/>
      <c r="AQ349" s="500"/>
      <c r="AR349" s="500"/>
      <c r="AS349" s="500"/>
      <c r="AT349" s="500"/>
      <c r="AU349" s="500"/>
      <c r="AV349" s="500"/>
      <c r="AW349" s="500"/>
      <c r="AX349" s="500"/>
      <c r="AY349" s="500"/>
      <c r="AZ349" s="500"/>
      <c r="BA349" s="500"/>
      <c r="BB349" s="500"/>
      <c r="BC349" s="500"/>
      <c r="BD349" s="500"/>
    </row>
    <row r="350" spans="1:56" s="501" customFormat="1" ht="299.25" hidden="1" customHeight="1">
      <c r="A350" s="492">
        <v>342</v>
      </c>
      <c r="B350" s="491" t="s">
        <v>4429</v>
      </c>
      <c r="C350" s="491" t="s">
        <v>4430</v>
      </c>
      <c r="D350" s="491">
        <v>0</v>
      </c>
      <c r="E350" s="491"/>
      <c r="F350" s="490" t="s">
        <v>4431</v>
      </c>
      <c r="G350" s="490"/>
      <c r="H350" s="493" t="s">
        <v>4416</v>
      </c>
      <c r="I350" s="492" t="s">
        <v>3233</v>
      </c>
      <c r="J350" s="492"/>
      <c r="K350" s="492"/>
      <c r="L350" s="494">
        <v>5</v>
      </c>
      <c r="M350" s="491"/>
      <c r="N350" s="491"/>
      <c r="O350" s="491"/>
      <c r="P350" s="491"/>
      <c r="Q350" s="491"/>
      <c r="R350" s="491"/>
      <c r="S350" s="491"/>
      <c r="T350" s="491"/>
      <c r="U350" s="491">
        <f t="shared" si="15"/>
        <v>0</v>
      </c>
      <c r="V350" s="495">
        <f t="shared" si="17"/>
        <v>5</v>
      </c>
      <c r="W350" s="496"/>
      <c r="X350" s="496"/>
      <c r="Y350" s="496">
        <v>5</v>
      </c>
      <c r="Z350" s="502"/>
      <c r="AA350" s="496"/>
      <c r="AB350" s="496"/>
      <c r="AC350" s="496"/>
      <c r="AD350" s="496"/>
      <c r="AE350" s="496"/>
      <c r="AF350" s="498"/>
      <c r="AG350" s="499"/>
      <c r="AH350" s="499"/>
      <c r="AI350" s="499">
        <f t="shared" si="16"/>
        <v>0</v>
      </c>
      <c r="AJ350" s="324"/>
      <c r="AK350" s="316"/>
      <c r="AL350" s="316"/>
      <c r="AM350" s="500"/>
      <c r="AN350" s="500"/>
      <c r="AO350" s="500"/>
      <c r="AP350" s="500"/>
      <c r="AQ350" s="500"/>
      <c r="AR350" s="500"/>
      <c r="AS350" s="500"/>
      <c r="AT350" s="500"/>
      <c r="AU350" s="500"/>
      <c r="AV350" s="500"/>
      <c r="AW350" s="500"/>
      <c r="AX350" s="500"/>
      <c r="AY350" s="500"/>
      <c r="AZ350" s="500"/>
      <c r="BA350" s="500"/>
      <c r="BB350" s="500"/>
      <c r="BC350" s="500"/>
      <c r="BD350" s="500"/>
    </row>
    <row r="351" spans="1:56" s="501" customFormat="1" ht="110.25" hidden="1" customHeight="1">
      <c r="A351" s="492">
        <v>343</v>
      </c>
      <c r="B351" s="491" t="s">
        <v>4432</v>
      </c>
      <c r="C351" s="491" t="s">
        <v>4433</v>
      </c>
      <c r="D351" s="491">
        <v>0</v>
      </c>
      <c r="E351" s="491"/>
      <c r="F351" s="490" t="s">
        <v>4434</v>
      </c>
      <c r="G351" s="490"/>
      <c r="H351" s="493" t="s">
        <v>3910</v>
      </c>
      <c r="I351" s="492" t="s">
        <v>84</v>
      </c>
      <c r="J351" s="492"/>
      <c r="K351" s="492"/>
      <c r="L351" s="494">
        <v>50</v>
      </c>
      <c r="M351" s="491"/>
      <c r="N351" s="491"/>
      <c r="O351" s="491"/>
      <c r="P351" s="491"/>
      <c r="Q351" s="491"/>
      <c r="R351" s="491"/>
      <c r="S351" s="491"/>
      <c r="T351" s="491"/>
      <c r="U351" s="491">
        <f t="shared" si="15"/>
        <v>0</v>
      </c>
      <c r="V351" s="495">
        <f t="shared" si="17"/>
        <v>50</v>
      </c>
      <c r="W351" s="496"/>
      <c r="X351" s="496"/>
      <c r="Y351" s="496">
        <v>50</v>
      </c>
      <c r="Z351" s="502"/>
      <c r="AA351" s="496"/>
      <c r="AB351" s="496"/>
      <c r="AC351" s="496"/>
      <c r="AD351" s="496"/>
      <c r="AE351" s="496"/>
      <c r="AF351" s="498"/>
      <c r="AG351" s="499"/>
      <c r="AH351" s="499"/>
      <c r="AI351" s="499">
        <f t="shared" si="16"/>
        <v>0</v>
      </c>
      <c r="AJ351" s="324"/>
      <c r="AK351" s="316"/>
      <c r="AL351" s="316"/>
      <c r="AM351" s="500"/>
      <c r="AN351" s="500"/>
      <c r="AO351" s="500"/>
      <c r="AP351" s="500"/>
      <c r="AQ351" s="500"/>
      <c r="AR351" s="500"/>
      <c r="AS351" s="500"/>
      <c r="AT351" s="500"/>
      <c r="AU351" s="500"/>
      <c r="AV351" s="500"/>
      <c r="AW351" s="500"/>
      <c r="AX351" s="500"/>
      <c r="AY351" s="500"/>
      <c r="AZ351" s="500"/>
      <c r="BA351" s="500"/>
      <c r="BB351" s="500"/>
      <c r="BC351" s="500"/>
      <c r="BD351" s="500"/>
    </row>
    <row r="352" spans="1:56" s="501" customFormat="1" ht="110.25" hidden="1" customHeight="1">
      <c r="A352" s="492">
        <v>344</v>
      </c>
      <c r="B352" s="491" t="s">
        <v>4435</v>
      </c>
      <c r="C352" s="491" t="s">
        <v>4436</v>
      </c>
      <c r="D352" s="491">
        <v>0</v>
      </c>
      <c r="E352" s="491"/>
      <c r="F352" s="490" t="s">
        <v>4437</v>
      </c>
      <c r="G352" s="490"/>
      <c r="H352" s="493" t="s">
        <v>3910</v>
      </c>
      <c r="I352" s="492" t="s">
        <v>84</v>
      </c>
      <c r="J352" s="492"/>
      <c r="K352" s="492"/>
      <c r="L352" s="494">
        <v>200</v>
      </c>
      <c r="M352" s="491"/>
      <c r="N352" s="491"/>
      <c r="O352" s="491"/>
      <c r="P352" s="491"/>
      <c r="Q352" s="491"/>
      <c r="R352" s="491"/>
      <c r="S352" s="491"/>
      <c r="T352" s="491"/>
      <c r="U352" s="491">
        <f t="shared" si="15"/>
        <v>0</v>
      </c>
      <c r="V352" s="495">
        <f t="shared" si="17"/>
        <v>0</v>
      </c>
      <c r="W352" s="496"/>
      <c r="X352" s="496"/>
      <c r="Y352" s="496"/>
      <c r="Z352" s="502"/>
      <c r="AA352" s="496"/>
      <c r="AB352" s="496"/>
      <c r="AC352" s="496"/>
      <c r="AD352" s="496"/>
      <c r="AE352" s="496"/>
      <c r="AF352" s="498"/>
      <c r="AG352" s="499"/>
      <c r="AH352" s="499"/>
      <c r="AI352" s="499">
        <f t="shared" si="16"/>
        <v>0</v>
      </c>
      <c r="AJ352" s="324"/>
      <c r="AK352" s="316"/>
      <c r="AL352" s="316"/>
      <c r="AM352" s="500"/>
      <c r="AN352" s="500"/>
      <c r="AO352" s="500"/>
      <c r="AP352" s="500"/>
      <c r="AQ352" s="500"/>
      <c r="AR352" s="500"/>
      <c r="AS352" s="500"/>
      <c r="AT352" s="500"/>
      <c r="AU352" s="500"/>
      <c r="AV352" s="500"/>
      <c r="AW352" s="500"/>
      <c r="AX352" s="500"/>
      <c r="AY352" s="500"/>
      <c r="AZ352" s="500"/>
      <c r="BA352" s="500"/>
      <c r="BB352" s="500"/>
      <c r="BC352" s="500"/>
      <c r="BD352" s="500"/>
    </row>
    <row r="353" spans="1:56" s="501" customFormat="1" ht="94.5" hidden="1" customHeight="1">
      <c r="A353" s="492">
        <v>345</v>
      </c>
      <c r="B353" s="491" t="s">
        <v>4438</v>
      </c>
      <c r="C353" s="491" t="s">
        <v>4439</v>
      </c>
      <c r="D353" s="491">
        <v>0</v>
      </c>
      <c r="E353" s="491"/>
      <c r="F353" s="490" t="s">
        <v>4440</v>
      </c>
      <c r="G353" s="490"/>
      <c r="H353" s="493" t="s">
        <v>3910</v>
      </c>
      <c r="I353" s="492" t="s">
        <v>84</v>
      </c>
      <c r="J353" s="492"/>
      <c r="K353" s="492"/>
      <c r="L353" s="494">
        <v>250</v>
      </c>
      <c r="M353" s="491">
        <v>320</v>
      </c>
      <c r="N353" s="491"/>
      <c r="O353" s="491"/>
      <c r="P353" s="491"/>
      <c r="Q353" s="491"/>
      <c r="R353" s="491"/>
      <c r="S353" s="491"/>
      <c r="T353" s="491"/>
      <c r="U353" s="491">
        <f t="shared" si="15"/>
        <v>0</v>
      </c>
      <c r="V353" s="495">
        <f t="shared" si="17"/>
        <v>0</v>
      </c>
      <c r="W353" s="496"/>
      <c r="X353" s="496"/>
      <c r="Y353" s="496"/>
      <c r="Z353" s="502"/>
      <c r="AA353" s="496"/>
      <c r="AB353" s="496"/>
      <c r="AC353" s="496"/>
      <c r="AD353" s="496"/>
      <c r="AE353" s="496"/>
      <c r="AF353" s="498"/>
      <c r="AG353" s="499"/>
      <c r="AH353" s="499"/>
      <c r="AI353" s="499">
        <f t="shared" si="16"/>
        <v>0</v>
      </c>
      <c r="AJ353" s="324"/>
      <c r="AK353" s="316"/>
      <c r="AL353" s="316"/>
      <c r="AM353" s="500"/>
      <c r="AN353" s="500"/>
      <c r="AO353" s="500"/>
      <c r="AP353" s="500"/>
      <c r="AQ353" s="500"/>
      <c r="AR353" s="500"/>
      <c r="AS353" s="500"/>
      <c r="AT353" s="500"/>
      <c r="AU353" s="500"/>
      <c r="AV353" s="500"/>
      <c r="AW353" s="500"/>
      <c r="AX353" s="500"/>
      <c r="AY353" s="500"/>
      <c r="AZ353" s="500"/>
      <c r="BA353" s="500"/>
      <c r="BB353" s="500"/>
      <c r="BC353" s="500"/>
      <c r="BD353" s="500"/>
    </row>
    <row r="354" spans="1:56" s="501" customFormat="1" ht="126" hidden="1" customHeight="1">
      <c r="A354" s="492">
        <v>346</v>
      </c>
      <c r="B354" s="491" t="s">
        <v>4441</v>
      </c>
      <c r="C354" s="491" t="s">
        <v>4442</v>
      </c>
      <c r="D354" s="491">
        <v>0</v>
      </c>
      <c r="E354" s="491"/>
      <c r="F354" s="490" t="s">
        <v>4443</v>
      </c>
      <c r="G354" s="490"/>
      <c r="H354" s="493" t="s">
        <v>3910</v>
      </c>
      <c r="I354" s="492" t="s">
        <v>84</v>
      </c>
      <c r="J354" s="492"/>
      <c r="K354" s="492"/>
      <c r="L354" s="494">
        <v>100</v>
      </c>
      <c r="M354" s="491"/>
      <c r="N354" s="491"/>
      <c r="O354" s="491"/>
      <c r="P354" s="491"/>
      <c r="Q354" s="491"/>
      <c r="R354" s="491"/>
      <c r="S354" s="491"/>
      <c r="T354" s="491"/>
      <c r="U354" s="491">
        <f t="shared" si="15"/>
        <v>0</v>
      </c>
      <c r="V354" s="495">
        <f t="shared" si="17"/>
        <v>100</v>
      </c>
      <c r="W354" s="496"/>
      <c r="X354" s="496"/>
      <c r="Y354" s="496">
        <v>100</v>
      </c>
      <c r="Z354" s="502"/>
      <c r="AA354" s="496"/>
      <c r="AB354" s="496"/>
      <c r="AC354" s="496"/>
      <c r="AD354" s="496"/>
      <c r="AE354" s="496"/>
      <c r="AF354" s="498"/>
      <c r="AG354" s="499"/>
      <c r="AH354" s="499"/>
      <c r="AI354" s="499">
        <f t="shared" si="16"/>
        <v>0</v>
      </c>
      <c r="AJ354" s="324"/>
      <c r="AK354" s="316"/>
      <c r="AL354" s="316"/>
      <c r="AM354" s="500"/>
      <c r="AN354" s="500"/>
      <c r="AO354" s="500"/>
      <c r="AP354" s="500"/>
      <c r="AQ354" s="500"/>
      <c r="AR354" s="500"/>
      <c r="AS354" s="500"/>
      <c r="AT354" s="500"/>
      <c r="AU354" s="500"/>
      <c r="AV354" s="500"/>
      <c r="AW354" s="500"/>
      <c r="AX354" s="500"/>
      <c r="AY354" s="500"/>
      <c r="AZ354" s="500"/>
      <c r="BA354" s="500"/>
      <c r="BB354" s="500"/>
      <c r="BC354" s="500"/>
      <c r="BD354" s="500"/>
    </row>
    <row r="355" spans="1:56" s="501" customFormat="1" ht="110.25" hidden="1" customHeight="1">
      <c r="A355" s="492">
        <v>347</v>
      </c>
      <c r="B355" s="491" t="s">
        <v>4444</v>
      </c>
      <c r="C355" s="491" t="s">
        <v>4445</v>
      </c>
      <c r="D355" s="491">
        <v>0</v>
      </c>
      <c r="E355" s="491"/>
      <c r="F355" s="490" t="s">
        <v>4446</v>
      </c>
      <c r="G355" s="490"/>
      <c r="H355" s="493" t="s">
        <v>3910</v>
      </c>
      <c r="I355" s="492" t="s">
        <v>84</v>
      </c>
      <c r="J355" s="492"/>
      <c r="K355" s="492"/>
      <c r="L355" s="494">
        <v>50</v>
      </c>
      <c r="M355" s="491"/>
      <c r="N355" s="491"/>
      <c r="O355" s="491"/>
      <c r="P355" s="491"/>
      <c r="Q355" s="491"/>
      <c r="R355" s="491"/>
      <c r="S355" s="491"/>
      <c r="T355" s="491"/>
      <c r="U355" s="491">
        <f t="shared" si="15"/>
        <v>0</v>
      </c>
      <c r="V355" s="495">
        <f t="shared" si="17"/>
        <v>0</v>
      </c>
      <c r="W355" s="496"/>
      <c r="X355" s="496"/>
      <c r="Y355" s="496"/>
      <c r="Z355" s="502"/>
      <c r="AA355" s="496"/>
      <c r="AB355" s="496"/>
      <c r="AC355" s="496"/>
      <c r="AD355" s="496"/>
      <c r="AE355" s="496"/>
      <c r="AF355" s="498"/>
      <c r="AG355" s="499"/>
      <c r="AH355" s="499"/>
      <c r="AI355" s="499">
        <f t="shared" si="16"/>
        <v>0</v>
      </c>
      <c r="AJ355" s="324"/>
      <c r="AK355" s="316"/>
      <c r="AL355" s="316"/>
      <c r="AM355" s="500"/>
      <c r="AN355" s="500"/>
      <c r="AO355" s="500"/>
      <c r="AP355" s="500"/>
      <c r="AQ355" s="500"/>
      <c r="AR355" s="500"/>
      <c r="AS355" s="500"/>
      <c r="AT355" s="500"/>
      <c r="AU355" s="500"/>
      <c r="AV355" s="500"/>
      <c r="AW355" s="500"/>
      <c r="AX355" s="500"/>
      <c r="AY355" s="500"/>
      <c r="AZ355" s="500"/>
      <c r="BA355" s="500"/>
      <c r="BB355" s="500"/>
      <c r="BC355" s="500"/>
      <c r="BD355" s="500"/>
    </row>
    <row r="356" spans="1:56" s="501" customFormat="1" ht="78.75" hidden="1" customHeight="1">
      <c r="A356" s="492">
        <v>348</v>
      </c>
      <c r="B356" s="491" t="s">
        <v>4447</v>
      </c>
      <c r="C356" s="491" t="s">
        <v>4448</v>
      </c>
      <c r="D356" s="491">
        <v>0</v>
      </c>
      <c r="E356" s="491"/>
      <c r="F356" s="490" t="s">
        <v>4449</v>
      </c>
      <c r="G356" s="490"/>
      <c r="H356" s="493" t="s">
        <v>3910</v>
      </c>
      <c r="I356" s="492" t="s">
        <v>84</v>
      </c>
      <c r="J356" s="492"/>
      <c r="K356" s="492"/>
      <c r="L356" s="494">
        <v>5</v>
      </c>
      <c r="M356" s="491"/>
      <c r="N356" s="491"/>
      <c r="O356" s="491"/>
      <c r="P356" s="491"/>
      <c r="Q356" s="491"/>
      <c r="R356" s="491"/>
      <c r="S356" s="491"/>
      <c r="T356" s="491"/>
      <c r="U356" s="491">
        <f t="shared" si="15"/>
        <v>0</v>
      </c>
      <c r="V356" s="495">
        <f t="shared" si="17"/>
        <v>0</v>
      </c>
      <c r="W356" s="496"/>
      <c r="X356" s="496"/>
      <c r="Y356" s="496"/>
      <c r="Z356" s="502"/>
      <c r="AA356" s="496"/>
      <c r="AB356" s="496"/>
      <c r="AC356" s="496"/>
      <c r="AD356" s="496"/>
      <c r="AE356" s="496"/>
      <c r="AF356" s="498"/>
      <c r="AG356" s="499"/>
      <c r="AH356" s="499"/>
      <c r="AI356" s="499">
        <f t="shared" si="16"/>
        <v>0</v>
      </c>
      <c r="AJ356" s="324"/>
      <c r="AK356" s="316"/>
      <c r="AL356" s="316"/>
      <c r="AM356" s="500"/>
      <c r="AN356" s="500"/>
      <c r="AO356" s="500"/>
      <c r="AP356" s="500"/>
      <c r="AQ356" s="500"/>
      <c r="AR356" s="500"/>
      <c r="AS356" s="500"/>
      <c r="AT356" s="500"/>
      <c r="AU356" s="500"/>
      <c r="AV356" s="500"/>
      <c r="AW356" s="500"/>
      <c r="AX356" s="500"/>
      <c r="AY356" s="500"/>
      <c r="AZ356" s="500"/>
      <c r="BA356" s="500"/>
      <c r="BB356" s="500"/>
      <c r="BC356" s="500"/>
      <c r="BD356" s="500"/>
    </row>
    <row r="357" spans="1:56" s="501" customFormat="1" ht="78.75" hidden="1" customHeight="1">
      <c r="A357" s="492">
        <v>349</v>
      </c>
      <c r="B357" s="491" t="s">
        <v>4450</v>
      </c>
      <c r="C357" s="491" t="s">
        <v>4451</v>
      </c>
      <c r="D357" s="491">
        <v>0</v>
      </c>
      <c r="E357" s="491"/>
      <c r="F357" s="490" t="s">
        <v>4452</v>
      </c>
      <c r="G357" s="490"/>
      <c r="H357" s="493" t="s">
        <v>3910</v>
      </c>
      <c r="I357" s="492" t="s">
        <v>84</v>
      </c>
      <c r="J357" s="492"/>
      <c r="K357" s="492"/>
      <c r="L357" s="494">
        <v>5</v>
      </c>
      <c r="M357" s="491"/>
      <c r="N357" s="491"/>
      <c r="O357" s="491"/>
      <c r="P357" s="491"/>
      <c r="Q357" s="491"/>
      <c r="R357" s="491"/>
      <c r="S357" s="491"/>
      <c r="T357" s="491"/>
      <c r="U357" s="491">
        <f t="shared" si="15"/>
        <v>0</v>
      </c>
      <c r="V357" s="495">
        <f t="shared" si="17"/>
        <v>0</v>
      </c>
      <c r="W357" s="496"/>
      <c r="X357" s="496"/>
      <c r="Y357" s="496"/>
      <c r="Z357" s="502"/>
      <c r="AA357" s="496"/>
      <c r="AB357" s="496"/>
      <c r="AC357" s="496"/>
      <c r="AD357" s="496"/>
      <c r="AE357" s="496"/>
      <c r="AF357" s="498"/>
      <c r="AG357" s="499"/>
      <c r="AH357" s="499"/>
      <c r="AI357" s="499">
        <f t="shared" si="16"/>
        <v>0</v>
      </c>
      <c r="AJ357" s="324"/>
      <c r="AK357" s="316"/>
      <c r="AL357" s="316"/>
      <c r="AM357" s="500"/>
      <c r="AN357" s="500"/>
      <c r="AO357" s="500"/>
      <c r="AP357" s="500"/>
      <c r="AQ357" s="500"/>
      <c r="AR357" s="500"/>
      <c r="AS357" s="500"/>
      <c r="AT357" s="500"/>
      <c r="AU357" s="500"/>
      <c r="AV357" s="500"/>
      <c r="AW357" s="500"/>
      <c r="AX357" s="500"/>
      <c r="AY357" s="500"/>
      <c r="AZ357" s="500"/>
      <c r="BA357" s="500"/>
      <c r="BB357" s="500"/>
      <c r="BC357" s="500"/>
      <c r="BD357" s="500"/>
    </row>
    <row r="358" spans="1:56" s="501" customFormat="1" ht="173.25" hidden="1" customHeight="1">
      <c r="A358" s="492">
        <v>350</v>
      </c>
      <c r="B358" s="491" t="s">
        <v>4453</v>
      </c>
      <c r="C358" s="491" t="s">
        <v>4454</v>
      </c>
      <c r="D358" s="491">
        <v>0</v>
      </c>
      <c r="E358" s="491"/>
      <c r="F358" s="490" t="s">
        <v>4455</v>
      </c>
      <c r="G358" s="490"/>
      <c r="H358" s="493" t="s">
        <v>3910</v>
      </c>
      <c r="I358" s="492" t="s">
        <v>84</v>
      </c>
      <c r="J358" s="492"/>
      <c r="K358" s="492"/>
      <c r="L358" s="494">
        <v>30</v>
      </c>
      <c r="M358" s="491"/>
      <c r="N358" s="491"/>
      <c r="O358" s="491"/>
      <c r="P358" s="491"/>
      <c r="Q358" s="491"/>
      <c r="R358" s="491"/>
      <c r="S358" s="491"/>
      <c r="T358" s="491"/>
      <c r="U358" s="491">
        <f t="shared" si="15"/>
        <v>0</v>
      </c>
      <c r="V358" s="495">
        <f t="shared" si="17"/>
        <v>0</v>
      </c>
      <c r="W358" s="496"/>
      <c r="X358" s="496"/>
      <c r="Y358" s="496"/>
      <c r="Z358" s="502"/>
      <c r="AA358" s="496"/>
      <c r="AB358" s="496"/>
      <c r="AC358" s="496"/>
      <c r="AD358" s="496"/>
      <c r="AE358" s="496"/>
      <c r="AF358" s="498"/>
      <c r="AG358" s="499"/>
      <c r="AH358" s="499"/>
      <c r="AI358" s="499">
        <f t="shared" si="16"/>
        <v>0</v>
      </c>
      <c r="AJ358" s="324"/>
      <c r="AK358" s="316"/>
      <c r="AL358" s="316"/>
      <c r="AM358" s="500"/>
      <c r="AN358" s="500"/>
      <c r="AO358" s="500"/>
      <c r="AP358" s="500"/>
      <c r="AQ358" s="500"/>
      <c r="AR358" s="500"/>
      <c r="AS358" s="500"/>
      <c r="AT358" s="500"/>
      <c r="AU358" s="500"/>
      <c r="AV358" s="500"/>
      <c r="AW358" s="500"/>
      <c r="AX358" s="500"/>
      <c r="AY358" s="500"/>
      <c r="AZ358" s="500"/>
      <c r="BA358" s="500"/>
      <c r="BB358" s="500"/>
      <c r="BC358" s="500"/>
      <c r="BD358" s="500"/>
    </row>
    <row r="359" spans="1:56" s="501" customFormat="1" ht="141.75" hidden="1" customHeight="1">
      <c r="A359" s="492">
        <v>351</v>
      </c>
      <c r="B359" s="491" t="s">
        <v>4456</v>
      </c>
      <c r="C359" s="491" t="s">
        <v>4457</v>
      </c>
      <c r="D359" s="491">
        <v>0</v>
      </c>
      <c r="E359" s="491"/>
      <c r="F359" s="490" t="s">
        <v>4458</v>
      </c>
      <c r="G359" s="490"/>
      <c r="H359" s="493">
        <v>0</v>
      </c>
      <c r="I359" s="492" t="s">
        <v>84</v>
      </c>
      <c r="J359" s="492"/>
      <c r="K359" s="492"/>
      <c r="L359" s="494">
        <v>20</v>
      </c>
      <c r="M359" s="491"/>
      <c r="N359" s="491"/>
      <c r="O359" s="491"/>
      <c r="P359" s="491"/>
      <c r="Q359" s="491"/>
      <c r="R359" s="491"/>
      <c r="S359" s="491"/>
      <c r="T359" s="491"/>
      <c r="U359" s="491">
        <f t="shared" si="15"/>
        <v>0</v>
      </c>
      <c r="V359" s="495">
        <f t="shared" si="17"/>
        <v>0</v>
      </c>
      <c r="W359" s="496"/>
      <c r="X359" s="496"/>
      <c r="Y359" s="496"/>
      <c r="Z359" s="502"/>
      <c r="AA359" s="496"/>
      <c r="AB359" s="496"/>
      <c r="AC359" s="496"/>
      <c r="AD359" s="496"/>
      <c r="AE359" s="496"/>
      <c r="AF359" s="498"/>
      <c r="AG359" s="499"/>
      <c r="AH359" s="499"/>
      <c r="AI359" s="499">
        <f t="shared" si="16"/>
        <v>0</v>
      </c>
      <c r="AJ359" s="324"/>
      <c r="AK359" s="316"/>
      <c r="AL359" s="316"/>
      <c r="AM359" s="500"/>
      <c r="AN359" s="500"/>
      <c r="AO359" s="500"/>
      <c r="AP359" s="500"/>
      <c r="AQ359" s="500"/>
      <c r="AR359" s="500"/>
      <c r="AS359" s="500"/>
      <c r="AT359" s="500"/>
      <c r="AU359" s="500"/>
      <c r="AV359" s="500"/>
      <c r="AW359" s="500"/>
      <c r="AX359" s="500"/>
      <c r="AY359" s="500"/>
      <c r="AZ359" s="500"/>
      <c r="BA359" s="500"/>
      <c r="BB359" s="500"/>
      <c r="BC359" s="500"/>
      <c r="BD359" s="500"/>
    </row>
    <row r="360" spans="1:56" s="501" customFormat="1" ht="252" hidden="1" customHeight="1">
      <c r="A360" s="492">
        <v>352</v>
      </c>
      <c r="B360" s="491" t="s">
        <v>4459</v>
      </c>
      <c r="C360" s="491" t="s">
        <v>4460</v>
      </c>
      <c r="D360" s="491">
        <v>0</v>
      </c>
      <c r="E360" s="491"/>
      <c r="F360" s="490" t="s">
        <v>4461</v>
      </c>
      <c r="G360" s="490"/>
      <c r="H360" s="493">
        <v>0</v>
      </c>
      <c r="I360" s="492" t="s">
        <v>84</v>
      </c>
      <c r="J360" s="492"/>
      <c r="K360" s="492"/>
      <c r="L360" s="494">
        <v>3</v>
      </c>
      <c r="M360" s="491">
        <v>5</v>
      </c>
      <c r="N360" s="491"/>
      <c r="O360" s="491"/>
      <c r="P360" s="491"/>
      <c r="Q360" s="491"/>
      <c r="R360" s="491"/>
      <c r="S360" s="491"/>
      <c r="T360" s="491"/>
      <c r="U360" s="491">
        <f t="shared" si="15"/>
        <v>0</v>
      </c>
      <c r="V360" s="495">
        <f t="shared" si="17"/>
        <v>3</v>
      </c>
      <c r="W360" s="496"/>
      <c r="X360" s="496"/>
      <c r="Y360" s="496">
        <v>3</v>
      </c>
      <c r="Z360" s="502"/>
      <c r="AA360" s="496"/>
      <c r="AB360" s="496"/>
      <c r="AC360" s="496"/>
      <c r="AD360" s="496"/>
      <c r="AE360" s="496"/>
      <c r="AF360" s="498"/>
      <c r="AG360" s="499"/>
      <c r="AH360" s="499"/>
      <c r="AI360" s="499">
        <f t="shared" si="16"/>
        <v>0</v>
      </c>
      <c r="AJ360" s="324"/>
      <c r="AK360" s="316"/>
      <c r="AL360" s="316"/>
      <c r="AM360" s="500"/>
      <c r="AN360" s="500"/>
      <c r="AO360" s="500"/>
      <c r="AP360" s="500"/>
      <c r="AQ360" s="500"/>
      <c r="AR360" s="500"/>
      <c r="AS360" s="500"/>
      <c r="AT360" s="500"/>
      <c r="AU360" s="500"/>
      <c r="AV360" s="500"/>
      <c r="AW360" s="500"/>
      <c r="AX360" s="500"/>
      <c r="AY360" s="500"/>
      <c r="AZ360" s="500"/>
      <c r="BA360" s="500"/>
      <c r="BB360" s="500"/>
      <c r="BC360" s="500"/>
      <c r="BD360" s="500"/>
    </row>
    <row r="361" spans="1:56" s="501" customFormat="1" ht="236.25" hidden="1" customHeight="1">
      <c r="A361" s="492">
        <v>353</v>
      </c>
      <c r="B361" s="491" t="s">
        <v>4462</v>
      </c>
      <c r="C361" s="491" t="s">
        <v>4463</v>
      </c>
      <c r="D361" s="491">
        <v>0</v>
      </c>
      <c r="E361" s="491"/>
      <c r="F361" s="490" t="s">
        <v>4464</v>
      </c>
      <c r="G361" s="490"/>
      <c r="H361" s="493">
        <v>0</v>
      </c>
      <c r="I361" s="492" t="s">
        <v>84</v>
      </c>
      <c r="J361" s="492"/>
      <c r="K361" s="492"/>
      <c r="L361" s="494">
        <v>10</v>
      </c>
      <c r="M361" s="491">
        <v>20</v>
      </c>
      <c r="N361" s="491"/>
      <c r="O361" s="491"/>
      <c r="P361" s="491"/>
      <c r="Q361" s="491"/>
      <c r="R361" s="491"/>
      <c r="S361" s="491"/>
      <c r="T361" s="491"/>
      <c r="U361" s="491">
        <f t="shared" si="15"/>
        <v>0</v>
      </c>
      <c r="V361" s="495">
        <f t="shared" si="17"/>
        <v>50</v>
      </c>
      <c r="W361" s="496"/>
      <c r="X361" s="496"/>
      <c r="Y361" s="496">
        <v>50</v>
      </c>
      <c r="Z361" s="502"/>
      <c r="AA361" s="496"/>
      <c r="AB361" s="496"/>
      <c r="AC361" s="496"/>
      <c r="AD361" s="496"/>
      <c r="AE361" s="496"/>
      <c r="AF361" s="498"/>
      <c r="AG361" s="499"/>
      <c r="AH361" s="499"/>
      <c r="AI361" s="499">
        <f t="shared" si="16"/>
        <v>0</v>
      </c>
      <c r="AJ361" s="324"/>
      <c r="AK361" s="316"/>
      <c r="AL361" s="316"/>
      <c r="AM361" s="500"/>
      <c r="AN361" s="500"/>
      <c r="AO361" s="500"/>
      <c r="AP361" s="500"/>
      <c r="AQ361" s="500"/>
      <c r="AR361" s="500"/>
      <c r="AS361" s="500"/>
      <c r="AT361" s="500"/>
      <c r="AU361" s="500"/>
      <c r="AV361" s="500"/>
      <c r="AW361" s="500"/>
      <c r="AX361" s="500"/>
      <c r="AY361" s="500"/>
      <c r="AZ361" s="500"/>
      <c r="BA361" s="500"/>
      <c r="BB361" s="500"/>
      <c r="BC361" s="500"/>
      <c r="BD361" s="500"/>
    </row>
    <row r="362" spans="1:56" s="501" customFormat="1" ht="267.75" hidden="1" customHeight="1">
      <c r="A362" s="492">
        <v>354</v>
      </c>
      <c r="B362" s="491" t="s">
        <v>4465</v>
      </c>
      <c r="C362" s="491" t="s">
        <v>4466</v>
      </c>
      <c r="D362" s="491">
        <v>0</v>
      </c>
      <c r="E362" s="491"/>
      <c r="F362" s="490" t="s">
        <v>4467</v>
      </c>
      <c r="G362" s="490"/>
      <c r="H362" s="493">
        <v>0</v>
      </c>
      <c r="I362" s="492" t="s">
        <v>84</v>
      </c>
      <c r="J362" s="492"/>
      <c r="K362" s="492"/>
      <c r="L362" s="494">
        <v>25</v>
      </c>
      <c r="M362" s="491">
        <v>100</v>
      </c>
      <c r="N362" s="491"/>
      <c r="O362" s="491"/>
      <c r="P362" s="491"/>
      <c r="Q362" s="491"/>
      <c r="R362" s="491"/>
      <c r="S362" s="491"/>
      <c r="T362" s="491"/>
      <c r="U362" s="491">
        <f t="shared" si="15"/>
        <v>0</v>
      </c>
      <c r="V362" s="495">
        <f t="shared" si="17"/>
        <v>0</v>
      </c>
      <c r="W362" s="496"/>
      <c r="X362" s="496"/>
      <c r="Y362" s="496"/>
      <c r="Z362" s="502"/>
      <c r="AA362" s="496"/>
      <c r="AB362" s="496"/>
      <c r="AC362" s="496"/>
      <c r="AD362" s="496"/>
      <c r="AE362" s="496"/>
      <c r="AF362" s="498"/>
      <c r="AG362" s="499"/>
      <c r="AH362" s="499"/>
      <c r="AI362" s="499">
        <f t="shared" si="16"/>
        <v>0</v>
      </c>
      <c r="AJ362" s="324"/>
      <c r="AK362" s="316"/>
      <c r="AL362" s="316"/>
      <c r="AM362" s="500"/>
      <c r="AN362" s="500"/>
      <c r="AO362" s="500"/>
      <c r="AP362" s="500"/>
      <c r="AQ362" s="500"/>
      <c r="AR362" s="500"/>
      <c r="AS362" s="500"/>
      <c r="AT362" s="500"/>
      <c r="AU362" s="500"/>
      <c r="AV362" s="500"/>
      <c r="AW362" s="500"/>
      <c r="AX362" s="500"/>
      <c r="AY362" s="500"/>
      <c r="AZ362" s="500"/>
      <c r="BA362" s="500"/>
      <c r="BB362" s="500"/>
      <c r="BC362" s="500"/>
      <c r="BD362" s="500"/>
    </row>
    <row r="363" spans="1:56" s="501" customFormat="1" ht="267.75" hidden="1" customHeight="1">
      <c r="A363" s="492">
        <v>355</v>
      </c>
      <c r="B363" s="491" t="s">
        <v>4468</v>
      </c>
      <c r="C363" s="491" t="s">
        <v>4469</v>
      </c>
      <c r="D363" s="491">
        <v>0</v>
      </c>
      <c r="E363" s="491"/>
      <c r="F363" s="490" t="s">
        <v>4470</v>
      </c>
      <c r="G363" s="490"/>
      <c r="H363" s="493">
        <v>0</v>
      </c>
      <c r="I363" s="492" t="s">
        <v>84</v>
      </c>
      <c r="J363" s="492"/>
      <c r="K363" s="492"/>
      <c r="L363" s="494">
        <v>25</v>
      </c>
      <c r="M363" s="491">
        <v>100</v>
      </c>
      <c r="N363" s="491"/>
      <c r="O363" s="491"/>
      <c r="P363" s="491"/>
      <c r="Q363" s="491"/>
      <c r="R363" s="491"/>
      <c r="S363" s="491"/>
      <c r="T363" s="491"/>
      <c r="U363" s="491">
        <f t="shared" si="15"/>
        <v>0</v>
      </c>
      <c r="V363" s="495">
        <f t="shared" si="17"/>
        <v>200</v>
      </c>
      <c r="W363" s="496"/>
      <c r="X363" s="496"/>
      <c r="Y363" s="496">
        <v>200</v>
      </c>
      <c r="Z363" s="502"/>
      <c r="AA363" s="496"/>
      <c r="AB363" s="496"/>
      <c r="AC363" s="496"/>
      <c r="AD363" s="496"/>
      <c r="AE363" s="496"/>
      <c r="AF363" s="498"/>
      <c r="AG363" s="499"/>
      <c r="AH363" s="499"/>
      <c r="AI363" s="499">
        <f t="shared" si="16"/>
        <v>0</v>
      </c>
      <c r="AJ363" s="324"/>
      <c r="AK363" s="316"/>
      <c r="AL363" s="316"/>
      <c r="AM363" s="500"/>
      <c r="AN363" s="500"/>
      <c r="AO363" s="500"/>
      <c r="AP363" s="500"/>
      <c r="AQ363" s="500"/>
      <c r="AR363" s="500"/>
      <c r="AS363" s="500"/>
      <c r="AT363" s="500"/>
      <c r="AU363" s="500"/>
      <c r="AV363" s="500"/>
      <c r="AW363" s="500"/>
      <c r="AX363" s="500"/>
      <c r="AY363" s="500"/>
      <c r="AZ363" s="500"/>
      <c r="BA363" s="500"/>
      <c r="BB363" s="500"/>
      <c r="BC363" s="500"/>
      <c r="BD363" s="500"/>
    </row>
    <row r="364" spans="1:56" s="501" customFormat="1" ht="204.75" hidden="1" customHeight="1">
      <c r="A364" s="492">
        <v>356</v>
      </c>
      <c r="B364" s="491" t="s">
        <v>4471</v>
      </c>
      <c r="C364" s="491" t="s">
        <v>4472</v>
      </c>
      <c r="D364" s="491">
        <v>0</v>
      </c>
      <c r="E364" s="491"/>
      <c r="F364" s="490" t="s">
        <v>4473</v>
      </c>
      <c r="G364" s="490"/>
      <c r="H364" s="493">
        <v>0</v>
      </c>
      <c r="I364" s="492" t="s">
        <v>84</v>
      </c>
      <c r="J364" s="492"/>
      <c r="K364" s="492"/>
      <c r="L364" s="494">
        <v>25</v>
      </c>
      <c r="M364" s="491">
        <v>20</v>
      </c>
      <c r="N364" s="491"/>
      <c r="O364" s="491"/>
      <c r="P364" s="491"/>
      <c r="Q364" s="491"/>
      <c r="R364" s="491"/>
      <c r="S364" s="491"/>
      <c r="T364" s="491"/>
      <c r="U364" s="491">
        <f t="shared" si="15"/>
        <v>0</v>
      </c>
      <c r="V364" s="495">
        <f t="shared" si="17"/>
        <v>0</v>
      </c>
      <c r="W364" s="496"/>
      <c r="X364" s="496"/>
      <c r="Y364" s="496"/>
      <c r="Z364" s="502"/>
      <c r="AA364" s="496"/>
      <c r="AB364" s="496"/>
      <c r="AC364" s="496"/>
      <c r="AD364" s="496"/>
      <c r="AE364" s="496"/>
      <c r="AF364" s="498"/>
      <c r="AG364" s="499"/>
      <c r="AH364" s="499"/>
      <c r="AI364" s="499">
        <f t="shared" si="16"/>
        <v>0</v>
      </c>
      <c r="AJ364" s="324"/>
      <c r="AK364" s="316"/>
      <c r="AL364" s="316"/>
      <c r="AM364" s="500"/>
      <c r="AN364" s="500"/>
      <c r="AO364" s="500"/>
      <c r="AP364" s="500"/>
      <c r="AQ364" s="500"/>
      <c r="AR364" s="500"/>
      <c r="AS364" s="500"/>
      <c r="AT364" s="500"/>
      <c r="AU364" s="500"/>
      <c r="AV364" s="500"/>
      <c r="AW364" s="500"/>
      <c r="AX364" s="500"/>
      <c r="AY364" s="500"/>
      <c r="AZ364" s="500"/>
      <c r="BA364" s="500"/>
      <c r="BB364" s="500"/>
      <c r="BC364" s="500"/>
      <c r="BD364" s="500"/>
    </row>
    <row r="365" spans="1:56" s="501" customFormat="1" ht="267.75" hidden="1" customHeight="1">
      <c r="A365" s="492">
        <v>357</v>
      </c>
      <c r="B365" s="491" t="s">
        <v>4474</v>
      </c>
      <c r="C365" s="491" t="s">
        <v>4475</v>
      </c>
      <c r="D365" s="491">
        <v>0</v>
      </c>
      <c r="E365" s="491"/>
      <c r="F365" s="490" t="s">
        <v>4476</v>
      </c>
      <c r="G365" s="490"/>
      <c r="H365" s="493">
        <v>0</v>
      </c>
      <c r="I365" s="492" t="s">
        <v>84</v>
      </c>
      <c r="J365" s="492"/>
      <c r="K365" s="492"/>
      <c r="L365" s="494">
        <v>25</v>
      </c>
      <c r="M365" s="491">
        <v>20</v>
      </c>
      <c r="N365" s="491"/>
      <c r="O365" s="491"/>
      <c r="P365" s="491"/>
      <c r="Q365" s="491"/>
      <c r="R365" s="491"/>
      <c r="S365" s="491"/>
      <c r="T365" s="491"/>
      <c r="U365" s="491">
        <f t="shared" si="15"/>
        <v>0</v>
      </c>
      <c r="V365" s="495">
        <f t="shared" si="17"/>
        <v>100</v>
      </c>
      <c r="W365" s="496"/>
      <c r="X365" s="496"/>
      <c r="Y365" s="496">
        <v>100</v>
      </c>
      <c r="Z365" s="502"/>
      <c r="AA365" s="496"/>
      <c r="AB365" s="496"/>
      <c r="AC365" s="496"/>
      <c r="AD365" s="496"/>
      <c r="AE365" s="496"/>
      <c r="AF365" s="498"/>
      <c r="AG365" s="499"/>
      <c r="AH365" s="499"/>
      <c r="AI365" s="499">
        <f t="shared" si="16"/>
        <v>0</v>
      </c>
      <c r="AJ365" s="324"/>
      <c r="AK365" s="316"/>
      <c r="AL365" s="316"/>
      <c r="AM365" s="500"/>
      <c r="AN365" s="500"/>
      <c r="AO365" s="500"/>
      <c r="AP365" s="500"/>
      <c r="AQ365" s="500"/>
      <c r="AR365" s="500"/>
      <c r="AS365" s="500"/>
      <c r="AT365" s="500"/>
      <c r="AU365" s="500"/>
      <c r="AV365" s="500"/>
      <c r="AW365" s="500"/>
      <c r="AX365" s="500"/>
      <c r="AY365" s="500"/>
      <c r="AZ365" s="500"/>
      <c r="BA365" s="500"/>
      <c r="BB365" s="500"/>
      <c r="BC365" s="500"/>
      <c r="BD365" s="500"/>
    </row>
    <row r="366" spans="1:56" s="501" customFormat="1" ht="252" hidden="1" customHeight="1">
      <c r="A366" s="492">
        <v>358</v>
      </c>
      <c r="B366" s="491" t="s">
        <v>4477</v>
      </c>
      <c r="C366" s="491" t="s">
        <v>4478</v>
      </c>
      <c r="D366" s="491">
        <v>0</v>
      </c>
      <c r="E366" s="491"/>
      <c r="F366" s="490" t="s">
        <v>4479</v>
      </c>
      <c r="G366" s="490"/>
      <c r="H366" s="493">
        <v>0</v>
      </c>
      <c r="I366" s="492" t="s">
        <v>84</v>
      </c>
      <c r="J366" s="492"/>
      <c r="K366" s="492"/>
      <c r="L366" s="494">
        <v>40</v>
      </c>
      <c r="M366" s="491">
        <v>20</v>
      </c>
      <c r="N366" s="491"/>
      <c r="O366" s="491"/>
      <c r="P366" s="491"/>
      <c r="Q366" s="491"/>
      <c r="R366" s="491"/>
      <c r="S366" s="491"/>
      <c r="T366" s="491"/>
      <c r="U366" s="491">
        <f t="shared" si="15"/>
        <v>0</v>
      </c>
      <c r="V366" s="495">
        <f t="shared" si="17"/>
        <v>100</v>
      </c>
      <c r="W366" s="496"/>
      <c r="X366" s="496"/>
      <c r="Y366" s="496">
        <v>100</v>
      </c>
      <c r="Z366" s="502"/>
      <c r="AA366" s="496"/>
      <c r="AB366" s="496"/>
      <c r="AC366" s="496"/>
      <c r="AD366" s="496"/>
      <c r="AE366" s="496"/>
      <c r="AF366" s="498"/>
      <c r="AG366" s="499"/>
      <c r="AH366" s="499"/>
      <c r="AI366" s="499">
        <f t="shared" si="16"/>
        <v>0</v>
      </c>
      <c r="AJ366" s="324"/>
      <c r="AK366" s="316"/>
      <c r="AL366" s="316"/>
      <c r="AM366" s="500"/>
      <c r="AN366" s="500"/>
      <c r="AO366" s="500"/>
      <c r="AP366" s="500"/>
      <c r="AQ366" s="500"/>
      <c r="AR366" s="500"/>
      <c r="AS366" s="500"/>
      <c r="AT366" s="500"/>
      <c r="AU366" s="500"/>
      <c r="AV366" s="500"/>
      <c r="AW366" s="500"/>
      <c r="AX366" s="500"/>
      <c r="AY366" s="500"/>
      <c r="AZ366" s="500"/>
      <c r="BA366" s="500"/>
      <c r="BB366" s="500"/>
      <c r="BC366" s="500"/>
      <c r="BD366" s="500"/>
    </row>
    <row r="367" spans="1:56" s="501" customFormat="1" ht="220.5" hidden="1" customHeight="1">
      <c r="A367" s="492">
        <v>359</v>
      </c>
      <c r="B367" s="491" t="s">
        <v>4480</v>
      </c>
      <c r="C367" s="491" t="s">
        <v>4481</v>
      </c>
      <c r="D367" s="491">
        <v>0</v>
      </c>
      <c r="E367" s="491"/>
      <c r="F367" s="490" t="s">
        <v>4482</v>
      </c>
      <c r="G367" s="490"/>
      <c r="H367" s="493">
        <v>0</v>
      </c>
      <c r="I367" s="492" t="s">
        <v>84</v>
      </c>
      <c r="J367" s="492"/>
      <c r="K367" s="492"/>
      <c r="L367" s="494">
        <v>40</v>
      </c>
      <c r="M367" s="491">
        <v>5</v>
      </c>
      <c r="N367" s="491"/>
      <c r="O367" s="491"/>
      <c r="P367" s="491"/>
      <c r="Q367" s="491"/>
      <c r="R367" s="491"/>
      <c r="S367" s="491"/>
      <c r="T367" s="491"/>
      <c r="U367" s="491">
        <f t="shared" si="15"/>
        <v>0</v>
      </c>
      <c r="V367" s="495">
        <f t="shared" si="17"/>
        <v>50</v>
      </c>
      <c r="W367" s="496"/>
      <c r="X367" s="496"/>
      <c r="Y367" s="496">
        <v>50</v>
      </c>
      <c r="Z367" s="502"/>
      <c r="AA367" s="496"/>
      <c r="AB367" s="496"/>
      <c r="AC367" s="496"/>
      <c r="AD367" s="496"/>
      <c r="AE367" s="496"/>
      <c r="AF367" s="498"/>
      <c r="AG367" s="499"/>
      <c r="AH367" s="499"/>
      <c r="AI367" s="499">
        <f t="shared" si="16"/>
        <v>0</v>
      </c>
      <c r="AJ367" s="324"/>
      <c r="AK367" s="316"/>
      <c r="AL367" s="316"/>
      <c r="AM367" s="500"/>
      <c r="AN367" s="500"/>
      <c r="AO367" s="500"/>
      <c r="AP367" s="500"/>
      <c r="AQ367" s="500"/>
      <c r="AR367" s="500"/>
      <c r="AS367" s="500"/>
      <c r="AT367" s="500"/>
      <c r="AU367" s="500"/>
      <c r="AV367" s="500"/>
      <c r="AW367" s="500"/>
      <c r="AX367" s="500"/>
      <c r="AY367" s="500"/>
      <c r="AZ367" s="500"/>
      <c r="BA367" s="500"/>
      <c r="BB367" s="500"/>
      <c r="BC367" s="500"/>
      <c r="BD367" s="500"/>
    </row>
    <row r="368" spans="1:56" s="501" customFormat="1" ht="157.5" hidden="1" customHeight="1">
      <c r="A368" s="492">
        <v>360</v>
      </c>
      <c r="B368" s="491" t="s">
        <v>4483</v>
      </c>
      <c r="C368" s="491" t="s">
        <v>4106</v>
      </c>
      <c r="D368" s="491">
        <v>0</v>
      </c>
      <c r="E368" s="491"/>
      <c r="F368" s="490" t="s">
        <v>4484</v>
      </c>
      <c r="G368" s="490"/>
      <c r="H368" s="493">
        <v>0</v>
      </c>
      <c r="I368" s="492" t="s">
        <v>84</v>
      </c>
      <c r="J368" s="492"/>
      <c r="K368" s="492"/>
      <c r="L368" s="494">
        <v>20</v>
      </c>
      <c r="M368" s="491">
        <v>40</v>
      </c>
      <c r="N368" s="491"/>
      <c r="O368" s="491"/>
      <c r="P368" s="491"/>
      <c r="Q368" s="491"/>
      <c r="R368" s="491"/>
      <c r="S368" s="491"/>
      <c r="T368" s="491"/>
      <c r="U368" s="491">
        <f t="shared" si="15"/>
        <v>0</v>
      </c>
      <c r="V368" s="495">
        <f t="shared" si="17"/>
        <v>0</v>
      </c>
      <c r="W368" s="496"/>
      <c r="X368" s="496"/>
      <c r="Y368" s="496"/>
      <c r="Z368" s="502"/>
      <c r="AA368" s="496"/>
      <c r="AB368" s="496"/>
      <c r="AC368" s="496"/>
      <c r="AD368" s="496"/>
      <c r="AE368" s="496"/>
      <c r="AF368" s="498"/>
      <c r="AG368" s="499"/>
      <c r="AH368" s="499"/>
      <c r="AI368" s="499">
        <f t="shared" si="16"/>
        <v>0</v>
      </c>
      <c r="AJ368" s="324"/>
      <c r="AK368" s="316"/>
      <c r="AL368" s="316"/>
      <c r="AM368" s="500"/>
      <c r="AN368" s="500"/>
      <c r="AO368" s="500"/>
      <c r="AP368" s="500"/>
      <c r="AQ368" s="500"/>
      <c r="AR368" s="500"/>
      <c r="AS368" s="500"/>
      <c r="AT368" s="500"/>
      <c r="AU368" s="500"/>
      <c r="AV368" s="500"/>
      <c r="AW368" s="500"/>
      <c r="AX368" s="500"/>
      <c r="AY368" s="500"/>
      <c r="AZ368" s="500"/>
      <c r="BA368" s="500"/>
      <c r="BB368" s="500"/>
      <c r="BC368" s="500"/>
      <c r="BD368" s="500"/>
    </row>
    <row r="369" spans="1:56" s="501" customFormat="1" ht="63" hidden="1" customHeight="1">
      <c r="A369" s="492">
        <v>361</v>
      </c>
      <c r="B369" s="491" t="s">
        <v>4485</v>
      </c>
      <c r="C369" s="491" t="s">
        <v>4486</v>
      </c>
      <c r="D369" s="491">
        <v>0</v>
      </c>
      <c r="E369" s="491"/>
      <c r="F369" s="490" t="s">
        <v>4487</v>
      </c>
      <c r="G369" s="490"/>
      <c r="H369" s="493">
        <v>0</v>
      </c>
      <c r="I369" s="492" t="s">
        <v>84</v>
      </c>
      <c r="J369" s="492"/>
      <c r="K369" s="492"/>
      <c r="L369" s="494">
        <v>60</v>
      </c>
      <c r="M369" s="491"/>
      <c r="N369" s="491"/>
      <c r="O369" s="491"/>
      <c r="P369" s="491"/>
      <c r="Q369" s="491"/>
      <c r="R369" s="491"/>
      <c r="S369" s="491"/>
      <c r="T369" s="491"/>
      <c r="U369" s="491">
        <f t="shared" si="15"/>
        <v>0</v>
      </c>
      <c r="V369" s="495">
        <f t="shared" si="17"/>
        <v>20</v>
      </c>
      <c r="W369" s="496"/>
      <c r="X369" s="496"/>
      <c r="Y369" s="496"/>
      <c r="Z369" s="502"/>
      <c r="AA369" s="496"/>
      <c r="AB369" s="496"/>
      <c r="AC369" s="496"/>
      <c r="AD369" s="520">
        <v>20</v>
      </c>
      <c r="AE369" s="496"/>
      <c r="AF369" s="498"/>
      <c r="AG369" s="499"/>
      <c r="AH369" s="499">
        <v>5980000</v>
      </c>
      <c r="AI369" s="499">
        <f t="shared" si="16"/>
        <v>119600000</v>
      </c>
      <c r="AJ369" s="324"/>
      <c r="AK369" s="316"/>
      <c r="AL369" s="316"/>
      <c r="AM369" s="500"/>
      <c r="AN369" s="500"/>
      <c r="AO369" s="500"/>
      <c r="AP369" s="500"/>
      <c r="AQ369" s="500"/>
      <c r="AR369" s="500"/>
      <c r="AS369" s="500"/>
      <c r="AT369" s="500"/>
      <c r="AU369" s="500"/>
      <c r="AV369" s="500"/>
      <c r="AW369" s="500"/>
      <c r="AX369" s="500"/>
      <c r="AY369" s="500"/>
      <c r="AZ369" s="500"/>
      <c r="BA369" s="500"/>
      <c r="BB369" s="500"/>
      <c r="BC369" s="500"/>
      <c r="BD369" s="500"/>
    </row>
    <row r="370" spans="1:56" s="501" customFormat="1" ht="94.5" hidden="1" customHeight="1">
      <c r="A370" s="492">
        <v>362</v>
      </c>
      <c r="B370" s="491" t="s">
        <v>4488</v>
      </c>
      <c r="C370" s="525" t="s">
        <v>4489</v>
      </c>
      <c r="D370" s="491">
        <v>0</v>
      </c>
      <c r="E370" s="491"/>
      <c r="F370" s="531" t="s">
        <v>4490</v>
      </c>
      <c r="G370" s="490"/>
      <c r="H370" s="493">
        <v>0</v>
      </c>
      <c r="I370" s="492" t="s">
        <v>84</v>
      </c>
      <c r="J370" s="492"/>
      <c r="K370" s="492"/>
      <c r="L370" s="494">
        <v>10</v>
      </c>
      <c r="M370" s="491"/>
      <c r="N370" s="491"/>
      <c r="O370" s="491"/>
      <c r="P370" s="491"/>
      <c r="Q370" s="491"/>
      <c r="R370" s="491"/>
      <c r="S370" s="491"/>
      <c r="T370" s="491"/>
      <c r="U370" s="491">
        <f t="shared" si="15"/>
        <v>0</v>
      </c>
      <c r="V370" s="495">
        <f t="shared" si="17"/>
        <v>5</v>
      </c>
      <c r="W370" s="496"/>
      <c r="X370" s="496"/>
      <c r="Y370" s="496"/>
      <c r="Z370" s="502"/>
      <c r="AA370" s="496"/>
      <c r="AB370" s="496"/>
      <c r="AC370" s="496"/>
      <c r="AD370" s="520">
        <v>5</v>
      </c>
      <c r="AE370" s="496"/>
      <c r="AF370" s="498"/>
      <c r="AG370" s="499"/>
      <c r="AH370" s="499">
        <v>26000000</v>
      </c>
      <c r="AI370" s="499">
        <f t="shared" si="16"/>
        <v>130000000</v>
      </c>
      <c r="AJ370" s="324"/>
      <c r="AK370" s="316"/>
      <c r="AL370" s="316"/>
      <c r="AM370" s="500"/>
      <c r="AN370" s="500"/>
      <c r="AO370" s="500"/>
      <c r="AP370" s="500"/>
      <c r="AQ370" s="500"/>
      <c r="AR370" s="500"/>
      <c r="AS370" s="500"/>
      <c r="AT370" s="500"/>
      <c r="AU370" s="500"/>
      <c r="AV370" s="500"/>
      <c r="AW370" s="500"/>
      <c r="AX370" s="500"/>
      <c r="AY370" s="500"/>
      <c r="AZ370" s="500"/>
      <c r="BA370" s="500"/>
      <c r="BB370" s="500"/>
      <c r="BC370" s="500"/>
      <c r="BD370" s="500"/>
    </row>
    <row r="371" spans="1:56" s="501" customFormat="1" ht="126" hidden="1" customHeight="1">
      <c r="A371" s="492">
        <v>363</v>
      </c>
      <c r="B371" s="491" t="s">
        <v>4491</v>
      </c>
      <c r="C371" s="525" t="s">
        <v>4492</v>
      </c>
      <c r="D371" s="491">
        <v>0</v>
      </c>
      <c r="E371" s="525" t="s">
        <v>4493</v>
      </c>
      <c r="F371" s="531" t="s">
        <v>4494</v>
      </c>
      <c r="G371" s="531" t="s">
        <v>4495</v>
      </c>
      <c r="H371" s="493">
        <v>0</v>
      </c>
      <c r="I371" s="492" t="s">
        <v>84</v>
      </c>
      <c r="J371" s="492"/>
      <c r="K371" s="492"/>
      <c r="L371" s="494">
        <v>30</v>
      </c>
      <c r="M371" s="491"/>
      <c r="N371" s="491"/>
      <c r="O371" s="491"/>
      <c r="P371" s="491"/>
      <c r="Q371" s="491"/>
      <c r="R371" s="491"/>
      <c r="S371" s="491"/>
      <c r="T371" s="491"/>
      <c r="U371" s="491">
        <f t="shared" si="15"/>
        <v>0</v>
      </c>
      <c r="V371" s="495">
        <f t="shared" si="17"/>
        <v>20</v>
      </c>
      <c r="W371" s="496"/>
      <c r="X371" s="496"/>
      <c r="Y371" s="496"/>
      <c r="Z371" s="502"/>
      <c r="AA371" s="496"/>
      <c r="AB371" s="496"/>
      <c r="AC371" s="496"/>
      <c r="AD371" s="520">
        <v>20</v>
      </c>
      <c r="AE371" s="496"/>
      <c r="AF371" s="498"/>
      <c r="AG371" s="499"/>
      <c r="AH371" s="499">
        <v>7490000</v>
      </c>
      <c r="AI371" s="499">
        <f t="shared" si="16"/>
        <v>149800000</v>
      </c>
      <c r="AJ371" s="324"/>
      <c r="AK371" s="316"/>
      <c r="AL371" s="316"/>
      <c r="AM371" s="500"/>
      <c r="AN371" s="500"/>
      <c r="AO371" s="500"/>
      <c r="AP371" s="500"/>
      <c r="AQ371" s="500"/>
      <c r="AR371" s="500"/>
      <c r="AS371" s="500"/>
      <c r="AT371" s="500"/>
      <c r="AU371" s="500"/>
      <c r="AV371" s="500"/>
      <c r="AW371" s="500"/>
      <c r="AX371" s="500"/>
      <c r="AY371" s="500"/>
      <c r="AZ371" s="500"/>
      <c r="BA371" s="500"/>
      <c r="BB371" s="500"/>
      <c r="BC371" s="500"/>
      <c r="BD371" s="500"/>
    </row>
    <row r="372" spans="1:56" s="501" customFormat="1" ht="126" hidden="1" customHeight="1">
      <c r="A372" s="492">
        <v>364</v>
      </c>
      <c r="B372" s="491" t="s">
        <v>4496</v>
      </c>
      <c r="C372" s="525" t="s">
        <v>4497</v>
      </c>
      <c r="D372" s="491">
        <v>0</v>
      </c>
      <c r="E372" s="491"/>
      <c r="F372" s="531" t="s">
        <v>4498</v>
      </c>
      <c r="G372" s="490"/>
      <c r="H372" s="493">
        <v>0</v>
      </c>
      <c r="I372" s="492" t="s">
        <v>84</v>
      </c>
      <c r="J372" s="492"/>
      <c r="K372" s="492"/>
      <c r="L372" s="494">
        <v>5</v>
      </c>
      <c r="M372" s="491"/>
      <c r="N372" s="491"/>
      <c r="O372" s="491"/>
      <c r="P372" s="491"/>
      <c r="Q372" s="491"/>
      <c r="R372" s="491"/>
      <c r="S372" s="491"/>
      <c r="T372" s="491"/>
      <c r="U372" s="491">
        <f t="shared" si="15"/>
        <v>0</v>
      </c>
      <c r="V372" s="495">
        <f t="shared" si="17"/>
        <v>5</v>
      </c>
      <c r="W372" s="496"/>
      <c r="X372" s="496"/>
      <c r="Y372" s="496"/>
      <c r="Z372" s="502"/>
      <c r="AA372" s="496"/>
      <c r="AB372" s="496"/>
      <c r="AC372" s="496"/>
      <c r="AD372" s="520">
        <v>5</v>
      </c>
      <c r="AE372" s="496"/>
      <c r="AF372" s="498"/>
      <c r="AG372" s="499"/>
      <c r="AH372" s="499">
        <v>1575000</v>
      </c>
      <c r="AI372" s="499">
        <f t="shared" si="16"/>
        <v>7875000</v>
      </c>
      <c r="AJ372" s="324"/>
      <c r="AK372" s="316"/>
      <c r="AL372" s="316"/>
      <c r="AM372" s="500"/>
      <c r="AN372" s="500"/>
      <c r="AO372" s="500"/>
      <c r="AP372" s="500"/>
      <c r="AQ372" s="500"/>
      <c r="AR372" s="500"/>
      <c r="AS372" s="500"/>
      <c r="AT372" s="500"/>
      <c r="AU372" s="500"/>
      <c r="AV372" s="500"/>
      <c r="AW372" s="500"/>
      <c r="AX372" s="500"/>
      <c r="AY372" s="500"/>
      <c r="AZ372" s="500"/>
      <c r="BA372" s="500"/>
      <c r="BB372" s="500"/>
      <c r="BC372" s="500"/>
      <c r="BD372" s="500"/>
    </row>
    <row r="373" spans="1:56" s="501" customFormat="1" ht="126" hidden="1" customHeight="1">
      <c r="A373" s="492">
        <v>365</v>
      </c>
      <c r="B373" s="491" t="s">
        <v>4499</v>
      </c>
      <c r="C373" s="491" t="s">
        <v>4500</v>
      </c>
      <c r="D373" s="491">
        <v>0</v>
      </c>
      <c r="E373" s="491"/>
      <c r="F373" s="490" t="s">
        <v>4501</v>
      </c>
      <c r="G373" s="531" t="s">
        <v>4502</v>
      </c>
      <c r="H373" s="493">
        <v>0</v>
      </c>
      <c r="I373" s="492" t="s">
        <v>84</v>
      </c>
      <c r="J373" s="492"/>
      <c r="K373" s="492"/>
      <c r="L373" s="494">
        <v>20</v>
      </c>
      <c r="M373" s="491"/>
      <c r="N373" s="491"/>
      <c r="O373" s="491"/>
      <c r="P373" s="491"/>
      <c r="Q373" s="491"/>
      <c r="R373" s="491"/>
      <c r="S373" s="491"/>
      <c r="T373" s="491"/>
      <c r="U373" s="491">
        <f t="shared" si="15"/>
        <v>0</v>
      </c>
      <c r="V373" s="495">
        <f t="shared" si="17"/>
        <v>10</v>
      </c>
      <c r="W373" s="496"/>
      <c r="X373" s="496"/>
      <c r="Y373" s="496"/>
      <c r="Z373" s="502"/>
      <c r="AA373" s="496"/>
      <c r="AB373" s="496"/>
      <c r="AC373" s="496"/>
      <c r="AD373" s="520">
        <v>10</v>
      </c>
      <c r="AE373" s="496"/>
      <c r="AF373" s="498"/>
      <c r="AG373" s="499"/>
      <c r="AH373" s="499">
        <v>2200000</v>
      </c>
      <c r="AI373" s="499">
        <f t="shared" si="16"/>
        <v>22000000</v>
      </c>
      <c r="AJ373" s="324"/>
      <c r="AK373" s="316"/>
      <c r="AL373" s="316"/>
      <c r="AM373" s="500"/>
      <c r="AN373" s="500"/>
      <c r="AO373" s="500"/>
      <c r="AP373" s="500"/>
      <c r="AQ373" s="500"/>
      <c r="AR373" s="500"/>
      <c r="AS373" s="500"/>
      <c r="AT373" s="500"/>
      <c r="AU373" s="500"/>
      <c r="AV373" s="500"/>
      <c r="AW373" s="500"/>
      <c r="AX373" s="500"/>
      <c r="AY373" s="500"/>
      <c r="AZ373" s="500"/>
      <c r="BA373" s="500"/>
      <c r="BB373" s="500"/>
      <c r="BC373" s="500"/>
      <c r="BD373" s="500"/>
    </row>
    <row r="374" spans="1:56" s="501" customFormat="1" ht="126" hidden="1" customHeight="1">
      <c r="A374" s="492">
        <v>366</v>
      </c>
      <c r="B374" s="491" t="s">
        <v>4503</v>
      </c>
      <c r="C374" s="491" t="s">
        <v>4504</v>
      </c>
      <c r="D374" s="491">
        <v>0</v>
      </c>
      <c r="E374" s="491"/>
      <c r="F374" s="490" t="s">
        <v>4505</v>
      </c>
      <c r="G374" s="531" t="s">
        <v>4506</v>
      </c>
      <c r="H374" s="493">
        <v>0</v>
      </c>
      <c r="I374" s="492" t="s">
        <v>84</v>
      </c>
      <c r="J374" s="492"/>
      <c r="K374" s="492"/>
      <c r="L374" s="494">
        <v>50</v>
      </c>
      <c r="M374" s="491"/>
      <c r="N374" s="491"/>
      <c r="O374" s="491"/>
      <c r="P374" s="491"/>
      <c r="Q374" s="491"/>
      <c r="R374" s="491"/>
      <c r="S374" s="491"/>
      <c r="T374" s="491"/>
      <c r="U374" s="491">
        <f t="shared" si="15"/>
        <v>0</v>
      </c>
      <c r="V374" s="495">
        <f t="shared" si="17"/>
        <v>15</v>
      </c>
      <c r="W374" s="496"/>
      <c r="X374" s="496"/>
      <c r="Y374" s="496"/>
      <c r="Z374" s="502"/>
      <c r="AA374" s="496"/>
      <c r="AB374" s="496"/>
      <c r="AC374" s="496"/>
      <c r="AD374" s="520">
        <v>15</v>
      </c>
      <c r="AE374" s="496"/>
      <c r="AF374" s="535"/>
      <c r="AG374" s="528" t="s">
        <v>4507</v>
      </c>
      <c r="AH374" s="499">
        <v>8400000</v>
      </c>
      <c r="AI374" s="499">
        <f t="shared" si="16"/>
        <v>126000000</v>
      </c>
      <c r="AJ374" s="324"/>
      <c r="AK374" s="316"/>
      <c r="AL374" s="316"/>
      <c r="AM374" s="500"/>
      <c r="AN374" s="500"/>
      <c r="AO374" s="500"/>
      <c r="AP374" s="500"/>
      <c r="AQ374" s="500"/>
      <c r="AR374" s="500"/>
      <c r="AS374" s="500"/>
      <c r="AT374" s="500"/>
      <c r="AU374" s="500"/>
      <c r="AV374" s="500"/>
      <c r="AW374" s="500"/>
      <c r="AX374" s="500"/>
      <c r="AY374" s="500"/>
      <c r="AZ374" s="500"/>
      <c r="BA374" s="500"/>
      <c r="BB374" s="500"/>
      <c r="BC374" s="500"/>
      <c r="BD374" s="500"/>
    </row>
    <row r="375" spans="1:56" s="501" customFormat="1" ht="126" hidden="1" customHeight="1">
      <c r="A375" s="492">
        <v>367</v>
      </c>
      <c r="B375" s="491" t="s">
        <v>4508</v>
      </c>
      <c r="C375" s="491" t="s">
        <v>4509</v>
      </c>
      <c r="D375" s="491">
        <v>0</v>
      </c>
      <c r="E375" s="491"/>
      <c r="F375" s="490" t="s">
        <v>4510</v>
      </c>
      <c r="G375" s="490"/>
      <c r="H375" s="493">
        <v>0</v>
      </c>
      <c r="I375" s="492" t="s">
        <v>84</v>
      </c>
      <c r="J375" s="492"/>
      <c r="K375" s="492"/>
      <c r="L375" s="494">
        <v>50</v>
      </c>
      <c r="M375" s="491"/>
      <c r="N375" s="491"/>
      <c r="O375" s="491"/>
      <c r="P375" s="491"/>
      <c r="Q375" s="491"/>
      <c r="R375" s="491"/>
      <c r="S375" s="491"/>
      <c r="T375" s="491"/>
      <c r="U375" s="491">
        <f t="shared" si="15"/>
        <v>0</v>
      </c>
      <c r="V375" s="495">
        <f t="shared" si="17"/>
        <v>50</v>
      </c>
      <c r="W375" s="496"/>
      <c r="X375" s="496"/>
      <c r="Y375" s="496"/>
      <c r="Z375" s="502">
        <v>50</v>
      </c>
      <c r="AA375" s="496"/>
      <c r="AB375" s="496"/>
      <c r="AC375" s="496"/>
      <c r="AD375" s="496"/>
      <c r="AE375" s="496"/>
      <c r="AF375" s="498"/>
      <c r="AG375" s="499"/>
      <c r="AH375" s="499"/>
      <c r="AI375" s="499">
        <f t="shared" si="16"/>
        <v>0</v>
      </c>
      <c r="AJ375" s="324"/>
      <c r="AK375" s="316"/>
      <c r="AL375" s="316"/>
      <c r="AM375" s="500"/>
      <c r="AN375" s="500"/>
      <c r="AO375" s="500"/>
      <c r="AP375" s="500"/>
      <c r="AQ375" s="500"/>
      <c r="AR375" s="500"/>
      <c r="AS375" s="500"/>
      <c r="AT375" s="500"/>
      <c r="AU375" s="500"/>
      <c r="AV375" s="500"/>
      <c r="AW375" s="500"/>
      <c r="AX375" s="500"/>
      <c r="AY375" s="500"/>
      <c r="AZ375" s="500"/>
      <c r="BA375" s="500"/>
      <c r="BB375" s="500"/>
      <c r="BC375" s="500"/>
      <c r="BD375" s="500"/>
    </row>
    <row r="376" spans="1:56" s="501" customFormat="1" ht="126" hidden="1" customHeight="1">
      <c r="A376" s="492">
        <v>368</v>
      </c>
      <c r="B376" s="491" t="s">
        <v>4511</v>
      </c>
      <c r="C376" s="491" t="s">
        <v>4512</v>
      </c>
      <c r="D376" s="491">
        <v>0</v>
      </c>
      <c r="E376" s="491"/>
      <c r="F376" s="490" t="s">
        <v>4513</v>
      </c>
      <c r="G376" s="490"/>
      <c r="H376" s="493">
        <v>0</v>
      </c>
      <c r="I376" s="492" t="s">
        <v>84</v>
      </c>
      <c r="J376" s="492"/>
      <c r="K376" s="492"/>
      <c r="L376" s="494">
        <v>50</v>
      </c>
      <c r="M376" s="491"/>
      <c r="N376" s="491"/>
      <c r="O376" s="491"/>
      <c r="P376" s="491"/>
      <c r="Q376" s="491"/>
      <c r="R376" s="491"/>
      <c r="S376" s="491"/>
      <c r="T376" s="491"/>
      <c r="U376" s="491">
        <f t="shared" si="15"/>
        <v>0</v>
      </c>
      <c r="V376" s="495">
        <f t="shared" si="17"/>
        <v>50</v>
      </c>
      <c r="W376" s="496"/>
      <c r="X376" s="496"/>
      <c r="Y376" s="496"/>
      <c r="Z376" s="502">
        <v>50</v>
      </c>
      <c r="AA376" s="496"/>
      <c r="AB376" s="496"/>
      <c r="AC376" s="496"/>
      <c r="AD376" s="496"/>
      <c r="AE376" s="496"/>
      <c r="AF376" s="498"/>
      <c r="AG376" s="499"/>
      <c r="AH376" s="499"/>
      <c r="AI376" s="499">
        <f t="shared" si="16"/>
        <v>0</v>
      </c>
      <c r="AJ376" s="324"/>
      <c r="AK376" s="316"/>
      <c r="AL376" s="316"/>
      <c r="AM376" s="500"/>
      <c r="AN376" s="500"/>
      <c r="AO376" s="500"/>
      <c r="AP376" s="500"/>
      <c r="AQ376" s="500"/>
      <c r="AR376" s="500"/>
      <c r="AS376" s="500"/>
      <c r="AT376" s="500"/>
      <c r="AU376" s="500"/>
      <c r="AV376" s="500"/>
      <c r="AW376" s="500"/>
      <c r="AX376" s="500"/>
      <c r="AY376" s="500"/>
      <c r="AZ376" s="500"/>
      <c r="BA376" s="500"/>
      <c r="BB376" s="500"/>
      <c r="BC376" s="500"/>
      <c r="BD376" s="500"/>
    </row>
    <row r="377" spans="1:56" s="501" customFormat="1" ht="126" hidden="1" customHeight="1">
      <c r="A377" s="492">
        <v>369</v>
      </c>
      <c r="B377" s="491" t="s">
        <v>4514</v>
      </c>
      <c r="C377" s="491" t="s">
        <v>4515</v>
      </c>
      <c r="D377" s="491">
        <v>0</v>
      </c>
      <c r="E377" s="491"/>
      <c r="F377" s="490" t="s">
        <v>4516</v>
      </c>
      <c r="G377" s="490"/>
      <c r="H377" s="493">
        <v>0</v>
      </c>
      <c r="I377" s="492" t="s">
        <v>84</v>
      </c>
      <c r="J377" s="492"/>
      <c r="K377" s="492"/>
      <c r="L377" s="494">
        <v>50</v>
      </c>
      <c r="M377" s="491"/>
      <c r="N377" s="491"/>
      <c r="O377" s="491"/>
      <c r="P377" s="491"/>
      <c r="Q377" s="491"/>
      <c r="R377" s="491"/>
      <c r="S377" s="491"/>
      <c r="T377" s="491"/>
      <c r="U377" s="491">
        <f t="shared" si="15"/>
        <v>0</v>
      </c>
      <c r="V377" s="495">
        <f t="shared" si="17"/>
        <v>50</v>
      </c>
      <c r="W377" s="496"/>
      <c r="X377" s="496"/>
      <c r="Y377" s="496"/>
      <c r="Z377" s="502">
        <v>50</v>
      </c>
      <c r="AA377" s="496"/>
      <c r="AB377" s="496"/>
      <c r="AC377" s="496"/>
      <c r="AD377" s="496"/>
      <c r="AE377" s="496"/>
      <c r="AF377" s="498"/>
      <c r="AG377" s="499"/>
      <c r="AH377" s="499"/>
      <c r="AI377" s="499">
        <f t="shared" si="16"/>
        <v>0</v>
      </c>
      <c r="AJ377" s="324"/>
      <c r="AK377" s="316"/>
      <c r="AL377" s="316"/>
      <c r="AM377" s="500"/>
      <c r="AN377" s="500"/>
      <c r="AO377" s="500"/>
      <c r="AP377" s="500"/>
      <c r="AQ377" s="500"/>
      <c r="AR377" s="500"/>
      <c r="AS377" s="500"/>
      <c r="AT377" s="500"/>
      <c r="AU377" s="500"/>
      <c r="AV377" s="500"/>
      <c r="AW377" s="500"/>
      <c r="AX377" s="500"/>
      <c r="AY377" s="500"/>
      <c r="AZ377" s="500"/>
      <c r="BA377" s="500"/>
      <c r="BB377" s="500"/>
      <c r="BC377" s="500"/>
      <c r="BD377" s="500"/>
    </row>
    <row r="378" spans="1:56" s="501" customFormat="1" ht="126" hidden="1" customHeight="1">
      <c r="A378" s="492">
        <v>370</v>
      </c>
      <c r="B378" s="491" t="s">
        <v>4517</v>
      </c>
      <c r="C378" s="491" t="s">
        <v>4518</v>
      </c>
      <c r="D378" s="491">
        <v>0</v>
      </c>
      <c r="E378" s="491"/>
      <c r="F378" s="490" t="s">
        <v>4519</v>
      </c>
      <c r="G378" s="490"/>
      <c r="H378" s="493">
        <v>0</v>
      </c>
      <c r="I378" s="492" t="s">
        <v>84</v>
      </c>
      <c r="J378" s="492"/>
      <c r="K378" s="492"/>
      <c r="L378" s="494">
        <v>50</v>
      </c>
      <c r="M378" s="491"/>
      <c r="N378" s="491"/>
      <c r="O378" s="491"/>
      <c r="P378" s="491"/>
      <c r="Q378" s="491"/>
      <c r="R378" s="491"/>
      <c r="S378" s="491"/>
      <c r="T378" s="491"/>
      <c r="U378" s="491">
        <f t="shared" si="15"/>
        <v>0</v>
      </c>
      <c r="V378" s="495">
        <f t="shared" si="17"/>
        <v>50</v>
      </c>
      <c r="W378" s="496"/>
      <c r="X378" s="496"/>
      <c r="Y378" s="496"/>
      <c r="Z378" s="502">
        <v>50</v>
      </c>
      <c r="AA378" s="496"/>
      <c r="AB378" s="496"/>
      <c r="AC378" s="496"/>
      <c r="AD378" s="496"/>
      <c r="AE378" s="496"/>
      <c r="AF378" s="498"/>
      <c r="AG378" s="499"/>
      <c r="AH378" s="499"/>
      <c r="AI378" s="499">
        <f t="shared" si="16"/>
        <v>0</v>
      </c>
      <c r="AJ378" s="324"/>
      <c r="AK378" s="316"/>
      <c r="AL378" s="316"/>
      <c r="AM378" s="500"/>
      <c r="AN378" s="500"/>
      <c r="AO378" s="500"/>
      <c r="AP378" s="500"/>
      <c r="AQ378" s="500"/>
      <c r="AR378" s="500"/>
      <c r="AS378" s="500"/>
      <c r="AT378" s="500"/>
      <c r="AU378" s="500"/>
      <c r="AV378" s="500"/>
      <c r="AW378" s="500"/>
      <c r="AX378" s="500"/>
      <c r="AY378" s="500"/>
      <c r="AZ378" s="500"/>
      <c r="BA378" s="500"/>
      <c r="BB378" s="500"/>
      <c r="BC378" s="500"/>
      <c r="BD378" s="500"/>
    </row>
    <row r="379" spans="1:56" s="501" customFormat="1" ht="126" hidden="1" customHeight="1">
      <c r="A379" s="492">
        <v>371</v>
      </c>
      <c r="B379" s="491" t="s">
        <v>4520</v>
      </c>
      <c r="C379" s="491" t="s">
        <v>4521</v>
      </c>
      <c r="D379" s="491">
        <v>0</v>
      </c>
      <c r="E379" s="491"/>
      <c r="F379" s="490" t="s">
        <v>4522</v>
      </c>
      <c r="G379" s="490"/>
      <c r="H379" s="493">
        <v>0</v>
      </c>
      <c r="I379" s="492" t="s">
        <v>84</v>
      </c>
      <c r="J379" s="492"/>
      <c r="K379" s="492"/>
      <c r="L379" s="494">
        <v>40</v>
      </c>
      <c r="M379" s="491"/>
      <c r="N379" s="491"/>
      <c r="O379" s="491"/>
      <c r="P379" s="491"/>
      <c r="Q379" s="491"/>
      <c r="R379" s="491"/>
      <c r="S379" s="491"/>
      <c r="T379" s="491"/>
      <c r="U379" s="491">
        <f t="shared" si="15"/>
        <v>0</v>
      </c>
      <c r="V379" s="495">
        <f t="shared" si="17"/>
        <v>40</v>
      </c>
      <c r="W379" s="496"/>
      <c r="X379" s="496"/>
      <c r="Y379" s="496"/>
      <c r="Z379" s="502">
        <v>40</v>
      </c>
      <c r="AA379" s="496"/>
      <c r="AB379" s="496"/>
      <c r="AC379" s="496"/>
      <c r="AD379" s="496"/>
      <c r="AE379" s="496"/>
      <c r="AF379" s="498"/>
      <c r="AG379" s="499"/>
      <c r="AH379" s="499"/>
      <c r="AI379" s="499">
        <f t="shared" si="16"/>
        <v>0</v>
      </c>
      <c r="AJ379" s="324"/>
      <c r="AK379" s="316"/>
      <c r="AL379" s="316"/>
      <c r="AM379" s="500"/>
      <c r="AN379" s="500"/>
      <c r="AO379" s="500"/>
      <c r="AP379" s="500"/>
      <c r="AQ379" s="500"/>
      <c r="AR379" s="500"/>
      <c r="AS379" s="500"/>
      <c r="AT379" s="500"/>
      <c r="AU379" s="500"/>
      <c r="AV379" s="500"/>
      <c r="AW379" s="500"/>
      <c r="AX379" s="500"/>
      <c r="AY379" s="500"/>
      <c r="AZ379" s="500"/>
      <c r="BA379" s="500"/>
      <c r="BB379" s="500"/>
      <c r="BC379" s="500"/>
      <c r="BD379" s="500"/>
    </row>
    <row r="380" spans="1:56" s="501" customFormat="1" ht="126" hidden="1" customHeight="1">
      <c r="A380" s="492">
        <v>372</v>
      </c>
      <c r="B380" s="491" t="s">
        <v>4523</v>
      </c>
      <c r="C380" s="491" t="s">
        <v>4524</v>
      </c>
      <c r="D380" s="491">
        <v>0</v>
      </c>
      <c r="E380" s="491"/>
      <c r="F380" s="490" t="s">
        <v>4525</v>
      </c>
      <c r="G380" s="490"/>
      <c r="H380" s="493">
        <v>0</v>
      </c>
      <c r="I380" s="492" t="s">
        <v>84</v>
      </c>
      <c r="J380" s="492"/>
      <c r="K380" s="492"/>
      <c r="L380" s="494">
        <v>10</v>
      </c>
      <c r="M380" s="491"/>
      <c r="N380" s="491"/>
      <c r="O380" s="491"/>
      <c r="P380" s="491"/>
      <c r="Q380" s="491"/>
      <c r="R380" s="491"/>
      <c r="S380" s="491"/>
      <c r="T380" s="491"/>
      <c r="U380" s="491">
        <f t="shared" si="15"/>
        <v>0</v>
      </c>
      <c r="V380" s="495">
        <f t="shared" si="17"/>
        <v>30</v>
      </c>
      <c r="W380" s="496"/>
      <c r="X380" s="496"/>
      <c r="Y380" s="496"/>
      <c r="Z380" s="502">
        <v>30</v>
      </c>
      <c r="AA380" s="496"/>
      <c r="AB380" s="496"/>
      <c r="AC380" s="496"/>
      <c r="AD380" s="496"/>
      <c r="AE380" s="496"/>
      <c r="AF380" s="498"/>
      <c r="AG380" s="499"/>
      <c r="AH380" s="499"/>
      <c r="AI380" s="499">
        <f t="shared" si="16"/>
        <v>0</v>
      </c>
      <c r="AJ380" s="324"/>
      <c r="AK380" s="316"/>
      <c r="AL380" s="316"/>
      <c r="AM380" s="500"/>
      <c r="AN380" s="500"/>
      <c r="AO380" s="500"/>
      <c r="AP380" s="500"/>
      <c r="AQ380" s="500"/>
      <c r="AR380" s="500"/>
      <c r="AS380" s="500"/>
      <c r="AT380" s="500"/>
      <c r="AU380" s="500"/>
      <c r="AV380" s="500"/>
      <c r="AW380" s="500"/>
      <c r="AX380" s="500"/>
      <c r="AY380" s="500"/>
      <c r="AZ380" s="500"/>
      <c r="BA380" s="500"/>
      <c r="BB380" s="500"/>
      <c r="BC380" s="500"/>
      <c r="BD380" s="500"/>
    </row>
    <row r="381" spans="1:56" s="501" customFormat="1" ht="126" hidden="1" customHeight="1">
      <c r="A381" s="492">
        <v>373</v>
      </c>
      <c r="B381" s="491" t="s">
        <v>4526</v>
      </c>
      <c r="C381" s="491" t="s">
        <v>4527</v>
      </c>
      <c r="D381" s="491">
        <v>0</v>
      </c>
      <c r="E381" s="491"/>
      <c r="F381" s="490" t="s">
        <v>4528</v>
      </c>
      <c r="G381" s="490"/>
      <c r="H381" s="493">
        <v>0</v>
      </c>
      <c r="I381" s="492" t="s">
        <v>84</v>
      </c>
      <c r="J381" s="492"/>
      <c r="K381" s="492"/>
      <c r="L381" s="494">
        <v>50</v>
      </c>
      <c r="M381" s="491"/>
      <c r="N381" s="491"/>
      <c r="O381" s="491"/>
      <c r="P381" s="491"/>
      <c r="Q381" s="491"/>
      <c r="R381" s="491"/>
      <c r="S381" s="491"/>
      <c r="T381" s="491"/>
      <c r="U381" s="491">
        <f t="shared" si="15"/>
        <v>0</v>
      </c>
      <c r="V381" s="495">
        <f t="shared" si="17"/>
        <v>50</v>
      </c>
      <c r="W381" s="496"/>
      <c r="X381" s="496"/>
      <c r="Y381" s="496"/>
      <c r="Z381" s="502">
        <v>50</v>
      </c>
      <c r="AA381" s="496"/>
      <c r="AB381" s="496"/>
      <c r="AC381" s="496"/>
      <c r="AD381" s="496"/>
      <c r="AE381" s="496"/>
      <c r="AF381" s="498"/>
      <c r="AG381" s="499"/>
      <c r="AH381" s="499"/>
      <c r="AI381" s="499">
        <f t="shared" si="16"/>
        <v>0</v>
      </c>
      <c r="AJ381" s="324"/>
      <c r="AK381" s="316"/>
      <c r="AL381" s="316"/>
      <c r="AM381" s="500"/>
      <c r="AN381" s="500"/>
      <c r="AO381" s="500"/>
      <c r="AP381" s="500"/>
      <c r="AQ381" s="500"/>
      <c r="AR381" s="500"/>
      <c r="AS381" s="500"/>
      <c r="AT381" s="500"/>
      <c r="AU381" s="500"/>
      <c r="AV381" s="500"/>
      <c r="AW381" s="500"/>
      <c r="AX381" s="500"/>
      <c r="AY381" s="500"/>
      <c r="AZ381" s="500"/>
      <c r="BA381" s="500"/>
      <c r="BB381" s="500"/>
      <c r="BC381" s="500"/>
      <c r="BD381" s="500"/>
    </row>
    <row r="382" spans="1:56" s="501" customFormat="1" ht="126" hidden="1" customHeight="1">
      <c r="A382" s="492">
        <v>374</v>
      </c>
      <c r="B382" s="491" t="s">
        <v>4529</v>
      </c>
      <c r="C382" s="491" t="s">
        <v>4530</v>
      </c>
      <c r="D382" s="491">
        <v>0</v>
      </c>
      <c r="E382" s="491"/>
      <c r="F382" s="490" t="s">
        <v>4531</v>
      </c>
      <c r="G382" s="490"/>
      <c r="H382" s="493">
        <v>0</v>
      </c>
      <c r="I382" s="492" t="s">
        <v>84</v>
      </c>
      <c r="J382" s="492"/>
      <c r="K382" s="492"/>
      <c r="L382" s="494">
        <v>50</v>
      </c>
      <c r="M382" s="491"/>
      <c r="N382" s="491"/>
      <c r="O382" s="491"/>
      <c r="P382" s="491"/>
      <c r="Q382" s="491"/>
      <c r="R382" s="491"/>
      <c r="S382" s="491"/>
      <c r="T382" s="491"/>
      <c r="U382" s="491">
        <f t="shared" si="15"/>
        <v>0</v>
      </c>
      <c r="V382" s="495">
        <f t="shared" si="17"/>
        <v>50</v>
      </c>
      <c r="W382" s="496"/>
      <c r="X382" s="496"/>
      <c r="Y382" s="496"/>
      <c r="Z382" s="502">
        <v>50</v>
      </c>
      <c r="AA382" s="496"/>
      <c r="AB382" s="496"/>
      <c r="AC382" s="496"/>
      <c r="AD382" s="496"/>
      <c r="AE382" s="496"/>
      <c r="AF382" s="498"/>
      <c r="AG382" s="499"/>
      <c r="AH382" s="499"/>
      <c r="AI382" s="499">
        <f t="shared" si="16"/>
        <v>0</v>
      </c>
      <c r="AJ382" s="324"/>
      <c r="AK382" s="316"/>
      <c r="AL382" s="316"/>
      <c r="AM382" s="500"/>
      <c r="AN382" s="500"/>
      <c r="AO382" s="500"/>
      <c r="AP382" s="500"/>
      <c r="AQ382" s="500"/>
      <c r="AR382" s="500"/>
      <c r="AS382" s="500"/>
      <c r="AT382" s="500"/>
      <c r="AU382" s="500"/>
      <c r="AV382" s="500"/>
      <c r="AW382" s="500"/>
      <c r="AX382" s="500"/>
      <c r="AY382" s="500"/>
      <c r="AZ382" s="500"/>
      <c r="BA382" s="500"/>
      <c r="BB382" s="500"/>
      <c r="BC382" s="500"/>
      <c r="BD382" s="500"/>
    </row>
    <row r="383" spans="1:56" s="501" customFormat="1" ht="126" hidden="1" customHeight="1">
      <c r="A383" s="492">
        <v>375</v>
      </c>
      <c r="B383" s="491" t="s">
        <v>4532</v>
      </c>
      <c r="C383" s="491" t="s">
        <v>4533</v>
      </c>
      <c r="D383" s="491">
        <v>0</v>
      </c>
      <c r="E383" s="491"/>
      <c r="F383" s="490" t="s">
        <v>4534</v>
      </c>
      <c r="G383" s="490"/>
      <c r="H383" s="493">
        <v>0</v>
      </c>
      <c r="I383" s="492" t="s">
        <v>84</v>
      </c>
      <c r="J383" s="492"/>
      <c r="K383" s="492"/>
      <c r="L383" s="494">
        <v>20</v>
      </c>
      <c r="M383" s="491"/>
      <c r="N383" s="491"/>
      <c r="O383" s="491"/>
      <c r="P383" s="491"/>
      <c r="Q383" s="491"/>
      <c r="R383" s="491"/>
      <c r="S383" s="491"/>
      <c r="T383" s="491"/>
      <c r="U383" s="491">
        <f t="shared" si="15"/>
        <v>0</v>
      </c>
      <c r="V383" s="495">
        <f t="shared" si="17"/>
        <v>20</v>
      </c>
      <c r="W383" s="496"/>
      <c r="X383" s="496"/>
      <c r="Y383" s="496"/>
      <c r="Z383" s="502">
        <v>20</v>
      </c>
      <c r="AA383" s="496"/>
      <c r="AB383" s="496"/>
      <c r="AC383" s="496"/>
      <c r="AD383" s="496"/>
      <c r="AE383" s="496"/>
      <c r="AF383" s="498"/>
      <c r="AG383" s="499"/>
      <c r="AH383" s="499"/>
      <c r="AI383" s="499">
        <f t="shared" si="16"/>
        <v>0</v>
      </c>
      <c r="AJ383" s="324"/>
      <c r="AK383" s="316"/>
      <c r="AL383" s="316"/>
      <c r="AM383" s="500"/>
      <c r="AN383" s="500"/>
      <c r="AO383" s="500"/>
      <c r="AP383" s="500"/>
      <c r="AQ383" s="500"/>
      <c r="AR383" s="500"/>
      <c r="AS383" s="500"/>
      <c r="AT383" s="500"/>
      <c r="AU383" s="500"/>
      <c r="AV383" s="500"/>
      <c r="AW383" s="500"/>
      <c r="AX383" s="500"/>
      <c r="AY383" s="500"/>
      <c r="AZ383" s="500"/>
      <c r="BA383" s="500"/>
      <c r="BB383" s="500"/>
      <c r="BC383" s="500"/>
      <c r="BD383" s="500"/>
    </row>
    <row r="384" spans="1:56" s="501" customFormat="1" ht="126" hidden="1" customHeight="1">
      <c r="A384" s="492">
        <v>376</v>
      </c>
      <c r="B384" s="491" t="s">
        <v>4535</v>
      </c>
      <c r="C384" s="491" t="s">
        <v>4536</v>
      </c>
      <c r="D384" s="491">
        <v>0</v>
      </c>
      <c r="E384" s="491"/>
      <c r="F384" s="490" t="s">
        <v>4537</v>
      </c>
      <c r="G384" s="490"/>
      <c r="H384" s="493">
        <v>0</v>
      </c>
      <c r="I384" s="492" t="s">
        <v>84</v>
      </c>
      <c r="J384" s="492"/>
      <c r="K384" s="492"/>
      <c r="L384" s="494">
        <v>20</v>
      </c>
      <c r="M384" s="491"/>
      <c r="N384" s="491"/>
      <c r="O384" s="491"/>
      <c r="P384" s="491"/>
      <c r="Q384" s="491"/>
      <c r="R384" s="491"/>
      <c r="S384" s="491"/>
      <c r="T384" s="491"/>
      <c r="U384" s="491">
        <f t="shared" si="15"/>
        <v>0</v>
      </c>
      <c r="V384" s="495">
        <f t="shared" si="17"/>
        <v>20</v>
      </c>
      <c r="W384" s="496"/>
      <c r="X384" s="496"/>
      <c r="Y384" s="496"/>
      <c r="Z384" s="502">
        <v>20</v>
      </c>
      <c r="AA384" s="496"/>
      <c r="AB384" s="496"/>
      <c r="AC384" s="496"/>
      <c r="AD384" s="496"/>
      <c r="AE384" s="496"/>
      <c r="AF384" s="498"/>
      <c r="AG384" s="499"/>
      <c r="AH384" s="499"/>
      <c r="AI384" s="499">
        <f t="shared" si="16"/>
        <v>0</v>
      </c>
      <c r="AJ384" s="324"/>
      <c r="AK384" s="316"/>
      <c r="AL384" s="316"/>
      <c r="AM384" s="500"/>
      <c r="AN384" s="500"/>
      <c r="AO384" s="500"/>
      <c r="AP384" s="500"/>
      <c r="AQ384" s="500"/>
      <c r="AR384" s="500"/>
      <c r="AS384" s="500"/>
      <c r="AT384" s="500"/>
      <c r="AU384" s="500"/>
      <c r="AV384" s="500"/>
      <c r="AW384" s="500"/>
      <c r="AX384" s="500"/>
      <c r="AY384" s="500"/>
      <c r="AZ384" s="500"/>
      <c r="BA384" s="500"/>
      <c r="BB384" s="500"/>
      <c r="BC384" s="500"/>
      <c r="BD384" s="500"/>
    </row>
    <row r="385" spans="1:56" s="501" customFormat="1" ht="126" hidden="1" customHeight="1">
      <c r="A385" s="492">
        <v>377</v>
      </c>
      <c r="B385" s="491" t="s">
        <v>4538</v>
      </c>
      <c r="C385" s="491" t="s">
        <v>4539</v>
      </c>
      <c r="D385" s="491">
        <v>0</v>
      </c>
      <c r="E385" s="491"/>
      <c r="F385" s="490" t="s">
        <v>4540</v>
      </c>
      <c r="G385" s="490"/>
      <c r="H385" s="493">
        <v>0</v>
      </c>
      <c r="I385" s="492" t="s">
        <v>84</v>
      </c>
      <c r="J385" s="492"/>
      <c r="K385" s="492"/>
      <c r="L385" s="494">
        <v>20</v>
      </c>
      <c r="M385" s="491"/>
      <c r="N385" s="491"/>
      <c r="O385" s="491"/>
      <c r="P385" s="491"/>
      <c r="Q385" s="491"/>
      <c r="R385" s="491"/>
      <c r="S385" s="491"/>
      <c r="T385" s="491"/>
      <c r="U385" s="491">
        <f t="shared" si="15"/>
        <v>0</v>
      </c>
      <c r="V385" s="495">
        <f t="shared" si="17"/>
        <v>20</v>
      </c>
      <c r="W385" s="496"/>
      <c r="X385" s="496"/>
      <c r="Y385" s="496"/>
      <c r="Z385" s="502">
        <v>20</v>
      </c>
      <c r="AA385" s="496"/>
      <c r="AB385" s="496"/>
      <c r="AC385" s="496"/>
      <c r="AD385" s="496"/>
      <c r="AE385" s="496"/>
      <c r="AF385" s="498"/>
      <c r="AG385" s="499"/>
      <c r="AH385" s="499"/>
      <c r="AI385" s="499">
        <f t="shared" si="16"/>
        <v>0</v>
      </c>
      <c r="AJ385" s="324"/>
      <c r="AK385" s="316"/>
      <c r="AL385" s="316"/>
      <c r="AM385" s="500"/>
      <c r="AN385" s="500"/>
      <c r="AO385" s="500"/>
      <c r="AP385" s="500"/>
      <c r="AQ385" s="500"/>
      <c r="AR385" s="500"/>
      <c r="AS385" s="500"/>
      <c r="AT385" s="500"/>
      <c r="AU385" s="500"/>
      <c r="AV385" s="500"/>
      <c r="AW385" s="500"/>
      <c r="AX385" s="500"/>
      <c r="AY385" s="500"/>
      <c r="AZ385" s="500"/>
      <c r="BA385" s="500"/>
      <c r="BB385" s="500"/>
      <c r="BC385" s="500"/>
      <c r="BD385" s="500"/>
    </row>
    <row r="386" spans="1:56" s="501" customFormat="1" ht="126" hidden="1" customHeight="1">
      <c r="A386" s="492">
        <v>378</v>
      </c>
      <c r="B386" s="491" t="s">
        <v>4541</v>
      </c>
      <c r="C386" s="491" t="s">
        <v>4542</v>
      </c>
      <c r="D386" s="491">
        <v>0</v>
      </c>
      <c r="E386" s="491"/>
      <c r="F386" s="490" t="s">
        <v>4543</v>
      </c>
      <c r="G386" s="490"/>
      <c r="H386" s="493">
        <v>0</v>
      </c>
      <c r="I386" s="492" t="s">
        <v>84</v>
      </c>
      <c r="J386" s="492"/>
      <c r="K386" s="492"/>
      <c r="L386" s="494">
        <v>20</v>
      </c>
      <c r="M386" s="491"/>
      <c r="N386" s="491"/>
      <c r="O386" s="491"/>
      <c r="P386" s="491"/>
      <c r="Q386" s="491"/>
      <c r="R386" s="491"/>
      <c r="S386" s="491"/>
      <c r="T386" s="491"/>
      <c r="U386" s="491">
        <f t="shared" si="15"/>
        <v>0</v>
      </c>
      <c r="V386" s="495">
        <f t="shared" si="17"/>
        <v>20</v>
      </c>
      <c r="W386" s="496"/>
      <c r="X386" s="496"/>
      <c r="Y386" s="496"/>
      <c r="Z386" s="502">
        <v>20</v>
      </c>
      <c r="AA386" s="496"/>
      <c r="AB386" s="496"/>
      <c r="AC386" s="496"/>
      <c r="AD386" s="496"/>
      <c r="AE386" s="496"/>
      <c r="AF386" s="498"/>
      <c r="AG386" s="499"/>
      <c r="AH386" s="499"/>
      <c r="AI386" s="499">
        <f t="shared" si="16"/>
        <v>0</v>
      </c>
      <c r="AJ386" s="324"/>
      <c r="AK386" s="316"/>
      <c r="AL386" s="316"/>
      <c r="AM386" s="500"/>
      <c r="AN386" s="500"/>
      <c r="AO386" s="500"/>
      <c r="AP386" s="500"/>
      <c r="AQ386" s="500"/>
      <c r="AR386" s="500"/>
      <c r="AS386" s="500"/>
      <c r="AT386" s="500"/>
      <c r="AU386" s="500"/>
      <c r="AV386" s="500"/>
      <c r="AW386" s="500"/>
      <c r="AX386" s="500"/>
      <c r="AY386" s="500"/>
      <c r="AZ386" s="500"/>
      <c r="BA386" s="500"/>
      <c r="BB386" s="500"/>
      <c r="BC386" s="500"/>
      <c r="BD386" s="500"/>
    </row>
    <row r="387" spans="1:56" s="501" customFormat="1" ht="126" hidden="1" customHeight="1">
      <c r="A387" s="492">
        <v>379</v>
      </c>
      <c r="B387" s="491" t="s">
        <v>4544</v>
      </c>
      <c r="C387" s="491" t="s">
        <v>4545</v>
      </c>
      <c r="D387" s="491">
        <v>0</v>
      </c>
      <c r="E387" s="491"/>
      <c r="F387" s="490" t="s">
        <v>4546</v>
      </c>
      <c r="G387" s="490"/>
      <c r="H387" s="493">
        <v>0</v>
      </c>
      <c r="I387" s="492" t="s">
        <v>84</v>
      </c>
      <c r="J387" s="492"/>
      <c r="K387" s="492"/>
      <c r="L387" s="494">
        <v>30</v>
      </c>
      <c r="M387" s="491"/>
      <c r="N387" s="491"/>
      <c r="O387" s="491"/>
      <c r="P387" s="491"/>
      <c r="Q387" s="491"/>
      <c r="R387" s="491"/>
      <c r="S387" s="491"/>
      <c r="T387" s="491"/>
      <c r="U387" s="491">
        <f t="shared" si="15"/>
        <v>0</v>
      </c>
      <c r="V387" s="495">
        <f t="shared" si="17"/>
        <v>30</v>
      </c>
      <c r="W387" s="496"/>
      <c r="X387" s="496"/>
      <c r="Y387" s="496"/>
      <c r="Z387" s="502">
        <v>30</v>
      </c>
      <c r="AA387" s="496"/>
      <c r="AB387" s="496"/>
      <c r="AC387" s="496"/>
      <c r="AD387" s="496"/>
      <c r="AE387" s="496"/>
      <c r="AF387" s="498"/>
      <c r="AG387" s="499"/>
      <c r="AH387" s="499"/>
      <c r="AI387" s="499">
        <f t="shared" si="16"/>
        <v>0</v>
      </c>
      <c r="AJ387" s="324"/>
      <c r="AK387" s="316"/>
      <c r="AL387" s="316"/>
      <c r="AM387" s="500"/>
      <c r="AN387" s="500"/>
      <c r="AO387" s="500"/>
      <c r="AP387" s="500"/>
      <c r="AQ387" s="500"/>
      <c r="AR387" s="500"/>
      <c r="AS387" s="500"/>
      <c r="AT387" s="500"/>
      <c r="AU387" s="500"/>
      <c r="AV387" s="500"/>
      <c r="AW387" s="500"/>
      <c r="AX387" s="500"/>
      <c r="AY387" s="500"/>
      <c r="AZ387" s="500"/>
      <c r="BA387" s="500"/>
      <c r="BB387" s="500"/>
      <c r="BC387" s="500"/>
      <c r="BD387" s="500"/>
    </row>
    <row r="388" spans="1:56" s="501" customFormat="1" ht="126" hidden="1" customHeight="1">
      <c r="A388" s="492">
        <v>380</v>
      </c>
      <c r="B388" s="491" t="s">
        <v>4547</v>
      </c>
      <c r="C388" s="491" t="s">
        <v>4548</v>
      </c>
      <c r="D388" s="491">
        <v>0</v>
      </c>
      <c r="E388" s="491"/>
      <c r="F388" s="490" t="s">
        <v>4549</v>
      </c>
      <c r="G388" s="490"/>
      <c r="H388" s="493">
        <v>0</v>
      </c>
      <c r="I388" s="492" t="s">
        <v>84</v>
      </c>
      <c r="J388" s="492"/>
      <c r="K388" s="492"/>
      <c r="L388" s="494">
        <v>30</v>
      </c>
      <c r="M388" s="491"/>
      <c r="N388" s="491"/>
      <c r="O388" s="491"/>
      <c r="P388" s="491"/>
      <c r="Q388" s="491"/>
      <c r="R388" s="491"/>
      <c r="S388" s="491"/>
      <c r="T388" s="491"/>
      <c r="U388" s="491">
        <f t="shared" si="15"/>
        <v>0</v>
      </c>
      <c r="V388" s="495">
        <f t="shared" si="17"/>
        <v>30</v>
      </c>
      <c r="W388" s="496"/>
      <c r="X388" s="496"/>
      <c r="Y388" s="496"/>
      <c r="Z388" s="502">
        <v>30</v>
      </c>
      <c r="AA388" s="496"/>
      <c r="AB388" s="496"/>
      <c r="AC388" s="496"/>
      <c r="AD388" s="496"/>
      <c r="AE388" s="496"/>
      <c r="AF388" s="498"/>
      <c r="AG388" s="499"/>
      <c r="AH388" s="499"/>
      <c r="AI388" s="499">
        <f t="shared" si="16"/>
        <v>0</v>
      </c>
      <c r="AJ388" s="324"/>
      <c r="AK388" s="316"/>
      <c r="AL388" s="316"/>
      <c r="AM388" s="500"/>
      <c r="AN388" s="500"/>
      <c r="AO388" s="500"/>
      <c r="AP388" s="500"/>
      <c r="AQ388" s="500"/>
      <c r="AR388" s="500"/>
      <c r="AS388" s="500"/>
      <c r="AT388" s="500"/>
      <c r="AU388" s="500"/>
      <c r="AV388" s="500"/>
      <c r="AW388" s="500"/>
      <c r="AX388" s="500"/>
      <c r="AY388" s="500"/>
      <c r="AZ388" s="500"/>
      <c r="BA388" s="500"/>
      <c r="BB388" s="500"/>
      <c r="BC388" s="500"/>
      <c r="BD388" s="500"/>
    </row>
    <row r="389" spans="1:56" s="501" customFormat="1" ht="126" hidden="1" customHeight="1">
      <c r="A389" s="492">
        <v>381</v>
      </c>
      <c r="B389" s="491" t="s">
        <v>4550</v>
      </c>
      <c r="C389" s="491" t="s">
        <v>4551</v>
      </c>
      <c r="D389" s="491">
        <v>0</v>
      </c>
      <c r="E389" s="491"/>
      <c r="F389" s="490" t="s">
        <v>4552</v>
      </c>
      <c r="G389" s="490"/>
      <c r="H389" s="493">
        <v>0</v>
      </c>
      <c r="I389" s="492" t="s">
        <v>2733</v>
      </c>
      <c r="J389" s="492"/>
      <c r="K389" s="492"/>
      <c r="L389" s="494">
        <v>50</v>
      </c>
      <c r="M389" s="491"/>
      <c r="N389" s="491"/>
      <c r="O389" s="491"/>
      <c r="P389" s="491"/>
      <c r="Q389" s="491"/>
      <c r="R389" s="491"/>
      <c r="S389" s="491"/>
      <c r="T389" s="491"/>
      <c r="U389" s="491">
        <f t="shared" si="15"/>
        <v>0</v>
      </c>
      <c r="V389" s="495">
        <f t="shared" si="17"/>
        <v>50</v>
      </c>
      <c r="W389" s="496"/>
      <c r="X389" s="496"/>
      <c r="Y389" s="496"/>
      <c r="Z389" s="502">
        <v>50</v>
      </c>
      <c r="AA389" s="496"/>
      <c r="AB389" s="496"/>
      <c r="AC389" s="496"/>
      <c r="AD389" s="496"/>
      <c r="AE389" s="496"/>
      <c r="AF389" s="498"/>
      <c r="AG389" s="499"/>
      <c r="AH389" s="499"/>
      <c r="AI389" s="499">
        <f t="shared" si="16"/>
        <v>0</v>
      </c>
      <c r="AJ389" s="324"/>
      <c r="AK389" s="316"/>
      <c r="AL389" s="316"/>
      <c r="AM389" s="500"/>
      <c r="AN389" s="500"/>
      <c r="AO389" s="500"/>
      <c r="AP389" s="500"/>
      <c r="AQ389" s="500"/>
      <c r="AR389" s="500"/>
      <c r="AS389" s="500"/>
      <c r="AT389" s="500"/>
      <c r="AU389" s="500"/>
      <c r="AV389" s="500"/>
      <c r="AW389" s="500"/>
      <c r="AX389" s="500"/>
      <c r="AY389" s="500"/>
      <c r="AZ389" s="500"/>
      <c r="BA389" s="500"/>
      <c r="BB389" s="500"/>
      <c r="BC389" s="500"/>
      <c r="BD389" s="500"/>
    </row>
    <row r="390" spans="1:56" s="501" customFormat="1" ht="126" hidden="1" customHeight="1">
      <c r="A390" s="492">
        <v>382</v>
      </c>
      <c r="B390" s="491" t="s">
        <v>4553</v>
      </c>
      <c r="C390" s="491" t="s">
        <v>4554</v>
      </c>
      <c r="D390" s="491">
        <v>0</v>
      </c>
      <c r="E390" s="491"/>
      <c r="F390" s="490" t="s">
        <v>4555</v>
      </c>
      <c r="G390" s="490"/>
      <c r="H390" s="493">
        <v>0</v>
      </c>
      <c r="I390" s="492" t="s">
        <v>84</v>
      </c>
      <c r="J390" s="492"/>
      <c r="K390" s="492"/>
      <c r="L390" s="494">
        <v>30</v>
      </c>
      <c r="M390" s="491"/>
      <c r="N390" s="491"/>
      <c r="O390" s="491"/>
      <c r="P390" s="491"/>
      <c r="Q390" s="491"/>
      <c r="R390" s="491"/>
      <c r="S390" s="491"/>
      <c r="T390" s="491"/>
      <c r="U390" s="491">
        <f t="shared" si="15"/>
        <v>0</v>
      </c>
      <c r="V390" s="495">
        <f t="shared" si="17"/>
        <v>30</v>
      </c>
      <c r="W390" s="496"/>
      <c r="X390" s="496"/>
      <c r="Y390" s="496"/>
      <c r="Z390" s="502">
        <v>30</v>
      </c>
      <c r="AA390" s="496"/>
      <c r="AB390" s="496"/>
      <c r="AC390" s="496"/>
      <c r="AD390" s="496"/>
      <c r="AE390" s="496"/>
      <c r="AF390" s="498"/>
      <c r="AG390" s="499"/>
      <c r="AH390" s="499"/>
      <c r="AI390" s="499">
        <f t="shared" si="16"/>
        <v>0</v>
      </c>
      <c r="AJ390" s="324"/>
      <c r="AK390" s="316"/>
      <c r="AL390" s="316"/>
      <c r="AM390" s="500"/>
      <c r="AN390" s="500"/>
      <c r="AO390" s="500"/>
      <c r="AP390" s="500"/>
      <c r="AQ390" s="500"/>
      <c r="AR390" s="500"/>
      <c r="AS390" s="500"/>
      <c r="AT390" s="500"/>
      <c r="AU390" s="500"/>
      <c r="AV390" s="500"/>
      <c r="AW390" s="500"/>
      <c r="AX390" s="500"/>
      <c r="AY390" s="500"/>
      <c r="AZ390" s="500"/>
      <c r="BA390" s="500"/>
      <c r="BB390" s="500"/>
      <c r="BC390" s="500"/>
      <c r="BD390" s="500"/>
    </row>
    <row r="391" spans="1:56" s="501" customFormat="1" ht="126" hidden="1" customHeight="1">
      <c r="A391" s="492">
        <v>383</v>
      </c>
      <c r="B391" s="491" t="s">
        <v>4556</v>
      </c>
      <c r="C391" s="491" t="s">
        <v>4557</v>
      </c>
      <c r="D391" s="491">
        <v>0</v>
      </c>
      <c r="E391" s="491"/>
      <c r="F391" s="490" t="s">
        <v>4558</v>
      </c>
      <c r="G391" s="490"/>
      <c r="H391" s="493">
        <v>0</v>
      </c>
      <c r="I391" s="492" t="s">
        <v>84</v>
      </c>
      <c r="J391" s="492"/>
      <c r="K391" s="492"/>
      <c r="L391" s="494">
        <v>1000</v>
      </c>
      <c r="M391" s="491"/>
      <c r="N391" s="491"/>
      <c r="O391" s="491"/>
      <c r="P391" s="491"/>
      <c r="Q391" s="491"/>
      <c r="R391" s="491"/>
      <c r="S391" s="491"/>
      <c r="T391" s="491"/>
      <c r="U391" s="491">
        <f t="shared" si="15"/>
        <v>0</v>
      </c>
      <c r="V391" s="495">
        <f t="shared" si="17"/>
        <v>1000</v>
      </c>
      <c r="W391" s="496"/>
      <c r="X391" s="496"/>
      <c r="Y391" s="496"/>
      <c r="Z391" s="502">
        <v>1000</v>
      </c>
      <c r="AA391" s="496"/>
      <c r="AB391" s="496"/>
      <c r="AC391" s="496"/>
      <c r="AD391" s="496"/>
      <c r="AE391" s="496"/>
      <c r="AF391" s="498"/>
      <c r="AG391" s="499"/>
      <c r="AH391" s="499"/>
      <c r="AI391" s="499">
        <f t="shared" si="16"/>
        <v>0</v>
      </c>
      <c r="AJ391" s="324"/>
      <c r="AK391" s="316"/>
      <c r="AL391" s="316"/>
      <c r="AM391" s="500"/>
      <c r="AN391" s="500"/>
      <c r="AO391" s="500"/>
      <c r="AP391" s="500"/>
      <c r="AQ391" s="500"/>
      <c r="AR391" s="500"/>
      <c r="AS391" s="500"/>
      <c r="AT391" s="500"/>
      <c r="AU391" s="500"/>
      <c r="AV391" s="500"/>
      <c r="AW391" s="500"/>
      <c r="AX391" s="500"/>
      <c r="AY391" s="500"/>
      <c r="AZ391" s="500"/>
      <c r="BA391" s="500"/>
      <c r="BB391" s="500"/>
      <c r="BC391" s="500"/>
      <c r="BD391" s="500"/>
    </row>
    <row r="392" spans="1:56" s="501" customFormat="1" ht="126" hidden="1" customHeight="1">
      <c r="A392" s="492">
        <v>384</v>
      </c>
      <c r="B392" s="491" t="s">
        <v>4559</v>
      </c>
      <c r="C392" s="491" t="s">
        <v>4560</v>
      </c>
      <c r="D392" s="491">
        <v>0</v>
      </c>
      <c r="E392" s="491"/>
      <c r="F392" s="490" t="s">
        <v>4561</v>
      </c>
      <c r="G392" s="490"/>
      <c r="H392" s="493"/>
      <c r="I392" s="492" t="s">
        <v>84</v>
      </c>
      <c r="J392" s="492"/>
      <c r="K392" s="492"/>
      <c r="L392" s="494">
        <v>10</v>
      </c>
      <c r="M392" s="491"/>
      <c r="N392" s="491"/>
      <c r="O392" s="491"/>
      <c r="P392" s="491"/>
      <c r="Q392" s="491"/>
      <c r="R392" s="491"/>
      <c r="S392" s="491"/>
      <c r="T392" s="491"/>
      <c r="U392" s="491">
        <f t="shared" si="15"/>
        <v>0</v>
      </c>
      <c r="V392" s="495">
        <f t="shared" si="17"/>
        <v>10</v>
      </c>
      <c r="W392" s="496"/>
      <c r="X392" s="496"/>
      <c r="Y392" s="496"/>
      <c r="Z392" s="502">
        <v>10</v>
      </c>
      <c r="AA392" s="496"/>
      <c r="AB392" s="496"/>
      <c r="AC392" s="496"/>
      <c r="AD392" s="496"/>
      <c r="AE392" s="496"/>
      <c r="AF392" s="498"/>
      <c r="AG392" s="499">
        <v>0</v>
      </c>
      <c r="AH392" s="499"/>
      <c r="AI392" s="499">
        <f t="shared" si="16"/>
        <v>0</v>
      </c>
      <c r="AJ392" s="324"/>
      <c r="AK392" s="316"/>
      <c r="AL392" s="316"/>
      <c r="AM392" s="500"/>
      <c r="AN392" s="500"/>
      <c r="AO392" s="500"/>
      <c r="AP392" s="500"/>
      <c r="AQ392" s="500"/>
      <c r="AR392" s="500"/>
      <c r="AS392" s="500"/>
      <c r="AT392" s="500"/>
      <c r="AU392" s="500"/>
      <c r="AV392" s="500"/>
      <c r="AW392" s="500"/>
      <c r="AX392" s="500"/>
      <c r="AY392" s="500"/>
      <c r="AZ392" s="500"/>
      <c r="BA392" s="500"/>
      <c r="BB392" s="500"/>
      <c r="BC392" s="500"/>
      <c r="BD392" s="500"/>
    </row>
    <row r="393" spans="1:56" s="501" customFormat="1" ht="126" hidden="1" customHeight="1">
      <c r="A393" s="492">
        <v>385</v>
      </c>
      <c r="B393" s="491" t="s">
        <v>4562</v>
      </c>
      <c r="C393" s="491" t="s">
        <v>4563</v>
      </c>
      <c r="D393" s="491">
        <v>0</v>
      </c>
      <c r="E393" s="491"/>
      <c r="F393" s="490" t="s">
        <v>4564</v>
      </c>
      <c r="G393" s="490"/>
      <c r="H393" s="493">
        <v>0</v>
      </c>
      <c r="I393" s="492" t="s">
        <v>84</v>
      </c>
      <c r="J393" s="492"/>
      <c r="K393" s="492"/>
      <c r="L393" s="494">
        <v>30</v>
      </c>
      <c r="M393" s="491"/>
      <c r="N393" s="491"/>
      <c r="O393" s="491"/>
      <c r="P393" s="491"/>
      <c r="Q393" s="491"/>
      <c r="R393" s="491"/>
      <c r="S393" s="491"/>
      <c r="T393" s="491"/>
      <c r="U393" s="491">
        <f t="shared" ref="U393:U456" si="18">SUM(S393:T393)</f>
        <v>0</v>
      </c>
      <c r="V393" s="495">
        <f t="shared" si="17"/>
        <v>30</v>
      </c>
      <c r="W393" s="496"/>
      <c r="X393" s="496"/>
      <c r="Y393" s="496"/>
      <c r="Z393" s="502">
        <v>30</v>
      </c>
      <c r="AA393" s="496"/>
      <c r="AB393" s="496"/>
      <c r="AC393" s="496"/>
      <c r="AD393" s="496"/>
      <c r="AE393" s="496"/>
      <c r="AF393" s="498"/>
      <c r="AG393" s="499"/>
      <c r="AH393" s="499"/>
      <c r="AI393" s="499">
        <f t="shared" ref="AI393:AI456" si="19">+AH393*V393</f>
        <v>0</v>
      </c>
      <c r="AJ393" s="324"/>
      <c r="AK393" s="316"/>
      <c r="AL393" s="316"/>
      <c r="AM393" s="500"/>
      <c r="AN393" s="500"/>
      <c r="AO393" s="500"/>
      <c r="AP393" s="500"/>
      <c r="AQ393" s="500"/>
      <c r="AR393" s="500"/>
      <c r="AS393" s="500"/>
      <c r="AT393" s="500"/>
      <c r="AU393" s="500"/>
      <c r="AV393" s="500"/>
      <c r="AW393" s="500"/>
      <c r="AX393" s="500"/>
      <c r="AY393" s="500"/>
      <c r="AZ393" s="500"/>
      <c r="BA393" s="500"/>
      <c r="BB393" s="500"/>
      <c r="BC393" s="500"/>
      <c r="BD393" s="500"/>
    </row>
    <row r="394" spans="1:56" s="501" customFormat="1" ht="126" hidden="1" customHeight="1">
      <c r="A394" s="492">
        <v>386</v>
      </c>
      <c r="B394" s="491" t="s">
        <v>4565</v>
      </c>
      <c r="C394" s="491" t="s">
        <v>4566</v>
      </c>
      <c r="D394" s="491">
        <v>0</v>
      </c>
      <c r="E394" s="491"/>
      <c r="F394" s="490" t="s">
        <v>4567</v>
      </c>
      <c r="G394" s="490"/>
      <c r="H394" s="493">
        <v>0</v>
      </c>
      <c r="I394" s="492" t="s">
        <v>2594</v>
      </c>
      <c r="J394" s="492"/>
      <c r="K394" s="492"/>
      <c r="L394" s="494">
        <v>15</v>
      </c>
      <c r="M394" s="491"/>
      <c r="N394" s="491"/>
      <c r="O394" s="491"/>
      <c r="P394" s="491"/>
      <c r="Q394" s="491"/>
      <c r="R394" s="491"/>
      <c r="S394" s="491"/>
      <c r="T394" s="491"/>
      <c r="U394" s="491">
        <f t="shared" si="18"/>
        <v>0</v>
      </c>
      <c r="V394" s="495">
        <f t="shared" ref="V394:V457" si="20">SUM(W394:AE394)</f>
        <v>20</v>
      </c>
      <c r="W394" s="496"/>
      <c r="X394" s="496"/>
      <c r="Y394" s="496"/>
      <c r="Z394" s="502">
        <v>20</v>
      </c>
      <c r="AA394" s="496"/>
      <c r="AB394" s="496"/>
      <c r="AC394" s="496"/>
      <c r="AD394" s="496"/>
      <c r="AE394" s="496"/>
      <c r="AF394" s="498"/>
      <c r="AG394" s="499"/>
      <c r="AH394" s="499"/>
      <c r="AI394" s="499">
        <f t="shared" si="19"/>
        <v>0</v>
      </c>
      <c r="AJ394" s="324"/>
      <c r="AK394" s="316"/>
      <c r="AL394" s="316"/>
      <c r="AM394" s="500"/>
      <c r="AN394" s="500"/>
      <c r="AO394" s="500"/>
      <c r="AP394" s="500"/>
      <c r="AQ394" s="500"/>
      <c r="AR394" s="500"/>
      <c r="AS394" s="500"/>
      <c r="AT394" s="500"/>
      <c r="AU394" s="500"/>
      <c r="AV394" s="500"/>
      <c r="AW394" s="500"/>
      <c r="AX394" s="500"/>
      <c r="AY394" s="500"/>
      <c r="AZ394" s="500"/>
      <c r="BA394" s="500"/>
      <c r="BB394" s="500"/>
      <c r="BC394" s="500"/>
      <c r="BD394" s="500"/>
    </row>
    <row r="395" spans="1:56" s="501" customFormat="1" ht="126" hidden="1" customHeight="1">
      <c r="A395" s="492">
        <v>387</v>
      </c>
      <c r="B395" s="491" t="s">
        <v>4568</v>
      </c>
      <c r="C395" s="491" t="s">
        <v>4569</v>
      </c>
      <c r="D395" s="491">
        <v>0</v>
      </c>
      <c r="E395" s="491"/>
      <c r="F395" s="490" t="s">
        <v>4570</v>
      </c>
      <c r="G395" s="490"/>
      <c r="H395" s="493">
        <v>0</v>
      </c>
      <c r="I395" s="492" t="s">
        <v>2594</v>
      </c>
      <c r="J395" s="492"/>
      <c r="K395" s="492"/>
      <c r="L395" s="494">
        <v>15</v>
      </c>
      <c r="M395" s="491"/>
      <c r="N395" s="491"/>
      <c r="O395" s="491"/>
      <c r="P395" s="491"/>
      <c r="Q395" s="491"/>
      <c r="R395" s="491"/>
      <c r="S395" s="491"/>
      <c r="T395" s="491"/>
      <c r="U395" s="491">
        <f t="shared" si="18"/>
        <v>0</v>
      </c>
      <c r="V395" s="495">
        <f t="shared" si="20"/>
        <v>15</v>
      </c>
      <c r="W395" s="496"/>
      <c r="X395" s="496"/>
      <c r="Y395" s="496"/>
      <c r="Z395" s="502">
        <v>15</v>
      </c>
      <c r="AA395" s="496"/>
      <c r="AB395" s="496"/>
      <c r="AC395" s="496"/>
      <c r="AD395" s="496"/>
      <c r="AE395" s="496"/>
      <c r="AF395" s="498"/>
      <c r="AG395" s="499"/>
      <c r="AH395" s="499"/>
      <c r="AI395" s="499">
        <f t="shared" si="19"/>
        <v>0</v>
      </c>
      <c r="AJ395" s="324"/>
      <c r="AK395" s="316"/>
      <c r="AL395" s="316"/>
      <c r="AM395" s="500"/>
      <c r="AN395" s="500"/>
      <c r="AO395" s="500"/>
      <c r="AP395" s="500"/>
      <c r="AQ395" s="500"/>
      <c r="AR395" s="500"/>
      <c r="AS395" s="500"/>
      <c r="AT395" s="500"/>
      <c r="AU395" s="500"/>
      <c r="AV395" s="500"/>
      <c r="AW395" s="500"/>
      <c r="AX395" s="500"/>
      <c r="AY395" s="500"/>
      <c r="AZ395" s="500"/>
      <c r="BA395" s="500"/>
      <c r="BB395" s="500"/>
      <c r="BC395" s="500"/>
      <c r="BD395" s="500"/>
    </row>
    <row r="396" spans="1:56" s="501" customFormat="1" ht="126" hidden="1" customHeight="1">
      <c r="A396" s="492">
        <v>388</v>
      </c>
      <c r="B396" s="491" t="s">
        <v>4571</v>
      </c>
      <c r="C396" s="491" t="s">
        <v>4572</v>
      </c>
      <c r="D396" s="491">
        <v>0</v>
      </c>
      <c r="E396" s="491"/>
      <c r="F396" s="490" t="s">
        <v>4573</v>
      </c>
      <c r="G396" s="490"/>
      <c r="H396" s="493">
        <v>0</v>
      </c>
      <c r="I396" s="492" t="s">
        <v>2594</v>
      </c>
      <c r="J396" s="492"/>
      <c r="K396" s="492"/>
      <c r="L396" s="494">
        <v>5</v>
      </c>
      <c r="M396" s="491"/>
      <c r="N396" s="491"/>
      <c r="O396" s="491"/>
      <c r="P396" s="491"/>
      <c r="Q396" s="491"/>
      <c r="R396" s="491"/>
      <c r="S396" s="491"/>
      <c r="T396" s="491"/>
      <c r="U396" s="491">
        <f t="shared" si="18"/>
        <v>0</v>
      </c>
      <c r="V396" s="495">
        <f t="shared" si="20"/>
        <v>5</v>
      </c>
      <c r="W396" s="496"/>
      <c r="X396" s="496"/>
      <c r="Y396" s="496"/>
      <c r="Z396" s="502">
        <v>5</v>
      </c>
      <c r="AA396" s="496"/>
      <c r="AB396" s="496"/>
      <c r="AC396" s="496"/>
      <c r="AD396" s="496"/>
      <c r="AE396" s="496"/>
      <c r="AF396" s="498"/>
      <c r="AG396" s="499"/>
      <c r="AH396" s="499"/>
      <c r="AI396" s="499">
        <f t="shared" si="19"/>
        <v>0</v>
      </c>
      <c r="AJ396" s="324"/>
      <c r="AK396" s="316"/>
      <c r="AL396" s="316"/>
      <c r="AM396" s="500"/>
      <c r="AN396" s="500"/>
      <c r="AO396" s="500"/>
      <c r="AP396" s="500"/>
      <c r="AQ396" s="500"/>
      <c r="AR396" s="500"/>
      <c r="AS396" s="500"/>
      <c r="AT396" s="500"/>
      <c r="AU396" s="500"/>
      <c r="AV396" s="500"/>
      <c r="AW396" s="500"/>
      <c r="AX396" s="500"/>
      <c r="AY396" s="500"/>
      <c r="AZ396" s="500"/>
      <c r="BA396" s="500"/>
      <c r="BB396" s="500"/>
      <c r="BC396" s="500"/>
      <c r="BD396" s="500"/>
    </row>
    <row r="397" spans="1:56" s="501" customFormat="1" ht="126" hidden="1" customHeight="1">
      <c r="A397" s="492">
        <v>389</v>
      </c>
      <c r="B397" s="491" t="s">
        <v>4574</v>
      </c>
      <c r="C397" s="491" t="s">
        <v>4575</v>
      </c>
      <c r="D397" s="491">
        <v>0</v>
      </c>
      <c r="E397" s="491"/>
      <c r="F397" s="490" t="s">
        <v>4576</v>
      </c>
      <c r="G397" s="490"/>
      <c r="H397" s="493">
        <v>0</v>
      </c>
      <c r="I397" s="492" t="s">
        <v>2594</v>
      </c>
      <c r="J397" s="492"/>
      <c r="K397" s="492"/>
      <c r="L397" s="494">
        <v>5</v>
      </c>
      <c r="M397" s="491"/>
      <c r="N397" s="491"/>
      <c r="O397" s="491"/>
      <c r="P397" s="491"/>
      <c r="Q397" s="491"/>
      <c r="R397" s="491"/>
      <c r="S397" s="491"/>
      <c r="T397" s="491"/>
      <c r="U397" s="491">
        <f t="shared" si="18"/>
        <v>0</v>
      </c>
      <c r="V397" s="495">
        <f t="shared" si="20"/>
        <v>5</v>
      </c>
      <c r="W397" s="496"/>
      <c r="X397" s="496"/>
      <c r="Y397" s="496"/>
      <c r="Z397" s="502">
        <v>5</v>
      </c>
      <c r="AA397" s="496"/>
      <c r="AB397" s="496"/>
      <c r="AC397" s="496"/>
      <c r="AD397" s="496"/>
      <c r="AE397" s="496"/>
      <c r="AF397" s="498"/>
      <c r="AG397" s="499"/>
      <c r="AH397" s="499"/>
      <c r="AI397" s="499">
        <f t="shared" si="19"/>
        <v>0</v>
      </c>
      <c r="AJ397" s="324"/>
      <c r="AK397" s="316"/>
      <c r="AL397" s="316"/>
      <c r="AM397" s="500"/>
      <c r="AN397" s="500"/>
      <c r="AO397" s="500"/>
      <c r="AP397" s="500"/>
      <c r="AQ397" s="500"/>
      <c r="AR397" s="500"/>
      <c r="AS397" s="500"/>
      <c r="AT397" s="500"/>
      <c r="AU397" s="500"/>
      <c r="AV397" s="500"/>
      <c r="AW397" s="500"/>
      <c r="AX397" s="500"/>
      <c r="AY397" s="500"/>
      <c r="AZ397" s="500"/>
      <c r="BA397" s="500"/>
      <c r="BB397" s="500"/>
      <c r="BC397" s="500"/>
      <c r="BD397" s="500"/>
    </row>
    <row r="398" spans="1:56" s="501" customFormat="1" ht="126" hidden="1" customHeight="1">
      <c r="A398" s="492">
        <v>390</v>
      </c>
      <c r="B398" s="491" t="s">
        <v>4577</v>
      </c>
      <c r="C398" s="491" t="s">
        <v>4578</v>
      </c>
      <c r="D398" s="491">
        <v>0</v>
      </c>
      <c r="E398" s="491"/>
      <c r="F398" s="490" t="s">
        <v>4579</v>
      </c>
      <c r="G398" s="490"/>
      <c r="H398" s="493">
        <v>0</v>
      </c>
      <c r="I398" s="492" t="s">
        <v>2594</v>
      </c>
      <c r="J398" s="492"/>
      <c r="K398" s="492"/>
      <c r="L398" s="494">
        <v>10</v>
      </c>
      <c r="M398" s="491"/>
      <c r="N398" s="491"/>
      <c r="O398" s="491"/>
      <c r="P398" s="491"/>
      <c r="Q398" s="491"/>
      <c r="R398" s="491"/>
      <c r="S398" s="491"/>
      <c r="T398" s="491"/>
      <c r="U398" s="491">
        <f t="shared" si="18"/>
        <v>0</v>
      </c>
      <c r="V398" s="495">
        <f t="shared" si="20"/>
        <v>10</v>
      </c>
      <c r="W398" s="496"/>
      <c r="X398" s="496"/>
      <c r="Y398" s="496"/>
      <c r="Z398" s="502">
        <v>10</v>
      </c>
      <c r="AA398" s="496"/>
      <c r="AB398" s="496"/>
      <c r="AC398" s="496"/>
      <c r="AD398" s="496"/>
      <c r="AE398" s="496"/>
      <c r="AF398" s="498"/>
      <c r="AG398" s="499"/>
      <c r="AH398" s="499"/>
      <c r="AI398" s="499">
        <f t="shared" si="19"/>
        <v>0</v>
      </c>
      <c r="AJ398" s="324"/>
      <c r="AK398" s="316"/>
      <c r="AL398" s="316"/>
      <c r="AM398" s="500"/>
      <c r="AN398" s="500"/>
      <c r="AO398" s="500"/>
      <c r="AP398" s="500"/>
      <c r="AQ398" s="500"/>
      <c r="AR398" s="500"/>
      <c r="AS398" s="500"/>
      <c r="AT398" s="500"/>
      <c r="AU398" s="500"/>
      <c r="AV398" s="500"/>
      <c r="AW398" s="500"/>
      <c r="AX398" s="500"/>
      <c r="AY398" s="500"/>
      <c r="AZ398" s="500"/>
      <c r="BA398" s="500"/>
      <c r="BB398" s="500"/>
      <c r="BC398" s="500"/>
      <c r="BD398" s="500"/>
    </row>
    <row r="399" spans="1:56" s="501" customFormat="1" ht="126" hidden="1" customHeight="1">
      <c r="A399" s="492">
        <v>391</v>
      </c>
      <c r="B399" s="491" t="s">
        <v>4580</v>
      </c>
      <c r="C399" s="491" t="s">
        <v>4581</v>
      </c>
      <c r="D399" s="491">
        <v>0</v>
      </c>
      <c r="E399" s="491"/>
      <c r="F399" s="490" t="s">
        <v>4582</v>
      </c>
      <c r="G399" s="490"/>
      <c r="H399" s="493">
        <v>0</v>
      </c>
      <c r="I399" s="492" t="s">
        <v>2594</v>
      </c>
      <c r="J399" s="492"/>
      <c r="K399" s="492"/>
      <c r="L399" s="494">
        <v>5</v>
      </c>
      <c r="M399" s="491"/>
      <c r="N399" s="491"/>
      <c r="O399" s="491"/>
      <c r="P399" s="491"/>
      <c r="Q399" s="491"/>
      <c r="R399" s="491"/>
      <c r="S399" s="491"/>
      <c r="T399" s="491"/>
      <c r="U399" s="491">
        <f t="shared" si="18"/>
        <v>0</v>
      </c>
      <c r="V399" s="495">
        <f t="shared" si="20"/>
        <v>5</v>
      </c>
      <c r="W399" s="496"/>
      <c r="X399" s="496"/>
      <c r="Y399" s="496"/>
      <c r="Z399" s="502">
        <v>5</v>
      </c>
      <c r="AA399" s="496"/>
      <c r="AB399" s="496"/>
      <c r="AC399" s="496"/>
      <c r="AD399" s="496"/>
      <c r="AE399" s="496"/>
      <c r="AF399" s="498"/>
      <c r="AG399" s="499"/>
      <c r="AH399" s="499"/>
      <c r="AI399" s="499">
        <f t="shared" si="19"/>
        <v>0</v>
      </c>
      <c r="AJ399" s="324"/>
      <c r="AK399" s="316"/>
      <c r="AL399" s="316"/>
      <c r="AM399" s="500"/>
      <c r="AN399" s="500"/>
      <c r="AO399" s="500"/>
      <c r="AP399" s="500"/>
      <c r="AQ399" s="500"/>
      <c r="AR399" s="500"/>
      <c r="AS399" s="500"/>
      <c r="AT399" s="500"/>
      <c r="AU399" s="500"/>
      <c r="AV399" s="500"/>
      <c r="AW399" s="500"/>
      <c r="AX399" s="500"/>
      <c r="AY399" s="500"/>
      <c r="AZ399" s="500"/>
      <c r="BA399" s="500"/>
      <c r="BB399" s="500"/>
      <c r="BC399" s="500"/>
      <c r="BD399" s="500"/>
    </row>
    <row r="400" spans="1:56" s="501" customFormat="1" ht="126" hidden="1" customHeight="1">
      <c r="A400" s="492">
        <v>392</v>
      </c>
      <c r="B400" s="491" t="s">
        <v>4583</v>
      </c>
      <c r="C400" s="491" t="s">
        <v>4584</v>
      </c>
      <c r="D400" s="491">
        <v>0</v>
      </c>
      <c r="E400" s="491"/>
      <c r="F400" s="490" t="s">
        <v>4585</v>
      </c>
      <c r="G400" s="490"/>
      <c r="H400" s="493">
        <v>0</v>
      </c>
      <c r="I400" s="492" t="s">
        <v>84</v>
      </c>
      <c r="J400" s="492"/>
      <c r="K400" s="492"/>
      <c r="L400" s="494">
        <v>100</v>
      </c>
      <c r="M400" s="491"/>
      <c r="N400" s="491"/>
      <c r="O400" s="491"/>
      <c r="P400" s="491"/>
      <c r="Q400" s="491"/>
      <c r="R400" s="491"/>
      <c r="S400" s="491"/>
      <c r="T400" s="491"/>
      <c r="U400" s="491">
        <f t="shared" si="18"/>
        <v>0</v>
      </c>
      <c r="V400" s="495">
        <f t="shared" si="20"/>
        <v>300</v>
      </c>
      <c r="W400" s="496"/>
      <c r="X400" s="496"/>
      <c r="Y400" s="496"/>
      <c r="Z400" s="502">
        <v>300</v>
      </c>
      <c r="AA400" s="496"/>
      <c r="AB400" s="496"/>
      <c r="AC400" s="496"/>
      <c r="AD400" s="496"/>
      <c r="AE400" s="496"/>
      <c r="AF400" s="498"/>
      <c r="AG400" s="499"/>
      <c r="AH400" s="499"/>
      <c r="AI400" s="499">
        <f t="shared" si="19"/>
        <v>0</v>
      </c>
      <c r="AJ400" s="324"/>
      <c r="AK400" s="316"/>
      <c r="AL400" s="316"/>
      <c r="AM400" s="500"/>
      <c r="AN400" s="500"/>
      <c r="AO400" s="500"/>
      <c r="AP400" s="500"/>
      <c r="AQ400" s="500"/>
      <c r="AR400" s="500"/>
      <c r="AS400" s="500"/>
      <c r="AT400" s="500"/>
      <c r="AU400" s="500"/>
      <c r="AV400" s="500"/>
      <c r="AW400" s="500"/>
      <c r="AX400" s="500"/>
      <c r="AY400" s="500"/>
      <c r="AZ400" s="500"/>
      <c r="BA400" s="500"/>
      <c r="BB400" s="500"/>
      <c r="BC400" s="500"/>
      <c r="BD400" s="500"/>
    </row>
    <row r="401" spans="1:56" s="501" customFormat="1" ht="126" hidden="1" customHeight="1">
      <c r="A401" s="492">
        <v>393</v>
      </c>
      <c r="B401" s="491" t="s">
        <v>4586</v>
      </c>
      <c r="C401" s="491" t="s">
        <v>4587</v>
      </c>
      <c r="D401" s="491">
        <v>0</v>
      </c>
      <c r="E401" s="491"/>
      <c r="F401" s="490" t="s">
        <v>4588</v>
      </c>
      <c r="G401" s="490"/>
      <c r="H401" s="493">
        <v>0</v>
      </c>
      <c r="I401" s="492" t="s">
        <v>84</v>
      </c>
      <c r="J401" s="492"/>
      <c r="K401" s="492"/>
      <c r="L401" s="494">
        <v>500</v>
      </c>
      <c r="M401" s="491"/>
      <c r="N401" s="491"/>
      <c r="O401" s="491"/>
      <c r="P401" s="491"/>
      <c r="Q401" s="491"/>
      <c r="R401" s="491"/>
      <c r="S401" s="491"/>
      <c r="T401" s="491"/>
      <c r="U401" s="491">
        <f t="shared" si="18"/>
        <v>0</v>
      </c>
      <c r="V401" s="495">
        <f t="shared" si="20"/>
        <v>500</v>
      </c>
      <c r="W401" s="496"/>
      <c r="X401" s="496"/>
      <c r="Y401" s="496"/>
      <c r="Z401" s="502">
        <v>500</v>
      </c>
      <c r="AA401" s="496"/>
      <c r="AB401" s="496"/>
      <c r="AC401" s="496"/>
      <c r="AD401" s="496"/>
      <c r="AE401" s="496"/>
      <c r="AF401" s="498"/>
      <c r="AG401" s="499"/>
      <c r="AH401" s="499"/>
      <c r="AI401" s="499">
        <f t="shared" si="19"/>
        <v>0</v>
      </c>
      <c r="AJ401" s="324"/>
      <c r="AK401" s="316"/>
      <c r="AL401" s="316"/>
      <c r="AM401" s="500"/>
      <c r="AN401" s="500"/>
      <c r="AO401" s="500"/>
      <c r="AP401" s="500"/>
      <c r="AQ401" s="500"/>
      <c r="AR401" s="500"/>
      <c r="AS401" s="500"/>
      <c r="AT401" s="500"/>
      <c r="AU401" s="500"/>
      <c r="AV401" s="500"/>
      <c r="AW401" s="500"/>
      <c r="AX401" s="500"/>
      <c r="AY401" s="500"/>
      <c r="AZ401" s="500"/>
      <c r="BA401" s="500"/>
      <c r="BB401" s="500"/>
      <c r="BC401" s="500"/>
      <c r="BD401" s="500"/>
    </row>
    <row r="402" spans="1:56" s="501" customFormat="1" ht="126" hidden="1" customHeight="1">
      <c r="A402" s="492">
        <v>394</v>
      </c>
      <c r="B402" s="491" t="s">
        <v>4589</v>
      </c>
      <c r="C402" s="491" t="s">
        <v>4590</v>
      </c>
      <c r="D402" s="491">
        <v>0</v>
      </c>
      <c r="E402" s="491"/>
      <c r="F402" s="490" t="s">
        <v>4591</v>
      </c>
      <c r="G402" s="490"/>
      <c r="H402" s="493">
        <v>0</v>
      </c>
      <c r="I402" s="492" t="s">
        <v>84</v>
      </c>
      <c r="J402" s="492"/>
      <c r="K402" s="492"/>
      <c r="L402" s="494">
        <v>500</v>
      </c>
      <c r="M402" s="491"/>
      <c r="N402" s="491"/>
      <c r="O402" s="491"/>
      <c r="P402" s="491"/>
      <c r="Q402" s="491"/>
      <c r="R402" s="491"/>
      <c r="S402" s="491"/>
      <c r="T402" s="491"/>
      <c r="U402" s="491">
        <f t="shared" si="18"/>
        <v>0</v>
      </c>
      <c r="V402" s="495">
        <f t="shared" si="20"/>
        <v>500</v>
      </c>
      <c r="W402" s="496"/>
      <c r="X402" s="496"/>
      <c r="Y402" s="496"/>
      <c r="Z402" s="502">
        <v>500</v>
      </c>
      <c r="AA402" s="496"/>
      <c r="AB402" s="496"/>
      <c r="AC402" s="496"/>
      <c r="AD402" s="496"/>
      <c r="AE402" s="496"/>
      <c r="AF402" s="498"/>
      <c r="AG402" s="499"/>
      <c r="AH402" s="499"/>
      <c r="AI402" s="499">
        <f t="shared" si="19"/>
        <v>0</v>
      </c>
      <c r="AJ402" s="324"/>
      <c r="AK402" s="316"/>
      <c r="AL402" s="316"/>
      <c r="AM402" s="500"/>
      <c r="AN402" s="500"/>
      <c r="AO402" s="500"/>
      <c r="AP402" s="500"/>
      <c r="AQ402" s="500"/>
      <c r="AR402" s="500"/>
      <c r="AS402" s="500"/>
      <c r="AT402" s="500"/>
      <c r="AU402" s="500"/>
      <c r="AV402" s="500"/>
      <c r="AW402" s="500"/>
      <c r="AX402" s="500"/>
      <c r="AY402" s="500"/>
      <c r="AZ402" s="500"/>
      <c r="BA402" s="500"/>
      <c r="BB402" s="500"/>
      <c r="BC402" s="500"/>
      <c r="BD402" s="500"/>
    </row>
    <row r="403" spans="1:56" s="501" customFormat="1" ht="126" hidden="1" customHeight="1">
      <c r="A403" s="492">
        <v>395</v>
      </c>
      <c r="B403" s="491" t="s">
        <v>4592</v>
      </c>
      <c r="C403" s="491" t="s">
        <v>4593</v>
      </c>
      <c r="D403" s="491">
        <v>0</v>
      </c>
      <c r="E403" s="491"/>
      <c r="F403" s="490" t="s">
        <v>4594</v>
      </c>
      <c r="G403" s="490"/>
      <c r="H403" s="493">
        <v>0</v>
      </c>
      <c r="I403" s="492" t="s">
        <v>84</v>
      </c>
      <c r="J403" s="492"/>
      <c r="K403" s="492"/>
      <c r="L403" s="494">
        <v>100</v>
      </c>
      <c r="M403" s="491"/>
      <c r="N403" s="491"/>
      <c r="O403" s="491"/>
      <c r="P403" s="491"/>
      <c r="Q403" s="491"/>
      <c r="R403" s="491"/>
      <c r="S403" s="491"/>
      <c r="T403" s="491"/>
      <c r="U403" s="491">
        <f t="shared" si="18"/>
        <v>0</v>
      </c>
      <c r="V403" s="495">
        <f t="shared" si="20"/>
        <v>100</v>
      </c>
      <c r="W403" s="496"/>
      <c r="X403" s="496"/>
      <c r="Y403" s="496"/>
      <c r="Z403" s="502">
        <v>100</v>
      </c>
      <c r="AA403" s="496"/>
      <c r="AB403" s="496"/>
      <c r="AC403" s="496"/>
      <c r="AD403" s="496"/>
      <c r="AE403" s="496"/>
      <c r="AF403" s="498"/>
      <c r="AG403" s="499"/>
      <c r="AH403" s="499"/>
      <c r="AI403" s="499">
        <f t="shared" si="19"/>
        <v>0</v>
      </c>
      <c r="AJ403" s="324"/>
      <c r="AK403" s="316"/>
      <c r="AL403" s="316"/>
      <c r="AM403" s="500"/>
      <c r="AN403" s="500"/>
      <c r="AO403" s="500"/>
      <c r="AP403" s="500"/>
      <c r="AQ403" s="500"/>
      <c r="AR403" s="500"/>
      <c r="AS403" s="500"/>
      <c r="AT403" s="500"/>
      <c r="AU403" s="500"/>
      <c r="AV403" s="500"/>
      <c r="AW403" s="500"/>
      <c r="AX403" s="500"/>
      <c r="AY403" s="500"/>
      <c r="AZ403" s="500"/>
      <c r="BA403" s="500"/>
      <c r="BB403" s="500"/>
      <c r="BC403" s="500"/>
      <c r="BD403" s="500"/>
    </row>
    <row r="404" spans="1:56" s="501" customFormat="1" ht="126" hidden="1" customHeight="1">
      <c r="A404" s="492">
        <v>396</v>
      </c>
      <c r="B404" s="491" t="s">
        <v>4595</v>
      </c>
      <c r="C404" s="491" t="s">
        <v>4596</v>
      </c>
      <c r="D404" s="491">
        <v>0</v>
      </c>
      <c r="E404" s="491"/>
      <c r="F404" s="490" t="s">
        <v>4597</v>
      </c>
      <c r="G404" s="490"/>
      <c r="H404" s="493">
        <v>0</v>
      </c>
      <c r="I404" s="492" t="s">
        <v>84</v>
      </c>
      <c r="J404" s="492"/>
      <c r="K404" s="492"/>
      <c r="L404" s="494">
        <v>100</v>
      </c>
      <c r="M404" s="491"/>
      <c r="N404" s="491"/>
      <c r="O404" s="491"/>
      <c r="P404" s="491"/>
      <c r="Q404" s="491"/>
      <c r="R404" s="491"/>
      <c r="S404" s="491"/>
      <c r="T404" s="491"/>
      <c r="U404" s="491">
        <f t="shared" si="18"/>
        <v>0</v>
      </c>
      <c r="V404" s="495">
        <f t="shared" si="20"/>
        <v>100</v>
      </c>
      <c r="W404" s="496"/>
      <c r="X404" s="496"/>
      <c r="Y404" s="496"/>
      <c r="Z404" s="502">
        <v>100</v>
      </c>
      <c r="AA404" s="496"/>
      <c r="AB404" s="496"/>
      <c r="AC404" s="496"/>
      <c r="AD404" s="496"/>
      <c r="AE404" s="496"/>
      <c r="AF404" s="498"/>
      <c r="AG404" s="499"/>
      <c r="AH404" s="499"/>
      <c r="AI404" s="499">
        <f t="shared" si="19"/>
        <v>0</v>
      </c>
      <c r="AJ404" s="324"/>
      <c r="AK404" s="316"/>
      <c r="AL404" s="316"/>
      <c r="AM404" s="500"/>
      <c r="AN404" s="500"/>
      <c r="AO404" s="500"/>
      <c r="AP404" s="500"/>
      <c r="AQ404" s="500"/>
      <c r="AR404" s="500"/>
      <c r="AS404" s="500"/>
      <c r="AT404" s="500"/>
      <c r="AU404" s="500"/>
      <c r="AV404" s="500"/>
      <c r="AW404" s="500"/>
      <c r="AX404" s="500"/>
      <c r="AY404" s="500"/>
      <c r="AZ404" s="500"/>
      <c r="BA404" s="500"/>
      <c r="BB404" s="500"/>
      <c r="BC404" s="500"/>
      <c r="BD404" s="500"/>
    </row>
    <row r="405" spans="1:56" s="501" customFormat="1" ht="126" hidden="1" customHeight="1">
      <c r="A405" s="492">
        <v>397</v>
      </c>
      <c r="B405" s="491" t="s">
        <v>4598</v>
      </c>
      <c r="C405" s="491" t="s">
        <v>4599</v>
      </c>
      <c r="D405" s="491">
        <v>0</v>
      </c>
      <c r="E405" s="491"/>
      <c r="F405" s="490" t="s">
        <v>4600</v>
      </c>
      <c r="G405" s="490"/>
      <c r="H405" s="493">
        <v>0</v>
      </c>
      <c r="I405" s="492" t="s">
        <v>84</v>
      </c>
      <c r="J405" s="492"/>
      <c r="K405" s="492"/>
      <c r="L405" s="494">
        <v>300</v>
      </c>
      <c r="M405" s="491"/>
      <c r="N405" s="491"/>
      <c r="O405" s="491"/>
      <c r="P405" s="491"/>
      <c r="Q405" s="491"/>
      <c r="R405" s="491"/>
      <c r="S405" s="491"/>
      <c r="T405" s="491"/>
      <c r="U405" s="491">
        <f t="shared" si="18"/>
        <v>0</v>
      </c>
      <c r="V405" s="495">
        <f t="shared" si="20"/>
        <v>300</v>
      </c>
      <c r="W405" s="496"/>
      <c r="X405" s="496"/>
      <c r="Y405" s="496"/>
      <c r="Z405" s="502">
        <v>300</v>
      </c>
      <c r="AA405" s="496"/>
      <c r="AB405" s="496"/>
      <c r="AC405" s="496"/>
      <c r="AD405" s="496"/>
      <c r="AE405" s="496"/>
      <c r="AF405" s="498"/>
      <c r="AG405" s="499"/>
      <c r="AH405" s="499"/>
      <c r="AI405" s="499">
        <f t="shared" si="19"/>
        <v>0</v>
      </c>
      <c r="AJ405" s="324"/>
      <c r="AK405" s="316"/>
      <c r="AL405" s="316"/>
      <c r="AM405" s="500"/>
      <c r="AN405" s="500"/>
      <c r="AO405" s="500"/>
      <c r="AP405" s="500"/>
      <c r="AQ405" s="500"/>
      <c r="AR405" s="500"/>
      <c r="AS405" s="500"/>
      <c r="AT405" s="500"/>
      <c r="AU405" s="500"/>
      <c r="AV405" s="500"/>
      <c r="AW405" s="500"/>
      <c r="AX405" s="500"/>
      <c r="AY405" s="500"/>
      <c r="AZ405" s="500"/>
      <c r="BA405" s="500"/>
      <c r="BB405" s="500"/>
      <c r="BC405" s="500"/>
      <c r="BD405" s="500"/>
    </row>
    <row r="406" spans="1:56" s="501" customFormat="1" ht="126" hidden="1" customHeight="1">
      <c r="A406" s="492">
        <v>398</v>
      </c>
      <c r="B406" s="491" t="s">
        <v>4601</v>
      </c>
      <c r="C406" s="491" t="s">
        <v>4602</v>
      </c>
      <c r="D406" s="491">
        <v>0</v>
      </c>
      <c r="E406" s="491"/>
      <c r="F406" s="490" t="s">
        <v>4603</v>
      </c>
      <c r="G406" s="490"/>
      <c r="H406" s="493">
        <v>0</v>
      </c>
      <c r="I406" s="492" t="s">
        <v>84</v>
      </c>
      <c r="J406" s="492"/>
      <c r="K406" s="492"/>
      <c r="L406" s="494">
        <v>500</v>
      </c>
      <c r="M406" s="491"/>
      <c r="N406" s="491"/>
      <c r="O406" s="491"/>
      <c r="P406" s="491"/>
      <c r="Q406" s="491"/>
      <c r="R406" s="491"/>
      <c r="S406" s="491"/>
      <c r="T406" s="491"/>
      <c r="U406" s="491">
        <f t="shared" si="18"/>
        <v>0</v>
      </c>
      <c r="V406" s="495">
        <f t="shared" si="20"/>
        <v>500</v>
      </c>
      <c r="W406" s="496"/>
      <c r="X406" s="496"/>
      <c r="Y406" s="496"/>
      <c r="Z406" s="502">
        <v>500</v>
      </c>
      <c r="AA406" s="496"/>
      <c r="AB406" s="496"/>
      <c r="AC406" s="496"/>
      <c r="AD406" s="496"/>
      <c r="AE406" s="496"/>
      <c r="AF406" s="498"/>
      <c r="AG406" s="499"/>
      <c r="AH406" s="499"/>
      <c r="AI406" s="499">
        <f t="shared" si="19"/>
        <v>0</v>
      </c>
      <c r="AJ406" s="324"/>
      <c r="AK406" s="316"/>
      <c r="AL406" s="316"/>
      <c r="AM406" s="500"/>
      <c r="AN406" s="500"/>
      <c r="AO406" s="500"/>
      <c r="AP406" s="500"/>
      <c r="AQ406" s="500"/>
      <c r="AR406" s="500"/>
      <c r="AS406" s="500"/>
      <c r="AT406" s="500"/>
      <c r="AU406" s="500"/>
      <c r="AV406" s="500"/>
      <c r="AW406" s="500"/>
      <c r="AX406" s="500"/>
      <c r="AY406" s="500"/>
      <c r="AZ406" s="500"/>
      <c r="BA406" s="500"/>
      <c r="BB406" s="500"/>
      <c r="BC406" s="500"/>
      <c r="BD406" s="500"/>
    </row>
    <row r="407" spans="1:56" s="501" customFormat="1" ht="126" hidden="1" customHeight="1">
      <c r="A407" s="492">
        <v>399</v>
      </c>
      <c r="B407" s="491" t="s">
        <v>4604</v>
      </c>
      <c r="C407" s="491" t="s">
        <v>4605</v>
      </c>
      <c r="D407" s="491">
        <v>0</v>
      </c>
      <c r="E407" s="491"/>
      <c r="F407" s="490" t="s">
        <v>4606</v>
      </c>
      <c r="G407" s="490"/>
      <c r="H407" s="493">
        <v>0</v>
      </c>
      <c r="I407" s="492" t="s">
        <v>84</v>
      </c>
      <c r="J407" s="492"/>
      <c r="K407" s="492"/>
      <c r="L407" s="494">
        <v>500</v>
      </c>
      <c r="M407" s="491"/>
      <c r="N407" s="491"/>
      <c r="O407" s="491"/>
      <c r="P407" s="491"/>
      <c r="Q407" s="491"/>
      <c r="R407" s="491"/>
      <c r="S407" s="491"/>
      <c r="T407" s="491"/>
      <c r="U407" s="491">
        <f t="shared" si="18"/>
        <v>0</v>
      </c>
      <c r="V407" s="495">
        <f t="shared" si="20"/>
        <v>500</v>
      </c>
      <c r="W407" s="496"/>
      <c r="X407" s="496"/>
      <c r="Y407" s="496"/>
      <c r="Z407" s="502">
        <v>500</v>
      </c>
      <c r="AA407" s="496"/>
      <c r="AB407" s="496"/>
      <c r="AC407" s="496"/>
      <c r="AD407" s="496"/>
      <c r="AE407" s="496"/>
      <c r="AF407" s="498"/>
      <c r="AG407" s="499"/>
      <c r="AH407" s="499"/>
      <c r="AI407" s="499">
        <f t="shared" si="19"/>
        <v>0</v>
      </c>
      <c r="AJ407" s="324"/>
      <c r="AK407" s="316"/>
      <c r="AL407" s="316"/>
      <c r="AM407" s="500"/>
      <c r="AN407" s="500"/>
      <c r="AO407" s="500"/>
      <c r="AP407" s="500"/>
      <c r="AQ407" s="500"/>
      <c r="AR407" s="500"/>
      <c r="AS407" s="500"/>
      <c r="AT407" s="500"/>
      <c r="AU407" s="500"/>
      <c r="AV407" s="500"/>
      <c r="AW407" s="500"/>
      <c r="AX407" s="500"/>
      <c r="AY407" s="500"/>
      <c r="AZ407" s="500"/>
      <c r="BA407" s="500"/>
      <c r="BB407" s="500"/>
      <c r="BC407" s="500"/>
      <c r="BD407" s="500"/>
    </row>
    <row r="408" spans="1:56" s="501" customFormat="1" ht="126" hidden="1" customHeight="1">
      <c r="A408" s="492">
        <v>400</v>
      </c>
      <c r="B408" s="491" t="s">
        <v>4607</v>
      </c>
      <c r="C408" s="491" t="s">
        <v>4608</v>
      </c>
      <c r="D408" s="491">
        <v>0</v>
      </c>
      <c r="E408" s="491"/>
      <c r="F408" s="490" t="s">
        <v>4609</v>
      </c>
      <c r="G408" s="490"/>
      <c r="H408" s="493">
        <v>0</v>
      </c>
      <c r="I408" s="492" t="s">
        <v>84</v>
      </c>
      <c r="J408" s="492"/>
      <c r="K408" s="492"/>
      <c r="L408" s="494">
        <v>15</v>
      </c>
      <c r="M408" s="491"/>
      <c r="N408" s="491"/>
      <c r="O408" s="491"/>
      <c r="P408" s="491"/>
      <c r="Q408" s="491"/>
      <c r="R408" s="491"/>
      <c r="S408" s="491"/>
      <c r="T408" s="491"/>
      <c r="U408" s="491">
        <f t="shared" si="18"/>
        <v>0</v>
      </c>
      <c r="V408" s="495">
        <f t="shared" si="20"/>
        <v>30</v>
      </c>
      <c r="W408" s="496"/>
      <c r="X408" s="496"/>
      <c r="Y408" s="496"/>
      <c r="Z408" s="502">
        <v>30</v>
      </c>
      <c r="AA408" s="496"/>
      <c r="AB408" s="496"/>
      <c r="AC408" s="496"/>
      <c r="AD408" s="496"/>
      <c r="AE408" s="496"/>
      <c r="AF408" s="498"/>
      <c r="AG408" s="499"/>
      <c r="AH408" s="499"/>
      <c r="AI408" s="499">
        <f t="shared" si="19"/>
        <v>0</v>
      </c>
      <c r="AJ408" s="324"/>
      <c r="AK408" s="316"/>
      <c r="AL408" s="316"/>
      <c r="AM408" s="500"/>
      <c r="AN408" s="500"/>
      <c r="AO408" s="500"/>
      <c r="AP408" s="500"/>
      <c r="AQ408" s="500"/>
      <c r="AR408" s="500"/>
      <c r="AS408" s="500"/>
      <c r="AT408" s="500"/>
      <c r="AU408" s="500"/>
      <c r="AV408" s="500"/>
      <c r="AW408" s="500"/>
      <c r="AX408" s="500"/>
      <c r="AY408" s="500"/>
      <c r="AZ408" s="500"/>
      <c r="BA408" s="500"/>
      <c r="BB408" s="500"/>
      <c r="BC408" s="500"/>
      <c r="BD408" s="500"/>
    </row>
    <row r="409" spans="1:56" s="501" customFormat="1" ht="126" hidden="1" customHeight="1">
      <c r="A409" s="492">
        <v>401</v>
      </c>
      <c r="B409" s="491" t="s">
        <v>4610</v>
      </c>
      <c r="C409" s="491" t="s">
        <v>4611</v>
      </c>
      <c r="D409" s="491">
        <v>0</v>
      </c>
      <c r="E409" s="491"/>
      <c r="F409" s="490" t="s">
        <v>4612</v>
      </c>
      <c r="G409" s="490"/>
      <c r="H409" s="493">
        <v>0</v>
      </c>
      <c r="I409" s="492" t="s">
        <v>84</v>
      </c>
      <c r="J409" s="492"/>
      <c r="K409" s="492"/>
      <c r="L409" s="494">
        <v>100</v>
      </c>
      <c r="M409" s="491"/>
      <c r="N409" s="491"/>
      <c r="O409" s="491"/>
      <c r="P409" s="491"/>
      <c r="Q409" s="491"/>
      <c r="R409" s="491"/>
      <c r="S409" s="491"/>
      <c r="T409" s="491"/>
      <c r="U409" s="491">
        <f t="shared" si="18"/>
        <v>0</v>
      </c>
      <c r="V409" s="495">
        <f t="shared" si="20"/>
        <v>70</v>
      </c>
      <c r="W409" s="496"/>
      <c r="X409" s="496"/>
      <c r="Y409" s="496"/>
      <c r="Z409" s="502">
        <v>70</v>
      </c>
      <c r="AA409" s="496"/>
      <c r="AB409" s="496"/>
      <c r="AC409" s="496"/>
      <c r="AD409" s="496"/>
      <c r="AE409" s="496"/>
      <c r="AF409" s="498"/>
      <c r="AG409" s="499"/>
      <c r="AH409" s="499"/>
      <c r="AI409" s="499">
        <f t="shared" si="19"/>
        <v>0</v>
      </c>
      <c r="AJ409" s="324"/>
      <c r="AK409" s="316"/>
      <c r="AL409" s="316"/>
      <c r="AM409" s="500"/>
      <c r="AN409" s="500"/>
      <c r="AO409" s="500"/>
      <c r="AP409" s="500"/>
      <c r="AQ409" s="500"/>
      <c r="AR409" s="500"/>
      <c r="AS409" s="500"/>
      <c r="AT409" s="500"/>
      <c r="AU409" s="500"/>
      <c r="AV409" s="500"/>
      <c r="AW409" s="500"/>
      <c r="AX409" s="500"/>
      <c r="AY409" s="500"/>
      <c r="AZ409" s="500"/>
      <c r="BA409" s="500"/>
      <c r="BB409" s="500"/>
      <c r="BC409" s="500"/>
      <c r="BD409" s="500"/>
    </row>
    <row r="410" spans="1:56" s="501" customFormat="1" ht="126" hidden="1" customHeight="1">
      <c r="A410" s="492">
        <v>402</v>
      </c>
      <c r="B410" s="491" t="s">
        <v>4613</v>
      </c>
      <c r="C410" s="491" t="s">
        <v>4614</v>
      </c>
      <c r="D410" s="491">
        <v>0</v>
      </c>
      <c r="E410" s="491"/>
      <c r="F410" s="490" t="s">
        <v>4615</v>
      </c>
      <c r="G410" s="490"/>
      <c r="H410" s="493">
        <v>0</v>
      </c>
      <c r="I410" s="492" t="s">
        <v>84</v>
      </c>
      <c r="J410" s="492"/>
      <c r="K410" s="492"/>
      <c r="L410" s="494">
        <v>20</v>
      </c>
      <c r="M410" s="491"/>
      <c r="N410" s="491"/>
      <c r="O410" s="491"/>
      <c r="P410" s="491"/>
      <c r="Q410" s="491"/>
      <c r="R410" s="491"/>
      <c r="S410" s="491"/>
      <c r="T410" s="491"/>
      <c r="U410" s="491">
        <f t="shared" si="18"/>
        <v>0</v>
      </c>
      <c r="V410" s="495">
        <f t="shared" si="20"/>
        <v>20</v>
      </c>
      <c r="W410" s="496"/>
      <c r="X410" s="496"/>
      <c r="Y410" s="496"/>
      <c r="Z410" s="502">
        <v>20</v>
      </c>
      <c r="AA410" s="496"/>
      <c r="AB410" s="496"/>
      <c r="AC410" s="496"/>
      <c r="AD410" s="496"/>
      <c r="AE410" s="496"/>
      <c r="AF410" s="498"/>
      <c r="AG410" s="499"/>
      <c r="AH410" s="499"/>
      <c r="AI410" s="499">
        <f t="shared" si="19"/>
        <v>0</v>
      </c>
      <c r="AJ410" s="324"/>
      <c r="AK410" s="316"/>
      <c r="AL410" s="316"/>
      <c r="AM410" s="500"/>
      <c r="AN410" s="500"/>
      <c r="AO410" s="500"/>
      <c r="AP410" s="500"/>
      <c r="AQ410" s="500"/>
      <c r="AR410" s="500"/>
      <c r="AS410" s="500"/>
      <c r="AT410" s="500"/>
      <c r="AU410" s="500"/>
      <c r="AV410" s="500"/>
      <c r="AW410" s="500"/>
      <c r="AX410" s="500"/>
      <c r="AY410" s="500"/>
      <c r="AZ410" s="500"/>
      <c r="BA410" s="500"/>
      <c r="BB410" s="500"/>
      <c r="BC410" s="500"/>
      <c r="BD410" s="500"/>
    </row>
    <row r="411" spans="1:56" s="501" customFormat="1" ht="126" hidden="1" customHeight="1">
      <c r="A411" s="492">
        <v>403</v>
      </c>
      <c r="B411" s="491" t="s">
        <v>4616</v>
      </c>
      <c r="C411" s="491" t="s">
        <v>4617</v>
      </c>
      <c r="D411" s="491">
        <v>0</v>
      </c>
      <c r="E411" s="491"/>
      <c r="F411" s="490" t="s">
        <v>4618</v>
      </c>
      <c r="G411" s="490"/>
      <c r="H411" s="493">
        <v>0</v>
      </c>
      <c r="I411" s="492" t="s">
        <v>84</v>
      </c>
      <c r="J411" s="492"/>
      <c r="K411" s="492"/>
      <c r="L411" s="494">
        <v>15</v>
      </c>
      <c r="M411" s="491"/>
      <c r="N411" s="491"/>
      <c r="O411" s="491"/>
      <c r="P411" s="491"/>
      <c r="Q411" s="491"/>
      <c r="R411" s="491"/>
      <c r="S411" s="491"/>
      <c r="T411" s="491"/>
      <c r="U411" s="491">
        <f t="shared" si="18"/>
        <v>0</v>
      </c>
      <c r="V411" s="495">
        <f t="shared" si="20"/>
        <v>15</v>
      </c>
      <c r="W411" s="496"/>
      <c r="X411" s="496"/>
      <c r="Y411" s="496"/>
      <c r="Z411" s="502">
        <v>15</v>
      </c>
      <c r="AA411" s="496"/>
      <c r="AB411" s="496"/>
      <c r="AC411" s="496"/>
      <c r="AD411" s="496"/>
      <c r="AE411" s="496"/>
      <c r="AF411" s="498"/>
      <c r="AG411" s="499"/>
      <c r="AH411" s="499"/>
      <c r="AI411" s="499">
        <f t="shared" si="19"/>
        <v>0</v>
      </c>
      <c r="AJ411" s="324"/>
      <c r="AK411" s="316"/>
      <c r="AL411" s="316"/>
      <c r="AM411" s="500"/>
      <c r="AN411" s="500"/>
      <c r="AO411" s="500"/>
      <c r="AP411" s="500"/>
      <c r="AQ411" s="500"/>
      <c r="AR411" s="500"/>
      <c r="AS411" s="500"/>
      <c r="AT411" s="500"/>
      <c r="AU411" s="500"/>
      <c r="AV411" s="500"/>
      <c r="AW411" s="500"/>
      <c r="AX411" s="500"/>
      <c r="AY411" s="500"/>
      <c r="AZ411" s="500"/>
      <c r="BA411" s="500"/>
      <c r="BB411" s="500"/>
      <c r="BC411" s="500"/>
      <c r="BD411" s="500"/>
    </row>
    <row r="412" spans="1:56" s="501" customFormat="1" ht="126" hidden="1" customHeight="1">
      <c r="A412" s="492">
        <v>404</v>
      </c>
      <c r="B412" s="491" t="s">
        <v>4619</v>
      </c>
      <c r="C412" s="491" t="s">
        <v>4620</v>
      </c>
      <c r="D412" s="491">
        <v>0</v>
      </c>
      <c r="E412" s="491"/>
      <c r="F412" s="490" t="s">
        <v>4621</v>
      </c>
      <c r="G412" s="490"/>
      <c r="H412" s="493">
        <v>0</v>
      </c>
      <c r="I412" s="492" t="s">
        <v>84</v>
      </c>
      <c r="J412" s="492"/>
      <c r="K412" s="492"/>
      <c r="L412" s="494">
        <v>10</v>
      </c>
      <c r="M412" s="491"/>
      <c r="N412" s="491"/>
      <c r="O412" s="491"/>
      <c r="P412" s="491"/>
      <c r="Q412" s="491"/>
      <c r="R412" s="491"/>
      <c r="S412" s="491"/>
      <c r="T412" s="491"/>
      <c r="U412" s="491">
        <f t="shared" si="18"/>
        <v>0</v>
      </c>
      <c r="V412" s="495">
        <f t="shared" si="20"/>
        <v>15</v>
      </c>
      <c r="W412" s="496"/>
      <c r="X412" s="496"/>
      <c r="Y412" s="496"/>
      <c r="Z412" s="502">
        <v>15</v>
      </c>
      <c r="AA412" s="496"/>
      <c r="AB412" s="496"/>
      <c r="AC412" s="496"/>
      <c r="AD412" s="496"/>
      <c r="AE412" s="496"/>
      <c r="AF412" s="498"/>
      <c r="AG412" s="499"/>
      <c r="AH412" s="499"/>
      <c r="AI412" s="499">
        <f t="shared" si="19"/>
        <v>0</v>
      </c>
      <c r="AJ412" s="324"/>
      <c r="AK412" s="316"/>
      <c r="AL412" s="316"/>
      <c r="AM412" s="500"/>
      <c r="AN412" s="500"/>
      <c r="AO412" s="500"/>
      <c r="AP412" s="500"/>
      <c r="AQ412" s="500"/>
      <c r="AR412" s="500"/>
      <c r="AS412" s="500"/>
      <c r="AT412" s="500"/>
      <c r="AU412" s="500"/>
      <c r="AV412" s="500"/>
      <c r="AW412" s="500"/>
      <c r="AX412" s="500"/>
      <c r="AY412" s="500"/>
      <c r="AZ412" s="500"/>
      <c r="BA412" s="500"/>
      <c r="BB412" s="500"/>
      <c r="BC412" s="500"/>
      <c r="BD412" s="500"/>
    </row>
    <row r="413" spans="1:56" s="501" customFormat="1" ht="126" hidden="1" customHeight="1">
      <c r="A413" s="492">
        <v>405</v>
      </c>
      <c r="B413" s="491" t="s">
        <v>4622</v>
      </c>
      <c r="C413" s="491" t="s">
        <v>4623</v>
      </c>
      <c r="D413" s="491">
        <v>0</v>
      </c>
      <c r="E413" s="491"/>
      <c r="F413" s="490" t="s">
        <v>4624</v>
      </c>
      <c r="G413" s="490"/>
      <c r="H413" s="493">
        <v>0</v>
      </c>
      <c r="I413" s="492" t="s">
        <v>84</v>
      </c>
      <c r="J413" s="492"/>
      <c r="K413" s="492"/>
      <c r="L413" s="494">
        <v>20</v>
      </c>
      <c r="M413" s="491"/>
      <c r="N413" s="491"/>
      <c r="O413" s="491"/>
      <c r="P413" s="491"/>
      <c r="Q413" s="491"/>
      <c r="R413" s="491"/>
      <c r="S413" s="491"/>
      <c r="T413" s="491"/>
      <c r="U413" s="491">
        <f t="shared" si="18"/>
        <v>0</v>
      </c>
      <c r="V413" s="495">
        <f t="shared" si="20"/>
        <v>20</v>
      </c>
      <c r="W413" s="496"/>
      <c r="X413" s="496"/>
      <c r="Y413" s="496"/>
      <c r="Z413" s="502">
        <v>20</v>
      </c>
      <c r="AA413" s="496"/>
      <c r="AB413" s="496"/>
      <c r="AC413" s="496"/>
      <c r="AD413" s="496"/>
      <c r="AE413" s="496"/>
      <c r="AF413" s="498"/>
      <c r="AG413" s="499"/>
      <c r="AH413" s="499"/>
      <c r="AI413" s="499">
        <f t="shared" si="19"/>
        <v>0</v>
      </c>
      <c r="AJ413" s="324"/>
      <c r="AK413" s="316"/>
      <c r="AL413" s="316"/>
      <c r="AM413" s="500"/>
      <c r="AN413" s="500"/>
      <c r="AO413" s="500"/>
      <c r="AP413" s="500"/>
      <c r="AQ413" s="500"/>
      <c r="AR413" s="500"/>
      <c r="AS413" s="500"/>
      <c r="AT413" s="500"/>
      <c r="AU413" s="500"/>
      <c r="AV413" s="500"/>
      <c r="AW413" s="500"/>
      <c r="AX413" s="500"/>
      <c r="AY413" s="500"/>
      <c r="AZ413" s="500"/>
      <c r="BA413" s="500"/>
      <c r="BB413" s="500"/>
      <c r="BC413" s="500"/>
      <c r="BD413" s="500"/>
    </row>
    <row r="414" spans="1:56" s="501" customFormat="1" ht="126" hidden="1" customHeight="1">
      <c r="A414" s="492">
        <v>406</v>
      </c>
      <c r="B414" s="491" t="s">
        <v>4625</v>
      </c>
      <c r="C414" s="491" t="s">
        <v>4626</v>
      </c>
      <c r="D414" s="491">
        <v>0</v>
      </c>
      <c r="E414" s="491"/>
      <c r="F414" s="490" t="s">
        <v>4627</v>
      </c>
      <c r="G414" s="490"/>
      <c r="H414" s="493">
        <v>0</v>
      </c>
      <c r="I414" s="492" t="s">
        <v>84</v>
      </c>
      <c r="J414" s="492"/>
      <c r="K414" s="492"/>
      <c r="L414" s="494">
        <v>20</v>
      </c>
      <c r="M414" s="491"/>
      <c r="N414" s="491"/>
      <c r="O414" s="491"/>
      <c r="P414" s="491"/>
      <c r="Q414" s="491"/>
      <c r="R414" s="491"/>
      <c r="S414" s="491"/>
      <c r="T414" s="491"/>
      <c r="U414" s="491">
        <f t="shared" si="18"/>
        <v>0</v>
      </c>
      <c r="V414" s="495">
        <f t="shared" si="20"/>
        <v>20</v>
      </c>
      <c r="W414" s="496"/>
      <c r="X414" s="496"/>
      <c r="Y414" s="496"/>
      <c r="Z414" s="502">
        <v>20</v>
      </c>
      <c r="AA414" s="496"/>
      <c r="AB414" s="496"/>
      <c r="AC414" s="496"/>
      <c r="AD414" s="496"/>
      <c r="AE414" s="496"/>
      <c r="AF414" s="498"/>
      <c r="AG414" s="499"/>
      <c r="AH414" s="499"/>
      <c r="AI414" s="499">
        <f t="shared" si="19"/>
        <v>0</v>
      </c>
      <c r="AJ414" s="324"/>
      <c r="AK414" s="316"/>
      <c r="AL414" s="316"/>
      <c r="AM414" s="500"/>
      <c r="AN414" s="500"/>
      <c r="AO414" s="500"/>
      <c r="AP414" s="500"/>
      <c r="AQ414" s="500"/>
      <c r="AR414" s="500"/>
      <c r="AS414" s="500"/>
      <c r="AT414" s="500"/>
      <c r="AU414" s="500"/>
      <c r="AV414" s="500"/>
      <c r="AW414" s="500"/>
      <c r="AX414" s="500"/>
      <c r="AY414" s="500"/>
      <c r="AZ414" s="500"/>
      <c r="BA414" s="500"/>
      <c r="BB414" s="500"/>
      <c r="BC414" s="500"/>
      <c r="BD414" s="500"/>
    </row>
    <row r="415" spans="1:56" s="501" customFormat="1" ht="126" hidden="1" customHeight="1">
      <c r="A415" s="492">
        <v>407</v>
      </c>
      <c r="B415" s="491" t="s">
        <v>4628</v>
      </c>
      <c r="C415" s="491" t="s">
        <v>4629</v>
      </c>
      <c r="D415" s="491">
        <v>0</v>
      </c>
      <c r="E415" s="491"/>
      <c r="F415" s="490" t="s">
        <v>4630</v>
      </c>
      <c r="G415" s="490"/>
      <c r="H415" s="493">
        <v>0</v>
      </c>
      <c r="I415" s="492" t="s">
        <v>2594</v>
      </c>
      <c r="J415" s="492"/>
      <c r="K415" s="492"/>
      <c r="L415" s="494">
        <v>20</v>
      </c>
      <c r="M415" s="491"/>
      <c r="N415" s="491"/>
      <c r="O415" s="491"/>
      <c r="P415" s="491"/>
      <c r="Q415" s="491"/>
      <c r="R415" s="491"/>
      <c r="S415" s="491"/>
      <c r="T415" s="491"/>
      <c r="U415" s="491">
        <f t="shared" si="18"/>
        <v>0</v>
      </c>
      <c r="V415" s="495">
        <f t="shared" si="20"/>
        <v>20</v>
      </c>
      <c r="W415" s="496"/>
      <c r="X415" s="496"/>
      <c r="Y415" s="496"/>
      <c r="Z415" s="502">
        <v>20</v>
      </c>
      <c r="AA415" s="496"/>
      <c r="AB415" s="496"/>
      <c r="AC415" s="496"/>
      <c r="AD415" s="496"/>
      <c r="AE415" s="496"/>
      <c r="AF415" s="498"/>
      <c r="AG415" s="499"/>
      <c r="AH415" s="499"/>
      <c r="AI415" s="499">
        <f t="shared" si="19"/>
        <v>0</v>
      </c>
      <c r="AJ415" s="324"/>
      <c r="AK415" s="316"/>
      <c r="AL415" s="316"/>
      <c r="AM415" s="500"/>
      <c r="AN415" s="500"/>
      <c r="AO415" s="500"/>
      <c r="AP415" s="500"/>
      <c r="AQ415" s="500"/>
      <c r="AR415" s="500"/>
      <c r="AS415" s="500"/>
      <c r="AT415" s="500"/>
      <c r="AU415" s="500"/>
      <c r="AV415" s="500"/>
      <c r="AW415" s="500"/>
      <c r="AX415" s="500"/>
      <c r="AY415" s="500"/>
      <c r="AZ415" s="500"/>
      <c r="BA415" s="500"/>
      <c r="BB415" s="500"/>
      <c r="BC415" s="500"/>
      <c r="BD415" s="500"/>
    </row>
    <row r="416" spans="1:56" s="501" customFormat="1" ht="126" hidden="1" customHeight="1">
      <c r="A416" s="492">
        <v>408</v>
      </c>
      <c r="B416" s="491" t="s">
        <v>4631</v>
      </c>
      <c r="C416" s="491" t="s">
        <v>4632</v>
      </c>
      <c r="D416" s="491">
        <v>0</v>
      </c>
      <c r="E416" s="491"/>
      <c r="F416" s="490" t="s">
        <v>4633</v>
      </c>
      <c r="G416" s="490"/>
      <c r="H416" s="493">
        <v>0</v>
      </c>
      <c r="I416" s="492" t="s">
        <v>84</v>
      </c>
      <c r="J416" s="492"/>
      <c r="K416" s="492"/>
      <c r="L416" s="494">
        <v>30</v>
      </c>
      <c r="M416" s="491"/>
      <c r="N416" s="491"/>
      <c r="O416" s="491"/>
      <c r="P416" s="491"/>
      <c r="Q416" s="491"/>
      <c r="R416" s="491"/>
      <c r="S416" s="491"/>
      <c r="T416" s="491"/>
      <c r="U416" s="491">
        <f t="shared" si="18"/>
        <v>0</v>
      </c>
      <c r="V416" s="495">
        <f t="shared" si="20"/>
        <v>30</v>
      </c>
      <c r="W416" s="496"/>
      <c r="X416" s="496"/>
      <c r="Y416" s="496"/>
      <c r="Z416" s="502">
        <v>30</v>
      </c>
      <c r="AA416" s="496"/>
      <c r="AB416" s="496"/>
      <c r="AC416" s="496"/>
      <c r="AD416" s="496"/>
      <c r="AE416" s="496"/>
      <c r="AF416" s="498"/>
      <c r="AG416" s="499"/>
      <c r="AH416" s="499"/>
      <c r="AI416" s="499">
        <f t="shared" si="19"/>
        <v>0</v>
      </c>
      <c r="AJ416" s="324"/>
      <c r="AK416" s="316"/>
      <c r="AL416" s="316"/>
      <c r="AM416" s="500"/>
      <c r="AN416" s="500"/>
      <c r="AO416" s="500"/>
      <c r="AP416" s="500"/>
      <c r="AQ416" s="500"/>
      <c r="AR416" s="500"/>
      <c r="AS416" s="500"/>
      <c r="AT416" s="500"/>
      <c r="AU416" s="500"/>
      <c r="AV416" s="500"/>
      <c r="AW416" s="500"/>
      <c r="AX416" s="500"/>
      <c r="AY416" s="500"/>
      <c r="AZ416" s="500"/>
      <c r="BA416" s="500"/>
      <c r="BB416" s="500"/>
      <c r="BC416" s="500"/>
      <c r="BD416" s="500"/>
    </row>
    <row r="417" spans="1:56" s="501" customFormat="1" ht="126" hidden="1" customHeight="1">
      <c r="A417" s="492">
        <v>409</v>
      </c>
      <c r="B417" s="491" t="s">
        <v>4634</v>
      </c>
      <c r="C417" s="491" t="s">
        <v>4635</v>
      </c>
      <c r="D417" s="491">
        <v>0</v>
      </c>
      <c r="E417" s="491"/>
      <c r="F417" s="490" t="s">
        <v>4636</v>
      </c>
      <c r="G417" s="490"/>
      <c r="H417" s="493">
        <v>0</v>
      </c>
      <c r="I417" s="492" t="s">
        <v>84</v>
      </c>
      <c r="J417" s="492"/>
      <c r="K417" s="492"/>
      <c r="L417" s="494">
        <v>5</v>
      </c>
      <c r="M417" s="491"/>
      <c r="N417" s="491"/>
      <c r="O417" s="491"/>
      <c r="P417" s="491"/>
      <c r="Q417" s="491"/>
      <c r="R417" s="491"/>
      <c r="S417" s="491"/>
      <c r="T417" s="491"/>
      <c r="U417" s="491">
        <f t="shared" si="18"/>
        <v>0</v>
      </c>
      <c r="V417" s="495">
        <f t="shared" si="20"/>
        <v>5</v>
      </c>
      <c r="W417" s="496"/>
      <c r="X417" s="496"/>
      <c r="Y417" s="496"/>
      <c r="Z417" s="502">
        <v>5</v>
      </c>
      <c r="AA417" s="496"/>
      <c r="AB417" s="496"/>
      <c r="AC417" s="496"/>
      <c r="AD417" s="496"/>
      <c r="AE417" s="496"/>
      <c r="AF417" s="498"/>
      <c r="AG417" s="499"/>
      <c r="AH417" s="499"/>
      <c r="AI417" s="499">
        <f t="shared" si="19"/>
        <v>0</v>
      </c>
      <c r="AJ417" s="324"/>
      <c r="AK417" s="316"/>
      <c r="AL417" s="316"/>
      <c r="AM417" s="500"/>
      <c r="AN417" s="500"/>
      <c r="AO417" s="500"/>
      <c r="AP417" s="500"/>
      <c r="AQ417" s="500"/>
      <c r="AR417" s="500"/>
      <c r="AS417" s="500"/>
      <c r="AT417" s="500"/>
      <c r="AU417" s="500"/>
      <c r="AV417" s="500"/>
      <c r="AW417" s="500"/>
      <c r="AX417" s="500"/>
      <c r="AY417" s="500"/>
      <c r="AZ417" s="500"/>
      <c r="BA417" s="500"/>
      <c r="BB417" s="500"/>
      <c r="BC417" s="500"/>
      <c r="BD417" s="500"/>
    </row>
    <row r="418" spans="1:56" s="501" customFormat="1" ht="126" hidden="1" customHeight="1">
      <c r="A418" s="492">
        <v>410</v>
      </c>
      <c r="B418" s="491" t="s">
        <v>4637</v>
      </c>
      <c r="C418" s="491" t="s">
        <v>4638</v>
      </c>
      <c r="D418" s="491">
        <v>0</v>
      </c>
      <c r="E418" s="491"/>
      <c r="F418" s="490" t="s">
        <v>4639</v>
      </c>
      <c r="G418" s="490"/>
      <c r="H418" s="493">
        <v>0</v>
      </c>
      <c r="I418" s="492" t="s">
        <v>84</v>
      </c>
      <c r="J418" s="492"/>
      <c r="K418" s="492"/>
      <c r="L418" s="494">
        <v>50</v>
      </c>
      <c r="M418" s="491"/>
      <c r="N418" s="491"/>
      <c r="O418" s="491"/>
      <c r="P418" s="491"/>
      <c r="Q418" s="491"/>
      <c r="R418" s="491"/>
      <c r="S418" s="491"/>
      <c r="T418" s="491"/>
      <c r="U418" s="491">
        <f t="shared" si="18"/>
        <v>0</v>
      </c>
      <c r="V418" s="495">
        <f t="shared" si="20"/>
        <v>100</v>
      </c>
      <c r="W418" s="496"/>
      <c r="X418" s="496"/>
      <c r="Y418" s="496"/>
      <c r="Z418" s="502">
        <v>100</v>
      </c>
      <c r="AA418" s="496"/>
      <c r="AB418" s="496"/>
      <c r="AC418" s="496"/>
      <c r="AD418" s="496"/>
      <c r="AE418" s="496"/>
      <c r="AF418" s="498"/>
      <c r="AG418" s="499"/>
      <c r="AH418" s="499"/>
      <c r="AI418" s="499">
        <f t="shared" si="19"/>
        <v>0</v>
      </c>
      <c r="AJ418" s="324"/>
      <c r="AK418" s="316"/>
      <c r="AL418" s="316"/>
      <c r="AM418" s="500"/>
      <c r="AN418" s="500"/>
      <c r="AO418" s="500"/>
      <c r="AP418" s="500"/>
      <c r="AQ418" s="500"/>
      <c r="AR418" s="500"/>
      <c r="AS418" s="500"/>
      <c r="AT418" s="500"/>
      <c r="AU418" s="500"/>
      <c r="AV418" s="500"/>
      <c r="AW418" s="500"/>
      <c r="AX418" s="500"/>
      <c r="AY418" s="500"/>
      <c r="AZ418" s="500"/>
      <c r="BA418" s="500"/>
      <c r="BB418" s="500"/>
      <c r="BC418" s="500"/>
      <c r="BD418" s="500"/>
    </row>
    <row r="419" spans="1:56" s="501" customFormat="1" ht="126" hidden="1" customHeight="1">
      <c r="A419" s="492">
        <v>411</v>
      </c>
      <c r="B419" s="491" t="s">
        <v>4640</v>
      </c>
      <c r="C419" s="491" t="s">
        <v>4641</v>
      </c>
      <c r="D419" s="491">
        <v>0</v>
      </c>
      <c r="E419" s="491"/>
      <c r="F419" s="490" t="s">
        <v>4642</v>
      </c>
      <c r="G419" s="490"/>
      <c r="H419" s="493">
        <v>0</v>
      </c>
      <c r="I419" s="492" t="s">
        <v>84</v>
      </c>
      <c r="J419" s="492"/>
      <c r="K419" s="492"/>
      <c r="L419" s="494">
        <v>200</v>
      </c>
      <c r="M419" s="491"/>
      <c r="N419" s="491"/>
      <c r="O419" s="491"/>
      <c r="P419" s="491"/>
      <c r="Q419" s="491"/>
      <c r="R419" s="491"/>
      <c r="S419" s="491"/>
      <c r="T419" s="491"/>
      <c r="U419" s="491">
        <f t="shared" si="18"/>
        <v>0</v>
      </c>
      <c r="V419" s="495">
        <f t="shared" si="20"/>
        <v>400</v>
      </c>
      <c r="W419" s="496"/>
      <c r="X419" s="496"/>
      <c r="Y419" s="496"/>
      <c r="Z419" s="502">
        <v>400</v>
      </c>
      <c r="AA419" s="496"/>
      <c r="AB419" s="496"/>
      <c r="AC419" s="496"/>
      <c r="AD419" s="496"/>
      <c r="AE419" s="496"/>
      <c r="AF419" s="498"/>
      <c r="AG419" s="499"/>
      <c r="AH419" s="499"/>
      <c r="AI419" s="499">
        <f t="shared" si="19"/>
        <v>0</v>
      </c>
      <c r="AJ419" s="324"/>
      <c r="AK419" s="316"/>
      <c r="AL419" s="316"/>
      <c r="AM419" s="500"/>
      <c r="AN419" s="500"/>
      <c r="AO419" s="500"/>
      <c r="AP419" s="500"/>
      <c r="AQ419" s="500"/>
      <c r="AR419" s="500"/>
      <c r="AS419" s="500"/>
      <c r="AT419" s="500"/>
      <c r="AU419" s="500"/>
      <c r="AV419" s="500"/>
      <c r="AW419" s="500"/>
      <c r="AX419" s="500"/>
      <c r="AY419" s="500"/>
      <c r="AZ419" s="500"/>
      <c r="BA419" s="500"/>
      <c r="BB419" s="500"/>
      <c r="BC419" s="500"/>
      <c r="BD419" s="500"/>
    </row>
    <row r="420" spans="1:56" s="501" customFormat="1" ht="126" hidden="1" customHeight="1">
      <c r="A420" s="492">
        <v>412</v>
      </c>
      <c r="B420" s="491" t="s">
        <v>4643</v>
      </c>
      <c r="C420" s="491" t="s">
        <v>4644</v>
      </c>
      <c r="D420" s="491">
        <v>0</v>
      </c>
      <c r="E420" s="491"/>
      <c r="F420" s="490" t="s">
        <v>4645</v>
      </c>
      <c r="G420" s="490"/>
      <c r="H420" s="493">
        <v>0</v>
      </c>
      <c r="I420" s="492" t="s">
        <v>84</v>
      </c>
      <c r="J420" s="492"/>
      <c r="K420" s="492"/>
      <c r="L420" s="494">
        <v>500</v>
      </c>
      <c r="M420" s="491"/>
      <c r="N420" s="491"/>
      <c r="O420" s="491"/>
      <c r="P420" s="491"/>
      <c r="Q420" s="491"/>
      <c r="R420" s="491"/>
      <c r="S420" s="491"/>
      <c r="T420" s="491"/>
      <c r="U420" s="491">
        <f t="shared" si="18"/>
        <v>0</v>
      </c>
      <c r="V420" s="495">
        <f t="shared" si="20"/>
        <v>500</v>
      </c>
      <c r="W420" s="496"/>
      <c r="X420" s="496"/>
      <c r="Y420" s="496"/>
      <c r="Z420" s="502">
        <v>500</v>
      </c>
      <c r="AA420" s="496"/>
      <c r="AB420" s="496"/>
      <c r="AC420" s="496"/>
      <c r="AD420" s="496"/>
      <c r="AE420" s="496"/>
      <c r="AF420" s="498"/>
      <c r="AG420" s="499"/>
      <c r="AH420" s="499"/>
      <c r="AI420" s="499">
        <f t="shared" si="19"/>
        <v>0</v>
      </c>
      <c r="AJ420" s="324"/>
      <c r="AK420" s="316"/>
      <c r="AL420" s="316"/>
      <c r="AM420" s="500"/>
      <c r="AN420" s="500"/>
      <c r="AO420" s="500"/>
      <c r="AP420" s="500"/>
      <c r="AQ420" s="500"/>
      <c r="AR420" s="500"/>
      <c r="AS420" s="500"/>
      <c r="AT420" s="500"/>
      <c r="AU420" s="500"/>
      <c r="AV420" s="500"/>
      <c r="AW420" s="500"/>
      <c r="AX420" s="500"/>
      <c r="AY420" s="500"/>
      <c r="AZ420" s="500"/>
      <c r="BA420" s="500"/>
      <c r="BB420" s="500"/>
      <c r="BC420" s="500"/>
      <c r="BD420" s="500"/>
    </row>
    <row r="421" spans="1:56" s="501" customFormat="1" ht="126" hidden="1" customHeight="1">
      <c r="A421" s="492">
        <v>413</v>
      </c>
      <c r="B421" s="491" t="s">
        <v>4646</v>
      </c>
      <c r="C421" s="491" t="s">
        <v>4647</v>
      </c>
      <c r="D421" s="491">
        <v>0</v>
      </c>
      <c r="E421" s="491"/>
      <c r="F421" s="490" t="s">
        <v>4648</v>
      </c>
      <c r="G421" s="490"/>
      <c r="H421" s="493">
        <v>0</v>
      </c>
      <c r="I421" s="492" t="s">
        <v>84</v>
      </c>
      <c r="J421" s="492"/>
      <c r="K421" s="492"/>
      <c r="L421" s="494">
        <v>500</v>
      </c>
      <c r="M421" s="491"/>
      <c r="N421" s="491"/>
      <c r="O421" s="491"/>
      <c r="P421" s="491"/>
      <c r="Q421" s="491"/>
      <c r="R421" s="491"/>
      <c r="S421" s="491"/>
      <c r="T421" s="491"/>
      <c r="U421" s="491">
        <f t="shared" si="18"/>
        <v>0</v>
      </c>
      <c r="V421" s="495">
        <f t="shared" si="20"/>
        <v>500</v>
      </c>
      <c r="W421" s="496"/>
      <c r="X421" s="496"/>
      <c r="Y421" s="496"/>
      <c r="Z421" s="502">
        <v>500</v>
      </c>
      <c r="AA421" s="496"/>
      <c r="AB421" s="496"/>
      <c r="AC421" s="496"/>
      <c r="AD421" s="496"/>
      <c r="AE421" s="496"/>
      <c r="AF421" s="498"/>
      <c r="AG421" s="499"/>
      <c r="AH421" s="499"/>
      <c r="AI421" s="499">
        <f t="shared" si="19"/>
        <v>0</v>
      </c>
      <c r="AJ421" s="324"/>
      <c r="AK421" s="316"/>
      <c r="AL421" s="316"/>
      <c r="AM421" s="500"/>
      <c r="AN421" s="500"/>
      <c r="AO421" s="500"/>
      <c r="AP421" s="500"/>
      <c r="AQ421" s="500"/>
      <c r="AR421" s="500"/>
      <c r="AS421" s="500"/>
      <c r="AT421" s="500"/>
      <c r="AU421" s="500"/>
      <c r="AV421" s="500"/>
      <c r="AW421" s="500"/>
      <c r="AX421" s="500"/>
      <c r="AY421" s="500"/>
      <c r="AZ421" s="500"/>
      <c r="BA421" s="500"/>
      <c r="BB421" s="500"/>
      <c r="BC421" s="500"/>
      <c r="BD421" s="500"/>
    </row>
    <row r="422" spans="1:56" s="501" customFormat="1" ht="126" hidden="1" customHeight="1">
      <c r="A422" s="492">
        <v>414</v>
      </c>
      <c r="B422" s="491" t="s">
        <v>4649</v>
      </c>
      <c r="C422" s="491" t="s">
        <v>4650</v>
      </c>
      <c r="D422" s="491">
        <v>0</v>
      </c>
      <c r="E422" s="491"/>
      <c r="F422" s="490" t="s">
        <v>4651</v>
      </c>
      <c r="G422" s="490"/>
      <c r="H422" s="493">
        <v>0</v>
      </c>
      <c r="I422" s="492" t="s">
        <v>84</v>
      </c>
      <c r="J422" s="492"/>
      <c r="K422" s="492"/>
      <c r="L422" s="494">
        <v>100</v>
      </c>
      <c r="M422" s="491"/>
      <c r="N422" s="491"/>
      <c r="O422" s="491"/>
      <c r="P422" s="491"/>
      <c r="Q422" s="491"/>
      <c r="R422" s="491"/>
      <c r="S422" s="491"/>
      <c r="T422" s="491"/>
      <c r="U422" s="491">
        <f t="shared" si="18"/>
        <v>0</v>
      </c>
      <c r="V422" s="495">
        <f t="shared" si="20"/>
        <v>100</v>
      </c>
      <c r="W422" s="496"/>
      <c r="X422" s="496"/>
      <c r="Y422" s="496"/>
      <c r="Z422" s="502">
        <v>100</v>
      </c>
      <c r="AA422" s="496"/>
      <c r="AB422" s="496"/>
      <c r="AC422" s="496"/>
      <c r="AD422" s="496"/>
      <c r="AE422" s="496"/>
      <c r="AF422" s="498"/>
      <c r="AG422" s="499"/>
      <c r="AH422" s="499"/>
      <c r="AI422" s="499">
        <f t="shared" si="19"/>
        <v>0</v>
      </c>
      <c r="AJ422" s="324"/>
      <c r="AK422" s="316"/>
      <c r="AL422" s="316"/>
      <c r="AM422" s="500"/>
      <c r="AN422" s="500"/>
      <c r="AO422" s="500"/>
      <c r="AP422" s="500"/>
      <c r="AQ422" s="500"/>
      <c r="AR422" s="500"/>
      <c r="AS422" s="500"/>
      <c r="AT422" s="500"/>
      <c r="AU422" s="500"/>
      <c r="AV422" s="500"/>
      <c r="AW422" s="500"/>
      <c r="AX422" s="500"/>
      <c r="AY422" s="500"/>
      <c r="AZ422" s="500"/>
      <c r="BA422" s="500"/>
      <c r="BB422" s="500"/>
      <c r="BC422" s="500"/>
      <c r="BD422" s="500"/>
    </row>
    <row r="423" spans="1:56" s="501" customFormat="1" ht="126" hidden="1" customHeight="1">
      <c r="A423" s="492">
        <v>415</v>
      </c>
      <c r="B423" s="491" t="s">
        <v>4652</v>
      </c>
      <c r="C423" s="491" t="s">
        <v>4653</v>
      </c>
      <c r="D423" s="491">
        <v>0</v>
      </c>
      <c r="E423" s="491"/>
      <c r="F423" s="490" t="s">
        <v>4654</v>
      </c>
      <c r="G423" s="490"/>
      <c r="H423" s="493">
        <v>0</v>
      </c>
      <c r="I423" s="492" t="s">
        <v>84</v>
      </c>
      <c r="J423" s="492"/>
      <c r="K423" s="492"/>
      <c r="L423" s="494">
        <v>50</v>
      </c>
      <c r="M423" s="491"/>
      <c r="N423" s="491"/>
      <c r="O423" s="491"/>
      <c r="P423" s="491"/>
      <c r="Q423" s="491"/>
      <c r="R423" s="491"/>
      <c r="S423" s="491"/>
      <c r="T423" s="491"/>
      <c r="U423" s="491">
        <f t="shared" si="18"/>
        <v>0</v>
      </c>
      <c r="V423" s="495">
        <f t="shared" si="20"/>
        <v>50</v>
      </c>
      <c r="W423" s="496"/>
      <c r="X423" s="496"/>
      <c r="Y423" s="496"/>
      <c r="Z423" s="502">
        <v>50</v>
      </c>
      <c r="AA423" s="496"/>
      <c r="AB423" s="496"/>
      <c r="AC423" s="496"/>
      <c r="AD423" s="496"/>
      <c r="AE423" s="496"/>
      <c r="AF423" s="498"/>
      <c r="AG423" s="499"/>
      <c r="AH423" s="499"/>
      <c r="AI423" s="499">
        <f t="shared" si="19"/>
        <v>0</v>
      </c>
      <c r="AJ423" s="324"/>
      <c r="AK423" s="316"/>
      <c r="AL423" s="316"/>
      <c r="AM423" s="500"/>
      <c r="AN423" s="500"/>
      <c r="AO423" s="500"/>
      <c r="AP423" s="500"/>
      <c r="AQ423" s="500"/>
      <c r="AR423" s="500"/>
      <c r="AS423" s="500"/>
      <c r="AT423" s="500"/>
      <c r="AU423" s="500"/>
      <c r="AV423" s="500"/>
      <c r="AW423" s="500"/>
      <c r="AX423" s="500"/>
      <c r="AY423" s="500"/>
      <c r="AZ423" s="500"/>
      <c r="BA423" s="500"/>
      <c r="BB423" s="500"/>
      <c r="BC423" s="500"/>
      <c r="BD423" s="500"/>
    </row>
    <row r="424" spans="1:56" s="501" customFormat="1" ht="126" hidden="1" customHeight="1">
      <c r="A424" s="492">
        <v>416</v>
      </c>
      <c r="B424" s="491" t="s">
        <v>4655</v>
      </c>
      <c r="C424" s="491" t="s">
        <v>4656</v>
      </c>
      <c r="D424" s="491">
        <v>0</v>
      </c>
      <c r="E424" s="491"/>
      <c r="F424" s="490" t="s">
        <v>4657</v>
      </c>
      <c r="G424" s="490"/>
      <c r="H424" s="493">
        <v>0</v>
      </c>
      <c r="I424" s="492" t="s">
        <v>84</v>
      </c>
      <c r="J424" s="492"/>
      <c r="K424" s="492"/>
      <c r="L424" s="494">
        <v>50</v>
      </c>
      <c r="M424" s="491"/>
      <c r="N424" s="491"/>
      <c r="O424" s="491"/>
      <c r="P424" s="491"/>
      <c r="Q424" s="491"/>
      <c r="R424" s="491"/>
      <c r="S424" s="491"/>
      <c r="T424" s="491"/>
      <c r="U424" s="491">
        <f t="shared" si="18"/>
        <v>0</v>
      </c>
      <c r="V424" s="495">
        <f t="shared" si="20"/>
        <v>100</v>
      </c>
      <c r="W424" s="496"/>
      <c r="X424" s="496"/>
      <c r="Y424" s="496"/>
      <c r="Z424" s="502">
        <v>100</v>
      </c>
      <c r="AA424" s="496"/>
      <c r="AB424" s="496"/>
      <c r="AC424" s="496"/>
      <c r="AD424" s="496"/>
      <c r="AE424" s="496"/>
      <c r="AF424" s="498"/>
      <c r="AG424" s="499"/>
      <c r="AH424" s="499"/>
      <c r="AI424" s="499">
        <f t="shared" si="19"/>
        <v>0</v>
      </c>
      <c r="AJ424" s="324"/>
      <c r="AK424" s="316"/>
      <c r="AL424" s="316"/>
      <c r="AM424" s="500"/>
      <c r="AN424" s="500"/>
      <c r="AO424" s="500"/>
      <c r="AP424" s="500"/>
      <c r="AQ424" s="500"/>
      <c r="AR424" s="500"/>
      <c r="AS424" s="500"/>
      <c r="AT424" s="500"/>
      <c r="AU424" s="500"/>
      <c r="AV424" s="500"/>
      <c r="AW424" s="500"/>
      <c r="AX424" s="500"/>
      <c r="AY424" s="500"/>
      <c r="AZ424" s="500"/>
      <c r="BA424" s="500"/>
      <c r="BB424" s="500"/>
      <c r="BC424" s="500"/>
      <c r="BD424" s="500"/>
    </row>
    <row r="425" spans="1:56" s="501" customFormat="1" ht="126" hidden="1" customHeight="1">
      <c r="A425" s="492">
        <v>417</v>
      </c>
      <c r="B425" s="491" t="s">
        <v>4658</v>
      </c>
      <c r="C425" s="491" t="s">
        <v>4659</v>
      </c>
      <c r="D425" s="491">
        <v>0</v>
      </c>
      <c r="E425" s="491"/>
      <c r="F425" s="490" t="s">
        <v>4660</v>
      </c>
      <c r="G425" s="490"/>
      <c r="H425" s="493">
        <v>0</v>
      </c>
      <c r="I425" s="492" t="s">
        <v>84</v>
      </c>
      <c r="J425" s="492"/>
      <c r="K425" s="492"/>
      <c r="L425" s="494">
        <v>500</v>
      </c>
      <c r="M425" s="491"/>
      <c r="N425" s="491"/>
      <c r="O425" s="491"/>
      <c r="P425" s="491"/>
      <c r="Q425" s="491"/>
      <c r="R425" s="491"/>
      <c r="S425" s="491"/>
      <c r="T425" s="491"/>
      <c r="U425" s="491">
        <f t="shared" si="18"/>
        <v>0</v>
      </c>
      <c r="V425" s="495">
        <f t="shared" si="20"/>
        <v>500</v>
      </c>
      <c r="W425" s="496"/>
      <c r="X425" s="496"/>
      <c r="Y425" s="496"/>
      <c r="Z425" s="502">
        <v>500</v>
      </c>
      <c r="AA425" s="496"/>
      <c r="AB425" s="496"/>
      <c r="AC425" s="496"/>
      <c r="AD425" s="496"/>
      <c r="AE425" s="496"/>
      <c r="AF425" s="498"/>
      <c r="AG425" s="499"/>
      <c r="AH425" s="499"/>
      <c r="AI425" s="499">
        <f t="shared" si="19"/>
        <v>0</v>
      </c>
      <c r="AJ425" s="324"/>
      <c r="AK425" s="316"/>
      <c r="AL425" s="316"/>
      <c r="AM425" s="500"/>
      <c r="AN425" s="500"/>
      <c r="AO425" s="500"/>
      <c r="AP425" s="500"/>
      <c r="AQ425" s="500"/>
      <c r="AR425" s="500"/>
      <c r="AS425" s="500"/>
      <c r="AT425" s="500"/>
      <c r="AU425" s="500"/>
      <c r="AV425" s="500"/>
      <c r="AW425" s="500"/>
      <c r="AX425" s="500"/>
      <c r="AY425" s="500"/>
      <c r="AZ425" s="500"/>
      <c r="BA425" s="500"/>
      <c r="BB425" s="500"/>
      <c r="BC425" s="500"/>
      <c r="BD425" s="500"/>
    </row>
    <row r="426" spans="1:56" s="501" customFormat="1" ht="126" hidden="1" customHeight="1">
      <c r="A426" s="492">
        <v>418</v>
      </c>
      <c r="B426" s="491" t="s">
        <v>4661</v>
      </c>
      <c r="C426" s="491" t="s">
        <v>4662</v>
      </c>
      <c r="D426" s="491">
        <v>0</v>
      </c>
      <c r="E426" s="491"/>
      <c r="F426" s="490" t="s">
        <v>4663</v>
      </c>
      <c r="G426" s="490"/>
      <c r="H426" s="493">
        <v>0</v>
      </c>
      <c r="I426" s="492" t="s">
        <v>84</v>
      </c>
      <c r="J426" s="492"/>
      <c r="K426" s="492"/>
      <c r="L426" s="494">
        <v>20</v>
      </c>
      <c r="M426" s="491"/>
      <c r="N426" s="491"/>
      <c r="O426" s="491"/>
      <c r="P426" s="491"/>
      <c r="Q426" s="491"/>
      <c r="R426" s="491"/>
      <c r="S426" s="491"/>
      <c r="T426" s="491"/>
      <c r="U426" s="491">
        <f t="shared" si="18"/>
        <v>0</v>
      </c>
      <c r="V426" s="495">
        <f t="shared" si="20"/>
        <v>20</v>
      </c>
      <c r="W426" s="496"/>
      <c r="X426" s="496"/>
      <c r="Y426" s="496"/>
      <c r="Z426" s="502">
        <v>20</v>
      </c>
      <c r="AA426" s="496"/>
      <c r="AB426" s="496"/>
      <c r="AC426" s="496"/>
      <c r="AD426" s="496"/>
      <c r="AE426" s="496"/>
      <c r="AF426" s="498"/>
      <c r="AG426" s="499"/>
      <c r="AH426" s="499"/>
      <c r="AI426" s="499">
        <f t="shared" si="19"/>
        <v>0</v>
      </c>
      <c r="AJ426" s="324"/>
      <c r="AK426" s="316"/>
      <c r="AL426" s="316"/>
      <c r="AM426" s="500"/>
      <c r="AN426" s="500"/>
      <c r="AO426" s="500"/>
      <c r="AP426" s="500"/>
      <c r="AQ426" s="500"/>
      <c r="AR426" s="500"/>
      <c r="AS426" s="500"/>
      <c r="AT426" s="500"/>
      <c r="AU426" s="500"/>
      <c r="AV426" s="500"/>
      <c r="AW426" s="500"/>
      <c r="AX426" s="500"/>
      <c r="AY426" s="500"/>
      <c r="AZ426" s="500"/>
      <c r="BA426" s="500"/>
      <c r="BB426" s="500"/>
      <c r="BC426" s="500"/>
      <c r="BD426" s="500"/>
    </row>
    <row r="427" spans="1:56" s="501" customFormat="1" ht="126" hidden="1" customHeight="1">
      <c r="A427" s="492">
        <v>419</v>
      </c>
      <c r="B427" s="491" t="s">
        <v>4664</v>
      </c>
      <c r="C427" s="491" t="s">
        <v>4665</v>
      </c>
      <c r="D427" s="491">
        <v>0</v>
      </c>
      <c r="E427" s="491"/>
      <c r="F427" s="490" t="s">
        <v>4666</v>
      </c>
      <c r="G427" s="490"/>
      <c r="H427" s="493">
        <v>0</v>
      </c>
      <c r="I427" s="492" t="s">
        <v>84</v>
      </c>
      <c r="J427" s="492"/>
      <c r="K427" s="492"/>
      <c r="L427" s="494">
        <v>20</v>
      </c>
      <c r="M427" s="491"/>
      <c r="N427" s="491"/>
      <c r="O427" s="491"/>
      <c r="P427" s="491"/>
      <c r="Q427" s="491"/>
      <c r="R427" s="491"/>
      <c r="S427" s="491"/>
      <c r="T427" s="491"/>
      <c r="U427" s="491">
        <f t="shared" si="18"/>
        <v>0</v>
      </c>
      <c r="V427" s="495">
        <f t="shared" si="20"/>
        <v>20</v>
      </c>
      <c r="W427" s="496"/>
      <c r="X427" s="496"/>
      <c r="Y427" s="496"/>
      <c r="Z427" s="502">
        <v>20</v>
      </c>
      <c r="AA427" s="496"/>
      <c r="AB427" s="496"/>
      <c r="AC427" s="496"/>
      <c r="AD427" s="496"/>
      <c r="AE427" s="496"/>
      <c r="AF427" s="498"/>
      <c r="AG427" s="499"/>
      <c r="AH427" s="499"/>
      <c r="AI427" s="499">
        <f t="shared" si="19"/>
        <v>0</v>
      </c>
      <c r="AJ427" s="324"/>
      <c r="AK427" s="316"/>
      <c r="AL427" s="316"/>
      <c r="AM427" s="500"/>
      <c r="AN427" s="500"/>
      <c r="AO427" s="500"/>
      <c r="AP427" s="500"/>
      <c r="AQ427" s="500"/>
      <c r="AR427" s="500"/>
      <c r="AS427" s="500"/>
      <c r="AT427" s="500"/>
      <c r="AU427" s="500"/>
      <c r="AV427" s="500"/>
      <c r="AW427" s="500"/>
      <c r="AX427" s="500"/>
      <c r="AY427" s="500"/>
      <c r="AZ427" s="500"/>
      <c r="BA427" s="500"/>
      <c r="BB427" s="500"/>
      <c r="BC427" s="500"/>
      <c r="BD427" s="500"/>
    </row>
    <row r="428" spans="1:56" s="501" customFormat="1" ht="126" hidden="1" customHeight="1">
      <c r="A428" s="492">
        <v>420</v>
      </c>
      <c r="B428" s="491" t="s">
        <v>4667</v>
      </c>
      <c r="C428" s="491" t="s">
        <v>4668</v>
      </c>
      <c r="D428" s="491">
        <v>0</v>
      </c>
      <c r="E428" s="491"/>
      <c r="F428" s="490" t="s">
        <v>4669</v>
      </c>
      <c r="G428" s="490"/>
      <c r="H428" s="493">
        <v>0</v>
      </c>
      <c r="I428" s="492" t="s">
        <v>84</v>
      </c>
      <c r="J428" s="492"/>
      <c r="K428" s="492"/>
      <c r="L428" s="494">
        <v>20</v>
      </c>
      <c r="M428" s="491"/>
      <c r="N428" s="491"/>
      <c r="O428" s="491"/>
      <c r="P428" s="491"/>
      <c r="Q428" s="491"/>
      <c r="R428" s="491"/>
      <c r="S428" s="491"/>
      <c r="T428" s="491"/>
      <c r="U428" s="491">
        <f t="shared" si="18"/>
        <v>0</v>
      </c>
      <c r="V428" s="495">
        <f t="shared" si="20"/>
        <v>20</v>
      </c>
      <c r="W428" s="496"/>
      <c r="X428" s="496"/>
      <c r="Y428" s="496"/>
      <c r="Z428" s="502">
        <v>20</v>
      </c>
      <c r="AA428" s="496"/>
      <c r="AB428" s="496"/>
      <c r="AC428" s="496"/>
      <c r="AD428" s="496"/>
      <c r="AE428" s="496"/>
      <c r="AF428" s="498"/>
      <c r="AG428" s="499"/>
      <c r="AH428" s="499"/>
      <c r="AI428" s="499">
        <f t="shared" si="19"/>
        <v>0</v>
      </c>
      <c r="AJ428" s="324"/>
      <c r="AK428" s="316"/>
      <c r="AL428" s="316"/>
      <c r="AM428" s="500"/>
      <c r="AN428" s="500"/>
      <c r="AO428" s="500"/>
      <c r="AP428" s="500"/>
      <c r="AQ428" s="500"/>
      <c r="AR428" s="500"/>
      <c r="AS428" s="500"/>
      <c r="AT428" s="500"/>
      <c r="AU428" s="500"/>
      <c r="AV428" s="500"/>
      <c r="AW428" s="500"/>
      <c r="AX428" s="500"/>
      <c r="AY428" s="500"/>
      <c r="AZ428" s="500"/>
      <c r="BA428" s="500"/>
      <c r="BB428" s="500"/>
      <c r="BC428" s="500"/>
      <c r="BD428" s="500"/>
    </row>
    <row r="429" spans="1:56" s="501" customFormat="1" ht="126" hidden="1" customHeight="1">
      <c r="A429" s="492">
        <v>421</v>
      </c>
      <c r="B429" s="491" t="s">
        <v>4670</v>
      </c>
      <c r="C429" s="491" t="s">
        <v>4671</v>
      </c>
      <c r="D429" s="491">
        <v>0</v>
      </c>
      <c r="E429" s="491"/>
      <c r="F429" s="490" t="s">
        <v>4672</v>
      </c>
      <c r="G429" s="490"/>
      <c r="H429" s="493">
        <v>0</v>
      </c>
      <c r="I429" s="492" t="s">
        <v>84</v>
      </c>
      <c r="J429" s="492"/>
      <c r="K429" s="492"/>
      <c r="L429" s="494">
        <v>50</v>
      </c>
      <c r="M429" s="491"/>
      <c r="N429" s="491"/>
      <c r="O429" s="491"/>
      <c r="P429" s="491"/>
      <c r="Q429" s="491"/>
      <c r="R429" s="491"/>
      <c r="S429" s="491"/>
      <c r="T429" s="491"/>
      <c r="U429" s="491">
        <f t="shared" si="18"/>
        <v>0</v>
      </c>
      <c r="V429" s="495">
        <f t="shared" si="20"/>
        <v>50</v>
      </c>
      <c r="W429" s="496"/>
      <c r="X429" s="496"/>
      <c r="Y429" s="496"/>
      <c r="Z429" s="502">
        <v>50</v>
      </c>
      <c r="AA429" s="496"/>
      <c r="AB429" s="496"/>
      <c r="AC429" s="496"/>
      <c r="AD429" s="496"/>
      <c r="AE429" s="496"/>
      <c r="AF429" s="498"/>
      <c r="AG429" s="499"/>
      <c r="AH429" s="499"/>
      <c r="AI429" s="499">
        <f t="shared" si="19"/>
        <v>0</v>
      </c>
      <c r="AJ429" s="324"/>
      <c r="AK429" s="316"/>
      <c r="AL429" s="316"/>
      <c r="AM429" s="500"/>
      <c r="AN429" s="500"/>
      <c r="AO429" s="500"/>
      <c r="AP429" s="500"/>
      <c r="AQ429" s="500"/>
      <c r="AR429" s="500"/>
      <c r="AS429" s="500"/>
      <c r="AT429" s="500"/>
      <c r="AU429" s="500"/>
      <c r="AV429" s="500"/>
      <c r="AW429" s="500"/>
      <c r="AX429" s="500"/>
      <c r="AY429" s="500"/>
      <c r="AZ429" s="500"/>
      <c r="BA429" s="500"/>
      <c r="BB429" s="500"/>
      <c r="BC429" s="500"/>
      <c r="BD429" s="500"/>
    </row>
    <row r="430" spans="1:56" s="501" customFormat="1" ht="126" hidden="1" customHeight="1">
      <c r="A430" s="492">
        <v>422</v>
      </c>
      <c r="B430" s="491" t="s">
        <v>4673</v>
      </c>
      <c r="C430" s="491" t="s">
        <v>4674</v>
      </c>
      <c r="D430" s="491">
        <v>0</v>
      </c>
      <c r="E430" s="491"/>
      <c r="F430" s="490" t="s">
        <v>4675</v>
      </c>
      <c r="G430" s="490"/>
      <c r="H430" s="493">
        <v>0</v>
      </c>
      <c r="I430" s="492" t="s">
        <v>84</v>
      </c>
      <c r="J430" s="492"/>
      <c r="K430" s="492"/>
      <c r="L430" s="494">
        <v>5</v>
      </c>
      <c r="M430" s="491"/>
      <c r="N430" s="491"/>
      <c r="O430" s="491"/>
      <c r="P430" s="491"/>
      <c r="Q430" s="491"/>
      <c r="R430" s="491"/>
      <c r="S430" s="491"/>
      <c r="T430" s="491"/>
      <c r="U430" s="491">
        <f t="shared" si="18"/>
        <v>0</v>
      </c>
      <c r="V430" s="495">
        <f t="shared" si="20"/>
        <v>5</v>
      </c>
      <c r="W430" s="496"/>
      <c r="X430" s="496"/>
      <c r="Y430" s="496"/>
      <c r="Z430" s="502">
        <v>5</v>
      </c>
      <c r="AA430" s="496"/>
      <c r="AB430" s="496"/>
      <c r="AC430" s="496"/>
      <c r="AD430" s="496"/>
      <c r="AE430" s="496"/>
      <c r="AF430" s="498"/>
      <c r="AG430" s="499"/>
      <c r="AH430" s="499"/>
      <c r="AI430" s="499">
        <f t="shared" si="19"/>
        <v>0</v>
      </c>
      <c r="AJ430" s="324"/>
      <c r="AK430" s="316"/>
      <c r="AL430" s="316"/>
      <c r="AM430" s="500"/>
      <c r="AN430" s="500"/>
      <c r="AO430" s="500"/>
      <c r="AP430" s="500"/>
      <c r="AQ430" s="500"/>
      <c r="AR430" s="500"/>
      <c r="AS430" s="500"/>
      <c r="AT430" s="500"/>
      <c r="AU430" s="500"/>
      <c r="AV430" s="500"/>
      <c r="AW430" s="500"/>
      <c r="AX430" s="500"/>
      <c r="AY430" s="500"/>
      <c r="AZ430" s="500"/>
      <c r="BA430" s="500"/>
      <c r="BB430" s="500"/>
      <c r="BC430" s="500"/>
      <c r="BD430" s="500"/>
    </row>
    <row r="431" spans="1:56" s="501" customFormat="1" ht="126" hidden="1" customHeight="1">
      <c r="A431" s="492">
        <v>423</v>
      </c>
      <c r="B431" s="491" t="s">
        <v>4676</v>
      </c>
      <c r="C431" s="491" t="s">
        <v>4677</v>
      </c>
      <c r="D431" s="491">
        <v>0</v>
      </c>
      <c r="E431" s="491"/>
      <c r="F431" s="490" t="s">
        <v>4678</v>
      </c>
      <c r="G431" s="490"/>
      <c r="H431" s="493">
        <v>0</v>
      </c>
      <c r="I431" s="492" t="s">
        <v>84</v>
      </c>
      <c r="J431" s="492"/>
      <c r="K431" s="492"/>
      <c r="L431" s="494">
        <v>50</v>
      </c>
      <c r="M431" s="491"/>
      <c r="N431" s="491"/>
      <c r="O431" s="491"/>
      <c r="P431" s="491"/>
      <c r="Q431" s="491"/>
      <c r="R431" s="491"/>
      <c r="S431" s="491"/>
      <c r="T431" s="491"/>
      <c r="U431" s="491">
        <f t="shared" si="18"/>
        <v>0</v>
      </c>
      <c r="V431" s="495">
        <f t="shared" si="20"/>
        <v>50</v>
      </c>
      <c r="W431" s="496"/>
      <c r="X431" s="496"/>
      <c r="Y431" s="496"/>
      <c r="Z431" s="502">
        <v>50</v>
      </c>
      <c r="AA431" s="496"/>
      <c r="AB431" s="496"/>
      <c r="AC431" s="496"/>
      <c r="AD431" s="496"/>
      <c r="AE431" s="496"/>
      <c r="AF431" s="498"/>
      <c r="AG431" s="499"/>
      <c r="AH431" s="499"/>
      <c r="AI431" s="499">
        <f t="shared" si="19"/>
        <v>0</v>
      </c>
      <c r="AJ431" s="324"/>
      <c r="AK431" s="316"/>
      <c r="AL431" s="316"/>
      <c r="AM431" s="500"/>
      <c r="AN431" s="500"/>
      <c r="AO431" s="500"/>
      <c r="AP431" s="500"/>
      <c r="AQ431" s="500"/>
      <c r="AR431" s="500"/>
      <c r="AS431" s="500"/>
      <c r="AT431" s="500"/>
      <c r="AU431" s="500"/>
      <c r="AV431" s="500"/>
      <c r="AW431" s="500"/>
      <c r="AX431" s="500"/>
      <c r="AY431" s="500"/>
      <c r="AZ431" s="500"/>
      <c r="BA431" s="500"/>
      <c r="BB431" s="500"/>
      <c r="BC431" s="500"/>
      <c r="BD431" s="500"/>
    </row>
    <row r="432" spans="1:56" s="501" customFormat="1" ht="126" hidden="1" customHeight="1">
      <c r="A432" s="492">
        <v>424</v>
      </c>
      <c r="B432" s="491" t="s">
        <v>4679</v>
      </c>
      <c r="C432" s="491" t="s">
        <v>4680</v>
      </c>
      <c r="D432" s="491">
        <v>0</v>
      </c>
      <c r="E432" s="491"/>
      <c r="F432" s="490" t="s">
        <v>4681</v>
      </c>
      <c r="G432" s="490"/>
      <c r="H432" s="493">
        <v>0</v>
      </c>
      <c r="I432" s="492" t="s">
        <v>2594</v>
      </c>
      <c r="J432" s="492"/>
      <c r="K432" s="492"/>
      <c r="L432" s="494">
        <v>5</v>
      </c>
      <c r="M432" s="491"/>
      <c r="N432" s="491"/>
      <c r="O432" s="491"/>
      <c r="P432" s="491"/>
      <c r="Q432" s="491"/>
      <c r="R432" s="491"/>
      <c r="S432" s="491"/>
      <c r="T432" s="491"/>
      <c r="U432" s="491">
        <f t="shared" si="18"/>
        <v>0</v>
      </c>
      <c r="V432" s="495">
        <f t="shared" si="20"/>
        <v>5</v>
      </c>
      <c r="W432" s="496"/>
      <c r="X432" s="496"/>
      <c r="Y432" s="496"/>
      <c r="Z432" s="502">
        <v>5</v>
      </c>
      <c r="AA432" s="496"/>
      <c r="AB432" s="496"/>
      <c r="AC432" s="496"/>
      <c r="AD432" s="496"/>
      <c r="AE432" s="496"/>
      <c r="AF432" s="498"/>
      <c r="AG432" s="499"/>
      <c r="AH432" s="499"/>
      <c r="AI432" s="499">
        <f t="shared" si="19"/>
        <v>0</v>
      </c>
      <c r="AJ432" s="324"/>
      <c r="AK432" s="316"/>
      <c r="AL432" s="316"/>
      <c r="AM432" s="500"/>
      <c r="AN432" s="500"/>
      <c r="AO432" s="500"/>
      <c r="AP432" s="500"/>
      <c r="AQ432" s="500"/>
      <c r="AR432" s="500"/>
      <c r="AS432" s="500"/>
      <c r="AT432" s="500"/>
      <c r="AU432" s="500"/>
      <c r="AV432" s="500"/>
      <c r="AW432" s="500"/>
      <c r="AX432" s="500"/>
      <c r="AY432" s="500"/>
      <c r="AZ432" s="500"/>
      <c r="BA432" s="500"/>
      <c r="BB432" s="500"/>
      <c r="BC432" s="500"/>
      <c r="BD432" s="500"/>
    </row>
    <row r="433" spans="1:56" s="501" customFormat="1" ht="126" hidden="1" customHeight="1">
      <c r="A433" s="492">
        <v>425</v>
      </c>
      <c r="B433" s="491" t="s">
        <v>4682</v>
      </c>
      <c r="C433" s="491" t="s">
        <v>4683</v>
      </c>
      <c r="D433" s="491">
        <v>0</v>
      </c>
      <c r="E433" s="491"/>
      <c r="F433" s="490" t="s">
        <v>4684</v>
      </c>
      <c r="G433" s="490"/>
      <c r="H433" s="493">
        <v>0</v>
      </c>
      <c r="I433" s="492" t="s">
        <v>2594</v>
      </c>
      <c r="J433" s="492"/>
      <c r="K433" s="492"/>
      <c r="L433" s="494">
        <v>20</v>
      </c>
      <c r="M433" s="491"/>
      <c r="N433" s="491"/>
      <c r="O433" s="491"/>
      <c r="P433" s="491"/>
      <c r="Q433" s="491"/>
      <c r="R433" s="491"/>
      <c r="S433" s="491"/>
      <c r="T433" s="491"/>
      <c r="U433" s="491">
        <f t="shared" si="18"/>
        <v>0</v>
      </c>
      <c r="V433" s="495">
        <f t="shared" si="20"/>
        <v>40</v>
      </c>
      <c r="W433" s="496"/>
      <c r="X433" s="496"/>
      <c r="Y433" s="496"/>
      <c r="Z433" s="502">
        <v>40</v>
      </c>
      <c r="AA433" s="496"/>
      <c r="AB433" s="496"/>
      <c r="AC433" s="496"/>
      <c r="AD433" s="496"/>
      <c r="AE433" s="496"/>
      <c r="AF433" s="498"/>
      <c r="AG433" s="499"/>
      <c r="AH433" s="499"/>
      <c r="AI433" s="499">
        <f t="shared" si="19"/>
        <v>0</v>
      </c>
      <c r="AJ433" s="324"/>
      <c r="AK433" s="316"/>
      <c r="AL433" s="316"/>
      <c r="AM433" s="500"/>
      <c r="AN433" s="500"/>
      <c r="AO433" s="500"/>
      <c r="AP433" s="500"/>
      <c r="AQ433" s="500"/>
      <c r="AR433" s="500"/>
      <c r="AS433" s="500"/>
      <c r="AT433" s="500"/>
      <c r="AU433" s="500"/>
      <c r="AV433" s="500"/>
      <c r="AW433" s="500"/>
      <c r="AX433" s="500"/>
      <c r="AY433" s="500"/>
      <c r="AZ433" s="500"/>
      <c r="BA433" s="500"/>
      <c r="BB433" s="500"/>
      <c r="BC433" s="500"/>
      <c r="BD433" s="500"/>
    </row>
    <row r="434" spans="1:56" s="501" customFormat="1" ht="126" hidden="1" customHeight="1">
      <c r="A434" s="492">
        <v>426</v>
      </c>
      <c r="B434" s="491" t="s">
        <v>4685</v>
      </c>
      <c r="C434" s="491" t="s">
        <v>4686</v>
      </c>
      <c r="D434" s="491">
        <v>0</v>
      </c>
      <c r="E434" s="491"/>
      <c r="F434" s="490" t="s">
        <v>4687</v>
      </c>
      <c r="G434" s="490"/>
      <c r="H434" s="493">
        <v>0</v>
      </c>
      <c r="I434" s="492" t="s">
        <v>84</v>
      </c>
      <c r="J434" s="492"/>
      <c r="K434" s="492"/>
      <c r="L434" s="494">
        <v>3</v>
      </c>
      <c r="M434" s="491"/>
      <c r="N434" s="491"/>
      <c r="O434" s="491"/>
      <c r="P434" s="491"/>
      <c r="Q434" s="491"/>
      <c r="R434" s="491"/>
      <c r="S434" s="491"/>
      <c r="T434" s="491"/>
      <c r="U434" s="491">
        <f t="shared" si="18"/>
        <v>0</v>
      </c>
      <c r="V434" s="495">
        <f t="shared" si="20"/>
        <v>3</v>
      </c>
      <c r="W434" s="496"/>
      <c r="X434" s="496"/>
      <c r="Y434" s="496"/>
      <c r="Z434" s="502">
        <v>3</v>
      </c>
      <c r="AA434" s="496"/>
      <c r="AB434" s="496"/>
      <c r="AC434" s="496"/>
      <c r="AD434" s="496"/>
      <c r="AE434" s="496"/>
      <c r="AF434" s="498"/>
      <c r="AG434" s="499"/>
      <c r="AH434" s="499"/>
      <c r="AI434" s="499">
        <f t="shared" si="19"/>
        <v>0</v>
      </c>
      <c r="AJ434" s="324"/>
      <c r="AK434" s="316"/>
      <c r="AL434" s="316"/>
      <c r="AM434" s="500"/>
      <c r="AN434" s="500"/>
      <c r="AO434" s="500"/>
      <c r="AP434" s="500"/>
      <c r="AQ434" s="500"/>
      <c r="AR434" s="500"/>
      <c r="AS434" s="500"/>
      <c r="AT434" s="500"/>
      <c r="AU434" s="500"/>
      <c r="AV434" s="500"/>
      <c r="AW434" s="500"/>
      <c r="AX434" s="500"/>
      <c r="AY434" s="500"/>
      <c r="AZ434" s="500"/>
      <c r="BA434" s="500"/>
      <c r="BB434" s="500"/>
      <c r="BC434" s="500"/>
      <c r="BD434" s="500"/>
    </row>
    <row r="435" spans="1:56" s="501" customFormat="1" ht="126" hidden="1" customHeight="1">
      <c r="A435" s="492">
        <v>427</v>
      </c>
      <c r="B435" s="491" t="s">
        <v>4688</v>
      </c>
      <c r="C435" s="491" t="s">
        <v>4689</v>
      </c>
      <c r="D435" s="491">
        <v>0</v>
      </c>
      <c r="E435" s="491"/>
      <c r="F435" s="490" t="s">
        <v>4690</v>
      </c>
      <c r="G435" s="490"/>
      <c r="H435" s="493">
        <v>0</v>
      </c>
      <c r="I435" s="492" t="s">
        <v>84</v>
      </c>
      <c r="J435" s="492"/>
      <c r="K435" s="492"/>
      <c r="L435" s="494">
        <v>70</v>
      </c>
      <c r="M435" s="491">
        <v>10</v>
      </c>
      <c r="N435" s="491"/>
      <c r="O435" s="491"/>
      <c r="P435" s="491"/>
      <c r="Q435" s="491"/>
      <c r="R435" s="491"/>
      <c r="S435" s="491"/>
      <c r="T435" s="491"/>
      <c r="U435" s="491">
        <f t="shared" si="18"/>
        <v>0</v>
      </c>
      <c r="V435" s="495">
        <f t="shared" si="20"/>
        <v>50</v>
      </c>
      <c r="W435" s="496"/>
      <c r="X435" s="496"/>
      <c r="Y435" s="496"/>
      <c r="Z435" s="502">
        <v>50</v>
      </c>
      <c r="AA435" s="496"/>
      <c r="AB435" s="496"/>
      <c r="AC435" s="496"/>
      <c r="AD435" s="496"/>
      <c r="AE435" s="496"/>
      <c r="AF435" s="498"/>
      <c r="AG435" s="499"/>
      <c r="AH435" s="499"/>
      <c r="AI435" s="499">
        <f t="shared" si="19"/>
        <v>0</v>
      </c>
      <c r="AJ435" s="324"/>
      <c r="AK435" s="316"/>
      <c r="AL435" s="316"/>
      <c r="AM435" s="500"/>
      <c r="AN435" s="500"/>
      <c r="AO435" s="500"/>
      <c r="AP435" s="500"/>
      <c r="AQ435" s="500"/>
      <c r="AR435" s="500"/>
      <c r="AS435" s="500"/>
      <c r="AT435" s="500"/>
      <c r="AU435" s="500"/>
      <c r="AV435" s="500"/>
      <c r="AW435" s="500"/>
      <c r="AX435" s="500"/>
      <c r="AY435" s="500"/>
      <c r="AZ435" s="500"/>
      <c r="BA435" s="500"/>
      <c r="BB435" s="500"/>
      <c r="BC435" s="500"/>
      <c r="BD435" s="500"/>
    </row>
    <row r="436" spans="1:56" s="501" customFormat="1" ht="126" hidden="1" customHeight="1">
      <c r="A436" s="492">
        <v>428</v>
      </c>
      <c r="B436" s="491" t="s">
        <v>4691</v>
      </c>
      <c r="C436" s="491" t="s">
        <v>4692</v>
      </c>
      <c r="D436" s="491">
        <v>0</v>
      </c>
      <c r="E436" s="491"/>
      <c r="F436" s="490" t="s">
        <v>4693</v>
      </c>
      <c r="G436" s="490"/>
      <c r="H436" s="493">
        <v>0</v>
      </c>
      <c r="I436" s="492" t="s">
        <v>84</v>
      </c>
      <c r="J436" s="492"/>
      <c r="K436" s="492"/>
      <c r="L436" s="494">
        <v>50</v>
      </c>
      <c r="M436" s="491"/>
      <c r="N436" s="491"/>
      <c r="O436" s="491"/>
      <c r="P436" s="491"/>
      <c r="Q436" s="491"/>
      <c r="R436" s="491"/>
      <c r="S436" s="491"/>
      <c r="T436" s="491"/>
      <c r="U436" s="491">
        <f t="shared" si="18"/>
        <v>0</v>
      </c>
      <c r="V436" s="495">
        <f t="shared" si="20"/>
        <v>30</v>
      </c>
      <c r="W436" s="496"/>
      <c r="X436" s="496"/>
      <c r="Y436" s="496"/>
      <c r="Z436" s="502">
        <v>30</v>
      </c>
      <c r="AA436" s="496"/>
      <c r="AB436" s="496"/>
      <c r="AC436" s="496"/>
      <c r="AD436" s="496"/>
      <c r="AE436" s="496"/>
      <c r="AF436" s="498"/>
      <c r="AG436" s="499"/>
      <c r="AH436" s="499"/>
      <c r="AI436" s="499">
        <f t="shared" si="19"/>
        <v>0</v>
      </c>
      <c r="AJ436" s="324"/>
      <c r="AK436" s="316"/>
      <c r="AL436" s="316"/>
      <c r="AM436" s="500"/>
      <c r="AN436" s="500"/>
      <c r="AO436" s="500"/>
      <c r="AP436" s="500"/>
      <c r="AQ436" s="500"/>
      <c r="AR436" s="500"/>
      <c r="AS436" s="500"/>
      <c r="AT436" s="500"/>
      <c r="AU436" s="500"/>
      <c r="AV436" s="500"/>
      <c r="AW436" s="500"/>
      <c r="AX436" s="500"/>
      <c r="AY436" s="500"/>
      <c r="AZ436" s="500"/>
      <c r="BA436" s="500"/>
      <c r="BB436" s="500"/>
      <c r="BC436" s="500"/>
      <c r="BD436" s="500"/>
    </row>
    <row r="437" spans="1:56" s="501" customFormat="1" ht="126" hidden="1" customHeight="1">
      <c r="A437" s="492">
        <v>429</v>
      </c>
      <c r="B437" s="491" t="s">
        <v>4694</v>
      </c>
      <c r="C437" s="491" t="s">
        <v>4695</v>
      </c>
      <c r="D437" s="491">
        <v>0</v>
      </c>
      <c r="E437" s="491"/>
      <c r="F437" s="490" t="s">
        <v>4696</v>
      </c>
      <c r="G437" s="490"/>
      <c r="H437" s="493">
        <v>0</v>
      </c>
      <c r="I437" s="492" t="s">
        <v>84</v>
      </c>
      <c r="J437" s="492"/>
      <c r="K437" s="492"/>
      <c r="L437" s="494">
        <v>70</v>
      </c>
      <c r="M437" s="491"/>
      <c r="N437" s="491"/>
      <c r="O437" s="491"/>
      <c r="P437" s="491"/>
      <c r="Q437" s="491"/>
      <c r="R437" s="491"/>
      <c r="S437" s="491"/>
      <c r="T437" s="491"/>
      <c r="U437" s="491">
        <f t="shared" si="18"/>
        <v>0</v>
      </c>
      <c r="V437" s="495">
        <f t="shared" si="20"/>
        <v>50</v>
      </c>
      <c r="W437" s="496"/>
      <c r="X437" s="496"/>
      <c r="Y437" s="496"/>
      <c r="Z437" s="502">
        <v>50</v>
      </c>
      <c r="AA437" s="496"/>
      <c r="AB437" s="496"/>
      <c r="AC437" s="496"/>
      <c r="AD437" s="496"/>
      <c r="AE437" s="496"/>
      <c r="AF437" s="498"/>
      <c r="AG437" s="499"/>
      <c r="AH437" s="499"/>
      <c r="AI437" s="499">
        <f t="shared" si="19"/>
        <v>0</v>
      </c>
      <c r="AJ437" s="324"/>
      <c r="AK437" s="316"/>
      <c r="AL437" s="316"/>
      <c r="AM437" s="500"/>
      <c r="AN437" s="500"/>
      <c r="AO437" s="500"/>
      <c r="AP437" s="500"/>
      <c r="AQ437" s="500"/>
      <c r="AR437" s="500"/>
      <c r="AS437" s="500"/>
      <c r="AT437" s="500"/>
      <c r="AU437" s="500"/>
      <c r="AV437" s="500"/>
      <c r="AW437" s="500"/>
      <c r="AX437" s="500"/>
      <c r="AY437" s="500"/>
      <c r="AZ437" s="500"/>
      <c r="BA437" s="500"/>
      <c r="BB437" s="500"/>
      <c r="BC437" s="500"/>
      <c r="BD437" s="500"/>
    </row>
    <row r="438" spans="1:56" s="501" customFormat="1" ht="126" hidden="1" customHeight="1">
      <c r="A438" s="492">
        <v>430</v>
      </c>
      <c r="B438" s="491" t="s">
        <v>4697</v>
      </c>
      <c r="C438" s="491" t="s">
        <v>4698</v>
      </c>
      <c r="D438" s="491">
        <v>0</v>
      </c>
      <c r="E438" s="491"/>
      <c r="F438" s="490" t="s">
        <v>4699</v>
      </c>
      <c r="G438" s="490"/>
      <c r="H438" s="493">
        <v>0</v>
      </c>
      <c r="I438" s="492" t="s">
        <v>84</v>
      </c>
      <c r="J438" s="492"/>
      <c r="K438" s="492"/>
      <c r="L438" s="494">
        <v>70</v>
      </c>
      <c r="M438" s="491"/>
      <c r="N438" s="491"/>
      <c r="O438" s="491"/>
      <c r="P438" s="491"/>
      <c r="Q438" s="491"/>
      <c r="R438" s="491"/>
      <c r="S438" s="491"/>
      <c r="T438" s="491"/>
      <c r="U438" s="491">
        <f t="shared" si="18"/>
        <v>0</v>
      </c>
      <c r="V438" s="495">
        <f t="shared" si="20"/>
        <v>50</v>
      </c>
      <c r="W438" s="496"/>
      <c r="X438" s="496"/>
      <c r="Y438" s="496"/>
      <c r="Z438" s="502">
        <v>50</v>
      </c>
      <c r="AA438" s="496"/>
      <c r="AB438" s="496"/>
      <c r="AC438" s="496"/>
      <c r="AD438" s="496"/>
      <c r="AE438" s="496"/>
      <c r="AF438" s="498"/>
      <c r="AG438" s="499"/>
      <c r="AH438" s="499"/>
      <c r="AI438" s="499">
        <f t="shared" si="19"/>
        <v>0</v>
      </c>
      <c r="AJ438" s="324"/>
      <c r="AK438" s="316"/>
      <c r="AL438" s="316"/>
      <c r="AM438" s="500"/>
      <c r="AN438" s="500"/>
      <c r="AO438" s="500"/>
      <c r="AP438" s="500"/>
      <c r="AQ438" s="500"/>
      <c r="AR438" s="500"/>
      <c r="AS438" s="500"/>
      <c r="AT438" s="500"/>
      <c r="AU438" s="500"/>
      <c r="AV438" s="500"/>
      <c r="AW438" s="500"/>
      <c r="AX438" s="500"/>
      <c r="AY438" s="500"/>
      <c r="AZ438" s="500"/>
      <c r="BA438" s="500"/>
      <c r="BB438" s="500"/>
      <c r="BC438" s="500"/>
      <c r="BD438" s="500"/>
    </row>
    <row r="439" spans="1:56" s="501" customFormat="1" ht="126" hidden="1" customHeight="1">
      <c r="A439" s="492">
        <v>431</v>
      </c>
      <c r="B439" s="491" t="s">
        <v>4700</v>
      </c>
      <c r="C439" s="491" t="s">
        <v>4701</v>
      </c>
      <c r="D439" s="491">
        <v>0</v>
      </c>
      <c r="E439" s="491"/>
      <c r="F439" s="490" t="s">
        <v>4702</v>
      </c>
      <c r="G439" s="490"/>
      <c r="H439" s="493">
        <v>0</v>
      </c>
      <c r="I439" s="492" t="s">
        <v>84</v>
      </c>
      <c r="J439" s="492"/>
      <c r="K439" s="492"/>
      <c r="L439" s="494">
        <v>50</v>
      </c>
      <c r="M439" s="491"/>
      <c r="N439" s="491"/>
      <c r="O439" s="491"/>
      <c r="P439" s="491"/>
      <c r="Q439" s="491"/>
      <c r="R439" s="491"/>
      <c r="S439" s="491"/>
      <c r="T439" s="491"/>
      <c r="U439" s="491">
        <f t="shared" si="18"/>
        <v>0</v>
      </c>
      <c r="V439" s="495">
        <f t="shared" si="20"/>
        <v>50</v>
      </c>
      <c r="W439" s="496"/>
      <c r="X439" s="496"/>
      <c r="Y439" s="496"/>
      <c r="Z439" s="502">
        <v>50</v>
      </c>
      <c r="AA439" s="496"/>
      <c r="AB439" s="496"/>
      <c r="AC439" s="496"/>
      <c r="AD439" s="496"/>
      <c r="AE439" s="496"/>
      <c r="AF439" s="498"/>
      <c r="AG439" s="499"/>
      <c r="AH439" s="499"/>
      <c r="AI439" s="499">
        <f t="shared" si="19"/>
        <v>0</v>
      </c>
      <c r="AJ439" s="324"/>
      <c r="AK439" s="316"/>
      <c r="AL439" s="316"/>
      <c r="AM439" s="500"/>
      <c r="AN439" s="500"/>
      <c r="AO439" s="500"/>
      <c r="AP439" s="500"/>
      <c r="AQ439" s="500"/>
      <c r="AR439" s="500"/>
      <c r="AS439" s="500"/>
      <c r="AT439" s="500"/>
      <c r="AU439" s="500"/>
      <c r="AV439" s="500"/>
      <c r="AW439" s="500"/>
      <c r="AX439" s="500"/>
      <c r="AY439" s="500"/>
      <c r="AZ439" s="500"/>
      <c r="BA439" s="500"/>
      <c r="BB439" s="500"/>
      <c r="BC439" s="500"/>
      <c r="BD439" s="500"/>
    </row>
    <row r="440" spans="1:56" s="501" customFormat="1" ht="126" hidden="1" customHeight="1">
      <c r="A440" s="492">
        <v>432</v>
      </c>
      <c r="B440" s="491" t="s">
        <v>4703</v>
      </c>
      <c r="C440" s="491" t="s">
        <v>4704</v>
      </c>
      <c r="D440" s="491">
        <v>0</v>
      </c>
      <c r="E440" s="491"/>
      <c r="F440" s="490" t="s">
        <v>4705</v>
      </c>
      <c r="G440" s="490"/>
      <c r="H440" s="493">
        <v>0</v>
      </c>
      <c r="I440" s="492" t="s">
        <v>84</v>
      </c>
      <c r="J440" s="492"/>
      <c r="K440" s="492"/>
      <c r="L440" s="494">
        <v>70</v>
      </c>
      <c r="M440" s="491"/>
      <c r="N440" s="491"/>
      <c r="O440" s="491"/>
      <c r="P440" s="491"/>
      <c r="Q440" s="491"/>
      <c r="R440" s="491"/>
      <c r="S440" s="491"/>
      <c r="T440" s="491"/>
      <c r="U440" s="491">
        <f t="shared" si="18"/>
        <v>0</v>
      </c>
      <c r="V440" s="495">
        <f t="shared" si="20"/>
        <v>50</v>
      </c>
      <c r="W440" s="496"/>
      <c r="X440" s="496"/>
      <c r="Y440" s="496"/>
      <c r="Z440" s="502">
        <v>50</v>
      </c>
      <c r="AA440" s="496"/>
      <c r="AB440" s="496"/>
      <c r="AC440" s="496"/>
      <c r="AD440" s="496"/>
      <c r="AE440" s="496"/>
      <c r="AF440" s="498"/>
      <c r="AG440" s="499"/>
      <c r="AH440" s="499"/>
      <c r="AI440" s="499">
        <f t="shared" si="19"/>
        <v>0</v>
      </c>
      <c r="AJ440" s="324"/>
      <c r="AK440" s="316"/>
      <c r="AL440" s="316"/>
      <c r="AM440" s="500"/>
      <c r="AN440" s="500"/>
      <c r="AO440" s="500"/>
      <c r="AP440" s="500"/>
      <c r="AQ440" s="500"/>
      <c r="AR440" s="500"/>
      <c r="AS440" s="500"/>
      <c r="AT440" s="500"/>
      <c r="AU440" s="500"/>
      <c r="AV440" s="500"/>
      <c r="AW440" s="500"/>
      <c r="AX440" s="500"/>
      <c r="AY440" s="500"/>
      <c r="AZ440" s="500"/>
      <c r="BA440" s="500"/>
      <c r="BB440" s="500"/>
      <c r="BC440" s="500"/>
      <c r="BD440" s="500"/>
    </row>
    <row r="441" spans="1:56" s="501" customFormat="1" ht="126" hidden="1" customHeight="1">
      <c r="A441" s="492">
        <v>433</v>
      </c>
      <c r="B441" s="491" t="s">
        <v>4706</v>
      </c>
      <c r="C441" s="491" t="s">
        <v>4707</v>
      </c>
      <c r="D441" s="491">
        <v>0</v>
      </c>
      <c r="E441" s="491"/>
      <c r="F441" s="490" t="s">
        <v>4708</v>
      </c>
      <c r="G441" s="490"/>
      <c r="H441" s="493">
        <v>0</v>
      </c>
      <c r="I441" s="492" t="s">
        <v>2594</v>
      </c>
      <c r="J441" s="492"/>
      <c r="K441" s="492"/>
      <c r="L441" s="494">
        <v>2</v>
      </c>
      <c r="M441" s="491"/>
      <c r="N441" s="491"/>
      <c r="O441" s="491"/>
      <c r="P441" s="491"/>
      <c r="Q441" s="491"/>
      <c r="R441" s="491"/>
      <c r="S441" s="491"/>
      <c r="T441" s="491"/>
      <c r="U441" s="491">
        <f t="shared" si="18"/>
        <v>0</v>
      </c>
      <c r="V441" s="495">
        <f t="shared" si="20"/>
        <v>2</v>
      </c>
      <c r="W441" s="496"/>
      <c r="X441" s="496"/>
      <c r="Y441" s="496"/>
      <c r="Z441" s="502">
        <v>2</v>
      </c>
      <c r="AA441" s="496"/>
      <c r="AB441" s="496"/>
      <c r="AC441" s="496"/>
      <c r="AD441" s="496"/>
      <c r="AE441" s="496"/>
      <c r="AF441" s="498"/>
      <c r="AG441" s="499"/>
      <c r="AH441" s="499"/>
      <c r="AI441" s="499">
        <f t="shared" si="19"/>
        <v>0</v>
      </c>
      <c r="AJ441" s="324"/>
      <c r="AK441" s="316"/>
      <c r="AL441" s="316"/>
      <c r="AM441" s="500"/>
      <c r="AN441" s="500"/>
      <c r="AO441" s="500"/>
      <c r="AP441" s="500"/>
      <c r="AQ441" s="500"/>
      <c r="AR441" s="500"/>
      <c r="AS441" s="500"/>
      <c r="AT441" s="500"/>
      <c r="AU441" s="500"/>
      <c r="AV441" s="500"/>
      <c r="AW441" s="500"/>
      <c r="AX441" s="500"/>
      <c r="AY441" s="500"/>
      <c r="AZ441" s="500"/>
      <c r="BA441" s="500"/>
      <c r="BB441" s="500"/>
      <c r="BC441" s="500"/>
      <c r="BD441" s="500"/>
    </row>
    <row r="442" spans="1:56" s="501" customFormat="1" ht="126" hidden="1" customHeight="1">
      <c r="A442" s="492">
        <v>434</v>
      </c>
      <c r="B442" s="491" t="s">
        <v>4709</v>
      </c>
      <c r="C442" s="491" t="s">
        <v>4710</v>
      </c>
      <c r="D442" s="491">
        <v>0</v>
      </c>
      <c r="E442" s="491"/>
      <c r="F442" s="490" t="s">
        <v>4711</v>
      </c>
      <c r="G442" s="490"/>
      <c r="H442" s="493">
        <v>0</v>
      </c>
      <c r="I442" s="492" t="s">
        <v>2594</v>
      </c>
      <c r="J442" s="492"/>
      <c r="K442" s="492"/>
      <c r="L442" s="494">
        <v>30</v>
      </c>
      <c r="M442" s="491"/>
      <c r="N442" s="491"/>
      <c r="O442" s="491"/>
      <c r="P442" s="491"/>
      <c r="Q442" s="491"/>
      <c r="R442" s="491"/>
      <c r="S442" s="491"/>
      <c r="T442" s="491"/>
      <c r="U442" s="491">
        <f t="shared" si="18"/>
        <v>0</v>
      </c>
      <c r="V442" s="495">
        <f t="shared" si="20"/>
        <v>30</v>
      </c>
      <c r="W442" s="496"/>
      <c r="X442" s="496"/>
      <c r="Y442" s="496"/>
      <c r="Z442" s="502">
        <v>30</v>
      </c>
      <c r="AA442" s="496"/>
      <c r="AB442" s="496"/>
      <c r="AC442" s="496"/>
      <c r="AD442" s="496"/>
      <c r="AE442" s="496"/>
      <c r="AF442" s="498"/>
      <c r="AG442" s="499"/>
      <c r="AH442" s="499"/>
      <c r="AI442" s="499">
        <f t="shared" si="19"/>
        <v>0</v>
      </c>
      <c r="AJ442" s="324"/>
      <c r="AK442" s="316"/>
      <c r="AL442" s="316"/>
      <c r="AM442" s="500"/>
      <c r="AN442" s="500"/>
      <c r="AO442" s="500"/>
      <c r="AP442" s="500"/>
      <c r="AQ442" s="500"/>
      <c r="AR442" s="500"/>
      <c r="AS442" s="500"/>
      <c r="AT442" s="500"/>
      <c r="AU442" s="500"/>
      <c r="AV442" s="500"/>
      <c r="AW442" s="500"/>
      <c r="AX442" s="500"/>
      <c r="AY442" s="500"/>
      <c r="AZ442" s="500"/>
      <c r="BA442" s="500"/>
      <c r="BB442" s="500"/>
      <c r="BC442" s="500"/>
      <c r="BD442" s="500"/>
    </row>
    <row r="443" spans="1:56" s="501" customFormat="1" ht="126" hidden="1" customHeight="1">
      <c r="A443" s="492">
        <v>435</v>
      </c>
      <c r="B443" s="491" t="s">
        <v>4712</v>
      </c>
      <c r="C443" s="491" t="s">
        <v>4713</v>
      </c>
      <c r="D443" s="491">
        <v>0</v>
      </c>
      <c r="E443" s="491"/>
      <c r="F443" s="490" t="s">
        <v>4714</v>
      </c>
      <c r="G443" s="490"/>
      <c r="H443" s="493">
        <v>0</v>
      </c>
      <c r="I443" s="492" t="s">
        <v>2594</v>
      </c>
      <c r="J443" s="492"/>
      <c r="K443" s="492"/>
      <c r="L443" s="494">
        <v>5</v>
      </c>
      <c r="M443" s="491"/>
      <c r="N443" s="491"/>
      <c r="O443" s="491"/>
      <c r="P443" s="491"/>
      <c r="Q443" s="491"/>
      <c r="R443" s="491"/>
      <c r="S443" s="491"/>
      <c r="T443" s="491"/>
      <c r="U443" s="491">
        <f t="shared" si="18"/>
        <v>0</v>
      </c>
      <c r="V443" s="495">
        <f t="shared" si="20"/>
        <v>5</v>
      </c>
      <c r="W443" s="496"/>
      <c r="X443" s="496"/>
      <c r="Y443" s="496"/>
      <c r="Z443" s="502">
        <v>5</v>
      </c>
      <c r="AA443" s="496"/>
      <c r="AB443" s="496"/>
      <c r="AC443" s="496"/>
      <c r="AD443" s="496"/>
      <c r="AE443" s="496"/>
      <c r="AF443" s="498"/>
      <c r="AG443" s="499"/>
      <c r="AH443" s="499"/>
      <c r="AI443" s="499">
        <f t="shared" si="19"/>
        <v>0</v>
      </c>
      <c r="AJ443" s="324"/>
      <c r="AK443" s="316"/>
      <c r="AL443" s="316"/>
      <c r="AM443" s="500"/>
      <c r="AN443" s="500"/>
      <c r="AO443" s="500"/>
      <c r="AP443" s="500"/>
      <c r="AQ443" s="500"/>
      <c r="AR443" s="500"/>
      <c r="AS443" s="500"/>
      <c r="AT443" s="500"/>
      <c r="AU443" s="500"/>
      <c r="AV443" s="500"/>
      <c r="AW443" s="500"/>
      <c r="AX443" s="500"/>
      <c r="AY443" s="500"/>
      <c r="AZ443" s="500"/>
      <c r="BA443" s="500"/>
      <c r="BB443" s="500"/>
      <c r="BC443" s="500"/>
      <c r="BD443" s="500"/>
    </row>
    <row r="444" spans="1:56" s="501" customFormat="1" ht="126" hidden="1" customHeight="1">
      <c r="A444" s="492">
        <v>436</v>
      </c>
      <c r="B444" s="491" t="s">
        <v>4715</v>
      </c>
      <c r="C444" s="491" t="s">
        <v>4716</v>
      </c>
      <c r="D444" s="491">
        <v>0</v>
      </c>
      <c r="E444" s="491"/>
      <c r="F444" s="490" t="s">
        <v>4717</v>
      </c>
      <c r="G444" s="490"/>
      <c r="H444" s="493">
        <v>0</v>
      </c>
      <c r="I444" s="492" t="s">
        <v>2594</v>
      </c>
      <c r="J444" s="492"/>
      <c r="K444" s="492"/>
      <c r="L444" s="494">
        <v>10</v>
      </c>
      <c r="M444" s="491"/>
      <c r="N444" s="491"/>
      <c r="O444" s="491"/>
      <c r="P444" s="491"/>
      <c r="Q444" s="491"/>
      <c r="R444" s="491"/>
      <c r="S444" s="491"/>
      <c r="T444" s="491"/>
      <c r="U444" s="491">
        <f t="shared" si="18"/>
        <v>0</v>
      </c>
      <c r="V444" s="495">
        <f t="shared" si="20"/>
        <v>10</v>
      </c>
      <c r="W444" s="496"/>
      <c r="X444" s="496"/>
      <c r="Y444" s="496"/>
      <c r="Z444" s="502">
        <v>10</v>
      </c>
      <c r="AA444" s="496"/>
      <c r="AB444" s="496"/>
      <c r="AC444" s="496"/>
      <c r="AD444" s="496"/>
      <c r="AE444" s="496"/>
      <c r="AF444" s="498"/>
      <c r="AG444" s="499"/>
      <c r="AH444" s="499"/>
      <c r="AI444" s="499">
        <f t="shared" si="19"/>
        <v>0</v>
      </c>
      <c r="AJ444" s="324"/>
      <c r="AK444" s="316"/>
      <c r="AL444" s="316"/>
      <c r="AM444" s="500"/>
      <c r="AN444" s="500"/>
      <c r="AO444" s="500"/>
      <c r="AP444" s="500"/>
      <c r="AQ444" s="500"/>
      <c r="AR444" s="500"/>
      <c r="AS444" s="500"/>
      <c r="AT444" s="500"/>
      <c r="AU444" s="500"/>
      <c r="AV444" s="500"/>
      <c r="AW444" s="500"/>
      <c r="AX444" s="500"/>
      <c r="AY444" s="500"/>
      <c r="AZ444" s="500"/>
      <c r="BA444" s="500"/>
      <c r="BB444" s="500"/>
      <c r="BC444" s="500"/>
      <c r="BD444" s="500"/>
    </row>
    <row r="445" spans="1:56" s="501" customFormat="1" ht="126" hidden="1" customHeight="1">
      <c r="A445" s="492">
        <v>437</v>
      </c>
      <c r="B445" s="491" t="s">
        <v>4718</v>
      </c>
      <c r="C445" s="491" t="s">
        <v>4719</v>
      </c>
      <c r="D445" s="491">
        <v>0</v>
      </c>
      <c r="E445" s="491"/>
      <c r="F445" s="490" t="s">
        <v>4720</v>
      </c>
      <c r="G445" s="490"/>
      <c r="H445" s="493">
        <v>0</v>
      </c>
      <c r="I445" s="492" t="s">
        <v>2594</v>
      </c>
      <c r="J445" s="492"/>
      <c r="K445" s="492"/>
      <c r="L445" s="494">
        <v>5</v>
      </c>
      <c r="M445" s="491"/>
      <c r="N445" s="491"/>
      <c r="O445" s="491"/>
      <c r="P445" s="491"/>
      <c r="Q445" s="491"/>
      <c r="R445" s="491"/>
      <c r="S445" s="491"/>
      <c r="T445" s="491"/>
      <c r="U445" s="491">
        <f t="shared" si="18"/>
        <v>0</v>
      </c>
      <c r="V445" s="495">
        <f t="shared" si="20"/>
        <v>5</v>
      </c>
      <c r="W445" s="496"/>
      <c r="X445" s="496"/>
      <c r="Y445" s="496"/>
      <c r="Z445" s="502">
        <v>5</v>
      </c>
      <c r="AA445" s="496"/>
      <c r="AB445" s="496"/>
      <c r="AC445" s="496"/>
      <c r="AD445" s="496"/>
      <c r="AE445" s="496"/>
      <c r="AF445" s="498"/>
      <c r="AG445" s="499"/>
      <c r="AH445" s="499"/>
      <c r="AI445" s="499">
        <f t="shared" si="19"/>
        <v>0</v>
      </c>
      <c r="AJ445" s="324"/>
      <c r="AK445" s="316"/>
      <c r="AL445" s="316"/>
      <c r="AM445" s="500"/>
      <c r="AN445" s="500"/>
      <c r="AO445" s="500"/>
      <c r="AP445" s="500"/>
      <c r="AQ445" s="500"/>
      <c r="AR445" s="500"/>
      <c r="AS445" s="500"/>
      <c r="AT445" s="500"/>
      <c r="AU445" s="500"/>
      <c r="AV445" s="500"/>
      <c r="AW445" s="500"/>
      <c r="AX445" s="500"/>
      <c r="AY445" s="500"/>
      <c r="AZ445" s="500"/>
      <c r="BA445" s="500"/>
      <c r="BB445" s="500"/>
      <c r="BC445" s="500"/>
      <c r="BD445" s="500"/>
    </row>
    <row r="446" spans="1:56" s="501" customFormat="1" ht="126" hidden="1" customHeight="1">
      <c r="A446" s="492">
        <v>438</v>
      </c>
      <c r="B446" s="491" t="s">
        <v>4721</v>
      </c>
      <c r="C446" s="491" t="s">
        <v>4722</v>
      </c>
      <c r="D446" s="491">
        <v>0</v>
      </c>
      <c r="E446" s="491"/>
      <c r="F446" s="490" t="s">
        <v>4723</v>
      </c>
      <c r="G446" s="490"/>
      <c r="H446" s="493">
        <v>0</v>
      </c>
      <c r="I446" s="492" t="s">
        <v>2594</v>
      </c>
      <c r="J446" s="492"/>
      <c r="K446" s="492"/>
      <c r="L446" s="494">
        <v>10</v>
      </c>
      <c r="M446" s="491"/>
      <c r="N446" s="491"/>
      <c r="O446" s="491"/>
      <c r="P446" s="491"/>
      <c r="Q446" s="491"/>
      <c r="R446" s="491"/>
      <c r="S446" s="491"/>
      <c r="T446" s="491"/>
      <c r="U446" s="491">
        <f t="shared" si="18"/>
        <v>0</v>
      </c>
      <c r="V446" s="495">
        <f t="shared" si="20"/>
        <v>10</v>
      </c>
      <c r="W446" s="496"/>
      <c r="X446" s="496"/>
      <c r="Y446" s="496"/>
      <c r="Z446" s="502">
        <v>10</v>
      </c>
      <c r="AA446" s="496"/>
      <c r="AB446" s="496"/>
      <c r="AC446" s="496"/>
      <c r="AD446" s="496"/>
      <c r="AE446" s="496"/>
      <c r="AF446" s="498"/>
      <c r="AG446" s="499"/>
      <c r="AH446" s="499"/>
      <c r="AI446" s="499">
        <f t="shared" si="19"/>
        <v>0</v>
      </c>
      <c r="AJ446" s="324"/>
      <c r="AK446" s="316"/>
      <c r="AL446" s="316"/>
      <c r="AM446" s="500"/>
      <c r="AN446" s="500"/>
      <c r="AO446" s="500"/>
      <c r="AP446" s="500"/>
      <c r="AQ446" s="500"/>
      <c r="AR446" s="500"/>
      <c r="AS446" s="500"/>
      <c r="AT446" s="500"/>
      <c r="AU446" s="500"/>
      <c r="AV446" s="500"/>
      <c r="AW446" s="500"/>
      <c r="AX446" s="500"/>
      <c r="AY446" s="500"/>
      <c r="AZ446" s="500"/>
      <c r="BA446" s="500"/>
      <c r="BB446" s="500"/>
      <c r="BC446" s="500"/>
      <c r="BD446" s="500"/>
    </row>
    <row r="447" spans="1:56" s="501" customFormat="1" ht="126" hidden="1" customHeight="1">
      <c r="A447" s="492">
        <v>439</v>
      </c>
      <c r="B447" s="491" t="s">
        <v>4724</v>
      </c>
      <c r="C447" s="491" t="s">
        <v>4725</v>
      </c>
      <c r="D447" s="491">
        <v>0</v>
      </c>
      <c r="E447" s="491"/>
      <c r="F447" s="490" t="s">
        <v>4726</v>
      </c>
      <c r="G447" s="490"/>
      <c r="H447" s="493">
        <v>0</v>
      </c>
      <c r="I447" s="492" t="s">
        <v>84</v>
      </c>
      <c r="J447" s="492"/>
      <c r="K447" s="492"/>
      <c r="L447" s="494">
        <v>70</v>
      </c>
      <c r="M447" s="491"/>
      <c r="N447" s="491"/>
      <c r="O447" s="491"/>
      <c r="P447" s="491"/>
      <c r="Q447" s="491"/>
      <c r="R447" s="491"/>
      <c r="S447" s="491"/>
      <c r="T447" s="491"/>
      <c r="U447" s="491">
        <f t="shared" si="18"/>
        <v>0</v>
      </c>
      <c r="V447" s="495">
        <f t="shared" si="20"/>
        <v>70</v>
      </c>
      <c r="W447" s="496"/>
      <c r="X447" s="496"/>
      <c r="Y447" s="496"/>
      <c r="Z447" s="502">
        <v>70</v>
      </c>
      <c r="AA447" s="496"/>
      <c r="AB447" s="496"/>
      <c r="AC447" s="496"/>
      <c r="AD447" s="496"/>
      <c r="AE447" s="496"/>
      <c r="AF447" s="498"/>
      <c r="AG447" s="499"/>
      <c r="AH447" s="499"/>
      <c r="AI447" s="499">
        <f t="shared" si="19"/>
        <v>0</v>
      </c>
      <c r="AJ447" s="324"/>
      <c r="AK447" s="316"/>
      <c r="AL447" s="316"/>
      <c r="AM447" s="500"/>
      <c r="AN447" s="500"/>
      <c r="AO447" s="500"/>
      <c r="AP447" s="500"/>
      <c r="AQ447" s="500"/>
      <c r="AR447" s="500"/>
      <c r="AS447" s="500"/>
      <c r="AT447" s="500"/>
      <c r="AU447" s="500"/>
      <c r="AV447" s="500"/>
      <c r="AW447" s="500"/>
      <c r="AX447" s="500"/>
      <c r="AY447" s="500"/>
      <c r="AZ447" s="500"/>
      <c r="BA447" s="500"/>
      <c r="BB447" s="500"/>
      <c r="BC447" s="500"/>
      <c r="BD447" s="500"/>
    </row>
    <row r="448" spans="1:56" s="501" customFormat="1" ht="126" hidden="1" customHeight="1">
      <c r="A448" s="492">
        <v>440</v>
      </c>
      <c r="B448" s="491" t="s">
        <v>4727</v>
      </c>
      <c r="C448" s="491" t="s">
        <v>4728</v>
      </c>
      <c r="D448" s="491">
        <v>0</v>
      </c>
      <c r="E448" s="491"/>
      <c r="F448" s="490" t="s">
        <v>4729</v>
      </c>
      <c r="G448" s="490"/>
      <c r="H448" s="493"/>
      <c r="I448" s="492" t="s">
        <v>84</v>
      </c>
      <c r="J448" s="492"/>
      <c r="K448" s="492"/>
      <c r="L448" s="494">
        <v>20</v>
      </c>
      <c r="M448" s="491"/>
      <c r="N448" s="491"/>
      <c r="O448" s="491"/>
      <c r="P448" s="491"/>
      <c r="Q448" s="491"/>
      <c r="R448" s="491"/>
      <c r="S448" s="491"/>
      <c r="T448" s="491"/>
      <c r="U448" s="491">
        <f t="shared" si="18"/>
        <v>0</v>
      </c>
      <c r="V448" s="495">
        <f t="shared" si="20"/>
        <v>20</v>
      </c>
      <c r="W448" s="496"/>
      <c r="X448" s="496"/>
      <c r="Y448" s="496"/>
      <c r="Z448" s="502">
        <v>20</v>
      </c>
      <c r="AA448" s="496"/>
      <c r="AB448" s="496"/>
      <c r="AC448" s="496"/>
      <c r="AD448" s="496"/>
      <c r="AE448" s="496"/>
      <c r="AF448" s="498"/>
      <c r="AG448" s="499">
        <v>0</v>
      </c>
      <c r="AH448" s="499"/>
      <c r="AI448" s="499">
        <f t="shared" si="19"/>
        <v>0</v>
      </c>
      <c r="AJ448" s="324"/>
      <c r="AK448" s="316"/>
      <c r="AL448" s="316"/>
      <c r="AM448" s="500"/>
      <c r="AN448" s="500"/>
      <c r="AO448" s="500"/>
      <c r="AP448" s="500"/>
      <c r="AQ448" s="500"/>
      <c r="AR448" s="500"/>
      <c r="AS448" s="500"/>
      <c r="AT448" s="500"/>
      <c r="AU448" s="500"/>
      <c r="AV448" s="500"/>
      <c r="AW448" s="500"/>
      <c r="AX448" s="500"/>
      <c r="AY448" s="500"/>
      <c r="AZ448" s="500"/>
      <c r="BA448" s="500"/>
      <c r="BB448" s="500"/>
      <c r="BC448" s="500"/>
      <c r="BD448" s="500"/>
    </row>
    <row r="449" spans="1:56" s="501" customFormat="1" ht="126" hidden="1" customHeight="1">
      <c r="A449" s="492">
        <v>441</v>
      </c>
      <c r="B449" s="491" t="s">
        <v>4730</v>
      </c>
      <c r="C449" s="491" t="s">
        <v>4731</v>
      </c>
      <c r="D449" s="491">
        <v>0</v>
      </c>
      <c r="E449" s="491"/>
      <c r="F449" s="490" t="s">
        <v>4732</v>
      </c>
      <c r="G449" s="490"/>
      <c r="H449" s="493">
        <v>0</v>
      </c>
      <c r="I449" s="492" t="s">
        <v>84</v>
      </c>
      <c r="J449" s="492"/>
      <c r="K449" s="492"/>
      <c r="L449" s="494">
        <v>30</v>
      </c>
      <c r="M449" s="491"/>
      <c r="N449" s="491"/>
      <c r="O449" s="491"/>
      <c r="P449" s="491"/>
      <c r="Q449" s="491"/>
      <c r="R449" s="491"/>
      <c r="S449" s="491"/>
      <c r="T449" s="491"/>
      <c r="U449" s="491">
        <f t="shared" si="18"/>
        <v>0</v>
      </c>
      <c r="V449" s="495">
        <f t="shared" si="20"/>
        <v>30</v>
      </c>
      <c r="W449" s="496"/>
      <c r="X449" s="496"/>
      <c r="Y449" s="496"/>
      <c r="Z449" s="502">
        <v>30</v>
      </c>
      <c r="AA449" s="496"/>
      <c r="AB449" s="496"/>
      <c r="AC449" s="496"/>
      <c r="AD449" s="496"/>
      <c r="AE449" s="496"/>
      <c r="AF449" s="498"/>
      <c r="AG449" s="499"/>
      <c r="AH449" s="499"/>
      <c r="AI449" s="499">
        <f t="shared" si="19"/>
        <v>0</v>
      </c>
      <c r="AJ449" s="324"/>
      <c r="AK449" s="316"/>
      <c r="AL449" s="316"/>
      <c r="AM449" s="500"/>
      <c r="AN449" s="500"/>
      <c r="AO449" s="500"/>
      <c r="AP449" s="500"/>
      <c r="AQ449" s="500"/>
      <c r="AR449" s="500"/>
      <c r="AS449" s="500"/>
      <c r="AT449" s="500"/>
      <c r="AU449" s="500"/>
      <c r="AV449" s="500"/>
      <c r="AW449" s="500"/>
      <c r="AX449" s="500"/>
      <c r="AY449" s="500"/>
      <c r="AZ449" s="500"/>
      <c r="BA449" s="500"/>
      <c r="BB449" s="500"/>
      <c r="BC449" s="500"/>
      <c r="BD449" s="500"/>
    </row>
    <row r="450" spans="1:56" s="501" customFormat="1" ht="126" hidden="1" customHeight="1">
      <c r="A450" s="492">
        <v>442</v>
      </c>
      <c r="B450" s="491" t="s">
        <v>4733</v>
      </c>
      <c r="C450" s="491" t="s">
        <v>3663</v>
      </c>
      <c r="D450" s="491">
        <v>0</v>
      </c>
      <c r="E450" s="491"/>
      <c r="F450" s="490" t="s">
        <v>4734</v>
      </c>
      <c r="G450" s="490"/>
      <c r="H450" s="493"/>
      <c r="I450" s="492" t="s">
        <v>2594</v>
      </c>
      <c r="J450" s="492"/>
      <c r="K450" s="492"/>
      <c r="L450" s="494">
        <v>30</v>
      </c>
      <c r="M450" s="491"/>
      <c r="N450" s="491"/>
      <c r="O450" s="491"/>
      <c r="P450" s="491"/>
      <c r="Q450" s="491"/>
      <c r="R450" s="491"/>
      <c r="S450" s="491"/>
      <c r="T450" s="491"/>
      <c r="U450" s="491">
        <f t="shared" si="18"/>
        <v>0</v>
      </c>
      <c r="V450" s="495">
        <f t="shared" si="20"/>
        <v>30</v>
      </c>
      <c r="W450" s="496"/>
      <c r="X450" s="496"/>
      <c r="Y450" s="496"/>
      <c r="Z450" s="502">
        <v>30</v>
      </c>
      <c r="AA450" s="496"/>
      <c r="AB450" s="496"/>
      <c r="AC450" s="496"/>
      <c r="AD450" s="496"/>
      <c r="AE450" s="496"/>
      <c r="AF450" s="498"/>
      <c r="AG450" s="499">
        <v>0</v>
      </c>
      <c r="AH450" s="499"/>
      <c r="AI450" s="499">
        <f t="shared" si="19"/>
        <v>0</v>
      </c>
      <c r="AJ450" s="324"/>
      <c r="AK450" s="316"/>
      <c r="AL450" s="316"/>
      <c r="AM450" s="500"/>
      <c r="AN450" s="500"/>
      <c r="AO450" s="500"/>
      <c r="AP450" s="500"/>
      <c r="AQ450" s="500"/>
      <c r="AR450" s="500"/>
      <c r="AS450" s="500"/>
      <c r="AT450" s="500"/>
      <c r="AU450" s="500"/>
      <c r="AV450" s="500"/>
      <c r="AW450" s="500"/>
      <c r="AX450" s="500"/>
      <c r="AY450" s="500"/>
      <c r="AZ450" s="500"/>
      <c r="BA450" s="500"/>
      <c r="BB450" s="500"/>
      <c r="BC450" s="500"/>
      <c r="BD450" s="500"/>
    </row>
    <row r="451" spans="1:56" s="501" customFormat="1" ht="126" hidden="1" customHeight="1">
      <c r="A451" s="492">
        <v>443</v>
      </c>
      <c r="B451" s="491" t="s">
        <v>4735</v>
      </c>
      <c r="C451" s="491" t="s">
        <v>4736</v>
      </c>
      <c r="D451" s="491">
        <v>0</v>
      </c>
      <c r="E451" s="491"/>
      <c r="F451" s="490" t="s">
        <v>4737</v>
      </c>
      <c r="G451" s="490"/>
      <c r="H451" s="493">
        <v>0</v>
      </c>
      <c r="I451" s="492" t="s">
        <v>84</v>
      </c>
      <c r="J451" s="492"/>
      <c r="K451" s="492"/>
      <c r="L451" s="494">
        <v>20</v>
      </c>
      <c r="M451" s="491"/>
      <c r="N451" s="491"/>
      <c r="O451" s="491"/>
      <c r="P451" s="491"/>
      <c r="Q451" s="491"/>
      <c r="R451" s="491"/>
      <c r="S451" s="491"/>
      <c r="T451" s="491"/>
      <c r="U451" s="491">
        <f t="shared" si="18"/>
        <v>0</v>
      </c>
      <c r="V451" s="495">
        <f t="shared" si="20"/>
        <v>20</v>
      </c>
      <c r="W451" s="496"/>
      <c r="X451" s="496"/>
      <c r="Y451" s="496"/>
      <c r="Z451" s="502">
        <v>20</v>
      </c>
      <c r="AA451" s="496"/>
      <c r="AB451" s="496"/>
      <c r="AC451" s="496"/>
      <c r="AD451" s="496"/>
      <c r="AE451" s="496"/>
      <c r="AF451" s="498"/>
      <c r="AG451" s="499"/>
      <c r="AH451" s="499"/>
      <c r="AI451" s="499">
        <f t="shared" si="19"/>
        <v>0</v>
      </c>
      <c r="AJ451" s="324"/>
      <c r="AK451" s="316"/>
      <c r="AL451" s="316"/>
      <c r="AM451" s="500"/>
      <c r="AN451" s="500"/>
      <c r="AO451" s="500"/>
      <c r="AP451" s="500"/>
      <c r="AQ451" s="500"/>
      <c r="AR451" s="500"/>
      <c r="AS451" s="500"/>
      <c r="AT451" s="500"/>
      <c r="AU451" s="500"/>
      <c r="AV451" s="500"/>
      <c r="AW451" s="500"/>
      <c r="AX451" s="500"/>
      <c r="AY451" s="500"/>
      <c r="AZ451" s="500"/>
      <c r="BA451" s="500"/>
      <c r="BB451" s="500"/>
      <c r="BC451" s="500"/>
      <c r="BD451" s="500"/>
    </row>
    <row r="452" spans="1:56" s="501" customFormat="1" ht="126" hidden="1" customHeight="1">
      <c r="A452" s="492">
        <v>444</v>
      </c>
      <c r="B452" s="491" t="s">
        <v>4738</v>
      </c>
      <c r="C452" s="491" t="s">
        <v>4739</v>
      </c>
      <c r="D452" s="491">
        <v>0</v>
      </c>
      <c r="E452" s="491"/>
      <c r="F452" s="490" t="s">
        <v>4740</v>
      </c>
      <c r="G452" s="490"/>
      <c r="H452" s="493">
        <v>0</v>
      </c>
      <c r="I452" s="492" t="s">
        <v>84</v>
      </c>
      <c r="J452" s="492"/>
      <c r="K452" s="492"/>
      <c r="L452" s="494">
        <v>100</v>
      </c>
      <c r="M452" s="491"/>
      <c r="N452" s="491"/>
      <c r="O452" s="491"/>
      <c r="P452" s="491"/>
      <c r="Q452" s="491"/>
      <c r="R452" s="491"/>
      <c r="S452" s="491"/>
      <c r="T452" s="491"/>
      <c r="U452" s="491">
        <f t="shared" si="18"/>
        <v>0</v>
      </c>
      <c r="V452" s="495">
        <f t="shared" si="20"/>
        <v>100</v>
      </c>
      <c r="W452" s="496"/>
      <c r="X452" s="496"/>
      <c r="Y452" s="496"/>
      <c r="Z452" s="502">
        <v>100</v>
      </c>
      <c r="AA452" s="496"/>
      <c r="AB452" s="496"/>
      <c r="AC452" s="496"/>
      <c r="AD452" s="496"/>
      <c r="AE452" s="496"/>
      <c r="AF452" s="498"/>
      <c r="AG452" s="499"/>
      <c r="AH452" s="499"/>
      <c r="AI452" s="499">
        <f t="shared" si="19"/>
        <v>0</v>
      </c>
      <c r="AJ452" s="324"/>
      <c r="AK452" s="316"/>
      <c r="AL452" s="316"/>
      <c r="AM452" s="500"/>
      <c r="AN452" s="500"/>
      <c r="AO452" s="500"/>
      <c r="AP452" s="500"/>
      <c r="AQ452" s="500"/>
      <c r="AR452" s="500"/>
      <c r="AS452" s="500"/>
      <c r="AT452" s="500"/>
      <c r="AU452" s="500"/>
      <c r="AV452" s="500"/>
      <c r="AW452" s="500"/>
      <c r="AX452" s="500"/>
      <c r="AY452" s="500"/>
      <c r="AZ452" s="500"/>
      <c r="BA452" s="500"/>
      <c r="BB452" s="500"/>
      <c r="BC452" s="500"/>
      <c r="BD452" s="500"/>
    </row>
    <row r="453" spans="1:56" s="501" customFormat="1" ht="126" hidden="1" customHeight="1">
      <c r="A453" s="492">
        <v>445</v>
      </c>
      <c r="B453" s="491" t="s">
        <v>4741</v>
      </c>
      <c r="C453" s="491" t="s">
        <v>4742</v>
      </c>
      <c r="D453" s="491">
        <v>0</v>
      </c>
      <c r="E453" s="491"/>
      <c r="F453" s="490" t="s">
        <v>4743</v>
      </c>
      <c r="G453" s="490"/>
      <c r="H453" s="493">
        <v>0</v>
      </c>
      <c r="I453" s="492" t="s">
        <v>84</v>
      </c>
      <c r="J453" s="492"/>
      <c r="K453" s="492"/>
      <c r="L453" s="494">
        <v>300</v>
      </c>
      <c r="M453" s="491"/>
      <c r="N453" s="491"/>
      <c r="O453" s="491"/>
      <c r="P453" s="491"/>
      <c r="Q453" s="491"/>
      <c r="R453" s="491"/>
      <c r="S453" s="491"/>
      <c r="T453" s="491"/>
      <c r="U453" s="491">
        <f t="shared" si="18"/>
        <v>0</v>
      </c>
      <c r="V453" s="495">
        <f t="shared" si="20"/>
        <v>300</v>
      </c>
      <c r="W453" s="496"/>
      <c r="X453" s="496"/>
      <c r="Y453" s="496"/>
      <c r="Z453" s="502">
        <v>300</v>
      </c>
      <c r="AA453" s="496"/>
      <c r="AB453" s="496"/>
      <c r="AC453" s="496"/>
      <c r="AD453" s="496"/>
      <c r="AE453" s="496"/>
      <c r="AF453" s="498"/>
      <c r="AG453" s="499"/>
      <c r="AH453" s="499"/>
      <c r="AI453" s="499">
        <f t="shared" si="19"/>
        <v>0</v>
      </c>
      <c r="AJ453" s="324"/>
      <c r="AK453" s="316"/>
      <c r="AL453" s="316"/>
      <c r="AM453" s="500"/>
      <c r="AN453" s="500"/>
      <c r="AO453" s="500"/>
      <c r="AP453" s="500"/>
      <c r="AQ453" s="500"/>
      <c r="AR453" s="500"/>
      <c r="AS453" s="500"/>
      <c r="AT453" s="500"/>
      <c r="AU453" s="500"/>
      <c r="AV453" s="500"/>
      <c r="AW453" s="500"/>
      <c r="AX453" s="500"/>
      <c r="AY453" s="500"/>
      <c r="AZ453" s="500"/>
      <c r="BA453" s="500"/>
      <c r="BB453" s="500"/>
      <c r="BC453" s="500"/>
      <c r="BD453" s="500"/>
    </row>
    <row r="454" spans="1:56" s="501" customFormat="1" ht="126" hidden="1" customHeight="1">
      <c r="A454" s="492">
        <v>446</v>
      </c>
      <c r="B454" s="491" t="s">
        <v>4744</v>
      </c>
      <c r="C454" s="491" t="s">
        <v>3669</v>
      </c>
      <c r="D454" s="491">
        <v>0</v>
      </c>
      <c r="E454" s="491"/>
      <c r="F454" s="490" t="s">
        <v>4745</v>
      </c>
      <c r="G454" s="490"/>
      <c r="H454" s="493">
        <v>0</v>
      </c>
      <c r="I454" s="492" t="s">
        <v>2594</v>
      </c>
      <c r="J454" s="492"/>
      <c r="K454" s="492"/>
      <c r="L454" s="494">
        <v>20</v>
      </c>
      <c r="M454" s="491">
        <v>10</v>
      </c>
      <c r="N454" s="491"/>
      <c r="O454" s="491"/>
      <c r="P454" s="491"/>
      <c r="Q454" s="491"/>
      <c r="R454" s="491"/>
      <c r="S454" s="491"/>
      <c r="T454" s="491"/>
      <c r="U454" s="491">
        <f t="shared" si="18"/>
        <v>0</v>
      </c>
      <c r="V454" s="495">
        <f t="shared" si="20"/>
        <v>20</v>
      </c>
      <c r="W454" s="496"/>
      <c r="X454" s="496"/>
      <c r="Y454" s="496"/>
      <c r="Z454" s="502">
        <v>20</v>
      </c>
      <c r="AA454" s="496"/>
      <c r="AB454" s="496"/>
      <c r="AC454" s="496"/>
      <c r="AD454" s="496"/>
      <c r="AE454" s="496"/>
      <c r="AF454" s="498"/>
      <c r="AG454" s="499"/>
      <c r="AH454" s="499"/>
      <c r="AI454" s="499">
        <f t="shared" si="19"/>
        <v>0</v>
      </c>
      <c r="AJ454" s="324"/>
      <c r="AK454" s="316"/>
      <c r="AL454" s="316"/>
      <c r="AM454" s="500"/>
      <c r="AN454" s="500"/>
      <c r="AO454" s="500"/>
      <c r="AP454" s="500"/>
      <c r="AQ454" s="500"/>
      <c r="AR454" s="500"/>
      <c r="AS454" s="500"/>
      <c r="AT454" s="500"/>
      <c r="AU454" s="500"/>
      <c r="AV454" s="500"/>
      <c r="AW454" s="500"/>
      <c r="AX454" s="500"/>
      <c r="AY454" s="500"/>
      <c r="AZ454" s="500"/>
      <c r="BA454" s="500"/>
      <c r="BB454" s="500"/>
      <c r="BC454" s="500"/>
      <c r="BD454" s="500"/>
    </row>
    <row r="455" spans="1:56" s="501" customFormat="1" ht="126" hidden="1" customHeight="1">
      <c r="A455" s="492">
        <v>447</v>
      </c>
      <c r="B455" s="491" t="s">
        <v>4746</v>
      </c>
      <c r="C455" s="491" t="s">
        <v>4747</v>
      </c>
      <c r="D455" s="491">
        <v>0</v>
      </c>
      <c r="E455" s="491"/>
      <c r="F455" s="490" t="s">
        <v>4748</v>
      </c>
      <c r="G455" s="490"/>
      <c r="H455" s="493">
        <v>0</v>
      </c>
      <c r="I455" s="492" t="s">
        <v>2594</v>
      </c>
      <c r="J455" s="492"/>
      <c r="K455" s="492"/>
      <c r="L455" s="494">
        <v>10</v>
      </c>
      <c r="M455" s="491"/>
      <c r="N455" s="491"/>
      <c r="O455" s="491"/>
      <c r="P455" s="491"/>
      <c r="Q455" s="491"/>
      <c r="R455" s="491"/>
      <c r="S455" s="491"/>
      <c r="T455" s="491"/>
      <c r="U455" s="491">
        <f t="shared" si="18"/>
        <v>0</v>
      </c>
      <c r="V455" s="495">
        <f t="shared" si="20"/>
        <v>10</v>
      </c>
      <c r="W455" s="496"/>
      <c r="X455" s="496"/>
      <c r="Y455" s="496"/>
      <c r="Z455" s="502">
        <v>10</v>
      </c>
      <c r="AA455" s="496"/>
      <c r="AB455" s="496"/>
      <c r="AC455" s="496"/>
      <c r="AD455" s="496"/>
      <c r="AE455" s="496"/>
      <c r="AF455" s="498"/>
      <c r="AG455" s="499"/>
      <c r="AH455" s="499"/>
      <c r="AI455" s="499">
        <f t="shared" si="19"/>
        <v>0</v>
      </c>
      <c r="AJ455" s="324"/>
      <c r="AK455" s="316"/>
      <c r="AL455" s="316"/>
      <c r="AM455" s="500"/>
      <c r="AN455" s="500"/>
      <c r="AO455" s="500"/>
      <c r="AP455" s="500"/>
      <c r="AQ455" s="500"/>
      <c r="AR455" s="500"/>
      <c r="AS455" s="500"/>
      <c r="AT455" s="500"/>
      <c r="AU455" s="500"/>
      <c r="AV455" s="500"/>
      <c r="AW455" s="500"/>
      <c r="AX455" s="500"/>
      <c r="AY455" s="500"/>
      <c r="AZ455" s="500"/>
      <c r="BA455" s="500"/>
      <c r="BB455" s="500"/>
      <c r="BC455" s="500"/>
      <c r="BD455" s="500"/>
    </row>
    <row r="456" spans="1:56" s="501" customFormat="1" ht="126" hidden="1" customHeight="1">
      <c r="A456" s="492">
        <v>448</v>
      </c>
      <c r="B456" s="491" t="s">
        <v>4749</v>
      </c>
      <c r="C456" s="491" t="s">
        <v>4750</v>
      </c>
      <c r="D456" s="491">
        <v>0</v>
      </c>
      <c r="E456" s="491"/>
      <c r="F456" s="490" t="s">
        <v>4751</v>
      </c>
      <c r="G456" s="490"/>
      <c r="H456" s="493">
        <v>0</v>
      </c>
      <c r="I456" s="492" t="s">
        <v>2594</v>
      </c>
      <c r="J456" s="492"/>
      <c r="K456" s="492"/>
      <c r="L456" s="494">
        <v>5</v>
      </c>
      <c r="M456" s="491"/>
      <c r="N456" s="491"/>
      <c r="O456" s="491"/>
      <c r="P456" s="491"/>
      <c r="Q456" s="491"/>
      <c r="R456" s="491"/>
      <c r="S456" s="491"/>
      <c r="T456" s="491"/>
      <c r="U456" s="491">
        <f t="shared" si="18"/>
        <v>0</v>
      </c>
      <c r="V456" s="495">
        <f t="shared" si="20"/>
        <v>5</v>
      </c>
      <c r="W456" s="496"/>
      <c r="X456" s="496"/>
      <c r="Y456" s="496"/>
      <c r="Z456" s="502">
        <v>5</v>
      </c>
      <c r="AA456" s="496"/>
      <c r="AB456" s="496"/>
      <c r="AC456" s="496"/>
      <c r="AD456" s="496"/>
      <c r="AE456" s="496"/>
      <c r="AF456" s="498"/>
      <c r="AG456" s="499"/>
      <c r="AH456" s="499"/>
      <c r="AI456" s="499">
        <f t="shared" si="19"/>
        <v>0</v>
      </c>
      <c r="AJ456" s="324"/>
      <c r="AK456" s="316"/>
      <c r="AL456" s="316"/>
      <c r="AM456" s="500"/>
      <c r="AN456" s="500"/>
      <c r="AO456" s="500"/>
      <c r="AP456" s="500"/>
      <c r="AQ456" s="500"/>
      <c r="AR456" s="500"/>
      <c r="AS456" s="500"/>
      <c r="AT456" s="500"/>
      <c r="AU456" s="500"/>
      <c r="AV456" s="500"/>
      <c r="AW456" s="500"/>
      <c r="AX456" s="500"/>
      <c r="AY456" s="500"/>
      <c r="AZ456" s="500"/>
      <c r="BA456" s="500"/>
      <c r="BB456" s="500"/>
      <c r="BC456" s="500"/>
      <c r="BD456" s="500"/>
    </row>
    <row r="457" spans="1:56" s="501" customFormat="1" ht="126" hidden="1" customHeight="1">
      <c r="A457" s="492">
        <v>449</v>
      </c>
      <c r="B457" s="491" t="s">
        <v>4752</v>
      </c>
      <c r="C457" s="491" t="s">
        <v>4753</v>
      </c>
      <c r="D457" s="491">
        <v>0</v>
      </c>
      <c r="E457" s="491"/>
      <c r="F457" s="490" t="s">
        <v>4754</v>
      </c>
      <c r="G457" s="490"/>
      <c r="H457" s="493">
        <v>0</v>
      </c>
      <c r="I457" s="492" t="s">
        <v>2594</v>
      </c>
      <c r="J457" s="492"/>
      <c r="K457" s="492"/>
      <c r="L457" s="494">
        <v>5</v>
      </c>
      <c r="M457" s="491"/>
      <c r="N457" s="491"/>
      <c r="O457" s="491"/>
      <c r="P457" s="491"/>
      <c r="Q457" s="491"/>
      <c r="R457" s="491"/>
      <c r="S457" s="491"/>
      <c r="T457" s="491"/>
      <c r="U457" s="491">
        <f t="shared" ref="U457:U520" si="21">SUM(S457:T457)</f>
        <v>0</v>
      </c>
      <c r="V457" s="495">
        <f t="shared" si="20"/>
        <v>5</v>
      </c>
      <c r="W457" s="496"/>
      <c r="X457" s="496"/>
      <c r="Y457" s="496"/>
      <c r="Z457" s="502">
        <v>5</v>
      </c>
      <c r="AA457" s="496"/>
      <c r="AB457" s="496"/>
      <c r="AC457" s="496"/>
      <c r="AD457" s="496"/>
      <c r="AE457" s="496"/>
      <c r="AF457" s="498"/>
      <c r="AG457" s="499"/>
      <c r="AH457" s="499"/>
      <c r="AI457" s="499">
        <f t="shared" ref="AI457:AI520" si="22">+AH457*V457</f>
        <v>0</v>
      </c>
      <c r="AJ457" s="324"/>
      <c r="AK457" s="316"/>
      <c r="AL457" s="316"/>
      <c r="AM457" s="500"/>
      <c r="AN457" s="500"/>
      <c r="AO457" s="500"/>
      <c r="AP457" s="500"/>
      <c r="AQ457" s="500"/>
      <c r="AR457" s="500"/>
      <c r="AS457" s="500"/>
      <c r="AT457" s="500"/>
      <c r="AU457" s="500"/>
      <c r="AV457" s="500"/>
      <c r="AW457" s="500"/>
      <c r="AX457" s="500"/>
      <c r="AY457" s="500"/>
      <c r="AZ457" s="500"/>
      <c r="BA457" s="500"/>
      <c r="BB457" s="500"/>
      <c r="BC457" s="500"/>
      <c r="BD457" s="500"/>
    </row>
    <row r="458" spans="1:56" s="501" customFormat="1" ht="126" hidden="1" customHeight="1">
      <c r="A458" s="492">
        <v>450</v>
      </c>
      <c r="B458" s="491" t="s">
        <v>4755</v>
      </c>
      <c r="C458" s="491" t="s">
        <v>4756</v>
      </c>
      <c r="D458" s="491">
        <v>0</v>
      </c>
      <c r="E458" s="491"/>
      <c r="F458" s="490" t="s">
        <v>4757</v>
      </c>
      <c r="G458" s="490"/>
      <c r="H458" s="493">
        <v>0</v>
      </c>
      <c r="I458" s="492" t="s">
        <v>2594</v>
      </c>
      <c r="J458" s="492"/>
      <c r="K458" s="492"/>
      <c r="L458" s="494">
        <v>5</v>
      </c>
      <c r="M458" s="491"/>
      <c r="N458" s="491"/>
      <c r="O458" s="491"/>
      <c r="P458" s="491"/>
      <c r="Q458" s="491"/>
      <c r="R458" s="491"/>
      <c r="S458" s="491"/>
      <c r="T458" s="491"/>
      <c r="U458" s="491">
        <f t="shared" si="21"/>
        <v>0</v>
      </c>
      <c r="V458" s="495">
        <f t="shared" ref="V458:V521" si="23">SUM(W458:AE458)</f>
        <v>5</v>
      </c>
      <c r="W458" s="496"/>
      <c r="X458" s="496"/>
      <c r="Y458" s="496"/>
      <c r="Z458" s="502">
        <v>5</v>
      </c>
      <c r="AA458" s="496"/>
      <c r="AB458" s="496"/>
      <c r="AC458" s="496"/>
      <c r="AD458" s="496"/>
      <c r="AE458" s="496"/>
      <c r="AF458" s="498"/>
      <c r="AG458" s="499"/>
      <c r="AH458" s="499"/>
      <c r="AI458" s="499">
        <f t="shared" si="22"/>
        <v>0</v>
      </c>
      <c r="AJ458" s="324"/>
      <c r="AK458" s="316"/>
      <c r="AL458" s="316"/>
      <c r="AM458" s="500"/>
      <c r="AN458" s="500"/>
      <c r="AO458" s="500"/>
      <c r="AP458" s="500"/>
      <c r="AQ458" s="500"/>
      <c r="AR458" s="500"/>
      <c r="AS458" s="500"/>
      <c r="AT458" s="500"/>
      <c r="AU458" s="500"/>
      <c r="AV458" s="500"/>
      <c r="AW458" s="500"/>
      <c r="AX458" s="500"/>
      <c r="AY458" s="500"/>
      <c r="AZ458" s="500"/>
      <c r="BA458" s="500"/>
      <c r="BB458" s="500"/>
      <c r="BC458" s="500"/>
      <c r="BD458" s="500"/>
    </row>
    <row r="459" spans="1:56" s="501" customFormat="1" ht="126" hidden="1" customHeight="1">
      <c r="A459" s="492">
        <v>451</v>
      </c>
      <c r="B459" s="491" t="s">
        <v>4758</v>
      </c>
      <c r="C459" s="491" t="s">
        <v>4759</v>
      </c>
      <c r="D459" s="491">
        <v>0</v>
      </c>
      <c r="E459" s="491"/>
      <c r="F459" s="490" t="s">
        <v>4760</v>
      </c>
      <c r="G459" s="490"/>
      <c r="H459" s="493">
        <v>0</v>
      </c>
      <c r="I459" s="492" t="s">
        <v>2594</v>
      </c>
      <c r="J459" s="492"/>
      <c r="K459" s="492"/>
      <c r="L459" s="494">
        <v>2</v>
      </c>
      <c r="M459" s="491"/>
      <c r="N459" s="491"/>
      <c r="O459" s="491"/>
      <c r="P459" s="491"/>
      <c r="Q459" s="491"/>
      <c r="R459" s="491"/>
      <c r="S459" s="491"/>
      <c r="T459" s="491"/>
      <c r="U459" s="491">
        <f t="shared" si="21"/>
        <v>0</v>
      </c>
      <c r="V459" s="495">
        <f t="shared" si="23"/>
        <v>2</v>
      </c>
      <c r="W459" s="496"/>
      <c r="X459" s="496"/>
      <c r="Y459" s="496"/>
      <c r="Z459" s="502">
        <v>2</v>
      </c>
      <c r="AA459" s="496"/>
      <c r="AB459" s="496"/>
      <c r="AC459" s="496"/>
      <c r="AD459" s="496"/>
      <c r="AE459" s="496"/>
      <c r="AF459" s="498"/>
      <c r="AG459" s="499"/>
      <c r="AH459" s="499"/>
      <c r="AI459" s="499">
        <f t="shared" si="22"/>
        <v>0</v>
      </c>
      <c r="AJ459" s="324"/>
      <c r="AK459" s="316"/>
      <c r="AL459" s="316"/>
      <c r="AM459" s="500"/>
      <c r="AN459" s="500"/>
      <c r="AO459" s="500"/>
      <c r="AP459" s="500"/>
      <c r="AQ459" s="500"/>
      <c r="AR459" s="500"/>
      <c r="AS459" s="500"/>
      <c r="AT459" s="500"/>
      <c r="AU459" s="500"/>
      <c r="AV459" s="500"/>
      <c r="AW459" s="500"/>
      <c r="AX459" s="500"/>
      <c r="AY459" s="500"/>
      <c r="AZ459" s="500"/>
      <c r="BA459" s="500"/>
      <c r="BB459" s="500"/>
      <c r="BC459" s="500"/>
      <c r="BD459" s="500"/>
    </row>
    <row r="460" spans="1:56" s="501" customFormat="1" ht="126" hidden="1" customHeight="1">
      <c r="A460" s="492">
        <v>452</v>
      </c>
      <c r="B460" s="491" t="s">
        <v>4761</v>
      </c>
      <c r="C460" s="491" t="s">
        <v>4762</v>
      </c>
      <c r="D460" s="491">
        <v>0</v>
      </c>
      <c r="E460" s="491"/>
      <c r="F460" s="490" t="s">
        <v>4763</v>
      </c>
      <c r="G460" s="490"/>
      <c r="H460" s="493">
        <v>0</v>
      </c>
      <c r="I460" s="492" t="s">
        <v>2594</v>
      </c>
      <c r="J460" s="492"/>
      <c r="K460" s="492"/>
      <c r="L460" s="494">
        <v>3</v>
      </c>
      <c r="M460" s="491"/>
      <c r="N460" s="491"/>
      <c r="O460" s="491"/>
      <c r="P460" s="491"/>
      <c r="Q460" s="491"/>
      <c r="R460" s="491"/>
      <c r="S460" s="491"/>
      <c r="T460" s="491"/>
      <c r="U460" s="491">
        <f t="shared" si="21"/>
        <v>0</v>
      </c>
      <c r="V460" s="495">
        <f t="shared" si="23"/>
        <v>3</v>
      </c>
      <c r="W460" s="496"/>
      <c r="X460" s="496"/>
      <c r="Y460" s="496"/>
      <c r="Z460" s="502">
        <v>3</v>
      </c>
      <c r="AA460" s="496"/>
      <c r="AB460" s="496"/>
      <c r="AC460" s="496"/>
      <c r="AD460" s="496"/>
      <c r="AE460" s="496"/>
      <c r="AF460" s="498"/>
      <c r="AG460" s="499"/>
      <c r="AH460" s="499"/>
      <c r="AI460" s="499">
        <f t="shared" si="22"/>
        <v>0</v>
      </c>
      <c r="AJ460" s="324"/>
      <c r="AK460" s="316"/>
      <c r="AL460" s="316"/>
      <c r="AM460" s="500"/>
      <c r="AN460" s="500"/>
      <c r="AO460" s="500"/>
      <c r="AP460" s="500"/>
      <c r="AQ460" s="500"/>
      <c r="AR460" s="500"/>
      <c r="AS460" s="500"/>
      <c r="AT460" s="500"/>
      <c r="AU460" s="500"/>
      <c r="AV460" s="500"/>
      <c r="AW460" s="500"/>
      <c r="AX460" s="500"/>
      <c r="AY460" s="500"/>
      <c r="AZ460" s="500"/>
      <c r="BA460" s="500"/>
      <c r="BB460" s="500"/>
      <c r="BC460" s="500"/>
      <c r="BD460" s="500"/>
    </row>
    <row r="461" spans="1:56" s="501" customFormat="1" ht="126" hidden="1" customHeight="1">
      <c r="A461" s="492">
        <v>453</v>
      </c>
      <c r="B461" s="491" t="s">
        <v>4764</v>
      </c>
      <c r="C461" s="491" t="s">
        <v>4765</v>
      </c>
      <c r="D461" s="491">
        <v>0</v>
      </c>
      <c r="E461" s="491"/>
      <c r="F461" s="490" t="s">
        <v>4766</v>
      </c>
      <c r="G461" s="490"/>
      <c r="H461" s="493">
        <v>0</v>
      </c>
      <c r="I461" s="492" t="s">
        <v>84</v>
      </c>
      <c r="J461" s="492"/>
      <c r="K461" s="492"/>
      <c r="L461" s="494">
        <v>50</v>
      </c>
      <c r="M461" s="491"/>
      <c r="N461" s="491"/>
      <c r="O461" s="491"/>
      <c r="P461" s="491"/>
      <c r="Q461" s="491"/>
      <c r="R461" s="491"/>
      <c r="S461" s="491"/>
      <c r="T461" s="491"/>
      <c r="U461" s="491">
        <f t="shared" si="21"/>
        <v>0</v>
      </c>
      <c r="V461" s="495">
        <f t="shared" si="23"/>
        <v>50</v>
      </c>
      <c r="W461" s="496"/>
      <c r="X461" s="496"/>
      <c r="Y461" s="496"/>
      <c r="Z461" s="502">
        <v>50</v>
      </c>
      <c r="AA461" s="496"/>
      <c r="AB461" s="496"/>
      <c r="AC461" s="496"/>
      <c r="AD461" s="496"/>
      <c r="AE461" s="496"/>
      <c r="AF461" s="498"/>
      <c r="AG461" s="499"/>
      <c r="AH461" s="499"/>
      <c r="AI461" s="499">
        <f t="shared" si="22"/>
        <v>0</v>
      </c>
      <c r="AJ461" s="324"/>
      <c r="AK461" s="316"/>
      <c r="AL461" s="316"/>
      <c r="AM461" s="500"/>
      <c r="AN461" s="500"/>
      <c r="AO461" s="500"/>
      <c r="AP461" s="500"/>
      <c r="AQ461" s="500"/>
      <c r="AR461" s="500"/>
      <c r="AS461" s="500"/>
      <c r="AT461" s="500"/>
      <c r="AU461" s="500"/>
      <c r="AV461" s="500"/>
      <c r="AW461" s="500"/>
      <c r="AX461" s="500"/>
      <c r="AY461" s="500"/>
      <c r="AZ461" s="500"/>
      <c r="BA461" s="500"/>
      <c r="BB461" s="500"/>
      <c r="BC461" s="500"/>
      <c r="BD461" s="500"/>
    </row>
    <row r="462" spans="1:56" s="501" customFormat="1" ht="126" hidden="1" customHeight="1">
      <c r="A462" s="492">
        <v>454</v>
      </c>
      <c r="B462" s="491" t="s">
        <v>4767</v>
      </c>
      <c r="C462" s="491" t="s">
        <v>4768</v>
      </c>
      <c r="D462" s="491">
        <v>0</v>
      </c>
      <c r="E462" s="491"/>
      <c r="F462" s="490" t="s">
        <v>4769</v>
      </c>
      <c r="G462" s="490"/>
      <c r="H462" s="493">
        <v>0</v>
      </c>
      <c r="I462" s="492" t="s">
        <v>84</v>
      </c>
      <c r="J462" s="492"/>
      <c r="K462" s="492"/>
      <c r="L462" s="494">
        <v>30</v>
      </c>
      <c r="M462" s="491"/>
      <c r="N462" s="491"/>
      <c r="O462" s="491"/>
      <c r="P462" s="491"/>
      <c r="Q462" s="491"/>
      <c r="R462" s="491"/>
      <c r="S462" s="491"/>
      <c r="T462" s="491"/>
      <c r="U462" s="491">
        <f t="shared" si="21"/>
        <v>0</v>
      </c>
      <c r="V462" s="495">
        <f t="shared" si="23"/>
        <v>30</v>
      </c>
      <c r="W462" s="496"/>
      <c r="X462" s="496"/>
      <c r="Y462" s="496"/>
      <c r="Z462" s="502">
        <v>30</v>
      </c>
      <c r="AA462" s="496"/>
      <c r="AB462" s="496"/>
      <c r="AC462" s="496"/>
      <c r="AD462" s="496"/>
      <c r="AE462" s="496"/>
      <c r="AF462" s="498"/>
      <c r="AG462" s="499"/>
      <c r="AH462" s="499"/>
      <c r="AI462" s="499">
        <f t="shared" si="22"/>
        <v>0</v>
      </c>
      <c r="AJ462" s="324"/>
      <c r="AK462" s="316"/>
      <c r="AL462" s="316"/>
      <c r="AM462" s="500"/>
      <c r="AN462" s="500"/>
      <c r="AO462" s="500"/>
      <c r="AP462" s="500"/>
      <c r="AQ462" s="500"/>
      <c r="AR462" s="500"/>
      <c r="AS462" s="500"/>
      <c r="AT462" s="500"/>
      <c r="AU462" s="500"/>
      <c r="AV462" s="500"/>
      <c r="AW462" s="500"/>
      <c r="AX462" s="500"/>
      <c r="AY462" s="500"/>
      <c r="AZ462" s="500"/>
      <c r="BA462" s="500"/>
      <c r="BB462" s="500"/>
      <c r="BC462" s="500"/>
      <c r="BD462" s="500"/>
    </row>
    <row r="463" spans="1:56" s="501" customFormat="1" ht="126" hidden="1" customHeight="1">
      <c r="A463" s="492">
        <v>455</v>
      </c>
      <c r="B463" s="491" t="s">
        <v>4770</v>
      </c>
      <c r="C463" s="491" t="s">
        <v>4771</v>
      </c>
      <c r="D463" s="491">
        <v>0</v>
      </c>
      <c r="E463" s="491"/>
      <c r="F463" s="490" t="s">
        <v>4772</v>
      </c>
      <c r="G463" s="490"/>
      <c r="H463" s="493">
        <v>0</v>
      </c>
      <c r="I463" s="492" t="s">
        <v>84</v>
      </c>
      <c r="J463" s="492"/>
      <c r="K463" s="492"/>
      <c r="L463" s="494">
        <v>5</v>
      </c>
      <c r="M463" s="491"/>
      <c r="N463" s="491"/>
      <c r="O463" s="491"/>
      <c r="P463" s="491"/>
      <c r="Q463" s="491"/>
      <c r="R463" s="491"/>
      <c r="S463" s="491"/>
      <c r="T463" s="491"/>
      <c r="U463" s="491">
        <f t="shared" si="21"/>
        <v>0</v>
      </c>
      <c r="V463" s="495">
        <f t="shared" si="23"/>
        <v>5</v>
      </c>
      <c r="W463" s="496"/>
      <c r="X463" s="496"/>
      <c r="Y463" s="496"/>
      <c r="Z463" s="502">
        <v>5</v>
      </c>
      <c r="AA463" s="496"/>
      <c r="AB463" s="496"/>
      <c r="AC463" s="496"/>
      <c r="AD463" s="496"/>
      <c r="AE463" s="496"/>
      <c r="AF463" s="498"/>
      <c r="AG463" s="499"/>
      <c r="AH463" s="499"/>
      <c r="AI463" s="499">
        <f t="shared" si="22"/>
        <v>0</v>
      </c>
      <c r="AJ463" s="324"/>
      <c r="AK463" s="316"/>
      <c r="AL463" s="316"/>
      <c r="AM463" s="500"/>
      <c r="AN463" s="500"/>
      <c r="AO463" s="500"/>
      <c r="AP463" s="500"/>
      <c r="AQ463" s="500"/>
      <c r="AR463" s="500"/>
      <c r="AS463" s="500"/>
      <c r="AT463" s="500"/>
      <c r="AU463" s="500"/>
      <c r="AV463" s="500"/>
      <c r="AW463" s="500"/>
      <c r="AX463" s="500"/>
      <c r="AY463" s="500"/>
      <c r="AZ463" s="500"/>
      <c r="BA463" s="500"/>
      <c r="BB463" s="500"/>
      <c r="BC463" s="500"/>
      <c r="BD463" s="500"/>
    </row>
    <row r="464" spans="1:56" s="501" customFormat="1" ht="126" hidden="1" customHeight="1">
      <c r="A464" s="492">
        <v>456</v>
      </c>
      <c r="B464" s="491" t="s">
        <v>4773</v>
      </c>
      <c r="C464" s="491" t="s">
        <v>4774</v>
      </c>
      <c r="D464" s="491">
        <v>0</v>
      </c>
      <c r="E464" s="491"/>
      <c r="F464" s="490" t="s">
        <v>4775</v>
      </c>
      <c r="G464" s="490"/>
      <c r="H464" s="493">
        <v>0</v>
      </c>
      <c r="I464" s="492" t="s">
        <v>84</v>
      </c>
      <c r="J464" s="492"/>
      <c r="K464" s="492"/>
      <c r="L464" s="494">
        <v>20</v>
      </c>
      <c r="M464" s="491"/>
      <c r="N464" s="491"/>
      <c r="O464" s="491"/>
      <c r="P464" s="491"/>
      <c r="Q464" s="491"/>
      <c r="R464" s="491"/>
      <c r="S464" s="491"/>
      <c r="T464" s="491"/>
      <c r="U464" s="491">
        <f t="shared" si="21"/>
        <v>0</v>
      </c>
      <c r="V464" s="495">
        <f t="shared" si="23"/>
        <v>20</v>
      </c>
      <c r="W464" s="496"/>
      <c r="X464" s="496"/>
      <c r="Y464" s="496"/>
      <c r="Z464" s="502">
        <v>20</v>
      </c>
      <c r="AA464" s="496"/>
      <c r="AB464" s="496"/>
      <c r="AC464" s="496"/>
      <c r="AD464" s="496"/>
      <c r="AE464" s="496"/>
      <c r="AF464" s="498"/>
      <c r="AG464" s="499"/>
      <c r="AH464" s="499"/>
      <c r="AI464" s="499">
        <f t="shared" si="22"/>
        <v>0</v>
      </c>
      <c r="AJ464" s="324"/>
      <c r="AK464" s="316"/>
      <c r="AL464" s="316"/>
      <c r="AM464" s="500"/>
      <c r="AN464" s="500"/>
      <c r="AO464" s="500"/>
      <c r="AP464" s="500"/>
      <c r="AQ464" s="500"/>
      <c r="AR464" s="500"/>
      <c r="AS464" s="500"/>
      <c r="AT464" s="500"/>
      <c r="AU464" s="500"/>
      <c r="AV464" s="500"/>
      <c r="AW464" s="500"/>
      <c r="AX464" s="500"/>
      <c r="AY464" s="500"/>
      <c r="AZ464" s="500"/>
      <c r="BA464" s="500"/>
      <c r="BB464" s="500"/>
      <c r="BC464" s="500"/>
      <c r="BD464" s="500"/>
    </row>
    <row r="465" spans="1:56" s="501" customFormat="1" ht="126" hidden="1" customHeight="1">
      <c r="A465" s="492">
        <v>457</v>
      </c>
      <c r="B465" s="491" t="s">
        <v>4776</v>
      </c>
      <c r="C465" s="491" t="s">
        <v>4777</v>
      </c>
      <c r="D465" s="491">
        <v>0</v>
      </c>
      <c r="E465" s="491"/>
      <c r="F465" s="490" t="s">
        <v>4778</v>
      </c>
      <c r="G465" s="490"/>
      <c r="H465" s="493">
        <v>0</v>
      </c>
      <c r="I465" s="492" t="s">
        <v>84</v>
      </c>
      <c r="J465" s="492"/>
      <c r="K465" s="492"/>
      <c r="L465" s="494">
        <v>10</v>
      </c>
      <c r="M465" s="491"/>
      <c r="N465" s="491"/>
      <c r="O465" s="491"/>
      <c r="P465" s="491"/>
      <c r="Q465" s="491"/>
      <c r="R465" s="491"/>
      <c r="S465" s="491"/>
      <c r="T465" s="491"/>
      <c r="U465" s="491">
        <f t="shared" si="21"/>
        <v>0</v>
      </c>
      <c r="V465" s="495">
        <f t="shared" si="23"/>
        <v>10</v>
      </c>
      <c r="W465" s="496"/>
      <c r="X465" s="496"/>
      <c r="Y465" s="496"/>
      <c r="Z465" s="502">
        <v>10</v>
      </c>
      <c r="AA465" s="496"/>
      <c r="AB465" s="496"/>
      <c r="AC465" s="496"/>
      <c r="AD465" s="496"/>
      <c r="AE465" s="496"/>
      <c r="AF465" s="498"/>
      <c r="AG465" s="499"/>
      <c r="AH465" s="499"/>
      <c r="AI465" s="499">
        <f t="shared" si="22"/>
        <v>0</v>
      </c>
      <c r="AJ465" s="324"/>
      <c r="AK465" s="316"/>
      <c r="AL465" s="316"/>
      <c r="AM465" s="500"/>
      <c r="AN465" s="500"/>
      <c r="AO465" s="500"/>
      <c r="AP465" s="500"/>
      <c r="AQ465" s="500"/>
      <c r="AR465" s="500"/>
      <c r="AS465" s="500"/>
      <c r="AT465" s="500"/>
      <c r="AU465" s="500"/>
      <c r="AV465" s="500"/>
      <c r="AW465" s="500"/>
      <c r="AX465" s="500"/>
      <c r="AY465" s="500"/>
      <c r="AZ465" s="500"/>
      <c r="BA465" s="500"/>
      <c r="BB465" s="500"/>
      <c r="BC465" s="500"/>
      <c r="BD465" s="500"/>
    </row>
    <row r="466" spans="1:56" s="501" customFormat="1" ht="126" hidden="1" customHeight="1">
      <c r="A466" s="492">
        <v>458</v>
      </c>
      <c r="B466" s="491" t="s">
        <v>4779</v>
      </c>
      <c r="C466" s="491" t="s">
        <v>4780</v>
      </c>
      <c r="D466" s="491">
        <v>0</v>
      </c>
      <c r="E466" s="491"/>
      <c r="F466" s="490" t="s">
        <v>4781</v>
      </c>
      <c r="G466" s="490"/>
      <c r="H466" s="493">
        <v>0</v>
      </c>
      <c r="I466" s="492" t="s">
        <v>84</v>
      </c>
      <c r="J466" s="492"/>
      <c r="K466" s="492"/>
      <c r="L466" s="494">
        <v>10</v>
      </c>
      <c r="M466" s="491"/>
      <c r="N466" s="491"/>
      <c r="O466" s="491"/>
      <c r="P466" s="491"/>
      <c r="Q466" s="491"/>
      <c r="R466" s="491"/>
      <c r="S466" s="491"/>
      <c r="T466" s="491"/>
      <c r="U466" s="491">
        <f t="shared" si="21"/>
        <v>0</v>
      </c>
      <c r="V466" s="495">
        <f t="shared" si="23"/>
        <v>10</v>
      </c>
      <c r="W466" s="496"/>
      <c r="X466" s="496"/>
      <c r="Y466" s="496"/>
      <c r="Z466" s="502">
        <v>10</v>
      </c>
      <c r="AA466" s="496"/>
      <c r="AB466" s="496"/>
      <c r="AC466" s="496"/>
      <c r="AD466" s="496"/>
      <c r="AE466" s="496"/>
      <c r="AF466" s="498"/>
      <c r="AG466" s="499"/>
      <c r="AH466" s="499"/>
      <c r="AI466" s="499">
        <f t="shared" si="22"/>
        <v>0</v>
      </c>
      <c r="AJ466" s="324"/>
      <c r="AK466" s="316"/>
      <c r="AL466" s="316"/>
      <c r="AM466" s="500"/>
      <c r="AN466" s="500"/>
      <c r="AO466" s="500"/>
      <c r="AP466" s="500"/>
      <c r="AQ466" s="500"/>
      <c r="AR466" s="500"/>
      <c r="AS466" s="500"/>
      <c r="AT466" s="500"/>
      <c r="AU466" s="500"/>
      <c r="AV466" s="500"/>
      <c r="AW466" s="500"/>
      <c r="AX466" s="500"/>
      <c r="AY466" s="500"/>
      <c r="AZ466" s="500"/>
      <c r="BA466" s="500"/>
      <c r="BB466" s="500"/>
      <c r="BC466" s="500"/>
      <c r="BD466" s="500"/>
    </row>
    <row r="467" spans="1:56" s="501" customFormat="1" ht="126" hidden="1" customHeight="1">
      <c r="A467" s="492">
        <v>459</v>
      </c>
      <c r="B467" s="491" t="s">
        <v>4782</v>
      </c>
      <c r="C467" s="491" t="s">
        <v>4783</v>
      </c>
      <c r="D467" s="491">
        <v>0</v>
      </c>
      <c r="E467" s="491"/>
      <c r="F467" s="490" t="s">
        <v>4784</v>
      </c>
      <c r="G467" s="490"/>
      <c r="H467" s="493">
        <v>0</v>
      </c>
      <c r="I467" s="492" t="s">
        <v>84</v>
      </c>
      <c r="J467" s="492"/>
      <c r="K467" s="492"/>
      <c r="L467" s="494">
        <v>10</v>
      </c>
      <c r="M467" s="491"/>
      <c r="N467" s="491"/>
      <c r="O467" s="491"/>
      <c r="P467" s="491"/>
      <c r="Q467" s="491"/>
      <c r="R467" s="491"/>
      <c r="S467" s="491"/>
      <c r="T467" s="491"/>
      <c r="U467" s="491">
        <f t="shared" si="21"/>
        <v>0</v>
      </c>
      <c r="V467" s="495">
        <f t="shared" si="23"/>
        <v>10</v>
      </c>
      <c r="W467" s="496"/>
      <c r="X467" s="496"/>
      <c r="Y467" s="496"/>
      <c r="Z467" s="502">
        <v>10</v>
      </c>
      <c r="AA467" s="496"/>
      <c r="AB467" s="496"/>
      <c r="AC467" s="496"/>
      <c r="AD467" s="496"/>
      <c r="AE467" s="496"/>
      <c r="AF467" s="498"/>
      <c r="AG467" s="499"/>
      <c r="AH467" s="499"/>
      <c r="AI467" s="499">
        <f t="shared" si="22"/>
        <v>0</v>
      </c>
      <c r="AJ467" s="324"/>
      <c r="AK467" s="316"/>
      <c r="AL467" s="316"/>
      <c r="AM467" s="500"/>
      <c r="AN467" s="500"/>
      <c r="AO467" s="500"/>
      <c r="AP467" s="500"/>
      <c r="AQ467" s="500"/>
      <c r="AR467" s="500"/>
      <c r="AS467" s="500"/>
      <c r="AT467" s="500"/>
      <c r="AU467" s="500"/>
      <c r="AV467" s="500"/>
      <c r="AW467" s="500"/>
      <c r="AX467" s="500"/>
      <c r="AY467" s="500"/>
      <c r="AZ467" s="500"/>
      <c r="BA467" s="500"/>
      <c r="BB467" s="500"/>
      <c r="BC467" s="500"/>
      <c r="BD467" s="500"/>
    </row>
    <row r="468" spans="1:56" s="501" customFormat="1" ht="126" hidden="1" customHeight="1">
      <c r="A468" s="492">
        <v>460</v>
      </c>
      <c r="B468" s="491" t="s">
        <v>4785</v>
      </c>
      <c r="C468" s="491" t="s">
        <v>4786</v>
      </c>
      <c r="D468" s="491">
        <v>0</v>
      </c>
      <c r="E468" s="491"/>
      <c r="F468" s="490" t="s">
        <v>4787</v>
      </c>
      <c r="G468" s="490"/>
      <c r="H468" s="493">
        <v>0</v>
      </c>
      <c r="I468" s="492" t="s">
        <v>84</v>
      </c>
      <c r="J468" s="492"/>
      <c r="K468" s="492"/>
      <c r="L468" s="494">
        <v>20</v>
      </c>
      <c r="M468" s="491"/>
      <c r="N468" s="491"/>
      <c r="O468" s="491"/>
      <c r="P468" s="491"/>
      <c r="Q468" s="491"/>
      <c r="R468" s="491"/>
      <c r="S468" s="491"/>
      <c r="T468" s="491"/>
      <c r="U468" s="491">
        <f t="shared" si="21"/>
        <v>0</v>
      </c>
      <c r="V468" s="495">
        <f t="shared" si="23"/>
        <v>20</v>
      </c>
      <c r="W468" s="496"/>
      <c r="X468" s="496"/>
      <c r="Y468" s="496"/>
      <c r="Z468" s="502">
        <v>20</v>
      </c>
      <c r="AA468" s="496"/>
      <c r="AB468" s="496"/>
      <c r="AC468" s="496"/>
      <c r="AD468" s="496"/>
      <c r="AE468" s="496"/>
      <c r="AF468" s="498"/>
      <c r="AG468" s="499"/>
      <c r="AH468" s="499"/>
      <c r="AI468" s="499">
        <f t="shared" si="22"/>
        <v>0</v>
      </c>
      <c r="AJ468" s="324"/>
      <c r="AK468" s="316"/>
      <c r="AL468" s="316"/>
      <c r="AM468" s="500"/>
      <c r="AN468" s="500"/>
      <c r="AO468" s="500"/>
      <c r="AP468" s="500"/>
      <c r="AQ468" s="500"/>
      <c r="AR468" s="500"/>
      <c r="AS468" s="500"/>
      <c r="AT468" s="500"/>
      <c r="AU468" s="500"/>
      <c r="AV468" s="500"/>
      <c r="AW468" s="500"/>
      <c r="AX468" s="500"/>
      <c r="AY468" s="500"/>
      <c r="AZ468" s="500"/>
      <c r="BA468" s="500"/>
      <c r="BB468" s="500"/>
      <c r="BC468" s="500"/>
      <c r="BD468" s="500"/>
    </row>
    <row r="469" spans="1:56" s="501" customFormat="1" ht="126" hidden="1" customHeight="1">
      <c r="A469" s="492">
        <v>461</v>
      </c>
      <c r="B469" s="491" t="s">
        <v>4788</v>
      </c>
      <c r="C469" s="491" t="s">
        <v>4789</v>
      </c>
      <c r="D469" s="491">
        <v>0</v>
      </c>
      <c r="E469" s="491"/>
      <c r="F469" s="490" t="s">
        <v>4790</v>
      </c>
      <c r="G469" s="490"/>
      <c r="H469" s="493">
        <v>0</v>
      </c>
      <c r="I469" s="492" t="s">
        <v>84</v>
      </c>
      <c r="J469" s="492"/>
      <c r="K469" s="492"/>
      <c r="L469" s="494">
        <v>10</v>
      </c>
      <c r="M469" s="491">
        <v>30</v>
      </c>
      <c r="N469" s="491"/>
      <c r="O469" s="491"/>
      <c r="P469" s="491"/>
      <c r="Q469" s="491"/>
      <c r="R469" s="491"/>
      <c r="S469" s="491"/>
      <c r="T469" s="491"/>
      <c r="U469" s="491">
        <f t="shared" si="21"/>
        <v>0</v>
      </c>
      <c r="V469" s="495">
        <f t="shared" si="23"/>
        <v>10</v>
      </c>
      <c r="W469" s="496"/>
      <c r="X469" s="496"/>
      <c r="Y469" s="496"/>
      <c r="Z469" s="502">
        <v>10</v>
      </c>
      <c r="AA469" s="496"/>
      <c r="AB469" s="496"/>
      <c r="AC469" s="496"/>
      <c r="AD469" s="496"/>
      <c r="AE469" s="496"/>
      <c r="AF469" s="498"/>
      <c r="AG469" s="499"/>
      <c r="AH469" s="499"/>
      <c r="AI469" s="499">
        <f t="shared" si="22"/>
        <v>0</v>
      </c>
      <c r="AJ469" s="324"/>
      <c r="AK469" s="316"/>
      <c r="AL469" s="316"/>
      <c r="AM469" s="500"/>
      <c r="AN469" s="500"/>
      <c r="AO469" s="500"/>
      <c r="AP469" s="500"/>
      <c r="AQ469" s="500"/>
      <c r="AR469" s="500"/>
      <c r="AS469" s="500"/>
      <c r="AT469" s="500"/>
      <c r="AU469" s="500"/>
      <c r="AV469" s="500"/>
      <c r="AW469" s="500"/>
      <c r="AX469" s="500"/>
      <c r="AY469" s="500"/>
      <c r="AZ469" s="500"/>
      <c r="BA469" s="500"/>
      <c r="BB469" s="500"/>
      <c r="BC469" s="500"/>
      <c r="BD469" s="500"/>
    </row>
    <row r="470" spans="1:56" s="501" customFormat="1" ht="126" hidden="1" customHeight="1">
      <c r="A470" s="492">
        <v>462</v>
      </c>
      <c r="B470" s="491" t="s">
        <v>4791</v>
      </c>
      <c r="C470" s="491" t="s">
        <v>4792</v>
      </c>
      <c r="D470" s="491">
        <v>0</v>
      </c>
      <c r="E470" s="491"/>
      <c r="F470" s="490" t="s">
        <v>4793</v>
      </c>
      <c r="G470" s="490"/>
      <c r="H470" s="493">
        <v>0</v>
      </c>
      <c r="I470" s="492" t="s">
        <v>84</v>
      </c>
      <c r="J470" s="492"/>
      <c r="K470" s="492"/>
      <c r="L470" s="494">
        <v>30</v>
      </c>
      <c r="M470" s="491">
        <v>40</v>
      </c>
      <c r="N470" s="491"/>
      <c r="O470" s="491"/>
      <c r="P470" s="491"/>
      <c r="Q470" s="491"/>
      <c r="R470" s="491"/>
      <c r="S470" s="491"/>
      <c r="T470" s="491"/>
      <c r="U470" s="491">
        <f t="shared" si="21"/>
        <v>0</v>
      </c>
      <c r="V470" s="495">
        <f t="shared" si="23"/>
        <v>30</v>
      </c>
      <c r="W470" s="496"/>
      <c r="X470" s="496"/>
      <c r="Y470" s="496"/>
      <c r="Z470" s="502">
        <v>30</v>
      </c>
      <c r="AA470" s="496"/>
      <c r="AB470" s="496"/>
      <c r="AC470" s="496"/>
      <c r="AD470" s="496"/>
      <c r="AE470" s="496"/>
      <c r="AF470" s="498"/>
      <c r="AG470" s="499"/>
      <c r="AH470" s="499"/>
      <c r="AI470" s="499">
        <f t="shared" si="22"/>
        <v>0</v>
      </c>
      <c r="AJ470" s="324"/>
      <c r="AK470" s="316"/>
      <c r="AL470" s="316"/>
      <c r="AM470" s="500"/>
      <c r="AN470" s="500"/>
      <c r="AO470" s="500"/>
      <c r="AP470" s="500"/>
      <c r="AQ470" s="500"/>
      <c r="AR470" s="500"/>
      <c r="AS470" s="500"/>
      <c r="AT470" s="500"/>
      <c r="AU470" s="500"/>
      <c r="AV470" s="500"/>
      <c r="AW470" s="500"/>
      <c r="AX470" s="500"/>
      <c r="AY470" s="500"/>
      <c r="AZ470" s="500"/>
      <c r="BA470" s="500"/>
      <c r="BB470" s="500"/>
      <c r="BC470" s="500"/>
      <c r="BD470" s="500"/>
    </row>
    <row r="471" spans="1:56" s="501" customFormat="1" ht="126" hidden="1" customHeight="1">
      <c r="A471" s="492">
        <v>463</v>
      </c>
      <c r="B471" s="491" t="s">
        <v>4794</v>
      </c>
      <c r="C471" s="491" t="s">
        <v>4795</v>
      </c>
      <c r="D471" s="491">
        <v>0</v>
      </c>
      <c r="E471" s="491"/>
      <c r="F471" s="490" t="s">
        <v>4796</v>
      </c>
      <c r="G471" s="490"/>
      <c r="H471" s="493" t="s">
        <v>4797</v>
      </c>
      <c r="I471" s="492" t="s">
        <v>84</v>
      </c>
      <c r="J471" s="492"/>
      <c r="K471" s="492"/>
      <c r="L471" s="494">
        <v>200</v>
      </c>
      <c r="M471" s="491"/>
      <c r="N471" s="491"/>
      <c r="O471" s="491"/>
      <c r="P471" s="491"/>
      <c r="Q471" s="491"/>
      <c r="R471" s="491"/>
      <c r="S471" s="491"/>
      <c r="T471" s="491"/>
      <c r="U471" s="491">
        <f t="shared" si="21"/>
        <v>0</v>
      </c>
      <c r="V471" s="495">
        <f t="shared" si="23"/>
        <v>200</v>
      </c>
      <c r="W471" s="496"/>
      <c r="X471" s="496"/>
      <c r="Y471" s="496"/>
      <c r="Z471" s="502">
        <v>200</v>
      </c>
      <c r="AA471" s="496"/>
      <c r="AB471" s="496"/>
      <c r="AC471" s="496"/>
      <c r="AD471" s="496"/>
      <c r="AE471" s="496"/>
      <c r="AF471" s="498"/>
      <c r="AG471" s="499"/>
      <c r="AH471" s="499"/>
      <c r="AI471" s="499">
        <f t="shared" si="22"/>
        <v>0</v>
      </c>
      <c r="AJ471" s="324"/>
      <c r="AK471" s="316"/>
      <c r="AL471" s="316"/>
      <c r="AM471" s="500"/>
      <c r="AN471" s="500"/>
      <c r="AO471" s="500"/>
      <c r="AP471" s="500"/>
      <c r="AQ471" s="500"/>
      <c r="AR471" s="500"/>
      <c r="AS471" s="500"/>
      <c r="AT471" s="500"/>
      <c r="AU471" s="500"/>
      <c r="AV471" s="500"/>
      <c r="AW471" s="500"/>
      <c r="AX471" s="500"/>
      <c r="AY471" s="500"/>
      <c r="AZ471" s="500"/>
      <c r="BA471" s="500"/>
      <c r="BB471" s="500"/>
      <c r="BC471" s="500"/>
      <c r="BD471" s="500"/>
    </row>
    <row r="472" spans="1:56" s="501" customFormat="1" ht="126" hidden="1" customHeight="1">
      <c r="A472" s="492">
        <v>464</v>
      </c>
      <c r="B472" s="491" t="s">
        <v>4798</v>
      </c>
      <c r="C472" s="491" t="s">
        <v>4151</v>
      </c>
      <c r="D472" s="491">
        <v>0</v>
      </c>
      <c r="E472" s="491"/>
      <c r="F472" s="490" t="s">
        <v>4799</v>
      </c>
      <c r="G472" s="490"/>
      <c r="H472" s="493" t="s">
        <v>4797</v>
      </c>
      <c r="I472" s="492" t="s">
        <v>84</v>
      </c>
      <c r="J472" s="492"/>
      <c r="K472" s="492"/>
      <c r="L472" s="494">
        <v>300</v>
      </c>
      <c r="M472" s="491"/>
      <c r="N472" s="491"/>
      <c r="O472" s="491"/>
      <c r="P472" s="491"/>
      <c r="Q472" s="491"/>
      <c r="R472" s="491"/>
      <c r="S472" s="491"/>
      <c r="T472" s="491"/>
      <c r="U472" s="491">
        <f t="shared" si="21"/>
        <v>0</v>
      </c>
      <c r="V472" s="495">
        <f t="shared" si="23"/>
        <v>300</v>
      </c>
      <c r="W472" s="496"/>
      <c r="X472" s="496"/>
      <c r="Y472" s="496"/>
      <c r="Z472" s="502">
        <v>300</v>
      </c>
      <c r="AA472" s="496"/>
      <c r="AB472" s="496"/>
      <c r="AC472" s="496"/>
      <c r="AD472" s="496"/>
      <c r="AE472" s="496"/>
      <c r="AF472" s="498"/>
      <c r="AG472" s="499"/>
      <c r="AH472" s="499"/>
      <c r="AI472" s="499">
        <f t="shared" si="22"/>
        <v>0</v>
      </c>
      <c r="AJ472" s="324"/>
      <c r="AK472" s="316"/>
      <c r="AL472" s="316"/>
      <c r="AM472" s="500"/>
      <c r="AN472" s="500"/>
      <c r="AO472" s="500"/>
      <c r="AP472" s="500"/>
      <c r="AQ472" s="500"/>
      <c r="AR472" s="500"/>
      <c r="AS472" s="500"/>
      <c r="AT472" s="500"/>
      <c r="AU472" s="500"/>
      <c r="AV472" s="500"/>
      <c r="AW472" s="500"/>
      <c r="AX472" s="500"/>
      <c r="AY472" s="500"/>
      <c r="AZ472" s="500"/>
      <c r="BA472" s="500"/>
      <c r="BB472" s="500"/>
      <c r="BC472" s="500"/>
      <c r="BD472" s="500"/>
    </row>
    <row r="473" spans="1:56" s="501" customFormat="1" ht="126" hidden="1" customHeight="1">
      <c r="A473" s="492">
        <v>465</v>
      </c>
      <c r="B473" s="491" t="s">
        <v>4800</v>
      </c>
      <c r="C473" s="491" t="s">
        <v>4154</v>
      </c>
      <c r="D473" s="491">
        <v>0</v>
      </c>
      <c r="E473" s="491"/>
      <c r="F473" s="490" t="s">
        <v>4801</v>
      </c>
      <c r="G473" s="490"/>
      <c r="H473" s="493" t="s">
        <v>4797</v>
      </c>
      <c r="I473" s="492" t="s">
        <v>84</v>
      </c>
      <c r="J473" s="492"/>
      <c r="K473" s="492"/>
      <c r="L473" s="494">
        <v>400</v>
      </c>
      <c r="M473" s="491"/>
      <c r="N473" s="491"/>
      <c r="O473" s="491"/>
      <c r="P473" s="491"/>
      <c r="Q473" s="491"/>
      <c r="R473" s="491"/>
      <c r="S473" s="491"/>
      <c r="T473" s="491"/>
      <c r="U473" s="491">
        <f t="shared" si="21"/>
        <v>0</v>
      </c>
      <c r="V473" s="495">
        <f t="shared" si="23"/>
        <v>400</v>
      </c>
      <c r="W473" s="496"/>
      <c r="X473" s="496"/>
      <c r="Y473" s="496"/>
      <c r="Z473" s="502">
        <v>400</v>
      </c>
      <c r="AA473" s="496"/>
      <c r="AB473" s="496"/>
      <c r="AC473" s="496"/>
      <c r="AD473" s="496"/>
      <c r="AE473" s="496"/>
      <c r="AF473" s="498"/>
      <c r="AG473" s="499"/>
      <c r="AH473" s="499"/>
      <c r="AI473" s="499">
        <f t="shared" si="22"/>
        <v>0</v>
      </c>
      <c r="AJ473" s="324"/>
      <c r="AK473" s="316"/>
      <c r="AL473" s="316"/>
      <c r="AM473" s="500"/>
      <c r="AN473" s="500"/>
      <c r="AO473" s="500"/>
      <c r="AP473" s="500"/>
      <c r="AQ473" s="500"/>
      <c r="AR473" s="500"/>
      <c r="AS473" s="500"/>
      <c r="AT473" s="500"/>
      <c r="AU473" s="500"/>
      <c r="AV473" s="500"/>
      <c r="AW473" s="500"/>
      <c r="AX473" s="500"/>
      <c r="AY473" s="500"/>
      <c r="AZ473" s="500"/>
      <c r="BA473" s="500"/>
      <c r="BB473" s="500"/>
      <c r="BC473" s="500"/>
      <c r="BD473" s="500"/>
    </row>
    <row r="474" spans="1:56" s="501" customFormat="1" ht="126" hidden="1" customHeight="1">
      <c r="A474" s="492">
        <v>466</v>
      </c>
      <c r="B474" s="491" t="s">
        <v>4802</v>
      </c>
      <c r="C474" s="491" t="s">
        <v>4803</v>
      </c>
      <c r="D474" s="491">
        <v>0</v>
      </c>
      <c r="E474" s="491"/>
      <c r="F474" s="490" t="s">
        <v>4799</v>
      </c>
      <c r="G474" s="490"/>
      <c r="H474" s="493" t="s">
        <v>4797</v>
      </c>
      <c r="I474" s="492" t="s">
        <v>84</v>
      </c>
      <c r="J474" s="492"/>
      <c r="K474" s="492"/>
      <c r="L474" s="494">
        <v>300</v>
      </c>
      <c r="M474" s="491"/>
      <c r="N474" s="491"/>
      <c r="O474" s="491"/>
      <c r="P474" s="491"/>
      <c r="Q474" s="491"/>
      <c r="R474" s="491"/>
      <c r="S474" s="491"/>
      <c r="T474" s="491"/>
      <c r="U474" s="491">
        <f t="shared" si="21"/>
        <v>0</v>
      </c>
      <c r="V474" s="495">
        <f t="shared" si="23"/>
        <v>300</v>
      </c>
      <c r="W474" s="496"/>
      <c r="X474" s="496"/>
      <c r="Y474" s="496"/>
      <c r="Z474" s="502">
        <v>300</v>
      </c>
      <c r="AA474" s="496"/>
      <c r="AB474" s="496"/>
      <c r="AC474" s="496"/>
      <c r="AD474" s="496"/>
      <c r="AE474" s="496"/>
      <c r="AF474" s="498"/>
      <c r="AG474" s="499"/>
      <c r="AH474" s="499"/>
      <c r="AI474" s="499">
        <f t="shared" si="22"/>
        <v>0</v>
      </c>
      <c r="AJ474" s="324"/>
      <c r="AK474" s="316"/>
      <c r="AL474" s="316"/>
      <c r="AM474" s="500"/>
      <c r="AN474" s="500"/>
      <c r="AO474" s="500"/>
      <c r="AP474" s="500"/>
      <c r="AQ474" s="500"/>
      <c r="AR474" s="500"/>
      <c r="AS474" s="500"/>
      <c r="AT474" s="500"/>
      <c r="AU474" s="500"/>
      <c r="AV474" s="500"/>
      <c r="AW474" s="500"/>
      <c r="AX474" s="500"/>
      <c r="AY474" s="500"/>
      <c r="AZ474" s="500"/>
      <c r="BA474" s="500"/>
      <c r="BB474" s="500"/>
      <c r="BC474" s="500"/>
      <c r="BD474" s="500"/>
    </row>
    <row r="475" spans="1:56" s="501" customFormat="1" ht="126" hidden="1" customHeight="1">
      <c r="A475" s="492">
        <v>467</v>
      </c>
      <c r="B475" s="491" t="s">
        <v>4804</v>
      </c>
      <c r="C475" s="491" t="s">
        <v>4805</v>
      </c>
      <c r="D475" s="491">
        <v>0</v>
      </c>
      <c r="E475" s="491"/>
      <c r="F475" s="490" t="s">
        <v>4806</v>
      </c>
      <c r="G475" s="490"/>
      <c r="H475" s="493" t="s">
        <v>4797</v>
      </c>
      <c r="I475" s="492" t="s">
        <v>84</v>
      </c>
      <c r="J475" s="492"/>
      <c r="K475" s="492"/>
      <c r="L475" s="494">
        <v>300</v>
      </c>
      <c r="M475" s="491"/>
      <c r="N475" s="491"/>
      <c r="O475" s="491"/>
      <c r="P475" s="491"/>
      <c r="Q475" s="491"/>
      <c r="R475" s="491"/>
      <c r="S475" s="491"/>
      <c r="T475" s="491"/>
      <c r="U475" s="491">
        <f t="shared" si="21"/>
        <v>0</v>
      </c>
      <c r="V475" s="495">
        <f t="shared" si="23"/>
        <v>300</v>
      </c>
      <c r="W475" s="496"/>
      <c r="X475" s="496"/>
      <c r="Y475" s="496"/>
      <c r="Z475" s="502">
        <v>300</v>
      </c>
      <c r="AA475" s="496"/>
      <c r="AB475" s="496"/>
      <c r="AC475" s="496"/>
      <c r="AD475" s="496"/>
      <c r="AE475" s="496"/>
      <c r="AF475" s="498"/>
      <c r="AG475" s="499"/>
      <c r="AH475" s="499"/>
      <c r="AI475" s="499">
        <f t="shared" si="22"/>
        <v>0</v>
      </c>
      <c r="AJ475" s="324"/>
      <c r="AK475" s="316"/>
      <c r="AL475" s="316"/>
      <c r="AM475" s="500"/>
      <c r="AN475" s="500"/>
      <c r="AO475" s="500"/>
      <c r="AP475" s="500"/>
      <c r="AQ475" s="500"/>
      <c r="AR475" s="500"/>
      <c r="AS475" s="500"/>
      <c r="AT475" s="500"/>
      <c r="AU475" s="500"/>
      <c r="AV475" s="500"/>
      <c r="AW475" s="500"/>
      <c r="AX475" s="500"/>
      <c r="AY475" s="500"/>
      <c r="AZ475" s="500"/>
      <c r="BA475" s="500"/>
      <c r="BB475" s="500"/>
      <c r="BC475" s="500"/>
      <c r="BD475" s="500"/>
    </row>
    <row r="476" spans="1:56" s="501" customFormat="1" ht="126" hidden="1" customHeight="1">
      <c r="A476" s="492">
        <v>468</v>
      </c>
      <c r="B476" s="491" t="s">
        <v>4807</v>
      </c>
      <c r="C476" s="491" t="s">
        <v>4808</v>
      </c>
      <c r="D476" s="491">
        <v>0</v>
      </c>
      <c r="E476" s="491"/>
      <c r="F476" s="490" t="s">
        <v>4799</v>
      </c>
      <c r="G476" s="490"/>
      <c r="H476" s="493" t="s">
        <v>4797</v>
      </c>
      <c r="I476" s="492" t="s">
        <v>84</v>
      </c>
      <c r="J476" s="492"/>
      <c r="K476" s="492"/>
      <c r="L476" s="494">
        <v>300</v>
      </c>
      <c r="M476" s="491"/>
      <c r="N476" s="491"/>
      <c r="O476" s="491"/>
      <c r="P476" s="491"/>
      <c r="Q476" s="491"/>
      <c r="R476" s="491"/>
      <c r="S476" s="491"/>
      <c r="T476" s="491"/>
      <c r="U476" s="491">
        <f t="shared" si="21"/>
        <v>0</v>
      </c>
      <c r="V476" s="495">
        <f t="shared" si="23"/>
        <v>300</v>
      </c>
      <c r="W476" s="496"/>
      <c r="X476" s="496"/>
      <c r="Y476" s="496"/>
      <c r="Z476" s="502">
        <v>300</v>
      </c>
      <c r="AA476" s="496"/>
      <c r="AB476" s="496"/>
      <c r="AC476" s="496"/>
      <c r="AD476" s="496"/>
      <c r="AE476" s="496"/>
      <c r="AF476" s="498"/>
      <c r="AG476" s="499"/>
      <c r="AH476" s="499"/>
      <c r="AI476" s="499">
        <f t="shared" si="22"/>
        <v>0</v>
      </c>
      <c r="AJ476" s="324"/>
      <c r="AK476" s="316"/>
      <c r="AL476" s="316"/>
      <c r="AM476" s="500"/>
      <c r="AN476" s="500"/>
      <c r="AO476" s="500"/>
      <c r="AP476" s="500"/>
      <c r="AQ476" s="500"/>
      <c r="AR476" s="500"/>
      <c r="AS476" s="500"/>
      <c r="AT476" s="500"/>
      <c r="AU476" s="500"/>
      <c r="AV476" s="500"/>
      <c r="AW476" s="500"/>
      <c r="AX476" s="500"/>
      <c r="AY476" s="500"/>
      <c r="AZ476" s="500"/>
      <c r="BA476" s="500"/>
      <c r="BB476" s="500"/>
      <c r="BC476" s="500"/>
      <c r="BD476" s="500"/>
    </row>
    <row r="477" spans="1:56" s="501" customFormat="1" ht="126" hidden="1" customHeight="1">
      <c r="A477" s="492">
        <v>469</v>
      </c>
      <c r="B477" s="491" t="s">
        <v>4809</v>
      </c>
      <c r="C477" s="491" t="s">
        <v>4810</v>
      </c>
      <c r="D477" s="491">
        <v>0</v>
      </c>
      <c r="E477" s="491"/>
      <c r="F477" s="490" t="s">
        <v>4811</v>
      </c>
      <c r="G477" s="490"/>
      <c r="H477" s="493" t="s">
        <v>4797</v>
      </c>
      <c r="I477" s="492" t="s">
        <v>84</v>
      </c>
      <c r="J477" s="492"/>
      <c r="K477" s="492"/>
      <c r="L477" s="494">
        <v>150</v>
      </c>
      <c r="M477" s="491"/>
      <c r="N477" s="491"/>
      <c r="O477" s="491"/>
      <c r="P477" s="491"/>
      <c r="Q477" s="491"/>
      <c r="R477" s="491"/>
      <c r="S477" s="491"/>
      <c r="T477" s="491"/>
      <c r="U477" s="491">
        <f t="shared" si="21"/>
        <v>0</v>
      </c>
      <c r="V477" s="495">
        <f t="shared" si="23"/>
        <v>150</v>
      </c>
      <c r="W477" s="496"/>
      <c r="X477" s="496"/>
      <c r="Y477" s="496"/>
      <c r="Z477" s="502">
        <v>150</v>
      </c>
      <c r="AA477" s="496"/>
      <c r="AB477" s="496"/>
      <c r="AC477" s="496"/>
      <c r="AD477" s="496"/>
      <c r="AE477" s="496"/>
      <c r="AF477" s="498"/>
      <c r="AG477" s="499"/>
      <c r="AH477" s="499"/>
      <c r="AI477" s="499">
        <f t="shared" si="22"/>
        <v>0</v>
      </c>
      <c r="AJ477" s="324"/>
      <c r="AK477" s="316"/>
      <c r="AL477" s="316"/>
      <c r="AM477" s="500"/>
      <c r="AN477" s="500"/>
      <c r="AO477" s="500"/>
      <c r="AP477" s="500"/>
      <c r="AQ477" s="500"/>
      <c r="AR477" s="500"/>
      <c r="AS477" s="500"/>
      <c r="AT477" s="500"/>
      <c r="AU477" s="500"/>
      <c r="AV477" s="500"/>
      <c r="AW477" s="500"/>
      <c r="AX477" s="500"/>
      <c r="AY477" s="500"/>
      <c r="AZ477" s="500"/>
      <c r="BA477" s="500"/>
      <c r="BB477" s="500"/>
      <c r="BC477" s="500"/>
      <c r="BD477" s="500"/>
    </row>
    <row r="478" spans="1:56" s="501" customFormat="1" ht="126" hidden="1" customHeight="1">
      <c r="A478" s="492">
        <v>470</v>
      </c>
      <c r="B478" s="491" t="s">
        <v>4812</v>
      </c>
      <c r="C478" s="491" t="s">
        <v>4813</v>
      </c>
      <c r="D478" s="491">
        <v>0</v>
      </c>
      <c r="E478" s="491"/>
      <c r="F478" s="490" t="s">
        <v>4814</v>
      </c>
      <c r="G478" s="490"/>
      <c r="H478" s="493" t="s">
        <v>4797</v>
      </c>
      <c r="I478" s="492" t="s">
        <v>84</v>
      </c>
      <c r="J478" s="492"/>
      <c r="K478" s="492"/>
      <c r="L478" s="494">
        <v>200</v>
      </c>
      <c r="M478" s="491"/>
      <c r="N478" s="491"/>
      <c r="O478" s="491"/>
      <c r="P478" s="491"/>
      <c r="Q478" s="491"/>
      <c r="R478" s="491"/>
      <c r="S478" s="491"/>
      <c r="T478" s="491"/>
      <c r="U478" s="491">
        <f t="shared" si="21"/>
        <v>0</v>
      </c>
      <c r="V478" s="495">
        <f t="shared" si="23"/>
        <v>200</v>
      </c>
      <c r="W478" s="496"/>
      <c r="X478" s="496"/>
      <c r="Y478" s="496"/>
      <c r="Z478" s="502">
        <v>200</v>
      </c>
      <c r="AA478" s="496"/>
      <c r="AB478" s="496"/>
      <c r="AC478" s="496"/>
      <c r="AD478" s="496"/>
      <c r="AE478" s="496"/>
      <c r="AF478" s="498"/>
      <c r="AG478" s="499"/>
      <c r="AH478" s="499"/>
      <c r="AI478" s="499">
        <f t="shared" si="22"/>
        <v>0</v>
      </c>
      <c r="AJ478" s="324"/>
      <c r="AK478" s="316"/>
      <c r="AL478" s="316"/>
      <c r="AM478" s="500"/>
      <c r="AN478" s="500"/>
      <c r="AO478" s="500"/>
      <c r="AP478" s="500"/>
      <c r="AQ478" s="500"/>
      <c r="AR478" s="500"/>
      <c r="AS478" s="500"/>
      <c r="AT478" s="500"/>
      <c r="AU478" s="500"/>
      <c r="AV478" s="500"/>
      <c r="AW478" s="500"/>
      <c r="AX478" s="500"/>
      <c r="AY478" s="500"/>
      <c r="AZ478" s="500"/>
      <c r="BA478" s="500"/>
      <c r="BB478" s="500"/>
      <c r="BC478" s="500"/>
      <c r="BD478" s="500"/>
    </row>
    <row r="479" spans="1:56" s="501" customFormat="1" ht="126" hidden="1" customHeight="1">
      <c r="A479" s="492">
        <v>471</v>
      </c>
      <c r="B479" s="491" t="s">
        <v>4815</v>
      </c>
      <c r="C479" s="491" t="s">
        <v>4816</v>
      </c>
      <c r="D479" s="491">
        <v>0</v>
      </c>
      <c r="E479" s="491"/>
      <c r="F479" s="490" t="s">
        <v>4817</v>
      </c>
      <c r="G479" s="490"/>
      <c r="H479" s="493" t="s">
        <v>4797</v>
      </c>
      <c r="I479" s="492" t="s">
        <v>84</v>
      </c>
      <c r="J479" s="492"/>
      <c r="K479" s="492"/>
      <c r="L479" s="494">
        <v>100</v>
      </c>
      <c r="M479" s="491"/>
      <c r="N479" s="491"/>
      <c r="O479" s="491"/>
      <c r="P479" s="491"/>
      <c r="Q479" s="491"/>
      <c r="R479" s="491"/>
      <c r="S479" s="491"/>
      <c r="T479" s="491"/>
      <c r="U479" s="491">
        <f t="shared" si="21"/>
        <v>0</v>
      </c>
      <c r="V479" s="495">
        <f t="shared" si="23"/>
        <v>100</v>
      </c>
      <c r="W479" s="496"/>
      <c r="X479" s="496"/>
      <c r="Y479" s="496"/>
      <c r="Z479" s="502">
        <v>100</v>
      </c>
      <c r="AA479" s="496"/>
      <c r="AB479" s="496"/>
      <c r="AC479" s="496"/>
      <c r="AD479" s="496"/>
      <c r="AE479" s="496"/>
      <c r="AF479" s="498"/>
      <c r="AG479" s="499"/>
      <c r="AH479" s="499"/>
      <c r="AI479" s="499">
        <f t="shared" si="22"/>
        <v>0</v>
      </c>
      <c r="AJ479" s="324"/>
      <c r="AK479" s="316"/>
      <c r="AL479" s="316"/>
      <c r="AM479" s="500"/>
      <c r="AN479" s="500"/>
      <c r="AO479" s="500"/>
      <c r="AP479" s="500"/>
      <c r="AQ479" s="500"/>
      <c r="AR479" s="500"/>
      <c r="AS479" s="500"/>
      <c r="AT479" s="500"/>
      <c r="AU479" s="500"/>
      <c r="AV479" s="500"/>
      <c r="AW479" s="500"/>
      <c r="AX479" s="500"/>
      <c r="AY479" s="500"/>
      <c r="AZ479" s="500"/>
      <c r="BA479" s="500"/>
      <c r="BB479" s="500"/>
      <c r="BC479" s="500"/>
      <c r="BD479" s="500"/>
    </row>
    <row r="480" spans="1:56" s="501" customFormat="1" ht="126" hidden="1" customHeight="1">
      <c r="A480" s="492">
        <v>472</v>
      </c>
      <c r="B480" s="491" t="s">
        <v>4818</v>
      </c>
      <c r="C480" s="491" t="s">
        <v>4819</v>
      </c>
      <c r="D480" s="491">
        <v>0</v>
      </c>
      <c r="E480" s="491"/>
      <c r="F480" s="490" t="s">
        <v>4820</v>
      </c>
      <c r="G480" s="490"/>
      <c r="H480" s="493" t="s">
        <v>4797</v>
      </c>
      <c r="I480" s="492" t="s">
        <v>84</v>
      </c>
      <c r="J480" s="492"/>
      <c r="K480" s="492"/>
      <c r="L480" s="494">
        <v>200</v>
      </c>
      <c r="M480" s="491"/>
      <c r="N480" s="491"/>
      <c r="O480" s="491"/>
      <c r="P480" s="491"/>
      <c r="Q480" s="491"/>
      <c r="R480" s="491"/>
      <c r="S480" s="491"/>
      <c r="T480" s="491"/>
      <c r="U480" s="491">
        <f t="shared" si="21"/>
        <v>0</v>
      </c>
      <c r="V480" s="495">
        <f t="shared" si="23"/>
        <v>200</v>
      </c>
      <c r="W480" s="496"/>
      <c r="X480" s="496"/>
      <c r="Y480" s="496"/>
      <c r="Z480" s="502">
        <v>200</v>
      </c>
      <c r="AA480" s="496"/>
      <c r="AB480" s="496"/>
      <c r="AC480" s="496"/>
      <c r="AD480" s="496"/>
      <c r="AE480" s="496"/>
      <c r="AF480" s="498"/>
      <c r="AG480" s="499"/>
      <c r="AH480" s="499"/>
      <c r="AI480" s="499">
        <f t="shared" si="22"/>
        <v>0</v>
      </c>
      <c r="AJ480" s="324"/>
      <c r="AK480" s="316"/>
      <c r="AL480" s="316"/>
      <c r="AM480" s="500"/>
      <c r="AN480" s="500"/>
      <c r="AO480" s="500"/>
      <c r="AP480" s="500"/>
      <c r="AQ480" s="500"/>
      <c r="AR480" s="500"/>
      <c r="AS480" s="500"/>
      <c r="AT480" s="500"/>
      <c r="AU480" s="500"/>
      <c r="AV480" s="500"/>
      <c r="AW480" s="500"/>
      <c r="AX480" s="500"/>
      <c r="AY480" s="500"/>
      <c r="AZ480" s="500"/>
      <c r="BA480" s="500"/>
      <c r="BB480" s="500"/>
      <c r="BC480" s="500"/>
      <c r="BD480" s="500"/>
    </row>
    <row r="481" spans="1:56" s="501" customFormat="1" ht="126" hidden="1" customHeight="1">
      <c r="A481" s="492">
        <v>473</v>
      </c>
      <c r="B481" s="491" t="s">
        <v>4821</v>
      </c>
      <c r="C481" s="491" t="s">
        <v>4822</v>
      </c>
      <c r="D481" s="491">
        <v>0</v>
      </c>
      <c r="E481" s="491"/>
      <c r="F481" s="490" t="s">
        <v>4823</v>
      </c>
      <c r="G481" s="490"/>
      <c r="H481" s="493" t="s">
        <v>4824</v>
      </c>
      <c r="I481" s="492" t="s">
        <v>2594</v>
      </c>
      <c r="J481" s="492"/>
      <c r="K481" s="492"/>
      <c r="L481" s="494">
        <v>10</v>
      </c>
      <c r="M481" s="491"/>
      <c r="N481" s="491"/>
      <c r="O481" s="491"/>
      <c r="P481" s="491"/>
      <c r="Q481" s="491"/>
      <c r="R481" s="491"/>
      <c r="S481" s="491"/>
      <c r="T481" s="491"/>
      <c r="U481" s="491">
        <f t="shared" si="21"/>
        <v>0</v>
      </c>
      <c r="V481" s="495">
        <f t="shared" si="23"/>
        <v>10</v>
      </c>
      <c r="W481" s="496"/>
      <c r="X481" s="496"/>
      <c r="Y481" s="496"/>
      <c r="Z481" s="502">
        <v>10</v>
      </c>
      <c r="AA481" s="496"/>
      <c r="AB481" s="496"/>
      <c r="AC481" s="496"/>
      <c r="AD481" s="496"/>
      <c r="AE481" s="496"/>
      <c r="AF481" s="498"/>
      <c r="AG481" s="499"/>
      <c r="AH481" s="499"/>
      <c r="AI481" s="499">
        <f t="shared" si="22"/>
        <v>0</v>
      </c>
      <c r="AJ481" s="324"/>
      <c r="AK481" s="316"/>
      <c r="AL481" s="316"/>
      <c r="AM481" s="500"/>
      <c r="AN481" s="500"/>
      <c r="AO481" s="500"/>
      <c r="AP481" s="500"/>
      <c r="AQ481" s="500"/>
      <c r="AR481" s="500"/>
      <c r="AS481" s="500"/>
      <c r="AT481" s="500"/>
      <c r="AU481" s="500"/>
      <c r="AV481" s="500"/>
      <c r="AW481" s="500"/>
      <c r="AX481" s="500"/>
      <c r="AY481" s="500"/>
      <c r="AZ481" s="500"/>
      <c r="BA481" s="500"/>
      <c r="BB481" s="500"/>
      <c r="BC481" s="500"/>
      <c r="BD481" s="500"/>
    </row>
    <row r="482" spans="1:56" s="501" customFormat="1" ht="126" hidden="1" customHeight="1">
      <c r="A482" s="492">
        <v>474</v>
      </c>
      <c r="B482" s="491" t="s">
        <v>4825</v>
      </c>
      <c r="C482" s="491" t="s">
        <v>4826</v>
      </c>
      <c r="D482" s="491">
        <v>0</v>
      </c>
      <c r="E482" s="491"/>
      <c r="F482" s="490" t="s">
        <v>4827</v>
      </c>
      <c r="G482" s="490"/>
      <c r="H482" s="493" t="s">
        <v>4824</v>
      </c>
      <c r="I482" s="492" t="s">
        <v>2594</v>
      </c>
      <c r="J482" s="492"/>
      <c r="K482" s="492"/>
      <c r="L482" s="494">
        <v>20</v>
      </c>
      <c r="M482" s="491"/>
      <c r="N482" s="491"/>
      <c r="O482" s="491"/>
      <c r="P482" s="491"/>
      <c r="Q482" s="491"/>
      <c r="R482" s="491"/>
      <c r="S482" s="491"/>
      <c r="T482" s="491"/>
      <c r="U482" s="491">
        <f t="shared" si="21"/>
        <v>0</v>
      </c>
      <c r="V482" s="495">
        <f t="shared" si="23"/>
        <v>20</v>
      </c>
      <c r="W482" s="496"/>
      <c r="X482" s="496"/>
      <c r="Y482" s="496"/>
      <c r="Z482" s="502">
        <v>20</v>
      </c>
      <c r="AA482" s="496"/>
      <c r="AB482" s="496"/>
      <c r="AC482" s="496"/>
      <c r="AD482" s="496"/>
      <c r="AE482" s="496"/>
      <c r="AF482" s="498"/>
      <c r="AG482" s="499"/>
      <c r="AH482" s="499"/>
      <c r="AI482" s="499">
        <f t="shared" si="22"/>
        <v>0</v>
      </c>
      <c r="AJ482" s="324"/>
      <c r="AK482" s="316"/>
      <c r="AL482" s="316"/>
      <c r="AM482" s="500"/>
      <c r="AN482" s="500"/>
      <c r="AO482" s="500"/>
      <c r="AP482" s="500"/>
      <c r="AQ482" s="500"/>
      <c r="AR482" s="500"/>
      <c r="AS482" s="500"/>
      <c r="AT482" s="500"/>
      <c r="AU482" s="500"/>
      <c r="AV482" s="500"/>
      <c r="AW482" s="500"/>
      <c r="AX482" s="500"/>
      <c r="AY482" s="500"/>
      <c r="AZ482" s="500"/>
      <c r="BA482" s="500"/>
      <c r="BB482" s="500"/>
      <c r="BC482" s="500"/>
      <c r="BD482" s="500"/>
    </row>
    <row r="483" spans="1:56" s="501" customFormat="1" ht="126" hidden="1" customHeight="1">
      <c r="A483" s="492">
        <v>475</v>
      </c>
      <c r="B483" s="491" t="s">
        <v>4828</v>
      </c>
      <c r="C483" s="491" t="s">
        <v>4829</v>
      </c>
      <c r="D483" s="491">
        <v>0</v>
      </c>
      <c r="E483" s="491"/>
      <c r="F483" s="490" t="s">
        <v>4830</v>
      </c>
      <c r="G483" s="490"/>
      <c r="H483" s="493"/>
      <c r="I483" s="492" t="s">
        <v>2733</v>
      </c>
      <c r="J483" s="492"/>
      <c r="K483" s="492"/>
      <c r="L483" s="494">
        <v>300</v>
      </c>
      <c r="M483" s="491"/>
      <c r="N483" s="491"/>
      <c r="O483" s="491"/>
      <c r="P483" s="491"/>
      <c r="Q483" s="491"/>
      <c r="R483" s="491"/>
      <c r="S483" s="491"/>
      <c r="T483" s="491"/>
      <c r="U483" s="491">
        <f t="shared" si="21"/>
        <v>0</v>
      </c>
      <c r="V483" s="495">
        <f t="shared" si="23"/>
        <v>300</v>
      </c>
      <c r="W483" s="496"/>
      <c r="X483" s="496"/>
      <c r="Y483" s="496"/>
      <c r="Z483" s="502">
        <v>300</v>
      </c>
      <c r="AA483" s="496"/>
      <c r="AB483" s="496"/>
      <c r="AC483" s="496"/>
      <c r="AD483" s="496"/>
      <c r="AE483" s="496"/>
      <c r="AF483" s="498"/>
      <c r="AG483" s="499">
        <v>0</v>
      </c>
      <c r="AH483" s="499"/>
      <c r="AI483" s="499">
        <f t="shared" si="22"/>
        <v>0</v>
      </c>
      <c r="AJ483" s="324"/>
      <c r="AK483" s="316"/>
      <c r="AL483" s="316"/>
      <c r="AM483" s="500"/>
      <c r="AN483" s="500"/>
      <c r="AO483" s="500"/>
      <c r="AP483" s="500"/>
      <c r="AQ483" s="500"/>
      <c r="AR483" s="500"/>
      <c r="AS483" s="500"/>
      <c r="AT483" s="500"/>
      <c r="AU483" s="500"/>
      <c r="AV483" s="500"/>
      <c r="AW483" s="500"/>
      <c r="AX483" s="500"/>
      <c r="AY483" s="500"/>
      <c r="AZ483" s="500"/>
      <c r="BA483" s="500"/>
      <c r="BB483" s="500"/>
      <c r="BC483" s="500"/>
      <c r="BD483" s="500"/>
    </row>
    <row r="484" spans="1:56" s="501" customFormat="1" ht="126" hidden="1" customHeight="1">
      <c r="A484" s="492">
        <v>476</v>
      </c>
      <c r="B484" s="491" t="s">
        <v>4831</v>
      </c>
      <c r="C484" s="491" t="s">
        <v>4832</v>
      </c>
      <c r="D484" s="491">
        <v>0</v>
      </c>
      <c r="E484" s="491"/>
      <c r="F484" s="490" t="s">
        <v>4833</v>
      </c>
      <c r="G484" s="490"/>
      <c r="H484" s="493">
        <v>0</v>
      </c>
      <c r="I484" s="492" t="s">
        <v>2594</v>
      </c>
      <c r="J484" s="492"/>
      <c r="K484" s="492"/>
      <c r="L484" s="494">
        <v>5</v>
      </c>
      <c r="M484" s="491"/>
      <c r="N484" s="491"/>
      <c r="O484" s="491"/>
      <c r="P484" s="491"/>
      <c r="Q484" s="491"/>
      <c r="R484" s="491"/>
      <c r="S484" s="491"/>
      <c r="T484" s="491"/>
      <c r="U484" s="491">
        <f t="shared" si="21"/>
        <v>0</v>
      </c>
      <c r="V484" s="495">
        <f t="shared" si="23"/>
        <v>0</v>
      </c>
      <c r="W484" s="496"/>
      <c r="X484" s="496"/>
      <c r="Y484" s="496"/>
      <c r="Z484" s="502"/>
      <c r="AA484" s="496"/>
      <c r="AB484" s="496"/>
      <c r="AC484" s="496"/>
      <c r="AD484" s="496"/>
      <c r="AE484" s="496"/>
      <c r="AF484" s="498"/>
      <c r="AG484" s="499"/>
      <c r="AH484" s="499"/>
      <c r="AI484" s="499">
        <f t="shared" si="22"/>
        <v>0</v>
      </c>
      <c r="AJ484" s="324"/>
      <c r="AK484" s="316"/>
      <c r="AL484" s="316"/>
      <c r="AM484" s="500"/>
      <c r="AN484" s="500"/>
      <c r="AO484" s="500"/>
      <c r="AP484" s="500"/>
      <c r="AQ484" s="500"/>
      <c r="AR484" s="500"/>
      <c r="AS484" s="500"/>
      <c r="AT484" s="500"/>
      <c r="AU484" s="500"/>
      <c r="AV484" s="500"/>
      <c r="AW484" s="500"/>
      <c r="AX484" s="500"/>
      <c r="AY484" s="500"/>
      <c r="AZ484" s="500"/>
      <c r="BA484" s="500"/>
      <c r="BB484" s="500"/>
      <c r="BC484" s="500"/>
      <c r="BD484" s="500"/>
    </row>
    <row r="485" spans="1:56" s="501" customFormat="1" ht="126" hidden="1" customHeight="1">
      <c r="A485" s="492">
        <v>477</v>
      </c>
      <c r="B485" s="491" t="s">
        <v>4834</v>
      </c>
      <c r="C485" s="491" t="s">
        <v>4835</v>
      </c>
      <c r="D485" s="491">
        <v>0</v>
      </c>
      <c r="E485" s="491"/>
      <c r="F485" s="490" t="s">
        <v>4836</v>
      </c>
      <c r="G485" s="490"/>
      <c r="H485" s="493" t="s">
        <v>3386</v>
      </c>
      <c r="I485" s="492" t="s">
        <v>84</v>
      </c>
      <c r="J485" s="492"/>
      <c r="K485" s="492"/>
      <c r="L485" s="494">
        <v>100</v>
      </c>
      <c r="M485" s="491"/>
      <c r="N485" s="491"/>
      <c r="O485" s="491"/>
      <c r="P485" s="491"/>
      <c r="Q485" s="491"/>
      <c r="R485" s="491"/>
      <c r="S485" s="491"/>
      <c r="T485" s="491"/>
      <c r="U485" s="491">
        <f t="shared" si="21"/>
        <v>0</v>
      </c>
      <c r="V485" s="495">
        <f t="shared" si="23"/>
        <v>120</v>
      </c>
      <c r="W485" s="496"/>
      <c r="X485" s="496"/>
      <c r="Y485" s="496"/>
      <c r="Z485" s="502"/>
      <c r="AA485" s="496"/>
      <c r="AB485" s="496"/>
      <c r="AC485" s="496">
        <v>0</v>
      </c>
      <c r="AD485" s="496"/>
      <c r="AE485" s="547">
        <v>120</v>
      </c>
      <c r="AF485" s="498"/>
      <c r="AG485" s="499"/>
      <c r="AH485" s="499"/>
      <c r="AI485" s="499">
        <f t="shared" si="22"/>
        <v>0</v>
      </c>
      <c r="AJ485" s="324"/>
      <c r="AK485" s="316"/>
      <c r="AL485" s="316"/>
      <c r="AM485" s="500"/>
      <c r="AN485" s="500"/>
      <c r="AO485" s="500"/>
      <c r="AP485" s="500"/>
      <c r="AQ485" s="500"/>
      <c r="AR485" s="500"/>
      <c r="AS485" s="500"/>
      <c r="AT485" s="500"/>
      <c r="AU485" s="500"/>
      <c r="AV485" s="500"/>
      <c r="AW485" s="500"/>
      <c r="AX485" s="500"/>
      <c r="AY485" s="500"/>
      <c r="AZ485" s="500"/>
      <c r="BA485" s="500"/>
      <c r="BB485" s="500"/>
      <c r="BC485" s="500"/>
      <c r="BD485" s="500"/>
    </row>
    <row r="486" spans="1:56" s="501" customFormat="1" ht="126" hidden="1" customHeight="1">
      <c r="A486" s="492">
        <v>478</v>
      </c>
      <c r="B486" s="491" t="s">
        <v>4837</v>
      </c>
      <c r="C486" s="491" t="s">
        <v>4838</v>
      </c>
      <c r="D486" s="491">
        <v>0</v>
      </c>
      <c r="E486" s="491"/>
      <c r="F486" s="549" t="s">
        <v>4839</v>
      </c>
      <c r="G486" s="549"/>
      <c r="H486" s="493" t="s">
        <v>3386</v>
      </c>
      <c r="I486" s="492" t="s">
        <v>84</v>
      </c>
      <c r="J486" s="492"/>
      <c r="K486" s="492"/>
      <c r="L486" s="494">
        <v>100</v>
      </c>
      <c r="M486" s="491"/>
      <c r="N486" s="491"/>
      <c r="O486" s="491"/>
      <c r="P486" s="491"/>
      <c r="Q486" s="491"/>
      <c r="R486" s="491"/>
      <c r="S486" s="491"/>
      <c r="T486" s="491"/>
      <c r="U486" s="491">
        <f t="shared" si="21"/>
        <v>0</v>
      </c>
      <c r="V486" s="495">
        <f t="shared" si="23"/>
        <v>120</v>
      </c>
      <c r="W486" s="496"/>
      <c r="X486" s="496"/>
      <c r="Y486" s="496"/>
      <c r="Z486" s="502"/>
      <c r="AA486" s="496"/>
      <c r="AB486" s="496"/>
      <c r="AC486" s="496">
        <v>0</v>
      </c>
      <c r="AD486" s="496"/>
      <c r="AE486" s="547">
        <v>120</v>
      </c>
      <c r="AF486" s="498"/>
      <c r="AG486" s="499"/>
      <c r="AH486" s="499"/>
      <c r="AI486" s="499">
        <f t="shared" si="22"/>
        <v>0</v>
      </c>
      <c r="AJ486" s="324"/>
      <c r="AK486" s="316"/>
      <c r="AL486" s="316"/>
      <c r="AM486" s="500"/>
      <c r="AN486" s="500"/>
      <c r="AO486" s="500"/>
      <c r="AP486" s="500"/>
      <c r="AQ486" s="500"/>
      <c r="AR486" s="500"/>
      <c r="AS486" s="500"/>
      <c r="AT486" s="500"/>
      <c r="AU486" s="500"/>
      <c r="AV486" s="500"/>
      <c r="AW486" s="500"/>
      <c r="AX486" s="500"/>
      <c r="AY486" s="500"/>
      <c r="AZ486" s="500"/>
      <c r="BA486" s="500"/>
      <c r="BB486" s="500"/>
      <c r="BC486" s="500"/>
      <c r="BD486" s="500"/>
    </row>
    <row r="487" spans="1:56" s="501" customFormat="1" ht="126" hidden="1" customHeight="1">
      <c r="A487" s="492">
        <v>479</v>
      </c>
      <c r="B487" s="491" t="s">
        <v>4840</v>
      </c>
      <c r="C487" s="491" t="s">
        <v>4841</v>
      </c>
      <c r="D487" s="491">
        <v>0</v>
      </c>
      <c r="E487" s="491"/>
      <c r="F487" s="549" t="s">
        <v>4842</v>
      </c>
      <c r="G487" s="549"/>
      <c r="H487" s="493" t="s">
        <v>3386</v>
      </c>
      <c r="I487" s="492" t="s">
        <v>84</v>
      </c>
      <c r="J487" s="492"/>
      <c r="K487" s="492"/>
      <c r="L487" s="494">
        <v>100</v>
      </c>
      <c r="M487" s="491"/>
      <c r="N487" s="491"/>
      <c r="O487" s="491"/>
      <c r="P487" s="491"/>
      <c r="Q487" s="491"/>
      <c r="R487" s="491"/>
      <c r="S487" s="491"/>
      <c r="T487" s="491"/>
      <c r="U487" s="491">
        <f t="shared" si="21"/>
        <v>0</v>
      </c>
      <c r="V487" s="495">
        <f t="shared" si="23"/>
        <v>120</v>
      </c>
      <c r="W487" s="496"/>
      <c r="X487" s="496"/>
      <c r="Y487" s="496"/>
      <c r="Z487" s="502"/>
      <c r="AA487" s="496"/>
      <c r="AB487" s="496"/>
      <c r="AC487" s="496"/>
      <c r="AD487" s="496"/>
      <c r="AE487" s="547">
        <v>120</v>
      </c>
      <c r="AF487" s="498"/>
      <c r="AG487" s="499"/>
      <c r="AH487" s="499"/>
      <c r="AI487" s="499">
        <f t="shared" si="22"/>
        <v>0</v>
      </c>
      <c r="AJ487" s="324"/>
      <c r="AK487" s="316"/>
      <c r="AL487" s="316"/>
      <c r="AM487" s="500"/>
      <c r="AN487" s="500"/>
      <c r="AO487" s="500"/>
      <c r="AP487" s="500"/>
      <c r="AQ487" s="500"/>
      <c r="AR487" s="500"/>
      <c r="AS487" s="500"/>
      <c r="AT487" s="500"/>
      <c r="AU487" s="500"/>
      <c r="AV487" s="500"/>
      <c r="AW487" s="500"/>
      <c r="AX487" s="500"/>
      <c r="AY487" s="500"/>
      <c r="AZ487" s="500"/>
      <c r="BA487" s="500"/>
      <c r="BB487" s="500"/>
      <c r="BC487" s="500"/>
      <c r="BD487" s="500"/>
    </row>
    <row r="488" spans="1:56" s="501" customFormat="1" ht="126" hidden="1" customHeight="1">
      <c r="A488" s="492">
        <v>480</v>
      </c>
      <c r="B488" s="491" t="s">
        <v>4843</v>
      </c>
      <c r="C488" s="491" t="s">
        <v>4844</v>
      </c>
      <c r="D488" s="491">
        <v>0</v>
      </c>
      <c r="E488" s="491"/>
      <c r="F488" s="549" t="s">
        <v>4845</v>
      </c>
      <c r="G488" s="549"/>
      <c r="H488" s="493"/>
      <c r="I488" s="492" t="s">
        <v>84</v>
      </c>
      <c r="J488" s="492"/>
      <c r="K488" s="492"/>
      <c r="L488" s="494">
        <v>20</v>
      </c>
      <c r="M488" s="491"/>
      <c r="N488" s="491"/>
      <c r="O488" s="491"/>
      <c r="P488" s="491"/>
      <c r="Q488" s="491"/>
      <c r="R488" s="491"/>
      <c r="S488" s="491"/>
      <c r="T488" s="491"/>
      <c r="U488" s="491">
        <f t="shared" si="21"/>
        <v>0</v>
      </c>
      <c r="V488" s="495">
        <f t="shared" si="23"/>
        <v>63</v>
      </c>
      <c r="W488" s="496"/>
      <c r="X488" s="496"/>
      <c r="Y488" s="496"/>
      <c r="Z488" s="502"/>
      <c r="AA488" s="496">
        <v>10</v>
      </c>
      <c r="AB488" s="496"/>
      <c r="AC488" s="496">
        <v>3</v>
      </c>
      <c r="AD488" s="496"/>
      <c r="AE488" s="547">
        <v>50</v>
      </c>
      <c r="AF488" s="498"/>
      <c r="AG488" s="499">
        <v>0</v>
      </c>
      <c r="AH488" s="499"/>
      <c r="AI488" s="499">
        <f t="shared" si="22"/>
        <v>0</v>
      </c>
      <c r="AJ488" s="324"/>
      <c r="AK488" s="316"/>
      <c r="AL488" s="316"/>
      <c r="AM488" s="500"/>
      <c r="AN488" s="500"/>
      <c r="AO488" s="500"/>
      <c r="AP488" s="500"/>
      <c r="AQ488" s="500"/>
      <c r="AR488" s="500"/>
      <c r="AS488" s="500"/>
      <c r="AT488" s="500"/>
      <c r="AU488" s="500"/>
      <c r="AV488" s="500"/>
      <c r="AW488" s="500"/>
      <c r="AX488" s="500"/>
      <c r="AY488" s="500"/>
      <c r="AZ488" s="500"/>
      <c r="BA488" s="500"/>
      <c r="BB488" s="500"/>
      <c r="BC488" s="500"/>
      <c r="BD488" s="500"/>
    </row>
    <row r="489" spans="1:56" s="501" customFormat="1" ht="126" hidden="1" customHeight="1">
      <c r="A489" s="492">
        <v>481</v>
      </c>
      <c r="B489" s="491" t="s">
        <v>4846</v>
      </c>
      <c r="C489" s="491" t="s">
        <v>4847</v>
      </c>
      <c r="D489" s="491">
        <v>0</v>
      </c>
      <c r="E489" s="491"/>
      <c r="F489" s="549" t="s">
        <v>4848</v>
      </c>
      <c r="G489" s="549"/>
      <c r="H489" s="493" t="s">
        <v>3593</v>
      </c>
      <c r="I489" s="492" t="s">
        <v>84</v>
      </c>
      <c r="J489" s="492"/>
      <c r="K489" s="492"/>
      <c r="L489" s="494">
        <v>25</v>
      </c>
      <c r="M489" s="491"/>
      <c r="N489" s="491"/>
      <c r="O489" s="491"/>
      <c r="P489" s="491"/>
      <c r="Q489" s="491"/>
      <c r="R489" s="491"/>
      <c r="S489" s="491"/>
      <c r="T489" s="491"/>
      <c r="U489" s="491">
        <f t="shared" si="21"/>
        <v>0</v>
      </c>
      <c r="V489" s="495">
        <f t="shared" si="23"/>
        <v>20</v>
      </c>
      <c r="W489" s="496"/>
      <c r="X489" s="496"/>
      <c r="Y489" s="496"/>
      <c r="Z489" s="502"/>
      <c r="AA489" s="496"/>
      <c r="AB489" s="496"/>
      <c r="AC489" s="496"/>
      <c r="AD489" s="496"/>
      <c r="AE489" s="547">
        <v>20</v>
      </c>
      <c r="AF489" s="498"/>
      <c r="AG489" s="499"/>
      <c r="AH489" s="499"/>
      <c r="AI489" s="499">
        <f t="shared" si="22"/>
        <v>0</v>
      </c>
      <c r="AJ489" s="324"/>
      <c r="AK489" s="316"/>
      <c r="AL489" s="316"/>
      <c r="AM489" s="500"/>
      <c r="AN489" s="500"/>
      <c r="AO489" s="500"/>
      <c r="AP489" s="500"/>
      <c r="AQ489" s="500"/>
      <c r="AR489" s="500"/>
      <c r="AS489" s="500"/>
      <c r="AT489" s="500"/>
      <c r="AU489" s="500"/>
      <c r="AV489" s="500"/>
      <c r="AW489" s="500"/>
      <c r="AX489" s="500"/>
      <c r="AY489" s="500"/>
      <c r="AZ489" s="500"/>
      <c r="BA489" s="500"/>
      <c r="BB489" s="500"/>
      <c r="BC489" s="500"/>
      <c r="BD489" s="500"/>
    </row>
    <row r="490" spans="1:56" s="501" customFormat="1" ht="126" hidden="1" customHeight="1">
      <c r="A490" s="492">
        <v>482</v>
      </c>
      <c r="B490" s="491" t="s">
        <v>4849</v>
      </c>
      <c r="C490" s="491" t="s">
        <v>4850</v>
      </c>
      <c r="D490" s="491">
        <v>0</v>
      </c>
      <c r="E490" s="491"/>
      <c r="F490" s="549" t="s">
        <v>4851</v>
      </c>
      <c r="G490" s="549"/>
      <c r="H490" s="493" t="s">
        <v>3593</v>
      </c>
      <c r="I490" s="492" t="s">
        <v>84</v>
      </c>
      <c r="J490" s="492"/>
      <c r="K490" s="492"/>
      <c r="L490" s="494">
        <v>25</v>
      </c>
      <c r="M490" s="491"/>
      <c r="N490" s="491"/>
      <c r="O490" s="491"/>
      <c r="P490" s="491"/>
      <c r="Q490" s="491"/>
      <c r="R490" s="491"/>
      <c r="S490" s="491"/>
      <c r="T490" s="491"/>
      <c r="U490" s="491">
        <f t="shared" si="21"/>
        <v>0</v>
      </c>
      <c r="V490" s="495">
        <f t="shared" si="23"/>
        <v>20</v>
      </c>
      <c r="W490" s="496"/>
      <c r="X490" s="496"/>
      <c r="Y490" s="496"/>
      <c r="Z490" s="502"/>
      <c r="AA490" s="496"/>
      <c r="AB490" s="496"/>
      <c r="AC490" s="496"/>
      <c r="AD490" s="496"/>
      <c r="AE490" s="547">
        <v>20</v>
      </c>
      <c r="AF490" s="498"/>
      <c r="AG490" s="499"/>
      <c r="AH490" s="499"/>
      <c r="AI490" s="499">
        <f t="shared" si="22"/>
        <v>0</v>
      </c>
      <c r="AJ490" s="324"/>
      <c r="AK490" s="316"/>
      <c r="AL490" s="316"/>
      <c r="AM490" s="500"/>
      <c r="AN490" s="500"/>
      <c r="AO490" s="500"/>
      <c r="AP490" s="500"/>
      <c r="AQ490" s="500"/>
      <c r="AR490" s="500"/>
      <c r="AS490" s="500"/>
      <c r="AT490" s="500"/>
      <c r="AU490" s="500"/>
      <c r="AV490" s="500"/>
      <c r="AW490" s="500"/>
      <c r="AX490" s="500"/>
      <c r="AY490" s="500"/>
      <c r="AZ490" s="500"/>
      <c r="BA490" s="500"/>
      <c r="BB490" s="500"/>
      <c r="BC490" s="500"/>
      <c r="BD490" s="500"/>
    </row>
    <row r="491" spans="1:56" s="501" customFormat="1" ht="126" hidden="1" customHeight="1">
      <c r="A491" s="492">
        <v>483</v>
      </c>
      <c r="B491" s="491" t="s">
        <v>4852</v>
      </c>
      <c r="C491" s="491" t="s">
        <v>4853</v>
      </c>
      <c r="D491" s="491">
        <v>0</v>
      </c>
      <c r="E491" s="491"/>
      <c r="F491" s="549" t="s">
        <v>4854</v>
      </c>
      <c r="G491" s="549"/>
      <c r="H491" s="493" t="s">
        <v>3423</v>
      </c>
      <c r="I491" s="492" t="s">
        <v>2594</v>
      </c>
      <c r="J491" s="492"/>
      <c r="K491" s="492"/>
      <c r="L491" s="494">
        <v>2</v>
      </c>
      <c r="M491" s="491"/>
      <c r="N491" s="491"/>
      <c r="O491" s="491"/>
      <c r="P491" s="491"/>
      <c r="Q491" s="491"/>
      <c r="R491" s="491"/>
      <c r="S491" s="491"/>
      <c r="T491" s="491"/>
      <c r="U491" s="491">
        <f t="shared" si="21"/>
        <v>0</v>
      </c>
      <c r="V491" s="495">
        <f t="shared" si="23"/>
        <v>2</v>
      </c>
      <c r="W491" s="496"/>
      <c r="X491" s="496"/>
      <c r="Y491" s="496"/>
      <c r="Z491" s="502"/>
      <c r="AA491" s="496"/>
      <c r="AB491" s="496"/>
      <c r="AC491" s="496"/>
      <c r="AD491" s="496"/>
      <c r="AE491" s="547">
        <v>2</v>
      </c>
      <c r="AF491" s="498"/>
      <c r="AG491" s="499"/>
      <c r="AH491" s="499"/>
      <c r="AI491" s="499">
        <f t="shared" si="22"/>
        <v>0</v>
      </c>
      <c r="AJ491" s="324"/>
      <c r="AK491" s="316"/>
      <c r="AL491" s="316"/>
      <c r="AM491" s="500"/>
      <c r="AN491" s="500"/>
      <c r="AO491" s="500"/>
      <c r="AP491" s="500"/>
      <c r="AQ491" s="500"/>
      <c r="AR491" s="500"/>
      <c r="AS491" s="500"/>
      <c r="AT491" s="500"/>
      <c r="AU491" s="500"/>
      <c r="AV491" s="500"/>
      <c r="AW491" s="500"/>
      <c r="AX491" s="500"/>
      <c r="AY491" s="500"/>
      <c r="AZ491" s="500"/>
      <c r="BA491" s="500"/>
      <c r="BB491" s="500"/>
      <c r="BC491" s="500"/>
      <c r="BD491" s="500"/>
    </row>
    <row r="492" spans="1:56" s="501" customFormat="1" ht="126" hidden="1" customHeight="1">
      <c r="A492" s="492">
        <v>484</v>
      </c>
      <c r="B492" s="491" t="s">
        <v>4855</v>
      </c>
      <c r="C492" s="491" t="s">
        <v>4856</v>
      </c>
      <c r="D492" s="491">
        <v>0</v>
      </c>
      <c r="E492" s="491"/>
      <c r="F492" s="490" t="s">
        <v>4857</v>
      </c>
      <c r="G492" s="490"/>
      <c r="H492" s="493" t="s">
        <v>4858</v>
      </c>
      <c r="I492" s="492" t="s">
        <v>84</v>
      </c>
      <c r="J492" s="492"/>
      <c r="K492" s="492"/>
      <c r="L492" s="494">
        <v>5</v>
      </c>
      <c r="M492" s="491"/>
      <c r="N492" s="491"/>
      <c r="O492" s="491"/>
      <c r="P492" s="491"/>
      <c r="Q492" s="491"/>
      <c r="R492" s="491"/>
      <c r="S492" s="491"/>
      <c r="T492" s="491"/>
      <c r="U492" s="491">
        <f t="shared" si="21"/>
        <v>0</v>
      </c>
      <c r="V492" s="495">
        <f t="shared" si="23"/>
        <v>10</v>
      </c>
      <c r="W492" s="496"/>
      <c r="X492" s="496"/>
      <c r="Y492" s="496"/>
      <c r="Z492" s="502"/>
      <c r="AA492" s="496">
        <v>10</v>
      </c>
      <c r="AB492" s="496"/>
      <c r="AC492" s="496"/>
      <c r="AD492" s="496"/>
      <c r="AE492" s="496"/>
      <c r="AF492" s="498"/>
      <c r="AG492" s="499">
        <v>0</v>
      </c>
      <c r="AH492" s="499"/>
      <c r="AI492" s="499">
        <f t="shared" si="22"/>
        <v>0</v>
      </c>
      <c r="AJ492" s="324"/>
      <c r="AK492" s="316"/>
      <c r="AL492" s="316"/>
      <c r="AM492" s="500"/>
      <c r="AN492" s="500"/>
      <c r="AO492" s="500"/>
      <c r="AP492" s="500"/>
      <c r="AQ492" s="500"/>
      <c r="AR492" s="500"/>
      <c r="AS492" s="500"/>
      <c r="AT492" s="500"/>
      <c r="AU492" s="500"/>
      <c r="AV492" s="500"/>
      <c r="AW492" s="500"/>
      <c r="AX492" s="500"/>
      <c r="AY492" s="500"/>
      <c r="AZ492" s="500"/>
      <c r="BA492" s="500"/>
      <c r="BB492" s="500"/>
      <c r="BC492" s="500"/>
      <c r="BD492" s="500"/>
    </row>
    <row r="493" spans="1:56" s="501" customFormat="1" ht="126" hidden="1" customHeight="1">
      <c r="A493" s="492">
        <v>485</v>
      </c>
      <c r="B493" s="491" t="s">
        <v>4859</v>
      </c>
      <c r="C493" s="491" t="s">
        <v>4860</v>
      </c>
      <c r="D493" s="491">
        <v>0</v>
      </c>
      <c r="E493" s="491"/>
      <c r="F493" s="490" t="s">
        <v>4861</v>
      </c>
      <c r="G493" s="490"/>
      <c r="H493" s="493" t="s">
        <v>4079</v>
      </c>
      <c r="I493" s="492" t="s">
        <v>84</v>
      </c>
      <c r="J493" s="492"/>
      <c r="K493" s="492"/>
      <c r="L493" s="494">
        <v>5</v>
      </c>
      <c r="M493" s="491"/>
      <c r="N493" s="491"/>
      <c r="O493" s="491"/>
      <c r="P493" s="491"/>
      <c r="Q493" s="491"/>
      <c r="R493" s="491"/>
      <c r="S493" s="491"/>
      <c r="T493" s="491"/>
      <c r="U493" s="491">
        <f t="shared" si="21"/>
        <v>0</v>
      </c>
      <c r="V493" s="495">
        <f t="shared" si="23"/>
        <v>5</v>
      </c>
      <c r="W493" s="496"/>
      <c r="X493" s="496"/>
      <c r="Y493" s="496"/>
      <c r="Z493" s="502"/>
      <c r="AA493" s="496">
        <v>5</v>
      </c>
      <c r="AB493" s="496"/>
      <c r="AC493" s="496"/>
      <c r="AD493" s="496"/>
      <c r="AE493" s="496"/>
      <c r="AF493" s="498"/>
      <c r="AG493" s="499"/>
      <c r="AH493" s="499"/>
      <c r="AI493" s="499">
        <f t="shared" si="22"/>
        <v>0</v>
      </c>
      <c r="AJ493" s="324"/>
      <c r="AK493" s="316"/>
      <c r="AL493" s="316"/>
      <c r="AM493" s="500"/>
      <c r="AN493" s="500"/>
      <c r="AO493" s="500"/>
      <c r="AP493" s="500"/>
      <c r="AQ493" s="500"/>
      <c r="AR493" s="500"/>
      <c r="AS493" s="500"/>
      <c r="AT493" s="500"/>
      <c r="AU493" s="500"/>
      <c r="AV493" s="500"/>
      <c r="AW493" s="500"/>
      <c r="AX493" s="500"/>
      <c r="AY493" s="500"/>
      <c r="AZ493" s="500"/>
      <c r="BA493" s="500"/>
      <c r="BB493" s="500"/>
      <c r="BC493" s="500"/>
      <c r="BD493" s="500"/>
    </row>
    <row r="494" spans="1:56" s="501" customFormat="1" ht="126" hidden="1" customHeight="1">
      <c r="A494" s="492">
        <v>486</v>
      </c>
      <c r="B494" s="491" t="s">
        <v>4862</v>
      </c>
      <c r="C494" s="491" t="s">
        <v>4863</v>
      </c>
      <c r="D494" s="491">
        <v>0</v>
      </c>
      <c r="E494" s="491"/>
      <c r="F494" s="490" t="s">
        <v>4864</v>
      </c>
      <c r="G494" s="490"/>
      <c r="H494" s="493" t="s">
        <v>4079</v>
      </c>
      <c r="I494" s="492" t="s">
        <v>84</v>
      </c>
      <c r="J494" s="492"/>
      <c r="K494" s="492"/>
      <c r="L494" s="494">
        <v>5</v>
      </c>
      <c r="M494" s="491"/>
      <c r="N494" s="491"/>
      <c r="O494" s="491"/>
      <c r="P494" s="491"/>
      <c r="Q494" s="491"/>
      <c r="R494" s="491"/>
      <c r="S494" s="491"/>
      <c r="T494" s="491"/>
      <c r="U494" s="491">
        <f t="shared" si="21"/>
        <v>0</v>
      </c>
      <c r="V494" s="495">
        <f t="shared" si="23"/>
        <v>2</v>
      </c>
      <c r="W494" s="496"/>
      <c r="X494" s="496"/>
      <c r="Y494" s="496"/>
      <c r="Z494" s="502"/>
      <c r="AA494" s="496">
        <v>2</v>
      </c>
      <c r="AB494" s="496"/>
      <c r="AC494" s="496"/>
      <c r="AD494" s="496"/>
      <c r="AE494" s="496"/>
      <c r="AF494" s="498"/>
      <c r="AG494" s="499"/>
      <c r="AH494" s="499"/>
      <c r="AI494" s="499">
        <f t="shared" si="22"/>
        <v>0</v>
      </c>
      <c r="AJ494" s="324"/>
      <c r="AK494" s="316"/>
      <c r="AL494" s="316"/>
      <c r="AM494" s="500"/>
      <c r="AN494" s="500"/>
      <c r="AO494" s="500"/>
      <c r="AP494" s="500"/>
      <c r="AQ494" s="500"/>
      <c r="AR494" s="500"/>
      <c r="AS494" s="500"/>
      <c r="AT494" s="500"/>
      <c r="AU494" s="500"/>
      <c r="AV494" s="500"/>
      <c r="AW494" s="500"/>
      <c r="AX494" s="500"/>
      <c r="AY494" s="500"/>
      <c r="AZ494" s="500"/>
      <c r="BA494" s="500"/>
      <c r="BB494" s="500"/>
      <c r="BC494" s="500"/>
      <c r="BD494" s="500"/>
    </row>
    <row r="495" spans="1:56" s="501" customFormat="1" ht="126" hidden="1" customHeight="1">
      <c r="A495" s="492">
        <v>487</v>
      </c>
      <c r="B495" s="491" t="s">
        <v>4865</v>
      </c>
      <c r="C495" s="491" t="s">
        <v>4866</v>
      </c>
      <c r="D495" s="491">
        <v>0</v>
      </c>
      <c r="E495" s="491"/>
      <c r="F495" s="490" t="s">
        <v>4867</v>
      </c>
      <c r="G495" s="490"/>
      <c r="H495" s="493" t="s">
        <v>4079</v>
      </c>
      <c r="I495" s="492" t="s">
        <v>84</v>
      </c>
      <c r="J495" s="492"/>
      <c r="K495" s="492"/>
      <c r="L495" s="494">
        <v>2</v>
      </c>
      <c r="M495" s="491"/>
      <c r="N495" s="491"/>
      <c r="O495" s="491"/>
      <c r="P495" s="491"/>
      <c r="Q495" s="491"/>
      <c r="R495" s="491"/>
      <c r="S495" s="491"/>
      <c r="T495" s="491"/>
      <c r="U495" s="491">
        <f t="shared" si="21"/>
        <v>0</v>
      </c>
      <c r="V495" s="495">
        <f t="shared" si="23"/>
        <v>2</v>
      </c>
      <c r="W495" s="496"/>
      <c r="X495" s="496"/>
      <c r="Y495" s="496"/>
      <c r="Z495" s="502"/>
      <c r="AA495" s="496">
        <v>2</v>
      </c>
      <c r="AB495" s="496"/>
      <c r="AC495" s="496"/>
      <c r="AD495" s="496"/>
      <c r="AE495" s="496"/>
      <c r="AF495" s="498"/>
      <c r="AG495" s="499">
        <v>0</v>
      </c>
      <c r="AH495" s="499"/>
      <c r="AI495" s="499">
        <f t="shared" si="22"/>
        <v>0</v>
      </c>
      <c r="AJ495" s="324"/>
      <c r="AK495" s="316"/>
      <c r="AL495" s="316"/>
      <c r="AM495" s="500"/>
      <c r="AN495" s="500"/>
      <c r="AO495" s="500"/>
      <c r="AP495" s="500"/>
      <c r="AQ495" s="500"/>
      <c r="AR495" s="500"/>
      <c r="AS495" s="500"/>
      <c r="AT495" s="500"/>
      <c r="AU495" s="500"/>
      <c r="AV495" s="500"/>
      <c r="AW495" s="500"/>
      <c r="AX495" s="500"/>
      <c r="AY495" s="500"/>
      <c r="AZ495" s="500"/>
      <c r="BA495" s="500"/>
      <c r="BB495" s="500"/>
      <c r="BC495" s="500"/>
      <c r="BD495" s="500"/>
    </row>
    <row r="496" spans="1:56" s="501" customFormat="1" ht="126" hidden="1" customHeight="1">
      <c r="A496" s="492">
        <v>488</v>
      </c>
      <c r="B496" s="491" t="s">
        <v>4868</v>
      </c>
      <c r="C496" s="491" t="s">
        <v>4869</v>
      </c>
      <c r="D496" s="491">
        <v>0</v>
      </c>
      <c r="E496" s="491"/>
      <c r="F496" s="490" t="s">
        <v>4870</v>
      </c>
      <c r="G496" s="490"/>
      <c r="H496" s="493" t="s">
        <v>4079</v>
      </c>
      <c r="I496" s="492" t="s">
        <v>84</v>
      </c>
      <c r="J496" s="492"/>
      <c r="K496" s="492"/>
      <c r="L496" s="494">
        <v>5</v>
      </c>
      <c r="M496" s="491"/>
      <c r="N496" s="491"/>
      <c r="O496" s="491"/>
      <c r="P496" s="491"/>
      <c r="Q496" s="491"/>
      <c r="R496" s="491"/>
      <c r="S496" s="491"/>
      <c r="T496" s="491"/>
      <c r="U496" s="491">
        <f t="shared" si="21"/>
        <v>0</v>
      </c>
      <c r="V496" s="495">
        <f t="shared" si="23"/>
        <v>2</v>
      </c>
      <c r="W496" s="496"/>
      <c r="X496" s="496"/>
      <c r="Y496" s="496"/>
      <c r="Z496" s="502"/>
      <c r="AA496" s="496">
        <v>2</v>
      </c>
      <c r="AB496" s="496"/>
      <c r="AC496" s="496"/>
      <c r="AD496" s="496"/>
      <c r="AE496" s="496"/>
      <c r="AF496" s="498"/>
      <c r="AG496" s="499"/>
      <c r="AH496" s="499"/>
      <c r="AI496" s="499">
        <f t="shared" si="22"/>
        <v>0</v>
      </c>
      <c r="AJ496" s="324"/>
      <c r="AK496" s="316"/>
      <c r="AL496" s="316"/>
      <c r="AM496" s="500"/>
      <c r="AN496" s="500"/>
      <c r="AO496" s="500"/>
      <c r="AP496" s="500"/>
      <c r="AQ496" s="500"/>
      <c r="AR496" s="500"/>
      <c r="AS496" s="500"/>
      <c r="AT496" s="500"/>
      <c r="AU496" s="500"/>
      <c r="AV496" s="500"/>
      <c r="AW496" s="500"/>
      <c r="AX496" s="500"/>
      <c r="AY496" s="500"/>
      <c r="AZ496" s="500"/>
      <c r="BA496" s="500"/>
      <c r="BB496" s="500"/>
      <c r="BC496" s="500"/>
      <c r="BD496" s="500"/>
    </row>
    <row r="497" spans="1:56" s="501" customFormat="1" ht="126" hidden="1" customHeight="1">
      <c r="A497" s="492">
        <v>489</v>
      </c>
      <c r="B497" s="491" t="s">
        <v>4871</v>
      </c>
      <c r="C497" s="491" t="s">
        <v>4872</v>
      </c>
      <c r="D497" s="491">
        <v>0</v>
      </c>
      <c r="E497" s="491"/>
      <c r="F497" s="490" t="s">
        <v>4873</v>
      </c>
      <c r="G497" s="490"/>
      <c r="H497" s="493" t="s">
        <v>4079</v>
      </c>
      <c r="I497" s="492" t="s">
        <v>84</v>
      </c>
      <c r="J497" s="492"/>
      <c r="K497" s="492"/>
      <c r="L497" s="494">
        <v>10</v>
      </c>
      <c r="M497" s="491"/>
      <c r="N497" s="491"/>
      <c r="O497" s="491"/>
      <c r="P497" s="491"/>
      <c r="Q497" s="491"/>
      <c r="R497" s="491"/>
      <c r="S497" s="491"/>
      <c r="T497" s="491"/>
      <c r="U497" s="491">
        <f t="shared" si="21"/>
        <v>0</v>
      </c>
      <c r="V497" s="495">
        <f t="shared" si="23"/>
        <v>5</v>
      </c>
      <c r="W497" s="496"/>
      <c r="X497" s="496"/>
      <c r="Y497" s="496"/>
      <c r="Z497" s="502"/>
      <c r="AA497" s="496">
        <v>5</v>
      </c>
      <c r="AB497" s="496"/>
      <c r="AC497" s="496"/>
      <c r="AD497" s="496"/>
      <c r="AE497" s="496"/>
      <c r="AF497" s="498"/>
      <c r="AG497" s="499"/>
      <c r="AH497" s="499"/>
      <c r="AI497" s="499">
        <f t="shared" si="22"/>
        <v>0</v>
      </c>
      <c r="AJ497" s="324"/>
      <c r="AK497" s="316"/>
      <c r="AL497" s="316"/>
      <c r="AM497" s="500"/>
      <c r="AN497" s="500"/>
      <c r="AO497" s="500"/>
      <c r="AP497" s="500"/>
      <c r="AQ497" s="500"/>
      <c r="AR497" s="500"/>
      <c r="AS497" s="500"/>
      <c r="AT497" s="500"/>
      <c r="AU497" s="500"/>
      <c r="AV497" s="500"/>
      <c r="AW497" s="500"/>
      <c r="AX497" s="500"/>
      <c r="AY497" s="500"/>
      <c r="AZ497" s="500"/>
      <c r="BA497" s="500"/>
      <c r="BB497" s="500"/>
      <c r="BC497" s="500"/>
      <c r="BD497" s="500"/>
    </row>
    <row r="498" spans="1:56" s="501" customFormat="1" ht="126" hidden="1" customHeight="1">
      <c r="A498" s="492">
        <v>490</v>
      </c>
      <c r="B498" s="491" t="s">
        <v>4874</v>
      </c>
      <c r="C498" s="491" t="s">
        <v>4875</v>
      </c>
      <c r="D498" s="491">
        <v>0</v>
      </c>
      <c r="E498" s="491"/>
      <c r="F498" s="490" t="s">
        <v>4876</v>
      </c>
      <c r="G498" s="490"/>
      <c r="H498" s="493" t="s">
        <v>4079</v>
      </c>
      <c r="I498" s="492" t="s">
        <v>84</v>
      </c>
      <c r="J498" s="492"/>
      <c r="K498" s="492"/>
      <c r="L498" s="494">
        <v>5</v>
      </c>
      <c r="M498" s="491"/>
      <c r="N498" s="491"/>
      <c r="O498" s="491"/>
      <c r="P498" s="491"/>
      <c r="Q498" s="491"/>
      <c r="R498" s="491"/>
      <c r="S498" s="491"/>
      <c r="T498" s="491"/>
      <c r="U498" s="491">
        <f t="shared" si="21"/>
        <v>0</v>
      </c>
      <c r="V498" s="495">
        <f t="shared" si="23"/>
        <v>5</v>
      </c>
      <c r="W498" s="496"/>
      <c r="X498" s="496"/>
      <c r="Y498" s="496"/>
      <c r="Z498" s="502"/>
      <c r="AA498" s="496">
        <v>5</v>
      </c>
      <c r="AB498" s="496"/>
      <c r="AC498" s="496"/>
      <c r="AD498" s="496"/>
      <c r="AE498" s="496"/>
      <c r="AF498" s="498"/>
      <c r="AG498" s="499"/>
      <c r="AH498" s="499"/>
      <c r="AI498" s="499">
        <f t="shared" si="22"/>
        <v>0</v>
      </c>
      <c r="AJ498" s="324"/>
      <c r="AK498" s="316"/>
      <c r="AL498" s="316"/>
      <c r="AM498" s="500"/>
      <c r="AN498" s="500"/>
      <c r="AO498" s="500"/>
      <c r="AP498" s="500"/>
      <c r="AQ498" s="500"/>
      <c r="AR498" s="500"/>
      <c r="AS498" s="500"/>
      <c r="AT498" s="500"/>
      <c r="AU498" s="500"/>
      <c r="AV498" s="500"/>
      <c r="AW498" s="500"/>
      <c r="AX498" s="500"/>
      <c r="AY498" s="500"/>
      <c r="AZ498" s="500"/>
      <c r="BA498" s="500"/>
      <c r="BB498" s="500"/>
      <c r="BC498" s="500"/>
      <c r="BD498" s="500"/>
    </row>
    <row r="499" spans="1:56" s="501" customFormat="1" ht="126" hidden="1" customHeight="1">
      <c r="A499" s="492">
        <v>491</v>
      </c>
      <c r="B499" s="491" t="s">
        <v>4877</v>
      </c>
      <c r="C499" s="491" t="s">
        <v>4878</v>
      </c>
      <c r="D499" s="491">
        <v>0</v>
      </c>
      <c r="E499" s="525" t="s">
        <v>4879</v>
      </c>
      <c r="F499" s="490" t="s">
        <v>4880</v>
      </c>
      <c r="G499" s="531" t="s">
        <v>4881</v>
      </c>
      <c r="H499" s="493" t="s">
        <v>4079</v>
      </c>
      <c r="I499" s="492" t="s">
        <v>84</v>
      </c>
      <c r="J499" s="492"/>
      <c r="K499" s="492"/>
      <c r="L499" s="494">
        <v>60</v>
      </c>
      <c r="M499" s="491"/>
      <c r="N499" s="491"/>
      <c r="O499" s="491"/>
      <c r="P499" s="491"/>
      <c r="Q499" s="491"/>
      <c r="R499" s="491"/>
      <c r="S499" s="491"/>
      <c r="T499" s="491"/>
      <c r="U499" s="491">
        <f t="shared" si="21"/>
        <v>0</v>
      </c>
      <c r="V499" s="495">
        <f t="shared" si="23"/>
        <v>40</v>
      </c>
      <c r="W499" s="496"/>
      <c r="X499" s="496"/>
      <c r="Y499" s="496"/>
      <c r="Z499" s="502"/>
      <c r="AA499" s="496"/>
      <c r="AB499" s="496"/>
      <c r="AC499" s="496"/>
      <c r="AD499" s="520">
        <v>40</v>
      </c>
      <c r="AE499" s="496"/>
      <c r="AF499" s="498"/>
      <c r="AG499" s="499"/>
      <c r="AH499" s="499">
        <v>8500000</v>
      </c>
      <c r="AI499" s="499">
        <f t="shared" si="22"/>
        <v>340000000</v>
      </c>
      <c r="AJ499" s="324"/>
      <c r="AK499" s="316"/>
      <c r="AL499" s="316"/>
      <c r="AM499" s="500"/>
      <c r="AN499" s="500"/>
      <c r="AO499" s="500"/>
      <c r="AP499" s="500"/>
      <c r="AQ499" s="500"/>
      <c r="AR499" s="500"/>
      <c r="AS499" s="500"/>
      <c r="AT499" s="500"/>
      <c r="AU499" s="500"/>
      <c r="AV499" s="500"/>
      <c r="AW499" s="500"/>
      <c r="AX499" s="500"/>
      <c r="AY499" s="500"/>
      <c r="AZ499" s="500"/>
      <c r="BA499" s="500"/>
      <c r="BB499" s="500"/>
      <c r="BC499" s="500"/>
      <c r="BD499" s="500"/>
    </row>
    <row r="500" spans="1:56" s="501" customFormat="1" ht="183.75" hidden="1" customHeight="1">
      <c r="A500" s="492">
        <v>492</v>
      </c>
      <c r="B500" s="491" t="s">
        <v>4882</v>
      </c>
      <c r="C500" s="491" t="s">
        <v>4883</v>
      </c>
      <c r="D500" s="491">
        <v>0</v>
      </c>
      <c r="E500" s="491"/>
      <c r="F500" s="549" t="s">
        <v>4884</v>
      </c>
      <c r="G500" s="549"/>
      <c r="H500" s="493" t="s">
        <v>4079</v>
      </c>
      <c r="I500" s="492" t="s">
        <v>84</v>
      </c>
      <c r="J500" s="492"/>
      <c r="K500" s="492"/>
      <c r="L500" s="494">
        <v>100</v>
      </c>
      <c r="M500" s="491"/>
      <c r="N500" s="491"/>
      <c r="O500" s="491"/>
      <c r="P500" s="491"/>
      <c r="Q500" s="491"/>
      <c r="R500" s="491"/>
      <c r="S500" s="491"/>
      <c r="T500" s="491"/>
      <c r="U500" s="491">
        <f t="shared" si="21"/>
        <v>0</v>
      </c>
      <c r="V500" s="495">
        <f t="shared" si="23"/>
        <v>0</v>
      </c>
      <c r="W500" s="496"/>
      <c r="X500" s="496"/>
      <c r="Y500" s="496"/>
      <c r="Z500" s="502"/>
      <c r="AA500" s="496"/>
      <c r="AB500" s="496"/>
      <c r="AC500" s="496">
        <v>0</v>
      </c>
      <c r="AD500" s="496"/>
      <c r="AE500" s="547">
        <v>0</v>
      </c>
      <c r="AF500" s="543" t="s">
        <v>4080</v>
      </c>
      <c r="AG500" s="499"/>
      <c r="AH500" s="499"/>
      <c r="AI500" s="499">
        <f t="shared" si="22"/>
        <v>0</v>
      </c>
      <c r="AJ500" s="339" t="s">
        <v>4885</v>
      </c>
      <c r="AK500" s="316"/>
      <c r="AL500" s="316"/>
      <c r="AM500" s="500"/>
      <c r="AN500" s="500"/>
      <c r="AO500" s="500"/>
      <c r="AP500" s="500"/>
      <c r="AQ500" s="500"/>
      <c r="AR500" s="500"/>
      <c r="AS500" s="500"/>
      <c r="AT500" s="500"/>
      <c r="AU500" s="500"/>
      <c r="AV500" s="500"/>
      <c r="AW500" s="500"/>
      <c r="AX500" s="500"/>
      <c r="AY500" s="500"/>
      <c r="AZ500" s="500"/>
      <c r="BA500" s="500"/>
      <c r="BB500" s="500"/>
      <c r="BC500" s="500"/>
      <c r="BD500" s="500"/>
    </row>
    <row r="501" spans="1:56" s="501" customFormat="1" ht="249" customHeight="1">
      <c r="A501" s="492">
        <v>493</v>
      </c>
      <c r="B501" s="491" t="s">
        <v>4886</v>
      </c>
      <c r="C501" s="491" t="s">
        <v>4887</v>
      </c>
      <c r="D501" s="491">
        <v>0</v>
      </c>
      <c r="E501" s="491"/>
      <c r="F501" s="549" t="s">
        <v>4888</v>
      </c>
      <c r="G501" s="549"/>
      <c r="H501" s="493" t="s">
        <v>4889</v>
      </c>
      <c r="I501" s="492" t="s">
        <v>1354</v>
      </c>
      <c r="J501" s="492"/>
      <c r="K501" s="492"/>
      <c r="L501" s="494">
        <v>1000</v>
      </c>
      <c r="M501" s="491"/>
      <c r="N501" s="491"/>
      <c r="O501" s="491"/>
      <c r="P501" s="491"/>
      <c r="Q501" s="491"/>
      <c r="R501" s="491"/>
      <c r="S501" s="491"/>
      <c r="T501" s="491"/>
      <c r="U501" s="491">
        <f t="shared" si="21"/>
        <v>0</v>
      </c>
      <c r="V501" s="495">
        <f t="shared" si="23"/>
        <v>1800</v>
      </c>
      <c r="W501" s="496">
        <v>1800</v>
      </c>
      <c r="X501" s="496"/>
      <c r="Y501" s="496"/>
      <c r="Z501" s="502"/>
      <c r="AA501" s="496"/>
      <c r="AB501" s="496"/>
      <c r="AC501" s="496">
        <v>0</v>
      </c>
      <c r="AD501" s="496"/>
      <c r="AE501" s="547"/>
      <c r="AF501" s="498" t="s">
        <v>3346</v>
      </c>
      <c r="AG501" s="499"/>
      <c r="AH501" s="499"/>
      <c r="AI501" s="499">
        <f t="shared" si="22"/>
        <v>0</v>
      </c>
      <c r="AJ501" s="324"/>
      <c r="AK501" s="316"/>
      <c r="AL501" s="316"/>
      <c r="AM501" s="500"/>
      <c r="AN501" s="500"/>
      <c r="AO501" s="500"/>
      <c r="AP501" s="500"/>
      <c r="AQ501" s="500"/>
      <c r="AR501" s="500"/>
      <c r="AS501" s="500"/>
      <c r="AT501" s="500"/>
      <c r="AU501" s="500"/>
      <c r="AV501" s="500"/>
      <c r="AW501" s="500"/>
      <c r="AX501" s="500"/>
      <c r="AY501" s="500"/>
      <c r="AZ501" s="500"/>
      <c r="BA501" s="500"/>
      <c r="BB501" s="500"/>
      <c r="BC501" s="500"/>
      <c r="BD501" s="500"/>
    </row>
    <row r="502" spans="1:56" s="501" customFormat="1" ht="126" hidden="1" customHeight="1">
      <c r="A502" s="492">
        <v>494</v>
      </c>
      <c r="B502" s="491" t="s">
        <v>4890</v>
      </c>
      <c r="C502" s="491" t="s">
        <v>4891</v>
      </c>
      <c r="D502" s="491">
        <v>0</v>
      </c>
      <c r="E502" s="491"/>
      <c r="F502" s="549" t="s">
        <v>4892</v>
      </c>
      <c r="G502" s="549"/>
      <c r="H502" s="493" t="s">
        <v>84</v>
      </c>
      <c r="I502" s="492" t="s">
        <v>84</v>
      </c>
      <c r="J502" s="492"/>
      <c r="K502" s="492"/>
      <c r="L502" s="494">
        <v>20</v>
      </c>
      <c r="M502" s="491"/>
      <c r="N502" s="491"/>
      <c r="O502" s="491"/>
      <c r="P502" s="491"/>
      <c r="Q502" s="491"/>
      <c r="R502" s="491"/>
      <c r="S502" s="491"/>
      <c r="T502" s="491"/>
      <c r="U502" s="491">
        <f t="shared" si="21"/>
        <v>0</v>
      </c>
      <c r="V502" s="495">
        <f t="shared" si="23"/>
        <v>120</v>
      </c>
      <c r="W502" s="496">
        <v>120</v>
      </c>
      <c r="X502" s="496"/>
      <c r="Y502" s="496"/>
      <c r="Z502" s="502"/>
      <c r="AA502" s="496"/>
      <c r="AB502" s="496"/>
      <c r="AC502" s="496"/>
      <c r="AD502" s="496"/>
      <c r="AE502" s="547"/>
      <c r="AF502" s="498"/>
      <c r="AG502" s="499"/>
      <c r="AH502" s="499"/>
      <c r="AI502" s="499">
        <f t="shared" si="22"/>
        <v>0</v>
      </c>
      <c r="AJ502" s="324"/>
      <c r="AK502" s="316"/>
      <c r="AL502" s="316"/>
      <c r="AM502" s="500"/>
      <c r="AN502" s="500"/>
      <c r="AO502" s="500"/>
      <c r="AP502" s="500"/>
      <c r="AQ502" s="500"/>
      <c r="AR502" s="500"/>
      <c r="AS502" s="500"/>
      <c r="AT502" s="500"/>
      <c r="AU502" s="500"/>
      <c r="AV502" s="500"/>
      <c r="AW502" s="500"/>
      <c r="AX502" s="500"/>
      <c r="AY502" s="500"/>
      <c r="AZ502" s="500"/>
      <c r="BA502" s="500"/>
      <c r="BB502" s="500"/>
      <c r="BC502" s="500"/>
      <c r="BD502" s="500"/>
    </row>
    <row r="503" spans="1:56" s="501" customFormat="1" ht="126" hidden="1" customHeight="1">
      <c r="A503" s="492">
        <v>495</v>
      </c>
      <c r="B503" s="491" t="s">
        <v>4893</v>
      </c>
      <c r="C503" s="551" t="s">
        <v>4894</v>
      </c>
      <c r="D503" s="491">
        <v>0</v>
      </c>
      <c r="E503" s="551"/>
      <c r="F503" s="549" t="s">
        <v>4895</v>
      </c>
      <c r="G503" s="549"/>
      <c r="H503" s="493" t="s">
        <v>4896</v>
      </c>
      <c r="I503" s="492" t="s">
        <v>84</v>
      </c>
      <c r="J503" s="492"/>
      <c r="K503" s="492"/>
      <c r="L503" s="494">
        <v>50</v>
      </c>
      <c r="M503" s="491"/>
      <c r="N503" s="491"/>
      <c r="O503" s="491"/>
      <c r="P503" s="491"/>
      <c r="Q503" s="491"/>
      <c r="R503" s="491"/>
      <c r="S503" s="491"/>
      <c r="T503" s="491"/>
      <c r="U503" s="491">
        <f t="shared" si="21"/>
        <v>0</v>
      </c>
      <c r="V503" s="495">
        <f t="shared" si="23"/>
        <v>0</v>
      </c>
      <c r="W503" s="496"/>
      <c r="X503" s="496"/>
      <c r="Y503" s="496"/>
      <c r="Z503" s="502"/>
      <c r="AA503" s="496"/>
      <c r="AB503" s="496"/>
      <c r="AC503" s="496">
        <v>0</v>
      </c>
      <c r="AD503" s="496"/>
      <c r="AE503" s="547">
        <v>0</v>
      </c>
      <c r="AF503" s="552" t="s">
        <v>4897</v>
      </c>
      <c r="AG503" s="499"/>
      <c r="AH503" s="499"/>
      <c r="AI503" s="499">
        <f t="shared" si="22"/>
        <v>0</v>
      </c>
      <c r="AJ503" s="339" t="s">
        <v>4885</v>
      </c>
      <c r="AK503" s="316"/>
      <c r="AL503" s="316"/>
      <c r="AM503" s="500"/>
      <c r="AN503" s="500"/>
      <c r="AO503" s="500"/>
      <c r="AP503" s="500"/>
      <c r="AQ503" s="500"/>
      <c r="AR503" s="500"/>
      <c r="AS503" s="500"/>
      <c r="AT503" s="500"/>
      <c r="AU503" s="500"/>
      <c r="AV503" s="500"/>
      <c r="AW503" s="500"/>
      <c r="AX503" s="500"/>
      <c r="AY503" s="500"/>
      <c r="AZ503" s="500"/>
      <c r="BA503" s="500"/>
      <c r="BB503" s="500"/>
      <c r="BC503" s="500"/>
      <c r="BD503" s="500"/>
    </row>
    <row r="504" spans="1:56" s="501" customFormat="1" ht="126" hidden="1" customHeight="1">
      <c r="A504" s="492">
        <v>496</v>
      </c>
      <c r="B504" s="491" t="s">
        <v>4898</v>
      </c>
      <c r="C504" s="491" t="s">
        <v>4899</v>
      </c>
      <c r="D504" s="491">
        <v>0</v>
      </c>
      <c r="E504" s="491"/>
      <c r="F504" s="490" t="s">
        <v>4900</v>
      </c>
      <c r="G504" s="490"/>
      <c r="H504" s="493" t="s">
        <v>4896</v>
      </c>
      <c r="I504" s="492" t="s">
        <v>84</v>
      </c>
      <c r="J504" s="492"/>
      <c r="K504" s="492"/>
      <c r="L504" s="494">
        <v>50</v>
      </c>
      <c r="M504" s="491"/>
      <c r="N504" s="491"/>
      <c r="O504" s="491"/>
      <c r="P504" s="491"/>
      <c r="Q504" s="491"/>
      <c r="R504" s="491"/>
      <c r="S504" s="491"/>
      <c r="T504" s="491"/>
      <c r="U504" s="491">
        <f t="shared" si="21"/>
        <v>0</v>
      </c>
      <c r="V504" s="495">
        <f t="shared" si="23"/>
        <v>90</v>
      </c>
      <c r="W504" s="496"/>
      <c r="X504" s="496"/>
      <c r="Y504" s="496"/>
      <c r="Z504" s="502"/>
      <c r="AA504" s="496"/>
      <c r="AB504" s="496"/>
      <c r="AC504" s="496">
        <v>90</v>
      </c>
      <c r="AD504" s="496"/>
      <c r="AE504" s="547">
        <v>0</v>
      </c>
      <c r="AF504" s="553" t="s">
        <v>4901</v>
      </c>
      <c r="AG504" s="499"/>
      <c r="AH504" s="499"/>
      <c r="AI504" s="499">
        <f t="shared" si="22"/>
        <v>0</v>
      </c>
      <c r="AJ504" s="324"/>
      <c r="AK504" s="316"/>
      <c r="AL504" s="316"/>
      <c r="AM504" s="500"/>
      <c r="AN504" s="500"/>
      <c r="AO504" s="500"/>
      <c r="AP504" s="500"/>
      <c r="AQ504" s="500"/>
      <c r="AR504" s="500"/>
      <c r="AS504" s="500"/>
      <c r="AT504" s="500"/>
      <c r="AU504" s="500"/>
      <c r="AV504" s="500"/>
      <c r="AW504" s="500"/>
      <c r="AX504" s="500"/>
      <c r="AY504" s="500"/>
      <c r="AZ504" s="500"/>
      <c r="BA504" s="500"/>
      <c r="BB504" s="500"/>
      <c r="BC504" s="500"/>
      <c r="BD504" s="500"/>
    </row>
    <row r="505" spans="1:56" s="501" customFormat="1" ht="126" hidden="1" customHeight="1">
      <c r="A505" s="492">
        <v>497</v>
      </c>
      <c r="B505" s="491" t="s">
        <v>4902</v>
      </c>
      <c r="C505" s="491" t="s">
        <v>4903</v>
      </c>
      <c r="D505" s="491">
        <v>0</v>
      </c>
      <c r="E505" s="491"/>
      <c r="F505" s="490" t="s">
        <v>4904</v>
      </c>
      <c r="G505" s="490"/>
      <c r="H505" s="493" t="s">
        <v>4905</v>
      </c>
      <c r="I505" s="492" t="s">
        <v>2514</v>
      </c>
      <c r="J505" s="492"/>
      <c r="K505" s="492"/>
      <c r="L505" s="494">
        <v>500</v>
      </c>
      <c r="M505" s="491"/>
      <c r="N505" s="491"/>
      <c r="O505" s="491"/>
      <c r="P505" s="491"/>
      <c r="Q505" s="491"/>
      <c r="R505" s="491"/>
      <c r="S505" s="491"/>
      <c r="T505" s="491"/>
      <c r="U505" s="491">
        <f t="shared" si="21"/>
        <v>0</v>
      </c>
      <c r="V505" s="495">
        <f t="shared" si="23"/>
        <v>750</v>
      </c>
      <c r="W505" s="496">
        <v>250</v>
      </c>
      <c r="X505" s="496"/>
      <c r="Y505" s="496"/>
      <c r="Z505" s="502"/>
      <c r="AA505" s="496">
        <v>500</v>
      </c>
      <c r="AB505" s="496"/>
      <c r="AC505" s="496"/>
      <c r="AD505" s="496"/>
      <c r="AE505" s="496"/>
      <c r="AF505" s="498"/>
      <c r="AG505" s="499">
        <v>0</v>
      </c>
      <c r="AH505" s="499"/>
      <c r="AI505" s="499">
        <f t="shared" si="22"/>
        <v>0</v>
      </c>
      <c r="AJ505" s="324"/>
      <c r="AK505" s="316"/>
      <c r="AL505" s="316"/>
      <c r="AM505" s="500"/>
      <c r="AN505" s="500"/>
      <c r="AO505" s="500"/>
      <c r="AP505" s="500"/>
      <c r="AQ505" s="500"/>
      <c r="AR505" s="500"/>
      <c r="AS505" s="500"/>
      <c r="AT505" s="500"/>
      <c r="AU505" s="500"/>
      <c r="AV505" s="500"/>
      <c r="AW505" s="500"/>
      <c r="AX505" s="500"/>
      <c r="AY505" s="500"/>
      <c r="AZ505" s="500"/>
      <c r="BA505" s="500"/>
      <c r="BB505" s="500"/>
      <c r="BC505" s="500"/>
      <c r="BD505" s="500"/>
    </row>
    <row r="506" spans="1:56" s="501" customFormat="1" ht="126" hidden="1" customHeight="1">
      <c r="A506" s="492">
        <v>498</v>
      </c>
      <c r="B506" s="491" t="s">
        <v>4906</v>
      </c>
      <c r="C506" s="491" t="s">
        <v>2835</v>
      </c>
      <c r="D506" s="491">
        <v>0</v>
      </c>
      <c r="E506" s="491"/>
      <c r="F506" s="490" t="s">
        <v>4907</v>
      </c>
      <c r="G506" s="490"/>
      <c r="H506" s="493">
        <v>0</v>
      </c>
      <c r="I506" s="492" t="s">
        <v>2594</v>
      </c>
      <c r="J506" s="492"/>
      <c r="K506" s="492"/>
      <c r="L506" s="494">
        <v>300</v>
      </c>
      <c r="M506" s="491"/>
      <c r="N506" s="491"/>
      <c r="O506" s="491"/>
      <c r="P506" s="491"/>
      <c r="Q506" s="491"/>
      <c r="R506" s="491"/>
      <c r="S506" s="491"/>
      <c r="T506" s="491"/>
      <c r="U506" s="491">
        <f t="shared" si="21"/>
        <v>0</v>
      </c>
      <c r="V506" s="495">
        <f t="shared" si="23"/>
        <v>0</v>
      </c>
      <c r="W506" s="496"/>
      <c r="X506" s="496"/>
      <c r="Y506" s="496"/>
      <c r="Z506" s="502"/>
      <c r="AA506" s="496"/>
      <c r="AB506" s="496"/>
      <c r="AC506" s="496"/>
      <c r="AD506" s="496"/>
      <c r="AE506" s="496"/>
      <c r="AF506" s="498"/>
      <c r="AG506" s="499">
        <v>0</v>
      </c>
      <c r="AH506" s="499"/>
      <c r="AI506" s="499">
        <f t="shared" si="22"/>
        <v>0</v>
      </c>
      <c r="AJ506" s="324"/>
      <c r="AK506" s="316"/>
      <c r="AL506" s="316"/>
      <c r="AM506" s="500"/>
      <c r="AN506" s="500"/>
      <c r="AO506" s="500"/>
      <c r="AP506" s="500"/>
      <c r="AQ506" s="500"/>
      <c r="AR506" s="500"/>
      <c r="AS506" s="500"/>
      <c r="AT506" s="500"/>
      <c r="AU506" s="500"/>
      <c r="AV506" s="500"/>
      <c r="AW506" s="500"/>
      <c r="AX506" s="500"/>
      <c r="AY506" s="500"/>
      <c r="AZ506" s="500"/>
      <c r="BA506" s="500"/>
      <c r="BB506" s="500"/>
      <c r="BC506" s="500"/>
      <c r="BD506" s="500"/>
    </row>
    <row r="507" spans="1:56" s="501" customFormat="1" ht="126" hidden="1" customHeight="1">
      <c r="A507" s="492">
        <v>499</v>
      </c>
      <c r="B507" s="491" t="s">
        <v>4908</v>
      </c>
      <c r="C507" s="491" t="s">
        <v>2838</v>
      </c>
      <c r="D507" s="491">
        <v>0</v>
      </c>
      <c r="E507" s="491"/>
      <c r="F507" s="490" t="s">
        <v>4909</v>
      </c>
      <c r="G507" s="490"/>
      <c r="H507" s="493"/>
      <c r="I507" s="492" t="s">
        <v>2514</v>
      </c>
      <c r="J507" s="492"/>
      <c r="K507" s="492"/>
      <c r="L507" s="494">
        <v>300</v>
      </c>
      <c r="M507" s="491"/>
      <c r="N507" s="491"/>
      <c r="O507" s="491"/>
      <c r="P507" s="491"/>
      <c r="Q507" s="491"/>
      <c r="R507" s="491"/>
      <c r="S507" s="491"/>
      <c r="T507" s="491"/>
      <c r="U507" s="491">
        <f t="shared" si="21"/>
        <v>0</v>
      </c>
      <c r="V507" s="495">
        <f t="shared" si="23"/>
        <v>0</v>
      </c>
      <c r="W507" s="496"/>
      <c r="X507" s="496"/>
      <c r="Y507" s="496"/>
      <c r="Z507" s="502"/>
      <c r="AA507" s="496"/>
      <c r="AB507" s="496"/>
      <c r="AC507" s="496"/>
      <c r="AD507" s="496"/>
      <c r="AE507" s="496"/>
      <c r="AF507" s="498"/>
      <c r="AG507" s="499">
        <v>0</v>
      </c>
      <c r="AH507" s="499"/>
      <c r="AI507" s="499">
        <f t="shared" si="22"/>
        <v>0</v>
      </c>
      <c r="AJ507" s="324"/>
      <c r="AK507" s="316"/>
      <c r="AL507" s="316"/>
      <c r="AM507" s="500"/>
      <c r="AN507" s="500"/>
      <c r="AO507" s="500"/>
      <c r="AP507" s="500"/>
      <c r="AQ507" s="500"/>
      <c r="AR507" s="500"/>
      <c r="AS507" s="500"/>
      <c r="AT507" s="500"/>
      <c r="AU507" s="500"/>
      <c r="AV507" s="500"/>
      <c r="AW507" s="500"/>
      <c r="AX507" s="500"/>
      <c r="AY507" s="500"/>
      <c r="AZ507" s="500"/>
      <c r="BA507" s="500"/>
      <c r="BB507" s="500"/>
      <c r="BC507" s="500"/>
      <c r="BD507" s="500"/>
    </row>
    <row r="508" spans="1:56" s="501" customFormat="1" ht="126" hidden="1" customHeight="1">
      <c r="A508" s="492">
        <v>500</v>
      </c>
      <c r="B508" s="491" t="s">
        <v>4910</v>
      </c>
      <c r="C508" s="491" t="s">
        <v>4911</v>
      </c>
      <c r="D508" s="491">
        <v>0</v>
      </c>
      <c r="E508" s="491"/>
      <c r="F508" s="490" t="s">
        <v>4912</v>
      </c>
      <c r="G508" s="490"/>
      <c r="H508" s="493" t="s">
        <v>3311</v>
      </c>
      <c r="I508" s="492" t="s">
        <v>84</v>
      </c>
      <c r="J508" s="492"/>
      <c r="K508" s="492"/>
      <c r="L508" s="494">
        <v>50</v>
      </c>
      <c r="M508" s="491"/>
      <c r="N508" s="491"/>
      <c r="O508" s="491"/>
      <c r="P508" s="491"/>
      <c r="Q508" s="491"/>
      <c r="R508" s="491"/>
      <c r="S508" s="491"/>
      <c r="T508" s="491"/>
      <c r="U508" s="491">
        <f t="shared" si="21"/>
        <v>0</v>
      </c>
      <c r="V508" s="495">
        <f t="shared" si="23"/>
        <v>0</v>
      </c>
      <c r="W508" s="496"/>
      <c r="X508" s="496"/>
      <c r="Y508" s="496"/>
      <c r="Z508" s="502"/>
      <c r="AA508" s="496"/>
      <c r="AB508" s="496"/>
      <c r="AC508" s="496"/>
      <c r="AD508" s="496"/>
      <c r="AE508" s="496"/>
      <c r="AF508" s="498"/>
      <c r="AG508" s="499">
        <v>0</v>
      </c>
      <c r="AH508" s="499"/>
      <c r="AI508" s="499">
        <f t="shared" si="22"/>
        <v>0</v>
      </c>
      <c r="AJ508" s="324"/>
      <c r="AK508" s="316"/>
      <c r="AL508" s="316"/>
      <c r="AM508" s="500"/>
      <c r="AN508" s="500"/>
      <c r="AO508" s="500"/>
      <c r="AP508" s="500"/>
      <c r="AQ508" s="500"/>
      <c r="AR508" s="500"/>
      <c r="AS508" s="500"/>
      <c r="AT508" s="500"/>
      <c r="AU508" s="500"/>
      <c r="AV508" s="500"/>
      <c r="AW508" s="500"/>
      <c r="AX508" s="500"/>
      <c r="AY508" s="500"/>
      <c r="AZ508" s="500"/>
      <c r="BA508" s="500"/>
      <c r="BB508" s="500"/>
      <c r="BC508" s="500"/>
      <c r="BD508" s="500"/>
    </row>
    <row r="509" spans="1:56" s="501" customFormat="1" ht="126" hidden="1" customHeight="1">
      <c r="A509" s="492">
        <v>501</v>
      </c>
      <c r="B509" s="491" t="s">
        <v>4913</v>
      </c>
      <c r="C509" s="491" t="s">
        <v>4914</v>
      </c>
      <c r="D509" s="491">
        <v>0</v>
      </c>
      <c r="E509" s="491"/>
      <c r="F509" s="490" t="s">
        <v>4915</v>
      </c>
      <c r="G509" s="490"/>
      <c r="H509" s="493">
        <v>0</v>
      </c>
      <c r="I509" s="492" t="s">
        <v>2594</v>
      </c>
      <c r="J509" s="492"/>
      <c r="K509" s="492"/>
      <c r="L509" s="494">
        <v>10</v>
      </c>
      <c r="M509" s="491"/>
      <c r="N509" s="491"/>
      <c r="O509" s="491"/>
      <c r="P509" s="491"/>
      <c r="Q509" s="491"/>
      <c r="R509" s="491"/>
      <c r="S509" s="491"/>
      <c r="T509" s="491"/>
      <c r="U509" s="491">
        <f t="shared" si="21"/>
        <v>0</v>
      </c>
      <c r="V509" s="495">
        <f t="shared" si="23"/>
        <v>10</v>
      </c>
      <c r="W509" s="496"/>
      <c r="X509" s="496"/>
      <c r="Y509" s="496"/>
      <c r="Z509" s="502"/>
      <c r="AA509" s="496">
        <v>10</v>
      </c>
      <c r="AB509" s="496"/>
      <c r="AC509" s="496"/>
      <c r="AD509" s="496"/>
      <c r="AE509" s="496"/>
      <c r="AF509" s="498"/>
      <c r="AG509" s="499">
        <v>0</v>
      </c>
      <c r="AH509" s="499"/>
      <c r="AI509" s="499">
        <f t="shared" si="22"/>
        <v>0</v>
      </c>
      <c r="AJ509" s="324"/>
      <c r="AK509" s="316"/>
      <c r="AL509" s="316"/>
      <c r="AM509" s="500"/>
      <c r="AN509" s="500"/>
      <c r="AO509" s="500"/>
      <c r="AP509" s="500"/>
      <c r="AQ509" s="500"/>
      <c r="AR509" s="500"/>
      <c r="AS509" s="500"/>
      <c r="AT509" s="500"/>
      <c r="AU509" s="500"/>
      <c r="AV509" s="500"/>
      <c r="AW509" s="500"/>
      <c r="AX509" s="500"/>
      <c r="AY509" s="500"/>
      <c r="AZ509" s="500"/>
      <c r="BA509" s="500"/>
      <c r="BB509" s="500"/>
      <c r="BC509" s="500"/>
      <c r="BD509" s="500"/>
    </row>
    <row r="510" spans="1:56" s="501" customFormat="1" ht="126" hidden="1" customHeight="1">
      <c r="A510" s="492">
        <v>502</v>
      </c>
      <c r="B510" s="491" t="s">
        <v>4916</v>
      </c>
      <c r="C510" s="491" t="s">
        <v>4917</v>
      </c>
      <c r="D510" s="491">
        <v>0</v>
      </c>
      <c r="E510" s="491"/>
      <c r="F510" s="490" t="s">
        <v>4918</v>
      </c>
      <c r="G510" s="490"/>
      <c r="H510" s="493">
        <v>0</v>
      </c>
      <c r="I510" s="492" t="s">
        <v>84</v>
      </c>
      <c r="J510" s="492"/>
      <c r="K510" s="492"/>
      <c r="L510" s="494">
        <v>100</v>
      </c>
      <c r="M510" s="491"/>
      <c r="N510" s="491"/>
      <c r="O510" s="491"/>
      <c r="P510" s="491"/>
      <c r="Q510" s="491"/>
      <c r="R510" s="491"/>
      <c r="S510" s="491"/>
      <c r="T510" s="491"/>
      <c r="U510" s="491">
        <f t="shared" si="21"/>
        <v>0</v>
      </c>
      <c r="V510" s="495">
        <f t="shared" si="23"/>
        <v>100</v>
      </c>
      <c r="W510" s="496"/>
      <c r="X510" s="496"/>
      <c r="Y510" s="496"/>
      <c r="Z510" s="502"/>
      <c r="AA510" s="496">
        <v>100</v>
      </c>
      <c r="AB510" s="496"/>
      <c r="AC510" s="496"/>
      <c r="AD510" s="496"/>
      <c r="AE510" s="496"/>
      <c r="AF510" s="498"/>
      <c r="AG510" s="499">
        <v>0</v>
      </c>
      <c r="AH510" s="499"/>
      <c r="AI510" s="499">
        <f t="shared" si="22"/>
        <v>0</v>
      </c>
      <c r="AJ510" s="324"/>
      <c r="AK510" s="316"/>
      <c r="AL510" s="316"/>
      <c r="AM510" s="500"/>
      <c r="AN510" s="500"/>
      <c r="AO510" s="500"/>
      <c r="AP510" s="500"/>
      <c r="AQ510" s="500"/>
      <c r="AR510" s="500"/>
      <c r="AS510" s="500"/>
      <c r="AT510" s="500"/>
      <c r="AU510" s="500"/>
      <c r="AV510" s="500"/>
      <c r="AW510" s="500"/>
      <c r="AX510" s="500"/>
      <c r="AY510" s="500"/>
      <c r="AZ510" s="500"/>
      <c r="BA510" s="500"/>
      <c r="BB510" s="500"/>
      <c r="BC510" s="500"/>
      <c r="BD510" s="500"/>
    </row>
    <row r="511" spans="1:56" s="501" customFormat="1" ht="126" hidden="1" customHeight="1">
      <c r="A511" s="492">
        <v>503</v>
      </c>
      <c r="B511" s="490" t="s">
        <v>4919</v>
      </c>
      <c r="C511" s="490" t="s">
        <v>4920</v>
      </c>
      <c r="D511" s="491">
        <v>0</v>
      </c>
      <c r="E511" s="490"/>
      <c r="F511" s="490" t="s">
        <v>4921</v>
      </c>
      <c r="G511" s="490"/>
      <c r="H511" s="492"/>
      <c r="I511" s="492" t="s">
        <v>84</v>
      </c>
      <c r="J511" s="492"/>
      <c r="K511" s="492"/>
      <c r="L511" s="491"/>
      <c r="M511" s="491"/>
      <c r="N511" s="491"/>
      <c r="O511" s="491"/>
      <c r="P511" s="491"/>
      <c r="Q511" s="491"/>
      <c r="R511" s="491"/>
      <c r="S511" s="491"/>
      <c r="T511" s="491"/>
      <c r="U511" s="491">
        <f t="shared" si="21"/>
        <v>0</v>
      </c>
      <c r="V511" s="495">
        <f t="shared" si="23"/>
        <v>50</v>
      </c>
      <c r="W511" s="496"/>
      <c r="X511" s="496"/>
      <c r="Y511" s="496"/>
      <c r="Z511" s="502">
        <v>50</v>
      </c>
      <c r="AA511" s="496"/>
      <c r="AB511" s="496"/>
      <c r="AC511" s="496"/>
      <c r="AD511" s="496"/>
      <c r="AE511" s="547"/>
      <c r="AF511" s="498" t="s">
        <v>4922</v>
      </c>
      <c r="AG511" s="499">
        <v>0</v>
      </c>
      <c r="AH511" s="499">
        <v>0</v>
      </c>
      <c r="AI511" s="499">
        <f t="shared" si="22"/>
        <v>0</v>
      </c>
      <c r="AJ511" s="324"/>
      <c r="AK511" s="316"/>
      <c r="AL511" s="316"/>
      <c r="AM511" s="500"/>
      <c r="AN511" s="500"/>
      <c r="AO511" s="500"/>
      <c r="AP511" s="500"/>
      <c r="AQ511" s="500"/>
      <c r="AR511" s="500"/>
      <c r="AS511" s="500"/>
      <c r="AT511" s="500"/>
      <c r="AU511" s="500"/>
      <c r="AV511" s="500"/>
      <c r="AW511" s="500"/>
      <c r="AX511" s="500"/>
      <c r="AY511" s="500"/>
      <c r="AZ511" s="500"/>
      <c r="BA511" s="500"/>
      <c r="BB511" s="500"/>
      <c r="BC511" s="500"/>
      <c r="BD511" s="500"/>
    </row>
    <row r="512" spans="1:56" s="501" customFormat="1" ht="126" hidden="1" customHeight="1">
      <c r="A512" s="492">
        <v>504</v>
      </c>
      <c r="B512" s="490" t="s">
        <v>6406</v>
      </c>
      <c r="C512" s="490" t="s">
        <v>4923</v>
      </c>
      <c r="D512" s="491">
        <v>0</v>
      </c>
      <c r="E512" s="490"/>
      <c r="F512" s="490" t="s">
        <v>4924</v>
      </c>
      <c r="G512" s="490"/>
      <c r="H512" s="493"/>
      <c r="I512" s="492" t="s">
        <v>84</v>
      </c>
      <c r="J512" s="492"/>
      <c r="K512" s="492"/>
      <c r="L512" s="491"/>
      <c r="M512" s="491"/>
      <c r="N512" s="491"/>
      <c r="O512" s="491"/>
      <c r="P512" s="491"/>
      <c r="Q512" s="491"/>
      <c r="R512" s="491"/>
      <c r="S512" s="491"/>
      <c r="T512" s="491"/>
      <c r="U512" s="491">
        <f t="shared" si="21"/>
        <v>0</v>
      </c>
      <c r="V512" s="495">
        <f t="shared" si="23"/>
        <v>0</v>
      </c>
      <c r="W512" s="496"/>
      <c r="X512" s="496"/>
      <c r="Y512" s="496"/>
      <c r="Z512" s="502"/>
      <c r="AA512" s="496"/>
      <c r="AB512" s="496"/>
      <c r="AC512" s="496">
        <v>0</v>
      </c>
      <c r="AD512" s="496"/>
      <c r="AE512" s="496"/>
      <c r="AF512" s="498" t="s">
        <v>4925</v>
      </c>
      <c r="AG512" s="499">
        <v>0</v>
      </c>
      <c r="AH512" s="499">
        <v>0</v>
      </c>
      <c r="AI512" s="499">
        <f t="shared" si="22"/>
        <v>0</v>
      </c>
      <c r="AJ512" s="324"/>
      <c r="AK512" s="316"/>
      <c r="AL512" s="316"/>
      <c r="AM512" s="500"/>
      <c r="AN512" s="500"/>
      <c r="AO512" s="500"/>
      <c r="AP512" s="500"/>
      <c r="AQ512" s="500"/>
      <c r="AR512" s="500"/>
      <c r="AS512" s="500"/>
      <c r="AT512" s="500"/>
      <c r="AU512" s="500"/>
      <c r="AV512" s="500"/>
      <c r="AW512" s="500"/>
      <c r="AX512" s="500"/>
      <c r="AY512" s="500"/>
      <c r="AZ512" s="500"/>
      <c r="BA512" s="500"/>
      <c r="BB512" s="500"/>
      <c r="BC512" s="500"/>
      <c r="BD512" s="500"/>
    </row>
    <row r="513" spans="1:56" s="501" customFormat="1" ht="126" hidden="1" customHeight="1">
      <c r="A513" s="492">
        <v>505</v>
      </c>
      <c r="B513" s="490" t="s">
        <v>6407</v>
      </c>
      <c r="C513" s="490" t="s">
        <v>4926</v>
      </c>
      <c r="D513" s="491">
        <v>0</v>
      </c>
      <c r="E513" s="490"/>
      <c r="F513" s="490" t="s">
        <v>4927</v>
      </c>
      <c r="G513" s="490"/>
      <c r="H513" s="493"/>
      <c r="I513" s="492"/>
      <c r="J513" s="492"/>
      <c r="K513" s="492"/>
      <c r="L513" s="491"/>
      <c r="M513" s="491"/>
      <c r="N513" s="491"/>
      <c r="O513" s="491"/>
      <c r="P513" s="491"/>
      <c r="Q513" s="491"/>
      <c r="R513" s="491"/>
      <c r="S513" s="491"/>
      <c r="T513" s="491"/>
      <c r="U513" s="491">
        <f t="shared" si="21"/>
        <v>0</v>
      </c>
      <c r="V513" s="495">
        <f t="shared" si="23"/>
        <v>0</v>
      </c>
      <c r="W513" s="496"/>
      <c r="X513" s="496"/>
      <c r="Y513" s="496"/>
      <c r="Z513" s="502"/>
      <c r="AA513" s="496"/>
      <c r="AB513" s="496"/>
      <c r="AC513" s="496">
        <v>0</v>
      </c>
      <c r="AD513" s="496"/>
      <c r="AE513" s="496"/>
      <c r="AF513" s="498" t="s">
        <v>4928</v>
      </c>
      <c r="AG513" s="499">
        <v>0</v>
      </c>
      <c r="AH513" s="499">
        <v>0</v>
      </c>
      <c r="AI513" s="499">
        <f t="shared" si="22"/>
        <v>0</v>
      </c>
      <c r="AJ513" s="324"/>
      <c r="AK513" s="316"/>
      <c r="AL513" s="316"/>
      <c r="AM513" s="500"/>
      <c r="AN513" s="500"/>
      <c r="AO513" s="500"/>
      <c r="AP513" s="500"/>
      <c r="AQ513" s="500"/>
      <c r="AR513" s="500"/>
      <c r="AS513" s="500"/>
      <c r="AT513" s="500"/>
      <c r="AU513" s="500"/>
      <c r="AV513" s="500"/>
      <c r="AW513" s="500"/>
      <c r="AX513" s="500"/>
      <c r="AY513" s="500"/>
      <c r="AZ513" s="500"/>
      <c r="BA513" s="500"/>
      <c r="BB513" s="500"/>
      <c r="BC513" s="500"/>
      <c r="BD513" s="500"/>
    </row>
    <row r="514" spans="1:56" s="501" customFormat="1" ht="126" hidden="1" customHeight="1">
      <c r="A514" s="492">
        <v>506</v>
      </c>
      <c r="B514" s="490" t="s">
        <v>2919</v>
      </c>
      <c r="C514" s="490" t="s">
        <v>4929</v>
      </c>
      <c r="D514" s="491">
        <v>0</v>
      </c>
      <c r="E514" s="490"/>
      <c r="F514" s="490" t="s">
        <v>4930</v>
      </c>
      <c r="G514" s="490"/>
      <c r="H514" s="493"/>
      <c r="I514" s="492"/>
      <c r="J514" s="492"/>
      <c r="K514" s="492"/>
      <c r="L514" s="491"/>
      <c r="M514" s="491"/>
      <c r="N514" s="491"/>
      <c r="O514" s="491"/>
      <c r="P514" s="491"/>
      <c r="Q514" s="491"/>
      <c r="R514" s="491"/>
      <c r="S514" s="491"/>
      <c r="T514" s="491"/>
      <c r="U514" s="491">
        <f t="shared" si="21"/>
        <v>0</v>
      </c>
      <c r="V514" s="495">
        <f t="shared" si="23"/>
        <v>0</v>
      </c>
      <c r="W514" s="496"/>
      <c r="X514" s="496"/>
      <c r="Y514" s="496"/>
      <c r="Z514" s="502"/>
      <c r="AA514" s="496"/>
      <c r="AB514" s="496"/>
      <c r="AC514" s="496">
        <v>0</v>
      </c>
      <c r="AD514" s="496"/>
      <c r="AE514" s="496"/>
      <c r="AF514" s="498" t="s">
        <v>4928</v>
      </c>
      <c r="AG514" s="499">
        <v>0</v>
      </c>
      <c r="AH514" s="499">
        <v>0</v>
      </c>
      <c r="AI514" s="499">
        <f t="shared" si="22"/>
        <v>0</v>
      </c>
      <c r="AJ514" s="324"/>
      <c r="AK514" s="316"/>
      <c r="AL514" s="316"/>
      <c r="AM514" s="500"/>
      <c r="AN514" s="500"/>
      <c r="AO514" s="500"/>
      <c r="AP514" s="500"/>
      <c r="AQ514" s="500"/>
      <c r="AR514" s="500"/>
      <c r="AS514" s="500"/>
      <c r="AT514" s="500"/>
      <c r="AU514" s="500"/>
      <c r="AV514" s="500"/>
      <c r="AW514" s="500"/>
      <c r="AX514" s="500"/>
      <c r="AY514" s="500"/>
      <c r="AZ514" s="500"/>
      <c r="BA514" s="500"/>
      <c r="BB514" s="500"/>
      <c r="BC514" s="500"/>
      <c r="BD514" s="500"/>
    </row>
    <row r="515" spans="1:56" s="501" customFormat="1" ht="126" hidden="1" customHeight="1">
      <c r="A515" s="492">
        <v>507</v>
      </c>
      <c r="B515" s="490" t="s">
        <v>6040</v>
      </c>
      <c r="C515" s="490" t="s">
        <v>4931</v>
      </c>
      <c r="D515" s="491">
        <v>0</v>
      </c>
      <c r="E515" s="490"/>
      <c r="F515" s="490" t="s">
        <v>4932</v>
      </c>
      <c r="G515" s="490"/>
      <c r="H515" s="493"/>
      <c r="I515" s="492"/>
      <c r="J515" s="492"/>
      <c r="K515" s="492"/>
      <c r="L515" s="491"/>
      <c r="M515" s="491"/>
      <c r="N515" s="491"/>
      <c r="O515" s="491"/>
      <c r="P515" s="491"/>
      <c r="Q515" s="491"/>
      <c r="R515" s="491"/>
      <c r="S515" s="491"/>
      <c r="T515" s="491"/>
      <c r="U515" s="491">
        <f t="shared" si="21"/>
        <v>0</v>
      </c>
      <c r="V515" s="495">
        <f t="shared" si="23"/>
        <v>0</v>
      </c>
      <c r="W515" s="496"/>
      <c r="X515" s="496"/>
      <c r="Y515" s="496"/>
      <c r="Z515" s="502"/>
      <c r="AA515" s="496"/>
      <c r="AB515" s="496"/>
      <c r="AC515" s="496">
        <v>0</v>
      </c>
      <c r="AD515" s="496"/>
      <c r="AE515" s="496"/>
      <c r="AF515" s="554" t="s">
        <v>4928</v>
      </c>
      <c r="AG515" s="499">
        <v>0</v>
      </c>
      <c r="AH515" s="499">
        <v>0</v>
      </c>
      <c r="AI515" s="499">
        <f t="shared" si="22"/>
        <v>0</v>
      </c>
      <c r="AJ515" s="324"/>
      <c r="AK515" s="316"/>
      <c r="AL515" s="316"/>
      <c r="AM515" s="500"/>
      <c r="AN515" s="500"/>
      <c r="AO515" s="500"/>
      <c r="AP515" s="500"/>
      <c r="AQ515" s="500"/>
      <c r="AR515" s="500"/>
      <c r="AS515" s="500"/>
      <c r="AT515" s="500"/>
      <c r="AU515" s="500"/>
      <c r="AV515" s="500"/>
      <c r="AW515" s="500"/>
      <c r="AX515" s="500"/>
      <c r="AY515" s="500"/>
      <c r="AZ515" s="500"/>
      <c r="BA515" s="500"/>
      <c r="BB515" s="500"/>
      <c r="BC515" s="500"/>
      <c r="BD515" s="500"/>
    </row>
    <row r="516" spans="1:56" s="501" customFormat="1" ht="126" hidden="1" customHeight="1">
      <c r="A516" s="492">
        <v>508</v>
      </c>
      <c r="B516" s="490" t="s">
        <v>6041</v>
      </c>
      <c r="C516" s="490" t="s">
        <v>4933</v>
      </c>
      <c r="D516" s="491">
        <v>0</v>
      </c>
      <c r="E516" s="490"/>
      <c r="F516" s="490" t="s">
        <v>4934</v>
      </c>
      <c r="G516" s="490"/>
      <c r="H516" s="493"/>
      <c r="I516" s="492"/>
      <c r="J516" s="492"/>
      <c r="K516" s="492"/>
      <c r="L516" s="491"/>
      <c r="M516" s="491"/>
      <c r="N516" s="491"/>
      <c r="O516" s="491"/>
      <c r="P516" s="491"/>
      <c r="Q516" s="491"/>
      <c r="R516" s="491"/>
      <c r="S516" s="491"/>
      <c r="T516" s="491"/>
      <c r="U516" s="491">
        <f t="shared" si="21"/>
        <v>0</v>
      </c>
      <c r="V516" s="495">
        <f t="shared" si="23"/>
        <v>10</v>
      </c>
      <c r="W516" s="496"/>
      <c r="X516" s="496"/>
      <c r="Y516" s="496"/>
      <c r="Z516" s="502"/>
      <c r="AA516" s="496"/>
      <c r="AB516" s="496"/>
      <c r="AC516" s="496">
        <v>10</v>
      </c>
      <c r="AD516" s="496"/>
      <c r="AE516" s="496"/>
      <c r="AF516" s="498" t="s">
        <v>4935</v>
      </c>
      <c r="AG516" s="499">
        <v>0</v>
      </c>
      <c r="AH516" s="499">
        <v>0</v>
      </c>
      <c r="AI516" s="499">
        <f t="shared" si="22"/>
        <v>0</v>
      </c>
      <c r="AJ516" s="324"/>
      <c r="AK516" s="316"/>
      <c r="AL516" s="316"/>
      <c r="AM516" s="500"/>
      <c r="AN516" s="500"/>
      <c r="AO516" s="500"/>
      <c r="AP516" s="500"/>
      <c r="AQ516" s="500"/>
      <c r="AR516" s="500"/>
      <c r="AS516" s="500"/>
      <c r="AT516" s="500"/>
      <c r="AU516" s="500"/>
      <c r="AV516" s="500"/>
      <c r="AW516" s="500"/>
      <c r="AX516" s="500"/>
      <c r="AY516" s="500"/>
      <c r="AZ516" s="500"/>
      <c r="BA516" s="500"/>
      <c r="BB516" s="500"/>
      <c r="BC516" s="500"/>
      <c r="BD516" s="500"/>
    </row>
    <row r="517" spans="1:56" s="501" customFormat="1" ht="126" hidden="1" customHeight="1">
      <c r="A517" s="492">
        <v>509</v>
      </c>
      <c r="B517" s="490" t="s">
        <v>6042</v>
      </c>
      <c r="C517" s="490" t="s">
        <v>4936</v>
      </c>
      <c r="D517" s="491">
        <v>0</v>
      </c>
      <c r="E517" s="490"/>
      <c r="F517" s="490" t="s">
        <v>4937</v>
      </c>
      <c r="G517" s="490"/>
      <c r="H517" s="493"/>
      <c r="I517" s="492"/>
      <c r="J517" s="492"/>
      <c r="K517" s="492"/>
      <c r="L517" s="491"/>
      <c r="M517" s="491"/>
      <c r="N517" s="491"/>
      <c r="O517" s="491"/>
      <c r="P517" s="491"/>
      <c r="Q517" s="491"/>
      <c r="R517" s="491"/>
      <c r="S517" s="491"/>
      <c r="T517" s="491"/>
      <c r="U517" s="491">
        <f t="shared" si="21"/>
        <v>0</v>
      </c>
      <c r="V517" s="495">
        <f t="shared" si="23"/>
        <v>0</v>
      </c>
      <c r="W517" s="496"/>
      <c r="X517" s="496"/>
      <c r="Y517" s="496"/>
      <c r="Z517" s="502"/>
      <c r="AA517" s="496"/>
      <c r="AB517" s="496"/>
      <c r="AC517" s="496">
        <v>0</v>
      </c>
      <c r="AD517" s="496"/>
      <c r="AE517" s="496"/>
      <c r="AF517" s="498" t="s">
        <v>4928</v>
      </c>
      <c r="AG517" s="499">
        <v>0</v>
      </c>
      <c r="AH517" s="499">
        <v>0</v>
      </c>
      <c r="AI517" s="499">
        <f t="shared" si="22"/>
        <v>0</v>
      </c>
      <c r="AJ517" s="324"/>
      <c r="AK517" s="316"/>
      <c r="AL517" s="316"/>
      <c r="AM517" s="500"/>
      <c r="AN517" s="500"/>
      <c r="AO517" s="500"/>
      <c r="AP517" s="500"/>
      <c r="AQ517" s="500"/>
      <c r="AR517" s="500"/>
      <c r="AS517" s="500"/>
      <c r="AT517" s="500"/>
      <c r="AU517" s="500"/>
      <c r="AV517" s="500"/>
      <c r="AW517" s="500"/>
      <c r="AX517" s="500"/>
      <c r="AY517" s="500"/>
      <c r="AZ517" s="500"/>
      <c r="BA517" s="500"/>
      <c r="BB517" s="500"/>
      <c r="BC517" s="500"/>
      <c r="BD517" s="500"/>
    </row>
    <row r="518" spans="1:56" s="501" customFormat="1" ht="126" hidden="1" customHeight="1">
      <c r="A518" s="492">
        <v>510</v>
      </c>
      <c r="B518" s="490" t="s">
        <v>6043</v>
      </c>
      <c r="C518" s="490" t="s">
        <v>4938</v>
      </c>
      <c r="D518" s="491">
        <v>0</v>
      </c>
      <c r="E518" s="490"/>
      <c r="F518" s="490" t="s">
        <v>4939</v>
      </c>
      <c r="G518" s="490"/>
      <c r="H518" s="493"/>
      <c r="I518" s="492"/>
      <c r="J518" s="492"/>
      <c r="K518" s="492"/>
      <c r="L518" s="491"/>
      <c r="M518" s="491"/>
      <c r="N518" s="491"/>
      <c r="O518" s="491"/>
      <c r="P518" s="491"/>
      <c r="Q518" s="491"/>
      <c r="R518" s="491"/>
      <c r="S518" s="491"/>
      <c r="T518" s="491"/>
      <c r="U518" s="491">
        <f t="shared" si="21"/>
        <v>0</v>
      </c>
      <c r="V518" s="495">
        <f t="shared" si="23"/>
        <v>15</v>
      </c>
      <c r="W518" s="496"/>
      <c r="X518" s="496"/>
      <c r="Y518" s="496"/>
      <c r="Z518" s="502"/>
      <c r="AA518" s="496"/>
      <c r="AB518" s="496"/>
      <c r="AC518" s="496">
        <v>15</v>
      </c>
      <c r="AD518" s="496"/>
      <c r="AE518" s="496"/>
      <c r="AF518" s="498" t="s">
        <v>4935</v>
      </c>
      <c r="AG518" s="499">
        <v>0</v>
      </c>
      <c r="AH518" s="499">
        <v>0</v>
      </c>
      <c r="AI518" s="499">
        <f t="shared" si="22"/>
        <v>0</v>
      </c>
      <c r="AJ518" s="324"/>
      <c r="AK518" s="316"/>
      <c r="AL518" s="316"/>
      <c r="AM518" s="500"/>
      <c r="AN518" s="500"/>
      <c r="AO518" s="500"/>
      <c r="AP518" s="500"/>
      <c r="AQ518" s="500"/>
      <c r="AR518" s="500"/>
      <c r="AS518" s="500"/>
      <c r="AT518" s="500"/>
      <c r="AU518" s="500"/>
      <c r="AV518" s="500"/>
      <c r="AW518" s="500"/>
      <c r="AX518" s="500"/>
      <c r="AY518" s="500"/>
      <c r="AZ518" s="500"/>
      <c r="BA518" s="500"/>
      <c r="BB518" s="500"/>
      <c r="BC518" s="500"/>
      <c r="BD518" s="500"/>
    </row>
    <row r="519" spans="1:56" s="501" customFormat="1" ht="126" hidden="1" customHeight="1">
      <c r="A519" s="492">
        <v>511</v>
      </c>
      <c r="B519" s="490" t="s">
        <v>6044</v>
      </c>
      <c r="C519" s="490" t="s">
        <v>4940</v>
      </c>
      <c r="D519" s="491">
        <v>0</v>
      </c>
      <c r="E519" s="490"/>
      <c r="F519" s="490" t="s">
        <v>4941</v>
      </c>
      <c r="G519" s="490"/>
      <c r="H519" s="493"/>
      <c r="I519" s="492"/>
      <c r="J519" s="492"/>
      <c r="K519" s="492"/>
      <c r="L519" s="491"/>
      <c r="M519" s="491"/>
      <c r="N519" s="491"/>
      <c r="O519" s="491"/>
      <c r="P519" s="491"/>
      <c r="Q519" s="491"/>
      <c r="R519" s="491"/>
      <c r="S519" s="491"/>
      <c r="T519" s="491"/>
      <c r="U519" s="491">
        <f t="shared" si="21"/>
        <v>0</v>
      </c>
      <c r="V519" s="495">
        <f t="shared" si="23"/>
        <v>0</v>
      </c>
      <c r="W519" s="496"/>
      <c r="X519" s="496"/>
      <c r="Y519" s="496"/>
      <c r="Z519" s="502"/>
      <c r="AA519" s="496"/>
      <c r="AB519" s="496"/>
      <c r="AC519" s="496">
        <v>0</v>
      </c>
      <c r="AD519" s="496"/>
      <c r="AE519" s="496"/>
      <c r="AF519" s="498" t="s">
        <v>4928</v>
      </c>
      <c r="AG519" s="499">
        <v>0</v>
      </c>
      <c r="AH519" s="499">
        <v>0</v>
      </c>
      <c r="AI519" s="499">
        <f t="shared" si="22"/>
        <v>0</v>
      </c>
      <c r="AJ519" s="324"/>
      <c r="AK519" s="316"/>
      <c r="AL519" s="316"/>
      <c r="AM519" s="500"/>
      <c r="AN519" s="500"/>
      <c r="AO519" s="500"/>
      <c r="AP519" s="500"/>
      <c r="AQ519" s="500"/>
      <c r="AR519" s="500"/>
      <c r="AS519" s="500"/>
      <c r="AT519" s="500"/>
      <c r="AU519" s="500"/>
      <c r="AV519" s="500"/>
      <c r="AW519" s="500"/>
      <c r="AX519" s="500"/>
      <c r="AY519" s="500"/>
      <c r="AZ519" s="500"/>
      <c r="BA519" s="500"/>
      <c r="BB519" s="500"/>
      <c r="BC519" s="500"/>
      <c r="BD519" s="500"/>
    </row>
    <row r="520" spans="1:56" s="501" customFormat="1" ht="126" hidden="1" customHeight="1">
      <c r="A520" s="492">
        <v>512</v>
      </c>
      <c r="B520" s="490" t="s">
        <v>6045</v>
      </c>
      <c r="C520" s="490" t="s">
        <v>4942</v>
      </c>
      <c r="D520" s="491">
        <v>0</v>
      </c>
      <c r="E520" s="490"/>
      <c r="F520" s="490" t="s">
        <v>4943</v>
      </c>
      <c r="G520" s="490"/>
      <c r="H520" s="493"/>
      <c r="I520" s="492"/>
      <c r="J520" s="492"/>
      <c r="K520" s="492"/>
      <c r="L520" s="491"/>
      <c r="M520" s="491"/>
      <c r="N520" s="491"/>
      <c r="O520" s="491"/>
      <c r="P520" s="491"/>
      <c r="Q520" s="491"/>
      <c r="R520" s="491"/>
      <c r="S520" s="491"/>
      <c r="T520" s="491"/>
      <c r="U520" s="491">
        <f t="shared" si="21"/>
        <v>0</v>
      </c>
      <c r="V520" s="495">
        <f t="shared" si="23"/>
        <v>0</v>
      </c>
      <c r="W520" s="496"/>
      <c r="X520" s="496"/>
      <c r="Y520" s="496"/>
      <c r="Z520" s="502"/>
      <c r="AA520" s="496"/>
      <c r="AB520" s="496"/>
      <c r="AC520" s="496">
        <v>0</v>
      </c>
      <c r="AD520" s="496"/>
      <c r="AE520" s="496"/>
      <c r="AF520" s="498" t="s">
        <v>4928</v>
      </c>
      <c r="AG520" s="499">
        <v>0</v>
      </c>
      <c r="AH520" s="499">
        <v>0</v>
      </c>
      <c r="AI520" s="499">
        <f t="shared" si="22"/>
        <v>0</v>
      </c>
      <c r="AJ520" s="324"/>
      <c r="AK520" s="316"/>
      <c r="AL520" s="316"/>
      <c r="AM520" s="500"/>
      <c r="AN520" s="500"/>
      <c r="AO520" s="500"/>
      <c r="AP520" s="500"/>
      <c r="AQ520" s="500"/>
      <c r="AR520" s="500"/>
      <c r="AS520" s="500"/>
      <c r="AT520" s="500"/>
      <c r="AU520" s="500"/>
      <c r="AV520" s="500"/>
      <c r="AW520" s="500"/>
      <c r="AX520" s="500"/>
      <c r="AY520" s="500"/>
      <c r="AZ520" s="500"/>
      <c r="BA520" s="500"/>
      <c r="BB520" s="500"/>
      <c r="BC520" s="500"/>
      <c r="BD520" s="500"/>
    </row>
    <row r="521" spans="1:56" s="501" customFormat="1" ht="126" hidden="1" customHeight="1">
      <c r="A521" s="492">
        <v>513</v>
      </c>
      <c r="B521" s="490" t="s">
        <v>6046</v>
      </c>
      <c r="C521" s="490" t="s">
        <v>4944</v>
      </c>
      <c r="D521" s="491">
        <v>0</v>
      </c>
      <c r="E521" s="490"/>
      <c r="F521" s="490" t="s">
        <v>4945</v>
      </c>
      <c r="G521" s="490"/>
      <c r="H521" s="493"/>
      <c r="I521" s="492"/>
      <c r="J521" s="492"/>
      <c r="K521" s="492"/>
      <c r="L521" s="491"/>
      <c r="M521" s="491"/>
      <c r="N521" s="491"/>
      <c r="O521" s="491"/>
      <c r="P521" s="491"/>
      <c r="Q521" s="491"/>
      <c r="R521" s="491"/>
      <c r="S521" s="491"/>
      <c r="T521" s="491"/>
      <c r="U521" s="491">
        <f t="shared" ref="U521:U584" si="24">SUM(S521:T521)</f>
        <v>0</v>
      </c>
      <c r="V521" s="495">
        <f t="shared" si="23"/>
        <v>50</v>
      </c>
      <c r="W521" s="496"/>
      <c r="X521" s="496"/>
      <c r="Y521" s="496"/>
      <c r="Z521" s="502"/>
      <c r="AA521" s="496"/>
      <c r="AB521" s="496"/>
      <c r="AC521" s="496">
        <v>50</v>
      </c>
      <c r="AD521" s="496"/>
      <c r="AE521" s="496"/>
      <c r="AF521" s="498" t="s">
        <v>4935</v>
      </c>
      <c r="AG521" s="499">
        <v>0</v>
      </c>
      <c r="AH521" s="499">
        <v>0</v>
      </c>
      <c r="AI521" s="499">
        <f t="shared" ref="AI521:AI584" si="25">+AH521*V521</f>
        <v>0</v>
      </c>
      <c r="AJ521" s="324"/>
      <c r="AK521" s="316"/>
      <c r="AL521" s="316"/>
      <c r="AM521" s="500"/>
      <c r="AN521" s="500"/>
      <c r="AO521" s="500"/>
      <c r="AP521" s="500"/>
      <c r="AQ521" s="500"/>
      <c r="AR521" s="500"/>
      <c r="AS521" s="500"/>
      <c r="AT521" s="500"/>
      <c r="AU521" s="500"/>
      <c r="AV521" s="500"/>
      <c r="AW521" s="500"/>
      <c r="AX521" s="500"/>
      <c r="AY521" s="500"/>
      <c r="AZ521" s="500"/>
      <c r="BA521" s="500"/>
      <c r="BB521" s="500"/>
      <c r="BC521" s="500"/>
      <c r="BD521" s="500"/>
    </row>
    <row r="522" spans="1:56" s="501" customFormat="1" ht="126" hidden="1" customHeight="1">
      <c r="A522" s="492">
        <v>514</v>
      </c>
      <c r="B522" s="490" t="s">
        <v>6047</v>
      </c>
      <c r="C522" s="490" t="s">
        <v>4946</v>
      </c>
      <c r="D522" s="491">
        <v>0</v>
      </c>
      <c r="E522" s="490"/>
      <c r="F522" s="490" t="s">
        <v>4947</v>
      </c>
      <c r="G522" s="490"/>
      <c r="H522" s="493"/>
      <c r="I522" s="492"/>
      <c r="J522" s="492"/>
      <c r="K522" s="492"/>
      <c r="L522" s="491"/>
      <c r="M522" s="491"/>
      <c r="N522" s="491"/>
      <c r="O522" s="491"/>
      <c r="P522" s="491"/>
      <c r="Q522" s="491"/>
      <c r="R522" s="491"/>
      <c r="S522" s="491"/>
      <c r="T522" s="491"/>
      <c r="U522" s="491">
        <f t="shared" si="24"/>
        <v>0</v>
      </c>
      <c r="V522" s="495">
        <f t="shared" ref="V522:V585" si="26">SUM(W522:AE522)</f>
        <v>0</v>
      </c>
      <c r="W522" s="496"/>
      <c r="X522" s="496"/>
      <c r="Y522" s="496"/>
      <c r="Z522" s="502"/>
      <c r="AA522" s="496"/>
      <c r="AB522" s="496"/>
      <c r="AC522" s="496">
        <v>0</v>
      </c>
      <c r="AD522" s="496"/>
      <c r="AE522" s="496"/>
      <c r="AF522" s="498" t="s">
        <v>4928</v>
      </c>
      <c r="AG522" s="499">
        <v>0</v>
      </c>
      <c r="AH522" s="499">
        <v>0</v>
      </c>
      <c r="AI522" s="499">
        <f t="shared" si="25"/>
        <v>0</v>
      </c>
      <c r="AJ522" s="324"/>
      <c r="AK522" s="316"/>
      <c r="AL522" s="316"/>
      <c r="AM522" s="500"/>
      <c r="AN522" s="500"/>
      <c r="AO522" s="500"/>
      <c r="AP522" s="500"/>
      <c r="AQ522" s="500"/>
      <c r="AR522" s="500"/>
      <c r="AS522" s="500"/>
      <c r="AT522" s="500"/>
      <c r="AU522" s="500"/>
      <c r="AV522" s="500"/>
      <c r="AW522" s="500"/>
      <c r="AX522" s="500"/>
      <c r="AY522" s="500"/>
      <c r="AZ522" s="500"/>
      <c r="BA522" s="500"/>
      <c r="BB522" s="500"/>
      <c r="BC522" s="500"/>
      <c r="BD522" s="500"/>
    </row>
    <row r="523" spans="1:56" s="501" customFormat="1" ht="126" hidden="1" customHeight="1">
      <c r="A523" s="492">
        <v>515</v>
      </c>
      <c r="B523" s="490" t="s">
        <v>6048</v>
      </c>
      <c r="C523" s="490" t="s">
        <v>4838</v>
      </c>
      <c r="D523" s="491">
        <v>0</v>
      </c>
      <c r="E523" s="490"/>
      <c r="F523" s="490" t="s">
        <v>4948</v>
      </c>
      <c r="G523" s="490"/>
      <c r="H523" s="493"/>
      <c r="I523" s="492"/>
      <c r="J523" s="492"/>
      <c r="K523" s="492"/>
      <c r="L523" s="491"/>
      <c r="M523" s="491"/>
      <c r="N523" s="491"/>
      <c r="O523" s="491"/>
      <c r="P523" s="491"/>
      <c r="Q523" s="491"/>
      <c r="R523" s="491"/>
      <c r="S523" s="491"/>
      <c r="T523" s="491"/>
      <c r="U523" s="491">
        <f t="shared" si="24"/>
        <v>0</v>
      </c>
      <c r="V523" s="495">
        <f t="shared" si="26"/>
        <v>0</v>
      </c>
      <c r="W523" s="496"/>
      <c r="X523" s="496"/>
      <c r="Y523" s="496"/>
      <c r="Z523" s="502"/>
      <c r="AA523" s="496"/>
      <c r="AB523" s="496"/>
      <c r="AC523" s="496">
        <v>0</v>
      </c>
      <c r="AD523" s="496"/>
      <c r="AE523" s="496"/>
      <c r="AF523" s="498" t="s">
        <v>4928</v>
      </c>
      <c r="AG523" s="499">
        <v>0</v>
      </c>
      <c r="AH523" s="499">
        <v>0</v>
      </c>
      <c r="AI523" s="499">
        <f t="shared" si="25"/>
        <v>0</v>
      </c>
      <c r="AJ523" s="324"/>
      <c r="AK523" s="316"/>
      <c r="AL523" s="316"/>
      <c r="AM523" s="500"/>
      <c r="AN523" s="500"/>
      <c r="AO523" s="500"/>
      <c r="AP523" s="500"/>
      <c r="AQ523" s="500"/>
      <c r="AR523" s="500"/>
      <c r="AS523" s="500"/>
      <c r="AT523" s="500"/>
      <c r="AU523" s="500"/>
      <c r="AV523" s="500"/>
      <c r="AW523" s="500"/>
      <c r="AX523" s="500"/>
      <c r="AY523" s="500"/>
      <c r="AZ523" s="500"/>
      <c r="BA523" s="500"/>
      <c r="BB523" s="500"/>
      <c r="BC523" s="500"/>
      <c r="BD523" s="500"/>
    </row>
    <row r="524" spans="1:56" s="501" customFormat="1" ht="126" hidden="1" customHeight="1">
      <c r="A524" s="492">
        <v>516</v>
      </c>
      <c r="B524" s="490" t="s">
        <v>6049</v>
      </c>
      <c r="C524" s="551" t="s">
        <v>4949</v>
      </c>
      <c r="D524" s="491" t="s">
        <v>4950</v>
      </c>
      <c r="E524" s="518" t="s">
        <v>4951</v>
      </c>
      <c r="F524" s="490"/>
      <c r="G524" s="490"/>
      <c r="H524" s="493"/>
      <c r="I524" s="492" t="s">
        <v>84</v>
      </c>
      <c r="J524" s="492"/>
      <c r="K524" s="492"/>
      <c r="L524" s="491"/>
      <c r="M524" s="491"/>
      <c r="N524" s="491"/>
      <c r="O524" s="491"/>
      <c r="P524" s="491"/>
      <c r="Q524" s="491"/>
      <c r="R524" s="491"/>
      <c r="S524" s="491"/>
      <c r="T524" s="491"/>
      <c r="U524" s="491">
        <f t="shared" si="24"/>
        <v>0</v>
      </c>
      <c r="V524" s="495">
        <f t="shared" si="26"/>
        <v>5</v>
      </c>
      <c r="W524" s="496"/>
      <c r="X524" s="496"/>
      <c r="Y524" s="496"/>
      <c r="Z524" s="502"/>
      <c r="AA524" s="555">
        <v>5</v>
      </c>
      <c r="AB524" s="496"/>
      <c r="AC524" s="496"/>
      <c r="AD524" s="496"/>
      <c r="AE524" s="496"/>
      <c r="AF524" s="498" t="s">
        <v>4935</v>
      </c>
      <c r="AG524" s="499">
        <v>0</v>
      </c>
      <c r="AH524" s="499">
        <v>0</v>
      </c>
      <c r="AI524" s="499">
        <f t="shared" si="25"/>
        <v>0</v>
      </c>
      <c r="AJ524" s="324"/>
      <c r="AK524" s="316"/>
      <c r="AL524" s="316"/>
      <c r="AM524" s="500"/>
      <c r="AN524" s="500"/>
      <c r="AO524" s="500"/>
      <c r="AP524" s="500"/>
      <c r="AQ524" s="500"/>
      <c r="AR524" s="500"/>
      <c r="AS524" s="500"/>
      <c r="AT524" s="500"/>
      <c r="AU524" s="500"/>
      <c r="AV524" s="500"/>
      <c r="AW524" s="500"/>
      <c r="AX524" s="500"/>
      <c r="AY524" s="500"/>
      <c r="AZ524" s="500"/>
      <c r="BA524" s="500"/>
      <c r="BB524" s="500"/>
      <c r="BC524" s="500"/>
      <c r="BD524" s="500"/>
    </row>
    <row r="525" spans="1:56" s="501" customFormat="1" ht="126" hidden="1" customHeight="1">
      <c r="A525" s="492">
        <v>517</v>
      </c>
      <c r="B525" s="490" t="s">
        <v>6050</v>
      </c>
      <c r="C525" s="551" t="s">
        <v>4949</v>
      </c>
      <c r="D525" s="491" t="s">
        <v>4952</v>
      </c>
      <c r="E525" s="518" t="s">
        <v>4953</v>
      </c>
      <c r="F525" s="490"/>
      <c r="G525" s="490"/>
      <c r="H525" s="493"/>
      <c r="I525" s="492" t="s">
        <v>84</v>
      </c>
      <c r="J525" s="492"/>
      <c r="K525" s="492"/>
      <c r="L525" s="491"/>
      <c r="M525" s="491"/>
      <c r="N525" s="491"/>
      <c r="O525" s="491"/>
      <c r="P525" s="491"/>
      <c r="Q525" s="491"/>
      <c r="R525" s="491"/>
      <c r="S525" s="491"/>
      <c r="T525" s="491"/>
      <c r="U525" s="491">
        <f t="shared" si="24"/>
        <v>0</v>
      </c>
      <c r="V525" s="495">
        <f t="shared" si="26"/>
        <v>5</v>
      </c>
      <c r="W525" s="496"/>
      <c r="X525" s="496"/>
      <c r="Y525" s="496"/>
      <c r="Z525" s="502"/>
      <c r="AA525" s="555">
        <v>5</v>
      </c>
      <c r="AB525" s="496"/>
      <c r="AC525" s="496"/>
      <c r="AD525" s="496"/>
      <c r="AE525" s="496"/>
      <c r="AF525" s="498" t="s">
        <v>4935</v>
      </c>
      <c r="AG525" s="499">
        <v>0</v>
      </c>
      <c r="AH525" s="499">
        <v>0</v>
      </c>
      <c r="AI525" s="499">
        <f t="shared" si="25"/>
        <v>0</v>
      </c>
      <c r="AJ525" s="324"/>
      <c r="AK525" s="316"/>
      <c r="AL525" s="316"/>
      <c r="AM525" s="500"/>
      <c r="AN525" s="500"/>
      <c r="AO525" s="500"/>
      <c r="AP525" s="500"/>
      <c r="AQ525" s="500"/>
      <c r="AR525" s="500"/>
      <c r="AS525" s="500"/>
      <c r="AT525" s="500"/>
      <c r="AU525" s="500"/>
      <c r="AV525" s="500"/>
      <c r="AW525" s="500"/>
      <c r="AX525" s="500"/>
      <c r="AY525" s="500"/>
      <c r="AZ525" s="500"/>
      <c r="BA525" s="500"/>
      <c r="BB525" s="500"/>
      <c r="BC525" s="500"/>
      <c r="BD525" s="500"/>
    </row>
    <row r="526" spans="1:56" s="501" customFormat="1" ht="126" hidden="1" customHeight="1">
      <c r="A526" s="492">
        <v>518</v>
      </c>
      <c r="B526" s="490" t="s">
        <v>6051</v>
      </c>
      <c r="C526" s="551" t="s">
        <v>4954</v>
      </c>
      <c r="D526" s="491" t="s">
        <v>4955</v>
      </c>
      <c r="E526" s="518" t="s">
        <v>4956</v>
      </c>
      <c r="F526" s="490"/>
      <c r="G526" s="490"/>
      <c r="H526" s="493"/>
      <c r="I526" s="492" t="s">
        <v>84</v>
      </c>
      <c r="J526" s="492"/>
      <c r="K526" s="492"/>
      <c r="L526" s="491"/>
      <c r="M526" s="491"/>
      <c r="N526" s="491"/>
      <c r="O526" s="491"/>
      <c r="P526" s="491"/>
      <c r="Q526" s="491"/>
      <c r="R526" s="491"/>
      <c r="S526" s="491"/>
      <c r="T526" s="491"/>
      <c r="U526" s="491">
        <f t="shared" si="24"/>
        <v>0</v>
      </c>
      <c r="V526" s="495">
        <f t="shared" si="26"/>
        <v>10</v>
      </c>
      <c r="W526" s="496"/>
      <c r="X526" s="496"/>
      <c r="Y526" s="496"/>
      <c r="Z526" s="502"/>
      <c r="AA526" s="555">
        <v>10</v>
      </c>
      <c r="AB526" s="496"/>
      <c r="AC526" s="496"/>
      <c r="AD526" s="496"/>
      <c r="AE526" s="496"/>
      <c r="AF526" s="498" t="s">
        <v>4935</v>
      </c>
      <c r="AG526" s="499">
        <v>0</v>
      </c>
      <c r="AH526" s="499">
        <v>0</v>
      </c>
      <c r="AI526" s="499">
        <f t="shared" si="25"/>
        <v>0</v>
      </c>
      <c r="AJ526" s="324"/>
      <c r="AK526" s="316"/>
      <c r="AL526" s="316"/>
      <c r="AM526" s="500"/>
      <c r="AN526" s="500"/>
      <c r="AO526" s="500"/>
      <c r="AP526" s="500"/>
      <c r="AQ526" s="500"/>
      <c r="AR526" s="500"/>
      <c r="AS526" s="500"/>
      <c r="AT526" s="500"/>
      <c r="AU526" s="500"/>
      <c r="AV526" s="500"/>
      <c r="AW526" s="500"/>
      <c r="AX526" s="500"/>
      <c r="AY526" s="500"/>
      <c r="AZ526" s="500"/>
      <c r="BA526" s="500"/>
      <c r="BB526" s="500"/>
      <c r="BC526" s="500"/>
      <c r="BD526" s="500"/>
    </row>
    <row r="527" spans="1:56" s="501" customFormat="1" ht="126" hidden="1" customHeight="1">
      <c r="A527" s="492">
        <v>519</v>
      </c>
      <c r="B527" s="490" t="s">
        <v>6052</v>
      </c>
      <c r="C527" s="551" t="s">
        <v>4954</v>
      </c>
      <c r="D527" s="491" t="s">
        <v>4957</v>
      </c>
      <c r="E527" s="518" t="s">
        <v>4958</v>
      </c>
      <c r="F527" s="490"/>
      <c r="G527" s="490"/>
      <c r="H527" s="493"/>
      <c r="I527" s="492" t="s">
        <v>84</v>
      </c>
      <c r="J527" s="492"/>
      <c r="K527" s="492"/>
      <c r="L527" s="491"/>
      <c r="M527" s="491"/>
      <c r="N527" s="491"/>
      <c r="O527" s="491"/>
      <c r="P527" s="491"/>
      <c r="Q527" s="491"/>
      <c r="R527" s="491"/>
      <c r="S527" s="491"/>
      <c r="T527" s="491"/>
      <c r="U527" s="491">
        <f t="shared" si="24"/>
        <v>0</v>
      </c>
      <c r="V527" s="495">
        <f t="shared" si="26"/>
        <v>15</v>
      </c>
      <c r="W527" s="496"/>
      <c r="X527" s="496"/>
      <c r="Y527" s="496"/>
      <c r="Z527" s="502"/>
      <c r="AA527" s="555">
        <v>15</v>
      </c>
      <c r="AB527" s="496"/>
      <c r="AC527" s="496"/>
      <c r="AD527" s="496"/>
      <c r="AE527" s="496"/>
      <c r="AF527" s="498" t="s">
        <v>4935</v>
      </c>
      <c r="AG527" s="499">
        <v>0</v>
      </c>
      <c r="AH527" s="499">
        <v>0</v>
      </c>
      <c r="AI527" s="499">
        <f t="shared" si="25"/>
        <v>0</v>
      </c>
      <c r="AJ527" s="324"/>
      <c r="AK527" s="316"/>
      <c r="AL527" s="316"/>
      <c r="AM527" s="500"/>
      <c r="AN527" s="500"/>
      <c r="AO527" s="500"/>
      <c r="AP527" s="500"/>
      <c r="AQ527" s="500"/>
      <c r="AR527" s="500"/>
      <c r="AS527" s="500"/>
      <c r="AT527" s="500"/>
      <c r="AU527" s="500"/>
      <c r="AV527" s="500"/>
      <c r="AW527" s="500"/>
      <c r="AX527" s="500"/>
      <c r="AY527" s="500"/>
      <c r="AZ527" s="500"/>
      <c r="BA527" s="500"/>
      <c r="BB527" s="500"/>
      <c r="BC527" s="500"/>
      <c r="BD527" s="500"/>
    </row>
    <row r="528" spans="1:56" s="501" customFormat="1" ht="126" hidden="1" customHeight="1">
      <c r="A528" s="492">
        <v>520</v>
      </c>
      <c r="B528" s="490" t="s">
        <v>6053</v>
      </c>
      <c r="C528" s="551" t="s">
        <v>4959</v>
      </c>
      <c r="D528" s="491" t="s">
        <v>4960</v>
      </c>
      <c r="E528" s="518" t="s">
        <v>4961</v>
      </c>
      <c r="F528" s="490"/>
      <c r="G528" s="490"/>
      <c r="H528" s="493"/>
      <c r="I528" s="492" t="s">
        <v>84</v>
      </c>
      <c r="J528" s="492"/>
      <c r="K528" s="492"/>
      <c r="L528" s="491"/>
      <c r="M528" s="491"/>
      <c r="N528" s="491"/>
      <c r="O528" s="491"/>
      <c r="P528" s="491"/>
      <c r="Q528" s="491"/>
      <c r="R528" s="491"/>
      <c r="S528" s="491"/>
      <c r="T528" s="491"/>
      <c r="U528" s="491">
        <f t="shared" si="24"/>
        <v>0</v>
      </c>
      <c r="V528" s="495">
        <f t="shared" si="26"/>
        <v>5</v>
      </c>
      <c r="W528" s="496"/>
      <c r="X528" s="496"/>
      <c r="Y528" s="496"/>
      <c r="Z528" s="502"/>
      <c r="AA528" s="555">
        <v>5</v>
      </c>
      <c r="AB528" s="496"/>
      <c r="AC528" s="496"/>
      <c r="AD528" s="496"/>
      <c r="AE528" s="496"/>
      <c r="AF528" s="498" t="s">
        <v>4935</v>
      </c>
      <c r="AG528" s="499">
        <v>0</v>
      </c>
      <c r="AH528" s="499">
        <v>0</v>
      </c>
      <c r="AI528" s="499">
        <f t="shared" si="25"/>
        <v>0</v>
      </c>
      <c r="AJ528" s="324"/>
      <c r="AK528" s="316"/>
      <c r="AL528" s="316"/>
      <c r="AM528" s="500"/>
      <c r="AN528" s="500"/>
      <c r="AO528" s="500"/>
      <c r="AP528" s="500"/>
      <c r="AQ528" s="500"/>
      <c r="AR528" s="500"/>
      <c r="AS528" s="500"/>
      <c r="AT528" s="500"/>
      <c r="AU528" s="500"/>
      <c r="AV528" s="500"/>
      <c r="AW528" s="500"/>
      <c r="AX528" s="500"/>
      <c r="AY528" s="500"/>
      <c r="AZ528" s="500"/>
      <c r="BA528" s="500"/>
      <c r="BB528" s="500"/>
      <c r="BC528" s="500"/>
      <c r="BD528" s="500"/>
    </row>
    <row r="529" spans="1:56" s="501" customFormat="1" ht="126" hidden="1" customHeight="1">
      <c r="A529" s="492">
        <v>521</v>
      </c>
      <c r="B529" s="490" t="s">
        <v>6054</v>
      </c>
      <c r="C529" s="551" t="s">
        <v>4962</v>
      </c>
      <c r="D529" s="491" t="s">
        <v>4963</v>
      </c>
      <c r="E529" s="518" t="s">
        <v>4964</v>
      </c>
      <c r="F529" s="490"/>
      <c r="G529" s="490"/>
      <c r="H529" s="493"/>
      <c r="I529" s="492" t="s">
        <v>84</v>
      </c>
      <c r="J529" s="492"/>
      <c r="K529" s="492"/>
      <c r="L529" s="491"/>
      <c r="M529" s="491">
        <v>25</v>
      </c>
      <c r="N529" s="491"/>
      <c r="O529" s="491"/>
      <c r="P529" s="491"/>
      <c r="Q529" s="491"/>
      <c r="R529" s="491"/>
      <c r="S529" s="491"/>
      <c r="T529" s="491"/>
      <c r="U529" s="491">
        <f t="shared" si="24"/>
        <v>0</v>
      </c>
      <c r="V529" s="495">
        <f t="shared" si="26"/>
        <v>20</v>
      </c>
      <c r="W529" s="496"/>
      <c r="X529" s="496"/>
      <c r="Y529" s="496"/>
      <c r="Z529" s="502"/>
      <c r="AA529" s="555">
        <v>20</v>
      </c>
      <c r="AB529" s="496"/>
      <c r="AC529" s="496"/>
      <c r="AD529" s="496"/>
      <c r="AE529" s="496"/>
      <c r="AF529" s="498" t="s">
        <v>4935</v>
      </c>
      <c r="AG529" s="499">
        <v>0</v>
      </c>
      <c r="AH529" s="499">
        <v>0</v>
      </c>
      <c r="AI529" s="499">
        <f t="shared" si="25"/>
        <v>0</v>
      </c>
      <c r="AJ529" s="324"/>
      <c r="AK529" s="316"/>
      <c r="AL529" s="316"/>
      <c r="AM529" s="500"/>
      <c r="AN529" s="500"/>
      <c r="AO529" s="500"/>
      <c r="AP529" s="500"/>
      <c r="AQ529" s="500"/>
      <c r="AR529" s="500"/>
      <c r="AS529" s="500"/>
      <c r="AT529" s="500"/>
      <c r="AU529" s="500"/>
      <c r="AV529" s="500"/>
      <c r="AW529" s="500"/>
      <c r="AX529" s="500"/>
      <c r="AY529" s="500"/>
      <c r="AZ529" s="500"/>
      <c r="BA529" s="500"/>
      <c r="BB529" s="500"/>
      <c r="BC529" s="500"/>
      <c r="BD529" s="500"/>
    </row>
    <row r="530" spans="1:56" s="501" customFormat="1" ht="126" hidden="1" customHeight="1">
      <c r="A530" s="492">
        <v>522</v>
      </c>
      <c r="B530" s="490" t="s">
        <v>6055</v>
      </c>
      <c r="C530" s="551" t="s">
        <v>4965</v>
      </c>
      <c r="D530" s="491" t="s">
        <v>4966</v>
      </c>
      <c r="E530" s="518" t="s">
        <v>4967</v>
      </c>
      <c r="F530" s="490"/>
      <c r="G530" s="490"/>
      <c r="H530" s="493"/>
      <c r="I530" s="492" t="s">
        <v>84</v>
      </c>
      <c r="J530" s="492"/>
      <c r="K530" s="492"/>
      <c r="L530" s="491"/>
      <c r="M530" s="491"/>
      <c r="N530" s="491"/>
      <c r="O530" s="491"/>
      <c r="P530" s="491"/>
      <c r="Q530" s="491"/>
      <c r="R530" s="491"/>
      <c r="S530" s="491"/>
      <c r="T530" s="491"/>
      <c r="U530" s="491">
        <f t="shared" si="24"/>
        <v>0</v>
      </c>
      <c r="V530" s="495">
        <f t="shared" si="26"/>
        <v>5</v>
      </c>
      <c r="W530" s="496"/>
      <c r="X530" s="496"/>
      <c r="Y530" s="496"/>
      <c r="Z530" s="502"/>
      <c r="AA530" s="555">
        <v>5</v>
      </c>
      <c r="AB530" s="496"/>
      <c r="AC530" s="496"/>
      <c r="AD530" s="496"/>
      <c r="AE530" s="496"/>
      <c r="AF530" s="498" t="s">
        <v>4935</v>
      </c>
      <c r="AG530" s="499">
        <v>0</v>
      </c>
      <c r="AH530" s="499">
        <v>0</v>
      </c>
      <c r="AI530" s="499">
        <f t="shared" si="25"/>
        <v>0</v>
      </c>
      <c r="AJ530" s="324"/>
      <c r="AK530" s="316"/>
      <c r="AL530" s="316"/>
      <c r="AM530" s="500"/>
      <c r="AN530" s="500"/>
      <c r="AO530" s="500"/>
      <c r="AP530" s="500"/>
      <c r="AQ530" s="500"/>
      <c r="AR530" s="500"/>
      <c r="AS530" s="500"/>
      <c r="AT530" s="500"/>
      <c r="AU530" s="500"/>
      <c r="AV530" s="500"/>
      <c r="AW530" s="500"/>
      <c r="AX530" s="500"/>
      <c r="AY530" s="500"/>
      <c r="AZ530" s="500"/>
      <c r="BA530" s="500"/>
      <c r="BB530" s="500"/>
      <c r="BC530" s="500"/>
      <c r="BD530" s="500"/>
    </row>
    <row r="531" spans="1:56" s="501" customFormat="1" ht="126" hidden="1" customHeight="1">
      <c r="A531" s="492">
        <v>523</v>
      </c>
      <c r="B531" s="490" t="s">
        <v>6056</v>
      </c>
      <c r="C531" s="551" t="s">
        <v>4965</v>
      </c>
      <c r="D531" s="491" t="s">
        <v>4968</v>
      </c>
      <c r="E531" s="518" t="s">
        <v>4969</v>
      </c>
      <c r="F531" s="490"/>
      <c r="G531" s="490"/>
      <c r="H531" s="493"/>
      <c r="I531" s="492" t="s">
        <v>84</v>
      </c>
      <c r="J531" s="492"/>
      <c r="K531" s="492"/>
      <c r="L531" s="491"/>
      <c r="M531" s="491"/>
      <c r="N531" s="491"/>
      <c r="O531" s="491"/>
      <c r="P531" s="491"/>
      <c r="Q531" s="491"/>
      <c r="R531" s="491"/>
      <c r="S531" s="491"/>
      <c r="T531" s="491"/>
      <c r="U531" s="491">
        <f t="shared" si="24"/>
        <v>0</v>
      </c>
      <c r="V531" s="495">
        <f t="shared" si="26"/>
        <v>10</v>
      </c>
      <c r="W531" s="496"/>
      <c r="X531" s="496"/>
      <c r="Y531" s="496"/>
      <c r="Z531" s="502"/>
      <c r="AA531" s="555">
        <v>10</v>
      </c>
      <c r="AB531" s="496"/>
      <c r="AC531" s="496"/>
      <c r="AD531" s="496"/>
      <c r="AE531" s="496"/>
      <c r="AF531" s="498" t="s">
        <v>4935</v>
      </c>
      <c r="AG531" s="499">
        <v>0</v>
      </c>
      <c r="AH531" s="499">
        <v>0</v>
      </c>
      <c r="AI531" s="499">
        <f t="shared" si="25"/>
        <v>0</v>
      </c>
      <c r="AJ531" s="324"/>
      <c r="AK531" s="316"/>
      <c r="AL531" s="316"/>
      <c r="AM531" s="500"/>
      <c r="AN531" s="500"/>
      <c r="AO531" s="500"/>
      <c r="AP531" s="500"/>
      <c r="AQ531" s="500"/>
      <c r="AR531" s="500"/>
      <c r="AS531" s="500"/>
      <c r="AT531" s="500"/>
      <c r="AU531" s="500"/>
      <c r="AV531" s="500"/>
      <c r="AW531" s="500"/>
      <c r="AX531" s="500"/>
      <c r="AY531" s="500"/>
      <c r="AZ531" s="500"/>
      <c r="BA531" s="500"/>
      <c r="BB531" s="500"/>
      <c r="BC531" s="500"/>
      <c r="BD531" s="500"/>
    </row>
    <row r="532" spans="1:56" s="501" customFormat="1" ht="126" hidden="1" customHeight="1">
      <c r="A532" s="492">
        <v>524</v>
      </c>
      <c r="B532" s="490" t="s">
        <v>6057</v>
      </c>
      <c r="C532" s="551" t="s">
        <v>4970</v>
      </c>
      <c r="D532" s="491" t="s">
        <v>4971</v>
      </c>
      <c r="E532" s="518" t="s">
        <v>4972</v>
      </c>
      <c r="F532" s="490"/>
      <c r="G532" s="490"/>
      <c r="H532" s="493"/>
      <c r="I532" s="492" t="s">
        <v>84</v>
      </c>
      <c r="J532" s="492"/>
      <c r="K532" s="492"/>
      <c r="L532" s="491"/>
      <c r="M532" s="491"/>
      <c r="N532" s="491"/>
      <c r="O532" s="491"/>
      <c r="P532" s="491"/>
      <c r="Q532" s="491"/>
      <c r="R532" s="491"/>
      <c r="S532" s="491"/>
      <c r="T532" s="491"/>
      <c r="U532" s="491">
        <f t="shared" si="24"/>
        <v>0</v>
      </c>
      <c r="V532" s="495">
        <f t="shared" si="26"/>
        <v>10</v>
      </c>
      <c r="W532" s="496"/>
      <c r="X532" s="496"/>
      <c r="Y532" s="496"/>
      <c r="Z532" s="502"/>
      <c r="AA532" s="555">
        <v>10</v>
      </c>
      <c r="AB532" s="496"/>
      <c r="AC532" s="496"/>
      <c r="AD532" s="496"/>
      <c r="AE532" s="496"/>
      <c r="AF532" s="498" t="s">
        <v>4935</v>
      </c>
      <c r="AG532" s="499">
        <v>0</v>
      </c>
      <c r="AH532" s="499">
        <v>0</v>
      </c>
      <c r="AI532" s="499">
        <f t="shared" si="25"/>
        <v>0</v>
      </c>
      <c r="AJ532" s="324"/>
      <c r="AK532" s="316"/>
      <c r="AL532" s="316"/>
      <c r="AM532" s="500"/>
      <c r="AN532" s="500"/>
      <c r="AO532" s="500"/>
      <c r="AP532" s="500"/>
      <c r="AQ532" s="500"/>
      <c r="AR532" s="500"/>
      <c r="AS532" s="500"/>
      <c r="AT532" s="500"/>
      <c r="AU532" s="500"/>
      <c r="AV532" s="500"/>
      <c r="AW532" s="500"/>
      <c r="AX532" s="500"/>
      <c r="AY532" s="500"/>
      <c r="AZ532" s="500"/>
      <c r="BA532" s="500"/>
      <c r="BB532" s="500"/>
      <c r="BC532" s="500"/>
      <c r="BD532" s="500"/>
    </row>
    <row r="533" spans="1:56" s="501" customFormat="1" ht="126" hidden="1" customHeight="1">
      <c r="A533" s="492">
        <v>525</v>
      </c>
      <c r="B533" s="490" t="s">
        <v>6058</v>
      </c>
      <c r="C533" s="551" t="s">
        <v>4973</v>
      </c>
      <c r="D533" s="491" t="s">
        <v>4974</v>
      </c>
      <c r="E533" s="518" t="s">
        <v>4975</v>
      </c>
      <c r="F533" s="490"/>
      <c r="G533" s="490"/>
      <c r="H533" s="493"/>
      <c r="I533" s="492" t="s">
        <v>84</v>
      </c>
      <c r="J533" s="492"/>
      <c r="K533" s="492"/>
      <c r="L533" s="491"/>
      <c r="M533" s="491"/>
      <c r="N533" s="491"/>
      <c r="O533" s="491"/>
      <c r="P533" s="491"/>
      <c r="Q533" s="491"/>
      <c r="R533" s="491"/>
      <c r="S533" s="491"/>
      <c r="T533" s="491"/>
      <c r="U533" s="491">
        <f t="shared" si="24"/>
        <v>0</v>
      </c>
      <c r="V533" s="495">
        <f t="shared" si="26"/>
        <v>10</v>
      </c>
      <c r="W533" s="496"/>
      <c r="X533" s="496"/>
      <c r="Y533" s="496"/>
      <c r="Z533" s="502"/>
      <c r="AA533" s="555">
        <v>10</v>
      </c>
      <c r="AB533" s="496"/>
      <c r="AC533" s="496"/>
      <c r="AD533" s="496"/>
      <c r="AE533" s="496"/>
      <c r="AF533" s="498" t="s">
        <v>4935</v>
      </c>
      <c r="AG533" s="499">
        <v>0</v>
      </c>
      <c r="AH533" s="499">
        <v>0</v>
      </c>
      <c r="AI533" s="499">
        <f t="shared" si="25"/>
        <v>0</v>
      </c>
      <c r="AJ533" s="324"/>
      <c r="AK533" s="316"/>
      <c r="AL533" s="316"/>
      <c r="AM533" s="500"/>
      <c r="AN533" s="500"/>
      <c r="AO533" s="500"/>
      <c r="AP533" s="500"/>
      <c r="AQ533" s="500"/>
      <c r="AR533" s="500"/>
      <c r="AS533" s="500"/>
      <c r="AT533" s="500"/>
      <c r="AU533" s="500"/>
      <c r="AV533" s="500"/>
      <c r="AW533" s="500"/>
      <c r="AX533" s="500"/>
      <c r="AY533" s="500"/>
      <c r="AZ533" s="500"/>
      <c r="BA533" s="500"/>
      <c r="BB533" s="500"/>
      <c r="BC533" s="500"/>
      <c r="BD533" s="500"/>
    </row>
    <row r="534" spans="1:56" s="501" customFormat="1" ht="126" hidden="1" customHeight="1">
      <c r="A534" s="492">
        <v>526</v>
      </c>
      <c r="B534" s="490" t="s">
        <v>6059</v>
      </c>
      <c r="C534" s="551" t="s">
        <v>4976</v>
      </c>
      <c r="D534" s="491" t="s">
        <v>4977</v>
      </c>
      <c r="E534" s="518" t="s">
        <v>4978</v>
      </c>
      <c r="F534" s="490"/>
      <c r="G534" s="490"/>
      <c r="H534" s="493"/>
      <c r="I534" s="492" t="s">
        <v>84</v>
      </c>
      <c r="J534" s="492"/>
      <c r="K534" s="492"/>
      <c r="L534" s="491"/>
      <c r="M534" s="491"/>
      <c r="N534" s="491"/>
      <c r="O534" s="491"/>
      <c r="P534" s="491"/>
      <c r="Q534" s="491"/>
      <c r="R534" s="491"/>
      <c r="S534" s="491"/>
      <c r="T534" s="491"/>
      <c r="U534" s="491">
        <f t="shared" si="24"/>
        <v>0</v>
      </c>
      <c r="V534" s="495">
        <f t="shared" si="26"/>
        <v>20</v>
      </c>
      <c r="W534" s="496"/>
      <c r="X534" s="496"/>
      <c r="Y534" s="496"/>
      <c r="Z534" s="502"/>
      <c r="AA534" s="555">
        <v>20</v>
      </c>
      <c r="AB534" s="496"/>
      <c r="AC534" s="496"/>
      <c r="AD534" s="496"/>
      <c r="AE534" s="496"/>
      <c r="AF534" s="498" t="s">
        <v>4935</v>
      </c>
      <c r="AG534" s="499">
        <v>0</v>
      </c>
      <c r="AH534" s="499">
        <v>0</v>
      </c>
      <c r="AI534" s="499">
        <f t="shared" si="25"/>
        <v>0</v>
      </c>
      <c r="AJ534" s="324"/>
      <c r="AK534" s="316"/>
      <c r="AL534" s="316"/>
      <c r="AM534" s="500"/>
      <c r="AN534" s="500"/>
      <c r="AO534" s="500"/>
      <c r="AP534" s="500"/>
      <c r="AQ534" s="500"/>
      <c r="AR534" s="500"/>
      <c r="AS534" s="500"/>
      <c r="AT534" s="500"/>
      <c r="AU534" s="500"/>
      <c r="AV534" s="500"/>
      <c r="AW534" s="500"/>
      <c r="AX534" s="500"/>
      <c r="AY534" s="500"/>
      <c r="AZ534" s="500"/>
      <c r="BA534" s="500"/>
      <c r="BB534" s="500"/>
      <c r="BC534" s="500"/>
      <c r="BD534" s="500"/>
    </row>
    <row r="535" spans="1:56" s="501" customFormat="1" ht="126" hidden="1" customHeight="1">
      <c r="A535" s="492">
        <v>527</v>
      </c>
      <c r="B535" s="490" t="s">
        <v>6060</v>
      </c>
      <c r="C535" s="551" t="s">
        <v>4979</v>
      </c>
      <c r="D535" s="491" t="s">
        <v>4980</v>
      </c>
      <c r="E535" s="518" t="s">
        <v>4981</v>
      </c>
      <c r="F535" s="490"/>
      <c r="G535" s="490"/>
      <c r="H535" s="493"/>
      <c r="I535" s="492" t="s">
        <v>84</v>
      </c>
      <c r="J535" s="492"/>
      <c r="K535" s="492"/>
      <c r="L535" s="491"/>
      <c r="M535" s="491"/>
      <c r="N535" s="491"/>
      <c r="O535" s="491"/>
      <c r="P535" s="491"/>
      <c r="Q535" s="491"/>
      <c r="R535" s="491"/>
      <c r="S535" s="491"/>
      <c r="T535" s="491"/>
      <c r="U535" s="491">
        <f t="shared" si="24"/>
        <v>0</v>
      </c>
      <c r="V535" s="495">
        <f t="shared" si="26"/>
        <v>10</v>
      </c>
      <c r="W535" s="496"/>
      <c r="X535" s="496"/>
      <c r="Y535" s="496"/>
      <c r="Z535" s="502"/>
      <c r="AA535" s="555">
        <v>10</v>
      </c>
      <c r="AB535" s="496"/>
      <c r="AC535" s="496"/>
      <c r="AD535" s="496"/>
      <c r="AE535" s="496"/>
      <c r="AF535" s="498" t="s">
        <v>4935</v>
      </c>
      <c r="AG535" s="499">
        <v>0</v>
      </c>
      <c r="AH535" s="499">
        <v>0</v>
      </c>
      <c r="AI535" s="499">
        <f t="shared" si="25"/>
        <v>0</v>
      </c>
      <c r="AJ535" s="324"/>
      <c r="AK535" s="316"/>
      <c r="AL535" s="316"/>
      <c r="AM535" s="500"/>
      <c r="AN535" s="500"/>
      <c r="AO535" s="500"/>
      <c r="AP535" s="500"/>
      <c r="AQ535" s="500"/>
      <c r="AR535" s="500"/>
      <c r="AS535" s="500"/>
      <c r="AT535" s="500"/>
      <c r="AU535" s="500"/>
      <c r="AV535" s="500"/>
      <c r="AW535" s="500"/>
      <c r="AX535" s="500"/>
      <c r="AY535" s="500"/>
      <c r="AZ535" s="500"/>
      <c r="BA535" s="500"/>
      <c r="BB535" s="500"/>
      <c r="BC535" s="500"/>
      <c r="BD535" s="500"/>
    </row>
    <row r="536" spans="1:56" s="501" customFormat="1" ht="126" hidden="1" customHeight="1">
      <c r="A536" s="492">
        <v>528</v>
      </c>
      <c r="B536" s="490" t="s">
        <v>6061</v>
      </c>
      <c r="C536" s="551" t="s">
        <v>4982</v>
      </c>
      <c r="D536" s="491" t="s">
        <v>4983</v>
      </c>
      <c r="E536" s="518" t="s">
        <v>4984</v>
      </c>
      <c r="F536" s="490"/>
      <c r="G536" s="490"/>
      <c r="H536" s="493"/>
      <c r="I536" s="492" t="s">
        <v>84</v>
      </c>
      <c r="J536" s="492"/>
      <c r="K536" s="492"/>
      <c r="L536" s="491"/>
      <c r="M536" s="491"/>
      <c r="N536" s="491"/>
      <c r="O536" s="491"/>
      <c r="P536" s="491"/>
      <c r="Q536" s="491"/>
      <c r="R536" s="491"/>
      <c r="S536" s="491"/>
      <c r="T536" s="491"/>
      <c r="U536" s="491">
        <f t="shared" si="24"/>
        <v>0</v>
      </c>
      <c r="V536" s="495">
        <f t="shared" si="26"/>
        <v>10</v>
      </c>
      <c r="W536" s="496"/>
      <c r="X536" s="496"/>
      <c r="Y536" s="496"/>
      <c r="Z536" s="502"/>
      <c r="AA536" s="555">
        <v>10</v>
      </c>
      <c r="AB536" s="496"/>
      <c r="AC536" s="496"/>
      <c r="AD536" s="496"/>
      <c r="AE536" s="496"/>
      <c r="AF536" s="498" t="s">
        <v>4935</v>
      </c>
      <c r="AG536" s="499">
        <v>0</v>
      </c>
      <c r="AH536" s="499">
        <v>0</v>
      </c>
      <c r="AI536" s="499">
        <f t="shared" si="25"/>
        <v>0</v>
      </c>
      <c r="AJ536" s="324"/>
      <c r="AK536" s="316"/>
      <c r="AL536" s="316"/>
      <c r="AM536" s="500"/>
      <c r="AN536" s="500"/>
      <c r="AO536" s="500"/>
      <c r="AP536" s="500"/>
      <c r="AQ536" s="500"/>
      <c r="AR536" s="500"/>
      <c r="AS536" s="500"/>
      <c r="AT536" s="500"/>
      <c r="AU536" s="500"/>
      <c r="AV536" s="500"/>
      <c r="AW536" s="500"/>
      <c r="AX536" s="500"/>
      <c r="AY536" s="500"/>
      <c r="AZ536" s="500"/>
      <c r="BA536" s="500"/>
      <c r="BB536" s="500"/>
      <c r="BC536" s="500"/>
      <c r="BD536" s="500"/>
    </row>
    <row r="537" spans="1:56" s="501" customFormat="1" ht="126" hidden="1" customHeight="1">
      <c r="A537" s="492">
        <v>529</v>
      </c>
      <c r="B537" s="490" t="s">
        <v>6062</v>
      </c>
      <c r="C537" s="551" t="s">
        <v>4985</v>
      </c>
      <c r="D537" s="491" t="s">
        <v>4986</v>
      </c>
      <c r="E537" s="518" t="s">
        <v>4987</v>
      </c>
      <c r="F537" s="490"/>
      <c r="G537" s="490"/>
      <c r="H537" s="493"/>
      <c r="I537" s="492" t="s">
        <v>84</v>
      </c>
      <c r="J537" s="492"/>
      <c r="K537" s="492"/>
      <c r="L537" s="491"/>
      <c r="M537" s="491"/>
      <c r="N537" s="491"/>
      <c r="O537" s="491"/>
      <c r="P537" s="491"/>
      <c r="Q537" s="491"/>
      <c r="R537" s="491"/>
      <c r="S537" s="491"/>
      <c r="T537" s="491"/>
      <c r="U537" s="491">
        <f t="shared" si="24"/>
        <v>0</v>
      </c>
      <c r="V537" s="495">
        <f t="shared" si="26"/>
        <v>10</v>
      </c>
      <c r="W537" s="496"/>
      <c r="X537" s="496"/>
      <c r="Y537" s="496"/>
      <c r="Z537" s="502"/>
      <c r="AA537" s="555">
        <v>10</v>
      </c>
      <c r="AB537" s="496"/>
      <c r="AC537" s="496"/>
      <c r="AD537" s="496"/>
      <c r="AE537" s="496"/>
      <c r="AF537" s="498" t="s">
        <v>4935</v>
      </c>
      <c r="AG537" s="499">
        <v>0</v>
      </c>
      <c r="AH537" s="499">
        <v>0</v>
      </c>
      <c r="AI537" s="499">
        <f t="shared" si="25"/>
        <v>0</v>
      </c>
      <c r="AJ537" s="324"/>
      <c r="AK537" s="316"/>
      <c r="AL537" s="316"/>
      <c r="AM537" s="500"/>
      <c r="AN537" s="500"/>
      <c r="AO537" s="500"/>
      <c r="AP537" s="500"/>
      <c r="AQ537" s="500"/>
      <c r="AR537" s="500"/>
      <c r="AS537" s="500"/>
      <c r="AT537" s="500"/>
      <c r="AU537" s="500"/>
      <c r="AV537" s="500"/>
      <c r="AW537" s="500"/>
      <c r="AX537" s="500"/>
      <c r="AY537" s="500"/>
      <c r="AZ537" s="500"/>
      <c r="BA537" s="500"/>
      <c r="BB537" s="500"/>
      <c r="BC537" s="500"/>
      <c r="BD537" s="500"/>
    </row>
    <row r="538" spans="1:56" s="501" customFormat="1" ht="126" hidden="1" customHeight="1">
      <c r="A538" s="492">
        <v>530</v>
      </c>
      <c r="B538" s="490" t="s">
        <v>6063</v>
      </c>
      <c r="C538" s="551" t="s">
        <v>4988</v>
      </c>
      <c r="D538" s="491" t="s">
        <v>4989</v>
      </c>
      <c r="E538" s="518" t="s">
        <v>4990</v>
      </c>
      <c r="F538" s="490"/>
      <c r="G538" s="490"/>
      <c r="H538" s="493"/>
      <c r="I538" s="492" t="s">
        <v>84</v>
      </c>
      <c r="J538" s="492"/>
      <c r="K538" s="492"/>
      <c r="L538" s="491"/>
      <c r="M538" s="491"/>
      <c r="N538" s="491"/>
      <c r="O538" s="491"/>
      <c r="P538" s="491"/>
      <c r="Q538" s="491"/>
      <c r="R538" s="491"/>
      <c r="S538" s="491"/>
      <c r="T538" s="491"/>
      <c r="U538" s="491">
        <f t="shared" si="24"/>
        <v>0</v>
      </c>
      <c r="V538" s="495">
        <f t="shared" si="26"/>
        <v>10</v>
      </c>
      <c r="W538" s="496"/>
      <c r="X538" s="496"/>
      <c r="Y538" s="496"/>
      <c r="Z538" s="502"/>
      <c r="AA538" s="555">
        <v>10</v>
      </c>
      <c r="AB538" s="496"/>
      <c r="AC538" s="496"/>
      <c r="AD538" s="496"/>
      <c r="AE538" s="496"/>
      <c r="AF538" s="498" t="s">
        <v>4935</v>
      </c>
      <c r="AG538" s="499">
        <v>0</v>
      </c>
      <c r="AH538" s="499">
        <v>0</v>
      </c>
      <c r="AI538" s="499">
        <f t="shared" si="25"/>
        <v>0</v>
      </c>
      <c r="AJ538" s="324"/>
      <c r="AK538" s="316"/>
      <c r="AL538" s="316"/>
      <c r="AM538" s="500"/>
      <c r="AN538" s="500"/>
      <c r="AO538" s="500"/>
      <c r="AP538" s="500"/>
      <c r="AQ538" s="500"/>
      <c r="AR538" s="500"/>
      <c r="AS538" s="500"/>
      <c r="AT538" s="500"/>
      <c r="AU538" s="500"/>
      <c r="AV538" s="500"/>
      <c r="AW538" s="500"/>
      <c r="AX538" s="500"/>
      <c r="AY538" s="500"/>
      <c r="AZ538" s="500"/>
      <c r="BA538" s="500"/>
      <c r="BB538" s="500"/>
      <c r="BC538" s="500"/>
      <c r="BD538" s="500"/>
    </row>
    <row r="539" spans="1:56" s="501" customFormat="1" ht="126" hidden="1" customHeight="1">
      <c r="A539" s="492">
        <v>531</v>
      </c>
      <c r="B539" s="490" t="s">
        <v>6064</v>
      </c>
      <c r="C539" s="551" t="s">
        <v>4991</v>
      </c>
      <c r="D539" s="491" t="s">
        <v>4992</v>
      </c>
      <c r="E539" s="518" t="s">
        <v>4993</v>
      </c>
      <c r="F539" s="490"/>
      <c r="G539" s="490"/>
      <c r="H539" s="493"/>
      <c r="I539" s="492" t="s">
        <v>84</v>
      </c>
      <c r="J539" s="492"/>
      <c r="K539" s="492"/>
      <c r="L539" s="491"/>
      <c r="M539" s="491"/>
      <c r="N539" s="491"/>
      <c r="O539" s="491"/>
      <c r="P539" s="491"/>
      <c r="Q539" s="491"/>
      <c r="R539" s="491"/>
      <c r="S539" s="491"/>
      <c r="T539" s="491"/>
      <c r="U539" s="491">
        <f t="shared" si="24"/>
        <v>0</v>
      </c>
      <c r="V539" s="495">
        <f t="shared" si="26"/>
        <v>10</v>
      </c>
      <c r="W539" s="496"/>
      <c r="X539" s="496"/>
      <c r="Y539" s="496"/>
      <c r="Z539" s="502"/>
      <c r="AA539" s="555">
        <v>10</v>
      </c>
      <c r="AB539" s="496"/>
      <c r="AC539" s="496"/>
      <c r="AD539" s="496"/>
      <c r="AE539" s="496"/>
      <c r="AF539" s="498" t="s">
        <v>4935</v>
      </c>
      <c r="AG539" s="499">
        <v>0</v>
      </c>
      <c r="AH539" s="499">
        <v>0</v>
      </c>
      <c r="AI539" s="499">
        <f t="shared" si="25"/>
        <v>0</v>
      </c>
      <c r="AJ539" s="324"/>
      <c r="AK539" s="316"/>
      <c r="AL539" s="316"/>
      <c r="AM539" s="500"/>
      <c r="AN539" s="500"/>
      <c r="AO539" s="500"/>
      <c r="AP539" s="500"/>
      <c r="AQ539" s="500"/>
      <c r="AR539" s="500"/>
      <c r="AS539" s="500"/>
      <c r="AT539" s="500"/>
      <c r="AU539" s="500"/>
      <c r="AV539" s="500"/>
      <c r="AW539" s="500"/>
      <c r="AX539" s="500"/>
      <c r="AY539" s="500"/>
      <c r="AZ539" s="500"/>
      <c r="BA539" s="500"/>
      <c r="BB539" s="500"/>
      <c r="BC539" s="500"/>
      <c r="BD539" s="500"/>
    </row>
    <row r="540" spans="1:56" s="501" customFormat="1" ht="126" hidden="1" customHeight="1">
      <c r="A540" s="492">
        <v>532</v>
      </c>
      <c r="B540" s="490" t="s">
        <v>6065</v>
      </c>
      <c r="C540" s="551" t="s">
        <v>4994</v>
      </c>
      <c r="D540" s="491" t="s">
        <v>4995</v>
      </c>
      <c r="E540" s="518" t="s">
        <v>4996</v>
      </c>
      <c r="F540" s="490"/>
      <c r="G540" s="490"/>
      <c r="H540" s="493"/>
      <c r="I540" s="492" t="s">
        <v>84</v>
      </c>
      <c r="J540" s="492"/>
      <c r="K540" s="492"/>
      <c r="L540" s="491"/>
      <c r="M540" s="491"/>
      <c r="N540" s="491"/>
      <c r="O540" s="491"/>
      <c r="P540" s="491"/>
      <c r="Q540" s="491"/>
      <c r="R540" s="491"/>
      <c r="S540" s="491"/>
      <c r="T540" s="491"/>
      <c r="U540" s="491">
        <f t="shared" si="24"/>
        <v>0</v>
      </c>
      <c r="V540" s="495">
        <f t="shared" si="26"/>
        <v>10</v>
      </c>
      <c r="W540" s="496"/>
      <c r="X540" s="496"/>
      <c r="Y540" s="496"/>
      <c r="Z540" s="502"/>
      <c r="AA540" s="555">
        <v>10</v>
      </c>
      <c r="AB540" s="496"/>
      <c r="AC540" s="496"/>
      <c r="AD540" s="496"/>
      <c r="AE540" s="496"/>
      <c r="AF540" s="498" t="s">
        <v>4935</v>
      </c>
      <c r="AG540" s="499">
        <v>0</v>
      </c>
      <c r="AH540" s="499">
        <v>0</v>
      </c>
      <c r="AI540" s="499">
        <f t="shared" si="25"/>
        <v>0</v>
      </c>
      <c r="AJ540" s="324"/>
      <c r="AK540" s="316"/>
      <c r="AL540" s="316"/>
      <c r="AM540" s="500"/>
      <c r="AN540" s="500"/>
      <c r="AO540" s="500"/>
      <c r="AP540" s="500"/>
      <c r="AQ540" s="500"/>
      <c r="AR540" s="500"/>
      <c r="AS540" s="500"/>
      <c r="AT540" s="500"/>
      <c r="AU540" s="500"/>
      <c r="AV540" s="500"/>
      <c r="AW540" s="500"/>
      <c r="AX540" s="500"/>
      <c r="AY540" s="500"/>
      <c r="AZ540" s="500"/>
      <c r="BA540" s="500"/>
      <c r="BB540" s="500"/>
      <c r="BC540" s="500"/>
      <c r="BD540" s="500"/>
    </row>
    <row r="541" spans="1:56" s="501" customFormat="1" ht="126" hidden="1" customHeight="1">
      <c r="A541" s="492">
        <v>533</v>
      </c>
      <c r="B541" s="490" t="s">
        <v>6066</v>
      </c>
      <c r="C541" s="551" t="s">
        <v>4997</v>
      </c>
      <c r="D541" s="491" t="s">
        <v>4998</v>
      </c>
      <c r="E541" s="518" t="s">
        <v>4999</v>
      </c>
      <c r="F541" s="490"/>
      <c r="G541" s="490"/>
      <c r="H541" s="493"/>
      <c r="I541" s="492" t="s">
        <v>84</v>
      </c>
      <c r="J541" s="492"/>
      <c r="K541" s="492"/>
      <c r="L541" s="491"/>
      <c r="M541" s="491"/>
      <c r="N541" s="491"/>
      <c r="O541" s="491"/>
      <c r="P541" s="491"/>
      <c r="Q541" s="491"/>
      <c r="R541" s="491"/>
      <c r="S541" s="491"/>
      <c r="T541" s="491"/>
      <c r="U541" s="491">
        <f t="shared" si="24"/>
        <v>0</v>
      </c>
      <c r="V541" s="495">
        <f t="shared" si="26"/>
        <v>10</v>
      </c>
      <c r="W541" s="496"/>
      <c r="X541" s="496"/>
      <c r="Y541" s="496"/>
      <c r="Z541" s="502"/>
      <c r="AA541" s="555">
        <v>10</v>
      </c>
      <c r="AB541" s="496"/>
      <c r="AC541" s="496"/>
      <c r="AD541" s="496"/>
      <c r="AE541" s="496"/>
      <c r="AF541" s="498" t="s">
        <v>4935</v>
      </c>
      <c r="AG541" s="499">
        <v>0</v>
      </c>
      <c r="AH541" s="499">
        <v>0</v>
      </c>
      <c r="AI541" s="499">
        <f t="shared" si="25"/>
        <v>0</v>
      </c>
      <c r="AJ541" s="324"/>
      <c r="AK541" s="316"/>
      <c r="AL541" s="316"/>
      <c r="AM541" s="500"/>
      <c r="AN541" s="500"/>
      <c r="AO541" s="500"/>
      <c r="AP541" s="500"/>
      <c r="AQ541" s="500"/>
      <c r="AR541" s="500"/>
      <c r="AS541" s="500"/>
      <c r="AT541" s="500"/>
      <c r="AU541" s="500"/>
      <c r="AV541" s="500"/>
      <c r="AW541" s="500"/>
      <c r="AX541" s="500"/>
      <c r="AY541" s="500"/>
      <c r="AZ541" s="500"/>
      <c r="BA541" s="500"/>
      <c r="BB541" s="500"/>
      <c r="BC541" s="500"/>
      <c r="BD541" s="500"/>
    </row>
    <row r="542" spans="1:56" s="501" customFormat="1" ht="126" hidden="1" customHeight="1">
      <c r="A542" s="492">
        <v>534</v>
      </c>
      <c r="B542" s="490" t="s">
        <v>6067</v>
      </c>
      <c r="C542" s="551" t="s">
        <v>5000</v>
      </c>
      <c r="D542" s="491" t="s">
        <v>5001</v>
      </c>
      <c r="E542" s="518" t="s">
        <v>5002</v>
      </c>
      <c r="F542" s="490"/>
      <c r="G542" s="490"/>
      <c r="H542" s="493"/>
      <c r="I542" s="492" t="s">
        <v>84</v>
      </c>
      <c r="J542" s="492"/>
      <c r="K542" s="492"/>
      <c r="L542" s="491"/>
      <c r="M542" s="491"/>
      <c r="N542" s="491"/>
      <c r="O542" s="491"/>
      <c r="P542" s="491"/>
      <c r="Q542" s="491"/>
      <c r="R542" s="491"/>
      <c r="S542" s="491"/>
      <c r="T542" s="491"/>
      <c r="U542" s="491">
        <f t="shared" si="24"/>
        <v>0</v>
      </c>
      <c r="V542" s="495">
        <f t="shared" si="26"/>
        <v>5</v>
      </c>
      <c r="W542" s="496"/>
      <c r="X542" s="496"/>
      <c r="Y542" s="496"/>
      <c r="Z542" s="502"/>
      <c r="AA542" s="555">
        <v>5</v>
      </c>
      <c r="AB542" s="496"/>
      <c r="AC542" s="496"/>
      <c r="AD542" s="496"/>
      <c r="AE542" s="496"/>
      <c r="AF542" s="498" t="s">
        <v>4935</v>
      </c>
      <c r="AG542" s="499">
        <v>0</v>
      </c>
      <c r="AH542" s="499">
        <v>0</v>
      </c>
      <c r="AI542" s="499">
        <f t="shared" si="25"/>
        <v>0</v>
      </c>
      <c r="AJ542" s="324"/>
      <c r="AK542" s="316"/>
      <c r="AL542" s="316"/>
      <c r="AM542" s="500"/>
      <c r="AN542" s="500"/>
      <c r="AO542" s="500"/>
      <c r="AP542" s="500"/>
      <c r="AQ542" s="500"/>
      <c r="AR542" s="500"/>
      <c r="AS542" s="500"/>
      <c r="AT542" s="500"/>
      <c r="AU542" s="500"/>
      <c r="AV542" s="500"/>
      <c r="AW542" s="500"/>
      <c r="AX542" s="500"/>
      <c r="AY542" s="500"/>
      <c r="AZ542" s="500"/>
      <c r="BA542" s="500"/>
      <c r="BB542" s="500"/>
      <c r="BC542" s="500"/>
      <c r="BD542" s="500"/>
    </row>
    <row r="543" spans="1:56" s="501" customFormat="1" ht="126" hidden="1" customHeight="1">
      <c r="A543" s="492">
        <v>535</v>
      </c>
      <c r="B543" s="490" t="s">
        <v>6068</v>
      </c>
      <c r="C543" s="551" t="s">
        <v>5003</v>
      </c>
      <c r="D543" s="491" t="s">
        <v>5004</v>
      </c>
      <c r="E543" s="518" t="s">
        <v>5005</v>
      </c>
      <c r="F543" s="490"/>
      <c r="G543" s="490"/>
      <c r="H543" s="493"/>
      <c r="I543" s="492" t="s">
        <v>84</v>
      </c>
      <c r="J543" s="492"/>
      <c r="K543" s="492"/>
      <c r="L543" s="491"/>
      <c r="M543" s="491"/>
      <c r="N543" s="491"/>
      <c r="O543" s="491"/>
      <c r="P543" s="491"/>
      <c r="Q543" s="491"/>
      <c r="R543" s="491"/>
      <c r="S543" s="491"/>
      <c r="T543" s="491"/>
      <c r="U543" s="491">
        <f t="shared" si="24"/>
        <v>0</v>
      </c>
      <c r="V543" s="495">
        <f t="shared" si="26"/>
        <v>20</v>
      </c>
      <c r="W543" s="496"/>
      <c r="X543" s="496"/>
      <c r="Y543" s="496"/>
      <c r="Z543" s="502"/>
      <c r="AA543" s="555">
        <v>20</v>
      </c>
      <c r="AB543" s="496"/>
      <c r="AC543" s="496"/>
      <c r="AD543" s="496"/>
      <c r="AE543" s="496"/>
      <c r="AF543" s="498" t="s">
        <v>4935</v>
      </c>
      <c r="AG543" s="499">
        <v>0</v>
      </c>
      <c r="AH543" s="499">
        <v>0</v>
      </c>
      <c r="AI543" s="499">
        <f t="shared" si="25"/>
        <v>0</v>
      </c>
      <c r="AJ543" s="324"/>
      <c r="AK543" s="316"/>
      <c r="AL543" s="316"/>
      <c r="AM543" s="500"/>
      <c r="AN543" s="500"/>
      <c r="AO543" s="500"/>
      <c r="AP543" s="500"/>
      <c r="AQ543" s="500"/>
      <c r="AR543" s="500"/>
      <c r="AS543" s="500"/>
      <c r="AT543" s="500"/>
      <c r="AU543" s="500"/>
      <c r="AV543" s="500"/>
      <c r="AW543" s="500"/>
      <c r="AX543" s="500"/>
      <c r="AY543" s="500"/>
      <c r="AZ543" s="500"/>
      <c r="BA543" s="500"/>
      <c r="BB543" s="500"/>
      <c r="BC543" s="500"/>
      <c r="BD543" s="500"/>
    </row>
    <row r="544" spans="1:56" s="501" customFormat="1" ht="126" hidden="1" customHeight="1">
      <c r="A544" s="492">
        <v>536</v>
      </c>
      <c r="B544" s="490" t="s">
        <v>6069</v>
      </c>
      <c r="C544" s="521" t="s">
        <v>5006</v>
      </c>
      <c r="D544" s="491" t="s">
        <v>5007</v>
      </c>
      <c r="E544" s="518" t="s">
        <v>5008</v>
      </c>
      <c r="F544" s="490"/>
      <c r="G544" s="490"/>
      <c r="H544" s="493"/>
      <c r="I544" s="492" t="s">
        <v>84</v>
      </c>
      <c r="J544" s="492"/>
      <c r="K544" s="492"/>
      <c r="L544" s="491"/>
      <c r="M544" s="491"/>
      <c r="N544" s="491"/>
      <c r="O544" s="491"/>
      <c r="P544" s="491"/>
      <c r="Q544" s="491"/>
      <c r="R544" s="491"/>
      <c r="S544" s="491"/>
      <c r="T544" s="491"/>
      <c r="U544" s="491">
        <f t="shared" si="24"/>
        <v>0</v>
      </c>
      <c r="V544" s="495">
        <f t="shared" si="26"/>
        <v>5</v>
      </c>
      <c r="W544" s="496"/>
      <c r="X544" s="496"/>
      <c r="Y544" s="496"/>
      <c r="Z544" s="502"/>
      <c r="AA544" s="555">
        <v>5</v>
      </c>
      <c r="AB544" s="496"/>
      <c r="AC544" s="496"/>
      <c r="AD544" s="496"/>
      <c r="AE544" s="496"/>
      <c r="AF544" s="498" t="s">
        <v>4935</v>
      </c>
      <c r="AG544" s="499">
        <v>0</v>
      </c>
      <c r="AH544" s="499">
        <v>0</v>
      </c>
      <c r="AI544" s="499">
        <f t="shared" si="25"/>
        <v>0</v>
      </c>
      <c r="AJ544" s="324"/>
      <c r="AK544" s="316"/>
      <c r="AL544" s="316"/>
      <c r="AM544" s="500"/>
      <c r="AN544" s="500"/>
      <c r="AO544" s="500"/>
      <c r="AP544" s="500"/>
      <c r="AQ544" s="500"/>
      <c r="AR544" s="500"/>
      <c r="AS544" s="500"/>
      <c r="AT544" s="500"/>
      <c r="AU544" s="500"/>
      <c r="AV544" s="500"/>
      <c r="AW544" s="500"/>
      <c r="AX544" s="500"/>
      <c r="AY544" s="500"/>
      <c r="AZ544" s="500"/>
      <c r="BA544" s="500"/>
      <c r="BB544" s="500"/>
      <c r="BC544" s="500"/>
      <c r="BD544" s="500"/>
    </row>
    <row r="545" spans="1:56" s="501" customFormat="1" ht="126" hidden="1" customHeight="1">
      <c r="A545" s="492">
        <v>537</v>
      </c>
      <c r="B545" s="490" t="s">
        <v>6070</v>
      </c>
      <c r="C545" s="521" t="s">
        <v>5009</v>
      </c>
      <c r="D545" s="491" t="s">
        <v>5010</v>
      </c>
      <c r="E545" s="518" t="s">
        <v>5011</v>
      </c>
      <c r="F545" s="490"/>
      <c r="G545" s="490"/>
      <c r="H545" s="493"/>
      <c r="I545" s="492" t="s">
        <v>84</v>
      </c>
      <c r="J545" s="492"/>
      <c r="K545" s="492"/>
      <c r="L545" s="491"/>
      <c r="M545" s="491"/>
      <c r="N545" s="491"/>
      <c r="O545" s="491"/>
      <c r="P545" s="491"/>
      <c r="Q545" s="491"/>
      <c r="R545" s="491"/>
      <c r="S545" s="491"/>
      <c r="T545" s="491"/>
      <c r="U545" s="491">
        <f t="shared" si="24"/>
        <v>0</v>
      </c>
      <c r="V545" s="495">
        <f t="shared" si="26"/>
        <v>6</v>
      </c>
      <c r="W545" s="496"/>
      <c r="X545" s="496"/>
      <c r="Y545" s="496"/>
      <c r="Z545" s="502"/>
      <c r="AA545" s="555">
        <v>6</v>
      </c>
      <c r="AB545" s="496"/>
      <c r="AC545" s="496"/>
      <c r="AD545" s="496"/>
      <c r="AE545" s="496"/>
      <c r="AF545" s="498" t="s">
        <v>4935</v>
      </c>
      <c r="AG545" s="499">
        <v>0</v>
      </c>
      <c r="AH545" s="499">
        <v>0</v>
      </c>
      <c r="AI545" s="499">
        <f t="shared" si="25"/>
        <v>0</v>
      </c>
      <c r="AJ545" s="324"/>
      <c r="AK545" s="316"/>
      <c r="AL545" s="316"/>
      <c r="AM545" s="500"/>
      <c r="AN545" s="500"/>
      <c r="AO545" s="500"/>
      <c r="AP545" s="500"/>
      <c r="AQ545" s="500"/>
      <c r="AR545" s="500"/>
      <c r="AS545" s="500"/>
      <c r="AT545" s="500"/>
      <c r="AU545" s="500"/>
      <c r="AV545" s="500"/>
      <c r="AW545" s="500"/>
      <c r="AX545" s="500"/>
      <c r="AY545" s="500"/>
      <c r="AZ545" s="500"/>
      <c r="BA545" s="500"/>
      <c r="BB545" s="500"/>
      <c r="BC545" s="500"/>
      <c r="BD545" s="500"/>
    </row>
    <row r="546" spans="1:56" s="501" customFormat="1" ht="126" hidden="1" customHeight="1">
      <c r="A546" s="492">
        <v>538</v>
      </c>
      <c r="B546" s="490" t="s">
        <v>6071</v>
      </c>
      <c r="C546" s="551" t="s">
        <v>3995</v>
      </c>
      <c r="D546" s="491" t="s">
        <v>5012</v>
      </c>
      <c r="E546" s="518" t="s">
        <v>5013</v>
      </c>
      <c r="F546" s="490"/>
      <c r="G546" s="490"/>
      <c r="H546" s="493"/>
      <c r="I546" s="492" t="s">
        <v>84</v>
      </c>
      <c r="J546" s="492"/>
      <c r="K546" s="492"/>
      <c r="L546" s="491"/>
      <c r="M546" s="491"/>
      <c r="N546" s="491"/>
      <c r="O546" s="491"/>
      <c r="P546" s="491"/>
      <c r="Q546" s="491"/>
      <c r="R546" s="491"/>
      <c r="S546" s="491"/>
      <c r="T546" s="491"/>
      <c r="U546" s="491">
        <f t="shared" si="24"/>
        <v>0</v>
      </c>
      <c r="V546" s="495">
        <f t="shared" si="26"/>
        <v>5</v>
      </c>
      <c r="W546" s="496"/>
      <c r="X546" s="496"/>
      <c r="Y546" s="496"/>
      <c r="Z546" s="502"/>
      <c r="AA546" s="555">
        <v>5</v>
      </c>
      <c r="AB546" s="496"/>
      <c r="AC546" s="496"/>
      <c r="AD546" s="496"/>
      <c r="AE546" s="496"/>
      <c r="AF546" s="498" t="s">
        <v>4935</v>
      </c>
      <c r="AG546" s="499">
        <v>0</v>
      </c>
      <c r="AH546" s="499">
        <v>0</v>
      </c>
      <c r="AI546" s="499">
        <f t="shared" si="25"/>
        <v>0</v>
      </c>
      <c r="AJ546" s="324"/>
      <c r="AK546" s="316"/>
      <c r="AL546" s="316"/>
      <c r="AM546" s="500"/>
      <c r="AN546" s="500"/>
      <c r="AO546" s="500"/>
      <c r="AP546" s="500"/>
      <c r="AQ546" s="500"/>
      <c r="AR546" s="500"/>
      <c r="AS546" s="500"/>
      <c r="AT546" s="500"/>
      <c r="AU546" s="500"/>
      <c r="AV546" s="500"/>
      <c r="AW546" s="500"/>
      <c r="AX546" s="500"/>
      <c r="AY546" s="500"/>
      <c r="AZ546" s="500"/>
      <c r="BA546" s="500"/>
      <c r="BB546" s="500"/>
      <c r="BC546" s="500"/>
      <c r="BD546" s="500"/>
    </row>
    <row r="547" spans="1:56" s="501" customFormat="1" ht="126" hidden="1" customHeight="1">
      <c r="A547" s="492">
        <v>539</v>
      </c>
      <c r="B547" s="490" t="s">
        <v>6072</v>
      </c>
      <c r="C547" s="551" t="s">
        <v>5014</v>
      </c>
      <c r="D547" s="491" t="s">
        <v>5015</v>
      </c>
      <c r="E547" s="518" t="s">
        <v>5016</v>
      </c>
      <c r="F547" s="490"/>
      <c r="G547" s="490"/>
      <c r="H547" s="493"/>
      <c r="I547" s="492" t="s">
        <v>84</v>
      </c>
      <c r="J547" s="492"/>
      <c r="K547" s="492"/>
      <c r="L547" s="491"/>
      <c r="M547" s="491"/>
      <c r="N547" s="491"/>
      <c r="O547" s="491"/>
      <c r="P547" s="491"/>
      <c r="Q547" s="491"/>
      <c r="R547" s="491"/>
      <c r="S547" s="491"/>
      <c r="T547" s="491"/>
      <c r="U547" s="491">
        <f t="shared" si="24"/>
        <v>0</v>
      </c>
      <c r="V547" s="495">
        <f t="shared" si="26"/>
        <v>5</v>
      </c>
      <c r="W547" s="496"/>
      <c r="X547" s="496"/>
      <c r="Y547" s="496"/>
      <c r="Z547" s="502"/>
      <c r="AA547" s="555">
        <v>5</v>
      </c>
      <c r="AB547" s="496"/>
      <c r="AC547" s="496"/>
      <c r="AD547" s="496"/>
      <c r="AE547" s="496"/>
      <c r="AF547" s="498" t="s">
        <v>4935</v>
      </c>
      <c r="AG547" s="499">
        <v>0</v>
      </c>
      <c r="AH547" s="499">
        <v>0</v>
      </c>
      <c r="AI547" s="499">
        <f t="shared" si="25"/>
        <v>0</v>
      </c>
      <c r="AJ547" s="324"/>
      <c r="AK547" s="316"/>
      <c r="AL547" s="324"/>
      <c r="AM547" s="500"/>
      <c r="AN547" s="500"/>
      <c r="AO547" s="500"/>
      <c r="AP547" s="500"/>
      <c r="AQ547" s="500"/>
      <c r="AR547" s="500"/>
      <c r="AS547" s="500"/>
      <c r="AT547" s="500"/>
      <c r="AU547" s="500"/>
      <c r="AV547" s="500"/>
      <c r="AW547" s="500"/>
      <c r="AX547" s="500"/>
      <c r="AY547" s="500"/>
      <c r="AZ547" s="500"/>
      <c r="BA547" s="500"/>
      <c r="BB547" s="500"/>
      <c r="BC547" s="500"/>
      <c r="BD547" s="500"/>
    </row>
    <row r="548" spans="1:56" s="501" customFormat="1" ht="126" hidden="1" customHeight="1">
      <c r="A548" s="492">
        <v>540</v>
      </c>
      <c r="B548" s="490" t="s">
        <v>6073</v>
      </c>
      <c r="C548" s="521" t="s">
        <v>4832</v>
      </c>
      <c r="D548" s="491" t="s">
        <v>5017</v>
      </c>
      <c r="E548" s="518" t="s">
        <v>5018</v>
      </c>
      <c r="F548" s="490"/>
      <c r="G548" s="490"/>
      <c r="H548" s="493"/>
      <c r="I548" s="492" t="s">
        <v>84</v>
      </c>
      <c r="J548" s="492"/>
      <c r="K548" s="492"/>
      <c r="L548" s="491"/>
      <c r="M548" s="491"/>
      <c r="N548" s="491"/>
      <c r="O548" s="491"/>
      <c r="P548" s="491"/>
      <c r="Q548" s="491"/>
      <c r="R548" s="491"/>
      <c r="S548" s="491"/>
      <c r="T548" s="491"/>
      <c r="U548" s="491">
        <f t="shared" si="24"/>
        <v>0</v>
      </c>
      <c r="V548" s="495">
        <f t="shared" si="26"/>
        <v>5</v>
      </c>
      <c r="W548" s="496"/>
      <c r="X548" s="496"/>
      <c r="Y548" s="496"/>
      <c r="Z548" s="502"/>
      <c r="AA548" s="555">
        <v>5</v>
      </c>
      <c r="AB548" s="496"/>
      <c r="AC548" s="496"/>
      <c r="AD548" s="496"/>
      <c r="AE548" s="496"/>
      <c r="AF548" s="498" t="s">
        <v>4935</v>
      </c>
      <c r="AG548" s="499">
        <v>0</v>
      </c>
      <c r="AH548" s="499">
        <v>0</v>
      </c>
      <c r="AI548" s="499">
        <f t="shared" si="25"/>
        <v>0</v>
      </c>
      <c r="AJ548" s="324"/>
      <c r="AK548" s="316"/>
      <c r="AL548" s="556"/>
      <c r="AM548" s="500"/>
      <c r="AN548" s="500"/>
      <c r="AO548" s="500"/>
      <c r="AP548" s="500"/>
      <c r="AQ548" s="500"/>
      <c r="AR548" s="500"/>
      <c r="AS548" s="500"/>
      <c r="AT548" s="500"/>
      <c r="AU548" s="500"/>
      <c r="AV548" s="500"/>
      <c r="AW548" s="500"/>
      <c r="AX548" s="500"/>
      <c r="AY548" s="500"/>
      <c r="AZ548" s="500"/>
      <c r="BA548" s="500"/>
      <c r="BB548" s="500"/>
      <c r="BC548" s="500"/>
      <c r="BD548" s="500"/>
    </row>
    <row r="549" spans="1:56" s="501" customFormat="1" ht="126" hidden="1" customHeight="1">
      <c r="A549" s="492">
        <v>541</v>
      </c>
      <c r="B549" s="490" t="s">
        <v>6074</v>
      </c>
      <c r="C549" s="551" t="s">
        <v>3995</v>
      </c>
      <c r="D549" s="491" t="s">
        <v>5019</v>
      </c>
      <c r="E549" s="518" t="s">
        <v>5020</v>
      </c>
      <c r="F549" s="490"/>
      <c r="G549" s="490"/>
      <c r="H549" s="493"/>
      <c r="I549" s="492" t="s">
        <v>84</v>
      </c>
      <c r="J549" s="492"/>
      <c r="K549" s="492"/>
      <c r="L549" s="491"/>
      <c r="M549" s="491"/>
      <c r="N549" s="491"/>
      <c r="O549" s="491"/>
      <c r="P549" s="491"/>
      <c r="Q549" s="491"/>
      <c r="R549" s="491"/>
      <c r="S549" s="491"/>
      <c r="T549" s="491"/>
      <c r="U549" s="491">
        <f t="shared" si="24"/>
        <v>0</v>
      </c>
      <c r="V549" s="495">
        <f t="shared" si="26"/>
        <v>1</v>
      </c>
      <c r="W549" s="496"/>
      <c r="X549" s="496"/>
      <c r="Y549" s="496"/>
      <c r="Z549" s="502"/>
      <c r="AA549" s="555">
        <v>1</v>
      </c>
      <c r="AB549" s="496"/>
      <c r="AC549" s="496"/>
      <c r="AD549" s="496"/>
      <c r="AE549" s="496"/>
      <c r="AF549" s="498" t="s">
        <v>4935</v>
      </c>
      <c r="AG549" s="499">
        <v>0</v>
      </c>
      <c r="AH549" s="499">
        <v>0</v>
      </c>
      <c r="AI549" s="499">
        <f t="shared" si="25"/>
        <v>0</v>
      </c>
      <c r="AJ549" s="324"/>
      <c r="AK549" s="316"/>
      <c r="AL549" s="316"/>
      <c r="AM549" s="500"/>
      <c r="AN549" s="500"/>
      <c r="AO549" s="500"/>
      <c r="AP549" s="500"/>
      <c r="AQ549" s="500"/>
      <c r="AR549" s="500"/>
      <c r="AS549" s="500"/>
      <c r="AT549" s="500"/>
      <c r="AU549" s="500"/>
      <c r="AV549" s="500"/>
      <c r="AW549" s="500"/>
      <c r="AX549" s="500"/>
      <c r="AY549" s="500"/>
      <c r="AZ549" s="500"/>
      <c r="BA549" s="500"/>
      <c r="BB549" s="500"/>
      <c r="BC549" s="500"/>
      <c r="BD549" s="500"/>
    </row>
    <row r="550" spans="1:56" s="501" customFormat="1" ht="126" hidden="1" customHeight="1">
      <c r="A550" s="492">
        <v>542</v>
      </c>
      <c r="B550" s="490" t="s">
        <v>6075</v>
      </c>
      <c r="C550" s="551" t="s">
        <v>5021</v>
      </c>
      <c r="D550" s="491" t="s">
        <v>5022</v>
      </c>
      <c r="E550" s="518" t="s">
        <v>5023</v>
      </c>
      <c r="F550" s="490"/>
      <c r="G550" s="490"/>
      <c r="H550" s="493"/>
      <c r="I550" s="492" t="s">
        <v>84</v>
      </c>
      <c r="J550" s="492"/>
      <c r="K550" s="492"/>
      <c r="L550" s="491"/>
      <c r="M550" s="491"/>
      <c r="N550" s="491"/>
      <c r="O550" s="491"/>
      <c r="P550" s="491"/>
      <c r="Q550" s="491"/>
      <c r="R550" s="491"/>
      <c r="S550" s="491"/>
      <c r="T550" s="491"/>
      <c r="U550" s="491">
        <f t="shared" si="24"/>
        <v>0</v>
      </c>
      <c r="V550" s="495">
        <f t="shared" si="26"/>
        <v>1</v>
      </c>
      <c r="W550" s="496"/>
      <c r="X550" s="496"/>
      <c r="Y550" s="496"/>
      <c r="Z550" s="502"/>
      <c r="AA550" s="555">
        <v>1</v>
      </c>
      <c r="AB550" s="496"/>
      <c r="AC550" s="496"/>
      <c r="AD550" s="496"/>
      <c r="AE550" s="496"/>
      <c r="AF550" s="498" t="s">
        <v>4935</v>
      </c>
      <c r="AG550" s="499">
        <v>0</v>
      </c>
      <c r="AH550" s="499">
        <v>0</v>
      </c>
      <c r="AI550" s="499">
        <f t="shared" si="25"/>
        <v>0</v>
      </c>
      <c r="AJ550" s="324"/>
      <c r="AK550" s="316"/>
      <c r="AL550" s="316"/>
      <c r="AM550" s="500"/>
      <c r="AN550" s="500"/>
      <c r="AO550" s="500"/>
      <c r="AP550" s="500"/>
      <c r="AQ550" s="500"/>
      <c r="AR550" s="500"/>
      <c r="AS550" s="500"/>
      <c r="AT550" s="500"/>
      <c r="AU550" s="500"/>
      <c r="AV550" s="500"/>
      <c r="AW550" s="500"/>
      <c r="AX550" s="500"/>
      <c r="AY550" s="500"/>
      <c r="AZ550" s="500"/>
      <c r="BA550" s="500"/>
      <c r="BB550" s="500"/>
      <c r="BC550" s="500"/>
      <c r="BD550" s="500"/>
    </row>
    <row r="551" spans="1:56" s="501" customFormat="1" ht="126" hidden="1" customHeight="1">
      <c r="A551" s="492">
        <v>543</v>
      </c>
      <c r="B551" s="490" t="s">
        <v>6076</v>
      </c>
      <c r="C551" s="557" t="s">
        <v>5024</v>
      </c>
      <c r="D551" s="491" t="s">
        <v>5025</v>
      </c>
      <c r="E551" s="518" t="s">
        <v>5026</v>
      </c>
      <c r="F551" s="490"/>
      <c r="G551" s="490"/>
      <c r="H551" s="493"/>
      <c r="I551" s="492" t="s">
        <v>84</v>
      </c>
      <c r="J551" s="492"/>
      <c r="K551" s="492"/>
      <c r="L551" s="491"/>
      <c r="M551" s="491"/>
      <c r="N551" s="491"/>
      <c r="O551" s="491"/>
      <c r="P551" s="491"/>
      <c r="Q551" s="491"/>
      <c r="R551" s="491"/>
      <c r="S551" s="491"/>
      <c r="T551" s="491"/>
      <c r="U551" s="491">
        <f t="shared" si="24"/>
        <v>0</v>
      </c>
      <c r="V551" s="495">
        <f t="shared" si="26"/>
        <v>20</v>
      </c>
      <c r="W551" s="496"/>
      <c r="X551" s="496"/>
      <c r="Y551" s="496"/>
      <c r="Z551" s="502"/>
      <c r="AA551" s="496">
        <v>20</v>
      </c>
      <c r="AB551" s="496"/>
      <c r="AC551" s="496"/>
      <c r="AD551" s="496"/>
      <c r="AE551" s="496"/>
      <c r="AF551" s="498" t="s">
        <v>4935</v>
      </c>
      <c r="AG551" s="499">
        <v>0</v>
      </c>
      <c r="AH551" s="499">
        <v>0</v>
      </c>
      <c r="AI551" s="499">
        <f t="shared" si="25"/>
        <v>0</v>
      </c>
      <c r="AJ551" s="324"/>
      <c r="AK551" s="316"/>
      <c r="AL551" s="316"/>
      <c r="AM551" s="500"/>
      <c r="AN551" s="500"/>
      <c r="AO551" s="500"/>
      <c r="AP551" s="500"/>
      <c r="AQ551" s="500"/>
      <c r="AR551" s="500"/>
      <c r="AS551" s="500"/>
      <c r="AT551" s="500"/>
      <c r="AU551" s="500"/>
      <c r="AV551" s="500"/>
      <c r="AW551" s="500"/>
      <c r="AX551" s="500"/>
      <c r="AY551" s="500"/>
      <c r="AZ551" s="500"/>
      <c r="BA551" s="500"/>
      <c r="BB551" s="500"/>
      <c r="BC551" s="500"/>
      <c r="BD551" s="500"/>
    </row>
    <row r="552" spans="1:56" s="501" customFormat="1" ht="126" hidden="1" customHeight="1">
      <c r="A552" s="492">
        <v>544</v>
      </c>
      <c r="B552" s="490" t="s">
        <v>6077</v>
      </c>
      <c r="C552" s="492" t="s">
        <v>5027</v>
      </c>
      <c r="D552" s="491">
        <v>0</v>
      </c>
      <c r="E552" s="492"/>
      <c r="F552" s="551" t="s">
        <v>5028</v>
      </c>
      <c r="G552" s="551"/>
      <c r="H552" s="493"/>
      <c r="I552" s="492" t="s">
        <v>379</v>
      </c>
      <c r="J552" s="492"/>
      <c r="K552" s="492"/>
      <c r="L552" s="491"/>
      <c r="M552" s="491"/>
      <c r="N552" s="491"/>
      <c r="O552" s="491"/>
      <c r="P552" s="491"/>
      <c r="Q552" s="491"/>
      <c r="R552" s="491"/>
      <c r="S552" s="491"/>
      <c r="T552" s="491"/>
      <c r="U552" s="491">
        <f t="shared" si="24"/>
        <v>0</v>
      </c>
      <c r="V552" s="495">
        <f t="shared" si="26"/>
        <v>50</v>
      </c>
      <c r="W552" s="496"/>
      <c r="X552" s="496">
        <v>50</v>
      </c>
      <c r="Y552" s="496"/>
      <c r="Z552" s="502"/>
      <c r="AA552" s="496"/>
      <c r="AB552" s="496"/>
      <c r="AC552" s="496"/>
      <c r="AD552" s="496"/>
      <c r="AE552" s="496"/>
      <c r="AF552" s="498" t="s">
        <v>4935</v>
      </c>
      <c r="AG552" s="499">
        <v>0</v>
      </c>
      <c r="AH552" s="499">
        <v>0</v>
      </c>
      <c r="AI552" s="499">
        <f t="shared" si="25"/>
        <v>0</v>
      </c>
      <c r="AJ552" s="324"/>
      <c r="AK552" s="316"/>
      <c r="AL552" s="316"/>
      <c r="AM552" s="500"/>
      <c r="AN552" s="500"/>
      <c r="AO552" s="500"/>
      <c r="AP552" s="500"/>
      <c r="AQ552" s="500"/>
      <c r="AR552" s="500"/>
      <c r="AS552" s="500"/>
      <c r="AT552" s="500"/>
      <c r="AU552" s="500"/>
      <c r="AV552" s="500"/>
      <c r="AW552" s="500"/>
      <c r="AX552" s="500"/>
      <c r="AY552" s="500"/>
      <c r="AZ552" s="500"/>
      <c r="BA552" s="500"/>
      <c r="BB552" s="500"/>
      <c r="BC552" s="500"/>
      <c r="BD552" s="500"/>
    </row>
    <row r="553" spans="1:56" s="501" customFormat="1" ht="126" hidden="1" customHeight="1">
      <c r="A553" s="492">
        <v>545</v>
      </c>
      <c r="B553" s="490" t="s">
        <v>6078</v>
      </c>
      <c r="C553" s="492" t="s">
        <v>5029</v>
      </c>
      <c r="D553" s="491">
        <v>0</v>
      </c>
      <c r="E553" s="492"/>
      <c r="F553" s="551" t="s">
        <v>5030</v>
      </c>
      <c r="G553" s="551"/>
      <c r="H553" s="493"/>
      <c r="I553" s="492" t="s">
        <v>379</v>
      </c>
      <c r="J553" s="492"/>
      <c r="K553" s="492"/>
      <c r="L553" s="491"/>
      <c r="M553" s="491"/>
      <c r="N553" s="491"/>
      <c r="O553" s="491"/>
      <c r="P553" s="491"/>
      <c r="Q553" s="491"/>
      <c r="R553" s="491"/>
      <c r="S553" s="491"/>
      <c r="T553" s="491"/>
      <c r="U553" s="491">
        <f t="shared" si="24"/>
        <v>0</v>
      </c>
      <c r="V553" s="495">
        <f t="shared" si="26"/>
        <v>50</v>
      </c>
      <c r="W553" s="496"/>
      <c r="X553" s="496">
        <v>50</v>
      </c>
      <c r="Y553" s="496"/>
      <c r="Z553" s="502"/>
      <c r="AA553" s="496"/>
      <c r="AB553" s="496"/>
      <c r="AC553" s="496"/>
      <c r="AD553" s="496"/>
      <c r="AE553" s="496"/>
      <c r="AF553" s="498" t="s">
        <v>4935</v>
      </c>
      <c r="AG553" s="499">
        <v>0</v>
      </c>
      <c r="AH553" s="499">
        <v>0</v>
      </c>
      <c r="AI553" s="499">
        <f t="shared" si="25"/>
        <v>0</v>
      </c>
      <c r="AJ553" s="324"/>
      <c r="AK553" s="316"/>
      <c r="AL553" s="316"/>
      <c r="AM553" s="500"/>
      <c r="AN553" s="500"/>
      <c r="AO553" s="500"/>
      <c r="AP553" s="500"/>
      <c r="AQ553" s="500"/>
      <c r="AR553" s="500"/>
      <c r="AS553" s="500"/>
      <c r="AT553" s="500"/>
      <c r="AU553" s="500"/>
      <c r="AV553" s="500"/>
      <c r="AW553" s="500"/>
      <c r="AX553" s="500"/>
      <c r="AY553" s="500"/>
      <c r="AZ553" s="500"/>
      <c r="BA553" s="500"/>
      <c r="BB553" s="500"/>
      <c r="BC553" s="500"/>
      <c r="BD553" s="500"/>
    </row>
    <row r="554" spans="1:56" s="501" customFormat="1" ht="126" hidden="1" customHeight="1">
      <c r="A554" s="492">
        <v>546</v>
      </c>
      <c r="B554" s="490" t="s">
        <v>6079</v>
      </c>
      <c r="C554" s="492" t="s">
        <v>5031</v>
      </c>
      <c r="D554" s="491">
        <v>0</v>
      </c>
      <c r="E554" s="492"/>
      <c r="F554" s="551" t="s">
        <v>5032</v>
      </c>
      <c r="G554" s="551"/>
      <c r="H554" s="493"/>
      <c r="I554" s="492" t="s">
        <v>84</v>
      </c>
      <c r="J554" s="492"/>
      <c r="K554" s="492"/>
      <c r="L554" s="491"/>
      <c r="M554" s="491"/>
      <c r="N554" s="491"/>
      <c r="O554" s="491"/>
      <c r="P554" s="491"/>
      <c r="Q554" s="491"/>
      <c r="R554" s="491"/>
      <c r="S554" s="491"/>
      <c r="T554" s="491"/>
      <c r="U554" s="491">
        <f t="shared" si="24"/>
        <v>0</v>
      </c>
      <c r="V554" s="495">
        <f t="shared" si="26"/>
        <v>35</v>
      </c>
      <c r="W554" s="496"/>
      <c r="X554" s="496">
        <v>35</v>
      </c>
      <c r="Y554" s="496"/>
      <c r="Z554" s="502"/>
      <c r="AA554" s="496"/>
      <c r="AB554" s="496"/>
      <c r="AC554" s="496"/>
      <c r="AD554" s="496"/>
      <c r="AE554" s="496"/>
      <c r="AF554" s="498" t="s">
        <v>4935</v>
      </c>
      <c r="AG554" s="499">
        <v>0</v>
      </c>
      <c r="AH554" s="499">
        <v>0</v>
      </c>
      <c r="AI554" s="499">
        <f t="shared" si="25"/>
        <v>0</v>
      </c>
      <c r="AJ554" s="324"/>
      <c r="AK554" s="316"/>
      <c r="AL554" s="316"/>
      <c r="AM554" s="500"/>
      <c r="AN554" s="500"/>
      <c r="AO554" s="500"/>
      <c r="AP554" s="500"/>
      <c r="AQ554" s="500"/>
      <c r="AR554" s="500"/>
      <c r="AS554" s="500"/>
      <c r="AT554" s="500"/>
      <c r="AU554" s="500"/>
      <c r="AV554" s="500"/>
      <c r="AW554" s="500"/>
      <c r="AX554" s="500"/>
      <c r="AY554" s="500"/>
      <c r="AZ554" s="500"/>
      <c r="BA554" s="500"/>
      <c r="BB554" s="500"/>
      <c r="BC554" s="500"/>
      <c r="BD554" s="500"/>
    </row>
    <row r="555" spans="1:56" s="501" customFormat="1" ht="126" hidden="1" customHeight="1">
      <c r="A555" s="492">
        <v>547</v>
      </c>
      <c r="B555" s="490" t="s">
        <v>6080</v>
      </c>
      <c r="C555" s="490" t="s">
        <v>5033</v>
      </c>
      <c r="D555" s="491">
        <v>0</v>
      </c>
      <c r="E555" s="490"/>
      <c r="F555" s="550" t="s">
        <v>5034</v>
      </c>
      <c r="G555" s="549"/>
      <c r="H555" s="492" t="s">
        <v>3322</v>
      </c>
      <c r="I555" s="492" t="s">
        <v>84</v>
      </c>
      <c r="J555" s="492"/>
      <c r="K555" s="492"/>
      <c r="L555" s="491"/>
      <c r="M555" s="491"/>
      <c r="N555" s="491"/>
      <c r="O555" s="491"/>
      <c r="P555" s="491"/>
      <c r="Q555" s="491"/>
      <c r="R555" s="491"/>
      <c r="S555" s="491"/>
      <c r="T555" s="491"/>
      <c r="U555" s="491">
        <f t="shared" si="24"/>
        <v>0</v>
      </c>
      <c r="V555" s="495">
        <f t="shared" si="26"/>
        <v>200</v>
      </c>
      <c r="W555" s="496"/>
      <c r="X555" s="496"/>
      <c r="Y555" s="496"/>
      <c r="Z555" s="502"/>
      <c r="AA555" s="496"/>
      <c r="AB555" s="496"/>
      <c r="AC555" s="496"/>
      <c r="AD555" s="496"/>
      <c r="AE555" s="547">
        <v>200</v>
      </c>
      <c r="AF555" s="558" t="s">
        <v>5035</v>
      </c>
      <c r="AG555" s="499">
        <v>0</v>
      </c>
      <c r="AH555" s="499">
        <v>0</v>
      </c>
      <c r="AI555" s="499">
        <f t="shared" si="25"/>
        <v>0</v>
      </c>
      <c r="AJ555" s="324"/>
      <c r="AK555" s="316"/>
      <c r="AL555" s="316"/>
      <c r="AM555" s="559"/>
      <c r="AN555" s="559"/>
      <c r="AO555" s="559"/>
      <c r="AP555" s="559"/>
      <c r="AQ555" s="559"/>
      <c r="AR555" s="559"/>
      <c r="AS555" s="559"/>
      <c r="AT555" s="559"/>
      <c r="AU555" s="559"/>
      <c r="AV555" s="559"/>
      <c r="AW555" s="559"/>
      <c r="AX555" s="559"/>
      <c r="AY555" s="559"/>
      <c r="AZ555" s="559"/>
      <c r="BA555" s="559"/>
      <c r="BB555" s="559"/>
      <c r="BC555" s="559"/>
      <c r="BD555" s="559"/>
    </row>
    <row r="556" spans="1:56" s="501" customFormat="1" ht="126" hidden="1" customHeight="1">
      <c r="A556" s="492">
        <v>548</v>
      </c>
      <c r="B556" s="490" t="s">
        <v>6081</v>
      </c>
      <c r="C556" s="490" t="s">
        <v>5036</v>
      </c>
      <c r="D556" s="491">
        <v>0</v>
      </c>
      <c r="E556" s="490"/>
      <c r="F556" s="490" t="s">
        <v>5037</v>
      </c>
      <c r="G556" s="490"/>
      <c r="H556" s="492"/>
      <c r="I556" s="492" t="s">
        <v>84</v>
      </c>
      <c r="J556" s="492"/>
      <c r="K556" s="492"/>
      <c r="L556" s="491"/>
      <c r="M556" s="491"/>
      <c r="N556" s="491"/>
      <c r="O556" s="491"/>
      <c r="P556" s="491"/>
      <c r="Q556" s="491"/>
      <c r="R556" s="491"/>
      <c r="S556" s="491"/>
      <c r="T556" s="491"/>
      <c r="U556" s="491">
        <f t="shared" si="24"/>
        <v>0</v>
      </c>
      <c r="V556" s="495">
        <f t="shared" si="26"/>
        <v>30</v>
      </c>
      <c r="W556" s="496"/>
      <c r="X556" s="496"/>
      <c r="Y556" s="496"/>
      <c r="Z556" s="502"/>
      <c r="AA556" s="496"/>
      <c r="AB556" s="496"/>
      <c r="AC556" s="496"/>
      <c r="AD556" s="496"/>
      <c r="AE556" s="547">
        <v>30</v>
      </c>
      <c r="AF556" s="558" t="s">
        <v>5035</v>
      </c>
      <c r="AG556" s="499">
        <v>0</v>
      </c>
      <c r="AH556" s="499">
        <v>0</v>
      </c>
      <c r="AI556" s="499">
        <f t="shared" si="25"/>
        <v>0</v>
      </c>
      <c r="AJ556" s="324"/>
      <c r="AK556" s="316"/>
      <c r="AL556" s="316"/>
      <c r="AM556" s="559"/>
      <c r="AN556" s="559"/>
      <c r="AO556" s="559"/>
      <c r="AP556" s="559"/>
      <c r="AQ556" s="559"/>
      <c r="AR556" s="559"/>
      <c r="AS556" s="559"/>
      <c r="AT556" s="559"/>
      <c r="AU556" s="559"/>
      <c r="AV556" s="559"/>
      <c r="AW556" s="559"/>
      <c r="AX556" s="559"/>
      <c r="AY556" s="559"/>
      <c r="AZ556" s="559"/>
      <c r="BA556" s="559"/>
      <c r="BB556" s="559"/>
      <c r="BC556" s="559"/>
      <c r="BD556" s="559"/>
    </row>
    <row r="557" spans="1:56" s="501" customFormat="1" ht="126" hidden="1" customHeight="1">
      <c r="A557" s="492">
        <v>549</v>
      </c>
      <c r="B557" s="490" t="s">
        <v>6082</v>
      </c>
      <c r="C557" s="490" t="s">
        <v>5038</v>
      </c>
      <c r="D557" s="491">
        <v>0</v>
      </c>
      <c r="E557" s="490"/>
      <c r="F557" s="560" t="s">
        <v>5039</v>
      </c>
      <c r="G557" s="560"/>
      <c r="H557" s="561"/>
      <c r="I557" s="561" t="s">
        <v>84</v>
      </c>
      <c r="J557" s="561"/>
      <c r="K557" s="561"/>
      <c r="L557" s="491"/>
      <c r="M557" s="491"/>
      <c r="N557" s="491"/>
      <c r="O557" s="491"/>
      <c r="P557" s="491"/>
      <c r="Q557" s="491"/>
      <c r="R557" s="491"/>
      <c r="S557" s="491"/>
      <c r="T557" s="491"/>
      <c r="U557" s="491">
        <f t="shared" si="24"/>
        <v>0</v>
      </c>
      <c r="V557" s="495">
        <f t="shared" si="26"/>
        <v>50</v>
      </c>
      <c r="W557" s="496"/>
      <c r="X557" s="496"/>
      <c r="Y557" s="496"/>
      <c r="Z557" s="502"/>
      <c r="AA557" s="496"/>
      <c r="AB557" s="496"/>
      <c r="AC557" s="496"/>
      <c r="AD557" s="496"/>
      <c r="AE557" s="547">
        <v>50</v>
      </c>
      <c r="AF557" s="558" t="s">
        <v>5035</v>
      </c>
      <c r="AG557" s="499">
        <v>0</v>
      </c>
      <c r="AH557" s="499">
        <v>0</v>
      </c>
      <c r="AI557" s="499">
        <f t="shared" si="25"/>
        <v>0</v>
      </c>
      <c r="AJ557" s="324"/>
      <c r="AK557" s="316"/>
      <c r="AL557" s="316"/>
      <c r="AM557" s="500"/>
      <c r="AN557" s="500"/>
      <c r="AO557" s="500"/>
      <c r="AP557" s="500"/>
      <c r="AQ557" s="500"/>
      <c r="AR557" s="500"/>
      <c r="AS557" s="500"/>
      <c r="AT557" s="500"/>
      <c r="AU557" s="500"/>
      <c r="AV557" s="500"/>
      <c r="AW557" s="500"/>
      <c r="AX557" s="500"/>
      <c r="AY557" s="500"/>
      <c r="AZ557" s="500"/>
      <c r="BA557" s="500"/>
      <c r="BB557" s="500"/>
      <c r="BC557" s="500"/>
      <c r="BD557" s="500"/>
    </row>
    <row r="558" spans="1:56" s="501" customFormat="1" ht="126" hidden="1" customHeight="1">
      <c r="A558" s="492">
        <v>550</v>
      </c>
      <c r="B558" s="490" t="s">
        <v>6083</v>
      </c>
      <c r="C558" s="490" t="s">
        <v>5040</v>
      </c>
      <c r="D558" s="491">
        <v>0</v>
      </c>
      <c r="E558" s="490"/>
      <c r="F558" s="521" t="s">
        <v>5041</v>
      </c>
      <c r="G558" s="560"/>
      <c r="H558" s="561"/>
      <c r="I558" s="492" t="s">
        <v>84</v>
      </c>
      <c r="J558" s="561"/>
      <c r="K558" s="561"/>
      <c r="L558" s="491"/>
      <c r="M558" s="491">
        <v>400</v>
      </c>
      <c r="N558" s="491"/>
      <c r="O558" s="491"/>
      <c r="P558" s="491"/>
      <c r="Q558" s="491"/>
      <c r="R558" s="491"/>
      <c r="S558" s="491"/>
      <c r="T558" s="491"/>
      <c r="U558" s="491">
        <f t="shared" si="24"/>
        <v>0</v>
      </c>
      <c r="V558" s="495">
        <f t="shared" si="26"/>
        <v>100</v>
      </c>
      <c r="W558" s="496"/>
      <c r="X558" s="496"/>
      <c r="Y558" s="496"/>
      <c r="Z558" s="502"/>
      <c r="AA558" s="496"/>
      <c r="AB558" s="496"/>
      <c r="AC558" s="496"/>
      <c r="AD558" s="496"/>
      <c r="AE558" s="547">
        <v>100</v>
      </c>
      <c r="AF558" s="558" t="s">
        <v>5035</v>
      </c>
      <c r="AG558" s="499">
        <v>0</v>
      </c>
      <c r="AH558" s="499">
        <v>0</v>
      </c>
      <c r="AI558" s="499">
        <f t="shared" si="25"/>
        <v>0</v>
      </c>
      <c r="AJ558" s="324"/>
      <c r="AK558" s="316"/>
      <c r="AL558" s="316"/>
      <c r="AM558" s="500"/>
      <c r="AN558" s="500"/>
      <c r="AO558" s="500"/>
      <c r="AP558" s="500"/>
      <c r="AQ558" s="500"/>
      <c r="AR558" s="500"/>
      <c r="AS558" s="500"/>
      <c r="AT558" s="500"/>
      <c r="AU558" s="500"/>
      <c r="AV558" s="500"/>
      <c r="AW558" s="500"/>
      <c r="AX558" s="500"/>
      <c r="AY558" s="500"/>
      <c r="AZ558" s="500"/>
      <c r="BA558" s="500"/>
      <c r="BB558" s="500"/>
      <c r="BC558" s="500"/>
      <c r="BD558" s="500"/>
    </row>
    <row r="559" spans="1:56" s="501" customFormat="1" ht="126" hidden="1" customHeight="1">
      <c r="A559" s="492">
        <v>551</v>
      </c>
      <c r="B559" s="490" t="s">
        <v>6084</v>
      </c>
      <c r="C559" s="490" t="s">
        <v>5042</v>
      </c>
      <c r="D559" s="491">
        <v>0</v>
      </c>
      <c r="E559" s="490"/>
      <c r="F559" s="490" t="s">
        <v>5043</v>
      </c>
      <c r="G559" s="490"/>
      <c r="H559" s="492"/>
      <c r="I559" s="492" t="s">
        <v>84</v>
      </c>
      <c r="J559" s="492"/>
      <c r="K559" s="492"/>
      <c r="L559" s="491"/>
      <c r="M559" s="491">
        <v>30</v>
      </c>
      <c r="N559" s="491"/>
      <c r="O559" s="491"/>
      <c r="P559" s="491"/>
      <c r="Q559" s="491"/>
      <c r="R559" s="491"/>
      <c r="S559" s="491"/>
      <c r="T559" s="491"/>
      <c r="U559" s="491">
        <f t="shared" si="24"/>
        <v>0</v>
      </c>
      <c r="V559" s="495">
        <f t="shared" si="26"/>
        <v>50</v>
      </c>
      <c r="W559" s="496"/>
      <c r="X559" s="496"/>
      <c r="Y559" s="496"/>
      <c r="Z559" s="502"/>
      <c r="AA559" s="496"/>
      <c r="AB559" s="496"/>
      <c r="AC559" s="496"/>
      <c r="AD559" s="496"/>
      <c r="AE559" s="547">
        <v>50</v>
      </c>
      <c r="AF559" s="558" t="s">
        <v>5035</v>
      </c>
      <c r="AG559" s="499">
        <v>0</v>
      </c>
      <c r="AH559" s="499">
        <v>0</v>
      </c>
      <c r="AI559" s="499">
        <f t="shared" si="25"/>
        <v>0</v>
      </c>
      <c r="AJ559" s="324"/>
      <c r="AK559" s="316"/>
      <c r="AL559" s="316"/>
      <c r="AM559" s="559"/>
      <c r="AN559" s="559"/>
      <c r="AO559" s="559"/>
      <c r="AP559" s="559"/>
      <c r="AQ559" s="559"/>
      <c r="AR559" s="559"/>
      <c r="AS559" s="559"/>
      <c r="AT559" s="559"/>
      <c r="AU559" s="559"/>
      <c r="AV559" s="559"/>
      <c r="AW559" s="559"/>
      <c r="AX559" s="559"/>
      <c r="AY559" s="559"/>
      <c r="AZ559" s="559"/>
      <c r="BA559" s="559"/>
      <c r="BB559" s="559"/>
      <c r="BC559" s="559"/>
      <c r="BD559" s="559"/>
    </row>
    <row r="560" spans="1:56" s="501" customFormat="1" ht="126" hidden="1" customHeight="1">
      <c r="A560" s="492">
        <v>552</v>
      </c>
      <c r="B560" s="490" t="s">
        <v>6085</v>
      </c>
      <c r="C560" s="490" t="s">
        <v>5044</v>
      </c>
      <c r="D560" s="491">
        <v>0</v>
      </c>
      <c r="E560" s="490"/>
      <c r="F560" s="521" t="s">
        <v>5045</v>
      </c>
      <c r="G560" s="490"/>
      <c r="H560" s="492" t="s">
        <v>3386</v>
      </c>
      <c r="I560" s="492" t="s">
        <v>84</v>
      </c>
      <c r="J560" s="492"/>
      <c r="K560" s="492"/>
      <c r="L560" s="491"/>
      <c r="M560" s="491"/>
      <c r="N560" s="491"/>
      <c r="O560" s="491"/>
      <c r="P560" s="491"/>
      <c r="Q560" s="491"/>
      <c r="R560" s="491"/>
      <c r="S560" s="491"/>
      <c r="T560" s="491"/>
      <c r="U560" s="491">
        <f t="shared" si="24"/>
        <v>0</v>
      </c>
      <c r="V560" s="495">
        <f t="shared" si="26"/>
        <v>50</v>
      </c>
      <c r="W560" s="496"/>
      <c r="X560" s="496"/>
      <c r="Y560" s="496"/>
      <c r="Z560" s="502"/>
      <c r="AA560" s="496"/>
      <c r="AB560" s="496"/>
      <c r="AC560" s="496"/>
      <c r="AD560" s="496"/>
      <c r="AE560" s="547">
        <v>50</v>
      </c>
      <c r="AF560" s="558" t="s">
        <v>5035</v>
      </c>
      <c r="AG560" s="499">
        <v>0</v>
      </c>
      <c r="AH560" s="499">
        <v>0</v>
      </c>
      <c r="AI560" s="499">
        <f t="shared" si="25"/>
        <v>0</v>
      </c>
      <c r="AJ560" s="324"/>
      <c r="AK560" s="316"/>
      <c r="AL560" s="316"/>
      <c r="AM560" s="500"/>
      <c r="AN560" s="500"/>
      <c r="AO560" s="500"/>
      <c r="AP560" s="500"/>
      <c r="AQ560" s="500"/>
      <c r="AR560" s="500"/>
      <c r="AS560" s="500"/>
      <c r="AT560" s="500"/>
      <c r="AU560" s="500"/>
      <c r="AV560" s="500"/>
      <c r="AW560" s="500"/>
      <c r="AX560" s="500"/>
      <c r="AY560" s="500"/>
      <c r="AZ560" s="500"/>
      <c r="BA560" s="500"/>
      <c r="BB560" s="500"/>
      <c r="BC560" s="500"/>
      <c r="BD560" s="500"/>
    </row>
    <row r="561" spans="1:56" s="501" customFormat="1" ht="126" hidden="1" customHeight="1">
      <c r="A561" s="492">
        <v>553</v>
      </c>
      <c r="B561" s="490" t="s">
        <v>6086</v>
      </c>
      <c r="C561" s="490" t="s">
        <v>5046</v>
      </c>
      <c r="D561" s="491">
        <v>0</v>
      </c>
      <c r="E561" s="490"/>
      <c r="F561" s="490" t="s">
        <v>5047</v>
      </c>
      <c r="G561" s="490"/>
      <c r="H561" s="492" t="s">
        <v>3386</v>
      </c>
      <c r="I561" s="492" t="s">
        <v>84</v>
      </c>
      <c r="J561" s="492"/>
      <c r="K561" s="492"/>
      <c r="L561" s="491"/>
      <c r="M561" s="491"/>
      <c r="N561" s="491"/>
      <c r="O561" s="491"/>
      <c r="P561" s="491"/>
      <c r="Q561" s="491"/>
      <c r="R561" s="491"/>
      <c r="S561" s="491"/>
      <c r="T561" s="491"/>
      <c r="U561" s="491">
        <f t="shared" si="24"/>
        <v>0</v>
      </c>
      <c r="V561" s="495">
        <f t="shared" si="26"/>
        <v>200</v>
      </c>
      <c r="W561" s="496"/>
      <c r="X561" s="496"/>
      <c r="Y561" s="496"/>
      <c r="Z561" s="502"/>
      <c r="AA561" s="496"/>
      <c r="AB561" s="496"/>
      <c r="AC561" s="496"/>
      <c r="AD561" s="496"/>
      <c r="AE561" s="547">
        <v>200</v>
      </c>
      <c r="AF561" s="558" t="s">
        <v>5035</v>
      </c>
      <c r="AG561" s="499">
        <v>0</v>
      </c>
      <c r="AH561" s="499">
        <v>0</v>
      </c>
      <c r="AI561" s="499">
        <f t="shared" si="25"/>
        <v>0</v>
      </c>
      <c r="AJ561" s="324"/>
      <c r="AK561" s="316"/>
      <c r="AL561" s="316"/>
      <c r="AM561" s="500"/>
      <c r="AN561" s="500"/>
      <c r="AO561" s="500"/>
      <c r="AP561" s="500"/>
      <c r="AQ561" s="500"/>
      <c r="AR561" s="500"/>
      <c r="AS561" s="500"/>
      <c r="AT561" s="500"/>
      <c r="AU561" s="500"/>
      <c r="AV561" s="500"/>
      <c r="AW561" s="500"/>
      <c r="AX561" s="500"/>
      <c r="AY561" s="500"/>
      <c r="AZ561" s="500"/>
      <c r="BA561" s="500"/>
      <c r="BB561" s="500"/>
      <c r="BC561" s="500"/>
      <c r="BD561" s="500"/>
    </row>
    <row r="562" spans="1:56" s="501" customFormat="1" ht="126" hidden="1" customHeight="1">
      <c r="A562" s="492">
        <v>554</v>
      </c>
      <c r="B562" s="490" t="s">
        <v>6087</v>
      </c>
      <c r="C562" s="490" t="s">
        <v>5048</v>
      </c>
      <c r="D562" s="491">
        <v>0</v>
      </c>
      <c r="E562" s="490"/>
      <c r="F562" s="490" t="s">
        <v>5049</v>
      </c>
      <c r="G562" s="490"/>
      <c r="H562" s="492" t="s">
        <v>3386</v>
      </c>
      <c r="I562" s="492" t="s">
        <v>84</v>
      </c>
      <c r="J562" s="492"/>
      <c r="K562" s="492"/>
      <c r="L562" s="491"/>
      <c r="M562" s="491"/>
      <c r="N562" s="491"/>
      <c r="O562" s="491"/>
      <c r="P562" s="491"/>
      <c r="Q562" s="491"/>
      <c r="R562" s="491"/>
      <c r="S562" s="491"/>
      <c r="T562" s="491"/>
      <c r="U562" s="491">
        <f t="shared" si="24"/>
        <v>0</v>
      </c>
      <c r="V562" s="495">
        <f t="shared" si="26"/>
        <v>30</v>
      </c>
      <c r="W562" s="496"/>
      <c r="X562" s="496"/>
      <c r="Y562" s="496"/>
      <c r="Z562" s="502"/>
      <c r="AA562" s="496"/>
      <c r="AB562" s="496"/>
      <c r="AC562" s="496"/>
      <c r="AD562" s="496"/>
      <c r="AE562" s="547">
        <v>30</v>
      </c>
      <c r="AF562" s="558" t="s">
        <v>5035</v>
      </c>
      <c r="AG562" s="499">
        <v>0</v>
      </c>
      <c r="AH562" s="499">
        <v>0</v>
      </c>
      <c r="AI562" s="499">
        <f t="shared" si="25"/>
        <v>0</v>
      </c>
      <c r="AJ562" s="324"/>
      <c r="AK562" s="316"/>
      <c r="AL562" s="316"/>
      <c r="AM562" s="500"/>
      <c r="AN562" s="500"/>
      <c r="AO562" s="500"/>
      <c r="AP562" s="500"/>
      <c r="AQ562" s="500"/>
      <c r="AR562" s="500"/>
      <c r="AS562" s="500"/>
      <c r="AT562" s="500"/>
      <c r="AU562" s="500"/>
      <c r="AV562" s="500"/>
      <c r="AW562" s="500"/>
      <c r="AX562" s="500"/>
      <c r="AY562" s="500"/>
      <c r="AZ562" s="500"/>
      <c r="BA562" s="500"/>
      <c r="BB562" s="500"/>
      <c r="BC562" s="500"/>
      <c r="BD562" s="500"/>
    </row>
    <row r="563" spans="1:56" s="501" customFormat="1" ht="126" hidden="1" customHeight="1">
      <c r="A563" s="492">
        <v>555</v>
      </c>
      <c r="B563" s="490" t="s">
        <v>6088</v>
      </c>
      <c r="C563" s="490" t="s">
        <v>5050</v>
      </c>
      <c r="D563" s="491">
        <v>0</v>
      </c>
      <c r="E563" s="490"/>
      <c r="F563" s="490" t="s">
        <v>5051</v>
      </c>
      <c r="G563" s="490"/>
      <c r="H563" s="492" t="s">
        <v>3533</v>
      </c>
      <c r="I563" s="492" t="s">
        <v>84</v>
      </c>
      <c r="J563" s="492"/>
      <c r="K563" s="492"/>
      <c r="L563" s="491"/>
      <c r="M563" s="491"/>
      <c r="N563" s="491"/>
      <c r="O563" s="491"/>
      <c r="P563" s="491"/>
      <c r="Q563" s="491"/>
      <c r="R563" s="491"/>
      <c r="S563" s="491"/>
      <c r="T563" s="491"/>
      <c r="U563" s="491">
        <f t="shared" si="24"/>
        <v>0</v>
      </c>
      <c r="V563" s="495">
        <f t="shared" si="26"/>
        <v>100</v>
      </c>
      <c r="W563" s="496"/>
      <c r="X563" s="496"/>
      <c r="Y563" s="496"/>
      <c r="Z563" s="502"/>
      <c r="AA563" s="496"/>
      <c r="AB563" s="496"/>
      <c r="AC563" s="496"/>
      <c r="AD563" s="496"/>
      <c r="AE563" s="547">
        <v>100</v>
      </c>
      <c r="AF563" s="558" t="s">
        <v>5035</v>
      </c>
      <c r="AG563" s="499">
        <v>0</v>
      </c>
      <c r="AH563" s="499">
        <v>0</v>
      </c>
      <c r="AI563" s="499">
        <f t="shared" si="25"/>
        <v>0</v>
      </c>
      <c r="AJ563" s="324"/>
      <c r="AK563" s="316"/>
      <c r="AL563" s="316"/>
      <c r="AM563" s="500"/>
      <c r="AN563" s="500"/>
      <c r="AO563" s="500"/>
      <c r="AP563" s="500"/>
      <c r="AQ563" s="500"/>
      <c r="AR563" s="500"/>
      <c r="AS563" s="500"/>
      <c r="AT563" s="500"/>
      <c r="AU563" s="500"/>
      <c r="AV563" s="500"/>
      <c r="AW563" s="500"/>
      <c r="AX563" s="500"/>
      <c r="AY563" s="500"/>
      <c r="AZ563" s="500"/>
      <c r="BA563" s="500"/>
      <c r="BB563" s="500"/>
      <c r="BC563" s="500"/>
      <c r="BD563" s="500"/>
    </row>
    <row r="564" spans="1:56" s="501" customFormat="1" ht="126" hidden="1" customHeight="1">
      <c r="A564" s="492">
        <v>556</v>
      </c>
      <c r="B564" s="490" t="s">
        <v>6089</v>
      </c>
      <c r="C564" s="490" t="s">
        <v>5052</v>
      </c>
      <c r="D564" s="491">
        <v>0</v>
      </c>
      <c r="E564" s="490"/>
      <c r="F564" s="490" t="s">
        <v>5053</v>
      </c>
      <c r="G564" s="490"/>
      <c r="H564" s="492"/>
      <c r="I564" s="492" t="s">
        <v>84</v>
      </c>
      <c r="J564" s="492"/>
      <c r="K564" s="492"/>
      <c r="L564" s="491"/>
      <c r="M564" s="491"/>
      <c r="N564" s="491"/>
      <c r="O564" s="491"/>
      <c r="P564" s="491"/>
      <c r="Q564" s="491"/>
      <c r="R564" s="491"/>
      <c r="S564" s="491"/>
      <c r="T564" s="491"/>
      <c r="U564" s="491">
        <f t="shared" si="24"/>
        <v>0</v>
      </c>
      <c r="V564" s="495">
        <f t="shared" si="26"/>
        <v>70</v>
      </c>
      <c r="W564" s="496"/>
      <c r="X564" s="496"/>
      <c r="Y564" s="496"/>
      <c r="Z564" s="502"/>
      <c r="AA564" s="496"/>
      <c r="AB564" s="496"/>
      <c r="AC564" s="496">
        <v>10</v>
      </c>
      <c r="AD564" s="496"/>
      <c r="AE564" s="547">
        <v>60</v>
      </c>
      <c r="AF564" s="558" t="s">
        <v>5035</v>
      </c>
      <c r="AG564" s="499"/>
      <c r="AH564" s="499">
        <v>0</v>
      </c>
      <c r="AI564" s="499">
        <f t="shared" si="25"/>
        <v>0</v>
      </c>
      <c r="AJ564" s="324"/>
      <c r="AK564" s="316"/>
      <c r="AL564" s="316"/>
      <c r="AM564" s="500"/>
      <c r="AN564" s="500"/>
      <c r="AO564" s="500"/>
      <c r="AP564" s="500"/>
      <c r="AQ564" s="500"/>
      <c r="AR564" s="500"/>
      <c r="AS564" s="500"/>
      <c r="AT564" s="500"/>
      <c r="AU564" s="500"/>
      <c r="AV564" s="500"/>
      <c r="AW564" s="500"/>
      <c r="AX564" s="500"/>
      <c r="AY564" s="500"/>
      <c r="AZ564" s="500"/>
      <c r="BA564" s="500"/>
      <c r="BB564" s="500"/>
      <c r="BC564" s="500"/>
      <c r="BD564" s="500"/>
    </row>
    <row r="565" spans="1:56" s="501" customFormat="1" ht="126" hidden="1" customHeight="1">
      <c r="A565" s="492">
        <v>557</v>
      </c>
      <c r="B565" s="490" t="s">
        <v>6090</v>
      </c>
      <c r="C565" s="490" t="s">
        <v>5054</v>
      </c>
      <c r="D565" s="491">
        <v>0</v>
      </c>
      <c r="E565" s="490"/>
      <c r="F565" s="490" t="s">
        <v>5055</v>
      </c>
      <c r="G565" s="490"/>
      <c r="H565" s="492"/>
      <c r="I565" s="492" t="s">
        <v>84</v>
      </c>
      <c r="J565" s="492"/>
      <c r="K565" s="492"/>
      <c r="L565" s="491"/>
      <c r="M565" s="491"/>
      <c r="N565" s="491"/>
      <c r="O565" s="491"/>
      <c r="P565" s="491"/>
      <c r="Q565" s="491"/>
      <c r="R565" s="491"/>
      <c r="S565" s="491"/>
      <c r="T565" s="491"/>
      <c r="U565" s="491">
        <f t="shared" si="24"/>
        <v>0</v>
      </c>
      <c r="V565" s="495">
        <f t="shared" si="26"/>
        <v>30</v>
      </c>
      <c r="W565" s="496"/>
      <c r="X565" s="496"/>
      <c r="Y565" s="496"/>
      <c r="Z565" s="502"/>
      <c r="AA565" s="496"/>
      <c r="AB565" s="496"/>
      <c r="AC565" s="496"/>
      <c r="AD565" s="496"/>
      <c r="AE565" s="547">
        <v>30</v>
      </c>
      <c r="AF565" s="558" t="s">
        <v>5035</v>
      </c>
      <c r="AG565" s="499">
        <v>0</v>
      </c>
      <c r="AH565" s="499">
        <v>0</v>
      </c>
      <c r="AI565" s="499">
        <f t="shared" si="25"/>
        <v>0</v>
      </c>
      <c r="AJ565" s="324"/>
      <c r="AK565" s="316"/>
      <c r="AL565" s="316"/>
      <c r="AM565" s="500"/>
      <c r="AN565" s="500"/>
      <c r="AO565" s="500"/>
      <c r="AP565" s="500"/>
      <c r="AQ565" s="500"/>
      <c r="AR565" s="500"/>
      <c r="AS565" s="500"/>
      <c r="AT565" s="500"/>
      <c r="AU565" s="500"/>
      <c r="AV565" s="500"/>
      <c r="AW565" s="500"/>
      <c r="AX565" s="500"/>
      <c r="AY565" s="500"/>
      <c r="AZ565" s="500"/>
      <c r="BA565" s="500"/>
      <c r="BB565" s="500"/>
      <c r="BC565" s="500"/>
      <c r="BD565" s="500"/>
    </row>
    <row r="566" spans="1:56" s="501" customFormat="1" ht="126" hidden="1" customHeight="1">
      <c r="A566" s="492">
        <v>558</v>
      </c>
      <c r="B566" s="490" t="s">
        <v>6091</v>
      </c>
      <c r="C566" s="490" t="s">
        <v>5056</v>
      </c>
      <c r="D566" s="491">
        <v>0</v>
      </c>
      <c r="E566" s="490"/>
      <c r="F566" s="490" t="s">
        <v>5057</v>
      </c>
      <c r="G566" s="490"/>
      <c r="H566" s="492"/>
      <c r="I566" s="492" t="s">
        <v>5058</v>
      </c>
      <c r="J566" s="492"/>
      <c r="K566" s="492"/>
      <c r="L566" s="491"/>
      <c r="M566" s="491"/>
      <c r="N566" s="491"/>
      <c r="O566" s="491"/>
      <c r="P566" s="491"/>
      <c r="Q566" s="491"/>
      <c r="R566" s="491"/>
      <c r="S566" s="491"/>
      <c r="T566" s="491"/>
      <c r="U566" s="491">
        <f t="shared" si="24"/>
        <v>0</v>
      </c>
      <c r="V566" s="495">
        <f t="shared" si="26"/>
        <v>100</v>
      </c>
      <c r="W566" s="496"/>
      <c r="X566" s="496"/>
      <c r="Y566" s="496"/>
      <c r="Z566" s="502"/>
      <c r="AA566" s="496"/>
      <c r="AB566" s="496"/>
      <c r="AC566" s="496"/>
      <c r="AD566" s="496"/>
      <c r="AE566" s="547">
        <v>100</v>
      </c>
      <c r="AF566" s="558" t="s">
        <v>5035</v>
      </c>
      <c r="AG566" s="499">
        <v>0</v>
      </c>
      <c r="AH566" s="499">
        <v>0</v>
      </c>
      <c r="AI566" s="499">
        <f t="shared" si="25"/>
        <v>0</v>
      </c>
      <c r="AJ566" s="324"/>
      <c r="AK566" s="316"/>
      <c r="AL566" s="316"/>
      <c r="AM566" s="500"/>
      <c r="AN566" s="500"/>
      <c r="AO566" s="500"/>
      <c r="AP566" s="500"/>
      <c r="AQ566" s="500"/>
      <c r="AR566" s="500"/>
      <c r="AS566" s="500"/>
      <c r="AT566" s="500"/>
      <c r="AU566" s="500"/>
      <c r="AV566" s="500"/>
      <c r="AW566" s="500"/>
      <c r="AX566" s="500"/>
      <c r="AY566" s="500"/>
      <c r="AZ566" s="500"/>
      <c r="BA566" s="500"/>
      <c r="BB566" s="500"/>
      <c r="BC566" s="500"/>
      <c r="BD566" s="500"/>
    </row>
    <row r="567" spans="1:56" s="501" customFormat="1" ht="126" hidden="1" customHeight="1">
      <c r="A567" s="492">
        <v>559</v>
      </c>
      <c r="B567" s="490" t="s">
        <v>6092</v>
      </c>
      <c r="C567" s="490" t="s">
        <v>5059</v>
      </c>
      <c r="D567" s="491">
        <v>0</v>
      </c>
      <c r="E567" s="490"/>
      <c r="F567" s="490" t="s">
        <v>5060</v>
      </c>
      <c r="G567" s="490"/>
      <c r="H567" s="492" t="s">
        <v>3386</v>
      </c>
      <c r="I567" s="492" t="s">
        <v>84</v>
      </c>
      <c r="J567" s="492"/>
      <c r="K567" s="492"/>
      <c r="L567" s="491"/>
      <c r="M567" s="491"/>
      <c r="N567" s="491"/>
      <c r="O567" s="491"/>
      <c r="P567" s="491"/>
      <c r="Q567" s="491"/>
      <c r="R567" s="491"/>
      <c r="S567" s="491"/>
      <c r="T567" s="491"/>
      <c r="U567" s="491">
        <f t="shared" si="24"/>
        <v>0</v>
      </c>
      <c r="V567" s="495">
        <f t="shared" si="26"/>
        <v>60</v>
      </c>
      <c r="W567" s="496"/>
      <c r="X567" s="496"/>
      <c r="Y567" s="496"/>
      <c r="Z567" s="502"/>
      <c r="AA567" s="496"/>
      <c r="AB567" s="496"/>
      <c r="AC567" s="496"/>
      <c r="AD567" s="496"/>
      <c r="AE567" s="547">
        <v>60</v>
      </c>
      <c r="AF567" s="558" t="s">
        <v>5035</v>
      </c>
      <c r="AG567" s="499">
        <v>0</v>
      </c>
      <c r="AH567" s="499">
        <v>0</v>
      </c>
      <c r="AI567" s="499">
        <f t="shared" si="25"/>
        <v>0</v>
      </c>
      <c r="AJ567" s="324"/>
      <c r="AK567" s="316"/>
      <c r="AL567" s="316"/>
      <c r="AM567" s="500"/>
      <c r="AN567" s="500"/>
      <c r="AO567" s="500"/>
      <c r="AP567" s="500"/>
      <c r="AQ567" s="500"/>
      <c r="AR567" s="500"/>
      <c r="AS567" s="500"/>
      <c r="AT567" s="500"/>
      <c r="AU567" s="500"/>
      <c r="AV567" s="500"/>
      <c r="AW567" s="500"/>
      <c r="AX567" s="500"/>
      <c r="AY567" s="500"/>
      <c r="AZ567" s="500"/>
      <c r="BA567" s="500"/>
      <c r="BB567" s="500"/>
      <c r="BC567" s="500"/>
      <c r="BD567" s="500"/>
    </row>
    <row r="568" spans="1:56" s="501" customFormat="1" ht="126" hidden="1" customHeight="1">
      <c r="A568" s="492">
        <v>560</v>
      </c>
      <c r="B568" s="490" t="s">
        <v>6093</v>
      </c>
      <c r="C568" s="490" t="s">
        <v>5061</v>
      </c>
      <c r="D568" s="491">
        <v>0</v>
      </c>
      <c r="E568" s="490"/>
      <c r="F568" s="548" t="s">
        <v>5062</v>
      </c>
      <c r="G568" s="490"/>
      <c r="H568" s="492" t="s">
        <v>3386</v>
      </c>
      <c r="I568" s="492" t="s">
        <v>84</v>
      </c>
      <c r="J568" s="492"/>
      <c r="K568" s="492"/>
      <c r="L568" s="491"/>
      <c r="M568" s="491"/>
      <c r="N568" s="491"/>
      <c r="O568" s="491"/>
      <c r="P568" s="491"/>
      <c r="Q568" s="491"/>
      <c r="R568" s="491"/>
      <c r="S568" s="491"/>
      <c r="T568" s="491"/>
      <c r="U568" s="491">
        <f t="shared" si="24"/>
        <v>0</v>
      </c>
      <c r="V568" s="495">
        <f t="shared" si="26"/>
        <v>60</v>
      </c>
      <c r="W568" s="496"/>
      <c r="X568" s="496"/>
      <c r="Y568" s="496"/>
      <c r="Z568" s="502"/>
      <c r="AA568" s="496"/>
      <c r="AB568" s="496"/>
      <c r="AC568" s="496"/>
      <c r="AD568" s="496"/>
      <c r="AE568" s="547">
        <v>60</v>
      </c>
      <c r="AF568" s="558" t="s">
        <v>5035</v>
      </c>
      <c r="AG568" s="499">
        <v>0</v>
      </c>
      <c r="AH568" s="499">
        <v>0</v>
      </c>
      <c r="AI568" s="499">
        <f t="shared" si="25"/>
        <v>0</v>
      </c>
      <c r="AJ568" s="324"/>
      <c r="AK568" s="316"/>
      <c r="AL568" s="316"/>
      <c r="AM568" s="500"/>
      <c r="AN568" s="500"/>
      <c r="AO568" s="500"/>
      <c r="AP568" s="500"/>
      <c r="AQ568" s="500"/>
      <c r="AR568" s="500"/>
      <c r="AS568" s="500"/>
      <c r="AT568" s="500"/>
      <c r="AU568" s="500"/>
      <c r="AV568" s="500"/>
      <c r="AW568" s="500"/>
      <c r="AX568" s="500"/>
      <c r="AY568" s="500"/>
      <c r="AZ568" s="500"/>
      <c r="BA568" s="500"/>
      <c r="BB568" s="500"/>
      <c r="BC568" s="500"/>
      <c r="BD568" s="500"/>
    </row>
    <row r="569" spans="1:56" s="501" customFormat="1" ht="126" hidden="1" customHeight="1">
      <c r="A569" s="492">
        <v>561</v>
      </c>
      <c r="B569" s="490" t="s">
        <v>6094</v>
      </c>
      <c r="C569" s="490" t="s">
        <v>5063</v>
      </c>
      <c r="D569" s="491">
        <v>0</v>
      </c>
      <c r="E569" s="490"/>
      <c r="F569" s="490" t="s">
        <v>5064</v>
      </c>
      <c r="G569" s="490"/>
      <c r="H569" s="492" t="s">
        <v>3386</v>
      </c>
      <c r="I569" s="492" t="s">
        <v>84</v>
      </c>
      <c r="J569" s="492"/>
      <c r="K569" s="492"/>
      <c r="L569" s="491"/>
      <c r="M569" s="491"/>
      <c r="N569" s="491"/>
      <c r="O569" s="491"/>
      <c r="P569" s="491"/>
      <c r="Q569" s="491"/>
      <c r="R569" s="491"/>
      <c r="S569" s="491"/>
      <c r="T569" s="491"/>
      <c r="U569" s="491">
        <f t="shared" si="24"/>
        <v>0</v>
      </c>
      <c r="V569" s="495">
        <f t="shared" si="26"/>
        <v>30</v>
      </c>
      <c r="W569" s="496"/>
      <c r="X569" s="496"/>
      <c r="Y569" s="496"/>
      <c r="Z569" s="502"/>
      <c r="AA569" s="496"/>
      <c r="AB569" s="496"/>
      <c r="AC569" s="496"/>
      <c r="AD569" s="496"/>
      <c r="AE569" s="547">
        <v>30</v>
      </c>
      <c r="AF569" s="558" t="s">
        <v>5035</v>
      </c>
      <c r="AG569" s="499">
        <v>0</v>
      </c>
      <c r="AH569" s="499">
        <v>0</v>
      </c>
      <c r="AI569" s="499">
        <f t="shared" si="25"/>
        <v>0</v>
      </c>
      <c r="AJ569" s="324"/>
      <c r="AK569" s="316"/>
      <c r="AL569" s="316"/>
      <c r="AM569" s="500"/>
      <c r="AN569" s="500"/>
      <c r="AO569" s="500"/>
      <c r="AP569" s="500"/>
      <c r="AQ569" s="500"/>
      <c r="AR569" s="500"/>
      <c r="AS569" s="500"/>
      <c r="AT569" s="500"/>
      <c r="AU569" s="500"/>
      <c r="AV569" s="500"/>
      <c r="AW569" s="500"/>
      <c r="AX569" s="500"/>
      <c r="AY569" s="500"/>
      <c r="AZ569" s="500"/>
      <c r="BA569" s="500"/>
      <c r="BB569" s="500"/>
      <c r="BC569" s="500"/>
      <c r="BD569" s="500"/>
    </row>
    <row r="570" spans="1:56" s="501" customFormat="1" ht="126" hidden="1" customHeight="1">
      <c r="A570" s="492">
        <v>562</v>
      </c>
      <c r="B570" s="490" t="s">
        <v>6095</v>
      </c>
      <c r="C570" s="490" t="s">
        <v>5065</v>
      </c>
      <c r="D570" s="491">
        <v>0</v>
      </c>
      <c r="E570" s="490"/>
      <c r="F570" s="490" t="s">
        <v>5066</v>
      </c>
      <c r="G570" s="490"/>
      <c r="H570" s="492" t="s">
        <v>3386</v>
      </c>
      <c r="I570" s="492" t="s">
        <v>84</v>
      </c>
      <c r="J570" s="492"/>
      <c r="K570" s="492"/>
      <c r="L570" s="491"/>
      <c r="M570" s="491"/>
      <c r="N570" s="491"/>
      <c r="O570" s="491"/>
      <c r="P570" s="491"/>
      <c r="Q570" s="491"/>
      <c r="R570" s="491"/>
      <c r="S570" s="491"/>
      <c r="T570" s="491"/>
      <c r="U570" s="491">
        <f t="shared" si="24"/>
        <v>0</v>
      </c>
      <c r="V570" s="495">
        <f t="shared" si="26"/>
        <v>50</v>
      </c>
      <c r="W570" s="496"/>
      <c r="X570" s="496"/>
      <c r="Y570" s="496"/>
      <c r="Z570" s="502"/>
      <c r="AA570" s="496"/>
      <c r="AB570" s="496"/>
      <c r="AC570" s="496"/>
      <c r="AD570" s="496"/>
      <c r="AE570" s="547">
        <v>50</v>
      </c>
      <c r="AF570" s="558" t="s">
        <v>5035</v>
      </c>
      <c r="AG570" s="499">
        <v>0</v>
      </c>
      <c r="AH570" s="499">
        <v>0</v>
      </c>
      <c r="AI570" s="499">
        <f t="shared" si="25"/>
        <v>0</v>
      </c>
      <c r="AJ570" s="324"/>
      <c r="AK570" s="316"/>
      <c r="AL570" s="316"/>
      <c r="AM570" s="500"/>
      <c r="AN570" s="500"/>
      <c r="AO570" s="500"/>
      <c r="AP570" s="500"/>
      <c r="AQ570" s="500"/>
      <c r="AR570" s="500"/>
      <c r="AS570" s="500"/>
      <c r="AT570" s="500"/>
      <c r="AU570" s="500"/>
      <c r="AV570" s="500"/>
      <c r="AW570" s="500"/>
      <c r="AX570" s="500"/>
      <c r="AY570" s="500"/>
      <c r="AZ570" s="500"/>
      <c r="BA570" s="500"/>
      <c r="BB570" s="500"/>
      <c r="BC570" s="500"/>
      <c r="BD570" s="500"/>
    </row>
    <row r="571" spans="1:56" s="501" customFormat="1" ht="126" hidden="1" customHeight="1">
      <c r="A571" s="492">
        <v>563</v>
      </c>
      <c r="B571" s="490" t="s">
        <v>6096</v>
      </c>
      <c r="C571" s="490" t="s">
        <v>5067</v>
      </c>
      <c r="D571" s="491">
        <v>0</v>
      </c>
      <c r="E571" s="490"/>
      <c r="F571" s="490" t="s">
        <v>5068</v>
      </c>
      <c r="G571" s="560"/>
      <c r="H571" s="492"/>
      <c r="I571" s="492" t="s">
        <v>84</v>
      </c>
      <c r="J571" s="492"/>
      <c r="K571" s="492"/>
      <c r="L571" s="491"/>
      <c r="M571" s="491"/>
      <c r="N571" s="491"/>
      <c r="O571" s="491"/>
      <c r="P571" s="491"/>
      <c r="Q571" s="491"/>
      <c r="R571" s="491"/>
      <c r="S571" s="491"/>
      <c r="T571" s="491"/>
      <c r="U571" s="491">
        <f t="shared" si="24"/>
        <v>0</v>
      </c>
      <c r="V571" s="495">
        <f t="shared" si="26"/>
        <v>60</v>
      </c>
      <c r="W571" s="496"/>
      <c r="X571" s="496"/>
      <c r="Y571" s="496"/>
      <c r="Z571" s="502"/>
      <c r="AA571" s="496"/>
      <c r="AB571" s="496"/>
      <c r="AC571" s="496"/>
      <c r="AD571" s="496"/>
      <c r="AE571" s="547">
        <v>60</v>
      </c>
      <c r="AF571" s="558" t="s">
        <v>5035</v>
      </c>
      <c r="AG571" s="499">
        <v>0</v>
      </c>
      <c r="AH571" s="499">
        <v>0</v>
      </c>
      <c r="AI571" s="499">
        <f t="shared" si="25"/>
        <v>0</v>
      </c>
      <c r="AJ571" s="324"/>
      <c r="AK571" s="316"/>
      <c r="AL571" s="316"/>
      <c r="AM571" s="500"/>
      <c r="AN571" s="500"/>
      <c r="AO571" s="500"/>
      <c r="AP571" s="500"/>
      <c r="AQ571" s="500"/>
      <c r="AR571" s="500"/>
      <c r="AS571" s="500"/>
      <c r="AT571" s="500"/>
      <c r="AU571" s="500"/>
      <c r="AV571" s="500"/>
      <c r="AW571" s="500"/>
      <c r="AX571" s="500"/>
      <c r="AY571" s="500"/>
      <c r="AZ571" s="500"/>
      <c r="BA571" s="500"/>
      <c r="BB571" s="500"/>
      <c r="BC571" s="500"/>
      <c r="BD571" s="500"/>
    </row>
    <row r="572" spans="1:56" s="501" customFormat="1" ht="126" hidden="1" customHeight="1">
      <c r="A572" s="492">
        <v>564</v>
      </c>
      <c r="B572" s="490" t="s">
        <v>6097</v>
      </c>
      <c r="C572" s="490" t="s">
        <v>5069</v>
      </c>
      <c r="D572" s="491">
        <v>0</v>
      </c>
      <c r="E572" s="490"/>
      <c r="F572" s="490" t="s">
        <v>5070</v>
      </c>
      <c r="G572" s="490"/>
      <c r="H572" s="492"/>
      <c r="I572" s="492" t="s">
        <v>84</v>
      </c>
      <c r="J572" s="492"/>
      <c r="K572" s="492"/>
      <c r="L572" s="491"/>
      <c r="M572" s="491"/>
      <c r="N572" s="491"/>
      <c r="O572" s="491"/>
      <c r="P572" s="491"/>
      <c r="Q572" s="491"/>
      <c r="R572" s="491"/>
      <c r="S572" s="491"/>
      <c r="T572" s="491"/>
      <c r="U572" s="491">
        <f t="shared" si="24"/>
        <v>0</v>
      </c>
      <c r="V572" s="495">
        <f t="shared" si="26"/>
        <v>60</v>
      </c>
      <c r="W572" s="496"/>
      <c r="X572" s="496"/>
      <c r="Y572" s="496"/>
      <c r="Z572" s="502"/>
      <c r="AA572" s="496"/>
      <c r="AB572" s="496"/>
      <c r="AC572" s="496"/>
      <c r="AD572" s="496"/>
      <c r="AE572" s="547">
        <v>60</v>
      </c>
      <c r="AF572" s="558" t="s">
        <v>5035</v>
      </c>
      <c r="AG572" s="499">
        <v>0</v>
      </c>
      <c r="AH572" s="499">
        <v>0</v>
      </c>
      <c r="AI572" s="499">
        <f t="shared" si="25"/>
        <v>0</v>
      </c>
      <c r="AJ572" s="324"/>
      <c r="AK572" s="316"/>
      <c r="AL572" s="316"/>
      <c r="AM572" s="500"/>
      <c r="AN572" s="500"/>
      <c r="AO572" s="500"/>
      <c r="AP572" s="500"/>
      <c r="AQ572" s="500"/>
      <c r="AR572" s="500"/>
      <c r="AS572" s="500"/>
      <c r="AT572" s="500"/>
      <c r="AU572" s="500"/>
      <c r="AV572" s="500"/>
      <c r="AW572" s="500"/>
      <c r="AX572" s="500"/>
      <c r="AY572" s="500"/>
      <c r="AZ572" s="500"/>
      <c r="BA572" s="500"/>
      <c r="BB572" s="500"/>
      <c r="BC572" s="500"/>
      <c r="BD572" s="500"/>
    </row>
    <row r="573" spans="1:56" s="501" customFormat="1" ht="126" hidden="1" customHeight="1">
      <c r="A573" s="492">
        <v>565</v>
      </c>
      <c r="B573" s="490" t="s">
        <v>6098</v>
      </c>
      <c r="C573" s="490" t="s">
        <v>5071</v>
      </c>
      <c r="D573" s="491">
        <v>0</v>
      </c>
      <c r="E573" s="490"/>
      <c r="F573" s="490" t="s">
        <v>5072</v>
      </c>
      <c r="G573" s="560"/>
      <c r="H573" s="492"/>
      <c r="I573" s="492" t="s">
        <v>2594</v>
      </c>
      <c r="J573" s="492"/>
      <c r="K573" s="492"/>
      <c r="L573" s="491"/>
      <c r="M573" s="491"/>
      <c r="N573" s="491"/>
      <c r="O573" s="491"/>
      <c r="P573" s="491"/>
      <c r="Q573" s="491"/>
      <c r="R573" s="491"/>
      <c r="S573" s="491"/>
      <c r="T573" s="491"/>
      <c r="U573" s="491">
        <f t="shared" si="24"/>
        <v>0</v>
      </c>
      <c r="V573" s="495">
        <f t="shared" si="26"/>
        <v>20</v>
      </c>
      <c r="W573" s="496"/>
      <c r="X573" s="496"/>
      <c r="Y573" s="496"/>
      <c r="Z573" s="502"/>
      <c r="AA573" s="496"/>
      <c r="AB573" s="496"/>
      <c r="AC573" s="496"/>
      <c r="AD573" s="496"/>
      <c r="AE573" s="547">
        <v>20</v>
      </c>
      <c r="AF573" s="498" t="s">
        <v>5073</v>
      </c>
      <c r="AG573" s="499">
        <v>0</v>
      </c>
      <c r="AH573" s="499">
        <v>0</v>
      </c>
      <c r="AI573" s="499">
        <f t="shared" si="25"/>
        <v>0</v>
      </c>
      <c r="AJ573" s="324"/>
      <c r="AK573" s="316"/>
      <c r="AL573" s="316"/>
      <c r="AM573" s="500"/>
      <c r="AN573" s="500"/>
      <c r="AO573" s="500"/>
      <c r="AP573" s="500"/>
      <c r="AQ573" s="500"/>
      <c r="AR573" s="500"/>
      <c r="AS573" s="500"/>
      <c r="AT573" s="500"/>
      <c r="AU573" s="500"/>
      <c r="AV573" s="500"/>
      <c r="AW573" s="500"/>
      <c r="AX573" s="500"/>
      <c r="AY573" s="500"/>
      <c r="AZ573" s="500"/>
      <c r="BA573" s="500"/>
      <c r="BB573" s="500"/>
      <c r="BC573" s="500"/>
      <c r="BD573" s="500"/>
    </row>
    <row r="574" spans="1:56" s="501" customFormat="1" ht="126" hidden="1" customHeight="1">
      <c r="A574" s="492">
        <v>566</v>
      </c>
      <c r="B574" s="490" t="s">
        <v>6099</v>
      </c>
      <c r="C574" s="490" t="s">
        <v>5074</v>
      </c>
      <c r="D574" s="491">
        <v>0</v>
      </c>
      <c r="E574" s="490"/>
      <c r="F574" s="490" t="s">
        <v>5075</v>
      </c>
      <c r="G574" s="560"/>
      <c r="H574" s="492"/>
      <c r="I574" s="492" t="s">
        <v>2594</v>
      </c>
      <c r="J574" s="492"/>
      <c r="K574" s="492"/>
      <c r="L574" s="491"/>
      <c r="M574" s="491"/>
      <c r="N574" s="491"/>
      <c r="O574" s="491"/>
      <c r="P574" s="491"/>
      <c r="Q574" s="491"/>
      <c r="R574" s="491"/>
      <c r="S574" s="491"/>
      <c r="T574" s="491"/>
      <c r="U574" s="491">
        <f t="shared" si="24"/>
        <v>0</v>
      </c>
      <c r="V574" s="495">
        <f t="shared" si="26"/>
        <v>20</v>
      </c>
      <c r="W574" s="496"/>
      <c r="X574" s="496"/>
      <c r="Y574" s="496"/>
      <c r="Z574" s="502"/>
      <c r="AA574" s="496"/>
      <c r="AB574" s="496"/>
      <c r="AC574" s="496"/>
      <c r="AD574" s="496"/>
      <c r="AE574" s="547">
        <v>20</v>
      </c>
      <c r="AF574" s="498" t="s">
        <v>5073</v>
      </c>
      <c r="AG574" s="499">
        <v>0</v>
      </c>
      <c r="AH574" s="499">
        <v>0</v>
      </c>
      <c r="AI574" s="499">
        <f t="shared" si="25"/>
        <v>0</v>
      </c>
      <c r="AJ574" s="324"/>
      <c r="AK574" s="316"/>
      <c r="AL574" s="316"/>
      <c r="AM574" s="500"/>
      <c r="AN574" s="500"/>
      <c r="AO574" s="500"/>
      <c r="AP574" s="500"/>
      <c r="AQ574" s="500"/>
      <c r="AR574" s="500"/>
      <c r="AS574" s="500"/>
      <c r="AT574" s="500"/>
      <c r="AU574" s="500"/>
      <c r="AV574" s="500"/>
      <c r="AW574" s="500"/>
      <c r="AX574" s="500"/>
      <c r="AY574" s="500"/>
      <c r="AZ574" s="500"/>
      <c r="BA574" s="500"/>
      <c r="BB574" s="500"/>
      <c r="BC574" s="500"/>
      <c r="BD574" s="500"/>
    </row>
    <row r="575" spans="1:56" s="501" customFormat="1" ht="126" hidden="1" customHeight="1">
      <c r="A575" s="492">
        <v>567</v>
      </c>
      <c r="B575" s="490" t="s">
        <v>6100</v>
      </c>
      <c r="C575" s="490" t="s">
        <v>5076</v>
      </c>
      <c r="D575" s="491">
        <v>0</v>
      </c>
      <c r="E575" s="490"/>
      <c r="F575" s="490" t="s">
        <v>5077</v>
      </c>
      <c r="G575" s="560"/>
      <c r="H575" s="492"/>
      <c r="I575" s="492" t="s">
        <v>84</v>
      </c>
      <c r="J575" s="492"/>
      <c r="K575" s="492"/>
      <c r="L575" s="491"/>
      <c r="M575" s="491"/>
      <c r="N575" s="491"/>
      <c r="O575" s="491"/>
      <c r="P575" s="491"/>
      <c r="Q575" s="491"/>
      <c r="R575" s="491"/>
      <c r="S575" s="491"/>
      <c r="T575" s="491"/>
      <c r="U575" s="491">
        <f t="shared" si="24"/>
        <v>0</v>
      </c>
      <c r="V575" s="495">
        <f t="shared" si="26"/>
        <v>30</v>
      </c>
      <c r="W575" s="496"/>
      <c r="X575" s="496"/>
      <c r="Y575" s="496"/>
      <c r="Z575" s="502"/>
      <c r="AA575" s="496"/>
      <c r="AB575" s="496"/>
      <c r="AC575" s="496"/>
      <c r="AD575" s="496"/>
      <c r="AE575" s="547">
        <v>30</v>
      </c>
      <c r="AF575" s="498" t="s">
        <v>5078</v>
      </c>
      <c r="AG575" s="499">
        <v>0</v>
      </c>
      <c r="AH575" s="499">
        <v>0</v>
      </c>
      <c r="AI575" s="499">
        <f t="shared" si="25"/>
        <v>0</v>
      </c>
      <c r="AJ575" s="324"/>
      <c r="AK575" s="316"/>
      <c r="AL575" s="316"/>
      <c r="AM575" s="500"/>
      <c r="AN575" s="500"/>
      <c r="AO575" s="500"/>
      <c r="AP575" s="500"/>
      <c r="AQ575" s="500"/>
      <c r="AR575" s="500"/>
      <c r="AS575" s="500"/>
      <c r="AT575" s="500"/>
      <c r="AU575" s="500"/>
      <c r="AV575" s="500"/>
      <c r="AW575" s="500"/>
      <c r="AX575" s="500"/>
      <c r="AY575" s="500"/>
      <c r="AZ575" s="500"/>
      <c r="BA575" s="500"/>
      <c r="BB575" s="500"/>
      <c r="BC575" s="500"/>
      <c r="BD575" s="500"/>
    </row>
    <row r="576" spans="1:56" s="501" customFormat="1" ht="126" hidden="1" customHeight="1">
      <c r="A576" s="492">
        <v>568</v>
      </c>
      <c r="B576" s="490" t="s">
        <v>6101</v>
      </c>
      <c r="C576" s="490" t="s">
        <v>5079</v>
      </c>
      <c r="D576" s="491">
        <v>0</v>
      </c>
      <c r="E576" s="490"/>
      <c r="F576" s="490" t="s">
        <v>5080</v>
      </c>
      <c r="G576" s="560"/>
      <c r="H576" s="492"/>
      <c r="I576" s="492" t="s">
        <v>379</v>
      </c>
      <c r="J576" s="492"/>
      <c r="K576" s="492"/>
      <c r="L576" s="491"/>
      <c r="M576" s="491"/>
      <c r="N576" s="491"/>
      <c r="O576" s="491"/>
      <c r="P576" s="491"/>
      <c r="Q576" s="491"/>
      <c r="R576" s="491"/>
      <c r="S576" s="491"/>
      <c r="T576" s="491"/>
      <c r="U576" s="491">
        <f t="shared" si="24"/>
        <v>0</v>
      </c>
      <c r="V576" s="495">
        <f t="shared" si="26"/>
        <v>30</v>
      </c>
      <c r="W576" s="496"/>
      <c r="X576" s="496"/>
      <c r="Y576" s="496"/>
      <c r="Z576" s="502"/>
      <c r="AA576" s="496"/>
      <c r="AB576" s="496"/>
      <c r="AC576" s="496"/>
      <c r="AD576" s="496"/>
      <c r="AE576" s="547">
        <v>30</v>
      </c>
      <c r="AF576" s="498" t="s">
        <v>5078</v>
      </c>
      <c r="AG576" s="499">
        <v>0</v>
      </c>
      <c r="AH576" s="499">
        <v>0</v>
      </c>
      <c r="AI576" s="499">
        <f t="shared" si="25"/>
        <v>0</v>
      </c>
      <c r="AJ576" s="324"/>
      <c r="AK576" s="316"/>
      <c r="AL576" s="316"/>
      <c r="AM576" s="500"/>
      <c r="AN576" s="500"/>
      <c r="AO576" s="500"/>
      <c r="AP576" s="500"/>
      <c r="AQ576" s="500"/>
      <c r="AR576" s="500"/>
      <c r="AS576" s="500"/>
      <c r="AT576" s="500"/>
      <c r="AU576" s="500"/>
      <c r="AV576" s="500"/>
      <c r="AW576" s="500"/>
      <c r="AX576" s="500"/>
      <c r="AY576" s="500"/>
      <c r="AZ576" s="500"/>
      <c r="BA576" s="500"/>
      <c r="BB576" s="500"/>
      <c r="BC576" s="500"/>
      <c r="BD576" s="500"/>
    </row>
    <row r="577" spans="1:56" s="501" customFormat="1" ht="126" hidden="1" customHeight="1">
      <c r="A577" s="492">
        <v>569</v>
      </c>
      <c r="B577" s="490" t="s">
        <v>6102</v>
      </c>
      <c r="C577" s="490" t="s">
        <v>5081</v>
      </c>
      <c r="D577" s="491">
        <v>0</v>
      </c>
      <c r="E577" s="490"/>
      <c r="F577" s="560" t="s">
        <v>5082</v>
      </c>
      <c r="G577" s="560"/>
      <c r="H577" s="492"/>
      <c r="I577" s="492" t="s">
        <v>84</v>
      </c>
      <c r="J577" s="492"/>
      <c r="K577" s="492"/>
      <c r="L577" s="491"/>
      <c r="M577" s="491"/>
      <c r="N577" s="491"/>
      <c r="O577" s="491"/>
      <c r="P577" s="491"/>
      <c r="Q577" s="491"/>
      <c r="R577" s="491"/>
      <c r="S577" s="491"/>
      <c r="T577" s="491"/>
      <c r="U577" s="491">
        <f t="shared" si="24"/>
        <v>0</v>
      </c>
      <c r="V577" s="495">
        <f t="shared" si="26"/>
        <v>50</v>
      </c>
      <c r="W577" s="496"/>
      <c r="X577" s="496"/>
      <c r="Y577" s="496"/>
      <c r="Z577" s="502"/>
      <c r="AA577" s="496"/>
      <c r="AB577" s="496"/>
      <c r="AC577" s="496"/>
      <c r="AD577" s="496"/>
      <c r="AE577" s="547">
        <v>50</v>
      </c>
      <c r="AF577" s="498" t="s">
        <v>5078</v>
      </c>
      <c r="AG577" s="499">
        <v>0</v>
      </c>
      <c r="AH577" s="499">
        <v>0</v>
      </c>
      <c r="AI577" s="499">
        <f t="shared" si="25"/>
        <v>0</v>
      </c>
      <c r="AJ577" s="324"/>
      <c r="AK577" s="316"/>
      <c r="AL577" s="316"/>
      <c r="AM577" s="500"/>
      <c r="AN577" s="500"/>
      <c r="AO577" s="500"/>
      <c r="AP577" s="500"/>
      <c r="AQ577" s="500"/>
      <c r="AR577" s="500"/>
      <c r="AS577" s="500"/>
      <c r="AT577" s="500"/>
      <c r="AU577" s="500"/>
      <c r="AV577" s="500"/>
      <c r="AW577" s="500"/>
      <c r="AX577" s="500"/>
      <c r="AY577" s="500"/>
      <c r="AZ577" s="500"/>
      <c r="BA577" s="500"/>
      <c r="BB577" s="500"/>
      <c r="BC577" s="500"/>
      <c r="BD577" s="500"/>
    </row>
    <row r="578" spans="1:56" s="501" customFormat="1" ht="126" hidden="1" customHeight="1">
      <c r="A578" s="492">
        <v>570</v>
      </c>
      <c r="B578" s="490" t="s">
        <v>6103</v>
      </c>
      <c r="C578" s="531" t="s">
        <v>5083</v>
      </c>
      <c r="D578" s="491">
        <v>0</v>
      </c>
      <c r="E578" s="490"/>
      <c r="F578" s="526" t="s">
        <v>5084</v>
      </c>
      <c r="G578" s="526" t="s">
        <v>5085</v>
      </c>
      <c r="H578" s="492"/>
      <c r="I578" s="492" t="s">
        <v>1354</v>
      </c>
      <c r="J578" s="492"/>
      <c r="K578" s="492"/>
      <c r="L578" s="491"/>
      <c r="M578" s="491"/>
      <c r="N578" s="491"/>
      <c r="O578" s="491"/>
      <c r="P578" s="491"/>
      <c r="Q578" s="491"/>
      <c r="R578" s="491"/>
      <c r="S578" s="491"/>
      <c r="T578" s="491"/>
      <c r="U578" s="491">
        <f t="shared" si="24"/>
        <v>0</v>
      </c>
      <c r="V578" s="495">
        <f t="shared" si="26"/>
        <v>30</v>
      </c>
      <c r="W578" s="496"/>
      <c r="X578" s="496"/>
      <c r="Y578" s="496"/>
      <c r="Z578" s="502"/>
      <c r="AA578" s="496"/>
      <c r="AB578" s="496"/>
      <c r="AC578" s="496"/>
      <c r="AD578" s="520">
        <v>30</v>
      </c>
      <c r="AE578" s="547"/>
      <c r="AF578" s="498" t="s">
        <v>4935</v>
      </c>
      <c r="AG578" s="499">
        <v>0</v>
      </c>
      <c r="AH578" s="499">
        <v>0</v>
      </c>
      <c r="AI578" s="499">
        <f t="shared" si="25"/>
        <v>0</v>
      </c>
      <c r="AJ578" s="324"/>
      <c r="AK578" s="316"/>
      <c r="AL578" s="316"/>
      <c r="AM578" s="500"/>
      <c r="AN578" s="500"/>
      <c r="AO578" s="500"/>
      <c r="AP578" s="500"/>
      <c r="AQ578" s="500"/>
      <c r="AR578" s="500"/>
      <c r="AS578" s="500"/>
      <c r="AT578" s="500"/>
      <c r="AU578" s="500"/>
      <c r="AV578" s="500"/>
      <c r="AW578" s="500"/>
      <c r="AX578" s="500"/>
      <c r="AY578" s="500"/>
      <c r="AZ578" s="500"/>
      <c r="BA578" s="500"/>
      <c r="BB578" s="500"/>
      <c r="BC578" s="500"/>
      <c r="BD578" s="500"/>
    </row>
    <row r="579" spans="1:56" s="501" customFormat="1" ht="126" hidden="1" customHeight="1">
      <c r="A579" s="492">
        <v>571</v>
      </c>
      <c r="B579" s="490" t="s">
        <v>6408</v>
      </c>
      <c r="C579" s="531" t="s">
        <v>5086</v>
      </c>
      <c r="D579" s="491">
        <v>0</v>
      </c>
      <c r="E579" s="490"/>
      <c r="F579" s="526" t="s">
        <v>5087</v>
      </c>
      <c r="G579" s="562"/>
      <c r="H579" s="492"/>
      <c r="I579" s="492" t="s">
        <v>1354</v>
      </c>
      <c r="J579" s="492"/>
      <c r="K579" s="492"/>
      <c r="L579" s="491"/>
      <c r="M579" s="491"/>
      <c r="N579" s="491"/>
      <c r="O579" s="491"/>
      <c r="P579" s="491"/>
      <c r="Q579" s="491"/>
      <c r="R579" s="491"/>
      <c r="S579" s="491"/>
      <c r="T579" s="491"/>
      <c r="U579" s="491">
        <f t="shared" si="24"/>
        <v>0</v>
      </c>
      <c r="V579" s="495">
        <f t="shared" si="26"/>
        <v>3</v>
      </c>
      <c r="W579" s="496"/>
      <c r="X579" s="496"/>
      <c r="Y579" s="496"/>
      <c r="Z579" s="502"/>
      <c r="AA579" s="496"/>
      <c r="AB579" s="496"/>
      <c r="AC579" s="496"/>
      <c r="AD579" s="520">
        <v>3</v>
      </c>
      <c r="AE579" s="547"/>
      <c r="AF579" s="498" t="s">
        <v>4935</v>
      </c>
      <c r="AG579" s="499">
        <v>0</v>
      </c>
      <c r="AH579" s="499">
        <v>0</v>
      </c>
      <c r="AI579" s="499">
        <f t="shared" si="25"/>
        <v>0</v>
      </c>
      <c r="AJ579" s="324"/>
      <c r="AK579" s="316"/>
      <c r="AL579" s="316"/>
      <c r="AM579" s="500"/>
      <c r="AN579" s="500"/>
      <c r="AO579" s="500"/>
      <c r="AP579" s="500"/>
      <c r="AQ579" s="500"/>
      <c r="AR579" s="500"/>
      <c r="AS579" s="500"/>
      <c r="AT579" s="500"/>
      <c r="AU579" s="500"/>
      <c r="AV579" s="500"/>
      <c r="AW579" s="500"/>
      <c r="AX579" s="500"/>
      <c r="AY579" s="500"/>
      <c r="AZ579" s="500"/>
      <c r="BA579" s="500"/>
      <c r="BB579" s="500"/>
      <c r="BC579" s="500"/>
      <c r="BD579" s="500"/>
    </row>
    <row r="580" spans="1:56" s="501" customFormat="1" ht="126" hidden="1" customHeight="1">
      <c r="A580" s="492">
        <v>572</v>
      </c>
      <c r="B580" s="490" t="s">
        <v>6104</v>
      </c>
      <c r="C580" s="490" t="s">
        <v>5088</v>
      </c>
      <c r="D580" s="491">
        <v>0</v>
      </c>
      <c r="E580" s="490"/>
      <c r="F580" s="560" t="s">
        <v>5089</v>
      </c>
      <c r="G580" s="560"/>
      <c r="H580" s="492"/>
      <c r="I580" s="492" t="s">
        <v>1354</v>
      </c>
      <c r="J580" s="492"/>
      <c r="K580" s="492"/>
      <c r="L580" s="491"/>
      <c r="M580" s="491"/>
      <c r="N580" s="491"/>
      <c r="O580" s="491"/>
      <c r="P580" s="491"/>
      <c r="Q580" s="491"/>
      <c r="R580" s="491"/>
      <c r="S580" s="491"/>
      <c r="T580" s="491"/>
      <c r="U580" s="491">
        <f t="shared" si="24"/>
        <v>0</v>
      </c>
      <c r="V580" s="495">
        <f t="shared" si="26"/>
        <v>10</v>
      </c>
      <c r="W580" s="496"/>
      <c r="X580" s="496"/>
      <c r="Y580" s="496"/>
      <c r="Z580" s="502"/>
      <c r="AA580" s="496"/>
      <c r="AB580" s="496"/>
      <c r="AC580" s="496"/>
      <c r="AD580" s="520">
        <v>10</v>
      </c>
      <c r="AE580" s="547"/>
      <c r="AF580" s="498" t="s">
        <v>5090</v>
      </c>
      <c r="AG580" s="499">
        <v>0</v>
      </c>
      <c r="AH580" s="499">
        <v>0</v>
      </c>
      <c r="AI580" s="499">
        <f t="shared" si="25"/>
        <v>0</v>
      </c>
      <c r="AJ580" s="324"/>
      <c r="AK580" s="316"/>
      <c r="AL580" s="316"/>
      <c r="AM580" s="500"/>
      <c r="AN580" s="500"/>
      <c r="AO580" s="500"/>
      <c r="AP580" s="500"/>
      <c r="AQ580" s="500"/>
      <c r="AR580" s="500"/>
      <c r="AS580" s="500"/>
      <c r="AT580" s="500"/>
      <c r="AU580" s="500"/>
      <c r="AV580" s="500"/>
      <c r="AW580" s="500"/>
      <c r="AX580" s="500"/>
      <c r="AY580" s="500"/>
      <c r="AZ580" s="500"/>
      <c r="BA580" s="500"/>
      <c r="BB580" s="500"/>
      <c r="BC580" s="500"/>
      <c r="BD580" s="500"/>
    </row>
    <row r="581" spans="1:56" s="501" customFormat="1" ht="126" hidden="1" customHeight="1">
      <c r="A581" s="492">
        <v>573</v>
      </c>
      <c r="B581" s="490" t="s">
        <v>6105</v>
      </c>
      <c r="C581" s="531" t="s">
        <v>5091</v>
      </c>
      <c r="D581" s="491">
        <v>0</v>
      </c>
      <c r="E581" s="490"/>
      <c r="F581" s="560" t="s">
        <v>5092</v>
      </c>
      <c r="G581" s="531" t="s">
        <v>5093</v>
      </c>
      <c r="H581" s="492"/>
      <c r="I581" s="492" t="s">
        <v>1354</v>
      </c>
      <c r="J581" s="492"/>
      <c r="K581" s="492"/>
      <c r="L581" s="491"/>
      <c r="M581" s="491"/>
      <c r="N581" s="491"/>
      <c r="O581" s="491"/>
      <c r="P581" s="491"/>
      <c r="Q581" s="491"/>
      <c r="R581" s="491"/>
      <c r="S581" s="491"/>
      <c r="T581" s="491"/>
      <c r="U581" s="491">
        <f t="shared" si="24"/>
        <v>0</v>
      </c>
      <c r="V581" s="495">
        <f t="shared" si="26"/>
        <v>5</v>
      </c>
      <c r="W581" s="496"/>
      <c r="X581" s="496"/>
      <c r="Y581" s="496"/>
      <c r="Z581" s="502"/>
      <c r="AA581" s="496"/>
      <c r="AB581" s="496"/>
      <c r="AC581" s="496"/>
      <c r="AD581" s="520">
        <v>5</v>
      </c>
      <c r="AE581" s="547"/>
      <c r="AF581" s="498" t="s">
        <v>5090</v>
      </c>
      <c r="AG581" s="499">
        <v>0</v>
      </c>
      <c r="AH581" s="499">
        <v>0</v>
      </c>
      <c r="AI581" s="499">
        <f t="shared" si="25"/>
        <v>0</v>
      </c>
      <c r="AJ581" s="324"/>
      <c r="AK581" s="316"/>
      <c r="AL581" s="316"/>
      <c r="AM581" s="500"/>
      <c r="AN581" s="500"/>
      <c r="AO581" s="500"/>
      <c r="AP581" s="500"/>
      <c r="AQ581" s="500"/>
      <c r="AR581" s="500"/>
      <c r="AS581" s="500"/>
      <c r="AT581" s="500"/>
      <c r="AU581" s="500"/>
      <c r="AV581" s="500"/>
      <c r="AW581" s="500"/>
      <c r="AX581" s="500"/>
      <c r="AY581" s="500"/>
      <c r="AZ581" s="500"/>
      <c r="BA581" s="500"/>
      <c r="BB581" s="500"/>
      <c r="BC581" s="500"/>
      <c r="BD581" s="500"/>
    </row>
    <row r="582" spans="1:56" s="501" customFormat="1" ht="126" hidden="1" customHeight="1">
      <c r="A582" s="492">
        <v>574</v>
      </c>
      <c r="B582" s="490" t="s">
        <v>6106</v>
      </c>
      <c r="C582" s="490" t="s">
        <v>5094</v>
      </c>
      <c r="D582" s="491">
        <v>0</v>
      </c>
      <c r="E582" s="531"/>
      <c r="F582" s="560" t="s">
        <v>5095</v>
      </c>
      <c r="G582" s="526" t="s">
        <v>5096</v>
      </c>
      <c r="H582" s="492"/>
      <c r="I582" s="492" t="s">
        <v>1354</v>
      </c>
      <c r="J582" s="492"/>
      <c r="K582" s="492"/>
      <c r="L582" s="491"/>
      <c r="M582" s="491"/>
      <c r="N582" s="491"/>
      <c r="O582" s="491"/>
      <c r="P582" s="491"/>
      <c r="Q582" s="491"/>
      <c r="R582" s="491"/>
      <c r="S582" s="491"/>
      <c r="T582" s="491"/>
      <c r="U582" s="491">
        <f t="shared" si="24"/>
        <v>0</v>
      </c>
      <c r="V582" s="495">
        <f t="shared" si="26"/>
        <v>15</v>
      </c>
      <c r="W582" s="496"/>
      <c r="X582" s="496"/>
      <c r="Y582" s="496"/>
      <c r="Z582" s="502"/>
      <c r="AA582" s="496"/>
      <c r="AB582" s="496"/>
      <c r="AC582" s="496"/>
      <c r="AD582" s="520">
        <v>15</v>
      </c>
      <c r="AE582" s="547"/>
      <c r="AF582" s="498" t="s">
        <v>5090</v>
      </c>
      <c r="AG582" s="499">
        <v>0</v>
      </c>
      <c r="AH582" s="499">
        <v>0</v>
      </c>
      <c r="AI582" s="499">
        <f t="shared" si="25"/>
        <v>0</v>
      </c>
      <c r="AJ582" s="324"/>
      <c r="AK582" s="316"/>
      <c r="AL582" s="316"/>
      <c r="AM582" s="500"/>
      <c r="AN582" s="500"/>
      <c r="AO582" s="500"/>
      <c r="AP582" s="500"/>
      <c r="AQ582" s="500"/>
      <c r="AR582" s="500"/>
      <c r="AS582" s="500"/>
      <c r="AT582" s="500"/>
      <c r="AU582" s="500"/>
      <c r="AV582" s="500"/>
      <c r="AW582" s="500"/>
      <c r="AX582" s="500"/>
      <c r="AY582" s="500"/>
      <c r="AZ582" s="500"/>
      <c r="BA582" s="500"/>
      <c r="BB582" s="500"/>
      <c r="BC582" s="500"/>
      <c r="BD582" s="500"/>
    </row>
    <row r="583" spans="1:56" s="501" customFormat="1" ht="126" hidden="1" customHeight="1">
      <c r="A583" s="492">
        <v>575</v>
      </c>
      <c r="B583" s="490" t="s">
        <v>6107</v>
      </c>
      <c r="C583" s="531"/>
      <c r="D583" s="491">
        <v>0</v>
      </c>
      <c r="E583" s="490"/>
      <c r="F583" s="531"/>
      <c r="G583" s="560"/>
      <c r="H583" s="492"/>
      <c r="I583" s="492"/>
      <c r="J583" s="492"/>
      <c r="K583" s="492"/>
      <c r="L583" s="491"/>
      <c r="M583" s="491"/>
      <c r="N583" s="491"/>
      <c r="O583" s="491"/>
      <c r="P583" s="491"/>
      <c r="Q583" s="491"/>
      <c r="R583" s="491"/>
      <c r="S583" s="491"/>
      <c r="T583" s="491"/>
      <c r="U583" s="491">
        <f t="shared" si="24"/>
        <v>0</v>
      </c>
      <c r="V583" s="495">
        <f t="shared" si="26"/>
        <v>0</v>
      </c>
      <c r="W583" s="496"/>
      <c r="X583" s="496"/>
      <c r="Y583" s="496"/>
      <c r="Z583" s="502"/>
      <c r="AA583" s="496"/>
      <c r="AB583" s="496"/>
      <c r="AC583" s="496"/>
      <c r="AD583" s="496"/>
      <c r="AE583" s="547"/>
      <c r="AF583" s="498"/>
      <c r="AG583" s="499">
        <v>0</v>
      </c>
      <c r="AH583" s="499">
        <v>0</v>
      </c>
      <c r="AI583" s="499">
        <f t="shared" si="25"/>
        <v>0</v>
      </c>
      <c r="AJ583" s="324"/>
      <c r="AK583" s="316"/>
      <c r="AL583" s="316"/>
      <c r="AM583" s="500"/>
      <c r="AN583" s="500"/>
      <c r="AO583" s="500"/>
      <c r="AP583" s="500"/>
      <c r="AQ583" s="500"/>
      <c r="AR583" s="500"/>
      <c r="AS583" s="500"/>
      <c r="AT583" s="500"/>
      <c r="AU583" s="500"/>
      <c r="AV583" s="500"/>
      <c r="AW583" s="500"/>
      <c r="AX583" s="500"/>
      <c r="AY583" s="500"/>
      <c r="AZ583" s="500"/>
      <c r="BA583" s="500"/>
      <c r="BB583" s="500"/>
      <c r="BC583" s="500"/>
      <c r="BD583" s="500"/>
    </row>
    <row r="584" spans="1:56" s="501" customFormat="1" ht="126" hidden="1" customHeight="1">
      <c r="A584" s="492">
        <v>576</v>
      </c>
      <c r="B584" s="490" t="s">
        <v>6108</v>
      </c>
      <c r="C584" s="563" t="s">
        <v>5097</v>
      </c>
      <c r="D584" s="491">
        <v>0</v>
      </c>
      <c r="E584" s="531" t="s">
        <v>5098</v>
      </c>
      <c r="F584" s="560" t="s">
        <v>5099</v>
      </c>
      <c r="G584" s="531" t="s">
        <v>5100</v>
      </c>
      <c r="H584" s="492"/>
      <c r="I584" s="492" t="s">
        <v>84</v>
      </c>
      <c r="J584" s="492"/>
      <c r="K584" s="492"/>
      <c r="L584" s="491"/>
      <c r="M584" s="491"/>
      <c r="N584" s="491"/>
      <c r="O584" s="491"/>
      <c r="P584" s="491"/>
      <c r="Q584" s="491"/>
      <c r="R584" s="491"/>
      <c r="S584" s="491"/>
      <c r="T584" s="491"/>
      <c r="U584" s="491">
        <f t="shared" si="24"/>
        <v>0</v>
      </c>
      <c r="V584" s="495">
        <f t="shared" si="26"/>
        <v>0</v>
      </c>
      <c r="W584" s="496"/>
      <c r="X584" s="496"/>
      <c r="Y584" s="496"/>
      <c r="Z584" s="502"/>
      <c r="AA584" s="496"/>
      <c r="AB584" s="496"/>
      <c r="AC584" s="496"/>
      <c r="AD584" s="496"/>
      <c r="AE584" s="547"/>
      <c r="AF584" s="498"/>
      <c r="AG584" s="499">
        <v>0</v>
      </c>
      <c r="AH584" s="499">
        <v>0</v>
      </c>
      <c r="AI584" s="499">
        <f t="shared" si="25"/>
        <v>0</v>
      </c>
      <c r="AJ584" s="324"/>
      <c r="AK584" s="316"/>
      <c r="AL584" s="316"/>
      <c r="AM584" s="500"/>
      <c r="AN584" s="500"/>
      <c r="AO584" s="500"/>
      <c r="AP584" s="500"/>
      <c r="AQ584" s="500"/>
      <c r="AR584" s="500"/>
      <c r="AS584" s="500"/>
      <c r="AT584" s="500"/>
      <c r="AU584" s="500"/>
      <c r="AV584" s="500"/>
      <c r="AW584" s="500"/>
      <c r="AX584" s="500"/>
      <c r="AY584" s="500"/>
      <c r="AZ584" s="500"/>
      <c r="BA584" s="500"/>
      <c r="BB584" s="500"/>
      <c r="BC584" s="500"/>
      <c r="BD584" s="500"/>
    </row>
    <row r="585" spans="1:56" s="501" customFormat="1" ht="126" hidden="1" customHeight="1">
      <c r="A585" s="492">
        <v>577</v>
      </c>
      <c r="B585" s="490" t="s">
        <v>6109</v>
      </c>
      <c r="C585" s="563" t="s">
        <v>5101</v>
      </c>
      <c r="D585" s="491">
        <v>0</v>
      </c>
      <c r="E585" s="490"/>
      <c r="F585" s="560" t="s">
        <v>5102</v>
      </c>
      <c r="G585" s="560"/>
      <c r="H585" s="492"/>
      <c r="I585" s="492" t="s">
        <v>1354</v>
      </c>
      <c r="J585" s="492"/>
      <c r="K585" s="492"/>
      <c r="L585" s="491"/>
      <c r="M585" s="491"/>
      <c r="N585" s="491"/>
      <c r="O585" s="491"/>
      <c r="P585" s="491"/>
      <c r="Q585" s="491"/>
      <c r="R585" s="491"/>
      <c r="S585" s="491"/>
      <c r="T585" s="491"/>
      <c r="U585" s="491">
        <f t="shared" ref="U585:U648" si="27">SUM(S585:T585)</f>
        <v>0</v>
      </c>
      <c r="V585" s="495">
        <f t="shared" si="26"/>
        <v>0</v>
      </c>
      <c r="W585" s="496"/>
      <c r="X585" s="496"/>
      <c r="Y585" s="496"/>
      <c r="Z585" s="502"/>
      <c r="AA585" s="496"/>
      <c r="AB585" s="496"/>
      <c r="AC585" s="496"/>
      <c r="AD585" s="496"/>
      <c r="AE585" s="547"/>
      <c r="AF585" s="498"/>
      <c r="AG585" s="499">
        <v>0</v>
      </c>
      <c r="AH585" s="499">
        <v>0</v>
      </c>
      <c r="AI585" s="499">
        <f t="shared" ref="AI585:AI648" si="28">+AH585*V585</f>
        <v>0</v>
      </c>
      <c r="AJ585" s="324"/>
      <c r="AK585" s="316"/>
      <c r="AL585" s="316"/>
      <c r="AM585" s="500"/>
      <c r="AN585" s="500"/>
      <c r="AO585" s="500"/>
      <c r="AP585" s="500"/>
      <c r="AQ585" s="500"/>
      <c r="AR585" s="500"/>
      <c r="AS585" s="500"/>
      <c r="AT585" s="500"/>
      <c r="AU585" s="500"/>
      <c r="AV585" s="500"/>
      <c r="AW585" s="500"/>
      <c r="AX585" s="500"/>
      <c r="AY585" s="500"/>
      <c r="AZ585" s="500"/>
      <c r="BA585" s="500"/>
      <c r="BB585" s="500"/>
      <c r="BC585" s="500"/>
      <c r="BD585" s="500"/>
    </row>
    <row r="586" spans="1:56" s="501" customFormat="1" ht="126" hidden="1" customHeight="1">
      <c r="A586" s="492">
        <v>578</v>
      </c>
      <c r="B586" s="490" t="s">
        <v>6110</v>
      </c>
      <c r="C586" s="490" t="s">
        <v>5103</v>
      </c>
      <c r="D586" s="491">
        <v>0</v>
      </c>
      <c r="E586" s="490"/>
      <c r="F586" s="560" t="s">
        <v>5104</v>
      </c>
      <c r="G586" s="560"/>
      <c r="H586" s="492"/>
      <c r="I586" s="492" t="s">
        <v>1354</v>
      </c>
      <c r="J586" s="492"/>
      <c r="K586" s="492"/>
      <c r="L586" s="491"/>
      <c r="M586" s="491"/>
      <c r="N586" s="491"/>
      <c r="O586" s="491"/>
      <c r="P586" s="491"/>
      <c r="Q586" s="491"/>
      <c r="R586" s="491"/>
      <c r="S586" s="491"/>
      <c r="T586" s="491"/>
      <c r="U586" s="491">
        <f t="shared" si="27"/>
        <v>0</v>
      </c>
      <c r="V586" s="495">
        <f t="shared" ref="V586:V649" si="29">SUM(W586:AE586)</f>
        <v>0</v>
      </c>
      <c r="W586" s="496"/>
      <c r="X586" s="496"/>
      <c r="Y586" s="496"/>
      <c r="Z586" s="502"/>
      <c r="AA586" s="496"/>
      <c r="AB586" s="496"/>
      <c r="AC586" s="496"/>
      <c r="AD586" s="564">
        <v>0</v>
      </c>
      <c r="AE586" s="547"/>
      <c r="AF586" s="498">
        <v>0</v>
      </c>
      <c r="AG586" s="499">
        <v>0</v>
      </c>
      <c r="AH586" s="499">
        <v>0</v>
      </c>
      <c r="AI586" s="499">
        <f t="shared" si="28"/>
        <v>0</v>
      </c>
      <c r="AJ586" s="324"/>
      <c r="AK586" s="316"/>
      <c r="AL586" s="316"/>
      <c r="AM586" s="500"/>
      <c r="AN586" s="500"/>
      <c r="AO586" s="500"/>
      <c r="AP586" s="500"/>
      <c r="AQ586" s="500"/>
      <c r="AR586" s="500"/>
      <c r="AS586" s="500"/>
      <c r="AT586" s="500"/>
      <c r="AU586" s="500"/>
      <c r="AV586" s="500"/>
      <c r="AW586" s="500"/>
      <c r="AX586" s="500"/>
      <c r="AY586" s="500"/>
      <c r="AZ586" s="500"/>
      <c r="BA586" s="500"/>
      <c r="BB586" s="500"/>
      <c r="BC586" s="500"/>
      <c r="BD586" s="500"/>
    </row>
    <row r="587" spans="1:56" s="501" customFormat="1" ht="126" hidden="1" customHeight="1">
      <c r="A587" s="492">
        <v>579</v>
      </c>
      <c r="B587" s="490" t="s">
        <v>6111</v>
      </c>
      <c r="C587" s="490" t="s">
        <v>5105</v>
      </c>
      <c r="D587" s="491">
        <v>0</v>
      </c>
      <c r="E587" s="490"/>
      <c r="F587" s="490" t="s">
        <v>5106</v>
      </c>
      <c r="G587" s="490"/>
      <c r="H587" s="492"/>
      <c r="I587" s="492" t="s">
        <v>1354</v>
      </c>
      <c r="J587" s="492"/>
      <c r="K587" s="492"/>
      <c r="L587" s="491"/>
      <c r="M587" s="491"/>
      <c r="N587" s="491"/>
      <c r="O587" s="491"/>
      <c r="P587" s="491"/>
      <c r="Q587" s="491"/>
      <c r="R587" s="491"/>
      <c r="S587" s="491"/>
      <c r="T587" s="491"/>
      <c r="U587" s="491">
        <f t="shared" si="27"/>
        <v>0</v>
      </c>
      <c r="V587" s="495">
        <f t="shared" si="29"/>
        <v>0</v>
      </c>
      <c r="W587" s="496"/>
      <c r="X587" s="496"/>
      <c r="Y587" s="496"/>
      <c r="Z587" s="502"/>
      <c r="AA587" s="496"/>
      <c r="AB587" s="496"/>
      <c r="AC587" s="496"/>
      <c r="AD587" s="496"/>
      <c r="AE587" s="547"/>
      <c r="AF587" s="498" t="s">
        <v>4935</v>
      </c>
      <c r="AG587" s="499">
        <v>0</v>
      </c>
      <c r="AH587" s="499">
        <v>0</v>
      </c>
      <c r="AI587" s="499">
        <f t="shared" si="28"/>
        <v>0</v>
      </c>
      <c r="AJ587" s="324"/>
      <c r="AK587" s="316"/>
      <c r="AL587" s="316"/>
      <c r="AM587" s="500"/>
      <c r="AN587" s="500"/>
      <c r="AO587" s="500"/>
      <c r="AP587" s="500"/>
      <c r="AQ587" s="500"/>
      <c r="AR587" s="500"/>
      <c r="AS587" s="500"/>
      <c r="AT587" s="500"/>
      <c r="AU587" s="500"/>
      <c r="AV587" s="500"/>
      <c r="AW587" s="500"/>
      <c r="AX587" s="500"/>
      <c r="AY587" s="500"/>
      <c r="AZ587" s="500"/>
      <c r="BA587" s="500"/>
      <c r="BB587" s="500"/>
      <c r="BC587" s="500"/>
      <c r="BD587" s="500"/>
    </row>
    <row r="588" spans="1:56" s="501" customFormat="1" ht="82.5" hidden="1" customHeight="1">
      <c r="A588" s="492">
        <v>580</v>
      </c>
      <c r="B588" s="490" t="s">
        <v>6112</v>
      </c>
      <c r="C588" s="531" t="s">
        <v>5107</v>
      </c>
      <c r="D588" s="491">
        <v>0</v>
      </c>
      <c r="E588" s="490"/>
      <c r="F588" s="531" t="s">
        <v>5108</v>
      </c>
      <c r="G588" s="526" t="s">
        <v>5109</v>
      </c>
      <c r="H588" s="492"/>
      <c r="I588" s="492" t="s">
        <v>1354</v>
      </c>
      <c r="J588" s="492"/>
      <c r="K588" s="492"/>
      <c r="L588" s="491"/>
      <c r="M588" s="491"/>
      <c r="N588" s="491"/>
      <c r="O588" s="491"/>
      <c r="P588" s="491"/>
      <c r="Q588" s="491"/>
      <c r="R588" s="491"/>
      <c r="S588" s="491"/>
      <c r="T588" s="491"/>
      <c r="U588" s="491">
        <f t="shared" si="27"/>
        <v>0</v>
      </c>
      <c r="V588" s="495">
        <f t="shared" si="29"/>
        <v>10</v>
      </c>
      <c r="W588" s="496"/>
      <c r="X588" s="496"/>
      <c r="Y588" s="496"/>
      <c r="Z588" s="502"/>
      <c r="AA588" s="496"/>
      <c r="AB588" s="496"/>
      <c r="AC588" s="496"/>
      <c r="AD588" s="520">
        <v>10</v>
      </c>
      <c r="AE588" s="547"/>
      <c r="AF588" s="498" t="s">
        <v>5090</v>
      </c>
      <c r="AG588" s="499">
        <v>0</v>
      </c>
      <c r="AH588" s="499">
        <v>0</v>
      </c>
      <c r="AI588" s="499">
        <f t="shared" si="28"/>
        <v>0</v>
      </c>
      <c r="AJ588" s="324"/>
      <c r="AK588" s="316"/>
      <c r="AL588" s="316"/>
      <c r="AM588" s="500"/>
      <c r="AN588" s="500"/>
      <c r="AO588" s="500"/>
      <c r="AP588" s="500"/>
      <c r="AQ588" s="500"/>
      <c r="AR588" s="500"/>
      <c r="AS588" s="500"/>
      <c r="AT588" s="500"/>
      <c r="AU588" s="500"/>
      <c r="AV588" s="500"/>
      <c r="AW588" s="500"/>
      <c r="AX588" s="500"/>
      <c r="AY588" s="500"/>
      <c r="AZ588" s="500"/>
      <c r="BA588" s="500"/>
      <c r="BB588" s="500"/>
      <c r="BC588" s="500"/>
      <c r="BD588" s="500"/>
    </row>
    <row r="589" spans="1:56" s="501" customFormat="1" ht="126" hidden="1" customHeight="1">
      <c r="A589" s="492">
        <v>581</v>
      </c>
      <c r="B589" s="490" t="s">
        <v>6113</v>
      </c>
      <c r="C589" s="490" t="s">
        <v>5110</v>
      </c>
      <c r="D589" s="491">
        <v>0</v>
      </c>
      <c r="E589" s="490"/>
      <c r="F589" s="490" t="s">
        <v>5111</v>
      </c>
      <c r="G589" s="490"/>
      <c r="H589" s="492" t="s">
        <v>5112</v>
      </c>
      <c r="I589" s="492" t="s">
        <v>84</v>
      </c>
      <c r="J589" s="492"/>
      <c r="K589" s="492"/>
      <c r="L589" s="491"/>
      <c r="M589" s="491"/>
      <c r="N589" s="491"/>
      <c r="O589" s="491"/>
      <c r="P589" s="491"/>
      <c r="Q589" s="491"/>
      <c r="R589" s="491"/>
      <c r="S589" s="491"/>
      <c r="T589" s="491"/>
      <c r="U589" s="491">
        <f t="shared" si="27"/>
        <v>0</v>
      </c>
      <c r="V589" s="495">
        <f t="shared" si="29"/>
        <v>200</v>
      </c>
      <c r="W589" s="496"/>
      <c r="X589" s="496"/>
      <c r="Y589" s="496"/>
      <c r="Z589" s="502"/>
      <c r="AA589" s="496"/>
      <c r="AB589" s="496">
        <v>200</v>
      </c>
      <c r="AC589" s="496"/>
      <c r="AD589" s="496"/>
      <c r="AE589" s="547"/>
      <c r="AF589" s="498" t="s">
        <v>5113</v>
      </c>
      <c r="AG589" s="499">
        <v>0</v>
      </c>
      <c r="AH589" s="499">
        <v>0</v>
      </c>
      <c r="AI589" s="499">
        <f t="shared" si="28"/>
        <v>0</v>
      </c>
      <c r="AJ589" s="324"/>
      <c r="AK589" s="316"/>
      <c r="AL589" s="316"/>
      <c r="AM589" s="500"/>
      <c r="AN589" s="500"/>
      <c r="AO589" s="500"/>
      <c r="AP589" s="500"/>
      <c r="AQ589" s="500"/>
      <c r="AR589" s="500"/>
      <c r="AS589" s="500"/>
      <c r="AT589" s="500"/>
      <c r="AU589" s="500"/>
      <c r="AV589" s="500"/>
      <c r="AW589" s="500"/>
      <c r="AX589" s="500"/>
      <c r="AY589" s="500"/>
      <c r="AZ589" s="500"/>
      <c r="BA589" s="500"/>
      <c r="BB589" s="500"/>
      <c r="BC589" s="500"/>
      <c r="BD589" s="500"/>
    </row>
    <row r="590" spans="1:56" s="501" customFormat="1" ht="16.5" hidden="1" customHeight="1">
      <c r="A590" s="492">
        <v>582</v>
      </c>
      <c r="B590" s="490" t="s">
        <v>6114</v>
      </c>
      <c r="C590" s="490" t="s">
        <v>5114</v>
      </c>
      <c r="D590" s="491">
        <v>0</v>
      </c>
      <c r="E590" s="490"/>
      <c r="F590" s="490" t="s">
        <v>5115</v>
      </c>
      <c r="G590" s="490"/>
      <c r="H590" s="492" t="s">
        <v>5116</v>
      </c>
      <c r="I590" s="492" t="s">
        <v>84</v>
      </c>
      <c r="J590" s="492"/>
      <c r="K590" s="492"/>
      <c r="L590" s="491"/>
      <c r="M590" s="491"/>
      <c r="N590" s="491"/>
      <c r="O590" s="491"/>
      <c r="P590" s="491"/>
      <c r="Q590" s="491"/>
      <c r="R590" s="491"/>
      <c r="S590" s="491"/>
      <c r="T590" s="491"/>
      <c r="U590" s="491">
        <f t="shared" si="27"/>
        <v>0</v>
      </c>
      <c r="V590" s="495">
        <f t="shared" si="29"/>
        <v>100</v>
      </c>
      <c r="W590" s="496"/>
      <c r="X590" s="496"/>
      <c r="Y590" s="496"/>
      <c r="Z590" s="502">
        <v>100</v>
      </c>
      <c r="AA590" s="496"/>
      <c r="AB590" s="496"/>
      <c r="AC590" s="496"/>
      <c r="AD590" s="496"/>
      <c r="AE590" s="547"/>
      <c r="AF590" s="498" t="s">
        <v>4922</v>
      </c>
      <c r="AG590" s="499">
        <v>0</v>
      </c>
      <c r="AH590" s="499">
        <v>0</v>
      </c>
      <c r="AI590" s="499">
        <f t="shared" si="28"/>
        <v>0</v>
      </c>
      <c r="AJ590" s="324"/>
      <c r="AK590" s="316"/>
      <c r="AL590" s="316"/>
      <c r="AM590" s="500"/>
      <c r="AN590" s="500"/>
      <c r="AO590" s="500"/>
      <c r="AP590" s="500"/>
      <c r="AQ590" s="500"/>
      <c r="AR590" s="500"/>
      <c r="AS590" s="500"/>
      <c r="AT590" s="500"/>
      <c r="AU590" s="500"/>
      <c r="AV590" s="500"/>
      <c r="AW590" s="500"/>
      <c r="AX590" s="500"/>
      <c r="AY590" s="500"/>
      <c r="AZ590" s="500"/>
      <c r="BA590" s="500"/>
      <c r="BB590" s="500"/>
      <c r="BC590" s="500"/>
      <c r="BD590" s="500"/>
    </row>
    <row r="591" spans="1:56" s="501" customFormat="1" ht="78.75" hidden="1" customHeight="1">
      <c r="A591" s="492">
        <v>583</v>
      </c>
      <c r="B591" s="490" t="s">
        <v>6115</v>
      </c>
      <c r="C591" s="490" t="s">
        <v>5117</v>
      </c>
      <c r="D591" s="491">
        <v>0</v>
      </c>
      <c r="E591" s="490"/>
      <c r="F591" s="490" t="s">
        <v>5118</v>
      </c>
      <c r="G591" s="490"/>
      <c r="H591" s="492" t="s">
        <v>3354</v>
      </c>
      <c r="I591" s="492" t="s">
        <v>84</v>
      </c>
      <c r="J591" s="492"/>
      <c r="K591" s="492"/>
      <c r="L591" s="491"/>
      <c r="M591" s="491"/>
      <c r="N591" s="491"/>
      <c r="O591" s="491"/>
      <c r="P591" s="491"/>
      <c r="Q591" s="491"/>
      <c r="R591" s="491"/>
      <c r="S591" s="491"/>
      <c r="T591" s="491"/>
      <c r="U591" s="491">
        <f t="shared" si="27"/>
        <v>0</v>
      </c>
      <c r="V591" s="495">
        <f t="shared" si="29"/>
        <v>0</v>
      </c>
      <c r="W591" s="496"/>
      <c r="X591" s="496"/>
      <c r="Y591" s="496"/>
      <c r="Z591" s="502">
        <v>0</v>
      </c>
      <c r="AA591" s="496"/>
      <c r="AB591" s="496"/>
      <c r="AC591" s="496"/>
      <c r="AD591" s="496"/>
      <c r="AE591" s="547"/>
      <c r="AF591" s="498" t="s">
        <v>4922</v>
      </c>
      <c r="AG591" s="499">
        <v>0</v>
      </c>
      <c r="AH591" s="499">
        <v>0</v>
      </c>
      <c r="AI591" s="499">
        <f t="shared" si="28"/>
        <v>0</v>
      </c>
      <c r="AJ591" s="324"/>
      <c r="AK591" s="316"/>
      <c r="AL591" s="316"/>
      <c r="AM591" s="500"/>
      <c r="AN591" s="500"/>
      <c r="AO591" s="500"/>
      <c r="AP591" s="500"/>
      <c r="AQ591" s="500"/>
      <c r="AR591" s="500"/>
      <c r="AS591" s="500"/>
      <c r="AT591" s="500"/>
      <c r="AU591" s="500"/>
      <c r="AV591" s="500"/>
      <c r="AW591" s="500"/>
      <c r="AX591" s="500"/>
      <c r="AY591" s="500"/>
      <c r="AZ591" s="500"/>
      <c r="BA591" s="500"/>
      <c r="BB591" s="500"/>
      <c r="BC591" s="500"/>
      <c r="BD591" s="500"/>
    </row>
    <row r="592" spans="1:56" s="501" customFormat="1" ht="47.25" hidden="1" customHeight="1">
      <c r="A592" s="492">
        <v>584</v>
      </c>
      <c r="B592" s="490" t="s">
        <v>6116</v>
      </c>
      <c r="C592" s="490" t="s">
        <v>5119</v>
      </c>
      <c r="D592" s="491">
        <v>0</v>
      </c>
      <c r="E592" s="490"/>
      <c r="F592" s="490" t="s">
        <v>5120</v>
      </c>
      <c r="G592" s="490"/>
      <c r="H592" s="492"/>
      <c r="I592" s="492" t="s">
        <v>84</v>
      </c>
      <c r="J592" s="492"/>
      <c r="K592" s="492"/>
      <c r="L592" s="491"/>
      <c r="M592" s="491"/>
      <c r="N592" s="491"/>
      <c r="O592" s="491"/>
      <c r="P592" s="491"/>
      <c r="Q592" s="491"/>
      <c r="R592" s="491"/>
      <c r="S592" s="491"/>
      <c r="T592" s="491"/>
      <c r="U592" s="491">
        <f t="shared" si="27"/>
        <v>0</v>
      </c>
      <c r="V592" s="495">
        <f t="shared" si="29"/>
        <v>20</v>
      </c>
      <c r="W592" s="496"/>
      <c r="X592" s="496"/>
      <c r="Y592" s="496"/>
      <c r="Z592" s="502">
        <v>20</v>
      </c>
      <c r="AA592" s="496"/>
      <c r="AB592" s="496"/>
      <c r="AC592" s="496"/>
      <c r="AD592" s="496"/>
      <c r="AE592" s="547"/>
      <c r="AF592" s="498" t="s">
        <v>4922</v>
      </c>
      <c r="AG592" s="499">
        <v>0</v>
      </c>
      <c r="AH592" s="499">
        <v>0</v>
      </c>
      <c r="AI592" s="499">
        <f t="shared" si="28"/>
        <v>0</v>
      </c>
      <c r="AJ592" s="324"/>
      <c r="AK592" s="316"/>
      <c r="AL592" s="316"/>
      <c r="AM592" s="500"/>
      <c r="AN592" s="500"/>
      <c r="AO592" s="500"/>
      <c r="AP592" s="500"/>
      <c r="AQ592" s="500"/>
      <c r="AR592" s="500"/>
      <c r="AS592" s="500"/>
      <c r="AT592" s="500"/>
      <c r="AU592" s="500"/>
      <c r="AV592" s="500"/>
      <c r="AW592" s="500"/>
      <c r="AX592" s="500"/>
      <c r="AY592" s="500"/>
      <c r="AZ592" s="500"/>
      <c r="BA592" s="500"/>
      <c r="BB592" s="500"/>
      <c r="BC592" s="500"/>
      <c r="BD592" s="500"/>
    </row>
    <row r="593" spans="1:56" s="501" customFormat="1" ht="47.25" hidden="1" customHeight="1">
      <c r="A593" s="492">
        <v>585</v>
      </c>
      <c r="B593" s="490" t="s">
        <v>6117</v>
      </c>
      <c r="C593" s="490" t="s">
        <v>5121</v>
      </c>
      <c r="D593" s="491">
        <v>0</v>
      </c>
      <c r="E593" s="490"/>
      <c r="F593" s="490" t="s">
        <v>5122</v>
      </c>
      <c r="G593" s="490"/>
      <c r="H593" s="492"/>
      <c r="I593" s="492" t="s">
        <v>84</v>
      </c>
      <c r="J593" s="492"/>
      <c r="K593" s="492"/>
      <c r="L593" s="491"/>
      <c r="M593" s="491"/>
      <c r="N593" s="491"/>
      <c r="O593" s="491"/>
      <c r="P593" s="491"/>
      <c r="Q593" s="491"/>
      <c r="R593" s="491"/>
      <c r="S593" s="491"/>
      <c r="T593" s="491"/>
      <c r="U593" s="491">
        <f t="shared" si="27"/>
        <v>0</v>
      </c>
      <c r="V593" s="495">
        <f t="shared" si="29"/>
        <v>20</v>
      </c>
      <c r="W593" s="496"/>
      <c r="X593" s="496"/>
      <c r="Y593" s="496"/>
      <c r="Z593" s="502">
        <v>20</v>
      </c>
      <c r="AA593" s="496"/>
      <c r="AB593" s="496"/>
      <c r="AC593" s="496"/>
      <c r="AD593" s="496"/>
      <c r="AE593" s="547"/>
      <c r="AF593" s="498" t="s">
        <v>4922</v>
      </c>
      <c r="AG593" s="499">
        <v>0</v>
      </c>
      <c r="AH593" s="499">
        <v>0</v>
      </c>
      <c r="AI593" s="499">
        <f t="shared" si="28"/>
        <v>0</v>
      </c>
      <c r="AJ593" s="324"/>
      <c r="AK593" s="316"/>
      <c r="AL593" s="316"/>
      <c r="AM593" s="500"/>
      <c r="AN593" s="500"/>
      <c r="AO593" s="500"/>
      <c r="AP593" s="500"/>
      <c r="AQ593" s="500"/>
      <c r="AR593" s="500"/>
      <c r="AS593" s="500"/>
      <c r="AT593" s="500"/>
      <c r="AU593" s="500"/>
      <c r="AV593" s="500"/>
      <c r="AW593" s="500"/>
      <c r="AX593" s="500"/>
      <c r="AY593" s="500"/>
      <c r="AZ593" s="500"/>
      <c r="BA593" s="500"/>
      <c r="BB593" s="500"/>
      <c r="BC593" s="500"/>
      <c r="BD593" s="500"/>
    </row>
    <row r="594" spans="1:56" s="501" customFormat="1" ht="252" hidden="1" customHeight="1">
      <c r="A594" s="492">
        <v>586</v>
      </c>
      <c r="B594" s="490" t="s">
        <v>6409</v>
      </c>
      <c r="C594" s="490" t="s">
        <v>5123</v>
      </c>
      <c r="D594" s="491">
        <v>0</v>
      </c>
      <c r="E594" s="490"/>
      <c r="F594" s="490" t="s">
        <v>5124</v>
      </c>
      <c r="G594" s="490"/>
      <c r="H594" s="492"/>
      <c r="I594" s="492" t="s">
        <v>2594</v>
      </c>
      <c r="J594" s="492"/>
      <c r="K594" s="492"/>
      <c r="L594" s="491"/>
      <c r="M594" s="491"/>
      <c r="N594" s="491"/>
      <c r="O594" s="491"/>
      <c r="P594" s="491"/>
      <c r="Q594" s="491"/>
      <c r="R594" s="491"/>
      <c r="S594" s="491"/>
      <c r="T594" s="491"/>
      <c r="U594" s="491">
        <f t="shared" si="27"/>
        <v>0</v>
      </c>
      <c r="V594" s="495">
        <f t="shared" si="29"/>
        <v>10</v>
      </c>
      <c r="W594" s="496"/>
      <c r="X594" s="496"/>
      <c r="Y594" s="496"/>
      <c r="Z594" s="502">
        <v>10</v>
      </c>
      <c r="AA594" s="496"/>
      <c r="AB594" s="496"/>
      <c r="AC594" s="496"/>
      <c r="AD594" s="496"/>
      <c r="AE594" s="547"/>
      <c r="AF594" s="498" t="s">
        <v>4922</v>
      </c>
      <c r="AG594" s="499">
        <v>0</v>
      </c>
      <c r="AH594" s="499">
        <v>0</v>
      </c>
      <c r="AI594" s="499">
        <f t="shared" si="28"/>
        <v>0</v>
      </c>
      <c r="AJ594" s="324"/>
      <c r="AK594" s="316"/>
      <c r="AL594" s="316"/>
      <c r="AM594" s="500"/>
      <c r="AN594" s="500"/>
      <c r="AO594" s="500"/>
      <c r="AP594" s="500"/>
      <c r="AQ594" s="500"/>
      <c r="AR594" s="500"/>
      <c r="AS594" s="500"/>
      <c r="AT594" s="500"/>
      <c r="AU594" s="500"/>
      <c r="AV594" s="500"/>
      <c r="AW594" s="500"/>
      <c r="AX594" s="500"/>
      <c r="AY594" s="500"/>
      <c r="AZ594" s="500"/>
      <c r="BA594" s="500"/>
      <c r="BB594" s="500"/>
      <c r="BC594" s="500"/>
      <c r="BD594" s="500"/>
    </row>
    <row r="595" spans="1:56" s="501" customFormat="1" ht="189" hidden="1" customHeight="1">
      <c r="A595" s="492">
        <v>587</v>
      </c>
      <c r="B595" s="490" t="s">
        <v>6118</v>
      </c>
      <c r="C595" s="490" t="s">
        <v>5125</v>
      </c>
      <c r="D595" s="491">
        <v>0</v>
      </c>
      <c r="E595" s="490"/>
      <c r="F595" s="490" t="s">
        <v>5126</v>
      </c>
      <c r="G595" s="490"/>
      <c r="H595" s="492"/>
      <c r="I595" s="492" t="s">
        <v>84</v>
      </c>
      <c r="J595" s="492"/>
      <c r="K595" s="492"/>
      <c r="L595" s="491"/>
      <c r="M595" s="491"/>
      <c r="N595" s="491"/>
      <c r="O595" s="491"/>
      <c r="P595" s="491"/>
      <c r="Q595" s="491"/>
      <c r="R595" s="491"/>
      <c r="S595" s="491"/>
      <c r="T595" s="491"/>
      <c r="U595" s="491">
        <f t="shared" si="27"/>
        <v>0</v>
      </c>
      <c r="V595" s="495">
        <f t="shared" si="29"/>
        <v>70</v>
      </c>
      <c r="W595" s="496"/>
      <c r="X595" s="496"/>
      <c r="Y595" s="496"/>
      <c r="Z595" s="502">
        <v>70</v>
      </c>
      <c r="AA595" s="496"/>
      <c r="AB595" s="496"/>
      <c r="AC595" s="496"/>
      <c r="AD595" s="496"/>
      <c r="AE595" s="547"/>
      <c r="AF595" s="498" t="s">
        <v>4922</v>
      </c>
      <c r="AG595" s="499">
        <v>0</v>
      </c>
      <c r="AH595" s="499">
        <v>0</v>
      </c>
      <c r="AI595" s="499">
        <f t="shared" si="28"/>
        <v>0</v>
      </c>
      <c r="AJ595" s="324"/>
      <c r="AK595" s="316"/>
      <c r="AL595" s="316"/>
      <c r="AM595" s="500"/>
      <c r="AN595" s="500"/>
      <c r="AO595" s="500"/>
      <c r="AP595" s="500"/>
      <c r="AQ595" s="500"/>
      <c r="AR595" s="500"/>
      <c r="AS595" s="500"/>
      <c r="AT595" s="500"/>
      <c r="AU595" s="500"/>
      <c r="AV595" s="500"/>
      <c r="AW595" s="500"/>
      <c r="AX595" s="500"/>
      <c r="AY595" s="500"/>
      <c r="AZ595" s="500"/>
      <c r="BA595" s="500"/>
      <c r="BB595" s="500"/>
      <c r="BC595" s="500"/>
      <c r="BD595" s="500"/>
    </row>
    <row r="596" spans="1:56" s="501" customFormat="1" ht="252" hidden="1" customHeight="1">
      <c r="A596" s="492">
        <v>588</v>
      </c>
      <c r="B596" s="490" t="s">
        <v>6120</v>
      </c>
      <c r="C596" s="490" t="s">
        <v>5127</v>
      </c>
      <c r="D596" s="491">
        <v>0</v>
      </c>
      <c r="E596" s="490"/>
      <c r="F596" s="490" t="s">
        <v>5128</v>
      </c>
      <c r="G596" s="490"/>
      <c r="H596" s="492"/>
      <c r="I596" s="492" t="s">
        <v>84</v>
      </c>
      <c r="J596" s="492"/>
      <c r="K596" s="492"/>
      <c r="L596" s="491"/>
      <c r="M596" s="491"/>
      <c r="N596" s="491"/>
      <c r="O596" s="491"/>
      <c r="P596" s="491"/>
      <c r="Q596" s="491"/>
      <c r="R596" s="491"/>
      <c r="S596" s="491"/>
      <c r="T596" s="491"/>
      <c r="U596" s="491">
        <f t="shared" si="27"/>
        <v>0</v>
      </c>
      <c r="V596" s="495">
        <f t="shared" si="29"/>
        <v>50</v>
      </c>
      <c r="W596" s="496"/>
      <c r="X596" s="496"/>
      <c r="Y596" s="496"/>
      <c r="Z596" s="502">
        <v>50</v>
      </c>
      <c r="AA596" s="496"/>
      <c r="AB596" s="496"/>
      <c r="AC596" s="496"/>
      <c r="AD596" s="496"/>
      <c r="AE596" s="547"/>
      <c r="AF596" s="498" t="s">
        <v>4922</v>
      </c>
      <c r="AG596" s="499">
        <v>0</v>
      </c>
      <c r="AH596" s="499">
        <v>0</v>
      </c>
      <c r="AI596" s="499">
        <f t="shared" si="28"/>
        <v>0</v>
      </c>
      <c r="AJ596" s="324"/>
      <c r="AK596" s="316"/>
      <c r="AL596" s="316"/>
      <c r="AM596" s="500"/>
      <c r="AN596" s="500"/>
      <c r="AO596" s="500"/>
      <c r="AP596" s="500"/>
      <c r="AQ596" s="500"/>
      <c r="AR596" s="500"/>
      <c r="AS596" s="500"/>
      <c r="AT596" s="500"/>
      <c r="AU596" s="500"/>
      <c r="AV596" s="500"/>
      <c r="AW596" s="500"/>
      <c r="AX596" s="500"/>
      <c r="AY596" s="500"/>
      <c r="AZ596" s="500"/>
      <c r="BA596" s="500"/>
      <c r="BB596" s="500"/>
      <c r="BC596" s="500"/>
      <c r="BD596" s="500"/>
    </row>
    <row r="597" spans="1:56" s="501" customFormat="1" ht="220.5" hidden="1" customHeight="1">
      <c r="A597" s="492">
        <v>589</v>
      </c>
      <c r="B597" s="490" t="s">
        <v>6121</v>
      </c>
      <c r="C597" s="490" t="s">
        <v>5129</v>
      </c>
      <c r="D597" s="491">
        <v>0</v>
      </c>
      <c r="E597" s="490"/>
      <c r="F597" s="490" t="s">
        <v>5130</v>
      </c>
      <c r="G597" s="490"/>
      <c r="H597" s="492"/>
      <c r="I597" s="492" t="s">
        <v>84</v>
      </c>
      <c r="J597" s="492"/>
      <c r="K597" s="492"/>
      <c r="L597" s="491"/>
      <c r="M597" s="491"/>
      <c r="N597" s="491"/>
      <c r="O597" s="491"/>
      <c r="P597" s="491"/>
      <c r="Q597" s="491"/>
      <c r="R597" s="491"/>
      <c r="S597" s="491"/>
      <c r="T597" s="491"/>
      <c r="U597" s="491">
        <f t="shared" si="27"/>
        <v>0</v>
      </c>
      <c r="V597" s="495">
        <f t="shared" si="29"/>
        <v>30</v>
      </c>
      <c r="W597" s="496"/>
      <c r="X597" s="496"/>
      <c r="Y597" s="496"/>
      <c r="Z597" s="502">
        <v>30</v>
      </c>
      <c r="AA597" s="496"/>
      <c r="AB597" s="496"/>
      <c r="AC597" s="496"/>
      <c r="AD597" s="496"/>
      <c r="AE597" s="547"/>
      <c r="AF597" s="498" t="s">
        <v>4922</v>
      </c>
      <c r="AG597" s="499">
        <v>0</v>
      </c>
      <c r="AH597" s="499">
        <v>0</v>
      </c>
      <c r="AI597" s="499">
        <f t="shared" si="28"/>
        <v>0</v>
      </c>
      <c r="AJ597" s="324"/>
      <c r="AK597" s="316"/>
      <c r="AL597" s="316"/>
      <c r="AM597" s="500"/>
      <c r="AN597" s="500"/>
      <c r="AO597" s="500"/>
      <c r="AP597" s="500"/>
      <c r="AQ597" s="500"/>
      <c r="AR597" s="500"/>
      <c r="AS597" s="500"/>
      <c r="AT597" s="500"/>
      <c r="AU597" s="500"/>
      <c r="AV597" s="500"/>
      <c r="AW597" s="500"/>
      <c r="AX597" s="500"/>
      <c r="AY597" s="500"/>
      <c r="AZ597" s="500"/>
      <c r="BA597" s="500"/>
      <c r="BB597" s="500"/>
      <c r="BC597" s="500"/>
      <c r="BD597" s="500"/>
    </row>
    <row r="598" spans="1:56" s="501" customFormat="1" ht="252" hidden="1" customHeight="1">
      <c r="A598" s="492">
        <v>590</v>
      </c>
      <c r="B598" s="490" t="s">
        <v>6122</v>
      </c>
      <c r="C598" s="490" t="s">
        <v>5131</v>
      </c>
      <c r="D598" s="491">
        <v>0</v>
      </c>
      <c r="E598" s="490"/>
      <c r="F598" s="490" t="s">
        <v>5132</v>
      </c>
      <c r="G598" s="490"/>
      <c r="H598" s="492"/>
      <c r="I598" s="492" t="s">
        <v>84</v>
      </c>
      <c r="J598" s="492"/>
      <c r="K598" s="492"/>
      <c r="L598" s="491"/>
      <c r="M598" s="491"/>
      <c r="N598" s="491"/>
      <c r="O598" s="491"/>
      <c r="P598" s="491"/>
      <c r="Q598" s="491"/>
      <c r="R598" s="491"/>
      <c r="S598" s="491"/>
      <c r="T598" s="491"/>
      <c r="U598" s="491">
        <f t="shared" si="27"/>
        <v>0</v>
      </c>
      <c r="V598" s="495">
        <f t="shared" si="29"/>
        <v>20</v>
      </c>
      <c r="W598" s="496"/>
      <c r="X598" s="496"/>
      <c r="Y598" s="496"/>
      <c r="Z598" s="502">
        <v>20</v>
      </c>
      <c r="AA598" s="496"/>
      <c r="AB598" s="496"/>
      <c r="AC598" s="496"/>
      <c r="AD598" s="496"/>
      <c r="AE598" s="547"/>
      <c r="AF598" s="498" t="s">
        <v>4922</v>
      </c>
      <c r="AG598" s="499">
        <v>0</v>
      </c>
      <c r="AH598" s="499">
        <v>0</v>
      </c>
      <c r="AI598" s="499">
        <f t="shared" si="28"/>
        <v>0</v>
      </c>
      <c r="AJ598" s="324"/>
      <c r="AK598" s="316"/>
      <c r="AL598" s="316"/>
      <c r="AM598" s="500"/>
      <c r="AN598" s="500"/>
      <c r="AO598" s="500"/>
      <c r="AP598" s="500"/>
      <c r="AQ598" s="500"/>
      <c r="AR598" s="500"/>
      <c r="AS598" s="500"/>
      <c r="AT598" s="500"/>
      <c r="AU598" s="500"/>
      <c r="AV598" s="500"/>
      <c r="AW598" s="500"/>
      <c r="AX598" s="500"/>
      <c r="AY598" s="500"/>
      <c r="AZ598" s="500"/>
      <c r="BA598" s="500"/>
      <c r="BB598" s="500"/>
      <c r="BC598" s="500"/>
      <c r="BD598" s="500"/>
    </row>
    <row r="599" spans="1:56" s="501" customFormat="1" ht="204.75" hidden="1" customHeight="1">
      <c r="A599" s="492">
        <v>591</v>
      </c>
      <c r="B599" s="490" t="s">
        <v>6119</v>
      </c>
      <c r="C599" s="490" t="s">
        <v>5133</v>
      </c>
      <c r="D599" s="491">
        <v>0</v>
      </c>
      <c r="E599" s="490"/>
      <c r="F599" s="490" t="s">
        <v>5134</v>
      </c>
      <c r="G599" s="490"/>
      <c r="H599" s="492"/>
      <c r="I599" s="492" t="s">
        <v>84</v>
      </c>
      <c r="J599" s="492"/>
      <c r="K599" s="492"/>
      <c r="L599" s="491"/>
      <c r="M599" s="491"/>
      <c r="N599" s="491"/>
      <c r="O599" s="491"/>
      <c r="P599" s="491"/>
      <c r="Q599" s="491"/>
      <c r="R599" s="491"/>
      <c r="S599" s="491"/>
      <c r="T599" s="491"/>
      <c r="U599" s="491">
        <f t="shared" si="27"/>
        <v>0</v>
      </c>
      <c r="V599" s="495">
        <f t="shared" si="29"/>
        <v>20</v>
      </c>
      <c r="W599" s="496"/>
      <c r="X599" s="496"/>
      <c r="Y599" s="496"/>
      <c r="Z599" s="502">
        <v>20</v>
      </c>
      <c r="AA599" s="496"/>
      <c r="AB599" s="496"/>
      <c r="AC599" s="496"/>
      <c r="AD599" s="496"/>
      <c r="AE599" s="547"/>
      <c r="AF599" s="498" t="s">
        <v>4922</v>
      </c>
      <c r="AG599" s="499">
        <v>0</v>
      </c>
      <c r="AH599" s="499">
        <v>0</v>
      </c>
      <c r="AI599" s="499">
        <f t="shared" si="28"/>
        <v>0</v>
      </c>
      <c r="AJ599" s="324"/>
      <c r="AK599" s="316"/>
      <c r="AL599" s="316"/>
      <c r="AM599" s="500"/>
      <c r="AN599" s="500"/>
      <c r="AO599" s="500"/>
      <c r="AP599" s="500"/>
      <c r="AQ599" s="500"/>
      <c r="AR599" s="500"/>
      <c r="AS599" s="500"/>
      <c r="AT599" s="500"/>
      <c r="AU599" s="500"/>
      <c r="AV599" s="500"/>
      <c r="AW599" s="500"/>
      <c r="AX599" s="500"/>
      <c r="AY599" s="500"/>
      <c r="AZ599" s="500"/>
      <c r="BA599" s="500"/>
      <c r="BB599" s="500"/>
      <c r="BC599" s="500"/>
      <c r="BD599" s="500"/>
    </row>
    <row r="600" spans="1:56" s="501" customFormat="1" ht="236.25" hidden="1" customHeight="1">
      <c r="A600" s="492">
        <v>592</v>
      </c>
      <c r="B600" s="490" t="s">
        <v>6123</v>
      </c>
      <c r="C600" s="490" t="s">
        <v>5135</v>
      </c>
      <c r="D600" s="491">
        <v>0</v>
      </c>
      <c r="E600" s="490"/>
      <c r="F600" s="490" t="s">
        <v>5136</v>
      </c>
      <c r="G600" s="490"/>
      <c r="H600" s="492"/>
      <c r="I600" s="492" t="s">
        <v>84</v>
      </c>
      <c r="J600" s="492"/>
      <c r="K600" s="492"/>
      <c r="L600" s="491"/>
      <c r="M600" s="491"/>
      <c r="N600" s="491"/>
      <c r="O600" s="491"/>
      <c r="P600" s="491"/>
      <c r="Q600" s="491"/>
      <c r="R600" s="491"/>
      <c r="S600" s="491"/>
      <c r="T600" s="491"/>
      <c r="U600" s="491">
        <f t="shared" si="27"/>
        <v>0</v>
      </c>
      <c r="V600" s="495">
        <f t="shared" si="29"/>
        <v>70</v>
      </c>
      <c r="W600" s="496"/>
      <c r="X600" s="496"/>
      <c r="Y600" s="496"/>
      <c r="Z600" s="502">
        <v>70</v>
      </c>
      <c r="AA600" s="496"/>
      <c r="AB600" s="496"/>
      <c r="AC600" s="496"/>
      <c r="AD600" s="496"/>
      <c r="AE600" s="547"/>
      <c r="AF600" s="498" t="s">
        <v>4922</v>
      </c>
      <c r="AG600" s="499">
        <v>0</v>
      </c>
      <c r="AH600" s="499">
        <v>0</v>
      </c>
      <c r="AI600" s="499">
        <f t="shared" si="28"/>
        <v>0</v>
      </c>
      <c r="AJ600" s="324"/>
      <c r="AK600" s="316"/>
      <c r="AL600" s="316"/>
      <c r="AM600" s="500"/>
      <c r="AN600" s="500"/>
      <c r="AO600" s="500"/>
      <c r="AP600" s="500"/>
      <c r="AQ600" s="500"/>
      <c r="AR600" s="500"/>
      <c r="AS600" s="500"/>
      <c r="AT600" s="500"/>
      <c r="AU600" s="500"/>
      <c r="AV600" s="500"/>
      <c r="AW600" s="500"/>
      <c r="AX600" s="500"/>
      <c r="AY600" s="500"/>
      <c r="AZ600" s="500"/>
      <c r="BA600" s="500"/>
      <c r="BB600" s="500"/>
      <c r="BC600" s="500"/>
      <c r="BD600" s="500"/>
    </row>
    <row r="601" spans="1:56" s="501" customFormat="1" ht="267.75" hidden="1" customHeight="1">
      <c r="A601" s="492">
        <v>593</v>
      </c>
      <c r="B601" s="490" t="s">
        <v>6124</v>
      </c>
      <c r="C601" s="490" t="s">
        <v>5137</v>
      </c>
      <c r="D601" s="491">
        <v>0</v>
      </c>
      <c r="E601" s="490"/>
      <c r="F601" s="490" t="s">
        <v>5138</v>
      </c>
      <c r="G601" s="490"/>
      <c r="H601" s="492"/>
      <c r="I601" s="492" t="s">
        <v>84</v>
      </c>
      <c r="J601" s="492"/>
      <c r="K601" s="492"/>
      <c r="L601" s="491"/>
      <c r="M601" s="491"/>
      <c r="N601" s="491"/>
      <c r="O601" s="491"/>
      <c r="P601" s="491"/>
      <c r="Q601" s="491"/>
      <c r="R601" s="491"/>
      <c r="S601" s="491"/>
      <c r="T601" s="491"/>
      <c r="U601" s="491">
        <f t="shared" si="27"/>
        <v>0</v>
      </c>
      <c r="V601" s="495">
        <f t="shared" si="29"/>
        <v>20</v>
      </c>
      <c r="W601" s="496"/>
      <c r="X601" s="496"/>
      <c r="Y601" s="496"/>
      <c r="Z601" s="502">
        <v>20</v>
      </c>
      <c r="AA601" s="496"/>
      <c r="AB601" s="496"/>
      <c r="AC601" s="496"/>
      <c r="AD601" s="496"/>
      <c r="AE601" s="547"/>
      <c r="AF601" s="498" t="s">
        <v>4922</v>
      </c>
      <c r="AG601" s="499">
        <v>0</v>
      </c>
      <c r="AH601" s="499">
        <v>0</v>
      </c>
      <c r="AI601" s="499">
        <f t="shared" si="28"/>
        <v>0</v>
      </c>
      <c r="AJ601" s="324"/>
      <c r="AK601" s="316"/>
      <c r="AL601" s="316"/>
      <c r="AM601" s="500"/>
      <c r="AN601" s="500"/>
      <c r="AO601" s="500"/>
      <c r="AP601" s="500"/>
      <c r="AQ601" s="500"/>
      <c r="AR601" s="500"/>
      <c r="AS601" s="500"/>
      <c r="AT601" s="500"/>
      <c r="AU601" s="500"/>
      <c r="AV601" s="500"/>
      <c r="AW601" s="500"/>
      <c r="AX601" s="500"/>
      <c r="AY601" s="500"/>
      <c r="AZ601" s="500"/>
      <c r="BA601" s="500"/>
      <c r="BB601" s="500"/>
      <c r="BC601" s="500"/>
      <c r="BD601" s="500"/>
    </row>
    <row r="602" spans="1:56" s="501" customFormat="1" ht="252" hidden="1" customHeight="1">
      <c r="A602" s="492">
        <v>594</v>
      </c>
      <c r="B602" s="490" t="s">
        <v>6125</v>
      </c>
      <c r="C602" s="490" t="s">
        <v>5139</v>
      </c>
      <c r="D602" s="491">
        <v>0</v>
      </c>
      <c r="E602" s="490"/>
      <c r="F602" s="490" t="s">
        <v>5140</v>
      </c>
      <c r="G602" s="490"/>
      <c r="H602" s="492"/>
      <c r="I602" s="492" t="s">
        <v>84</v>
      </c>
      <c r="J602" s="492"/>
      <c r="K602" s="492"/>
      <c r="L602" s="491"/>
      <c r="M602" s="491"/>
      <c r="N602" s="491"/>
      <c r="O602" s="491"/>
      <c r="P602" s="491"/>
      <c r="Q602" s="491"/>
      <c r="R602" s="491"/>
      <c r="S602" s="491"/>
      <c r="T602" s="491"/>
      <c r="U602" s="491">
        <f t="shared" si="27"/>
        <v>0</v>
      </c>
      <c r="V602" s="495">
        <f t="shared" si="29"/>
        <v>50</v>
      </c>
      <c r="W602" s="496"/>
      <c r="X602" s="496"/>
      <c r="Y602" s="496"/>
      <c r="Z602" s="502">
        <v>50</v>
      </c>
      <c r="AA602" s="496"/>
      <c r="AB602" s="496"/>
      <c r="AC602" s="496"/>
      <c r="AD602" s="496"/>
      <c r="AE602" s="547"/>
      <c r="AF602" s="498" t="s">
        <v>4922</v>
      </c>
      <c r="AG602" s="499">
        <v>0</v>
      </c>
      <c r="AH602" s="499">
        <v>0</v>
      </c>
      <c r="AI602" s="499">
        <f t="shared" si="28"/>
        <v>0</v>
      </c>
      <c r="AJ602" s="324"/>
      <c r="AK602" s="316"/>
      <c r="AL602" s="316"/>
      <c r="AM602" s="500"/>
      <c r="AN602" s="500"/>
      <c r="AO602" s="500"/>
      <c r="AP602" s="500"/>
      <c r="AQ602" s="500"/>
      <c r="AR602" s="500"/>
      <c r="AS602" s="500"/>
      <c r="AT602" s="500"/>
      <c r="AU602" s="500"/>
      <c r="AV602" s="500"/>
      <c r="AW602" s="500"/>
      <c r="AX602" s="500"/>
      <c r="AY602" s="500"/>
      <c r="AZ602" s="500"/>
      <c r="BA602" s="500"/>
      <c r="BB602" s="500"/>
      <c r="BC602" s="500"/>
      <c r="BD602" s="500"/>
    </row>
    <row r="603" spans="1:56" s="501" customFormat="1" ht="173.25" hidden="1" customHeight="1">
      <c r="A603" s="492">
        <v>595</v>
      </c>
      <c r="B603" s="490" t="s">
        <v>6126</v>
      </c>
      <c r="C603" s="490" t="s">
        <v>5141</v>
      </c>
      <c r="D603" s="491">
        <v>0</v>
      </c>
      <c r="E603" s="490"/>
      <c r="F603" s="490" t="s">
        <v>5142</v>
      </c>
      <c r="G603" s="490"/>
      <c r="H603" s="492"/>
      <c r="I603" s="492" t="s">
        <v>84</v>
      </c>
      <c r="J603" s="492"/>
      <c r="K603" s="492"/>
      <c r="L603" s="491"/>
      <c r="M603" s="491"/>
      <c r="N603" s="491"/>
      <c r="O603" s="491"/>
      <c r="P603" s="491"/>
      <c r="Q603" s="491"/>
      <c r="R603" s="491"/>
      <c r="S603" s="491"/>
      <c r="T603" s="491"/>
      <c r="U603" s="491">
        <f t="shared" si="27"/>
        <v>0</v>
      </c>
      <c r="V603" s="495">
        <f t="shared" si="29"/>
        <v>70</v>
      </c>
      <c r="W603" s="496"/>
      <c r="X603" s="496"/>
      <c r="Y603" s="496"/>
      <c r="Z603" s="502">
        <v>70</v>
      </c>
      <c r="AA603" s="496"/>
      <c r="AB603" s="496"/>
      <c r="AC603" s="496"/>
      <c r="AD603" s="496"/>
      <c r="AE603" s="547"/>
      <c r="AF603" s="498" t="s">
        <v>4922</v>
      </c>
      <c r="AG603" s="499">
        <v>0</v>
      </c>
      <c r="AH603" s="499">
        <v>0</v>
      </c>
      <c r="AI603" s="499">
        <f t="shared" si="28"/>
        <v>0</v>
      </c>
      <c r="AJ603" s="324"/>
      <c r="AK603" s="316"/>
      <c r="AL603" s="316"/>
      <c r="AM603" s="500"/>
      <c r="AN603" s="500"/>
      <c r="AO603" s="500"/>
      <c r="AP603" s="500"/>
      <c r="AQ603" s="500"/>
      <c r="AR603" s="500"/>
      <c r="AS603" s="500"/>
      <c r="AT603" s="500"/>
      <c r="AU603" s="500"/>
      <c r="AV603" s="500"/>
      <c r="AW603" s="500"/>
      <c r="AX603" s="500"/>
      <c r="AY603" s="500"/>
      <c r="AZ603" s="500"/>
      <c r="BA603" s="500"/>
      <c r="BB603" s="500"/>
      <c r="BC603" s="500"/>
      <c r="BD603" s="500"/>
    </row>
    <row r="604" spans="1:56" s="501" customFormat="1" ht="236.25" hidden="1" customHeight="1">
      <c r="A604" s="492">
        <v>596</v>
      </c>
      <c r="B604" s="490" t="s">
        <v>6127</v>
      </c>
      <c r="C604" s="490" t="s">
        <v>5143</v>
      </c>
      <c r="D604" s="491">
        <v>0</v>
      </c>
      <c r="E604" s="490"/>
      <c r="F604" s="490" t="s">
        <v>5144</v>
      </c>
      <c r="G604" s="490"/>
      <c r="H604" s="492"/>
      <c r="I604" s="492" t="s">
        <v>84</v>
      </c>
      <c r="J604" s="492"/>
      <c r="K604" s="492"/>
      <c r="L604" s="491"/>
      <c r="M604" s="491"/>
      <c r="N604" s="491"/>
      <c r="O604" s="491"/>
      <c r="P604" s="491"/>
      <c r="Q604" s="491"/>
      <c r="R604" s="491"/>
      <c r="S604" s="491"/>
      <c r="T604" s="491"/>
      <c r="U604" s="491">
        <f t="shared" si="27"/>
        <v>0</v>
      </c>
      <c r="V604" s="495">
        <f t="shared" si="29"/>
        <v>50</v>
      </c>
      <c r="W604" s="496"/>
      <c r="X604" s="496"/>
      <c r="Y604" s="496"/>
      <c r="Z604" s="502">
        <v>50</v>
      </c>
      <c r="AA604" s="496"/>
      <c r="AB604" s="496"/>
      <c r="AC604" s="496"/>
      <c r="AD604" s="496"/>
      <c r="AE604" s="547"/>
      <c r="AF604" s="498" t="s">
        <v>4922</v>
      </c>
      <c r="AG604" s="499">
        <v>0</v>
      </c>
      <c r="AH604" s="499">
        <v>0</v>
      </c>
      <c r="AI604" s="499">
        <f t="shared" si="28"/>
        <v>0</v>
      </c>
      <c r="AJ604" s="324"/>
      <c r="AK604" s="316"/>
      <c r="AL604" s="316"/>
      <c r="AM604" s="500"/>
      <c r="AN604" s="500"/>
      <c r="AO604" s="500"/>
      <c r="AP604" s="500"/>
      <c r="AQ604" s="500"/>
      <c r="AR604" s="500"/>
      <c r="AS604" s="500"/>
      <c r="AT604" s="500"/>
      <c r="AU604" s="500"/>
      <c r="AV604" s="500"/>
      <c r="AW604" s="500"/>
      <c r="AX604" s="500"/>
      <c r="AY604" s="500"/>
      <c r="AZ604" s="500"/>
      <c r="BA604" s="500"/>
      <c r="BB604" s="500"/>
      <c r="BC604" s="500"/>
      <c r="BD604" s="500"/>
    </row>
    <row r="605" spans="1:56" s="501" customFormat="1" ht="252" hidden="1" customHeight="1">
      <c r="A605" s="492">
        <v>597</v>
      </c>
      <c r="B605" s="490" t="s">
        <v>6128</v>
      </c>
      <c r="C605" s="490" t="s">
        <v>5145</v>
      </c>
      <c r="D605" s="491">
        <v>0</v>
      </c>
      <c r="E605" s="490"/>
      <c r="F605" s="490" t="s">
        <v>5146</v>
      </c>
      <c r="G605" s="490"/>
      <c r="H605" s="492"/>
      <c r="I605" s="492" t="s">
        <v>84</v>
      </c>
      <c r="J605" s="492"/>
      <c r="K605" s="492"/>
      <c r="L605" s="491"/>
      <c r="M605" s="491"/>
      <c r="N605" s="491"/>
      <c r="O605" s="491"/>
      <c r="P605" s="491"/>
      <c r="Q605" s="491"/>
      <c r="R605" s="491"/>
      <c r="S605" s="491"/>
      <c r="T605" s="491"/>
      <c r="U605" s="491">
        <f t="shared" si="27"/>
        <v>0</v>
      </c>
      <c r="V605" s="495">
        <f t="shared" si="29"/>
        <v>50</v>
      </c>
      <c r="W605" s="496"/>
      <c r="X605" s="496"/>
      <c r="Y605" s="496"/>
      <c r="Z605" s="502">
        <v>50</v>
      </c>
      <c r="AA605" s="496"/>
      <c r="AB605" s="496"/>
      <c r="AC605" s="496"/>
      <c r="AD605" s="496"/>
      <c r="AE605" s="547"/>
      <c r="AF605" s="498" t="s">
        <v>4922</v>
      </c>
      <c r="AG605" s="499">
        <v>0</v>
      </c>
      <c r="AH605" s="499">
        <v>0</v>
      </c>
      <c r="AI605" s="499">
        <f t="shared" si="28"/>
        <v>0</v>
      </c>
      <c r="AJ605" s="324"/>
      <c r="AK605" s="316"/>
      <c r="AL605" s="316"/>
      <c r="AM605" s="500"/>
      <c r="AN605" s="500"/>
      <c r="AO605" s="500"/>
      <c r="AP605" s="500"/>
      <c r="AQ605" s="500"/>
      <c r="AR605" s="500"/>
      <c r="AS605" s="500"/>
      <c r="AT605" s="500"/>
      <c r="AU605" s="500"/>
      <c r="AV605" s="500"/>
      <c r="AW605" s="500"/>
      <c r="AX605" s="500"/>
      <c r="AY605" s="500"/>
      <c r="AZ605" s="500"/>
      <c r="BA605" s="500"/>
      <c r="BB605" s="500"/>
      <c r="BC605" s="500"/>
      <c r="BD605" s="500"/>
    </row>
    <row r="606" spans="1:56" s="501" customFormat="1" ht="252" hidden="1" customHeight="1">
      <c r="A606" s="492">
        <v>598</v>
      </c>
      <c r="B606" s="490" t="s">
        <v>6129</v>
      </c>
      <c r="C606" s="490" t="s">
        <v>5147</v>
      </c>
      <c r="D606" s="491">
        <v>0</v>
      </c>
      <c r="E606" s="490"/>
      <c r="F606" s="490" t="s">
        <v>5148</v>
      </c>
      <c r="G606" s="490"/>
      <c r="H606" s="492"/>
      <c r="I606" s="492" t="s">
        <v>84</v>
      </c>
      <c r="J606" s="492"/>
      <c r="K606" s="492"/>
      <c r="L606" s="491"/>
      <c r="M606" s="491"/>
      <c r="N606" s="491"/>
      <c r="O606" s="491"/>
      <c r="P606" s="491"/>
      <c r="Q606" s="491"/>
      <c r="R606" s="491"/>
      <c r="S606" s="491"/>
      <c r="T606" s="491"/>
      <c r="U606" s="491">
        <f t="shared" si="27"/>
        <v>0</v>
      </c>
      <c r="V606" s="495">
        <f t="shared" si="29"/>
        <v>30</v>
      </c>
      <c r="W606" s="496"/>
      <c r="X606" s="496"/>
      <c r="Y606" s="496"/>
      <c r="Z606" s="502">
        <v>30</v>
      </c>
      <c r="AA606" s="496"/>
      <c r="AB606" s="496"/>
      <c r="AC606" s="496"/>
      <c r="AD606" s="496"/>
      <c r="AE606" s="547"/>
      <c r="AF606" s="498" t="s">
        <v>4922</v>
      </c>
      <c r="AG606" s="499">
        <v>0</v>
      </c>
      <c r="AH606" s="499">
        <v>0</v>
      </c>
      <c r="AI606" s="499">
        <f t="shared" si="28"/>
        <v>0</v>
      </c>
      <c r="AJ606" s="324"/>
      <c r="AK606" s="316"/>
      <c r="AL606" s="316"/>
      <c r="AM606" s="500"/>
      <c r="AN606" s="500"/>
      <c r="AO606" s="500"/>
      <c r="AP606" s="500"/>
      <c r="AQ606" s="500"/>
      <c r="AR606" s="500"/>
      <c r="AS606" s="500"/>
      <c r="AT606" s="500"/>
      <c r="AU606" s="500"/>
      <c r="AV606" s="500"/>
      <c r="AW606" s="500"/>
      <c r="AX606" s="500"/>
      <c r="AY606" s="500"/>
      <c r="AZ606" s="500"/>
      <c r="BA606" s="500"/>
      <c r="BB606" s="500"/>
      <c r="BC606" s="500"/>
      <c r="BD606" s="500"/>
    </row>
    <row r="607" spans="1:56" s="501" customFormat="1" ht="220.5" hidden="1" customHeight="1">
      <c r="A607" s="492">
        <v>599</v>
      </c>
      <c r="B607" s="490" t="s">
        <v>6130</v>
      </c>
      <c r="C607" s="490" t="s">
        <v>5149</v>
      </c>
      <c r="D607" s="491">
        <v>0</v>
      </c>
      <c r="E607" s="490"/>
      <c r="F607" s="490" t="s">
        <v>5150</v>
      </c>
      <c r="G607" s="490"/>
      <c r="H607" s="492"/>
      <c r="I607" s="492" t="s">
        <v>84</v>
      </c>
      <c r="J607" s="492"/>
      <c r="K607" s="492"/>
      <c r="L607" s="491"/>
      <c r="M607" s="491"/>
      <c r="N607" s="491"/>
      <c r="O607" s="491"/>
      <c r="P607" s="491"/>
      <c r="Q607" s="491"/>
      <c r="R607" s="491"/>
      <c r="S607" s="491"/>
      <c r="T607" s="491"/>
      <c r="U607" s="491">
        <f t="shared" si="27"/>
        <v>0</v>
      </c>
      <c r="V607" s="495">
        <f t="shared" si="29"/>
        <v>30</v>
      </c>
      <c r="W607" s="496"/>
      <c r="X607" s="496"/>
      <c r="Y607" s="496"/>
      <c r="Z607" s="502">
        <v>30</v>
      </c>
      <c r="AA607" s="496"/>
      <c r="AB607" s="496"/>
      <c r="AC607" s="496"/>
      <c r="AD607" s="496"/>
      <c r="AE607" s="547"/>
      <c r="AF607" s="498" t="s">
        <v>4922</v>
      </c>
      <c r="AG607" s="499">
        <v>0</v>
      </c>
      <c r="AH607" s="499">
        <v>0</v>
      </c>
      <c r="AI607" s="499">
        <f t="shared" si="28"/>
        <v>0</v>
      </c>
      <c r="AJ607" s="324"/>
      <c r="AK607" s="316"/>
      <c r="AL607" s="316"/>
      <c r="AM607" s="500"/>
      <c r="AN607" s="500"/>
      <c r="AO607" s="500"/>
      <c r="AP607" s="500"/>
      <c r="AQ607" s="500"/>
      <c r="AR607" s="500"/>
      <c r="AS607" s="500"/>
      <c r="AT607" s="500"/>
      <c r="AU607" s="500"/>
      <c r="AV607" s="500"/>
      <c r="AW607" s="500"/>
      <c r="AX607" s="500"/>
      <c r="AY607" s="500"/>
      <c r="AZ607" s="500"/>
      <c r="BA607" s="500"/>
      <c r="BB607" s="500"/>
      <c r="BC607" s="500"/>
      <c r="BD607" s="500"/>
    </row>
    <row r="608" spans="1:56" s="501" customFormat="1" ht="220.5" hidden="1" customHeight="1">
      <c r="A608" s="492">
        <v>600</v>
      </c>
      <c r="B608" s="490" t="s">
        <v>6131</v>
      </c>
      <c r="C608" s="490" t="s">
        <v>5151</v>
      </c>
      <c r="D608" s="491">
        <v>0</v>
      </c>
      <c r="E608" s="490"/>
      <c r="F608" s="490" t="s">
        <v>5152</v>
      </c>
      <c r="G608" s="490"/>
      <c r="H608" s="492"/>
      <c r="I608" s="492" t="s">
        <v>84</v>
      </c>
      <c r="J608" s="492"/>
      <c r="K608" s="492"/>
      <c r="L608" s="491"/>
      <c r="M608" s="491"/>
      <c r="N608" s="491"/>
      <c r="O608" s="491"/>
      <c r="P608" s="491"/>
      <c r="Q608" s="491"/>
      <c r="R608" s="491"/>
      <c r="S608" s="491"/>
      <c r="T608" s="491"/>
      <c r="U608" s="491">
        <f t="shared" si="27"/>
        <v>0</v>
      </c>
      <c r="V608" s="495">
        <f t="shared" si="29"/>
        <v>30</v>
      </c>
      <c r="W608" s="496"/>
      <c r="X608" s="496"/>
      <c r="Y608" s="496"/>
      <c r="Z608" s="502">
        <v>30</v>
      </c>
      <c r="AA608" s="496"/>
      <c r="AB608" s="496"/>
      <c r="AC608" s="496"/>
      <c r="AD608" s="496"/>
      <c r="AE608" s="547"/>
      <c r="AF608" s="498" t="s">
        <v>4922</v>
      </c>
      <c r="AG608" s="499">
        <v>0</v>
      </c>
      <c r="AH608" s="499">
        <v>0</v>
      </c>
      <c r="AI608" s="499">
        <f t="shared" si="28"/>
        <v>0</v>
      </c>
      <c r="AJ608" s="324"/>
      <c r="AK608" s="316"/>
      <c r="AL608" s="316"/>
      <c r="AM608" s="500"/>
      <c r="AN608" s="500"/>
      <c r="AO608" s="500"/>
      <c r="AP608" s="500"/>
      <c r="AQ608" s="500"/>
      <c r="AR608" s="500"/>
      <c r="AS608" s="500"/>
      <c r="AT608" s="500"/>
      <c r="AU608" s="500"/>
      <c r="AV608" s="500"/>
      <c r="AW608" s="500"/>
      <c r="AX608" s="500"/>
      <c r="AY608" s="500"/>
      <c r="AZ608" s="500"/>
      <c r="BA608" s="500"/>
      <c r="BB608" s="500"/>
      <c r="BC608" s="500"/>
      <c r="BD608" s="500"/>
    </row>
    <row r="609" spans="1:56" s="501" customFormat="1" ht="220.5" hidden="1" customHeight="1">
      <c r="A609" s="492">
        <v>601</v>
      </c>
      <c r="B609" s="490" t="s">
        <v>6132</v>
      </c>
      <c r="C609" s="490" t="s">
        <v>5153</v>
      </c>
      <c r="D609" s="491">
        <v>0</v>
      </c>
      <c r="E609" s="490"/>
      <c r="F609" s="490" t="s">
        <v>5154</v>
      </c>
      <c r="G609" s="490"/>
      <c r="H609" s="492"/>
      <c r="I609" s="492" t="s">
        <v>84</v>
      </c>
      <c r="J609" s="492"/>
      <c r="K609" s="492"/>
      <c r="L609" s="491"/>
      <c r="M609" s="491"/>
      <c r="N609" s="491"/>
      <c r="O609" s="491"/>
      <c r="P609" s="491"/>
      <c r="Q609" s="491"/>
      <c r="R609" s="491"/>
      <c r="S609" s="491"/>
      <c r="T609" s="491"/>
      <c r="U609" s="491">
        <f t="shared" si="27"/>
        <v>0</v>
      </c>
      <c r="V609" s="495">
        <f t="shared" si="29"/>
        <v>20</v>
      </c>
      <c r="W609" s="496"/>
      <c r="X609" s="496"/>
      <c r="Y609" s="496"/>
      <c r="Z609" s="502">
        <v>20</v>
      </c>
      <c r="AA609" s="496"/>
      <c r="AB609" s="496"/>
      <c r="AC609" s="496"/>
      <c r="AD609" s="496"/>
      <c r="AE609" s="547"/>
      <c r="AF609" s="498" t="s">
        <v>4922</v>
      </c>
      <c r="AG609" s="499">
        <v>0</v>
      </c>
      <c r="AH609" s="499">
        <v>0</v>
      </c>
      <c r="AI609" s="499">
        <f t="shared" si="28"/>
        <v>0</v>
      </c>
      <c r="AJ609" s="324"/>
      <c r="AK609" s="316"/>
      <c r="AL609" s="316"/>
      <c r="AM609" s="500"/>
      <c r="AN609" s="500"/>
      <c r="AO609" s="500"/>
      <c r="AP609" s="500"/>
      <c r="AQ609" s="500"/>
      <c r="AR609" s="500"/>
      <c r="AS609" s="500"/>
      <c r="AT609" s="500"/>
      <c r="AU609" s="500"/>
      <c r="AV609" s="500"/>
      <c r="AW609" s="500"/>
      <c r="AX609" s="500"/>
      <c r="AY609" s="500"/>
      <c r="AZ609" s="500"/>
      <c r="BA609" s="500"/>
      <c r="BB609" s="500"/>
      <c r="BC609" s="500"/>
      <c r="BD609" s="500"/>
    </row>
    <row r="610" spans="1:56" s="501" customFormat="1" ht="173.25" hidden="1" customHeight="1">
      <c r="A610" s="492">
        <v>602</v>
      </c>
      <c r="B610" s="490" t="s">
        <v>6133</v>
      </c>
      <c r="C610" s="490" t="s">
        <v>5155</v>
      </c>
      <c r="D610" s="491">
        <v>0</v>
      </c>
      <c r="E610" s="490"/>
      <c r="F610" s="490" t="s">
        <v>5156</v>
      </c>
      <c r="G610" s="490"/>
      <c r="H610" s="492"/>
      <c r="I610" s="492" t="s">
        <v>84</v>
      </c>
      <c r="J610" s="492"/>
      <c r="K610" s="492"/>
      <c r="L610" s="491"/>
      <c r="M610" s="491"/>
      <c r="N610" s="491"/>
      <c r="O610" s="491"/>
      <c r="P610" s="491"/>
      <c r="Q610" s="491"/>
      <c r="R610" s="491"/>
      <c r="S610" s="491"/>
      <c r="T610" s="491"/>
      <c r="U610" s="491">
        <f t="shared" si="27"/>
        <v>0</v>
      </c>
      <c r="V610" s="495">
        <f t="shared" si="29"/>
        <v>20</v>
      </c>
      <c r="W610" s="496"/>
      <c r="X610" s="496"/>
      <c r="Y610" s="496"/>
      <c r="Z610" s="502">
        <v>20</v>
      </c>
      <c r="AA610" s="496"/>
      <c r="AB610" s="496"/>
      <c r="AC610" s="496"/>
      <c r="AD610" s="496"/>
      <c r="AE610" s="547"/>
      <c r="AF610" s="498" t="s">
        <v>4922</v>
      </c>
      <c r="AG610" s="499">
        <v>0</v>
      </c>
      <c r="AH610" s="499">
        <v>0</v>
      </c>
      <c r="AI610" s="499">
        <f t="shared" si="28"/>
        <v>0</v>
      </c>
      <c r="AJ610" s="324"/>
      <c r="AK610" s="316"/>
      <c r="AL610" s="316"/>
      <c r="AM610" s="500"/>
      <c r="AN610" s="500"/>
      <c r="AO610" s="500"/>
      <c r="AP610" s="500"/>
      <c r="AQ610" s="500"/>
      <c r="AR610" s="500"/>
      <c r="AS610" s="500"/>
      <c r="AT610" s="500"/>
      <c r="AU610" s="500"/>
      <c r="AV610" s="500"/>
      <c r="AW610" s="500"/>
      <c r="AX610" s="500"/>
      <c r="AY610" s="500"/>
      <c r="AZ610" s="500"/>
      <c r="BA610" s="500"/>
      <c r="BB610" s="500"/>
      <c r="BC610" s="500"/>
      <c r="BD610" s="500"/>
    </row>
    <row r="611" spans="1:56" s="501" customFormat="1" ht="141.75" hidden="1" customHeight="1">
      <c r="A611" s="492">
        <v>603</v>
      </c>
      <c r="B611" s="490" t="s">
        <v>6134</v>
      </c>
      <c r="C611" s="490" t="s">
        <v>5157</v>
      </c>
      <c r="D611" s="491">
        <v>0</v>
      </c>
      <c r="E611" s="490"/>
      <c r="F611" s="490" t="s">
        <v>5158</v>
      </c>
      <c r="G611" s="490"/>
      <c r="H611" s="492"/>
      <c r="I611" s="492" t="s">
        <v>84</v>
      </c>
      <c r="J611" s="492"/>
      <c r="K611" s="492"/>
      <c r="L611" s="491"/>
      <c r="M611" s="491"/>
      <c r="N611" s="491"/>
      <c r="O611" s="491"/>
      <c r="P611" s="491"/>
      <c r="Q611" s="491"/>
      <c r="R611" s="491"/>
      <c r="S611" s="491"/>
      <c r="T611" s="491"/>
      <c r="U611" s="491">
        <f t="shared" si="27"/>
        <v>0</v>
      </c>
      <c r="V611" s="495">
        <f t="shared" si="29"/>
        <v>10</v>
      </c>
      <c r="W611" s="496"/>
      <c r="X611" s="496"/>
      <c r="Y611" s="496"/>
      <c r="Z611" s="502">
        <v>10</v>
      </c>
      <c r="AA611" s="496"/>
      <c r="AB611" s="496"/>
      <c r="AC611" s="496"/>
      <c r="AD611" s="496"/>
      <c r="AE611" s="547"/>
      <c r="AF611" s="498" t="s">
        <v>4922</v>
      </c>
      <c r="AG611" s="499">
        <v>0</v>
      </c>
      <c r="AH611" s="499">
        <v>0</v>
      </c>
      <c r="AI611" s="499">
        <f t="shared" si="28"/>
        <v>0</v>
      </c>
      <c r="AJ611" s="324"/>
      <c r="AK611" s="316"/>
      <c r="AL611" s="316"/>
      <c r="AM611" s="500"/>
      <c r="AN611" s="500"/>
      <c r="AO611" s="500"/>
      <c r="AP611" s="500"/>
      <c r="AQ611" s="500"/>
      <c r="AR611" s="500"/>
      <c r="AS611" s="500"/>
      <c r="AT611" s="500"/>
      <c r="AU611" s="500"/>
      <c r="AV611" s="500"/>
      <c r="AW611" s="500"/>
      <c r="AX611" s="500"/>
      <c r="AY611" s="500"/>
      <c r="AZ611" s="500"/>
      <c r="BA611" s="500"/>
      <c r="BB611" s="500"/>
      <c r="BC611" s="500"/>
      <c r="BD611" s="500"/>
    </row>
    <row r="612" spans="1:56" s="501" customFormat="1" ht="78.75" hidden="1" customHeight="1">
      <c r="A612" s="492">
        <v>604</v>
      </c>
      <c r="B612" s="490" t="s">
        <v>6135</v>
      </c>
      <c r="C612" s="490" t="s">
        <v>5159</v>
      </c>
      <c r="D612" s="491">
        <v>0</v>
      </c>
      <c r="E612" s="490"/>
      <c r="F612" s="490" t="s">
        <v>5160</v>
      </c>
      <c r="G612" s="490"/>
      <c r="H612" s="492"/>
      <c r="I612" s="492" t="s">
        <v>2594</v>
      </c>
      <c r="J612" s="492"/>
      <c r="K612" s="492"/>
      <c r="L612" s="491"/>
      <c r="M612" s="491"/>
      <c r="N612" s="491"/>
      <c r="O612" s="491"/>
      <c r="P612" s="491"/>
      <c r="Q612" s="491"/>
      <c r="R612" s="491"/>
      <c r="S612" s="491"/>
      <c r="T612" s="491"/>
      <c r="U612" s="491">
        <f t="shared" si="27"/>
        <v>0</v>
      </c>
      <c r="V612" s="495">
        <f t="shared" si="29"/>
        <v>20</v>
      </c>
      <c r="W612" s="496"/>
      <c r="X612" s="496"/>
      <c r="Y612" s="496"/>
      <c r="Z612" s="502">
        <v>20</v>
      </c>
      <c r="AA612" s="496"/>
      <c r="AB612" s="496"/>
      <c r="AC612" s="496"/>
      <c r="AD612" s="496"/>
      <c r="AE612" s="547"/>
      <c r="AF612" s="498" t="s">
        <v>4922</v>
      </c>
      <c r="AG612" s="499">
        <v>0</v>
      </c>
      <c r="AH612" s="499">
        <v>0</v>
      </c>
      <c r="AI612" s="499">
        <f t="shared" si="28"/>
        <v>0</v>
      </c>
      <c r="AJ612" s="324"/>
      <c r="AK612" s="316"/>
      <c r="AL612" s="316"/>
      <c r="AM612" s="500"/>
      <c r="AN612" s="500"/>
      <c r="AO612" s="500"/>
      <c r="AP612" s="500"/>
      <c r="AQ612" s="500"/>
      <c r="AR612" s="500"/>
      <c r="AS612" s="500"/>
      <c r="AT612" s="500"/>
      <c r="AU612" s="500"/>
      <c r="AV612" s="500"/>
      <c r="AW612" s="500"/>
      <c r="AX612" s="500"/>
      <c r="AY612" s="500"/>
      <c r="AZ612" s="500"/>
      <c r="BA612" s="500"/>
      <c r="BB612" s="500"/>
      <c r="BC612" s="500"/>
      <c r="BD612" s="500"/>
    </row>
    <row r="613" spans="1:56" s="501" customFormat="1" ht="378" hidden="1" customHeight="1">
      <c r="A613" s="492">
        <v>605</v>
      </c>
      <c r="B613" s="490" t="s">
        <v>6136</v>
      </c>
      <c r="C613" s="490" t="s">
        <v>5161</v>
      </c>
      <c r="D613" s="491">
        <v>0</v>
      </c>
      <c r="E613" s="490"/>
      <c r="F613" s="490" t="s">
        <v>5162</v>
      </c>
      <c r="G613" s="490"/>
      <c r="H613" s="492"/>
      <c r="I613" s="492" t="s">
        <v>2594</v>
      </c>
      <c r="J613" s="492"/>
      <c r="K613" s="492"/>
      <c r="L613" s="491"/>
      <c r="M613" s="491"/>
      <c r="N613" s="491"/>
      <c r="O613" s="491"/>
      <c r="P613" s="491"/>
      <c r="Q613" s="491"/>
      <c r="R613" s="491"/>
      <c r="S613" s="491"/>
      <c r="T613" s="491"/>
      <c r="U613" s="491">
        <f t="shared" si="27"/>
        <v>0</v>
      </c>
      <c r="V613" s="495">
        <f t="shared" si="29"/>
        <v>20</v>
      </c>
      <c r="W613" s="496"/>
      <c r="X613" s="496"/>
      <c r="Y613" s="496"/>
      <c r="Z613" s="502">
        <v>20</v>
      </c>
      <c r="AA613" s="496"/>
      <c r="AB613" s="496"/>
      <c r="AC613" s="496"/>
      <c r="AD613" s="496"/>
      <c r="AE613" s="547"/>
      <c r="AF613" s="498" t="s">
        <v>4922</v>
      </c>
      <c r="AG613" s="499">
        <v>0</v>
      </c>
      <c r="AH613" s="499">
        <v>0</v>
      </c>
      <c r="AI613" s="499">
        <f t="shared" si="28"/>
        <v>0</v>
      </c>
      <c r="AJ613" s="324"/>
      <c r="AK613" s="316"/>
      <c r="AL613" s="316"/>
      <c r="AM613" s="500"/>
      <c r="AN613" s="500"/>
      <c r="AO613" s="500"/>
      <c r="AP613" s="500"/>
      <c r="AQ613" s="500"/>
      <c r="AR613" s="500"/>
      <c r="AS613" s="500"/>
      <c r="AT613" s="500"/>
      <c r="AU613" s="500"/>
      <c r="AV613" s="500"/>
      <c r="AW613" s="500"/>
      <c r="AX613" s="500"/>
      <c r="AY613" s="500"/>
      <c r="AZ613" s="500"/>
      <c r="BA613" s="500"/>
      <c r="BB613" s="500"/>
      <c r="BC613" s="500"/>
      <c r="BD613" s="500"/>
    </row>
    <row r="614" spans="1:56" s="501" customFormat="1" ht="409.5" hidden="1" customHeight="1">
      <c r="A614" s="492">
        <v>606</v>
      </c>
      <c r="B614" s="490" t="s">
        <v>6137</v>
      </c>
      <c r="C614" s="490" t="s">
        <v>5163</v>
      </c>
      <c r="D614" s="491">
        <v>0</v>
      </c>
      <c r="E614" s="490"/>
      <c r="F614" s="490" t="s">
        <v>5164</v>
      </c>
      <c r="G614" s="490"/>
      <c r="H614" s="492"/>
      <c r="I614" s="492" t="s">
        <v>2594</v>
      </c>
      <c r="J614" s="492"/>
      <c r="K614" s="492"/>
      <c r="L614" s="491"/>
      <c r="M614" s="491"/>
      <c r="N614" s="491"/>
      <c r="O614" s="491"/>
      <c r="P614" s="491"/>
      <c r="Q614" s="491"/>
      <c r="R614" s="491"/>
      <c r="S614" s="491"/>
      <c r="T614" s="491"/>
      <c r="U614" s="491">
        <f t="shared" si="27"/>
        <v>0</v>
      </c>
      <c r="V614" s="495">
        <f t="shared" si="29"/>
        <v>20</v>
      </c>
      <c r="W614" s="496"/>
      <c r="X614" s="496"/>
      <c r="Y614" s="496"/>
      <c r="Z614" s="502">
        <v>20</v>
      </c>
      <c r="AA614" s="496"/>
      <c r="AB614" s="496"/>
      <c r="AC614" s="496"/>
      <c r="AD614" s="496"/>
      <c r="AE614" s="547"/>
      <c r="AF614" s="498" t="s">
        <v>4922</v>
      </c>
      <c r="AG614" s="499">
        <v>0</v>
      </c>
      <c r="AH614" s="499">
        <v>0</v>
      </c>
      <c r="AI614" s="499">
        <f t="shared" si="28"/>
        <v>0</v>
      </c>
      <c r="AJ614" s="324"/>
      <c r="AK614" s="316"/>
      <c r="AL614" s="316"/>
      <c r="AM614" s="500"/>
      <c r="AN614" s="500"/>
      <c r="AO614" s="500"/>
      <c r="AP614" s="500"/>
      <c r="AQ614" s="500"/>
      <c r="AR614" s="500"/>
      <c r="AS614" s="500"/>
      <c r="AT614" s="500"/>
      <c r="AU614" s="500"/>
      <c r="AV614" s="500"/>
      <c r="AW614" s="500"/>
      <c r="AX614" s="500"/>
      <c r="AY614" s="500"/>
      <c r="AZ614" s="500"/>
      <c r="BA614" s="500"/>
      <c r="BB614" s="500"/>
      <c r="BC614" s="500"/>
      <c r="BD614" s="500"/>
    </row>
    <row r="615" spans="1:56" s="501" customFormat="1" ht="362.25" hidden="1" customHeight="1">
      <c r="A615" s="492">
        <v>607</v>
      </c>
      <c r="B615" s="490" t="s">
        <v>6138</v>
      </c>
      <c r="C615" s="490" t="s">
        <v>5165</v>
      </c>
      <c r="D615" s="491">
        <v>0</v>
      </c>
      <c r="E615" s="490"/>
      <c r="F615" s="490" t="s">
        <v>5166</v>
      </c>
      <c r="G615" s="490"/>
      <c r="H615" s="492"/>
      <c r="I615" s="492" t="s">
        <v>2594</v>
      </c>
      <c r="J615" s="492"/>
      <c r="K615" s="492"/>
      <c r="L615" s="491"/>
      <c r="M615" s="491"/>
      <c r="N615" s="491"/>
      <c r="O615" s="491"/>
      <c r="P615" s="491"/>
      <c r="Q615" s="491"/>
      <c r="R615" s="491"/>
      <c r="S615" s="491"/>
      <c r="T615" s="491"/>
      <c r="U615" s="491">
        <f t="shared" si="27"/>
        <v>0</v>
      </c>
      <c r="V615" s="495">
        <f t="shared" si="29"/>
        <v>10</v>
      </c>
      <c r="W615" s="496"/>
      <c r="X615" s="496"/>
      <c r="Y615" s="496"/>
      <c r="Z615" s="502">
        <v>10</v>
      </c>
      <c r="AA615" s="496"/>
      <c r="AB615" s="496"/>
      <c r="AC615" s="496"/>
      <c r="AD615" s="496"/>
      <c r="AE615" s="547"/>
      <c r="AF615" s="498" t="s">
        <v>4922</v>
      </c>
      <c r="AG615" s="499">
        <v>0</v>
      </c>
      <c r="AH615" s="499">
        <v>0</v>
      </c>
      <c r="AI615" s="499">
        <f t="shared" si="28"/>
        <v>0</v>
      </c>
      <c r="AJ615" s="324"/>
      <c r="AK615" s="316"/>
      <c r="AL615" s="316"/>
      <c r="AM615" s="500"/>
      <c r="AN615" s="500"/>
      <c r="AO615" s="500"/>
      <c r="AP615" s="500"/>
      <c r="AQ615" s="500"/>
      <c r="AR615" s="500"/>
      <c r="AS615" s="500"/>
      <c r="AT615" s="500"/>
      <c r="AU615" s="500"/>
      <c r="AV615" s="500"/>
      <c r="AW615" s="500"/>
      <c r="AX615" s="500"/>
      <c r="AY615" s="500"/>
      <c r="AZ615" s="500"/>
      <c r="BA615" s="500"/>
      <c r="BB615" s="500"/>
      <c r="BC615" s="500"/>
      <c r="BD615" s="500"/>
    </row>
    <row r="616" spans="1:56" s="501" customFormat="1" ht="126" hidden="1" customHeight="1">
      <c r="A616" s="492">
        <v>608</v>
      </c>
      <c r="B616" s="490" t="s">
        <v>6139</v>
      </c>
      <c r="C616" s="490" t="s">
        <v>5167</v>
      </c>
      <c r="D616" s="491">
        <v>0</v>
      </c>
      <c r="E616" s="490"/>
      <c r="F616" s="490" t="s">
        <v>5168</v>
      </c>
      <c r="G616" s="490"/>
      <c r="H616" s="492"/>
      <c r="I616" s="492" t="s">
        <v>84</v>
      </c>
      <c r="J616" s="492"/>
      <c r="K616" s="492"/>
      <c r="L616" s="491"/>
      <c r="M616" s="491"/>
      <c r="N616" s="491"/>
      <c r="O616" s="491"/>
      <c r="P616" s="491"/>
      <c r="Q616" s="491"/>
      <c r="R616" s="491"/>
      <c r="S616" s="491"/>
      <c r="T616" s="491"/>
      <c r="U616" s="491">
        <f t="shared" si="27"/>
        <v>0</v>
      </c>
      <c r="V616" s="495">
        <f t="shared" si="29"/>
        <v>30</v>
      </c>
      <c r="W616" s="496"/>
      <c r="X616" s="496"/>
      <c r="Y616" s="496"/>
      <c r="Z616" s="502">
        <v>30</v>
      </c>
      <c r="AA616" s="496"/>
      <c r="AB616" s="496"/>
      <c r="AC616" s="496"/>
      <c r="AD616" s="496"/>
      <c r="AE616" s="547"/>
      <c r="AF616" s="498" t="s">
        <v>4922</v>
      </c>
      <c r="AG616" s="499">
        <v>0</v>
      </c>
      <c r="AH616" s="499">
        <v>0</v>
      </c>
      <c r="AI616" s="499">
        <f t="shared" si="28"/>
        <v>0</v>
      </c>
      <c r="AJ616" s="324"/>
      <c r="AK616" s="316"/>
      <c r="AL616" s="316"/>
      <c r="AM616" s="500"/>
      <c r="AN616" s="500"/>
      <c r="AO616" s="500"/>
      <c r="AP616" s="500"/>
      <c r="AQ616" s="500"/>
      <c r="AR616" s="500"/>
      <c r="AS616" s="500"/>
      <c r="AT616" s="500"/>
      <c r="AU616" s="500"/>
      <c r="AV616" s="500"/>
      <c r="AW616" s="500"/>
      <c r="AX616" s="500"/>
      <c r="AY616" s="500"/>
      <c r="AZ616" s="500"/>
      <c r="BA616" s="500"/>
      <c r="BB616" s="500"/>
      <c r="BC616" s="500"/>
      <c r="BD616" s="500"/>
    </row>
    <row r="617" spans="1:56" s="501" customFormat="1" ht="126" hidden="1" customHeight="1">
      <c r="A617" s="492">
        <v>609</v>
      </c>
      <c r="B617" s="490" t="s">
        <v>6140</v>
      </c>
      <c r="C617" s="490" t="s">
        <v>5169</v>
      </c>
      <c r="D617" s="491">
        <v>0</v>
      </c>
      <c r="E617" s="490"/>
      <c r="F617" s="490" t="s">
        <v>5170</v>
      </c>
      <c r="G617" s="490"/>
      <c r="H617" s="492"/>
      <c r="I617" s="492" t="s">
        <v>84</v>
      </c>
      <c r="J617" s="492"/>
      <c r="K617" s="492"/>
      <c r="L617" s="491"/>
      <c r="M617" s="491"/>
      <c r="N617" s="491"/>
      <c r="O617" s="491"/>
      <c r="P617" s="491"/>
      <c r="Q617" s="491"/>
      <c r="R617" s="491"/>
      <c r="S617" s="491"/>
      <c r="T617" s="491"/>
      <c r="U617" s="491">
        <f t="shared" si="27"/>
        <v>0</v>
      </c>
      <c r="V617" s="495">
        <f t="shared" si="29"/>
        <v>20</v>
      </c>
      <c r="W617" s="496"/>
      <c r="X617" s="496"/>
      <c r="Y617" s="496"/>
      <c r="Z617" s="502">
        <v>20</v>
      </c>
      <c r="AA617" s="496"/>
      <c r="AB617" s="496"/>
      <c r="AC617" s="496"/>
      <c r="AD617" s="496"/>
      <c r="AE617" s="547"/>
      <c r="AF617" s="498" t="s">
        <v>4922</v>
      </c>
      <c r="AG617" s="499">
        <v>0</v>
      </c>
      <c r="AH617" s="499">
        <v>0</v>
      </c>
      <c r="AI617" s="499">
        <f t="shared" si="28"/>
        <v>0</v>
      </c>
      <c r="AJ617" s="324"/>
      <c r="AK617" s="316"/>
      <c r="AL617" s="316"/>
      <c r="AM617" s="500"/>
      <c r="AN617" s="500"/>
      <c r="AO617" s="500"/>
      <c r="AP617" s="500"/>
      <c r="AQ617" s="500"/>
      <c r="AR617" s="500"/>
      <c r="AS617" s="500"/>
      <c r="AT617" s="500"/>
      <c r="AU617" s="500"/>
      <c r="AV617" s="500"/>
      <c r="AW617" s="500"/>
      <c r="AX617" s="500"/>
      <c r="AY617" s="500"/>
      <c r="AZ617" s="500"/>
      <c r="BA617" s="500"/>
      <c r="BB617" s="500"/>
      <c r="BC617" s="500"/>
      <c r="BD617" s="500"/>
    </row>
    <row r="618" spans="1:56" s="501" customFormat="1" ht="126" hidden="1" customHeight="1">
      <c r="A618" s="492">
        <v>610</v>
      </c>
      <c r="B618" s="490" t="s">
        <v>6141</v>
      </c>
      <c r="C618" s="490" t="s">
        <v>5171</v>
      </c>
      <c r="D618" s="491">
        <v>0</v>
      </c>
      <c r="E618" s="490"/>
      <c r="F618" s="490" t="s">
        <v>5172</v>
      </c>
      <c r="G618" s="490"/>
      <c r="H618" s="492"/>
      <c r="I618" s="492" t="s">
        <v>84</v>
      </c>
      <c r="J618" s="492"/>
      <c r="K618" s="492"/>
      <c r="L618" s="491"/>
      <c r="M618" s="491"/>
      <c r="N618" s="491"/>
      <c r="O618" s="491"/>
      <c r="P618" s="491"/>
      <c r="Q618" s="491"/>
      <c r="R618" s="491"/>
      <c r="S618" s="491"/>
      <c r="T618" s="491"/>
      <c r="U618" s="491">
        <f t="shared" si="27"/>
        <v>0</v>
      </c>
      <c r="V618" s="495">
        <f t="shared" si="29"/>
        <v>20</v>
      </c>
      <c r="W618" s="496"/>
      <c r="X618" s="496"/>
      <c r="Y618" s="496"/>
      <c r="Z618" s="502">
        <v>20</v>
      </c>
      <c r="AA618" s="496"/>
      <c r="AB618" s="496"/>
      <c r="AC618" s="496"/>
      <c r="AD618" s="496"/>
      <c r="AE618" s="547"/>
      <c r="AF618" s="498" t="s">
        <v>4922</v>
      </c>
      <c r="AG618" s="499">
        <v>0</v>
      </c>
      <c r="AH618" s="499">
        <v>0</v>
      </c>
      <c r="AI618" s="499">
        <f t="shared" si="28"/>
        <v>0</v>
      </c>
      <c r="AJ618" s="324"/>
      <c r="AK618" s="316"/>
      <c r="AL618" s="316"/>
      <c r="AM618" s="500"/>
      <c r="AN618" s="500"/>
      <c r="AO618" s="500"/>
      <c r="AP618" s="500"/>
      <c r="AQ618" s="500"/>
      <c r="AR618" s="500"/>
      <c r="AS618" s="500"/>
      <c r="AT618" s="500"/>
      <c r="AU618" s="500"/>
      <c r="AV618" s="500"/>
      <c r="AW618" s="500"/>
      <c r="AX618" s="500"/>
      <c r="AY618" s="500"/>
      <c r="AZ618" s="500"/>
      <c r="BA618" s="500"/>
      <c r="BB618" s="500"/>
      <c r="BC618" s="500"/>
      <c r="BD618" s="500"/>
    </row>
    <row r="619" spans="1:56" s="501" customFormat="1" ht="110.25" hidden="1" customHeight="1">
      <c r="A619" s="492">
        <v>611</v>
      </c>
      <c r="B619" s="490" t="s">
        <v>6142</v>
      </c>
      <c r="C619" s="490" t="s">
        <v>5173</v>
      </c>
      <c r="D619" s="491">
        <v>0</v>
      </c>
      <c r="E619" s="490"/>
      <c r="F619" s="490" t="s">
        <v>5174</v>
      </c>
      <c r="G619" s="490"/>
      <c r="H619" s="492"/>
      <c r="I619" s="492" t="s">
        <v>84</v>
      </c>
      <c r="J619" s="492"/>
      <c r="K619" s="492"/>
      <c r="L619" s="491"/>
      <c r="M619" s="491"/>
      <c r="N619" s="491"/>
      <c r="O619" s="491"/>
      <c r="P619" s="491"/>
      <c r="Q619" s="491"/>
      <c r="R619" s="491"/>
      <c r="S619" s="491"/>
      <c r="T619" s="491"/>
      <c r="U619" s="491">
        <f t="shared" si="27"/>
        <v>0</v>
      </c>
      <c r="V619" s="495">
        <f t="shared" si="29"/>
        <v>20</v>
      </c>
      <c r="W619" s="496"/>
      <c r="X619" s="496"/>
      <c r="Y619" s="496"/>
      <c r="Z619" s="502">
        <v>20</v>
      </c>
      <c r="AA619" s="496"/>
      <c r="AB619" s="496"/>
      <c r="AC619" s="496"/>
      <c r="AD619" s="496"/>
      <c r="AE619" s="547"/>
      <c r="AF619" s="498" t="s">
        <v>4922</v>
      </c>
      <c r="AG619" s="499">
        <v>0</v>
      </c>
      <c r="AH619" s="499">
        <v>0</v>
      </c>
      <c r="AI619" s="499">
        <f t="shared" si="28"/>
        <v>0</v>
      </c>
      <c r="AJ619" s="324"/>
      <c r="AK619" s="316"/>
      <c r="AL619" s="316"/>
      <c r="AM619" s="500"/>
      <c r="AN619" s="500"/>
      <c r="AO619" s="500"/>
      <c r="AP619" s="500"/>
      <c r="AQ619" s="500"/>
      <c r="AR619" s="500"/>
      <c r="AS619" s="500"/>
      <c r="AT619" s="500"/>
      <c r="AU619" s="500"/>
      <c r="AV619" s="500"/>
      <c r="AW619" s="500"/>
      <c r="AX619" s="500"/>
      <c r="AY619" s="500"/>
      <c r="AZ619" s="500"/>
      <c r="BA619" s="500"/>
      <c r="BB619" s="500"/>
      <c r="BC619" s="500"/>
      <c r="BD619" s="500"/>
    </row>
    <row r="620" spans="1:56" s="501" customFormat="1" ht="63" hidden="1" customHeight="1">
      <c r="A620" s="492">
        <v>612</v>
      </c>
      <c r="B620" s="490" t="s">
        <v>6143</v>
      </c>
      <c r="C620" s="490" t="s">
        <v>5175</v>
      </c>
      <c r="D620" s="491">
        <v>0</v>
      </c>
      <c r="E620" s="490"/>
      <c r="F620" s="490" t="s">
        <v>5176</v>
      </c>
      <c r="G620" s="490"/>
      <c r="H620" s="492"/>
      <c r="I620" s="492" t="s">
        <v>84</v>
      </c>
      <c r="J620" s="492"/>
      <c r="K620" s="492"/>
      <c r="L620" s="491"/>
      <c r="M620" s="491"/>
      <c r="N620" s="491"/>
      <c r="O620" s="491"/>
      <c r="P620" s="491"/>
      <c r="Q620" s="491"/>
      <c r="R620" s="491"/>
      <c r="S620" s="491"/>
      <c r="T620" s="491"/>
      <c r="U620" s="491">
        <f t="shared" si="27"/>
        <v>0</v>
      </c>
      <c r="V620" s="495">
        <f t="shared" si="29"/>
        <v>300</v>
      </c>
      <c r="W620" s="496"/>
      <c r="X620" s="496"/>
      <c r="Y620" s="496"/>
      <c r="Z620" s="502">
        <v>300</v>
      </c>
      <c r="AA620" s="496"/>
      <c r="AB620" s="496"/>
      <c r="AC620" s="496"/>
      <c r="AD620" s="496"/>
      <c r="AE620" s="547"/>
      <c r="AF620" s="498" t="s">
        <v>4922</v>
      </c>
      <c r="AG620" s="499">
        <v>0</v>
      </c>
      <c r="AH620" s="499">
        <v>0</v>
      </c>
      <c r="AI620" s="499">
        <f t="shared" si="28"/>
        <v>0</v>
      </c>
      <c r="AJ620" s="324"/>
      <c r="AK620" s="316"/>
      <c r="AL620" s="316"/>
      <c r="AM620" s="500"/>
      <c r="AN620" s="500"/>
      <c r="AO620" s="500"/>
      <c r="AP620" s="500"/>
      <c r="AQ620" s="500"/>
      <c r="AR620" s="500"/>
      <c r="AS620" s="500"/>
      <c r="AT620" s="500"/>
      <c r="AU620" s="500"/>
      <c r="AV620" s="500"/>
      <c r="AW620" s="500"/>
      <c r="AX620" s="500"/>
      <c r="AY620" s="500"/>
      <c r="AZ620" s="500"/>
      <c r="BA620" s="500"/>
      <c r="BB620" s="500"/>
      <c r="BC620" s="500"/>
      <c r="BD620" s="500"/>
    </row>
    <row r="621" spans="1:56" s="501" customFormat="1" ht="63" hidden="1" customHeight="1">
      <c r="A621" s="492">
        <v>613</v>
      </c>
      <c r="B621" s="490" t="s">
        <v>6144</v>
      </c>
      <c r="C621" s="490" t="s">
        <v>5177</v>
      </c>
      <c r="D621" s="491">
        <v>0</v>
      </c>
      <c r="E621" s="490"/>
      <c r="F621" s="490" t="s">
        <v>5178</v>
      </c>
      <c r="G621" s="490"/>
      <c r="H621" s="492"/>
      <c r="I621" s="492" t="s">
        <v>84</v>
      </c>
      <c r="J621" s="492"/>
      <c r="K621" s="492"/>
      <c r="L621" s="491"/>
      <c r="M621" s="491"/>
      <c r="N621" s="491"/>
      <c r="O621" s="491"/>
      <c r="P621" s="491"/>
      <c r="Q621" s="491"/>
      <c r="R621" s="491"/>
      <c r="S621" s="491"/>
      <c r="T621" s="491"/>
      <c r="U621" s="491">
        <f t="shared" si="27"/>
        <v>0</v>
      </c>
      <c r="V621" s="495">
        <f t="shared" si="29"/>
        <v>200</v>
      </c>
      <c r="W621" s="496"/>
      <c r="X621" s="496"/>
      <c r="Y621" s="496"/>
      <c r="Z621" s="502">
        <v>200</v>
      </c>
      <c r="AA621" s="496"/>
      <c r="AB621" s="496"/>
      <c r="AC621" s="496"/>
      <c r="AD621" s="496"/>
      <c r="AE621" s="547"/>
      <c r="AF621" s="498" t="s">
        <v>4922</v>
      </c>
      <c r="AG621" s="499">
        <v>0</v>
      </c>
      <c r="AH621" s="499">
        <v>0</v>
      </c>
      <c r="AI621" s="499">
        <f t="shared" si="28"/>
        <v>0</v>
      </c>
      <c r="AJ621" s="324"/>
      <c r="AK621" s="316"/>
      <c r="AL621" s="316"/>
      <c r="AM621" s="500"/>
      <c r="AN621" s="500"/>
      <c r="AO621" s="500"/>
      <c r="AP621" s="500"/>
      <c r="AQ621" s="500"/>
      <c r="AR621" s="500"/>
      <c r="AS621" s="500"/>
      <c r="AT621" s="500"/>
      <c r="AU621" s="500"/>
      <c r="AV621" s="500"/>
      <c r="AW621" s="500"/>
      <c r="AX621" s="500"/>
      <c r="AY621" s="500"/>
      <c r="AZ621" s="500"/>
      <c r="BA621" s="500"/>
      <c r="BB621" s="500"/>
      <c r="BC621" s="500"/>
      <c r="BD621" s="500"/>
    </row>
    <row r="622" spans="1:56" s="501" customFormat="1" ht="141.75" hidden="1" customHeight="1">
      <c r="A622" s="492">
        <v>614</v>
      </c>
      <c r="B622" s="490" t="s">
        <v>6145</v>
      </c>
      <c r="C622" s="490" t="s">
        <v>5179</v>
      </c>
      <c r="D622" s="491">
        <v>0</v>
      </c>
      <c r="E622" s="490"/>
      <c r="F622" s="490" t="s">
        <v>5180</v>
      </c>
      <c r="G622" s="490"/>
      <c r="H622" s="492"/>
      <c r="I622" s="492" t="s">
        <v>84</v>
      </c>
      <c r="J622" s="492"/>
      <c r="K622" s="492"/>
      <c r="L622" s="491"/>
      <c r="M622" s="491"/>
      <c r="N622" s="491"/>
      <c r="O622" s="491"/>
      <c r="P622" s="491"/>
      <c r="Q622" s="491"/>
      <c r="R622" s="491"/>
      <c r="S622" s="491"/>
      <c r="T622" s="491"/>
      <c r="U622" s="491">
        <f t="shared" si="27"/>
        <v>0</v>
      </c>
      <c r="V622" s="495">
        <f t="shared" si="29"/>
        <v>700</v>
      </c>
      <c r="W622" s="496"/>
      <c r="X622" s="496"/>
      <c r="Y622" s="496"/>
      <c r="Z622" s="502">
        <v>700</v>
      </c>
      <c r="AA622" s="496"/>
      <c r="AB622" s="496"/>
      <c r="AC622" s="496"/>
      <c r="AD622" s="496"/>
      <c r="AE622" s="547"/>
      <c r="AF622" s="498" t="s">
        <v>4922</v>
      </c>
      <c r="AG622" s="499">
        <v>0</v>
      </c>
      <c r="AH622" s="499">
        <v>0</v>
      </c>
      <c r="AI622" s="499">
        <f t="shared" si="28"/>
        <v>0</v>
      </c>
      <c r="AJ622" s="324"/>
      <c r="AK622" s="316"/>
      <c r="AL622" s="316"/>
      <c r="AM622" s="500"/>
      <c r="AN622" s="500"/>
      <c r="AO622" s="500"/>
      <c r="AP622" s="500"/>
      <c r="AQ622" s="500"/>
      <c r="AR622" s="500"/>
      <c r="AS622" s="500"/>
      <c r="AT622" s="500"/>
      <c r="AU622" s="500"/>
      <c r="AV622" s="500"/>
      <c r="AW622" s="500"/>
      <c r="AX622" s="500"/>
      <c r="AY622" s="500"/>
      <c r="AZ622" s="500"/>
      <c r="BA622" s="500"/>
      <c r="BB622" s="500"/>
      <c r="BC622" s="500"/>
      <c r="BD622" s="500"/>
    </row>
    <row r="623" spans="1:56" s="501" customFormat="1" ht="157.5" hidden="1" customHeight="1">
      <c r="A623" s="492">
        <v>615</v>
      </c>
      <c r="B623" s="490" t="s">
        <v>6146</v>
      </c>
      <c r="C623" s="490" t="s">
        <v>5181</v>
      </c>
      <c r="D623" s="491">
        <v>0</v>
      </c>
      <c r="E623" s="490"/>
      <c r="F623" s="490" t="s">
        <v>5182</v>
      </c>
      <c r="G623" s="490"/>
      <c r="H623" s="492"/>
      <c r="I623" s="492" t="s">
        <v>84</v>
      </c>
      <c r="J623" s="492"/>
      <c r="K623" s="492"/>
      <c r="L623" s="491"/>
      <c r="M623" s="491"/>
      <c r="N623" s="491"/>
      <c r="O623" s="491"/>
      <c r="P623" s="491"/>
      <c r="Q623" s="491"/>
      <c r="R623" s="491"/>
      <c r="S623" s="491"/>
      <c r="T623" s="491"/>
      <c r="U623" s="491">
        <f t="shared" si="27"/>
        <v>0</v>
      </c>
      <c r="V623" s="495">
        <f t="shared" si="29"/>
        <v>1000</v>
      </c>
      <c r="W623" s="496"/>
      <c r="X623" s="496"/>
      <c r="Y623" s="496"/>
      <c r="Z623" s="502">
        <v>1000</v>
      </c>
      <c r="AA623" s="496"/>
      <c r="AB623" s="496"/>
      <c r="AC623" s="496"/>
      <c r="AD623" s="496"/>
      <c r="AE623" s="547"/>
      <c r="AF623" s="498" t="s">
        <v>4922</v>
      </c>
      <c r="AG623" s="499">
        <v>0</v>
      </c>
      <c r="AH623" s="499">
        <v>0</v>
      </c>
      <c r="AI623" s="499">
        <f t="shared" si="28"/>
        <v>0</v>
      </c>
      <c r="AJ623" s="324"/>
      <c r="AK623" s="316"/>
      <c r="AL623" s="316"/>
      <c r="AM623" s="500"/>
      <c r="AN623" s="500"/>
      <c r="AO623" s="500"/>
      <c r="AP623" s="500"/>
      <c r="AQ623" s="500"/>
      <c r="AR623" s="500"/>
      <c r="AS623" s="500"/>
      <c r="AT623" s="500"/>
      <c r="AU623" s="500"/>
      <c r="AV623" s="500"/>
      <c r="AW623" s="500"/>
      <c r="AX623" s="500"/>
      <c r="AY623" s="500"/>
      <c r="AZ623" s="500"/>
      <c r="BA623" s="500"/>
      <c r="BB623" s="500"/>
      <c r="BC623" s="500"/>
      <c r="BD623" s="500"/>
    </row>
    <row r="624" spans="1:56" s="501" customFormat="1" ht="157.5" hidden="1" customHeight="1">
      <c r="A624" s="492">
        <v>616</v>
      </c>
      <c r="B624" s="490" t="s">
        <v>6147</v>
      </c>
      <c r="C624" s="490" t="s">
        <v>5183</v>
      </c>
      <c r="D624" s="491">
        <v>0</v>
      </c>
      <c r="E624" s="490"/>
      <c r="F624" s="490" t="s">
        <v>5184</v>
      </c>
      <c r="G624" s="490"/>
      <c r="H624" s="492"/>
      <c r="I624" s="492" t="s">
        <v>84</v>
      </c>
      <c r="J624" s="492"/>
      <c r="K624" s="492"/>
      <c r="L624" s="491"/>
      <c r="M624" s="491"/>
      <c r="N624" s="491"/>
      <c r="O624" s="491"/>
      <c r="P624" s="491"/>
      <c r="Q624" s="491"/>
      <c r="R624" s="491"/>
      <c r="S624" s="491"/>
      <c r="T624" s="491"/>
      <c r="U624" s="491">
        <f t="shared" si="27"/>
        <v>0</v>
      </c>
      <c r="V624" s="495">
        <f t="shared" si="29"/>
        <v>500</v>
      </c>
      <c r="W624" s="496"/>
      <c r="X624" s="496"/>
      <c r="Y624" s="496"/>
      <c r="Z624" s="502">
        <v>500</v>
      </c>
      <c r="AA624" s="496"/>
      <c r="AB624" s="496"/>
      <c r="AC624" s="496"/>
      <c r="AD624" s="496"/>
      <c r="AE624" s="547"/>
      <c r="AF624" s="498" t="s">
        <v>4922</v>
      </c>
      <c r="AG624" s="499">
        <v>0</v>
      </c>
      <c r="AH624" s="499">
        <v>0</v>
      </c>
      <c r="AI624" s="499">
        <f t="shared" si="28"/>
        <v>0</v>
      </c>
      <c r="AJ624" s="324"/>
      <c r="AK624" s="316"/>
      <c r="AL624" s="316"/>
      <c r="AM624" s="500"/>
      <c r="AN624" s="500"/>
      <c r="AO624" s="500"/>
      <c r="AP624" s="500"/>
      <c r="AQ624" s="500"/>
      <c r="AR624" s="500"/>
      <c r="AS624" s="500"/>
      <c r="AT624" s="500"/>
      <c r="AU624" s="500"/>
      <c r="AV624" s="500"/>
      <c r="AW624" s="500"/>
      <c r="AX624" s="500"/>
      <c r="AY624" s="500"/>
      <c r="AZ624" s="500"/>
      <c r="BA624" s="500"/>
      <c r="BB624" s="500"/>
      <c r="BC624" s="500"/>
      <c r="BD624" s="500"/>
    </row>
    <row r="625" spans="1:56" s="501" customFormat="1" ht="63" hidden="1" customHeight="1">
      <c r="A625" s="492">
        <v>617</v>
      </c>
      <c r="B625" s="490" t="s">
        <v>6148</v>
      </c>
      <c r="C625" s="490" t="s">
        <v>5185</v>
      </c>
      <c r="D625" s="491">
        <v>0</v>
      </c>
      <c r="E625" s="490"/>
      <c r="F625" s="490" t="s">
        <v>5178</v>
      </c>
      <c r="G625" s="490"/>
      <c r="H625" s="492"/>
      <c r="I625" s="492" t="s">
        <v>84</v>
      </c>
      <c r="J625" s="492"/>
      <c r="K625" s="492"/>
      <c r="L625" s="491"/>
      <c r="M625" s="491"/>
      <c r="N625" s="491"/>
      <c r="O625" s="491"/>
      <c r="P625" s="491"/>
      <c r="Q625" s="491"/>
      <c r="R625" s="491"/>
      <c r="S625" s="491"/>
      <c r="T625" s="491"/>
      <c r="U625" s="491">
        <f t="shared" si="27"/>
        <v>0</v>
      </c>
      <c r="V625" s="495">
        <f t="shared" si="29"/>
        <v>100</v>
      </c>
      <c r="W625" s="496"/>
      <c r="X625" s="496"/>
      <c r="Y625" s="496"/>
      <c r="Z625" s="502">
        <v>100</v>
      </c>
      <c r="AA625" s="496"/>
      <c r="AB625" s="496"/>
      <c r="AC625" s="496"/>
      <c r="AD625" s="496"/>
      <c r="AE625" s="547"/>
      <c r="AF625" s="498" t="s">
        <v>4922</v>
      </c>
      <c r="AG625" s="499">
        <v>0</v>
      </c>
      <c r="AH625" s="499">
        <v>0</v>
      </c>
      <c r="AI625" s="499">
        <f t="shared" si="28"/>
        <v>0</v>
      </c>
      <c r="AJ625" s="324"/>
      <c r="AK625" s="316"/>
      <c r="AL625" s="316"/>
      <c r="AM625" s="500"/>
      <c r="AN625" s="500"/>
      <c r="AO625" s="500"/>
      <c r="AP625" s="500"/>
      <c r="AQ625" s="500"/>
      <c r="AR625" s="500"/>
      <c r="AS625" s="500"/>
      <c r="AT625" s="500"/>
      <c r="AU625" s="500"/>
      <c r="AV625" s="500"/>
      <c r="AW625" s="500"/>
      <c r="AX625" s="500"/>
      <c r="AY625" s="500"/>
      <c r="AZ625" s="500"/>
      <c r="BA625" s="500"/>
      <c r="BB625" s="500"/>
      <c r="BC625" s="500"/>
      <c r="BD625" s="500"/>
    </row>
    <row r="626" spans="1:56" s="501" customFormat="1" ht="157.5" hidden="1" customHeight="1">
      <c r="A626" s="492">
        <v>618</v>
      </c>
      <c r="B626" s="490" t="s">
        <v>6149</v>
      </c>
      <c r="C626" s="490" t="s">
        <v>5186</v>
      </c>
      <c r="D626" s="491">
        <v>0</v>
      </c>
      <c r="E626" s="490"/>
      <c r="F626" s="490" t="s">
        <v>5187</v>
      </c>
      <c r="G626" s="490"/>
      <c r="H626" s="492"/>
      <c r="I626" s="492" t="s">
        <v>84</v>
      </c>
      <c r="J626" s="492"/>
      <c r="K626" s="492"/>
      <c r="L626" s="491"/>
      <c r="M626" s="491"/>
      <c r="N626" s="491"/>
      <c r="O626" s="491"/>
      <c r="P626" s="491"/>
      <c r="Q626" s="491"/>
      <c r="R626" s="491"/>
      <c r="S626" s="491"/>
      <c r="T626" s="491"/>
      <c r="U626" s="491">
        <f t="shared" si="27"/>
        <v>0</v>
      </c>
      <c r="V626" s="495">
        <f t="shared" si="29"/>
        <v>500</v>
      </c>
      <c r="W626" s="496"/>
      <c r="X626" s="496"/>
      <c r="Y626" s="496"/>
      <c r="Z626" s="502">
        <v>500</v>
      </c>
      <c r="AA626" s="496"/>
      <c r="AB626" s="496"/>
      <c r="AC626" s="496"/>
      <c r="AD626" s="496"/>
      <c r="AE626" s="547"/>
      <c r="AF626" s="498" t="s">
        <v>4922</v>
      </c>
      <c r="AG626" s="499">
        <v>0</v>
      </c>
      <c r="AH626" s="499">
        <v>0</v>
      </c>
      <c r="AI626" s="499">
        <f t="shared" si="28"/>
        <v>0</v>
      </c>
      <c r="AJ626" s="324"/>
      <c r="AK626" s="316"/>
      <c r="AL626" s="316"/>
      <c r="AM626" s="500"/>
      <c r="AN626" s="500"/>
      <c r="AO626" s="500"/>
      <c r="AP626" s="500"/>
      <c r="AQ626" s="500"/>
      <c r="AR626" s="500"/>
      <c r="AS626" s="500"/>
      <c r="AT626" s="500"/>
      <c r="AU626" s="500"/>
      <c r="AV626" s="500"/>
      <c r="AW626" s="500"/>
      <c r="AX626" s="500"/>
      <c r="AY626" s="500"/>
      <c r="AZ626" s="500"/>
      <c r="BA626" s="500"/>
      <c r="BB626" s="500"/>
      <c r="BC626" s="500"/>
      <c r="BD626" s="500"/>
    </row>
    <row r="627" spans="1:56" s="501" customFormat="1" ht="157.5" hidden="1" customHeight="1">
      <c r="A627" s="492">
        <v>619</v>
      </c>
      <c r="B627" s="490" t="s">
        <v>6150</v>
      </c>
      <c r="C627" s="490" t="s">
        <v>5188</v>
      </c>
      <c r="D627" s="491">
        <v>0</v>
      </c>
      <c r="E627" s="490"/>
      <c r="F627" s="490" t="s">
        <v>5189</v>
      </c>
      <c r="G627" s="490"/>
      <c r="H627" s="492"/>
      <c r="I627" s="492" t="s">
        <v>84</v>
      </c>
      <c r="J627" s="492"/>
      <c r="K627" s="492"/>
      <c r="L627" s="491"/>
      <c r="M627" s="491"/>
      <c r="N627" s="491"/>
      <c r="O627" s="491"/>
      <c r="P627" s="491"/>
      <c r="Q627" s="491"/>
      <c r="R627" s="491"/>
      <c r="S627" s="491"/>
      <c r="T627" s="491"/>
      <c r="U627" s="491">
        <f t="shared" si="27"/>
        <v>0</v>
      </c>
      <c r="V627" s="495">
        <f t="shared" si="29"/>
        <v>500</v>
      </c>
      <c r="W627" s="496"/>
      <c r="X627" s="496"/>
      <c r="Y627" s="496"/>
      <c r="Z627" s="502">
        <v>500</v>
      </c>
      <c r="AA627" s="496"/>
      <c r="AB627" s="496"/>
      <c r="AC627" s="496"/>
      <c r="AD627" s="496"/>
      <c r="AE627" s="547"/>
      <c r="AF627" s="498" t="s">
        <v>4922</v>
      </c>
      <c r="AG627" s="499">
        <v>0</v>
      </c>
      <c r="AH627" s="499">
        <v>0</v>
      </c>
      <c r="AI627" s="499">
        <f t="shared" si="28"/>
        <v>0</v>
      </c>
      <c r="AJ627" s="324"/>
      <c r="AK627" s="316"/>
      <c r="AL627" s="316"/>
      <c r="AM627" s="500"/>
      <c r="AN627" s="500"/>
      <c r="AO627" s="500"/>
      <c r="AP627" s="500"/>
      <c r="AQ627" s="500"/>
      <c r="AR627" s="500"/>
      <c r="AS627" s="500"/>
      <c r="AT627" s="500"/>
      <c r="AU627" s="500"/>
      <c r="AV627" s="500"/>
      <c r="AW627" s="500"/>
      <c r="AX627" s="500"/>
      <c r="AY627" s="500"/>
      <c r="AZ627" s="500"/>
      <c r="BA627" s="500"/>
      <c r="BB627" s="500"/>
      <c r="BC627" s="500"/>
      <c r="BD627" s="500"/>
    </row>
    <row r="628" spans="1:56" s="501" customFormat="1" ht="126" hidden="1" customHeight="1">
      <c r="A628" s="492">
        <v>620</v>
      </c>
      <c r="B628" s="490" t="s">
        <v>6151</v>
      </c>
      <c r="C628" s="490" t="s">
        <v>5190</v>
      </c>
      <c r="D628" s="491">
        <v>0</v>
      </c>
      <c r="E628" s="490"/>
      <c r="F628" s="490" t="s">
        <v>5191</v>
      </c>
      <c r="G628" s="490"/>
      <c r="H628" s="492"/>
      <c r="I628" s="492" t="s">
        <v>84</v>
      </c>
      <c r="J628" s="492"/>
      <c r="K628" s="492"/>
      <c r="L628" s="491"/>
      <c r="M628" s="491"/>
      <c r="N628" s="491"/>
      <c r="O628" s="491"/>
      <c r="P628" s="491"/>
      <c r="Q628" s="491"/>
      <c r="R628" s="491"/>
      <c r="S628" s="491"/>
      <c r="T628" s="491"/>
      <c r="U628" s="491">
        <f t="shared" si="27"/>
        <v>0</v>
      </c>
      <c r="V628" s="495">
        <f t="shared" si="29"/>
        <v>200</v>
      </c>
      <c r="W628" s="496"/>
      <c r="X628" s="496"/>
      <c r="Y628" s="496"/>
      <c r="Z628" s="502">
        <v>200</v>
      </c>
      <c r="AA628" s="496"/>
      <c r="AB628" s="496"/>
      <c r="AC628" s="496"/>
      <c r="AD628" s="496"/>
      <c r="AE628" s="547"/>
      <c r="AF628" s="498" t="s">
        <v>4922</v>
      </c>
      <c r="AG628" s="499">
        <v>0</v>
      </c>
      <c r="AH628" s="499">
        <v>0</v>
      </c>
      <c r="AI628" s="499">
        <f t="shared" si="28"/>
        <v>0</v>
      </c>
      <c r="AJ628" s="324"/>
      <c r="AK628" s="316"/>
      <c r="AL628" s="316"/>
      <c r="AM628" s="500"/>
      <c r="AN628" s="500"/>
      <c r="AO628" s="500"/>
      <c r="AP628" s="500"/>
      <c r="AQ628" s="500"/>
      <c r="AR628" s="500"/>
      <c r="AS628" s="500"/>
      <c r="AT628" s="500"/>
      <c r="AU628" s="500"/>
      <c r="AV628" s="500"/>
      <c r="AW628" s="500"/>
      <c r="AX628" s="500"/>
      <c r="AY628" s="500"/>
      <c r="AZ628" s="500"/>
      <c r="BA628" s="500"/>
      <c r="BB628" s="500"/>
      <c r="BC628" s="500"/>
      <c r="BD628" s="500"/>
    </row>
    <row r="629" spans="1:56" s="501" customFormat="1" ht="126" hidden="1" customHeight="1">
      <c r="A629" s="492">
        <v>621</v>
      </c>
      <c r="B629" s="490" t="s">
        <v>6152</v>
      </c>
      <c r="C629" s="490" t="s">
        <v>5192</v>
      </c>
      <c r="D629" s="491">
        <v>0</v>
      </c>
      <c r="E629" s="490"/>
      <c r="F629" s="490" t="s">
        <v>5193</v>
      </c>
      <c r="G629" s="490"/>
      <c r="H629" s="492"/>
      <c r="I629" s="492" t="s">
        <v>84</v>
      </c>
      <c r="J629" s="492"/>
      <c r="K629" s="492"/>
      <c r="L629" s="491"/>
      <c r="M629" s="491"/>
      <c r="N629" s="491"/>
      <c r="O629" s="491"/>
      <c r="P629" s="491"/>
      <c r="Q629" s="491"/>
      <c r="R629" s="491"/>
      <c r="S629" s="491"/>
      <c r="T629" s="491"/>
      <c r="U629" s="491">
        <f t="shared" si="27"/>
        <v>0</v>
      </c>
      <c r="V629" s="495">
        <f t="shared" si="29"/>
        <v>200</v>
      </c>
      <c r="W629" s="496"/>
      <c r="X629" s="496"/>
      <c r="Y629" s="496"/>
      <c r="Z629" s="502">
        <v>200</v>
      </c>
      <c r="AA629" s="496"/>
      <c r="AB629" s="496"/>
      <c r="AC629" s="496"/>
      <c r="AD629" s="496"/>
      <c r="AE629" s="547"/>
      <c r="AF629" s="498" t="s">
        <v>4922</v>
      </c>
      <c r="AG629" s="499">
        <v>0</v>
      </c>
      <c r="AH629" s="499">
        <v>0</v>
      </c>
      <c r="AI629" s="499">
        <f t="shared" si="28"/>
        <v>0</v>
      </c>
      <c r="AJ629" s="324"/>
      <c r="AK629" s="316"/>
      <c r="AL629" s="316"/>
      <c r="AM629" s="500"/>
      <c r="AN629" s="500"/>
      <c r="AO629" s="500"/>
      <c r="AP629" s="500"/>
      <c r="AQ629" s="500"/>
      <c r="AR629" s="500"/>
      <c r="AS629" s="500"/>
      <c r="AT629" s="500"/>
      <c r="AU629" s="500"/>
      <c r="AV629" s="500"/>
      <c r="AW629" s="500"/>
      <c r="AX629" s="500"/>
      <c r="AY629" s="500"/>
      <c r="AZ629" s="500"/>
      <c r="BA629" s="500"/>
      <c r="BB629" s="500"/>
      <c r="BC629" s="500"/>
      <c r="BD629" s="500"/>
    </row>
    <row r="630" spans="1:56" s="501" customFormat="1" ht="236.25" hidden="1" customHeight="1">
      <c r="A630" s="492">
        <v>622</v>
      </c>
      <c r="B630" s="490" t="s">
        <v>6153</v>
      </c>
      <c r="C630" s="490" t="s">
        <v>5194</v>
      </c>
      <c r="D630" s="491">
        <v>0</v>
      </c>
      <c r="E630" s="490"/>
      <c r="F630" s="490" t="s">
        <v>5195</v>
      </c>
      <c r="G630" s="490"/>
      <c r="H630" s="492"/>
      <c r="I630" s="492" t="s">
        <v>1115</v>
      </c>
      <c r="J630" s="492"/>
      <c r="K630" s="492"/>
      <c r="L630" s="491"/>
      <c r="M630" s="491"/>
      <c r="N630" s="491"/>
      <c r="O630" s="491"/>
      <c r="P630" s="491"/>
      <c r="Q630" s="491"/>
      <c r="R630" s="491"/>
      <c r="S630" s="491"/>
      <c r="T630" s="491"/>
      <c r="U630" s="491">
        <f t="shared" si="27"/>
        <v>0</v>
      </c>
      <c r="V630" s="495">
        <f t="shared" si="29"/>
        <v>20</v>
      </c>
      <c r="W630" s="496"/>
      <c r="X630" s="496"/>
      <c r="Y630" s="496"/>
      <c r="Z630" s="502">
        <v>20</v>
      </c>
      <c r="AA630" s="496"/>
      <c r="AB630" s="496"/>
      <c r="AC630" s="496"/>
      <c r="AD630" s="496"/>
      <c r="AE630" s="547"/>
      <c r="AF630" s="498" t="s">
        <v>4922</v>
      </c>
      <c r="AG630" s="499">
        <v>0</v>
      </c>
      <c r="AH630" s="499">
        <v>0</v>
      </c>
      <c r="AI630" s="499">
        <f t="shared" si="28"/>
        <v>0</v>
      </c>
      <c r="AJ630" s="324"/>
      <c r="AK630" s="316"/>
      <c r="AL630" s="316"/>
      <c r="AM630" s="500"/>
      <c r="AN630" s="500"/>
      <c r="AO630" s="500"/>
      <c r="AP630" s="500"/>
      <c r="AQ630" s="500"/>
      <c r="AR630" s="500"/>
      <c r="AS630" s="500"/>
      <c r="AT630" s="500"/>
      <c r="AU630" s="500"/>
      <c r="AV630" s="500"/>
      <c r="AW630" s="500"/>
      <c r="AX630" s="500"/>
      <c r="AY630" s="500"/>
      <c r="AZ630" s="500"/>
      <c r="BA630" s="500"/>
      <c r="BB630" s="500"/>
      <c r="BC630" s="500"/>
      <c r="BD630" s="500"/>
    </row>
    <row r="631" spans="1:56" s="501" customFormat="1" ht="236.25" hidden="1" customHeight="1">
      <c r="A631" s="492">
        <v>623</v>
      </c>
      <c r="B631" s="490" t="s">
        <v>6154</v>
      </c>
      <c r="C631" s="490" t="s">
        <v>5196</v>
      </c>
      <c r="D631" s="491">
        <v>0</v>
      </c>
      <c r="E631" s="490"/>
      <c r="F631" s="490" t="s">
        <v>5197</v>
      </c>
      <c r="G631" s="490"/>
      <c r="H631" s="492"/>
      <c r="I631" s="492" t="s">
        <v>1115</v>
      </c>
      <c r="J631" s="492"/>
      <c r="K631" s="492"/>
      <c r="L631" s="491"/>
      <c r="M631" s="491"/>
      <c r="N631" s="491"/>
      <c r="O631" s="491"/>
      <c r="P631" s="491"/>
      <c r="Q631" s="491"/>
      <c r="R631" s="491"/>
      <c r="S631" s="491"/>
      <c r="T631" s="491"/>
      <c r="U631" s="491">
        <f t="shared" si="27"/>
        <v>0</v>
      </c>
      <c r="V631" s="495">
        <f t="shared" si="29"/>
        <v>20</v>
      </c>
      <c r="W631" s="496"/>
      <c r="X631" s="496"/>
      <c r="Y631" s="496"/>
      <c r="Z631" s="502">
        <v>20</v>
      </c>
      <c r="AA631" s="496"/>
      <c r="AB631" s="496"/>
      <c r="AC631" s="496"/>
      <c r="AD631" s="496"/>
      <c r="AE631" s="547"/>
      <c r="AF631" s="498" t="s">
        <v>4922</v>
      </c>
      <c r="AG631" s="499">
        <v>0</v>
      </c>
      <c r="AH631" s="499">
        <v>0</v>
      </c>
      <c r="AI631" s="499">
        <f t="shared" si="28"/>
        <v>0</v>
      </c>
      <c r="AJ631" s="324"/>
      <c r="AK631" s="316"/>
      <c r="AL631" s="316"/>
      <c r="AM631" s="500"/>
      <c r="AN631" s="500"/>
      <c r="AO631" s="500"/>
      <c r="AP631" s="500"/>
      <c r="AQ631" s="500"/>
      <c r="AR631" s="500"/>
      <c r="AS631" s="500"/>
      <c r="AT631" s="500"/>
      <c r="AU631" s="500"/>
      <c r="AV631" s="500"/>
      <c r="AW631" s="500"/>
      <c r="AX631" s="500"/>
      <c r="AY631" s="500"/>
      <c r="AZ631" s="500"/>
      <c r="BA631" s="500"/>
      <c r="BB631" s="500"/>
      <c r="BC631" s="500"/>
      <c r="BD631" s="500"/>
    </row>
    <row r="632" spans="1:56" s="501" customFormat="1" ht="204.75" hidden="1" customHeight="1">
      <c r="A632" s="492">
        <v>624</v>
      </c>
      <c r="B632" s="490" t="s">
        <v>6155</v>
      </c>
      <c r="C632" s="490" t="s">
        <v>5198</v>
      </c>
      <c r="D632" s="491">
        <v>0</v>
      </c>
      <c r="E632" s="490"/>
      <c r="F632" s="490" t="s">
        <v>5199</v>
      </c>
      <c r="G632" s="490"/>
      <c r="H632" s="492"/>
      <c r="I632" s="492" t="s">
        <v>84</v>
      </c>
      <c r="J632" s="492"/>
      <c r="K632" s="492"/>
      <c r="L632" s="491"/>
      <c r="M632" s="491"/>
      <c r="N632" s="491"/>
      <c r="O632" s="491"/>
      <c r="P632" s="491"/>
      <c r="Q632" s="491"/>
      <c r="R632" s="491"/>
      <c r="S632" s="491"/>
      <c r="T632" s="491"/>
      <c r="U632" s="491">
        <f t="shared" si="27"/>
        <v>0</v>
      </c>
      <c r="V632" s="495">
        <f t="shared" si="29"/>
        <v>50</v>
      </c>
      <c r="W632" s="496"/>
      <c r="X632" s="496"/>
      <c r="Y632" s="496"/>
      <c r="Z632" s="502">
        <v>50</v>
      </c>
      <c r="AA632" s="496"/>
      <c r="AB632" s="496"/>
      <c r="AC632" s="496"/>
      <c r="AD632" s="496"/>
      <c r="AE632" s="547"/>
      <c r="AF632" s="498" t="s">
        <v>4922</v>
      </c>
      <c r="AG632" s="499">
        <v>0</v>
      </c>
      <c r="AH632" s="499">
        <v>0</v>
      </c>
      <c r="AI632" s="499">
        <f t="shared" si="28"/>
        <v>0</v>
      </c>
      <c r="AJ632" s="324"/>
      <c r="AK632" s="316"/>
      <c r="AL632" s="316"/>
      <c r="AM632" s="500"/>
      <c r="AN632" s="500"/>
      <c r="AO632" s="500"/>
      <c r="AP632" s="500"/>
      <c r="AQ632" s="500"/>
      <c r="AR632" s="500"/>
      <c r="AS632" s="500"/>
      <c r="AT632" s="500"/>
      <c r="AU632" s="500"/>
      <c r="AV632" s="500"/>
      <c r="AW632" s="500"/>
      <c r="AX632" s="500"/>
      <c r="AY632" s="500"/>
      <c r="AZ632" s="500"/>
      <c r="BA632" s="500"/>
      <c r="BB632" s="500"/>
      <c r="BC632" s="500"/>
      <c r="BD632" s="500"/>
    </row>
    <row r="633" spans="1:56" s="501" customFormat="1" ht="204.75" hidden="1" customHeight="1">
      <c r="A633" s="492">
        <v>625</v>
      </c>
      <c r="B633" s="490" t="s">
        <v>6156</v>
      </c>
      <c r="C633" s="490" t="s">
        <v>5200</v>
      </c>
      <c r="D633" s="491">
        <v>0</v>
      </c>
      <c r="E633" s="490"/>
      <c r="F633" s="490" t="s">
        <v>5201</v>
      </c>
      <c r="G633" s="490"/>
      <c r="H633" s="492"/>
      <c r="I633" s="492" t="s">
        <v>84</v>
      </c>
      <c r="J633" s="492"/>
      <c r="K633" s="492"/>
      <c r="L633" s="491"/>
      <c r="M633" s="491"/>
      <c r="N633" s="491"/>
      <c r="O633" s="491"/>
      <c r="P633" s="491"/>
      <c r="Q633" s="491"/>
      <c r="R633" s="491"/>
      <c r="S633" s="491"/>
      <c r="T633" s="491"/>
      <c r="U633" s="491">
        <f t="shared" si="27"/>
        <v>0</v>
      </c>
      <c r="V633" s="495">
        <f t="shared" si="29"/>
        <v>30</v>
      </c>
      <c r="W633" s="496"/>
      <c r="X633" s="496"/>
      <c r="Y633" s="496"/>
      <c r="Z633" s="502">
        <v>30</v>
      </c>
      <c r="AA633" s="496"/>
      <c r="AB633" s="496"/>
      <c r="AC633" s="496"/>
      <c r="AD633" s="496"/>
      <c r="AE633" s="547"/>
      <c r="AF633" s="498" t="s">
        <v>4922</v>
      </c>
      <c r="AG633" s="499">
        <v>0</v>
      </c>
      <c r="AH633" s="499">
        <v>0</v>
      </c>
      <c r="AI633" s="499">
        <f t="shared" si="28"/>
        <v>0</v>
      </c>
      <c r="AJ633" s="324"/>
      <c r="AK633" s="316"/>
      <c r="AL633" s="316"/>
      <c r="AM633" s="500"/>
      <c r="AN633" s="500"/>
      <c r="AO633" s="500"/>
      <c r="AP633" s="500"/>
      <c r="AQ633" s="500"/>
      <c r="AR633" s="500"/>
      <c r="AS633" s="500"/>
      <c r="AT633" s="500"/>
      <c r="AU633" s="500"/>
      <c r="AV633" s="500"/>
      <c r="AW633" s="500"/>
      <c r="AX633" s="500"/>
      <c r="AY633" s="500"/>
      <c r="AZ633" s="500"/>
      <c r="BA633" s="500"/>
      <c r="BB633" s="500"/>
      <c r="BC633" s="500"/>
      <c r="BD633" s="500"/>
    </row>
    <row r="634" spans="1:56" s="501" customFormat="1" ht="173.25" hidden="1" customHeight="1">
      <c r="A634" s="492">
        <v>626</v>
      </c>
      <c r="B634" s="490" t="s">
        <v>6157</v>
      </c>
      <c r="C634" s="490" t="s">
        <v>5202</v>
      </c>
      <c r="D634" s="491">
        <v>0</v>
      </c>
      <c r="E634" s="490"/>
      <c r="F634" s="490" t="s">
        <v>5203</v>
      </c>
      <c r="G634" s="490"/>
      <c r="H634" s="492"/>
      <c r="I634" s="492" t="s">
        <v>84</v>
      </c>
      <c r="J634" s="492"/>
      <c r="K634" s="492"/>
      <c r="L634" s="491"/>
      <c r="M634" s="491"/>
      <c r="N634" s="491"/>
      <c r="O634" s="491"/>
      <c r="P634" s="491"/>
      <c r="Q634" s="491"/>
      <c r="R634" s="491"/>
      <c r="S634" s="491"/>
      <c r="T634" s="491"/>
      <c r="U634" s="491">
        <f t="shared" si="27"/>
        <v>0</v>
      </c>
      <c r="V634" s="495">
        <f t="shared" si="29"/>
        <v>50</v>
      </c>
      <c r="W634" s="496"/>
      <c r="X634" s="496"/>
      <c r="Y634" s="496"/>
      <c r="Z634" s="502">
        <v>50</v>
      </c>
      <c r="AA634" s="496"/>
      <c r="AB634" s="496"/>
      <c r="AC634" s="496"/>
      <c r="AD634" s="496"/>
      <c r="AE634" s="547"/>
      <c r="AF634" s="498" t="s">
        <v>4922</v>
      </c>
      <c r="AG634" s="499">
        <v>0</v>
      </c>
      <c r="AH634" s="499">
        <v>0</v>
      </c>
      <c r="AI634" s="499">
        <f t="shared" si="28"/>
        <v>0</v>
      </c>
      <c r="AJ634" s="324"/>
      <c r="AK634" s="316"/>
      <c r="AL634" s="316"/>
      <c r="AM634" s="500"/>
      <c r="AN634" s="500"/>
      <c r="AO634" s="500"/>
      <c r="AP634" s="500"/>
      <c r="AQ634" s="500"/>
      <c r="AR634" s="500"/>
      <c r="AS634" s="500"/>
      <c r="AT634" s="500"/>
      <c r="AU634" s="500"/>
      <c r="AV634" s="500"/>
      <c r="AW634" s="500"/>
      <c r="AX634" s="500"/>
      <c r="AY634" s="500"/>
      <c r="AZ634" s="500"/>
      <c r="BA634" s="500"/>
      <c r="BB634" s="500"/>
      <c r="BC634" s="500"/>
      <c r="BD634" s="500"/>
    </row>
    <row r="635" spans="1:56" s="501" customFormat="1" ht="141.75" hidden="1" customHeight="1">
      <c r="A635" s="492">
        <v>627</v>
      </c>
      <c r="B635" s="490" t="s">
        <v>6158</v>
      </c>
      <c r="C635" s="490" t="s">
        <v>5204</v>
      </c>
      <c r="D635" s="491">
        <v>0</v>
      </c>
      <c r="E635" s="490"/>
      <c r="F635" s="490" t="s">
        <v>5205</v>
      </c>
      <c r="G635" s="490"/>
      <c r="H635" s="492"/>
      <c r="I635" s="492" t="s">
        <v>84</v>
      </c>
      <c r="J635" s="492"/>
      <c r="K635" s="492"/>
      <c r="L635" s="491"/>
      <c r="M635" s="491"/>
      <c r="N635" s="491"/>
      <c r="O635" s="491"/>
      <c r="P635" s="491"/>
      <c r="Q635" s="491"/>
      <c r="R635" s="491"/>
      <c r="S635" s="491"/>
      <c r="T635" s="491"/>
      <c r="U635" s="491">
        <f t="shared" si="27"/>
        <v>0</v>
      </c>
      <c r="V635" s="495">
        <f t="shared" si="29"/>
        <v>50</v>
      </c>
      <c r="W635" s="496"/>
      <c r="X635" s="496"/>
      <c r="Y635" s="496"/>
      <c r="Z635" s="502">
        <v>50</v>
      </c>
      <c r="AA635" s="496"/>
      <c r="AB635" s="496"/>
      <c r="AC635" s="496"/>
      <c r="AD635" s="496"/>
      <c r="AE635" s="547"/>
      <c r="AF635" s="498" t="s">
        <v>4922</v>
      </c>
      <c r="AG635" s="499">
        <v>0</v>
      </c>
      <c r="AH635" s="499">
        <v>0</v>
      </c>
      <c r="AI635" s="499">
        <f t="shared" si="28"/>
        <v>0</v>
      </c>
      <c r="AJ635" s="324"/>
      <c r="AK635" s="316"/>
      <c r="AL635" s="316"/>
      <c r="AM635" s="500"/>
      <c r="AN635" s="500"/>
      <c r="AO635" s="500"/>
      <c r="AP635" s="500"/>
      <c r="AQ635" s="500"/>
      <c r="AR635" s="500"/>
      <c r="AS635" s="500"/>
      <c r="AT635" s="500"/>
      <c r="AU635" s="500"/>
      <c r="AV635" s="500"/>
      <c r="AW635" s="500"/>
      <c r="AX635" s="500"/>
      <c r="AY635" s="500"/>
      <c r="AZ635" s="500"/>
      <c r="BA635" s="500"/>
      <c r="BB635" s="500"/>
      <c r="BC635" s="500"/>
      <c r="BD635" s="500"/>
    </row>
    <row r="636" spans="1:56" s="501" customFormat="1" ht="189" hidden="1" customHeight="1">
      <c r="A636" s="492">
        <v>628</v>
      </c>
      <c r="B636" s="490" t="s">
        <v>6159</v>
      </c>
      <c r="C636" s="490" t="s">
        <v>5206</v>
      </c>
      <c r="D636" s="491">
        <v>0</v>
      </c>
      <c r="E636" s="490"/>
      <c r="F636" s="490" t="s">
        <v>5207</v>
      </c>
      <c r="G636" s="490"/>
      <c r="H636" s="492"/>
      <c r="I636" s="492" t="s">
        <v>84</v>
      </c>
      <c r="J636" s="492"/>
      <c r="K636" s="492"/>
      <c r="L636" s="491"/>
      <c r="M636" s="491"/>
      <c r="N636" s="491"/>
      <c r="O636" s="491"/>
      <c r="P636" s="491"/>
      <c r="Q636" s="491"/>
      <c r="R636" s="491"/>
      <c r="S636" s="491"/>
      <c r="T636" s="491"/>
      <c r="U636" s="491">
        <f t="shared" si="27"/>
        <v>0</v>
      </c>
      <c r="V636" s="495">
        <f t="shared" si="29"/>
        <v>30</v>
      </c>
      <c r="W636" s="496"/>
      <c r="X636" s="496"/>
      <c r="Y636" s="496"/>
      <c r="Z636" s="502">
        <v>30</v>
      </c>
      <c r="AA636" s="496"/>
      <c r="AB636" s="496"/>
      <c r="AC636" s="496"/>
      <c r="AD636" s="496"/>
      <c r="AE636" s="547"/>
      <c r="AF636" s="498" t="s">
        <v>4922</v>
      </c>
      <c r="AG636" s="499">
        <v>0</v>
      </c>
      <c r="AH636" s="499">
        <v>0</v>
      </c>
      <c r="AI636" s="499">
        <f t="shared" si="28"/>
        <v>0</v>
      </c>
      <c r="AJ636" s="324"/>
      <c r="AK636" s="316"/>
      <c r="AL636" s="316"/>
      <c r="AM636" s="500"/>
      <c r="AN636" s="500"/>
      <c r="AO636" s="500"/>
      <c r="AP636" s="500"/>
      <c r="AQ636" s="500"/>
      <c r="AR636" s="500"/>
      <c r="AS636" s="500"/>
      <c r="AT636" s="500"/>
      <c r="AU636" s="500"/>
      <c r="AV636" s="500"/>
      <c r="AW636" s="500"/>
      <c r="AX636" s="500"/>
      <c r="AY636" s="500"/>
      <c r="AZ636" s="500"/>
      <c r="BA636" s="500"/>
      <c r="BB636" s="500"/>
      <c r="BC636" s="500"/>
      <c r="BD636" s="500"/>
    </row>
    <row r="637" spans="1:56" s="501" customFormat="1" ht="189" hidden="1" customHeight="1">
      <c r="A637" s="492">
        <v>629</v>
      </c>
      <c r="B637" s="490" t="s">
        <v>6160</v>
      </c>
      <c r="C637" s="490" t="s">
        <v>5208</v>
      </c>
      <c r="D637" s="491">
        <v>0</v>
      </c>
      <c r="E637" s="490"/>
      <c r="F637" s="490" t="s">
        <v>5209</v>
      </c>
      <c r="G637" s="490"/>
      <c r="H637" s="492"/>
      <c r="I637" s="492" t="s">
        <v>84</v>
      </c>
      <c r="J637" s="492"/>
      <c r="K637" s="492"/>
      <c r="L637" s="491"/>
      <c r="M637" s="491"/>
      <c r="N637" s="491"/>
      <c r="O637" s="491"/>
      <c r="P637" s="491"/>
      <c r="Q637" s="491"/>
      <c r="R637" s="491"/>
      <c r="S637" s="491"/>
      <c r="T637" s="491"/>
      <c r="U637" s="491">
        <f t="shared" si="27"/>
        <v>0</v>
      </c>
      <c r="V637" s="495">
        <f t="shared" si="29"/>
        <v>20</v>
      </c>
      <c r="W637" s="496"/>
      <c r="X637" s="496"/>
      <c r="Y637" s="496"/>
      <c r="Z637" s="502">
        <v>20</v>
      </c>
      <c r="AA637" s="496"/>
      <c r="AB637" s="496"/>
      <c r="AC637" s="496"/>
      <c r="AD637" s="496"/>
      <c r="AE637" s="547"/>
      <c r="AF637" s="498" t="s">
        <v>4922</v>
      </c>
      <c r="AG637" s="499">
        <v>0</v>
      </c>
      <c r="AH637" s="499">
        <v>0</v>
      </c>
      <c r="AI637" s="499">
        <f t="shared" si="28"/>
        <v>0</v>
      </c>
      <c r="AJ637" s="324"/>
      <c r="AK637" s="316"/>
      <c r="AL637" s="316"/>
      <c r="AM637" s="500"/>
      <c r="AN637" s="500"/>
      <c r="AO637" s="500"/>
      <c r="AP637" s="500"/>
      <c r="AQ637" s="500"/>
      <c r="AR637" s="500"/>
      <c r="AS637" s="500"/>
      <c r="AT637" s="500"/>
      <c r="AU637" s="500"/>
      <c r="AV637" s="500"/>
      <c r="AW637" s="500"/>
      <c r="AX637" s="500"/>
      <c r="AY637" s="500"/>
      <c r="AZ637" s="500"/>
      <c r="BA637" s="500"/>
      <c r="BB637" s="500"/>
      <c r="BC637" s="500"/>
      <c r="BD637" s="500"/>
    </row>
    <row r="638" spans="1:56" s="501" customFormat="1" ht="141.75" hidden="1" customHeight="1">
      <c r="A638" s="492">
        <v>630</v>
      </c>
      <c r="B638" s="490" t="s">
        <v>6161</v>
      </c>
      <c r="C638" s="490" t="s">
        <v>5210</v>
      </c>
      <c r="D638" s="491">
        <v>0</v>
      </c>
      <c r="E638" s="490"/>
      <c r="F638" s="490" t="s">
        <v>5211</v>
      </c>
      <c r="G638" s="490"/>
      <c r="H638" s="492"/>
      <c r="I638" s="492" t="s">
        <v>84</v>
      </c>
      <c r="J638" s="492"/>
      <c r="K638" s="492"/>
      <c r="L638" s="491"/>
      <c r="M638" s="491"/>
      <c r="N638" s="491"/>
      <c r="O638" s="491"/>
      <c r="P638" s="491"/>
      <c r="Q638" s="491"/>
      <c r="R638" s="491"/>
      <c r="S638" s="491"/>
      <c r="T638" s="491"/>
      <c r="U638" s="491">
        <f t="shared" si="27"/>
        <v>0</v>
      </c>
      <c r="V638" s="495">
        <f t="shared" si="29"/>
        <v>30</v>
      </c>
      <c r="W638" s="496"/>
      <c r="X638" s="496"/>
      <c r="Y638" s="496"/>
      <c r="Z638" s="502">
        <v>30</v>
      </c>
      <c r="AA638" s="496"/>
      <c r="AB638" s="496"/>
      <c r="AC638" s="496"/>
      <c r="AD638" s="496"/>
      <c r="AE638" s="547"/>
      <c r="AF638" s="498" t="s">
        <v>4922</v>
      </c>
      <c r="AG638" s="499">
        <v>0</v>
      </c>
      <c r="AH638" s="499">
        <v>0</v>
      </c>
      <c r="AI638" s="499">
        <f t="shared" si="28"/>
        <v>0</v>
      </c>
      <c r="AJ638" s="324"/>
      <c r="AK638" s="316"/>
      <c r="AL638" s="316"/>
      <c r="AM638" s="500"/>
      <c r="AN638" s="500"/>
      <c r="AO638" s="500"/>
      <c r="AP638" s="500"/>
      <c r="AQ638" s="500"/>
      <c r="AR638" s="500"/>
      <c r="AS638" s="500"/>
      <c r="AT638" s="500"/>
      <c r="AU638" s="500"/>
      <c r="AV638" s="500"/>
      <c r="AW638" s="500"/>
      <c r="AX638" s="500"/>
      <c r="AY638" s="500"/>
      <c r="AZ638" s="500"/>
      <c r="BA638" s="500"/>
      <c r="BB638" s="500"/>
      <c r="BC638" s="500"/>
      <c r="BD638" s="500"/>
    </row>
    <row r="639" spans="1:56" s="501" customFormat="1" ht="141.75" hidden="1" customHeight="1">
      <c r="A639" s="492">
        <v>631</v>
      </c>
      <c r="B639" s="490" t="s">
        <v>6162</v>
      </c>
      <c r="C639" s="490" t="s">
        <v>5212</v>
      </c>
      <c r="D639" s="491">
        <v>0</v>
      </c>
      <c r="E639" s="490"/>
      <c r="F639" s="490" t="s">
        <v>5213</v>
      </c>
      <c r="G639" s="490"/>
      <c r="H639" s="492"/>
      <c r="I639" s="492" t="s">
        <v>84</v>
      </c>
      <c r="J639" s="492"/>
      <c r="K639" s="492"/>
      <c r="L639" s="491"/>
      <c r="M639" s="491"/>
      <c r="N639" s="491"/>
      <c r="O639" s="491"/>
      <c r="P639" s="491"/>
      <c r="Q639" s="491"/>
      <c r="R639" s="491"/>
      <c r="S639" s="491"/>
      <c r="T639" s="491"/>
      <c r="U639" s="491">
        <f t="shared" si="27"/>
        <v>0</v>
      </c>
      <c r="V639" s="495">
        <f t="shared" si="29"/>
        <v>20</v>
      </c>
      <c r="W639" s="496"/>
      <c r="X639" s="496"/>
      <c r="Y639" s="496"/>
      <c r="Z639" s="502">
        <v>20</v>
      </c>
      <c r="AA639" s="496"/>
      <c r="AB639" s="496"/>
      <c r="AC639" s="496"/>
      <c r="AD639" s="496"/>
      <c r="AE639" s="547"/>
      <c r="AF639" s="498" t="s">
        <v>4922</v>
      </c>
      <c r="AG639" s="499">
        <v>0</v>
      </c>
      <c r="AH639" s="499">
        <v>0</v>
      </c>
      <c r="AI639" s="499">
        <f t="shared" si="28"/>
        <v>0</v>
      </c>
      <c r="AJ639" s="324"/>
      <c r="AK639" s="316"/>
      <c r="AL639" s="316"/>
      <c r="AM639" s="500"/>
      <c r="AN639" s="500"/>
      <c r="AO639" s="500"/>
      <c r="AP639" s="500"/>
      <c r="AQ639" s="500"/>
      <c r="AR639" s="500"/>
      <c r="AS639" s="500"/>
      <c r="AT639" s="500"/>
      <c r="AU639" s="500"/>
      <c r="AV639" s="500"/>
      <c r="AW639" s="500"/>
      <c r="AX639" s="500"/>
      <c r="AY639" s="500"/>
      <c r="AZ639" s="500"/>
      <c r="BA639" s="500"/>
      <c r="BB639" s="500"/>
      <c r="BC639" s="500"/>
      <c r="BD639" s="500"/>
    </row>
    <row r="640" spans="1:56" s="501" customFormat="1" ht="141.75" hidden="1" customHeight="1">
      <c r="A640" s="492">
        <v>632</v>
      </c>
      <c r="B640" s="490" t="s">
        <v>6163</v>
      </c>
      <c r="C640" s="490" t="s">
        <v>5214</v>
      </c>
      <c r="D640" s="491">
        <v>0</v>
      </c>
      <c r="E640" s="490"/>
      <c r="F640" s="490" t="s">
        <v>5215</v>
      </c>
      <c r="G640" s="490"/>
      <c r="H640" s="492"/>
      <c r="I640" s="492" t="s">
        <v>84</v>
      </c>
      <c r="J640" s="492"/>
      <c r="K640" s="492"/>
      <c r="L640" s="491"/>
      <c r="M640" s="491"/>
      <c r="N640" s="491"/>
      <c r="O640" s="491"/>
      <c r="P640" s="491"/>
      <c r="Q640" s="491"/>
      <c r="R640" s="491"/>
      <c r="S640" s="491"/>
      <c r="T640" s="491"/>
      <c r="U640" s="491">
        <f t="shared" si="27"/>
        <v>0</v>
      </c>
      <c r="V640" s="495">
        <f t="shared" si="29"/>
        <v>10</v>
      </c>
      <c r="W640" s="496"/>
      <c r="X640" s="496"/>
      <c r="Y640" s="496"/>
      <c r="Z640" s="502">
        <v>10</v>
      </c>
      <c r="AA640" s="496"/>
      <c r="AB640" s="496"/>
      <c r="AC640" s="496"/>
      <c r="AD640" s="496"/>
      <c r="AE640" s="547"/>
      <c r="AF640" s="498" t="s">
        <v>4922</v>
      </c>
      <c r="AG640" s="499">
        <v>0</v>
      </c>
      <c r="AH640" s="499">
        <v>0</v>
      </c>
      <c r="AI640" s="499">
        <f t="shared" si="28"/>
        <v>0</v>
      </c>
      <c r="AJ640" s="324"/>
      <c r="AK640" s="316"/>
      <c r="AL640" s="316"/>
      <c r="AM640" s="500"/>
      <c r="AN640" s="500"/>
      <c r="AO640" s="500"/>
      <c r="AP640" s="500"/>
      <c r="AQ640" s="500"/>
      <c r="AR640" s="500"/>
      <c r="AS640" s="500"/>
      <c r="AT640" s="500"/>
      <c r="AU640" s="500"/>
      <c r="AV640" s="500"/>
      <c r="AW640" s="500"/>
      <c r="AX640" s="500"/>
      <c r="AY640" s="500"/>
      <c r="AZ640" s="500"/>
      <c r="BA640" s="500"/>
      <c r="BB640" s="500"/>
      <c r="BC640" s="500"/>
      <c r="BD640" s="500"/>
    </row>
    <row r="641" spans="1:56" s="501" customFormat="1" ht="141.75" hidden="1" customHeight="1">
      <c r="A641" s="492">
        <v>633</v>
      </c>
      <c r="B641" s="490" t="s">
        <v>6164</v>
      </c>
      <c r="C641" s="490" t="s">
        <v>5216</v>
      </c>
      <c r="D641" s="491">
        <v>0</v>
      </c>
      <c r="E641" s="490"/>
      <c r="F641" s="490" t="s">
        <v>5217</v>
      </c>
      <c r="G641" s="490"/>
      <c r="H641" s="492"/>
      <c r="I641" s="492" t="s">
        <v>84</v>
      </c>
      <c r="J641" s="492"/>
      <c r="K641" s="492"/>
      <c r="L641" s="491"/>
      <c r="M641" s="491"/>
      <c r="N641" s="491"/>
      <c r="O641" s="491"/>
      <c r="P641" s="491"/>
      <c r="Q641" s="491"/>
      <c r="R641" s="491"/>
      <c r="S641" s="491"/>
      <c r="T641" s="491"/>
      <c r="U641" s="491">
        <f t="shared" si="27"/>
        <v>0</v>
      </c>
      <c r="V641" s="495">
        <f t="shared" si="29"/>
        <v>20</v>
      </c>
      <c r="W641" s="496"/>
      <c r="X641" s="496"/>
      <c r="Y641" s="496"/>
      <c r="Z641" s="502">
        <v>20</v>
      </c>
      <c r="AA641" s="496"/>
      <c r="AB641" s="496"/>
      <c r="AC641" s="496"/>
      <c r="AD641" s="496"/>
      <c r="AE641" s="547"/>
      <c r="AF641" s="498" t="s">
        <v>4922</v>
      </c>
      <c r="AG641" s="499">
        <v>0</v>
      </c>
      <c r="AH641" s="499">
        <v>0</v>
      </c>
      <c r="AI641" s="499">
        <f t="shared" si="28"/>
        <v>0</v>
      </c>
      <c r="AJ641" s="324"/>
      <c r="AK641" s="316"/>
      <c r="AL641" s="316"/>
      <c r="AM641" s="500"/>
      <c r="AN641" s="500"/>
      <c r="AO641" s="500"/>
      <c r="AP641" s="500"/>
      <c r="AQ641" s="500"/>
      <c r="AR641" s="500"/>
      <c r="AS641" s="500"/>
      <c r="AT641" s="500"/>
      <c r="AU641" s="500"/>
      <c r="AV641" s="500"/>
      <c r="AW641" s="500"/>
      <c r="AX641" s="500"/>
      <c r="AY641" s="500"/>
      <c r="AZ641" s="500"/>
      <c r="BA641" s="500"/>
      <c r="BB641" s="500"/>
      <c r="BC641" s="500"/>
      <c r="BD641" s="500"/>
    </row>
    <row r="642" spans="1:56" s="501" customFormat="1" ht="189" hidden="1" customHeight="1">
      <c r="A642" s="492">
        <v>634</v>
      </c>
      <c r="B642" s="490" t="s">
        <v>6165</v>
      </c>
      <c r="C642" s="490" t="s">
        <v>5218</v>
      </c>
      <c r="D642" s="491">
        <v>0</v>
      </c>
      <c r="E642" s="490"/>
      <c r="F642" s="490" t="s">
        <v>5219</v>
      </c>
      <c r="G642" s="490"/>
      <c r="H642" s="492"/>
      <c r="I642" s="492" t="s">
        <v>2594</v>
      </c>
      <c r="J642" s="492"/>
      <c r="K642" s="492"/>
      <c r="L642" s="491"/>
      <c r="M642" s="491"/>
      <c r="N642" s="491"/>
      <c r="O642" s="491"/>
      <c r="P642" s="491"/>
      <c r="Q642" s="491"/>
      <c r="R642" s="491"/>
      <c r="S642" s="491"/>
      <c r="T642" s="491"/>
      <c r="U642" s="491">
        <f t="shared" si="27"/>
        <v>0</v>
      </c>
      <c r="V642" s="495">
        <f t="shared" si="29"/>
        <v>10</v>
      </c>
      <c r="W642" s="496"/>
      <c r="X642" s="496"/>
      <c r="Y642" s="496"/>
      <c r="Z642" s="502">
        <v>10</v>
      </c>
      <c r="AA642" s="496"/>
      <c r="AB642" s="496"/>
      <c r="AC642" s="496"/>
      <c r="AD642" s="496"/>
      <c r="AE642" s="547"/>
      <c r="AF642" s="498" t="s">
        <v>4922</v>
      </c>
      <c r="AG642" s="499">
        <v>0</v>
      </c>
      <c r="AH642" s="499">
        <v>0</v>
      </c>
      <c r="AI642" s="499">
        <f t="shared" si="28"/>
        <v>0</v>
      </c>
      <c r="AJ642" s="324"/>
      <c r="AK642" s="316"/>
      <c r="AL642" s="316"/>
      <c r="AM642" s="500"/>
      <c r="AN642" s="500"/>
      <c r="AO642" s="500"/>
      <c r="AP642" s="500"/>
      <c r="AQ642" s="500"/>
      <c r="AR642" s="500"/>
      <c r="AS642" s="500"/>
      <c r="AT642" s="500"/>
      <c r="AU642" s="500"/>
      <c r="AV642" s="500"/>
      <c r="AW642" s="500"/>
      <c r="AX642" s="500"/>
      <c r="AY642" s="500"/>
      <c r="AZ642" s="500"/>
      <c r="BA642" s="500"/>
      <c r="BB642" s="500"/>
      <c r="BC642" s="500"/>
      <c r="BD642" s="500"/>
    </row>
    <row r="643" spans="1:56" s="501" customFormat="1" ht="299.25" hidden="1" customHeight="1">
      <c r="A643" s="492">
        <v>635</v>
      </c>
      <c r="B643" s="490" t="s">
        <v>6166</v>
      </c>
      <c r="C643" s="490" t="s">
        <v>5220</v>
      </c>
      <c r="D643" s="491">
        <v>0</v>
      </c>
      <c r="E643" s="490"/>
      <c r="F643" s="490" t="s">
        <v>5221</v>
      </c>
      <c r="G643" s="490"/>
      <c r="H643" s="492"/>
      <c r="I643" s="492" t="s">
        <v>2594</v>
      </c>
      <c r="J643" s="492"/>
      <c r="K643" s="492"/>
      <c r="L643" s="491"/>
      <c r="M643" s="491"/>
      <c r="N643" s="491"/>
      <c r="O643" s="491"/>
      <c r="P643" s="491"/>
      <c r="Q643" s="491"/>
      <c r="R643" s="491"/>
      <c r="S643" s="491"/>
      <c r="T643" s="491"/>
      <c r="U643" s="491">
        <f t="shared" si="27"/>
        <v>0</v>
      </c>
      <c r="V643" s="495">
        <f t="shared" si="29"/>
        <v>10</v>
      </c>
      <c r="W643" s="496"/>
      <c r="X643" s="496"/>
      <c r="Y643" s="496"/>
      <c r="Z643" s="502">
        <v>10</v>
      </c>
      <c r="AA643" s="496"/>
      <c r="AB643" s="496"/>
      <c r="AC643" s="496"/>
      <c r="AD643" s="496"/>
      <c r="AE643" s="547"/>
      <c r="AF643" s="498" t="s">
        <v>4922</v>
      </c>
      <c r="AG643" s="499">
        <v>0</v>
      </c>
      <c r="AH643" s="499">
        <v>0</v>
      </c>
      <c r="AI643" s="499">
        <f t="shared" si="28"/>
        <v>0</v>
      </c>
      <c r="AJ643" s="324"/>
      <c r="AK643" s="316"/>
      <c r="AL643" s="316"/>
      <c r="AM643" s="500"/>
      <c r="AN643" s="500"/>
      <c r="AO643" s="500"/>
      <c r="AP643" s="500"/>
      <c r="AQ643" s="500"/>
      <c r="AR643" s="500"/>
      <c r="AS643" s="500"/>
      <c r="AT643" s="500"/>
      <c r="AU643" s="500"/>
      <c r="AV643" s="500"/>
      <c r="AW643" s="500"/>
      <c r="AX643" s="500"/>
      <c r="AY643" s="500"/>
      <c r="AZ643" s="500"/>
      <c r="BA643" s="500"/>
      <c r="BB643" s="500"/>
      <c r="BC643" s="500"/>
      <c r="BD643" s="500"/>
    </row>
    <row r="644" spans="1:56" s="501" customFormat="1" ht="110.25" hidden="1" customHeight="1">
      <c r="A644" s="492">
        <v>636</v>
      </c>
      <c r="B644" s="490" t="s">
        <v>6167</v>
      </c>
      <c r="C644" s="490" t="s">
        <v>5222</v>
      </c>
      <c r="D644" s="491">
        <v>0</v>
      </c>
      <c r="E644" s="490"/>
      <c r="F644" s="490" t="s">
        <v>5223</v>
      </c>
      <c r="G644" s="490"/>
      <c r="H644" s="492"/>
      <c r="I644" s="492" t="s">
        <v>84</v>
      </c>
      <c r="J644" s="492"/>
      <c r="K644" s="492"/>
      <c r="L644" s="491"/>
      <c r="M644" s="491"/>
      <c r="N644" s="491"/>
      <c r="O644" s="491"/>
      <c r="P644" s="491"/>
      <c r="Q644" s="491"/>
      <c r="R644" s="491"/>
      <c r="S644" s="491"/>
      <c r="T644" s="491"/>
      <c r="U644" s="491">
        <f t="shared" si="27"/>
        <v>0</v>
      </c>
      <c r="V644" s="495">
        <f t="shared" si="29"/>
        <v>400</v>
      </c>
      <c r="W644" s="496"/>
      <c r="X644" s="496"/>
      <c r="Y644" s="496"/>
      <c r="Z644" s="502">
        <v>400</v>
      </c>
      <c r="AA644" s="496"/>
      <c r="AB644" s="496"/>
      <c r="AC644" s="496"/>
      <c r="AD644" s="496"/>
      <c r="AE644" s="547"/>
      <c r="AF644" s="498" t="s">
        <v>4922</v>
      </c>
      <c r="AG644" s="499">
        <v>0</v>
      </c>
      <c r="AH644" s="499">
        <v>0</v>
      </c>
      <c r="AI644" s="499">
        <f t="shared" si="28"/>
        <v>0</v>
      </c>
      <c r="AJ644" s="324"/>
      <c r="AK644" s="316"/>
      <c r="AL644" s="316"/>
      <c r="AM644" s="500"/>
      <c r="AN644" s="500"/>
      <c r="AO644" s="500"/>
      <c r="AP644" s="500"/>
      <c r="AQ644" s="500"/>
      <c r="AR644" s="500"/>
      <c r="AS644" s="500"/>
      <c r="AT644" s="500"/>
      <c r="AU644" s="500"/>
      <c r="AV644" s="500"/>
      <c r="AW644" s="500"/>
      <c r="AX644" s="500"/>
      <c r="AY644" s="500"/>
      <c r="AZ644" s="500"/>
      <c r="BA644" s="500"/>
      <c r="BB644" s="500"/>
      <c r="BC644" s="500"/>
      <c r="BD644" s="500"/>
    </row>
    <row r="645" spans="1:56" s="501" customFormat="1" ht="157.5" hidden="1" customHeight="1">
      <c r="A645" s="492">
        <v>637</v>
      </c>
      <c r="B645" s="490" t="s">
        <v>6168</v>
      </c>
      <c r="C645" s="490" t="s">
        <v>5224</v>
      </c>
      <c r="D645" s="491">
        <v>0</v>
      </c>
      <c r="E645" s="490"/>
      <c r="F645" s="490" t="s">
        <v>5225</v>
      </c>
      <c r="G645" s="490"/>
      <c r="H645" s="492"/>
      <c r="I645" s="492" t="s">
        <v>84</v>
      </c>
      <c r="J645" s="492"/>
      <c r="K645" s="492"/>
      <c r="L645" s="491"/>
      <c r="M645" s="491"/>
      <c r="N645" s="491"/>
      <c r="O645" s="491"/>
      <c r="P645" s="491"/>
      <c r="Q645" s="491"/>
      <c r="R645" s="491"/>
      <c r="S645" s="491"/>
      <c r="T645" s="491"/>
      <c r="U645" s="491">
        <f t="shared" si="27"/>
        <v>0</v>
      </c>
      <c r="V645" s="495">
        <f t="shared" si="29"/>
        <v>400</v>
      </c>
      <c r="W645" s="496"/>
      <c r="X645" s="496"/>
      <c r="Y645" s="496"/>
      <c r="Z645" s="502">
        <v>400</v>
      </c>
      <c r="AA645" s="496"/>
      <c r="AB645" s="496"/>
      <c r="AC645" s="496"/>
      <c r="AD645" s="496"/>
      <c r="AE645" s="547"/>
      <c r="AF645" s="498" t="s">
        <v>4922</v>
      </c>
      <c r="AG645" s="499">
        <v>0</v>
      </c>
      <c r="AH645" s="499">
        <v>0</v>
      </c>
      <c r="AI645" s="499">
        <f t="shared" si="28"/>
        <v>0</v>
      </c>
      <c r="AJ645" s="324"/>
      <c r="AK645" s="316"/>
      <c r="AL645" s="316"/>
      <c r="AM645" s="500"/>
      <c r="AN645" s="500"/>
      <c r="AO645" s="500"/>
      <c r="AP645" s="500"/>
      <c r="AQ645" s="500"/>
      <c r="AR645" s="500"/>
      <c r="AS645" s="500"/>
      <c r="AT645" s="500"/>
      <c r="AU645" s="500"/>
      <c r="AV645" s="500"/>
      <c r="AW645" s="500"/>
      <c r="AX645" s="500"/>
      <c r="AY645" s="500"/>
      <c r="AZ645" s="500"/>
      <c r="BA645" s="500"/>
      <c r="BB645" s="500"/>
      <c r="BC645" s="500"/>
      <c r="BD645" s="500"/>
    </row>
    <row r="646" spans="1:56" s="501" customFormat="1" ht="126" hidden="1" customHeight="1">
      <c r="A646" s="492">
        <v>638</v>
      </c>
      <c r="B646" s="490" t="s">
        <v>6169</v>
      </c>
      <c r="C646" s="490" t="s">
        <v>5226</v>
      </c>
      <c r="D646" s="491">
        <v>0</v>
      </c>
      <c r="E646" s="490"/>
      <c r="F646" s="490" t="s">
        <v>5227</v>
      </c>
      <c r="G646" s="490"/>
      <c r="H646" s="492"/>
      <c r="I646" s="492" t="s">
        <v>84</v>
      </c>
      <c r="J646" s="492"/>
      <c r="K646" s="492"/>
      <c r="L646" s="491"/>
      <c r="M646" s="491"/>
      <c r="N646" s="491"/>
      <c r="O646" s="491"/>
      <c r="P646" s="491"/>
      <c r="Q646" s="491"/>
      <c r="R646" s="491"/>
      <c r="S646" s="491"/>
      <c r="T646" s="491"/>
      <c r="U646" s="491">
        <f t="shared" si="27"/>
        <v>0</v>
      </c>
      <c r="V646" s="495">
        <f t="shared" si="29"/>
        <v>200</v>
      </c>
      <c r="W646" s="496"/>
      <c r="X646" s="496"/>
      <c r="Y646" s="496"/>
      <c r="Z646" s="502">
        <v>200</v>
      </c>
      <c r="AA646" s="496"/>
      <c r="AB646" s="496"/>
      <c r="AC646" s="496"/>
      <c r="AD646" s="496"/>
      <c r="AE646" s="547"/>
      <c r="AF646" s="498" t="s">
        <v>4922</v>
      </c>
      <c r="AG646" s="499">
        <v>0</v>
      </c>
      <c r="AH646" s="499">
        <v>0</v>
      </c>
      <c r="AI646" s="499">
        <f t="shared" si="28"/>
        <v>0</v>
      </c>
      <c r="AJ646" s="324"/>
      <c r="AK646" s="316"/>
      <c r="AL646" s="316"/>
      <c r="AM646" s="500"/>
      <c r="AN646" s="500"/>
      <c r="AO646" s="500"/>
      <c r="AP646" s="500"/>
      <c r="AQ646" s="500"/>
      <c r="AR646" s="500"/>
      <c r="AS646" s="500"/>
      <c r="AT646" s="500"/>
      <c r="AU646" s="500"/>
      <c r="AV646" s="500"/>
      <c r="AW646" s="500"/>
      <c r="AX646" s="500"/>
      <c r="AY646" s="500"/>
      <c r="AZ646" s="500"/>
      <c r="BA646" s="500"/>
      <c r="BB646" s="500"/>
      <c r="BC646" s="500"/>
      <c r="BD646" s="500"/>
    </row>
    <row r="647" spans="1:56" s="501" customFormat="1" ht="110.25" hidden="1" customHeight="1">
      <c r="A647" s="492">
        <v>639</v>
      </c>
      <c r="B647" s="490" t="s">
        <v>6170</v>
      </c>
      <c r="C647" s="490" t="s">
        <v>5228</v>
      </c>
      <c r="D647" s="491">
        <v>0</v>
      </c>
      <c r="E647" s="490"/>
      <c r="F647" s="490" t="s">
        <v>5229</v>
      </c>
      <c r="G647" s="490"/>
      <c r="H647" s="492"/>
      <c r="I647" s="492" t="s">
        <v>84</v>
      </c>
      <c r="J647" s="492"/>
      <c r="K647" s="492"/>
      <c r="L647" s="491"/>
      <c r="M647" s="491"/>
      <c r="N647" s="491"/>
      <c r="O647" s="491"/>
      <c r="P647" s="491"/>
      <c r="Q647" s="491"/>
      <c r="R647" s="491"/>
      <c r="S647" s="491"/>
      <c r="T647" s="491"/>
      <c r="U647" s="491">
        <f t="shared" si="27"/>
        <v>0</v>
      </c>
      <c r="V647" s="495">
        <f t="shared" si="29"/>
        <v>200</v>
      </c>
      <c r="W647" s="496"/>
      <c r="X647" s="496"/>
      <c r="Y647" s="496"/>
      <c r="Z647" s="502">
        <v>200</v>
      </c>
      <c r="AA647" s="496"/>
      <c r="AB647" s="496"/>
      <c r="AC647" s="496"/>
      <c r="AD647" s="496"/>
      <c r="AE647" s="547"/>
      <c r="AF647" s="498" t="s">
        <v>4922</v>
      </c>
      <c r="AG647" s="499">
        <v>0</v>
      </c>
      <c r="AH647" s="499">
        <v>0</v>
      </c>
      <c r="AI647" s="499">
        <f t="shared" si="28"/>
        <v>0</v>
      </c>
      <c r="AJ647" s="324"/>
      <c r="AK647" s="316"/>
      <c r="AL647" s="316"/>
      <c r="AM647" s="500"/>
      <c r="AN647" s="500"/>
      <c r="AO647" s="500"/>
      <c r="AP647" s="500"/>
      <c r="AQ647" s="500"/>
      <c r="AR647" s="500"/>
      <c r="AS647" s="500"/>
      <c r="AT647" s="500"/>
      <c r="AU647" s="500"/>
      <c r="AV647" s="500"/>
      <c r="AW647" s="500"/>
      <c r="AX647" s="500"/>
      <c r="AY647" s="500"/>
      <c r="AZ647" s="500"/>
      <c r="BA647" s="500"/>
      <c r="BB647" s="500"/>
      <c r="BC647" s="500"/>
      <c r="BD647" s="500"/>
    </row>
    <row r="648" spans="1:56" s="501" customFormat="1" ht="126" hidden="1" customHeight="1">
      <c r="A648" s="492">
        <v>640</v>
      </c>
      <c r="B648" s="490" t="s">
        <v>6171</v>
      </c>
      <c r="C648" s="490" t="s">
        <v>5230</v>
      </c>
      <c r="D648" s="491">
        <v>0</v>
      </c>
      <c r="E648" s="490"/>
      <c r="F648" s="490" t="s">
        <v>5231</v>
      </c>
      <c r="G648" s="490"/>
      <c r="H648" s="492"/>
      <c r="I648" s="492" t="s">
        <v>84</v>
      </c>
      <c r="J648" s="492"/>
      <c r="K648" s="492"/>
      <c r="L648" s="491"/>
      <c r="M648" s="491"/>
      <c r="N648" s="491"/>
      <c r="O648" s="491"/>
      <c r="P648" s="491"/>
      <c r="Q648" s="491"/>
      <c r="R648" s="491"/>
      <c r="S648" s="491"/>
      <c r="T648" s="491"/>
      <c r="U648" s="491">
        <f t="shared" si="27"/>
        <v>0</v>
      </c>
      <c r="V648" s="495">
        <f t="shared" si="29"/>
        <v>300</v>
      </c>
      <c r="W648" s="496"/>
      <c r="X648" s="496"/>
      <c r="Y648" s="496"/>
      <c r="Z648" s="502">
        <v>300</v>
      </c>
      <c r="AA648" s="496"/>
      <c r="AB648" s="496"/>
      <c r="AC648" s="496"/>
      <c r="AD648" s="496"/>
      <c r="AE648" s="547"/>
      <c r="AF648" s="498" t="s">
        <v>4922</v>
      </c>
      <c r="AG648" s="499">
        <v>0</v>
      </c>
      <c r="AH648" s="499">
        <v>0</v>
      </c>
      <c r="AI648" s="499">
        <f t="shared" si="28"/>
        <v>0</v>
      </c>
      <c r="AJ648" s="324"/>
      <c r="AK648" s="316"/>
      <c r="AL648" s="316"/>
      <c r="AM648" s="500"/>
      <c r="AN648" s="500"/>
      <c r="AO648" s="500"/>
      <c r="AP648" s="500"/>
      <c r="AQ648" s="500"/>
      <c r="AR648" s="500"/>
      <c r="AS648" s="500"/>
      <c r="AT648" s="500"/>
      <c r="AU648" s="500"/>
      <c r="AV648" s="500"/>
      <c r="AW648" s="500"/>
      <c r="AX648" s="500"/>
      <c r="AY648" s="500"/>
      <c r="AZ648" s="500"/>
      <c r="BA648" s="500"/>
      <c r="BB648" s="500"/>
      <c r="BC648" s="500"/>
      <c r="BD648" s="500"/>
    </row>
    <row r="649" spans="1:56" s="501" customFormat="1" ht="157.5" hidden="1" customHeight="1">
      <c r="A649" s="492">
        <v>641</v>
      </c>
      <c r="B649" s="490" t="s">
        <v>6172</v>
      </c>
      <c r="C649" s="490" t="s">
        <v>5232</v>
      </c>
      <c r="D649" s="491">
        <v>0</v>
      </c>
      <c r="E649" s="490"/>
      <c r="F649" s="490" t="s">
        <v>5233</v>
      </c>
      <c r="G649" s="490"/>
      <c r="H649" s="492"/>
      <c r="I649" s="492" t="s">
        <v>84</v>
      </c>
      <c r="J649" s="492"/>
      <c r="K649" s="492"/>
      <c r="L649" s="491"/>
      <c r="M649" s="491"/>
      <c r="N649" s="491"/>
      <c r="O649" s="491"/>
      <c r="P649" s="491"/>
      <c r="Q649" s="491"/>
      <c r="R649" s="491"/>
      <c r="S649" s="491"/>
      <c r="T649" s="491"/>
      <c r="U649" s="491">
        <f t="shared" ref="U649:U712" si="30">SUM(S649:T649)</f>
        <v>0</v>
      </c>
      <c r="V649" s="495">
        <f t="shared" si="29"/>
        <v>200</v>
      </c>
      <c r="W649" s="496"/>
      <c r="X649" s="496"/>
      <c r="Y649" s="496"/>
      <c r="Z649" s="502">
        <v>200</v>
      </c>
      <c r="AA649" s="496"/>
      <c r="AB649" s="496"/>
      <c r="AC649" s="496"/>
      <c r="AD649" s="496"/>
      <c r="AE649" s="547"/>
      <c r="AF649" s="498" t="s">
        <v>4922</v>
      </c>
      <c r="AG649" s="499">
        <v>0</v>
      </c>
      <c r="AH649" s="499">
        <v>0</v>
      </c>
      <c r="AI649" s="499">
        <f t="shared" ref="AI649:AI712" si="31">+AH649*V649</f>
        <v>0</v>
      </c>
      <c r="AJ649" s="324"/>
      <c r="AK649" s="316"/>
      <c r="AL649" s="316"/>
      <c r="AM649" s="500"/>
      <c r="AN649" s="500"/>
      <c r="AO649" s="500"/>
      <c r="AP649" s="500"/>
      <c r="AQ649" s="500"/>
      <c r="AR649" s="500"/>
      <c r="AS649" s="500"/>
      <c r="AT649" s="500"/>
      <c r="AU649" s="500"/>
      <c r="AV649" s="500"/>
      <c r="AW649" s="500"/>
      <c r="AX649" s="500"/>
      <c r="AY649" s="500"/>
      <c r="AZ649" s="500"/>
      <c r="BA649" s="500"/>
      <c r="BB649" s="500"/>
      <c r="BC649" s="500"/>
      <c r="BD649" s="500"/>
    </row>
    <row r="650" spans="1:56" s="501" customFormat="1" ht="157.5" hidden="1" customHeight="1">
      <c r="A650" s="492">
        <v>642</v>
      </c>
      <c r="B650" s="490" t="s">
        <v>6173</v>
      </c>
      <c r="C650" s="490" t="s">
        <v>5234</v>
      </c>
      <c r="D650" s="491">
        <v>0</v>
      </c>
      <c r="E650" s="490"/>
      <c r="F650" s="490" t="s">
        <v>5235</v>
      </c>
      <c r="G650" s="490"/>
      <c r="H650" s="492" t="s">
        <v>3582</v>
      </c>
      <c r="I650" s="492" t="s">
        <v>416</v>
      </c>
      <c r="J650" s="492"/>
      <c r="K650" s="492"/>
      <c r="L650" s="491"/>
      <c r="M650" s="491"/>
      <c r="N650" s="491"/>
      <c r="O650" s="491"/>
      <c r="P650" s="491"/>
      <c r="Q650" s="491"/>
      <c r="R650" s="491"/>
      <c r="S650" s="491"/>
      <c r="T650" s="491"/>
      <c r="U650" s="491">
        <f t="shared" si="30"/>
        <v>0</v>
      </c>
      <c r="V650" s="495">
        <f t="shared" ref="V650:V713" si="32">SUM(W650:AE650)</f>
        <v>20</v>
      </c>
      <c r="W650" s="496"/>
      <c r="X650" s="496"/>
      <c r="Y650" s="496"/>
      <c r="Z650" s="502">
        <v>20</v>
      </c>
      <c r="AA650" s="496"/>
      <c r="AB650" s="496"/>
      <c r="AC650" s="496"/>
      <c r="AD650" s="496"/>
      <c r="AE650" s="547"/>
      <c r="AF650" s="498" t="s">
        <v>4922</v>
      </c>
      <c r="AG650" s="499">
        <v>0</v>
      </c>
      <c r="AH650" s="499">
        <v>0</v>
      </c>
      <c r="AI650" s="499">
        <f t="shared" si="31"/>
        <v>0</v>
      </c>
      <c r="AJ650" s="324"/>
      <c r="AK650" s="316"/>
      <c r="AL650" s="316"/>
      <c r="AM650" s="500"/>
      <c r="AN650" s="500"/>
      <c r="AO650" s="500"/>
      <c r="AP650" s="500"/>
      <c r="AQ650" s="500"/>
      <c r="AR650" s="500"/>
      <c r="AS650" s="500"/>
      <c r="AT650" s="500"/>
      <c r="AU650" s="500"/>
      <c r="AV650" s="500"/>
      <c r="AW650" s="500"/>
      <c r="AX650" s="500"/>
      <c r="AY650" s="500"/>
      <c r="AZ650" s="500"/>
      <c r="BA650" s="500"/>
      <c r="BB650" s="500"/>
      <c r="BC650" s="500"/>
      <c r="BD650" s="500"/>
    </row>
    <row r="651" spans="1:56" s="501" customFormat="1" ht="157.5" hidden="1" customHeight="1">
      <c r="A651" s="492">
        <v>643</v>
      </c>
      <c r="B651" s="490" t="s">
        <v>6174</v>
      </c>
      <c r="C651" s="490" t="s">
        <v>5236</v>
      </c>
      <c r="D651" s="491">
        <v>0</v>
      </c>
      <c r="E651" s="490"/>
      <c r="F651" s="490" t="s">
        <v>5237</v>
      </c>
      <c r="G651" s="490"/>
      <c r="H651" s="492" t="s">
        <v>3582</v>
      </c>
      <c r="I651" s="492" t="s">
        <v>416</v>
      </c>
      <c r="J651" s="492"/>
      <c r="K651" s="492"/>
      <c r="L651" s="491"/>
      <c r="M651" s="491"/>
      <c r="N651" s="491"/>
      <c r="O651" s="491"/>
      <c r="P651" s="491"/>
      <c r="Q651" s="491"/>
      <c r="R651" s="491"/>
      <c r="S651" s="491"/>
      <c r="T651" s="491"/>
      <c r="U651" s="491">
        <f t="shared" si="30"/>
        <v>0</v>
      </c>
      <c r="V651" s="495">
        <f t="shared" si="32"/>
        <v>20</v>
      </c>
      <c r="W651" s="496"/>
      <c r="X651" s="496"/>
      <c r="Y651" s="496"/>
      <c r="Z651" s="502">
        <v>20</v>
      </c>
      <c r="AA651" s="496"/>
      <c r="AB651" s="496"/>
      <c r="AC651" s="496"/>
      <c r="AD651" s="496"/>
      <c r="AE651" s="547"/>
      <c r="AF651" s="498" t="s">
        <v>4922</v>
      </c>
      <c r="AG651" s="499">
        <v>0</v>
      </c>
      <c r="AH651" s="499">
        <v>0</v>
      </c>
      <c r="AI651" s="499">
        <f t="shared" si="31"/>
        <v>0</v>
      </c>
      <c r="AJ651" s="324"/>
      <c r="AK651" s="316"/>
      <c r="AL651" s="316"/>
      <c r="AM651" s="500"/>
      <c r="AN651" s="500"/>
      <c r="AO651" s="500"/>
      <c r="AP651" s="500"/>
      <c r="AQ651" s="500"/>
      <c r="AR651" s="500"/>
      <c r="AS651" s="500"/>
      <c r="AT651" s="500"/>
      <c r="AU651" s="500"/>
      <c r="AV651" s="500"/>
      <c r="AW651" s="500"/>
      <c r="AX651" s="500"/>
      <c r="AY651" s="500"/>
      <c r="AZ651" s="500"/>
      <c r="BA651" s="500"/>
      <c r="BB651" s="500"/>
      <c r="BC651" s="500"/>
      <c r="BD651" s="500"/>
    </row>
    <row r="652" spans="1:56" s="501" customFormat="1" ht="110.25" hidden="1" customHeight="1">
      <c r="A652" s="492">
        <v>644</v>
      </c>
      <c r="B652" s="490" t="s">
        <v>6175</v>
      </c>
      <c r="C652" s="490" t="s">
        <v>4175</v>
      </c>
      <c r="D652" s="491">
        <v>0</v>
      </c>
      <c r="E652" s="490"/>
      <c r="F652" s="490" t="s">
        <v>5238</v>
      </c>
      <c r="G652" s="490"/>
      <c r="H652" s="492" t="s">
        <v>3770</v>
      </c>
      <c r="I652" s="492" t="s">
        <v>84</v>
      </c>
      <c r="J652" s="492"/>
      <c r="K652" s="492"/>
      <c r="L652" s="491"/>
      <c r="M652" s="491"/>
      <c r="N652" s="491"/>
      <c r="O652" s="491"/>
      <c r="P652" s="491"/>
      <c r="Q652" s="491"/>
      <c r="R652" s="491"/>
      <c r="S652" s="491"/>
      <c r="T652" s="491"/>
      <c r="U652" s="491">
        <f t="shared" si="30"/>
        <v>0</v>
      </c>
      <c r="V652" s="495">
        <f t="shared" si="32"/>
        <v>20</v>
      </c>
      <c r="W652" s="496"/>
      <c r="X652" s="496"/>
      <c r="Y652" s="496"/>
      <c r="Z652" s="502">
        <v>20</v>
      </c>
      <c r="AA652" s="496"/>
      <c r="AB652" s="496"/>
      <c r="AC652" s="496"/>
      <c r="AD652" s="496"/>
      <c r="AE652" s="547"/>
      <c r="AF652" s="498" t="s">
        <v>4922</v>
      </c>
      <c r="AG652" s="499">
        <v>0</v>
      </c>
      <c r="AH652" s="499">
        <v>0</v>
      </c>
      <c r="AI652" s="499">
        <f t="shared" si="31"/>
        <v>0</v>
      </c>
      <c r="AJ652" s="324"/>
      <c r="AK652" s="316"/>
      <c r="AL652" s="316"/>
      <c r="AM652" s="500"/>
      <c r="AN652" s="500"/>
      <c r="AO652" s="500"/>
      <c r="AP652" s="500"/>
      <c r="AQ652" s="500"/>
      <c r="AR652" s="500"/>
      <c r="AS652" s="500"/>
      <c r="AT652" s="500"/>
      <c r="AU652" s="500"/>
      <c r="AV652" s="500"/>
      <c r="AW652" s="500"/>
      <c r="AX652" s="500"/>
      <c r="AY652" s="500"/>
      <c r="AZ652" s="500"/>
      <c r="BA652" s="500"/>
      <c r="BB652" s="500"/>
      <c r="BC652" s="500"/>
      <c r="BD652" s="500"/>
    </row>
    <row r="653" spans="1:56" s="501" customFormat="1" ht="110.25" hidden="1" customHeight="1">
      <c r="A653" s="492">
        <v>645</v>
      </c>
      <c r="B653" s="490" t="s">
        <v>6176</v>
      </c>
      <c r="C653" s="490" t="s">
        <v>4133</v>
      </c>
      <c r="D653" s="491">
        <v>0</v>
      </c>
      <c r="E653" s="490"/>
      <c r="F653" s="490" t="s">
        <v>5239</v>
      </c>
      <c r="G653" s="490"/>
      <c r="H653" s="492" t="s">
        <v>3770</v>
      </c>
      <c r="I653" s="492" t="s">
        <v>84</v>
      </c>
      <c r="J653" s="492"/>
      <c r="K653" s="492"/>
      <c r="L653" s="491"/>
      <c r="M653" s="491"/>
      <c r="N653" s="491"/>
      <c r="O653" s="491"/>
      <c r="P653" s="491"/>
      <c r="Q653" s="491"/>
      <c r="R653" s="491"/>
      <c r="S653" s="491"/>
      <c r="T653" s="491"/>
      <c r="U653" s="491">
        <f t="shared" si="30"/>
        <v>0</v>
      </c>
      <c r="V653" s="495">
        <f t="shared" si="32"/>
        <v>50</v>
      </c>
      <c r="W653" s="496"/>
      <c r="X653" s="496"/>
      <c r="Y653" s="496"/>
      <c r="Z653" s="502">
        <v>50</v>
      </c>
      <c r="AA653" s="496"/>
      <c r="AB653" s="496"/>
      <c r="AC653" s="496"/>
      <c r="AD653" s="496"/>
      <c r="AE653" s="547"/>
      <c r="AF653" s="498" t="s">
        <v>4922</v>
      </c>
      <c r="AG653" s="499">
        <v>0</v>
      </c>
      <c r="AH653" s="499">
        <v>0</v>
      </c>
      <c r="AI653" s="499">
        <f t="shared" si="31"/>
        <v>0</v>
      </c>
      <c r="AJ653" s="324"/>
      <c r="AK653" s="316"/>
      <c r="AL653" s="316"/>
      <c r="AM653" s="500"/>
      <c r="AN653" s="500"/>
      <c r="AO653" s="500"/>
      <c r="AP653" s="500"/>
      <c r="AQ653" s="500"/>
      <c r="AR653" s="500"/>
      <c r="AS653" s="500"/>
      <c r="AT653" s="500"/>
      <c r="AU653" s="500"/>
      <c r="AV653" s="500"/>
      <c r="AW653" s="500"/>
      <c r="AX653" s="500"/>
      <c r="AY653" s="500"/>
      <c r="AZ653" s="500"/>
      <c r="BA653" s="500"/>
      <c r="BB653" s="500"/>
      <c r="BC653" s="500"/>
      <c r="BD653" s="500"/>
    </row>
    <row r="654" spans="1:56" s="501" customFormat="1" ht="94.5" hidden="1" customHeight="1">
      <c r="A654" s="492">
        <v>646</v>
      </c>
      <c r="B654" s="490" t="s">
        <v>6177</v>
      </c>
      <c r="C654" s="490" t="s">
        <v>4136</v>
      </c>
      <c r="D654" s="491">
        <v>0</v>
      </c>
      <c r="E654" s="490"/>
      <c r="F654" s="490" t="s">
        <v>5240</v>
      </c>
      <c r="G654" s="490"/>
      <c r="H654" s="492" t="s">
        <v>3770</v>
      </c>
      <c r="I654" s="492" t="s">
        <v>84</v>
      </c>
      <c r="J654" s="492"/>
      <c r="K654" s="492"/>
      <c r="L654" s="491"/>
      <c r="M654" s="491"/>
      <c r="N654" s="491"/>
      <c r="O654" s="491"/>
      <c r="P654" s="491"/>
      <c r="Q654" s="491"/>
      <c r="R654" s="491"/>
      <c r="S654" s="491"/>
      <c r="T654" s="491"/>
      <c r="U654" s="491">
        <f t="shared" si="30"/>
        <v>0</v>
      </c>
      <c r="V654" s="495">
        <f t="shared" si="32"/>
        <v>50</v>
      </c>
      <c r="W654" s="496"/>
      <c r="X654" s="496"/>
      <c r="Y654" s="496"/>
      <c r="Z654" s="502">
        <v>50</v>
      </c>
      <c r="AA654" s="496"/>
      <c r="AB654" s="496"/>
      <c r="AC654" s="496"/>
      <c r="AD654" s="496"/>
      <c r="AE654" s="547"/>
      <c r="AF654" s="498" t="s">
        <v>4922</v>
      </c>
      <c r="AG654" s="499">
        <v>0</v>
      </c>
      <c r="AH654" s="499">
        <v>0</v>
      </c>
      <c r="AI654" s="499">
        <f t="shared" si="31"/>
        <v>0</v>
      </c>
      <c r="AJ654" s="324"/>
      <c r="AK654" s="316"/>
      <c r="AL654" s="316"/>
      <c r="AM654" s="500"/>
      <c r="AN654" s="500"/>
      <c r="AO654" s="500"/>
      <c r="AP654" s="500"/>
      <c r="AQ654" s="500"/>
      <c r="AR654" s="500"/>
      <c r="AS654" s="500"/>
      <c r="AT654" s="500"/>
      <c r="AU654" s="500"/>
      <c r="AV654" s="500"/>
      <c r="AW654" s="500"/>
      <c r="AX654" s="500"/>
      <c r="AY654" s="500"/>
      <c r="AZ654" s="500"/>
      <c r="BA654" s="500"/>
      <c r="BB654" s="500"/>
      <c r="BC654" s="500"/>
      <c r="BD654" s="500"/>
    </row>
    <row r="655" spans="1:56" s="501" customFormat="1" ht="126" hidden="1" customHeight="1">
      <c r="A655" s="492">
        <v>647</v>
      </c>
      <c r="B655" s="490" t="s">
        <v>6178</v>
      </c>
      <c r="C655" s="490" t="s">
        <v>5241</v>
      </c>
      <c r="D655" s="491">
        <v>0</v>
      </c>
      <c r="E655" s="490"/>
      <c r="F655" s="490" t="s">
        <v>5242</v>
      </c>
      <c r="G655" s="490"/>
      <c r="H655" s="492" t="s">
        <v>3770</v>
      </c>
      <c r="I655" s="492" t="s">
        <v>84</v>
      </c>
      <c r="J655" s="492"/>
      <c r="K655" s="492"/>
      <c r="L655" s="491"/>
      <c r="M655" s="491"/>
      <c r="N655" s="491"/>
      <c r="O655" s="491"/>
      <c r="P655" s="491"/>
      <c r="Q655" s="491"/>
      <c r="R655" s="491"/>
      <c r="S655" s="491"/>
      <c r="T655" s="491"/>
      <c r="U655" s="491">
        <f t="shared" si="30"/>
        <v>0</v>
      </c>
      <c r="V655" s="495">
        <f t="shared" si="32"/>
        <v>70</v>
      </c>
      <c r="W655" s="496"/>
      <c r="X655" s="496"/>
      <c r="Y655" s="496"/>
      <c r="Z655" s="502">
        <v>70</v>
      </c>
      <c r="AA655" s="496"/>
      <c r="AB655" s="496"/>
      <c r="AC655" s="496"/>
      <c r="AD655" s="496"/>
      <c r="AE655" s="547"/>
      <c r="AF655" s="498" t="s">
        <v>4922</v>
      </c>
      <c r="AG655" s="499">
        <v>0</v>
      </c>
      <c r="AH655" s="499">
        <v>0</v>
      </c>
      <c r="AI655" s="499">
        <f t="shared" si="31"/>
        <v>0</v>
      </c>
      <c r="AJ655" s="324"/>
      <c r="AK655" s="316"/>
      <c r="AL655" s="316"/>
      <c r="AM655" s="500"/>
      <c r="AN655" s="500"/>
      <c r="AO655" s="500"/>
      <c r="AP655" s="500"/>
      <c r="AQ655" s="500"/>
      <c r="AR655" s="500"/>
      <c r="AS655" s="500"/>
      <c r="AT655" s="500"/>
      <c r="AU655" s="500"/>
      <c r="AV655" s="500"/>
      <c r="AW655" s="500"/>
      <c r="AX655" s="500"/>
      <c r="AY655" s="500"/>
      <c r="AZ655" s="500"/>
      <c r="BA655" s="500"/>
      <c r="BB655" s="500"/>
      <c r="BC655" s="500"/>
      <c r="BD655" s="500"/>
    </row>
    <row r="656" spans="1:56" s="501" customFormat="1" ht="110.25" hidden="1" customHeight="1">
      <c r="A656" s="492">
        <v>648</v>
      </c>
      <c r="B656" s="490" t="s">
        <v>6179</v>
      </c>
      <c r="C656" s="490" t="s">
        <v>5243</v>
      </c>
      <c r="D656" s="491">
        <v>0</v>
      </c>
      <c r="E656" s="490"/>
      <c r="F656" s="490" t="s">
        <v>5244</v>
      </c>
      <c r="G656" s="490"/>
      <c r="H656" s="492" t="s">
        <v>4192</v>
      </c>
      <c r="I656" s="492" t="s">
        <v>84</v>
      </c>
      <c r="J656" s="492"/>
      <c r="K656" s="492"/>
      <c r="L656" s="491"/>
      <c r="M656" s="491"/>
      <c r="N656" s="491"/>
      <c r="O656" s="491"/>
      <c r="P656" s="491"/>
      <c r="Q656" s="491"/>
      <c r="R656" s="491"/>
      <c r="S656" s="491"/>
      <c r="T656" s="491"/>
      <c r="U656" s="491">
        <f t="shared" si="30"/>
        <v>0</v>
      </c>
      <c r="V656" s="495">
        <f t="shared" si="32"/>
        <v>200</v>
      </c>
      <c r="W656" s="496"/>
      <c r="X656" s="496"/>
      <c r="Y656" s="496"/>
      <c r="Z656" s="502">
        <v>200</v>
      </c>
      <c r="AA656" s="496"/>
      <c r="AB656" s="496"/>
      <c r="AC656" s="496"/>
      <c r="AD656" s="496"/>
      <c r="AE656" s="547"/>
      <c r="AF656" s="498" t="s">
        <v>4922</v>
      </c>
      <c r="AG656" s="499">
        <v>0</v>
      </c>
      <c r="AH656" s="499">
        <v>0</v>
      </c>
      <c r="AI656" s="499">
        <f t="shared" si="31"/>
        <v>0</v>
      </c>
      <c r="AJ656" s="324"/>
      <c r="AK656" s="316"/>
      <c r="AL656" s="316"/>
      <c r="AM656" s="500"/>
      <c r="AN656" s="500"/>
      <c r="AO656" s="500"/>
      <c r="AP656" s="500"/>
      <c r="AQ656" s="500"/>
      <c r="AR656" s="500"/>
      <c r="AS656" s="500"/>
      <c r="AT656" s="500"/>
      <c r="AU656" s="500"/>
      <c r="AV656" s="500"/>
      <c r="AW656" s="500"/>
      <c r="AX656" s="500"/>
      <c r="AY656" s="500"/>
      <c r="AZ656" s="500"/>
      <c r="BA656" s="500"/>
      <c r="BB656" s="500"/>
      <c r="BC656" s="500"/>
      <c r="BD656" s="500"/>
    </row>
    <row r="657" spans="1:56" s="501" customFormat="1" ht="94.5" hidden="1" customHeight="1">
      <c r="A657" s="492">
        <v>649</v>
      </c>
      <c r="B657" s="490" t="s">
        <v>6180</v>
      </c>
      <c r="C657" s="490" t="s">
        <v>4190</v>
      </c>
      <c r="D657" s="491">
        <v>0</v>
      </c>
      <c r="E657" s="490"/>
      <c r="F657" s="490" t="s">
        <v>5245</v>
      </c>
      <c r="G657" s="490"/>
      <c r="H657" s="492" t="s">
        <v>4192</v>
      </c>
      <c r="I657" s="492" t="s">
        <v>84</v>
      </c>
      <c r="J657" s="492"/>
      <c r="K657" s="492"/>
      <c r="L657" s="491"/>
      <c r="M657" s="491"/>
      <c r="N657" s="491"/>
      <c r="O657" s="491"/>
      <c r="P657" s="491"/>
      <c r="Q657" s="491"/>
      <c r="R657" s="491"/>
      <c r="S657" s="491"/>
      <c r="T657" s="491"/>
      <c r="U657" s="491">
        <f t="shared" si="30"/>
        <v>0</v>
      </c>
      <c r="V657" s="495">
        <f t="shared" si="32"/>
        <v>100</v>
      </c>
      <c r="W657" s="496"/>
      <c r="X657" s="496"/>
      <c r="Y657" s="496"/>
      <c r="Z657" s="502">
        <v>100</v>
      </c>
      <c r="AA657" s="496"/>
      <c r="AB657" s="496"/>
      <c r="AC657" s="496"/>
      <c r="AD657" s="496"/>
      <c r="AE657" s="547"/>
      <c r="AF657" s="498" t="s">
        <v>4922</v>
      </c>
      <c r="AG657" s="499">
        <v>0</v>
      </c>
      <c r="AH657" s="499">
        <v>0</v>
      </c>
      <c r="AI657" s="499">
        <f t="shared" si="31"/>
        <v>0</v>
      </c>
      <c r="AJ657" s="324"/>
      <c r="AK657" s="316"/>
      <c r="AL657" s="316"/>
      <c r="AM657" s="500"/>
      <c r="AN657" s="500"/>
      <c r="AO657" s="500"/>
      <c r="AP657" s="500"/>
      <c r="AQ657" s="500"/>
      <c r="AR657" s="500"/>
      <c r="AS657" s="500"/>
      <c r="AT657" s="500"/>
      <c r="AU657" s="500"/>
      <c r="AV657" s="500"/>
      <c r="AW657" s="500"/>
      <c r="AX657" s="500"/>
      <c r="AY657" s="500"/>
      <c r="AZ657" s="500"/>
      <c r="BA657" s="500"/>
      <c r="BB657" s="500"/>
      <c r="BC657" s="500"/>
      <c r="BD657" s="500"/>
    </row>
    <row r="658" spans="1:56" s="501" customFormat="1" ht="141.75" hidden="1" customHeight="1">
      <c r="A658" s="492">
        <v>650</v>
      </c>
      <c r="B658" s="490" t="s">
        <v>6181</v>
      </c>
      <c r="C658" s="490" t="s">
        <v>5246</v>
      </c>
      <c r="D658" s="491">
        <v>0</v>
      </c>
      <c r="E658" s="490"/>
      <c r="F658" s="490" t="s">
        <v>5247</v>
      </c>
      <c r="G658" s="490"/>
      <c r="H658" s="492" t="s">
        <v>3770</v>
      </c>
      <c r="I658" s="492" t="s">
        <v>84</v>
      </c>
      <c r="J658" s="492"/>
      <c r="K658" s="492"/>
      <c r="L658" s="491"/>
      <c r="M658" s="491"/>
      <c r="N658" s="491"/>
      <c r="O658" s="491"/>
      <c r="P658" s="491"/>
      <c r="Q658" s="491"/>
      <c r="R658" s="491"/>
      <c r="S658" s="491"/>
      <c r="T658" s="491"/>
      <c r="U658" s="491">
        <f t="shared" si="30"/>
        <v>0</v>
      </c>
      <c r="V658" s="495">
        <f t="shared" si="32"/>
        <v>20</v>
      </c>
      <c r="W658" s="496"/>
      <c r="X658" s="496"/>
      <c r="Y658" s="496"/>
      <c r="Z658" s="502">
        <v>20</v>
      </c>
      <c r="AA658" s="496"/>
      <c r="AB658" s="496"/>
      <c r="AC658" s="496"/>
      <c r="AD658" s="496"/>
      <c r="AE658" s="547"/>
      <c r="AF658" s="498" t="s">
        <v>4922</v>
      </c>
      <c r="AG658" s="499">
        <v>0</v>
      </c>
      <c r="AH658" s="499">
        <v>0</v>
      </c>
      <c r="AI658" s="499">
        <f t="shared" si="31"/>
        <v>0</v>
      </c>
      <c r="AJ658" s="324"/>
      <c r="AK658" s="316"/>
      <c r="AL658" s="316"/>
      <c r="AM658" s="500"/>
      <c r="AN658" s="500"/>
      <c r="AO658" s="500"/>
      <c r="AP658" s="500"/>
      <c r="AQ658" s="500"/>
      <c r="AR658" s="500"/>
      <c r="AS658" s="500"/>
      <c r="AT658" s="500"/>
      <c r="AU658" s="500"/>
      <c r="AV658" s="500"/>
      <c r="AW658" s="500"/>
      <c r="AX658" s="500"/>
      <c r="AY658" s="500"/>
      <c r="AZ658" s="500"/>
      <c r="BA658" s="500"/>
      <c r="BB658" s="500"/>
      <c r="BC658" s="500"/>
      <c r="BD658" s="500"/>
    </row>
    <row r="659" spans="1:56" s="501" customFormat="1" ht="110.25" hidden="1" customHeight="1">
      <c r="A659" s="492">
        <v>651</v>
      </c>
      <c r="B659" s="490" t="s">
        <v>6182</v>
      </c>
      <c r="C659" s="490" t="s">
        <v>5248</v>
      </c>
      <c r="D659" s="491">
        <v>0</v>
      </c>
      <c r="E659" s="490"/>
      <c r="F659" s="490" t="s">
        <v>5249</v>
      </c>
      <c r="G659" s="490"/>
      <c r="H659" s="492" t="s">
        <v>4192</v>
      </c>
      <c r="I659" s="492" t="s">
        <v>84</v>
      </c>
      <c r="J659" s="492"/>
      <c r="K659" s="492"/>
      <c r="L659" s="491"/>
      <c r="M659" s="491">
        <v>861</v>
      </c>
      <c r="N659" s="491"/>
      <c r="O659" s="491"/>
      <c r="P659" s="491"/>
      <c r="Q659" s="491"/>
      <c r="R659" s="491"/>
      <c r="S659" s="491"/>
      <c r="T659" s="491"/>
      <c r="U659" s="491">
        <f t="shared" si="30"/>
        <v>0</v>
      </c>
      <c r="V659" s="495">
        <f t="shared" si="32"/>
        <v>20</v>
      </c>
      <c r="W659" s="496"/>
      <c r="X659" s="496"/>
      <c r="Y659" s="496"/>
      <c r="Z659" s="502">
        <v>20</v>
      </c>
      <c r="AA659" s="496"/>
      <c r="AB659" s="496"/>
      <c r="AC659" s="496"/>
      <c r="AD659" s="496"/>
      <c r="AE659" s="547"/>
      <c r="AF659" s="498" t="s">
        <v>4922</v>
      </c>
      <c r="AG659" s="499">
        <v>0</v>
      </c>
      <c r="AH659" s="499">
        <v>0</v>
      </c>
      <c r="AI659" s="499">
        <f t="shared" si="31"/>
        <v>0</v>
      </c>
      <c r="AJ659" s="324"/>
      <c r="AK659" s="316"/>
      <c r="AL659" s="316"/>
      <c r="AM659" s="500"/>
      <c r="AN659" s="500"/>
      <c r="AO659" s="500"/>
      <c r="AP659" s="500"/>
      <c r="AQ659" s="500"/>
      <c r="AR659" s="500"/>
      <c r="AS659" s="500"/>
      <c r="AT659" s="500"/>
      <c r="AU659" s="500"/>
      <c r="AV659" s="500"/>
      <c r="AW659" s="500"/>
      <c r="AX659" s="500"/>
      <c r="AY659" s="500"/>
      <c r="AZ659" s="500"/>
      <c r="BA659" s="500"/>
      <c r="BB659" s="500"/>
      <c r="BC659" s="500"/>
      <c r="BD659" s="500"/>
    </row>
    <row r="660" spans="1:56" s="501" customFormat="1" ht="110.25" hidden="1" customHeight="1">
      <c r="A660" s="492">
        <v>652</v>
      </c>
      <c r="B660" s="490" t="s">
        <v>6183</v>
      </c>
      <c r="C660" s="490" t="s">
        <v>4203</v>
      </c>
      <c r="D660" s="491">
        <v>0</v>
      </c>
      <c r="E660" s="490"/>
      <c r="F660" s="490" t="s">
        <v>5249</v>
      </c>
      <c r="G660" s="490"/>
      <c r="H660" s="492" t="s">
        <v>4192</v>
      </c>
      <c r="I660" s="492" t="s">
        <v>84</v>
      </c>
      <c r="J660" s="492"/>
      <c r="K660" s="492"/>
      <c r="L660" s="491"/>
      <c r="M660" s="491"/>
      <c r="N660" s="491"/>
      <c r="O660" s="491"/>
      <c r="P660" s="491"/>
      <c r="Q660" s="491"/>
      <c r="R660" s="491"/>
      <c r="S660" s="491"/>
      <c r="T660" s="491"/>
      <c r="U660" s="491">
        <f t="shared" si="30"/>
        <v>0</v>
      </c>
      <c r="V660" s="495">
        <f t="shared" si="32"/>
        <v>60</v>
      </c>
      <c r="W660" s="496"/>
      <c r="X660" s="496"/>
      <c r="Y660" s="496"/>
      <c r="Z660" s="502">
        <v>60</v>
      </c>
      <c r="AA660" s="496"/>
      <c r="AB660" s="496"/>
      <c r="AC660" s="496"/>
      <c r="AD660" s="496"/>
      <c r="AE660" s="547"/>
      <c r="AF660" s="498" t="s">
        <v>4922</v>
      </c>
      <c r="AG660" s="499">
        <v>0</v>
      </c>
      <c r="AH660" s="499">
        <v>0</v>
      </c>
      <c r="AI660" s="499">
        <f t="shared" si="31"/>
        <v>0</v>
      </c>
      <c r="AJ660" s="324"/>
      <c r="AK660" s="316"/>
      <c r="AL660" s="316"/>
      <c r="AM660" s="500"/>
      <c r="AN660" s="500"/>
      <c r="AO660" s="500"/>
      <c r="AP660" s="500"/>
      <c r="AQ660" s="500"/>
      <c r="AR660" s="500"/>
      <c r="AS660" s="500"/>
      <c r="AT660" s="500"/>
      <c r="AU660" s="500"/>
      <c r="AV660" s="500"/>
      <c r="AW660" s="500"/>
      <c r="AX660" s="500"/>
      <c r="AY660" s="500"/>
      <c r="AZ660" s="500"/>
      <c r="BA660" s="500"/>
      <c r="BB660" s="500"/>
      <c r="BC660" s="500"/>
      <c r="BD660" s="500"/>
    </row>
    <row r="661" spans="1:56" s="501" customFormat="1" ht="141.75" hidden="1" customHeight="1">
      <c r="A661" s="492">
        <v>653</v>
      </c>
      <c r="B661" s="490" t="s">
        <v>6184</v>
      </c>
      <c r="C661" s="490" t="s">
        <v>5250</v>
      </c>
      <c r="D661" s="491">
        <v>0</v>
      </c>
      <c r="E661" s="490"/>
      <c r="F661" s="490" t="s">
        <v>5251</v>
      </c>
      <c r="G661" s="490"/>
      <c r="H661" s="492" t="s">
        <v>3770</v>
      </c>
      <c r="I661" s="492" t="s">
        <v>84</v>
      </c>
      <c r="J661" s="492"/>
      <c r="K661" s="492"/>
      <c r="L661" s="491"/>
      <c r="M661" s="491"/>
      <c r="N661" s="491"/>
      <c r="O661" s="491"/>
      <c r="P661" s="491"/>
      <c r="Q661" s="491"/>
      <c r="R661" s="491"/>
      <c r="S661" s="491"/>
      <c r="T661" s="491"/>
      <c r="U661" s="491">
        <f t="shared" si="30"/>
        <v>0</v>
      </c>
      <c r="V661" s="495">
        <f t="shared" si="32"/>
        <v>30</v>
      </c>
      <c r="W661" s="496"/>
      <c r="X661" s="496"/>
      <c r="Y661" s="496"/>
      <c r="Z661" s="502">
        <v>30</v>
      </c>
      <c r="AA661" s="496"/>
      <c r="AB661" s="496"/>
      <c r="AC661" s="496"/>
      <c r="AD661" s="496"/>
      <c r="AE661" s="547"/>
      <c r="AF661" s="498" t="s">
        <v>4922</v>
      </c>
      <c r="AG661" s="499">
        <v>0</v>
      </c>
      <c r="AH661" s="499">
        <v>0</v>
      </c>
      <c r="AI661" s="499">
        <f t="shared" si="31"/>
        <v>0</v>
      </c>
      <c r="AJ661" s="324"/>
      <c r="AK661" s="316"/>
      <c r="AL661" s="316"/>
      <c r="AM661" s="500"/>
      <c r="AN661" s="500"/>
      <c r="AO661" s="500"/>
      <c r="AP661" s="500"/>
      <c r="AQ661" s="500"/>
      <c r="AR661" s="500"/>
      <c r="AS661" s="500"/>
      <c r="AT661" s="500"/>
      <c r="AU661" s="500"/>
      <c r="AV661" s="500"/>
      <c r="AW661" s="500"/>
      <c r="AX661" s="500"/>
      <c r="AY661" s="500"/>
      <c r="AZ661" s="500"/>
      <c r="BA661" s="500"/>
      <c r="BB661" s="500"/>
      <c r="BC661" s="500"/>
      <c r="BD661" s="500"/>
    </row>
    <row r="662" spans="1:56" s="501" customFormat="1" ht="94.5" hidden="1" customHeight="1">
      <c r="A662" s="492">
        <v>654</v>
      </c>
      <c r="B662" s="490" t="s">
        <v>6185</v>
      </c>
      <c r="C662" s="490" t="s">
        <v>5252</v>
      </c>
      <c r="D662" s="491">
        <v>0</v>
      </c>
      <c r="E662" s="490"/>
      <c r="F662" s="490" t="s">
        <v>5253</v>
      </c>
      <c r="G662" s="490"/>
      <c r="H662" s="492" t="s">
        <v>4192</v>
      </c>
      <c r="I662" s="492" t="s">
        <v>84</v>
      </c>
      <c r="J662" s="492"/>
      <c r="K662" s="492"/>
      <c r="L662" s="491"/>
      <c r="M662" s="491"/>
      <c r="N662" s="491"/>
      <c r="O662" s="491"/>
      <c r="P662" s="491"/>
      <c r="Q662" s="491"/>
      <c r="R662" s="491"/>
      <c r="S662" s="491"/>
      <c r="T662" s="491"/>
      <c r="U662" s="491">
        <f t="shared" si="30"/>
        <v>0</v>
      </c>
      <c r="V662" s="495">
        <f t="shared" si="32"/>
        <v>100</v>
      </c>
      <c r="W662" s="496"/>
      <c r="X662" s="496"/>
      <c r="Y662" s="496"/>
      <c r="Z662" s="502">
        <v>100</v>
      </c>
      <c r="AA662" s="496"/>
      <c r="AB662" s="496"/>
      <c r="AC662" s="496"/>
      <c r="AD662" s="496"/>
      <c r="AE662" s="547"/>
      <c r="AF662" s="498" t="s">
        <v>4922</v>
      </c>
      <c r="AG662" s="499">
        <v>0</v>
      </c>
      <c r="AH662" s="499">
        <v>0</v>
      </c>
      <c r="AI662" s="499">
        <f t="shared" si="31"/>
        <v>0</v>
      </c>
      <c r="AJ662" s="324"/>
      <c r="AK662" s="316"/>
      <c r="AL662" s="316"/>
      <c r="AM662" s="500"/>
      <c r="AN662" s="500"/>
      <c r="AO662" s="500"/>
      <c r="AP662" s="500"/>
      <c r="AQ662" s="500"/>
      <c r="AR662" s="500"/>
      <c r="AS662" s="500"/>
      <c r="AT662" s="500"/>
      <c r="AU662" s="500"/>
      <c r="AV662" s="500"/>
      <c r="AW662" s="500"/>
      <c r="AX662" s="500"/>
      <c r="AY662" s="500"/>
      <c r="AZ662" s="500"/>
      <c r="BA662" s="500"/>
      <c r="BB662" s="500"/>
      <c r="BC662" s="500"/>
      <c r="BD662" s="500"/>
    </row>
    <row r="663" spans="1:56" s="501" customFormat="1" ht="94.5" hidden="1" customHeight="1">
      <c r="A663" s="492">
        <v>655</v>
      </c>
      <c r="B663" s="490" t="s">
        <v>6186</v>
      </c>
      <c r="C663" s="490" t="s">
        <v>5254</v>
      </c>
      <c r="D663" s="491">
        <v>0</v>
      </c>
      <c r="E663" s="490"/>
      <c r="F663" s="490" t="s">
        <v>5253</v>
      </c>
      <c r="G663" s="490"/>
      <c r="H663" s="492" t="s">
        <v>4192</v>
      </c>
      <c r="I663" s="492" t="s">
        <v>84</v>
      </c>
      <c r="J663" s="492"/>
      <c r="K663" s="492"/>
      <c r="L663" s="491"/>
      <c r="M663" s="491"/>
      <c r="N663" s="491"/>
      <c r="O663" s="491"/>
      <c r="P663" s="491"/>
      <c r="Q663" s="491"/>
      <c r="R663" s="491"/>
      <c r="S663" s="491"/>
      <c r="T663" s="491"/>
      <c r="U663" s="491">
        <f t="shared" si="30"/>
        <v>0</v>
      </c>
      <c r="V663" s="495">
        <f t="shared" si="32"/>
        <v>30</v>
      </c>
      <c r="W663" s="496"/>
      <c r="X663" s="496"/>
      <c r="Y663" s="496"/>
      <c r="Z663" s="502">
        <v>30</v>
      </c>
      <c r="AA663" s="496"/>
      <c r="AB663" s="496"/>
      <c r="AC663" s="496"/>
      <c r="AD663" s="496"/>
      <c r="AE663" s="547"/>
      <c r="AF663" s="498" t="s">
        <v>4922</v>
      </c>
      <c r="AG663" s="499">
        <v>0</v>
      </c>
      <c r="AH663" s="499">
        <v>0</v>
      </c>
      <c r="AI663" s="499">
        <f t="shared" si="31"/>
        <v>0</v>
      </c>
      <c r="AJ663" s="324"/>
      <c r="AK663" s="316"/>
      <c r="AL663" s="316"/>
      <c r="AM663" s="500"/>
      <c r="AN663" s="500"/>
      <c r="AO663" s="500"/>
      <c r="AP663" s="500"/>
      <c r="AQ663" s="500"/>
      <c r="AR663" s="500"/>
      <c r="AS663" s="500"/>
      <c r="AT663" s="500"/>
      <c r="AU663" s="500"/>
      <c r="AV663" s="500"/>
      <c r="AW663" s="500"/>
      <c r="AX663" s="500"/>
      <c r="AY663" s="500"/>
      <c r="AZ663" s="500"/>
      <c r="BA663" s="500"/>
      <c r="BB663" s="500"/>
      <c r="BC663" s="500"/>
      <c r="BD663" s="500"/>
    </row>
    <row r="664" spans="1:56" s="501" customFormat="1" ht="126" hidden="1" customHeight="1">
      <c r="A664" s="492">
        <v>656</v>
      </c>
      <c r="B664" s="490" t="s">
        <v>6187</v>
      </c>
      <c r="C664" s="490" t="s">
        <v>5255</v>
      </c>
      <c r="D664" s="491">
        <v>0</v>
      </c>
      <c r="E664" s="490"/>
      <c r="F664" s="490" t="s">
        <v>5256</v>
      </c>
      <c r="G664" s="490"/>
      <c r="H664" s="492" t="s">
        <v>3770</v>
      </c>
      <c r="I664" s="492" t="s">
        <v>84</v>
      </c>
      <c r="J664" s="492"/>
      <c r="K664" s="492"/>
      <c r="L664" s="491"/>
      <c r="M664" s="491"/>
      <c r="N664" s="491"/>
      <c r="O664" s="491"/>
      <c r="P664" s="491"/>
      <c r="Q664" s="491"/>
      <c r="R664" s="491"/>
      <c r="S664" s="491"/>
      <c r="T664" s="491"/>
      <c r="U664" s="491">
        <f t="shared" si="30"/>
        <v>0</v>
      </c>
      <c r="V664" s="495">
        <f t="shared" si="32"/>
        <v>30</v>
      </c>
      <c r="W664" s="496"/>
      <c r="X664" s="496"/>
      <c r="Y664" s="496"/>
      <c r="Z664" s="502">
        <v>30</v>
      </c>
      <c r="AA664" s="496"/>
      <c r="AB664" s="496"/>
      <c r="AC664" s="496"/>
      <c r="AD664" s="496"/>
      <c r="AE664" s="547"/>
      <c r="AF664" s="498" t="s">
        <v>4922</v>
      </c>
      <c r="AG664" s="499">
        <v>0</v>
      </c>
      <c r="AH664" s="499">
        <v>0</v>
      </c>
      <c r="AI664" s="499">
        <f t="shared" si="31"/>
        <v>0</v>
      </c>
      <c r="AJ664" s="324"/>
      <c r="AK664" s="316"/>
      <c r="AL664" s="316"/>
      <c r="AM664" s="500"/>
      <c r="AN664" s="500"/>
      <c r="AO664" s="500"/>
      <c r="AP664" s="500"/>
      <c r="AQ664" s="500"/>
      <c r="AR664" s="500"/>
      <c r="AS664" s="500"/>
      <c r="AT664" s="500"/>
      <c r="AU664" s="500"/>
      <c r="AV664" s="500"/>
      <c r="AW664" s="500"/>
      <c r="AX664" s="500"/>
      <c r="AY664" s="500"/>
      <c r="AZ664" s="500"/>
      <c r="BA664" s="500"/>
      <c r="BB664" s="500"/>
      <c r="BC664" s="500"/>
      <c r="BD664" s="500"/>
    </row>
    <row r="665" spans="1:56" s="501" customFormat="1" ht="94.5" hidden="1" customHeight="1">
      <c r="A665" s="492">
        <v>657</v>
      </c>
      <c r="B665" s="490" t="s">
        <v>6188</v>
      </c>
      <c r="C665" s="490" t="s">
        <v>5252</v>
      </c>
      <c r="D665" s="491">
        <v>0</v>
      </c>
      <c r="E665" s="490"/>
      <c r="F665" s="490" t="s">
        <v>5253</v>
      </c>
      <c r="G665" s="490"/>
      <c r="H665" s="492" t="s">
        <v>4192</v>
      </c>
      <c r="I665" s="492" t="s">
        <v>84</v>
      </c>
      <c r="J665" s="492"/>
      <c r="K665" s="492"/>
      <c r="L665" s="491"/>
      <c r="M665" s="491"/>
      <c r="N665" s="491"/>
      <c r="O665" s="491"/>
      <c r="P665" s="491"/>
      <c r="Q665" s="491"/>
      <c r="R665" s="491"/>
      <c r="S665" s="491"/>
      <c r="T665" s="491"/>
      <c r="U665" s="491">
        <f t="shared" si="30"/>
        <v>0</v>
      </c>
      <c r="V665" s="495">
        <f t="shared" si="32"/>
        <v>100</v>
      </c>
      <c r="W665" s="496"/>
      <c r="X665" s="496"/>
      <c r="Y665" s="496"/>
      <c r="Z665" s="502">
        <v>100</v>
      </c>
      <c r="AA665" s="496"/>
      <c r="AB665" s="496"/>
      <c r="AC665" s="496"/>
      <c r="AD665" s="496"/>
      <c r="AE665" s="547"/>
      <c r="AF665" s="498" t="s">
        <v>4922</v>
      </c>
      <c r="AG665" s="499">
        <v>0</v>
      </c>
      <c r="AH665" s="499">
        <v>0</v>
      </c>
      <c r="AI665" s="499">
        <f t="shared" si="31"/>
        <v>0</v>
      </c>
      <c r="AJ665" s="324"/>
      <c r="AK665" s="316"/>
      <c r="AL665" s="316"/>
      <c r="AM665" s="500"/>
      <c r="AN665" s="500"/>
      <c r="AO665" s="500"/>
      <c r="AP665" s="500"/>
      <c r="AQ665" s="500"/>
      <c r="AR665" s="500"/>
      <c r="AS665" s="500"/>
      <c r="AT665" s="500"/>
      <c r="AU665" s="500"/>
      <c r="AV665" s="500"/>
      <c r="AW665" s="500"/>
      <c r="AX665" s="500"/>
      <c r="AY665" s="500"/>
      <c r="AZ665" s="500"/>
      <c r="BA665" s="500"/>
      <c r="BB665" s="500"/>
      <c r="BC665" s="500"/>
      <c r="BD665" s="500"/>
    </row>
    <row r="666" spans="1:56" s="501" customFormat="1" ht="94.5" hidden="1" customHeight="1">
      <c r="A666" s="492">
        <v>658</v>
      </c>
      <c r="B666" s="490" t="s">
        <v>6189</v>
      </c>
      <c r="C666" s="490" t="s">
        <v>5254</v>
      </c>
      <c r="D666" s="491">
        <v>0</v>
      </c>
      <c r="E666" s="490"/>
      <c r="F666" s="490" t="s">
        <v>5253</v>
      </c>
      <c r="G666" s="490"/>
      <c r="H666" s="492" t="s">
        <v>4192</v>
      </c>
      <c r="I666" s="492" t="s">
        <v>84</v>
      </c>
      <c r="J666" s="492"/>
      <c r="K666" s="492"/>
      <c r="L666" s="491"/>
      <c r="M666" s="491"/>
      <c r="N666" s="491"/>
      <c r="O666" s="491"/>
      <c r="P666" s="491"/>
      <c r="Q666" s="491"/>
      <c r="R666" s="491"/>
      <c r="S666" s="491"/>
      <c r="T666" s="491"/>
      <c r="U666" s="491">
        <f t="shared" si="30"/>
        <v>0</v>
      </c>
      <c r="V666" s="495">
        <f t="shared" si="32"/>
        <v>30</v>
      </c>
      <c r="W666" s="496"/>
      <c r="X666" s="496"/>
      <c r="Y666" s="496"/>
      <c r="Z666" s="502">
        <v>30</v>
      </c>
      <c r="AA666" s="496"/>
      <c r="AB666" s="496"/>
      <c r="AC666" s="496"/>
      <c r="AD666" s="496"/>
      <c r="AE666" s="547"/>
      <c r="AF666" s="498" t="s">
        <v>4922</v>
      </c>
      <c r="AG666" s="499">
        <v>0</v>
      </c>
      <c r="AH666" s="499">
        <v>0</v>
      </c>
      <c r="AI666" s="499">
        <f t="shared" si="31"/>
        <v>0</v>
      </c>
      <c r="AJ666" s="324"/>
      <c r="AK666" s="316"/>
      <c r="AL666" s="316"/>
      <c r="AM666" s="500"/>
      <c r="AN666" s="500"/>
      <c r="AO666" s="500"/>
      <c r="AP666" s="500"/>
      <c r="AQ666" s="500"/>
      <c r="AR666" s="500"/>
      <c r="AS666" s="500"/>
      <c r="AT666" s="500"/>
      <c r="AU666" s="500"/>
      <c r="AV666" s="500"/>
      <c r="AW666" s="500"/>
      <c r="AX666" s="500"/>
      <c r="AY666" s="500"/>
      <c r="AZ666" s="500"/>
      <c r="BA666" s="500"/>
      <c r="BB666" s="500"/>
      <c r="BC666" s="500"/>
      <c r="BD666" s="500"/>
    </row>
    <row r="667" spans="1:56" s="501" customFormat="1" ht="141.75" hidden="1" customHeight="1">
      <c r="A667" s="492">
        <v>659</v>
      </c>
      <c r="B667" s="490" t="s">
        <v>6190</v>
      </c>
      <c r="C667" s="490" t="s">
        <v>5257</v>
      </c>
      <c r="D667" s="491">
        <v>0</v>
      </c>
      <c r="E667" s="490"/>
      <c r="F667" s="490" t="s">
        <v>5258</v>
      </c>
      <c r="G667" s="490"/>
      <c r="H667" s="492" t="s">
        <v>3770</v>
      </c>
      <c r="I667" s="492" t="s">
        <v>84</v>
      </c>
      <c r="J667" s="492"/>
      <c r="K667" s="492"/>
      <c r="L667" s="491"/>
      <c r="M667" s="491"/>
      <c r="N667" s="491"/>
      <c r="O667" s="491"/>
      <c r="P667" s="491"/>
      <c r="Q667" s="491"/>
      <c r="R667" s="491"/>
      <c r="S667" s="491"/>
      <c r="T667" s="491"/>
      <c r="U667" s="491">
        <f t="shared" si="30"/>
        <v>0</v>
      </c>
      <c r="V667" s="495">
        <f t="shared" si="32"/>
        <v>30</v>
      </c>
      <c r="W667" s="496"/>
      <c r="X667" s="496"/>
      <c r="Y667" s="496"/>
      <c r="Z667" s="502">
        <v>30</v>
      </c>
      <c r="AA667" s="496"/>
      <c r="AB667" s="496"/>
      <c r="AC667" s="496"/>
      <c r="AD667" s="496"/>
      <c r="AE667" s="547"/>
      <c r="AF667" s="498" t="s">
        <v>4922</v>
      </c>
      <c r="AG667" s="499">
        <v>0</v>
      </c>
      <c r="AH667" s="499">
        <v>0</v>
      </c>
      <c r="AI667" s="499">
        <f t="shared" si="31"/>
        <v>0</v>
      </c>
      <c r="AJ667" s="324"/>
      <c r="AK667" s="316"/>
      <c r="AL667" s="316"/>
      <c r="AM667" s="500"/>
      <c r="AN667" s="500"/>
      <c r="AO667" s="500"/>
      <c r="AP667" s="500"/>
      <c r="AQ667" s="500"/>
      <c r="AR667" s="500"/>
      <c r="AS667" s="500"/>
      <c r="AT667" s="500"/>
      <c r="AU667" s="500"/>
      <c r="AV667" s="500"/>
      <c r="AW667" s="500"/>
      <c r="AX667" s="500"/>
      <c r="AY667" s="500"/>
      <c r="AZ667" s="500"/>
      <c r="BA667" s="500"/>
      <c r="BB667" s="500"/>
      <c r="BC667" s="500"/>
      <c r="BD667" s="500"/>
    </row>
    <row r="668" spans="1:56" s="501" customFormat="1" ht="94.5" hidden="1" customHeight="1">
      <c r="A668" s="492">
        <v>660</v>
      </c>
      <c r="B668" s="490" t="s">
        <v>6191</v>
      </c>
      <c r="C668" s="490" t="s">
        <v>5252</v>
      </c>
      <c r="D668" s="491">
        <v>0</v>
      </c>
      <c r="E668" s="490"/>
      <c r="F668" s="490" t="s">
        <v>5253</v>
      </c>
      <c r="G668" s="490"/>
      <c r="H668" s="492" t="s">
        <v>4192</v>
      </c>
      <c r="I668" s="492" t="s">
        <v>84</v>
      </c>
      <c r="J668" s="492"/>
      <c r="K668" s="492"/>
      <c r="L668" s="491"/>
      <c r="M668" s="491"/>
      <c r="N668" s="491"/>
      <c r="O668" s="491"/>
      <c r="P668" s="491"/>
      <c r="Q668" s="491"/>
      <c r="R668" s="491"/>
      <c r="S668" s="491"/>
      <c r="T668" s="491"/>
      <c r="U668" s="491">
        <f t="shared" si="30"/>
        <v>0</v>
      </c>
      <c r="V668" s="495">
        <f t="shared" si="32"/>
        <v>100</v>
      </c>
      <c r="W668" s="496"/>
      <c r="X668" s="496"/>
      <c r="Y668" s="496"/>
      <c r="Z668" s="502">
        <v>100</v>
      </c>
      <c r="AA668" s="496"/>
      <c r="AB668" s="496"/>
      <c r="AC668" s="496"/>
      <c r="AD668" s="496"/>
      <c r="AE668" s="547"/>
      <c r="AF668" s="498" t="s">
        <v>4922</v>
      </c>
      <c r="AG668" s="499">
        <v>0</v>
      </c>
      <c r="AH668" s="499">
        <v>0</v>
      </c>
      <c r="AI668" s="499">
        <f t="shared" si="31"/>
        <v>0</v>
      </c>
      <c r="AJ668" s="324"/>
      <c r="AK668" s="316"/>
      <c r="AL668" s="316"/>
      <c r="AM668" s="500"/>
      <c r="AN668" s="500"/>
      <c r="AO668" s="500"/>
      <c r="AP668" s="500"/>
      <c r="AQ668" s="500"/>
      <c r="AR668" s="500"/>
      <c r="AS668" s="500"/>
      <c r="AT668" s="500"/>
      <c r="AU668" s="500"/>
      <c r="AV668" s="500"/>
      <c r="AW668" s="500"/>
      <c r="AX668" s="500"/>
      <c r="AY668" s="500"/>
      <c r="AZ668" s="500"/>
      <c r="BA668" s="500"/>
      <c r="BB668" s="500"/>
      <c r="BC668" s="500"/>
      <c r="BD668" s="500"/>
    </row>
    <row r="669" spans="1:56" s="501" customFormat="1" ht="94.5" hidden="1" customHeight="1">
      <c r="A669" s="492">
        <v>661</v>
      </c>
      <c r="B669" s="490" t="s">
        <v>6192</v>
      </c>
      <c r="C669" s="490" t="s">
        <v>5254</v>
      </c>
      <c r="D669" s="491">
        <v>0</v>
      </c>
      <c r="E669" s="490"/>
      <c r="F669" s="490" t="s">
        <v>5253</v>
      </c>
      <c r="G669" s="490"/>
      <c r="H669" s="492" t="s">
        <v>4192</v>
      </c>
      <c r="I669" s="492" t="s">
        <v>84</v>
      </c>
      <c r="J669" s="492"/>
      <c r="K669" s="492"/>
      <c r="L669" s="491"/>
      <c r="M669" s="491"/>
      <c r="N669" s="491"/>
      <c r="O669" s="491"/>
      <c r="P669" s="491"/>
      <c r="Q669" s="491"/>
      <c r="R669" s="491"/>
      <c r="S669" s="491"/>
      <c r="T669" s="491"/>
      <c r="U669" s="491">
        <f t="shared" si="30"/>
        <v>0</v>
      </c>
      <c r="V669" s="495">
        <f t="shared" si="32"/>
        <v>30</v>
      </c>
      <c r="W669" s="496"/>
      <c r="X669" s="496"/>
      <c r="Y669" s="496"/>
      <c r="Z669" s="502">
        <v>30</v>
      </c>
      <c r="AA669" s="496"/>
      <c r="AB669" s="496"/>
      <c r="AC669" s="496"/>
      <c r="AD669" s="496"/>
      <c r="AE669" s="547"/>
      <c r="AF669" s="498" t="s">
        <v>4922</v>
      </c>
      <c r="AG669" s="499">
        <v>0</v>
      </c>
      <c r="AH669" s="499">
        <v>0</v>
      </c>
      <c r="AI669" s="499">
        <f t="shared" si="31"/>
        <v>0</v>
      </c>
      <c r="AJ669" s="324"/>
      <c r="AK669" s="316"/>
      <c r="AL669" s="316"/>
      <c r="AM669" s="500"/>
      <c r="AN669" s="500"/>
      <c r="AO669" s="500"/>
      <c r="AP669" s="500"/>
      <c r="AQ669" s="500"/>
      <c r="AR669" s="500"/>
      <c r="AS669" s="500"/>
      <c r="AT669" s="500"/>
      <c r="AU669" s="500"/>
      <c r="AV669" s="500"/>
      <c r="AW669" s="500"/>
      <c r="AX669" s="500"/>
      <c r="AY669" s="500"/>
      <c r="AZ669" s="500"/>
      <c r="BA669" s="500"/>
      <c r="BB669" s="500"/>
      <c r="BC669" s="500"/>
      <c r="BD669" s="500"/>
    </row>
    <row r="670" spans="1:56" s="501" customFormat="1" ht="173.25" hidden="1" customHeight="1">
      <c r="A670" s="492">
        <v>662</v>
      </c>
      <c r="B670" s="490" t="s">
        <v>6193</v>
      </c>
      <c r="C670" s="490" t="s">
        <v>3772</v>
      </c>
      <c r="D670" s="491">
        <v>0</v>
      </c>
      <c r="E670" s="490"/>
      <c r="F670" s="490" t="s">
        <v>5259</v>
      </c>
      <c r="G670" s="490"/>
      <c r="H670" s="492" t="s">
        <v>3770</v>
      </c>
      <c r="I670" s="492" t="s">
        <v>84</v>
      </c>
      <c r="J670" s="492"/>
      <c r="K670" s="492"/>
      <c r="L670" s="491"/>
      <c r="M670" s="491"/>
      <c r="N670" s="491"/>
      <c r="O670" s="491"/>
      <c r="P670" s="491"/>
      <c r="Q670" s="491"/>
      <c r="R670" s="491"/>
      <c r="S670" s="491"/>
      <c r="T670" s="491"/>
      <c r="U670" s="491">
        <f t="shared" si="30"/>
        <v>0</v>
      </c>
      <c r="V670" s="495">
        <f t="shared" si="32"/>
        <v>100</v>
      </c>
      <c r="W670" s="496"/>
      <c r="X670" s="496"/>
      <c r="Y670" s="496"/>
      <c r="Z670" s="502">
        <v>100</v>
      </c>
      <c r="AA670" s="496"/>
      <c r="AB670" s="496"/>
      <c r="AC670" s="496"/>
      <c r="AD670" s="496"/>
      <c r="AE670" s="547"/>
      <c r="AF670" s="498" t="s">
        <v>4922</v>
      </c>
      <c r="AG670" s="499">
        <v>0</v>
      </c>
      <c r="AH670" s="499">
        <v>0</v>
      </c>
      <c r="AI670" s="499">
        <f t="shared" si="31"/>
        <v>0</v>
      </c>
      <c r="AJ670" s="324"/>
      <c r="AK670" s="316"/>
      <c r="AL670" s="316"/>
      <c r="AM670" s="500"/>
      <c r="AN670" s="500"/>
      <c r="AO670" s="500"/>
      <c r="AP670" s="500"/>
      <c r="AQ670" s="500"/>
      <c r="AR670" s="500"/>
      <c r="AS670" s="500"/>
      <c r="AT670" s="500"/>
      <c r="AU670" s="500"/>
      <c r="AV670" s="500"/>
      <c r="AW670" s="500"/>
      <c r="AX670" s="500"/>
      <c r="AY670" s="500"/>
      <c r="AZ670" s="500"/>
      <c r="BA670" s="500"/>
      <c r="BB670" s="500"/>
      <c r="BC670" s="500"/>
      <c r="BD670" s="500"/>
    </row>
    <row r="671" spans="1:56" s="501" customFormat="1" ht="110.25" hidden="1" customHeight="1">
      <c r="A671" s="492">
        <v>663</v>
      </c>
      <c r="B671" s="490" t="s">
        <v>6194</v>
      </c>
      <c r="C671" s="490" t="s">
        <v>4124</v>
      </c>
      <c r="D671" s="491">
        <v>0</v>
      </c>
      <c r="E671" s="490"/>
      <c r="F671" s="490" t="s">
        <v>5260</v>
      </c>
      <c r="G671" s="490"/>
      <c r="H671" s="492" t="s">
        <v>4192</v>
      </c>
      <c r="I671" s="492" t="s">
        <v>84</v>
      </c>
      <c r="J671" s="492"/>
      <c r="K671" s="492"/>
      <c r="L671" s="491"/>
      <c r="M671" s="491"/>
      <c r="N671" s="491"/>
      <c r="O671" s="491"/>
      <c r="P671" s="491"/>
      <c r="Q671" s="491"/>
      <c r="R671" s="491"/>
      <c r="S671" s="491"/>
      <c r="T671" s="491"/>
      <c r="U671" s="491">
        <f t="shared" si="30"/>
        <v>0</v>
      </c>
      <c r="V671" s="495">
        <f t="shared" si="32"/>
        <v>400</v>
      </c>
      <c r="W671" s="496"/>
      <c r="X671" s="496"/>
      <c r="Y671" s="496"/>
      <c r="Z671" s="502">
        <v>400</v>
      </c>
      <c r="AA671" s="496"/>
      <c r="AB671" s="496"/>
      <c r="AC671" s="496"/>
      <c r="AD671" s="496"/>
      <c r="AE671" s="547"/>
      <c r="AF671" s="498" t="s">
        <v>4922</v>
      </c>
      <c r="AG671" s="499">
        <v>0</v>
      </c>
      <c r="AH671" s="499">
        <v>0</v>
      </c>
      <c r="AI671" s="499">
        <f t="shared" si="31"/>
        <v>0</v>
      </c>
      <c r="AJ671" s="324"/>
      <c r="AK671" s="316"/>
      <c r="AL671" s="316"/>
      <c r="AM671" s="500"/>
      <c r="AN671" s="500"/>
      <c r="AO671" s="500"/>
      <c r="AP671" s="500"/>
      <c r="AQ671" s="500"/>
      <c r="AR671" s="500"/>
      <c r="AS671" s="500"/>
      <c r="AT671" s="500"/>
      <c r="AU671" s="500"/>
      <c r="AV671" s="500"/>
      <c r="AW671" s="500"/>
      <c r="AX671" s="500"/>
      <c r="AY671" s="500"/>
      <c r="AZ671" s="500"/>
      <c r="BA671" s="500"/>
      <c r="BB671" s="500"/>
      <c r="BC671" s="500"/>
      <c r="BD671" s="500"/>
    </row>
    <row r="672" spans="1:56" s="501" customFormat="1" ht="110.25" hidden="1" customHeight="1">
      <c r="A672" s="492">
        <v>664</v>
      </c>
      <c r="B672" s="490" t="s">
        <v>6195</v>
      </c>
      <c r="C672" s="490" t="s">
        <v>4197</v>
      </c>
      <c r="D672" s="491">
        <v>0</v>
      </c>
      <c r="E672" s="490"/>
      <c r="F672" s="490" t="s">
        <v>5260</v>
      </c>
      <c r="G672" s="490"/>
      <c r="H672" s="492" t="s">
        <v>4192</v>
      </c>
      <c r="I672" s="492" t="s">
        <v>84</v>
      </c>
      <c r="J672" s="492"/>
      <c r="K672" s="492"/>
      <c r="L672" s="491"/>
      <c r="M672" s="491"/>
      <c r="N672" s="491"/>
      <c r="O672" s="491"/>
      <c r="P672" s="491"/>
      <c r="Q672" s="491"/>
      <c r="R672" s="491"/>
      <c r="S672" s="491"/>
      <c r="T672" s="491"/>
      <c r="U672" s="491">
        <f t="shared" si="30"/>
        <v>0</v>
      </c>
      <c r="V672" s="495">
        <f t="shared" si="32"/>
        <v>100</v>
      </c>
      <c r="W672" s="496"/>
      <c r="X672" s="496"/>
      <c r="Y672" s="496"/>
      <c r="Z672" s="502">
        <v>100</v>
      </c>
      <c r="AA672" s="496"/>
      <c r="AB672" s="496"/>
      <c r="AC672" s="496"/>
      <c r="AD672" s="496"/>
      <c r="AE672" s="547"/>
      <c r="AF672" s="498" t="s">
        <v>4922</v>
      </c>
      <c r="AG672" s="499">
        <v>0</v>
      </c>
      <c r="AH672" s="499">
        <v>0</v>
      </c>
      <c r="AI672" s="499">
        <f t="shared" si="31"/>
        <v>0</v>
      </c>
      <c r="AJ672" s="324"/>
      <c r="AK672" s="316"/>
      <c r="AL672" s="316"/>
      <c r="AM672" s="500"/>
      <c r="AN672" s="500"/>
      <c r="AO672" s="500"/>
      <c r="AP672" s="500"/>
      <c r="AQ672" s="500"/>
      <c r="AR672" s="500"/>
      <c r="AS672" s="500"/>
      <c r="AT672" s="500"/>
      <c r="AU672" s="500"/>
      <c r="AV672" s="500"/>
      <c r="AW672" s="500"/>
      <c r="AX672" s="500"/>
      <c r="AY672" s="500"/>
      <c r="AZ672" s="500"/>
      <c r="BA672" s="500"/>
      <c r="BB672" s="500"/>
      <c r="BC672" s="500"/>
      <c r="BD672" s="500"/>
    </row>
    <row r="673" spans="1:56" s="501" customFormat="1" ht="173.25" hidden="1" customHeight="1">
      <c r="A673" s="492">
        <v>665</v>
      </c>
      <c r="B673" s="490" t="s">
        <v>6196</v>
      </c>
      <c r="C673" s="490" t="s">
        <v>5261</v>
      </c>
      <c r="D673" s="491">
        <v>0</v>
      </c>
      <c r="E673" s="490"/>
      <c r="F673" s="490" t="s">
        <v>5262</v>
      </c>
      <c r="G673" s="490"/>
      <c r="H673" s="492" t="s">
        <v>3770</v>
      </c>
      <c r="I673" s="492" t="s">
        <v>84</v>
      </c>
      <c r="J673" s="492"/>
      <c r="K673" s="492"/>
      <c r="L673" s="491"/>
      <c r="M673" s="491"/>
      <c r="N673" s="491"/>
      <c r="O673" s="491"/>
      <c r="P673" s="491"/>
      <c r="Q673" s="491"/>
      <c r="R673" s="491"/>
      <c r="S673" s="491"/>
      <c r="T673" s="491"/>
      <c r="U673" s="491">
        <f t="shared" si="30"/>
        <v>0</v>
      </c>
      <c r="V673" s="495">
        <f t="shared" si="32"/>
        <v>30</v>
      </c>
      <c r="W673" s="496"/>
      <c r="X673" s="496"/>
      <c r="Y673" s="496"/>
      <c r="Z673" s="502">
        <v>30</v>
      </c>
      <c r="AA673" s="496"/>
      <c r="AB673" s="496"/>
      <c r="AC673" s="496"/>
      <c r="AD673" s="496"/>
      <c r="AE673" s="547"/>
      <c r="AF673" s="498" t="s">
        <v>4922</v>
      </c>
      <c r="AG673" s="499">
        <v>0</v>
      </c>
      <c r="AH673" s="499">
        <v>0</v>
      </c>
      <c r="AI673" s="499">
        <f t="shared" si="31"/>
        <v>0</v>
      </c>
      <c r="AJ673" s="324"/>
      <c r="AK673" s="316"/>
      <c r="AL673" s="316"/>
      <c r="AM673" s="500"/>
      <c r="AN673" s="500"/>
      <c r="AO673" s="500"/>
      <c r="AP673" s="500"/>
      <c r="AQ673" s="500"/>
      <c r="AR673" s="500"/>
      <c r="AS673" s="500"/>
      <c r="AT673" s="500"/>
      <c r="AU673" s="500"/>
      <c r="AV673" s="500"/>
      <c r="AW673" s="500"/>
      <c r="AX673" s="500"/>
      <c r="AY673" s="500"/>
      <c r="AZ673" s="500"/>
      <c r="BA673" s="500"/>
      <c r="BB673" s="500"/>
      <c r="BC673" s="500"/>
      <c r="BD673" s="500"/>
    </row>
    <row r="674" spans="1:56" s="501" customFormat="1" ht="110.25" hidden="1" customHeight="1">
      <c r="A674" s="492">
        <v>666</v>
      </c>
      <c r="B674" s="490" t="s">
        <v>6197</v>
      </c>
      <c r="C674" s="490" t="s">
        <v>4124</v>
      </c>
      <c r="D674" s="491">
        <v>0</v>
      </c>
      <c r="E674" s="490"/>
      <c r="F674" s="490" t="s">
        <v>5260</v>
      </c>
      <c r="G674" s="490"/>
      <c r="H674" s="492" t="s">
        <v>4192</v>
      </c>
      <c r="I674" s="492" t="s">
        <v>84</v>
      </c>
      <c r="J674" s="492"/>
      <c r="K674" s="492"/>
      <c r="L674" s="491"/>
      <c r="M674" s="491"/>
      <c r="N674" s="491"/>
      <c r="O674" s="491"/>
      <c r="P674" s="491"/>
      <c r="Q674" s="491"/>
      <c r="R674" s="491"/>
      <c r="S674" s="491"/>
      <c r="T674" s="491"/>
      <c r="U674" s="491">
        <f t="shared" si="30"/>
        <v>0</v>
      </c>
      <c r="V674" s="495">
        <f t="shared" si="32"/>
        <v>100</v>
      </c>
      <c r="W674" s="496"/>
      <c r="X674" s="496"/>
      <c r="Y674" s="496"/>
      <c r="Z674" s="502">
        <v>100</v>
      </c>
      <c r="AA674" s="496"/>
      <c r="AB674" s="496"/>
      <c r="AC674" s="496"/>
      <c r="AD674" s="496"/>
      <c r="AE674" s="547"/>
      <c r="AF674" s="498" t="s">
        <v>4922</v>
      </c>
      <c r="AG674" s="499">
        <v>0</v>
      </c>
      <c r="AH674" s="499">
        <v>0</v>
      </c>
      <c r="AI674" s="499">
        <f t="shared" si="31"/>
        <v>0</v>
      </c>
      <c r="AJ674" s="324"/>
      <c r="AK674" s="316"/>
      <c r="AL674" s="316"/>
      <c r="AM674" s="500"/>
      <c r="AN674" s="500"/>
      <c r="AO674" s="500"/>
      <c r="AP674" s="500"/>
      <c r="AQ674" s="500"/>
      <c r="AR674" s="500"/>
      <c r="AS674" s="500"/>
      <c r="AT674" s="500"/>
      <c r="AU674" s="500"/>
      <c r="AV674" s="500"/>
      <c r="AW674" s="500"/>
      <c r="AX674" s="500"/>
      <c r="AY674" s="500"/>
      <c r="AZ674" s="500"/>
      <c r="BA674" s="500"/>
      <c r="BB674" s="500"/>
      <c r="BC674" s="500"/>
      <c r="BD674" s="500"/>
    </row>
    <row r="675" spans="1:56" s="501" customFormat="1" ht="110.25" hidden="1" customHeight="1">
      <c r="A675" s="492">
        <v>667</v>
      </c>
      <c r="B675" s="490" t="s">
        <v>6198</v>
      </c>
      <c r="C675" s="490" t="s">
        <v>4197</v>
      </c>
      <c r="D675" s="491">
        <v>0</v>
      </c>
      <c r="E675" s="490"/>
      <c r="F675" s="490" t="s">
        <v>5260</v>
      </c>
      <c r="G675" s="490"/>
      <c r="H675" s="492" t="s">
        <v>4192</v>
      </c>
      <c r="I675" s="492" t="s">
        <v>84</v>
      </c>
      <c r="J675" s="492"/>
      <c r="K675" s="492"/>
      <c r="L675" s="491"/>
      <c r="M675" s="491"/>
      <c r="N675" s="491"/>
      <c r="O675" s="491"/>
      <c r="P675" s="491"/>
      <c r="Q675" s="491"/>
      <c r="R675" s="491"/>
      <c r="S675" s="491"/>
      <c r="T675" s="491"/>
      <c r="U675" s="491">
        <f t="shared" si="30"/>
        <v>0</v>
      </c>
      <c r="V675" s="495">
        <f t="shared" si="32"/>
        <v>50</v>
      </c>
      <c r="W675" s="496"/>
      <c r="X675" s="496"/>
      <c r="Y675" s="496"/>
      <c r="Z675" s="502">
        <v>50</v>
      </c>
      <c r="AA675" s="496"/>
      <c r="AB675" s="496"/>
      <c r="AC675" s="496"/>
      <c r="AD675" s="496"/>
      <c r="AE675" s="547"/>
      <c r="AF675" s="498" t="s">
        <v>4922</v>
      </c>
      <c r="AG675" s="499">
        <v>0</v>
      </c>
      <c r="AH675" s="499">
        <v>0</v>
      </c>
      <c r="AI675" s="499">
        <f t="shared" si="31"/>
        <v>0</v>
      </c>
      <c r="AJ675" s="324"/>
      <c r="AK675" s="316"/>
      <c r="AL675" s="316"/>
      <c r="AM675" s="500"/>
      <c r="AN675" s="500"/>
      <c r="AO675" s="500"/>
      <c r="AP675" s="500"/>
      <c r="AQ675" s="500"/>
      <c r="AR675" s="500"/>
      <c r="AS675" s="500"/>
      <c r="AT675" s="500"/>
      <c r="AU675" s="500"/>
      <c r="AV675" s="500"/>
      <c r="AW675" s="500"/>
      <c r="AX675" s="500"/>
      <c r="AY675" s="500"/>
      <c r="AZ675" s="500"/>
      <c r="BA675" s="500"/>
      <c r="BB675" s="500"/>
      <c r="BC675" s="500"/>
      <c r="BD675" s="500"/>
    </row>
    <row r="676" spans="1:56" s="501" customFormat="1" ht="157.5" hidden="1" customHeight="1">
      <c r="A676" s="492">
        <v>668</v>
      </c>
      <c r="B676" s="490" t="s">
        <v>6199</v>
      </c>
      <c r="C676" s="490" t="s">
        <v>5263</v>
      </c>
      <c r="D676" s="491">
        <v>0</v>
      </c>
      <c r="E676" s="490"/>
      <c r="F676" s="490" t="s">
        <v>5264</v>
      </c>
      <c r="G676" s="490"/>
      <c r="H676" s="492" t="s">
        <v>3770</v>
      </c>
      <c r="I676" s="492" t="s">
        <v>84</v>
      </c>
      <c r="J676" s="492"/>
      <c r="K676" s="492"/>
      <c r="L676" s="491"/>
      <c r="M676" s="491"/>
      <c r="N676" s="491"/>
      <c r="O676" s="491"/>
      <c r="P676" s="491"/>
      <c r="Q676" s="491"/>
      <c r="R676" s="491"/>
      <c r="S676" s="491"/>
      <c r="T676" s="491"/>
      <c r="U676" s="491">
        <f t="shared" si="30"/>
        <v>0</v>
      </c>
      <c r="V676" s="495">
        <f t="shared" si="32"/>
        <v>50</v>
      </c>
      <c r="W676" s="496"/>
      <c r="X676" s="496"/>
      <c r="Y676" s="496"/>
      <c r="Z676" s="502">
        <v>50</v>
      </c>
      <c r="AA676" s="496"/>
      <c r="AB676" s="496"/>
      <c r="AC676" s="496"/>
      <c r="AD676" s="496"/>
      <c r="AE676" s="547"/>
      <c r="AF676" s="498" t="s">
        <v>4922</v>
      </c>
      <c r="AG676" s="499">
        <v>0</v>
      </c>
      <c r="AH676" s="499">
        <v>0</v>
      </c>
      <c r="AI676" s="499">
        <f t="shared" si="31"/>
        <v>0</v>
      </c>
      <c r="AJ676" s="324"/>
      <c r="AK676" s="316"/>
      <c r="AL676" s="316"/>
      <c r="AM676" s="500"/>
      <c r="AN676" s="500"/>
      <c r="AO676" s="500"/>
      <c r="AP676" s="500"/>
      <c r="AQ676" s="500"/>
      <c r="AR676" s="500"/>
      <c r="AS676" s="500"/>
      <c r="AT676" s="500"/>
      <c r="AU676" s="500"/>
      <c r="AV676" s="500"/>
      <c r="AW676" s="500"/>
      <c r="AX676" s="500"/>
      <c r="AY676" s="500"/>
      <c r="AZ676" s="500"/>
      <c r="BA676" s="500"/>
      <c r="BB676" s="500"/>
      <c r="BC676" s="500"/>
      <c r="BD676" s="500"/>
    </row>
    <row r="677" spans="1:56" s="501" customFormat="1" ht="110.25" hidden="1" customHeight="1">
      <c r="A677" s="492">
        <v>669</v>
      </c>
      <c r="B677" s="490" t="s">
        <v>6200</v>
      </c>
      <c r="C677" s="490" t="s">
        <v>4124</v>
      </c>
      <c r="D677" s="491">
        <v>0</v>
      </c>
      <c r="E677" s="490"/>
      <c r="F677" s="490" t="s">
        <v>5260</v>
      </c>
      <c r="G677" s="490"/>
      <c r="H677" s="492" t="s">
        <v>4192</v>
      </c>
      <c r="I677" s="492" t="s">
        <v>84</v>
      </c>
      <c r="J677" s="492"/>
      <c r="K677" s="492"/>
      <c r="L677" s="491"/>
      <c r="M677" s="491"/>
      <c r="N677" s="491"/>
      <c r="O677" s="491"/>
      <c r="P677" s="491"/>
      <c r="Q677" s="491"/>
      <c r="R677" s="491"/>
      <c r="S677" s="491"/>
      <c r="T677" s="491"/>
      <c r="U677" s="491">
        <f t="shared" si="30"/>
        <v>0</v>
      </c>
      <c r="V677" s="495">
        <f t="shared" si="32"/>
        <v>300</v>
      </c>
      <c r="W677" s="496"/>
      <c r="X677" s="496"/>
      <c r="Y677" s="496"/>
      <c r="Z677" s="502">
        <v>300</v>
      </c>
      <c r="AA677" s="496"/>
      <c r="AB677" s="496"/>
      <c r="AC677" s="496"/>
      <c r="AD677" s="496"/>
      <c r="AE677" s="547"/>
      <c r="AF677" s="498" t="s">
        <v>4922</v>
      </c>
      <c r="AG677" s="499">
        <v>0</v>
      </c>
      <c r="AH677" s="499">
        <v>0</v>
      </c>
      <c r="AI677" s="499">
        <f t="shared" si="31"/>
        <v>0</v>
      </c>
      <c r="AJ677" s="324"/>
      <c r="AK677" s="316"/>
      <c r="AL677" s="316"/>
      <c r="AM677" s="500"/>
      <c r="AN677" s="500"/>
      <c r="AO677" s="500"/>
      <c r="AP677" s="500"/>
      <c r="AQ677" s="500"/>
      <c r="AR677" s="500"/>
      <c r="AS677" s="500"/>
      <c r="AT677" s="500"/>
      <c r="AU677" s="500"/>
      <c r="AV677" s="500"/>
      <c r="AW677" s="500"/>
      <c r="AX677" s="500"/>
      <c r="AY677" s="500"/>
      <c r="AZ677" s="500"/>
      <c r="BA677" s="500"/>
      <c r="BB677" s="500"/>
      <c r="BC677" s="500"/>
      <c r="BD677" s="500"/>
    </row>
    <row r="678" spans="1:56" s="501" customFormat="1" ht="110.25" hidden="1" customHeight="1">
      <c r="A678" s="492">
        <v>670</v>
      </c>
      <c r="B678" s="490" t="s">
        <v>6201</v>
      </c>
      <c r="C678" s="490" t="s">
        <v>4197</v>
      </c>
      <c r="D678" s="491">
        <v>0</v>
      </c>
      <c r="E678" s="490"/>
      <c r="F678" s="490" t="s">
        <v>5260</v>
      </c>
      <c r="G678" s="490"/>
      <c r="H678" s="492" t="s">
        <v>4192</v>
      </c>
      <c r="I678" s="492" t="s">
        <v>84</v>
      </c>
      <c r="J678" s="492"/>
      <c r="K678" s="492"/>
      <c r="L678" s="491"/>
      <c r="M678" s="491"/>
      <c r="N678" s="491"/>
      <c r="O678" s="491"/>
      <c r="P678" s="491"/>
      <c r="Q678" s="491"/>
      <c r="R678" s="491"/>
      <c r="S678" s="491"/>
      <c r="T678" s="491"/>
      <c r="U678" s="491">
        <f t="shared" si="30"/>
        <v>0</v>
      </c>
      <c r="V678" s="495">
        <f t="shared" si="32"/>
        <v>50</v>
      </c>
      <c r="W678" s="496"/>
      <c r="X678" s="496"/>
      <c r="Y678" s="496"/>
      <c r="Z678" s="502">
        <v>50</v>
      </c>
      <c r="AA678" s="496"/>
      <c r="AB678" s="496"/>
      <c r="AC678" s="496"/>
      <c r="AD678" s="496"/>
      <c r="AE678" s="547"/>
      <c r="AF678" s="498" t="s">
        <v>4922</v>
      </c>
      <c r="AG678" s="499">
        <v>0</v>
      </c>
      <c r="AH678" s="499">
        <v>0</v>
      </c>
      <c r="AI678" s="499">
        <f t="shared" si="31"/>
        <v>0</v>
      </c>
      <c r="AJ678" s="324"/>
      <c r="AK678" s="316"/>
      <c r="AL678" s="316"/>
      <c r="AM678" s="500"/>
      <c r="AN678" s="500"/>
      <c r="AO678" s="500"/>
      <c r="AP678" s="500"/>
      <c r="AQ678" s="500"/>
      <c r="AR678" s="500"/>
      <c r="AS678" s="500"/>
      <c r="AT678" s="500"/>
      <c r="AU678" s="500"/>
      <c r="AV678" s="500"/>
      <c r="AW678" s="500"/>
      <c r="AX678" s="500"/>
      <c r="AY678" s="500"/>
      <c r="AZ678" s="500"/>
      <c r="BA678" s="500"/>
      <c r="BB678" s="500"/>
      <c r="BC678" s="500"/>
      <c r="BD678" s="500"/>
    </row>
    <row r="679" spans="1:56" s="501" customFormat="1" ht="173.25" hidden="1" customHeight="1">
      <c r="A679" s="492">
        <v>671</v>
      </c>
      <c r="B679" s="490" t="s">
        <v>6202</v>
      </c>
      <c r="C679" s="490" t="s">
        <v>5265</v>
      </c>
      <c r="D679" s="491">
        <v>0</v>
      </c>
      <c r="E679" s="490"/>
      <c r="F679" s="490" t="s">
        <v>5266</v>
      </c>
      <c r="G679" s="490"/>
      <c r="H679" s="492" t="s">
        <v>3770</v>
      </c>
      <c r="I679" s="492" t="s">
        <v>84</v>
      </c>
      <c r="J679" s="492"/>
      <c r="K679" s="492"/>
      <c r="L679" s="491"/>
      <c r="M679" s="491"/>
      <c r="N679" s="491"/>
      <c r="O679" s="491"/>
      <c r="P679" s="491"/>
      <c r="Q679" s="491"/>
      <c r="R679" s="491"/>
      <c r="S679" s="491"/>
      <c r="T679" s="491"/>
      <c r="U679" s="491">
        <f t="shared" si="30"/>
        <v>0</v>
      </c>
      <c r="V679" s="495">
        <f t="shared" si="32"/>
        <v>50</v>
      </c>
      <c r="W679" s="496"/>
      <c r="X679" s="496"/>
      <c r="Y679" s="496"/>
      <c r="Z679" s="502">
        <v>50</v>
      </c>
      <c r="AA679" s="496"/>
      <c r="AB679" s="496"/>
      <c r="AC679" s="496"/>
      <c r="AD679" s="496"/>
      <c r="AE679" s="547"/>
      <c r="AF679" s="498" t="s">
        <v>4922</v>
      </c>
      <c r="AG679" s="499">
        <v>0</v>
      </c>
      <c r="AH679" s="499">
        <v>0</v>
      </c>
      <c r="AI679" s="499">
        <f t="shared" si="31"/>
        <v>0</v>
      </c>
      <c r="AJ679" s="324"/>
      <c r="AK679" s="316"/>
      <c r="AL679" s="316"/>
      <c r="AM679" s="500"/>
      <c r="AN679" s="500"/>
      <c r="AO679" s="500"/>
      <c r="AP679" s="500"/>
      <c r="AQ679" s="500"/>
      <c r="AR679" s="500"/>
      <c r="AS679" s="500"/>
      <c r="AT679" s="500"/>
      <c r="AU679" s="500"/>
      <c r="AV679" s="500"/>
      <c r="AW679" s="500"/>
      <c r="AX679" s="500"/>
      <c r="AY679" s="500"/>
      <c r="AZ679" s="500"/>
      <c r="BA679" s="500"/>
      <c r="BB679" s="500"/>
      <c r="BC679" s="500"/>
      <c r="BD679" s="500"/>
    </row>
    <row r="680" spans="1:56" s="501" customFormat="1" ht="110.25" hidden="1" customHeight="1">
      <c r="A680" s="492">
        <v>672</v>
      </c>
      <c r="B680" s="490" t="s">
        <v>6203</v>
      </c>
      <c r="C680" s="490" t="s">
        <v>4124</v>
      </c>
      <c r="D680" s="491">
        <v>0</v>
      </c>
      <c r="E680" s="490"/>
      <c r="F680" s="490" t="s">
        <v>5260</v>
      </c>
      <c r="G680" s="490"/>
      <c r="H680" s="492" t="s">
        <v>4192</v>
      </c>
      <c r="I680" s="492" t="s">
        <v>84</v>
      </c>
      <c r="J680" s="492"/>
      <c r="K680" s="492"/>
      <c r="L680" s="491"/>
      <c r="M680" s="491"/>
      <c r="N680" s="491"/>
      <c r="O680" s="491"/>
      <c r="P680" s="491"/>
      <c r="Q680" s="491"/>
      <c r="R680" s="491"/>
      <c r="S680" s="491"/>
      <c r="T680" s="491"/>
      <c r="U680" s="491">
        <f t="shared" si="30"/>
        <v>0</v>
      </c>
      <c r="V680" s="495">
        <f t="shared" si="32"/>
        <v>300</v>
      </c>
      <c r="W680" s="496"/>
      <c r="X680" s="496"/>
      <c r="Y680" s="496"/>
      <c r="Z680" s="502">
        <v>300</v>
      </c>
      <c r="AA680" s="496"/>
      <c r="AB680" s="496"/>
      <c r="AC680" s="496"/>
      <c r="AD680" s="496"/>
      <c r="AE680" s="547"/>
      <c r="AF680" s="498" t="s">
        <v>4922</v>
      </c>
      <c r="AG680" s="499">
        <v>0</v>
      </c>
      <c r="AH680" s="499">
        <v>0</v>
      </c>
      <c r="AI680" s="499">
        <f t="shared" si="31"/>
        <v>0</v>
      </c>
      <c r="AJ680" s="324"/>
      <c r="AK680" s="316"/>
      <c r="AL680" s="316"/>
      <c r="AM680" s="500"/>
      <c r="AN680" s="500"/>
      <c r="AO680" s="500"/>
      <c r="AP680" s="500"/>
      <c r="AQ680" s="500"/>
      <c r="AR680" s="500"/>
      <c r="AS680" s="500"/>
      <c r="AT680" s="500"/>
      <c r="AU680" s="500"/>
      <c r="AV680" s="500"/>
      <c r="AW680" s="500"/>
      <c r="AX680" s="500"/>
      <c r="AY680" s="500"/>
      <c r="AZ680" s="500"/>
      <c r="BA680" s="500"/>
      <c r="BB680" s="500"/>
      <c r="BC680" s="500"/>
      <c r="BD680" s="500"/>
    </row>
    <row r="681" spans="1:56" s="501" customFormat="1" ht="110.25" hidden="1" customHeight="1">
      <c r="A681" s="492">
        <v>673</v>
      </c>
      <c r="B681" s="490" t="s">
        <v>6204</v>
      </c>
      <c r="C681" s="490" t="s">
        <v>4197</v>
      </c>
      <c r="D681" s="491">
        <v>0</v>
      </c>
      <c r="E681" s="490"/>
      <c r="F681" s="490" t="s">
        <v>5260</v>
      </c>
      <c r="G681" s="490"/>
      <c r="H681" s="492" t="s">
        <v>4192</v>
      </c>
      <c r="I681" s="492" t="s">
        <v>84</v>
      </c>
      <c r="J681" s="492"/>
      <c r="K681" s="492"/>
      <c r="L681" s="491"/>
      <c r="M681" s="491"/>
      <c r="N681" s="491"/>
      <c r="O681" s="491"/>
      <c r="P681" s="491"/>
      <c r="Q681" s="491"/>
      <c r="R681" s="491"/>
      <c r="S681" s="491"/>
      <c r="T681" s="491"/>
      <c r="U681" s="491">
        <f t="shared" si="30"/>
        <v>0</v>
      </c>
      <c r="V681" s="495">
        <f t="shared" si="32"/>
        <v>100</v>
      </c>
      <c r="W681" s="496"/>
      <c r="X681" s="496"/>
      <c r="Y681" s="496"/>
      <c r="Z681" s="502">
        <v>100</v>
      </c>
      <c r="AA681" s="496"/>
      <c r="AB681" s="496"/>
      <c r="AC681" s="496"/>
      <c r="AD681" s="496"/>
      <c r="AE681" s="547"/>
      <c r="AF681" s="498" t="s">
        <v>4922</v>
      </c>
      <c r="AG681" s="499">
        <v>0</v>
      </c>
      <c r="AH681" s="499">
        <v>0</v>
      </c>
      <c r="AI681" s="499">
        <f t="shared" si="31"/>
        <v>0</v>
      </c>
      <c r="AJ681" s="324"/>
      <c r="AK681" s="316"/>
      <c r="AL681" s="316"/>
      <c r="AM681" s="500"/>
      <c r="AN681" s="500"/>
      <c r="AO681" s="500"/>
      <c r="AP681" s="500"/>
      <c r="AQ681" s="500"/>
      <c r="AR681" s="500"/>
      <c r="AS681" s="500"/>
      <c r="AT681" s="500"/>
      <c r="AU681" s="500"/>
      <c r="AV681" s="500"/>
      <c r="AW681" s="500"/>
      <c r="AX681" s="500"/>
      <c r="AY681" s="500"/>
      <c r="AZ681" s="500"/>
      <c r="BA681" s="500"/>
      <c r="BB681" s="500"/>
      <c r="BC681" s="500"/>
      <c r="BD681" s="500"/>
    </row>
    <row r="682" spans="1:56" s="501" customFormat="1" ht="189" hidden="1" customHeight="1">
      <c r="A682" s="492">
        <v>674</v>
      </c>
      <c r="B682" s="490" t="s">
        <v>6205</v>
      </c>
      <c r="C682" s="490" t="s">
        <v>5267</v>
      </c>
      <c r="D682" s="491">
        <v>0</v>
      </c>
      <c r="E682" s="490"/>
      <c r="F682" s="490" t="s">
        <v>5268</v>
      </c>
      <c r="G682" s="490"/>
      <c r="H682" s="492" t="s">
        <v>3770</v>
      </c>
      <c r="I682" s="492" t="s">
        <v>84</v>
      </c>
      <c r="J682" s="492"/>
      <c r="K682" s="492"/>
      <c r="L682" s="491"/>
      <c r="M682" s="491"/>
      <c r="N682" s="491"/>
      <c r="O682" s="491"/>
      <c r="P682" s="491"/>
      <c r="Q682" s="491"/>
      <c r="R682" s="491"/>
      <c r="S682" s="491"/>
      <c r="T682" s="491"/>
      <c r="U682" s="491">
        <f t="shared" si="30"/>
        <v>0</v>
      </c>
      <c r="V682" s="495">
        <f t="shared" si="32"/>
        <v>30</v>
      </c>
      <c r="W682" s="496"/>
      <c r="X682" s="496"/>
      <c r="Y682" s="496"/>
      <c r="Z682" s="502">
        <v>30</v>
      </c>
      <c r="AA682" s="496"/>
      <c r="AB682" s="496"/>
      <c r="AC682" s="496"/>
      <c r="AD682" s="496"/>
      <c r="AE682" s="547"/>
      <c r="AF682" s="498" t="s">
        <v>4922</v>
      </c>
      <c r="AG682" s="499">
        <v>0</v>
      </c>
      <c r="AH682" s="499">
        <v>0</v>
      </c>
      <c r="AI682" s="499">
        <f t="shared" si="31"/>
        <v>0</v>
      </c>
      <c r="AJ682" s="324"/>
      <c r="AK682" s="316"/>
      <c r="AL682" s="316"/>
      <c r="AM682" s="500"/>
      <c r="AN682" s="500"/>
      <c r="AO682" s="500"/>
      <c r="AP682" s="500"/>
      <c r="AQ682" s="500"/>
      <c r="AR682" s="500"/>
      <c r="AS682" s="500"/>
      <c r="AT682" s="500"/>
      <c r="AU682" s="500"/>
      <c r="AV682" s="500"/>
      <c r="AW682" s="500"/>
      <c r="AX682" s="500"/>
      <c r="AY682" s="500"/>
      <c r="AZ682" s="500"/>
      <c r="BA682" s="500"/>
      <c r="BB682" s="500"/>
      <c r="BC682" s="500"/>
      <c r="BD682" s="500"/>
    </row>
    <row r="683" spans="1:56" s="501" customFormat="1" ht="110.25" hidden="1" customHeight="1">
      <c r="A683" s="492">
        <v>675</v>
      </c>
      <c r="B683" s="490" t="s">
        <v>6206</v>
      </c>
      <c r="C683" s="490" t="s">
        <v>4124</v>
      </c>
      <c r="D683" s="491">
        <v>0</v>
      </c>
      <c r="E683" s="490"/>
      <c r="F683" s="490" t="s">
        <v>5260</v>
      </c>
      <c r="G683" s="490"/>
      <c r="H683" s="492" t="s">
        <v>4192</v>
      </c>
      <c r="I683" s="492" t="s">
        <v>84</v>
      </c>
      <c r="J683" s="492"/>
      <c r="K683" s="492"/>
      <c r="L683" s="491"/>
      <c r="M683" s="491"/>
      <c r="N683" s="491"/>
      <c r="O683" s="491"/>
      <c r="P683" s="491"/>
      <c r="Q683" s="491"/>
      <c r="R683" s="491"/>
      <c r="S683" s="491"/>
      <c r="T683" s="491"/>
      <c r="U683" s="491">
        <f t="shared" si="30"/>
        <v>0</v>
      </c>
      <c r="V683" s="495">
        <f t="shared" si="32"/>
        <v>100</v>
      </c>
      <c r="W683" s="496"/>
      <c r="X683" s="496"/>
      <c r="Y683" s="496"/>
      <c r="Z683" s="502">
        <v>100</v>
      </c>
      <c r="AA683" s="496"/>
      <c r="AB683" s="496"/>
      <c r="AC683" s="496"/>
      <c r="AD683" s="496"/>
      <c r="AE683" s="547"/>
      <c r="AF683" s="498" t="s">
        <v>4922</v>
      </c>
      <c r="AG683" s="499">
        <v>0</v>
      </c>
      <c r="AH683" s="499">
        <v>0</v>
      </c>
      <c r="AI683" s="499">
        <f t="shared" si="31"/>
        <v>0</v>
      </c>
      <c r="AJ683" s="324"/>
      <c r="AK683" s="316"/>
      <c r="AL683" s="316"/>
      <c r="AM683" s="500"/>
      <c r="AN683" s="500"/>
      <c r="AO683" s="500"/>
      <c r="AP683" s="500"/>
      <c r="AQ683" s="500"/>
      <c r="AR683" s="500"/>
      <c r="AS683" s="500"/>
      <c r="AT683" s="500"/>
      <c r="AU683" s="500"/>
      <c r="AV683" s="500"/>
      <c r="AW683" s="500"/>
      <c r="AX683" s="500"/>
      <c r="AY683" s="500"/>
      <c r="AZ683" s="500"/>
      <c r="BA683" s="500"/>
      <c r="BB683" s="500"/>
      <c r="BC683" s="500"/>
      <c r="BD683" s="500"/>
    </row>
    <row r="684" spans="1:56" s="501" customFormat="1" ht="110.25" hidden="1" customHeight="1">
      <c r="A684" s="492">
        <v>676</v>
      </c>
      <c r="B684" s="490" t="s">
        <v>6207</v>
      </c>
      <c r="C684" s="490" t="s">
        <v>4197</v>
      </c>
      <c r="D684" s="491">
        <v>0</v>
      </c>
      <c r="E684" s="490"/>
      <c r="F684" s="490" t="s">
        <v>5260</v>
      </c>
      <c r="G684" s="490"/>
      <c r="H684" s="492" t="s">
        <v>4192</v>
      </c>
      <c r="I684" s="492" t="s">
        <v>84</v>
      </c>
      <c r="J684" s="492"/>
      <c r="K684" s="492"/>
      <c r="L684" s="491"/>
      <c r="M684" s="491"/>
      <c r="N684" s="491"/>
      <c r="O684" s="491"/>
      <c r="P684" s="491"/>
      <c r="Q684" s="491"/>
      <c r="R684" s="491"/>
      <c r="S684" s="491"/>
      <c r="T684" s="491"/>
      <c r="U684" s="491">
        <f t="shared" si="30"/>
        <v>0</v>
      </c>
      <c r="V684" s="495">
        <f t="shared" si="32"/>
        <v>50</v>
      </c>
      <c r="W684" s="496"/>
      <c r="X684" s="496"/>
      <c r="Y684" s="496"/>
      <c r="Z684" s="502">
        <v>50</v>
      </c>
      <c r="AA684" s="496"/>
      <c r="AB684" s="496"/>
      <c r="AC684" s="496"/>
      <c r="AD684" s="496"/>
      <c r="AE684" s="547"/>
      <c r="AF684" s="498" t="s">
        <v>4922</v>
      </c>
      <c r="AG684" s="499">
        <v>0</v>
      </c>
      <c r="AH684" s="499">
        <v>0</v>
      </c>
      <c r="AI684" s="499">
        <f t="shared" si="31"/>
        <v>0</v>
      </c>
      <c r="AJ684" s="324"/>
      <c r="AK684" s="316"/>
      <c r="AL684" s="316"/>
      <c r="AM684" s="500"/>
      <c r="AN684" s="500"/>
      <c r="AO684" s="500"/>
      <c r="AP684" s="500"/>
      <c r="AQ684" s="500"/>
      <c r="AR684" s="500"/>
      <c r="AS684" s="500"/>
      <c r="AT684" s="500"/>
      <c r="AU684" s="500"/>
      <c r="AV684" s="500"/>
      <c r="AW684" s="500"/>
      <c r="AX684" s="500"/>
      <c r="AY684" s="500"/>
      <c r="AZ684" s="500"/>
      <c r="BA684" s="500"/>
      <c r="BB684" s="500"/>
      <c r="BC684" s="500"/>
      <c r="BD684" s="500"/>
    </row>
    <row r="685" spans="1:56" s="501" customFormat="1" ht="173.25" hidden="1" customHeight="1">
      <c r="A685" s="492">
        <v>677</v>
      </c>
      <c r="B685" s="490" t="s">
        <v>6208</v>
      </c>
      <c r="C685" s="490" t="s">
        <v>5269</v>
      </c>
      <c r="D685" s="491">
        <v>0</v>
      </c>
      <c r="E685" s="490"/>
      <c r="F685" s="490" t="s">
        <v>5270</v>
      </c>
      <c r="G685" s="490"/>
      <c r="H685" s="492" t="s">
        <v>3770</v>
      </c>
      <c r="I685" s="492" t="s">
        <v>84</v>
      </c>
      <c r="J685" s="492"/>
      <c r="K685" s="492"/>
      <c r="L685" s="491"/>
      <c r="M685" s="491"/>
      <c r="N685" s="491"/>
      <c r="O685" s="491"/>
      <c r="P685" s="491"/>
      <c r="Q685" s="491"/>
      <c r="R685" s="491"/>
      <c r="S685" s="491"/>
      <c r="T685" s="491"/>
      <c r="U685" s="491">
        <f t="shared" si="30"/>
        <v>0</v>
      </c>
      <c r="V685" s="495">
        <f t="shared" si="32"/>
        <v>50</v>
      </c>
      <c r="W685" s="496"/>
      <c r="X685" s="496"/>
      <c r="Y685" s="496"/>
      <c r="Z685" s="502">
        <v>50</v>
      </c>
      <c r="AA685" s="496"/>
      <c r="AB685" s="496"/>
      <c r="AC685" s="496"/>
      <c r="AD685" s="496"/>
      <c r="AE685" s="547"/>
      <c r="AF685" s="498" t="s">
        <v>4922</v>
      </c>
      <c r="AG685" s="499">
        <v>0</v>
      </c>
      <c r="AH685" s="499">
        <v>0</v>
      </c>
      <c r="AI685" s="499">
        <f t="shared" si="31"/>
        <v>0</v>
      </c>
      <c r="AJ685" s="324"/>
      <c r="AK685" s="316"/>
      <c r="AL685" s="316"/>
      <c r="AM685" s="500"/>
      <c r="AN685" s="500"/>
      <c r="AO685" s="500"/>
      <c r="AP685" s="500"/>
      <c r="AQ685" s="500"/>
      <c r="AR685" s="500"/>
      <c r="AS685" s="500"/>
      <c r="AT685" s="500"/>
      <c r="AU685" s="500"/>
      <c r="AV685" s="500"/>
      <c r="AW685" s="500"/>
      <c r="AX685" s="500"/>
      <c r="AY685" s="500"/>
      <c r="AZ685" s="500"/>
      <c r="BA685" s="500"/>
      <c r="BB685" s="500"/>
      <c r="BC685" s="500"/>
      <c r="BD685" s="500"/>
    </row>
    <row r="686" spans="1:56" s="501" customFormat="1" ht="110.25" hidden="1" customHeight="1">
      <c r="A686" s="492">
        <v>678</v>
      </c>
      <c r="B686" s="490" t="s">
        <v>6209</v>
      </c>
      <c r="C686" s="490" t="s">
        <v>4124</v>
      </c>
      <c r="D686" s="491">
        <v>0</v>
      </c>
      <c r="E686" s="490"/>
      <c r="F686" s="490" t="s">
        <v>5260</v>
      </c>
      <c r="G686" s="490"/>
      <c r="H686" s="492" t="s">
        <v>4192</v>
      </c>
      <c r="I686" s="492" t="s">
        <v>84</v>
      </c>
      <c r="J686" s="492"/>
      <c r="K686" s="492"/>
      <c r="L686" s="491"/>
      <c r="M686" s="491"/>
      <c r="N686" s="491"/>
      <c r="O686" s="491"/>
      <c r="P686" s="491"/>
      <c r="Q686" s="491"/>
      <c r="R686" s="491"/>
      <c r="S686" s="491"/>
      <c r="T686" s="491"/>
      <c r="U686" s="491">
        <f t="shared" si="30"/>
        <v>0</v>
      </c>
      <c r="V686" s="495">
        <f t="shared" si="32"/>
        <v>200</v>
      </c>
      <c r="W686" s="496"/>
      <c r="X686" s="496"/>
      <c r="Y686" s="496"/>
      <c r="Z686" s="502">
        <v>200</v>
      </c>
      <c r="AA686" s="496"/>
      <c r="AB686" s="496"/>
      <c r="AC686" s="496"/>
      <c r="AD686" s="496"/>
      <c r="AE686" s="547"/>
      <c r="AF686" s="498" t="s">
        <v>4922</v>
      </c>
      <c r="AG686" s="499">
        <v>0</v>
      </c>
      <c r="AH686" s="499">
        <v>0</v>
      </c>
      <c r="AI686" s="499">
        <f t="shared" si="31"/>
        <v>0</v>
      </c>
      <c r="AJ686" s="324"/>
      <c r="AK686" s="316"/>
      <c r="AL686" s="316"/>
      <c r="AM686" s="500"/>
      <c r="AN686" s="500"/>
      <c r="AO686" s="500"/>
      <c r="AP686" s="500"/>
      <c r="AQ686" s="500"/>
      <c r="AR686" s="500"/>
      <c r="AS686" s="500"/>
      <c r="AT686" s="500"/>
      <c r="AU686" s="500"/>
      <c r="AV686" s="500"/>
      <c r="AW686" s="500"/>
      <c r="AX686" s="500"/>
      <c r="AY686" s="500"/>
      <c r="AZ686" s="500"/>
      <c r="BA686" s="500"/>
      <c r="BB686" s="500"/>
      <c r="BC686" s="500"/>
      <c r="BD686" s="500"/>
    </row>
    <row r="687" spans="1:56" s="501" customFormat="1" ht="110.25" hidden="1" customHeight="1">
      <c r="A687" s="492">
        <v>679</v>
      </c>
      <c r="B687" s="490" t="s">
        <v>6210</v>
      </c>
      <c r="C687" s="490" t="s">
        <v>4197</v>
      </c>
      <c r="D687" s="491">
        <v>0</v>
      </c>
      <c r="E687" s="490"/>
      <c r="F687" s="490" t="s">
        <v>5260</v>
      </c>
      <c r="G687" s="490"/>
      <c r="H687" s="492" t="s">
        <v>4192</v>
      </c>
      <c r="I687" s="492" t="s">
        <v>84</v>
      </c>
      <c r="J687" s="492"/>
      <c r="K687" s="492"/>
      <c r="L687" s="491"/>
      <c r="M687" s="491"/>
      <c r="N687" s="491"/>
      <c r="O687" s="491"/>
      <c r="P687" s="491"/>
      <c r="Q687" s="491"/>
      <c r="R687" s="491"/>
      <c r="S687" s="491"/>
      <c r="T687" s="491"/>
      <c r="U687" s="491">
        <f t="shared" si="30"/>
        <v>0</v>
      </c>
      <c r="V687" s="495">
        <f t="shared" si="32"/>
        <v>50</v>
      </c>
      <c r="W687" s="496"/>
      <c r="X687" s="496"/>
      <c r="Y687" s="496"/>
      <c r="Z687" s="502">
        <v>50</v>
      </c>
      <c r="AA687" s="496"/>
      <c r="AB687" s="496"/>
      <c r="AC687" s="496"/>
      <c r="AD687" s="496"/>
      <c r="AE687" s="547"/>
      <c r="AF687" s="498" t="s">
        <v>4922</v>
      </c>
      <c r="AG687" s="499">
        <v>0</v>
      </c>
      <c r="AH687" s="499">
        <v>0</v>
      </c>
      <c r="AI687" s="499">
        <f t="shared" si="31"/>
        <v>0</v>
      </c>
      <c r="AJ687" s="324"/>
      <c r="AK687" s="316"/>
      <c r="AL687" s="316"/>
      <c r="AM687" s="500"/>
      <c r="AN687" s="500"/>
      <c r="AO687" s="500"/>
      <c r="AP687" s="500"/>
      <c r="AQ687" s="500"/>
      <c r="AR687" s="500"/>
      <c r="AS687" s="500"/>
      <c r="AT687" s="500"/>
      <c r="AU687" s="500"/>
      <c r="AV687" s="500"/>
      <c r="AW687" s="500"/>
      <c r="AX687" s="500"/>
      <c r="AY687" s="500"/>
      <c r="AZ687" s="500"/>
      <c r="BA687" s="500"/>
      <c r="BB687" s="500"/>
      <c r="BC687" s="500"/>
      <c r="BD687" s="500"/>
    </row>
    <row r="688" spans="1:56" s="501" customFormat="1" ht="110.25" hidden="1" customHeight="1">
      <c r="A688" s="492">
        <v>680</v>
      </c>
      <c r="B688" s="490" t="s">
        <v>6211</v>
      </c>
      <c r="C688" s="490" t="s">
        <v>5243</v>
      </c>
      <c r="D688" s="491">
        <v>0</v>
      </c>
      <c r="E688" s="490"/>
      <c r="F688" s="490" t="s">
        <v>5244</v>
      </c>
      <c r="G688" s="490"/>
      <c r="H688" s="492" t="s">
        <v>4192</v>
      </c>
      <c r="I688" s="492" t="s">
        <v>84</v>
      </c>
      <c r="J688" s="492"/>
      <c r="K688" s="492"/>
      <c r="L688" s="491"/>
      <c r="M688" s="491"/>
      <c r="N688" s="491"/>
      <c r="O688" s="491"/>
      <c r="P688" s="491"/>
      <c r="Q688" s="491"/>
      <c r="R688" s="491"/>
      <c r="S688" s="491"/>
      <c r="T688" s="491"/>
      <c r="U688" s="491">
        <f t="shared" si="30"/>
        <v>0</v>
      </c>
      <c r="V688" s="495">
        <f t="shared" si="32"/>
        <v>50</v>
      </c>
      <c r="W688" s="496"/>
      <c r="X688" s="496"/>
      <c r="Y688" s="496"/>
      <c r="Z688" s="502">
        <v>50</v>
      </c>
      <c r="AA688" s="496"/>
      <c r="AB688" s="496"/>
      <c r="AC688" s="496"/>
      <c r="AD688" s="496"/>
      <c r="AE688" s="547"/>
      <c r="AF688" s="498" t="s">
        <v>4922</v>
      </c>
      <c r="AG688" s="499">
        <v>0</v>
      </c>
      <c r="AH688" s="499">
        <v>0</v>
      </c>
      <c r="AI688" s="499">
        <f t="shared" si="31"/>
        <v>0</v>
      </c>
      <c r="AJ688" s="324"/>
      <c r="AK688" s="316"/>
      <c r="AL688" s="316"/>
      <c r="AM688" s="500"/>
      <c r="AN688" s="500"/>
      <c r="AO688" s="500"/>
      <c r="AP688" s="500"/>
      <c r="AQ688" s="500"/>
      <c r="AR688" s="500"/>
      <c r="AS688" s="500"/>
      <c r="AT688" s="500"/>
      <c r="AU688" s="500"/>
      <c r="AV688" s="500"/>
      <c r="AW688" s="500"/>
      <c r="AX688" s="500"/>
      <c r="AY688" s="500"/>
      <c r="AZ688" s="500"/>
      <c r="BA688" s="500"/>
      <c r="BB688" s="500"/>
      <c r="BC688" s="500"/>
      <c r="BD688" s="500"/>
    </row>
    <row r="689" spans="1:56" s="501" customFormat="1" ht="94.5" hidden="1" customHeight="1">
      <c r="A689" s="492">
        <v>681</v>
      </c>
      <c r="B689" s="490" t="s">
        <v>6212</v>
      </c>
      <c r="C689" s="490" t="s">
        <v>4190</v>
      </c>
      <c r="D689" s="491">
        <v>0</v>
      </c>
      <c r="E689" s="490"/>
      <c r="F689" s="490" t="s">
        <v>5245</v>
      </c>
      <c r="G689" s="490"/>
      <c r="H689" s="492" t="s">
        <v>4192</v>
      </c>
      <c r="I689" s="492" t="s">
        <v>84</v>
      </c>
      <c r="J689" s="492"/>
      <c r="K689" s="492"/>
      <c r="L689" s="491"/>
      <c r="M689" s="491"/>
      <c r="N689" s="491"/>
      <c r="O689" s="491"/>
      <c r="P689" s="491"/>
      <c r="Q689" s="491"/>
      <c r="R689" s="491"/>
      <c r="S689" s="491"/>
      <c r="T689" s="491"/>
      <c r="U689" s="491">
        <f t="shared" si="30"/>
        <v>0</v>
      </c>
      <c r="V689" s="495">
        <f t="shared" si="32"/>
        <v>50</v>
      </c>
      <c r="W689" s="496"/>
      <c r="X689" s="496"/>
      <c r="Y689" s="496"/>
      <c r="Z689" s="502">
        <v>50</v>
      </c>
      <c r="AA689" s="496"/>
      <c r="AB689" s="496"/>
      <c r="AC689" s="496"/>
      <c r="AD689" s="496"/>
      <c r="AE689" s="547"/>
      <c r="AF689" s="498" t="s">
        <v>4922</v>
      </c>
      <c r="AG689" s="499">
        <v>0</v>
      </c>
      <c r="AH689" s="499">
        <v>0</v>
      </c>
      <c r="AI689" s="499">
        <f t="shared" si="31"/>
        <v>0</v>
      </c>
      <c r="AJ689" s="324"/>
      <c r="AK689" s="316"/>
      <c r="AL689" s="316"/>
      <c r="AM689" s="500"/>
      <c r="AN689" s="500"/>
      <c r="AO689" s="500"/>
      <c r="AP689" s="500"/>
      <c r="AQ689" s="500"/>
      <c r="AR689" s="500"/>
      <c r="AS689" s="500"/>
      <c r="AT689" s="500"/>
      <c r="AU689" s="500"/>
      <c r="AV689" s="500"/>
      <c r="AW689" s="500"/>
      <c r="AX689" s="500"/>
      <c r="AY689" s="500"/>
      <c r="AZ689" s="500"/>
      <c r="BA689" s="500"/>
      <c r="BB689" s="500"/>
      <c r="BC689" s="500"/>
      <c r="BD689" s="500"/>
    </row>
    <row r="690" spans="1:56" s="501" customFormat="1" ht="157.5" hidden="1" customHeight="1">
      <c r="A690" s="492">
        <v>682</v>
      </c>
      <c r="B690" s="490" t="s">
        <v>6213</v>
      </c>
      <c r="C690" s="490" t="s">
        <v>5271</v>
      </c>
      <c r="D690" s="491">
        <v>0</v>
      </c>
      <c r="E690" s="490"/>
      <c r="F690" s="490" t="s">
        <v>5272</v>
      </c>
      <c r="G690" s="490"/>
      <c r="H690" s="492" t="s">
        <v>3770</v>
      </c>
      <c r="I690" s="492" t="s">
        <v>84</v>
      </c>
      <c r="J690" s="492"/>
      <c r="K690" s="492"/>
      <c r="L690" s="491"/>
      <c r="M690" s="491"/>
      <c r="N690" s="491"/>
      <c r="O690" s="491"/>
      <c r="P690" s="491"/>
      <c r="Q690" s="491"/>
      <c r="R690" s="491"/>
      <c r="S690" s="491"/>
      <c r="T690" s="491"/>
      <c r="U690" s="491">
        <f t="shared" si="30"/>
        <v>0</v>
      </c>
      <c r="V690" s="495">
        <f t="shared" si="32"/>
        <v>50</v>
      </c>
      <c r="W690" s="496"/>
      <c r="X690" s="496"/>
      <c r="Y690" s="496"/>
      <c r="Z690" s="502">
        <v>50</v>
      </c>
      <c r="AA690" s="496"/>
      <c r="AB690" s="496"/>
      <c r="AC690" s="496"/>
      <c r="AD690" s="496"/>
      <c r="AE690" s="547"/>
      <c r="AF690" s="498" t="s">
        <v>4922</v>
      </c>
      <c r="AG690" s="499">
        <v>0</v>
      </c>
      <c r="AH690" s="499">
        <v>0</v>
      </c>
      <c r="AI690" s="499">
        <f t="shared" si="31"/>
        <v>0</v>
      </c>
      <c r="AJ690" s="324"/>
      <c r="AK690" s="316"/>
      <c r="AL690" s="316"/>
      <c r="AM690" s="500"/>
      <c r="AN690" s="500"/>
      <c r="AO690" s="500"/>
      <c r="AP690" s="500"/>
      <c r="AQ690" s="500"/>
      <c r="AR690" s="500"/>
      <c r="AS690" s="500"/>
      <c r="AT690" s="500"/>
      <c r="AU690" s="500"/>
      <c r="AV690" s="500"/>
      <c r="AW690" s="500"/>
      <c r="AX690" s="500"/>
      <c r="AY690" s="500"/>
      <c r="AZ690" s="500"/>
      <c r="BA690" s="500"/>
      <c r="BB690" s="500"/>
      <c r="BC690" s="500"/>
      <c r="BD690" s="500"/>
    </row>
    <row r="691" spans="1:56" s="501" customFormat="1" ht="110.25" hidden="1" customHeight="1">
      <c r="A691" s="492">
        <v>683</v>
      </c>
      <c r="B691" s="490" t="s">
        <v>6214</v>
      </c>
      <c r="C691" s="490" t="s">
        <v>5243</v>
      </c>
      <c r="D691" s="491">
        <v>0</v>
      </c>
      <c r="E691" s="490"/>
      <c r="F691" s="490" t="s">
        <v>5244</v>
      </c>
      <c r="G691" s="490"/>
      <c r="H691" s="492" t="s">
        <v>4192</v>
      </c>
      <c r="I691" s="492" t="s">
        <v>84</v>
      </c>
      <c r="J691" s="492"/>
      <c r="K691" s="492"/>
      <c r="L691" s="491"/>
      <c r="M691" s="491"/>
      <c r="N691" s="491"/>
      <c r="O691" s="491"/>
      <c r="P691" s="491"/>
      <c r="Q691" s="491"/>
      <c r="R691" s="491"/>
      <c r="S691" s="491"/>
      <c r="T691" s="491"/>
      <c r="U691" s="491">
        <f t="shared" si="30"/>
        <v>0</v>
      </c>
      <c r="V691" s="495">
        <f t="shared" si="32"/>
        <v>200</v>
      </c>
      <c r="W691" s="496"/>
      <c r="X691" s="496"/>
      <c r="Y691" s="496"/>
      <c r="Z691" s="502">
        <v>200</v>
      </c>
      <c r="AA691" s="496"/>
      <c r="AB691" s="496"/>
      <c r="AC691" s="496"/>
      <c r="AD691" s="496"/>
      <c r="AE691" s="547"/>
      <c r="AF691" s="498" t="s">
        <v>4922</v>
      </c>
      <c r="AG691" s="499">
        <v>0</v>
      </c>
      <c r="AH691" s="499">
        <v>0</v>
      </c>
      <c r="AI691" s="499">
        <f t="shared" si="31"/>
        <v>0</v>
      </c>
      <c r="AJ691" s="324"/>
      <c r="AK691" s="316"/>
      <c r="AL691" s="316"/>
      <c r="AM691" s="500"/>
      <c r="AN691" s="500"/>
      <c r="AO691" s="500"/>
      <c r="AP691" s="500"/>
      <c r="AQ691" s="500"/>
      <c r="AR691" s="500"/>
      <c r="AS691" s="500"/>
      <c r="AT691" s="500"/>
      <c r="AU691" s="500"/>
      <c r="AV691" s="500"/>
      <c r="AW691" s="500"/>
      <c r="AX691" s="500"/>
      <c r="AY691" s="500"/>
      <c r="AZ691" s="500"/>
      <c r="BA691" s="500"/>
      <c r="BB691" s="500"/>
      <c r="BC691" s="500"/>
      <c r="BD691" s="500"/>
    </row>
    <row r="692" spans="1:56" s="501" customFormat="1" ht="94.5" hidden="1" customHeight="1">
      <c r="A692" s="492">
        <v>684</v>
      </c>
      <c r="B692" s="490" t="s">
        <v>6215</v>
      </c>
      <c r="C692" s="490" t="s">
        <v>4190</v>
      </c>
      <c r="D692" s="491">
        <v>0</v>
      </c>
      <c r="E692" s="490"/>
      <c r="F692" s="490" t="s">
        <v>5245</v>
      </c>
      <c r="G692" s="490"/>
      <c r="H692" s="492" t="s">
        <v>4192</v>
      </c>
      <c r="I692" s="492" t="s">
        <v>84</v>
      </c>
      <c r="J692" s="492"/>
      <c r="K692" s="492"/>
      <c r="L692" s="491"/>
      <c r="M692" s="491"/>
      <c r="N692" s="491"/>
      <c r="O692" s="491"/>
      <c r="P692" s="491"/>
      <c r="Q692" s="491"/>
      <c r="R692" s="491"/>
      <c r="S692" s="491"/>
      <c r="T692" s="491"/>
      <c r="U692" s="491">
        <f t="shared" si="30"/>
        <v>0</v>
      </c>
      <c r="V692" s="495">
        <f t="shared" si="32"/>
        <v>100</v>
      </c>
      <c r="W692" s="496"/>
      <c r="X692" s="496"/>
      <c r="Y692" s="496"/>
      <c r="Z692" s="502">
        <v>100</v>
      </c>
      <c r="AA692" s="496"/>
      <c r="AB692" s="496"/>
      <c r="AC692" s="496"/>
      <c r="AD692" s="496"/>
      <c r="AE692" s="547"/>
      <c r="AF692" s="498" t="s">
        <v>4922</v>
      </c>
      <c r="AG692" s="499">
        <v>0</v>
      </c>
      <c r="AH692" s="499">
        <v>0</v>
      </c>
      <c r="AI692" s="499">
        <f t="shared" si="31"/>
        <v>0</v>
      </c>
      <c r="AJ692" s="324"/>
      <c r="AK692" s="316"/>
      <c r="AL692" s="316"/>
      <c r="AM692" s="500"/>
      <c r="AN692" s="500"/>
      <c r="AO692" s="500"/>
      <c r="AP692" s="500"/>
      <c r="AQ692" s="500"/>
      <c r="AR692" s="500"/>
      <c r="AS692" s="500"/>
      <c r="AT692" s="500"/>
      <c r="AU692" s="500"/>
      <c r="AV692" s="500"/>
      <c r="AW692" s="500"/>
      <c r="AX692" s="500"/>
      <c r="AY692" s="500"/>
      <c r="AZ692" s="500"/>
      <c r="BA692" s="500"/>
      <c r="BB692" s="500"/>
      <c r="BC692" s="500"/>
      <c r="BD692" s="500"/>
    </row>
    <row r="693" spans="1:56" s="501" customFormat="1" ht="157.5" hidden="1" customHeight="1">
      <c r="A693" s="492">
        <v>685</v>
      </c>
      <c r="B693" s="490" t="s">
        <v>6216</v>
      </c>
      <c r="C693" s="490" t="s">
        <v>3793</v>
      </c>
      <c r="D693" s="491">
        <v>0</v>
      </c>
      <c r="E693" s="490"/>
      <c r="F693" s="490" t="s">
        <v>5273</v>
      </c>
      <c r="G693" s="490"/>
      <c r="H693" s="492" t="s">
        <v>3770</v>
      </c>
      <c r="I693" s="492" t="s">
        <v>84</v>
      </c>
      <c r="J693" s="492"/>
      <c r="K693" s="492"/>
      <c r="L693" s="491"/>
      <c r="M693" s="491"/>
      <c r="N693" s="491"/>
      <c r="O693" s="491"/>
      <c r="P693" s="491"/>
      <c r="Q693" s="491"/>
      <c r="R693" s="491"/>
      <c r="S693" s="491"/>
      <c r="T693" s="491"/>
      <c r="U693" s="491">
        <f t="shared" si="30"/>
        <v>0</v>
      </c>
      <c r="V693" s="495">
        <f t="shared" si="32"/>
        <v>50</v>
      </c>
      <c r="W693" s="496"/>
      <c r="X693" s="496"/>
      <c r="Y693" s="496"/>
      <c r="Z693" s="502">
        <v>50</v>
      </c>
      <c r="AA693" s="496"/>
      <c r="AB693" s="496"/>
      <c r="AC693" s="496"/>
      <c r="AD693" s="496"/>
      <c r="AE693" s="547"/>
      <c r="AF693" s="498" t="s">
        <v>4922</v>
      </c>
      <c r="AG693" s="499">
        <v>0</v>
      </c>
      <c r="AH693" s="499">
        <v>0</v>
      </c>
      <c r="AI693" s="499">
        <f t="shared" si="31"/>
        <v>0</v>
      </c>
      <c r="AJ693" s="324"/>
      <c r="AK693" s="316"/>
      <c r="AL693" s="316"/>
      <c r="AM693" s="500"/>
      <c r="AN693" s="500"/>
      <c r="AO693" s="500"/>
      <c r="AP693" s="500"/>
      <c r="AQ693" s="500"/>
      <c r="AR693" s="500"/>
      <c r="AS693" s="500"/>
      <c r="AT693" s="500"/>
      <c r="AU693" s="500"/>
      <c r="AV693" s="500"/>
      <c r="AW693" s="500"/>
      <c r="AX693" s="500"/>
      <c r="AY693" s="500"/>
      <c r="AZ693" s="500"/>
      <c r="BA693" s="500"/>
      <c r="BB693" s="500"/>
      <c r="BC693" s="500"/>
      <c r="BD693" s="500"/>
    </row>
    <row r="694" spans="1:56" s="501" customFormat="1" ht="110.25" hidden="1" customHeight="1">
      <c r="A694" s="492">
        <v>686</v>
      </c>
      <c r="B694" s="490" t="s">
        <v>6217</v>
      </c>
      <c r="C694" s="490" t="s">
        <v>5248</v>
      </c>
      <c r="D694" s="491">
        <v>0</v>
      </c>
      <c r="E694" s="490"/>
      <c r="F694" s="490" t="s">
        <v>5249</v>
      </c>
      <c r="G694" s="490"/>
      <c r="H694" s="492" t="s">
        <v>4192</v>
      </c>
      <c r="I694" s="492" t="s">
        <v>84</v>
      </c>
      <c r="J694" s="492"/>
      <c r="K694" s="492"/>
      <c r="L694" s="491"/>
      <c r="M694" s="491"/>
      <c r="N694" s="491"/>
      <c r="O694" s="491"/>
      <c r="P694" s="491"/>
      <c r="Q694" s="491"/>
      <c r="R694" s="491"/>
      <c r="S694" s="491"/>
      <c r="T694" s="491"/>
      <c r="U694" s="491">
        <f t="shared" si="30"/>
        <v>0</v>
      </c>
      <c r="V694" s="495">
        <f t="shared" si="32"/>
        <v>200</v>
      </c>
      <c r="W694" s="496"/>
      <c r="X694" s="496"/>
      <c r="Y694" s="496"/>
      <c r="Z694" s="502">
        <v>200</v>
      </c>
      <c r="AA694" s="496"/>
      <c r="AB694" s="496"/>
      <c r="AC694" s="496"/>
      <c r="AD694" s="496"/>
      <c r="AE694" s="547"/>
      <c r="AF694" s="498" t="s">
        <v>4922</v>
      </c>
      <c r="AG694" s="499">
        <v>0</v>
      </c>
      <c r="AH694" s="499">
        <v>0</v>
      </c>
      <c r="AI694" s="499">
        <f t="shared" si="31"/>
        <v>0</v>
      </c>
      <c r="AJ694" s="324"/>
      <c r="AK694" s="316"/>
      <c r="AL694" s="316"/>
      <c r="AM694" s="500"/>
      <c r="AN694" s="500"/>
      <c r="AO694" s="500"/>
      <c r="AP694" s="500"/>
      <c r="AQ694" s="500"/>
      <c r="AR694" s="500"/>
      <c r="AS694" s="500"/>
      <c r="AT694" s="500"/>
      <c r="AU694" s="500"/>
      <c r="AV694" s="500"/>
      <c r="AW694" s="500"/>
      <c r="AX694" s="500"/>
      <c r="AY694" s="500"/>
      <c r="AZ694" s="500"/>
      <c r="BA694" s="500"/>
      <c r="BB694" s="500"/>
      <c r="BC694" s="500"/>
      <c r="BD694" s="500"/>
    </row>
    <row r="695" spans="1:56" s="501" customFormat="1" ht="110.25" hidden="1" customHeight="1">
      <c r="A695" s="492">
        <v>687</v>
      </c>
      <c r="B695" s="490" t="s">
        <v>6218</v>
      </c>
      <c r="C695" s="490" t="s">
        <v>4203</v>
      </c>
      <c r="D695" s="491">
        <v>0</v>
      </c>
      <c r="E695" s="490"/>
      <c r="F695" s="490" t="s">
        <v>5249</v>
      </c>
      <c r="G695" s="490"/>
      <c r="H695" s="492" t="s">
        <v>4192</v>
      </c>
      <c r="I695" s="492" t="s">
        <v>84</v>
      </c>
      <c r="J695" s="492"/>
      <c r="K695" s="492"/>
      <c r="L695" s="491"/>
      <c r="M695" s="491"/>
      <c r="N695" s="491"/>
      <c r="O695" s="491"/>
      <c r="P695" s="491"/>
      <c r="Q695" s="491"/>
      <c r="R695" s="491"/>
      <c r="S695" s="491"/>
      <c r="T695" s="491"/>
      <c r="U695" s="491">
        <f t="shared" si="30"/>
        <v>0</v>
      </c>
      <c r="V695" s="495">
        <f t="shared" si="32"/>
        <v>100</v>
      </c>
      <c r="W695" s="496"/>
      <c r="X695" s="496"/>
      <c r="Y695" s="496"/>
      <c r="Z695" s="502">
        <v>100</v>
      </c>
      <c r="AA695" s="496"/>
      <c r="AB695" s="496"/>
      <c r="AC695" s="496"/>
      <c r="AD695" s="496"/>
      <c r="AE695" s="547"/>
      <c r="AF695" s="498" t="s">
        <v>4922</v>
      </c>
      <c r="AG695" s="499">
        <v>0</v>
      </c>
      <c r="AH695" s="499">
        <v>0</v>
      </c>
      <c r="AI695" s="499">
        <f t="shared" si="31"/>
        <v>0</v>
      </c>
      <c r="AJ695" s="324"/>
      <c r="AK695" s="316"/>
      <c r="AL695" s="316"/>
      <c r="AM695" s="500"/>
      <c r="AN695" s="500"/>
      <c r="AO695" s="500"/>
      <c r="AP695" s="500"/>
      <c r="AQ695" s="500"/>
      <c r="AR695" s="500"/>
      <c r="AS695" s="500"/>
      <c r="AT695" s="500"/>
      <c r="AU695" s="500"/>
      <c r="AV695" s="500"/>
      <c r="AW695" s="500"/>
      <c r="AX695" s="500"/>
      <c r="AY695" s="500"/>
      <c r="AZ695" s="500"/>
      <c r="BA695" s="500"/>
      <c r="BB695" s="500"/>
      <c r="BC695" s="500"/>
      <c r="BD695" s="500"/>
    </row>
    <row r="696" spans="1:56" s="501" customFormat="1" ht="141.75" hidden="1" customHeight="1">
      <c r="A696" s="492">
        <v>688</v>
      </c>
      <c r="B696" s="490" t="s">
        <v>6219</v>
      </c>
      <c r="C696" s="490" t="s">
        <v>5274</v>
      </c>
      <c r="D696" s="491">
        <v>0</v>
      </c>
      <c r="E696" s="490"/>
      <c r="F696" s="490" t="s">
        <v>5275</v>
      </c>
      <c r="G696" s="490"/>
      <c r="H696" s="492" t="s">
        <v>3770</v>
      </c>
      <c r="I696" s="492" t="s">
        <v>84</v>
      </c>
      <c r="J696" s="492"/>
      <c r="K696" s="492"/>
      <c r="L696" s="491"/>
      <c r="M696" s="491"/>
      <c r="N696" s="491"/>
      <c r="O696" s="491"/>
      <c r="P696" s="491"/>
      <c r="Q696" s="491"/>
      <c r="R696" s="491"/>
      <c r="S696" s="491"/>
      <c r="T696" s="491"/>
      <c r="U696" s="491">
        <f t="shared" si="30"/>
        <v>0</v>
      </c>
      <c r="V696" s="495">
        <f t="shared" si="32"/>
        <v>30</v>
      </c>
      <c r="W696" s="496"/>
      <c r="X696" s="496"/>
      <c r="Y696" s="496"/>
      <c r="Z696" s="502">
        <v>30</v>
      </c>
      <c r="AA696" s="496"/>
      <c r="AB696" s="496"/>
      <c r="AC696" s="496"/>
      <c r="AD696" s="496"/>
      <c r="AE696" s="547"/>
      <c r="AF696" s="498" t="s">
        <v>4922</v>
      </c>
      <c r="AG696" s="499">
        <v>0</v>
      </c>
      <c r="AH696" s="499">
        <v>0</v>
      </c>
      <c r="AI696" s="499">
        <f t="shared" si="31"/>
        <v>0</v>
      </c>
      <c r="AJ696" s="324"/>
      <c r="AK696" s="316"/>
      <c r="AL696" s="316"/>
      <c r="AM696" s="500"/>
      <c r="AN696" s="500"/>
      <c r="AO696" s="500"/>
      <c r="AP696" s="500"/>
      <c r="AQ696" s="500"/>
      <c r="AR696" s="500"/>
      <c r="AS696" s="500"/>
      <c r="AT696" s="500"/>
      <c r="AU696" s="500"/>
      <c r="AV696" s="500"/>
      <c r="AW696" s="500"/>
      <c r="AX696" s="500"/>
      <c r="AY696" s="500"/>
      <c r="AZ696" s="500"/>
      <c r="BA696" s="500"/>
      <c r="BB696" s="500"/>
      <c r="BC696" s="500"/>
      <c r="BD696" s="500"/>
    </row>
    <row r="697" spans="1:56" s="501" customFormat="1" ht="110.25" hidden="1" customHeight="1">
      <c r="A697" s="492">
        <v>689</v>
      </c>
      <c r="B697" s="490" t="s">
        <v>6220</v>
      </c>
      <c r="C697" s="490" t="s">
        <v>5248</v>
      </c>
      <c r="D697" s="491">
        <v>0</v>
      </c>
      <c r="E697" s="490"/>
      <c r="F697" s="490" t="s">
        <v>5249</v>
      </c>
      <c r="G697" s="490"/>
      <c r="H697" s="492" t="s">
        <v>4192</v>
      </c>
      <c r="I697" s="492" t="s">
        <v>84</v>
      </c>
      <c r="J697" s="492"/>
      <c r="K697" s="492"/>
      <c r="L697" s="491"/>
      <c r="M697" s="491"/>
      <c r="N697" s="491"/>
      <c r="O697" s="491"/>
      <c r="P697" s="491"/>
      <c r="Q697" s="491"/>
      <c r="R697" s="491"/>
      <c r="S697" s="491"/>
      <c r="T697" s="491"/>
      <c r="U697" s="491">
        <f t="shared" si="30"/>
        <v>0</v>
      </c>
      <c r="V697" s="495">
        <f t="shared" si="32"/>
        <v>150</v>
      </c>
      <c r="W697" s="496"/>
      <c r="X697" s="496"/>
      <c r="Y697" s="496"/>
      <c r="Z697" s="502">
        <v>150</v>
      </c>
      <c r="AA697" s="496"/>
      <c r="AB697" s="496"/>
      <c r="AC697" s="496"/>
      <c r="AD697" s="496"/>
      <c r="AE697" s="547"/>
      <c r="AF697" s="498" t="s">
        <v>4922</v>
      </c>
      <c r="AG697" s="499">
        <v>0</v>
      </c>
      <c r="AH697" s="499">
        <v>0</v>
      </c>
      <c r="AI697" s="499">
        <f t="shared" si="31"/>
        <v>0</v>
      </c>
      <c r="AJ697" s="324"/>
      <c r="AK697" s="316"/>
      <c r="AL697" s="316"/>
      <c r="AM697" s="500"/>
      <c r="AN697" s="500"/>
      <c r="AO697" s="500"/>
      <c r="AP697" s="500"/>
      <c r="AQ697" s="500"/>
      <c r="AR697" s="500"/>
      <c r="AS697" s="500"/>
      <c r="AT697" s="500"/>
      <c r="AU697" s="500"/>
      <c r="AV697" s="500"/>
      <c r="AW697" s="500"/>
      <c r="AX697" s="500"/>
      <c r="AY697" s="500"/>
      <c r="AZ697" s="500"/>
      <c r="BA697" s="500"/>
      <c r="BB697" s="500"/>
      <c r="BC697" s="500"/>
      <c r="BD697" s="500"/>
    </row>
    <row r="698" spans="1:56" s="501" customFormat="1" ht="110.25" hidden="1" customHeight="1">
      <c r="A698" s="492">
        <v>690</v>
      </c>
      <c r="B698" s="490" t="s">
        <v>6221</v>
      </c>
      <c r="C698" s="490" t="s">
        <v>4203</v>
      </c>
      <c r="D698" s="491">
        <v>0</v>
      </c>
      <c r="E698" s="490"/>
      <c r="F698" s="490" t="s">
        <v>5249</v>
      </c>
      <c r="G698" s="490"/>
      <c r="H698" s="492" t="s">
        <v>4192</v>
      </c>
      <c r="I698" s="492" t="s">
        <v>84</v>
      </c>
      <c r="J698" s="492"/>
      <c r="K698" s="492"/>
      <c r="L698" s="491"/>
      <c r="M698" s="491"/>
      <c r="N698" s="491"/>
      <c r="O698" s="491"/>
      <c r="P698" s="491"/>
      <c r="Q698" s="491"/>
      <c r="R698" s="491"/>
      <c r="S698" s="491"/>
      <c r="T698" s="491"/>
      <c r="U698" s="491">
        <f t="shared" si="30"/>
        <v>0</v>
      </c>
      <c r="V698" s="495">
        <f t="shared" si="32"/>
        <v>50</v>
      </c>
      <c r="W698" s="496"/>
      <c r="X698" s="496"/>
      <c r="Y698" s="496"/>
      <c r="Z698" s="502">
        <v>50</v>
      </c>
      <c r="AA698" s="496"/>
      <c r="AB698" s="496"/>
      <c r="AC698" s="496"/>
      <c r="AD698" s="496"/>
      <c r="AE698" s="547"/>
      <c r="AF698" s="498" t="s">
        <v>4922</v>
      </c>
      <c r="AG698" s="499">
        <v>0</v>
      </c>
      <c r="AH698" s="499">
        <v>0</v>
      </c>
      <c r="AI698" s="499">
        <f t="shared" si="31"/>
        <v>0</v>
      </c>
      <c r="AJ698" s="324"/>
      <c r="AK698" s="316"/>
      <c r="AL698" s="316"/>
      <c r="AM698" s="500"/>
      <c r="AN698" s="500"/>
      <c r="AO698" s="500"/>
      <c r="AP698" s="500"/>
      <c r="AQ698" s="500"/>
      <c r="AR698" s="500"/>
      <c r="AS698" s="500"/>
      <c r="AT698" s="500"/>
      <c r="AU698" s="500"/>
      <c r="AV698" s="500"/>
      <c r="AW698" s="500"/>
      <c r="AX698" s="500"/>
      <c r="AY698" s="500"/>
      <c r="AZ698" s="500"/>
      <c r="BA698" s="500"/>
      <c r="BB698" s="500"/>
      <c r="BC698" s="500"/>
      <c r="BD698" s="500"/>
    </row>
    <row r="699" spans="1:56" s="501" customFormat="1" ht="173.25" hidden="1" customHeight="1">
      <c r="A699" s="492">
        <v>691</v>
      </c>
      <c r="B699" s="490" t="s">
        <v>6222</v>
      </c>
      <c r="C699" s="490" t="s">
        <v>3784</v>
      </c>
      <c r="D699" s="491">
        <v>0</v>
      </c>
      <c r="E699" s="490"/>
      <c r="F699" s="490" t="s">
        <v>5276</v>
      </c>
      <c r="G699" s="490"/>
      <c r="H699" s="492" t="s">
        <v>3770</v>
      </c>
      <c r="I699" s="492" t="s">
        <v>84</v>
      </c>
      <c r="J699" s="492"/>
      <c r="K699" s="492"/>
      <c r="L699" s="491"/>
      <c r="M699" s="491"/>
      <c r="N699" s="491"/>
      <c r="O699" s="491"/>
      <c r="P699" s="491"/>
      <c r="Q699" s="491"/>
      <c r="R699" s="491"/>
      <c r="S699" s="491"/>
      <c r="T699" s="491"/>
      <c r="U699" s="491">
        <f t="shared" si="30"/>
        <v>0</v>
      </c>
      <c r="V699" s="495">
        <f t="shared" si="32"/>
        <v>50</v>
      </c>
      <c r="W699" s="496"/>
      <c r="X699" s="496"/>
      <c r="Y699" s="496"/>
      <c r="Z699" s="502">
        <v>50</v>
      </c>
      <c r="AA699" s="496"/>
      <c r="AB699" s="496"/>
      <c r="AC699" s="496"/>
      <c r="AD699" s="496"/>
      <c r="AE699" s="547"/>
      <c r="AF699" s="498" t="s">
        <v>4922</v>
      </c>
      <c r="AG699" s="499">
        <v>0</v>
      </c>
      <c r="AH699" s="499">
        <v>0</v>
      </c>
      <c r="AI699" s="499">
        <f t="shared" si="31"/>
        <v>0</v>
      </c>
      <c r="AJ699" s="324"/>
      <c r="AK699" s="316"/>
      <c r="AL699" s="316"/>
      <c r="AM699" s="500"/>
      <c r="AN699" s="500"/>
      <c r="AO699" s="500"/>
      <c r="AP699" s="500"/>
      <c r="AQ699" s="500"/>
      <c r="AR699" s="500"/>
      <c r="AS699" s="500"/>
      <c r="AT699" s="500"/>
      <c r="AU699" s="500"/>
      <c r="AV699" s="500"/>
      <c r="AW699" s="500"/>
      <c r="AX699" s="500"/>
      <c r="AY699" s="500"/>
      <c r="AZ699" s="500"/>
      <c r="BA699" s="500"/>
      <c r="BB699" s="500"/>
      <c r="BC699" s="500"/>
      <c r="BD699" s="500"/>
    </row>
    <row r="700" spans="1:56" s="501" customFormat="1" ht="110.25" hidden="1" customHeight="1">
      <c r="A700" s="492">
        <v>692</v>
      </c>
      <c r="B700" s="490" t="s">
        <v>6223</v>
      </c>
      <c r="C700" s="490" t="s">
        <v>4124</v>
      </c>
      <c r="D700" s="491">
        <v>0</v>
      </c>
      <c r="E700" s="490"/>
      <c r="F700" s="490" t="s">
        <v>5260</v>
      </c>
      <c r="G700" s="490"/>
      <c r="H700" s="492" t="s">
        <v>4192</v>
      </c>
      <c r="I700" s="492" t="s">
        <v>84</v>
      </c>
      <c r="J700" s="492"/>
      <c r="K700" s="492"/>
      <c r="L700" s="491"/>
      <c r="M700" s="491"/>
      <c r="N700" s="491"/>
      <c r="O700" s="491"/>
      <c r="P700" s="491"/>
      <c r="Q700" s="491"/>
      <c r="R700" s="491"/>
      <c r="S700" s="491"/>
      <c r="T700" s="491"/>
      <c r="U700" s="491">
        <f t="shared" si="30"/>
        <v>0</v>
      </c>
      <c r="V700" s="495">
        <f t="shared" si="32"/>
        <v>250</v>
      </c>
      <c r="W700" s="496"/>
      <c r="X700" s="496"/>
      <c r="Y700" s="496"/>
      <c r="Z700" s="502">
        <v>250</v>
      </c>
      <c r="AA700" s="496"/>
      <c r="AB700" s="496"/>
      <c r="AC700" s="496"/>
      <c r="AD700" s="496"/>
      <c r="AE700" s="547"/>
      <c r="AF700" s="498" t="s">
        <v>4922</v>
      </c>
      <c r="AG700" s="499">
        <v>0</v>
      </c>
      <c r="AH700" s="499">
        <v>0</v>
      </c>
      <c r="AI700" s="499">
        <f t="shared" si="31"/>
        <v>0</v>
      </c>
      <c r="AJ700" s="324"/>
      <c r="AK700" s="316"/>
      <c r="AL700" s="316"/>
      <c r="AM700" s="500"/>
      <c r="AN700" s="500"/>
      <c r="AO700" s="500"/>
      <c r="AP700" s="500"/>
      <c r="AQ700" s="500"/>
      <c r="AR700" s="500"/>
      <c r="AS700" s="500"/>
      <c r="AT700" s="500"/>
      <c r="AU700" s="500"/>
      <c r="AV700" s="500"/>
      <c r="AW700" s="500"/>
      <c r="AX700" s="500"/>
      <c r="AY700" s="500"/>
      <c r="AZ700" s="500"/>
      <c r="BA700" s="500"/>
      <c r="BB700" s="500"/>
      <c r="BC700" s="500"/>
      <c r="BD700" s="500"/>
    </row>
    <row r="701" spans="1:56" s="501" customFormat="1" ht="110.25" hidden="1" customHeight="1">
      <c r="A701" s="492">
        <v>693</v>
      </c>
      <c r="B701" s="490" t="s">
        <v>6224</v>
      </c>
      <c r="C701" s="490" t="s">
        <v>4197</v>
      </c>
      <c r="D701" s="491">
        <v>0</v>
      </c>
      <c r="E701" s="490"/>
      <c r="F701" s="490" t="s">
        <v>5260</v>
      </c>
      <c r="G701" s="490"/>
      <c r="H701" s="492" t="s">
        <v>4192</v>
      </c>
      <c r="I701" s="492" t="s">
        <v>84</v>
      </c>
      <c r="J701" s="492"/>
      <c r="K701" s="492"/>
      <c r="L701" s="491"/>
      <c r="M701" s="491"/>
      <c r="N701" s="491"/>
      <c r="O701" s="491"/>
      <c r="P701" s="491"/>
      <c r="Q701" s="491"/>
      <c r="R701" s="491"/>
      <c r="S701" s="491"/>
      <c r="T701" s="491"/>
      <c r="U701" s="491">
        <f t="shared" si="30"/>
        <v>0</v>
      </c>
      <c r="V701" s="495">
        <f t="shared" si="32"/>
        <v>100</v>
      </c>
      <c r="W701" s="496"/>
      <c r="X701" s="496"/>
      <c r="Y701" s="496"/>
      <c r="Z701" s="502">
        <v>100</v>
      </c>
      <c r="AA701" s="496"/>
      <c r="AB701" s="496"/>
      <c r="AC701" s="496"/>
      <c r="AD701" s="496"/>
      <c r="AE701" s="547"/>
      <c r="AF701" s="498" t="s">
        <v>4922</v>
      </c>
      <c r="AG701" s="499">
        <v>0</v>
      </c>
      <c r="AH701" s="499">
        <v>0</v>
      </c>
      <c r="AI701" s="499">
        <f t="shared" si="31"/>
        <v>0</v>
      </c>
      <c r="AJ701" s="324"/>
      <c r="AK701" s="316"/>
      <c r="AL701" s="316"/>
      <c r="AM701" s="500"/>
      <c r="AN701" s="500"/>
      <c r="AO701" s="500"/>
      <c r="AP701" s="500"/>
      <c r="AQ701" s="500"/>
      <c r="AR701" s="500"/>
      <c r="AS701" s="500"/>
      <c r="AT701" s="500"/>
      <c r="AU701" s="500"/>
      <c r="AV701" s="500"/>
      <c r="AW701" s="500"/>
      <c r="AX701" s="500"/>
      <c r="AY701" s="500"/>
      <c r="AZ701" s="500"/>
      <c r="BA701" s="500"/>
      <c r="BB701" s="500"/>
      <c r="BC701" s="500"/>
      <c r="BD701" s="500"/>
    </row>
    <row r="702" spans="1:56" s="501" customFormat="1" ht="189" hidden="1" customHeight="1">
      <c r="A702" s="492">
        <v>694</v>
      </c>
      <c r="B702" s="490" t="s">
        <v>6225</v>
      </c>
      <c r="C702" s="490" t="s">
        <v>5277</v>
      </c>
      <c r="D702" s="491">
        <v>0</v>
      </c>
      <c r="E702" s="490"/>
      <c r="F702" s="490" t="s">
        <v>5278</v>
      </c>
      <c r="G702" s="490"/>
      <c r="H702" s="492" t="s">
        <v>3770</v>
      </c>
      <c r="I702" s="492" t="s">
        <v>84</v>
      </c>
      <c r="J702" s="492"/>
      <c r="K702" s="492"/>
      <c r="L702" s="491"/>
      <c r="M702" s="491"/>
      <c r="N702" s="491"/>
      <c r="O702" s="491"/>
      <c r="P702" s="491"/>
      <c r="Q702" s="491"/>
      <c r="R702" s="491"/>
      <c r="S702" s="491"/>
      <c r="T702" s="491"/>
      <c r="U702" s="491">
        <f t="shared" si="30"/>
        <v>0</v>
      </c>
      <c r="V702" s="495">
        <f t="shared" si="32"/>
        <v>30</v>
      </c>
      <c r="W702" s="496"/>
      <c r="X702" s="496"/>
      <c r="Y702" s="496"/>
      <c r="Z702" s="502">
        <v>30</v>
      </c>
      <c r="AA702" s="496"/>
      <c r="AB702" s="496"/>
      <c r="AC702" s="496"/>
      <c r="AD702" s="496"/>
      <c r="AE702" s="547"/>
      <c r="AF702" s="498" t="s">
        <v>4922</v>
      </c>
      <c r="AG702" s="499">
        <v>0</v>
      </c>
      <c r="AH702" s="499">
        <v>0</v>
      </c>
      <c r="AI702" s="499">
        <f t="shared" si="31"/>
        <v>0</v>
      </c>
      <c r="AJ702" s="324"/>
      <c r="AK702" s="316"/>
      <c r="AL702" s="316"/>
      <c r="AM702" s="500"/>
      <c r="AN702" s="500"/>
      <c r="AO702" s="500"/>
      <c r="AP702" s="500"/>
      <c r="AQ702" s="500"/>
      <c r="AR702" s="500"/>
      <c r="AS702" s="500"/>
      <c r="AT702" s="500"/>
      <c r="AU702" s="500"/>
      <c r="AV702" s="500"/>
      <c r="AW702" s="500"/>
      <c r="AX702" s="500"/>
      <c r="AY702" s="500"/>
      <c r="AZ702" s="500"/>
      <c r="BA702" s="500"/>
      <c r="BB702" s="500"/>
      <c r="BC702" s="500"/>
      <c r="BD702" s="500"/>
    </row>
    <row r="703" spans="1:56" s="501" customFormat="1" ht="110.25" hidden="1" customHeight="1">
      <c r="A703" s="492">
        <v>695</v>
      </c>
      <c r="B703" s="490" t="s">
        <v>6226</v>
      </c>
      <c r="C703" s="490" t="s">
        <v>4124</v>
      </c>
      <c r="D703" s="491">
        <v>0</v>
      </c>
      <c r="E703" s="490"/>
      <c r="F703" s="490" t="s">
        <v>5260</v>
      </c>
      <c r="G703" s="490"/>
      <c r="H703" s="492" t="s">
        <v>4192</v>
      </c>
      <c r="I703" s="492" t="s">
        <v>84</v>
      </c>
      <c r="J703" s="492"/>
      <c r="K703" s="492"/>
      <c r="L703" s="491"/>
      <c r="M703" s="491"/>
      <c r="N703" s="491"/>
      <c r="O703" s="491"/>
      <c r="P703" s="491"/>
      <c r="Q703" s="491"/>
      <c r="R703" s="491"/>
      <c r="S703" s="491"/>
      <c r="T703" s="491"/>
      <c r="U703" s="491">
        <f t="shared" si="30"/>
        <v>0</v>
      </c>
      <c r="V703" s="495">
        <f t="shared" si="32"/>
        <v>100</v>
      </c>
      <c r="W703" s="496"/>
      <c r="X703" s="496"/>
      <c r="Y703" s="496"/>
      <c r="Z703" s="502">
        <v>100</v>
      </c>
      <c r="AA703" s="496"/>
      <c r="AB703" s="496"/>
      <c r="AC703" s="496"/>
      <c r="AD703" s="496"/>
      <c r="AE703" s="547"/>
      <c r="AF703" s="498" t="s">
        <v>4922</v>
      </c>
      <c r="AG703" s="499">
        <v>0</v>
      </c>
      <c r="AH703" s="499">
        <v>0</v>
      </c>
      <c r="AI703" s="499">
        <f t="shared" si="31"/>
        <v>0</v>
      </c>
      <c r="AJ703" s="324"/>
      <c r="AK703" s="316"/>
      <c r="AL703" s="316"/>
      <c r="AM703" s="500"/>
      <c r="AN703" s="500"/>
      <c r="AO703" s="500"/>
      <c r="AP703" s="500"/>
      <c r="AQ703" s="500"/>
      <c r="AR703" s="500"/>
      <c r="AS703" s="500"/>
      <c r="AT703" s="500"/>
      <c r="AU703" s="500"/>
      <c r="AV703" s="500"/>
      <c r="AW703" s="500"/>
      <c r="AX703" s="500"/>
      <c r="AY703" s="500"/>
      <c r="AZ703" s="500"/>
      <c r="BA703" s="500"/>
      <c r="BB703" s="500"/>
      <c r="BC703" s="500"/>
      <c r="BD703" s="500"/>
    </row>
    <row r="704" spans="1:56" s="501" customFormat="1" ht="110.25" hidden="1" customHeight="1">
      <c r="A704" s="492">
        <v>696</v>
      </c>
      <c r="B704" s="490" t="s">
        <v>6227</v>
      </c>
      <c r="C704" s="490" t="s">
        <v>4197</v>
      </c>
      <c r="D704" s="491">
        <v>0</v>
      </c>
      <c r="E704" s="490"/>
      <c r="F704" s="490" t="s">
        <v>5260</v>
      </c>
      <c r="G704" s="490"/>
      <c r="H704" s="492" t="s">
        <v>4192</v>
      </c>
      <c r="I704" s="492" t="s">
        <v>84</v>
      </c>
      <c r="J704" s="492"/>
      <c r="K704" s="492"/>
      <c r="L704" s="491"/>
      <c r="M704" s="491"/>
      <c r="N704" s="491"/>
      <c r="O704" s="491"/>
      <c r="P704" s="491"/>
      <c r="Q704" s="491"/>
      <c r="R704" s="491"/>
      <c r="S704" s="491"/>
      <c r="T704" s="491"/>
      <c r="U704" s="491">
        <f t="shared" si="30"/>
        <v>0</v>
      </c>
      <c r="V704" s="495">
        <f t="shared" si="32"/>
        <v>50</v>
      </c>
      <c r="W704" s="496"/>
      <c r="X704" s="496"/>
      <c r="Y704" s="496"/>
      <c r="Z704" s="502">
        <v>50</v>
      </c>
      <c r="AA704" s="496"/>
      <c r="AB704" s="496"/>
      <c r="AC704" s="496"/>
      <c r="AD704" s="496"/>
      <c r="AE704" s="547"/>
      <c r="AF704" s="498" t="s">
        <v>4922</v>
      </c>
      <c r="AG704" s="499">
        <v>0</v>
      </c>
      <c r="AH704" s="499">
        <v>0</v>
      </c>
      <c r="AI704" s="499">
        <f t="shared" si="31"/>
        <v>0</v>
      </c>
      <c r="AJ704" s="324"/>
      <c r="AK704" s="316"/>
      <c r="AL704" s="316"/>
      <c r="AM704" s="500"/>
      <c r="AN704" s="500"/>
      <c r="AO704" s="500"/>
      <c r="AP704" s="500"/>
      <c r="AQ704" s="500"/>
      <c r="AR704" s="500"/>
      <c r="AS704" s="500"/>
      <c r="AT704" s="500"/>
      <c r="AU704" s="500"/>
      <c r="AV704" s="500"/>
      <c r="AW704" s="500"/>
      <c r="AX704" s="500"/>
      <c r="AY704" s="500"/>
      <c r="AZ704" s="500"/>
      <c r="BA704" s="500"/>
      <c r="BB704" s="500"/>
      <c r="BC704" s="500"/>
      <c r="BD704" s="500"/>
    </row>
    <row r="705" spans="1:56" s="501" customFormat="1" ht="110.25" hidden="1" customHeight="1">
      <c r="A705" s="492">
        <v>697</v>
      </c>
      <c r="B705" s="490" t="s">
        <v>6228</v>
      </c>
      <c r="C705" s="490" t="s">
        <v>5243</v>
      </c>
      <c r="D705" s="491">
        <v>0</v>
      </c>
      <c r="E705" s="490"/>
      <c r="F705" s="490" t="s">
        <v>5244</v>
      </c>
      <c r="G705" s="490"/>
      <c r="H705" s="492" t="s">
        <v>4192</v>
      </c>
      <c r="I705" s="492" t="s">
        <v>84</v>
      </c>
      <c r="J705" s="492"/>
      <c r="K705" s="492"/>
      <c r="L705" s="491"/>
      <c r="M705" s="491"/>
      <c r="N705" s="491"/>
      <c r="O705" s="491"/>
      <c r="P705" s="491"/>
      <c r="Q705" s="491"/>
      <c r="R705" s="491"/>
      <c r="S705" s="491"/>
      <c r="T705" s="491"/>
      <c r="U705" s="491">
        <f t="shared" si="30"/>
        <v>0</v>
      </c>
      <c r="V705" s="495">
        <f t="shared" si="32"/>
        <v>100</v>
      </c>
      <c r="W705" s="496"/>
      <c r="X705" s="496"/>
      <c r="Y705" s="496"/>
      <c r="Z705" s="502">
        <v>100</v>
      </c>
      <c r="AA705" s="496"/>
      <c r="AB705" s="496"/>
      <c r="AC705" s="496"/>
      <c r="AD705" s="496"/>
      <c r="AE705" s="547"/>
      <c r="AF705" s="498" t="s">
        <v>4922</v>
      </c>
      <c r="AG705" s="499">
        <v>0</v>
      </c>
      <c r="AH705" s="499">
        <v>0</v>
      </c>
      <c r="AI705" s="499">
        <f t="shared" si="31"/>
        <v>0</v>
      </c>
      <c r="AJ705" s="324"/>
      <c r="AK705" s="316"/>
      <c r="AL705" s="316"/>
      <c r="AM705" s="500"/>
      <c r="AN705" s="500"/>
      <c r="AO705" s="500"/>
      <c r="AP705" s="500"/>
      <c r="AQ705" s="500"/>
      <c r="AR705" s="500"/>
      <c r="AS705" s="500"/>
      <c r="AT705" s="500"/>
      <c r="AU705" s="500"/>
      <c r="AV705" s="500"/>
      <c r="AW705" s="500"/>
      <c r="AX705" s="500"/>
      <c r="AY705" s="500"/>
      <c r="AZ705" s="500"/>
      <c r="BA705" s="500"/>
      <c r="BB705" s="500"/>
      <c r="BC705" s="500"/>
      <c r="BD705" s="500"/>
    </row>
    <row r="706" spans="1:56" s="501" customFormat="1" ht="94.5" hidden="1" customHeight="1">
      <c r="A706" s="492">
        <v>698</v>
      </c>
      <c r="B706" s="490" t="s">
        <v>6229</v>
      </c>
      <c r="C706" s="490" t="s">
        <v>4190</v>
      </c>
      <c r="D706" s="491">
        <v>0</v>
      </c>
      <c r="E706" s="490"/>
      <c r="F706" s="490" t="s">
        <v>5245</v>
      </c>
      <c r="G706" s="490"/>
      <c r="H706" s="492" t="s">
        <v>4192</v>
      </c>
      <c r="I706" s="492" t="s">
        <v>84</v>
      </c>
      <c r="J706" s="492"/>
      <c r="K706" s="492"/>
      <c r="L706" s="491"/>
      <c r="M706" s="491"/>
      <c r="N706" s="491"/>
      <c r="O706" s="491"/>
      <c r="P706" s="491"/>
      <c r="Q706" s="491"/>
      <c r="R706" s="491"/>
      <c r="S706" s="491"/>
      <c r="T706" s="491"/>
      <c r="U706" s="491">
        <f t="shared" si="30"/>
        <v>0</v>
      </c>
      <c r="V706" s="495">
        <f t="shared" si="32"/>
        <v>50</v>
      </c>
      <c r="W706" s="496"/>
      <c r="X706" s="496"/>
      <c r="Y706" s="496"/>
      <c r="Z706" s="502">
        <v>50</v>
      </c>
      <c r="AA706" s="496"/>
      <c r="AB706" s="496"/>
      <c r="AC706" s="496"/>
      <c r="AD706" s="496"/>
      <c r="AE706" s="547"/>
      <c r="AF706" s="498" t="s">
        <v>4922</v>
      </c>
      <c r="AG706" s="499">
        <v>0</v>
      </c>
      <c r="AH706" s="499">
        <v>0</v>
      </c>
      <c r="AI706" s="499">
        <f t="shared" si="31"/>
        <v>0</v>
      </c>
      <c r="AJ706" s="324"/>
      <c r="AK706" s="316"/>
      <c r="AL706" s="316"/>
      <c r="AM706" s="500"/>
      <c r="AN706" s="500"/>
      <c r="AO706" s="500"/>
      <c r="AP706" s="500"/>
      <c r="AQ706" s="500"/>
      <c r="AR706" s="500"/>
      <c r="AS706" s="500"/>
      <c r="AT706" s="500"/>
      <c r="AU706" s="500"/>
      <c r="AV706" s="500"/>
      <c r="AW706" s="500"/>
      <c r="AX706" s="500"/>
      <c r="AY706" s="500"/>
      <c r="AZ706" s="500"/>
      <c r="BA706" s="500"/>
      <c r="BB706" s="500"/>
      <c r="BC706" s="500"/>
      <c r="BD706" s="500"/>
    </row>
    <row r="707" spans="1:56" s="501" customFormat="1" ht="189" hidden="1" customHeight="1">
      <c r="A707" s="492">
        <v>699</v>
      </c>
      <c r="B707" s="490" t="s">
        <v>6230</v>
      </c>
      <c r="C707" s="490" t="s">
        <v>5279</v>
      </c>
      <c r="D707" s="491">
        <v>0</v>
      </c>
      <c r="E707" s="490"/>
      <c r="F707" s="490" t="s">
        <v>5280</v>
      </c>
      <c r="G707" s="490"/>
      <c r="H707" s="492" t="s">
        <v>3770</v>
      </c>
      <c r="I707" s="492" t="s">
        <v>84</v>
      </c>
      <c r="J707" s="492"/>
      <c r="K707" s="492"/>
      <c r="L707" s="491"/>
      <c r="M707" s="491"/>
      <c r="N707" s="491"/>
      <c r="O707" s="491"/>
      <c r="P707" s="491"/>
      <c r="Q707" s="491"/>
      <c r="R707" s="491"/>
      <c r="S707" s="491"/>
      <c r="T707" s="491"/>
      <c r="U707" s="491">
        <f t="shared" si="30"/>
        <v>0</v>
      </c>
      <c r="V707" s="495">
        <f t="shared" si="32"/>
        <v>30</v>
      </c>
      <c r="W707" s="496"/>
      <c r="X707" s="496"/>
      <c r="Y707" s="496"/>
      <c r="Z707" s="502">
        <v>30</v>
      </c>
      <c r="AA707" s="496"/>
      <c r="AB707" s="496"/>
      <c r="AC707" s="496"/>
      <c r="AD707" s="496"/>
      <c r="AE707" s="547"/>
      <c r="AF707" s="498" t="s">
        <v>4922</v>
      </c>
      <c r="AG707" s="499">
        <v>0</v>
      </c>
      <c r="AH707" s="499">
        <v>0</v>
      </c>
      <c r="AI707" s="499">
        <f t="shared" si="31"/>
        <v>0</v>
      </c>
      <c r="AJ707" s="324"/>
      <c r="AK707" s="316"/>
      <c r="AL707" s="316"/>
      <c r="AM707" s="500"/>
      <c r="AN707" s="500"/>
      <c r="AO707" s="500"/>
      <c r="AP707" s="500"/>
      <c r="AQ707" s="500"/>
      <c r="AR707" s="500"/>
      <c r="AS707" s="500"/>
      <c r="AT707" s="500"/>
      <c r="AU707" s="500"/>
      <c r="AV707" s="500"/>
      <c r="AW707" s="500"/>
      <c r="AX707" s="500"/>
      <c r="AY707" s="500"/>
      <c r="AZ707" s="500"/>
      <c r="BA707" s="500"/>
      <c r="BB707" s="500"/>
      <c r="BC707" s="500"/>
      <c r="BD707" s="500"/>
    </row>
    <row r="708" spans="1:56" s="501" customFormat="1" ht="110.25" hidden="1" customHeight="1">
      <c r="A708" s="492">
        <v>700</v>
      </c>
      <c r="B708" s="490" t="s">
        <v>6231</v>
      </c>
      <c r="C708" s="490" t="s">
        <v>4124</v>
      </c>
      <c r="D708" s="491">
        <v>0</v>
      </c>
      <c r="E708" s="490"/>
      <c r="F708" s="490" t="s">
        <v>5260</v>
      </c>
      <c r="G708" s="490"/>
      <c r="H708" s="492" t="s">
        <v>4192</v>
      </c>
      <c r="I708" s="492" t="s">
        <v>84</v>
      </c>
      <c r="J708" s="492"/>
      <c r="K708" s="492"/>
      <c r="L708" s="491"/>
      <c r="M708" s="491"/>
      <c r="N708" s="491"/>
      <c r="O708" s="491"/>
      <c r="P708" s="491"/>
      <c r="Q708" s="491"/>
      <c r="R708" s="491"/>
      <c r="S708" s="491"/>
      <c r="T708" s="491"/>
      <c r="U708" s="491">
        <f t="shared" si="30"/>
        <v>0</v>
      </c>
      <c r="V708" s="495">
        <f t="shared" si="32"/>
        <v>100</v>
      </c>
      <c r="W708" s="496"/>
      <c r="X708" s="496"/>
      <c r="Y708" s="496"/>
      <c r="Z708" s="502">
        <v>100</v>
      </c>
      <c r="AA708" s="496"/>
      <c r="AB708" s="496"/>
      <c r="AC708" s="496"/>
      <c r="AD708" s="496"/>
      <c r="AE708" s="547"/>
      <c r="AF708" s="498" t="s">
        <v>4922</v>
      </c>
      <c r="AG708" s="499">
        <v>0</v>
      </c>
      <c r="AH708" s="499">
        <v>0</v>
      </c>
      <c r="AI708" s="499">
        <f t="shared" si="31"/>
        <v>0</v>
      </c>
      <c r="AJ708" s="324"/>
      <c r="AK708" s="316"/>
      <c r="AL708" s="316"/>
      <c r="AM708" s="500"/>
      <c r="AN708" s="500"/>
      <c r="AO708" s="500"/>
      <c r="AP708" s="500"/>
      <c r="AQ708" s="500"/>
      <c r="AR708" s="500"/>
      <c r="AS708" s="500"/>
      <c r="AT708" s="500"/>
      <c r="AU708" s="500"/>
      <c r="AV708" s="500"/>
      <c r="AW708" s="500"/>
      <c r="AX708" s="500"/>
      <c r="AY708" s="500"/>
      <c r="AZ708" s="500"/>
      <c r="BA708" s="500"/>
      <c r="BB708" s="500"/>
      <c r="BC708" s="500"/>
      <c r="BD708" s="500"/>
    </row>
    <row r="709" spans="1:56" s="501" customFormat="1" ht="110.25" hidden="1" customHeight="1">
      <c r="A709" s="492">
        <v>701</v>
      </c>
      <c r="B709" s="490" t="s">
        <v>6232</v>
      </c>
      <c r="C709" s="490" t="s">
        <v>4197</v>
      </c>
      <c r="D709" s="491">
        <v>0</v>
      </c>
      <c r="E709" s="490"/>
      <c r="F709" s="490" t="s">
        <v>5260</v>
      </c>
      <c r="G709" s="490"/>
      <c r="H709" s="492" t="s">
        <v>4192</v>
      </c>
      <c r="I709" s="492" t="s">
        <v>84</v>
      </c>
      <c r="J709" s="492"/>
      <c r="K709" s="492"/>
      <c r="L709" s="491"/>
      <c r="M709" s="491"/>
      <c r="N709" s="491"/>
      <c r="O709" s="491"/>
      <c r="P709" s="491"/>
      <c r="Q709" s="491"/>
      <c r="R709" s="491"/>
      <c r="S709" s="491"/>
      <c r="T709" s="491"/>
      <c r="U709" s="491">
        <f t="shared" si="30"/>
        <v>0</v>
      </c>
      <c r="V709" s="495">
        <f t="shared" si="32"/>
        <v>50</v>
      </c>
      <c r="W709" s="496"/>
      <c r="X709" s="496"/>
      <c r="Y709" s="496"/>
      <c r="Z709" s="502">
        <v>50</v>
      </c>
      <c r="AA709" s="496"/>
      <c r="AB709" s="496"/>
      <c r="AC709" s="496"/>
      <c r="AD709" s="496"/>
      <c r="AE709" s="547"/>
      <c r="AF709" s="498" t="s">
        <v>4922</v>
      </c>
      <c r="AG709" s="499">
        <v>0</v>
      </c>
      <c r="AH709" s="499">
        <v>0</v>
      </c>
      <c r="AI709" s="499">
        <f t="shared" si="31"/>
        <v>0</v>
      </c>
      <c r="AJ709" s="324"/>
      <c r="AK709" s="316"/>
      <c r="AL709" s="316"/>
      <c r="AM709" s="500"/>
      <c r="AN709" s="500"/>
      <c r="AO709" s="500"/>
      <c r="AP709" s="500"/>
      <c r="AQ709" s="500"/>
      <c r="AR709" s="500"/>
      <c r="AS709" s="500"/>
      <c r="AT709" s="500"/>
      <c r="AU709" s="500"/>
      <c r="AV709" s="500"/>
      <c r="AW709" s="500"/>
      <c r="AX709" s="500"/>
      <c r="AY709" s="500"/>
      <c r="AZ709" s="500"/>
      <c r="BA709" s="500"/>
      <c r="BB709" s="500"/>
      <c r="BC709" s="500"/>
      <c r="BD709" s="500"/>
    </row>
    <row r="710" spans="1:56" s="501" customFormat="1" ht="110.25" hidden="1" customHeight="1">
      <c r="A710" s="492">
        <v>702</v>
      </c>
      <c r="B710" s="490" t="s">
        <v>6233</v>
      </c>
      <c r="C710" s="490" t="s">
        <v>5243</v>
      </c>
      <c r="D710" s="491">
        <v>0</v>
      </c>
      <c r="E710" s="490"/>
      <c r="F710" s="490" t="s">
        <v>5244</v>
      </c>
      <c r="G710" s="490"/>
      <c r="H710" s="492" t="s">
        <v>4192</v>
      </c>
      <c r="I710" s="492" t="s">
        <v>84</v>
      </c>
      <c r="J710" s="492"/>
      <c r="K710" s="492"/>
      <c r="L710" s="491"/>
      <c r="M710" s="491"/>
      <c r="N710" s="491"/>
      <c r="O710" s="491"/>
      <c r="P710" s="491"/>
      <c r="Q710" s="491"/>
      <c r="R710" s="491"/>
      <c r="S710" s="491"/>
      <c r="T710" s="491"/>
      <c r="U710" s="491">
        <f t="shared" si="30"/>
        <v>0</v>
      </c>
      <c r="V710" s="495">
        <f t="shared" si="32"/>
        <v>50</v>
      </c>
      <c r="W710" s="496"/>
      <c r="X710" s="496"/>
      <c r="Y710" s="496"/>
      <c r="Z710" s="502">
        <v>50</v>
      </c>
      <c r="AA710" s="496"/>
      <c r="AB710" s="496"/>
      <c r="AC710" s="496"/>
      <c r="AD710" s="496"/>
      <c r="AE710" s="547"/>
      <c r="AF710" s="498" t="s">
        <v>4922</v>
      </c>
      <c r="AG710" s="499">
        <v>0</v>
      </c>
      <c r="AH710" s="499">
        <v>0</v>
      </c>
      <c r="AI710" s="499">
        <f t="shared" si="31"/>
        <v>0</v>
      </c>
      <c r="AJ710" s="324"/>
      <c r="AK710" s="316"/>
      <c r="AL710" s="316"/>
      <c r="AM710" s="500"/>
      <c r="AN710" s="500"/>
      <c r="AO710" s="500"/>
      <c r="AP710" s="500"/>
      <c r="AQ710" s="500"/>
      <c r="AR710" s="500"/>
      <c r="AS710" s="500"/>
      <c r="AT710" s="500"/>
      <c r="AU710" s="500"/>
      <c r="AV710" s="500"/>
      <c r="AW710" s="500"/>
      <c r="AX710" s="500"/>
      <c r="AY710" s="500"/>
      <c r="AZ710" s="500"/>
      <c r="BA710" s="500"/>
      <c r="BB710" s="500"/>
      <c r="BC710" s="500"/>
      <c r="BD710" s="500"/>
    </row>
    <row r="711" spans="1:56" s="501" customFormat="1" ht="94.5" hidden="1" customHeight="1">
      <c r="A711" s="492">
        <v>703</v>
      </c>
      <c r="B711" s="490" t="s">
        <v>6234</v>
      </c>
      <c r="C711" s="490" t="s">
        <v>4190</v>
      </c>
      <c r="D711" s="491">
        <v>0</v>
      </c>
      <c r="E711" s="490"/>
      <c r="F711" s="490" t="s">
        <v>5245</v>
      </c>
      <c r="G711" s="490"/>
      <c r="H711" s="492" t="s">
        <v>4192</v>
      </c>
      <c r="I711" s="492" t="s">
        <v>84</v>
      </c>
      <c r="J711" s="492"/>
      <c r="K711" s="492"/>
      <c r="L711" s="491"/>
      <c r="M711" s="491"/>
      <c r="N711" s="491"/>
      <c r="O711" s="491"/>
      <c r="P711" s="491"/>
      <c r="Q711" s="491"/>
      <c r="R711" s="491"/>
      <c r="S711" s="491"/>
      <c r="T711" s="491"/>
      <c r="U711" s="491">
        <f t="shared" si="30"/>
        <v>0</v>
      </c>
      <c r="V711" s="495">
        <f t="shared" si="32"/>
        <v>50</v>
      </c>
      <c r="W711" s="496"/>
      <c r="X711" s="496"/>
      <c r="Y711" s="496"/>
      <c r="Z711" s="502">
        <v>50</v>
      </c>
      <c r="AA711" s="496"/>
      <c r="AB711" s="496"/>
      <c r="AC711" s="496"/>
      <c r="AD711" s="496"/>
      <c r="AE711" s="547"/>
      <c r="AF711" s="498" t="s">
        <v>4922</v>
      </c>
      <c r="AG711" s="499">
        <v>0</v>
      </c>
      <c r="AH711" s="499">
        <v>0</v>
      </c>
      <c r="AI711" s="499">
        <f t="shared" si="31"/>
        <v>0</v>
      </c>
      <c r="AJ711" s="324"/>
      <c r="AK711" s="316"/>
      <c r="AL711" s="316"/>
      <c r="AM711" s="500"/>
      <c r="AN711" s="500"/>
      <c r="AO711" s="500"/>
      <c r="AP711" s="500"/>
      <c r="AQ711" s="500"/>
      <c r="AR711" s="500"/>
      <c r="AS711" s="500"/>
      <c r="AT711" s="500"/>
      <c r="AU711" s="500"/>
      <c r="AV711" s="500"/>
      <c r="AW711" s="500"/>
      <c r="AX711" s="500"/>
      <c r="AY711" s="500"/>
      <c r="AZ711" s="500"/>
      <c r="BA711" s="500"/>
      <c r="BB711" s="500"/>
      <c r="BC711" s="500"/>
      <c r="BD711" s="500"/>
    </row>
    <row r="712" spans="1:56" s="501" customFormat="1" ht="189" hidden="1" customHeight="1">
      <c r="A712" s="492">
        <v>704</v>
      </c>
      <c r="B712" s="490" t="s">
        <v>6235</v>
      </c>
      <c r="C712" s="490" t="s">
        <v>5281</v>
      </c>
      <c r="D712" s="491">
        <v>0</v>
      </c>
      <c r="E712" s="490"/>
      <c r="F712" s="490" t="s">
        <v>5282</v>
      </c>
      <c r="G712" s="490"/>
      <c r="H712" s="492" t="s">
        <v>3770</v>
      </c>
      <c r="I712" s="492" t="s">
        <v>84</v>
      </c>
      <c r="J712" s="492"/>
      <c r="K712" s="492"/>
      <c r="L712" s="491"/>
      <c r="M712" s="491"/>
      <c r="N712" s="491"/>
      <c r="O712" s="491"/>
      <c r="P712" s="491"/>
      <c r="Q712" s="491"/>
      <c r="R712" s="491"/>
      <c r="S712" s="491"/>
      <c r="T712" s="491"/>
      <c r="U712" s="491">
        <f t="shared" si="30"/>
        <v>0</v>
      </c>
      <c r="V712" s="495">
        <f t="shared" si="32"/>
        <v>30</v>
      </c>
      <c r="W712" s="496"/>
      <c r="X712" s="496"/>
      <c r="Y712" s="496"/>
      <c r="Z712" s="502">
        <v>30</v>
      </c>
      <c r="AA712" s="496"/>
      <c r="AB712" s="496"/>
      <c r="AC712" s="496"/>
      <c r="AD712" s="496"/>
      <c r="AE712" s="547"/>
      <c r="AF712" s="498" t="s">
        <v>4922</v>
      </c>
      <c r="AG712" s="499">
        <v>0</v>
      </c>
      <c r="AH712" s="499">
        <v>0</v>
      </c>
      <c r="AI712" s="499">
        <f t="shared" si="31"/>
        <v>0</v>
      </c>
      <c r="AJ712" s="324"/>
      <c r="AK712" s="316"/>
      <c r="AL712" s="316"/>
      <c r="AM712" s="500"/>
      <c r="AN712" s="500"/>
      <c r="AO712" s="500"/>
      <c r="AP712" s="500"/>
      <c r="AQ712" s="500"/>
      <c r="AR712" s="500"/>
      <c r="AS712" s="500"/>
      <c r="AT712" s="500"/>
      <c r="AU712" s="500"/>
      <c r="AV712" s="500"/>
      <c r="AW712" s="500"/>
      <c r="AX712" s="500"/>
      <c r="AY712" s="500"/>
      <c r="AZ712" s="500"/>
      <c r="BA712" s="500"/>
      <c r="BB712" s="500"/>
      <c r="BC712" s="500"/>
      <c r="BD712" s="500"/>
    </row>
    <row r="713" spans="1:56" s="501" customFormat="1" ht="110.25" hidden="1" customHeight="1">
      <c r="A713" s="492">
        <v>705</v>
      </c>
      <c r="B713" s="490" t="s">
        <v>6236</v>
      </c>
      <c r="C713" s="490" t="s">
        <v>4124</v>
      </c>
      <c r="D713" s="491">
        <v>0</v>
      </c>
      <c r="E713" s="490"/>
      <c r="F713" s="490" t="s">
        <v>5260</v>
      </c>
      <c r="G713" s="490"/>
      <c r="H713" s="492" t="s">
        <v>4192</v>
      </c>
      <c r="I713" s="492" t="s">
        <v>84</v>
      </c>
      <c r="J713" s="492"/>
      <c r="K713" s="492"/>
      <c r="L713" s="491"/>
      <c r="M713" s="491"/>
      <c r="N713" s="491"/>
      <c r="O713" s="491"/>
      <c r="P713" s="491"/>
      <c r="Q713" s="491"/>
      <c r="R713" s="491"/>
      <c r="S713" s="491"/>
      <c r="T713" s="491"/>
      <c r="U713" s="491">
        <f t="shared" ref="U713:U776" si="33">SUM(S713:T713)</f>
        <v>0</v>
      </c>
      <c r="V713" s="495">
        <f t="shared" si="32"/>
        <v>100</v>
      </c>
      <c r="W713" s="496"/>
      <c r="X713" s="496"/>
      <c r="Y713" s="496"/>
      <c r="Z713" s="502">
        <v>100</v>
      </c>
      <c r="AA713" s="496"/>
      <c r="AB713" s="496"/>
      <c r="AC713" s="496"/>
      <c r="AD713" s="496"/>
      <c r="AE713" s="547"/>
      <c r="AF713" s="498" t="s">
        <v>4922</v>
      </c>
      <c r="AG713" s="499">
        <v>0</v>
      </c>
      <c r="AH713" s="499">
        <v>0</v>
      </c>
      <c r="AI713" s="499">
        <f t="shared" ref="AI713:AI776" si="34">+AH713*V713</f>
        <v>0</v>
      </c>
      <c r="AJ713" s="324"/>
      <c r="AK713" s="316"/>
      <c r="AL713" s="316"/>
      <c r="AM713" s="500"/>
      <c r="AN713" s="500"/>
      <c r="AO713" s="500"/>
      <c r="AP713" s="500"/>
      <c r="AQ713" s="500"/>
      <c r="AR713" s="500"/>
      <c r="AS713" s="500"/>
      <c r="AT713" s="500"/>
      <c r="AU713" s="500"/>
      <c r="AV713" s="500"/>
      <c r="AW713" s="500"/>
      <c r="AX713" s="500"/>
      <c r="AY713" s="500"/>
      <c r="AZ713" s="500"/>
      <c r="BA713" s="500"/>
      <c r="BB713" s="500"/>
      <c r="BC713" s="500"/>
      <c r="BD713" s="500"/>
    </row>
    <row r="714" spans="1:56" s="501" customFormat="1" ht="110.25" hidden="1" customHeight="1">
      <c r="A714" s="492">
        <v>706</v>
      </c>
      <c r="B714" s="490" t="s">
        <v>6237</v>
      </c>
      <c r="C714" s="490" t="s">
        <v>4197</v>
      </c>
      <c r="D714" s="491">
        <v>0</v>
      </c>
      <c r="E714" s="490"/>
      <c r="F714" s="490" t="s">
        <v>5260</v>
      </c>
      <c r="G714" s="490"/>
      <c r="H714" s="492" t="s">
        <v>4192</v>
      </c>
      <c r="I714" s="492" t="s">
        <v>84</v>
      </c>
      <c r="J714" s="492"/>
      <c r="K714" s="492"/>
      <c r="L714" s="491"/>
      <c r="M714" s="491"/>
      <c r="N714" s="491"/>
      <c r="O714" s="491"/>
      <c r="P714" s="491"/>
      <c r="Q714" s="491"/>
      <c r="R714" s="491"/>
      <c r="S714" s="491"/>
      <c r="T714" s="491"/>
      <c r="U714" s="491">
        <f t="shared" si="33"/>
        <v>0</v>
      </c>
      <c r="V714" s="495">
        <f t="shared" ref="V714:V777" si="35">SUM(W714:AE714)</f>
        <v>50</v>
      </c>
      <c r="W714" s="496"/>
      <c r="X714" s="496"/>
      <c r="Y714" s="496"/>
      <c r="Z714" s="502">
        <v>50</v>
      </c>
      <c r="AA714" s="496"/>
      <c r="AB714" s="496"/>
      <c r="AC714" s="496"/>
      <c r="AD714" s="496"/>
      <c r="AE714" s="547"/>
      <c r="AF714" s="498" t="s">
        <v>4922</v>
      </c>
      <c r="AG714" s="499">
        <v>0</v>
      </c>
      <c r="AH714" s="499">
        <v>0</v>
      </c>
      <c r="AI714" s="499">
        <f t="shared" si="34"/>
        <v>0</v>
      </c>
      <c r="AJ714" s="324"/>
      <c r="AK714" s="316"/>
      <c r="AL714" s="316"/>
      <c r="AM714" s="500"/>
      <c r="AN714" s="500"/>
      <c r="AO714" s="500"/>
      <c r="AP714" s="500"/>
      <c r="AQ714" s="500"/>
      <c r="AR714" s="500"/>
      <c r="AS714" s="500"/>
      <c r="AT714" s="500"/>
      <c r="AU714" s="500"/>
      <c r="AV714" s="500"/>
      <c r="AW714" s="500"/>
      <c r="AX714" s="500"/>
      <c r="AY714" s="500"/>
      <c r="AZ714" s="500"/>
      <c r="BA714" s="500"/>
      <c r="BB714" s="500"/>
      <c r="BC714" s="500"/>
      <c r="BD714" s="500"/>
    </row>
    <row r="715" spans="1:56" s="501" customFormat="1" ht="204.75" hidden="1" customHeight="1">
      <c r="A715" s="492">
        <v>707</v>
      </c>
      <c r="B715" s="490" t="s">
        <v>6238</v>
      </c>
      <c r="C715" s="490" t="s">
        <v>5283</v>
      </c>
      <c r="D715" s="491">
        <v>0</v>
      </c>
      <c r="E715" s="490"/>
      <c r="F715" s="490" t="s">
        <v>5284</v>
      </c>
      <c r="G715" s="490"/>
      <c r="H715" s="492" t="s">
        <v>3770</v>
      </c>
      <c r="I715" s="492" t="s">
        <v>84</v>
      </c>
      <c r="J715" s="492"/>
      <c r="K715" s="492"/>
      <c r="L715" s="491"/>
      <c r="M715" s="491"/>
      <c r="N715" s="491"/>
      <c r="O715" s="491"/>
      <c r="P715" s="491"/>
      <c r="Q715" s="491"/>
      <c r="R715" s="491"/>
      <c r="S715" s="491"/>
      <c r="T715" s="491"/>
      <c r="U715" s="491">
        <f t="shared" si="33"/>
        <v>0</v>
      </c>
      <c r="V715" s="495">
        <f t="shared" si="35"/>
        <v>20</v>
      </c>
      <c r="W715" s="496"/>
      <c r="X715" s="496"/>
      <c r="Y715" s="496"/>
      <c r="Z715" s="502">
        <v>20</v>
      </c>
      <c r="AA715" s="496"/>
      <c r="AB715" s="496"/>
      <c r="AC715" s="496"/>
      <c r="AD715" s="496"/>
      <c r="AE715" s="547"/>
      <c r="AF715" s="498" t="s">
        <v>4922</v>
      </c>
      <c r="AG715" s="499">
        <v>0</v>
      </c>
      <c r="AH715" s="499">
        <v>0</v>
      </c>
      <c r="AI715" s="499">
        <f t="shared" si="34"/>
        <v>0</v>
      </c>
      <c r="AJ715" s="324"/>
      <c r="AK715" s="316"/>
      <c r="AL715" s="316"/>
      <c r="AM715" s="500"/>
      <c r="AN715" s="500"/>
      <c r="AO715" s="500"/>
      <c r="AP715" s="500"/>
      <c r="AQ715" s="500"/>
      <c r="AR715" s="500"/>
      <c r="AS715" s="500"/>
      <c r="AT715" s="500"/>
      <c r="AU715" s="500"/>
      <c r="AV715" s="500"/>
      <c r="AW715" s="500"/>
      <c r="AX715" s="500"/>
      <c r="AY715" s="500"/>
      <c r="AZ715" s="500"/>
      <c r="BA715" s="500"/>
      <c r="BB715" s="500"/>
      <c r="BC715" s="500"/>
      <c r="BD715" s="500"/>
    </row>
    <row r="716" spans="1:56" s="501" customFormat="1" ht="110.25" hidden="1" customHeight="1">
      <c r="A716" s="492">
        <v>708</v>
      </c>
      <c r="B716" s="490" t="s">
        <v>6239</v>
      </c>
      <c r="C716" s="490" t="s">
        <v>4124</v>
      </c>
      <c r="D716" s="491">
        <v>0</v>
      </c>
      <c r="E716" s="490"/>
      <c r="F716" s="490" t="s">
        <v>5260</v>
      </c>
      <c r="G716" s="490"/>
      <c r="H716" s="492" t="s">
        <v>4192</v>
      </c>
      <c r="I716" s="492" t="s">
        <v>84</v>
      </c>
      <c r="J716" s="492"/>
      <c r="K716" s="492"/>
      <c r="L716" s="491"/>
      <c r="M716" s="491"/>
      <c r="N716" s="491"/>
      <c r="O716" s="491"/>
      <c r="P716" s="491"/>
      <c r="Q716" s="491"/>
      <c r="R716" s="491"/>
      <c r="S716" s="491"/>
      <c r="T716" s="491"/>
      <c r="U716" s="491">
        <f t="shared" si="33"/>
        <v>0</v>
      </c>
      <c r="V716" s="495">
        <f t="shared" si="35"/>
        <v>100</v>
      </c>
      <c r="W716" s="496"/>
      <c r="X716" s="496"/>
      <c r="Y716" s="496"/>
      <c r="Z716" s="502">
        <v>100</v>
      </c>
      <c r="AA716" s="496"/>
      <c r="AB716" s="496"/>
      <c r="AC716" s="496"/>
      <c r="AD716" s="496"/>
      <c r="AE716" s="547"/>
      <c r="AF716" s="498" t="s">
        <v>4922</v>
      </c>
      <c r="AG716" s="499">
        <v>0</v>
      </c>
      <c r="AH716" s="499">
        <v>0</v>
      </c>
      <c r="AI716" s="499">
        <f t="shared" si="34"/>
        <v>0</v>
      </c>
      <c r="AJ716" s="324"/>
      <c r="AK716" s="316"/>
      <c r="AL716" s="316"/>
      <c r="AM716" s="500"/>
      <c r="AN716" s="500"/>
      <c r="AO716" s="500"/>
      <c r="AP716" s="500"/>
      <c r="AQ716" s="500"/>
      <c r="AR716" s="500"/>
      <c r="AS716" s="500"/>
      <c r="AT716" s="500"/>
      <c r="AU716" s="500"/>
      <c r="AV716" s="500"/>
      <c r="AW716" s="500"/>
      <c r="AX716" s="500"/>
      <c r="AY716" s="500"/>
      <c r="AZ716" s="500"/>
      <c r="BA716" s="500"/>
      <c r="BB716" s="500"/>
      <c r="BC716" s="500"/>
      <c r="BD716" s="500"/>
    </row>
    <row r="717" spans="1:56" s="501" customFormat="1" ht="110.25" hidden="1" customHeight="1">
      <c r="A717" s="492">
        <v>709</v>
      </c>
      <c r="B717" s="490" t="s">
        <v>6240</v>
      </c>
      <c r="C717" s="490" t="s">
        <v>4197</v>
      </c>
      <c r="D717" s="491">
        <v>0</v>
      </c>
      <c r="E717" s="490"/>
      <c r="F717" s="490" t="s">
        <v>5260</v>
      </c>
      <c r="G717" s="490"/>
      <c r="H717" s="492" t="s">
        <v>4192</v>
      </c>
      <c r="I717" s="492" t="s">
        <v>84</v>
      </c>
      <c r="J717" s="492"/>
      <c r="K717" s="492"/>
      <c r="L717" s="491"/>
      <c r="M717" s="491"/>
      <c r="N717" s="491"/>
      <c r="O717" s="491"/>
      <c r="P717" s="491"/>
      <c r="Q717" s="491"/>
      <c r="R717" s="491"/>
      <c r="S717" s="491"/>
      <c r="T717" s="491"/>
      <c r="U717" s="491">
        <f t="shared" si="33"/>
        <v>0</v>
      </c>
      <c r="V717" s="495">
        <f t="shared" si="35"/>
        <v>50</v>
      </c>
      <c r="W717" s="496"/>
      <c r="X717" s="496"/>
      <c r="Y717" s="496"/>
      <c r="Z717" s="502">
        <v>50</v>
      </c>
      <c r="AA717" s="496"/>
      <c r="AB717" s="496"/>
      <c r="AC717" s="496"/>
      <c r="AD717" s="496"/>
      <c r="AE717" s="547"/>
      <c r="AF717" s="498" t="s">
        <v>4922</v>
      </c>
      <c r="AG717" s="499">
        <v>0</v>
      </c>
      <c r="AH717" s="499">
        <v>0</v>
      </c>
      <c r="AI717" s="499">
        <f t="shared" si="34"/>
        <v>0</v>
      </c>
      <c r="AJ717" s="324"/>
      <c r="AK717" s="316"/>
      <c r="AL717" s="316"/>
      <c r="AM717" s="500"/>
      <c r="AN717" s="500"/>
      <c r="AO717" s="500"/>
      <c r="AP717" s="500"/>
      <c r="AQ717" s="500"/>
      <c r="AR717" s="500"/>
      <c r="AS717" s="500"/>
      <c r="AT717" s="500"/>
      <c r="AU717" s="500"/>
      <c r="AV717" s="500"/>
      <c r="AW717" s="500"/>
      <c r="AX717" s="500"/>
      <c r="AY717" s="500"/>
      <c r="AZ717" s="500"/>
      <c r="BA717" s="500"/>
      <c r="BB717" s="500"/>
      <c r="BC717" s="500"/>
      <c r="BD717" s="500"/>
    </row>
    <row r="718" spans="1:56" s="501" customFormat="1" ht="173.25" hidden="1" customHeight="1">
      <c r="A718" s="492">
        <v>710</v>
      </c>
      <c r="B718" s="490" t="s">
        <v>6241</v>
      </c>
      <c r="C718" s="490" t="s">
        <v>3768</v>
      </c>
      <c r="D718" s="491">
        <v>0</v>
      </c>
      <c r="E718" s="490"/>
      <c r="F718" s="490" t="s">
        <v>5285</v>
      </c>
      <c r="G718" s="490"/>
      <c r="H718" s="492" t="s">
        <v>3770</v>
      </c>
      <c r="I718" s="492" t="s">
        <v>84</v>
      </c>
      <c r="J718" s="492"/>
      <c r="K718" s="492"/>
      <c r="L718" s="491"/>
      <c r="M718" s="491"/>
      <c r="N718" s="491"/>
      <c r="O718" s="491"/>
      <c r="P718" s="491"/>
      <c r="Q718" s="491"/>
      <c r="R718" s="491"/>
      <c r="S718" s="491"/>
      <c r="T718" s="491"/>
      <c r="U718" s="491">
        <f t="shared" si="33"/>
        <v>0</v>
      </c>
      <c r="V718" s="495">
        <f t="shared" si="35"/>
        <v>30</v>
      </c>
      <c r="W718" s="496"/>
      <c r="X718" s="496"/>
      <c r="Y718" s="496"/>
      <c r="Z718" s="502">
        <v>30</v>
      </c>
      <c r="AA718" s="496"/>
      <c r="AB718" s="496"/>
      <c r="AC718" s="496"/>
      <c r="AD718" s="496"/>
      <c r="AE718" s="547"/>
      <c r="AF718" s="498" t="s">
        <v>4922</v>
      </c>
      <c r="AG718" s="499">
        <v>0</v>
      </c>
      <c r="AH718" s="499">
        <v>0</v>
      </c>
      <c r="AI718" s="499">
        <f t="shared" si="34"/>
        <v>0</v>
      </c>
      <c r="AJ718" s="324"/>
      <c r="AK718" s="316"/>
      <c r="AL718" s="316"/>
      <c r="AM718" s="500"/>
      <c r="AN718" s="500"/>
      <c r="AO718" s="500"/>
      <c r="AP718" s="500"/>
      <c r="AQ718" s="500"/>
      <c r="AR718" s="500"/>
      <c r="AS718" s="500"/>
      <c r="AT718" s="500"/>
      <c r="AU718" s="500"/>
      <c r="AV718" s="500"/>
      <c r="AW718" s="500"/>
      <c r="AX718" s="500"/>
      <c r="AY718" s="500"/>
      <c r="AZ718" s="500"/>
      <c r="BA718" s="500"/>
      <c r="BB718" s="500"/>
      <c r="BC718" s="500"/>
      <c r="BD718" s="500"/>
    </row>
    <row r="719" spans="1:56" s="501" customFormat="1" ht="110.25" hidden="1" customHeight="1">
      <c r="A719" s="492">
        <v>711</v>
      </c>
      <c r="B719" s="490" t="s">
        <v>6242</v>
      </c>
      <c r="C719" s="490" t="s">
        <v>5248</v>
      </c>
      <c r="D719" s="491">
        <v>0</v>
      </c>
      <c r="E719" s="490"/>
      <c r="F719" s="490" t="s">
        <v>5249</v>
      </c>
      <c r="G719" s="490"/>
      <c r="H719" s="492" t="s">
        <v>4192</v>
      </c>
      <c r="I719" s="492" t="s">
        <v>84</v>
      </c>
      <c r="J719" s="492"/>
      <c r="K719" s="492"/>
      <c r="L719" s="491"/>
      <c r="M719" s="491"/>
      <c r="N719" s="491"/>
      <c r="O719" s="491"/>
      <c r="P719" s="491"/>
      <c r="Q719" s="491"/>
      <c r="R719" s="491"/>
      <c r="S719" s="491"/>
      <c r="T719" s="491"/>
      <c r="U719" s="491">
        <f t="shared" si="33"/>
        <v>0</v>
      </c>
      <c r="V719" s="495">
        <f t="shared" si="35"/>
        <v>150</v>
      </c>
      <c r="W719" s="496"/>
      <c r="X719" s="496"/>
      <c r="Y719" s="496"/>
      <c r="Z719" s="502">
        <v>150</v>
      </c>
      <c r="AA719" s="496"/>
      <c r="AB719" s="496"/>
      <c r="AC719" s="496"/>
      <c r="AD719" s="496"/>
      <c r="AE719" s="547"/>
      <c r="AF719" s="498" t="s">
        <v>4922</v>
      </c>
      <c r="AG719" s="499">
        <v>0</v>
      </c>
      <c r="AH719" s="499">
        <v>0</v>
      </c>
      <c r="AI719" s="499">
        <f t="shared" si="34"/>
        <v>0</v>
      </c>
      <c r="AJ719" s="324"/>
      <c r="AK719" s="316"/>
      <c r="AL719" s="316"/>
      <c r="AM719" s="500"/>
      <c r="AN719" s="500"/>
      <c r="AO719" s="500"/>
      <c r="AP719" s="500"/>
      <c r="AQ719" s="500"/>
      <c r="AR719" s="500"/>
      <c r="AS719" s="500"/>
      <c r="AT719" s="500"/>
      <c r="AU719" s="500"/>
      <c r="AV719" s="500"/>
      <c r="AW719" s="500"/>
      <c r="AX719" s="500"/>
      <c r="AY719" s="500"/>
      <c r="AZ719" s="500"/>
      <c r="BA719" s="500"/>
      <c r="BB719" s="500"/>
      <c r="BC719" s="500"/>
      <c r="BD719" s="500"/>
    </row>
    <row r="720" spans="1:56" s="501" customFormat="1" ht="110.25" hidden="1" customHeight="1">
      <c r="A720" s="492">
        <v>712</v>
      </c>
      <c r="B720" s="490" t="s">
        <v>6243</v>
      </c>
      <c r="C720" s="490" t="s">
        <v>4203</v>
      </c>
      <c r="D720" s="491">
        <v>0</v>
      </c>
      <c r="E720" s="490"/>
      <c r="F720" s="490" t="s">
        <v>5249</v>
      </c>
      <c r="G720" s="490"/>
      <c r="H720" s="492" t="s">
        <v>4192</v>
      </c>
      <c r="I720" s="492" t="s">
        <v>84</v>
      </c>
      <c r="J720" s="492"/>
      <c r="K720" s="492"/>
      <c r="L720" s="491"/>
      <c r="M720" s="491"/>
      <c r="N720" s="491"/>
      <c r="O720" s="491"/>
      <c r="P720" s="491"/>
      <c r="Q720" s="491"/>
      <c r="R720" s="491"/>
      <c r="S720" s="491"/>
      <c r="T720" s="491"/>
      <c r="U720" s="491">
        <f t="shared" si="33"/>
        <v>0</v>
      </c>
      <c r="V720" s="495">
        <f t="shared" si="35"/>
        <v>50</v>
      </c>
      <c r="W720" s="496"/>
      <c r="X720" s="496"/>
      <c r="Y720" s="496"/>
      <c r="Z720" s="502">
        <v>50</v>
      </c>
      <c r="AA720" s="496"/>
      <c r="AB720" s="496"/>
      <c r="AC720" s="496"/>
      <c r="AD720" s="496"/>
      <c r="AE720" s="547"/>
      <c r="AF720" s="498" t="s">
        <v>4922</v>
      </c>
      <c r="AG720" s="499">
        <v>0</v>
      </c>
      <c r="AH720" s="499">
        <v>0</v>
      </c>
      <c r="AI720" s="499">
        <f t="shared" si="34"/>
        <v>0</v>
      </c>
      <c r="AJ720" s="324"/>
      <c r="AK720" s="316"/>
      <c r="AL720" s="316"/>
      <c r="AM720" s="500"/>
      <c r="AN720" s="500"/>
      <c r="AO720" s="500"/>
      <c r="AP720" s="500"/>
      <c r="AQ720" s="500"/>
      <c r="AR720" s="500"/>
      <c r="AS720" s="500"/>
      <c r="AT720" s="500"/>
      <c r="AU720" s="500"/>
      <c r="AV720" s="500"/>
      <c r="AW720" s="500"/>
      <c r="AX720" s="500"/>
      <c r="AY720" s="500"/>
      <c r="AZ720" s="500"/>
      <c r="BA720" s="500"/>
      <c r="BB720" s="500"/>
      <c r="BC720" s="500"/>
      <c r="BD720" s="500"/>
    </row>
    <row r="721" spans="1:56" s="501" customFormat="1" ht="173.25" hidden="1" customHeight="1">
      <c r="A721" s="492">
        <v>713</v>
      </c>
      <c r="B721" s="490" t="s">
        <v>6244</v>
      </c>
      <c r="C721" s="490" t="s">
        <v>5286</v>
      </c>
      <c r="D721" s="491">
        <v>0</v>
      </c>
      <c r="E721" s="490"/>
      <c r="F721" s="490" t="s">
        <v>5287</v>
      </c>
      <c r="G721" s="490"/>
      <c r="H721" s="492" t="s">
        <v>3770</v>
      </c>
      <c r="I721" s="492" t="s">
        <v>84</v>
      </c>
      <c r="J721" s="492"/>
      <c r="K721" s="492"/>
      <c r="L721" s="491"/>
      <c r="M721" s="491">
        <v>25</v>
      </c>
      <c r="N721" s="491"/>
      <c r="O721" s="491"/>
      <c r="P721" s="491"/>
      <c r="Q721" s="491"/>
      <c r="R721" s="491"/>
      <c r="S721" s="491"/>
      <c r="T721" s="491"/>
      <c r="U721" s="491">
        <f t="shared" si="33"/>
        <v>0</v>
      </c>
      <c r="V721" s="495">
        <f t="shared" si="35"/>
        <v>20</v>
      </c>
      <c r="W721" s="496"/>
      <c r="X721" s="496"/>
      <c r="Y721" s="496"/>
      <c r="Z721" s="502">
        <v>20</v>
      </c>
      <c r="AA721" s="496"/>
      <c r="AB721" s="496"/>
      <c r="AC721" s="496"/>
      <c r="AD721" s="496"/>
      <c r="AE721" s="547"/>
      <c r="AF721" s="498" t="s">
        <v>4922</v>
      </c>
      <c r="AG721" s="499">
        <v>0</v>
      </c>
      <c r="AH721" s="499">
        <v>0</v>
      </c>
      <c r="AI721" s="499">
        <f t="shared" si="34"/>
        <v>0</v>
      </c>
      <c r="AJ721" s="324"/>
      <c r="AK721" s="316"/>
      <c r="AL721" s="316"/>
      <c r="AM721" s="500"/>
      <c r="AN721" s="500"/>
      <c r="AO721" s="500"/>
      <c r="AP721" s="500"/>
      <c r="AQ721" s="500"/>
      <c r="AR721" s="500"/>
      <c r="AS721" s="500"/>
      <c r="AT721" s="500"/>
      <c r="AU721" s="500"/>
      <c r="AV721" s="500"/>
      <c r="AW721" s="500"/>
      <c r="AX721" s="500"/>
      <c r="AY721" s="500"/>
      <c r="AZ721" s="500"/>
      <c r="BA721" s="500"/>
      <c r="BB721" s="500"/>
      <c r="BC721" s="500"/>
      <c r="BD721" s="500"/>
    </row>
    <row r="722" spans="1:56" s="501" customFormat="1" ht="110.25" hidden="1" customHeight="1">
      <c r="A722" s="492">
        <v>714</v>
      </c>
      <c r="B722" s="490" t="s">
        <v>6245</v>
      </c>
      <c r="C722" s="490" t="s">
        <v>5248</v>
      </c>
      <c r="D722" s="491">
        <v>0</v>
      </c>
      <c r="E722" s="490"/>
      <c r="F722" s="490" t="s">
        <v>5249</v>
      </c>
      <c r="G722" s="490"/>
      <c r="H722" s="492" t="s">
        <v>4192</v>
      </c>
      <c r="I722" s="492" t="s">
        <v>84</v>
      </c>
      <c r="J722" s="492"/>
      <c r="K722" s="492"/>
      <c r="L722" s="491"/>
      <c r="M722" s="491"/>
      <c r="N722" s="491"/>
      <c r="O722" s="491"/>
      <c r="P722" s="491"/>
      <c r="Q722" s="491"/>
      <c r="R722" s="491"/>
      <c r="S722" s="491"/>
      <c r="T722" s="491"/>
      <c r="U722" s="491">
        <f t="shared" si="33"/>
        <v>0</v>
      </c>
      <c r="V722" s="495">
        <f t="shared" si="35"/>
        <v>150</v>
      </c>
      <c r="W722" s="496"/>
      <c r="X722" s="496"/>
      <c r="Y722" s="496"/>
      <c r="Z722" s="502">
        <v>150</v>
      </c>
      <c r="AA722" s="496"/>
      <c r="AB722" s="496"/>
      <c r="AC722" s="496"/>
      <c r="AD722" s="496"/>
      <c r="AE722" s="547"/>
      <c r="AF722" s="498" t="s">
        <v>4922</v>
      </c>
      <c r="AG722" s="499">
        <v>0</v>
      </c>
      <c r="AH722" s="499">
        <v>0</v>
      </c>
      <c r="AI722" s="499">
        <f t="shared" si="34"/>
        <v>0</v>
      </c>
      <c r="AJ722" s="324"/>
      <c r="AK722" s="316"/>
      <c r="AL722" s="316"/>
      <c r="AM722" s="500"/>
      <c r="AN722" s="500"/>
      <c r="AO722" s="500"/>
      <c r="AP722" s="500"/>
      <c r="AQ722" s="500"/>
      <c r="AR722" s="500"/>
      <c r="AS722" s="500"/>
      <c r="AT722" s="500"/>
      <c r="AU722" s="500"/>
      <c r="AV722" s="500"/>
      <c r="AW722" s="500"/>
      <c r="AX722" s="500"/>
      <c r="AY722" s="500"/>
      <c r="AZ722" s="500"/>
      <c r="BA722" s="500"/>
      <c r="BB722" s="500"/>
      <c r="BC722" s="500"/>
      <c r="BD722" s="500"/>
    </row>
    <row r="723" spans="1:56" s="501" customFormat="1" ht="110.25" hidden="1" customHeight="1">
      <c r="A723" s="492">
        <v>715</v>
      </c>
      <c r="B723" s="490" t="s">
        <v>6246</v>
      </c>
      <c r="C723" s="490" t="s">
        <v>4203</v>
      </c>
      <c r="D723" s="491">
        <v>0</v>
      </c>
      <c r="E723" s="490"/>
      <c r="F723" s="490" t="s">
        <v>5249</v>
      </c>
      <c r="G723" s="490"/>
      <c r="H723" s="492" t="s">
        <v>4192</v>
      </c>
      <c r="I723" s="492" t="s">
        <v>84</v>
      </c>
      <c r="J723" s="492"/>
      <c r="K723" s="492"/>
      <c r="L723" s="491"/>
      <c r="M723" s="491"/>
      <c r="N723" s="491"/>
      <c r="O723" s="491"/>
      <c r="P723" s="491"/>
      <c r="Q723" s="491"/>
      <c r="R723" s="491"/>
      <c r="S723" s="491"/>
      <c r="T723" s="491"/>
      <c r="U723" s="491">
        <f t="shared" si="33"/>
        <v>0</v>
      </c>
      <c r="V723" s="495">
        <f t="shared" si="35"/>
        <v>100</v>
      </c>
      <c r="W723" s="496"/>
      <c r="X723" s="496"/>
      <c r="Y723" s="496"/>
      <c r="Z723" s="502">
        <v>100</v>
      </c>
      <c r="AA723" s="496"/>
      <c r="AB723" s="496"/>
      <c r="AC723" s="496"/>
      <c r="AD723" s="496"/>
      <c r="AE723" s="547"/>
      <c r="AF723" s="498" t="s">
        <v>4922</v>
      </c>
      <c r="AG723" s="499">
        <v>0</v>
      </c>
      <c r="AH723" s="499">
        <v>0</v>
      </c>
      <c r="AI723" s="499">
        <f t="shared" si="34"/>
        <v>0</v>
      </c>
      <c r="AJ723" s="324"/>
      <c r="AK723" s="316"/>
      <c r="AL723" s="316"/>
      <c r="AM723" s="500"/>
      <c r="AN723" s="500"/>
      <c r="AO723" s="500"/>
      <c r="AP723" s="500"/>
      <c r="AQ723" s="500"/>
      <c r="AR723" s="500"/>
      <c r="AS723" s="500"/>
      <c r="AT723" s="500"/>
      <c r="AU723" s="500"/>
      <c r="AV723" s="500"/>
      <c r="AW723" s="500"/>
      <c r="AX723" s="500"/>
      <c r="AY723" s="500"/>
      <c r="AZ723" s="500"/>
      <c r="BA723" s="500"/>
      <c r="BB723" s="500"/>
      <c r="BC723" s="500"/>
      <c r="BD723" s="500"/>
    </row>
    <row r="724" spans="1:56" s="501" customFormat="1" ht="173.25" hidden="1" customHeight="1">
      <c r="A724" s="492">
        <v>716</v>
      </c>
      <c r="B724" s="490" t="s">
        <v>6247</v>
      </c>
      <c r="C724" s="490" t="s">
        <v>5288</v>
      </c>
      <c r="D724" s="491">
        <v>0</v>
      </c>
      <c r="E724" s="490"/>
      <c r="F724" s="490" t="s">
        <v>5289</v>
      </c>
      <c r="G724" s="490"/>
      <c r="H724" s="492" t="s">
        <v>3770</v>
      </c>
      <c r="I724" s="492" t="s">
        <v>84</v>
      </c>
      <c r="J724" s="492"/>
      <c r="K724" s="492"/>
      <c r="L724" s="491"/>
      <c r="M724" s="491"/>
      <c r="N724" s="491"/>
      <c r="O724" s="491"/>
      <c r="P724" s="491"/>
      <c r="Q724" s="491"/>
      <c r="R724" s="491"/>
      <c r="S724" s="491"/>
      <c r="T724" s="491"/>
      <c r="U724" s="491">
        <f t="shared" si="33"/>
        <v>0</v>
      </c>
      <c r="V724" s="495">
        <f t="shared" si="35"/>
        <v>30</v>
      </c>
      <c r="W724" s="496"/>
      <c r="X724" s="496"/>
      <c r="Y724" s="496"/>
      <c r="Z724" s="502">
        <v>30</v>
      </c>
      <c r="AA724" s="496"/>
      <c r="AB724" s="496"/>
      <c r="AC724" s="496"/>
      <c r="AD724" s="496"/>
      <c r="AE724" s="547"/>
      <c r="AF724" s="498" t="s">
        <v>4922</v>
      </c>
      <c r="AG724" s="499">
        <v>0</v>
      </c>
      <c r="AH724" s="499">
        <v>0</v>
      </c>
      <c r="AI724" s="499">
        <f t="shared" si="34"/>
        <v>0</v>
      </c>
      <c r="AJ724" s="324"/>
      <c r="AK724" s="316"/>
      <c r="AL724" s="316"/>
      <c r="AM724" s="500"/>
      <c r="AN724" s="500"/>
      <c r="AO724" s="500"/>
      <c r="AP724" s="500"/>
      <c r="AQ724" s="500"/>
      <c r="AR724" s="500"/>
      <c r="AS724" s="500"/>
      <c r="AT724" s="500"/>
      <c r="AU724" s="500"/>
      <c r="AV724" s="500"/>
      <c r="AW724" s="500"/>
      <c r="AX724" s="500"/>
      <c r="AY724" s="500"/>
      <c r="AZ724" s="500"/>
      <c r="BA724" s="500"/>
      <c r="BB724" s="500"/>
      <c r="BC724" s="500"/>
      <c r="BD724" s="500"/>
    </row>
    <row r="725" spans="1:56" s="501" customFormat="1" ht="110.25" hidden="1" customHeight="1">
      <c r="A725" s="492">
        <v>717</v>
      </c>
      <c r="B725" s="490" t="s">
        <v>6248</v>
      </c>
      <c r="C725" s="490" t="s">
        <v>5248</v>
      </c>
      <c r="D725" s="491">
        <v>0</v>
      </c>
      <c r="E725" s="490"/>
      <c r="F725" s="490" t="s">
        <v>5249</v>
      </c>
      <c r="G725" s="490"/>
      <c r="H725" s="492" t="s">
        <v>4192</v>
      </c>
      <c r="I725" s="492" t="s">
        <v>84</v>
      </c>
      <c r="J725" s="492"/>
      <c r="K725" s="492"/>
      <c r="L725" s="491"/>
      <c r="M725" s="491"/>
      <c r="N725" s="491"/>
      <c r="O725" s="491"/>
      <c r="P725" s="491"/>
      <c r="Q725" s="491"/>
      <c r="R725" s="491"/>
      <c r="S725" s="491"/>
      <c r="T725" s="491"/>
      <c r="U725" s="491">
        <f t="shared" si="33"/>
        <v>0</v>
      </c>
      <c r="V725" s="495">
        <f t="shared" si="35"/>
        <v>150</v>
      </c>
      <c r="W725" s="496"/>
      <c r="X725" s="496"/>
      <c r="Y725" s="496"/>
      <c r="Z725" s="502">
        <v>150</v>
      </c>
      <c r="AA725" s="496"/>
      <c r="AB725" s="496"/>
      <c r="AC725" s="496"/>
      <c r="AD725" s="496"/>
      <c r="AE725" s="547"/>
      <c r="AF725" s="498" t="s">
        <v>4922</v>
      </c>
      <c r="AG725" s="499">
        <v>0</v>
      </c>
      <c r="AH725" s="499">
        <v>0</v>
      </c>
      <c r="AI725" s="499">
        <f t="shared" si="34"/>
        <v>0</v>
      </c>
      <c r="AJ725" s="324"/>
      <c r="AK725" s="316"/>
      <c r="AL725" s="316"/>
      <c r="AM725" s="500"/>
      <c r="AN725" s="500"/>
      <c r="AO725" s="500"/>
      <c r="AP725" s="500"/>
      <c r="AQ725" s="500"/>
      <c r="AR725" s="500"/>
      <c r="AS725" s="500"/>
      <c r="AT725" s="500"/>
      <c r="AU725" s="500"/>
      <c r="AV725" s="500"/>
      <c r="AW725" s="500"/>
      <c r="AX725" s="500"/>
      <c r="AY725" s="500"/>
      <c r="AZ725" s="500"/>
      <c r="BA725" s="500"/>
      <c r="BB725" s="500"/>
      <c r="BC725" s="500"/>
      <c r="BD725" s="500"/>
    </row>
    <row r="726" spans="1:56" s="501" customFormat="1" ht="110.25" hidden="1" customHeight="1">
      <c r="A726" s="492">
        <v>718</v>
      </c>
      <c r="B726" s="490" t="s">
        <v>6249</v>
      </c>
      <c r="C726" s="490" t="s">
        <v>4203</v>
      </c>
      <c r="D726" s="491">
        <v>0</v>
      </c>
      <c r="E726" s="490"/>
      <c r="F726" s="490" t="s">
        <v>5249</v>
      </c>
      <c r="G726" s="490"/>
      <c r="H726" s="492" t="s">
        <v>4192</v>
      </c>
      <c r="I726" s="492" t="s">
        <v>84</v>
      </c>
      <c r="J726" s="492"/>
      <c r="K726" s="492"/>
      <c r="L726" s="491"/>
      <c r="M726" s="491"/>
      <c r="N726" s="491"/>
      <c r="O726" s="491"/>
      <c r="P726" s="491"/>
      <c r="Q726" s="491"/>
      <c r="R726" s="491"/>
      <c r="S726" s="491"/>
      <c r="T726" s="491"/>
      <c r="U726" s="491">
        <f t="shared" si="33"/>
        <v>0</v>
      </c>
      <c r="V726" s="495">
        <f t="shared" si="35"/>
        <v>100</v>
      </c>
      <c r="W726" s="496"/>
      <c r="X726" s="496"/>
      <c r="Y726" s="496"/>
      <c r="Z726" s="502">
        <v>100</v>
      </c>
      <c r="AA726" s="496"/>
      <c r="AB726" s="496"/>
      <c r="AC726" s="496"/>
      <c r="AD726" s="496"/>
      <c r="AE726" s="547"/>
      <c r="AF726" s="498" t="s">
        <v>4922</v>
      </c>
      <c r="AG726" s="499">
        <v>0</v>
      </c>
      <c r="AH726" s="499">
        <v>0</v>
      </c>
      <c r="AI726" s="499">
        <f t="shared" si="34"/>
        <v>0</v>
      </c>
      <c r="AJ726" s="324"/>
      <c r="AK726" s="316"/>
      <c r="AL726" s="316"/>
      <c r="AM726" s="500"/>
      <c r="AN726" s="500"/>
      <c r="AO726" s="500"/>
      <c r="AP726" s="500"/>
      <c r="AQ726" s="500"/>
      <c r="AR726" s="500"/>
      <c r="AS726" s="500"/>
      <c r="AT726" s="500"/>
      <c r="AU726" s="500"/>
      <c r="AV726" s="500"/>
      <c r="AW726" s="500"/>
      <c r="AX726" s="500"/>
      <c r="AY726" s="500"/>
      <c r="AZ726" s="500"/>
      <c r="BA726" s="500"/>
      <c r="BB726" s="500"/>
      <c r="BC726" s="500"/>
      <c r="BD726" s="500"/>
    </row>
    <row r="727" spans="1:56" s="501" customFormat="1" ht="189" hidden="1" customHeight="1">
      <c r="A727" s="492">
        <v>719</v>
      </c>
      <c r="B727" s="490" t="s">
        <v>6250</v>
      </c>
      <c r="C727" s="490" t="s">
        <v>5290</v>
      </c>
      <c r="D727" s="491">
        <v>0</v>
      </c>
      <c r="E727" s="490"/>
      <c r="F727" s="490" t="s">
        <v>5291</v>
      </c>
      <c r="G727" s="490"/>
      <c r="H727" s="492" t="s">
        <v>3770</v>
      </c>
      <c r="I727" s="492" t="s">
        <v>84</v>
      </c>
      <c r="J727" s="492"/>
      <c r="K727" s="492"/>
      <c r="L727" s="491"/>
      <c r="M727" s="491"/>
      <c r="N727" s="491"/>
      <c r="O727" s="491"/>
      <c r="P727" s="491"/>
      <c r="Q727" s="491"/>
      <c r="R727" s="491"/>
      <c r="S727" s="491"/>
      <c r="T727" s="491"/>
      <c r="U727" s="491">
        <f t="shared" si="33"/>
        <v>0</v>
      </c>
      <c r="V727" s="495">
        <f t="shared" si="35"/>
        <v>30</v>
      </c>
      <c r="W727" s="496"/>
      <c r="X727" s="496"/>
      <c r="Y727" s="496"/>
      <c r="Z727" s="502">
        <v>30</v>
      </c>
      <c r="AA727" s="496"/>
      <c r="AB727" s="496"/>
      <c r="AC727" s="496"/>
      <c r="AD727" s="496"/>
      <c r="AE727" s="547"/>
      <c r="AF727" s="498" t="s">
        <v>4922</v>
      </c>
      <c r="AG727" s="499">
        <v>0</v>
      </c>
      <c r="AH727" s="499">
        <v>0</v>
      </c>
      <c r="AI727" s="499">
        <f t="shared" si="34"/>
        <v>0</v>
      </c>
      <c r="AJ727" s="324"/>
      <c r="AK727" s="316"/>
      <c r="AL727" s="316"/>
      <c r="AM727" s="500"/>
      <c r="AN727" s="500"/>
      <c r="AO727" s="500"/>
      <c r="AP727" s="500"/>
      <c r="AQ727" s="500"/>
      <c r="AR727" s="500"/>
      <c r="AS727" s="500"/>
      <c r="AT727" s="500"/>
      <c r="AU727" s="500"/>
      <c r="AV727" s="500"/>
      <c r="AW727" s="500"/>
      <c r="AX727" s="500"/>
      <c r="AY727" s="500"/>
      <c r="AZ727" s="500"/>
      <c r="BA727" s="500"/>
      <c r="BB727" s="500"/>
      <c r="BC727" s="500"/>
      <c r="BD727" s="500"/>
    </row>
    <row r="728" spans="1:56" s="501" customFormat="1" ht="110.25" hidden="1" customHeight="1">
      <c r="A728" s="492">
        <v>720</v>
      </c>
      <c r="B728" s="490" t="s">
        <v>6251</v>
      </c>
      <c r="C728" s="490" t="s">
        <v>4124</v>
      </c>
      <c r="D728" s="491">
        <v>0</v>
      </c>
      <c r="E728" s="490"/>
      <c r="F728" s="490" t="s">
        <v>5260</v>
      </c>
      <c r="G728" s="490"/>
      <c r="H728" s="492" t="s">
        <v>4192</v>
      </c>
      <c r="I728" s="492" t="s">
        <v>84</v>
      </c>
      <c r="J728" s="492"/>
      <c r="K728" s="492"/>
      <c r="L728" s="491"/>
      <c r="M728" s="491"/>
      <c r="N728" s="491"/>
      <c r="O728" s="491"/>
      <c r="P728" s="491"/>
      <c r="Q728" s="491"/>
      <c r="R728" s="491"/>
      <c r="S728" s="491"/>
      <c r="T728" s="491"/>
      <c r="U728" s="491">
        <f t="shared" si="33"/>
        <v>0</v>
      </c>
      <c r="V728" s="495">
        <f t="shared" si="35"/>
        <v>200</v>
      </c>
      <c r="W728" s="496"/>
      <c r="X728" s="496"/>
      <c r="Y728" s="496"/>
      <c r="Z728" s="502">
        <v>200</v>
      </c>
      <c r="AA728" s="496"/>
      <c r="AB728" s="496"/>
      <c r="AC728" s="496"/>
      <c r="AD728" s="496"/>
      <c r="AE728" s="547"/>
      <c r="AF728" s="498" t="s">
        <v>4922</v>
      </c>
      <c r="AG728" s="499">
        <v>0</v>
      </c>
      <c r="AH728" s="499">
        <v>0</v>
      </c>
      <c r="AI728" s="499">
        <f t="shared" si="34"/>
        <v>0</v>
      </c>
      <c r="AJ728" s="324"/>
      <c r="AK728" s="316"/>
      <c r="AL728" s="316"/>
      <c r="AM728" s="500"/>
      <c r="AN728" s="500"/>
      <c r="AO728" s="500"/>
      <c r="AP728" s="500"/>
      <c r="AQ728" s="500"/>
      <c r="AR728" s="500"/>
      <c r="AS728" s="500"/>
      <c r="AT728" s="500"/>
      <c r="AU728" s="500"/>
      <c r="AV728" s="500"/>
      <c r="AW728" s="500"/>
      <c r="AX728" s="500"/>
      <c r="AY728" s="500"/>
      <c r="AZ728" s="500"/>
      <c r="BA728" s="500"/>
      <c r="BB728" s="500"/>
      <c r="BC728" s="500"/>
      <c r="BD728" s="500"/>
    </row>
    <row r="729" spans="1:56" s="501" customFormat="1" ht="110.25" hidden="1" customHeight="1">
      <c r="A729" s="492">
        <v>721</v>
      </c>
      <c r="B729" s="490" t="s">
        <v>6252</v>
      </c>
      <c r="C729" s="490" t="s">
        <v>4197</v>
      </c>
      <c r="D729" s="491">
        <v>0</v>
      </c>
      <c r="E729" s="490"/>
      <c r="F729" s="490" t="s">
        <v>5260</v>
      </c>
      <c r="G729" s="490"/>
      <c r="H729" s="492" t="s">
        <v>4192</v>
      </c>
      <c r="I729" s="492" t="s">
        <v>84</v>
      </c>
      <c r="J729" s="492"/>
      <c r="K729" s="492"/>
      <c r="L729" s="491"/>
      <c r="M729" s="491"/>
      <c r="N729" s="491"/>
      <c r="O729" s="491"/>
      <c r="P729" s="491"/>
      <c r="Q729" s="491"/>
      <c r="R729" s="491"/>
      <c r="S729" s="491"/>
      <c r="T729" s="491"/>
      <c r="U729" s="491">
        <f t="shared" si="33"/>
        <v>0</v>
      </c>
      <c r="V729" s="495">
        <f t="shared" si="35"/>
        <v>100</v>
      </c>
      <c r="W729" s="496"/>
      <c r="X729" s="496"/>
      <c r="Y729" s="496"/>
      <c r="Z729" s="502">
        <v>100</v>
      </c>
      <c r="AA729" s="496"/>
      <c r="AB729" s="496"/>
      <c r="AC729" s="496"/>
      <c r="AD729" s="496"/>
      <c r="AE729" s="547"/>
      <c r="AF729" s="498" t="s">
        <v>4922</v>
      </c>
      <c r="AG729" s="499">
        <v>0</v>
      </c>
      <c r="AH729" s="499">
        <v>0</v>
      </c>
      <c r="AI729" s="499">
        <f t="shared" si="34"/>
        <v>0</v>
      </c>
      <c r="AJ729" s="324"/>
      <c r="AK729" s="316"/>
      <c r="AL729" s="316"/>
      <c r="AM729" s="500"/>
      <c r="AN729" s="500"/>
      <c r="AO729" s="500"/>
      <c r="AP729" s="500"/>
      <c r="AQ729" s="500"/>
      <c r="AR729" s="500"/>
      <c r="AS729" s="500"/>
      <c r="AT729" s="500"/>
      <c r="AU729" s="500"/>
      <c r="AV729" s="500"/>
      <c r="AW729" s="500"/>
      <c r="AX729" s="500"/>
      <c r="AY729" s="500"/>
      <c r="AZ729" s="500"/>
      <c r="BA729" s="500"/>
      <c r="BB729" s="500"/>
      <c r="BC729" s="500"/>
      <c r="BD729" s="500"/>
    </row>
    <row r="730" spans="1:56" s="501" customFormat="1" ht="173.25" hidden="1" customHeight="1">
      <c r="A730" s="492">
        <v>722</v>
      </c>
      <c r="B730" s="490" t="s">
        <v>6253</v>
      </c>
      <c r="C730" s="490" t="s">
        <v>5292</v>
      </c>
      <c r="D730" s="491">
        <v>0</v>
      </c>
      <c r="E730" s="490"/>
      <c r="F730" s="490" t="s">
        <v>5293</v>
      </c>
      <c r="G730" s="490"/>
      <c r="H730" s="492" t="s">
        <v>3770</v>
      </c>
      <c r="I730" s="492" t="s">
        <v>84</v>
      </c>
      <c r="J730" s="492"/>
      <c r="K730" s="492"/>
      <c r="L730" s="491"/>
      <c r="M730" s="491"/>
      <c r="N730" s="491"/>
      <c r="O730" s="491"/>
      <c r="P730" s="491"/>
      <c r="Q730" s="491"/>
      <c r="R730" s="491"/>
      <c r="S730" s="491"/>
      <c r="T730" s="491"/>
      <c r="U730" s="491">
        <f t="shared" si="33"/>
        <v>0</v>
      </c>
      <c r="V730" s="495">
        <f t="shared" si="35"/>
        <v>20</v>
      </c>
      <c r="W730" s="496"/>
      <c r="X730" s="496"/>
      <c r="Y730" s="496"/>
      <c r="Z730" s="502">
        <v>20</v>
      </c>
      <c r="AA730" s="496"/>
      <c r="AB730" s="496"/>
      <c r="AC730" s="496"/>
      <c r="AD730" s="496"/>
      <c r="AE730" s="547"/>
      <c r="AF730" s="498" t="s">
        <v>4922</v>
      </c>
      <c r="AG730" s="499">
        <v>0</v>
      </c>
      <c r="AH730" s="499">
        <v>0</v>
      </c>
      <c r="AI730" s="499">
        <f t="shared" si="34"/>
        <v>0</v>
      </c>
      <c r="AJ730" s="324"/>
      <c r="AK730" s="316"/>
      <c r="AL730" s="316"/>
      <c r="AM730" s="500"/>
      <c r="AN730" s="500"/>
      <c r="AO730" s="500"/>
      <c r="AP730" s="500"/>
      <c r="AQ730" s="500"/>
      <c r="AR730" s="500"/>
      <c r="AS730" s="500"/>
      <c r="AT730" s="500"/>
      <c r="AU730" s="500"/>
      <c r="AV730" s="500"/>
      <c r="AW730" s="500"/>
      <c r="AX730" s="500"/>
      <c r="AY730" s="500"/>
      <c r="AZ730" s="500"/>
      <c r="BA730" s="500"/>
      <c r="BB730" s="500"/>
      <c r="BC730" s="500"/>
      <c r="BD730" s="500"/>
    </row>
    <row r="731" spans="1:56" s="501" customFormat="1" ht="110.25" hidden="1" customHeight="1">
      <c r="A731" s="492">
        <v>723</v>
      </c>
      <c r="B731" s="490" t="s">
        <v>6254</v>
      </c>
      <c r="C731" s="490" t="s">
        <v>5248</v>
      </c>
      <c r="D731" s="491">
        <v>0</v>
      </c>
      <c r="E731" s="490"/>
      <c r="F731" s="490" t="s">
        <v>5249</v>
      </c>
      <c r="G731" s="490"/>
      <c r="H731" s="492" t="s">
        <v>4192</v>
      </c>
      <c r="I731" s="492" t="s">
        <v>84</v>
      </c>
      <c r="J731" s="492"/>
      <c r="K731" s="492"/>
      <c r="L731" s="491"/>
      <c r="M731" s="491"/>
      <c r="N731" s="491"/>
      <c r="O731" s="491"/>
      <c r="P731" s="491"/>
      <c r="Q731" s="491"/>
      <c r="R731" s="491"/>
      <c r="S731" s="491"/>
      <c r="T731" s="491"/>
      <c r="U731" s="491">
        <f t="shared" si="33"/>
        <v>0</v>
      </c>
      <c r="V731" s="495">
        <f t="shared" si="35"/>
        <v>150</v>
      </c>
      <c r="W731" s="496"/>
      <c r="X731" s="496"/>
      <c r="Y731" s="496"/>
      <c r="Z731" s="502">
        <v>150</v>
      </c>
      <c r="AA731" s="496"/>
      <c r="AB731" s="496"/>
      <c r="AC731" s="496"/>
      <c r="AD731" s="496"/>
      <c r="AE731" s="547"/>
      <c r="AF731" s="498" t="s">
        <v>4922</v>
      </c>
      <c r="AG731" s="499">
        <v>0</v>
      </c>
      <c r="AH731" s="499">
        <v>0</v>
      </c>
      <c r="AI731" s="499">
        <f t="shared" si="34"/>
        <v>0</v>
      </c>
      <c r="AJ731" s="324"/>
      <c r="AK731" s="316"/>
      <c r="AL731" s="316"/>
      <c r="AM731" s="500"/>
      <c r="AN731" s="500"/>
      <c r="AO731" s="500"/>
      <c r="AP731" s="500"/>
      <c r="AQ731" s="500"/>
      <c r="AR731" s="500"/>
      <c r="AS731" s="500"/>
      <c r="AT731" s="500"/>
      <c r="AU731" s="500"/>
      <c r="AV731" s="500"/>
      <c r="AW731" s="500"/>
      <c r="AX731" s="500"/>
      <c r="AY731" s="500"/>
      <c r="AZ731" s="500"/>
      <c r="BA731" s="500"/>
      <c r="BB731" s="500"/>
      <c r="BC731" s="500"/>
      <c r="BD731" s="500"/>
    </row>
    <row r="732" spans="1:56" s="501" customFormat="1" ht="110.25" hidden="1" customHeight="1">
      <c r="A732" s="492">
        <v>724</v>
      </c>
      <c r="B732" s="490" t="s">
        <v>6255</v>
      </c>
      <c r="C732" s="490" t="s">
        <v>4203</v>
      </c>
      <c r="D732" s="491">
        <v>0</v>
      </c>
      <c r="E732" s="490"/>
      <c r="F732" s="490" t="s">
        <v>5249</v>
      </c>
      <c r="G732" s="490"/>
      <c r="H732" s="492" t="s">
        <v>4192</v>
      </c>
      <c r="I732" s="492" t="s">
        <v>84</v>
      </c>
      <c r="J732" s="492"/>
      <c r="K732" s="492"/>
      <c r="L732" s="491"/>
      <c r="M732" s="491"/>
      <c r="N732" s="491"/>
      <c r="O732" s="491"/>
      <c r="P732" s="491"/>
      <c r="Q732" s="491"/>
      <c r="R732" s="491"/>
      <c r="S732" s="491"/>
      <c r="T732" s="491"/>
      <c r="U732" s="491">
        <f t="shared" si="33"/>
        <v>0</v>
      </c>
      <c r="V732" s="495">
        <f t="shared" si="35"/>
        <v>100</v>
      </c>
      <c r="W732" s="496"/>
      <c r="X732" s="496"/>
      <c r="Y732" s="496"/>
      <c r="Z732" s="502">
        <v>100</v>
      </c>
      <c r="AA732" s="496"/>
      <c r="AB732" s="496"/>
      <c r="AC732" s="496"/>
      <c r="AD732" s="496"/>
      <c r="AE732" s="547"/>
      <c r="AF732" s="498" t="s">
        <v>4922</v>
      </c>
      <c r="AG732" s="499">
        <v>0</v>
      </c>
      <c r="AH732" s="499">
        <v>0</v>
      </c>
      <c r="AI732" s="499">
        <f t="shared" si="34"/>
        <v>0</v>
      </c>
      <c r="AJ732" s="324"/>
      <c r="AK732" s="316"/>
      <c r="AL732" s="316"/>
      <c r="AM732" s="500"/>
      <c r="AN732" s="500"/>
      <c r="AO732" s="500"/>
      <c r="AP732" s="500"/>
      <c r="AQ732" s="500"/>
      <c r="AR732" s="500"/>
      <c r="AS732" s="500"/>
      <c r="AT732" s="500"/>
      <c r="AU732" s="500"/>
      <c r="AV732" s="500"/>
      <c r="AW732" s="500"/>
      <c r="AX732" s="500"/>
      <c r="AY732" s="500"/>
      <c r="AZ732" s="500"/>
      <c r="BA732" s="500"/>
      <c r="BB732" s="500"/>
      <c r="BC732" s="500"/>
      <c r="BD732" s="500"/>
    </row>
    <row r="733" spans="1:56" s="501" customFormat="1" ht="173.25" hidden="1" customHeight="1">
      <c r="A733" s="492">
        <v>725</v>
      </c>
      <c r="B733" s="490" t="s">
        <v>6256</v>
      </c>
      <c r="C733" s="490" t="s">
        <v>5294</v>
      </c>
      <c r="D733" s="491">
        <v>0</v>
      </c>
      <c r="E733" s="490"/>
      <c r="F733" s="490" t="s">
        <v>5295</v>
      </c>
      <c r="G733" s="490"/>
      <c r="H733" s="492" t="s">
        <v>3770</v>
      </c>
      <c r="I733" s="492" t="s">
        <v>84</v>
      </c>
      <c r="J733" s="492"/>
      <c r="K733" s="492"/>
      <c r="L733" s="491"/>
      <c r="M733" s="491">
        <v>15</v>
      </c>
      <c r="N733" s="491"/>
      <c r="O733" s="491"/>
      <c r="P733" s="491"/>
      <c r="Q733" s="491"/>
      <c r="R733" s="491"/>
      <c r="S733" s="491"/>
      <c r="T733" s="491"/>
      <c r="U733" s="491">
        <f t="shared" si="33"/>
        <v>0</v>
      </c>
      <c r="V733" s="495">
        <f t="shared" si="35"/>
        <v>20</v>
      </c>
      <c r="W733" s="496"/>
      <c r="X733" s="496"/>
      <c r="Y733" s="496"/>
      <c r="Z733" s="502">
        <v>20</v>
      </c>
      <c r="AA733" s="496"/>
      <c r="AB733" s="496"/>
      <c r="AC733" s="496"/>
      <c r="AD733" s="496"/>
      <c r="AE733" s="547"/>
      <c r="AF733" s="498" t="s">
        <v>4922</v>
      </c>
      <c r="AG733" s="499">
        <v>0</v>
      </c>
      <c r="AH733" s="499">
        <v>0</v>
      </c>
      <c r="AI733" s="499">
        <f t="shared" si="34"/>
        <v>0</v>
      </c>
      <c r="AJ733" s="324"/>
      <c r="AK733" s="316"/>
      <c r="AL733" s="316"/>
      <c r="AM733" s="500"/>
      <c r="AN733" s="500"/>
      <c r="AO733" s="500"/>
      <c r="AP733" s="500"/>
      <c r="AQ733" s="500"/>
      <c r="AR733" s="500"/>
      <c r="AS733" s="500"/>
      <c r="AT733" s="500"/>
      <c r="AU733" s="500"/>
      <c r="AV733" s="500"/>
      <c r="AW733" s="500"/>
      <c r="AX733" s="500"/>
      <c r="AY733" s="500"/>
      <c r="AZ733" s="500"/>
      <c r="BA733" s="500"/>
      <c r="BB733" s="500"/>
      <c r="BC733" s="500"/>
      <c r="BD733" s="500"/>
    </row>
    <row r="734" spans="1:56" s="501" customFormat="1" ht="110.25" hidden="1" customHeight="1">
      <c r="A734" s="492">
        <v>726</v>
      </c>
      <c r="B734" s="490" t="s">
        <v>6257</v>
      </c>
      <c r="C734" s="490" t="s">
        <v>5248</v>
      </c>
      <c r="D734" s="491">
        <v>0</v>
      </c>
      <c r="E734" s="490"/>
      <c r="F734" s="490" t="s">
        <v>5249</v>
      </c>
      <c r="G734" s="490"/>
      <c r="H734" s="492" t="s">
        <v>4192</v>
      </c>
      <c r="I734" s="492" t="s">
        <v>84</v>
      </c>
      <c r="J734" s="492"/>
      <c r="K734" s="492"/>
      <c r="L734" s="491"/>
      <c r="M734" s="491"/>
      <c r="N734" s="491"/>
      <c r="O734" s="491"/>
      <c r="P734" s="491"/>
      <c r="Q734" s="491"/>
      <c r="R734" s="491"/>
      <c r="S734" s="491"/>
      <c r="T734" s="491"/>
      <c r="U734" s="491">
        <f t="shared" si="33"/>
        <v>0</v>
      </c>
      <c r="V734" s="495">
        <f t="shared" si="35"/>
        <v>150</v>
      </c>
      <c r="W734" s="496"/>
      <c r="X734" s="496"/>
      <c r="Y734" s="496"/>
      <c r="Z734" s="502">
        <v>150</v>
      </c>
      <c r="AA734" s="496"/>
      <c r="AB734" s="496"/>
      <c r="AC734" s="496"/>
      <c r="AD734" s="496"/>
      <c r="AE734" s="547"/>
      <c r="AF734" s="498" t="s">
        <v>4922</v>
      </c>
      <c r="AG734" s="499">
        <v>0</v>
      </c>
      <c r="AH734" s="499">
        <v>0</v>
      </c>
      <c r="AI734" s="499">
        <f t="shared" si="34"/>
        <v>0</v>
      </c>
      <c r="AJ734" s="324"/>
      <c r="AK734" s="316"/>
      <c r="AL734" s="316"/>
      <c r="AM734" s="500"/>
      <c r="AN734" s="500"/>
      <c r="AO734" s="500"/>
      <c r="AP734" s="500"/>
      <c r="AQ734" s="500"/>
      <c r="AR734" s="500"/>
      <c r="AS734" s="500"/>
      <c r="AT734" s="500"/>
      <c r="AU734" s="500"/>
      <c r="AV734" s="500"/>
      <c r="AW734" s="500"/>
      <c r="AX734" s="500"/>
      <c r="AY734" s="500"/>
      <c r="AZ734" s="500"/>
      <c r="BA734" s="500"/>
      <c r="BB734" s="500"/>
      <c r="BC734" s="500"/>
      <c r="BD734" s="500"/>
    </row>
    <row r="735" spans="1:56" s="501" customFormat="1" ht="110.25" hidden="1" customHeight="1">
      <c r="A735" s="492">
        <v>727</v>
      </c>
      <c r="B735" s="490" t="s">
        <v>6258</v>
      </c>
      <c r="C735" s="490" t="s">
        <v>4203</v>
      </c>
      <c r="D735" s="491">
        <v>0</v>
      </c>
      <c r="E735" s="490"/>
      <c r="F735" s="490" t="s">
        <v>5249</v>
      </c>
      <c r="G735" s="490"/>
      <c r="H735" s="492" t="s">
        <v>4192</v>
      </c>
      <c r="I735" s="492" t="s">
        <v>84</v>
      </c>
      <c r="J735" s="492"/>
      <c r="K735" s="492"/>
      <c r="L735" s="491"/>
      <c r="M735" s="491"/>
      <c r="N735" s="491"/>
      <c r="O735" s="491"/>
      <c r="P735" s="491"/>
      <c r="Q735" s="491"/>
      <c r="R735" s="491"/>
      <c r="S735" s="491"/>
      <c r="T735" s="491"/>
      <c r="U735" s="491">
        <f t="shared" si="33"/>
        <v>0</v>
      </c>
      <c r="V735" s="495">
        <f t="shared" si="35"/>
        <v>50</v>
      </c>
      <c r="W735" s="496"/>
      <c r="X735" s="496"/>
      <c r="Y735" s="496"/>
      <c r="Z735" s="502">
        <v>50</v>
      </c>
      <c r="AA735" s="496"/>
      <c r="AB735" s="496"/>
      <c r="AC735" s="496"/>
      <c r="AD735" s="496"/>
      <c r="AE735" s="547"/>
      <c r="AF735" s="498" t="s">
        <v>4922</v>
      </c>
      <c r="AG735" s="499">
        <v>0</v>
      </c>
      <c r="AH735" s="499">
        <v>0</v>
      </c>
      <c r="AI735" s="499">
        <f t="shared" si="34"/>
        <v>0</v>
      </c>
      <c r="AJ735" s="324"/>
      <c r="AK735" s="316"/>
      <c r="AL735" s="316"/>
      <c r="AM735" s="500"/>
      <c r="AN735" s="500"/>
      <c r="AO735" s="500"/>
      <c r="AP735" s="500"/>
      <c r="AQ735" s="500"/>
      <c r="AR735" s="500"/>
      <c r="AS735" s="500"/>
      <c r="AT735" s="500"/>
      <c r="AU735" s="500"/>
      <c r="AV735" s="500"/>
      <c r="AW735" s="500"/>
      <c r="AX735" s="500"/>
      <c r="AY735" s="500"/>
      <c r="AZ735" s="500"/>
      <c r="BA735" s="500"/>
      <c r="BB735" s="500"/>
      <c r="BC735" s="500"/>
      <c r="BD735" s="500"/>
    </row>
    <row r="736" spans="1:56" s="501" customFormat="1" ht="126" hidden="1" customHeight="1">
      <c r="A736" s="492">
        <v>728</v>
      </c>
      <c r="B736" s="490" t="s">
        <v>6259</v>
      </c>
      <c r="C736" s="490" t="s">
        <v>5296</v>
      </c>
      <c r="D736" s="491">
        <v>0</v>
      </c>
      <c r="E736" s="490"/>
      <c r="F736" s="490" t="s">
        <v>5297</v>
      </c>
      <c r="G736" s="490"/>
      <c r="H736" s="492" t="s">
        <v>3770</v>
      </c>
      <c r="I736" s="492" t="s">
        <v>84</v>
      </c>
      <c r="J736" s="492"/>
      <c r="K736" s="492"/>
      <c r="L736" s="491"/>
      <c r="M736" s="491"/>
      <c r="N736" s="491"/>
      <c r="O736" s="491"/>
      <c r="P736" s="491"/>
      <c r="Q736" s="491"/>
      <c r="R736" s="491"/>
      <c r="S736" s="491"/>
      <c r="T736" s="491"/>
      <c r="U736" s="491">
        <f t="shared" si="33"/>
        <v>0</v>
      </c>
      <c r="V736" s="495">
        <f t="shared" si="35"/>
        <v>20</v>
      </c>
      <c r="W736" s="496"/>
      <c r="X736" s="496"/>
      <c r="Y736" s="496"/>
      <c r="Z736" s="502">
        <v>20</v>
      </c>
      <c r="AA736" s="496"/>
      <c r="AB736" s="496"/>
      <c r="AC736" s="496"/>
      <c r="AD736" s="496"/>
      <c r="AE736" s="547"/>
      <c r="AF736" s="498" t="s">
        <v>4922</v>
      </c>
      <c r="AG736" s="499">
        <v>0</v>
      </c>
      <c r="AH736" s="499">
        <v>0</v>
      </c>
      <c r="AI736" s="499">
        <f t="shared" si="34"/>
        <v>0</v>
      </c>
      <c r="AJ736" s="324"/>
      <c r="AK736" s="316"/>
      <c r="AL736" s="316"/>
      <c r="AM736" s="500"/>
      <c r="AN736" s="500"/>
      <c r="AO736" s="500"/>
      <c r="AP736" s="500"/>
      <c r="AQ736" s="500"/>
      <c r="AR736" s="500"/>
      <c r="AS736" s="500"/>
      <c r="AT736" s="500"/>
      <c r="AU736" s="500"/>
      <c r="AV736" s="500"/>
      <c r="AW736" s="500"/>
      <c r="AX736" s="500"/>
      <c r="AY736" s="500"/>
      <c r="AZ736" s="500"/>
      <c r="BA736" s="500"/>
      <c r="BB736" s="500"/>
      <c r="BC736" s="500"/>
      <c r="BD736" s="500"/>
    </row>
    <row r="737" spans="1:56" s="501" customFormat="1" ht="110.25" hidden="1" customHeight="1">
      <c r="A737" s="492">
        <v>729</v>
      </c>
      <c r="B737" s="490" t="s">
        <v>6260</v>
      </c>
      <c r="C737" s="490" t="s">
        <v>4124</v>
      </c>
      <c r="D737" s="491">
        <v>0</v>
      </c>
      <c r="E737" s="490"/>
      <c r="F737" s="490" t="s">
        <v>5260</v>
      </c>
      <c r="G737" s="490"/>
      <c r="H737" s="492" t="s">
        <v>4192</v>
      </c>
      <c r="I737" s="492" t="s">
        <v>84</v>
      </c>
      <c r="J737" s="492"/>
      <c r="K737" s="492"/>
      <c r="L737" s="491"/>
      <c r="M737" s="491"/>
      <c r="N737" s="491"/>
      <c r="O737" s="491"/>
      <c r="P737" s="491"/>
      <c r="Q737" s="491"/>
      <c r="R737" s="491"/>
      <c r="S737" s="491"/>
      <c r="T737" s="491"/>
      <c r="U737" s="491">
        <f t="shared" si="33"/>
        <v>0</v>
      </c>
      <c r="V737" s="495">
        <f t="shared" si="35"/>
        <v>100</v>
      </c>
      <c r="W737" s="496"/>
      <c r="X737" s="496"/>
      <c r="Y737" s="496"/>
      <c r="Z737" s="502">
        <v>100</v>
      </c>
      <c r="AA737" s="496"/>
      <c r="AB737" s="496"/>
      <c r="AC737" s="496"/>
      <c r="AD737" s="496"/>
      <c r="AE737" s="547"/>
      <c r="AF737" s="498" t="s">
        <v>4922</v>
      </c>
      <c r="AG737" s="499">
        <v>0</v>
      </c>
      <c r="AH737" s="499">
        <v>0</v>
      </c>
      <c r="AI737" s="499">
        <f t="shared" si="34"/>
        <v>0</v>
      </c>
      <c r="AJ737" s="324"/>
      <c r="AK737" s="316"/>
      <c r="AL737" s="316"/>
      <c r="AM737" s="500"/>
      <c r="AN737" s="500"/>
      <c r="AO737" s="500"/>
      <c r="AP737" s="500"/>
      <c r="AQ737" s="500"/>
      <c r="AR737" s="500"/>
      <c r="AS737" s="500"/>
      <c r="AT737" s="500"/>
      <c r="AU737" s="500"/>
      <c r="AV737" s="500"/>
      <c r="AW737" s="500"/>
      <c r="AX737" s="500"/>
      <c r="AY737" s="500"/>
      <c r="AZ737" s="500"/>
      <c r="BA737" s="500"/>
      <c r="BB737" s="500"/>
      <c r="BC737" s="500"/>
      <c r="BD737" s="500"/>
    </row>
    <row r="738" spans="1:56" s="501" customFormat="1" ht="110.25" hidden="1" customHeight="1">
      <c r="A738" s="492">
        <v>730</v>
      </c>
      <c r="B738" s="490" t="s">
        <v>6261</v>
      </c>
      <c r="C738" s="490" t="s">
        <v>4197</v>
      </c>
      <c r="D738" s="491">
        <v>0</v>
      </c>
      <c r="E738" s="490"/>
      <c r="F738" s="490" t="s">
        <v>5260</v>
      </c>
      <c r="G738" s="490"/>
      <c r="H738" s="492" t="s">
        <v>4192</v>
      </c>
      <c r="I738" s="492" t="s">
        <v>84</v>
      </c>
      <c r="J738" s="492"/>
      <c r="K738" s="492"/>
      <c r="L738" s="491"/>
      <c r="M738" s="491"/>
      <c r="N738" s="491"/>
      <c r="O738" s="491"/>
      <c r="P738" s="491"/>
      <c r="Q738" s="491"/>
      <c r="R738" s="491"/>
      <c r="S738" s="491"/>
      <c r="T738" s="491"/>
      <c r="U738" s="491">
        <f t="shared" si="33"/>
        <v>0</v>
      </c>
      <c r="V738" s="495">
        <f t="shared" si="35"/>
        <v>50</v>
      </c>
      <c r="W738" s="496"/>
      <c r="X738" s="496"/>
      <c r="Y738" s="496"/>
      <c r="Z738" s="502">
        <v>50</v>
      </c>
      <c r="AA738" s="496"/>
      <c r="AB738" s="496"/>
      <c r="AC738" s="496"/>
      <c r="AD738" s="496"/>
      <c r="AE738" s="547"/>
      <c r="AF738" s="498" t="s">
        <v>4922</v>
      </c>
      <c r="AG738" s="499">
        <v>0</v>
      </c>
      <c r="AH738" s="499">
        <v>0</v>
      </c>
      <c r="AI738" s="499">
        <f t="shared" si="34"/>
        <v>0</v>
      </c>
      <c r="AJ738" s="324"/>
      <c r="AK738" s="316"/>
      <c r="AL738" s="316"/>
      <c r="AM738" s="500"/>
      <c r="AN738" s="500"/>
      <c r="AO738" s="500"/>
      <c r="AP738" s="500"/>
      <c r="AQ738" s="500"/>
      <c r="AR738" s="500"/>
      <c r="AS738" s="500"/>
      <c r="AT738" s="500"/>
      <c r="AU738" s="500"/>
      <c r="AV738" s="500"/>
      <c r="AW738" s="500"/>
      <c r="AX738" s="500"/>
      <c r="AY738" s="500"/>
      <c r="AZ738" s="500"/>
      <c r="BA738" s="500"/>
      <c r="BB738" s="500"/>
      <c r="BC738" s="500"/>
      <c r="BD738" s="500"/>
    </row>
    <row r="739" spans="1:56" s="501" customFormat="1" ht="204.75" hidden="1" customHeight="1">
      <c r="A739" s="492">
        <v>731</v>
      </c>
      <c r="B739" s="490" t="s">
        <v>6262</v>
      </c>
      <c r="C739" s="490" t="s">
        <v>3778</v>
      </c>
      <c r="D739" s="491">
        <v>0</v>
      </c>
      <c r="E739" s="490"/>
      <c r="F739" s="490" t="s">
        <v>5298</v>
      </c>
      <c r="G739" s="490"/>
      <c r="H739" s="492" t="s">
        <v>3770</v>
      </c>
      <c r="I739" s="492" t="s">
        <v>84</v>
      </c>
      <c r="J739" s="492"/>
      <c r="K739" s="492"/>
      <c r="L739" s="491"/>
      <c r="M739" s="491"/>
      <c r="N739" s="491"/>
      <c r="O739" s="491"/>
      <c r="P739" s="491"/>
      <c r="Q739" s="491"/>
      <c r="R739" s="491"/>
      <c r="S739" s="491"/>
      <c r="T739" s="491"/>
      <c r="U739" s="491">
        <f t="shared" si="33"/>
        <v>0</v>
      </c>
      <c r="V739" s="495">
        <f t="shared" si="35"/>
        <v>20</v>
      </c>
      <c r="W739" s="496"/>
      <c r="X739" s="496"/>
      <c r="Y739" s="496"/>
      <c r="Z739" s="502">
        <v>20</v>
      </c>
      <c r="AA739" s="496"/>
      <c r="AB739" s="496"/>
      <c r="AC739" s="496"/>
      <c r="AD739" s="496"/>
      <c r="AE739" s="547"/>
      <c r="AF739" s="498" t="s">
        <v>4922</v>
      </c>
      <c r="AG739" s="499">
        <v>0</v>
      </c>
      <c r="AH739" s="499">
        <v>0</v>
      </c>
      <c r="AI739" s="499">
        <f t="shared" si="34"/>
        <v>0</v>
      </c>
      <c r="AJ739" s="324"/>
      <c r="AK739" s="316"/>
      <c r="AL739" s="316"/>
      <c r="AM739" s="500"/>
      <c r="AN739" s="500"/>
      <c r="AO739" s="500"/>
      <c r="AP739" s="500"/>
      <c r="AQ739" s="500"/>
      <c r="AR739" s="500"/>
      <c r="AS739" s="500"/>
      <c r="AT739" s="500"/>
      <c r="AU739" s="500"/>
      <c r="AV739" s="500"/>
      <c r="AW739" s="500"/>
      <c r="AX739" s="500"/>
      <c r="AY739" s="500"/>
      <c r="AZ739" s="500"/>
      <c r="BA739" s="500"/>
      <c r="BB739" s="500"/>
      <c r="BC739" s="500"/>
      <c r="BD739" s="500"/>
    </row>
    <row r="740" spans="1:56" s="501" customFormat="1" ht="110.25" hidden="1" customHeight="1">
      <c r="A740" s="492">
        <v>732</v>
      </c>
      <c r="B740" s="490" t="s">
        <v>6263</v>
      </c>
      <c r="C740" s="490" t="s">
        <v>4124</v>
      </c>
      <c r="D740" s="491">
        <v>0</v>
      </c>
      <c r="E740" s="490"/>
      <c r="F740" s="490" t="s">
        <v>5260</v>
      </c>
      <c r="G740" s="490"/>
      <c r="H740" s="492" t="s">
        <v>4192</v>
      </c>
      <c r="I740" s="492" t="s">
        <v>84</v>
      </c>
      <c r="J740" s="492"/>
      <c r="K740" s="492"/>
      <c r="L740" s="491"/>
      <c r="M740" s="491"/>
      <c r="N740" s="491"/>
      <c r="O740" s="491"/>
      <c r="P740" s="491"/>
      <c r="Q740" s="491"/>
      <c r="R740" s="491"/>
      <c r="S740" s="491"/>
      <c r="T740" s="491"/>
      <c r="U740" s="491">
        <f t="shared" si="33"/>
        <v>0</v>
      </c>
      <c r="V740" s="495">
        <f t="shared" si="35"/>
        <v>100</v>
      </c>
      <c r="W740" s="496"/>
      <c r="X740" s="496"/>
      <c r="Y740" s="496"/>
      <c r="Z740" s="502">
        <v>100</v>
      </c>
      <c r="AA740" s="496"/>
      <c r="AB740" s="496"/>
      <c r="AC740" s="496"/>
      <c r="AD740" s="496"/>
      <c r="AE740" s="547"/>
      <c r="AF740" s="498" t="s">
        <v>4922</v>
      </c>
      <c r="AG740" s="499">
        <v>0</v>
      </c>
      <c r="AH740" s="499">
        <v>0</v>
      </c>
      <c r="AI740" s="499">
        <f t="shared" si="34"/>
        <v>0</v>
      </c>
      <c r="AJ740" s="324"/>
      <c r="AK740" s="316"/>
      <c r="AL740" s="316"/>
      <c r="AM740" s="500"/>
      <c r="AN740" s="500"/>
      <c r="AO740" s="500"/>
      <c r="AP740" s="500"/>
      <c r="AQ740" s="500"/>
      <c r="AR740" s="500"/>
      <c r="AS740" s="500"/>
      <c r="AT740" s="500"/>
      <c r="AU740" s="500"/>
      <c r="AV740" s="500"/>
      <c r="AW740" s="500"/>
      <c r="AX740" s="500"/>
      <c r="AY740" s="500"/>
      <c r="AZ740" s="500"/>
      <c r="BA740" s="500"/>
      <c r="BB740" s="500"/>
      <c r="BC740" s="500"/>
      <c r="BD740" s="500"/>
    </row>
    <row r="741" spans="1:56" s="501" customFormat="1" ht="110.25" hidden="1" customHeight="1">
      <c r="A741" s="492">
        <v>733</v>
      </c>
      <c r="B741" s="490" t="s">
        <v>6264</v>
      </c>
      <c r="C741" s="490" t="s">
        <v>4197</v>
      </c>
      <c r="D741" s="491">
        <v>0</v>
      </c>
      <c r="E741" s="490"/>
      <c r="F741" s="490" t="s">
        <v>5260</v>
      </c>
      <c r="G741" s="490"/>
      <c r="H741" s="492" t="s">
        <v>4192</v>
      </c>
      <c r="I741" s="492" t="s">
        <v>84</v>
      </c>
      <c r="J741" s="492"/>
      <c r="K741" s="492"/>
      <c r="L741" s="491"/>
      <c r="M741" s="491"/>
      <c r="N741" s="491"/>
      <c r="O741" s="491"/>
      <c r="P741" s="491"/>
      <c r="Q741" s="491"/>
      <c r="R741" s="491"/>
      <c r="S741" s="491"/>
      <c r="T741" s="491"/>
      <c r="U741" s="491">
        <f t="shared" si="33"/>
        <v>0</v>
      </c>
      <c r="V741" s="495">
        <f t="shared" si="35"/>
        <v>50</v>
      </c>
      <c r="W741" s="496"/>
      <c r="X741" s="496"/>
      <c r="Y741" s="496"/>
      <c r="Z741" s="502">
        <v>50</v>
      </c>
      <c r="AA741" s="496"/>
      <c r="AB741" s="496"/>
      <c r="AC741" s="496"/>
      <c r="AD741" s="496"/>
      <c r="AE741" s="547"/>
      <c r="AF741" s="498" t="s">
        <v>4922</v>
      </c>
      <c r="AG741" s="499">
        <v>0</v>
      </c>
      <c r="AH741" s="499">
        <v>0</v>
      </c>
      <c r="AI741" s="499">
        <f t="shared" si="34"/>
        <v>0</v>
      </c>
      <c r="AJ741" s="324"/>
      <c r="AK741" s="316"/>
      <c r="AL741" s="316"/>
      <c r="AM741" s="500"/>
      <c r="AN741" s="500"/>
      <c r="AO741" s="500"/>
      <c r="AP741" s="500"/>
      <c r="AQ741" s="500"/>
      <c r="AR741" s="500"/>
      <c r="AS741" s="500"/>
      <c r="AT741" s="500"/>
      <c r="AU741" s="500"/>
      <c r="AV741" s="500"/>
      <c r="AW741" s="500"/>
      <c r="AX741" s="500"/>
      <c r="AY741" s="500"/>
      <c r="AZ741" s="500"/>
      <c r="BA741" s="500"/>
      <c r="BB741" s="500"/>
      <c r="BC741" s="500"/>
      <c r="BD741" s="500"/>
    </row>
    <row r="742" spans="1:56" s="501" customFormat="1" ht="110.25" hidden="1" customHeight="1">
      <c r="A742" s="492">
        <v>734</v>
      </c>
      <c r="B742" s="490" t="s">
        <v>6265</v>
      </c>
      <c r="C742" s="490" t="s">
        <v>5243</v>
      </c>
      <c r="D742" s="491">
        <v>0</v>
      </c>
      <c r="E742" s="490"/>
      <c r="F742" s="490" t="s">
        <v>5244</v>
      </c>
      <c r="G742" s="490"/>
      <c r="H742" s="492" t="s">
        <v>4192</v>
      </c>
      <c r="I742" s="492" t="s">
        <v>84</v>
      </c>
      <c r="J742" s="492"/>
      <c r="K742" s="492"/>
      <c r="L742" s="491"/>
      <c r="M742" s="491"/>
      <c r="N742" s="491"/>
      <c r="O742" s="491"/>
      <c r="P742" s="491"/>
      <c r="Q742" s="491"/>
      <c r="R742" s="491"/>
      <c r="S742" s="491"/>
      <c r="T742" s="491"/>
      <c r="U742" s="491">
        <f t="shared" si="33"/>
        <v>0</v>
      </c>
      <c r="V742" s="495">
        <f t="shared" si="35"/>
        <v>50</v>
      </c>
      <c r="W742" s="496"/>
      <c r="X742" s="496"/>
      <c r="Y742" s="496"/>
      <c r="Z742" s="502">
        <v>50</v>
      </c>
      <c r="AA742" s="496"/>
      <c r="AB742" s="496"/>
      <c r="AC742" s="496"/>
      <c r="AD742" s="496"/>
      <c r="AE742" s="547"/>
      <c r="AF742" s="498" t="s">
        <v>4922</v>
      </c>
      <c r="AG742" s="499">
        <v>0</v>
      </c>
      <c r="AH742" s="499">
        <v>0</v>
      </c>
      <c r="AI742" s="499">
        <f t="shared" si="34"/>
        <v>0</v>
      </c>
      <c r="AJ742" s="324"/>
      <c r="AK742" s="316"/>
      <c r="AL742" s="316"/>
      <c r="AM742" s="500"/>
      <c r="AN742" s="500"/>
      <c r="AO742" s="500"/>
      <c r="AP742" s="500"/>
      <c r="AQ742" s="500"/>
      <c r="AR742" s="500"/>
      <c r="AS742" s="500"/>
      <c r="AT742" s="500"/>
      <c r="AU742" s="500"/>
      <c r="AV742" s="500"/>
      <c r="AW742" s="500"/>
      <c r="AX742" s="500"/>
      <c r="AY742" s="500"/>
      <c r="AZ742" s="500"/>
      <c r="BA742" s="500"/>
      <c r="BB742" s="500"/>
      <c r="BC742" s="500"/>
      <c r="BD742" s="500"/>
    </row>
    <row r="743" spans="1:56" s="501" customFormat="1" ht="94.5" hidden="1" customHeight="1">
      <c r="A743" s="492">
        <v>735</v>
      </c>
      <c r="B743" s="490" t="s">
        <v>6266</v>
      </c>
      <c r="C743" s="490" t="s">
        <v>4190</v>
      </c>
      <c r="D743" s="491">
        <v>0</v>
      </c>
      <c r="E743" s="490"/>
      <c r="F743" s="490" t="s">
        <v>5245</v>
      </c>
      <c r="G743" s="490"/>
      <c r="H743" s="492" t="s">
        <v>4192</v>
      </c>
      <c r="I743" s="492" t="s">
        <v>84</v>
      </c>
      <c r="J743" s="492"/>
      <c r="K743" s="492"/>
      <c r="L743" s="491"/>
      <c r="M743" s="491"/>
      <c r="N743" s="491"/>
      <c r="O743" s="491"/>
      <c r="P743" s="491"/>
      <c r="Q743" s="491"/>
      <c r="R743" s="491"/>
      <c r="S743" s="491"/>
      <c r="T743" s="491"/>
      <c r="U743" s="491">
        <f t="shared" si="33"/>
        <v>0</v>
      </c>
      <c r="V743" s="495">
        <f t="shared" si="35"/>
        <v>50</v>
      </c>
      <c r="W743" s="496"/>
      <c r="X743" s="496"/>
      <c r="Y743" s="496"/>
      <c r="Z743" s="502">
        <v>50</v>
      </c>
      <c r="AA743" s="496"/>
      <c r="AB743" s="496"/>
      <c r="AC743" s="496"/>
      <c r="AD743" s="496"/>
      <c r="AE743" s="547"/>
      <c r="AF743" s="498" t="s">
        <v>4922</v>
      </c>
      <c r="AG743" s="499">
        <v>0</v>
      </c>
      <c r="AH743" s="499">
        <v>0</v>
      </c>
      <c r="AI743" s="499">
        <f t="shared" si="34"/>
        <v>0</v>
      </c>
      <c r="AJ743" s="324"/>
      <c r="AK743" s="316"/>
      <c r="AL743" s="316"/>
      <c r="AM743" s="500"/>
      <c r="AN743" s="500"/>
      <c r="AO743" s="500"/>
      <c r="AP743" s="500"/>
      <c r="AQ743" s="500"/>
      <c r="AR743" s="500"/>
      <c r="AS743" s="500"/>
      <c r="AT743" s="500"/>
      <c r="AU743" s="500"/>
      <c r="AV743" s="500"/>
      <c r="AW743" s="500"/>
      <c r="AX743" s="500"/>
      <c r="AY743" s="500"/>
      <c r="AZ743" s="500"/>
      <c r="BA743" s="500"/>
      <c r="BB743" s="500"/>
      <c r="BC743" s="500"/>
      <c r="BD743" s="500"/>
    </row>
    <row r="744" spans="1:56" s="501" customFormat="1" ht="94.5" hidden="1" customHeight="1">
      <c r="A744" s="492">
        <v>736</v>
      </c>
      <c r="B744" s="490" t="s">
        <v>6267</v>
      </c>
      <c r="C744" s="490" t="s">
        <v>4224</v>
      </c>
      <c r="D744" s="491">
        <v>0</v>
      </c>
      <c r="E744" s="490"/>
      <c r="F744" s="490" t="s">
        <v>5299</v>
      </c>
      <c r="G744" s="490"/>
      <c r="H744" s="492" t="s">
        <v>3770</v>
      </c>
      <c r="I744" s="492" t="s">
        <v>84</v>
      </c>
      <c r="J744" s="492"/>
      <c r="K744" s="492"/>
      <c r="L744" s="491"/>
      <c r="M744" s="491"/>
      <c r="N744" s="491"/>
      <c r="O744" s="491"/>
      <c r="P744" s="491"/>
      <c r="Q744" s="491"/>
      <c r="R744" s="491"/>
      <c r="S744" s="491"/>
      <c r="T744" s="491"/>
      <c r="U744" s="491">
        <f t="shared" si="33"/>
        <v>0</v>
      </c>
      <c r="V744" s="495">
        <f t="shared" si="35"/>
        <v>50</v>
      </c>
      <c r="W744" s="496"/>
      <c r="X744" s="496"/>
      <c r="Y744" s="496"/>
      <c r="Z744" s="502">
        <v>50</v>
      </c>
      <c r="AA744" s="496"/>
      <c r="AB744" s="496"/>
      <c r="AC744" s="496"/>
      <c r="AD744" s="496"/>
      <c r="AE744" s="547"/>
      <c r="AF744" s="498" t="s">
        <v>4922</v>
      </c>
      <c r="AG744" s="499">
        <v>0</v>
      </c>
      <c r="AH744" s="499">
        <v>0</v>
      </c>
      <c r="AI744" s="499">
        <f t="shared" si="34"/>
        <v>0</v>
      </c>
      <c r="AJ744" s="324"/>
      <c r="AK744" s="316"/>
      <c r="AL744" s="316"/>
      <c r="AM744" s="500"/>
      <c r="AN744" s="500"/>
      <c r="AO744" s="500"/>
      <c r="AP744" s="500"/>
      <c r="AQ744" s="500"/>
      <c r="AR744" s="500"/>
      <c r="AS744" s="500"/>
      <c r="AT744" s="500"/>
      <c r="AU744" s="500"/>
      <c r="AV744" s="500"/>
      <c r="AW744" s="500"/>
      <c r="AX744" s="500"/>
      <c r="AY744" s="500"/>
      <c r="AZ744" s="500"/>
      <c r="BA744" s="500"/>
      <c r="BB744" s="500"/>
      <c r="BC744" s="500"/>
      <c r="BD744" s="500"/>
    </row>
    <row r="745" spans="1:56" s="501" customFormat="1" ht="110.25" hidden="1" customHeight="1">
      <c r="A745" s="492">
        <v>737</v>
      </c>
      <c r="B745" s="490" t="s">
        <v>6268</v>
      </c>
      <c r="C745" s="490" t="s">
        <v>4227</v>
      </c>
      <c r="D745" s="491">
        <v>0</v>
      </c>
      <c r="E745" s="490"/>
      <c r="F745" s="490" t="s">
        <v>5300</v>
      </c>
      <c r="G745" s="490"/>
      <c r="H745" s="492" t="s">
        <v>3770</v>
      </c>
      <c r="I745" s="492" t="s">
        <v>84</v>
      </c>
      <c r="J745" s="492"/>
      <c r="K745" s="492"/>
      <c r="L745" s="491"/>
      <c r="M745" s="491"/>
      <c r="N745" s="491"/>
      <c r="O745" s="491"/>
      <c r="P745" s="491"/>
      <c r="Q745" s="491"/>
      <c r="R745" s="491"/>
      <c r="S745" s="491"/>
      <c r="T745" s="491"/>
      <c r="U745" s="491">
        <f t="shared" si="33"/>
        <v>0</v>
      </c>
      <c r="V745" s="495">
        <f t="shared" si="35"/>
        <v>100</v>
      </c>
      <c r="W745" s="496"/>
      <c r="X745" s="496"/>
      <c r="Y745" s="496"/>
      <c r="Z745" s="502">
        <v>100</v>
      </c>
      <c r="AA745" s="496"/>
      <c r="AB745" s="496"/>
      <c r="AC745" s="496"/>
      <c r="AD745" s="496"/>
      <c r="AE745" s="547"/>
      <c r="AF745" s="498" t="s">
        <v>4922</v>
      </c>
      <c r="AG745" s="499">
        <v>0</v>
      </c>
      <c r="AH745" s="499">
        <v>0</v>
      </c>
      <c r="AI745" s="499">
        <f t="shared" si="34"/>
        <v>0</v>
      </c>
      <c r="AJ745" s="324"/>
      <c r="AK745" s="316"/>
      <c r="AL745" s="316"/>
      <c r="AM745" s="500"/>
      <c r="AN745" s="500"/>
      <c r="AO745" s="500"/>
      <c r="AP745" s="500"/>
      <c r="AQ745" s="500"/>
      <c r="AR745" s="500"/>
      <c r="AS745" s="500"/>
      <c r="AT745" s="500"/>
      <c r="AU745" s="500"/>
      <c r="AV745" s="500"/>
      <c r="AW745" s="500"/>
      <c r="AX745" s="500"/>
      <c r="AY745" s="500"/>
      <c r="AZ745" s="500"/>
      <c r="BA745" s="500"/>
      <c r="BB745" s="500"/>
      <c r="BC745" s="500"/>
      <c r="BD745" s="500"/>
    </row>
    <row r="746" spans="1:56" s="501" customFormat="1" ht="110.25" hidden="1" customHeight="1">
      <c r="A746" s="492">
        <v>738</v>
      </c>
      <c r="B746" s="490" t="s">
        <v>6269</v>
      </c>
      <c r="C746" s="490" t="s">
        <v>5301</v>
      </c>
      <c r="D746" s="491">
        <v>0</v>
      </c>
      <c r="E746" s="490"/>
      <c r="F746" s="490" t="s">
        <v>5302</v>
      </c>
      <c r="G746" s="490"/>
      <c r="H746" s="492" t="s">
        <v>3732</v>
      </c>
      <c r="I746" s="492" t="s">
        <v>5303</v>
      </c>
      <c r="J746" s="492"/>
      <c r="K746" s="492"/>
      <c r="L746" s="491"/>
      <c r="M746" s="491"/>
      <c r="N746" s="491"/>
      <c r="O746" s="491"/>
      <c r="P746" s="491"/>
      <c r="Q746" s="491"/>
      <c r="R746" s="491"/>
      <c r="S746" s="491"/>
      <c r="T746" s="491"/>
      <c r="U746" s="491">
        <f t="shared" si="33"/>
        <v>0</v>
      </c>
      <c r="V746" s="495">
        <f t="shared" si="35"/>
        <v>30</v>
      </c>
      <c r="W746" s="496"/>
      <c r="X746" s="496"/>
      <c r="Y746" s="496"/>
      <c r="Z746" s="502">
        <v>30</v>
      </c>
      <c r="AA746" s="496"/>
      <c r="AB746" s="496"/>
      <c r="AC746" s="496"/>
      <c r="AD746" s="496"/>
      <c r="AE746" s="547"/>
      <c r="AF746" s="498" t="s">
        <v>4922</v>
      </c>
      <c r="AG746" s="499">
        <v>0</v>
      </c>
      <c r="AH746" s="499">
        <v>0</v>
      </c>
      <c r="AI746" s="499">
        <f t="shared" si="34"/>
        <v>0</v>
      </c>
      <c r="AJ746" s="324"/>
      <c r="AK746" s="316"/>
      <c r="AL746" s="316"/>
      <c r="AM746" s="500"/>
      <c r="AN746" s="500"/>
      <c r="AO746" s="500"/>
      <c r="AP746" s="500"/>
      <c r="AQ746" s="500"/>
      <c r="AR746" s="500"/>
      <c r="AS746" s="500"/>
      <c r="AT746" s="500"/>
      <c r="AU746" s="500"/>
      <c r="AV746" s="500"/>
      <c r="AW746" s="500"/>
      <c r="AX746" s="500"/>
      <c r="AY746" s="500"/>
      <c r="AZ746" s="500"/>
      <c r="BA746" s="500"/>
      <c r="BB746" s="500"/>
      <c r="BC746" s="500"/>
      <c r="BD746" s="500"/>
    </row>
    <row r="747" spans="1:56" s="501" customFormat="1" ht="141.75" hidden="1" customHeight="1">
      <c r="A747" s="492">
        <v>739</v>
      </c>
      <c r="B747" s="490" t="s">
        <v>6270</v>
      </c>
      <c r="C747" s="490" t="s">
        <v>5304</v>
      </c>
      <c r="D747" s="491">
        <v>0</v>
      </c>
      <c r="E747" s="490"/>
      <c r="F747" s="490" t="s">
        <v>5305</v>
      </c>
      <c r="G747" s="490"/>
      <c r="H747" s="492" t="s">
        <v>3732</v>
      </c>
      <c r="I747" s="492" t="s">
        <v>5303</v>
      </c>
      <c r="J747" s="492"/>
      <c r="K747" s="492"/>
      <c r="L747" s="491"/>
      <c r="M747" s="491"/>
      <c r="N747" s="491"/>
      <c r="O747" s="491"/>
      <c r="P747" s="491"/>
      <c r="Q747" s="491"/>
      <c r="R747" s="491"/>
      <c r="S747" s="491"/>
      <c r="T747" s="491"/>
      <c r="U747" s="491">
        <f t="shared" si="33"/>
        <v>0</v>
      </c>
      <c r="V747" s="495">
        <f t="shared" si="35"/>
        <v>10</v>
      </c>
      <c r="W747" s="496"/>
      <c r="X747" s="496"/>
      <c r="Y747" s="496"/>
      <c r="Z747" s="502">
        <v>10</v>
      </c>
      <c r="AA747" s="496"/>
      <c r="AB747" s="496"/>
      <c r="AC747" s="496"/>
      <c r="AD747" s="496"/>
      <c r="AE747" s="547"/>
      <c r="AF747" s="498" t="s">
        <v>4922</v>
      </c>
      <c r="AG747" s="499">
        <v>0</v>
      </c>
      <c r="AH747" s="499">
        <v>0</v>
      </c>
      <c r="AI747" s="499">
        <f t="shared" si="34"/>
        <v>0</v>
      </c>
      <c r="AJ747" s="324"/>
      <c r="AK747" s="316"/>
      <c r="AL747" s="316"/>
      <c r="AM747" s="500"/>
      <c r="AN747" s="500"/>
      <c r="AO747" s="500"/>
      <c r="AP747" s="500"/>
      <c r="AQ747" s="500"/>
      <c r="AR747" s="500"/>
      <c r="AS747" s="500"/>
      <c r="AT747" s="500"/>
      <c r="AU747" s="500"/>
      <c r="AV747" s="500"/>
      <c r="AW747" s="500"/>
      <c r="AX747" s="500"/>
      <c r="AY747" s="500"/>
      <c r="AZ747" s="500"/>
      <c r="BA747" s="500"/>
      <c r="BB747" s="500"/>
      <c r="BC747" s="500"/>
      <c r="BD747" s="500"/>
    </row>
    <row r="748" spans="1:56" s="501" customFormat="1" ht="173.25" hidden="1" customHeight="1">
      <c r="A748" s="492">
        <v>740</v>
      </c>
      <c r="B748" s="490" t="s">
        <v>6271</v>
      </c>
      <c r="C748" s="490" t="s">
        <v>5306</v>
      </c>
      <c r="D748" s="491">
        <v>0</v>
      </c>
      <c r="E748" s="490"/>
      <c r="F748" s="490" t="s">
        <v>5307</v>
      </c>
      <c r="G748" s="490"/>
      <c r="H748" s="492" t="s">
        <v>3770</v>
      </c>
      <c r="I748" s="492" t="s">
        <v>84</v>
      </c>
      <c r="J748" s="492"/>
      <c r="K748" s="492"/>
      <c r="L748" s="491"/>
      <c r="M748" s="491"/>
      <c r="N748" s="491"/>
      <c r="O748" s="491"/>
      <c r="P748" s="491"/>
      <c r="Q748" s="491"/>
      <c r="R748" s="491"/>
      <c r="S748" s="491"/>
      <c r="T748" s="491"/>
      <c r="U748" s="491">
        <f t="shared" si="33"/>
        <v>0</v>
      </c>
      <c r="V748" s="495">
        <f t="shared" si="35"/>
        <v>300</v>
      </c>
      <c r="W748" s="496"/>
      <c r="X748" s="496"/>
      <c r="Y748" s="496"/>
      <c r="Z748" s="502">
        <v>300</v>
      </c>
      <c r="AA748" s="496"/>
      <c r="AB748" s="496"/>
      <c r="AC748" s="496"/>
      <c r="AD748" s="496"/>
      <c r="AE748" s="547"/>
      <c r="AF748" s="498" t="s">
        <v>4922</v>
      </c>
      <c r="AG748" s="499">
        <v>0</v>
      </c>
      <c r="AH748" s="499">
        <v>0</v>
      </c>
      <c r="AI748" s="499">
        <f t="shared" si="34"/>
        <v>0</v>
      </c>
      <c r="AJ748" s="324"/>
      <c r="AK748" s="316"/>
      <c r="AL748" s="316"/>
      <c r="AM748" s="500"/>
      <c r="AN748" s="500"/>
      <c r="AO748" s="500"/>
      <c r="AP748" s="500"/>
      <c r="AQ748" s="500"/>
      <c r="AR748" s="500"/>
      <c r="AS748" s="500"/>
      <c r="AT748" s="500"/>
      <c r="AU748" s="500"/>
      <c r="AV748" s="500"/>
      <c r="AW748" s="500"/>
      <c r="AX748" s="500"/>
      <c r="AY748" s="500"/>
      <c r="AZ748" s="500"/>
      <c r="BA748" s="500"/>
      <c r="BB748" s="500"/>
      <c r="BC748" s="500"/>
      <c r="BD748" s="500"/>
    </row>
    <row r="749" spans="1:56" s="501" customFormat="1" ht="173.25" hidden="1" customHeight="1">
      <c r="A749" s="492">
        <v>741</v>
      </c>
      <c r="B749" s="490" t="s">
        <v>6272</v>
      </c>
      <c r="C749" s="490" t="s">
        <v>5308</v>
      </c>
      <c r="D749" s="491">
        <v>0</v>
      </c>
      <c r="E749" s="490"/>
      <c r="F749" s="490" t="s">
        <v>5309</v>
      </c>
      <c r="G749" s="490"/>
      <c r="H749" s="492" t="s">
        <v>3770</v>
      </c>
      <c r="I749" s="492" t="s">
        <v>84</v>
      </c>
      <c r="J749" s="492"/>
      <c r="K749" s="492"/>
      <c r="L749" s="491"/>
      <c r="M749" s="491"/>
      <c r="N749" s="491"/>
      <c r="O749" s="491"/>
      <c r="P749" s="491"/>
      <c r="Q749" s="491"/>
      <c r="R749" s="491"/>
      <c r="S749" s="491"/>
      <c r="T749" s="491"/>
      <c r="U749" s="491">
        <f t="shared" si="33"/>
        <v>0</v>
      </c>
      <c r="V749" s="495">
        <f t="shared" si="35"/>
        <v>200</v>
      </c>
      <c r="W749" s="496"/>
      <c r="X749" s="496"/>
      <c r="Y749" s="496"/>
      <c r="Z749" s="502">
        <v>200</v>
      </c>
      <c r="AA749" s="496"/>
      <c r="AB749" s="496"/>
      <c r="AC749" s="496"/>
      <c r="AD749" s="496"/>
      <c r="AE749" s="547"/>
      <c r="AF749" s="498" t="s">
        <v>4922</v>
      </c>
      <c r="AG749" s="499">
        <v>0</v>
      </c>
      <c r="AH749" s="499">
        <v>0</v>
      </c>
      <c r="AI749" s="499">
        <f t="shared" si="34"/>
        <v>0</v>
      </c>
      <c r="AJ749" s="324"/>
      <c r="AK749" s="316"/>
      <c r="AL749" s="316"/>
      <c r="AM749" s="500"/>
      <c r="AN749" s="500"/>
      <c r="AO749" s="500"/>
      <c r="AP749" s="500"/>
      <c r="AQ749" s="500"/>
      <c r="AR749" s="500"/>
      <c r="AS749" s="500"/>
      <c r="AT749" s="500"/>
      <c r="AU749" s="500"/>
      <c r="AV749" s="500"/>
      <c r="AW749" s="500"/>
      <c r="AX749" s="500"/>
      <c r="AY749" s="500"/>
      <c r="AZ749" s="500"/>
      <c r="BA749" s="500"/>
      <c r="BB749" s="500"/>
      <c r="BC749" s="500"/>
      <c r="BD749" s="500"/>
    </row>
    <row r="750" spans="1:56" s="501" customFormat="1" ht="315" hidden="1" customHeight="1">
      <c r="A750" s="492">
        <v>742</v>
      </c>
      <c r="B750" s="490" t="s">
        <v>6273</v>
      </c>
      <c r="C750" s="490" t="s">
        <v>5310</v>
      </c>
      <c r="D750" s="491">
        <v>0</v>
      </c>
      <c r="E750" s="490"/>
      <c r="F750" s="490" t="s">
        <v>5311</v>
      </c>
      <c r="G750" s="490"/>
      <c r="H750" s="492" t="s">
        <v>3354</v>
      </c>
      <c r="I750" s="492" t="s">
        <v>2594</v>
      </c>
      <c r="J750" s="492"/>
      <c r="K750" s="492"/>
      <c r="L750" s="491"/>
      <c r="M750" s="491"/>
      <c r="N750" s="491"/>
      <c r="O750" s="491"/>
      <c r="P750" s="491"/>
      <c r="Q750" s="491"/>
      <c r="R750" s="491"/>
      <c r="S750" s="491"/>
      <c r="T750" s="491"/>
      <c r="U750" s="491">
        <f t="shared" si="33"/>
        <v>0</v>
      </c>
      <c r="V750" s="495">
        <f t="shared" si="35"/>
        <v>15</v>
      </c>
      <c r="W750" s="496"/>
      <c r="X750" s="496"/>
      <c r="Y750" s="496"/>
      <c r="Z750" s="502">
        <v>15</v>
      </c>
      <c r="AA750" s="496"/>
      <c r="AB750" s="496"/>
      <c r="AC750" s="496"/>
      <c r="AD750" s="496"/>
      <c r="AE750" s="547"/>
      <c r="AF750" s="498" t="s">
        <v>4922</v>
      </c>
      <c r="AG750" s="499">
        <v>0</v>
      </c>
      <c r="AH750" s="499">
        <v>0</v>
      </c>
      <c r="AI750" s="499">
        <f t="shared" si="34"/>
        <v>0</v>
      </c>
      <c r="AJ750" s="324"/>
      <c r="AK750" s="316"/>
      <c r="AL750" s="316"/>
      <c r="AM750" s="500"/>
      <c r="AN750" s="500"/>
      <c r="AO750" s="500"/>
      <c r="AP750" s="500"/>
      <c r="AQ750" s="500"/>
      <c r="AR750" s="500"/>
      <c r="AS750" s="500"/>
      <c r="AT750" s="500"/>
      <c r="AU750" s="500"/>
      <c r="AV750" s="500"/>
      <c r="AW750" s="500"/>
      <c r="AX750" s="500"/>
      <c r="AY750" s="500"/>
      <c r="AZ750" s="500"/>
      <c r="BA750" s="500"/>
      <c r="BB750" s="500"/>
      <c r="BC750" s="500"/>
      <c r="BD750" s="500"/>
    </row>
    <row r="751" spans="1:56" s="501" customFormat="1" ht="220.5" hidden="1" customHeight="1">
      <c r="A751" s="492">
        <v>743</v>
      </c>
      <c r="B751" s="490" t="s">
        <v>6274</v>
      </c>
      <c r="C751" s="490" t="s">
        <v>5312</v>
      </c>
      <c r="D751" s="491">
        <v>0</v>
      </c>
      <c r="E751" s="490"/>
      <c r="F751" s="490" t="s">
        <v>5313</v>
      </c>
      <c r="G751" s="490"/>
      <c r="H751" s="492" t="s">
        <v>3354</v>
      </c>
      <c r="I751" s="492" t="s">
        <v>2594</v>
      </c>
      <c r="J751" s="492"/>
      <c r="K751" s="492"/>
      <c r="L751" s="491"/>
      <c r="M751" s="491"/>
      <c r="N751" s="491"/>
      <c r="O751" s="491"/>
      <c r="P751" s="491"/>
      <c r="Q751" s="491"/>
      <c r="R751" s="491"/>
      <c r="S751" s="491"/>
      <c r="T751" s="491"/>
      <c r="U751" s="491">
        <f t="shared" si="33"/>
        <v>0</v>
      </c>
      <c r="V751" s="495">
        <f t="shared" si="35"/>
        <v>50</v>
      </c>
      <c r="W751" s="496"/>
      <c r="X751" s="496"/>
      <c r="Y751" s="496"/>
      <c r="Z751" s="502">
        <v>50</v>
      </c>
      <c r="AA751" s="496"/>
      <c r="AB751" s="496"/>
      <c r="AC751" s="496"/>
      <c r="AD751" s="496"/>
      <c r="AE751" s="547"/>
      <c r="AF751" s="498" t="s">
        <v>4922</v>
      </c>
      <c r="AG751" s="499">
        <v>0</v>
      </c>
      <c r="AH751" s="499">
        <v>0</v>
      </c>
      <c r="AI751" s="499">
        <f t="shared" si="34"/>
        <v>0</v>
      </c>
      <c r="AJ751" s="324"/>
      <c r="AK751" s="316"/>
      <c r="AL751" s="316"/>
      <c r="AM751" s="500"/>
      <c r="AN751" s="500"/>
      <c r="AO751" s="500"/>
      <c r="AP751" s="500"/>
      <c r="AQ751" s="500"/>
      <c r="AR751" s="500"/>
      <c r="AS751" s="500"/>
      <c r="AT751" s="500"/>
      <c r="AU751" s="500"/>
      <c r="AV751" s="500"/>
      <c r="AW751" s="500"/>
      <c r="AX751" s="500"/>
      <c r="AY751" s="500"/>
      <c r="AZ751" s="500"/>
      <c r="BA751" s="500"/>
      <c r="BB751" s="500"/>
      <c r="BC751" s="500"/>
      <c r="BD751" s="500"/>
    </row>
    <row r="752" spans="1:56" s="501" customFormat="1" ht="252" hidden="1" customHeight="1">
      <c r="A752" s="492">
        <v>744</v>
      </c>
      <c r="B752" s="490" t="s">
        <v>6275</v>
      </c>
      <c r="C752" s="490" t="s">
        <v>5314</v>
      </c>
      <c r="D752" s="491">
        <v>0</v>
      </c>
      <c r="E752" s="490"/>
      <c r="F752" s="490" t="s">
        <v>5315</v>
      </c>
      <c r="G752" s="490"/>
      <c r="H752" s="492" t="s">
        <v>3354</v>
      </c>
      <c r="I752" s="492" t="s">
        <v>2594</v>
      </c>
      <c r="J752" s="492"/>
      <c r="K752" s="492"/>
      <c r="L752" s="491"/>
      <c r="M752" s="491"/>
      <c r="N752" s="491"/>
      <c r="O752" s="491"/>
      <c r="P752" s="491"/>
      <c r="Q752" s="491"/>
      <c r="R752" s="491"/>
      <c r="S752" s="491"/>
      <c r="T752" s="491"/>
      <c r="U752" s="491">
        <f t="shared" si="33"/>
        <v>0</v>
      </c>
      <c r="V752" s="495">
        <f t="shared" si="35"/>
        <v>70</v>
      </c>
      <c r="W752" s="496"/>
      <c r="X752" s="496"/>
      <c r="Y752" s="496"/>
      <c r="Z752" s="502">
        <v>70</v>
      </c>
      <c r="AA752" s="496"/>
      <c r="AB752" s="496"/>
      <c r="AC752" s="496"/>
      <c r="AD752" s="496"/>
      <c r="AE752" s="547"/>
      <c r="AF752" s="498" t="s">
        <v>4922</v>
      </c>
      <c r="AG752" s="499">
        <v>0</v>
      </c>
      <c r="AH752" s="499">
        <v>0</v>
      </c>
      <c r="AI752" s="499">
        <f t="shared" si="34"/>
        <v>0</v>
      </c>
      <c r="AJ752" s="324"/>
      <c r="AK752" s="316"/>
      <c r="AL752" s="316"/>
      <c r="AM752" s="500"/>
      <c r="AN752" s="500"/>
      <c r="AO752" s="500"/>
      <c r="AP752" s="500"/>
      <c r="AQ752" s="500"/>
      <c r="AR752" s="500"/>
      <c r="AS752" s="500"/>
      <c r="AT752" s="500"/>
      <c r="AU752" s="500"/>
      <c r="AV752" s="500"/>
      <c r="AW752" s="500"/>
      <c r="AX752" s="500"/>
      <c r="AY752" s="500"/>
      <c r="AZ752" s="500"/>
      <c r="BA752" s="500"/>
      <c r="BB752" s="500"/>
      <c r="BC752" s="500"/>
      <c r="BD752" s="500"/>
    </row>
    <row r="753" spans="1:56" s="501" customFormat="1" ht="252" hidden="1" customHeight="1">
      <c r="A753" s="492">
        <v>745</v>
      </c>
      <c r="B753" s="490" t="s">
        <v>6276</v>
      </c>
      <c r="C753" s="490" t="s">
        <v>5316</v>
      </c>
      <c r="D753" s="491">
        <v>0</v>
      </c>
      <c r="E753" s="490"/>
      <c r="F753" s="490" t="s">
        <v>5317</v>
      </c>
      <c r="G753" s="490"/>
      <c r="H753" s="492" t="s">
        <v>3354</v>
      </c>
      <c r="I753" s="492" t="s">
        <v>2594</v>
      </c>
      <c r="J753" s="492"/>
      <c r="K753" s="492"/>
      <c r="L753" s="491"/>
      <c r="M753" s="491"/>
      <c r="N753" s="491"/>
      <c r="O753" s="491"/>
      <c r="P753" s="491"/>
      <c r="Q753" s="491"/>
      <c r="R753" s="491"/>
      <c r="S753" s="491"/>
      <c r="T753" s="491"/>
      <c r="U753" s="491">
        <f t="shared" si="33"/>
        <v>0</v>
      </c>
      <c r="V753" s="495">
        <f t="shared" si="35"/>
        <v>10</v>
      </c>
      <c r="W753" s="496"/>
      <c r="X753" s="496"/>
      <c r="Y753" s="496"/>
      <c r="Z753" s="502">
        <v>10</v>
      </c>
      <c r="AA753" s="496"/>
      <c r="AB753" s="496"/>
      <c r="AC753" s="496"/>
      <c r="AD753" s="496"/>
      <c r="AE753" s="547"/>
      <c r="AF753" s="498" t="s">
        <v>4922</v>
      </c>
      <c r="AG753" s="499">
        <v>0</v>
      </c>
      <c r="AH753" s="499">
        <v>0</v>
      </c>
      <c r="AI753" s="499">
        <f t="shared" si="34"/>
        <v>0</v>
      </c>
      <c r="AJ753" s="324"/>
      <c r="AK753" s="316"/>
      <c r="AL753" s="316"/>
      <c r="AM753" s="500"/>
      <c r="AN753" s="500"/>
      <c r="AO753" s="500"/>
      <c r="AP753" s="500"/>
      <c r="AQ753" s="500"/>
      <c r="AR753" s="500"/>
      <c r="AS753" s="500"/>
      <c r="AT753" s="500"/>
      <c r="AU753" s="500"/>
      <c r="AV753" s="500"/>
      <c r="AW753" s="500"/>
      <c r="AX753" s="500"/>
      <c r="AY753" s="500"/>
      <c r="AZ753" s="500"/>
      <c r="BA753" s="500"/>
      <c r="BB753" s="500"/>
      <c r="BC753" s="500"/>
      <c r="BD753" s="500"/>
    </row>
    <row r="754" spans="1:56" s="501" customFormat="1" ht="330.75" hidden="1" customHeight="1">
      <c r="A754" s="492">
        <v>746</v>
      </c>
      <c r="B754" s="490" t="s">
        <v>6277</v>
      </c>
      <c r="C754" s="490" t="s">
        <v>5318</v>
      </c>
      <c r="D754" s="491">
        <v>0</v>
      </c>
      <c r="E754" s="490"/>
      <c r="F754" s="490" t="s">
        <v>5319</v>
      </c>
      <c r="G754" s="490"/>
      <c r="H754" s="492" t="s">
        <v>3354</v>
      </c>
      <c r="I754" s="492" t="s">
        <v>2594</v>
      </c>
      <c r="J754" s="492"/>
      <c r="K754" s="492"/>
      <c r="L754" s="491"/>
      <c r="M754" s="491"/>
      <c r="N754" s="491"/>
      <c r="O754" s="491"/>
      <c r="P754" s="491"/>
      <c r="Q754" s="491"/>
      <c r="R754" s="491"/>
      <c r="S754" s="491"/>
      <c r="T754" s="491"/>
      <c r="U754" s="491">
        <f t="shared" si="33"/>
        <v>0</v>
      </c>
      <c r="V754" s="495">
        <f t="shared" si="35"/>
        <v>15</v>
      </c>
      <c r="W754" s="496"/>
      <c r="X754" s="496"/>
      <c r="Y754" s="496"/>
      <c r="Z754" s="502">
        <v>15</v>
      </c>
      <c r="AA754" s="496"/>
      <c r="AB754" s="496"/>
      <c r="AC754" s="496"/>
      <c r="AD754" s="496"/>
      <c r="AE754" s="547"/>
      <c r="AF754" s="498" t="s">
        <v>4922</v>
      </c>
      <c r="AG754" s="499">
        <v>0</v>
      </c>
      <c r="AH754" s="499">
        <v>0</v>
      </c>
      <c r="AI754" s="499">
        <f t="shared" si="34"/>
        <v>0</v>
      </c>
      <c r="AJ754" s="324"/>
      <c r="AK754" s="316"/>
      <c r="AL754" s="316"/>
      <c r="AM754" s="500"/>
      <c r="AN754" s="500"/>
      <c r="AO754" s="500"/>
      <c r="AP754" s="500"/>
      <c r="AQ754" s="500"/>
      <c r="AR754" s="500"/>
      <c r="AS754" s="500"/>
      <c r="AT754" s="500"/>
      <c r="AU754" s="500"/>
      <c r="AV754" s="500"/>
      <c r="AW754" s="500"/>
      <c r="AX754" s="500"/>
      <c r="AY754" s="500"/>
      <c r="AZ754" s="500"/>
      <c r="BA754" s="500"/>
      <c r="BB754" s="500"/>
      <c r="BC754" s="500"/>
      <c r="BD754" s="500"/>
    </row>
    <row r="755" spans="1:56" s="501" customFormat="1" ht="393.75" hidden="1" customHeight="1">
      <c r="A755" s="492">
        <v>747</v>
      </c>
      <c r="B755" s="490" t="s">
        <v>6278</v>
      </c>
      <c r="C755" s="490" t="s">
        <v>5320</v>
      </c>
      <c r="D755" s="491">
        <v>0</v>
      </c>
      <c r="E755" s="490"/>
      <c r="F755" s="490" t="s">
        <v>5321</v>
      </c>
      <c r="G755" s="490"/>
      <c r="H755" s="492" t="s">
        <v>3354</v>
      </c>
      <c r="I755" s="492" t="s">
        <v>2594</v>
      </c>
      <c r="J755" s="492"/>
      <c r="K755" s="492"/>
      <c r="L755" s="491"/>
      <c r="M755" s="491"/>
      <c r="N755" s="491"/>
      <c r="O755" s="491"/>
      <c r="P755" s="491"/>
      <c r="Q755" s="491"/>
      <c r="R755" s="491"/>
      <c r="S755" s="491"/>
      <c r="T755" s="491"/>
      <c r="U755" s="491">
        <f t="shared" si="33"/>
        <v>0</v>
      </c>
      <c r="V755" s="495">
        <f t="shared" si="35"/>
        <v>50</v>
      </c>
      <c r="W755" s="496"/>
      <c r="X755" s="496"/>
      <c r="Y755" s="496"/>
      <c r="Z755" s="502">
        <v>50</v>
      </c>
      <c r="AA755" s="496"/>
      <c r="AB755" s="496"/>
      <c r="AC755" s="496"/>
      <c r="AD755" s="496"/>
      <c r="AE755" s="547"/>
      <c r="AF755" s="498" t="s">
        <v>4922</v>
      </c>
      <c r="AG755" s="499">
        <v>0</v>
      </c>
      <c r="AH755" s="499">
        <v>0</v>
      </c>
      <c r="AI755" s="499">
        <f t="shared" si="34"/>
        <v>0</v>
      </c>
      <c r="AJ755" s="324"/>
      <c r="AK755" s="316"/>
      <c r="AL755" s="316"/>
      <c r="AM755" s="500"/>
      <c r="AN755" s="500"/>
      <c r="AO755" s="500"/>
      <c r="AP755" s="500"/>
      <c r="AQ755" s="500"/>
      <c r="AR755" s="500"/>
      <c r="AS755" s="500"/>
      <c r="AT755" s="500"/>
      <c r="AU755" s="500"/>
      <c r="AV755" s="500"/>
      <c r="AW755" s="500"/>
      <c r="AX755" s="500"/>
      <c r="AY755" s="500"/>
      <c r="AZ755" s="500"/>
      <c r="BA755" s="500"/>
      <c r="BB755" s="500"/>
      <c r="BC755" s="500"/>
      <c r="BD755" s="500"/>
    </row>
    <row r="756" spans="1:56" s="501" customFormat="1" ht="110.25" hidden="1" customHeight="1">
      <c r="A756" s="492">
        <v>748</v>
      </c>
      <c r="B756" s="490" t="s">
        <v>6279</v>
      </c>
      <c r="C756" s="490" t="s">
        <v>5322</v>
      </c>
      <c r="D756" s="491">
        <v>0</v>
      </c>
      <c r="E756" s="490"/>
      <c r="F756" s="490" t="s">
        <v>5323</v>
      </c>
      <c r="G756" s="490"/>
      <c r="H756" s="492" t="s">
        <v>3354</v>
      </c>
      <c r="I756" s="492" t="s">
        <v>84</v>
      </c>
      <c r="J756" s="492"/>
      <c r="K756" s="492"/>
      <c r="L756" s="491"/>
      <c r="M756" s="491"/>
      <c r="N756" s="491"/>
      <c r="O756" s="491"/>
      <c r="P756" s="491"/>
      <c r="Q756" s="491"/>
      <c r="R756" s="491"/>
      <c r="S756" s="491"/>
      <c r="T756" s="491"/>
      <c r="U756" s="491">
        <f t="shared" si="33"/>
        <v>0</v>
      </c>
      <c r="V756" s="495">
        <f t="shared" si="35"/>
        <v>10</v>
      </c>
      <c r="W756" s="496"/>
      <c r="X756" s="496"/>
      <c r="Y756" s="496"/>
      <c r="Z756" s="502">
        <v>10</v>
      </c>
      <c r="AA756" s="496"/>
      <c r="AB756" s="496"/>
      <c r="AC756" s="496"/>
      <c r="AD756" s="496"/>
      <c r="AE756" s="547"/>
      <c r="AF756" s="498" t="s">
        <v>4922</v>
      </c>
      <c r="AG756" s="499">
        <v>0</v>
      </c>
      <c r="AH756" s="499">
        <v>0</v>
      </c>
      <c r="AI756" s="499">
        <f t="shared" si="34"/>
        <v>0</v>
      </c>
      <c r="AJ756" s="324"/>
      <c r="AK756" s="316"/>
      <c r="AL756" s="316"/>
      <c r="AM756" s="500"/>
      <c r="AN756" s="500"/>
      <c r="AO756" s="500"/>
      <c r="AP756" s="500"/>
      <c r="AQ756" s="500"/>
      <c r="AR756" s="500"/>
      <c r="AS756" s="500"/>
      <c r="AT756" s="500"/>
      <c r="AU756" s="500"/>
      <c r="AV756" s="500"/>
      <c r="AW756" s="500"/>
      <c r="AX756" s="500"/>
      <c r="AY756" s="500"/>
      <c r="AZ756" s="500"/>
      <c r="BA756" s="500"/>
      <c r="BB756" s="500"/>
      <c r="BC756" s="500"/>
      <c r="BD756" s="500"/>
    </row>
    <row r="757" spans="1:56" s="501" customFormat="1" ht="141.75" hidden="1" customHeight="1">
      <c r="A757" s="492">
        <v>749</v>
      </c>
      <c r="B757" s="490" t="s">
        <v>6280</v>
      </c>
      <c r="C757" s="490" t="s">
        <v>5324</v>
      </c>
      <c r="D757" s="491">
        <v>0</v>
      </c>
      <c r="E757" s="490"/>
      <c r="F757" s="490" t="s">
        <v>5325</v>
      </c>
      <c r="G757" s="490"/>
      <c r="H757" s="492" t="s">
        <v>3354</v>
      </c>
      <c r="I757" s="492" t="s">
        <v>84</v>
      </c>
      <c r="J757" s="492"/>
      <c r="K757" s="492"/>
      <c r="L757" s="491"/>
      <c r="M757" s="491"/>
      <c r="N757" s="491"/>
      <c r="O757" s="491"/>
      <c r="P757" s="491"/>
      <c r="Q757" s="491"/>
      <c r="R757" s="491"/>
      <c r="S757" s="491"/>
      <c r="T757" s="491"/>
      <c r="U757" s="491">
        <f t="shared" si="33"/>
        <v>0</v>
      </c>
      <c r="V757" s="495">
        <f t="shared" si="35"/>
        <v>0</v>
      </c>
      <c r="W757" s="496"/>
      <c r="X757" s="496"/>
      <c r="Y757" s="496"/>
      <c r="Z757" s="502">
        <v>0</v>
      </c>
      <c r="AA757" s="496"/>
      <c r="AB757" s="496"/>
      <c r="AC757" s="496"/>
      <c r="AD757" s="496"/>
      <c r="AE757" s="547"/>
      <c r="AF757" s="498" t="s">
        <v>4922</v>
      </c>
      <c r="AG757" s="499">
        <v>0</v>
      </c>
      <c r="AH757" s="499">
        <v>0</v>
      </c>
      <c r="AI757" s="499">
        <f t="shared" si="34"/>
        <v>0</v>
      </c>
      <c r="AJ757" s="324"/>
      <c r="AK757" s="316"/>
      <c r="AL757" s="316"/>
      <c r="AM757" s="500"/>
      <c r="AN757" s="500"/>
      <c r="AO757" s="500"/>
      <c r="AP757" s="500"/>
      <c r="AQ757" s="500"/>
      <c r="AR757" s="500"/>
      <c r="AS757" s="500"/>
      <c r="AT757" s="500"/>
      <c r="AU757" s="500"/>
      <c r="AV757" s="500"/>
      <c r="AW757" s="500"/>
      <c r="AX757" s="500"/>
      <c r="AY757" s="500"/>
      <c r="AZ757" s="500"/>
      <c r="BA757" s="500"/>
      <c r="BB757" s="500"/>
      <c r="BC757" s="500"/>
      <c r="BD757" s="500"/>
    </row>
    <row r="758" spans="1:56" s="501" customFormat="1" ht="126" hidden="1" customHeight="1">
      <c r="A758" s="492">
        <v>750</v>
      </c>
      <c r="B758" s="490" t="s">
        <v>6281</v>
      </c>
      <c r="C758" s="490" t="s">
        <v>5326</v>
      </c>
      <c r="D758" s="491">
        <v>0</v>
      </c>
      <c r="E758" s="490"/>
      <c r="F758" s="490" t="s">
        <v>5327</v>
      </c>
      <c r="G758" s="490"/>
      <c r="H758" s="492" t="s">
        <v>3354</v>
      </c>
      <c r="I758" s="492" t="s">
        <v>84</v>
      </c>
      <c r="J758" s="492"/>
      <c r="K758" s="492"/>
      <c r="L758" s="491"/>
      <c r="M758" s="491"/>
      <c r="N758" s="491"/>
      <c r="O758" s="491"/>
      <c r="P758" s="491"/>
      <c r="Q758" s="491"/>
      <c r="R758" s="491"/>
      <c r="S758" s="491"/>
      <c r="T758" s="491"/>
      <c r="U758" s="491">
        <f t="shared" si="33"/>
        <v>0</v>
      </c>
      <c r="V758" s="495">
        <f t="shared" si="35"/>
        <v>0</v>
      </c>
      <c r="W758" s="496"/>
      <c r="X758" s="496"/>
      <c r="Y758" s="496"/>
      <c r="Z758" s="502">
        <v>0</v>
      </c>
      <c r="AA758" s="496"/>
      <c r="AB758" s="496"/>
      <c r="AC758" s="496"/>
      <c r="AD758" s="496"/>
      <c r="AE758" s="547"/>
      <c r="AF758" s="498" t="s">
        <v>4922</v>
      </c>
      <c r="AG758" s="499">
        <v>0</v>
      </c>
      <c r="AH758" s="499">
        <v>0</v>
      </c>
      <c r="AI758" s="499">
        <f t="shared" si="34"/>
        <v>0</v>
      </c>
      <c r="AJ758" s="324"/>
      <c r="AK758" s="316"/>
      <c r="AL758" s="316"/>
      <c r="AM758" s="500"/>
      <c r="AN758" s="500"/>
      <c r="AO758" s="500"/>
      <c r="AP758" s="500"/>
      <c r="AQ758" s="500"/>
      <c r="AR758" s="500"/>
      <c r="AS758" s="500"/>
      <c r="AT758" s="500"/>
      <c r="AU758" s="500"/>
      <c r="AV758" s="500"/>
      <c r="AW758" s="500"/>
      <c r="AX758" s="500"/>
      <c r="AY758" s="500"/>
      <c r="AZ758" s="500"/>
      <c r="BA758" s="500"/>
      <c r="BB758" s="500"/>
      <c r="BC758" s="500"/>
      <c r="BD758" s="500"/>
    </row>
    <row r="759" spans="1:56" s="501" customFormat="1" ht="173.25" hidden="1" customHeight="1">
      <c r="A759" s="492">
        <v>751</v>
      </c>
      <c r="B759" s="490" t="s">
        <v>6282</v>
      </c>
      <c r="C759" s="490" t="s">
        <v>5328</v>
      </c>
      <c r="D759" s="491">
        <v>0</v>
      </c>
      <c r="E759" s="490"/>
      <c r="F759" s="490" t="s">
        <v>5329</v>
      </c>
      <c r="G759" s="490"/>
      <c r="H759" s="492" t="s">
        <v>3354</v>
      </c>
      <c r="I759" s="492" t="s">
        <v>84</v>
      </c>
      <c r="J759" s="492"/>
      <c r="K759" s="492"/>
      <c r="L759" s="491"/>
      <c r="M759" s="491"/>
      <c r="N759" s="491"/>
      <c r="O759" s="491"/>
      <c r="P759" s="491"/>
      <c r="Q759" s="491"/>
      <c r="R759" s="491"/>
      <c r="S759" s="491"/>
      <c r="T759" s="491"/>
      <c r="U759" s="491">
        <f t="shared" si="33"/>
        <v>0</v>
      </c>
      <c r="V759" s="495">
        <f t="shared" si="35"/>
        <v>0</v>
      </c>
      <c r="W759" s="496"/>
      <c r="X759" s="496"/>
      <c r="Y759" s="496"/>
      <c r="Z759" s="502">
        <v>0</v>
      </c>
      <c r="AA759" s="496"/>
      <c r="AB759" s="496"/>
      <c r="AC759" s="496"/>
      <c r="AD759" s="496"/>
      <c r="AE759" s="547"/>
      <c r="AF759" s="498" t="s">
        <v>4922</v>
      </c>
      <c r="AG759" s="499">
        <v>0</v>
      </c>
      <c r="AH759" s="499">
        <v>0</v>
      </c>
      <c r="AI759" s="499">
        <f t="shared" si="34"/>
        <v>0</v>
      </c>
      <c r="AJ759" s="324"/>
      <c r="AK759" s="316"/>
      <c r="AL759" s="316"/>
      <c r="AM759" s="500"/>
      <c r="AN759" s="500"/>
      <c r="AO759" s="500"/>
      <c r="AP759" s="500"/>
      <c r="AQ759" s="500"/>
      <c r="AR759" s="500"/>
      <c r="AS759" s="500"/>
      <c r="AT759" s="500"/>
      <c r="AU759" s="500"/>
      <c r="AV759" s="500"/>
      <c r="AW759" s="500"/>
      <c r="AX759" s="500"/>
      <c r="AY759" s="500"/>
      <c r="AZ759" s="500"/>
      <c r="BA759" s="500"/>
      <c r="BB759" s="500"/>
      <c r="BC759" s="500"/>
      <c r="BD759" s="500"/>
    </row>
    <row r="760" spans="1:56" s="501" customFormat="1" ht="110.25" hidden="1" customHeight="1">
      <c r="A760" s="492">
        <v>752</v>
      </c>
      <c r="B760" s="490" t="s">
        <v>6283</v>
      </c>
      <c r="C760" s="490" t="s">
        <v>5330</v>
      </c>
      <c r="D760" s="491">
        <v>0</v>
      </c>
      <c r="E760" s="490"/>
      <c r="F760" s="490" t="s">
        <v>5331</v>
      </c>
      <c r="G760" s="490"/>
      <c r="H760" s="492" t="s">
        <v>3354</v>
      </c>
      <c r="I760" s="492" t="s">
        <v>84</v>
      </c>
      <c r="J760" s="492"/>
      <c r="K760" s="492"/>
      <c r="L760" s="491"/>
      <c r="M760" s="491"/>
      <c r="N760" s="491"/>
      <c r="O760" s="491"/>
      <c r="P760" s="491"/>
      <c r="Q760" s="491"/>
      <c r="R760" s="491"/>
      <c r="S760" s="491"/>
      <c r="T760" s="491"/>
      <c r="U760" s="491">
        <f t="shared" si="33"/>
        <v>0</v>
      </c>
      <c r="V760" s="495">
        <f t="shared" si="35"/>
        <v>0</v>
      </c>
      <c r="W760" s="496"/>
      <c r="X760" s="496"/>
      <c r="Y760" s="496"/>
      <c r="Z760" s="502">
        <v>0</v>
      </c>
      <c r="AA760" s="496"/>
      <c r="AB760" s="496"/>
      <c r="AC760" s="496"/>
      <c r="AD760" s="496"/>
      <c r="AE760" s="547"/>
      <c r="AF760" s="498" t="s">
        <v>4922</v>
      </c>
      <c r="AG760" s="499">
        <v>0</v>
      </c>
      <c r="AH760" s="499">
        <v>0</v>
      </c>
      <c r="AI760" s="499">
        <f t="shared" si="34"/>
        <v>0</v>
      </c>
      <c r="AJ760" s="324"/>
      <c r="AK760" s="316"/>
      <c r="AL760" s="316"/>
      <c r="AM760" s="500"/>
      <c r="AN760" s="500"/>
      <c r="AO760" s="500"/>
      <c r="AP760" s="500"/>
      <c r="AQ760" s="500"/>
      <c r="AR760" s="500"/>
      <c r="AS760" s="500"/>
      <c r="AT760" s="500"/>
      <c r="AU760" s="500"/>
      <c r="AV760" s="500"/>
      <c r="AW760" s="500"/>
      <c r="AX760" s="500"/>
      <c r="AY760" s="500"/>
      <c r="AZ760" s="500"/>
      <c r="BA760" s="500"/>
      <c r="BB760" s="500"/>
      <c r="BC760" s="500"/>
      <c r="BD760" s="500"/>
    </row>
    <row r="761" spans="1:56" s="501" customFormat="1" ht="157.5" hidden="1" customHeight="1">
      <c r="A761" s="492">
        <v>753</v>
      </c>
      <c r="B761" s="490" t="s">
        <v>6284</v>
      </c>
      <c r="C761" s="490" t="s">
        <v>5332</v>
      </c>
      <c r="D761" s="491">
        <v>0</v>
      </c>
      <c r="E761" s="490"/>
      <c r="F761" s="490" t="s">
        <v>5333</v>
      </c>
      <c r="G761" s="490"/>
      <c r="H761" s="492" t="s">
        <v>3354</v>
      </c>
      <c r="I761" s="492" t="s">
        <v>84</v>
      </c>
      <c r="J761" s="492"/>
      <c r="K761" s="492"/>
      <c r="L761" s="491"/>
      <c r="M761" s="491"/>
      <c r="N761" s="491"/>
      <c r="O761" s="491"/>
      <c r="P761" s="491"/>
      <c r="Q761" s="491"/>
      <c r="R761" s="491"/>
      <c r="S761" s="491"/>
      <c r="T761" s="491"/>
      <c r="U761" s="491">
        <f t="shared" si="33"/>
        <v>0</v>
      </c>
      <c r="V761" s="495">
        <f t="shared" si="35"/>
        <v>0</v>
      </c>
      <c r="W761" s="496"/>
      <c r="X761" s="496"/>
      <c r="Y761" s="496"/>
      <c r="Z761" s="502">
        <v>0</v>
      </c>
      <c r="AA761" s="496"/>
      <c r="AB761" s="496"/>
      <c r="AC761" s="496"/>
      <c r="AD761" s="496"/>
      <c r="AE761" s="547"/>
      <c r="AF761" s="498" t="s">
        <v>4922</v>
      </c>
      <c r="AG761" s="499">
        <v>0</v>
      </c>
      <c r="AH761" s="499">
        <v>0</v>
      </c>
      <c r="AI761" s="499">
        <f t="shared" si="34"/>
        <v>0</v>
      </c>
      <c r="AJ761" s="324"/>
      <c r="AK761" s="316"/>
      <c r="AL761" s="316"/>
      <c r="AM761" s="500"/>
      <c r="AN761" s="500"/>
      <c r="AO761" s="500"/>
      <c r="AP761" s="500"/>
      <c r="AQ761" s="500"/>
      <c r="AR761" s="500"/>
      <c r="AS761" s="500"/>
      <c r="AT761" s="500"/>
      <c r="AU761" s="500"/>
      <c r="AV761" s="500"/>
      <c r="AW761" s="500"/>
      <c r="AX761" s="500"/>
      <c r="AY761" s="500"/>
      <c r="AZ761" s="500"/>
      <c r="BA761" s="500"/>
      <c r="BB761" s="500"/>
      <c r="BC761" s="500"/>
      <c r="BD761" s="500"/>
    </row>
    <row r="762" spans="1:56" s="501" customFormat="1" ht="126" hidden="1" customHeight="1">
      <c r="A762" s="492">
        <v>754</v>
      </c>
      <c r="B762" s="490" t="s">
        <v>6285</v>
      </c>
      <c r="C762" s="490" t="s">
        <v>3796</v>
      </c>
      <c r="D762" s="491">
        <v>0</v>
      </c>
      <c r="E762" s="490"/>
      <c r="F762" s="490" t="s">
        <v>5334</v>
      </c>
      <c r="G762" s="490"/>
      <c r="H762" s="492" t="s">
        <v>3354</v>
      </c>
      <c r="I762" s="492" t="s">
        <v>84</v>
      </c>
      <c r="J762" s="492"/>
      <c r="K762" s="492"/>
      <c r="L762" s="491"/>
      <c r="M762" s="491"/>
      <c r="N762" s="491"/>
      <c r="O762" s="491"/>
      <c r="P762" s="491"/>
      <c r="Q762" s="491"/>
      <c r="R762" s="491"/>
      <c r="S762" s="491"/>
      <c r="T762" s="491"/>
      <c r="U762" s="491">
        <f t="shared" si="33"/>
        <v>0</v>
      </c>
      <c r="V762" s="495">
        <f t="shared" si="35"/>
        <v>0</v>
      </c>
      <c r="W762" s="496"/>
      <c r="X762" s="496"/>
      <c r="Y762" s="496"/>
      <c r="Z762" s="502">
        <v>0</v>
      </c>
      <c r="AA762" s="496"/>
      <c r="AB762" s="496"/>
      <c r="AC762" s="496"/>
      <c r="AD762" s="496"/>
      <c r="AE762" s="547"/>
      <c r="AF762" s="498" t="s">
        <v>4922</v>
      </c>
      <c r="AG762" s="499">
        <v>0</v>
      </c>
      <c r="AH762" s="499">
        <v>0</v>
      </c>
      <c r="AI762" s="499">
        <f t="shared" si="34"/>
        <v>0</v>
      </c>
      <c r="AJ762" s="324"/>
      <c r="AK762" s="316"/>
      <c r="AL762" s="316"/>
      <c r="AM762" s="500"/>
      <c r="AN762" s="500"/>
      <c r="AO762" s="500"/>
      <c r="AP762" s="500"/>
      <c r="AQ762" s="500"/>
      <c r="AR762" s="500"/>
      <c r="AS762" s="500"/>
      <c r="AT762" s="500"/>
      <c r="AU762" s="500"/>
      <c r="AV762" s="500"/>
      <c r="AW762" s="500"/>
      <c r="AX762" s="500"/>
      <c r="AY762" s="500"/>
      <c r="AZ762" s="500"/>
      <c r="BA762" s="500"/>
      <c r="BB762" s="500"/>
      <c r="BC762" s="500"/>
      <c r="BD762" s="500"/>
    </row>
    <row r="763" spans="1:56" s="501" customFormat="1" ht="126" hidden="1" customHeight="1">
      <c r="A763" s="492">
        <v>755</v>
      </c>
      <c r="B763" s="490" t="s">
        <v>6286</v>
      </c>
      <c r="C763" s="490" t="s">
        <v>5335</v>
      </c>
      <c r="D763" s="491">
        <v>0</v>
      </c>
      <c r="E763" s="490"/>
      <c r="F763" s="490" t="s">
        <v>5336</v>
      </c>
      <c r="G763" s="490"/>
      <c r="H763" s="492" t="s">
        <v>3354</v>
      </c>
      <c r="I763" s="492" t="s">
        <v>84</v>
      </c>
      <c r="J763" s="492"/>
      <c r="K763" s="492"/>
      <c r="L763" s="491"/>
      <c r="M763" s="491"/>
      <c r="N763" s="491"/>
      <c r="O763" s="491"/>
      <c r="P763" s="491"/>
      <c r="Q763" s="491"/>
      <c r="R763" s="491"/>
      <c r="S763" s="491"/>
      <c r="T763" s="491"/>
      <c r="U763" s="491">
        <f t="shared" si="33"/>
        <v>0</v>
      </c>
      <c r="V763" s="495">
        <f t="shared" si="35"/>
        <v>10</v>
      </c>
      <c r="W763" s="496"/>
      <c r="X763" s="496"/>
      <c r="Y763" s="496"/>
      <c r="Z763" s="502">
        <v>10</v>
      </c>
      <c r="AA763" s="496"/>
      <c r="AB763" s="496"/>
      <c r="AC763" s="496"/>
      <c r="AD763" s="496"/>
      <c r="AE763" s="547"/>
      <c r="AF763" s="498" t="s">
        <v>4922</v>
      </c>
      <c r="AG763" s="499">
        <v>0</v>
      </c>
      <c r="AH763" s="499">
        <v>0</v>
      </c>
      <c r="AI763" s="499">
        <f t="shared" si="34"/>
        <v>0</v>
      </c>
      <c r="AJ763" s="324"/>
      <c r="AK763" s="316"/>
      <c r="AL763" s="316"/>
      <c r="AM763" s="500"/>
      <c r="AN763" s="500"/>
      <c r="AO763" s="500"/>
      <c r="AP763" s="500"/>
      <c r="AQ763" s="500"/>
      <c r="AR763" s="500"/>
      <c r="AS763" s="500"/>
      <c r="AT763" s="500"/>
      <c r="AU763" s="500"/>
      <c r="AV763" s="500"/>
      <c r="AW763" s="500"/>
      <c r="AX763" s="500"/>
      <c r="AY763" s="500"/>
      <c r="AZ763" s="500"/>
      <c r="BA763" s="500"/>
      <c r="BB763" s="500"/>
      <c r="BC763" s="500"/>
      <c r="BD763" s="500"/>
    </row>
    <row r="764" spans="1:56" s="501" customFormat="1" ht="157.5" hidden="1" customHeight="1">
      <c r="A764" s="492">
        <v>756</v>
      </c>
      <c r="B764" s="490" t="s">
        <v>6287</v>
      </c>
      <c r="C764" s="490" t="s">
        <v>3799</v>
      </c>
      <c r="D764" s="491">
        <v>0</v>
      </c>
      <c r="E764" s="490"/>
      <c r="F764" s="490" t="s">
        <v>5337</v>
      </c>
      <c r="G764" s="490"/>
      <c r="H764" s="492" t="s">
        <v>3354</v>
      </c>
      <c r="I764" s="492" t="s">
        <v>84</v>
      </c>
      <c r="J764" s="492"/>
      <c r="K764" s="492"/>
      <c r="L764" s="491"/>
      <c r="M764" s="491"/>
      <c r="N764" s="491"/>
      <c r="O764" s="491"/>
      <c r="P764" s="491"/>
      <c r="Q764" s="491"/>
      <c r="R764" s="491"/>
      <c r="S764" s="491"/>
      <c r="T764" s="491"/>
      <c r="U764" s="491">
        <f t="shared" si="33"/>
        <v>0</v>
      </c>
      <c r="V764" s="495">
        <f t="shared" si="35"/>
        <v>0</v>
      </c>
      <c r="W764" s="496"/>
      <c r="X764" s="496"/>
      <c r="Y764" s="496"/>
      <c r="Z764" s="502">
        <v>0</v>
      </c>
      <c r="AA764" s="496"/>
      <c r="AB764" s="496"/>
      <c r="AC764" s="496"/>
      <c r="AD764" s="496"/>
      <c r="AE764" s="547"/>
      <c r="AF764" s="498" t="s">
        <v>4922</v>
      </c>
      <c r="AG764" s="499">
        <v>0</v>
      </c>
      <c r="AH764" s="499">
        <v>0</v>
      </c>
      <c r="AI764" s="499">
        <f t="shared" si="34"/>
        <v>0</v>
      </c>
      <c r="AJ764" s="324"/>
      <c r="AK764" s="316"/>
      <c r="AL764" s="316"/>
      <c r="AM764" s="500"/>
      <c r="AN764" s="500"/>
      <c r="AO764" s="500"/>
      <c r="AP764" s="500"/>
      <c r="AQ764" s="500"/>
      <c r="AR764" s="500"/>
      <c r="AS764" s="500"/>
      <c r="AT764" s="500"/>
      <c r="AU764" s="500"/>
      <c r="AV764" s="500"/>
      <c r="AW764" s="500"/>
      <c r="AX764" s="500"/>
      <c r="AY764" s="500"/>
      <c r="AZ764" s="500"/>
      <c r="BA764" s="500"/>
      <c r="BB764" s="500"/>
      <c r="BC764" s="500"/>
      <c r="BD764" s="500"/>
    </row>
    <row r="765" spans="1:56" s="501" customFormat="1" ht="204.75" hidden="1" customHeight="1">
      <c r="A765" s="492">
        <v>757</v>
      </c>
      <c r="B765" s="490" t="s">
        <v>6288</v>
      </c>
      <c r="C765" s="490" t="s">
        <v>5338</v>
      </c>
      <c r="D765" s="491">
        <v>0</v>
      </c>
      <c r="E765" s="490"/>
      <c r="F765" s="490" t="s">
        <v>5339</v>
      </c>
      <c r="G765" s="490"/>
      <c r="H765" s="492" t="s">
        <v>3354</v>
      </c>
      <c r="I765" s="492" t="s">
        <v>84</v>
      </c>
      <c r="J765" s="492"/>
      <c r="K765" s="492"/>
      <c r="L765" s="491"/>
      <c r="M765" s="491"/>
      <c r="N765" s="491"/>
      <c r="O765" s="491"/>
      <c r="P765" s="491"/>
      <c r="Q765" s="491"/>
      <c r="R765" s="491"/>
      <c r="S765" s="491"/>
      <c r="T765" s="491"/>
      <c r="U765" s="491">
        <f t="shared" si="33"/>
        <v>0</v>
      </c>
      <c r="V765" s="495">
        <f t="shared" si="35"/>
        <v>0</v>
      </c>
      <c r="W765" s="496"/>
      <c r="X765" s="496"/>
      <c r="Y765" s="496"/>
      <c r="Z765" s="502">
        <v>0</v>
      </c>
      <c r="AA765" s="496"/>
      <c r="AB765" s="496"/>
      <c r="AC765" s="496"/>
      <c r="AD765" s="496"/>
      <c r="AE765" s="547"/>
      <c r="AF765" s="498" t="s">
        <v>4922</v>
      </c>
      <c r="AG765" s="499">
        <v>0</v>
      </c>
      <c r="AH765" s="499">
        <v>0</v>
      </c>
      <c r="AI765" s="499">
        <f t="shared" si="34"/>
        <v>0</v>
      </c>
      <c r="AJ765" s="324"/>
      <c r="AK765" s="316"/>
      <c r="AL765" s="316"/>
      <c r="AM765" s="500"/>
      <c r="AN765" s="500"/>
      <c r="AO765" s="500"/>
      <c r="AP765" s="500"/>
      <c r="AQ765" s="500"/>
      <c r="AR765" s="500"/>
      <c r="AS765" s="500"/>
      <c r="AT765" s="500"/>
      <c r="AU765" s="500"/>
      <c r="AV765" s="500"/>
      <c r="AW765" s="500"/>
      <c r="AX765" s="500"/>
      <c r="AY765" s="500"/>
      <c r="AZ765" s="500"/>
      <c r="BA765" s="500"/>
      <c r="BB765" s="500"/>
      <c r="BC765" s="500"/>
      <c r="BD765" s="500"/>
    </row>
    <row r="766" spans="1:56" s="501" customFormat="1" ht="157.5" hidden="1" customHeight="1">
      <c r="A766" s="492">
        <v>758</v>
      </c>
      <c r="B766" s="490" t="s">
        <v>6289</v>
      </c>
      <c r="C766" s="490" t="s">
        <v>5340</v>
      </c>
      <c r="D766" s="491">
        <v>0</v>
      </c>
      <c r="E766" s="490"/>
      <c r="F766" s="490" t="s">
        <v>5341</v>
      </c>
      <c r="G766" s="490"/>
      <c r="H766" s="492" t="s">
        <v>3354</v>
      </c>
      <c r="I766" s="492" t="s">
        <v>84</v>
      </c>
      <c r="J766" s="492"/>
      <c r="K766" s="492"/>
      <c r="L766" s="491"/>
      <c r="M766" s="491"/>
      <c r="N766" s="491"/>
      <c r="O766" s="491"/>
      <c r="P766" s="491"/>
      <c r="Q766" s="491"/>
      <c r="R766" s="491"/>
      <c r="S766" s="491"/>
      <c r="T766" s="491"/>
      <c r="U766" s="491">
        <f t="shared" si="33"/>
        <v>0</v>
      </c>
      <c r="V766" s="495">
        <f t="shared" si="35"/>
        <v>70</v>
      </c>
      <c r="W766" s="496"/>
      <c r="X766" s="496"/>
      <c r="Y766" s="496"/>
      <c r="Z766" s="502">
        <v>70</v>
      </c>
      <c r="AA766" s="496"/>
      <c r="AB766" s="496"/>
      <c r="AC766" s="496"/>
      <c r="AD766" s="496"/>
      <c r="AE766" s="547"/>
      <c r="AF766" s="498" t="s">
        <v>4922</v>
      </c>
      <c r="AG766" s="499">
        <v>0</v>
      </c>
      <c r="AH766" s="499">
        <v>0</v>
      </c>
      <c r="AI766" s="499">
        <f t="shared" si="34"/>
        <v>0</v>
      </c>
      <c r="AJ766" s="324"/>
      <c r="AK766" s="316"/>
      <c r="AL766" s="316"/>
      <c r="AM766" s="500"/>
      <c r="AN766" s="500"/>
      <c r="AO766" s="500"/>
      <c r="AP766" s="500"/>
      <c r="AQ766" s="500"/>
      <c r="AR766" s="500"/>
      <c r="AS766" s="500"/>
      <c r="AT766" s="500"/>
      <c r="AU766" s="500"/>
      <c r="AV766" s="500"/>
      <c r="AW766" s="500"/>
      <c r="AX766" s="500"/>
      <c r="AY766" s="500"/>
      <c r="AZ766" s="500"/>
      <c r="BA766" s="500"/>
      <c r="BB766" s="500"/>
      <c r="BC766" s="500"/>
      <c r="BD766" s="500"/>
    </row>
    <row r="767" spans="1:56" s="501" customFormat="1" ht="157.5" hidden="1" customHeight="1">
      <c r="A767" s="492">
        <v>759</v>
      </c>
      <c r="B767" s="490" t="s">
        <v>6290</v>
      </c>
      <c r="C767" s="490" t="s">
        <v>5342</v>
      </c>
      <c r="D767" s="491">
        <v>0</v>
      </c>
      <c r="E767" s="490"/>
      <c r="F767" s="490" t="s">
        <v>5343</v>
      </c>
      <c r="G767" s="490"/>
      <c r="H767" s="492" t="s">
        <v>3354</v>
      </c>
      <c r="I767" s="492" t="s">
        <v>84</v>
      </c>
      <c r="J767" s="492"/>
      <c r="K767" s="492"/>
      <c r="L767" s="491"/>
      <c r="M767" s="491"/>
      <c r="N767" s="491"/>
      <c r="O767" s="491"/>
      <c r="P767" s="491"/>
      <c r="Q767" s="491"/>
      <c r="R767" s="491"/>
      <c r="S767" s="491"/>
      <c r="T767" s="491"/>
      <c r="U767" s="491">
        <f t="shared" si="33"/>
        <v>0</v>
      </c>
      <c r="V767" s="495">
        <f t="shared" si="35"/>
        <v>10</v>
      </c>
      <c r="W767" s="496"/>
      <c r="X767" s="496"/>
      <c r="Y767" s="496"/>
      <c r="Z767" s="502">
        <v>10</v>
      </c>
      <c r="AA767" s="496"/>
      <c r="AB767" s="496"/>
      <c r="AC767" s="496"/>
      <c r="AD767" s="496"/>
      <c r="AE767" s="547"/>
      <c r="AF767" s="498" t="s">
        <v>4922</v>
      </c>
      <c r="AG767" s="499">
        <v>0</v>
      </c>
      <c r="AH767" s="499">
        <v>0</v>
      </c>
      <c r="AI767" s="499">
        <f t="shared" si="34"/>
        <v>0</v>
      </c>
      <c r="AJ767" s="324"/>
      <c r="AK767" s="316"/>
      <c r="AL767" s="316"/>
      <c r="AM767" s="500"/>
      <c r="AN767" s="500"/>
      <c r="AO767" s="500"/>
      <c r="AP767" s="500"/>
      <c r="AQ767" s="500"/>
      <c r="AR767" s="500"/>
      <c r="AS767" s="500"/>
      <c r="AT767" s="500"/>
      <c r="AU767" s="500"/>
      <c r="AV767" s="500"/>
      <c r="AW767" s="500"/>
      <c r="AX767" s="500"/>
      <c r="AY767" s="500"/>
      <c r="AZ767" s="500"/>
      <c r="BA767" s="500"/>
      <c r="BB767" s="500"/>
      <c r="BC767" s="500"/>
      <c r="BD767" s="500"/>
    </row>
    <row r="768" spans="1:56" s="501" customFormat="1" ht="157.5" hidden="1" customHeight="1">
      <c r="A768" s="492">
        <v>760</v>
      </c>
      <c r="B768" s="490" t="s">
        <v>6291</v>
      </c>
      <c r="C768" s="490" t="s">
        <v>5344</v>
      </c>
      <c r="D768" s="491">
        <v>0</v>
      </c>
      <c r="E768" s="490"/>
      <c r="F768" s="490" t="s">
        <v>5345</v>
      </c>
      <c r="G768" s="490"/>
      <c r="H768" s="492" t="s">
        <v>3354</v>
      </c>
      <c r="I768" s="492" t="s">
        <v>84</v>
      </c>
      <c r="J768" s="492"/>
      <c r="K768" s="492"/>
      <c r="L768" s="491"/>
      <c r="M768" s="491"/>
      <c r="N768" s="491"/>
      <c r="O768" s="491"/>
      <c r="P768" s="491"/>
      <c r="Q768" s="491"/>
      <c r="R768" s="491"/>
      <c r="S768" s="491"/>
      <c r="T768" s="491"/>
      <c r="U768" s="491">
        <f t="shared" si="33"/>
        <v>0</v>
      </c>
      <c r="V768" s="495">
        <f t="shared" si="35"/>
        <v>10</v>
      </c>
      <c r="W768" s="496"/>
      <c r="X768" s="496"/>
      <c r="Y768" s="496"/>
      <c r="Z768" s="502">
        <v>10</v>
      </c>
      <c r="AA768" s="496"/>
      <c r="AB768" s="496"/>
      <c r="AC768" s="496"/>
      <c r="AD768" s="496"/>
      <c r="AE768" s="547"/>
      <c r="AF768" s="498" t="s">
        <v>4922</v>
      </c>
      <c r="AG768" s="499">
        <v>0</v>
      </c>
      <c r="AH768" s="499">
        <v>0</v>
      </c>
      <c r="AI768" s="499">
        <f t="shared" si="34"/>
        <v>0</v>
      </c>
      <c r="AJ768" s="324"/>
      <c r="AK768" s="316"/>
      <c r="AL768" s="316"/>
      <c r="AM768" s="500"/>
      <c r="AN768" s="500"/>
      <c r="AO768" s="500"/>
      <c r="AP768" s="500"/>
      <c r="AQ768" s="500"/>
      <c r="AR768" s="500"/>
      <c r="AS768" s="500"/>
      <c r="AT768" s="500"/>
      <c r="AU768" s="500"/>
      <c r="AV768" s="500"/>
      <c r="AW768" s="500"/>
      <c r="AX768" s="500"/>
      <c r="AY768" s="500"/>
      <c r="AZ768" s="500"/>
      <c r="BA768" s="500"/>
      <c r="BB768" s="500"/>
      <c r="BC768" s="500"/>
      <c r="BD768" s="500"/>
    </row>
    <row r="769" spans="1:56" s="501" customFormat="1" ht="189" hidden="1" customHeight="1">
      <c r="A769" s="492">
        <v>761</v>
      </c>
      <c r="B769" s="490" t="s">
        <v>6292</v>
      </c>
      <c r="C769" s="490" t="s">
        <v>5346</v>
      </c>
      <c r="D769" s="491">
        <v>0</v>
      </c>
      <c r="E769" s="490"/>
      <c r="F769" s="490" t="s">
        <v>5347</v>
      </c>
      <c r="G769" s="490"/>
      <c r="H769" s="492" t="s">
        <v>3354</v>
      </c>
      <c r="I769" s="492" t="s">
        <v>84</v>
      </c>
      <c r="J769" s="492"/>
      <c r="K769" s="492"/>
      <c r="L769" s="491"/>
      <c r="M769" s="491"/>
      <c r="N769" s="491"/>
      <c r="O769" s="491"/>
      <c r="P769" s="491"/>
      <c r="Q769" s="491"/>
      <c r="R769" s="491"/>
      <c r="S769" s="491"/>
      <c r="T769" s="491"/>
      <c r="U769" s="491">
        <f t="shared" si="33"/>
        <v>0</v>
      </c>
      <c r="V769" s="495">
        <f t="shared" si="35"/>
        <v>0</v>
      </c>
      <c r="W769" s="496"/>
      <c r="X769" s="496"/>
      <c r="Y769" s="496"/>
      <c r="Z769" s="502">
        <v>0</v>
      </c>
      <c r="AA769" s="496"/>
      <c r="AB769" s="496"/>
      <c r="AC769" s="496"/>
      <c r="AD769" s="496"/>
      <c r="AE769" s="547"/>
      <c r="AF769" s="498" t="s">
        <v>4922</v>
      </c>
      <c r="AG769" s="499">
        <v>0</v>
      </c>
      <c r="AH769" s="499">
        <v>0</v>
      </c>
      <c r="AI769" s="499">
        <f t="shared" si="34"/>
        <v>0</v>
      </c>
      <c r="AJ769" s="324"/>
      <c r="AK769" s="316"/>
      <c r="AL769" s="316"/>
      <c r="AM769" s="500"/>
      <c r="AN769" s="500"/>
      <c r="AO769" s="500"/>
      <c r="AP769" s="500"/>
      <c r="AQ769" s="500"/>
      <c r="AR769" s="500"/>
      <c r="AS769" s="500"/>
      <c r="AT769" s="500"/>
      <c r="AU769" s="500"/>
      <c r="AV769" s="500"/>
      <c r="AW769" s="500"/>
      <c r="AX769" s="500"/>
      <c r="AY769" s="500"/>
      <c r="AZ769" s="500"/>
      <c r="BA769" s="500"/>
      <c r="BB769" s="500"/>
      <c r="BC769" s="500"/>
      <c r="BD769" s="500"/>
    </row>
    <row r="770" spans="1:56" s="501" customFormat="1" ht="157.5" hidden="1" customHeight="1">
      <c r="A770" s="492">
        <v>762</v>
      </c>
      <c r="B770" s="490" t="s">
        <v>6293</v>
      </c>
      <c r="C770" s="490" t="s">
        <v>5348</v>
      </c>
      <c r="D770" s="491">
        <v>0</v>
      </c>
      <c r="E770" s="490"/>
      <c r="F770" s="490" t="s">
        <v>5349</v>
      </c>
      <c r="G770" s="490"/>
      <c r="H770" s="492" t="s">
        <v>3354</v>
      </c>
      <c r="I770" s="492" t="s">
        <v>84</v>
      </c>
      <c r="J770" s="492"/>
      <c r="K770" s="492"/>
      <c r="L770" s="491"/>
      <c r="M770" s="491"/>
      <c r="N770" s="491"/>
      <c r="O770" s="491"/>
      <c r="P770" s="491"/>
      <c r="Q770" s="491"/>
      <c r="R770" s="491"/>
      <c r="S770" s="491"/>
      <c r="T770" s="491"/>
      <c r="U770" s="491">
        <f t="shared" si="33"/>
        <v>0</v>
      </c>
      <c r="V770" s="495">
        <f t="shared" si="35"/>
        <v>10</v>
      </c>
      <c r="W770" s="496"/>
      <c r="X770" s="496"/>
      <c r="Y770" s="496"/>
      <c r="Z770" s="502">
        <v>10</v>
      </c>
      <c r="AA770" s="496"/>
      <c r="AB770" s="496"/>
      <c r="AC770" s="496"/>
      <c r="AD770" s="496"/>
      <c r="AE770" s="547"/>
      <c r="AF770" s="498" t="s">
        <v>4922</v>
      </c>
      <c r="AG770" s="499">
        <v>0</v>
      </c>
      <c r="AH770" s="499">
        <v>0</v>
      </c>
      <c r="AI770" s="499">
        <f t="shared" si="34"/>
        <v>0</v>
      </c>
      <c r="AJ770" s="324"/>
      <c r="AK770" s="316"/>
      <c r="AL770" s="316"/>
      <c r="AM770" s="500"/>
      <c r="AN770" s="500"/>
      <c r="AO770" s="500"/>
      <c r="AP770" s="500"/>
      <c r="AQ770" s="500"/>
      <c r="AR770" s="500"/>
      <c r="AS770" s="500"/>
      <c r="AT770" s="500"/>
      <c r="AU770" s="500"/>
      <c r="AV770" s="500"/>
      <c r="AW770" s="500"/>
      <c r="AX770" s="500"/>
      <c r="AY770" s="500"/>
      <c r="AZ770" s="500"/>
      <c r="BA770" s="500"/>
      <c r="BB770" s="500"/>
      <c r="BC770" s="500"/>
      <c r="BD770" s="500"/>
    </row>
    <row r="771" spans="1:56" s="501" customFormat="1" ht="173.25" hidden="1" customHeight="1">
      <c r="A771" s="492">
        <v>763</v>
      </c>
      <c r="B771" s="490" t="s">
        <v>6294</v>
      </c>
      <c r="C771" s="490" t="s">
        <v>5350</v>
      </c>
      <c r="D771" s="491">
        <v>0</v>
      </c>
      <c r="E771" s="490"/>
      <c r="F771" s="490" t="s">
        <v>5351</v>
      </c>
      <c r="G771" s="490"/>
      <c r="H771" s="492" t="s">
        <v>3354</v>
      </c>
      <c r="I771" s="492" t="s">
        <v>84</v>
      </c>
      <c r="J771" s="492"/>
      <c r="K771" s="492"/>
      <c r="L771" s="491"/>
      <c r="M771" s="491"/>
      <c r="N771" s="491"/>
      <c r="O771" s="491"/>
      <c r="P771" s="491"/>
      <c r="Q771" s="491"/>
      <c r="R771" s="491"/>
      <c r="S771" s="491"/>
      <c r="T771" s="491"/>
      <c r="U771" s="491">
        <f t="shared" si="33"/>
        <v>0</v>
      </c>
      <c r="V771" s="495">
        <f t="shared" si="35"/>
        <v>40</v>
      </c>
      <c r="W771" s="496"/>
      <c r="X771" s="496"/>
      <c r="Y771" s="496"/>
      <c r="Z771" s="502">
        <v>40</v>
      </c>
      <c r="AA771" s="496"/>
      <c r="AB771" s="496"/>
      <c r="AC771" s="496"/>
      <c r="AD771" s="496"/>
      <c r="AE771" s="547"/>
      <c r="AF771" s="498" t="s">
        <v>4922</v>
      </c>
      <c r="AG771" s="499">
        <v>0</v>
      </c>
      <c r="AH771" s="499">
        <v>0</v>
      </c>
      <c r="AI771" s="499">
        <f t="shared" si="34"/>
        <v>0</v>
      </c>
      <c r="AJ771" s="324"/>
      <c r="AK771" s="316"/>
      <c r="AL771" s="316"/>
      <c r="AM771" s="500"/>
      <c r="AN771" s="500"/>
      <c r="AO771" s="500"/>
      <c r="AP771" s="500"/>
      <c r="AQ771" s="500"/>
      <c r="AR771" s="500"/>
      <c r="AS771" s="500"/>
      <c r="AT771" s="500"/>
      <c r="AU771" s="500"/>
      <c r="AV771" s="500"/>
      <c r="AW771" s="500"/>
      <c r="AX771" s="500"/>
      <c r="AY771" s="500"/>
      <c r="AZ771" s="500"/>
      <c r="BA771" s="500"/>
      <c r="BB771" s="500"/>
      <c r="BC771" s="500"/>
      <c r="BD771" s="500"/>
    </row>
    <row r="772" spans="1:56" s="501" customFormat="1" ht="189" hidden="1" customHeight="1">
      <c r="A772" s="492">
        <v>764</v>
      </c>
      <c r="B772" s="490" t="s">
        <v>6295</v>
      </c>
      <c r="C772" s="490" t="s">
        <v>5352</v>
      </c>
      <c r="D772" s="491">
        <v>0</v>
      </c>
      <c r="E772" s="490"/>
      <c r="F772" s="490" t="s">
        <v>5353</v>
      </c>
      <c r="G772" s="490"/>
      <c r="H772" s="492" t="s">
        <v>3354</v>
      </c>
      <c r="I772" s="492" t="s">
        <v>84</v>
      </c>
      <c r="J772" s="492"/>
      <c r="K772" s="492"/>
      <c r="L772" s="491"/>
      <c r="M772" s="491"/>
      <c r="N772" s="491"/>
      <c r="O772" s="491"/>
      <c r="P772" s="491"/>
      <c r="Q772" s="491"/>
      <c r="R772" s="491"/>
      <c r="S772" s="491"/>
      <c r="T772" s="491"/>
      <c r="U772" s="491">
        <f t="shared" si="33"/>
        <v>0</v>
      </c>
      <c r="V772" s="495">
        <f t="shared" si="35"/>
        <v>0</v>
      </c>
      <c r="W772" s="496"/>
      <c r="X772" s="496"/>
      <c r="Y772" s="496"/>
      <c r="Z772" s="502">
        <v>0</v>
      </c>
      <c r="AA772" s="496"/>
      <c r="AB772" s="496"/>
      <c r="AC772" s="496"/>
      <c r="AD772" s="496"/>
      <c r="AE772" s="547"/>
      <c r="AF772" s="498" t="s">
        <v>4922</v>
      </c>
      <c r="AG772" s="499">
        <v>0</v>
      </c>
      <c r="AH772" s="499">
        <v>0</v>
      </c>
      <c r="AI772" s="499">
        <f t="shared" si="34"/>
        <v>0</v>
      </c>
      <c r="AJ772" s="324"/>
      <c r="AK772" s="316"/>
      <c r="AL772" s="316"/>
      <c r="AM772" s="500"/>
      <c r="AN772" s="500"/>
      <c r="AO772" s="500"/>
      <c r="AP772" s="500"/>
      <c r="AQ772" s="500"/>
      <c r="AR772" s="500"/>
      <c r="AS772" s="500"/>
      <c r="AT772" s="500"/>
      <c r="AU772" s="500"/>
      <c r="AV772" s="500"/>
      <c r="AW772" s="500"/>
      <c r="AX772" s="500"/>
      <c r="AY772" s="500"/>
      <c r="AZ772" s="500"/>
      <c r="BA772" s="500"/>
      <c r="BB772" s="500"/>
      <c r="BC772" s="500"/>
      <c r="BD772" s="500"/>
    </row>
    <row r="773" spans="1:56" s="501" customFormat="1" ht="157.5" hidden="1" customHeight="1">
      <c r="A773" s="492">
        <v>765</v>
      </c>
      <c r="B773" s="490" t="s">
        <v>6296</v>
      </c>
      <c r="C773" s="490" t="s">
        <v>5354</v>
      </c>
      <c r="D773" s="491">
        <v>0</v>
      </c>
      <c r="E773" s="490"/>
      <c r="F773" s="490" t="s">
        <v>5345</v>
      </c>
      <c r="G773" s="490"/>
      <c r="H773" s="492" t="s">
        <v>3354</v>
      </c>
      <c r="I773" s="492" t="s">
        <v>84</v>
      </c>
      <c r="J773" s="492"/>
      <c r="K773" s="492"/>
      <c r="L773" s="491"/>
      <c r="M773" s="491"/>
      <c r="N773" s="491"/>
      <c r="O773" s="491"/>
      <c r="P773" s="491"/>
      <c r="Q773" s="491"/>
      <c r="R773" s="491"/>
      <c r="S773" s="491"/>
      <c r="T773" s="491"/>
      <c r="U773" s="491">
        <f t="shared" si="33"/>
        <v>0</v>
      </c>
      <c r="V773" s="495">
        <f t="shared" si="35"/>
        <v>0</v>
      </c>
      <c r="W773" s="496"/>
      <c r="X773" s="496"/>
      <c r="Y773" s="496"/>
      <c r="Z773" s="502">
        <v>0</v>
      </c>
      <c r="AA773" s="496"/>
      <c r="AB773" s="496"/>
      <c r="AC773" s="496"/>
      <c r="AD773" s="496"/>
      <c r="AE773" s="547"/>
      <c r="AF773" s="498" t="s">
        <v>4922</v>
      </c>
      <c r="AG773" s="499">
        <v>0</v>
      </c>
      <c r="AH773" s="499">
        <v>0</v>
      </c>
      <c r="AI773" s="499">
        <f t="shared" si="34"/>
        <v>0</v>
      </c>
      <c r="AJ773" s="324"/>
      <c r="AK773" s="316"/>
      <c r="AL773" s="316"/>
      <c r="AM773" s="500"/>
      <c r="AN773" s="500"/>
      <c r="AO773" s="500"/>
      <c r="AP773" s="500"/>
      <c r="AQ773" s="500"/>
      <c r="AR773" s="500"/>
      <c r="AS773" s="500"/>
      <c r="AT773" s="500"/>
      <c r="AU773" s="500"/>
      <c r="AV773" s="500"/>
      <c r="AW773" s="500"/>
      <c r="AX773" s="500"/>
      <c r="AY773" s="500"/>
      <c r="AZ773" s="500"/>
      <c r="BA773" s="500"/>
      <c r="BB773" s="500"/>
      <c r="BC773" s="500"/>
      <c r="BD773" s="500"/>
    </row>
    <row r="774" spans="1:56" s="501" customFormat="1" ht="126" hidden="1" customHeight="1">
      <c r="A774" s="492">
        <v>766</v>
      </c>
      <c r="B774" s="490" t="s">
        <v>6297</v>
      </c>
      <c r="C774" s="490" t="s">
        <v>5355</v>
      </c>
      <c r="D774" s="491">
        <v>0</v>
      </c>
      <c r="E774" s="490"/>
      <c r="F774" s="490" t="s">
        <v>5356</v>
      </c>
      <c r="G774" s="490"/>
      <c r="H774" s="492" t="s">
        <v>3354</v>
      </c>
      <c r="I774" s="492" t="s">
        <v>84</v>
      </c>
      <c r="J774" s="492"/>
      <c r="K774" s="492"/>
      <c r="L774" s="491"/>
      <c r="M774" s="491"/>
      <c r="N774" s="491"/>
      <c r="O774" s="491"/>
      <c r="P774" s="491"/>
      <c r="Q774" s="491"/>
      <c r="R774" s="491"/>
      <c r="S774" s="491"/>
      <c r="T774" s="491"/>
      <c r="U774" s="491">
        <f t="shared" si="33"/>
        <v>0</v>
      </c>
      <c r="V774" s="495">
        <f t="shared" si="35"/>
        <v>10</v>
      </c>
      <c r="W774" s="496"/>
      <c r="X774" s="496"/>
      <c r="Y774" s="496"/>
      <c r="Z774" s="502">
        <v>10</v>
      </c>
      <c r="AA774" s="496"/>
      <c r="AB774" s="496"/>
      <c r="AC774" s="496"/>
      <c r="AD774" s="496"/>
      <c r="AE774" s="547"/>
      <c r="AF774" s="498" t="s">
        <v>4922</v>
      </c>
      <c r="AG774" s="499">
        <v>0</v>
      </c>
      <c r="AH774" s="499">
        <v>0</v>
      </c>
      <c r="AI774" s="499">
        <f t="shared" si="34"/>
        <v>0</v>
      </c>
      <c r="AJ774" s="324"/>
      <c r="AK774" s="316"/>
      <c r="AL774" s="316"/>
      <c r="AM774" s="500"/>
      <c r="AN774" s="500"/>
      <c r="AO774" s="500"/>
      <c r="AP774" s="500"/>
      <c r="AQ774" s="500"/>
      <c r="AR774" s="500"/>
      <c r="AS774" s="500"/>
      <c r="AT774" s="500"/>
      <c r="AU774" s="500"/>
      <c r="AV774" s="500"/>
      <c r="AW774" s="500"/>
      <c r="AX774" s="500"/>
      <c r="AY774" s="500"/>
      <c r="AZ774" s="500"/>
      <c r="BA774" s="500"/>
      <c r="BB774" s="500"/>
      <c r="BC774" s="500"/>
      <c r="BD774" s="500"/>
    </row>
    <row r="775" spans="1:56" s="501" customFormat="1" ht="94.5" hidden="1" customHeight="1">
      <c r="A775" s="492">
        <v>767</v>
      </c>
      <c r="B775" s="490" t="s">
        <v>6298</v>
      </c>
      <c r="C775" s="490" t="s">
        <v>5357</v>
      </c>
      <c r="D775" s="491">
        <v>0</v>
      </c>
      <c r="E775" s="490"/>
      <c r="F775" s="490" t="s">
        <v>5358</v>
      </c>
      <c r="G775" s="490"/>
      <c r="H775" s="492" t="s">
        <v>3354</v>
      </c>
      <c r="I775" s="492" t="s">
        <v>84</v>
      </c>
      <c r="J775" s="492"/>
      <c r="K775" s="492"/>
      <c r="L775" s="491"/>
      <c r="M775" s="491"/>
      <c r="N775" s="491"/>
      <c r="O775" s="491"/>
      <c r="P775" s="491"/>
      <c r="Q775" s="491"/>
      <c r="R775" s="491"/>
      <c r="S775" s="491"/>
      <c r="T775" s="491"/>
      <c r="U775" s="491">
        <f t="shared" si="33"/>
        <v>0</v>
      </c>
      <c r="V775" s="495">
        <f t="shared" si="35"/>
        <v>0</v>
      </c>
      <c r="W775" s="496"/>
      <c r="X775" s="496"/>
      <c r="Y775" s="496"/>
      <c r="Z775" s="502">
        <v>0</v>
      </c>
      <c r="AA775" s="496"/>
      <c r="AB775" s="496"/>
      <c r="AC775" s="496"/>
      <c r="AD775" s="496"/>
      <c r="AE775" s="547"/>
      <c r="AF775" s="498" t="s">
        <v>4922</v>
      </c>
      <c r="AG775" s="499">
        <v>0</v>
      </c>
      <c r="AH775" s="499">
        <v>0</v>
      </c>
      <c r="AI775" s="499">
        <f t="shared" si="34"/>
        <v>0</v>
      </c>
      <c r="AJ775" s="324"/>
      <c r="AK775" s="316"/>
      <c r="AL775" s="316"/>
      <c r="AM775" s="500"/>
      <c r="AN775" s="500"/>
      <c r="AO775" s="500"/>
      <c r="AP775" s="500"/>
      <c r="AQ775" s="500"/>
      <c r="AR775" s="500"/>
      <c r="AS775" s="500"/>
      <c r="AT775" s="500"/>
      <c r="AU775" s="500"/>
      <c r="AV775" s="500"/>
      <c r="AW775" s="500"/>
      <c r="AX775" s="500"/>
      <c r="AY775" s="500"/>
      <c r="AZ775" s="500"/>
      <c r="BA775" s="500"/>
      <c r="BB775" s="500"/>
      <c r="BC775" s="500"/>
      <c r="BD775" s="500"/>
    </row>
    <row r="776" spans="1:56" s="501" customFormat="1" ht="157.5" hidden="1" customHeight="1">
      <c r="A776" s="492">
        <v>768</v>
      </c>
      <c r="B776" s="490" t="s">
        <v>6299</v>
      </c>
      <c r="C776" s="490" t="s">
        <v>5359</v>
      </c>
      <c r="D776" s="491">
        <v>0</v>
      </c>
      <c r="E776" s="490"/>
      <c r="F776" s="490" t="s">
        <v>5360</v>
      </c>
      <c r="G776" s="490"/>
      <c r="H776" s="492" t="s">
        <v>3354</v>
      </c>
      <c r="I776" s="492" t="s">
        <v>84</v>
      </c>
      <c r="J776" s="492"/>
      <c r="K776" s="492"/>
      <c r="L776" s="491"/>
      <c r="M776" s="491"/>
      <c r="N776" s="491"/>
      <c r="O776" s="491"/>
      <c r="P776" s="491"/>
      <c r="Q776" s="491"/>
      <c r="R776" s="491"/>
      <c r="S776" s="491"/>
      <c r="T776" s="491"/>
      <c r="U776" s="491">
        <f t="shared" si="33"/>
        <v>0</v>
      </c>
      <c r="V776" s="495">
        <f t="shared" si="35"/>
        <v>20</v>
      </c>
      <c r="W776" s="496"/>
      <c r="X776" s="496"/>
      <c r="Y776" s="496"/>
      <c r="Z776" s="502">
        <v>20</v>
      </c>
      <c r="AA776" s="496"/>
      <c r="AB776" s="496"/>
      <c r="AC776" s="496"/>
      <c r="AD776" s="496"/>
      <c r="AE776" s="547"/>
      <c r="AF776" s="498" t="s">
        <v>4922</v>
      </c>
      <c r="AG776" s="499">
        <v>0</v>
      </c>
      <c r="AH776" s="499">
        <v>0</v>
      </c>
      <c r="AI776" s="499">
        <f t="shared" si="34"/>
        <v>0</v>
      </c>
      <c r="AJ776" s="324"/>
      <c r="AK776" s="316"/>
      <c r="AL776" s="316"/>
      <c r="AM776" s="500"/>
      <c r="AN776" s="500"/>
      <c r="AO776" s="500"/>
      <c r="AP776" s="500"/>
      <c r="AQ776" s="500"/>
      <c r="AR776" s="500"/>
      <c r="AS776" s="500"/>
      <c r="AT776" s="500"/>
      <c r="AU776" s="500"/>
      <c r="AV776" s="500"/>
      <c r="AW776" s="500"/>
      <c r="AX776" s="500"/>
      <c r="AY776" s="500"/>
      <c r="AZ776" s="500"/>
      <c r="BA776" s="500"/>
      <c r="BB776" s="500"/>
      <c r="BC776" s="500"/>
      <c r="BD776" s="500"/>
    </row>
    <row r="777" spans="1:56" s="501" customFormat="1" ht="141.75" hidden="1" customHeight="1">
      <c r="A777" s="492">
        <v>769</v>
      </c>
      <c r="B777" s="490" t="s">
        <v>6300</v>
      </c>
      <c r="C777" s="490" t="s">
        <v>5361</v>
      </c>
      <c r="D777" s="491">
        <v>0</v>
      </c>
      <c r="E777" s="490"/>
      <c r="F777" s="490" t="s">
        <v>5362</v>
      </c>
      <c r="G777" s="490"/>
      <c r="H777" s="492" t="s">
        <v>3354</v>
      </c>
      <c r="I777" s="492" t="s">
        <v>84</v>
      </c>
      <c r="J777" s="492"/>
      <c r="K777" s="492"/>
      <c r="L777" s="491"/>
      <c r="M777" s="491"/>
      <c r="N777" s="491"/>
      <c r="O777" s="491"/>
      <c r="P777" s="491"/>
      <c r="Q777" s="491"/>
      <c r="R777" s="491"/>
      <c r="S777" s="491"/>
      <c r="T777" s="491"/>
      <c r="U777" s="491">
        <f t="shared" ref="U777:U840" si="36">SUM(S777:T777)</f>
        <v>0</v>
      </c>
      <c r="V777" s="495">
        <f t="shared" si="35"/>
        <v>70</v>
      </c>
      <c r="W777" s="496"/>
      <c r="X777" s="496"/>
      <c r="Y777" s="496"/>
      <c r="Z777" s="502">
        <v>70</v>
      </c>
      <c r="AA777" s="496"/>
      <c r="AB777" s="496"/>
      <c r="AC777" s="496"/>
      <c r="AD777" s="496"/>
      <c r="AE777" s="547"/>
      <c r="AF777" s="498" t="s">
        <v>4922</v>
      </c>
      <c r="AG777" s="499">
        <v>0</v>
      </c>
      <c r="AH777" s="499">
        <v>0</v>
      </c>
      <c r="AI777" s="499">
        <f t="shared" ref="AI777:AI840" si="37">+AH777*V777</f>
        <v>0</v>
      </c>
      <c r="AJ777" s="324"/>
      <c r="AK777" s="316"/>
      <c r="AL777" s="316"/>
      <c r="AM777" s="500"/>
      <c r="AN777" s="500"/>
      <c r="AO777" s="500"/>
      <c r="AP777" s="500"/>
      <c r="AQ777" s="500"/>
      <c r="AR777" s="500"/>
      <c r="AS777" s="500"/>
      <c r="AT777" s="500"/>
      <c r="AU777" s="500"/>
      <c r="AV777" s="500"/>
      <c r="AW777" s="500"/>
      <c r="AX777" s="500"/>
      <c r="AY777" s="500"/>
      <c r="AZ777" s="500"/>
      <c r="BA777" s="500"/>
      <c r="BB777" s="500"/>
      <c r="BC777" s="500"/>
      <c r="BD777" s="500"/>
    </row>
    <row r="778" spans="1:56" s="501" customFormat="1" ht="173.25" hidden="1" customHeight="1">
      <c r="A778" s="492">
        <v>770</v>
      </c>
      <c r="B778" s="490" t="s">
        <v>6301</v>
      </c>
      <c r="C778" s="490" t="s">
        <v>5363</v>
      </c>
      <c r="D778" s="491">
        <v>0</v>
      </c>
      <c r="E778" s="490"/>
      <c r="F778" s="490" t="s">
        <v>5364</v>
      </c>
      <c r="G778" s="490"/>
      <c r="H778" s="492" t="s">
        <v>3354</v>
      </c>
      <c r="I778" s="492" t="s">
        <v>84</v>
      </c>
      <c r="J778" s="492"/>
      <c r="K778" s="492"/>
      <c r="L778" s="491"/>
      <c r="M778" s="491"/>
      <c r="N778" s="491"/>
      <c r="O778" s="491"/>
      <c r="P778" s="491"/>
      <c r="Q778" s="491"/>
      <c r="R778" s="491"/>
      <c r="S778" s="491"/>
      <c r="T778" s="491"/>
      <c r="U778" s="491">
        <f t="shared" si="36"/>
        <v>0</v>
      </c>
      <c r="V778" s="495">
        <f t="shared" ref="V778:V841" si="38">SUM(W778:AE778)</f>
        <v>50</v>
      </c>
      <c r="W778" s="496"/>
      <c r="X778" s="496"/>
      <c r="Y778" s="496"/>
      <c r="Z778" s="502">
        <v>50</v>
      </c>
      <c r="AA778" s="496"/>
      <c r="AB778" s="496"/>
      <c r="AC778" s="496"/>
      <c r="AD778" s="496"/>
      <c r="AE778" s="547"/>
      <c r="AF778" s="498" t="s">
        <v>4922</v>
      </c>
      <c r="AG778" s="499">
        <v>0</v>
      </c>
      <c r="AH778" s="499">
        <v>0</v>
      </c>
      <c r="AI778" s="499">
        <f t="shared" si="37"/>
        <v>0</v>
      </c>
      <c r="AJ778" s="324"/>
      <c r="AK778" s="316"/>
      <c r="AL778" s="316"/>
      <c r="AM778" s="500"/>
      <c r="AN778" s="500"/>
      <c r="AO778" s="500"/>
      <c r="AP778" s="500"/>
      <c r="AQ778" s="500"/>
      <c r="AR778" s="500"/>
      <c r="AS778" s="500"/>
      <c r="AT778" s="500"/>
      <c r="AU778" s="500"/>
      <c r="AV778" s="500"/>
      <c r="AW778" s="500"/>
      <c r="AX778" s="500"/>
      <c r="AY778" s="500"/>
      <c r="AZ778" s="500"/>
      <c r="BA778" s="500"/>
      <c r="BB778" s="500"/>
      <c r="BC778" s="500"/>
      <c r="BD778" s="500"/>
    </row>
    <row r="779" spans="1:56" s="501" customFormat="1" ht="126" hidden="1" customHeight="1">
      <c r="A779" s="492">
        <v>771</v>
      </c>
      <c r="B779" s="490" t="s">
        <v>6302</v>
      </c>
      <c r="C779" s="490" t="s">
        <v>4765</v>
      </c>
      <c r="D779" s="491">
        <v>0</v>
      </c>
      <c r="E779" s="490"/>
      <c r="F779" s="490" t="s">
        <v>5365</v>
      </c>
      <c r="G779" s="490"/>
      <c r="H779" s="492" t="s">
        <v>3354</v>
      </c>
      <c r="I779" s="492" t="s">
        <v>84</v>
      </c>
      <c r="J779" s="492"/>
      <c r="K779" s="492"/>
      <c r="L779" s="491"/>
      <c r="M779" s="491"/>
      <c r="N779" s="491"/>
      <c r="O779" s="491"/>
      <c r="P779" s="491"/>
      <c r="Q779" s="491"/>
      <c r="R779" s="491"/>
      <c r="S779" s="491"/>
      <c r="T779" s="491"/>
      <c r="U779" s="491">
        <f t="shared" si="36"/>
        <v>0</v>
      </c>
      <c r="V779" s="495">
        <f t="shared" si="38"/>
        <v>70</v>
      </c>
      <c r="W779" s="496"/>
      <c r="X779" s="496"/>
      <c r="Y779" s="496"/>
      <c r="Z779" s="502">
        <v>70</v>
      </c>
      <c r="AA779" s="496"/>
      <c r="AB779" s="496"/>
      <c r="AC779" s="496"/>
      <c r="AD779" s="496"/>
      <c r="AE779" s="547"/>
      <c r="AF779" s="498" t="s">
        <v>4922</v>
      </c>
      <c r="AG779" s="499">
        <v>0</v>
      </c>
      <c r="AH779" s="499">
        <v>0</v>
      </c>
      <c r="AI779" s="499">
        <f t="shared" si="37"/>
        <v>0</v>
      </c>
      <c r="AJ779" s="324"/>
      <c r="AK779" s="316"/>
      <c r="AL779" s="316"/>
      <c r="AM779" s="500"/>
      <c r="AN779" s="500"/>
      <c r="AO779" s="500"/>
      <c r="AP779" s="500"/>
      <c r="AQ779" s="500"/>
      <c r="AR779" s="500"/>
      <c r="AS779" s="500"/>
      <c r="AT779" s="500"/>
      <c r="AU779" s="500"/>
      <c r="AV779" s="500"/>
      <c r="AW779" s="500"/>
      <c r="AX779" s="500"/>
      <c r="AY779" s="500"/>
      <c r="AZ779" s="500"/>
      <c r="BA779" s="500"/>
      <c r="BB779" s="500"/>
      <c r="BC779" s="500"/>
      <c r="BD779" s="500"/>
    </row>
    <row r="780" spans="1:56" s="501" customFormat="1" ht="110.25" hidden="1" customHeight="1">
      <c r="A780" s="492">
        <v>772</v>
      </c>
      <c r="B780" s="490" t="s">
        <v>6303</v>
      </c>
      <c r="C780" s="490" t="s">
        <v>3871</v>
      </c>
      <c r="D780" s="491">
        <v>0</v>
      </c>
      <c r="E780" s="490"/>
      <c r="F780" s="490" t="s">
        <v>5366</v>
      </c>
      <c r="G780" s="490"/>
      <c r="H780" s="492" t="s">
        <v>3354</v>
      </c>
      <c r="I780" s="492" t="s">
        <v>84</v>
      </c>
      <c r="J780" s="492"/>
      <c r="K780" s="492"/>
      <c r="L780" s="491"/>
      <c r="M780" s="491"/>
      <c r="N780" s="491"/>
      <c r="O780" s="491"/>
      <c r="P780" s="491"/>
      <c r="Q780" s="491"/>
      <c r="R780" s="491"/>
      <c r="S780" s="491"/>
      <c r="T780" s="491"/>
      <c r="U780" s="491">
        <f t="shared" si="36"/>
        <v>0</v>
      </c>
      <c r="V780" s="495">
        <f t="shared" si="38"/>
        <v>0</v>
      </c>
      <c r="W780" s="496"/>
      <c r="X780" s="496"/>
      <c r="Y780" s="496"/>
      <c r="Z780" s="502">
        <v>0</v>
      </c>
      <c r="AA780" s="496"/>
      <c r="AB780" s="496"/>
      <c r="AC780" s="496"/>
      <c r="AD780" s="496"/>
      <c r="AE780" s="547"/>
      <c r="AF780" s="498" t="s">
        <v>4922</v>
      </c>
      <c r="AG780" s="499">
        <v>0</v>
      </c>
      <c r="AH780" s="499">
        <v>0</v>
      </c>
      <c r="AI780" s="499">
        <f t="shared" si="37"/>
        <v>0</v>
      </c>
      <c r="AJ780" s="324"/>
      <c r="AK780" s="316"/>
      <c r="AL780" s="316"/>
      <c r="AM780" s="500"/>
      <c r="AN780" s="500"/>
      <c r="AO780" s="500"/>
      <c r="AP780" s="500"/>
      <c r="AQ780" s="500"/>
      <c r="AR780" s="500"/>
      <c r="AS780" s="500"/>
      <c r="AT780" s="500"/>
      <c r="AU780" s="500"/>
      <c r="AV780" s="500"/>
      <c r="AW780" s="500"/>
      <c r="AX780" s="500"/>
      <c r="AY780" s="500"/>
      <c r="AZ780" s="500"/>
      <c r="BA780" s="500"/>
      <c r="BB780" s="500"/>
      <c r="BC780" s="500"/>
      <c r="BD780" s="500"/>
    </row>
    <row r="781" spans="1:56" s="501" customFormat="1" ht="110.25" hidden="1" customHeight="1">
      <c r="A781" s="492">
        <v>773</v>
      </c>
      <c r="B781" s="490" t="s">
        <v>6304</v>
      </c>
      <c r="C781" s="490" t="s">
        <v>3877</v>
      </c>
      <c r="D781" s="491">
        <v>0</v>
      </c>
      <c r="E781" s="490"/>
      <c r="F781" s="490" t="s">
        <v>5367</v>
      </c>
      <c r="G781" s="490"/>
      <c r="H781" s="492" t="s">
        <v>3354</v>
      </c>
      <c r="I781" s="492" t="s">
        <v>84</v>
      </c>
      <c r="J781" s="492"/>
      <c r="K781" s="492"/>
      <c r="L781" s="491"/>
      <c r="M781" s="491"/>
      <c r="N781" s="491"/>
      <c r="O781" s="491"/>
      <c r="P781" s="491"/>
      <c r="Q781" s="491"/>
      <c r="R781" s="491"/>
      <c r="S781" s="491"/>
      <c r="T781" s="491"/>
      <c r="U781" s="491">
        <f t="shared" si="36"/>
        <v>0</v>
      </c>
      <c r="V781" s="495">
        <f t="shared" si="38"/>
        <v>0</v>
      </c>
      <c r="W781" s="496"/>
      <c r="X781" s="496"/>
      <c r="Y781" s="496"/>
      <c r="Z781" s="502">
        <v>0</v>
      </c>
      <c r="AA781" s="496"/>
      <c r="AB781" s="496"/>
      <c r="AC781" s="496"/>
      <c r="AD781" s="496"/>
      <c r="AE781" s="547"/>
      <c r="AF781" s="498" t="s">
        <v>4922</v>
      </c>
      <c r="AG781" s="499">
        <v>0</v>
      </c>
      <c r="AH781" s="499">
        <v>0</v>
      </c>
      <c r="AI781" s="499">
        <f t="shared" si="37"/>
        <v>0</v>
      </c>
      <c r="AJ781" s="324"/>
      <c r="AK781" s="316"/>
      <c r="AL781" s="316"/>
      <c r="AM781" s="500"/>
      <c r="AN781" s="500"/>
      <c r="AO781" s="500"/>
      <c r="AP781" s="500"/>
      <c r="AQ781" s="500"/>
      <c r="AR781" s="500"/>
      <c r="AS781" s="500"/>
      <c r="AT781" s="500"/>
      <c r="AU781" s="500"/>
      <c r="AV781" s="500"/>
      <c r="AW781" s="500"/>
      <c r="AX781" s="500"/>
      <c r="AY781" s="500"/>
      <c r="AZ781" s="500"/>
      <c r="BA781" s="500"/>
      <c r="BB781" s="500"/>
      <c r="BC781" s="500"/>
      <c r="BD781" s="500"/>
    </row>
    <row r="782" spans="1:56" s="501" customFormat="1" ht="110.25" hidden="1" customHeight="1">
      <c r="A782" s="492">
        <v>774</v>
      </c>
      <c r="B782" s="490" t="s">
        <v>6305</v>
      </c>
      <c r="C782" s="490" t="s">
        <v>5368</v>
      </c>
      <c r="D782" s="491">
        <v>0</v>
      </c>
      <c r="E782" s="490"/>
      <c r="F782" s="490" t="s">
        <v>5369</v>
      </c>
      <c r="G782" s="490"/>
      <c r="H782" s="492" t="s">
        <v>3354</v>
      </c>
      <c r="I782" s="492" t="s">
        <v>84</v>
      </c>
      <c r="J782" s="492"/>
      <c r="K782" s="492"/>
      <c r="L782" s="491"/>
      <c r="M782" s="491"/>
      <c r="N782" s="491"/>
      <c r="O782" s="491"/>
      <c r="P782" s="491"/>
      <c r="Q782" s="491"/>
      <c r="R782" s="491"/>
      <c r="S782" s="491"/>
      <c r="T782" s="491"/>
      <c r="U782" s="491">
        <f t="shared" si="36"/>
        <v>0</v>
      </c>
      <c r="V782" s="495">
        <f t="shared" si="38"/>
        <v>0</v>
      </c>
      <c r="W782" s="496"/>
      <c r="X782" s="496"/>
      <c r="Y782" s="496"/>
      <c r="Z782" s="502">
        <v>0</v>
      </c>
      <c r="AA782" s="496"/>
      <c r="AB782" s="496"/>
      <c r="AC782" s="496"/>
      <c r="AD782" s="496"/>
      <c r="AE782" s="547"/>
      <c r="AF782" s="498" t="s">
        <v>4922</v>
      </c>
      <c r="AG782" s="499">
        <v>0</v>
      </c>
      <c r="AH782" s="499">
        <v>0</v>
      </c>
      <c r="AI782" s="499">
        <f t="shared" si="37"/>
        <v>0</v>
      </c>
      <c r="AJ782" s="324"/>
      <c r="AK782" s="316"/>
      <c r="AL782" s="316"/>
      <c r="AM782" s="500"/>
      <c r="AN782" s="500"/>
      <c r="AO782" s="500"/>
      <c r="AP782" s="500"/>
      <c r="AQ782" s="500"/>
      <c r="AR782" s="500"/>
      <c r="AS782" s="500"/>
      <c r="AT782" s="500"/>
      <c r="AU782" s="500"/>
      <c r="AV782" s="500"/>
      <c r="AW782" s="500"/>
      <c r="AX782" s="500"/>
      <c r="AY782" s="500"/>
      <c r="AZ782" s="500"/>
      <c r="BA782" s="500"/>
      <c r="BB782" s="500"/>
      <c r="BC782" s="500"/>
      <c r="BD782" s="500"/>
    </row>
    <row r="783" spans="1:56" s="501" customFormat="1" ht="126" hidden="1" customHeight="1">
      <c r="A783" s="492">
        <v>775</v>
      </c>
      <c r="B783" s="490" t="s">
        <v>6306</v>
      </c>
      <c r="C783" s="490" t="s">
        <v>5370</v>
      </c>
      <c r="D783" s="491">
        <v>0</v>
      </c>
      <c r="E783" s="490"/>
      <c r="F783" s="490" t="s">
        <v>5371</v>
      </c>
      <c r="G783" s="490"/>
      <c r="H783" s="492" t="s">
        <v>3354</v>
      </c>
      <c r="I783" s="492" t="s">
        <v>84</v>
      </c>
      <c r="J783" s="492"/>
      <c r="K783" s="492"/>
      <c r="L783" s="491"/>
      <c r="M783" s="491"/>
      <c r="N783" s="491"/>
      <c r="O783" s="491"/>
      <c r="P783" s="491"/>
      <c r="Q783" s="491"/>
      <c r="R783" s="491"/>
      <c r="S783" s="491"/>
      <c r="T783" s="491"/>
      <c r="U783" s="491">
        <f t="shared" si="36"/>
        <v>0</v>
      </c>
      <c r="V783" s="495">
        <f t="shared" si="38"/>
        <v>40</v>
      </c>
      <c r="W783" s="496"/>
      <c r="X783" s="496"/>
      <c r="Y783" s="496"/>
      <c r="Z783" s="502">
        <v>40</v>
      </c>
      <c r="AA783" s="496"/>
      <c r="AB783" s="496"/>
      <c r="AC783" s="496"/>
      <c r="AD783" s="496"/>
      <c r="AE783" s="547"/>
      <c r="AF783" s="498" t="s">
        <v>4922</v>
      </c>
      <c r="AG783" s="499">
        <v>0</v>
      </c>
      <c r="AH783" s="499">
        <v>0</v>
      </c>
      <c r="AI783" s="499">
        <f t="shared" si="37"/>
        <v>0</v>
      </c>
      <c r="AJ783" s="324"/>
      <c r="AK783" s="316"/>
      <c r="AL783" s="316"/>
      <c r="AM783" s="500"/>
      <c r="AN783" s="500"/>
      <c r="AO783" s="500"/>
      <c r="AP783" s="500"/>
      <c r="AQ783" s="500"/>
      <c r="AR783" s="500"/>
      <c r="AS783" s="500"/>
      <c r="AT783" s="500"/>
      <c r="AU783" s="500"/>
      <c r="AV783" s="500"/>
      <c r="AW783" s="500"/>
      <c r="AX783" s="500"/>
      <c r="AY783" s="500"/>
      <c r="AZ783" s="500"/>
      <c r="BA783" s="500"/>
      <c r="BB783" s="500"/>
      <c r="BC783" s="500"/>
      <c r="BD783" s="500"/>
    </row>
    <row r="784" spans="1:56" s="501" customFormat="1" ht="126" hidden="1" customHeight="1">
      <c r="A784" s="492">
        <v>776</v>
      </c>
      <c r="B784" s="490" t="s">
        <v>6307</v>
      </c>
      <c r="C784" s="490" t="s">
        <v>5372</v>
      </c>
      <c r="D784" s="491">
        <v>0</v>
      </c>
      <c r="E784" s="490"/>
      <c r="F784" s="490" t="s">
        <v>5373</v>
      </c>
      <c r="G784" s="490"/>
      <c r="H784" s="492" t="s">
        <v>3354</v>
      </c>
      <c r="I784" s="492" t="s">
        <v>84</v>
      </c>
      <c r="J784" s="492"/>
      <c r="K784" s="492"/>
      <c r="L784" s="491"/>
      <c r="M784" s="491"/>
      <c r="N784" s="491"/>
      <c r="O784" s="491"/>
      <c r="P784" s="491"/>
      <c r="Q784" s="491"/>
      <c r="R784" s="491"/>
      <c r="S784" s="491"/>
      <c r="T784" s="491"/>
      <c r="U784" s="491">
        <f t="shared" si="36"/>
        <v>0</v>
      </c>
      <c r="V784" s="495">
        <f t="shared" si="38"/>
        <v>10</v>
      </c>
      <c r="W784" s="496"/>
      <c r="X784" s="496"/>
      <c r="Y784" s="496"/>
      <c r="Z784" s="502">
        <v>10</v>
      </c>
      <c r="AA784" s="496"/>
      <c r="AB784" s="496"/>
      <c r="AC784" s="496"/>
      <c r="AD784" s="496"/>
      <c r="AE784" s="547"/>
      <c r="AF784" s="498" t="s">
        <v>4922</v>
      </c>
      <c r="AG784" s="499">
        <v>0</v>
      </c>
      <c r="AH784" s="499">
        <v>0</v>
      </c>
      <c r="AI784" s="499">
        <f t="shared" si="37"/>
        <v>0</v>
      </c>
      <c r="AJ784" s="324"/>
      <c r="AK784" s="316"/>
      <c r="AL784" s="316"/>
      <c r="AM784" s="500"/>
      <c r="AN784" s="500"/>
      <c r="AO784" s="500"/>
      <c r="AP784" s="500"/>
      <c r="AQ784" s="500"/>
      <c r="AR784" s="500"/>
      <c r="AS784" s="500"/>
      <c r="AT784" s="500"/>
      <c r="AU784" s="500"/>
      <c r="AV784" s="500"/>
      <c r="AW784" s="500"/>
      <c r="AX784" s="500"/>
      <c r="AY784" s="500"/>
      <c r="AZ784" s="500"/>
      <c r="BA784" s="500"/>
      <c r="BB784" s="500"/>
      <c r="BC784" s="500"/>
      <c r="BD784" s="500"/>
    </row>
    <row r="785" spans="1:56" s="501" customFormat="1" ht="47.25" hidden="1" customHeight="1">
      <c r="A785" s="492">
        <v>777</v>
      </c>
      <c r="B785" s="490" t="s">
        <v>6308</v>
      </c>
      <c r="C785" s="490" t="s">
        <v>4148</v>
      </c>
      <c r="D785" s="491">
        <v>0</v>
      </c>
      <c r="E785" s="490"/>
      <c r="F785" s="490" t="s">
        <v>5374</v>
      </c>
      <c r="G785" s="490"/>
      <c r="H785" s="492" t="s">
        <v>3354</v>
      </c>
      <c r="I785" s="492" t="s">
        <v>84</v>
      </c>
      <c r="J785" s="492"/>
      <c r="K785" s="492"/>
      <c r="L785" s="491"/>
      <c r="M785" s="491"/>
      <c r="N785" s="491"/>
      <c r="O785" s="491"/>
      <c r="P785" s="491"/>
      <c r="Q785" s="491"/>
      <c r="R785" s="491"/>
      <c r="S785" s="491"/>
      <c r="T785" s="491"/>
      <c r="U785" s="491">
        <f t="shared" si="36"/>
        <v>0</v>
      </c>
      <c r="V785" s="495">
        <f t="shared" si="38"/>
        <v>0</v>
      </c>
      <c r="W785" s="496"/>
      <c r="X785" s="496"/>
      <c r="Y785" s="496"/>
      <c r="Z785" s="502">
        <v>0</v>
      </c>
      <c r="AA785" s="496"/>
      <c r="AB785" s="496"/>
      <c r="AC785" s="496"/>
      <c r="AD785" s="496"/>
      <c r="AE785" s="547"/>
      <c r="AF785" s="498" t="s">
        <v>4922</v>
      </c>
      <c r="AG785" s="499">
        <v>0</v>
      </c>
      <c r="AH785" s="499">
        <v>0</v>
      </c>
      <c r="AI785" s="499">
        <f t="shared" si="37"/>
        <v>0</v>
      </c>
      <c r="AJ785" s="324"/>
      <c r="AK785" s="316"/>
      <c r="AL785" s="316"/>
      <c r="AM785" s="500"/>
      <c r="AN785" s="500"/>
      <c r="AO785" s="500"/>
      <c r="AP785" s="500"/>
      <c r="AQ785" s="500"/>
      <c r="AR785" s="500"/>
      <c r="AS785" s="500"/>
      <c r="AT785" s="500"/>
      <c r="AU785" s="500"/>
      <c r="AV785" s="500"/>
      <c r="AW785" s="500"/>
      <c r="AX785" s="500"/>
      <c r="AY785" s="500"/>
      <c r="AZ785" s="500"/>
      <c r="BA785" s="500"/>
      <c r="BB785" s="500"/>
      <c r="BC785" s="500"/>
      <c r="BD785" s="500"/>
    </row>
    <row r="786" spans="1:56" s="501" customFormat="1" ht="47.25" hidden="1" customHeight="1">
      <c r="A786" s="492">
        <v>778</v>
      </c>
      <c r="B786" s="490" t="s">
        <v>6309</v>
      </c>
      <c r="C786" s="490" t="s">
        <v>4151</v>
      </c>
      <c r="D786" s="491">
        <v>0</v>
      </c>
      <c r="E786" s="490"/>
      <c r="F786" s="490" t="s">
        <v>5375</v>
      </c>
      <c r="G786" s="490"/>
      <c r="H786" s="492" t="s">
        <v>3354</v>
      </c>
      <c r="I786" s="492" t="s">
        <v>84</v>
      </c>
      <c r="J786" s="492"/>
      <c r="K786" s="492"/>
      <c r="L786" s="491"/>
      <c r="M786" s="491"/>
      <c r="N786" s="491"/>
      <c r="O786" s="491"/>
      <c r="P786" s="491"/>
      <c r="Q786" s="491"/>
      <c r="R786" s="491"/>
      <c r="S786" s="491"/>
      <c r="T786" s="491"/>
      <c r="U786" s="491">
        <f t="shared" si="36"/>
        <v>0</v>
      </c>
      <c r="V786" s="495">
        <f t="shared" si="38"/>
        <v>0</v>
      </c>
      <c r="W786" s="496"/>
      <c r="X786" s="496"/>
      <c r="Y786" s="496"/>
      <c r="Z786" s="502">
        <v>0</v>
      </c>
      <c r="AA786" s="496"/>
      <c r="AB786" s="496"/>
      <c r="AC786" s="496"/>
      <c r="AD786" s="496"/>
      <c r="AE786" s="547"/>
      <c r="AF786" s="498" t="s">
        <v>4922</v>
      </c>
      <c r="AG786" s="499">
        <v>0</v>
      </c>
      <c r="AH786" s="499">
        <v>0</v>
      </c>
      <c r="AI786" s="499">
        <f t="shared" si="37"/>
        <v>0</v>
      </c>
      <c r="AJ786" s="324"/>
      <c r="AK786" s="316"/>
      <c r="AL786" s="316"/>
      <c r="AM786" s="500"/>
      <c r="AN786" s="500"/>
      <c r="AO786" s="500"/>
      <c r="AP786" s="500"/>
      <c r="AQ786" s="500"/>
      <c r="AR786" s="500"/>
      <c r="AS786" s="500"/>
      <c r="AT786" s="500"/>
      <c r="AU786" s="500"/>
      <c r="AV786" s="500"/>
      <c r="AW786" s="500"/>
      <c r="AX786" s="500"/>
      <c r="AY786" s="500"/>
      <c r="AZ786" s="500"/>
      <c r="BA786" s="500"/>
      <c r="BB786" s="500"/>
      <c r="BC786" s="500"/>
      <c r="BD786" s="500"/>
    </row>
    <row r="787" spans="1:56" s="501" customFormat="1" ht="47.25" hidden="1" customHeight="1">
      <c r="A787" s="492">
        <v>779</v>
      </c>
      <c r="B787" s="490" t="s">
        <v>6310</v>
      </c>
      <c r="C787" s="490" t="s">
        <v>4154</v>
      </c>
      <c r="D787" s="491">
        <v>0</v>
      </c>
      <c r="E787" s="490"/>
      <c r="F787" s="490" t="s">
        <v>5376</v>
      </c>
      <c r="G787" s="490"/>
      <c r="H787" s="492" t="s">
        <v>3354</v>
      </c>
      <c r="I787" s="492" t="s">
        <v>84</v>
      </c>
      <c r="J787" s="492"/>
      <c r="K787" s="492"/>
      <c r="L787" s="491"/>
      <c r="M787" s="491"/>
      <c r="N787" s="491"/>
      <c r="O787" s="491"/>
      <c r="P787" s="491"/>
      <c r="Q787" s="491"/>
      <c r="R787" s="491"/>
      <c r="S787" s="491"/>
      <c r="T787" s="491"/>
      <c r="U787" s="491">
        <f t="shared" si="36"/>
        <v>0</v>
      </c>
      <c r="V787" s="495">
        <f t="shared" si="38"/>
        <v>0</v>
      </c>
      <c r="W787" s="496"/>
      <c r="X787" s="496"/>
      <c r="Y787" s="496"/>
      <c r="Z787" s="502">
        <v>0</v>
      </c>
      <c r="AA787" s="496"/>
      <c r="AB787" s="496"/>
      <c r="AC787" s="496"/>
      <c r="AD787" s="496"/>
      <c r="AE787" s="547"/>
      <c r="AF787" s="498" t="s">
        <v>4922</v>
      </c>
      <c r="AG787" s="499">
        <v>0</v>
      </c>
      <c r="AH787" s="499">
        <v>0</v>
      </c>
      <c r="AI787" s="499">
        <f t="shared" si="37"/>
        <v>0</v>
      </c>
      <c r="AJ787" s="324"/>
      <c r="AK787" s="316"/>
      <c r="AL787" s="316"/>
      <c r="AM787" s="500"/>
      <c r="AN787" s="500"/>
      <c r="AO787" s="500"/>
      <c r="AP787" s="500"/>
      <c r="AQ787" s="500"/>
      <c r="AR787" s="500"/>
      <c r="AS787" s="500"/>
      <c r="AT787" s="500"/>
      <c r="AU787" s="500"/>
      <c r="AV787" s="500"/>
      <c r="AW787" s="500"/>
      <c r="AX787" s="500"/>
      <c r="AY787" s="500"/>
      <c r="AZ787" s="500"/>
      <c r="BA787" s="500"/>
      <c r="BB787" s="500"/>
      <c r="BC787" s="500"/>
      <c r="BD787" s="500"/>
    </row>
    <row r="788" spans="1:56" s="501" customFormat="1" ht="63" hidden="1" customHeight="1">
      <c r="A788" s="492">
        <v>780</v>
      </c>
      <c r="B788" s="490" t="s">
        <v>6311</v>
      </c>
      <c r="C788" s="490" t="s">
        <v>5377</v>
      </c>
      <c r="D788" s="491">
        <v>0</v>
      </c>
      <c r="E788" s="490"/>
      <c r="F788" s="490" t="s">
        <v>5378</v>
      </c>
      <c r="G788" s="490"/>
      <c r="H788" s="492" t="s">
        <v>3354</v>
      </c>
      <c r="I788" s="492" t="s">
        <v>84</v>
      </c>
      <c r="J788" s="492"/>
      <c r="K788" s="492"/>
      <c r="L788" s="491"/>
      <c r="M788" s="491"/>
      <c r="N788" s="491"/>
      <c r="O788" s="491"/>
      <c r="P788" s="491"/>
      <c r="Q788" s="491"/>
      <c r="R788" s="491"/>
      <c r="S788" s="491"/>
      <c r="T788" s="491"/>
      <c r="U788" s="491">
        <f t="shared" si="36"/>
        <v>0</v>
      </c>
      <c r="V788" s="495">
        <f t="shared" si="38"/>
        <v>0</v>
      </c>
      <c r="W788" s="496"/>
      <c r="X788" s="496"/>
      <c r="Y788" s="496"/>
      <c r="Z788" s="502">
        <v>0</v>
      </c>
      <c r="AA788" s="496"/>
      <c r="AB788" s="496"/>
      <c r="AC788" s="496"/>
      <c r="AD788" s="496"/>
      <c r="AE788" s="547"/>
      <c r="AF788" s="498" t="s">
        <v>4922</v>
      </c>
      <c r="AG788" s="499">
        <v>0</v>
      </c>
      <c r="AH788" s="499">
        <v>0</v>
      </c>
      <c r="AI788" s="499">
        <f t="shared" si="37"/>
        <v>0</v>
      </c>
      <c r="AJ788" s="324"/>
      <c r="AK788" s="316"/>
      <c r="AL788" s="316"/>
      <c r="AM788" s="500"/>
      <c r="AN788" s="500"/>
      <c r="AO788" s="500"/>
      <c r="AP788" s="500"/>
      <c r="AQ788" s="500"/>
      <c r="AR788" s="500"/>
      <c r="AS788" s="500"/>
      <c r="AT788" s="500"/>
      <c r="AU788" s="500"/>
      <c r="AV788" s="500"/>
      <c r="AW788" s="500"/>
      <c r="AX788" s="500"/>
      <c r="AY788" s="500"/>
      <c r="AZ788" s="500"/>
      <c r="BA788" s="500"/>
      <c r="BB788" s="500"/>
      <c r="BC788" s="500"/>
      <c r="BD788" s="500"/>
    </row>
    <row r="789" spans="1:56" s="501" customFormat="1" ht="31.5" hidden="1" customHeight="1">
      <c r="A789" s="492">
        <v>781</v>
      </c>
      <c r="B789" s="490" t="s">
        <v>6312</v>
      </c>
      <c r="C789" s="490" t="s">
        <v>4230</v>
      </c>
      <c r="D789" s="491">
        <v>0</v>
      </c>
      <c r="E789" s="490"/>
      <c r="F789" s="490" t="s">
        <v>5379</v>
      </c>
      <c r="G789" s="490"/>
      <c r="H789" s="492" t="s">
        <v>3354</v>
      </c>
      <c r="I789" s="492" t="s">
        <v>84</v>
      </c>
      <c r="J789" s="492"/>
      <c r="K789" s="492"/>
      <c r="L789" s="491"/>
      <c r="M789" s="491"/>
      <c r="N789" s="491"/>
      <c r="O789" s="491"/>
      <c r="P789" s="491"/>
      <c r="Q789" s="491"/>
      <c r="R789" s="491"/>
      <c r="S789" s="491"/>
      <c r="T789" s="491"/>
      <c r="U789" s="491">
        <f t="shared" si="36"/>
        <v>0</v>
      </c>
      <c r="V789" s="495">
        <f t="shared" si="38"/>
        <v>50</v>
      </c>
      <c r="W789" s="496"/>
      <c r="X789" s="496"/>
      <c r="Y789" s="496"/>
      <c r="Z789" s="502">
        <v>50</v>
      </c>
      <c r="AA789" s="496"/>
      <c r="AB789" s="496"/>
      <c r="AC789" s="496"/>
      <c r="AD789" s="496"/>
      <c r="AE789" s="547"/>
      <c r="AF789" s="498" t="s">
        <v>4922</v>
      </c>
      <c r="AG789" s="499">
        <v>0</v>
      </c>
      <c r="AH789" s="499">
        <v>0</v>
      </c>
      <c r="AI789" s="499">
        <f t="shared" si="37"/>
        <v>0</v>
      </c>
      <c r="AJ789" s="324"/>
      <c r="AK789" s="316"/>
      <c r="AL789" s="316"/>
      <c r="AM789" s="500"/>
      <c r="AN789" s="500"/>
      <c r="AO789" s="500"/>
      <c r="AP789" s="500"/>
      <c r="AQ789" s="500"/>
      <c r="AR789" s="500"/>
      <c r="AS789" s="500"/>
      <c r="AT789" s="500"/>
      <c r="AU789" s="500"/>
      <c r="AV789" s="500"/>
      <c r="AW789" s="500"/>
      <c r="AX789" s="500"/>
      <c r="AY789" s="500"/>
      <c r="AZ789" s="500"/>
      <c r="BA789" s="500"/>
      <c r="BB789" s="500"/>
      <c r="BC789" s="500"/>
      <c r="BD789" s="500"/>
    </row>
    <row r="790" spans="1:56" s="501" customFormat="1" ht="47.25" hidden="1" customHeight="1">
      <c r="A790" s="492">
        <v>782</v>
      </c>
      <c r="B790" s="490" t="s">
        <v>6313</v>
      </c>
      <c r="C790" s="490" t="s">
        <v>4157</v>
      </c>
      <c r="D790" s="491">
        <v>0</v>
      </c>
      <c r="E790" s="490"/>
      <c r="F790" s="490" t="s">
        <v>5380</v>
      </c>
      <c r="G790" s="490"/>
      <c r="H790" s="492" t="s">
        <v>3354</v>
      </c>
      <c r="I790" s="492" t="s">
        <v>84</v>
      </c>
      <c r="J790" s="492"/>
      <c r="K790" s="492"/>
      <c r="L790" s="491"/>
      <c r="M790" s="491"/>
      <c r="N790" s="491"/>
      <c r="O790" s="491"/>
      <c r="P790" s="491"/>
      <c r="Q790" s="491"/>
      <c r="R790" s="491"/>
      <c r="S790" s="491"/>
      <c r="T790" s="491"/>
      <c r="U790" s="491">
        <f t="shared" si="36"/>
        <v>0</v>
      </c>
      <c r="V790" s="495">
        <f t="shared" si="38"/>
        <v>0</v>
      </c>
      <c r="W790" s="496"/>
      <c r="X790" s="496"/>
      <c r="Y790" s="496"/>
      <c r="Z790" s="502">
        <v>0</v>
      </c>
      <c r="AA790" s="496"/>
      <c r="AB790" s="496"/>
      <c r="AC790" s="496"/>
      <c r="AD790" s="496"/>
      <c r="AE790" s="547"/>
      <c r="AF790" s="498" t="s">
        <v>4922</v>
      </c>
      <c r="AG790" s="499">
        <v>0</v>
      </c>
      <c r="AH790" s="499">
        <v>0</v>
      </c>
      <c r="AI790" s="499">
        <f t="shared" si="37"/>
        <v>0</v>
      </c>
      <c r="AJ790" s="324"/>
      <c r="AK790" s="316"/>
      <c r="AL790" s="316"/>
      <c r="AM790" s="500"/>
      <c r="AN790" s="500"/>
      <c r="AO790" s="500"/>
      <c r="AP790" s="500"/>
      <c r="AQ790" s="500"/>
      <c r="AR790" s="500"/>
      <c r="AS790" s="500"/>
      <c r="AT790" s="500"/>
      <c r="AU790" s="500"/>
      <c r="AV790" s="500"/>
      <c r="AW790" s="500"/>
      <c r="AX790" s="500"/>
      <c r="AY790" s="500"/>
      <c r="AZ790" s="500"/>
      <c r="BA790" s="500"/>
      <c r="BB790" s="500"/>
      <c r="BC790" s="500"/>
      <c r="BD790" s="500"/>
    </row>
    <row r="791" spans="1:56" s="501" customFormat="1" ht="204.75" hidden="1" customHeight="1">
      <c r="A791" s="492">
        <v>783</v>
      </c>
      <c r="B791" s="490" t="s">
        <v>6314</v>
      </c>
      <c r="C791" s="490" t="s">
        <v>5381</v>
      </c>
      <c r="D791" s="491">
        <v>0</v>
      </c>
      <c r="E791" s="490"/>
      <c r="F791" s="490" t="s">
        <v>5382</v>
      </c>
      <c r="G791" s="490"/>
      <c r="H791" s="492" t="s">
        <v>3354</v>
      </c>
      <c r="I791" s="492" t="s">
        <v>2594</v>
      </c>
      <c r="J791" s="492"/>
      <c r="K791" s="492"/>
      <c r="L791" s="491"/>
      <c r="M791" s="491"/>
      <c r="N791" s="491"/>
      <c r="O791" s="491"/>
      <c r="P791" s="491"/>
      <c r="Q791" s="491"/>
      <c r="R791" s="491"/>
      <c r="S791" s="491"/>
      <c r="T791" s="491"/>
      <c r="U791" s="491">
        <f t="shared" si="36"/>
        <v>0</v>
      </c>
      <c r="V791" s="495">
        <f t="shared" si="38"/>
        <v>30</v>
      </c>
      <c r="W791" s="496"/>
      <c r="X791" s="496"/>
      <c r="Y791" s="496"/>
      <c r="Z791" s="502">
        <v>30</v>
      </c>
      <c r="AA791" s="496"/>
      <c r="AB791" s="496"/>
      <c r="AC791" s="496"/>
      <c r="AD791" s="496"/>
      <c r="AE791" s="547"/>
      <c r="AF791" s="498" t="s">
        <v>4922</v>
      </c>
      <c r="AG791" s="499">
        <v>0</v>
      </c>
      <c r="AH791" s="499">
        <v>0</v>
      </c>
      <c r="AI791" s="499">
        <f t="shared" si="37"/>
        <v>0</v>
      </c>
      <c r="AJ791" s="324"/>
      <c r="AK791" s="316"/>
      <c r="AL791" s="316"/>
      <c r="AM791" s="500"/>
      <c r="AN791" s="500"/>
      <c r="AO791" s="500"/>
      <c r="AP791" s="500"/>
      <c r="AQ791" s="500"/>
      <c r="AR791" s="500"/>
      <c r="AS791" s="500"/>
      <c r="AT791" s="500"/>
      <c r="AU791" s="500"/>
      <c r="AV791" s="500"/>
      <c r="AW791" s="500"/>
      <c r="AX791" s="500"/>
      <c r="AY791" s="500"/>
      <c r="AZ791" s="500"/>
      <c r="BA791" s="500"/>
      <c r="BB791" s="500"/>
      <c r="BC791" s="500"/>
      <c r="BD791" s="500"/>
    </row>
    <row r="792" spans="1:56" s="501" customFormat="1" ht="204.75" hidden="1" customHeight="1">
      <c r="A792" s="492">
        <v>784</v>
      </c>
      <c r="B792" s="490" t="s">
        <v>6315</v>
      </c>
      <c r="C792" s="490" t="s">
        <v>5383</v>
      </c>
      <c r="D792" s="491">
        <v>0</v>
      </c>
      <c r="E792" s="490"/>
      <c r="F792" s="490" t="s">
        <v>5384</v>
      </c>
      <c r="G792" s="490"/>
      <c r="H792" s="492" t="s">
        <v>3354</v>
      </c>
      <c r="I792" s="492" t="s">
        <v>2594</v>
      </c>
      <c r="J792" s="492"/>
      <c r="K792" s="492"/>
      <c r="L792" s="491"/>
      <c r="M792" s="491"/>
      <c r="N792" s="491"/>
      <c r="O792" s="491"/>
      <c r="P792" s="491"/>
      <c r="Q792" s="491"/>
      <c r="R792" s="491"/>
      <c r="S792" s="491"/>
      <c r="T792" s="491"/>
      <c r="U792" s="491">
        <f t="shared" si="36"/>
        <v>0</v>
      </c>
      <c r="V792" s="495">
        <f t="shared" si="38"/>
        <v>10</v>
      </c>
      <c r="W792" s="496"/>
      <c r="X792" s="496"/>
      <c r="Y792" s="496"/>
      <c r="Z792" s="502">
        <v>10</v>
      </c>
      <c r="AA792" s="496"/>
      <c r="AB792" s="496"/>
      <c r="AC792" s="496"/>
      <c r="AD792" s="496"/>
      <c r="AE792" s="547"/>
      <c r="AF792" s="498" t="s">
        <v>4922</v>
      </c>
      <c r="AG792" s="499">
        <v>0</v>
      </c>
      <c r="AH792" s="499">
        <v>0</v>
      </c>
      <c r="AI792" s="499">
        <f t="shared" si="37"/>
        <v>0</v>
      </c>
      <c r="AJ792" s="324"/>
      <c r="AK792" s="316"/>
      <c r="AL792" s="316"/>
      <c r="AM792" s="500"/>
      <c r="AN792" s="500"/>
      <c r="AO792" s="500"/>
      <c r="AP792" s="500"/>
      <c r="AQ792" s="500"/>
      <c r="AR792" s="500"/>
      <c r="AS792" s="500"/>
      <c r="AT792" s="500"/>
      <c r="AU792" s="500"/>
      <c r="AV792" s="500"/>
      <c r="AW792" s="500"/>
      <c r="AX792" s="500"/>
      <c r="AY792" s="500"/>
      <c r="AZ792" s="500"/>
      <c r="BA792" s="500"/>
      <c r="BB792" s="500"/>
      <c r="BC792" s="500"/>
      <c r="BD792" s="500"/>
    </row>
    <row r="793" spans="1:56" s="501" customFormat="1" ht="47.25" hidden="1" customHeight="1">
      <c r="A793" s="492">
        <v>785</v>
      </c>
      <c r="B793" s="490" t="s">
        <v>6316</v>
      </c>
      <c r="C793" s="490" t="s">
        <v>5385</v>
      </c>
      <c r="D793" s="491">
        <v>0</v>
      </c>
      <c r="E793" s="490"/>
      <c r="F793" s="490" t="s">
        <v>5386</v>
      </c>
      <c r="G793" s="490"/>
      <c r="H793" s="492" t="s">
        <v>3354</v>
      </c>
      <c r="I793" s="492" t="s">
        <v>84</v>
      </c>
      <c r="J793" s="492"/>
      <c r="K793" s="492"/>
      <c r="L793" s="491"/>
      <c r="M793" s="491"/>
      <c r="N793" s="491"/>
      <c r="O793" s="491"/>
      <c r="P793" s="491"/>
      <c r="Q793" s="491"/>
      <c r="R793" s="491"/>
      <c r="S793" s="491"/>
      <c r="T793" s="491"/>
      <c r="U793" s="491">
        <f t="shared" si="36"/>
        <v>0</v>
      </c>
      <c r="V793" s="495">
        <f t="shared" si="38"/>
        <v>40</v>
      </c>
      <c r="W793" s="496"/>
      <c r="X793" s="496"/>
      <c r="Y793" s="496"/>
      <c r="Z793" s="502">
        <v>40</v>
      </c>
      <c r="AA793" s="496"/>
      <c r="AB793" s="496"/>
      <c r="AC793" s="496"/>
      <c r="AD793" s="496"/>
      <c r="AE793" s="547"/>
      <c r="AF793" s="498" t="s">
        <v>4922</v>
      </c>
      <c r="AG793" s="499">
        <v>0</v>
      </c>
      <c r="AH793" s="499">
        <v>0</v>
      </c>
      <c r="AI793" s="499">
        <f t="shared" si="37"/>
        <v>0</v>
      </c>
      <c r="AJ793" s="324"/>
      <c r="AK793" s="316"/>
      <c r="AL793" s="316"/>
      <c r="AM793" s="500"/>
      <c r="AN793" s="500"/>
      <c r="AO793" s="500"/>
      <c r="AP793" s="500"/>
      <c r="AQ793" s="500"/>
      <c r="AR793" s="500"/>
      <c r="AS793" s="500"/>
      <c r="AT793" s="500"/>
      <c r="AU793" s="500"/>
      <c r="AV793" s="500"/>
      <c r="AW793" s="500"/>
      <c r="AX793" s="500"/>
      <c r="AY793" s="500"/>
      <c r="AZ793" s="500"/>
      <c r="BA793" s="500"/>
      <c r="BB793" s="500"/>
      <c r="BC793" s="500"/>
      <c r="BD793" s="500"/>
    </row>
    <row r="794" spans="1:56" s="501" customFormat="1" ht="78.75" hidden="1" customHeight="1">
      <c r="A794" s="492">
        <v>786</v>
      </c>
      <c r="B794" s="490" t="s">
        <v>6317</v>
      </c>
      <c r="C794" s="490" t="s">
        <v>5387</v>
      </c>
      <c r="D794" s="491">
        <v>0</v>
      </c>
      <c r="E794" s="490"/>
      <c r="F794" s="490" t="s">
        <v>5388</v>
      </c>
      <c r="G794" s="490"/>
      <c r="H794" s="492" t="s">
        <v>5389</v>
      </c>
      <c r="I794" s="492" t="s">
        <v>1354</v>
      </c>
      <c r="J794" s="492"/>
      <c r="K794" s="492"/>
      <c r="L794" s="491"/>
      <c r="M794" s="491"/>
      <c r="N794" s="491"/>
      <c r="O794" s="491"/>
      <c r="P794" s="491"/>
      <c r="Q794" s="491"/>
      <c r="R794" s="491"/>
      <c r="S794" s="491"/>
      <c r="T794" s="491"/>
      <c r="U794" s="491">
        <f t="shared" si="36"/>
        <v>0</v>
      </c>
      <c r="V794" s="495">
        <f t="shared" si="38"/>
        <v>70</v>
      </c>
      <c r="W794" s="496"/>
      <c r="X794" s="496"/>
      <c r="Y794" s="496"/>
      <c r="Z794" s="502">
        <v>70</v>
      </c>
      <c r="AA794" s="496"/>
      <c r="AB794" s="496"/>
      <c r="AC794" s="496"/>
      <c r="AD794" s="496"/>
      <c r="AE794" s="547"/>
      <c r="AF794" s="498" t="s">
        <v>4922</v>
      </c>
      <c r="AG794" s="499">
        <v>0</v>
      </c>
      <c r="AH794" s="499">
        <v>0</v>
      </c>
      <c r="AI794" s="499">
        <f t="shared" si="37"/>
        <v>0</v>
      </c>
      <c r="AJ794" s="324"/>
      <c r="AK794" s="316"/>
      <c r="AL794" s="316"/>
      <c r="AM794" s="500"/>
      <c r="AN794" s="500"/>
      <c r="AO794" s="500"/>
      <c r="AP794" s="500"/>
      <c r="AQ794" s="500"/>
      <c r="AR794" s="500"/>
      <c r="AS794" s="500"/>
      <c r="AT794" s="500"/>
      <c r="AU794" s="500"/>
      <c r="AV794" s="500"/>
      <c r="AW794" s="500"/>
      <c r="AX794" s="500"/>
      <c r="AY794" s="500"/>
      <c r="AZ794" s="500"/>
      <c r="BA794" s="500"/>
      <c r="BB794" s="500"/>
      <c r="BC794" s="500"/>
      <c r="BD794" s="500"/>
    </row>
    <row r="795" spans="1:56" s="501" customFormat="1" ht="126" hidden="1" customHeight="1">
      <c r="A795" s="492">
        <v>787</v>
      </c>
      <c r="B795" s="490" t="s">
        <v>6318</v>
      </c>
      <c r="C795" s="490" t="s">
        <v>5390</v>
      </c>
      <c r="D795" s="491">
        <v>0</v>
      </c>
      <c r="E795" s="490"/>
      <c r="F795" s="490" t="s">
        <v>5391</v>
      </c>
      <c r="G795" s="490"/>
      <c r="H795" s="492" t="s">
        <v>5389</v>
      </c>
      <c r="I795" s="492" t="s">
        <v>1354</v>
      </c>
      <c r="J795" s="492"/>
      <c r="K795" s="492"/>
      <c r="L795" s="491"/>
      <c r="M795" s="491"/>
      <c r="N795" s="491"/>
      <c r="O795" s="491"/>
      <c r="P795" s="491"/>
      <c r="Q795" s="491"/>
      <c r="R795" s="491"/>
      <c r="S795" s="491"/>
      <c r="T795" s="491"/>
      <c r="U795" s="491">
        <f t="shared" si="36"/>
        <v>0</v>
      </c>
      <c r="V795" s="495">
        <f t="shared" si="38"/>
        <v>70</v>
      </c>
      <c r="W795" s="496"/>
      <c r="X795" s="496"/>
      <c r="Y795" s="496"/>
      <c r="Z795" s="502">
        <v>70</v>
      </c>
      <c r="AA795" s="496"/>
      <c r="AB795" s="496"/>
      <c r="AC795" s="496"/>
      <c r="AD795" s="496"/>
      <c r="AE795" s="547"/>
      <c r="AF795" s="498" t="s">
        <v>4922</v>
      </c>
      <c r="AG795" s="499">
        <v>0</v>
      </c>
      <c r="AH795" s="499">
        <v>0</v>
      </c>
      <c r="AI795" s="499">
        <f t="shared" si="37"/>
        <v>0</v>
      </c>
      <c r="AJ795" s="324"/>
      <c r="AK795" s="316"/>
      <c r="AL795" s="316"/>
      <c r="AM795" s="500"/>
      <c r="AN795" s="500"/>
      <c r="AO795" s="500"/>
      <c r="AP795" s="500"/>
      <c r="AQ795" s="500"/>
      <c r="AR795" s="500"/>
      <c r="AS795" s="500"/>
      <c r="AT795" s="500"/>
      <c r="AU795" s="500"/>
      <c r="AV795" s="500"/>
      <c r="AW795" s="500"/>
      <c r="AX795" s="500"/>
      <c r="AY795" s="500"/>
      <c r="AZ795" s="500"/>
      <c r="BA795" s="500"/>
      <c r="BB795" s="500"/>
      <c r="BC795" s="500"/>
      <c r="BD795" s="500"/>
    </row>
    <row r="796" spans="1:56" s="501" customFormat="1" ht="189" hidden="1" customHeight="1">
      <c r="A796" s="492">
        <v>788</v>
      </c>
      <c r="B796" s="490" t="s">
        <v>6319</v>
      </c>
      <c r="C796" s="490" t="s">
        <v>5392</v>
      </c>
      <c r="D796" s="491">
        <v>0</v>
      </c>
      <c r="E796" s="490"/>
      <c r="F796" s="490" t="s">
        <v>5393</v>
      </c>
      <c r="G796" s="490"/>
      <c r="H796" s="492" t="s">
        <v>5389</v>
      </c>
      <c r="I796" s="492" t="s">
        <v>1354</v>
      </c>
      <c r="J796" s="492"/>
      <c r="K796" s="492"/>
      <c r="L796" s="491"/>
      <c r="M796" s="491"/>
      <c r="N796" s="491"/>
      <c r="O796" s="491"/>
      <c r="P796" s="491"/>
      <c r="Q796" s="491"/>
      <c r="R796" s="491"/>
      <c r="S796" s="491"/>
      <c r="T796" s="491"/>
      <c r="U796" s="491">
        <f t="shared" si="36"/>
        <v>0</v>
      </c>
      <c r="V796" s="495">
        <f t="shared" si="38"/>
        <v>70</v>
      </c>
      <c r="W796" s="496"/>
      <c r="X796" s="496"/>
      <c r="Y796" s="496"/>
      <c r="Z796" s="502">
        <v>70</v>
      </c>
      <c r="AA796" s="496"/>
      <c r="AB796" s="496"/>
      <c r="AC796" s="496"/>
      <c r="AD796" s="496"/>
      <c r="AE796" s="547"/>
      <c r="AF796" s="498" t="s">
        <v>4922</v>
      </c>
      <c r="AG796" s="499">
        <v>0</v>
      </c>
      <c r="AH796" s="499">
        <v>0</v>
      </c>
      <c r="AI796" s="499">
        <f t="shared" si="37"/>
        <v>0</v>
      </c>
      <c r="AJ796" s="324"/>
      <c r="AK796" s="316"/>
      <c r="AL796" s="316"/>
      <c r="AM796" s="500"/>
      <c r="AN796" s="500"/>
      <c r="AO796" s="500"/>
      <c r="AP796" s="500"/>
      <c r="AQ796" s="500"/>
      <c r="AR796" s="500"/>
      <c r="AS796" s="500"/>
      <c r="AT796" s="500"/>
      <c r="AU796" s="500"/>
      <c r="AV796" s="500"/>
      <c r="AW796" s="500"/>
      <c r="AX796" s="500"/>
      <c r="AY796" s="500"/>
      <c r="AZ796" s="500"/>
      <c r="BA796" s="500"/>
      <c r="BB796" s="500"/>
      <c r="BC796" s="500"/>
      <c r="BD796" s="500"/>
    </row>
    <row r="797" spans="1:56" s="501" customFormat="1" ht="63" hidden="1" customHeight="1">
      <c r="A797" s="492">
        <v>789</v>
      </c>
      <c r="B797" s="490" t="s">
        <v>6320</v>
      </c>
      <c r="C797" s="490" t="s">
        <v>5394</v>
      </c>
      <c r="D797" s="491">
        <v>0</v>
      </c>
      <c r="E797" s="490"/>
      <c r="F797" s="490" t="s">
        <v>5395</v>
      </c>
      <c r="G797" s="490"/>
      <c r="H797" s="492" t="s">
        <v>5389</v>
      </c>
      <c r="I797" s="492" t="s">
        <v>1354</v>
      </c>
      <c r="J797" s="492"/>
      <c r="K797" s="492"/>
      <c r="L797" s="491"/>
      <c r="M797" s="491"/>
      <c r="N797" s="491"/>
      <c r="O797" s="491"/>
      <c r="P797" s="491"/>
      <c r="Q797" s="491"/>
      <c r="R797" s="491"/>
      <c r="S797" s="491"/>
      <c r="T797" s="491"/>
      <c r="U797" s="491">
        <f t="shared" si="36"/>
        <v>0</v>
      </c>
      <c r="V797" s="495">
        <f t="shared" si="38"/>
        <v>50</v>
      </c>
      <c r="W797" s="496"/>
      <c r="X797" s="496"/>
      <c r="Y797" s="496"/>
      <c r="Z797" s="502">
        <v>50</v>
      </c>
      <c r="AA797" s="496"/>
      <c r="AB797" s="496"/>
      <c r="AC797" s="496"/>
      <c r="AD797" s="496"/>
      <c r="AE797" s="547"/>
      <c r="AF797" s="498" t="s">
        <v>4922</v>
      </c>
      <c r="AG797" s="499">
        <v>0</v>
      </c>
      <c r="AH797" s="499">
        <v>0</v>
      </c>
      <c r="AI797" s="499">
        <f t="shared" si="37"/>
        <v>0</v>
      </c>
      <c r="AJ797" s="324"/>
      <c r="AK797" s="316"/>
      <c r="AL797" s="316"/>
      <c r="AM797" s="500"/>
      <c r="AN797" s="500"/>
      <c r="AO797" s="500"/>
      <c r="AP797" s="500"/>
      <c r="AQ797" s="500"/>
      <c r="AR797" s="500"/>
      <c r="AS797" s="500"/>
      <c r="AT797" s="500"/>
      <c r="AU797" s="500"/>
      <c r="AV797" s="500"/>
      <c r="AW797" s="500"/>
      <c r="AX797" s="500"/>
      <c r="AY797" s="500"/>
      <c r="AZ797" s="500"/>
      <c r="BA797" s="500"/>
      <c r="BB797" s="500"/>
      <c r="BC797" s="500"/>
      <c r="BD797" s="500"/>
    </row>
    <row r="798" spans="1:56" s="501" customFormat="1" ht="94.5" hidden="1" customHeight="1">
      <c r="A798" s="492">
        <v>790</v>
      </c>
      <c r="B798" s="490" t="s">
        <v>6321</v>
      </c>
      <c r="C798" s="490" t="s">
        <v>5396</v>
      </c>
      <c r="D798" s="491">
        <v>0</v>
      </c>
      <c r="E798" s="490"/>
      <c r="F798" s="490" t="s">
        <v>5397</v>
      </c>
      <c r="G798" s="490"/>
      <c r="H798" s="492" t="s">
        <v>5389</v>
      </c>
      <c r="I798" s="492" t="s">
        <v>1354</v>
      </c>
      <c r="J798" s="492"/>
      <c r="K798" s="492"/>
      <c r="L798" s="491"/>
      <c r="M798" s="491"/>
      <c r="N798" s="491"/>
      <c r="O798" s="491"/>
      <c r="P798" s="491"/>
      <c r="Q798" s="491"/>
      <c r="R798" s="491"/>
      <c r="S798" s="491"/>
      <c r="T798" s="491"/>
      <c r="U798" s="491">
        <f t="shared" si="36"/>
        <v>0</v>
      </c>
      <c r="V798" s="495">
        <f t="shared" si="38"/>
        <v>50</v>
      </c>
      <c r="W798" s="496"/>
      <c r="X798" s="496"/>
      <c r="Y798" s="496"/>
      <c r="Z798" s="502">
        <v>50</v>
      </c>
      <c r="AA798" s="496"/>
      <c r="AB798" s="496"/>
      <c r="AC798" s="496"/>
      <c r="AD798" s="496"/>
      <c r="AE798" s="547"/>
      <c r="AF798" s="498" t="s">
        <v>4922</v>
      </c>
      <c r="AG798" s="499">
        <v>0</v>
      </c>
      <c r="AH798" s="499">
        <v>0</v>
      </c>
      <c r="AI798" s="499">
        <f t="shared" si="37"/>
        <v>0</v>
      </c>
      <c r="AJ798" s="324"/>
      <c r="AK798" s="316"/>
      <c r="AL798" s="316"/>
      <c r="AM798" s="500"/>
      <c r="AN798" s="500"/>
      <c r="AO798" s="500"/>
      <c r="AP798" s="500"/>
      <c r="AQ798" s="500"/>
      <c r="AR798" s="500"/>
      <c r="AS798" s="500"/>
      <c r="AT798" s="500"/>
      <c r="AU798" s="500"/>
      <c r="AV798" s="500"/>
      <c r="AW798" s="500"/>
      <c r="AX798" s="500"/>
      <c r="AY798" s="500"/>
      <c r="AZ798" s="500"/>
      <c r="BA798" s="500"/>
      <c r="BB798" s="500"/>
      <c r="BC798" s="500"/>
      <c r="BD798" s="500"/>
    </row>
    <row r="799" spans="1:56" s="501" customFormat="1" ht="94.5" hidden="1" customHeight="1">
      <c r="A799" s="492">
        <v>791</v>
      </c>
      <c r="B799" s="490" t="s">
        <v>6322</v>
      </c>
      <c r="C799" s="490" t="s">
        <v>5398</v>
      </c>
      <c r="D799" s="491">
        <v>0</v>
      </c>
      <c r="E799" s="490"/>
      <c r="F799" s="490" t="s">
        <v>5399</v>
      </c>
      <c r="G799" s="490"/>
      <c r="H799" s="492" t="s">
        <v>5389</v>
      </c>
      <c r="I799" s="492" t="s">
        <v>1354</v>
      </c>
      <c r="J799" s="492"/>
      <c r="K799" s="492"/>
      <c r="L799" s="491"/>
      <c r="M799" s="491"/>
      <c r="N799" s="491"/>
      <c r="O799" s="491"/>
      <c r="P799" s="491"/>
      <c r="Q799" s="491"/>
      <c r="R799" s="491"/>
      <c r="S799" s="491"/>
      <c r="T799" s="491"/>
      <c r="U799" s="491">
        <f t="shared" si="36"/>
        <v>0</v>
      </c>
      <c r="V799" s="495">
        <f t="shared" si="38"/>
        <v>50</v>
      </c>
      <c r="W799" s="496"/>
      <c r="X799" s="496"/>
      <c r="Y799" s="496"/>
      <c r="Z799" s="502">
        <v>50</v>
      </c>
      <c r="AA799" s="496"/>
      <c r="AB799" s="496"/>
      <c r="AC799" s="496"/>
      <c r="AD799" s="496"/>
      <c r="AE799" s="547"/>
      <c r="AF799" s="498" t="s">
        <v>4922</v>
      </c>
      <c r="AG799" s="499">
        <v>0</v>
      </c>
      <c r="AH799" s="499">
        <v>0</v>
      </c>
      <c r="AI799" s="499">
        <f t="shared" si="37"/>
        <v>0</v>
      </c>
      <c r="AJ799" s="324"/>
      <c r="AK799" s="316"/>
      <c r="AL799" s="316"/>
      <c r="AM799" s="500"/>
      <c r="AN799" s="500"/>
      <c r="AO799" s="500"/>
      <c r="AP799" s="500"/>
      <c r="AQ799" s="500"/>
      <c r="AR799" s="500"/>
      <c r="AS799" s="500"/>
      <c r="AT799" s="500"/>
      <c r="AU799" s="500"/>
      <c r="AV799" s="500"/>
      <c r="AW799" s="500"/>
      <c r="AX799" s="500"/>
      <c r="AY799" s="500"/>
      <c r="AZ799" s="500"/>
      <c r="BA799" s="500"/>
      <c r="BB799" s="500"/>
      <c r="BC799" s="500"/>
      <c r="BD799" s="500"/>
    </row>
    <row r="800" spans="1:56" s="501" customFormat="1" ht="78.75" hidden="1" customHeight="1">
      <c r="A800" s="492">
        <v>792</v>
      </c>
      <c r="B800" s="490" t="s">
        <v>6323</v>
      </c>
      <c r="C800" s="490" t="s">
        <v>5400</v>
      </c>
      <c r="D800" s="491">
        <v>0</v>
      </c>
      <c r="E800" s="490"/>
      <c r="F800" s="490" t="s">
        <v>5401</v>
      </c>
      <c r="G800" s="490"/>
      <c r="H800" s="492" t="s">
        <v>5402</v>
      </c>
      <c r="I800" s="492" t="s">
        <v>1354</v>
      </c>
      <c r="J800" s="492"/>
      <c r="K800" s="492"/>
      <c r="L800" s="491"/>
      <c r="M800" s="491"/>
      <c r="N800" s="491"/>
      <c r="O800" s="491"/>
      <c r="P800" s="491"/>
      <c r="Q800" s="491"/>
      <c r="R800" s="491"/>
      <c r="S800" s="491"/>
      <c r="T800" s="491"/>
      <c r="U800" s="491">
        <f t="shared" si="36"/>
        <v>0</v>
      </c>
      <c r="V800" s="495">
        <f t="shared" si="38"/>
        <v>50</v>
      </c>
      <c r="W800" s="496"/>
      <c r="X800" s="496"/>
      <c r="Y800" s="496"/>
      <c r="Z800" s="502">
        <v>50</v>
      </c>
      <c r="AA800" s="496"/>
      <c r="AB800" s="496"/>
      <c r="AC800" s="496"/>
      <c r="AD800" s="496"/>
      <c r="AE800" s="547"/>
      <c r="AF800" s="498" t="s">
        <v>4922</v>
      </c>
      <c r="AG800" s="499">
        <v>0</v>
      </c>
      <c r="AH800" s="499">
        <v>0</v>
      </c>
      <c r="AI800" s="499">
        <f t="shared" si="37"/>
        <v>0</v>
      </c>
      <c r="AJ800" s="324"/>
      <c r="AK800" s="316"/>
      <c r="AL800" s="316"/>
      <c r="AM800" s="500"/>
      <c r="AN800" s="500"/>
      <c r="AO800" s="500"/>
      <c r="AP800" s="500"/>
      <c r="AQ800" s="500"/>
      <c r="AR800" s="500"/>
      <c r="AS800" s="500"/>
      <c r="AT800" s="500"/>
      <c r="AU800" s="500"/>
      <c r="AV800" s="500"/>
      <c r="AW800" s="500"/>
      <c r="AX800" s="500"/>
      <c r="AY800" s="500"/>
      <c r="AZ800" s="500"/>
      <c r="BA800" s="500"/>
      <c r="BB800" s="500"/>
      <c r="BC800" s="500"/>
      <c r="BD800" s="500"/>
    </row>
    <row r="801" spans="1:56" s="501" customFormat="1" ht="141.75" hidden="1" customHeight="1">
      <c r="A801" s="492">
        <v>793</v>
      </c>
      <c r="B801" s="490" t="s">
        <v>6324</v>
      </c>
      <c r="C801" s="490" t="s">
        <v>5403</v>
      </c>
      <c r="D801" s="491">
        <v>0</v>
      </c>
      <c r="E801" s="490"/>
      <c r="F801" s="490" t="s">
        <v>5404</v>
      </c>
      <c r="G801" s="490"/>
      <c r="H801" s="492" t="s">
        <v>5389</v>
      </c>
      <c r="I801" s="492" t="s">
        <v>1354</v>
      </c>
      <c r="J801" s="492"/>
      <c r="K801" s="492"/>
      <c r="L801" s="491"/>
      <c r="M801" s="491"/>
      <c r="N801" s="491"/>
      <c r="O801" s="491"/>
      <c r="P801" s="491"/>
      <c r="Q801" s="491"/>
      <c r="R801" s="491"/>
      <c r="S801" s="491"/>
      <c r="T801" s="491"/>
      <c r="U801" s="491">
        <f t="shared" si="36"/>
        <v>0</v>
      </c>
      <c r="V801" s="495">
        <f t="shared" si="38"/>
        <v>50</v>
      </c>
      <c r="W801" s="496"/>
      <c r="X801" s="496"/>
      <c r="Y801" s="496"/>
      <c r="Z801" s="502">
        <v>50</v>
      </c>
      <c r="AA801" s="496"/>
      <c r="AB801" s="496"/>
      <c r="AC801" s="496"/>
      <c r="AD801" s="496"/>
      <c r="AE801" s="547"/>
      <c r="AF801" s="498" t="s">
        <v>4922</v>
      </c>
      <c r="AG801" s="499">
        <v>0</v>
      </c>
      <c r="AH801" s="499">
        <v>0</v>
      </c>
      <c r="AI801" s="499">
        <f t="shared" si="37"/>
        <v>0</v>
      </c>
      <c r="AJ801" s="324"/>
      <c r="AK801" s="316"/>
      <c r="AL801" s="316"/>
      <c r="AM801" s="500"/>
      <c r="AN801" s="500"/>
      <c r="AO801" s="500"/>
      <c r="AP801" s="500"/>
      <c r="AQ801" s="500"/>
      <c r="AR801" s="500"/>
      <c r="AS801" s="500"/>
      <c r="AT801" s="500"/>
      <c r="AU801" s="500"/>
      <c r="AV801" s="500"/>
      <c r="AW801" s="500"/>
      <c r="AX801" s="500"/>
      <c r="AY801" s="500"/>
      <c r="AZ801" s="500"/>
      <c r="BA801" s="500"/>
      <c r="BB801" s="500"/>
      <c r="BC801" s="500"/>
      <c r="BD801" s="500"/>
    </row>
    <row r="802" spans="1:56" s="501" customFormat="1" ht="78.75" hidden="1" customHeight="1">
      <c r="A802" s="492">
        <v>794</v>
      </c>
      <c r="B802" s="490" t="s">
        <v>6325</v>
      </c>
      <c r="C802" s="490" t="s">
        <v>5405</v>
      </c>
      <c r="D802" s="491">
        <v>0</v>
      </c>
      <c r="E802" s="490"/>
      <c r="F802" s="490" t="s">
        <v>5406</v>
      </c>
      <c r="G802" s="490"/>
      <c r="H802" s="492" t="s">
        <v>5389</v>
      </c>
      <c r="I802" s="492" t="s">
        <v>1354</v>
      </c>
      <c r="J802" s="492"/>
      <c r="K802" s="492"/>
      <c r="L802" s="491"/>
      <c r="M802" s="491"/>
      <c r="N802" s="491"/>
      <c r="O802" s="491"/>
      <c r="P802" s="491"/>
      <c r="Q802" s="491"/>
      <c r="R802" s="491"/>
      <c r="S802" s="491"/>
      <c r="T802" s="491"/>
      <c r="U802" s="491">
        <f t="shared" si="36"/>
        <v>0</v>
      </c>
      <c r="V802" s="495">
        <f t="shared" si="38"/>
        <v>50</v>
      </c>
      <c r="W802" s="496"/>
      <c r="X802" s="496"/>
      <c r="Y802" s="496"/>
      <c r="Z802" s="502">
        <v>50</v>
      </c>
      <c r="AA802" s="496"/>
      <c r="AB802" s="496"/>
      <c r="AC802" s="496"/>
      <c r="AD802" s="496"/>
      <c r="AE802" s="547"/>
      <c r="AF802" s="498" t="s">
        <v>4922</v>
      </c>
      <c r="AG802" s="499">
        <v>0</v>
      </c>
      <c r="AH802" s="499">
        <v>0</v>
      </c>
      <c r="AI802" s="499">
        <f t="shared" si="37"/>
        <v>0</v>
      </c>
      <c r="AJ802" s="324"/>
      <c r="AK802" s="316"/>
      <c r="AL802" s="316"/>
      <c r="AM802" s="500"/>
      <c r="AN802" s="500"/>
      <c r="AO802" s="500"/>
      <c r="AP802" s="500"/>
      <c r="AQ802" s="500"/>
      <c r="AR802" s="500"/>
      <c r="AS802" s="500"/>
      <c r="AT802" s="500"/>
      <c r="AU802" s="500"/>
      <c r="AV802" s="500"/>
      <c r="AW802" s="500"/>
      <c r="AX802" s="500"/>
      <c r="AY802" s="500"/>
      <c r="AZ802" s="500"/>
      <c r="BA802" s="500"/>
      <c r="BB802" s="500"/>
      <c r="BC802" s="500"/>
      <c r="BD802" s="500"/>
    </row>
    <row r="803" spans="1:56" s="501" customFormat="1" ht="110.25" hidden="1" customHeight="1">
      <c r="A803" s="492">
        <v>795</v>
      </c>
      <c r="B803" s="490" t="s">
        <v>6410</v>
      </c>
      <c r="C803" s="490" t="s">
        <v>5407</v>
      </c>
      <c r="D803" s="491">
        <v>0</v>
      </c>
      <c r="E803" s="490"/>
      <c r="F803" s="490" t="s">
        <v>5408</v>
      </c>
      <c r="G803" s="490"/>
      <c r="H803" s="492" t="s">
        <v>5389</v>
      </c>
      <c r="I803" s="492" t="s">
        <v>1354</v>
      </c>
      <c r="J803" s="492"/>
      <c r="K803" s="492"/>
      <c r="L803" s="491"/>
      <c r="M803" s="491"/>
      <c r="N803" s="491"/>
      <c r="O803" s="491"/>
      <c r="P803" s="491"/>
      <c r="Q803" s="491"/>
      <c r="R803" s="491"/>
      <c r="S803" s="491"/>
      <c r="T803" s="491"/>
      <c r="U803" s="491">
        <f t="shared" si="36"/>
        <v>0</v>
      </c>
      <c r="V803" s="495">
        <f t="shared" si="38"/>
        <v>50</v>
      </c>
      <c r="W803" s="496"/>
      <c r="X803" s="496"/>
      <c r="Y803" s="496"/>
      <c r="Z803" s="502">
        <v>50</v>
      </c>
      <c r="AA803" s="496"/>
      <c r="AB803" s="496"/>
      <c r="AC803" s="496"/>
      <c r="AD803" s="496"/>
      <c r="AE803" s="547"/>
      <c r="AF803" s="498" t="s">
        <v>4922</v>
      </c>
      <c r="AG803" s="499">
        <v>0</v>
      </c>
      <c r="AH803" s="499">
        <v>0</v>
      </c>
      <c r="AI803" s="499">
        <f t="shared" si="37"/>
        <v>0</v>
      </c>
      <c r="AJ803" s="324"/>
      <c r="AK803" s="316"/>
      <c r="AL803" s="316"/>
      <c r="AM803" s="500"/>
      <c r="AN803" s="500"/>
      <c r="AO803" s="500"/>
      <c r="AP803" s="500"/>
      <c r="AQ803" s="500"/>
      <c r="AR803" s="500"/>
      <c r="AS803" s="500"/>
      <c r="AT803" s="500"/>
      <c r="AU803" s="500"/>
      <c r="AV803" s="500"/>
      <c r="AW803" s="500"/>
      <c r="AX803" s="500"/>
      <c r="AY803" s="500"/>
      <c r="AZ803" s="500"/>
      <c r="BA803" s="500"/>
      <c r="BB803" s="500"/>
      <c r="BC803" s="500"/>
      <c r="BD803" s="500"/>
    </row>
    <row r="804" spans="1:56" s="501" customFormat="1" ht="78.75" hidden="1" customHeight="1">
      <c r="A804" s="492">
        <v>796</v>
      </c>
      <c r="B804" s="490" t="s">
        <v>6411</v>
      </c>
      <c r="C804" s="490" t="s">
        <v>5409</v>
      </c>
      <c r="D804" s="491">
        <v>0</v>
      </c>
      <c r="E804" s="490"/>
      <c r="F804" s="490" t="s">
        <v>5410</v>
      </c>
      <c r="G804" s="490"/>
      <c r="H804" s="492" t="s">
        <v>5389</v>
      </c>
      <c r="I804" s="492" t="s">
        <v>1354</v>
      </c>
      <c r="J804" s="492"/>
      <c r="K804" s="492"/>
      <c r="L804" s="491"/>
      <c r="M804" s="491"/>
      <c r="N804" s="491"/>
      <c r="O804" s="491"/>
      <c r="P804" s="491"/>
      <c r="Q804" s="491"/>
      <c r="R804" s="491"/>
      <c r="S804" s="491"/>
      <c r="T804" s="491"/>
      <c r="U804" s="491">
        <f t="shared" si="36"/>
        <v>0</v>
      </c>
      <c r="V804" s="495">
        <f t="shared" si="38"/>
        <v>120</v>
      </c>
      <c r="W804" s="496"/>
      <c r="X804" s="496"/>
      <c r="Y804" s="496"/>
      <c r="Z804" s="502">
        <v>120</v>
      </c>
      <c r="AA804" s="496"/>
      <c r="AB804" s="496"/>
      <c r="AC804" s="496"/>
      <c r="AD804" s="496"/>
      <c r="AE804" s="547"/>
      <c r="AF804" s="498" t="s">
        <v>4922</v>
      </c>
      <c r="AG804" s="499">
        <v>0</v>
      </c>
      <c r="AH804" s="499">
        <v>0</v>
      </c>
      <c r="AI804" s="499">
        <f t="shared" si="37"/>
        <v>0</v>
      </c>
      <c r="AJ804" s="324"/>
      <c r="AK804" s="316"/>
      <c r="AL804" s="316"/>
      <c r="AM804" s="500"/>
      <c r="AN804" s="500"/>
      <c r="AO804" s="500"/>
      <c r="AP804" s="500"/>
      <c r="AQ804" s="500"/>
      <c r="AR804" s="500"/>
      <c r="AS804" s="500"/>
      <c r="AT804" s="500"/>
      <c r="AU804" s="500"/>
      <c r="AV804" s="500"/>
      <c r="AW804" s="500"/>
      <c r="AX804" s="500"/>
      <c r="AY804" s="500"/>
      <c r="AZ804" s="500"/>
      <c r="BA804" s="500"/>
      <c r="BB804" s="500"/>
      <c r="BC804" s="500"/>
      <c r="BD804" s="500"/>
    </row>
    <row r="805" spans="1:56" s="501" customFormat="1" ht="94.5" hidden="1" customHeight="1">
      <c r="A805" s="492">
        <v>797</v>
      </c>
      <c r="B805" s="490" t="s">
        <v>6412</v>
      </c>
      <c r="C805" s="490" t="s">
        <v>5411</v>
      </c>
      <c r="D805" s="491">
        <v>0</v>
      </c>
      <c r="E805" s="490"/>
      <c r="F805" s="490" t="s">
        <v>5412</v>
      </c>
      <c r="G805" s="490"/>
      <c r="H805" s="492" t="s">
        <v>5389</v>
      </c>
      <c r="I805" s="492" t="s">
        <v>1354</v>
      </c>
      <c r="J805" s="492"/>
      <c r="K805" s="492"/>
      <c r="L805" s="491"/>
      <c r="M805" s="491"/>
      <c r="N805" s="491"/>
      <c r="O805" s="491"/>
      <c r="P805" s="491"/>
      <c r="Q805" s="491"/>
      <c r="R805" s="491"/>
      <c r="S805" s="491"/>
      <c r="T805" s="491"/>
      <c r="U805" s="491">
        <f t="shared" si="36"/>
        <v>0</v>
      </c>
      <c r="V805" s="495">
        <f t="shared" si="38"/>
        <v>120</v>
      </c>
      <c r="W805" s="496"/>
      <c r="X805" s="496"/>
      <c r="Y805" s="496"/>
      <c r="Z805" s="502">
        <v>120</v>
      </c>
      <c r="AA805" s="496"/>
      <c r="AB805" s="496"/>
      <c r="AC805" s="496"/>
      <c r="AD805" s="496"/>
      <c r="AE805" s="547"/>
      <c r="AF805" s="498" t="s">
        <v>4922</v>
      </c>
      <c r="AG805" s="499">
        <v>0</v>
      </c>
      <c r="AH805" s="499">
        <v>0</v>
      </c>
      <c r="AI805" s="499">
        <f t="shared" si="37"/>
        <v>0</v>
      </c>
      <c r="AJ805" s="324"/>
      <c r="AK805" s="316"/>
      <c r="AL805" s="316"/>
      <c r="AM805" s="500"/>
      <c r="AN805" s="500"/>
      <c r="AO805" s="500"/>
      <c r="AP805" s="500"/>
      <c r="AQ805" s="500"/>
      <c r="AR805" s="500"/>
      <c r="AS805" s="500"/>
      <c r="AT805" s="500"/>
      <c r="AU805" s="500"/>
      <c r="AV805" s="500"/>
      <c r="AW805" s="500"/>
      <c r="AX805" s="500"/>
      <c r="AY805" s="500"/>
      <c r="AZ805" s="500"/>
      <c r="BA805" s="500"/>
      <c r="BB805" s="500"/>
      <c r="BC805" s="500"/>
      <c r="BD805" s="500"/>
    </row>
    <row r="806" spans="1:56" s="501" customFormat="1" ht="94.5" hidden="1" customHeight="1">
      <c r="A806" s="492">
        <v>798</v>
      </c>
      <c r="B806" s="490" t="s">
        <v>6413</v>
      </c>
      <c r="C806" s="490" t="s">
        <v>5413</v>
      </c>
      <c r="D806" s="491">
        <v>0</v>
      </c>
      <c r="E806" s="490"/>
      <c r="F806" s="490" t="s">
        <v>5414</v>
      </c>
      <c r="G806" s="490"/>
      <c r="H806" s="492" t="s">
        <v>5389</v>
      </c>
      <c r="I806" s="492" t="s">
        <v>1354</v>
      </c>
      <c r="J806" s="492"/>
      <c r="K806" s="492"/>
      <c r="L806" s="491"/>
      <c r="M806" s="491"/>
      <c r="N806" s="491"/>
      <c r="O806" s="491"/>
      <c r="P806" s="491"/>
      <c r="Q806" s="491"/>
      <c r="R806" s="491"/>
      <c r="S806" s="491"/>
      <c r="T806" s="491"/>
      <c r="U806" s="491">
        <f t="shared" si="36"/>
        <v>0</v>
      </c>
      <c r="V806" s="495">
        <f t="shared" si="38"/>
        <v>50</v>
      </c>
      <c r="W806" s="496"/>
      <c r="X806" s="496"/>
      <c r="Y806" s="496"/>
      <c r="Z806" s="502">
        <v>50</v>
      </c>
      <c r="AA806" s="496"/>
      <c r="AB806" s="496"/>
      <c r="AC806" s="496"/>
      <c r="AD806" s="496"/>
      <c r="AE806" s="547"/>
      <c r="AF806" s="498" t="s">
        <v>4922</v>
      </c>
      <c r="AG806" s="499">
        <v>0</v>
      </c>
      <c r="AH806" s="499">
        <v>0</v>
      </c>
      <c r="AI806" s="499">
        <f t="shared" si="37"/>
        <v>0</v>
      </c>
      <c r="AJ806" s="324"/>
      <c r="AK806" s="316"/>
      <c r="AL806" s="316"/>
      <c r="AM806" s="500"/>
      <c r="AN806" s="500"/>
      <c r="AO806" s="500"/>
      <c r="AP806" s="500"/>
      <c r="AQ806" s="500"/>
      <c r="AR806" s="500"/>
      <c r="AS806" s="500"/>
      <c r="AT806" s="500"/>
      <c r="AU806" s="500"/>
      <c r="AV806" s="500"/>
      <c r="AW806" s="500"/>
      <c r="AX806" s="500"/>
      <c r="AY806" s="500"/>
      <c r="AZ806" s="500"/>
      <c r="BA806" s="500"/>
      <c r="BB806" s="500"/>
      <c r="BC806" s="500"/>
      <c r="BD806" s="500"/>
    </row>
    <row r="807" spans="1:56" s="501" customFormat="1" ht="63" hidden="1" customHeight="1">
      <c r="A807" s="492">
        <v>799</v>
      </c>
      <c r="B807" s="490" t="s">
        <v>6414</v>
      </c>
      <c r="C807" s="490" t="s">
        <v>5415</v>
      </c>
      <c r="D807" s="491">
        <v>0</v>
      </c>
      <c r="E807" s="490"/>
      <c r="F807" s="490" t="s">
        <v>5416</v>
      </c>
      <c r="G807" s="490"/>
      <c r="H807" s="492" t="s">
        <v>5389</v>
      </c>
      <c r="I807" s="492" t="s">
        <v>1354</v>
      </c>
      <c r="J807" s="492"/>
      <c r="K807" s="492"/>
      <c r="L807" s="491"/>
      <c r="M807" s="491"/>
      <c r="N807" s="491"/>
      <c r="O807" s="491"/>
      <c r="P807" s="491"/>
      <c r="Q807" s="491"/>
      <c r="R807" s="491"/>
      <c r="S807" s="491"/>
      <c r="T807" s="491"/>
      <c r="U807" s="491">
        <f t="shared" si="36"/>
        <v>0</v>
      </c>
      <c r="V807" s="495">
        <f t="shared" si="38"/>
        <v>150</v>
      </c>
      <c r="W807" s="496"/>
      <c r="X807" s="496"/>
      <c r="Y807" s="496"/>
      <c r="Z807" s="502">
        <v>150</v>
      </c>
      <c r="AA807" s="496"/>
      <c r="AB807" s="496"/>
      <c r="AC807" s="496"/>
      <c r="AD807" s="496"/>
      <c r="AE807" s="547"/>
      <c r="AF807" s="498" t="s">
        <v>4922</v>
      </c>
      <c r="AG807" s="499">
        <v>0</v>
      </c>
      <c r="AH807" s="499">
        <v>0</v>
      </c>
      <c r="AI807" s="499">
        <f t="shared" si="37"/>
        <v>0</v>
      </c>
      <c r="AJ807" s="324"/>
      <c r="AK807" s="316"/>
      <c r="AL807" s="316"/>
      <c r="AM807" s="500"/>
      <c r="AN807" s="500"/>
      <c r="AO807" s="500"/>
      <c r="AP807" s="500"/>
      <c r="AQ807" s="500"/>
      <c r="AR807" s="500"/>
      <c r="AS807" s="500"/>
      <c r="AT807" s="500"/>
      <c r="AU807" s="500"/>
      <c r="AV807" s="500"/>
      <c r="AW807" s="500"/>
      <c r="AX807" s="500"/>
      <c r="AY807" s="500"/>
      <c r="AZ807" s="500"/>
      <c r="BA807" s="500"/>
      <c r="BB807" s="500"/>
      <c r="BC807" s="500"/>
      <c r="BD807" s="500"/>
    </row>
    <row r="808" spans="1:56" s="501" customFormat="1" ht="94.5" hidden="1" customHeight="1">
      <c r="A808" s="492">
        <v>800</v>
      </c>
      <c r="B808" s="490" t="s">
        <v>6415</v>
      </c>
      <c r="C808" s="490" t="s">
        <v>5417</v>
      </c>
      <c r="D808" s="491">
        <v>0</v>
      </c>
      <c r="E808" s="490"/>
      <c r="F808" s="490" t="s">
        <v>5418</v>
      </c>
      <c r="G808" s="490"/>
      <c r="H808" s="492" t="s">
        <v>5389</v>
      </c>
      <c r="I808" s="492" t="s">
        <v>1354</v>
      </c>
      <c r="J808" s="492"/>
      <c r="K808" s="492"/>
      <c r="L808" s="491"/>
      <c r="M808" s="491"/>
      <c r="N808" s="491"/>
      <c r="O808" s="491"/>
      <c r="P808" s="491"/>
      <c r="Q808" s="491"/>
      <c r="R808" s="491"/>
      <c r="S808" s="491"/>
      <c r="T808" s="491"/>
      <c r="U808" s="491">
        <f t="shared" si="36"/>
        <v>0</v>
      </c>
      <c r="V808" s="495">
        <f t="shared" si="38"/>
        <v>50</v>
      </c>
      <c r="W808" s="496"/>
      <c r="X808" s="496"/>
      <c r="Y808" s="496"/>
      <c r="Z808" s="502">
        <v>50</v>
      </c>
      <c r="AA808" s="496"/>
      <c r="AB808" s="496"/>
      <c r="AC808" s="496"/>
      <c r="AD808" s="496"/>
      <c r="AE808" s="547"/>
      <c r="AF808" s="498" t="s">
        <v>4922</v>
      </c>
      <c r="AG808" s="499">
        <v>0</v>
      </c>
      <c r="AH808" s="499">
        <v>0</v>
      </c>
      <c r="AI808" s="499">
        <f t="shared" si="37"/>
        <v>0</v>
      </c>
      <c r="AJ808" s="324"/>
      <c r="AK808" s="316"/>
      <c r="AL808" s="316"/>
      <c r="AM808" s="500"/>
      <c r="AN808" s="500"/>
      <c r="AO808" s="500"/>
      <c r="AP808" s="500"/>
      <c r="AQ808" s="500"/>
      <c r="AR808" s="500"/>
      <c r="AS808" s="500"/>
      <c r="AT808" s="500"/>
      <c r="AU808" s="500"/>
      <c r="AV808" s="500"/>
      <c r="AW808" s="500"/>
      <c r="AX808" s="500"/>
      <c r="AY808" s="500"/>
      <c r="AZ808" s="500"/>
      <c r="BA808" s="500"/>
      <c r="BB808" s="500"/>
      <c r="BC808" s="500"/>
      <c r="BD808" s="500"/>
    </row>
    <row r="809" spans="1:56" s="501" customFormat="1" ht="78.75" hidden="1" customHeight="1">
      <c r="A809" s="492">
        <v>801</v>
      </c>
      <c r="B809" s="490" t="s">
        <v>6416</v>
      </c>
      <c r="C809" s="490" t="s">
        <v>5419</v>
      </c>
      <c r="D809" s="491">
        <v>0</v>
      </c>
      <c r="E809" s="490"/>
      <c r="F809" s="490" t="s">
        <v>5420</v>
      </c>
      <c r="G809" s="490"/>
      <c r="H809" s="492" t="s">
        <v>5389</v>
      </c>
      <c r="I809" s="492" t="s">
        <v>1354</v>
      </c>
      <c r="J809" s="492"/>
      <c r="K809" s="492"/>
      <c r="L809" s="491"/>
      <c r="M809" s="491"/>
      <c r="N809" s="491"/>
      <c r="O809" s="491"/>
      <c r="P809" s="491"/>
      <c r="Q809" s="491"/>
      <c r="R809" s="491"/>
      <c r="S809" s="491"/>
      <c r="T809" s="491"/>
      <c r="U809" s="491">
        <f t="shared" si="36"/>
        <v>0</v>
      </c>
      <c r="V809" s="495">
        <f t="shared" si="38"/>
        <v>50</v>
      </c>
      <c r="W809" s="496"/>
      <c r="X809" s="496"/>
      <c r="Y809" s="496"/>
      <c r="Z809" s="502">
        <v>50</v>
      </c>
      <c r="AA809" s="496"/>
      <c r="AB809" s="496"/>
      <c r="AC809" s="496"/>
      <c r="AD809" s="496"/>
      <c r="AE809" s="547"/>
      <c r="AF809" s="498" t="s">
        <v>4922</v>
      </c>
      <c r="AG809" s="499">
        <v>0</v>
      </c>
      <c r="AH809" s="499">
        <v>0</v>
      </c>
      <c r="AI809" s="499">
        <f t="shared" si="37"/>
        <v>0</v>
      </c>
      <c r="AJ809" s="324"/>
      <c r="AK809" s="316"/>
      <c r="AL809" s="316"/>
      <c r="AM809" s="500"/>
      <c r="AN809" s="500"/>
      <c r="AO809" s="500"/>
      <c r="AP809" s="500"/>
      <c r="AQ809" s="500"/>
      <c r="AR809" s="500"/>
      <c r="AS809" s="500"/>
      <c r="AT809" s="500"/>
      <c r="AU809" s="500"/>
      <c r="AV809" s="500"/>
      <c r="AW809" s="500"/>
      <c r="AX809" s="500"/>
      <c r="AY809" s="500"/>
      <c r="AZ809" s="500"/>
      <c r="BA809" s="500"/>
      <c r="BB809" s="500"/>
      <c r="BC809" s="500"/>
      <c r="BD809" s="500"/>
    </row>
    <row r="810" spans="1:56" s="501" customFormat="1" ht="220.5" hidden="1" customHeight="1">
      <c r="A810" s="492">
        <v>802</v>
      </c>
      <c r="B810" s="490" t="s">
        <v>6417</v>
      </c>
      <c r="C810" s="490" t="s">
        <v>5421</v>
      </c>
      <c r="D810" s="491">
        <v>0</v>
      </c>
      <c r="E810" s="490"/>
      <c r="F810" s="490" t="s">
        <v>5422</v>
      </c>
      <c r="G810" s="490"/>
      <c r="H810" s="492" t="s">
        <v>5389</v>
      </c>
      <c r="I810" s="492" t="s">
        <v>1354</v>
      </c>
      <c r="J810" s="492"/>
      <c r="K810" s="492"/>
      <c r="L810" s="491"/>
      <c r="M810" s="491"/>
      <c r="N810" s="491"/>
      <c r="O810" s="491"/>
      <c r="P810" s="491"/>
      <c r="Q810" s="491"/>
      <c r="R810" s="491"/>
      <c r="S810" s="491"/>
      <c r="T810" s="491"/>
      <c r="U810" s="491">
        <f t="shared" si="36"/>
        <v>0</v>
      </c>
      <c r="V810" s="495">
        <f t="shared" si="38"/>
        <v>50</v>
      </c>
      <c r="W810" s="496"/>
      <c r="X810" s="496"/>
      <c r="Y810" s="496"/>
      <c r="Z810" s="502">
        <v>50</v>
      </c>
      <c r="AA810" s="496"/>
      <c r="AB810" s="496"/>
      <c r="AC810" s="496"/>
      <c r="AD810" s="496"/>
      <c r="AE810" s="547"/>
      <c r="AF810" s="498" t="s">
        <v>4922</v>
      </c>
      <c r="AG810" s="499">
        <v>0</v>
      </c>
      <c r="AH810" s="499">
        <v>0</v>
      </c>
      <c r="AI810" s="499">
        <f t="shared" si="37"/>
        <v>0</v>
      </c>
      <c r="AJ810" s="324"/>
      <c r="AK810" s="316"/>
      <c r="AL810" s="316"/>
      <c r="AM810" s="500"/>
      <c r="AN810" s="500"/>
      <c r="AO810" s="500"/>
      <c r="AP810" s="500"/>
      <c r="AQ810" s="500"/>
      <c r="AR810" s="500"/>
      <c r="AS810" s="500"/>
      <c r="AT810" s="500"/>
      <c r="AU810" s="500"/>
      <c r="AV810" s="500"/>
      <c r="AW810" s="500"/>
      <c r="AX810" s="500"/>
      <c r="AY810" s="500"/>
      <c r="AZ810" s="500"/>
      <c r="BA810" s="500"/>
      <c r="BB810" s="500"/>
      <c r="BC810" s="500"/>
      <c r="BD810" s="500"/>
    </row>
    <row r="811" spans="1:56" s="501" customFormat="1" ht="189" hidden="1" customHeight="1">
      <c r="A811" s="492">
        <v>803</v>
      </c>
      <c r="B811" s="490" t="s">
        <v>6418</v>
      </c>
      <c r="C811" s="490" t="s">
        <v>5423</v>
      </c>
      <c r="D811" s="491">
        <v>0</v>
      </c>
      <c r="E811" s="490"/>
      <c r="F811" s="490" t="s">
        <v>5424</v>
      </c>
      <c r="G811" s="490"/>
      <c r="H811" s="492" t="s">
        <v>5389</v>
      </c>
      <c r="I811" s="492" t="s">
        <v>1354</v>
      </c>
      <c r="J811" s="492"/>
      <c r="K811" s="492"/>
      <c r="L811" s="491"/>
      <c r="M811" s="491"/>
      <c r="N811" s="491"/>
      <c r="O811" s="491"/>
      <c r="P811" s="491"/>
      <c r="Q811" s="491"/>
      <c r="R811" s="491"/>
      <c r="S811" s="491"/>
      <c r="T811" s="491"/>
      <c r="U811" s="491">
        <f t="shared" si="36"/>
        <v>0</v>
      </c>
      <c r="V811" s="495">
        <f t="shared" si="38"/>
        <v>50</v>
      </c>
      <c r="W811" s="496"/>
      <c r="X811" s="496"/>
      <c r="Y811" s="496"/>
      <c r="Z811" s="502">
        <v>50</v>
      </c>
      <c r="AA811" s="496"/>
      <c r="AB811" s="496"/>
      <c r="AC811" s="496"/>
      <c r="AD811" s="496"/>
      <c r="AE811" s="547"/>
      <c r="AF811" s="498" t="s">
        <v>4922</v>
      </c>
      <c r="AG811" s="499">
        <v>0</v>
      </c>
      <c r="AH811" s="499">
        <v>0</v>
      </c>
      <c r="AI811" s="499">
        <f t="shared" si="37"/>
        <v>0</v>
      </c>
      <c r="AJ811" s="324"/>
      <c r="AK811" s="316"/>
      <c r="AL811" s="316"/>
      <c r="AM811" s="500"/>
      <c r="AN811" s="500"/>
      <c r="AO811" s="500"/>
      <c r="AP811" s="500"/>
      <c r="AQ811" s="500"/>
      <c r="AR811" s="500"/>
      <c r="AS811" s="500"/>
      <c r="AT811" s="500"/>
      <c r="AU811" s="500"/>
      <c r="AV811" s="500"/>
      <c r="AW811" s="500"/>
      <c r="AX811" s="500"/>
      <c r="AY811" s="500"/>
      <c r="AZ811" s="500"/>
      <c r="BA811" s="500"/>
      <c r="BB811" s="500"/>
      <c r="BC811" s="500"/>
      <c r="BD811" s="500"/>
    </row>
    <row r="812" spans="1:56" s="501" customFormat="1" ht="78.75" hidden="1" customHeight="1">
      <c r="A812" s="492">
        <v>804</v>
      </c>
      <c r="B812" s="490" t="s">
        <v>6419</v>
      </c>
      <c r="C812" s="490" t="s">
        <v>5425</v>
      </c>
      <c r="D812" s="491">
        <v>0</v>
      </c>
      <c r="E812" s="490"/>
      <c r="F812" s="490" t="s">
        <v>5426</v>
      </c>
      <c r="G812" s="490"/>
      <c r="H812" s="492" t="s">
        <v>5389</v>
      </c>
      <c r="I812" s="492" t="s">
        <v>1354</v>
      </c>
      <c r="J812" s="492"/>
      <c r="K812" s="492"/>
      <c r="L812" s="491"/>
      <c r="M812" s="491"/>
      <c r="N812" s="491"/>
      <c r="O812" s="491"/>
      <c r="P812" s="491"/>
      <c r="Q812" s="491"/>
      <c r="R812" s="491"/>
      <c r="S812" s="491"/>
      <c r="T812" s="491"/>
      <c r="U812" s="491">
        <f t="shared" si="36"/>
        <v>0</v>
      </c>
      <c r="V812" s="495">
        <f t="shared" si="38"/>
        <v>50</v>
      </c>
      <c r="W812" s="496"/>
      <c r="X812" s="496"/>
      <c r="Y812" s="496"/>
      <c r="Z812" s="502">
        <v>50</v>
      </c>
      <c r="AA812" s="496"/>
      <c r="AB812" s="496"/>
      <c r="AC812" s="496"/>
      <c r="AD812" s="496"/>
      <c r="AE812" s="547"/>
      <c r="AF812" s="498" t="s">
        <v>4922</v>
      </c>
      <c r="AG812" s="499">
        <v>0</v>
      </c>
      <c r="AH812" s="499">
        <v>0</v>
      </c>
      <c r="AI812" s="499">
        <f t="shared" si="37"/>
        <v>0</v>
      </c>
      <c r="AJ812" s="324"/>
      <c r="AK812" s="316"/>
      <c r="AL812" s="316"/>
      <c r="AM812" s="500"/>
      <c r="AN812" s="500"/>
      <c r="AO812" s="500"/>
      <c r="AP812" s="500"/>
      <c r="AQ812" s="500"/>
      <c r="AR812" s="500"/>
      <c r="AS812" s="500"/>
      <c r="AT812" s="500"/>
      <c r="AU812" s="500"/>
      <c r="AV812" s="500"/>
      <c r="AW812" s="500"/>
      <c r="AX812" s="500"/>
      <c r="AY812" s="500"/>
      <c r="AZ812" s="500"/>
      <c r="BA812" s="500"/>
      <c r="BB812" s="500"/>
      <c r="BC812" s="500"/>
      <c r="BD812" s="500"/>
    </row>
    <row r="813" spans="1:56" s="501" customFormat="1" ht="141.75" hidden="1" customHeight="1">
      <c r="A813" s="492">
        <v>805</v>
      </c>
      <c r="B813" s="490" t="s">
        <v>6420</v>
      </c>
      <c r="C813" s="490" t="s">
        <v>5427</v>
      </c>
      <c r="D813" s="491">
        <v>0</v>
      </c>
      <c r="E813" s="490"/>
      <c r="F813" s="490" t="s">
        <v>5428</v>
      </c>
      <c r="G813" s="490"/>
      <c r="H813" s="492" t="s">
        <v>5389</v>
      </c>
      <c r="I813" s="492" t="s">
        <v>1354</v>
      </c>
      <c r="J813" s="492"/>
      <c r="K813" s="492"/>
      <c r="L813" s="491"/>
      <c r="M813" s="491"/>
      <c r="N813" s="491"/>
      <c r="O813" s="491"/>
      <c r="P813" s="491"/>
      <c r="Q813" s="491"/>
      <c r="R813" s="491"/>
      <c r="S813" s="491"/>
      <c r="T813" s="491"/>
      <c r="U813" s="491">
        <f t="shared" si="36"/>
        <v>0</v>
      </c>
      <c r="V813" s="495">
        <f t="shared" si="38"/>
        <v>50</v>
      </c>
      <c r="W813" s="496"/>
      <c r="X813" s="496"/>
      <c r="Y813" s="496"/>
      <c r="Z813" s="502">
        <v>50</v>
      </c>
      <c r="AA813" s="496"/>
      <c r="AB813" s="496"/>
      <c r="AC813" s="496"/>
      <c r="AD813" s="496"/>
      <c r="AE813" s="547"/>
      <c r="AF813" s="498" t="s">
        <v>4922</v>
      </c>
      <c r="AG813" s="499">
        <v>0</v>
      </c>
      <c r="AH813" s="499">
        <v>0</v>
      </c>
      <c r="AI813" s="499">
        <f t="shared" si="37"/>
        <v>0</v>
      </c>
      <c r="AJ813" s="324"/>
      <c r="AK813" s="316"/>
      <c r="AL813" s="316"/>
      <c r="AM813" s="500"/>
      <c r="AN813" s="500"/>
      <c r="AO813" s="500"/>
      <c r="AP813" s="500"/>
      <c r="AQ813" s="500"/>
      <c r="AR813" s="500"/>
      <c r="AS813" s="500"/>
      <c r="AT813" s="500"/>
      <c r="AU813" s="500"/>
      <c r="AV813" s="500"/>
      <c r="AW813" s="500"/>
      <c r="AX813" s="500"/>
      <c r="AY813" s="500"/>
      <c r="AZ813" s="500"/>
      <c r="BA813" s="500"/>
      <c r="BB813" s="500"/>
      <c r="BC813" s="500"/>
      <c r="BD813" s="500"/>
    </row>
    <row r="814" spans="1:56" s="501" customFormat="1" ht="47.25" hidden="1" customHeight="1">
      <c r="A814" s="492">
        <v>806</v>
      </c>
      <c r="B814" s="490" t="s">
        <v>6421</v>
      </c>
      <c r="C814" s="490" t="s">
        <v>5429</v>
      </c>
      <c r="D814" s="491">
        <v>0</v>
      </c>
      <c r="E814" s="490"/>
      <c r="F814" s="490" t="s">
        <v>5430</v>
      </c>
      <c r="G814" s="490"/>
      <c r="H814" s="492" t="s">
        <v>5389</v>
      </c>
      <c r="I814" s="492" t="s">
        <v>1354</v>
      </c>
      <c r="J814" s="492"/>
      <c r="K814" s="492"/>
      <c r="L814" s="491"/>
      <c r="M814" s="491"/>
      <c r="N814" s="491"/>
      <c r="O814" s="491"/>
      <c r="P814" s="491"/>
      <c r="Q814" s="491"/>
      <c r="R814" s="491"/>
      <c r="S814" s="491"/>
      <c r="T814" s="491"/>
      <c r="U814" s="491">
        <f t="shared" si="36"/>
        <v>0</v>
      </c>
      <c r="V814" s="495">
        <f t="shared" si="38"/>
        <v>50</v>
      </c>
      <c r="W814" s="496"/>
      <c r="X814" s="496"/>
      <c r="Y814" s="496"/>
      <c r="Z814" s="502">
        <v>50</v>
      </c>
      <c r="AA814" s="496"/>
      <c r="AB814" s="496"/>
      <c r="AC814" s="496"/>
      <c r="AD814" s="496"/>
      <c r="AE814" s="547"/>
      <c r="AF814" s="498" t="s">
        <v>4922</v>
      </c>
      <c r="AG814" s="499">
        <v>0</v>
      </c>
      <c r="AH814" s="499">
        <v>0</v>
      </c>
      <c r="AI814" s="499">
        <f t="shared" si="37"/>
        <v>0</v>
      </c>
      <c r="AJ814" s="324"/>
      <c r="AK814" s="316"/>
      <c r="AL814" s="316"/>
      <c r="AM814" s="500"/>
      <c r="AN814" s="500"/>
      <c r="AO814" s="500"/>
      <c r="AP814" s="500"/>
      <c r="AQ814" s="500"/>
      <c r="AR814" s="500"/>
      <c r="AS814" s="500"/>
      <c r="AT814" s="500"/>
      <c r="AU814" s="500"/>
      <c r="AV814" s="500"/>
      <c r="AW814" s="500"/>
      <c r="AX814" s="500"/>
      <c r="AY814" s="500"/>
      <c r="AZ814" s="500"/>
      <c r="BA814" s="500"/>
      <c r="BB814" s="500"/>
      <c r="BC814" s="500"/>
      <c r="BD814" s="500"/>
    </row>
    <row r="815" spans="1:56" s="501" customFormat="1" ht="47.25" hidden="1" customHeight="1">
      <c r="A815" s="492">
        <v>807</v>
      </c>
      <c r="B815" s="490" t="s">
        <v>6422</v>
      </c>
      <c r="C815" s="490" t="s">
        <v>5431</v>
      </c>
      <c r="D815" s="491">
        <v>0</v>
      </c>
      <c r="E815" s="490"/>
      <c r="F815" s="490" t="s">
        <v>5432</v>
      </c>
      <c r="G815" s="490"/>
      <c r="H815" s="492" t="s">
        <v>5389</v>
      </c>
      <c r="I815" s="492" t="s">
        <v>1354</v>
      </c>
      <c r="J815" s="492"/>
      <c r="K815" s="492"/>
      <c r="L815" s="491"/>
      <c r="M815" s="491"/>
      <c r="N815" s="491"/>
      <c r="O815" s="491"/>
      <c r="P815" s="491"/>
      <c r="Q815" s="491"/>
      <c r="R815" s="491"/>
      <c r="S815" s="491"/>
      <c r="T815" s="491"/>
      <c r="U815" s="491">
        <f t="shared" si="36"/>
        <v>0</v>
      </c>
      <c r="V815" s="495">
        <f t="shared" si="38"/>
        <v>30</v>
      </c>
      <c r="W815" s="496"/>
      <c r="X815" s="496"/>
      <c r="Y815" s="496"/>
      <c r="Z815" s="502">
        <v>30</v>
      </c>
      <c r="AA815" s="496"/>
      <c r="AB815" s="496"/>
      <c r="AC815" s="496"/>
      <c r="AD815" s="496"/>
      <c r="AE815" s="547"/>
      <c r="AF815" s="498" t="s">
        <v>4922</v>
      </c>
      <c r="AG815" s="499">
        <v>0</v>
      </c>
      <c r="AH815" s="499">
        <v>0</v>
      </c>
      <c r="AI815" s="499">
        <f t="shared" si="37"/>
        <v>0</v>
      </c>
      <c r="AJ815" s="324"/>
      <c r="AK815" s="316"/>
      <c r="AL815" s="316"/>
      <c r="AM815" s="500"/>
      <c r="AN815" s="500"/>
      <c r="AO815" s="500"/>
      <c r="AP815" s="500"/>
      <c r="AQ815" s="500"/>
      <c r="AR815" s="500"/>
      <c r="AS815" s="500"/>
      <c r="AT815" s="500"/>
      <c r="AU815" s="500"/>
      <c r="AV815" s="500"/>
      <c r="AW815" s="500"/>
      <c r="AX815" s="500"/>
      <c r="AY815" s="500"/>
      <c r="AZ815" s="500"/>
      <c r="BA815" s="500"/>
      <c r="BB815" s="500"/>
      <c r="BC815" s="500"/>
      <c r="BD815" s="500"/>
    </row>
    <row r="816" spans="1:56" s="501" customFormat="1" ht="94.5" hidden="1" customHeight="1">
      <c r="A816" s="492">
        <v>808</v>
      </c>
      <c r="B816" s="490" t="s">
        <v>6423</v>
      </c>
      <c r="C816" s="490" t="s">
        <v>5433</v>
      </c>
      <c r="D816" s="491">
        <v>0</v>
      </c>
      <c r="E816" s="490"/>
      <c r="F816" s="490" t="s">
        <v>5434</v>
      </c>
      <c r="G816" s="490"/>
      <c r="H816" s="492"/>
      <c r="I816" s="492" t="s">
        <v>2594</v>
      </c>
      <c r="J816" s="492"/>
      <c r="K816" s="492"/>
      <c r="L816" s="491"/>
      <c r="M816" s="491"/>
      <c r="N816" s="491"/>
      <c r="O816" s="491"/>
      <c r="P816" s="491"/>
      <c r="Q816" s="491"/>
      <c r="R816" s="491"/>
      <c r="S816" s="491"/>
      <c r="T816" s="491"/>
      <c r="U816" s="491">
        <f t="shared" si="36"/>
        <v>0</v>
      </c>
      <c r="V816" s="495">
        <f t="shared" si="38"/>
        <v>50</v>
      </c>
      <c r="W816" s="496"/>
      <c r="X816" s="496"/>
      <c r="Y816" s="496"/>
      <c r="Z816" s="502">
        <v>50</v>
      </c>
      <c r="AA816" s="496"/>
      <c r="AB816" s="496"/>
      <c r="AC816" s="496"/>
      <c r="AD816" s="496"/>
      <c r="AE816" s="547"/>
      <c r="AF816" s="498" t="s">
        <v>4922</v>
      </c>
      <c r="AG816" s="499">
        <v>0</v>
      </c>
      <c r="AH816" s="499">
        <v>0</v>
      </c>
      <c r="AI816" s="499">
        <f t="shared" si="37"/>
        <v>0</v>
      </c>
      <c r="AJ816" s="324"/>
      <c r="AK816" s="316"/>
      <c r="AL816" s="316"/>
      <c r="AM816" s="500"/>
      <c r="AN816" s="500"/>
      <c r="AO816" s="500"/>
      <c r="AP816" s="500"/>
      <c r="AQ816" s="500"/>
      <c r="AR816" s="500"/>
      <c r="AS816" s="500"/>
      <c r="AT816" s="500"/>
      <c r="AU816" s="500"/>
      <c r="AV816" s="500"/>
      <c r="AW816" s="500"/>
      <c r="AX816" s="500"/>
      <c r="AY816" s="500"/>
      <c r="AZ816" s="500"/>
      <c r="BA816" s="500"/>
      <c r="BB816" s="500"/>
      <c r="BC816" s="500"/>
      <c r="BD816" s="500"/>
    </row>
    <row r="817" spans="1:56" s="501" customFormat="1" ht="126" hidden="1" customHeight="1">
      <c r="A817" s="492">
        <v>809</v>
      </c>
      <c r="B817" s="490" t="s">
        <v>6424</v>
      </c>
      <c r="C817" s="490" t="s">
        <v>5435</v>
      </c>
      <c r="D817" s="491">
        <v>0</v>
      </c>
      <c r="E817" s="490"/>
      <c r="F817" s="490" t="s">
        <v>5436</v>
      </c>
      <c r="G817" s="490"/>
      <c r="H817" s="492"/>
      <c r="I817" s="492" t="s">
        <v>2594</v>
      </c>
      <c r="J817" s="492"/>
      <c r="K817" s="492"/>
      <c r="L817" s="491"/>
      <c r="M817" s="491"/>
      <c r="N817" s="491"/>
      <c r="O817" s="491"/>
      <c r="P817" s="491"/>
      <c r="Q817" s="491"/>
      <c r="R817" s="491"/>
      <c r="S817" s="491"/>
      <c r="T817" s="491"/>
      <c r="U817" s="491">
        <f t="shared" si="36"/>
        <v>0</v>
      </c>
      <c r="V817" s="495">
        <f t="shared" si="38"/>
        <v>20</v>
      </c>
      <c r="W817" s="496"/>
      <c r="X817" s="496"/>
      <c r="Y817" s="496"/>
      <c r="Z817" s="502">
        <v>20</v>
      </c>
      <c r="AA817" s="496"/>
      <c r="AB817" s="496"/>
      <c r="AC817" s="496"/>
      <c r="AD817" s="496"/>
      <c r="AE817" s="547"/>
      <c r="AF817" s="498" t="s">
        <v>4922</v>
      </c>
      <c r="AG817" s="499">
        <v>0</v>
      </c>
      <c r="AH817" s="499">
        <v>0</v>
      </c>
      <c r="AI817" s="499">
        <f t="shared" si="37"/>
        <v>0</v>
      </c>
      <c r="AJ817" s="324"/>
      <c r="AK817" s="316"/>
      <c r="AL817" s="316"/>
      <c r="AM817" s="500"/>
      <c r="AN817" s="500"/>
      <c r="AO817" s="500"/>
      <c r="AP817" s="500"/>
      <c r="AQ817" s="500"/>
      <c r="AR817" s="500"/>
      <c r="AS817" s="500"/>
      <c r="AT817" s="500"/>
      <c r="AU817" s="500"/>
      <c r="AV817" s="500"/>
      <c r="AW817" s="500"/>
      <c r="AX817" s="500"/>
      <c r="AY817" s="500"/>
      <c r="AZ817" s="500"/>
      <c r="BA817" s="500"/>
      <c r="BB817" s="500"/>
      <c r="BC817" s="500"/>
      <c r="BD817" s="500"/>
    </row>
    <row r="818" spans="1:56" s="501" customFormat="1" ht="126" hidden="1" customHeight="1">
      <c r="A818" s="492">
        <v>810</v>
      </c>
      <c r="B818" s="490" t="s">
        <v>6425</v>
      </c>
      <c r="C818" s="490" t="s">
        <v>5437</v>
      </c>
      <c r="D818" s="491">
        <v>0</v>
      </c>
      <c r="E818" s="490"/>
      <c r="F818" s="490" t="s">
        <v>5438</v>
      </c>
      <c r="G818" s="490"/>
      <c r="H818" s="492"/>
      <c r="I818" s="492" t="s">
        <v>2594</v>
      </c>
      <c r="J818" s="492"/>
      <c r="K818" s="492"/>
      <c r="L818" s="491"/>
      <c r="M818" s="491"/>
      <c r="N818" s="491"/>
      <c r="O818" s="491"/>
      <c r="P818" s="491"/>
      <c r="Q818" s="491"/>
      <c r="R818" s="491"/>
      <c r="S818" s="491"/>
      <c r="T818" s="491"/>
      <c r="U818" s="491">
        <f t="shared" si="36"/>
        <v>0</v>
      </c>
      <c r="V818" s="495">
        <f t="shared" si="38"/>
        <v>20</v>
      </c>
      <c r="W818" s="496"/>
      <c r="X818" s="496"/>
      <c r="Y818" s="496"/>
      <c r="Z818" s="502">
        <v>20</v>
      </c>
      <c r="AA818" s="496"/>
      <c r="AB818" s="496"/>
      <c r="AC818" s="496"/>
      <c r="AD818" s="496"/>
      <c r="AE818" s="547"/>
      <c r="AF818" s="498" t="s">
        <v>4922</v>
      </c>
      <c r="AG818" s="499">
        <v>0</v>
      </c>
      <c r="AH818" s="499">
        <v>0</v>
      </c>
      <c r="AI818" s="499">
        <f t="shared" si="37"/>
        <v>0</v>
      </c>
      <c r="AJ818" s="324"/>
      <c r="AK818" s="316"/>
      <c r="AL818" s="316"/>
      <c r="AM818" s="500"/>
      <c r="AN818" s="500"/>
      <c r="AO818" s="500"/>
      <c r="AP818" s="500"/>
      <c r="AQ818" s="500"/>
      <c r="AR818" s="500"/>
      <c r="AS818" s="500"/>
      <c r="AT818" s="500"/>
      <c r="AU818" s="500"/>
      <c r="AV818" s="500"/>
      <c r="AW818" s="500"/>
      <c r="AX818" s="500"/>
      <c r="AY818" s="500"/>
      <c r="AZ818" s="500"/>
      <c r="BA818" s="500"/>
      <c r="BB818" s="500"/>
      <c r="BC818" s="500"/>
      <c r="BD818" s="500"/>
    </row>
    <row r="819" spans="1:56" s="501" customFormat="1" ht="110.25" hidden="1" customHeight="1">
      <c r="A819" s="492">
        <v>811</v>
      </c>
      <c r="B819" s="490" t="s">
        <v>6426</v>
      </c>
      <c r="C819" s="490" t="s">
        <v>5439</v>
      </c>
      <c r="D819" s="491">
        <v>0</v>
      </c>
      <c r="E819" s="490"/>
      <c r="F819" s="490" t="s">
        <v>5440</v>
      </c>
      <c r="G819" s="490"/>
      <c r="H819" s="492"/>
      <c r="I819" s="492" t="s">
        <v>2594</v>
      </c>
      <c r="J819" s="492"/>
      <c r="K819" s="492"/>
      <c r="L819" s="491"/>
      <c r="M819" s="491"/>
      <c r="N819" s="491"/>
      <c r="O819" s="491"/>
      <c r="P819" s="491"/>
      <c r="Q819" s="491"/>
      <c r="R819" s="491"/>
      <c r="S819" s="491"/>
      <c r="T819" s="491"/>
      <c r="U819" s="491">
        <f t="shared" si="36"/>
        <v>0</v>
      </c>
      <c r="V819" s="495">
        <f t="shared" si="38"/>
        <v>30</v>
      </c>
      <c r="W819" s="496"/>
      <c r="X819" s="496"/>
      <c r="Y819" s="496"/>
      <c r="Z819" s="502">
        <v>30</v>
      </c>
      <c r="AA819" s="496"/>
      <c r="AB819" s="496"/>
      <c r="AC819" s="496"/>
      <c r="AD819" s="496"/>
      <c r="AE819" s="547"/>
      <c r="AF819" s="498" t="s">
        <v>4922</v>
      </c>
      <c r="AG819" s="499">
        <v>0</v>
      </c>
      <c r="AH819" s="499">
        <v>0</v>
      </c>
      <c r="AI819" s="499">
        <f t="shared" si="37"/>
        <v>0</v>
      </c>
      <c r="AJ819" s="324"/>
      <c r="AK819" s="316"/>
      <c r="AL819" s="316"/>
      <c r="AM819" s="500"/>
      <c r="AN819" s="500"/>
      <c r="AO819" s="500"/>
      <c r="AP819" s="500"/>
      <c r="AQ819" s="500"/>
      <c r="AR819" s="500"/>
      <c r="AS819" s="500"/>
      <c r="AT819" s="500"/>
      <c r="AU819" s="500"/>
      <c r="AV819" s="500"/>
      <c r="AW819" s="500"/>
      <c r="AX819" s="500"/>
      <c r="AY819" s="500"/>
      <c r="AZ819" s="500"/>
      <c r="BA819" s="500"/>
      <c r="BB819" s="500"/>
      <c r="BC819" s="500"/>
      <c r="BD819" s="500"/>
    </row>
    <row r="820" spans="1:56" s="501" customFormat="1" ht="110.25" hidden="1" customHeight="1">
      <c r="A820" s="492">
        <v>812</v>
      </c>
      <c r="B820" s="490" t="s">
        <v>6427</v>
      </c>
      <c r="C820" s="490" t="s">
        <v>5441</v>
      </c>
      <c r="D820" s="491">
        <v>0</v>
      </c>
      <c r="E820" s="490"/>
      <c r="F820" s="490" t="s">
        <v>5442</v>
      </c>
      <c r="G820" s="490"/>
      <c r="H820" s="492"/>
      <c r="I820" s="492" t="s">
        <v>84</v>
      </c>
      <c r="J820" s="492"/>
      <c r="K820" s="492"/>
      <c r="L820" s="491"/>
      <c r="M820" s="491"/>
      <c r="N820" s="491"/>
      <c r="O820" s="491"/>
      <c r="P820" s="491"/>
      <c r="Q820" s="491"/>
      <c r="R820" s="491"/>
      <c r="S820" s="491"/>
      <c r="T820" s="491"/>
      <c r="U820" s="491">
        <f t="shared" si="36"/>
        <v>0</v>
      </c>
      <c r="V820" s="495">
        <f t="shared" si="38"/>
        <v>200</v>
      </c>
      <c r="W820" s="496"/>
      <c r="X820" s="496"/>
      <c r="Y820" s="496"/>
      <c r="Z820" s="502">
        <v>200</v>
      </c>
      <c r="AA820" s="496"/>
      <c r="AB820" s="496"/>
      <c r="AC820" s="496"/>
      <c r="AD820" s="496"/>
      <c r="AE820" s="547"/>
      <c r="AF820" s="498" t="s">
        <v>4922</v>
      </c>
      <c r="AG820" s="499">
        <v>0</v>
      </c>
      <c r="AH820" s="499">
        <v>0</v>
      </c>
      <c r="AI820" s="499">
        <f t="shared" si="37"/>
        <v>0</v>
      </c>
      <c r="AJ820" s="324"/>
      <c r="AK820" s="316"/>
      <c r="AL820" s="316"/>
      <c r="AM820" s="500"/>
      <c r="AN820" s="500"/>
      <c r="AO820" s="500"/>
      <c r="AP820" s="500"/>
      <c r="AQ820" s="500"/>
      <c r="AR820" s="500"/>
      <c r="AS820" s="500"/>
      <c r="AT820" s="500"/>
      <c r="AU820" s="500"/>
      <c r="AV820" s="500"/>
      <c r="AW820" s="500"/>
      <c r="AX820" s="500"/>
      <c r="AY820" s="500"/>
      <c r="AZ820" s="500"/>
      <c r="BA820" s="500"/>
      <c r="BB820" s="500"/>
      <c r="BC820" s="500"/>
      <c r="BD820" s="500"/>
    </row>
    <row r="821" spans="1:56" s="501" customFormat="1" ht="126" hidden="1" customHeight="1">
      <c r="A821" s="492">
        <v>813</v>
      </c>
      <c r="B821" s="490" t="s">
        <v>6428</v>
      </c>
      <c r="C821" s="490" t="s">
        <v>5443</v>
      </c>
      <c r="D821" s="491">
        <v>0</v>
      </c>
      <c r="E821" s="490"/>
      <c r="F821" s="490" t="s">
        <v>5444</v>
      </c>
      <c r="G821" s="490"/>
      <c r="H821" s="492"/>
      <c r="I821" s="492" t="s">
        <v>2594</v>
      </c>
      <c r="J821" s="492"/>
      <c r="K821" s="492"/>
      <c r="L821" s="491"/>
      <c r="M821" s="491"/>
      <c r="N821" s="491"/>
      <c r="O821" s="491"/>
      <c r="P821" s="491"/>
      <c r="Q821" s="491"/>
      <c r="R821" s="491"/>
      <c r="S821" s="491"/>
      <c r="T821" s="491"/>
      <c r="U821" s="491">
        <f t="shared" si="36"/>
        <v>0</v>
      </c>
      <c r="V821" s="495">
        <f t="shared" si="38"/>
        <v>200</v>
      </c>
      <c r="W821" s="496"/>
      <c r="X821" s="496"/>
      <c r="Y821" s="496"/>
      <c r="Z821" s="502">
        <v>200</v>
      </c>
      <c r="AA821" s="496"/>
      <c r="AB821" s="496"/>
      <c r="AC821" s="496"/>
      <c r="AD821" s="496"/>
      <c r="AE821" s="547"/>
      <c r="AF821" s="498" t="s">
        <v>4922</v>
      </c>
      <c r="AG821" s="499">
        <v>0</v>
      </c>
      <c r="AH821" s="499">
        <v>0</v>
      </c>
      <c r="AI821" s="499">
        <f t="shared" si="37"/>
        <v>0</v>
      </c>
      <c r="AJ821" s="324"/>
      <c r="AK821" s="316"/>
      <c r="AL821" s="316"/>
      <c r="AM821" s="500"/>
      <c r="AN821" s="500"/>
      <c r="AO821" s="500"/>
      <c r="AP821" s="500"/>
      <c r="AQ821" s="500"/>
      <c r="AR821" s="500"/>
      <c r="AS821" s="500"/>
      <c r="AT821" s="500"/>
      <c r="AU821" s="500"/>
      <c r="AV821" s="500"/>
      <c r="AW821" s="500"/>
      <c r="AX821" s="500"/>
      <c r="AY821" s="500"/>
      <c r="AZ821" s="500"/>
      <c r="BA821" s="500"/>
      <c r="BB821" s="500"/>
      <c r="BC821" s="500"/>
      <c r="BD821" s="500"/>
    </row>
    <row r="822" spans="1:56" s="501" customFormat="1" ht="126" hidden="1" customHeight="1">
      <c r="A822" s="492">
        <v>814</v>
      </c>
      <c r="B822" s="490" t="s">
        <v>6429</v>
      </c>
      <c r="C822" s="490" t="s">
        <v>5445</v>
      </c>
      <c r="D822" s="491">
        <v>0</v>
      </c>
      <c r="E822" s="490"/>
      <c r="F822" s="490" t="s">
        <v>5446</v>
      </c>
      <c r="G822" s="490"/>
      <c r="H822" s="492"/>
      <c r="I822" s="492" t="s">
        <v>84</v>
      </c>
      <c r="J822" s="492"/>
      <c r="K822" s="492"/>
      <c r="L822" s="491"/>
      <c r="M822" s="491"/>
      <c r="N822" s="491"/>
      <c r="O822" s="491"/>
      <c r="P822" s="491"/>
      <c r="Q822" s="491"/>
      <c r="R822" s="491"/>
      <c r="S822" s="491"/>
      <c r="T822" s="491"/>
      <c r="U822" s="491">
        <f t="shared" si="36"/>
        <v>0</v>
      </c>
      <c r="V822" s="495">
        <f t="shared" si="38"/>
        <v>20</v>
      </c>
      <c r="W822" s="496"/>
      <c r="X822" s="496"/>
      <c r="Y822" s="496"/>
      <c r="Z822" s="502">
        <v>20</v>
      </c>
      <c r="AA822" s="496"/>
      <c r="AB822" s="496"/>
      <c r="AC822" s="496"/>
      <c r="AD822" s="496"/>
      <c r="AE822" s="547"/>
      <c r="AF822" s="498" t="s">
        <v>4922</v>
      </c>
      <c r="AG822" s="499">
        <v>0</v>
      </c>
      <c r="AH822" s="499">
        <v>0</v>
      </c>
      <c r="AI822" s="499">
        <f t="shared" si="37"/>
        <v>0</v>
      </c>
      <c r="AJ822" s="324"/>
      <c r="AK822" s="316"/>
      <c r="AL822" s="316"/>
      <c r="AM822" s="500"/>
      <c r="AN822" s="500"/>
      <c r="AO822" s="500"/>
      <c r="AP822" s="500"/>
      <c r="AQ822" s="500"/>
      <c r="AR822" s="500"/>
      <c r="AS822" s="500"/>
      <c r="AT822" s="500"/>
      <c r="AU822" s="500"/>
      <c r="AV822" s="500"/>
      <c r="AW822" s="500"/>
      <c r="AX822" s="500"/>
      <c r="AY822" s="500"/>
      <c r="AZ822" s="500"/>
      <c r="BA822" s="500"/>
      <c r="BB822" s="500"/>
      <c r="BC822" s="500"/>
      <c r="BD822" s="500"/>
    </row>
    <row r="823" spans="1:56" s="501" customFormat="1" ht="126" hidden="1" customHeight="1">
      <c r="A823" s="492">
        <v>815</v>
      </c>
      <c r="B823" s="490" t="s">
        <v>6430</v>
      </c>
      <c r="C823" s="490" t="s">
        <v>5447</v>
      </c>
      <c r="D823" s="491">
        <v>0</v>
      </c>
      <c r="E823" s="490"/>
      <c r="F823" s="490" t="s">
        <v>5448</v>
      </c>
      <c r="G823" s="490"/>
      <c r="H823" s="492"/>
      <c r="I823" s="492" t="s">
        <v>84</v>
      </c>
      <c r="J823" s="492"/>
      <c r="K823" s="492"/>
      <c r="L823" s="491"/>
      <c r="M823" s="491"/>
      <c r="N823" s="491"/>
      <c r="O823" s="491"/>
      <c r="P823" s="491"/>
      <c r="Q823" s="491"/>
      <c r="R823" s="491"/>
      <c r="S823" s="491"/>
      <c r="T823" s="491"/>
      <c r="U823" s="491">
        <f t="shared" si="36"/>
        <v>0</v>
      </c>
      <c r="V823" s="495">
        <f t="shared" si="38"/>
        <v>50</v>
      </c>
      <c r="W823" s="496"/>
      <c r="X823" s="496"/>
      <c r="Y823" s="496"/>
      <c r="Z823" s="502">
        <v>50</v>
      </c>
      <c r="AA823" s="496"/>
      <c r="AB823" s="496"/>
      <c r="AC823" s="496"/>
      <c r="AD823" s="496"/>
      <c r="AE823" s="547"/>
      <c r="AF823" s="498" t="s">
        <v>4922</v>
      </c>
      <c r="AG823" s="499">
        <v>0</v>
      </c>
      <c r="AH823" s="499">
        <v>0</v>
      </c>
      <c r="AI823" s="499">
        <f t="shared" si="37"/>
        <v>0</v>
      </c>
      <c r="AJ823" s="324"/>
      <c r="AK823" s="316"/>
      <c r="AL823" s="316"/>
      <c r="AM823" s="500"/>
      <c r="AN823" s="500"/>
      <c r="AO823" s="500"/>
      <c r="AP823" s="500"/>
      <c r="AQ823" s="500"/>
      <c r="AR823" s="500"/>
      <c r="AS823" s="500"/>
      <c r="AT823" s="500"/>
      <c r="AU823" s="500"/>
      <c r="AV823" s="500"/>
      <c r="AW823" s="500"/>
      <c r="AX823" s="500"/>
      <c r="AY823" s="500"/>
      <c r="AZ823" s="500"/>
      <c r="BA823" s="500"/>
      <c r="BB823" s="500"/>
      <c r="BC823" s="500"/>
      <c r="BD823" s="500"/>
    </row>
    <row r="824" spans="1:56" s="501" customFormat="1" ht="141.75" hidden="1" customHeight="1">
      <c r="A824" s="492">
        <v>816</v>
      </c>
      <c r="B824" s="490" t="s">
        <v>6431</v>
      </c>
      <c r="C824" s="490" t="s">
        <v>5449</v>
      </c>
      <c r="D824" s="491">
        <v>0</v>
      </c>
      <c r="E824" s="490"/>
      <c r="F824" s="490" t="s">
        <v>5450</v>
      </c>
      <c r="G824" s="490"/>
      <c r="H824" s="492"/>
      <c r="I824" s="492" t="s">
        <v>84</v>
      </c>
      <c r="J824" s="492"/>
      <c r="K824" s="492"/>
      <c r="L824" s="491"/>
      <c r="M824" s="491"/>
      <c r="N824" s="491"/>
      <c r="O824" s="491"/>
      <c r="P824" s="491"/>
      <c r="Q824" s="491"/>
      <c r="R824" s="491"/>
      <c r="S824" s="491"/>
      <c r="T824" s="491"/>
      <c r="U824" s="491">
        <f t="shared" si="36"/>
        <v>0</v>
      </c>
      <c r="V824" s="495">
        <f t="shared" si="38"/>
        <v>50</v>
      </c>
      <c r="W824" s="496"/>
      <c r="X824" s="496"/>
      <c r="Y824" s="496"/>
      <c r="Z824" s="502">
        <v>50</v>
      </c>
      <c r="AA824" s="496"/>
      <c r="AB824" s="496"/>
      <c r="AC824" s="496"/>
      <c r="AD824" s="496"/>
      <c r="AE824" s="547"/>
      <c r="AF824" s="498" t="s">
        <v>4922</v>
      </c>
      <c r="AG824" s="499">
        <v>0</v>
      </c>
      <c r="AH824" s="499">
        <v>0</v>
      </c>
      <c r="AI824" s="499">
        <f t="shared" si="37"/>
        <v>0</v>
      </c>
      <c r="AJ824" s="324"/>
      <c r="AK824" s="316"/>
      <c r="AL824" s="316"/>
      <c r="AM824" s="500"/>
      <c r="AN824" s="500"/>
      <c r="AO824" s="500"/>
      <c r="AP824" s="500"/>
      <c r="AQ824" s="500"/>
      <c r="AR824" s="500"/>
      <c r="AS824" s="500"/>
      <c r="AT824" s="500"/>
      <c r="AU824" s="500"/>
      <c r="AV824" s="500"/>
      <c r="AW824" s="500"/>
      <c r="AX824" s="500"/>
      <c r="AY824" s="500"/>
      <c r="AZ824" s="500"/>
      <c r="BA824" s="500"/>
      <c r="BB824" s="500"/>
      <c r="BC824" s="500"/>
      <c r="BD824" s="500"/>
    </row>
    <row r="825" spans="1:56" s="501" customFormat="1" ht="173.25" hidden="1" customHeight="1">
      <c r="A825" s="492">
        <v>817</v>
      </c>
      <c r="B825" s="490" t="s">
        <v>6432</v>
      </c>
      <c r="C825" s="490" t="s">
        <v>5451</v>
      </c>
      <c r="D825" s="491">
        <v>0</v>
      </c>
      <c r="E825" s="490"/>
      <c r="F825" s="490" t="s">
        <v>5452</v>
      </c>
      <c r="G825" s="490"/>
      <c r="H825" s="492"/>
      <c r="I825" s="492" t="s">
        <v>84</v>
      </c>
      <c r="J825" s="492"/>
      <c r="K825" s="492"/>
      <c r="L825" s="491"/>
      <c r="M825" s="491"/>
      <c r="N825" s="491"/>
      <c r="O825" s="491"/>
      <c r="P825" s="491"/>
      <c r="Q825" s="491"/>
      <c r="R825" s="491"/>
      <c r="S825" s="491"/>
      <c r="T825" s="491"/>
      <c r="U825" s="491">
        <f t="shared" si="36"/>
        <v>0</v>
      </c>
      <c r="V825" s="495">
        <f t="shared" si="38"/>
        <v>50</v>
      </c>
      <c r="W825" s="496"/>
      <c r="X825" s="496"/>
      <c r="Y825" s="496"/>
      <c r="Z825" s="502">
        <v>50</v>
      </c>
      <c r="AA825" s="496"/>
      <c r="AB825" s="496"/>
      <c r="AC825" s="496"/>
      <c r="AD825" s="496"/>
      <c r="AE825" s="547"/>
      <c r="AF825" s="498" t="s">
        <v>4922</v>
      </c>
      <c r="AG825" s="499">
        <v>0</v>
      </c>
      <c r="AH825" s="499">
        <v>0</v>
      </c>
      <c r="AI825" s="499">
        <f t="shared" si="37"/>
        <v>0</v>
      </c>
      <c r="AJ825" s="324"/>
      <c r="AK825" s="316"/>
      <c r="AL825" s="316"/>
      <c r="AM825" s="500"/>
      <c r="AN825" s="500"/>
      <c r="AO825" s="500"/>
      <c r="AP825" s="500"/>
      <c r="AQ825" s="500"/>
      <c r="AR825" s="500"/>
      <c r="AS825" s="500"/>
      <c r="AT825" s="500"/>
      <c r="AU825" s="500"/>
      <c r="AV825" s="500"/>
      <c r="AW825" s="500"/>
      <c r="AX825" s="500"/>
      <c r="AY825" s="500"/>
      <c r="AZ825" s="500"/>
      <c r="BA825" s="500"/>
      <c r="BB825" s="500"/>
      <c r="BC825" s="500"/>
      <c r="BD825" s="500"/>
    </row>
    <row r="826" spans="1:56" s="501" customFormat="1" ht="141.75" hidden="1" customHeight="1">
      <c r="A826" s="492">
        <v>818</v>
      </c>
      <c r="B826" s="490" t="s">
        <v>6433</v>
      </c>
      <c r="C826" s="490" t="s">
        <v>5453</v>
      </c>
      <c r="D826" s="491">
        <v>0</v>
      </c>
      <c r="E826" s="490"/>
      <c r="F826" s="490" t="s">
        <v>5454</v>
      </c>
      <c r="G826" s="490"/>
      <c r="H826" s="492"/>
      <c r="I826" s="492" t="s">
        <v>84</v>
      </c>
      <c r="J826" s="492"/>
      <c r="K826" s="492"/>
      <c r="L826" s="491"/>
      <c r="M826" s="491"/>
      <c r="N826" s="491"/>
      <c r="O826" s="491"/>
      <c r="P826" s="491"/>
      <c r="Q826" s="491"/>
      <c r="R826" s="491"/>
      <c r="S826" s="491"/>
      <c r="T826" s="491"/>
      <c r="U826" s="491">
        <f t="shared" si="36"/>
        <v>0</v>
      </c>
      <c r="V826" s="495">
        <f t="shared" si="38"/>
        <v>40</v>
      </c>
      <c r="W826" s="496"/>
      <c r="X826" s="496"/>
      <c r="Y826" s="496"/>
      <c r="Z826" s="502">
        <v>40</v>
      </c>
      <c r="AA826" s="496"/>
      <c r="AB826" s="496"/>
      <c r="AC826" s="496"/>
      <c r="AD826" s="496"/>
      <c r="AE826" s="547"/>
      <c r="AF826" s="498" t="s">
        <v>4922</v>
      </c>
      <c r="AG826" s="499">
        <v>0</v>
      </c>
      <c r="AH826" s="499">
        <v>0</v>
      </c>
      <c r="AI826" s="499">
        <f t="shared" si="37"/>
        <v>0</v>
      </c>
      <c r="AJ826" s="324"/>
      <c r="AK826" s="316"/>
      <c r="AL826" s="316"/>
      <c r="AM826" s="500"/>
      <c r="AN826" s="500"/>
      <c r="AO826" s="500"/>
      <c r="AP826" s="500"/>
      <c r="AQ826" s="500"/>
      <c r="AR826" s="500"/>
      <c r="AS826" s="500"/>
      <c r="AT826" s="500"/>
      <c r="AU826" s="500"/>
      <c r="AV826" s="500"/>
      <c r="AW826" s="500"/>
      <c r="AX826" s="500"/>
      <c r="AY826" s="500"/>
      <c r="AZ826" s="500"/>
      <c r="BA826" s="500"/>
      <c r="BB826" s="500"/>
      <c r="BC826" s="500"/>
      <c r="BD826" s="500"/>
    </row>
    <row r="827" spans="1:56" s="501" customFormat="1" ht="141.75" hidden="1" customHeight="1">
      <c r="A827" s="492">
        <v>819</v>
      </c>
      <c r="B827" s="490" t="s">
        <v>6434</v>
      </c>
      <c r="C827" s="490" t="s">
        <v>5455</v>
      </c>
      <c r="D827" s="491">
        <v>0</v>
      </c>
      <c r="E827" s="490"/>
      <c r="F827" s="490" t="s">
        <v>5456</v>
      </c>
      <c r="G827" s="490"/>
      <c r="H827" s="492"/>
      <c r="I827" s="492" t="s">
        <v>84</v>
      </c>
      <c r="J827" s="492"/>
      <c r="K827" s="492"/>
      <c r="L827" s="491"/>
      <c r="M827" s="491"/>
      <c r="N827" s="491"/>
      <c r="O827" s="491"/>
      <c r="P827" s="491"/>
      <c r="Q827" s="491"/>
      <c r="R827" s="491"/>
      <c r="S827" s="491"/>
      <c r="T827" s="491"/>
      <c r="U827" s="491">
        <f t="shared" si="36"/>
        <v>0</v>
      </c>
      <c r="V827" s="495">
        <f t="shared" si="38"/>
        <v>30</v>
      </c>
      <c r="W827" s="496"/>
      <c r="X827" s="496"/>
      <c r="Y827" s="496"/>
      <c r="Z827" s="502">
        <v>30</v>
      </c>
      <c r="AA827" s="496"/>
      <c r="AB827" s="496"/>
      <c r="AC827" s="496"/>
      <c r="AD827" s="496"/>
      <c r="AE827" s="547"/>
      <c r="AF827" s="498" t="s">
        <v>4922</v>
      </c>
      <c r="AG827" s="499">
        <v>0</v>
      </c>
      <c r="AH827" s="499">
        <v>0</v>
      </c>
      <c r="AI827" s="499">
        <f t="shared" si="37"/>
        <v>0</v>
      </c>
      <c r="AJ827" s="324"/>
      <c r="AK827" s="316"/>
      <c r="AL827" s="316"/>
      <c r="AM827" s="500"/>
      <c r="AN827" s="500"/>
      <c r="AO827" s="500"/>
      <c r="AP827" s="500"/>
      <c r="AQ827" s="500"/>
      <c r="AR827" s="500"/>
      <c r="AS827" s="500"/>
      <c r="AT827" s="500"/>
      <c r="AU827" s="500"/>
      <c r="AV827" s="500"/>
      <c r="AW827" s="500"/>
      <c r="AX827" s="500"/>
      <c r="AY827" s="500"/>
      <c r="AZ827" s="500"/>
      <c r="BA827" s="500"/>
      <c r="BB827" s="500"/>
      <c r="BC827" s="500"/>
      <c r="BD827" s="500"/>
    </row>
    <row r="828" spans="1:56" s="501" customFormat="1" ht="126" hidden="1" customHeight="1">
      <c r="A828" s="492">
        <v>820</v>
      </c>
      <c r="B828" s="490" t="s">
        <v>6435</v>
      </c>
      <c r="C828" s="490" t="s">
        <v>5457</v>
      </c>
      <c r="D828" s="491">
        <v>0</v>
      </c>
      <c r="E828" s="490"/>
      <c r="F828" s="490" t="s">
        <v>5458</v>
      </c>
      <c r="G828" s="490"/>
      <c r="H828" s="492"/>
      <c r="I828" s="492" t="s">
        <v>84</v>
      </c>
      <c r="J828" s="492"/>
      <c r="K828" s="492"/>
      <c r="L828" s="491"/>
      <c r="M828" s="491"/>
      <c r="N828" s="491"/>
      <c r="O828" s="491"/>
      <c r="P828" s="491"/>
      <c r="Q828" s="491"/>
      <c r="R828" s="491"/>
      <c r="S828" s="491"/>
      <c r="T828" s="491"/>
      <c r="U828" s="491">
        <f t="shared" si="36"/>
        <v>0</v>
      </c>
      <c r="V828" s="495">
        <f t="shared" si="38"/>
        <v>20</v>
      </c>
      <c r="W828" s="496"/>
      <c r="X828" s="496"/>
      <c r="Y828" s="496"/>
      <c r="Z828" s="502">
        <v>20</v>
      </c>
      <c r="AA828" s="496"/>
      <c r="AB828" s="496"/>
      <c r="AC828" s="496"/>
      <c r="AD828" s="496"/>
      <c r="AE828" s="547"/>
      <c r="AF828" s="498" t="s">
        <v>4922</v>
      </c>
      <c r="AG828" s="499">
        <v>0</v>
      </c>
      <c r="AH828" s="499">
        <v>0</v>
      </c>
      <c r="AI828" s="499">
        <f t="shared" si="37"/>
        <v>0</v>
      </c>
      <c r="AJ828" s="324"/>
      <c r="AK828" s="316"/>
      <c r="AL828" s="316"/>
      <c r="AM828" s="500"/>
      <c r="AN828" s="500"/>
      <c r="AO828" s="500"/>
      <c r="AP828" s="500"/>
      <c r="AQ828" s="500"/>
      <c r="AR828" s="500"/>
      <c r="AS828" s="500"/>
      <c r="AT828" s="500"/>
      <c r="AU828" s="500"/>
      <c r="AV828" s="500"/>
      <c r="AW828" s="500"/>
      <c r="AX828" s="500"/>
      <c r="AY828" s="500"/>
      <c r="AZ828" s="500"/>
      <c r="BA828" s="500"/>
      <c r="BB828" s="500"/>
      <c r="BC828" s="500"/>
      <c r="BD828" s="500"/>
    </row>
    <row r="829" spans="1:56" s="501" customFormat="1" ht="110.25" hidden="1" customHeight="1">
      <c r="A829" s="492">
        <v>821</v>
      </c>
      <c r="B829" s="490" t="s">
        <v>6436</v>
      </c>
      <c r="C829" s="490" t="s">
        <v>5459</v>
      </c>
      <c r="D829" s="491">
        <v>0</v>
      </c>
      <c r="E829" s="490"/>
      <c r="F829" s="490" t="s">
        <v>5460</v>
      </c>
      <c r="G829" s="490"/>
      <c r="H829" s="492"/>
      <c r="I829" s="492" t="s">
        <v>84</v>
      </c>
      <c r="J829" s="492"/>
      <c r="K829" s="492"/>
      <c r="L829" s="491"/>
      <c r="M829" s="491"/>
      <c r="N829" s="491"/>
      <c r="O829" s="491"/>
      <c r="P829" s="491"/>
      <c r="Q829" s="491"/>
      <c r="R829" s="491"/>
      <c r="S829" s="491"/>
      <c r="T829" s="491"/>
      <c r="U829" s="491">
        <f t="shared" si="36"/>
        <v>0</v>
      </c>
      <c r="V829" s="495">
        <f t="shared" si="38"/>
        <v>50</v>
      </c>
      <c r="W829" s="496"/>
      <c r="X829" s="496"/>
      <c r="Y829" s="496"/>
      <c r="Z829" s="502">
        <v>50</v>
      </c>
      <c r="AA829" s="496"/>
      <c r="AB829" s="496"/>
      <c r="AC829" s="496"/>
      <c r="AD829" s="496"/>
      <c r="AE829" s="547"/>
      <c r="AF829" s="498" t="s">
        <v>4922</v>
      </c>
      <c r="AG829" s="499">
        <v>0</v>
      </c>
      <c r="AH829" s="499">
        <v>0</v>
      </c>
      <c r="AI829" s="499">
        <f t="shared" si="37"/>
        <v>0</v>
      </c>
      <c r="AJ829" s="324"/>
      <c r="AK829" s="316"/>
      <c r="AL829" s="316"/>
      <c r="AM829" s="500"/>
      <c r="AN829" s="500"/>
      <c r="AO829" s="500"/>
      <c r="AP829" s="500"/>
      <c r="AQ829" s="500"/>
      <c r="AR829" s="500"/>
      <c r="AS829" s="500"/>
      <c r="AT829" s="500"/>
      <c r="AU829" s="500"/>
      <c r="AV829" s="500"/>
      <c r="AW829" s="500"/>
      <c r="AX829" s="500"/>
      <c r="AY829" s="500"/>
      <c r="AZ829" s="500"/>
      <c r="BA829" s="500"/>
      <c r="BB829" s="500"/>
      <c r="BC829" s="500"/>
      <c r="BD829" s="500"/>
    </row>
    <row r="830" spans="1:56" s="501" customFormat="1" ht="78.75" hidden="1" customHeight="1">
      <c r="A830" s="492">
        <v>822</v>
      </c>
      <c r="B830" s="490" t="s">
        <v>6437</v>
      </c>
      <c r="C830" s="490" t="s">
        <v>5461</v>
      </c>
      <c r="D830" s="491">
        <v>0</v>
      </c>
      <c r="E830" s="490"/>
      <c r="F830" s="490" t="s">
        <v>5462</v>
      </c>
      <c r="G830" s="490"/>
      <c r="H830" s="492"/>
      <c r="I830" s="492" t="s">
        <v>84</v>
      </c>
      <c r="J830" s="492"/>
      <c r="K830" s="492"/>
      <c r="L830" s="491"/>
      <c r="M830" s="491"/>
      <c r="N830" s="491"/>
      <c r="O830" s="491"/>
      <c r="P830" s="491"/>
      <c r="Q830" s="491"/>
      <c r="R830" s="491"/>
      <c r="S830" s="491"/>
      <c r="T830" s="491"/>
      <c r="U830" s="491">
        <f t="shared" si="36"/>
        <v>0</v>
      </c>
      <c r="V830" s="495">
        <f t="shared" si="38"/>
        <v>50</v>
      </c>
      <c r="W830" s="496"/>
      <c r="X830" s="496"/>
      <c r="Y830" s="496"/>
      <c r="Z830" s="502">
        <v>50</v>
      </c>
      <c r="AA830" s="496"/>
      <c r="AB830" s="496"/>
      <c r="AC830" s="496"/>
      <c r="AD830" s="496"/>
      <c r="AE830" s="547"/>
      <c r="AF830" s="498" t="s">
        <v>4922</v>
      </c>
      <c r="AG830" s="499">
        <v>0</v>
      </c>
      <c r="AH830" s="499">
        <v>0</v>
      </c>
      <c r="AI830" s="499">
        <f t="shared" si="37"/>
        <v>0</v>
      </c>
      <c r="AJ830" s="324"/>
      <c r="AK830" s="316"/>
      <c r="AL830" s="316"/>
      <c r="AM830" s="500"/>
      <c r="AN830" s="500"/>
      <c r="AO830" s="500"/>
      <c r="AP830" s="500"/>
      <c r="AQ830" s="500"/>
      <c r="AR830" s="500"/>
      <c r="AS830" s="500"/>
      <c r="AT830" s="500"/>
      <c r="AU830" s="500"/>
      <c r="AV830" s="500"/>
      <c r="AW830" s="500"/>
      <c r="AX830" s="500"/>
      <c r="AY830" s="500"/>
      <c r="AZ830" s="500"/>
      <c r="BA830" s="500"/>
      <c r="BB830" s="500"/>
      <c r="BC830" s="500"/>
      <c r="BD830" s="500"/>
    </row>
    <row r="831" spans="1:56" s="501" customFormat="1" ht="63" hidden="1" customHeight="1">
      <c r="A831" s="492">
        <v>823</v>
      </c>
      <c r="B831" s="490" t="s">
        <v>6438</v>
      </c>
      <c r="C831" s="490" t="s">
        <v>5463</v>
      </c>
      <c r="D831" s="491">
        <v>0</v>
      </c>
      <c r="E831" s="490"/>
      <c r="F831" s="490" t="s">
        <v>5464</v>
      </c>
      <c r="G831" s="490"/>
      <c r="H831" s="492"/>
      <c r="I831" s="492" t="s">
        <v>84</v>
      </c>
      <c r="J831" s="492"/>
      <c r="K831" s="492"/>
      <c r="L831" s="491"/>
      <c r="M831" s="491"/>
      <c r="N831" s="491"/>
      <c r="O831" s="491"/>
      <c r="P831" s="491"/>
      <c r="Q831" s="491"/>
      <c r="R831" s="491"/>
      <c r="S831" s="491"/>
      <c r="T831" s="491"/>
      <c r="U831" s="491">
        <f t="shared" si="36"/>
        <v>0</v>
      </c>
      <c r="V831" s="495">
        <f t="shared" si="38"/>
        <v>70</v>
      </c>
      <c r="W831" s="496"/>
      <c r="X831" s="496"/>
      <c r="Y831" s="496"/>
      <c r="Z831" s="502">
        <v>70</v>
      </c>
      <c r="AA831" s="496"/>
      <c r="AB831" s="496"/>
      <c r="AC831" s="496"/>
      <c r="AD831" s="496"/>
      <c r="AE831" s="547"/>
      <c r="AF831" s="498" t="s">
        <v>4922</v>
      </c>
      <c r="AG831" s="499">
        <v>0</v>
      </c>
      <c r="AH831" s="499">
        <v>0</v>
      </c>
      <c r="AI831" s="499">
        <f t="shared" si="37"/>
        <v>0</v>
      </c>
      <c r="AJ831" s="324"/>
      <c r="AK831" s="316"/>
      <c r="AL831" s="316"/>
      <c r="AM831" s="500"/>
      <c r="AN831" s="500"/>
      <c r="AO831" s="500"/>
      <c r="AP831" s="500"/>
      <c r="AQ831" s="500"/>
      <c r="AR831" s="500"/>
      <c r="AS831" s="500"/>
      <c r="AT831" s="500"/>
      <c r="AU831" s="500"/>
      <c r="AV831" s="500"/>
      <c r="AW831" s="500"/>
      <c r="AX831" s="500"/>
      <c r="AY831" s="500"/>
      <c r="AZ831" s="500"/>
      <c r="BA831" s="500"/>
      <c r="BB831" s="500"/>
      <c r="BC831" s="500"/>
      <c r="BD831" s="500"/>
    </row>
    <row r="832" spans="1:56" s="501" customFormat="1" ht="110.25" hidden="1" customHeight="1">
      <c r="A832" s="492">
        <v>824</v>
      </c>
      <c r="B832" s="490" t="s">
        <v>6439</v>
      </c>
      <c r="C832" s="490" t="s">
        <v>5465</v>
      </c>
      <c r="D832" s="491">
        <v>0</v>
      </c>
      <c r="E832" s="490"/>
      <c r="F832" s="490" t="s">
        <v>5466</v>
      </c>
      <c r="G832" s="490"/>
      <c r="H832" s="492"/>
      <c r="I832" s="492" t="s">
        <v>84</v>
      </c>
      <c r="J832" s="492"/>
      <c r="K832" s="492"/>
      <c r="L832" s="491"/>
      <c r="M832" s="491"/>
      <c r="N832" s="491"/>
      <c r="O832" s="491"/>
      <c r="P832" s="491"/>
      <c r="Q832" s="491"/>
      <c r="R832" s="491"/>
      <c r="S832" s="491"/>
      <c r="T832" s="491"/>
      <c r="U832" s="491">
        <f t="shared" si="36"/>
        <v>0</v>
      </c>
      <c r="V832" s="495">
        <f t="shared" si="38"/>
        <v>50</v>
      </c>
      <c r="W832" s="496"/>
      <c r="X832" s="496"/>
      <c r="Y832" s="496"/>
      <c r="Z832" s="502">
        <v>50</v>
      </c>
      <c r="AA832" s="496"/>
      <c r="AB832" s="496"/>
      <c r="AC832" s="496"/>
      <c r="AD832" s="496"/>
      <c r="AE832" s="547"/>
      <c r="AF832" s="498" t="s">
        <v>4922</v>
      </c>
      <c r="AG832" s="499">
        <v>0</v>
      </c>
      <c r="AH832" s="499">
        <v>0</v>
      </c>
      <c r="AI832" s="499">
        <f t="shared" si="37"/>
        <v>0</v>
      </c>
      <c r="AJ832" s="324"/>
      <c r="AK832" s="316"/>
      <c r="AL832" s="316"/>
      <c r="AM832" s="500"/>
      <c r="AN832" s="500"/>
      <c r="AO832" s="500"/>
      <c r="AP832" s="500"/>
      <c r="AQ832" s="500"/>
      <c r="AR832" s="500"/>
      <c r="AS832" s="500"/>
      <c r="AT832" s="500"/>
      <c r="AU832" s="500"/>
      <c r="AV832" s="500"/>
      <c r="AW832" s="500"/>
      <c r="AX832" s="500"/>
      <c r="AY832" s="500"/>
      <c r="AZ832" s="500"/>
      <c r="BA832" s="500"/>
      <c r="BB832" s="500"/>
      <c r="BC832" s="500"/>
      <c r="BD832" s="500"/>
    </row>
    <row r="833" spans="1:56" s="501" customFormat="1" ht="110.25" hidden="1" customHeight="1">
      <c r="A833" s="492">
        <v>825</v>
      </c>
      <c r="B833" s="490" t="s">
        <v>6440</v>
      </c>
      <c r="C833" s="490" t="s">
        <v>5467</v>
      </c>
      <c r="D833" s="491">
        <v>0</v>
      </c>
      <c r="E833" s="490"/>
      <c r="F833" s="490" t="s">
        <v>5468</v>
      </c>
      <c r="G833" s="490"/>
      <c r="H833" s="492"/>
      <c r="I833" s="492" t="s">
        <v>84</v>
      </c>
      <c r="J833" s="492"/>
      <c r="K833" s="492"/>
      <c r="L833" s="491"/>
      <c r="M833" s="491"/>
      <c r="N833" s="491"/>
      <c r="O833" s="491"/>
      <c r="P833" s="491"/>
      <c r="Q833" s="491"/>
      <c r="R833" s="491"/>
      <c r="S833" s="491"/>
      <c r="T833" s="491"/>
      <c r="U833" s="491">
        <f t="shared" si="36"/>
        <v>0</v>
      </c>
      <c r="V833" s="495">
        <f t="shared" si="38"/>
        <v>50</v>
      </c>
      <c r="W833" s="496"/>
      <c r="X833" s="496"/>
      <c r="Y833" s="496"/>
      <c r="Z833" s="502">
        <v>50</v>
      </c>
      <c r="AA833" s="496"/>
      <c r="AB833" s="496"/>
      <c r="AC833" s="496"/>
      <c r="AD833" s="496"/>
      <c r="AE833" s="547"/>
      <c r="AF833" s="498" t="s">
        <v>4922</v>
      </c>
      <c r="AG833" s="499">
        <v>0</v>
      </c>
      <c r="AH833" s="499">
        <v>0</v>
      </c>
      <c r="AI833" s="499">
        <f t="shared" si="37"/>
        <v>0</v>
      </c>
      <c r="AJ833" s="324"/>
      <c r="AK833" s="316"/>
      <c r="AL833" s="316"/>
      <c r="AM833" s="500"/>
      <c r="AN833" s="500"/>
      <c r="AO833" s="500"/>
      <c r="AP833" s="500"/>
      <c r="AQ833" s="500"/>
      <c r="AR833" s="500"/>
      <c r="AS833" s="500"/>
      <c r="AT833" s="500"/>
      <c r="AU833" s="500"/>
      <c r="AV833" s="500"/>
      <c r="AW833" s="500"/>
      <c r="AX833" s="500"/>
      <c r="AY833" s="500"/>
      <c r="AZ833" s="500"/>
      <c r="BA833" s="500"/>
      <c r="BB833" s="500"/>
      <c r="BC833" s="500"/>
      <c r="BD833" s="500"/>
    </row>
    <row r="834" spans="1:56" s="501" customFormat="1" ht="126" hidden="1" customHeight="1">
      <c r="A834" s="492">
        <v>826</v>
      </c>
      <c r="B834" s="490" t="s">
        <v>6441</v>
      </c>
      <c r="C834" s="490" t="s">
        <v>5469</v>
      </c>
      <c r="D834" s="491">
        <v>0</v>
      </c>
      <c r="E834" s="490"/>
      <c r="F834" s="490" t="s">
        <v>5470</v>
      </c>
      <c r="G834" s="490"/>
      <c r="H834" s="492"/>
      <c r="I834" s="492" t="s">
        <v>84</v>
      </c>
      <c r="J834" s="492"/>
      <c r="K834" s="492"/>
      <c r="L834" s="491"/>
      <c r="M834" s="491"/>
      <c r="N834" s="491"/>
      <c r="O834" s="491"/>
      <c r="P834" s="491"/>
      <c r="Q834" s="491"/>
      <c r="R834" s="491"/>
      <c r="S834" s="491"/>
      <c r="T834" s="491"/>
      <c r="U834" s="491">
        <f t="shared" si="36"/>
        <v>0</v>
      </c>
      <c r="V834" s="495">
        <f t="shared" si="38"/>
        <v>50</v>
      </c>
      <c r="W834" s="496"/>
      <c r="X834" s="496"/>
      <c r="Y834" s="496"/>
      <c r="Z834" s="502">
        <v>50</v>
      </c>
      <c r="AA834" s="496"/>
      <c r="AB834" s="496"/>
      <c r="AC834" s="496"/>
      <c r="AD834" s="496"/>
      <c r="AE834" s="547"/>
      <c r="AF834" s="498" t="s">
        <v>4922</v>
      </c>
      <c r="AG834" s="499">
        <v>0</v>
      </c>
      <c r="AH834" s="499">
        <v>0</v>
      </c>
      <c r="AI834" s="499">
        <f t="shared" si="37"/>
        <v>0</v>
      </c>
      <c r="AJ834" s="324"/>
      <c r="AK834" s="316"/>
      <c r="AL834" s="316"/>
      <c r="AM834" s="500"/>
      <c r="AN834" s="500"/>
      <c r="AO834" s="500"/>
      <c r="AP834" s="500"/>
      <c r="AQ834" s="500"/>
      <c r="AR834" s="500"/>
      <c r="AS834" s="500"/>
      <c r="AT834" s="500"/>
      <c r="AU834" s="500"/>
      <c r="AV834" s="500"/>
      <c r="AW834" s="500"/>
      <c r="AX834" s="500"/>
      <c r="AY834" s="500"/>
      <c r="AZ834" s="500"/>
      <c r="BA834" s="500"/>
      <c r="BB834" s="500"/>
      <c r="BC834" s="500"/>
      <c r="BD834" s="500"/>
    </row>
    <row r="835" spans="1:56" s="501" customFormat="1" ht="126" hidden="1" customHeight="1">
      <c r="A835" s="492">
        <v>827</v>
      </c>
      <c r="B835" s="490" t="s">
        <v>6442</v>
      </c>
      <c r="C835" s="490" t="s">
        <v>5471</v>
      </c>
      <c r="D835" s="491">
        <v>0</v>
      </c>
      <c r="E835" s="490"/>
      <c r="F835" s="490" t="s">
        <v>5472</v>
      </c>
      <c r="G835" s="490"/>
      <c r="H835" s="492"/>
      <c r="I835" s="492" t="s">
        <v>84</v>
      </c>
      <c r="J835" s="492"/>
      <c r="K835" s="492"/>
      <c r="L835" s="491"/>
      <c r="M835" s="491"/>
      <c r="N835" s="491"/>
      <c r="O835" s="491"/>
      <c r="P835" s="491"/>
      <c r="Q835" s="491"/>
      <c r="R835" s="491"/>
      <c r="S835" s="491"/>
      <c r="T835" s="491"/>
      <c r="U835" s="491">
        <f t="shared" si="36"/>
        <v>0</v>
      </c>
      <c r="V835" s="495">
        <f t="shared" si="38"/>
        <v>50</v>
      </c>
      <c r="W835" s="496"/>
      <c r="X835" s="496"/>
      <c r="Y835" s="496"/>
      <c r="Z835" s="502">
        <v>50</v>
      </c>
      <c r="AA835" s="496"/>
      <c r="AB835" s="496"/>
      <c r="AC835" s="496"/>
      <c r="AD835" s="496"/>
      <c r="AE835" s="547"/>
      <c r="AF835" s="498" t="s">
        <v>4922</v>
      </c>
      <c r="AG835" s="499">
        <v>0</v>
      </c>
      <c r="AH835" s="499">
        <v>0</v>
      </c>
      <c r="AI835" s="499">
        <f t="shared" si="37"/>
        <v>0</v>
      </c>
      <c r="AJ835" s="324"/>
      <c r="AK835" s="316"/>
      <c r="AL835" s="316"/>
      <c r="AM835" s="500"/>
      <c r="AN835" s="500"/>
      <c r="AO835" s="500"/>
      <c r="AP835" s="500"/>
      <c r="AQ835" s="500"/>
      <c r="AR835" s="500"/>
      <c r="AS835" s="500"/>
      <c r="AT835" s="500"/>
      <c r="AU835" s="500"/>
      <c r="AV835" s="500"/>
      <c r="AW835" s="500"/>
      <c r="AX835" s="500"/>
      <c r="AY835" s="500"/>
      <c r="AZ835" s="500"/>
      <c r="BA835" s="500"/>
      <c r="BB835" s="500"/>
      <c r="BC835" s="500"/>
      <c r="BD835" s="500"/>
    </row>
    <row r="836" spans="1:56" s="501" customFormat="1" ht="141.75" hidden="1" customHeight="1">
      <c r="A836" s="492">
        <v>828</v>
      </c>
      <c r="B836" s="490" t="s">
        <v>6443</v>
      </c>
      <c r="C836" s="490" t="s">
        <v>5473</v>
      </c>
      <c r="D836" s="491">
        <v>0</v>
      </c>
      <c r="E836" s="490"/>
      <c r="F836" s="490" t="s">
        <v>5474</v>
      </c>
      <c r="G836" s="490"/>
      <c r="H836" s="492"/>
      <c r="I836" s="492" t="s">
        <v>84</v>
      </c>
      <c r="J836" s="492"/>
      <c r="K836" s="492"/>
      <c r="L836" s="491"/>
      <c r="M836" s="491"/>
      <c r="N836" s="491"/>
      <c r="O836" s="491"/>
      <c r="P836" s="491"/>
      <c r="Q836" s="491"/>
      <c r="R836" s="491"/>
      <c r="S836" s="491"/>
      <c r="T836" s="491"/>
      <c r="U836" s="491">
        <f t="shared" si="36"/>
        <v>0</v>
      </c>
      <c r="V836" s="495">
        <f t="shared" si="38"/>
        <v>50</v>
      </c>
      <c r="W836" s="496"/>
      <c r="X836" s="496"/>
      <c r="Y836" s="496"/>
      <c r="Z836" s="502">
        <v>50</v>
      </c>
      <c r="AA836" s="496"/>
      <c r="AB836" s="496"/>
      <c r="AC836" s="496"/>
      <c r="AD836" s="496"/>
      <c r="AE836" s="547"/>
      <c r="AF836" s="498" t="s">
        <v>4922</v>
      </c>
      <c r="AG836" s="499">
        <v>0</v>
      </c>
      <c r="AH836" s="499">
        <v>0</v>
      </c>
      <c r="AI836" s="499">
        <f t="shared" si="37"/>
        <v>0</v>
      </c>
      <c r="AJ836" s="324"/>
      <c r="AK836" s="316"/>
      <c r="AL836" s="316"/>
      <c r="AM836" s="500"/>
      <c r="AN836" s="500"/>
      <c r="AO836" s="500"/>
      <c r="AP836" s="500"/>
      <c r="AQ836" s="500"/>
      <c r="AR836" s="500"/>
      <c r="AS836" s="500"/>
      <c r="AT836" s="500"/>
      <c r="AU836" s="500"/>
      <c r="AV836" s="500"/>
      <c r="AW836" s="500"/>
      <c r="AX836" s="500"/>
      <c r="AY836" s="500"/>
      <c r="AZ836" s="500"/>
      <c r="BA836" s="500"/>
      <c r="BB836" s="500"/>
      <c r="BC836" s="500"/>
      <c r="BD836" s="500"/>
    </row>
    <row r="837" spans="1:56" s="501" customFormat="1" ht="157.5" hidden="1" customHeight="1">
      <c r="A837" s="492">
        <v>829</v>
      </c>
      <c r="B837" s="490" t="s">
        <v>6444</v>
      </c>
      <c r="C837" s="490" t="s">
        <v>5475</v>
      </c>
      <c r="D837" s="491">
        <v>0</v>
      </c>
      <c r="E837" s="490"/>
      <c r="F837" s="490" t="s">
        <v>5476</v>
      </c>
      <c r="G837" s="490"/>
      <c r="H837" s="492"/>
      <c r="I837" s="492" t="s">
        <v>84</v>
      </c>
      <c r="J837" s="492"/>
      <c r="K837" s="492"/>
      <c r="L837" s="491"/>
      <c r="M837" s="491"/>
      <c r="N837" s="491"/>
      <c r="O837" s="491"/>
      <c r="P837" s="491"/>
      <c r="Q837" s="491"/>
      <c r="R837" s="491"/>
      <c r="S837" s="491"/>
      <c r="T837" s="491"/>
      <c r="U837" s="491">
        <f t="shared" si="36"/>
        <v>0</v>
      </c>
      <c r="V837" s="495">
        <f t="shared" si="38"/>
        <v>50</v>
      </c>
      <c r="W837" s="496"/>
      <c r="X837" s="496"/>
      <c r="Y837" s="496"/>
      <c r="Z837" s="502">
        <v>50</v>
      </c>
      <c r="AA837" s="496"/>
      <c r="AB837" s="496"/>
      <c r="AC837" s="496"/>
      <c r="AD837" s="496"/>
      <c r="AE837" s="547"/>
      <c r="AF837" s="498" t="s">
        <v>4922</v>
      </c>
      <c r="AG837" s="499">
        <v>0</v>
      </c>
      <c r="AH837" s="499">
        <v>0</v>
      </c>
      <c r="AI837" s="499">
        <f t="shared" si="37"/>
        <v>0</v>
      </c>
      <c r="AJ837" s="324"/>
      <c r="AK837" s="316"/>
      <c r="AL837" s="316"/>
      <c r="AM837" s="500"/>
      <c r="AN837" s="500"/>
      <c r="AO837" s="500"/>
      <c r="AP837" s="500"/>
      <c r="AQ837" s="500"/>
      <c r="AR837" s="500"/>
      <c r="AS837" s="500"/>
      <c r="AT837" s="500"/>
      <c r="AU837" s="500"/>
      <c r="AV837" s="500"/>
      <c r="AW837" s="500"/>
      <c r="AX837" s="500"/>
      <c r="AY837" s="500"/>
      <c r="AZ837" s="500"/>
      <c r="BA837" s="500"/>
      <c r="BB837" s="500"/>
      <c r="BC837" s="500"/>
      <c r="BD837" s="500"/>
    </row>
    <row r="838" spans="1:56" s="501" customFormat="1" ht="126" hidden="1" customHeight="1">
      <c r="A838" s="492">
        <v>830</v>
      </c>
      <c r="B838" s="490" t="s">
        <v>6445</v>
      </c>
      <c r="C838" s="490" t="s">
        <v>5477</v>
      </c>
      <c r="D838" s="491">
        <v>0</v>
      </c>
      <c r="E838" s="490"/>
      <c r="F838" s="490" t="s">
        <v>5478</v>
      </c>
      <c r="G838" s="490"/>
      <c r="H838" s="492"/>
      <c r="I838" s="492" t="s">
        <v>84</v>
      </c>
      <c r="J838" s="492"/>
      <c r="K838" s="492"/>
      <c r="L838" s="491"/>
      <c r="M838" s="491"/>
      <c r="N838" s="491"/>
      <c r="O838" s="491"/>
      <c r="P838" s="491"/>
      <c r="Q838" s="491"/>
      <c r="R838" s="491"/>
      <c r="S838" s="491"/>
      <c r="T838" s="491"/>
      <c r="U838" s="491">
        <f t="shared" si="36"/>
        <v>0</v>
      </c>
      <c r="V838" s="495">
        <f t="shared" si="38"/>
        <v>50</v>
      </c>
      <c r="W838" s="496"/>
      <c r="X838" s="496"/>
      <c r="Y838" s="496"/>
      <c r="Z838" s="502">
        <v>50</v>
      </c>
      <c r="AA838" s="496"/>
      <c r="AB838" s="496"/>
      <c r="AC838" s="496"/>
      <c r="AD838" s="496"/>
      <c r="AE838" s="547"/>
      <c r="AF838" s="498" t="s">
        <v>4922</v>
      </c>
      <c r="AG838" s="499">
        <v>0</v>
      </c>
      <c r="AH838" s="499">
        <v>0</v>
      </c>
      <c r="AI838" s="499">
        <f t="shared" si="37"/>
        <v>0</v>
      </c>
      <c r="AJ838" s="324"/>
      <c r="AK838" s="316"/>
      <c r="AL838" s="316"/>
      <c r="AM838" s="500"/>
      <c r="AN838" s="500"/>
      <c r="AO838" s="500"/>
      <c r="AP838" s="500"/>
      <c r="AQ838" s="500"/>
      <c r="AR838" s="500"/>
      <c r="AS838" s="500"/>
      <c r="AT838" s="500"/>
      <c r="AU838" s="500"/>
      <c r="AV838" s="500"/>
      <c r="AW838" s="500"/>
      <c r="AX838" s="500"/>
      <c r="AY838" s="500"/>
      <c r="AZ838" s="500"/>
      <c r="BA838" s="500"/>
      <c r="BB838" s="500"/>
      <c r="BC838" s="500"/>
      <c r="BD838" s="500"/>
    </row>
    <row r="839" spans="1:56" s="501" customFormat="1" ht="141.75" hidden="1" customHeight="1">
      <c r="A839" s="492">
        <v>831</v>
      </c>
      <c r="B839" s="490" t="s">
        <v>6446</v>
      </c>
      <c r="C839" s="490" t="s">
        <v>5479</v>
      </c>
      <c r="D839" s="491">
        <v>0</v>
      </c>
      <c r="E839" s="490"/>
      <c r="F839" s="490" t="s">
        <v>5480</v>
      </c>
      <c r="G839" s="490"/>
      <c r="H839" s="492"/>
      <c r="I839" s="492" t="s">
        <v>84</v>
      </c>
      <c r="J839" s="492"/>
      <c r="K839" s="492"/>
      <c r="L839" s="491"/>
      <c r="M839" s="491"/>
      <c r="N839" s="491"/>
      <c r="O839" s="491"/>
      <c r="P839" s="491"/>
      <c r="Q839" s="491"/>
      <c r="R839" s="491"/>
      <c r="S839" s="491"/>
      <c r="T839" s="491"/>
      <c r="U839" s="491">
        <f t="shared" si="36"/>
        <v>0</v>
      </c>
      <c r="V839" s="495">
        <f t="shared" si="38"/>
        <v>50</v>
      </c>
      <c r="W839" s="496"/>
      <c r="X839" s="496"/>
      <c r="Y839" s="496"/>
      <c r="Z839" s="502">
        <v>50</v>
      </c>
      <c r="AA839" s="496"/>
      <c r="AB839" s="496"/>
      <c r="AC839" s="496"/>
      <c r="AD839" s="496"/>
      <c r="AE839" s="547"/>
      <c r="AF839" s="498" t="s">
        <v>4922</v>
      </c>
      <c r="AG839" s="499">
        <v>0</v>
      </c>
      <c r="AH839" s="499">
        <v>0</v>
      </c>
      <c r="AI839" s="499">
        <f t="shared" si="37"/>
        <v>0</v>
      </c>
      <c r="AJ839" s="324"/>
      <c r="AK839" s="316"/>
      <c r="AL839" s="316"/>
      <c r="AM839" s="500"/>
      <c r="AN839" s="500"/>
      <c r="AO839" s="500"/>
      <c r="AP839" s="500"/>
      <c r="AQ839" s="500"/>
      <c r="AR839" s="500"/>
      <c r="AS839" s="500"/>
      <c r="AT839" s="500"/>
      <c r="AU839" s="500"/>
      <c r="AV839" s="500"/>
      <c r="AW839" s="500"/>
      <c r="AX839" s="500"/>
      <c r="AY839" s="500"/>
      <c r="AZ839" s="500"/>
      <c r="BA839" s="500"/>
      <c r="BB839" s="500"/>
      <c r="BC839" s="500"/>
      <c r="BD839" s="500"/>
    </row>
    <row r="840" spans="1:56" s="501" customFormat="1" ht="126" hidden="1" customHeight="1">
      <c r="A840" s="492">
        <v>832</v>
      </c>
      <c r="B840" s="490" t="s">
        <v>6447</v>
      </c>
      <c r="C840" s="490" t="s">
        <v>5481</v>
      </c>
      <c r="D840" s="491">
        <v>0</v>
      </c>
      <c r="E840" s="490"/>
      <c r="F840" s="490" t="s">
        <v>5482</v>
      </c>
      <c r="G840" s="490"/>
      <c r="H840" s="492"/>
      <c r="I840" s="492" t="s">
        <v>84</v>
      </c>
      <c r="J840" s="492"/>
      <c r="K840" s="492"/>
      <c r="L840" s="491"/>
      <c r="M840" s="491"/>
      <c r="N840" s="491"/>
      <c r="O840" s="491"/>
      <c r="P840" s="491"/>
      <c r="Q840" s="491"/>
      <c r="R840" s="491"/>
      <c r="S840" s="491"/>
      <c r="T840" s="491"/>
      <c r="U840" s="491">
        <f t="shared" si="36"/>
        <v>0</v>
      </c>
      <c r="V840" s="495">
        <f t="shared" si="38"/>
        <v>50</v>
      </c>
      <c r="W840" s="496"/>
      <c r="X840" s="496"/>
      <c r="Y840" s="496"/>
      <c r="Z840" s="502">
        <v>50</v>
      </c>
      <c r="AA840" s="496"/>
      <c r="AB840" s="496"/>
      <c r="AC840" s="496"/>
      <c r="AD840" s="496"/>
      <c r="AE840" s="547"/>
      <c r="AF840" s="498" t="s">
        <v>4922</v>
      </c>
      <c r="AG840" s="499">
        <v>0</v>
      </c>
      <c r="AH840" s="499">
        <v>0</v>
      </c>
      <c r="AI840" s="499">
        <f t="shared" si="37"/>
        <v>0</v>
      </c>
      <c r="AJ840" s="324"/>
      <c r="AK840" s="316"/>
      <c r="AL840" s="316"/>
      <c r="AM840" s="500"/>
      <c r="AN840" s="500"/>
      <c r="AO840" s="500"/>
      <c r="AP840" s="500"/>
      <c r="AQ840" s="500"/>
      <c r="AR840" s="500"/>
      <c r="AS840" s="500"/>
      <c r="AT840" s="500"/>
      <c r="AU840" s="500"/>
      <c r="AV840" s="500"/>
      <c r="AW840" s="500"/>
      <c r="AX840" s="500"/>
      <c r="AY840" s="500"/>
      <c r="AZ840" s="500"/>
      <c r="BA840" s="500"/>
      <c r="BB840" s="500"/>
      <c r="BC840" s="500"/>
      <c r="BD840" s="500"/>
    </row>
    <row r="841" spans="1:56" s="501" customFormat="1" ht="63" hidden="1" customHeight="1">
      <c r="A841" s="492">
        <v>833</v>
      </c>
      <c r="B841" s="490" t="s">
        <v>6448</v>
      </c>
      <c r="C841" s="490" t="s">
        <v>5483</v>
      </c>
      <c r="D841" s="491">
        <v>0</v>
      </c>
      <c r="E841" s="490"/>
      <c r="F841" s="490" t="s">
        <v>5484</v>
      </c>
      <c r="G841" s="490"/>
      <c r="H841" s="492"/>
      <c r="I841" s="492" t="s">
        <v>84</v>
      </c>
      <c r="J841" s="492"/>
      <c r="K841" s="492"/>
      <c r="L841" s="491"/>
      <c r="M841" s="491"/>
      <c r="N841" s="491"/>
      <c r="O841" s="491"/>
      <c r="P841" s="491"/>
      <c r="Q841" s="491"/>
      <c r="R841" s="491"/>
      <c r="S841" s="491"/>
      <c r="T841" s="491"/>
      <c r="U841" s="491">
        <f t="shared" ref="U841:U904" si="39">SUM(S841:T841)</f>
        <v>0</v>
      </c>
      <c r="V841" s="495">
        <f t="shared" si="38"/>
        <v>30</v>
      </c>
      <c r="W841" s="496"/>
      <c r="X841" s="496"/>
      <c r="Y841" s="496"/>
      <c r="Z841" s="502">
        <v>30</v>
      </c>
      <c r="AA841" s="496"/>
      <c r="AB841" s="496"/>
      <c r="AC841" s="496"/>
      <c r="AD841" s="496"/>
      <c r="AE841" s="547"/>
      <c r="AF841" s="498" t="s">
        <v>4922</v>
      </c>
      <c r="AG841" s="499">
        <v>0</v>
      </c>
      <c r="AH841" s="499">
        <v>0</v>
      </c>
      <c r="AI841" s="499">
        <f t="shared" ref="AI841:AI904" si="40">+AH841*V841</f>
        <v>0</v>
      </c>
      <c r="AJ841" s="324"/>
      <c r="AK841" s="316"/>
      <c r="AL841" s="316"/>
      <c r="AM841" s="500"/>
      <c r="AN841" s="500"/>
      <c r="AO841" s="500"/>
      <c r="AP841" s="500"/>
      <c r="AQ841" s="500"/>
      <c r="AR841" s="500"/>
      <c r="AS841" s="500"/>
      <c r="AT841" s="500"/>
      <c r="AU841" s="500"/>
      <c r="AV841" s="500"/>
      <c r="AW841" s="500"/>
      <c r="AX841" s="500"/>
      <c r="AY841" s="500"/>
      <c r="AZ841" s="500"/>
      <c r="BA841" s="500"/>
      <c r="BB841" s="500"/>
      <c r="BC841" s="500"/>
      <c r="BD841" s="500"/>
    </row>
    <row r="842" spans="1:56" s="501" customFormat="1" ht="110.25" hidden="1" customHeight="1">
      <c r="A842" s="492">
        <v>834</v>
      </c>
      <c r="B842" s="490" t="s">
        <v>6449</v>
      </c>
      <c r="C842" s="490" t="s">
        <v>5485</v>
      </c>
      <c r="D842" s="491">
        <v>0</v>
      </c>
      <c r="E842" s="490"/>
      <c r="F842" s="490" t="s">
        <v>5486</v>
      </c>
      <c r="G842" s="490"/>
      <c r="H842" s="492"/>
      <c r="I842" s="492" t="s">
        <v>84</v>
      </c>
      <c r="J842" s="492"/>
      <c r="K842" s="492"/>
      <c r="L842" s="491"/>
      <c r="M842" s="491"/>
      <c r="N842" s="491"/>
      <c r="O842" s="491"/>
      <c r="P842" s="491"/>
      <c r="Q842" s="491"/>
      <c r="R842" s="491"/>
      <c r="S842" s="491"/>
      <c r="T842" s="491"/>
      <c r="U842" s="491">
        <f t="shared" si="39"/>
        <v>0</v>
      </c>
      <c r="V842" s="495">
        <f t="shared" ref="V842:V905" si="41">SUM(W842:AE842)</f>
        <v>50</v>
      </c>
      <c r="W842" s="496"/>
      <c r="X842" s="496"/>
      <c r="Y842" s="496"/>
      <c r="Z842" s="502">
        <v>50</v>
      </c>
      <c r="AA842" s="496"/>
      <c r="AB842" s="496"/>
      <c r="AC842" s="496"/>
      <c r="AD842" s="496"/>
      <c r="AE842" s="547"/>
      <c r="AF842" s="498" t="s">
        <v>4922</v>
      </c>
      <c r="AG842" s="499">
        <v>0</v>
      </c>
      <c r="AH842" s="499">
        <v>0</v>
      </c>
      <c r="AI842" s="499">
        <f t="shared" si="40"/>
        <v>0</v>
      </c>
      <c r="AJ842" s="324"/>
      <c r="AK842" s="316"/>
      <c r="AL842" s="316"/>
      <c r="AM842" s="500"/>
      <c r="AN842" s="500"/>
      <c r="AO842" s="500"/>
      <c r="AP842" s="500"/>
      <c r="AQ842" s="500"/>
      <c r="AR842" s="500"/>
      <c r="AS842" s="500"/>
      <c r="AT842" s="500"/>
      <c r="AU842" s="500"/>
      <c r="AV842" s="500"/>
      <c r="AW842" s="500"/>
      <c r="AX842" s="500"/>
      <c r="AY842" s="500"/>
      <c r="AZ842" s="500"/>
      <c r="BA842" s="500"/>
      <c r="BB842" s="500"/>
      <c r="BC842" s="500"/>
      <c r="BD842" s="500"/>
    </row>
    <row r="843" spans="1:56" s="501" customFormat="1" ht="141.75" hidden="1" customHeight="1">
      <c r="A843" s="492">
        <v>835</v>
      </c>
      <c r="B843" s="490" t="s">
        <v>6450</v>
      </c>
      <c r="C843" s="490" t="s">
        <v>5487</v>
      </c>
      <c r="D843" s="491">
        <v>0</v>
      </c>
      <c r="E843" s="490"/>
      <c r="F843" s="490" t="s">
        <v>5488</v>
      </c>
      <c r="G843" s="490"/>
      <c r="H843" s="492"/>
      <c r="I843" s="492" t="s">
        <v>84</v>
      </c>
      <c r="J843" s="492"/>
      <c r="K843" s="492"/>
      <c r="L843" s="491"/>
      <c r="M843" s="491"/>
      <c r="N843" s="491"/>
      <c r="O843" s="491"/>
      <c r="P843" s="491"/>
      <c r="Q843" s="491"/>
      <c r="R843" s="491"/>
      <c r="S843" s="491"/>
      <c r="T843" s="491"/>
      <c r="U843" s="491">
        <f t="shared" si="39"/>
        <v>0</v>
      </c>
      <c r="V843" s="495">
        <f t="shared" si="41"/>
        <v>30</v>
      </c>
      <c r="W843" s="496"/>
      <c r="X843" s="496"/>
      <c r="Y843" s="496"/>
      <c r="Z843" s="502">
        <v>30</v>
      </c>
      <c r="AA843" s="496"/>
      <c r="AB843" s="496"/>
      <c r="AC843" s="496"/>
      <c r="AD843" s="496"/>
      <c r="AE843" s="547"/>
      <c r="AF843" s="498" t="s">
        <v>4922</v>
      </c>
      <c r="AG843" s="499">
        <v>0</v>
      </c>
      <c r="AH843" s="499">
        <v>0</v>
      </c>
      <c r="AI843" s="499">
        <f t="shared" si="40"/>
        <v>0</v>
      </c>
      <c r="AJ843" s="324"/>
      <c r="AK843" s="316"/>
      <c r="AL843" s="316"/>
      <c r="AM843" s="500"/>
      <c r="AN843" s="500"/>
      <c r="AO843" s="500"/>
      <c r="AP843" s="500"/>
      <c r="AQ843" s="500"/>
      <c r="AR843" s="500"/>
      <c r="AS843" s="500"/>
      <c r="AT843" s="500"/>
      <c r="AU843" s="500"/>
      <c r="AV843" s="500"/>
      <c r="AW843" s="500"/>
      <c r="AX843" s="500"/>
      <c r="AY843" s="500"/>
      <c r="AZ843" s="500"/>
      <c r="BA843" s="500"/>
      <c r="BB843" s="500"/>
      <c r="BC843" s="500"/>
      <c r="BD843" s="500"/>
    </row>
    <row r="844" spans="1:56" s="501" customFormat="1" ht="63" hidden="1" customHeight="1">
      <c r="A844" s="492">
        <v>836</v>
      </c>
      <c r="B844" s="490" t="s">
        <v>6451</v>
      </c>
      <c r="C844" s="490" t="s">
        <v>5489</v>
      </c>
      <c r="D844" s="491">
        <v>0</v>
      </c>
      <c r="E844" s="490"/>
      <c r="F844" s="490" t="s">
        <v>5490</v>
      </c>
      <c r="G844" s="490"/>
      <c r="H844" s="492"/>
      <c r="I844" s="492" t="s">
        <v>84</v>
      </c>
      <c r="J844" s="492"/>
      <c r="K844" s="492"/>
      <c r="L844" s="491"/>
      <c r="M844" s="491"/>
      <c r="N844" s="491"/>
      <c r="O844" s="491"/>
      <c r="P844" s="491"/>
      <c r="Q844" s="491"/>
      <c r="R844" s="491"/>
      <c r="S844" s="491"/>
      <c r="T844" s="491"/>
      <c r="U844" s="491">
        <f t="shared" si="39"/>
        <v>0</v>
      </c>
      <c r="V844" s="495">
        <f t="shared" si="41"/>
        <v>30</v>
      </c>
      <c r="W844" s="496"/>
      <c r="X844" s="496"/>
      <c r="Y844" s="496"/>
      <c r="Z844" s="502">
        <v>30</v>
      </c>
      <c r="AA844" s="496"/>
      <c r="AB844" s="496"/>
      <c r="AC844" s="496"/>
      <c r="AD844" s="496"/>
      <c r="AE844" s="547"/>
      <c r="AF844" s="498" t="s">
        <v>4922</v>
      </c>
      <c r="AG844" s="499">
        <v>0</v>
      </c>
      <c r="AH844" s="499">
        <v>0</v>
      </c>
      <c r="AI844" s="499">
        <f t="shared" si="40"/>
        <v>0</v>
      </c>
      <c r="AJ844" s="324"/>
      <c r="AK844" s="316"/>
      <c r="AL844" s="316"/>
      <c r="AM844" s="500"/>
      <c r="AN844" s="500"/>
      <c r="AO844" s="500"/>
      <c r="AP844" s="500"/>
      <c r="AQ844" s="500"/>
      <c r="AR844" s="500"/>
      <c r="AS844" s="500"/>
      <c r="AT844" s="500"/>
      <c r="AU844" s="500"/>
      <c r="AV844" s="500"/>
      <c r="AW844" s="500"/>
      <c r="AX844" s="500"/>
      <c r="AY844" s="500"/>
      <c r="AZ844" s="500"/>
      <c r="BA844" s="500"/>
      <c r="BB844" s="500"/>
      <c r="BC844" s="500"/>
      <c r="BD844" s="500"/>
    </row>
    <row r="845" spans="1:56" s="501" customFormat="1" ht="141.75" hidden="1" customHeight="1">
      <c r="A845" s="492">
        <v>837</v>
      </c>
      <c r="B845" s="490" t="s">
        <v>6452</v>
      </c>
      <c r="C845" s="490" t="s">
        <v>5491</v>
      </c>
      <c r="D845" s="491">
        <v>0</v>
      </c>
      <c r="E845" s="490"/>
      <c r="F845" s="490" t="s">
        <v>5492</v>
      </c>
      <c r="G845" s="490"/>
      <c r="H845" s="492"/>
      <c r="I845" s="492" t="s">
        <v>84</v>
      </c>
      <c r="J845" s="492"/>
      <c r="K845" s="492"/>
      <c r="L845" s="491"/>
      <c r="M845" s="491"/>
      <c r="N845" s="491"/>
      <c r="O845" s="491"/>
      <c r="P845" s="491"/>
      <c r="Q845" s="491"/>
      <c r="R845" s="491"/>
      <c r="S845" s="491"/>
      <c r="T845" s="491"/>
      <c r="U845" s="491">
        <f t="shared" si="39"/>
        <v>0</v>
      </c>
      <c r="V845" s="495">
        <f t="shared" si="41"/>
        <v>30</v>
      </c>
      <c r="W845" s="496"/>
      <c r="X845" s="496"/>
      <c r="Y845" s="496"/>
      <c r="Z845" s="502">
        <v>30</v>
      </c>
      <c r="AA845" s="496"/>
      <c r="AB845" s="496"/>
      <c r="AC845" s="496"/>
      <c r="AD845" s="496"/>
      <c r="AE845" s="547"/>
      <c r="AF845" s="498" t="s">
        <v>4922</v>
      </c>
      <c r="AG845" s="499">
        <v>0</v>
      </c>
      <c r="AH845" s="499">
        <v>0</v>
      </c>
      <c r="AI845" s="499">
        <f t="shared" si="40"/>
        <v>0</v>
      </c>
      <c r="AJ845" s="324"/>
      <c r="AK845" s="316"/>
      <c r="AL845" s="316"/>
      <c r="AM845" s="500"/>
      <c r="AN845" s="500"/>
      <c r="AO845" s="500"/>
      <c r="AP845" s="500"/>
      <c r="AQ845" s="500"/>
      <c r="AR845" s="500"/>
      <c r="AS845" s="500"/>
      <c r="AT845" s="500"/>
      <c r="AU845" s="500"/>
      <c r="AV845" s="500"/>
      <c r="AW845" s="500"/>
      <c r="AX845" s="500"/>
      <c r="AY845" s="500"/>
      <c r="AZ845" s="500"/>
      <c r="BA845" s="500"/>
      <c r="BB845" s="500"/>
      <c r="BC845" s="500"/>
      <c r="BD845" s="500"/>
    </row>
    <row r="846" spans="1:56" s="501" customFormat="1" ht="126" hidden="1" customHeight="1">
      <c r="A846" s="492">
        <v>838</v>
      </c>
      <c r="B846" s="490" t="s">
        <v>6453</v>
      </c>
      <c r="C846" s="490" t="s">
        <v>5493</v>
      </c>
      <c r="D846" s="491">
        <v>0</v>
      </c>
      <c r="E846" s="490"/>
      <c r="F846" s="490" t="s">
        <v>5494</v>
      </c>
      <c r="G846" s="490"/>
      <c r="H846" s="492"/>
      <c r="I846" s="492" t="s">
        <v>84</v>
      </c>
      <c r="J846" s="492"/>
      <c r="K846" s="492"/>
      <c r="L846" s="491"/>
      <c r="M846" s="491"/>
      <c r="N846" s="491"/>
      <c r="O846" s="491"/>
      <c r="P846" s="491"/>
      <c r="Q846" s="491"/>
      <c r="R846" s="491"/>
      <c r="S846" s="491"/>
      <c r="T846" s="491"/>
      <c r="U846" s="491">
        <f t="shared" si="39"/>
        <v>0</v>
      </c>
      <c r="V846" s="495">
        <f t="shared" si="41"/>
        <v>50</v>
      </c>
      <c r="W846" s="496"/>
      <c r="X846" s="496"/>
      <c r="Y846" s="496"/>
      <c r="Z846" s="502">
        <v>50</v>
      </c>
      <c r="AA846" s="496"/>
      <c r="AB846" s="496"/>
      <c r="AC846" s="496"/>
      <c r="AD846" s="496"/>
      <c r="AE846" s="547"/>
      <c r="AF846" s="498" t="s">
        <v>4922</v>
      </c>
      <c r="AG846" s="499">
        <v>0</v>
      </c>
      <c r="AH846" s="499">
        <v>0</v>
      </c>
      <c r="AI846" s="499">
        <f t="shared" si="40"/>
        <v>0</v>
      </c>
      <c r="AJ846" s="324"/>
      <c r="AK846" s="316"/>
      <c r="AL846" s="316"/>
      <c r="AM846" s="500"/>
      <c r="AN846" s="500"/>
      <c r="AO846" s="500"/>
      <c r="AP846" s="500"/>
      <c r="AQ846" s="500"/>
      <c r="AR846" s="500"/>
      <c r="AS846" s="500"/>
      <c r="AT846" s="500"/>
      <c r="AU846" s="500"/>
      <c r="AV846" s="500"/>
      <c r="AW846" s="500"/>
      <c r="AX846" s="500"/>
      <c r="AY846" s="500"/>
      <c r="AZ846" s="500"/>
      <c r="BA846" s="500"/>
      <c r="BB846" s="500"/>
      <c r="BC846" s="500"/>
      <c r="BD846" s="500"/>
    </row>
    <row r="847" spans="1:56" s="501" customFormat="1" ht="141.75" hidden="1" customHeight="1">
      <c r="A847" s="492">
        <v>839</v>
      </c>
      <c r="B847" s="490" t="s">
        <v>6454</v>
      </c>
      <c r="C847" s="490" t="s">
        <v>5495</v>
      </c>
      <c r="D847" s="491">
        <v>0</v>
      </c>
      <c r="E847" s="490"/>
      <c r="F847" s="490" t="s">
        <v>5496</v>
      </c>
      <c r="G847" s="490"/>
      <c r="H847" s="492"/>
      <c r="I847" s="492" t="s">
        <v>84</v>
      </c>
      <c r="J847" s="492"/>
      <c r="K847" s="492"/>
      <c r="L847" s="491"/>
      <c r="M847" s="491"/>
      <c r="N847" s="491"/>
      <c r="O847" s="491"/>
      <c r="P847" s="491"/>
      <c r="Q847" s="491"/>
      <c r="R847" s="491"/>
      <c r="S847" s="491"/>
      <c r="T847" s="491"/>
      <c r="U847" s="491">
        <f t="shared" si="39"/>
        <v>0</v>
      </c>
      <c r="V847" s="495">
        <f t="shared" si="41"/>
        <v>50</v>
      </c>
      <c r="W847" s="496"/>
      <c r="X847" s="496"/>
      <c r="Y847" s="496"/>
      <c r="Z847" s="502">
        <v>50</v>
      </c>
      <c r="AA847" s="496"/>
      <c r="AB847" s="496"/>
      <c r="AC847" s="496"/>
      <c r="AD847" s="496"/>
      <c r="AE847" s="547"/>
      <c r="AF847" s="498" t="s">
        <v>4922</v>
      </c>
      <c r="AG847" s="499">
        <v>0</v>
      </c>
      <c r="AH847" s="499">
        <v>0</v>
      </c>
      <c r="AI847" s="499">
        <f t="shared" si="40"/>
        <v>0</v>
      </c>
      <c r="AJ847" s="324"/>
      <c r="AK847" s="316"/>
      <c r="AL847" s="316"/>
      <c r="AM847" s="500"/>
      <c r="AN847" s="500"/>
      <c r="AO847" s="500"/>
      <c r="AP847" s="500"/>
      <c r="AQ847" s="500"/>
      <c r="AR847" s="500"/>
      <c r="AS847" s="500"/>
      <c r="AT847" s="500"/>
      <c r="AU847" s="500"/>
      <c r="AV847" s="500"/>
      <c r="AW847" s="500"/>
      <c r="AX847" s="500"/>
      <c r="AY847" s="500"/>
      <c r="AZ847" s="500"/>
      <c r="BA847" s="500"/>
      <c r="BB847" s="500"/>
      <c r="BC847" s="500"/>
      <c r="BD847" s="500"/>
    </row>
    <row r="848" spans="1:56" s="501" customFormat="1" ht="94.5" hidden="1" customHeight="1">
      <c r="A848" s="492">
        <v>840</v>
      </c>
      <c r="B848" s="490" t="s">
        <v>6455</v>
      </c>
      <c r="C848" s="490" t="s">
        <v>5497</v>
      </c>
      <c r="D848" s="491">
        <v>0</v>
      </c>
      <c r="E848" s="490"/>
      <c r="F848" s="490" t="s">
        <v>5498</v>
      </c>
      <c r="G848" s="490"/>
      <c r="H848" s="492"/>
      <c r="I848" s="492" t="s">
        <v>84</v>
      </c>
      <c r="J848" s="492"/>
      <c r="K848" s="492"/>
      <c r="L848" s="491"/>
      <c r="M848" s="491"/>
      <c r="N848" s="491"/>
      <c r="O848" s="491"/>
      <c r="P848" s="491"/>
      <c r="Q848" s="491"/>
      <c r="R848" s="491"/>
      <c r="S848" s="491"/>
      <c r="T848" s="491"/>
      <c r="U848" s="491">
        <f t="shared" si="39"/>
        <v>0</v>
      </c>
      <c r="V848" s="495">
        <f t="shared" si="41"/>
        <v>30</v>
      </c>
      <c r="W848" s="496"/>
      <c r="X848" s="496"/>
      <c r="Y848" s="496"/>
      <c r="Z848" s="502">
        <v>30</v>
      </c>
      <c r="AA848" s="496"/>
      <c r="AB848" s="496"/>
      <c r="AC848" s="496"/>
      <c r="AD848" s="496"/>
      <c r="AE848" s="547"/>
      <c r="AF848" s="498" t="s">
        <v>4922</v>
      </c>
      <c r="AG848" s="499">
        <v>0</v>
      </c>
      <c r="AH848" s="499">
        <v>0</v>
      </c>
      <c r="AI848" s="499">
        <f t="shared" si="40"/>
        <v>0</v>
      </c>
      <c r="AJ848" s="324"/>
      <c r="AK848" s="316"/>
      <c r="AL848" s="316"/>
      <c r="AM848" s="500"/>
      <c r="AN848" s="500"/>
      <c r="AO848" s="500"/>
      <c r="AP848" s="500"/>
      <c r="AQ848" s="500"/>
      <c r="AR848" s="500"/>
      <c r="AS848" s="500"/>
      <c r="AT848" s="500"/>
      <c r="AU848" s="500"/>
      <c r="AV848" s="500"/>
      <c r="AW848" s="500"/>
      <c r="AX848" s="500"/>
      <c r="AY848" s="500"/>
      <c r="AZ848" s="500"/>
      <c r="BA848" s="500"/>
      <c r="BB848" s="500"/>
      <c r="BC848" s="500"/>
      <c r="BD848" s="500"/>
    </row>
    <row r="849" spans="1:56" s="501" customFormat="1" ht="78.75" hidden="1" customHeight="1">
      <c r="A849" s="492">
        <v>841</v>
      </c>
      <c r="B849" s="490" t="s">
        <v>6456</v>
      </c>
      <c r="C849" s="490" t="s">
        <v>5499</v>
      </c>
      <c r="D849" s="491">
        <v>0</v>
      </c>
      <c r="E849" s="490"/>
      <c r="F849" s="490" t="s">
        <v>5500</v>
      </c>
      <c r="G849" s="490"/>
      <c r="H849" s="492"/>
      <c r="I849" s="492" t="s">
        <v>84</v>
      </c>
      <c r="J849" s="492"/>
      <c r="K849" s="492"/>
      <c r="L849" s="491"/>
      <c r="M849" s="491"/>
      <c r="N849" s="491"/>
      <c r="O849" s="491"/>
      <c r="P849" s="491"/>
      <c r="Q849" s="491"/>
      <c r="R849" s="491"/>
      <c r="S849" s="491"/>
      <c r="T849" s="491"/>
      <c r="U849" s="491">
        <f t="shared" si="39"/>
        <v>0</v>
      </c>
      <c r="V849" s="495">
        <f t="shared" si="41"/>
        <v>30</v>
      </c>
      <c r="W849" s="496"/>
      <c r="X849" s="496"/>
      <c r="Y849" s="496"/>
      <c r="Z849" s="502">
        <v>30</v>
      </c>
      <c r="AA849" s="496"/>
      <c r="AB849" s="496"/>
      <c r="AC849" s="496"/>
      <c r="AD849" s="496"/>
      <c r="AE849" s="547"/>
      <c r="AF849" s="498" t="s">
        <v>4922</v>
      </c>
      <c r="AG849" s="499">
        <v>0</v>
      </c>
      <c r="AH849" s="499">
        <v>0</v>
      </c>
      <c r="AI849" s="499">
        <f t="shared" si="40"/>
        <v>0</v>
      </c>
      <c r="AJ849" s="324"/>
      <c r="AK849" s="316"/>
      <c r="AL849" s="316"/>
      <c r="AM849" s="500"/>
      <c r="AN849" s="500"/>
      <c r="AO849" s="500"/>
      <c r="AP849" s="500"/>
      <c r="AQ849" s="500"/>
      <c r="AR849" s="500"/>
      <c r="AS849" s="500"/>
      <c r="AT849" s="500"/>
      <c r="AU849" s="500"/>
      <c r="AV849" s="500"/>
      <c r="AW849" s="500"/>
      <c r="AX849" s="500"/>
      <c r="AY849" s="500"/>
      <c r="AZ849" s="500"/>
      <c r="BA849" s="500"/>
      <c r="BB849" s="500"/>
      <c r="BC849" s="500"/>
      <c r="BD849" s="500"/>
    </row>
    <row r="850" spans="1:56" s="501" customFormat="1" ht="110.25" hidden="1" customHeight="1">
      <c r="A850" s="492">
        <v>842</v>
      </c>
      <c r="B850" s="490" t="s">
        <v>6457</v>
      </c>
      <c r="C850" s="490" t="s">
        <v>5501</v>
      </c>
      <c r="D850" s="491">
        <v>0</v>
      </c>
      <c r="E850" s="490"/>
      <c r="F850" s="490" t="s">
        <v>5502</v>
      </c>
      <c r="G850" s="490"/>
      <c r="H850" s="492"/>
      <c r="I850" s="492" t="s">
        <v>84</v>
      </c>
      <c r="J850" s="492"/>
      <c r="K850" s="492"/>
      <c r="L850" s="491"/>
      <c r="M850" s="491"/>
      <c r="N850" s="491"/>
      <c r="O850" s="491"/>
      <c r="P850" s="491"/>
      <c r="Q850" s="491"/>
      <c r="R850" s="491"/>
      <c r="S850" s="491"/>
      <c r="T850" s="491"/>
      <c r="U850" s="491">
        <f t="shared" si="39"/>
        <v>0</v>
      </c>
      <c r="V850" s="495">
        <f t="shared" si="41"/>
        <v>20</v>
      </c>
      <c r="W850" s="496"/>
      <c r="X850" s="496"/>
      <c r="Y850" s="496"/>
      <c r="Z850" s="502">
        <v>20</v>
      </c>
      <c r="AA850" s="496"/>
      <c r="AB850" s="496"/>
      <c r="AC850" s="496"/>
      <c r="AD850" s="496"/>
      <c r="AE850" s="547"/>
      <c r="AF850" s="498" t="s">
        <v>4922</v>
      </c>
      <c r="AG850" s="499">
        <v>0</v>
      </c>
      <c r="AH850" s="499">
        <v>0</v>
      </c>
      <c r="AI850" s="499">
        <f t="shared" si="40"/>
        <v>0</v>
      </c>
      <c r="AJ850" s="324"/>
      <c r="AK850" s="316"/>
      <c r="AL850" s="316"/>
      <c r="AM850" s="500"/>
      <c r="AN850" s="500"/>
      <c r="AO850" s="500"/>
      <c r="AP850" s="500"/>
      <c r="AQ850" s="500"/>
      <c r="AR850" s="500"/>
      <c r="AS850" s="500"/>
      <c r="AT850" s="500"/>
      <c r="AU850" s="500"/>
      <c r="AV850" s="500"/>
      <c r="AW850" s="500"/>
      <c r="AX850" s="500"/>
      <c r="AY850" s="500"/>
      <c r="AZ850" s="500"/>
      <c r="BA850" s="500"/>
      <c r="BB850" s="500"/>
      <c r="BC850" s="500"/>
      <c r="BD850" s="500"/>
    </row>
    <row r="851" spans="1:56" s="501" customFormat="1" ht="126" hidden="1" customHeight="1">
      <c r="A851" s="492">
        <v>843</v>
      </c>
      <c r="B851" s="490" t="s">
        <v>6458</v>
      </c>
      <c r="C851" s="490" t="s">
        <v>5503</v>
      </c>
      <c r="D851" s="491">
        <v>0</v>
      </c>
      <c r="E851" s="490"/>
      <c r="F851" s="490" t="s">
        <v>5504</v>
      </c>
      <c r="G851" s="490"/>
      <c r="H851" s="492"/>
      <c r="I851" s="492" t="s">
        <v>84</v>
      </c>
      <c r="J851" s="492"/>
      <c r="K851" s="492"/>
      <c r="L851" s="491"/>
      <c r="M851" s="491"/>
      <c r="N851" s="491"/>
      <c r="O851" s="491"/>
      <c r="P851" s="491"/>
      <c r="Q851" s="491"/>
      <c r="R851" s="491"/>
      <c r="S851" s="491"/>
      <c r="T851" s="491"/>
      <c r="U851" s="491">
        <f t="shared" si="39"/>
        <v>0</v>
      </c>
      <c r="V851" s="495">
        <f t="shared" si="41"/>
        <v>20</v>
      </c>
      <c r="W851" s="496"/>
      <c r="X851" s="496"/>
      <c r="Y851" s="496"/>
      <c r="Z851" s="502">
        <v>20</v>
      </c>
      <c r="AA851" s="496"/>
      <c r="AB851" s="496"/>
      <c r="AC851" s="496"/>
      <c r="AD851" s="496"/>
      <c r="AE851" s="547"/>
      <c r="AF851" s="498" t="s">
        <v>4922</v>
      </c>
      <c r="AG851" s="499">
        <v>0</v>
      </c>
      <c r="AH851" s="499">
        <v>0</v>
      </c>
      <c r="AI851" s="499">
        <f t="shared" si="40"/>
        <v>0</v>
      </c>
      <c r="AJ851" s="324"/>
      <c r="AK851" s="316"/>
      <c r="AL851" s="316"/>
      <c r="AM851" s="500"/>
      <c r="AN851" s="500"/>
      <c r="AO851" s="500"/>
      <c r="AP851" s="500"/>
      <c r="AQ851" s="500"/>
      <c r="AR851" s="500"/>
      <c r="AS851" s="500"/>
      <c r="AT851" s="500"/>
      <c r="AU851" s="500"/>
      <c r="AV851" s="500"/>
      <c r="AW851" s="500"/>
      <c r="AX851" s="500"/>
      <c r="AY851" s="500"/>
      <c r="AZ851" s="500"/>
      <c r="BA851" s="500"/>
      <c r="BB851" s="500"/>
      <c r="BC851" s="500"/>
      <c r="BD851" s="500"/>
    </row>
    <row r="852" spans="1:56" s="501" customFormat="1" ht="157.5" hidden="1" customHeight="1">
      <c r="A852" s="492">
        <v>844</v>
      </c>
      <c r="B852" s="490" t="s">
        <v>6459</v>
      </c>
      <c r="C852" s="490" t="s">
        <v>5505</v>
      </c>
      <c r="D852" s="491">
        <v>0</v>
      </c>
      <c r="E852" s="490"/>
      <c r="F852" s="490" t="s">
        <v>5506</v>
      </c>
      <c r="G852" s="490"/>
      <c r="H852" s="492"/>
      <c r="I852" s="492" t="s">
        <v>84</v>
      </c>
      <c r="J852" s="492"/>
      <c r="K852" s="492"/>
      <c r="L852" s="491"/>
      <c r="M852" s="491"/>
      <c r="N852" s="491"/>
      <c r="O852" s="491"/>
      <c r="P852" s="491"/>
      <c r="Q852" s="491"/>
      <c r="R852" s="491"/>
      <c r="S852" s="491"/>
      <c r="T852" s="491"/>
      <c r="U852" s="491">
        <f t="shared" si="39"/>
        <v>0</v>
      </c>
      <c r="V852" s="495">
        <f t="shared" si="41"/>
        <v>30</v>
      </c>
      <c r="W852" s="496"/>
      <c r="X852" s="496"/>
      <c r="Y852" s="496"/>
      <c r="Z852" s="502">
        <v>30</v>
      </c>
      <c r="AA852" s="496"/>
      <c r="AB852" s="496"/>
      <c r="AC852" s="496"/>
      <c r="AD852" s="496"/>
      <c r="AE852" s="547"/>
      <c r="AF852" s="498" t="s">
        <v>4922</v>
      </c>
      <c r="AG852" s="499">
        <v>0</v>
      </c>
      <c r="AH852" s="499">
        <v>0</v>
      </c>
      <c r="AI852" s="499">
        <f t="shared" si="40"/>
        <v>0</v>
      </c>
      <c r="AJ852" s="324"/>
      <c r="AK852" s="316"/>
      <c r="AL852" s="316"/>
      <c r="AM852" s="500"/>
      <c r="AN852" s="500"/>
      <c r="AO852" s="500"/>
      <c r="AP852" s="500"/>
      <c r="AQ852" s="500"/>
      <c r="AR852" s="500"/>
      <c r="AS852" s="500"/>
      <c r="AT852" s="500"/>
      <c r="AU852" s="500"/>
      <c r="AV852" s="500"/>
      <c r="AW852" s="500"/>
      <c r="AX852" s="500"/>
      <c r="AY852" s="500"/>
      <c r="AZ852" s="500"/>
      <c r="BA852" s="500"/>
      <c r="BB852" s="500"/>
      <c r="BC852" s="500"/>
      <c r="BD852" s="500"/>
    </row>
    <row r="853" spans="1:56" s="501" customFormat="1" ht="126" hidden="1" customHeight="1">
      <c r="A853" s="492">
        <v>845</v>
      </c>
      <c r="B853" s="490" t="s">
        <v>6460</v>
      </c>
      <c r="C853" s="490" t="s">
        <v>5507</v>
      </c>
      <c r="D853" s="491">
        <v>0</v>
      </c>
      <c r="E853" s="490"/>
      <c r="F853" s="490" t="s">
        <v>5508</v>
      </c>
      <c r="G853" s="490"/>
      <c r="H853" s="492"/>
      <c r="I853" s="492" t="s">
        <v>84</v>
      </c>
      <c r="J853" s="492"/>
      <c r="K853" s="492"/>
      <c r="L853" s="491"/>
      <c r="M853" s="491"/>
      <c r="N853" s="491"/>
      <c r="O853" s="491"/>
      <c r="P853" s="491"/>
      <c r="Q853" s="491"/>
      <c r="R853" s="491"/>
      <c r="S853" s="491"/>
      <c r="T853" s="491"/>
      <c r="U853" s="491">
        <f t="shared" si="39"/>
        <v>0</v>
      </c>
      <c r="V853" s="495">
        <f t="shared" si="41"/>
        <v>50</v>
      </c>
      <c r="W853" s="496"/>
      <c r="X853" s="496"/>
      <c r="Y853" s="496"/>
      <c r="Z853" s="502">
        <v>50</v>
      </c>
      <c r="AA853" s="496"/>
      <c r="AB853" s="496"/>
      <c r="AC853" s="496"/>
      <c r="AD853" s="496"/>
      <c r="AE853" s="547"/>
      <c r="AF853" s="498" t="s">
        <v>4922</v>
      </c>
      <c r="AG853" s="499">
        <v>0</v>
      </c>
      <c r="AH853" s="499">
        <v>0</v>
      </c>
      <c r="AI853" s="499">
        <f t="shared" si="40"/>
        <v>0</v>
      </c>
      <c r="AJ853" s="324"/>
      <c r="AK853" s="316"/>
      <c r="AL853" s="316"/>
      <c r="AM853" s="500"/>
      <c r="AN853" s="500"/>
      <c r="AO853" s="500"/>
      <c r="AP853" s="500"/>
      <c r="AQ853" s="500"/>
      <c r="AR853" s="500"/>
      <c r="AS853" s="500"/>
      <c r="AT853" s="500"/>
      <c r="AU853" s="500"/>
      <c r="AV853" s="500"/>
      <c r="AW853" s="500"/>
      <c r="AX853" s="500"/>
      <c r="AY853" s="500"/>
      <c r="AZ853" s="500"/>
      <c r="BA853" s="500"/>
      <c r="BB853" s="500"/>
      <c r="BC853" s="500"/>
      <c r="BD853" s="500"/>
    </row>
    <row r="854" spans="1:56" s="501" customFormat="1" ht="126" hidden="1" customHeight="1">
      <c r="A854" s="492">
        <v>846</v>
      </c>
      <c r="B854" s="490" t="s">
        <v>6461</v>
      </c>
      <c r="C854" s="490" t="s">
        <v>5509</v>
      </c>
      <c r="D854" s="491">
        <v>0</v>
      </c>
      <c r="E854" s="490"/>
      <c r="F854" s="490" t="s">
        <v>5510</v>
      </c>
      <c r="G854" s="490"/>
      <c r="H854" s="492"/>
      <c r="I854" s="492" t="s">
        <v>84</v>
      </c>
      <c r="J854" s="492"/>
      <c r="K854" s="492"/>
      <c r="L854" s="491"/>
      <c r="M854" s="491"/>
      <c r="N854" s="491"/>
      <c r="O854" s="491"/>
      <c r="P854" s="491"/>
      <c r="Q854" s="491"/>
      <c r="R854" s="491"/>
      <c r="S854" s="491"/>
      <c r="T854" s="491"/>
      <c r="U854" s="491">
        <f t="shared" si="39"/>
        <v>0</v>
      </c>
      <c r="V854" s="495">
        <f t="shared" si="41"/>
        <v>50</v>
      </c>
      <c r="W854" s="496"/>
      <c r="X854" s="496"/>
      <c r="Y854" s="496"/>
      <c r="Z854" s="502">
        <v>50</v>
      </c>
      <c r="AA854" s="496"/>
      <c r="AB854" s="496"/>
      <c r="AC854" s="496"/>
      <c r="AD854" s="496"/>
      <c r="AE854" s="547"/>
      <c r="AF854" s="498" t="s">
        <v>4922</v>
      </c>
      <c r="AG854" s="499">
        <v>0</v>
      </c>
      <c r="AH854" s="499">
        <v>0</v>
      </c>
      <c r="AI854" s="499">
        <f t="shared" si="40"/>
        <v>0</v>
      </c>
      <c r="AJ854" s="324"/>
      <c r="AK854" s="316"/>
      <c r="AL854" s="316"/>
      <c r="AM854" s="500"/>
      <c r="AN854" s="500"/>
      <c r="AO854" s="500"/>
      <c r="AP854" s="500"/>
      <c r="AQ854" s="500"/>
      <c r="AR854" s="500"/>
      <c r="AS854" s="500"/>
      <c r="AT854" s="500"/>
      <c r="AU854" s="500"/>
      <c r="AV854" s="500"/>
      <c r="AW854" s="500"/>
      <c r="AX854" s="500"/>
      <c r="AY854" s="500"/>
      <c r="AZ854" s="500"/>
      <c r="BA854" s="500"/>
      <c r="BB854" s="500"/>
      <c r="BC854" s="500"/>
      <c r="BD854" s="500"/>
    </row>
    <row r="855" spans="1:56" s="501" customFormat="1" ht="126" hidden="1" customHeight="1">
      <c r="A855" s="492">
        <v>847</v>
      </c>
      <c r="B855" s="490" t="s">
        <v>6462</v>
      </c>
      <c r="C855" s="490" t="s">
        <v>5511</v>
      </c>
      <c r="D855" s="491">
        <v>0</v>
      </c>
      <c r="E855" s="490"/>
      <c r="F855" s="490" t="s">
        <v>5512</v>
      </c>
      <c r="G855" s="490"/>
      <c r="H855" s="492"/>
      <c r="I855" s="492" t="s">
        <v>84</v>
      </c>
      <c r="J855" s="492"/>
      <c r="K855" s="492"/>
      <c r="L855" s="491"/>
      <c r="M855" s="491"/>
      <c r="N855" s="491"/>
      <c r="O855" s="491"/>
      <c r="P855" s="491"/>
      <c r="Q855" s="491"/>
      <c r="R855" s="491"/>
      <c r="S855" s="491"/>
      <c r="T855" s="491"/>
      <c r="U855" s="491">
        <f t="shared" si="39"/>
        <v>0</v>
      </c>
      <c r="V855" s="495">
        <f t="shared" si="41"/>
        <v>50</v>
      </c>
      <c r="W855" s="496"/>
      <c r="X855" s="496"/>
      <c r="Y855" s="496"/>
      <c r="Z855" s="502">
        <v>50</v>
      </c>
      <c r="AA855" s="496"/>
      <c r="AB855" s="496"/>
      <c r="AC855" s="496"/>
      <c r="AD855" s="496"/>
      <c r="AE855" s="547"/>
      <c r="AF855" s="498" t="s">
        <v>4922</v>
      </c>
      <c r="AG855" s="499">
        <v>0</v>
      </c>
      <c r="AH855" s="499">
        <v>0</v>
      </c>
      <c r="AI855" s="499">
        <f t="shared" si="40"/>
        <v>0</v>
      </c>
      <c r="AJ855" s="324"/>
      <c r="AK855" s="316"/>
      <c r="AL855" s="316"/>
      <c r="AM855" s="500"/>
      <c r="AN855" s="500"/>
      <c r="AO855" s="500"/>
      <c r="AP855" s="500"/>
      <c r="AQ855" s="500"/>
      <c r="AR855" s="500"/>
      <c r="AS855" s="500"/>
      <c r="AT855" s="500"/>
      <c r="AU855" s="500"/>
      <c r="AV855" s="500"/>
      <c r="AW855" s="500"/>
      <c r="AX855" s="500"/>
      <c r="AY855" s="500"/>
      <c r="AZ855" s="500"/>
      <c r="BA855" s="500"/>
      <c r="BB855" s="500"/>
      <c r="BC855" s="500"/>
      <c r="BD855" s="500"/>
    </row>
    <row r="856" spans="1:56" s="501" customFormat="1" ht="110.25" hidden="1" customHeight="1">
      <c r="A856" s="492">
        <v>848</v>
      </c>
      <c r="B856" s="490" t="s">
        <v>6463</v>
      </c>
      <c r="C856" s="490" t="s">
        <v>5513</v>
      </c>
      <c r="D856" s="491">
        <v>0</v>
      </c>
      <c r="E856" s="490"/>
      <c r="F856" s="490" t="s">
        <v>5514</v>
      </c>
      <c r="G856" s="490"/>
      <c r="H856" s="492"/>
      <c r="I856" s="492" t="s">
        <v>84</v>
      </c>
      <c r="J856" s="492"/>
      <c r="K856" s="492"/>
      <c r="L856" s="491"/>
      <c r="M856" s="491"/>
      <c r="N856" s="491"/>
      <c r="O856" s="491"/>
      <c r="P856" s="491"/>
      <c r="Q856" s="491"/>
      <c r="R856" s="491"/>
      <c r="S856" s="491"/>
      <c r="T856" s="491"/>
      <c r="U856" s="491">
        <f t="shared" si="39"/>
        <v>0</v>
      </c>
      <c r="V856" s="495">
        <f t="shared" si="41"/>
        <v>1000</v>
      </c>
      <c r="W856" s="496"/>
      <c r="X856" s="496"/>
      <c r="Y856" s="496"/>
      <c r="Z856" s="502">
        <v>1000</v>
      </c>
      <c r="AA856" s="496"/>
      <c r="AB856" s="496"/>
      <c r="AC856" s="496"/>
      <c r="AD856" s="496"/>
      <c r="AE856" s="547"/>
      <c r="AF856" s="498" t="s">
        <v>4922</v>
      </c>
      <c r="AG856" s="499">
        <v>0</v>
      </c>
      <c r="AH856" s="499">
        <v>0</v>
      </c>
      <c r="AI856" s="499">
        <f t="shared" si="40"/>
        <v>0</v>
      </c>
      <c r="AJ856" s="324"/>
      <c r="AK856" s="316"/>
      <c r="AL856" s="316"/>
      <c r="AM856" s="500"/>
      <c r="AN856" s="500"/>
      <c r="AO856" s="500"/>
      <c r="AP856" s="500"/>
      <c r="AQ856" s="500"/>
      <c r="AR856" s="500"/>
      <c r="AS856" s="500"/>
      <c r="AT856" s="500"/>
      <c r="AU856" s="500"/>
      <c r="AV856" s="500"/>
      <c r="AW856" s="500"/>
      <c r="AX856" s="500"/>
      <c r="AY856" s="500"/>
      <c r="AZ856" s="500"/>
      <c r="BA856" s="500"/>
      <c r="BB856" s="500"/>
      <c r="BC856" s="500"/>
      <c r="BD856" s="500"/>
    </row>
    <row r="857" spans="1:56" s="501" customFormat="1" ht="110.25" hidden="1" customHeight="1">
      <c r="A857" s="492">
        <v>849</v>
      </c>
      <c r="B857" s="490" t="s">
        <v>6464</v>
      </c>
      <c r="C857" s="490" t="s">
        <v>5515</v>
      </c>
      <c r="D857" s="491">
        <v>0</v>
      </c>
      <c r="E857" s="490"/>
      <c r="F857" s="490" t="s">
        <v>5516</v>
      </c>
      <c r="G857" s="490"/>
      <c r="H857" s="492"/>
      <c r="I857" s="492" t="s">
        <v>84</v>
      </c>
      <c r="J857" s="492"/>
      <c r="K857" s="492"/>
      <c r="L857" s="491"/>
      <c r="M857" s="491"/>
      <c r="N857" s="491"/>
      <c r="O857" s="491"/>
      <c r="P857" s="491"/>
      <c r="Q857" s="491"/>
      <c r="R857" s="491"/>
      <c r="S857" s="491"/>
      <c r="T857" s="491"/>
      <c r="U857" s="491">
        <f t="shared" si="39"/>
        <v>0</v>
      </c>
      <c r="V857" s="495">
        <f t="shared" si="41"/>
        <v>500</v>
      </c>
      <c r="W857" s="496"/>
      <c r="X857" s="496"/>
      <c r="Y857" s="496"/>
      <c r="Z857" s="502">
        <v>500</v>
      </c>
      <c r="AA857" s="496"/>
      <c r="AB857" s="496"/>
      <c r="AC857" s="496"/>
      <c r="AD857" s="496"/>
      <c r="AE857" s="547"/>
      <c r="AF857" s="498" t="s">
        <v>4922</v>
      </c>
      <c r="AG857" s="499">
        <v>0</v>
      </c>
      <c r="AH857" s="499">
        <v>0</v>
      </c>
      <c r="AI857" s="499">
        <f t="shared" si="40"/>
        <v>0</v>
      </c>
      <c r="AJ857" s="324"/>
      <c r="AK857" s="316"/>
      <c r="AL857" s="316"/>
      <c r="AM857" s="500"/>
      <c r="AN857" s="500"/>
      <c r="AO857" s="500"/>
      <c r="AP857" s="500"/>
      <c r="AQ857" s="500"/>
      <c r="AR857" s="500"/>
      <c r="AS857" s="500"/>
      <c r="AT857" s="500"/>
      <c r="AU857" s="500"/>
      <c r="AV857" s="500"/>
      <c r="AW857" s="500"/>
      <c r="AX857" s="500"/>
      <c r="AY857" s="500"/>
      <c r="AZ857" s="500"/>
      <c r="BA857" s="500"/>
      <c r="BB857" s="500"/>
      <c r="BC857" s="500"/>
      <c r="BD857" s="500"/>
    </row>
    <row r="858" spans="1:56" s="501" customFormat="1" ht="94.5" hidden="1" customHeight="1">
      <c r="A858" s="492">
        <v>850</v>
      </c>
      <c r="B858" s="490" t="s">
        <v>6465</v>
      </c>
      <c r="C858" s="490" t="s">
        <v>5517</v>
      </c>
      <c r="D858" s="491">
        <v>0</v>
      </c>
      <c r="E858" s="490"/>
      <c r="F858" s="490" t="s">
        <v>5518</v>
      </c>
      <c r="G858" s="490"/>
      <c r="H858" s="492"/>
      <c r="I858" s="492" t="s">
        <v>84</v>
      </c>
      <c r="J858" s="492"/>
      <c r="K858" s="492"/>
      <c r="L858" s="491"/>
      <c r="M858" s="491"/>
      <c r="N858" s="491"/>
      <c r="O858" s="491"/>
      <c r="P858" s="491"/>
      <c r="Q858" s="491"/>
      <c r="R858" s="491"/>
      <c r="S858" s="491"/>
      <c r="T858" s="491"/>
      <c r="U858" s="491">
        <f t="shared" si="39"/>
        <v>0</v>
      </c>
      <c r="V858" s="495">
        <f t="shared" si="41"/>
        <v>700</v>
      </c>
      <c r="W858" s="496"/>
      <c r="X858" s="496"/>
      <c r="Y858" s="496"/>
      <c r="Z858" s="502">
        <v>700</v>
      </c>
      <c r="AA858" s="496"/>
      <c r="AB858" s="496"/>
      <c r="AC858" s="496"/>
      <c r="AD858" s="496"/>
      <c r="AE858" s="547"/>
      <c r="AF858" s="498" t="s">
        <v>4922</v>
      </c>
      <c r="AG858" s="499">
        <v>0</v>
      </c>
      <c r="AH858" s="499">
        <v>0</v>
      </c>
      <c r="AI858" s="499">
        <f t="shared" si="40"/>
        <v>0</v>
      </c>
      <c r="AJ858" s="324"/>
      <c r="AK858" s="316"/>
      <c r="AL858" s="316"/>
      <c r="AM858" s="500"/>
      <c r="AN858" s="500"/>
      <c r="AO858" s="500"/>
      <c r="AP858" s="500"/>
      <c r="AQ858" s="500"/>
      <c r="AR858" s="500"/>
      <c r="AS858" s="500"/>
      <c r="AT858" s="500"/>
      <c r="AU858" s="500"/>
      <c r="AV858" s="500"/>
      <c r="AW858" s="500"/>
      <c r="AX858" s="500"/>
      <c r="AY858" s="500"/>
      <c r="AZ858" s="500"/>
      <c r="BA858" s="500"/>
      <c r="BB858" s="500"/>
      <c r="BC858" s="500"/>
      <c r="BD858" s="500"/>
    </row>
    <row r="859" spans="1:56" s="501" customFormat="1" ht="94.5" hidden="1" customHeight="1">
      <c r="A859" s="492">
        <v>851</v>
      </c>
      <c r="B859" s="490" t="s">
        <v>6466</v>
      </c>
      <c r="C859" s="490" t="s">
        <v>5519</v>
      </c>
      <c r="D859" s="491">
        <v>0</v>
      </c>
      <c r="E859" s="490"/>
      <c r="F859" s="490" t="s">
        <v>5520</v>
      </c>
      <c r="G859" s="490"/>
      <c r="H859" s="492"/>
      <c r="I859" s="492" t="s">
        <v>84</v>
      </c>
      <c r="J859" s="492"/>
      <c r="K859" s="492"/>
      <c r="L859" s="491"/>
      <c r="M859" s="491"/>
      <c r="N859" s="491"/>
      <c r="O859" s="491"/>
      <c r="P859" s="491"/>
      <c r="Q859" s="491"/>
      <c r="R859" s="491"/>
      <c r="S859" s="491"/>
      <c r="T859" s="491"/>
      <c r="U859" s="491">
        <f t="shared" si="39"/>
        <v>0</v>
      </c>
      <c r="V859" s="495">
        <f t="shared" si="41"/>
        <v>700</v>
      </c>
      <c r="W859" s="496"/>
      <c r="X859" s="496"/>
      <c r="Y859" s="496"/>
      <c r="Z859" s="502">
        <v>700</v>
      </c>
      <c r="AA859" s="496"/>
      <c r="AB859" s="496"/>
      <c r="AC859" s="496"/>
      <c r="AD859" s="496"/>
      <c r="AE859" s="547"/>
      <c r="AF859" s="498" t="s">
        <v>4922</v>
      </c>
      <c r="AG859" s="499">
        <v>0</v>
      </c>
      <c r="AH859" s="499">
        <v>0</v>
      </c>
      <c r="AI859" s="499">
        <f t="shared" si="40"/>
        <v>0</v>
      </c>
      <c r="AJ859" s="324"/>
      <c r="AK859" s="316"/>
      <c r="AL859" s="316"/>
      <c r="AM859" s="500"/>
      <c r="AN859" s="500"/>
      <c r="AO859" s="500"/>
      <c r="AP859" s="500"/>
      <c r="AQ859" s="500"/>
      <c r="AR859" s="500"/>
      <c r="AS859" s="500"/>
      <c r="AT859" s="500"/>
      <c r="AU859" s="500"/>
      <c r="AV859" s="500"/>
      <c r="AW859" s="500"/>
      <c r="AX859" s="500"/>
      <c r="AY859" s="500"/>
      <c r="AZ859" s="500"/>
      <c r="BA859" s="500"/>
      <c r="BB859" s="500"/>
      <c r="BC859" s="500"/>
      <c r="BD859" s="500"/>
    </row>
    <row r="860" spans="1:56" s="501" customFormat="1" ht="110.25" hidden="1" customHeight="1">
      <c r="A860" s="492">
        <v>852</v>
      </c>
      <c r="B860" s="490" t="s">
        <v>6467</v>
      </c>
      <c r="C860" s="490" t="s">
        <v>5521</v>
      </c>
      <c r="D860" s="491">
        <v>0</v>
      </c>
      <c r="E860" s="490"/>
      <c r="F860" s="490" t="s">
        <v>5522</v>
      </c>
      <c r="G860" s="490"/>
      <c r="H860" s="492"/>
      <c r="I860" s="492" t="s">
        <v>84</v>
      </c>
      <c r="J860" s="492"/>
      <c r="K860" s="492"/>
      <c r="L860" s="491"/>
      <c r="M860" s="491"/>
      <c r="N860" s="491"/>
      <c r="O860" s="491"/>
      <c r="P860" s="491"/>
      <c r="Q860" s="491"/>
      <c r="R860" s="491"/>
      <c r="S860" s="491"/>
      <c r="T860" s="491"/>
      <c r="U860" s="491">
        <f t="shared" si="39"/>
        <v>0</v>
      </c>
      <c r="V860" s="495">
        <f t="shared" si="41"/>
        <v>100</v>
      </c>
      <c r="W860" s="496"/>
      <c r="X860" s="496"/>
      <c r="Y860" s="496"/>
      <c r="Z860" s="502">
        <v>100</v>
      </c>
      <c r="AA860" s="496"/>
      <c r="AB860" s="496"/>
      <c r="AC860" s="496"/>
      <c r="AD860" s="496"/>
      <c r="AE860" s="547"/>
      <c r="AF860" s="498" t="s">
        <v>4922</v>
      </c>
      <c r="AG860" s="499">
        <v>0</v>
      </c>
      <c r="AH860" s="499">
        <v>0</v>
      </c>
      <c r="AI860" s="499">
        <f t="shared" si="40"/>
        <v>0</v>
      </c>
      <c r="AJ860" s="324"/>
      <c r="AK860" s="316"/>
      <c r="AL860" s="316"/>
      <c r="AM860" s="500"/>
      <c r="AN860" s="500"/>
      <c r="AO860" s="500"/>
      <c r="AP860" s="500"/>
      <c r="AQ860" s="500"/>
      <c r="AR860" s="500"/>
      <c r="AS860" s="500"/>
      <c r="AT860" s="500"/>
      <c r="AU860" s="500"/>
      <c r="AV860" s="500"/>
      <c r="AW860" s="500"/>
      <c r="AX860" s="500"/>
      <c r="AY860" s="500"/>
      <c r="AZ860" s="500"/>
      <c r="BA860" s="500"/>
      <c r="BB860" s="500"/>
      <c r="BC860" s="500"/>
      <c r="BD860" s="500"/>
    </row>
    <row r="861" spans="1:56" s="501" customFormat="1" ht="78.75" hidden="1" customHeight="1">
      <c r="A861" s="492">
        <v>853</v>
      </c>
      <c r="B861" s="490" t="s">
        <v>6468</v>
      </c>
      <c r="C861" s="490" t="s">
        <v>5523</v>
      </c>
      <c r="D861" s="491">
        <v>0</v>
      </c>
      <c r="E861" s="490"/>
      <c r="F861" s="490" t="s">
        <v>5524</v>
      </c>
      <c r="G861" s="490"/>
      <c r="H861" s="492"/>
      <c r="I861" s="492" t="s">
        <v>84</v>
      </c>
      <c r="J861" s="492"/>
      <c r="K861" s="492"/>
      <c r="L861" s="491"/>
      <c r="M861" s="491"/>
      <c r="N861" s="491"/>
      <c r="O861" s="491"/>
      <c r="P861" s="491"/>
      <c r="Q861" s="491"/>
      <c r="R861" s="491"/>
      <c r="S861" s="491"/>
      <c r="T861" s="491"/>
      <c r="U861" s="491">
        <f t="shared" si="39"/>
        <v>0</v>
      </c>
      <c r="V861" s="495">
        <f t="shared" si="41"/>
        <v>700</v>
      </c>
      <c r="W861" s="496"/>
      <c r="X861" s="496"/>
      <c r="Y861" s="496"/>
      <c r="Z861" s="502">
        <v>700</v>
      </c>
      <c r="AA861" s="496"/>
      <c r="AB861" s="496"/>
      <c r="AC861" s="496"/>
      <c r="AD861" s="496"/>
      <c r="AE861" s="547"/>
      <c r="AF861" s="498" t="s">
        <v>4922</v>
      </c>
      <c r="AG861" s="499">
        <v>0</v>
      </c>
      <c r="AH861" s="499">
        <v>0</v>
      </c>
      <c r="AI861" s="499">
        <f t="shared" si="40"/>
        <v>0</v>
      </c>
      <c r="AJ861" s="324"/>
      <c r="AK861" s="316"/>
      <c r="AL861" s="316"/>
      <c r="AM861" s="500"/>
      <c r="AN861" s="500"/>
      <c r="AO861" s="500"/>
      <c r="AP861" s="500"/>
      <c r="AQ861" s="500"/>
      <c r="AR861" s="500"/>
      <c r="AS861" s="500"/>
      <c r="AT861" s="500"/>
      <c r="AU861" s="500"/>
      <c r="AV861" s="500"/>
      <c r="AW861" s="500"/>
      <c r="AX861" s="500"/>
      <c r="AY861" s="500"/>
      <c r="AZ861" s="500"/>
      <c r="BA861" s="500"/>
      <c r="BB861" s="500"/>
      <c r="BC861" s="500"/>
      <c r="BD861" s="500"/>
    </row>
    <row r="862" spans="1:56" s="501" customFormat="1" ht="78.75" hidden="1" customHeight="1">
      <c r="A862" s="492">
        <v>854</v>
      </c>
      <c r="B862" s="490" t="s">
        <v>6469</v>
      </c>
      <c r="C862" s="490" t="s">
        <v>5525</v>
      </c>
      <c r="D862" s="491">
        <v>0</v>
      </c>
      <c r="E862" s="490"/>
      <c r="F862" s="490" t="s">
        <v>5526</v>
      </c>
      <c r="G862" s="490"/>
      <c r="H862" s="492"/>
      <c r="I862" s="492" t="s">
        <v>84</v>
      </c>
      <c r="J862" s="492"/>
      <c r="K862" s="492"/>
      <c r="L862" s="491"/>
      <c r="M862" s="491"/>
      <c r="N862" s="491"/>
      <c r="O862" s="491"/>
      <c r="P862" s="491"/>
      <c r="Q862" s="491"/>
      <c r="R862" s="491"/>
      <c r="S862" s="491"/>
      <c r="T862" s="491"/>
      <c r="U862" s="491">
        <f t="shared" si="39"/>
        <v>0</v>
      </c>
      <c r="V862" s="495">
        <f t="shared" si="41"/>
        <v>700</v>
      </c>
      <c r="W862" s="496"/>
      <c r="X862" s="496"/>
      <c r="Y862" s="496"/>
      <c r="Z862" s="502">
        <v>700</v>
      </c>
      <c r="AA862" s="496"/>
      <c r="AB862" s="496"/>
      <c r="AC862" s="496"/>
      <c r="AD862" s="496"/>
      <c r="AE862" s="547"/>
      <c r="AF862" s="498" t="s">
        <v>4922</v>
      </c>
      <c r="AG862" s="499">
        <v>0</v>
      </c>
      <c r="AH862" s="499">
        <v>0</v>
      </c>
      <c r="AI862" s="499">
        <f t="shared" si="40"/>
        <v>0</v>
      </c>
      <c r="AJ862" s="324"/>
      <c r="AK862" s="316"/>
      <c r="AL862" s="316"/>
      <c r="AM862" s="500"/>
      <c r="AN862" s="500"/>
      <c r="AO862" s="500"/>
      <c r="AP862" s="500"/>
      <c r="AQ862" s="500"/>
      <c r="AR862" s="500"/>
      <c r="AS862" s="500"/>
      <c r="AT862" s="500"/>
      <c r="AU862" s="500"/>
      <c r="AV862" s="500"/>
      <c r="AW862" s="500"/>
      <c r="AX862" s="500"/>
      <c r="AY862" s="500"/>
      <c r="AZ862" s="500"/>
      <c r="BA862" s="500"/>
      <c r="BB862" s="500"/>
      <c r="BC862" s="500"/>
      <c r="BD862" s="500"/>
    </row>
    <row r="863" spans="1:56" s="501" customFormat="1" ht="63" hidden="1" customHeight="1">
      <c r="A863" s="492">
        <v>855</v>
      </c>
      <c r="B863" s="490" t="s">
        <v>6470</v>
      </c>
      <c r="C863" s="490" t="s">
        <v>5527</v>
      </c>
      <c r="D863" s="491">
        <v>0</v>
      </c>
      <c r="E863" s="490"/>
      <c r="F863" s="490" t="s">
        <v>5528</v>
      </c>
      <c r="G863" s="490"/>
      <c r="H863" s="492"/>
      <c r="I863" s="492" t="s">
        <v>84</v>
      </c>
      <c r="J863" s="492"/>
      <c r="K863" s="492"/>
      <c r="L863" s="491"/>
      <c r="M863" s="491"/>
      <c r="N863" s="491"/>
      <c r="O863" s="491"/>
      <c r="P863" s="491"/>
      <c r="Q863" s="491"/>
      <c r="R863" s="491"/>
      <c r="S863" s="491"/>
      <c r="T863" s="491"/>
      <c r="U863" s="491">
        <f t="shared" si="39"/>
        <v>0</v>
      </c>
      <c r="V863" s="495">
        <f t="shared" si="41"/>
        <v>700</v>
      </c>
      <c r="W863" s="496"/>
      <c r="X863" s="496"/>
      <c r="Y863" s="496"/>
      <c r="Z863" s="502">
        <v>700</v>
      </c>
      <c r="AA863" s="496"/>
      <c r="AB863" s="496"/>
      <c r="AC863" s="496"/>
      <c r="AD863" s="496"/>
      <c r="AE863" s="547"/>
      <c r="AF863" s="498" t="s">
        <v>4922</v>
      </c>
      <c r="AG863" s="499">
        <v>0</v>
      </c>
      <c r="AH863" s="499">
        <v>0</v>
      </c>
      <c r="AI863" s="499">
        <f t="shared" si="40"/>
        <v>0</v>
      </c>
      <c r="AJ863" s="324"/>
      <c r="AK863" s="316"/>
      <c r="AL863" s="316"/>
      <c r="AM863" s="500"/>
      <c r="AN863" s="500"/>
      <c r="AO863" s="500"/>
      <c r="AP863" s="500"/>
      <c r="AQ863" s="500"/>
      <c r="AR863" s="500"/>
      <c r="AS863" s="500"/>
      <c r="AT863" s="500"/>
      <c r="AU863" s="500"/>
      <c r="AV863" s="500"/>
      <c r="AW863" s="500"/>
      <c r="AX863" s="500"/>
      <c r="AY863" s="500"/>
      <c r="AZ863" s="500"/>
      <c r="BA863" s="500"/>
      <c r="BB863" s="500"/>
      <c r="BC863" s="500"/>
      <c r="BD863" s="500"/>
    </row>
    <row r="864" spans="1:56" s="501" customFormat="1" ht="78.75" hidden="1" customHeight="1">
      <c r="A864" s="492">
        <v>856</v>
      </c>
      <c r="B864" s="490" t="s">
        <v>6471</v>
      </c>
      <c r="C864" s="490" t="s">
        <v>5529</v>
      </c>
      <c r="D864" s="491">
        <v>0</v>
      </c>
      <c r="E864" s="490"/>
      <c r="F864" s="490" t="s">
        <v>5530</v>
      </c>
      <c r="G864" s="490"/>
      <c r="H864" s="492"/>
      <c r="I864" s="492" t="s">
        <v>84</v>
      </c>
      <c r="J864" s="492"/>
      <c r="K864" s="492"/>
      <c r="L864" s="491"/>
      <c r="M864" s="491"/>
      <c r="N864" s="491"/>
      <c r="O864" s="491"/>
      <c r="P864" s="491"/>
      <c r="Q864" s="491"/>
      <c r="R864" s="491"/>
      <c r="S864" s="491"/>
      <c r="T864" s="491"/>
      <c r="U864" s="491">
        <f t="shared" si="39"/>
        <v>0</v>
      </c>
      <c r="V864" s="495">
        <f t="shared" si="41"/>
        <v>500</v>
      </c>
      <c r="W864" s="496"/>
      <c r="X864" s="496"/>
      <c r="Y864" s="496"/>
      <c r="Z864" s="502">
        <v>500</v>
      </c>
      <c r="AA864" s="496"/>
      <c r="AB864" s="496"/>
      <c r="AC864" s="496"/>
      <c r="AD864" s="496"/>
      <c r="AE864" s="547"/>
      <c r="AF864" s="498" t="s">
        <v>4922</v>
      </c>
      <c r="AG864" s="499">
        <v>0</v>
      </c>
      <c r="AH864" s="499">
        <v>0</v>
      </c>
      <c r="AI864" s="499">
        <f t="shared" si="40"/>
        <v>0</v>
      </c>
      <c r="AJ864" s="324"/>
      <c r="AK864" s="316"/>
      <c r="AL864" s="316"/>
      <c r="AM864" s="500"/>
      <c r="AN864" s="500"/>
      <c r="AO864" s="500"/>
      <c r="AP864" s="500"/>
      <c r="AQ864" s="500"/>
      <c r="AR864" s="500"/>
      <c r="AS864" s="500"/>
      <c r="AT864" s="500"/>
      <c r="AU864" s="500"/>
      <c r="AV864" s="500"/>
      <c r="AW864" s="500"/>
      <c r="AX864" s="500"/>
      <c r="AY864" s="500"/>
      <c r="AZ864" s="500"/>
      <c r="BA864" s="500"/>
      <c r="BB864" s="500"/>
      <c r="BC864" s="500"/>
      <c r="BD864" s="500"/>
    </row>
    <row r="865" spans="1:56" s="501" customFormat="1" ht="78.75" hidden="1" customHeight="1">
      <c r="A865" s="492">
        <v>857</v>
      </c>
      <c r="B865" s="490" t="s">
        <v>6472</v>
      </c>
      <c r="C865" s="490" t="s">
        <v>5531</v>
      </c>
      <c r="D865" s="491">
        <v>0</v>
      </c>
      <c r="E865" s="490"/>
      <c r="F865" s="490" t="s">
        <v>5532</v>
      </c>
      <c r="G865" s="490"/>
      <c r="H865" s="492"/>
      <c r="I865" s="492" t="s">
        <v>84</v>
      </c>
      <c r="J865" s="492"/>
      <c r="K865" s="492"/>
      <c r="L865" s="491"/>
      <c r="M865" s="491"/>
      <c r="N865" s="491"/>
      <c r="O865" s="491"/>
      <c r="P865" s="491"/>
      <c r="Q865" s="491"/>
      <c r="R865" s="491"/>
      <c r="S865" s="491"/>
      <c r="T865" s="491"/>
      <c r="U865" s="491">
        <f t="shared" si="39"/>
        <v>0</v>
      </c>
      <c r="V865" s="495">
        <f t="shared" si="41"/>
        <v>300</v>
      </c>
      <c r="W865" s="496"/>
      <c r="X865" s="496"/>
      <c r="Y865" s="496"/>
      <c r="Z865" s="502">
        <v>300</v>
      </c>
      <c r="AA865" s="496"/>
      <c r="AB865" s="496"/>
      <c r="AC865" s="496"/>
      <c r="AD865" s="496"/>
      <c r="AE865" s="547"/>
      <c r="AF865" s="498" t="s">
        <v>4922</v>
      </c>
      <c r="AG865" s="499">
        <v>0</v>
      </c>
      <c r="AH865" s="499">
        <v>0</v>
      </c>
      <c r="AI865" s="499">
        <f t="shared" si="40"/>
        <v>0</v>
      </c>
      <c r="AJ865" s="324"/>
      <c r="AK865" s="316"/>
      <c r="AL865" s="316"/>
      <c r="AM865" s="500"/>
      <c r="AN865" s="500"/>
      <c r="AO865" s="500"/>
      <c r="AP865" s="500"/>
      <c r="AQ865" s="500"/>
      <c r="AR865" s="500"/>
      <c r="AS865" s="500"/>
      <c r="AT865" s="500"/>
      <c r="AU865" s="500"/>
      <c r="AV865" s="500"/>
      <c r="AW865" s="500"/>
      <c r="AX865" s="500"/>
      <c r="AY865" s="500"/>
      <c r="AZ865" s="500"/>
      <c r="BA865" s="500"/>
      <c r="BB865" s="500"/>
      <c r="BC865" s="500"/>
      <c r="BD865" s="500"/>
    </row>
    <row r="866" spans="1:56" s="501" customFormat="1" ht="141.75" hidden="1" customHeight="1">
      <c r="A866" s="492">
        <v>858</v>
      </c>
      <c r="B866" s="490" t="s">
        <v>6473</v>
      </c>
      <c r="C866" s="490" t="s">
        <v>5533</v>
      </c>
      <c r="D866" s="491">
        <v>0</v>
      </c>
      <c r="E866" s="490"/>
      <c r="F866" s="490" t="s">
        <v>5534</v>
      </c>
      <c r="G866" s="490"/>
      <c r="H866" s="492"/>
      <c r="I866" s="492" t="s">
        <v>2594</v>
      </c>
      <c r="J866" s="492"/>
      <c r="K866" s="492"/>
      <c r="L866" s="491"/>
      <c r="M866" s="491"/>
      <c r="N866" s="491"/>
      <c r="O866" s="491"/>
      <c r="P866" s="491"/>
      <c r="Q866" s="491"/>
      <c r="R866" s="491"/>
      <c r="S866" s="491"/>
      <c r="T866" s="491"/>
      <c r="U866" s="491">
        <f t="shared" si="39"/>
        <v>0</v>
      </c>
      <c r="V866" s="495">
        <f t="shared" si="41"/>
        <v>20</v>
      </c>
      <c r="W866" s="496"/>
      <c r="X866" s="496"/>
      <c r="Y866" s="496"/>
      <c r="Z866" s="502">
        <v>20</v>
      </c>
      <c r="AA866" s="496"/>
      <c r="AB866" s="496"/>
      <c r="AC866" s="496"/>
      <c r="AD866" s="496"/>
      <c r="AE866" s="547"/>
      <c r="AF866" s="498" t="s">
        <v>4922</v>
      </c>
      <c r="AG866" s="499">
        <v>0</v>
      </c>
      <c r="AH866" s="499">
        <v>0</v>
      </c>
      <c r="AI866" s="499">
        <f t="shared" si="40"/>
        <v>0</v>
      </c>
      <c r="AJ866" s="324"/>
      <c r="AK866" s="316"/>
      <c r="AL866" s="316"/>
      <c r="AM866" s="500"/>
      <c r="AN866" s="500"/>
      <c r="AO866" s="500"/>
      <c r="AP866" s="500"/>
      <c r="AQ866" s="500"/>
      <c r="AR866" s="500"/>
      <c r="AS866" s="500"/>
      <c r="AT866" s="500"/>
      <c r="AU866" s="500"/>
      <c r="AV866" s="500"/>
      <c r="AW866" s="500"/>
      <c r="AX866" s="500"/>
      <c r="AY866" s="500"/>
      <c r="AZ866" s="500"/>
      <c r="BA866" s="500"/>
      <c r="BB866" s="500"/>
      <c r="BC866" s="500"/>
      <c r="BD866" s="500"/>
    </row>
    <row r="867" spans="1:56" s="501" customFormat="1" ht="283.5" hidden="1" customHeight="1">
      <c r="A867" s="492">
        <v>859</v>
      </c>
      <c r="B867" s="490" t="s">
        <v>6474</v>
      </c>
      <c r="C867" s="490" t="s">
        <v>5535</v>
      </c>
      <c r="D867" s="491">
        <v>0</v>
      </c>
      <c r="E867" s="490"/>
      <c r="F867" s="490" t="s">
        <v>5536</v>
      </c>
      <c r="G867" s="490"/>
      <c r="H867" s="492" t="s">
        <v>5116</v>
      </c>
      <c r="I867" s="492" t="s">
        <v>84</v>
      </c>
      <c r="J867" s="492"/>
      <c r="K867" s="492"/>
      <c r="L867" s="491"/>
      <c r="M867" s="491">
        <v>35</v>
      </c>
      <c r="N867" s="491"/>
      <c r="O867" s="491"/>
      <c r="P867" s="491"/>
      <c r="Q867" s="491"/>
      <c r="R867" s="491"/>
      <c r="S867" s="491"/>
      <c r="T867" s="491"/>
      <c r="U867" s="491">
        <f t="shared" si="39"/>
        <v>0</v>
      </c>
      <c r="V867" s="495">
        <f t="shared" si="41"/>
        <v>70</v>
      </c>
      <c r="W867" s="496"/>
      <c r="X867" s="496"/>
      <c r="Y867" s="496"/>
      <c r="Z867" s="502">
        <v>70</v>
      </c>
      <c r="AA867" s="496"/>
      <c r="AB867" s="496"/>
      <c r="AC867" s="496"/>
      <c r="AD867" s="496"/>
      <c r="AE867" s="547"/>
      <c r="AF867" s="498" t="s">
        <v>4922</v>
      </c>
      <c r="AG867" s="499">
        <v>0</v>
      </c>
      <c r="AH867" s="499">
        <v>0</v>
      </c>
      <c r="AI867" s="499">
        <f t="shared" si="40"/>
        <v>0</v>
      </c>
      <c r="AJ867" s="324"/>
      <c r="AK867" s="316"/>
      <c r="AL867" s="316"/>
      <c r="AM867" s="500"/>
      <c r="AN867" s="500"/>
      <c r="AO867" s="500"/>
      <c r="AP867" s="500"/>
      <c r="AQ867" s="500"/>
      <c r="AR867" s="500"/>
      <c r="AS867" s="500"/>
      <c r="AT867" s="500"/>
      <c r="AU867" s="500"/>
      <c r="AV867" s="500"/>
      <c r="AW867" s="500"/>
      <c r="AX867" s="500"/>
      <c r="AY867" s="500"/>
      <c r="AZ867" s="500"/>
      <c r="BA867" s="500"/>
      <c r="BB867" s="500"/>
      <c r="BC867" s="500"/>
      <c r="BD867" s="500"/>
    </row>
    <row r="868" spans="1:56" s="501" customFormat="1" ht="236.25" hidden="1" customHeight="1">
      <c r="A868" s="492">
        <v>860</v>
      </c>
      <c r="B868" s="490" t="s">
        <v>6475</v>
      </c>
      <c r="C868" s="490" t="s">
        <v>5537</v>
      </c>
      <c r="D868" s="491">
        <v>0</v>
      </c>
      <c r="E868" s="490"/>
      <c r="F868" s="490" t="s">
        <v>5538</v>
      </c>
      <c r="G868" s="490"/>
      <c r="H868" s="492" t="s">
        <v>5116</v>
      </c>
      <c r="I868" s="492" t="s">
        <v>84</v>
      </c>
      <c r="J868" s="492"/>
      <c r="K868" s="492"/>
      <c r="L868" s="491"/>
      <c r="M868" s="491"/>
      <c r="N868" s="491"/>
      <c r="O868" s="491"/>
      <c r="P868" s="491"/>
      <c r="Q868" s="491"/>
      <c r="R868" s="491"/>
      <c r="S868" s="491"/>
      <c r="T868" s="491"/>
      <c r="U868" s="491">
        <f t="shared" si="39"/>
        <v>0</v>
      </c>
      <c r="V868" s="495">
        <f t="shared" si="41"/>
        <v>70</v>
      </c>
      <c r="W868" s="496"/>
      <c r="X868" s="496"/>
      <c r="Y868" s="496"/>
      <c r="Z868" s="502">
        <v>70</v>
      </c>
      <c r="AA868" s="496"/>
      <c r="AB868" s="496"/>
      <c r="AC868" s="496"/>
      <c r="AD868" s="496"/>
      <c r="AE868" s="547"/>
      <c r="AF868" s="498" t="s">
        <v>4922</v>
      </c>
      <c r="AG868" s="499">
        <v>0</v>
      </c>
      <c r="AH868" s="499">
        <v>0</v>
      </c>
      <c r="AI868" s="499">
        <f t="shared" si="40"/>
        <v>0</v>
      </c>
      <c r="AJ868" s="324"/>
      <c r="AK868" s="316"/>
      <c r="AL868" s="316"/>
      <c r="AM868" s="500"/>
      <c r="AN868" s="500"/>
      <c r="AO868" s="500"/>
      <c r="AP868" s="500"/>
      <c r="AQ868" s="500"/>
      <c r="AR868" s="500"/>
      <c r="AS868" s="500"/>
      <c r="AT868" s="500"/>
      <c r="AU868" s="500"/>
      <c r="AV868" s="500"/>
      <c r="AW868" s="500"/>
      <c r="AX868" s="500"/>
      <c r="AY868" s="500"/>
      <c r="AZ868" s="500"/>
      <c r="BA868" s="500"/>
      <c r="BB868" s="500"/>
      <c r="BC868" s="500"/>
      <c r="BD868" s="500"/>
    </row>
    <row r="869" spans="1:56" s="501" customFormat="1" ht="141.75" hidden="1" customHeight="1">
      <c r="A869" s="492">
        <v>861</v>
      </c>
      <c r="B869" s="490" t="s">
        <v>6476</v>
      </c>
      <c r="C869" s="490" t="s">
        <v>5539</v>
      </c>
      <c r="D869" s="491">
        <v>0</v>
      </c>
      <c r="E869" s="490"/>
      <c r="F869" s="490" t="s">
        <v>5540</v>
      </c>
      <c r="G869" s="490"/>
      <c r="H869" s="492" t="s">
        <v>5116</v>
      </c>
      <c r="I869" s="492" t="s">
        <v>84</v>
      </c>
      <c r="J869" s="492"/>
      <c r="K869" s="492"/>
      <c r="L869" s="491"/>
      <c r="M869" s="491"/>
      <c r="N869" s="491"/>
      <c r="O869" s="491"/>
      <c r="P869" s="491"/>
      <c r="Q869" s="491"/>
      <c r="R869" s="491"/>
      <c r="S869" s="491"/>
      <c r="T869" s="491"/>
      <c r="U869" s="491">
        <f t="shared" si="39"/>
        <v>0</v>
      </c>
      <c r="V869" s="495">
        <f t="shared" si="41"/>
        <v>120</v>
      </c>
      <c r="W869" s="496"/>
      <c r="X869" s="496"/>
      <c r="Y869" s="496"/>
      <c r="Z869" s="502">
        <v>120</v>
      </c>
      <c r="AA869" s="496"/>
      <c r="AB869" s="496"/>
      <c r="AC869" s="496"/>
      <c r="AD869" s="496"/>
      <c r="AE869" s="547"/>
      <c r="AF869" s="498" t="s">
        <v>4922</v>
      </c>
      <c r="AG869" s="499">
        <v>0</v>
      </c>
      <c r="AH869" s="499">
        <v>0</v>
      </c>
      <c r="AI869" s="499">
        <f t="shared" si="40"/>
        <v>0</v>
      </c>
      <c r="AJ869" s="324"/>
      <c r="AK869" s="316"/>
      <c r="AL869" s="316"/>
      <c r="AM869" s="500"/>
      <c r="AN869" s="500"/>
      <c r="AO869" s="500"/>
      <c r="AP869" s="500"/>
      <c r="AQ869" s="500"/>
      <c r="AR869" s="500"/>
      <c r="AS869" s="500"/>
      <c r="AT869" s="500"/>
      <c r="AU869" s="500"/>
      <c r="AV869" s="500"/>
      <c r="AW869" s="500"/>
      <c r="AX869" s="500"/>
      <c r="AY869" s="500"/>
      <c r="AZ869" s="500"/>
      <c r="BA869" s="500"/>
      <c r="BB869" s="500"/>
      <c r="BC869" s="500"/>
      <c r="BD869" s="500"/>
    </row>
    <row r="870" spans="1:56" s="501" customFormat="1" ht="236.25" hidden="1" customHeight="1">
      <c r="A870" s="492">
        <v>862</v>
      </c>
      <c r="B870" s="490" t="s">
        <v>6477</v>
      </c>
      <c r="C870" s="490" t="s">
        <v>5541</v>
      </c>
      <c r="D870" s="491">
        <v>0</v>
      </c>
      <c r="E870" s="490"/>
      <c r="F870" s="490" t="s">
        <v>5542</v>
      </c>
      <c r="G870" s="490"/>
      <c r="H870" s="492" t="s">
        <v>5116</v>
      </c>
      <c r="I870" s="492" t="s">
        <v>84</v>
      </c>
      <c r="J870" s="492"/>
      <c r="K870" s="492"/>
      <c r="L870" s="491"/>
      <c r="M870" s="491"/>
      <c r="N870" s="491"/>
      <c r="O870" s="491"/>
      <c r="P870" s="491"/>
      <c r="Q870" s="491"/>
      <c r="R870" s="491"/>
      <c r="S870" s="491"/>
      <c r="T870" s="491"/>
      <c r="U870" s="491">
        <f t="shared" si="39"/>
        <v>0</v>
      </c>
      <c r="V870" s="495">
        <f t="shared" si="41"/>
        <v>70</v>
      </c>
      <c r="W870" s="496"/>
      <c r="X870" s="496"/>
      <c r="Y870" s="496"/>
      <c r="Z870" s="502">
        <v>70</v>
      </c>
      <c r="AA870" s="496"/>
      <c r="AB870" s="496"/>
      <c r="AC870" s="496"/>
      <c r="AD870" s="496"/>
      <c r="AE870" s="547"/>
      <c r="AF870" s="498" t="s">
        <v>4922</v>
      </c>
      <c r="AG870" s="499">
        <v>0</v>
      </c>
      <c r="AH870" s="499">
        <v>0</v>
      </c>
      <c r="AI870" s="499">
        <f t="shared" si="40"/>
        <v>0</v>
      </c>
      <c r="AJ870" s="324"/>
      <c r="AK870" s="316"/>
      <c r="AL870" s="316"/>
      <c r="AM870" s="500"/>
      <c r="AN870" s="500"/>
      <c r="AO870" s="500"/>
      <c r="AP870" s="500"/>
      <c r="AQ870" s="500"/>
      <c r="AR870" s="500"/>
      <c r="AS870" s="500"/>
      <c r="AT870" s="500"/>
      <c r="AU870" s="500"/>
      <c r="AV870" s="500"/>
      <c r="AW870" s="500"/>
      <c r="AX870" s="500"/>
      <c r="AY870" s="500"/>
      <c r="AZ870" s="500"/>
      <c r="BA870" s="500"/>
      <c r="BB870" s="500"/>
      <c r="BC870" s="500"/>
      <c r="BD870" s="500"/>
    </row>
    <row r="871" spans="1:56" s="501" customFormat="1" ht="220.5" hidden="1" customHeight="1">
      <c r="A871" s="492">
        <v>863</v>
      </c>
      <c r="B871" s="490" t="s">
        <v>6478</v>
      </c>
      <c r="C871" s="490" t="s">
        <v>4701</v>
      </c>
      <c r="D871" s="491">
        <v>0</v>
      </c>
      <c r="E871" s="490"/>
      <c r="F871" s="490" t="s">
        <v>5543</v>
      </c>
      <c r="G871" s="490"/>
      <c r="H871" s="492" t="s">
        <v>5116</v>
      </c>
      <c r="I871" s="492" t="s">
        <v>84</v>
      </c>
      <c r="J871" s="492"/>
      <c r="K871" s="492"/>
      <c r="L871" s="491"/>
      <c r="M871" s="491"/>
      <c r="N871" s="491"/>
      <c r="O871" s="491"/>
      <c r="P871" s="491"/>
      <c r="Q871" s="491"/>
      <c r="R871" s="491"/>
      <c r="S871" s="491"/>
      <c r="T871" s="491"/>
      <c r="U871" s="491">
        <f t="shared" si="39"/>
        <v>0</v>
      </c>
      <c r="V871" s="495">
        <f t="shared" si="41"/>
        <v>70</v>
      </c>
      <c r="W871" s="496"/>
      <c r="X871" s="496"/>
      <c r="Y871" s="496"/>
      <c r="Z871" s="502">
        <v>70</v>
      </c>
      <c r="AA871" s="496"/>
      <c r="AB871" s="496"/>
      <c r="AC871" s="496"/>
      <c r="AD871" s="496"/>
      <c r="AE871" s="547"/>
      <c r="AF871" s="498" t="s">
        <v>4922</v>
      </c>
      <c r="AG871" s="499">
        <v>0</v>
      </c>
      <c r="AH871" s="499">
        <v>0</v>
      </c>
      <c r="AI871" s="499">
        <f t="shared" si="40"/>
        <v>0</v>
      </c>
      <c r="AJ871" s="324"/>
      <c r="AK871" s="316"/>
      <c r="AL871" s="316"/>
      <c r="AM871" s="500"/>
      <c r="AN871" s="500"/>
      <c r="AO871" s="500"/>
      <c r="AP871" s="500"/>
      <c r="AQ871" s="500"/>
      <c r="AR871" s="500"/>
      <c r="AS871" s="500"/>
      <c r="AT871" s="500"/>
      <c r="AU871" s="500"/>
      <c r="AV871" s="500"/>
      <c r="AW871" s="500"/>
      <c r="AX871" s="500"/>
      <c r="AY871" s="500"/>
      <c r="AZ871" s="500"/>
      <c r="BA871" s="500"/>
      <c r="BB871" s="500"/>
      <c r="BC871" s="500"/>
      <c r="BD871" s="500"/>
    </row>
    <row r="872" spans="1:56" s="501" customFormat="1" ht="94.5" hidden="1" customHeight="1">
      <c r="A872" s="492">
        <v>864</v>
      </c>
      <c r="B872" s="490" t="s">
        <v>6479</v>
      </c>
      <c r="C872" s="490" t="s">
        <v>5544</v>
      </c>
      <c r="D872" s="491">
        <v>0</v>
      </c>
      <c r="E872" s="490"/>
      <c r="F872" s="490" t="s">
        <v>5545</v>
      </c>
      <c r="G872" s="490"/>
      <c r="H872" s="492" t="s">
        <v>5546</v>
      </c>
      <c r="I872" s="492" t="s">
        <v>2733</v>
      </c>
      <c r="J872" s="492"/>
      <c r="K872" s="492"/>
      <c r="L872" s="491"/>
      <c r="M872" s="491"/>
      <c r="N872" s="491"/>
      <c r="O872" s="491"/>
      <c r="P872" s="491"/>
      <c r="Q872" s="491"/>
      <c r="R872" s="491"/>
      <c r="S872" s="491"/>
      <c r="T872" s="491"/>
      <c r="U872" s="491">
        <f t="shared" si="39"/>
        <v>0</v>
      </c>
      <c r="V872" s="495">
        <f t="shared" si="41"/>
        <v>200</v>
      </c>
      <c r="W872" s="496"/>
      <c r="X872" s="496"/>
      <c r="Y872" s="496"/>
      <c r="Z872" s="502">
        <v>200</v>
      </c>
      <c r="AA872" s="496"/>
      <c r="AB872" s="496"/>
      <c r="AC872" s="496"/>
      <c r="AD872" s="496"/>
      <c r="AE872" s="547"/>
      <c r="AF872" s="498" t="s">
        <v>4922</v>
      </c>
      <c r="AG872" s="499">
        <v>0</v>
      </c>
      <c r="AH872" s="499">
        <v>0</v>
      </c>
      <c r="AI872" s="499">
        <f t="shared" si="40"/>
        <v>0</v>
      </c>
      <c r="AJ872" s="324"/>
      <c r="AK872" s="316"/>
      <c r="AL872" s="316"/>
      <c r="AM872" s="500"/>
      <c r="AN872" s="500"/>
      <c r="AO872" s="500"/>
      <c r="AP872" s="500"/>
      <c r="AQ872" s="500"/>
      <c r="AR872" s="500"/>
      <c r="AS872" s="500"/>
      <c r="AT872" s="500"/>
      <c r="AU872" s="500"/>
      <c r="AV872" s="500"/>
      <c r="AW872" s="500"/>
      <c r="AX872" s="500"/>
      <c r="AY872" s="500"/>
      <c r="AZ872" s="500"/>
      <c r="BA872" s="500"/>
      <c r="BB872" s="500"/>
      <c r="BC872" s="500"/>
      <c r="BD872" s="500"/>
    </row>
    <row r="873" spans="1:56" s="501" customFormat="1" ht="409.5" hidden="1" customHeight="1">
      <c r="A873" s="492">
        <v>865</v>
      </c>
      <c r="B873" s="490" t="s">
        <v>6480</v>
      </c>
      <c r="C873" s="490" t="s">
        <v>5547</v>
      </c>
      <c r="D873" s="491">
        <v>0</v>
      </c>
      <c r="E873" s="490"/>
      <c r="F873" s="490" t="s">
        <v>5548</v>
      </c>
      <c r="G873" s="490"/>
      <c r="H873" s="492" t="s">
        <v>5116</v>
      </c>
      <c r="I873" s="492" t="s">
        <v>84</v>
      </c>
      <c r="J873" s="492"/>
      <c r="K873" s="492"/>
      <c r="L873" s="491"/>
      <c r="M873" s="491"/>
      <c r="N873" s="491"/>
      <c r="O873" s="491"/>
      <c r="P873" s="491"/>
      <c r="Q873" s="491"/>
      <c r="R873" s="491"/>
      <c r="S873" s="491"/>
      <c r="T873" s="491"/>
      <c r="U873" s="491">
        <f t="shared" si="39"/>
        <v>0</v>
      </c>
      <c r="V873" s="495">
        <f t="shared" si="41"/>
        <v>100</v>
      </c>
      <c r="W873" s="496"/>
      <c r="X873" s="496"/>
      <c r="Y873" s="496"/>
      <c r="Z873" s="502">
        <v>100</v>
      </c>
      <c r="AA873" s="496"/>
      <c r="AB873" s="496"/>
      <c r="AC873" s="496"/>
      <c r="AD873" s="496"/>
      <c r="AE873" s="547"/>
      <c r="AF873" s="498" t="s">
        <v>4922</v>
      </c>
      <c r="AG873" s="499">
        <v>0</v>
      </c>
      <c r="AH873" s="499">
        <v>0</v>
      </c>
      <c r="AI873" s="499">
        <f t="shared" si="40"/>
        <v>0</v>
      </c>
      <c r="AJ873" s="324"/>
      <c r="AK873" s="316"/>
      <c r="AL873" s="316"/>
      <c r="AM873" s="500"/>
      <c r="AN873" s="500"/>
      <c r="AO873" s="500"/>
      <c r="AP873" s="500"/>
      <c r="AQ873" s="500"/>
      <c r="AR873" s="500"/>
      <c r="AS873" s="500"/>
      <c r="AT873" s="500"/>
      <c r="AU873" s="500"/>
      <c r="AV873" s="500"/>
      <c r="AW873" s="500"/>
      <c r="AX873" s="500"/>
      <c r="AY873" s="500"/>
      <c r="AZ873" s="500"/>
      <c r="BA873" s="500"/>
      <c r="BB873" s="500"/>
      <c r="BC873" s="500"/>
      <c r="BD873" s="500"/>
    </row>
    <row r="874" spans="1:56" s="501" customFormat="1" ht="346.5" hidden="1" customHeight="1">
      <c r="A874" s="492">
        <v>866</v>
      </c>
      <c r="B874" s="490" t="s">
        <v>6481</v>
      </c>
      <c r="C874" s="490" t="s">
        <v>5549</v>
      </c>
      <c r="D874" s="491">
        <v>0</v>
      </c>
      <c r="E874" s="490"/>
      <c r="F874" s="490" t="s">
        <v>5550</v>
      </c>
      <c r="G874" s="490"/>
      <c r="H874" s="492" t="s">
        <v>5116</v>
      </c>
      <c r="I874" s="492" t="s">
        <v>84</v>
      </c>
      <c r="J874" s="492"/>
      <c r="K874" s="492"/>
      <c r="L874" s="491"/>
      <c r="M874" s="491"/>
      <c r="N874" s="491"/>
      <c r="O874" s="491"/>
      <c r="P874" s="491"/>
      <c r="Q874" s="491"/>
      <c r="R874" s="491"/>
      <c r="S874" s="491"/>
      <c r="T874" s="491"/>
      <c r="U874" s="491">
        <f t="shared" si="39"/>
        <v>0</v>
      </c>
      <c r="V874" s="495">
        <f t="shared" si="41"/>
        <v>50</v>
      </c>
      <c r="W874" s="496"/>
      <c r="X874" s="496"/>
      <c r="Y874" s="496"/>
      <c r="Z874" s="502">
        <v>50</v>
      </c>
      <c r="AA874" s="496"/>
      <c r="AB874" s="496"/>
      <c r="AC874" s="496"/>
      <c r="AD874" s="496"/>
      <c r="AE874" s="547"/>
      <c r="AF874" s="498" t="s">
        <v>4922</v>
      </c>
      <c r="AG874" s="499">
        <v>0</v>
      </c>
      <c r="AH874" s="499">
        <v>0</v>
      </c>
      <c r="AI874" s="499">
        <f t="shared" si="40"/>
        <v>0</v>
      </c>
      <c r="AJ874" s="324"/>
      <c r="AK874" s="316"/>
      <c r="AL874" s="316"/>
      <c r="AM874" s="500"/>
      <c r="AN874" s="500"/>
      <c r="AO874" s="500"/>
      <c r="AP874" s="500"/>
      <c r="AQ874" s="500"/>
      <c r="AR874" s="500"/>
      <c r="AS874" s="500"/>
      <c r="AT874" s="500"/>
      <c r="AU874" s="500"/>
      <c r="AV874" s="500"/>
      <c r="AW874" s="500"/>
      <c r="AX874" s="500"/>
      <c r="AY874" s="500"/>
      <c r="AZ874" s="500"/>
      <c r="BA874" s="500"/>
      <c r="BB874" s="500"/>
      <c r="BC874" s="500"/>
      <c r="BD874" s="500"/>
    </row>
    <row r="875" spans="1:56" s="501" customFormat="1" ht="173.25" hidden="1" customHeight="1">
      <c r="A875" s="492">
        <v>867</v>
      </c>
      <c r="B875" s="490" t="s">
        <v>6482</v>
      </c>
      <c r="C875" s="490" t="s">
        <v>5551</v>
      </c>
      <c r="D875" s="491">
        <v>0</v>
      </c>
      <c r="E875" s="490"/>
      <c r="F875" s="490" t="s">
        <v>5552</v>
      </c>
      <c r="G875" s="490"/>
      <c r="H875" s="492" t="s">
        <v>2780</v>
      </c>
      <c r="I875" s="492" t="s">
        <v>84</v>
      </c>
      <c r="J875" s="492"/>
      <c r="K875" s="492"/>
      <c r="L875" s="491"/>
      <c r="M875" s="491"/>
      <c r="N875" s="491"/>
      <c r="O875" s="491"/>
      <c r="P875" s="491"/>
      <c r="Q875" s="491"/>
      <c r="R875" s="491"/>
      <c r="S875" s="491"/>
      <c r="T875" s="491"/>
      <c r="U875" s="491">
        <f t="shared" si="39"/>
        <v>0</v>
      </c>
      <c r="V875" s="495">
        <f t="shared" si="41"/>
        <v>120</v>
      </c>
      <c r="W875" s="496"/>
      <c r="X875" s="496"/>
      <c r="Y875" s="496"/>
      <c r="Z875" s="502">
        <v>120</v>
      </c>
      <c r="AA875" s="496"/>
      <c r="AB875" s="496"/>
      <c r="AC875" s="496"/>
      <c r="AD875" s="496"/>
      <c r="AE875" s="547"/>
      <c r="AF875" s="498" t="s">
        <v>4922</v>
      </c>
      <c r="AG875" s="499">
        <v>0</v>
      </c>
      <c r="AH875" s="499">
        <v>0</v>
      </c>
      <c r="AI875" s="499">
        <f t="shared" si="40"/>
        <v>0</v>
      </c>
      <c r="AJ875" s="324"/>
      <c r="AK875" s="316"/>
      <c r="AL875" s="316"/>
      <c r="AM875" s="500"/>
      <c r="AN875" s="500"/>
      <c r="AO875" s="500"/>
      <c r="AP875" s="500"/>
      <c r="AQ875" s="500"/>
      <c r="AR875" s="500"/>
      <c r="AS875" s="500"/>
      <c r="AT875" s="500"/>
      <c r="AU875" s="500"/>
      <c r="AV875" s="500"/>
      <c r="AW875" s="500"/>
      <c r="AX875" s="500"/>
      <c r="AY875" s="500"/>
      <c r="AZ875" s="500"/>
      <c r="BA875" s="500"/>
      <c r="BB875" s="500"/>
      <c r="BC875" s="500"/>
      <c r="BD875" s="500"/>
    </row>
    <row r="876" spans="1:56" s="501" customFormat="1" ht="252" hidden="1" customHeight="1">
      <c r="A876" s="492">
        <v>868</v>
      </c>
      <c r="B876" s="490" t="s">
        <v>6483</v>
      </c>
      <c r="C876" s="490" t="s">
        <v>5553</v>
      </c>
      <c r="D876" s="491">
        <v>0</v>
      </c>
      <c r="E876" s="490"/>
      <c r="F876" s="490" t="s">
        <v>5554</v>
      </c>
      <c r="G876" s="490"/>
      <c r="H876" s="492" t="s">
        <v>5555</v>
      </c>
      <c r="I876" s="492" t="s">
        <v>2594</v>
      </c>
      <c r="J876" s="492"/>
      <c r="K876" s="492"/>
      <c r="L876" s="491"/>
      <c r="M876" s="491"/>
      <c r="N876" s="491"/>
      <c r="O876" s="491"/>
      <c r="P876" s="491"/>
      <c r="Q876" s="491"/>
      <c r="R876" s="491"/>
      <c r="S876" s="491"/>
      <c r="T876" s="491"/>
      <c r="U876" s="491">
        <f t="shared" si="39"/>
        <v>0</v>
      </c>
      <c r="V876" s="495">
        <f t="shared" si="41"/>
        <v>2</v>
      </c>
      <c r="W876" s="496"/>
      <c r="X876" s="496"/>
      <c r="Y876" s="496"/>
      <c r="Z876" s="502">
        <v>2</v>
      </c>
      <c r="AA876" s="496"/>
      <c r="AB876" s="496"/>
      <c r="AC876" s="496"/>
      <c r="AD876" s="496"/>
      <c r="AE876" s="547"/>
      <c r="AF876" s="498" t="s">
        <v>4922</v>
      </c>
      <c r="AG876" s="499">
        <v>0</v>
      </c>
      <c r="AH876" s="499">
        <v>0</v>
      </c>
      <c r="AI876" s="499">
        <f t="shared" si="40"/>
        <v>0</v>
      </c>
      <c r="AJ876" s="324"/>
      <c r="AK876" s="316"/>
      <c r="AL876" s="316"/>
      <c r="AM876" s="500"/>
      <c r="AN876" s="500"/>
      <c r="AO876" s="500"/>
      <c r="AP876" s="500"/>
      <c r="AQ876" s="500"/>
      <c r="AR876" s="500"/>
      <c r="AS876" s="500"/>
      <c r="AT876" s="500"/>
      <c r="AU876" s="500"/>
      <c r="AV876" s="500"/>
      <c r="AW876" s="500"/>
      <c r="AX876" s="500"/>
      <c r="AY876" s="500"/>
      <c r="AZ876" s="500"/>
      <c r="BA876" s="500"/>
      <c r="BB876" s="500"/>
      <c r="BC876" s="500"/>
      <c r="BD876" s="500"/>
    </row>
    <row r="877" spans="1:56" s="501" customFormat="1" ht="409.5" hidden="1" customHeight="1">
      <c r="A877" s="492">
        <v>869</v>
      </c>
      <c r="B877" s="490" t="s">
        <v>6484</v>
      </c>
      <c r="C877" s="490" t="s">
        <v>5556</v>
      </c>
      <c r="D877" s="491">
        <v>0</v>
      </c>
      <c r="E877" s="490"/>
      <c r="F877" s="490" t="s">
        <v>5557</v>
      </c>
      <c r="G877" s="490"/>
      <c r="H877" s="492" t="s">
        <v>5558</v>
      </c>
      <c r="I877" s="492" t="s">
        <v>2594</v>
      </c>
      <c r="J877" s="492"/>
      <c r="K877" s="492"/>
      <c r="L877" s="491"/>
      <c r="M877" s="491"/>
      <c r="N877" s="491"/>
      <c r="O877" s="491"/>
      <c r="P877" s="491"/>
      <c r="Q877" s="491"/>
      <c r="R877" s="491"/>
      <c r="S877" s="491"/>
      <c r="T877" s="491"/>
      <c r="U877" s="491">
        <f t="shared" si="39"/>
        <v>0</v>
      </c>
      <c r="V877" s="495">
        <f t="shared" si="41"/>
        <v>50</v>
      </c>
      <c r="W877" s="496"/>
      <c r="X877" s="496"/>
      <c r="Y877" s="496"/>
      <c r="Z877" s="502">
        <v>50</v>
      </c>
      <c r="AA877" s="496"/>
      <c r="AB877" s="496"/>
      <c r="AC877" s="496"/>
      <c r="AD877" s="496"/>
      <c r="AE877" s="547"/>
      <c r="AF877" s="498" t="s">
        <v>4922</v>
      </c>
      <c r="AG877" s="499">
        <v>0</v>
      </c>
      <c r="AH877" s="499">
        <v>0</v>
      </c>
      <c r="AI877" s="499">
        <f t="shared" si="40"/>
        <v>0</v>
      </c>
      <c r="AJ877" s="324"/>
      <c r="AK877" s="316"/>
      <c r="AL877" s="316"/>
      <c r="AM877" s="500"/>
      <c r="AN877" s="500"/>
      <c r="AO877" s="500"/>
      <c r="AP877" s="500"/>
      <c r="AQ877" s="500"/>
      <c r="AR877" s="500"/>
      <c r="AS877" s="500"/>
      <c r="AT877" s="500"/>
      <c r="AU877" s="500"/>
      <c r="AV877" s="500"/>
      <c r="AW877" s="500"/>
      <c r="AX877" s="500"/>
      <c r="AY877" s="500"/>
      <c r="AZ877" s="500"/>
      <c r="BA877" s="500"/>
      <c r="BB877" s="500"/>
      <c r="BC877" s="500"/>
      <c r="BD877" s="500"/>
    </row>
    <row r="878" spans="1:56" s="501" customFormat="1" ht="409.5" hidden="1" customHeight="1">
      <c r="A878" s="492">
        <v>870</v>
      </c>
      <c r="B878" s="490" t="s">
        <v>6485</v>
      </c>
      <c r="C878" s="490" t="s">
        <v>5559</v>
      </c>
      <c r="D878" s="491">
        <v>0</v>
      </c>
      <c r="E878" s="490"/>
      <c r="F878" s="490" t="s">
        <v>5560</v>
      </c>
      <c r="G878" s="490"/>
      <c r="H878" s="492" t="s">
        <v>5558</v>
      </c>
      <c r="I878" s="492" t="s">
        <v>2594</v>
      </c>
      <c r="J878" s="492"/>
      <c r="K878" s="492"/>
      <c r="L878" s="491"/>
      <c r="M878" s="491"/>
      <c r="N878" s="491"/>
      <c r="O878" s="491"/>
      <c r="P878" s="491"/>
      <c r="Q878" s="491"/>
      <c r="R878" s="491"/>
      <c r="S878" s="491"/>
      <c r="T878" s="491"/>
      <c r="U878" s="491">
        <f t="shared" si="39"/>
        <v>0</v>
      </c>
      <c r="V878" s="495">
        <f t="shared" si="41"/>
        <v>10</v>
      </c>
      <c r="W878" s="496"/>
      <c r="X878" s="496"/>
      <c r="Y878" s="496"/>
      <c r="Z878" s="502">
        <v>10</v>
      </c>
      <c r="AA878" s="496"/>
      <c r="AB878" s="496"/>
      <c r="AC878" s="496"/>
      <c r="AD878" s="496"/>
      <c r="AE878" s="547"/>
      <c r="AF878" s="498" t="s">
        <v>4922</v>
      </c>
      <c r="AG878" s="499">
        <v>0</v>
      </c>
      <c r="AH878" s="499">
        <v>0</v>
      </c>
      <c r="AI878" s="499">
        <f t="shared" si="40"/>
        <v>0</v>
      </c>
      <c r="AJ878" s="324"/>
      <c r="AK878" s="316"/>
      <c r="AL878" s="316"/>
      <c r="AM878" s="500"/>
      <c r="AN878" s="500"/>
      <c r="AO878" s="500"/>
      <c r="AP878" s="500"/>
      <c r="AQ878" s="500"/>
      <c r="AR878" s="500"/>
      <c r="AS878" s="500"/>
      <c r="AT878" s="500"/>
      <c r="AU878" s="500"/>
      <c r="AV878" s="500"/>
      <c r="AW878" s="500"/>
      <c r="AX878" s="500"/>
      <c r="AY878" s="500"/>
      <c r="AZ878" s="500"/>
      <c r="BA878" s="500"/>
      <c r="BB878" s="500"/>
      <c r="BC878" s="500"/>
      <c r="BD878" s="500"/>
    </row>
    <row r="879" spans="1:56" s="501" customFormat="1" ht="409.5" hidden="1" customHeight="1">
      <c r="A879" s="492">
        <v>871</v>
      </c>
      <c r="B879" s="490" t="s">
        <v>6486</v>
      </c>
      <c r="C879" s="490" t="s">
        <v>5561</v>
      </c>
      <c r="D879" s="491">
        <v>0</v>
      </c>
      <c r="E879" s="490"/>
      <c r="F879" s="490" t="s">
        <v>5562</v>
      </c>
      <c r="G879" s="490"/>
      <c r="H879" s="492" t="s">
        <v>5558</v>
      </c>
      <c r="I879" s="492" t="s">
        <v>2594</v>
      </c>
      <c r="J879" s="492"/>
      <c r="K879" s="492"/>
      <c r="L879" s="491"/>
      <c r="M879" s="491"/>
      <c r="N879" s="491"/>
      <c r="O879" s="491"/>
      <c r="P879" s="491"/>
      <c r="Q879" s="491"/>
      <c r="R879" s="491"/>
      <c r="S879" s="491"/>
      <c r="T879" s="491"/>
      <c r="U879" s="491">
        <f t="shared" si="39"/>
        <v>0</v>
      </c>
      <c r="V879" s="495">
        <f t="shared" si="41"/>
        <v>20</v>
      </c>
      <c r="W879" s="496"/>
      <c r="X879" s="496"/>
      <c r="Y879" s="496"/>
      <c r="Z879" s="502">
        <v>20</v>
      </c>
      <c r="AA879" s="496"/>
      <c r="AB879" s="496"/>
      <c r="AC879" s="496"/>
      <c r="AD879" s="496"/>
      <c r="AE879" s="547"/>
      <c r="AF879" s="498" t="s">
        <v>4922</v>
      </c>
      <c r="AG879" s="499">
        <v>0</v>
      </c>
      <c r="AH879" s="499">
        <v>0</v>
      </c>
      <c r="AI879" s="499">
        <f t="shared" si="40"/>
        <v>0</v>
      </c>
      <c r="AJ879" s="324"/>
      <c r="AK879" s="316"/>
      <c r="AL879" s="316"/>
      <c r="AM879" s="500"/>
      <c r="AN879" s="500"/>
      <c r="AO879" s="500"/>
      <c r="AP879" s="500"/>
      <c r="AQ879" s="500"/>
      <c r="AR879" s="500"/>
      <c r="AS879" s="500"/>
      <c r="AT879" s="500"/>
      <c r="AU879" s="500"/>
      <c r="AV879" s="500"/>
      <c r="AW879" s="500"/>
      <c r="AX879" s="500"/>
      <c r="AY879" s="500"/>
      <c r="AZ879" s="500"/>
      <c r="BA879" s="500"/>
      <c r="BB879" s="500"/>
      <c r="BC879" s="500"/>
      <c r="BD879" s="500"/>
    </row>
    <row r="880" spans="1:56" s="501" customFormat="1" ht="409.5" hidden="1" customHeight="1">
      <c r="A880" s="492">
        <v>872</v>
      </c>
      <c r="B880" s="490" t="s">
        <v>6487</v>
      </c>
      <c r="C880" s="490" t="s">
        <v>5563</v>
      </c>
      <c r="D880" s="491">
        <v>0</v>
      </c>
      <c r="E880" s="490"/>
      <c r="F880" s="490" t="s">
        <v>5564</v>
      </c>
      <c r="G880" s="490"/>
      <c r="H880" s="492" t="s">
        <v>5565</v>
      </c>
      <c r="I880" s="492" t="s">
        <v>2594</v>
      </c>
      <c r="J880" s="492"/>
      <c r="K880" s="492"/>
      <c r="L880" s="491"/>
      <c r="M880" s="491"/>
      <c r="N880" s="491"/>
      <c r="O880" s="491"/>
      <c r="P880" s="491"/>
      <c r="Q880" s="491"/>
      <c r="R880" s="491"/>
      <c r="S880" s="491"/>
      <c r="T880" s="491"/>
      <c r="U880" s="491">
        <f t="shared" si="39"/>
        <v>0</v>
      </c>
      <c r="V880" s="495">
        <f t="shared" si="41"/>
        <v>50</v>
      </c>
      <c r="W880" s="496"/>
      <c r="X880" s="496"/>
      <c r="Y880" s="496"/>
      <c r="Z880" s="502">
        <v>50</v>
      </c>
      <c r="AA880" s="496"/>
      <c r="AB880" s="496"/>
      <c r="AC880" s="496"/>
      <c r="AD880" s="496"/>
      <c r="AE880" s="547"/>
      <c r="AF880" s="498" t="s">
        <v>4922</v>
      </c>
      <c r="AG880" s="499">
        <v>0</v>
      </c>
      <c r="AH880" s="499">
        <v>0</v>
      </c>
      <c r="AI880" s="499">
        <f t="shared" si="40"/>
        <v>0</v>
      </c>
      <c r="AJ880" s="324"/>
      <c r="AK880" s="316"/>
      <c r="AL880" s="316"/>
      <c r="AM880" s="500"/>
      <c r="AN880" s="500"/>
      <c r="AO880" s="500"/>
      <c r="AP880" s="500"/>
      <c r="AQ880" s="500"/>
      <c r="AR880" s="500"/>
      <c r="AS880" s="500"/>
      <c r="AT880" s="500"/>
      <c r="AU880" s="500"/>
      <c r="AV880" s="500"/>
      <c r="AW880" s="500"/>
      <c r="AX880" s="500"/>
      <c r="AY880" s="500"/>
      <c r="AZ880" s="500"/>
      <c r="BA880" s="500"/>
      <c r="BB880" s="500"/>
      <c r="BC880" s="500"/>
      <c r="BD880" s="500"/>
    </row>
    <row r="881" spans="1:56" s="501" customFormat="1" ht="409.5" hidden="1" customHeight="1">
      <c r="A881" s="492">
        <v>873</v>
      </c>
      <c r="B881" s="490" t="s">
        <v>6488</v>
      </c>
      <c r="C881" s="490" t="s">
        <v>5566</v>
      </c>
      <c r="D881" s="491">
        <v>0</v>
      </c>
      <c r="E881" s="490"/>
      <c r="F881" s="490" t="s">
        <v>5567</v>
      </c>
      <c r="G881" s="490"/>
      <c r="H881" s="492" t="s">
        <v>5558</v>
      </c>
      <c r="I881" s="492" t="s">
        <v>2594</v>
      </c>
      <c r="J881" s="492"/>
      <c r="K881" s="492"/>
      <c r="L881" s="491"/>
      <c r="M881" s="491"/>
      <c r="N881" s="491"/>
      <c r="O881" s="491"/>
      <c r="P881" s="491"/>
      <c r="Q881" s="491"/>
      <c r="R881" s="491"/>
      <c r="S881" s="491"/>
      <c r="T881" s="491"/>
      <c r="U881" s="491">
        <f t="shared" si="39"/>
        <v>0</v>
      </c>
      <c r="V881" s="495">
        <f t="shared" si="41"/>
        <v>30</v>
      </c>
      <c r="W881" s="496"/>
      <c r="X881" s="496"/>
      <c r="Y881" s="496"/>
      <c r="Z881" s="502">
        <v>30</v>
      </c>
      <c r="AA881" s="496"/>
      <c r="AB881" s="496"/>
      <c r="AC881" s="496"/>
      <c r="AD881" s="496"/>
      <c r="AE881" s="547"/>
      <c r="AF881" s="498" t="s">
        <v>4922</v>
      </c>
      <c r="AG881" s="499">
        <v>0</v>
      </c>
      <c r="AH881" s="499">
        <v>0</v>
      </c>
      <c r="AI881" s="499">
        <f t="shared" si="40"/>
        <v>0</v>
      </c>
      <c r="AJ881" s="324"/>
      <c r="AK881" s="316"/>
      <c r="AL881" s="316"/>
      <c r="AM881" s="500"/>
      <c r="AN881" s="500"/>
      <c r="AO881" s="500"/>
      <c r="AP881" s="500"/>
      <c r="AQ881" s="500"/>
      <c r="AR881" s="500"/>
      <c r="AS881" s="500"/>
      <c r="AT881" s="500"/>
      <c r="AU881" s="500"/>
      <c r="AV881" s="500"/>
      <c r="AW881" s="500"/>
      <c r="AX881" s="500"/>
      <c r="AY881" s="500"/>
      <c r="AZ881" s="500"/>
      <c r="BA881" s="500"/>
      <c r="BB881" s="500"/>
      <c r="BC881" s="500"/>
      <c r="BD881" s="500"/>
    </row>
    <row r="882" spans="1:56" s="501" customFormat="1" ht="362.25" hidden="1" customHeight="1">
      <c r="A882" s="492">
        <v>874</v>
      </c>
      <c r="B882" s="490" t="s">
        <v>6489</v>
      </c>
      <c r="C882" s="490" t="s">
        <v>5568</v>
      </c>
      <c r="D882" s="491">
        <v>0</v>
      </c>
      <c r="E882" s="490"/>
      <c r="F882" s="490" t="s">
        <v>5569</v>
      </c>
      <c r="G882" s="490"/>
      <c r="H882" s="492" t="s">
        <v>5565</v>
      </c>
      <c r="I882" s="492" t="s">
        <v>2594</v>
      </c>
      <c r="J882" s="492"/>
      <c r="K882" s="492"/>
      <c r="L882" s="491"/>
      <c r="M882" s="491"/>
      <c r="N882" s="491"/>
      <c r="O882" s="491"/>
      <c r="P882" s="491"/>
      <c r="Q882" s="491"/>
      <c r="R882" s="491"/>
      <c r="S882" s="491"/>
      <c r="T882" s="491"/>
      <c r="U882" s="491">
        <f t="shared" si="39"/>
        <v>0</v>
      </c>
      <c r="V882" s="495">
        <f t="shared" si="41"/>
        <v>20</v>
      </c>
      <c r="W882" s="496"/>
      <c r="X882" s="496"/>
      <c r="Y882" s="496"/>
      <c r="Z882" s="502">
        <v>20</v>
      </c>
      <c r="AA882" s="496"/>
      <c r="AB882" s="496"/>
      <c r="AC882" s="496"/>
      <c r="AD882" s="496"/>
      <c r="AE882" s="547"/>
      <c r="AF882" s="498" t="s">
        <v>4922</v>
      </c>
      <c r="AG882" s="499">
        <v>0</v>
      </c>
      <c r="AH882" s="499">
        <v>0</v>
      </c>
      <c r="AI882" s="499">
        <f t="shared" si="40"/>
        <v>0</v>
      </c>
      <c r="AJ882" s="324"/>
      <c r="AK882" s="316"/>
      <c r="AL882" s="316"/>
      <c r="AM882" s="500"/>
      <c r="AN882" s="500"/>
      <c r="AO882" s="500"/>
      <c r="AP882" s="500"/>
      <c r="AQ882" s="500"/>
      <c r="AR882" s="500"/>
      <c r="AS882" s="500"/>
      <c r="AT882" s="500"/>
      <c r="AU882" s="500"/>
      <c r="AV882" s="500"/>
      <c r="AW882" s="500"/>
      <c r="AX882" s="500"/>
      <c r="AY882" s="500"/>
      <c r="AZ882" s="500"/>
      <c r="BA882" s="500"/>
      <c r="BB882" s="500"/>
      <c r="BC882" s="500"/>
      <c r="BD882" s="500"/>
    </row>
    <row r="883" spans="1:56" s="501" customFormat="1" ht="330.75" hidden="1" customHeight="1">
      <c r="A883" s="492">
        <v>875</v>
      </c>
      <c r="B883" s="490" t="s">
        <v>6490</v>
      </c>
      <c r="C883" s="490" t="s">
        <v>5570</v>
      </c>
      <c r="D883" s="491">
        <v>0</v>
      </c>
      <c r="E883" s="490"/>
      <c r="F883" s="490" t="s">
        <v>5571</v>
      </c>
      <c r="G883" s="490"/>
      <c r="H883" s="492" t="s">
        <v>5572</v>
      </c>
      <c r="I883" s="492" t="s">
        <v>1115</v>
      </c>
      <c r="J883" s="492"/>
      <c r="K883" s="492"/>
      <c r="L883" s="491"/>
      <c r="M883" s="491"/>
      <c r="N883" s="491"/>
      <c r="O883" s="491"/>
      <c r="P883" s="491"/>
      <c r="Q883" s="491"/>
      <c r="R883" s="491"/>
      <c r="S883" s="491"/>
      <c r="T883" s="491"/>
      <c r="U883" s="491">
        <f t="shared" si="39"/>
        <v>0</v>
      </c>
      <c r="V883" s="495">
        <f t="shared" si="41"/>
        <v>20</v>
      </c>
      <c r="W883" s="496"/>
      <c r="X883" s="496"/>
      <c r="Y883" s="496"/>
      <c r="Z883" s="502">
        <v>20</v>
      </c>
      <c r="AA883" s="496"/>
      <c r="AB883" s="496"/>
      <c r="AC883" s="496"/>
      <c r="AD883" s="496"/>
      <c r="AE883" s="547"/>
      <c r="AF883" s="498" t="s">
        <v>4922</v>
      </c>
      <c r="AG883" s="499">
        <v>0</v>
      </c>
      <c r="AH883" s="499">
        <v>0</v>
      </c>
      <c r="AI883" s="499">
        <f t="shared" si="40"/>
        <v>0</v>
      </c>
      <c r="AJ883" s="324"/>
      <c r="AK883" s="316"/>
      <c r="AL883" s="316"/>
      <c r="AM883" s="500"/>
      <c r="AN883" s="500"/>
      <c r="AO883" s="500"/>
      <c r="AP883" s="500"/>
      <c r="AQ883" s="500"/>
      <c r="AR883" s="500"/>
      <c r="AS883" s="500"/>
      <c r="AT883" s="500"/>
      <c r="AU883" s="500"/>
      <c r="AV883" s="500"/>
      <c r="AW883" s="500"/>
      <c r="AX883" s="500"/>
      <c r="AY883" s="500"/>
      <c r="AZ883" s="500"/>
      <c r="BA883" s="500"/>
      <c r="BB883" s="500"/>
      <c r="BC883" s="500"/>
      <c r="BD883" s="500"/>
    </row>
    <row r="884" spans="1:56" s="501" customFormat="1" ht="330.75" hidden="1" customHeight="1">
      <c r="A884" s="492">
        <v>876</v>
      </c>
      <c r="B884" s="490" t="s">
        <v>6491</v>
      </c>
      <c r="C884" s="490" t="s">
        <v>4826</v>
      </c>
      <c r="D884" s="491">
        <v>0</v>
      </c>
      <c r="E884" s="490"/>
      <c r="F884" s="490" t="s">
        <v>5573</v>
      </c>
      <c r="G884" s="490"/>
      <c r="H884" s="492" t="s">
        <v>2594</v>
      </c>
      <c r="I884" s="492" t="s">
        <v>3433</v>
      </c>
      <c r="J884" s="492"/>
      <c r="K884" s="492"/>
      <c r="L884" s="491"/>
      <c r="M884" s="491"/>
      <c r="N884" s="491"/>
      <c r="O884" s="491"/>
      <c r="P884" s="491"/>
      <c r="Q884" s="491"/>
      <c r="R884" s="491"/>
      <c r="S884" s="491"/>
      <c r="T884" s="491"/>
      <c r="U884" s="491">
        <f t="shared" si="39"/>
        <v>0</v>
      </c>
      <c r="V884" s="495">
        <f t="shared" si="41"/>
        <v>30</v>
      </c>
      <c r="W884" s="496"/>
      <c r="X884" s="496"/>
      <c r="Y884" s="496"/>
      <c r="Z884" s="502">
        <v>30</v>
      </c>
      <c r="AA884" s="496"/>
      <c r="AB884" s="496"/>
      <c r="AC884" s="496"/>
      <c r="AD884" s="496"/>
      <c r="AE884" s="547"/>
      <c r="AF884" s="498" t="s">
        <v>4922</v>
      </c>
      <c r="AG884" s="499">
        <v>0</v>
      </c>
      <c r="AH884" s="499">
        <v>0</v>
      </c>
      <c r="AI884" s="499">
        <f t="shared" si="40"/>
        <v>0</v>
      </c>
      <c r="AJ884" s="324"/>
      <c r="AK884" s="316"/>
      <c r="AL884" s="316"/>
      <c r="AM884" s="500"/>
      <c r="AN884" s="500"/>
      <c r="AO884" s="500"/>
      <c r="AP884" s="500"/>
      <c r="AQ884" s="500"/>
      <c r="AR884" s="500"/>
      <c r="AS884" s="500"/>
      <c r="AT884" s="500"/>
      <c r="AU884" s="500"/>
      <c r="AV884" s="500"/>
      <c r="AW884" s="500"/>
      <c r="AX884" s="500"/>
      <c r="AY884" s="500"/>
      <c r="AZ884" s="500"/>
      <c r="BA884" s="500"/>
      <c r="BB884" s="500"/>
      <c r="BC884" s="500"/>
      <c r="BD884" s="500"/>
    </row>
    <row r="885" spans="1:56" s="501" customFormat="1" ht="409.5" hidden="1" customHeight="1">
      <c r="A885" s="492">
        <v>877</v>
      </c>
      <c r="B885" s="490" t="s">
        <v>6492</v>
      </c>
      <c r="C885" s="490" t="s">
        <v>5574</v>
      </c>
      <c r="D885" s="491">
        <v>0</v>
      </c>
      <c r="E885" s="490"/>
      <c r="F885" s="490" t="s">
        <v>5575</v>
      </c>
      <c r="G885" s="490"/>
      <c r="H885" s="492" t="s">
        <v>2594</v>
      </c>
      <c r="I885" s="492" t="s">
        <v>3433</v>
      </c>
      <c r="J885" s="492"/>
      <c r="K885" s="492"/>
      <c r="L885" s="491"/>
      <c r="M885" s="491"/>
      <c r="N885" s="491"/>
      <c r="O885" s="491"/>
      <c r="P885" s="491"/>
      <c r="Q885" s="491"/>
      <c r="R885" s="491"/>
      <c r="S885" s="491"/>
      <c r="T885" s="491"/>
      <c r="U885" s="491">
        <f t="shared" si="39"/>
        <v>0</v>
      </c>
      <c r="V885" s="495">
        <f t="shared" si="41"/>
        <v>20</v>
      </c>
      <c r="W885" s="496"/>
      <c r="X885" s="496"/>
      <c r="Y885" s="496"/>
      <c r="Z885" s="502">
        <v>20</v>
      </c>
      <c r="AA885" s="496"/>
      <c r="AB885" s="496"/>
      <c r="AC885" s="496"/>
      <c r="AD885" s="496"/>
      <c r="AE885" s="547"/>
      <c r="AF885" s="498" t="s">
        <v>4922</v>
      </c>
      <c r="AG885" s="499">
        <v>0</v>
      </c>
      <c r="AH885" s="499">
        <v>0</v>
      </c>
      <c r="AI885" s="499">
        <f t="shared" si="40"/>
        <v>0</v>
      </c>
      <c r="AJ885" s="324"/>
      <c r="AK885" s="316"/>
      <c r="AL885" s="316"/>
      <c r="AM885" s="500"/>
      <c r="AN885" s="500"/>
      <c r="AO885" s="500"/>
      <c r="AP885" s="500"/>
      <c r="AQ885" s="500"/>
      <c r="AR885" s="500"/>
      <c r="AS885" s="500"/>
      <c r="AT885" s="500"/>
      <c r="AU885" s="500"/>
      <c r="AV885" s="500"/>
      <c r="AW885" s="500"/>
      <c r="AX885" s="500"/>
      <c r="AY885" s="500"/>
      <c r="AZ885" s="500"/>
      <c r="BA885" s="500"/>
      <c r="BB885" s="500"/>
      <c r="BC885" s="500"/>
      <c r="BD885" s="500"/>
    </row>
    <row r="886" spans="1:56" s="501" customFormat="1" ht="409.5" hidden="1" customHeight="1">
      <c r="A886" s="492">
        <v>878</v>
      </c>
      <c r="B886" s="490" t="s">
        <v>6493</v>
      </c>
      <c r="C886" s="490" t="s">
        <v>5576</v>
      </c>
      <c r="D886" s="491">
        <v>0</v>
      </c>
      <c r="E886" s="490"/>
      <c r="F886" s="490" t="s">
        <v>5577</v>
      </c>
      <c r="G886" s="490"/>
      <c r="H886" s="492" t="s">
        <v>2594</v>
      </c>
      <c r="I886" s="492" t="s">
        <v>3433</v>
      </c>
      <c r="J886" s="492"/>
      <c r="K886" s="492"/>
      <c r="L886" s="491"/>
      <c r="M886" s="491"/>
      <c r="N886" s="491"/>
      <c r="O886" s="491"/>
      <c r="P886" s="491"/>
      <c r="Q886" s="491"/>
      <c r="R886" s="491"/>
      <c r="S886" s="491"/>
      <c r="T886" s="491"/>
      <c r="U886" s="491">
        <f t="shared" si="39"/>
        <v>0</v>
      </c>
      <c r="V886" s="495">
        <f t="shared" si="41"/>
        <v>30</v>
      </c>
      <c r="W886" s="496"/>
      <c r="X886" s="496"/>
      <c r="Y886" s="496"/>
      <c r="Z886" s="502">
        <v>30</v>
      </c>
      <c r="AA886" s="496"/>
      <c r="AB886" s="496"/>
      <c r="AC886" s="496"/>
      <c r="AD886" s="496"/>
      <c r="AE886" s="547"/>
      <c r="AF886" s="498" t="s">
        <v>4922</v>
      </c>
      <c r="AG886" s="499">
        <v>0</v>
      </c>
      <c r="AH886" s="499">
        <v>0</v>
      </c>
      <c r="AI886" s="499">
        <f t="shared" si="40"/>
        <v>0</v>
      </c>
      <c r="AJ886" s="324"/>
      <c r="AK886" s="316"/>
      <c r="AL886" s="316"/>
      <c r="AM886" s="500"/>
      <c r="AN886" s="500"/>
      <c r="AO886" s="500"/>
      <c r="AP886" s="500"/>
      <c r="AQ886" s="500"/>
      <c r="AR886" s="500"/>
      <c r="AS886" s="500"/>
      <c r="AT886" s="500"/>
      <c r="AU886" s="500"/>
      <c r="AV886" s="500"/>
      <c r="AW886" s="500"/>
      <c r="AX886" s="500"/>
      <c r="AY886" s="500"/>
      <c r="AZ886" s="500"/>
      <c r="BA886" s="500"/>
      <c r="BB886" s="500"/>
      <c r="BC886" s="500"/>
      <c r="BD886" s="500"/>
    </row>
    <row r="887" spans="1:56" s="501" customFormat="1" ht="63" hidden="1" customHeight="1">
      <c r="A887" s="492">
        <v>879</v>
      </c>
      <c r="B887" s="490" t="s">
        <v>6494</v>
      </c>
      <c r="C887" s="490" t="s">
        <v>4792</v>
      </c>
      <c r="D887" s="491">
        <v>0</v>
      </c>
      <c r="E887" s="490"/>
      <c r="F887" s="490" t="s">
        <v>5578</v>
      </c>
      <c r="G887" s="490"/>
      <c r="H887" s="492" t="s">
        <v>84</v>
      </c>
      <c r="I887" s="492" t="s">
        <v>3910</v>
      </c>
      <c r="J887" s="492"/>
      <c r="K887" s="492"/>
      <c r="L887" s="491"/>
      <c r="M887" s="491"/>
      <c r="N887" s="491"/>
      <c r="O887" s="491"/>
      <c r="P887" s="491"/>
      <c r="Q887" s="491"/>
      <c r="R887" s="491"/>
      <c r="S887" s="491"/>
      <c r="T887" s="491"/>
      <c r="U887" s="491">
        <f t="shared" si="39"/>
        <v>0</v>
      </c>
      <c r="V887" s="495">
        <f t="shared" si="41"/>
        <v>50</v>
      </c>
      <c r="W887" s="496"/>
      <c r="X887" s="496"/>
      <c r="Y887" s="496"/>
      <c r="Z887" s="502">
        <v>50</v>
      </c>
      <c r="AA887" s="496"/>
      <c r="AB887" s="496"/>
      <c r="AC887" s="496"/>
      <c r="AD887" s="496"/>
      <c r="AE887" s="547"/>
      <c r="AF887" s="498" t="s">
        <v>4922</v>
      </c>
      <c r="AG887" s="499">
        <v>0</v>
      </c>
      <c r="AH887" s="499">
        <v>0</v>
      </c>
      <c r="AI887" s="499">
        <f t="shared" si="40"/>
        <v>0</v>
      </c>
      <c r="AJ887" s="324"/>
      <c r="AK887" s="316"/>
      <c r="AL887" s="316"/>
      <c r="AM887" s="500"/>
      <c r="AN887" s="500"/>
      <c r="AO887" s="500"/>
      <c r="AP887" s="500"/>
      <c r="AQ887" s="500"/>
      <c r="AR887" s="500"/>
      <c r="AS887" s="500"/>
      <c r="AT887" s="500"/>
      <c r="AU887" s="500"/>
      <c r="AV887" s="500"/>
      <c r="AW887" s="500"/>
      <c r="AX887" s="500"/>
      <c r="AY887" s="500"/>
      <c r="AZ887" s="500"/>
      <c r="BA887" s="500"/>
      <c r="BB887" s="500"/>
      <c r="BC887" s="500"/>
      <c r="BD887" s="500"/>
    </row>
    <row r="888" spans="1:56" s="501" customFormat="1" ht="189" hidden="1" customHeight="1">
      <c r="A888" s="492">
        <v>880</v>
      </c>
      <c r="B888" s="490" t="s">
        <v>6495</v>
      </c>
      <c r="C888" s="490" t="s">
        <v>5579</v>
      </c>
      <c r="D888" s="491">
        <v>0</v>
      </c>
      <c r="E888" s="490"/>
      <c r="F888" s="490" t="s">
        <v>5580</v>
      </c>
      <c r="G888" s="490"/>
      <c r="H888" s="492" t="s">
        <v>84</v>
      </c>
      <c r="I888" s="492" t="s">
        <v>3910</v>
      </c>
      <c r="J888" s="492"/>
      <c r="K888" s="492"/>
      <c r="L888" s="491"/>
      <c r="M888" s="491"/>
      <c r="N888" s="491"/>
      <c r="O888" s="491"/>
      <c r="P888" s="491"/>
      <c r="Q888" s="491"/>
      <c r="R888" s="491"/>
      <c r="S888" s="491"/>
      <c r="T888" s="491"/>
      <c r="U888" s="491">
        <f t="shared" si="39"/>
        <v>0</v>
      </c>
      <c r="V888" s="495">
        <f t="shared" si="41"/>
        <v>40</v>
      </c>
      <c r="W888" s="496"/>
      <c r="X888" s="496"/>
      <c r="Y888" s="496"/>
      <c r="Z888" s="502">
        <v>40</v>
      </c>
      <c r="AA888" s="496"/>
      <c r="AB888" s="496"/>
      <c r="AC888" s="496"/>
      <c r="AD888" s="496"/>
      <c r="AE888" s="547"/>
      <c r="AF888" s="498" t="s">
        <v>4922</v>
      </c>
      <c r="AG888" s="499">
        <v>0</v>
      </c>
      <c r="AH888" s="499">
        <v>0</v>
      </c>
      <c r="AI888" s="499">
        <f t="shared" si="40"/>
        <v>0</v>
      </c>
      <c r="AJ888" s="324"/>
      <c r="AK888" s="316"/>
      <c r="AL888" s="316"/>
      <c r="AM888" s="500"/>
      <c r="AN888" s="500"/>
      <c r="AO888" s="500"/>
      <c r="AP888" s="500"/>
      <c r="AQ888" s="500"/>
      <c r="AR888" s="500"/>
      <c r="AS888" s="500"/>
      <c r="AT888" s="500"/>
      <c r="AU888" s="500"/>
      <c r="AV888" s="500"/>
      <c r="AW888" s="500"/>
      <c r="AX888" s="500"/>
      <c r="AY888" s="500"/>
      <c r="AZ888" s="500"/>
      <c r="BA888" s="500"/>
      <c r="BB888" s="500"/>
      <c r="BC888" s="500"/>
      <c r="BD888" s="500"/>
    </row>
    <row r="889" spans="1:56" s="501" customFormat="1" ht="157.5" hidden="1" customHeight="1">
      <c r="A889" s="492">
        <v>881</v>
      </c>
      <c r="B889" s="490" t="s">
        <v>6496</v>
      </c>
      <c r="C889" s="490" t="s">
        <v>5581</v>
      </c>
      <c r="D889" s="491">
        <v>0</v>
      </c>
      <c r="E889" s="490"/>
      <c r="F889" s="490" t="s">
        <v>5582</v>
      </c>
      <c r="G889" s="490"/>
      <c r="H889" s="492" t="s">
        <v>84</v>
      </c>
      <c r="I889" s="492" t="s">
        <v>3910</v>
      </c>
      <c r="J889" s="492"/>
      <c r="K889" s="492"/>
      <c r="L889" s="491"/>
      <c r="M889" s="491"/>
      <c r="N889" s="491"/>
      <c r="O889" s="491"/>
      <c r="P889" s="491"/>
      <c r="Q889" s="491"/>
      <c r="R889" s="491"/>
      <c r="S889" s="491"/>
      <c r="T889" s="491"/>
      <c r="U889" s="491">
        <f t="shared" si="39"/>
        <v>0</v>
      </c>
      <c r="V889" s="495">
        <f t="shared" si="41"/>
        <v>30</v>
      </c>
      <c r="W889" s="496"/>
      <c r="X889" s="496"/>
      <c r="Y889" s="496"/>
      <c r="Z889" s="502">
        <v>30</v>
      </c>
      <c r="AA889" s="496"/>
      <c r="AB889" s="496"/>
      <c r="AC889" s="496"/>
      <c r="AD889" s="496"/>
      <c r="AE889" s="547"/>
      <c r="AF889" s="498" t="s">
        <v>4922</v>
      </c>
      <c r="AG889" s="499">
        <v>0</v>
      </c>
      <c r="AH889" s="499">
        <v>0</v>
      </c>
      <c r="AI889" s="499">
        <f t="shared" si="40"/>
        <v>0</v>
      </c>
      <c r="AJ889" s="324"/>
      <c r="AK889" s="316"/>
      <c r="AL889" s="316"/>
      <c r="AM889" s="500"/>
      <c r="AN889" s="500"/>
      <c r="AO889" s="500"/>
      <c r="AP889" s="500"/>
      <c r="AQ889" s="500"/>
      <c r="AR889" s="500"/>
      <c r="AS889" s="500"/>
      <c r="AT889" s="500"/>
      <c r="AU889" s="500"/>
      <c r="AV889" s="500"/>
      <c r="AW889" s="500"/>
      <c r="AX889" s="500"/>
      <c r="AY889" s="500"/>
      <c r="AZ889" s="500"/>
      <c r="BA889" s="500"/>
      <c r="BB889" s="500"/>
      <c r="BC889" s="500"/>
      <c r="BD889" s="500"/>
    </row>
    <row r="890" spans="1:56" s="501" customFormat="1" ht="157.5" hidden="1" customHeight="1">
      <c r="A890" s="492">
        <v>882</v>
      </c>
      <c r="B890" s="490" t="s">
        <v>6497</v>
      </c>
      <c r="C890" s="490" t="s">
        <v>4768</v>
      </c>
      <c r="D890" s="491">
        <v>0</v>
      </c>
      <c r="E890" s="490"/>
      <c r="F890" s="490" t="s">
        <v>5583</v>
      </c>
      <c r="G890" s="490"/>
      <c r="H890" s="492" t="s">
        <v>84</v>
      </c>
      <c r="I890" s="492" t="s">
        <v>3910</v>
      </c>
      <c r="J890" s="492"/>
      <c r="K890" s="492"/>
      <c r="L890" s="491"/>
      <c r="M890" s="491"/>
      <c r="N890" s="491"/>
      <c r="O890" s="491"/>
      <c r="P890" s="491"/>
      <c r="Q890" s="491"/>
      <c r="R890" s="491"/>
      <c r="S890" s="491"/>
      <c r="T890" s="491"/>
      <c r="U890" s="491">
        <f t="shared" si="39"/>
        <v>0</v>
      </c>
      <c r="V890" s="495">
        <f t="shared" si="41"/>
        <v>50</v>
      </c>
      <c r="W890" s="496"/>
      <c r="X890" s="496"/>
      <c r="Y890" s="496"/>
      <c r="Z890" s="502">
        <v>50</v>
      </c>
      <c r="AA890" s="496"/>
      <c r="AB890" s="496"/>
      <c r="AC890" s="496"/>
      <c r="AD890" s="496"/>
      <c r="AE890" s="547"/>
      <c r="AF890" s="498" t="s">
        <v>4922</v>
      </c>
      <c r="AG890" s="499">
        <v>0</v>
      </c>
      <c r="AH890" s="499">
        <v>0</v>
      </c>
      <c r="AI890" s="499">
        <f t="shared" si="40"/>
        <v>0</v>
      </c>
      <c r="AJ890" s="324"/>
      <c r="AK890" s="316"/>
      <c r="AL890" s="316"/>
      <c r="AM890" s="500"/>
      <c r="AN890" s="500"/>
      <c r="AO890" s="500"/>
      <c r="AP890" s="500"/>
      <c r="AQ890" s="500"/>
      <c r="AR890" s="500"/>
      <c r="AS890" s="500"/>
      <c r="AT890" s="500"/>
      <c r="AU890" s="500"/>
      <c r="AV890" s="500"/>
      <c r="AW890" s="500"/>
      <c r="AX890" s="500"/>
      <c r="AY890" s="500"/>
      <c r="AZ890" s="500"/>
      <c r="BA890" s="500"/>
      <c r="BB890" s="500"/>
      <c r="BC890" s="500"/>
      <c r="BD890" s="500"/>
    </row>
    <row r="891" spans="1:56" s="501" customFormat="1" ht="141.75" hidden="1" customHeight="1">
      <c r="A891" s="492">
        <v>883</v>
      </c>
      <c r="B891" s="490" t="s">
        <v>6498</v>
      </c>
      <c r="C891" s="490" t="s">
        <v>5584</v>
      </c>
      <c r="D891" s="491">
        <v>0</v>
      </c>
      <c r="E891" s="490"/>
      <c r="F891" s="490" t="s">
        <v>5585</v>
      </c>
      <c r="G891" s="490"/>
      <c r="H891" s="492" t="s">
        <v>84</v>
      </c>
      <c r="I891" s="492" t="s">
        <v>3910</v>
      </c>
      <c r="J891" s="492"/>
      <c r="K891" s="492"/>
      <c r="L891" s="491"/>
      <c r="M891" s="491"/>
      <c r="N891" s="491"/>
      <c r="O891" s="491"/>
      <c r="P891" s="491"/>
      <c r="Q891" s="491"/>
      <c r="R891" s="491"/>
      <c r="S891" s="491"/>
      <c r="T891" s="491"/>
      <c r="U891" s="491">
        <f t="shared" si="39"/>
        <v>0</v>
      </c>
      <c r="V891" s="495">
        <f t="shared" si="41"/>
        <v>50</v>
      </c>
      <c r="W891" s="496"/>
      <c r="X891" s="496"/>
      <c r="Y891" s="496"/>
      <c r="Z891" s="502">
        <v>50</v>
      </c>
      <c r="AA891" s="496"/>
      <c r="AB891" s="496"/>
      <c r="AC891" s="496"/>
      <c r="AD891" s="496"/>
      <c r="AE891" s="547"/>
      <c r="AF891" s="498" t="s">
        <v>4922</v>
      </c>
      <c r="AG891" s="499">
        <v>0</v>
      </c>
      <c r="AH891" s="499">
        <v>0</v>
      </c>
      <c r="AI891" s="499">
        <f t="shared" si="40"/>
        <v>0</v>
      </c>
      <c r="AJ891" s="324"/>
      <c r="AK891" s="316"/>
      <c r="AL891" s="316"/>
      <c r="AM891" s="500"/>
      <c r="AN891" s="500"/>
      <c r="AO891" s="500"/>
      <c r="AP891" s="500"/>
      <c r="AQ891" s="500"/>
      <c r="AR891" s="500"/>
      <c r="AS891" s="500"/>
      <c r="AT891" s="500"/>
      <c r="AU891" s="500"/>
      <c r="AV891" s="500"/>
      <c r="AW891" s="500"/>
      <c r="AX891" s="500"/>
      <c r="AY891" s="500"/>
      <c r="AZ891" s="500"/>
      <c r="BA891" s="500"/>
      <c r="BB891" s="500"/>
      <c r="BC891" s="500"/>
      <c r="BD891" s="500"/>
    </row>
    <row r="892" spans="1:56" s="501" customFormat="1" ht="141.75" hidden="1" customHeight="1">
      <c r="A892" s="492">
        <v>884</v>
      </c>
      <c r="B892" s="490" t="s">
        <v>6499</v>
      </c>
      <c r="C892" s="490" t="s">
        <v>5586</v>
      </c>
      <c r="D892" s="491">
        <v>0</v>
      </c>
      <c r="E892" s="490"/>
      <c r="F892" s="490" t="s">
        <v>5587</v>
      </c>
      <c r="G892" s="490"/>
      <c r="H892" s="492" t="s">
        <v>84</v>
      </c>
      <c r="I892" s="492" t="s">
        <v>3910</v>
      </c>
      <c r="J892" s="492"/>
      <c r="K892" s="492"/>
      <c r="L892" s="491"/>
      <c r="M892" s="491"/>
      <c r="N892" s="491"/>
      <c r="O892" s="491"/>
      <c r="P892" s="491"/>
      <c r="Q892" s="491"/>
      <c r="R892" s="491"/>
      <c r="S892" s="491"/>
      <c r="T892" s="491"/>
      <c r="U892" s="491">
        <f t="shared" si="39"/>
        <v>0</v>
      </c>
      <c r="V892" s="495">
        <f t="shared" si="41"/>
        <v>20</v>
      </c>
      <c r="W892" s="496"/>
      <c r="X892" s="496"/>
      <c r="Y892" s="496"/>
      <c r="Z892" s="502">
        <v>20</v>
      </c>
      <c r="AA892" s="496"/>
      <c r="AB892" s="496"/>
      <c r="AC892" s="496"/>
      <c r="AD892" s="496"/>
      <c r="AE892" s="547"/>
      <c r="AF892" s="498" t="s">
        <v>4922</v>
      </c>
      <c r="AG892" s="499">
        <v>0</v>
      </c>
      <c r="AH892" s="499">
        <v>0</v>
      </c>
      <c r="AI892" s="499">
        <f t="shared" si="40"/>
        <v>0</v>
      </c>
      <c r="AJ892" s="324"/>
      <c r="AK892" s="316"/>
      <c r="AL892" s="316"/>
      <c r="AM892" s="500"/>
      <c r="AN892" s="500"/>
      <c r="AO892" s="500"/>
      <c r="AP892" s="500"/>
      <c r="AQ892" s="500"/>
      <c r="AR892" s="500"/>
      <c r="AS892" s="500"/>
      <c r="AT892" s="500"/>
      <c r="AU892" s="500"/>
      <c r="AV892" s="500"/>
      <c r="AW892" s="500"/>
      <c r="AX892" s="500"/>
      <c r="AY892" s="500"/>
      <c r="AZ892" s="500"/>
      <c r="BA892" s="500"/>
      <c r="BB892" s="500"/>
      <c r="BC892" s="500"/>
      <c r="BD892" s="500"/>
    </row>
    <row r="893" spans="1:56" s="501" customFormat="1" ht="126" hidden="1" customHeight="1">
      <c r="A893" s="492">
        <v>885</v>
      </c>
      <c r="B893" s="490" t="s">
        <v>6500</v>
      </c>
      <c r="C893" s="490" t="s">
        <v>5588</v>
      </c>
      <c r="D893" s="491">
        <v>0</v>
      </c>
      <c r="E893" s="490"/>
      <c r="F893" s="490" t="s">
        <v>5589</v>
      </c>
      <c r="G893" s="490"/>
      <c r="H893" s="492" t="s">
        <v>84</v>
      </c>
      <c r="I893" s="492" t="s">
        <v>3910</v>
      </c>
      <c r="J893" s="492"/>
      <c r="K893" s="492"/>
      <c r="L893" s="491"/>
      <c r="M893" s="491"/>
      <c r="N893" s="491"/>
      <c r="O893" s="491"/>
      <c r="P893" s="491"/>
      <c r="Q893" s="491"/>
      <c r="R893" s="491"/>
      <c r="S893" s="491"/>
      <c r="T893" s="491"/>
      <c r="U893" s="491">
        <f t="shared" si="39"/>
        <v>0</v>
      </c>
      <c r="V893" s="495">
        <f t="shared" si="41"/>
        <v>20</v>
      </c>
      <c r="W893" s="496"/>
      <c r="X893" s="496"/>
      <c r="Y893" s="496"/>
      <c r="Z893" s="502">
        <v>20</v>
      </c>
      <c r="AA893" s="496"/>
      <c r="AB893" s="496"/>
      <c r="AC893" s="496"/>
      <c r="AD893" s="496"/>
      <c r="AE893" s="547"/>
      <c r="AF893" s="498" t="s">
        <v>4922</v>
      </c>
      <c r="AG893" s="499">
        <v>0</v>
      </c>
      <c r="AH893" s="499">
        <v>0</v>
      </c>
      <c r="AI893" s="499">
        <f t="shared" si="40"/>
        <v>0</v>
      </c>
      <c r="AJ893" s="324"/>
      <c r="AK893" s="316"/>
      <c r="AL893" s="316"/>
      <c r="AM893" s="500"/>
      <c r="AN893" s="500"/>
      <c r="AO893" s="500"/>
      <c r="AP893" s="500"/>
      <c r="AQ893" s="500"/>
      <c r="AR893" s="500"/>
      <c r="AS893" s="500"/>
      <c r="AT893" s="500"/>
      <c r="AU893" s="500"/>
      <c r="AV893" s="500"/>
      <c r="AW893" s="500"/>
      <c r="AX893" s="500"/>
      <c r="AY893" s="500"/>
      <c r="AZ893" s="500"/>
      <c r="BA893" s="500"/>
      <c r="BB893" s="500"/>
      <c r="BC893" s="500"/>
      <c r="BD893" s="500"/>
    </row>
    <row r="894" spans="1:56" s="501" customFormat="1" ht="189" hidden="1" customHeight="1">
      <c r="A894" s="492">
        <v>886</v>
      </c>
      <c r="B894" s="490" t="s">
        <v>6501</v>
      </c>
      <c r="C894" s="490" t="s">
        <v>5590</v>
      </c>
      <c r="D894" s="491">
        <v>0</v>
      </c>
      <c r="E894" s="490"/>
      <c r="F894" s="490" t="s">
        <v>5591</v>
      </c>
      <c r="G894" s="490"/>
      <c r="H894" s="492" t="s">
        <v>84</v>
      </c>
      <c r="I894" s="492" t="s">
        <v>3910</v>
      </c>
      <c r="J894" s="492"/>
      <c r="K894" s="492"/>
      <c r="L894" s="491"/>
      <c r="M894" s="491"/>
      <c r="N894" s="491"/>
      <c r="O894" s="491"/>
      <c r="P894" s="491"/>
      <c r="Q894" s="491"/>
      <c r="R894" s="491"/>
      <c r="S894" s="491"/>
      <c r="T894" s="491"/>
      <c r="U894" s="491">
        <f t="shared" si="39"/>
        <v>0</v>
      </c>
      <c r="V894" s="495">
        <f t="shared" si="41"/>
        <v>15</v>
      </c>
      <c r="W894" s="496"/>
      <c r="X894" s="496"/>
      <c r="Y894" s="496"/>
      <c r="Z894" s="502">
        <v>15</v>
      </c>
      <c r="AA894" s="496"/>
      <c r="AB894" s="496"/>
      <c r="AC894" s="496"/>
      <c r="AD894" s="496"/>
      <c r="AE894" s="547"/>
      <c r="AF894" s="498" t="s">
        <v>4922</v>
      </c>
      <c r="AG894" s="499">
        <v>0</v>
      </c>
      <c r="AH894" s="499">
        <v>0</v>
      </c>
      <c r="AI894" s="499">
        <f t="shared" si="40"/>
        <v>0</v>
      </c>
      <c r="AJ894" s="324"/>
      <c r="AK894" s="316"/>
      <c r="AL894" s="316"/>
      <c r="AM894" s="500"/>
      <c r="AN894" s="500"/>
      <c r="AO894" s="500"/>
      <c r="AP894" s="500"/>
      <c r="AQ894" s="500"/>
      <c r="AR894" s="500"/>
      <c r="AS894" s="500"/>
      <c r="AT894" s="500"/>
      <c r="AU894" s="500"/>
      <c r="AV894" s="500"/>
      <c r="AW894" s="500"/>
      <c r="AX894" s="500"/>
      <c r="AY894" s="500"/>
      <c r="AZ894" s="500"/>
      <c r="BA894" s="500"/>
      <c r="BB894" s="500"/>
      <c r="BC894" s="500"/>
      <c r="BD894" s="500"/>
    </row>
    <row r="895" spans="1:56" s="501" customFormat="1" ht="189" hidden="1" customHeight="1">
      <c r="A895" s="492">
        <v>887</v>
      </c>
      <c r="B895" s="490" t="s">
        <v>6502</v>
      </c>
      <c r="C895" s="490" t="s">
        <v>4771</v>
      </c>
      <c r="D895" s="491">
        <v>0</v>
      </c>
      <c r="E895" s="490"/>
      <c r="F895" s="490" t="s">
        <v>5592</v>
      </c>
      <c r="G895" s="490"/>
      <c r="H895" s="492" t="s">
        <v>84</v>
      </c>
      <c r="I895" s="492" t="s">
        <v>3910</v>
      </c>
      <c r="J895" s="492"/>
      <c r="K895" s="492"/>
      <c r="L895" s="491"/>
      <c r="M895" s="491"/>
      <c r="N895" s="491"/>
      <c r="O895" s="491"/>
      <c r="P895" s="491"/>
      <c r="Q895" s="491"/>
      <c r="R895" s="491"/>
      <c r="S895" s="491"/>
      <c r="T895" s="491"/>
      <c r="U895" s="491">
        <f t="shared" si="39"/>
        <v>0</v>
      </c>
      <c r="V895" s="495">
        <f t="shared" si="41"/>
        <v>15</v>
      </c>
      <c r="W895" s="496"/>
      <c r="X895" s="496"/>
      <c r="Y895" s="496"/>
      <c r="Z895" s="502">
        <v>15</v>
      </c>
      <c r="AA895" s="496"/>
      <c r="AB895" s="496"/>
      <c r="AC895" s="496"/>
      <c r="AD895" s="496"/>
      <c r="AE895" s="547"/>
      <c r="AF895" s="498" t="s">
        <v>4922</v>
      </c>
      <c r="AG895" s="499">
        <v>0</v>
      </c>
      <c r="AH895" s="499">
        <v>0</v>
      </c>
      <c r="AI895" s="499">
        <f t="shared" si="40"/>
        <v>0</v>
      </c>
      <c r="AJ895" s="324"/>
      <c r="AK895" s="316"/>
      <c r="AL895" s="316"/>
      <c r="AM895" s="500"/>
      <c r="AN895" s="500"/>
      <c r="AO895" s="500"/>
      <c r="AP895" s="500"/>
      <c r="AQ895" s="500"/>
      <c r="AR895" s="500"/>
      <c r="AS895" s="500"/>
      <c r="AT895" s="500"/>
      <c r="AU895" s="500"/>
      <c r="AV895" s="500"/>
      <c r="AW895" s="500"/>
      <c r="AX895" s="500"/>
      <c r="AY895" s="500"/>
      <c r="AZ895" s="500"/>
      <c r="BA895" s="500"/>
      <c r="BB895" s="500"/>
      <c r="BC895" s="500"/>
      <c r="BD895" s="500"/>
    </row>
    <row r="896" spans="1:56" s="501" customFormat="1" ht="141.75" hidden="1" customHeight="1">
      <c r="A896" s="492">
        <v>888</v>
      </c>
      <c r="B896" s="490" t="s">
        <v>6503</v>
      </c>
      <c r="C896" s="490" t="s">
        <v>4777</v>
      </c>
      <c r="D896" s="491">
        <v>0</v>
      </c>
      <c r="E896" s="490"/>
      <c r="F896" s="490" t="s">
        <v>5593</v>
      </c>
      <c r="G896" s="490"/>
      <c r="H896" s="492" t="s">
        <v>84</v>
      </c>
      <c r="I896" s="492" t="s">
        <v>3910</v>
      </c>
      <c r="J896" s="492"/>
      <c r="K896" s="492"/>
      <c r="L896" s="491"/>
      <c r="M896" s="491"/>
      <c r="N896" s="491"/>
      <c r="O896" s="491"/>
      <c r="P896" s="491"/>
      <c r="Q896" s="491"/>
      <c r="R896" s="491"/>
      <c r="S896" s="491"/>
      <c r="T896" s="491"/>
      <c r="U896" s="491">
        <f t="shared" si="39"/>
        <v>0</v>
      </c>
      <c r="V896" s="495">
        <f t="shared" si="41"/>
        <v>20</v>
      </c>
      <c r="W896" s="496"/>
      <c r="X896" s="496"/>
      <c r="Y896" s="496"/>
      <c r="Z896" s="502">
        <v>20</v>
      </c>
      <c r="AA896" s="496"/>
      <c r="AB896" s="496"/>
      <c r="AC896" s="496"/>
      <c r="AD896" s="496"/>
      <c r="AE896" s="547"/>
      <c r="AF896" s="498" t="s">
        <v>4922</v>
      </c>
      <c r="AG896" s="499">
        <v>0</v>
      </c>
      <c r="AH896" s="499">
        <v>0</v>
      </c>
      <c r="AI896" s="499">
        <f t="shared" si="40"/>
        <v>0</v>
      </c>
      <c r="AJ896" s="324"/>
      <c r="AK896" s="316"/>
      <c r="AL896" s="316"/>
      <c r="AM896" s="500"/>
      <c r="AN896" s="500"/>
      <c r="AO896" s="500"/>
      <c r="AP896" s="500"/>
      <c r="AQ896" s="500"/>
      <c r="AR896" s="500"/>
      <c r="AS896" s="500"/>
      <c r="AT896" s="500"/>
      <c r="AU896" s="500"/>
      <c r="AV896" s="500"/>
      <c r="AW896" s="500"/>
      <c r="AX896" s="500"/>
      <c r="AY896" s="500"/>
      <c r="AZ896" s="500"/>
      <c r="BA896" s="500"/>
      <c r="BB896" s="500"/>
      <c r="BC896" s="500"/>
      <c r="BD896" s="500"/>
    </row>
    <row r="897" spans="1:56" s="501" customFormat="1" ht="204.75" hidden="1" customHeight="1">
      <c r="A897" s="492">
        <v>889</v>
      </c>
      <c r="B897" s="490" t="s">
        <v>6504</v>
      </c>
      <c r="C897" s="490" t="s">
        <v>5594</v>
      </c>
      <c r="D897" s="491">
        <v>0</v>
      </c>
      <c r="E897" s="490"/>
      <c r="F897" s="490" t="s">
        <v>5595</v>
      </c>
      <c r="G897" s="490"/>
      <c r="H897" s="492" t="s">
        <v>84</v>
      </c>
      <c r="I897" s="492" t="s">
        <v>3910</v>
      </c>
      <c r="J897" s="492"/>
      <c r="K897" s="492"/>
      <c r="L897" s="491"/>
      <c r="M897" s="491"/>
      <c r="N897" s="491"/>
      <c r="O897" s="491"/>
      <c r="P897" s="491"/>
      <c r="Q897" s="491"/>
      <c r="R897" s="491"/>
      <c r="S897" s="491"/>
      <c r="T897" s="491"/>
      <c r="U897" s="491">
        <f t="shared" si="39"/>
        <v>0</v>
      </c>
      <c r="V897" s="495">
        <f t="shared" si="41"/>
        <v>30</v>
      </c>
      <c r="W897" s="496"/>
      <c r="X897" s="496"/>
      <c r="Y897" s="496"/>
      <c r="Z897" s="502">
        <v>30</v>
      </c>
      <c r="AA897" s="496"/>
      <c r="AB897" s="496"/>
      <c r="AC897" s="496"/>
      <c r="AD897" s="496"/>
      <c r="AE897" s="547"/>
      <c r="AF897" s="498" t="s">
        <v>4922</v>
      </c>
      <c r="AG897" s="499">
        <v>0</v>
      </c>
      <c r="AH897" s="499">
        <v>0</v>
      </c>
      <c r="AI897" s="499">
        <f t="shared" si="40"/>
        <v>0</v>
      </c>
      <c r="AJ897" s="324"/>
      <c r="AK897" s="316"/>
      <c r="AL897" s="316"/>
      <c r="AM897" s="500"/>
      <c r="AN897" s="500"/>
      <c r="AO897" s="500"/>
      <c r="AP897" s="500"/>
      <c r="AQ897" s="500"/>
      <c r="AR897" s="500"/>
      <c r="AS897" s="500"/>
      <c r="AT897" s="500"/>
      <c r="AU897" s="500"/>
      <c r="AV897" s="500"/>
      <c r="AW897" s="500"/>
      <c r="AX897" s="500"/>
      <c r="AY897" s="500"/>
      <c r="AZ897" s="500"/>
      <c r="BA897" s="500"/>
      <c r="BB897" s="500"/>
      <c r="BC897" s="500"/>
      <c r="BD897" s="500"/>
    </row>
    <row r="898" spans="1:56" s="501" customFormat="1" ht="126" hidden="1" customHeight="1">
      <c r="A898" s="492">
        <v>890</v>
      </c>
      <c r="B898" s="490" t="s">
        <v>6505</v>
      </c>
      <c r="C898" s="490" t="s">
        <v>5596</v>
      </c>
      <c r="D898" s="491">
        <v>0</v>
      </c>
      <c r="E898" s="490"/>
      <c r="F898" s="490" t="s">
        <v>5597</v>
      </c>
      <c r="G898" s="490"/>
      <c r="H898" s="492" t="s">
        <v>84</v>
      </c>
      <c r="I898" s="492" t="s">
        <v>3910</v>
      </c>
      <c r="J898" s="492"/>
      <c r="K898" s="492"/>
      <c r="L898" s="491"/>
      <c r="M898" s="491"/>
      <c r="N898" s="491"/>
      <c r="O898" s="491"/>
      <c r="P898" s="491"/>
      <c r="Q898" s="491"/>
      <c r="R898" s="491"/>
      <c r="S898" s="491"/>
      <c r="T898" s="491"/>
      <c r="U898" s="491">
        <f t="shared" si="39"/>
        <v>0</v>
      </c>
      <c r="V898" s="495">
        <f t="shared" si="41"/>
        <v>50</v>
      </c>
      <c r="W898" s="496"/>
      <c r="X898" s="496"/>
      <c r="Y898" s="496"/>
      <c r="Z898" s="502">
        <v>50</v>
      </c>
      <c r="AA898" s="496"/>
      <c r="AB898" s="496"/>
      <c r="AC898" s="496"/>
      <c r="AD898" s="496"/>
      <c r="AE898" s="547"/>
      <c r="AF898" s="498" t="s">
        <v>4922</v>
      </c>
      <c r="AG898" s="499">
        <v>0</v>
      </c>
      <c r="AH898" s="499">
        <v>0</v>
      </c>
      <c r="AI898" s="499">
        <f t="shared" si="40"/>
        <v>0</v>
      </c>
      <c r="AJ898" s="324"/>
      <c r="AK898" s="316"/>
      <c r="AL898" s="316"/>
      <c r="AM898" s="500"/>
      <c r="AN898" s="500"/>
      <c r="AO898" s="500"/>
      <c r="AP898" s="500"/>
      <c r="AQ898" s="500"/>
      <c r="AR898" s="500"/>
      <c r="AS898" s="500"/>
      <c r="AT898" s="500"/>
      <c r="AU898" s="500"/>
      <c r="AV898" s="500"/>
      <c r="AW898" s="500"/>
      <c r="AX898" s="500"/>
      <c r="AY898" s="500"/>
      <c r="AZ898" s="500"/>
      <c r="BA898" s="500"/>
      <c r="BB898" s="500"/>
      <c r="BC898" s="500"/>
      <c r="BD898" s="500"/>
    </row>
    <row r="899" spans="1:56" s="501" customFormat="1" ht="141.75" hidden="1" customHeight="1">
      <c r="A899" s="492">
        <v>891</v>
      </c>
      <c r="B899" s="490" t="s">
        <v>6506</v>
      </c>
      <c r="C899" s="490" t="s">
        <v>5598</v>
      </c>
      <c r="D899" s="491">
        <v>0</v>
      </c>
      <c r="E899" s="490"/>
      <c r="F899" s="490" t="s">
        <v>5599</v>
      </c>
      <c r="G899" s="490"/>
      <c r="H899" s="492" t="s">
        <v>84</v>
      </c>
      <c r="I899" s="492" t="s">
        <v>3910</v>
      </c>
      <c r="J899" s="492"/>
      <c r="K899" s="492"/>
      <c r="L899" s="491"/>
      <c r="M899" s="491"/>
      <c r="N899" s="491"/>
      <c r="O899" s="491"/>
      <c r="P899" s="491"/>
      <c r="Q899" s="491"/>
      <c r="R899" s="491"/>
      <c r="S899" s="491"/>
      <c r="T899" s="491"/>
      <c r="U899" s="491">
        <f t="shared" si="39"/>
        <v>0</v>
      </c>
      <c r="V899" s="495">
        <f t="shared" si="41"/>
        <v>20</v>
      </c>
      <c r="W899" s="496"/>
      <c r="X899" s="496"/>
      <c r="Y899" s="496"/>
      <c r="Z899" s="502">
        <v>20</v>
      </c>
      <c r="AA899" s="496"/>
      <c r="AB899" s="496"/>
      <c r="AC899" s="496"/>
      <c r="AD899" s="496"/>
      <c r="AE899" s="547"/>
      <c r="AF899" s="498" t="s">
        <v>4922</v>
      </c>
      <c r="AG899" s="499">
        <v>0</v>
      </c>
      <c r="AH899" s="499">
        <v>0</v>
      </c>
      <c r="AI899" s="499">
        <f t="shared" si="40"/>
        <v>0</v>
      </c>
      <c r="AJ899" s="324"/>
      <c r="AK899" s="316"/>
      <c r="AL899" s="316"/>
      <c r="AM899" s="500"/>
      <c r="AN899" s="500"/>
      <c r="AO899" s="500"/>
      <c r="AP899" s="500"/>
      <c r="AQ899" s="500"/>
      <c r="AR899" s="500"/>
      <c r="AS899" s="500"/>
      <c r="AT899" s="500"/>
      <c r="AU899" s="500"/>
      <c r="AV899" s="500"/>
      <c r="AW899" s="500"/>
      <c r="AX899" s="500"/>
      <c r="AY899" s="500"/>
      <c r="AZ899" s="500"/>
      <c r="BA899" s="500"/>
      <c r="BB899" s="500"/>
      <c r="BC899" s="500"/>
      <c r="BD899" s="500"/>
    </row>
    <row r="900" spans="1:56" s="501" customFormat="1" ht="126" hidden="1" customHeight="1">
      <c r="A900" s="492">
        <v>892</v>
      </c>
      <c r="B900" s="490" t="s">
        <v>6507</v>
      </c>
      <c r="C900" s="490" t="s">
        <v>5600</v>
      </c>
      <c r="D900" s="491">
        <v>0</v>
      </c>
      <c r="E900" s="490"/>
      <c r="F900" s="490" t="s">
        <v>5601</v>
      </c>
      <c r="G900" s="490"/>
      <c r="H900" s="492" t="s">
        <v>84</v>
      </c>
      <c r="I900" s="492" t="s">
        <v>3910</v>
      </c>
      <c r="J900" s="492"/>
      <c r="K900" s="492"/>
      <c r="L900" s="491"/>
      <c r="M900" s="491"/>
      <c r="N900" s="491"/>
      <c r="O900" s="491"/>
      <c r="P900" s="491"/>
      <c r="Q900" s="491"/>
      <c r="R900" s="491"/>
      <c r="S900" s="491"/>
      <c r="T900" s="491"/>
      <c r="U900" s="491">
        <f t="shared" si="39"/>
        <v>0</v>
      </c>
      <c r="V900" s="495">
        <f t="shared" si="41"/>
        <v>20</v>
      </c>
      <c r="W900" s="496"/>
      <c r="X900" s="496"/>
      <c r="Y900" s="496"/>
      <c r="Z900" s="502">
        <v>20</v>
      </c>
      <c r="AA900" s="496"/>
      <c r="AB900" s="496"/>
      <c r="AC900" s="496"/>
      <c r="AD900" s="496"/>
      <c r="AE900" s="547"/>
      <c r="AF900" s="498" t="s">
        <v>4922</v>
      </c>
      <c r="AG900" s="499">
        <v>0</v>
      </c>
      <c r="AH900" s="499">
        <v>0</v>
      </c>
      <c r="AI900" s="499">
        <f t="shared" si="40"/>
        <v>0</v>
      </c>
      <c r="AJ900" s="324"/>
      <c r="AK900" s="316"/>
      <c r="AL900" s="316"/>
      <c r="AM900" s="500"/>
      <c r="AN900" s="500"/>
      <c r="AO900" s="500"/>
      <c r="AP900" s="500"/>
      <c r="AQ900" s="500"/>
      <c r="AR900" s="500"/>
      <c r="AS900" s="500"/>
      <c r="AT900" s="500"/>
      <c r="AU900" s="500"/>
      <c r="AV900" s="500"/>
      <c r="AW900" s="500"/>
      <c r="AX900" s="500"/>
      <c r="AY900" s="500"/>
      <c r="AZ900" s="500"/>
      <c r="BA900" s="500"/>
      <c r="BB900" s="500"/>
      <c r="BC900" s="500"/>
      <c r="BD900" s="500"/>
    </row>
    <row r="901" spans="1:56" s="501" customFormat="1" ht="110.25" hidden="1" customHeight="1">
      <c r="A901" s="492">
        <v>893</v>
      </c>
      <c r="B901" s="490" t="s">
        <v>6508</v>
      </c>
      <c r="C901" s="490" t="s">
        <v>4789</v>
      </c>
      <c r="D901" s="491">
        <v>0</v>
      </c>
      <c r="E901" s="490"/>
      <c r="F901" s="490" t="s">
        <v>5602</v>
      </c>
      <c r="G901" s="490"/>
      <c r="H901" s="492" t="s">
        <v>84</v>
      </c>
      <c r="I901" s="492" t="s">
        <v>3910</v>
      </c>
      <c r="J901" s="492"/>
      <c r="K901" s="492"/>
      <c r="L901" s="491"/>
      <c r="M901" s="491"/>
      <c r="N901" s="491"/>
      <c r="O901" s="491"/>
      <c r="P901" s="491"/>
      <c r="Q901" s="491"/>
      <c r="R901" s="491"/>
      <c r="S901" s="491"/>
      <c r="T901" s="491"/>
      <c r="U901" s="491">
        <f t="shared" si="39"/>
        <v>0</v>
      </c>
      <c r="V901" s="495">
        <f t="shared" si="41"/>
        <v>30</v>
      </c>
      <c r="W901" s="496"/>
      <c r="X901" s="496"/>
      <c r="Y901" s="496"/>
      <c r="Z901" s="502">
        <v>30</v>
      </c>
      <c r="AA901" s="496"/>
      <c r="AB901" s="496"/>
      <c r="AC901" s="496"/>
      <c r="AD901" s="496"/>
      <c r="AE901" s="547"/>
      <c r="AF901" s="498" t="s">
        <v>4922</v>
      </c>
      <c r="AG901" s="499">
        <v>0</v>
      </c>
      <c r="AH901" s="499">
        <v>0</v>
      </c>
      <c r="AI901" s="499">
        <f t="shared" si="40"/>
        <v>0</v>
      </c>
      <c r="AJ901" s="324"/>
      <c r="AK901" s="316"/>
      <c r="AL901" s="316"/>
      <c r="AM901" s="500"/>
      <c r="AN901" s="500"/>
      <c r="AO901" s="500"/>
      <c r="AP901" s="500"/>
      <c r="AQ901" s="500"/>
      <c r="AR901" s="500"/>
      <c r="AS901" s="500"/>
      <c r="AT901" s="500"/>
      <c r="AU901" s="500"/>
      <c r="AV901" s="500"/>
      <c r="AW901" s="500"/>
      <c r="AX901" s="500"/>
      <c r="AY901" s="500"/>
      <c r="AZ901" s="500"/>
      <c r="BA901" s="500"/>
      <c r="BB901" s="500"/>
      <c r="BC901" s="500"/>
      <c r="BD901" s="500"/>
    </row>
    <row r="902" spans="1:56" s="501" customFormat="1" ht="141.75" hidden="1" customHeight="1">
      <c r="A902" s="492">
        <v>894</v>
      </c>
      <c r="B902" s="490" t="s">
        <v>6509</v>
      </c>
      <c r="C902" s="490" t="s">
        <v>5603</v>
      </c>
      <c r="D902" s="491">
        <v>0</v>
      </c>
      <c r="E902" s="490"/>
      <c r="F902" s="490" t="s">
        <v>5604</v>
      </c>
      <c r="G902" s="490"/>
      <c r="H902" s="492" t="s">
        <v>84</v>
      </c>
      <c r="I902" s="492" t="s">
        <v>3910</v>
      </c>
      <c r="J902" s="492"/>
      <c r="K902" s="492"/>
      <c r="L902" s="491"/>
      <c r="M902" s="491"/>
      <c r="N902" s="491"/>
      <c r="O902" s="491"/>
      <c r="P902" s="491"/>
      <c r="Q902" s="491"/>
      <c r="R902" s="491"/>
      <c r="S902" s="491"/>
      <c r="T902" s="491"/>
      <c r="U902" s="491">
        <f t="shared" si="39"/>
        <v>0</v>
      </c>
      <c r="V902" s="495">
        <f t="shared" si="41"/>
        <v>30</v>
      </c>
      <c r="W902" s="496"/>
      <c r="X902" s="496"/>
      <c r="Y902" s="496"/>
      <c r="Z902" s="502">
        <v>30</v>
      </c>
      <c r="AA902" s="496"/>
      <c r="AB902" s="496"/>
      <c r="AC902" s="496"/>
      <c r="AD902" s="496"/>
      <c r="AE902" s="547"/>
      <c r="AF902" s="498" t="s">
        <v>4922</v>
      </c>
      <c r="AG902" s="499">
        <v>0</v>
      </c>
      <c r="AH902" s="499">
        <v>0</v>
      </c>
      <c r="AI902" s="499">
        <f t="shared" si="40"/>
        <v>0</v>
      </c>
      <c r="AJ902" s="324"/>
      <c r="AK902" s="316"/>
      <c r="AL902" s="316"/>
      <c r="AM902" s="500"/>
      <c r="AN902" s="500"/>
      <c r="AO902" s="500"/>
      <c r="AP902" s="500"/>
      <c r="AQ902" s="500"/>
      <c r="AR902" s="500"/>
      <c r="AS902" s="500"/>
      <c r="AT902" s="500"/>
      <c r="AU902" s="500"/>
      <c r="AV902" s="500"/>
      <c r="AW902" s="500"/>
      <c r="AX902" s="500"/>
      <c r="AY902" s="500"/>
      <c r="AZ902" s="500"/>
      <c r="BA902" s="500"/>
      <c r="BB902" s="500"/>
      <c r="BC902" s="500"/>
      <c r="BD902" s="500"/>
    </row>
    <row r="903" spans="1:56" s="501" customFormat="1" ht="189" hidden="1" customHeight="1">
      <c r="A903" s="492">
        <v>895</v>
      </c>
      <c r="B903" s="490" t="s">
        <v>6510</v>
      </c>
      <c r="C903" s="490" t="s">
        <v>5605</v>
      </c>
      <c r="D903" s="491">
        <v>0</v>
      </c>
      <c r="E903" s="490"/>
      <c r="F903" s="490" t="s">
        <v>5606</v>
      </c>
      <c r="G903" s="490"/>
      <c r="H903" s="492" t="s">
        <v>84</v>
      </c>
      <c r="I903" s="492" t="s">
        <v>3910</v>
      </c>
      <c r="J903" s="492"/>
      <c r="K903" s="492"/>
      <c r="L903" s="491"/>
      <c r="M903" s="491"/>
      <c r="N903" s="491"/>
      <c r="O903" s="491"/>
      <c r="P903" s="491"/>
      <c r="Q903" s="491"/>
      <c r="R903" s="491"/>
      <c r="S903" s="491"/>
      <c r="T903" s="491"/>
      <c r="U903" s="491">
        <f t="shared" si="39"/>
        <v>0</v>
      </c>
      <c r="V903" s="495">
        <f t="shared" si="41"/>
        <v>20</v>
      </c>
      <c r="W903" s="496"/>
      <c r="X903" s="496"/>
      <c r="Y903" s="496"/>
      <c r="Z903" s="502">
        <v>20</v>
      </c>
      <c r="AA903" s="496"/>
      <c r="AB903" s="496"/>
      <c r="AC903" s="496"/>
      <c r="AD903" s="496"/>
      <c r="AE903" s="547"/>
      <c r="AF903" s="498" t="s">
        <v>4922</v>
      </c>
      <c r="AG903" s="499">
        <v>0</v>
      </c>
      <c r="AH903" s="499">
        <v>0</v>
      </c>
      <c r="AI903" s="499">
        <f t="shared" si="40"/>
        <v>0</v>
      </c>
      <c r="AJ903" s="324"/>
      <c r="AK903" s="316"/>
      <c r="AL903" s="316"/>
      <c r="AM903" s="500"/>
      <c r="AN903" s="500"/>
      <c r="AO903" s="500"/>
      <c r="AP903" s="500"/>
      <c r="AQ903" s="500"/>
      <c r="AR903" s="500"/>
      <c r="AS903" s="500"/>
      <c r="AT903" s="500"/>
      <c r="AU903" s="500"/>
      <c r="AV903" s="500"/>
      <c r="AW903" s="500"/>
      <c r="AX903" s="500"/>
      <c r="AY903" s="500"/>
      <c r="AZ903" s="500"/>
      <c r="BA903" s="500"/>
      <c r="BB903" s="500"/>
      <c r="BC903" s="500"/>
      <c r="BD903" s="500"/>
    </row>
    <row r="904" spans="1:56" s="501" customFormat="1" ht="126" hidden="1" customHeight="1">
      <c r="A904" s="492">
        <v>896</v>
      </c>
      <c r="B904" s="490" t="s">
        <v>6511</v>
      </c>
      <c r="C904" s="490" t="s">
        <v>4780</v>
      </c>
      <c r="D904" s="491">
        <v>0</v>
      </c>
      <c r="E904" s="490"/>
      <c r="F904" s="490" t="s">
        <v>5607</v>
      </c>
      <c r="G904" s="490"/>
      <c r="H904" s="492" t="s">
        <v>84</v>
      </c>
      <c r="I904" s="492" t="s">
        <v>3910</v>
      </c>
      <c r="J904" s="492"/>
      <c r="K904" s="492"/>
      <c r="L904" s="491"/>
      <c r="M904" s="491"/>
      <c r="N904" s="491"/>
      <c r="O904" s="491"/>
      <c r="P904" s="491"/>
      <c r="Q904" s="491"/>
      <c r="R904" s="491"/>
      <c r="S904" s="491"/>
      <c r="T904" s="491"/>
      <c r="U904" s="491">
        <f t="shared" si="39"/>
        <v>0</v>
      </c>
      <c r="V904" s="495">
        <f t="shared" si="41"/>
        <v>50</v>
      </c>
      <c r="W904" s="496"/>
      <c r="X904" s="496"/>
      <c r="Y904" s="496"/>
      <c r="Z904" s="502">
        <v>50</v>
      </c>
      <c r="AA904" s="496"/>
      <c r="AB904" s="496"/>
      <c r="AC904" s="496"/>
      <c r="AD904" s="496"/>
      <c r="AE904" s="547"/>
      <c r="AF904" s="498" t="s">
        <v>4922</v>
      </c>
      <c r="AG904" s="499">
        <v>0</v>
      </c>
      <c r="AH904" s="499">
        <v>0</v>
      </c>
      <c r="AI904" s="499">
        <f t="shared" si="40"/>
        <v>0</v>
      </c>
      <c r="AJ904" s="324"/>
      <c r="AK904" s="316"/>
      <c r="AL904" s="316"/>
      <c r="AM904" s="500"/>
      <c r="AN904" s="500"/>
      <c r="AO904" s="500"/>
      <c r="AP904" s="500"/>
      <c r="AQ904" s="500"/>
      <c r="AR904" s="500"/>
      <c r="AS904" s="500"/>
      <c r="AT904" s="500"/>
      <c r="AU904" s="500"/>
      <c r="AV904" s="500"/>
      <c r="AW904" s="500"/>
      <c r="AX904" s="500"/>
      <c r="AY904" s="500"/>
      <c r="AZ904" s="500"/>
      <c r="BA904" s="500"/>
      <c r="BB904" s="500"/>
      <c r="BC904" s="500"/>
      <c r="BD904" s="500"/>
    </row>
    <row r="905" spans="1:56" s="501" customFormat="1" ht="126" hidden="1" customHeight="1">
      <c r="A905" s="492">
        <v>897</v>
      </c>
      <c r="B905" s="490" t="s">
        <v>6512</v>
      </c>
      <c r="C905" s="490" t="s">
        <v>4783</v>
      </c>
      <c r="D905" s="491">
        <v>0</v>
      </c>
      <c r="E905" s="490"/>
      <c r="F905" s="490" t="s">
        <v>5608</v>
      </c>
      <c r="G905" s="490"/>
      <c r="H905" s="492" t="s">
        <v>84</v>
      </c>
      <c r="I905" s="492" t="s">
        <v>3910</v>
      </c>
      <c r="J905" s="492"/>
      <c r="K905" s="492"/>
      <c r="L905" s="491"/>
      <c r="M905" s="491"/>
      <c r="N905" s="491"/>
      <c r="O905" s="491"/>
      <c r="P905" s="491"/>
      <c r="Q905" s="491"/>
      <c r="R905" s="491"/>
      <c r="S905" s="491"/>
      <c r="T905" s="491"/>
      <c r="U905" s="491">
        <f t="shared" ref="U905:U955" si="42">SUM(S905:T905)</f>
        <v>0</v>
      </c>
      <c r="V905" s="495">
        <f t="shared" si="41"/>
        <v>50</v>
      </c>
      <c r="W905" s="496"/>
      <c r="X905" s="496"/>
      <c r="Y905" s="496"/>
      <c r="Z905" s="502">
        <v>50</v>
      </c>
      <c r="AA905" s="496"/>
      <c r="AB905" s="496"/>
      <c r="AC905" s="496"/>
      <c r="AD905" s="496"/>
      <c r="AE905" s="547"/>
      <c r="AF905" s="498" t="s">
        <v>4922</v>
      </c>
      <c r="AG905" s="499">
        <v>0</v>
      </c>
      <c r="AH905" s="499">
        <v>0</v>
      </c>
      <c r="AI905" s="499">
        <f t="shared" ref="AI905:AI955" si="43">+AH905*V905</f>
        <v>0</v>
      </c>
      <c r="AJ905" s="324"/>
      <c r="AK905" s="316"/>
      <c r="AL905" s="316"/>
      <c r="AM905" s="500"/>
      <c r="AN905" s="500"/>
      <c r="AO905" s="500"/>
      <c r="AP905" s="500"/>
      <c r="AQ905" s="500"/>
      <c r="AR905" s="500"/>
      <c r="AS905" s="500"/>
      <c r="AT905" s="500"/>
      <c r="AU905" s="500"/>
      <c r="AV905" s="500"/>
      <c r="AW905" s="500"/>
      <c r="AX905" s="500"/>
      <c r="AY905" s="500"/>
      <c r="AZ905" s="500"/>
      <c r="BA905" s="500"/>
      <c r="BB905" s="500"/>
      <c r="BC905" s="500"/>
      <c r="BD905" s="500"/>
    </row>
    <row r="906" spans="1:56" s="501" customFormat="1" ht="126" hidden="1" customHeight="1">
      <c r="A906" s="492">
        <v>898</v>
      </c>
      <c r="B906" s="490" t="s">
        <v>6513</v>
      </c>
      <c r="C906" s="490" t="s">
        <v>5609</v>
      </c>
      <c r="D906" s="491">
        <v>0</v>
      </c>
      <c r="E906" s="490"/>
      <c r="F906" s="490" t="s">
        <v>5610</v>
      </c>
      <c r="G906" s="490"/>
      <c r="H906" s="492" t="s">
        <v>84</v>
      </c>
      <c r="I906" s="492" t="s">
        <v>3910</v>
      </c>
      <c r="J906" s="492"/>
      <c r="K906" s="492"/>
      <c r="L906" s="491"/>
      <c r="M906" s="491"/>
      <c r="N906" s="491"/>
      <c r="O906" s="491"/>
      <c r="P906" s="491"/>
      <c r="Q906" s="491"/>
      <c r="R906" s="491"/>
      <c r="S906" s="491"/>
      <c r="T906" s="491"/>
      <c r="U906" s="491">
        <f t="shared" si="42"/>
        <v>0</v>
      </c>
      <c r="V906" s="495">
        <f t="shared" ref="V906:V969" si="44">SUM(W906:AE906)</f>
        <v>30</v>
      </c>
      <c r="W906" s="496"/>
      <c r="X906" s="496"/>
      <c r="Y906" s="496"/>
      <c r="Z906" s="502">
        <v>30</v>
      </c>
      <c r="AA906" s="496"/>
      <c r="AB906" s="496"/>
      <c r="AC906" s="496"/>
      <c r="AD906" s="496"/>
      <c r="AE906" s="547"/>
      <c r="AF906" s="498" t="s">
        <v>4922</v>
      </c>
      <c r="AG906" s="499">
        <v>0</v>
      </c>
      <c r="AH906" s="499">
        <v>0</v>
      </c>
      <c r="AI906" s="499">
        <f t="shared" si="43"/>
        <v>0</v>
      </c>
      <c r="AJ906" s="324"/>
      <c r="AK906" s="316"/>
      <c r="AL906" s="316"/>
      <c r="AM906" s="500"/>
      <c r="AN906" s="500"/>
      <c r="AO906" s="500"/>
      <c r="AP906" s="500"/>
      <c r="AQ906" s="500"/>
      <c r="AR906" s="500"/>
      <c r="AS906" s="500"/>
      <c r="AT906" s="500"/>
      <c r="AU906" s="500"/>
      <c r="AV906" s="500"/>
      <c r="AW906" s="500"/>
      <c r="AX906" s="500"/>
      <c r="AY906" s="500"/>
      <c r="AZ906" s="500"/>
      <c r="BA906" s="500"/>
      <c r="BB906" s="500"/>
      <c r="BC906" s="500"/>
      <c r="BD906" s="500"/>
    </row>
    <row r="907" spans="1:56" s="501" customFormat="1" ht="141.75" hidden="1" customHeight="1">
      <c r="A907" s="492">
        <v>899</v>
      </c>
      <c r="B907" s="490" t="s">
        <v>6514</v>
      </c>
      <c r="C907" s="490" t="s">
        <v>5611</v>
      </c>
      <c r="D907" s="491">
        <v>0</v>
      </c>
      <c r="E907" s="490"/>
      <c r="F907" s="490" t="s">
        <v>5612</v>
      </c>
      <c r="G907" s="490"/>
      <c r="H907" s="492" t="s">
        <v>84</v>
      </c>
      <c r="I907" s="492" t="s">
        <v>3910</v>
      </c>
      <c r="J907" s="492"/>
      <c r="K907" s="492"/>
      <c r="L907" s="491"/>
      <c r="M907" s="491"/>
      <c r="N907" s="491"/>
      <c r="O907" s="491"/>
      <c r="P907" s="491"/>
      <c r="Q907" s="491"/>
      <c r="R907" s="491"/>
      <c r="S907" s="491"/>
      <c r="T907" s="491"/>
      <c r="U907" s="491">
        <f t="shared" si="42"/>
        <v>0</v>
      </c>
      <c r="V907" s="495">
        <f t="shared" si="44"/>
        <v>50</v>
      </c>
      <c r="W907" s="496"/>
      <c r="X907" s="496"/>
      <c r="Y907" s="496"/>
      <c r="Z907" s="502">
        <v>50</v>
      </c>
      <c r="AA907" s="496"/>
      <c r="AB907" s="496"/>
      <c r="AC907" s="496"/>
      <c r="AD907" s="496"/>
      <c r="AE907" s="547"/>
      <c r="AF907" s="498" t="s">
        <v>4922</v>
      </c>
      <c r="AG907" s="499">
        <v>0</v>
      </c>
      <c r="AH907" s="499">
        <v>0</v>
      </c>
      <c r="AI907" s="499">
        <f t="shared" si="43"/>
        <v>0</v>
      </c>
      <c r="AJ907" s="324"/>
      <c r="AK907" s="316"/>
      <c r="AL907" s="316"/>
      <c r="AM907" s="500"/>
      <c r="AN907" s="500"/>
      <c r="AO907" s="500"/>
      <c r="AP907" s="500"/>
      <c r="AQ907" s="500"/>
      <c r="AR907" s="500"/>
      <c r="AS907" s="500"/>
      <c r="AT907" s="500"/>
      <c r="AU907" s="500"/>
      <c r="AV907" s="500"/>
      <c r="AW907" s="500"/>
      <c r="AX907" s="500"/>
      <c r="AY907" s="500"/>
      <c r="AZ907" s="500"/>
      <c r="BA907" s="500"/>
      <c r="BB907" s="500"/>
      <c r="BC907" s="500"/>
      <c r="BD907" s="500"/>
    </row>
    <row r="908" spans="1:56" s="501" customFormat="1" ht="157.5" hidden="1" customHeight="1">
      <c r="A908" s="492">
        <v>900</v>
      </c>
      <c r="B908" s="490" t="s">
        <v>6515</v>
      </c>
      <c r="C908" s="490" t="s">
        <v>4765</v>
      </c>
      <c r="D908" s="491">
        <v>0</v>
      </c>
      <c r="E908" s="490"/>
      <c r="F908" s="490" t="s">
        <v>5613</v>
      </c>
      <c r="G908" s="490"/>
      <c r="H908" s="492" t="s">
        <v>84</v>
      </c>
      <c r="I908" s="492" t="s">
        <v>3910</v>
      </c>
      <c r="J908" s="492"/>
      <c r="K908" s="492"/>
      <c r="L908" s="491"/>
      <c r="M908" s="491"/>
      <c r="N908" s="491"/>
      <c r="O908" s="491"/>
      <c r="P908" s="491"/>
      <c r="Q908" s="491"/>
      <c r="R908" s="491"/>
      <c r="S908" s="491"/>
      <c r="T908" s="491"/>
      <c r="U908" s="491">
        <f t="shared" si="42"/>
        <v>0</v>
      </c>
      <c r="V908" s="495">
        <f t="shared" si="44"/>
        <v>70</v>
      </c>
      <c r="W908" s="496"/>
      <c r="X908" s="496"/>
      <c r="Y908" s="496"/>
      <c r="Z908" s="502">
        <v>70</v>
      </c>
      <c r="AA908" s="496"/>
      <c r="AB908" s="496"/>
      <c r="AC908" s="496"/>
      <c r="AD908" s="496"/>
      <c r="AE908" s="547"/>
      <c r="AF908" s="498" t="s">
        <v>4922</v>
      </c>
      <c r="AG908" s="499">
        <v>0</v>
      </c>
      <c r="AH908" s="499">
        <v>0</v>
      </c>
      <c r="AI908" s="499">
        <f t="shared" si="43"/>
        <v>0</v>
      </c>
      <c r="AJ908" s="324"/>
      <c r="AK908" s="316"/>
      <c r="AL908" s="316"/>
      <c r="AM908" s="500"/>
      <c r="AN908" s="500"/>
      <c r="AO908" s="500"/>
      <c r="AP908" s="500"/>
      <c r="AQ908" s="500"/>
      <c r="AR908" s="500"/>
      <c r="AS908" s="500"/>
      <c r="AT908" s="500"/>
      <c r="AU908" s="500"/>
      <c r="AV908" s="500"/>
      <c r="AW908" s="500"/>
      <c r="AX908" s="500"/>
      <c r="AY908" s="500"/>
      <c r="AZ908" s="500"/>
      <c r="BA908" s="500"/>
      <c r="BB908" s="500"/>
      <c r="BC908" s="500"/>
      <c r="BD908" s="500"/>
    </row>
    <row r="909" spans="1:56" s="501" customFormat="1" ht="78.75" hidden="1" customHeight="1">
      <c r="A909" s="492">
        <v>901</v>
      </c>
      <c r="B909" s="490" t="s">
        <v>6516</v>
      </c>
      <c r="C909" s="490" t="s">
        <v>5614</v>
      </c>
      <c r="D909" s="491">
        <v>0</v>
      </c>
      <c r="E909" s="490"/>
      <c r="F909" s="490" t="s">
        <v>5615</v>
      </c>
      <c r="G909" s="490"/>
      <c r="H909" s="492" t="s">
        <v>84</v>
      </c>
      <c r="I909" s="492" t="s">
        <v>5616</v>
      </c>
      <c r="J909" s="492"/>
      <c r="K909" s="492"/>
      <c r="L909" s="491"/>
      <c r="M909" s="491"/>
      <c r="N909" s="491"/>
      <c r="O909" s="491"/>
      <c r="P909" s="491"/>
      <c r="Q909" s="491"/>
      <c r="R909" s="491"/>
      <c r="S909" s="491"/>
      <c r="T909" s="491"/>
      <c r="U909" s="491">
        <f t="shared" si="42"/>
        <v>0</v>
      </c>
      <c r="V909" s="495">
        <f t="shared" si="44"/>
        <v>500</v>
      </c>
      <c r="W909" s="496"/>
      <c r="X909" s="496"/>
      <c r="Y909" s="496"/>
      <c r="Z909" s="502">
        <v>500</v>
      </c>
      <c r="AA909" s="496"/>
      <c r="AB909" s="496"/>
      <c r="AC909" s="496"/>
      <c r="AD909" s="496"/>
      <c r="AE909" s="547"/>
      <c r="AF909" s="498" t="s">
        <v>4922</v>
      </c>
      <c r="AG909" s="499">
        <v>0</v>
      </c>
      <c r="AH909" s="499">
        <v>0</v>
      </c>
      <c r="AI909" s="499">
        <f t="shared" si="43"/>
        <v>0</v>
      </c>
      <c r="AJ909" s="324"/>
      <c r="AK909" s="316"/>
      <c r="AL909" s="316"/>
      <c r="AM909" s="500"/>
      <c r="AN909" s="500"/>
      <c r="AO909" s="500"/>
      <c r="AP909" s="500"/>
      <c r="AQ909" s="500"/>
      <c r="AR909" s="500"/>
      <c r="AS909" s="500"/>
      <c r="AT909" s="500"/>
      <c r="AU909" s="500"/>
      <c r="AV909" s="500"/>
      <c r="AW909" s="500"/>
      <c r="AX909" s="500"/>
      <c r="AY909" s="500"/>
      <c r="AZ909" s="500"/>
      <c r="BA909" s="500"/>
      <c r="BB909" s="500"/>
      <c r="BC909" s="500"/>
      <c r="BD909" s="500"/>
    </row>
    <row r="910" spans="1:56" s="501" customFormat="1" ht="94.5" hidden="1" customHeight="1">
      <c r="A910" s="492">
        <v>902</v>
      </c>
      <c r="B910" s="490" t="s">
        <v>6517</v>
      </c>
      <c r="C910" s="490" t="s">
        <v>5617</v>
      </c>
      <c r="D910" s="491">
        <v>0</v>
      </c>
      <c r="E910" s="490"/>
      <c r="F910" s="490" t="s">
        <v>5618</v>
      </c>
      <c r="G910" s="490"/>
      <c r="H910" s="492" t="s">
        <v>84</v>
      </c>
      <c r="I910" s="492" t="s">
        <v>5616</v>
      </c>
      <c r="J910" s="492"/>
      <c r="K910" s="492"/>
      <c r="L910" s="491"/>
      <c r="M910" s="491"/>
      <c r="N910" s="491"/>
      <c r="O910" s="491"/>
      <c r="P910" s="491"/>
      <c r="Q910" s="491"/>
      <c r="R910" s="491"/>
      <c r="S910" s="491"/>
      <c r="T910" s="491"/>
      <c r="U910" s="491">
        <f t="shared" si="42"/>
        <v>0</v>
      </c>
      <c r="V910" s="495">
        <f t="shared" si="44"/>
        <v>200</v>
      </c>
      <c r="W910" s="496"/>
      <c r="X910" s="496"/>
      <c r="Y910" s="496"/>
      <c r="Z910" s="502">
        <v>200</v>
      </c>
      <c r="AA910" s="496"/>
      <c r="AB910" s="496"/>
      <c r="AC910" s="496"/>
      <c r="AD910" s="496"/>
      <c r="AE910" s="547"/>
      <c r="AF910" s="498" t="s">
        <v>4922</v>
      </c>
      <c r="AG910" s="499">
        <v>0</v>
      </c>
      <c r="AH910" s="499">
        <v>0</v>
      </c>
      <c r="AI910" s="499">
        <f t="shared" si="43"/>
        <v>0</v>
      </c>
      <c r="AJ910" s="324"/>
      <c r="AK910" s="316"/>
      <c r="AL910" s="316"/>
      <c r="AM910" s="500"/>
      <c r="AN910" s="500"/>
      <c r="AO910" s="500"/>
      <c r="AP910" s="500"/>
      <c r="AQ910" s="500"/>
      <c r="AR910" s="500"/>
      <c r="AS910" s="500"/>
      <c r="AT910" s="500"/>
      <c r="AU910" s="500"/>
      <c r="AV910" s="500"/>
      <c r="AW910" s="500"/>
      <c r="AX910" s="500"/>
      <c r="AY910" s="500"/>
      <c r="AZ910" s="500"/>
      <c r="BA910" s="500"/>
      <c r="BB910" s="500"/>
      <c r="BC910" s="500"/>
      <c r="BD910" s="500"/>
    </row>
    <row r="911" spans="1:56" s="501" customFormat="1" ht="63" hidden="1" customHeight="1">
      <c r="A911" s="492">
        <v>903</v>
      </c>
      <c r="B911" s="490" t="s">
        <v>6518</v>
      </c>
      <c r="C911" s="490" t="s">
        <v>5619</v>
      </c>
      <c r="D911" s="491">
        <v>0</v>
      </c>
      <c r="E911" s="490"/>
      <c r="F911" s="490" t="s">
        <v>5620</v>
      </c>
      <c r="G911" s="490"/>
      <c r="H911" s="492" t="s">
        <v>84</v>
      </c>
      <c r="I911" s="492" t="s">
        <v>5616</v>
      </c>
      <c r="J911" s="492"/>
      <c r="K911" s="492"/>
      <c r="L911" s="491"/>
      <c r="M911" s="491"/>
      <c r="N911" s="491"/>
      <c r="O911" s="491"/>
      <c r="P911" s="491"/>
      <c r="Q911" s="491"/>
      <c r="R911" s="491"/>
      <c r="S911" s="491"/>
      <c r="T911" s="491"/>
      <c r="U911" s="491">
        <f t="shared" si="42"/>
        <v>0</v>
      </c>
      <c r="V911" s="495">
        <f t="shared" si="44"/>
        <v>300</v>
      </c>
      <c r="W911" s="496"/>
      <c r="X911" s="496"/>
      <c r="Y911" s="496"/>
      <c r="Z911" s="502">
        <v>300</v>
      </c>
      <c r="AA911" s="496"/>
      <c r="AB911" s="496"/>
      <c r="AC911" s="496"/>
      <c r="AD911" s="496"/>
      <c r="AE911" s="547"/>
      <c r="AF911" s="498" t="s">
        <v>4922</v>
      </c>
      <c r="AG911" s="499">
        <v>0</v>
      </c>
      <c r="AH911" s="499">
        <v>0</v>
      </c>
      <c r="AI911" s="499">
        <f t="shared" si="43"/>
        <v>0</v>
      </c>
      <c r="AJ911" s="324"/>
      <c r="AK911" s="316"/>
      <c r="AL911" s="316"/>
      <c r="AM911" s="500"/>
      <c r="AN911" s="500"/>
      <c r="AO911" s="500"/>
      <c r="AP911" s="500"/>
      <c r="AQ911" s="500"/>
      <c r="AR911" s="500"/>
      <c r="AS911" s="500"/>
      <c r="AT911" s="500"/>
      <c r="AU911" s="500"/>
      <c r="AV911" s="500"/>
      <c r="AW911" s="500"/>
      <c r="AX911" s="500"/>
      <c r="AY911" s="500"/>
      <c r="AZ911" s="500"/>
      <c r="BA911" s="500"/>
      <c r="BB911" s="500"/>
      <c r="BC911" s="500"/>
      <c r="BD911" s="500"/>
    </row>
    <row r="912" spans="1:56" s="501" customFormat="1" ht="78.75" hidden="1" customHeight="1">
      <c r="A912" s="492">
        <v>904</v>
      </c>
      <c r="B912" s="490" t="s">
        <v>6519</v>
      </c>
      <c r="C912" s="490" t="s">
        <v>5621</v>
      </c>
      <c r="D912" s="491">
        <v>0</v>
      </c>
      <c r="E912" s="490"/>
      <c r="F912" s="490" t="s">
        <v>5622</v>
      </c>
      <c r="G912" s="490"/>
      <c r="H912" s="492" t="s">
        <v>84</v>
      </c>
      <c r="I912" s="492" t="s">
        <v>5616</v>
      </c>
      <c r="J912" s="492"/>
      <c r="K912" s="492"/>
      <c r="L912" s="491"/>
      <c r="M912" s="491"/>
      <c r="N912" s="491"/>
      <c r="O912" s="491"/>
      <c r="P912" s="491"/>
      <c r="Q912" s="491"/>
      <c r="R912" s="491"/>
      <c r="S912" s="491"/>
      <c r="T912" s="491"/>
      <c r="U912" s="491">
        <f t="shared" si="42"/>
        <v>0</v>
      </c>
      <c r="V912" s="495">
        <f t="shared" si="44"/>
        <v>500</v>
      </c>
      <c r="W912" s="496"/>
      <c r="X912" s="496"/>
      <c r="Y912" s="496"/>
      <c r="Z912" s="502">
        <v>500</v>
      </c>
      <c r="AA912" s="496"/>
      <c r="AB912" s="496"/>
      <c r="AC912" s="496"/>
      <c r="AD912" s="496"/>
      <c r="AE912" s="547"/>
      <c r="AF912" s="498" t="s">
        <v>4922</v>
      </c>
      <c r="AG912" s="499">
        <v>0</v>
      </c>
      <c r="AH912" s="499">
        <v>0</v>
      </c>
      <c r="AI912" s="499">
        <f t="shared" si="43"/>
        <v>0</v>
      </c>
      <c r="AJ912" s="324"/>
      <c r="AK912" s="316"/>
      <c r="AL912" s="316"/>
      <c r="AM912" s="500"/>
      <c r="AN912" s="500"/>
      <c r="AO912" s="500"/>
      <c r="AP912" s="500"/>
      <c r="AQ912" s="500"/>
      <c r="AR912" s="500"/>
      <c r="AS912" s="500"/>
      <c r="AT912" s="500"/>
      <c r="AU912" s="500"/>
      <c r="AV912" s="500"/>
      <c r="AW912" s="500"/>
      <c r="AX912" s="500"/>
      <c r="AY912" s="500"/>
      <c r="AZ912" s="500"/>
      <c r="BA912" s="500"/>
      <c r="BB912" s="500"/>
      <c r="BC912" s="500"/>
      <c r="BD912" s="500"/>
    </row>
    <row r="913" spans="1:56" s="501" customFormat="1" ht="94.5" hidden="1" customHeight="1">
      <c r="A913" s="492">
        <v>905</v>
      </c>
      <c r="B913" s="490" t="s">
        <v>6520</v>
      </c>
      <c r="C913" s="490" t="s">
        <v>5623</v>
      </c>
      <c r="D913" s="491">
        <v>0</v>
      </c>
      <c r="E913" s="490"/>
      <c r="F913" s="490" t="s">
        <v>5624</v>
      </c>
      <c r="G913" s="490"/>
      <c r="H913" s="492" t="s">
        <v>84</v>
      </c>
      <c r="I913" s="492" t="s">
        <v>5616</v>
      </c>
      <c r="J913" s="492"/>
      <c r="K913" s="492"/>
      <c r="L913" s="491"/>
      <c r="M913" s="491"/>
      <c r="N913" s="491"/>
      <c r="O913" s="491"/>
      <c r="P913" s="491"/>
      <c r="Q913" s="491"/>
      <c r="R913" s="491"/>
      <c r="S913" s="491"/>
      <c r="T913" s="491"/>
      <c r="U913" s="491">
        <f t="shared" si="42"/>
        <v>0</v>
      </c>
      <c r="V913" s="495">
        <f t="shared" si="44"/>
        <v>500</v>
      </c>
      <c r="W913" s="496"/>
      <c r="X913" s="496"/>
      <c r="Y913" s="496"/>
      <c r="Z913" s="502">
        <v>500</v>
      </c>
      <c r="AA913" s="496"/>
      <c r="AB913" s="496"/>
      <c r="AC913" s="496"/>
      <c r="AD913" s="496"/>
      <c r="AE913" s="547"/>
      <c r="AF913" s="498" t="s">
        <v>4922</v>
      </c>
      <c r="AG913" s="499">
        <v>0</v>
      </c>
      <c r="AH913" s="499">
        <v>0</v>
      </c>
      <c r="AI913" s="499">
        <f t="shared" si="43"/>
        <v>0</v>
      </c>
      <c r="AJ913" s="324"/>
      <c r="AK913" s="316"/>
      <c r="AL913" s="316"/>
      <c r="AM913" s="500"/>
      <c r="AN913" s="500"/>
      <c r="AO913" s="500"/>
      <c r="AP913" s="500"/>
      <c r="AQ913" s="500"/>
      <c r="AR913" s="500"/>
      <c r="AS913" s="500"/>
      <c r="AT913" s="500"/>
      <c r="AU913" s="500"/>
      <c r="AV913" s="500"/>
      <c r="AW913" s="500"/>
      <c r="AX913" s="500"/>
      <c r="AY913" s="500"/>
      <c r="AZ913" s="500"/>
      <c r="BA913" s="500"/>
      <c r="BB913" s="500"/>
      <c r="BC913" s="500"/>
      <c r="BD913" s="500"/>
    </row>
    <row r="914" spans="1:56" s="501" customFormat="1" ht="94.5" hidden="1" customHeight="1">
      <c r="A914" s="492">
        <v>906</v>
      </c>
      <c r="B914" s="490" t="s">
        <v>6521</v>
      </c>
      <c r="C914" s="490" t="s">
        <v>5625</v>
      </c>
      <c r="D914" s="491">
        <v>0</v>
      </c>
      <c r="E914" s="490"/>
      <c r="F914" s="490" t="s">
        <v>5626</v>
      </c>
      <c r="G914" s="490"/>
      <c r="H914" s="492" t="s">
        <v>84</v>
      </c>
      <c r="I914" s="492" t="s">
        <v>5616</v>
      </c>
      <c r="J914" s="492"/>
      <c r="K914" s="492"/>
      <c r="L914" s="491"/>
      <c r="M914" s="491"/>
      <c r="N914" s="491"/>
      <c r="O914" s="491"/>
      <c r="P914" s="491"/>
      <c r="Q914" s="491"/>
      <c r="R914" s="491"/>
      <c r="S914" s="491"/>
      <c r="T914" s="491"/>
      <c r="U914" s="491">
        <f t="shared" si="42"/>
        <v>0</v>
      </c>
      <c r="V914" s="495">
        <f t="shared" si="44"/>
        <v>200</v>
      </c>
      <c r="W914" s="496"/>
      <c r="X914" s="496"/>
      <c r="Y914" s="496"/>
      <c r="Z914" s="502">
        <v>200</v>
      </c>
      <c r="AA914" s="496"/>
      <c r="AB914" s="496"/>
      <c r="AC914" s="496"/>
      <c r="AD914" s="496"/>
      <c r="AE914" s="547"/>
      <c r="AF914" s="498" t="s">
        <v>4922</v>
      </c>
      <c r="AG914" s="499">
        <v>0</v>
      </c>
      <c r="AH914" s="499">
        <v>0</v>
      </c>
      <c r="AI914" s="499">
        <f t="shared" si="43"/>
        <v>0</v>
      </c>
      <c r="AJ914" s="324"/>
      <c r="AK914" s="316"/>
      <c r="AL914" s="316"/>
      <c r="AM914" s="500"/>
      <c r="AN914" s="500"/>
      <c r="AO914" s="500"/>
      <c r="AP914" s="500"/>
      <c r="AQ914" s="500"/>
      <c r="AR914" s="500"/>
      <c r="AS914" s="500"/>
      <c r="AT914" s="500"/>
      <c r="AU914" s="500"/>
      <c r="AV914" s="500"/>
      <c r="AW914" s="500"/>
      <c r="AX914" s="500"/>
      <c r="AY914" s="500"/>
      <c r="AZ914" s="500"/>
      <c r="BA914" s="500"/>
      <c r="BB914" s="500"/>
      <c r="BC914" s="500"/>
      <c r="BD914" s="500"/>
    </row>
    <row r="915" spans="1:56" s="501" customFormat="1" ht="94.5" hidden="1" customHeight="1">
      <c r="A915" s="492">
        <v>907</v>
      </c>
      <c r="B915" s="490" t="s">
        <v>6522</v>
      </c>
      <c r="C915" s="490" t="s">
        <v>5627</v>
      </c>
      <c r="D915" s="491">
        <v>0</v>
      </c>
      <c r="E915" s="490"/>
      <c r="F915" s="490" t="s">
        <v>5628</v>
      </c>
      <c r="G915" s="490"/>
      <c r="H915" s="492" t="s">
        <v>84</v>
      </c>
      <c r="I915" s="492" t="s">
        <v>5616</v>
      </c>
      <c r="J915" s="492"/>
      <c r="K915" s="492"/>
      <c r="L915" s="491"/>
      <c r="M915" s="491"/>
      <c r="N915" s="491"/>
      <c r="O915" s="491"/>
      <c r="P915" s="491"/>
      <c r="Q915" s="491"/>
      <c r="R915" s="491"/>
      <c r="S915" s="491"/>
      <c r="T915" s="491"/>
      <c r="U915" s="491">
        <f t="shared" si="42"/>
        <v>0</v>
      </c>
      <c r="V915" s="495">
        <f t="shared" si="44"/>
        <v>300</v>
      </c>
      <c r="W915" s="496"/>
      <c r="X915" s="496"/>
      <c r="Y915" s="496"/>
      <c r="Z915" s="502">
        <v>300</v>
      </c>
      <c r="AA915" s="496"/>
      <c r="AB915" s="496"/>
      <c r="AC915" s="496"/>
      <c r="AD915" s="496"/>
      <c r="AE915" s="547"/>
      <c r="AF915" s="498" t="s">
        <v>4922</v>
      </c>
      <c r="AG915" s="499">
        <v>0</v>
      </c>
      <c r="AH915" s="499">
        <v>0</v>
      </c>
      <c r="AI915" s="499">
        <f t="shared" si="43"/>
        <v>0</v>
      </c>
      <c r="AJ915" s="324"/>
      <c r="AK915" s="316"/>
      <c r="AL915" s="316"/>
      <c r="AM915" s="500"/>
      <c r="AN915" s="500"/>
      <c r="AO915" s="500"/>
      <c r="AP915" s="500"/>
      <c r="AQ915" s="500"/>
      <c r="AR915" s="500"/>
      <c r="AS915" s="500"/>
      <c r="AT915" s="500"/>
      <c r="AU915" s="500"/>
      <c r="AV915" s="500"/>
      <c r="AW915" s="500"/>
      <c r="AX915" s="500"/>
      <c r="AY915" s="500"/>
      <c r="AZ915" s="500"/>
      <c r="BA915" s="500"/>
      <c r="BB915" s="500"/>
      <c r="BC915" s="500"/>
      <c r="BD915" s="500"/>
    </row>
    <row r="916" spans="1:56" s="501" customFormat="1" ht="78.75" hidden="1" customHeight="1">
      <c r="A916" s="492">
        <v>908</v>
      </c>
      <c r="B916" s="490" t="s">
        <v>6523</v>
      </c>
      <c r="C916" s="490" t="s">
        <v>5629</v>
      </c>
      <c r="D916" s="491">
        <v>0</v>
      </c>
      <c r="E916" s="490"/>
      <c r="F916" s="490" t="s">
        <v>5630</v>
      </c>
      <c r="G916" s="490"/>
      <c r="H916" s="492" t="s">
        <v>84</v>
      </c>
      <c r="I916" s="492" t="s">
        <v>5616</v>
      </c>
      <c r="J916" s="492"/>
      <c r="K916" s="492"/>
      <c r="L916" s="491"/>
      <c r="M916" s="491"/>
      <c r="N916" s="491"/>
      <c r="O916" s="491"/>
      <c r="P916" s="491"/>
      <c r="Q916" s="491"/>
      <c r="R916" s="491"/>
      <c r="S916" s="491"/>
      <c r="T916" s="491"/>
      <c r="U916" s="491">
        <f t="shared" si="42"/>
        <v>0</v>
      </c>
      <c r="V916" s="495">
        <f t="shared" si="44"/>
        <v>200</v>
      </c>
      <c r="W916" s="496"/>
      <c r="X916" s="496"/>
      <c r="Y916" s="496"/>
      <c r="Z916" s="502">
        <v>200</v>
      </c>
      <c r="AA916" s="496"/>
      <c r="AB916" s="496"/>
      <c r="AC916" s="496"/>
      <c r="AD916" s="496"/>
      <c r="AE916" s="547"/>
      <c r="AF916" s="498" t="s">
        <v>4922</v>
      </c>
      <c r="AG916" s="499">
        <v>0</v>
      </c>
      <c r="AH916" s="499">
        <v>0</v>
      </c>
      <c r="AI916" s="499">
        <f t="shared" si="43"/>
        <v>0</v>
      </c>
      <c r="AJ916" s="324"/>
      <c r="AK916" s="316"/>
      <c r="AL916" s="316"/>
      <c r="AM916" s="500"/>
      <c r="AN916" s="500"/>
      <c r="AO916" s="500"/>
      <c r="AP916" s="500"/>
      <c r="AQ916" s="500"/>
      <c r="AR916" s="500"/>
      <c r="AS916" s="500"/>
      <c r="AT916" s="500"/>
      <c r="AU916" s="500"/>
      <c r="AV916" s="500"/>
      <c r="AW916" s="500"/>
      <c r="AX916" s="500"/>
      <c r="AY916" s="500"/>
      <c r="AZ916" s="500"/>
      <c r="BA916" s="500"/>
      <c r="BB916" s="500"/>
      <c r="BC916" s="500"/>
      <c r="BD916" s="500"/>
    </row>
    <row r="917" spans="1:56" s="501" customFormat="1" ht="78.75" hidden="1" customHeight="1">
      <c r="A917" s="492">
        <v>909</v>
      </c>
      <c r="B917" s="490" t="s">
        <v>6524</v>
      </c>
      <c r="C917" s="490" t="s">
        <v>5631</v>
      </c>
      <c r="D917" s="491">
        <v>0</v>
      </c>
      <c r="E917" s="490"/>
      <c r="F917" s="490" t="s">
        <v>5632</v>
      </c>
      <c r="G917" s="490"/>
      <c r="H917" s="492" t="s">
        <v>84</v>
      </c>
      <c r="I917" s="492" t="s">
        <v>5616</v>
      </c>
      <c r="J917" s="492"/>
      <c r="K917" s="492"/>
      <c r="L917" s="491"/>
      <c r="M917" s="491"/>
      <c r="N917" s="491"/>
      <c r="O917" s="491"/>
      <c r="P917" s="491"/>
      <c r="Q917" s="491"/>
      <c r="R917" s="491"/>
      <c r="S917" s="491"/>
      <c r="T917" s="491"/>
      <c r="U917" s="491">
        <f t="shared" si="42"/>
        <v>0</v>
      </c>
      <c r="V917" s="495">
        <f t="shared" si="44"/>
        <v>200</v>
      </c>
      <c r="W917" s="496"/>
      <c r="X917" s="496"/>
      <c r="Y917" s="496"/>
      <c r="Z917" s="502">
        <v>200</v>
      </c>
      <c r="AA917" s="496"/>
      <c r="AB917" s="496"/>
      <c r="AC917" s="496"/>
      <c r="AD917" s="496"/>
      <c r="AE917" s="547"/>
      <c r="AF917" s="498" t="s">
        <v>4922</v>
      </c>
      <c r="AG917" s="499">
        <v>0</v>
      </c>
      <c r="AH917" s="499">
        <v>0</v>
      </c>
      <c r="AI917" s="499">
        <f t="shared" si="43"/>
        <v>0</v>
      </c>
      <c r="AJ917" s="324"/>
      <c r="AK917" s="316"/>
      <c r="AL917" s="316"/>
      <c r="AM917" s="500"/>
      <c r="AN917" s="500"/>
      <c r="AO917" s="500"/>
      <c r="AP917" s="500"/>
      <c r="AQ917" s="500"/>
      <c r="AR917" s="500"/>
      <c r="AS917" s="500"/>
      <c r="AT917" s="500"/>
      <c r="AU917" s="500"/>
      <c r="AV917" s="500"/>
      <c r="AW917" s="500"/>
      <c r="AX917" s="500"/>
      <c r="AY917" s="500"/>
      <c r="AZ917" s="500"/>
      <c r="BA917" s="500"/>
      <c r="BB917" s="500"/>
      <c r="BC917" s="500"/>
      <c r="BD917" s="500"/>
    </row>
    <row r="918" spans="1:56" s="501" customFormat="1" ht="78.75" hidden="1" customHeight="1">
      <c r="A918" s="492">
        <v>910</v>
      </c>
      <c r="B918" s="490" t="s">
        <v>6525</v>
      </c>
      <c r="C918" s="490" t="s">
        <v>5633</v>
      </c>
      <c r="D918" s="491">
        <v>0</v>
      </c>
      <c r="E918" s="490"/>
      <c r="F918" s="490" t="s">
        <v>5634</v>
      </c>
      <c r="G918" s="490"/>
      <c r="H918" s="492" t="s">
        <v>84</v>
      </c>
      <c r="I918" s="492" t="s">
        <v>5616</v>
      </c>
      <c r="J918" s="492"/>
      <c r="K918" s="492"/>
      <c r="L918" s="491"/>
      <c r="M918" s="491"/>
      <c r="N918" s="491"/>
      <c r="O918" s="491"/>
      <c r="P918" s="491"/>
      <c r="Q918" s="491"/>
      <c r="R918" s="491"/>
      <c r="S918" s="491"/>
      <c r="T918" s="491"/>
      <c r="U918" s="491">
        <f t="shared" si="42"/>
        <v>0</v>
      </c>
      <c r="V918" s="495">
        <f t="shared" si="44"/>
        <v>200</v>
      </c>
      <c r="W918" s="496"/>
      <c r="X918" s="496"/>
      <c r="Y918" s="496"/>
      <c r="Z918" s="502">
        <v>200</v>
      </c>
      <c r="AA918" s="496"/>
      <c r="AB918" s="496"/>
      <c r="AC918" s="496"/>
      <c r="AD918" s="496"/>
      <c r="AE918" s="547"/>
      <c r="AF918" s="498" t="s">
        <v>4922</v>
      </c>
      <c r="AG918" s="499">
        <v>0</v>
      </c>
      <c r="AH918" s="499">
        <v>0</v>
      </c>
      <c r="AI918" s="499">
        <f t="shared" si="43"/>
        <v>0</v>
      </c>
      <c r="AJ918" s="324"/>
      <c r="AK918" s="316"/>
      <c r="AL918" s="316"/>
      <c r="AM918" s="500"/>
      <c r="AN918" s="500"/>
      <c r="AO918" s="500"/>
      <c r="AP918" s="500"/>
      <c r="AQ918" s="500"/>
      <c r="AR918" s="500"/>
      <c r="AS918" s="500"/>
      <c r="AT918" s="500"/>
      <c r="AU918" s="500"/>
      <c r="AV918" s="500"/>
      <c r="AW918" s="500"/>
      <c r="AX918" s="500"/>
      <c r="AY918" s="500"/>
      <c r="AZ918" s="500"/>
      <c r="BA918" s="500"/>
      <c r="BB918" s="500"/>
      <c r="BC918" s="500"/>
      <c r="BD918" s="500"/>
    </row>
    <row r="919" spans="1:56" s="501" customFormat="1" ht="409.5" hidden="1" customHeight="1">
      <c r="A919" s="492">
        <v>911</v>
      </c>
      <c r="B919" s="490" t="s">
        <v>6526</v>
      </c>
      <c r="C919" s="490" t="s">
        <v>5635</v>
      </c>
      <c r="D919" s="491">
        <v>0</v>
      </c>
      <c r="E919" s="490"/>
      <c r="F919" s="490" t="s">
        <v>5636</v>
      </c>
      <c r="G919" s="490"/>
      <c r="H919" s="492" t="s">
        <v>5637</v>
      </c>
      <c r="I919" s="492" t="s">
        <v>2594</v>
      </c>
      <c r="J919" s="492"/>
      <c r="K919" s="492"/>
      <c r="L919" s="491"/>
      <c r="M919" s="491"/>
      <c r="N919" s="491"/>
      <c r="O919" s="491"/>
      <c r="P919" s="491"/>
      <c r="Q919" s="491"/>
      <c r="R919" s="491"/>
      <c r="S919" s="491"/>
      <c r="T919" s="491"/>
      <c r="U919" s="491">
        <f t="shared" si="42"/>
        <v>0</v>
      </c>
      <c r="V919" s="495">
        <f t="shared" si="44"/>
        <v>5</v>
      </c>
      <c r="W919" s="496"/>
      <c r="X919" s="496"/>
      <c r="Y919" s="496"/>
      <c r="Z919" s="502">
        <v>5</v>
      </c>
      <c r="AA919" s="496"/>
      <c r="AB919" s="496"/>
      <c r="AC919" s="496"/>
      <c r="AD919" s="496"/>
      <c r="AE919" s="547"/>
      <c r="AF919" s="498" t="s">
        <v>4922</v>
      </c>
      <c r="AG919" s="499">
        <v>0</v>
      </c>
      <c r="AH919" s="499">
        <v>0</v>
      </c>
      <c r="AI919" s="499">
        <f t="shared" si="43"/>
        <v>0</v>
      </c>
      <c r="AJ919" s="324"/>
      <c r="AK919" s="316"/>
      <c r="AL919" s="316"/>
      <c r="AM919" s="500"/>
      <c r="AN919" s="500"/>
      <c r="AO919" s="500"/>
      <c r="AP919" s="500"/>
      <c r="AQ919" s="500"/>
      <c r="AR919" s="500"/>
      <c r="AS919" s="500"/>
      <c r="AT919" s="500"/>
      <c r="AU919" s="500"/>
      <c r="AV919" s="500"/>
      <c r="AW919" s="500"/>
      <c r="AX919" s="500"/>
      <c r="AY919" s="500"/>
      <c r="AZ919" s="500"/>
      <c r="BA919" s="500"/>
      <c r="BB919" s="500"/>
      <c r="BC919" s="500"/>
      <c r="BD919" s="500"/>
    </row>
    <row r="920" spans="1:56" s="501" customFormat="1" ht="409.5" hidden="1" customHeight="1">
      <c r="A920" s="492">
        <v>912</v>
      </c>
      <c r="B920" s="490" t="s">
        <v>6527</v>
      </c>
      <c r="C920" s="490" t="s">
        <v>5638</v>
      </c>
      <c r="D920" s="491">
        <v>0</v>
      </c>
      <c r="E920" s="490"/>
      <c r="F920" s="490" t="s">
        <v>5639</v>
      </c>
      <c r="G920" s="490"/>
      <c r="H920" s="492" t="s">
        <v>5637</v>
      </c>
      <c r="I920" s="492" t="s">
        <v>2594</v>
      </c>
      <c r="J920" s="492"/>
      <c r="K920" s="492"/>
      <c r="L920" s="491"/>
      <c r="M920" s="491"/>
      <c r="N920" s="491"/>
      <c r="O920" s="491"/>
      <c r="P920" s="491"/>
      <c r="Q920" s="491"/>
      <c r="R920" s="491"/>
      <c r="S920" s="491"/>
      <c r="T920" s="491"/>
      <c r="U920" s="491">
        <f t="shared" si="42"/>
        <v>0</v>
      </c>
      <c r="V920" s="495">
        <f t="shared" si="44"/>
        <v>10</v>
      </c>
      <c r="W920" s="496"/>
      <c r="X920" s="496"/>
      <c r="Y920" s="496"/>
      <c r="Z920" s="502">
        <v>10</v>
      </c>
      <c r="AA920" s="496"/>
      <c r="AB920" s="496"/>
      <c r="AC920" s="496"/>
      <c r="AD920" s="496"/>
      <c r="AE920" s="547"/>
      <c r="AF920" s="498" t="s">
        <v>4922</v>
      </c>
      <c r="AG920" s="499">
        <v>0</v>
      </c>
      <c r="AH920" s="499">
        <v>0</v>
      </c>
      <c r="AI920" s="499">
        <f t="shared" si="43"/>
        <v>0</v>
      </c>
      <c r="AJ920" s="324"/>
      <c r="AK920" s="316"/>
      <c r="AL920" s="316"/>
      <c r="AM920" s="500"/>
      <c r="AN920" s="500"/>
      <c r="AO920" s="500"/>
      <c r="AP920" s="500"/>
      <c r="AQ920" s="500"/>
      <c r="AR920" s="500"/>
      <c r="AS920" s="500"/>
      <c r="AT920" s="500"/>
      <c r="AU920" s="500"/>
      <c r="AV920" s="500"/>
      <c r="AW920" s="500"/>
      <c r="AX920" s="500"/>
      <c r="AY920" s="500"/>
      <c r="AZ920" s="500"/>
      <c r="BA920" s="500"/>
      <c r="BB920" s="500"/>
      <c r="BC920" s="500"/>
      <c r="BD920" s="500"/>
    </row>
    <row r="921" spans="1:56" s="501" customFormat="1" ht="409.5" hidden="1" customHeight="1">
      <c r="A921" s="492">
        <v>913</v>
      </c>
      <c r="B921" s="490" t="s">
        <v>6528</v>
      </c>
      <c r="C921" s="490" t="s">
        <v>5640</v>
      </c>
      <c r="D921" s="491">
        <v>0</v>
      </c>
      <c r="E921" s="490"/>
      <c r="F921" s="490" t="s">
        <v>5641</v>
      </c>
      <c r="G921" s="490"/>
      <c r="H921" s="492" t="s">
        <v>5637</v>
      </c>
      <c r="I921" s="492" t="s">
        <v>2594</v>
      </c>
      <c r="J921" s="492"/>
      <c r="K921" s="492"/>
      <c r="L921" s="491"/>
      <c r="M921" s="491"/>
      <c r="N921" s="491"/>
      <c r="O921" s="491"/>
      <c r="P921" s="491"/>
      <c r="Q921" s="491"/>
      <c r="R921" s="491"/>
      <c r="S921" s="491"/>
      <c r="T921" s="491"/>
      <c r="U921" s="491">
        <f t="shared" si="42"/>
        <v>0</v>
      </c>
      <c r="V921" s="495">
        <f t="shared" si="44"/>
        <v>20</v>
      </c>
      <c r="W921" s="496"/>
      <c r="X921" s="496"/>
      <c r="Y921" s="496"/>
      <c r="Z921" s="502">
        <v>20</v>
      </c>
      <c r="AA921" s="496"/>
      <c r="AB921" s="496"/>
      <c r="AC921" s="496"/>
      <c r="AD921" s="496"/>
      <c r="AE921" s="547"/>
      <c r="AF921" s="498" t="s">
        <v>4922</v>
      </c>
      <c r="AG921" s="499">
        <v>0</v>
      </c>
      <c r="AH921" s="499">
        <v>0</v>
      </c>
      <c r="AI921" s="499">
        <f t="shared" si="43"/>
        <v>0</v>
      </c>
      <c r="AJ921" s="324"/>
      <c r="AK921" s="316"/>
      <c r="AL921" s="316"/>
      <c r="AM921" s="500"/>
      <c r="AN921" s="500"/>
      <c r="AO921" s="500"/>
      <c r="AP921" s="500"/>
      <c r="AQ921" s="500"/>
      <c r="AR921" s="500"/>
      <c r="AS921" s="500"/>
      <c r="AT921" s="500"/>
      <c r="AU921" s="500"/>
      <c r="AV921" s="500"/>
      <c r="AW921" s="500"/>
      <c r="AX921" s="500"/>
      <c r="AY921" s="500"/>
      <c r="AZ921" s="500"/>
      <c r="BA921" s="500"/>
      <c r="BB921" s="500"/>
      <c r="BC921" s="500"/>
      <c r="BD921" s="500"/>
    </row>
    <row r="922" spans="1:56" s="501" customFormat="1" ht="393.75" hidden="1" customHeight="1">
      <c r="A922" s="492">
        <v>914</v>
      </c>
      <c r="B922" s="490" t="s">
        <v>6529</v>
      </c>
      <c r="C922" s="490" t="s">
        <v>5642</v>
      </c>
      <c r="D922" s="491">
        <v>0</v>
      </c>
      <c r="E922" s="490"/>
      <c r="F922" s="490" t="s">
        <v>5643</v>
      </c>
      <c r="G922" s="490"/>
      <c r="H922" s="492" t="s">
        <v>5637</v>
      </c>
      <c r="I922" s="492" t="s">
        <v>2594</v>
      </c>
      <c r="J922" s="492"/>
      <c r="K922" s="492"/>
      <c r="L922" s="491"/>
      <c r="M922" s="491"/>
      <c r="N922" s="491"/>
      <c r="O922" s="491"/>
      <c r="P922" s="491"/>
      <c r="Q922" s="491"/>
      <c r="R922" s="491"/>
      <c r="S922" s="491"/>
      <c r="T922" s="491"/>
      <c r="U922" s="491">
        <f t="shared" si="42"/>
        <v>0</v>
      </c>
      <c r="V922" s="495">
        <f t="shared" si="44"/>
        <v>30</v>
      </c>
      <c r="W922" s="496"/>
      <c r="X922" s="496"/>
      <c r="Y922" s="496"/>
      <c r="Z922" s="502">
        <v>30</v>
      </c>
      <c r="AA922" s="496"/>
      <c r="AB922" s="496"/>
      <c r="AC922" s="496"/>
      <c r="AD922" s="496"/>
      <c r="AE922" s="547"/>
      <c r="AF922" s="498" t="s">
        <v>4922</v>
      </c>
      <c r="AG922" s="499">
        <v>0</v>
      </c>
      <c r="AH922" s="499">
        <v>0</v>
      </c>
      <c r="AI922" s="499">
        <f t="shared" si="43"/>
        <v>0</v>
      </c>
      <c r="AJ922" s="324"/>
      <c r="AK922" s="316"/>
      <c r="AL922" s="316"/>
      <c r="AM922" s="500"/>
      <c r="AN922" s="500"/>
      <c r="AO922" s="500"/>
      <c r="AP922" s="500"/>
      <c r="AQ922" s="500"/>
      <c r="AR922" s="500"/>
      <c r="AS922" s="500"/>
      <c r="AT922" s="500"/>
      <c r="AU922" s="500"/>
      <c r="AV922" s="500"/>
      <c r="AW922" s="500"/>
      <c r="AX922" s="500"/>
      <c r="AY922" s="500"/>
      <c r="AZ922" s="500"/>
      <c r="BA922" s="500"/>
      <c r="BB922" s="500"/>
      <c r="BC922" s="500"/>
      <c r="BD922" s="500"/>
    </row>
    <row r="923" spans="1:56" s="501" customFormat="1" ht="378" hidden="1" customHeight="1">
      <c r="A923" s="492">
        <v>915</v>
      </c>
      <c r="B923" s="490" t="s">
        <v>6530</v>
      </c>
      <c r="C923" s="490" t="s">
        <v>5644</v>
      </c>
      <c r="D923" s="491">
        <v>0</v>
      </c>
      <c r="E923" s="490"/>
      <c r="F923" s="490" t="s">
        <v>5645</v>
      </c>
      <c r="G923" s="490"/>
      <c r="H923" s="492" t="s">
        <v>5637</v>
      </c>
      <c r="I923" s="492" t="s">
        <v>2594</v>
      </c>
      <c r="J923" s="492"/>
      <c r="K923" s="492"/>
      <c r="L923" s="491"/>
      <c r="M923" s="491"/>
      <c r="N923" s="491"/>
      <c r="O923" s="491"/>
      <c r="P923" s="491"/>
      <c r="Q923" s="491"/>
      <c r="R923" s="491"/>
      <c r="S923" s="491"/>
      <c r="T923" s="491"/>
      <c r="U923" s="491">
        <f t="shared" si="42"/>
        <v>0</v>
      </c>
      <c r="V923" s="495">
        <f t="shared" si="44"/>
        <v>10</v>
      </c>
      <c r="W923" s="496"/>
      <c r="X923" s="496"/>
      <c r="Y923" s="496"/>
      <c r="Z923" s="502">
        <v>10</v>
      </c>
      <c r="AA923" s="496"/>
      <c r="AB923" s="496"/>
      <c r="AC923" s="496"/>
      <c r="AD923" s="496"/>
      <c r="AE923" s="547"/>
      <c r="AF923" s="498" t="s">
        <v>4922</v>
      </c>
      <c r="AG923" s="499">
        <v>0</v>
      </c>
      <c r="AH923" s="499">
        <v>0</v>
      </c>
      <c r="AI923" s="499">
        <f t="shared" si="43"/>
        <v>0</v>
      </c>
      <c r="AJ923" s="324"/>
      <c r="AK923" s="316"/>
      <c r="AL923" s="316"/>
      <c r="AM923" s="500"/>
      <c r="AN923" s="500"/>
      <c r="AO923" s="500"/>
      <c r="AP923" s="500"/>
      <c r="AQ923" s="500"/>
      <c r="AR923" s="500"/>
      <c r="AS923" s="500"/>
      <c r="AT923" s="500"/>
      <c r="AU923" s="500"/>
      <c r="AV923" s="500"/>
      <c r="AW923" s="500"/>
      <c r="AX923" s="500"/>
      <c r="AY923" s="500"/>
      <c r="AZ923" s="500"/>
      <c r="BA923" s="500"/>
      <c r="BB923" s="500"/>
      <c r="BC923" s="500"/>
      <c r="BD923" s="500"/>
    </row>
    <row r="924" spans="1:56" s="501" customFormat="1" ht="299.25" hidden="1" customHeight="1">
      <c r="A924" s="492">
        <v>916</v>
      </c>
      <c r="B924" s="490" t="s">
        <v>6531</v>
      </c>
      <c r="C924" s="490" t="s">
        <v>5646</v>
      </c>
      <c r="D924" s="491">
        <v>0</v>
      </c>
      <c r="E924" s="490"/>
      <c r="F924" s="490" t="s">
        <v>5647</v>
      </c>
      <c r="G924" s="490"/>
      <c r="H924" s="492" t="s">
        <v>5637</v>
      </c>
      <c r="I924" s="492" t="s">
        <v>2594</v>
      </c>
      <c r="J924" s="492"/>
      <c r="K924" s="492"/>
      <c r="L924" s="491"/>
      <c r="M924" s="491"/>
      <c r="N924" s="491"/>
      <c r="O924" s="491"/>
      <c r="P924" s="491"/>
      <c r="Q924" s="491"/>
      <c r="R924" s="491"/>
      <c r="S924" s="491"/>
      <c r="T924" s="491"/>
      <c r="U924" s="491">
        <f t="shared" si="42"/>
        <v>0</v>
      </c>
      <c r="V924" s="495">
        <f t="shared" si="44"/>
        <v>30</v>
      </c>
      <c r="W924" s="496"/>
      <c r="X924" s="496"/>
      <c r="Y924" s="496"/>
      <c r="Z924" s="502">
        <v>30</v>
      </c>
      <c r="AA924" s="496"/>
      <c r="AB924" s="496"/>
      <c r="AC924" s="496"/>
      <c r="AD924" s="496"/>
      <c r="AE924" s="547"/>
      <c r="AF924" s="498" t="s">
        <v>4922</v>
      </c>
      <c r="AG924" s="499">
        <v>0</v>
      </c>
      <c r="AH924" s="499">
        <v>0</v>
      </c>
      <c r="AI924" s="499">
        <f t="shared" si="43"/>
        <v>0</v>
      </c>
      <c r="AJ924" s="324"/>
      <c r="AK924" s="316"/>
      <c r="AL924" s="316"/>
      <c r="AM924" s="500"/>
      <c r="AN924" s="500"/>
      <c r="AO924" s="500"/>
      <c r="AP924" s="500"/>
      <c r="AQ924" s="500"/>
      <c r="AR924" s="500"/>
      <c r="AS924" s="500"/>
      <c r="AT924" s="500"/>
      <c r="AU924" s="500"/>
      <c r="AV924" s="500"/>
      <c r="AW924" s="500"/>
      <c r="AX924" s="500"/>
      <c r="AY924" s="500"/>
      <c r="AZ924" s="500"/>
      <c r="BA924" s="500"/>
      <c r="BB924" s="500"/>
      <c r="BC924" s="500"/>
      <c r="BD924" s="500"/>
    </row>
    <row r="925" spans="1:56" s="501" customFormat="1" ht="409.5" hidden="1" customHeight="1">
      <c r="A925" s="492">
        <v>917</v>
      </c>
      <c r="B925" s="490" t="s">
        <v>6532</v>
      </c>
      <c r="C925" s="490" t="s">
        <v>5648</v>
      </c>
      <c r="D925" s="491">
        <v>0</v>
      </c>
      <c r="E925" s="490"/>
      <c r="F925" s="490" t="s">
        <v>5649</v>
      </c>
      <c r="G925" s="490"/>
      <c r="H925" s="492" t="s">
        <v>5637</v>
      </c>
      <c r="I925" s="492" t="s">
        <v>2594</v>
      </c>
      <c r="J925" s="492"/>
      <c r="K925" s="492"/>
      <c r="L925" s="491"/>
      <c r="M925" s="491"/>
      <c r="N925" s="491"/>
      <c r="O925" s="491"/>
      <c r="P925" s="491"/>
      <c r="Q925" s="491"/>
      <c r="R925" s="491"/>
      <c r="S925" s="491"/>
      <c r="T925" s="491"/>
      <c r="U925" s="491">
        <f t="shared" si="42"/>
        <v>0</v>
      </c>
      <c r="V925" s="495">
        <f t="shared" si="44"/>
        <v>10</v>
      </c>
      <c r="W925" s="496"/>
      <c r="X925" s="496"/>
      <c r="Y925" s="496"/>
      <c r="Z925" s="502">
        <v>10</v>
      </c>
      <c r="AA925" s="496"/>
      <c r="AB925" s="496"/>
      <c r="AC925" s="496"/>
      <c r="AD925" s="496"/>
      <c r="AE925" s="547"/>
      <c r="AF925" s="498" t="s">
        <v>4922</v>
      </c>
      <c r="AG925" s="499">
        <v>0</v>
      </c>
      <c r="AH925" s="499">
        <v>0</v>
      </c>
      <c r="AI925" s="499">
        <f t="shared" si="43"/>
        <v>0</v>
      </c>
      <c r="AJ925" s="324"/>
      <c r="AK925" s="316"/>
      <c r="AL925" s="316"/>
      <c r="AM925" s="500"/>
      <c r="AN925" s="500"/>
      <c r="AO925" s="500"/>
      <c r="AP925" s="500"/>
      <c r="AQ925" s="500"/>
      <c r="AR925" s="500"/>
      <c r="AS925" s="500"/>
      <c r="AT925" s="500"/>
      <c r="AU925" s="500"/>
      <c r="AV925" s="500"/>
      <c r="AW925" s="500"/>
      <c r="AX925" s="500"/>
      <c r="AY925" s="500"/>
      <c r="AZ925" s="500"/>
      <c r="BA925" s="500"/>
      <c r="BB925" s="500"/>
      <c r="BC925" s="500"/>
      <c r="BD925" s="500"/>
    </row>
    <row r="926" spans="1:56" s="501" customFormat="1" ht="409.5" hidden="1" customHeight="1">
      <c r="A926" s="492">
        <v>918</v>
      </c>
      <c r="B926" s="490" t="s">
        <v>6533</v>
      </c>
      <c r="C926" s="490" t="s">
        <v>5650</v>
      </c>
      <c r="D926" s="491">
        <v>0</v>
      </c>
      <c r="E926" s="490"/>
      <c r="F926" s="490" t="s">
        <v>5651</v>
      </c>
      <c r="G926" s="490"/>
      <c r="H926" s="492" t="s">
        <v>5637</v>
      </c>
      <c r="I926" s="492" t="s">
        <v>2594</v>
      </c>
      <c r="J926" s="492"/>
      <c r="K926" s="492"/>
      <c r="L926" s="491"/>
      <c r="M926" s="491"/>
      <c r="N926" s="491"/>
      <c r="O926" s="491"/>
      <c r="P926" s="491"/>
      <c r="Q926" s="491"/>
      <c r="R926" s="491"/>
      <c r="S926" s="491"/>
      <c r="T926" s="491"/>
      <c r="U926" s="491">
        <f t="shared" si="42"/>
        <v>0</v>
      </c>
      <c r="V926" s="495">
        <f t="shared" si="44"/>
        <v>20</v>
      </c>
      <c r="W926" s="496"/>
      <c r="X926" s="496"/>
      <c r="Y926" s="496"/>
      <c r="Z926" s="502">
        <v>20</v>
      </c>
      <c r="AA926" s="496"/>
      <c r="AB926" s="496"/>
      <c r="AC926" s="496"/>
      <c r="AD926" s="496"/>
      <c r="AE926" s="547"/>
      <c r="AF926" s="498" t="s">
        <v>4922</v>
      </c>
      <c r="AG926" s="499">
        <v>0</v>
      </c>
      <c r="AH926" s="499">
        <v>0</v>
      </c>
      <c r="AI926" s="499">
        <f t="shared" si="43"/>
        <v>0</v>
      </c>
      <c r="AJ926" s="324"/>
      <c r="AK926" s="316"/>
      <c r="AL926" s="316"/>
      <c r="AM926" s="500"/>
      <c r="AN926" s="500"/>
      <c r="AO926" s="500"/>
      <c r="AP926" s="500"/>
      <c r="AQ926" s="500"/>
      <c r="AR926" s="500"/>
      <c r="AS926" s="500"/>
      <c r="AT926" s="500"/>
      <c r="AU926" s="500"/>
      <c r="AV926" s="500"/>
      <c r="AW926" s="500"/>
      <c r="AX926" s="500"/>
      <c r="AY926" s="500"/>
      <c r="AZ926" s="500"/>
      <c r="BA926" s="500"/>
      <c r="BB926" s="500"/>
      <c r="BC926" s="500"/>
      <c r="BD926" s="500"/>
    </row>
    <row r="927" spans="1:56" s="501" customFormat="1" ht="141.75" hidden="1" customHeight="1">
      <c r="A927" s="492">
        <v>919</v>
      </c>
      <c r="B927" s="490" t="s">
        <v>6534</v>
      </c>
      <c r="C927" s="490" t="s">
        <v>5652</v>
      </c>
      <c r="D927" s="491">
        <v>0</v>
      </c>
      <c r="E927" s="490"/>
      <c r="F927" s="490" t="s">
        <v>5653</v>
      </c>
      <c r="G927" s="490"/>
      <c r="H927" s="492" t="s">
        <v>3981</v>
      </c>
      <c r="I927" s="492" t="s">
        <v>84</v>
      </c>
      <c r="J927" s="492"/>
      <c r="K927" s="492"/>
      <c r="L927" s="491"/>
      <c r="M927" s="491"/>
      <c r="N927" s="491"/>
      <c r="O927" s="491"/>
      <c r="P927" s="491"/>
      <c r="Q927" s="491"/>
      <c r="R927" s="491"/>
      <c r="S927" s="491"/>
      <c r="T927" s="491"/>
      <c r="U927" s="491">
        <f t="shared" si="42"/>
        <v>0</v>
      </c>
      <c r="V927" s="495">
        <f t="shared" si="44"/>
        <v>50</v>
      </c>
      <c r="W927" s="496"/>
      <c r="X927" s="496"/>
      <c r="Y927" s="496"/>
      <c r="Z927" s="502">
        <v>50</v>
      </c>
      <c r="AA927" s="496"/>
      <c r="AB927" s="496"/>
      <c r="AC927" s="496"/>
      <c r="AD927" s="496"/>
      <c r="AE927" s="547"/>
      <c r="AF927" s="498" t="s">
        <v>4922</v>
      </c>
      <c r="AG927" s="499">
        <v>0</v>
      </c>
      <c r="AH927" s="499">
        <v>0</v>
      </c>
      <c r="AI927" s="499">
        <f t="shared" si="43"/>
        <v>0</v>
      </c>
      <c r="AJ927" s="324"/>
      <c r="AK927" s="316"/>
      <c r="AL927" s="316"/>
      <c r="AM927" s="500"/>
      <c r="AN927" s="500"/>
      <c r="AO927" s="500"/>
      <c r="AP927" s="500"/>
      <c r="AQ927" s="500"/>
      <c r="AR927" s="500"/>
      <c r="AS927" s="500"/>
      <c r="AT927" s="500"/>
      <c r="AU927" s="500"/>
      <c r="AV927" s="500"/>
      <c r="AW927" s="500"/>
      <c r="AX927" s="500"/>
      <c r="AY927" s="500"/>
      <c r="AZ927" s="500"/>
      <c r="BA927" s="500"/>
      <c r="BB927" s="500"/>
      <c r="BC927" s="500"/>
      <c r="BD927" s="500"/>
    </row>
    <row r="928" spans="1:56" s="501" customFormat="1" ht="141.75" hidden="1" customHeight="1">
      <c r="A928" s="492">
        <v>920</v>
      </c>
      <c r="B928" s="490" t="s">
        <v>6535</v>
      </c>
      <c r="C928" s="490" t="s">
        <v>5654</v>
      </c>
      <c r="D928" s="491">
        <v>0</v>
      </c>
      <c r="E928" s="490"/>
      <c r="F928" s="490" t="s">
        <v>5653</v>
      </c>
      <c r="G928" s="490"/>
      <c r="H928" s="492" t="s">
        <v>3981</v>
      </c>
      <c r="I928" s="492" t="s">
        <v>84</v>
      </c>
      <c r="J928" s="492"/>
      <c r="K928" s="492"/>
      <c r="L928" s="491"/>
      <c r="M928" s="491"/>
      <c r="N928" s="491"/>
      <c r="O928" s="491"/>
      <c r="P928" s="491"/>
      <c r="Q928" s="491"/>
      <c r="R928" s="491"/>
      <c r="S928" s="491"/>
      <c r="T928" s="491"/>
      <c r="U928" s="491">
        <f t="shared" si="42"/>
        <v>0</v>
      </c>
      <c r="V928" s="495">
        <f t="shared" si="44"/>
        <v>30</v>
      </c>
      <c r="W928" s="496"/>
      <c r="X928" s="496"/>
      <c r="Y928" s="496"/>
      <c r="Z928" s="502">
        <v>30</v>
      </c>
      <c r="AA928" s="496"/>
      <c r="AB928" s="496"/>
      <c r="AC928" s="496"/>
      <c r="AD928" s="496"/>
      <c r="AE928" s="547"/>
      <c r="AF928" s="498" t="s">
        <v>4922</v>
      </c>
      <c r="AG928" s="499">
        <v>0</v>
      </c>
      <c r="AH928" s="499">
        <v>0</v>
      </c>
      <c r="AI928" s="499">
        <f t="shared" si="43"/>
        <v>0</v>
      </c>
      <c r="AJ928" s="324"/>
      <c r="AK928" s="316"/>
      <c r="AL928" s="316"/>
      <c r="AM928" s="500"/>
      <c r="AN928" s="500"/>
      <c r="AO928" s="500"/>
      <c r="AP928" s="500"/>
      <c r="AQ928" s="500"/>
      <c r="AR928" s="500"/>
      <c r="AS928" s="500"/>
      <c r="AT928" s="500"/>
      <c r="AU928" s="500"/>
      <c r="AV928" s="500"/>
      <c r="AW928" s="500"/>
      <c r="AX928" s="500"/>
      <c r="AY928" s="500"/>
      <c r="AZ928" s="500"/>
      <c r="BA928" s="500"/>
      <c r="BB928" s="500"/>
      <c r="BC928" s="500"/>
      <c r="BD928" s="500"/>
    </row>
    <row r="929" spans="1:56" s="501" customFormat="1" ht="189" hidden="1" customHeight="1">
      <c r="A929" s="492">
        <v>921</v>
      </c>
      <c r="B929" s="490" t="s">
        <v>6536</v>
      </c>
      <c r="C929" s="490" t="s">
        <v>5655</v>
      </c>
      <c r="D929" s="491">
        <v>0</v>
      </c>
      <c r="E929" s="490"/>
      <c r="F929" s="490" t="s">
        <v>5656</v>
      </c>
      <c r="G929" s="490"/>
      <c r="H929" s="492" t="s">
        <v>3770</v>
      </c>
      <c r="I929" s="492" t="s">
        <v>84</v>
      </c>
      <c r="J929" s="492"/>
      <c r="K929" s="492"/>
      <c r="L929" s="491"/>
      <c r="M929" s="491"/>
      <c r="N929" s="491"/>
      <c r="O929" s="491"/>
      <c r="P929" s="491"/>
      <c r="Q929" s="491"/>
      <c r="R929" s="491"/>
      <c r="S929" s="491"/>
      <c r="T929" s="491"/>
      <c r="U929" s="491">
        <f t="shared" si="42"/>
        <v>0</v>
      </c>
      <c r="V929" s="495">
        <f t="shared" si="44"/>
        <v>50</v>
      </c>
      <c r="W929" s="496"/>
      <c r="X929" s="496"/>
      <c r="Y929" s="496"/>
      <c r="Z929" s="502">
        <v>50</v>
      </c>
      <c r="AA929" s="496"/>
      <c r="AB929" s="496"/>
      <c r="AC929" s="496"/>
      <c r="AD929" s="496"/>
      <c r="AE929" s="547"/>
      <c r="AF929" s="498" t="s">
        <v>4922</v>
      </c>
      <c r="AG929" s="499">
        <v>0</v>
      </c>
      <c r="AH929" s="499">
        <v>0</v>
      </c>
      <c r="AI929" s="499">
        <f t="shared" si="43"/>
        <v>0</v>
      </c>
      <c r="AJ929" s="324"/>
      <c r="AK929" s="316"/>
      <c r="AL929" s="316"/>
      <c r="AM929" s="500"/>
      <c r="AN929" s="500"/>
      <c r="AO929" s="500"/>
      <c r="AP929" s="500"/>
      <c r="AQ929" s="500"/>
      <c r="AR929" s="500"/>
      <c r="AS929" s="500"/>
      <c r="AT929" s="500"/>
      <c r="AU929" s="500"/>
      <c r="AV929" s="500"/>
      <c r="AW929" s="500"/>
      <c r="AX929" s="500"/>
      <c r="AY929" s="500"/>
      <c r="AZ929" s="500"/>
      <c r="BA929" s="500"/>
      <c r="BB929" s="500"/>
      <c r="BC929" s="500"/>
      <c r="BD929" s="500"/>
    </row>
    <row r="930" spans="1:56" s="501" customFormat="1" ht="189" hidden="1" customHeight="1">
      <c r="A930" s="492">
        <v>922</v>
      </c>
      <c r="B930" s="490" t="s">
        <v>6537</v>
      </c>
      <c r="C930" s="490" t="s">
        <v>5657</v>
      </c>
      <c r="D930" s="491">
        <v>0</v>
      </c>
      <c r="E930" s="490"/>
      <c r="F930" s="490" t="s">
        <v>5656</v>
      </c>
      <c r="G930" s="490"/>
      <c r="H930" s="492" t="s">
        <v>3770</v>
      </c>
      <c r="I930" s="492" t="s">
        <v>84</v>
      </c>
      <c r="J930" s="492"/>
      <c r="K930" s="492"/>
      <c r="L930" s="491"/>
      <c r="M930" s="491"/>
      <c r="N930" s="491"/>
      <c r="O930" s="491"/>
      <c r="P930" s="491"/>
      <c r="Q930" s="491"/>
      <c r="R930" s="491"/>
      <c r="S930" s="491"/>
      <c r="T930" s="491"/>
      <c r="U930" s="491">
        <f t="shared" si="42"/>
        <v>0</v>
      </c>
      <c r="V930" s="495">
        <f t="shared" si="44"/>
        <v>50</v>
      </c>
      <c r="W930" s="496"/>
      <c r="X930" s="496"/>
      <c r="Y930" s="496"/>
      <c r="Z930" s="502">
        <v>50</v>
      </c>
      <c r="AA930" s="496"/>
      <c r="AB930" s="496"/>
      <c r="AC930" s="496"/>
      <c r="AD930" s="496"/>
      <c r="AE930" s="547"/>
      <c r="AF930" s="498" t="s">
        <v>4922</v>
      </c>
      <c r="AG930" s="499">
        <v>0</v>
      </c>
      <c r="AH930" s="499">
        <v>0</v>
      </c>
      <c r="AI930" s="499">
        <f t="shared" si="43"/>
        <v>0</v>
      </c>
      <c r="AJ930" s="324"/>
      <c r="AK930" s="316"/>
      <c r="AL930" s="316"/>
      <c r="AM930" s="500"/>
      <c r="AN930" s="500"/>
      <c r="AO930" s="500"/>
      <c r="AP930" s="500"/>
      <c r="AQ930" s="500"/>
      <c r="AR930" s="500"/>
      <c r="AS930" s="500"/>
      <c r="AT930" s="500"/>
      <c r="AU930" s="500"/>
      <c r="AV930" s="500"/>
      <c r="AW930" s="500"/>
      <c r="AX930" s="500"/>
      <c r="AY930" s="500"/>
      <c r="AZ930" s="500"/>
      <c r="BA930" s="500"/>
      <c r="BB930" s="500"/>
      <c r="BC930" s="500"/>
      <c r="BD930" s="500"/>
    </row>
    <row r="931" spans="1:56" s="501" customFormat="1" ht="189" hidden="1" customHeight="1">
      <c r="A931" s="492">
        <v>923</v>
      </c>
      <c r="B931" s="490" t="s">
        <v>6538</v>
      </c>
      <c r="C931" s="490" t="s">
        <v>5658</v>
      </c>
      <c r="D931" s="491">
        <v>0</v>
      </c>
      <c r="E931" s="490"/>
      <c r="F931" s="490" t="s">
        <v>5656</v>
      </c>
      <c r="G931" s="490"/>
      <c r="H931" s="492" t="s">
        <v>3770</v>
      </c>
      <c r="I931" s="492" t="s">
        <v>84</v>
      </c>
      <c r="J931" s="492"/>
      <c r="K931" s="492"/>
      <c r="L931" s="491"/>
      <c r="M931" s="491"/>
      <c r="N931" s="491"/>
      <c r="O931" s="491"/>
      <c r="P931" s="491"/>
      <c r="Q931" s="491"/>
      <c r="R931" s="491"/>
      <c r="S931" s="491"/>
      <c r="T931" s="491"/>
      <c r="U931" s="491">
        <f t="shared" si="42"/>
        <v>0</v>
      </c>
      <c r="V931" s="495">
        <f t="shared" si="44"/>
        <v>50</v>
      </c>
      <c r="W931" s="496"/>
      <c r="X931" s="496"/>
      <c r="Y931" s="496"/>
      <c r="Z931" s="502">
        <v>50</v>
      </c>
      <c r="AA931" s="496"/>
      <c r="AB931" s="496"/>
      <c r="AC931" s="496"/>
      <c r="AD931" s="496"/>
      <c r="AE931" s="547"/>
      <c r="AF931" s="498" t="s">
        <v>4922</v>
      </c>
      <c r="AG931" s="499">
        <v>0</v>
      </c>
      <c r="AH931" s="499">
        <v>0</v>
      </c>
      <c r="AI931" s="499">
        <f t="shared" si="43"/>
        <v>0</v>
      </c>
      <c r="AJ931" s="324"/>
      <c r="AK931" s="316"/>
      <c r="AL931" s="316"/>
      <c r="AM931" s="500"/>
      <c r="AN931" s="500"/>
      <c r="AO931" s="500"/>
      <c r="AP931" s="500"/>
      <c r="AQ931" s="500"/>
      <c r="AR931" s="500"/>
      <c r="AS931" s="500"/>
      <c r="AT931" s="500"/>
      <c r="AU931" s="500"/>
      <c r="AV931" s="500"/>
      <c r="AW931" s="500"/>
      <c r="AX931" s="500"/>
      <c r="AY931" s="500"/>
      <c r="AZ931" s="500"/>
      <c r="BA931" s="500"/>
      <c r="BB931" s="500"/>
      <c r="BC931" s="500"/>
      <c r="BD931" s="500"/>
    </row>
    <row r="932" spans="1:56" s="501" customFormat="1" ht="141.75" hidden="1" customHeight="1">
      <c r="A932" s="492">
        <v>924</v>
      </c>
      <c r="B932" s="490" t="s">
        <v>6539</v>
      </c>
      <c r="C932" s="490" t="s">
        <v>5659</v>
      </c>
      <c r="D932" s="491">
        <v>0</v>
      </c>
      <c r="E932" s="490"/>
      <c r="F932" s="490" t="s">
        <v>5660</v>
      </c>
      <c r="G932" s="490"/>
      <c r="H932" s="492" t="s">
        <v>3770</v>
      </c>
      <c r="I932" s="492" t="s">
        <v>84</v>
      </c>
      <c r="J932" s="492"/>
      <c r="K932" s="492"/>
      <c r="L932" s="491"/>
      <c r="M932" s="491"/>
      <c r="N932" s="491"/>
      <c r="O932" s="491"/>
      <c r="P932" s="491"/>
      <c r="Q932" s="491"/>
      <c r="R932" s="491"/>
      <c r="S932" s="491"/>
      <c r="T932" s="491"/>
      <c r="U932" s="491">
        <f t="shared" si="42"/>
        <v>0</v>
      </c>
      <c r="V932" s="495">
        <f t="shared" si="44"/>
        <v>50</v>
      </c>
      <c r="W932" s="496"/>
      <c r="X932" s="496"/>
      <c r="Y932" s="496"/>
      <c r="Z932" s="502">
        <v>50</v>
      </c>
      <c r="AA932" s="496"/>
      <c r="AB932" s="496"/>
      <c r="AC932" s="496"/>
      <c r="AD932" s="496"/>
      <c r="AE932" s="547"/>
      <c r="AF932" s="498" t="s">
        <v>4922</v>
      </c>
      <c r="AG932" s="499">
        <v>0</v>
      </c>
      <c r="AH932" s="499">
        <v>0</v>
      </c>
      <c r="AI932" s="499">
        <f t="shared" si="43"/>
        <v>0</v>
      </c>
      <c r="AJ932" s="324"/>
      <c r="AK932" s="316"/>
      <c r="AL932" s="316"/>
      <c r="AM932" s="500"/>
      <c r="AN932" s="500"/>
      <c r="AO932" s="500"/>
      <c r="AP932" s="500"/>
      <c r="AQ932" s="500"/>
      <c r="AR932" s="500"/>
      <c r="AS932" s="500"/>
      <c r="AT932" s="500"/>
      <c r="AU932" s="500"/>
      <c r="AV932" s="500"/>
      <c r="AW932" s="500"/>
      <c r="AX932" s="500"/>
      <c r="AY932" s="500"/>
      <c r="AZ932" s="500"/>
      <c r="BA932" s="500"/>
      <c r="BB932" s="500"/>
      <c r="BC932" s="500"/>
      <c r="BD932" s="500"/>
    </row>
    <row r="933" spans="1:56" s="501" customFormat="1" ht="204.75" hidden="1" customHeight="1">
      <c r="A933" s="492">
        <v>925</v>
      </c>
      <c r="B933" s="490" t="s">
        <v>6540</v>
      </c>
      <c r="C933" s="490" t="s">
        <v>5661</v>
      </c>
      <c r="D933" s="491">
        <v>0</v>
      </c>
      <c r="E933" s="490"/>
      <c r="F933" s="490" t="s">
        <v>5662</v>
      </c>
      <c r="G933" s="490"/>
      <c r="H933" s="492" t="s">
        <v>3770</v>
      </c>
      <c r="I933" s="492" t="s">
        <v>84</v>
      </c>
      <c r="J933" s="492"/>
      <c r="K933" s="492"/>
      <c r="L933" s="491"/>
      <c r="M933" s="491"/>
      <c r="N933" s="491"/>
      <c r="O933" s="491"/>
      <c r="P933" s="491"/>
      <c r="Q933" s="491"/>
      <c r="R933" s="491"/>
      <c r="S933" s="491"/>
      <c r="T933" s="491"/>
      <c r="U933" s="491">
        <f t="shared" si="42"/>
        <v>0</v>
      </c>
      <c r="V933" s="495">
        <f t="shared" si="44"/>
        <v>50</v>
      </c>
      <c r="W933" s="496"/>
      <c r="X933" s="496"/>
      <c r="Y933" s="496"/>
      <c r="Z933" s="502">
        <v>50</v>
      </c>
      <c r="AA933" s="496"/>
      <c r="AB933" s="496"/>
      <c r="AC933" s="496"/>
      <c r="AD933" s="496"/>
      <c r="AE933" s="547"/>
      <c r="AF933" s="498" t="s">
        <v>4922</v>
      </c>
      <c r="AG933" s="499">
        <v>0</v>
      </c>
      <c r="AH933" s="499">
        <v>0</v>
      </c>
      <c r="AI933" s="499">
        <f t="shared" si="43"/>
        <v>0</v>
      </c>
      <c r="AJ933" s="324"/>
      <c r="AK933" s="316"/>
      <c r="AL933" s="316"/>
      <c r="AM933" s="500"/>
      <c r="AN933" s="500"/>
      <c r="AO933" s="500"/>
      <c r="AP933" s="500"/>
      <c r="AQ933" s="500"/>
      <c r="AR933" s="500"/>
      <c r="AS933" s="500"/>
      <c r="AT933" s="500"/>
      <c r="AU933" s="500"/>
      <c r="AV933" s="500"/>
      <c r="AW933" s="500"/>
      <c r="AX933" s="500"/>
      <c r="AY933" s="500"/>
      <c r="AZ933" s="500"/>
      <c r="BA933" s="500"/>
      <c r="BB933" s="500"/>
      <c r="BC933" s="500"/>
      <c r="BD933" s="500"/>
    </row>
    <row r="934" spans="1:56" s="501" customFormat="1" ht="126" hidden="1" customHeight="1">
      <c r="A934" s="492">
        <v>926</v>
      </c>
      <c r="B934" s="490" t="s">
        <v>6541</v>
      </c>
      <c r="C934" s="490" t="s">
        <v>5663</v>
      </c>
      <c r="D934" s="491">
        <v>0</v>
      </c>
      <c r="E934" s="490"/>
      <c r="F934" s="490" t="s">
        <v>5664</v>
      </c>
      <c r="G934" s="490"/>
      <c r="H934" s="492" t="s">
        <v>3981</v>
      </c>
      <c r="I934" s="492" t="s">
        <v>84</v>
      </c>
      <c r="J934" s="492"/>
      <c r="K934" s="492"/>
      <c r="L934" s="491"/>
      <c r="M934" s="491"/>
      <c r="N934" s="491"/>
      <c r="O934" s="491"/>
      <c r="P934" s="491"/>
      <c r="Q934" s="491"/>
      <c r="R934" s="491"/>
      <c r="S934" s="491"/>
      <c r="T934" s="491"/>
      <c r="U934" s="491">
        <f t="shared" si="42"/>
        <v>0</v>
      </c>
      <c r="V934" s="495">
        <f t="shared" si="44"/>
        <v>50</v>
      </c>
      <c r="W934" s="496"/>
      <c r="X934" s="496"/>
      <c r="Y934" s="496"/>
      <c r="Z934" s="502">
        <v>50</v>
      </c>
      <c r="AA934" s="496"/>
      <c r="AB934" s="496"/>
      <c r="AC934" s="496"/>
      <c r="AD934" s="496"/>
      <c r="AE934" s="547"/>
      <c r="AF934" s="498" t="s">
        <v>4922</v>
      </c>
      <c r="AG934" s="499">
        <v>0</v>
      </c>
      <c r="AH934" s="499">
        <v>0</v>
      </c>
      <c r="AI934" s="499">
        <f t="shared" si="43"/>
        <v>0</v>
      </c>
      <c r="AJ934" s="324"/>
      <c r="AK934" s="316"/>
      <c r="AL934" s="316"/>
      <c r="AM934" s="500"/>
      <c r="AN934" s="500"/>
      <c r="AO934" s="500"/>
      <c r="AP934" s="500"/>
      <c r="AQ934" s="500"/>
      <c r="AR934" s="500"/>
      <c r="AS934" s="500"/>
      <c r="AT934" s="500"/>
      <c r="AU934" s="500"/>
      <c r="AV934" s="500"/>
      <c r="AW934" s="500"/>
      <c r="AX934" s="500"/>
      <c r="AY934" s="500"/>
      <c r="AZ934" s="500"/>
      <c r="BA934" s="500"/>
      <c r="BB934" s="500"/>
      <c r="BC934" s="500"/>
      <c r="BD934" s="500"/>
    </row>
    <row r="935" spans="1:56" s="501" customFormat="1" ht="126" hidden="1" customHeight="1">
      <c r="A935" s="492">
        <v>927</v>
      </c>
      <c r="B935" s="490" t="s">
        <v>6542</v>
      </c>
      <c r="C935" s="490" t="s">
        <v>5665</v>
      </c>
      <c r="D935" s="491">
        <v>0</v>
      </c>
      <c r="E935" s="490"/>
      <c r="F935" s="490" t="s">
        <v>5666</v>
      </c>
      <c r="G935" s="490"/>
      <c r="H935" s="492" t="s">
        <v>3981</v>
      </c>
      <c r="I935" s="492" t="s">
        <v>84</v>
      </c>
      <c r="J935" s="492"/>
      <c r="K935" s="492"/>
      <c r="L935" s="491"/>
      <c r="M935" s="491"/>
      <c r="N935" s="491"/>
      <c r="O935" s="491"/>
      <c r="P935" s="491"/>
      <c r="Q935" s="491"/>
      <c r="R935" s="491"/>
      <c r="S935" s="491"/>
      <c r="T935" s="491"/>
      <c r="U935" s="491">
        <f t="shared" si="42"/>
        <v>0</v>
      </c>
      <c r="V935" s="495">
        <f t="shared" si="44"/>
        <v>50</v>
      </c>
      <c r="W935" s="496"/>
      <c r="X935" s="496"/>
      <c r="Y935" s="496"/>
      <c r="Z935" s="502">
        <v>50</v>
      </c>
      <c r="AA935" s="496"/>
      <c r="AB935" s="496"/>
      <c r="AC935" s="496"/>
      <c r="AD935" s="496"/>
      <c r="AE935" s="547"/>
      <c r="AF935" s="498" t="s">
        <v>4922</v>
      </c>
      <c r="AG935" s="499">
        <v>0</v>
      </c>
      <c r="AH935" s="499">
        <v>0</v>
      </c>
      <c r="AI935" s="499">
        <f t="shared" si="43"/>
        <v>0</v>
      </c>
      <c r="AJ935" s="324"/>
      <c r="AK935" s="316"/>
      <c r="AL935" s="316"/>
      <c r="AM935" s="500"/>
      <c r="AN935" s="500"/>
      <c r="AO935" s="500"/>
      <c r="AP935" s="500"/>
      <c r="AQ935" s="500"/>
      <c r="AR935" s="500"/>
      <c r="AS935" s="500"/>
      <c r="AT935" s="500"/>
      <c r="AU935" s="500"/>
      <c r="AV935" s="500"/>
      <c r="AW935" s="500"/>
      <c r="AX935" s="500"/>
      <c r="AY935" s="500"/>
      <c r="AZ935" s="500"/>
      <c r="BA935" s="500"/>
      <c r="BB935" s="500"/>
      <c r="BC935" s="500"/>
      <c r="BD935" s="500"/>
    </row>
    <row r="936" spans="1:56" s="501" customFormat="1" ht="126" hidden="1" customHeight="1">
      <c r="A936" s="492">
        <v>928</v>
      </c>
      <c r="B936" s="490" t="s">
        <v>6543</v>
      </c>
      <c r="C936" s="490" t="s">
        <v>5667</v>
      </c>
      <c r="D936" s="491">
        <v>0</v>
      </c>
      <c r="E936" s="490"/>
      <c r="F936" s="490" t="s">
        <v>5668</v>
      </c>
      <c r="G936" s="490"/>
      <c r="H936" s="492" t="s">
        <v>3981</v>
      </c>
      <c r="I936" s="492" t="s">
        <v>84</v>
      </c>
      <c r="J936" s="492"/>
      <c r="K936" s="492"/>
      <c r="L936" s="491"/>
      <c r="M936" s="491"/>
      <c r="N936" s="491"/>
      <c r="O936" s="491"/>
      <c r="P936" s="491"/>
      <c r="Q936" s="491"/>
      <c r="R936" s="491"/>
      <c r="S936" s="491"/>
      <c r="T936" s="491"/>
      <c r="U936" s="491">
        <f t="shared" si="42"/>
        <v>0</v>
      </c>
      <c r="V936" s="495">
        <f t="shared" si="44"/>
        <v>50</v>
      </c>
      <c r="W936" s="496"/>
      <c r="X936" s="496"/>
      <c r="Y936" s="496"/>
      <c r="Z936" s="502">
        <v>50</v>
      </c>
      <c r="AA936" s="496"/>
      <c r="AB936" s="496"/>
      <c r="AC936" s="496"/>
      <c r="AD936" s="496"/>
      <c r="AE936" s="547"/>
      <c r="AF936" s="498" t="s">
        <v>4922</v>
      </c>
      <c r="AG936" s="499">
        <v>0</v>
      </c>
      <c r="AH936" s="499">
        <v>0</v>
      </c>
      <c r="AI936" s="499">
        <f t="shared" si="43"/>
        <v>0</v>
      </c>
      <c r="AJ936" s="324"/>
      <c r="AK936" s="316"/>
      <c r="AL936" s="316"/>
      <c r="AM936" s="500"/>
      <c r="AN936" s="500"/>
      <c r="AO936" s="500"/>
      <c r="AP936" s="500"/>
      <c r="AQ936" s="500"/>
      <c r="AR936" s="500"/>
      <c r="AS936" s="500"/>
      <c r="AT936" s="500"/>
      <c r="AU936" s="500"/>
      <c r="AV936" s="500"/>
      <c r="AW936" s="500"/>
      <c r="AX936" s="500"/>
      <c r="AY936" s="500"/>
      <c r="AZ936" s="500"/>
      <c r="BA936" s="500"/>
      <c r="BB936" s="500"/>
      <c r="BC936" s="500"/>
      <c r="BD936" s="500"/>
    </row>
    <row r="937" spans="1:56" s="501" customFormat="1" ht="141.75" hidden="1" customHeight="1">
      <c r="A937" s="492">
        <v>929</v>
      </c>
      <c r="B937" s="490" t="s">
        <v>6544</v>
      </c>
      <c r="C937" s="490" t="s">
        <v>5669</v>
      </c>
      <c r="D937" s="491">
        <v>0</v>
      </c>
      <c r="E937" s="490"/>
      <c r="F937" s="490" t="s">
        <v>5670</v>
      </c>
      <c r="G937" s="490"/>
      <c r="H937" s="492" t="s">
        <v>3981</v>
      </c>
      <c r="I937" s="492" t="s">
        <v>84</v>
      </c>
      <c r="J937" s="492"/>
      <c r="K937" s="492"/>
      <c r="L937" s="491"/>
      <c r="M937" s="491"/>
      <c r="N937" s="491"/>
      <c r="O937" s="491"/>
      <c r="P937" s="491"/>
      <c r="Q937" s="491"/>
      <c r="R937" s="491"/>
      <c r="S937" s="491"/>
      <c r="T937" s="491"/>
      <c r="U937" s="491">
        <f t="shared" si="42"/>
        <v>0</v>
      </c>
      <c r="V937" s="495">
        <f t="shared" si="44"/>
        <v>50</v>
      </c>
      <c r="W937" s="496"/>
      <c r="X937" s="496"/>
      <c r="Y937" s="496"/>
      <c r="Z937" s="502">
        <v>50</v>
      </c>
      <c r="AA937" s="496"/>
      <c r="AB937" s="496"/>
      <c r="AC937" s="496"/>
      <c r="AD937" s="496"/>
      <c r="AE937" s="547"/>
      <c r="AF937" s="498" t="s">
        <v>4922</v>
      </c>
      <c r="AG937" s="499">
        <v>0</v>
      </c>
      <c r="AH937" s="499">
        <v>0</v>
      </c>
      <c r="AI937" s="499">
        <f t="shared" si="43"/>
        <v>0</v>
      </c>
      <c r="AJ937" s="324"/>
      <c r="AK937" s="316"/>
      <c r="AL937" s="316"/>
      <c r="AM937" s="500"/>
      <c r="AN937" s="500"/>
      <c r="AO937" s="500"/>
      <c r="AP937" s="500"/>
      <c r="AQ937" s="500"/>
      <c r="AR937" s="500"/>
      <c r="AS937" s="500"/>
      <c r="AT937" s="500"/>
      <c r="AU937" s="500"/>
      <c r="AV937" s="500"/>
      <c r="AW937" s="500"/>
      <c r="AX937" s="500"/>
      <c r="AY937" s="500"/>
      <c r="AZ937" s="500"/>
      <c r="BA937" s="500"/>
      <c r="BB937" s="500"/>
      <c r="BC937" s="500"/>
      <c r="BD937" s="500"/>
    </row>
    <row r="938" spans="1:56" s="501" customFormat="1" ht="141.75" hidden="1" customHeight="1">
      <c r="A938" s="492">
        <v>930</v>
      </c>
      <c r="B938" s="490" t="s">
        <v>6545</v>
      </c>
      <c r="C938" s="490" t="s">
        <v>5671</v>
      </c>
      <c r="D938" s="491">
        <v>0</v>
      </c>
      <c r="E938" s="490"/>
      <c r="F938" s="490" t="s">
        <v>5672</v>
      </c>
      <c r="G938" s="490"/>
      <c r="H938" s="492" t="s">
        <v>3981</v>
      </c>
      <c r="I938" s="492" t="s">
        <v>84</v>
      </c>
      <c r="J938" s="492"/>
      <c r="K938" s="492"/>
      <c r="L938" s="491"/>
      <c r="M938" s="491"/>
      <c r="N938" s="491"/>
      <c r="O938" s="491"/>
      <c r="P938" s="491"/>
      <c r="Q938" s="491"/>
      <c r="R938" s="491"/>
      <c r="S938" s="491"/>
      <c r="T938" s="491"/>
      <c r="U938" s="491">
        <f t="shared" si="42"/>
        <v>0</v>
      </c>
      <c r="V938" s="495">
        <f t="shared" si="44"/>
        <v>50</v>
      </c>
      <c r="W938" s="496"/>
      <c r="X938" s="496"/>
      <c r="Y938" s="496"/>
      <c r="Z938" s="502">
        <v>50</v>
      </c>
      <c r="AA938" s="496"/>
      <c r="AB938" s="496"/>
      <c r="AC938" s="496"/>
      <c r="AD938" s="496"/>
      <c r="AE938" s="547"/>
      <c r="AF938" s="498" t="s">
        <v>4922</v>
      </c>
      <c r="AG938" s="499">
        <v>0</v>
      </c>
      <c r="AH938" s="499">
        <v>0</v>
      </c>
      <c r="AI938" s="499">
        <f t="shared" si="43"/>
        <v>0</v>
      </c>
      <c r="AJ938" s="324"/>
      <c r="AK938" s="316"/>
      <c r="AL938" s="316"/>
      <c r="AM938" s="500"/>
      <c r="AN938" s="500"/>
      <c r="AO938" s="500"/>
      <c r="AP938" s="500"/>
      <c r="AQ938" s="500"/>
      <c r="AR938" s="500"/>
      <c r="AS938" s="500"/>
      <c r="AT938" s="500"/>
      <c r="AU938" s="500"/>
      <c r="AV938" s="500"/>
      <c r="AW938" s="500"/>
      <c r="AX938" s="500"/>
      <c r="AY938" s="500"/>
      <c r="AZ938" s="500"/>
      <c r="BA938" s="500"/>
      <c r="BB938" s="500"/>
      <c r="BC938" s="500"/>
      <c r="BD938" s="500"/>
    </row>
    <row r="939" spans="1:56" s="501" customFormat="1" ht="141.75" hidden="1" customHeight="1">
      <c r="A939" s="492">
        <v>931</v>
      </c>
      <c r="B939" s="490" t="s">
        <v>6546</v>
      </c>
      <c r="C939" s="490" t="s">
        <v>5673</v>
      </c>
      <c r="D939" s="491">
        <v>0</v>
      </c>
      <c r="E939" s="490"/>
      <c r="F939" s="490" t="s">
        <v>5674</v>
      </c>
      <c r="G939" s="490"/>
      <c r="H939" s="492" t="s">
        <v>3981</v>
      </c>
      <c r="I939" s="492" t="s">
        <v>84</v>
      </c>
      <c r="J939" s="492"/>
      <c r="K939" s="492"/>
      <c r="L939" s="491"/>
      <c r="M939" s="491"/>
      <c r="N939" s="491"/>
      <c r="O939" s="491"/>
      <c r="P939" s="491"/>
      <c r="Q939" s="491"/>
      <c r="R939" s="491"/>
      <c r="S939" s="491"/>
      <c r="T939" s="491"/>
      <c r="U939" s="491">
        <f t="shared" si="42"/>
        <v>0</v>
      </c>
      <c r="V939" s="495">
        <f t="shared" si="44"/>
        <v>50</v>
      </c>
      <c r="W939" s="496"/>
      <c r="X939" s="496"/>
      <c r="Y939" s="496"/>
      <c r="Z939" s="502">
        <v>50</v>
      </c>
      <c r="AA939" s="496"/>
      <c r="AB939" s="496"/>
      <c r="AC939" s="496"/>
      <c r="AD939" s="496"/>
      <c r="AE939" s="547"/>
      <c r="AF939" s="498" t="s">
        <v>4922</v>
      </c>
      <c r="AG939" s="499">
        <v>0</v>
      </c>
      <c r="AH939" s="499">
        <v>0</v>
      </c>
      <c r="AI939" s="499">
        <f t="shared" si="43"/>
        <v>0</v>
      </c>
      <c r="AJ939" s="324"/>
      <c r="AK939" s="316"/>
      <c r="AL939" s="316"/>
      <c r="AM939" s="500"/>
      <c r="AN939" s="500"/>
      <c r="AO939" s="500"/>
      <c r="AP939" s="500"/>
      <c r="AQ939" s="500"/>
      <c r="AR939" s="500"/>
      <c r="AS939" s="500"/>
      <c r="AT939" s="500"/>
      <c r="AU939" s="500"/>
      <c r="AV939" s="500"/>
      <c r="AW939" s="500"/>
      <c r="AX939" s="500"/>
      <c r="AY939" s="500"/>
      <c r="AZ939" s="500"/>
      <c r="BA939" s="500"/>
      <c r="BB939" s="500"/>
      <c r="BC939" s="500"/>
      <c r="BD939" s="500"/>
    </row>
    <row r="940" spans="1:56" s="501" customFormat="1" ht="126" hidden="1" customHeight="1">
      <c r="A940" s="492">
        <v>932</v>
      </c>
      <c r="B940" s="490" t="s">
        <v>6547</v>
      </c>
      <c r="C940" s="490" t="s">
        <v>5675</v>
      </c>
      <c r="D940" s="491">
        <v>0</v>
      </c>
      <c r="E940" s="490"/>
      <c r="F940" s="490" t="s">
        <v>5676</v>
      </c>
      <c r="G940" s="490"/>
      <c r="H940" s="492" t="s">
        <v>3981</v>
      </c>
      <c r="I940" s="492" t="s">
        <v>84</v>
      </c>
      <c r="J940" s="492"/>
      <c r="K940" s="492"/>
      <c r="L940" s="491"/>
      <c r="M940" s="491"/>
      <c r="N940" s="491"/>
      <c r="O940" s="491"/>
      <c r="P940" s="491"/>
      <c r="Q940" s="491"/>
      <c r="R940" s="491"/>
      <c r="S940" s="491"/>
      <c r="T940" s="491"/>
      <c r="U940" s="491">
        <f t="shared" si="42"/>
        <v>0</v>
      </c>
      <c r="V940" s="495">
        <f t="shared" si="44"/>
        <v>30</v>
      </c>
      <c r="W940" s="496"/>
      <c r="X940" s="496"/>
      <c r="Y940" s="496"/>
      <c r="Z940" s="502">
        <v>30</v>
      </c>
      <c r="AA940" s="496"/>
      <c r="AB940" s="496"/>
      <c r="AC940" s="496"/>
      <c r="AD940" s="496"/>
      <c r="AE940" s="547"/>
      <c r="AF940" s="498" t="s">
        <v>4922</v>
      </c>
      <c r="AG940" s="499">
        <v>0</v>
      </c>
      <c r="AH940" s="499">
        <v>0</v>
      </c>
      <c r="AI940" s="499">
        <f t="shared" si="43"/>
        <v>0</v>
      </c>
      <c r="AJ940" s="324"/>
      <c r="AK940" s="316"/>
      <c r="AL940" s="316"/>
      <c r="AM940" s="500"/>
      <c r="AN940" s="500"/>
      <c r="AO940" s="500"/>
      <c r="AP940" s="500"/>
      <c r="AQ940" s="500"/>
      <c r="AR940" s="500"/>
      <c r="AS940" s="500"/>
      <c r="AT940" s="500"/>
      <c r="AU940" s="500"/>
      <c r="AV940" s="500"/>
      <c r="AW940" s="500"/>
      <c r="AX940" s="500"/>
      <c r="AY940" s="500"/>
      <c r="AZ940" s="500"/>
      <c r="BA940" s="500"/>
      <c r="BB940" s="500"/>
      <c r="BC940" s="500"/>
      <c r="BD940" s="500"/>
    </row>
    <row r="941" spans="1:56" s="501" customFormat="1" ht="157.5" hidden="1" customHeight="1">
      <c r="A941" s="492">
        <v>933</v>
      </c>
      <c r="B941" s="490" t="s">
        <v>6548</v>
      </c>
      <c r="C941" s="490" t="s">
        <v>5677</v>
      </c>
      <c r="D941" s="491">
        <v>0</v>
      </c>
      <c r="E941" s="490"/>
      <c r="F941" s="490" t="s">
        <v>5678</v>
      </c>
      <c r="G941" s="490"/>
      <c r="H941" s="492" t="s">
        <v>3981</v>
      </c>
      <c r="I941" s="492" t="s">
        <v>84</v>
      </c>
      <c r="J941" s="492"/>
      <c r="K941" s="492"/>
      <c r="L941" s="491"/>
      <c r="M941" s="491"/>
      <c r="N941" s="491"/>
      <c r="O941" s="491"/>
      <c r="P941" s="491"/>
      <c r="Q941" s="491"/>
      <c r="R941" s="491"/>
      <c r="S941" s="491"/>
      <c r="T941" s="491"/>
      <c r="U941" s="491">
        <f t="shared" si="42"/>
        <v>0</v>
      </c>
      <c r="V941" s="495">
        <f t="shared" si="44"/>
        <v>20</v>
      </c>
      <c r="W941" s="496"/>
      <c r="X941" s="496"/>
      <c r="Y941" s="496"/>
      <c r="Z941" s="502">
        <v>20</v>
      </c>
      <c r="AA941" s="496"/>
      <c r="AB941" s="496"/>
      <c r="AC941" s="496"/>
      <c r="AD941" s="496"/>
      <c r="AE941" s="547"/>
      <c r="AF941" s="498" t="s">
        <v>4922</v>
      </c>
      <c r="AG941" s="499">
        <v>0</v>
      </c>
      <c r="AH941" s="499">
        <v>0</v>
      </c>
      <c r="AI941" s="499">
        <f t="shared" si="43"/>
        <v>0</v>
      </c>
      <c r="AJ941" s="324"/>
      <c r="AK941" s="316"/>
      <c r="AL941" s="316"/>
      <c r="AM941" s="500"/>
      <c r="AN941" s="500"/>
      <c r="AO941" s="500"/>
      <c r="AP941" s="500"/>
      <c r="AQ941" s="500"/>
      <c r="AR941" s="500"/>
      <c r="AS941" s="500"/>
      <c r="AT941" s="500"/>
      <c r="AU941" s="500"/>
      <c r="AV941" s="500"/>
      <c r="AW941" s="500"/>
      <c r="AX941" s="500"/>
      <c r="AY941" s="500"/>
      <c r="AZ941" s="500"/>
      <c r="BA941" s="500"/>
      <c r="BB941" s="500"/>
      <c r="BC941" s="500"/>
      <c r="BD941" s="500"/>
    </row>
    <row r="942" spans="1:56" s="501" customFormat="1" ht="126" hidden="1" customHeight="1">
      <c r="A942" s="492">
        <v>934</v>
      </c>
      <c r="B942" s="490" t="s">
        <v>6549</v>
      </c>
      <c r="C942" s="490" t="s">
        <v>5679</v>
      </c>
      <c r="D942" s="491">
        <v>0</v>
      </c>
      <c r="E942" s="490"/>
      <c r="F942" s="490" t="s">
        <v>5680</v>
      </c>
      <c r="G942" s="490"/>
      <c r="H942" s="492" t="s">
        <v>3981</v>
      </c>
      <c r="I942" s="492" t="s">
        <v>84</v>
      </c>
      <c r="J942" s="492"/>
      <c r="K942" s="492"/>
      <c r="L942" s="491"/>
      <c r="M942" s="491"/>
      <c r="N942" s="491"/>
      <c r="O942" s="491"/>
      <c r="P942" s="491"/>
      <c r="Q942" s="491"/>
      <c r="R942" s="491"/>
      <c r="S942" s="491"/>
      <c r="T942" s="491"/>
      <c r="U942" s="491">
        <f t="shared" si="42"/>
        <v>0</v>
      </c>
      <c r="V942" s="495">
        <f t="shared" si="44"/>
        <v>30</v>
      </c>
      <c r="W942" s="496"/>
      <c r="X942" s="496"/>
      <c r="Y942" s="496"/>
      <c r="Z942" s="502">
        <v>30</v>
      </c>
      <c r="AA942" s="496"/>
      <c r="AB942" s="496"/>
      <c r="AC942" s="496"/>
      <c r="AD942" s="496"/>
      <c r="AE942" s="547"/>
      <c r="AF942" s="498" t="s">
        <v>4922</v>
      </c>
      <c r="AG942" s="499">
        <v>0</v>
      </c>
      <c r="AH942" s="499">
        <v>0</v>
      </c>
      <c r="AI942" s="499">
        <f t="shared" si="43"/>
        <v>0</v>
      </c>
      <c r="AJ942" s="324"/>
      <c r="AK942" s="316"/>
      <c r="AL942" s="316"/>
      <c r="AM942" s="500"/>
      <c r="AN942" s="500"/>
      <c r="AO942" s="500"/>
      <c r="AP942" s="500"/>
      <c r="AQ942" s="500"/>
      <c r="AR942" s="500"/>
      <c r="AS942" s="500"/>
      <c r="AT942" s="500"/>
      <c r="AU942" s="500"/>
      <c r="AV942" s="500"/>
      <c r="AW942" s="500"/>
      <c r="AX942" s="500"/>
      <c r="AY942" s="500"/>
      <c r="AZ942" s="500"/>
      <c r="BA942" s="500"/>
      <c r="BB942" s="500"/>
      <c r="BC942" s="500"/>
      <c r="BD942" s="500"/>
    </row>
    <row r="943" spans="1:56" s="501" customFormat="1" ht="94.5" hidden="1" customHeight="1">
      <c r="A943" s="492">
        <v>935</v>
      </c>
      <c r="B943" s="490" t="s">
        <v>6550</v>
      </c>
      <c r="C943" s="490" t="s">
        <v>4551</v>
      </c>
      <c r="D943" s="491">
        <v>0</v>
      </c>
      <c r="E943" s="490"/>
      <c r="F943" s="490" t="s">
        <v>5681</v>
      </c>
      <c r="G943" s="490"/>
      <c r="H943" s="492" t="s">
        <v>5682</v>
      </c>
      <c r="I943" s="492" t="s">
        <v>1304</v>
      </c>
      <c r="J943" s="492"/>
      <c r="K943" s="492"/>
      <c r="L943" s="491"/>
      <c r="M943" s="491"/>
      <c r="N943" s="491"/>
      <c r="O943" s="491"/>
      <c r="P943" s="491"/>
      <c r="Q943" s="491"/>
      <c r="R943" s="491"/>
      <c r="S943" s="491"/>
      <c r="T943" s="491"/>
      <c r="U943" s="491">
        <f t="shared" si="42"/>
        <v>0</v>
      </c>
      <c r="V943" s="495">
        <f t="shared" si="44"/>
        <v>200</v>
      </c>
      <c r="W943" s="496"/>
      <c r="X943" s="496"/>
      <c r="Y943" s="496"/>
      <c r="Z943" s="502">
        <v>200</v>
      </c>
      <c r="AA943" s="496"/>
      <c r="AB943" s="496"/>
      <c r="AC943" s="496"/>
      <c r="AD943" s="496"/>
      <c r="AE943" s="547"/>
      <c r="AF943" s="498" t="s">
        <v>4922</v>
      </c>
      <c r="AG943" s="499">
        <v>0</v>
      </c>
      <c r="AH943" s="499">
        <v>0</v>
      </c>
      <c r="AI943" s="499">
        <f t="shared" si="43"/>
        <v>0</v>
      </c>
      <c r="AJ943" s="324"/>
      <c r="AK943" s="316"/>
      <c r="AL943" s="316"/>
      <c r="AM943" s="500"/>
      <c r="AN943" s="500"/>
      <c r="AO943" s="500"/>
      <c r="AP943" s="500"/>
      <c r="AQ943" s="500"/>
      <c r="AR943" s="500"/>
      <c r="AS943" s="500"/>
      <c r="AT943" s="500"/>
      <c r="AU943" s="500"/>
      <c r="AV943" s="500"/>
      <c r="AW943" s="500"/>
      <c r="AX943" s="500"/>
      <c r="AY943" s="500"/>
      <c r="AZ943" s="500"/>
      <c r="BA943" s="500"/>
      <c r="BB943" s="500"/>
      <c r="BC943" s="500"/>
      <c r="BD943" s="500"/>
    </row>
    <row r="944" spans="1:56" s="501" customFormat="1" ht="126" hidden="1" customHeight="1">
      <c r="A944" s="492">
        <v>936</v>
      </c>
      <c r="B944" s="490" t="s">
        <v>6551</v>
      </c>
      <c r="C944" s="490" t="s">
        <v>5683</v>
      </c>
      <c r="D944" s="491">
        <v>0</v>
      </c>
      <c r="E944" s="490"/>
      <c r="F944" s="490" t="s">
        <v>5684</v>
      </c>
      <c r="G944" s="490"/>
      <c r="H944" s="492" t="s">
        <v>3981</v>
      </c>
      <c r="I944" s="492" t="s">
        <v>84</v>
      </c>
      <c r="J944" s="492"/>
      <c r="K944" s="492"/>
      <c r="L944" s="491"/>
      <c r="M944" s="491"/>
      <c r="N944" s="491"/>
      <c r="O944" s="491"/>
      <c r="P944" s="491"/>
      <c r="Q944" s="491"/>
      <c r="R944" s="491"/>
      <c r="S944" s="491"/>
      <c r="T944" s="491"/>
      <c r="U944" s="491">
        <f t="shared" si="42"/>
        <v>0</v>
      </c>
      <c r="V944" s="495">
        <f t="shared" si="44"/>
        <v>50</v>
      </c>
      <c r="W944" s="496"/>
      <c r="X944" s="496"/>
      <c r="Y944" s="496"/>
      <c r="Z944" s="502">
        <v>50</v>
      </c>
      <c r="AA944" s="496"/>
      <c r="AB944" s="496"/>
      <c r="AC944" s="496"/>
      <c r="AD944" s="496"/>
      <c r="AE944" s="547"/>
      <c r="AF944" s="498" t="s">
        <v>4922</v>
      </c>
      <c r="AG944" s="499">
        <v>0</v>
      </c>
      <c r="AH944" s="499">
        <v>0</v>
      </c>
      <c r="AI944" s="499">
        <f t="shared" si="43"/>
        <v>0</v>
      </c>
      <c r="AJ944" s="324"/>
      <c r="AK944" s="316"/>
      <c r="AL944" s="316"/>
      <c r="AM944" s="500"/>
      <c r="AN944" s="500"/>
      <c r="AO944" s="500"/>
      <c r="AP944" s="500"/>
      <c r="AQ944" s="500"/>
      <c r="AR944" s="500"/>
      <c r="AS944" s="500"/>
      <c r="AT944" s="500"/>
      <c r="AU944" s="500"/>
      <c r="AV944" s="500"/>
      <c r="AW944" s="500"/>
      <c r="AX944" s="500"/>
      <c r="AY944" s="500"/>
      <c r="AZ944" s="500"/>
      <c r="BA944" s="500"/>
      <c r="BB944" s="500"/>
      <c r="BC944" s="500"/>
      <c r="BD944" s="500"/>
    </row>
    <row r="945" spans="1:56" s="501" customFormat="1" ht="141.75" hidden="1" customHeight="1">
      <c r="A945" s="492">
        <v>937</v>
      </c>
      <c r="B945" s="490" t="s">
        <v>6552</v>
      </c>
      <c r="C945" s="490" t="s">
        <v>5685</v>
      </c>
      <c r="D945" s="491">
        <v>0</v>
      </c>
      <c r="E945" s="490"/>
      <c r="F945" s="490" t="s">
        <v>5686</v>
      </c>
      <c r="G945" s="490"/>
      <c r="H945" s="492" t="s">
        <v>3981</v>
      </c>
      <c r="I945" s="492" t="s">
        <v>84</v>
      </c>
      <c r="J945" s="492"/>
      <c r="K945" s="492"/>
      <c r="L945" s="491"/>
      <c r="M945" s="491"/>
      <c r="N945" s="491"/>
      <c r="O945" s="491"/>
      <c r="P945" s="491"/>
      <c r="Q945" s="491"/>
      <c r="R945" s="491"/>
      <c r="S945" s="491"/>
      <c r="T945" s="491"/>
      <c r="U945" s="491">
        <f t="shared" si="42"/>
        <v>0</v>
      </c>
      <c r="V945" s="495">
        <f t="shared" si="44"/>
        <v>30</v>
      </c>
      <c r="W945" s="496"/>
      <c r="X945" s="496"/>
      <c r="Y945" s="496"/>
      <c r="Z945" s="502">
        <v>30</v>
      </c>
      <c r="AA945" s="496"/>
      <c r="AB945" s="496"/>
      <c r="AC945" s="496"/>
      <c r="AD945" s="496"/>
      <c r="AE945" s="547"/>
      <c r="AF945" s="498" t="s">
        <v>4922</v>
      </c>
      <c r="AG945" s="499">
        <v>0</v>
      </c>
      <c r="AH945" s="499">
        <v>0</v>
      </c>
      <c r="AI945" s="499">
        <f t="shared" si="43"/>
        <v>0</v>
      </c>
      <c r="AJ945" s="324"/>
      <c r="AK945" s="316"/>
      <c r="AL945" s="316"/>
      <c r="AM945" s="500"/>
      <c r="AN945" s="500"/>
      <c r="AO945" s="500"/>
      <c r="AP945" s="500"/>
      <c r="AQ945" s="500"/>
      <c r="AR945" s="500"/>
      <c r="AS945" s="500"/>
      <c r="AT945" s="500"/>
      <c r="AU945" s="500"/>
      <c r="AV945" s="500"/>
      <c r="AW945" s="500"/>
      <c r="AX945" s="500"/>
      <c r="AY945" s="500"/>
      <c r="AZ945" s="500"/>
      <c r="BA945" s="500"/>
      <c r="BB945" s="500"/>
      <c r="BC945" s="500"/>
      <c r="BD945" s="500"/>
    </row>
    <row r="946" spans="1:56" s="501" customFormat="1" ht="157.5" hidden="1" customHeight="1">
      <c r="A946" s="492">
        <v>938</v>
      </c>
      <c r="B946" s="490" t="s">
        <v>6553</v>
      </c>
      <c r="C946" s="490" t="s">
        <v>5687</v>
      </c>
      <c r="D946" s="491">
        <v>0</v>
      </c>
      <c r="E946" s="490"/>
      <c r="F946" s="490" t="s">
        <v>5688</v>
      </c>
      <c r="G946" s="490"/>
      <c r="H946" s="492" t="s">
        <v>3981</v>
      </c>
      <c r="I946" s="492" t="s">
        <v>84</v>
      </c>
      <c r="J946" s="492"/>
      <c r="K946" s="492"/>
      <c r="L946" s="491"/>
      <c r="M946" s="491"/>
      <c r="N946" s="491"/>
      <c r="O946" s="491"/>
      <c r="P946" s="491"/>
      <c r="Q946" s="491"/>
      <c r="R946" s="491"/>
      <c r="S946" s="491"/>
      <c r="T946" s="491"/>
      <c r="U946" s="491">
        <f t="shared" si="42"/>
        <v>0</v>
      </c>
      <c r="V946" s="495">
        <f t="shared" si="44"/>
        <v>20</v>
      </c>
      <c r="W946" s="496"/>
      <c r="X946" s="496"/>
      <c r="Y946" s="496"/>
      <c r="Z946" s="502">
        <v>20</v>
      </c>
      <c r="AA946" s="496"/>
      <c r="AB946" s="496"/>
      <c r="AC946" s="496"/>
      <c r="AD946" s="496"/>
      <c r="AE946" s="547"/>
      <c r="AF946" s="498" t="s">
        <v>4922</v>
      </c>
      <c r="AG946" s="499">
        <v>0</v>
      </c>
      <c r="AH946" s="499">
        <v>0</v>
      </c>
      <c r="AI946" s="499">
        <f t="shared" si="43"/>
        <v>0</v>
      </c>
      <c r="AJ946" s="324"/>
      <c r="AK946" s="316"/>
      <c r="AL946" s="316"/>
      <c r="AM946" s="500"/>
      <c r="AN946" s="500"/>
      <c r="AO946" s="500"/>
      <c r="AP946" s="500"/>
      <c r="AQ946" s="500"/>
      <c r="AR946" s="500"/>
      <c r="AS946" s="500"/>
      <c r="AT946" s="500"/>
      <c r="AU946" s="500"/>
      <c r="AV946" s="500"/>
      <c r="AW946" s="500"/>
      <c r="AX946" s="500"/>
      <c r="AY946" s="500"/>
      <c r="AZ946" s="500"/>
      <c r="BA946" s="500"/>
      <c r="BB946" s="500"/>
      <c r="BC946" s="500"/>
      <c r="BD946" s="500"/>
    </row>
    <row r="947" spans="1:56" s="501" customFormat="1" ht="173.25" hidden="1" customHeight="1">
      <c r="A947" s="492">
        <v>939</v>
      </c>
      <c r="B947" s="490" t="s">
        <v>6554</v>
      </c>
      <c r="C947" s="490" t="s">
        <v>5689</v>
      </c>
      <c r="D947" s="491">
        <v>0</v>
      </c>
      <c r="E947" s="490"/>
      <c r="F947" s="490" t="s">
        <v>5690</v>
      </c>
      <c r="G947" s="490"/>
      <c r="H947" s="492" t="s">
        <v>3981</v>
      </c>
      <c r="I947" s="492" t="s">
        <v>84</v>
      </c>
      <c r="J947" s="492"/>
      <c r="K947" s="492"/>
      <c r="L947" s="491"/>
      <c r="M947" s="491"/>
      <c r="N947" s="491"/>
      <c r="O947" s="491"/>
      <c r="P947" s="491"/>
      <c r="Q947" s="491"/>
      <c r="R947" s="491"/>
      <c r="S947" s="491"/>
      <c r="T947" s="491"/>
      <c r="U947" s="491">
        <f t="shared" si="42"/>
        <v>0</v>
      </c>
      <c r="V947" s="495">
        <f t="shared" si="44"/>
        <v>30</v>
      </c>
      <c r="W947" s="496"/>
      <c r="X947" s="496"/>
      <c r="Y947" s="496"/>
      <c r="Z947" s="502">
        <v>30</v>
      </c>
      <c r="AA947" s="496"/>
      <c r="AB947" s="496"/>
      <c r="AC947" s="496"/>
      <c r="AD947" s="496"/>
      <c r="AE947" s="547"/>
      <c r="AF947" s="498" t="s">
        <v>4922</v>
      </c>
      <c r="AG947" s="499">
        <v>0</v>
      </c>
      <c r="AH947" s="499">
        <v>0</v>
      </c>
      <c r="AI947" s="499">
        <f t="shared" si="43"/>
        <v>0</v>
      </c>
      <c r="AJ947" s="324"/>
      <c r="AK947" s="316"/>
      <c r="AL947" s="316"/>
      <c r="AM947" s="500"/>
      <c r="AN947" s="500"/>
      <c r="AO947" s="500"/>
      <c r="AP947" s="500"/>
      <c r="AQ947" s="500"/>
      <c r="AR947" s="500"/>
      <c r="AS947" s="500"/>
      <c r="AT947" s="500"/>
      <c r="AU947" s="500"/>
      <c r="AV947" s="500"/>
      <c r="AW947" s="500"/>
      <c r="AX947" s="500"/>
      <c r="AY947" s="500"/>
      <c r="AZ947" s="500"/>
      <c r="BA947" s="500"/>
      <c r="BB947" s="500"/>
      <c r="BC947" s="500"/>
      <c r="BD947" s="500"/>
    </row>
    <row r="948" spans="1:56" s="501" customFormat="1" ht="189" hidden="1" customHeight="1">
      <c r="A948" s="492">
        <v>940</v>
      </c>
      <c r="B948" s="490" t="s">
        <v>6555</v>
      </c>
      <c r="C948" s="490" t="s">
        <v>5691</v>
      </c>
      <c r="D948" s="491">
        <v>0</v>
      </c>
      <c r="E948" s="490"/>
      <c r="F948" s="490" t="s">
        <v>5692</v>
      </c>
      <c r="G948" s="490"/>
      <c r="H948" s="492" t="s">
        <v>3981</v>
      </c>
      <c r="I948" s="492" t="s">
        <v>84</v>
      </c>
      <c r="J948" s="492"/>
      <c r="K948" s="492"/>
      <c r="L948" s="491"/>
      <c r="M948" s="491"/>
      <c r="N948" s="491"/>
      <c r="O948" s="491"/>
      <c r="P948" s="491"/>
      <c r="Q948" s="491"/>
      <c r="R948" s="491"/>
      <c r="S948" s="491"/>
      <c r="T948" s="491"/>
      <c r="U948" s="491">
        <f t="shared" si="42"/>
        <v>0</v>
      </c>
      <c r="V948" s="495">
        <f t="shared" si="44"/>
        <v>30</v>
      </c>
      <c r="W948" s="496"/>
      <c r="X948" s="496"/>
      <c r="Y948" s="496"/>
      <c r="Z948" s="502">
        <v>30</v>
      </c>
      <c r="AA948" s="496"/>
      <c r="AB948" s="496"/>
      <c r="AC948" s="496"/>
      <c r="AD948" s="496"/>
      <c r="AE948" s="547"/>
      <c r="AF948" s="498" t="s">
        <v>4922</v>
      </c>
      <c r="AG948" s="499">
        <v>0</v>
      </c>
      <c r="AH948" s="499">
        <v>0</v>
      </c>
      <c r="AI948" s="499">
        <f t="shared" si="43"/>
        <v>0</v>
      </c>
      <c r="AJ948" s="324"/>
      <c r="AK948" s="316"/>
      <c r="AL948" s="316"/>
      <c r="AM948" s="500"/>
      <c r="AN948" s="500"/>
      <c r="AO948" s="500"/>
      <c r="AP948" s="500"/>
      <c r="AQ948" s="500"/>
      <c r="AR948" s="500"/>
      <c r="AS948" s="500"/>
      <c r="AT948" s="500"/>
      <c r="AU948" s="500"/>
      <c r="AV948" s="500"/>
      <c r="AW948" s="500"/>
      <c r="AX948" s="500"/>
      <c r="AY948" s="500"/>
      <c r="AZ948" s="500"/>
      <c r="BA948" s="500"/>
      <c r="BB948" s="500"/>
      <c r="BC948" s="500"/>
      <c r="BD948" s="500"/>
    </row>
    <row r="949" spans="1:56" s="501" customFormat="1" ht="78.75" hidden="1" customHeight="1">
      <c r="A949" s="492">
        <v>941</v>
      </c>
      <c r="B949" s="490" t="s">
        <v>6556</v>
      </c>
      <c r="C949" s="490" t="s">
        <v>5693</v>
      </c>
      <c r="D949" s="491">
        <v>0</v>
      </c>
      <c r="E949" s="490"/>
      <c r="F949" s="490" t="s">
        <v>5694</v>
      </c>
      <c r="G949" s="490"/>
      <c r="H949" s="492" t="s">
        <v>3981</v>
      </c>
      <c r="I949" s="492" t="s">
        <v>84</v>
      </c>
      <c r="J949" s="492"/>
      <c r="K949" s="492"/>
      <c r="L949" s="491"/>
      <c r="M949" s="491"/>
      <c r="N949" s="491"/>
      <c r="O949" s="491"/>
      <c r="P949" s="491"/>
      <c r="Q949" s="491"/>
      <c r="R949" s="491"/>
      <c r="S949" s="491"/>
      <c r="T949" s="491"/>
      <c r="U949" s="491">
        <f t="shared" si="42"/>
        <v>0</v>
      </c>
      <c r="V949" s="495">
        <f t="shared" si="44"/>
        <v>20</v>
      </c>
      <c r="W949" s="496"/>
      <c r="X949" s="496"/>
      <c r="Y949" s="496"/>
      <c r="Z949" s="502">
        <v>20</v>
      </c>
      <c r="AA949" s="496"/>
      <c r="AB949" s="496"/>
      <c r="AC949" s="496"/>
      <c r="AD949" s="496"/>
      <c r="AE949" s="547"/>
      <c r="AF949" s="498" t="s">
        <v>4922</v>
      </c>
      <c r="AG949" s="499">
        <v>0</v>
      </c>
      <c r="AH949" s="499">
        <v>0</v>
      </c>
      <c r="AI949" s="499">
        <f t="shared" si="43"/>
        <v>0</v>
      </c>
      <c r="AJ949" s="324"/>
      <c r="AK949" s="316"/>
      <c r="AL949" s="316"/>
      <c r="AM949" s="500"/>
      <c r="AN949" s="500"/>
      <c r="AO949" s="500"/>
      <c r="AP949" s="500"/>
      <c r="AQ949" s="500"/>
      <c r="AR949" s="500"/>
      <c r="AS949" s="500"/>
      <c r="AT949" s="500"/>
      <c r="AU949" s="500"/>
      <c r="AV949" s="500"/>
      <c r="AW949" s="500"/>
      <c r="AX949" s="500"/>
      <c r="AY949" s="500"/>
      <c r="AZ949" s="500"/>
      <c r="BA949" s="500"/>
      <c r="BB949" s="500"/>
      <c r="BC949" s="500"/>
      <c r="BD949" s="500"/>
    </row>
    <row r="950" spans="1:56" s="501" customFormat="1" ht="173.25" hidden="1" customHeight="1">
      <c r="A950" s="492">
        <v>942</v>
      </c>
      <c r="B950" s="490" t="s">
        <v>6557</v>
      </c>
      <c r="C950" s="490" t="s">
        <v>5689</v>
      </c>
      <c r="D950" s="491">
        <v>0</v>
      </c>
      <c r="E950" s="490"/>
      <c r="F950" s="490" t="s">
        <v>5695</v>
      </c>
      <c r="G950" s="490"/>
      <c r="H950" s="492" t="s">
        <v>3981</v>
      </c>
      <c r="I950" s="492" t="s">
        <v>84</v>
      </c>
      <c r="J950" s="492"/>
      <c r="K950" s="492"/>
      <c r="L950" s="491"/>
      <c r="M950" s="491"/>
      <c r="N950" s="491"/>
      <c r="O950" s="491"/>
      <c r="P950" s="491"/>
      <c r="Q950" s="491"/>
      <c r="R950" s="491"/>
      <c r="S950" s="491"/>
      <c r="T950" s="491"/>
      <c r="U950" s="491">
        <f t="shared" si="42"/>
        <v>0</v>
      </c>
      <c r="V950" s="495">
        <f t="shared" si="44"/>
        <v>20</v>
      </c>
      <c r="W950" s="496"/>
      <c r="X950" s="496"/>
      <c r="Y950" s="496"/>
      <c r="Z950" s="502">
        <v>20</v>
      </c>
      <c r="AA950" s="496"/>
      <c r="AB950" s="496"/>
      <c r="AC950" s="496"/>
      <c r="AD950" s="496"/>
      <c r="AE950" s="547"/>
      <c r="AF950" s="498" t="s">
        <v>4922</v>
      </c>
      <c r="AG950" s="499">
        <v>0</v>
      </c>
      <c r="AH950" s="499">
        <v>0</v>
      </c>
      <c r="AI950" s="499">
        <f t="shared" si="43"/>
        <v>0</v>
      </c>
      <c r="AJ950" s="324"/>
      <c r="AK950" s="316"/>
      <c r="AL950" s="316"/>
      <c r="AM950" s="500"/>
      <c r="AN950" s="500"/>
      <c r="AO950" s="500"/>
      <c r="AP950" s="500"/>
      <c r="AQ950" s="500"/>
      <c r="AR950" s="500"/>
      <c r="AS950" s="500"/>
      <c r="AT950" s="500"/>
      <c r="AU950" s="500"/>
      <c r="AV950" s="500"/>
      <c r="AW950" s="500"/>
      <c r="AX950" s="500"/>
      <c r="AY950" s="500"/>
      <c r="AZ950" s="500"/>
      <c r="BA950" s="500"/>
      <c r="BB950" s="500"/>
      <c r="BC950" s="500"/>
      <c r="BD950" s="500"/>
    </row>
    <row r="951" spans="1:56" s="501" customFormat="1" ht="173.25" hidden="1" customHeight="1">
      <c r="A951" s="492">
        <v>943</v>
      </c>
      <c r="B951" s="490" t="s">
        <v>6558</v>
      </c>
      <c r="C951" s="490" t="s">
        <v>5691</v>
      </c>
      <c r="D951" s="491">
        <v>0</v>
      </c>
      <c r="E951" s="490"/>
      <c r="F951" s="490" t="s">
        <v>5695</v>
      </c>
      <c r="G951" s="490"/>
      <c r="H951" s="492" t="s">
        <v>3981</v>
      </c>
      <c r="I951" s="492" t="s">
        <v>84</v>
      </c>
      <c r="J951" s="492"/>
      <c r="K951" s="492"/>
      <c r="L951" s="491"/>
      <c r="M951" s="491"/>
      <c r="N951" s="491"/>
      <c r="O951" s="491"/>
      <c r="P951" s="491"/>
      <c r="Q951" s="491"/>
      <c r="R951" s="491"/>
      <c r="S951" s="491"/>
      <c r="T951" s="491"/>
      <c r="U951" s="491">
        <f t="shared" si="42"/>
        <v>0</v>
      </c>
      <c r="V951" s="495">
        <f t="shared" si="44"/>
        <v>20</v>
      </c>
      <c r="W951" s="496"/>
      <c r="X951" s="496"/>
      <c r="Y951" s="496"/>
      <c r="Z951" s="502">
        <v>20</v>
      </c>
      <c r="AA951" s="496"/>
      <c r="AB951" s="496"/>
      <c r="AC951" s="496"/>
      <c r="AD951" s="496"/>
      <c r="AE951" s="547"/>
      <c r="AF951" s="498" t="s">
        <v>4922</v>
      </c>
      <c r="AG951" s="499">
        <v>0</v>
      </c>
      <c r="AH951" s="499">
        <v>0</v>
      </c>
      <c r="AI951" s="499">
        <f t="shared" si="43"/>
        <v>0</v>
      </c>
      <c r="AJ951" s="324"/>
      <c r="AK951" s="316"/>
      <c r="AL951" s="316"/>
      <c r="AM951" s="500"/>
      <c r="AN951" s="500"/>
      <c r="AO951" s="500"/>
      <c r="AP951" s="500"/>
      <c r="AQ951" s="500"/>
      <c r="AR951" s="500"/>
      <c r="AS951" s="500"/>
      <c r="AT951" s="500"/>
      <c r="AU951" s="500"/>
      <c r="AV951" s="500"/>
      <c r="AW951" s="500"/>
      <c r="AX951" s="500"/>
      <c r="AY951" s="500"/>
      <c r="AZ951" s="500"/>
      <c r="BA951" s="500"/>
      <c r="BB951" s="500"/>
      <c r="BC951" s="500"/>
      <c r="BD951" s="500"/>
    </row>
    <row r="952" spans="1:56" s="501" customFormat="1" ht="220.5" hidden="1" customHeight="1">
      <c r="A952" s="492">
        <v>944</v>
      </c>
      <c r="B952" s="490" t="s">
        <v>6559</v>
      </c>
      <c r="C952" s="490" t="s">
        <v>5696</v>
      </c>
      <c r="D952" s="491">
        <v>0</v>
      </c>
      <c r="E952" s="490"/>
      <c r="F952" s="490" t="s">
        <v>5697</v>
      </c>
      <c r="G952" s="490"/>
      <c r="H952" s="492" t="s">
        <v>3981</v>
      </c>
      <c r="I952" s="492" t="s">
        <v>84</v>
      </c>
      <c r="J952" s="492"/>
      <c r="K952" s="492"/>
      <c r="L952" s="491"/>
      <c r="M952" s="491"/>
      <c r="N952" s="491"/>
      <c r="O952" s="491"/>
      <c r="P952" s="491"/>
      <c r="Q952" s="491"/>
      <c r="R952" s="491"/>
      <c r="S952" s="491"/>
      <c r="T952" s="491"/>
      <c r="U952" s="491">
        <f t="shared" si="42"/>
        <v>0</v>
      </c>
      <c r="V952" s="495">
        <f t="shared" si="44"/>
        <v>20</v>
      </c>
      <c r="W952" s="496"/>
      <c r="X952" s="496"/>
      <c r="Y952" s="496"/>
      <c r="Z952" s="502">
        <v>20</v>
      </c>
      <c r="AA952" s="496"/>
      <c r="AB952" s="496"/>
      <c r="AC952" s="496"/>
      <c r="AD952" s="496"/>
      <c r="AE952" s="547"/>
      <c r="AF952" s="498" t="s">
        <v>4922</v>
      </c>
      <c r="AG952" s="499">
        <v>0</v>
      </c>
      <c r="AH952" s="499">
        <v>0</v>
      </c>
      <c r="AI952" s="499">
        <f t="shared" si="43"/>
        <v>0</v>
      </c>
      <c r="AJ952" s="324"/>
      <c r="AK952" s="316"/>
      <c r="AL952" s="316"/>
      <c r="AM952" s="500"/>
      <c r="AN952" s="500"/>
      <c r="AO952" s="500"/>
      <c r="AP952" s="500"/>
      <c r="AQ952" s="500"/>
      <c r="AR952" s="500"/>
      <c r="AS952" s="500"/>
      <c r="AT952" s="500"/>
      <c r="AU952" s="500"/>
      <c r="AV952" s="500"/>
      <c r="AW952" s="500"/>
      <c r="AX952" s="500"/>
      <c r="AY952" s="500"/>
      <c r="AZ952" s="500"/>
      <c r="BA952" s="500"/>
      <c r="BB952" s="500"/>
      <c r="BC952" s="500"/>
      <c r="BD952" s="500"/>
    </row>
    <row r="953" spans="1:56" s="501" customFormat="1" ht="78.75" hidden="1" customHeight="1">
      <c r="A953" s="492">
        <v>945</v>
      </c>
      <c r="B953" s="490" t="s">
        <v>6560</v>
      </c>
      <c r="C953" s="490" t="s">
        <v>5698</v>
      </c>
      <c r="D953" s="491">
        <v>0</v>
      </c>
      <c r="E953" s="490"/>
      <c r="F953" s="490" t="s">
        <v>5699</v>
      </c>
      <c r="G953" s="490"/>
      <c r="H953" s="492" t="s">
        <v>3981</v>
      </c>
      <c r="I953" s="492" t="s">
        <v>84</v>
      </c>
      <c r="J953" s="492"/>
      <c r="K953" s="492"/>
      <c r="L953" s="491"/>
      <c r="M953" s="491"/>
      <c r="N953" s="491"/>
      <c r="O953" s="491"/>
      <c r="P953" s="491"/>
      <c r="Q953" s="491"/>
      <c r="R953" s="491"/>
      <c r="S953" s="491"/>
      <c r="T953" s="491"/>
      <c r="U953" s="491">
        <f t="shared" si="42"/>
        <v>0</v>
      </c>
      <c r="V953" s="495">
        <f t="shared" si="44"/>
        <v>30</v>
      </c>
      <c r="W953" s="496"/>
      <c r="X953" s="496"/>
      <c r="Y953" s="496"/>
      <c r="Z953" s="502">
        <v>30</v>
      </c>
      <c r="AA953" s="496"/>
      <c r="AB953" s="496"/>
      <c r="AC953" s="496"/>
      <c r="AD953" s="496"/>
      <c r="AE953" s="547"/>
      <c r="AF953" s="498" t="s">
        <v>4922</v>
      </c>
      <c r="AG953" s="499">
        <v>0</v>
      </c>
      <c r="AH953" s="499">
        <v>0</v>
      </c>
      <c r="AI953" s="499">
        <f t="shared" si="43"/>
        <v>0</v>
      </c>
      <c r="AJ953" s="324"/>
      <c r="AK953" s="316"/>
      <c r="AL953" s="316"/>
      <c r="AM953" s="500"/>
      <c r="AN953" s="500"/>
      <c r="AO953" s="500"/>
      <c r="AP953" s="500"/>
      <c r="AQ953" s="500"/>
      <c r="AR953" s="500"/>
      <c r="AS953" s="500"/>
      <c r="AT953" s="500"/>
      <c r="AU953" s="500"/>
      <c r="AV953" s="500"/>
      <c r="AW953" s="500"/>
      <c r="AX953" s="500"/>
      <c r="AY953" s="500"/>
      <c r="AZ953" s="500"/>
      <c r="BA953" s="500"/>
      <c r="BB953" s="500"/>
      <c r="BC953" s="500"/>
      <c r="BD953" s="500"/>
    </row>
    <row r="954" spans="1:56" s="501" customFormat="1" ht="157.5" hidden="1" customHeight="1">
      <c r="A954" s="492">
        <v>946</v>
      </c>
      <c r="B954" s="490" t="s">
        <v>6561</v>
      </c>
      <c r="C954" s="490" t="s">
        <v>5700</v>
      </c>
      <c r="D954" s="491">
        <v>0</v>
      </c>
      <c r="E954" s="490"/>
      <c r="F954" s="490" t="s">
        <v>5701</v>
      </c>
      <c r="G954" s="490"/>
      <c r="H954" s="492" t="s">
        <v>3981</v>
      </c>
      <c r="I954" s="492" t="s">
        <v>84</v>
      </c>
      <c r="J954" s="492"/>
      <c r="K954" s="492"/>
      <c r="L954" s="491"/>
      <c r="M954" s="491"/>
      <c r="N954" s="491"/>
      <c r="O954" s="491"/>
      <c r="P954" s="491"/>
      <c r="Q954" s="491"/>
      <c r="R954" s="491"/>
      <c r="S954" s="491"/>
      <c r="T954" s="491"/>
      <c r="U954" s="491">
        <f t="shared" si="42"/>
        <v>0</v>
      </c>
      <c r="V954" s="495">
        <f t="shared" si="44"/>
        <v>20</v>
      </c>
      <c r="W954" s="496"/>
      <c r="X954" s="496"/>
      <c r="Y954" s="496"/>
      <c r="Z954" s="502">
        <v>20</v>
      </c>
      <c r="AA954" s="496"/>
      <c r="AB954" s="496"/>
      <c r="AC954" s="496"/>
      <c r="AD954" s="496"/>
      <c r="AE954" s="547"/>
      <c r="AF954" s="498" t="s">
        <v>4922</v>
      </c>
      <c r="AG954" s="499">
        <v>0</v>
      </c>
      <c r="AH954" s="499">
        <v>0</v>
      </c>
      <c r="AI954" s="499">
        <f t="shared" si="43"/>
        <v>0</v>
      </c>
      <c r="AJ954" s="324"/>
      <c r="AK954" s="316"/>
      <c r="AL954" s="316"/>
      <c r="AM954" s="500"/>
      <c r="AN954" s="500"/>
      <c r="AO954" s="500"/>
      <c r="AP954" s="500"/>
      <c r="AQ954" s="500"/>
      <c r="AR954" s="500"/>
      <c r="AS954" s="500"/>
      <c r="AT954" s="500"/>
      <c r="AU954" s="500"/>
      <c r="AV954" s="500"/>
      <c r="AW954" s="500"/>
      <c r="AX954" s="500"/>
      <c r="AY954" s="500"/>
      <c r="AZ954" s="500"/>
      <c r="BA954" s="500"/>
      <c r="BB954" s="500"/>
      <c r="BC954" s="500"/>
      <c r="BD954" s="500"/>
    </row>
    <row r="955" spans="1:56" s="501" customFormat="1" ht="110.25" hidden="1" customHeight="1">
      <c r="A955" s="492">
        <v>947</v>
      </c>
      <c r="B955" s="490" t="s">
        <v>6562</v>
      </c>
      <c r="C955" s="490" t="s">
        <v>5702</v>
      </c>
      <c r="D955" s="491">
        <v>0</v>
      </c>
      <c r="E955" s="490"/>
      <c r="F955" s="490" t="s">
        <v>5703</v>
      </c>
      <c r="G955" s="490"/>
      <c r="H955" s="492" t="s">
        <v>3770</v>
      </c>
      <c r="I955" s="492" t="s">
        <v>84</v>
      </c>
      <c r="J955" s="492"/>
      <c r="K955" s="492"/>
      <c r="L955" s="491"/>
      <c r="M955" s="491"/>
      <c r="N955" s="491"/>
      <c r="O955" s="491"/>
      <c r="P955" s="491"/>
      <c r="Q955" s="491"/>
      <c r="R955" s="491"/>
      <c r="S955" s="491"/>
      <c r="T955" s="491"/>
      <c r="U955" s="491">
        <f t="shared" si="42"/>
        <v>0</v>
      </c>
      <c r="V955" s="495">
        <f t="shared" si="44"/>
        <v>30</v>
      </c>
      <c r="W955" s="496"/>
      <c r="X955" s="496"/>
      <c r="Y955" s="496"/>
      <c r="Z955" s="502">
        <v>30</v>
      </c>
      <c r="AA955" s="496"/>
      <c r="AB955" s="496"/>
      <c r="AC955" s="496"/>
      <c r="AD955" s="496"/>
      <c r="AE955" s="547"/>
      <c r="AF955" s="498" t="s">
        <v>4922</v>
      </c>
      <c r="AG955" s="499">
        <v>0</v>
      </c>
      <c r="AH955" s="499">
        <v>0</v>
      </c>
      <c r="AI955" s="499">
        <f t="shared" si="43"/>
        <v>0</v>
      </c>
      <c r="AJ955" s="324"/>
      <c r="AK955" s="316"/>
      <c r="AL955" s="316"/>
      <c r="AM955" s="500"/>
      <c r="AN955" s="500"/>
      <c r="AO955" s="500"/>
      <c r="AP955" s="500"/>
      <c r="AQ955" s="500"/>
      <c r="AR955" s="500"/>
      <c r="AS955" s="500"/>
      <c r="AT955" s="500"/>
      <c r="AU955" s="500"/>
      <c r="AV955" s="500"/>
      <c r="AW955" s="500"/>
      <c r="AX955" s="500"/>
      <c r="AY955" s="500"/>
      <c r="AZ955" s="500"/>
      <c r="BA955" s="500"/>
      <c r="BB955" s="500"/>
      <c r="BC955" s="500"/>
      <c r="BD955" s="500"/>
    </row>
    <row r="956" spans="1:56" s="501" customFormat="1" ht="208.5" hidden="1" customHeight="1">
      <c r="A956" s="492">
        <v>948</v>
      </c>
      <c r="B956" s="490" t="s">
        <v>6563</v>
      </c>
      <c r="C956" s="562" t="s">
        <v>5704</v>
      </c>
      <c r="D956" s="565"/>
      <c r="E956" s="565"/>
      <c r="F956" s="490"/>
      <c r="G956" s="562" t="s">
        <v>5705</v>
      </c>
      <c r="H956" s="566"/>
      <c r="I956" s="566"/>
      <c r="J956" s="566"/>
      <c r="K956" s="566"/>
      <c r="L956" s="567"/>
      <c r="M956" s="567"/>
      <c r="N956" s="567"/>
      <c r="O956" s="567"/>
      <c r="P956" s="567"/>
      <c r="Q956" s="567"/>
      <c r="R956" s="567"/>
      <c r="S956" s="567"/>
      <c r="T956" s="567"/>
      <c r="U956" s="567"/>
      <c r="V956" s="495">
        <f t="shared" si="44"/>
        <v>30</v>
      </c>
      <c r="W956" s="568"/>
      <c r="X956" s="568"/>
      <c r="Y956" s="568"/>
      <c r="Z956" s="569"/>
      <c r="AA956" s="568"/>
      <c r="AB956" s="568"/>
      <c r="AC956" s="568"/>
      <c r="AD956" s="570">
        <v>30</v>
      </c>
      <c r="AE956" s="571"/>
      <c r="AF956" s="572" t="s">
        <v>5706</v>
      </c>
      <c r="AG956" s="573"/>
      <c r="AH956" s="573"/>
      <c r="AI956" s="574">
        <f>SUM(AI9:AI955)</f>
        <v>6669550000</v>
      </c>
      <c r="AJ956" s="575"/>
      <c r="AK956" s="575"/>
      <c r="AL956" s="575"/>
      <c r="AM956" s="500"/>
      <c r="AN956" s="500"/>
      <c r="AO956" s="500"/>
      <c r="AP956" s="500"/>
      <c r="AQ956" s="500"/>
      <c r="AR956" s="500"/>
      <c r="AS956" s="500"/>
      <c r="AT956" s="500"/>
      <c r="AU956" s="500"/>
      <c r="AV956" s="500"/>
      <c r="AW956" s="500"/>
      <c r="AX956" s="500"/>
      <c r="AY956" s="500"/>
      <c r="AZ956" s="500"/>
      <c r="BA956" s="500"/>
      <c r="BB956" s="500"/>
      <c r="BC956" s="500"/>
      <c r="BD956" s="500"/>
    </row>
    <row r="957" spans="1:56" s="501" customFormat="1" ht="97.5" hidden="1" customHeight="1">
      <c r="A957" s="492">
        <v>949</v>
      </c>
      <c r="B957" s="490" t="s">
        <v>6564</v>
      </c>
      <c r="C957" s="562" t="s">
        <v>5707</v>
      </c>
      <c r="D957" s="565"/>
      <c r="E957" s="565"/>
      <c r="F957" s="490" t="s">
        <v>5708</v>
      </c>
      <c r="G957" s="576"/>
      <c r="H957" s="566"/>
      <c r="I957" s="566"/>
      <c r="J957" s="566"/>
      <c r="K957" s="566"/>
      <c r="L957" s="567"/>
      <c r="M957" s="567"/>
      <c r="N957" s="567"/>
      <c r="O957" s="567"/>
      <c r="P957" s="567"/>
      <c r="Q957" s="567"/>
      <c r="R957" s="567"/>
      <c r="S957" s="567"/>
      <c r="T957" s="567"/>
      <c r="U957" s="567"/>
      <c r="V957" s="495">
        <f t="shared" si="44"/>
        <v>30</v>
      </c>
      <c r="W957" s="577"/>
      <c r="X957" s="577"/>
      <c r="Y957" s="577"/>
      <c r="Z957" s="578"/>
      <c r="AA957" s="577"/>
      <c r="AB957" s="577"/>
      <c r="AC957" s="577"/>
      <c r="AD957" s="578">
        <v>30</v>
      </c>
      <c r="AE957" s="579"/>
      <c r="AF957" s="572" t="s">
        <v>5706</v>
      </c>
      <c r="AG957" s="580"/>
      <c r="AH957" s="580"/>
      <c r="AI957" s="581"/>
      <c r="AJ957" s="582"/>
      <c r="AK957" s="581"/>
      <c r="AL957" s="581"/>
      <c r="AM957" s="583"/>
      <c r="AN957" s="583"/>
      <c r="AO957" s="500"/>
      <c r="AP957" s="500"/>
      <c r="AQ957" s="500"/>
      <c r="AR957" s="500"/>
      <c r="AS957" s="500"/>
      <c r="AT957" s="500"/>
      <c r="AU957" s="500"/>
      <c r="AV957" s="500"/>
      <c r="AW957" s="500"/>
      <c r="AX957" s="500"/>
      <c r="AY957" s="500"/>
      <c r="AZ957" s="500"/>
      <c r="BA957" s="500"/>
      <c r="BB957" s="500"/>
      <c r="BC957" s="500"/>
      <c r="BD957" s="500"/>
    </row>
    <row r="958" spans="1:56" s="501" customFormat="1" ht="82.5" hidden="1" customHeight="1">
      <c r="A958" s="492">
        <v>950</v>
      </c>
      <c r="B958" s="490" t="s">
        <v>6565</v>
      </c>
      <c r="C958" s="562" t="s">
        <v>5709</v>
      </c>
      <c r="D958" s="565"/>
      <c r="E958" s="565"/>
      <c r="F958" s="490" t="s">
        <v>5710</v>
      </c>
      <c r="G958" s="576"/>
      <c r="H958" s="566"/>
      <c r="I958" s="566"/>
      <c r="J958" s="566"/>
      <c r="K958" s="566"/>
      <c r="L958" s="567"/>
      <c r="M958" s="567"/>
      <c r="N958" s="567"/>
      <c r="O958" s="567"/>
      <c r="P958" s="567"/>
      <c r="Q958" s="567"/>
      <c r="R958" s="567"/>
      <c r="S958" s="567"/>
      <c r="T958" s="567"/>
      <c r="U958" s="567"/>
      <c r="V958" s="495">
        <f t="shared" si="44"/>
        <v>30</v>
      </c>
      <c r="W958" s="577"/>
      <c r="X958" s="577"/>
      <c r="Y958" s="577"/>
      <c r="Z958" s="512"/>
      <c r="AA958" s="577"/>
      <c r="AB958" s="577"/>
      <c r="AC958" s="577"/>
      <c r="AD958" s="578">
        <v>30</v>
      </c>
      <c r="AE958" s="579"/>
      <c r="AF958" s="572" t="s">
        <v>5706</v>
      </c>
      <c r="AG958" s="584"/>
      <c r="AH958" s="584"/>
      <c r="AI958" s="584" t="e">
        <f>+'DM VTTH (GOC)'!#REF!*65%</f>
        <v>#REF!</v>
      </c>
      <c r="AJ958" s="582"/>
      <c r="AK958" s="581"/>
      <c r="AL958" s="581"/>
      <c r="AM958" s="583"/>
      <c r="AN958" s="583"/>
      <c r="AO958" s="500"/>
      <c r="AP958" s="500"/>
      <c r="AQ958" s="500"/>
      <c r="AR958" s="500"/>
      <c r="AS958" s="500"/>
      <c r="AT958" s="500"/>
      <c r="AU958" s="500"/>
      <c r="AV958" s="500"/>
      <c r="AW958" s="500"/>
      <c r="AX958" s="500"/>
      <c r="AY958" s="500"/>
      <c r="AZ958" s="500"/>
      <c r="BA958" s="500"/>
      <c r="BB958" s="500"/>
      <c r="BC958" s="500"/>
      <c r="BD958" s="500"/>
    </row>
    <row r="959" spans="1:56" s="501" customFormat="1" ht="106.5" hidden="1" customHeight="1">
      <c r="A959" s="492">
        <v>951</v>
      </c>
      <c r="B959" s="490" t="s">
        <v>6566</v>
      </c>
      <c r="C959" s="526" t="s">
        <v>5711</v>
      </c>
      <c r="D959" s="565"/>
      <c r="E959" s="565"/>
      <c r="F959" s="490" t="s">
        <v>5712</v>
      </c>
      <c r="G959" s="576"/>
      <c r="H959" s="566"/>
      <c r="I959" s="566"/>
      <c r="J959" s="566"/>
      <c r="K959" s="566"/>
      <c r="L959" s="567"/>
      <c r="M959" s="567"/>
      <c r="N959" s="567"/>
      <c r="O959" s="567"/>
      <c r="P959" s="567"/>
      <c r="Q959" s="567"/>
      <c r="R959" s="567"/>
      <c r="S959" s="567"/>
      <c r="T959" s="567"/>
      <c r="U959" s="567"/>
      <c r="V959" s="495">
        <f t="shared" si="44"/>
        <v>40</v>
      </c>
      <c r="W959" s="577"/>
      <c r="X959" s="577"/>
      <c r="Y959" s="577"/>
      <c r="Z959" s="512"/>
      <c r="AA959" s="577"/>
      <c r="AB959" s="577"/>
      <c r="AC959" s="577"/>
      <c r="AD959" s="578">
        <v>40</v>
      </c>
      <c r="AE959" s="579"/>
      <c r="AF959" s="572" t="s">
        <v>5706</v>
      </c>
      <c r="AG959" s="580"/>
      <c r="AH959" s="580"/>
      <c r="AI959" s="581"/>
      <c r="AJ959" s="582"/>
      <c r="AK959" s="581"/>
      <c r="AL959" s="581"/>
      <c r="AM959" s="583"/>
      <c r="AN959" s="583"/>
      <c r="AO959" s="500"/>
      <c r="AP959" s="500"/>
      <c r="AQ959" s="500"/>
      <c r="AR959" s="500"/>
      <c r="AS959" s="500"/>
      <c r="AT959" s="500"/>
      <c r="AU959" s="500"/>
      <c r="AV959" s="500"/>
      <c r="AW959" s="500"/>
      <c r="AX959" s="500"/>
      <c r="AY959" s="500"/>
      <c r="AZ959" s="500"/>
      <c r="BA959" s="500"/>
      <c r="BB959" s="500"/>
      <c r="BC959" s="500"/>
      <c r="BD959" s="500"/>
    </row>
    <row r="960" spans="1:56" s="501" customFormat="1" ht="99.75" hidden="1" customHeight="1">
      <c r="A960" s="492">
        <v>952</v>
      </c>
      <c r="B960" s="490" t="s">
        <v>6567</v>
      </c>
      <c r="C960" s="562" t="s">
        <v>5713</v>
      </c>
      <c r="D960" s="565"/>
      <c r="E960" s="565"/>
      <c r="F960" s="490" t="s">
        <v>5714</v>
      </c>
      <c r="G960" s="576"/>
      <c r="H960" s="566"/>
      <c r="I960" s="566"/>
      <c r="J960" s="566"/>
      <c r="K960" s="566"/>
      <c r="L960" s="567"/>
      <c r="M960" s="567"/>
      <c r="N960" s="567"/>
      <c r="O960" s="567"/>
      <c r="P960" s="567"/>
      <c r="Q960" s="567"/>
      <c r="R960" s="567"/>
      <c r="S960" s="567"/>
      <c r="T960" s="567"/>
      <c r="U960" s="567"/>
      <c r="V960" s="495">
        <f t="shared" si="44"/>
        <v>20</v>
      </c>
      <c r="W960" s="577"/>
      <c r="X960" s="577"/>
      <c r="Y960" s="577"/>
      <c r="Z960" s="512"/>
      <c r="AA960" s="577"/>
      <c r="AB960" s="577"/>
      <c r="AC960" s="577"/>
      <c r="AD960" s="585">
        <v>20</v>
      </c>
      <c r="AE960" s="579"/>
      <c r="AF960" s="572" t="s">
        <v>5706</v>
      </c>
      <c r="AG960" s="580"/>
      <c r="AH960" s="580"/>
      <c r="AI960" s="581"/>
      <c r="AJ960" s="582"/>
      <c r="AK960" s="581"/>
      <c r="AL960" s="581"/>
      <c r="AM960" s="583"/>
      <c r="AN960" s="583"/>
      <c r="AO960" s="500"/>
      <c r="AP960" s="500"/>
      <c r="AQ960" s="500"/>
      <c r="AR960" s="500"/>
      <c r="AS960" s="500"/>
      <c r="AT960" s="500"/>
      <c r="AU960" s="500"/>
      <c r="AV960" s="500"/>
      <c r="AW960" s="500"/>
      <c r="AX960" s="500"/>
      <c r="AY960" s="500"/>
      <c r="AZ960" s="500"/>
      <c r="BA960" s="500"/>
      <c r="BB960" s="500"/>
      <c r="BC960" s="500"/>
      <c r="BD960" s="500"/>
    </row>
    <row r="961" spans="1:56" s="501" customFormat="1" ht="169.5" hidden="1" customHeight="1">
      <c r="A961" s="492">
        <v>953</v>
      </c>
      <c r="B961" s="490" t="s">
        <v>6568</v>
      </c>
      <c r="C961" s="562"/>
      <c r="D961" s="565"/>
      <c r="E961" s="565"/>
      <c r="F961" s="490"/>
      <c r="G961" s="562"/>
      <c r="H961" s="566"/>
      <c r="I961" s="566"/>
      <c r="J961" s="566"/>
      <c r="K961" s="566"/>
      <c r="L961" s="567"/>
      <c r="M961" s="567"/>
      <c r="N961" s="567"/>
      <c r="O961" s="567"/>
      <c r="P961" s="567"/>
      <c r="Q961" s="567"/>
      <c r="R961" s="567"/>
      <c r="S961" s="567"/>
      <c r="T961" s="567"/>
      <c r="U961" s="567"/>
      <c r="V961" s="495">
        <f t="shared" si="44"/>
        <v>0</v>
      </c>
      <c r="W961" s="577"/>
      <c r="X961" s="577"/>
      <c r="Y961" s="577"/>
      <c r="Z961" s="512"/>
      <c r="AA961" s="577"/>
      <c r="AB961" s="577"/>
      <c r="AC961" s="577"/>
      <c r="AD961" s="578"/>
      <c r="AE961" s="579"/>
      <c r="AF961" s="581"/>
      <c r="AG961" s="580"/>
      <c r="AH961" s="580"/>
      <c r="AI961" s="581"/>
      <c r="AJ961" s="582"/>
      <c r="AK961" s="581"/>
      <c r="AL961" s="581"/>
      <c r="AM961" s="583"/>
      <c r="AN961" s="583"/>
      <c r="AO961" s="500"/>
      <c r="AP961" s="500"/>
      <c r="AQ961" s="500"/>
      <c r="AR961" s="500"/>
      <c r="AS961" s="500"/>
      <c r="AT961" s="500"/>
      <c r="AU961" s="500"/>
      <c r="AV961" s="500"/>
      <c r="AW961" s="500"/>
      <c r="AX961" s="500"/>
      <c r="AY961" s="500"/>
      <c r="AZ961" s="500"/>
      <c r="BA961" s="500"/>
      <c r="BB961" s="500"/>
      <c r="BC961" s="500"/>
      <c r="BD961" s="500"/>
    </row>
    <row r="962" spans="1:56" s="501" customFormat="1" ht="139.5" hidden="1" customHeight="1">
      <c r="A962" s="492">
        <v>954</v>
      </c>
      <c r="B962" s="490" t="s">
        <v>6569</v>
      </c>
      <c r="C962" s="562" t="s">
        <v>5715</v>
      </c>
      <c r="D962" s="565"/>
      <c r="E962" s="565"/>
      <c r="F962" s="490" t="s">
        <v>5716</v>
      </c>
      <c r="G962" s="586"/>
      <c r="H962" s="566"/>
      <c r="I962" s="566"/>
      <c r="J962" s="566"/>
      <c r="K962" s="566"/>
      <c r="L962" s="567"/>
      <c r="M962" s="567"/>
      <c r="N962" s="567"/>
      <c r="O962" s="567"/>
      <c r="P962" s="567"/>
      <c r="Q962" s="567"/>
      <c r="R962" s="567"/>
      <c r="S962" s="567"/>
      <c r="T962" s="567"/>
      <c r="U962" s="567"/>
      <c r="V962" s="495">
        <f t="shared" si="44"/>
        <v>10</v>
      </c>
      <c r="W962" s="577"/>
      <c r="X962" s="577"/>
      <c r="Y962" s="577"/>
      <c r="Z962" s="512"/>
      <c r="AA962" s="577"/>
      <c r="AB962" s="577"/>
      <c r="AC962" s="577"/>
      <c r="AD962" s="578">
        <v>10</v>
      </c>
      <c r="AE962" s="579"/>
      <c r="AF962" s="581" t="s">
        <v>5090</v>
      </c>
      <c r="AG962" s="580"/>
      <c r="AH962" s="580"/>
      <c r="AI962" s="581"/>
      <c r="AJ962" s="587" t="s">
        <v>3631</v>
      </c>
      <c r="AK962" s="581"/>
      <c r="AL962" s="581"/>
      <c r="AM962" s="583"/>
      <c r="AN962" s="583"/>
      <c r="AO962" s="500"/>
      <c r="AP962" s="500"/>
      <c r="AQ962" s="500"/>
      <c r="AR962" s="500"/>
      <c r="AS962" s="500"/>
      <c r="AT962" s="500"/>
      <c r="AU962" s="500"/>
      <c r="AV962" s="500"/>
      <c r="AW962" s="500"/>
      <c r="AX962" s="500"/>
      <c r="AY962" s="500"/>
      <c r="AZ962" s="500"/>
      <c r="BA962" s="500"/>
      <c r="BB962" s="500"/>
      <c r="BC962" s="500"/>
      <c r="BD962" s="500"/>
    </row>
    <row r="963" spans="1:56" s="501" customFormat="1" ht="129" hidden="1" customHeight="1">
      <c r="A963" s="492">
        <v>955</v>
      </c>
      <c r="B963" s="490" t="s">
        <v>6570</v>
      </c>
      <c r="C963" s="562" t="s">
        <v>5717</v>
      </c>
      <c r="D963" s="565"/>
      <c r="E963" s="565"/>
      <c r="F963" s="490" t="s">
        <v>5718</v>
      </c>
      <c r="G963" s="586"/>
      <c r="H963" s="566"/>
      <c r="I963" s="566"/>
      <c r="J963" s="566"/>
      <c r="K963" s="566"/>
      <c r="L963" s="567"/>
      <c r="M963" s="567"/>
      <c r="N963" s="567"/>
      <c r="O963" s="567"/>
      <c r="P963" s="567"/>
      <c r="Q963" s="567"/>
      <c r="R963" s="567"/>
      <c r="S963" s="567"/>
      <c r="T963" s="567"/>
      <c r="U963" s="567"/>
      <c r="V963" s="495">
        <f t="shared" si="44"/>
        <v>10</v>
      </c>
      <c r="W963" s="577"/>
      <c r="X963" s="577"/>
      <c r="Y963" s="577"/>
      <c r="Z963" s="512"/>
      <c r="AA963" s="577"/>
      <c r="AB963" s="577"/>
      <c r="AC963" s="577"/>
      <c r="AD963" s="578">
        <v>10</v>
      </c>
      <c r="AE963" s="579"/>
      <c r="AF963" s="537" t="s">
        <v>3631</v>
      </c>
      <c r="AG963" s="580"/>
      <c r="AH963" s="580"/>
      <c r="AI963" s="581"/>
      <c r="AJ963" s="587" t="s">
        <v>3631</v>
      </c>
      <c r="AK963" s="581"/>
      <c r="AL963" s="581"/>
      <c r="AM963" s="583"/>
      <c r="AN963" s="583"/>
      <c r="AO963" s="500"/>
      <c r="AP963" s="500"/>
      <c r="AQ963" s="500"/>
      <c r="AR963" s="500"/>
      <c r="AS963" s="500"/>
      <c r="AT963" s="500"/>
      <c r="AU963" s="500"/>
      <c r="AV963" s="500"/>
      <c r="AW963" s="500"/>
      <c r="AX963" s="500"/>
      <c r="AY963" s="500"/>
      <c r="AZ963" s="500"/>
      <c r="BA963" s="500"/>
      <c r="BB963" s="500"/>
      <c r="BC963" s="500"/>
      <c r="BD963" s="500"/>
    </row>
    <row r="964" spans="1:56" s="501" customFormat="1" ht="99.75" hidden="1" customHeight="1">
      <c r="A964" s="492">
        <v>956</v>
      </c>
      <c r="B964" s="490" t="s">
        <v>6571</v>
      </c>
      <c r="C964" s="526" t="s">
        <v>5719</v>
      </c>
      <c r="D964" s="565"/>
      <c r="E964" s="565"/>
      <c r="F964" s="490" t="s">
        <v>5720</v>
      </c>
      <c r="G964" s="586"/>
      <c r="H964" s="566"/>
      <c r="I964" s="566"/>
      <c r="J964" s="566"/>
      <c r="K964" s="566"/>
      <c r="L964" s="567"/>
      <c r="M964" s="567"/>
      <c r="N964" s="567"/>
      <c r="O964" s="567"/>
      <c r="P964" s="567"/>
      <c r="Q964" s="567"/>
      <c r="R964" s="567"/>
      <c r="S964" s="567"/>
      <c r="T964" s="567"/>
      <c r="U964" s="567"/>
      <c r="V964" s="495">
        <f t="shared" si="44"/>
        <v>5</v>
      </c>
      <c r="W964" s="577"/>
      <c r="X964" s="577"/>
      <c r="Y964" s="577"/>
      <c r="Z964" s="512"/>
      <c r="AA964" s="577"/>
      <c r="AB964" s="577"/>
      <c r="AC964" s="577"/>
      <c r="AD964" s="578">
        <v>5</v>
      </c>
      <c r="AE964" s="579"/>
      <c r="AF964" s="581" t="s">
        <v>5090</v>
      </c>
      <c r="AG964" s="580"/>
      <c r="AH964" s="580"/>
      <c r="AI964" s="581"/>
      <c r="AJ964" s="582"/>
      <c r="AK964" s="581"/>
      <c r="AL964" s="581"/>
      <c r="AM964" s="583"/>
      <c r="AN964" s="583"/>
      <c r="AO964" s="500"/>
      <c r="AP964" s="500"/>
      <c r="AQ964" s="500"/>
      <c r="AR964" s="500"/>
      <c r="AS964" s="500"/>
      <c r="AT964" s="500"/>
      <c r="AU964" s="500"/>
      <c r="AV964" s="500"/>
      <c r="AW964" s="500"/>
      <c r="AX964" s="500"/>
      <c r="AY964" s="500"/>
      <c r="AZ964" s="500"/>
      <c r="BA964" s="500"/>
      <c r="BB964" s="500"/>
      <c r="BC964" s="500"/>
      <c r="BD964" s="500"/>
    </row>
    <row r="965" spans="1:56" s="501" customFormat="1" ht="114.75" hidden="1" customHeight="1">
      <c r="A965" s="492"/>
      <c r="B965" s="490" t="s">
        <v>6572</v>
      </c>
      <c r="C965" s="562"/>
      <c r="D965" s="565"/>
      <c r="E965" s="565"/>
      <c r="F965" s="490"/>
      <c r="G965" s="562"/>
      <c r="H965" s="566"/>
      <c r="I965" s="566"/>
      <c r="J965" s="566"/>
      <c r="K965" s="566"/>
      <c r="L965" s="567"/>
      <c r="M965" s="567"/>
      <c r="N965" s="567"/>
      <c r="O965" s="567"/>
      <c r="P965" s="567"/>
      <c r="Q965" s="567"/>
      <c r="R965" s="567"/>
      <c r="S965" s="567"/>
      <c r="T965" s="567"/>
      <c r="U965" s="567"/>
      <c r="V965" s="495">
        <f t="shared" si="44"/>
        <v>0</v>
      </c>
      <c r="W965" s="577"/>
      <c r="X965" s="577"/>
      <c r="Y965" s="577"/>
      <c r="Z965" s="512"/>
      <c r="AA965" s="577"/>
      <c r="AB965" s="577"/>
      <c r="AC965" s="577"/>
      <c r="AD965" s="578"/>
      <c r="AE965" s="579"/>
      <c r="AF965" s="581"/>
      <c r="AG965" s="580"/>
      <c r="AH965" s="580"/>
      <c r="AI965" s="581"/>
      <c r="AJ965" s="582"/>
      <c r="AK965" s="581"/>
      <c r="AL965" s="581"/>
      <c r="AM965" s="583"/>
      <c r="AN965" s="583"/>
      <c r="AO965" s="500"/>
      <c r="AP965" s="500"/>
      <c r="AQ965" s="500"/>
      <c r="AR965" s="500"/>
      <c r="AS965" s="500"/>
      <c r="AT965" s="500"/>
      <c r="AU965" s="500"/>
      <c r="AV965" s="500"/>
      <c r="AW965" s="500"/>
      <c r="AX965" s="500"/>
      <c r="AY965" s="500"/>
      <c r="AZ965" s="500"/>
      <c r="BA965" s="500"/>
      <c r="BB965" s="500"/>
      <c r="BC965" s="500"/>
      <c r="BD965" s="500"/>
    </row>
    <row r="966" spans="1:56" s="501" customFormat="1" ht="81.75" hidden="1" customHeight="1">
      <c r="A966" s="492">
        <v>958</v>
      </c>
      <c r="B966" s="490" t="s">
        <v>6573</v>
      </c>
      <c r="C966" s="562"/>
      <c r="D966" s="565"/>
      <c r="E966" s="565"/>
      <c r="F966" s="490"/>
      <c r="G966" s="562"/>
      <c r="H966" s="566"/>
      <c r="I966" s="566"/>
      <c r="J966" s="566"/>
      <c r="K966" s="566"/>
      <c r="L966" s="567"/>
      <c r="M966" s="567"/>
      <c r="N966" s="567"/>
      <c r="O966" s="567"/>
      <c r="P966" s="567"/>
      <c r="Q966" s="567"/>
      <c r="R966" s="567"/>
      <c r="S966" s="567"/>
      <c r="T966" s="567"/>
      <c r="U966" s="567"/>
      <c r="V966" s="495">
        <f t="shared" si="44"/>
        <v>0</v>
      </c>
      <c r="W966" s="577"/>
      <c r="X966" s="577"/>
      <c r="Y966" s="577"/>
      <c r="Z966" s="512"/>
      <c r="AA966" s="577"/>
      <c r="AB966" s="577"/>
      <c r="AC966" s="577"/>
      <c r="AD966" s="578"/>
      <c r="AE966" s="579"/>
      <c r="AF966" s="581"/>
      <c r="AG966" s="580"/>
      <c r="AH966" s="580"/>
      <c r="AI966" s="581"/>
      <c r="AJ966" s="582"/>
      <c r="AK966" s="581"/>
      <c r="AL966" s="581"/>
      <c r="AM966" s="583"/>
      <c r="AN966" s="583"/>
      <c r="AO966" s="500"/>
      <c r="AP966" s="500"/>
      <c r="AQ966" s="500"/>
      <c r="AR966" s="500"/>
      <c r="AS966" s="500"/>
      <c r="AT966" s="500"/>
      <c r="AU966" s="500"/>
      <c r="AV966" s="500"/>
      <c r="AW966" s="500"/>
      <c r="AX966" s="500"/>
      <c r="AY966" s="500"/>
      <c r="AZ966" s="500"/>
      <c r="BA966" s="500"/>
      <c r="BB966" s="500"/>
      <c r="BC966" s="500"/>
      <c r="BD966" s="500"/>
    </row>
    <row r="967" spans="1:56" s="501" customFormat="1" ht="81.75" hidden="1" customHeight="1">
      <c r="A967" s="492">
        <v>959</v>
      </c>
      <c r="B967" s="490" t="s">
        <v>6574</v>
      </c>
      <c r="C967" s="562"/>
      <c r="D967" s="565"/>
      <c r="E967" s="565"/>
      <c r="F967" s="490"/>
      <c r="G967" s="586"/>
      <c r="H967" s="566"/>
      <c r="I967" s="566"/>
      <c r="J967" s="566"/>
      <c r="K967" s="566"/>
      <c r="L967" s="567"/>
      <c r="M967" s="567"/>
      <c r="N967" s="567"/>
      <c r="O967" s="567"/>
      <c r="P967" s="567"/>
      <c r="Q967" s="567"/>
      <c r="R967" s="567"/>
      <c r="S967" s="567"/>
      <c r="T967" s="567"/>
      <c r="U967" s="567"/>
      <c r="V967" s="495">
        <f t="shared" si="44"/>
        <v>0</v>
      </c>
      <c r="W967" s="577"/>
      <c r="X967" s="577"/>
      <c r="Y967" s="577"/>
      <c r="Z967" s="512"/>
      <c r="AA967" s="577"/>
      <c r="AB967" s="577"/>
      <c r="AC967" s="577"/>
      <c r="AD967" s="578"/>
      <c r="AE967" s="579"/>
      <c r="AF967" s="581"/>
      <c r="AG967" s="580"/>
      <c r="AH967" s="580"/>
      <c r="AI967" s="581"/>
      <c r="AJ967" s="582"/>
      <c r="AK967" s="581"/>
      <c r="AL967" s="581"/>
      <c r="AM967" s="583"/>
      <c r="AN967" s="583"/>
      <c r="AO967" s="500"/>
      <c r="AP967" s="500"/>
      <c r="AQ967" s="500"/>
      <c r="AR967" s="500"/>
      <c r="AS967" s="500"/>
      <c r="AT967" s="500"/>
      <c r="AU967" s="500"/>
      <c r="AV967" s="500"/>
      <c r="AW967" s="500"/>
      <c r="AX967" s="500"/>
      <c r="AY967" s="500"/>
      <c r="AZ967" s="500"/>
      <c r="BA967" s="500"/>
      <c r="BB967" s="500"/>
      <c r="BC967" s="500"/>
      <c r="BD967" s="500"/>
    </row>
    <row r="968" spans="1:56" s="501" customFormat="1" ht="81.75" hidden="1" customHeight="1">
      <c r="A968" s="492">
        <v>960</v>
      </c>
      <c r="B968" s="490" t="s">
        <v>6575</v>
      </c>
      <c r="C968" s="588" t="s">
        <v>5098</v>
      </c>
      <c r="D968" s="565"/>
      <c r="E968" s="565"/>
      <c r="F968" s="490" t="s">
        <v>5100</v>
      </c>
      <c r="G968" s="586"/>
      <c r="H968" s="566"/>
      <c r="I968" s="566"/>
      <c r="J968" s="566"/>
      <c r="K968" s="566"/>
      <c r="L968" s="567"/>
      <c r="M968" s="567"/>
      <c r="N968" s="567"/>
      <c r="O968" s="567"/>
      <c r="P968" s="567"/>
      <c r="Q968" s="567"/>
      <c r="R968" s="567"/>
      <c r="S968" s="567"/>
      <c r="T968" s="567"/>
      <c r="U968" s="567"/>
      <c r="V968" s="495">
        <f t="shared" si="44"/>
        <v>3</v>
      </c>
      <c r="W968" s="577"/>
      <c r="X968" s="577"/>
      <c r="Y968" s="577"/>
      <c r="Z968" s="512"/>
      <c r="AA968" s="577"/>
      <c r="AB968" s="577"/>
      <c r="AC968" s="577"/>
      <c r="AD968" s="578">
        <v>3</v>
      </c>
      <c r="AE968" s="579"/>
      <c r="AF968" s="581" t="s">
        <v>5090</v>
      </c>
      <c r="AG968" s="580"/>
      <c r="AH968" s="580"/>
      <c r="AI968" s="581"/>
      <c r="AJ968" s="582"/>
      <c r="AK968" s="581"/>
      <c r="AL968" s="581"/>
      <c r="AM968" s="589"/>
      <c r="AN968" s="589"/>
      <c r="AO968" s="590"/>
      <c r="AP968" s="590"/>
      <c r="AQ968" s="590"/>
      <c r="AR968" s="500"/>
      <c r="AS968" s="500"/>
      <c r="AT968" s="500"/>
      <c r="AU968" s="500"/>
      <c r="AV968" s="500"/>
      <c r="AW968" s="500"/>
      <c r="AX968" s="500"/>
      <c r="AY968" s="500"/>
      <c r="AZ968" s="500"/>
      <c r="BA968" s="500"/>
      <c r="BB968" s="500"/>
      <c r="BC968" s="500"/>
      <c r="BD968" s="500"/>
    </row>
    <row r="969" spans="1:56" s="501" customFormat="1" ht="106.5" hidden="1" customHeight="1">
      <c r="A969" s="492">
        <v>961</v>
      </c>
      <c r="B969" s="490" t="s">
        <v>6576</v>
      </c>
      <c r="C969" s="562"/>
      <c r="D969" s="565"/>
      <c r="E969" s="565"/>
      <c r="F969" s="490"/>
      <c r="G969" s="562"/>
      <c r="H969" s="566"/>
      <c r="I969" s="566"/>
      <c r="J969" s="566"/>
      <c r="K969" s="566"/>
      <c r="L969" s="567"/>
      <c r="M969" s="567"/>
      <c r="N969" s="567"/>
      <c r="O969" s="567"/>
      <c r="P969" s="567"/>
      <c r="Q969" s="567"/>
      <c r="R969" s="567"/>
      <c r="S969" s="567"/>
      <c r="T969" s="567"/>
      <c r="U969" s="567"/>
      <c r="V969" s="495">
        <f t="shared" si="44"/>
        <v>0</v>
      </c>
      <c r="W969" s="577"/>
      <c r="X969" s="577"/>
      <c r="Y969" s="577"/>
      <c r="Z969" s="512"/>
      <c r="AA969" s="577"/>
      <c r="AB969" s="577"/>
      <c r="AC969" s="577"/>
      <c r="AD969" s="578"/>
      <c r="AE969" s="579"/>
      <c r="AF969" s="581"/>
      <c r="AG969" s="580"/>
      <c r="AH969" s="580"/>
      <c r="AI969" s="581"/>
      <c r="AJ969" s="582"/>
      <c r="AK969" s="581"/>
      <c r="AL969" s="581"/>
      <c r="AM969" s="589"/>
      <c r="AN969" s="589"/>
      <c r="AO969" s="590"/>
      <c r="AP969" s="590"/>
      <c r="AQ969" s="590"/>
      <c r="AR969" s="500"/>
      <c r="AS969" s="500"/>
      <c r="AT969" s="500"/>
      <c r="AU969" s="500"/>
      <c r="AV969" s="500"/>
      <c r="AW969" s="500"/>
      <c r="AX969" s="500"/>
      <c r="AY969" s="500"/>
      <c r="AZ969" s="500"/>
      <c r="BA969" s="500"/>
      <c r="BB969" s="500"/>
      <c r="BC969" s="500"/>
      <c r="BD969" s="500"/>
    </row>
    <row r="970" spans="1:56" s="501" customFormat="1" ht="141" hidden="1" customHeight="1">
      <c r="A970" s="492">
        <v>962</v>
      </c>
      <c r="B970" s="490" t="s">
        <v>6577</v>
      </c>
      <c r="C970" s="562"/>
      <c r="D970" s="565"/>
      <c r="E970" s="565"/>
      <c r="F970" s="490"/>
      <c r="G970" s="576"/>
      <c r="H970" s="566"/>
      <c r="I970" s="566"/>
      <c r="J970" s="566"/>
      <c r="K970" s="566"/>
      <c r="L970" s="567"/>
      <c r="M970" s="567"/>
      <c r="N970" s="567"/>
      <c r="O970" s="567"/>
      <c r="P970" s="567"/>
      <c r="Q970" s="567"/>
      <c r="R970" s="567"/>
      <c r="S970" s="567"/>
      <c r="T970" s="567"/>
      <c r="U970" s="567"/>
      <c r="V970" s="495">
        <f t="shared" ref="V970:V1033" si="45">SUM(W970:AE970)</f>
        <v>0</v>
      </c>
      <c r="W970" s="577"/>
      <c r="X970" s="577"/>
      <c r="Y970" s="577"/>
      <c r="Z970" s="512"/>
      <c r="AA970" s="577"/>
      <c r="AB970" s="577"/>
      <c r="AC970" s="577"/>
      <c r="AD970" s="578"/>
      <c r="AE970" s="579"/>
      <c r="AF970" s="581"/>
      <c r="AG970" s="580"/>
      <c r="AH970" s="580"/>
      <c r="AI970" s="581"/>
      <c r="AJ970" s="582"/>
      <c r="AK970" s="581"/>
      <c r="AL970" s="581"/>
      <c r="AM970" s="589"/>
      <c r="AN970" s="589"/>
      <c r="AO970" s="590"/>
      <c r="AP970" s="590"/>
      <c r="AQ970" s="590"/>
      <c r="AR970" s="500"/>
      <c r="AS970" s="500"/>
      <c r="AT970" s="500"/>
      <c r="AU970" s="500"/>
      <c r="AV970" s="500"/>
      <c r="AW970" s="500"/>
      <c r="AX970" s="500"/>
      <c r="AY970" s="500"/>
      <c r="AZ970" s="500"/>
      <c r="BA970" s="500"/>
      <c r="BB970" s="500"/>
      <c r="BC970" s="500"/>
      <c r="BD970" s="500"/>
    </row>
    <row r="971" spans="1:56" s="501" customFormat="1" ht="171.75" hidden="1" customHeight="1">
      <c r="A971" s="492"/>
      <c r="B971" s="490" t="s">
        <v>6578</v>
      </c>
      <c r="C971" s="591" t="s">
        <v>5721</v>
      </c>
      <c r="D971" s="591" t="s">
        <v>5722</v>
      </c>
      <c r="E971" s="592"/>
      <c r="F971" s="490" t="s">
        <v>5723</v>
      </c>
      <c r="G971" s="508"/>
      <c r="H971" s="506"/>
      <c r="I971" s="506"/>
      <c r="J971" s="506"/>
      <c r="K971" s="506"/>
      <c r="L971" s="507"/>
      <c r="M971" s="507"/>
      <c r="N971" s="507"/>
      <c r="O971" s="507"/>
      <c r="P971" s="507"/>
      <c r="Q971" s="507"/>
      <c r="R971" s="507"/>
      <c r="S971" s="507"/>
      <c r="T971" s="507"/>
      <c r="U971" s="507"/>
      <c r="V971" s="495">
        <f t="shared" si="45"/>
        <v>35</v>
      </c>
      <c r="W971" s="511"/>
      <c r="X971" s="511"/>
      <c r="Y971" s="511"/>
      <c r="Z971" s="511"/>
      <c r="AA971" s="511"/>
      <c r="AB971" s="511"/>
      <c r="AC971" s="511">
        <v>35</v>
      </c>
      <c r="AD971" s="511"/>
      <c r="AE971" s="593"/>
      <c r="AF971" s="537" t="s">
        <v>5724</v>
      </c>
      <c r="AG971" s="514"/>
      <c r="AH971" s="499"/>
      <c r="AI971" s="324"/>
      <c r="AJ971" s="324"/>
      <c r="AK971" s="324"/>
      <c r="AL971" s="324"/>
      <c r="AM971" s="583"/>
      <c r="AN971" s="583"/>
      <c r="AO971" s="583"/>
      <c r="AP971" s="500"/>
      <c r="AQ971" s="500"/>
      <c r="AR971" s="500"/>
      <c r="AS971" s="500"/>
      <c r="AT971" s="500"/>
      <c r="AU971" s="500"/>
      <c r="AV971" s="500"/>
      <c r="AW971" s="500"/>
      <c r="AX971" s="500"/>
      <c r="AY971" s="500"/>
      <c r="AZ971" s="500"/>
      <c r="BA971" s="500"/>
      <c r="BB971" s="500"/>
      <c r="BC971" s="500"/>
      <c r="BD971" s="500"/>
    </row>
    <row r="972" spans="1:56" s="501" customFormat="1" ht="222" hidden="1" customHeight="1">
      <c r="A972" s="492"/>
      <c r="B972" s="490" t="s">
        <v>6579</v>
      </c>
      <c r="C972" s="591" t="s">
        <v>5725</v>
      </c>
      <c r="D972" s="591" t="s">
        <v>5726</v>
      </c>
      <c r="E972" s="592"/>
      <c r="F972" s="490" t="s">
        <v>5727</v>
      </c>
      <c r="G972" s="508"/>
      <c r="H972" s="506"/>
      <c r="I972" s="506"/>
      <c r="J972" s="506"/>
      <c r="K972" s="506"/>
      <c r="L972" s="507"/>
      <c r="M972" s="507"/>
      <c r="N972" s="507"/>
      <c r="O972" s="507"/>
      <c r="P972" s="507"/>
      <c r="Q972" s="507"/>
      <c r="R972" s="507"/>
      <c r="S972" s="507"/>
      <c r="T972" s="507"/>
      <c r="U972" s="507"/>
      <c r="V972" s="495">
        <f t="shared" si="45"/>
        <v>15</v>
      </c>
      <c r="W972" s="511"/>
      <c r="X972" s="511"/>
      <c r="Y972" s="511"/>
      <c r="Z972" s="511"/>
      <c r="AA972" s="511"/>
      <c r="AB972" s="511"/>
      <c r="AC972" s="511">
        <v>15</v>
      </c>
      <c r="AD972" s="511"/>
      <c r="AE972" s="593"/>
      <c r="AF972" s="537" t="s">
        <v>5728</v>
      </c>
      <c r="AG972" s="514"/>
      <c r="AH972" s="499"/>
      <c r="AI972" s="324"/>
      <c r="AJ972" s="324"/>
      <c r="AK972" s="324"/>
      <c r="AL972" s="324"/>
      <c r="AM972" s="583"/>
      <c r="AN972" s="583"/>
      <c r="AO972" s="583"/>
      <c r="AP972" s="500"/>
      <c r="AQ972" s="500"/>
      <c r="AR972" s="500"/>
      <c r="AS972" s="500"/>
      <c r="AT972" s="500"/>
      <c r="AU972" s="500"/>
      <c r="AV972" s="500"/>
      <c r="AW972" s="500"/>
      <c r="AX972" s="500"/>
      <c r="AY972" s="500"/>
      <c r="AZ972" s="500"/>
      <c r="BA972" s="500"/>
      <c r="BB972" s="500"/>
      <c r="BC972" s="500"/>
      <c r="BD972" s="500"/>
    </row>
    <row r="973" spans="1:56" s="501" customFormat="1" ht="87" hidden="1" customHeight="1">
      <c r="A973" s="492"/>
      <c r="B973" s="490" t="s">
        <v>6580</v>
      </c>
      <c r="C973" s="591" t="s">
        <v>5729</v>
      </c>
      <c r="D973" s="591" t="s">
        <v>5730</v>
      </c>
      <c r="E973" s="592"/>
      <c r="F973" s="490" t="s">
        <v>5731</v>
      </c>
      <c r="G973" s="508"/>
      <c r="H973" s="506"/>
      <c r="I973" s="506"/>
      <c r="J973" s="506"/>
      <c r="K973" s="506"/>
      <c r="L973" s="507"/>
      <c r="M973" s="507"/>
      <c r="N973" s="507"/>
      <c r="O973" s="507"/>
      <c r="P973" s="507"/>
      <c r="Q973" s="507"/>
      <c r="R973" s="507"/>
      <c r="S973" s="507"/>
      <c r="T973" s="507"/>
      <c r="U973" s="507"/>
      <c r="V973" s="495">
        <f t="shared" si="45"/>
        <v>25</v>
      </c>
      <c r="W973" s="511"/>
      <c r="X973" s="511"/>
      <c r="Y973" s="511"/>
      <c r="Z973" s="511"/>
      <c r="AA973" s="511"/>
      <c r="AB973" s="511"/>
      <c r="AC973" s="511">
        <v>25</v>
      </c>
      <c r="AD973" s="511"/>
      <c r="AE973" s="593"/>
      <c r="AF973" s="537" t="s">
        <v>5732</v>
      </c>
      <c r="AG973" s="514"/>
      <c r="AH973" s="499"/>
      <c r="AI973" s="324"/>
      <c r="AJ973" s="324"/>
      <c r="AK973" s="324"/>
      <c r="AL973" s="324"/>
      <c r="AM973" s="583"/>
      <c r="AN973" s="583"/>
      <c r="AO973" s="583"/>
      <c r="AP973" s="500"/>
      <c r="AQ973" s="500"/>
      <c r="AR973" s="500"/>
      <c r="AS973" s="500"/>
      <c r="AT973" s="500"/>
      <c r="AU973" s="500"/>
      <c r="AV973" s="500"/>
      <c r="AW973" s="500"/>
      <c r="AX973" s="500"/>
      <c r="AY973" s="500"/>
      <c r="AZ973" s="500"/>
      <c r="BA973" s="500"/>
      <c r="BB973" s="500"/>
      <c r="BC973" s="500"/>
      <c r="BD973" s="500"/>
    </row>
    <row r="974" spans="1:56" s="501" customFormat="1" ht="97.5" hidden="1" customHeight="1">
      <c r="A974" s="492"/>
      <c r="B974" s="490" t="s">
        <v>6581</v>
      </c>
      <c r="C974" s="591" t="s">
        <v>5733</v>
      </c>
      <c r="D974" s="591" t="s">
        <v>5734</v>
      </c>
      <c r="E974" s="592"/>
      <c r="F974" s="490" t="s">
        <v>5735</v>
      </c>
      <c r="G974" s="508"/>
      <c r="H974" s="506"/>
      <c r="I974" s="506"/>
      <c r="J974" s="506"/>
      <c r="K974" s="506"/>
      <c r="L974" s="507"/>
      <c r="M974" s="507"/>
      <c r="N974" s="507"/>
      <c r="O974" s="507"/>
      <c r="P974" s="507"/>
      <c r="Q974" s="507"/>
      <c r="R974" s="507"/>
      <c r="S974" s="507"/>
      <c r="T974" s="507"/>
      <c r="U974" s="507"/>
      <c r="V974" s="495">
        <f t="shared" si="45"/>
        <v>30</v>
      </c>
      <c r="W974" s="511"/>
      <c r="X974" s="511"/>
      <c r="Y974" s="511"/>
      <c r="Z974" s="511"/>
      <c r="AA974" s="511"/>
      <c r="AB974" s="511"/>
      <c r="AC974" s="511">
        <v>30</v>
      </c>
      <c r="AD974" s="511"/>
      <c r="AE974" s="593"/>
      <c r="AF974" s="537" t="s">
        <v>5736</v>
      </c>
      <c r="AG974" s="514"/>
      <c r="AH974" s="499"/>
      <c r="AI974" s="324"/>
      <c r="AJ974" s="324"/>
      <c r="AK974" s="324"/>
      <c r="AL974" s="324"/>
      <c r="AM974" s="583"/>
      <c r="AN974" s="583"/>
      <c r="AO974" s="583"/>
      <c r="AP974" s="500"/>
      <c r="AQ974" s="500"/>
      <c r="AR974" s="500"/>
      <c r="AS974" s="500"/>
      <c r="AT974" s="500"/>
      <c r="AU974" s="500"/>
      <c r="AV974" s="500"/>
      <c r="AW974" s="500"/>
      <c r="AX974" s="500"/>
      <c r="AY974" s="500"/>
      <c r="AZ974" s="500"/>
      <c r="BA974" s="500"/>
      <c r="BB974" s="500"/>
      <c r="BC974" s="500"/>
      <c r="BD974" s="500"/>
    </row>
    <row r="975" spans="1:56" s="501" customFormat="1" ht="135.75" hidden="1" customHeight="1">
      <c r="A975" s="492"/>
      <c r="B975" s="490" t="s">
        <v>6582</v>
      </c>
      <c r="C975" s="591" t="s">
        <v>5737</v>
      </c>
      <c r="D975" s="591" t="s">
        <v>5738</v>
      </c>
      <c r="E975" s="592"/>
      <c r="F975" s="490" t="s">
        <v>5739</v>
      </c>
      <c r="G975" s="508"/>
      <c r="H975" s="506"/>
      <c r="I975" s="506"/>
      <c r="J975" s="506"/>
      <c r="K975" s="506"/>
      <c r="L975" s="507"/>
      <c r="M975" s="507"/>
      <c r="N975" s="507"/>
      <c r="O975" s="507"/>
      <c r="P975" s="507"/>
      <c r="Q975" s="507"/>
      <c r="R975" s="507"/>
      <c r="S975" s="507"/>
      <c r="T975" s="507"/>
      <c r="U975" s="507"/>
      <c r="V975" s="495">
        <f t="shared" si="45"/>
        <v>30</v>
      </c>
      <c r="W975" s="511"/>
      <c r="X975" s="511"/>
      <c r="Y975" s="511"/>
      <c r="Z975" s="511"/>
      <c r="AA975" s="511"/>
      <c r="AB975" s="511"/>
      <c r="AC975" s="511">
        <v>30</v>
      </c>
      <c r="AD975" s="511"/>
      <c r="AE975" s="593"/>
      <c r="AF975" s="537" t="s">
        <v>5740</v>
      </c>
      <c r="AG975" s="514"/>
      <c r="AH975" s="499"/>
      <c r="AI975" s="324"/>
      <c r="AJ975" s="324"/>
      <c r="AK975" s="324"/>
      <c r="AL975" s="324"/>
      <c r="AM975" s="583"/>
      <c r="AN975" s="583"/>
      <c r="AO975" s="583"/>
      <c r="AP975" s="500"/>
      <c r="AQ975" s="500"/>
      <c r="AR975" s="500"/>
      <c r="AS975" s="500"/>
      <c r="AT975" s="500"/>
      <c r="AU975" s="500"/>
      <c r="AV975" s="500"/>
      <c r="AW975" s="500"/>
      <c r="AX975" s="500"/>
      <c r="AY975" s="500"/>
      <c r="AZ975" s="500"/>
      <c r="BA975" s="500"/>
      <c r="BB975" s="500"/>
      <c r="BC975" s="500"/>
      <c r="BD975" s="500"/>
    </row>
    <row r="976" spans="1:56" s="501" customFormat="1" ht="127.5" hidden="1" customHeight="1">
      <c r="A976" s="492"/>
      <c r="B976" s="490" t="s">
        <v>6583</v>
      </c>
      <c r="C976" s="594" t="s">
        <v>5741</v>
      </c>
      <c r="D976" s="595" t="s">
        <v>5742</v>
      </c>
      <c r="E976" s="592"/>
      <c r="F976" s="490" t="s">
        <v>5743</v>
      </c>
      <c r="G976" s="508"/>
      <c r="H976" s="506"/>
      <c r="I976" s="506"/>
      <c r="J976" s="506"/>
      <c r="K976" s="506"/>
      <c r="L976" s="507"/>
      <c r="M976" s="507"/>
      <c r="N976" s="507"/>
      <c r="O976" s="507"/>
      <c r="P976" s="507"/>
      <c r="Q976" s="507"/>
      <c r="R976" s="507"/>
      <c r="S976" s="507"/>
      <c r="T976" s="507"/>
      <c r="U976" s="507"/>
      <c r="V976" s="495">
        <f t="shared" si="45"/>
        <v>20</v>
      </c>
      <c r="W976" s="511"/>
      <c r="X976" s="511"/>
      <c r="Y976" s="511"/>
      <c r="Z976" s="511"/>
      <c r="AA976" s="511"/>
      <c r="AB976" s="511"/>
      <c r="AC976" s="511">
        <v>20</v>
      </c>
      <c r="AD976" s="511"/>
      <c r="AE976" s="593"/>
      <c r="AF976" s="537" t="s">
        <v>5744</v>
      </c>
      <c r="AG976" s="514"/>
      <c r="AH976" s="499"/>
      <c r="AI976" s="324"/>
      <c r="AJ976" s="324"/>
      <c r="AK976" s="324"/>
      <c r="AL976" s="324"/>
      <c r="AM976" s="583"/>
      <c r="AN976" s="583"/>
      <c r="AO976" s="583"/>
      <c r="AP976" s="500"/>
      <c r="AQ976" s="500"/>
      <c r="AR976" s="500"/>
      <c r="AS976" s="500"/>
      <c r="AT976" s="500"/>
      <c r="AU976" s="500"/>
      <c r="AV976" s="500"/>
      <c r="AW976" s="500"/>
      <c r="AX976" s="500"/>
      <c r="AY976" s="500"/>
      <c r="AZ976" s="500"/>
      <c r="BA976" s="500"/>
      <c r="BB976" s="500"/>
      <c r="BC976" s="500"/>
      <c r="BD976" s="500"/>
    </row>
    <row r="977" spans="1:56" s="501" customFormat="1" ht="129.75" hidden="1" customHeight="1">
      <c r="A977" s="492"/>
      <c r="B977" s="490" t="s">
        <v>6584</v>
      </c>
      <c r="C977" s="596" t="s">
        <v>5745</v>
      </c>
      <c r="D977" s="596" t="s">
        <v>5746</v>
      </c>
      <c r="E977" s="592"/>
      <c r="F977" s="490" t="s">
        <v>5747</v>
      </c>
      <c r="G977" s="508"/>
      <c r="H977" s="506"/>
      <c r="I977" s="506"/>
      <c r="J977" s="506"/>
      <c r="K977" s="506"/>
      <c r="L977" s="507"/>
      <c r="M977" s="507"/>
      <c r="N977" s="507"/>
      <c r="O977" s="507"/>
      <c r="P977" s="507"/>
      <c r="Q977" s="507"/>
      <c r="R977" s="507"/>
      <c r="S977" s="507"/>
      <c r="T977" s="507"/>
      <c r="U977" s="507"/>
      <c r="V977" s="495">
        <f t="shared" si="45"/>
        <v>25</v>
      </c>
      <c r="W977" s="511"/>
      <c r="X977" s="511"/>
      <c r="Y977" s="511"/>
      <c r="Z977" s="511"/>
      <c r="AA977" s="511"/>
      <c r="AB977" s="511"/>
      <c r="AC977" s="511">
        <v>25</v>
      </c>
      <c r="AD977" s="511"/>
      <c r="AE977" s="593"/>
      <c r="AF977" s="537" t="s">
        <v>5748</v>
      </c>
      <c r="AG977" s="514"/>
      <c r="AH977" s="499"/>
      <c r="AI977" s="324"/>
      <c r="AJ977" s="324"/>
      <c r="AK977" s="324"/>
      <c r="AL977" s="324"/>
      <c r="AM977" s="583"/>
      <c r="AN977" s="583"/>
      <c r="AO977" s="583"/>
      <c r="AP977" s="500"/>
      <c r="AQ977" s="500"/>
      <c r="AR977" s="500"/>
      <c r="AS977" s="500"/>
      <c r="AT977" s="500"/>
      <c r="AU977" s="500"/>
      <c r="AV977" s="500"/>
      <c r="AW977" s="500"/>
      <c r="AX977" s="500"/>
      <c r="AY977" s="500"/>
      <c r="AZ977" s="500"/>
      <c r="BA977" s="500"/>
      <c r="BB977" s="500"/>
      <c r="BC977" s="500"/>
      <c r="BD977" s="500"/>
    </row>
    <row r="978" spans="1:56" s="501" customFormat="1" ht="52.5" hidden="1" customHeight="1">
      <c r="A978" s="492"/>
      <c r="B978" s="490" t="s">
        <v>6585</v>
      </c>
      <c r="C978" s="591" t="s">
        <v>5054</v>
      </c>
      <c r="D978" s="597"/>
      <c r="E978" s="597"/>
      <c r="F978" s="490" t="s">
        <v>5749</v>
      </c>
      <c r="G978" s="508"/>
      <c r="H978" s="506"/>
      <c r="I978" s="506"/>
      <c r="J978" s="506"/>
      <c r="K978" s="506"/>
      <c r="L978" s="507"/>
      <c r="M978" s="507"/>
      <c r="N978" s="507"/>
      <c r="O978" s="507"/>
      <c r="P978" s="507"/>
      <c r="Q978" s="507"/>
      <c r="R978" s="507"/>
      <c r="S978" s="507"/>
      <c r="T978" s="507"/>
      <c r="U978" s="507"/>
      <c r="V978" s="495">
        <f t="shared" si="45"/>
        <v>5</v>
      </c>
      <c r="W978" s="511"/>
      <c r="X978" s="511"/>
      <c r="Y978" s="511"/>
      <c r="Z978" s="511"/>
      <c r="AA978" s="511"/>
      <c r="AB978" s="511"/>
      <c r="AC978" s="511">
        <v>5</v>
      </c>
      <c r="AD978" s="511"/>
      <c r="AE978" s="593"/>
      <c r="AF978" s="537" t="s">
        <v>5750</v>
      </c>
      <c r="AG978" s="514"/>
      <c r="AH978" s="499"/>
      <c r="AI978" s="324"/>
      <c r="AJ978" s="324"/>
      <c r="AK978" s="324"/>
      <c r="AL978" s="324"/>
      <c r="AM978" s="583"/>
      <c r="AN978" s="583"/>
      <c r="AO978" s="583"/>
      <c r="AP978" s="500"/>
      <c r="AQ978" s="500"/>
      <c r="AR978" s="500"/>
      <c r="AS978" s="500"/>
      <c r="AT978" s="500"/>
      <c r="AU978" s="500"/>
      <c r="AV978" s="500"/>
      <c r="AW978" s="500"/>
      <c r="AX978" s="500"/>
      <c r="AY978" s="500"/>
      <c r="AZ978" s="500"/>
      <c r="BA978" s="500"/>
      <c r="BB978" s="500"/>
      <c r="BC978" s="500"/>
      <c r="BD978" s="500"/>
    </row>
    <row r="979" spans="1:56" s="501" customFormat="1" ht="70.5" hidden="1" customHeight="1">
      <c r="A979" s="492"/>
      <c r="B979" s="490" t="s">
        <v>6586</v>
      </c>
      <c r="C979" s="591" t="s">
        <v>5751</v>
      </c>
      <c r="D979" s="591" t="s">
        <v>5752</v>
      </c>
      <c r="E979" s="592"/>
      <c r="F979" s="490" t="s">
        <v>5753</v>
      </c>
      <c r="G979" s="508"/>
      <c r="H979" s="506"/>
      <c r="I979" s="506"/>
      <c r="J979" s="506"/>
      <c r="K979" s="506"/>
      <c r="L979" s="507"/>
      <c r="M979" s="507"/>
      <c r="N979" s="507"/>
      <c r="O979" s="507"/>
      <c r="P979" s="507"/>
      <c r="Q979" s="507"/>
      <c r="R979" s="507"/>
      <c r="S979" s="507"/>
      <c r="T979" s="507"/>
      <c r="U979" s="507"/>
      <c r="V979" s="495">
        <f t="shared" si="45"/>
        <v>10</v>
      </c>
      <c r="W979" s="511"/>
      <c r="X979" s="511"/>
      <c r="Y979" s="511"/>
      <c r="Z979" s="511"/>
      <c r="AA979" s="511"/>
      <c r="AB979" s="511"/>
      <c r="AC979" s="511">
        <v>10</v>
      </c>
      <c r="AD979" s="511"/>
      <c r="AE979" s="593"/>
      <c r="AF979" s="537" t="s">
        <v>5754</v>
      </c>
      <c r="AG979" s="514"/>
      <c r="AH979" s="499"/>
      <c r="AI979" s="324"/>
      <c r="AJ979" s="324"/>
      <c r="AK979" s="324"/>
      <c r="AL979" s="324"/>
      <c r="AM979" s="583"/>
      <c r="AN979" s="583"/>
      <c r="AO979" s="583"/>
      <c r="AP979" s="500"/>
      <c r="AQ979" s="500"/>
      <c r="AR979" s="500"/>
      <c r="AS979" s="500"/>
      <c r="AT979" s="500"/>
      <c r="AU979" s="500"/>
      <c r="AV979" s="500"/>
      <c r="AW979" s="500"/>
      <c r="AX979" s="500"/>
      <c r="AY979" s="500"/>
      <c r="AZ979" s="500"/>
      <c r="BA979" s="500"/>
      <c r="BB979" s="500"/>
      <c r="BC979" s="500"/>
      <c r="BD979" s="500"/>
    </row>
    <row r="980" spans="1:56" s="501" customFormat="1" ht="51.75" hidden="1" customHeight="1">
      <c r="A980" s="492"/>
      <c r="B980" s="490" t="s">
        <v>6587</v>
      </c>
      <c r="C980" s="591" t="s">
        <v>5755</v>
      </c>
      <c r="D980" s="591" t="s">
        <v>5756</v>
      </c>
      <c r="E980" s="592"/>
      <c r="F980" s="490" t="s">
        <v>5757</v>
      </c>
      <c r="G980" s="508"/>
      <c r="H980" s="506"/>
      <c r="I980" s="506"/>
      <c r="J980" s="506"/>
      <c r="K980" s="506"/>
      <c r="L980" s="507"/>
      <c r="M980" s="507"/>
      <c r="N980" s="507"/>
      <c r="O980" s="507"/>
      <c r="P980" s="507"/>
      <c r="Q980" s="507"/>
      <c r="R980" s="507"/>
      <c r="S980" s="507"/>
      <c r="T980" s="507"/>
      <c r="U980" s="507"/>
      <c r="V980" s="495">
        <f t="shared" si="45"/>
        <v>10</v>
      </c>
      <c r="W980" s="511"/>
      <c r="X980" s="511"/>
      <c r="Y980" s="511"/>
      <c r="Z980" s="511"/>
      <c r="AA980" s="511"/>
      <c r="AB980" s="511"/>
      <c r="AC980" s="511">
        <v>10</v>
      </c>
      <c r="AD980" s="511"/>
      <c r="AE980" s="593"/>
      <c r="AF980" s="537" t="s">
        <v>5758</v>
      </c>
      <c r="AG980" s="514"/>
      <c r="AH980" s="499"/>
      <c r="AI980" s="324"/>
      <c r="AJ980" s="324"/>
      <c r="AK980" s="324"/>
      <c r="AL980" s="324"/>
      <c r="AM980" s="583"/>
      <c r="AN980" s="583"/>
      <c r="AO980" s="583"/>
      <c r="AP980" s="500"/>
      <c r="AQ980" s="500"/>
      <c r="AR980" s="500"/>
      <c r="AS980" s="500"/>
      <c r="AT980" s="500"/>
      <c r="AU980" s="500"/>
      <c r="AV980" s="500"/>
      <c r="AW980" s="500"/>
      <c r="AX980" s="500"/>
      <c r="AY980" s="500"/>
      <c r="AZ980" s="500"/>
      <c r="BA980" s="500"/>
      <c r="BB980" s="500"/>
      <c r="BC980" s="500"/>
      <c r="BD980" s="500"/>
    </row>
    <row r="981" spans="1:56" s="501" customFormat="1" ht="72.75" hidden="1" customHeight="1">
      <c r="A981" s="492"/>
      <c r="B981" s="490" t="s">
        <v>6588</v>
      </c>
      <c r="C981" s="591" t="s">
        <v>5759</v>
      </c>
      <c r="D981" s="591" t="s">
        <v>5760</v>
      </c>
      <c r="E981" s="592"/>
      <c r="F981" s="490" t="s">
        <v>5761</v>
      </c>
      <c r="G981" s="508"/>
      <c r="H981" s="506"/>
      <c r="I981" s="506"/>
      <c r="J981" s="506"/>
      <c r="K981" s="506"/>
      <c r="L981" s="507"/>
      <c r="M981" s="507"/>
      <c r="N981" s="507"/>
      <c r="O981" s="507"/>
      <c r="P981" s="507"/>
      <c r="Q981" s="507"/>
      <c r="R981" s="507"/>
      <c r="S981" s="507"/>
      <c r="T981" s="507"/>
      <c r="U981" s="507"/>
      <c r="V981" s="495">
        <f t="shared" si="45"/>
        <v>5</v>
      </c>
      <c r="W981" s="511"/>
      <c r="X981" s="511"/>
      <c r="Y981" s="511"/>
      <c r="Z981" s="511"/>
      <c r="AA981" s="511"/>
      <c r="AB981" s="511"/>
      <c r="AC981" s="511">
        <v>5</v>
      </c>
      <c r="AD981" s="511"/>
      <c r="AE981" s="593"/>
      <c r="AF981" s="537" t="s">
        <v>5758</v>
      </c>
      <c r="AG981" s="514"/>
      <c r="AH981" s="499"/>
      <c r="AI981" s="324"/>
      <c r="AJ981" s="324"/>
      <c r="AK981" s="324"/>
      <c r="AL981" s="324"/>
      <c r="AM981" s="583"/>
      <c r="AN981" s="583"/>
      <c r="AO981" s="583"/>
      <c r="AP981" s="500"/>
      <c r="AQ981" s="500"/>
      <c r="AR981" s="500"/>
      <c r="AS981" s="500"/>
      <c r="AT981" s="500"/>
      <c r="AU981" s="500"/>
      <c r="AV981" s="500"/>
      <c r="AW981" s="500"/>
      <c r="AX981" s="500"/>
      <c r="AY981" s="500"/>
      <c r="AZ981" s="500"/>
      <c r="BA981" s="500"/>
      <c r="BB981" s="500"/>
      <c r="BC981" s="500"/>
      <c r="BD981" s="500"/>
    </row>
    <row r="982" spans="1:56" s="501" customFormat="1" ht="72.75" hidden="1" customHeight="1">
      <c r="A982" s="492"/>
      <c r="B982" s="490" t="s">
        <v>6589</v>
      </c>
      <c r="C982" s="591" t="s">
        <v>5762</v>
      </c>
      <c r="D982" s="591" t="s">
        <v>5763</v>
      </c>
      <c r="E982" s="592"/>
      <c r="F982" s="490" t="s">
        <v>5764</v>
      </c>
      <c r="G982" s="508"/>
      <c r="H982" s="506"/>
      <c r="I982" s="506"/>
      <c r="J982" s="506"/>
      <c r="K982" s="506"/>
      <c r="L982" s="507"/>
      <c r="M982" s="507"/>
      <c r="N982" s="507"/>
      <c r="O982" s="507"/>
      <c r="P982" s="507"/>
      <c r="Q982" s="507"/>
      <c r="R982" s="507"/>
      <c r="S982" s="507"/>
      <c r="T982" s="507"/>
      <c r="U982" s="507"/>
      <c r="V982" s="495">
        <f t="shared" si="45"/>
        <v>20</v>
      </c>
      <c r="W982" s="511"/>
      <c r="X982" s="511"/>
      <c r="Y982" s="511"/>
      <c r="Z982" s="511"/>
      <c r="AA982" s="511"/>
      <c r="AB982" s="511"/>
      <c r="AC982" s="511">
        <v>20</v>
      </c>
      <c r="AD982" s="511"/>
      <c r="AE982" s="593"/>
      <c r="AF982" s="537" t="s">
        <v>5765</v>
      </c>
      <c r="AG982" s="514"/>
      <c r="AH982" s="499"/>
      <c r="AI982" s="324"/>
      <c r="AJ982" s="324"/>
      <c r="AK982" s="324"/>
      <c r="AL982" s="324"/>
      <c r="AM982" s="583"/>
      <c r="AN982" s="583"/>
      <c r="AO982" s="583"/>
      <c r="AP982" s="500"/>
      <c r="AQ982" s="500"/>
      <c r="AR982" s="500"/>
      <c r="AS982" s="500"/>
      <c r="AT982" s="500"/>
      <c r="AU982" s="500"/>
      <c r="AV982" s="500"/>
      <c r="AW982" s="500"/>
      <c r="AX982" s="500"/>
      <c r="AY982" s="500"/>
      <c r="AZ982" s="500"/>
      <c r="BA982" s="500"/>
      <c r="BB982" s="500"/>
      <c r="BC982" s="500"/>
      <c r="BD982" s="500"/>
    </row>
    <row r="983" spans="1:56" s="501" customFormat="1" ht="72.75" hidden="1" customHeight="1">
      <c r="A983" s="492"/>
      <c r="B983" s="490" t="s">
        <v>6590</v>
      </c>
      <c r="C983" s="591" t="s">
        <v>5766</v>
      </c>
      <c r="D983" s="591" t="s">
        <v>5767</v>
      </c>
      <c r="E983" s="592"/>
      <c r="F983" s="490" t="s">
        <v>5768</v>
      </c>
      <c r="G983" s="508"/>
      <c r="H983" s="506"/>
      <c r="I983" s="506"/>
      <c r="J983" s="506"/>
      <c r="K983" s="506"/>
      <c r="L983" s="507"/>
      <c r="M983" s="507"/>
      <c r="N983" s="507"/>
      <c r="O983" s="507"/>
      <c r="P983" s="507"/>
      <c r="Q983" s="507"/>
      <c r="R983" s="507"/>
      <c r="S983" s="507"/>
      <c r="T983" s="507"/>
      <c r="U983" s="507"/>
      <c r="V983" s="495">
        <f t="shared" si="45"/>
        <v>30</v>
      </c>
      <c r="W983" s="511"/>
      <c r="X983" s="511"/>
      <c r="Y983" s="511"/>
      <c r="Z983" s="511"/>
      <c r="AA983" s="511"/>
      <c r="AB983" s="511"/>
      <c r="AC983" s="511">
        <v>30</v>
      </c>
      <c r="AD983" s="511"/>
      <c r="AE983" s="593"/>
      <c r="AF983" s="537" t="s">
        <v>5765</v>
      </c>
      <c r="AG983" s="514"/>
      <c r="AH983" s="499"/>
      <c r="AI983" s="324"/>
      <c r="AJ983" s="324"/>
      <c r="AK983" s="324"/>
      <c r="AL983" s="324"/>
      <c r="AM983" s="583"/>
      <c r="AN983" s="583"/>
      <c r="AO983" s="583"/>
      <c r="AP983" s="500"/>
      <c r="AQ983" s="500"/>
      <c r="AR983" s="500"/>
      <c r="AS983" s="500"/>
      <c r="AT983" s="500"/>
      <c r="AU983" s="500"/>
      <c r="AV983" s="500"/>
      <c r="AW983" s="500"/>
      <c r="AX983" s="500"/>
      <c r="AY983" s="500"/>
      <c r="AZ983" s="500"/>
      <c r="BA983" s="500"/>
      <c r="BB983" s="500"/>
      <c r="BC983" s="500"/>
      <c r="BD983" s="500"/>
    </row>
    <row r="984" spans="1:56" s="501" customFormat="1" ht="72.75" hidden="1" customHeight="1">
      <c r="A984" s="492"/>
      <c r="B984" s="490" t="s">
        <v>6591</v>
      </c>
      <c r="C984" s="591" t="s">
        <v>5769</v>
      </c>
      <c r="D984" s="591" t="s">
        <v>5770</v>
      </c>
      <c r="E984" s="592"/>
      <c r="F984" s="490" t="s">
        <v>5771</v>
      </c>
      <c r="G984" s="508"/>
      <c r="H984" s="506"/>
      <c r="I984" s="506"/>
      <c r="J984" s="506"/>
      <c r="K984" s="506"/>
      <c r="L984" s="507"/>
      <c r="M984" s="507"/>
      <c r="N984" s="507"/>
      <c r="O984" s="507"/>
      <c r="P984" s="507"/>
      <c r="Q984" s="507"/>
      <c r="R984" s="507"/>
      <c r="S984" s="507"/>
      <c r="T984" s="507"/>
      <c r="U984" s="507"/>
      <c r="V984" s="495">
        <f t="shared" si="45"/>
        <v>50</v>
      </c>
      <c r="W984" s="511"/>
      <c r="X984" s="511"/>
      <c r="Y984" s="511"/>
      <c r="Z984" s="511"/>
      <c r="AA984" s="511"/>
      <c r="AB984" s="511"/>
      <c r="AC984" s="511">
        <v>50</v>
      </c>
      <c r="AD984" s="511"/>
      <c r="AE984" s="593"/>
      <c r="AF984" s="537" t="s">
        <v>5765</v>
      </c>
      <c r="AG984" s="514"/>
      <c r="AH984" s="499"/>
      <c r="AI984" s="324"/>
      <c r="AJ984" s="324"/>
      <c r="AK984" s="324"/>
      <c r="AL984" s="324"/>
      <c r="AM984" s="583"/>
      <c r="AN984" s="583"/>
      <c r="AO984" s="583"/>
      <c r="AP984" s="500"/>
      <c r="AQ984" s="500"/>
      <c r="AR984" s="500"/>
      <c r="AS984" s="500"/>
      <c r="AT984" s="500"/>
      <c r="AU984" s="500"/>
      <c r="AV984" s="500"/>
      <c r="AW984" s="500"/>
      <c r="AX984" s="500"/>
      <c r="AY984" s="500"/>
      <c r="AZ984" s="500"/>
      <c r="BA984" s="500"/>
      <c r="BB984" s="500"/>
      <c r="BC984" s="500"/>
      <c r="BD984" s="500"/>
    </row>
    <row r="985" spans="1:56" s="501" customFormat="1" ht="109.5" hidden="1" customHeight="1">
      <c r="A985" s="492"/>
      <c r="B985" s="490" t="s">
        <v>6592</v>
      </c>
      <c r="C985" s="591" t="s">
        <v>5059</v>
      </c>
      <c r="D985" s="591" t="s">
        <v>5772</v>
      </c>
      <c r="E985" s="592"/>
      <c r="F985" s="490" t="s">
        <v>5773</v>
      </c>
      <c r="G985" s="508"/>
      <c r="H985" s="506"/>
      <c r="I985" s="506"/>
      <c r="J985" s="506"/>
      <c r="K985" s="506"/>
      <c r="L985" s="507"/>
      <c r="M985" s="507"/>
      <c r="N985" s="507"/>
      <c r="O985" s="507"/>
      <c r="P985" s="507"/>
      <c r="Q985" s="507"/>
      <c r="R985" s="507"/>
      <c r="S985" s="507"/>
      <c r="T985" s="507"/>
      <c r="U985" s="507"/>
      <c r="V985" s="495">
        <f t="shared" si="45"/>
        <v>50</v>
      </c>
      <c r="W985" s="511"/>
      <c r="X985" s="511"/>
      <c r="Y985" s="511"/>
      <c r="Z985" s="511"/>
      <c r="AA985" s="511"/>
      <c r="AB985" s="511"/>
      <c r="AC985" s="511">
        <v>50</v>
      </c>
      <c r="AD985" s="511"/>
      <c r="AE985" s="593"/>
      <c r="AF985" s="537" t="s">
        <v>5774</v>
      </c>
      <c r="AG985" s="514"/>
      <c r="AH985" s="499"/>
      <c r="AI985" s="324"/>
      <c r="AJ985" s="324"/>
      <c r="AK985" s="324"/>
      <c r="AL985" s="324"/>
      <c r="AM985" s="583"/>
      <c r="AN985" s="583"/>
      <c r="AO985" s="583"/>
      <c r="AP985" s="500"/>
      <c r="AQ985" s="500"/>
      <c r="AR985" s="500"/>
      <c r="AS985" s="500"/>
      <c r="AT985" s="500"/>
      <c r="AU985" s="500"/>
      <c r="AV985" s="500"/>
      <c r="AW985" s="500"/>
      <c r="AX985" s="500"/>
      <c r="AY985" s="500"/>
      <c r="AZ985" s="500"/>
      <c r="BA985" s="500"/>
      <c r="BB985" s="500"/>
      <c r="BC985" s="500"/>
      <c r="BD985" s="500"/>
    </row>
    <row r="986" spans="1:56" s="501" customFormat="1" ht="108" hidden="1" customHeight="1">
      <c r="A986" s="492"/>
      <c r="B986" s="490" t="s">
        <v>6593</v>
      </c>
      <c r="C986" s="591" t="s">
        <v>5775</v>
      </c>
      <c r="D986" s="591" t="s">
        <v>5776</v>
      </c>
      <c r="E986" s="592"/>
      <c r="F986" s="490" t="s">
        <v>5777</v>
      </c>
      <c r="G986" s="508"/>
      <c r="H986" s="506"/>
      <c r="I986" s="506"/>
      <c r="J986" s="506"/>
      <c r="K986" s="506"/>
      <c r="L986" s="507"/>
      <c r="M986" s="507"/>
      <c r="N986" s="507"/>
      <c r="O986" s="507"/>
      <c r="P986" s="507"/>
      <c r="Q986" s="507"/>
      <c r="R986" s="507"/>
      <c r="S986" s="507"/>
      <c r="T986" s="507"/>
      <c r="U986" s="507"/>
      <c r="V986" s="495">
        <f t="shared" si="45"/>
        <v>50</v>
      </c>
      <c r="W986" s="511"/>
      <c r="X986" s="511"/>
      <c r="Y986" s="511"/>
      <c r="Z986" s="511"/>
      <c r="AA986" s="511"/>
      <c r="AB986" s="511"/>
      <c r="AC986" s="511">
        <v>50</v>
      </c>
      <c r="AD986" s="511"/>
      <c r="AE986" s="593"/>
      <c r="AF986" s="537" t="s">
        <v>5778</v>
      </c>
      <c r="AG986" s="514"/>
      <c r="AH986" s="499"/>
      <c r="AI986" s="324"/>
      <c r="AJ986" s="324"/>
      <c r="AK986" s="324"/>
      <c r="AL986" s="324"/>
      <c r="AM986" s="583"/>
      <c r="AN986" s="583"/>
      <c r="AO986" s="583"/>
      <c r="AP986" s="500"/>
      <c r="AQ986" s="500"/>
      <c r="AR986" s="500"/>
      <c r="AS986" s="500"/>
      <c r="AT986" s="500"/>
      <c r="AU986" s="500"/>
      <c r="AV986" s="500"/>
      <c r="AW986" s="500"/>
      <c r="AX986" s="500"/>
      <c r="AY986" s="500"/>
      <c r="AZ986" s="500"/>
      <c r="BA986" s="500"/>
      <c r="BB986" s="500"/>
      <c r="BC986" s="500"/>
      <c r="BD986" s="500"/>
    </row>
    <row r="987" spans="1:56" s="501" customFormat="1" ht="93.75" hidden="1" customHeight="1">
      <c r="A987" s="492"/>
      <c r="B987" s="490" t="s">
        <v>6594</v>
      </c>
      <c r="C987" s="591" t="s">
        <v>5779</v>
      </c>
      <c r="D987" s="591" t="s">
        <v>5780</v>
      </c>
      <c r="E987" s="592"/>
      <c r="F987" s="490" t="s">
        <v>5781</v>
      </c>
      <c r="G987" s="508"/>
      <c r="H987" s="506"/>
      <c r="I987" s="506"/>
      <c r="J987" s="506"/>
      <c r="K987" s="506"/>
      <c r="L987" s="507"/>
      <c r="M987" s="507"/>
      <c r="N987" s="507"/>
      <c r="O987" s="507"/>
      <c r="P987" s="507"/>
      <c r="Q987" s="507"/>
      <c r="R987" s="507"/>
      <c r="S987" s="507"/>
      <c r="T987" s="507"/>
      <c r="U987" s="507"/>
      <c r="V987" s="495">
        <f t="shared" si="45"/>
        <v>25</v>
      </c>
      <c r="W987" s="511"/>
      <c r="X987" s="511"/>
      <c r="Y987" s="511"/>
      <c r="Z987" s="511"/>
      <c r="AA987" s="511"/>
      <c r="AB987" s="511"/>
      <c r="AC987" s="598">
        <v>25</v>
      </c>
      <c r="AD987" s="577"/>
      <c r="AE987" s="593"/>
      <c r="AF987" s="537" t="s">
        <v>5782</v>
      </c>
      <c r="AG987" s="514"/>
      <c r="AH987" s="499"/>
      <c r="AI987" s="324"/>
      <c r="AJ987" s="324"/>
      <c r="AK987" s="324"/>
      <c r="AL987" s="324"/>
      <c r="AM987" s="583"/>
      <c r="AN987" s="583"/>
      <c r="AO987" s="583"/>
      <c r="AP987" s="500"/>
      <c r="AQ987" s="500"/>
      <c r="AR987" s="500"/>
      <c r="AS987" s="500"/>
      <c r="AT987" s="500"/>
      <c r="AU987" s="500"/>
      <c r="AV987" s="500"/>
      <c r="AW987" s="500"/>
      <c r="AX987" s="500"/>
      <c r="AY987" s="500"/>
      <c r="AZ987" s="500"/>
      <c r="BA987" s="500"/>
      <c r="BB987" s="500"/>
      <c r="BC987" s="500"/>
      <c r="BD987" s="500"/>
    </row>
    <row r="988" spans="1:56" s="501" customFormat="1" ht="85.5" hidden="1" customHeight="1">
      <c r="A988" s="492"/>
      <c r="B988" s="490" t="s">
        <v>6595</v>
      </c>
      <c r="C988" s="591" t="s">
        <v>5783</v>
      </c>
      <c r="D988" s="591" t="s">
        <v>5784</v>
      </c>
      <c r="E988" s="592"/>
      <c r="F988" s="490" t="s">
        <v>5785</v>
      </c>
      <c r="G988" s="508"/>
      <c r="H988" s="506"/>
      <c r="I988" s="506"/>
      <c r="J988" s="506"/>
      <c r="K988" s="506"/>
      <c r="L988" s="507"/>
      <c r="M988" s="507"/>
      <c r="N988" s="507"/>
      <c r="O988" s="507"/>
      <c r="P988" s="507"/>
      <c r="Q988" s="507"/>
      <c r="R988" s="507"/>
      <c r="S988" s="507"/>
      <c r="T988" s="507"/>
      <c r="U988" s="507"/>
      <c r="V988" s="495">
        <f t="shared" si="45"/>
        <v>30</v>
      </c>
      <c r="W988" s="511"/>
      <c r="X988" s="511"/>
      <c r="Y988" s="511"/>
      <c r="Z988" s="511"/>
      <c r="AA988" s="511"/>
      <c r="AB988" s="511"/>
      <c r="AC988" s="598">
        <v>30</v>
      </c>
      <c r="AD988" s="577"/>
      <c r="AE988" s="593"/>
      <c r="AF988" s="537" t="s">
        <v>5786</v>
      </c>
      <c r="AG988" s="514"/>
      <c r="AH988" s="499"/>
      <c r="AI988" s="324"/>
      <c r="AJ988" s="324"/>
      <c r="AK988" s="324"/>
      <c r="AL988" s="324"/>
      <c r="AM988" s="583"/>
      <c r="AN988" s="583"/>
      <c r="AO988" s="583"/>
      <c r="AP988" s="500"/>
      <c r="AQ988" s="500"/>
      <c r="AR988" s="500"/>
      <c r="AS988" s="500"/>
      <c r="AT988" s="500"/>
      <c r="AU988" s="500"/>
      <c r="AV988" s="500"/>
      <c r="AW988" s="500"/>
      <c r="AX988" s="500"/>
      <c r="AY988" s="500"/>
      <c r="AZ988" s="500"/>
      <c r="BA988" s="500"/>
      <c r="BB988" s="500"/>
      <c r="BC988" s="500"/>
      <c r="BD988" s="500"/>
    </row>
    <row r="989" spans="1:56" s="501" customFormat="1" ht="99.75" hidden="1" customHeight="1">
      <c r="A989" s="492"/>
      <c r="B989" s="490" t="s">
        <v>6596</v>
      </c>
      <c r="C989" s="591" t="s">
        <v>5787</v>
      </c>
      <c r="D989" s="591" t="s">
        <v>5788</v>
      </c>
      <c r="E989" s="592"/>
      <c r="F989" s="490" t="s">
        <v>5789</v>
      </c>
      <c r="G989" s="508"/>
      <c r="H989" s="506"/>
      <c r="I989" s="506"/>
      <c r="J989" s="506"/>
      <c r="K989" s="506"/>
      <c r="L989" s="507"/>
      <c r="M989" s="507"/>
      <c r="N989" s="507"/>
      <c r="O989" s="507"/>
      <c r="P989" s="507"/>
      <c r="Q989" s="507"/>
      <c r="R989" s="507"/>
      <c r="S989" s="507"/>
      <c r="T989" s="507"/>
      <c r="U989" s="507"/>
      <c r="V989" s="495">
        <f t="shared" si="45"/>
        <v>20</v>
      </c>
      <c r="W989" s="511"/>
      <c r="X989" s="511"/>
      <c r="Y989" s="511"/>
      <c r="Z989" s="511"/>
      <c r="AA989" s="511"/>
      <c r="AB989" s="511"/>
      <c r="AC989" s="599">
        <v>20</v>
      </c>
      <c r="AD989" s="577"/>
      <c r="AE989" s="593"/>
      <c r="AF989" s="600" t="s">
        <v>5790</v>
      </c>
      <c r="AG989" s="514"/>
      <c r="AH989" s="499"/>
      <c r="AI989" s="324"/>
      <c r="AJ989" s="324"/>
      <c r="AK989" s="324"/>
      <c r="AL989" s="324"/>
      <c r="AM989" s="583"/>
      <c r="AN989" s="583"/>
      <c r="AO989" s="583"/>
      <c r="AP989" s="500"/>
      <c r="AQ989" s="500"/>
      <c r="AR989" s="500"/>
      <c r="AS989" s="500"/>
      <c r="AT989" s="500"/>
      <c r="AU989" s="500"/>
      <c r="AV989" s="500"/>
      <c r="AW989" s="500"/>
      <c r="AX989" s="500"/>
      <c r="AY989" s="500"/>
      <c r="AZ989" s="500"/>
      <c r="BA989" s="500"/>
      <c r="BB989" s="500"/>
      <c r="BC989" s="500"/>
      <c r="BD989" s="500"/>
    </row>
    <row r="990" spans="1:56" s="501" customFormat="1" ht="114.75" hidden="1" customHeight="1">
      <c r="A990" s="492"/>
      <c r="B990" s="490" t="s">
        <v>6597</v>
      </c>
      <c r="C990" s="591" t="s">
        <v>5791</v>
      </c>
      <c r="D990" s="591" t="s">
        <v>5792</v>
      </c>
      <c r="E990" s="592"/>
      <c r="F990" s="490" t="s">
        <v>5793</v>
      </c>
      <c r="G990" s="508"/>
      <c r="H990" s="506"/>
      <c r="I990" s="506"/>
      <c r="J990" s="506"/>
      <c r="K990" s="506"/>
      <c r="L990" s="507"/>
      <c r="M990" s="507"/>
      <c r="N990" s="507"/>
      <c r="O990" s="507"/>
      <c r="P990" s="507"/>
      <c r="Q990" s="507"/>
      <c r="R990" s="507"/>
      <c r="S990" s="507"/>
      <c r="T990" s="507"/>
      <c r="U990" s="507"/>
      <c r="V990" s="495">
        <f t="shared" si="45"/>
        <v>0</v>
      </c>
      <c r="W990" s="511"/>
      <c r="X990" s="511"/>
      <c r="Y990" s="511"/>
      <c r="Z990" s="511"/>
      <c r="AA990" s="511"/>
      <c r="AB990" s="511"/>
      <c r="AC990" s="599">
        <v>0</v>
      </c>
      <c r="AD990" s="577"/>
      <c r="AE990" s="593"/>
      <c r="AF990" s="600" t="s">
        <v>5794</v>
      </c>
      <c r="AG990" s="514"/>
      <c r="AH990" s="499"/>
      <c r="AI990" s="324"/>
      <c r="AJ990" s="324"/>
      <c r="AK990" s="324"/>
      <c r="AL990" s="324"/>
      <c r="AM990" s="583"/>
      <c r="AN990" s="583"/>
      <c r="AO990" s="583"/>
      <c r="AP990" s="500"/>
      <c r="AQ990" s="500"/>
      <c r="AR990" s="500"/>
      <c r="AS990" s="500"/>
      <c r="AT990" s="500"/>
      <c r="AU990" s="500"/>
      <c r="AV990" s="500"/>
      <c r="AW990" s="500"/>
      <c r="AX990" s="500"/>
      <c r="AY990" s="500"/>
      <c r="AZ990" s="500"/>
      <c r="BA990" s="500"/>
      <c r="BB990" s="500"/>
      <c r="BC990" s="500"/>
      <c r="BD990" s="500"/>
    </row>
    <row r="991" spans="1:56" s="501" customFormat="1" ht="106.5" hidden="1" customHeight="1">
      <c r="A991" s="492"/>
      <c r="B991" s="490" t="s">
        <v>6598</v>
      </c>
      <c r="C991" s="591" t="s">
        <v>5795</v>
      </c>
      <c r="D991" s="591" t="s">
        <v>5796</v>
      </c>
      <c r="E991" s="592"/>
      <c r="F991" s="490" t="s">
        <v>5797</v>
      </c>
      <c r="G991" s="508"/>
      <c r="H991" s="506"/>
      <c r="I991" s="506"/>
      <c r="J991" s="506"/>
      <c r="K991" s="506"/>
      <c r="L991" s="507"/>
      <c r="M991" s="507"/>
      <c r="N991" s="507"/>
      <c r="O991" s="507"/>
      <c r="P991" s="507"/>
      <c r="Q991" s="507"/>
      <c r="R991" s="507"/>
      <c r="S991" s="507"/>
      <c r="T991" s="507"/>
      <c r="U991" s="507"/>
      <c r="V991" s="495">
        <f t="shared" si="45"/>
        <v>30</v>
      </c>
      <c r="W991" s="511"/>
      <c r="X991" s="511"/>
      <c r="Y991" s="511"/>
      <c r="Z991" s="511"/>
      <c r="AA991" s="511"/>
      <c r="AB991" s="511"/>
      <c r="AC991" s="598">
        <v>30</v>
      </c>
      <c r="AD991" s="577"/>
      <c r="AE991" s="593"/>
      <c r="AF991" s="537" t="s">
        <v>5782</v>
      </c>
      <c r="AG991" s="514"/>
      <c r="AH991" s="499"/>
      <c r="AI991" s="324"/>
      <c r="AJ991" s="324"/>
      <c r="AK991" s="324"/>
      <c r="AL991" s="324"/>
      <c r="AM991" s="583"/>
      <c r="AN991" s="583"/>
      <c r="AO991" s="583"/>
      <c r="AP991" s="500"/>
      <c r="AQ991" s="500"/>
      <c r="AR991" s="500"/>
      <c r="AS991" s="500"/>
      <c r="AT991" s="500"/>
      <c r="AU991" s="500"/>
      <c r="AV991" s="500"/>
      <c r="AW991" s="500"/>
      <c r="AX991" s="500"/>
      <c r="AY991" s="500"/>
      <c r="AZ991" s="500"/>
      <c r="BA991" s="500"/>
      <c r="BB991" s="500"/>
      <c r="BC991" s="500"/>
      <c r="BD991" s="500"/>
    </row>
    <row r="992" spans="1:56" s="501" customFormat="1" ht="85.5" hidden="1" customHeight="1">
      <c r="A992" s="492"/>
      <c r="B992" s="490" t="s">
        <v>6599</v>
      </c>
      <c r="C992" s="591" t="s">
        <v>4944</v>
      </c>
      <c r="D992" s="591" t="s">
        <v>5798</v>
      </c>
      <c r="E992" s="592"/>
      <c r="F992" s="490" t="s">
        <v>5799</v>
      </c>
      <c r="G992" s="508"/>
      <c r="H992" s="506"/>
      <c r="I992" s="506"/>
      <c r="J992" s="506"/>
      <c r="K992" s="506"/>
      <c r="L992" s="507"/>
      <c r="M992" s="507"/>
      <c r="N992" s="507"/>
      <c r="O992" s="507"/>
      <c r="P992" s="507"/>
      <c r="Q992" s="507"/>
      <c r="R992" s="507"/>
      <c r="S992" s="507"/>
      <c r="T992" s="507"/>
      <c r="U992" s="507"/>
      <c r="V992" s="495">
        <f t="shared" si="45"/>
        <v>50</v>
      </c>
      <c r="W992" s="511"/>
      <c r="X992" s="511"/>
      <c r="Y992" s="511"/>
      <c r="Z992" s="511"/>
      <c r="AA992" s="511"/>
      <c r="AB992" s="511"/>
      <c r="AC992" s="598">
        <v>50</v>
      </c>
      <c r="AD992" s="577"/>
      <c r="AE992" s="593"/>
      <c r="AF992" s="537" t="s">
        <v>5778</v>
      </c>
      <c r="AG992" s="514"/>
      <c r="AH992" s="499"/>
      <c r="AI992" s="324"/>
      <c r="AJ992" s="324"/>
      <c r="AK992" s="324"/>
      <c r="AL992" s="324"/>
      <c r="AM992" s="583"/>
      <c r="AN992" s="583"/>
      <c r="AO992" s="583"/>
      <c r="AP992" s="500"/>
      <c r="AQ992" s="500"/>
      <c r="AR992" s="500"/>
      <c r="AS992" s="500"/>
      <c r="AT992" s="500"/>
      <c r="AU992" s="500"/>
      <c r="AV992" s="500"/>
      <c r="AW992" s="500"/>
      <c r="AX992" s="500"/>
      <c r="AY992" s="500"/>
      <c r="AZ992" s="500"/>
      <c r="BA992" s="500"/>
      <c r="BB992" s="500"/>
      <c r="BC992" s="500"/>
      <c r="BD992" s="500"/>
    </row>
    <row r="993" spans="1:56" s="501" customFormat="1" ht="123.75" hidden="1" customHeight="1">
      <c r="A993" s="492"/>
      <c r="B993" s="490" t="s">
        <v>6600</v>
      </c>
      <c r="C993" s="591" t="s">
        <v>5800</v>
      </c>
      <c r="D993" s="591" t="s">
        <v>5801</v>
      </c>
      <c r="E993" s="592"/>
      <c r="F993" s="490" t="s">
        <v>5802</v>
      </c>
      <c r="G993" s="508"/>
      <c r="H993" s="506"/>
      <c r="I993" s="506"/>
      <c r="J993" s="506"/>
      <c r="K993" s="506"/>
      <c r="L993" s="507"/>
      <c r="M993" s="507"/>
      <c r="N993" s="507"/>
      <c r="O993" s="507"/>
      <c r="P993" s="507"/>
      <c r="Q993" s="507"/>
      <c r="R993" s="507"/>
      <c r="S993" s="507"/>
      <c r="T993" s="507"/>
      <c r="U993" s="507"/>
      <c r="V993" s="495">
        <f t="shared" si="45"/>
        <v>50</v>
      </c>
      <c r="W993" s="511"/>
      <c r="X993" s="511"/>
      <c r="Y993" s="511"/>
      <c r="Z993" s="511"/>
      <c r="AA993" s="511"/>
      <c r="AB993" s="511"/>
      <c r="AC993" s="598">
        <v>50</v>
      </c>
      <c r="AD993" s="577"/>
      <c r="AE993" s="593"/>
      <c r="AF993" s="537" t="s">
        <v>5803</v>
      </c>
      <c r="AG993" s="514"/>
      <c r="AH993" s="499"/>
      <c r="AI993" s="324"/>
      <c r="AJ993" s="324"/>
      <c r="AK993" s="324"/>
      <c r="AL993" s="324"/>
      <c r="AM993" s="583"/>
      <c r="AN993" s="583"/>
      <c r="AO993" s="583"/>
      <c r="AP993" s="500"/>
      <c r="AQ993" s="500"/>
      <c r="AR993" s="500"/>
      <c r="AS993" s="500"/>
      <c r="AT993" s="500"/>
      <c r="AU993" s="500"/>
      <c r="AV993" s="500"/>
      <c r="AW993" s="500"/>
      <c r="AX993" s="500"/>
      <c r="AY993" s="500"/>
      <c r="AZ993" s="500"/>
      <c r="BA993" s="500"/>
      <c r="BB993" s="500"/>
      <c r="BC993" s="500"/>
      <c r="BD993" s="500"/>
    </row>
    <row r="994" spans="1:56" s="501" customFormat="1" ht="126" hidden="1" customHeight="1">
      <c r="A994" s="492"/>
      <c r="B994" s="490" t="s">
        <v>6601</v>
      </c>
      <c r="C994" s="591" t="s">
        <v>5804</v>
      </c>
      <c r="D994" s="591" t="s">
        <v>5805</v>
      </c>
      <c r="E994" s="592"/>
      <c r="F994" s="490" t="s">
        <v>5806</v>
      </c>
      <c r="G994" s="508"/>
      <c r="H994" s="506"/>
      <c r="I994" s="506"/>
      <c r="J994" s="506"/>
      <c r="K994" s="506"/>
      <c r="L994" s="507"/>
      <c r="M994" s="507"/>
      <c r="N994" s="507"/>
      <c r="O994" s="507"/>
      <c r="P994" s="507"/>
      <c r="Q994" s="507"/>
      <c r="R994" s="507"/>
      <c r="S994" s="507"/>
      <c r="T994" s="507"/>
      <c r="U994" s="507"/>
      <c r="V994" s="495">
        <f t="shared" si="45"/>
        <v>10</v>
      </c>
      <c r="W994" s="511"/>
      <c r="X994" s="511"/>
      <c r="Y994" s="511"/>
      <c r="Z994" s="511"/>
      <c r="AA994" s="511"/>
      <c r="AB994" s="511"/>
      <c r="AC994" s="598">
        <v>10</v>
      </c>
      <c r="AD994" s="577"/>
      <c r="AE994" s="593"/>
      <c r="AF994" s="537" t="s">
        <v>5807</v>
      </c>
      <c r="AG994" s="514"/>
      <c r="AH994" s="499"/>
      <c r="AI994" s="324"/>
      <c r="AJ994" s="324"/>
      <c r="AK994" s="324"/>
      <c r="AL994" s="324"/>
      <c r="AM994" s="583"/>
      <c r="AN994" s="583"/>
      <c r="AO994" s="583"/>
      <c r="AP994" s="500"/>
      <c r="AQ994" s="500"/>
      <c r="AR994" s="500"/>
      <c r="AS994" s="500"/>
      <c r="AT994" s="500"/>
      <c r="AU994" s="500"/>
      <c r="AV994" s="500"/>
      <c r="AW994" s="500"/>
      <c r="AX994" s="500"/>
      <c r="AY994" s="500"/>
      <c r="AZ994" s="500"/>
      <c r="BA994" s="500"/>
      <c r="BB994" s="500"/>
      <c r="BC994" s="500"/>
      <c r="BD994" s="500"/>
    </row>
    <row r="995" spans="1:56" s="501" customFormat="1" ht="307.5" hidden="1" customHeight="1">
      <c r="A995" s="492"/>
      <c r="B995" s="490" t="s">
        <v>6602</v>
      </c>
      <c r="C995" s="490" t="s">
        <v>5808</v>
      </c>
      <c r="D995" s="491"/>
      <c r="E995" s="490"/>
      <c r="F995" s="490" t="s">
        <v>5809</v>
      </c>
      <c r="G995" s="508"/>
      <c r="H995" s="572" t="s">
        <v>3479</v>
      </c>
      <c r="I995" s="506" t="s">
        <v>84</v>
      </c>
      <c r="J995" s="506"/>
      <c r="K995" s="506"/>
      <c r="L995" s="507"/>
      <c r="M995" s="507"/>
      <c r="N995" s="507"/>
      <c r="O995" s="507"/>
      <c r="P995" s="507"/>
      <c r="Q995" s="507"/>
      <c r="R995" s="507"/>
      <c r="S995" s="507"/>
      <c r="T995" s="507"/>
      <c r="U995" s="507"/>
      <c r="V995" s="495">
        <f t="shared" si="45"/>
        <v>30</v>
      </c>
      <c r="W995" s="511"/>
      <c r="X995" s="511"/>
      <c r="Y995" s="511"/>
      <c r="Z995" s="511"/>
      <c r="AA995" s="511"/>
      <c r="AB995" s="511"/>
      <c r="AC995" s="511"/>
      <c r="AD995" s="511"/>
      <c r="AE995" s="601">
        <v>30</v>
      </c>
      <c r="AF995" s="602" t="s">
        <v>5810</v>
      </c>
      <c r="AG995" s="514"/>
      <c r="AH995" s="499"/>
      <c r="AI995" s="324"/>
      <c r="AJ995" s="324"/>
      <c r="AK995" s="324"/>
      <c r="AL995" s="324"/>
      <c r="AM995" s="583"/>
      <c r="AN995" s="583"/>
      <c r="AO995" s="583"/>
      <c r="AP995" s="500"/>
      <c r="AQ995" s="500"/>
      <c r="AR995" s="500"/>
      <c r="AS995" s="500"/>
      <c r="AT995" s="500"/>
      <c r="AU995" s="500"/>
      <c r="AV995" s="500"/>
      <c r="AW995" s="500"/>
      <c r="AX995" s="500"/>
      <c r="AY995" s="500"/>
      <c r="AZ995" s="500"/>
      <c r="BA995" s="500"/>
      <c r="BB995" s="500"/>
      <c r="BC995" s="500"/>
      <c r="BD995" s="500"/>
    </row>
    <row r="996" spans="1:56" s="501" customFormat="1" ht="307.5" hidden="1" customHeight="1">
      <c r="A996" s="492"/>
      <c r="B996" s="490" t="s">
        <v>6603</v>
      </c>
      <c r="C996" s="490" t="s">
        <v>5811</v>
      </c>
      <c r="D996" s="491" t="s">
        <v>5812</v>
      </c>
      <c r="E996" s="490"/>
      <c r="F996" s="490" t="s">
        <v>5813</v>
      </c>
      <c r="G996" s="508"/>
      <c r="H996" s="572" t="s">
        <v>3479</v>
      </c>
      <c r="I996" s="506" t="s">
        <v>84</v>
      </c>
      <c r="J996" s="506"/>
      <c r="K996" s="506"/>
      <c r="L996" s="507"/>
      <c r="M996" s="507"/>
      <c r="N996" s="507"/>
      <c r="O996" s="507"/>
      <c r="P996" s="507"/>
      <c r="Q996" s="507"/>
      <c r="R996" s="507"/>
      <c r="S996" s="507"/>
      <c r="T996" s="507"/>
      <c r="U996" s="507"/>
      <c r="V996" s="495">
        <f t="shared" si="45"/>
        <v>100</v>
      </c>
      <c r="W996" s="511"/>
      <c r="X996" s="511"/>
      <c r="Y996" s="511"/>
      <c r="Z996" s="511"/>
      <c r="AA996" s="511"/>
      <c r="AB996" s="511"/>
      <c r="AC996" s="511"/>
      <c r="AD996" s="511"/>
      <c r="AE996" s="603">
        <v>100</v>
      </c>
      <c r="AF996" s="604" t="s">
        <v>5814</v>
      </c>
      <c r="AG996" s="514"/>
      <c r="AH996" s="499"/>
      <c r="AI996" s="324"/>
      <c r="AJ996" s="324"/>
      <c r="AK996" s="324"/>
      <c r="AL996" s="324"/>
      <c r="AM996" s="583"/>
      <c r="AN996" s="583"/>
      <c r="AO996" s="583"/>
      <c r="AP996" s="500"/>
      <c r="AQ996" s="500"/>
      <c r="AR996" s="500"/>
      <c r="AS996" s="500"/>
      <c r="AT996" s="500"/>
      <c r="AU996" s="500"/>
      <c r="AV996" s="500"/>
      <c r="AW996" s="500"/>
      <c r="AX996" s="500"/>
      <c r="AY996" s="500"/>
      <c r="AZ996" s="500"/>
      <c r="BA996" s="500"/>
      <c r="BB996" s="500"/>
      <c r="BC996" s="500"/>
      <c r="BD996" s="500"/>
    </row>
    <row r="997" spans="1:56" s="501" customFormat="1" ht="307.5" hidden="1" customHeight="1">
      <c r="A997" s="492"/>
      <c r="B997" s="490" t="s">
        <v>6604</v>
      </c>
      <c r="C997" s="490" t="s">
        <v>5815</v>
      </c>
      <c r="D997" s="491" t="s">
        <v>5816</v>
      </c>
      <c r="E997" s="490"/>
      <c r="F997" s="490" t="s">
        <v>5817</v>
      </c>
      <c r="G997" s="508"/>
      <c r="H997" s="572" t="s">
        <v>3479</v>
      </c>
      <c r="I997" s="506"/>
      <c r="J997" s="506"/>
      <c r="K997" s="506"/>
      <c r="L997" s="507"/>
      <c r="M997" s="507"/>
      <c r="N997" s="507"/>
      <c r="O997" s="507"/>
      <c r="P997" s="507"/>
      <c r="Q997" s="507"/>
      <c r="R997" s="507"/>
      <c r="S997" s="507"/>
      <c r="T997" s="507"/>
      <c r="U997" s="507"/>
      <c r="V997" s="495">
        <f t="shared" si="45"/>
        <v>60</v>
      </c>
      <c r="W997" s="511"/>
      <c r="X997" s="511"/>
      <c r="Y997" s="511"/>
      <c r="Z997" s="511"/>
      <c r="AA997" s="511"/>
      <c r="AB997" s="511"/>
      <c r="AC997" s="511"/>
      <c r="AD997" s="511"/>
      <c r="AE997" s="601">
        <v>60</v>
      </c>
      <c r="AF997" s="602" t="s">
        <v>5814</v>
      </c>
      <c r="AG997" s="514"/>
      <c r="AH997" s="499"/>
      <c r="AI997" s="324"/>
      <c r="AJ997" s="324"/>
      <c r="AK997" s="324"/>
      <c r="AL997" s="324"/>
      <c r="AM997" s="583"/>
      <c r="AN997" s="583"/>
      <c r="AO997" s="583"/>
      <c r="AP997" s="500"/>
      <c r="AQ997" s="500"/>
      <c r="AR997" s="500"/>
      <c r="AS997" s="500"/>
      <c r="AT997" s="500"/>
      <c r="AU997" s="500"/>
      <c r="AV997" s="500"/>
      <c r="AW997" s="500"/>
      <c r="AX997" s="500"/>
      <c r="AY997" s="500"/>
      <c r="AZ997" s="500"/>
      <c r="BA997" s="500"/>
      <c r="BB997" s="500"/>
      <c r="BC997" s="500"/>
      <c r="BD997" s="500"/>
    </row>
    <row r="998" spans="1:56" s="501" customFormat="1" ht="307.5" hidden="1" customHeight="1">
      <c r="A998" s="492"/>
      <c r="B998" s="490" t="s">
        <v>6605</v>
      </c>
      <c r="C998" s="605" t="s">
        <v>5818</v>
      </c>
      <c r="D998" s="606" t="s">
        <v>5819</v>
      </c>
      <c r="E998" s="607"/>
      <c r="F998" s="490" t="s">
        <v>5820</v>
      </c>
      <c r="G998" s="508"/>
      <c r="H998" s="506"/>
      <c r="I998" s="506"/>
      <c r="J998" s="506"/>
      <c r="K998" s="506"/>
      <c r="L998" s="507"/>
      <c r="M998" s="507"/>
      <c r="N998" s="507"/>
      <c r="O998" s="507"/>
      <c r="P998" s="507"/>
      <c r="Q998" s="507"/>
      <c r="R998" s="507"/>
      <c r="S998" s="507"/>
      <c r="T998" s="507"/>
      <c r="U998" s="507"/>
      <c r="V998" s="495">
        <f t="shared" si="45"/>
        <v>40</v>
      </c>
      <c r="W998" s="511"/>
      <c r="X998" s="511"/>
      <c r="Y998" s="511"/>
      <c r="Z998" s="511"/>
      <c r="AA998" s="511"/>
      <c r="AB998" s="511"/>
      <c r="AC998" s="511"/>
      <c r="AD998" s="511"/>
      <c r="AE998" s="601">
        <v>40</v>
      </c>
      <c r="AF998" s="515"/>
      <c r="AG998" s="514"/>
      <c r="AH998" s="499"/>
      <c r="AI998" s="324"/>
      <c r="AJ998" s="324"/>
      <c r="AK998" s="324"/>
      <c r="AL998" s="324"/>
      <c r="AM998" s="583"/>
      <c r="AN998" s="583"/>
      <c r="AO998" s="583"/>
      <c r="AP998" s="500"/>
      <c r="AQ998" s="500"/>
      <c r="AR998" s="500"/>
      <c r="AS998" s="500"/>
      <c r="AT998" s="500"/>
      <c r="AU998" s="500"/>
      <c r="AV998" s="500"/>
      <c r="AW998" s="500"/>
      <c r="AX998" s="500"/>
      <c r="AY998" s="500"/>
      <c r="AZ998" s="500"/>
      <c r="BA998" s="500"/>
      <c r="BB998" s="500"/>
      <c r="BC998" s="500"/>
      <c r="BD998" s="500"/>
    </row>
    <row r="999" spans="1:56" s="501" customFormat="1" ht="307.5" hidden="1" customHeight="1">
      <c r="A999" s="492"/>
      <c r="B999" s="490" t="s">
        <v>6606</v>
      </c>
      <c r="C999" s="605" t="s">
        <v>5821</v>
      </c>
      <c r="D999" s="606" t="s">
        <v>5822</v>
      </c>
      <c r="E999" s="607"/>
      <c r="F999" s="490" t="s">
        <v>5823</v>
      </c>
      <c r="G999" s="508"/>
      <c r="H999" s="572" t="s">
        <v>3479</v>
      </c>
      <c r="I999" s="506"/>
      <c r="J999" s="506"/>
      <c r="K999" s="506"/>
      <c r="L999" s="507"/>
      <c r="M999" s="507"/>
      <c r="N999" s="507"/>
      <c r="O999" s="507"/>
      <c r="P999" s="507"/>
      <c r="Q999" s="507"/>
      <c r="R999" s="507"/>
      <c r="S999" s="507"/>
      <c r="T999" s="507"/>
      <c r="U999" s="507"/>
      <c r="V999" s="495">
        <f t="shared" si="45"/>
        <v>200</v>
      </c>
      <c r="W999" s="511"/>
      <c r="X999" s="511"/>
      <c r="Y999" s="511"/>
      <c r="Z999" s="511"/>
      <c r="AA999" s="511"/>
      <c r="AB999" s="511"/>
      <c r="AC999" s="511"/>
      <c r="AD999" s="511"/>
      <c r="AE999" s="601">
        <v>200</v>
      </c>
      <c r="AF999" s="515"/>
      <c r="AG999" s="514"/>
      <c r="AH999" s="499"/>
      <c r="AI999" s="324"/>
      <c r="AJ999" s="324"/>
      <c r="AK999" s="324"/>
      <c r="AL999" s="324"/>
      <c r="AM999" s="583"/>
      <c r="AN999" s="583"/>
      <c r="AO999" s="583"/>
      <c r="AP999" s="500"/>
      <c r="AQ999" s="500"/>
      <c r="AR999" s="500"/>
      <c r="AS999" s="500"/>
      <c r="AT999" s="500"/>
      <c r="AU999" s="500"/>
      <c r="AV999" s="500"/>
      <c r="AW999" s="500"/>
      <c r="AX999" s="500"/>
      <c r="AY999" s="500"/>
      <c r="AZ999" s="500"/>
      <c r="BA999" s="500"/>
      <c r="BB999" s="500"/>
      <c r="BC999" s="500"/>
      <c r="BD999" s="500"/>
    </row>
    <row r="1000" spans="1:56" s="501" customFormat="1" ht="307.5" hidden="1" customHeight="1">
      <c r="A1000" s="492"/>
      <c r="B1000" s="490" t="s">
        <v>6607</v>
      </c>
      <c r="C1000" s="526" t="s">
        <v>5824</v>
      </c>
      <c r="D1000" s="607"/>
      <c r="E1000" s="607"/>
      <c r="F1000" s="490"/>
      <c r="G1000" s="526" t="s">
        <v>5825</v>
      </c>
      <c r="H1000" s="506"/>
      <c r="I1000" s="506"/>
      <c r="J1000" s="506"/>
      <c r="K1000" s="506"/>
      <c r="L1000" s="507"/>
      <c r="M1000" s="507"/>
      <c r="N1000" s="507"/>
      <c r="O1000" s="507"/>
      <c r="P1000" s="507"/>
      <c r="Q1000" s="507"/>
      <c r="R1000" s="507"/>
      <c r="S1000" s="507"/>
      <c r="T1000" s="507"/>
      <c r="U1000" s="507"/>
      <c r="V1000" s="495">
        <f t="shared" si="45"/>
        <v>50</v>
      </c>
      <c r="W1000" s="511"/>
      <c r="X1000" s="511"/>
      <c r="Y1000" s="511"/>
      <c r="Z1000" s="511"/>
      <c r="AA1000" s="511"/>
      <c r="AB1000" s="511"/>
      <c r="AC1000" s="511"/>
      <c r="AD1000" s="608">
        <v>50</v>
      </c>
      <c r="AE1000" s="593"/>
      <c r="AF1000" s="515" t="s">
        <v>5826</v>
      </c>
      <c r="AG1000" s="514"/>
      <c r="AH1000" s="499"/>
      <c r="AI1000" s="324"/>
      <c r="AJ1000" s="324"/>
      <c r="AK1000" s="324"/>
      <c r="AL1000" s="324"/>
      <c r="AM1000" s="583"/>
      <c r="AN1000" s="583"/>
      <c r="AO1000" s="583"/>
      <c r="AP1000" s="500"/>
      <c r="AQ1000" s="500"/>
      <c r="AR1000" s="500"/>
      <c r="AS1000" s="500"/>
      <c r="AT1000" s="500"/>
      <c r="AU1000" s="500"/>
      <c r="AV1000" s="500"/>
      <c r="AW1000" s="500"/>
      <c r="AX1000" s="500"/>
      <c r="AY1000" s="500"/>
      <c r="AZ1000" s="500"/>
      <c r="BA1000" s="500"/>
      <c r="BB1000" s="500"/>
      <c r="BC1000" s="500"/>
      <c r="BD1000" s="500"/>
    </row>
    <row r="1001" spans="1:56" s="501" customFormat="1" ht="307.5" hidden="1" customHeight="1">
      <c r="A1001" s="492"/>
      <c r="B1001" s="490" t="s">
        <v>6608</v>
      </c>
      <c r="C1001" s="526" t="s">
        <v>5827</v>
      </c>
      <c r="D1001" s="607"/>
      <c r="E1001" s="607"/>
      <c r="F1001" s="490" t="s">
        <v>5828</v>
      </c>
      <c r="G1001" s="508"/>
      <c r="H1001" s="506"/>
      <c r="I1001" s="506"/>
      <c r="J1001" s="506"/>
      <c r="K1001" s="506"/>
      <c r="L1001" s="507"/>
      <c r="M1001" s="507"/>
      <c r="N1001" s="507"/>
      <c r="O1001" s="507"/>
      <c r="P1001" s="507"/>
      <c r="Q1001" s="507"/>
      <c r="R1001" s="507"/>
      <c r="S1001" s="507"/>
      <c r="T1001" s="507"/>
      <c r="U1001" s="507"/>
      <c r="V1001" s="495">
        <f t="shared" si="45"/>
        <v>20</v>
      </c>
      <c r="W1001" s="511"/>
      <c r="X1001" s="511"/>
      <c r="Y1001" s="511"/>
      <c r="Z1001" s="511"/>
      <c r="AA1001" s="511"/>
      <c r="AB1001" s="511"/>
      <c r="AC1001" s="511"/>
      <c r="AD1001" s="608">
        <v>20</v>
      </c>
      <c r="AE1001" s="593"/>
      <c r="AF1001" s="515" t="s">
        <v>5826</v>
      </c>
      <c r="AG1001" s="514"/>
      <c r="AH1001" s="499"/>
      <c r="AI1001" s="324"/>
      <c r="AJ1001" s="324"/>
      <c r="AK1001" s="324"/>
      <c r="AL1001" s="324"/>
      <c r="AM1001" s="583"/>
      <c r="AN1001" s="583"/>
      <c r="AO1001" s="583"/>
      <c r="AP1001" s="500"/>
      <c r="AQ1001" s="500"/>
      <c r="AR1001" s="500"/>
      <c r="AS1001" s="500"/>
      <c r="AT1001" s="500"/>
      <c r="AU1001" s="500"/>
      <c r="AV1001" s="500"/>
      <c r="AW1001" s="500"/>
      <c r="AX1001" s="500"/>
      <c r="AY1001" s="500"/>
      <c r="AZ1001" s="500"/>
      <c r="BA1001" s="500"/>
      <c r="BB1001" s="500"/>
      <c r="BC1001" s="500"/>
      <c r="BD1001" s="500"/>
    </row>
    <row r="1002" spans="1:56" s="501" customFormat="1" ht="307.5" hidden="1" customHeight="1">
      <c r="A1002" s="492"/>
      <c r="B1002" s="490" t="s">
        <v>6609</v>
      </c>
      <c r="C1002" s="609" t="s">
        <v>5829</v>
      </c>
      <c r="D1002" s="607"/>
      <c r="E1002" s="607"/>
      <c r="F1002" s="490" t="s">
        <v>5830</v>
      </c>
      <c r="G1002" s="508"/>
      <c r="H1002" s="506"/>
      <c r="I1002" s="610" t="s">
        <v>84</v>
      </c>
      <c r="J1002" s="506"/>
      <c r="K1002" s="506"/>
      <c r="L1002" s="507"/>
      <c r="M1002" s="507"/>
      <c r="N1002" s="507"/>
      <c r="O1002" s="507"/>
      <c r="P1002" s="507"/>
      <c r="Q1002" s="507"/>
      <c r="R1002" s="507"/>
      <c r="S1002" s="507"/>
      <c r="T1002" s="507"/>
      <c r="U1002" s="507"/>
      <c r="V1002" s="495">
        <f t="shared" si="45"/>
        <v>50</v>
      </c>
      <c r="W1002" s="511"/>
      <c r="X1002" s="511"/>
      <c r="Y1002" s="511"/>
      <c r="Z1002" s="611">
        <v>50</v>
      </c>
      <c r="AA1002" s="511"/>
      <c r="AB1002" s="511"/>
      <c r="AC1002" s="511"/>
      <c r="AD1002" s="612"/>
      <c r="AE1002" s="593"/>
      <c r="AF1002" s="515"/>
      <c r="AG1002" s="514"/>
      <c r="AH1002" s="499"/>
      <c r="AI1002" s="324"/>
      <c r="AJ1002" s="324"/>
      <c r="AK1002" s="324"/>
      <c r="AL1002" s="324"/>
      <c r="AM1002" s="583"/>
      <c r="AN1002" s="583"/>
      <c r="AO1002" s="583"/>
      <c r="AP1002" s="500"/>
      <c r="AQ1002" s="500"/>
      <c r="AR1002" s="500"/>
      <c r="AS1002" s="500"/>
      <c r="AT1002" s="500"/>
      <c r="AU1002" s="500"/>
      <c r="AV1002" s="500"/>
      <c r="AW1002" s="500"/>
      <c r="AX1002" s="500"/>
      <c r="AY1002" s="500"/>
      <c r="AZ1002" s="500"/>
      <c r="BA1002" s="500"/>
      <c r="BB1002" s="500"/>
      <c r="BC1002" s="500"/>
      <c r="BD1002" s="500"/>
    </row>
    <row r="1003" spans="1:56" s="501" customFormat="1" ht="307.5" hidden="1" customHeight="1">
      <c r="A1003" s="492"/>
      <c r="B1003" s="490" t="s">
        <v>6610</v>
      </c>
      <c r="C1003" s="613" t="s">
        <v>5445</v>
      </c>
      <c r="D1003" s="607"/>
      <c r="E1003" s="607"/>
      <c r="F1003" s="490" t="s">
        <v>5831</v>
      </c>
      <c r="G1003" s="508"/>
      <c r="H1003" s="506"/>
      <c r="I1003" s="614" t="s">
        <v>84</v>
      </c>
      <c r="J1003" s="506"/>
      <c r="K1003" s="506"/>
      <c r="L1003" s="507"/>
      <c r="M1003" s="507"/>
      <c r="N1003" s="507"/>
      <c r="O1003" s="507"/>
      <c r="P1003" s="507"/>
      <c r="Q1003" s="507"/>
      <c r="R1003" s="507"/>
      <c r="S1003" s="507"/>
      <c r="T1003" s="507"/>
      <c r="U1003" s="507"/>
      <c r="V1003" s="495">
        <f t="shared" si="45"/>
        <v>30</v>
      </c>
      <c r="W1003" s="511"/>
      <c r="X1003" s="511"/>
      <c r="Y1003" s="511"/>
      <c r="Z1003" s="615">
        <v>30</v>
      </c>
      <c r="AA1003" s="511"/>
      <c r="AB1003" s="511"/>
      <c r="AC1003" s="511"/>
      <c r="AD1003" s="511"/>
      <c r="AE1003" s="593"/>
      <c r="AF1003" s="515"/>
      <c r="AG1003" s="514"/>
      <c r="AH1003" s="499"/>
      <c r="AI1003" s="324"/>
      <c r="AJ1003" s="324"/>
      <c r="AK1003" s="324"/>
      <c r="AL1003" s="324"/>
      <c r="AM1003" s="583"/>
      <c r="AN1003" s="583"/>
      <c r="AO1003" s="583"/>
      <c r="AP1003" s="500"/>
      <c r="AQ1003" s="500"/>
      <c r="AR1003" s="500"/>
      <c r="AS1003" s="500"/>
      <c r="AT1003" s="500"/>
      <c r="AU1003" s="500"/>
      <c r="AV1003" s="500"/>
      <c r="AW1003" s="500"/>
      <c r="AX1003" s="500"/>
      <c r="AY1003" s="500"/>
      <c r="AZ1003" s="500"/>
      <c r="BA1003" s="500"/>
      <c r="BB1003" s="500"/>
      <c r="BC1003" s="500"/>
      <c r="BD1003" s="500"/>
    </row>
    <row r="1004" spans="1:56" s="501" customFormat="1" ht="307.5" hidden="1" customHeight="1">
      <c r="A1004" s="492"/>
      <c r="B1004" s="490" t="s">
        <v>6611</v>
      </c>
      <c r="C1004" s="613" t="s">
        <v>5832</v>
      </c>
      <c r="D1004" s="607"/>
      <c r="E1004" s="607"/>
      <c r="F1004" s="490" t="s">
        <v>5833</v>
      </c>
      <c r="G1004" s="508"/>
      <c r="H1004" s="506"/>
      <c r="I1004" s="614" t="s">
        <v>84</v>
      </c>
      <c r="J1004" s="506"/>
      <c r="K1004" s="506"/>
      <c r="L1004" s="507"/>
      <c r="M1004" s="507"/>
      <c r="N1004" s="507"/>
      <c r="O1004" s="507"/>
      <c r="P1004" s="507"/>
      <c r="Q1004" s="507"/>
      <c r="R1004" s="507"/>
      <c r="S1004" s="507"/>
      <c r="T1004" s="507"/>
      <c r="U1004" s="507"/>
      <c r="V1004" s="495">
        <f t="shared" si="45"/>
        <v>30</v>
      </c>
      <c r="W1004" s="511"/>
      <c r="X1004" s="511"/>
      <c r="Y1004" s="511"/>
      <c r="Z1004" s="615">
        <v>30</v>
      </c>
      <c r="AA1004" s="511"/>
      <c r="AB1004" s="511"/>
      <c r="AC1004" s="511"/>
      <c r="AD1004" s="511"/>
      <c r="AE1004" s="593"/>
      <c r="AF1004" s="515"/>
      <c r="AG1004" s="514"/>
      <c r="AH1004" s="499"/>
      <c r="AI1004" s="324"/>
      <c r="AJ1004" s="324"/>
      <c r="AK1004" s="324"/>
      <c r="AL1004" s="324"/>
      <c r="AM1004" s="583"/>
      <c r="AN1004" s="583"/>
      <c r="AO1004" s="583"/>
      <c r="AP1004" s="500"/>
      <c r="AQ1004" s="500"/>
      <c r="AR1004" s="500"/>
      <c r="AS1004" s="500"/>
      <c r="AT1004" s="500"/>
      <c r="AU1004" s="500"/>
      <c r="AV1004" s="500"/>
      <c r="AW1004" s="500"/>
      <c r="AX1004" s="500"/>
      <c r="AY1004" s="500"/>
      <c r="AZ1004" s="500"/>
      <c r="BA1004" s="500"/>
      <c r="BB1004" s="500"/>
      <c r="BC1004" s="500"/>
      <c r="BD1004" s="500"/>
    </row>
    <row r="1005" spans="1:56" s="501" customFormat="1" ht="307.5" hidden="1" customHeight="1">
      <c r="A1005" s="492"/>
      <c r="B1005" s="490" t="s">
        <v>6612</v>
      </c>
      <c r="C1005" s="613" t="s">
        <v>5469</v>
      </c>
      <c r="D1005" s="607"/>
      <c r="E1005" s="607"/>
      <c r="F1005" s="490" t="s">
        <v>5834</v>
      </c>
      <c r="G1005" s="508"/>
      <c r="H1005" s="506"/>
      <c r="I1005" s="614" t="s">
        <v>84</v>
      </c>
      <c r="J1005" s="506"/>
      <c r="K1005" s="506"/>
      <c r="L1005" s="507"/>
      <c r="M1005" s="507"/>
      <c r="N1005" s="507"/>
      <c r="O1005" s="507"/>
      <c r="P1005" s="507"/>
      <c r="Q1005" s="507"/>
      <c r="R1005" s="507"/>
      <c r="S1005" s="507"/>
      <c r="T1005" s="507"/>
      <c r="U1005" s="507"/>
      <c r="V1005" s="495">
        <f t="shared" si="45"/>
        <v>20</v>
      </c>
      <c r="W1005" s="511"/>
      <c r="X1005" s="511"/>
      <c r="Y1005" s="511"/>
      <c r="Z1005" s="615">
        <v>20</v>
      </c>
      <c r="AA1005" s="511"/>
      <c r="AB1005" s="511"/>
      <c r="AC1005" s="511"/>
      <c r="AD1005" s="511"/>
      <c r="AE1005" s="593"/>
      <c r="AF1005" s="515"/>
      <c r="AG1005" s="514"/>
      <c r="AH1005" s="499"/>
      <c r="AI1005" s="324"/>
      <c r="AJ1005" s="324"/>
      <c r="AK1005" s="324"/>
      <c r="AL1005" s="324"/>
      <c r="AM1005" s="583"/>
      <c r="AN1005" s="583"/>
      <c r="AO1005" s="583"/>
      <c r="AP1005" s="500"/>
      <c r="AQ1005" s="500"/>
      <c r="AR1005" s="500"/>
      <c r="AS1005" s="500"/>
      <c r="AT1005" s="500"/>
      <c r="AU1005" s="500"/>
      <c r="AV1005" s="500"/>
      <c r="AW1005" s="500"/>
      <c r="AX1005" s="500"/>
      <c r="AY1005" s="500"/>
      <c r="AZ1005" s="500"/>
      <c r="BA1005" s="500"/>
      <c r="BB1005" s="500"/>
      <c r="BC1005" s="500"/>
      <c r="BD1005" s="500"/>
    </row>
    <row r="1006" spans="1:56" s="501" customFormat="1" ht="307.5" hidden="1" customHeight="1">
      <c r="A1006" s="492"/>
      <c r="B1006" s="490" t="s">
        <v>6613</v>
      </c>
      <c r="C1006" s="613" t="s">
        <v>5471</v>
      </c>
      <c r="D1006" s="607"/>
      <c r="E1006" s="607"/>
      <c r="F1006" s="490" t="s">
        <v>5835</v>
      </c>
      <c r="G1006" s="508"/>
      <c r="H1006" s="506"/>
      <c r="I1006" s="614" t="s">
        <v>84</v>
      </c>
      <c r="J1006" s="506"/>
      <c r="K1006" s="506"/>
      <c r="L1006" s="507"/>
      <c r="M1006" s="507"/>
      <c r="N1006" s="507"/>
      <c r="O1006" s="507"/>
      <c r="P1006" s="507"/>
      <c r="Q1006" s="507"/>
      <c r="R1006" s="507"/>
      <c r="S1006" s="507"/>
      <c r="T1006" s="507"/>
      <c r="U1006" s="507"/>
      <c r="V1006" s="495">
        <f t="shared" si="45"/>
        <v>20</v>
      </c>
      <c r="W1006" s="511"/>
      <c r="X1006" s="511"/>
      <c r="Y1006" s="511"/>
      <c r="Z1006" s="615">
        <v>20</v>
      </c>
      <c r="AA1006" s="511"/>
      <c r="AB1006" s="511"/>
      <c r="AC1006" s="511"/>
      <c r="AD1006" s="511"/>
      <c r="AE1006" s="593"/>
      <c r="AF1006" s="515"/>
      <c r="AG1006" s="514"/>
      <c r="AH1006" s="499"/>
      <c r="AI1006" s="324"/>
      <c r="AJ1006" s="324"/>
      <c r="AK1006" s="324"/>
      <c r="AL1006" s="324"/>
      <c r="AM1006" s="583"/>
      <c r="AN1006" s="583"/>
      <c r="AO1006" s="583"/>
      <c r="AP1006" s="500"/>
      <c r="AQ1006" s="500"/>
      <c r="AR1006" s="500"/>
      <c r="AS1006" s="500"/>
      <c r="AT1006" s="500"/>
      <c r="AU1006" s="500"/>
      <c r="AV1006" s="500"/>
      <c r="AW1006" s="500"/>
      <c r="AX1006" s="500"/>
      <c r="AY1006" s="500"/>
      <c r="AZ1006" s="500"/>
      <c r="BA1006" s="500"/>
      <c r="BB1006" s="500"/>
      <c r="BC1006" s="500"/>
      <c r="BD1006" s="500"/>
    </row>
    <row r="1007" spans="1:56" s="501" customFormat="1" ht="307.5" hidden="1" customHeight="1">
      <c r="A1007" s="492"/>
      <c r="B1007" s="490" t="s">
        <v>6614</v>
      </c>
      <c r="C1007" s="613" t="s">
        <v>5491</v>
      </c>
      <c r="D1007" s="607"/>
      <c r="E1007" s="607"/>
      <c r="F1007" s="490" t="s">
        <v>5836</v>
      </c>
      <c r="G1007" s="508"/>
      <c r="H1007" s="506"/>
      <c r="I1007" s="614" t="s">
        <v>84</v>
      </c>
      <c r="J1007" s="506"/>
      <c r="K1007" s="506"/>
      <c r="L1007" s="507"/>
      <c r="M1007" s="507"/>
      <c r="N1007" s="507"/>
      <c r="O1007" s="507"/>
      <c r="P1007" s="507"/>
      <c r="Q1007" s="507"/>
      <c r="R1007" s="507"/>
      <c r="S1007" s="507"/>
      <c r="T1007" s="507"/>
      <c r="U1007" s="507"/>
      <c r="V1007" s="495">
        <f t="shared" si="45"/>
        <v>20</v>
      </c>
      <c r="W1007" s="511"/>
      <c r="X1007" s="511"/>
      <c r="Y1007" s="511"/>
      <c r="Z1007" s="615">
        <v>20</v>
      </c>
      <c r="AA1007" s="511"/>
      <c r="AB1007" s="511"/>
      <c r="AC1007" s="511"/>
      <c r="AD1007" s="511"/>
      <c r="AE1007" s="593"/>
      <c r="AF1007" s="515"/>
      <c r="AG1007" s="514"/>
      <c r="AH1007" s="499"/>
      <c r="AI1007" s="324"/>
      <c r="AJ1007" s="324"/>
      <c r="AK1007" s="324"/>
      <c r="AL1007" s="324"/>
      <c r="AM1007" s="583"/>
      <c r="AN1007" s="583"/>
      <c r="AO1007" s="583"/>
      <c r="AP1007" s="500"/>
      <c r="AQ1007" s="500"/>
      <c r="AR1007" s="500"/>
      <c r="AS1007" s="500"/>
      <c r="AT1007" s="500"/>
      <c r="AU1007" s="500"/>
      <c r="AV1007" s="500"/>
      <c r="AW1007" s="500"/>
      <c r="AX1007" s="500"/>
      <c r="AY1007" s="500"/>
      <c r="AZ1007" s="500"/>
      <c r="BA1007" s="500"/>
      <c r="BB1007" s="500"/>
      <c r="BC1007" s="500"/>
      <c r="BD1007" s="500"/>
    </row>
    <row r="1008" spans="1:56" s="501" customFormat="1" ht="307.5" hidden="1" customHeight="1">
      <c r="A1008" s="492"/>
      <c r="B1008" s="490" t="s">
        <v>6615</v>
      </c>
      <c r="C1008" s="613" t="s">
        <v>5493</v>
      </c>
      <c r="D1008" s="607"/>
      <c r="E1008" s="607"/>
      <c r="F1008" s="490" t="s">
        <v>5837</v>
      </c>
      <c r="G1008" s="508"/>
      <c r="H1008" s="506"/>
      <c r="I1008" s="614" t="s">
        <v>84</v>
      </c>
      <c r="J1008" s="506"/>
      <c r="K1008" s="506"/>
      <c r="L1008" s="507"/>
      <c r="M1008" s="507"/>
      <c r="N1008" s="507"/>
      <c r="O1008" s="507"/>
      <c r="P1008" s="507"/>
      <c r="Q1008" s="507"/>
      <c r="R1008" s="507"/>
      <c r="S1008" s="507"/>
      <c r="T1008" s="507"/>
      <c r="U1008" s="507"/>
      <c r="V1008" s="495">
        <f t="shared" si="45"/>
        <v>30</v>
      </c>
      <c r="W1008" s="511"/>
      <c r="X1008" s="511"/>
      <c r="Y1008" s="511"/>
      <c r="Z1008" s="615">
        <v>30</v>
      </c>
      <c r="AA1008" s="511"/>
      <c r="AB1008" s="511"/>
      <c r="AC1008" s="511"/>
      <c r="AD1008" s="511"/>
      <c r="AE1008" s="593"/>
      <c r="AF1008" s="515"/>
      <c r="AG1008" s="514"/>
      <c r="AH1008" s="499"/>
      <c r="AI1008" s="324"/>
      <c r="AJ1008" s="324"/>
      <c r="AK1008" s="324"/>
      <c r="AL1008" s="324"/>
      <c r="AM1008" s="583"/>
      <c r="AN1008" s="583"/>
      <c r="AO1008" s="583"/>
      <c r="AP1008" s="500"/>
      <c r="AQ1008" s="500"/>
      <c r="AR1008" s="500"/>
      <c r="AS1008" s="500"/>
      <c r="AT1008" s="500"/>
      <c r="AU1008" s="500"/>
      <c r="AV1008" s="500"/>
      <c r="AW1008" s="500"/>
      <c r="AX1008" s="500"/>
      <c r="AY1008" s="500"/>
      <c r="AZ1008" s="500"/>
      <c r="BA1008" s="500"/>
      <c r="BB1008" s="500"/>
      <c r="BC1008" s="500"/>
      <c r="BD1008" s="500"/>
    </row>
    <row r="1009" spans="1:56" s="501" customFormat="1" ht="307.5" hidden="1" customHeight="1">
      <c r="A1009" s="492"/>
      <c r="B1009" s="490" t="s">
        <v>6616</v>
      </c>
      <c r="C1009" s="613" t="s">
        <v>5495</v>
      </c>
      <c r="D1009" s="607"/>
      <c r="E1009" s="607"/>
      <c r="F1009" s="490" t="s">
        <v>5838</v>
      </c>
      <c r="G1009" s="508"/>
      <c r="H1009" s="506"/>
      <c r="I1009" s="614" t="s">
        <v>84</v>
      </c>
      <c r="J1009" s="506"/>
      <c r="K1009" s="506"/>
      <c r="L1009" s="507"/>
      <c r="M1009" s="507"/>
      <c r="N1009" s="507"/>
      <c r="O1009" s="507"/>
      <c r="P1009" s="507"/>
      <c r="Q1009" s="507"/>
      <c r="R1009" s="507"/>
      <c r="S1009" s="507"/>
      <c r="T1009" s="507"/>
      <c r="U1009" s="507"/>
      <c r="V1009" s="495">
        <f t="shared" si="45"/>
        <v>30</v>
      </c>
      <c r="W1009" s="511"/>
      <c r="X1009" s="511"/>
      <c r="Y1009" s="511"/>
      <c r="Z1009" s="615">
        <v>30</v>
      </c>
      <c r="AA1009" s="511"/>
      <c r="AB1009" s="511"/>
      <c r="AC1009" s="511"/>
      <c r="AD1009" s="511"/>
      <c r="AE1009" s="593"/>
      <c r="AF1009" s="515"/>
      <c r="AG1009" s="514"/>
      <c r="AH1009" s="499"/>
      <c r="AI1009" s="324"/>
      <c r="AJ1009" s="324"/>
      <c r="AK1009" s="324"/>
      <c r="AL1009" s="324"/>
      <c r="AM1009" s="583"/>
      <c r="AN1009" s="583"/>
      <c r="AO1009" s="583"/>
      <c r="AP1009" s="500"/>
      <c r="AQ1009" s="500"/>
      <c r="AR1009" s="500"/>
      <c r="AS1009" s="500"/>
      <c r="AT1009" s="500"/>
      <c r="AU1009" s="500"/>
      <c r="AV1009" s="500"/>
      <c r="AW1009" s="500"/>
      <c r="AX1009" s="500"/>
      <c r="AY1009" s="500"/>
      <c r="AZ1009" s="500"/>
      <c r="BA1009" s="500"/>
      <c r="BB1009" s="500"/>
      <c r="BC1009" s="500"/>
      <c r="BD1009" s="500"/>
    </row>
    <row r="1010" spans="1:56" s="501" customFormat="1" ht="307.5" hidden="1" customHeight="1">
      <c r="A1010" s="492"/>
      <c r="B1010" s="490" t="s">
        <v>6617</v>
      </c>
      <c r="C1010" s="613" t="s">
        <v>5497</v>
      </c>
      <c r="D1010" s="607"/>
      <c r="E1010" s="607"/>
      <c r="F1010" s="490" t="s">
        <v>5839</v>
      </c>
      <c r="G1010" s="508"/>
      <c r="H1010" s="506"/>
      <c r="I1010" s="614" t="s">
        <v>84</v>
      </c>
      <c r="J1010" s="506"/>
      <c r="K1010" s="506"/>
      <c r="L1010" s="507"/>
      <c r="M1010" s="507"/>
      <c r="N1010" s="507"/>
      <c r="O1010" s="507"/>
      <c r="P1010" s="507"/>
      <c r="Q1010" s="507"/>
      <c r="R1010" s="507"/>
      <c r="S1010" s="507"/>
      <c r="T1010" s="507"/>
      <c r="U1010" s="507"/>
      <c r="V1010" s="495">
        <f t="shared" si="45"/>
        <v>10</v>
      </c>
      <c r="W1010" s="511"/>
      <c r="X1010" s="511"/>
      <c r="Y1010" s="511"/>
      <c r="Z1010" s="615">
        <v>10</v>
      </c>
      <c r="AA1010" s="511"/>
      <c r="AB1010" s="511"/>
      <c r="AC1010" s="511"/>
      <c r="AD1010" s="511"/>
      <c r="AE1010" s="593"/>
      <c r="AF1010" s="515"/>
      <c r="AG1010" s="514"/>
      <c r="AH1010" s="499"/>
      <c r="AI1010" s="324"/>
      <c r="AJ1010" s="324"/>
      <c r="AK1010" s="324"/>
      <c r="AL1010" s="324"/>
      <c r="AM1010" s="583"/>
      <c r="AN1010" s="583"/>
      <c r="AO1010" s="583"/>
      <c r="AP1010" s="500"/>
      <c r="AQ1010" s="500"/>
      <c r="AR1010" s="500"/>
      <c r="AS1010" s="500"/>
      <c r="AT1010" s="500"/>
      <c r="AU1010" s="500"/>
      <c r="AV1010" s="500"/>
      <c r="AW1010" s="500"/>
      <c r="AX1010" s="500"/>
      <c r="AY1010" s="500"/>
      <c r="AZ1010" s="500"/>
      <c r="BA1010" s="500"/>
      <c r="BB1010" s="500"/>
      <c r="BC1010" s="500"/>
      <c r="BD1010" s="500"/>
    </row>
    <row r="1011" spans="1:56" s="501" customFormat="1" ht="307.5" hidden="1" customHeight="1">
      <c r="A1011" s="492"/>
      <c r="B1011" s="490" t="s">
        <v>6618</v>
      </c>
      <c r="C1011" s="613" t="s">
        <v>5505</v>
      </c>
      <c r="D1011" s="607"/>
      <c r="E1011" s="607"/>
      <c r="F1011" s="490" t="s">
        <v>5840</v>
      </c>
      <c r="G1011" s="508"/>
      <c r="H1011" s="506"/>
      <c r="I1011" s="614" t="s">
        <v>84</v>
      </c>
      <c r="J1011" s="506"/>
      <c r="K1011" s="506"/>
      <c r="L1011" s="507"/>
      <c r="M1011" s="507"/>
      <c r="N1011" s="507"/>
      <c r="O1011" s="507"/>
      <c r="P1011" s="507"/>
      <c r="Q1011" s="507"/>
      <c r="R1011" s="507"/>
      <c r="S1011" s="507"/>
      <c r="T1011" s="507"/>
      <c r="U1011" s="507"/>
      <c r="V1011" s="495">
        <f t="shared" si="45"/>
        <v>20</v>
      </c>
      <c r="W1011" s="511"/>
      <c r="X1011" s="511"/>
      <c r="Y1011" s="511"/>
      <c r="Z1011" s="615">
        <v>20</v>
      </c>
      <c r="AA1011" s="511"/>
      <c r="AB1011" s="511"/>
      <c r="AC1011" s="511"/>
      <c r="AD1011" s="511"/>
      <c r="AE1011" s="593"/>
      <c r="AF1011" s="515"/>
      <c r="AG1011" s="514"/>
      <c r="AH1011" s="499"/>
      <c r="AI1011" s="324"/>
      <c r="AJ1011" s="324"/>
      <c r="AK1011" s="324"/>
      <c r="AL1011" s="324"/>
      <c r="AM1011" s="583"/>
      <c r="AN1011" s="583"/>
      <c r="AO1011" s="583"/>
      <c r="AP1011" s="500"/>
      <c r="AQ1011" s="500"/>
      <c r="AR1011" s="500"/>
      <c r="AS1011" s="500"/>
      <c r="AT1011" s="500"/>
      <c r="AU1011" s="500"/>
      <c r="AV1011" s="500"/>
      <c r="AW1011" s="500"/>
      <c r="AX1011" s="500"/>
      <c r="AY1011" s="500"/>
      <c r="AZ1011" s="500"/>
      <c r="BA1011" s="500"/>
      <c r="BB1011" s="500"/>
      <c r="BC1011" s="500"/>
      <c r="BD1011" s="500"/>
    </row>
    <row r="1012" spans="1:56" s="501" customFormat="1" ht="307.5" hidden="1" customHeight="1">
      <c r="A1012" s="492"/>
      <c r="B1012" s="490" t="s">
        <v>6619</v>
      </c>
      <c r="C1012" s="613" t="s">
        <v>5507</v>
      </c>
      <c r="D1012" s="607"/>
      <c r="E1012" s="607"/>
      <c r="F1012" s="490" t="s">
        <v>5841</v>
      </c>
      <c r="G1012" s="508"/>
      <c r="H1012" s="506"/>
      <c r="I1012" s="614" t="s">
        <v>84</v>
      </c>
      <c r="J1012" s="506"/>
      <c r="K1012" s="506"/>
      <c r="L1012" s="507"/>
      <c r="M1012" s="507"/>
      <c r="N1012" s="507"/>
      <c r="O1012" s="507"/>
      <c r="P1012" s="507"/>
      <c r="Q1012" s="507"/>
      <c r="R1012" s="507"/>
      <c r="S1012" s="507"/>
      <c r="T1012" s="507"/>
      <c r="U1012" s="507"/>
      <c r="V1012" s="495">
        <f t="shared" si="45"/>
        <v>30</v>
      </c>
      <c r="W1012" s="511"/>
      <c r="X1012" s="511"/>
      <c r="Y1012" s="511"/>
      <c r="Z1012" s="615">
        <v>30</v>
      </c>
      <c r="AA1012" s="511"/>
      <c r="AB1012" s="511"/>
      <c r="AC1012" s="511"/>
      <c r="AD1012" s="511"/>
      <c r="AE1012" s="593"/>
      <c r="AF1012" s="515"/>
      <c r="AG1012" s="514"/>
      <c r="AH1012" s="499"/>
      <c r="AI1012" s="324"/>
      <c r="AJ1012" s="324"/>
      <c r="AK1012" s="324"/>
      <c r="AL1012" s="324"/>
      <c r="AM1012" s="583"/>
      <c r="AN1012" s="583"/>
      <c r="AO1012" s="583"/>
      <c r="AP1012" s="500"/>
      <c r="AQ1012" s="500"/>
      <c r="AR1012" s="500"/>
      <c r="AS1012" s="500"/>
      <c r="AT1012" s="500"/>
      <c r="AU1012" s="500"/>
      <c r="AV1012" s="500"/>
      <c r="AW1012" s="500"/>
      <c r="AX1012" s="500"/>
      <c r="AY1012" s="500"/>
      <c r="AZ1012" s="500"/>
      <c r="BA1012" s="500"/>
      <c r="BB1012" s="500"/>
      <c r="BC1012" s="500"/>
      <c r="BD1012" s="500"/>
    </row>
    <row r="1013" spans="1:56" s="501" customFormat="1" ht="307.5" hidden="1" customHeight="1">
      <c r="A1013" s="492"/>
      <c r="B1013" s="490" t="s">
        <v>6620</v>
      </c>
      <c r="C1013" s="613" t="s">
        <v>5509</v>
      </c>
      <c r="D1013" s="607"/>
      <c r="E1013" s="607"/>
      <c r="F1013" s="490" t="s">
        <v>5842</v>
      </c>
      <c r="G1013" s="508"/>
      <c r="H1013" s="506"/>
      <c r="I1013" s="614" t="s">
        <v>84</v>
      </c>
      <c r="J1013" s="506"/>
      <c r="K1013" s="506"/>
      <c r="L1013" s="507"/>
      <c r="M1013" s="507"/>
      <c r="N1013" s="507"/>
      <c r="O1013" s="507"/>
      <c r="P1013" s="507"/>
      <c r="Q1013" s="507"/>
      <c r="R1013" s="507"/>
      <c r="S1013" s="507"/>
      <c r="T1013" s="507"/>
      <c r="U1013" s="507"/>
      <c r="V1013" s="495">
        <f t="shared" si="45"/>
        <v>30</v>
      </c>
      <c r="W1013" s="511"/>
      <c r="X1013" s="511"/>
      <c r="Y1013" s="511"/>
      <c r="Z1013" s="615">
        <v>30</v>
      </c>
      <c r="AA1013" s="511"/>
      <c r="AB1013" s="511"/>
      <c r="AC1013" s="511"/>
      <c r="AD1013" s="511"/>
      <c r="AE1013" s="593"/>
      <c r="AF1013" s="515"/>
      <c r="AG1013" s="514"/>
      <c r="AH1013" s="499"/>
      <c r="AI1013" s="324"/>
      <c r="AJ1013" s="324"/>
      <c r="AK1013" s="324"/>
      <c r="AL1013" s="324"/>
      <c r="AM1013" s="583"/>
      <c r="AN1013" s="583"/>
      <c r="AO1013" s="583"/>
      <c r="AP1013" s="500"/>
      <c r="AQ1013" s="500"/>
      <c r="AR1013" s="500"/>
      <c r="AS1013" s="500"/>
      <c r="AT1013" s="500"/>
      <c r="AU1013" s="500"/>
      <c r="AV1013" s="500"/>
      <c r="AW1013" s="500"/>
      <c r="AX1013" s="500"/>
      <c r="AY1013" s="500"/>
      <c r="AZ1013" s="500"/>
      <c r="BA1013" s="500"/>
      <c r="BB1013" s="500"/>
      <c r="BC1013" s="500"/>
      <c r="BD1013" s="500"/>
    </row>
    <row r="1014" spans="1:56" s="501" customFormat="1" ht="307.5" hidden="1" customHeight="1">
      <c r="A1014" s="492"/>
      <c r="B1014" s="490" t="s">
        <v>6621</v>
      </c>
      <c r="C1014" s="613" t="s">
        <v>5843</v>
      </c>
      <c r="D1014" s="607"/>
      <c r="E1014" s="607"/>
      <c r="F1014" s="490" t="s">
        <v>5844</v>
      </c>
      <c r="G1014" s="508"/>
      <c r="H1014" s="506"/>
      <c r="I1014" s="614" t="s">
        <v>84</v>
      </c>
      <c r="J1014" s="506"/>
      <c r="K1014" s="506"/>
      <c r="L1014" s="507"/>
      <c r="M1014" s="507"/>
      <c r="N1014" s="507"/>
      <c r="O1014" s="507"/>
      <c r="P1014" s="507"/>
      <c r="Q1014" s="507"/>
      <c r="R1014" s="507"/>
      <c r="S1014" s="507"/>
      <c r="T1014" s="507"/>
      <c r="U1014" s="507"/>
      <c r="V1014" s="495">
        <f t="shared" si="45"/>
        <v>200</v>
      </c>
      <c r="W1014" s="511"/>
      <c r="X1014" s="511"/>
      <c r="Y1014" s="511"/>
      <c r="Z1014" s="615">
        <v>200</v>
      </c>
      <c r="AA1014" s="511"/>
      <c r="AB1014" s="511"/>
      <c r="AC1014" s="511"/>
      <c r="AD1014" s="511"/>
      <c r="AE1014" s="593"/>
      <c r="AF1014" s="515"/>
      <c r="AG1014" s="514"/>
      <c r="AH1014" s="499"/>
      <c r="AI1014" s="324"/>
      <c r="AJ1014" s="324"/>
      <c r="AK1014" s="324"/>
      <c r="AL1014" s="324"/>
      <c r="AM1014" s="583"/>
      <c r="AN1014" s="583"/>
      <c r="AO1014" s="583"/>
      <c r="AP1014" s="500"/>
      <c r="AQ1014" s="500"/>
      <c r="AR1014" s="500"/>
      <c r="AS1014" s="500"/>
      <c r="AT1014" s="500"/>
      <c r="AU1014" s="500"/>
      <c r="AV1014" s="500"/>
      <c r="AW1014" s="500"/>
      <c r="AX1014" s="500"/>
      <c r="AY1014" s="500"/>
      <c r="AZ1014" s="500"/>
      <c r="BA1014" s="500"/>
      <c r="BB1014" s="500"/>
      <c r="BC1014" s="500"/>
      <c r="BD1014" s="500"/>
    </row>
    <row r="1015" spans="1:56" s="501" customFormat="1" ht="307.5" hidden="1" customHeight="1">
      <c r="A1015" s="492"/>
      <c r="B1015" s="490" t="s">
        <v>6622</v>
      </c>
      <c r="C1015" s="613" t="s">
        <v>5845</v>
      </c>
      <c r="D1015" s="607"/>
      <c r="E1015" s="607"/>
      <c r="F1015" s="490" t="s">
        <v>5846</v>
      </c>
      <c r="G1015" s="508"/>
      <c r="H1015" s="506"/>
      <c r="I1015" s="614" t="s">
        <v>84</v>
      </c>
      <c r="J1015" s="506"/>
      <c r="K1015" s="506"/>
      <c r="L1015" s="507"/>
      <c r="M1015" s="507"/>
      <c r="N1015" s="507"/>
      <c r="O1015" s="507"/>
      <c r="P1015" s="507"/>
      <c r="Q1015" s="507"/>
      <c r="R1015" s="507"/>
      <c r="S1015" s="507"/>
      <c r="T1015" s="507"/>
      <c r="U1015" s="507"/>
      <c r="V1015" s="495">
        <f t="shared" si="45"/>
        <v>200</v>
      </c>
      <c r="W1015" s="511"/>
      <c r="X1015" s="511"/>
      <c r="Y1015" s="511"/>
      <c r="Z1015" s="615">
        <v>200</v>
      </c>
      <c r="AA1015" s="511"/>
      <c r="AB1015" s="511"/>
      <c r="AC1015" s="511"/>
      <c r="AD1015" s="511"/>
      <c r="AE1015" s="593"/>
      <c r="AF1015" s="515"/>
      <c r="AG1015" s="514"/>
      <c r="AH1015" s="499"/>
      <c r="AI1015" s="324"/>
      <c r="AJ1015" s="324"/>
      <c r="AK1015" s="324"/>
      <c r="AL1015" s="324"/>
      <c r="AM1015" s="583"/>
      <c r="AN1015" s="583"/>
      <c r="AO1015" s="583"/>
      <c r="AP1015" s="500"/>
      <c r="AQ1015" s="500"/>
      <c r="AR1015" s="500"/>
      <c r="AS1015" s="500"/>
      <c r="AT1015" s="500"/>
      <c r="AU1015" s="500"/>
      <c r="AV1015" s="500"/>
      <c r="AW1015" s="500"/>
      <c r="AX1015" s="500"/>
      <c r="AY1015" s="500"/>
      <c r="AZ1015" s="500"/>
      <c r="BA1015" s="500"/>
      <c r="BB1015" s="500"/>
      <c r="BC1015" s="500"/>
      <c r="BD1015" s="500"/>
    </row>
    <row r="1016" spans="1:56" s="501" customFormat="1" ht="307.5" hidden="1" customHeight="1">
      <c r="A1016" s="616"/>
      <c r="B1016" s="490" t="s">
        <v>6623</v>
      </c>
      <c r="C1016" s="613" t="s">
        <v>5847</v>
      </c>
      <c r="D1016" s="617"/>
      <c r="E1016" s="617"/>
      <c r="F1016" s="490" t="s">
        <v>5848</v>
      </c>
      <c r="G1016" s="617"/>
      <c r="H1016" s="618"/>
      <c r="I1016" s="614" t="s">
        <v>84</v>
      </c>
      <c r="J1016" s="618"/>
      <c r="K1016" s="618"/>
      <c r="L1016" s="619"/>
      <c r="M1016" s="619"/>
      <c r="N1016" s="619"/>
      <c r="O1016" s="619"/>
      <c r="P1016" s="619"/>
      <c r="Q1016" s="619"/>
      <c r="R1016" s="619"/>
      <c r="S1016" s="619"/>
      <c r="T1016" s="619"/>
      <c r="U1016" s="619"/>
      <c r="V1016" s="495">
        <f t="shared" si="45"/>
        <v>5</v>
      </c>
      <c r="W1016" s="620"/>
      <c r="X1016" s="620"/>
      <c r="Y1016" s="620"/>
      <c r="Z1016" s="614">
        <v>5</v>
      </c>
      <c r="AA1016" s="620"/>
      <c r="AB1016" s="620"/>
      <c r="AC1016" s="620"/>
      <c r="AD1016" s="620"/>
      <c r="AE1016" s="621"/>
      <c r="AF1016" s="516"/>
      <c r="AG1016" s="622"/>
      <c r="AH1016" s="556"/>
      <c r="AI1016" s="316"/>
      <c r="AJ1016" s="316"/>
      <c r="AK1016" s="316"/>
      <c r="AL1016" s="316"/>
      <c r="AM1016" s="500"/>
      <c r="AN1016" s="500"/>
      <c r="AO1016" s="500"/>
      <c r="AP1016" s="500"/>
      <c r="AQ1016" s="500"/>
      <c r="AR1016" s="500"/>
      <c r="AS1016" s="500"/>
      <c r="AT1016" s="500"/>
      <c r="AU1016" s="500"/>
      <c r="AV1016" s="500"/>
      <c r="AW1016" s="500"/>
      <c r="AX1016" s="500"/>
      <c r="AY1016" s="500"/>
      <c r="AZ1016" s="500"/>
      <c r="BA1016" s="500"/>
      <c r="BB1016" s="500"/>
      <c r="BC1016" s="500"/>
      <c r="BD1016" s="500"/>
    </row>
    <row r="1017" spans="1:56" s="501" customFormat="1" ht="307.5" hidden="1" customHeight="1">
      <c r="A1017" s="616"/>
      <c r="B1017" s="490" t="s">
        <v>6624</v>
      </c>
      <c r="C1017" s="613" t="s">
        <v>5849</v>
      </c>
      <c r="D1017" s="617"/>
      <c r="E1017" s="617"/>
      <c r="F1017" s="490" t="s">
        <v>5850</v>
      </c>
      <c r="G1017" s="617"/>
      <c r="H1017" s="618"/>
      <c r="I1017" s="614" t="s">
        <v>84</v>
      </c>
      <c r="J1017" s="618"/>
      <c r="K1017" s="618"/>
      <c r="L1017" s="619"/>
      <c r="M1017" s="619"/>
      <c r="N1017" s="619"/>
      <c r="O1017" s="619"/>
      <c r="P1017" s="619"/>
      <c r="Q1017" s="619"/>
      <c r="R1017" s="619"/>
      <c r="S1017" s="619"/>
      <c r="T1017" s="619"/>
      <c r="U1017" s="619"/>
      <c r="V1017" s="495">
        <f t="shared" si="45"/>
        <v>400</v>
      </c>
      <c r="W1017" s="620"/>
      <c r="X1017" s="620"/>
      <c r="Y1017" s="620"/>
      <c r="Z1017" s="614">
        <v>400</v>
      </c>
      <c r="AA1017" s="620"/>
      <c r="AB1017" s="620"/>
      <c r="AC1017" s="620"/>
      <c r="AD1017" s="620"/>
      <c r="AE1017" s="621"/>
      <c r="AF1017" s="516"/>
      <c r="AG1017" s="622"/>
      <c r="AH1017" s="556"/>
      <c r="AI1017" s="316"/>
      <c r="AJ1017" s="316"/>
      <c r="AK1017" s="316"/>
      <c r="AL1017" s="316"/>
      <c r="AM1017" s="500"/>
      <c r="AN1017" s="500"/>
      <c r="AO1017" s="500"/>
      <c r="AP1017" s="500"/>
      <c r="AQ1017" s="500"/>
      <c r="AR1017" s="500"/>
      <c r="AS1017" s="500"/>
      <c r="AT1017" s="500"/>
      <c r="AU1017" s="500"/>
      <c r="AV1017" s="500"/>
      <c r="AW1017" s="500"/>
      <c r="AX1017" s="500"/>
      <c r="AY1017" s="500"/>
      <c r="AZ1017" s="500"/>
      <c r="BA1017" s="500"/>
      <c r="BB1017" s="500"/>
      <c r="BC1017" s="500"/>
      <c r="BD1017" s="500"/>
    </row>
    <row r="1018" spans="1:56" s="501" customFormat="1" ht="307.5" hidden="1" customHeight="1">
      <c r="A1018" s="616"/>
      <c r="B1018" s="490" t="s">
        <v>6625</v>
      </c>
      <c r="C1018" s="613" t="s">
        <v>5851</v>
      </c>
      <c r="D1018" s="617"/>
      <c r="E1018" s="617"/>
      <c r="F1018" s="490" t="s">
        <v>5852</v>
      </c>
      <c r="G1018" s="617"/>
      <c r="H1018" s="618"/>
      <c r="I1018" s="614" t="s">
        <v>84</v>
      </c>
      <c r="J1018" s="618"/>
      <c r="K1018" s="618"/>
      <c r="L1018" s="619"/>
      <c r="M1018" s="619"/>
      <c r="N1018" s="619"/>
      <c r="O1018" s="619"/>
      <c r="P1018" s="619"/>
      <c r="Q1018" s="619"/>
      <c r="R1018" s="619"/>
      <c r="S1018" s="619"/>
      <c r="T1018" s="619"/>
      <c r="U1018" s="619"/>
      <c r="V1018" s="495">
        <f t="shared" si="45"/>
        <v>100</v>
      </c>
      <c r="W1018" s="620"/>
      <c r="X1018" s="620"/>
      <c r="Y1018" s="620"/>
      <c r="Z1018" s="614">
        <v>100</v>
      </c>
      <c r="AA1018" s="620"/>
      <c r="AB1018" s="620"/>
      <c r="AC1018" s="620"/>
      <c r="AD1018" s="620"/>
      <c r="AE1018" s="621"/>
      <c r="AF1018" s="516"/>
      <c r="AG1018" s="622"/>
      <c r="AH1018" s="556"/>
      <c r="AI1018" s="316"/>
      <c r="AJ1018" s="316"/>
      <c r="AK1018" s="316"/>
      <c r="AL1018" s="316"/>
      <c r="AM1018" s="500"/>
      <c r="AN1018" s="500"/>
      <c r="AO1018" s="500"/>
      <c r="AP1018" s="500"/>
      <c r="AQ1018" s="500"/>
      <c r="AR1018" s="500"/>
      <c r="AS1018" s="500"/>
      <c r="AT1018" s="500"/>
      <c r="AU1018" s="500"/>
      <c r="AV1018" s="500"/>
      <c r="AW1018" s="500"/>
      <c r="AX1018" s="500"/>
      <c r="AY1018" s="500"/>
      <c r="AZ1018" s="500"/>
      <c r="BA1018" s="500"/>
      <c r="BB1018" s="500"/>
      <c r="BC1018" s="500"/>
      <c r="BD1018" s="500"/>
    </row>
    <row r="1019" spans="1:56" s="501" customFormat="1" ht="307.5" hidden="1" customHeight="1">
      <c r="A1019" s="616"/>
      <c r="B1019" s="490" t="s">
        <v>6626</v>
      </c>
      <c r="C1019" s="613" t="s">
        <v>5853</v>
      </c>
      <c r="D1019" s="617"/>
      <c r="E1019" s="617"/>
      <c r="F1019" s="490" t="s">
        <v>5854</v>
      </c>
      <c r="G1019" s="617"/>
      <c r="H1019" s="618"/>
      <c r="I1019" s="614" t="s">
        <v>84</v>
      </c>
      <c r="J1019" s="618"/>
      <c r="K1019" s="618"/>
      <c r="L1019" s="619"/>
      <c r="M1019" s="619"/>
      <c r="N1019" s="619"/>
      <c r="O1019" s="619"/>
      <c r="P1019" s="619"/>
      <c r="Q1019" s="619"/>
      <c r="R1019" s="619"/>
      <c r="S1019" s="619"/>
      <c r="T1019" s="619"/>
      <c r="U1019" s="619"/>
      <c r="V1019" s="495">
        <f t="shared" si="45"/>
        <v>300</v>
      </c>
      <c r="W1019" s="620"/>
      <c r="X1019" s="620"/>
      <c r="Y1019" s="620"/>
      <c r="Z1019" s="614">
        <v>300</v>
      </c>
      <c r="AA1019" s="620"/>
      <c r="AB1019" s="620"/>
      <c r="AC1019" s="620"/>
      <c r="AD1019" s="620"/>
      <c r="AE1019" s="621"/>
      <c r="AF1019" s="516"/>
      <c r="AG1019" s="622"/>
      <c r="AH1019" s="556"/>
      <c r="AI1019" s="316"/>
      <c r="AJ1019" s="316"/>
      <c r="AK1019" s="316"/>
      <c r="AL1019" s="316"/>
      <c r="AM1019" s="500"/>
      <c r="AN1019" s="500"/>
      <c r="AO1019" s="500"/>
      <c r="AP1019" s="500"/>
      <c r="AQ1019" s="500"/>
      <c r="AR1019" s="500"/>
      <c r="AS1019" s="500"/>
      <c r="AT1019" s="500"/>
      <c r="AU1019" s="500"/>
      <c r="AV1019" s="500"/>
      <c r="AW1019" s="500"/>
      <c r="AX1019" s="500"/>
      <c r="AY1019" s="500"/>
      <c r="AZ1019" s="500"/>
      <c r="BA1019" s="500"/>
      <c r="BB1019" s="500"/>
      <c r="BC1019" s="500"/>
      <c r="BD1019" s="500"/>
    </row>
    <row r="1020" spans="1:56" s="501" customFormat="1" ht="307.5" hidden="1" customHeight="1">
      <c r="A1020" s="616"/>
      <c r="B1020" s="490" t="s">
        <v>6627</v>
      </c>
      <c r="C1020" s="613" t="s">
        <v>5855</v>
      </c>
      <c r="D1020" s="617"/>
      <c r="E1020" s="617"/>
      <c r="F1020" s="490" t="s">
        <v>5856</v>
      </c>
      <c r="G1020" s="617"/>
      <c r="H1020" s="618"/>
      <c r="I1020" s="614" t="s">
        <v>84</v>
      </c>
      <c r="J1020" s="618"/>
      <c r="K1020" s="618"/>
      <c r="L1020" s="619"/>
      <c r="M1020" s="619"/>
      <c r="N1020" s="619"/>
      <c r="O1020" s="619"/>
      <c r="P1020" s="619"/>
      <c r="Q1020" s="619"/>
      <c r="R1020" s="619"/>
      <c r="S1020" s="619"/>
      <c r="T1020" s="619"/>
      <c r="U1020" s="619"/>
      <c r="V1020" s="495">
        <f t="shared" si="45"/>
        <v>200</v>
      </c>
      <c r="W1020" s="620"/>
      <c r="X1020" s="620"/>
      <c r="Y1020" s="620"/>
      <c r="Z1020" s="614">
        <v>200</v>
      </c>
      <c r="AA1020" s="620"/>
      <c r="AB1020" s="620"/>
      <c r="AC1020" s="620"/>
      <c r="AD1020" s="620"/>
      <c r="AE1020" s="621"/>
      <c r="AF1020" s="516"/>
      <c r="AG1020" s="622"/>
      <c r="AH1020" s="556"/>
      <c r="AI1020" s="316"/>
      <c r="AJ1020" s="316"/>
      <c r="AK1020" s="316"/>
      <c r="AL1020" s="316"/>
      <c r="AM1020" s="500"/>
      <c r="AN1020" s="500"/>
      <c r="AO1020" s="500"/>
      <c r="AP1020" s="500"/>
      <c r="AQ1020" s="500"/>
      <c r="AR1020" s="500"/>
      <c r="AS1020" s="500"/>
      <c r="AT1020" s="500"/>
      <c r="AU1020" s="500"/>
      <c r="AV1020" s="500"/>
      <c r="AW1020" s="500"/>
      <c r="AX1020" s="500"/>
      <c r="AY1020" s="500"/>
      <c r="AZ1020" s="500"/>
      <c r="BA1020" s="500"/>
      <c r="BB1020" s="500"/>
      <c r="BC1020" s="500"/>
      <c r="BD1020" s="500"/>
    </row>
    <row r="1021" spans="1:56" s="501" customFormat="1" ht="307.5" hidden="1" customHeight="1">
      <c r="A1021" s="616"/>
      <c r="B1021" s="490" t="s">
        <v>6628</v>
      </c>
      <c r="C1021" s="613" t="s">
        <v>5857</v>
      </c>
      <c r="D1021" s="617"/>
      <c r="E1021" s="617"/>
      <c r="F1021" s="490" t="s">
        <v>5858</v>
      </c>
      <c r="G1021" s="617"/>
      <c r="H1021" s="618"/>
      <c r="I1021" s="614" t="s">
        <v>84</v>
      </c>
      <c r="J1021" s="618"/>
      <c r="K1021" s="618"/>
      <c r="L1021" s="619"/>
      <c r="M1021" s="619"/>
      <c r="N1021" s="619"/>
      <c r="O1021" s="619"/>
      <c r="P1021" s="619"/>
      <c r="Q1021" s="619"/>
      <c r="R1021" s="619"/>
      <c r="S1021" s="619"/>
      <c r="T1021" s="619"/>
      <c r="U1021" s="619"/>
      <c r="V1021" s="495">
        <f t="shared" si="45"/>
        <v>20</v>
      </c>
      <c r="W1021" s="620"/>
      <c r="X1021" s="620"/>
      <c r="Y1021" s="620"/>
      <c r="Z1021" s="614">
        <v>20</v>
      </c>
      <c r="AA1021" s="620"/>
      <c r="AB1021" s="620"/>
      <c r="AC1021" s="620"/>
      <c r="AD1021" s="620"/>
      <c r="AE1021" s="621"/>
      <c r="AF1021" s="516"/>
      <c r="AG1021" s="622"/>
      <c r="AH1021" s="556"/>
      <c r="AI1021" s="316"/>
      <c r="AJ1021" s="316"/>
      <c r="AK1021" s="316"/>
      <c r="AL1021" s="316"/>
      <c r="AM1021" s="500"/>
      <c r="AN1021" s="500"/>
      <c r="AO1021" s="500"/>
      <c r="AP1021" s="500"/>
      <c r="AQ1021" s="500"/>
      <c r="AR1021" s="500"/>
      <c r="AS1021" s="500"/>
      <c r="AT1021" s="500"/>
      <c r="AU1021" s="500"/>
      <c r="AV1021" s="500"/>
      <c r="AW1021" s="500"/>
      <c r="AX1021" s="500"/>
      <c r="AY1021" s="500"/>
      <c r="AZ1021" s="500"/>
      <c r="BA1021" s="500"/>
      <c r="BB1021" s="500"/>
      <c r="BC1021" s="500"/>
      <c r="BD1021" s="500"/>
    </row>
    <row r="1022" spans="1:56" s="501" customFormat="1" ht="307.5" hidden="1" customHeight="1">
      <c r="A1022" s="616"/>
      <c r="B1022" s="490" t="s">
        <v>6629</v>
      </c>
      <c r="C1022" s="613" t="s">
        <v>5859</v>
      </c>
      <c r="D1022" s="617"/>
      <c r="E1022" s="617"/>
      <c r="F1022" s="490" t="s">
        <v>5860</v>
      </c>
      <c r="G1022" s="617"/>
      <c r="H1022" s="618"/>
      <c r="I1022" s="614" t="s">
        <v>84</v>
      </c>
      <c r="J1022" s="618"/>
      <c r="K1022" s="618"/>
      <c r="L1022" s="619"/>
      <c r="M1022" s="619"/>
      <c r="N1022" s="619"/>
      <c r="O1022" s="619"/>
      <c r="P1022" s="619"/>
      <c r="Q1022" s="619"/>
      <c r="R1022" s="619"/>
      <c r="S1022" s="619"/>
      <c r="T1022" s="619"/>
      <c r="U1022" s="619"/>
      <c r="V1022" s="495">
        <f t="shared" si="45"/>
        <v>10</v>
      </c>
      <c r="W1022" s="620"/>
      <c r="X1022" s="620"/>
      <c r="Y1022" s="620"/>
      <c r="Z1022" s="614">
        <v>10</v>
      </c>
      <c r="AA1022" s="620"/>
      <c r="AB1022" s="620"/>
      <c r="AC1022" s="620"/>
      <c r="AD1022" s="620"/>
      <c r="AE1022" s="621"/>
      <c r="AF1022" s="516"/>
      <c r="AG1022" s="622"/>
      <c r="AH1022" s="556"/>
      <c r="AI1022" s="316"/>
      <c r="AJ1022" s="316"/>
      <c r="AK1022" s="316"/>
      <c r="AL1022" s="316"/>
      <c r="AM1022" s="500"/>
      <c r="AN1022" s="500"/>
      <c r="AO1022" s="500"/>
      <c r="AP1022" s="500"/>
      <c r="AQ1022" s="500"/>
      <c r="AR1022" s="500"/>
      <c r="AS1022" s="500"/>
      <c r="AT1022" s="500"/>
      <c r="AU1022" s="500"/>
      <c r="AV1022" s="500"/>
      <c r="AW1022" s="500"/>
      <c r="AX1022" s="500"/>
      <c r="AY1022" s="500"/>
      <c r="AZ1022" s="500"/>
      <c r="BA1022" s="500"/>
      <c r="BB1022" s="500"/>
      <c r="BC1022" s="500"/>
      <c r="BD1022" s="500"/>
    </row>
    <row r="1023" spans="1:56" s="501" customFormat="1" ht="307.5" hidden="1" customHeight="1">
      <c r="A1023" s="616"/>
      <c r="B1023" s="490" t="s">
        <v>6630</v>
      </c>
      <c r="C1023" s="613" t="s">
        <v>5861</v>
      </c>
      <c r="D1023" s="617"/>
      <c r="E1023" s="617"/>
      <c r="F1023" s="490" t="s">
        <v>5862</v>
      </c>
      <c r="G1023" s="617"/>
      <c r="H1023" s="618"/>
      <c r="I1023" s="614" t="s">
        <v>84</v>
      </c>
      <c r="J1023" s="618"/>
      <c r="K1023" s="618"/>
      <c r="L1023" s="619"/>
      <c r="M1023" s="619"/>
      <c r="N1023" s="619"/>
      <c r="O1023" s="619"/>
      <c r="P1023" s="619"/>
      <c r="Q1023" s="619"/>
      <c r="R1023" s="619"/>
      <c r="S1023" s="619"/>
      <c r="T1023" s="619"/>
      <c r="U1023" s="619"/>
      <c r="V1023" s="495">
        <f t="shared" si="45"/>
        <v>30</v>
      </c>
      <c r="W1023" s="620"/>
      <c r="X1023" s="620"/>
      <c r="Y1023" s="620"/>
      <c r="Z1023" s="614">
        <v>30</v>
      </c>
      <c r="AA1023" s="620"/>
      <c r="AB1023" s="620"/>
      <c r="AC1023" s="620"/>
      <c r="AD1023" s="620"/>
      <c r="AE1023" s="621"/>
      <c r="AF1023" s="516"/>
      <c r="AG1023" s="622"/>
      <c r="AH1023" s="556"/>
      <c r="AI1023" s="316"/>
      <c r="AJ1023" s="316"/>
      <c r="AK1023" s="316"/>
      <c r="AL1023" s="316"/>
      <c r="AM1023" s="500"/>
      <c r="AN1023" s="500"/>
      <c r="AO1023" s="500"/>
      <c r="AP1023" s="500"/>
      <c r="AQ1023" s="500"/>
      <c r="AR1023" s="500"/>
      <c r="AS1023" s="500"/>
      <c r="AT1023" s="500"/>
      <c r="AU1023" s="500"/>
      <c r="AV1023" s="500"/>
      <c r="AW1023" s="500"/>
      <c r="AX1023" s="500"/>
      <c r="AY1023" s="500"/>
      <c r="AZ1023" s="500"/>
      <c r="BA1023" s="500"/>
      <c r="BB1023" s="500"/>
      <c r="BC1023" s="500"/>
      <c r="BD1023" s="500"/>
    </row>
    <row r="1024" spans="1:56" s="501" customFormat="1" ht="307.5" hidden="1" customHeight="1">
      <c r="A1024" s="616"/>
      <c r="B1024" s="490" t="s">
        <v>6631</v>
      </c>
      <c r="C1024" s="613" t="s">
        <v>5863</v>
      </c>
      <c r="D1024" s="617"/>
      <c r="E1024" s="617"/>
      <c r="F1024" s="490" t="s">
        <v>5864</v>
      </c>
      <c r="G1024" s="617"/>
      <c r="H1024" s="618"/>
      <c r="I1024" s="614" t="s">
        <v>84</v>
      </c>
      <c r="J1024" s="618"/>
      <c r="K1024" s="618"/>
      <c r="L1024" s="619"/>
      <c r="M1024" s="619"/>
      <c r="N1024" s="619"/>
      <c r="O1024" s="619"/>
      <c r="P1024" s="619"/>
      <c r="Q1024" s="619"/>
      <c r="R1024" s="619"/>
      <c r="S1024" s="619"/>
      <c r="T1024" s="619"/>
      <c r="U1024" s="619"/>
      <c r="V1024" s="495">
        <f t="shared" si="45"/>
        <v>60</v>
      </c>
      <c r="W1024" s="620"/>
      <c r="X1024" s="620"/>
      <c r="Y1024" s="620"/>
      <c r="Z1024" s="614">
        <v>60</v>
      </c>
      <c r="AA1024" s="620"/>
      <c r="AB1024" s="620"/>
      <c r="AC1024" s="620"/>
      <c r="AD1024" s="620"/>
      <c r="AE1024" s="621"/>
      <c r="AF1024" s="516"/>
      <c r="AG1024" s="622"/>
      <c r="AH1024" s="556"/>
      <c r="AI1024" s="316"/>
      <c r="AJ1024" s="316"/>
      <c r="AK1024" s="316"/>
      <c r="AL1024" s="316"/>
      <c r="AM1024" s="500"/>
      <c r="AN1024" s="500"/>
      <c r="AO1024" s="500"/>
      <c r="AP1024" s="500"/>
      <c r="AQ1024" s="500"/>
      <c r="AR1024" s="500"/>
      <c r="AS1024" s="500"/>
      <c r="AT1024" s="500"/>
      <c r="AU1024" s="500"/>
      <c r="AV1024" s="500"/>
      <c r="AW1024" s="500"/>
      <c r="AX1024" s="500"/>
      <c r="AY1024" s="500"/>
      <c r="AZ1024" s="500"/>
      <c r="BA1024" s="500"/>
      <c r="BB1024" s="500"/>
      <c r="BC1024" s="500"/>
      <c r="BD1024" s="500"/>
    </row>
    <row r="1025" spans="1:56" s="501" customFormat="1" ht="307.5" hidden="1" customHeight="1">
      <c r="A1025" s="616"/>
      <c r="B1025" s="490" t="s">
        <v>6632</v>
      </c>
      <c r="C1025" s="613" t="s">
        <v>5865</v>
      </c>
      <c r="D1025" s="617"/>
      <c r="E1025" s="617"/>
      <c r="F1025" s="490" t="s">
        <v>5866</v>
      </c>
      <c r="G1025" s="617"/>
      <c r="H1025" s="618"/>
      <c r="I1025" s="614" t="s">
        <v>84</v>
      </c>
      <c r="J1025" s="618"/>
      <c r="K1025" s="618"/>
      <c r="L1025" s="619"/>
      <c r="M1025" s="619"/>
      <c r="N1025" s="619"/>
      <c r="O1025" s="619"/>
      <c r="P1025" s="619"/>
      <c r="Q1025" s="619"/>
      <c r="R1025" s="619"/>
      <c r="S1025" s="619"/>
      <c r="T1025" s="619"/>
      <c r="U1025" s="619"/>
      <c r="V1025" s="495">
        <f t="shared" si="45"/>
        <v>20</v>
      </c>
      <c r="W1025" s="620"/>
      <c r="X1025" s="620"/>
      <c r="Y1025" s="620"/>
      <c r="Z1025" s="614">
        <v>20</v>
      </c>
      <c r="AA1025" s="620"/>
      <c r="AB1025" s="620"/>
      <c r="AC1025" s="620"/>
      <c r="AD1025" s="620"/>
      <c r="AE1025" s="621"/>
      <c r="AF1025" s="516"/>
      <c r="AG1025" s="622"/>
      <c r="AH1025" s="556"/>
      <c r="AI1025" s="316"/>
      <c r="AJ1025" s="316"/>
      <c r="AK1025" s="316"/>
      <c r="AL1025" s="316"/>
      <c r="AM1025" s="500"/>
      <c r="AN1025" s="500"/>
      <c r="AO1025" s="500"/>
      <c r="AP1025" s="500"/>
      <c r="AQ1025" s="500"/>
      <c r="AR1025" s="500"/>
      <c r="AS1025" s="500"/>
      <c r="AT1025" s="500"/>
      <c r="AU1025" s="500"/>
      <c r="AV1025" s="500"/>
      <c r="AW1025" s="500"/>
      <c r="AX1025" s="500"/>
      <c r="AY1025" s="500"/>
      <c r="AZ1025" s="500"/>
      <c r="BA1025" s="500"/>
      <c r="BB1025" s="500"/>
      <c r="BC1025" s="500"/>
      <c r="BD1025" s="500"/>
    </row>
    <row r="1026" spans="1:56" s="501" customFormat="1" ht="307.5" hidden="1" customHeight="1">
      <c r="A1026" s="616"/>
      <c r="B1026" s="490" t="s">
        <v>6633</v>
      </c>
      <c r="C1026" s="613" t="s">
        <v>5867</v>
      </c>
      <c r="D1026" s="617"/>
      <c r="E1026" s="617"/>
      <c r="F1026" s="490" t="s">
        <v>5868</v>
      </c>
      <c r="G1026" s="617"/>
      <c r="H1026" s="618"/>
      <c r="I1026" s="614" t="s">
        <v>84</v>
      </c>
      <c r="J1026" s="618"/>
      <c r="K1026" s="618"/>
      <c r="L1026" s="619"/>
      <c r="M1026" s="619"/>
      <c r="N1026" s="619"/>
      <c r="O1026" s="619"/>
      <c r="P1026" s="619"/>
      <c r="Q1026" s="619"/>
      <c r="R1026" s="619"/>
      <c r="S1026" s="619"/>
      <c r="T1026" s="619"/>
      <c r="U1026" s="619"/>
      <c r="V1026" s="495">
        <f t="shared" si="45"/>
        <v>40</v>
      </c>
      <c r="W1026" s="620"/>
      <c r="X1026" s="620"/>
      <c r="Y1026" s="620"/>
      <c r="Z1026" s="614">
        <v>40</v>
      </c>
      <c r="AA1026" s="620"/>
      <c r="AB1026" s="620"/>
      <c r="AC1026" s="620"/>
      <c r="AD1026" s="620"/>
      <c r="AE1026" s="621"/>
      <c r="AF1026" s="516"/>
      <c r="AG1026" s="622"/>
      <c r="AH1026" s="556"/>
      <c r="AI1026" s="316"/>
      <c r="AJ1026" s="316"/>
      <c r="AK1026" s="316"/>
      <c r="AL1026" s="316"/>
      <c r="AM1026" s="500"/>
      <c r="AN1026" s="500"/>
      <c r="AO1026" s="500"/>
      <c r="AP1026" s="500"/>
      <c r="AQ1026" s="500"/>
      <c r="AR1026" s="500"/>
      <c r="AS1026" s="500"/>
      <c r="AT1026" s="500"/>
      <c r="AU1026" s="500"/>
      <c r="AV1026" s="500"/>
      <c r="AW1026" s="500"/>
      <c r="AX1026" s="500"/>
      <c r="AY1026" s="500"/>
      <c r="AZ1026" s="500"/>
      <c r="BA1026" s="500"/>
      <c r="BB1026" s="500"/>
      <c r="BC1026" s="500"/>
      <c r="BD1026" s="500"/>
    </row>
    <row r="1027" spans="1:56" s="501" customFormat="1" ht="307.5" hidden="1" customHeight="1">
      <c r="A1027" s="616"/>
      <c r="B1027" s="490" t="s">
        <v>6634</v>
      </c>
      <c r="C1027" s="613" t="s">
        <v>5869</v>
      </c>
      <c r="D1027" s="617"/>
      <c r="E1027" s="617"/>
      <c r="F1027" s="490" t="s">
        <v>5870</v>
      </c>
      <c r="G1027" s="617"/>
      <c r="H1027" s="618"/>
      <c r="I1027" s="614" t="s">
        <v>84</v>
      </c>
      <c r="J1027" s="618"/>
      <c r="K1027" s="618"/>
      <c r="L1027" s="619"/>
      <c r="M1027" s="619"/>
      <c r="N1027" s="619"/>
      <c r="O1027" s="619"/>
      <c r="P1027" s="619"/>
      <c r="Q1027" s="619"/>
      <c r="R1027" s="619"/>
      <c r="S1027" s="619"/>
      <c r="T1027" s="619"/>
      <c r="U1027" s="619"/>
      <c r="V1027" s="495">
        <f t="shared" si="45"/>
        <v>50</v>
      </c>
      <c r="W1027" s="620"/>
      <c r="X1027" s="620"/>
      <c r="Y1027" s="620"/>
      <c r="Z1027" s="614">
        <v>50</v>
      </c>
      <c r="AA1027" s="620"/>
      <c r="AB1027" s="620"/>
      <c r="AC1027" s="620"/>
      <c r="AD1027" s="620"/>
      <c r="AE1027" s="621"/>
      <c r="AF1027" s="516"/>
      <c r="AG1027" s="622"/>
      <c r="AH1027" s="556"/>
      <c r="AI1027" s="316"/>
      <c r="AJ1027" s="316"/>
      <c r="AK1027" s="316"/>
      <c r="AL1027" s="316"/>
      <c r="AM1027" s="500"/>
      <c r="AN1027" s="500"/>
      <c r="AO1027" s="500"/>
      <c r="AP1027" s="500"/>
      <c r="AQ1027" s="500"/>
      <c r="AR1027" s="500"/>
      <c r="AS1027" s="500"/>
      <c r="AT1027" s="500"/>
      <c r="AU1027" s="500"/>
      <c r="AV1027" s="500"/>
      <c r="AW1027" s="500"/>
      <c r="AX1027" s="500"/>
      <c r="AY1027" s="500"/>
      <c r="AZ1027" s="500"/>
      <c r="BA1027" s="500"/>
      <c r="BB1027" s="500"/>
      <c r="BC1027" s="500"/>
      <c r="BD1027" s="500"/>
    </row>
    <row r="1028" spans="1:56" s="501" customFormat="1" ht="307.5" hidden="1" customHeight="1">
      <c r="A1028" s="616"/>
      <c r="B1028" s="490" t="s">
        <v>6635</v>
      </c>
      <c r="C1028" s="623" t="s">
        <v>5871</v>
      </c>
      <c r="D1028" s="617"/>
      <c r="E1028" s="617"/>
      <c r="F1028" s="490" t="s">
        <v>5872</v>
      </c>
      <c r="G1028" s="617"/>
      <c r="H1028" s="618"/>
      <c r="I1028" s="614" t="s">
        <v>84</v>
      </c>
      <c r="J1028" s="618"/>
      <c r="K1028" s="618"/>
      <c r="L1028" s="619"/>
      <c r="M1028" s="619"/>
      <c r="N1028" s="619"/>
      <c r="O1028" s="619"/>
      <c r="P1028" s="619"/>
      <c r="Q1028" s="619"/>
      <c r="R1028" s="619"/>
      <c r="S1028" s="619"/>
      <c r="T1028" s="619"/>
      <c r="U1028" s="619"/>
      <c r="V1028" s="495">
        <f t="shared" si="45"/>
        <v>50</v>
      </c>
      <c r="W1028" s="620"/>
      <c r="X1028" s="620"/>
      <c r="Y1028" s="620"/>
      <c r="Z1028" s="615">
        <v>50</v>
      </c>
      <c r="AA1028" s="620"/>
      <c r="AB1028" s="620"/>
      <c r="AC1028" s="620"/>
      <c r="AD1028" s="620"/>
      <c r="AE1028" s="621"/>
      <c r="AF1028" s="516"/>
      <c r="AG1028" s="622"/>
      <c r="AH1028" s="556"/>
      <c r="AI1028" s="316"/>
      <c r="AJ1028" s="316"/>
      <c r="AK1028" s="316"/>
      <c r="AL1028" s="316"/>
      <c r="AM1028" s="500"/>
      <c r="AN1028" s="500"/>
      <c r="AO1028" s="500"/>
      <c r="AP1028" s="500"/>
      <c r="AQ1028" s="500"/>
      <c r="AR1028" s="500"/>
      <c r="AS1028" s="500"/>
      <c r="AT1028" s="500"/>
      <c r="AU1028" s="500"/>
      <c r="AV1028" s="500"/>
      <c r="AW1028" s="500"/>
      <c r="AX1028" s="500"/>
      <c r="AY1028" s="500"/>
      <c r="AZ1028" s="500"/>
      <c r="BA1028" s="500"/>
      <c r="BB1028" s="500"/>
      <c r="BC1028" s="500"/>
      <c r="BD1028" s="500"/>
    </row>
    <row r="1029" spans="1:56" s="501" customFormat="1" ht="307.5" hidden="1" customHeight="1">
      <c r="A1029" s="616"/>
      <c r="B1029" s="490" t="s">
        <v>6636</v>
      </c>
      <c r="C1029" s="623" t="s">
        <v>5873</v>
      </c>
      <c r="D1029" s="617"/>
      <c r="E1029" s="617"/>
      <c r="F1029" s="490" t="s">
        <v>5874</v>
      </c>
      <c r="G1029" s="617"/>
      <c r="H1029" s="618"/>
      <c r="I1029" s="614" t="s">
        <v>84</v>
      </c>
      <c r="J1029" s="618"/>
      <c r="K1029" s="618"/>
      <c r="L1029" s="619"/>
      <c r="M1029" s="619"/>
      <c r="N1029" s="619"/>
      <c r="O1029" s="619"/>
      <c r="P1029" s="619"/>
      <c r="Q1029" s="619"/>
      <c r="R1029" s="619"/>
      <c r="S1029" s="619"/>
      <c r="T1029" s="619"/>
      <c r="U1029" s="619"/>
      <c r="V1029" s="495">
        <f t="shared" si="45"/>
        <v>20</v>
      </c>
      <c r="W1029" s="620"/>
      <c r="X1029" s="620"/>
      <c r="Y1029" s="620"/>
      <c r="Z1029" s="615">
        <v>20</v>
      </c>
      <c r="AA1029" s="620"/>
      <c r="AB1029" s="620"/>
      <c r="AC1029" s="620"/>
      <c r="AD1029" s="620"/>
      <c r="AE1029" s="621"/>
      <c r="AF1029" s="516"/>
      <c r="AG1029" s="622"/>
      <c r="AH1029" s="556"/>
      <c r="AI1029" s="316"/>
      <c r="AJ1029" s="316"/>
      <c r="AK1029" s="316"/>
      <c r="AL1029" s="316"/>
      <c r="AM1029" s="500"/>
      <c r="AN1029" s="500"/>
      <c r="AO1029" s="500"/>
      <c r="AP1029" s="500"/>
      <c r="AQ1029" s="500"/>
      <c r="AR1029" s="500"/>
      <c r="AS1029" s="500"/>
      <c r="AT1029" s="500"/>
      <c r="AU1029" s="500"/>
      <c r="AV1029" s="500"/>
      <c r="AW1029" s="500"/>
      <c r="AX1029" s="500"/>
      <c r="AY1029" s="500"/>
      <c r="AZ1029" s="500"/>
      <c r="BA1029" s="500"/>
      <c r="BB1029" s="500"/>
      <c r="BC1029" s="500"/>
      <c r="BD1029" s="500"/>
    </row>
    <row r="1030" spans="1:56" s="501" customFormat="1" ht="307.5" hidden="1" customHeight="1">
      <c r="A1030" s="616"/>
      <c r="B1030" s="490" t="s">
        <v>6637</v>
      </c>
      <c r="C1030" s="623" t="s">
        <v>5875</v>
      </c>
      <c r="D1030" s="617"/>
      <c r="E1030" s="617"/>
      <c r="F1030" s="490" t="s">
        <v>5876</v>
      </c>
      <c r="G1030" s="617"/>
      <c r="H1030" s="618"/>
      <c r="I1030" s="614" t="s">
        <v>84</v>
      </c>
      <c r="J1030" s="618"/>
      <c r="K1030" s="618"/>
      <c r="L1030" s="619"/>
      <c r="M1030" s="619"/>
      <c r="N1030" s="619"/>
      <c r="O1030" s="619"/>
      <c r="P1030" s="619"/>
      <c r="Q1030" s="619"/>
      <c r="R1030" s="619"/>
      <c r="S1030" s="619"/>
      <c r="T1030" s="619"/>
      <c r="U1030" s="619"/>
      <c r="V1030" s="495">
        <f t="shared" si="45"/>
        <v>50</v>
      </c>
      <c r="W1030" s="620"/>
      <c r="X1030" s="620"/>
      <c r="Y1030" s="620"/>
      <c r="Z1030" s="615">
        <v>50</v>
      </c>
      <c r="AA1030" s="620"/>
      <c r="AB1030" s="620"/>
      <c r="AC1030" s="620"/>
      <c r="AD1030" s="620"/>
      <c r="AE1030" s="621"/>
      <c r="AF1030" s="516"/>
      <c r="AG1030" s="622"/>
      <c r="AH1030" s="556"/>
      <c r="AI1030" s="316"/>
      <c r="AJ1030" s="316"/>
      <c r="AK1030" s="316"/>
      <c r="AL1030" s="316"/>
      <c r="AM1030" s="500"/>
      <c r="AN1030" s="500"/>
      <c r="AO1030" s="500"/>
      <c r="AP1030" s="500"/>
      <c r="AQ1030" s="500"/>
      <c r="AR1030" s="500"/>
      <c r="AS1030" s="500"/>
      <c r="AT1030" s="500"/>
      <c r="AU1030" s="500"/>
      <c r="AV1030" s="500"/>
      <c r="AW1030" s="500"/>
      <c r="AX1030" s="500"/>
      <c r="AY1030" s="500"/>
      <c r="AZ1030" s="500"/>
      <c r="BA1030" s="500"/>
      <c r="BB1030" s="500"/>
      <c r="BC1030" s="500"/>
      <c r="BD1030" s="500"/>
    </row>
    <row r="1031" spans="1:56" s="501" customFormat="1" ht="307.5" hidden="1" customHeight="1">
      <c r="A1031" s="616"/>
      <c r="B1031" s="490" t="s">
        <v>6638</v>
      </c>
      <c r="C1031" s="623" t="s">
        <v>5877</v>
      </c>
      <c r="D1031" s="617"/>
      <c r="E1031" s="617"/>
      <c r="F1031" s="490" t="s">
        <v>5878</v>
      </c>
      <c r="G1031" s="617"/>
      <c r="H1031" s="618"/>
      <c r="I1031" s="614" t="s">
        <v>84</v>
      </c>
      <c r="J1031" s="618"/>
      <c r="K1031" s="618"/>
      <c r="L1031" s="619"/>
      <c r="M1031" s="619"/>
      <c r="N1031" s="619"/>
      <c r="O1031" s="619"/>
      <c r="P1031" s="619"/>
      <c r="Q1031" s="619"/>
      <c r="R1031" s="619"/>
      <c r="S1031" s="619"/>
      <c r="T1031" s="619"/>
      <c r="U1031" s="619"/>
      <c r="V1031" s="495">
        <f t="shared" si="45"/>
        <v>20</v>
      </c>
      <c r="W1031" s="620"/>
      <c r="X1031" s="620"/>
      <c r="Y1031" s="620"/>
      <c r="Z1031" s="615">
        <v>20</v>
      </c>
      <c r="AA1031" s="620"/>
      <c r="AB1031" s="620"/>
      <c r="AC1031" s="620"/>
      <c r="AD1031" s="620"/>
      <c r="AE1031" s="621"/>
      <c r="AF1031" s="516"/>
      <c r="AG1031" s="622"/>
      <c r="AH1031" s="556"/>
      <c r="AI1031" s="316"/>
      <c r="AJ1031" s="316"/>
      <c r="AK1031" s="316"/>
      <c r="AL1031" s="316"/>
      <c r="AM1031" s="500"/>
      <c r="AN1031" s="500"/>
      <c r="AO1031" s="500"/>
      <c r="AP1031" s="500"/>
      <c r="AQ1031" s="500"/>
      <c r="AR1031" s="500"/>
      <c r="AS1031" s="500"/>
      <c r="AT1031" s="500"/>
      <c r="AU1031" s="500"/>
      <c r="AV1031" s="500"/>
      <c r="AW1031" s="500"/>
      <c r="AX1031" s="500"/>
      <c r="AY1031" s="500"/>
      <c r="AZ1031" s="500"/>
      <c r="BA1031" s="500"/>
      <c r="BB1031" s="500"/>
      <c r="BC1031" s="500"/>
      <c r="BD1031" s="500"/>
    </row>
    <row r="1032" spans="1:56" s="501" customFormat="1" ht="307.5" hidden="1" customHeight="1">
      <c r="A1032" s="616"/>
      <c r="B1032" s="490" t="s">
        <v>6639</v>
      </c>
      <c r="C1032" s="623" t="s">
        <v>5879</v>
      </c>
      <c r="D1032" s="617"/>
      <c r="E1032" s="617"/>
      <c r="F1032" s="490" t="s">
        <v>5880</v>
      </c>
      <c r="G1032" s="617"/>
      <c r="H1032" s="618"/>
      <c r="I1032" s="614" t="s">
        <v>84</v>
      </c>
      <c r="J1032" s="618"/>
      <c r="K1032" s="618"/>
      <c r="L1032" s="619"/>
      <c r="M1032" s="619"/>
      <c r="N1032" s="619"/>
      <c r="O1032" s="619"/>
      <c r="P1032" s="619"/>
      <c r="Q1032" s="619"/>
      <c r="R1032" s="619"/>
      <c r="S1032" s="619"/>
      <c r="T1032" s="619"/>
      <c r="U1032" s="619"/>
      <c r="V1032" s="495">
        <f t="shared" si="45"/>
        <v>10</v>
      </c>
      <c r="W1032" s="620"/>
      <c r="X1032" s="620"/>
      <c r="Y1032" s="620"/>
      <c r="Z1032" s="615">
        <v>10</v>
      </c>
      <c r="AA1032" s="620"/>
      <c r="AB1032" s="620"/>
      <c r="AC1032" s="620"/>
      <c r="AD1032" s="620"/>
      <c r="AE1032" s="621"/>
      <c r="AF1032" s="516"/>
      <c r="AG1032" s="622"/>
      <c r="AH1032" s="556"/>
      <c r="AI1032" s="316"/>
      <c r="AJ1032" s="316"/>
      <c r="AK1032" s="316"/>
      <c r="AL1032" s="316"/>
      <c r="AM1032" s="500"/>
      <c r="AN1032" s="500"/>
      <c r="AO1032" s="500"/>
      <c r="AP1032" s="500"/>
      <c r="AQ1032" s="500"/>
      <c r="AR1032" s="500"/>
      <c r="AS1032" s="500"/>
      <c r="AT1032" s="500"/>
      <c r="AU1032" s="500"/>
      <c r="AV1032" s="500"/>
      <c r="AW1032" s="500"/>
      <c r="AX1032" s="500"/>
      <c r="AY1032" s="500"/>
      <c r="AZ1032" s="500"/>
      <c r="BA1032" s="500"/>
      <c r="BB1032" s="500"/>
      <c r="BC1032" s="500"/>
      <c r="BD1032" s="500"/>
    </row>
    <row r="1033" spans="1:56" s="501" customFormat="1" ht="307.5" hidden="1" customHeight="1">
      <c r="A1033" s="616"/>
      <c r="B1033" s="490" t="s">
        <v>6640</v>
      </c>
      <c r="C1033" s="623" t="s">
        <v>5881</v>
      </c>
      <c r="D1033" s="617"/>
      <c r="E1033" s="617"/>
      <c r="F1033" s="490" t="s">
        <v>5882</v>
      </c>
      <c r="G1033" s="617"/>
      <c r="H1033" s="618"/>
      <c r="I1033" s="614" t="s">
        <v>84</v>
      </c>
      <c r="J1033" s="618"/>
      <c r="K1033" s="618"/>
      <c r="L1033" s="619"/>
      <c r="M1033" s="619"/>
      <c r="N1033" s="619"/>
      <c r="O1033" s="619"/>
      <c r="P1033" s="619"/>
      <c r="Q1033" s="619"/>
      <c r="R1033" s="619"/>
      <c r="S1033" s="619"/>
      <c r="T1033" s="619"/>
      <c r="U1033" s="619"/>
      <c r="V1033" s="495">
        <f t="shared" si="45"/>
        <v>10</v>
      </c>
      <c r="W1033" s="620"/>
      <c r="X1033" s="620"/>
      <c r="Y1033" s="620"/>
      <c r="Z1033" s="615">
        <v>10</v>
      </c>
      <c r="AA1033" s="620"/>
      <c r="AB1033" s="620"/>
      <c r="AC1033" s="620"/>
      <c r="AD1033" s="620"/>
      <c r="AE1033" s="621"/>
      <c r="AF1033" s="516"/>
      <c r="AG1033" s="622"/>
      <c r="AH1033" s="556"/>
      <c r="AI1033" s="316"/>
      <c r="AJ1033" s="316"/>
      <c r="AK1033" s="316"/>
      <c r="AL1033" s="316"/>
      <c r="AM1033" s="500"/>
      <c r="AN1033" s="500"/>
      <c r="AO1033" s="500"/>
      <c r="AP1033" s="500"/>
      <c r="AQ1033" s="500"/>
      <c r="AR1033" s="500"/>
      <c r="AS1033" s="500"/>
      <c r="AT1033" s="500"/>
      <c r="AU1033" s="500"/>
      <c r="AV1033" s="500"/>
      <c r="AW1033" s="500"/>
      <c r="AX1033" s="500"/>
      <c r="AY1033" s="500"/>
      <c r="AZ1033" s="500"/>
      <c r="BA1033" s="500"/>
      <c r="BB1033" s="500"/>
      <c r="BC1033" s="500"/>
      <c r="BD1033" s="500"/>
    </row>
    <row r="1034" spans="1:56" s="501" customFormat="1" ht="307.5" hidden="1" customHeight="1">
      <c r="A1034" s="616"/>
      <c r="B1034" s="490" t="s">
        <v>6641</v>
      </c>
      <c r="C1034" s="623" t="s">
        <v>5883</v>
      </c>
      <c r="D1034" s="617"/>
      <c r="E1034" s="617"/>
      <c r="F1034" s="490" t="s">
        <v>5884</v>
      </c>
      <c r="G1034" s="617"/>
      <c r="H1034" s="618"/>
      <c r="I1034" s="614" t="s">
        <v>84</v>
      </c>
      <c r="J1034" s="618"/>
      <c r="K1034" s="618"/>
      <c r="L1034" s="619"/>
      <c r="M1034" s="619"/>
      <c r="N1034" s="619"/>
      <c r="O1034" s="619"/>
      <c r="P1034" s="619"/>
      <c r="Q1034" s="619"/>
      <c r="R1034" s="619"/>
      <c r="S1034" s="619"/>
      <c r="T1034" s="619"/>
      <c r="U1034" s="619"/>
      <c r="V1034" s="495">
        <f t="shared" ref="V1034:V1097" si="46">SUM(W1034:AE1034)</f>
        <v>10</v>
      </c>
      <c r="W1034" s="620"/>
      <c r="X1034" s="620"/>
      <c r="Y1034" s="620"/>
      <c r="Z1034" s="615">
        <v>10</v>
      </c>
      <c r="AA1034" s="620"/>
      <c r="AB1034" s="620"/>
      <c r="AC1034" s="620"/>
      <c r="AD1034" s="620"/>
      <c r="AE1034" s="621"/>
      <c r="AF1034" s="516"/>
      <c r="AG1034" s="622"/>
      <c r="AH1034" s="556"/>
      <c r="AI1034" s="316"/>
      <c r="AJ1034" s="316"/>
      <c r="AK1034" s="316"/>
      <c r="AL1034" s="316"/>
      <c r="AM1034" s="500"/>
      <c r="AN1034" s="500"/>
      <c r="AO1034" s="500"/>
      <c r="AP1034" s="500"/>
      <c r="AQ1034" s="500"/>
      <c r="AR1034" s="500"/>
      <c r="AS1034" s="500"/>
      <c r="AT1034" s="500"/>
      <c r="AU1034" s="500"/>
      <c r="AV1034" s="500"/>
      <c r="AW1034" s="500"/>
      <c r="AX1034" s="500"/>
      <c r="AY1034" s="500"/>
      <c r="AZ1034" s="500"/>
      <c r="BA1034" s="500"/>
      <c r="BB1034" s="500"/>
      <c r="BC1034" s="500"/>
      <c r="BD1034" s="500"/>
    </row>
    <row r="1035" spans="1:56" s="501" customFormat="1" ht="307.5" hidden="1" customHeight="1">
      <c r="A1035" s="616"/>
      <c r="B1035" s="490" t="s">
        <v>6642</v>
      </c>
      <c r="C1035" s="623" t="s">
        <v>5885</v>
      </c>
      <c r="D1035" s="617"/>
      <c r="E1035" s="617"/>
      <c r="F1035" s="490" t="s">
        <v>5886</v>
      </c>
      <c r="G1035" s="617"/>
      <c r="H1035" s="618"/>
      <c r="I1035" s="614" t="s">
        <v>84</v>
      </c>
      <c r="J1035" s="618"/>
      <c r="K1035" s="618"/>
      <c r="L1035" s="619"/>
      <c r="M1035" s="619"/>
      <c r="N1035" s="619"/>
      <c r="O1035" s="619"/>
      <c r="P1035" s="619"/>
      <c r="Q1035" s="619"/>
      <c r="R1035" s="619"/>
      <c r="S1035" s="619"/>
      <c r="T1035" s="619"/>
      <c r="U1035" s="619"/>
      <c r="V1035" s="495">
        <f t="shared" si="46"/>
        <v>30</v>
      </c>
      <c r="W1035" s="620"/>
      <c r="X1035" s="620"/>
      <c r="Y1035" s="620"/>
      <c r="Z1035" s="615">
        <v>30</v>
      </c>
      <c r="AA1035" s="620"/>
      <c r="AB1035" s="620"/>
      <c r="AC1035" s="620"/>
      <c r="AD1035" s="620"/>
      <c r="AE1035" s="621"/>
      <c r="AF1035" s="516"/>
      <c r="AG1035" s="622"/>
      <c r="AH1035" s="556"/>
      <c r="AI1035" s="316"/>
      <c r="AJ1035" s="316"/>
      <c r="AK1035" s="316"/>
      <c r="AL1035" s="316"/>
      <c r="AM1035" s="500"/>
      <c r="AN1035" s="500"/>
      <c r="AO1035" s="500"/>
      <c r="AP1035" s="500"/>
      <c r="AQ1035" s="500"/>
      <c r="AR1035" s="500"/>
      <c r="AS1035" s="500"/>
      <c r="AT1035" s="500"/>
      <c r="AU1035" s="500"/>
      <c r="AV1035" s="500"/>
      <c r="AW1035" s="500"/>
      <c r="AX1035" s="500"/>
      <c r="AY1035" s="500"/>
      <c r="AZ1035" s="500"/>
      <c r="BA1035" s="500"/>
      <c r="BB1035" s="500"/>
      <c r="BC1035" s="500"/>
      <c r="BD1035" s="500"/>
    </row>
    <row r="1036" spans="1:56" s="501" customFormat="1" ht="307.5" hidden="1" customHeight="1">
      <c r="A1036" s="616"/>
      <c r="B1036" s="490" t="s">
        <v>6643</v>
      </c>
      <c r="C1036" s="623" t="s">
        <v>5887</v>
      </c>
      <c r="D1036" s="617"/>
      <c r="E1036" s="617"/>
      <c r="F1036" s="490" t="s">
        <v>5888</v>
      </c>
      <c r="G1036" s="617"/>
      <c r="H1036" s="618"/>
      <c r="I1036" s="614" t="s">
        <v>84</v>
      </c>
      <c r="J1036" s="618"/>
      <c r="K1036" s="618"/>
      <c r="L1036" s="619"/>
      <c r="M1036" s="619"/>
      <c r="N1036" s="619"/>
      <c r="O1036" s="619"/>
      <c r="P1036" s="619"/>
      <c r="Q1036" s="619"/>
      <c r="R1036" s="619"/>
      <c r="S1036" s="619"/>
      <c r="T1036" s="619"/>
      <c r="U1036" s="619"/>
      <c r="V1036" s="495">
        <f t="shared" si="46"/>
        <v>20</v>
      </c>
      <c r="W1036" s="620"/>
      <c r="X1036" s="620"/>
      <c r="Y1036" s="620"/>
      <c r="Z1036" s="615">
        <v>20</v>
      </c>
      <c r="AA1036" s="620"/>
      <c r="AB1036" s="620"/>
      <c r="AC1036" s="620"/>
      <c r="AD1036" s="620"/>
      <c r="AE1036" s="621"/>
      <c r="AF1036" s="516"/>
      <c r="AG1036" s="622"/>
      <c r="AH1036" s="556"/>
      <c r="AI1036" s="316"/>
      <c r="AJ1036" s="316"/>
      <c r="AK1036" s="316"/>
      <c r="AL1036" s="316"/>
      <c r="AM1036" s="500"/>
      <c r="AN1036" s="500"/>
      <c r="AO1036" s="500"/>
      <c r="AP1036" s="500"/>
      <c r="AQ1036" s="500"/>
      <c r="AR1036" s="500"/>
      <c r="AS1036" s="500"/>
      <c r="AT1036" s="500"/>
      <c r="AU1036" s="500"/>
      <c r="AV1036" s="500"/>
      <c r="AW1036" s="500"/>
      <c r="AX1036" s="500"/>
      <c r="AY1036" s="500"/>
      <c r="AZ1036" s="500"/>
      <c r="BA1036" s="500"/>
      <c r="BB1036" s="500"/>
      <c r="BC1036" s="500"/>
      <c r="BD1036" s="500"/>
    </row>
    <row r="1037" spans="1:56" s="501" customFormat="1" ht="307.5" hidden="1" customHeight="1">
      <c r="A1037" s="616"/>
      <c r="B1037" s="490" t="s">
        <v>6644</v>
      </c>
      <c r="C1037" s="623" t="s">
        <v>5889</v>
      </c>
      <c r="D1037" s="617"/>
      <c r="E1037" s="617"/>
      <c r="F1037" s="490" t="s">
        <v>5890</v>
      </c>
      <c r="G1037" s="617"/>
      <c r="H1037" s="618"/>
      <c r="I1037" s="614" t="s">
        <v>84</v>
      </c>
      <c r="J1037" s="618"/>
      <c r="K1037" s="618"/>
      <c r="L1037" s="619"/>
      <c r="M1037" s="619"/>
      <c r="N1037" s="619"/>
      <c r="O1037" s="619"/>
      <c r="P1037" s="619"/>
      <c r="Q1037" s="619"/>
      <c r="R1037" s="619"/>
      <c r="S1037" s="619"/>
      <c r="T1037" s="619"/>
      <c r="U1037" s="619"/>
      <c r="V1037" s="495">
        <f t="shared" si="46"/>
        <v>30</v>
      </c>
      <c r="W1037" s="620"/>
      <c r="X1037" s="620"/>
      <c r="Y1037" s="620"/>
      <c r="Z1037" s="615">
        <v>30</v>
      </c>
      <c r="AA1037" s="620"/>
      <c r="AB1037" s="620"/>
      <c r="AC1037" s="620"/>
      <c r="AD1037" s="620"/>
      <c r="AE1037" s="621"/>
      <c r="AF1037" s="516"/>
      <c r="AG1037" s="622"/>
      <c r="AH1037" s="556"/>
      <c r="AI1037" s="316"/>
      <c r="AJ1037" s="316"/>
      <c r="AK1037" s="316"/>
      <c r="AL1037" s="316"/>
      <c r="AM1037" s="500"/>
      <c r="AN1037" s="500"/>
      <c r="AO1037" s="500"/>
      <c r="AP1037" s="500"/>
      <c r="AQ1037" s="500"/>
      <c r="AR1037" s="500"/>
      <c r="AS1037" s="500"/>
      <c r="AT1037" s="500"/>
      <c r="AU1037" s="500"/>
      <c r="AV1037" s="500"/>
      <c r="AW1037" s="500"/>
      <c r="AX1037" s="500"/>
      <c r="AY1037" s="500"/>
      <c r="AZ1037" s="500"/>
      <c r="BA1037" s="500"/>
      <c r="BB1037" s="500"/>
      <c r="BC1037" s="500"/>
      <c r="BD1037" s="500"/>
    </row>
    <row r="1038" spans="1:56" s="501" customFormat="1" ht="307.5" hidden="1" customHeight="1">
      <c r="A1038" s="616"/>
      <c r="B1038" s="490" t="s">
        <v>6645</v>
      </c>
      <c r="C1038" s="623" t="s">
        <v>5891</v>
      </c>
      <c r="D1038" s="617"/>
      <c r="E1038" s="617"/>
      <c r="F1038" s="490" t="s">
        <v>5892</v>
      </c>
      <c r="G1038" s="617"/>
      <c r="H1038" s="618"/>
      <c r="I1038" s="614" t="s">
        <v>84</v>
      </c>
      <c r="J1038" s="618"/>
      <c r="K1038" s="618"/>
      <c r="L1038" s="619"/>
      <c r="M1038" s="619"/>
      <c r="N1038" s="619"/>
      <c r="O1038" s="619"/>
      <c r="P1038" s="619"/>
      <c r="Q1038" s="619"/>
      <c r="R1038" s="619"/>
      <c r="S1038" s="619"/>
      <c r="T1038" s="619"/>
      <c r="U1038" s="619"/>
      <c r="V1038" s="495">
        <f t="shared" si="46"/>
        <v>10</v>
      </c>
      <c r="W1038" s="620"/>
      <c r="X1038" s="620"/>
      <c r="Y1038" s="620"/>
      <c r="Z1038" s="615">
        <v>10</v>
      </c>
      <c r="AA1038" s="620"/>
      <c r="AB1038" s="620"/>
      <c r="AC1038" s="620"/>
      <c r="AD1038" s="620"/>
      <c r="AE1038" s="621"/>
      <c r="AF1038" s="516"/>
      <c r="AG1038" s="622"/>
      <c r="AH1038" s="556"/>
      <c r="AI1038" s="316"/>
      <c r="AJ1038" s="316"/>
      <c r="AK1038" s="316"/>
      <c r="AL1038" s="316"/>
      <c r="AM1038" s="500"/>
      <c r="AN1038" s="500"/>
      <c r="AO1038" s="500"/>
      <c r="AP1038" s="500"/>
      <c r="AQ1038" s="500"/>
      <c r="AR1038" s="500"/>
      <c r="AS1038" s="500"/>
      <c r="AT1038" s="500"/>
      <c r="AU1038" s="500"/>
      <c r="AV1038" s="500"/>
      <c r="AW1038" s="500"/>
      <c r="AX1038" s="500"/>
      <c r="AY1038" s="500"/>
      <c r="AZ1038" s="500"/>
      <c r="BA1038" s="500"/>
      <c r="BB1038" s="500"/>
      <c r="BC1038" s="500"/>
      <c r="BD1038" s="500"/>
    </row>
    <row r="1039" spans="1:56" s="501" customFormat="1" ht="307.5" hidden="1" customHeight="1">
      <c r="A1039" s="616"/>
      <c r="B1039" s="490" t="s">
        <v>6646</v>
      </c>
      <c r="C1039" s="623" t="s">
        <v>5893</v>
      </c>
      <c r="D1039" s="617"/>
      <c r="E1039" s="617"/>
      <c r="F1039" s="490" t="s">
        <v>5894</v>
      </c>
      <c r="G1039" s="617"/>
      <c r="H1039" s="618"/>
      <c r="I1039" s="614" t="s">
        <v>84</v>
      </c>
      <c r="J1039" s="618"/>
      <c r="K1039" s="618"/>
      <c r="L1039" s="619"/>
      <c r="M1039" s="619"/>
      <c r="N1039" s="619"/>
      <c r="O1039" s="619"/>
      <c r="P1039" s="619"/>
      <c r="Q1039" s="619"/>
      <c r="R1039" s="619"/>
      <c r="S1039" s="619"/>
      <c r="T1039" s="619"/>
      <c r="U1039" s="619"/>
      <c r="V1039" s="495">
        <f t="shared" si="46"/>
        <v>10</v>
      </c>
      <c r="W1039" s="620"/>
      <c r="X1039" s="620"/>
      <c r="Y1039" s="620"/>
      <c r="Z1039" s="615">
        <v>10</v>
      </c>
      <c r="AA1039" s="620"/>
      <c r="AB1039" s="620"/>
      <c r="AC1039" s="620"/>
      <c r="AD1039" s="620"/>
      <c r="AE1039" s="621"/>
      <c r="AF1039" s="516"/>
      <c r="AG1039" s="622"/>
      <c r="AH1039" s="556"/>
      <c r="AI1039" s="316"/>
      <c r="AJ1039" s="316"/>
      <c r="AK1039" s="316"/>
      <c r="AL1039" s="316"/>
      <c r="AM1039" s="500"/>
      <c r="AN1039" s="500"/>
      <c r="AO1039" s="500"/>
      <c r="AP1039" s="500"/>
      <c r="AQ1039" s="500"/>
      <c r="AR1039" s="500"/>
      <c r="AS1039" s="500"/>
      <c r="AT1039" s="500"/>
      <c r="AU1039" s="500"/>
      <c r="AV1039" s="500"/>
      <c r="AW1039" s="500"/>
      <c r="AX1039" s="500"/>
      <c r="AY1039" s="500"/>
      <c r="AZ1039" s="500"/>
      <c r="BA1039" s="500"/>
      <c r="BB1039" s="500"/>
      <c r="BC1039" s="500"/>
      <c r="BD1039" s="500"/>
    </row>
    <row r="1040" spans="1:56" s="501" customFormat="1" ht="307.5" hidden="1" customHeight="1">
      <c r="A1040" s="616"/>
      <c r="B1040" s="490" t="s">
        <v>6647</v>
      </c>
      <c r="C1040" s="623" t="s">
        <v>5895</v>
      </c>
      <c r="D1040" s="617"/>
      <c r="E1040" s="617"/>
      <c r="F1040" s="490" t="s">
        <v>5896</v>
      </c>
      <c r="G1040" s="617"/>
      <c r="H1040" s="618"/>
      <c r="I1040" s="614" t="s">
        <v>84</v>
      </c>
      <c r="J1040" s="618"/>
      <c r="K1040" s="618"/>
      <c r="L1040" s="619"/>
      <c r="M1040" s="619"/>
      <c r="N1040" s="619"/>
      <c r="O1040" s="619"/>
      <c r="P1040" s="619"/>
      <c r="Q1040" s="619"/>
      <c r="R1040" s="619"/>
      <c r="S1040" s="619"/>
      <c r="T1040" s="619"/>
      <c r="U1040" s="619"/>
      <c r="V1040" s="495">
        <f t="shared" si="46"/>
        <v>30</v>
      </c>
      <c r="W1040" s="620"/>
      <c r="X1040" s="620"/>
      <c r="Y1040" s="620"/>
      <c r="Z1040" s="615">
        <v>30</v>
      </c>
      <c r="AA1040" s="620"/>
      <c r="AB1040" s="620"/>
      <c r="AC1040" s="620"/>
      <c r="AD1040" s="620"/>
      <c r="AE1040" s="621"/>
      <c r="AF1040" s="516"/>
      <c r="AG1040" s="622"/>
      <c r="AH1040" s="556"/>
      <c r="AI1040" s="316"/>
      <c r="AJ1040" s="316"/>
      <c r="AK1040" s="316"/>
      <c r="AL1040" s="316"/>
      <c r="AM1040" s="500"/>
      <c r="AN1040" s="500"/>
      <c r="AO1040" s="500"/>
      <c r="AP1040" s="500"/>
      <c r="AQ1040" s="500"/>
      <c r="AR1040" s="500"/>
      <c r="AS1040" s="500"/>
      <c r="AT1040" s="500"/>
      <c r="AU1040" s="500"/>
      <c r="AV1040" s="500"/>
      <c r="AW1040" s="500"/>
      <c r="AX1040" s="500"/>
      <c r="AY1040" s="500"/>
      <c r="AZ1040" s="500"/>
      <c r="BA1040" s="500"/>
      <c r="BB1040" s="500"/>
      <c r="BC1040" s="500"/>
      <c r="BD1040" s="500"/>
    </row>
    <row r="1041" spans="1:56" s="501" customFormat="1" ht="307.5" hidden="1" customHeight="1">
      <c r="A1041" s="616"/>
      <c r="B1041" s="490" t="s">
        <v>6648</v>
      </c>
      <c r="C1041" s="623" t="s">
        <v>5897</v>
      </c>
      <c r="D1041" s="617"/>
      <c r="E1041" s="617"/>
      <c r="F1041" s="490" t="s">
        <v>5898</v>
      </c>
      <c r="G1041" s="617"/>
      <c r="H1041" s="618"/>
      <c r="I1041" s="614" t="s">
        <v>84</v>
      </c>
      <c r="J1041" s="618"/>
      <c r="K1041" s="618"/>
      <c r="L1041" s="619"/>
      <c r="M1041" s="619"/>
      <c r="N1041" s="619"/>
      <c r="O1041" s="619"/>
      <c r="P1041" s="619"/>
      <c r="Q1041" s="619"/>
      <c r="R1041" s="619"/>
      <c r="S1041" s="619"/>
      <c r="T1041" s="619"/>
      <c r="U1041" s="619"/>
      <c r="V1041" s="495">
        <f t="shared" si="46"/>
        <v>30</v>
      </c>
      <c r="W1041" s="620"/>
      <c r="X1041" s="620"/>
      <c r="Y1041" s="620"/>
      <c r="Z1041" s="615">
        <v>30</v>
      </c>
      <c r="AA1041" s="620"/>
      <c r="AB1041" s="620"/>
      <c r="AC1041" s="620"/>
      <c r="AD1041" s="620"/>
      <c r="AE1041" s="621"/>
      <c r="AF1041" s="516"/>
      <c r="AG1041" s="622"/>
      <c r="AH1041" s="556"/>
      <c r="AI1041" s="316"/>
      <c r="AJ1041" s="316"/>
      <c r="AK1041" s="316"/>
      <c r="AL1041" s="316"/>
      <c r="AM1041" s="500"/>
      <c r="AN1041" s="500"/>
      <c r="AO1041" s="500"/>
      <c r="AP1041" s="500"/>
      <c r="AQ1041" s="500"/>
      <c r="AR1041" s="500"/>
      <c r="AS1041" s="500"/>
      <c r="AT1041" s="500"/>
      <c r="AU1041" s="500"/>
      <c r="AV1041" s="500"/>
      <c r="AW1041" s="500"/>
      <c r="AX1041" s="500"/>
      <c r="AY1041" s="500"/>
      <c r="AZ1041" s="500"/>
      <c r="BA1041" s="500"/>
      <c r="BB1041" s="500"/>
      <c r="BC1041" s="500"/>
      <c r="BD1041" s="500"/>
    </row>
    <row r="1042" spans="1:56" s="501" customFormat="1" ht="307.5" hidden="1" customHeight="1">
      <c r="A1042" s="616"/>
      <c r="B1042" s="490" t="s">
        <v>6649</v>
      </c>
      <c r="C1042" s="623" t="s">
        <v>5899</v>
      </c>
      <c r="D1042" s="617"/>
      <c r="E1042" s="617"/>
      <c r="F1042" s="490" t="s">
        <v>5900</v>
      </c>
      <c r="G1042" s="617"/>
      <c r="H1042" s="618"/>
      <c r="I1042" s="614" t="s">
        <v>84</v>
      </c>
      <c r="J1042" s="618"/>
      <c r="K1042" s="618"/>
      <c r="L1042" s="619"/>
      <c r="M1042" s="619"/>
      <c r="N1042" s="619"/>
      <c r="O1042" s="619"/>
      <c r="P1042" s="619"/>
      <c r="Q1042" s="619"/>
      <c r="R1042" s="619"/>
      <c r="S1042" s="619"/>
      <c r="T1042" s="619"/>
      <c r="U1042" s="619"/>
      <c r="V1042" s="495">
        <f t="shared" si="46"/>
        <v>20</v>
      </c>
      <c r="W1042" s="620"/>
      <c r="X1042" s="620"/>
      <c r="Y1042" s="620"/>
      <c r="Z1042" s="615">
        <v>20</v>
      </c>
      <c r="AA1042" s="620"/>
      <c r="AB1042" s="620"/>
      <c r="AC1042" s="620"/>
      <c r="AD1042" s="620"/>
      <c r="AE1042" s="621"/>
      <c r="AF1042" s="516"/>
      <c r="AG1042" s="622"/>
      <c r="AH1042" s="556"/>
      <c r="AI1042" s="316"/>
      <c r="AJ1042" s="316"/>
      <c r="AK1042" s="316"/>
      <c r="AL1042" s="316"/>
      <c r="AM1042" s="500"/>
      <c r="AN1042" s="500"/>
      <c r="AO1042" s="500"/>
      <c r="AP1042" s="500"/>
      <c r="AQ1042" s="500"/>
      <c r="AR1042" s="500"/>
      <c r="AS1042" s="500"/>
      <c r="AT1042" s="500"/>
      <c r="AU1042" s="500"/>
      <c r="AV1042" s="500"/>
      <c r="AW1042" s="500"/>
      <c r="AX1042" s="500"/>
      <c r="AY1042" s="500"/>
      <c r="AZ1042" s="500"/>
      <c r="BA1042" s="500"/>
      <c r="BB1042" s="500"/>
      <c r="BC1042" s="500"/>
      <c r="BD1042" s="500"/>
    </row>
    <row r="1043" spans="1:56" s="501" customFormat="1" ht="307.5" hidden="1" customHeight="1">
      <c r="A1043" s="616"/>
      <c r="B1043" s="490" t="s">
        <v>6650</v>
      </c>
      <c r="C1043" s="623" t="s">
        <v>5901</v>
      </c>
      <c r="D1043" s="617"/>
      <c r="E1043" s="617"/>
      <c r="F1043" s="490" t="s">
        <v>5902</v>
      </c>
      <c r="G1043" s="617"/>
      <c r="H1043" s="618"/>
      <c r="I1043" s="614" t="s">
        <v>84</v>
      </c>
      <c r="J1043" s="618"/>
      <c r="K1043" s="618"/>
      <c r="L1043" s="619"/>
      <c r="M1043" s="619"/>
      <c r="N1043" s="619"/>
      <c r="O1043" s="619"/>
      <c r="P1043" s="619"/>
      <c r="Q1043" s="619"/>
      <c r="R1043" s="619"/>
      <c r="S1043" s="619"/>
      <c r="T1043" s="619"/>
      <c r="U1043" s="619"/>
      <c r="V1043" s="495">
        <f t="shared" si="46"/>
        <v>20</v>
      </c>
      <c r="W1043" s="620"/>
      <c r="X1043" s="620"/>
      <c r="Y1043" s="620"/>
      <c r="Z1043" s="615">
        <v>20</v>
      </c>
      <c r="AA1043" s="620"/>
      <c r="AB1043" s="620"/>
      <c r="AC1043" s="620"/>
      <c r="AD1043" s="620"/>
      <c r="AE1043" s="621"/>
      <c r="AF1043" s="516"/>
      <c r="AG1043" s="622"/>
      <c r="AH1043" s="556"/>
      <c r="AI1043" s="316"/>
      <c r="AJ1043" s="316"/>
      <c r="AK1043" s="316"/>
      <c r="AL1043" s="316"/>
      <c r="AM1043" s="500"/>
      <c r="AN1043" s="500"/>
      <c r="AO1043" s="500"/>
      <c r="AP1043" s="500"/>
      <c r="AQ1043" s="500"/>
      <c r="AR1043" s="500"/>
      <c r="AS1043" s="500"/>
      <c r="AT1043" s="500"/>
      <c r="AU1043" s="500"/>
      <c r="AV1043" s="500"/>
      <c r="AW1043" s="500"/>
      <c r="AX1043" s="500"/>
      <c r="AY1043" s="500"/>
      <c r="AZ1043" s="500"/>
      <c r="BA1043" s="500"/>
      <c r="BB1043" s="500"/>
      <c r="BC1043" s="500"/>
      <c r="BD1043" s="500"/>
    </row>
    <row r="1044" spans="1:56" s="501" customFormat="1" ht="307.5" hidden="1" customHeight="1">
      <c r="A1044" s="616"/>
      <c r="B1044" s="490" t="s">
        <v>6651</v>
      </c>
      <c r="C1044" s="623" t="s">
        <v>5903</v>
      </c>
      <c r="D1044" s="617"/>
      <c r="E1044" s="617"/>
      <c r="F1044" s="490" t="s">
        <v>5904</v>
      </c>
      <c r="G1044" s="617"/>
      <c r="H1044" s="618"/>
      <c r="I1044" s="614" t="s">
        <v>84</v>
      </c>
      <c r="J1044" s="618"/>
      <c r="K1044" s="618"/>
      <c r="L1044" s="619"/>
      <c r="M1044" s="619"/>
      <c r="N1044" s="619"/>
      <c r="O1044" s="619"/>
      <c r="P1044" s="619"/>
      <c r="Q1044" s="619"/>
      <c r="R1044" s="619"/>
      <c r="S1044" s="619"/>
      <c r="T1044" s="619"/>
      <c r="U1044" s="619"/>
      <c r="V1044" s="495">
        <f t="shared" si="46"/>
        <v>20</v>
      </c>
      <c r="W1044" s="620"/>
      <c r="X1044" s="620"/>
      <c r="Y1044" s="620"/>
      <c r="Z1044" s="615">
        <v>20</v>
      </c>
      <c r="AA1044" s="620"/>
      <c r="AB1044" s="620"/>
      <c r="AC1044" s="620"/>
      <c r="AD1044" s="620"/>
      <c r="AE1044" s="621"/>
      <c r="AF1044" s="516"/>
      <c r="AG1044" s="622"/>
      <c r="AH1044" s="556"/>
      <c r="AI1044" s="316"/>
      <c r="AJ1044" s="316"/>
      <c r="AK1044" s="316"/>
      <c r="AL1044" s="316"/>
      <c r="AM1044" s="500"/>
      <c r="AN1044" s="500"/>
      <c r="AO1044" s="500"/>
      <c r="AP1044" s="500"/>
      <c r="AQ1044" s="500"/>
      <c r="AR1044" s="500"/>
      <c r="AS1044" s="500"/>
      <c r="AT1044" s="500"/>
      <c r="AU1044" s="500"/>
      <c r="AV1044" s="500"/>
      <c r="AW1044" s="500"/>
      <c r="AX1044" s="500"/>
      <c r="AY1044" s="500"/>
      <c r="AZ1044" s="500"/>
      <c r="BA1044" s="500"/>
      <c r="BB1044" s="500"/>
      <c r="BC1044" s="500"/>
      <c r="BD1044" s="500"/>
    </row>
    <row r="1045" spans="1:56" s="501" customFormat="1" ht="307.5" hidden="1" customHeight="1">
      <c r="A1045" s="616"/>
      <c r="B1045" s="490" t="s">
        <v>6652</v>
      </c>
      <c r="C1045" s="623" t="s">
        <v>5905</v>
      </c>
      <c r="D1045" s="617"/>
      <c r="E1045" s="617"/>
      <c r="F1045" s="490" t="s">
        <v>5906</v>
      </c>
      <c r="G1045" s="617"/>
      <c r="H1045" s="618"/>
      <c r="I1045" s="614" t="s">
        <v>84</v>
      </c>
      <c r="J1045" s="618"/>
      <c r="K1045" s="618"/>
      <c r="L1045" s="619"/>
      <c r="M1045" s="619"/>
      <c r="N1045" s="619"/>
      <c r="O1045" s="619"/>
      <c r="P1045" s="619"/>
      <c r="Q1045" s="619"/>
      <c r="R1045" s="619"/>
      <c r="S1045" s="619"/>
      <c r="T1045" s="619"/>
      <c r="U1045" s="619"/>
      <c r="V1045" s="495">
        <f t="shared" si="46"/>
        <v>20</v>
      </c>
      <c r="W1045" s="620"/>
      <c r="X1045" s="620"/>
      <c r="Y1045" s="620"/>
      <c r="Z1045" s="615">
        <v>20</v>
      </c>
      <c r="AA1045" s="620"/>
      <c r="AB1045" s="620"/>
      <c r="AC1045" s="620"/>
      <c r="AD1045" s="620"/>
      <c r="AE1045" s="621"/>
      <c r="AF1045" s="516"/>
      <c r="AG1045" s="622"/>
      <c r="AH1045" s="556"/>
      <c r="AI1045" s="316"/>
      <c r="AJ1045" s="316"/>
      <c r="AK1045" s="316"/>
      <c r="AL1045" s="316"/>
      <c r="AM1045" s="500"/>
      <c r="AN1045" s="500"/>
      <c r="AO1045" s="500"/>
      <c r="AP1045" s="500"/>
      <c r="AQ1045" s="500"/>
      <c r="AR1045" s="500"/>
      <c r="AS1045" s="500"/>
      <c r="AT1045" s="500"/>
      <c r="AU1045" s="500"/>
      <c r="AV1045" s="500"/>
      <c r="AW1045" s="500"/>
      <c r="AX1045" s="500"/>
      <c r="AY1045" s="500"/>
      <c r="AZ1045" s="500"/>
      <c r="BA1045" s="500"/>
      <c r="BB1045" s="500"/>
      <c r="BC1045" s="500"/>
      <c r="BD1045" s="500"/>
    </row>
    <row r="1046" spans="1:56" s="501" customFormat="1" ht="307.5" hidden="1" customHeight="1">
      <c r="A1046" s="616"/>
      <c r="B1046" s="490" t="s">
        <v>6653</v>
      </c>
      <c r="C1046" s="623" t="s">
        <v>5907</v>
      </c>
      <c r="D1046" s="617"/>
      <c r="E1046" s="617"/>
      <c r="F1046" s="490" t="s">
        <v>5908</v>
      </c>
      <c r="G1046" s="617"/>
      <c r="H1046" s="618"/>
      <c r="I1046" s="614" t="s">
        <v>84</v>
      </c>
      <c r="J1046" s="618"/>
      <c r="K1046" s="618"/>
      <c r="L1046" s="619"/>
      <c r="M1046" s="619"/>
      <c r="N1046" s="619"/>
      <c r="O1046" s="619"/>
      <c r="P1046" s="619"/>
      <c r="Q1046" s="619"/>
      <c r="R1046" s="619"/>
      <c r="S1046" s="619"/>
      <c r="T1046" s="619"/>
      <c r="U1046" s="619"/>
      <c r="V1046" s="495">
        <f t="shared" si="46"/>
        <v>20</v>
      </c>
      <c r="W1046" s="620"/>
      <c r="X1046" s="620"/>
      <c r="Y1046" s="620"/>
      <c r="Z1046" s="615">
        <v>20</v>
      </c>
      <c r="AA1046" s="620"/>
      <c r="AB1046" s="620"/>
      <c r="AC1046" s="620"/>
      <c r="AD1046" s="620"/>
      <c r="AE1046" s="621"/>
      <c r="AF1046" s="516"/>
      <c r="AG1046" s="622"/>
      <c r="AH1046" s="556"/>
      <c r="AI1046" s="316"/>
      <c r="AJ1046" s="316"/>
      <c r="AK1046" s="316"/>
      <c r="AL1046" s="316"/>
      <c r="AM1046" s="500"/>
      <c r="AN1046" s="500"/>
      <c r="AO1046" s="500"/>
      <c r="AP1046" s="500"/>
      <c r="AQ1046" s="500"/>
      <c r="AR1046" s="500"/>
      <c r="AS1046" s="500"/>
      <c r="AT1046" s="500"/>
      <c r="AU1046" s="500"/>
      <c r="AV1046" s="500"/>
      <c r="AW1046" s="500"/>
      <c r="AX1046" s="500"/>
      <c r="AY1046" s="500"/>
      <c r="AZ1046" s="500"/>
      <c r="BA1046" s="500"/>
      <c r="BB1046" s="500"/>
      <c r="BC1046" s="500"/>
      <c r="BD1046" s="500"/>
    </row>
    <row r="1047" spans="1:56" s="501" customFormat="1" ht="307.5" hidden="1" customHeight="1">
      <c r="A1047" s="616"/>
      <c r="B1047" s="490" t="s">
        <v>6654</v>
      </c>
      <c r="C1047" s="623" t="s">
        <v>5909</v>
      </c>
      <c r="D1047" s="617"/>
      <c r="E1047" s="617"/>
      <c r="F1047" s="490" t="s">
        <v>5910</v>
      </c>
      <c r="G1047" s="617"/>
      <c r="H1047" s="618"/>
      <c r="I1047" s="614" t="s">
        <v>84</v>
      </c>
      <c r="J1047" s="618"/>
      <c r="K1047" s="618"/>
      <c r="L1047" s="619"/>
      <c r="M1047" s="619"/>
      <c r="N1047" s="619"/>
      <c r="O1047" s="619"/>
      <c r="P1047" s="619"/>
      <c r="Q1047" s="619"/>
      <c r="R1047" s="619"/>
      <c r="S1047" s="619"/>
      <c r="T1047" s="619"/>
      <c r="U1047" s="619"/>
      <c r="V1047" s="495">
        <f t="shared" si="46"/>
        <v>10</v>
      </c>
      <c r="W1047" s="620"/>
      <c r="X1047" s="620"/>
      <c r="Y1047" s="620"/>
      <c r="Z1047" s="615">
        <v>10</v>
      </c>
      <c r="AA1047" s="620"/>
      <c r="AB1047" s="620"/>
      <c r="AC1047" s="620"/>
      <c r="AD1047" s="620"/>
      <c r="AE1047" s="621"/>
      <c r="AF1047" s="516"/>
      <c r="AG1047" s="622"/>
      <c r="AH1047" s="556"/>
      <c r="AI1047" s="316"/>
      <c r="AJ1047" s="316"/>
      <c r="AK1047" s="316"/>
      <c r="AL1047" s="316"/>
      <c r="AM1047" s="500"/>
      <c r="AN1047" s="500"/>
      <c r="AO1047" s="500"/>
      <c r="AP1047" s="500"/>
      <c r="AQ1047" s="500"/>
      <c r="AR1047" s="500"/>
      <c r="AS1047" s="500"/>
      <c r="AT1047" s="500"/>
      <c r="AU1047" s="500"/>
      <c r="AV1047" s="500"/>
      <c r="AW1047" s="500"/>
      <c r="AX1047" s="500"/>
      <c r="AY1047" s="500"/>
      <c r="AZ1047" s="500"/>
      <c r="BA1047" s="500"/>
      <c r="BB1047" s="500"/>
      <c r="BC1047" s="500"/>
      <c r="BD1047" s="500"/>
    </row>
    <row r="1048" spans="1:56" s="501" customFormat="1" ht="307.5" hidden="1" customHeight="1">
      <c r="A1048" s="616"/>
      <c r="B1048" s="490" t="s">
        <v>6655</v>
      </c>
      <c r="C1048" s="623" t="s">
        <v>5911</v>
      </c>
      <c r="D1048" s="617"/>
      <c r="E1048" s="617"/>
      <c r="F1048" s="490" t="s">
        <v>5912</v>
      </c>
      <c r="G1048" s="617"/>
      <c r="H1048" s="618"/>
      <c r="I1048" s="614" t="s">
        <v>84</v>
      </c>
      <c r="J1048" s="618"/>
      <c r="K1048" s="618"/>
      <c r="L1048" s="619"/>
      <c r="M1048" s="619"/>
      <c r="N1048" s="619"/>
      <c r="O1048" s="619"/>
      <c r="P1048" s="619"/>
      <c r="Q1048" s="619"/>
      <c r="R1048" s="619"/>
      <c r="S1048" s="619"/>
      <c r="T1048" s="619"/>
      <c r="U1048" s="619"/>
      <c r="V1048" s="495">
        <f t="shared" si="46"/>
        <v>10</v>
      </c>
      <c r="W1048" s="620"/>
      <c r="X1048" s="620"/>
      <c r="Y1048" s="620"/>
      <c r="Z1048" s="615">
        <v>10</v>
      </c>
      <c r="AA1048" s="620"/>
      <c r="AB1048" s="620"/>
      <c r="AC1048" s="620"/>
      <c r="AD1048" s="620"/>
      <c r="AE1048" s="621"/>
      <c r="AF1048" s="516"/>
      <c r="AG1048" s="622"/>
      <c r="AH1048" s="556"/>
      <c r="AI1048" s="316"/>
      <c r="AJ1048" s="316"/>
      <c r="AK1048" s="316"/>
      <c r="AL1048" s="316"/>
      <c r="AM1048" s="500"/>
      <c r="AN1048" s="500"/>
      <c r="AO1048" s="500"/>
      <c r="AP1048" s="500"/>
      <c r="AQ1048" s="500"/>
      <c r="AR1048" s="500"/>
      <c r="AS1048" s="500"/>
      <c r="AT1048" s="500"/>
      <c r="AU1048" s="500"/>
      <c r="AV1048" s="500"/>
      <c r="AW1048" s="500"/>
      <c r="AX1048" s="500"/>
      <c r="AY1048" s="500"/>
      <c r="AZ1048" s="500"/>
      <c r="BA1048" s="500"/>
      <c r="BB1048" s="500"/>
      <c r="BC1048" s="500"/>
      <c r="BD1048" s="500"/>
    </row>
    <row r="1049" spans="1:56" s="501" customFormat="1" ht="307.5" hidden="1" customHeight="1">
      <c r="A1049" s="616"/>
      <c r="B1049" s="490" t="s">
        <v>6656</v>
      </c>
      <c r="C1049" s="623" t="s">
        <v>5913</v>
      </c>
      <c r="D1049" s="617"/>
      <c r="E1049" s="617"/>
      <c r="F1049" s="490" t="s">
        <v>5914</v>
      </c>
      <c r="G1049" s="617"/>
      <c r="H1049" s="618"/>
      <c r="I1049" s="614" t="s">
        <v>84</v>
      </c>
      <c r="J1049" s="618"/>
      <c r="K1049" s="618"/>
      <c r="L1049" s="619"/>
      <c r="M1049" s="619"/>
      <c r="N1049" s="619"/>
      <c r="O1049" s="619"/>
      <c r="P1049" s="619"/>
      <c r="Q1049" s="619"/>
      <c r="R1049" s="619"/>
      <c r="S1049" s="619"/>
      <c r="T1049" s="619"/>
      <c r="U1049" s="619"/>
      <c r="V1049" s="495">
        <f t="shared" si="46"/>
        <v>10</v>
      </c>
      <c r="W1049" s="620"/>
      <c r="X1049" s="620"/>
      <c r="Y1049" s="620"/>
      <c r="Z1049" s="615">
        <v>10</v>
      </c>
      <c r="AA1049" s="620"/>
      <c r="AB1049" s="620"/>
      <c r="AC1049" s="620"/>
      <c r="AD1049" s="620"/>
      <c r="AE1049" s="621"/>
      <c r="AF1049" s="516"/>
      <c r="AG1049" s="622"/>
      <c r="AH1049" s="556"/>
      <c r="AI1049" s="316"/>
      <c r="AJ1049" s="316"/>
      <c r="AK1049" s="316"/>
      <c r="AL1049" s="316"/>
      <c r="AM1049" s="500"/>
      <c r="AN1049" s="500"/>
      <c r="AO1049" s="500"/>
      <c r="AP1049" s="500"/>
      <c r="AQ1049" s="500"/>
      <c r="AR1049" s="500"/>
      <c r="AS1049" s="500"/>
      <c r="AT1049" s="500"/>
      <c r="AU1049" s="500"/>
      <c r="AV1049" s="500"/>
      <c r="AW1049" s="500"/>
      <c r="AX1049" s="500"/>
      <c r="AY1049" s="500"/>
      <c r="AZ1049" s="500"/>
      <c r="BA1049" s="500"/>
      <c r="BB1049" s="500"/>
      <c r="BC1049" s="500"/>
      <c r="BD1049" s="500"/>
    </row>
    <row r="1050" spans="1:56" s="501" customFormat="1" ht="307.5" hidden="1" customHeight="1">
      <c r="A1050" s="616"/>
      <c r="B1050" s="490" t="s">
        <v>6657</v>
      </c>
      <c r="C1050" s="623" t="s">
        <v>5915</v>
      </c>
      <c r="D1050" s="617"/>
      <c r="E1050" s="617"/>
      <c r="F1050" s="490" t="s">
        <v>5916</v>
      </c>
      <c r="G1050" s="617"/>
      <c r="H1050" s="618"/>
      <c r="I1050" s="614" t="s">
        <v>84</v>
      </c>
      <c r="J1050" s="618"/>
      <c r="K1050" s="618"/>
      <c r="L1050" s="619"/>
      <c r="M1050" s="619"/>
      <c r="N1050" s="619"/>
      <c r="O1050" s="619"/>
      <c r="P1050" s="619"/>
      <c r="Q1050" s="619"/>
      <c r="R1050" s="619"/>
      <c r="S1050" s="619"/>
      <c r="T1050" s="619"/>
      <c r="U1050" s="619"/>
      <c r="V1050" s="495">
        <f t="shared" si="46"/>
        <v>10</v>
      </c>
      <c r="W1050" s="620"/>
      <c r="X1050" s="620"/>
      <c r="Y1050" s="620"/>
      <c r="Z1050" s="615">
        <v>10</v>
      </c>
      <c r="AA1050" s="620"/>
      <c r="AB1050" s="620"/>
      <c r="AC1050" s="620"/>
      <c r="AD1050" s="620"/>
      <c r="AE1050" s="621"/>
      <c r="AF1050" s="516"/>
      <c r="AG1050" s="622"/>
      <c r="AH1050" s="556"/>
      <c r="AI1050" s="316"/>
      <c r="AJ1050" s="316"/>
      <c r="AK1050" s="316"/>
      <c r="AL1050" s="316"/>
      <c r="AM1050" s="500"/>
      <c r="AN1050" s="500"/>
      <c r="AO1050" s="500"/>
      <c r="AP1050" s="500"/>
      <c r="AQ1050" s="500"/>
      <c r="AR1050" s="500"/>
      <c r="AS1050" s="500"/>
      <c r="AT1050" s="500"/>
      <c r="AU1050" s="500"/>
      <c r="AV1050" s="500"/>
      <c r="AW1050" s="500"/>
      <c r="AX1050" s="500"/>
      <c r="AY1050" s="500"/>
      <c r="AZ1050" s="500"/>
      <c r="BA1050" s="500"/>
      <c r="BB1050" s="500"/>
      <c r="BC1050" s="500"/>
      <c r="BD1050" s="500"/>
    </row>
    <row r="1051" spans="1:56" s="501" customFormat="1" ht="307.5" hidden="1" customHeight="1">
      <c r="A1051" s="616"/>
      <c r="B1051" s="490" t="s">
        <v>6658</v>
      </c>
      <c r="C1051" s="623" t="s">
        <v>5917</v>
      </c>
      <c r="D1051" s="617"/>
      <c r="E1051" s="617"/>
      <c r="F1051" s="490" t="s">
        <v>5918</v>
      </c>
      <c r="G1051" s="617"/>
      <c r="H1051" s="618"/>
      <c r="I1051" s="614" t="s">
        <v>84</v>
      </c>
      <c r="J1051" s="618"/>
      <c r="K1051" s="618"/>
      <c r="L1051" s="619"/>
      <c r="M1051" s="619"/>
      <c r="N1051" s="619"/>
      <c r="O1051" s="619"/>
      <c r="P1051" s="619"/>
      <c r="Q1051" s="619"/>
      <c r="R1051" s="619"/>
      <c r="S1051" s="619"/>
      <c r="T1051" s="619"/>
      <c r="U1051" s="619"/>
      <c r="V1051" s="495">
        <f t="shared" si="46"/>
        <v>10</v>
      </c>
      <c r="W1051" s="620"/>
      <c r="X1051" s="620"/>
      <c r="Y1051" s="620"/>
      <c r="Z1051" s="615">
        <v>10</v>
      </c>
      <c r="AA1051" s="620"/>
      <c r="AB1051" s="620"/>
      <c r="AC1051" s="620"/>
      <c r="AD1051" s="620"/>
      <c r="AE1051" s="621"/>
      <c r="AF1051" s="516"/>
      <c r="AG1051" s="622"/>
      <c r="AH1051" s="556"/>
      <c r="AI1051" s="316"/>
      <c r="AJ1051" s="316"/>
      <c r="AK1051" s="316"/>
      <c r="AL1051" s="316"/>
      <c r="AM1051" s="500"/>
      <c r="AN1051" s="500"/>
      <c r="AO1051" s="500"/>
      <c r="AP1051" s="500"/>
      <c r="AQ1051" s="500"/>
      <c r="AR1051" s="500"/>
      <c r="AS1051" s="500"/>
      <c r="AT1051" s="500"/>
      <c r="AU1051" s="500"/>
      <c r="AV1051" s="500"/>
      <c r="AW1051" s="500"/>
      <c r="AX1051" s="500"/>
      <c r="AY1051" s="500"/>
      <c r="AZ1051" s="500"/>
      <c r="BA1051" s="500"/>
      <c r="BB1051" s="500"/>
      <c r="BC1051" s="500"/>
      <c r="BD1051" s="500"/>
    </row>
    <row r="1052" spans="1:56" s="501" customFormat="1" ht="307.5" hidden="1" customHeight="1">
      <c r="A1052" s="616"/>
      <c r="B1052" s="490" t="s">
        <v>6659</v>
      </c>
      <c r="C1052" s="623" t="s">
        <v>5919</v>
      </c>
      <c r="D1052" s="617"/>
      <c r="E1052" s="617"/>
      <c r="F1052" s="490" t="s">
        <v>5920</v>
      </c>
      <c r="G1052" s="617"/>
      <c r="H1052" s="618"/>
      <c r="I1052" s="614" t="s">
        <v>84</v>
      </c>
      <c r="J1052" s="618"/>
      <c r="K1052" s="618"/>
      <c r="L1052" s="619"/>
      <c r="M1052" s="619"/>
      <c r="N1052" s="619"/>
      <c r="O1052" s="619"/>
      <c r="P1052" s="619"/>
      <c r="Q1052" s="619"/>
      <c r="R1052" s="619"/>
      <c r="S1052" s="619"/>
      <c r="T1052" s="619"/>
      <c r="U1052" s="619"/>
      <c r="V1052" s="495">
        <f t="shared" si="46"/>
        <v>5</v>
      </c>
      <c r="W1052" s="620"/>
      <c r="X1052" s="620"/>
      <c r="Y1052" s="620"/>
      <c r="Z1052" s="615">
        <v>5</v>
      </c>
      <c r="AA1052" s="620"/>
      <c r="AB1052" s="620"/>
      <c r="AC1052" s="620"/>
      <c r="AD1052" s="620"/>
      <c r="AE1052" s="621"/>
      <c r="AF1052" s="516"/>
      <c r="AG1052" s="622"/>
      <c r="AH1052" s="556"/>
      <c r="AI1052" s="316"/>
      <c r="AJ1052" s="316"/>
      <c r="AK1052" s="316"/>
      <c r="AL1052" s="316"/>
      <c r="AM1052" s="500"/>
      <c r="AN1052" s="500"/>
      <c r="AO1052" s="500"/>
      <c r="AP1052" s="500"/>
      <c r="AQ1052" s="500"/>
      <c r="AR1052" s="500"/>
      <c r="AS1052" s="500"/>
      <c r="AT1052" s="500"/>
      <c r="AU1052" s="500"/>
      <c r="AV1052" s="500"/>
      <c r="AW1052" s="500"/>
      <c r="AX1052" s="500"/>
      <c r="AY1052" s="500"/>
      <c r="AZ1052" s="500"/>
      <c r="BA1052" s="500"/>
      <c r="BB1052" s="500"/>
      <c r="BC1052" s="500"/>
      <c r="BD1052" s="500"/>
    </row>
    <row r="1053" spans="1:56" s="501" customFormat="1" ht="307.5" hidden="1" customHeight="1">
      <c r="A1053" s="616"/>
      <c r="B1053" s="490" t="s">
        <v>6660</v>
      </c>
      <c r="C1053" s="623" t="s">
        <v>5921</v>
      </c>
      <c r="D1053" s="617"/>
      <c r="E1053" s="617"/>
      <c r="F1053" s="490" t="s">
        <v>5922</v>
      </c>
      <c r="G1053" s="617"/>
      <c r="H1053" s="618"/>
      <c r="I1053" s="614" t="s">
        <v>84</v>
      </c>
      <c r="J1053" s="618"/>
      <c r="K1053" s="618"/>
      <c r="L1053" s="619"/>
      <c r="M1053" s="619"/>
      <c r="N1053" s="619"/>
      <c r="O1053" s="619"/>
      <c r="P1053" s="619"/>
      <c r="Q1053" s="619"/>
      <c r="R1053" s="619"/>
      <c r="S1053" s="619"/>
      <c r="T1053" s="619"/>
      <c r="U1053" s="619"/>
      <c r="V1053" s="495">
        <f t="shared" si="46"/>
        <v>5</v>
      </c>
      <c r="W1053" s="620"/>
      <c r="X1053" s="620"/>
      <c r="Y1053" s="620"/>
      <c r="Z1053" s="615">
        <v>5</v>
      </c>
      <c r="AA1053" s="620"/>
      <c r="AB1053" s="620"/>
      <c r="AC1053" s="620"/>
      <c r="AD1053" s="620"/>
      <c r="AE1053" s="621"/>
      <c r="AF1053" s="516"/>
      <c r="AG1053" s="622"/>
      <c r="AH1053" s="556"/>
      <c r="AI1053" s="316"/>
      <c r="AJ1053" s="316"/>
      <c r="AK1053" s="316"/>
      <c r="AL1053" s="316"/>
      <c r="AM1053" s="500"/>
      <c r="AN1053" s="500"/>
      <c r="AO1053" s="500"/>
      <c r="AP1053" s="500"/>
      <c r="AQ1053" s="500"/>
      <c r="AR1053" s="500"/>
      <c r="AS1053" s="500"/>
      <c r="AT1053" s="500"/>
      <c r="AU1053" s="500"/>
      <c r="AV1053" s="500"/>
      <c r="AW1053" s="500"/>
      <c r="AX1053" s="500"/>
      <c r="AY1053" s="500"/>
      <c r="AZ1053" s="500"/>
      <c r="BA1053" s="500"/>
      <c r="BB1053" s="500"/>
      <c r="BC1053" s="500"/>
      <c r="BD1053" s="500"/>
    </row>
    <row r="1054" spans="1:56" s="501" customFormat="1" ht="307.5" hidden="1" customHeight="1">
      <c r="A1054" s="616"/>
      <c r="B1054" s="490" t="s">
        <v>6661</v>
      </c>
      <c r="C1054" s="623" t="s">
        <v>5923</v>
      </c>
      <c r="D1054" s="617"/>
      <c r="E1054" s="617"/>
      <c r="F1054" s="490" t="s">
        <v>5924</v>
      </c>
      <c r="G1054" s="617"/>
      <c r="H1054" s="618"/>
      <c r="I1054" s="614" t="s">
        <v>84</v>
      </c>
      <c r="J1054" s="618"/>
      <c r="K1054" s="618"/>
      <c r="L1054" s="619"/>
      <c r="M1054" s="619"/>
      <c r="N1054" s="619"/>
      <c r="O1054" s="619"/>
      <c r="P1054" s="619"/>
      <c r="Q1054" s="619"/>
      <c r="R1054" s="619"/>
      <c r="S1054" s="619"/>
      <c r="T1054" s="619"/>
      <c r="U1054" s="619"/>
      <c r="V1054" s="495">
        <f t="shared" si="46"/>
        <v>5</v>
      </c>
      <c r="W1054" s="620"/>
      <c r="X1054" s="620"/>
      <c r="Y1054" s="620"/>
      <c r="Z1054" s="615">
        <v>5</v>
      </c>
      <c r="AA1054" s="620"/>
      <c r="AB1054" s="620"/>
      <c r="AC1054" s="620"/>
      <c r="AD1054" s="620"/>
      <c r="AE1054" s="621"/>
      <c r="AF1054" s="516"/>
      <c r="AG1054" s="622"/>
      <c r="AH1054" s="556"/>
      <c r="AI1054" s="316"/>
      <c r="AJ1054" s="316"/>
      <c r="AK1054" s="316"/>
      <c r="AL1054" s="316"/>
      <c r="AM1054" s="500"/>
      <c r="AN1054" s="500"/>
      <c r="AO1054" s="500"/>
      <c r="AP1054" s="500"/>
      <c r="AQ1054" s="500"/>
      <c r="AR1054" s="500"/>
      <c r="AS1054" s="500"/>
      <c r="AT1054" s="500"/>
      <c r="AU1054" s="500"/>
      <c r="AV1054" s="500"/>
      <c r="AW1054" s="500"/>
      <c r="AX1054" s="500"/>
      <c r="AY1054" s="500"/>
      <c r="AZ1054" s="500"/>
      <c r="BA1054" s="500"/>
      <c r="BB1054" s="500"/>
      <c r="BC1054" s="500"/>
      <c r="BD1054" s="500"/>
    </row>
    <row r="1055" spans="1:56" s="501" customFormat="1" ht="307.5" hidden="1" customHeight="1">
      <c r="A1055" s="616"/>
      <c r="B1055" s="490" t="s">
        <v>6662</v>
      </c>
      <c r="C1055" s="623" t="s">
        <v>5925</v>
      </c>
      <c r="D1055" s="617"/>
      <c r="E1055" s="617"/>
      <c r="F1055" s="490" t="s">
        <v>5926</v>
      </c>
      <c r="G1055" s="617"/>
      <c r="H1055" s="618"/>
      <c r="I1055" s="614" t="s">
        <v>84</v>
      </c>
      <c r="J1055" s="618"/>
      <c r="K1055" s="618"/>
      <c r="L1055" s="619"/>
      <c r="M1055" s="619"/>
      <c r="N1055" s="619"/>
      <c r="O1055" s="619"/>
      <c r="P1055" s="619"/>
      <c r="Q1055" s="619"/>
      <c r="R1055" s="619"/>
      <c r="S1055" s="619"/>
      <c r="T1055" s="619"/>
      <c r="U1055" s="619"/>
      <c r="V1055" s="495">
        <f t="shared" si="46"/>
        <v>400</v>
      </c>
      <c r="W1055" s="620"/>
      <c r="X1055" s="620"/>
      <c r="Y1055" s="620"/>
      <c r="Z1055" s="615">
        <v>400</v>
      </c>
      <c r="AA1055" s="620"/>
      <c r="AB1055" s="620"/>
      <c r="AC1055" s="620"/>
      <c r="AD1055" s="620"/>
      <c r="AE1055" s="621"/>
      <c r="AF1055" s="516"/>
      <c r="AG1055" s="622"/>
      <c r="AH1055" s="556"/>
      <c r="AI1055" s="316"/>
      <c r="AJ1055" s="316"/>
      <c r="AK1055" s="316"/>
      <c r="AL1055" s="316"/>
      <c r="AM1055" s="500"/>
      <c r="AN1055" s="500"/>
      <c r="AO1055" s="500"/>
      <c r="AP1055" s="500"/>
      <c r="AQ1055" s="500"/>
      <c r="AR1055" s="500"/>
      <c r="AS1055" s="500"/>
      <c r="AT1055" s="500"/>
      <c r="AU1055" s="500"/>
      <c r="AV1055" s="500"/>
      <c r="AW1055" s="500"/>
      <c r="AX1055" s="500"/>
      <c r="AY1055" s="500"/>
      <c r="AZ1055" s="500"/>
      <c r="BA1055" s="500"/>
      <c r="BB1055" s="500"/>
      <c r="BC1055" s="500"/>
      <c r="BD1055" s="500"/>
    </row>
    <row r="1056" spans="1:56" s="501" customFormat="1" ht="307.5" hidden="1" customHeight="1">
      <c r="A1056" s="616"/>
      <c r="B1056" s="490" t="s">
        <v>6663</v>
      </c>
      <c r="C1056" s="623" t="s">
        <v>5927</v>
      </c>
      <c r="D1056" s="617"/>
      <c r="E1056" s="617"/>
      <c r="F1056" s="490" t="s">
        <v>5928</v>
      </c>
      <c r="G1056" s="617"/>
      <c r="H1056" s="618"/>
      <c r="I1056" s="614" t="s">
        <v>84</v>
      </c>
      <c r="J1056" s="618"/>
      <c r="K1056" s="618"/>
      <c r="L1056" s="619"/>
      <c r="M1056" s="619"/>
      <c r="N1056" s="619"/>
      <c r="O1056" s="619"/>
      <c r="P1056" s="619"/>
      <c r="Q1056" s="619"/>
      <c r="R1056" s="619"/>
      <c r="S1056" s="619"/>
      <c r="T1056" s="619"/>
      <c r="U1056" s="619"/>
      <c r="V1056" s="495">
        <f t="shared" si="46"/>
        <v>400</v>
      </c>
      <c r="W1056" s="620"/>
      <c r="X1056" s="620"/>
      <c r="Y1056" s="620"/>
      <c r="Z1056" s="615">
        <v>400</v>
      </c>
      <c r="AA1056" s="620"/>
      <c r="AB1056" s="620"/>
      <c r="AC1056" s="620"/>
      <c r="AD1056" s="620"/>
      <c r="AE1056" s="621"/>
      <c r="AF1056" s="516"/>
      <c r="AG1056" s="622"/>
      <c r="AH1056" s="556"/>
      <c r="AI1056" s="316"/>
      <c r="AJ1056" s="316"/>
      <c r="AK1056" s="316"/>
      <c r="AL1056" s="316"/>
      <c r="AM1056" s="500"/>
      <c r="AN1056" s="500"/>
      <c r="AO1056" s="500"/>
      <c r="AP1056" s="500"/>
      <c r="AQ1056" s="500"/>
      <c r="AR1056" s="500"/>
      <c r="AS1056" s="500"/>
      <c r="AT1056" s="500"/>
      <c r="AU1056" s="500"/>
      <c r="AV1056" s="500"/>
      <c r="AW1056" s="500"/>
      <c r="AX1056" s="500"/>
      <c r="AY1056" s="500"/>
      <c r="AZ1056" s="500"/>
      <c r="BA1056" s="500"/>
      <c r="BB1056" s="500"/>
      <c r="BC1056" s="500"/>
      <c r="BD1056" s="500"/>
    </row>
    <row r="1057" spans="1:56" s="501" customFormat="1" ht="307.5" hidden="1" customHeight="1">
      <c r="A1057" s="616"/>
      <c r="B1057" s="490" t="s">
        <v>6664</v>
      </c>
      <c r="C1057" s="623" t="s">
        <v>5929</v>
      </c>
      <c r="D1057" s="617"/>
      <c r="E1057" s="617"/>
      <c r="F1057" s="490" t="s">
        <v>5930</v>
      </c>
      <c r="G1057" s="617"/>
      <c r="H1057" s="618"/>
      <c r="I1057" s="614" t="s">
        <v>84</v>
      </c>
      <c r="J1057" s="618"/>
      <c r="K1057" s="618"/>
      <c r="L1057" s="619"/>
      <c r="M1057" s="619"/>
      <c r="N1057" s="619"/>
      <c r="O1057" s="619"/>
      <c r="P1057" s="619"/>
      <c r="Q1057" s="619"/>
      <c r="R1057" s="619"/>
      <c r="S1057" s="619"/>
      <c r="T1057" s="619"/>
      <c r="U1057" s="619"/>
      <c r="V1057" s="495">
        <f t="shared" si="46"/>
        <v>400</v>
      </c>
      <c r="W1057" s="620"/>
      <c r="X1057" s="620"/>
      <c r="Y1057" s="620"/>
      <c r="Z1057" s="615">
        <v>400</v>
      </c>
      <c r="AA1057" s="620"/>
      <c r="AB1057" s="620"/>
      <c r="AC1057" s="620"/>
      <c r="AD1057" s="620"/>
      <c r="AE1057" s="621"/>
      <c r="AF1057" s="516"/>
      <c r="AG1057" s="622"/>
      <c r="AH1057" s="556"/>
      <c r="AI1057" s="316"/>
      <c r="AJ1057" s="316"/>
      <c r="AK1057" s="316"/>
      <c r="AL1057" s="316"/>
      <c r="AM1057" s="500"/>
      <c r="AN1057" s="500"/>
      <c r="AO1057" s="500"/>
      <c r="AP1057" s="500"/>
      <c r="AQ1057" s="500"/>
      <c r="AR1057" s="500"/>
      <c r="AS1057" s="500"/>
      <c r="AT1057" s="500"/>
      <c r="AU1057" s="500"/>
      <c r="AV1057" s="500"/>
      <c r="AW1057" s="500"/>
      <c r="AX1057" s="500"/>
      <c r="AY1057" s="500"/>
      <c r="AZ1057" s="500"/>
      <c r="BA1057" s="500"/>
      <c r="BB1057" s="500"/>
      <c r="BC1057" s="500"/>
      <c r="BD1057" s="500"/>
    </row>
    <row r="1058" spans="1:56" s="501" customFormat="1" ht="307.5" hidden="1" customHeight="1">
      <c r="A1058" s="616"/>
      <c r="B1058" s="490" t="s">
        <v>6665</v>
      </c>
      <c r="C1058" s="623" t="s">
        <v>5931</v>
      </c>
      <c r="D1058" s="617"/>
      <c r="E1058" s="617"/>
      <c r="F1058" s="490" t="s">
        <v>5932</v>
      </c>
      <c r="G1058" s="617"/>
      <c r="H1058" s="618"/>
      <c r="I1058" s="614" t="s">
        <v>84</v>
      </c>
      <c r="J1058" s="618"/>
      <c r="K1058" s="618"/>
      <c r="L1058" s="619"/>
      <c r="M1058" s="619"/>
      <c r="N1058" s="619"/>
      <c r="O1058" s="619"/>
      <c r="P1058" s="619"/>
      <c r="Q1058" s="619"/>
      <c r="R1058" s="619"/>
      <c r="S1058" s="619"/>
      <c r="T1058" s="619"/>
      <c r="U1058" s="619"/>
      <c r="V1058" s="495">
        <f t="shared" si="46"/>
        <v>400</v>
      </c>
      <c r="W1058" s="620"/>
      <c r="X1058" s="620"/>
      <c r="Y1058" s="620"/>
      <c r="Z1058" s="615">
        <v>400</v>
      </c>
      <c r="AA1058" s="620"/>
      <c r="AB1058" s="620"/>
      <c r="AC1058" s="620"/>
      <c r="AD1058" s="620"/>
      <c r="AE1058" s="621"/>
      <c r="AF1058" s="516"/>
      <c r="AG1058" s="622"/>
      <c r="AH1058" s="556"/>
      <c r="AI1058" s="316"/>
      <c r="AJ1058" s="316"/>
      <c r="AK1058" s="316"/>
      <c r="AL1058" s="316"/>
      <c r="AM1058" s="500"/>
      <c r="AN1058" s="500"/>
      <c r="AO1058" s="500"/>
      <c r="AP1058" s="500"/>
      <c r="AQ1058" s="500"/>
      <c r="AR1058" s="500"/>
      <c r="AS1058" s="500"/>
      <c r="AT1058" s="500"/>
      <c r="AU1058" s="500"/>
      <c r="AV1058" s="500"/>
      <c r="AW1058" s="500"/>
      <c r="AX1058" s="500"/>
      <c r="AY1058" s="500"/>
      <c r="AZ1058" s="500"/>
      <c r="BA1058" s="500"/>
      <c r="BB1058" s="500"/>
      <c r="BC1058" s="500"/>
      <c r="BD1058" s="500"/>
    </row>
    <row r="1059" spans="1:56" s="501" customFormat="1" ht="307.5" hidden="1" customHeight="1">
      <c r="A1059" s="616"/>
      <c r="B1059" s="490" t="s">
        <v>6666</v>
      </c>
      <c r="C1059" s="623" t="s">
        <v>5933</v>
      </c>
      <c r="D1059" s="617"/>
      <c r="E1059" s="617"/>
      <c r="F1059" s="490" t="s">
        <v>5934</v>
      </c>
      <c r="G1059" s="617"/>
      <c r="H1059" s="618"/>
      <c r="I1059" s="614" t="s">
        <v>84</v>
      </c>
      <c r="J1059" s="618"/>
      <c r="K1059" s="618"/>
      <c r="L1059" s="619"/>
      <c r="M1059" s="619"/>
      <c r="N1059" s="619"/>
      <c r="O1059" s="619"/>
      <c r="P1059" s="619"/>
      <c r="Q1059" s="619"/>
      <c r="R1059" s="619"/>
      <c r="S1059" s="619"/>
      <c r="T1059" s="619"/>
      <c r="U1059" s="619"/>
      <c r="V1059" s="495">
        <f t="shared" si="46"/>
        <v>300</v>
      </c>
      <c r="W1059" s="620"/>
      <c r="X1059" s="620"/>
      <c r="Y1059" s="620"/>
      <c r="Z1059" s="615">
        <v>300</v>
      </c>
      <c r="AA1059" s="620"/>
      <c r="AB1059" s="620"/>
      <c r="AC1059" s="620"/>
      <c r="AD1059" s="620"/>
      <c r="AE1059" s="621"/>
      <c r="AF1059" s="516"/>
      <c r="AG1059" s="622"/>
      <c r="AH1059" s="556"/>
      <c r="AI1059" s="316"/>
      <c r="AJ1059" s="316"/>
      <c r="AK1059" s="316"/>
      <c r="AL1059" s="316"/>
      <c r="AM1059" s="500"/>
      <c r="AN1059" s="500"/>
      <c r="AO1059" s="500"/>
      <c r="AP1059" s="500"/>
      <c r="AQ1059" s="500"/>
      <c r="AR1059" s="500"/>
      <c r="AS1059" s="500"/>
      <c r="AT1059" s="500"/>
      <c r="AU1059" s="500"/>
      <c r="AV1059" s="500"/>
      <c r="AW1059" s="500"/>
      <c r="AX1059" s="500"/>
      <c r="AY1059" s="500"/>
      <c r="AZ1059" s="500"/>
      <c r="BA1059" s="500"/>
      <c r="BB1059" s="500"/>
      <c r="BC1059" s="500"/>
      <c r="BD1059" s="500"/>
    </row>
    <row r="1060" spans="1:56" s="501" customFormat="1" ht="307.5" hidden="1" customHeight="1">
      <c r="A1060" s="616"/>
      <c r="B1060" s="490" t="s">
        <v>6667</v>
      </c>
      <c r="C1060" s="623" t="s">
        <v>5935</v>
      </c>
      <c r="D1060" s="617"/>
      <c r="E1060" s="617"/>
      <c r="F1060" s="490" t="s">
        <v>5936</v>
      </c>
      <c r="G1060" s="617"/>
      <c r="H1060" s="618"/>
      <c r="I1060" s="614" t="s">
        <v>84</v>
      </c>
      <c r="J1060" s="618"/>
      <c r="K1060" s="618"/>
      <c r="L1060" s="619"/>
      <c r="M1060" s="619"/>
      <c r="N1060" s="619"/>
      <c r="O1060" s="619"/>
      <c r="P1060" s="619"/>
      <c r="Q1060" s="619"/>
      <c r="R1060" s="619"/>
      <c r="S1060" s="619"/>
      <c r="T1060" s="619"/>
      <c r="U1060" s="619"/>
      <c r="V1060" s="495">
        <f t="shared" si="46"/>
        <v>300</v>
      </c>
      <c r="W1060" s="620"/>
      <c r="X1060" s="620"/>
      <c r="Y1060" s="620"/>
      <c r="Z1060" s="615">
        <v>300</v>
      </c>
      <c r="AA1060" s="620"/>
      <c r="AB1060" s="620"/>
      <c r="AC1060" s="620"/>
      <c r="AD1060" s="620"/>
      <c r="AE1060" s="621"/>
      <c r="AF1060" s="516"/>
      <c r="AG1060" s="622"/>
      <c r="AH1060" s="556"/>
      <c r="AI1060" s="316"/>
      <c r="AJ1060" s="316"/>
      <c r="AK1060" s="316"/>
      <c r="AL1060" s="316"/>
      <c r="AM1060" s="500"/>
      <c r="AN1060" s="500"/>
      <c r="AO1060" s="500"/>
      <c r="AP1060" s="500"/>
      <c r="AQ1060" s="500"/>
      <c r="AR1060" s="500"/>
      <c r="AS1060" s="500"/>
      <c r="AT1060" s="500"/>
      <c r="AU1060" s="500"/>
      <c r="AV1060" s="500"/>
      <c r="AW1060" s="500"/>
      <c r="AX1060" s="500"/>
      <c r="AY1060" s="500"/>
      <c r="AZ1060" s="500"/>
      <c r="BA1060" s="500"/>
      <c r="BB1060" s="500"/>
      <c r="BC1060" s="500"/>
      <c r="BD1060" s="500"/>
    </row>
    <row r="1061" spans="1:56" s="501" customFormat="1" ht="307.5" hidden="1" customHeight="1">
      <c r="A1061" s="616"/>
      <c r="B1061" s="490" t="s">
        <v>6668</v>
      </c>
      <c r="C1061" s="623" t="s">
        <v>5937</v>
      </c>
      <c r="D1061" s="617"/>
      <c r="E1061" s="617"/>
      <c r="F1061" s="490" t="s">
        <v>5938</v>
      </c>
      <c r="G1061" s="617"/>
      <c r="H1061" s="618"/>
      <c r="I1061" s="614" t="s">
        <v>84</v>
      </c>
      <c r="J1061" s="618"/>
      <c r="K1061" s="618"/>
      <c r="L1061" s="619"/>
      <c r="M1061" s="619"/>
      <c r="N1061" s="619"/>
      <c r="O1061" s="619"/>
      <c r="P1061" s="619"/>
      <c r="Q1061" s="619"/>
      <c r="R1061" s="619"/>
      <c r="S1061" s="619"/>
      <c r="T1061" s="619"/>
      <c r="U1061" s="619"/>
      <c r="V1061" s="495">
        <f t="shared" si="46"/>
        <v>300</v>
      </c>
      <c r="W1061" s="620"/>
      <c r="X1061" s="620"/>
      <c r="Y1061" s="620"/>
      <c r="Z1061" s="615">
        <v>300</v>
      </c>
      <c r="AA1061" s="620"/>
      <c r="AB1061" s="620"/>
      <c r="AC1061" s="620"/>
      <c r="AD1061" s="620"/>
      <c r="AE1061" s="621"/>
      <c r="AF1061" s="516"/>
      <c r="AG1061" s="622"/>
      <c r="AH1061" s="556"/>
      <c r="AI1061" s="316"/>
      <c r="AJ1061" s="316"/>
      <c r="AK1061" s="316"/>
      <c r="AL1061" s="316"/>
      <c r="AM1061" s="500"/>
      <c r="AN1061" s="500"/>
      <c r="AO1061" s="500"/>
      <c r="AP1061" s="500"/>
      <c r="AQ1061" s="500"/>
      <c r="AR1061" s="500"/>
      <c r="AS1061" s="500"/>
      <c r="AT1061" s="500"/>
      <c r="AU1061" s="500"/>
      <c r="AV1061" s="500"/>
      <c r="AW1061" s="500"/>
      <c r="AX1061" s="500"/>
      <c r="AY1061" s="500"/>
      <c r="AZ1061" s="500"/>
      <c r="BA1061" s="500"/>
      <c r="BB1061" s="500"/>
      <c r="BC1061" s="500"/>
      <c r="BD1061" s="500"/>
    </row>
    <row r="1062" spans="1:56" s="501" customFormat="1" ht="307.5" hidden="1" customHeight="1">
      <c r="A1062" s="616"/>
      <c r="B1062" s="490" t="s">
        <v>6669</v>
      </c>
      <c r="C1062" s="623" t="s">
        <v>5939</v>
      </c>
      <c r="D1062" s="617"/>
      <c r="E1062" s="617"/>
      <c r="F1062" s="490" t="s">
        <v>5940</v>
      </c>
      <c r="G1062" s="617"/>
      <c r="H1062" s="618"/>
      <c r="I1062" s="614" t="s">
        <v>84</v>
      </c>
      <c r="J1062" s="618"/>
      <c r="K1062" s="618"/>
      <c r="L1062" s="619"/>
      <c r="M1062" s="619"/>
      <c r="N1062" s="619"/>
      <c r="O1062" s="619"/>
      <c r="P1062" s="619"/>
      <c r="Q1062" s="619"/>
      <c r="R1062" s="619"/>
      <c r="S1062" s="619"/>
      <c r="T1062" s="619"/>
      <c r="U1062" s="619"/>
      <c r="V1062" s="495">
        <f t="shared" si="46"/>
        <v>300</v>
      </c>
      <c r="W1062" s="620"/>
      <c r="X1062" s="620"/>
      <c r="Y1062" s="620"/>
      <c r="Z1062" s="615">
        <v>300</v>
      </c>
      <c r="AA1062" s="620"/>
      <c r="AB1062" s="620"/>
      <c r="AC1062" s="620"/>
      <c r="AD1062" s="620"/>
      <c r="AE1062" s="621"/>
      <c r="AF1062" s="516"/>
      <c r="AG1062" s="622"/>
      <c r="AH1062" s="556"/>
      <c r="AI1062" s="316"/>
      <c r="AJ1062" s="316"/>
      <c r="AK1062" s="316"/>
      <c r="AL1062" s="316"/>
      <c r="AM1062" s="500"/>
      <c r="AN1062" s="500"/>
      <c r="AO1062" s="500"/>
      <c r="AP1062" s="500"/>
      <c r="AQ1062" s="500"/>
      <c r="AR1062" s="500"/>
      <c r="AS1062" s="500"/>
      <c r="AT1062" s="500"/>
      <c r="AU1062" s="500"/>
      <c r="AV1062" s="500"/>
      <c r="AW1062" s="500"/>
      <c r="AX1062" s="500"/>
      <c r="AY1062" s="500"/>
      <c r="AZ1062" s="500"/>
      <c r="BA1062" s="500"/>
      <c r="BB1062" s="500"/>
      <c r="BC1062" s="500"/>
      <c r="BD1062" s="500"/>
    </row>
    <row r="1063" spans="1:56" s="501" customFormat="1" ht="307.5" hidden="1" customHeight="1">
      <c r="A1063" s="616"/>
      <c r="B1063" s="490" t="s">
        <v>6670</v>
      </c>
      <c r="C1063" s="613" t="s">
        <v>5941</v>
      </c>
      <c r="D1063" s="617"/>
      <c r="E1063" s="617"/>
      <c r="F1063" s="490" t="s">
        <v>5942</v>
      </c>
      <c r="G1063" s="617"/>
      <c r="H1063" s="618"/>
      <c r="I1063" s="614" t="s">
        <v>2594</v>
      </c>
      <c r="J1063" s="618"/>
      <c r="K1063" s="618"/>
      <c r="L1063" s="619"/>
      <c r="M1063" s="619"/>
      <c r="N1063" s="619"/>
      <c r="O1063" s="619"/>
      <c r="P1063" s="619"/>
      <c r="Q1063" s="619"/>
      <c r="R1063" s="619"/>
      <c r="S1063" s="619"/>
      <c r="T1063" s="619"/>
      <c r="U1063" s="619"/>
      <c r="V1063" s="495">
        <f t="shared" si="46"/>
        <v>40</v>
      </c>
      <c r="W1063" s="620"/>
      <c r="X1063" s="620"/>
      <c r="Y1063" s="620"/>
      <c r="Z1063" s="615">
        <v>40</v>
      </c>
      <c r="AA1063" s="620"/>
      <c r="AB1063" s="620"/>
      <c r="AC1063" s="620"/>
      <c r="AD1063" s="620"/>
      <c r="AE1063" s="621"/>
      <c r="AF1063" s="516"/>
      <c r="AG1063" s="622"/>
      <c r="AH1063" s="556"/>
      <c r="AI1063" s="316"/>
      <c r="AJ1063" s="316"/>
      <c r="AK1063" s="316"/>
      <c r="AL1063" s="316"/>
      <c r="AM1063" s="500"/>
      <c r="AN1063" s="500"/>
      <c r="AO1063" s="500"/>
      <c r="AP1063" s="500"/>
      <c r="AQ1063" s="500"/>
      <c r="AR1063" s="500"/>
      <c r="AS1063" s="500"/>
      <c r="AT1063" s="500"/>
      <c r="AU1063" s="500"/>
      <c r="AV1063" s="500"/>
      <c r="AW1063" s="500"/>
      <c r="AX1063" s="500"/>
      <c r="AY1063" s="500"/>
      <c r="AZ1063" s="500"/>
      <c r="BA1063" s="500"/>
      <c r="BB1063" s="500"/>
      <c r="BC1063" s="500"/>
      <c r="BD1063" s="500"/>
    </row>
    <row r="1064" spans="1:56" s="501" customFormat="1" ht="307.5" hidden="1" customHeight="1">
      <c r="A1064" s="616"/>
      <c r="B1064" s="490" t="s">
        <v>6671</v>
      </c>
      <c r="C1064" s="614" t="s">
        <v>5943</v>
      </c>
      <c r="D1064" s="617"/>
      <c r="E1064" s="617"/>
      <c r="F1064" s="490" t="s">
        <v>5944</v>
      </c>
      <c r="G1064" s="617"/>
      <c r="H1064" s="618"/>
      <c r="I1064" s="614" t="s">
        <v>2594</v>
      </c>
      <c r="J1064" s="618"/>
      <c r="K1064" s="618"/>
      <c r="L1064" s="619"/>
      <c r="M1064" s="619"/>
      <c r="N1064" s="619"/>
      <c r="O1064" s="619"/>
      <c r="P1064" s="619"/>
      <c r="Q1064" s="619"/>
      <c r="R1064" s="619"/>
      <c r="S1064" s="619"/>
      <c r="T1064" s="619"/>
      <c r="U1064" s="619"/>
      <c r="V1064" s="495">
        <f t="shared" si="46"/>
        <v>10</v>
      </c>
      <c r="W1064" s="620"/>
      <c r="X1064" s="620"/>
      <c r="Y1064" s="620"/>
      <c r="Z1064" s="615">
        <v>10</v>
      </c>
      <c r="AA1064" s="620"/>
      <c r="AB1064" s="620"/>
      <c r="AC1064" s="620"/>
      <c r="AD1064" s="620"/>
      <c r="AE1064" s="621"/>
      <c r="AF1064" s="516"/>
      <c r="AG1064" s="622"/>
      <c r="AH1064" s="556"/>
      <c r="AI1064" s="316"/>
      <c r="AJ1064" s="316"/>
      <c r="AK1064" s="316"/>
      <c r="AL1064" s="316"/>
      <c r="AM1064" s="500"/>
      <c r="AN1064" s="500"/>
      <c r="AO1064" s="500"/>
      <c r="AP1064" s="500"/>
      <c r="AQ1064" s="500"/>
      <c r="AR1064" s="500"/>
      <c r="AS1064" s="500"/>
      <c r="AT1064" s="500"/>
      <c r="AU1064" s="500"/>
      <c r="AV1064" s="500"/>
      <c r="AW1064" s="500"/>
      <c r="AX1064" s="500"/>
      <c r="AY1064" s="500"/>
      <c r="AZ1064" s="500"/>
      <c r="BA1064" s="500"/>
      <c r="BB1064" s="500"/>
      <c r="BC1064" s="500"/>
      <c r="BD1064" s="500"/>
    </row>
    <row r="1065" spans="1:56" s="501" customFormat="1" ht="307.5" hidden="1" customHeight="1">
      <c r="A1065" s="616"/>
      <c r="B1065" s="490" t="s">
        <v>6672</v>
      </c>
      <c r="C1065" s="623" t="s">
        <v>5945</v>
      </c>
      <c r="D1065" s="617"/>
      <c r="E1065" s="617"/>
      <c r="F1065" s="490" t="s">
        <v>5946</v>
      </c>
      <c r="G1065" s="617"/>
      <c r="H1065" s="618"/>
      <c r="I1065" s="614" t="s">
        <v>2594</v>
      </c>
      <c r="J1065" s="618"/>
      <c r="K1065" s="618"/>
      <c r="L1065" s="619"/>
      <c r="M1065" s="619"/>
      <c r="N1065" s="619"/>
      <c r="O1065" s="619"/>
      <c r="P1065" s="619"/>
      <c r="Q1065" s="619"/>
      <c r="R1065" s="619"/>
      <c r="S1065" s="619"/>
      <c r="T1065" s="619"/>
      <c r="U1065" s="619"/>
      <c r="V1065" s="495">
        <f t="shared" si="46"/>
        <v>30</v>
      </c>
      <c r="W1065" s="620"/>
      <c r="X1065" s="620"/>
      <c r="Y1065" s="620"/>
      <c r="Z1065" s="615">
        <v>30</v>
      </c>
      <c r="AA1065" s="620"/>
      <c r="AB1065" s="620"/>
      <c r="AC1065" s="620"/>
      <c r="AD1065" s="620"/>
      <c r="AE1065" s="621"/>
      <c r="AF1065" s="516"/>
      <c r="AG1065" s="622"/>
      <c r="AH1065" s="556"/>
      <c r="AI1065" s="316"/>
      <c r="AJ1065" s="316"/>
      <c r="AK1065" s="316"/>
      <c r="AL1065" s="316"/>
      <c r="AM1065" s="500"/>
      <c r="AN1065" s="500"/>
      <c r="AO1065" s="500"/>
      <c r="AP1065" s="500"/>
      <c r="AQ1065" s="500"/>
      <c r="AR1065" s="500"/>
      <c r="AS1065" s="500"/>
      <c r="AT1065" s="500"/>
      <c r="AU1065" s="500"/>
      <c r="AV1065" s="500"/>
      <c r="AW1065" s="500"/>
      <c r="AX1065" s="500"/>
      <c r="AY1065" s="500"/>
      <c r="AZ1065" s="500"/>
      <c r="BA1065" s="500"/>
      <c r="BB1065" s="500"/>
      <c r="BC1065" s="500"/>
      <c r="BD1065" s="500"/>
    </row>
    <row r="1066" spans="1:56" s="501" customFormat="1" ht="307.5" hidden="1" customHeight="1">
      <c r="A1066" s="616"/>
      <c r="B1066" s="490" t="s">
        <v>6673</v>
      </c>
      <c r="C1066" s="623" t="s">
        <v>5947</v>
      </c>
      <c r="D1066" s="617"/>
      <c r="E1066" s="617"/>
      <c r="F1066" s="490" t="s">
        <v>5948</v>
      </c>
      <c r="G1066" s="617"/>
      <c r="H1066" s="618"/>
      <c r="I1066" s="614" t="s">
        <v>2594</v>
      </c>
      <c r="J1066" s="618"/>
      <c r="K1066" s="618"/>
      <c r="L1066" s="619"/>
      <c r="M1066" s="619"/>
      <c r="N1066" s="619"/>
      <c r="O1066" s="619"/>
      <c r="P1066" s="619"/>
      <c r="Q1066" s="619"/>
      <c r="R1066" s="619"/>
      <c r="S1066" s="619"/>
      <c r="T1066" s="619"/>
      <c r="U1066" s="619"/>
      <c r="V1066" s="495">
        <f t="shared" si="46"/>
        <v>20</v>
      </c>
      <c r="W1066" s="620"/>
      <c r="X1066" s="620"/>
      <c r="Y1066" s="620"/>
      <c r="Z1066" s="615">
        <v>20</v>
      </c>
      <c r="AA1066" s="620"/>
      <c r="AB1066" s="620"/>
      <c r="AC1066" s="620"/>
      <c r="AD1066" s="620"/>
      <c r="AE1066" s="621"/>
      <c r="AF1066" s="516"/>
      <c r="AG1066" s="622"/>
      <c r="AH1066" s="556"/>
      <c r="AI1066" s="316"/>
      <c r="AJ1066" s="316"/>
      <c r="AK1066" s="316"/>
      <c r="AL1066" s="316"/>
      <c r="AM1066" s="500"/>
      <c r="AN1066" s="500"/>
      <c r="AO1066" s="500"/>
      <c r="AP1066" s="500"/>
      <c r="AQ1066" s="500"/>
      <c r="AR1066" s="500"/>
      <c r="AS1066" s="500"/>
      <c r="AT1066" s="500"/>
      <c r="AU1066" s="500"/>
      <c r="AV1066" s="500"/>
      <c r="AW1066" s="500"/>
      <c r="AX1066" s="500"/>
      <c r="AY1066" s="500"/>
      <c r="AZ1066" s="500"/>
      <c r="BA1066" s="500"/>
      <c r="BB1066" s="500"/>
      <c r="BC1066" s="500"/>
      <c r="BD1066" s="500"/>
    </row>
    <row r="1067" spans="1:56" s="501" customFormat="1" ht="307.5" hidden="1" customHeight="1">
      <c r="A1067" s="616"/>
      <c r="B1067" s="490" t="s">
        <v>6674</v>
      </c>
      <c r="C1067" s="623" t="s">
        <v>5949</v>
      </c>
      <c r="D1067" s="617"/>
      <c r="E1067" s="617"/>
      <c r="F1067" s="490" t="s">
        <v>5950</v>
      </c>
      <c r="G1067" s="617"/>
      <c r="H1067" s="618"/>
      <c r="I1067" s="614" t="s">
        <v>2594</v>
      </c>
      <c r="J1067" s="618"/>
      <c r="K1067" s="618"/>
      <c r="L1067" s="619"/>
      <c r="M1067" s="619"/>
      <c r="N1067" s="619"/>
      <c r="O1067" s="619"/>
      <c r="P1067" s="619"/>
      <c r="Q1067" s="619"/>
      <c r="R1067" s="619"/>
      <c r="S1067" s="619"/>
      <c r="T1067" s="619"/>
      <c r="U1067" s="619"/>
      <c r="V1067" s="495">
        <f t="shared" si="46"/>
        <v>10</v>
      </c>
      <c r="W1067" s="620"/>
      <c r="X1067" s="620"/>
      <c r="Y1067" s="620"/>
      <c r="Z1067" s="615">
        <v>10</v>
      </c>
      <c r="AA1067" s="620"/>
      <c r="AB1067" s="620"/>
      <c r="AC1067" s="620"/>
      <c r="AD1067" s="620"/>
      <c r="AE1067" s="621"/>
      <c r="AF1067" s="516"/>
      <c r="AG1067" s="622"/>
      <c r="AH1067" s="556"/>
      <c r="AI1067" s="316"/>
      <c r="AJ1067" s="316"/>
      <c r="AK1067" s="316"/>
      <c r="AL1067" s="316"/>
      <c r="AM1067" s="500"/>
      <c r="AN1067" s="500"/>
      <c r="AO1067" s="500"/>
      <c r="AP1067" s="500"/>
      <c r="AQ1067" s="500"/>
      <c r="AR1067" s="500"/>
      <c r="AS1067" s="500"/>
      <c r="AT1067" s="500"/>
      <c r="AU1067" s="500"/>
      <c r="AV1067" s="500"/>
      <c r="AW1067" s="500"/>
      <c r="AX1067" s="500"/>
      <c r="AY1067" s="500"/>
      <c r="AZ1067" s="500"/>
      <c r="BA1067" s="500"/>
      <c r="BB1067" s="500"/>
      <c r="BC1067" s="500"/>
      <c r="BD1067" s="500"/>
    </row>
    <row r="1068" spans="1:56" s="501" customFormat="1" ht="307.5" hidden="1" customHeight="1">
      <c r="A1068" s="616"/>
      <c r="B1068" s="490" t="s">
        <v>6675</v>
      </c>
      <c r="C1068" s="623" t="s">
        <v>5951</v>
      </c>
      <c r="D1068" s="617"/>
      <c r="E1068" s="617"/>
      <c r="F1068" s="490" t="s">
        <v>5952</v>
      </c>
      <c r="G1068" s="617"/>
      <c r="H1068" s="618"/>
      <c r="I1068" s="614" t="s">
        <v>2594</v>
      </c>
      <c r="J1068" s="618"/>
      <c r="K1068" s="618"/>
      <c r="L1068" s="619"/>
      <c r="M1068" s="619"/>
      <c r="N1068" s="619"/>
      <c r="O1068" s="619"/>
      <c r="P1068" s="619"/>
      <c r="Q1068" s="619"/>
      <c r="R1068" s="619"/>
      <c r="S1068" s="619"/>
      <c r="T1068" s="619"/>
      <c r="U1068" s="619"/>
      <c r="V1068" s="495">
        <f t="shared" si="46"/>
        <v>5</v>
      </c>
      <c r="W1068" s="620"/>
      <c r="X1068" s="620"/>
      <c r="Y1068" s="620"/>
      <c r="Z1068" s="615">
        <v>5</v>
      </c>
      <c r="AA1068" s="620"/>
      <c r="AB1068" s="620"/>
      <c r="AC1068" s="620"/>
      <c r="AD1068" s="620"/>
      <c r="AE1068" s="621"/>
      <c r="AF1068" s="516"/>
      <c r="AG1068" s="622"/>
      <c r="AH1068" s="556"/>
      <c r="AI1068" s="316"/>
      <c r="AJ1068" s="316"/>
      <c r="AK1068" s="316"/>
      <c r="AL1068" s="316"/>
      <c r="AM1068" s="500"/>
      <c r="AN1068" s="500"/>
      <c r="AO1068" s="500"/>
      <c r="AP1068" s="500"/>
      <c r="AQ1068" s="500"/>
      <c r="AR1068" s="500"/>
      <c r="AS1068" s="500"/>
      <c r="AT1068" s="500"/>
      <c r="AU1068" s="500"/>
      <c r="AV1068" s="500"/>
      <c r="AW1068" s="500"/>
      <c r="AX1068" s="500"/>
      <c r="AY1068" s="500"/>
      <c r="AZ1068" s="500"/>
      <c r="BA1068" s="500"/>
      <c r="BB1068" s="500"/>
      <c r="BC1068" s="500"/>
      <c r="BD1068" s="500"/>
    </row>
    <row r="1069" spans="1:56" s="501" customFormat="1" ht="307.5" hidden="1" customHeight="1">
      <c r="A1069" s="616"/>
      <c r="B1069" s="490" t="s">
        <v>6676</v>
      </c>
      <c r="C1069" s="613" t="s">
        <v>5953</v>
      </c>
      <c r="D1069" s="617"/>
      <c r="E1069" s="617"/>
      <c r="F1069" s="490" t="s">
        <v>5954</v>
      </c>
      <c r="G1069" s="617"/>
      <c r="H1069" s="618"/>
      <c r="I1069" s="614" t="s">
        <v>2594</v>
      </c>
      <c r="J1069" s="618"/>
      <c r="K1069" s="618"/>
      <c r="L1069" s="619"/>
      <c r="M1069" s="619"/>
      <c r="N1069" s="619"/>
      <c r="O1069" s="619"/>
      <c r="P1069" s="619"/>
      <c r="Q1069" s="619"/>
      <c r="R1069" s="619"/>
      <c r="S1069" s="619"/>
      <c r="T1069" s="619"/>
      <c r="U1069" s="619"/>
      <c r="V1069" s="495">
        <f t="shared" si="46"/>
        <v>20</v>
      </c>
      <c r="W1069" s="620"/>
      <c r="X1069" s="620"/>
      <c r="Y1069" s="620"/>
      <c r="Z1069" s="615">
        <v>20</v>
      </c>
      <c r="AA1069" s="620"/>
      <c r="AB1069" s="620"/>
      <c r="AC1069" s="620"/>
      <c r="AD1069" s="620"/>
      <c r="AE1069" s="621"/>
      <c r="AF1069" s="516"/>
      <c r="AG1069" s="622"/>
      <c r="AH1069" s="556"/>
      <c r="AI1069" s="316"/>
      <c r="AJ1069" s="316"/>
      <c r="AK1069" s="316"/>
      <c r="AL1069" s="316"/>
      <c r="AM1069" s="500"/>
      <c r="AN1069" s="500"/>
      <c r="AO1069" s="500"/>
      <c r="AP1069" s="500"/>
      <c r="AQ1069" s="500"/>
      <c r="AR1069" s="500"/>
      <c r="AS1069" s="500"/>
      <c r="AT1069" s="500"/>
      <c r="AU1069" s="500"/>
      <c r="AV1069" s="500"/>
      <c r="AW1069" s="500"/>
      <c r="AX1069" s="500"/>
      <c r="AY1069" s="500"/>
      <c r="AZ1069" s="500"/>
      <c r="BA1069" s="500"/>
      <c r="BB1069" s="500"/>
      <c r="BC1069" s="500"/>
      <c r="BD1069" s="500"/>
    </row>
    <row r="1070" spans="1:56" s="501" customFormat="1" ht="307.5" hidden="1" customHeight="1">
      <c r="A1070" s="616"/>
      <c r="B1070" s="490" t="s">
        <v>6677</v>
      </c>
      <c r="C1070" s="613" t="s">
        <v>5955</v>
      </c>
      <c r="D1070" s="617"/>
      <c r="E1070" s="617"/>
      <c r="F1070" s="490" t="s">
        <v>5956</v>
      </c>
      <c r="G1070" s="617"/>
      <c r="H1070" s="618"/>
      <c r="I1070" s="614" t="s">
        <v>2594</v>
      </c>
      <c r="J1070" s="618"/>
      <c r="K1070" s="618"/>
      <c r="L1070" s="619"/>
      <c r="M1070" s="619"/>
      <c r="N1070" s="619"/>
      <c r="O1070" s="619"/>
      <c r="P1070" s="619"/>
      <c r="Q1070" s="619"/>
      <c r="R1070" s="619"/>
      <c r="S1070" s="619"/>
      <c r="T1070" s="619"/>
      <c r="U1070" s="619"/>
      <c r="V1070" s="495">
        <f t="shared" si="46"/>
        <v>5</v>
      </c>
      <c r="W1070" s="620"/>
      <c r="X1070" s="620"/>
      <c r="Y1070" s="620"/>
      <c r="Z1070" s="615">
        <v>5</v>
      </c>
      <c r="AA1070" s="620"/>
      <c r="AB1070" s="620"/>
      <c r="AC1070" s="620"/>
      <c r="AD1070" s="620"/>
      <c r="AE1070" s="621"/>
      <c r="AF1070" s="516"/>
      <c r="AG1070" s="622"/>
      <c r="AH1070" s="556"/>
      <c r="AI1070" s="316"/>
      <c r="AJ1070" s="316"/>
      <c r="AK1070" s="316"/>
      <c r="AL1070" s="316"/>
      <c r="AM1070" s="500"/>
      <c r="AN1070" s="500"/>
      <c r="AO1070" s="500"/>
      <c r="AP1070" s="500"/>
      <c r="AQ1070" s="500"/>
      <c r="AR1070" s="500"/>
      <c r="AS1070" s="500"/>
      <c r="AT1070" s="500"/>
      <c r="AU1070" s="500"/>
      <c r="AV1070" s="500"/>
      <c r="AW1070" s="500"/>
      <c r="AX1070" s="500"/>
      <c r="AY1070" s="500"/>
      <c r="AZ1070" s="500"/>
      <c r="BA1070" s="500"/>
      <c r="BB1070" s="500"/>
      <c r="BC1070" s="500"/>
      <c r="BD1070" s="500"/>
    </row>
    <row r="1071" spans="1:56" s="501" customFormat="1" ht="307.5" hidden="1" customHeight="1">
      <c r="A1071" s="616"/>
      <c r="B1071" s="490" t="s">
        <v>6678</v>
      </c>
      <c r="C1071" s="613" t="s">
        <v>5957</v>
      </c>
      <c r="D1071" s="617"/>
      <c r="E1071" s="617"/>
      <c r="F1071" s="490" t="s">
        <v>5958</v>
      </c>
      <c r="G1071" s="617"/>
      <c r="H1071" s="618"/>
      <c r="I1071" s="614"/>
      <c r="J1071" s="618"/>
      <c r="K1071" s="618"/>
      <c r="L1071" s="619"/>
      <c r="M1071" s="619"/>
      <c r="N1071" s="619"/>
      <c r="O1071" s="619"/>
      <c r="P1071" s="619"/>
      <c r="Q1071" s="619"/>
      <c r="R1071" s="619"/>
      <c r="S1071" s="619"/>
      <c r="T1071" s="619"/>
      <c r="U1071" s="619"/>
      <c r="V1071" s="495">
        <f t="shared" si="46"/>
        <v>10</v>
      </c>
      <c r="W1071" s="620"/>
      <c r="X1071" s="620"/>
      <c r="Y1071" s="620"/>
      <c r="Z1071" s="615">
        <v>10</v>
      </c>
      <c r="AA1071" s="620"/>
      <c r="AB1071" s="620"/>
      <c r="AC1071" s="620"/>
      <c r="AD1071" s="620"/>
      <c r="AE1071" s="621"/>
      <c r="AF1071" s="516"/>
      <c r="AG1071" s="622"/>
      <c r="AH1071" s="556"/>
      <c r="AI1071" s="316"/>
      <c r="AJ1071" s="316"/>
      <c r="AK1071" s="316"/>
      <c r="AL1071" s="316"/>
      <c r="AM1071" s="500"/>
      <c r="AN1071" s="500"/>
      <c r="AO1071" s="500"/>
      <c r="AP1071" s="500"/>
      <c r="AQ1071" s="500"/>
      <c r="AR1071" s="500"/>
      <c r="AS1071" s="500"/>
      <c r="AT1071" s="500"/>
      <c r="AU1071" s="500"/>
      <c r="AV1071" s="500"/>
      <c r="AW1071" s="500"/>
      <c r="AX1071" s="500"/>
      <c r="AY1071" s="500"/>
      <c r="AZ1071" s="500"/>
      <c r="BA1071" s="500"/>
      <c r="BB1071" s="500"/>
      <c r="BC1071" s="500"/>
      <c r="BD1071" s="500"/>
    </row>
    <row r="1072" spans="1:56" s="501" customFormat="1" ht="307.5" hidden="1" customHeight="1">
      <c r="A1072" s="616"/>
      <c r="B1072" s="490" t="s">
        <v>6679</v>
      </c>
      <c r="C1072" s="613" t="s">
        <v>5959</v>
      </c>
      <c r="D1072" s="617"/>
      <c r="E1072" s="617"/>
      <c r="F1072" s="490" t="s">
        <v>5960</v>
      </c>
      <c r="G1072" s="617"/>
      <c r="H1072" s="618"/>
      <c r="I1072" s="614" t="s">
        <v>2594</v>
      </c>
      <c r="J1072" s="618"/>
      <c r="K1072" s="618"/>
      <c r="L1072" s="619"/>
      <c r="M1072" s="619"/>
      <c r="N1072" s="619"/>
      <c r="O1072" s="619"/>
      <c r="P1072" s="619"/>
      <c r="Q1072" s="619"/>
      <c r="R1072" s="619"/>
      <c r="S1072" s="619"/>
      <c r="T1072" s="619"/>
      <c r="U1072" s="619"/>
      <c r="V1072" s="495">
        <f t="shared" si="46"/>
        <v>20</v>
      </c>
      <c r="W1072" s="620"/>
      <c r="X1072" s="620"/>
      <c r="Y1072" s="620"/>
      <c r="Z1072" s="615">
        <v>20</v>
      </c>
      <c r="AA1072" s="620"/>
      <c r="AB1072" s="620"/>
      <c r="AC1072" s="620"/>
      <c r="AD1072" s="620"/>
      <c r="AE1072" s="621"/>
      <c r="AF1072" s="516"/>
      <c r="AG1072" s="622"/>
      <c r="AH1072" s="556"/>
      <c r="AI1072" s="316"/>
      <c r="AJ1072" s="316"/>
      <c r="AK1072" s="316"/>
      <c r="AL1072" s="316"/>
      <c r="AM1072" s="500"/>
      <c r="AN1072" s="500"/>
      <c r="AO1072" s="500"/>
      <c r="AP1072" s="500"/>
      <c r="AQ1072" s="500"/>
      <c r="AR1072" s="500"/>
      <c r="AS1072" s="500"/>
      <c r="AT1072" s="500"/>
      <c r="AU1072" s="500"/>
      <c r="AV1072" s="500"/>
      <c r="AW1072" s="500"/>
      <c r="AX1072" s="500"/>
      <c r="AY1072" s="500"/>
      <c r="AZ1072" s="500"/>
      <c r="BA1072" s="500"/>
      <c r="BB1072" s="500"/>
      <c r="BC1072" s="500"/>
      <c r="BD1072" s="500"/>
    </row>
    <row r="1073" spans="1:56" s="501" customFormat="1" ht="307.5" hidden="1" customHeight="1">
      <c r="A1073" s="616"/>
      <c r="B1073" s="490" t="s">
        <v>6680</v>
      </c>
      <c r="C1073" s="531"/>
      <c r="D1073" s="617"/>
      <c r="E1073" s="617"/>
      <c r="F1073" s="490"/>
      <c r="G1073" s="617"/>
      <c r="H1073" s="618"/>
      <c r="I1073" s="618"/>
      <c r="J1073" s="618"/>
      <c r="K1073" s="618"/>
      <c r="L1073" s="619"/>
      <c r="M1073" s="619"/>
      <c r="N1073" s="619"/>
      <c r="O1073" s="619"/>
      <c r="P1073" s="619"/>
      <c r="Q1073" s="619"/>
      <c r="R1073" s="619"/>
      <c r="S1073" s="619"/>
      <c r="T1073" s="619"/>
      <c r="U1073" s="619"/>
      <c r="V1073" s="495">
        <f t="shared" si="46"/>
        <v>0</v>
      </c>
      <c r="W1073" s="620"/>
      <c r="X1073" s="620"/>
      <c r="Y1073" s="620"/>
      <c r="Z1073" s="620"/>
      <c r="AA1073" s="620"/>
      <c r="AB1073" s="620"/>
      <c r="AC1073" s="620"/>
      <c r="AD1073" s="624"/>
      <c r="AE1073" s="621"/>
      <c r="AF1073" s="516"/>
      <c r="AG1073" s="528"/>
      <c r="AH1073" s="556"/>
      <c r="AI1073" s="316"/>
      <c r="AJ1073" s="535"/>
      <c r="AK1073" s="316"/>
      <c r="AL1073" s="316"/>
      <c r="AM1073" s="500"/>
      <c r="AN1073" s="500"/>
      <c r="AO1073" s="500"/>
      <c r="AP1073" s="500"/>
      <c r="AQ1073" s="500"/>
      <c r="AR1073" s="500"/>
      <c r="AS1073" s="500"/>
      <c r="AT1073" s="500"/>
      <c r="AU1073" s="500"/>
      <c r="AV1073" s="500"/>
      <c r="AW1073" s="500"/>
      <c r="AX1073" s="500"/>
      <c r="AY1073" s="500"/>
      <c r="AZ1073" s="500"/>
      <c r="BA1073" s="500"/>
      <c r="BB1073" s="500"/>
      <c r="BC1073" s="500"/>
      <c r="BD1073" s="500"/>
    </row>
    <row r="1074" spans="1:56" s="501" customFormat="1" ht="307.5" hidden="1" customHeight="1">
      <c r="A1074" s="492"/>
      <c r="B1074" s="490" t="s">
        <v>6681</v>
      </c>
      <c r="C1074" s="625" t="s">
        <v>5961</v>
      </c>
      <c r="D1074" s="508"/>
      <c r="E1074" s="508"/>
      <c r="F1074" s="490" t="s">
        <v>5962</v>
      </c>
      <c r="G1074" s="508"/>
      <c r="H1074" s="506"/>
      <c r="I1074" s="506" t="s">
        <v>84</v>
      </c>
      <c r="J1074" s="506"/>
      <c r="K1074" s="506"/>
      <c r="L1074" s="507"/>
      <c r="M1074" s="507"/>
      <c r="N1074" s="507"/>
      <c r="O1074" s="507"/>
      <c r="P1074" s="507"/>
      <c r="Q1074" s="507"/>
      <c r="R1074" s="507"/>
      <c r="S1074" s="507"/>
      <c r="T1074" s="507"/>
      <c r="U1074" s="507"/>
      <c r="V1074" s="495">
        <f t="shared" si="46"/>
        <v>100</v>
      </c>
      <c r="W1074" s="511"/>
      <c r="X1074" s="511"/>
      <c r="Y1074" s="511">
        <v>100</v>
      </c>
      <c r="Z1074" s="511"/>
      <c r="AA1074" s="511"/>
      <c r="AB1074" s="511"/>
      <c r="AC1074" s="511"/>
      <c r="AD1074" s="608"/>
      <c r="AE1074" s="593"/>
      <c r="AF1074" s="515"/>
      <c r="AG1074" s="514"/>
      <c r="AH1074" s="499"/>
      <c r="AI1074" s="324"/>
      <c r="AJ1074" s="324"/>
      <c r="AK1074" s="316"/>
      <c r="AL1074" s="316"/>
      <c r="AM1074" s="500"/>
      <c r="AN1074" s="500"/>
      <c r="AO1074" s="500"/>
      <c r="AP1074" s="500"/>
      <c r="AQ1074" s="500"/>
      <c r="AR1074" s="500"/>
      <c r="AS1074" s="500"/>
      <c r="AT1074" s="500"/>
      <c r="AU1074" s="500"/>
      <c r="AV1074" s="500"/>
      <c r="AW1074" s="500"/>
      <c r="AX1074" s="500"/>
      <c r="AY1074" s="500"/>
      <c r="AZ1074" s="500"/>
      <c r="BA1074" s="500"/>
      <c r="BB1074" s="500"/>
      <c r="BC1074" s="500"/>
      <c r="BD1074" s="500"/>
    </row>
    <row r="1075" spans="1:56" s="501" customFormat="1" ht="307.5" hidden="1" customHeight="1">
      <c r="A1075" s="492"/>
      <c r="B1075" s="490" t="s">
        <v>6682</v>
      </c>
      <c r="C1075" s="562" t="s">
        <v>5963</v>
      </c>
      <c r="D1075" s="508"/>
      <c r="E1075" s="508"/>
      <c r="F1075" s="490" t="s">
        <v>5964</v>
      </c>
      <c r="G1075" s="508"/>
      <c r="H1075" s="506"/>
      <c r="I1075" s="506" t="s">
        <v>84</v>
      </c>
      <c r="J1075" s="506"/>
      <c r="K1075" s="506"/>
      <c r="L1075" s="507"/>
      <c r="M1075" s="507"/>
      <c r="N1075" s="507"/>
      <c r="O1075" s="507"/>
      <c r="P1075" s="507"/>
      <c r="Q1075" s="507"/>
      <c r="R1075" s="507"/>
      <c r="S1075" s="507"/>
      <c r="T1075" s="507"/>
      <c r="U1075" s="507"/>
      <c r="V1075" s="495">
        <f t="shared" si="46"/>
        <v>100</v>
      </c>
      <c r="W1075" s="511"/>
      <c r="X1075" s="511"/>
      <c r="Y1075" s="511">
        <v>100</v>
      </c>
      <c r="Z1075" s="511"/>
      <c r="AA1075" s="511"/>
      <c r="AB1075" s="511"/>
      <c r="AC1075" s="511"/>
      <c r="AD1075" s="608"/>
      <c r="AE1075" s="593"/>
      <c r="AF1075" s="515"/>
      <c r="AG1075" s="514"/>
      <c r="AH1075" s="499"/>
      <c r="AI1075" s="324"/>
      <c r="AJ1075" s="324"/>
      <c r="AK1075" s="316"/>
      <c r="AL1075" s="316"/>
      <c r="AM1075" s="500"/>
      <c r="AN1075" s="500"/>
      <c r="AO1075" s="500"/>
      <c r="AP1075" s="500"/>
      <c r="AQ1075" s="500"/>
      <c r="AR1075" s="500"/>
      <c r="AS1075" s="500"/>
      <c r="AT1075" s="500"/>
      <c r="AU1075" s="500"/>
      <c r="AV1075" s="500"/>
      <c r="AW1075" s="500"/>
      <c r="AX1075" s="500"/>
      <c r="AY1075" s="500"/>
      <c r="AZ1075" s="500"/>
      <c r="BA1075" s="500"/>
      <c r="BB1075" s="500"/>
      <c r="BC1075" s="500"/>
      <c r="BD1075" s="500"/>
    </row>
    <row r="1076" spans="1:56" s="501" customFormat="1" ht="307.5" hidden="1" customHeight="1">
      <c r="A1076" s="492"/>
      <c r="B1076" s="490" t="s">
        <v>6683</v>
      </c>
      <c r="C1076" s="562" t="s">
        <v>5965</v>
      </c>
      <c r="D1076" s="508"/>
      <c r="E1076" s="508"/>
      <c r="F1076" s="490" t="s">
        <v>5966</v>
      </c>
      <c r="G1076" s="508"/>
      <c r="H1076" s="506"/>
      <c r="I1076" s="506" t="s">
        <v>2594</v>
      </c>
      <c r="J1076" s="506"/>
      <c r="K1076" s="506"/>
      <c r="L1076" s="507"/>
      <c r="M1076" s="507"/>
      <c r="N1076" s="507"/>
      <c r="O1076" s="507"/>
      <c r="P1076" s="507"/>
      <c r="Q1076" s="507"/>
      <c r="R1076" s="507"/>
      <c r="S1076" s="507"/>
      <c r="T1076" s="507"/>
      <c r="U1076" s="507"/>
      <c r="V1076" s="495">
        <f t="shared" si="46"/>
        <v>10</v>
      </c>
      <c r="W1076" s="511"/>
      <c r="X1076" s="511"/>
      <c r="Y1076" s="511">
        <v>10</v>
      </c>
      <c r="Z1076" s="511"/>
      <c r="AA1076" s="511"/>
      <c r="AB1076" s="511"/>
      <c r="AC1076" s="511"/>
      <c r="AD1076" s="608"/>
      <c r="AE1076" s="593"/>
      <c r="AF1076" s="515"/>
      <c r="AG1076" s="514"/>
      <c r="AH1076" s="499"/>
      <c r="AI1076" s="324"/>
      <c r="AJ1076" s="324"/>
      <c r="AK1076" s="316"/>
      <c r="AL1076" s="316"/>
      <c r="AM1076" s="500"/>
      <c r="AN1076" s="500"/>
      <c r="AO1076" s="500"/>
      <c r="AP1076" s="500"/>
      <c r="AQ1076" s="500"/>
      <c r="AR1076" s="500"/>
      <c r="AS1076" s="500"/>
      <c r="AT1076" s="500"/>
      <c r="AU1076" s="500"/>
      <c r="AV1076" s="500"/>
      <c r="AW1076" s="500"/>
      <c r="AX1076" s="500"/>
      <c r="AY1076" s="500"/>
      <c r="AZ1076" s="500"/>
      <c r="BA1076" s="500"/>
      <c r="BB1076" s="500"/>
      <c r="BC1076" s="500"/>
      <c r="BD1076" s="500"/>
    </row>
    <row r="1077" spans="1:56" s="501" customFormat="1" ht="307.5" hidden="1" customHeight="1">
      <c r="A1077" s="492"/>
      <c r="B1077" s="490" t="s">
        <v>6684</v>
      </c>
      <c r="C1077" s="562" t="s">
        <v>5967</v>
      </c>
      <c r="D1077" s="508"/>
      <c r="E1077" s="508"/>
      <c r="F1077" s="490" t="s">
        <v>5968</v>
      </c>
      <c r="G1077" s="508"/>
      <c r="H1077" s="506"/>
      <c r="I1077" s="506" t="s">
        <v>2594</v>
      </c>
      <c r="J1077" s="506"/>
      <c r="K1077" s="506"/>
      <c r="L1077" s="507"/>
      <c r="M1077" s="507"/>
      <c r="N1077" s="507"/>
      <c r="O1077" s="507"/>
      <c r="P1077" s="507"/>
      <c r="Q1077" s="507"/>
      <c r="R1077" s="507"/>
      <c r="S1077" s="507"/>
      <c r="T1077" s="507"/>
      <c r="U1077" s="507"/>
      <c r="V1077" s="495">
        <f t="shared" si="46"/>
        <v>20</v>
      </c>
      <c r="W1077" s="511"/>
      <c r="X1077" s="511"/>
      <c r="Y1077" s="511">
        <v>20</v>
      </c>
      <c r="Z1077" s="511"/>
      <c r="AA1077" s="511"/>
      <c r="AB1077" s="511"/>
      <c r="AC1077" s="511"/>
      <c r="AD1077" s="608"/>
      <c r="AE1077" s="593"/>
      <c r="AF1077" s="515"/>
      <c r="AG1077" s="514"/>
      <c r="AH1077" s="499"/>
      <c r="AI1077" s="324"/>
      <c r="AJ1077" s="324"/>
      <c r="AK1077" s="316"/>
      <c r="AL1077" s="316"/>
      <c r="AM1077" s="500"/>
      <c r="AN1077" s="500"/>
      <c r="AO1077" s="500"/>
      <c r="AP1077" s="500"/>
      <c r="AQ1077" s="500"/>
      <c r="AR1077" s="500"/>
      <c r="AS1077" s="500"/>
      <c r="AT1077" s="500"/>
      <c r="AU1077" s="500"/>
      <c r="AV1077" s="500"/>
      <c r="AW1077" s="500"/>
      <c r="AX1077" s="500"/>
      <c r="AY1077" s="500"/>
      <c r="AZ1077" s="500"/>
      <c r="BA1077" s="500"/>
      <c r="BB1077" s="500"/>
      <c r="BC1077" s="500"/>
      <c r="BD1077" s="500"/>
    </row>
    <row r="1078" spans="1:56" s="501" customFormat="1" ht="307.5" hidden="1" customHeight="1">
      <c r="A1078" s="492"/>
      <c r="B1078" s="490" t="s">
        <v>6685</v>
      </c>
      <c r="C1078" s="562" t="s">
        <v>5969</v>
      </c>
      <c r="D1078" s="508"/>
      <c r="E1078" s="508"/>
      <c r="F1078" s="490" t="s">
        <v>5970</v>
      </c>
      <c r="G1078" s="508"/>
      <c r="H1078" s="506"/>
      <c r="I1078" s="506" t="s">
        <v>2594</v>
      </c>
      <c r="J1078" s="506"/>
      <c r="K1078" s="506"/>
      <c r="L1078" s="507"/>
      <c r="M1078" s="507"/>
      <c r="N1078" s="507"/>
      <c r="O1078" s="507"/>
      <c r="P1078" s="507"/>
      <c r="Q1078" s="507"/>
      <c r="R1078" s="507"/>
      <c r="S1078" s="507"/>
      <c r="T1078" s="507"/>
      <c r="U1078" s="507"/>
      <c r="V1078" s="495">
        <f t="shared" si="46"/>
        <v>5</v>
      </c>
      <c r="W1078" s="511"/>
      <c r="X1078" s="511"/>
      <c r="Y1078" s="511">
        <v>5</v>
      </c>
      <c r="Z1078" s="511"/>
      <c r="AA1078" s="511"/>
      <c r="AB1078" s="511"/>
      <c r="AC1078" s="511"/>
      <c r="AD1078" s="608"/>
      <c r="AE1078" s="593"/>
      <c r="AF1078" s="515"/>
      <c r="AG1078" s="514"/>
      <c r="AH1078" s="499"/>
      <c r="AI1078" s="324"/>
      <c r="AJ1078" s="324"/>
      <c r="AK1078" s="316"/>
      <c r="AL1078" s="316"/>
      <c r="AM1078" s="500"/>
      <c r="AN1078" s="500"/>
      <c r="AO1078" s="500"/>
      <c r="AP1078" s="500"/>
      <c r="AQ1078" s="500"/>
      <c r="AR1078" s="500"/>
      <c r="AS1078" s="500"/>
      <c r="AT1078" s="500"/>
      <c r="AU1078" s="500"/>
      <c r="AV1078" s="500"/>
      <c r="AW1078" s="500"/>
      <c r="AX1078" s="500"/>
      <c r="AY1078" s="500"/>
      <c r="AZ1078" s="500"/>
      <c r="BA1078" s="500"/>
      <c r="BB1078" s="500"/>
      <c r="BC1078" s="500"/>
      <c r="BD1078" s="500"/>
    </row>
    <row r="1079" spans="1:56" s="501" customFormat="1" ht="307.5" hidden="1" customHeight="1">
      <c r="A1079" s="492"/>
      <c r="B1079" s="490" t="s">
        <v>6686</v>
      </c>
      <c r="C1079" s="562" t="s">
        <v>5971</v>
      </c>
      <c r="D1079" s="508"/>
      <c r="E1079" s="508"/>
      <c r="F1079" s="490" t="s">
        <v>5972</v>
      </c>
      <c r="G1079" s="508"/>
      <c r="H1079" s="506"/>
      <c r="I1079" s="506"/>
      <c r="J1079" s="506"/>
      <c r="K1079" s="506"/>
      <c r="L1079" s="507"/>
      <c r="M1079" s="507"/>
      <c r="N1079" s="507"/>
      <c r="O1079" s="507"/>
      <c r="P1079" s="507"/>
      <c r="Q1079" s="507"/>
      <c r="R1079" s="507"/>
      <c r="S1079" s="507"/>
      <c r="T1079" s="507"/>
      <c r="U1079" s="507"/>
      <c r="V1079" s="495">
        <f t="shared" si="46"/>
        <v>20</v>
      </c>
      <c r="W1079" s="511"/>
      <c r="X1079" s="511"/>
      <c r="Y1079" s="511">
        <v>20</v>
      </c>
      <c r="Z1079" s="511"/>
      <c r="AA1079" s="511"/>
      <c r="AB1079" s="511"/>
      <c r="AC1079" s="511"/>
      <c r="AD1079" s="608"/>
      <c r="AE1079" s="593"/>
      <c r="AF1079" s="515"/>
      <c r="AG1079" s="514"/>
      <c r="AH1079" s="499"/>
      <c r="AI1079" s="324"/>
      <c r="AJ1079" s="324"/>
      <c r="AK1079" s="316"/>
      <c r="AL1079" s="316"/>
      <c r="AM1079" s="500"/>
      <c r="AN1079" s="500"/>
      <c r="AO1079" s="500"/>
      <c r="AP1079" s="500"/>
      <c r="AQ1079" s="500"/>
      <c r="AR1079" s="500"/>
      <c r="AS1079" s="500"/>
      <c r="AT1079" s="500"/>
      <c r="AU1079" s="500"/>
      <c r="AV1079" s="500"/>
      <c r="AW1079" s="500"/>
      <c r="AX1079" s="500"/>
      <c r="AY1079" s="500"/>
      <c r="AZ1079" s="500"/>
      <c r="BA1079" s="500"/>
      <c r="BB1079" s="500"/>
      <c r="BC1079" s="500"/>
      <c r="BD1079" s="500"/>
    </row>
    <row r="1080" spans="1:56" s="501" customFormat="1" ht="307.5" hidden="1" customHeight="1">
      <c r="A1080" s="492"/>
      <c r="B1080" s="490" t="s">
        <v>6687</v>
      </c>
      <c r="C1080" s="626" t="s">
        <v>5973</v>
      </c>
      <c r="D1080" s="508"/>
      <c r="E1080" s="508"/>
      <c r="F1080" s="490" t="s">
        <v>5974</v>
      </c>
      <c r="G1080" s="508"/>
      <c r="H1080" s="506"/>
      <c r="I1080" s="506"/>
      <c r="J1080" s="506"/>
      <c r="K1080" s="506"/>
      <c r="L1080" s="507"/>
      <c r="M1080" s="507"/>
      <c r="N1080" s="507"/>
      <c r="O1080" s="507"/>
      <c r="P1080" s="507"/>
      <c r="Q1080" s="507"/>
      <c r="R1080" s="507"/>
      <c r="S1080" s="507"/>
      <c r="T1080" s="507"/>
      <c r="U1080" s="507"/>
      <c r="V1080" s="495">
        <f t="shared" si="46"/>
        <v>100</v>
      </c>
      <c r="W1080" s="511"/>
      <c r="X1080" s="511"/>
      <c r="Y1080" s="511">
        <v>100</v>
      </c>
      <c r="Z1080" s="511"/>
      <c r="AA1080" s="511"/>
      <c r="AB1080" s="511"/>
      <c r="AC1080" s="511"/>
      <c r="AD1080" s="608"/>
      <c r="AE1080" s="593"/>
      <c r="AF1080" s="515"/>
      <c r="AG1080" s="514"/>
      <c r="AH1080" s="499"/>
      <c r="AI1080" s="324"/>
      <c r="AJ1080" s="324"/>
      <c r="AK1080" s="316"/>
      <c r="AL1080" s="316"/>
      <c r="AM1080" s="500"/>
      <c r="AN1080" s="500"/>
      <c r="AO1080" s="500"/>
      <c r="AP1080" s="500"/>
      <c r="AQ1080" s="500"/>
      <c r="AR1080" s="500"/>
      <c r="AS1080" s="500"/>
      <c r="AT1080" s="500"/>
      <c r="AU1080" s="500"/>
      <c r="AV1080" s="500"/>
      <c r="AW1080" s="500"/>
      <c r="AX1080" s="500"/>
      <c r="AY1080" s="500"/>
      <c r="AZ1080" s="500"/>
      <c r="BA1080" s="500"/>
      <c r="BB1080" s="500"/>
      <c r="BC1080" s="500"/>
      <c r="BD1080" s="500"/>
    </row>
    <row r="1081" spans="1:56" s="501" customFormat="1" ht="307.5" hidden="1" customHeight="1">
      <c r="A1081" s="492"/>
      <c r="B1081" s="490" t="s">
        <v>6688</v>
      </c>
      <c r="C1081" s="562" t="s">
        <v>5975</v>
      </c>
      <c r="D1081" s="508"/>
      <c r="E1081" s="508"/>
      <c r="F1081" s="490" t="s">
        <v>5976</v>
      </c>
      <c r="G1081" s="508"/>
      <c r="H1081" s="506"/>
      <c r="I1081" s="506"/>
      <c r="J1081" s="506"/>
      <c r="K1081" s="506"/>
      <c r="L1081" s="507"/>
      <c r="M1081" s="507"/>
      <c r="N1081" s="507"/>
      <c r="O1081" s="507"/>
      <c r="P1081" s="507"/>
      <c r="Q1081" s="507"/>
      <c r="R1081" s="507"/>
      <c r="S1081" s="507"/>
      <c r="T1081" s="507"/>
      <c r="U1081" s="507"/>
      <c r="V1081" s="495">
        <f t="shared" si="46"/>
        <v>50</v>
      </c>
      <c r="W1081" s="511"/>
      <c r="X1081" s="511"/>
      <c r="Y1081" s="511">
        <v>50</v>
      </c>
      <c r="Z1081" s="511"/>
      <c r="AA1081" s="511"/>
      <c r="AB1081" s="511"/>
      <c r="AC1081" s="511"/>
      <c r="AD1081" s="608"/>
      <c r="AE1081" s="593"/>
      <c r="AF1081" s="515"/>
      <c r="AG1081" s="514"/>
      <c r="AH1081" s="499"/>
      <c r="AI1081" s="324"/>
      <c r="AJ1081" s="324"/>
      <c r="AK1081" s="316"/>
      <c r="AL1081" s="316"/>
      <c r="AM1081" s="500"/>
      <c r="AN1081" s="500"/>
      <c r="AO1081" s="500"/>
      <c r="AP1081" s="500"/>
      <c r="AQ1081" s="500"/>
      <c r="AR1081" s="500"/>
      <c r="AS1081" s="500"/>
      <c r="AT1081" s="500"/>
      <c r="AU1081" s="500"/>
      <c r="AV1081" s="500"/>
      <c r="AW1081" s="500"/>
      <c r="AX1081" s="500"/>
      <c r="AY1081" s="500"/>
      <c r="AZ1081" s="500"/>
      <c r="BA1081" s="500"/>
      <c r="BB1081" s="500"/>
      <c r="BC1081" s="500"/>
      <c r="BD1081" s="500"/>
    </row>
    <row r="1082" spans="1:56" s="501" customFormat="1" ht="307.5" hidden="1" customHeight="1">
      <c r="A1082" s="492"/>
      <c r="B1082" s="490" t="s">
        <v>6689</v>
      </c>
      <c r="C1082" s="626" t="s">
        <v>5977</v>
      </c>
      <c r="D1082" s="508"/>
      <c r="E1082" s="508"/>
      <c r="F1082" s="490" t="s">
        <v>5978</v>
      </c>
      <c r="G1082" s="508"/>
      <c r="H1082" s="506"/>
      <c r="I1082" s="506"/>
      <c r="J1082" s="506"/>
      <c r="K1082" s="506"/>
      <c r="L1082" s="507"/>
      <c r="M1082" s="507"/>
      <c r="N1082" s="507"/>
      <c r="O1082" s="507"/>
      <c r="P1082" s="507"/>
      <c r="Q1082" s="507"/>
      <c r="R1082" s="507"/>
      <c r="S1082" s="507"/>
      <c r="T1082" s="507"/>
      <c r="U1082" s="507"/>
      <c r="V1082" s="495">
        <f t="shared" si="46"/>
        <v>100</v>
      </c>
      <c r="W1082" s="511"/>
      <c r="X1082" s="511"/>
      <c r="Y1082" s="511">
        <v>100</v>
      </c>
      <c r="Z1082" s="511"/>
      <c r="AA1082" s="511"/>
      <c r="AB1082" s="511"/>
      <c r="AC1082" s="511"/>
      <c r="AD1082" s="608"/>
      <c r="AE1082" s="593"/>
      <c r="AF1082" s="515"/>
      <c r="AG1082" s="514"/>
      <c r="AH1082" s="499"/>
      <c r="AI1082" s="324"/>
      <c r="AJ1082" s="324"/>
      <c r="AK1082" s="316"/>
      <c r="AL1082" s="316"/>
      <c r="AM1082" s="500"/>
      <c r="AN1082" s="500"/>
      <c r="AO1082" s="500"/>
      <c r="AP1082" s="500"/>
      <c r="AQ1082" s="500"/>
      <c r="AR1082" s="500"/>
      <c r="AS1082" s="500"/>
      <c r="AT1082" s="500"/>
      <c r="AU1082" s="500"/>
      <c r="AV1082" s="500"/>
      <c r="AW1082" s="500"/>
      <c r="AX1082" s="500"/>
      <c r="AY1082" s="500"/>
      <c r="AZ1082" s="500"/>
      <c r="BA1082" s="500"/>
      <c r="BB1082" s="500"/>
      <c r="BC1082" s="500"/>
      <c r="BD1082" s="500"/>
    </row>
    <row r="1083" spans="1:56" s="501" customFormat="1" ht="307.5" hidden="1" customHeight="1">
      <c r="A1083" s="492"/>
      <c r="B1083" s="490" t="s">
        <v>6690</v>
      </c>
      <c r="C1083" s="562" t="s">
        <v>5979</v>
      </c>
      <c r="D1083" s="508"/>
      <c r="E1083" s="508"/>
      <c r="F1083" s="490" t="s">
        <v>5980</v>
      </c>
      <c r="G1083" s="508"/>
      <c r="H1083" s="506"/>
      <c r="I1083" s="506"/>
      <c r="J1083" s="506"/>
      <c r="K1083" s="506"/>
      <c r="L1083" s="507"/>
      <c r="M1083" s="507"/>
      <c r="N1083" s="507"/>
      <c r="O1083" s="507"/>
      <c r="P1083" s="507"/>
      <c r="Q1083" s="507"/>
      <c r="R1083" s="507"/>
      <c r="S1083" s="507"/>
      <c r="T1083" s="507"/>
      <c r="U1083" s="507"/>
      <c r="V1083" s="495">
        <f t="shared" si="46"/>
        <v>20</v>
      </c>
      <c r="W1083" s="511"/>
      <c r="X1083" s="511"/>
      <c r="Y1083" s="511">
        <v>20</v>
      </c>
      <c r="Z1083" s="511"/>
      <c r="AA1083" s="511"/>
      <c r="AB1083" s="511"/>
      <c r="AC1083" s="511"/>
      <c r="AD1083" s="608"/>
      <c r="AE1083" s="593"/>
      <c r="AF1083" s="515"/>
      <c r="AG1083" s="514"/>
      <c r="AH1083" s="499"/>
      <c r="AI1083" s="324"/>
      <c r="AJ1083" s="324"/>
      <c r="AK1083" s="316"/>
      <c r="AL1083" s="316"/>
      <c r="AM1083" s="500"/>
      <c r="AN1083" s="500"/>
      <c r="AO1083" s="500"/>
      <c r="AP1083" s="500"/>
      <c r="AQ1083" s="500"/>
      <c r="AR1083" s="500"/>
      <c r="AS1083" s="500"/>
      <c r="AT1083" s="500"/>
      <c r="AU1083" s="500"/>
      <c r="AV1083" s="500"/>
      <c r="AW1083" s="500"/>
      <c r="AX1083" s="500"/>
      <c r="AY1083" s="500"/>
      <c r="AZ1083" s="500"/>
      <c r="BA1083" s="500"/>
      <c r="BB1083" s="500"/>
      <c r="BC1083" s="500"/>
      <c r="BD1083" s="500"/>
    </row>
    <row r="1084" spans="1:56" s="501" customFormat="1" ht="307.5" hidden="1" customHeight="1">
      <c r="A1084" s="492"/>
      <c r="B1084" s="490" t="s">
        <v>6691</v>
      </c>
      <c r="C1084" s="627" t="s">
        <v>5981</v>
      </c>
      <c r="D1084" s="508"/>
      <c r="E1084" s="508"/>
      <c r="F1084" s="490" t="s">
        <v>5982</v>
      </c>
      <c r="G1084" s="508"/>
      <c r="H1084" s="506"/>
      <c r="I1084" s="627" t="s">
        <v>1354</v>
      </c>
      <c r="J1084" s="506"/>
      <c r="K1084" s="506"/>
      <c r="L1084" s="507"/>
      <c r="M1084" s="507"/>
      <c r="N1084" s="507"/>
      <c r="O1084" s="507"/>
      <c r="P1084" s="507"/>
      <c r="Q1084" s="507"/>
      <c r="R1084" s="507"/>
      <c r="S1084" s="507"/>
      <c r="T1084" s="507"/>
      <c r="U1084" s="507"/>
      <c r="V1084" s="495">
        <f t="shared" si="46"/>
        <v>10</v>
      </c>
      <c r="W1084" s="511"/>
      <c r="X1084" s="599">
        <v>10</v>
      </c>
      <c r="Y1084" s="511"/>
      <c r="Z1084" s="511"/>
      <c r="AA1084" s="511"/>
      <c r="AB1084" s="511"/>
      <c r="AC1084" s="511"/>
      <c r="AD1084" s="608"/>
      <c r="AE1084" s="593"/>
      <c r="AF1084" s="587" t="s">
        <v>5983</v>
      </c>
      <c r="AG1084" s="514"/>
      <c r="AH1084" s="499"/>
      <c r="AI1084" s="324"/>
      <c r="AJ1084" s="324"/>
      <c r="AK1084" s="316"/>
      <c r="AL1084" s="316"/>
      <c r="AM1084" s="500"/>
      <c r="AN1084" s="500"/>
      <c r="AO1084" s="500"/>
      <c r="AP1084" s="500"/>
      <c r="AQ1084" s="500"/>
      <c r="AR1084" s="500"/>
      <c r="AS1084" s="500"/>
      <c r="AT1084" s="500"/>
      <c r="AU1084" s="500"/>
      <c r="AV1084" s="500"/>
      <c r="AW1084" s="500"/>
      <c r="AX1084" s="500"/>
      <c r="AY1084" s="500"/>
      <c r="AZ1084" s="500"/>
      <c r="BA1084" s="500"/>
      <c r="BB1084" s="500"/>
      <c r="BC1084" s="500"/>
      <c r="BD1084" s="500"/>
    </row>
    <row r="1085" spans="1:56" s="501" customFormat="1" ht="307.5" hidden="1" customHeight="1">
      <c r="A1085" s="492"/>
      <c r="B1085" s="490" t="s">
        <v>6692</v>
      </c>
      <c r="C1085" s="628" t="s">
        <v>5984</v>
      </c>
      <c r="D1085" s="508"/>
      <c r="E1085" s="508"/>
      <c r="F1085" s="490" t="s">
        <v>5985</v>
      </c>
      <c r="G1085" s="508"/>
      <c r="H1085" s="506"/>
      <c r="I1085" s="627" t="s">
        <v>1354</v>
      </c>
      <c r="J1085" s="506"/>
      <c r="K1085" s="506"/>
      <c r="L1085" s="507"/>
      <c r="M1085" s="507"/>
      <c r="N1085" s="507"/>
      <c r="O1085" s="507"/>
      <c r="P1085" s="507"/>
      <c r="Q1085" s="507"/>
      <c r="R1085" s="507"/>
      <c r="S1085" s="507"/>
      <c r="T1085" s="507"/>
      <c r="U1085" s="507"/>
      <c r="V1085" s="495">
        <f t="shared" si="46"/>
        <v>10</v>
      </c>
      <c r="W1085" s="511"/>
      <c r="X1085" s="599">
        <v>10</v>
      </c>
      <c r="Y1085" s="511"/>
      <c r="Z1085" s="511"/>
      <c r="AA1085" s="511"/>
      <c r="AB1085" s="511"/>
      <c r="AC1085" s="511"/>
      <c r="AD1085" s="608"/>
      <c r="AE1085" s="593"/>
      <c r="AF1085" s="587" t="s">
        <v>5986</v>
      </c>
      <c r="AG1085" s="514"/>
      <c r="AH1085" s="499"/>
      <c r="AI1085" s="324"/>
      <c r="AJ1085" s="324"/>
      <c r="AK1085" s="316"/>
      <c r="AL1085" s="316"/>
      <c r="AM1085" s="500"/>
      <c r="AN1085" s="500"/>
      <c r="AO1085" s="500"/>
      <c r="AP1085" s="500"/>
      <c r="AQ1085" s="500"/>
      <c r="AR1085" s="500"/>
      <c r="AS1085" s="500"/>
      <c r="AT1085" s="500"/>
      <c r="AU1085" s="500"/>
      <c r="AV1085" s="500"/>
      <c r="AW1085" s="500"/>
      <c r="AX1085" s="500"/>
      <c r="AY1085" s="500"/>
      <c r="AZ1085" s="500"/>
      <c r="BA1085" s="500"/>
      <c r="BB1085" s="500"/>
      <c r="BC1085" s="500"/>
      <c r="BD1085" s="500"/>
    </row>
    <row r="1086" spans="1:56" s="501" customFormat="1" ht="307.5" hidden="1" customHeight="1">
      <c r="A1086" s="492"/>
      <c r="B1086" s="490" t="s">
        <v>6693</v>
      </c>
      <c r="C1086" s="629" t="s">
        <v>5987</v>
      </c>
      <c r="D1086" s="508"/>
      <c r="E1086" s="508"/>
      <c r="F1086" s="490" t="s">
        <v>5988</v>
      </c>
      <c r="G1086" s="508"/>
      <c r="H1086" s="506"/>
      <c r="I1086" s="627" t="s">
        <v>1354</v>
      </c>
      <c r="J1086" s="506"/>
      <c r="K1086" s="506"/>
      <c r="L1086" s="507"/>
      <c r="M1086" s="507"/>
      <c r="N1086" s="507"/>
      <c r="O1086" s="507"/>
      <c r="P1086" s="507"/>
      <c r="Q1086" s="507"/>
      <c r="R1086" s="507"/>
      <c r="S1086" s="507"/>
      <c r="T1086" s="507"/>
      <c r="U1086" s="507"/>
      <c r="V1086" s="495">
        <f t="shared" si="46"/>
        <v>35</v>
      </c>
      <c r="W1086" s="511"/>
      <c r="X1086" s="599">
        <v>35</v>
      </c>
      <c r="Y1086" s="511"/>
      <c r="Z1086" s="511"/>
      <c r="AA1086" s="511"/>
      <c r="AB1086" s="511"/>
      <c r="AC1086" s="511"/>
      <c r="AD1086" s="608"/>
      <c r="AE1086" s="593"/>
      <c r="AF1086" s="587" t="s">
        <v>5989</v>
      </c>
      <c r="AG1086" s="514"/>
      <c r="AH1086" s="499"/>
      <c r="AI1086" s="324"/>
      <c r="AJ1086" s="324"/>
      <c r="AK1086" s="316"/>
      <c r="AL1086" s="316"/>
      <c r="AM1086" s="500"/>
      <c r="AN1086" s="500"/>
      <c r="AO1086" s="500"/>
      <c r="AP1086" s="500"/>
      <c r="AQ1086" s="500"/>
      <c r="AR1086" s="500"/>
      <c r="AS1086" s="500"/>
      <c r="AT1086" s="500"/>
      <c r="AU1086" s="500"/>
      <c r="AV1086" s="500"/>
      <c r="AW1086" s="500"/>
      <c r="AX1086" s="500"/>
      <c r="AY1086" s="500"/>
      <c r="AZ1086" s="500"/>
      <c r="BA1086" s="500"/>
      <c r="BB1086" s="500"/>
      <c r="BC1086" s="500"/>
      <c r="BD1086" s="500"/>
    </row>
    <row r="1087" spans="1:56" s="501" customFormat="1" ht="307.5" hidden="1" customHeight="1">
      <c r="A1087" s="492"/>
      <c r="B1087" s="490" t="s">
        <v>6694</v>
      </c>
      <c r="C1087" s="627" t="s">
        <v>5990</v>
      </c>
      <c r="D1087" s="508"/>
      <c r="E1087" s="508"/>
      <c r="F1087" s="490" t="s">
        <v>5991</v>
      </c>
      <c r="G1087" s="508"/>
      <c r="H1087" s="506"/>
      <c r="I1087" s="627" t="s">
        <v>1354</v>
      </c>
      <c r="J1087" s="506"/>
      <c r="K1087" s="506"/>
      <c r="L1087" s="507"/>
      <c r="M1087" s="507"/>
      <c r="N1087" s="507"/>
      <c r="O1087" s="507"/>
      <c r="P1087" s="507"/>
      <c r="Q1087" s="507"/>
      <c r="R1087" s="507"/>
      <c r="S1087" s="507"/>
      <c r="T1087" s="507"/>
      <c r="U1087" s="507"/>
      <c r="V1087" s="495">
        <f t="shared" si="46"/>
        <v>200</v>
      </c>
      <c r="W1087" s="511"/>
      <c r="X1087" s="599">
        <v>200</v>
      </c>
      <c r="Y1087" s="511"/>
      <c r="Z1087" s="511"/>
      <c r="AA1087" s="511"/>
      <c r="AB1087" s="511"/>
      <c r="AC1087" s="511"/>
      <c r="AD1087" s="608"/>
      <c r="AE1087" s="593"/>
      <c r="AF1087" s="587" t="s">
        <v>5992</v>
      </c>
      <c r="AG1087" s="514"/>
      <c r="AH1087" s="499"/>
      <c r="AI1087" s="324"/>
      <c r="AJ1087" s="324"/>
      <c r="AK1087" s="316"/>
      <c r="AL1087" s="316"/>
      <c r="AM1087" s="500"/>
      <c r="AN1087" s="500"/>
      <c r="AO1087" s="500"/>
      <c r="AP1087" s="500"/>
      <c r="AQ1087" s="500"/>
      <c r="AR1087" s="500"/>
      <c r="AS1087" s="500"/>
      <c r="AT1087" s="500"/>
      <c r="AU1087" s="500"/>
      <c r="AV1087" s="500"/>
      <c r="AW1087" s="500"/>
      <c r="AX1087" s="500"/>
      <c r="AY1087" s="500"/>
      <c r="AZ1087" s="500"/>
      <c r="BA1087" s="500"/>
      <c r="BB1087" s="500"/>
      <c r="BC1087" s="500"/>
      <c r="BD1087" s="500"/>
    </row>
    <row r="1088" spans="1:56" s="501" customFormat="1" ht="307.5" hidden="1" customHeight="1">
      <c r="A1088" s="492"/>
      <c r="B1088" s="490" t="s">
        <v>6695</v>
      </c>
      <c r="C1088" s="630" t="s">
        <v>5993</v>
      </c>
      <c r="D1088" s="508"/>
      <c r="E1088" s="508"/>
      <c r="F1088" s="490" t="s">
        <v>5994</v>
      </c>
      <c r="G1088" s="508"/>
      <c r="H1088" s="506"/>
      <c r="I1088" s="627" t="s">
        <v>1354</v>
      </c>
      <c r="J1088" s="506"/>
      <c r="K1088" s="506"/>
      <c r="L1088" s="507"/>
      <c r="M1088" s="507"/>
      <c r="N1088" s="507"/>
      <c r="O1088" s="507"/>
      <c r="P1088" s="507"/>
      <c r="Q1088" s="507"/>
      <c r="R1088" s="507"/>
      <c r="S1088" s="507"/>
      <c r="T1088" s="507"/>
      <c r="U1088" s="507"/>
      <c r="V1088" s="495">
        <f t="shared" si="46"/>
        <v>100</v>
      </c>
      <c r="W1088" s="511"/>
      <c r="X1088" s="599">
        <v>100</v>
      </c>
      <c r="Y1088" s="511"/>
      <c r="Z1088" s="511"/>
      <c r="AA1088" s="511"/>
      <c r="AB1088" s="511"/>
      <c r="AC1088" s="511"/>
      <c r="AD1088" s="608"/>
      <c r="AE1088" s="593"/>
      <c r="AF1088" s="587" t="s">
        <v>5995</v>
      </c>
      <c r="AG1088" s="514"/>
      <c r="AH1088" s="499"/>
      <c r="AI1088" s="324"/>
      <c r="AJ1088" s="324"/>
      <c r="AK1088" s="316"/>
      <c r="AL1088" s="316"/>
      <c r="AM1088" s="500"/>
      <c r="AN1088" s="500"/>
      <c r="AO1088" s="500"/>
      <c r="AP1088" s="500"/>
      <c r="AQ1088" s="500"/>
      <c r="AR1088" s="500"/>
      <c r="AS1088" s="500"/>
      <c r="AT1088" s="500"/>
      <c r="AU1088" s="500"/>
      <c r="AV1088" s="500"/>
      <c r="AW1088" s="500"/>
      <c r="AX1088" s="500"/>
      <c r="AY1088" s="500"/>
      <c r="AZ1088" s="500"/>
      <c r="BA1088" s="500"/>
      <c r="BB1088" s="500"/>
      <c r="BC1088" s="500"/>
      <c r="BD1088" s="500"/>
    </row>
    <row r="1089" spans="1:56" s="501" customFormat="1" ht="307.5" hidden="1" customHeight="1">
      <c r="A1089" s="492"/>
      <c r="B1089" s="490" t="s">
        <v>6696</v>
      </c>
      <c r="C1089" s="631" t="s">
        <v>5996</v>
      </c>
      <c r="D1089" s="508"/>
      <c r="E1089" s="508"/>
      <c r="F1089" s="490" t="s">
        <v>5997</v>
      </c>
      <c r="G1089" s="508"/>
      <c r="H1089" s="506"/>
      <c r="I1089" s="627" t="s">
        <v>1354</v>
      </c>
      <c r="J1089" s="506"/>
      <c r="K1089" s="506"/>
      <c r="L1089" s="507"/>
      <c r="M1089" s="507"/>
      <c r="N1089" s="507"/>
      <c r="O1089" s="507"/>
      <c r="P1089" s="507"/>
      <c r="Q1089" s="507"/>
      <c r="R1089" s="507"/>
      <c r="S1089" s="507"/>
      <c r="T1089" s="507"/>
      <c r="U1089" s="507"/>
      <c r="V1089" s="495">
        <f t="shared" si="46"/>
        <v>20</v>
      </c>
      <c r="W1089" s="511"/>
      <c r="X1089" s="599">
        <v>20</v>
      </c>
      <c r="Y1089" s="511"/>
      <c r="Z1089" s="511"/>
      <c r="AA1089" s="511"/>
      <c r="AB1089" s="511"/>
      <c r="AC1089" s="511"/>
      <c r="AD1089" s="608"/>
      <c r="AE1089" s="593"/>
      <c r="AF1089" s="587" t="s">
        <v>5998</v>
      </c>
      <c r="AG1089" s="514"/>
      <c r="AH1089" s="499"/>
      <c r="AI1089" s="324"/>
      <c r="AJ1089" s="324"/>
      <c r="AK1089" s="316"/>
      <c r="AL1089" s="316"/>
      <c r="AM1089" s="500"/>
      <c r="AN1089" s="500"/>
      <c r="AO1089" s="500"/>
      <c r="AP1089" s="500"/>
      <c r="AQ1089" s="500"/>
      <c r="AR1089" s="500"/>
      <c r="AS1089" s="500"/>
      <c r="AT1089" s="500"/>
      <c r="AU1089" s="500"/>
      <c r="AV1089" s="500"/>
      <c r="AW1089" s="500"/>
      <c r="AX1089" s="500"/>
      <c r="AY1089" s="500"/>
      <c r="AZ1089" s="500"/>
      <c r="BA1089" s="500"/>
      <c r="BB1089" s="500"/>
      <c r="BC1089" s="500"/>
      <c r="BD1089" s="500"/>
    </row>
    <row r="1090" spans="1:56" s="501" customFormat="1" ht="307.5" hidden="1" customHeight="1">
      <c r="A1090" s="492"/>
      <c r="B1090" s="490" t="s">
        <v>6697</v>
      </c>
      <c r="C1090" s="630" t="s">
        <v>5999</v>
      </c>
      <c r="D1090" s="508"/>
      <c r="E1090" s="508"/>
      <c r="F1090" s="490" t="s">
        <v>6000</v>
      </c>
      <c r="G1090" s="508"/>
      <c r="H1090" s="506"/>
      <c r="I1090" s="627" t="s">
        <v>1354</v>
      </c>
      <c r="J1090" s="506"/>
      <c r="K1090" s="506"/>
      <c r="L1090" s="507"/>
      <c r="M1090" s="507"/>
      <c r="N1090" s="507"/>
      <c r="O1090" s="507"/>
      <c r="P1090" s="507"/>
      <c r="Q1090" s="507"/>
      <c r="R1090" s="507"/>
      <c r="S1090" s="507"/>
      <c r="T1090" s="507"/>
      <c r="U1090" s="507"/>
      <c r="V1090" s="495">
        <f t="shared" si="46"/>
        <v>40</v>
      </c>
      <c r="W1090" s="511"/>
      <c r="X1090" s="599">
        <v>40</v>
      </c>
      <c r="Y1090" s="511"/>
      <c r="Z1090" s="511"/>
      <c r="AA1090" s="511"/>
      <c r="AB1090" s="511"/>
      <c r="AC1090" s="511"/>
      <c r="AD1090" s="608"/>
      <c r="AE1090" s="593"/>
      <c r="AF1090" s="587" t="s">
        <v>6001</v>
      </c>
      <c r="AG1090" s="514"/>
      <c r="AH1090" s="499"/>
      <c r="AI1090" s="324"/>
      <c r="AJ1090" s="324"/>
      <c r="AK1090" s="316"/>
      <c r="AL1090" s="316"/>
      <c r="AM1090" s="500"/>
      <c r="AN1090" s="500"/>
      <c r="AO1090" s="500"/>
      <c r="AP1090" s="500"/>
      <c r="AQ1090" s="500"/>
      <c r="AR1090" s="500"/>
      <c r="AS1090" s="500"/>
      <c r="AT1090" s="500"/>
      <c r="AU1090" s="500"/>
      <c r="AV1090" s="500"/>
      <c r="AW1090" s="500"/>
      <c r="AX1090" s="500"/>
      <c r="AY1090" s="500"/>
      <c r="AZ1090" s="500"/>
      <c r="BA1090" s="500"/>
      <c r="BB1090" s="500"/>
      <c r="BC1090" s="500"/>
      <c r="BD1090" s="500"/>
    </row>
    <row r="1091" spans="1:56" s="501" customFormat="1" ht="307.5" hidden="1" customHeight="1">
      <c r="A1091" s="492"/>
      <c r="B1091" s="490" t="s">
        <v>6698</v>
      </c>
      <c r="C1091" s="631" t="s">
        <v>6002</v>
      </c>
      <c r="D1091" s="508"/>
      <c r="E1091" s="508"/>
      <c r="F1091" s="490" t="s">
        <v>6003</v>
      </c>
      <c r="G1091" s="508"/>
      <c r="H1091" s="506"/>
      <c r="I1091" s="627" t="s">
        <v>1354</v>
      </c>
      <c r="J1091" s="506"/>
      <c r="K1091" s="506"/>
      <c r="L1091" s="507"/>
      <c r="M1091" s="507"/>
      <c r="N1091" s="507"/>
      <c r="O1091" s="507"/>
      <c r="P1091" s="507"/>
      <c r="Q1091" s="507"/>
      <c r="R1091" s="507"/>
      <c r="S1091" s="507"/>
      <c r="T1091" s="507"/>
      <c r="U1091" s="507"/>
      <c r="V1091" s="495">
        <f t="shared" si="46"/>
        <v>50</v>
      </c>
      <c r="W1091" s="511"/>
      <c r="X1091" s="599">
        <v>50</v>
      </c>
      <c r="Y1091" s="511"/>
      <c r="Z1091" s="511"/>
      <c r="AA1091" s="511"/>
      <c r="AB1091" s="511"/>
      <c r="AC1091" s="511"/>
      <c r="AD1091" s="608"/>
      <c r="AE1091" s="593"/>
      <c r="AF1091" s="587" t="s">
        <v>6004</v>
      </c>
      <c r="AG1091" s="514"/>
      <c r="AH1091" s="499"/>
      <c r="AI1091" s="324"/>
      <c r="AJ1091" s="324"/>
      <c r="AK1091" s="316"/>
      <c r="AL1091" s="316"/>
      <c r="AM1091" s="500"/>
      <c r="AN1091" s="500"/>
      <c r="AO1091" s="500"/>
      <c r="AP1091" s="500"/>
      <c r="AQ1091" s="500"/>
      <c r="AR1091" s="500"/>
      <c r="AS1091" s="500"/>
      <c r="AT1091" s="500"/>
      <c r="AU1091" s="500"/>
      <c r="AV1091" s="500"/>
      <c r="AW1091" s="500"/>
      <c r="AX1091" s="500"/>
      <c r="AY1091" s="500"/>
      <c r="AZ1091" s="500"/>
      <c r="BA1091" s="500"/>
      <c r="BB1091" s="500"/>
      <c r="BC1091" s="500"/>
      <c r="BD1091" s="500"/>
    </row>
    <row r="1092" spans="1:56" s="501" customFormat="1" ht="307.5" hidden="1" customHeight="1">
      <c r="A1092" s="492"/>
      <c r="B1092" s="490" t="s">
        <v>6699</v>
      </c>
      <c r="C1092" s="631" t="s">
        <v>6005</v>
      </c>
      <c r="D1092" s="508"/>
      <c r="E1092" s="508"/>
      <c r="F1092" s="490" t="s">
        <v>6006</v>
      </c>
      <c r="G1092" s="508"/>
      <c r="H1092" s="506"/>
      <c r="I1092" s="627" t="s">
        <v>1354</v>
      </c>
      <c r="J1092" s="506"/>
      <c r="K1092" s="506"/>
      <c r="L1092" s="507"/>
      <c r="M1092" s="507"/>
      <c r="N1092" s="507"/>
      <c r="O1092" s="507"/>
      <c r="P1092" s="507"/>
      <c r="Q1092" s="507"/>
      <c r="R1092" s="507"/>
      <c r="S1092" s="507"/>
      <c r="T1092" s="507"/>
      <c r="U1092" s="507"/>
      <c r="V1092" s="495">
        <f t="shared" si="46"/>
        <v>30</v>
      </c>
      <c r="W1092" s="511"/>
      <c r="X1092" s="599">
        <v>30</v>
      </c>
      <c r="Y1092" s="511"/>
      <c r="Z1092" s="511"/>
      <c r="AA1092" s="511"/>
      <c r="AB1092" s="511"/>
      <c r="AC1092" s="511"/>
      <c r="AD1092" s="608"/>
      <c r="AE1092" s="593"/>
      <c r="AF1092" s="632"/>
      <c r="AG1092" s="514"/>
      <c r="AH1092" s="499"/>
      <c r="AI1092" s="324"/>
      <c r="AJ1092" s="324"/>
      <c r="AK1092" s="316"/>
      <c r="AL1092" s="316"/>
      <c r="AM1092" s="500"/>
      <c r="AN1092" s="500"/>
      <c r="AO1092" s="500"/>
      <c r="AP1092" s="500"/>
      <c r="AQ1092" s="500"/>
      <c r="AR1092" s="500"/>
      <c r="AS1092" s="500"/>
      <c r="AT1092" s="500"/>
      <c r="AU1092" s="500"/>
      <c r="AV1092" s="500"/>
      <c r="AW1092" s="500"/>
      <c r="AX1092" s="500"/>
      <c r="AY1092" s="500"/>
      <c r="AZ1092" s="500"/>
      <c r="BA1092" s="500"/>
      <c r="BB1092" s="500"/>
      <c r="BC1092" s="500"/>
      <c r="BD1092" s="500"/>
    </row>
    <row r="1093" spans="1:56" s="501" customFormat="1" ht="307.5" hidden="1" customHeight="1">
      <c r="A1093" s="492"/>
      <c r="B1093" s="490" t="s">
        <v>6700</v>
      </c>
      <c r="C1093" s="633" t="s">
        <v>6007</v>
      </c>
      <c r="D1093" s="508"/>
      <c r="E1093" s="508"/>
      <c r="F1093" s="490" t="s">
        <v>6008</v>
      </c>
      <c r="G1093" s="508"/>
      <c r="H1093" s="506"/>
      <c r="I1093" s="627" t="s">
        <v>1354</v>
      </c>
      <c r="J1093" s="506"/>
      <c r="K1093" s="506"/>
      <c r="L1093" s="507"/>
      <c r="M1093" s="507"/>
      <c r="N1093" s="507"/>
      <c r="O1093" s="507"/>
      <c r="P1093" s="507"/>
      <c r="Q1093" s="507"/>
      <c r="R1093" s="507"/>
      <c r="S1093" s="507"/>
      <c r="T1093" s="507"/>
      <c r="U1093" s="507"/>
      <c r="V1093" s="495">
        <f t="shared" si="46"/>
        <v>50</v>
      </c>
      <c r="W1093" s="511"/>
      <c r="X1093" s="599">
        <v>50</v>
      </c>
      <c r="Y1093" s="511"/>
      <c r="Z1093" s="511"/>
      <c r="AA1093" s="511"/>
      <c r="AB1093" s="511"/>
      <c r="AC1093" s="511"/>
      <c r="AD1093" s="511"/>
      <c r="AE1093" s="593"/>
      <c r="AF1093" s="632"/>
      <c r="AG1093" s="514"/>
      <c r="AH1093" s="499"/>
      <c r="AI1093" s="324"/>
      <c r="AJ1093" s="324"/>
      <c r="AK1093" s="316"/>
      <c r="AL1093" s="316"/>
      <c r="AM1093" s="500"/>
      <c r="AN1093" s="500"/>
      <c r="AO1093" s="500"/>
      <c r="AP1093" s="500"/>
      <c r="AQ1093" s="500"/>
      <c r="AR1093" s="500"/>
      <c r="AS1093" s="500"/>
      <c r="AT1093" s="500"/>
      <c r="AU1093" s="500"/>
      <c r="AV1093" s="500"/>
      <c r="AW1093" s="500"/>
      <c r="AX1093" s="500"/>
      <c r="AY1093" s="500"/>
      <c r="AZ1093" s="500"/>
      <c r="BA1093" s="500"/>
      <c r="BB1093" s="500"/>
      <c r="BC1093" s="500"/>
      <c r="BD1093" s="500"/>
    </row>
    <row r="1094" spans="1:56" s="501" customFormat="1" ht="307.5" hidden="1" customHeight="1">
      <c r="A1094" s="492"/>
      <c r="B1094" s="490" t="s">
        <v>6701</v>
      </c>
      <c r="C1094" s="631" t="s">
        <v>6009</v>
      </c>
      <c r="D1094" s="508"/>
      <c r="E1094" s="508"/>
      <c r="F1094" s="490" t="s">
        <v>6010</v>
      </c>
      <c r="G1094" s="508"/>
      <c r="H1094" s="506"/>
      <c r="I1094" s="627" t="s">
        <v>1354</v>
      </c>
      <c r="J1094" s="506"/>
      <c r="K1094" s="506"/>
      <c r="L1094" s="507"/>
      <c r="M1094" s="507"/>
      <c r="N1094" s="507"/>
      <c r="O1094" s="507"/>
      <c r="P1094" s="507"/>
      <c r="Q1094" s="507"/>
      <c r="R1094" s="507"/>
      <c r="S1094" s="507"/>
      <c r="T1094" s="507"/>
      <c r="U1094" s="507"/>
      <c r="V1094" s="495">
        <f t="shared" si="46"/>
        <v>50</v>
      </c>
      <c r="W1094" s="511"/>
      <c r="X1094" s="599">
        <v>50</v>
      </c>
      <c r="Y1094" s="511"/>
      <c r="Z1094" s="511"/>
      <c r="AA1094" s="511"/>
      <c r="AB1094" s="511"/>
      <c r="AC1094" s="511"/>
      <c r="AD1094" s="511"/>
      <c r="AE1094" s="593"/>
      <c r="AF1094" s="632"/>
      <c r="AG1094" s="514"/>
      <c r="AH1094" s="499"/>
      <c r="AI1094" s="324"/>
      <c r="AJ1094" s="324"/>
      <c r="AK1094" s="316"/>
      <c r="AL1094" s="316"/>
      <c r="AM1094" s="500"/>
      <c r="AN1094" s="500"/>
      <c r="AO1094" s="500"/>
      <c r="AP1094" s="500"/>
      <c r="AQ1094" s="500"/>
      <c r="AR1094" s="500"/>
      <c r="AS1094" s="500"/>
      <c r="AT1094" s="500"/>
      <c r="AU1094" s="500"/>
      <c r="AV1094" s="500"/>
      <c r="AW1094" s="500"/>
      <c r="AX1094" s="500"/>
      <c r="AY1094" s="500"/>
      <c r="AZ1094" s="500"/>
      <c r="BA1094" s="500"/>
      <c r="BB1094" s="500"/>
      <c r="BC1094" s="500"/>
      <c r="BD1094" s="500"/>
    </row>
    <row r="1095" spans="1:56" s="501" customFormat="1" ht="307.5" hidden="1" customHeight="1">
      <c r="A1095" s="492"/>
      <c r="B1095" s="490" t="s">
        <v>6702</v>
      </c>
      <c r="C1095" s="629" t="s">
        <v>6011</v>
      </c>
      <c r="D1095" s="508"/>
      <c r="E1095" s="508"/>
      <c r="F1095" s="490" t="s">
        <v>6012</v>
      </c>
      <c r="G1095" s="508"/>
      <c r="H1095" s="506"/>
      <c r="I1095" s="627" t="s">
        <v>582</v>
      </c>
      <c r="J1095" s="506"/>
      <c r="K1095" s="506"/>
      <c r="L1095" s="507"/>
      <c r="M1095" s="507"/>
      <c r="N1095" s="507"/>
      <c r="O1095" s="507"/>
      <c r="P1095" s="507"/>
      <c r="Q1095" s="507"/>
      <c r="R1095" s="507"/>
      <c r="S1095" s="507"/>
      <c r="T1095" s="507"/>
      <c r="U1095" s="507"/>
      <c r="V1095" s="495">
        <f t="shared" si="46"/>
        <v>50</v>
      </c>
      <c r="W1095" s="511"/>
      <c r="X1095" s="599">
        <v>50</v>
      </c>
      <c r="Y1095" s="511"/>
      <c r="Z1095" s="511"/>
      <c r="AA1095" s="511"/>
      <c r="AB1095" s="511"/>
      <c r="AC1095" s="511"/>
      <c r="AD1095" s="511"/>
      <c r="AE1095" s="593"/>
      <c r="AF1095" s="632"/>
      <c r="AG1095" s="514"/>
      <c r="AH1095" s="499"/>
      <c r="AI1095" s="324"/>
      <c r="AJ1095" s="324"/>
      <c r="AK1095" s="316"/>
      <c r="AL1095" s="316"/>
      <c r="AM1095" s="500"/>
      <c r="AN1095" s="500"/>
      <c r="AO1095" s="500"/>
      <c r="AP1095" s="500"/>
      <c r="AQ1095" s="500"/>
      <c r="AR1095" s="500"/>
      <c r="AS1095" s="500"/>
      <c r="AT1095" s="500"/>
      <c r="AU1095" s="500"/>
      <c r="AV1095" s="500"/>
      <c r="AW1095" s="500"/>
      <c r="AX1095" s="500"/>
      <c r="AY1095" s="500"/>
      <c r="AZ1095" s="500"/>
      <c r="BA1095" s="500"/>
      <c r="BB1095" s="500"/>
      <c r="BC1095" s="500"/>
      <c r="BD1095" s="500"/>
    </row>
    <row r="1096" spans="1:56" s="501" customFormat="1" ht="307.5" hidden="1" customHeight="1">
      <c r="A1096" s="492"/>
      <c r="B1096" s="490" t="s">
        <v>6703</v>
      </c>
      <c r="C1096" s="634" t="s">
        <v>6013</v>
      </c>
      <c r="D1096" s="508"/>
      <c r="E1096" s="508"/>
      <c r="F1096" s="490" t="s">
        <v>6014</v>
      </c>
      <c r="G1096" s="508"/>
      <c r="H1096" s="506"/>
      <c r="I1096" s="506" t="s">
        <v>84</v>
      </c>
      <c r="J1096" s="506"/>
      <c r="K1096" s="506"/>
      <c r="L1096" s="507"/>
      <c r="M1096" s="507"/>
      <c r="N1096" s="507"/>
      <c r="O1096" s="507"/>
      <c r="P1096" s="507"/>
      <c r="Q1096" s="507"/>
      <c r="R1096" s="507"/>
      <c r="S1096" s="507"/>
      <c r="T1096" s="507"/>
      <c r="U1096" s="507"/>
      <c r="V1096" s="495">
        <f t="shared" si="46"/>
        <v>20</v>
      </c>
      <c r="W1096" s="511"/>
      <c r="X1096" s="511"/>
      <c r="Y1096" s="511"/>
      <c r="Z1096" s="511"/>
      <c r="AA1096" s="511">
        <v>20</v>
      </c>
      <c r="AB1096" s="511"/>
      <c r="AC1096" s="511"/>
      <c r="AD1096" s="511"/>
      <c r="AE1096" s="593"/>
      <c r="AF1096" s="515" t="s">
        <v>6015</v>
      </c>
      <c r="AG1096" s="514"/>
      <c r="AH1096" s="499"/>
      <c r="AI1096" s="324"/>
      <c r="AJ1096" s="324"/>
      <c r="AK1096" s="316"/>
      <c r="AL1096" s="316"/>
      <c r="AM1096" s="500"/>
      <c r="AN1096" s="500"/>
      <c r="AO1096" s="500"/>
      <c r="AP1096" s="500"/>
      <c r="AQ1096" s="500"/>
      <c r="AR1096" s="500"/>
      <c r="AS1096" s="500"/>
      <c r="AT1096" s="500"/>
      <c r="AU1096" s="500"/>
      <c r="AV1096" s="500"/>
      <c r="AW1096" s="500"/>
      <c r="AX1096" s="500"/>
      <c r="AY1096" s="500"/>
      <c r="AZ1096" s="500"/>
      <c r="BA1096" s="500"/>
      <c r="BB1096" s="500"/>
      <c r="BC1096" s="500"/>
      <c r="BD1096" s="500"/>
    </row>
    <row r="1097" spans="1:56" s="501" customFormat="1" ht="307.5" hidden="1" customHeight="1">
      <c r="A1097" s="492"/>
      <c r="B1097" s="490" t="s">
        <v>6704</v>
      </c>
      <c r="C1097" s="634" t="s">
        <v>6016</v>
      </c>
      <c r="D1097" s="508"/>
      <c r="E1097" s="508"/>
      <c r="F1097" s="490" t="s">
        <v>6017</v>
      </c>
      <c r="G1097" s="508"/>
      <c r="H1097" s="506"/>
      <c r="I1097" s="506" t="s">
        <v>84</v>
      </c>
      <c r="J1097" s="506"/>
      <c r="K1097" s="506"/>
      <c r="L1097" s="507"/>
      <c r="M1097" s="507"/>
      <c r="N1097" s="507"/>
      <c r="O1097" s="507"/>
      <c r="P1097" s="507"/>
      <c r="Q1097" s="507"/>
      <c r="R1097" s="507"/>
      <c r="S1097" s="507"/>
      <c r="T1097" s="507"/>
      <c r="U1097" s="507"/>
      <c r="V1097" s="495">
        <f t="shared" si="46"/>
        <v>10</v>
      </c>
      <c r="W1097" s="511"/>
      <c r="X1097" s="511"/>
      <c r="Y1097" s="511"/>
      <c r="Z1097" s="511"/>
      <c r="AA1097" s="511">
        <v>10</v>
      </c>
      <c r="AB1097" s="511"/>
      <c r="AC1097" s="511"/>
      <c r="AD1097" s="511"/>
      <c r="AE1097" s="593"/>
      <c r="AF1097" s="515" t="s">
        <v>6015</v>
      </c>
      <c r="AG1097" s="514"/>
      <c r="AH1097" s="499"/>
      <c r="AI1097" s="324"/>
      <c r="AJ1097" s="324"/>
      <c r="AK1097" s="316"/>
      <c r="AL1097" s="316"/>
      <c r="AM1097" s="500"/>
      <c r="AN1097" s="500"/>
      <c r="AO1097" s="500"/>
      <c r="AP1097" s="500"/>
      <c r="AQ1097" s="500"/>
      <c r="AR1097" s="500"/>
      <c r="AS1097" s="500"/>
      <c r="AT1097" s="500"/>
      <c r="AU1097" s="500"/>
      <c r="AV1097" s="500"/>
      <c r="AW1097" s="500"/>
      <c r="AX1097" s="500"/>
      <c r="AY1097" s="500"/>
      <c r="AZ1097" s="500"/>
      <c r="BA1097" s="500"/>
      <c r="BB1097" s="500"/>
      <c r="BC1097" s="500"/>
      <c r="BD1097" s="500"/>
    </row>
    <row r="1098" spans="1:56" s="501" customFormat="1" ht="307.5" hidden="1" customHeight="1">
      <c r="A1098" s="492"/>
      <c r="B1098" s="490" t="s">
        <v>6705</v>
      </c>
      <c r="C1098" s="634" t="s">
        <v>6018</v>
      </c>
      <c r="D1098" s="508"/>
      <c r="E1098" s="508"/>
      <c r="F1098" s="490" t="s">
        <v>6019</v>
      </c>
      <c r="G1098" s="508"/>
      <c r="H1098" s="506"/>
      <c r="I1098" s="506" t="s">
        <v>84</v>
      </c>
      <c r="J1098" s="506"/>
      <c r="K1098" s="506"/>
      <c r="L1098" s="507"/>
      <c r="M1098" s="507"/>
      <c r="N1098" s="507"/>
      <c r="O1098" s="507"/>
      <c r="P1098" s="507"/>
      <c r="Q1098" s="507"/>
      <c r="R1098" s="507"/>
      <c r="S1098" s="507"/>
      <c r="T1098" s="507"/>
      <c r="U1098" s="507"/>
      <c r="V1098" s="495">
        <f t="shared" ref="V1098:V1107" si="47">SUM(W1098:AE1098)</f>
        <v>25</v>
      </c>
      <c r="W1098" s="511"/>
      <c r="X1098" s="511"/>
      <c r="Y1098" s="511"/>
      <c r="Z1098" s="511"/>
      <c r="AA1098" s="511">
        <v>25</v>
      </c>
      <c r="AB1098" s="511"/>
      <c r="AC1098" s="511"/>
      <c r="AD1098" s="511"/>
      <c r="AE1098" s="593"/>
      <c r="AF1098" s="515" t="s">
        <v>6015</v>
      </c>
      <c r="AG1098" s="514"/>
      <c r="AH1098" s="499"/>
      <c r="AI1098" s="324"/>
      <c r="AJ1098" s="324"/>
      <c r="AK1098" s="316"/>
      <c r="AL1098" s="316"/>
      <c r="AM1098" s="500"/>
      <c r="AN1098" s="500"/>
      <c r="AO1098" s="500"/>
      <c r="AP1098" s="500"/>
      <c r="AQ1098" s="500"/>
      <c r="AR1098" s="500"/>
      <c r="AS1098" s="500"/>
      <c r="AT1098" s="500"/>
      <c r="AU1098" s="500"/>
      <c r="AV1098" s="500"/>
      <c r="AW1098" s="500"/>
      <c r="AX1098" s="500"/>
      <c r="AY1098" s="500"/>
      <c r="AZ1098" s="500"/>
      <c r="BA1098" s="500"/>
      <c r="BB1098" s="500"/>
      <c r="BC1098" s="500"/>
      <c r="BD1098" s="500"/>
    </row>
    <row r="1099" spans="1:56" s="501" customFormat="1" ht="307.5" hidden="1" customHeight="1">
      <c r="A1099" s="492"/>
      <c r="B1099" s="490" t="s">
        <v>6706</v>
      </c>
      <c r="C1099" s="634" t="s">
        <v>6020</v>
      </c>
      <c r="D1099" s="508"/>
      <c r="E1099" s="508"/>
      <c r="F1099" s="490" t="s">
        <v>6021</v>
      </c>
      <c r="G1099" s="508"/>
      <c r="H1099" s="506"/>
      <c r="I1099" s="506" t="s">
        <v>84</v>
      </c>
      <c r="J1099" s="506"/>
      <c r="K1099" s="506"/>
      <c r="L1099" s="507"/>
      <c r="M1099" s="507"/>
      <c r="N1099" s="507"/>
      <c r="O1099" s="507"/>
      <c r="P1099" s="507"/>
      <c r="Q1099" s="507"/>
      <c r="R1099" s="507"/>
      <c r="S1099" s="507"/>
      <c r="T1099" s="507"/>
      <c r="U1099" s="507"/>
      <c r="V1099" s="495">
        <f t="shared" si="47"/>
        <v>10</v>
      </c>
      <c r="W1099" s="511"/>
      <c r="X1099" s="511"/>
      <c r="Y1099" s="511"/>
      <c r="Z1099" s="511"/>
      <c r="AA1099" s="511">
        <v>10</v>
      </c>
      <c r="AB1099" s="511"/>
      <c r="AC1099" s="511"/>
      <c r="AD1099" s="511"/>
      <c r="AE1099" s="593"/>
      <c r="AF1099" s="515" t="s">
        <v>6015</v>
      </c>
      <c r="AG1099" s="514"/>
      <c r="AH1099" s="499"/>
      <c r="AI1099" s="324"/>
      <c r="AJ1099" s="324"/>
      <c r="AK1099" s="316"/>
      <c r="AL1099" s="316"/>
      <c r="AM1099" s="500"/>
      <c r="AN1099" s="500"/>
      <c r="AO1099" s="500"/>
      <c r="AP1099" s="500"/>
      <c r="AQ1099" s="500"/>
      <c r="AR1099" s="500"/>
      <c r="AS1099" s="500"/>
      <c r="AT1099" s="500"/>
      <c r="AU1099" s="500"/>
      <c r="AV1099" s="500"/>
      <c r="AW1099" s="500"/>
      <c r="AX1099" s="500"/>
      <c r="AY1099" s="500"/>
      <c r="AZ1099" s="500"/>
      <c r="BA1099" s="500"/>
      <c r="BB1099" s="500"/>
      <c r="BC1099" s="500"/>
      <c r="BD1099" s="500"/>
    </row>
    <row r="1100" spans="1:56" s="501" customFormat="1" ht="307.5" hidden="1" customHeight="1">
      <c r="A1100" s="492"/>
      <c r="B1100" s="490" t="s">
        <v>6707</v>
      </c>
      <c r="C1100" s="634" t="s">
        <v>6022</v>
      </c>
      <c r="D1100" s="508"/>
      <c r="E1100" s="508"/>
      <c r="F1100" s="490" t="s">
        <v>6023</v>
      </c>
      <c r="G1100" s="508"/>
      <c r="H1100" s="506"/>
      <c r="I1100" s="506" t="s">
        <v>84</v>
      </c>
      <c r="J1100" s="506"/>
      <c r="K1100" s="506"/>
      <c r="L1100" s="507"/>
      <c r="M1100" s="507"/>
      <c r="N1100" s="507"/>
      <c r="O1100" s="507"/>
      <c r="P1100" s="507"/>
      <c r="Q1100" s="507"/>
      <c r="R1100" s="507"/>
      <c r="S1100" s="507"/>
      <c r="T1100" s="507"/>
      <c r="U1100" s="507"/>
      <c r="V1100" s="495">
        <f t="shared" si="47"/>
        <v>10</v>
      </c>
      <c r="W1100" s="511"/>
      <c r="X1100" s="511"/>
      <c r="Y1100" s="511"/>
      <c r="Z1100" s="511"/>
      <c r="AA1100" s="511">
        <v>10</v>
      </c>
      <c r="AB1100" s="511"/>
      <c r="AC1100" s="511"/>
      <c r="AD1100" s="511"/>
      <c r="AE1100" s="593"/>
      <c r="AF1100" s="515" t="s">
        <v>6015</v>
      </c>
      <c r="AG1100" s="514"/>
      <c r="AH1100" s="499"/>
      <c r="AI1100" s="324"/>
      <c r="AJ1100" s="324"/>
      <c r="AK1100" s="316"/>
      <c r="AL1100" s="316"/>
      <c r="AM1100" s="500"/>
      <c r="AN1100" s="500"/>
      <c r="AO1100" s="500"/>
      <c r="AP1100" s="500"/>
      <c r="AQ1100" s="500"/>
      <c r="AR1100" s="500"/>
      <c r="AS1100" s="500"/>
      <c r="AT1100" s="500"/>
      <c r="AU1100" s="500"/>
      <c r="AV1100" s="500"/>
      <c r="AW1100" s="500"/>
      <c r="AX1100" s="500"/>
      <c r="AY1100" s="500"/>
      <c r="AZ1100" s="500"/>
      <c r="BA1100" s="500"/>
      <c r="BB1100" s="500"/>
      <c r="BC1100" s="500"/>
      <c r="BD1100" s="500"/>
    </row>
    <row r="1101" spans="1:56" s="501" customFormat="1" ht="307.5" hidden="1" customHeight="1">
      <c r="A1101" s="492"/>
      <c r="B1101" s="490" t="s">
        <v>6708</v>
      </c>
      <c r="C1101" s="634" t="s">
        <v>6024</v>
      </c>
      <c r="D1101" s="508"/>
      <c r="E1101" s="508"/>
      <c r="F1101" s="490" t="s">
        <v>6025</v>
      </c>
      <c r="G1101" s="508"/>
      <c r="H1101" s="506"/>
      <c r="I1101" s="506" t="s">
        <v>84</v>
      </c>
      <c r="J1101" s="506"/>
      <c r="K1101" s="506"/>
      <c r="L1101" s="507"/>
      <c r="M1101" s="507"/>
      <c r="N1101" s="507"/>
      <c r="O1101" s="507"/>
      <c r="P1101" s="507"/>
      <c r="Q1101" s="507"/>
      <c r="R1101" s="507"/>
      <c r="S1101" s="507"/>
      <c r="T1101" s="507"/>
      <c r="U1101" s="507"/>
      <c r="V1101" s="495">
        <f t="shared" si="47"/>
        <v>10</v>
      </c>
      <c r="W1101" s="511"/>
      <c r="X1101" s="511"/>
      <c r="Y1101" s="511"/>
      <c r="Z1101" s="511"/>
      <c r="AA1101" s="511">
        <v>10</v>
      </c>
      <c r="AB1101" s="511"/>
      <c r="AC1101" s="511"/>
      <c r="AD1101" s="511"/>
      <c r="AE1101" s="593"/>
      <c r="AF1101" s="515" t="s">
        <v>6015</v>
      </c>
      <c r="AG1101" s="514"/>
      <c r="AH1101" s="499"/>
      <c r="AI1101" s="324"/>
      <c r="AJ1101" s="324"/>
      <c r="AK1101" s="316"/>
      <c r="AL1101" s="316"/>
      <c r="AM1101" s="500"/>
      <c r="AN1101" s="500"/>
      <c r="AO1101" s="500"/>
      <c r="AP1101" s="500"/>
      <c r="AQ1101" s="500"/>
      <c r="AR1101" s="500"/>
      <c r="AS1101" s="500"/>
      <c r="AT1101" s="500"/>
      <c r="AU1101" s="500"/>
      <c r="AV1101" s="500"/>
      <c r="AW1101" s="500"/>
      <c r="AX1101" s="500"/>
      <c r="AY1101" s="500"/>
      <c r="AZ1101" s="500"/>
      <c r="BA1101" s="500"/>
      <c r="BB1101" s="500"/>
      <c r="BC1101" s="500"/>
      <c r="BD1101" s="500"/>
    </row>
    <row r="1102" spans="1:56" s="501" customFormat="1" ht="307.5" hidden="1" customHeight="1">
      <c r="A1102" s="492"/>
      <c r="B1102" s="490" t="s">
        <v>6709</v>
      </c>
      <c r="C1102" s="634" t="s">
        <v>6026</v>
      </c>
      <c r="D1102" s="508"/>
      <c r="E1102" s="508"/>
      <c r="F1102" s="490" t="s">
        <v>6027</v>
      </c>
      <c r="G1102" s="508"/>
      <c r="H1102" s="506"/>
      <c r="I1102" s="506" t="s">
        <v>84</v>
      </c>
      <c r="J1102" s="506"/>
      <c r="K1102" s="506"/>
      <c r="L1102" s="507"/>
      <c r="M1102" s="507"/>
      <c r="N1102" s="507"/>
      <c r="O1102" s="507"/>
      <c r="P1102" s="507"/>
      <c r="Q1102" s="507"/>
      <c r="R1102" s="507"/>
      <c r="S1102" s="507"/>
      <c r="T1102" s="507"/>
      <c r="U1102" s="507"/>
      <c r="V1102" s="495">
        <f t="shared" si="47"/>
        <v>10</v>
      </c>
      <c r="W1102" s="511"/>
      <c r="X1102" s="511"/>
      <c r="Y1102" s="511"/>
      <c r="Z1102" s="511"/>
      <c r="AA1102" s="511">
        <v>10</v>
      </c>
      <c r="AB1102" s="511"/>
      <c r="AC1102" s="511"/>
      <c r="AD1102" s="511"/>
      <c r="AE1102" s="593"/>
      <c r="AF1102" s="515" t="s">
        <v>6015</v>
      </c>
      <c r="AG1102" s="514"/>
      <c r="AH1102" s="499"/>
      <c r="AI1102" s="324"/>
      <c r="AJ1102" s="324"/>
      <c r="AK1102" s="316"/>
      <c r="AL1102" s="316"/>
      <c r="AM1102" s="500"/>
      <c r="AN1102" s="500"/>
      <c r="AO1102" s="500"/>
      <c r="AP1102" s="500"/>
      <c r="AQ1102" s="500"/>
      <c r="AR1102" s="500"/>
      <c r="AS1102" s="500"/>
      <c r="AT1102" s="500"/>
      <c r="AU1102" s="500"/>
      <c r="AV1102" s="500"/>
      <c r="AW1102" s="500"/>
      <c r="AX1102" s="500"/>
      <c r="AY1102" s="500"/>
      <c r="AZ1102" s="500"/>
      <c r="BA1102" s="500"/>
      <c r="BB1102" s="500"/>
      <c r="BC1102" s="500"/>
      <c r="BD1102" s="500"/>
    </row>
    <row r="1103" spans="1:56" s="501" customFormat="1" ht="307.5" hidden="1" customHeight="1">
      <c r="A1103" s="492"/>
      <c r="B1103" s="490" t="s">
        <v>6710</v>
      </c>
      <c r="C1103" s="634" t="s">
        <v>6028</v>
      </c>
      <c r="D1103" s="508"/>
      <c r="E1103" s="508"/>
      <c r="F1103" s="490" t="s">
        <v>6029</v>
      </c>
      <c r="G1103" s="508"/>
      <c r="H1103" s="506"/>
      <c r="I1103" s="506" t="s">
        <v>84</v>
      </c>
      <c r="J1103" s="506"/>
      <c r="K1103" s="506"/>
      <c r="L1103" s="507"/>
      <c r="M1103" s="507"/>
      <c r="N1103" s="507"/>
      <c r="O1103" s="507"/>
      <c r="P1103" s="507"/>
      <c r="Q1103" s="507"/>
      <c r="R1103" s="507"/>
      <c r="S1103" s="507"/>
      <c r="T1103" s="507"/>
      <c r="U1103" s="507"/>
      <c r="V1103" s="495">
        <f t="shared" si="47"/>
        <v>5</v>
      </c>
      <c r="W1103" s="511"/>
      <c r="X1103" s="511"/>
      <c r="Y1103" s="511"/>
      <c r="Z1103" s="511"/>
      <c r="AA1103" s="511">
        <v>5</v>
      </c>
      <c r="AB1103" s="511"/>
      <c r="AC1103" s="511"/>
      <c r="AD1103" s="511"/>
      <c r="AE1103" s="593"/>
      <c r="AF1103" s="515" t="s">
        <v>6015</v>
      </c>
      <c r="AG1103" s="514"/>
      <c r="AH1103" s="499"/>
      <c r="AI1103" s="324"/>
      <c r="AJ1103" s="324"/>
      <c r="AK1103" s="316"/>
      <c r="AL1103" s="316"/>
      <c r="AM1103" s="500"/>
      <c r="AN1103" s="500"/>
      <c r="AO1103" s="500"/>
      <c r="AP1103" s="500"/>
      <c r="AQ1103" s="500"/>
      <c r="AR1103" s="500"/>
      <c r="AS1103" s="500"/>
      <c r="AT1103" s="500"/>
      <c r="AU1103" s="500"/>
      <c r="AV1103" s="500"/>
      <c r="AW1103" s="500"/>
      <c r="AX1103" s="500"/>
      <c r="AY1103" s="500"/>
      <c r="AZ1103" s="500"/>
      <c r="BA1103" s="500"/>
      <c r="BB1103" s="500"/>
      <c r="BC1103" s="500"/>
      <c r="BD1103" s="500"/>
    </row>
    <row r="1104" spans="1:56" s="501" customFormat="1" ht="307.5" hidden="1" customHeight="1">
      <c r="A1104" s="492"/>
      <c r="B1104" s="490" t="s">
        <v>6711</v>
      </c>
      <c r="C1104" s="634" t="s">
        <v>6030</v>
      </c>
      <c r="D1104" s="508"/>
      <c r="E1104" s="508"/>
      <c r="F1104" s="490" t="s">
        <v>6031</v>
      </c>
      <c r="G1104" s="508"/>
      <c r="H1104" s="506"/>
      <c r="I1104" s="506" t="s">
        <v>84</v>
      </c>
      <c r="J1104" s="506"/>
      <c r="K1104" s="506"/>
      <c r="L1104" s="507"/>
      <c r="M1104" s="507"/>
      <c r="N1104" s="507"/>
      <c r="O1104" s="507"/>
      <c r="P1104" s="507"/>
      <c r="Q1104" s="507"/>
      <c r="R1104" s="507"/>
      <c r="S1104" s="507"/>
      <c r="T1104" s="507"/>
      <c r="U1104" s="507"/>
      <c r="V1104" s="495">
        <f t="shared" si="47"/>
        <v>5</v>
      </c>
      <c r="W1104" s="511"/>
      <c r="X1104" s="511"/>
      <c r="Y1104" s="511"/>
      <c r="Z1104" s="511"/>
      <c r="AA1104" s="511">
        <v>5</v>
      </c>
      <c r="AB1104" s="511"/>
      <c r="AC1104" s="511"/>
      <c r="AD1104" s="511"/>
      <c r="AE1104" s="593"/>
      <c r="AF1104" s="515" t="s">
        <v>6015</v>
      </c>
      <c r="AG1104" s="514"/>
      <c r="AH1104" s="499"/>
      <c r="AI1104" s="324"/>
      <c r="AJ1104" s="324"/>
      <c r="AK1104" s="316"/>
      <c r="AL1104" s="316"/>
      <c r="AM1104" s="500"/>
      <c r="AN1104" s="500"/>
      <c r="AO1104" s="500"/>
      <c r="AP1104" s="500"/>
      <c r="AQ1104" s="500"/>
      <c r="AR1104" s="500"/>
      <c r="AS1104" s="500"/>
      <c r="AT1104" s="500"/>
      <c r="AU1104" s="500"/>
      <c r="AV1104" s="500"/>
      <c r="AW1104" s="500"/>
      <c r="AX1104" s="500"/>
      <c r="AY1104" s="500"/>
      <c r="AZ1104" s="500"/>
      <c r="BA1104" s="500"/>
      <c r="BB1104" s="500"/>
      <c r="BC1104" s="500"/>
      <c r="BD1104" s="500"/>
    </row>
    <row r="1105" spans="1:56" s="501" customFormat="1" ht="307.5" hidden="1" customHeight="1">
      <c r="A1105" s="492"/>
      <c r="B1105" s="490" t="s">
        <v>6712</v>
      </c>
      <c r="C1105" s="634" t="s">
        <v>6032</v>
      </c>
      <c r="D1105" s="508"/>
      <c r="E1105" s="508"/>
      <c r="F1105" s="490" t="s">
        <v>6033</v>
      </c>
      <c r="G1105" s="508"/>
      <c r="H1105" s="506"/>
      <c r="I1105" s="506" t="s">
        <v>84</v>
      </c>
      <c r="J1105" s="506"/>
      <c r="K1105" s="506"/>
      <c r="L1105" s="507"/>
      <c r="M1105" s="507"/>
      <c r="N1105" s="507"/>
      <c r="O1105" s="507"/>
      <c r="P1105" s="507"/>
      <c r="Q1105" s="507"/>
      <c r="R1105" s="507"/>
      <c r="S1105" s="507"/>
      <c r="T1105" s="507"/>
      <c r="U1105" s="507"/>
      <c r="V1105" s="495">
        <f t="shared" si="47"/>
        <v>5</v>
      </c>
      <c r="W1105" s="511"/>
      <c r="X1105" s="511"/>
      <c r="Y1105" s="511"/>
      <c r="Z1105" s="511"/>
      <c r="AA1105" s="511">
        <v>5</v>
      </c>
      <c r="AB1105" s="511"/>
      <c r="AC1105" s="511"/>
      <c r="AD1105" s="511"/>
      <c r="AE1105" s="593"/>
      <c r="AF1105" s="515" t="s">
        <v>6015</v>
      </c>
      <c r="AG1105" s="514"/>
      <c r="AH1105" s="499"/>
      <c r="AI1105" s="324"/>
      <c r="AJ1105" s="324"/>
      <c r="AK1105" s="316"/>
      <c r="AL1105" s="316"/>
      <c r="AM1105" s="500"/>
      <c r="AN1105" s="500"/>
      <c r="AO1105" s="500"/>
      <c r="AP1105" s="500"/>
      <c r="AQ1105" s="500"/>
      <c r="AR1105" s="500"/>
      <c r="AS1105" s="500"/>
      <c r="AT1105" s="500"/>
      <c r="AU1105" s="500"/>
      <c r="AV1105" s="500"/>
      <c r="AW1105" s="500"/>
      <c r="AX1105" s="500"/>
      <c r="AY1105" s="500"/>
      <c r="AZ1105" s="500"/>
      <c r="BA1105" s="500"/>
      <c r="BB1105" s="500"/>
      <c r="BC1105" s="500"/>
      <c r="BD1105" s="500"/>
    </row>
    <row r="1106" spans="1:56" s="501" customFormat="1" ht="307.5" hidden="1" customHeight="1">
      <c r="A1106" s="492"/>
      <c r="B1106" s="490" t="s">
        <v>6713</v>
      </c>
      <c r="C1106" s="634" t="s">
        <v>6034</v>
      </c>
      <c r="D1106" s="508"/>
      <c r="E1106" s="508"/>
      <c r="F1106" s="490" t="s">
        <v>6035</v>
      </c>
      <c r="G1106" s="508"/>
      <c r="H1106" s="506"/>
      <c r="I1106" s="506" t="s">
        <v>84</v>
      </c>
      <c r="J1106" s="506"/>
      <c r="K1106" s="506"/>
      <c r="L1106" s="507"/>
      <c r="M1106" s="507"/>
      <c r="N1106" s="507"/>
      <c r="O1106" s="507"/>
      <c r="P1106" s="507"/>
      <c r="Q1106" s="507"/>
      <c r="R1106" s="507"/>
      <c r="S1106" s="507"/>
      <c r="T1106" s="507"/>
      <c r="U1106" s="507"/>
      <c r="V1106" s="495">
        <f t="shared" si="47"/>
        <v>5</v>
      </c>
      <c r="W1106" s="511"/>
      <c r="X1106" s="511"/>
      <c r="Y1106" s="511"/>
      <c r="Z1106" s="511"/>
      <c r="AA1106" s="511">
        <v>5</v>
      </c>
      <c r="AB1106" s="511"/>
      <c r="AC1106" s="511"/>
      <c r="AD1106" s="511"/>
      <c r="AE1106" s="593"/>
      <c r="AF1106" s="515" t="s">
        <v>6015</v>
      </c>
      <c r="AG1106" s="514"/>
      <c r="AH1106" s="499"/>
      <c r="AI1106" s="324"/>
      <c r="AJ1106" s="324"/>
      <c r="AK1106" s="316"/>
      <c r="AL1106" s="316"/>
      <c r="AM1106" s="500"/>
      <c r="AN1106" s="500"/>
      <c r="AO1106" s="500"/>
      <c r="AP1106" s="500"/>
      <c r="AQ1106" s="500"/>
      <c r="AR1106" s="500"/>
      <c r="AS1106" s="500"/>
      <c r="AT1106" s="500"/>
      <c r="AU1106" s="500"/>
      <c r="AV1106" s="500"/>
      <c r="AW1106" s="500"/>
      <c r="AX1106" s="500"/>
      <c r="AY1106" s="500"/>
      <c r="AZ1106" s="500"/>
      <c r="BA1106" s="500"/>
      <c r="BB1106" s="500"/>
      <c r="BC1106" s="500"/>
      <c r="BD1106" s="500"/>
    </row>
    <row r="1107" spans="1:56" s="501" customFormat="1" ht="307.5" hidden="1" customHeight="1">
      <c r="A1107" s="492"/>
      <c r="B1107" s="490" t="s">
        <v>6714</v>
      </c>
      <c r="C1107" s="634" t="s">
        <v>6036</v>
      </c>
      <c r="D1107" s="508"/>
      <c r="E1107" s="508"/>
      <c r="F1107" s="490" t="s">
        <v>6037</v>
      </c>
      <c r="G1107" s="508"/>
      <c r="H1107" s="506"/>
      <c r="I1107" s="506" t="s">
        <v>84</v>
      </c>
      <c r="J1107" s="506"/>
      <c r="K1107" s="506"/>
      <c r="L1107" s="507"/>
      <c r="M1107" s="507"/>
      <c r="N1107" s="507"/>
      <c r="O1107" s="507"/>
      <c r="P1107" s="507"/>
      <c r="Q1107" s="507"/>
      <c r="R1107" s="507"/>
      <c r="S1107" s="507"/>
      <c r="T1107" s="507"/>
      <c r="U1107" s="507"/>
      <c r="V1107" s="495">
        <f t="shared" si="47"/>
        <v>1</v>
      </c>
      <c r="W1107" s="511"/>
      <c r="X1107" s="511"/>
      <c r="Y1107" s="511"/>
      <c r="Z1107" s="511"/>
      <c r="AA1107" s="511">
        <v>1</v>
      </c>
      <c r="AB1107" s="511"/>
      <c r="AC1107" s="511"/>
      <c r="AD1107" s="511"/>
      <c r="AE1107" s="593"/>
      <c r="AF1107" s="515" t="s">
        <v>6015</v>
      </c>
      <c r="AG1107" s="514"/>
      <c r="AH1107" s="499"/>
      <c r="AI1107" s="324"/>
      <c r="AJ1107" s="324"/>
      <c r="AK1107" s="316"/>
      <c r="AL1107" s="316"/>
      <c r="AM1107" s="500"/>
      <c r="AN1107" s="500"/>
      <c r="AO1107" s="500"/>
      <c r="AP1107" s="500"/>
      <c r="AQ1107" s="500"/>
      <c r="AR1107" s="500"/>
      <c r="AS1107" s="500"/>
      <c r="AT1107" s="500"/>
      <c r="AU1107" s="500"/>
      <c r="AV1107" s="500"/>
      <c r="AW1107" s="500"/>
      <c r="AX1107" s="500"/>
      <c r="AY1107" s="500"/>
      <c r="AZ1107" s="500"/>
      <c r="BA1107" s="500"/>
      <c r="BB1107" s="500"/>
      <c r="BC1107" s="500"/>
      <c r="BD1107" s="500"/>
    </row>
    <row r="1108" spans="1:56" ht="16.5" customHeight="1">
      <c r="A1108" s="4"/>
      <c r="B1108" s="3"/>
      <c r="C1108" s="277"/>
      <c r="D1108" s="277"/>
      <c r="E1108" s="277"/>
      <c r="F1108" s="277"/>
      <c r="G1108" s="277"/>
      <c r="H1108" s="278"/>
      <c r="I1108" s="278"/>
      <c r="J1108" s="278"/>
      <c r="K1108" s="278"/>
      <c r="L1108" s="279"/>
      <c r="M1108" s="279"/>
      <c r="N1108" s="279"/>
      <c r="O1108" s="279"/>
      <c r="P1108" s="279"/>
      <c r="Q1108" s="279"/>
      <c r="R1108" s="279"/>
      <c r="S1108" s="279"/>
      <c r="T1108" s="279"/>
      <c r="U1108" s="279"/>
      <c r="V1108" s="289"/>
      <c r="W1108" s="280"/>
      <c r="X1108" s="280"/>
      <c r="Y1108" s="280"/>
      <c r="Z1108" s="280"/>
      <c r="AA1108" s="280"/>
      <c r="AB1108" s="280"/>
      <c r="AC1108" s="280"/>
      <c r="AD1108" s="280"/>
      <c r="AE1108" s="281"/>
      <c r="AF1108" s="275"/>
      <c r="AG1108" s="282"/>
      <c r="AH1108" s="242"/>
      <c r="AI1108" s="215"/>
      <c r="AJ1108" s="215"/>
      <c r="AK1108" s="215"/>
      <c r="AL1108" s="215"/>
      <c r="AM1108" s="274"/>
      <c r="AN1108" s="274"/>
      <c r="AO1108" s="274"/>
      <c r="AP1108" s="274"/>
      <c r="AQ1108" s="274"/>
      <c r="AR1108" s="274"/>
      <c r="AS1108" s="274"/>
      <c r="AT1108" s="274"/>
      <c r="AU1108" s="274"/>
      <c r="AV1108" s="274"/>
      <c r="AW1108" s="274"/>
      <c r="AX1108" s="274"/>
      <c r="AY1108" s="274"/>
      <c r="AZ1108" s="274"/>
      <c r="BA1108" s="274"/>
      <c r="BB1108" s="274"/>
      <c r="BC1108" s="274"/>
      <c r="BD1108" s="274"/>
    </row>
    <row r="1109" spans="1:56" ht="16.5" customHeight="1">
      <c r="A1109" s="4"/>
      <c r="B1109" s="3"/>
      <c r="C1109" s="277"/>
      <c r="D1109" s="277"/>
      <c r="E1109" s="277"/>
      <c r="F1109" s="277"/>
      <c r="G1109" s="277"/>
      <c r="H1109" s="278"/>
      <c r="I1109" s="278"/>
      <c r="J1109" s="278"/>
      <c r="K1109" s="278"/>
      <c r="L1109" s="279"/>
      <c r="M1109" s="279"/>
      <c r="N1109" s="279"/>
      <c r="O1109" s="279"/>
      <c r="P1109" s="279"/>
      <c r="Q1109" s="279"/>
      <c r="R1109" s="279"/>
      <c r="S1109" s="279"/>
      <c r="T1109" s="279"/>
      <c r="U1109" s="279"/>
      <c r="V1109" s="289"/>
      <c r="W1109" s="280"/>
      <c r="X1109" s="280"/>
      <c r="Y1109" s="280"/>
      <c r="Z1109" s="280"/>
      <c r="AA1109" s="280"/>
      <c r="AB1109" s="280"/>
      <c r="AC1109" s="280"/>
      <c r="AD1109" s="280"/>
      <c r="AE1109" s="281"/>
      <c r="AF1109" s="275"/>
      <c r="AG1109" s="282"/>
      <c r="AH1109" s="242"/>
      <c r="AI1109" s="215"/>
      <c r="AJ1109" s="215"/>
      <c r="AK1109" s="215"/>
      <c r="AL1109" s="215"/>
      <c r="AM1109" s="274"/>
      <c r="AN1109" s="274"/>
      <c r="AO1109" s="274"/>
      <c r="AP1109" s="274"/>
      <c r="AQ1109" s="274"/>
      <c r="AR1109" s="274"/>
      <c r="AS1109" s="274"/>
      <c r="AT1109" s="274"/>
      <c r="AU1109" s="274"/>
      <c r="AV1109" s="274"/>
      <c r="AW1109" s="274"/>
      <c r="AX1109" s="274"/>
      <c r="AY1109" s="274"/>
      <c r="AZ1109" s="274"/>
      <c r="BA1109" s="274"/>
      <c r="BB1109" s="274"/>
      <c r="BC1109" s="274"/>
      <c r="BD1109" s="274"/>
    </row>
    <row r="1110" spans="1:56" ht="16.5" customHeight="1">
      <c r="A1110" s="4"/>
      <c r="B1110" s="3"/>
      <c r="C1110" s="277"/>
      <c r="D1110" s="277"/>
      <c r="E1110" s="277"/>
      <c r="F1110" s="277"/>
      <c r="G1110" s="277"/>
      <c r="H1110" s="278"/>
      <c r="I1110" s="278"/>
      <c r="J1110" s="278"/>
      <c r="K1110" s="278"/>
      <c r="L1110" s="279"/>
      <c r="M1110" s="279"/>
      <c r="N1110" s="279"/>
      <c r="O1110" s="279"/>
      <c r="P1110" s="279"/>
      <c r="Q1110" s="279"/>
      <c r="R1110" s="279"/>
      <c r="S1110" s="279"/>
      <c r="T1110" s="279"/>
      <c r="U1110" s="279"/>
      <c r="V1110" s="289"/>
      <c r="W1110" s="280"/>
      <c r="X1110" s="280"/>
      <c r="Y1110" s="280"/>
      <c r="Z1110" s="280"/>
      <c r="AA1110" s="280"/>
      <c r="AB1110" s="280"/>
      <c r="AC1110" s="280"/>
      <c r="AD1110" s="280"/>
      <c r="AE1110" s="281"/>
      <c r="AF1110" s="275"/>
      <c r="AG1110" s="282"/>
      <c r="AH1110" s="242"/>
      <c r="AI1110" s="215"/>
      <c r="AJ1110" s="215"/>
      <c r="AK1110" s="215"/>
      <c r="AL1110" s="215"/>
      <c r="AM1110" s="274"/>
      <c r="AN1110" s="274"/>
      <c r="AO1110" s="274"/>
      <c r="AP1110" s="274"/>
      <c r="AQ1110" s="274"/>
      <c r="AR1110" s="274"/>
      <c r="AS1110" s="274"/>
      <c r="AT1110" s="274"/>
      <c r="AU1110" s="274"/>
      <c r="AV1110" s="274"/>
      <c r="AW1110" s="274"/>
      <c r="AX1110" s="274"/>
      <c r="AY1110" s="274"/>
      <c r="AZ1110" s="274"/>
      <c r="BA1110" s="274"/>
      <c r="BB1110" s="274"/>
      <c r="BC1110" s="274"/>
      <c r="BD1110" s="274"/>
    </row>
    <row r="1111" spans="1:56" ht="16.5" customHeight="1">
      <c r="A1111" s="4"/>
      <c r="B1111" s="3"/>
      <c r="C1111" s="277"/>
      <c r="D1111" s="277"/>
      <c r="E1111" s="277"/>
      <c r="F1111" s="277"/>
      <c r="G1111" s="277"/>
      <c r="H1111" s="278"/>
      <c r="I1111" s="278"/>
      <c r="J1111" s="278"/>
      <c r="K1111" s="278"/>
      <c r="L1111" s="279"/>
      <c r="M1111" s="279"/>
      <c r="N1111" s="279"/>
      <c r="O1111" s="279"/>
      <c r="P1111" s="279"/>
      <c r="Q1111" s="279"/>
      <c r="R1111" s="279"/>
      <c r="S1111" s="279"/>
      <c r="T1111" s="279"/>
      <c r="U1111" s="279"/>
      <c r="V1111" s="289"/>
      <c r="W1111" s="280"/>
      <c r="X1111" s="280"/>
      <c r="Y1111" s="280"/>
      <c r="Z1111" s="280"/>
      <c r="AA1111" s="280"/>
      <c r="AB1111" s="280"/>
      <c r="AC1111" s="280"/>
      <c r="AD1111" s="280"/>
      <c r="AE1111" s="281"/>
      <c r="AF1111" s="275"/>
      <c r="AG1111" s="282"/>
      <c r="AH1111" s="242"/>
      <c r="AI1111" s="215"/>
      <c r="AJ1111" s="215"/>
      <c r="AK1111" s="215"/>
      <c r="AL1111" s="215"/>
      <c r="AM1111" s="274"/>
      <c r="AN1111" s="274"/>
      <c r="AO1111" s="274"/>
      <c r="AP1111" s="274"/>
      <c r="AQ1111" s="274"/>
      <c r="AR1111" s="274"/>
      <c r="AS1111" s="274"/>
      <c r="AT1111" s="274"/>
      <c r="AU1111" s="274"/>
      <c r="AV1111" s="274"/>
      <c r="AW1111" s="274"/>
      <c r="AX1111" s="274"/>
      <c r="AY1111" s="274"/>
      <c r="AZ1111" s="274"/>
      <c r="BA1111" s="274"/>
      <c r="BB1111" s="274"/>
      <c r="BC1111" s="274"/>
      <c r="BD1111" s="274"/>
    </row>
    <row r="1112" spans="1:56" ht="16.5" customHeight="1">
      <c r="A1112" s="4"/>
      <c r="B1112" s="3"/>
      <c r="C1112" s="277"/>
      <c r="D1112" s="277"/>
      <c r="E1112" s="277"/>
      <c r="F1112" s="277"/>
      <c r="G1112" s="277"/>
      <c r="H1112" s="278"/>
      <c r="I1112" s="278"/>
      <c r="J1112" s="278"/>
      <c r="K1112" s="278"/>
      <c r="L1112" s="279"/>
      <c r="M1112" s="279"/>
      <c r="N1112" s="279"/>
      <c r="O1112" s="279"/>
      <c r="P1112" s="279"/>
      <c r="Q1112" s="279"/>
      <c r="R1112" s="279"/>
      <c r="S1112" s="279"/>
      <c r="T1112" s="279"/>
      <c r="U1112" s="279"/>
      <c r="V1112" s="289"/>
      <c r="W1112" s="280"/>
      <c r="X1112" s="280"/>
      <c r="Y1112" s="280"/>
      <c r="Z1112" s="280"/>
      <c r="AA1112" s="280"/>
      <c r="AB1112" s="280"/>
      <c r="AC1112" s="280"/>
      <c r="AD1112" s="280"/>
      <c r="AE1112" s="281"/>
      <c r="AF1112" s="275"/>
      <c r="AG1112" s="282"/>
      <c r="AH1112" s="242"/>
      <c r="AI1112" s="215"/>
      <c r="AJ1112" s="215"/>
      <c r="AK1112" s="215"/>
      <c r="AL1112" s="215"/>
      <c r="AM1112" s="274"/>
      <c r="AN1112" s="274"/>
      <c r="AO1112" s="274"/>
      <c r="AP1112" s="274"/>
      <c r="AQ1112" s="274"/>
      <c r="AR1112" s="274"/>
      <c r="AS1112" s="274"/>
      <c r="AT1112" s="274"/>
      <c r="AU1112" s="274"/>
      <c r="AV1112" s="274"/>
      <c r="AW1112" s="274"/>
      <c r="AX1112" s="274"/>
      <c r="AY1112" s="274"/>
      <c r="AZ1112" s="274"/>
      <c r="BA1112" s="274"/>
      <c r="BB1112" s="274"/>
      <c r="BC1112" s="274"/>
      <c r="BD1112" s="274"/>
    </row>
    <row r="1113" spans="1:56" ht="16.5" customHeight="1">
      <c r="A1113" s="4"/>
      <c r="B1113" s="3"/>
      <c r="C1113" s="277"/>
      <c r="D1113" s="277"/>
      <c r="E1113" s="277"/>
      <c r="F1113" s="277"/>
      <c r="G1113" s="277"/>
      <c r="H1113" s="278"/>
      <c r="I1113" s="278"/>
      <c r="J1113" s="278"/>
      <c r="K1113" s="278"/>
      <c r="L1113" s="279"/>
      <c r="M1113" s="279"/>
      <c r="N1113" s="279"/>
      <c r="O1113" s="279"/>
      <c r="P1113" s="279"/>
      <c r="Q1113" s="279"/>
      <c r="R1113" s="279"/>
      <c r="S1113" s="279"/>
      <c r="T1113" s="279"/>
      <c r="U1113" s="279"/>
      <c r="V1113" s="289"/>
      <c r="W1113" s="280"/>
      <c r="X1113" s="280"/>
      <c r="Y1113" s="280"/>
      <c r="Z1113" s="280"/>
      <c r="AA1113" s="280"/>
      <c r="AB1113" s="280"/>
      <c r="AC1113" s="280"/>
      <c r="AD1113" s="280"/>
      <c r="AE1113" s="281"/>
      <c r="AF1113" s="275"/>
      <c r="AG1113" s="282"/>
      <c r="AH1113" s="242"/>
      <c r="AI1113" s="215"/>
      <c r="AJ1113" s="215"/>
      <c r="AK1113" s="215"/>
      <c r="AL1113" s="215"/>
      <c r="AM1113" s="274"/>
      <c r="AN1113" s="274"/>
      <c r="AO1113" s="274"/>
      <c r="AP1113" s="274"/>
      <c r="AQ1113" s="274"/>
      <c r="AR1113" s="274"/>
      <c r="AS1113" s="274"/>
      <c r="AT1113" s="274"/>
      <c r="AU1113" s="274"/>
      <c r="AV1113" s="274"/>
      <c r="AW1113" s="274"/>
      <c r="AX1113" s="274"/>
      <c r="AY1113" s="274"/>
      <c r="AZ1113" s="274"/>
      <c r="BA1113" s="274"/>
      <c r="BB1113" s="274"/>
      <c r="BC1113" s="274"/>
      <c r="BD1113" s="274"/>
    </row>
    <row r="1114" spans="1:56" ht="16.5" customHeight="1">
      <c r="A1114" s="4"/>
      <c r="B1114" s="3"/>
      <c r="C1114" s="277"/>
      <c r="D1114" s="277"/>
      <c r="E1114" s="277"/>
      <c r="F1114" s="277"/>
      <c r="G1114" s="277"/>
      <c r="H1114" s="278"/>
      <c r="I1114" s="278"/>
      <c r="J1114" s="278"/>
      <c r="K1114" s="278"/>
      <c r="L1114" s="279"/>
      <c r="M1114" s="279"/>
      <c r="N1114" s="279"/>
      <c r="O1114" s="279"/>
      <c r="P1114" s="279"/>
      <c r="Q1114" s="279"/>
      <c r="R1114" s="279"/>
      <c r="S1114" s="279"/>
      <c r="T1114" s="279"/>
      <c r="U1114" s="279"/>
      <c r="V1114" s="289"/>
      <c r="W1114" s="280"/>
      <c r="X1114" s="280"/>
      <c r="Y1114" s="280"/>
      <c r="Z1114" s="280"/>
      <c r="AA1114" s="280"/>
      <c r="AB1114" s="280"/>
      <c r="AC1114" s="280"/>
      <c r="AD1114" s="280"/>
      <c r="AE1114" s="281"/>
      <c r="AF1114" s="275"/>
      <c r="AG1114" s="282"/>
      <c r="AH1114" s="242"/>
      <c r="AI1114" s="215"/>
      <c r="AJ1114" s="215"/>
      <c r="AK1114" s="215"/>
      <c r="AL1114" s="215"/>
      <c r="AM1114" s="274"/>
      <c r="AN1114" s="274"/>
      <c r="AO1114" s="274"/>
      <c r="AP1114" s="274"/>
      <c r="AQ1114" s="274"/>
      <c r="AR1114" s="274"/>
      <c r="AS1114" s="274"/>
      <c r="AT1114" s="274"/>
      <c r="AU1114" s="274"/>
      <c r="AV1114" s="274"/>
      <c r="AW1114" s="274"/>
      <c r="AX1114" s="274"/>
      <c r="AY1114" s="274"/>
      <c r="AZ1114" s="274"/>
      <c r="BA1114" s="274"/>
      <c r="BB1114" s="274"/>
      <c r="BC1114" s="274"/>
      <c r="BD1114" s="274"/>
    </row>
    <row r="1115" spans="1:56" ht="16.5" customHeight="1">
      <c r="A1115" s="4"/>
      <c r="B1115" s="3"/>
      <c r="C1115" s="277"/>
      <c r="D1115" s="277"/>
      <c r="E1115" s="277"/>
      <c r="F1115" s="277"/>
      <c r="G1115" s="277"/>
      <c r="H1115" s="278"/>
      <c r="I1115" s="278"/>
      <c r="J1115" s="278"/>
      <c r="K1115" s="278"/>
      <c r="L1115" s="279"/>
      <c r="M1115" s="279"/>
      <c r="N1115" s="279"/>
      <c r="O1115" s="279"/>
      <c r="P1115" s="279"/>
      <c r="Q1115" s="279"/>
      <c r="R1115" s="279"/>
      <c r="S1115" s="279"/>
      <c r="T1115" s="279"/>
      <c r="U1115" s="279"/>
      <c r="V1115" s="289"/>
      <c r="W1115" s="280"/>
      <c r="X1115" s="280"/>
      <c r="Y1115" s="280"/>
      <c r="Z1115" s="280"/>
      <c r="AA1115" s="280"/>
      <c r="AB1115" s="280"/>
      <c r="AC1115" s="280"/>
      <c r="AD1115" s="280"/>
      <c r="AE1115" s="281"/>
      <c r="AF1115" s="275"/>
      <c r="AG1115" s="282"/>
      <c r="AH1115" s="242"/>
      <c r="AI1115" s="215"/>
      <c r="AJ1115" s="215"/>
      <c r="AK1115" s="215"/>
      <c r="AL1115" s="215"/>
      <c r="AM1115" s="274"/>
      <c r="AN1115" s="274"/>
      <c r="AO1115" s="274"/>
      <c r="AP1115" s="274"/>
      <c r="AQ1115" s="274"/>
      <c r="AR1115" s="274"/>
      <c r="AS1115" s="274"/>
      <c r="AT1115" s="274"/>
      <c r="AU1115" s="274"/>
      <c r="AV1115" s="274"/>
      <c r="AW1115" s="274"/>
      <c r="AX1115" s="274"/>
      <c r="AY1115" s="274"/>
      <c r="AZ1115" s="274"/>
      <c r="BA1115" s="274"/>
      <c r="BB1115" s="274"/>
      <c r="BC1115" s="274"/>
      <c r="BD1115" s="274"/>
    </row>
    <row r="1116" spans="1:56" ht="16.5" customHeight="1">
      <c r="A1116" s="4"/>
      <c r="B1116" s="3"/>
      <c r="C1116" s="277"/>
      <c r="D1116" s="277"/>
      <c r="E1116" s="277"/>
      <c r="F1116" s="277"/>
      <c r="G1116" s="277"/>
      <c r="H1116" s="278"/>
      <c r="I1116" s="278"/>
      <c r="J1116" s="278"/>
      <c r="K1116" s="278"/>
      <c r="L1116" s="279"/>
      <c r="M1116" s="279"/>
      <c r="N1116" s="279"/>
      <c r="O1116" s="279"/>
      <c r="P1116" s="279"/>
      <c r="Q1116" s="279"/>
      <c r="R1116" s="279"/>
      <c r="S1116" s="279"/>
      <c r="T1116" s="279"/>
      <c r="U1116" s="279"/>
      <c r="V1116" s="289"/>
      <c r="W1116" s="280"/>
      <c r="X1116" s="280"/>
      <c r="Y1116" s="280"/>
      <c r="Z1116" s="280"/>
      <c r="AA1116" s="280"/>
      <c r="AB1116" s="280"/>
      <c r="AC1116" s="280"/>
      <c r="AD1116" s="280"/>
      <c r="AE1116" s="281"/>
      <c r="AF1116" s="275"/>
      <c r="AG1116" s="282"/>
      <c r="AH1116" s="242"/>
      <c r="AI1116" s="215"/>
      <c r="AJ1116" s="215"/>
      <c r="AK1116" s="215"/>
      <c r="AL1116" s="215"/>
      <c r="AM1116" s="274"/>
      <c r="AN1116" s="274"/>
      <c r="AO1116" s="274"/>
      <c r="AP1116" s="274"/>
      <c r="AQ1116" s="274"/>
      <c r="AR1116" s="274"/>
      <c r="AS1116" s="274"/>
      <c r="AT1116" s="274"/>
      <c r="AU1116" s="274"/>
      <c r="AV1116" s="274"/>
      <c r="AW1116" s="274"/>
      <c r="AX1116" s="274"/>
      <c r="AY1116" s="274"/>
      <c r="AZ1116" s="274"/>
      <c r="BA1116" s="274"/>
      <c r="BB1116" s="274"/>
      <c r="BC1116" s="274"/>
      <c r="BD1116" s="274"/>
    </row>
    <row r="1117" spans="1:56" ht="16.5" customHeight="1">
      <c r="A1117" s="4"/>
      <c r="B1117" s="3"/>
      <c r="C1117" s="277"/>
      <c r="D1117" s="277"/>
      <c r="E1117" s="277"/>
      <c r="F1117" s="277"/>
      <c r="G1117" s="277"/>
      <c r="H1117" s="278"/>
      <c r="I1117" s="278"/>
      <c r="J1117" s="278"/>
      <c r="K1117" s="278"/>
      <c r="L1117" s="279"/>
      <c r="M1117" s="279"/>
      <c r="N1117" s="279"/>
      <c r="O1117" s="279"/>
      <c r="P1117" s="279"/>
      <c r="Q1117" s="279"/>
      <c r="R1117" s="279"/>
      <c r="S1117" s="279"/>
      <c r="T1117" s="279"/>
      <c r="U1117" s="279"/>
      <c r="V1117" s="289"/>
      <c r="W1117" s="280"/>
      <c r="X1117" s="280"/>
      <c r="Y1117" s="280"/>
      <c r="Z1117" s="280"/>
      <c r="AA1117" s="280"/>
      <c r="AB1117" s="280"/>
      <c r="AC1117" s="280"/>
      <c r="AD1117" s="280"/>
      <c r="AE1117" s="281"/>
      <c r="AF1117" s="275"/>
      <c r="AG1117" s="282"/>
      <c r="AH1117" s="242"/>
      <c r="AI1117" s="215"/>
      <c r="AJ1117" s="215"/>
      <c r="AK1117" s="215"/>
      <c r="AL1117" s="215"/>
      <c r="AM1117" s="274"/>
      <c r="AN1117" s="274"/>
      <c r="AO1117" s="274"/>
      <c r="AP1117" s="274"/>
      <c r="AQ1117" s="274"/>
      <c r="AR1117" s="274"/>
      <c r="AS1117" s="274"/>
      <c r="AT1117" s="274"/>
      <c r="AU1117" s="274"/>
      <c r="AV1117" s="274"/>
      <c r="AW1117" s="274"/>
      <c r="AX1117" s="274"/>
      <c r="AY1117" s="274"/>
      <c r="AZ1117" s="274"/>
      <c r="BA1117" s="274"/>
      <c r="BB1117" s="274"/>
      <c r="BC1117" s="274"/>
      <c r="BD1117" s="274"/>
    </row>
    <row r="1118" spans="1:56" ht="16.5" customHeight="1">
      <c r="A1118" s="4"/>
      <c r="B1118" s="3"/>
      <c r="C1118" s="277"/>
      <c r="D1118" s="277"/>
      <c r="E1118" s="277"/>
      <c r="F1118" s="277"/>
      <c r="G1118" s="277"/>
      <c r="H1118" s="278"/>
      <c r="I1118" s="278"/>
      <c r="J1118" s="278"/>
      <c r="K1118" s="278"/>
      <c r="L1118" s="279"/>
      <c r="M1118" s="279"/>
      <c r="N1118" s="279"/>
      <c r="O1118" s="279"/>
      <c r="P1118" s="279"/>
      <c r="Q1118" s="279"/>
      <c r="R1118" s="279"/>
      <c r="S1118" s="279"/>
      <c r="T1118" s="279"/>
      <c r="U1118" s="279"/>
      <c r="V1118" s="289"/>
      <c r="W1118" s="280"/>
      <c r="X1118" s="280"/>
      <c r="Y1118" s="280"/>
      <c r="Z1118" s="280"/>
      <c r="AA1118" s="280"/>
      <c r="AB1118" s="280"/>
      <c r="AC1118" s="280"/>
      <c r="AD1118" s="280"/>
      <c r="AE1118" s="281"/>
      <c r="AF1118" s="275"/>
      <c r="AG1118" s="282"/>
      <c r="AH1118" s="242"/>
      <c r="AI1118" s="215"/>
      <c r="AJ1118" s="215"/>
      <c r="AK1118" s="215"/>
      <c r="AL1118" s="215"/>
      <c r="AM1118" s="274"/>
      <c r="AN1118" s="274"/>
      <c r="AO1118" s="274"/>
      <c r="AP1118" s="274"/>
      <c r="AQ1118" s="274"/>
      <c r="AR1118" s="274"/>
      <c r="AS1118" s="274"/>
      <c r="AT1118" s="274"/>
      <c r="AU1118" s="274"/>
      <c r="AV1118" s="274"/>
      <c r="AW1118" s="274"/>
      <c r="AX1118" s="274"/>
      <c r="AY1118" s="274"/>
      <c r="AZ1118" s="274"/>
      <c r="BA1118" s="274"/>
      <c r="BB1118" s="274"/>
      <c r="BC1118" s="274"/>
      <c r="BD1118" s="274"/>
    </row>
    <row r="1119" spans="1:56" ht="16.5" customHeight="1">
      <c r="A1119" s="4"/>
      <c r="B1119" s="3"/>
      <c r="C1119" s="277"/>
      <c r="D1119" s="277"/>
      <c r="E1119" s="277"/>
      <c r="F1119" s="277"/>
      <c r="G1119" s="277"/>
      <c r="H1119" s="278"/>
      <c r="I1119" s="278"/>
      <c r="J1119" s="278"/>
      <c r="K1119" s="278"/>
      <c r="L1119" s="279"/>
      <c r="M1119" s="279"/>
      <c r="N1119" s="279"/>
      <c r="O1119" s="279"/>
      <c r="P1119" s="279"/>
      <c r="Q1119" s="279"/>
      <c r="R1119" s="279"/>
      <c r="S1119" s="279"/>
      <c r="T1119" s="279"/>
      <c r="U1119" s="279"/>
      <c r="V1119" s="289"/>
      <c r="W1119" s="280"/>
      <c r="X1119" s="280"/>
      <c r="Y1119" s="280"/>
      <c r="Z1119" s="280"/>
      <c r="AA1119" s="280"/>
      <c r="AB1119" s="280"/>
      <c r="AC1119" s="280"/>
      <c r="AD1119" s="280"/>
      <c r="AE1119" s="281"/>
      <c r="AF1119" s="275"/>
      <c r="AG1119" s="282"/>
      <c r="AH1119" s="242"/>
      <c r="AI1119" s="215"/>
      <c r="AJ1119" s="215"/>
      <c r="AK1119" s="215"/>
      <c r="AL1119" s="215"/>
      <c r="AM1119" s="274"/>
      <c r="AN1119" s="274"/>
      <c r="AO1119" s="274"/>
      <c r="AP1119" s="274"/>
      <c r="AQ1119" s="274"/>
      <c r="AR1119" s="274"/>
      <c r="AS1119" s="274"/>
      <c r="AT1119" s="274"/>
      <c r="AU1119" s="274"/>
      <c r="AV1119" s="274"/>
      <c r="AW1119" s="274"/>
      <c r="AX1119" s="274"/>
      <c r="AY1119" s="274"/>
      <c r="AZ1119" s="274"/>
      <c r="BA1119" s="274"/>
      <c r="BB1119" s="274"/>
      <c r="BC1119" s="274"/>
      <c r="BD1119" s="274"/>
    </row>
    <row r="1120" spans="1:56" ht="16.5" customHeight="1">
      <c r="A1120" s="4"/>
      <c r="B1120" s="3"/>
      <c r="C1120" s="277"/>
      <c r="D1120" s="277"/>
      <c r="E1120" s="277"/>
      <c r="F1120" s="277"/>
      <c r="G1120" s="277"/>
      <c r="H1120" s="278"/>
      <c r="I1120" s="278"/>
      <c r="J1120" s="278"/>
      <c r="K1120" s="278"/>
      <c r="L1120" s="279"/>
      <c r="M1120" s="279"/>
      <c r="N1120" s="279"/>
      <c r="O1120" s="279"/>
      <c r="P1120" s="279"/>
      <c r="Q1120" s="279"/>
      <c r="R1120" s="279"/>
      <c r="S1120" s="279"/>
      <c r="T1120" s="279"/>
      <c r="U1120" s="279"/>
      <c r="V1120" s="289"/>
      <c r="W1120" s="280"/>
      <c r="X1120" s="280"/>
      <c r="Y1120" s="280"/>
      <c r="Z1120" s="280"/>
      <c r="AA1120" s="280"/>
      <c r="AB1120" s="280"/>
      <c r="AC1120" s="280"/>
      <c r="AD1120" s="280"/>
      <c r="AE1120" s="281"/>
      <c r="AF1120" s="275"/>
      <c r="AG1120" s="282"/>
      <c r="AH1120" s="242"/>
      <c r="AI1120" s="215"/>
      <c r="AJ1120" s="215"/>
      <c r="AK1120" s="215"/>
      <c r="AL1120" s="215"/>
      <c r="AM1120" s="274"/>
      <c r="AN1120" s="274"/>
      <c r="AO1120" s="274"/>
      <c r="AP1120" s="274"/>
      <c r="AQ1120" s="274"/>
      <c r="AR1120" s="274"/>
      <c r="AS1120" s="274"/>
      <c r="AT1120" s="274"/>
      <c r="AU1120" s="274"/>
      <c r="AV1120" s="274"/>
      <c r="AW1120" s="274"/>
      <c r="AX1120" s="274"/>
      <c r="AY1120" s="274"/>
      <c r="AZ1120" s="274"/>
      <c r="BA1120" s="274"/>
      <c r="BB1120" s="274"/>
      <c r="BC1120" s="274"/>
      <c r="BD1120" s="274"/>
    </row>
    <row r="1121" spans="1:56" ht="16.5" customHeight="1">
      <c r="A1121" s="4"/>
      <c r="B1121" s="3"/>
      <c r="C1121" s="277"/>
      <c r="D1121" s="277"/>
      <c r="E1121" s="277"/>
      <c r="F1121" s="277"/>
      <c r="G1121" s="277"/>
      <c r="H1121" s="278"/>
      <c r="I1121" s="278"/>
      <c r="J1121" s="278"/>
      <c r="K1121" s="278"/>
      <c r="L1121" s="279"/>
      <c r="M1121" s="279"/>
      <c r="N1121" s="279"/>
      <c r="O1121" s="279"/>
      <c r="P1121" s="279"/>
      <c r="Q1121" s="279"/>
      <c r="R1121" s="279"/>
      <c r="S1121" s="279"/>
      <c r="T1121" s="279"/>
      <c r="U1121" s="279"/>
      <c r="V1121" s="289"/>
      <c r="W1121" s="280"/>
      <c r="X1121" s="280"/>
      <c r="Y1121" s="280"/>
      <c r="Z1121" s="280"/>
      <c r="AA1121" s="280"/>
      <c r="AB1121" s="280"/>
      <c r="AC1121" s="280"/>
      <c r="AD1121" s="280"/>
      <c r="AE1121" s="281"/>
      <c r="AF1121" s="275"/>
      <c r="AG1121" s="282"/>
      <c r="AH1121" s="242"/>
      <c r="AI1121" s="215"/>
      <c r="AJ1121" s="215"/>
      <c r="AK1121" s="215"/>
      <c r="AL1121" s="215"/>
      <c r="AM1121" s="274"/>
      <c r="AN1121" s="274"/>
      <c r="AO1121" s="274"/>
      <c r="AP1121" s="274"/>
      <c r="AQ1121" s="274"/>
      <c r="AR1121" s="274"/>
      <c r="AS1121" s="274"/>
      <c r="AT1121" s="274"/>
      <c r="AU1121" s="274"/>
      <c r="AV1121" s="274"/>
      <c r="AW1121" s="274"/>
      <c r="AX1121" s="274"/>
      <c r="AY1121" s="274"/>
      <c r="AZ1121" s="274"/>
      <c r="BA1121" s="274"/>
      <c r="BB1121" s="274"/>
      <c r="BC1121" s="274"/>
      <c r="BD1121" s="274"/>
    </row>
    <row r="1122" spans="1:56" ht="16.5" customHeight="1">
      <c r="A1122" s="4"/>
      <c r="B1122" s="3"/>
      <c r="C1122" s="277"/>
      <c r="D1122" s="277"/>
      <c r="E1122" s="277"/>
      <c r="F1122" s="277"/>
      <c r="G1122" s="277"/>
      <c r="H1122" s="278"/>
      <c r="I1122" s="278"/>
      <c r="J1122" s="278"/>
      <c r="K1122" s="278"/>
      <c r="L1122" s="279"/>
      <c r="M1122" s="279"/>
      <c r="N1122" s="279"/>
      <c r="O1122" s="279"/>
      <c r="P1122" s="279"/>
      <c r="Q1122" s="279"/>
      <c r="R1122" s="279"/>
      <c r="S1122" s="279"/>
      <c r="T1122" s="279"/>
      <c r="U1122" s="279"/>
      <c r="V1122" s="289"/>
      <c r="W1122" s="280"/>
      <c r="X1122" s="280"/>
      <c r="Y1122" s="280"/>
      <c r="Z1122" s="280"/>
      <c r="AA1122" s="280"/>
      <c r="AB1122" s="280"/>
      <c r="AC1122" s="280"/>
      <c r="AD1122" s="280"/>
      <c r="AE1122" s="281"/>
      <c r="AF1122" s="275"/>
      <c r="AG1122" s="282"/>
      <c r="AH1122" s="242"/>
      <c r="AI1122" s="215"/>
      <c r="AJ1122" s="215"/>
      <c r="AK1122" s="215"/>
      <c r="AL1122" s="215"/>
      <c r="AM1122" s="274"/>
      <c r="AN1122" s="274"/>
      <c r="AO1122" s="274"/>
      <c r="AP1122" s="274"/>
      <c r="AQ1122" s="274"/>
      <c r="AR1122" s="274"/>
      <c r="AS1122" s="274"/>
      <c r="AT1122" s="274"/>
      <c r="AU1122" s="274"/>
      <c r="AV1122" s="274"/>
      <c r="AW1122" s="274"/>
      <c r="AX1122" s="274"/>
      <c r="AY1122" s="274"/>
      <c r="AZ1122" s="274"/>
      <c r="BA1122" s="274"/>
      <c r="BB1122" s="274"/>
      <c r="BC1122" s="274"/>
      <c r="BD1122" s="274"/>
    </row>
    <row r="1123" spans="1:56" ht="16.5" customHeight="1">
      <c r="A1123" s="4"/>
      <c r="B1123" s="3"/>
      <c r="C1123" s="277"/>
      <c r="D1123" s="277"/>
      <c r="E1123" s="277"/>
      <c r="F1123" s="277"/>
      <c r="G1123" s="277"/>
      <c r="H1123" s="278"/>
      <c r="I1123" s="278"/>
      <c r="J1123" s="278"/>
      <c r="K1123" s="278"/>
      <c r="L1123" s="279"/>
      <c r="M1123" s="279"/>
      <c r="N1123" s="279"/>
      <c r="O1123" s="279"/>
      <c r="P1123" s="279"/>
      <c r="Q1123" s="279"/>
      <c r="R1123" s="279"/>
      <c r="S1123" s="279"/>
      <c r="T1123" s="279"/>
      <c r="U1123" s="279"/>
      <c r="V1123" s="289"/>
      <c r="W1123" s="280"/>
      <c r="X1123" s="280"/>
      <c r="Y1123" s="280"/>
      <c r="Z1123" s="280"/>
      <c r="AA1123" s="280"/>
      <c r="AB1123" s="280"/>
      <c r="AC1123" s="280"/>
      <c r="AD1123" s="280"/>
      <c r="AE1123" s="281"/>
      <c r="AF1123" s="275"/>
      <c r="AG1123" s="282"/>
      <c r="AH1123" s="242"/>
      <c r="AI1123" s="215"/>
      <c r="AJ1123" s="215"/>
      <c r="AK1123" s="215"/>
      <c r="AL1123" s="215"/>
      <c r="AM1123" s="274"/>
      <c r="AN1123" s="274"/>
      <c r="AO1123" s="274"/>
      <c r="AP1123" s="274"/>
      <c r="AQ1123" s="274"/>
      <c r="AR1123" s="274"/>
      <c r="AS1123" s="274"/>
      <c r="AT1123" s="274"/>
      <c r="AU1123" s="274"/>
      <c r="AV1123" s="274"/>
      <c r="AW1123" s="274"/>
      <c r="AX1123" s="274"/>
      <c r="AY1123" s="274"/>
      <c r="AZ1123" s="274"/>
      <c r="BA1123" s="274"/>
      <c r="BB1123" s="274"/>
      <c r="BC1123" s="274"/>
      <c r="BD1123" s="274"/>
    </row>
    <row r="1124" spans="1:56" ht="16.5" customHeight="1">
      <c r="A1124" s="4"/>
      <c r="B1124" s="3"/>
      <c r="C1124" s="277"/>
      <c r="D1124" s="277"/>
      <c r="E1124" s="277"/>
      <c r="F1124" s="277"/>
      <c r="G1124" s="277"/>
      <c r="H1124" s="278"/>
      <c r="I1124" s="278"/>
      <c r="J1124" s="278"/>
      <c r="K1124" s="278"/>
      <c r="L1124" s="279"/>
      <c r="M1124" s="279"/>
      <c r="N1124" s="279"/>
      <c r="O1124" s="279"/>
      <c r="P1124" s="279"/>
      <c r="Q1124" s="279"/>
      <c r="R1124" s="279"/>
      <c r="S1124" s="279"/>
      <c r="T1124" s="279"/>
      <c r="U1124" s="279"/>
      <c r="V1124" s="289"/>
      <c r="W1124" s="280"/>
      <c r="X1124" s="280"/>
      <c r="Y1124" s="280"/>
      <c r="Z1124" s="280"/>
      <c r="AA1124" s="280"/>
      <c r="AB1124" s="280"/>
      <c r="AC1124" s="280"/>
      <c r="AD1124" s="280"/>
      <c r="AE1124" s="281"/>
      <c r="AF1124" s="275"/>
      <c r="AG1124" s="282"/>
      <c r="AH1124" s="242"/>
      <c r="AI1124" s="215"/>
      <c r="AJ1124" s="215"/>
      <c r="AK1124" s="215"/>
      <c r="AL1124" s="215"/>
      <c r="AM1124" s="274"/>
      <c r="AN1124" s="274"/>
      <c r="AO1124" s="274"/>
      <c r="AP1124" s="274"/>
      <c r="AQ1124" s="274"/>
      <c r="AR1124" s="274"/>
      <c r="AS1124" s="274"/>
      <c r="AT1124" s="274"/>
      <c r="AU1124" s="274"/>
      <c r="AV1124" s="274"/>
      <c r="AW1124" s="274"/>
      <c r="AX1124" s="274"/>
      <c r="AY1124" s="274"/>
      <c r="AZ1124" s="274"/>
      <c r="BA1124" s="274"/>
      <c r="BB1124" s="274"/>
      <c r="BC1124" s="274"/>
      <c r="BD1124" s="274"/>
    </row>
    <row r="1125" spans="1:56" ht="16.5" customHeight="1">
      <c r="A1125" s="4"/>
      <c r="B1125" s="3"/>
      <c r="C1125" s="277"/>
      <c r="D1125" s="277"/>
      <c r="E1125" s="277"/>
      <c r="F1125" s="277"/>
      <c r="G1125" s="277"/>
      <c r="H1125" s="278"/>
      <c r="I1125" s="278"/>
      <c r="J1125" s="278"/>
      <c r="K1125" s="278"/>
      <c r="L1125" s="279"/>
      <c r="M1125" s="279"/>
      <c r="N1125" s="279"/>
      <c r="O1125" s="279"/>
      <c r="P1125" s="279"/>
      <c r="Q1125" s="279"/>
      <c r="R1125" s="279"/>
      <c r="S1125" s="279"/>
      <c r="T1125" s="279"/>
      <c r="U1125" s="279"/>
      <c r="V1125" s="289"/>
      <c r="W1125" s="280"/>
      <c r="X1125" s="280"/>
      <c r="Y1125" s="280"/>
      <c r="Z1125" s="280"/>
      <c r="AA1125" s="280"/>
      <c r="AB1125" s="280"/>
      <c r="AC1125" s="280"/>
      <c r="AD1125" s="280"/>
      <c r="AE1125" s="281"/>
      <c r="AF1125" s="275"/>
      <c r="AG1125" s="282"/>
      <c r="AH1125" s="242"/>
      <c r="AI1125" s="215"/>
      <c r="AJ1125" s="215"/>
      <c r="AK1125" s="215"/>
      <c r="AL1125" s="215"/>
      <c r="AM1125" s="274"/>
      <c r="AN1125" s="274"/>
      <c r="AO1125" s="274"/>
      <c r="AP1125" s="274"/>
      <c r="AQ1125" s="274"/>
      <c r="AR1125" s="274"/>
      <c r="AS1125" s="274"/>
      <c r="AT1125" s="274"/>
      <c r="AU1125" s="274"/>
      <c r="AV1125" s="274"/>
      <c r="AW1125" s="274"/>
      <c r="AX1125" s="274"/>
      <c r="AY1125" s="274"/>
      <c r="AZ1125" s="274"/>
      <c r="BA1125" s="274"/>
      <c r="BB1125" s="274"/>
      <c r="BC1125" s="274"/>
      <c r="BD1125" s="274"/>
    </row>
    <row r="1126" spans="1:56" ht="16.5" customHeight="1">
      <c r="A1126" s="4"/>
      <c r="B1126" s="3"/>
      <c r="C1126" s="277"/>
      <c r="D1126" s="277"/>
      <c r="E1126" s="277"/>
      <c r="F1126" s="277"/>
      <c r="G1126" s="277"/>
      <c r="H1126" s="278"/>
      <c r="I1126" s="278"/>
      <c r="J1126" s="278"/>
      <c r="K1126" s="278"/>
      <c r="L1126" s="279"/>
      <c r="M1126" s="279"/>
      <c r="N1126" s="279"/>
      <c r="O1126" s="279"/>
      <c r="P1126" s="279"/>
      <c r="Q1126" s="279"/>
      <c r="R1126" s="279"/>
      <c r="S1126" s="279"/>
      <c r="T1126" s="279"/>
      <c r="U1126" s="279"/>
      <c r="V1126" s="289"/>
      <c r="W1126" s="280"/>
      <c r="X1126" s="280"/>
      <c r="Y1126" s="280"/>
      <c r="Z1126" s="280"/>
      <c r="AA1126" s="280"/>
      <c r="AB1126" s="280"/>
      <c r="AC1126" s="280"/>
      <c r="AD1126" s="280"/>
      <c r="AE1126" s="281"/>
      <c r="AF1126" s="275"/>
      <c r="AG1126" s="282"/>
      <c r="AH1126" s="242"/>
      <c r="AI1126" s="215"/>
      <c r="AJ1126" s="215"/>
      <c r="AK1126" s="215"/>
      <c r="AL1126" s="215"/>
      <c r="AM1126" s="274"/>
      <c r="AN1126" s="274"/>
      <c r="AO1126" s="274"/>
      <c r="AP1126" s="274"/>
      <c r="AQ1126" s="274"/>
      <c r="AR1126" s="274"/>
      <c r="AS1126" s="274"/>
      <c r="AT1126" s="274"/>
      <c r="AU1126" s="274"/>
      <c r="AV1126" s="274"/>
      <c r="AW1126" s="274"/>
      <c r="AX1126" s="274"/>
      <c r="AY1126" s="274"/>
      <c r="AZ1126" s="274"/>
      <c r="BA1126" s="274"/>
      <c r="BB1126" s="274"/>
      <c r="BC1126" s="274"/>
      <c r="BD1126" s="274"/>
    </row>
    <row r="1127" spans="1:56" ht="16.5" customHeight="1">
      <c r="A1127" s="4"/>
      <c r="B1127" s="3"/>
      <c r="C1127" s="277"/>
      <c r="D1127" s="277"/>
      <c r="E1127" s="277"/>
      <c r="F1127" s="277"/>
      <c r="G1127" s="277"/>
      <c r="H1127" s="278"/>
      <c r="I1127" s="278"/>
      <c r="J1127" s="278"/>
      <c r="K1127" s="278"/>
      <c r="L1127" s="279"/>
      <c r="M1127" s="279"/>
      <c r="N1127" s="279"/>
      <c r="O1127" s="279"/>
      <c r="P1127" s="279"/>
      <c r="Q1127" s="279"/>
      <c r="R1127" s="279"/>
      <c r="S1127" s="279"/>
      <c r="T1127" s="279"/>
      <c r="U1127" s="279"/>
      <c r="V1127" s="289"/>
      <c r="W1127" s="280"/>
      <c r="X1127" s="280"/>
      <c r="Y1127" s="280"/>
      <c r="Z1127" s="280"/>
      <c r="AA1127" s="280"/>
      <c r="AB1127" s="280"/>
      <c r="AC1127" s="280"/>
      <c r="AD1127" s="280"/>
      <c r="AE1127" s="281"/>
      <c r="AF1127" s="275"/>
      <c r="AG1127" s="282"/>
      <c r="AH1127" s="242"/>
      <c r="AI1127" s="215"/>
      <c r="AJ1127" s="215"/>
      <c r="AK1127" s="215"/>
      <c r="AL1127" s="215"/>
      <c r="AM1127" s="274"/>
      <c r="AN1127" s="274"/>
      <c r="AO1127" s="274"/>
      <c r="AP1127" s="274"/>
      <c r="AQ1127" s="274"/>
      <c r="AR1127" s="274"/>
      <c r="AS1127" s="274"/>
      <c r="AT1127" s="274"/>
      <c r="AU1127" s="274"/>
      <c r="AV1127" s="274"/>
      <c r="AW1127" s="274"/>
      <c r="AX1127" s="274"/>
      <c r="AY1127" s="274"/>
      <c r="AZ1127" s="274"/>
      <c r="BA1127" s="274"/>
      <c r="BB1127" s="274"/>
      <c r="BC1127" s="274"/>
      <c r="BD1127" s="274"/>
    </row>
    <row r="1128" spans="1:56" ht="16.5" customHeight="1">
      <c r="A1128" s="4"/>
      <c r="B1128" s="3"/>
      <c r="C1128" s="277"/>
      <c r="D1128" s="277"/>
      <c r="E1128" s="277"/>
      <c r="F1128" s="277"/>
      <c r="G1128" s="277"/>
      <c r="H1128" s="278"/>
      <c r="I1128" s="278"/>
      <c r="J1128" s="278"/>
      <c r="K1128" s="278"/>
      <c r="L1128" s="279"/>
      <c r="M1128" s="279"/>
      <c r="N1128" s="279"/>
      <c r="O1128" s="279"/>
      <c r="P1128" s="279"/>
      <c r="Q1128" s="279"/>
      <c r="R1128" s="279"/>
      <c r="S1128" s="279"/>
      <c r="T1128" s="279"/>
      <c r="U1128" s="279"/>
      <c r="V1128" s="289"/>
      <c r="W1128" s="280"/>
      <c r="X1128" s="280"/>
      <c r="Y1128" s="280"/>
      <c r="Z1128" s="280"/>
      <c r="AA1128" s="280"/>
      <c r="AB1128" s="280"/>
      <c r="AC1128" s="280"/>
      <c r="AD1128" s="280"/>
      <c r="AE1128" s="281"/>
      <c r="AF1128" s="275"/>
      <c r="AG1128" s="282"/>
      <c r="AH1128" s="242"/>
      <c r="AI1128" s="215"/>
      <c r="AJ1128" s="215"/>
      <c r="AK1128" s="215"/>
      <c r="AL1128" s="215"/>
      <c r="AM1128" s="274"/>
      <c r="AN1128" s="274"/>
      <c r="AO1128" s="274"/>
      <c r="AP1128" s="274"/>
      <c r="AQ1128" s="274"/>
      <c r="AR1128" s="274"/>
      <c r="AS1128" s="274"/>
      <c r="AT1128" s="274"/>
      <c r="AU1128" s="274"/>
      <c r="AV1128" s="274"/>
      <c r="AW1128" s="274"/>
      <c r="AX1128" s="274"/>
      <c r="AY1128" s="274"/>
      <c r="AZ1128" s="274"/>
      <c r="BA1128" s="274"/>
      <c r="BB1128" s="274"/>
      <c r="BC1128" s="274"/>
      <c r="BD1128" s="274"/>
    </row>
    <row r="1129" spans="1:56" ht="16.5" customHeight="1">
      <c r="A1129" s="4"/>
      <c r="B1129" s="3"/>
      <c r="C1129" s="277"/>
      <c r="D1129" s="277"/>
      <c r="E1129" s="277"/>
      <c r="F1129" s="277"/>
      <c r="G1129" s="277"/>
      <c r="H1129" s="278"/>
      <c r="I1129" s="278"/>
      <c r="J1129" s="278"/>
      <c r="K1129" s="278"/>
      <c r="L1129" s="279"/>
      <c r="M1129" s="279"/>
      <c r="N1129" s="279"/>
      <c r="O1129" s="279"/>
      <c r="P1129" s="279"/>
      <c r="Q1129" s="279"/>
      <c r="R1129" s="279"/>
      <c r="S1129" s="279"/>
      <c r="T1129" s="279"/>
      <c r="U1129" s="279"/>
      <c r="V1129" s="289"/>
      <c r="W1129" s="280"/>
      <c r="X1129" s="280"/>
      <c r="Y1129" s="280"/>
      <c r="Z1129" s="280"/>
      <c r="AA1129" s="280"/>
      <c r="AB1129" s="280"/>
      <c r="AC1129" s="280"/>
      <c r="AD1129" s="280"/>
      <c r="AE1129" s="281"/>
      <c r="AF1129" s="275"/>
      <c r="AG1129" s="282"/>
      <c r="AH1129" s="242"/>
      <c r="AI1129" s="215"/>
      <c r="AJ1129" s="215"/>
      <c r="AK1129" s="215"/>
      <c r="AL1129" s="215"/>
      <c r="AM1129" s="274"/>
      <c r="AN1129" s="274"/>
      <c r="AO1129" s="274"/>
      <c r="AP1129" s="274"/>
      <c r="AQ1129" s="274"/>
      <c r="AR1129" s="274"/>
      <c r="AS1129" s="274"/>
      <c r="AT1129" s="274"/>
      <c r="AU1129" s="274"/>
      <c r="AV1129" s="274"/>
      <c r="AW1129" s="274"/>
      <c r="AX1129" s="274"/>
      <c r="AY1129" s="274"/>
      <c r="AZ1129" s="274"/>
      <c r="BA1129" s="274"/>
      <c r="BB1129" s="274"/>
      <c r="BC1129" s="274"/>
      <c r="BD1129" s="274"/>
    </row>
    <row r="1130" spans="1:56" ht="16.5" customHeight="1">
      <c r="A1130" s="4"/>
      <c r="B1130" s="3"/>
      <c r="C1130" s="277"/>
      <c r="D1130" s="277"/>
      <c r="E1130" s="277"/>
      <c r="F1130" s="277"/>
      <c r="G1130" s="277"/>
      <c r="H1130" s="278"/>
      <c r="I1130" s="278"/>
      <c r="J1130" s="278"/>
      <c r="K1130" s="278"/>
      <c r="L1130" s="279"/>
      <c r="M1130" s="279"/>
      <c r="N1130" s="279"/>
      <c r="O1130" s="279"/>
      <c r="P1130" s="279"/>
      <c r="Q1130" s="279"/>
      <c r="R1130" s="279"/>
      <c r="S1130" s="279"/>
      <c r="T1130" s="279"/>
      <c r="U1130" s="279"/>
      <c r="V1130" s="289"/>
      <c r="W1130" s="280"/>
      <c r="X1130" s="280"/>
      <c r="Y1130" s="280"/>
      <c r="Z1130" s="280"/>
      <c r="AA1130" s="280"/>
      <c r="AB1130" s="280"/>
      <c r="AC1130" s="280"/>
      <c r="AD1130" s="280"/>
      <c r="AE1130" s="281"/>
      <c r="AF1130" s="275"/>
      <c r="AG1130" s="282"/>
      <c r="AH1130" s="242"/>
      <c r="AI1130" s="215"/>
      <c r="AJ1130" s="215"/>
      <c r="AK1130" s="215"/>
      <c r="AL1130" s="215"/>
      <c r="AM1130" s="274"/>
      <c r="AN1130" s="274"/>
      <c r="AO1130" s="274"/>
      <c r="AP1130" s="274"/>
      <c r="AQ1130" s="274"/>
      <c r="AR1130" s="274"/>
      <c r="AS1130" s="274"/>
      <c r="AT1130" s="274"/>
      <c r="AU1130" s="274"/>
      <c r="AV1130" s="274"/>
      <c r="AW1130" s="274"/>
      <c r="AX1130" s="274"/>
      <c r="AY1130" s="274"/>
      <c r="AZ1130" s="274"/>
      <c r="BA1130" s="274"/>
      <c r="BB1130" s="274"/>
      <c r="BC1130" s="274"/>
      <c r="BD1130" s="274"/>
    </row>
    <row r="1131" spans="1:56" ht="16.5" customHeight="1">
      <c r="A1131" s="4"/>
      <c r="B1131" s="3"/>
      <c r="C1131" s="277"/>
      <c r="D1131" s="277"/>
      <c r="E1131" s="277"/>
      <c r="F1131" s="277"/>
      <c r="G1131" s="277"/>
      <c r="H1131" s="278"/>
      <c r="I1131" s="278"/>
      <c r="J1131" s="278"/>
      <c r="K1131" s="278"/>
      <c r="L1131" s="279"/>
      <c r="M1131" s="279"/>
      <c r="N1131" s="279"/>
      <c r="O1131" s="279"/>
      <c r="P1131" s="279"/>
      <c r="Q1131" s="279"/>
      <c r="R1131" s="279"/>
      <c r="S1131" s="279"/>
      <c r="T1131" s="279"/>
      <c r="U1131" s="279"/>
      <c r="V1131" s="289"/>
      <c r="W1131" s="280"/>
      <c r="X1131" s="280"/>
      <c r="Y1131" s="280"/>
      <c r="Z1131" s="280"/>
      <c r="AA1131" s="280"/>
      <c r="AB1131" s="280"/>
      <c r="AC1131" s="280"/>
      <c r="AD1131" s="280"/>
      <c r="AE1131" s="281"/>
      <c r="AF1131" s="275"/>
      <c r="AG1131" s="282"/>
      <c r="AH1131" s="242"/>
      <c r="AI1131" s="215"/>
      <c r="AJ1131" s="215"/>
      <c r="AK1131" s="215"/>
      <c r="AL1131" s="215"/>
      <c r="AM1131" s="274"/>
      <c r="AN1131" s="274"/>
      <c r="AO1131" s="274"/>
      <c r="AP1131" s="274"/>
      <c r="AQ1131" s="274"/>
      <c r="AR1131" s="274"/>
      <c r="AS1131" s="274"/>
      <c r="AT1131" s="274"/>
      <c r="AU1131" s="274"/>
      <c r="AV1131" s="274"/>
      <c r="AW1131" s="274"/>
      <c r="AX1131" s="274"/>
      <c r="AY1131" s="274"/>
      <c r="AZ1131" s="274"/>
      <c r="BA1131" s="274"/>
      <c r="BB1131" s="274"/>
      <c r="BC1131" s="274"/>
      <c r="BD1131" s="274"/>
    </row>
    <row r="1132" spans="1:56" ht="16.5" customHeight="1">
      <c r="A1132" s="4"/>
      <c r="B1132" s="3"/>
      <c r="C1132" s="277"/>
      <c r="D1132" s="277"/>
      <c r="E1132" s="277"/>
      <c r="F1132" s="277"/>
      <c r="G1132" s="277"/>
      <c r="H1132" s="278"/>
      <c r="I1132" s="278"/>
      <c r="J1132" s="278"/>
      <c r="K1132" s="278"/>
      <c r="L1132" s="279"/>
      <c r="M1132" s="279"/>
      <c r="N1132" s="279"/>
      <c r="O1132" s="279"/>
      <c r="P1132" s="279"/>
      <c r="Q1132" s="279"/>
      <c r="R1132" s="279"/>
      <c r="S1132" s="279"/>
      <c r="T1132" s="279"/>
      <c r="U1132" s="279"/>
      <c r="V1132" s="289"/>
      <c r="W1132" s="280"/>
      <c r="X1132" s="280"/>
      <c r="Y1132" s="280"/>
      <c r="Z1132" s="280"/>
      <c r="AA1132" s="280"/>
      <c r="AB1132" s="280"/>
      <c r="AC1132" s="280"/>
      <c r="AD1132" s="280"/>
      <c r="AE1132" s="281"/>
      <c r="AF1132" s="275"/>
      <c r="AG1132" s="282"/>
      <c r="AH1132" s="242"/>
      <c r="AI1132" s="215"/>
      <c r="AJ1132" s="215"/>
      <c r="AK1132" s="215"/>
      <c r="AL1132" s="215"/>
      <c r="AM1132" s="274"/>
      <c r="AN1132" s="274"/>
      <c r="AO1132" s="274"/>
      <c r="AP1132" s="274"/>
      <c r="AQ1132" s="274"/>
      <c r="AR1132" s="274"/>
      <c r="AS1132" s="274"/>
      <c r="AT1132" s="274"/>
      <c r="AU1132" s="274"/>
      <c r="AV1132" s="274"/>
      <c r="AW1132" s="274"/>
      <c r="AX1132" s="274"/>
      <c r="AY1132" s="274"/>
      <c r="AZ1132" s="274"/>
      <c r="BA1132" s="274"/>
      <c r="BB1132" s="274"/>
      <c r="BC1132" s="274"/>
      <c r="BD1132" s="274"/>
    </row>
    <row r="1133" spans="1:56" ht="16.5" customHeight="1">
      <c r="A1133" s="4"/>
      <c r="B1133" s="3"/>
      <c r="C1133" s="277"/>
      <c r="D1133" s="277"/>
      <c r="E1133" s="277"/>
      <c r="F1133" s="277"/>
      <c r="G1133" s="277"/>
      <c r="H1133" s="278"/>
      <c r="I1133" s="278"/>
      <c r="J1133" s="278"/>
      <c r="K1133" s="278"/>
      <c r="L1133" s="279"/>
      <c r="M1133" s="279"/>
      <c r="N1133" s="279"/>
      <c r="O1133" s="279"/>
      <c r="P1133" s="279"/>
      <c r="Q1133" s="279"/>
      <c r="R1133" s="279"/>
      <c r="S1133" s="279"/>
      <c r="T1133" s="279"/>
      <c r="U1133" s="279"/>
      <c r="V1133" s="289"/>
      <c r="W1133" s="280"/>
      <c r="X1133" s="280"/>
      <c r="Y1133" s="280"/>
      <c r="Z1133" s="280"/>
      <c r="AA1133" s="280"/>
      <c r="AB1133" s="280"/>
      <c r="AC1133" s="280"/>
      <c r="AD1133" s="280"/>
      <c r="AE1133" s="281"/>
      <c r="AF1133" s="275"/>
      <c r="AG1133" s="282"/>
      <c r="AH1133" s="242"/>
      <c r="AI1133" s="215"/>
      <c r="AJ1133" s="215"/>
      <c r="AK1133" s="215"/>
      <c r="AL1133" s="215"/>
      <c r="AM1133" s="274"/>
      <c r="AN1133" s="274"/>
      <c r="AO1133" s="274"/>
      <c r="AP1133" s="274"/>
      <c r="AQ1133" s="274"/>
      <c r="AR1133" s="274"/>
      <c r="AS1133" s="274"/>
      <c r="AT1133" s="274"/>
      <c r="AU1133" s="274"/>
      <c r="AV1133" s="274"/>
      <c r="AW1133" s="274"/>
      <c r="AX1133" s="274"/>
      <c r="AY1133" s="274"/>
      <c r="AZ1133" s="274"/>
      <c r="BA1133" s="274"/>
      <c r="BB1133" s="274"/>
      <c r="BC1133" s="274"/>
      <c r="BD1133" s="274"/>
    </row>
  </sheetData>
  <autoFilter ref="A8:BD1107">
    <filterColumn colId="2">
      <filters>
        <filter val="Dụng cụ mở đường quay"/>
      </filters>
    </filterColumn>
  </autoFilter>
  <customSheetViews>
    <customSheetView guid="{B0582043-6256-4F68-98CA-4474885E18A1}" filter="1" showAutoFilter="1">
      <pageMargins left="0.7" right="0.7" top="0.75" bottom="0.75" header="0.3" footer="0.3"/>
      <autoFilter ref="B1"/>
    </customSheetView>
    <customSheetView guid="{DDE5F522-7352-4C74-9524-19AA6DC6F616}" filter="1" showAutoFilter="1">
      <pageMargins left="0.7" right="0.7" top="0.75" bottom="0.75" header="0.3" footer="0.3"/>
      <autoFilter ref="B1"/>
    </customSheetView>
  </customSheetViews>
  <mergeCells count="11">
    <mergeCell ref="Q6:R6"/>
    <mergeCell ref="S6:U6"/>
    <mergeCell ref="V6:V7"/>
    <mergeCell ref="AK6:AK7"/>
    <mergeCell ref="X5:AE5"/>
    <mergeCell ref="X6:AE6"/>
    <mergeCell ref="C6:E6"/>
    <mergeCell ref="F6:G6"/>
    <mergeCell ref="H6:K6"/>
    <mergeCell ref="M6:N6"/>
    <mergeCell ref="O6:P6"/>
  </mergeCell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DM VTTH (GOC)</vt:lpstr>
      <vt:lpstr>DM VTTH (XL)</vt:lpstr>
      <vt:lpstr>DANH MUC</vt:lpstr>
      <vt:lpstr>MAU CHAO GIA</vt:lpstr>
      <vt:lpstr>DM VTTT (XL)</vt:lpstr>
      <vt:lpstr>DM VTTT (GOC)</vt:lpstr>
      <vt:lpstr>'DANH MUC'!Print_Titles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BVTD</cp:lastModifiedBy>
  <cp:lastPrinted>2025-02-13T07:53:54Z</cp:lastPrinted>
  <dcterms:created xsi:type="dcterms:W3CDTF">2024-07-23T01:31:20Z</dcterms:created>
  <dcterms:modified xsi:type="dcterms:W3CDTF">2025-02-13T07:57:15Z</dcterms:modified>
</cp:coreProperties>
</file>